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fileSharing readOnlyRecommended="1"/>
  <workbookPr/>
  <mc:AlternateContent xmlns:mc="http://schemas.openxmlformats.org/markup-compatibility/2006">
    <mc:Choice Requires="x15">
      <x15ac:absPath xmlns:x15ac="http://schemas.microsoft.com/office/spreadsheetml/2010/11/ac" url="https://groupefnac-my.sharepoint.com/personal/jerome_leconte_fnacdarty_com/Documents/Documents/Claude/Projects/HUB Drive constructeurs/Tineco/data/"/>
    </mc:Choice>
  </mc:AlternateContent>
  <xr:revisionPtr revIDLastSave="7" documentId="13_ncr:1_{CC4A67A9-F7A8-460A-85D5-8E468ECBBE9A}" xr6:coauthVersionLast="47" xr6:coauthVersionMax="47" xr10:uidLastSave="{78CEC36E-4FEA-44FA-B363-2CA550113DA8}"/>
  <bookViews>
    <workbookView xWindow="-103" yWindow="-103" windowWidth="24892" windowHeight="14914" tabRatio="757" activeTab="1" xr2:uid="{00000000-000D-0000-FFFF-FFFF00000000}"/>
  </bookViews>
  <sheets>
    <sheet name="update" sheetId="43" r:id="rId1"/>
    <sheet name="EU SP list" sheetId="30" r:id="rId2"/>
    <sheet name="Refurbished FG list" sheetId="48" r:id="rId3"/>
    <sheet name="大货清单（不定期按GOMS更新）" sheetId="34" r:id="rId4"/>
    <sheet name="散件（更新）" sheetId="49" r:id="rId5"/>
    <sheet name="散件迭代（不定期更新）" sheetId="45" r:id="rId6"/>
  </sheets>
  <definedNames>
    <definedName name="_xlnm._FilterDatabase" localSheetId="1" hidden="1">'EU SP list'!$A$1:$V$5620</definedName>
    <definedName name="_xlnm._FilterDatabase" localSheetId="2" hidden="1">'Refurbished FG list'!$A$1:$E$277</definedName>
    <definedName name="_xlnm._FilterDatabase" localSheetId="0" hidden="1">update!$A$1:$C$48</definedName>
    <definedName name="_xlnm._FilterDatabase" localSheetId="3" hidden="1">'大货清单（不定期按GOMS更新）'!$A$1:$Q$1056</definedName>
    <definedName name="_xlnm._FilterDatabase" localSheetId="4" hidden="1">'散件（更新）'!$A$1:$K$3269</definedName>
    <definedName name="_xlnm._FilterDatabase" localSheetId="5" hidden="1">'散件迭代（不定期更新）'!$A$1:$J$174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45" i="30" l="1"/>
  <c r="D4445" i="30"/>
  <c r="E4445" i="30"/>
  <c r="F4445" i="30"/>
  <c r="G4445" i="30"/>
  <c r="H4445" i="30"/>
  <c r="I4445" i="30"/>
  <c r="J4445" i="30"/>
  <c r="K4445" i="30"/>
  <c r="L4445" i="30"/>
  <c r="M4445" i="30"/>
  <c r="C4446" i="30"/>
  <c r="D4446" i="30"/>
  <c r="E4446" i="30"/>
  <c r="F4446" i="30"/>
  <c r="G4446" i="30"/>
  <c r="H4446" i="30"/>
  <c r="I4446" i="30"/>
  <c r="J4446" i="30"/>
  <c r="K4446" i="30"/>
  <c r="L4446" i="30"/>
  <c r="M4446" i="30"/>
  <c r="C4447" i="30"/>
  <c r="D4447" i="30"/>
  <c r="E4447" i="30"/>
  <c r="F4447" i="30"/>
  <c r="G4447" i="30"/>
  <c r="H4447" i="30"/>
  <c r="I4447" i="30"/>
  <c r="J4447" i="30"/>
  <c r="K4447" i="30"/>
  <c r="L4447" i="30"/>
  <c r="M4447" i="30"/>
  <c r="C4448" i="30"/>
  <c r="D4448" i="30"/>
  <c r="E4448" i="30"/>
  <c r="F4448" i="30"/>
  <c r="G4448" i="30"/>
  <c r="H4448" i="30"/>
  <c r="I4448" i="30"/>
  <c r="J4448" i="30"/>
  <c r="K4448" i="30"/>
  <c r="L4448" i="30"/>
  <c r="M4448" i="30"/>
  <c r="C4449" i="30"/>
  <c r="D4449" i="30"/>
  <c r="E4449" i="30"/>
  <c r="F4449" i="30"/>
  <c r="G4449" i="30"/>
  <c r="H4449" i="30"/>
  <c r="I4449" i="30"/>
  <c r="J4449" i="30"/>
  <c r="K4449" i="30"/>
  <c r="L4449" i="30"/>
  <c r="M4449" i="30"/>
  <c r="C4450" i="30"/>
  <c r="D4450" i="30"/>
  <c r="E4450" i="30"/>
  <c r="F4450" i="30"/>
  <c r="G4450" i="30"/>
  <c r="H4450" i="30"/>
  <c r="I4450" i="30"/>
  <c r="J4450" i="30"/>
  <c r="K4450" i="30"/>
  <c r="L4450" i="30"/>
  <c r="M4450" i="30"/>
  <c r="C4451" i="30"/>
  <c r="D4451" i="30"/>
  <c r="E4451" i="30"/>
  <c r="F4451" i="30"/>
  <c r="G4451" i="30"/>
  <c r="H4451" i="30"/>
  <c r="I4451" i="30"/>
  <c r="J4451" i="30"/>
  <c r="K4451" i="30"/>
  <c r="L4451" i="30"/>
  <c r="M4451" i="30"/>
  <c r="C4452" i="30"/>
  <c r="D4452" i="30"/>
  <c r="E4452" i="30"/>
  <c r="F4452" i="30"/>
  <c r="G4452" i="30"/>
  <c r="H4452" i="30"/>
  <c r="I4452" i="30"/>
  <c r="J4452" i="30"/>
  <c r="K4452" i="30"/>
  <c r="L4452" i="30"/>
  <c r="M4452" i="30"/>
  <c r="C4453" i="30"/>
  <c r="D4453" i="30"/>
  <c r="E4453" i="30"/>
  <c r="F4453" i="30"/>
  <c r="G4453" i="30"/>
  <c r="H4453" i="30"/>
  <c r="I4453" i="30"/>
  <c r="J4453" i="30"/>
  <c r="K4453" i="30"/>
  <c r="L4453" i="30"/>
  <c r="M4453" i="30"/>
  <c r="C4454" i="30"/>
  <c r="D4454" i="30"/>
  <c r="E4454" i="30"/>
  <c r="F4454" i="30"/>
  <c r="G4454" i="30"/>
  <c r="H4454" i="30"/>
  <c r="I4454" i="30"/>
  <c r="J4454" i="30"/>
  <c r="K4454" i="30"/>
  <c r="L4454" i="30"/>
  <c r="M4454" i="30"/>
  <c r="C4455" i="30"/>
  <c r="D4455" i="30"/>
  <c r="E4455" i="30"/>
  <c r="F4455" i="30"/>
  <c r="G4455" i="30"/>
  <c r="H4455" i="30"/>
  <c r="I4455" i="30"/>
  <c r="J4455" i="30"/>
  <c r="K4455" i="30"/>
  <c r="L4455" i="30"/>
  <c r="M4455" i="30"/>
  <c r="C4456" i="30"/>
  <c r="D4456" i="30"/>
  <c r="E4456" i="30"/>
  <c r="F4456" i="30"/>
  <c r="G4456" i="30"/>
  <c r="H4456" i="30"/>
  <c r="I4456" i="30"/>
  <c r="J4456" i="30"/>
  <c r="K4456" i="30"/>
  <c r="L4456" i="30"/>
  <c r="M4456" i="30"/>
  <c r="C4457" i="30"/>
  <c r="D4457" i="30"/>
  <c r="E4457" i="30"/>
  <c r="F4457" i="30"/>
  <c r="G4457" i="30"/>
  <c r="H4457" i="30"/>
  <c r="I4457" i="30"/>
  <c r="J4457" i="30"/>
  <c r="K4457" i="30"/>
  <c r="L4457" i="30"/>
  <c r="M4457" i="30"/>
  <c r="C4458" i="30"/>
  <c r="D4458" i="30"/>
  <c r="E4458" i="30"/>
  <c r="F4458" i="30"/>
  <c r="G4458" i="30"/>
  <c r="H4458" i="30"/>
  <c r="I4458" i="30"/>
  <c r="J4458" i="30"/>
  <c r="K4458" i="30"/>
  <c r="L4458" i="30"/>
  <c r="M4458" i="30"/>
  <c r="C4459" i="30"/>
  <c r="D4459" i="30"/>
  <c r="E4459" i="30"/>
  <c r="F4459" i="30"/>
  <c r="G4459" i="30"/>
  <c r="H4459" i="30"/>
  <c r="I4459" i="30"/>
  <c r="J4459" i="30"/>
  <c r="K4459" i="30"/>
  <c r="L4459" i="30"/>
  <c r="M4459" i="30"/>
  <c r="C4460" i="30"/>
  <c r="D4460" i="30"/>
  <c r="E4460" i="30"/>
  <c r="F4460" i="30"/>
  <c r="G4460" i="30"/>
  <c r="H4460" i="30"/>
  <c r="I4460" i="30"/>
  <c r="J4460" i="30"/>
  <c r="K4460" i="30"/>
  <c r="L4460" i="30"/>
  <c r="M4460" i="30"/>
  <c r="C4461" i="30"/>
  <c r="D4461" i="30"/>
  <c r="E4461" i="30"/>
  <c r="F4461" i="30"/>
  <c r="G4461" i="30"/>
  <c r="H4461" i="30"/>
  <c r="I4461" i="30"/>
  <c r="J4461" i="30"/>
  <c r="K4461" i="30"/>
  <c r="L4461" i="30"/>
  <c r="M4461" i="30"/>
  <c r="C4462" i="30"/>
  <c r="D4462" i="30"/>
  <c r="E4462" i="30"/>
  <c r="F4462" i="30"/>
  <c r="G4462" i="30"/>
  <c r="H4462" i="30"/>
  <c r="I4462" i="30"/>
  <c r="J4462" i="30"/>
  <c r="K4462" i="30"/>
  <c r="L4462" i="30"/>
  <c r="M4462" i="30"/>
  <c r="C4463" i="30"/>
  <c r="D4463" i="30"/>
  <c r="E4463" i="30"/>
  <c r="F4463" i="30"/>
  <c r="G4463" i="30"/>
  <c r="H4463" i="30"/>
  <c r="I4463" i="30"/>
  <c r="J4463" i="30"/>
  <c r="K4463" i="30"/>
  <c r="L4463" i="30"/>
  <c r="M4463" i="30"/>
  <c r="C4464" i="30"/>
  <c r="D4464" i="30"/>
  <c r="E4464" i="30"/>
  <c r="F4464" i="30"/>
  <c r="G4464" i="30"/>
  <c r="H4464" i="30"/>
  <c r="I4464" i="30"/>
  <c r="J4464" i="30"/>
  <c r="K4464" i="30"/>
  <c r="L4464" i="30"/>
  <c r="M4464" i="30"/>
  <c r="C4465" i="30"/>
  <c r="D4465" i="30"/>
  <c r="E4465" i="30"/>
  <c r="F4465" i="30"/>
  <c r="G4465" i="30"/>
  <c r="H4465" i="30"/>
  <c r="I4465" i="30"/>
  <c r="J4465" i="30"/>
  <c r="K4465" i="30"/>
  <c r="L4465" i="30"/>
  <c r="M4465" i="30"/>
  <c r="C4466" i="30"/>
  <c r="D4466" i="30"/>
  <c r="E4466" i="30"/>
  <c r="F4466" i="30"/>
  <c r="G4466" i="30"/>
  <c r="H4466" i="30"/>
  <c r="I4466" i="30"/>
  <c r="J4466" i="30"/>
  <c r="K4466" i="30"/>
  <c r="L4466" i="30"/>
  <c r="M4466" i="30"/>
  <c r="C4467" i="30"/>
  <c r="D4467" i="30"/>
  <c r="E4467" i="30"/>
  <c r="F4467" i="30"/>
  <c r="G4467" i="30"/>
  <c r="H4467" i="30"/>
  <c r="I4467" i="30"/>
  <c r="J4467" i="30"/>
  <c r="K4467" i="30"/>
  <c r="L4467" i="30"/>
  <c r="M4467" i="30"/>
  <c r="C4468" i="30"/>
  <c r="D4468" i="30"/>
  <c r="E4468" i="30"/>
  <c r="F4468" i="30"/>
  <c r="G4468" i="30"/>
  <c r="H4468" i="30"/>
  <c r="I4468" i="30"/>
  <c r="J4468" i="30"/>
  <c r="K4468" i="30"/>
  <c r="L4468" i="30"/>
  <c r="M4468" i="30"/>
  <c r="C4469" i="30"/>
  <c r="D4469" i="30"/>
  <c r="E4469" i="30"/>
  <c r="F4469" i="30"/>
  <c r="G4469" i="30"/>
  <c r="H4469" i="30"/>
  <c r="I4469" i="30"/>
  <c r="J4469" i="30"/>
  <c r="K4469" i="30"/>
  <c r="L4469" i="30"/>
  <c r="M4469" i="30"/>
  <c r="C4470" i="30"/>
  <c r="D4470" i="30"/>
  <c r="E4470" i="30"/>
  <c r="F4470" i="30"/>
  <c r="G4470" i="30"/>
  <c r="H4470" i="30"/>
  <c r="I4470" i="30"/>
  <c r="J4470" i="30"/>
  <c r="K4470" i="30"/>
  <c r="L4470" i="30"/>
  <c r="M4470" i="30"/>
  <c r="C4471" i="30"/>
  <c r="D4471" i="30"/>
  <c r="E4471" i="30"/>
  <c r="F4471" i="30"/>
  <c r="G4471" i="30"/>
  <c r="H4471" i="30"/>
  <c r="I4471" i="30"/>
  <c r="J4471" i="30"/>
  <c r="K4471" i="30"/>
  <c r="L4471" i="30"/>
  <c r="M4471" i="30"/>
  <c r="C4472" i="30"/>
  <c r="D4472" i="30"/>
  <c r="E4472" i="30"/>
  <c r="F4472" i="30"/>
  <c r="G4472" i="30"/>
  <c r="H4472" i="30"/>
  <c r="I4472" i="30"/>
  <c r="J4472" i="30"/>
  <c r="K4472" i="30"/>
  <c r="L4472" i="30"/>
  <c r="M4472" i="30"/>
  <c r="C4473" i="30"/>
  <c r="D4473" i="30"/>
  <c r="E4473" i="30"/>
  <c r="F4473" i="30"/>
  <c r="G4473" i="30"/>
  <c r="H4473" i="30"/>
  <c r="I4473" i="30"/>
  <c r="J4473" i="30"/>
  <c r="K4473" i="30"/>
  <c r="L4473" i="30"/>
  <c r="M4473" i="30"/>
  <c r="C4474" i="30"/>
  <c r="D4474" i="30"/>
  <c r="E4474" i="30"/>
  <c r="F4474" i="30"/>
  <c r="G4474" i="30"/>
  <c r="H4474" i="30"/>
  <c r="I4474" i="30"/>
  <c r="J4474" i="30"/>
  <c r="K4474" i="30"/>
  <c r="L4474" i="30"/>
  <c r="M4474" i="30"/>
  <c r="C4475" i="30"/>
  <c r="D4475" i="30"/>
  <c r="E4475" i="30"/>
  <c r="F4475" i="30"/>
  <c r="G4475" i="30"/>
  <c r="H4475" i="30"/>
  <c r="I4475" i="30"/>
  <c r="J4475" i="30"/>
  <c r="K4475" i="30"/>
  <c r="L4475" i="30"/>
  <c r="M4475" i="30"/>
  <c r="C4476" i="30"/>
  <c r="D4476" i="30"/>
  <c r="E4476" i="30"/>
  <c r="F4476" i="30"/>
  <c r="G4476" i="30"/>
  <c r="H4476" i="30"/>
  <c r="I4476" i="30"/>
  <c r="J4476" i="30"/>
  <c r="K4476" i="30"/>
  <c r="L4476" i="30"/>
  <c r="M4476" i="30"/>
  <c r="C4477" i="30"/>
  <c r="D4477" i="30"/>
  <c r="E4477" i="30"/>
  <c r="F4477" i="30"/>
  <c r="G4477" i="30"/>
  <c r="H4477" i="30"/>
  <c r="I4477" i="30"/>
  <c r="J4477" i="30"/>
  <c r="K4477" i="30"/>
  <c r="L4477" i="30"/>
  <c r="M4477" i="30"/>
  <c r="C4478" i="30"/>
  <c r="D4478" i="30"/>
  <c r="E4478" i="30"/>
  <c r="F4478" i="30"/>
  <c r="G4478" i="30"/>
  <c r="H4478" i="30"/>
  <c r="I4478" i="30"/>
  <c r="J4478" i="30"/>
  <c r="K4478" i="30"/>
  <c r="L4478" i="30"/>
  <c r="M4478" i="30"/>
  <c r="C4479" i="30"/>
  <c r="D4479" i="30"/>
  <c r="E4479" i="30"/>
  <c r="F4479" i="30"/>
  <c r="G4479" i="30"/>
  <c r="H4479" i="30"/>
  <c r="I4479" i="30"/>
  <c r="J4479" i="30"/>
  <c r="K4479" i="30"/>
  <c r="L4479" i="30"/>
  <c r="M4479" i="30"/>
  <c r="C4480" i="30"/>
  <c r="D4480" i="30"/>
  <c r="E4480" i="30"/>
  <c r="F4480" i="30"/>
  <c r="G4480" i="30"/>
  <c r="H4480" i="30"/>
  <c r="I4480" i="30"/>
  <c r="J4480" i="30"/>
  <c r="K4480" i="30"/>
  <c r="L4480" i="30"/>
  <c r="M4480" i="30"/>
  <c r="C4481" i="30"/>
  <c r="D4481" i="30"/>
  <c r="E4481" i="30"/>
  <c r="F4481" i="30"/>
  <c r="G4481" i="30"/>
  <c r="H4481" i="30"/>
  <c r="I4481" i="30"/>
  <c r="J4481" i="30"/>
  <c r="K4481" i="30"/>
  <c r="L4481" i="30"/>
  <c r="M4481" i="30"/>
  <c r="C4482" i="30"/>
  <c r="D4482" i="30"/>
  <c r="E4482" i="30"/>
  <c r="F4482" i="30"/>
  <c r="G4482" i="30"/>
  <c r="H4482" i="30"/>
  <c r="I4482" i="30"/>
  <c r="J4482" i="30"/>
  <c r="K4482" i="30"/>
  <c r="L4482" i="30"/>
  <c r="M4482" i="30"/>
  <c r="C4483" i="30"/>
  <c r="D4483" i="30"/>
  <c r="E4483" i="30"/>
  <c r="F4483" i="30"/>
  <c r="G4483" i="30"/>
  <c r="H4483" i="30"/>
  <c r="I4483" i="30"/>
  <c r="J4483" i="30"/>
  <c r="K4483" i="30"/>
  <c r="L4483" i="30"/>
  <c r="M4483" i="30"/>
  <c r="C4484" i="30"/>
  <c r="D4484" i="30"/>
  <c r="E4484" i="30"/>
  <c r="F4484" i="30"/>
  <c r="G4484" i="30"/>
  <c r="H4484" i="30"/>
  <c r="I4484" i="30"/>
  <c r="J4484" i="30"/>
  <c r="K4484" i="30"/>
  <c r="L4484" i="30"/>
  <c r="M4484" i="30"/>
  <c r="C4485" i="30"/>
  <c r="D4485" i="30"/>
  <c r="E4485" i="30"/>
  <c r="F4485" i="30"/>
  <c r="G4485" i="30"/>
  <c r="H4485" i="30"/>
  <c r="I4485" i="30"/>
  <c r="J4485" i="30"/>
  <c r="K4485" i="30"/>
  <c r="L4485" i="30"/>
  <c r="M4485" i="30"/>
  <c r="C4486" i="30"/>
  <c r="D4486" i="30"/>
  <c r="E4486" i="30"/>
  <c r="F4486" i="30"/>
  <c r="G4486" i="30"/>
  <c r="H4486" i="30"/>
  <c r="I4486" i="30"/>
  <c r="J4486" i="30"/>
  <c r="K4486" i="30"/>
  <c r="L4486" i="30"/>
  <c r="M4486" i="30"/>
  <c r="C4487" i="30"/>
  <c r="D4487" i="30"/>
  <c r="E4487" i="30"/>
  <c r="F4487" i="30"/>
  <c r="G4487" i="30"/>
  <c r="H4487" i="30"/>
  <c r="I4487" i="30"/>
  <c r="J4487" i="30"/>
  <c r="K4487" i="30"/>
  <c r="L4487" i="30"/>
  <c r="M4487" i="30"/>
  <c r="C4488" i="30"/>
  <c r="D4488" i="30"/>
  <c r="E4488" i="30"/>
  <c r="F4488" i="30"/>
  <c r="G4488" i="30"/>
  <c r="H4488" i="30"/>
  <c r="I4488" i="30"/>
  <c r="J4488" i="30"/>
  <c r="K4488" i="30"/>
  <c r="L4488" i="30"/>
  <c r="M4488" i="30"/>
  <c r="C4489" i="30"/>
  <c r="D4489" i="30"/>
  <c r="E4489" i="30"/>
  <c r="F4489" i="30"/>
  <c r="G4489" i="30"/>
  <c r="H4489" i="30"/>
  <c r="I4489" i="30"/>
  <c r="J4489" i="30"/>
  <c r="K4489" i="30"/>
  <c r="L4489" i="30"/>
  <c r="M4489" i="30"/>
  <c r="C4490" i="30"/>
  <c r="D4490" i="30"/>
  <c r="E4490" i="30"/>
  <c r="F4490" i="30"/>
  <c r="G4490" i="30"/>
  <c r="H4490" i="30"/>
  <c r="I4490" i="30"/>
  <c r="J4490" i="30"/>
  <c r="K4490" i="30"/>
  <c r="L4490" i="30"/>
  <c r="M4490" i="30"/>
  <c r="C4491" i="30"/>
  <c r="D4491" i="30"/>
  <c r="E4491" i="30"/>
  <c r="F4491" i="30"/>
  <c r="G4491" i="30"/>
  <c r="H4491" i="30"/>
  <c r="I4491" i="30"/>
  <c r="J4491" i="30"/>
  <c r="K4491" i="30"/>
  <c r="L4491" i="30"/>
  <c r="M4491" i="30"/>
  <c r="C4492" i="30"/>
  <c r="D4492" i="30"/>
  <c r="E4492" i="30"/>
  <c r="F4492" i="30"/>
  <c r="G4492" i="30"/>
  <c r="H4492" i="30"/>
  <c r="I4492" i="30"/>
  <c r="J4492" i="30"/>
  <c r="K4492" i="30"/>
  <c r="L4492" i="30"/>
  <c r="M4492" i="30"/>
  <c r="C4493" i="30"/>
  <c r="D4493" i="30"/>
  <c r="E4493" i="30"/>
  <c r="F4493" i="30"/>
  <c r="G4493" i="30"/>
  <c r="H4493" i="30"/>
  <c r="I4493" i="30"/>
  <c r="J4493" i="30"/>
  <c r="K4493" i="30"/>
  <c r="L4493" i="30"/>
  <c r="M4493" i="30"/>
  <c r="C4494" i="30"/>
  <c r="D4494" i="30"/>
  <c r="E4494" i="30"/>
  <c r="F4494" i="30"/>
  <c r="G4494" i="30"/>
  <c r="H4494" i="30"/>
  <c r="I4494" i="30"/>
  <c r="J4494" i="30"/>
  <c r="K4494" i="30"/>
  <c r="L4494" i="30"/>
  <c r="M4494" i="30"/>
  <c r="C4495" i="30"/>
  <c r="D4495" i="30"/>
  <c r="E4495" i="30"/>
  <c r="F4495" i="30"/>
  <c r="G4495" i="30"/>
  <c r="H4495" i="30"/>
  <c r="I4495" i="30"/>
  <c r="J4495" i="30"/>
  <c r="K4495" i="30"/>
  <c r="L4495" i="30"/>
  <c r="M4495" i="30"/>
  <c r="C4496" i="30"/>
  <c r="D4496" i="30"/>
  <c r="E4496" i="30"/>
  <c r="F4496" i="30"/>
  <c r="G4496" i="30"/>
  <c r="H4496" i="30"/>
  <c r="I4496" i="30"/>
  <c r="J4496" i="30"/>
  <c r="K4496" i="30"/>
  <c r="L4496" i="30"/>
  <c r="M4496" i="30"/>
  <c r="C4497" i="30"/>
  <c r="D4497" i="30"/>
  <c r="E4497" i="30"/>
  <c r="F4497" i="30"/>
  <c r="G4497" i="30"/>
  <c r="H4497" i="30"/>
  <c r="I4497" i="30"/>
  <c r="J4497" i="30"/>
  <c r="K4497" i="30"/>
  <c r="L4497" i="30"/>
  <c r="M4497" i="30"/>
  <c r="C4498" i="30"/>
  <c r="D4498" i="30"/>
  <c r="E4498" i="30"/>
  <c r="F4498" i="30"/>
  <c r="G4498" i="30"/>
  <c r="H4498" i="30"/>
  <c r="I4498" i="30"/>
  <c r="J4498" i="30"/>
  <c r="K4498" i="30"/>
  <c r="L4498" i="30"/>
  <c r="M4498" i="30"/>
  <c r="C4499" i="30"/>
  <c r="D4499" i="30"/>
  <c r="E4499" i="30"/>
  <c r="F4499" i="30"/>
  <c r="G4499" i="30"/>
  <c r="H4499" i="30"/>
  <c r="I4499" i="30"/>
  <c r="J4499" i="30"/>
  <c r="K4499" i="30"/>
  <c r="L4499" i="30"/>
  <c r="M4499" i="30"/>
  <c r="C4500" i="30"/>
  <c r="D4500" i="30"/>
  <c r="E4500" i="30"/>
  <c r="F4500" i="30"/>
  <c r="G4500" i="30"/>
  <c r="H4500" i="30"/>
  <c r="I4500" i="30"/>
  <c r="J4500" i="30"/>
  <c r="K4500" i="30"/>
  <c r="L4500" i="30"/>
  <c r="M4500" i="30"/>
  <c r="C4501" i="30"/>
  <c r="D4501" i="30"/>
  <c r="E4501" i="30"/>
  <c r="F4501" i="30"/>
  <c r="G4501" i="30"/>
  <c r="H4501" i="30"/>
  <c r="I4501" i="30"/>
  <c r="J4501" i="30"/>
  <c r="K4501" i="30"/>
  <c r="L4501" i="30"/>
  <c r="M4501" i="30"/>
  <c r="C4502" i="30"/>
  <c r="D4502" i="30"/>
  <c r="E4502" i="30"/>
  <c r="F4502" i="30"/>
  <c r="G4502" i="30"/>
  <c r="H4502" i="30"/>
  <c r="I4502" i="30"/>
  <c r="J4502" i="30"/>
  <c r="K4502" i="30"/>
  <c r="L4502" i="30"/>
  <c r="M4502" i="30"/>
  <c r="C4503" i="30"/>
  <c r="D4503" i="30"/>
  <c r="E4503" i="30"/>
  <c r="F4503" i="30"/>
  <c r="G4503" i="30"/>
  <c r="H4503" i="30"/>
  <c r="I4503" i="30"/>
  <c r="J4503" i="30"/>
  <c r="K4503" i="30"/>
  <c r="L4503" i="30"/>
  <c r="M4503" i="30"/>
  <c r="C4504" i="30"/>
  <c r="D4504" i="30"/>
  <c r="E4504" i="30"/>
  <c r="F4504" i="30"/>
  <c r="G4504" i="30"/>
  <c r="H4504" i="30"/>
  <c r="I4504" i="30"/>
  <c r="J4504" i="30"/>
  <c r="K4504" i="30"/>
  <c r="L4504" i="30"/>
  <c r="M4504" i="30"/>
  <c r="C4505" i="30"/>
  <c r="D4505" i="30"/>
  <c r="E4505" i="30"/>
  <c r="F4505" i="30"/>
  <c r="G4505" i="30"/>
  <c r="H4505" i="30"/>
  <c r="I4505" i="30"/>
  <c r="J4505" i="30"/>
  <c r="K4505" i="30"/>
  <c r="L4505" i="30"/>
  <c r="M4505" i="30"/>
  <c r="C4506" i="30"/>
  <c r="D4506" i="30"/>
  <c r="E4506" i="30"/>
  <c r="F4506" i="30"/>
  <c r="G4506" i="30"/>
  <c r="H4506" i="30"/>
  <c r="I4506" i="30"/>
  <c r="J4506" i="30"/>
  <c r="K4506" i="30"/>
  <c r="L4506" i="30"/>
  <c r="M4506" i="30"/>
  <c r="C4507" i="30"/>
  <c r="D4507" i="30"/>
  <c r="E4507" i="30"/>
  <c r="F4507" i="30"/>
  <c r="G4507" i="30"/>
  <c r="H4507" i="30"/>
  <c r="I4507" i="30"/>
  <c r="J4507" i="30"/>
  <c r="K4507" i="30"/>
  <c r="L4507" i="30"/>
  <c r="M4507" i="30"/>
  <c r="C4508" i="30"/>
  <c r="D4508" i="30"/>
  <c r="E4508" i="30"/>
  <c r="F4508" i="30"/>
  <c r="G4508" i="30"/>
  <c r="H4508" i="30"/>
  <c r="I4508" i="30"/>
  <c r="J4508" i="30"/>
  <c r="K4508" i="30"/>
  <c r="L4508" i="30"/>
  <c r="M4508" i="30"/>
  <c r="C4509" i="30"/>
  <c r="D4509" i="30"/>
  <c r="E4509" i="30"/>
  <c r="F4509" i="30"/>
  <c r="G4509" i="30"/>
  <c r="H4509" i="30"/>
  <c r="I4509" i="30"/>
  <c r="J4509" i="30"/>
  <c r="K4509" i="30"/>
  <c r="L4509" i="30"/>
  <c r="M4509" i="30"/>
  <c r="C4510" i="30"/>
  <c r="D4510" i="30"/>
  <c r="E4510" i="30"/>
  <c r="F4510" i="30"/>
  <c r="G4510" i="30"/>
  <c r="H4510" i="30"/>
  <c r="I4510" i="30"/>
  <c r="J4510" i="30"/>
  <c r="K4510" i="30"/>
  <c r="L4510" i="30"/>
  <c r="M4510" i="30"/>
  <c r="C4511" i="30"/>
  <c r="D4511" i="30"/>
  <c r="E4511" i="30"/>
  <c r="F4511" i="30"/>
  <c r="G4511" i="30"/>
  <c r="H4511" i="30"/>
  <c r="I4511" i="30"/>
  <c r="J4511" i="30"/>
  <c r="K4511" i="30"/>
  <c r="L4511" i="30"/>
  <c r="M4511" i="30"/>
  <c r="C4512" i="30"/>
  <c r="D4512" i="30"/>
  <c r="E4512" i="30"/>
  <c r="F4512" i="30"/>
  <c r="G4512" i="30"/>
  <c r="H4512" i="30"/>
  <c r="I4512" i="30"/>
  <c r="J4512" i="30"/>
  <c r="K4512" i="30"/>
  <c r="L4512" i="30"/>
  <c r="M4512" i="30"/>
  <c r="C4513" i="30"/>
  <c r="D4513" i="30"/>
  <c r="E4513" i="30"/>
  <c r="F4513" i="30"/>
  <c r="G4513" i="30"/>
  <c r="H4513" i="30"/>
  <c r="I4513" i="30"/>
  <c r="J4513" i="30"/>
  <c r="K4513" i="30"/>
  <c r="L4513" i="30"/>
  <c r="M4513" i="30"/>
  <c r="C4514" i="30"/>
  <c r="D4514" i="30"/>
  <c r="E4514" i="30"/>
  <c r="F4514" i="30"/>
  <c r="G4514" i="30"/>
  <c r="H4514" i="30"/>
  <c r="I4514" i="30"/>
  <c r="J4514" i="30"/>
  <c r="K4514" i="30"/>
  <c r="L4514" i="30"/>
  <c r="M4514" i="30"/>
  <c r="C4515" i="30"/>
  <c r="D4515" i="30"/>
  <c r="E4515" i="30"/>
  <c r="F4515" i="30"/>
  <c r="G4515" i="30"/>
  <c r="H4515" i="30"/>
  <c r="I4515" i="30"/>
  <c r="J4515" i="30"/>
  <c r="K4515" i="30"/>
  <c r="L4515" i="30"/>
  <c r="M4515" i="30"/>
  <c r="C4516" i="30"/>
  <c r="D4516" i="30"/>
  <c r="E4516" i="30"/>
  <c r="F4516" i="30"/>
  <c r="G4516" i="30"/>
  <c r="H4516" i="30"/>
  <c r="I4516" i="30"/>
  <c r="J4516" i="30"/>
  <c r="K4516" i="30"/>
  <c r="L4516" i="30"/>
  <c r="M4516" i="30"/>
  <c r="C4517" i="30"/>
  <c r="D4517" i="30"/>
  <c r="E4517" i="30"/>
  <c r="F4517" i="30"/>
  <c r="G4517" i="30"/>
  <c r="H4517" i="30"/>
  <c r="I4517" i="30"/>
  <c r="J4517" i="30"/>
  <c r="K4517" i="30"/>
  <c r="L4517" i="30"/>
  <c r="M4517" i="30"/>
  <c r="C4518" i="30"/>
  <c r="D4518" i="30"/>
  <c r="E4518" i="30"/>
  <c r="F4518" i="30"/>
  <c r="G4518" i="30"/>
  <c r="H4518" i="30"/>
  <c r="I4518" i="30"/>
  <c r="J4518" i="30"/>
  <c r="K4518" i="30"/>
  <c r="L4518" i="30"/>
  <c r="M4518" i="30"/>
  <c r="C4519" i="30"/>
  <c r="D4519" i="30"/>
  <c r="E4519" i="30"/>
  <c r="F4519" i="30"/>
  <c r="G4519" i="30"/>
  <c r="H4519" i="30"/>
  <c r="I4519" i="30"/>
  <c r="J4519" i="30"/>
  <c r="K4519" i="30"/>
  <c r="L4519" i="30"/>
  <c r="M4519" i="30"/>
  <c r="C4520" i="30"/>
  <c r="D4520" i="30"/>
  <c r="E4520" i="30"/>
  <c r="F4520" i="30"/>
  <c r="G4520" i="30"/>
  <c r="H4520" i="30"/>
  <c r="I4520" i="30"/>
  <c r="J4520" i="30"/>
  <c r="K4520" i="30"/>
  <c r="L4520" i="30"/>
  <c r="M4520" i="30"/>
  <c r="C4521" i="30"/>
  <c r="D4521" i="30"/>
  <c r="E4521" i="30"/>
  <c r="F4521" i="30"/>
  <c r="G4521" i="30"/>
  <c r="H4521" i="30"/>
  <c r="I4521" i="30"/>
  <c r="J4521" i="30"/>
  <c r="K4521" i="30"/>
  <c r="L4521" i="30"/>
  <c r="M4521" i="30"/>
  <c r="C4522" i="30"/>
  <c r="D4522" i="30"/>
  <c r="E4522" i="30"/>
  <c r="F4522" i="30"/>
  <c r="G4522" i="30"/>
  <c r="H4522" i="30"/>
  <c r="I4522" i="30"/>
  <c r="J4522" i="30"/>
  <c r="K4522" i="30"/>
  <c r="L4522" i="30"/>
  <c r="M4522" i="30"/>
  <c r="C4523" i="30"/>
  <c r="D4523" i="30"/>
  <c r="E4523" i="30"/>
  <c r="F4523" i="30"/>
  <c r="G4523" i="30"/>
  <c r="H4523" i="30"/>
  <c r="I4523" i="30"/>
  <c r="J4523" i="30"/>
  <c r="K4523" i="30"/>
  <c r="L4523" i="30"/>
  <c r="M4523" i="30"/>
  <c r="C4524" i="30"/>
  <c r="D4524" i="30"/>
  <c r="E4524" i="30"/>
  <c r="F4524" i="30"/>
  <c r="G4524" i="30"/>
  <c r="H4524" i="30"/>
  <c r="I4524" i="30"/>
  <c r="J4524" i="30"/>
  <c r="K4524" i="30"/>
  <c r="L4524" i="30"/>
  <c r="M4524" i="30"/>
  <c r="C4525" i="30"/>
  <c r="D4525" i="30"/>
  <c r="E4525" i="30"/>
  <c r="F4525" i="30"/>
  <c r="G4525" i="30"/>
  <c r="H4525" i="30"/>
  <c r="I4525" i="30"/>
  <c r="J4525" i="30"/>
  <c r="K4525" i="30"/>
  <c r="L4525" i="30"/>
  <c r="M4525" i="30"/>
  <c r="C4526" i="30"/>
  <c r="D4526" i="30"/>
  <c r="E4526" i="30"/>
  <c r="F4526" i="30"/>
  <c r="G4526" i="30"/>
  <c r="H4526" i="30"/>
  <c r="I4526" i="30"/>
  <c r="J4526" i="30"/>
  <c r="K4526" i="30"/>
  <c r="L4526" i="30"/>
  <c r="M4526" i="30"/>
  <c r="C4527" i="30"/>
  <c r="D4527" i="30"/>
  <c r="E4527" i="30"/>
  <c r="F4527" i="30"/>
  <c r="G4527" i="30"/>
  <c r="H4527" i="30"/>
  <c r="I4527" i="30"/>
  <c r="J4527" i="30"/>
  <c r="K4527" i="30"/>
  <c r="L4527" i="30"/>
  <c r="M4527" i="30"/>
  <c r="C4528" i="30"/>
  <c r="D4528" i="30"/>
  <c r="E4528" i="30"/>
  <c r="F4528" i="30"/>
  <c r="G4528" i="30"/>
  <c r="H4528" i="30"/>
  <c r="I4528" i="30"/>
  <c r="J4528" i="30"/>
  <c r="K4528" i="30"/>
  <c r="L4528" i="30"/>
  <c r="M4528" i="30"/>
  <c r="C4529" i="30"/>
  <c r="D4529" i="30"/>
  <c r="E4529" i="30"/>
  <c r="F4529" i="30"/>
  <c r="G4529" i="30"/>
  <c r="H4529" i="30"/>
  <c r="I4529" i="30"/>
  <c r="J4529" i="30"/>
  <c r="K4529" i="30"/>
  <c r="L4529" i="30"/>
  <c r="M4529" i="30"/>
  <c r="C4530" i="30"/>
  <c r="D4530" i="30"/>
  <c r="E4530" i="30"/>
  <c r="F4530" i="30"/>
  <c r="G4530" i="30"/>
  <c r="H4530" i="30"/>
  <c r="I4530" i="30"/>
  <c r="J4530" i="30"/>
  <c r="K4530" i="30"/>
  <c r="L4530" i="30"/>
  <c r="M4530" i="30"/>
  <c r="C4531" i="30"/>
  <c r="D4531" i="30"/>
  <c r="E4531" i="30"/>
  <c r="F4531" i="30"/>
  <c r="G4531" i="30"/>
  <c r="H4531" i="30"/>
  <c r="I4531" i="30"/>
  <c r="J4531" i="30"/>
  <c r="K4531" i="30"/>
  <c r="L4531" i="30"/>
  <c r="M4531" i="30"/>
  <c r="C4532" i="30"/>
  <c r="D4532" i="30"/>
  <c r="E4532" i="30"/>
  <c r="F4532" i="30"/>
  <c r="G4532" i="30"/>
  <c r="H4532" i="30"/>
  <c r="I4532" i="30"/>
  <c r="J4532" i="30"/>
  <c r="K4532" i="30"/>
  <c r="L4532" i="30"/>
  <c r="M4532" i="30"/>
  <c r="C4533" i="30"/>
  <c r="D4533" i="30"/>
  <c r="E4533" i="30"/>
  <c r="F4533" i="30"/>
  <c r="G4533" i="30"/>
  <c r="H4533" i="30"/>
  <c r="I4533" i="30"/>
  <c r="J4533" i="30"/>
  <c r="K4533" i="30"/>
  <c r="L4533" i="30"/>
  <c r="M4533" i="30"/>
  <c r="C4534" i="30"/>
  <c r="D4534" i="30"/>
  <c r="E4534" i="30"/>
  <c r="F4534" i="30"/>
  <c r="G4534" i="30"/>
  <c r="H4534" i="30"/>
  <c r="I4534" i="30"/>
  <c r="J4534" i="30"/>
  <c r="K4534" i="30"/>
  <c r="L4534" i="30"/>
  <c r="M4534" i="30"/>
  <c r="C4535" i="30"/>
  <c r="D4535" i="30"/>
  <c r="E4535" i="30"/>
  <c r="F4535" i="30"/>
  <c r="G4535" i="30"/>
  <c r="H4535" i="30"/>
  <c r="I4535" i="30"/>
  <c r="J4535" i="30"/>
  <c r="K4535" i="30"/>
  <c r="L4535" i="30"/>
  <c r="M4535" i="30"/>
  <c r="C4536" i="30"/>
  <c r="D4536" i="30"/>
  <c r="E4536" i="30"/>
  <c r="F4536" i="30"/>
  <c r="G4536" i="30"/>
  <c r="H4536" i="30"/>
  <c r="I4536" i="30"/>
  <c r="J4536" i="30"/>
  <c r="K4536" i="30"/>
  <c r="L4536" i="30"/>
  <c r="M4536" i="30"/>
  <c r="C4537" i="30"/>
  <c r="D4537" i="30"/>
  <c r="E4537" i="30"/>
  <c r="F4537" i="30"/>
  <c r="G4537" i="30"/>
  <c r="H4537" i="30"/>
  <c r="I4537" i="30"/>
  <c r="J4537" i="30"/>
  <c r="K4537" i="30"/>
  <c r="L4537" i="30"/>
  <c r="M4537" i="30"/>
  <c r="C4538" i="30"/>
  <c r="D4538" i="30"/>
  <c r="E4538" i="30"/>
  <c r="F4538" i="30"/>
  <c r="G4538" i="30"/>
  <c r="H4538" i="30"/>
  <c r="I4538" i="30"/>
  <c r="J4538" i="30"/>
  <c r="K4538" i="30"/>
  <c r="L4538" i="30"/>
  <c r="M4538" i="30"/>
  <c r="C4539" i="30"/>
  <c r="D4539" i="30"/>
  <c r="E4539" i="30"/>
  <c r="F4539" i="30"/>
  <c r="G4539" i="30"/>
  <c r="H4539" i="30"/>
  <c r="I4539" i="30"/>
  <c r="J4539" i="30"/>
  <c r="K4539" i="30"/>
  <c r="L4539" i="30"/>
  <c r="M4539" i="30"/>
  <c r="C4540" i="30"/>
  <c r="D4540" i="30"/>
  <c r="E4540" i="30"/>
  <c r="F4540" i="30"/>
  <c r="G4540" i="30"/>
  <c r="H4540" i="30"/>
  <c r="I4540" i="30"/>
  <c r="J4540" i="30"/>
  <c r="K4540" i="30"/>
  <c r="L4540" i="30"/>
  <c r="M4540" i="30"/>
  <c r="C4541" i="30"/>
  <c r="D4541" i="30"/>
  <c r="E4541" i="30"/>
  <c r="F4541" i="30"/>
  <c r="G4541" i="30"/>
  <c r="H4541" i="30"/>
  <c r="I4541" i="30"/>
  <c r="J4541" i="30"/>
  <c r="K4541" i="30"/>
  <c r="L4541" i="30"/>
  <c r="M4541" i="30"/>
  <c r="C4542" i="30"/>
  <c r="D4542" i="30"/>
  <c r="E4542" i="30"/>
  <c r="F4542" i="30"/>
  <c r="G4542" i="30"/>
  <c r="H4542" i="30"/>
  <c r="I4542" i="30"/>
  <c r="J4542" i="30"/>
  <c r="K4542" i="30"/>
  <c r="L4542" i="30"/>
  <c r="M4542" i="30"/>
  <c r="C4543" i="30"/>
  <c r="D4543" i="30"/>
  <c r="E4543" i="30"/>
  <c r="F4543" i="30"/>
  <c r="G4543" i="30"/>
  <c r="H4543" i="30"/>
  <c r="I4543" i="30"/>
  <c r="J4543" i="30"/>
  <c r="K4543" i="30"/>
  <c r="L4543" i="30"/>
  <c r="M4543" i="30"/>
  <c r="C4544" i="30"/>
  <c r="D4544" i="30"/>
  <c r="E4544" i="30"/>
  <c r="F4544" i="30"/>
  <c r="G4544" i="30"/>
  <c r="H4544" i="30"/>
  <c r="I4544" i="30"/>
  <c r="J4544" i="30"/>
  <c r="K4544" i="30"/>
  <c r="L4544" i="30"/>
  <c r="M4544" i="30"/>
  <c r="C4545" i="30"/>
  <c r="D4545" i="30"/>
  <c r="E4545" i="30"/>
  <c r="F4545" i="30"/>
  <c r="G4545" i="30"/>
  <c r="H4545" i="30"/>
  <c r="I4545" i="30"/>
  <c r="J4545" i="30"/>
  <c r="K4545" i="30"/>
  <c r="L4545" i="30"/>
  <c r="M4545" i="30"/>
  <c r="C4546" i="30"/>
  <c r="D4546" i="30"/>
  <c r="E4546" i="30"/>
  <c r="F4546" i="30"/>
  <c r="G4546" i="30"/>
  <c r="H4546" i="30"/>
  <c r="I4546" i="30"/>
  <c r="J4546" i="30"/>
  <c r="K4546" i="30"/>
  <c r="L4546" i="30"/>
  <c r="M4546" i="30"/>
  <c r="C4547" i="30"/>
  <c r="D4547" i="30"/>
  <c r="E4547" i="30"/>
  <c r="F4547" i="30"/>
  <c r="G4547" i="30"/>
  <c r="H4547" i="30"/>
  <c r="I4547" i="30"/>
  <c r="J4547" i="30"/>
  <c r="K4547" i="30"/>
  <c r="L4547" i="30"/>
  <c r="M4547" i="30"/>
  <c r="C4548" i="30"/>
  <c r="D4548" i="30"/>
  <c r="E4548" i="30"/>
  <c r="F4548" i="30"/>
  <c r="G4548" i="30"/>
  <c r="H4548" i="30"/>
  <c r="I4548" i="30"/>
  <c r="J4548" i="30"/>
  <c r="K4548" i="30"/>
  <c r="L4548" i="30"/>
  <c r="M4548" i="30"/>
  <c r="C4549" i="30"/>
  <c r="D4549" i="30"/>
  <c r="E4549" i="30"/>
  <c r="F4549" i="30"/>
  <c r="G4549" i="30"/>
  <c r="H4549" i="30"/>
  <c r="I4549" i="30"/>
  <c r="J4549" i="30"/>
  <c r="K4549" i="30"/>
  <c r="L4549" i="30"/>
  <c r="M4549" i="30"/>
  <c r="C4550" i="30"/>
  <c r="D4550" i="30"/>
  <c r="E4550" i="30"/>
  <c r="F4550" i="30"/>
  <c r="G4550" i="30"/>
  <c r="H4550" i="30"/>
  <c r="I4550" i="30"/>
  <c r="J4550" i="30"/>
  <c r="K4550" i="30"/>
  <c r="L4550" i="30"/>
  <c r="M4550" i="30"/>
  <c r="C4551" i="30"/>
  <c r="D4551" i="30"/>
  <c r="E4551" i="30"/>
  <c r="F4551" i="30"/>
  <c r="G4551" i="30"/>
  <c r="H4551" i="30"/>
  <c r="I4551" i="30"/>
  <c r="J4551" i="30"/>
  <c r="K4551" i="30"/>
  <c r="L4551" i="30"/>
  <c r="M4551" i="30"/>
  <c r="C4552" i="30"/>
  <c r="D4552" i="30"/>
  <c r="E4552" i="30"/>
  <c r="F4552" i="30"/>
  <c r="G4552" i="30"/>
  <c r="H4552" i="30"/>
  <c r="I4552" i="30"/>
  <c r="J4552" i="30"/>
  <c r="K4552" i="30"/>
  <c r="L4552" i="30"/>
  <c r="M4552" i="30"/>
  <c r="C4553" i="30"/>
  <c r="D4553" i="30"/>
  <c r="E4553" i="30"/>
  <c r="F4553" i="30"/>
  <c r="G4553" i="30"/>
  <c r="H4553" i="30"/>
  <c r="I4553" i="30"/>
  <c r="J4553" i="30"/>
  <c r="K4553" i="30"/>
  <c r="L4553" i="30"/>
  <c r="M4553" i="30"/>
  <c r="C4554" i="30"/>
  <c r="D4554" i="30"/>
  <c r="E4554" i="30"/>
  <c r="F4554" i="30"/>
  <c r="G4554" i="30"/>
  <c r="H4554" i="30"/>
  <c r="I4554" i="30"/>
  <c r="J4554" i="30"/>
  <c r="K4554" i="30"/>
  <c r="L4554" i="30"/>
  <c r="M4554" i="30"/>
  <c r="C4555" i="30"/>
  <c r="D4555" i="30"/>
  <c r="E4555" i="30"/>
  <c r="F4555" i="30"/>
  <c r="G4555" i="30"/>
  <c r="H4555" i="30"/>
  <c r="I4555" i="30"/>
  <c r="J4555" i="30"/>
  <c r="K4555" i="30"/>
  <c r="L4555" i="30"/>
  <c r="M4555" i="30"/>
  <c r="C4556" i="30"/>
  <c r="D4556" i="30"/>
  <c r="E4556" i="30"/>
  <c r="F4556" i="30"/>
  <c r="G4556" i="30"/>
  <c r="H4556" i="30"/>
  <c r="I4556" i="30"/>
  <c r="J4556" i="30"/>
  <c r="K4556" i="30"/>
  <c r="L4556" i="30"/>
  <c r="M4556" i="30"/>
  <c r="C4557" i="30"/>
  <c r="D4557" i="30"/>
  <c r="E4557" i="30"/>
  <c r="F4557" i="30"/>
  <c r="G4557" i="30"/>
  <c r="H4557" i="30"/>
  <c r="I4557" i="30"/>
  <c r="J4557" i="30"/>
  <c r="K4557" i="30"/>
  <c r="L4557" i="30"/>
  <c r="M4557" i="30"/>
  <c r="C4558" i="30"/>
  <c r="D4558" i="30"/>
  <c r="E4558" i="30"/>
  <c r="F4558" i="30"/>
  <c r="G4558" i="30"/>
  <c r="H4558" i="30"/>
  <c r="I4558" i="30"/>
  <c r="J4558" i="30"/>
  <c r="K4558" i="30"/>
  <c r="L4558" i="30"/>
  <c r="M4558" i="30"/>
  <c r="C4559" i="30"/>
  <c r="D4559" i="30"/>
  <c r="E4559" i="30"/>
  <c r="F4559" i="30"/>
  <c r="G4559" i="30"/>
  <c r="H4559" i="30"/>
  <c r="I4559" i="30"/>
  <c r="J4559" i="30"/>
  <c r="K4559" i="30"/>
  <c r="L4559" i="30"/>
  <c r="M4559" i="30"/>
  <c r="C4560" i="30"/>
  <c r="D4560" i="30"/>
  <c r="E4560" i="30"/>
  <c r="F4560" i="30"/>
  <c r="G4560" i="30"/>
  <c r="H4560" i="30"/>
  <c r="I4560" i="30"/>
  <c r="J4560" i="30"/>
  <c r="K4560" i="30"/>
  <c r="L4560" i="30"/>
  <c r="M4560" i="30"/>
  <c r="C4561" i="30"/>
  <c r="D4561" i="30"/>
  <c r="E4561" i="30"/>
  <c r="F4561" i="30"/>
  <c r="G4561" i="30"/>
  <c r="H4561" i="30"/>
  <c r="I4561" i="30"/>
  <c r="J4561" i="30"/>
  <c r="K4561" i="30"/>
  <c r="L4561" i="30"/>
  <c r="M4561" i="30"/>
  <c r="C4562" i="30"/>
  <c r="D4562" i="30"/>
  <c r="E4562" i="30"/>
  <c r="F4562" i="30"/>
  <c r="G4562" i="30"/>
  <c r="H4562" i="30"/>
  <c r="I4562" i="30"/>
  <c r="J4562" i="30"/>
  <c r="K4562" i="30"/>
  <c r="L4562" i="30"/>
  <c r="M4562" i="30"/>
  <c r="C4563" i="30"/>
  <c r="D4563" i="30"/>
  <c r="E4563" i="30"/>
  <c r="F4563" i="30"/>
  <c r="G4563" i="30"/>
  <c r="H4563" i="30"/>
  <c r="I4563" i="30"/>
  <c r="J4563" i="30"/>
  <c r="K4563" i="30"/>
  <c r="L4563" i="30"/>
  <c r="M4563" i="30"/>
  <c r="C4564" i="30"/>
  <c r="D4564" i="30"/>
  <c r="E4564" i="30"/>
  <c r="F4564" i="30"/>
  <c r="G4564" i="30"/>
  <c r="H4564" i="30"/>
  <c r="I4564" i="30"/>
  <c r="J4564" i="30"/>
  <c r="K4564" i="30"/>
  <c r="L4564" i="30"/>
  <c r="M4564" i="30"/>
  <c r="C4565" i="30"/>
  <c r="D4565" i="30"/>
  <c r="E4565" i="30"/>
  <c r="F4565" i="30"/>
  <c r="G4565" i="30"/>
  <c r="H4565" i="30"/>
  <c r="I4565" i="30"/>
  <c r="J4565" i="30"/>
  <c r="K4565" i="30"/>
  <c r="L4565" i="30"/>
  <c r="M4565" i="30"/>
  <c r="C4566" i="30"/>
  <c r="D4566" i="30"/>
  <c r="E4566" i="30"/>
  <c r="F4566" i="30"/>
  <c r="G4566" i="30"/>
  <c r="H4566" i="30"/>
  <c r="I4566" i="30"/>
  <c r="J4566" i="30"/>
  <c r="K4566" i="30"/>
  <c r="L4566" i="30"/>
  <c r="M4566" i="30"/>
  <c r="C4567" i="30"/>
  <c r="D4567" i="30"/>
  <c r="E4567" i="30"/>
  <c r="F4567" i="30"/>
  <c r="G4567" i="30"/>
  <c r="H4567" i="30"/>
  <c r="I4567" i="30"/>
  <c r="J4567" i="30"/>
  <c r="K4567" i="30"/>
  <c r="L4567" i="30"/>
  <c r="M4567" i="30"/>
  <c r="C4568" i="30"/>
  <c r="D4568" i="30"/>
  <c r="E4568" i="30"/>
  <c r="F4568" i="30"/>
  <c r="G4568" i="30"/>
  <c r="H4568" i="30"/>
  <c r="I4568" i="30"/>
  <c r="J4568" i="30"/>
  <c r="K4568" i="30"/>
  <c r="L4568" i="30"/>
  <c r="M4568" i="30"/>
  <c r="C4569" i="30"/>
  <c r="D4569" i="30"/>
  <c r="E4569" i="30"/>
  <c r="F4569" i="30"/>
  <c r="G4569" i="30"/>
  <c r="H4569" i="30"/>
  <c r="I4569" i="30"/>
  <c r="J4569" i="30"/>
  <c r="K4569" i="30"/>
  <c r="L4569" i="30"/>
  <c r="M4569" i="30"/>
  <c r="C4570" i="30"/>
  <c r="D4570" i="30"/>
  <c r="E4570" i="30"/>
  <c r="F4570" i="30"/>
  <c r="G4570" i="30"/>
  <c r="H4570" i="30"/>
  <c r="I4570" i="30"/>
  <c r="J4570" i="30"/>
  <c r="K4570" i="30"/>
  <c r="L4570" i="30"/>
  <c r="M4570" i="30"/>
  <c r="C4571" i="30"/>
  <c r="D4571" i="30"/>
  <c r="E4571" i="30"/>
  <c r="F4571" i="30"/>
  <c r="G4571" i="30"/>
  <c r="H4571" i="30"/>
  <c r="I4571" i="30"/>
  <c r="J4571" i="30"/>
  <c r="K4571" i="30"/>
  <c r="L4571" i="30"/>
  <c r="M4571" i="30"/>
  <c r="C4572" i="30"/>
  <c r="D4572" i="30"/>
  <c r="E4572" i="30"/>
  <c r="F4572" i="30"/>
  <c r="G4572" i="30"/>
  <c r="H4572" i="30"/>
  <c r="I4572" i="30"/>
  <c r="J4572" i="30"/>
  <c r="K4572" i="30"/>
  <c r="L4572" i="30"/>
  <c r="M4572" i="30"/>
  <c r="C4573" i="30"/>
  <c r="D4573" i="30"/>
  <c r="E4573" i="30"/>
  <c r="F4573" i="30"/>
  <c r="G4573" i="30"/>
  <c r="H4573" i="30"/>
  <c r="I4573" i="30"/>
  <c r="J4573" i="30"/>
  <c r="K4573" i="30"/>
  <c r="L4573" i="30"/>
  <c r="M4573" i="30"/>
  <c r="C4574" i="30"/>
  <c r="D4574" i="30"/>
  <c r="E4574" i="30"/>
  <c r="F4574" i="30"/>
  <c r="G4574" i="30"/>
  <c r="H4574" i="30"/>
  <c r="I4574" i="30"/>
  <c r="J4574" i="30"/>
  <c r="K4574" i="30"/>
  <c r="L4574" i="30"/>
  <c r="M4574" i="30"/>
  <c r="C4575" i="30"/>
  <c r="D4575" i="30"/>
  <c r="E4575" i="30"/>
  <c r="F4575" i="30"/>
  <c r="G4575" i="30"/>
  <c r="H4575" i="30"/>
  <c r="I4575" i="30"/>
  <c r="J4575" i="30"/>
  <c r="K4575" i="30"/>
  <c r="L4575" i="30"/>
  <c r="M4575" i="30"/>
  <c r="C4576" i="30"/>
  <c r="D4576" i="30"/>
  <c r="E4576" i="30"/>
  <c r="F4576" i="30"/>
  <c r="G4576" i="30"/>
  <c r="H4576" i="30"/>
  <c r="I4576" i="30"/>
  <c r="J4576" i="30"/>
  <c r="K4576" i="30"/>
  <c r="L4576" i="30"/>
  <c r="M4576" i="30"/>
  <c r="C4577" i="30"/>
  <c r="D4577" i="30"/>
  <c r="E4577" i="30"/>
  <c r="F4577" i="30"/>
  <c r="G4577" i="30"/>
  <c r="H4577" i="30"/>
  <c r="I4577" i="30"/>
  <c r="J4577" i="30"/>
  <c r="K4577" i="30"/>
  <c r="L4577" i="30"/>
  <c r="M4577" i="30"/>
  <c r="C4578" i="30"/>
  <c r="D4578" i="30"/>
  <c r="E4578" i="30"/>
  <c r="F4578" i="30"/>
  <c r="G4578" i="30"/>
  <c r="H4578" i="30"/>
  <c r="I4578" i="30"/>
  <c r="J4578" i="30"/>
  <c r="K4578" i="30"/>
  <c r="L4578" i="30"/>
  <c r="M4578" i="30"/>
  <c r="C4579" i="30"/>
  <c r="D4579" i="30"/>
  <c r="E4579" i="30"/>
  <c r="F4579" i="30"/>
  <c r="G4579" i="30"/>
  <c r="H4579" i="30"/>
  <c r="I4579" i="30"/>
  <c r="J4579" i="30"/>
  <c r="K4579" i="30"/>
  <c r="L4579" i="30"/>
  <c r="M4579" i="30"/>
  <c r="C4580" i="30"/>
  <c r="D4580" i="30"/>
  <c r="E4580" i="30"/>
  <c r="F4580" i="30"/>
  <c r="G4580" i="30"/>
  <c r="H4580" i="30"/>
  <c r="I4580" i="30"/>
  <c r="J4580" i="30"/>
  <c r="K4580" i="30"/>
  <c r="L4580" i="30"/>
  <c r="M4580" i="30"/>
  <c r="C4581" i="30"/>
  <c r="D4581" i="30"/>
  <c r="E4581" i="30"/>
  <c r="F4581" i="30"/>
  <c r="G4581" i="30"/>
  <c r="H4581" i="30"/>
  <c r="I4581" i="30"/>
  <c r="J4581" i="30"/>
  <c r="K4581" i="30"/>
  <c r="L4581" i="30"/>
  <c r="M4581" i="30"/>
  <c r="C4582" i="30"/>
  <c r="D4582" i="30"/>
  <c r="E4582" i="30"/>
  <c r="F4582" i="30"/>
  <c r="G4582" i="30"/>
  <c r="H4582" i="30"/>
  <c r="I4582" i="30"/>
  <c r="J4582" i="30"/>
  <c r="K4582" i="30"/>
  <c r="L4582" i="30"/>
  <c r="M4582" i="30"/>
  <c r="C4583" i="30"/>
  <c r="D4583" i="30"/>
  <c r="E4583" i="30"/>
  <c r="F4583" i="30"/>
  <c r="G4583" i="30"/>
  <c r="H4583" i="30"/>
  <c r="I4583" i="30"/>
  <c r="J4583" i="30"/>
  <c r="K4583" i="30"/>
  <c r="L4583" i="30"/>
  <c r="M4583" i="30"/>
  <c r="C4584" i="30"/>
  <c r="D4584" i="30"/>
  <c r="E4584" i="30"/>
  <c r="F4584" i="30"/>
  <c r="G4584" i="30"/>
  <c r="H4584" i="30"/>
  <c r="I4584" i="30"/>
  <c r="J4584" i="30"/>
  <c r="K4584" i="30"/>
  <c r="L4584" i="30"/>
  <c r="M4584" i="30"/>
  <c r="C4585" i="30"/>
  <c r="D4585" i="30"/>
  <c r="E4585" i="30"/>
  <c r="F4585" i="30"/>
  <c r="G4585" i="30"/>
  <c r="H4585" i="30"/>
  <c r="I4585" i="30"/>
  <c r="J4585" i="30"/>
  <c r="K4585" i="30"/>
  <c r="L4585" i="30"/>
  <c r="M4585" i="30"/>
  <c r="C4586" i="30"/>
  <c r="D4586" i="30"/>
  <c r="E4586" i="30"/>
  <c r="F4586" i="30"/>
  <c r="G4586" i="30"/>
  <c r="H4586" i="30"/>
  <c r="I4586" i="30"/>
  <c r="J4586" i="30"/>
  <c r="K4586" i="30"/>
  <c r="L4586" i="30"/>
  <c r="M4586" i="30"/>
  <c r="C4587" i="30"/>
  <c r="D4587" i="30"/>
  <c r="E4587" i="30"/>
  <c r="F4587" i="30"/>
  <c r="G4587" i="30"/>
  <c r="H4587" i="30"/>
  <c r="I4587" i="30"/>
  <c r="J4587" i="30"/>
  <c r="K4587" i="30"/>
  <c r="L4587" i="30"/>
  <c r="M4587" i="30"/>
  <c r="C4588" i="30"/>
  <c r="D4588" i="30"/>
  <c r="E4588" i="30"/>
  <c r="F4588" i="30"/>
  <c r="G4588" i="30"/>
  <c r="H4588" i="30"/>
  <c r="I4588" i="30"/>
  <c r="J4588" i="30"/>
  <c r="K4588" i="30"/>
  <c r="L4588" i="30"/>
  <c r="M4588" i="30"/>
  <c r="C4589" i="30"/>
  <c r="D4589" i="30"/>
  <c r="E4589" i="30"/>
  <c r="F4589" i="30"/>
  <c r="G4589" i="30"/>
  <c r="H4589" i="30"/>
  <c r="I4589" i="30"/>
  <c r="J4589" i="30"/>
  <c r="K4589" i="30"/>
  <c r="L4589" i="30"/>
  <c r="M4589" i="30"/>
  <c r="C4590" i="30"/>
  <c r="D4590" i="30"/>
  <c r="E4590" i="30"/>
  <c r="F4590" i="30"/>
  <c r="G4590" i="30"/>
  <c r="H4590" i="30"/>
  <c r="I4590" i="30"/>
  <c r="J4590" i="30"/>
  <c r="K4590" i="30"/>
  <c r="L4590" i="30"/>
  <c r="M4590" i="30"/>
  <c r="C4591" i="30"/>
  <c r="D4591" i="30"/>
  <c r="E4591" i="30"/>
  <c r="F4591" i="30"/>
  <c r="G4591" i="30"/>
  <c r="H4591" i="30"/>
  <c r="I4591" i="30"/>
  <c r="J4591" i="30"/>
  <c r="K4591" i="30"/>
  <c r="L4591" i="30"/>
  <c r="M4591" i="30"/>
  <c r="C4592" i="30"/>
  <c r="D4592" i="30"/>
  <c r="E4592" i="30"/>
  <c r="F4592" i="30"/>
  <c r="G4592" i="30"/>
  <c r="H4592" i="30"/>
  <c r="I4592" i="30"/>
  <c r="J4592" i="30"/>
  <c r="K4592" i="30"/>
  <c r="L4592" i="30"/>
  <c r="M4592" i="30"/>
  <c r="C4593" i="30"/>
  <c r="D4593" i="30"/>
  <c r="E4593" i="30"/>
  <c r="F4593" i="30"/>
  <c r="G4593" i="30"/>
  <c r="H4593" i="30"/>
  <c r="I4593" i="30"/>
  <c r="J4593" i="30"/>
  <c r="K4593" i="30"/>
  <c r="L4593" i="30"/>
  <c r="M4593" i="30"/>
  <c r="C4594" i="30"/>
  <c r="D4594" i="30"/>
  <c r="E4594" i="30"/>
  <c r="F4594" i="30"/>
  <c r="G4594" i="30"/>
  <c r="H4594" i="30"/>
  <c r="I4594" i="30"/>
  <c r="J4594" i="30"/>
  <c r="K4594" i="30"/>
  <c r="L4594" i="30"/>
  <c r="M4594" i="30"/>
  <c r="C4595" i="30"/>
  <c r="D4595" i="30"/>
  <c r="E4595" i="30"/>
  <c r="F4595" i="30"/>
  <c r="G4595" i="30"/>
  <c r="H4595" i="30"/>
  <c r="I4595" i="30"/>
  <c r="J4595" i="30"/>
  <c r="K4595" i="30"/>
  <c r="L4595" i="30"/>
  <c r="M4595" i="30"/>
  <c r="C4596" i="30"/>
  <c r="D4596" i="30"/>
  <c r="E4596" i="30"/>
  <c r="F4596" i="30"/>
  <c r="G4596" i="30"/>
  <c r="H4596" i="30"/>
  <c r="I4596" i="30"/>
  <c r="J4596" i="30"/>
  <c r="K4596" i="30"/>
  <c r="L4596" i="30"/>
  <c r="M4596" i="30"/>
  <c r="C4597" i="30"/>
  <c r="D4597" i="30"/>
  <c r="E4597" i="30"/>
  <c r="F4597" i="30"/>
  <c r="G4597" i="30"/>
  <c r="H4597" i="30"/>
  <c r="I4597" i="30"/>
  <c r="J4597" i="30"/>
  <c r="K4597" i="30"/>
  <c r="L4597" i="30"/>
  <c r="M4597" i="30"/>
  <c r="C4598" i="30"/>
  <c r="D4598" i="30"/>
  <c r="E4598" i="30"/>
  <c r="F4598" i="30"/>
  <c r="G4598" i="30"/>
  <c r="H4598" i="30"/>
  <c r="I4598" i="30"/>
  <c r="J4598" i="30"/>
  <c r="K4598" i="30"/>
  <c r="L4598" i="30"/>
  <c r="M4598" i="30"/>
  <c r="C4599" i="30"/>
  <c r="D4599" i="30"/>
  <c r="E4599" i="30"/>
  <c r="F4599" i="30"/>
  <c r="G4599" i="30"/>
  <c r="H4599" i="30"/>
  <c r="I4599" i="30"/>
  <c r="J4599" i="30"/>
  <c r="K4599" i="30"/>
  <c r="L4599" i="30"/>
  <c r="M4599" i="30"/>
  <c r="C4600" i="30"/>
  <c r="D4600" i="30"/>
  <c r="E4600" i="30"/>
  <c r="F4600" i="30"/>
  <c r="G4600" i="30"/>
  <c r="H4600" i="30"/>
  <c r="I4600" i="30"/>
  <c r="J4600" i="30"/>
  <c r="K4600" i="30"/>
  <c r="L4600" i="30"/>
  <c r="M4600" i="30"/>
  <c r="C4601" i="30"/>
  <c r="D4601" i="30"/>
  <c r="E4601" i="30"/>
  <c r="F4601" i="30"/>
  <c r="G4601" i="30"/>
  <c r="H4601" i="30"/>
  <c r="I4601" i="30"/>
  <c r="J4601" i="30"/>
  <c r="K4601" i="30"/>
  <c r="L4601" i="30"/>
  <c r="M4601" i="30"/>
  <c r="C4602" i="30"/>
  <c r="D4602" i="30"/>
  <c r="E4602" i="30"/>
  <c r="F4602" i="30"/>
  <c r="G4602" i="30"/>
  <c r="H4602" i="30"/>
  <c r="I4602" i="30"/>
  <c r="J4602" i="30"/>
  <c r="K4602" i="30"/>
  <c r="L4602" i="30"/>
  <c r="M4602" i="30"/>
  <c r="C4603" i="30"/>
  <c r="D4603" i="30"/>
  <c r="E4603" i="30"/>
  <c r="F4603" i="30"/>
  <c r="G4603" i="30"/>
  <c r="H4603" i="30"/>
  <c r="I4603" i="30"/>
  <c r="J4603" i="30"/>
  <c r="K4603" i="30"/>
  <c r="L4603" i="30"/>
  <c r="M4603" i="30"/>
  <c r="C4604" i="30"/>
  <c r="D4604" i="30"/>
  <c r="E4604" i="30"/>
  <c r="F4604" i="30"/>
  <c r="G4604" i="30"/>
  <c r="H4604" i="30"/>
  <c r="I4604" i="30"/>
  <c r="J4604" i="30"/>
  <c r="K4604" i="30"/>
  <c r="L4604" i="30"/>
  <c r="M4604" i="30"/>
  <c r="C4605" i="30"/>
  <c r="D4605" i="30"/>
  <c r="E4605" i="30"/>
  <c r="F4605" i="30"/>
  <c r="G4605" i="30"/>
  <c r="H4605" i="30"/>
  <c r="I4605" i="30"/>
  <c r="J4605" i="30"/>
  <c r="K4605" i="30"/>
  <c r="L4605" i="30"/>
  <c r="M4605" i="30"/>
  <c r="C4606" i="30"/>
  <c r="D4606" i="30"/>
  <c r="E4606" i="30"/>
  <c r="F4606" i="30"/>
  <c r="G4606" i="30"/>
  <c r="H4606" i="30"/>
  <c r="I4606" i="30"/>
  <c r="J4606" i="30"/>
  <c r="K4606" i="30"/>
  <c r="L4606" i="30"/>
  <c r="M4606" i="30"/>
  <c r="C4607" i="30"/>
  <c r="D4607" i="30"/>
  <c r="E4607" i="30"/>
  <c r="F4607" i="30"/>
  <c r="G4607" i="30"/>
  <c r="H4607" i="30"/>
  <c r="I4607" i="30"/>
  <c r="J4607" i="30"/>
  <c r="K4607" i="30"/>
  <c r="L4607" i="30"/>
  <c r="M4607" i="30"/>
  <c r="C4608" i="30"/>
  <c r="D4608" i="30"/>
  <c r="E4608" i="30"/>
  <c r="F4608" i="30"/>
  <c r="G4608" i="30"/>
  <c r="H4608" i="30"/>
  <c r="I4608" i="30"/>
  <c r="J4608" i="30"/>
  <c r="K4608" i="30"/>
  <c r="L4608" i="30"/>
  <c r="M4608" i="30"/>
  <c r="C4609" i="30"/>
  <c r="D4609" i="30"/>
  <c r="E4609" i="30"/>
  <c r="F4609" i="30"/>
  <c r="G4609" i="30"/>
  <c r="H4609" i="30"/>
  <c r="I4609" i="30"/>
  <c r="J4609" i="30"/>
  <c r="K4609" i="30"/>
  <c r="L4609" i="30"/>
  <c r="M4609" i="30"/>
  <c r="C4610" i="30"/>
  <c r="D4610" i="30"/>
  <c r="E4610" i="30"/>
  <c r="F4610" i="30"/>
  <c r="G4610" i="30"/>
  <c r="H4610" i="30"/>
  <c r="I4610" i="30"/>
  <c r="J4610" i="30"/>
  <c r="K4610" i="30"/>
  <c r="L4610" i="30"/>
  <c r="M4610" i="30"/>
  <c r="C4611" i="30"/>
  <c r="D4611" i="30"/>
  <c r="E4611" i="30"/>
  <c r="F4611" i="30"/>
  <c r="G4611" i="30"/>
  <c r="H4611" i="30"/>
  <c r="I4611" i="30"/>
  <c r="J4611" i="30"/>
  <c r="K4611" i="30"/>
  <c r="L4611" i="30"/>
  <c r="M4611" i="30"/>
  <c r="C4612" i="30"/>
  <c r="D4612" i="30"/>
  <c r="E4612" i="30"/>
  <c r="F4612" i="30"/>
  <c r="G4612" i="30"/>
  <c r="H4612" i="30"/>
  <c r="I4612" i="30"/>
  <c r="J4612" i="30"/>
  <c r="K4612" i="30"/>
  <c r="L4612" i="30"/>
  <c r="M4612" i="30"/>
  <c r="C4613" i="30"/>
  <c r="D4613" i="30"/>
  <c r="E4613" i="30"/>
  <c r="F4613" i="30"/>
  <c r="G4613" i="30"/>
  <c r="H4613" i="30"/>
  <c r="I4613" i="30"/>
  <c r="J4613" i="30"/>
  <c r="K4613" i="30"/>
  <c r="L4613" i="30"/>
  <c r="M4613" i="30"/>
  <c r="C4614" i="30"/>
  <c r="D4614" i="30"/>
  <c r="E4614" i="30"/>
  <c r="F4614" i="30"/>
  <c r="G4614" i="30"/>
  <c r="H4614" i="30"/>
  <c r="I4614" i="30"/>
  <c r="J4614" i="30"/>
  <c r="K4614" i="30"/>
  <c r="L4614" i="30"/>
  <c r="M4614" i="30"/>
  <c r="C4615" i="30"/>
  <c r="D4615" i="30"/>
  <c r="E4615" i="30"/>
  <c r="F4615" i="30"/>
  <c r="G4615" i="30"/>
  <c r="H4615" i="30"/>
  <c r="I4615" i="30"/>
  <c r="J4615" i="30"/>
  <c r="K4615" i="30"/>
  <c r="L4615" i="30"/>
  <c r="M4615" i="30"/>
  <c r="C4616" i="30"/>
  <c r="D4616" i="30"/>
  <c r="E4616" i="30"/>
  <c r="F4616" i="30"/>
  <c r="G4616" i="30"/>
  <c r="H4616" i="30"/>
  <c r="I4616" i="30"/>
  <c r="J4616" i="30"/>
  <c r="K4616" i="30"/>
  <c r="L4616" i="30"/>
  <c r="M4616" i="30"/>
  <c r="C4617" i="30"/>
  <c r="D4617" i="30"/>
  <c r="E4617" i="30"/>
  <c r="F4617" i="30"/>
  <c r="G4617" i="30"/>
  <c r="H4617" i="30"/>
  <c r="I4617" i="30"/>
  <c r="J4617" i="30"/>
  <c r="K4617" i="30"/>
  <c r="L4617" i="30"/>
  <c r="M4617" i="30"/>
  <c r="C4618" i="30"/>
  <c r="D4618" i="30"/>
  <c r="E4618" i="30"/>
  <c r="F4618" i="30"/>
  <c r="G4618" i="30"/>
  <c r="H4618" i="30"/>
  <c r="I4618" i="30"/>
  <c r="J4618" i="30"/>
  <c r="K4618" i="30"/>
  <c r="L4618" i="30"/>
  <c r="M4618" i="30"/>
  <c r="C4619" i="30"/>
  <c r="D4619" i="30"/>
  <c r="E4619" i="30"/>
  <c r="F4619" i="30"/>
  <c r="G4619" i="30"/>
  <c r="H4619" i="30"/>
  <c r="I4619" i="30"/>
  <c r="J4619" i="30"/>
  <c r="K4619" i="30"/>
  <c r="L4619" i="30"/>
  <c r="M4619" i="30"/>
  <c r="C4620" i="30"/>
  <c r="D4620" i="30"/>
  <c r="E4620" i="30"/>
  <c r="F4620" i="30"/>
  <c r="G4620" i="30"/>
  <c r="H4620" i="30"/>
  <c r="I4620" i="30"/>
  <c r="J4620" i="30"/>
  <c r="K4620" i="30"/>
  <c r="L4620" i="30"/>
  <c r="M4620" i="30"/>
  <c r="C4621" i="30"/>
  <c r="D4621" i="30"/>
  <c r="E4621" i="30"/>
  <c r="F4621" i="30"/>
  <c r="G4621" i="30"/>
  <c r="H4621" i="30"/>
  <c r="I4621" i="30"/>
  <c r="J4621" i="30"/>
  <c r="K4621" i="30"/>
  <c r="L4621" i="30"/>
  <c r="M4621" i="30"/>
  <c r="C4622" i="30"/>
  <c r="D4622" i="30"/>
  <c r="E4622" i="30"/>
  <c r="F4622" i="30"/>
  <c r="G4622" i="30"/>
  <c r="H4622" i="30"/>
  <c r="I4622" i="30"/>
  <c r="J4622" i="30"/>
  <c r="K4622" i="30"/>
  <c r="L4622" i="30"/>
  <c r="M4622" i="30"/>
  <c r="C4623" i="30"/>
  <c r="D4623" i="30"/>
  <c r="E4623" i="30"/>
  <c r="F4623" i="30"/>
  <c r="G4623" i="30"/>
  <c r="H4623" i="30"/>
  <c r="I4623" i="30"/>
  <c r="J4623" i="30"/>
  <c r="K4623" i="30"/>
  <c r="L4623" i="30"/>
  <c r="M4623" i="30"/>
  <c r="C4624" i="30"/>
  <c r="D4624" i="30"/>
  <c r="E4624" i="30"/>
  <c r="F4624" i="30"/>
  <c r="G4624" i="30"/>
  <c r="H4624" i="30"/>
  <c r="I4624" i="30"/>
  <c r="J4624" i="30"/>
  <c r="K4624" i="30"/>
  <c r="L4624" i="30"/>
  <c r="M4624" i="30"/>
  <c r="C4625" i="30"/>
  <c r="D4625" i="30"/>
  <c r="E4625" i="30"/>
  <c r="F4625" i="30"/>
  <c r="G4625" i="30"/>
  <c r="H4625" i="30"/>
  <c r="I4625" i="30"/>
  <c r="J4625" i="30"/>
  <c r="K4625" i="30"/>
  <c r="L4625" i="30"/>
  <c r="M4625" i="30"/>
  <c r="C4626" i="30"/>
  <c r="D4626" i="30"/>
  <c r="E4626" i="30"/>
  <c r="F4626" i="30"/>
  <c r="G4626" i="30"/>
  <c r="H4626" i="30"/>
  <c r="I4626" i="30"/>
  <c r="J4626" i="30"/>
  <c r="K4626" i="30"/>
  <c r="L4626" i="30"/>
  <c r="M4626" i="30"/>
  <c r="C4627" i="30"/>
  <c r="D4627" i="30"/>
  <c r="E4627" i="30"/>
  <c r="F4627" i="30"/>
  <c r="G4627" i="30"/>
  <c r="H4627" i="30"/>
  <c r="I4627" i="30"/>
  <c r="J4627" i="30"/>
  <c r="K4627" i="30"/>
  <c r="L4627" i="30"/>
  <c r="M4627" i="30"/>
  <c r="C4628" i="30"/>
  <c r="D4628" i="30"/>
  <c r="E4628" i="30"/>
  <c r="F4628" i="30"/>
  <c r="G4628" i="30"/>
  <c r="H4628" i="30"/>
  <c r="I4628" i="30"/>
  <c r="J4628" i="30"/>
  <c r="K4628" i="30"/>
  <c r="L4628" i="30"/>
  <c r="M4628" i="30"/>
  <c r="C4629" i="30"/>
  <c r="D4629" i="30"/>
  <c r="E4629" i="30"/>
  <c r="F4629" i="30"/>
  <c r="G4629" i="30"/>
  <c r="H4629" i="30"/>
  <c r="I4629" i="30"/>
  <c r="J4629" i="30"/>
  <c r="K4629" i="30"/>
  <c r="L4629" i="30"/>
  <c r="M4629" i="30"/>
  <c r="C4630" i="30"/>
  <c r="D4630" i="30"/>
  <c r="E4630" i="30"/>
  <c r="F4630" i="30"/>
  <c r="G4630" i="30"/>
  <c r="H4630" i="30"/>
  <c r="I4630" i="30"/>
  <c r="J4630" i="30"/>
  <c r="K4630" i="30"/>
  <c r="L4630" i="30"/>
  <c r="M4630" i="30"/>
  <c r="C4631" i="30"/>
  <c r="D4631" i="30"/>
  <c r="E4631" i="30"/>
  <c r="F4631" i="30"/>
  <c r="G4631" i="30"/>
  <c r="H4631" i="30"/>
  <c r="I4631" i="30"/>
  <c r="J4631" i="30"/>
  <c r="K4631" i="30"/>
  <c r="L4631" i="30"/>
  <c r="M4631" i="30"/>
  <c r="C4632" i="30"/>
  <c r="D4632" i="30"/>
  <c r="E4632" i="30"/>
  <c r="F4632" i="30"/>
  <c r="G4632" i="30"/>
  <c r="H4632" i="30"/>
  <c r="I4632" i="30"/>
  <c r="J4632" i="30"/>
  <c r="K4632" i="30"/>
  <c r="L4632" i="30"/>
  <c r="M4632" i="30"/>
  <c r="C4633" i="30"/>
  <c r="D4633" i="30"/>
  <c r="E4633" i="30"/>
  <c r="F4633" i="30"/>
  <c r="G4633" i="30"/>
  <c r="H4633" i="30"/>
  <c r="I4633" i="30"/>
  <c r="J4633" i="30"/>
  <c r="K4633" i="30"/>
  <c r="L4633" i="30"/>
  <c r="M4633" i="30"/>
  <c r="C4634" i="30"/>
  <c r="D4634" i="30"/>
  <c r="E4634" i="30"/>
  <c r="F4634" i="30"/>
  <c r="G4634" i="30"/>
  <c r="H4634" i="30"/>
  <c r="I4634" i="30"/>
  <c r="J4634" i="30"/>
  <c r="K4634" i="30"/>
  <c r="L4634" i="30"/>
  <c r="M4634" i="30"/>
  <c r="C4635" i="30"/>
  <c r="D4635" i="30"/>
  <c r="E4635" i="30"/>
  <c r="F4635" i="30"/>
  <c r="G4635" i="30"/>
  <c r="H4635" i="30"/>
  <c r="I4635" i="30"/>
  <c r="J4635" i="30"/>
  <c r="K4635" i="30"/>
  <c r="L4635" i="30"/>
  <c r="M4635" i="30"/>
  <c r="C4636" i="30"/>
  <c r="D4636" i="30"/>
  <c r="E4636" i="30"/>
  <c r="F4636" i="30"/>
  <c r="G4636" i="30"/>
  <c r="H4636" i="30"/>
  <c r="I4636" i="30"/>
  <c r="J4636" i="30"/>
  <c r="K4636" i="30"/>
  <c r="L4636" i="30"/>
  <c r="M4636" i="30"/>
  <c r="C4637" i="30"/>
  <c r="D4637" i="30"/>
  <c r="E4637" i="30"/>
  <c r="F4637" i="30"/>
  <c r="G4637" i="30"/>
  <c r="H4637" i="30"/>
  <c r="I4637" i="30"/>
  <c r="J4637" i="30"/>
  <c r="K4637" i="30"/>
  <c r="L4637" i="30"/>
  <c r="M4637" i="30"/>
  <c r="C4638" i="30"/>
  <c r="D4638" i="30"/>
  <c r="E4638" i="30"/>
  <c r="F4638" i="30"/>
  <c r="G4638" i="30"/>
  <c r="H4638" i="30"/>
  <c r="I4638" i="30"/>
  <c r="J4638" i="30"/>
  <c r="K4638" i="30"/>
  <c r="L4638" i="30"/>
  <c r="M4638" i="30"/>
  <c r="C4639" i="30"/>
  <c r="D4639" i="30"/>
  <c r="E4639" i="30"/>
  <c r="F4639" i="30"/>
  <c r="G4639" i="30"/>
  <c r="H4639" i="30"/>
  <c r="I4639" i="30"/>
  <c r="J4639" i="30"/>
  <c r="K4639" i="30"/>
  <c r="L4639" i="30"/>
  <c r="M4639" i="30"/>
  <c r="C4640" i="30"/>
  <c r="D4640" i="30"/>
  <c r="E4640" i="30"/>
  <c r="F4640" i="30"/>
  <c r="G4640" i="30"/>
  <c r="H4640" i="30"/>
  <c r="I4640" i="30"/>
  <c r="J4640" i="30"/>
  <c r="K4640" i="30"/>
  <c r="L4640" i="30"/>
  <c r="M4640" i="30"/>
  <c r="C4641" i="30"/>
  <c r="D4641" i="30"/>
  <c r="E4641" i="30"/>
  <c r="F4641" i="30"/>
  <c r="G4641" i="30"/>
  <c r="H4641" i="30"/>
  <c r="I4641" i="30"/>
  <c r="J4641" i="30"/>
  <c r="K4641" i="30"/>
  <c r="L4641" i="30"/>
  <c r="M4641" i="30"/>
  <c r="C4642" i="30"/>
  <c r="D4642" i="30"/>
  <c r="E4642" i="30"/>
  <c r="F4642" i="30"/>
  <c r="G4642" i="30"/>
  <c r="H4642" i="30"/>
  <c r="I4642" i="30"/>
  <c r="J4642" i="30"/>
  <c r="K4642" i="30"/>
  <c r="L4642" i="30"/>
  <c r="M4642" i="30"/>
  <c r="C4643" i="30"/>
  <c r="D4643" i="30"/>
  <c r="E4643" i="30"/>
  <c r="F4643" i="30"/>
  <c r="G4643" i="30"/>
  <c r="H4643" i="30"/>
  <c r="I4643" i="30"/>
  <c r="J4643" i="30"/>
  <c r="K4643" i="30"/>
  <c r="L4643" i="30"/>
  <c r="M4643" i="30"/>
  <c r="C4644" i="30"/>
  <c r="D4644" i="30"/>
  <c r="E4644" i="30"/>
  <c r="F4644" i="30"/>
  <c r="G4644" i="30"/>
  <c r="H4644" i="30"/>
  <c r="I4644" i="30"/>
  <c r="J4644" i="30"/>
  <c r="K4644" i="30"/>
  <c r="L4644" i="30"/>
  <c r="M4644" i="30"/>
  <c r="C4645" i="30"/>
  <c r="D4645" i="30"/>
  <c r="E4645" i="30"/>
  <c r="F4645" i="30"/>
  <c r="G4645" i="30"/>
  <c r="H4645" i="30"/>
  <c r="I4645" i="30"/>
  <c r="J4645" i="30"/>
  <c r="K4645" i="30"/>
  <c r="L4645" i="30"/>
  <c r="M4645" i="30"/>
  <c r="C4646" i="30"/>
  <c r="D4646" i="30"/>
  <c r="E4646" i="30"/>
  <c r="F4646" i="30"/>
  <c r="G4646" i="30"/>
  <c r="H4646" i="30"/>
  <c r="I4646" i="30"/>
  <c r="J4646" i="30"/>
  <c r="K4646" i="30"/>
  <c r="L4646" i="30"/>
  <c r="M4646" i="30"/>
  <c r="C4647" i="30"/>
  <c r="D4647" i="30"/>
  <c r="E4647" i="30"/>
  <c r="F4647" i="30"/>
  <c r="G4647" i="30"/>
  <c r="H4647" i="30"/>
  <c r="I4647" i="30"/>
  <c r="J4647" i="30"/>
  <c r="K4647" i="30"/>
  <c r="L4647" i="30"/>
  <c r="M4647" i="30"/>
  <c r="C4648" i="30"/>
  <c r="D4648" i="30"/>
  <c r="E4648" i="30"/>
  <c r="F4648" i="30"/>
  <c r="G4648" i="30"/>
  <c r="H4648" i="30"/>
  <c r="I4648" i="30"/>
  <c r="J4648" i="30"/>
  <c r="K4648" i="30"/>
  <c r="L4648" i="30"/>
  <c r="M4648" i="30"/>
  <c r="C4649" i="30"/>
  <c r="D4649" i="30"/>
  <c r="E4649" i="30"/>
  <c r="F4649" i="30"/>
  <c r="G4649" i="30"/>
  <c r="H4649" i="30"/>
  <c r="I4649" i="30"/>
  <c r="J4649" i="30"/>
  <c r="K4649" i="30"/>
  <c r="L4649" i="30"/>
  <c r="M4649" i="30"/>
  <c r="C4650" i="30"/>
  <c r="D4650" i="30"/>
  <c r="E4650" i="30"/>
  <c r="F4650" i="30"/>
  <c r="G4650" i="30"/>
  <c r="H4650" i="30"/>
  <c r="I4650" i="30"/>
  <c r="J4650" i="30"/>
  <c r="K4650" i="30"/>
  <c r="L4650" i="30"/>
  <c r="M4650" i="30"/>
  <c r="C4651" i="30"/>
  <c r="D4651" i="30"/>
  <c r="E4651" i="30"/>
  <c r="F4651" i="30"/>
  <c r="G4651" i="30"/>
  <c r="H4651" i="30"/>
  <c r="I4651" i="30"/>
  <c r="J4651" i="30"/>
  <c r="K4651" i="30"/>
  <c r="L4651" i="30"/>
  <c r="M4651" i="30"/>
  <c r="C4652" i="30"/>
  <c r="D4652" i="30"/>
  <c r="E4652" i="30"/>
  <c r="F4652" i="30"/>
  <c r="G4652" i="30"/>
  <c r="H4652" i="30"/>
  <c r="I4652" i="30"/>
  <c r="J4652" i="30"/>
  <c r="K4652" i="30"/>
  <c r="L4652" i="30"/>
  <c r="M4652" i="30"/>
  <c r="C4653" i="30"/>
  <c r="D4653" i="30"/>
  <c r="E4653" i="30"/>
  <c r="F4653" i="30"/>
  <c r="G4653" i="30"/>
  <c r="H4653" i="30"/>
  <c r="I4653" i="30"/>
  <c r="J4653" i="30"/>
  <c r="K4653" i="30"/>
  <c r="L4653" i="30"/>
  <c r="M4653" i="30"/>
  <c r="C4654" i="30"/>
  <c r="D4654" i="30"/>
  <c r="E4654" i="30"/>
  <c r="F4654" i="30"/>
  <c r="G4654" i="30"/>
  <c r="H4654" i="30"/>
  <c r="I4654" i="30"/>
  <c r="J4654" i="30"/>
  <c r="K4654" i="30"/>
  <c r="L4654" i="30"/>
  <c r="M4654" i="30"/>
  <c r="C4655" i="30"/>
  <c r="D4655" i="30"/>
  <c r="E4655" i="30"/>
  <c r="F4655" i="30"/>
  <c r="G4655" i="30"/>
  <c r="H4655" i="30"/>
  <c r="I4655" i="30"/>
  <c r="J4655" i="30"/>
  <c r="K4655" i="30"/>
  <c r="L4655" i="30"/>
  <c r="M4655" i="30"/>
  <c r="C4656" i="30"/>
  <c r="D4656" i="30"/>
  <c r="E4656" i="30"/>
  <c r="F4656" i="30"/>
  <c r="G4656" i="30"/>
  <c r="H4656" i="30"/>
  <c r="I4656" i="30"/>
  <c r="J4656" i="30"/>
  <c r="K4656" i="30"/>
  <c r="L4656" i="30"/>
  <c r="M4656" i="30"/>
  <c r="C4657" i="30"/>
  <c r="D4657" i="30"/>
  <c r="E4657" i="30"/>
  <c r="F4657" i="30"/>
  <c r="G4657" i="30"/>
  <c r="H4657" i="30"/>
  <c r="I4657" i="30"/>
  <c r="J4657" i="30"/>
  <c r="K4657" i="30"/>
  <c r="L4657" i="30"/>
  <c r="M4657" i="30"/>
  <c r="C4658" i="30"/>
  <c r="D4658" i="30"/>
  <c r="E4658" i="30"/>
  <c r="F4658" i="30"/>
  <c r="G4658" i="30"/>
  <c r="H4658" i="30"/>
  <c r="I4658" i="30"/>
  <c r="J4658" i="30"/>
  <c r="K4658" i="30"/>
  <c r="L4658" i="30"/>
  <c r="M4658" i="30"/>
  <c r="C4659" i="30"/>
  <c r="D4659" i="30"/>
  <c r="E4659" i="30"/>
  <c r="F4659" i="30"/>
  <c r="G4659" i="30"/>
  <c r="H4659" i="30"/>
  <c r="I4659" i="30"/>
  <c r="J4659" i="30"/>
  <c r="K4659" i="30"/>
  <c r="L4659" i="30"/>
  <c r="M4659" i="30"/>
  <c r="C4660" i="30"/>
  <c r="D4660" i="30"/>
  <c r="E4660" i="30"/>
  <c r="F4660" i="30"/>
  <c r="G4660" i="30"/>
  <c r="H4660" i="30"/>
  <c r="I4660" i="30"/>
  <c r="J4660" i="30"/>
  <c r="K4660" i="30"/>
  <c r="L4660" i="30"/>
  <c r="M4660" i="30"/>
  <c r="C4661" i="30"/>
  <c r="D4661" i="30"/>
  <c r="E4661" i="30"/>
  <c r="F4661" i="30"/>
  <c r="G4661" i="30"/>
  <c r="H4661" i="30"/>
  <c r="I4661" i="30"/>
  <c r="J4661" i="30"/>
  <c r="K4661" i="30"/>
  <c r="L4661" i="30"/>
  <c r="M4661" i="30"/>
  <c r="C4662" i="30"/>
  <c r="D4662" i="30"/>
  <c r="E4662" i="30"/>
  <c r="F4662" i="30"/>
  <c r="G4662" i="30"/>
  <c r="H4662" i="30"/>
  <c r="I4662" i="30"/>
  <c r="J4662" i="30"/>
  <c r="K4662" i="30"/>
  <c r="L4662" i="30"/>
  <c r="M4662" i="30"/>
  <c r="C4663" i="30"/>
  <c r="D4663" i="30"/>
  <c r="E4663" i="30"/>
  <c r="F4663" i="30"/>
  <c r="G4663" i="30"/>
  <c r="H4663" i="30"/>
  <c r="I4663" i="30"/>
  <c r="J4663" i="30"/>
  <c r="K4663" i="30"/>
  <c r="L4663" i="30"/>
  <c r="M4663" i="30"/>
  <c r="C4664" i="30"/>
  <c r="D4664" i="30"/>
  <c r="E4664" i="30"/>
  <c r="F4664" i="30"/>
  <c r="G4664" i="30"/>
  <c r="H4664" i="30"/>
  <c r="I4664" i="30"/>
  <c r="J4664" i="30"/>
  <c r="K4664" i="30"/>
  <c r="L4664" i="30"/>
  <c r="M4664" i="30"/>
  <c r="C4665" i="30"/>
  <c r="D4665" i="30"/>
  <c r="E4665" i="30"/>
  <c r="F4665" i="30"/>
  <c r="G4665" i="30"/>
  <c r="H4665" i="30"/>
  <c r="I4665" i="30"/>
  <c r="J4665" i="30"/>
  <c r="K4665" i="30"/>
  <c r="L4665" i="30"/>
  <c r="M4665" i="30"/>
  <c r="C4666" i="30"/>
  <c r="D4666" i="30"/>
  <c r="E4666" i="30"/>
  <c r="F4666" i="30"/>
  <c r="G4666" i="30"/>
  <c r="H4666" i="30"/>
  <c r="I4666" i="30"/>
  <c r="J4666" i="30"/>
  <c r="K4666" i="30"/>
  <c r="L4666" i="30"/>
  <c r="M4666" i="30"/>
  <c r="C4667" i="30"/>
  <c r="D4667" i="30"/>
  <c r="E4667" i="30"/>
  <c r="F4667" i="30"/>
  <c r="G4667" i="30"/>
  <c r="H4667" i="30"/>
  <c r="I4667" i="30"/>
  <c r="J4667" i="30"/>
  <c r="K4667" i="30"/>
  <c r="L4667" i="30"/>
  <c r="M4667" i="30"/>
  <c r="C4668" i="30"/>
  <c r="D4668" i="30"/>
  <c r="E4668" i="30"/>
  <c r="F4668" i="30"/>
  <c r="G4668" i="30"/>
  <c r="H4668" i="30"/>
  <c r="I4668" i="30"/>
  <c r="J4668" i="30"/>
  <c r="K4668" i="30"/>
  <c r="L4668" i="30"/>
  <c r="M4668" i="30"/>
  <c r="C4669" i="30"/>
  <c r="D4669" i="30"/>
  <c r="E4669" i="30"/>
  <c r="F4669" i="30"/>
  <c r="G4669" i="30"/>
  <c r="H4669" i="30"/>
  <c r="I4669" i="30"/>
  <c r="J4669" i="30"/>
  <c r="K4669" i="30"/>
  <c r="L4669" i="30"/>
  <c r="M4669" i="30"/>
  <c r="C4670" i="30"/>
  <c r="D4670" i="30"/>
  <c r="E4670" i="30"/>
  <c r="F4670" i="30"/>
  <c r="G4670" i="30"/>
  <c r="H4670" i="30"/>
  <c r="I4670" i="30"/>
  <c r="J4670" i="30"/>
  <c r="K4670" i="30"/>
  <c r="L4670" i="30"/>
  <c r="M4670" i="30"/>
  <c r="C4671" i="30"/>
  <c r="D4671" i="30"/>
  <c r="E4671" i="30"/>
  <c r="F4671" i="30"/>
  <c r="G4671" i="30"/>
  <c r="H4671" i="30"/>
  <c r="I4671" i="30"/>
  <c r="J4671" i="30"/>
  <c r="K4671" i="30"/>
  <c r="L4671" i="30"/>
  <c r="M4671" i="30"/>
  <c r="C4672" i="30"/>
  <c r="D4672" i="30"/>
  <c r="E4672" i="30"/>
  <c r="F4672" i="30"/>
  <c r="G4672" i="30"/>
  <c r="H4672" i="30"/>
  <c r="I4672" i="30"/>
  <c r="J4672" i="30"/>
  <c r="K4672" i="30"/>
  <c r="L4672" i="30"/>
  <c r="M4672" i="30"/>
  <c r="C4673" i="30"/>
  <c r="D4673" i="30"/>
  <c r="E4673" i="30"/>
  <c r="F4673" i="30"/>
  <c r="G4673" i="30"/>
  <c r="H4673" i="30"/>
  <c r="I4673" i="30"/>
  <c r="J4673" i="30"/>
  <c r="K4673" i="30"/>
  <c r="L4673" i="30"/>
  <c r="M4673" i="30"/>
  <c r="C4674" i="30"/>
  <c r="D4674" i="30"/>
  <c r="E4674" i="30"/>
  <c r="F4674" i="30"/>
  <c r="G4674" i="30"/>
  <c r="H4674" i="30"/>
  <c r="I4674" i="30"/>
  <c r="J4674" i="30"/>
  <c r="K4674" i="30"/>
  <c r="L4674" i="30"/>
  <c r="M4674" i="30"/>
  <c r="C4675" i="30"/>
  <c r="D4675" i="30"/>
  <c r="E4675" i="30"/>
  <c r="F4675" i="30"/>
  <c r="G4675" i="30"/>
  <c r="H4675" i="30"/>
  <c r="I4675" i="30"/>
  <c r="J4675" i="30"/>
  <c r="K4675" i="30"/>
  <c r="L4675" i="30"/>
  <c r="M4675" i="30"/>
  <c r="C4676" i="30"/>
  <c r="D4676" i="30"/>
  <c r="E4676" i="30"/>
  <c r="F4676" i="30"/>
  <c r="G4676" i="30"/>
  <c r="H4676" i="30"/>
  <c r="I4676" i="30"/>
  <c r="J4676" i="30"/>
  <c r="K4676" i="30"/>
  <c r="L4676" i="30"/>
  <c r="M4676" i="30"/>
  <c r="C4677" i="30"/>
  <c r="D4677" i="30"/>
  <c r="E4677" i="30"/>
  <c r="F4677" i="30"/>
  <c r="G4677" i="30"/>
  <c r="H4677" i="30"/>
  <c r="I4677" i="30"/>
  <c r="J4677" i="30"/>
  <c r="K4677" i="30"/>
  <c r="L4677" i="30"/>
  <c r="M4677" i="30"/>
  <c r="C4678" i="30"/>
  <c r="D4678" i="30"/>
  <c r="E4678" i="30"/>
  <c r="F4678" i="30"/>
  <c r="G4678" i="30"/>
  <c r="H4678" i="30"/>
  <c r="I4678" i="30"/>
  <c r="J4678" i="30"/>
  <c r="K4678" i="30"/>
  <c r="L4678" i="30"/>
  <c r="M4678" i="30"/>
  <c r="C4679" i="30"/>
  <c r="D4679" i="30"/>
  <c r="E4679" i="30"/>
  <c r="F4679" i="30"/>
  <c r="G4679" i="30"/>
  <c r="H4679" i="30"/>
  <c r="I4679" i="30"/>
  <c r="J4679" i="30"/>
  <c r="K4679" i="30"/>
  <c r="L4679" i="30"/>
  <c r="M4679" i="30"/>
  <c r="C4680" i="30"/>
  <c r="D4680" i="30"/>
  <c r="E4680" i="30"/>
  <c r="F4680" i="30"/>
  <c r="G4680" i="30"/>
  <c r="H4680" i="30"/>
  <c r="I4680" i="30"/>
  <c r="J4680" i="30"/>
  <c r="K4680" i="30"/>
  <c r="L4680" i="30"/>
  <c r="M4680" i="30"/>
  <c r="C4681" i="30"/>
  <c r="D4681" i="30"/>
  <c r="E4681" i="30"/>
  <c r="F4681" i="30"/>
  <c r="G4681" i="30"/>
  <c r="H4681" i="30"/>
  <c r="I4681" i="30"/>
  <c r="J4681" i="30"/>
  <c r="K4681" i="30"/>
  <c r="L4681" i="30"/>
  <c r="M4681" i="30"/>
  <c r="C4682" i="30"/>
  <c r="D4682" i="30"/>
  <c r="E4682" i="30"/>
  <c r="F4682" i="30"/>
  <c r="G4682" i="30"/>
  <c r="H4682" i="30"/>
  <c r="I4682" i="30"/>
  <c r="J4682" i="30"/>
  <c r="K4682" i="30"/>
  <c r="L4682" i="30"/>
  <c r="M4682" i="30"/>
  <c r="C4683" i="30"/>
  <c r="D4683" i="30"/>
  <c r="E4683" i="30"/>
  <c r="F4683" i="30"/>
  <c r="G4683" i="30"/>
  <c r="H4683" i="30"/>
  <c r="I4683" i="30"/>
  <c r="J4683" i="30"/>
  <c r="K4683" i="30"/>
  <c r="L4683" i="30"/>
  <c r="M4683" i="30"/>
  <c r="C4684" i="30"/>
  <c r="D4684" i="30"/>
  <c r="E4684" i="30"/>
  <c r="F4684" i="30"/>
  <c r="G4684" i="30"/>
  <c r="H4684" i="30"/>
  <c r="I4684" i="30"/>
  <c r="J4684" i="30"/>
  <c r="K4684" i="30"/>
  <c r="L4684" i="30"/>
  <c r="M4684" i="30"/>
  <c r="C4685" i="30"/>
  <c r="D4685" i="30"/>
  <c r="E4685" i="30"/>
  <c r="F4685" i="30"/>
  <c r="G4685" i="30"/>
  <c r="H4685" i="30"/>
  <c r="I4685" i="30"/>
  <c r="J4685" i="30"/>
  <c r="K4685" i="30"/>
  <c r="L4685" i="30"/>
  <c r="M4685" i="30"/>
  <c r="C4686" i="30"/>
  <c r="D4686" i="30"/>
  <c r="E4686" i="30"/>
  <c r="F4686" i="30"/>
  <c r="G4686" i="30"/>
  <c r="H4686" i="30"/>
  <c r="I4686" i="30"/>
  <c r="J4686" i="30"/>
  <c r="K4686" i="30"/>
  <c r="L4686" i="30"/>
  <c r="M4686" i="30"/>
  <c r="C4687" i="30"/>
  <c r="D4687" i="30"/>
  <c r="E4687" i="30"/>
  <c r="F4687" i="30"/>
  <c r="G4687" i="30"/>
  <c r="H4687" i="30"/>
  <c r="I4687" i="30"/>
  <c r="J4687" i="30"/>
  <c r="K4687" i="30"/>
  <c r="L4687" i="30"/>
  <c r="M4687" i="30"/>
  <c r="C4688" i="30"/>
  <c r="D4688" i="30"/>
  <c r="E4688" i="30"/>
  <c r="F4688" i="30"/>
  <c r="G4688" i="30"/>
  <c r="H4688" i="30"/>
  <c r="I4688" i="30"/>
  <c r="J4688" i="30"/>
  <c r="K4688" i="30"/>
  <c r="L4688" i="30"/>
  <c r="M4688" i="30"/>
  <c r="C4689" i="30"/>
  <c r="D4689" i="30"/>
  <c r="E4689" i="30"/>
  <c r="F4689" i="30"/>
  <c r="G4689" i="30"/>
  <c r="H4689" i="30"/>
  <c r="I4689" i="30"/>
  <c r="J4689" i="30"/>
  <c r="K4689" i="30"/>
  <c r="L4689" i="30"/>
  <c r="M4689" i="30"/>
  <c r="C4690" i="30"/>
  <c r="D4690" i="30"/>
  <c r="E4690" i="30"/>
  <c r="F4690" i="30"/>
  <c r="G4690" i="30"/>
  <c r="H4690" i="30"/>
  <c r="I4690" i="30"/>
  <c r="J4690" i="30"/>
  <c r="K4690" i="30"/>
  <c r="L4690" i="30"/>
  <c r="M4690" i="30"/>
  <c r="C4691" i="30"/>
  <c r="D4691" i="30"/>
  <c r="E4691" i="30"/>
  <c r="F4691" i="30"/>
  <c r="G4691" i="30"/>
  <c r="H4691" i="30"/>
  <c r="I4691" i="30"/>
  <c r="J4691" i="30"/>
  <c r="K4691" i="30"/>
  <c r="L4691" i="30"/>
  <c r="M4691" i="30"/>
  <c r="C4692" i="30"/>
  <c r="D4692" i="30"/>
  <c r="E4692" i="30"/>
  <c r="F4692" i="30"/>
  <c r="G4692" i="30"/>
  <c r="H4692" i="30"/>
  <c r="I4692" i="30"/>
  <c r="J4692" i="30"/>
  <c r="K4692" i="30"/>
  <c r="L4692" i="30"/>
  <c r="M4692" i="30"/>
  <c r="C4693" i="30"/>
  <c r="D4693" i="30"/>
  <c r="E4693" i="30"/>
  <c r="F4693" i="30"/>
  <c r="G4693" i="30"/>
  <c r="H4693" i="30"/>
  <c r="I4693" i="30"/>
  <c r="J4693" i="30"/>
  <c r="K4693" i="30"/>
  <c r="L4693" i="30"/>
  <c r="M4693" i="30"/>
  <c r="C4694" i="30"/>
  <c r="D4694" i="30"/>
  <c r="E4694" i="30"/>
  <c r="F4694" i="30"/>
  <c r="G4694" i="30"/>
  <c r="H4694" i="30"/>
  <c r="I4694" i="30"/>
  <c r="J4694" i="30"/>
  <c r="K4694" i="30"/>
  <c r="L4694" i="30"/>
  <c r="M4694" i="30"/>
  <c r="C4695" i="30"/>
  <c r="D4695" i="30"/>
  <c r="E4695" i="30"/>
  <c r="F4695" i="30"/>
  <c r="G4695" i="30"/>
  <c r="H4695" i="30"/>
  <c r="I4695" i="30"/>
  <c r="J4695" i="30"/>
  <c r="K4695" i="30"/>
  <c r="L4695" i="30"/>
  <c r="M4695" i="30"/>
  <c r="C4696" i="30"/>
  <c r="D4696" i="30"/>
  <c r="E4696" i="30"/>
  <c r="F4696" i="30"/>
  <c r="G4696" i="30"/>
  <c r="H4696" i="30"/>
  <c r="I4696" i="30"/>
  <c r="J4696" i="30"/>
  <c r="K4696" i="30"/>
  <c r="L4696" i="30"/>
  <c r="M4696" i="30"/>
  <c r="C4697" i="30"/>
  <c r="D4697" i="30"/>
  <c r="E4697" i="30"/>
  <c r="F4697" i="30"/>
  <c r="G4697" i="30"/>
  <c r="H4697" i="30"/>
  <c r="I4697" i="30"/>
  <c r="J4697" i="30"/>
  <c r="K4697" i="30"/>
  <c r="L4697" i="30"/>
  <c r="M4697" i="30"/>
  <c r="C4698" i="30"/>
  <c r="D4698" i="30"/>
  <c r="E4698" i="30"/>
  <c r="F4698" i="30"/>
  <c r="G4698" i="30"/>
  <c r="H4698" i="30"/>
  <c r="I4698" i="30"/>
  <c r="J4698" i="30"/>
  <c r="K4698" i="30"/>
  <c r="L4698" i="30"/>
  <c r="M4698" i="30"/>
  <c r="C4699" i="30"/>
  <c r="D4699" i="30"/>
  <c r="E4699" i="30"/>
  <c r="F4699" i="30"/>
  <c r="G4699" i="30"/>
  <c r="H4699" i="30"/>
  <c r="I4699" i="30"/>
  <c r="J4699" i="30"/>
  <c r="K4699" i="30"/>
  <c r="L4699" i="30"/>
  <c r="M4699" i="30"/>
  <c r="C4700" i="30"/>
  <c r="D4700" i="30"/>
  <c r="E4700" i="30"/>
  <c r="F4700" i="30"/>
  <c r="G4700" i="30"/>
  <c r="H4700" i="30"/>
  <c r="I4700" i="30"/>
  <c r="J4700" i="30"/>
  <c r="K4700" i="30"/>
  <c r="L4700" i="30"/>
  <c r="M4700" i="30"/>
  <c r="C4701" i="30"/>
  <c r="D4701" i="30"/>
  <c r="E4701" i="30"/>
  <c r="F4701" i="30"/>
  <c r="G4701" i="30"/>
  <c r="H4701" i="30"/>
  <c r="I4701" i="30"/>
  <c r="J4701" i="30"/>
  <c r="K4701" i="30"/>
  <c r="L4701" i="30"/>
  <c r="M4701" i="30"/>
  <c r="C4702" i="30"/>
  <c r="D4702" i="30"/>
  <c r="E4702" i="30"/>
  <c r="F4702" i="30"/>
  <c r="G4702" i="30"/>
  <c r="H4702" i="30"/>
  <c r="I4702" i="30"/>
  <c r="J4702" i="30"/>
  <c r="K4702" i="30"/>
  <c r="L4702" i="30"/>
  <c r="M4702" i="30"/>
  <c r="C4703" i="30"/>
  <c r="D4703" i="30"/>
  <c r="E4703" i="30"/>
  <c r="F4703" i="30"/>
  <c r="G4703" i="30"/>
  <c r="H4703" i="30"/>
  <c r="I4703" i="30"/>
  <c r="J4703" i="30"/>
  <c r="K4703" i="30"/>
  <c r="L4703" i="30"/>
  <c r="M4703" i="30"/>
  <c r="C4704" i="30"/>
  <c r="D4704" i="30"/>
  <c r="E4704" i="30"/>
  <c r="F4704" i="30"/>
  <c r="G4704" i="30"/>
  <c r="H4704" i="30"/>
  <c r="I4704" i="30"/>
  <c r="J4704" i="30"/>
  <c r="K4704" i="30"/>
  <c r="L4704" i="30"/>
  <c r="M4704" i="30"/>
  <c r="C4705" i="30"/>
  <c r="D4705" i="30"/>
  <c r="E4705" i="30"/>
  <c r="F4705" i="30"/>
  <c r="G4705" i="30"/>
  <c r="H4705" i="30"/>
  <c r="I4705" i="30"/>
  <c r="J4705" i="30"/>
  <c r="K4705" i="30"/>
  <c r="L4705" i="30"/>
  <c r="M4705" i="30"/>
  <c r="C4706" i="30"/>
  <c r="D4706" i="30"/>
  <c r="E4706" i="30"/>
  <c r="F4706" i="30"/>
  <c r="G4706" i="30"/>
  <c r="H4706" i="30"/>
  <c r="I4706" i="30"/>
  <c r="J4706" i="30"/>
  <c r="K4706" i="30"/>
  <c r="L4706" i="30"/>
  <c r="M4706" i="30"/>
  <c r="C4707" i="30"/>
  <c r="D4707" i="30"/>
  <c r="E4707" i="30"/>
  <c r="F4707" i="30"/>
  <c r="G4707" i="30"/>
  <c r="H4707" i="30"/>
  <c r="I4707" i="30"/>
  <c r="J4707" i="30"/>
  <c r="K4707" i="30"/>
  <c r="L4707" i="30"/>
  <c r="M4707" i="30"/>
  <c r="C4708" i="30"/>
  <c r="D4708" i="30"/>
  <c r="E4708" i="30"/>
  <c r="F4708" i="30"/>
  <c r="G4708" i="30"/>
  <c r="H4708" i="30"/>
  <c r="I4708" i="30"/>
  <c r="J4708" i="30"/>
  <c r="K4708" i="30"/>
  <c r="L4708" i="30"/>
  <c r="M4708" i="30"/>
  <c r="C4709" i="30"/>
  <c r="D4709" i="30"/>
  <c r="E4709" i="30"/>
  <c r="F4709" i="30"/>
  <c r="G4709" i="30"/>
  <c r="H4709" i="30"/>
  <c r="I4709" i="30"/>
  <c r="J4709" i="30"/>
  <c r="K4709" i="30"/>
  <c r="L4709" i="30"/>
  <c r="M4709" i="30"/>
  <c r="C4710" i="30"/>
  <c r="D4710" i="30"/>
  <c r="E4710" i="30"/>
  <c r="F4710" i="30"/>
  <c r="G4710" i="30"/>
  <c r="H4710" i="30"/>
  <c r="I4710" i="30"/>
  <c r="J4710" i="30"/>
  <c r="K4710" i="30"/>
  <c r="L4710" i="30"/>
  <c r="M4710" i="30"/>
  <c r="C4711" i="30"/>
  <c r="D4711" i="30"/>
  <c r="E4711" i="30"/>
  <c r="F4711" i="30"/>
  <c r="G4711" i="30"/>
  <c r="H4711" i="30"/>
  <c r="I4711" i="30"/>
  <c r="J4711" i="30"/>
  <c r="K4711" i="30"/>
  <c r="L4711" i="30"/>
  <c r="M4711" i="30"/>
  <c r="C4712" i="30"/>
  <c r="D4712" i="30"/>
  <c r="E4712" i="30"/>
  <c r="F4712" i="30"/>
  <c r="G4712" i="30"/>
  <c r="H4712" i="30"/>
  <c r="I4712" i="30"/>
  <c r="J4712" i="30"/>
  <c r="K4712" i="30"/>
  <c r="L4712" i="30"/>
  <c r="M4712" i="30"/>
  <c r="C4713" i="30"/>
  <c r="D4713" i="30"/>
  <c r="E4713" i="30"/>
  <c r="F4713" i="30"/>
  <c r="G4713" i="30"/>
  <c r="H4713" i="30"/>
  <c r="I4713" i="30"/>
  <c r="J4713" i="30"/>
  <c r="K4713" i="30"/>
  <c r="L4713" i="30"/>
  <c r="M4713" i="30"/>
  <c r="C4714" i="30"/>
  <c r="D4714" i="30"/>
  <c r="E4714" i="30"/>
  <c r="F4714" i="30"/>
  <c r="G4714" i="30"/>
  <c r="H4714" i="30"/>
  <c r="I4714" i="30"/>
  <c r="J4714" i="30"/>
  <c r="K4714" i="30"/>
  <c r="L4714" i="30"/>
  <c r="M4714" i="30"/>
  <c r="C4715" i="30"/>
  <c r="D4715" i="30"/>
  <c r="E4715" i="30"/>
  <c r="F4715" i="30"/>
  <c r="G4715" i="30"/>
  <c r="H4715" i="30"/>
  <c r="I4715" i="30"/>
  <c r="J4715" i="30"/>
  <c r="K4715" i="30"/>
  <c r="L4715" i="30"/>
  <c r="M4715" i="30"/>
  <c r="C4716" i="30"/>
  <c r="D4716" i="30"/>
  <c r="E4716" i="30"/>
  <c r="F4716" i="30"/>
  <c r="G4716" i="30"/>
  <c r="H4716" i="30"/>
  <c r="I4716" i="30"/>
  <c r="J4716" i="30"/>
  <c r="K4716" i="30"/>
  <c r="L4716" i="30"/>
  <c r="M4716" i="30"/>
  <c r="C4717" i="30"/>
  <c r="D4717" i="30"/>
  <c r="E4717" i="30"/>
  <c r="F4717" i="30"/>
  <c r="G4717" i="30"/>
  <c r="H4717" i="30"/>
  <c r="I4717" i="30"/>
  <c r="J4717" i="30"/>
  <c r="K4717" i="30"/>
  <c r="L4717" i="30"/>
  <c r="M4717" i="30"/>
  <c r="C4718" i="30"/>
  <c r="D4718" i="30"/>
  <c r="E4718" i="30"/>
  <c r="F4718" i="30"/>
  <c r="G4718" i="30"/>
  <c r="H4718" i="30"/>
  <c r="I4718" i="30"/>
  <c r="J4718" i="30"/>
  <c r="K4718" i="30"/>
  <c r="L4718" i="30"/>
  <c r="M4718" i="30"/>
  <c r="C4719" i="30"/>
  <c r="D4719" i="30"/>
  <c r="E4719" i="30"/>
  <c r="F4719" i="30"/>
  <c r="G4719" i="30"/>
  <c r="H4719" i="30"/>
  <c r="I4719" i="30"/>
  <c r="J4719" i="30"/>
  <c r="K4719" i="30"/>
  <c r="L4719" i="30"/>
  <c r="M4719" i="30"/>
  <c r="C4720" i="30"/>
  <c r="D4720" i="30"/>
  <c r="E4720" i="30"/>
  <c r="F4720" i="30"/>
  <c r="G4720" i="30"/>
  <c r="H4720" i="30"/>
  <c r="I4720" i="30"/>
  <c r="J4720" i="30"/>
  <c r="K4720" i="30"/>
  <c r="L4720" i="30"/>
  <c r="M4720" i="30"/>
  <c r="C4721" i="30"/>
  <c r="D4721" i="30"/>
  <c r="E4721" i="30"/>
  <c r="F4721" i="30"/>
  <c r="G4721" i="30"/>
  <c r="H4721" i="30"/>
  <c r="I4721" i="30"/>
  <c r="J4721" i="30"/>
  <c r="K4721" i="30"/>
  <c r="L4721" i="30"/>
  <c r="M4721" i="30"/>
  <c r="C4722" i="30"/>
  <c r="D4722" i="30"/>
  <c r="E4722" i="30"/>
  <c r="F4722" i="30"/>
  <c r="G4722" i="30"/>
  <c r="H4722" i="30"/>
  <c r="I4722" i="30"/>
  <c r="J4722" i="30"/>
  <c r="K4722" i="30"/>
  <c r="L4722" i="30"/>
  <c r="M4722" i="30"/>
  <c r="C4723" i="30"/>
  <c r="D4723" i="30"/>
  <c r="E4723" i="30"/>
  <c r="F4723" i="30"/>
  <c r="G4723" i="30"/>
  <c r="H4723" i="30"/>
  <c r="I4723" i="30"/>
  <c r="J4723" i="30"/>
  <c r="K4723" i="30"/>
  <c r="L4723" i="30"/>
  <c r="M4723" i="30"/>
  <c r="C4724" i="30"/>
  <c r="D4724" i="30"/>
  <c r="E4724" i="30"/>
  <c r="F4724" i="30"/>
  <c r="G4724" i="30"/>
  <c r="H4724" i="30"/>
  <c r="I4724" i="30"/>
  <c r="J4724" i="30"/>
  <c r="K4724" i="30"/>
  <c r="L4724" i="30"/>
  <c r="M4724" i="30"/>
  <c r="C4725" i="30"/>
  <c r="D4725" i="30"/>
  <c r="E4725" i="30"/>
  <c r="F4725" i="30"/>
  <c r="G4725" i="30"/>
  <c r="H4725" i="30"/>
  <c r="I4725" i="30"/>
  <c r="J4725" i="30"/>
  <c r="K4725" i="30"/>
  <c r="L4725" i="30"/>
  <c r="M4725" i="30"/>
  <c r="C4726" i="30"/>
  <c r="D4726" i="30"/>
  <c r="E4726" i="30"/>
  <c r="F4726" i="30"/>
  <c r="G4726" i="30"/>
  <c r="H4726" i="30"/>
  <c r="I4726" i="30"/>
  <c r="J4726" i="30"/>
  <c r="K4726" i="30"/>
  <c r="L4726" i="30"/>
  <c r="M4726" i="30"/>
  <c r="C4727" i="30"/>
  <c r="D4727" i="30"/>
  <c r="E4727" i="30"/>
  <c r="F4727" i="30"/>
  <c r="G4727" i="30"/>
  <c r="H4727" i="30"/>
  <c r="I4727" i="30"/>
  <c r="J4727" i="30"/>
  <c r="K4727" i="30"/>
  <c r="L4727" i="30"/>
  <c r="M4727" i="30"/>
  <c r="C4728" i="30"/>
  <c r="D4728" i="30"/>
  <c r="E4728" i="30"/>
  <c r="F4728" i="30"/>
  <c r="G4728" i="30"/>
  <c r="H4728" i="30"/>
  <c r="I4728" i="30"/>
  <c r="J4728" i="30"/>
  <c r="K4728" i="30"/>
  <c r="L4728" i="30"/>
  <c r="M4728" i="30"/>
  <c r="C4729" i="30"/>
  <c r="D4729" i="30"/>
  <c r="E4729" i="30"/>
  <c r="F4729" i="30"/>
  <c r="G4729" i="30"/>
  <c r="H4729" i="30"/>
  <c r="I4729" i="30"/>
  <c r="J4729" i="30"/>
  <c r="K4729" i="30"/>
  <c r="L4729" i="30"/>
  <c r="M4729" i="30"/>
  <c r="C4730" i="30"/>
  <c r="D4730" i="30"/>
  <c r="E4730" i="30"/>
  <c r="F4730" i="30"/>
  <c r="G4730" i="30"/>
  <c r="H4730" i="30"/>
  <c r="I4730" i="30"/>
  <c r="J4730" i="30"/>
  <c r="K4730" i="30"/>
  <c r="L4730" i="30"/>
  <c r="M4730" i="30"/>
  <c r="C4731" i="30"/>
  <c r="D4731" i="30"/>
  <c r="E4731" i="30"/>
  <c r="F4731" i="30"/>
  <c r="G4731" i="30"/>
  <c r="H4731" i="30"/>
  <c r="I4731" i="30"/>
  <c r="J4731" i="30"/>
  <c r="K4731" i="30"/>
  <c r="L4731" i="30"/>
  <c r="M4731" i="30"/>
  <c r="C4732" i="30"/>
  <c r="D4732" i="30"/>
  <c r="E4732" i="30"/>
  <c r="F4732" i="30"/>
  <c r="G4732" i="30"/>
  <c r="H4732" i="30"/>
  <c r="I4732" i="30"/>
  <c r="J4732" i="30"/>
  <c r="K4732" i="30"/>
  <c r="L4732" i="30"/>
  <c r="M4732" i="30"/>
  <c r="C4733" i="30"/>
  <c r="D4733" i="30"/>
  <c r="E4733" i="30"/>
  <c r="F4733" i="30"/>
  <c r="G4733" i="30"/>
  <c r="H4733" i="30"/>
  <c r="I4733" i="30"/>
  <c r="J4733" i="30"/>
  <c r="K4733" i="30"/>
  <c r="L4733" i="30"/>
  <c r="M4733" i="30"/>
  <c r="C4734" i="30"/>
  <c r="D4734" i="30"/>
  <c r="E4734" i="30"/>
  <c r="F4734" i="30"/>
  <c r="G4734" i="30"/>
  <c r="H4734" i="30"/>
  <c r="I4734" i="30"/>
  <c r="J4734" i="30"/>
  <c r="K4734" i="30"/>
  <c r="L4734" i="30"/>
  <c r="M4734" i="30"/>
  <c r="C4735" i="30"/>
  <c r="D4735" i="30"/>
  <c r="E4735" i="30"/>
  <c r="F4735" i="30"/>
  <c r="G4735" i="30"/>
  <c r="H4735" i="30"/>
  <c r="I4735" i="30"/>
  <c r="J4735" i="30"/>
  <c r="K4735" i="30"/>
  <c r="L4735" i="30"/>
  <c r="M4735" i="30"/>
  <c r="C4736" i="30"/>
  <c r="D4736" i="30"/>
  <c r="E4736" i="30"/>
  <c r="F4736" i="30"/>
  <c r="G4736" i="30"/>
  <c r="H4736" i="30"/>
  <c r="I4736" i="30"/>
  <c r="J4736" i="30"/>
  <c r="K4736" i="30"/>
  <c r="L4736" i="30"/>
  <c r="M4736" i="30"/>
  <c r="C4737" i="30"/>
  <c r="D4737" i="30"/>
  <c r="E4737" i="30"/>
  <c r="F4737" i="30"/>
  <c r="G4737" i="30"/>
  <c r="H4737" i="30"/>
  <c r="I4737" i="30"/>
  <c r="J4737" i="30"/>
  <c r="K4737" i="30"/>
  <c r="L4737" i="30"/>
  <c r="M4737" i="30"/>
  <c r="C4738" i="30"/>
  <c r="D4738" i="30"/>
  <c r="E4738" i="30"/>
  <c r="F4738" i="30"/>
  <c r="G4738" i="30"/>
  <c r="H4738" i="30"/>
  <c r="I4738" i="30"/>
  <c r="J4738" i="30"/>
  <c r="K4738" i="30"/>
  <c r="L4738" i="30"/>
  <c r="M4738" i="30"/>
  <c r="C4739" i="30"/>
  <c r="D4739" i="30"/>
  <c r="E4739" i="30"/>
  <c r="F4739" i="30"/>
  <c r="G4739" i="30"/>
  <c r="H4739" i="30"/>
  <c r="I4739" i="30"/>
  <c r="J4739" i="30"/>
  <c r="K4739" i="30"/>
  <c r="L4739" i="30"/>
  <c r="M4739" i="30"/>
  <c r="C4740" i="30"/>
  <c r="D4740" i="30"/>
  <c r="E4740" i="30"/>
  <c r="F4740" i="30"/>
  <c r="G4740" i="30"/>
  <c r="H4740" i="30"/>
  <c r="I4740" i="30"/>
  <c r="J4740" i="30"/>
  <c r="K4740" i="30"/>
  <c r="L4740" i="30"/>
  <c r="M4740" i="30"/>
  <c r="C4741" i="30"/>
  <c r="D4741" i="30"/>
  <c r="E4741" i="30"/>
  <c r="F4741" i="30"/>
  <c r="G4741" i="30"/>
  <c r="H4741" i="30"/>
  <c r="I4741" i="30"/>
  <c r="J4741" i="30"/>
  <c r="K4741" i="30"/>
  <c r="L4741" i="30"/>
  <c r="M4741" i="30"/>
  <c r="C4742" i="30"/>
  <c r="D4742" i="30"/>
  <c r="E4742" i="30"/>
  <c r="F4742" i="30"/>
  <c r="G4742" i="30"/>
  <c r="H4742" i="30"/>
  <c r="I4742" i="30"/>
  <c r="J4742" i="30"/>
  <c r="K4742" i="30"/>
  <c r="L4742" i="30"/>
  <c r="M4742" i="30"/>
  <c r="C4743" i="30"/>
  <c r="D4743" i="30"/>
  <c r="E4743" i="30"/>
  <c r="F4743" i="30"/>
  <c r="G4743" i="30"/>
  <c r="H4743" i="30"/>
  <c r="I4743" i="30"/>
  <c r="J4743" i="30"/>
  <c r="K4743" i="30"/>
  <c r="L4743" i="30"/>
  <c r="M4743" i="30"/>
  <c r="C4744" i="30"/>
  <c r="D4744" i="30"/>
  <c r="E4744" i="30"/>
  <c r="F4744" i="30"/>
  <c r="G4744" i="30"/>
  <c r="H4744" i="30"/>
  <c r="I4744" i="30"/>
  <c r="J4744" i="30"/>
  <c r="K4744" i="30"/>
  <c r="L4744" i="30"/>
  <c r="M4744" i="30"/>
  <c r="C4745" i="30"/>
  <c r="D4745" i="30"/>
  <c r="E4745" i="30"/>
  <c r="F4745" i="30"/>
  <c r="G4745" i="30"/>
  <c r="H4745" i="30"/>
  <c r="I4745" i="30"/>
  <c r="J4745" i="30"/>
  <c r="K4745" i="30"/>
  <c r="L4745" i="30"/>
  <c r="M4745" i="30"/>
  <c r="C4746" i="30"/>
  <c r="D4746" i="30"/>
  <c r="E4746" i="30"/>
  <c r="F4746" i="30"/>
  <c r="G4746" i="30"/>
  <c r="H4746" i="30"/>
  <c r="I4746" i="30"/>
  <c r="J4746" i="30"/>
  <c r="K4746" i="30"/>
  <c r="L4746" i="30"/>
  <c r="M4746" i="30"/>
  <c r="C4747" i="30"/>
  <c r="D4747" i="30"/>
  <c r="E4747" i="30"/>
  <c r="F4747" i="30"/>
  <c r="G4747" i="30"/>
  <c r="H4747" i="30"/>
  <c r="I4747" i="30"/>
  <c r="J4747" i="30"/>
  <c r="K4747" i="30"/>
  <c r="L4747" i="30"/>
  <c r="M4747" i="30"/>
  <c r="C4748" i="30"/>
  <c r="D4748" i="30"/>
  <c r="E4748" i="30"/>
  <c r="F4748" i="30"/>
  <c r="G4748" i="30"/>
  <c r="H4748" i="30"/>
  <c r="I4748" i="30"/>
  <c r="J4748" i="30"/>
  <c r="K4748" i="30"/>
  <c r="L4748" i="30"/>
  <c r="M4748" i="30"/>
  <c r="C4749" i="30"/>
  <c r="D4749" i="30"/>
  <c r="E4749" i="30"/>
  <c r="F4749" i="30"/>
  <c r="G4749" i="30"/>
  <c r="H4749" i="30"/>
  <c r="I4749" i="30"/>
  <c r="J4749" i="30"/>
  <c r="K4749" i="30"/>
  <c r="L4749" i="30"/>
  <c r="M4749" i="30"/>
  <c r="C4750" i="30"/>
  <c r="D4750" i="30"/>
  <c r="E4750" i="30"/>
  <c r="F4750" i="30"/>
  <c r="G4750" i="30"/>
  <c r="H4750" i="30"/>
  <c r="I4750" i="30"/>
  <c r="J4750" i="30"/>
  <c r="K4750" i="30"/>
  <c r="L4750" i="30"/>
  <c r="M4750" i="30"/>
  <c r="C4751" i="30"/>
  <c r="D4751" i="30"/>
  <c r="E4751" i="30"/>
  <c r="F4751" i="30"/>
  <c r="G4751" i="30"/>
  <c r="H4751" i="30"/>
  <c r="I4751" i="30"/>
  <c r="J4751" i="30"/>
  <c r="K4751" i="30"/>
  <c r="L4751" i="30"/>
  <c r="M4751" i="30"/>
  <c r="C4752" i="30"/>
  <c r="D4752" i="30"/>
  <c r="E4752" i="30"/>
  <c r="F4752" i="30"/>
  <c r="G4752" i="30"/>
  <c r="H4752" i="30"/>
  <c r="I4752" i="30"/>
  <c r="J4752" i="30"/>
  <c r="K4752" i="30"/>
  <c r="L4752" i="30"/>
  <c r="M4752" i="30"/>
  <c r="C4753" i="30"/>
  <c r="D4753" i="30"/>
  <c r="E4753" i="30"/>
  <c r="F4753" i="30"/>
  <c r="G4753" i="30"/>
  <c r="H4753" i="30"/>
  <c r="I4753" i="30"/>
  <c r="J4753" i="30"/>
  <c r="K4753" i="30"/>
  <c r="L4753" i="30"/>
  <c r="M4753" i="30"/>
  <c r="C4754" i="30"/>
  <c r="D4754" i="30"/>
  <c r="E4754" i="30"/>
  <c r="F4754" i="30"/>
  <c r="G4754" i="30"/>
  <c r="H4754" i="30"/>
  <c r="I4754" i="30"/>
  <c r="J4754" i="30"/>
  <c r="K4754" i="30"/>
  <c r="L4754" i="30"/>
  <c r="M4754" i="30"/>
  <c r="C4755" i="30"/>
  <c r="D4755" i="30"/>
  <c r="E4755" i="30"/>
  <c r="F4755" i="30"/>
  <c r="G4755" i="30"/>
  <c r="H4755" i="30"/>
  <c r="I4755" i="30"/>
  <c r="J4755" i="30"/>
  <c r="K4755" i="30"/>
  <c r="L4755" i="30"/>
  <c r="M4755" i="30"/>
  <c r="C4756" i="30"/>
  <c r="D4756" i="30"/>
  <c r="E4756" i="30"/>
  <c r="F4756" i="30"/>
  <c r="G4756" i="30"/>
  <c r="H4756" i="30"/>
  <c r="I4756" i="30"/>
  <c r="J4756" i="30"/>
  <c r="K4756" i="30"/>
  <c r="L4756" i="30"/>
  <c r="M4756" i="30"/>
  <c r="C4757" i="30"/>
  <c r="D4757" i="30"/>
  <c r="E4757" i="30"/>
  <c r="F4757" i="30"/>
  <c r="G4757" i="30"/>
  <c r="H4757" i="30"/>
  <c r="I4757" i="30"/>
  <c r="J4757" i="30"/>
  <c r="K4757" i="30"/>
  <c r="L4757" i="30"/>
  <c r="M4757" i="30"/>
  <c r="C4758" i="30"/>
  <c r="D4758" i="30"/>
  <c r="E4758" i="30"/>
  <c r="F4758" i="30"/>
  <c r="G4758" i="30"/>
  <c r="H4758" i="30"/>
  <c r="I4758" i="30"/>
  <c r="J4758" i="30"/>
  <c r="K4758" i="30"/>
  <c r="L4758" i="30"/>
  <c r="M4758" i="30"/>
  <c r="C4759" i="30"/>
  <c r="D4759" i="30"/>
  <c r="E4759" i="30"/>
  <c r="F4759" i="30"/>
  <c r="G4759" i="30"/>
  <c r="H4759" i="30"/>
  <c r="I4759" i="30"/>
  <c r="J4759" i="30"/>
  <c r="K4759" i="30"/>
  <c r="L4759" i="30"/>
  <c r="M4759" i="30"/>
  <c r="C4760" i="30"/>
  <c r="D4760" i="30"/>
  <c r="E4760" i="30"/>
  <c r="F4760" i="30"/>
  <c r="G4760" i="30"/>
  <c r="H4760" i="30"/>
  <c r="I4760" i="30"/>
  <c r="J4760" i="30"/>
  <c r="K4760" i="30"/>
  <c r="L4760" i="30"/>
  <c r="M4760" i="30"/>
  <c r="C4761" i="30"/>
  <c r="D4761" i="30"/>
  <c r="E4761" i="30"/>
  <c r="F4761" i="30"/>
  <c r="G4761" i="30"/>
  <c r="H4761" i="30"/>
  <c r="I4761" i="30"/>
  <c r="J4761" i="30"/>
  <c r="K4761" i="30"/>
  <c r="L4761" i="30"/>
  <c r="M4761" i="30"/>
  <c r="C4762" i="30"/>
  <c r="D4762" i="30"/>
  <c r="E4762" i="30"/>
  <c r="F4762" i="30"/>
  <c r="G4762" i="30"/>
  <c r="H4762" i="30"/>
  <c r="I4762" i="30"/>
  <c r="J4762" i="30"/>
  <c r="K4762" i="30"/>
  <c r="L4762" i="30"/>
  <c r="M4762" i="30"/>
  <c r="C4763" i="30"/>
  <c r="D4763" i="30"/>
  <c r="E4763" i="30"/>
  <c r="F4763" i="30"/>
  <c r="G4763" i="30"/>
  <c r="H4763" i="30"/>
  <c r="I4763" i="30"/>
  <c r="J4763" i="30"/>
  <c r="K4763" i="30"/>
  <c r="L4763" i="30"/>
  <c r="M4763" i="30"/>
  <c r="C4764" i="30"/>
  <c r="D4764" i="30"/>
  <c r="E4764" i="30"/>
  <c r="F4764" i="30"/>
  <c r="G4764" i="30"/>
  <c r="H4764" i="30"/>
  <c r="I4764" i="30"/>
  <c r="J4764" i="30"/>
  <c r="K4764" i="30"/>
  <c r="L4764" i="30"/>
  <c r="M4764" i="30"/>
  <c r="C4765" i="30"/>
  <c r="D4765" i="30"/>
  <c r="E4765" i="30"/>
  <c r="F4765" i="30"/>
  <c r="G4765" i="30"/>
  <c r="H4765" i="30"/>
  <c r="I4765" i="30"/>
  <c r="J4765" i="30"/>
  <c r="K4765" i="30"/>
  <c r="L4765" i="30"/>
  <c r="M4765" i="30"/>
  <c r="C4766" i="30"/>
  <c r="D4766" i="30"/>
  <c r="E4766" i="30"/>
  <c r="F4766" i="30"/>
  <c r="G4766" i="30"/>
  <c r="H4766" i="30"/>
  <c r="I4766" i="30"/>
  <c r="J4766" i="30"/>
  <c r="K4766" i="30"/>
  <c r="L4766" i="30"/>
  <c r="M4766" i="30"/>
  <c r="C4767" i="30"/>
  <c r="D4767" i="30"/>
  <c r="E4767" i="30"/>
  <c r="F4767" i="30"/>
  <c r="G4767" i="30"/>
  <c r="H4767" i="30"/>
  <c r="I4767" i="30"/>
  <c r="J4767" i="30"/>
  <c r="K4767" i="30"/>
  <c r="L4767" i="30"/>
  <c r="M4767" i="30"/>
  <c r="C4768" i="30"/>
  <c r="D4768" i="30"/>
  <c r="E4768" i="30"/>
  <c r="F4768" i="30"/>
  <c r="G4768" i="30"/>
  <c r="H4768" i="30"/>
  <c r="I4768" i="30"/>
  <c r="J4768" i="30"/>
  <c r="K4768" i="30"/>
  <c r="L4768" i="30"/>
  <c r="M4768" i="30"/>
  <c r="C4769" i="30"/>
  <c r="D4769" i="30"/>
  <c r="E4769" i="30"/>
  <c r="F4769" i="30"/>
  <c r="G4769" i="30"/>
  <c r="H4769" i="30"/>
  <c r="I4769" i="30"/>
  <c r="J4769" i="30"/>
  <c r="K4769" i="30"/>
  <c r="L4769" i="30"/>
  <c r="M4769" i="30"/>
  <c r="C4770" i="30"/>
  <c r="D4770" i="30"/>
  <c r="E4770" i="30"/>
  <c r="F4770" i="30"/>
  <c r="G4770" i="30"/>
  <c r="H4770" i="30"/>
  <c r="I4770" i="30"/>
  <c r="J4770" i="30"/>
  <c r="K4770" i="30"/>
  <c r="L4770" i="30"/>
  <c r="M4770" i="30"/>
  <c r="C4771" i="30"/>
  <c r="D4771" i="30"/>
  <c r="E4771" i="30"/>
  <c r="F4771" i="30"/>
  <c r="G4771" i="30"/>
  <c r="H4771" i="30"/>
  <c r="I4771" i="30"/>
  <c r="J4771" i="30"/>
  <c r="K4771" i="30"/>
  <c r="L4771" i="30"/>
  <c r="M4771" i="30"/>
  <c r="C4772" i="30"/>
  <c r="D4772" i="30"/>
  <c r="E4772" i="30"/>
  <c r="F4772" i="30"/>
  <c r="G4772" i="30"/>
  <c r="H4772" i="30"/>
  <c r="I4772" i="30"/>
  <c r="J4772" i="30"/>
  <c r="K4772" i="30"/>
  <c r="L4772" i="30"/>
  <c r="M4772" i="30"/>
  <c r="C4773" i="30"/>
  <c r="D4773" i="30"/>
  <c r="E4773" i="30"/>
  <c r="F4773" i="30"/>
  <c r="G4773" i="30"/>
  <c r="H4773" i="30"/>
  <c r="I4773" i="30"/>
  <c r="J4773" i="30"/>
  <c r="K4773" i="30"/>
  <c r="L4773" i="30"/>
  <c r="M4773" i="30"/>
  <c r="C4774" i="30"/>
  <c r="D4774" i="30"/>
  <c r="E4774" i="30"/>
  <c r="F4774" i="30"/>
  <c r="G4774" i="30"/>
  <c r="H4774" i="30"/>
  <c r="I4774" i="30"/>
  <c r="J4774" i="30"/>
  <c r="K4774" i="30"/>
  <c r="L4774" i="30"/>
  <c r="M4774" i="30"/>
  <c r="C4775" i="30"/>
  <c r="D4775" i="30"/>
  <c r="E4775" i="30"/>
  <c r="F4775" i="30"/>
  <c r="G4775" i="30"/>
  <c r="H4775" i="30"/>
  <c r="I4775" i="30"/>
  <c r="J4775" i="30"/>
  <c r="K4775" i="30"/>
  <c r="L4775" i="30"/>
  <c r="M4775" i="30"/>
  <c r="C4776" i="30"/>
  <c r="D4776" i="30"/>
  <c r="E4776" i="30"/>
  <c r="F4776" i="30"/>
  <c r="G4776" i="30"/>
  <c r="H4776" i="30"/>
  <c r="I4776" i="30"/>
  <c r="J4776" i="30"/>
  <c r="K4776" i="30"/>
  <c r="L4776" i="30"/>
  <c r="M4776" i="30"/>
  <c r="C4777" i="30"/>
  <c r="D4777" i="30"/>
  <c r="E4777" i="30"/>
  <c r="F4777" i="30"/>
  <c r="G4777" i="30"/>
  <c r="H4777" i="30"/>
  <c r="I4777" i="30"/>
  <c r="J4777" i="30"/>
  <c r="K4777" i="30"/>
  <c r="L4777" i="30"/>
  <c r="M4777" i="30"/>
  <c r="C4778" i="30"/>
  <c r="D4778" i="30"/>
  <c r="E4778" i="30"/>
  <c r="F4778" i="30"/>
  <c r="G4778" i="30"/>
  <c r="H4778" i="30"/>
  <c r="I4778" i="30"/>
  <c r="J4778" i="30"/>
  <c r="K4778" i="30"/>
  <c r="L4778" i="30"/>
  <c r="M4778" i="30"/>
  <c r="C4779" i="30"/>
  <c r="D4779" i="30"/>
  <c r="E4779" i="30"/>
  <c r="F4779" i="30"/>
  <c r="G4779" i="30"/>
  <c r="H4779" i="30"/>
  <c r="I4779" i="30"/>
  <c r="J4779" i="30"/>
  <c r="K4779" i="30"/>
  <c r="L4779" i="30"/>
  <c r="M4779" i="30"/>
  <c r="C4780" i="30"/>
  <c r="D4780" i="30"/>
  <c r="E4780" i="30"/>
  <c r="F4780" i="30"/>
  <c r="G4780" i="30"/>
  <c r="H4780" i="30"/>
  <c r="I4780" i="30"/>
  <c r="J4780" i="30"/>
  <c r="K4780" i="30"/>
  <c r="L4780" i="30"/>
  <c r="M4780" i="30"/>
  <c r="C4781" i="30"/>
  <c r="D4781" i="30"/>
  <c r="E4781" i="30"/>
  <c r="F4781" i="30"/>
  <c r="G4781" i="30"/>
  <c r="H4781" i="30"/>
  <c r="I4781" i="30"/>
  <c r="J4781" i="30"/>
  <c r="K4781" i="30"/>
  <c r="L4781" i="30"/>
  <c r="M4781" i="30"/>
  <c r="C4782" i="30"/>
  <c r="D4782" i="30"/>
  <c r="E4782" i="30"/>
  <c r="F4782" i="30"/>
  <c r="G4782" i="30"/>
  <c r="H4782" i="30"/>
  <c r="I4782" i="30"/>
  <c r="J4782" i="30"/>
  <c r="K4782" i="30"/>
  <c r="L4782" i="30"/>
  <c r="M4782" i="30"/>
  <c r="C4783" i="30"/>
  <c r="D4783" i="30"/>
  <c r="E4783" i="30"/>
  <c r="F4783" i="30"/>
  <c r="G4783" i="30"/>
  <c r="H4783" i="30"/>
  <c r="I4783" i="30"/>
  <c r="J4783" i="30"/>
  <c r="K4783" i="30"/>
  <c r="L4783" i="30"/>
  <c r="M4783" i="30"/>
  <c r="C4784" i="30"/>
  <c r="D4784" i="30"/>
  <c r="E4784" i="30"/>
  <c r="F4784" i="30"/>
  <c r="G4784" i="30"/>
  <c r="H4784" i="30"/>
  <c r="I4784" i="30"/>
  <c r="J4784" i="30"/>
  <c r="K4784" i="30"/>
  <c r="L4784" i="30"/>
  <c r="M4784" i="30"/>
  <c r="C4785" i="30"/>
  <c r="D4785" i="30"/>
  <c r="E4785" i="30"/>
  <c r="F4785" i="30"/>
  <c r="G4785" i="30"/>
  <c r="H4785" i="30"/>
  <c r="I4785" i="30"/>
  <c r="J4785" i="30"/>
  <c r="K4785" i="30"/>
  <c r="L4785" i="30"/>
  <c r="M4785" i="30"/>
  <c r="C4786" i="30"/>
  <c r="D4786" i="30"/>
  <c r="E4786" i="30"/>
  <c r="F4786" i="30"/>
  <c r="G4786" i="30"/>
  <c r="H4786" i="30"/>
  <c r="I4786" i="30"/>
  <c r="J4786" i="30"/>
  <c r="K4786" i="30"/>
  <c r="L4786" i="30"/>
  <c r="M4786" i="30"/>
  <c r="C4787" i="30"/>
  <c r="D4787" i="30"/>
  <c r="E4787" i="30"/>
  <c r="F4787" i="30"/>
  <c r="G4787" i="30"/>
  <c r="H4787" i="30"/>
  <c r="I4787" i="30"/>
  <c r="J4787" i="30"/>
  <c r="K4787" i="30"/>
  <c r="L4787" i="30"/>
  <c r="M4787" i="30"/>
  <c r="C4788" i="30"/>
  <c r="D4788" i="30"/>
  <c r="E4788" i="30"/>
  <c r="F4788" i="30"/>
  <c r="G4788" i="30"/>
  <c r="H4788" i="30"/>
  <c r="I4788" i="30"/>
  <c r="J4788" i="30"/>
  <c r="K4788" i="30"/>
  <c r="L4788" i="30"/>
  <c r="M4788" i="30"/>
  <c r="C4789" i="30"/>
  <c r="D4789" i="30"/>
  <c r="E4789" i="30"/>
  <c r="F4789" i="30"/>
  <c r="G4789" i="30"/>
  <c r="H4789" i="30"/>
  <c r="I4789" i="30"/>
  <c r="J4789" i="30"/>
  <c r="K4789" i="30"/>
  <c r="L4789" i="30"/>
  <c r="M4789" i="30"/>
  <c r="C4790" i="30"/>
  <c r="D4790" i="30"/>
  <c r="E4790" i="30"/>
  <c r="F4790" i="30"/>
  <c r="G4790" i="30"/>
  <c r="H4790" i="30"/>
  <c r="I4790" i="30"/>
  <c r="J4790" i="30"/>
  <c r="K4790" i="30"/>
  <c r="L4790" i="30"/>
  <c r="M4790" i="30"/>
  <c r="C4791" i="30"/>
  <c r="D4791" i="30"/>
  <c r="E4791" i="30"/>
  <c r="F4791" i="30"/>
  <c r="G4791" i="30"/>
  <c r="H4791" i="30"/>
  <c r="I4791" i="30"/>
  <c r="J4791" i="30"/>
  <c r="K4791" i="30"/>
  <c r="L4791" i="30"/>
  <c r="M4791" i="30"/>
  <c r="C4792" i="30"/>
  <c r="D4792" i="30"/>
  <c r="E4792" i="30"/>
  <c r="F4792" i="30"/>
  <c r="G4792" i="30"/>
  <c r="H4792" i="30"/>
  <c r="I4792" i="30"/>
  <c r="J4792" i="30"/>
  <c r="K4792" i="30"/>
  <c r="L4792" i="30"/>
  <c r="M4792" i="30"/>
  <c r="C4793" i="30"/>
  <c r="D4793" i="30"/>
  <c r="E4793" i="30"/>
  <c r="F4793" i="30"/>
  <c r="G4793" i="30"/>
  <c r="H4793" i="30"/>
  <c r="I4793" i="30"/>
  <c r="J4793" i="30"/>
  <c r="K4793" i="30"/>
  <c r="L4793" i="30"/>
  <c r="M4793" i="30"/>
  <c r="C4794" i="30"/>
  <c r="D4794" i="30"/>
  <c r="E4794" i="30"/>
  <c r="F4794" i="30"/>
  <c r="G4794" i="30"/>
  <c r="H4794" i="30"/>
  <c r="I4794" i="30"/>
  <c r="J4794" i="30"/>
  <c r="K4794" i="30"/>
  <c r="L4794" i="30"/>
  <c r="M4794" i="30"/>
  <c r="C4795" i="30"/>
  <c r="D4795" i="30"/>
  <c r="E4795" i="30"/>
  <c r="F4795" i="30"/>
  <c r="G4795" i="30"/>
  <c r="H4795" i="30"/>
  <c r="I4795" i="30"/>
  <c r="J4795" i="30"/>
  <c r="K4795" i="30"/>
  <c r="L4795" i="30"/>
  <c r="M4795" i="30"/>
  <c r="C4796" i="30"/>
  <c r="D4796" i="30"/>
  <c r="E4796" i="30"/>
  <c r="F4796" i="30"/>
  <c r="G4796" i="30"/>
  <c r="H4796" i="30"/>
  <c r="I4796" i="30"/>
  <c r="J4796" i="30"/>
  <c r="K4796" i="30"/>
  <c r="L4796" i="30"/>
  <c r="M4796" i="30"/>
  <c r="C4797" i="30"/>
  <c r="D4797" i="30"/>
  <c r="E4797" i="30"/>
  <c r="F4797" i="30"/>
  <c r="G4797" i="30"/>
  <c r="H4797" i="30"/>
  <c r="I4797" i="30"/>
  <c r="J4797" i="30"/>
  <c r="K4797" i="30"/>
  <c r="L4797" i="30"/>
  <c r="M4797" i="30"/>
  <c r="C4798" i="30"/>
  <c r="D4798" i="30"/>
  <c r="E4798" i="30"/>
  <c r="F4798" i="30"/>
  <c r="G4798" i="30"/>
  <c r="H4798" i="30"/>
  <c r="I4798" i="30"/>
  <c r="J4798" i="30"/>
  <c r="K4798" i="30"/>
  <c r="L4798" i="30"/>
  <c r="M4798" i="30"/>
  <c r="C4799" i="30"/>
  <c r="D4799" i="30"/>
  <c r="E4799" i="30"/>
  <c r="F4799" i="30"/>
  <c r="G4799" i="30"/>
  <c r="H4799" i="30"/>
  <c r="I4799" i="30"/>
  <c r="J4799" i="30"/>
  <c r="K4799" i="30"/>
  <c r="L4799" i="30"/>
  <c r="M4799" i="30"/>
  <c r="C4800" i="30"/>
  <c r="D4800" i="30"/>
  <c r="E4800" i="30"/>
  <c r="F4800" i="30"/>
  <c r="G4800" i="30"/>
  <c r="H4800" i="30"/>
  <c r="I4800" i="30"/>
  <c r="J4800" i="30"/>
  <c r="K4800" i="30"/>
  <c r="L4800" i="30"/>
  <c r="M4800" i="30"/>
  <c r="C4801" i="30"/>
  <c r="D4801" i="30"/>
  <c r="E4801" i="30"/>
  <c r="F4801" i="30"/>
  <c r="G4801" i="30"/>
  <c r="H4801" i="30"/>
  <c r="I4801" i="30"/>
  <c r="J4801" i="30"/>
  <c r="K4801" i="30"/>
  <c r="L4801" i="30"/>
  <c r="M4801" i="30"/>
  <c r="C4802" i="30"/>
  <c r="D4802" i="30"/>
  <c r="E4802" i="30"/>
  <c r="F4802" i="30"/>
  <c r="G4802" i="30"/>
  <c r="H4802" i="30"/>
  <c r="I4802" i="30"/>
  <c r="J4802" i="30"/>
  <c r="K4802" i="30"/>
  <c r="L4802" i="30"/>
  <c r="M4802" i="30"/>
  <c r="C4803" i="30"/>
  <c r="D4803" i="30"/>
  <c r="E4803" i="30"/>
  <c r="F4803" i="30"/>
  <c r="G4803" i="30"/>
  <c r="H4803" i="30"/>
  <c r="I4803" i="30"/>
  <c r="J4803" i="30"/>
  <c r="K4803" i="30"/>
  <c r="L4803" i="30"/>
  <c r="M4803" i="30"/>
  <c r="C4804" i="30"/>
  <c r="D4804" i="30"/>
  <c r="E4804" i="30"/>
  <c r="F4804" i="30"/>
  <c r="G4804" i="30"/>
  <c r="H4804" i="30"/>
  <c r="I4804" i="30"/>
  <c r="J4804" i="30"/>
  <c r="K4804" i="30"/>
  <c r="L4804" i="30"/>
  <c r="M4804" i="30"/>
  <c r="C4805" i="30"/>
  <c r="D4805" i="30"/>
  <c r="E4805" i="30"/>
  <c r="F4805" i="30"/>
  <c r="G4805" i="30"/>
  <c r="H4805" i="30"/>
  <c r="I4805" i="30"/>
  <c r="J4805" i="30"/>
  <c r="K4805" i="30"/>
  <c r="L4805" i="30"/>
  <c r="M4805" i="30"/>
  <c r="C4806" i="30"/>
  <c r="D4806" i="30"/>
  <c r="E4806" i="30"/>
  <c r="F4806" i="30"/>
  <c r="G4806" i="30"/>
  <c r="H4806" i="30"/>
  <c r="I4806" i="30"/>
  <c r="J4806" i="30"/>
  <c r="K4806" i="30"/>
  <c r="L4806" i="30"/>
  <c r="M4806" i="30"/>
  <c r="C4807" i="30"/>
  <c r="D4807" i="30"/>
  <c r="E4807" i="30"/>
  <c r="F4807" i="30"/>
  <c r="G4807" i="30"/>
  <c r="H4807" i="30"/>
  <c r="I4807" i="30"/>
  <c r="J4807" i="30"/>
  <c r="K4807" i="30"/>
  <c r="L4807" i="30"/>
  <c r="M4807" i="30"/>
  <c r="C4808" i="30"/>
  <c r="D4808" i="30"/>
  <c r="E4808" i="30"/>
  <c r="F4808" i="30"/>
  <c r="G4808" i="30"/>
  <c r="H4808" i="30"/>
  <c r="I4808" i="30"/>
  <c r="J4808" i="30"/>
  <c r="K4808" i="30"/>
  <c r="L4808" i="30"/>
  <c r="M4808" i="30"/>
  <c r="C4809" i="30"/>
  <c r="D4809" i="30"/>
  <c r="E4809" i="30"/>
  <c r="F4809" i="30"/>
  <c r="G4809" i="30"/>
  <c r="H4809" i="30"/>
  <c r="I4809" i="30"/>
  <c r="J4809" i="30"/>
  <c r="K4809" i="30"/>
  <c r="L4809" i="30"/>
  <c r="M4809" i="30"/>
  <c r="C4810" i="30"/>
  <c r="D4810" i="30"/>
  <c r="E4810" i="30"/>
  <c r="F4810" i="30"/>
  <c r="G4810" i="30"/>
  <c r="H4810" i="30"/>
  <c r="I4810" i="30"/>
  <c r="J4810" i="30"/>
  <c r="K4810" i="30"/>
  <c r="L4810" i="30"/>
  <c r="M4810" i="30"/>
  <c r="C4811" i="30"/>
  <c r="D4811" i="30"/>
  <c r="E4811" i="30"/>
  <c r="F4811" i="30"/>
  <c r="G4811" i="30"/>
  <c r="H4811" i="30"/>
  <c r="I4811" i="30"/>
  <c r="J4811" i="30"/>
  <c r="K4811" i="30"/>
  <c r="L4811" i="30"/>
  <c r="M4811" i="30"/>
  <c r="C4812" i="30"/>
  <c r="D4812" i="30"/>
  <c r="E4812" i="30"/>
  <c r="F4812" i="30"/>
  <c r="G4812" i="30"/>
  <c r="H4812" i="30"/>
  <c r="I4812" i="30"/>
  <c r="J4812" i="30"/>
  <c r="K4812" i="30"/>
  <c r="L4812" i="30"/>
  <c r="M4812" i="30"/>
  <c r="C4813" i="30"/>
  <c r="D4813" i="30"/>
  <c r="E4813" i="30"/>
  <c r="F4813" i="30"/>
  <c r="G4813" i="30"/>
  <c r="H4813" i="30"/>
  <c r="I4813" i="30"/>
  <c r="J4813" i="30"/>
  <c r="K4813" i="30"/>
  <c r="L4813" i="30"/>
  <c r="M4813" i="30"/>
  <c r="C4814" i="30"/>
  <c r="D4814" i="30"/>
  <c r="E4814" i="30"/>
  <c r="F4814" i="30"/>
  <c r="G4814" i="30"/>
  <c r="H4814" i="30"/>
  <c r="I4814" i="30"/>
  <c r="J4814" i="30"/>
  <c r="K4814" i="30"/>
  <c r="L4814" i="30"/>
  <c r="M4814" i="30"/>
  <c r="C4815" i="30"/>
  <c r="D4815" i="30"/>
  <c r="E4815" i="30"/>
  <c r="F4815" i="30"/>
  <c r="G4815" i="30"/>
  <c r="H4815" i="30"/>
  <c r="I4815" i="30"/>
  <c r="J4815" i="30"/>
  <c r="K4815" i="30"/>
  <c r="L4815" i="30"/>
  <c r="M4815" i="30"/>
  <c r="C4816" i="30"/>
  <c r="D4816" i="30"/>
  <c r="E4816" i="30"/>
  <c r="F4816" i="30"/>
  <c r="G4816" i="30"/>
  <c r="H4816" i="30"/>
  <c r="I4816" i="30"/>
  <c r="J4816" i="30"/>
  <c r="K4816" i="30"/>
  <c r="L4816" i="30"/>
  <c r="M4816" i="30"/>
  <c r="C4817" i="30"/>
  <c r="D4817" i="30"/>
  <c r="E4817" i="30"/>
  <c r="F4817" i="30"/>
  <c r="G4817" i="30"/>
  <c r="H4817" i="30"/>
  <c r="I4817" i="30"/>
  <c r="J4817" i="30"/>
  <c r="K4817" i="30"/>
  <c r="L4817" i="30"/>
  <c r="M4817" i="30"/>
  <c r="C4818" i="30"/>
  <c r="D4818" i="30"/>
  <c r="E4818" i="30"/>
  <c r="F4818" i="30"/>
  <c r="G4818" i="30"/>
  <c r="H4818" i="30"/>
  <c r="I4818" i="30"/>
  <c r="J4818" i="30"/>
  <c r="K4818" i="30"/>
  <c r="L4818" i="30"/>
  <c r="M4818" i="30"/>
  <c r="C4819" i="30"/>
  <c r="D4819" i="30"/>
  <c r="E4819" i="30"/>
  <c r="F4819" i="30"/>
  <c r="G4819" i="30"/>
  <c r="H4819" i="30"/>
  <c r="I4819" i="30"/>
  <c r="J4819" i="30"/>
  <c r="K4819" i="30"/>
  <c r="L4819" i="30"/>
  <c r="M4819" i="30"/>
  <c r="C4820" i="30"/>
  <c r="D4820" i="30"/>
  <c r="E4820" i="30"/>
  <c r="F4820" i="30"/>
  <c r="G4820" i="30"/>
  <c r="H4820" i="30"/>
  <c r="I4820" i="30"/>
  <c r="J4820" i="30"/>
  <c r="K4820" i="30"/>
  <c r="L4820" i="30"/>
  <c r="M4820" i="30"/>
  <c r="C4821" i="30"/>
  <c r="D4821" i="30"/>
  <c r="E4821" i="30"/>
  <c r="F4821" i="30"/>
  <c r="G4821" i="30"/>
  <c r="H4821" i="30"/>
  <c r="I4821" i="30"/>
  <c r="J4821" i="30"/>
  <c r="K4821" i="30"/>
  <c r="L4821" i="30"/>
  <c r="M4821" i="30"/>
  <c r="C4822" i="30"/>
  <c r="D4822" i="30"/>
  <c r="E4822" i="30"/>
  <c r="F4822" i="30"/>
  <c r="G4822" i="30"/>
  <c r="H4822" i="30"/>
  <c r="I4822" i="30"/>
  <c r="J4822" i="30"/>
  <c r="K4822" i="30"/>
  <c r="L4822" i="30"/>
  <c r="M4822" i="30"/>
  <c r="C4823" i="30"/>
  <c r="D4823" i="30"/>
  <c r="E4823" i="30"/>
  <c r="F4823" i="30"/>
  <c r="G4823" i="30"/>
  <c r="H4823" i="30"/>
  <c r="I4823" i="30"/>
  <c r="J4823" i="30"/>
  <c r="K4823" i="30"/>
  <c r="L4823" i="30"/>
  <c r="M4823" i="30"/>
  <c r="C4824" i="30"/>
  <c r="D4824" i="30"/>
  <c r="E4824" i="30"/>
  <c r="F4824" i="30"/>
  <c r="G4824" i="30"/>
  <c r="H4824" i="30"/>
  <c r="I4824" i="30"/>
  <c r="J4824" i="30"/>
  <c r="K4824" i="30"/>
  <c r="L4824" i="30"/>
  <c r="M4824" i="30"/>
  <c r="C4825" i="30"/>
  <c r="D4825" i="30"/>
  <c r="E4825" i="30"/>
  <c r="F4825" i="30"/>
  <c r="G4825" i="30"/>
  <c r="H4825" i="30"/>
  <c r="I4825" i="30"/>
  <c r="J4825" i="30"/>
  <c r="K4825" i="30"/>
  <c r="L4825" i="30"/>
  <c r="M4825" i="30"/>
  <c r="C4826" i="30"/>
  <c r="D4826" i="30"/>
  <c r="E4826" i="30"/>
  <c r="F4826" i="30"/>
  <c r="G4826" i="30"/>
  <c r="H4826" i="30"/>
  <c r="I4826" i="30"/>
  <c r="J4826" i="30"/>
  <c r="K4826" i="30"/>
  <c r="L4826" i="30"/>
  <c r="M4826" i="30"/>
  <c r="C4827" i="30"/>
  <c r="D4827" i="30"/>
  <c r="E4827" i="30"/>
  <c r="F4827" i="30"/>
  <c r="G4827" i="30"/>
  <c r="H4827" i="30"/>
  <c r="I4827" i="30"/>
  <c r="J4827" i="30"/>
  <c r="K4827" i="30"/>
  <c r="L4827" i="30"/>
  <c r="M4827" i="30"/>
  <c r="C4828" i="30"/>
  <c r="D4828" i="30"/>
  <c r="E4828" i="30"/>
  <c r="F4828" i="30"/>
  <c r="G4828" i="30"/>
  <c r="H4828" i="30"/>
  <c r="I4828" i="30"/>
  <c r="J4828" i="30"/>
  <c r="K4828" i="30"/>
  <c r="L4828" i="30"/>
  <c r="M4828" i="30"/>
  <c r="C4829" i="30"/>
  <c r="D4829" i="30"/>
  <c r="E4829" i="30"/>
  <c r="F4829" i="30"/>
  <c r="G4829" i="30"/>
  <c r="H4829" i="30"/>
  <c r="I4829" i="30"/>
  <c r="J4829" i="30"/>
  <c r="K4829" i="30"/>
  <c r="L4829" i="30"/>
  <c r="M4829" i="30"/>
  <c r="C4830" i="30"/>
  <c r="D4830" i="30"/>
  <c r="E4830" i="30"/>
  <c r="F4830" i="30"/>
  <c r="G4830" i="30"/>
  <c r="H4830" i="30"/>
  <c r="I4830" i="30"/>
  <c r="J4830" i="30"/>
  <c r="K4830" i="30"/>
  <c r="L4830" i="30"/>
  <c r="M4830" i="30"/>
  <c r="C4831" i="30"/>
  <c r="D4831" i="30"/>
  <c r="E4831" i="30"/>
  <c r="F4831" i="30"/>
  <c r="G4831" i="30"/>
  <c r="H4831" i="30"/>
  <c r="I4831" i="30"/>
  <c r="J4831" i="30"/>
  <c r="K4831" i="30"/>
  <c r="L4831" i="30"/>
  <c r="M4831" i="30"/>
  <c r="C4832" i="30"/>
  <c r="D4832" i="30"/>
  <c r="E4832" i="30"/>
  <c r="F4832" i="30"/>
  <c r="G4832" i="30"/>
  <c r="H4832" i="30"/>
  <c r="I4832" i="30"/>
  <c r="J4832" i="30"/>
  <c r="K4832" i="30"/>
  <c r="L4832" i="30"/>
  <c r="M4832" i="30"/>
  <c r="C4833" i="30"/>
  <c r="D4833" i="30"/>
  <c r="E4833" i="30"/>
  <c r="F4833" i="30"/>
  <c r="G4833" i="30"/>
  <c r="H4833" i="30"/>
  <c r="I4833" i="30"/>
  <c r="J4833" i="30"/>
  <c r="K4833" i="30"/>
  <c r="L4833" i="30"/>
  <c r="M4833" i="30"/>
  <c r="C4834" i="30"/>
  <c r="D4834" i="30"/>
  <c r="E4834" i="30"/>
  <c r="F4834" i="30"/>
  <c r="G4834" i="30"/>
  <c r="H4834" i="30"/>
  <c r="I4834" i="30"/>
  <c r="J4834" i="30"/>
  <c r="K4834" i="30"/>
  <c r="L4834" i="30"/>
  <c r="M4834" i="30"/>
  <c r="C4835" i="30"/>
  <c r="D4835" i="30"/>
  <c r="E4835" i="30"/>
  <c r="F4835" i="30"/>
  <c r="G4835" i="30"/>
  <c r="H4835" i="30"/>
  <c r="I4835" i="30"/>
  <c r="J4835" i="30"/>
  <c r="K4835" i="30"/>
  <c r="L4835" i="30"/>
  <c r="M4835" i="30"/>
  <c r="C4836" i="30"/>
  <c r="D4836" i="30"/>
  <c r="E4836" i="30"/>
  <c r="F4836" i="30"/>
  <c r="G4836" i="30"/>
  <c r="H4836" i="30"/>
  <c r="I4836" i="30"/>
  <c r="J4836" i="30"/>
  <c r="K4836" i="30"/>
  <c r="L4836" i="30"/>
  <c r="M4836" i="30"/>
  <c r="C4837" i="30"/>
  <c r="D4837" i="30"/>
  <c r="E4837" i="30"/>
  <c r="F4837" i="30"/>
  <c r="G4837" i="30"/>
  <c r="H4837" i="30"/>
  <c r="I4837" i="30"/>
  <c r="J4837" i="30"/>
  <c r="K4837" i="30"/>
  <c r="L4837" i="30"/>
  <c r="M4837" i="30"/>
  <c r="C4838" i="30"/>
  <c r="D4838" i="30"/>
  <c r="E4838" i="30"/>
  <c r="F4838" i="30"/>
  <c r="G4838" i="30"/>
  <c r="H4838" i="30"/>
  <c r="I4838" i="30"/>
  <c r="J4838" i="30"/>
  <c r="K4838" i="30"/>
  <c r="L4838" i="30"/>
  <c r="M4838" i="30"/>
  <c r="C4839" i="30"/>
  <c r="D4839" i="30"/>
  <c r="E4839" i="30"/>
  <c r="F4839" i="30"/>
  <c r="G4839" i="30"/>
  <c r="H4839" i="30"/>
  <c r="I4839" i="30"/>
  <c r="J4839" i="30"/>
  <c r="K4839" i="30"/>
  <c r="L4839" i="30"/>
  <c r="M4839" i="30"/>
  <c r="C4840" i="30"/>
  <c r="D4840" i="30"/>
  <c r="E4840" i="30"/>
  <c r="F4840" i="30"/>
  <c r="G4840" i="30"/>
  <c r="H4840" i="30"/>
  <c r="I4840" i="30"/>
  <c r="J4840" i="30"/>
  <c r="K4840" i="30"/>
  <c r="L4840" i="30"/>
  <c r="M4840" i="30"/>
  <c r="C4841" i="30"/>
  <c r="D4841" i="30"/>
  <c r="E4841" i="30"/>
  <c r="F4841" i="30"/>
  <c r="G4841" i="30"/>
  <c r="H4841" i="30"/>
  <c r="I4841" i="30"/>
  <c r="J4841" i="30"/>
  <c r="K4841" i="30"/>
  <c r="L4841" i="30"/>
  <c r="M4841" i="30"/>
  <c r="C4842" i="30"/>
  <c r="D4842" i="30"/>
  <c r="E4842" i="30"/>
  <c r="F4842" i="30"/>
  <c r="G4842" i="30"/>
  <c r="H4842" i="30"/>
  <c r="I4842" i="30"/>
  <c r="J4842" i="30"/>
  <c r="K4842" i="30"/>
  <c r="L4842" i="30"/>
  <c r="M4842" i="30"/>
  <c r="C4843" i="30"/>
  <c r="D4843" i="30"/>
  <c r="E4843" i="30"/>
  <c r="F4843" i="30"/>
  <c r="G4843" i="30"/>
  <c r="H4843" i="30"/>
  <c r="I4843" i="30"/>
  <c r="J4843" i="30"/>
  <c r="K4843" i="30"/>
  <c r="L4843" i="30"/>
  <c r="M4843" i="30"/>
  <c r="C4844" i="30"/>
  <c r="D4844" i="30"/>
  <c r="E4844" i="30"/>
  <c r="F4844" i="30"/>
  <c r="G4844" i="30"/>
  <c r="H4844" i="30"/>
  <c r="I4844" i="30"/>
  <c r="J4844" i="30"/>
  <c r="K4844" i="30"/>
  <c r="L4844" i="30"/>
  <c r="M4844" i="30"/>
  <c r="C4845" i="30"/>
  <c r="D4845" i="30"/>
  <c r="E4845" i="30"/>
  <c r="F4845" i="30"/>
  <c r="G4845" i="30"/>
  <c r="H4845" i="30"/>
  <c r="I4845" i="30"/>
  <c r="J4845" i="30"/>
  <c r="K4845" i="30"/>
  <c r="L4845" i="30"/>
  <c r="M4845" i="30"/>
  <c r="C4846" i="30"/>
  <c r="D4846" i="30"/>
  <c r="E4846" i="30"/>
  <c r="F4846" i="30"/>
  <c r="G4846" i="30"/>
  <c r="H4846" i="30"/>
  <c r="I4846" i="30"/>
  <c r="J4846" i="30"/>
  <c r="K4846" i="30"/>
  <c r="L4846" i="30"/>
  <c r="M4846" i="30"/>
  <c r="C4847" i="30"/>
  <c r="D4847" i="30"/>
  <c r="E4847" i="30"/>
  <c r="F4847" i="30"/>
  <c r="G4847" i="30"/>
  <c r="H4847" i="30"/>
  <c r="I4847" i="30"/>
  <c r="J4847" i="30"/>
  <c r="K4847" i="30"/>
  <c r="L4847" i="30"/>
  <c r="M4847" i="30"/>
  <c r="C4848" i="30"/>
  <c r="D4848" i="30"/>
  <c r="E4848" i="30"/>
  <c r="F4848" i="30"/>
  <c r="G4848" i="30"/>
  <c r="H4848" i="30"/>
  <c r="I4848" i="30"/>
  <c r="J4848" i="30"/>
  <c r="K4848" i="30"/>
  <c r="L4848" i="30"/>
  <c r="M4848" i="30"/>
  <c r="C4849" i="30"/>
  <c r="D4849" i="30"/>
  <c r="E4849" i="30"/>
  <c r="F4849" i="30"/>
  <c r="G4849" i="30"/>
  <c r="H4849" i="30"/>
  <c r="I4849" i="30"/>
  <c r="J4849" i="30"/>
  <c r="K4849" i="30"/>
  <c r="L4849" i="30"/>
  <c r="M4849" i="30"/>
  <c r="C4850" i="30"/>
  <c r="D4850" i="30"/>
  <c r="E4850" i="30"/>
  <c r="F4850" i="30"/>
  <c r="G4850" i="30"/>
  <c r="H4850" i="30"/>
  <c r="I4850" i="30"/>
  <c r="J4850" i="30"/>
  <c r="K4850" i="30"/>
  <c r="L4850" i="30"/>
  <c r="M4850" i="30"/>
  <c r="C4851" i="30"/>
  <c r="D4851" i="30"/>
  <c r="E4851" i="30"/>
  <c r="F4851" i="30"/>
  <c r="G4851" i="30"/>
  <c r="H4851" i="30"/>
  <c r="I4851" i="30"/>
  <c r="J4851" i="30"/>
  <c r="K4851" i="30"/>
  <c r="L4851" i="30"/>
  <c r="M4851" i="30"/>
  <c r="C4852" i="30"/>
  <c r="D4852" i="30"/>
  <c r="E4852" i="30"/>
  <c r="F4852" i="30"/>
  <c r="G4852" i="30"/>
  <c r="H4852" i="30"/>
  <c r="I4852" i="30"/>
  <c r="J4852" i="30"/>
  <c r="K4852" i="30"/>
  <c r="L4852" i="30"/>
  <c r="M4852" i="30"/>
  <c r="C4853" i="30"/>
  <c r="D4853" i="30"/>
  <c r="E4853" i="30"/>
  <c r="F4853" i="30"/>
  <c r="G4853" i="30"/>
  <c r="H4853" i="30"/>
  <c r="I4853" i="30"/>
  <c r="J4853" i="30"/>
  <c r="K4853" i="30"/>
  <c r="L4853" i="30"/>
  <c r="M4853" i="30"/>
  <c r="C4854" i="30"/>
  <c r="D4854" i="30"/>
  <c r="E4854" i="30"/>
  <c r="F4854" i="30"/>
  <c r="G4854" i="30"/>
  <c r="H4854" i="30"/>
  <c r="I4854" i="30"/>
  <c r="J4854" i="30"/>
  <c r="K4854" i="30"/>
  <c r="L4854" i="30"/>
  <c r="M4854" i="30"/>
  <c r="C4855" i="30"/>
  <c r="D4855" i="30"/>
  <c r="E4855" i="30"/>
  <c r="F4855" i="30"/>
  <c r="G4855" i="30"/>
  <c r="H4855" i="30"/>
  <c r="I4855" i="30"/>
  <c r="J4855" i="30"/>
  <c r="K4855" i="30"/>
  <c r="L4855" i="30"/>
  <c r="M4855" i="30"/>
  <c r="C4856" i="30"/>
  <c r="D4856" i="30"/>
  <c r="E4856" i="30"/>
  <c r="F4856" i="30"/>
  <c r="G4856" i="30"/>
  <c r="H4856" i="30"/>
  <c r="I4856" i="30"/>
  <c r="J4856" i="30"/>
  <c r="K4856" i="30"/>
  <c r="L4856" i="30"/>
  <c r="M4856" i="30"/>
  <c r="C4857" i="30"/>
  <c r="D4857" i="30"/>
  <c r="E4857" i="30"/>
  <c r="F4857" i="30"/>
  <c r="G4857" i="30"/>
  <c r="H4857" i="30"/>
  <c r="I4857" i="30"/>
  <c r="J4857" i="30"/>
  <c r="K4857" i="30"/>
  <c r="L4857" i="30"/>
  <c r="M4857" i="30"/>
  <c r="C4858" i="30"/>
  <c r="D4858" i="30"/>
  <c r="E4858" i="30"/>
  <c r="F4858" i="30"/>
  <c r="G4858" i="30"/>
  <c r="H4858" i="30"/>
  <c r="I4858" i="30"/>
  <c r="J4858" i="30"/>
  <c r="K4858" i="30"/>
  <c r="L4858" i="30"/>
  <c r="M4858" i="30"/>
  <c r="C4859" i="30"/>
  <c r="D4859" i="30"/>
  <c r="E4859" i="30"/>
  <c r="F4859" i="30"/>
  <c r="G4859" i="30"/>
  <c r="H4859" i="30"/>
  <c r="I4859" i="30"/>
  <c r="J4859" i="30"/>
  <c r="K4859" i="30"/>
  <c r="L4859" i="30"/>
  <c r="M4859" i="30"/>
  <c r="C4860" i="30"/>
  <c r="D4860" i="30"/>
  <c r="E4860" i="30"/>
  <c r="F4860" i="30"/>
  <c r="G4860" i="30"/>
  <c r="H4860" i="30"/>
  <c r="I4860" i="30"/>
  <c r="J4860" i="30"/>
  <c r="K4860" i="30"/>
  <c r="L4860" i="30"/>
  <c r="M4860" i="30"/>
  <c r="C4861" i="30"/>
  <c r="D4861" i="30"/>
  <c r="E4861" i="30"/>
  <c r="F4861" i="30"/>
  <c r="G4861" i="30"/>
  <c r="H4861" i="30"/>
  <c r="I4861" i="30"/>
  <c r="J4861" i="30"/>
  <c r="K4861" i="30"/>
  <c r="L4861" i="30"/>
  <c r="M4861" i="30"/>
  <c r="C4862" i="30"/>
  <c r="D4862" i="30"/>
  <c r="E4862" i="30"/>
  <c r="F4862" i="30"/>
  <c r="G4862" i="30"/>
  <c r="H4862" i="30"/>
  <c r="I4862" i="30"/>
  <c r="J4862" i="30"/>
  <c r="K4862" i="30"/>
  <c r="L4862" i="30"/>
  <c r="M4862" i="30"/>
  <c r="C4863" i="30"/>
  <c r="D4863" i="30"/>
  <c r="E4863" i="30"/>
  <c r="F4863" i="30"/>
  <c r="G4863" i="30"/>
  <c r="H4863" i="30"/>
  <c r="I4863" i="30"/>
  <c r="J4863" i="30"/>
  <c r="K4863" i="30"/>
  <c r="L4863" i="30"/>
  <c r="M4863" i="30"/>
  <c r="C4864" i="30"/>
  <c r="D4864" i="30"/>
  <c r="E4864" i="30"/>
  <c r="F4864" i="30"/>
  <c r="G4864" i="30"/>
  <c r="H4864" i="30"/>
  <c r="I4864" i="30"/>
  <c r="J4864" i="30"/>
  <c r="K4864" i="30"/>
  <c r="L4864" i="30"/>
  <c r="M4864" i="30"/>
  <c r="C4865" i="30"/>
  <c r="D4865" i="30"/>
  <c r="E4865" i="30"/>
  <c r="F4865" i="30"/>
  <c r="G4865" i="30"/>
  <c r="H4865" i="30"/>
  <c r="I4865" i="30"/>
  <c r="J4865" i="30"/>
  <c r="K4865" i="30"/>
  <c r="L4865" i="30"/>
  <c r="M4865" i="30"/>
  <c r="C4866" i="30"/>
  <c r="D4866" i="30"/>
  <c r="E4866" i="30"/>
  <c r="F4866" i="30"/>
  <c r="G4866" i="30"/>
  <c r="H4866" i="30"/>
  <c r="I4866" i="30"/>
  <c r="J4866" i="30"/>
  <c r="K4866" i="30"/>
  <c r="L4866" i="30"/>
  <c r="M4866" i="30"/>
  <c r="C4867" i="30"/>
  <c r="D4867" i="30"/>
  <c r="E4867" i="30"/>
  <c r="F4867" i="30"/>
  <c r="G4867" i="30"/>
  <c r="H4867" i="30"/>
  <c r="I4867" i="30"/>
  <c r="J4867" i="30"/>
  <c r="K4867" i="30"/>
  <c r="L4867" i="30"/>
  <c r="M4867" i="30"/>
  <c r="C4868" i="30"/>
  <c r="D4868" i="30"/>
  <c r="E4868" i="30"/>
  <c r="F4868" i="30"/>
  <c r="G4868" i="30"/>
  <c r="H4868" i="30"/>
  <c r="I4868" i="30"/>
  <c r="J4868" i="30"/>
  <c r="K4868" i="30"/>
  <c r="L4868" i="30"/>
  <c r="M4868" i="30"/>
  <c r="C4869" i="30"/>
  <c r="D4869" i="30"/>
  <c r="E4869" i="30"/>
  <c r="F4869" i="30"/>
  <c r="G4869" i="30"/>
  <c r="H4869" i="30"/>
  <c r="I4869" i="30"/>
  <c r="J4869" i="30"/>
  <c r="K4869" i="30"/>
  <c r="L4869" i="30"/>
  <c r="M4869" i="30"/>
  <c r="C4870" i="30"/>
  <c r="D4870" i="30"/>
  <c r="E4870" i="30"/>
  <c r="F4870" i="30"/>
  <c r="G4870" i="30"/>
  <c r="H4870" i="30"/>
  <c r="I4870" i="30"/>
  <c r="J4870" i="30"/>
  <c r="K4870" i="30"/>
  <c r="L4870" i="30"/>
  <c r="M4870" i="30"/>
  <c r="C4871" i="30"/>
  <c r="D4871" i="30"/>
  <c r="E4871" i="30"/>
  <c r="F4871" i="30"/>
  <c r="G4871" i="30"/>
  <c r="H4871" i="30"/>
  <c r="I4871" i="30"/>
  <c r="J4871" i="30"/>
  <c r="K4871" i="30"/>
  <c r="L4871" i="30"/>
  <c r="M4871" i="30"/>
  <c r="C4872" i="30"/>
  <c r="D4872" i="30"/>
  <c r="E4872" i="30"/>
  <c r="F4872" i="30"/>
  <c r="G4872" i="30"/>
  <c r="H4872" i="30"/>
  <c r="I4872" i="30"/>
  <c r="J4872" i="30"/>
  <c r="K4872" i="30"/>
  <c r="L4872" i="30"/>
  <c r="M4872" i="30"/>
  <c r="C4873" i="30"/>
  <c r="D4873" i="30"/>
  <c r="E4873" i="30"/>
  <c r="F4873" i="30"/>
  <c r="G4873" i="30"/>
  <c r="H4873" i="30"/>
  <c r="I4873" i="30"/>
  <c r="J4873" i="30"/>
  <c r="K4873" i="30"/>
  <c r="L4873" i="30"/>
  <c r="M4873" i="30"/>
  <c r="C4874" i="30"/>
  <c r="D4874" i="30"/>
  <c r="E4874" i="30"/>
  <c r="F4874" i="30"/>
  <c r="G4874" i="30"/>
  <c r="H4874" i="30"/>
  <c r="I4874" i="30"/>
  <c r="J4874" i="30"/>
  <c r="K4874" i="30"/>
  <c r="L4874" i="30"/>
  <c r="M4874" i="30"/>
  <c r="C4875" i="30"/>
  <c r="D4875" i="30"/>
  <c r="E4875" i="30"/>
  <c r="F4875" i="30"/>
  <c r="G4875" i="30"/>
  <c r="H4875" i="30"/>
  <c r="I4875" i="30"/>
  <c r="J4875" i="30"/>
  <c r="K4875" i="30"/>
  <c r="L4875" i="30"/>
  <c r="M4875" i="30"/>
  <c r="C4876" i="30"/>
  <c r="D4876" i="30"/>
  <c r="E4876" i="30"/>
  <c r="F4876" i="30"/>
  <c r="G4876" i="30"/>
  <c r="H4876" i="30"/>
  <c r="I4876" i="30"/>
  <c r="J4876" i="30"/>
  <c r="K4876" i="30"/>
  <c r="L4876" i="30"/>
  <c r="M4876" i="30"/>
  <c r="C4877" i="30"/>
  <c r="D4877" i="30"/>
  <c r="E4877" i="30"/>
  <c r="F4877" i="30"/>
  <c r="G4877" i="30"/>
  <c r="H4877" i="30"/>
  <c r="I4877" i="30"/>
  <c r="J4877" i="30"/>
  <c r="K4877" i="30"/>
  <c r="L4877" i="30"/>
  <c r="M4877" i="30"/>
  <c r="C4878" i="30"/>
  <c r="D4878" i="30"/>
  <c r="E4878" i="30"/>
  <c r="F4878" i="30"/>
  <c r="G4878" i="30"/>
  <c r="H4878" i="30"/>
  <c r="I4878" i="30"/>
  <c r="J4878" i="30"/>
  <c r="K4878" i="30"/>
  <c r="L4878" i="30"/>
  <c r="M4878" i="30"/>
  <c r="C4879" i="30"/>
  <c r="D4879" i="30"/>
  <c r="E4879" i="30"/>
  <c r="F4879" i="30"/>
  <c r="G4879" i="30"/>
  <c r="H4879" i="30"/>
  <c r="I4879" i="30"/>
  <c r="J4879" i="30"/>
  <c r="K4879" i="30"/>
  <c r="L4879" i="30"/>
  <c r="M4879" i="30"/>
  <c r="C4880" i="30"/>
  <c r="D4880" i="30"/>
  <c r="E4880" i="30"/>
  <c r="F4880" i="30"/>
  <c r="G4880" i="30"/>
  <c r="H4880" i="30"/>
  <c r="I4880" i="30"/>
  <c r="J4880" i="30"/>
  <c r="K4880" i="30"/>
  <c r="L4880" i="30"/>
  <c r="M4880" i="30"/>
  <c r="C4881" i="30"/>
  <c r="D4881" i="30"/>
  <c r="E4881" i="30"/>
  <c r="F4881" i="30"/>
  <c r="G4881" i="30"/>
  <c r="H4881" i="30"/>
  <c r="I4881" i="30"/>
  <c r="J4881" i="30"/>
  <c r="K4881" i="30"/>
  <c r="L4881" i="30"/>
  <c r="M4881" i="30"/>
  <c r="C4882" i="30"/>
  <c r="D4882" i="30"/>
  <c r="E4882" i="30"/>
  <c r="F4882" i="30"/>
  <c r="G4882" i="30"/>
  <c r="H4882" i="30"/>
  <c r="I4882" i="30"/>
  <c r="J4882" i="30"/>
  <c r="K4882" i="30"/>
  <c r="L4882" i="30"/>
  <c r="M4882" i="30"/>
  <c r="C4883" i="30"/>
  <c r="D4883" i="30"/>
  <c r="E4883" i="30"/>
  <c r="F4883" i="30"/>
  <c r="G4883" i="30"/>
  <c r="H4883" i="30"/>
  <c r="I4883" i="30"/>
  <c r="J4883" i="30"/>
  <c r="K4883" i="30"/>
  <c r="L4883" i="30"/>
  <c r="M4883" i="30"/>
  <c r="C4884" i="30"/>
  <c r="D4884" i="30"/>
  <c r="E4884" i="30"/>
  <c r="F4884" i="30"/>
  <c r="G4884" i="30"/>
  <c r="H4884" i="30"/>
  <c r="I4884" i="30"/>
  <c r="J4884" i="30"/>
  <c r="K4884" i="30"/>
  <c r="L4884" i="30"/>
  <c r="M4884" i="30"/>
  <c r="C4885" i="30"/>
  <c r="D4885" i="30"/>
  <c r="E4885" i="30"/>
  <c r="F4885" i="30"/>
  <c r="G4885" i="30"/>
  <c r="H4885" i="30"/>
  <c r="I4885" i="30"/>
  <c r="J4885" i="30"/>
  <c r="K4885" i="30"/>
  <c r="L4885" i="30"/>
  <c r="M4885" i="30"/>
  <c r="C4886" i="30"/>
  <c r="D4886" i="30"/>
  <c r="E4886" i="30"/>
  <c r="F4886" i="30"/>
  <c r="G4886" i="30"/>
  <c r="H4886" i="30"/>
  <c r="I4886" i="30"/>
  <c r="J4886" i="30"/>
  <c r="K4886" i="30"/>
  <c r="L4886" i="30"/>
  <c r="M4886" i="30"/>
  <c r="C4887" i="30"/>
  <c r="D4887" i="30"/>
  <c r="E4887" i="30"/>
  <c r="F4887" i="30"/>
  <c r="G4887" i="30"/>
  <c r="H4887" i="30"/>
  <c r="I4887" i="30"/>
  <c r="J4887" i="30"/>
  <c r="K4887" i="30"/>
  <c r="L4887" i="30"/>
  <c r="M4887" i="30"/>
  <c r="C4888" i="30"/>
  <c r="D4888" i="30"/>
  <c r="E4888" i="30"/>
  <c r="F4888" i="30"/>
  <c r="G4888" i="30"/>
  <c r="H4888" i="30"/>
  <c r="I4888" i="30"/>
  <c r="J4888" i="30"/>
  <c r="K4888" i="30"/>
  <c r="L4888" i="30"/>
  <c r="M4888" i="30"/>
  <c r="C4889" i="30"/>
  <c r="D4889" i="30"/>
  <c r="E4889" i="30"/>
  <c r="F4889" i="30"/>
  <c r="G4889" i="30"/>
  <c r="H4889" i="30"/>
  <c r="I4889" i="30"/>
  <c r="J4889" i="30"/>
  <c r="K4889" i="30"/>
  <c r="L4889" i="30"/>
  <c r="M4889" i="30"/>
  <c r="C4890" i="30"/>
  <c r="D4890" i="30"/>
  <c r="E4890" i="30"/>
  <c r="F4890" i="30"/>
  <c r="G4890" i="30"/>
  <c r="H4890" i="30"/>
  <c r="I4890" i="30"/>
  <c r="J4890" i="30"/>
  <c r="K4890" i="30"/>
  <c r="L4890" i="30"/>
  <c r="M4890" i="30"/>
  <c r="C4891" i="30"/>
  <c r="D4891" i="30"/>
  <c r="E4891" i="30"/>
  <c r="F4891" i="30"/>
  <c r="G4891" i="30"/>
  <c r="H4891" i="30"/>
  <c r="I4891" i="30"/>
  <c r="J4891" i="30"/>
  <c r="K4891" i="30"/>
  <c r="L4891" i="30"/>
  <c r="M4891" i="30"/>
  <c r="C4892" i="30"/>
  <c r="D4892" i="30"/>
  <c r="E4892" i="30"/>
  <c r="F4892" i="30"/>
  <c r="G4892" i="30"/>
  <c r="H4892" i="30"/>
  <c r="I4892" i="30"/>
  <c r="J4892" i="30"/>
  <c r="K4892" i="30"/>
  <c r="L4892" i="30"/>
  <c r="M4892" i="30"/>
  <c r="C4893" i="30"/>
  <c r="D4893" i="30"/>
  <c r="E4893" i="30"/>
  <c r="F4893" i="30"/>
  <c r="G4893" i="30"/>
  <c r="H4893" i="30"/>
  <c r="I4893" i="30"/>
  <c r="J4893" i="30"/>
  <c r="K4893" i="30"/>
  <c r="L4893" i="30"/>
  <c r="M4893" i="30"/>
  <c r="C4894" i="30"/>
  <c r="D4894" i="30"/>
  <c r="E4894" i="30"/>
  <c r="F4894" i="30"/>
  <c r="G4894" i="30"/>
  <c r="H4894" i="30"/>
  <c r="I4894" i="30"/>
  <c r="J4894" i="30"/>
  <c r="K4894" i="30"/>
  <c r="L4894" i="30"/>
  <c r="M4894" i="30"/>
  <c r="C4895" i="30"/>
  <c r="D4895" i="30"/>
  <c r="E4895" i="30"/>
  <c r="F4895" i="30"/>
  <c r="G4895" i="30"/>
  <c r="H4895" i="30"/>
  <c r="I4895" i="30"/>
  <c r="J4895" i="30"/>
  <c r="K4895" i="30"/>
  <c r="L4895" i="30"/>
  <c r="M4895" i="30"/>
  <c r="C4896" i="30"/>
  <c r="D4896" i="30"/>
  <c r="E4896" i="30"/>
  <c r="F4896" i="30"/>
  <c r="G4896" i="30"/>
  <c r="H4896" i="30"/>
  <c r="I4896" i="30"/>
  <c r="J4896" i="30"/>
  <c r="K4896" i="30"/>
  <c r="L4896" i="30"/>
  <c r="M4896" i="30"/>
  <c r="C4897" i="30"/>
  <c r="D4897" i="30"/>
  <c r="E4897" i="30"/>
  <c r="F4897" i="30"/>
  <c r="G4897" i="30"/>
  <c r="H4897" i="30"/>
  <c r="I4897" i="30"/>
  <c r="J4897" i="30"/>
  <c r="K4897" i="30"/>
  <c r="L4897" i="30"/>
  <c r="M4897" i="30"/>
  <c r="C4898" i="30"/>
  <c r="D4898" i="30"/>
  <c r="E4898" i="30"/>
  <c r="F4898" i="30"/>
  <c r="G4898" i="30"/>
  <c r="H4898" i="30"/>
  <c r="I4898" i="30"/>
  <c r="J4898" i="30"/>
  <c r="K4898" i="30"/>
  <c r="L4898" i="30"/>
  <c r="M4898" i="30"/>
  <c r="C4899" i="30"/>
  <c r="D4899" i="30"/>
  <c r="E4899" i="30"/>
  <c r="F4899" i="30"/>
  <c r="G4899" i="30"/>
  <c r="H4899" i="30"/>
  <c r="I4899" i="30"/>
  <c r="J4899" i="30"/>
  <c r="K4899" i="30"/>
  <c r="L4899" i="30"/>
  <c r="M4899" i="30"/>
  <c r="C4900" i="30"/>
  <c r="D4900" i="30"/>
  <c r="E4900" i="30"/>
  <c r="F4900" i="30"/>
  <c r="G4900" i="30"/>
  <c r="H4900" i="30"/>
  <c r="I4900" i="30"/>
  <c r="J4900" i="30"/>
  <c r="K4900" i="30"/>
  <c r="L4900" i="30"/>
  <c r="M4900" i="30"/>
  <c r="C4901" i="30"/>
  <c r="D4901" i="30"/>
  <c r="E4901" i="30"/>
  <c r="F4901" i="30"/>
  <c r="G4901" i="30"/>
  <c r="H4901" i="30"/>
  <c r="I4901" i="30"/>
  <c r="J4901" i="30"/>
  <c r="K4901" i="30"/>
  <c r="L4901" i="30"/>
  <c r="M4901" i="30"/>
  <c r="C4902" i="30"/>
  <c r="D4902" i="30"/>
  <c r="E4902" i="30"/>
  <c r="F4902" i="30"/>
  <c r="G4902" i="30"/>
  <c r="H4902" i="30"/>
  <c r="I4902" i="30"/>
  <c r="J4902" i="30"/>
  <c r="K4902" i="30"/>
  <c r="L4902" i="30"/>
  <c r="M4902" i="30"/>
  <c r="C4903" i="30"/>
  <c r="D4903" i="30"/>
  <c r="E4903" i="30"/>
  <c r="F4903" i="30"/>
  <c r="G4903" i="30"/>
  <c r="H4903" i="30"/>
  <c r="I4903" i="30"/>
  <c r="J4903" i="30"/>
  <c r="K4903" i="30"/>
  <c r="L4903" i="30"/>
  <c r="M4903" i="30"/>
  <c r="C4904" i="30"/>
  <c r="D4904" i="30"/>
  <c r="E4904" i="30"/>
  <c r="F4904" i="30"/>
  <c r="G4904" i="30"/>
  <c r="H4904" i="30"/>
  <c r="I4904" i="30"/>
  <c r="J4904" i="30"/>
  <c r="K4904" i="30"/>
  <c r="L4904" i="30"/>
  <c r="M4904" i="30"/>
  <c r="C4905" i="30"/>
  <c r="D4905" i="30"/>
  <c r="E4905" i="30"/>
  <c r="F4905" i="30"/>
  <c r="G4905" i="30"/>
  <c r="H4905" i="30"/>
  <c r="I4905" i="30"/>
  <c r="J4905" i="30"/>
  <c r="K4905" i="30"/>
  <c r="L4905" i="30"/>
  <c r="M4905" i="30"/>
  <c r="C4906" i="30"/>
  <c r="D4906" i="30"/>
  <c r="E4906" i="30"/>
  <c r="F4906" i="30"/>
  <c r="G4906" i="30"/>
  <c r="H4906" i="30"/>
  <c r="I4906" i="30"/>
  <c r="J4906" i="30"/>
  <c r="K4906" i="30"/>
  <c r="L4906" i="30"/>
  <c r="M4906" i="30"/>
  <c r="C4907" i="30"/>
  <c r="D4907" i="30"/>
  <c r="E4907" i="30"/>
  <c r="F4907" i="30"/>
  <c r="G4907" i="30"/>
  <c r="H4907" i="30"/>
  <c r="I4907" i="30"/>
  <c r="J4907" i="30"/>
  <c r="K4907" i="30"/>
  <c r="L4907" i="30"/>
  <c r="M4907" i="30"/>
  <c r="C4908" i="30"/>
  <c r="D4908" i="30"/>
  <c r="E4908" i="30"/>
  <c r="F4908" i="30"/>
  <c r="G4908" i="30"/>
  <c r="H4908" i="30"/>
  <c r="I4908" i="30"/>
  <c r="J4908" i="30"/>
  <c r="K4908" i="30"/>
  <c r="L4908" i="30"/>
  <c r="M4908" i="30"/>
  <c r="C4909" i="30"/>
  <c r="D4909" i="30"/>
  <c r="E4909" i="30"/>
  <c r="F4909" i="30"/>
  <c r="G4909" i="30"/>
  <c r="H4909" i="30"/>
  <c r="I4909" i="30"/>
  <c r="J4909" i="30"/>
  <c r="K4909" i="30"/>
  <c r="L4909" i="30"/>
  <c r="M4909" i="30"/>
  <c r="C4910" i="30"/>
  <c r="D4910" i="30"/>
  <c r="E4910" i="30"/>
  <c r="F4910" i="30"/>
  <c r="G4910" i="30"/>
  <c r="H4910" i="30"/>
  <c r="I4910" i="30"/>
  <c r="J4910" i="30"/>
  <c r="K4910" i="30"/>
  <c r="L4910" i="30"/>
  <c r="M4910" i="30"/>
  <c r="C4911" i="30"/>
  <c r="D4911" i="30"/>
  <c r="E4911" i="30"/>
  <c r="F4911" i="30"/>
  <c r="G4911" i="30"/>
  <c r="H4911" i="30"/>
  <c r="I4911" i="30"/>
  <c r="J4911" i="30"/>
  <c r="K4911" i="30"/>
  <c r="L4911" i="30"/>
  <c r="M4911" i="30"/>
  <c r="C4912" i="30"/>
  <c r="D4912" i="30"/>
  <c r="E4912" i="30"/>
  <c r="F4912" i="30"/>
  <c r="G4912" i="30"/>
  <c r="H4912" i="30"/>
  <c r="I4912" i="30"/>
  <c r="J4912" i="30"/>
  <c r="K4912" i="30"/>
  <c r="L4912" i="30"/>
  <c r="M4912" i="30"/>
  <c r="C4913" i="30"/>
  <c r="D4913" i="30"/>
  <c r="E4913" i="30"/>
  <c r="F4913" i="30"/>
  <c r="G4913" i="30"/>
  <c r="H4913" i="30"/>
  <c r="I4913" i="30"/>
  <c r="J4913" i="30"/>
  <c r="K4913" i="30"/>
  <c r="L4913" i="30"/>
  <c r="M4913" i="30"/>
  <c r="C4914" i="30"/>
  <c r="D4914" i="30"/>
  <c r="E4914" i="30"/>
  <c r="F4914" i="30"/>
  <c r="G4914" i="30"/>
  <c r="H4914" i="30"/>
  <c r="I4914" i="30"/>
  <c r="J4914" i="30"/>
  <c r="K4914" i="30"/>
  <c r="L4914" i="30"/>
  <c r="M4914" i="30"/>
  <c r="C4915" i="30"/>
  <c r="D4915" i="30"/>
  <c r="E4915" i="30"/>
  <c r="F4915" i="30"/>
  <c r="G4915" i="30"/>
  <c r="H4915" i="30"/>
  <c r="I4915" i="30"/>
  <c r="J4915" i="30"/>
  <c r="K4915" i="30"/>
  <c r="L4915" i="30"/>
  <c r="M4915" i="30"/>
  <c r="C4916" i="30"/>
  <c r="D4916" i="30"/>
  <c r="E4916" i="30"/>
  <c r="F4916" i="30"/>
  <c r="G4916" i="30"/>
  <c r="H4916" i="30"/>
  <c r="I4916" i="30"/>
  <c r="J4916" i="30"/>
  <c r="K4916" i="30"/>
  <c r="L4916" i="30"/>
  <c r="M4916" i="30"/>
  <c r="C4917" i="30"/>
  <c r="D4917" i="30"/>
  <c r="E4917" i="30"/>
  <c r="F4917" i="30"/>
  <c r="G4917" i="30"/>
  <c r="H4917" i="30"/>
  <c r="I4917" i="30"/>
  <c r="J4917" i="30"/>
  <c r="K4917" i="30"/>
  <c r="L4917" i="30"/>
  <c r="M4917" i="30"/>
  <c r="C4918" i="30"/>
  <c r="D4918" i="30"/>
  <c r="E4918" i="30"/>
  <c r="F4918" i="30"/>
  <c r="G4918" i="30"/>
  <c r="H4918" i="30"/>
  <c r="I4918" i="30"/>
  <c r="J4918" i="30"/>
  <c r="K4918" i="30"/>
  <c r="L4918" i="30"/>
  <c r="M4918" i="30"/>
  <c r="C4919" i="30"/>
  <c r="D4919" i="30"/>
  <c r="E4919" i="30"/>
  <c r="F4919" i="30"/>
  <c r="G4919" i="30"/>
  <c r="H4919" i="30"/>
  <c r="I4919" i="30"/>
  <c r="J4919" i="30"/>
  <c r="K4919" i="30"/>
  <c r="L4919" i="30"/>
  <c r="M4919" i="30"/>
  <c r="C4920" i="30"/>
  <c r="D4920" i="30"/>
  <c r="E4920" i="30"/>
  <c r="F4920" i="30"/>
  <c r="G4920" i="30"/>
  <c r="H4920" i="30"/>
  <c r="I4920" i="30"/>
  <c r="J4920" i="30"/>
  <c r="K4920" i="30"/>
  <c r="L4920" i="30"/>
  <c r="M4920" i="30"/>
  <c r="C4921" i="30"/>
  <c r="D4921" i="30"/>
  <c r="E4921" i="30"/>
  <c r="F4921" i="30"/>
  <c r="G4921" i="30"/>
  <c r="H4921" i="30"/>
  <c r="I4921" i="30"/>
  <c r="J4921" i="30"/>
  <c r="K4921" i="30"/>
  <c r="L4921" i="30"/>
  <c r="M4921" i="30"/>
  <c r="C4922" i="30"/>
  <c r="D4922" i="30"/>
  <c r="E4922" i="30"/>
  <c r="F4922" i="30"/>
  <c r="G4922" i="30"/>
  <c r="H4922" i="30"/>
  <c r="I4922" i="30"/>
  <c r="J4922" i="30"/>
  <c r="K4922" i="30"/>
  <c r="L4922" i="30"/>
  <c r="M4922" i="30"/>
  <c r="C4923" i="30"/>
  <c r="D4923" i="30"/>
  <c r="E4923" i="30"/>
  <c r="F4923" i="30"/>
  <c r="G4923" i="30"/>
  <c r="H4923" i="30"/>
  <c r="I4923" i="30"/>
  <c r="J4923" i="30"/>
  <c r="K4923" i="30"/>
  <c r="L4923" i="30"/>
  <c r="M4923" i="30"/>
  <c r="C4924" i="30"/>
  <c r="D4924" i="30"/>
  <c r="E4924" i="30"/>
  <c r="F4924" i="30"/>
  <c r="G4924" i="30"/>
  <c r="H4924" i="30"/>
  <c r="I4924" i="30"/>
  <c r="J4924" i="30"/>
  <c r="K4924" i="30"/>
  <c r="L4924" i="30"/>
  <c r="M4924" i="30"/>
  <c r="C4925" i="30"/>
  <c r="D4925" i="30"/>
  <c r="E4925" i="30"/>
  <c r="F4925" i="30"/>
  <c r="G4925" i="30"/>
  <c r="H4925" i="30"/>
  <c r="I4925" i="30"/>
  <c r="J4925" i="30"/>
  <c r="K4925" i="30"/>
  <c r="L4925" i="30"/>
  <c r="M4925" i="30"/>
  <c r="C4926" i="30"/>
  <c r="D4926" i="30"/>
  <c r="E4926" i="30"/>
  <c r="F4926" i="30"/>
  <c r="G4926" i="30"/>
  <c r="H4926" i="30"/>
  <c r="I4926" i="30"/>
  <c r="J4926" i="30"/>
  <c r="K4926" i="30"/>
  <c r="L4926" i="30"/>
  <c r="M4926" i="30"/>
  <c r="C4927" i="30"/>
  <c r="D4927" i="30"/>
  <c r="E4927" i="30"/>
  <c r="F4927" i="30"/>
  <c r="G4927" i="30"/>
  <c r="H4927" i="30"/>
  <c r="I4927" i="30"/>
  <c r="J4927" i="30"/>
  <c r="K4927" i="30"/>
  <c r="L4927" i="30"/>
  <c r="M4927" i="30"/>
  <c r="C4928" i="30"/>
  <c r="D4928" i="30"/>
  <c r="E4928" i="30"/>
  <c r="F4928" i="30"/>
  <c r="G4928" i="30"/>
  <c r="H4928" i="30"/>
  <c r="I4928" i="30"/>
  <c r="J4928" i="30"/>
  <c r="K4928" i="30"/>
  <c r="L4928" i="30"/>
  <c r="M4928" i="30"/>
  <c r="C4929" i="30"/>
  <c r="D4929" i="30"/>
  <c r="E4929" i="30"/>
  <c r="F4929" i="30"/>
  <c r="G4929" i="30"/>
  <c r="H4929" i="30"/>
  <c r="I4929" i="30"/>
  <c r="J4929" i="30"/>
  <c r="K4929" i="30"/>
  <c r="L4929" i="30"/>
  <c r="M4929" i="30"/>
  <c r="C4930" i="30"/>
  <c r="D4930" i="30"/>
  <c r="E4930" i="30"/>
  <c r="F4930" i="30"/>
  <c r="G4930" i="30"/>
  <c r="H4930" i="30"/>
  <c r="I4930" i="30"/>
  <c r="J4930" i="30"/>
  <c r="K4930" i="30"/>
  <c r="L4930" i="30"/>
  <c r="M4930" i="30"/>
  <c r="C4931" i="30"/>
  <c r="D4931" i="30"/>
  <c r="E4931" i="30"/>
  <c r="F4931" i="30"/>
  <c r="G4931" i="30"/>
  <c r="H4931" i="30"/>
  <c r="I4931" i="30"/>
  <c r="J4931" i="30"/>
  <c r="K4931" i="30"/>
  <c r="L4931" i="30"/>
  <c r="M4931" i="30"/>
  <c r="C4932" i="30"/>
  <c r="D4932" i="30"/>
  <c r="E4932" i="30"/>
  <c r="F4932" i="30"/>
  <c r="G4932" i="30"/>
  <c r="H4932" i="30"/>
  <c r="I4932" i="30"/>
  <c r="J4932" i="30"/>
  <c r="K4932" i="30"/>
  <c r="L4932" i="30"/>
  <c r="M4932" i="30"/>
  <c r="C4933" i="30"/>
  <c r="D4933" i="30"/>
  <c r="E4933" i="30"/>
  <c r="F4933" i="30"/>
  <c r="G4933" i="30"/>
  <c r="H4933" i="30"/>
  <c r="I4933" i="30"/>
  <c r="J4933" i="30"/>
  <c r="K4933" i="30"/>
  <c r="L4933" i="30"/>
  <c r="M4933" i="30"/>
  <c r="C4934" i="30"/>
  <c r="D4934" i="30"/>
  <c r="E4934" i="30"/>
  <c r="F4934" i="30"/>
  <c r="G4934" i="30"/>
  <c r="H4934" i="30"/>
  <c r="I4934" i="30"/>
  <c r="J4934" i="30"/>
  <c r="K4934" i="30"/>
  <c r="L4934" i="30"/>
  <c r="M4934" i="30"/>
  <c r="C4935" i="30"/>
  <c r="D4935" i="30"/>
  <c r="E4935" i="30"/>
  <c r="F4935" i="30"/>
  <c r="G4935" i="30"/>
  <c r="H4935" i="30"/>
  <c r="I4935" i="30"/>
  <c r="J4935" i="30"/>
  <c r="K4935" i="30"/>
  <c r="L4935" i="30"/>
  <c r="M4935" i="30"/>
  <c r="C4936" i="30"/>
  <c r="D4936" i="30"/>
  <c r="E4936" i="30"/>
  <c r="F4936" i="30"/>
  <c r="G4936" i="30"/>
  <c r="H4936" i="30"/>
  <c r="I4936" i="30"/>
  <c r="J4936" i="30"/>
  <c r="K4936" i="30"/>
  <c r="L4936" i="30"/>
  <c r="M4936" i="30"/>
  <c r="C4937" i="30"/>
  <c r="D4937" i="30"/>
  <c r="E4937" i="30"/>
  <c r="F4937" i="30"/>
  <c r="G4937" i="30"/>
  <c r="H4937" i="30"/>
  <c r="I4937" i="30"/>
  <c r="J4937" i="30"/>
  <c r="K4937" i="30"/>
  <c r="L4937" i="30"/>
  <c r="M4937" i="30"/>
  <c r="C4938" i="30"/>
  <c r="D4938" i="30"/>
  <c r="E4938" i="30"/>
  <c r="F4938" i="30"/>
  <c r="G4938" i="30"/>
  <c r="H4938" i="30"/>
  <c r="I4938" i="30"/>
  <c r="J4938" i="30"/>
  <c r="K4938" i="30"/>
  <c r="L4938" i="30"/>
  <c r="M4938" i="30"/>
  <c r="C4939" i="30"/>
  <c r="D4939" i="30"/>
  <c r="E4939" i="30"/>
  <c r="F4939" i="30"/>
  <c r="G4939" i="30"/>
  <c r="H4939" i="30"/>
  <c r="I4939" i="30"/>
  <c r="J4939" i="30"/>
  <c r="K4939" i="30"/>
  <c r="L4939" i="30"/>
  <c r="M4939" i="30"/>
  <c r="C4940" i="30"/>
  <c r="D4940" i="30"/>
  <c r="E4940" i="30"/>
  <c r="F4940" i="30"/>
  <c r="G4940" i="30"/>
  <c r="H4940" i="30"/>
  <c r="I4940" i="30"/>
  <c r="J4940" i="30"/>
  <c r="K4940" i="30"/>
  <c r="L4940" i="30"/>
  <c r="M4940" i="30"/>
  <c r="C4941" i="30"/>
  <c r="D4941" i="30"/>
  <c r="E4941" i="30"/>
  <c r="F4941" i="30"/>
  <c r="G4941" i="30"/>
  <c r="H4941" i="30"/>
  <c r="I4941" i="30"/>
  <c r="J4941" i="30"/>
  <c r="K4941" i="30"/>
  <c r="L4941" i="30"/>
  <c r="M4941" i="30"/>
  <c r="C4942" i="30"/>
  <c r="D4942" i="30"/>
  <c r="E4942" i="30"/>
  <c r="F4942" i="30"/>
  <c r="G4942" i="30"/>
  <c r="H4942" i="30"/>
  <c r="I4942" i="30"/>
  <c r="J4942" i="30"/>
  <c r="K4942" i="30"/>
  <c r="L4942" i="30"/>
  <c r="M4942" i="30"/>
  <c r="C4943" i="30"/>
  <c r="D4943" i="30"/>
  <c r="E4943" i="30"/>
  <c r="F4943" i="30"/>
  <c r="G4943" i="30"/>
  <c r="H4943" i="30"/>
  <c r="I4943" i="30"/>
  <c r="J4943" i="30"/>
  <c r="K4943" i="30"/>
  <c r="L4943" i="30"/>
  <c r="M4943" i="30"/>
  <c r="C4944" i="30"/>
  <c r="D4944" i="30"/>
  <c r="E4944" i="30"/>
  <c r="F4944" i="30"/>
  <c r="G4944" i="30"/>
  <c r="H4944" i="30"/>
  <c r="I4944" i="30"/>
  <c r="J4944" i="30"/>
  <c r="K4944" i="30"/>
  <c r="L4944" i="30"/>
  <c r="M4944" i="30"/>
  <c r="C4945" i="30"/>
  <c r="D4945" i="30"/>
  <c r="E4945" i="30"/>
  <c r="F4945" i="30"/>
  <c r="G4945" i="30"/>
  <c r="H4945" i="30"/>
  <c r="I4945" i="30"/>
  <c r="J4945" i="30"/>
  <c r="K4945" i="30"/>
  <c r="L4945" i="30"/>
  <c r="M4945" i="30"/>
  <c r="C4946" i="30"/>
  <c r="D4946" i="30"/>
  <c r="E4946" i="30"/>
  <c r="F4946" i="30"/>
  <c r="G4946" i="30"/>
  <c r="H4946" i="30"/>
  <c r="I4946" i="30"/>
  <c r="J4946" i="30"/>
  <c r="K4946" i="30"/>
  <c r="L4946" i="30"/>
  <c r="M4946" i="30"/>
  <c r="C4947" i="30"/>
  <c r="D4947" i="30"/>
  <c r="E4947" i="30"/>
  <c r="F4947" i="30"/>
  <c r="G4947" i="30"/>
  <c r="H4947" i="30"/>
  <c r="I4947" i="30"/>
  <c r="J4947" i="30"/>
  <c r="K4947" i="30"/>
  <c r="L4947" i="30"/>
  <c r="M4947" i="30"/>
  <c r="C4948" i="30"/>
  <c r="D4948" i="30"/>
  <c r="E4948" i="30"/>
  <c r="F4948" i="30"/>
  <c r="G4948" i="30"/>
  <c r="H4948" i="30"/>
  <c r="I4948" i="30"/>
  <c r="J4948" i="30"/>
  <c r="K4948" i="30"/>
  <c r="L4948" i="30"/>
  <c r="M4948" i="30"/>
  <c r="C4949" i="30"/>
  <c r="D4949" i="30"/>
  <c r="E4949" i="30"/>
  <c r="F4949" i="30"/>
  <c r="G4949" i="30"/>
  <c r="H4949" i="30"/>
  <c r="I4949" i="30"/>
  <c r="J4949" i="30"/>
  <c r="K4949" i="30"/>
  <c r="L4949" i="30"/>
  <c r="M4949" i="30"/>
  <c r="C4950" i="30"/>
  <c r="D4950" i="30"/>
  <c r="E4950" i="30"/>
  <c r="F4950" i="30"/>
  <c r="G4950" i="30"/>
  <c r="H4950" i="30"/>
  <c r="I4950" i="30"/>
  <c r="J4950" i="30"/>
  <c r="K4950" i="30"/>
  <c r="L4950" i="30"/>
  <c r="M4950" i="30"/>
  <c r="C4951" i="30"/>
  <c r="D4951" i="30"/>
  <c r="E4951" i="30"/>
  <c r="F4951" i="30"/>
  <c r="G4951" i="30"/>
  <c r="H4951" i="30"/>
  <c r="I4951" i="30"/>
  <c r="J4951" i="30"/>
  <c r="K4951" i="30"/>
  <c r="L4951" i="30"/>
  <c r="M4951" i="30"/>
  <c r="C4952" i="30"/>
  <c r="D4952" i="30"/>
  <c r="E4952" i="30"/>
  <c r="F4952" i="30"/>
  <c r="G4952" i="30"/>
  <c r="H4952" i="30"/>
  <c r="I4952" i="30"/>
  <c r="J4952" i="30"/>
  <c r="K4952" i="30"/>
  <c r="L4952" i="30"/>
  <c r="M4952" i="30"/>
  <c r="C4953" i="30"/>
  <c r="D4953" i="30"/>
  <c r="E4953" i="30"/>
  <c r="F4953" i="30"/>
  <c r="G4953" i="30"/>
  <c r="H4953" i="30"/>
  <c r="I4953" i="30"/>
  <c r="J4953" i="30"/>
  <c r="K4953" i="30"/>
  <c r="L4953" i="30"/>
  <c r="M4953" i="30"/>
  <c r="C4954" i="30"/>
  <c r="D4954" i="30"/>
  <c r="E4954" i="30"/>
  <c r="F4954" i="30"/>
  <c r="G4954" i="30"/>
  <c r="H4954" i="30"/>
  <c r="I4954" i="30"/>
  <c r="J4954" i="30"/>
  <c r="K4954" i="30"/>
  <c r="L4954" i="30"/>
  <c r="M4954" i="30"/>
  <c r="C4955" i="30"/>
  <c r="D4955" i="30"/>
  <c r="E4955" i="30"/>
  <c r="F4955" i="30"/>
  <c r="G4955" i="30"/>
  <c r="H4955" i="30"/>
  <c r="I4955" i="30"/>
  <c r="J4955" i="30"/>
  <c r="K4955" i="30"/>
  <c r="L4955" i="30"/>
  <c r="M4955" i="30"/>
  <c r="C4956" i="30"/>
  <c r="D4956" i="30"/>
  <c r="E4956" i="30"/>
  <c r="F4956" i="30"/>
  <c r="G4956" i="30"/>
  <c r="H4956" i="30"/>
  <c r="I4956" i="30"/>
  <c r="J4956" i="30"/>
  <c r="K4956" i="30"/>
  <c r="L4956" i="30"/>
  <c r="M4956" i="30"/>
  <c r="C4957" i="30"/>
  <c r="D4957" i="30"/>
  <c r="E4957" i="30"/>
  <c r="F4957" i="30"/>
  <c r="G4957" i="30"/>
  <c r="H4957" i="30"/>
  <c r="I4957" i="30"/>
  <c r="J4957" i="30"/>
  <c r="K4957" i="30"/>
  <c r="L4957" i="30"/>
  <c r="M4957" i="30"/>
  <c r="C4958" i="30"/>
  <c r="D4958" i="30"/>
  <c r="E4958" i="30"/>
  <c r="F4958" i="30"/>
  <c r="G4958" i="30"/>
  <c r="H4958" i="30"/>
  <c r="I4958" i="30"/>
  <c r="J4958" i="30"/>
  <c r="K4958" i="30"/>
  <c r="L4958" i="30"/>
  <c r="M4958" i="30"/>
  <c r="C4959" i="30"/>
  <c r="D4959" i="30"/>
  <c r="E4959" i="30"/>
  <c r="F4959" i="30"/>
  <c r="G4959" i="30"/>
  <c r="H4959" i="30"/>
  <c r="I4959" i="30"/>
  <c r="J4959" i="30"/>
  <c r="K4959" i="30"/>
  <c r="L4959" i="30"/>
  <c r="M4959" i="30"/>
  <c r="C4960" i="30"/>
  <c r="D4960" i="30"/>
  <c r="E4960" i="30"/>
  <c r="F4960" i="30"/>
  <c r="G4960" i="30"/>
  <c r="H4960" i="30"/>
  <c r="I4960" i="30"/>
  <c r="J4960" i="30"/>
  <c r="K4960" i="30"/>
  <c r="L4960" i="30"/>
  <c r="M4960" i="30"/>
  <c r="C4961" i="30"/>
  <c r="D4961" i="30"/>
  <c r="E4961" i="30"/>
  <c r="F4961" i="30"/>
  <c r="G4961" i="30"/>
  <c r="H4961" i="30"/>
  <c r="I4961" i="30"/>
  <c r="J4961" i="30"/>
  <c r="K4961" i="30"/>
  <c r="L4961" i="30"/>
  <c r="M4961" i="30"/>
  <c r="C4962" i="30"/>
  <c r="D4962" i="30"/>
  <c r="E4962" i="30"/>
  <c r="F4962" i="30"/>
  <c r="G4962" i="30"/>
  <c r="H4962" i="30"/>
  <c r="I4962" i="30"/>
  <c r="J4962" i="30"/>
  <c r="K4962" i="30"/>
  <c r="L4962" i="30"/>
  <c r="M4962" i="30"/>
  <c r="C4963" i="30"/>
  <c r="D4963" i="30"/>
  <c r="E4963" i="30"/>
  <c r="F4963" i="30"/>
  <c r="G4963" i="30"/>
  <c r="H4963" i="30"/>
  <c r="I4963" i="30"/>
  <c r="J4963" i="30"/>
  <c r="K4963" i="30"/>
  <c r="L4963" i="30"/>
  <c r="M4963" i="30"/>
  <c r="C4964" i="30"/>
  <c r="D4964" i="30"/>
  <c r="E4964" i="30"/>
  <c r="F4964" i="30"/>
  <c r="G4964" i="30"/>
  <c r="H4964" i="30"/>
  <c r="I4964" i="30"/>
  <c r="J4964" i="30"/>
  <c r="K4964" i="30"/>
  <c r="L4964" i="30"/>
  <c r="M4964" i="30"/>
  <c r="C4965" i="30"/>
  <c r="D4965" i="30"/>
  <c r="E4965" i="30"/>
  <c r="F4965" i="30"/>
  <c r="G4965" i="30"/>
  <c r="H4965" i="30"/>
  <c r="I4965" i="30"/>
  <c r="J4965" i="30"/>
  <c r="K4965" i="30"/>
  <c r="L4965" i="30"/>
  <c r="M4965" i="30"/>
  <c r="C4966" i="30"/>
  <c r="D4966" i="30"/>
  <c r="E4966" i="30"/>
  <c r="F4966" i="30"/>
  <c r="G4966" i="30"/>
  <c r="H4966" i="30"/>
  <c r="I4966" i="30"/>
  <c r="J4966" i="30"/>
  <c r="K4966" i="30"/>
  <c r="L4966" i="30"/>
  <c r="M4966" i="30"/>
  <c r="C4967" i="30"/>
  <c r="D4967" i="30"/>
  <c r="E4967" i="30"/>
  <c r="F4967" i="30"/>
  <c r="G4967" i="30"/>
  <c r="H4967" i="30"/>
  <c r="I4967" i="30"/>
  <c r="J4967" i="30"/>
  <c r="K4967" i="30"/>
  <c r="L4967" i="30"/>
  <c r="M4967" i="30"/>
  <c r="C4968" i="30"/>
  <c r="D4968" i="30"/>
  <c r="E4968" i="30"/>
  <c r="F4968" i="30"/>
  <c r="G4968" i="30"/>
  <c r="H4968" i="30"/>
  <c r="I4968" i="30"/>
  <c r="J4968" i="30"/>
  <c r="K4968" i="30"/>
  <c r="L4968" i="30"/>
  <c r="M4968" i="30"/>
  <c r="C4969" i="30"/>
  <c r="D4969" i="30"/>
  <c r="E4969" i="30"/>
  <c r="F4969" i="30"/>
  <c r="G4969" i="30"/>
  <c r="H4969" i="30"/>
  <c r="I4969" i="30"/>
  <c r="J4969" i="30"/>
  <c r="K4969" i="30"/>
  <c r="L4969" i="30"/>
  <c r="M4969" i="30"/>
  <c r="C4970" i="30"/>
  <c r="D4970" i="30"/>
  <c r="E4970" i="30"/>
  <c r="F4970" i="30"/>
  <c r="G4970" i="30"/>
  <c r="H4970" i="30"/>
  <c r="I4970" i="30"/>
  <c r="J4970" i="30"/>
  <c r="K4970" i="30"/>
  <c r="L4970" i="30"/>
  <c r="M4970" i="30"/>
  <c r="C4971" i="30"/>
  <c r="D4971" i="30"/>
  <c r="E4971" i="30"/>
  <c r="F4971" i="30"/>
  <c r="G4971" i="30"/>
  <c r="H4971" i="30"/>
  <c r="I4971" i="30"/>
  <c r="J4971" i="30"/>
  <c r="K4971" i="30"/>
  <c r="L4971" i="30"/>
  <c r="M4971" i="30"/>
  <c r="C4972" i="30"/>
  <c r="D4972" i="30"/>
  <c r="E4972" i="30"/>
  <c r="F4972" i="30"/>
  <c r="G4972" i="30"/>
  <c r="H4972" i="30"/>
  <c r="I4972" i="30"/>
  <c r="J4972" i="30"/>
  <c r="K4972" i="30"/>
  <c r="L4972" i="30"/>
  <c r="M4972" i="30"/>
  <c r="C4973" i="30"/>
  <c r="D4973" i="30"/>
  <c r="E4973" i="30"/>
  <c r="F4973" i="30"/>
  <c r="G4973" i="30"/>
  <c r="H4973" i="30"/>
  <c r="I4973" i="30"/>
  <c r="J4973" i="30"/>
  <c r="K4973" i="30"/>
  <c r="L4973" i="30"/>
  <c r="M4973" i="30"/>
  <c r="C4974" i="30"/>
  <c r="D4974" i="30"/>
  <c r="E4974" i="30"/>
  <c r="F4974" i="30"/>
  <c r="G4974" i="30"/>
  <c r="H4974" i="30"/>
  <c r="I4974" i="30"/>
  <c r="J4974" i="30"/>
  <c r="K4974" i="30"/>
  <c r="L4974" i="30"/>
  <c r="M4974" i="30"/>
  <c r="C4975" i="30"/>
  <c r="D4975" i="30"/>
  <c r="E4975" i="30"/>
  <c r="F4975" i="30"/>
  <c r="G4975" i="30"/>
  <c r="H4975" i="30"/>
  <c r="I4975" i="30"/>
  <c r="J4975" i="30"/>
  <c r="K4975" i="30"/>
  <c r="L4975" i="30"/>
  <c r="M4975" i="30"/>
  <c r="C4976" i="30"/>
  <c r="D4976" i="30"/>
  <c r="E4976" i="30"/>
  <c r="F4976" i="30"/>
  <c r="G4976" i="30"/>
  <c r="H4976" i="30"/>
  <c r="I4976" i="30"/>
  <c r="J4976" i="30"/>
  <c r="K4976" i="30"/>
  <c r="L4976" i="30"/>
  <c r="M4976" i="30"/>
  <c r="C4977" i="30"/>
  <c r="D4977" i="30"/>
  <c r="E4977" i="30"/>
  <c r="F4977" i="30"/>
  <c r="G4977" i="30"/>
  <c r="H4977" i="30"/>
  <c r="I4977" i="30"/>
  <c r="J4977" i="30"/>
  <c r="K4977" i="30"/>
  <c r="L4977" i="30"/>
  <c r="M4977" i="30"/>
  <c r="C4978" i="30"/>
  <c r="D4978" i="30"/>
  <c r="E4978" i="30"/>
  <c r="F4978" i="30"/>
  <c r="G4978" i="30"/>
  <c r="H4978" i="30"/>
  <c r="I4978" i="30"/>
  <c r="J4978" i="30"/>
  <c r="K4978" i="30"/>
  <c r="L4978" i="30"/>
  <c r="M4978" i="30"/>
  <c r="C4979" i="30"/>
  <c r="D4979" i="30"/>
  <c r="E4979" i="30"/>
  <c r="F4979" i="30"/>
  <c r="G4979" i="30"/>
  <c r="H4979" i="30"/>
  <c r="I4979" i="30"/>
  <c r="J4979" i="30"/>
  <c r="K4979" i="30"/>
  <c r="L4979" i="30"/>
  <c r="M4979" i="30"/>
  <c r="C4980" i="30"/>
  <c r="D4980" i="30"/>
  <c r="E4980" i="30"/>
  <c r="F4980" i="30"/>
  <c r="G4980" i="30"/>
  <c r="H4980" i="30"/>
  <c r="I4980" i="30"/>
  <c r="J4980" i="30"/>
  <c r="K4980" i="30"/>
  <c r="L4980" i="30"/>
  <c r="M4980" i="30"/>
  <c r="C4981" i="30"/>
  <c r="D4981" i="30"/>
  <c r="E4981" i="30"/>
  <c r="F4981" i="30"/>
  <c r="G4981" i="30"/>
  <c r="H4981" i="30"/>
  <c r="I4981" i="30"/>
  <c r="J4981" i="30"/>
  <c r="K4981" i="30"/>
  <c r="L4981" i="30"/>
  <c r="M4981" i="30"/>
  <c r="C4982" i="30"/>
  <c r="D4982" i="30"/>
  <c r="E4982" i="30"/>
  <c r="F4982" i="30"/>
  <c r="G4982" i="30"/>
  <c r="H4982" i="30"/>
  <c r="I4982" i="30"/>
  <c r="J4982" i="30"/>
  <c r="K4982" i="30"/>
  <c r="L4982" i="30"/>
  <c r="M4982" i="30"/>
  <c r="C4983" i="30"/>
  <c r="D4983" i="30"/>
  <c r="E4983" i="30"/>
  <c r="F4983" i="30"/>
  <c r="G4983" i="30"/>
  <c r="H4983" i="30"/>
  <c r="I4983" i="30"/>
  <c r="J4983" i="30"/>
  <c r="K4983" i="30"/>
  <c r="L4983" i="30"/>
  <c r="M4983" i="30"/>
  <c r="C4984" i="30"/>
  <c r="D4984" i="30"/>
  <c r="E4984" i="30"/>
  <c r="F4984" i="30"/>
  <c r="G4984" i="30"/>
  <c r="H4984" i="30"/>
  <c r="I4984" i="30"/>
  <c r="J4984" i="30"/>
  <c r="K4984" i="30"/>
  <c r="L4984" i="30"/>
  <c r="M4984" i="30"/>
  <c r="C4985" i="30"/>
  <c r="D4985" i="30"/>
  <c r="E4985" i="30"/>
  <c r="F4985" i="30"/>
  <c r="G4985" i="30"/>
  <c r="H4985" i="30"/>
  <c r="I4985" i="30"/>
  <c r="J4985" i="30"/>
  <c r="K4985" i="30"/>
  <c r="L4985" i="30"/>
  <c r="M4985" i="30"/>
  <c r="C4986" i="30"/>
  <c r="D4986" i="30"/>
  <c r="E4986" i="30"/>
  <c r="F4986" i="30"/>
  <c r="G4986" i="30"/>
  <c r="H4986" i="30"/>
  <c r="I4986" i="30"/>
  <c r="J4986" i="30"/>
  <c r="K4986" i="30"/>
  <c r="L4986" i="30"/>
  <c r="M4986" i="30"/>
  <c r="C4987" i="30"/>
  <c r="D4987" i="30"/>
  <c r="E4987" i="30"/>
  <c r="F4987" i="30"/>
  <c r="G4987" i="30"/>
  <c r="H4987" i="30"/>
  <c r="I4987" i="30"/>
  <c r="J4987" i="30"/>
  <c r="K4987" i="30"/>
  <c r="L4987" i="30"/>
  <c r="M4987" i="30"/>
  <c r="C4988" i="30"/>
  <c r="D4988" i="30"/>
  <c r="E4988" i="30"/>
  <c r="F4988" i="30"/>
  <c r="G4988" i="30"/>
  <c r="H4988" i="30"/>
  <c r="I4988" i="30"/>
  <c r="J4988" i="30"/>
  <c r="K4988" i="30"/>
  <c r="L4988" i="30"/>
  <c r="M4988" i="30"/>
  <c r="C4989" i="30"/>
  <c r="D4989" i="30"/>
  <c r="E4989" i="30"/>
  <c r="F4989" i="30"/>
  <c r="G4989" i="30"/>
  <c r="H4989" i="30"/>
  <c r="I4989" i="30"/>
  <c r="J4989" i="30"/>
  <c r="K4989" i="30"/>
  <c r="L4989" i="30"/>
  <c r="M4989" i="30"/>
  <c r="C4990" i="30"/>
  <c r="D4990" i="30"/>
  <c r="E4990" i="30"/>
  <c r="F4990" i="30"/>
  <c r="G4990" i="30"/>
  <c r="H4990" i="30"/>
  <c r="I4990" i="30"/>
  <c r="J4990" i="30"/>
  <c r="K4990" i="30"/>
  <c r="L4990" i="30"/>
  <c r="M4990" i="30"/>
  <c r="C4991" i="30"/>
  <c r="D4991" i="30"/>
  <c r="E4991" i="30"/>
  <c r="F4991" i="30"/>
  <c r="G4991" i="30"/>
  <c r="H4991" i="30"/>
  <c r="I4991" i="30"/>
  <c r="J4991" i="30"/>
  <c r="K4991" i="30"/>
  <c r="L4991" i="30"/>
  <c r="M4991" i="30"/>
  <c r="C4992" i="30"/>
  <c r="D4992" i="30"/>
  <c r="E4992" i="30"/>
  <c r="F4992" i="30"/>
  <c r="G4992" i="30"/>
  <c r="H4992" i="30"/>
  <c r="I4992" i="30"/>
  <c r="J4992" i="30"/>
  <c r="K4992" i="30"/>
  <c r="L4992" i="30"/>
  <c r="M4992" i="30"/>
  <c r="C4993" i="30"/>
  <c r="D4993" i="30"/>
  <c r="E4993" i="30"/>
  <c r="F4993" i="30"/>
  <c r="G4993" i="30"/>
  <c r="H4993" i="30"/>
  <c r="I4993" i="30"/>
  <c r="J4993" i="30"/>
  <c r="K4993" i="30"/>
  <c r="L4993" i="30"/>
  <c r="M4993" i="30"/>
  <c r="C4994" i="30"/>
  <c r="D4994" i="30"/>
  <c r="E4994" i="30"/>
  <c r="F4994" i="30"/>
  <c r="G4994" i="30"/>
  <c r="H4994" i="30"/>
  <c r="I4994" i="30"/>
  <c r="J4994" i="30"/>
  <c r="K4994" i="30"/>
  <c r="L4994" i="30"/>
  <c r="M4994" i="30"/>
  <c r="C4995" i="30"/>
  <c r="D4995" i="30"/>
  <c r="E4995" i="30"/>
  <c r="F4995" i="30"/>
  <c r="G4995" i="30"/>
  <c r="H4995" i="30"/>
  <c r="I4995" i="30"/>
  <c r="J4995" i="30"/>
  <c r="K4995" i="30"/>
  <c r="L4995" i="30"/>
  <c r="M4995" i="30"/>
  <c r="C4996" i="30"/>
  <c r="D4996" i="30"/>
  <c r="E4996" i="30"/>
  <c r="F4996" i="30"/>
  <c r="G4996" i="30"/>
  <c r="H4996" i="30"/>
  <c r="I4996" i="30"/>
  <c r="J4996" i="30"/>
  <c r="K4996" i="30"/>
  <c r="L4996" i="30"/>
  <c r="M4996" i="30"/>
  <c r="C4997" i="30"/>
  <c r="D4997" i="30"/>
  <c r="E4997" i="30"/>
  <c r="F4997" i="30"/>
  <c r="G4997" i="30"/>
  <c r="H4997" i="30"/>
  <c r="I4997" i="30"/>
  <c r="J4997" i="30"/>
  <c r="K4997" i="30"/>
  <c r="L4997" i="30"/>
  <c r="M4997" i="30"/>
  <c r="C4998" i="30"/>
  <c r="D4998" i="30"/>
  <c r="E4998" i="30"/>
  <c r="F4998" i="30"/>
  <c r="G4998" i="30"/>
  <c r="H4998" i="30"/>
  <c r="I4998" i="30"/>
  <c r="J4998" i="30"/>
  <c r="K4998" i="30"/>
  <c r="L4998" i="30"/>
  <c r="M4998" i="30"/>
  <c r="C4999" i="30"/>
  <c r="D4999" i="30"/>
  <c r="E4999" i="30"/>
  <c r="F4999" i="30"/>
  <c r="G4999" i="30"/>
  <c r="H4999" i="30"/>
  <c r="I4999" i="30"/>
  <c r="J4999" i="30"/>
  <c r="K4999" i="30"/>
  <c r="L4999" i="30"/>
  <c r="M4999" i="30"/>
  <c r="C5000" i="30"/>
  <c r="D5000" i="30"/>
  <c r="E5000" i="30"/>
  <c r="F5000" i="30"/>
  <c r="G5000" i="30"/>
  <c r="H5000" i="30"/>
  <c r="I5000" i="30"/>
  <c r="J5000" i="30"/>
  <c r="K5000" i="30"/>
  <c r="L5000" i="30"/>
  <c r="M5000" i="30"/>
  <c r="C5001" i="30"/>
  <c r="D5001" i="30"/>
  <c r="E5001" i="30"/>
  <c r="F5001" i="30"/>
  <c r="G5001" i="30"/>
  <c r="H5001" i="30"/>
  <c r="I5001" i="30"/>
  <c r="J5001" i="30"/>
  <c r="K5001" i="30"/>
  <c r="L5001" i="30"/>
  <c r="M5001" i="30"/>
  <c r="C5002" i="30"/>
  <c r="D5002" i="30"/>
  <c r="E5002" i="30"/>
  <c r="F5002" i="30"/>
  <c r="G5002" i="30"/>
  <c r="H5002" i="30"/>
  <c r="I5002" i="30"/>
  <c r="J5002" i="30"/>
  <c r="K5002" i="30"/>
  <c r="L5002" i="30"/>
  <c r="M5002" i="30"/>
  <c r="C5003" i="30"/>
  <c r="D5003" i="30"/>
  <c r="E5003" i="30"/>
  <c r="F5003" i="30"/>
  <c r="G5003" i="30"/>
  <c r="H5003" i="30"/>
  <c r="I5003" i="30"/>
  <c r="J5003" i="30"/>
  <c r="K5003" i="30"/>
  <c r="L5003" i="30"/>
  <c r="M5003" i="30"/>
  <c r="C5004" i="30"/>
  <c r="D5004" i="30"/>
  <c r="E5004" i="30"/>
  <c r="F5004" i="30"/>
  <c r="G5004" i="30"/>
  <c r="H5004" i="30"/>
  <c r="I5004" i="30"/>
  <c r="J5004" i="30"/>
  <c r="K5004" i="30"/>
  <c r="L5004" i="30"/>
  <c r="M5004" i="30"/>
  <c r="C5005" i="30"/>
  <c r="D5005" i="30"/>
  <c r="E5005" i="30"/>
  <c r="F5005" i="30"/>
  <c r="G5005" i="30"/>
  <c r="H5005" i="30"/>
  <c r="I5005" i="30"/>
  <c r="J5005" i="30"/>
  <c r="K5005" i="30"/>
  <c r="L5005" i="30"/>
  <c r="M5005" i="30"/>
  <c r="C5006" i="30"/>
  <c r="D5006" i="30"/>
  <c r="E5006" i="30"/>
  <c r="F5006" i="30"/>
  <c r="G5006" i="30"/>
  <c r="H5006" i="30"/>
  <c r="I5006" i="30"/>
  <c r="J5006" i="30"/>
  <c r="K5006" i="30"/>
  <c r="L5006" i="30"/>
  <c r="M5006" i="30"/>
  <c r="C5007" i="30"/>
  <c r="D5007" i="30"/>
  <c r="E5007" i="30"/>
  <c r="F5007" i="30"/>
  <c r="G5007" i="30"/>
  <c r="H5007" i="30"/>
  <c r="I5007" i="30"/>
  <c r="J5007" i="30"/>
  <c r="K5007" i="30"/>
  <c r="L5007" i="30"/>
  <c r="M5007" i="30"/>
  <c r="C5008" i="30"/>
  <c r="D5008" i="30"/>
  <c r="E5008" i="30"/>
  <c r="F5008" i="30"/>
  <c r="G5008" i="30"/>
  <c r="H5008" i="30"/>
  <c r="I5008" i="30"/>
  <c r="J5008" i="30"/>
  <c r="K5008" i="30"/>
  <c r="L5008" i="30"/>
  <c r="M5008" i="30"/>
  <c r="C5009" i="30"/>
  <c r="D5009" i="30"/>
  <c r="E5009" i="30"/>
  <c r="F5009" i="30"/>
  <c r="G5009" i="30"/>
  <c r="H5009" i="30"/>
  <c r="I5009" i="30"/>
  <c r="J5009" i="30"/>
  <c r="K5009" i="30"/>
  <c r="L5009" i="30"/>
  <c r="M5009" i="30"/>
  <c r="C5010" i="30"/>
  <c r="D5010" i="30"/>
  <c r="E5010" i="30"/>
  <c r="F5010" i="30"/>
  <c r="G5010" i="30"/>
  <c r="H5010" i="30"/>
  <c r="I5010" i="30"/>
  <c r="J5010" i="30"/>
  <c r="K5010" i="30"/>
  <c r="L5010" i="30"/>
  <c r="M5010" i="30"/>
  <c r="C5011" i="30"/>
  <c r="D5011" i="30"/>
  <c r="E5011" i="30"/>
  <c r="F5011" i="30"/>
  <c r="G5011" i="30"/>
  <c r="H5011" i="30"/>
  <c r="I5011" i="30"/>
  <c r="J5011" i="30"/>
  <c r="K5011" i="30"/>
  <c r="L5011" i="30"/>
  <c r="M5011" i="30"/>
  <c r="C5012" i="30"/>
  <c r="D5012" i="30"/>
  <c r="E5012" i="30"/>
  <c r="F5012" i="30"/>
  <c r="G5012" i="30"/>
  <c r="H5012" i="30"/>
  <c r="I5012" i="30"/>
  <c r="J5012" i="30"/>
  <c r="K5012" i="30"/>
  <c r="L5012" i="30"/>
  <c r="M5012" i="30"/>
  <c r="C5013" i="30"/>
  <c r="D5013" i="30"/>
  <c r="E5013" i="30"/>
  <c r="F5013" i="30"/>
  <c r="G5013" i="30"/>
  <c r="H5013" i="30"/>
  <c r="I5013" i="30"/>
  <c r="J5013" i="30"/>
  <c r="K5013" i="30"/>
  <c r="L5013" i="30"/>
  <c r="M5013" i="30"/>
  <c r="C5014" i="30"/>
  <c r="D5014" i="30"/>
  <c r="E5014" i="30"/>
  <c r="F5014" i="30"/>
  <c r="G5014" i="30"/>
  <c r="H5014" i="30"/>
  <c r="I5014" i="30"/>
  <c r="J5014" i="30"/>
  <c r="K5014" i="30"/>
  <c r="L5014" i="30"/>
  <c r="M5014" i="30"/>
  <c r="C5015" i="30"/>
  <c r="D5015" i="30"/>
  <c r="E5015" i="30"/>
  <c r="F5015" i="30"/>
  <c r="G5015" i="30"/>
  <c r="H5015" i="30"/>
  <c r="I5015" i="30"/>
  <c r="J5015" i="30"/>
  <c r="K5015" i="30"/>
  <c r="L5015" i="30"/>
  <c r="M5015" i="30"/>
  <c r="C5016" i="30"/>
  <c r="D5016" i="30"/>
  <c r="E5016" i="30"/>
  <c r="F5016" i="30"/>
  <c r="G5016" i="30"/>
  <c r="H5016" i="30"/>
  <c r="I5016" i="30"/>
  <c r="J5016" i="30"/>
  <c r="K5016" i="30"/>
  <c r="L5016" i="30"/>
  <c r="M5016" i="30"/>
  <c r="C5017" i="30"/>
  <c r="D5017" i="30"/>
  <c r="E5017" i="30"/>
  <c r="F5017" i="30"/>
  <c r="G5017" i="30"/>
  <c r="H5017" i="30"/>
  <c r="I5017" i="30"/>
  <c r="J5017" i="30"/>
  <c r="K5017" i="30"/>
  <c r="L5017" i="30"/>
  <c r="M5017" i="30"/>
  <c r="C5018" i="30"/>
  <c r="D5018" i="30"/>
  <c r="E5018" i="30"/>
  <c r="F5018" i="30"/>
  <c r="G5018" i="30"/>
  <c r="H5018" i="30"/>
  <c r="I5018" i="30"/>
  <c r="J5018" i="30"/>
  <c r="K5018" i="30"/>
  <c r="L5018" i="30"/>
  <c r="M5018" i="30"/>
  <c r="C5019" i="30"/>
  <c r="D5019" i="30"/>
  <c r="E5019" i="30"/>
  <c r="F5019" i="30"/>
  <c r="G5019" i="30"/>
  <c r="H5019" i="30"/>
  <c r="I5019" i="30"/>
  <c r="J5019" i="30"/>
  <c r="K5019" i="30"/>
  <c r="L5019" i="30"/>
  <c r="M5019" i="30"/>
  <c r="C5020" i="30"/>
  <c r="D5020" i="30"/>
  <c r="E5020" i="30"/>
  <c r="F5020" i="30"/>
  <c r="G5020" i="30"/>
  <c r="H5020" i="30"/>
  <c r="I5020" i="30"/>
  <c r="J5020" i="30"/>
  <c r="K5020" i="30"/>
  <c r="L5020" i="30"/>
  <c r="M5020" i="30"/>
  <c r="C5021" i="30"/>
  <c r="D5021" i="30"/>
  <c r="E5021" i="30"/>
  <c r="F5021" i="30"/>
  <c r="G5021" i="30"/>
  <c r="H5021" i="30"/>
  <c r="I5021" i="30"/>
  <c r="J5021" i="30"/>
  <c r="K5021" i="30"/>
  <c r="L5021" i="30"/>
  <c r="M5021" i="30"/>
  <c r="C5022" i="30"/>
  <c r="D5022" i="30"/>
  <c r="E5022" i="30"/>
  <c r="F5022" i="30"/>
  <c r="G5022" i="30"/>
  <c r="H5022" i="30"/>
  <c r="I5022" i="30"/>
  <c r="J5022" i="30"/>
  <c r="K5022" i="30"/>
  <c r="L5022" i="30"/>
  <c r="M5022" i="30"/>
  <c r="C5023" i="30"/>
  <c r="D5023" i="30"/>
  <c r="E5023" i="30"/>
  <c r="F5023" i="30"/>
  <c r="G5023" i="30"/>
  <c r="H5023" i="30"/>
  <c r="I5023" i="30"/>
  <c r="J5023" i="30"/>
  <c r="K5023" i="30"/>
  <c r="L5023" i="30"/>
  <c r="M5023" i="30"/>
  <c r="C5024" i="30"/>
  <c r="D5024" i="30"/>
  <c r="E5024" i="30"/>
  <c r="F5024" i="30"/>
  <c r="G5024" i="30"/>
  <c r="H5024" i="30"/>
  <c r="I5024" i="30"/>
  <c r="J5024" i="30"/>
  <c r="K5024" i="30"/>
  <c r="L5024" i="30"/>
  <c r="M5024" i="30"/>
  <c r="C5025" i="30"/>
  <c r="D5025" i="30"/>
  <c r="E5025" i="30"/>
  <c r="F5025" i="30"/>
  <c r="G5025" i="30"/>
  <c r="H5025" i="30"/>
  <c r="I5025" i="30"/>
  <c r="J5025" i="30"/>
  <c r="K5025" i="30"/>
  <c r="L5025" i="30"/>
  <c r="M5025" i="30"/>
  <c r="C5026" i="30"/>
  <c r="D5026" i="30"/>
  <c r="E5026" i="30"/>
  <c r="F5026" i="30"/>
  <c r="G5026" i="30"/>
  <c r="H5026" i="30"/>
  <c r="I5026" i="30"/>
  <c r="J5026" i="30"/>
  <c r="K5026" i="30"/>
  <c r="L5026" i="30"/>
  <c r="M5026" i="30"/>
  <c r="C5027" i="30"/>
  <c r="D5027" i="30"/>
  <c r="E5027" i="30"/>
  <c r="F5027" i="30"/>
  <c r="G5027" i="30"/>
  <c r="H5027" i="30"/>
  <c r="I5027" i="30"/>
  <c r="J5027" i="30"/>
  <c r="K5027" i="30"/>
  <c r="L5027" i="30"/>
  <c r="M5027" i="30"/>
  <c r="C5028" i="30"/>
  <c r="D5028" i="30"/>
  <c r="E5028" i="30"/>
  <c r="F5028" i="30"/>
  <c r="G5028" i="30"/>
  <c r="H5028" i="30"/>
  <c r="I5028" i="30"/>
  <c r="J5028" i="30"/>
  <c r="K5028" i="30"/>
  <c r="L5028" i="30"/>
  <c r="M5028" i="30"/>
  <c r="C5029" i="30"/>
  <c r="D5029" i="30"/>
  <c r="E5029" i="30"/>
  <c r="F5029" i="30"/>
  <c r="G5029" i="30"/>
  <c r="H5029" i="30"/>
  <c r="I5029" i="30"/>
  <c r="J5029" i="30"/>
  <c r="K5029" i="30"/>
  <c r="L5029" i="30"/>
  <c r="M5029" i="30"/>
  <c r="C5030" i="30"/>
  <c r="D5030" i="30"/>
  <c r="E5030" i="30"/>
  <c r="F5030" i="30"/>
  <c r="G5030" i="30"/>
  <c r="H5030" i="30"/>
  <c r="I5030" i="30"/>
  <c r="J5030" i="30"/>
  <c r="K5030" i="30"/>
  <c r="L5030" i="30"/>
  <c r="M5030" i="30"/>
  <c r="C5031" i="30"/>
  <c r="D5031" i="30"/>
  <c r="E5031" i="30"/>
  <c r="F5031" i="30"/>
  <c r="G5031" i="30"/>
  <c r="H5031" i="30"/>
  <c r="I5031" i="30"/>
  <c r="J5031" i="30"/>
  <c r="K5031" i="30"/>
  <c r="L5031" i="30"/>
  <c r="M5031" i="30"/>
  <c r="C5032" i="30"/>
  <c r="D5032" i="30"/>
  <c r="E5032" i="30"/>
  <c r="F5032" i="30"/>
  <c r="G5032" i="30"/>
  <c r="H5032" i="30"/>
  <c r="I5032" i="30"/>
  <c r="J5032" i="30"/>
  <c r="K5032" i="30"/>
  <c r="L5032" i="30"/>
  <c r="M5032" i="30"/>
  <c r="C5033" i="30"/>
  <c r="D5033" i="30"/>
  <c r="E5033" i="30"/>
  <c r="F5033" i="30"/>
  <c r="G5033" i="30"/>
  <c r="H5033" i="30"/>
  <c r="I5033" i="30"/>
  <c r="J5033" i="30"/>
  <c r="K5033" i="30"/>
  <c r="L5033" i="30"/>
  <c r="M5033" i="30"/>
  <c r="C5034" i="30"/>
  <c r="D5034" i="30"/>
  <c r="E5034" i="30"/>
  <c r="F5034" i="30"/>
  <c r="G5034" i="30"/>
  <c r="H5034" i="30"/>
  <c r="I5034" i="30"/>
  <c r="J5034" i="30"/>
  <c r="K5034" i="30"/>
  <c r="L5034" i="30"/>
  <c r="M5034" i="30"/>
  <c r="C5035" i="30"/>
  <c r="D5035" i="30"/>
  <c r="E5035" i="30"/>
  <c r="F5035" i="30"/>
  <c r="G5035" i="30"/>
  <c r="H5035" i="30"/>
  <c r="I5035" i="30"/>
  <c r="J5035" i="30"/>
  <c r="K5035" i="30"/>
  <c r="L5035" i="30"/>
  <c r="M5035" i="30"/>
  <c r="C5036" i="30"/>
  <c r="D5036" i="30"/>
  <c r="E5036" i="30"/>
  <c r="F5036" i="30"/>
  <c r="G5036" i="30"/>
  <c r="H5036" i="30"/>
  <c r="I5036" i="30"/>
  <c r="J5036" i="30"/>
  <c r="K5036" i="30"/>
  <c r="L5036" i="30"/>
  <c r="M5036" i="30"/>
  <c r="C5037" i="30"/>
  <c r="D5037" i="30"/>
  <c r="E5037" i="30"/>
  <c r="F5037" i="30"/>
  <c r="G5037" i="30"/>
  <c r="H5037" i="30"/>
  <c r="I5037" i="30"/>
  <c r="J5037" i="30"/>
  <c r="K5037" i="30"/>
  <c r="L5037" i="30"/>
  <c r="M5037" i="30"/>
  <c r="C5038" i="30"/>
  <c r="D5038" i="30"/>
  <c r="E5038" i="30"/>
  <c r="F5038" i="30"/>
  <c r="G5038" i="30"/>
  <c r="H5038" i="30"/>
  <c r="I5038" i="30"/>
  <c r="J5038" i="30"/>
  <c r="K5038" i="30"/>
  <c r="L5038" i="30"/>
  <c r="M5038" i="30"/>
  <c r="C5039" i="30"/>
  <c r="D5039" i="30"/>
  <c r="E5039" i="30"/>
  <c r="F5039" i="30"/>
  <c r="G5039" i="30"/>
  <c r="H5039" i="30"/>
  <c r="I5039" i="30"/>
  <c r="J5039" i="30"/>
  <c r="K5039" i="30"/>
  <c r="L5039" i="30"/>
  <c r="M5039" i="30"/>
  <c r="C5040" i="30"/>
  <c r="D5040" i="30"/>
  <c r="E5040" i="30"/>
  <c r="F5040" i="30"/>
  <c r="G5040" i="30"/>
  <c r="H5040" i="30"/>
  <c r="I5040" i="30"/>
  <c r="J5040" i="30"/>
  <c r="K5040" i="30"/>
  <c r="L5040" i="30"/>
  <c r="M5040" i="30"/>
  <c r="C5041" i="30"/>
  <c r="D5041" i="30"/>
  <c r="E5041" i="30"/>
  <c r="F5041" i="30"/>
  <c r="G5041" i="30"/>
  <c r="H5041" i="30"/>
  <c r="I5041" i="30"/>
  <c r="J5041" i="30"/>
  <c r="K5041" i="30"/>
  <c r="L5041" i="30"/>
  <c r="M5041" i="30"/>
  <c r="C5042" i="30"/>
  <c r="D5042" i="30"/>
  <c r="E5042" i="30"/>
  <c r="F5042" i="30"/>
  <c r="G5042" i="30"/>
  <c r="H5042" i="30"/>
  <c r="I5042" i="30"/>
  <c r="J5042" i="30"/>
  <c r="K5042" i="30"/>
  <c r="L5042" i="30"/>
  <c r="M5042" i="30"/>
  <c r="C5043" i="30"/>
  <c r="D5043" i="30"/>
  <c r="E5043" i="30"/>
  <c r="F5043" i="30"/>
  <c r="G5043" i="30"/>
  <c r="H5043" i="30"/>
  <c r="I5043" i="30"/>
  <c r="J5043" i="30"/>
  <c r="K5043" i="30"/>
  <c r="L5043" i="30"/>
  <c r="M5043" i="30"/>
  <c r="C5044" i="30"/>
  <c r="D5044" i="30"/>
  <c r="E5044" i="30"/>
  <c r="F5044" i="30"/>
  <c r="G5044" i="30"/>
  <c r="H5044" i="30"/>
  <c r="I5044" i="30"/>
  <c r="J5044" i="30"/>
  <c r="K5044" i="30"/>
  <c r="L5044" i="30"/>
  <c r="M5044" i="30"/>
  <c r="C5045" i="30"/>
  <c r="D5045" i="30"/>
  <c r="E5045" i="30"/>
  <c r="F5045" i="30"/>
  <c r="G5045" i="30"/>
  <c r="H5045" i="30"/>
  <c r="I5045" i="30"/>
  <c r="J5045" i="30"/>
  <c r="K5045" i="30"/>
  <c r="L5045" i="30"/>
  <c r="M5045" i="30"/>
  <c r="C5046" i="30"/>
  <c r="D5046" i="30"/>
  <c r="E5046" i="30"/>
  <c r="F5046" i="30"/>
  <c r="G5046" i="30"/>
  <c r="H5046" i="30"/>
  <c r="I5046" i="30"/>
  <c r="J5046" i="30"/>
  <c r="K5046" i="30"/>
  <c r="L5046" i="30"/>
  <c r="M5046" i="30"/>
  <c r="C5047" i="30"/>
  <c r="D5047" i="30"/>
  <c r="E5047" i="30"/>
  <c r="F5047" i="30"/>
  <c r="G5047" i="30"/>
  <c r="H5047" i="30"/>
  <c r="I5047" i="30"/>
  <c r="J5047" i="30"/>
  <c r="K5047" i="30"/>
  <c r="L5047" i="30"/>
  <c r="M5047" i="30"/>
  <c r="C5048" i="30"/>
  <c r="D5048" i="30"/>
  <c r="E5048" i="30"/>
  <c r="F5048" i="30"/>
  <c r="G5048" i="30"/>
  <c r="H5048" i="30"/>
  <c r="I5048" i="30"/>
  <c r="J5048" i="30"/>
  <c r="K5048" i="30"/>
  <c r="L5048" i="30"/>
  <c r="M5048" i="30"/>
  <c r="C5049" i="30"/>
  <c r="D5049" i="30"/>
  <c r="E5049" i="30"/>
  <c r="F5049" i="30"/>
  <c r="G5049" i="30"/>
  <c r="H5049" i="30"/>
  <c r="I5049" i="30"/>
  <c r="J5049" i="30"/>
  <c r="K5049" i="30"/>
  <c r="L5049" i="30"/>
  <c r="M5049" i="30"/>
  <c r="C5050" i="30"/>
  <c r="D5050" i="30"/>
  <c r="E5050" i="30"/>
  <c r="F5050" i="30"/>
  <c r="G5050" i="30"/>
  <c r="H5050" i="30"/>
  <c r="I5050" i="30"/>
  <c r="J5050" i="30"/>
  <c r="K5050" i="30"/>
  <c r="L5050" i="30"/>
  <c r="M5050" i="30"/>
  <c r="C5051" i="30"/>
  <c r="D5051" i="30"/>
  <c r="E5051" i="30"/>
  <c r="F5051" i="30"/>
  <c r="G5051" i="30"/>
  <c r="H5051" i="30"/>
  <c r="I5051" i="30"/>
  <c r="J5051" i="30"/>
  <c r="K5051" i="30"/>
  <c r="L5051" i="30"/>
  <c r="M5051" i="30"/>
  <c r="C5052" i="30"/>
  <c r="D5052" i="30"/>
  <c r="E5052" i="30"/>
  <c r="F5052" i="30"/>
  <c r="G5052" i="30"/>
  <c r="H5052" i="30"/>
  <c r="I5052" i="30"/>
  <c r="J5052" i="30"/>
  <c r="K5052" i="30"/>
  <c r="L5052" i="30"/>
  <c r="M5052" i="30"/>
  <c r="C5053" i="30"/>
  <c r="D5053" i="30"/>
  <c r="E5053" i="30"/>
  <c r="F5053" i="30"/>
  <c r="G5053" i="30"/>
  <c r="H5053" i="30"/>
  <c r="I5053" i="30"/>
  <c r="J5053" i="30"/>
  <c r="K5053" i="30"/>
  <c r="L5053" i="30"/>
  <c r="M5053" i="30"/>
  <c r="C5054" i="30"/>
  <c r="D5054" i="30"/>
  <c r="E5054" i="30"/>
  <c r="F5054" i="30"/>
  <c r="G5054" i="30"/>
  <c r="H5054" i="30"/>
  <c r="I5054" i="30"/>
  <c r="J5054" i="30"/>
  <c r="K5054" i="30"/>
  <c r="L5054" i="30"/>
  <c r="M5054" i="30"/>
  <c r="C5055" i="30"/>
  <c r="D5055" i="30"/>
  <c r="E5055" i="30"/>
  <c r="F5055" i="30"/>
  <c r="G5055" i="30"/>
  <c r="H5055" i="30"/>
  <c r="I5055" i="30"/>
  <c r="J5055" i="30"/>
  <c r="K5055" i="30"/>
  <c r="L5055" i="30"/>
  <c r="M5055" i="30"/>
  <c r="C5056" i="30"/>
  <c r="D5056" i="30"/>
  <c r="E5056" i="30"/>
  <c r="F5056" i="30"/>
  <c r="G5056" i="30"/>
  <c r="H5056" i="30"/>
  <c r="I5056" i="30"/>
  <c r="J5056" i="30"/>
  <c r="K5056" i="30"/>
  <c r="L5056" i="30"/>
  <c r="M5056" i="30"/>
  <c r="C5057" i="30"/>
  <c r="D5057" i="30"/>
  <c r="E5057" i="30"/>
  <c r="F5057" i="30"/>
  <c r="G5057" i="30"/>
  <c r="H5057" i="30"/>
  <c r="I5057" i="30"/>
  <c r="J5057" i="30"/>
  <c r="K5057" i="30"/>
  <c r="L5057" i="30"/>
  <c r="M5057" i="30"/>
  <c r="C5058" i="30"/>
  <c r="D5058" i="30"/>
  <c r="E5058" i="30"/>
  <c r="F5058" i="30"/>
  <c r="G5058" i="30"/>
  <c r="H5058" i="30"/>
  <c r="I5058" i="30"/>
  <c r="J5058" i="30"/>
  <c r="K5058" i="30"/>
  <c r="L5058" i="30"/>
  <c r="M5058" i="30"/>
  <c r="C5059" i="30"/>
  <c r="D5059" i="30"/>
  <c r="E5059" i="30"/>
  <c r="F5059" i="30"/>
  <c r="G5059" i="30"/>
  <c r="H5059" i="30"/>
  <c r="I5059" i="30"/>
  <c r="J5059" i="30"/>
  <c r="K5059" i="30"/>
  <c r="L5059" i="30"/>
  <c r="M5059" i="30"/>
  <c r="C5060" i="30"/>
  <c r="D5060" i="30"/>
  <c r="E5060" i="30"/>
  <c r="F5060" i="30"/>
  <c r="G5060" i="30"/>
  <c r="H5060" i="30"/>
  <c r="I5060" i="30"/>
  <c r="J5060" i="30"/>
  <c r="K5060" i="30"/>
  <c r="L5060" i="30"/>
  <c r="M5060" i="30"/>
  <c r="C5061" i="30"/>
  <c r="D5061" i="30"/>
  <c r="E5061" i="30"/>
  <c r="F5061" i="30"/>
  <c r="G5061" i="30"/>
  <c r="H5061" i="30"/>
  <c r="I5061" i="30"/>
  <c r="J5061" i="30"/>
  <c r="K5061" i="30"/>
  <c r="L5061" i="30"/>
  <c r="M5061" i="30"/>
  <c r="C5062" i="30"/>
  <c r="D5062" i="30"/>
  <c r="E5062" i="30"/>
  <c r="F5062" i="30"/>
  <c r="G5062" i="30"/>
  <c r="H5062" i="30"/>
  <c r="I5062" i="30"/>
  <c r="J5062" i="30"/>
  <c r="K5062" i="30"/>
  <c r="L5062" i="30"/>
  <c r="M5062" i="30"/>
  <c r="C5063" i="30"/>
  <c r="D5063" i="30"/>
  <c r="E5063" i="30"/>
  <c r="F5063" i="30"/>
  <c r="G5063" i="30"/>
  <c r="H5063" i="30"/>
  <c r="I5063" i="30"/>
  <c r="J5063" i="30"/>
  <c r="K5063" i="30"/>
  <c r="L5063" i="30"/>
  <c r="M5063" i="30"/>
  <c r="C5064" i="30"/>
  <c r="D5064" i="30"/>
  <c r="E5064" i="30"/>
  <c r="F5064" i="30"/>
  <c r="G5064" i="30"/>
  <c r="H5064" i="30"/>
  <c r="I5064" i="30"/>
  <c r="J5064" i="30"/>
  <c r="K5064" i="30"/>
  <c r="L5064" i="30"/>
  <c r="M5064" i="30"/>
  <c r="C5065" i="30"/>
  <c r="D5065" i="30"/>
  <c r="E5065" i="30"/>
  <c r="F5065" i="30"/>
  <c r="G5065" i="30"/>
  <c r="H5065" i="30"/>
  <c r="I5065" i="30"/>
  <c r="J5065" i="30"/>
  <c r="K5065" i="30"/>
  <c r="L5065" i="30"/>
  <c r="M5065" i="30"/>
  <c r="C5066" i="30"/>
  <c r="D5066" i="30"/>
  <c r="E5066" i="30"/>
  <c r="F5066" i="30"/>
  <c r="G5066" i="30"/>
  <c r="H5066" i="30"/>
  <c r="I5066" i="30"/>
  <c r="J5066" i="30"/>
  <c r="K5066" i="30"/>
  <c r="L5066" i="30"/>
  <c r="M5066" i="30"/>
  <c r="C5067" i="30"/>
  <c r="D5067" i="30"/>
  <c r="E5067" i="30"/>
  <c r="F5067" i="30"/>
  <c r="G5067" i="30"/>
  <c r="H5067" i="30"/>
  <c r="I5067" i="30"/>
  <c r="J5067" i="30"/>
  <c r="K5067" i="30"/>
  <c r="L5067" i="30"/>
  <c r="M5067" i="30"/>
  <c r="C5068" i="30"/>
  <c r="D5068" i="30"/>
  <c r="E5068" i="30"/>
  <c r="F5068" i="30"/>
  <c r="G5068" i="30"/>
  <c r="H5068" i="30"/>
  <c r="I5068" i="30"/>
  <c r="J5068" i="30"/>
  <c r="K5068" i="30"/>
  <c r="L5068" i="30"/>
  <c r="M5068" i="30"/>
  <c r="C5069" i="30"/>
  <c r="D5069" i="30"/>
  <c r="E5069" i="30"/>
  <c r="F5069" i="30"/>
  <c r="G5069" i="30"/>
  <c r="H5069" i="30"/>
  <c r="I5069" i="30"/>
  <c r="J5069" i="30"/>
  <c r="K5069" i="30"/>
  <c r="L5069" i="30"/>
  <c r="M5069" i="30"/>
  <c r="C5070" i="30"/>
  <c r="D5070" i="30"/>
  <c r="E5070" i="30"/>
  <c r="F5070" i="30"/>
  <c r="G5070" i="30"/>
  <c r="H5070" i="30"/>
  <c r="I5070" i="30"/>
  <c r="J5070" i="30"/>
  <c r="K5070" i="30"/>
  <c r="L5070" i="30"/>
  <c r="M5070" i="30"/>
  <c r="C5071" i="30"/>
  <c r="D5071" i="30"/>
  <c r="E5071" i="30"/>
  <c r="F5071" i="30"/>
  <c r="G5071" i="30"/>
  <c r="H5071" i="30"/>
  <c r="I5071" i="30"/>
  <c r="J5071" i="30"/>
  <c r="K5071" i="30"/>
  <c r="L5071" i="30"/>
  <c r="M5071" i="30"/>
  <c r="C5072" i="30"/>
  <c r="D5072" i="30"/>
  <c r="E5072" i="30"/>
  <c r="F5072" i="30"/>
  <c r="G5072" i="30"/>
  <c r="H5072" i="30"/>
  <c r="I5072" i="30"/>
  <c r="J5072" i="30"/>
  <c r="K5072" i="30"/>
  <c r="L5072" i="30"/>
  <c r="M5072" i="30"/>
  <c r="C5073" i="30"/>
  <c r="D5073" i="30"/>
  <c r="E5073" i="30"/>
  <c r="F5073" i="30"/>
  <c r="G5073" i="30"/>
  <c r="H5073" i="30"/>
  <c r="I5073" i="30"/>
  <c r="J5073" i="30"/>
  <c r="K5073" i="30"/>
  <c r="L5073" i="30"/>
  <c r="M5073" i="30"/>
  <c r="C5074" i="30"/>
  <c r="D5074" i="30"/>
  <c r="E5074" i="30"/>
  <c r="F5074" i="30"/>
  <c r="G5074" i="30"/>
  <c r="H5074" i="30"/>
  <c r="I5074" i="30"/>
  <c r="J5074" i="30"/>
  <c r="K5074" i="30"/>
  <c r="L5074" i="30"/>
  <c r="M5074" i="30"/>
  <c r="C5075" i="30"/>
  <c r="D5075" i="30"/>
  <c r="E5075" i="30"/>
  <c r="F5075" i="30"/>
  <c r="G5075" i="30"/>
  <c r="H5075" i="30"/>
  <c r="I5075" i="30"/>
  <c r="J5075" i="30"/>
  <c r="K5075" i="30"/>
  <c r="L5075" i="30"/>
  <c r="M5075" i="30"/>
  <c r="C5076" i="30"/>
  <c r="D5076" i="30"/>
  <c r="E5076" i="30"/>
  <c r="F5076" i="30"/>
  <c r="G5076" i="30"/>
  <c r="H5076" i="30"/>
  <c r="I5076" i="30"/>
  <c r="J5076" i="30"/>
  <c r="K5076" i="30"/>
  <c r="L5076" i="30"/>
  <c r="M5076" i="30"/>
  <c r="C5077" i="30"/>
  <c r="D5077" i="30"/>
  <c r="E5077" i="30"/>
  <c r="F5077" i="30"/>
  <c r="G5077" i="30"/>
  <c r="H5077" i="30"/>
  <c r="I5077" i="30"/>
  <c r="J5077" i="30"/>
  <c r="K5077" i="30"/>
  <c r="L5077" i="30"/>
  <c r="M5077" i="30"/>
  <c r="C5078" i="30"/>
  <c r="D5078" i="30"/>
  <c r="E5078" i="30"/>
  <c r="F5078" i="30"/>
  <c r="G5078" i="30"/>
  <c r="H5078" i="30"/>
  <c r="I5078" i="30"/>
  <c r="J5078" i="30"/>
  <c r="K5078" i="30"/>
  <c r="L5078" i="30"/>
  <c r="M5078" i="30"/>
  <c r="C5079" i="30"/>
  <c r="D5079" i="30"/>
  <c r="E5079" i="30"/>
  <c r="F5079" i="30"/>
  <c r="G5079" i="30"/>
  <c r="H5079" i="30"/>
  <c r="I5079" i="30"/>
  <c r="J5079" i="30"/>
  <c r="K5079" i="30"/>
  <c r="L5079" i="30"/>
  <c r="M5079" i="30"/>
  <c r="C5080" i="30"/>
  <c r="D5080" i="30"/>
  <c r="E5080" i="30"/>
  <c r="F5080" i="30"/>
  <c r="G5080" i="30"/>
  <c r="H5080" i="30"/>
  <c r="I5080" i="30"/>
  <c r="J5080" i="30"/>
  <c r="K5080" i="30"/>
  <c r="L5080" i="30"/>
  <c r="M5080" i="30"/>
  <c r="C5081" i="30"/>
  <c r="D5081" i="30"/>
  <c r="E5081" i="30"/>
  <c r="F5081" i="30"/>
  <c r="G5081" i="30"/>
  <c r="H5081" i="30"/>
  <c r="I5081" i="30"/>
  <c r="J5081" i="30"/>
  <c r="K5081" i="30"/>
  <c r="L5081" i="30"/>
  <c r="M5081" i="30"/>
  <c r="C5082" i="30"/>
  <c r="D5082" i="30"/>
  <c r="E5082" i="30"/>
  <c r="F5082" i="30"/>
  <c r="G5082" i="30"/>
  <c r="H5082" i="30"/>
  <c r="I5082" i="30"/>
  <c r="J5082" i="30"/>
  <c r="K5082" i="30"/>
  <c r="L5082" i="30"/>
  <c r="M5082" i="30"/>
  <c r="C5083" i="30"/>
  <c r="D5083" i="30"/>
  <c r="E5083" i="30"/>
  <c r="F5083" i="30"/>
  <c r="G5083" i="30"/>
  <c r="H5083" i="30"/>
  <c r="I5083" i="30"/>
  <c r="J5083" i="30"/>
  <c r="K5083" i="30"/>
  <c r="L5083" i="30"/>
  <c r="M5083" i="30"/>
  <c r="C5084" i="30"/>
  <c r="D5084" i="30"/>
  <c r="E5084" i="30"/>
  <c r="F5084" i="30"/>
  <c r="G5084" i="30"/>
  <c r="H5084" i="30"/>
  <c r="I5084" i="30"/>
  <c r="J5084" i="30"/>
  <c r="K5084" i="30"/>
  <c r="L5084" i="30"/>
  <c r="M5084" i="30"/>
  <c r="C5085" i="30"/>
  <c r="D5085" i="30"/>
  <c r="E5085" i="30"/>
  <c r="F5085" i="30"/>
  <c r="G5085" i="30"/>
  <c r="H5085" i="30"/>
  <c r="I5085" i="30"/>
  <c r="J5085" i="30"/>
  <c r="K5085" i="30"/>
  <c r="L5085" i="30"/>
  <c r="M5085" i="30"/>
  <c r="C5086" i="30"/>
  <c r="D5086" i="30"/>
  <c r="E5086" i="30"/>
  <c r="F5086" i="30"/>
  <c r="G5086" i="30"/>
  <c r="H5086" i="30"/>
  <c r="I5086" i="30"/>
  <c r="J5086" i="30"/>
  <c r="K5086" i="30"/>
  <c r="L5086" i="30"/>
  <c r="M5086" i="30"/>
  <c r="C5087" i="30"/>
  <c r="D5087" i="30"/>
  <c r="E5087" i="30"/>
  <c r="F5087" i="30"/>
  <c r="G5087" i="30"/>
  <c r="H5087" i="30"/>
  <c r="I5087" i="30"/>
  <c r="J5087" i="30"/>
  <c r="K5087" i="30"/>
  <c r="L5087" i="30"/>
  <c r="M5087" i="30"/>
  <c r="C5088" i="30"/>
  <c r="D5088" i="30"/>
  <c r="E5088" i="30"/>
  <c r="F5088" i="30"/>
  <c r="G5088" i="30"/>
  <c r="H5088" i="30"/>
  <c r="I5088" i="30"/>
  <c r="J5088" i="30"/>
  <c r="K5088" i="30"/>
  <c r="L5088" i="30"/>
  <c r="M5088" i="30"/>
  <c r="C5089" i="30"/>
  <c r="D5089" i="30"/>
  <c r="E5089" i="30"/>
  <c r="F5089" i="30"/>
  <c r="G5089" i="30"/>
  <c r="H5089" i="30"/>
  <c r="I5089" i="30"/>
  <c r="J5089" i="30"/>
  <c r="K5089" i="30"/>
  <c r="L5089" i="30"/>
  <c r="M5089" i="30"/>
  <c r="C5090" i="30"/>
  <c r="D5090" i="30"/>
  <c r="E5090" i="30"/>
  <c r="F5090" i="30"/>
  <c r="G5090" i="30"/>
  <c r="H5090" i="30"/>
  <c r="I5090" i="30"/>
  <c r="J5090" i="30"/>
  <c r="K5090" i="30"/>
  <c r="L5090" i="30"/>
  <c r="M5090" i="30"/>
  <c r="C5091" i="30"/>
  <c r="D5091" i="30"/>
  <c r="E5091" i="30"/>
  <c r="F5091" i="30"/>
  <c r="G5091" i="30"/>
  <c r="H5091" i="30"/>
  <c r="I5091" i="30"/>
  <c r="J5091" i="30"/>
  <c r="K5091" i="30"/>
  <c r="L5091" i="30"/>
  <c r="M5091" i="30"/>
  <c r="C5092" i="30"/>
  <c r="D5092" i="30"/>
  <c r="E5092" i="30"/>
  <c r="F5092" i="30"/>
  <c r="G5092" i="30"/>
  <c r="H5092" i="30"/>
  <c r="I5092" i="30"/>
  <c r="J5092" i="30"/>
  <c r="K5092" i="30"/>
  <c r="L5092" i="30"/>
  <c r="M5092" i="30"/>
  <c r="C5093" i="30"/>
  <c r="D5093" i="30"/>
  <c r="E5093" i="30"/>
  <c r="F5093" i="30"/>
  <c r="G5093" i="30"/>
  <c r="H5093" i="30"/>
  <c r="I5093" i="30"/>
  <c r="J5093" i="30"/>
  <c r="K5093" i="30"/>
  <c r="L5093" i="30"/>
  <c r="M5093" i="30"/>
  <c r="C5094" i="30"/>
  <c r="D5094" i="30"/>
  <c r="E5094" i="30"/>
  <c r="F5094" i="30"/>
  <c r="G5094" i="30"/>
  <c r="H5094" i="30"/>
  <c r="I5094" i="30"/>
  <c r="J5094" i="30"/>
  <c r="K5094" i="30"/>
  <c r="L5094" i="30"/>
  <c r="M5094" i="30"/>
  <c r="C5095" i="30"/>
  <c r="D5095" i="30"/>
  <c r="E5095" i="30"/>
  <c r="F5095" i="30"/>
  <c r="G5095" i="30"/>
  <c r="H5095" i="30"/>
  <c r="I5095" i="30"/>
  <c r="J5095" i="30"/>
  <c r="K5095" i="30"/>
  <c r="L5095" i="30"/>
  <c r="M5095" i="30"/>
  <c r="C5096" i="30"/>
  <c r="D5096" i="30"/>
  <c r="E5096" i="30"/>
  <c r="F5096" i="30"/>
  <c r="G5096" i="30"/>
  <c r="H5096" i="30"/>
  <c r="I5096" i="30"/>
  <c r="J5096" i="30"/>
  <c r="K5096" i="30"/>
  <c r="L5096" i="30"/>
  <c r="M5096" i="30"/>
  <c r="C5097" i="30"/>
  <c r="D5097" i="30"/>
  <c r="E5097" i="30"/>
  <c r="F5097" i="30"/>
  <c r="G5097" i="30"/>
  <c r="H5097" i="30"/>
  <c r="I5097" i="30"/>
  <c r="J5097" i="30"/>
  <c r="K5097" i="30"/>
  <c r="L5097" i="30"/>
  <c r="M5097" i="30"/>
  <c r="C5098" i="30"/>
  <c r="D5098" i="30"/>
  <c r="E5098" i="30"/>
  <c r="F5098" i="30"/>
  <c r="G5098" i="30"/>
  <c r="H5098" i="30"/>
  <c r="I5098" i="30"/>
  <c r="J5098" i="30"/>
  <c r="K5098" i="30"/>
  <c r="L5098" i="30"/>
  <c r="M5098" i="30"/>
  <c r="C5099" i="30"/>
  <c r="D5099" i="30"/>
  <c r="E5099" i="30"/>
  <c r="F5099" i="30"/>
  <c r="G5099" i="30"/>
  <c r="H5099" i="30"/>
  <c r="I5099" i="30"/>
  <c r="J5099" i="30"/>
  <c r="K5099" i="30"/>
  <c r="L5099" i="30"/>
  <c r="M5099" i="30"/>
  <c r="C5100" i="30"/>
  <c r="D5100" i="30"/>
  <c r="E5100" i="30"/>
  <c r="F5100" i="30"/>
  <c r="G5100" i="30"/>
  <c r="H5100" i="30"/>
  <c r="I5100" i="30"/>
  <c r="J5100" i="30"/>
  <c r="K5100" i="30"/>
  <c r="L5100" i="30"/>
  <c r="M5100" i="30"/>
  <c r="C5101" i="30"/>
  <c r="D5101" i="30"/>
  <c r="E5101" i="30"/>
  <c r="F5101" i="30"/>
  <c r="G5101" i="30"/>
  <c r="H5101" i="30"/>
  <c r="I5101" i="30"/>
  <c r="J5101" i="30"/>
  <c r="K5101" i="30"/>
  <c r="L5101" i="30"/>
  <c r="M5101" i="30"/>
  <c r="C5102" i="30"/>
  <c r="D5102" i="30"/>
  <c r="E5102" i="30"/>
  <c r="F5102" i="30"/>
  <c r="G5102" i="30"/>
  <c r="H5102" i="30"/>
  <c r="I5102" i="30"/>
  <c r="J5102" i="30"/>
  <c r="K5102" i="30"/>
  <c r="L5102" i="30"/>
  <c r="M5102" i="30"/>
  <c r="C5103" i="30"/>
  <c r="D5103" i="30"/>
  <c r="E5103" i="30"/>
  <c r="F5103" i="30"/>
  <c r="G5103" i="30"/>
  <c r="H5103" i="30"/>
  <c r="I5103" i="30"/>
  <c r="J5103" i="30"/>
  <c r="K5103" i="30"/>
  <c r="L5103" i="30"/>
  <c r="M5103" i="30"/>
  <c r="C5104" i="30"/>
  <c r="D5104" i="30"/>
  <c r="E5104" i="30"/>
  <c r="F5104" i="30"/>
  <c r="G5104" i="30"/>
  <c r="H5104" i="30"/>
  <c r="I5104" i="30"/>
  <c r="J5104" i="30"/>
  <c r="K5104" i="30"/>
  <c r="L5104" i="30"/>
  <c r="M5104" i="30"/>
  <c r="C5105" i="30"/>
  <c r="D5105" i="30"/>
  <c r="E5105" i="30"/>
  <c r="F5105" i="30"/>
  <c r="G5105" i="30"/>
  <c r="H5105" i="30"/>
  <c r="I5105" i="30"/>
  <c r="J5105" i="30"/>
  <c r="K5105" i="30"/>
  <c r="L5105" i="30"/>
  <c r="M5105" i="30"/>
  <c r="C5106" i="30"/>
  <c r="D5106" i="30"/>
  <c r="E5106" i="30"/>
  <c r="F5106" i="30"/>
  <c r="G5106" i="30"/>
  <c r="H5106" i="30"/>
  <c r="I5106" i="30"/>
  <c r="J5106" i="30"/>
  <c r="K5106" i="30"/>
  <c r="L5106" i="30"/>
  <c r="M5106" i="30"/>
  <c r="C5107" i="30"/>
  <c r="D5107" i="30"/>
  <c r="E5107" i="30"/>
  <c r="F5107" i="30"/>
  <c r="G5107" i="30"/>
  <c r="H5107" i="30"/>
  <c r="I5107" i="30"/>
  <c r="J5107" i="30"/>
  <c r="K5107" i="30"/>
  <c r="L5107" i="30"/>
  <c r="M5107" i="30"/>
  <c r="C5108" i="30"/>
  <c r="D5108" i="30"/>
  <c r="E5108" i="30"/>
  <c r="F5108" i="30"/>
  <c r="G5108" i="30"/>
  <c r="H5108" i="30"/>
  <c r="I5108" i="30"/>
  <c r="J5108" i="30"/>
  <c r="K5108" i="30"/>
  <c r="L5108" i="30"/>
  <c r="M5108" i="30"/>
  <c r="C5109" i="30"/>
  <c r="D5109" i="30"/>
  <c r="E5109" i="30"/>
  <c r="F5109" i="30"/>
  <c r="G5109" i="30"/>
  <c r="H5109" i="30"/>
  <c r="I5109" i="30"/>
  <c r="J5109" i="30"/>
  <c r="K5109" i="30"/>
  <c r="L5109" i="30"/>
  <c r="M5109" i="30"/>
  <c r="C5110" i="30"/>
  <c r="D5110" i="30"/>
  <c r="E5110" i="30"/>
  <c r="F5110" i="30"/>
  <c r="G5110" i="30"/>
  <c r="H5110" i="30"/>
  <c r="I5110" i="30"/>
  <c r="J5110" i="30"/>
  <c r="K5110" i="30"/>
  <c r="L5110" i="30"/>
  <c r="M5110" i="30"/>
  <c r="C5111" i="30"/>
  <c r="D5111" i="30"/>
  <c r="E5111" i="30"/>
  <c r="F5111" i="30"/>
  <c r="G5111" i="30"/>
  <c r="H5111" i="30"/>
  <c r="I5111" i="30"/>
  <c r="J5111" i="30"/>
  <c r="K5111" i="30"/>
  <c r="L5111" i="30"/>
  <c r="M5111" i="30"/>
  <c r="C5112" i="30"/>
  <c r="D5112" i="30"/>
  <c r="E5112" i="30"/>
  <c r="F5112" i="30"/>
  <c r="G5112" i="30"/>
  <c r="H5112" i="30"/>
  <c r="I5112" i="30"/>
  <c r="J5112" i="30"/>
  <c r="K5112" i="30"/>
  <c r="L5112" i="30"/>
  <c r="M5112" i="30"/>
  <c r="C5113" i="30"/>
  <c r="D5113" i="30"/>
  <c r="E5113" i="30"/>
  <c r="F5113" i="30"/>
  <c r="G5113" i="30"/>
  <c r="H5113" i="30"/>
  <c r="I5113" i="30"/>
  <c r="J5113" i="30"/>
  <c r="K5113" i="30"/>
  <c r="L5113" i="30"/>
  <c r="M5113" i="30"/>
  <c r="C5114" i="30"/>
  <c r="D5114" i="30"/>
  <c r="E5114" i="30"/>
  <c r="F5114" i="30"/>
  <c r="G5114" i="30"/>
  <c r="H5114" i="30"/>
  <c r="I5114" i="30"/>
  <c r="J5114" i="30"/>
  <c r="K5114" i="30"/>
  <c r="L5114" i="30"/>
  <c r="M5114" i="30"/>
  <c r="C5115" i="30"/>
  <c r="D5115" i="30"/>
  <c r="E5115" i="30"/>
  <c r="F5115" i="30"/>
  <c r="G5115" i="30"/>
  <c r="H5115" i="30"/>
  <c r="I5115" i="30"/>
  <c r="J5115" i="30"/>
  <c r="K5115" i="30"/>
  <c r="L5115" i="30"/>
  <c r="M5115" i="30"/>
  <c r="C5116" i="30"/>
  <c r="D5116" i="30"/>
  <c r="E5116" i="30"/>
  <c r="F5116" i="30"/>
  <c r="G5116" i="30"/>
  <c r="H5116" i="30"/>
  <c r="I5116" i="30"/>
  <c r="J5116" i="30"/>
  <c r="K5116" i="30"/>
  <c r="L5116" i="30"/>
  <c r="M5116" i="30"/>
  <c r="C5117" i="30"/>
  <c r="D5117" i="30"/>
  <c r="E5117" i="30"/>
  <c r="F5117" i="30"/>
  <c r="G5117" i="30"/>
  <c r="H5117" i="30"/>
  <c r="I5117" i="30"/>
  <c r="J5117" i="30"/>
  <c r="K5117" i="30"/>
  <c r="L5117" i="30"/>
  <c r="M5117" i="30"/>
  <c r="C5118" i="30"/>
  <c r="D5118" i="30"/>
  <c r="E5118" i="30"/>
  <c r="F5118" i="30"/>
  <c r="G5118" i="30"/>
  <c r="H5118" i="30"/>
  <c r="I5118" i="30"/>
  <c r="J5118" i="30"/>
  <c r="K5118" i="30"/>
  <c r="L5118" i="30"/>
  <c r="M5118" i="30"/>
  <c r="C5119" i="30"/>
  <c r="D5119" i="30"/>
  <c r="E5119" i="30"/>
  <c r="F5119" i="30"/>
  <c r="G5119" i="30"/>
  <c r="H5119" i="30"/>
  <c r="I5119" i="30"/>
  <c r="J5119" i="30"/>
  <c r="K5119" i="30"/>
  <c r="L5119" i="30"/>
  <c r="M5119" i="30"/>
  <c r="C5120" i="30"/>
  <c r="D5120" i="30"/>
  <c r="E5120" i="30"/>
  <c r="F5120" i="30"/>
  <c r="G5120" i="30"/>
  <c r="H5120" i="30"/>
  <c r="I5120" i="30"/>
  <c r="J5120" i="30"/>
  <c r="K5120" i="30"/>
  <c r="L5120" i="30"/>
  <c r="M5120" i="30"/>
  <c r="C5121" i="30"/>
  <c r="D5121" i="30"/>
  <c r="E5121" i="30"/>
  <c r="F5121" i="30"/>
  <c r="G5121" i="30"/>
  <c r="H5121" i="30"/>
  <c r="I5121" i="30"/>
  <c r="J5121" i="30"/>
  <c r="K5121" i="30"/>
  <c r="L5121" i="30"/>
  <c r="M5121" i="30"/>
  <c r="C5122" i="30"/>
  <c r="D5122" i="30"/>
  <c r="E5122" i="30"/>
  <c r="F5122" i="30"/>
  <c r="G5122" i="30"/>
  <c r="H5122" i="30"/>
  <c r="I5122" i="30"/>
  <c r="J5122" i="30"/>
  <c r="K5122" i="30"/>
  <c r="L5122" i="30"/>
  <c r="M5122" i="30"/>
  <c r="C5123" i="30"/>
  <c r="D5123" i="30"/>
  <c r="E5123" i="30"/>
  <c r="F5123" i="30"/>
  <c r="G5123" i="30"/>
  <c r="H5123" i="30"/>
  <c r="I5123" i="30"/>
  <c r="J5123" i="30"/>
  <c r="K5123" i="30"/>
  <c r="L5123" i="30"/>
  <c r="M5123" i="30"/>
  <c r="C5124" i="30"/>
  <c r="D5124" i="30"/>
  <c r="E5124" i="30"/>
  <c r="F5124" i="30"/>
  <c r="G5124" i="30"/>
  <c r="H5124" i="30"/>
  <c r="I5124" i="30"/>
  <c r="J5124" i="30"/>
  <c r="K5124" i="30"/>
  <c r="L5124" i="30"/>
  <c r="M5124" i="30"/>
  <c r="C5125" i="30"/>
  <c r="D5125" i="30"/>
  <c r="E5125" i="30"/>
  <c r="F5125" i="30"/>
  <c r="G5125" i="30"/>
  <c r="H5125" i="30"/>
  <c r="I5125" i="30"/>
  <c r="J5125" i="30"/>
  <c r="K5125" i="30"/>
  <c r="L5125" i="30"/>
  <c r="M5125" i="30"/>
  <c r="C5126" i="30"/>
  <c r="D5126" i="30"/>
  <c r="E5126" i="30"/>
  <c r="F5126" i="30"/>
  <c r="G5126" i="30"/>
  <c r="H5126" i="30"/>
  <c r="I5126" i="30"/>
  <c r="J5126" i="30"/>
  <c r="K5126" i="30"/>
  <c r="L5126" i="30"/>
  <c r="M5126" i="30"/>
  <c r="C5127" i="30"/>
  <c r="D5127" i="30"/>
  <c r="E5127" i="30"/>
  <c r="F5127" i="30"/>
  <c r="G5127" i="30"/>
  <c r="H5127" i="30"/>
  <c r="I5127" i="30"/>
  <c r="J5127" i="30"/>
  <c r="K5127" i="30"/>
  <c r="L5127" i="30"/>
  <c r="M5127" i="30"/>
  <c r="C5128" i="30"/>
  <c r="D5128" i="30"/>
  <c r="E5128" i="30"/>
  <c r="F5128" i="30"/>
  <c r="G5128" i="30"/>
  <c r="H5128" i="30"/>
  <c r="I5128" i="30"/>
  <c r="J5128" i="30"/>
  <c r="K5128" i="30"/>
  <c r="L5128" i="30"/>
  <c r="M5128" i="30"/>
  <c r="C5129" i="30"/>
  <c r="D5129" i="30"/>
  <c r="E5129" i="30"/>
  <c r="F5129" i="30"/>
  <c r="G5129" i="30"/>
  <c r="H5129" i="30"/>
  <c r="I5129" i="30"/>
  <c r="J5129" i="30"/>
  <c r="K5129" i="30"/>
  <c r="L5129" i="30"/>
  <c r="M5129" i="30"/>
  <c r="C5130" i="30"/>
  <c r="D5130" i="30"/>
  <c r="E5130" i="30"/>
  <c r="F5130" i="30"/>
  <c r="G5130" i="30"/>
  <c r="H5130" i="30"/>
  <c r="I5130" i="30"/>
  <c r="J5130" i="30"/>
  <c r="K5130" i="30"/>
  <c r="L5130" i="30"/>
  <c r="M5130" i="30"/>
  <c r="C5131" i="30"/>
  <c r="D5131" i="30"/>
  <c r="E5131" i="30"/>
  <c r="F5131" i="30"/>
  <c r="G5131" i="30"/>
  <c r="H5131" i="30"/>
  <c r="I5131" i="30"/>
  <c r="J5131" i="30"/>
  <c r="K5131" i="30"/>
  <c r="L5131" i="30"/>
  <c r="M5131" i="30"/>
  <c r="C5132" i="30"/>
  <c r="D5132" i="30"/>
  <c r="E5132" i="30"/>
  <c r="F5132" i="30"/>
  <c r="G5132" i="30"/>
  <c r="H5132" i="30"/>
  <c r="I5132" i="30"/>
  <c r="J5132" i="30"/>
  <c r="K5132" i="30"/>
  <c r="L5132" i="30"/>
  <c r="M5132" i="30"/>
  <c r="C5133" i="30"/>
  <c r="D5133" i="30"/>
  <c r="E5133" i="30"/>
  <c r="F5133" i="30"/>
  <c r="G5133" i="30"/>
  <c r="H5133" i="30"/>
  <c r="I5133" i="30"/>
  <c r="J5133" i="30"/>
  <c r="K5133" i="30"/>
  <c r="L5133" i="30"/>
  <c r="M5133" i="30"/>
  <c r="C5134" i="30"/>
  <c r="D5134" i="30"/>
  <c r="E5134" i="30"/>
  <c r="F5134" i="30"/>
  <c r="G5134" i="30"/>
  <c r="H5134" i="30"/>
  <c r="I5134" i="30"/>
  <c r="J5134" i="30"/>
  <c r="K5134" i="30"/>
  <c r="L5134" i="30"/>
  <c r="M5134" i="30"/>
  <c r="C5135" i="30"/>
  <c r="D5135" i="30"/>
  <c r="E5135" i="30"/>
  <c r="F5135" i="30"/>
  <c r="G5135" i="30"/>
  <c r="H5135" i="30"/>
  <c r="I5135" i="30"/>
  <c r="J5135" i="30"/>
  <c r="K5135" i="30"/>
  <c r="L5135" i="30"/>
  <c r="M5135" i="30"/>
  <c r="C5136" i="30"/>
  <c r="D5136" i="30"/>
  <c r="E5136" i="30"/>
  <c r="F5136" i="30"/>
  <c r="G5136" i="30"/>
  <c r="H5136" i="30"/>
  <c r="I5136" i="30"/>
  <c r="J5136" i="30"/>
  <c r="K5136" i="30"/>
  <c r="L5136" i="30"/>
  <c r="M5136" i="30"/>
  <c r="C5137" i="30"/>
  <c r="D5137" i="30"/>
  <c r="E5137" i="30"/>
  <c r="F5137" i="30"/>
  <c r="G5137" i="30"/>
  <c r="H5137" i="30"/>
  <c r="I5137" i="30"/>
  <c r="J5137" i="30"/>
  <c r="K5137" i="30"/>
  <c r="L5137" i="30"/>
  <c r="M5137" i="30"/>
  <c r="C5138" i="30"/>
  <c r="D5138" i="30"/>
  <c r="E5138" i="30"/>
  <c r="F5138" i="30"/>
  <c r="G5138" i="30"/>
  <c r="H5138" i="30"/>
  <c r="I5138" i="30"/>
  <c r="J5138" i="30"/>
  <c r="K5138" i="30"/>
  <c r="L5138" i="30"/>
  <c r="M5138" i="30"/>
  <c r="C5139" i="30"/>
  <c r="D5139" i="30"/>
  <c r="E5139" i="30"/>
  <c r="F5139" i="30"/>
  <c r="G5139" i="30"/>
  <c r="H5139" i="30"/>
  <c r="I5139" i="30"/>
  <c r="J5139" i="30"/>
  <c r="K5139" i="30"/>
  <c r="L5139" i="30"/>
  <c r="M5139" i="30"/>
  <c r="C5140" i="30"/>
  <c r="D5140" i="30"/>
  <c r="E5140" i="30"/>
  <c r="F5140" i="30"/>
  <c r="G5140" i="30"/>
  <c r="H5140" i="30"/>
  <c r="I5140" i="30"/>
  <c r="J5140" i="30"/>
  <c r="K5140" i="30"/>
  <c r="L5140" i="30"/>
  <c r="M5140" i="30"/>
  <c r="C5141" i="30"/>
  <c r="D5141" i="30"/>
  <c r="E5141" i="30"/>
  <c r="F5141" i="30"/>
  <c r="G5141" i="30"/>
  <c r="H5141" i="30"/>
  <c r="I5141" i="30"/>
  <c r="J5141" i="30"/>
  <c r="K5141" i="30"/>
  <c r="L5141" i="30"/>
  <c r="M5141" i="30"/>
  <c r="C5142" i="30"/>
  <c r="D5142" i="30"/>
  <c r="E5142" i="30"/>
  <c r="F5142" i="30"/>
  <c r="G5142" i="30"/>
  <c r="H5142" i="30"/>
  <c r="I5142" i="30"/>
  <c r="J5142" i="30"/>
  <c r="K5142" i="30"/>
  <c r="L5142" i="30"/>
  <c r="M5142" i="30"/>
  <c r="C5143" i="30"/>
  <c r="D5143" i="30"/>
  <c r="E5143" i="30"/>
  <c r="F5143" i="30"/>
  <c r="G5143" i="30"/>
  <c r="H5143" i="30"/>
  <c r="I5143" i="30"/>
  <c r="J5143" i="30"/>
  <c r="K5143" i="30"/>
  <c r="L5143" i="30"/>
  <c r="M5143" i="30"/>
  <c r="C5144" i="30"/>
  <c r="D5144" i="30"/>
  <c r="E5144" i="30"/>
  <c r="F5144" i="30"/>
  <c r="G5144" i="30"/>
  <c r="H5144" i="30"/>
  <c r="I5144" i="30"/>
  <c r="J5144" i="30"/>
  <c r="K5144" i="30"/>
  <c r="L5144" i="30"/>
  <c r="M5144" i="30"/>
  <c r="C5145" i="30"/>
  <c r="D5145" i="30"/>
  <c r="E5145" i="30"/>
  <c r="F5145" i="30"/>
  <c r="G5145" i="30"/>
  <c r="H5145" i="30"/>
  <c r="I5145" i="30"/>
  <c r="J5145" i="30"/>
  <c r="K5145" i="30"/>
  <c r="L5145" i="30"/>
  <c r="M5145" i="30"/>
  <c r="C5146" i="30"/>
  <c r="D5146" i="30"/>
  <c r="E5146" i="30"/>
  <c r="F5146" i="30"/>
  <c r="G5146" i="30"/>
  <c r="H5146" i="30"/>
  <c r="I5146" i="30"/>
  <c r="J5146" i="30"/>
  <c r="K5146" i="30"/>
  <c r="L5146" i="30"/>
  <c r="M5146" i="30"/>
  <c r="C5147" i="30"/>
  <c r="D5147" i="30"/>
  <c r="E5147" i="30"/>
  <c r="F5147" i="30"/>
  <c r="G5147" i="30"/>
  <c r="H5147" i="30"/>
  <c r="I5147" i="30"/>
  <c r="J5147" i="30"/>
  <c r="K5147" i="30"/>
  <c r="L5147" i="30"/>
  <c r="M5147" i="30"/>
  <c r="C5148" i="30"/>
  <c r="D5148" i="30"/>
  <c r="E5148" i="30"/>
  <c r="F5148" i="30"/>
  <c r="G5148" i="30"/>
  <c r="H5148" i="30"/>
  <c r="I5148" i="30"/>
  <c r="J5148" i="30"/>
  <c r="K5148" i="30"/>
  <c r="L5148" i="30"/>
  <c r="M5148" i="30"/>
  <c r="C5149" i="30"/>
  <c r="D5149" i="30"/>
  <c r="E5149" i="30"/>
  <c r="F5149" i="30"/>
  <c r="G5149" i="30"/>
  <c r="H5149" i="30"/>
  <c r="I5149" i="30"/>
  <c r="J5149" i="30"/>
  <c r="K5149" i="30"/>
  <c r="L5149" i="30"/>
  <c r="M5149" i="30"/>
  <c r="C5150" i="30"/>
  <c r="D5150" i="30"/>
  <c r="E5150" i="30"/>
  <c r="F5150" i="30"/>
  <c r="G5150" i="30"/>
  <c r="H5150" i="30"/>
  <c r="I5150" i="30"/>
  <c r="J5150" i="30"/>
  <c r="K5150" i="30"/>
  <c r="L5150" i="30"/>
  <c r="M5150" i="30"/>
  <c r="C5151" i="30"/>
  <c r="D5151" i="30"/>
  <c r="E5151" i="30"/>
  <c r="F5151" i="30"/>
  <c r="G5151" i="30"/>
  <c r="H5151" i="30"/>
  <c r="I5151" i="30"/>
  <c r="J5151" i="30"/>
  <c r="K5151" i="30"/>
  <c r="L5151" i="30"/>
  <c r="M5151" i="30"/>
  <c r="C5152" i="30"/>
  <c r="D5152" i="30"/>
  <c r="E5152" i="30"/>
  <c r="F5152" i="30"/>
  <c r="G5152" i="30"/>
  <c r="H5152" i="30"/>
  <c r="I5152" i="30"/>
  <c r="J5152" i="30"/>
  <c r="K5152" i="30"/>
  <c r="L5152" i="30"/>
  <c r="M5152" i="30"/>
  <c r="C5153" i="30"/>
  <c r="D5153" i="30"/>
  <c r="E5153" i="30"/>
  <c r="F5153" i="30"/>
  <c r="G5153" i="30"/>
  <c r="H5153" i="30"/>
  <c r="I5153" i="30"/>
  <c r="J5153" i="30"/>
  <c r="K5153" i="30"/>
  <c r="L5153" i="30"/>
  <c r="M5153" i="30"/>
  <c r="C5154" i="30"/>
  <c r="D5154" i="30"/>
  <c r="E5154" i="30"/>
  <c r="F5154" i="30"/>
  <c r="G5154" i="30"/>
  <c r="H5154" i="30"/>
  <c r="I5154" i="30"/>
  <c r="J5154" i="30"/>
  <c r="K5154" i="30"/>
  <c r="L5154" i="30"/>
  <c r="M5154" i="30"/>
  <c r="C5155" i="30"/>
  <c r="D5155" i="30"/>
  <c r="E5155" i="30"/>
  <c r="F5155" i="30"/>
  <c r="G5155" i="30"/>
  <c r="H5155" i="30"/>
  <c r="I5155" i="30"/>
  <c r="J5155" i="30"/>
  <c r="K5155" i="30"/>
  <c r="L5155" i="30"/>
  <c r="M5155" i="30"/>
  <c r="C5156" i="30"/>
  <c r="D5156" i="30"/>
  <c r="E5156" i="30"/>
  <c r="F5156" i="30"/>
  <c r="G5156" i="30"/>
  <c r="H5156" i="30"/>
  <c r="I5156" i="30"/>
  <c r="J5156" i="30"/>
  <c r="K5156" i="30"/>
  <c r="L5156" i="30"/>
  <c r="M5156" i="30"/>
  <c r="C5157" i="30"/>
  <c r="D5157" i="30"/>
  <c r="E5157" i="30"/>
  <c r="F5157" i="30"/>
  <c r="G5157" i="30"/>
  <c r="H5157" i="30"/>
  <c r="I5157" i="30"/>
  <c r="J5157" i="30"/>
  <c r="K5157" i="30"/>
  <c r="L5157" i="30"/>
  <c r="M5157" i="30"/>
  <c r="C5158" i="30"/>
  <c r="D5158" i="30"/>
  <c r="E5158" i="30"/>
  <c r="F5158" i="30"/>
  <c r="G5158" i="30"/>
  <c r="H5158" i="30"/>
  <c r="I5158" i="30"/>
  <c r="J5158" i="30"/>
  <c r="K5158" i="30"/>
  <c r="L5158" i="30"/>
  <c r="M5158" i="30"/>
  <c r="C5159" i="30"/>
  <c r="D5159" i="30"/>
  <c r="E5159" i="30"/>
  <c r="F5159" i="30"/>
  <c r="G5159" i="30"/>
  <c r="H5159" i="30"/>
  <c r="I5159" i="30"/>
  <c r="J5159" i="30"/>
  <c r="K5159" i="30"/>
  <c r="L5159" i="30"/>
  <c r="M5159" i="30"/>
  <c r="C5160" i="30"/>
  <c r="D5160" i="30"/>
  <c r="E5160" i="30"/>
  <c r="F5160" i="30"/>
  <c r="G5160" i="30"/>
  <c r="H5160" i="30"/>
  <c r="I5160" i="30"/>
  <c r="J5160" i="30"/>
  <c r="K5160" i="30"/>
  <c r="L5160" i="30"/>
  <c r="M5160" i="30"/>
  <c r="C5161" i="30"/>
  <c r="D5161" i="30"/>
  <c r="E5161" i="30"/>
  <c r="F5161" i="30"/>
  <c r="G5161" i="30"/>
  <c r="H5161" i="30"/>
  <c r="I5161" i="30"/>
  <c r="J5161" i="30"/>
  <c r="K5161" i="30"/>
  <c r="L5161" i="30"/>
  <c r="M5161" i="30"/>
  <c r="C5162" i="30"/>
  <c r="D5162" i="30"/>
  <c r="E5162" i="30"/>
  <c r="F5162" i="30"/>
  <c r="G5162" i="30"/>
  <c r="H5162" i="30"/>
  <c r="I5162" i="30"/>
  <c r="J5162" i="30"/>
  <c r="K5162" i="30"/>
  <c r="L5162" i="30"/>
  <c r="M5162" i="30"/>
  <c r="C5163" i="30"/>
  <c r="D5163" i="30"/>
  <c r="E5163" i="30"/>
  <c r="F5163" i="30"/>
  <c r="G5163" i="30"/>
  <c r="H5163" i="30"/>
  <c r="I5163" i="30"/>
  <c r="J5163" i="30"/>
  <c r="K5163" i="30"/>
  <c r="L5163" i="30"/>
  <c r="M5163" i="30"/>
  <c r="C5164" i="30"/>
  <c r="D5164" i="30"/>
  <c r="E5164" i="30"/>
  <c r="F5164" i="30"/>
  <c r="G5164" i="30"/>
  <c r="H5164" i="30"/>
  <c r="I5164" i="30"/>
  <c r="J5164" i="30"/>
  <c r="K5164" i="30"/>
  <c r="L5164" i="30"/>
  <c r="M5164" i="30"/>
  <c r="C5165" i="30"/>
  <c r="D5165" i="30"/>
  <c r="E5165" i="30"/>
  <c r="F5165" i="30"/>
  <c r="G5165" i="30"/>
  <c r="H5165" i="30"/>
  <c r="I5165" i="30"/>
  <c r="J5165" i="30"/>
  <c r="K5165" i="30"/>
  <c r="L5165" i="30"/>
  <c r="M5165" i="30"/>
  <c r="C5166" i="30"/>
  <c r="D5166" i="30"/>
  <c r="E5166" i="30"/>
  <c r="F5166" i="30"/>
  <c r="G5166" i="30"/>
  <c r="H5166" i="30"/>
  <c r="I5166" i="30"/>
  <c r="J5166" i="30"/>
  <c r="K5166" i="30"/>
  <c r="L5166" i="30"/>
  <c r="M5166" i="30"/>
  <c r="C5167" i="30"/>
  <c r="D5167" i="30"/>
  <c r="E5167" i="30"/>
  <c r="F5167" i="30"/>
  <c r="G5167" i="30"/>
  <c r="H5167" i="30"/>
  <c r="I5167" i="30"/>
  <c r="J5167" i="30"/>
  <c r="K5167" i="30"/>
  <c r="L5167" i="30"/>
  <c r="M5167" i="30"/>
  <c r="C5168" i="30"/>
  <c r="D5168" i="30"/>
  <c r="E5168" i="30"/>
  <c r="F5168" i="30"/>
  <c r="G5168" i="30"/>
  <c r="H5168" i="30"/>
  <c r="I5168" i="30"/>
  <c r="J5168" i="30"/>
  <c r="K5168" i="30"/>
  <c r="L5168" i="30"/>
  <c r="M5168" i="30"/>
  <c r="C5169" i="30"/>
  <c r="D5169" i="30"/>
  <c r="E5169" i="30"/>
  <c r="F5169" i="30"/>
  <c r="G5169" i="30"/>
  <c r="H5169" i="30"/>
  <c r="I5169" i="30"/>
  <c r="J5169" i="30"/>
  <c r="K5169" i="30"/>
  <c r="L5169" i="30"/>
  <c r="M5169" i="30"/>
  <c r="C5170" i="30"/>
  <c r="D5170" i="30"/>
  <c r="E5170" i="30"/>
  <c r="F5170" i="30"/>
  <c r="G5170" i="30"/>
  <c r="H5170" i="30"/>
  <c r="I5170" i="30"/>
  <c r="J5170" i="30"/>
  <c r="K5170" i="30"/>
  <c r="L5170" i="30"/>
  <c r="M5170" i="30"/>
  <c r="C5171" i="30"/>
  <c r="D5171" i="30"/>
  <c r="E5171" i="30"/>
  <c r="F5171" i="30"/>
  <c r="G5171" i="30"/>
  <c r="H5171" i="30"/>
  <c r="I5171" i="30"/>
  <c r="J5171" i="30"/>
  <c r="K5171" i="30"/>
  <c r="L5171" i="30"/>
  <c r="M5171" i="30"/>
  <c r="C5172" i="30"/>
  <c r="D5172" i="30"/>
  <c r="E5172" i="30"/>
  <c r="F5172" i="30"/>
  <c r="G5172" i="30"/>
  <c r="H5172" i="30"/>
  <c r="I5172" i="30"/>
  <c r="J5172" i="30"/>
  <c r="K5172" i="30"/>
  <c r="L5172" i="30"/>
  <c r="M5172" i="30"/>
  <c r="C5173" i="30"/>
  <c r="D5173" i="30"/>
  <c r="E5173" i="30"/>
  <c r="F5173" i="30"/>
  <c r="G5173" i="30"/>
  <c r="H5173" i="30"/>
  <c r="I5173" i="30"/>
  <c r="J5173" i="30"/>
  <c r="K5173" i="30"/>
  <c r="L5173" i="30"/>
  <c r="M5173" i="30"/>
  <c r="C5174" i="30"/>
  <c r="D5174" i="30"/>
  <c r="E5174" i="30"/>
  <c r="F5174" i="30"/>
  <c r="G5174" i="30"/>
  <c r="H5174" i="30"/>
  <c r="I5174" i="30"/>
  <c r="J5174" i="30"/>
  <c r="K5174" i="30"/>
  <c r="L5174" i="30"/>
  <c r="M5174" i="30"/>
  <c r="C5175" i="30"/>
  <c r="D5175" i="30"/>
  <c r="E5175" i="30"/>
  <c r="F5175" i="30"/>
  <c r="G5175" i="30"/>
  <c r="H5175" i="30"/>
  <c r="I5175" i="30"/>
  <c r="J5175" i="30"/>
  <c r="K5175" i="30"/>
  <c r="L5175" i="30"/>
  <c r="M5175" i="30"/>
  <c r="C5176" i="30"/>
  <c r="D5176" i="30"/>
  <c r="E5176" i="30"/>
  <c r="F5176" i="30"/>
  <c r="G5176" i="30"/>
  <c r="H5176" i="30"/>
  <c r="I5176" i="30"/>
  <c r="J5176" i="30"/>
  <c r="K5176" i="30"/>
  <c r="L5176" i="30"/>
  <c r="M5176" i="30"/>
  <c r="C5177" i="30"/>
  <c r="D5177" i="30"/>
  <c r="E5177" i="30"/>
  <c r="F5177" i="30"/>
  <c r="G5177" i="30"/>
  <c r="H5177" i="30"/>
  <c r="I5177" i="30"/>
  <c r="J5177" i="30"/>
  <c r="K5177" i="30"/>
  <c r="L5177" i="30"/>
  <c r="M5177" i="30"/>
  <c r="C5178" i="30"/>
  <c r="D5178" i="30"/>
  <c r="E5178" i="30"/>
  <c r="F5178" i="30"/>
  <c r="G5178" i="30"/>
  <c r="H5178" i="30"/>
  <c r="I5178" i="30"/>
  <c r="J5178" i="30"/>
  <c r="K5178" i="30"/>
  <c r="L5178" i="30"/>
  <c r="M5178" i="30"/>
  <c r="C5179" i="30"/>
  <c r="D5179" i="30"/>
  <c r="E5179" i="30"/>
  <c r="F5179" i="30"/>
  <c r="G5179" i="30"/>
  <c r="H5179" i="30"/>
  <c r="I5179" i="30"/>
  <c r="J5179" i="30"/>
  <c r="K5179" i="30"/>
  <c r="L5179" i="30"/>
  <c r="M5179" i="30"/>
  <c r="C5180" i="30"/>
  <c r="D5180" i="30"/>
  <c r="E5180" i="30"/>
  <c r="F5180" i="30"/>
  <c r="G5180" i="30"/>
  <c r="H5180" i="30"/>
  <c r="I5180" i="30"/>
  <c r="J5180" i="30"/>
  <c r="K5180" i="30"/>
  <c r="L5180" i="30"/>
  <c r="M5180" i="30"/>
  <c r="C5181" i="30"/>
  <c r="D5181" i="30"/>
  <c r="E5181" i="30"/>
  <c r="F5181" i="30"/>
  <c r="G5181" i="30"/>
  <c r="H5181" i="30"/>
  <c r="I5181" i="30"/>
  <c r="J5181" i="30"/>
  <c r="K5181" i="30"/>
  <c r="L5181" i="30"/>
  <c r="M5181" i="30"/>
  <c r="C5182" i="30"/>
  <c r="D5182" i="30"/>
  <c r="E5182" i="30"/>
  <c r="F5182" i="30"/>
  <c r="G5182" i="30"/>
  <c r="H5182" i="30"/>
  <c r="I5182" i="30"/>
  <c r="J5182" i="30"/>
  <c r="K5182" i="30"/>
  <c r="L5182" i="30"/>
  <c r="M5182" i="30"/>
  <c r="C5183" i="30"/>
  <c r="D5183" i="30"/>
  <c r="E5183" i="30"/>
  <c r="F5183" i="30"/>
  <c r="G5183" i="30"/>
  <c r="H5183" i="30"/>
  <c r="I5183" i="30"/>
  <c r="J5183" i="30"/>
  <c r="K5183" i="30"/>
  <c r="L5183" i="30"/>
  <c r="M5183" i="30"/>
  <c r="C5184" i="30"/>
  <c r="D5184" i="30"/>
  <c r="E5184" i="30"/>
  <c r="F5184" i="30"/>
  <c r="G5184" i="30"/>
  <c r="H5184" i="30"/>
  <c r="I5184" i="30"/>
  <c r="J5184" i="30"/>
  <c r="K5184" i="30"/>
  <c r="L5184" i="30"/>
  <c r="M5184" i="30"/>
  <c r="C5185" i="30"/>
  <c r="D5185" i="30"/>
  <c r="E5185" i="30"/>
  <c r="F5185" i="30"/>
  <c r="G5185" i="30"/>
  <c r="H5185" i="30"/>
  <c r="I5185" i="30"/>
  <c r="J5185" i="30"/>
  <c r="K5185" i="30"/>
  <c r="L5185" i="30"/>
  <c r="M5185" i="30"/>
  <c r="C5186" i="30"/>
  <c r="D5186" i="30"/>
  <c r="E5186" i="30"/>
  <c r="F5186" i="30"/>
  <c r="G5186" i="30"/>
  <c r="H5186" i="30"/>
  <c r="I5186" i="30"/>
  <c r="J5186" i="30"/>
  <c r="K5186" i="30"/>
  <c r="L5186" i="30"/>
  <c r="M5186" i="30"/>
  <c r="C5187" i="30"/>
  <c r="D5187" i="30"/>
  <c r="E5187" i="30"/>
  <c r="F5187" i="30"/>
  <c r="G5187" i="30"/>
  <c r="H5187" i="30"/>
  <c r="I5187" i="30"/>
  <c r="J5187" i="30"/>
  <c r="K5187" i="30"/>
  <c r="L5187" i="30"/>
  <c r="M5187" i="30"/>
  <c r="C5188" i="30"/>
  <c r="D5188" i="30"/>
  <c r="E5188" i="30"/>
  <c r="F5188" i="30"/>
  <c r="G5188" i="30"/>
  <c r="H5188" i="30"/>
  <c r="I5188" i="30"/>
  <c r="J5188" i="30"/>
  <c r="K5188" i="30"/>
  <c r="L5188" i="30"/>
  <c r="M5188" i="30"/>
  <c r="C5189" i="30"/>
  <c r="D5189" i="30"/>
  <c r="E5189" i="30"/>
  <c r="F5189" i="30"/>
  <c r="G5189" i="30"/>
  <c r="H5189" i="30"/>
  <c r="I5189" i="30"/>
  <c r="J5189" i="30"/>
  <c r="K5189" i="30"/>
  <c r="L5189" i="30"/>
  <c r="M5189" i="30"/>
  <c r="C5190" i="30"/>
  <c r="D5190" i="30"/>
  <c r="E5190" i="30"/>
  <c r="F5190" i="30"/>
  <c r="G5190" i="30"/>
  <c r="H5190" i="30"/>
  <c r="I5190" i="30"/>
  <c r="J5190" i="30"/>
  <c r="K5190" i="30"/>
  <c r="L5190" i="30"/>
  <c r="M5190" i="30"/>
  <c r="C5191" i="30"/>
  <c r="D5191" i="30"/>
  <c r="E5191" i="30"/>
  <c r="F5191" i="30"/>
  <c r="G5191" i="30"/>
  <c r="H5191" i="30"/>
  <c r="I5191" i="30"/>
  <c r="J5191" i="30"/>
  <c r="K5191" i="30"/>
  <c r="L5191" i="30"/>
  <c r="M5191" i="30"/>
  <c r="C5192" i="30"/>
  <c r="D5192" i="30"/>
  <c r="E5192" i="30"/>
  <c r="F5192" i="30"/>
  <c r="G5192" i="30"/>
  <c r="H5192" i="30"/>
  <c r="I5192" i="30"/>
  <c r="J5192" i="30"/>
  <c r="K5192" i="30"/>
  <c r="L5192" i="30"/>
  <c r="M5192" i="30"/>
  <c r="C5193" i="30"/>
  <c r="D5193" i="30"/>
  <c r="E5193" i="30"/>
  <c r="F5193" i="30"/>
  <c r="G5193" i="30"/>
  <c r="H5193" i="30"/>
  <c r="I5193" i="30"/>
  <c r="J5193" i="30"/>
  <c r="K5193" i="30"/>
  <c r="L5193" i="30"/>
  <c r="M5193" i="30"/>
  <c r="C5194" i="30"/>
  <c r="D5194" i="30"/>
  <c r="E5194" i="30"/>
  <c r="F5194" i="30"/>
  <c r="G5194" i="30"/>
  <c r="H5194" i="30"/>
  <c r="I5194" i="30"/>
  <c r="J5194" i="30"/>
  <c r="K5194" i="30"/>
  <c r="L5194" i="30"/>
  <c r="M5194" i="30"/>
  <c r="C5195" i="30"/>
  <c r="D5195" i="30"/>
  <c r="E5195" i="30"/>
  <c r="F5195" i="30"/>
  <c r="G5195" i="30"/>
  <c r="H5195" i="30"/>
  <c r="I5195" i="30"/>
  <c r="J5195" i="30"/>
  <c r="K5195" i="30"/>
  <c r="L5195" i="30"/>
  <c r="M5195" i="30"/>
  <c r="C5196" i="30"/>
  <c r="D5196" i="30"/>
  <c r="E5196" i="30"/>
  <c r="F5196" i="30"/>
  <c r="G5196" i="30"/>
  <c r="H5196" i="30"/>
  <c r="I5196" i="30"/>
  <c r="J5196" i="30"/>
  <c r="K5196" i="30"/>
  <c r="L5196" i="30"/>
  <c r="M5196" i="30"/>
  <c r="C5197" i="30"/>
  <c r="D5197" i="30"/>
  <c r="E5197" i="30"/>
  <c r="F5197" i="30"/>
  <c r="G5197" i="30"/>
  <c r="H5197" i="30"/>
  <c r="I5197" i="30"/>
  <c r="J5197" i="30"/>
  <c r="K5197" i="30"/>
  <c r="L5197" i="30"/>
  <c r="M5197" i="30"/>
  <c r="C5198" i="30"/>
  <c r="D5198" i="30"/>
  <c r="E5198" i="30"/>
  <c r="F5198" i="30"/>
  <c r="G5198" i="30"/>
  <c r="H5198" i="30"/>
  <c r="I5198" i="30"/>
  <c r="J5198" i="30"/>
  <c r="K5198" i="30"/>
  <c r="L5198" i="30"/>
  <c r="M5198" i="30"/>
  <c r="C5199" i="30"/>
  <c r="D5199" i="30"/>
  <c r="E5199" i="30"/>
  <c r="F5199" i="30"/>
  <c r="G5199" i="30"/>
  <c r="H5199" i="30"/>
  <c r="I5199" i="30"/>
  <c r="J5199" i="30"/>
  <c r="K5199" i="30"/>
  <c r="L5199" i="30"/>
  <c r="M5199" i="30"/>
  <c r="C5200" i="30"/>
  <c r="D5200" i="30"/>
  <c r="E5200" i="30"/>
  <c r="F5200" i="30"/>
  <c r="G5200" i="30"/>
  <c r="H5200" i="30"/>
  <c r="I5200" i="30"/>
  <c r="J5200" i="30"/>
  <c r="K5200" i="30"/>
  <c r="L5200" i="30"/>
  <c r="M5200" i="30"/>
  <c r="C5201" i="30"/>
  <c r="D5201" i="30"/>
  <c r="E5201" i="30"/>
  <c r="F5201" i="30"/>
  <c r="G5201" i="30"/>
  <c r="H5201" i="30"/>
  <c r="I5201" i="30"/>
  <c r="J5201" i="30"/>
  <c r="K5201" i="30"/>
  <c r="L5201" i="30"/>
  <c r="M5201" i="30"/>
  <c r="C5202" i="30"/>
  <c r="D5202" i="30"/>
  <c r="E5202" i="30"/>
  <c r="F5202" i="30"/>
  <c r="G5202" i="30"/>
  <c r="H5202" i="30"/>
  <c r="I5202" i="30"/>
  <c r="J5202" i="30"/>
  <c r="K5202" i="30"/>
  <c r="L5202" i="30"/>
  <c r="M5202" i="30"/>
  <c r="C5203" i="30"/>
  <c r="D5203" i="30"/>
  <c r="E5203" i="30"/>
  <c r="F5203" i="30"/>
  <c r="G5203" i="30"/>
  <c r="H5203" i="30"/>
  <c r="I5203" i="30"/>
  <c r="J5203" i="30"/>
  <c r="K5203" i="30"/>
  <c r="L5203" i="30"/>
  <c r="M5203" i="30"/>
  <c r="C5204" i="30"/>
  <c r="D5204" i="30"/>
  <c r="E5204" i="30"/>
  <c r="F5204" i="30"/>
  <c r="G5204" i="30"/>
  <c r="H5204" i="30"/>
  <c r="I5204" i="30"/>
  <c r="J5204" i="30"/>
  <c r="K5204" i="30"/>
  <c r="L5204" i="30"/>
  <c r="M5204" i="30"/>
  <c r="C5205" i="30"/>
  <c r="D5205" i="30"/>
  <c r="E5205" i="30"/>
  <c r="F5205" i="30"/>
  <c r="G5205" i="30"/>
  <c r="H5205" i="30"/>
  <c r="I5205" i="30"/>
  <c r="J5205" i="30"/>
  <c r="K5205" i="30"/>
  <c r="L5205" i="30"/>
  <c r="M5205" i="30"/>
  <c r="C5206" i="30"/>
  <c r="D5206" i="30"/>
  <c r="E5206" i="30"/>
  <c r="F5206" i="30"/>
  <c r="G5206" i="30"/>
  <c r="H5206" i="30"/>
  <c r="I5206" i="30"/>
  <c r="J5206" i="30"/>
  <c r="K5206" i="30"/>
  <c r="L5206" i="30"/>
  <c r="M5206" i="30"/>
  <c r="C5207" i="30"/>
  <c r="D5207" i="30"/>
  <c r="E5207" i="30"/>
  <c r="F5207" i="30"/>
  <c r="G5207" i="30"/>
  <c r="H5207" i="30"/>
  <c r="I5207" i="30"/>
  <c r="J5207" i="30"/>
  <c r="K5207" i="30"/>
  <c r="L5207" i="30"/>
  <c r="M5207" i="30"/>
  <c r="C5208" i="30"/>
  <c r="D5208" i="30"/>
  <c r="E5208" i="30"/>
  <c r="F5208" i="30"/>
  <c r="G5208" i="30"/>
  <c r="H5208" i="30"/>
  <c r="I5208" i="30"/>
  <c r="J5208" i="30"/>
  <c r="K5208" i="30"/>
  <c r="L5208" i="30"/>
  <c r="M5208" i="30"/>
  <c r="C5209" i="30"/>
  <c r="D5209" i="30"/>
  <c r="E5209" i="30"/>
  <c r="F5209" i="30"/>
  <c r="G5209" i="30"/>
  <c r="H5209" i="30"/>
  <c r="I5209" i="30"/>
  <c r="J5209" i="30"/>
  <c r="K5209" i="30"/>
  <c r="L5209" i="30"/>
  <c r="M5209" i="30"/>
  <c r="C5210" i="30"/>
  <c r="D5210" i="30"/>
  <c r="E5210" i="30"/>
  <c r="F5210" i="30"/>
  <c r="G5210" i="30"/>
  <c r="H5210" i="30"/>
  <c r="I5210" i="30"/>
  <c r="J5210" i="30"/>
  <c r="K5210" i="30"/>
  <c r="L5210" i="30"/>
  <c r="M5210" i="30"/>
  <c r="C5211" i="30"/>
  <c r="D5211" i="30"/>
  <c r="E5211" i="30"/>
  <c r="F5211" i="30"/>
  <c r="G5211" i="30"/>
  <c r="H5211" i="30"/>
  <c r="I5211" i="30"/>
  <c r="J5211" i="30"/>
  <c r="K5211" i="30"/>
  <c r="L5211" i="30"/>
  <c r="M5211" i="30"/>
  <c r="C5212" i="30"/>
  <c r="D5212" i="30"/>
  <c r="E5212" i="30"/>
  <c r="F5212" i="30"/>
  <c r="G5212" i="30"/>
  <c r="H5212" i="30"/>
  <c r="I5212" i="30"/>
  <c r="J5212" i="30"/>
  <c r="K5212" i="30"/>
  <c r="L5212" i="30"/>
  <c r="M5212" i="30"/>
  <c r="C5213" i="30"/>
  <c r="D5213" i="30"/>
  <c r="E5213" i="30"/>
  <c r="F5213" i="30"/>
  <c r="G5213" i="30"/>
  <c r="H5213" i="30"/>
  <c r="I5213" i="30"/>
  <c r="J5213" i="30"/>
  <c r="K5213" i="30"/>
  <c r="L5213" i="30"/>
  <c r="M5213" i="30"/>
  <c r="C5214" i="30"/>
  <c r="D5214" i="30"/>
  <c r="E5214" i="30"/>
  <c r="F5214" i="30"/>
  <c r="G5214" i="30"/>
  <c r="H5214" i="30"/>
  <c r="I5214" i="30"/>
  <c r="J5214" i="30"/>
  <c r="K5214" i="30"/>
  <c r="L5214" i="30"/>
  <c r="M5214" i="30"/>
  <c r="C5215" i="30"/>
  <c r="D5215" i="30"/>
  <c r="E5215" i="30"/>
  <c r="F5215" i="30"/>
  <c r="G5215" i="30"/>
  <c r="H5215" i="30"/>
  <c r="I5215" i="30"/>
  <c r="J5215" i="30"/>
  <c r="K5215" i="30"/>
  <c r="L5215" i="30"/>
  <c r="M5215" i="30"/>
  <c r="C5216" i="30"/>
  <c r="D5216" i="30"/>
  <c r="E5216" i="30"/>
  <c r="F5216" i="30"/>
  <c r="G5216" i="30"/>
  <c r="H5216" i="30"/>
  <c r="I5216" i="30"/>
  <c r="J5216" i="30"/>
  <c r="K5216" i="30"/>
  <c r="L5216" i="30"/>
  <c r="M5216" i="30"/>
  <c r="C5217" i="30"/>
  <c r="D5217" i="30"/>
  <c r="E5217" i="30"/>
  <c r="F5217" i="30"/>
  <c r="G5217" i="30"/>
  <c r="H5217" i="30"/>
  <c r="I5217" i="30"/>
  <c r="J5217" i="30"/>
  <c r="K5217" i="30"/>
  <c r="L5217" i="30"/>
  <c r="M5217" i="30"/>
  <c r="C5218" i="30"/>
  <c r="D5218" i="30"/>
  <c r="E5218" i="30"/>
  <c r="F5218" i="30"/>
  <c r="G5218" i="30"/>
  <c r="H5218" i="30"/>
  <c r="I5218" i="30"/>
  <c r="J5218" i="30"/>
  <c r="K5218" i="30"/>
  <c r="L5218" i="30"/>
  <c r="M5218" i="30"/>
  <c r="C5219" i="30"/>
  <c r="D5219" i="30"/>
  <c r="E5219" i="30"/>
  <c r="F5219" i="30"/>
  <c r="G5219" i="30"/>
  <c r="H5219" i="30"/>
  <c r="I5219" i="30"/>
  <c r="J5219" i="30"/>
  <c r="K5219" i="30"/>
  <c r="L5219" i="30"/>
  <c r="M5219" i="30"/>
  <c r="C5220" i="30"/>
  <c r="D5220" i="30"/>
  <c r="E5220" i="30"/>
  <c r="F5220" i="30"/>
  <c r="G5220" i="30"/>
  <c r="H5220" i="30"/>
  <c r="I5220" i="30"/>
  <c r="J5220" i="30"/>
  <c r="K5220" i="30"/>
  <c r="L5220" i="30"/>
  <c r="M5220" i="30"/>
  <c r="C5221" i="30"/>
  <c r="D5221" i="30"/>
  <c r="E5221" i="30"/>
  <c r="F5221" i="30"/>
  <c r="G5221" i="30"/>
  <c r="H5221" i="30"/>
  <c r="I5221" i="30"/>
  <c r="J5221" i="30"/>
  <c r="K5221" i="30"/>
  <c r="L5221" i="30"/>
  <c r="M5221" i="30"/>
  <c r="C5222" i="30"/>
  <c r="D5222" i="30"/>
  <c r="E5222" i="30"/>
  <c r="F5222" i="30"/>
  <c r="G5222" i="30"/>
  <c r="H5222" i="30"/>
  <c r="I5222" i="30"/>
  <c r="J5222" i="30"/>
  <c r="K5222" i="30"/>
  <c r="L5222" i="30"/>
  <c r="M5222" i="30"/>
  <c r="C5223" i="30"/>
  <c r="D5223" i="30"/>
  <c r="E5223" i="30"/>
  <c r="F5223" i="30"/>
  <c r="G5223" i="30"/>
  <c r="H5223" i="30"/>
  <c r="I5223" i="30"/>
  <c r="J5223" i="30"/>
  <c r="K5223" i="30"/>
  <c r="L5223" i="30"/>
  <c r="M5223" i="30"/>
  <c r="C5224" i="30"/>
  <c r="D5224" i="30"/>
  <c r="E5224" i="30"/>
  <c r="F5224" i="30"/>
  <c r="G5224" i="30"/>
  <c r="H5224" i="30"/>
  <c r="I5224" i="30"/>
  <c r="J5224" i="30"/>
  <c r="K5224" i="30"/>
  <c r="L5224" i="30"/>
  <c r="M5224" i="30"/>
  <c r="C5225" i="30"/>
  <c r="D5225" i="30"/>
  <c r="E5225" i="30"/>
  <c r="F5225" i="30"/>
  <c r="G5225" i="30"/>
  <c r="H5225" i="30"/>
  <c r="I5225" i="30"/>
  <c r="J5225" i="30"/>
  <c r="K5225" i="30"/>
  <c r="L5225" i="30"/>
  <c r="M5225" i="30"/>
  <c r="C5226" i="30"/>
  <c r="D5226" i="30"/>
  <c r="E5226" i="30"/>
  <c r="F5226" i="30"/>
  <c r="G5226" i="30"/>
  <c r="H5226" i="30"/>
  <c r="I5226" i="30"/>
  <c r="J5226" i="30"/>
  <c r="K5226" i="30"/>
  <c r="L5226" i="30"/>
  <c r="M5226" i="30"/>
  <c r="C5227" i="30"/>
  <c r="D5227" i="30"/>
  <c r="E5227" i="30"/>
  <c r="F5227" i="30"/>
  <c r="G5227" i="30"/>
  <c r="H5227" i="30"/>
  <c r="I5227" i="30"/>
  <c r="J5227" i="30"/>
  <c r="K5227" i="30"/>
  <c r="L5227" i="30"/>
  <c r="M5227" i="30"/>
  <c r="C5228" i="30"/>
  <c r="D5228" i="30"/>
  <c r="E5228" i="30"/>
  <c r="F5228" i="30"/>
  <c r="G5228" i="30"/>
  <c r="H5228" i="30"/>
  <c r="I5228" i="30"/>
  <c r="J5228" i="30"/>
  <c r="K5228" i="30"/>
  <c r="L5228" i="30"/>
  <c r="M5228" i="30"/>
  <c r="C5229" i="30"/>
  <c r="D5229" i="30"/>
  <c r="E5229" i="30"/>
  <c r="F5229" i="30"/>
  <c r="G5229" i="30"/>
  <c r="H5229" i="30"/>
  <c r="I5229" i="30"/>
  <c r="J5229" i="30"/>
  <c r="K5229" i="30"/>
  <c r="L5229" i="30"/>
  <c r="M5229" i="30"/>
  <c r="C5230" i="30"/>
  <c r="D5230" i="30"/>
  <c r="E5230" i="30"/>
  <c r="F5230" i="30"/>
  <c r="G5230" i="30"/>
  <c r="H5230" i="30"/>
  <c r="I5230" i="30"/>
  <c r="J5230" i="30"/>
  <c r="K5230" i="30"/>
  <c r="L5230" i="30"/>
  <c r="M5230" i="30"/>
  <c r="C5231" i="30"/>
  <c r="D5231" i="30"/>
  <c r="E5231" i="30"/>
  <c r="F5231" i="30"/>
  <c r="G5231" i="30"/>
  <c r="H5231" i="30"/>
  <c r="I5231" i="30"/>
  <c r="J5231" i="30"/>
  <c r="K5231" i="30"/>
  <c r="L5231" i="30"/>
  <c r="M5231" i="30"/>
  <c r="C5232" i="30"/>
  <c r="D5232" i="30"/>
  <c r="E5232" i="30"/>
  <c r="F5232" i="30"/>
  <c r="G5232" i="30"/>
  <c r="H5232" i="30"/>
  <c r="I5232" i="30"/>
  <c r="J5232" i="30"/>
  <c r="K5232" i="30"/>
  <c r="L5232" i="30"/>
  <c r="M5232" i="30"/>
  <c r="C5233" i="30"/>
  <c r="D5233" i="30"/>
  <c r="E5233" i="30"/>
  <c r="F5233" i="30"/>
  <c r="G5233" i="30"/>
  <c r="H5233" i="30"/>
  <c r="I5233" i="30"/>
  <c r="J5233" i="30"/>
  <c r="K5233" i="30"/>
  <c r="L5233" i="30"/>
  <c r="M5233" i="30"/>
  <c r="C5234" i="30"/>
  <c r="D5234" i="30"/>
  <c r="E5234" i="30"/>
  <c r="F5234" i="30"/>
  <c r="G5234" i="30"/>
  <c r="H5234" i="30"/>
  <c r="I5234" i="30"/>
  <c r="J5234" i="30"/>
  <c r="K5234" i="30"/>
  <c r="L5234" i="30"/>
  <c r="M5234" i="30"/>
  <c r="C5235" i="30"/>
  <c r="D5235" i="30"/>
  <c r="E5235" i="30"/>
  <c r="F5235" i="30"/>
  <c r="G5235" i="30"/>
  <c r="H5235" i="30"/>
  <c r="I5235" i="30"/>
  <c r="J5235" i="30"/>
  <c r="K5235" i="30"/>
  <c r="L5235" i="30"/>
  <c r="M5235" i="30"/>
  <c r="C5236" i="30"/>
  <c r="D5236" i="30"/>
  <c r="E5236" i="30"/>
  <c r="F5236" i="30"/>
  <c r="G5236" i="30"/>
  <c r="H5236" i="30"/>
  <c r="I5236" i="30"/>
  <c r="J5236" i="30"/>
  <c r="K5236" i="30"/>
  <c r="L5236" i="30"/>
  <c r="M5236" i="30"/>
  <c r="C5237" i="30"/>
  <c r="D5237" i="30"/>
  <c r="E5237" i="30"/>
  <c r="F5237" i="30"/>
  <c r="G5237" i="30"/>
  <c r="H5237" i="30"/>
  <c r="I5237" i="30"/>
  <c r="J5237" i="30"/>
  <c r="K5237" i="30"/>
  <c r="L5237" i="30"/>
  <c r="M5237" i="30"/>
  <c r="C5238" i="30"/>
  <c r="D5238" i="30"/>
  <c r="E5238" i="30"/>
  <c r="F5238" i="30"/>
  <c r="G5238" i="30"/>
  <c r="H5238" i="30"/>
  <c r="I5238" i="30"/>
  <c r="J5238" i="30"/>
  <c r="K5238" i="30"/>
  <c r="L5238" i="30"/>
  <c r="M5238" i="30"/>
  <c r="C5239" i="30"/>
  <c r="D5239" i="30"/>
  <c r="E5239" i="30"/>
  <c r="F5239" i="30"/>
  <c r="G5239" i="30"/>
  <c r="H5239" i="30"/>
  <c r="I5239" i="30"/>
  <c r="J5239" i="30"/>
  <c r="K5239" i="30"/>
  <c r="L5239" i="30"/>
  <c r="M5239" i="30"/>
  <c r="C5240" i="30"/>
  <c r="D5240" i="30"/>
  <c r="E5240" i="30"/>
  <c r="F5240" i="30"/>
  <c r="G5240" i="30"/>
  <c r="H5240" i="30"/>
  <c r="I5240" i="30"/>
  <c r="J5240" i="30"/>
  <c r="K5240" i="30"/>
  <c r="L5240" i="30"/>
  <c r="M5240" i="30"/>
  <c r="C5241" i="30"/>
  <c r="D5241" i="30"/>
  <c r="E5241" i="30"/>
  <c r="F5241" i="30"/>
  <c r="G5241" i="30"/>
  <c r="H5241" i="30"/>
  <c r="I5241" i="30"/>
  <c r="J5241" i="30"/>
  <c r="K5241" i="30"/>
  <c r="L5241" i="30"/>
  <c r="M5241" i="30"/>
  <c r="C5242" i="30"/>
  <c r="D5242" i="30"/>
  <c r="E5242" i="30"/>
  <c r="F5242" i="30"/>
  <c r="G5242" i="30"/>
  <c r="H5242" i="30"/>
  <c r="I5242" i="30"/>
  <c r="J5242" i="30"/>
  <c r="K5242" i="30"/>
  <c r="L5242" i="30"/>
  <c r="M5242" i="30"/>
  <c r="C5243" i="30"/>
  <c r="D5243" i="30"/>
  <c r="E5243" i="30"/>
  <c r="F5243" i="30"/>
  <c r="G5243" i="30"/>
  <c r="H5243" i="30"/>
  <c r="I5243" i="30"/>
  <c r="J5243" i="30"/>
  <c r="K5243" i="30"/>
  <c r="L5243" i="30"/>
  <c r="M5243" i="30"/>
  <c r="C5244" i="30"/>
  <c r="D5244" i="30"/>
  <c r="E5244" i="30"/>
  <c r="F5244" i="30"/>
  <c r="G5244" i="30"/>
  <c r="H5244" i="30"/>
  <c r="I5244" i="30"/>
  <c r="J5244" i="30"/>
  <c r="K5244" i="30"/>
  <c r="L5244" i="30"/>
  <c r="M5244" i="30"/>
  <c r="C5245" i="30"/>
  <c r="D5245" i="30"/>
  <c r="E5245" i="30"/>
  <c r="F5245" i="30"/>
  <c r="G5245" i="30"/>
  <c r="H5245" i="30"/>
  <c r="I5245" i="30"/>
  <c r="J5245" i="30"/>
  <c r="K5245" i="30"/>
  <c r="L5245" i="30"/>
  <c r="M5245" i="30"/>
  <c r="C5246" i="30"/>
  <c r="D5246" i="30"/>
  <c r="E5246" i="30"/>
  <c r="F5246" i="30"/>
  <c r="G5246" i="30"/>
  <c r="H5246" i="30"/>
  <c r="I5246" i="30"/>
  <c r="J5246" i="30"/>
  <c r="K5246" i="30"/>
  <c r="L5246" i="30"/>
  <c r="M5246" i="30"/>
  <c r="C5247" i="30"/>
  <c r="D5247" i="30"/>
  <c r="E5247" i="30"/>
  <c r="F5247" i="30"/>
  <c r="G5247" i="30"/>
  <c r="H5247" i="30"/>
  <c r="I5247" i="30"/>
  <c r="J5247" i="30"/>
  <c r="K5247" i="30"/>
  <c r="L5247" i="30"/>
  <c r="M5247" i="30"/>
  <c r="C5248" i="30"/>
  <c r="D5248" i="30"/>
  <c r="E5248" i="30"/>
  <c r="F5248" i="30"/>
  <c r="G5248" i="30"/>
  <c r="H5248" i="30"/>
  <c r="I5248" i="30"/>
  <c r="J5248" i="30"/>
  <c r="K5248" i="30"/>
  <c r="L5248" i="30"/>
  <c r="M5248" i="30"/>
  <c r="C5249" i="30"/>
  <c r="D5249" i="30"/>
  <c r="E5249" i="30"/>
  <c r="F5249" i="30"/>
  <c r="G5249" i="30"/>
  <c r="H5249" i="30"/>
  <c r="I5249" i="30"/>
  <c r="J5249" i="30"/>
  <c r="K5249" i="30"/>
  <c r="L5249" i="30"/>
  <c r="M5249" i="30"/>
  <c r="C5250" i="30"/>
  <c r="D5250" i="30"/>
  <c r="E5250" i="30"/>
  <c r="F5250" i="30"/>
  <c r="G5250" i="30"/>
  <c r="H5250" i="30"/>
  <c r="I5250" i="30"/>
  <c r="J5250" i="30"/>
  <c r="K5250" i="30"/>
  <c r="L5250" i="30"/>
  <c r="M5250" i="30"/>
  <c r="C5251" i="30"/>
  <c r="D5251" i="30"/>
  <c r="E5251" i="30"/>
  <c r="F5251" i="30"/>
  <c r="G5251" i="30"/>
  <c r="H5251" i="30"/>
  <c r="I5251" i="30"/>
  <c r="J5251" i="30"/>
  <c r="K5251" i="30"/>
  <c r="L5251" i="30"/>
  <c r="M5251" i="30"/>
  <c r="C5252" i="30"/>
  <c r="D5252" i="30"/>
  <c r="E5252" i="30"/>
  <c r="F5252" i="30"/>
  <c r="G5252" i="30"/>
  <c r="H5252" i="30"/>
  <c r="I5252" i="30"/>
  <c r="J5252" i="30"/>
  <c r="K5252" i="30"/>
  <c r="L5252" i="30"/>
  <c r="M5252" i="30"/>
  <c r="C5253" i="30"/>
  <c r="D5253" i="30"/>
  <c r="E5253" i="30"/>
  <c r="F5253" i="30"/>
  <c r="G5253" i="30"/>
  <c r="H5253" i="30"/>
  <c r="I5253" i="30"/>
  <c r="J5253" i="30"/>
  <c r="K5253" i="30"/>
  <c r="L5253" i="30"/>
  <c r="M5253" i="30"/>
  <c r="C5254" i="30"/>
  <c r="D5254" i="30"/>
  <c r="E5254" i="30"/>
  <c r="F5254" i="30"/>
  <c r="G5254" i="30"/>
  <c r="H5254" i="30"/>
  <c r="I5254" i="30"/>
  <c r="J5254" i="30"/>
  <c r="K5254" i="30"/>
  <c r="L5254" i="30"/>
  <c r="M5254" i="30"/>
  <c r="C5255" i="30"/>
  <c r="D5255" i="30"/>
  <c r="E5255" i="30"/>
  <c r="F5255" i="30"/>
  <c r="G5255" i="30"/>
  <c r="H5255" i="30"/>
  <c r="I5255" i="30"/>
  <c r="J5255" i="30"/>
  <c r="K5255" i="30"/>
  <c r="L5255" i="30"/>
  <c r="M5255" i="30"/>
  <c r="C5256" i="30"/>
  <c r="D5256" i="30"/>
  <c r="E5256" i="30"/>
  <c r="F5256" i="30"/>
  <c r="G5256" i="30"/>
  <c r="H5256" i="30"/>
  <c r="I5256" i="30"/>
  <c r="J5256" i="30"/>
  <c r="K5256" i="30"/>
  <c r="L5256" i="30"/>
  <c r="M5256" i="30"/>
  <c r="C5257" i="30"/>
  <c r="D5257" i="30"/>
  <c r="E5257" i="30"/>
  <c r="F5257" i="30"/>
  <c r="G5257" i="30"/>
  <c r="H5257" i="30"/>
  <c r="I5257" i="30"/>
  <c r="J5257" i="30"/>
  <c r="K5257" i="30"/>
  <c r="L5257" i="30"/>
  <c r="M5257" i="30"/>
  <c r="C5258" i="30"/>
  <c r="D5258" i="30"/>
  <c r="E5258" i="30"/>
  <c r="F5258" i="30"/>
  <c r="G5258" i="30"/>
  <c r="H5258" i="30"/>
  <c r="I5258" i="30"/>
  <c r="J5258" i="30"/>
  <c r="K5258" i="30"/>
  <c r="L5258" i="30"/>
  <c r="M5258" i="30"/>
  <c r="C5259" i="30"/>
  <c r="D5259" i="30"/>
  <c r="E5259" i="30"/>
  <c r="F5259" i="30"/>
  <c r="G5259" i="30"/>
  <c r="H5259" i="30"/>
  <c r="I5259" i="30"/>
  <c r="J5259" i="30"/>
  <c r="K5259" i="30"/>
  <c r="L5259" i="30"/>
  <c r="M5259" i="30"/>
  <c r="C5260" i="30"/>
  <c r="D5260" i="30"/>
  <c r="E5260" i="30"/>
  <c r="F5260" i="30"/>
  <c r="G5260" i="30"/>
  <c r="H5260" i="30"/>
  <c r="I5260" i="30"/>
  <c r="J5260" i="30"/>
  <c r="K5260" i="30"/>
  <c r="L5260" i="30"/>
  <c r="M5260" i="30"/>
  <c r="C5261" i="30"/>
  <c r="D5261" i="30"/>
  <c r="E5261" i="30"/>
  <c r="F5261" i="30"/>
  <c r="G5261" i="30"/>
  <c r="H5261" i="30"/>
  <c r="I5261" i="30"/>
  <c r="J5261" i="30"/>
  <c r="K5261" i="30"/>
  <c r="L5261" i="30"/>
  <c r="M5261" i="30"/>
  <c r="C5262" i="30"/>
  <c r="D5262" i="30"/>
  <c r="E5262" i="30"/>
  <c r="F5262" i="30"/>
  <c r="G5262" i="30"/>
  <c r="H5262" i="30"/>
  <c r="I5262" i="30"/>
  <c r="J5262" i="30"/>
  <c r="K5262" i="30"/>
  <c r="L5262" i="30"/>
  <c r="M5262" i="30"/>
  <c r="C5263" i="30"/>
  <c r="D5263" i="30"/>
  <c r="E5263" i="30"/>
  <c r="F5263" i="30"/>
  <c r="G5263" i="30"/>
  <c r="H5263" i="30"/>
  <c r="I5263" i="30"/>
  <c r="J5263" i="30"/>
  <c r="K5263" i="30"/>
  <c r="L5263" i="30"/>
  <c r="M5263" i="30"/>
  <c r="C5264" i="30"/>
  <c r="D5264" i="30"/>
  <c r="E5264" i="30"/>
  <c r="F5264" i="30"/>
  <c r="G5264" i="30"/>
  <c r="H5264" i="30"/>
  <c r="I5264" i="30"/>
  <c r="J5264" i="30"/>
  <c r="K5264" i="30"/>
  <c r="L5264" i="30"/>
  <c r="M5264" i="30"/>
  <c r="C5265" i="30"/>
  <c r="D5265" i="30"/>
  <c r="E5265" i="30"/>
  <c r="F5265" i="30"/>
  <c r="G5265" i="30"/>
  <c r="H5265" i="30"/>
  <c r="I5265" i="30"/>
  <c r="J5265" i="30"/>
  <c r="K5265" i="30"/>
  <c r="L5265" i="30"/>
  <c r="M5265" i="30"/>
  <c r="C5266" i="30"/>
  <c r="D5266" i="30"/>
  <c r="E5266" i="30"/>
  <c r="F5266" i="30"/>
  <c r="G5266" i="30"/>
  <c r="H5266" i="30"/>
  <c r="I5266" i="30"/>
  <c r="J5266" i="30"/>
  <c r="K5266" i="30"/>
  <c r="L5266" i="30"/>
  <c r="M5266" i="30"/>
  <c r="C5267" i="30"/>
  <c r="D5267" i="30"/>
  <c r="E5267" i="30"/>
  <c r="F5267" i="30"/>
  <c r="G5267" i="30"/>
  <c r="H5267" i="30"/>
  <c r="I5267" i="30"/>
  <c r="J5267" i="30"/>
  <c r="K5267" i="30"/>
  <c r="L5267" i="30"/>
  <c r="M5267" i="30"/>
  <c r="C5268" i="30"/>
  <c r="D5268" i="30"/>
  <c r="E5268" i="30"/>
  <c r="F5268" i="30"/>
  <c r="G5268" i="30"/>
  <c r="H5268" i="30"/>
  <c r="I5268" i="30"/>
  <c r="J5268" i="30"/>
  <c r="K5268" i="30"/>
  <c r="L5268" i="30"/>
  <c r="M5268" i="30"/>
  <c r="C5269" i="30"/>
  <c r="D5269" i="30"/>
  <c r="E5269" i="30"/>
  <c r="F5269" i="30"/>
  <c r="G5269" i="30"/>
  <c r="H5269" i="30"/>
  <c r="I5269" i="30"/>
  <c r="J5269" i="30"/>
  <c r="K5269" i="30"/>
  <c r="L5269" i="30"/>
  <c r="M5269" i="30"/>
  <c r="C5270" i="30"/>
  <c r="D5270" i="30"/>
  <c r="E5270" i="30"/>
  <c r="F5270" i="30"/>
  <c r="G5270" i="30"/>
  <c r="H5270" i="30"/>
  <c r="I5270" i="30"/>
  <c r="J5270" i="30"/>
  <c r="K5270" i="30"/>
  <c r="L5270" i="30"/>
  <c r="M5270" i="30"/>
  <c r="C5271" i="30"/>
  <c r="D5271" i="30"/>
  <c r="E5271" i="30"/>
  <c r="F5271" i="30"/>
  <c r="G5271" i="30"/>
  <c r="H5271" i="30"/>
  <c r="I5271" i="30"/>
  <c r="J5271" i="30"/>
  <c r="K5271" i="30"/>
  <c r="L5271" i="30"/>
  <c r="M5271" i="30"/>
  <c r="C5272" i="30"/>
  <c r="D5272" i="30"/>
  <c r="E5272" i="30"/>
  <c r="F5272" i="30"/>
  <c r="G5272" i="30"/>
  <c r="H5272" i="30"/>
  <c r="I5272" i="30"/>
  <c r="J5272" i="30"/>
  <c r="K5272" i="30"/>
  <c r="L5272" i="30"/>
  <c r="M5272" i="30"/>
  <c r="C5273" i="30"/>
  <c r="D5273" i="30"/>
  <c r="E5273" i="30"/>
  <c r="F5273" i="30"/>
  <c r="G5273" i="30"/>
  <c r="H5273" i="30"/>
  <c r="I5273" i="30"/>
  <c r="J5273" i="30"/>
  <c r="K5273" i="30"/>
  <c r="L5273" i="30"/>
  <c r="M5273" i="30"/>
  <c r="C5274" i="30"/>
  <c r="D5274" i="30"/>
  <c r="E5274" i="30"/>
  <c r="F5274" i="30"/>
  <c r="G5274" i="30"/>
  <c r="H5274" i="30"/>
  <c r="I5274" i="30"/>
  <c r="J5274" i="30"/>
  <c r="K5274" i="30"/>
  <c r="L5274" i="30"/>
  <c r="M5274" i="30"/>
  <c r="C5275" i="30"/>
  <c r="D5275" i="30"/>
  <c r="E5275" i="30"/>
  <c r="F5275" i="30"/>
  <c r="G5275" i="30"/>
  <c r="H5275" i="30"/>
  <c r="I5275" i="30"/>
  <c r="J5275" i="30"/>
  <c r="K5275" i="30"/>
  <c r="L5275" i="30"/>
  <c r="M5275" i="30"/>
  <c r="C5276" i="30"/>
  <c r="D5276" i="30"/>
  <c r="E5276" i="30"/>
  <c r="F5276" i="30"/>
  <c r="G5276" i="30"/>
  <c r="H5276" i="30"/>
  <c r="I5276" i="30"/>
  <c r="J5276" i="30"/>
  <c r="K5276" i="30"/>
  <c r="L5276" i="30"/>
  <c r="M5276" i="30"/>
  <c r="C5277" i="30"/>
  <c r="D5277" i="30"/>
  <c r="E5277" i="30"/>
  <c r="F5277" i="30"/>
  <c r="G5277" i="30"/>
  <c r="H5277" i="30"/>
  <c r="I5277" i="30"/>
  <c r="J5277" i="30"/>
  <c r="K5277" i="30"/>
  <c r="L5277" i="30"/>
  <c r="M5277" i="30"/>
  <c r="C5278" i="30"/>
  <c r="D5278" i="30"/>
  <c r="E5278" i="30"/>
  <c r="F5278" i="30"/>
  <c r="G5278" i="30"/>
  <c r="H5278" i="30"/>
  <c r="I5278" i="30"/>
  <c r="J5278" i="30"/>
  <c r="K5278" i="30"/>
  <c r="L5278" i="30"/>
  <c r="M5278" i="30"/>
  <c r="C5279" i="30"/>
  <c r="D5279" i="30"/>
  <c r="E5279" i="30"/>
  <c r="F5279" i="30"/>
  <c r="G5279" i="30"/>
  <c r="H5279" i="30"/>
  <c r="I5279" i="30"/>
  <c r="J5279" i="30"/>
  <c r="K5279" i="30"/>
  <c r="L5279" i="30"/>
  <c r="M5279" i="30"/>
  <c r="C5280" i="30"/>
  <c r="D5280" i="30"/>
  <c r="E5280" i="30"/>
  <c r="F5280" i="30"/>
  <c r="G5280" i="30"/>
  <c r="H5280" i="30"/>
  <c r="I5280" i="30"/>
  <c r="J5280" i="30"/>
  <c r="K5280" i="30"/>
  <c r="L5280" i="30"/>
  <c r="M5280" i="30"/>
  <c r="C5281" i="30"/>
  <c r="D5281" i="30"/>
  <c r="E5281" i="30"/>
  <c r="F5281" i="30"/>
  <c r="G5281" i="30"/>
  <c r="H5281" i="30"/>
  <c r="I5281" i="30"/>
  <c r="J5281" i="30"/>
  <c r="K5281" i="30"/>
  <c r="L5281" i="30"/>
  <c r="M5281" i="30"/>
  <c r="C5282" i="30"/>
  <c r="D5282" i="30"/>
  <c r="E5282" i="30"/>
  <c r="F5282" i="30"/>
  <c r="G5282" i="30"/>
  <c r="H5282" i="30"/>
  <c r="I5282" i="30"/>
  <c r="J5282" i="30"/>
  <c r="K5282" i="30"/>
  <c r="L5282" i="30"/>
  <c r="M5282" i="30"/>
  <c r="C5283" i="30"/>
  <c r="D5283" i="30"/>
  <c r="E5283" i="30"/>
  <c r="F5283" i="30"/>
  <c r="G5283" i="30"/>
  <c r="H5283" i="30"/>
  <c r="I5283" i="30"/>
  <c r="J5283" i="30"/>
  <c r="K5283" i="30"/>
  <c r="L5283" i="30"/>
  <c r="M5283" i="30"/>
  <c r="C5284" i="30"/>
  <c r="D5284" i="30"/>
  <c r="E5284" i="30"/>
  <c r="F5284" i="30"/>
  <c r="G5284" i="30"/>
  <c r="H5284" i="30"/>
  <c r="I5284" i="30"/>
  <c r="J5284" i="30"/>
  <c r="K5284" i="30"/>
  <c r="L5284" i="30"/>
  <c r="M5284" i="30"/>
  <c r="C5285" i="30"/>
  <c r="D5285" i="30"/>
  <c r="E5285" i="30"/>
  <c r="F5285" i="30"/>
  <c r="G5285" i="30"/>
  <c r="H5285" i="30"/>
  <c r="I5285" i="30"/>
  <c r="J5285" i="30"/>
  <c r="K5285" i="30"/>
  <c r="L5285" i="30"/>
  <c r="M5285" i="30"/>
  <c r="C5286" i="30"/>
  <c r="D5286" i="30"/>
  <c r="E5286" i="30"/>
  <c r="F5286" i="30"/>
  <c r="G5286" i="30"/>
  <c r="H5286" i="30"/>
  <c r="I5286" i="30"/>
  <c r="J5286" i="30"/>
  <c r="K5286" i="30"/>
  <c r="L5286" i="30"/>
  <c r="M5286" i="30"/>
  <c r="C5287" i="30"/>
  <c r="D5287" i="30"/>
  <c r="E5287" i="30"/>
  <c r="F5287" i="30"/>
  <c r="G5287" i="30"/>
  <c r="H5287" i="30"/>
  <c r="I5287" i="30"/>
  <c r="J5287" i="30"/>
  <c r="K5287" i="30"/>
  <c r="L5287" i="30"/>
  <c r="M5287" i="30"/>
  <c r="C5288" i="30"/>
  <c r="D5288" i="30"/>
  <c r="E5288" i="30"/>
  <c r="F5288" i="30"/>
  <c r="G5288" i="30"/>
  <c r="H5288" i="30"/>
  <c r="I5288" i="30"/>
  <c r="J5288" i="30"/>
  <c r="K5288" i="30"/>
  <c r="L5288" i="30"/>
  <c r="M5288" i="30"/>
  <c r="C5289" i="30"/>
  <c r="D5289" i="30"/>
  <c r="E5289" i="30"/>
  <c r="F5289" i="30"/>
  <c r="G5289" i="30"/>
  <c r="H5289" i="30"/>
  <c r="I5289" i="30"/>
  <c r="J5289" i="30"/>
  <c r="K5289" i="30"/>
  <c r="L5289" i="30"/>
  <c r="M5289" i="30"/>
  <c r="C5290" i="30"/>
  <c r="D5290" i="30"/>
  <c r="E5290" i="30"/>
  <c r="F5290" i="30"/>
  <c r="G5290" i="30"/>
  <c r="H5290" i="30"/>
  <c r="I5290" i="30"/>
  <c r="J5290" i="30"/>
  <c r="K5290" i="30"/>
  <c r="L5290" i="30"/>
  <c r="M5290" i="30"/>
  <c r="C5291" i="30"/>
  <c r="D5291" i="30"/>
  <c r="E5291" i="30"/>
  <c r="F5291" i="30"/>
  <c r="G5291" i="30"/>
  <c r="H5291" i="30"/>
  <c r="I5291" i="30"/>
  <c r="J5291" i="30"/>
  <c r="K5291" i="30"/>
  <c r="L5291" i="30"/>
  <c r="M5291" i="30"/>
  <c r="C5292" i="30"/>
  <c r="D5292" i="30"/>
  <c r="E5292" i="30"/>
  <c r="F5292" i="30"/>
  <c r="G5292" i="30"/>
  <c r="H5292" i="30"/>
  <c r="I5292" i="30"/>
  <c r="J5292" i="30"/>
  <c r="K5292" i="30"/>
  <c r="L5292" i="30"/>
  <c r="M5292" i="30"/>
  <c r="C5293" i="30"/>
  <c r="D5293" i="30"/>
  <c r="E5293" i="30"/>
  <c r="F5293" i="30"/>
  <c r="G5293" i="30"/>
  <c r="H5293" i="30"/>
  <c r="I5293" i="30"/>
  <c r="J5293" i="30"/>
  <c r="K5293" i="30"/>
  <c r="L5293" i="30"/>
  <c r="M5293" i="30"/>
  <c r="C5294" i="30"/>
  <c r="D5294" i="30"/>
  <c r="E5294" i="30"/>
  <c r="F5294" i="30"/>
  <c r="G5294" i="30"/>
  <c r="H5294" i="30"/>
  <c r="I5294" i="30"/>
  <c r="J5294" i="30"/>
  <c r="K5294" i="30"/>
  <c r="L5294" i="30"/>
  <c r="M5294" i="30"/>
  <c r="C5295" i="30"/>
  <c r="D5295" i="30"/>
  <c r="E5295" i="30"/>
  <c r="F5295" i="30"/>
  <c r="G5295" i="30"/>
  <c r="H5295" i="30"/>
  <c r="I5295" i="30"/>
  <c r="J5295" i="30"/>
  <c r="K5295" i="30"/>
  <c r="L5295" i="30"/>
  <c r="M5295" i="30"/>
  <c r="C5296" i="30"/>
  <c r="D5296" i="30"/>
  <c r="E5296" i="30"/>
  <c r="F5296" i="30"/>
  <c r="G5296" i="30"/>
  <c r="H5296" i="30"/>
  <c r="I5296" i="30"/>
  <c r="J5296" i="30"/>
  <c r="K5296" i="30"/>
  <c r="L5296" i="30"/>
  <c r="M5296" i="30"/>
  <c r="C5297" i="30"/>
  <c r="D5297" i="30"/>
  <c r="E5297" i="30"/>
  <c r="F5297" i="30"/>
  <c r="G5297" i="30"/>
  <c r="H5297" i="30"/>
  <c r="I5297" i="30"/>
  <c r="J5297" i="30"/>
  <c r="K5297" i="30"/>
  <c r="L5297" i="30"/>
  <c r="M5297" i="30"/>
  <c r="C5298" i="30"/>
  <c r="D5298" i="30"/>
  <c r="E5298" i="30"/>
  <c r="F5298" i="30"/>
  <c r="G5298" i="30"/>
  <c r="H5298" i="30"/>
  <c r="I5298" i="30"/>
  <c r="J5298" i="30"/>
  <c r="K5298" i="30"/>
  <c r="L5298" i="30"/>
  <c r="M5298" i="30"/>
  <c r="C5299" i="30"/>
  <c r="D5299" i="30"/>
  <c r="E5299" i="30"/>
  <c r="F5299" i="30"/>
  <c r="G5299" i="30"/>
  <c r="H5299" i="30"/>
  <c r="I5299" i="30"/>
  <c r="J5299" i="30"/>
  <c r="K5299" i="30"/>
  <c r="L5299" i="30"/>
  <c r="M5299" i="30"/>
  <c r="C5300" i="30"/>
  <c r="D5300" i="30"/>
  <c r="E5300" i="30"/>
  <c r="F5300" i="30"/>
  <c r="G5300" i="30"/>
  <c r="H5300" i="30"/>
  <c r="I5300" i="30"/>
  <c r="J5300" i="30"/>
  <c r="K5300" i="30"/>
  <c r="L5300" i="30"/>
  <c r="M5300" i="30"/>
  <c r="C5301" i="30"/>
  <c r="D5301" i="30"/>
  <c r="E5301" i="30"/>
  <c r="F5301" i="30"/>
  <c r="G5301" i="30"/>
  <c r="H5301" i="30"/>
  <c r="I5301" i="30"/>
  <c r="J5301" i="30"/>
  <c r="K5301" i="30"/>
  <c r="L5301" i="30"/>
  <c r="M5301" i="30"/>
  <c r="C5302" i="30"/>
  <c r="D5302" i="30"/>
  <c r="E5302" i="30"/>
  <c r="F5302" i="30"/>
  <c r="G5302" i="30"/>
  <c r="H5302" i="30"/>
  <c r="I5302" i="30"/>
  <c r="J5302" i="30"/>
  <c r="K5302" i="30"/>
  <c r="L5302" i="30"/>
  <c r="M5302" i="30"/>
  <c r="C5303" i="30"/>
  <c r="D5303" i="30"/>
  <c r="E5303" i="30"/>
  <c r="F5303" i="30"/>
  <c r="G5303" i="30"/>
  <c r="H5303" i="30"/>
  <c r="I5303" i="30"/>
  <c r="J5303" i="30"/>
  <c r="K5303" i="30"/>
  <c r="L5303" i="30"/>
  <c r="M5303" i="30"/>
  <c r="C5304" i="30"/>
  <c r="D5304" i="30"/>
  <c r="E5304" i="30"/>
  <c r="F5304" i="30"/>
  <c r="G5304" i="30"/>
  <c r="H5304" i="30"/>
  <c r="I5304" i="30"/>
  <c r="J5304" i="30"/>
  <c r="K5304" i="30"/>
  <c r="L5304" i="30"/>
  <c r="M5304" i="30"/>
  <c r="C5305" i="30"/>
  <c r="D5305" i="30"/>
  <c r="E5305" i="30"/>
  <c r="F5305" i="30"/>
  <c r="G5305" i="30"/>
  <c r="H5305" i="30"/>
  <c r="I5305" i="30"/>
  <c r="J5305" i="30"/>
  <c r="K5305" i="30"/>
  <c r="L5305" i="30"/>
  <c r="M5305" i="30"/>
  <c r="C5306" i="30"/>
  <c r="D5306" i="30"/>
  <c r="E5306" i="30"/>
  <c r="F5306" i="30"/>
  <c r="G5306" i="30"/>
  <c r="H5306" i="30"/>
  <c r="I5306" i="30"/>
  <c r="J5306" i="30"/>
  <c r="K5306" i="30"/>
  <c r="L5306" i="30"/>
  <c r="M5306" i="30"/>
  <c r="C5307" i="30"/>
  <c r="D5307" i="30"/>
  <c r="E5307" i="30"/>
  <c r="F5307" i="30"/>
  <c r="G5307" i="30"/>
  <c r="H5307" i="30"/>
  <c r="I5307" i="30"/>
  <c r="J5307" i="30"/>
  <c r="K5307" i="30"/>
  <c r="L5307" i="30"/>
  <c r="M5307" i="30"/>
  <c r="C5308" i="30"/>
  <c r="D5308" i="30"/>
  <c r="E5308" i="30"/>
  <c r="F5308" i="30"/>
  <c r="G5308" i="30"/>
  <c r="H5308" i="30"/>
  <c r="I5308" i="30"/>
  <c r="J5308" i="30"/>
  <c r="K5308" i="30"/>
  <c r="L5308" i="30"/>
  <c r="M5308" i="30"/>
  <c r="C5309" i="30"/>
  <c r="D5309" i="30"/>
  <c r="E5309" i="30"/>
  <c r="F5309" i="30"/>
  <c r="G5309" i="30"/>
  <c r="H5309" i="30"/>
  <c r="I5309" i="30"/>
  <c r="J5309" i="30"/>
  <c r="K5309" i="30"/>
  <c r="L5309" i="30"/>
  <c r="M5309" i="30"/>
  <c r="C5310" i="30"/>
  <c r="D5310" i="30"/>
  <c r="E5310" i="30"/>
  <c r="F5310" i="30"/>
  <c r="G5310" i="30"/>
  <c r="H5310" i="30"/>
  <c r="I5310" i="30"/>
  <c r="J5310" i="30"/>
  <c r="K5310" i="30"/>
  <c r="L5310" i="30"/>
  <c r="M5310" i="30"/>
  <c r="C5311" i="30"/>
  <c r="D5311" i="30"/>
  <c r="E5311" i="30"/>
  <c r="F5311" i="30"/>
  <c r="G5311" i="30"/>
  <c r="H5311" i="30"/>
  <c r="I5311" i="30"/>
  <c r="J5311" i="30"/>
  <c r="K5311" i="30"/>
  <c r="L5311" i="30"/>
  <c r="M5311" i="30"/>
  <c r="C5312" i="30"/>
  <c r="D5312" i="30"/>
  <c r="E5312" i="30"/>
  <c r="F5312" i="30"/>
  <c r="G5312" i="30"/>
  <c r="H5312" i="30"/>
  <c r="I5312" i="30"/>
  <c r="J5312" i="30"/>
  <c r="K5312" i="30"/>
  <c r="L5312" i="30"/>
  <c r="M5312" i="30"/>
  <c r="C5313" i="30"/>
  <c r="D5313" i="30"/>
  <c r="E5313" i="30"/>
  <c r="F5313" i="30"/>
  <c r="G5313" i="30"/>
  <c r="H5313" i="30"/>
  <c r="I5313" i="30"/>
  <c r="J5313" i="30"/>
  <c r="K5313" i="30"/>
  <c r="L5313" i="30"/>
  <c r="M5313" i="30"/>
  <c r="C5314" i="30"/>
  <c r="D5314" i="30"/>
  <c r="E5314" i="30"/>
  <c r="F5314" i="30"/>
  <c r="G5314" i="30"/>
  <c r="H5314" i="30"/>
  <c r="I5314" i="30"/>
  <c r="J5314" i="30"/>
  <c r="K5314" i="30"/>
  <c r="L5314" i="30"/>
  <c r="M5314" i="30"/>
  <c r="C5315" i="30"/>
  <c r="D5315" i="30"/>
  <c r="E5315" i="30"/>
  <c r="F5315" i="30"/>
  <c r="G5315" i="30"/>
  <c r="H5315" i="30"/>
  <c r="I5315" i="30"/>
  <c r="J5315" i="30"/>
  <c r="K5315" i="30"/>
  <c r="L5315" i="30"/>
  <c r="M5315" i="30"/>
  <c r="C5316" i="30"/>
  <c r="D5316" i="30"/>
  <c r="E5316" i="30"/>
  <c r="F5316" i="30"/>
  <c r="G5316" i="30"/>
  <c r="H5316" i="30"/>
  <c r="I5316" i="30"/>
  <c r="J5316" i="30"/>
  <c r="K5316" i="30"/>
  <c r="L5316" i="30"/>
  <c r="M5316" i="30"/>
  <c r="C5317" i="30"/>
  <c r="D5317" i="30"/>
  <c r="E5317" i="30"/>
  <c r="F5317" i="30"/>
  <c r="G5317" i="30"/>
  <c r="H5317" i="30"/>
  <c r="I5317" i="30"/>
  <c r="J5317" i="30"/>
  <c r="K5317" i="30"/>
  <c r="L5317" i="30"/>
  <c r="M5317" i="30"/>
  <c r="C5318" i="30"/>
  <c r="D5318" i="30"/>
  <c r="E5318" i="30"/>
  <c r="F5318" i="30"/>
  <c r="G5318" i="30"/>
  <c r="H5318" i="30"/>
  <c r="I5318" i="30"/>
  <c r="J5318" i="30"/>
  <c r="K5318" i="30"/>
  <c r="L5318" i="30"/>
  <c r="M5318" i="30"/>
  <c r="C5319" i="30"/>
  <c r="D5319" i="30"/>
  <c r="E5319" i="30"/>
  <c r="F5319" i="30"/>
  <c r="G5319" i="30"/>
  <c r="H5319" i="30"/>
  <c r="I5319" i="30"/>
  <c r="J5319" i="30"/>
  <c r="K5319" i="30"/>
  <c r="L5319" i="30"/>
  <c r="M5319" i="30"/>
  <c r="C5320" i="30"/>
  <c r="D5320" i="30"/>
  <c r="E5320" i="30"/>
  <c r="F5320" i="30"/>
  <c r="G5320" i="30"/>
  <c r="H5320" i="30"/>
  <c r="I5320" i="30"/>
  <c r="J5320" i="30"/>
  <c r="K5320" i="30"/>
  <c r="L5320" i="30"/>
  <c r="M5320" i="30"/>
  <c r="C5321" i="30"/>
  <c r="D5321" i="30"/>
  <c r="E5321" i="30"/>
  <c r="F5321" i="30"/>
  <c r="G5321" i="30"/>
  <c r="H5321" i="30"/>
  <c r="I5321" i="30"/>
  <c r="J5321" i="30"/>
  <c r="K5321" i="30"/>
  <c r="L5321" i="30"/>
  <c r="M5321" i="30"/>
  <c r="C5322" i="30"/>
  <c r="D5322" i="30"/>
  <c r="E5322" i="30"/>
  <c r="F5322" i="30"/>
  <c r="G5322" i="30"/>
  <c r="H5322" i="30"/>
  <c r="I5322" i="30"/>
  <c r="J5322" i="30"/>
  <c r="K5322" i="30"/>
  <c r="L5322" i="30"/>
  <c r="M5322" i="30"/>
  <c r="C5323" i="30"/>
  <c r="D5323" i="30"/>
  <c r="E5323" i="30"/>
  <c r="F5323" i="30"/>
  <c r="G5323" i="30"/>
  <c r="H5323" i="30"/>
  <c r="I5323" i="30"/>
  <c r="J5323" i="30"/>
  <c r="K5323" i="30"/>
  <c r="L5323" i="30"/>
  <c r="M5323" i="30"/>
  <c r="C5324" i="30"/>
  <c r="D5324" i="30"/>
  <c r="E5324" i="30"/>
  <c r="F5324" i="30"/>
  <c r="G5324" i="30"/>
  <c r="H5324" i="30"/>
  <c r="I5324" i="30"/>
  <c r="J5324" i="30"/>
  <c r="K5324" i="30"/>
  <c r="L5324" i="30"/>
  <c r="M5324" i="30"/>
  <c r="C5325" i="30"/>
  <c r="D5325" i="30"/>
  <c r="E5325" i="30"/>
  <c r="F5325" i="30"/>
  <c r="G5325" i="30"/>
  <c r="H5325" i="30"/>
  <c r="I5325" i="30"/>
  <c r="J5325" i="30"/>
  <c r="K5325" i="30"/>
  <c r="L5325" i="30"/>
  <c r="M5325" i="30"/>
  <c r="C5326" i="30"/>
  <c r="D5326" i="30"/>
  <c r="E5326" i="30"/>
  <c r="F5326" i="30"/>
  <c r="G5326" i="30"/>
  <c r="H5326" i="30"/>
  <c r="I5326" i="30"/>
  <c r="J5326" i="30"/>
  <c r="K5326" i="30"/>
  <c r="L5326" i="30"/>
  <c r="M5326" i="30"/>
  <c r="C5327" i="30"/>
  <c r="D5327" i="30"/>
  <c r="E5327" i="30"/>
  <c r="F5327" i="30"/>
  <c r="G5327" i="30"/>
  <c r="H5327" i="30"/>
  <c r="I5327" i="30"/>
  <c r="J5327" i="30"/>
  <c r="K5327" i="30"/>
  <c r="L5327" i="30"/>
  <c r="M5327" i="30"/>
  <c r="C5328" i="30"/>
  <c r="D5328" i="30"/>
  <c r="E5328" i="30"/>
  <c r="F5328" i="30"/>
  <c r="G5328" i="30"/>
  <c r="H5328" i="30"/>
  <c r="I5328" i="30"/>
  <c r="J5328" i="30"/>
  <c r="K5328" i="30"/>
  <c r="L5328" i="30"/>
  <c r="M5328" i="30"/>
  <c r="C5329" i="30"/>
  <c r="D5329" i="30"/>
  <c r="E5329" i="30"/>
  <c r="F5329" i="30"/>
  <c r="G5329" i="30"/>
  <c r="H5329" i="30"/>
  <c r="I5329" i="30"/>
  <c r="J5329" i="30"/>
  <c r="K5329" i="30"/>
  <c r="L5329" i="30"/>
  <c r="M5329" i="30"/>
  <c r="C5330" i="30"/>
  <c r="D5330" i="30"/>
  <c r="E5330" i="30"/>
  <c r="F5330" i="30"/>
  <c r="G5330" i="30"/>
  <c r="H5330" i="30"/>
  <c r="I5330" i="30"/>
  <c r="J5330" i="30"/>
  <c r="K5330" i="30"/>
  <c r="L5330" i="30"/>
  <c r="M5330" i="30"/>
  <c r="C5331" i="30"/>
  <c r="D5331" i="30"/>
  <c r="E5331" i="30"/>
  <c r="F5331" i="30"/>
  <c r="G5331" i="30"/>
  <c r="H5331" i="30"/>
  <c r="I5331" i="30"/>
  <c r="J5331" i="30"/>
  <c r="K5331" i="30"/>
  <c r="L5331" i="30"/>
  <c r="M5331" i="30"/>
  <c r="C5332" i="30"/>
  <c r="D5332" i="30"/>
  <c r="E5332" i="30"/>
  <c r="F5332" i="30"/>
  <c r="G5332" i="30"/>
  <c r="H5332" i="30"/>
  <c r="I5332" i="30"/>
  <c r="J5332" i="30"/>
  <c r="K5332" i="30"/>
  <c r="L5332" i="30"/>
  <c r="M5332" i="30"/>
  <c r="C5333" i="30"/>
  <c r="D5333" i="30"/>
  <c r="E5333" i="30"/>
  <c r="F5333" i="30"/>
  <c r="G5333" i="30"/>
  <c r="H5333" i="30"/>
  <c r="I5333" i="30"/>
  <c r="J5333" i="30"/>
  <c r="K5333" i="30"/>
  <c r="L5333" i="30"/>
  <c r="M5333" i="30"/>
  <c r="C5334" i="30"/>
  <c r="D5334" i="30"/>
  <c r="E5334" i="30"/>
  <c r="F5334" i="30"/>
  <c r="G5334" i="30"/>
  <c r="H5334" i="30"/>
  <c r="I5334" i="30"/>
  <c r="J5334" i="30"/>
  <c r="K5334" i="30"/>
  <c r="L5334" i="30"/>
  <c r="M5334" i="30"/>
  <c r="C5335" i="30"/>
  <c r="D5335" i="30"/>
  <c r="E5335" i="30"/>
  <c r="F5335" i="30"/>
  <c r="G5335" i="30"/>
  <c r="H5335" i="30"/>
  <c r="I5335" i="30"/>
  <c r="J5335" i="30"/>
  <c r="K5335" i="30"/>
  <c r="L5335" i="30"/>
  <c r="M5335" i="30"/>
  <c r="C5336" i="30"/>
  <c r="D5336" i="30"/>
  <c r="E5336" i="30"/>
  <c r="F5336" i="30"/>
  <c r="G5336" i="30"/>
  <c r="H5336" i="30"/>
  <c r="I5336" i="30"/>
  <c r="J5336" i="30"/>
  <c r="K5336" i="30"/>
  <c r="L5336" i="30"/>
  <c r="M5336" i="30"/>
  <c r="C5337" i="30"/>
  <c r="D5337" i="30"/>
  <c r="E5337" i="30"/>
  <c r="F5337" i="30"/>
  <c r="G5337" i="30"/>
  <c r="H5337" i="30"/>
  <c r="I5337" i="30"/>
  <c r="J5337" i="30"/>
  <c r="K5337" i="30"/>
  <c r="L5337" i="30"/>
  <c r="M5337" i="30"/>
  <c r="C5338" i="30"/>
  <c r="D5338" i="30"/>
  <c r="E5338" i="30"/>
  <c r="F5338" i="30"/>
  <c r="G5338" i="30"/>
  <c r="H5338" i="30"/>
  <c r="I5338" i="30"/>
  <c r="J5338" i="30"/>
  <c r="K5338" i="30"/>
  <c r="L5338" i="30"/>
  <c r="M5338" i="30"/>
  <c r="C5339" i="30"/>
  <c r="D5339" i="30"/>
  <c r="E5339" i="30"/>
  <c r="F5339" i="30"/>
  <c r="G5339" i="30"/>
  <c r="H5339" i="30"/>
  <c r="I5339" i="30"/>
  <c r="J5339" i="30"/>
  <c r="K5339" i="30"/>
  <c r="L5339" i="30"/>
  <c r="M5339" i="30"/>
  <c r="C5340" i="30"/>
  <c r="D5340" i="30"/>
  <c r="E5340" i="30"/>
  <c r="F5340" i="30"/>
  <c r="G5340" i="30"/>
  <c r="H5340" i="30"/>
  <c r="I5340" i="30"/>
  <c r="J5340" i="30"/>
  <c r="K5340" i="30"/>
  <c r="L5340" i="30"/>
  <c r="M5340" i="30"/>
  <c r="C5341" i="30"/>
  <c r="D5341" i="30"/>
  <c r="E5341" i="30"/>
  <c r="F5341" i="30"/>
  <c r="G5341" i="30"/>
  <c r="H5341" i="30"/>
  <c r="I5341" i="30"/>
  <c r="J5341" i="30"/>
  <c r="K5341" i="30"/>
  <c r="L5341" i="30"/>
  <c r="M5341" i="30"/>
  <c r="C5342" i="30"/>
  <c r="D5342" i="30"/>
  <c r="E5342" i="30"/>
  <c r="F5342" i="30"/>
  <c r="G5342" i="30"/>
  <c r="H5342" i="30"/>
  <c r="I5342" i="30"/>
  <c r="J5342" i="30"/>
  <c r="K5342" i="30"/>
  <c r="L5342" i="30"/>
  <c r="M5342" i="30"/>
  <c r="C5343" i="30"/>
  <c r="D5343" i="30"/>
  <c r="E5343" i="30"/>
  <c r="F5343" i="30"/>
  <c r="G5343" i="30"/>
  <c r="H5343" i="30"/>
  <c r="I5343" i="30"/>
  <c r="J5343" i="30"/>
  <c r="K5343" i="30"/>
  <c r="L5343" i="30"/>
  <c r="M5343" i="30"/>
  <c r="C5344" i="30"/>
  <c r="D5344" i="30"/>
  <c r="E5344" i="30"/>
  <c r="F5344" i="30"/>
  <c r="G5344" i="30"/>
  <c r="H5344" i="30"/>
  <c r="I5344" i="30"/>
  <c r="J5344" i="30"/>
  <c r="K5344" i="30"/>
  <c r="L5344" i="30"/>
  <c r="M5344" i="30"/>
  <c r="C5345" i="30"/>
  <c r="D5345" i="30"/>
  <c r="E5345" i="30"/>
  <c r="F5345" i="30"/>
  <c r="G5345" i="30"/>
  <c r="H5345" i="30"/>
  <c r="I5345" i="30"/>
  <c r="J5345" i="30"/>
  <c r="K5345" i="30"/>
  <c r="L5345" i="30"/>
  <c r="M5345" i="30"/>
  <c r="C5346" i="30"/>
  <c r="D5346" i="30"/>
  <c r="E5346" i="30"/>
  <c r="F5346" i="30"/>
  <c r="G5346" i="30"/>
  <c r="H5346" i="30"/>
  <c r="I5346" i="30"/>
  <c r="J5346" i="30"/>
  <c r="K5346" i="30"/>
  <c r="L5346" i="30"/>
  <c r="M5346" i="30"/>
  <c r="C5347" i="30"/>
  <c r="D5347" i="30"/>
  <c r="E5347" i="30"/>
  <c r="F5347" i="30"/>
  <c r="G5347" i="30"/>
  <c r="H5347" i="30"/>
  <c r="I5347" i="30"/>
  <c r="J5347" i="30"/>
  <c r="K5347" i="30"/>
  <c r="L5347" i="30"/>
  <c r="M5347" i="30"/>
  <c r="C5348" i="30"/>
  <c r="D5348" i="30"/>
  <c r="E5348" i="30"/>
  <c r="F5348" i="30"/>
  <c r="G5348" i="30"/>
  <c r="H5348" i="30"/>
  <c r="I5348" i="30"/>
  <c r="J5348" i="30"/>
  <c r="K5348" i="30"/>
  <c r="L5348" i="30"/>
  <c r="M5348" i="30"/>
  <c r="C5349" i="30"/>
  <c r="D5349" i="30"/>
  <c r="E5349" i="30"/>
  <c r="F5349" i="30"/>
  <c r="G5349" i="30"/>
  <c r="H5349" i="30"/>
  <c r="I5349" i="30"/>
  <c r="J5349" i="30"/>
  <c r="K5349" i="30"/>
  <c r="L5349" i="30"/>
  <c r="M5349" i="30"/>
  <c r="C5350" i="30"/>
  <c r="D5350" i="30"/>
  <c r="E5350" i="30"/>
  <c r="F5350" i="30"/>
  <c r="G5350" i="30"/>
  <c r="H5350" i="30"/>
  <c r="I5350" i="30"/>
  <c r="J5350" i="30"/>
  <c r="K5350" i="30"/>
  <c r="L5350" i="30"/>
  <c r="M5350" i="30"/>
  <c r="C5351" i="30"/>
  <c r="D5351" i="30"/>
  <c r="E5351" i="30"/>
  <c r="F5351" i="30"/>
  <c r="G5351" i="30"/>
  <c r="H5351" i="30"/>
  <c r="I5351" i="30"/>
  <c r="J5351" i="30"/>
  <c r="K5351" i="30"/>
  <c r="L5351" i="30"/>
  <c r="M5351" i="30"/>
  <c r="C5352" i="30"/>
  <c r="D5352" i="30"/>
  <c r="E5352" i="30"/>
  <c r="F5352" i="30"/>
  <c r="G5352" i="30"/>
  <c r="H5352" i="30"/>
  <c r="I5352" i="30"/>
  <c r="J5352" i="30"/>
  <c r="K5352" i="30"/>
  <c r="L5352" i="30"/>
  <c r="M5352" i="30"/>
  <c r="C5353" i="30"/>
  <c r="D5353" i="30"/>
  <c r="E5353" i="30"/>
  <c r="F5353" i="30"/>
  <c r="G5353" i="30"/>
  <c r="H5353" i="30"/>
  <c r="I5353" i="30"/>
  <c r="J5353" i="30"/>
  <c r="K5353" i="30"/>
  <c r="L5353" i="30"/>
  <c r="M5353" i="30"/>
  <c r="C5354" i="30"/>
  <c r="D5354" i="30"/>
  <c r="E5354" i="30"/>
  <c r="F5354" i="30"/>
  <c r="G5354" i="30"/>
  <c r="H5354" i="30"/>
  <c r="I5354" i="30"/>
  <c r="J5354" i="30"/>
  <c r="K5354" i="30"/>
  <c r="L5354" i="30"/>
  <c r="M5354" i="30"/>
  <c r="C5355" i="30"/>
  <c r="D5355" i="30"/>
  <c r="E5355" i="30"/>
  <c r="F5355" i="30"/>
  <c r="G5355" i="30"/>
  <c r="H5355" i="30"/>
  <c r="I5355" i="30"/>
  <c r="J5355" i="30"/>
  <c r="K5355" i="30"/>
  <c r="L5355" i="30"/>
  <c r="M5355" i="30"/>
  <c r="C5356" i="30"/>
  <c r="D5356" i="30"/>
  <c r="E5356" i="30"/>
  <c r="F5356" i="30"/>
  <c r="G5356" i="30"/>
  <c r="H5356" i="30"/>
  <c r="I5356" i="30"/>
  <c r="J5356" i="30"/>
  <c r="K5356" i="30"/>
  <c r="L5356" i="30"/>
  <c r="M5356" i="30"/>
  <c r="C5357" i="30"/>
  <c r="D5357" i="30"/>
  <c r="E5357" i="30"/>
  <c r="F5357" i="30"/>
  <c r="G5357" i="30"/>
  <c r="H5357" i="30"/>
  <c r="I5357" i="30"/>
  <c r="J5357" i="30"/>
  <c r="K5357" i="30"/>
  <c r="L5357" i="30"/>
  <c r="M5357" i="30"/>
  <c r="C5358" i="30"/>
  <c r="D5358" i="30"/>
  <c r="E5358" i="30"/>
  <c r="F5358" i="30"/>
  <c r="G5358" i="30"/>
  <c r="H5358" i="30"/>
  <c r="I5358" i="30"/>
  <c r="J5358" i="30"/>
  <c r="K5358" i="30"/>
  <c r="L5358" i="30"/>
  <c r="M5358" i="30"/>
  <c r="C5359" i="30"/>
  <c r="D5359" i="30"/>
  <c r="E5359" i="30"/>
  <c r="F5359" i="30"/>
  <c r="G5359" i="30"/>
  <c r="H5359" i="30"/>
  <c r="I5359" i="30"/>
  <c r="J5359" i="30"/>
  <c r="K5359" i="30"/>
  <c r="L5359" i="30"/>
  <c r="M5359" i="30"/>
  <c r="C5360" i="30"/>
  <c r="D5360" i="30"/>
  <c r="E5360" i="30"/>
  <c r="F5360" i="30"/>
  <c r="G5360" i="30"/>
  <c r="H5360" i="30"/>
  <c r="I5360" i="30"/>
  <c r="J5360" i="30"/>
  <c r="K5360" i="30"/>
  <c r="L5360" i="30"/>
  <c r="M5360" i="30"/>
  <c r="C5361" i="30"/>
  <c r="D5361" i="30"/>
  <c r="E5361" i="30"/>
  <c r="F5361" i="30"/>
  <c r="G5361" i="30"/>
  <c r="H5361" i="30"/>
  <c r="I5361" i="30"/>
  <c r="J5361" i="30"/>
  <c r="K5361" i="30"/>
  <c r="L5361" i="30"/>
  <c r="M5361" i="30"/>
  <c r="C5362" i="30"/>
  <c r="D5362" i="30"/>
  <c r="E5362" i="30"/>
  <c r="F5362" i="30"/>
  <c r="G5362" i="30"/>
  <c r="H5362" i="30"/>
  <c r="I5362" i="30"/>
  <c r="J5362" i="30"/>
  <c r="K5362" i="30"/>
  <c r="L5362" i="30"/>
  <c r="M5362" i="30"/>
  <c r="C5363" i="30"/>
  <c r="D5363" i="30"/>
  <c r="E5363" i="30"/>
  <c r="F5363" i="30"/>
  <c r="G5363" i="30"/>
  <c r="H5363" i="30"/>
  <c r="I5363" i="30"/>
  <c r="J5363" i="30"/>
  <c r="K5363" i="30"/>
  <c r="L5363" i="30"/>
  <c r="M5363" i="30"/>
  <c r="C5364" i="30"/>
  <c r="D5364" i="30"/>
  <c r="E5364" i="30"/>
  <c r="F5364" i="30"/>
  <c r="G5364" i="30"/>
  <c r="H5364" i="30"/>
  <c r="I5364" i="30"/>
  <c r="J5364" i="30"/>
  <c r="K5364" i="30"/>
  <c r="L5364" i="30"/>
  <c r="M5364" i="30"/>
  <c r="C5365" i="30"/>
  <c r="D5365" i="30"/>
  <c r="E5365" i="30"/>
  <c r="F5365" i="30"/>
  <c r="G5365" i="30"/>
  <c r="H5365" i="30"/>
  <c r="I5365" i="30"/>
  <c r="J5365" i="30"/>
  <c r="K5365" i="30"/>
  <c r="L5365" i="30"/>
  <c r="M5365" i="30"/>
  <c r="C5366" i="30"/>
  <c r="D5366" i="30"/>
  <c r="E5366" i="30"/>
  <c r="F5366" i="30"/>
  <c r="G5366" i="30"/>
  <c r="H5366" i="30"/>
  <c r="I5366" i="30"/>
  <c r="J5366" i="30"/>
  <c r="K5366" i="30"/>
  <c r="L5366" i="30"/>
  <c r="M5366" i="30"/>
  <c r="C5367" i="30"/>
  <c r="D5367" i="30"/>
  <c r="E5367" i="30"/>
  <c r="F5367" i="30"/>
  <c r="G5367" i="30"/>
  <c r="H5367" i="30"/>
  <c r="I5367" i="30"/>
  <c r="J5367" i="30"/>
  <c r="K5367" i="30"/>
  <c r="L5367" i="30"/>
  <c r="M5367" i="30"/>
  <c r="C5368" i="30"/>
  <c r="D5368" i="30"/>
  <c r="E5368" i="30"/>
  <c r="F5368" i="30"/>
  <c r="G5368" i="30"/>
  <c r="H5368" i="30"/>
  <c r="I5368" i="30"/>
  <c r="J5368" i="30"/>
  <c r="K5368" i="30"/>
  <c r="L5368" i="30"/>
  <c r="M5368" i="30"/>
  <c r="C5369" i="30"/>
  <c r="D5369" i="30"/>
  <c r="E5369" i="30"/>
  <c r="F5369" i="30"/>
  <c r="G5369" i="30"/>
  <c r="H5369" i="30"/>
  <c r="I5369" i="30"/>
  <c r="J5369" i="30"/>
  <c r="K5369" i="30"/>
  <c r="L5369" i="30"/>
  <c r="M5369" i="30"/>
  <c r="C5370" i="30"/>
  <c r="D5370" i="30"/>
  <c r="E5370" i="30"/>
  <c r="F5370" i="30"/>
  <c r="G5370" i="30"/>
  <c r="H5370" i="30"/>
  <c r="I5370" i="30"/>
  <c r="J5370" i="30"/>
  <c r="K5370" i="30"/>
  <c r="L5370" i="30"/>
  <c r="M5370" i="30"/>
  <c r="C5371" i="30"/>
  <c r="D5371" i="30"/>
  <c r="E5371" i="30"/>
  <c r="F5371" i="30"/>
  <c r="G5371" i="30"/>
  <c r="H5371" i="30"/>
  <c r="I5371" i="30"/>
  <c r="J5371" i="30"/>
  <c r="K5371" i="30"/>
  <c r="L5371" i="30"/>
  <c r="M5371" i="30"/>
  <c r="C5372" i="30"/>
  <c r="D5372" i="30"/>
  <c r="E5372" i="30"/>
  <c r="F5372" i="30"/>
  <c r="G5372" i="30"/>
  <c r="H5372" i="30"/>
  <c r="I5372" i="30"/>
  <c r="J5372" i="30"/>
  <c r="K5372" i="30"/>
  <c r="L5372" i="30"/>
  <c r="M5372" i="30"/>
  <c r="C5373" i="30"/>
  <c r="D5373" i="30"/>
  <c r="E5373" i="30"/>
  <c r="F5373" i="30"/>
  <c r="G5373" i="30"/>
  <c r="H5373" i="30"/>
  <c r="I5373" i="30"/>
  <c r="J5373" i="30"/>
  <c r="K5373" i="30"/>
  <c r="L5373" i="30"/>
  <c r="M5373" i="30"/>
  <c r="C5374" i="30"/>
  <c r="D5374" i="30"/>
  <c r="E5374" i="30"/>
  <c r="F5374" i="30"/>
  <c r="G5374" i="30"/>
  <c r="H5374" i="30"/>
  <c r="I5374" i="30"/>
  <c r="J5374" i="30"/>
  <c r="K5374" i="30"/>
  <c r="L5374" i="30"/>
  <c r="M5374" i="30"/>
  <c r="C5375" i="30"/>
  <c r="D5375" i="30"/>
  <c r="E5375" i="30"/>
  <c r="F5375" i="30"/>
  <c r="G5375" i="30"/>
  <c r="H5375" i="30"/>
  <c r="I5375" i="30"/>
  <c r="J5375" i="30"/>
  <c r="K5375" i="30"/>
  <c r="L5375" i="30"/>
  <c r="M5375" i="30"/>
  <c r="C5376" i="30"/>
  <c r="D5376" i="30"/>
  <c r="E5376" i="30"/>
  <c r="F5376" i="30"/>
  <c r="G5376" i="30"/>
  <c r="H5376" i="30"/>
  <c r="I5376" i="30"/>
  <c r="J5376" i="30"/>
  <c r="K5376" i="30"/>
  <c r="L5376" i="30"/>
  <c r="M5376" i="30"/>
  <c r="C5377" i="30"/>
  <c r="D5377" i="30"/>
  <c r="E5377" i="30"/>
  <c r="F5377" i="30"/>
  <c r="G5377" i="30"/>
  <c r="H5377" i="30"/>
  <c r="I5377" i="30"/>
  <c r="J5377" i="30"/>
  <c r="K5377" i="30"/>
  <c r="L5377" i="30"/>
  <c r="M5377" i="30"/>
  <c r="C5378" i="30"/>
  <c r="D5378" i="30"/>
  <c r="E5378" i="30"/>
  <c r="F5378" i="30"/>
  <c r="G5378" i="30"/>
  <c r="H5378" i="30"/>
  <c r="I5378" i="30"/>
  <c r="J5378" i="30"/>
  <c r="K5378" i="30"/>
  <c r="L5378" i="30"/>
  <c r="M5378" i="30"/>
  <c r="C5379" i="30"/>
  <c r="D5379" i="30"/>
  <c r="E5379" i="30"/>
  <c r="F5379" i="30"/>
  <c r="G5379" i="30"/>
  <c r="H5379" i="30"/>
  <c r="I5379" i="30"/>
  <c r="J5379" i="30"/>
  <c r="K5379" i="30"/>
  <c r="L5379" i="30"/>
  <c r="M5379" i="30"/>
  <c r="C5380" i="30"/>
  <c r="D5380" i="30"/>
  <c r="E5380" i="30"/>
  <c r="F5380" i="30"/>
  <c r="G5380" i="30"/>
  <c r="H5380" i="30"/>
  <c r="I5380" i="30"/>
  <c r="J5380" i="30"/>
  <c r="K5380" i="30"/>
  <c r="L5380" i="30"/>
  <c r="M5380" i="30"/>
  <c r="C5381" i="30"/>
  <c r="D5381" i="30"/>
  <c r="E5381" i="30"/>
  <c r="F5381" i="30"/>
  <c r="G5381" i="30"/>
  <c r="H5381" i="30"/>
  <c r="I5381" i="30"/>
  <c r="J5381" i="30"/>
  <c r="K5381" i="30"/>
  <c r="L5381" i="30"/>
  <c r="M5381" i="30"/>
  <c r="C5382" i="30"/>
  <c r="D5382" i="30"/>
  <c r="E5382" i="30"/>
  <c r="F5382" i="30"/>
  <c r="G5382" i="30"/>
  <c r="H5382" i="30"/>
  <c r="I5382" i="30"/>
  <c r="J5382" i="30"/>
  <c r="K5382" i="30"/>
  <c r="L5382" i="30"/>
  <c r="M5382" i="30"/>
  <c r="C5383" i="30"/>
  <c r="D5383" i="30"/>
  <c r="E5383" i="30"/>
  <c r="F5383" i="30"/>
  <c r="G5383" i="30"/>
  <c r="H5383" i="30"/>
  <c r="I5383" i="30"/>
  <c r="J5383" i="30"/>
  <c r="K5383" i="30"/>
  <c r="L5383" i="30"/>
  <c r="M5383" i="30"/>
  <c r="C5384" i="30"/>
  <c r="D5384" i="30"/>
  <c r="E5384" i="30"/>
  <c r="F5384" i="30"/>
  <c r="G5384" i="30"/>
  <c r="H5384" i="30"/>
  <c r="I5384" i="30"/>
  <c r="J5384" i="30"/>
  <c r="K5384" i="30"/>
  <c r="L5384" i="30"/>
  <c r="M5384" i="30"/>
  <c r="C5385" i="30"/>
  <c r="D5385" i="30"/>
  <c r="E5385" i="30"/>
  <c r="F5385" i="30"/>
  <c r="G5385" i="30"/>
  <c r="H5385" i="30"/>
  <c r="I5385" i="30"/>
  <c r="J5385" i="30"/>
  <c r="K5385" i="30"/>
  <c r="L5385" i="30"/>
  <c r="M5385" i="30"/>
  <c r="C5386" i="30"/>
  <c r="D5386" i="30"/>
  <c r="E5386" i="30"/>
  <c r="F5386" i="30"/>
  <c r="G5386" i="30"/>
  <c r="H5386" i="30"/>
  <c r="I5386" i="30"/>
  <c r="J5386" i="30"/>
  <c r="K5386" i="30"/>
  <c r="L5386" i="30"/>
  <c r="M5386" i="30"/>
  <c r="C5387" i="30"/>
  <c r="D5387" i="30"/>
  <c r="E5387" i="30"/>
  <c r="F5387" i="30"/>
  <c r="G5387" i="30"/>
  <c r="H5387" i="30"/>
  <c r="I5387" i="30"/>
  <c r="J5387" i="30"/>
  <c r="K5387" i="30"/>
  <c r="L5387" i="30"/>
  <c r="M5387" i="30"/>
  <c r="C5388" i="30"/>
  <c r="D5388" i="30"/>
  <c r="E5388" i="30"/>
  <c r="F5388" i="30"/>
  <c r="G5388" i="30"/>
  <c r="H5388" i="30"/>
  <c r="I5388" i="30"/>
  <c r="J5388" i="30"/>
  <c r="K5388" i="30"/>
  <c r="L5388" i="30"/>
  <c r="M5388" i="30"/>
  <c r="C5389" i="30"/>
  <c r="D5389" i="30"/>
  <c r="E5389" i="30"/>
  <c r="F5389" i="30"/>
  <c r="G5389" i="30"/>
  <c r="H5389" i="30"/>
  <c r="I5389" i="30"/>
  <c r="J5389" i="30"/>
  <c r="K5389" i="30"/>
  <c r="L5389" i="30"/>
  <c r="M5389" i="30"/>
  <c r="C5390" i="30"/>
  <c r="D5390" i="30"/>
  <c r="E5390" i="30"/>
  <c r="F5390" i="30"/>
  <c r="G5390" i="30"/>
  <c r="H5390" i="30"/>
  <c r="I5390" i="30"/>
  <c r="J5390" i="30"/>
  <c r="K5390" i="30"/>
  <c r="L5390" i="30"/>
  <c r="M5390" i="30"/>
  <c r="C5391" i="30"/>
  <c r="D5391" i="30"/>
  <c r="E5391" i="30"/>
  <c r="F5391" i="30"/>
  <c r="G5391" i="30"/>
  <c r="H5391" i="30"/>
  <c r="I5391" i="30"/>
  <c r="J5391" i="30"/>
  <c r="K5391" i="30"/>
  <c r="L5391" i="30"/>
  <c r="M5391" i="30"/>
  <c r="C5392" i="30"/>
  <c r="D5392" i="30"/>
  <c r="E5392" i="30"/>
  <c r="F5392" i="30"/>
  <c r="G5392" i="30"/>
  <c r="H5392" i="30"/>
  <c r="I5392" i="30"/>
  <c r="J5392" i="30"/>
  <c r="K5392" i="30"/>
  <c r="L5392" i="30"/>
  <c r="M5392" i="30"/>
  <c r="C5393" i="30"/>
  <c r="D5393" i="30"/>
  <c r="E5393" i="30"/>
  <c r="F5393" i="30"/>
  <c r="G5393" i="30"/>
  <c r="H5393" i="30"/>
  <c r="I5393" i="30"/>
  <c r="J5393" i="30"/>
  <c r="K5393" i="30"/>
  <c r="L5393" i="30"/>
  <c r="M5393" i="30"/>
  <c r="C5394" i="30"/>
  <c r="D5394" i="30"/>
  <c r="E5394" i="30"/>
  <c r="F5394" i="30"/>
  <c r="G5394" i="30"/>
  <c r="H5394" i="30"/>
  <c r="I5394" i="30"/>
  <c r="J5394" i="30"/>
  <c r="K5394" i="30"/>
  <c r="L5394" i="30"/>
  <c r="M5394" i="30"/>
  <c r="C5395" i="30"/>
  <c r="D5395" i="30"/>
  <c r="E5395" i="30"/>
  <c r="F5395" i="30"/>
  <c r="G5395" i="30"/>
  <c r="H5395" i="30"/>
  <c r="I5395" i="30"/>
  <c r="J5395" i="30"/>
  <c r="K5395" i="30"/>
  <c r="L5395" i="30"/>
  <c r="M5395" i="30"/>
  <c r="C5396" i="30"/>
  <c r="D5396" i="30"/>
  <c r="E5396" i="30"/>
  <c r="F5396" i="30"/>
  <c r="G5396" i="30"/>
  <c r="H5396" i="30"/>
  <c r="I5396" i="30"/>
  <c r="J5396" i="30"/>
  <c r="K5396" i="30"/>
  <c r="L5396" i="30"/>
  <c r="M5396" i="30"/>
  <c r="C5397" i="30"/>
  <c r="D5397" i="30"/>
  <c r="E5397" i="30"/>
  <c r="F5397" i="30"/>
  <c r="G5397" i="30"/>
  <c r="H5397" i="30"/>
  <c r="I5397" i="30"/>
  <c r="J5397" i="30"/>
  <c r="K5397" i="30"/>
  <c r="L5397" i="30"/>
  <c r="M5397" i="30"/>
  <c r="C5398" i="30"/>
  <c r="D5398" i="30"/>
  <c r="E5398" i="30"/>
  <c r="F5398" i="30"/>
  <c r="G5398" i="30"/>
  <c r="H5398" i="30"/>
  <c r="I5398" i="30"/>
  <c r="J5398" i="30"/>
  <c r="K5398" i="30"/>
  <c r="L5398" i="30"/>
  <c r="M5398" i="30"/>
  <c r="C5399" i="30"/>
  <c r="D5399" i="30"/>
  <c r="E5399" i="30"/>
  <c r="F5399" i="30"/>
  <c r="G5399" i="30"/>
  <c r="H5399" i="30"/>
  <c r="I5399" i="30"/>
  <c r="J5399" i="30"/>
  <c r="K5399" i="30"/>
  <c r="L5399" i="30"/>
  <c r="M5399" i="30"/>
  <c r="C5400" i="30"/>
  <c r="D5400" i="30"/>
  <c r="E5400" i="30"/>
  <c r="F5400" i="30"/>
  <c r="G5400" i="30"/>
  <c r="H5400" i="30"/>
  <c r="I5400" i="30"/>
  <c r="J5400" i="30"/>
  <c r="K5400" i="30"/>
  <c r="L5400" i="30"/>
  <c r="M5400" i="30"/>
  <c r="C5401" i="30"/>
  <c r="D5401" i="30"/>
  <c r="E5401" i="30"/>
  <c r="F5401" i="30"/>
  <c r="G5401" i="30"/>
  <c r="H5401" i="30"/>
  <c r="I5401" i="30"/>
  <c r="J5401" i="30"/>
  <c r="K5401" i="30"/>
  <c r="L5401" i="30"/>
  <c r="M5401" i="30"/>
  <c r="C5402" i="30"/>
  <c r="D5402" i="30"/>
  <c r="E5402" i="30"/>
  <c r="F5402" i="30"/>
  <c r="G5402" i="30"/>
  <c r="H5402" i="30"/>
  <c r="I5402" i="30"/>
  <c r="J5402" i="30"/>
  <c r="K5402" i="30"/>
  <c r="L5402" i="30"/>
  <c r="M5402" i="30"/>
  <c r="C5403" i="30"/>
  <c r="D5403" i="30"/>
  <c r="E5403" i="30"/>
  <c r="F5403" i="30"/>
  <c r="G5403" i="30"/>
  <c r="H5403" i="30"/>
  <c r="I5403" i="30"/>
  <c r="J5403" i="30"/>
  <c r="K5403" i="30"/>
  <c r="L5403" i="30"/>
  <c r="M5403" i="30"/>
  <c r="C5404" i="30"/>
  <c r="D5404" i="30"/>
  <c r="E5404" i="30"/>
  <c r="F5404" i="30"/>
  <c r="G5404" i="30"/>
  <c r="H5404" i="30"/>
  <c r="I5404" i="30"/>
  <c r="J5404" i="30"/>
  <c r="K5404" i="30"/>
  <c r="L5404" i="30"/>
  <c r="M5404" i="30"/>
  <c r="C5405" i="30"/>
  <c r="D5405" i="30"/>
  <c r="E5405" i="30"/>
  <c r="F5405" i="30"/>
  <c r="G5405" i="30"/>
  <c r="H5405" i="30"/>
  <c r="I5405" i="30"/>
  <c r="J5405" i="30"/>
  <c r="K5405" i="30"/>
  <c r="L5405" i="30"/>
  <c r="M5405" i="30"/>
  <c r="C5406" i="30"/>
  <c r="D5406" i="30"/>
  <c r="E5406" i="30"/>
  <c r="F5406" i="30"/>
  <c r="G5406" i="30"/>
  <c r="H5406" i="30"/>
  <c r="I5406" i="30"/>
  <c r="J5406" i="30"/>
  <c r="K5406" i="30"/>
  <c r="L5406" i="30"/>
  <c r="M5406" i="30"/>
  <c r="C5407" i="30"/>
  <c r="D5407" i="30"/>
  <c r="E5407" i="30"/>
  <c r="F5407" i="30"/>
  <c r="G5407" i="30"/>
  <c r="H5407" i="30"/>
  <c r="I5407" i="30"/>
  <c r="J5407" i="30"/>
  <c r="K5407" i="30"/>
  <c r="L5407" i="30"/>
  <c r="M5407" i="30"/>
  <c r="C5408" i="30"/>
  <c r="D5408" i="30"/>
  <c r="E5408" i="30"/>
  <c r="F5408" i="30"/>
  <c r="G5408" i="30"/>
  <c r="H5408" i="30"/>
  <c r="I5408" i="30"/>
  <c r="J5408" i="30"/>
  <c r="K5408" i="30"/>
  <c r="L5408" i="30"/>
  <c r="M5408" i="30"/>
  <c r="C5409" i="30"/>
  <c r="D5409" i="30"/>
  <c r="E5409" i="30"/>
  <c r="F5409" i="30"/>
  <c r="G5409" i="30"/>
  <c r="H5409" i="30"/>
  <c r="I5409" i="30"/>
  <c r="J5409" i="30"/>
  <c r="K5409" i="30"/>
  <c r="L5409" i="30"/>
  <c r="M5409" i="30"/>
  <c r="C5410" i="30"/>
  <c r="D5410" i="30"/>
  <c r="E5410" i="30"/>
  <c r="F5410" i="30"/>
  <c r="G5410" i="30"/>
  <c r="H5410" i="30"/>
  <c r="I5410" i="30"/>
  <c r="J5410" i="30"/>
  <c r="K5410" i="30"/>
  <c r="L5410" i="30"/>
  <c r="M5410" i="30"/>
  <c r="C5411" i="30"/>
  <c r="D5411" i="30"/>
  <c r="E5411" i="30"/>
  <c r="F5411" i="30"/>
  <c r="G5411" i="30"/>
  <c r="H5411" i="30"/>
  <c r="I5411" i="30"/>
  <c r="J5411" i="30"/>
  <c r="K5411" i="30"/>
  <c r="L5411" i="30"/>
  <c r="M5411" i="30"/>
  <c r="C5412" i="30"/>
  <c r="D5412" i="30"/>
  <c r="E5412" i="30"/>
  <c r="F5412" i="30"/>
  <c r="G5412" i="30"/>
  <c r="H5412" i="30"/>
  <c r="I5412" i="30"/>
  <c r="J5412" i="30"/>
  <c r="K5412" i="30"/>
  <c r="L5412" i="30"/>
  <c r="M5412" i="30"/>
  <c r="C5413" i="30"/>
  <c r="D5413" i="30"/>
  <c r="E5413" i="30"/>
  <c r="F5413" i="30"/>
  <c r="G5413" i="30"/>
  <c r="H5413" i="30"/>
  <c r="I5413" i="30"/>
  <c r="J5413" i="30"/>
  <c r="K5413" i="30"/>
  <c r="L5413" i="30"/>
  <c r="M5413" i="30"/>
  <c r="C5414" i="30"/>
  <c r="D5414" i="30"/>
  <c r="E5414" i="30"/>
  <c r="F5414" i="30"/>
  <c r="G5414" i="30"/>
  <c r="H5414" i="30"/>
  <c r="I5414" i="30"/>
  <c r="J5414" i="30"/>
  <c r="K5414" i="30"/>
  <c r="L5414" i="30"/>
  <c r="M5414" i="30"/>
  <c r="C5415" i="30"/>
  <c r="D5415" i="30"/>
  <c r="E5415" i="30"/>
  <c r="F5415" i="30"/>
  <c r="G5415" i="30"/>
  <c r="H5415" i="30"/>
  <c r="I5415" i="30"/>
  <c r="J5415" i="30"/>
  <c r="K5415" i="30"/>
  <c r="L5415" i="30"/>
  <c r="M5415" i="30"/>
  <c r="C5416" i="30"/>
  <c r="D5416" i="30"/>
  <c r="E5416" i="30"/>
  <c r="F5416" i="30"/>
  <c r="G5416" i="30"/>
  <c r="H5416" i="30"/>
  <c r="I5416" i="30"/>
  <c r="J5416" i="30"/>
  <c r="K5416" i="30"/>
  <c r="L5416" i="30"/>
  <c r="M5416" i="30"/>
  <c r="C5417" i="30"/>
  <c r="D5417" i="30"/>
  <c r="E5417" i="30"/>
  <c r="F5417" i="30"/>
  <c r="G5417" i="30"/>
  <c r="H5417" i="30"/>
  <c r="I5417" i="30"/>
  <c r="J5417" i="30"/>
  <c r="K5417" i="30"/>
  <c r="L5417" i="30"/>
  <c r="M5417" i="30"/>
  <c r="C5418" i="30"/>
  <c r="D5418" i="30"/>
  <c r="E5418" i="30"/>
  <c r="F5418" i="30"/>
  <c r="G5418" i="30"/>
  <c r="H5418" i="30"/>
  <c r="I5418" i="30"/>
  <c r="J5418" i="30"/>
  <c r="K5418" i="30"/>
  <c r="L5418" i="30"/>
  <c r="M5418" i="30"/>
  <c r="C5419" i="30"/>
  <c r="D5419" i="30"/>
  <c r="E5419" i="30"/>
  <c r="F5419" i="30"/>
  <c r="G5419" i="30"/>
  <c r="H5419" i="30"/>
  <c r="I5419" i="30"/>
  <c r="J5419" i="30"/>
  <c r="K5419" i="30"/>
  <c r="L5419" i="30"/>
  <c r="M5419" i="30"/>
  <c r="C5420" i="30"/>
  <c r="D5420" i="30"/>
  <c r="E5420" i="30"/>
  <c r="F5420" i="30"/>
  <c r="G5420" i="30"/>
  <c r="H5420" i="30"/>
  <c r="I5420" i="30"/>
  <c r="J5420" i="30"/>
  <c r="K5420" i="30"/>
  <c r="L5420" i="30"/>
  <c r="M5420" i="30"/>
  <c r="C5421" i="30"/>
  <c r="D5421" i="30"/>
  <c r="E5421" i="30"/>
  <c r="F5421" i="30"/>
  <c r="G5421" i="30"/>
  <c r="H5421" i="30"/>
  <c r="I5421" i="30"/>
  <c r="J5421" i="30"/>
  <c r="K5421" i="30"/>
  <c r="L5421" i="30"/>
  <c r="M5421" i="30"/>
  <c r="C5422" i="30"/>
  <c r="D5422" i="30"/>
  <c r="E5422" i="30"/>
  <c r="F5422" i="30"/>
  <c r="G5422" i="30"/>
  <c r="H5422" i="30"/>
  <c r="I5422" i="30"/>
  <c r="J5422" i="30"/>
  <c r="K5422" i="30"/>
  <c r="L5422" i="30"/>
  <c r="M5422" i="30"/>
  <c r="C5423" i="30"/>
  <c r="D5423" i="30"/>
  <c r="E5423" i="30"/>
  <c r="F5423" i="30"/>
  <c r="G5423" i="30"/>
  <c r="H5423" i="30"/>
  <c r="I5423" i="30"/>
  <c r="J5423" i="30"/>
  <c r="K5423" i="30"/>
  <c r="L5423" i="30"/>
  <c r="M5423" i="30"/>
  <c r="C5424" i="30"/>
  <c r="D5424" i="30"/>
  <c r="E5424" i="30"/>
  <c r="F5424" i="30"/>
  <c r="G5424" i="30"/>
  <c r="H5424" i="30"/>
  <c r="I5424" i="30"/>
  <c r="J5424" i="30"/>
  <c r="K5424" i="30"/>
  <c r="L5424" i="30"/>
  <c r="M5424" i="30"/>
  <c r="C5425" i="30"/>
  <c r="D5425" i="30"/>
  <c r="E5425" i="30"/>
  <c r="F5425" i="30"/>
  <c r="G5425" i="30"/>
  <c r="H5425" i="30"/>
  <c r="I5425" i="30"/>
  <c r="J5425" i="30"/>
  <c r="K5425" i="30"/>
  <c r="L5425" i="30"/>
  <c r="M5425" i="30"/>
  <c r="C5426" i="30"/>
  <c r="D5426" i="30"/>
  <c r="E5426" i="30"/>
  <c r="F5426" i="30"/>
  <c r="G5426" i="30"/>
  <c r="H5426" i="30"/>
  <c r="I5426" i="30"/>
  <c r="J5426" i="30"/>
  <c r="K5426" i="30"/>
  <c r="L5426" i="30"/>
  <c r="M5426" i="30"/>
  <c r="C5427" i="30"/>
  <c r="D5427" i="30"/>
  <c r="E5427" i="30"/>
  <c r="F5427" i="30"/>
  <c r="G5427" i="30"/>
  <c r="H5427" i="30"/>
  <c r="I5427" i="30"/>
  <c r="J5427" i="30"/>
  <c r="K5427" i="30"/>
  <c r="L5427" i="30"/>
  <c r="M5427" i="30"/>
  <c r="C5428" i="30"/>
  <c r="D5428" i="30"/>
  <c r="E5428" i="30"/>
  <c r="F5428" i="30"/>
  <c r="G5428" i="30"/>
  <c r="H5428" i="30"/>
  <c r="I5428" i="30"/>
  <c r="J5428" i="30"/>
  <c r="K5428" i="30"/>
  <c r="L5428" i="30"/>
  <c r="M5428" i="30"/>
  <c r="C5429" i="30"/>
  <c r="D5429" i="30"/>
  <c r="E5429" i="30"/>
  <c r="F5429" i="30"/>
  <c r="G5429" i="30"/>
  <c r="H5429" i="30"/>
  <c r="I5429" i="30"/>
  <c r="J5429" i="30"/>
  <c r="K5429" i="30"/>
  <c r="L5429" i="30"/>
  <c r="M5429" i="30"/>
  <c r="C5430" i="30"/>
  <c r="D5430" i="30"/>
  <c r="E5430" i="30"/>
  <c r="F5430" i="30"/>
  <c r="G5430" i="30"/>
  <c r="H5430" i="30"/>
  <c r="I5430" i="30"/>
  <c r="J5430" i="30"/>
  <c r="K5430" i="30"/>
  <c r="L5430" i="30"/>
  <c r="M5430" i="30"/>
  <c r="C5431" i="30"/>
  <c r="D5431" i="30"/>
  <c r="E5431" i="30"/>
  <c r="F5431" i="30"/>
  <c r="G5431" i="30"/>
  <c r="H5431" i="30"/>
  <c r="I5431" i="30"/>
  <c r="J5431" i="30"/>
  <c r="K5431" i="30"/>
  <c r="L5431" i="30"/>
  <c r="M5431" i="30"/>
  <c r="C5432" i="30"/>
  <c r="D5432" i="30"/>
  <c r="E5432" i="30"/>
  <c r="F5432" i="30"/>
  <c r="G5432" i="30"/>
  <c r="H5432" i="30"/>
  <c r="I5432" i="30"/>
  <c r="J5432" i="30"/>
  <c r="K5432" i="30"/>
  <c r="L5432" i="30"/>
  <c r="M5432" i="30"/>
  <c r="C5433" i="30"/>
  <c r="D5433" i="30"/>
  <c r="E5433" i="30"/>
  <c r="F5433" i="30"/>
  <c r="G5433" i="30"/>
  <c r="H5433" i="30"/>
  <c r="I5433" i="30"/>
  <c r="J5433" i="30"/>
  <c r="K5433" i="30"/>
  <c r="L5433" i="30"/>
  <c r="M5433" i="30"/>
  <c r="C5434" i="30"/>
  <c r="D5434" i="30"/>
  <c r="E5434" i="30"/>
  <c r="F5434" i="30"/>
  <c r="G5434" i="30"/>
  <c r="H5434" i="30"/>
  <c r="I5434" i="30"/>
  <c r="J5434" i="30"/>
  <c r="K5434" i="30"/>
  <c r="L5434" i="30"/>
  <c r="M5434" i="30"/>
  <c r="C5435" i="30"/>
  <c r="D5435" i="30"/>
  <c r="E5435" i="30"/>
  <c r="F5435" i="30"/>
  <c r="G5435" i="30"/>
  <c r="H5435" i="30"/>
  <c r="I5435" i="30"/>
  <c r="J5435" i="30"/>
  <c r="K5435" i="30"/>
  <c r="L5435" i="30"/>
  <c r="M5435" i="30"/>
  <c r="C5436" i="30"/>
  <c r="D5436" i="30"/>
  <c r="E5436" i="30"/>
  <c r="F5436" i="30"/>
  <c r="G5436" i="30"/>
  <c r="H5436" i="30"/>
  <c r="I5436" i="30"/>
  <c r="J5436" i="30"/>
  <c r="K5436" i="30"/>
  <c r="L5436" i="30"/>
  <c r="M5436" i="30"/>
  <c r="C5437" i="30"/>
  <c r="D5437" i="30"/>
  <c r="E5437" i="30"/>
  <c r="F5437" i="30"/>
  <c r="G5437" i="30"/>
  <c r="H5437" i="30"/>
  <c r="I5437" i="30"/>
  <c r="J5437" i="30"/>
  <c r="K5437" i="30"/>
  <c r="L5437" i="30"/>
  <c r="M5437" i="30"/>
  <c r="C5438" i="30"/>
  <c r="D5438" i="30"/>
  <c r="E5438" i="30"/>
  <c r="F5438" i="30"/>
  <c r="G5438" i="30"/>
  <c r="H5438" i="30"/>
  <c r="I5438" i="30"/>
  <c r="J5438" i="30"/>
  <c r="K5438" i="30"/>
  <c r="L5438" i="30"/>
  <c r="M5438" i="30"/>
  <c r="C5439" i="30"/>
  <c r="D5439" i="30"/>
  <c r="E5439" i="30"/>
  <c r="F5439" i="30"/>
  <c r="G5439" i="30"/>
  <c r="H5439" i="30"/>
  <c r="I5439" i="30"/>
  <c r="J5439" i="30"/>
  <c r="K5439" i="30"/>
  <c r="L5439" i="30"/>
  <c r="M5439" i="30"/>
  <c r="C5440" i="30"/>
  <c r="D5440" i="30"/>
  <c r="E5440" i="30"/>
  <c r="F5440" i="30"/>
  <c r="G5440" i="30"/>
  <c r="H5440" i="30"/>
  <c r="I5440" i="30"/>
  <c r="J5440" i="30"/>
  <c r="K5440" i="30"/>
  <c r="L5440" i="30"/>
  <c r="M5440" i="30"/>
  <c r="C5441" i="30"/>
  <c r="D5441" i="30"/>
  <c r="E5441" i="30"/>
  <c r="F5441" i="30"/>
  <c r="G5441" i="30"/>
  <c r="H5441" i="30"/>
  <c r="I5441" i="30"/>
  <c r="J5441" i="30"/>
  <c r="K5441" i="30"/>
  <c r="L5441" i="30"/>
  <c r="M5441" i="30"/>
  <c r="C5442" i="30"/>
  <c r="D5442" i="30"/>
  <c r="E5442" i="30"/>
  <c r="F5442" i="30"/>
  <c r="G5442" i="30"/>
  <c r="H5442" i="30"/>
  <c r="I5442" i="30"/>
  <c r="J5442" i="30"/>
  <c r="K5442" i="30"/>
  <c r="L5442" i="30"/>
  <c r="M5442" i="30"/>
  <c r="C5443" i="30"/>
  <c r="D5443" i="30"/>
  <c r="E5443" i="30"/>
  <c r="F5443" i="30"/>
  <c r="G5443" i="30"/>
  <c r="H5443" i="30"/>
  <c r="I5443" i="30"/>
  <c r="J5443" i="30"/>
  <c r="K5443" i="30"/>
  <c r="L5443" i="30"/>
  <c r="M5443" i="30"/>
  <c r="C5444" i="30"/>
  <c r="D5444" i="30"/>
  <c r="E5444" i="30"/>
  <c r="F5444" i="30"/>
  <c r="G5444" i="30"/>
  <c r="H5444" i="30"/>
  <c r="I5444" i="30"/>
  <c r="J5444" i="30"/>
  <c r="K5444" i="30"/>
  <c r="L5444" i="30"/>
  <c r="M5444" i="30"/>
  <c r="C5445" i="30"/>
  <c r="D5445" i="30"/>
  <c r="E5445" i="30"/>
  <c r="F5445" i="30"/>
  <c r="G5445" i="30"/>
  <c r="H5445" i="30"/>
  <c r="I5445" i="30"/>
  <c r="J5445" i="30"/>
  <c r="K5445" i="30"/>
  <c r="L5445" i="30"/>
  <c r="M5445" i="30"/>
  <c r="C5446" i="30"/>
  <c r="D5446" i="30"/>
  <c r="E5446" i="30"/>
  <c r="F5446" i="30"/>
  <c r="G5446" i="30"/>
  <c r="H5446" i="30"/>
  <c r="I5446" i="30"/>
  <c r="J5446" i="30"/>
  <c r="K5446" i="30"/>
  <c r="L5446" i="30"/>
  <c r="M5446" i="30"/>
  <c r="C5447" i="30"/>
  <c r="D5447" i="30"/>
  <c r="E5447" i="30"/>
  <c r="F5447" i="30"/>
  <c r="G5447" i="30"/>
  <c r="H5447" i="30"/>
  <c r="I5447" i="30"/>
  <c r="J5447" i="30"/>
  <c r="K5447" i="30"/>
  <c r="L5447" i="30"/>
  <c r="M5447" i="30"/>
  <c r="C5448" i="30"/>
  <c r="D5448" i="30"/>
  <c r="E5448" i="30"/>
  <c r="F5448" i="30"/>
  <c r="G5448" i="30"/>
  <c r="H5448" i="30"/>
  <c r="I5448" i="30"/>
  <c r="J5448" i="30"/>
  <c r="K5448" i="30"/>
  <c r="L5448" i="30"/>
  <c r="M5448" i="30"/>
  <c r="C5449" i="30"/>
  <c r="D5449" i="30"/>
  <c r="E5449" i="30"/>
  <c r="F5449" i="30"/>
  <c r="G5449" i="30"/>
  <c r="H5449" i="30"/>
  <c r="I5449" i="30"/>
  <c r="J5449" i="30"/>
  <c r="K5449" i="30"/>
  <c r="L5449" i="30"/>
  <c r="M5449" i="30"/>
  <c r="C5450" i="30"/>
  <c r="D5450" i="30"/>
  <c r="E5450" i="30"/>
  <c r="F5450" i="30"/>
  <c r="G5450" i="30"/>
  <c r="H5450" i="30"/>
  <c r="I5450" i="30"/>
  <c r="J5450" i="30"/>
  <c r="K5450" i="30"/>
  <c r="L5450" i="30"/>
  <c r="M5450" i="30"/>
  <c r="C5451" i="30"/>
  <c r="D5451" i="30"/>
  <c r="E5451" i="30"/>
  <c r="F5451" i="30"/>
  <c r="G5451" i="30"/>
  <c r="H5451" i="30"/>
  <c r="I5451" i="30"/>
  <c r="J5451" i="30"/>
  <c r="K5451" i="30"/>
  <c r="L5451" i="30"/>
  <c r="M5451" i="30"/>
  <c r="C5452" i="30"/>
  <c r="D5452" i="30"/>
  <c r="E5452" i="30"/>
  <c r="F5452" i="30"/>
  <c r="G5452" i="30"/>
  <c r="H5452" i="30"/>
  <c r="I5452" i="30"/>
  <c r="J5452" i="30"/>
  <c r="K5452" i="30"/>
  <c r="L5452" i="30"/>
  <c r="M5452" i="30"/>
  <c r="C5453" i="30"/>
  <c r="D5453" i="30"/>
  <c r="E5453" i="30"/>
  <c r="F5453" i="30"/>
  <c r="G5453" i="30"/>
  <c r="H5453" i="30"/>
  <c r="I5453" i="30"/>
  <c r="J5453" i="30"/>
  <c r="K5453" i="30"/>
  <c r="L5453" i="30"/>
  <c r="M5453" i="30"/>
  <c r="C5454" i="30"/>
  <c r="D5454" i="30"/>
  <c r="E5454" i="30"/>
  <c r="F5454" i="30"/>
  <c r="G5454" i="30"/>
  <c r="H5454" i="30"/>
  <c r="I5454" i="30"/>
  <c r="J5454" i="30"/>
  <c r="K5454" i="30"/>
  <c r="L5454" i="30"/>
  <c r="M5454" i="30"/>
  <c r="C5455" i="30"/>
  <c r="D5455" i="30"/>
  <c r="E5455" i="30"/>
  <c r="F5455" i="30"/>
  <c r="G5455" i="30"/>
  <c r="H5455" i="30"/>
  <c r="I5455" i="30"/>
  <c r="J5455" i="30"/>
  <c r="K5455" i="30"/>
  <c r="L5455" i="30"/>
  <c r="M5455" i="30"/>
  <c r="C5456" i="30"/>
  <c r="D5456" i="30"/>
  <c r="E5456" i="30"/>
  <c r="F5456" i="30"/>
  <c r="G5456" i="30"/>
  <c r="H5456" i="30"/>
  <c r="I5456" i="30"/>
  <c r="J5456" i="30"/>
  <c r="K5456" i="30"/>
  <c r="L5456" i="30"/>
  <c r="M5456" i="30"/>
  <c r="C5457" i="30"/>
  <c r="D5457" i="30"/>
  <c r="E5457" i="30"/>
  <c r="F5457" i="30"/>
  <c r="G5457" i="30"/>
  <c r="H5457" i="30"/>
  <c r="I5457" i="30"/>
  <c r="J5457" i="30"/>
  <c r="K5457" i="30"/>
  <c r="L5457" i="30"/>
  <c r="M5457" i="30"/>
  <c r="C5458" i="30"/>
  <c r="D5458" i="30"/>
  <c r="E5458" i="30"/>
  <c r="F5458" i="30"/>
  <c r="G5458" i="30"/>
  <c r="H5458" i="30"/>
  <c r="I5458" i="30"/>
  <c r="J5458" i="30"/>
  <c r="K5458" i="30"/>
  <c r="L5458" i="30"/>
  <c r="M5458" i="30"/>
  <c r="C5459" i="30"/>
  <c r="D5459" i="30"/>
  <c r="E5459" i="30"/>
  <c r="F5459" i="30"/>
  <c r="G5459" i="30"/>
  <c r="H5459" i="30"/>
  <c r="I5459" i="30"/>
  <c r="J5459" i="30"/>
  <c r="K5459" i="30"/>
  <c r="L5459" i="30"/>
  <c r="M5459" i="30"/>
  <c r="C5460" i="30"/>
  <c r="D5460" i="30"/>
  <c r="E5460" i="30"/>
  <c r="F5460" i="30"/>
  <c r="G5460" i="30"/>
  <c r="H5460" i="30"/>
  <c r="I5460" i="30"/>
  <c r="J5460" i="30"/>
  <c r="K5460" i="30"/>
  <c r="L5460" i="30"/>
  <c r="M5460" i="30"/>
  <c r="C5461" i="30"/>
  <c r="D5461" i="30"/>
  <c r="E5461" i="30"/>
  <c r="F5461" i="30"/>
  <c r="G5461" i="30"/>
  <c r="H5461" i="30"/>
  <c r="I5461" i="30"/>
  <c r="J5461" i="30"/>
  <c r="K5461" i="30"/>
  <c r="L5461" i="30"/>
  <c r="M5461" i="30"/>
  <c r="C5462" i="30"/>
  <c r="D5462" i="30"/>
  <c r="E5462" i="30"/>
  <c r="F5462" i="30"/>
  <c r="G5462" i="30"/>
  <c r="H5462" i="30"/>
  <c r="I5462" i="30"/>
  <c r="J5462" i="30"/>
  <c r="K5462" i="30"/>
  <c r="L5462" i="30"/>
  <c r="M5462" i="30"/>
  <c r="C5463" i="30"/>
  <c r="D5463" i="30"/>
  <c r="E5463" i="30"/>
  <c r="F5463" i="30"/>
  <c r="G5463" i="30"/>
  <c r="H5463" i="30"/>
  <c r="I5463" i="30"/>
  <c r="J5463" i="30"/>
  <c r="K5463" i="30"/>
  <c r="L5463" i="30"/>
  <c r="M5463" i="30"/>
  <c r="C5464" i="30"/>
  <c r="D5464" i="30"/>
  <c r="E5464" i="30"/>
  <c r="F5464" i="30"/>
  <c r="G5464" i="30"/>
  <c r="H5464" i="30"/>
  <c r="I5464" i="30"/>
  <c r="J5464" i="30"/>
  <c r="K5464" i="30"/>
  <c r="L5464" i="30"/>
  <c r="M5464" i="30"/>
  <c r="C5465" i="30"/>
  <c r="D5465" i="30"/>
  <c r="E5465" i="30"/>
  <c r="F5465" i="30"/>
  <c r="G5465" i="30"/>
  <c r="H5465" i="30"/>
  <c r="I5465" i="30"/>
  <c r="J5465" i="30"/>
  <c r="K5465" i="30"/>
  <c r="L5465" i="30"/>
  <c r="M5465" i="30"/>
  <c r="C5466" i="30"/>
  <c r="D5466" i="30"/>
  <c r="E5466" i="30"/>
  <c r="F5466" i="30"/>
  <c r="G5466" i="30"/>
  <c r="H5466" i="30"/>
  <c r="I5466" i="30"/>
  <c r="J5466" i="30"/>
  <c r="K5466" i="30"/>
  <c r="L5466" i="30"/>
  <c r="M5466" i="30"/>
  <c r="C5467" i="30"/>
  <c r="D5467" i="30"/>
  <c r="E5467" i="30"/>
  <c r="F5467" i="30"/>
  <c r="G5467" i="30"/>
  <c r="H5467" i="30"/>
  <c r="I5467" i="30"/>
  <c r="J5467" i="30"/>
  <c r="K5467" i="30"/>
  <c r="L5467" i="30"/>
  <c r="M5467" i="30"/>
  <c r="C5468" i="30"/>
  <c r="D5468" i="30"/>
  <c r="E5468" i="30"/>
  <c r="F5468" i="30"/>
  <c r="G5468" i="30"/>
  <c r="H5468" i="30"/>
  <c r="I5468" i="30"/>
  <c r="J5468" i="30"/>
  <c r="K5468" i="30"/>
  <c r="L5468" i="30"/>
  <c r="M5468" i="30"/>
  <c r="C5469" i="30"/>
  <c r="D5469" i="30"/>
  <c r="E5469" i="30"/>
  <c r="F5469" i="30"/>
  <c r="G5469" i="30"/>
  <c r="H5469" i="30"/>
  <c r="I5469" i="30"/>
  <c r="J5469" i="30"/>
  <c r="K5469" i="30"/>
  <c r="L5469" i="30"/>
  <c r="M5469" i="30"/>
  <c r="C5470" i="30"/>
  <c r="D5470" i="30"/>
  <c r="E5470" i="30"/>
  <c r="F5470" i="30"/>
  <c r="G5470" i="30"/>
  <c r="H5470" i="30"/>
  <c r="I5470" i="30"/>
  <c r="J5470" i="30"/>
  <c r="K5470" i="30"/>
  <c r="L5470" i="30"/>
  <c r="M5470" i="30"/>
  <c r="C5471" i="30"/>
  <c r="D5471" i="30"/>
  <c r="E5471" i="30"/>
  <c r="F5471" i="30"/>
  <c r="G5471" i="30"/>
  <c r="H5471" i="30"/>
  <c r="I5471" i="30"/>
  <c r="J5471" i="30"/>
  <c r="K5471" i="30"/>
  <c r="L5471" i="30"/>
  <c r="M5471" i="30"/>
  <c r="C5472" i="30"/>
  <c r="D5472" i="30"/>
  <c r="E5472" i="30"/>
  <c r="F5472" i="30"/>
  <c r="G5472" i="30"/>
  <c r="H5472" i="30"/>
  <c r="I5472" i="30"/>
  <c r="J5472" i="30"/>
  <c r="K5472" i="30"/>
  <c r="L5472" i="30"/>
  <c r="M5472" i="30"/>
  <c r="C5473" i="30"/>
  <c r="D5473" i="30"/>
  <c r="E5473" i="30"/>
  <c r="F5473" i="30"/>
  <c r="G5473" i="30"/>
  <c r="H5473" i="30"/>
  <c r="I5473" i="30"/>
  <c r="J5473" i="30"/>
  <c r="K5473" i="30"/>
  <c r="L5473" i="30"/>
  <c r="M5473" i="30"/>
  <c r="C5474" i="30"/>
  <c r="D5474" i="30"/>
  <c r="E5474" i="30"/>
  <c r="F5474" i="30"/>
  <c r="G5474" i="30"/>
  <c r="H5474" i="30"/>
  <c r="I5474" i="30"/>
  <c r="J5474" i="30"/>
  <c r="K5474" i="30"/>
  <c r="L5474" i="30"/>
  <c r="M5474" i="30"/>
  <c r="C5475" i="30"/>
  <c r="D5475" i="30"/>
  <c r="E5475" i="30"/>
  <c r="F5475" i="30"/>
  <c r="G5475" i="30"/>
  <c r="H5475" i="30"/>
  <c r="I5475" i="30"/>
  <c r="J5475" i="30"/>
  <c r="K5475" i="30"/>
  <c r="L5475" i="30"/>
  <c r="M5475" i="30"/>
  <c r="C5476" i="30"/>
  <c r="D5476" i="30"/>
  <c r="E5476" i="30"/>
  <c r="F5476" i="30"/>
  <c r="G5476" i="30"/>
  <c r="H5476" i="30"/>
  <c r="I5476" i="30"/>
  <c r="J5476" i="30"/>
  <c r="K5476" i="30"/>
  <c r="L5476" i="30"/>
  <c r="M5476" i="30"/>
  <c r="C5477" i="30"/>
  <c r="D5477" i="30"/>
  <c r="E5477" i="30"/>
  <c r="F5477" i="30"/>
  <c r="G5477" i="30"/>
  <c r="H5477" i="30"/>
  <c r="I5477" i="30"/>
  <c r="J5477" i="30"/>
  <c r="K5477" i="30"/>
  <c r="L5477" i="30"/>
  <c r="M5477" i="30"/>
  <c r="C5478" i="30"/>
  <c r="D5478" i="30"/>
  <c r="E5478" i="30"/>
  <c r="F5478" i="30"/>
  <c r="G5478" i="30"/>
  <c r="H5478" i="30"/>
  <c r="I5478" i="30"/>
  <c r="J5478" i="30"/>
  <c r="K5478" i="30"/>
  <c r="L5478" i="30"/>
  <c r="M5478" i="30"/>
  <c r="C5479" i="30"/>
  <c r="D5479" i="30"/>
  <c r="E5479" i="30"/>
  <c r="F5479" i="30"/>
  <c r="G5479" i="30"/>
  <c r="H5479" i="30"/>
  <c r="I5479" i="30"/>
  <c r="J5479" i="30"/>
  <c r="K5479" i="30"/>
  <c r="L5479" i="30"/>
  <c r="M5479" i="30"/>
  <c r="C5480" i="30"/>
  <c r="D5480" i="30"/>
  <c r="E5480" i="30"/>
  <c r="F5480" i="30"/>
  <c r="G5480" i="30"/>
  <c r="H5480" i="30"/>
  <c r="I5480" i="30"/>
  <c r="J5480" i="30"/>
  <c r="K5480" i="30"/>
  <c r="L5480" i="30"/>
  <c r="M5480" i="30"/>
  <c r="C5481" i="30"/>
  <c r="D5481" i="30"/>
  <c r="E5481" i="30"/>
  <c r="F5481" i="30"/>
  <c r="G5481" i="30"/>
  <c r="H5481" i="30"/>
  <c r="I5481" i="30"/>
  <c r="J5481" i="30"/>
  <c r="K5481" i="30"/>
  <c r="L5481" i="30"/>
  <c r="M5481" i="30"/>
  <c r="C5482" i="30"/>
  <c r="D5482" i="30"/>
  <c r="E5482" i="30"/>
  <c r="F5482" i="30"/>
  <c r="G5482" i="30"/>
  <c r="H5482" i="30"/>
  <c r="I5482" i="30"/>
  <c r="J5482" i="30"/>
  <c r="K5482" i="30"/>
  <c r="L5482" i="30"/>
  <c r="M5482" i="30"/>
  <c r="C5483" i="30"/>
  <c r="D5483" i="30"/>
  <c r="E5483" i="30"/>
  <c r="F5483" i="30"/>
  <c r="G5483" i="30"/>
  <c r="H5483" i="30"/>
  <c r="I5483" i="30"/>
  <c r="J5483" i="30"/>
  <c r="K5483" i="30"/>
  <c r="L5483" i="30"/>
  <c r="M5483" i="30"/>
  <c r="C5484" i="30"/>
  <c r="D5484" i="30"/>
  <c r="E5484" i="30"/>
  <c r="F5484" i="30"/>
  <c r="G5484" i="30"/>
  <c r="H5484" i="30"/>
  <c r="I5484" i="30"/>
  <c r="J5484" i="30"/>
  <c r="K5484" i="30"/>
  <c r="L5484" i="30"/>
  <c r="M5484" i="30"/>
  <c r="C5485" i="30"/>
  <c r="D5485" i="30"/>
  <c r="E5485" i="30"/>
  <c r="F5485" i="30"/>
  <c r="G5485" i="30"/>
  <c r="H5485" i="30"/>
  <c r="I5485" i="30"/>
  <c r="J5485" i="30"/>
  <c r="K5485" i="30"/>
  <c r="L5485" i="30"/>
  <c r="M5485" i="30"/>
  <c r="C5486" i="30"/>
  <c r="D5486" i="30"/>
  <c r="E5486" i="30"/>
  <c r="F5486" i="30"/>
  <c r="G5486" i="30"/>
  <c r="H5486" i="30"/>
  <c r="I5486" i="30"/>
  <c r="J5486" i="30"/>
  <c r="K5486" i="30"/>
  <c r="L5486" i="30"/>
  <c r="M5486" i="30"/>
  <c r="C5487" i="30"/>
  <c r="D5487" i="30"/>
  <c r="E5487" i="30"/>
  <c r="F5487" i="30"/>
  <c r="G5487" i="30"/>
  <c r="H5487" i="30"/>
  <c r="I5487" i="30"/>
  <c r="J5487" i="30"/>
  <c r="K5487" i="30"/>
  <c r="L5487" i="30"/>
  <c r="M5487" i="30"/>
  <c r="C5488" i="30"/>
  <c r="D5488" i="30"/>
  <c r="E5488" i="30"/>
  <c r="F5488" i="30"/>
  <c r="G5488" i="30"/>
  <c r="H5488" i="30"/>
  <c r="I5488" i="30"/>
  <c r="J5488" i="30"/>
  <c r="K5488" i="30"/>
  <c r="L5488" i="30"/>
  <c r="M5488" i="30"/>
  <c r="C5489" i="30"/>
  <c r="D5489" i="30"/>
  <c r="E5489" i="30"/>
  <c r="F5489" i="30"/>
  <c r="G5489" i="30"/>
  <c r="H5489" i="30"/>
  <c r="I5489" i="30"/>
  <c r="J5489" i="30"/>
  <c r="K5489" i="30"/>
  <c r="L5489" i="30"/>
  <c r="M5489" i="30"/>
  <c r="C5490" i="30"/>
  <c r="D5490" i="30"/>
  <c r="E5490" i="30"/>
  <c r="F5490" i="30"/>
  <c r="G5490" i="30"/>
  <c r="H5490" i="30"/>
  <c r="I5490" i="30"/>
  <c r="J5490" i="30"/>
  <c r="K5490" i="30"/>
  <c r="L5490" i="30"/>
  <c r="M5490" i="30"/>
  <c r="C5491" i="30"/>
  <c r="D5491" i="30"/>
  <c r="E5491" i="30"/>
  <c r="F5491" i="30"/>
  <c r="G5491" i="30"/>
  <c r="H5491" i="30"/>
  <c r="I5491" i="30"/>
  <c r="J5491" i="30"/>
  <c r="K5491" i="30"/>
  <c r="L5491" i="30"/>
  <c r="M5491" i="30"/>
  <c r="C5492" i="30"/>
  <c r="D5492" i="30"/>
  <c r="E5492" i="30"/>
  <c r="F5492" i="30"/>
  <c r="G5492" i="30"/>
  <c r="H5492" i="30"/>
  <c r="I5492" i="30"/>
  <c r="J5492" i="30"/>
  <c r="K5492" i="30"/>
  <c r="L5492" i="30"/>
  <c r="M5492" i="30"/>
  <c r="C5493" i="30"/>
  <c r="D5493" i="30"/>
  <c r="E5493" i="30"/>
  <c r="F5493" i="30"/>
  <c r="G5493" i="30"/>
  <c r="H5493" i="30"/>
  <c r="I5493" i="30"/>
  <c r="J5493" i="30"/>
  <c r="K5493" i="30"/>
  <c r="L5493" i="30"/>
  <c r="M5493" i="30"/>
  <c r="C5494" i="30"/>
  <c r="D5494" i="30"/>
  <c r="E5494" i="30"/>
  <c r="F5494" i="30"/>
  <c r="G5494" i="30"/>
  <c r="H5494" i="30"/>
  <c r="I5494" i="30"/>
  <c r="J5494" i="30"/>
  <c r="K5494" i="30"/>
  <c r="L5494" i="30"/>
  <c r="M5494" i="30"/>
  <c r="C5495" i="30"/>
  <c r="D5495" i="30"/>
  <c r="E5495" i="30"/>
  <c r="F5495" i="30"/>
  <c r="G5495" i="30"/>
  <c r="H5495" i="30"/>
  <c r="I5495" i="30"/>
  <c r="J5495" i="30"/>
  <c r="K5495" i="30"/>
  <c r="L5495" i="30"/>
  <c r="M5495" i="30"/>
  <c r="C5496" i="30"/>
  <c r="D5496" i="30"/>
  <c r="E5496" i="30"/>
  <c r="F5496" i="30"/>
  <c r="G5496" i="30"/>
  <c r="H5496" i="30"/>
  <c r="I5496" i="30"/>
  <c r="J5496" i="30"/>
  <c r="K5496" i="30"/>
  <c r="L5496" i="30"/>
  <c r="M5496" i="30"/>
  <c r="C5497" i="30"/>
  <c r="D5497" i="30"/>
  <c r="E5497" i="30"/>
  <c r="F5497" i="30"/>
  <c r="G5497" i="30"/>
  <c r="H5497" i="30"/>
  <c r="I5497" i="30"/>
  <c r="J5497" i="30"/>
  <c r="K5497" i="30"/>
  <c r="L5497" i="30"/>
  <c r="M5497" i="30"/>
  <c r="C5498" i="30"/>
  <c r="D5498" i="30"/>
  <c r="E5498" i="30"/>
  <c r="F5498" i="30"/>
  <c r="G5498" i="30"/>
  <c r="H5498" i="30"/>
  <c r="I5498" i="30"/>
  <c r="J5498" i="30"/>
  <c r="K5498" i="30"/>
  <c r="L5498" i="30"/>
  <c r="M5498" i="30"/>
  <c r="C5499" i="30"/>
  <c r="D5499" i="30"/>
  <c r="E5499" i="30"/>
  <c r="F5499" i="30"/>
  <c r="G5499" i="30"/>
  <c r="H5499" i="30"/>
  <c r="I5499" i="30"/>
  <c r="J5499" i="30"/>
  <c r="K5499" i="30"/>
  <c r="L5499" i="30"/>
  <c r="M5499" i="30"/>
  <c r="C5500" i="30"/>
  <c r="D5500" i="30"/>
  <c r="E5500" i="30"/>
  <c r="F5500" i="30"/>
  <c r="G5500" i="30"/>
  <c r="H5500" i="30"/>
  <c r="I5500" i="30"/>
  <c r="J5500" i="30"/>
  <c r="K5500" i="30"/>
  <c r="L5500" i="30"/>
  <c r="M5500" i="30"/>
  <c r="C5501" i="30"/>
  <c r="D5501" i="30"/>
  <c r="E5501" i="30"/>
  <c r="F5501" i="30"/>
  <c r="G5501" i="30"/>
  <c r="H5501" i="30"/>
  <c r="I5501" i="30"/>
  <c r="J5501" i="30"/>
  <c r="K5501" i="30"/>
  <c r="L5501" i="30"/>
  <c r="M5501" i="30"/>
  <c r="C5502" i="30"/>
  <c r="D5502" i="30"/>
  <c r="E5502" i="30"/>
  <c r="F5502" i="30"/>
  <c r="G5502" i="30"/>
  <c r="H5502" i="30"/>
  <c r="I5502" i="30"/>
  <c r="J5502" i="30"/>
  <c r="K5502" i="30"/>
  <c r="L5502" i="30"/>
  <c r="M5502" i="30"/>
  <c r="C5503" i="30"/>
  <c r="D5503" i="30"/>
  <c r="E5503" i="30"/>
  <c r="F5503" i="30"/>
  <c r="G5503" i="30"/>
  <c r="H5503" i="30"/>
  <c r="I5503" i="30"/>
  <c r="J5503" i="30"/>
  <c r="K5503" i="30"/>
  <c r="L5503" i="30"/>
  <c r="M5503" i="30"/>
  <c r="C5504" i="30"/>
  <c r="D5504" i="30"/>
  <c r="E5504" i="30"/>
  <c r="F5504" i="30"/>
  <c r="G5504" i="30"/>
  <c r="H5504" i="30"/>
  <c r="I5504" i="30"/>
  <c r="J5504" i="30"/>
  <c r="K5504" i="30"/>
  <c r="L5504" i="30"/>
  <c r="M5504" i="30"/>
  <c r="C5505" i="30"/>
  <c r="D5505" i="30"/>
  <c r="E5505" i="30"/>
  <c r="F5505" i="30"/>
  <c r="G5505" i="30"/>
  <c r="H5505" i="30"/>
  <c r="I5505" i="30"/>
  <c r="J5505" i="30"/>
  <c r="K5505" i="30"/>
  <c r="L5505" i="30"/>
  <c r="M5505" i="30"/>
  <c r="C5506" i="30"/>
  <c r="D5506" i="30"/>
  <c r="E5506" i="30"/>
  <c r="F5506" i="30"/>
  <c r="G5506" i="30"/>
  <c r="H5506" i="30"/>
  <c r="I5506" i="30"/>
  <c r="J5506" i="30"/>
  <c r="K5506" i="30"/>
  <c r="L5506" i="30"/>
  <c r="M5506" i="30"/>
  <c r="C5507" i="30"/>
  <c r="D5507" i="30"/>
  <c r="E5507" i="30"/>
  <c r="F5507" i="30"/>
  <c r="G5507" i="30"/>
  <c r="H5507" i="30"/>
  <c r="I5507" i="30"/>
  <c r="J5507" i="30"/>
  <c r="K5507" i="30"/>
  <c r="L5507" i="30"/>
  <c r="M5507" i="30"/>
  <c r="C5508" i="30"/>
  <c r="D5508" i="30"/>
  <c r="E5508" i="30"/>
  <c r="F5508" i="30"/>
  <c r="G5508" i="30"/>
  <c r="H5508" i="30"/>
  <c r="I5508" i="30"/>
  <c r="J5508" i="30"/>
  <c r="K5508" i="30"/>
  <c r="L5508" i="30"/>
  <c r="M5508" i="30"/>
  <c r="C5509" i="30"/>
  <c r="D5509" i="30"/>
  <c r="E5509" i="30"/>
  <c r="F5509" i="30"/>
  <c r="G5509" i="30"/>
  <c r="H5509" i="30"/>
  <c r="I5509" i="30"/>
  <c r="J5509" i="30"/>
  <c r="K5509" i="30"/>
  <c r="L5509" i="30"/>
  <c r="M5509" i="30"/>
  <c r="C5510" i="30"/>
  <c r="D5510" i="30"/>
  <c r="E5510" i="30"/>
  <c r="F5510" i="30"/>
  <c r="G5510" i="30"/>
  <c r="H5510" i="30"/>
  <c r="I5510" i="30"/>
  <c r="J5510" i="30"/>
  <c r="K5510" i="30"/>
  <c r="L5510" i="30"/>
  <c r="M5510" i="30"/>
  <c r="C5511" i="30"/>
  <c r="D5511" i="30"/>
  <c r="E5511" i="30"/>
  <c r="F5511" i="30"/>
  <c r="G5511" i="30"/>
  <c r="H5511" i="30"/>
  <c r="I5511" i="30"/>
  <c r="J5511" i="30"/>
  <c r="K5511" i="30"/>
  <c r="L5511" i="30"/>
  <c r="M5511" i="30"/>
  <c r="C5512" i="30"/>
  <c r="D5512" i="30"/>
  <c r="E5512" i="30"/>
  <c r="F5512" i="30"/>
  <c r="G5512" i="30"/>
  <c r="H5512" i="30"/>
  <c r="I5512" i="30"/>
  <c r="J5512" i="30"/>
  <c r="K5512" i="30"/>
  <c r="L5512" i="30"/>
  <c r="M5512" i="30"/>
  <c r="C5513" i="30"/>
  <c r="D5513" i="30"/>
  <c r="E5513" i="30"/>
  <c r="F5513" i="30"/>
  <c r="G5513" i="30"/>
  <c r="H5513" i="30"/>
  <c r="I5513" i="30"/>
  <c r="J5513" i="30"/>
  <c r="K5513" i="30"/>
  <c r="L5513" i="30"/>
  <c r="M5513" i="30"/>
  <c r="C5514" i="30"/>
  <c r="D5514" i="30"/>
  <c r="E5514" i="30"/>
  <c r="F5514" i="30"/>
  <c r="G5514" i="30"/>
  <c r="H5514" i="30"/>
  <c r="I5514" i="30"/>
  <c r="J5514" i="30"/>
  <c r="K5514" i="30"/>
  <c r="L5514" i="30"/>
  <c r="M5514" i="30"/>
  <c r="C5515" i="30"/>
  <c r="D5515" i="30"/>
  <c r="E5515" i="30"/>
  <c r="F5515" i="30"/>
  <c r="G5515" i="30"/>
  <c r="H5515" i="30"/>
  <c r="I5515" i="30"/>
  <c r="J5515" i="30"/>
  <c r="K5515" i="30"/>
  <c r="L5515" i="30"/>
  <c r="M5515" i="30"/>
  <c r="C5516" i="30"/>
  <c r="D5516" i="30"/>
  <c r="E5516" i="30"/>
  <c r="F5516" i="30"/>
  <c r="G5516" i="30"/>
  <c r="H5516" i="30"/>
  <c r="I5516" i="30"/>
  <c r="J5516" i="30"/>
  <c r="K5516" i="30"/>
  <c r="L5516" i="30"/>
  <c r="M5516" i="30"/>
  <c r="C5517" i="30"/>
  <c r="D5517" i="30"/>
  <c r="E5517" i="30"/>
  <c r="F5517" i="30"/>
  <c r="G5517" i="30"/>
  <c r="H5517" i="30"/>
  <c r="I5517" i="30"/>
  <c r="J5517" i="30"/>
  <c r="K5517" i="30"/>
  <c r="L5517" i="30"/>
  <c r="M5517" i="30"/>
  <c r="C5518" i="30"/>
  <c r="D5518" i="30"/>
  <c r="E5518" i="30"/>
  <c r="F5518" i="30"/>
  <c r="G5518" i="30"/>
  <c r="H5518" i="30"/>
  <c r="I5518" i="30"/>
  <c r="J5518" i="30"/>
  <c r="K5518" i="30"/>
  <c r="L5518" i="30"/>
  <c r="M5518" i="30"/>
  <c r="C5519" i="30"/>
  <c r="D5519" i="30"/>
  <c r="E5519" i="30"/>
  <c r="F5519" i="30"/>
  <c r="G5519" i="30"/>
  <c r="H5519" i="30"/>
  <c r="I5519" i="30"/>
  <c r="J5519" i="30"/>
  <c r="K5519" i="30"/>
  <c r="L5519" i="30"/>
  <c r="M5519" i="30"/>
  <c r="C5520" i="30"/>
  <c r="D5520" i="30"/>
  <c r="E5520" i="30"/>
  <c r="F5520" i="30"/>
  <c r="G5520" i="30"/>
  <c r="H5520" i="30"/>
  <c r="I5520" i="30"/>
  <c r="J5520" i="30"/>
  <c r="K5520" i="30"/>
  <c r="L5520" i="30"/>
  <c r="M5520" i="30"/>
  <c r="C5521" i="30"/>
  <c r="D5521" i="30"/>
  <c r="E5521" i="30"/>
  <c r="F5521" i="30"/>
  <c r="G5521" i="30"/>
  <c r="H5521" i="30"/>
  <c r="I5521" i="30"/>
  <c r="J5521" i="30"/>
  <c r="K5521" i="30"/>
  <c r="L5521" i="30"/>
  <c r="M5521" i="30"/>
  <c r="C5522" i="30"/>
  <c r="D5522" i="30"/>
  <c r="E5522" i="30"/>
  <c r="F5522" i="30"/>
  <c r="G5522" i="30"/>
  <c r="H5522" i="30"/>
  <c r="I5522" i="30"/>
  <c r="J5522" i="30"/>
  <c r="K5522" i="30"/>
  <c r="L5522" i="30"/>
  <c r="M5522" i="30"/>
  <c r="C5523" i="30"/>
  <c r="D5523" i="30"/>
  <c r="E5523" i="30"/>
  <c r="F5523" i="30"/>
  <c r="G5523" i="30"/>
  <c r="H5523" i="30"/>
  <c r="I5523" i="30"/>
  <c r="J5523" i="30"/>
  <c r="K5523" i="30"/>
  <c r="L5523" i="30"/>
  <c r="M5523" i="30"/>
  <c r="C5524" i="30"/>
  <c r="D5524" i="30"/>
  <c r="E5524" i="30"/>
  <c r="F5524" i="30"/>
  <c r="G5524" i="30"/>
  <c r="H5524" i="30"/>
  <c r="I5524" i="30"/>
  <c r="J5524" i="30"/>
  <c r="K5524" i="30"/>
  <c r="L5524" i="30"/>
  <c r="M5524" i="30"/>
  <c r="C5525" i="30"/>
  <c r="D5525" i="30"/>
  <c r="E5525" i="30"/>
  <c r="F5525" i="30"/>
  <c r="G5525" i="30"/>
  <c r="H5525" i="30"/>
  <c r="I5525" i="30"/>
  <c r="J5525" i="30"/>
  <c r="K5525" i="30"/>
  <c r="L5525" i="30"/>
  <c r="M5525" i="30"/>
  <c r="C5526" i="30"/>
  <c r="D5526" i="30"/>
  <c r="E5526" i="30"/>
  <c r="F5526" i="30"/>
  <c r="G5526" i="30"/>
  <c r="H5526" i="30"/>
  <c r="I5526" i="30"/>
  <c r="J5526" i="30"/>
  <c r="K5526" i="30"/>
  <c r="L5526" i="30"/>
  <c r="M5526" i="30"/>
  <c r="C5527" i="30"/>
  <c r="D5527" i="30"/>
  <c r="E5527" i="30"/>
  <c r="F5527" i="30"/>
  <c r="G5527" i="30"/>
  <c r="H5527" i="30"/>
  <c r="I5527" i="30"/>
  <c r="J5527" i="30"/>
  <c r="K5527" i="30"/>
  <c r="L5527" i="30"/>
  <c r="M5527" i="30"/>
  <c r="C5528" i="30"/>
  <c r="D5528" i="30"/>
  <c r="E5528" i="30"/>
  <c r="F5528" i="30"/>
  <c r="G5528" i="30"/>
  <c r="H5528" i="30"/>
  <c r="I5528" i="30"/>
  <c r="J5528" i="30"/>
  <c r="K5528" i="30"/>
  <c r="L5528" i="30"/>
  <c r="M5528" i="30"/>
  <c r="C5529" i="30"/>
  <c r="D5529" i="30"/>
  <c r="E5529" i="30"/>
  <c r="F5529" i="30"/>
  <c r="G5529" i="30"/>
  <c r="H5529" i="30"/>
  <c r="I5529" i="30"/>
  <c r="J5529" i="30"/>
  <c r="K5529" i="30"/>
  <c r="L5529" i="30"/>
  <c r="M5529" i="30"/>
  <c r="C5530" i="30"/>
  <c r="D5530" i="30"/>
  <c r="E5530" i="30"/>
  <c r="F5530" i="30"/>
  <c r="G5530" i="30"/>
  <c r="H5530" i="30"/>
  <c r="I5530" i="30"/>
  <c r="J5530" i="30"/>
  <c r="K5530" i="30"/>
  <c r="L5530" i="30"/>
  <c r="M5530" i="30"/>
  <c r="C5531" i="30"/>
  <c r="D5531" i="30"/>
  <c r="E5531" i="30"/>
  <c r="F5531" i="30"/>
  <c r="G5531" i="30"/>
  <c r="H5531" i="30"/>
  <c r="I5531" i="30"/>
  <c r="J5531" i="30"/>
  <c r="K5531" i="30"/>
  <c r="L5531" i="30"/>
  <c r="M5531" i="30"/>
  <c r="C5532" i="30"/>
  <c r="D5532" i="30"/>
  <c r="E5532" i="30"/>
  <c r="F5532" i="30"/>
  <c r="G5532" i="30"/>
  <c r="H5532" i="30"/>
  <c r="I5532" i="30"/>
  <c r="J5532" i="30"/>
  <c r="K5532" i="30"/>
  <c r="L5532" i="30"/>
  <c r="M5532" i="30"/>
  <c r="C5533" i="30"/>
  <c r="D5533" i="30"/>
  <c r="E5533" i="30"/>
  <c r="F5533" i="30"/>
  <c r="G5533" i="30"/>
  <c r="H5533" i="30"/>
  <c r="I5533" i="30"/>
  <c r="J5533" i="30"/>
  <c r="K5533" i="30"/>
  <c r="L5533" i="30"/>
  <c r="M5533" i="30"/>
  <c r="C5534" i="30"/>
  <c r="D5534" i="30"/>
  <c r="E5534" i="30"/>
  <c r="F5534" i="30"/>
  <c r="G5534" i="30"/>
  <c r="H5534" i="30"/>
  <c r="I5534" i="30"/>
  <c r="J5534" i="30"/>
  <c r="K5534" i="30"/>
  <c r="L5534" i="30"/>
  <c r="M5534" i="30"/>
  <c r="C5535" i="30"/>
  <c r="D5535" i="30"/>
  <c r="E5535" i="30"/>
  <c r="F5535" i="30"/>
  <c r="G5535" i="30"/>
  <c r="H5535" i="30"/>
  <c r="I5535" i="30"/>
  <c r="J5535" i="30"/>
  <c r="K5535" i="30"/>
  <c r="L5535" i="30"/>
  <c r="M5535" i="30"/>
  <c r="C5536" i="30"/>
  <c r="D5536" i="30"/>
  <c r="E5536" i="30"/>
  <c r="F5536" i="30"/>
  <c r="G5536" i="30"/>
  <c r="H5536" i="30"/>
  <c r="I5536" i="30"/>
  <c r="J5536" i="30"/>
  <c r="K5536" i="30"/>
  <c r="L5536" i="30"/>
  <c r="M5536" i="30"/>
  <c r="C5537" i="30"/>
  <c r="D5537" i="30"/>
  <c r="E5537" i="30"/>
  <c r="F5537" i="30"/>
  <c r="G5537" i="30"/>
  <c r="H5537" i="30"/>
  <c r="I5537" i="30"/>
  <c r="J5537" i="30"/>
  <c r="K5537" i="30"/>
  <c r="L5537" i="30"/>
  <c r="M5537" i="30"/>
  <c r="C5538" i="30"/>
  <c r="D5538" i="30"/>
  <c r="E5538" i="30"/>
  <c r="F5538" i="30"/>
  <c r="G5538" i="30"/>
  <c r="H5538" i="30"/>
  <c r="I5538" i="30"/>
  <c r="J5538" i="30"/>
  <c r="K5538" i="30"/>
  <c r="L5538" i="30"/>
  <c r="M5538" i="30"/>
  <c r="C5539" i="30"/>
  <c r="D5539" i="30"/>
  <c r="E5539" i="30"/>
  <c r="F5539" i="30"/>
  <c r="G5539" i="30"/>
  <c r="H5539" i="30"/>
  <c r="I5539" i="30"/>
  <c r="J5539" i="30"/>
  <c r="K5539" i="30"/>
  <c r="L5539" i="30"/>
  <c r="M5539" i="30"/>
  <c r="C5540" i="30"/>
  <c r="D5540" i="30"/>
  <c r="E5540" i="30"/>
  <c r="F5540" i="30"/>
  <c r="G5540" i="30"/>
  <c r="H5540" i="30"/>
  <c r="I5540" i="30"/>
  <c r="J5540" i="30"/>
  <c r="K5540" i="30"/>
  <c r="L5540" i="30"/>
  <c r="M5540" i="30"/>
  <c r="C5541" i="30"/>
  <c r="D5541" i="30"/>
  <c r="E5541" i="30"/>
  <c r="F5541" i="30"/>
  <c r="G5541" i="30"/>
  <c r="H5541" i="30"/>
  <c r="I5541" i="30"/>
  <c r="J5541" i="30"/>
  <c r="K5541" i="30"/>
  <c r="L5541" i="30"/>
  <c r="M5541" i="30"/>
  <c r="C5542" i="30"/>
  <c r="D5542" i="30"/>
  <c r="E5542" i="30"/>
  <c r="F5542" i="30"/>
  <c r="G5542" i="30"/>
  <c r="H5542" i="30"/>
  <c r="I5542" i="30"/>
  <c r="J5542" i="30"/>
  <c r="K5542" i="30"/>
  <c r="L5542" i="30"/>
  <c r="M5542" i="30"/>
  <c r="C5543" i="30"/>
  <c r="D5543" i="30"/>
  <c r="E5543" i="30"/>
  <c r="F5543" i="30"/>
  <c r="G5543" i="30"/>
  <c r="H5543" i="30"/>
  <c r="I5543" i="30"/>
  <c r="J5543" i="30"/>
  <c r="K5543" i="30"/>
  <c r="L5543" i="30"/>
  <c r="M5543" i="30"/>
  <c r="C5544" i="30"/>
  <c r="D5544" i="30"/>
  <c r="E5544" i="30"/>
  <c r="F5544" i="30"/>
  <c r="G5544" i="30"/>
  <c r="H5544" i="30"/>
  <c r="I5544" i="30"/>
  <c r="J5544" i="30"/>
  <c r="K5544" i="30"/>
  <c r="L5544" i="30"/>
  <c r="M5544" i="30"/>
  <c r="C5545" i="30"/>
  <c r="D5545" i="30"/>
  <c r="E5545" i="30"/>
  <c r="F5545" i="30"/>
  <c r="G5545" i="30"/>
  <c r="H5545" i="30"/>
  <c r="I5545" i="30"/>
  <c r="J5545" i="30"/>
  <c r="K5545" i="30"/>
  <c r="L5545" i="30"/>
  <c r="M5545" i="30"/>
  <c r="C5546" i="30"/>
  <c r="D5546" i="30"/>
  <c r="E5546" i="30"/>
  <c r="F5546" i="30"/>
  <c r="G5546" i="30"/>
  <c r="H5546" i="30"/>
  <c r="I5546" i="30"/>
  <c r="J5546" i="30"/>
  <c r="K5546" i="30"/>
  <c r="L5546" i="30"/>
  <c r="M5546" i="30"/>
  <c r="C5547" i="30"/>
  <c r="D5547" i="30"/>
  <c r="E5547" i="30"/>
  <c r="F5547" i="30"/>
  <c r="G5547" i="30"/>
  <c r="H5547" i="30"/>
  <c r="I5547" i="30"/>
  <c r="J5547" i="30"/>
  <c r="K5547" i="30"/>
  <c r="L5547" i="30"/>
  <c r="M5547" i="30"/>
  <c r="C5548" i="30"/>
  <c r="D5548" i="30"/>
  <c r="E5548" i="30"/>
  <c r="F5548" i="30"/>
  <c r="G5548" i="30"/>
  <c r="H5548" i="30"/>
  <c r="I5548" i="30"/>
  <c r="J5548" i="30"/>
  <c r="K5548" i="30"/>
  <c r="L5548" i="30"/>
  <c r="M5548" i="30"/>
  <c r="C5549" i="30"/>
  <c r="D5549" i="30"/>
  <c r="E5549" i="30"/>
  <c r="F5549" i="30"/>
  <c r="G5549" i="30"/>
  <c r="H5549" i="30"/>
  <c r="I5549" i="30"/>
  <c r="J5549" i="30"/>
  <c r="K5549" i="30"/>
  <c r="L5549" i="30"/>
  <c r="M5549" i="30"/>
  <c r="C5550" i="30"/>
  <c r="D5550" i="30"/>
  <c r="E5550" i="30"/>
  <c r="F5550" i="30"/>
  <c r="G5550" i="30"/>
  <c r="H5550" i="30"/>
  <c r="I5550" i="30"/>
  <c r="J5550" i="30"/>
  <c r="K5550" i="30"/>
  <c r="L5550" i="30"/>
  <c r="M5550" i="30"/>
  <c r="C5551" i="30"/>
  <c r="D5551" i="30"/>
  <c r="E5551" i="30"/>
  <c r="F5551" i="30"/>
  <c r="G5551" i="30"/>
  <c r="H5551" i="30"/>
  <c r="I5551" i="30"/>
  <c r="J5551" i="30"/>
  <c r="K5551" i="30"/>
  <c r="L5551" i="30"/>
  <c r="M5551" i="30"/>
  <c r="C5552" i="30"/>
  <c r="D5552" i="30"/>
  <c r="E5552" i="30"/>
  <c r="F5552" i="30"/>
  <c r="G5552" i="30"/>
  <c r="H5552" i="30"/>
  <c r="I5552" i="30"/>
  <c r="J5552" i="30"/>
  <c r="K5552" i="30"/>
  <c r="L5552" i="30"/>
  <c r="M5552" i="30"/>
  <c r="C5553" i="30"/>
  <c r="D5553" i="30"/>
  <c r="E5553" i="30"/>
  <c r="F5553" i="30"/>
  <c r="G5553" i="30"/>
  <c r="H5553" i="30"/>
  <c r="I5553" i="30"/>
  <c r="J5553" i="30"/>
  <c r="K5553" i="30"/>
  <c r="L5553" i="30"/>
  <c r="M5553" i="30"/>
  <c r="C5554" i="30"/>
  <c r="D5554" i="30"/>
  <c r="E5554" i="30"/>
  <c r="F5554" i="30"/>
  <c r="G5554" i="30"/>
  <c r="H5554" i="30"/>
  <c r="I5554" i="30"/>
  <c r="J5554" i="30"/>
  <c r="K5554" i="30"/>
  <c r="L5554" i="30"/>
  <c r="M5554" i="30"/>
  <c r="C5555" i="30"/>
  <c r="D5555" i="30"/>
  <c r="E5555" i="30"/>
  <c r="F5555" i="30"/>
  <c r="G5555" i="30"/>
  <c r="H5555" i="30"/>
  <c r="I5555" i="30"/>
  <c r="J5555" i="30"/>
  <c r="K5555" i="30"/>
  <c r="L5555" i="30"/>
  <c r="M5555" i="30"/>
  <c r="C5556" i="30"/>
  <c r="D5556" i="30"/>
  <c r="E5556" i="30"/>
  <c r="F5556" i="30"/>
  <c r="G5556" i="30"/>
  <c r="H5556" i="30"/>
  <c r="I5556" i="30"/>
  <c r="J5556" i="30"/>
  <c r="K5556" i="30"/>
  <c r="L5556" i="30"/>
  <c r="M5556" i="30"/>
  <c r="C5557" i="30"/>
  <c r="D5557" i="30"/>
  <c r="E5557" i="30"/>
  <c r="F5557" i="30"/>
  <c r="G5557" i="30"/>
  <c r="H5557" i="30"/>
  <c r="I5557" i="30"/>
  <c r="J5557" i="30"/>
  <c r="K5557" i="30"/>
  <c r="L5557" i="30"/>
  <c r="M5557" i="30"/>
  <c r="C5558" i="30"/>
  <c r="D5558" i="30"/>
  <c r="E5558" i="30"/>
  <c r="F5558" i="30"/>
  <c r="G5558" i="30"/>
  <c r="H5558" i="30"/>
  <c r="I5558" i="30"/>
  <c r="J5558" i="30"/>
  <c r="K5558" i="30"/>
  <c r="L5558" i="30"/>
  <c r="M5558" i="30"/>
  <c r="C5559" i="30"/>
  <c r="D5559" i="30"/>
  <c r="E5559" i="30"/>
  <c r="F5559" i="30"/>
  <c r="G5559" i="30"/>
  <c r="H5559" i="30"/>
  <c r="I5559" i="30"/>
  <c r="J5559" i="30"/>
  <c r="K5559" i="30"/>
  <c r="L5559" i="30"/>
  <c r="M5559" i="30"/>
  <c r="C5560" i="30"/>
  <c r="D5560" i="30"/>
  <c r="E5560" i="30"/>
  <c r="F5560" i="30"/>
  <c r="G5560" i="30"/>
  <c r="H5560" i="30"/>
  <c r="I5560" i="30"/>
  <c r="J5560" i="30"/>
  <c r="K5560" i="30"/>
  <c r="L5560" i="30"/>
  <c r="M5560" i="30"/>
  <c r="C5561" i="30"/>
  <c r="D5561" i="30"/>
  <c r="E5561" i="30"/>
  <c r="F5561" i="30"/>
  <c r="G5561" i="30"/>
  <c r="H5561" i="30"/>
  <c r="I5561" i="30"/>
  <c r="J5561" i="30"/>
  <c r="K5561" i="30"/>
  <c r="L5561" i="30"/>
  <c r="M5561" i="30"/>
  <c r="C5562" i="30"/>
  <c r="D5562" i="30"/>
  <c r="E5562" i="30"/>
  <c r="F5562" i="30"/>
  <c r="G5562" i="30"/>
  <c r="H5562" i="30"/>
  <c r="I5562" i="30"/>
  <c r="J5562" i="30"/>
  <c r="K5562" i="30"/>
  <c r="L5562" i="30"/>
  <c r="M5562" i="30"/>
  <c r="C5563" i="30"/>
  <c r="D5563" i="30"/>
  <c r="E5563" i="30"/>
  <c r="F5563" i="30"/>
  <c r="G5563" i="30"/>
  <c r="H5563" i="30"/>
  <c r="I5563" i="30"/>
  <c r="J5563" i="30"/>
  <c r="K5563" i="30"/>
  <c r="L5563" i="30"/>
  <c r="M5563" i="30"/>
  <c r="C5564" i="30"/>
  <c r="D5564" i="30"/>
  <c r="E5564" i="30"/>
  <c r="F5564" i="30"/>
  <c r="G5564" i="30"/>
  <c r="H5564" i="30"/>
  <c r="I5564" i="30"/>
  <c r="J5564" i="30"/>
  <c r="K5564" i="30"/>
  <c r="L5564" i="30"/>
  <c r="M5564" i="30"/>
  <c r="C5565" i="30"/>
  <c r="D5565" i="30"/>
  <c r="E5565" i="30"/>
  <c r="F5565" i="30"/>
  <c r="G5565" i="30"/>
  <c r="H5565" i="30"/>
  <c r="I5565" i="30"/>
  <c r="J5565" i="30"/>
  <c r="K5565" i="30"/>
  <c r="L5565" i="30"/>
  <c r="M5565" i="30"/>
  <c r="C5566" i="30"/>
  <c r="D5566" i="30"/>
  <c r="E5566" i="30"/>
  <c r="F5566" i="30"/>
  <c r="G5566" i="30"/>
  <c r="H5566" i="30"/>
  <c r="I5566" i="30"/>
  <c r="J5566" i="30"/>
  <c r="K5566" i="30"/>
  <c r="L5566" i="30"/>
  <c r="M5566" i="30"/>
  <c r="C5567" i="30"/>
  <c r="D5567" i="30"/>
  <c r="E5567" i="30"/>
  <c r="F5567" i="30"/>
  <c r="G5567" i="30"/>
  <c r="H5567" i="30"/>
  <c r="I5567" i="30"/>
  <c r="J5567" i="30"/>
  <c r="K5567" i="30"/>
  <c r="L5567" i="30"/>
  <c r="M5567" i="30"/>
  <c r="C5568" i="30"/>
  <c r="D5568" i="30"/>
  <c r="E5568" i="30"/>
  <c r="F5568" i="30"/>
  <c r="G5568" i="30"/>
  <c r="H5568" i="30"/>
  <c r="I5568" i="30"/>
  <c r="J5568" i="30"/>
  <c r="K5568" i="30"/>
  <c r="L5568" i="30"/>
  <c r="M5568" i="30"/>
  <c r="C5569" i="30"/>
  <c r="D5569" i="30"/>
  <c r="E5569" i="30"/>
  <c r="F5569" i="30"/>
  <c r="G5569" i="30"/>
  <c r="H5569" i="30"/>
  <c r="I5569" i="30"/>
  <c r="J5569" i="30"/>
  <c r="K5569" i="30"/>
  <c r="L5569" i="30"/>
  <c r="M5569" i="30"/>
  <c r="C5570" i="30"/>
  <c r="D5570" i="30"/>
  <c r="E5570" i="30"/>
  <c r="F5570" i="30"/>
  <c r="G5570" i="30"/>
  <c r="H5570" i="30"/>
  <c r="I5570" i="30"/>
  <c r="J5570" i="30"/>
  <c r="K5570" i="30"/>
  <c r="L5570" i="30"/>
  <c r="M5570" i="30"/>
  <c r="C5571" i="30"/>
  <c r="D5571" i="30"/>
  <c r="E5571" i="30"/>
  <c r="F5571" i="30"/>
  <c r="G5571" i="30"/>
  <c r="H5571" i="30"/>
  <c r="I5571" i="30"/>
  <c r="J5571" i="30"/>
  <c r="K5571" i="30"/>
  <c r="L5571" i="30"/>
  <c r="M5571" i="30"/>
  <c r="C5572" i="30"/>
  <c r="D5572" i="30"/>
  <c r="E5572" i="30"/>
  <c r="F5572" i="30"/>
  <c r="G5572" i="30"/>
  <c r="H5572" i="30"/>
  <c r="I5572" i="30"/>
  <c r="J5572" i="30"/>
  <c r="K5572" i="30"/>
  <c r="L5572" i="30"/>
  <c r="M5572" i="30"/>
  <c r="C5573" i="30"/>
  <c r="D5573" i="30"/>
  <c r="E5573" i="30"/>
  <c r="F5573" i="30"/>
  <c r="G5573" i="30"/>
  <c r="H5573" i="30"/>
  <c r="I5573" i="30"/>
  <c r="J5573" i="30"/>
  <c r="K5573" i="30"/>
  <c r="L5573" i="30"/>
  <c r="M5573" i="30"/>
  <c r="C5574" i="30"/>
  <c r="D5574" i="30"/>
  <c r="E5574" i="30"/>
  <c r="F5574" i="30"/>
  <c r="G5574" i="30"/>
  <c r="H5574" i="30"/>
  <c r="I5574" i="30"/>
  <c r="J5574" i="30"/>
  <c r="K5574" i="30"/>
  <c r="L5574" i="30"/>
  <c r="M5574" i="30"/>
  <c r="C5575" i="30"/>
  <c r="D5575" i="30"/>
  <c r="E5575" i="30"/>
  <c r="F5575" i="30"/>
  <c r="G5575" i="30"/>
  <c r="H5575" i="30"/>
  <c r="I5575" i="30"/>
  <c r="J5575" i="30"/>
  <c r="K5575" i="30"/>
  <c r="L5575" i="30"/>
  <c r="M5575" i="30"/>
  <c r="C5576" i="30"/>
  <c r="D5576" i="30"/>
  <c r="E5576" i="30"/>
  <c r="F5576" i="30"/>
  <c r="G5576" i="30"/>
  <c r="H5576" i="30"/>
  <c r="I5576" i="30"/>
  <c r="J5576" i="30"/>
  <c r="K5576" i="30"/>
  <c r="L5576" i="30"/>
  <c r="M5576" i="30"/>
  <c r="C5577" i="30"/>
  <c r="D5577" i="30"/>
  <c r="E5577" i="30"/>
  <c r="F5577" i="30"/>
  <c r="G5577" i="30"/>
  <c r="H5577" i="30"/>
  <c r="I5577" i="30"/>
  <c r="J5577" i="30"/>
  <c r="K5577" i="30"/>
  <c r="L5577" i="30"/>
  <c r="M5577" i="30"/>
  <c r="C5578" i="30"/>
  <c r="D5578" i="30"/>
  <c r="E5578" i="30"/>
  <c r="F5578" i="30"/>
  <c r="G5578" i="30"/>
  <c r="H5578" i="30"/>
  <c r="I5578" i="30"/>
  <c r="J5578" i="30"/>
  <c r="K5578" i="30"/>
  <c r="L5578" i="30"/>
  <c r="M5578" i="30"/>
  <c r="C5579" i="30"/>
  <c r="D5579" i="30"/>
  <c r="E5579" i="30"/>
  <c r="F5579" i="30"/>
  <c r="G5579" i="30"/>
  <c r="H5579" i="30"/>
  <c r="I5579" i="30"/>
  <c r="J5579" i="30"/>
  <c r="K5579" i="30"/>
  <c r="L5579" i="30"/>
  <c r="M5579" i="30"/>
  <c r="C5580" i="30"/>
  <c r="D5580" i="30"/>
  <c r="E5580" i="30"/>
  <c r="F5580" i="30"/>
  <c r="G5580" i="30"/>
  <c r="H5580" i="30"/>
  <c r="I5580" i="30"/>
  <c r="J5580" i="30"/>
  <c r="K5580" i="30"/>
  <c r="L5580" i="30"/>
  <c r="M5580" i="30"/>
  <c r="C5581" i="30"/>
  <c r="D5581" i="30"/>
  <c r="E5581" i="30"/>
  <c r="F5581" i="30"/>
  <c r="G5581" i="30"/>
  <c r="H5581" i="30"/>
  <c r="I5581" i="30"/>
  <c r="J5581" i="30"/>
  <c r="K5581" i="30"/>
  <c r="L5581" i="30"/>
  <c r="M5581" i="30"/>
  <c r="C5582" i="30"/>
  <c r="D5582" i="30"/>
  <c r="E5582" i="30"/>
  <c r="F5582" i="30"/>
  <c r="G5582" i="30"/>
  <c r="H5582" i="30"/>
  <c r="I5582" i="30"/>
  <c r="J5582" i="30"/>
  <c r="K5582" i="30"/>
  <c r="L5582" i="30"/>
  <c r="M5582" i="30"/>
  <c r="C5583" i="30"/>
  <c r="D5583" i="30"/>
  <c r="E5583" i="30"/>
  <c r="F5583" i="30"/>
  <c r="G5583" i="30"/>
  <c r="H5583" i="30"/>
  <c r="I5583" i="30"/>
  <c r="J5583" i="30"/>
  <c r="K5583" i="30"/>
  <c r="L5583" i="30"/>
  <c r="M5583" i="30"/>
  <c r="C5584" i="30"/>
  <c r="D5584" i="30"/>
  <c r="E5584" i="30"/>
  <c r="F5584" i="30"/>
  <c r="G5584" i="30"/>
  <c r="H5584" i="30"/>
  <c r="I5584" i="30"/>
  <c r="J5584" i="30"/>
  <c r="K5584" i="30"/>
  <c r="L5584" i="30"/>
  <c r="M5584" i="30"/>
  <c r="C5585" i="30"/>
  <c r="D5585" i="30"/>
  <c r="E5585" i="30"/>
  <c r="F5585" i="30"/>
  <c r="G5585" i="30"/>
  <c r="H5585" i="30"/>
  <c r="I5585" i="30"/>
  <c r="J5585" i="30"/>
  <c r="K5585" i="30"/>
  <c r="L5585" i="30"/>
  <c r="M5585" i="30"/>
  <c r="C5586" i="30"/>
  <c r="D5586" i="30"/>
  <c r="E5586" i="30"/>
  <c r="F5586" i="30"/>
  <c r="G5586" i="30"/>
  <c r="H5586" i="30"/>
  <c r="I5586" i="30"/>
  <c r="J5586" i="30"/>
  <c r="K5586" i="30"/>
  <c r="L5586" i="30"/>
  <c r="M5586" i="30"/>
  <c r="C5587" i="30"/>
  <c r="D5587" i="30"/>
  <c r="E5587" i="30"/>
  <c r="F5587" i="30"/>
  <c r="G5587" i="30"/>
  <c r="H5587" i="30"/>
  <c r="I5587" i="30"/>
  <c r="J5587" i="30"/>
  <c r="K5587" i="30"/>
  <c r="L5587" i="30"/>
  <c r="M5587" i="30"/>
  <c r="C5588" i="30"/>
  <c r="D5588" i="30"/>
  <c r="E5588" i="30"/>
  <c r="F5588" i="30"/>
  <c r="G5588" i="30"/>
  <c r="H5588" i="30"/>
  <c r="I5588" i="30"/>
  <c r="J5588" i="30"/>
  <c r="K5588" i="30"/>
  <c r="L5588" i="30"/>
  <c r="M5588" i="30"/>
  <c r="C5589" i="30"/>
  <c r="D5589" i="30"/>
  <c r="E5589" i="30"/>
  <c r="F5589" i="30"/>
  <c r="G5589" i="30"/>
  <c r="H5589" i="30"/>
  <c r="I5589" i="30"/>
  <c r="J5589" i="30"/>
  <c r="K5589" i="30"/>
  <c r="L5589" i="30"/>
  <c r="M5589" i="30"/>
  <c r="C5590" i="30"/>
  <c r="D5590" i="30"/>
  <c r="E5590" i="30"/>
  <c r="F5590" i="30"/>
  <c r="G5590" i="30"/>
  <c r="H5590" i="30"/>
  <c r="I5590" i="30"/>
  <c r="J5590" i="30"/>
  <c r="K5590" i="30"/>
  <c r="L5590" i="30"/>
  <c r="M5590" i="30"/>
  <c r="C5591" i="30"/>
  <c r="D5591" i="30"/>
  <c r="E5591" i="30"/>
  <c r="F5591" i="30"/>
  <c r="G5591" i="30"/>
  <c r="H5591" i="30"/>
  <c r="I5591" i="30"/>
  <c r="J5591" i="30"/>
  <c r="K5591" i="30"/>
  <c r="L5591" i="30"/>
  <c r="M5591" i="30"/>
  <c r="C5592" i="30"/>
  <c r="D5592" i="30"/>
  <c r="E5592" i="30"/>
  <c r="F5592" i="30"/>
  <c r="G5592" i="30"/>
  <c r="H5592" i="30"/>
  <c r="I5592" i="30"/>
  <c r="J5592" i="30"/>
  <c r="K5592" i="30"/>
  <c r="L5592" i="30"/>
  <c r="M5592" i="30"/>
  <c r="C5593" i="30"/>
  <c r="D5593" i="30"/>
  <c r="E5593" i="30"/>
  <c r="F5593" i="30"/>
  <c r="G5593" i="30"/>
  <c r="H5593" i="30"/>
  <c r="I5593" i="30"/>
  <c r="J5593" i="30"/>
  <c r="K5593" i="30"/>
  <c r="L5593" i="30"/>
  <c r="M5593" i="30"/>
  <c r="C5594" i="30"/>
  <c r="D5594" i="30"/>
  <c r="E5594" i="30"/>
  <c r="F5594" i="30"/>
  <c r="G5594" i="30"/>
  <c r="H5594" i="30"/>
  <c r="I5594" i="30"/>
  <c r="J5594" i="30"/>
  <c r="K5594" i="30"/>
  <c r="L5594" i="30"/>
  <c r="M5594" i="30"/>
  <c r="C5595" i="30"/>
  <c r="D5595" i="30"/>
  <c r="E5595" i="30"/>
  <c r="F5595" i="30"/>
  <c r="G5595" i="30"/>
  <c r="H5595" i="30"/>
  <c r="I5595" i="30"/>
  <c r="J5595" i="30"/>
  <c r="K5595" i="30"/>
  <c r="L5595" i="30"/>
  <c r="M5595" i="30"/>
  <c r="C5596" i="30"/>
  <c r="D5596" i="30"/>
  <c r="E5596" i="30"/>
  <c r="F5596" i="30"/>
  <c r="G5596" i="30"/>
  <c r="H5596" i="30"/>
  <c r="I5596" i="30"/>
  <c r="J5596" i="30"/>
  <c r="K5596" i="30"/>
  <c r="L5596" i="30"/>
  <c r="M5596" i="30"/>
  <c r="C5597" i="30"/>
  <c r="D5597" i="30"/>
  <c r="E5597" i="30"/>
  <c r="F5597" i="30"/>
  <c r="G5597" i="30"/>
  <c r="H5597" i="30"/>
  <c r="I5597" i="30"/>
  <c r="J5597" i="30"/>
  <c r="K5597" i="30"/>
  <c r="L5597" i="30"/>
  <c r="M5597" i="30"/>
  <c r="C5598" i="30"/>
  <c r="D5598" i="30"/>
  <c r="E5598" i="30"/>
  <c r="F5598" i="30"/>
  <c r="G5598" i="30"/>
  <c r="H5598" i="30"/>
  <c r="I5598" i="30"/>
  <c r="J5598" i="30"/>
  <c r="K5598" i="30"/>
  <c r="L5598" i="30"/>
  <c r="M5598" i="30"/>
  <c r="C5599" i="30"/>
  <c r="D5599" i="30"/>
  <c r="E5599" i="30"/>
  <c r="F5599" i="30"/>
  <c r="G5599" i="30"/>
  <c r="H5599" i="30"/>
  <c r="I5599" i="30"/>
  <c r="J5599" i="30"/>
  <c r="K5599" i="30"/>
  <c r="L5599" i="30"/>
  <c r="M5599" i="30"/>
  <c r="C5600" i="30"/>
  <c r="D5600" i="30"/>
  <c r="E5600" i="30"/>
  <c r="F5600" i="30"/>
  <c r="G5600" i="30"/>
  <c r="H5600" i="30"/>
  <c r="I5600" i="30"/>
  <c r="J5600" i="30"/>
  <c r="K5600" i="30"/>
  <c r="L5600" i="30"/>
  <c r="M5600" i="30"/>
  <c r="C5601" i="30"/>
  <c r="D5601" i="30"/>
  <c r="E5601" i="30"/>
  <c r="F5601" i="30"/>
  <c r="G5601" i="30"/>
  <c r="H5601" i="30"/>
  <c r="I5601" i="30"/>
  <c r="J5601" i="30"/>
  <c r="K5601" i="30"/>
  <c r="L5601" i="30"/>
  <c r="M5601" i="30"/>
  <c r="C5602" i="30"/>
  <c r="D5602" i="30"/>
  <c r="E5602" i="30"/>
  <c r="F5602" i="30"/>
  <c r="G5602" i="30"/>
  <c r="H5602" i="30"/>
  <c r="I5602" i="30"/>
  <c r="J5602" i="30"/>
  <c r="K5602" i="30"/>
  <c r="L5602" i="30"/>
  <c r="M5602" i="30"/>
  <c r="C5603" i="30"/>
  <c r="D5603" i="30"/>
  <c r="E5603" i="30"/>
  <c r="F5603" i="30"/>
  <c r="G5603" i="30"/>
  <c r="H5603" i="30"/>
  <c r="I5603" i="30"/>
  <c r="J5603" i="30"/>
  <c r="K5603" i="30"/>
  <c r="L5603" i="30"/>
  <c r="M5603" i="30"/>
  <c r="C5604" i="30"/>
  <c r="D5604" i="30"/>
  <c r="E5604" i="30"/>
  <c r="F5604" i="30"/>
  <c r="G5604" i="30"/>
  <c r="H5604" i="30"/>
  <c r="I5604" i="30"/>
  <c r="J5604" i="30"/>
  <c r="K5604" i="30"/>
  <c r="L5604" i="30"/>
  <c r="M5604" i="30"/>
  <c r="C5605" i="30"/>
  <c r="D5605" i="30"/>
  <c r="E5605" i="30"/>
  <c r="F5605" i="30"/>
  <c r="G5605" i="30"/>
  <c r="H5605" i="30"/>
  <c r="I5605" i="30"/>
  <c r="J5605" i="30"/>
  <c r="K5605" i="30"/>
  <c r="L5605" i="30"/>
  <c r="M5605" i="30"/>
  <c r="C5606" i="30"/>
  <c r="D5606" i="30"/>
  <c r="E5606" i="30"/>
  <c r="F5606" i="30"/>
  <c r="G5606" i="30"/>
  <c r="H5606" i="30"/>
  <c r="I5606" i="30"/>
  <c r="J5606" i="30"/>
  <c r="K5606" i="30"/>
  <c r="L5606" i="30"/>
  <c r="M5606" i="30"/>
  <c r="C5607" i="30"/>
  <c r="D5607" i="30"/>
  <c r="E5607" i="30"/>
  <c r="F5607" i="30"/>
  <c r="G5607" i="30"/>
  <c r="H5607" i="30"/>
  <c r="I5607" i="30"/>
  <c r="J5607" i="30"/>
  <c r="K5607" i="30"/>
  <c r="L5607" i="30"/>
  <c r="M5607" i="30"/>
  <c r="C5608" i="30"/>
  <c r="D5608" i="30"/>
  <c r="E5608" i="30"/>
  <c r="F5608" i="30"/>
  <c r="G5608" i="30"/>
  <c r="H5608" i="30"/>
  <c r="I5608" i="30"/>
  <c r="J5608" i="30"/>
  <c r="K5608" i="30"/>
  <c r="L5608" i="30"/>
  <c r="M5608" i="30"/>
  <c r="C5609" i="30"/>
  <c r="D5609" i="30"/>
  <c r="E5609" i="30"/>
  <c r="F5609" i="30"/>
  <c r="G5609" i="30"/>
  <c r="H5609" i="30"/>
  <c r="I5609" i="30"/>
  <c r="J5609" i="30"/>
  <c r="K5609" i="30"/>
  <c r="L5609" i="30"/>
  <c r="M5609" i="30"/>
  <c r="C5610" i="30"/>
  <c r="D5610" i="30"/>
  <c r="E5610" i="30"/>
  <c r="F5610" i="30"/>
  <c r="G5610" i="30"/>
  <c r="H5610" i="30"/>
  <c r="I5610" i="30"/>
  <c r="J5610" i="30"/>
  <c r="K5610" i="30"/>
  <c r="L5610" i="30"/>
  <c r="M5610" i="30"/>
  <c r="C5611" i="30"/>
  <c r="D5611" i="30"/>
  <c r="E5611" i="30"/>
  <c r="F5611" i="30"/>
  <c r="G5611" i="30"/>
  <c r="H5611" i="30"/>
  <c r="I5611" i="30"/>
  <c r="J5611" i="30"/>
  <c r="K5611" i="30"/>
  <c r="L5611" i="30"/>
  <c r="M5611" i="30"/>
  <c r="C5612" i="30"/>
  <c r="D5612" i="30"/>
  <c r="E5612" i="30"/>
  <c r="F5612" i="30"/>
  <c r="G5612" i="30"/>
  <c r="H5612" i="30"/>
  <c r="I5612" i="30"/>
  <c r="J5612" i="30"/>
  <c r="K5612" i="30"/>
  <c r="L5612" i="30"/>
  <c r="M5612" i="30"/>
  <c r="C5613" i="30"/>
  <c r="D5613" i="30"/>
  <c r="E5613" i="30"/>
  <c r="F5613" i="30"/>
  <c r="G5613" i="30"/>
  <c r="H5613" i="30"/>
  <c r="I5613" i="30"/>
  <c r="J5613" i="30"/>
  <c r="K5613" i="30"/>
  <c r="L5613" i="30"/>
  <c r="M5613" i="30"/>
  <c r="C5614" i="30"/>
  <c r="D5614" i="30"/>
  <c r="E5614" i="30"/>
  <c r="F5614" i="30"/>
  <c r="G5614" i="30"/>
  <c r="H5614" i="30"/>
  <c r="I5614" i="30"/>
  <c r="J5614" i="30"/>
  <c r="K5614" i="30"/>
  <c r="L5614" i="30"/>
  <c r="M5614" i="30"/>
  <c r="C5615" i="30"/>
  <c r="D5615" i="30"/>
  <c r="E5615" i="30"/>
  <c r="F5615" i="30"/>
  <c r="G5615" i="30"/>
  <c r="H5615" i="30"/>
  <c r="I5615" i="30"/>
  <c r="J5615" i="30"/>
  <c r="K5615" i="30"/>
  <c r="L5615" i="30"/>
  <c r="M5615" i="30"/>
  <c r="C5616" i="30"/>
  <c r="D5616" i="30"/>
  <c r="E5616" i="30"/>
  <c r="F5616" i="30"/>
  <c r="G5616" i="30"/>
  <c r="H5616" i="30"/>
  <c r="I5616" i="30"/>
  <c r="J5616" i="30"/>
  <c r="K5616" i="30"/>
  <c r="L5616" i="30"/>
  <c r="M5616" i="30"/>
  <c r="C5617" i="30"/>
  <c r="D5617" i="30"/>
  <c r="E5617" i="30"/>
  <c r="F5617" i="30"/>
  <c r="G5617" i="30"/>
  <c r="H5617" i="30"/>
  <c r="I5617" i="30"/>
  <c r="J5617" i="30"/>
  <c r="K5617" i="30"/>
  <c r="L5617" i="30"/>
  <c r="M5617" i="30"/>
  <c r="C5618" i="30"/>
  <c r="D5618" i="30"/>
  <c r="E5618" i="30"/>
  <c r="F5618" i="30"/>
  <c r="G5618" i="30"/>
  <c r="H5618" i="30"/>
  <c r="I5618" i="30"/>
  <c r="J5618" i="30"/>
  <c r="K5618" i="30"/>
  <c r="L5618" i="30"/>
  <c r="M5618" i="30"/>
  <c r="C5619" i="30"/>
  <c r="D5619" i="30"/>
  <c r="E5619" i="30"/>
  <c r="F5619" i="30"/>
  <c r="G5619" i="30"/>
  <c r="H5619" i="30"/>
  <c r="I5619" i="30"/>
  <c r="J5619" i="30"/>
  <c r="K5619" i="30"/>
  <c r="L5619" i="30"/>
  <c r="M5619" i="30"/>
  <c r="C5620" i="30"/>
  <c r="D5620" i="30"/>
  <c r="E5620" i="30"/>
  <c r="F5620" i="30"/>
  <c r="G5620" i="30"/>
  <c r="H5620" i="30"/>
  <c r="I5620" i="30"/>
  <c r="J5620" i="30"/>
  <c r="K5620" i="30"/>
  <c r="L5620" i="30"/>
  <c r="M5620" i="30"/>
  <c r="O4445" i="30"/>
  <c r="P4445" i="30"/>
  <c r="Q4445" i="30"/>
  <c r="R4445" i="30"/>
  <c r="S4445" i="30"/>
  <c r="U4445" i="30"/>
  <c r="V4445" i="30"/>
  <c r="O4446" i="30"/>
  <c r="P4446" i="30"/>
  <c r="Q4446" i="30"/>
  <c r="R4446" i="30"/>
  <c r="S4446" i="30"/>
  <c r="U4446" i="30"/>
  <c r="V4446" i="30"/>
  <c r="O4447" i="30"/>
  <c r="P4447" i="30"/>
  <c r="Q4447" i="30"/>
  <c r="R4447" i="30"/>
  <c r="S4447" i="30"/>
  <c r="U4447" i="30"/>
  <c r="V4447" i="30"/>
  <c r="O4448" i="30"/>
  <c r="P4448" i="30"/>
  <c r="Q4448" i="30"/>
  <c r="R4448" i="30"/>
  <c r="S4448" i="30"/>
  <c r="U4448" i="30"/>
  <c r="V4448" i="30"/>
  <c r="P4449" i="30"/>
  <c r="Q4449" i="30"/>
  <c r="R4449" i="30"/>
  <c r="S4449" i="30"/>
  <c r="U4449" i="30"/>
  <c r="V4449" i="30"/>
  <c r="O4450" i="30"/>
  <c r="P4450" i="30"/>
  <c r="Q4450" i="30"/>
  <c r="R4450" i="30"/>
  <c r="S4450" i="30"/>
  <c r="U4450" i="30"/>
  <c r="V4450" i="30"/>
  <c r="O4451" i="30"/>
  <c r="P4451" i="30"/>
  <c r="Q4451" i="30"/>
  <c r="R4451" i="30"/>
  <c r="S4451" i="30"/>
  <c r="U4451" i="30"/>
  <c r="V4451" i="30"/>
  <c r="P4452" i="30"/>
  <c r="Q4452" i="30"/>
  <c r="R4452" i="30"/>
  <c r="S4452" i="30"/>
  <c r="U4452" i="30"/>
  <c r="V4452" i="30"/>
  <c r="O4453" i="30"/>
  <c r="P4453" i="30"/>
  <c r="Q4453" i="30"/>
  <c r="R4453" i="30"/>
  <c r="S4453" i="30"/>
  <c r="U4453" i="30"/>
  <c r="V4453" i="30"/>
  <c r="O4454" i="30"/>
  <c r="P4454" i="30"/>
  <c r="Q4454" i="30"/>
  <c r="R4454" i="30"/>
  <c r="S4454" i="30"/>
  <c r="U4454" i="30"/>
  <c r="V4454" i="30"/>
  <c r="O4455" i="30"/>
  <c r="P4455" i="30"/>
  <c r="Q4455" i="30"/>
  <c r="R4455" i="30"/>
  <c r="S4455" i="30"/>
  <c r="U4455" i="30"/>
  <c r="V4455" i="30"/>
  <c r="O4456" i="30"/>
  <c r="P4456" i="30"/>
  <c r="Q4456" i="30"/>
  <c r="R4456" i="30"/>
  <c r="S4456" i="30"/>
  <c r="U4456" i="30"/>
  <c r="V4456" i="30"/>
  <c r="P4457" i="30"/>
  <c r="Q4457" i="30"/>
  <c r="R4457" i="30"/>
  <c r="S4457" i="30"/>
  <c r="U4457" i="30"/>
  <c r="V4457" i="30"/>
  <c r="O4458" i="30"/>
  <c r="P4458" i="30"/>
  <c r="Q4458" i="30"/>
  <c r="R4458" i="30"/>
  <c r="S4458" i="30"/>
  <c r="U4458" i="30"/>
  <c r="V4458" i="30"/>
  <c r="P4459" i="30"/>
  <c r="Q4459" i="30"/>
  <c r="R4459" i="30"/>
  <c r="S4459" i="30"/>
  <c r="U4459" i="30"/>
  <c r="V4459" i="30"/>
  <c r="O4460" i="30"/>
  <c r="P4460" i="30"/>
  <c r="Q4460" i="30"/>
  <c r="R4460" i="30"/>
  <c r="S4460" i="30"/>
  <c r="U4460" i="30"/>
  <c r="V4460" i="30"/>
  <c r="O4461" i="30"/>
  <c r="P4461" i="30"/>
  <c r="Q4461" i="30"/>
  <c r="R4461" i="30"/>
  <c r="S4461" i="30"/>
  <c r="U4461" i="30"/>
  <c r="V4461" i="30"/>
  <c r="O4462" i="30"/>
  <c r="P4462" i="30"/>
  <c r="Q4462" i="30"/>
  <c r="R4462" i="30"/>
  <c r="S4462" i="30"/>
  <c r="U4462" i="30"/>
  <c r="V4462" i="30"/>
  <c r="O4463" i="30"/>
  <c r="P4463" i="30"/>
  <c r="Q4463" i="30"/>
  <c r="R4463" i="30"/>
  <c r="S4463" i="30"/>
  <c r="U4463" i="30"/>
  <c r="V4463" i="30"/>
  <c r="O4464" i="30"/>
  <c r="P4464" i="30"/>
  <c r="Q4464" i="30"/>
  <c r="R4464" i="30"/>
  <c r="S4464" i="30"/>
  <c r="U4464" i="30"/>
  <c r="V4464" i="30"/>
  <c r="O4465" i="30"/>
  <c r="P4465" i="30"/>
  <c r="Q4465" i="30"/>
  <c r="R4465" i="30"/>
  <c r="S4465" i="30"/>
  <c r="U4465" i="30"/>
  <c r="V4465" i="30"/>
  <c r="O4466" i="30"/>
  <c r="P4466" i="30"/>
  <c r="Q4466" i="30"/>
  <c r="R4466" i="30"/>
  <c r="S4466" i="30"/>
  <c r="U4466" i="30"/>
  <c r="V4466" i="30"/>
  <c r="O4467" i="30"/>
  <c r="P4467" i="30"/>
  <c r="Q4467" i="30"/>
  <c r="R4467" i="30"/>
  <c r="S4467" i="30"/>
  <c r="U4467" i="30"/>
  <c r="V4467" i="30"/>
  <c r="O4468" i="30"/>
  <c r="P4468" i="30"/>
  <c r="Q4468" i="30"/>
  <c r="R4468" i="30"/>
  <c r="S4468" i="30"/>
  <c r="U4468" i="30"/>
  <c r="V4468" i="30"/>
  <c r="O4469" i="30"/>
  <c r="P4469" i="30"/>
  <c r="Q4469" i="30"/>
  <c r="R4469" i="30"/>
  <c r="S4469" i="30"/>
  <c r="U4469" i="30"/>
  <c r="V4469" i="30"/>
  <c r="O4470" i="30"/>
  <c r="P4470" i="30"/>
  <c r="Q4470" i="30"/>
  <c r="R4470" i="30"/>
  <c r="S4470" i="30"/>
  <c r="U4470" i="30"/>
  <c r="V4470" i="30"/>
  <c r="O4471" i="30"/>
  <c r="P4471" i="30"/>
  <c r="Q4471" i="30"/>
  <c r="R4471" i="30"/>
  <c r="S4471" i="30"/>
  <c r="U4471" i="30"/>
  <c r="V4471" i="30"/>
  <c r="O4472" i="30"/>
  <c r="P4472" i="30"/>
  <c r="Q4472" i="30"/>
  <c r="R4472" i="30"/>
  <c r="S4472" i="30"/>
  <c r="U4472" i="30"/>
  <c r="V4472" i="30"/>
  <c r="P4473" i="30"/>
  <c r="Q4473" i="30"/>
  <c r="R4473" i="30"/>
  <c r="S4473" i="30"/>
  <c r="U4473" i="30"/>
  <c r="V4473" i="30"/>
  <c r="O4474" i="30"/>
  <c r="P4474" i="30"/>
  <c r="Q4474" i="30"/>
  <c r="R4474" i="30"/>
  <c r="S4474" i="30"/>
  <c r="U4474" i="30"/>
  <c r="V4474" i="30"/>
  <c r="O4475" i="30"/>
  <c r="P4475" i="30"/>
  <c r="Q4475" i="30"/>
  <c r="R4475" i="30"/>
  <c r="S4475" i="30"/>
  <c r="U4475" i="30"/>
  <c r="V4475" i="30"/>
  <c r="O4476" i="30"/>
  <c r="P4476" i="30"/>
  <c r="Q4476" i="30"/>
  <c r="R4476" i="30"/>
  <c r="S4476" i="30"/>
  <c r="U4476" i="30"/>
  <c r="V4476" i="30"/>
  <c r="O4477" i="30"/>
  <c r="P4477" i="30"/>
  <c r="Q4477" i="30"/>
  <c r="R4477" i="30"/>
  <c r="S4477" i="30"/>
  <c r="U4477" i="30"/>
  <c r="V4477" i="30"/>
  <c r="O4478" i="30"/>
  <c r="P4478" i="30"/>
  <c r="Q4478" i="30"/>
  <c r="R4478" i="30"/>
  <c r="S4478" i="30"/>
  <c r="U4478" i="30"/>
  <c r="V4478" i="30"/>
  <c r="O4479" i="30"/>
  <c r="P4479" i="30"/>
  <c r="Q4479" i="30"/>
  <c r="R4479" i="30"/>
  <c r="S4479" i="30"/>
  <c r="U4479" i="30"/>
  <c r="V4479" i="30"/>
  <c r="P4480" i="30"/>
  <c r="Q4480" i="30"/>
  <c r="R4480" i="30"/>
  <c r="S4480" i="30"/>
  <c r="U4480" i="30"/>
  <c r="V4480" i="30"/>
  <c r="O4481" i="30"/>
  <c r="P4481" i="30"/>
  <c r="Q4481" i="30"/>
  <c r="R4481" i="30"/>
  <c r="S4481" i="30"/>
  <c r="U4481" i="30"/>
  <c r="V4481" i="30"/>
  <c r="O4482" i="30"/>
  <c r="P4482" i="30"/>
  <c r="Q4482" i="30"/>
  <c r="R4482" i="30"/>
  <c r="S4482" i="30"/>
  <c r="U4482" i="30"/>
  <c r="V4482" i="30"/>
  <c r="O4483" i="30"/>
  <c r="P4483" i="30"/>
  <c r="Q4483" i="30"/>
  <c r="R4483" i="30"/>
  <c r="S4483" i="30"/>
  <c r="U4483" i="30"/>
  <c r="V4483" i="30"/>
  <c r="O4484" i="30"/>
  <c r="P4484" i="30"/>
  <c r="Q4484" i="30"/>
  <c r="R4484" i="30"/>
  <c r="S4484" i="30"/>
  <c r="U4484" i="30"/>
  <c r="V4484" i="30"/>
  <c r="O4485" i="30"/>
  <c r="P4485" i="30"/>
  <c r="Q4485" i="30"/>
  <c r="R4485" i="30"/>
  <c r="S4485" i="30"/>
  <c r="U4485" i="30"/>
  <c r="V4485" i="30"/>
  <c r="O4486" i="30"/>
  <c r="P4486" i="30"/>
  <c r="Q4486" i="30"/>
  <c r="R4486" i="30"/>
  <c r="S4486" i="30"/>
  <c r="U4486" i="30"/>
  <c r="V4486" i="30"/>
  <c r="P4487" i="30"/>
  <c r="Q4487" i="30"/>
  <c r="R4487" i="30"/>
  <c r="S4487" i="30"/>
  <c r="U4487" i="30"/>
  <c r="V4487" i="30"/>
  <c r="O4488" i="30"/>
  <c r="P4488" i="30"/>
  <c r="Q4488" i="30"/>
  <c r="R4488" i="30"/>
  <c r="S4488" i="30"/>
  <c r="U4488" i="30"/>
  <c r="V4488" i="30"/>
  <c r="O4489" i="30"/>
  <c r="P4489" i="30"/>
  <c r="Q4489" i="30"/>
  <c r="R4489" i="30"/>
  <c r="S4489" i="30"/>
  <c r="U4489" i="30"/>
  <c r="V4489" i="30"/>
  <c r="O4490" i="30"/>
  <c r="P4490" i="30"/>
  <c r="Q4490" i="30"/>
  <c r="R4490" i="30"/>
  <c r="S4490" i="30"/>
  <c r="U4490" i="30"/>
  <c r="V4490" i="30"/>
  <c r="O4491" i="30"/>
  <c r="P4491" i="30"/>
  <c r="Q4491" i="30"/>
  <c r="R4491" i="30"/>
  <c r="S4491" i="30"/>
  <c r="U4491" i="30"/>
  <c r="V4491" i="30"/>
  <c r="O4492" i="30"/>
  <c r="P4492" i="30"/>
  <c r="Q4492" i="30"/>
  <c r="R4492" i="30"/>
  <c r="S4492" i="30"/>
  <c r="U4492" i="30"/>
  <c r="V4492" i="30"/>
  <c r="O4493" i="30"/>
  <c r="P4493" i="30"/>
  <c r="Q4493" i="30"/>
  <c r="R4493" i="30"/>
  <c r="S4493" i="30"/>
  <c r="U4493" i="30"/>
  <c r="V4493" i="30"/>
  <c r="O4494" i="30"/>
  <c r="P4494" i="30"/>
  <c r="Q4494" i="30"/>
  <c r="R4494" i="30"/>
  <c r="S4494" i="30"/>
  <c r="U4494" i="30"/>
  <c r="V4494" i="30"/>
  <c r="O4495" i="30"/>
  <c r="P4495" i="30"/>
  <c r="Q4495" i="30"/>
  <c r="R4495" i="30"/>
  <c r="S4495" i="30"/>
  <c r="U4495" i="30"/>
  <c r="V4495" i="30"/>
  <c r="P4496" i="30"/>
  <c r="Q4496" i="30"/>
  <c r="R4496" i="30"/>
  <c r="S4496" i="30"/>
  <c r="U4496" i="30"/>
  <c r="V4496" i="30"/>
  <c r="O4497" i="30"/>
  <c r="P4497" i="30"/>
  <c r="Q4497" i="30"/>
  <c r="R4497" i="30"/>
  <c r="S4497" i="30"/>
  <c r="U4497" i="30"/>
  <c r="V4497" i="30"/>
  <c r="O4498" i="30"/>
  <c r="P4498" i="30"/>
  <c r="Q4498" i="30"/>
  <c r="R4498" i="30"/>
  <c r="S4498" i="30"/>
  <c r="U4498" i="30"/>
  <c r="V4498" i="30"/>
  <c r="O4499" i="30"/>
  <c r="P4499" i="30"/>
  <c r="Q4499" i="30"/>
  <c r="R4499" i="30"/>
  <c r="S4499" i="30"/>
  <c r="U4499" i="30"/>
  <c r="V4499" i="30"/>
  <c r="O4500" i="30"/>
  <c r="P4500" i="30"/>
  <c r="Q4500" i="30"/>
  <c r="R4500" i="30"/>
  <c r="S4500" i="30"/>
  <c r="U4500" i="30"/>
  <c r="V4500" i="30"/>
  <c r="O4501" i="30"/>
  <c r="P4501" i="30"/>
  <c r="Q4501" i="30"/>
  <c r="R4501" i="30"/>
  <c r="S4501" i="30"/>
  <c r="U4501" i="30"/>
  <c r="V4501" i="30"/>
  <c r="O4502" i="30"/>
  <c r="P4502" i="30"/>
  <c r="Q4502" i="30"/>
  <c r="R4502" i="30"/>
  <c r="S4502" i="30"/>
  <c r="U4502" i="30"/>
  <c r="V4502" i="30"/>
  <c r="P4503" i="30"/>
  <c r="Q4503" i="30"/>
  <c r="R4503" i="30"/>
  <c r="S4503" i="30"/>
  <c r="U4503" i="30"/>
  <c r="V4503" i="30"/>
  <c r="O4504" i="30"/>
  <c r="P4504" i="30"/>
  <c r="Q4504" i="30"/>
  <c r="R4504" i="30"/>
  <c r="S4504" i="30"/>
  <c r="U4504" i="30"/>
  <c r="V4504" i="30"/>
  <c r="O4505" i="30"/>
  <c r="P4505" i="30"/>
  <c r="Q4505" i="30"/>
  <c r="R4505" i="30"/>
  <c r="S4505" i="30"/>
  <c r="U4505" i="30"/>
  <c r="V4505" i="30"/>
  <c r="O4506" i="30"/>
  <c r="P4506" i="30"/>
  <c r="Q4506" i="30"/>
  <c r="R4506" i="30"/>
  <c r="S4506" i="30"/>
  <c r="U4506" i="30"/>
  <c r="V4506" i="30"/>
  <c r="O4507" i="30"/>
  <c r="P4507" i="30"/>
  <c r="Q4507" i="30"/>
  <c r="R4507" i="30"/>
  <c r="S4507" i="30"/>
  <c r="U4507" i="30"/>
  <c r="V4507" i="30"/>
  <c r="O4508" i="30"/>
  <c r="P4508" i="30"/>
  <c r="Q4508" i="30"/>
  <c r="R4508" i="30"/>
  <c r="S4508" i="30"/>
  <c r="U4508" i="30"/>
  <c r="V4508" i="30"/>
  <c r="O4509" i="30"/>
  <c r="P4509" i="30"/>
  <c r="Q4509" i="30"/>
  <c r="R4509" i="30"/>
  <c r="S4509" i="30"/>
  <c r="U4509" i="30"/>
  <c r="V4509" i="30"/>
  <c r="P4510" i="30"/>
  <c r="Q4510" i="30"/>
  <c r="R4510" i="30"/>
  <c r="S4510" i="30"/>
  <c r="U4510" i="30"/>
  <c r="V4510" i="30"/>
  <c r="O4511" i="30"/>
  <c r="P4511" i="30"/>
  <c r="Q4511" i="30"/>
  <c r="R4511" i="30"/>
  <c r="S4511" i="30"/>
  <c r="U4511" i="30"/>
  <c r="V4511" i="30"/>
  <c r="O4512" i="30"/>
  <c r="P4512" i="30"/>
  <c r="Q4512" i="30"/>
  <c r="R4512" i="30"/>
  <c r="S4512" i="30"/>
  <c r="U4512" i="30"/>
  <c r="V4512" i="30"/>
  <c r="O4513" i="30"/>
  <c r="P4513" i="30"/>
  <c r="Q4513" i="30"/>
  <c r="R4513" i="30"/>
  <c r="S4513" i="30"/>
  <c r="U4513" i="30"/>
  <c r="V4513" i="30"/>
  <c r="O4514" i="30"/>
  <c r="P4514" i="30"/>
  <c r="Q4514" i="30"/>
  <c r="R4514" i="30"/>
  <c r="S4514" i="30"/>
  <c r="U4514" i="30"/>
  <c r="V4514" i="30"/>
  <c r="O4515" i="30"/>
  <c r="P4515" i="30"/>
  <c r="Q4515" i="30"/>
  <c r="R4515" i="30"/>
  <c r="S4515" i="30"/>
  <c r="U4515" i="30"/>
  <c r="V4515" i="30"/>
  <c r="O4516" i="30"/>
  <c r="P4516" i="30"/>
  <c r="Q4516" i="30"/>
  <c r="R4516" i="30"/>
  <c r="S4516" i="30"/>
  <c r="U4516" i="30"/>
  <c r="V4516" i="30"/>
  <c r="O4517" i="30"/>
  <c r="P4517" i="30"/>
  <c r="Q4517" i="30"/>
  <c r="R4517" i="30"/>
  <c r="S4517" i="30"/>
  <c r="U4517" i="30"/>
  <c r="V4517" i="30"/>
  <c r="O4518" i="30"/>
  <c r="P4518" i="30"/>
  <c r="Q4518" i="30"/>
  <c r="R4518" i="30"/>
  <c r="S4518" i="30"/>
  <c r="U4518" i="30"/>
  <c r="V4518" i="30"/>
  <c r="P4519" i="30"/>
  <c r="Q4519" i="30"/>
  <c r="R4519" i="30"/>
  <c r="S4519" i="30"/>
  <c r="U4519" i="30"/>
  <c r="V4519" i="30"/>
  <c r="O4520" i="30"/>
  <c r="P4520" i="30"/>
  <c r="Q4520" i="30"/>
  <c r="R4520" i="30"/>
  <c r="S4520" i="30"/>
  <c r="U4520" i="30"/>
  <c r="V4520" i="30"/>
  <c r="O4521" i="30"/>
  <c r="P4521" i="30"/>
  <c r="Q4521" i="30"/>
  <c r="R4521" i="30"/>
  <c r="S4521" i="30"/>
  <c r="U4521" i="30"/>
  <c r="V4521" i="30"/>
  <c r="P4522" i="30"/>
  <c r="Q4522" i="30"/>
  <c r="R4522" i="30"/>
  <c r="S4522" i="30"/>
  <c r="U4522" i="30"/>
  <c r="V4522" i="30"/>
  <c r="O4523" i="30"/>
  <c r="P4523" i="30"/>
  <c r="Q4523" i="30"/>
  <c r="R4523" i="30"/>
  <c r="S4523" i="30"/>
  <c r="U4523" i="30"/>
  <c r="V4523" i="30"/>
  <c r="O4524" i="30"/>
  <c r="P4524" i="30"/>
  <c r="Q4524" i="30"/>
  <c r="R4524" i="30"/>
  <c r="S4524" i="30"/>
  <c r="U4524" i="30"/>
  <c r="V4524" i="30"/>
  <c r="O4525" i="30"/>
  <c r="P4525" i="30"/>
  <c r="Q4525" i="30"/>
  <c r="R4525" i="30"/>
  <c r="S4525" i="30"/>
  <c r="U4525" i="30"/>
  <c r="V4525" i="30"/>
  <c r="O4526" i="30"/>
  <c r="P4526" i="30"/>
  <c r="Q4526" i="30"/>
  <c r="R4526" i="30"/>
  <c r="S4526" i="30"/>
  <c r="U4526" i="30"/>
  <c r="V4526" i="30"/>
  <c r="P4527" i="30"/>
  <c r="Q4527" i="30"/>
  <c r="R4527" i="30"/>
  <c r="S4527" i="30"/>
  <c r="U4527" i="30"/>
  <c r="V4527" i="30"/>
  <c r="O4528" i="30"/>
  <c r="P4528" i="30"/>
  <c r="Q4528" i="30"/>
  <c r="R4528" i="30"/>
  <c r="S4528" i="30"/>
  <c r="U4528" i="30"/>
  <c r="V4528" i="30"/>
  <c r="O4529" i="30"/>
  <c r="P4529" i="30"/>
  <c r="Q4529" i="30"/>
  <c r="R4529" i="30"/>
  <c r="S4529" i="30"/>
  <c r="U4529" i="30"/>
  <c r="V4529" i="30"/>
  <c r="O4530" i="30"/>
  <c r="P4530" i="30"/>
  <c r="Q4530" i="30"/>
  <c r="R4530" i="30"/>
  <c r="S4530" i="30"/>
  <c r="U4530" i="30"/>
  <c r="V4530" i="30"/>
  <c r="O4531" i="30"/>
  <c r="P4531" i="30"/>
  <c r="Q4531" i="30"/>
  <c r="R4531" i="30"/>
  <c r="S4531" i="30"/>
  <c r="U4531" i="30"/>
  <c r="V4531" i="30"/>
  <c r="O4532" i="30"/>
  <c r="P4532" i="30"/>
  <c r="Q4532" i="30"/>
  <c r="R4532" i="30"/>
  <c r="S4532" i="30"/>
  <c r="U4532" i="30"/>
  <c r="V4532" i="30"/>
  <c r="O4533" i="30"/>
  <c r="P4533" i="30"/>
  <c r="Q4533" i="30"/>
  <c r="R4533" i="30"/>
  <c r="S4533" i="30"/>
  <c r="U4533" i="30"/>
  <c r="V4533" i="30"/>
  <c r="P4534" i="30"/>
  <c r="Q4534" i="30"/>
  <c r="R4534" i="30"/>
  <c r="S4534" i="30"/>
  <c r="U4534" i="30"/>
  <c r="V4534" i="30"/>
  <c r="O4535" i="30"/>
  <c r="P4535" i="30"/>
  <c r="Q4535" i="30"/>
  <c r="R4535" i="30"/>
  <c r="S4535" i="30"/>
  <c r="U4535" i="30"/>
  <c r="V4535" i="30"/>
  <c r="O4536" i="30"/>
  <c r="P4536" i="30"/>
  <c r="Q4536" i="30"/>
  <c r="R4536" i="30"/>
  <c r="S4536" i="30"/>
  <c r="U4536" i="30"/>
  <c r="V4536" i="30"/>
  <c r="O4537" i="30"/>
  <c r="P4537" i="30"/>
  <c r="Q4537" i="30"/>
  <c r="R4537" i="30"/>
  <c r="S4537" i="30"/>
  <c r="U4537" i="30"/>
  <c r="V4537" i="30"/>
  <c r="O4538" i="30"/>
  <c r="P4538" i="30"/>
  <c r="Q4538" i="30"/>
  <c r="R4538" i="30"/>
  <c r="S4538" i="30"/>
  <c r="U4538" i="30"/>
  <c r="V4538" i="30"/>
  <c r="O4539" i="30"/>
  <c r="P4539" i="30"/>
  <c r="Q4539" i="30"/>
  <c r="R4539" i="30"/>
  <c r="S4539" i="30"/>
  <c r="U4539" i="30"/>
  <c r="V4539" i="30"/>
  <c r="O4540" i="30"/>
  <c r="P4540" i="30"/>
  <c r="Q4540" i="30"/>
  <c r="R4540" i="30"/>
  <c r="S4540" i="30"/>
  <c r="U4540" i="30"/>
  <c r="V4540" i="30"/>
  <c r="O4541" i="30"/>
  <c r="P4541" i="30"/>
  <c r="Q4541" i="30"/>
  <c r="R4541" i="30"/>
  <c r="S4541" i="30"/>
  <c r="U4541" i="30"/>
  <c r="V4541" i="30"/>
  <c r="P4542" i="30"/>
  <c r="Q4542" i="30"/>
  <c r="R4542" i="30"/>
  <c r="S4542" i="30"/>
  <c r="U4542" i="30"/>
  <c r="V4542" i="30"/>
  <c r="O4543" i="30"/>
  <c r="P4543" i="30"/>
  <c r="Q4543" i="30"/>
  <c r="R4543" i="30"/>
  <c r="S4543" i="30"/>
  <c r="U4543" i="30"/>
  <c r="V4543" i="30"/>
  <c r="P4544" i="30"/>
  <c r="Q4544" i="30"/>
  <c r="R4544" i="30"/>
  <c r="S4544" i="30"/>
  <c r="U4544" i="30"/>
  <c r="V4544" i="30"/>
  <c r="O4545" i="30"/>
  <c r="P4545" i="30"/>
  <c r="Q4545" i="30"/>
  <c r="R4545" i="30"/>
  <c r="S4545" i="30"/>
  <c r="U4545" i="30"/>
  <c r="V4545" i="30"/>
  <c r="O4546" i="30"/>
  <c r="P4546" i="30"/>
  <c r="Q4546" i="30"/>
  <c r="R4546" i="30"/>
  <c r="S4546" i="30"/>
  <c r="U4546" i="30"/>
  <c r="V4546" i="30"/>
  <c r="O4547" i="30"/>
  <c r="P4547" i="30"/>
  <c r="Q4547" i="30"/>
  <c r="R4547" i="30"/>
  <c r="S4547" i="30"/>
  <c r="U4547" i="30"/>
  <c r="V4547" i="30"/>
  <c r="O4548" i="30"/>
  <c r="P4548" i="30"/>
  <c r="Q4548" i="30"/>
  <c r="R4548" i="30"/>
  <c r="S4548" i="30"/>
  <c r="U4548" i="30"/>
  <c r="V4548" i="30"/>
  <c r="O4549" i="30"/>
  <c r="P4549" i="30"/>
  <c r="Q4549" i="30"/>
  <c r="R4549" i="30"/>
  <c r="S4549" i="30"/>
  <c r="U4549" i="30"/>
  <c r="V4549" i="30"/>
  <c r="O4550" i="30"/>
  <c r="P4550" i="30"/>
  <c r="Q4550" i="30"/>
  <c r="R4550" i="30"/>
  <c r="S4550" i="30"/>
  <c r="U4550" i="30"/>
  <c r="V4550" i="30"/>
  <c r="O4551" i="30"/>
  <c r="P4551" i="30"/>
  <c r="Q4551" i="30"/>
  <c r="R4551" i="30"/>
  <c r="S4551" i="30"/>
  <c r="U4551" i="30"/>
  <c r="V4551" i="30"/>
  <c r="O4552" i="30"/>
  <c r="P4552" i="30"/>
  <c r="Q4552" i="30"/>
  <c r="R4552" i="30"/>
  <c r="S4552" i="30"/>
  <c r="U4552" i="30"/>
  <c r="V4552" i="30"/>
  <c r="O4553" i="30"/>
  <c r="P4553" i="30"/>
  <c r="Q4553" i="30"/>
  <c r="R4553" i="30"/>
  <c r="S4553" i="30"/>
  <c r="U4553" i="30"/>
  <c r="V4553" i="30"/>
  <c r="O4554" i="30"/>
  <c r="P4554" i="30"/>
  <c r="Q4554" i="30"/>
  <c r="R4554" i="30"/>
  <c r="S4554" i="30"/>
  <c r="U4554" i="30"/>
  <c r="V4554" i="30"/>
  <c r="O4555" i="30"/>
  <c r="P4555" i="30"/>
  <c r="Q4555" i="30"/>
  <c r="R4555" i="30"/>
  <c r="S4555" i="30"/>
  <c r="U4555" i="30"/>
  <c r="V4555" i="30"/>
  <c r="O4556" i="30"/>
  <c r="P4556" i="30"/>
  <c r="Q4556" i="30"/>
  <c r="R4556" i="30"/>
  <c r="S4556" i="30"/>
  <c r="U4556" i="30"/>
  <c r="V4556" i="30"/>
  <c r="P4557" i="30"/>
  <c r="Q4557" i="30"/>
  <c r="R4557" i="30"/>
  <c r="S4557" i="30"/>
  <c r="U4557" i="30"/>
  <c r="V4557" i="30"/>
  <c r="O4558" i="30"/>
  <c r="P4558" i="30"/>
  <c r="Q4558" i="30"/>
  <c r="R4558" i="30"/>
  <c r="S4558" i="30"/>
  <c r="U4558" i="30"/>
  <c r="V4558" i="30"/>
  <c r="P4559" i="30"/>
  <c r="Q4559" i="30"/>
  <c r="R4559" i="30"/>
  <c r="S4559" i="30"/>
  <c r="U4559" i="30"/>
  <c r="V4559" i="30"/>
  <c r="O4560" i="30"/>
  <c r="P4560" i="30"/>
  <c r="Q4560" i="30"/>
  <c r="R4560" i="30"/>
  <c r="S4560" i="30"/>
  <c r="U4560" i="30"/>
  <c r="V4560" i="30"/>
  <c r="O4561" i="30"/>
  <c r="P4561" i="30"/>
  <c r="Q4561" i="30"/>
  <c r="R4561" i="30"/>
  <c r="S4561" i="30"/>
  <c r="U4561" i="30"/>
  <c r="V4561" i="30"/>
  <c r="O4562" i="30"/>
  <c r="P4562" i="30"/>
  <c r="Q4562" i="30"/>
  <c r="R4562" i="30"/>
  <c r="S4562" i="30"/>
  <c r="U4562" i="30"/>
  <c r="V4562" i="30"/>
  <c r="O4563" i="30"/>
  <c r="P4563" i="30"/>
  <c r="Q4563" i="30"/>
  <c r="R4563" i="30"/>
  <c r="S4563" i="30"/>
  <c r="U4563" i="30"/>
  <c r="V4563" i="30"/>
  <c r="O4564" i="30"/>
  <c r="P4564" i="30"/>
  <c r="Q4564" i="30"/>
  <c r="R4564" i="30"/>
  <c r="S4564" i="30"/>
  <c r="U4564" i="30"/>
  <c r="V4564" i="30"/>
  <c r="O4565" i="30"/>
  <c r="P4565" i="30"/>
  <c r="Q4565" i="30"/>
  <c r="R4565" i="30"/>
  <c r="S4565" i="30"/>
  <c r="U4565" i="30"/>
  <c r="V4565" i="30"/>
  <c r="O4566" i="30"/>
  <c r="P4566" i="30"/>
  <c r="Q4566" i="30"/>
  <c r="R4566" i="30"/>
  <c r="S4566" i="30"/>
  <c r="U4566" i="30"/>
  <c r="V4566" i="30"/>
  <c r="O4567" i="30"/>
  <c r="P4567" i="30"/>
  <c r="Q4567" i="30"/>
  <c r="R4567" i="30"/>
  <c r="S4567" i="30"/>
  <c r="U4567" i="30"/>
  <c r="V4567" i="30"/>
  <c r="O4568" i="30"/>
  <c r="P4568" i="30"/>
  <c r="Q4568" i="30"/>
  <c r="R4568" i="30"/>
  <c r="S4568" i="30"/>
  <c r="U4568" i="30"/>
  <c r="V4568" i="30"/>
  <c r="O4569" i="30"/>
  <c r="P4569" i="30"/>
  <c r="Q4569" i="30"/>
  <c r="R4569" i="30"/>
  <c r="S4569" i="30"/>
  <c r="U4569" i="30"/>
  <c r="V4569" i="30"/>
  <c r="O4570" i="30"/>
  <c r="P4570" i="30"/>
  <c r="Q4570" i="30"/>
  <c r="R4570" i="30"/>
  <c r="S4570" i="30"/>
  <c r="U4570" i="30"/>
  <c r="V4570" i="30"/>
  <c r="O4571" i="30"/>
  <c r="P4571" i="30"/>
  <c r="Q4571" i="30"/>
  <c r="R4571" i="30"/>
  <c r="S4571" i="30"/>
  <c r="U4571" i="30"/>
  <c r="V4571" i="30"/>
  <c r="P4572" i="30"/>
  <c r="Q4572" i="30"/>
  <c r="R4572" i="30"/>
  <c r="S4572" i="30"/>
  <c r="U4572" i="30"/>
  <c r="V4572" i="30"/>
  <c r="O4573" i="30"/>
  <c r="P4573" i="30"/>
  <c r="Q4573" i="30"/>
  <c r="R4573" i="30"/>
  <c r="S4573" i="30"/>
  <c r="U4573" i="30"/>
  <c r="V4573" i="30"/>
  <c r="P4574" i="30"/>
  <c r="Q4574" i="30"/>
  <c r="R4574" i="30"/>
  <c r="S4574" i="30"/>
  <c r="U4574" i="30"/>
  <c r="V4574" i="30"/>
  <c r="O4575" i="30"/>
  <c r="P4575" i="30"/>
  <c r="Q4575" i="30"/>
  <c r="R4575" i="30"/>
  <c r="S4575" i="30"/>
  <c r="U4575" i="30"/>
  <c r="V4575" i="30"/>
  <c r="O4576" i="30"/>
  <c r="P4576" i="30"/>
  <c r="Q4576" i="30"/>
  <c r="R4576" i="30"/>
  <c r="S4576" i="30"/>
  <c r="U4576" i="30"/>
  <c r="V4576" i="30"/>
  <c r="O4577" i="30"/>
  <c r="P4577" i="30"/>
  <c r="Q4577" i="30"/>
  <c r="R4577" i="30"/>
  <c r="S4577" i="30"/>
  <c r="U4577" i="30"/>
  <c r="V4577" i="30"/>
  <c r="O4578" i="30"/>
  <c r="P4578" i="30"/>
  <c r="Q4578" i="30"/>
  <c r="R4578" i="30"/>
  <c r="S4578" i="30"/>
  <c r="U4578" i="30"/>
  <c r="V4578" i="30"/>
  <c r="O4579" i="30"/>
  <c r="P4579" i="30"/>
  <c r="Q4579" i="30"/>
  <c r="R4579" i="30"/>
  <c r="S4579" i="30"/>
  <c r="U4579" i="30"/>
  <c r="V4579" i="30"/>
  <c r="O4580" i="30"/>
  <c r="P4580" i="30"/>
  <c r="Q4580" i="30"/>
  <c r="R4580" i="30"/>
  <c r="S4580" i="30"/>
  <c r="U4580" i="30"/>
  <c r="V4580" i="30"/>
  <c r="O4581" i="30"/>
  <c r="P4581" i="30"/>
  <c r="Q4581" i="30"/>
  <c r="R4581" i="30"/>
  <c r="S4581" i="30"/>
  <c r="U4581" i="30"/>
  <c r="V4581" i="30"/>
  <c r="O4582" i="30"/>
  <c r="P4582" i="30"/>
  <c r="Q4582" i="30"/>
  <c r="R4582" i="30"/>
  <c r="S4582" i="30"/>
  <c r="U4582" i="30"/>
  <c r="V4582" i="30"/>
  <c r="O4583" i="30"/>
  <c r="P4583" i="30"/>
  <c r="Q4583" i="30"/>
  <c r="R4583" i="30"/>
  <c r="S4583" i="30"/>
  <c r="U4583" i="30"/>
  <c r="V4583" i="30"/>
  <c r="O4584" i="30"/>
  <c r="P4584" i="30"/>
  <c r="Q4584" i="30"/>
  <c r="R4584" i="30"/>
  <c r="S4584" i="30"/>
  <c r="U4584" i="30"/>
  <c r="V4584" i="30"/>
  <c r="O4585" i="30"/>
  <c r="P4585" i="30"/>
  <c r="Q4585" i="30"/>
  <c r="R4585" i="30"/>
  <c r="S4585" i="30"/>
  <c r="U4585" i="30"/>
  <c r="V4585" i="30"/>
  <c r="O4586" i="30"/>
  <c r="P4586" i="30"/>
  <c r="Q4586" i="30"/>
  <c r="R4586" i="30"/>
  <c r="S4586" i="30"/>
  <c r="U4586" i="30"/>
  <c r="V4586" i="30"/>
  <c r="O4587" i="30"/>
  <c r="P4587" i="30"/>
  <c r="Q4587" i="30"/>
  <c r="R4587" i="30"/>
  <c r="S4587" i="30"/>
  <c r="U4587" i="30"/>
  <c r="V4587" i="30"/>
  <c r="P4588" i="30"/>
  <c r="Q4588" i="30"/>
  <c r="R4588" i="30"/>
  <c r="S4588" i="30"/>
  <c r="U4588" i="30"/>
  <c r="V4588" i="30"/>
  <c r="O4589" i="30"/>
  <c r="P4589" i="30"/>
  <c r="Q4589" i="30"/>
  <c r="R4589" i="30"/>
  <c r="S4589" i="30"/>
  <c r="U4589" i="30"/>
  <c r="V4589" i="30"/>
  <c r="O4590" i="30"/>
  <c r="P4590" i="30"/>
  <c r="Q4590" i="30"/>
  <c r="R4590" i="30"/>
  <c r="S4590" i="30"/>
  <c r="U4590" i="30"/>
  <c r="V4590" i="30"/>
  <c r="O4591" i="30"/>
  <c r="P4591" i="30"/>
  <c r="Q4591" i="30"/>
  <c r="R4591" i="30"/>
  <c r="S4591" i="30"/>
  <c r="U4591" i="30"/>
  <c r="V4591" i="30"/>
  <c r="P4592" i="30"/>
  <c r="Q4592" i="30"/>
  <c r="R4592" i="30"/>
  <c r="S4592" i="30"/>
  <c r="U4592" i="30"/>
  <c r="V4592" i="30"/>
  <c r="O4593" i="30"/>
  <c r="P4593" i="30"/>
  <c r="Q4593" i="30"/>
  <c r="R4593" i="30"/>
  <c r="S4593" i="30"/>
  <c r="U4593" i="30"/>
  <c r="V4593" i="30"/>
  <c r="O4594" i="30"/>
  <c r="P4594" i="30"/>
  <c r="Q4594" i="30"/>
  <c r="R4594" i="30"/>
  <c r="S4594" i="30"/>
  <c r="U4594" i="30"/>
  <c r="V4594" i="30"/>
  <c r="O4595" i="30"/>
  <c r="P4595" i="30"/>
  <c r="Q4595" i="30"/>
  <c r="R4595" i="30"/>
  <c r="S4595" i="30"/>
  <c r="U4595" i="30"/>
  <c r="V4595" i="30"/>
  <c r="O4596" i="30"/>
  <c r="P4596" i="30"/>
  <c r="Q4596" i="30"/>
  <c r="R4596" i="30"/>
  <c r="S4596" i="30"/>
  <c r="U4596" i="30"/>
  <c r="V4596" i="30"/>
  <c r="O4597" i="30"/>
  <c r="P4597" i="30"/>
  <c r="Q4597" i="30"/>
  <c r="R4597" i="30"/>
  <c r="S4597" i="30"/>
  <c r="U4597" i="30"/>
  <c r="V4597" i="30"/>
  <c r="P4598" i="30"/>
  <c r="Q4598" i="30"/>
  <c r="R4598" i="30"/>
  <c r="S4598" i="30"/>
  <c r="U4598" i="30"/>
  <c r="V4598" i="30"/>
  <c r="O4599" i="30"/>
  <c r="P4599" i="30"/>
  <c r="Q4599" i="30"/>
  <c r="R4599" i="30"/>
  <c r="S4599" i="30"/>
  <c r="U4599" i="30"/>
  <c r="V4599" i="30"/>
  <c r="O4600" i="30"/>
  <c r="P4600" i="30"/>
  <c r="Q4600" i="30"/>
  <c r="R4600" i="30"/>
  <c r="S4600" i="30"/>
  <c r="U4600" i="30"/>
  <c r="V4600" i="30"/>
  <c r="O4601" i="30"/>
  <c r="P4601" i="30"/>
  <c r="Q4601" i="30"/>
  <c r="R4601" i="30"/>
  <c r="S4601" i="30"/>
  <c r="U4601" i="30"/>
  <c r="V4601" i="30"/>
  <c r="O4602" i="30"/>
  <c r="P4602" i="30"/>
  <c r="Q4602" i="30"/>
  <c r="R4602" i="30"/>
  <c r="S4602" i="30"/>
  <c r="U4602" i="30"/>
  <c r="V4602" i="30"/>
  <c r="O4603" i="30"/>
  <c r="P4603" i="30"/>
  <c r="Q4603" i="30"/>
  <c r="R4603" i="30"/>
  <c r="S4603" i="30"/>
  <c r="U4603" i="30"/>
  <c r="V4603" i="30"/>
  <c r="O4604" i="30"/>
  <c r="P4604" i="30"/>
  <c r="Q4604" i="30"/>
  <c r="R4604" i="30"/>
  <c r="S4604" i="30"/>
  <c r="U4604" i="30"/>
  <c r="V4604" i="30"/>
  <c r="O4605" i="30"/>
  <c r="P4605" i="30"/>
  <c r="Q4605" i="30"/>
  <c r="R4605" i="30"/>
  <c r="S4605" i="30"/>
  <c r="U4605" i="30"/>
  <c r="V4605" i="30"/>
  <c r="P4606" i="30"/>
  <c r="Q4606" i="30"/>
  <c r="R4606" i="30"/>
  <c r="S4606" i="30"/>
  <c r="U4606" i="30"/>
  <c r="V4606" i="30"/>
  <c r="O4607" i="30"/>
  <c r="P4607" i="30"/>
  <c r="Q4607" i="30"/>
  <c r="R4607" i="30"/>
  <c r="S4607" i="30"/>
  <c r="U4607" i="30"/>
  <c r="V4607" i="30"/>
  <c r="O4608" i="30"/>
  <c r="P4608" i="30"/>
  <c r="Q4608" i="30"/>
  <c r="R4608" i="30"/>
  <c r="S4608" i="30"/>
  <c r="U4608" i="30"/>
  <c r="V4608" i="30"/>
  <c r="O4609" i="30"/>
  <c r="P4609" i="30"/>
  <c r="Q4609" i="30"/>
  <c r="R4609" i="30"/>
  <c r="S4609" i="30"/>
  <c r="U4609" i="30"/>
  <c r="V4609" i="30"/>
  <c r="O4610" i="30"/>
  <c r="P4610" i="30"/>
  <c r="Q4610" i="30"/>
  <c r="R4610" i="30"/>
  <c r="S4610" i="30"/>
  <c r="U4610" i="30"/>
  <c r="V4610" i="30"/>
  <c r="O4611" i="30"/>
  <c r="P4611" i="30"/>
  <c r="Q4611" i="30"/>
  <c r="R4611" i="30"/>
  <c r="S4611" i="30"/>
  <c r="U4611" i="30"/>
  <c r="V4611" i="30"/>
  <c r="O4612" i="30"/>
  <c r="P4612" i="30"/>
  <c r="Q4612" i="30"/>
  <c r="R4612" i="30"/>
  <c r="S4612" i="30"/>
  <c r="U4612" i="30"/>
  <c r="V4612" i="30"/>
  <c r="O4613" i="30"/>
  <c r="P4613" i="30"/>
  <c r="Q4613" i="30"/>
  <c r="R4613" i="30"/>
  <c r="S4613" i="30"/>
  <c r="U4613" i="30"/>
  <c r="V4613" i="30"/>
  <c r="O4614" i="30"/>
  <c r="P4614" i="30"/>
  <c r="Q4614" i="30"/>
  <c r="R4614" i="30"/>
  <c r="S4614" i="30"/>
  <c r="U4614" i="30"/>
  <c r="V4614" i="30"/>
  <c r="P4615" i="30"/>
  <c r="Q4615" i="30"/>
  <c r="R4615" i="30"/>
  <c r="S4615" i="30"/>
  <c r="U4615" i="30"/>
  <c r="V4615" i="30"/>
  <c r="O4616" i="30"/>
  <c r="P4616" i="30"/>
  <c r="Q4616" i="30"/>
  <c r="R4616" i="30"/>
  <c r="S4616" i="30"/>
  <c r="U4616" i="30"/>
  <c r="V4616" i="30"/>
  <c r="O4617" i="30"/>
  <c r="P4617" i="30"/>
  <c r="Q4617" i="30"/>
  <c r="R4617" i="30"/>
  <c r="S4617" i="30"/>
  <c r="U4617" i="30"/>
  <c r="V4617" i="30"/>
  <c r="O4618" i="30"/>
  <c r="P4618" i="30"/>
  <c r="Q4618" i="30"/>
  <c r="R4618" i="30"/>
  <c r="S4618" i="30"/>
  <c r="U4618" i="30"/>
  <c r="V4618" i="30"/>
  <c r="P4619" i="30"/>
  <c r="Q4619" i="30"/>
  <c r="R4619" i="30"/>
  <c r="S4619" i="30"/>
  <c r="U4619" i="30"/>
  <c r="V4619" i="30"/>
  <c r="O4620" i="30"/>
  <c r="P4620" i="30"/>
  <c r="Q4620" i="30"/>
  <c r="R4620" i="30"/>
  <c r="S4620" i="30"/>
  <c r="U4620" i="30"/>
  <c r="V4620" i="30"/>
  <c r="O4621" i="30"/>
  <c r="P4621" i="30"/>
  <c r="Q4621" i="30"/>
  <c r="R4621" i="30"/>
  <c r="S4621" i="30"/>
  <c r="U4621" i="30"/>
  <c r="V4621" i="30"/>
  <c r="O4622" i="30"/>
  <c r="P4622" i="30"/>
  <c r="Q4622" i="30"/>
  <c r="R4622" i="30"/>
  <c r="S4622" i="30"/>
  <c r="U4622" i="30"/>
  <c r="V4622" i="30"/>
  <c r="O4623" i="30"/>
  <c r="P4623" i="30"/>
  <c r="Q4623" i="30"/>
  <c r="R4623" i="30"/>
  <c r="S4623" i="30"/>
  <c r="U4623" i="30"/>
  <c r="V4623" i="30"/>
  <c r="O4624" i="30"/>
  <c r="P4624" i="30"/>
  <c r="Q4624" i="30"/>
  <c r="R4624" i="30"/>
  <c r="S4624" i="30"/>
  <c r="U4624" i="30"/>
  <c r="V4624" i="30"/>
  <c r="P4625" i="30"/>
  <c r="Q4625" i="30"/>
  <c r="R4625" i="30"/>
  <c r="S4625" i="30"/>
  <c r="U4625" i="30"/>
  <c r="V4625" i="30"/>
  <c r="O4626" i="30"/>
  <c r="P4626" i="30"/>
  <c r="Q4626" i="30"/>
  <c r="R4626" i="30"/>
  <c r="S4626" i="30"/>
  <c r="U4626" i="30"/>
  <c r="V4626" i="30"/>
  <c r="O4627" i="30"/>
  <c r="P4627" i="30"/>
  <c r="Q4627" i="30"/>
  <c r="R4627" i="30"/>
  <c r="S4627" i="30"/>
  <c r="U4627" i="30"/>
  <c r="V4627" i="30"/>
  <c r="O4628" i="30"/>
  <c r="P4628" i="30"/>
  <c r="Q4628" i="30"/>
  <c r="R4628" i="30"/>
  <c r="S4628" i="30"/>
  <c r="U4628" i="30"/>
  <c r="V4628" i="30"/>
  <c r="O4629" i="30"/>
  <c r="P4629" i="30"/>
  <c r="Q4629" i="30"/>
  <c r="R4629" i="30"/>
  <c r="S4629" i="30"/>
  <c r="U4629" i="30"/>
  <c r="V4629" i="30"/>
  <c r="O4630" i="30"/>
  <c r="P4630" i="30"/>
  <c r="Q4630" i="30"/>
  <c r="R4630" i="30"/>
  <c r="S4630" i="30"/>
  <c r="U4630" i="30"/>
  <c r="V4630" i="30"/>
  <c r="O4631" i="30"/>
  <c r="P4631" i="30"/>
  <c r="Q4631" i="30"/>
  <c r="R4631" i="30"/>
  <c r="S4631" i="30"/>
  <c r="U4631" i="30"/>
  <c r="V4631" i="30"/>
  <c r="O4632" i="30"/>
  <c r="P4632" i="30"/>
  <c r="Q4632" i="30"/>
  <c r="R4632" i="30"/>
  <c r="S4632" i="30"/>
  <c r="U4632" i="30"/>
  <c r="V4632" i="30"/>
  <c r="P4633" i="30"/>
  <c r="Q4633" i="30"/>
  <c r="R4633" i="30"/>
  <c r="S4633" i="30"/>
  <c r="U4633" i="30"/>
  <c r="V4633" i="30"/>
  <c r="O4634" i="30"/>
  <c r="P4634" i="30"/>
  <c r="Q4634" i="30"/>
  <c r="R4634" i="30"/>
  <c r="S4634" i="30"/>
  <c r="U4634" i="30"/>
  <c r="V4634" i="30"/>
  <c r="O4635" i="30"/>
  <c r="P4635" i="30"/>
  <c r="Q4635" i="30"/>
  <c r="R4635" i="30"/>
  <c r="S4635" i="30"/>
  <c r="U4635" i="30"/>
  <c r="V4635" i="30"/>
  <c r="O4636" i="30"/>
  <c r="P4636" i="30"/>
  <c r="Q4636" i="30"/>
  <c r="R4636" i="30"/>
  <c r="S4636" i="30"/>
  <c r="U4636" i="30"/>
  <c r="V4636" i="30"/>
  <c r="O4637" i="30"/>
  <c r="P4637" i="30"/>
  <c r="Q4637" i="30"/>
  <c r="R4637" i="30"/>
  <c r="S4637" i="30"/>
  <c r="U4637" i="30"/>
  <c r="V4637" i="30"/>
  <c r="O4638" i="30"/>
  <c r="P4638" i="30"/>
  <c r="Q4638" i="30"/>
  <c r="R4638" i="30"/>
  <c r="S4638" i="30"/>
  <c r="U4638" i="30"/>
  <c r="V4638" i="30"/>
  <c r="O4639" i="30"/>
  <c r="P4639" i="30"/>
  <c r="Q4639" i="30"/>
  <c r="R4639" i="30"/>
  <c r="S4639" i="30"/>
  <c r="U4639" i="30"/>
  <c r="V4639" i="30"/>
  <c r="O4640" i="30"/>
  <c r="P4640" i="30"/>
  <c r="Q4640" i="30"/>
  <c r="R4640" i="30"/>
  <c r="S4640" i="30"/>
  <c r="U4640" i="30"/>
  <c r="V4640" i="30"/>
  <c r="O4641" i="30"/>
  <c r="P4641" i="30"/>
  <c r="Q4641" i="30"/>
  <c r="R4641" i="30"/>
  <c r="S4641" i="30"/>
  <c r="U4641" i="30"/>
  <c r="V4641" i="30"/>
  <c r="P4642" i="30"/>
  <c r="Q4642" i="30"/>
  <c r="R4642" i="30"/>
  <c r="S4642" i="30"/>
  <c r="U4642" i="30"/>
  <c r="V4642" i="30"/>
  <c r="O4643" i="30"/>
  <c r="P4643" i="30"/>
  <c r="Q4643" i="30"/>
  <c r="R4643" i="30"/>
  <c r="S4643" i="30"/>
  <c r="U4643" i="30"/>
  <c r="V4643" i="30"/>
  <c r="O4644" i="30"/>
  <c r="P4644" i="30"/>
  <c r="Q4644" i="30"/>
  <c r="R4644" i="30"/>
  <c r="S4644" i="30"/>
  <c r="U4644" i="30"/>
  <c r="V4644" i="30"/>
  <c r="O4645" i="30"/>
  <c r="P4645" i="30"/>
  <c r="Q4645" i="30"/>
  <c r="R4645" i="30"/>
  <c r="S4645" i="30"/>
  <c r="U4645" i="30"/>
  <c r="V4645" i="30"/>
  <c r="P4646" i="30"/>
  <c r="Q4646" i="30"/>
  <c r="R4646" i="30"/>
  <c r="S4646" i="30"/>
  <c r="U4646" i="30"/>
  <c r="V4646" i="30"/>
  <c r="O4647" i="30"/>
  <c r="P4647" i="30"/>
  <c r="Q4647" i="30"/>
  <c r="R4647" i="30"/>
  <c r="S4647" i="30"/>
  <c r="U4647" i="30"/>
  <c r="V4647" i="30"/>
  <c r="O4648" i="30"/>
  <c r="P4648" i="30"/>
  <c r="Q4648" i="30"/>
  <c r="R4648" i="30"/>
  <c r="S4648" i="30"/>
  <c r="U4648" i="30"/>
  <c r="V4648" i="30"/>
  <c r="O4649" i="30"/>
  <c r="P4649" i="30"/>
  <c r="Q4649" i="30"/>
  <c r="R4649" i="30"/>
  <c r="S4649" i="30"/>
  <c r="U4649" i="30"/>
  <c r="V4649" i="30"/>
  <c r="O4650" i="30"/>
  <c r="P4650" i="30"/>
  <c r="Q4650" i="30"/>
  <c r="R4650" i="30"/>
  <c r="S4650" i="30"/>
  <c r="U4650" i="30"/>
  <c r="V4650" i="30"/>
  <c r="O4651" i="30"/>
  <c r="P4651" i="30"/>
  <c r="Q4651" i="30"/>
  <c r="R4651" i="30"/>
  <c r="S4651" i="30"/>
  <c r="U4651" i="30"/>
  <c r="V4651" i="30"/>
  <c r="P4652" i="30"/>
  <c r="Q4652" i="30"/>
  <c r="R4652" i="30"/>
  <c r="S4652" i="30"/>
  <c r="U4652" i="30"/>
  <c r="V4652" i="30"/>
  <c r="O4653" i="30"/>
  <c r="P4653" i="30"/>
  <c r="Q4653" i="30"/>
  <c r="R4653" i="30"/>
  <c r="S4653" i="30"/>
  <c r="U4653" i="30"/>
  <c r="V4653" i="30"/>
  <c r="O4654" i="30"/>
  <c r="P4654" i="30"/>
  <c r="Q4654" i="30"/>
  <c r="R4654" i="30"/>
  <c r="S4654" i="30"/>
  <c r="U4654" i="30"/>
  <c r="V4654" i="30"/>
  <c r="O4655" i="30"/>
  <c r="P4655" i="30"/>
  <c r="Q4655" i="30"/>
  <c r="R4655" i="30"/>
  <c r="S4655" i="30"/>
  <c r="U4655" i="30"/>
  <c r="V4655" i="30"/>
  <c r="O4656" i="30"/>
  <c r="P4656" i="30"/>
  <c r="Q4656" i="30"/>
  <c r="R4656" i="30"/>
  <c r="S4656" i="30"/>
  <c r="U4656" i="30"/>
  <c r="V4656" i="30"/>
  <c r="O4657" i="30"/>
  <c r="P4657" i="30"/>
  <c r="Q4657" i="30"/>
  <c r="R4657" i="30"/>
  <c r="S4657" i="30"/>
  <c r="U4657" i="30"/>
  <c r="V4657" i="30"/>
  <c r="O4658" i="30"/>
  <c r="P4658" i="30"/>
  <c r="Q4658" i="30"/>
  <c r="R4658" i="30"/>
  <c r="S4658" i="30"/>
  <c r="U4658" i="30"/>
  <c r="V4658" i="30"/>
  <c r="P4659" i="30"/>
  <c r="Q4659" i="30"/>
  <c r="R4659" i="30"/>
  <c r="S4659" i="30"/>
  <c r="U4659" i="30"/>
  <c r="V4659" i="30"/>
  <c r="O4660" i="30"/>
  <c r="P4660" i="30"/>
  <c r="Q4660" i="30"/>
  <c r="R4660" i="30"/>
  <c r="S4660" i="30"/>
  <c r="U4660" i="30"/>
  <c r="V4660" i="30"/>
  <c r="O4661" i="30"/>
  <c r="P4661" i="30"/>
  <c r="Q4661" i="30"/>
  <c r="R4661" i="30"/>
  <c r="S4661" i="30"/>
  <c r="U4661" i="30"/>
  <c r="V4661" i="30"/>
  <c r="O4662" i="30"/>
  <c r="P4662" i="30"/>
  <c r="Q4662" i="30"/>
  <c r="R4662" i="30"/>
  <c r="S4662" i="30"/>
  <c r="U4662" i="30"/>
  <c r="V4662" i="30"/>
  <c r="O4663" i="30"/>
  <c r="P4663" i="30"/>
  <c r="Q4663" i="30"/>
  <c r="R4663" i="30"/>
  <c r="S4663" i="30"/>
  <c r="U4663" i="30"/>
  <c r="V4663" i="30"/>
  <c r="O4664" i="30"/>
  <c r="P4664" i="30"/>
  <c r="Q4664" i="30"/>
  <c r="R4664" i="30"/>
  <c r="S4664" i="30"/>
  <c r="U4664" i="30"/>
  <c r="V4664" i="30"/>
  <c r="P4665" i="30"/>
  <c r="Q4665" i="30"/>
  <c r="R4665" i="30"/>
  <c r="S4665" i="30"/>
  <c r="U4665" i="30"/>
  <c r="V4665" i="30"/>
  <c r="P4666" i="30"/>
  <c r="Q4666" i="30"/>
  <c r="R4666" i="30"/>
  <c r="S4666" i="30"/>
  <c r="U4666" i="30"/>
  <c r="V4666" i="30"/>
  <c r="P4667" i="30"/>
  <c r="Q4667" i="30"/>
  <c r="R4667" i="30"/>
  <c r="S4667" i="30"/>
  <c r="U4667" i="30"/>
  <c r="V4667" i="30"/>
  <c r="O4668" i="30"/>
  <c r="P4668" i="30"/>
  <c r="Q4668" i="30"/>
  <c r="R4668" i="30"/>
  <c r="S4668" i="30"/>
  <c r="U4668" i="30"/>
  <c r="V4668" i="30"/>
  <c r="O4669" i="30"/>
  <c r="P4669" i="30"/>
  <c r="Q4669" i="30"/>
  <c r="R4669" i="30"/>
  <c r="S4669" i="30"/>
  <c r="U4669" i="30"/>
  <c r="V4669" i="30"/>
  <c r="P4670" i="30"/>
  <c r="Q4670" i="30"/>
  <c r="R4670" i="30"/>
  <c r="S4670" i="30"/>
  <c r="U4670" i="30"/>
  <c r="V4670" i="30"/>
  <c r="P4671" i="30"/>
  <c r="Q4671" i="30"/>
  <c r="R4671" i="30"/>
  <c r="S4671" i="30"/>
  <c r="U4671" i="30"/>
  <c r="V4671" i="30"/>
  <c r="O4672" i="30"/>
  <c r="P4672" i="30"/>
  <c r="Q4672" i="30"/>
  <c r="R4672" i="30"/>
  <c r="S4672" i="30"/>
  <c r="U4672" i="30"/>
  <c r="V4672" i="30"/>
  <c r="O4673" i="30"/>
  <c r="P4673" i="30"/>
  <c r="Q4673" i="30"/>
  <c r="R4673" i="30"/>
  <c r="S4673" i="30"/>
  <c r="U4673" i="30"/>
  <c r="V4673" i="30"/>
  <c r="O4674" i="30"/>
  <c r="P4674" i="30"/>
  <c r="Q4674" i="30"/>
  <c r="R4674" i="30"/>
  <c r="S4674" i="30"/>
  <c r="U4674" i="30"/>
  <c r="V4674" i="30"/>
  <c r="O4675" i="30"/>
  <c r="P4675" i="30"/>
  <c r="Q4675" i="30"/>
  <c r="R4675" i="30"/>
  <c r="S4675" i="30"/>
  <c r="U4675" i="30"/>
  <c r="V4675" i="30"/>
  <c r="O4676" i="30"/>
  <c r="P4676" i="30"/>
  <c r="Q4676" i="30"/>
  <c r="R4676" i="30"/>
  <c r="S4676" i="30"/>
  <c r="U4676" i="30"/>
  <c r="V4676" i="30"/>
  <c r="O4677" i="30"/>
  <c r="P4677" i="30"/>
  <c r="Q4677" i="30"/>
  <c r="R4677" i="30"/>
  <c r="S4677" i="30"/>
  <c r="U4677" i="30"/>
  <c r="V4677" i="30"/>
  <c r="O4678" i="30"/>
  <c r="P4678" i="30"/>
  <c r="Q4678" i="30"/>
  <c r="R4678" i="30"/>
  <c r="S4678" i="30"/>
  <c r="U4678" i="30"/>
  <c r="V4678" i="30"/>
  <c r="P4679" i="30"/>
  <c r="Q4679" i="30"/>
  <c r="R4679" i="30"/>
  <c r="S4679" i="30"/>
  <c r="U4679" i="30"/>
  <c r="V4679" i="30"/>
  <c r="O4680" i="30"/>
  <c r="P4680" i="30"/>
  <c r="Q4680" i="30"/>
  <c r="R4680" i="30"/>
  <c r="S4680" i="30"/>
  <c r="U4680" i="30"/>
  <c r="V4680" i="30"/>
  <c r="O4681" i="30"/>
  <c r="P4681" i="30"/>
  <c r="Q4681" i="30"/>
  <c r="R4681" i="30"/>
  <c r="S4681" i="30"/>
  <c r="U4681" i="30"/>
  <c r="V4681" i="30"/>
  <c r="P4682" i="30"/>
  <c r="Q4682" i="30"/>
  <c r="R4682" i="30"/>
  <c r="S4682" i="30"/>
  <c r="U4682" i="30"/>
  <c r="V4682" i="30"/>
  <c r="O4683" i="30"/>
  <c r="P4683" i="30"/>
  <c r="Q4683" i="30"/>
  <c r="R4683" i="30"/>
  <c r="S4683" i="30"/>
  <c r="U4683" i="30"/>
  <c r="V4683" i="30"/>
  <c r="P4684" i="30"/>
  <c r="Q4684" i="30"/>
  <c r="R4684" i="30"/>
  <c r="S4684" i="30"/>
  <c r="U4684" i="30"/>
  <c r="V4684" i="30"/>
  <c r="O4685" i="30"/>
  <c r="P4685" i="30"/>
  <c r="Q4685" i="30"/>
  <c r="R4685" i="30"/>
  <c r="S4685" i="30"/>
  <c r="U4685" i="30"/>
  <c r="V4685" i="30"/>
  <c r="P4686" i="30"/>
  <c r="Q4686" i="30"/>
  <c r="R4686" i="30"/>
  <c r="S4686" i="30"/>
  <c r="U4686" i="30"/>
  <c r="V4686" i="30"/>
  <c r="P4687" i="30"/>
  <c r="Q4687" i="30"/>
  <c r="R4687" i="30"/>
  <c r="S4687" i="30"/>
  <c r="U4687" i="30"/>
  <c r="V4687" i="30"/>
  <c r="P4688" i="30"/>
  <c r="Q4688" i="30"/>
  <c r="R4688" i="30"/>
  <c r="S4688" i="30"/>
  <c r="U4688" i="30"/>
  <c r="V4688" i="30"/>
  <c r="O4689" i="30"/>
  <c r="P4689" i="30"/>
  <c r="Q4689" i="30"/>
  <c r="R4689" i="30"/>
  <c r="S4689" i="30"/>
  <c r="U4689" i="30"/>
  <c r="V4689" i="30"/>
  <c r="O4690" i="30"/>
  <c r="P4690" i="30"/>
  <c r="Q4690" i="30"/>
  <c r="R4690" i="30"/>
  <c r="S4690" i="30"/>
  <c r="U4690" i="30"/>
  <c r="V4690" i="30"/>
  <c r="P4691" i="30"/>
  <c r="Q4691" i="30"/>
  <c r="R4691" i="30"/>
  <c r="S4691" i="30"/>
  <c r="U4691" i="30"/>
  <c r="V4691" i="30"/>
  <c r="P4692" i="30"/>
  <c r="Q4692" i="30"/>
  <c r="R4692" i="30"/>
  <c r="S4692" i="30"/>
  <c r="U4692" i="30"/>
  <c r="V4692" i="30"/>
  <c r="O4693" i="30"/>
  <c r="P4693" i="30"/>
  <c r="Q4693" i="30"/>
  <c r="R4693" i="30"/>
  <c r="S4693" i="30"/>
  <c r="U4693" i="30"/>
  <c r="V4693" i="30"/>
  <c r="O4694" i="30"/>
  <c r="P4694" i="30"/>
  <c r="Q4694" i="30"/>
  <c r="R4694" i="30"/>
  <c r="S4694" i="30"/>
  <c r="U4694" i="30"/>
  <c r="V4694" i="30"/>
  <c r="O4695" i="30"/>
  <c r="P4695" i="30"/>
  <c r="Q4695" i="30"/>
  <c r="R4695" i="30"/>
  <c r="S4695" i="30"/>
  <c r="U4695" i="30"/>
  <c r="V4695" i="30"/>
  <c r="O4696" i="30"/>
  <c r="P4696" i="30"/>
  <c r="Q4696" i="30"/>
  <c r="R4696" i="30"/>
  <c r="S4696" i="30"/>
  <c r="U4696" i="30"/>
  <c r="V4696" i="30"/>
  <c r="O4697" i="30"/>
  <c r="P4697" i="30"/>
  <c r="Q4697" i="30"/>
  <c r="R4697" i="30"/>
  <c r="S4697" i="30"/>
  <c r="U4697" i="30"/>
  <c r="V4697" i="30"/>
  <c r="O4698" i="30"/>
  <c r="P4698" i="30"/>
  <c r="Q4698" i="30"/>
  <c r="R4698" i="30"/>
  <c r="S4698" i="30"/>
  <c r="U4698" i="30"/>
  <c r="V4698" i="30"/>
  <c r="O4699" i="30"/>
  <c r="P4699" i="30"/>
  <c r="Q4699" i="30"/>
  <c r="R4699" i="30"/>
  <c r="S4699" i="30"/>
  <c r="U4699" i="30"/>
  <c r="V4699" i="30"/>
  <c r="P4700" i="30"/>
  <c r="Q4700" i="30"/>
  <c r="R4700" i="30"/>
  <c r="S4700" i="30"/>
  <c r="U4700" i="30"/>
  <c r="V4700" i="30"/>
  <c r="O4701" i="30"/>
  <c r="P4701" i="30"/>
  <c r="Q4701" i="30"/>
  <c r="R4701" i="30"/>
  <c r="S4701" i="30"/>
  <c r="U4701" i="30"/>
  <c r="V4701" i="30"/>
  <c r="O4702" i="30"/>
  <c r="P4702" i="30"/>
  <c r="Q4702" i="30"/>
  <c r="R4702" i="30"/>
  <c r="S4702" i="30"/>
  <c r="U4702" i="30"/>
  <c r="V4702" i="30"/>
  <c r="P4703" i="30"/>
  <c r="Q4703" i="30"/>
  <c r="R4703" i="30"/>
  <c r="S4703" i="30"/>
  <c r="U4703" i="30"/>
  <c r="V4703" i="30"/>
  <c r="O4704" i="30"/>
  <c r="P4704" i="30"/>
  <c r="Q4704" i="30"/>
  <c r="R4704" i="30"/>
  <c r="S4704" i="30"/>
  <c r="U4704" i="30"/>
  <c r="V4704" i="30"/>
  <c r="P4705" i="30"/>
  <c r="Q4705" i="30"/>
  <c r="R4705" i="30"/>
  <c r="S4705" i="30"/>
  <c r="U4705" i="30"/>
  <c r="V4705" i="30"/>
  <c r="P4706" i="30"/>
  <c r="Q4706" i="30"/>
  <c r="R4706" i="30"/>
  <c r="S4706" i="30"/>
  <c r="U4706" i="30"/>
  <c r="V4706" i="30"/>
  <c r="P4707" i="30"/>
  <c r="Q4707" i="30"/>
  <c r="R4707" i="30"/>
  <c r="S4707" i="30"/>
  <c r="U4707" i="30"/>
  <c r="V4707" i="30"/>
  <c r="P4708" i="30"/>
  <c r="Q4708" i="30"/>
  <c r="R4708" i="30"/>
  <c r="S4708" i="30"/>
  <c r="U4708" i="30"/>
  <c r="V4708" i="30"/>
  <c r="O4709" i="30"/>
  <c r="P4709" i="30"/>
  <c r="Q4709" i="30"/>
  <c r="R4709" i="30"/>
  <c r="S4709" i="30"/>
  <c r="U4709" i="30"/>
  <c r="V4709" i="30"/>
  <c r="O4710" i="30"/>
  <c r="P4710" i="30"/>
  <c r="Q4710" i="30"/>
  <c r="R4710" i="30"/>
  <c r="S4710" i="30"/>
  <c r="U4710" i="30"/>
  <c r="V4710" i="30"/>
  <c r="P4711" i="30"/>
  <c r="Q4711" i="30"/>
  <c r="R4711" i="30"/>
  <c r="S4711" i="30"/>
  <c r="U4711" i="30"/>
  <c r="V4711" i="30"/>
  <c r="P4712" i="30"/>
  <c r="Q4712" i="30"/>
  <c r="R4712" i="30"/>
  <c r="S4712" i="30"/>
  <c r="U4712" i="30"/>
  <c r="V4712" i="30"/>
  <c r="O4713" i="30"/>
  <c r="P4713" i="30"/>
  <c r="Q4713" i="30"/>
  <c r="R4713" i="30"/>
  <c r="S4713" i="30"/>
  <c r="U4713" i="30"/>
  <c r="V4713" i="30"/>
  <c r="P4714" i="30"/>
  <c r="Q4714" i="30"/>
  <c r="R4714" i="30"/>
  <c r="S4714" i="30"/>
  <c r="U4714" i="30"/>
  <c r="V4714" i="30"/>
  <c r="O4715" i="30"/>
  <c r="P4715" i="30"/>
  <c r="Q4715" i="30"/>
  <c r="R4715" i="30"/>
  <c r="S4715" i="30"/>
  <c r="U4715" i="30"/>
  <c r="V4715" i="30"/>
  <c r="O4716" i="30"/>
  <c r="P4716" i="30"/>
  <c r="Q4716" i="30"/>
  <c r="R4716" i="30"/>
  <c r="S4716" i="30"/>
  <c r="U4716" i="30"/>
  <c r="V4716" i="30"/>
  <c r="O4717" i="30"/>
  <c r="P4717" i="30"/>
  <c r="Q4717" i="30"/>
  <c r="R4717" i="30"/>
  <c r="S4717" i="30"/>
  <c r="U4717" i="30"/>
  <c r="V4717" i="30"/>
  <c r="O4718" i="30"/>
  <c r="P4718" i="30"/>
  <c r="Q4718" i="30"/>
  <c r="R4718" i="30"/>
  <c r="S4718" i="30"/>
  <c r="U4718" i="30"/>
  <c r="V4718" i="30"/>
  <c r="O4719" i="30"/>
  <c r="P4719" i="30"/>
  <c r="Q4719" i="30"/>
  <c r="R4719" i="30"/>
  <c r="S4719" i="30"/>
  <c r="U4719" i="30"/>
  <c r="V4719" i="30"/>
  <c r="O4720" i="30"/>
  <c r="P4720" i="30"/>
  <c r="Q4720" i="30"/>
  <c r="R4720" i="30"/>
  <c r="S4720" i="30"/>
  <c r="U4720" i="30"/>
  <c r="V4720" i="30"/>
  <c r="O4721" i="30"/>
  <c r="P4721" i="30"/>
  <c r="Q4721" i="30"/>
  <c r="R4721" i="30"/>
  <c r="S4721" i="30"/>
  <c r="U4721" i="30"/>
  <c r="V4721" i="30"/>
  <c r="O4722" i="30"/>
  <c r="P4722" i="30"/>
  <c r="Q4722" i="30"/>
  <c r="R4722" i="30"/>
  <c r="S4722" i="30"/>
  <c r="U4722" i="30"/>
  <c r="V4722" i="30"/>
  <c r="O4723" i="30"/>
  <c r="P4723" i="30"/>
  <c r="Q4723" i="30"/>
  <c r="R4723" i="30"/>
  <c r="S4723" i="30"/>
  <c r="U4723" i="30"/>
  <c r="V4723" i="30"/>
  <c r="P4724" i="30"/>
  <c r="Q4724" i="30"/>
  <c r="R4724" i="30"/>
  <c r="S4724" i="30"/>
  <c r="U4724" i="30"/>
  <c r="V4724" i="30"/>
  <c r="O4725" i="30"/>
  <c r="P4725" i="30"/>
  <c r="Q4725" i="30"/>
  <c r="R4725" i="30"/>
  <c r="S4725" i="30"/>
  <c r="U4725" i="30"/>
  <c r="V4725" i="30"/>
  <c r="O4726" i="30"/>
  <c r="P4726" i="30"/>
  <c r="Q4726" i="30"/>
  <c r="R4726" i="30"/>
  <c r="S4726" i="30"/>
  <c r="U4726" i="30"/>
  <c r="V4726" i="30"/>
  <c r="P4727" i="30"/>
  <c r="Q4727" i="30"/>
  <c r="R4727" i="30"/>
  <c r="S4727" i="30"/>
  <c r="U4727" i="30"/>
  <c r="V4727" i="30"/>
  <c r="O4728" i="30"/>
  <c r="P4728" i="30"/>
  <c r="Q4728" i="30"/>
  <c r="R4728" i="30"/>
  <c r="S4728" i="30"/>
  <c r="U4728" i="30"/>
  <c r="V4728" i="30"/>
  <c r="O4729" i="30"/>
  <c r="P4729" i="30"/>
  <c r="Q4729" i="30"/>
  <c r="R4729" i="30"/>
  <c r="S4729" i="30"/>
  <c r="U4729" i="30"/>
  <c r="V4729" i="30"/>
  <c r="P4730" i="30"/>
  <c r="Q4730" i="30"/>
  <c r="R4730" i="30"/>
  <c r="S4730" i="30"/>
  <c r="U4730" i="30"/>
  <c r="V4730" i="30"/>
  <c r="P4731" i="30"/>
  <c r="Q4731" i="30"/>
  <c r="R4731" i="30"/>
  <c r="S4731" i="30"/>
  <c r="U4731" i="30"/>
  <c r="V4731" i="30"/>
  <c r="P4732" i="30"/>
  <c r="Q4732" i="30"/>
  <c r="R4732" i="30"/>
  <c r="S4732" i="30"/>
  <c r="U4732" i="30"/>
  <c r="V4732" i="30"/>
  <c r="P4733" i="30"/>
  <c r="Q4733" i="30"/>
  <c r="R4733" i="30"/>
  <c r="S4733" i="30"/>
  <c r="U4733" i="30"/>
  <c r="V4733" i="30"/>
  <c r="O4734" i="30"/>
  <c r="P4734" i="30"/>
  <c r="Q4734" i="30"/>
  <c r="R4734" i="30"/>
  <c r="S4734" i="30"/>
  <c r="U4734" i="30"/>
  <c r="V4734" i="30"/>
  <c r="O4735" i="30"/>
  <c r="P4735" i="30"/>
  <c r="Q4735" i="30"/>
  <c r="R4735" i="30"/>
  <c r="S4735" i="30"/>
  <c r="U4735" i="30"/>
  <c r="V4735" i="30"/>
  <c r="P4736" i="30"/>
  <c r="Q4736" i="30"/>
  <c r="R4736" i="30"/>
  <c r="S4736" i="30"/>
  <c r="U4736" i="30"/>
  <c r="V4736" i="30"/>
  <c r="P4737" i="30"/>
  <c r="Q4737" i="30"/>
  <c r="R4737" i="30"/>
  <c r="S4737" i="30"/>
  <c r="U4737" i="30"/>
  <c r="V4737" i="30"/>
  <c r="O4738" i="30"/>
  <c r="P4738" i="30"/>
  <c r="Q4738" i="30"/>
  <c r="R4738" i="30"/>
  <c r="S4738" i="30"/>
  <c r="U4738" i="30"/>
  <c r="V4738" i="30"/>
  <c r="O4739" i="30"/>
  <c r="P4739" i="30"/>
  <c r="Q4739" i="30"/>
  <c r="R4739" i="30"/>
  <c r="S4739" i="30"/>
  <c r="U4739" i="30"/>
  <c r="V4739" i="30"/>
  <c r="O4740" i="30"/>
  <c r="P4740" i="30"/>
  <c r="Q4740" i="30"/>
  <c r="R4740" i="30"/>
  <c r="S4740" i="30"/>
  <c r="U4740" i="30"/>
  <c r="V4740" i="30"/>
  <c r="O4741" i="30"/>
  <c r="P4741" i="30"/>
  <c r="Q4741" i="30"/>
  <c r="R4741" i="30"/>
  <c r="S4741" i="30"/>
  <c r="U4741" i="30"/>
  <c r="V4741" i="30"/>
  <c r="O4742" i="30"/>
  <c r="P4742" i="30"/>
  <c r="Q4742" i="30"/>
  <c r="R4742" i="30"/>
  <c r="S4742" i="30"/>
  <c r="U4742" i="30"/>
  <c r="V4742" i="30"/>
  <c r="O4743" i="30"/>
  <c r="P4743" i="30"/>
  <c r="Q4743" i="30"/>
  <c r="R4743" i="30"/>
  <c r="S4743" i="30"/>
  <c r="U4743" i="30"/>
  <c r="V4743" i="30"/>
  <c r="O4744" i="30"/>
  <c r="P4744" i="30"/>
  <c r="Q4744" i="30"/>
  <c r="R4744" i="30"/>
  <c r="S4744" i="30"/>
  <c r="U4744" i="30"/>
  <c r="V4744" i="30"/>
  <c r="O4745" i="30"/>
  <c r="P4745" i="30"/>
  <c r="Q4745" i="30"/>
  <c r="R4745" i="30"/>
  <c r="S4745" i="30"/>
  <c r="U4745" i="30"/>
  <c r="V4745" i="30"/>
  <c r="O4746" i="30"/>
  <c r="P4746" i="30"/>
  <c r="Q4746" i="30"/>
  <c r="R4746" i="30"/>
  <c r="S4746" i="30"/>
  <c r="U4746" i="30"/>
  <c r="V4746" i="30"/>
  <c r="O4747" i="30"/>
  <c r="P4747" i="30"/>
  <c r="Q4747" i="30"/>
  <c r="R4747" i="30"/>
  <c r="S4747" i="30"/>
  <c r="U4747" i="30"/>
  <c r="V4747" i="30"/>
  <c r="P4748" i="30"/>
  <c r="Q4748" i="30"/>
  <c r="R4748" i="30"/>
  <c r="S4748" i="30"/>
  <c r="U4748" i="30"/>
  <c r="V4748" i="30"/>
  <c r="O4749" i="30"/>
  <c r="P4749" i="30"/>
  <c r="Q4749" i="30"/>
  <c r="R4749" i="30"/>
  <c r="S4749" i="30"/>
  <c r="U4749" i="30"/>
  <c r="V4749" i="30"/>
  <c r="O4750" i="30"/>
  <c r="P4750" i="30"/>
  <c r="Q4750" i="30"/>
  <c r="R4750" i="30"/>
  <c r="S4750" i="30"/>
  <c r="U4750" i="30"/>
  <c r="V4750" i="30"/>
  <c r="P4751" i="30"/>
  <c r="Q4751" i="30"/>
  <c r="R4751" i="30"/>
  <c r="S4751" i="30"/>
  <c r="U4751" i="30"/>
  <c r="V4751" i="30"/>
  <c r="O4752" i="30"/>
  <c r="P4752" i="30"/>
  <c r="Q4752" i="30"/>
  <c r="R4752" i="30"/>
  <c r="S4752" i="30"/>
  <c r="U4752" i="30"/>
  <c r="V4752" i="30"/>
  <c r="O4753" i="30"/>
  <c r="P4753" i="30"/>
  <c r="Q4753" i="30"/>
  <c r="R4753" i="30"/>
  <c r="S4753" i="30"/>
  <c r="U4753" i="30"/>
  <c r="V4753" i="30"/>
  <c r="P4754" i="30"/>
  <c r="Q4754" i="30"/>
  <c r="R4754" i="30"/>
  <c r="S4754" i="30"/>
  <c r="U4754" i="30"/>
  <c r="V4754" i="30"/>
  <c r="P4755" i="30"/>
  <c r="Q4755" i="30"/>
  <c r="R4755" i="30"/>
  <c r="S4755" i="30"/>
  <c r="U4755" i="30"/>
  <c r="V4755" i="30"/>
  <c r="P4756" i="30"/>
  <c r="Q4756" i="30"/>
  <c r="R4756" i="30"/>
  <c r="S4756" i="30"/>
  <c r="U4756" i="30"/>
  <c r="V4756" i="30"/>
  <c r="P4757" i="30"/>
  <c r="Q4757" i="30"/>
  <c r="R4757" i="30"/>
  <c r="S4757" i="30"/>
  <c r="U4757" i="30"/>
  <c r="V4757" i="30"/>
  <c r="O4758" i="30"/>
  <c r="P4758" i="30"/>
  <c r="Q4758" i="30"/>
  <c r="R4758" i="30"/>
  <c r="S4758" i="30"/>
  <c r="U4758" i="30"/>
  <c r="V4758" i="30"/>
  <c r="O4759" i="30"/>
  <c r="P4759" i="30"/>
  <c r="Q4759" i="30"/>
  <c r="R4759" i="30"/>
  <c r="S4759" i="30"/>
  <c r="U4759" i="30"/>
  <c r="V4759" i="30"/>
  <c r="P4760" i="30"/>
  <c r="Q4760" i="30"/>
  <c r="R4760" i="30"/>
  <c r="S4760" i="30"/>
  <c r="U4760" i="30"/>
  <c r="V4760" i="30"/>
  <c r="P4761" i="30"/>
  <c r="Q4761" i="30"/>
  <c r="R4761" i="30"/>
  <c r="S4761" i="30"/>
  <c r="U4761" i="30"/>
  <c r="V4761" i="30"/>
  <c r="O4762" i="30"/>
  <c r="P4762" i="30"/>
  <c r="Q4762" i="30"/>
  <c r="R4762" i="30"/>
  <c r="S4762" i="30"/>
  <c r="U4762" i="30"/>
  <c r="V4762" i="30"/>
  <c r="P4763" i="30"/>
  <c r="Q4763" i="30"/>
  <c r="R4763" i="30"/>
  <c r="S4763" i="30"/>
  <c r="U4763" i="30"/>
  <c r="V4763" i="30"/>
  <c r="O4764" i="30"/>
  <c r="P4764" i="30"/>
  <c r="Q4764" i="30"/>
  <c r="R4764" i="30"/>
  <c r="S4764" i="30"/>
  <c r="U4764" i="30"/>
  <c r="V4764" i="30"/>
  <c r="O4765" i="30"/>
  <c r="P4765" i="30"/>
  <c r="Q4765" i="30"/>
  <c r="R4765" i="30"/>
  <c r="S4765" i="30"/>
  <c r="U4765" i="30"/>
  <c r="V4765" i="30"/>
  <c r="O4766" i="30"/>
  <c r="P4766" i="30"/>
  <c r="Q4766" i="30"/>
  <c r="R4766" i="30"/>
  <c r="S4766" i="30"/>
  <c r="U4766" i="30"/>
  <c r="V4766" i="30"/>
  <c r="O4767" i="30"/>
  <c r="P4767" i="30"/>
  <c r="Q4767" i="30"/>
  <c r="R4767" i="30"/>
  <c r="S4767" i="30"/>
  <c r="U4767" i="30"/>
  <c r="V4767" i="30"/>
  <c r="O4768" i="30"/>
  <c r="P4768" i="30"/>
  <c r="Q4768" i="30"/>
  <c r="R4768" i="30"/>
  <c r="S4768" i="30"/>
  <c r="U4768" i="30"/>
  <c r="V4768" i="30"/>
  <c r="P4769" i="30"/>
  <c r="Q4769" i="30"/>
  <c r="R4769" i="30"/>
  <c r="S4769" i="30"/>
  <c r="U4769" i="30"/>
  <c r="V4769" i="30"/>
  <c r="O4770" i="30"/>
  <c r="P4770" i="30"/>
  <c r="Q4770" i="30"/>
  <c r="R4770" i="30"/>
  <c r="S4770" i="30"/>
  <c r="U4770" i="30"/>
  <c r="V4770" i="30"/>
  <c r="O4771" i="30"/>
  <c r="P4771" i="30"/>
  <c r="Q4771" i="30"/>
  <c r="R4771" i="30"/>
  <c r="S4771" i="30"/>
  <c r="U4771" i="30"/>
  <c r="V4771" i="30"/>
  <c r="P4772" i="30"/>
  <c r="Q4772" i="30"/>
  <c r="R4772" i="30"/>
  <c r="S4772" i="30"/>
  <c r="U4772" i="30"/>
  <c r="V4772" i="30"/>
  <c r="O4773" i="30"/>
  <c r="P4773" i="30"/>
  <c r="Q4773" i="30"/>
  <c r="R4773" i="30"/>
  <c r="S4773" i="30"/>
  <c r="U4773" i="30"/>
  <c r="V4773" i="30"/>
  <c r="O4774" i="30"/>
  <c r="P4774" i="30"/>
  <c r="Q4774" i="30"/>
  <c r="R4774" i="30"/>
  <c r="S4774" i="30"/>
  <c r="U4774" i="30"/>
  <c r="V4774" i="30"/>
  <c r="P4775" i="30"/>
  <c r="Q4775" i="30"/>
  <c r="R4775" i="30"/>
  <c r="S4775" i="30"/>
  <c r="U4775" i="30"/>
  <c r="V4775" i="30"/>
  <c r="O4776" i="30"/>
  <c r="P4776" i="30"/>
  <c r="Q4776" i="30"/>
  <c r="R4776" i="30"/>
  <c r="S4776" i="30"/>
  <c r="U4776" i="30"/>
  <c r="V4776" i="30"/>
  <c r="O4777" i="30"/>
  <c r="P4777" i="30"/>
  <c r="Q4777" i="30"/>
  <c r="R4777" i="30"/>
  <c r="S4777" i="30"/>
  <c r="U4777" i="30"/>
  <c r="V4777" i="30"/>
  <c r="O4778" i="30"/>
  <c r="P4778" i="30"/>
  <c r="Q4778" i="30"/>
  <c r="R4778" i="30"/>
  <c r="S4778" i="30"/>
  <c r="U4778" i="30"/>
  <c r="V4778" i="30"/>
  <c r="O4779" i="30"/>
  <c r="P4779" i="30"/>
  <c r="Q4779" i="30"/>
  <c r="R4779" i="30"/>
  <c r="S4779" i="30"/>
  <c r="U4779" i="30"/>
  <c r="V4779" i="30"/>
  <c r="O4780" i="30"/>
  <c r="P4780" i="30"/>
  <c r="Q4780" i="30"/>
  <c r="R4780" i="30"/>
  <c r="S4780" i="30"/>
  <c r="U4780" i="30"/>
  <c r="V4780" i="30"/>
  <c r="O4781" i="30"/>
  <c r="P4781" i="30"/>
  <c r="Q4781" i="30"/>
  <c r="R4781" i="30"/>
  <c r="S4781" i="30"/>
  <c r="U4781" i="30"/>
  <c r="V4781" i="30"/>
  <c r="O4782" i="30"/>
  <c r="P4782" i="30"/>
  <c r="Q4782" i="30"/>
  <c r="R4782" i="30"/>
  <c r="S4782" i="30"/>
  <c r="U4782" i="30"/>
  <c r="V4782" i="30"/>
  <c r="O4783" i="30"/>
  <c r="P4783" i="30"/>
  <c r="Q4783" i="30"/>
  <c r="R4783" i="30"/>
  <c r="S4783" i="30"/>
  <c r="U4783" i="30"/>
  <c r="V4783" i="30"/>
  <c r="O4784" i="30"/>
  <c r="P4784" i="30"/>
  <c r="Q4784" i="30"/>
  <c r="R4784" i="30"/>
  <c r="S4784" i="30"/>
  <c r="U4784" i="30"/>
  <c r="V4784" i="30"/>
  <c r="O4785" i="30"/>
  <c r="P4785" i="30"/>
  <c r="Q4785" i="30"/>
  <c r="R4785" i="30"/>
  <c r="S4785" i="30"/>
  <c r="U4785" i="30"/>
  <c r="V4785" i="30"/>
  <c r="O4786" i="30"/>
  <c r="P4786" i="30"/>
  <c r="Q4786" i="30"/>
  <c r="R4786" i="30"/>
  <c r="S4786" i="30"/>
  <c r="U4786" i="30"/>
  <c r="V4786" i="30"/>
  <c r="O4787" i="30"/>
  <c r="P4787" i="30"/>
  <c r="Q4787" i="30"/>
  <c r="R4787" i="30"/>
  <c r="S4787" i="30"/>
  <c r="U4787" i="30"/>
  <c r="V4787" i="30"/>
  <c r="O4788" i="30"/>
  <c r="P4788" i="30"/>
  <c r="Q4788" i="30"/>
  <c r="R4788" i="30"/>
  <c r="S4788" i="30"/>
  <c r="U4788" i="30"/>
  <c r="V4788" i="30"/>
  <c r="O4789" i="30"/>
  <c r="P4789" i="30"/>
  <c r="Q4789" i="30"/>
  <c r="R4789" i="30"/>
  <c r="S4789" i="30"/>
  <c r="U4789" i="30"/>
  <c r="V4789" i="30"/>
  <c r="O4790" i="30"/>
  <c r="P4790" i="30"/>
  <c r="Q4790" i="30"/>
  <c r="R4790" i="30"/>
  <c r="S4790" i="30"/>
  <c r="U4790" i="30"/>
  <c r="V4790" i="30"/>
  <c r="O4791" i="30"/>
  <c r="P4791" i="30"/>
  <c r="Q4791" i="30"/>
  <c r="R4791" i="30"/>
  <c r="S4791" i="30"/>
  <c r="U4791" i="30"/>
  <c r="V4791" i="30"/>
  <c r="O4792" i="30"/>
  <c r="P4792" i="30"/>
  <c r="Q4792" i="30"/>
  <c r="R4792" i="30"/>
  <c r="S4792" i="30"/>
  <c r="U4792" i="30"/>
  <c r="V4792" i="30"/>
  <c r="O4793" i="30"/>
  <c r="P4793" i="30"/>
  <c r="Q4793" i="30"/>
  <c r="R4793" i="30"/>
  <c r="S4793" i="30"/>
  <c r="U4793" i="30"/>
  <c r="V4793" i="30"/>
  <c r="O4794" i="30"/>
  <c r="P4794" i="30"/>
  <c r="Q4794" i="30"/>
  <c r="R4794" i="30"/>
  <c r="S4794" i="30"/>
  <c r="U4794" i="30"/>
  <c r="V4794" i="30"/>
  <c r="O4795" i="30"/>
  <c r="P4795" i="30"/>
  <c r="Q4795" i="30"/>
  <c r="R4795" i="30"/>
  <c r="S4795" i="30"/>
  <c r="U4795" i="30"/>
  <c r="V4795" i="30"/>
  <c r="O4796" i="30"/>
  <c r="P4796" i="30"/>
  <c r="Q4796" i="30"/>
  <c r="R4796" i="30"/>
  <c r="S4796" i="30"/>
  <c r="U4796" i="30"/>
  <c r="V4796" i="30"/>
  <c r="O4797" i="30"/>
  <c r="P4797" i="30"/>
  <c r="Q4797" i="30"/>
  <c r="R4797" i="30"/>
  <c r="S4797" i="30"/>
  <c r="U4797" i="30"/>
  <c r="V4797" i="30"/>
  <c r="O4798" i="30"/>
  <c r="P4798" i="30"/>
  <c r="Q4798" i="30"/>
  <c r="R4798" i="30"/>
  <c r="S4798" i="30"/>
  <c r="U4798" i="30"/>
  <c r="V4798" i="30"/>
  <c r="O4799" i="30"/>
  <c r="P4799" i="30"/>
  <c r="Q4799" i="30"/>
  <c r="R4799" i="30"/>
  <c r="S4799" i="30"/>
  <c r="U4799" i="30"/>
  <c r="V4799" i="30"/>
  <c r="O4800" i="30"/>
  <c r="P4800" i="30"/>
  <c r="Q4800" i="30"/>
  <c r="R4800" i="30"/>
  <c r="S4800" i="30"/>
  <c r="U4800" i="30"/>
  <c r="V4800" i="30"/>
  <c r="O4801" i="30"/>
  <c r="P4801" i="30"/>
  <c r="Q4801" i="30"/>
  <c r="R4801" i="30"/>
  <c r="S4801" i="30"/>
  <c r="U4801" i="30"/>
  <c r="V4801" i="30"/>
  <c r="O4802" i="30"/>
  <c r="P4802" i="30"/>
  <c r="Q4802" i="30"/>
  <c r="R4802" i="30"/>
  <c r="S4802" i="30"/>
  <c r="U4802" i="30"/>
  <c r="V4802" i="30"/>
  <c r="O4803" i="30"/>
  <c r="P4803" i="30"/>
  <c r="Q4803" i="30"/>
  <c r="R4803" i="30"/>
  <c r="S4803" i="30"/>
  <c r="U4803" i="30"/>
  <c r="V4803" i="30"/>
  <c r="O4804" i="30"/>
  <c r="P4804" i="30"/>
  <c r="Q4804" i="30"/>
  <c r="R4804" i="30"/>
  <c r="S4804" i="30"/>
  <c r="U4804" i="30"/>
  <c r="V4804" i="30"/>
  <c r="O4805" i="30"/>
  <c r="P4805" i="30"/>
  <c r="Q4805" i="30"/>
  <c r="R4805" i="30"/>
  <c r="S4805" i="30"/>
  <c r="U4805" i="30"/>
  <c r="V4805" i="30"/>
  <c r="O4806" i="30"/>
  <c r="P4806" i="30"/>
  <c r="Q4806" i="30"/>
  <c r="R4806" i="30"/>
  <c r="S4806" i="30"/>
  <c r="U4806" i="30"/>
  <c r="V4806" i="30"/>
  <c r="O4807" i="30"/>
  <c r="P4807" i="30"/>
  <c r="Q4807" i="30"/>
  <c r="R4807" i="30"/>
  <c r="S4807" i="30"/>
  <c r="U4807" i="30"/>
  <c r="V4807" i="30"/>
  <c r="O4808" i="30"/>
  <c r="P4808" i="30"/>
  <c r="Q4808" i="30"/>
  <c r="R4808" i="30"/>
  <c r="S4808" i="30"/>
  <c r="U4808" i="30"/>
  <c r="V4808" i="30"/>
  <c r="O4809" i="30"/>
  <c r="P4809" i="30"/>
  <c r="Q4809" i="30"/>
  <c r="R4809" i="30"/>
  <c r="S4809" i="30"/>
  <c r="U4809" i="30"/>
  <c r="V4809" i="30"/>
  <c r="O4810" i="30"/>
  <c r="P4810" i="30"/>
  <c r="Q4810" i="30"/>
  <c r="R4810" i="30"/>
  <c r="S4810" i="30"/>
  <c r="U4810" i="30"/>
  <c r="V4810" i="30"/>
  <c r="O4811" i="30"/>
  <c r="P4811" i="30"/>
  <c r="Q4811" i="30"/>
  <c r="R4811" i="30"/>
  <c r="S4811" i="30"/>
  <c r="U4811" i="30"/>
  <c r="V4811" i="30"/>
  <c r="O4812" i="30"/>
  <c r="P4812" i="30"/>
  <c r="Q4812" i="30"/>
  <c r="R4812" i="30"/>
  <c r="S4812" i="30"/>
  <c r="U4812" i="30"/>
  <c r="V4812" i="30"/>
  <c r="O4813" i="30"/>
  <c r="P4813" i="30"/>
  <c r="Q4813" i="30"/>
  <c r="R4813" i="30"/>
  <c r="S4813" i="30"/>
  <c r="U4813" i="30"/>
  <c r="V4813" i="30"/>
  <c r="O4814" i="30"/>
  <c r="P4814" i="30"/>
  <c r="Q4814" i="30"/>
  <c r="R4814" i="30"/>
  <c r="S4814" i="30"/>
  <c r="U4814" i="30"/>
  <c r="V4814" i="30"/>
  <c r="O4815" i="30"/>
  <c r="P4815" i="30"/>
  <c r="Q4815" i="30"/>
  <c r="R4815" i="30"/>
  <c r="S4815" i="30"/>
  <c r="U4815" i="30"/>
  <c r="V4815" i="30"/>
  <c r="O4816" i="30"/>
  <c r="P4816" i="30"/>
  <c r="Q4816" i="30"/>
  <c r="R4816" i="30"/>
  <c r="S4816" i="30"/>
  <c r="U4816" i="30"/>
  <c r="V4816" i="30"/>
  <c r="O4817" i="30"/>
  <c r="P4817" i="30"/>
  <c r="Q4817" i="30"/>
  <c r="R4817" i="30"/>
  <c r="S4817" i="30"/>
  <c r="U4817" i="30"/>
  <c r="V4817" i="30"/>
  <c r="O4818" i="30"/>
  <c r="P4818" i="30"/>
  <c r="Q4818" i="30"/>
  <c r="R4818" i="30"/>
  <c r="S4818" i="30"/>
  <c r="U4818" i="30"/>
  <c r="V4818" i="30"/>
  <c r="O4819" i="30"/>
  <c r="P4819" i="30"/>
  <c r="Q4819" i="30"/>
  <c r="R4819" i="30"/>
  <c r="S4819" i="30"/>
  <c r="U4819" i="30"/>
  <c r="V4819" i="30"/>
  <c r="O4820" i="30"/>
  <c r="P4820" i="30"/>
  <c r="Q4820" i="30"/>
  <c r="R4820" i="30"/>
  <c r="S4820" i="30"/>
  <c r="U4820" i="30"/>
  <c r="V4820" i="30"/>
  <c r="O4821" i="30"/>
  <c r="P4821" i="30"/>
  <c r="Q4821" i="30"/>
  <c r="R4821" i="30"/>
  <c r="S4821" i="30"/>
  <c r="U4821" i="30"/>
  <c r="V4821" i="30"/>
  <c r="O4822" i="30"/>
  <c r="P4822" i="30"/>
  <c r="Q4822" i="30"/>
  <c r="R4822" i="30"/>
  <c r="S4822" i="30"/>
  <c r="U4822" i="30"/>
  <c r="V4822" i="30"/>
  <c r="O4823" i="30"/>
  <c r="P4823" i="30"/>
  <c r="Q4823" i="30"/>
  <c r="R4823" i="30"/>
  <c r="S4823" i="30"/>
  <c r="U4823" i="30"/>
  <c r="V4823" i="30"/>
  <c r="O4824" i="30"/>
  <c r="P4824" i="30"/>
  <c r="Q4824" i="30"/>
  <c r="R4824" i="30"/>
  <c r="S4824" i="30"/>
  <c r="U4824" i="30"/>
  <c r="V4824" i="30"/>
  <c r="O4825" i="30"/>
  <c r="P4825" i="30"/>
  <c r="Q4825" i="30"/>
  <c r="R4825" i="30"/>
  <c r="S4825" i="30"/>
  <c r="U4825" i="30"/>
  <c r="V4825" i="30"/>
  <c r="O4826" i="30"/>
  <c r="P4826" i="30"/>
  <c r="Q4826" i="30"/>
  <c r="R4826" i="30"/>
  <c r="S4826" i="30"/>
  <c r="U4826" i="30"/>
  <c r="V4826" i="30"/>
  <c r="O4827" i="30"/>
  <c r="P4827" i="30"/>
  <c r="Q4827" i="30"/>
  <c r="R4827" i="30"/>
  <c r="S4827" i="30"/>
  <c r="U4827" i="30"/>
  <c r="V4827" i="30"/>
  <c r="O4828" i="30"/>
  <c r="P4828" i="30"/>
  <c r="Q4828" i="30"/>
  <c r="R4828" i="30"/>
  <c r="S4828" i="30"/>
  <c r="U4828" i="30"/>
  <c r="V4828" i="30"/>
  <c r="O4829" i="30"/>
  <c r="P4829" i="30"/>
  <c r="Q4829" i="30"/>
  <c r="R4829" i="30"/>
  <c r="S4829" i="30"/>
  <c r="U4829" i="30"/>
  <c r="V4829" i="30"/>
  <c r="O4830" i="30"/>
  <c r="P4830" i="30"/>
  <c r="Q4830" i="30"/>
  <c r="R4830" i="30"/>
  <c r="S4830" i="30"/>
  <c r="U4830" i="30"/>
  <c r="V4830" i="30"/>
  <c r="O4831" i="30"/>
  <c r="P4831" i="30"/>
  <c r="Q4831" i="30"/>
  <c r="R4831" i="30"/>
  <c r="S4831" i="30"/>
  <c r="U4831" i="30"/>
  <c r="V4831" i="30"/>
  <c r="O4832" i="30"/>
  <c r="P4832" i="30"/>
  <c r="Q4832" i="30"/>
  <c r="R4832" i="30"/>
  <c r="S4832" i="30"/>
  <c r="U4832" i="30"/>
  <c r="V4832" i="30"/>
  <c r="O4833" i="30"/>
  <c r="P4833" i="30"/>
  <c r="Q4833" i="30"/>
  <c r="R4833" i="30"/>
  <c r="S4833" i="30"/>
  <c r="U4833" i="30"/>
  <c r="V4833" i="30"/>
  <c r="O4834" i="30"/>
  <c r="P4834" i="30"/>
  <c r="Q4834" i="30"/>
  <c r="R4834" i="30"/>
  <c r="S4834" i="30"/>
  <c r="U4834" i="30"/>
  <c r="V4834" i="30"/>
  <c r="O4835" i="30"/>
  <c r="P4835" i="30"/>
  <c r="Q4835" i="30"/>
  <c r="R4835" i="30"/>
  <c r="S4835" i="30"/>
  <c r="U4835" i="30"/>
  <c r="V4835" i="30"/>
  <c r="O4836" i="30"/>
  <c r="P4836" i="30"/>
  <c r="Q4836" i="30"/>
  <c r="R4836" i="30"/>
  <c r="S4836" i="30"/>
  <c r="U4836" i="30"/>
  <c r="V4836" i="30"/>
  <c r="O4837" i="30"/>
  <c r="P4837" i="30"/>
  <c r="Q4837" i="30"/>
  <c r="R4837" i="30"/>
  <c r="S4837" i="30"/>
  <c r="U4837" i="30"/>
  <c r="V4837" i="30"/>
  <c r="O4838" i="30"/>
  <c r="P4838" i="30"/>
  <c r="Q4838" i="30"/>
  <c r="R4838" i="30"/>
  <c r="S4838" i="30"/>
  <c r="U4838" i="30"/>
  <c r="V4838" i="30"/>
  <c r="P4839" i="30"/>
  <c r="Q4839" i="30"/>
  <c r="R4839" i="30"/>
  <c r="S4839" i="30"/>
  <c r="U4839" i="30"/>
  <c r="V4839" i="30"/>
  <c r="O4840" i="30"/>
  <c r="P4840" i="30"/>
  <c r="Q4840" i="30"/>
  <c r="R4840" i="30"/>
  <c r="S4840" i="30"/>
  <c r="U4840" i="30"/>
  <c r="V4840" i="30"/>
  <c r="O4841" i="30"/>
  <c r="P4841" i="30"/>
  <c r="Q4841" i="30"/>
  <c r="R4841" i="30"/>
  <c r="S4841" i="30"/>
  <c r="U4841" i="30"/>
  <c r="V4841" i="30"/>
  <c r="O4842" i="30"/>
  <c r="P4842" i="30"/>
  <c r="Q4842" i="30"/>
  <c r="R4842" i="30"/>
  <c r="S4842" i="30"/>
  <c r="U4842" i="30"/>
  <c r="V4842" i="30"/>
  <c r="O4843" i="30"/>
  <c r="P4843" i="30"/>
  <c r="Q4843" i="30"/>
  <c r="R4843" i="30"/>
  <c r="S4843" i="30"/>
  <c r="U4843" i="30"/>
  <c r="V4843" i="30"/>
  <c r="O4844" i="30"/>
  <c r="P4844" i="30"/>
  <c r="Q4844" i="30"/>
  <c r="R4844" i="30"/>
  <c r="S4844" i="30"/>
  <c r="U4844" i="30"/>
  <c r="V4844" i="30"/>
  <c r="P4845" i="30"/>
  <c r="Q4845" i="30"/>
  <c r="R4845" i="30"/>
  <c r="S4845" i="30"/>
  <c r="U4845" i="30"/>
  <c r="V4845" i="30"/>
  <c r="O4846" i="30"/>
  <c r="P4846" i="30"/>
  <c r="Q4846" i="30"/>
  <c r="R4846" i="30"/>
  <c r="S4846" i="30"/>
  <c r="U4846" i="30"/>
  <c r="V4846" i="30"/>
  <c r="O4847" i="30"/>
  <c r="P4847" i="30"/>
  <c r="Q4847" i="30"/>
  <c r="R4847" i="30"/>
  <c r="S4847" i="30"/>
  <c r="U4847" i="30"/>
  <c r="V4847" i="30"/>
  <c r="P4848" i="30"/>
  <c r="Q4848" i="30"/>
  <c r="R4848" i="30"/>
  <c r="S4848" i="30"/>
  <c r="U4848" i="30"/>
  <c r="V4848" i="30"/>
  <c r="O4849" i="30"/>
  <c r="P4849" i="30"/>
  <c r="Q4849" i="30"/>
  <c r="R4849" i="30"/>
  <c r="S4849" i="30"/>
  <c r="U4849" i="30"/>
  <c r="V4849" i="30"/>
  <c r="O4850" i="30"/>
  <c r="P4850" i="30"/>
  <c r="Q4850" i="30"/>
  <c r="R4850" i="30"/>
  <c r="S4850" i="30"/>
  <c r="U4850" i="30"/>
  <c r="V4850" i="30"/>
  <c r="O4851" i="30"/>
  <c r="P4851" i="30"/>
  <c r="Q4851" i="30"/>
  <c r="R4851" i="30"/>
  <c r="S4851" i="30"/>
  <c r="U4851" i="30"/>
  <c r="V4851" i="30"/>
  <c r="O4852" i="30"/>
  <c r="P4852" i="30"/>
  <c r="Q4852" i="30"/>
  <c r="R4852" i="30"/>
  <c r="S4852" i="30"/>
  <c r="U4852" i="30"/>
  <c r="V4852" i="30"/>
  <c r="P4853" i="30"/>
  <c r="Q4853" i="30"/>
  <c r="R4853" i="30"/>
  <c r="S4853" i="30"/>
  <c r="U4853" i="30"/>
  <c r="V4853" i="30"/>
  <c r="O4854" i="30"/>
  <c r="P4854" i="30"/>
  <c r="Q4854" i="30"/>
  <c r="R4854" i="30"/>
  <c r="S4854" i="30"/>
  <c r="U4854" i="30"/>
  <c r="V4854" i="30"/>
  <c r="O4855" i="30"/>
  <c r="P4855" i="30"/>
  <c r="Q4855" i="30"/>
  <c r="R4855" i="30"/>
  <c r="S4855" i="30"/>
  <c r="U4855" i="30"/>
  <c r="V4855" i="30"/>
  <c r="O4856" i="30"/>
  <c r="P4856" i="30"/>
  <c r="Q4856" i="30"/>
  <c r="R4856" i="30"/>
  <c r="S4856" i="30"/>
  <c r="U4856" i="30"/>
  <c r="V4856" i="30"/>
  <c r="O4857" i="30"/>
  <c r="P4857" i="30"/>
  <c r="Q4857" i="30"/>
  <c r="R4857" i="30"/>
  <c r="S4857" i="30"/>
  <c r="U4857" i="30"/>
  <c r="V4857" i="30"/>
  <c r="O4858" i="30"/>
  <c r="P4858" i="30"/>
  <c r="Q4858" i="30"/>
  <c r="R4858" i="30"/>
  <c r="S4858" i="30"/>
  <c r="U4858" i="30"/>
  <c r="V4858" i="30"/>
  <c r="P4859" i="30"/>
  <c r="Q4859" i="30"/>
  <c r="R4859" i="30"/>
  <c r="S4859" i="30"/>
  <c r="U4859" i="30"/>
  <c r="V4859" i="30"/>
  <c r="O4860" i="30"/>
  <c r="P4860" i="30"/>
  <c r="Q4860" i="30"/>
  <c r="R4860" i="30"/>
  <c r="S4860" i="30"/>
  <c r="U4860" i="30"/>
  <c r="V4860" i="30"/>
  <c r="O4861" i="30"/>
  <c r="P4861" i="30"/>
  <c r="Q4861" i="30"/>
  <c r="R4861" i="30"/>
  <c r="S4861" i="30"/>
  <c r="U4861" i="30"/>
  <c r="V4861" i="30"/>
  <c r="P4862" i="30"/>
  <c r="Q4862" i="30"/>
  <c r="R4862" i="30"/>
  <c r="S4862" i="30"/>
  <c r="U4862" i="30"/>
  <c r="V4862" i="30"/>
  <c r="O4863" i="30"/>
  <c r="P4863" i="30"/>
  <c r="Q4863" i="30"/>
  <c r="R4863" i="30"/>
  <c r="S4863" i="30"/>
  <c r="U4863" i="30"/>
  <c r="V4863" i="30"/>
  <c r="P4864" i="30"/>
  <c r="Q4864" i="30"/>
  <c r="R4864" i="30"/>
  <c r="S4864" i="30"/>
  <c r="U4864" i="30"/>
  <c r="V4864" i="30"/>
  <c r="O4865" i="30"/>
  <c r="P4865" i="30"/>
  <c r="Q4865" i="30"/>
  <c r="R4865" i="30"/>
  <c r="S4865" i="30"/>
  <c r="U4865" i="30"/>
  <c r="V4865" i="30"/>
  <c r="O4866" i="30"/>
  <c r="P4866" i="30"/>
  <c r="Q4866" i="30"/>
  <c r="R4866" i="30"/>
  <c r="S4866" i="30"/>
  <c r="U4866" i="30"/>
  <c r="V4866" i="30"/>
  <c r="P4867" i="30"/>
  <c r="Q4867" i="30"/>
  <c r="R4867" i="30"/>
  <c r="S4867" i="30"/>
  <c r="U4867" i="30"/>
  <c r="V4867" i="30"/>
  <c r="O4868" i="30"/>
  <c r="P4868" i="30"/>
  <c r="Q4868" i="30"/>
  <c r="R4868" i="30"/>
  <c r="S4868" i="30"/>
  <c r="U4868" i="30"/>
  <c r="V4868" i="30"/>
  <c r="P4869" i="30"/>
  <c r="Q4869" i="30"/>
  <c r="R4869" i="30"/>
  <c r="S4869" i="30"/>
  <c r="U4869" i="30"/>
  <c r="V4869" i="30"/>
  <c r="O4870" i="30"/>
  <c r="P4870" i="30"/>
  <c r="Q4870" i="30"/>
  <c r="R4870" i="30"/>
  <c r="S4870" i="30"/>
  <c r="U4870" i="30"/>
  <c r="V4870" i="30"/>
  <c r="O4871" i="30"/>
  <c r="P4871" i="30"/>
  <c r="Q4871" i="30"/>
  <c r="R4871" i="30"/>
  <c r="S4871" i="30"/>
  <c r="U4871" i="30"/>
  <c r="V4871" i="30"/>
  <c r="O4872" i="30"/>
  <c r="P4872" i="30"/>
  <c r="Q4872" i="30"/>
  <c r="R4872" i="30"/>
  <c r="S4872" i="30"/>
  <c r="U4872" i="30"/>
  <c r="V4872" i="30"/>
  <c r="P4873" i="30"/>
  <c r="Q4873" i="30"/>
  <c r="R4873" i="30"/>
  <c r="S4873" i="30"/>
  <c r="U4873" i="30"/>
  <c r="V4873" i="30"/>
  <c r="O4874" i="30"/>
  <c r="P4874" i="30"/>
  <c r="Q4874" i="30"/>
  <c r="R4874" i="30"/>
  <c r="S4874" i="30"/>
  <c r="U4874" i="30"/>
  <c r="V4874" i="30"/>
  <c r="P4875" i="30"/>
  <c r="Q4875" i="30"/>
  <c r="R4875" i="30"/>
  <c r="S4875" i="30"/>
  <c r="U4875" i="30"/>
  <c r="V4875" i="30"/>
  <c r="O4876" i="30"/>
  <c r="P4876" i="30"/>
  <c r="Q4876" i="30"/>
  <c r="R4876" i="30"/>
  <c r="S4876" i="30"/>
  <c r="U4876" i="30"/>
  <c r="V4876" i="30"/>
  <c r="O4877" i="30"/>
  <c r="P4877" i="30"/>
  <c r="Q4877" i="30"/>
  <c r="R4877" i="30"/>
  <c r="S4877" i="30"/>
  <c r="U4877" i="30"/>
  <c r="V4877" i="30"/>
  <c r="O4878" i="30"/>
  <c r="P4878" i="30"/>
  <c r="Q4878" i="30"/>
  <c r="R4878" i="30"/>
  <c r="S4878" i="30"/>
  <c r="U4878" i="30"/>
  <c r="V4878" i="30"/>
  <c r="O4879" i="30"/>
  <c r="P4879" i="30"/>
  <c r="Q4879" i="30"/>
  <c r="R4879" i="30"/>
  <c r="S4879" i="30"/>
  <c r="U4879" i="30"/>
  <c r="V4879" i="30"/>
  <c r="P4880" i="30"/>
  <c r="Q4880" i="30"/>
  <c r="R4880" i="30"/>
  <c r="S4880" i="30"/>
  <c r="U4880" i="30"/>
  <c r="V4880" i="30"/>
  <c r="P4881" i="30"/>
  <c r="Q4881" i="30"/>
  <c r="R4881" i="30"/>
  <c r="S4881" i="30"/>
  <c r="U4881" i="30"/>
  <c r="V4881" i="30"/>
  <c r="P4882" i="30"/>
  <c r="Q4882" i="30"/>
  <c r="R4882" i="30"/>
  <c r="S4882" i="30"/>
  <c r="U4882" i="30"/>
  <c r="V4882" i="30"/>
  <c r="O4883" i="30"/>
  <c r="P4883" i="30"/>
  <c r="Q4883" i="30"/>
  <c r="R4883" i="30"/>
  <c r="S4883" i="30"/>
  <c r="U4883" i="30"/>
  <c r="V4883" i="30"/>
  <c r="P4884" i="30"/>
  <c r="Q4884" i="30"/>
  <c r="R4884" i="30"/>
  <c r="S4884" i="30"/>
  <c r="U4884" i="30"/>
  <c r="V4884" i="30"/>
  <c r="O4885" i="30"/>
  <c r="P4885" i="30"/>
  <c r="Q4885" i="30"/>
  <c r="R4885" i="30"/>
  <c r="S4885" i="30"/>
  <c r="U4885" i="30"/>
  <c r="V4885" i="30"/>
  <c r="P4886" i="30"/>
  <c r="Q4886" i="30"/>
  <c r="R4886" i="30"/>
  <c r="S4886" i="30"/>
  <c r="U4886" i="30"/>
  <c r="V4886" i="30"/>
  <c r="P4887" i="30"/>
  <c r="Q4887" i="30"/>
  <c r="R4887" i="30"/>
  <c r="S4887" i="30"/>
  <c r="U4887" i="30"/>
  <c r="V4887" i="30"/>
  <c r="O4888" i="30"/>
  <c r="P4888" i="30"/>
  <c r="Q4888" i="30"/>
  <c r="R4888" i="30"/>
  <c r="S4888" i="30"/>
  <c r="U4888" i="30"/>
  <c r="V4888" i="30"/>
  <c r="O4889" i="30"/>
  <c r="P4889" i="30"/>
  <c r="Q4889" i="30"/>
  <c r="R4889" i="30"/>
  <c r="S4889" i="30"/>
  <c r="U4889" i="30"/>
  <c r="V4889" i="30"/>
  <c r="O4890" i="30"/>
  <c r="P4890" i="30"/>
  <c r="Q4890" i="30"/>
  <c r="R4890" i="30"/>
  <c r="S4890" i="30"/>
  <c r="U4890" i="30"/>
  <c r="V4890" i="30"/>
  <c r="P4891" i="30"/>
  <c r="Q4891" i="30"/>
  <c r="R4891" i="30"/>
  <c r="S4891" i="30"/>
  <c r="U4891" i="30"/>
  <c r="V4891" i="30"/>
  <c r="O4892" i="30"/>
  <c r="P4892" i="30"/>
  <c r="Q4892" i="30"/>
  <c r="R4892" i="30"/>
  <c r="S4892" i="30"/>
  <c r="U4892" i="30"/>
  <c r="V4892" i="30"/>
  <c r="O4893" i="30"/>
  <c r="P4893" i="30"/>
  <c r="Q4893" i="30"/>
  <c r="R4893" i="30"/>
  <c r="S4893" i="30"/>
  <c r="U4893" i="30"/>
  <c r="V4893" i="30"/>
  <c r="O4894" i="30"/>
  <c r="P4894" i="30"/>
  <c r="Q4894" i="30"/>
  <c r="R4894" i="30"/>
  <c r="S4894" i="30"/>
  <c r="U4894" i="30"/>
  <c r="V4894" i="30"/>
  <c r="O4895" i="30"/>
  <c r="P4895" i="30"/>
  <c r="Q4895" i="30"/>
  <c r="R4895" i="30"/>
  <c r="S4895" i="30"/>
  <c r="U4895" i="30"/>
  <c r="V4895" i="30"/>
  <c r="O4896" i="30"/>
  <c r="P4896" i="30"/>
  <c r="Q4896" i="30"/>
  <c r="R4896" i="30"/>
  <c r="S4896" i="30"/>
  <c r="U4896" i="30"/>
  <c r="V4896" i="30"/>
  <c r="P4897" i="30"/>
  <c r="Q4897" i="30"/>
  <c r="R4897" i="30"/>
  <c r="S4897" i="30"/>
  <c r="U4897" i="30"/>
  <c r="V4897" i="30"/>
  <c r="P4898" i="30"/>
  <c r="Q4898" i="30"/>
  <c r="R4898" i="30"/>
  <c r="S4898" i="30"/>
  <c r="U4898" i="30"/>
  <c r="V4898" i="30"/>
  <c r="O4899" i="30"/>
  <c r="P4899" i="30"/>
  <c r="Q4899" i="30"/>
  <c r="R4899" i="30"/>
  <c r="S4899" i="30"/>
  <c r="U4899" i="30"/>
  <c r="V4899" i="30"/>
  <c r="P4900" i="30"/>
  <c r="Q4900" i="30"/>
  <c r="R4900" i="30"/>
  <c r="S4900" i="30"/>
  <c r="U4900" i="30"/>
  <c r="V4900" i="30"/>
  <c r="P4901" i="30"/>
  <c r="Q4901" i="30"/>
  <c r="R4901" i="30"/>
  <c r="S4901" i="30"/>
  <c r="U4901" i="30"/>
  <c r="V4901" i="30"/>
  <c r="O4902" i="30"/>
  <c r="P4902" i="30"/>
  <c r="Q4902" i="30"/>
  <c r="R4902" i="30"/>
  <c r="S4902" i="30"/>
  <c r="U4902" i="30"/>
  <c r="V4902" i="30"/>
  <c r="O4903" i="30"/>
  <c r="P4903" i="30"/>
  <c r="Q4903" i="30"/>
  <c r="R4903" i="30"/>
  <c r="S4903" i="30"/>
  <c r="U4903" i="30"/>
  <c r="V4903" i="30"/>
  <c r="O4904" i="30"/>
  <c r="P4904" i="30"/>
  <c r="Q4904" i="30"/>
  <c r="R4904" i="30"/>
  <c r="S4904" i="30"/>
  <c r="U4904" i="30"/>
  <c r="V4904" i="30"/>
  <c r="P4905" i="30"/>
  <c r="Q4905" i="30"/>
  <c r="R4905" i="30"/>
  <c r="S4905" i="30"/>
  <c r="U4905" i="30"/>
  <c r="V4905" i="30"/>
  <c r="P4906" i="30"/>
  <c r="Q4906" i="30"/>
  <c r="R4906" i="30"/>
  <c r="S4906" i="30"/>
  <c r="U4906" i="30"/>
  <c r="V4906" i="30"/>
  <c r="O4907" i="30"/>
  <c r="P4907" i="30"/>
  <c r="Q4907" i="30"/>
  <c r="R4907" i="30"/>
  <c r="S4907" i="30"/>
  <c r="U4907" i="30"/>
  <c r="V4907" i="30"/>
  <c r="P4908" i="30"/>
  <c r="Q4908" i="30"/>
  <c r="R4908" i="30"/>
  <c r="S4908" i="30"/>
  <c r="U4908" i="30"/>
  <c r="V4908" i="30"/>
  <c r="O4909" i="30"/>
  <c r="P4909" i="30"/>
  <c r="Q4909" i="30"/>
  <c r="R4909" i="30"/>
  <c r="S4909" i="30"/>
  <c r="U4909" i="30"/>
  <c r="V4909" i="30"/>
  <c r="O4910" i="30"/>
  <c r="P4910" i="30"/>
  <c r="Q4910" i="30"/>
  <c r="R4910" i="30"/>
  <c r="S4910" i="30"/>
  <c r="U4910" i="30"/>
  <c r="V4910" i="30"/>
  <c r="O4911" i="30"/>
  <c r="P4911" i="30"/>
  <c r="Q4911" i="30"/>
  <c r="R4911" i="30"/>
  <c r="S4911" i="30"/>
  <c r="U4911" i="30"/>
  <c r="V4911" i="30"/>
  <c r="O4912" i="30"/>
  <c r="P4912" i="30"/>
  <c r="Q4912" i="30"/>
  <c r="R4912" i="30"/>
  <c r="S4912" i="30"/>
  <c r="U4912" i="30"/>
  <c r="V4912" i="30"/>
  <c r="O4913" i="30"/>
  <c r="P4913" i="30"/>
  <c r="Q4913" i="30"/>
  <c r="R4913" i="30"/>
  <c r="S4913" i="30"/>
  <c r="U4913" i="30"/>
  <c r="V4913" i="30"/>
  <c r="P4914" i="30"/>
  <c r="Q4914" i="30"/>
  <c r="R4914" i="30"/>
  <c r="S4914" i="30"/>
  <c r="U4914" i="30"/>
  <c r="V4914" i="30"/>
  <c r="O4915" i="30"/>
  <c r="P4915" i="30"/>
  <c r="Q4915" i="30"/>
  <c r="R4915" i="30"/>
  <c r="S4915" i="30"/>
  <c r="U4915" i="30"/>
  <c r="V4915" i="30"/>
  <c r="O4916" i="30"/>
  <c r="P4916" i="30"/>
  <c r="Q4916" i="30"/>
  <c r="R4916" i="30"/>
  <c r="S4916" i="30"/>
  <c r="U4916" i="30"/>
  <c r="V4916" i="30"/>
  <c r="O4917" i="30"/>
  <c r="P4917" i="30"/>
  <c r="Q4917" i="30"/>
  <c r="R4917" i="30"/>
  <c r="S4917" i="30"/>
  <c r="U4917" i="30"/>
  <c r="V4917" i="30"/>
  <c r="P4918" i="30"/>
  <c r="Q4918" i="30"/>
  <c r="R4918" i="30"/>
  <c r="S4918" i="30"/>
  <c r="U4918" i="30"/>
  <c r="V4918" i="30"/>
  <c r="P4919" i="30"/>
  <c r="Q4919" i="30"/>
  <c r="R4919" i="30"/>
  <c r="S4919" i="30"/>
  <c r="U4919" i="30"/>
  <c r="V4919" i="30"/>
  <c r="O4920" i="30"/>
  <c r="P4920" i="30"/>
  <c r="Q4920" i="30"/>
  <c r="R4920" i="30"/>
  <c r="S4920" i="30"/>
  <c r="U4920" i="30"/>
  <c r="V4920" i="30"/>
  <c r="P4921" i="30"/>
  <c r="Q4921" i="30"/>
  <c r="R4921" i="30"/>
  <c r="S4921" i="30"/>
  <c r="U4921" i="30"/>
  <c r="V4921" i="30"/>
  <c r="P4922" i="30"/>
  <c r="Q4922" i="30"/>
  <c r="R4922" i="30"/>
  <c r="S4922" i="30"/>
  <c r="U4922" i="30"/>
  <c r="V4922" i="30"/>
  <c r="O4923" i="30"/>
  <c r="P4923" i="30"/>
  <c r="Q4923" i="30"/>
  <c r="R4923" i="30"/>
  <c r="S4923" i="30"/>
  <c r="U4923" i="30"/>
  <c r="V4923" i="30"/>
  <c r="O4924" i="30"/>
  <c r="P4924" i="30"/>
  <c r="Q4924" i="30"/>
  <c r="R4924" i="30"/>
  <c r="S4924" i="30"/>
  <c r="U4924" i="30"/>
  <c r="V4924" i="30"/>
  <c r="O4925" i="30"/>
  <c r="P4925" i="30"/>
  <c r="Q4925" i="30"/>
  <c r="R4925" i="30"/>
  <c r="S4925" i="30"/>
  <c r="U4925" i="30"/>
  <c r="V4925" i="30"/>
  <c r="P4926" i="30"/>
  <c r="Q4926" i="30"/>
  <c r="R4926" i="30"/>
  <c r="S4926" i="30"/>
  <c r="U4926" i="30"/>
  <c r="V4926" i="30"/>
  <c r="P4927" i="30"/>
  <c r="Q4927" i="30"/>
  <c r="R4927" i="30"/>
  <c r="S4927" i="30"/>
  <c r="U4927" i="30"/>
  <c r="V4927" i="30"/>
  <c r="O4928" i="30"/>
  <c r="P4928" i="30"/>
  <c r="Q4928" i="30"/>
  <c r="R4928" i="30"/>
  <c r="S4928" i="30"/>
  <c r="U4928" i="30"/>
  <c r="V4928" i="30"/>
  <c r="P4929" i="30"/>
  <c r="Q4929" i="30"/>
  <c r="R4929" i="30"/>
  <c r="S4929" i="30"/>
  <c r="U4929" i="30"/>
  <c r="V4929" i="30"/>
  <c r="O4930" i="30"/>
  <c r="P4930" i="30"/>
  <c r="Q4930" i="30"/>
  <c r="R4930" i="30"/>
  <c r="S4930" i="30"/>
  <c r="U4930" i="30"/>
  <c r="V4930" i="30"/>
  <c r="O4931" i="30"/>
  <c r="P4931" i="30"/>
  <c r="Q4931" i="30"/>
  <c r="R4931" i="30"/>
  <c r="S4931" i="30"/>
  <c r="U4931" i="30"/>
  <c r="V4931" i="30"/>
  <c r="O4932" i="30"/>
  <c r="P4932" i="30"/>
  <c r="Q4932" i="30"/>
  <c r="R4932" i="30"/>
  <c r="S4932" i="30"/>
  <c r="U4932" i="30"/>
  <c r="V4932" i="30"/>
  <c r="O4933" i="30"/>
  <c r="P4933" i="30"/>
  <c r="Q4933" i="30"/>
  <c r="R4933" i="30"/>
  <c r="S4933" i="30"/>
  <c r="U4933" i="30"/>
  <c r="V4933" i="30"/>
  <c r="O4934" i="30"/>
  <c r="P4934" i="30"/>
  <c r="Q4934" i="30"/>
  <c r="R4934" i="30"/>
  <c r="S4934" i="30"/>
  <c r="U4934" i="30"/>
  <c r="V4934" i="30"/>
  <c r="P4935" i="30"/>
  <c r="Q4935" i="30"/>
  <c r="R4935" i="30"/>
  <c r="S4935" i="30"/>
  <c r="U4935" i="30"/>
  <c r="V4935" i="30"/>
  <c r="O4936" i="30"/>
  <c r="P4936" i="30"/>
  <c r="Q4936" i="30"/>
  <c r="R4936" i="30"/>
  <c r="S4936" i="30"/>
  <c r="U4936" i="30"/>
  <c r="V4936" i="30"/>
  <c r="O4937" i="30"/>
  <c r="P4937" i="30"/>
  <c r="Q4937" i="30"/>
  <c r="R4937" i="30"/>
  <c r="S4937" i="30"/>
  <c r="U4937" i="30"/>
  <c r="V4937" i="30"/>
  <c r="O4938" i="30"/>
  <c r="P4938" i="30"/>
  <c r="Q4938" i="30"/>
  <c r="R4938" i="30"/>
  <c r="S4938" i="30"/>
  <c r="U4938" i="30"/>
  <c r="V4938" i="30"/>
  <c r="P4939" i="30"/>
  <c r="Q4939" i="30"/>
  <c r="R4939" i="30"/>
  <c r="S4939" i="30"/>
  <c r="U4939" i="30"/>
  <c r="V4939" i="30"/>
  <c r="P4940" i="30"/>
  <c r="Q4940" i="30"/>
  <c r="R4940" i="30"/>
  <c r="S4940" i="30"/>
  <c r="U4940" i="30"/>
  <c r="V4940" i="30"/>
  <c r="O4941" i="30"/>
  <c r="P4941" i="30"/>
  <c r="Q4941" i="30"/>
  <c r="R4941" i="30"/>
  <c r="S4941" i="30"/>
  <c r="U4941" i="30"/>
  <c r="V4941" i="30"/>
  <c r="P4942" i="30"/>
  <c r="Q4942" i="30"/>
  <c r="R4942" i="30"/>
  <c r="S4942" i="30"/>
  <c r="U4942" i="30"/>
  <c r="V4942" i="30"/>
  <c r="P4943" i="30"/>
  <c r="Q4943" i="30"/>
  <c r="R4943" i="30"/>
  <c r="S4943" i="30"/>
  <c r="U4943" i="30"/>
  <c r="V4943" i="30"/>
  <c r="O4944" i="30"/>
  <c r="P4944" i="30"/>
  <c r="Q4944" i="30"/>
  <c r="R4944" i="30"/>
  <c r="S4944" i="30"/>
  <c r="U4944" i="30"/>
  <c r="V4944" i="30"/>
  <c r="O4945" i="30"/>
  <c r="P4945" i="30"/>
  <c r="Q4945" i="30"/>
  <c r="R4945" i="30"/>
  <c r="S4945" i="30"/>
  <c r="U4945" i="30"/>
  <c r="V4945" i="30"/>
  <c r="O4946" i="30"/>
  <c r="P4946" i="30"/>
  <c r="Q4946" i="30"/>
  <c r="R4946" i="30"/>
  <c r="S4946" i="30"/>
  <c r="U4946" i="30"/>
  <c r="V4946" i="30"/>
  <c r="P4947" i="30"/>
  <c r="Q4947" i="30"/>
  <c r="R4947" i="30"/>
  <c r="S4947" i="30"/>
  <c r="U4947" i="30"/>
  <c r="V4947" i="30"/>
  <c r="P4948" i="30"/>
  <c r="Q4948" i="30"/>
  <c r="R4948" i="30"/>
  <c r="S4948" i="30"/>
  <c r="U4948" i="30"/>
  <c r="V4948" i="30"/>
  <c r="O4949" i="30"/>
  <c r="P4949" i="30"/>
  <c r="Q4949" i="30"/>
  <c r="R4949" i="30"/>
  <c r="S4949" i="30"/>
  <c r="U4949" i="30"/>
  <c r="V4949" i="30"/>
  <c r="P4950" i="30"/>
  <c r="Q4950" i="30"/>
  <c r="R4950" i="30"/>
  <c r="S4950" i="30"/>
  <c r="U4950" i="30"/>
  <c r="V4950" i="30"/>
  <c r="O4951" i="30"/>
  <c r="P4951" i="30"/>
  <c r="Q4951" i="30"/>
  <c r="R4951" i="30"/>
  <c r="S4951" i="30"/>
  <c r="U4951" i="30"/>
  <c r="V4951" i="30"/>
  <c r="O4952" i="30"/>
  <c r="P4952" i="30"/>
  <c r="Q4952" i="30"/>
  <c r="R4952" i="30"/>
  <c r="S4952" i="30"/>
  <c r="U4952" i="30"/>
  <c r="V4952" i="30"/>
  <c r="O4953" i="30"/>
  <c r="P4953" i="30"/>
  <c r="Q4953" i="30"/>
  <c r="R4953" i="30"/>
  <c r="S4953" i="30"/>
  <c r="U4953" i="30"/>
  <c r="V4953" i="30"/>
  <c r="O4954" i="30"/>
  <c r="P4954" i="30"/>
  <c r="Q4954" i="30"/>
  <c r="R4954" i="30"/>
  <c r="S4954" i="30"/>
  <c r="U4954" i="30"/>
  <c r="V4954" i="30"/>
  <c r="O4955" i="30"/>
  <c r="P4955" i="30"/>
  <c r="Q4955" i="30"/>
  <c r="R4955" i="30"/>
  <c r="S4955" i="30"/>
  <c r="U4955" i="30"/>
  <c r="V4955" i="30"/>
  <c r="O4956" i="30"/>
  <c r="P4956" i="30"/>
  <c r="Q4956" i="30"/>
  <c r="R4956" i="30"/>
  <c r="S4956" i="30"/>
  <c r="U4956" i="30"/>
  <c r="V4956" i="30"/>
  <c r="O4957" i="30"/>
  <c r="P4957" i="30"/>
  <c r="Q4957" i="30"/>
  <c r="R4957" i="30"/>
  <c r="S4957" i="30"/>
  <c r="U4957" i="30"/>
  <c r="V4957" i="30"/>
  <c r="O4958" i="30"/>
  <c r="P4958" i="30"/>
  <c r="Q4958" i="30"/>
  <c r="R4958" i="30"/>
  <c r="S4958" i="30"/>
  <c r="U4958" i="30"/>
  <c r="V4958" i="30"/>
  <c r="P4959" i="30"/>
  <c r="Q4959" i="30"/>
  <c r="R4959" i="30"/>
  <c r="S4959" i="30"/>
  <c r="U4959" i="30"/>
  <c r="V4959" i="30"/>
  <c r="P4960" i="30"/>
  <c r="Q4960" i="30"/>
  <c r="R4960" i="30"/>
  <c r="S4960" i="30"/>
  <c r="U4960" i="30"/>
  <c r="V4960" i="30"/>
  <c r="O4961" i="30"/>
  <c r="P4961" i="30"/>
  <c r="Q4961" i="30"/>
  <c r="R4961" i="30"/>
  <c r="S4961" i="30"/>
  <c r="U4961" i="30"/>
  <c r="V4961" i="30"/>
  <c r="P4962" i="30"/>
  <c r="Q4962" i="30"/>
  <c r="R4962" i="30"/>
  <c r="S4962" i="30"/>
  <c r="U4962" i="30"/>
  <c r="V4962" i="30"/>
  <c r="O4963" i="30"/>
  <c r="P4963" i="30"/>
  <c r="Q4963" i="30"/>
  <c r="R4963" i="30"/>
  <c r="S4963" i="30"/>
  <c r="U4963" i="30"/>
  <c r="V4963" i="30"/>
  <c r="P4964" i="30"/>
  <c r="Q4964" i="30"/>
  <c r="R4964" i="30"/>
  <c r="S4964" i="30"/>
  <c r="U4964" i="30"/>
  <c r="V4964" i="30"/>
  <c r="O4965" i="30"/>
  <c r="P4965" i="30"/>
  <c r="Q4965" i="30"/>
  <c r="R4965" i="30"/>
  <c r="S4965" i="30"/>
  <c r="U4965" i="30"/>
  <c r="V4965" i="30"/>
  <c r="P4966" i="30"/>
  <c r="Q4966" i="30"/>
  <c r="R4966" i="30"/>
  <c r="S4966" i="30"/>
  <c r="U4966" i="30"/>
  <c r="V4966" i="30"/>
  <c r="O4967" i="30"/>
  <c r="P4967" i="30"/>
  <c r="Q4967" i="30"/>
  <c r="R4967" i="30"/>
  <c r="S4967" i="30"/>
  <c r="U4967" i="30"/>
  <c r="V4967" i="30"/>
  <c r="P4968" i="30"/>
  <c r="Q4968" i="30"/>
  <c r="R4968" i="30"/>
  <c r="S4968" i="30"/>
  <c r="U4968" i="30"/>
  <c r="V4968" i="30"/>
  <c r="P4969" i="30"/>
  <c r="Q4969" i="30"/>
  <c r="R4969" i="30"/>
  <c r="S4969" i="30"/>
  <c r="U4969" i="30"/>
  <c r="V4969" i="30"/>
  <c r="O4970" i="30"/>
  <c r="P4970" i="30"/>
  <c r="Q4970" i="30"/>
  <c r="R4970" i="30"/>
  <c r="S4970" i="30"/>
  <c r="U4970" i="30"/>
  <c r="V4970" i="30"/>
  <c r="O4971" i="30"/>
  <c r="P4971" i="30"/>
  <c r="Q4971" i="30"/>
  <c r="R4971" i="30"/>
  <c r="S4971" i="30"/>
  <c r="U4971" i="30"/>
  <c r="V4971" i="30"/>
  <c r="P4972" i="30"/>
  <c r="Q4972" i="30"/>
  <c r="R4972" i="30"/>
  <c r="S4972" i="30"/>
  <c r="U4972" i="30"/>
  <c r="V4972" i="30"/>
  <c r="O4973" i="30"/>
  <c r="P4973" i="30"/>
  <c r="Q4973" i="30"/>
  <c r="R4973" i="30"/>
  <c r="S4973" i="30"/>
  <c r="U4973" i="30"/>
  <c r="V4973" i="30"/>
  <c r="O4974" i="30"/>
  <c r="P4974" i="30"/>
  <c r="Q4974" i="30"/>
  <c r="R4974" i="30"/>
  <c r="S4974" i="30"/>
  <c r="U4974" i="30"/>
  <c r="V4974" i="30"/>
  <c r="P4975" i="30"/>
  <c r="Q4975" i="30"/>
  <c r="R4975" i="30"/>
  <c r="S4975" i="30"/>
  <c r="U4975" i="30"/>
  <c r="V4975" i="30"/>
  <c r="P4976" i="30"/>
  <c r="Q4976" i="30"/>
  <c r="R4976" i="30"/>
  <c r="S4976" i="30"/>
  <c r="U4976" i="30"/>
  <c r="V4976" i="30"/>
  <c r="O4977" i="30"/>
  <c r="P4977" i="30"/>
  <c r="Q4977" i="30"/>
  <c r="R4977" i="30"/>
  <c r="S4977" i="30"/>
  <c r="U4977" i="30"/>
  <c r="V4977" i="30"/>
  <c r="O4978" i="30"/>
  <c r="P4978" i="30"/>
  <c r="Q4978" i="30"/>
  <c r="R4978" i="30"/>
  <c r="S4978" i="30"/>
  <c r="U4978" i="30"/>
  <c r="V4978" i="30"/>
  <c r="O4979" i="30"/>
  <c r="P4979" i="30"/>
  <c r="Q4979" i="30"/>
  <c r="R4979" i="30"/>
  <c r="S4979" i="30"/>
  <c r="U4979" i="30"/>
  <c r="V4979" i="30"/>
  <c r="P4980" i="30"/>
  <c r="Q4980" i="30"/>
  <c r="R4980" i="30"/>
  <c r="S4980" i="30"/>
  <c r="U4980" i="30"/>
  <c r="V4980" i="30"/>
  <c r="O4981" i="30"/>
  <c r="P4981" i="30"/>
  <c r="Q4981" i="30"/>
  <c r="R4981" i="30"/>
  <c r="S4981" i="30"/>
  <c r="U4981" i="30"/>
  <c r="V4981" i="30"/>
  <c r="P4982" i="30"/>
  <c r="Q4982" i="30"/>
  <c r="R4982" i="30"/>
  <c r="S4982" i="30"/>
  <c r="U4982" i="30"/>
  <c r="V4982" i="30"/>
  <c r="O4983" i="30"/>
  <c r="P4983" i="30"/>
  <c r="Q4983" i="30"/>
  <c r="R4983" i="30"/>
  <c r="S4983" i="30"/>
  <c r="U4983" i="30"/>
  <c r="V4983" i="30"/>
  <c r="O4984" i="30"/>
  <c r="P4984" i="30"/>
  <c r="Q4984" i="30"/>
  <c r="R4984" i="30"/>
  <c r="S4984" i="30"/>
  <c r="U4984" i="30"/>
  <c r="V4984" i="30"/>
  <c r="P4985" i="30"/>
  <c r="Q4985" i="30"/>
  <c r="R4985" i="30"/>
  <c r="S4985" i="30"/>
  <c r="U4985" i="30"/>
  <c r="V4985" i="30"/>
  <c r="O4986" i="30"/>
  <c r="P4986" i="30"/>
  <c r="Q4986" i="30"/>
  <c r="R4986" i="30"/>
  <c r="S4986" i="30"/>
  <c r="U4986" i="30"/>
  <c r="V4986" i="30"/>
  <c r="O4987" i="30"/>
  <c r="P4987" i="30"/>
  <c r="Q4987" i="30"/>
  <c r="R4987" i="30"/>
  <c r="S4987" i="30"/>
  <c r="U4987" i="30"/>
  <c r="V4987" i="30"/>
  <c r="P4988" i="30"/>
  <c r="Q4988" i="30"/>
  <c r="R4988" i="30"/>
  <c r="S4988" i="30"/>
  <c r="U4988" i="30"/>
  <c r="V4988" i="30"/>
  <c r="O4989" i="30"/>
  <c r="P4989" i="30"/>
  <c r="Q4989" i="30"/>
  <c r="R4989" i="30"/>
  <c r="S4989" i="30"/>
  <c r="U4989" i="30"/>
  <c r="V4989" i="30"/>
  <c r="O4990" i="30"/>
  <c r="P4990" i="30"/>
  <c r="Q4990" i="30"/>
  <c r="R4990" i="30"/>
  <c r="S4990" i="30"/>
  <c r="U4990" i="30"/>
  <c r="V4990" i="30"/>
  <c r="O4991" i="30"/>
  <c r="P4991" i="30"/>
  <c r="Q4991" i="30"/>
  <c r="R4991" i="30"/>
  <c r="S4991" i="30"/>
  <c r="U4991" i="30"/>
  <c r="V4991" i="30"/>
  <c r="P4992" i="30"/>
  <c r="Q4992" i="30"/>
  <c r="R4992" i="30"/>
  <c r="S4992" i="30"/>
  <c r="U4992" i="30"/>
  <c r="V4992" i="30"/>
  <c r="O4993" i="30"/>
  <c r="P4993" i="30"/>
  <c r="Q4993" i="30"/>
  <c r="R4993" i="30"/>
  <c r="S4993" i="30"/>
  <c r="U4993" i="30"/>
  <c r="V4993" i="30"/>
  <c r="P4994" i="30"/>
  <c r="Q4994" i="30"/>
  <c r="R4994" i="30"/>
  <c r="S4994" i="30"/>
  <c r="U4994" i="30"/>
  <c r="V4994" i="30"/>
  <c r="P4995" i="30"/>
  <c r="Q4995" i="30"/>
  <c r="R4995" i="30"/>
  <c r="S4995" i="30"/>
  <c r="U4995" i="30"/>
  <c r="V4995" i="30"/>
  <c r="P4996" i="30"/>
  <c r="Q4996" i="30"/>
  <c r="R4996" i="30"/>
  <c r="S4996" i="30"/>
  <c r="U4996" i="30"/>
  <c r="V4996" i="30"/>
  <c r="O4997" i="30"/>
  <c r="P4997" i="30"/>
  <c r="Q4997" i="30"/>
  <c r="R4997" i="30"/>
  <c r="S4997" i="30"/>
  <c r="U4997" i="30"/>
  <c r="V4997" i="30"/>
  <c r="O4998" i="30"/>
  <c r="P4998" i="30"/>
  <c r="Q4998" i="30"/>
  <c r="R4998" i="30"/>
  <c r="S4998" i="30"/>
  <c r="U4998" i="30"/>
  <c r="V4998" i="30"/>
  <c r="O4999" i="30"/>
  <c r="P4999" i="30"/>
  <c r="Q4999" i="30"/>
  <c r="R4999" i="30"/>
  <c r="S4999" i="30"/>
  <c r="U4999" i="30"/>
  <c r="V4999" i="30"/>
  <c r="O5000" i="30"/>
  <c r="P5000" i="30"/>
  <c r="Q5000" i="30"/>
  <c r="R5000" i="30"/>
  <c r="S5000" i="30"/>
  <c r="U5000" i="30"/>
  <c r="V5000" i="30"/>
  <c r="O5001" i="30"/>
  <c r="P5001" i="30"/>
  <c r="Q5001" i="30"/>
  <c r="R5001" i="30"/>
  <c r="S5001" i="30"/>
  <c r="U5001" i="30"/>
  <c r="V5001" i="30"/>
  <c r="P5002" i="30"/>
  <c r="Q5002" i="30"/>
  <c r="R5002" i="30"/>
  <c r="S5002" i="30"/>
  <c r="U5002" i="30"/>
  <c r="V5002" i="30"/>
  <c r="O5003" i="30"/>
  <c r="P5003" i="30"/>
  <c r="Q5003" i="30"/>
  <c r="R5003" i="30"/>
  <c r="S5003" i="30"/>
  <c r="U5003" i="30"/>
  <c r="V5003" i="30"/>
  <c r="P5004" i="30"/>
  <c r="Q5004" i="30"/>
  <c r="R5004" i="30"/>
  <c r="S5004" i="30"/>
  <c r="U5004" i="30"/>
  <c r="V5004" i="30"/>
  <c r="O5005" i="30"/>
  <c r="P5005" i="30"/>
  <c r="Q5005" i="30"/>
  <c r="R5005" i="30"/>
  <c r="S5005" i="30"/>
  <c r="U5005" i="30"/>
  <c r="V5005" i="30"/>
  <c r="O5006" i="30"/>
  <c r="P5006" i="30"/>
  <c r="Q5006" i="30"/>
  <c r="R5006" i="30"/>
  <c r="S5006" i="30"/>
  <c r="U5006" i="30"/>
  <c r="V5006" i="30"/>
  <c r="P5007" i="30"/>
  <c r="Q5007" i="30"/>
  <c r="R5007" i="30"/>
  <c r="S5007" i="30"/>
  <c r="U5007" i="30"/>
  <c r="V5007" i="30"/>
  <c r="O5008" i="30"/>
  <c r="P5008" i="30"/>
  <c r="Q5008" i="30"/>
  <c r="R5008" i="30"/>
  <c r="S5008" i="30"/>
  <c r="U5008" i="30"/>
  <c r="V5008" i="30"/>
  <c r="O5009" i="30"/>
  <c r="P5009" i="30"/>
  <c r="Q5009" i="30"/>
  <c r="R5009" i="30"/>
  <c r="S5009" i="30"/>
  <c r="U5009" i="30"/>
  <c r="V5009" i="30"/>
  <c r="P5010" i="30"/>
  <c r="Q5010" i="30"/>
  <c r="R5010" i="30"/>
  <c r="S5010" i="30"/>
  <c r="U5010" i="30"/>
  <c r="V5010" i="30"/>
  <c r="O5011" i="30"/>
  <c r="P5011" i="30"/>
  <c r="Q5011" i="30"/>
  <c r="R5011" i="30"/>
  <c r="S5011" i="30"/>
  <c r="U5011" i="30"/>
  <c r="V5011" i="30"/>
  <c r="O5012" i="30"/>
  <c r="P5012" i="30"/>
  <c r="Q5012" i="30"/>
  <c r="R5012" i="30"/>
  <c r="S5012" i="30"/>
  <c r="U5012" i="30"/>
  <c r="V5012" i="30"/>
  <c r="O5013" i="30"/>
  <c r="P5013" i="30"/>
  <c r="Q5013" i="30"/>
  <c r="R5013" i="30"/>
  <c r="S5013" i="30"/>
  <c r="U5013" i="30"/>
  <c r="V5013" i="30"/>
  <c r="P5014" i="30"/>
  <c r="Q5014" i="30"/>
  <c r="R5014" i="30"/>
  <c r="S5014" i="30"/>
  <c r="U5014" i="30"/>
  <c r="V5014" i="30"/>
  <c r="O5015" i="30"/>
  <c r="P5015" i="30"/>
  <c r="Q5015" i="30"/>
  <c r="R5015" i="30"/>
  <c r="S5015" i="30"/>
  <c r="U5015" i="30"/>
  <c r="V5015" i="30"/>
  <c r="P5016" i="30"/>
  <c r="Q5016" i="30"/>
  <c r="R5016" i="30"/>
  <c r="S5016" i="30"/>
  <c r="U5016" i="30"/>
  <c r="V5016" i="30"/>
  <c r="P5017" i="30"/>
  <c r="Q5017" i="30"/>
  <c r="R5017" i="30"/>
  <c r="S5017" i="30"/>
  <c r="U5017" i="30"/>
  <c r="V5017" i="30"/>
  <c r="P5018" i="30"/>
  <c r="Q5018" i="30"/>
  <c r="R5018" i="30"/>
  <c r="S5018" i="30"/>
  <c r="U5018" i="30"/>
  <c r="V5018" i="30"/>
  <c r="O5019" i="30"/>
  <c r="P5019" i="30"/>
  <c r="Q5019" i="30"/>
  <c r="R5019" i="30"/>
  <c r="S5019" i="30"/>
  <c r="U5019" i="30"/>
  <c r="V5019" i="30"/>
  <c r="O5020" i="30"/>
  <c r="P5020" i="30"/>
  <c r="Q5020" i="30"/>
  <c r="R5020" i="30"/>
  <c r="S5020" i="30"/>
  <c r="U5020" i="30"/>
  <c r="V5020" i="30"/>
  <c r="O5021" i="30"/>
  <c r="P5021" i="30"/>
  <c r="Q5021" i="30"/>
  <c r="R5021" i="30"/>
  <c r="S5021" i="30"/>
  <c r="U5021" i="30"/>
  <c r="V5021" i="30"/>
  <c r="O5022" i="30"/>
  <c r="P5022" i="30"/>
  <c r="Q5022" i="30"/>
  <c r="R5022" i="30"/>
  <c r="S5022" i="30"/>
  <c r="U5022" i="30"/>
  <c r="V5022" i="30"/>
  <c r="O5023" i="30"/>
  <c r="P5023" i="30"/>
  <c r="Q5023" i="30"/>
  <c r="R5023" i="30"/>
  <c r="S5023" i="30"/>
  <c r="U5023" i="30"/>
  <c r="V5023" i="30"/>
  <c r="P5024" i="30"/>
  <c r="Q5024" i="30"/>
  <c r="R5024" i="30"/>
  <c r="S5024" i="30"/>
  <c r="U5024" i="30"/>
  <c r="V5024" i="30"/>
  <c r="O5025" i="30"/>
  <c r="P5025" i="30"/>
  <c r="Q5025" i="30"/>
  <c r="R5025" i="30"/>
  <c r="S5025" i="30"/>
  <c r="U5025" i="30"/>
  <c r="V5025" i="30"/>
  <c r="O5026" i="30"/>
  <c r="P5026" i="30"/>
  <c r="Q5026" i="30"/>
  <c r="R5026" i="30"/>
  <c r="S5026" i="30"/>
  <c r="U5026" i="30"/>
  <c r="V5026" i="30"/>
  <c r="O5027" i="30"/>
  <c r="P5027" i="30"/>
  <c r="Q5027" i="30"/>
  <c r="R5027" i="30"/>
  <c r="S5027" i="30"/>
  <c r="U5027" i="30"/>
  <c r="V5027" i="30"/>
  <c r="P5028" i="30"/>
  <c r="Q5028" i="30"/>
  <c r="R5028" i="30"/>
  <c r="S5028" i="30"/>
  <c r="U5028" i="30"/>
  <c r="V5028" i="30"/>
  <c r="O5029" i="30"/>
  <c r="P5029" i="30"/>
  <c r="Q5029" i="30"/>
  <c r="R5029" i="30"/>
  <c r="S5029" i="30"/>
  <c r="U5029" i="30"/>
  <c r="V5029" i="30"/>
  <c r="O5030" i="30"/>
  <c r="P5030" i="30"/>
  <c r="Q5030" i="30"/>
  <c r="R5030" i="30"/>
  <c r="S5030" i="30"/>
  <c r="U5030" i="30"/>
  <c r="V5030" i="30"/>
  <c r="O5031" i="30"/>
  <c r="P5031" i="30"/>
  <c r="Q5031" i="30"/>
  <c r="R5031" i="30"/>
  <c r="S5031" i="30"/>
  <c r="U5031" i="30"/>
  <c r="V5031" i="30"/>
  <c r="O5032" i="30"/>
  <c r="P5032" i="30"/>
  <c r="Q5032" i="30"/>
  <c r="R5032" i="30"/>
  <c r="S5032" i="30"/>
  <c r="U5032" i="30"/>
  <c r="V5032" i="30"/>
  <c r="P5033" i="30"/>
  <c r="Q5033" i="30"/>
  <c r="R5033" i="30"/>
  <c r="S5033" i="30"/>
  <c r="U5033" i="30"/>
  <c r="V5033" i="30"/>
  <c r="O5034" i="30"/>
  <c r="P5034" i="30"/>
  <c r="Q5034" i="30"/>
  <c r="R5034" i="30"/>
  <c r="S5034" i="30"/>
  <c r="U5034" i="30"/>
  <c r="V5034" i="30"/>
  <c r="O5035" i="30"/>
  <c r="P5035" i="30"/>
  <c r="Q5035" i="30"/>
  <c r="R5035" i="30"/>
  <c r="S5035" i="30"/>
  <c r="U5035" i="30"/>
  <c r="V5035" i="30"/>
  <c r="O5036" i="30"/>
  <c r="P5036" i="30"/>
  <c r="Q5036" i="30"/>
  <c r="R5036" i="30"/>
  <c r="S5036" i="30"/>
  <c r="U5036" i="30"/>
  <c r="V5036" i="30"/>
  <c r="O5037" i="30"/>
  <c r="P5037" i="30"/>
  <c r="Q5037" i="30"/>
  <c r="R5037" i="30"/>
  <c r="S5037" i="30"/>
  <c r="U5037" i="30"/>
  <c r="V5037" i="30"/>
  <c r="P5038" i="30"/>
  <c r="Q5038" i="30"/>
  <c r="R5038" i="30"/>
  <c r="S5038" i="30"/>
  <c r="U5038" i="30"/>
  <c r="V5038" i="30"/>
  <c r="O5039" i="30"/>
  <c r="P5039" i="30"/>
  <c r="Q5039" i="30"/>
  <c r="R5039" i="30"/>
  <c r="S5039" i="30"/>
  <c r="U5039" i="30"/>
  <c r="V5039" i="30"/>
  <c r="P5040" i="30"/>
  <c r="Q5040" i="30"/>
  <c r="R5040" i="30"/>
  <c r="S5040" i="30"/>
  <c r="U5040" i="30"/>
  <c r="V5040" i="30"/>
  <c r="O5041" i="30"/>
  <c r="P5041" i="30"/>
  <c r="Q5041" i="30"/>
  <c r="R5041" i="30"/>
  <c r="S5041" i="30"/>
  <c r="U5041" i="30"/>
  <c r="V5041" i="30"/>
  <c r="O5042" i="30"/>
  <c r="P5042" i="30"/>
  <c r="Q5042" i="30"/>
  <c r="R5042" i="30"/>
  <c r="S5042" i="30"/>
  <c r="U5042" i="30"/>
  <c r="V5042" i="30"/>
  <c r="O5043" i="30"/>
  <c r="P5043" i="30"/>
  <c r="Q5043" i="30"/>
  <c r="R5043" i="30"/>
  <c r="S5043" i="30"/>
  <c r="U5043" i="30"/>
  <c r="V5043" i="30"/>
  <c r="P5044" i="30"/>
  <c r="Q5044" i="30"/>
  <c r="R5044" i="30"/>
  <c r="S5044" i="30"/>
  <c r="U5044" i="30"/>
  <c r="V5044" i="30"/>
  <c r="O5045" i="30"/>
  <c r="P5045" i="30"/>
  <c r="Q5045" i="30"/>
  <c r="R5045" i="30"/>
  <c r="S5045" i="30"/>
  <c r="U5045" i="30"/>
  <c r="V5045" i="30"/>
  <c r="O5046" i="30"/>
  <c r="P5046" i="30"/>
  <c r="Q5046" i="30"/>
  <c r="R5046" i="30"/>
  <c r="S5046" i="30"/>
  <c r="U5046" i="30"/>
  <c r="V5046" i="30"/>
  <c r="O5047" i="30"/>
  <c r="P5047" i="30"/>
  <c r="Q5047" i="30"/>
  <c r="R5047" i="30"/>
  <c r="S5047" i="30"/>
  <c r="U5047" i="30"/>
  <c r="V5047" i="30"/>
  <c r="O5048" i="30"/>
  <c r="P5048" i="30"/>
  <c r="Q5048" i="30"/>
  <c r="R5048" i="30"/>
  <c r="S5048" i="30"/>
  <c r="U5048" i="30"/>
  <c r="V5048" i="30"/>
  <c r="O5049" i="30"/>
  <c r="P5049" i="30"/>
  <c r="Q5049" i="30"/>
  <c r="R5049" i="30"/>
  <c r="S5049" i="30"/>
  <c r="U5049" i="30"/>
  <c r="V5049" i="30"/>
  <c r="O5050" i="30"/>
  <c r="P5050" i="30"/>
  <c r="Q5050" i="30"/>
  <c r="R5050" i="30"/>
  <c r="S5050" i="30"/>
  <c r="U5050" i="30"/>
  <c r="V5050" i="30"/>
  <c r="O5051" i="30"/>
  <c r="P5051" i="30"/>
  <c r="Q5051" i="30"/>
  <c r="R5051" i="30"/>
  <c r="S5051" i="30"/>
  <c r="U5051" i="30"/>
  <c r="V5051" i="30"/>
  <c r="O5052" i="30"/>
  <c r="P5052" i="30"/>
  <c r="Q5052" i="30"/>
  <c r="R5052" i="30"/>
  <c r="S5052" i="30"/>
  <c r="U5052" i="30"/>
  <c r="V5052" i="30"/>
  <c r="P5053" i="30"/>
  <c r="Q5053" i="30"/>
  <c r="R5053" i="30"/>
  <c r="S5053" i="30"/>
  <c r="U5053" i="30"/>
  <c r="V5053" i="30"/>
  <c r="O5054" i="30"/>
  <c r="P5054" i="30"/>
  <c r="Q5054" i="30"/>
  <c r="R5054" i="30"/>
  <c r="S5054" i="30"/>
  <c r="U5054" i="30"/>
  <c r="V5054" i="30"/>
  <c r="P5055" i="30"/>
  <c r="Q5055" i="30"/>
  <c r="R5055" i="30"/>
  <c r="S5055" i="30"/>
  <c r="U5055" i="30"/>
  <c r="V5055" i="30"/>
  <c r="O5056" i="30"/>
  <c r="P5056" i="30"/>
  <c r="Q5056" i="30"/>
  <c r="R5056" i="30"/>
  <c r="S5056" i="30"/>
  <c r="U5056" i="30"/>
  <c r="V5056" i="30"/>
  <c r="O5057" i="30"/>
  <c r="P5057" i="30"/>
  <c r="Q5057" i="30"/>
  <c r="R5057" i="30"/>
  <c r="S5057" i="30"/>
  <c r="U5057" i="30"/>
  <c r="V5057" i="30"/>
  <c r="O5058" i="30"/>
  <c r="P5058" i="30"/>
  <c r="Q5058" i="30"/>
  <c r="R5058" i="30"/>
  <c r="S5058" i="30"/>
  <c r="U5058" i="30"/>
  <c r="V5058" i="30"/>
  <c r="P5059" i="30"/>
  <c r="Q5059" i="30"/>
  <c r="R5059" i="30"/>
  <c r="S5059" i="30"/>
  <c r="U5059" i="30"/>
  <c r="V5059" i="30"/>
  <c r="O5060" i="30"/>
  <c r="P5060" i="30"/>
  <c r="Q5060" i="30"/>
  <c r="R5060" i="30"/>
  <c r="S5060" i="30"/>
  <c r="U5060" i="30"/>
  <c r="V5060" i="30"/>
  <c r="O5061" i="30"/>
  <c r="P5061" i="30"/>
  <c r="Q5061" i="30"/>
  <c r="R5061" i="30"/>
  <c r="S5061" i="30"/>
  <c r="U5061" i="30"/>
  <c r="V5061" i="30"/>
  <c r="O5062" i="30"/>
  <c r="P5062" i="30"/>
  <c r="Q5062" i="30"/>
  <c r="R5062" i="30"/>
  <c r="S5062" i="30"/>
  <c r="U5062" i="30"/>
  <c r="V5062" i="30"/>
  <c r="O5063" i="30"/>
  <c r="P5063" i="30"/>
  <c r="Q5063" i="30"/>
  <c r="R5063" i="30"/>
  <c r="S5063" i="30"/>
  <c r="U5063" i="30"/>
  <c r="V5063" i="30"/>
  <c r="O5064" i="30"/>
  <c r="P5064" i="30"/>
  <c r="Q5064" i="30"/>
  <c r="R5064" i="30"/>
  <c r="S5064" i="30"/>
  <c r="U5064" i="30"/>
  <c r="V5064" i="30"/>
  <c r="P5065" i="30"/>
  <c r="Q5065" i="30"/>
  <c r="R5065" i="30"/>
  <c r="S5065" i="30"/>
  <c r="U5065" i="30"/>
  <c r="V5065" i="30"/>
  <c r="O5066" i="30"/>
  <c r="P5066" i="30"/>
  <c r="Q5066" i="30"/>
  <c r="R5066" i="30"/>
  <c r="S5066" i="30"/>
  <c r="U5066" i="30"/>
  <c r="V5066" i="30"/>
  <c r="O5067" i="30"/>
  <c r="P5067" i="30"/>
  <c r="Q5067" i="30"/>
  <c r="R5067" i="30"/>
  <c r="S5067" i="30"/>
  <c r="U5067" i="30"/>
  <c r="V5067" i="30"/>
  <c r="O5068" i="30"/>
  <c r="P5068" i="30"/>
  <c r="Q5068" i="30"/>
  <c r="R5068" i="30"/>
  <c r="S5068" i="30"/>
  <c r="U5068" i="30"/>
  <c r="V5068" i="30"/>
  <c r="O5069" i="30"/>
  <c r="P5069" i="30"/>
  <c r="Q5069" i="30"/>
  <c r="R5069" i="30"/>
  <c r="S5069" i="30"/>
  <c r="U5069" i="30"/>
  <c r="V5069" i="30"/>
  <c r="P5070" i="30"/>
  <c r="Q5070" i="30"/>
  <c r="R5070" i="30"/>
  <c r="S5070" i="30"/>
  <c r="U5070" i="30"/>
  <c r="V5070" i="30"/>
  <c r="O5071" i="30"/>
  <c r="P5071" i="30"/>
  <c r="Q5071" i="30"/>
  <c r="R5071" i="30"/>
  <c r="S5071" i="30"/>
  <c r="U5071" i="30"/>
  <c r="V5071" i="30"/>
  <c r="O5072" i="30"/>
  <c r="P5072" i="30"/>
  <c r="Q5072" i="30"/>
  <c r="R5072" i="30"/>
  <c r="S5072" i="30"/>
  <c r="U5072" i="30"/>
  <c r="V5072" i="30"/>
  <c r="O5073" i="30"/>
  <c r="P5073" i="30"/>
  <c r="Q5073" i="30"/>
  <c r="R5073" i="30"/>
  <c r="S5073" i="30"/>
  <c r="U5073" i="30"/>
  <c r="V5073" i="30"/>
  <c r="O5074" i="30"/>
  <c r="P5074" i="30"/>
  <c r="Q5074" i="30"/>
  <c r="R5074" i="30"/>
  <c r="S5074" i="30"/>
  <c r="U5074" i="30"/>
  <c r="V5074" i="30"/>
  <c r="P5075" i="30"/>
  <c r="Q5075" i="30"/>
  <c r="R5075" i="30"/>
  <c r="S5075" i="30"/>
  <c r="U5075" i="30"/>
  <c r="V5075" i="30"/>
  <c r="O5076" i="30"/>
  <c r="P5076" i="30"/>
  <c r="Q5076" i="30"/>
  <c r="R5076" i="30"/>
  <c r="S5076" i="30"/>
  <c r="U5076" i="30"/>
  <c r="V5076" i="30"/>
  <c r="O5077" i="30"/>
  <c r="P5077" i="30"/>
  <c r="Q5077" i="30"/>
  <c r="R5077" i="30"/>
  <c r="S5077" i="30"/>
  <c r="U5077" i="30"/>
  <c r="V5077" i="30"/>
  <c r="O5078" i="30"/>
  <c r="P5078" i="30"/>
  <c r="Q5078" i="30"/>
  <c r="R5078" i="30"/>
  <c r="S5078" i="30"/>
  <c r="U5078" i="30"/>
  <c r="V5078" i="30"/>
  <c r="P5079" i="30"/>
  <c r="Q5079" i="30"/>
  <c r="R5079" i="30"/>
  <c r="S5079" i="30"/>
  <c r="U5079" i="30"/>
  <c r="V5079" i="30"/>
  <c r="O5080" i="30"/>
  <c r="P5080" i="30"/>
  <c r="Q5080" i="30"/>
  <c r="R5080" i="30"/>
  <c r="S5080" i="30"/>
  <c r="U5080" i="30"/>
  <c r="V5080" i="30"/>
  <c r="P5081" i="30"/>
  <c r="Q5081" i="30"/>
  <c r="R5081" i="30"/>
  <c r="S5081" i="30"/>
  <c r="U5081" i="30"/>
  <c r="V5081" i="30"/>
  <c r="O5082" i="30"/>
  <c r="P5082" i="30"/>
  <c r="Q5082" i="30"/>
  <c r="R5082" i="30"/>
  <c r="S5082" i="30"/>
  <c r="U5082" i="30"/>
  <c r="V5082" i="30"/>
  <c r="P5083" i="30"/>
  <c r="Q5083" i="30"/>
  <c r="R5083" i="30"/>
  <c r="S5083" i="30"/>
  <c r="U5083" i="30"/>
  <c r="V5083" i="30"/>
  <c r="O5084" i="30"/>
  <c r="P5084" i="30"/>
  <c r="Q5084" i="30"/>
  <c r="R5084" i="30"/>
  <c r="S5084" i="30"/>
  <c r="U5084" i="30"/>
  <c r="V5084" i="30"/>
  <c r="O5085" i="30"/>
  <c r="P5085" i="30"/>
  <c r="Q5085" i="30"/>
  <c r="R5085" i="30"/>
  <c r="S5085" i="30"/>
  <c r="U5085" i="30"/>
  <c r="V5085" i="30"/>
  <c r="O5086" i="30"/>
  <c r="P5086" i="30"/>
  <c r="Q5086" i="30"/>
  <c r="R5086" i="30"/>
  <c r="S5086" i="30"/>
  <c r="U5086" i="30"/>
  <c r="V5086" i="30"/>
  <c r="O5087" i="30"/>
  <c r="P5087" i="30"/>
  <c r="Q5087" i="30"/>
  <c r="R5087" i="30"/>
  <c r="S5087" i="30"/>
  <c r="U5087" i="30"/>
  <c r="V5087" i="30"/>
  <c r="P5088" i="30"/>
  <c r="Q5088" i="30"/>
  <c r="R5088" i="30"/>
  <c r="S5088" i="30"/>
  <c r="U5088" i="30"/>
  <c r="V5088" i="30"/>
  <c r="O5089" i="30"/>
  <c r="P5089" i="30"/>
  <c r="Q5089" i="30"/>
  <c r="R5089" i="30"/>
  <c r="S5089" i="30"/>
  <c r="U5089" i="30"/>
  <c r="V5089" i="30"/>
  <c r="P5090" i="30"/>
  <c r="Q5090" i="30"/>
  <c r="R5090" i="30"/>
  <c r="S5090" i="30"/>
  <c r="U5090" i="30"/>
  <c r="V5090" i="30"/>
  <c r="O5091" i="30"/>
  <c r="P5091" i="30"/>
  <c r="Q5091" i="30"/>
  <c r="R5091" i="30"/>
  <c r="S5091" i="30"/>
  <c r="U5091" i="30"/>
  <c r="V5091" i="30"/>
  <c r="O5092" i="30"/>
  <c r="P5092" i="30"/>
  <c r="Q5092" i="30"/>
  <c r="R5092" i="30"/>
  <c r="S5092" i="30"/>
  <c r="U5092" i="30"/>
  <c r="V5092" i="30"/>
  <c r="O5093" i="30"/>
  <c r="P5093" i="30"/>
  <c r="Q5093" i="30"/>
  <c r="R5093" i="30"/>
  <c r="S5093" i="30"/>
  <c r="U5093" i="30"/>
  <c r="V5093" i="30"/>
  <c r="P5094" i="30"/>
  <c r="Q5094" i="30"/>
  <c r="R5094" i="30"/>
  <c r="S5094" i="30"/>
  <c r="U5094" i="30"/>
  <c r="V5094" i="30"/>
  <c r="O5095" i="30"/>
  <c r="P5095" i="30"/>
  <c r="Q5095" i="30"/>
  <c r="R5095" i="30"/>
  <c r="S5095" i="30"/>
  <c r="U5095" i="30"/>
  <c r="V5095" i="30"/>
  <c r="O5096" i="30"/>
  <c r="P5096" i="30"/>
  <c r="Q5096" i="30"/>
  <c r="R5096" i="30"/>
  <c r="S5096" i="30"/>
  <c r="U5096" i="30"/>
  <c r="V5096" i="30"/>
  <c r="O5097" i="30"/>
  <c r="P5097" i="30"/>
  <c r="Q5097" i="30"/>
  <c r="R5097" i="30"/>
  <c r="S5097" i="30"/>
  <c r="U5097" i="30"/>
  <c r="V5097" i="30"/>
  <c r="O5098" i="30"/>
  <c r="P5098" i="30"/>
  <c r="Q5098" i="30"/>
  <c r="R5098" i="30"/>
  <c r="S5098" i="30"/>
  <c r="U5098" i="30"/>
  <c r="V5098" i="30"/>
  <c r="P5099" i="30"/>
  <c r="Q5099" i="30"/>
  <c r="R5099" i="30"/>
  <c r="S5099" i="30"/>
  <c r="U5099" i="30"/>
  <c r="V5099" i="30"/>
  <c r="O5100" i="30"/>
  <c r="P5100" i="30"/>
  <c r="Q5100" i="30"/>
  <c r="R5100" i="30"/>
  <c r="S5100" i="30"/>
  <c r="U5100" i="30"/>
  <c r="V5100" i="30"/>
  <c r="O5101" i="30"/>
  <c r="P5101" i="30"/>
  <c r="Q5101" i="30"/>
  <c r="R5101" i="30"/>
  <c r="S5101" i="30"/>
  <c r="U5101" i="30"/>
  <c r="V5101" i="30"/>
  <c r="O5102" i="30"/>
  <c r="P5102" i="30"/>
  <c r="Q5102" i="30"/>
  <c r="R5102" i="30"/>
  <c r="S5102" i="30"/>
  <c r="U5102" i="30"/>
  <c r="V5102" i="30"/>
  <c r="O5103" i="30"/>
  <c r="P5103" i="30"/>
  <c r="Q5103" i="30"/>
  <c r="R5103" i="30"/>
  <c r="S5103" i="30"/>
  <c r="U5103" i="30"/>
  <c r="V5103" i="30"/>
  <c r="P5104" i="30"/>
  <c r="Q5104" i="30"/>
  <c r="R5104" i="30"/>
  <c r="S5104" i="30"/>
  <c r="U5104" i="30"/>
  <c r="V5104" i="30"/>
  <c r="O5105" i="30"/>
  <c r="P5105" i="30"/>
  <c r="Q5105" i="30"/>
  <c r="R5105" i="30"/>
  <c r="S5105" i="30"/>
  <c r="U5105" i="30"/>
  <c r="V5105" i="30"/>
  <c r="P5106" i="30"/>
  <c r="Q5106" i="30"/>
  <c r="R5106" i="30"/>
  <c r="S5106" i="30"/>
  <c r="U5106" i="30"/>
  <c r="V5106" i="30"/>
  <c r="O5107" i="30"/>
  <c r="P5107" i="30"/>
  <c r="Q5107" i="30"/>
  <c r="R5107" i="30"/>
  <c r="S5107" i="30"/>
  <c r="U5107" i="30"/>
  <c r="V5107" i="30"/>
  <c r="P5108" i="30"/>
  <c r="Q5108" i="30"/>
  <c r="R5108" i="30"/>
  <c r="S5108" i="30"/>
  <c r="U5108" i="30"/>
  <c r="V5108" i="30"/>
  <c r="O5109" i="30"/>
  <c r="P5109" i="30"/>
  <c r="Q5109" i="30"/>
  <c r="R5109" i="30"/>
  <c r="S5109" i="30"/>
  <c r="U5109" i="30"/>
  <c r="V5109" i="30"/>
  <c r="O5110" i="30"/>
  <c r="P5110" i="30"/>
  <c r="Q5110" i="30"/>
  <c r="R5110" i="30"/>
  <c r="S5110" i="30"/>
  <c r="U5110" i="30"/>
  <c r="V5110" i="30"/>
  <c r="O5111" i="30"/>
  <c r="P5111" i="30"/>
  <c r="Q5111" i="30"/>
  <c r="R5111" i="30"/>
  <c r="S5111" i="30"/>
  <c r="U5111" i="30"/>
  <c r="V5111" i="30"/>
  <c r="P5112" i="30"/>
  <c r="Q5112" i="30"/>
  <c r="R5112" i="30"/>
  <c r="S5112" i="30"/>
  <c r="U5112" i="30"/>
  <c r="V5112" i="30"/>
  <c r="P5113" i="30"/>
  <c r="Q5113" i="30"/>
  <c r="R5113" i="30"/>
  <c r="S5113" i="30"/>
  <c r="U5113" i="30"/>
  <c r="V5113" i="30"/>
  <c r="O5114" i="30"/>
  <c r="P5114" i="30"/>
  <c r="Q5114" i="30"/>
  <c r="R5114" i="30"/>
  <c r="S5114" i="30"/>
  <c r="U5114" i="30"/>
  <c r="V5114" i="30"/>
  <c r="O5115" i="30"/>
  <c r="P5115" i="30"/>
  <c r="Q5115" i="30"/>
  <c r="R5115" i="30"/>
  <c r="S5115" i="30"/>
  <c r="U5115" i="30"/>
  <c r="V5115" i="30"/>
  <c r="O5116" i="30"/>
  <c r="P5116" i="30"/>
  <c r="Q5116" i="30"/>
  <c r="R5116" i="30"/>
  <c r="S5116" i="30"/>
  <c r="U5116" i="30"/>
  <c r="V5116" i="30"/>
  <c r="P5117" i="30"/>
  <c r="Q5117" i="30"/>
  <c r="R5117" i="30"/>
  <c r="S5117" i="30"/>
  <c r="U5117" i="30"/>
  <c r="V5117" i="30"/>
  <c r="O5118" i="30"/>
  <c r="P5118" i="30"/>
  <c r="Q5118" i="30"/>
  <c r="R5118" i="30"/>
  <c r="S5118" i="30"/>
  <c r="U5118" i="30"/>
  <c r="V5118" i="30"/>
  <c r="P5119" i="30"/>
  <c r="Q5119" i="30"/>
  <c r="R5119" i="30"/>
  <c r="S5119" i="30"/>
  <c r="U5119" i="30"/>
  <c r="V5119" i="30"/>
  <c r="O5120" i="30"/>
  <c r="P5120" i="30"/>
  <c r="Q5120" i="30"/>
  <c r="R5120" i="30"/>
  <c r="S5120" i="30"/>
  <c r="U5120" i="30"/>
  <c r="V5120" i="30"/>
  <c r="P5121" i="30"/>
  <c r="Q5121" i="30"/>
  <c r="R5121" i="30"/>
  <c r="S5121" i="30"/>
  <c r="U5121" i="30"/>
  <c r="V5121" i="30"/>
  <c r="O5122" i="30"/>
  <c r="P5122" i="30"/>
  <c r="Q5122" i="30"/>
  <c r="R5122" i="30"/>
  <c r="S5122" i="30"/>
  <c r="U5122" i="30"/>
  <c r="V5122" i="30"/>
  <c r="O5123" i="30"/>
  <c r="P5123" i="30"/>
  <c r="Q5123" i="30"/>
  <c r="R5123" i="30"/>
  <c r="S5123" i="30"/>
  <c r="U5123" i="30"/>
  <c r="V5123" i="30"/>
  <c r="O5124" i="30"/>
  <c r="P5124" i="30"/>
  <c r="Q5124" i="30"/>
  <c r="R5124" i="30"/>
  <c r="S5124" i="30"/>
  <c r="U5124" i="30"/>
  <c r="V5124" i="30"/>
  <c r="O5125" i="30"/>
  <c r="P5125" i="30"/>
  <c r="Q5125" i="30"/>
  <c r="R5125" i="30"/>
  <c r="S5125" i="30"/>
  <c r="U5125" i="30"/>
  <c r="V5125" i="30"/>
  <c r="P5126" i="30"/>
  <c r="Q5126" i="30"/>
  <c r="R5126" i="30"/>
  <c r="S5126" i="30"/>
  <c r="U5126" i="30"/>
  <c r="V5126" i="30"/>
  <c r="O5127" i="30"/>
  <c r="P5127" i="30"/>
  <c r="Q5127" i="30"/>
  <c r="R5127" i="30"/>
  <c r="S5127" i="30"/>
  <c r="U5127" i="30"/>
  <c r="V5127" i="30"/>
  <c r="P5128" i="30"/>
  <c r="Q5128" i="30"/>
  <c r="R5128" i="30"/>
  <c r="S5128" i="30"/>
  <c r="U5128" i="30"/>
  <c r="V5128" i="30"/>
  <c r="O5129" i="30"/>
  <c r="P5129" i="30"/>
  <c r="Q5129" i="30"/>
  <c r="R5129" i="30"/>
  <c r="S5129" i="30"/>
  <c r="U5129" i="30"/>
  <c r="V5129" i="30"/>
  <c r="P5130" i="30"/>
  <c r="Q5130" i="30"/>
  <c r="R5130" i="30"/>
  <c r="S5130" i="30"/>
  <c r="U5130" i="30"/>
  <c r="V5130" i="30"/>
  <c r="O5131" i="30"/>
  <c r="P5131" i="30"/>
  <c r="Q5131" i="30"/>
  <c r="R5131" i="30"/>
  <c r="S5131" i="30"/>
  <c r="U5131" i="30"/>
  <c r="V5131" i="30"/>
  <c r="P5132" i="30"/>
  <c r="Q5132" i="30"/>
  <c r="R5132" i="30"/>
  <c r="S5132" i="30"/>
  <c r="U5132" i="30"/>
  <c r="V5132" i="30"/>
  <c r="O5133" i="30"/>
  <c r="P5133" i="30"/>
  <c r="Q5133" i="30"/>
  <c r="R5133" i="30"/>
  <c r="S5133" i="30"/>
  <c r="U5133" i="30"/>
  <c r="V5133" i="30"/>
  <c r="P5134" i="30"/>
  <c r="Q5134" i="30"/>
  <c r="R5134" i="30"/>
  <c r="S5134" i="30"/>
  <c r="U5134" i="30"/>
  <c r="V5134" i="30"/>
  <c r="P5135" i="30"/>
  <c r="Q5135" i="30"/>
  <c r="R5135" i="30"/>
  <c r="S5135" i="30"/>
  <c r="U5135" i="30"/>
  <c r="V5135" i="30"/>
  <c r="O5136" i="30"/>
  <c r="P5136" i="30"/>
  <c r="Q5136" i="30"/>
  <c r="R5136" i="30"/>
  <c r="S5136" i="30"/>
  <c r="U5136" i="30"/>
  <c r="V5136" i="30"/>
  <c r="O5137" i="30"/>
  <c r="P5137" i="30"/>
  <c r="Q5137" i="30"/>
  <c r="R5137" i="30"/>
  <c r="S5137" i="30"/>
  <c r="U5137" i="30"/>
  <c r="V5137" i="30"/>
  <c r="P5138" i="30"/>
  <c r="Q5138" i="30"/>
  <c r="R5138" i="30"/>
  <c r="S5138" i="30"/>
  <c r="U5138" i="30"/>
  <c r="V5138" i="30"/>
  <c r="O5139" i="30"/>
  <c r="P5139" i="30"/>
  <c r="Q5139" i="30"/>
  <c r="R5139" i="30"/>
  <c r="S5139" i="30"/>
  <c r="U5139" i="30"/>
  <c r="V5139" i="30"/>
  <c r="O5140" i="30"/>
  <c r="P5140" i="30"/>
  <c r="Q5140" i="30"/>
  <c r="R5140" i="30"/>
  <c r="S5140" i="30"/>
  <c r="U5140" i="30"/>
  <c r="V5140" i="30"/>
  <c r="P5141" i="30"/>
  <c r="Q5141" i="30"/>
  <c r="R5141" i="30"/>
  <c r="S5141" i="30"/>
  <c r="U5141" i="30"/>
  <c r="V5141" i="30"/>
  <c r="P5142" i="30"/>
  <c r="Q5142" i="30"/>
  <c r="R5142" i="30"/>
  <c r="S5142" i="30"/>
  <c r="U5142" i="30"/>
  <c r="V5142" i="30"/>
  <c r="O5143" i="30"/>
  <c r="P5143" i="30"/>
  <c r="Q5143" i="30"/>
  <c r="R5143" i="30"/>
  <c r="S5143" i="30"/>
  <c r="U5143" i="30"/>
  <c r="V5143" i="30"/>
  <c r="O5144" i="30"/>
  <c r="P5144" i="30"/>
  <c r="Q5144" i="30"/>
  <c r="R5144" i="30"/>
  <c r="S5144" i="30"/>
  <c r="U5144" i="30"/>
  <c r="V5144" i="30"/>
  <c r="O5145" i="30"/>
  <c r="P5145" i="30"/>
  <c r="Q5145" i="30"/>
  <c r="R5145" i="30"/>
  <c r="S5145" i="30"/>
  <c r="U5145" i="30"/>
  <c r="V5145" i="30"/>
  <c r="P5146" i="30"/>
  <c r="Q5146" i="30"/>
  <c r="R5146" i="30"/>
  <c r="S5146" i="30"/>
  <c r="U5146" i="30"/>
  <c r="V5146" i="30"/>
  <c r="O5147" i="30"/>
  <c r="P5147" i="30"/>
  <c r="Q5147" i="30"/>
  <c r="R5147" i="30"/>
  <c r="S5147" i="30"/>
  <c r="U5147" i="30"/>
  <c r="V5147" i="30"/>
  <c r="P5148" i="30"/>
  <c r="Q5148" i="30"/>
  <c r="R5148" i="30"/>
  <c r="S5148" i="30"/>
  <c r="U5148" i="30"/>
  <c r="V5148" i="30"/>
  <c r="O5149" i="30"/>
  <c r="P5149" i="30"/>
  <c r="Q5149" i="30"/>
  <c r="R5149" i="30"/>
  <c r="S5149" i="30"/>
  <c r="U5149" i="30"/>
  <c r="V5149" i="30"/>
  <c r="O5150" i="30"/>
  <c r="P5150" i="30"/>
  <c r="Q5150" i="30"/>
  <c r="R5150" i="30"/>
  <c r="S5150" i="30"/>
  <c r="U5150" i="30"/>
  <c r="V5150" i="30"/>
  <c r="P5151" i="30"/>
  <c r="Q5151" i="30"/>
  <c r="R5151" i="30"/>
  <c r="S5151" i="30"/>
  <c r="U5151" i="30"/>
  <c r="V5151" i="30"/>
  <c r="O5152" i="30"/>
  <c r="P5152" i="30"/>
  <c r="Q5152" i="30"/>
  <c r="R5152" i="30"/>
  <c r="S5152" i="30"/>
  <c r="U5152" i="30"/>
  <c r="V5152" i="30"/>
  <c r="O5153" i="30"/>
  <c r="P5153" i="30"/>
  <c r="Q5153" i="30"/>
  <c r="R5153" i="30"/>
  <c r="S5153" i="30"/>
  <c r="U5153" i="30"/>
  <c r="V5153" i="30"/>
  <c r="P5154" i="30"/>
  <c r="Q5154" i="30"/>
  <c r="R5154" i="30"/>
  <c r="S5154" i="30"/>
  <c r="U5154" i="30"/>
  <c r="V5154" i="30"/>
  <c r="O5155" i="30"/>
  <c r="P5155" i="30"/>
  <c r="Q5155" i="30"/>
  <c r="R5155" i="30"/>
  <c r="S5155" i="30"/>
  <c r="U5155" i="30"/>
  <c r="V5155" i="30"/>
  <c r="O5156" i="30"/>
  <c r="P5156" i="30"/>
  <c r="Q5156" i="30"/>
  <c r="R5156" i="30"/>
  <c r="S5156" i="30"/>
  <c r="U5156" i="30"/>
  <c r="V5156" i="30"/>
  <c r="O5157" i="30"/>
  <c r="P5157" i="30"/>
  <c r="Q5157" i="30"/>
  <c r="R5157" i="30"/>
  <c r="S5157" i="30"/>
  <c r="U5157" i="30"/>
  <c r="V5157" i="30"/>
  <c r="P5158" i="30"/>
  <c r="Q5158" i="30"/>
  <c r="R5158" i="30"/>
  <c r="S5158" i="30"/>
  <c r="U5158" i="30"/>
  <c r="V5158" i="30"/>
  <c r="O5159" i="30"/>
  <c r="P5159" i="30"/>
  <c r="Q5159" i="30"/>
  <c r="R5159" i="30"/>
  <c r="S5159" i="30"/>
  <c r="U5159" i="30"/>
  <c r="V5159" i="30"/>
  <c r="O5160" i="30"/>
  <c r="P5160" i="30"/>
  <c r="Q5160" i="30"/>
  <c r="R5160" i="30"/>
  <c r="S5160" i="30"/>
  <c r="U5160" i="30"/>
  <c r="V5160" i="30"/>
  <c r="P5161" i="30"/>
  <c r="Q5161" i="30"/>
  <c r="R5161" i="30"/>
  <c r="S5161" i="30"/>
  <c r="U5161" i="30"/>
  <c r="V5161" i="30"/>
  <c r="P5162" i="30"/>
  <c r="Q5162" i="30"/>
  <c r="R5162" i="30"/>
  <c r="S5162" i="30"/>
  <c r="U5162" i="30"/>
  <c r="V5162" i="30"/>
  <c r="O5163" i="30"/>
  <c r="P5163" i="30"/>
  <c r="Q5163" i="30"/>
  <c r="R5163" i="30"/>
  <c r="S5163" i="30"/>
  <c r="U5163" i="30"/>
  <c r="V5163" i="30"/>
  <c r="O5164" i="30"/>
  <c r="P5164" i="30"/>
  <c r="Q5164" i="30"/>
  <c r="R5164" i="30"/>
  <c r="S5164" i="30"/>
  <c r="U5164" i="30"/>
  <c r="V5164" i="30"/>
  <c r="O5165" i="30"/>
  <c r="P5165" i="30"/>
  <c r="Q5165" i="30"/>
  <c r="R5165" i="30"/>
  <c r="S5165" i="30"/>
  <c r="U5165" i="30"/>
  <c r="V5165" i="30"/>
  <c r="O5166" i="30"/>
  <c r="P5166" i="30"/>
  <c r="Q5166" i="30"/>
  <c r="R5166" i="30"/>
  <c r="S5166" i="30"/>
  <c r="U5166" i="30"/>
  <c r="V5166" i="30"/>
  <c r="O5167" i="30"/>
  <c r="P5167" i="30"/>
  <c r="Q5167" i="30"/>
  <c r="R5167" i="30"/>
  <c r="S5167" i="30"/>
  <c r="U5167" i="30"/>
  <c r="V5167" i="30"/>
  <c r="P5168" i="30"/>
  <c r="Q5168" i="30"/>
  <c r="R5168" i="30"/>
  <c r="S5168" i="30"/>
  <c r="U5168" i="30"/>
  <c r="V5168" i="30"/>
  <c r="O5169" i="30"/>
  <c r="P5169" i="30"/>
  <c r="Q5169" i="30"/>
  <c r="R5169" i="30"/>
  <c r="S5169" i="30"/>
  <c r="U5169" i="30"/>
  <c r="V5169" i="30"/>
  <c r="P5170" i="30"/>
  <c r="Q5170" i="30"/>
  <c r="R5170" i="30"/>
  <c r="S5170" i="30"/>
  <c r="U5170" i="30"/>
  <c r="V5170" i="30"/>
  <c r="O5171" i="30"/>
  <c r="P5171" i="30"/>
  <c r="Q5171" i="30"/>
  <c r="R5171" i="30"/>
  <c r="S5171" i="30"/>
  <c r="U5171" i="30"/>
  <c r="V5171" i="30"/>
  <c r="P5172" i="30"/>
  <c r="Q5172" i="30"/>
  <c r="R5172" i="30"/>
  <c r="S5172" i="30"/>
  <c r="U5172" i="30"/>
  <c r="V5172" i="30"/>
  <c r="P5173" i="30"/>
  <c r="Q5173" i="30"/>
  <c r="R5173" i="30"/>
  <c r="S5173" i="30"/>
  <c r="U5173" i="30"/>
  <c r="V5173" i="30"/>
  <c r="O5174" i="30"/>
  <c r="P5174" i="30"/>
  <c r="Q5174" i="30"/>
  <c r="R5174" i="30"/>
  <c r="S5174" i="30"/>
  <c r="U5174" i="30"/>
  <c r="V5174" i="30"/>
  <c r="O5175" i="30"/>
  <c r="P5175" i="30"/>
  <c r="Q5175" i="30"/>
  <c r="R5175" i="30"/>
  <c r="S5175" i="30"/>
  <c r="U5175" i="30"/>
  <c r="V5175" i="30"/>
  <c r="P5176" i="30"/>
  <c r="Q5176" i="30"/>
  <c r="R5176" i="30"/>
  <c r="S5176" i="30"/>
  <c r="U5176" i="30"/>
  <c r="V5176" i="30"/>
  <c r="P5177" i="30"/>
  <c r="Q5177" i="30"/>
  <c r="R5177" i="30"/>
  <c r="S5177" i="30"/>
  <c r="U5177" i="30"/>
  <c r="V5177" i="30"/>
  <c r="O5178" i="30"/>
  <c r="P5178" i="30"/>
  <c r="Q5178" i="30"/>
  <c r="R5178" i="30"/>
  <c r="S5178" i="30"/>
  <c r="U5178" i="30"/>
  <c r="V5178" i="30"/>
  <c r="O5179" i="30"/>
  <c r="P5179" i="30"/>
  <c r="Q5179" i="30"/>
  <c r="R5179" i="30"/>
  <c r="S5179" i="30"/>
  <c r="U5179" i="30"/>
  <c r="V5179" i="30"/>
  <c r="P5180" i="30"/>
  <c r="Q5180" i="30"/>
  <c r="R5180" i="30"/>
  <c r="S5180" i="30"/>
  <c r="U5180" i="30"/>
  <c r="V5180" i="30"/>
  <c r="O5181" i="30"/>
  <c r="P5181" i="30"/>
  <c r="Q5181" i="30"/>
  <c r="R5181" i="30"/>
  <c r="S5181" i="30"/>
  <c r="U5181" i="30"/>
  <c r="V5181" i="30"/>
  <c r="P5182" i="30"/>
  <c r="Q5182" i="30"/>
  <c r="R5182" i="30"/>
  <c r="S5182" i="30"/>
  <c r="U5182" i="30"/>
  <c r="V5182" i="30"/>
  <c r="O5183" i="30"/>
  <c r="P5183" i="30"/>
  <c r="Q5183" i="30"/>
  <c r="R5183" i="30"/>
  <c r="S5183" i="30"/>
  <c r="U5183" i="30"/>
  <c r="V5183" i="30"/>
  <c r="O5184" i="30"/>
  <c r="P5184" i="30"/>
  <c r="Q5184" i="30"/>
  <c r="R5184" i="30"/>
  <c r="S5184" i="30"/>
  <c r="U5184" i="30"/>
  <c r="V5184" i="30"/>
  <c r="P5185" i="30"/>
  <c r="Q5185" i="30"/>
  <c r="R5185" i="30"/>
  <c r="S5185" i="30"/>
  <c r="U5185" i="30"/>
  <c r="V5185" i="30"/>
  <c r="P5186" i="30"/>
  <c r="Q5186" i="30"/>
  <c r="R5186" i="30"/>
  <c r="S5186" i="30"/>
  <c r="U5186" i="30"/>
  <c r="V5186" i="30"/>
  <c r="O5187" i="30"/>
  <c r="P5187" i="30"/>
  <c r="Q5187" i="30"/>
  <c r="R5187" i="30"/>
  <c r="S5187" i="30"/>
  <c r="U5187" i="30"/>
  <c r="V5187" i="30"/>
  <c r="O5188" i="30"/>
  <c r="P5188" i="30"/>
  <c r="Q5188" i="30"/>
  <c r="R5188" i="30"/>
  <c r="S5188" i="30"/>
  <c r="U5188" i="30"/>
  <c r="V5188" i="30"/>
  <c r="O5189" i="30"/>
  <c r="P5189" i="30"/>
  <c r="Q5189" i="30"/>
  <c r="R5189" i="30"/>
  <c r="S5189" i="30"/>
  <c r="U5189" i="30"/>
  <c r="V5189" i="30"/>
  <c r="O5190" i="30"/>
  <c r="P5190" i="30"/>
  <c r="Q5190" i="30"/>
  <c r="R5190" i="30"/>
  <c r="S5190" i="30"/>
  <c r="U5190" i="30"/>
  <c r="V5190" i="30"/>
  <c r="O5191" i="30"/>
  <c r="P5191" i="30"/>
  <c r="Q5191" i="30"/>
  <c r="R5191" i="30"/>
  <c r="S5191" i="30"/>
  <c r="U5191" i="30"/>
  <c r="V5191" i="30"/>
  <c r="P5192" i="30"/>
  <c r="Q5192" i="30"/>
  <c r="R5192" i="30"/>
  <c r="S5192" i="30"/>
  <c r="U5192" i="30"/>
  <c r="V5192" i="30"/>
  <c r="O5193" i="30"/>
  <c r="P5193" i="30"/>
  <c r="Q5193" i="30"/>
  <c r="R5193" i="30"/>
  <c r="S5193" i="30"/>
  <c r="U5193" i="30"/>
  <c r="V5193" i="30"/>
  <c r="P5194" i="30"/>
  <c r="Q5194" i="30"/>
  <c r="R5194" i="30"/>
  <c r="S5194" i="30"/>
  <c r="U5194" i="30"/>
  <c r="V5194" i="30"/>
  <c r="O5195" i="30"/>
  <c r="P5195" i="30"/>
  <c r="Q5195" i="30"/>
  <c r="R5195" i="30"/>
  <c r="S5195" i="30"/>
  <c r="U5195" i="30"/>
  <c r="V5195" i="30"/>
  <c r="O5196" i="30"/>
  <c r="P5196" i="30"/>
  <c r="Q5196" i="30"/>
  <c r="R5196" i="30"/>
  <c r="S5196" i="30"/>
  <c r="U5196" i="30"/>
  <c r="V5196" i="30"/>
  <c r="P5197" i="30"/>
  <c r="Q5197" i="30"/>
  <c r="R5197" i="30"/>
  <c r="S5197" i="30"/>
  <c r="U5197" i="30"/>
  <c r="V5197" i="30"/>
  <c r="O5198" i="30"/>
  <c r="P5198" i="30"/>
  <c r="Q5198" i="30"/>
  <c r="R5198" i="30"/>
  <c r="S5198" i="30"/>
  <c r="U5198" i="30"/>
  <c r="V5198" i="30"/>
  <c r="O5199" i="30"/>
  <c r="P5199" i="30"/>
  <c r="Q5199" i="30"/>
  <c r="R5199" i="30"/>
  <c r="S5199" i="30"/>
  <c r="U5199" i="30"/>
  <c r="V5199" i="30"/>
  <c r="O5200" i="30"/>
  <c r="P5200" i="30"/>
  <c r="Q5200" i="30"/>
  <c r="R5200" i="30"/>
  <c r="S5200" i="30"/>
  <c r="U5200" i="30"/>
  <c r="V5200" i="30"/>
  <c r="P5201" i="30"/>
  <c r="Q5201" i="30"/>
  <c r="R5201" i="30"/>
  <c r="S5201" i="30"/>
  <c r="U5201" i="30"/>
  <c r="V5201" i="30"/>
  <c r="O5202" i="30"/>
  <c r="P5202" i="30"/>
  <c r="Q5202" i="30"/>
  <c r="R5202" i="30"/>
  <c r="S5202" i="30"/>
  <c r="U5202" i="30"/>
  <c r="V5202" i="30"/>
  <c r="P5203" i="30"/>
  <c r="Q5203" i="30"/>
  <c r="R5203" i="30"/>
  <c r="S5203" i="30"/>
  <c r="U5203" i="30"/>
  <c r="V5203" i="30"/>
  <c r="P5204" i="30"/>
  <c r="Q5204" i="30"/>
  <c r="R5204" i="30"/>
  <c r="S5204" i="30"/>
  <c r="U5204" i="30"/>
  <c r="V5204" i="30"/>
  <c r="P5205" i="30"/>
  <c r="Q5205" i="30"/>
  <c r="R5205" i="30"/>
  <c r="S5205" i="30"/>
  <c r="U5205" i="30"/>
  <c r="V5205" i="30"/>
  <c r="O5206" i="30"/>
  <c r="P5206" i="30"/>
  <c r="Q5206" i="30"/>
  <c r="R5206" i="30"/>
  <c r="S5206" i="30"/>
  <c r="U5206" i="30"/>
  <c r="V5206" i="30"/>
  <c r="P5207" i="30"/>
  <c r="Q5207" i="30"/>
  <c r="R5207" i="30"/>
  <c r="S5207" i="30"/>
  <c r="U5207" i="30"/>
  <c r="V5207" i="30"/>
  <c r="O5208" i="30"/>
  <c r="P5208" i="30"/>
  <c r="Q5208" i="30"/>
  <c r="R5208" i="30"/>
  <c r="S5208" i="30"/>
  <c r="U5208" i="30"/>
  <c r="V5208" i="30"/>
  <c r="P5209" i="30"/>
  <c r="Q5209" i="30"/>
  <c r="R5209" i="30"/>
  <c r="S5209" i="30"/>
  <c r="U5209" i="30"/>
  <c r="V5209" i="30"/>
  <c r="O5210" i="30"/>
  <c r="P5210" i="30"/>
  <c r="Q5210" i="30"/>
  <c r="R5210" i="30"/>
  <c r="S5210" i="30"/>
  <c r="U5210" i="30"/>
  <c r="V5210" i="30"/>
  <c r="O5211" i="30"/>
  <c r="P5211" i="30"/>
  <c r="Q5211" i="30"/>
  <c r="R5211" i="30"/>
  <c r="S5211" i="30"/>
  <c r="U5211" i="30"/>
  <c r="V5211" i="30"/>
  <c r="P5212" i="30"/>
  <c r="Q5212" i="30"/>
  <c r="R5212" i="30"/>
  <c r="S5212" i="30"/>
  <c r="U5212" i="30"/>
  <c r="V5212" i="30"/>
  <c r="O5213" i="30"/>
  <c r="P5213" i="30"/>
  <c r="Q5213" i="30"/>
  <c r="R5213" i="30"/>
  <c r="S5213" i="30"/>
  <c r="U5213" i="30"/>
  <c r="V5213" i="30"/>
  <c r="O5214" i="30"/>
  <c r="P5214" i="30"/>
  <c r="Q5214" i="30"/>
  <c r="R5214" i="30"/>
  <c r="S5214" i="30"/>
  <c r="U5214" i="30"/>
  <c r="V5214" i="30"/>
  <c r="O5215" i="30"/>
  <c r="P5215" i="30"/>
  <c r="Q5215" i="30"/>
  <c r="R5215" i="30"/>
  <c r="S5215" i="30"/>
  <c r="U5215" i="30"/>
  <c r="V5215" i="30"/>
  <c r="P5216" i="30"/>
  <c r="Q5216" i="30"/>
  <c r="R5216" i="30"/>
  <c r="S5216" i="30"/>
  <c r="U5216" i="30"/>
  <c r="V5216" i="30"/>
  <c r="O5217" i="30"/>
  <c r="P5217" i="30"/>
  <c r="Q5217" i="30"/>
  <c r="R5217" i="30"/>
  <c r="S5217" i="30"/>
  <c r="U5217" i="30"/>
  <c r="V5217" i="30"/>
  <c r="P5218" i="30"/>
  <c r="Q5218" i="30"/>
  <c r="R5218" i="30"/>
  <c r="S5218" i="30"/>
  <c r="U5218" i="30"/>
  <c r="V5218" i="30"/>
  <c r="P5219" i="30"/>
  <c r="Q5219" i="30"/>
  <c r="R5219" i="30"/>
  <c r="S5219" i="30"/>
  <c r="U5219" i="30"/>
  <c r="V5219" i="30"/>
  <c r="O5220" i="30"/>
  <c r="P5220" i="30"/>
  <c r="Q5220" i="30"/>
  <c r="R5220" i="30"/>
  <c r="S5220" i="30"/>
  <c r="U5220" i="30"/>
  <c r="V5220" i="30"/>
  <c r="O5221" i="30"/>
  <c r="P5221" i="30"/>
  <c r="Q5221" i="30"/>
  <c r="R5221" i="30"/>
  <c r="S5221" i="30"/>
  <c r="U5221" i="30"/>
  <c r="V5221" i="30"/>
  <c r="O5222" i="30"/>
  <c r="P5222" i="30"/>
  <c r="Q5222" i="30"/>
  <c r="R5222" i="30"/>
  <c r="S5222" i="30"/>
  <c r="U5222" i="30"/>
  <c r="V5222" i="30"/>
  <c r="P5223" i="30"/>
  <c r="Q5223" i="30"/>
  <c r="R5223" i="30"/>
  <c r="S5223" i="30"/>
  <c r="U5223" i="30"/>
  <c r="V5223" i="30"/>
  <c r="O5224" i="30"/>
  <c r="P5224" i="30"/>
  <c r="Q5224" i="30"/>
  <c r="R5224" i="30"/>
  <c r="S5224" i="30"/>
  <c r="U5224" i="30"/>
  <c r="V5224" i="30"/>
  <c r="O5225" i="30"/>
  <c r="P5225" i="30"/>
  <c r="Q5225" i="30"/>
  <c r="R5225" i="30"/>
  <c r="S5225" i="30"/>
  <c r="U5225" i="30"/>
  <c r="V5225" i="30"/>
  <c r="P5226" i="30"/>
  <c r="Q5226" i="30"/>
  <c r="R5226" i="30"/>
  <c r="S5226" i="30"/>
  <c r="U5226" i="30"/>
  <c r="V5226" i="30"/>
  <c r="O5227" i="30"/>
  <c r="P5227" i="30"/>
  <c r="Q5227" i="30"/>
  <c r="R5227" i="30"/>
  <c r="S5227" i="30"/>
  <c r="U5227" i="30"/>
  <c r="V5227" i="30"/>
  <c r="O5228" i="30"/>
  <c r="P5228" i="30"/>
  <c r="Q5228" i="30"/>
  <c r="R5228" i="30"/>
  <c r="S5228" i="30"/>
  <c r="U5228" i="30"/>
  <c r="V5228" i="30"/>
  <c r="O5229" i="30"/>
  <c r="P5229" i="30"/>
  <c r="Q5229" i="30"/>
  <c r="R5229" i="30"/>
  <c r="S5229" i="30"/>
  <c r="U5229" i="30"/>
  <c r="V5229" i="30"/>
  <c r="P5230" i="30"/>
  <c r="Q5230" i="30"/>
  <c r="R5230" i="30"/>
  <c r="S5230" i="30"/>
  <c r="U5230" i="30"/>
  <c r="V5230" i="30"/>
  <c r="O5231" i="30"/>
  <c r="P5231" i="30"/>
  <c r="Q5231" i="30"/>
  <c r="R5231" i="30"/>
  <c r="S5231" i="30"/>
  <c r="U5231" i="30"/>
  <c r="V5231" i="30"/>
  <c r="P5232" i="30"/>
  <c r="Q5232" i="30"/>
  <c r="R5232" i="30"/>
  <c r="S5232" i="30"/>
  <c r="U5232" i="30"/>
  <c r="V5232" i="30"/>
  <c r="P5233" i="30"/>
  <c r="Q5233" i="30"/>
  <c r="R5233" i="30"/>
  <c r="S5233" i="30"/>
  <c r="U5233" i="30"/>
  <c r="V5233" i="30"/>
  <c r="P5234" i="30"/>
  <c r="Q5234" i="30"/>
  <c r="R5234" i="30"/>
  <c r="S5234" i="30"/>
  <c r="U5234" i="30"/>
  <c r="V5234" i="30"/>
  <c r="O5235" i="30"/>
  <c r="P5235" i="30"/>
  <c r="Q5235" i="30"/>
  <c r="R5235" i="30"/>
  <c r="S5235" i="30"/>
  <c r="U5235" i="30"/>
  <c r="V5235" i="30"/>
  <c r="P5236" i="30"/>
  <c r="Q5236" i="30"/>
  <c r="R5236" i="30"/>
  <c r="S5236" i="30"/>
  <c r="U5236" i="30"/>
  <c r="V5236" i="30"/>
  <c r="P5237" i="30"/>
  <c r="Q5237" i="30"/>
  <c r="R5237" i="30"/>
  <c r="S5237" i="30"/>
  <c r="U5237" i="30"/>
  <c r="V5237" i="30"/>
  <c r="O5238" i="30"/>
  <c r="P5238" i="30"/>
  <c r="Q5238" i="30"/>
  <c r="R5238" i="30"/>
  <c r="S5238" i="30"/>
  <c r="U5238" i="30"/>
  <c r="V5238" i="30"/>
  <c r="O5239" i="30"/>
  <c r="P5239" i="30"/>
  <c r="Q5239" i="30"/>
  <c r="R5239" i="30"/>
  <c r="S5239" i="30"/>
  <c r="U5239" i="30"/>
  <c r="V5239" i="30"/>
  <c r="O5240" i="30"/>
  <c r="P5240" i="30"/>
  <c r="Q5240" i="30"/>
  <c r="R5240" i="30"/>
  <c r="S5240" i="30"/>
  <c r="U5240" i="30"/>
  <c r="V5240" i="30"/>
  <c r="O5241" i="30"/>
  <c r="P5241" i="30"/>
  <c r="Q5241" i="30"/>
  <c r="R5241" i="30"/>
  <c r="S5241" i="30"/>
  <c r="U5241" i="30"/>
  <c r="V5241" i="30"/>
  <c r="O5242" i="30"/>
  <c r="P5242" i="30"/>
  <c r="Q5242" i="30"/>
  <c r="R5242" i="30"/>
  <c r="S5242" i="30"/>
  <c r="U5242" i="30"/>
  <c r="V5242" i="30"/>
  <c r="O5243" i="30"/>
  <c r="P5243" i="30"/>
  <c r="Q5243" i="30"/>
  <c r="R5243" i="30"/>
  <c r="S5243" i="30"/>
  <c r="U5243" i="30"/>
  <c r="V5243" i="30"/>
  <c r="O5244" i="30"/>
  <c r="P5244" i="30"/>
  <c r="Q5244" i="30"/>
  <c r="R5244" i="30"/>
  <c r="S5244" i="30"/>
  <c r="U5244" i="30"/>
  <c r="V5244" i="30"/>
  <c r="O5245" i="30"/>
  <c r="P5245" i="30"/>
  <c r="Q5245" i="30"/>
  <c r="R5245" i="30"/>
  <c r="S5245" i="30"/>
  <c r="U5245" i="30"/>
  <c r="V5245" i="30"/>
  <c r="O5246" i="30"/>
  <c r="P5246" i="30"/>
  <c r="Q5246" i="30"/>
  <c r="R5246" i="30"/>
  <c r="S5246" i="30"/>
  <c r="U5246" i="30"/>
  <c r="V5246" i="30"/>
  <c r="O5247" i="30"/>
  <c r="P5247" i="30"/>
  <c r="Q5247" i="30"/>
  <c r="R5247" i="30"/>
  <c r="S5247" i="30"/>
  <c r="U5247" i="30"/>
  <c r="V5247" i="30"/>
  <c r="P5248" i="30"/>
  <c r="Q5248" i="30"/>
  <c r="R5248" i="30"/>
  <c r="S5248" i="30"/>
  <c r="U5248" i="30"/>
  <c r="V5248" i="30"/>
  <c r="O5249" i="30"/>
  <c r="P5249" i="30"/>
  <c r="Q5249" i="30"/>
  <c r="R5249" i="30"/>
  <c r="S5249" i="30"/>
  <c r="U5249" i="30"/>
  <c r="V5249" i="30"/>
  <c r="O5250" i="30"/>
  <c r="P5250" i="30"/>
  <c r="Q5250" i="30"/>
  <c r="R5250" i="30"/>
  <c r="S5250" i="30"/>
  <c r="U5250" i="30"/>
  <c r="V5250" i="30"/>
  <c r="P5251" i="30"/>
  <c r="Q5251" i="30"/>
  <c r="R5251" i="30"/>
  <c r="S5251" i="30"/>
  <c r="U5251" i="30"/>
  <c r="V5251" i="30"/>
  <c r="O5252" i="30"/>
  <c r="P5252" i="30"/>
  <c r="Q5252" i="30"/>
  <c r="R5252" i="30"/>
  <c r="S5252" i="30"/>
  <c r="U5252" i="30"/>
  <c r="V5252" i="30"/>
  <c r="O5253" i="30"/>
  <c r="P5253" i="30"/>
  <c r="Q5253" i="30"/>
  <c r="R5253" i="30"/>
  <c r="S5253" i="30"/>
  <c r="U5253" i="30"/>
  <c r="V5253" i="30"/>
  <c r="O5254" i="30"/>
  <c r="P5254" i="30"/>
  <c r="Q5254" i="30"/>
  <c r="R5254" i="30"/>
  <c r="S5254" i="30"/>
  <c r="U5254" i="30"/>
  <c r="V5254" i="30"/>
  <c r="P5255" i="30"/>
  <c r="Q5255" i="30"/>
  <c r="R5255" i="30"/>
  <c r="S5255" i="30"/>
  <c r="U5255" i="30"/>
  <c r="V5255" i="30"/>
  <c r="P5256" i="30"/>
  <c r="Q5256" i="30"/>
  <c r="R5256" i="30"/>
  <c r="S5256" i="30"/>
  <c r="U5256" i="30"/>
  <c r="V5256" i="30"/>
  <c r="O5257" i="30"/>
  <c r="P5257" i="30"/>
  <c r="Q5257" i="30"/>
  <c r="R5257" i="30"/>
  <c r="S5257" i="30"/>
  <c r="U5257" i="30"/>
  <c r="V5257" i="30"/>
  <c r="O5258" i="30"/>
  <c r="P5258" i="30"/>
  <c r="Q5258" i="30"/>
  <c r="R5258" i="30"/>
  <c r="S5258" i="30"/>
  <c r="U5258" i="30"/>
  <c r="V5258" i="30"/>
  <c r="O5259" i="30"/>
  <c r="P5259" i="30"/>
  <c r="Q5259" i="30"/>
  <c r="R5259" i="30"/>
  <c r="S5259" i="30"/>
  <c r="U5259" i="30"/>
  <c r="V5259" i="30"/>
  <c r="P5260" i="30"/>
  <c r="Q5260" i="30"/>
  <c r="R5260" i="30"/>
  <c r="S5260" i="30"/>
  <c r="U5260" i="30"/>
  <c r="V5260" i="30"/>
  <c r="O5261" i="30"/>
  <c r="P5261" i="30"/>
  <c r="Q5261" i="30"/>
  <c r="R5261" i="30"/>
  <c r="S5261" i="30"/>
  <c r="U5261" i="30"/>
  <c r="V5261" i="30"/>
  <c r="P5262" i="30"/>
  <c r="Q5262" i="30"/>
  <c r="R5262" i="30"/>
  <c r="S5262" i="30"/>
  <c r="U5262" i="30"/>
  <c r="V5262" i="30"/>
  <c r="P5263" i="30"/>
  <c r="Q5263" i="30"/>
  <c r="R5263" i="30"/>
  <c r="S5263" i="30"/>
  <c r="U5263" i="30"/>
  <c r="V5263" i="30"/>
  <c r="O5264" i="30"/>
  <c r="P5264" i="30"/>
  <c r="Q5264" i="30"/>
  <c r="R5264" i="30"/>
  <c r="S5264" i="30"/>
  <c r="U5264" i="30"/>
  <c r="V5264" i="30"/>
  <c r="P5265" i="30"/>
  <c r="Q5265" i="30"/>
  <c r="R5265" i="30"/>
  <c r="S5265" i="30"/>
  <c r="U5265" i="30"/>
  <c r="V5265" i="30"/>
  <c r="P5266" i="30"/>
  <c r="Q5266" i="30"/>
  <c r="R5266" i="30"/>
  <c r="S5266" i="30"/>
  <c r="U5266" i="30"/>
  <c r="V5266" i="30"/>
  <c r="P5267" i="30"/>
  <c r="Q5267" i="30"/>
  <c r="R5267" i="30"/>
  <c r="S5267" i="30"/>
  <c r="U5267" i="30"/>
  <c r="V5267" i="30"/>
  <c r="P5268" i="30"/>
  <c r="Q5268" i="30"/>
  <c r="R5268" i="30"/>
  <c r="S5268" i="30"/>
  <c r="U5268" i="30"/>
  <c r="V5268" i="30"/>
  <c r="O5269" i="30"/>
  <c r="P5269" i="30"/>
  <c r="Q5269" i="30"/>
  <c r="R5269" i="30"/>
  <c r="S5269" i="30"/>
  <c r="U5269" i="30"/>
  <c r="V5269" i="30"/>
  <c r="O5270" i="30"/>
  <c r="P5270" i="30"/>
  <c r="Q5270" i="30"/>
  <c r="R5270" i="30"/>
  <c r="S5270" i="30"/>
  <c r="U5270" i="30"/>
  <c r="V5270" i="30"/>
  <c r="P5271" i="30"/>
  <c r="Q5271" i="30"/>
  <c r="R5271" i="30"/>
  <c r="S5271" i="30"/>
  <c r="U5271" i="30"/>
  <c r="V5271" i="30"/>
  <c r="O5272" i="30"/>
  <c r="P5272" i="30"/>
  <c r="Q5272" i="30"/>
  <c r="R5272" i="30"/>
  <c r="S5272" i="30"/>
  <c r="U5272" i="30"/>
  <c r="V5272" i="30"/>
  <c r="O5273" i="30"/>
  <c r="P5273" i="30"/>
  <c r="Q5273" i="30"/>
  <c r="R5273" i="30"/>
  <c r="S5273" i="30"/>
  <c r="U5273" i="30"/>
  <c r="V5273" i="30"/>
  <c r="P5274" i="30"/>
  <c r="Q5274" i="30"/>
  <c r="R5274" i="30"/>
  <c r="S5274" i="30"/>
  <c r="U5274" i="30"/>
  <c r="V5274" i="30"/>
  <c r="O5275" i="30"/>
  <c r="P5275" i="30"/>
  <c r="Q5275" i="30"/>
  <c r="R5275" i="30"/>
  <c r="S5275" i="30"/>
  <c r="U5275" i="30"/>
  <c r="V5275" i="30"/>
  <c r="O5276" i="30"/>
  <c r="P5276" i="30"/>
  <c r="Q5276" i="30"/>
  <c r="R5276" i="30"/>
  <c r="S5276" i="30"/>
  <c r="U5276" i="30"/>
  <c r="V5276" i="30"/>
  <c r="O5277" i="30"/>
  <c r="P5277" i="30"/>
  <c r="Q5277" i="30"/>
  <c r="R5277" i="30"/>
  <c r="S5277" i="30"/>
  <c r="U5277" i="30"/>
  <c r="V5277" i="30"/>
  <c r="P5278" i="30"/>
  <c r="Q5278" i="30"/>
  <c r="R5278" i="30"/>
  <c r="S5278" i="30"/>
  <c r="U5278" i="30"/>
  <c r="V5278" i="30"/>
  <c r="P5279" i="30"/>
  <c r="Q5279" i="30"/>
  <c r="R5279" i="30"/>
  <c r="S5279" i="30"/>
  <c r="U5279" i="30"/>
  <c r="V5279" i="30"/>
  <c r="O5280" i="30"/>
  <c r="P5280" i="30"/>
  <c r="Q5280" i="30"/>
  <c r="R5280" i="30"/>
  <c r="S5280" i="30"/>
  <c r="U5280" i="30"/>
  <c r="V5280" i="30"/>
  <c r="O5281" i="30"/>
  <c r="P5281" i="30"/>
  <c r="Q5281" i="30"/>
  <c r="R5281" i="30"/>
  <c r="S5281" i="30"/>
  <c r="U5281" i="30"/>
  <c r="V5281" i="30"/>
  <c r="O5282" i="30"/>
  <c r="P5282" i="30"/>
  <c r="Q5282" i="30"/>
  <c r="R5282" i="30"/>
  <c r="S5282" i="30"/>
  <c r="U5282" i="30"/>
  <c r="V5282" i="30"/>
  <c r="P5283" i="30"/>
  <c r="Q5283" i="30"/>
  <c r="R5283" i="30"/>
  <c r="S5283" i="30"/>
  <c r="U5283" i="30"/>
  <c r="V5283" i="30"/>
  <c r="O5284" i="30"/>
  <c r="P5284" i="30"/>
  <c r="Q5284" i="30"/>
  <c r="R5284" i="30"/>
  <c r="S5284" i="30"/>
  <c r="U5284" i="30"/>
  <c r="V5284" i="30"/>
  <c r="P5285" i="30"/>
  <c r="Q5285" i="30"/>
  <c r="R5285" i="30"/>
  <c r="S5285" i="30"/>
  <c r="U5285" i="30"/>
  <c r="V5285" i="30"/>
  <c r="P5286" i="30"/>
  <c r="Q5286" i="30"/>
  <c r="R5286" i="30"/>
  <c r="S5286" i="30"/>
  <c r="U5286" i="30"/>
  <c r="V5286" i="30"/>
  <c r="O5287" i="30"/>
  <c r="P5287" i="30"/>
  <c r="Q5287" i="30"/>
  <c r="R5287" i="30"/>
  <c r="S5287" i="30"/>
  <c r="U5287" i="30"/>
  <c r="V5287" i="30"/>
  <c r="P5288" i="30"/>
  <c r="Q5288" i="30"/>
  <c r="R5288" i="30"/>
  <c r="S5288" i="30"/>
  <c r="U5288" i="30"/>
  <c r="V5288" i="30"/>
  <c r="P5289" i="30"/>
  <c r="Q5289" i="30"/>
  <c r="R5289" i="30"/>
  <c r="S5289" i="30"/>
  <c r="U5289" i="30"/>
  <c r="V5289" i="30"/>
  <c r="P5290" i="30"/>
  <c r="Q5290" i="30"/>
  <c r="R5290" i="30"/>
  <c r="S5290" i="30"/>
  <c r="U5290" i="30"/>
  <c r="V5290" i="30"/>
  <c r="P5291" i="30"/>
  <c r="Q5291" i="30"/>
  <c r="R5291" i="30"/>
  <c r="S5291" i="30"/>
  <c r="U5291" i="30"/>
  <c r="V5291" i="30"/>
  <c r="O5292" i="30"/>
  <c r="P5292" i="30"/>
  <c r="Q5292" i="30"/>
  <c r="R5292" i="30"/>
  <c r="S5292" i="30"/>
  <c r="U5292" i="30"/>
  <c r="V5292" i="30"/>
  <c r="O5293" i="30"/>
  <c r="P5293" i="30"/>
  <c r="Q5293" i="30"/>
  <c r="R5293" i="30"/>
  <c r="S5293" i="30"/>
  <c r="U5293" i="30"/>
  <c r="V5293" i="30"/>
  <c r="P5294" i="30"/>
  <c r="Q5294" i="30"/>
  <c r="R5294" i="30"/>
  <c r="S5294" i="30"/>
  <c r="U5294" i="30"/>
  <c r="V5294" i="30"/>
  <c r="O5295" i="30"/>
  <c r="P5295" i="30"/>
  <c r="Q5295" i="30"/>
  <c r="R5295" i="30"/>
  <c r="S5295" i="30"/>
  <c r="U5295" i="30"/>
  <c r="V5295" i="30"/>
  <c r="O5296" i="30"/>
  <c r="P5296" i="30"/>
  <c r="Q5296" i="30"/>
  <c r="R5296" i="30"/>
  <c r="S5296" i="30"/>
  <c r="U5296" i="30"/>
  <c r="V5296" i="30"/>
  <c r="P5297" i="30"/>
  <c r="Q5297" i="30"/>
  <c r="R5297" i="30"/>
  <c r="S5297" i="30"/>
  <c r="U5297" i="30"/>
  <c r="V5297" i="30"/>
  <c r="O5298" i="30"/>
  <c r="P5298" i="30"/>
  <c r="Q5298" i="30"/>
  <c r="R5298" i="30"/>
  <c r="S5298" i="30"/>
  <c r="U5298" i="30"/>
  <c r="V5298" i="30"/>
  <c r="P5299" i="30"/>
  <c r="Q5299" i="30"/>
  <c r="R5299" i="30"/>
  <c r="S5299" i="30"/>
  <c r="U5299" i="30"/>
  <c r="V5299" i="30"/>
  <c r="O5300" i="30"/>
  <c r="P5300" i="30"/>
  <c r="Q5300" i="30"/>
  <c r="R5300" i="30"/>
  <c r="S5300" i="30"/>
  <c r="U5300" i="30"/>
  <c r="V5300" i="30"/>
  <c r="O5301" i="30"/>
  <c r="P5301" i="30"/>
  <c r="Q5301" i="30"/>
  <c r="R5301" i="30"/>
  <c r="S5301" i="30"/>
  <c r="U5301" i="30"/>
  <c r="V5301" i="30"/>
  <c r="O5302" i="30"/>
  <c r="P5302" i="30"/>
  <c r="Q5302" i="30"/>
  <c r="R5302" i="30"/>
  <c r="S5302" i="30"/>
  <c r="U5302" i="30"/>
  <c r="V5302" i="30"/>
  <c r="P5303" i="30"/>
  <c r="Q5303" i="30"/>
  <c r="R5303" i="30"/>
  <c r="S5303" i="30"/>
  <c r="U5303" i="30"/>
  <c r="V5303" i="30"/>
  <c r="O5304" i="30"/>
  <c r="P5304" i="30"/>
  <c r="Q5304" i="30"/>
  <c r="R5304" i="30"/>
  <c r="S5304" i="30"/>
  <c r="U5304" i="30"/>
  <c r="V5304" i="30"/>
  <c r="O5305" i="30"/>
  <c r="P5305" i="30"/>
  <c r="Q5305" i="30"/>
  <c r="R5305" i="30"/>
  <c r="S5305" i="30"/>
  <c r="U5305" i="30"/>
  <c r="V5305" i="30"/>
  <c r="P5306" i="30"/>
  <c r="Q5306" i="30"/>
  <c r="R5306" i="30"/>
  <c r="S5306" i="30"/>
  <c r="U5306" i="30"/>
  <c r="V5306" i="30"/>
  <c r="P5307" i="30"/>
  <c r="Q5307" i="30"/>
  <c r="R5307" i="30"/>
  <c r="S5307" i="30"/>
  <c r="U5307" i="30"/>
  <c r="V5307" i="30"/>
  <c r="O5308" i="30"/>
  <c r="P5308" i="30"/>
  <c r="Q5308" i="30"/>
  <c r="R5308" i="30"/>
  <c r="S5308" i="30"/>
  <c r="U5308" i="30"/>
  <c r="V5308" i="30"/>
  <c r="P5309" i="30"/>
  <c r="Q5309" i="30"/>
  <c r="R5309" i="30"/>
  <c r="S5309" i="30"/>
  <c r="U5309" i="30"/>
  <c r="V5309" i="30"/>
  <c r="O5310" i="30"/>
  <c r="P5310" i="30"/>
  <c r="Q5310" i="30"/>
  <c r="R5310" i="30"/>
  <c r="S5310" i="30"/>
  <c r="U5310" i="30"/>
  <c r="V5310" i="30"/>
  <c r="O5311" i="30"/>
  <c r="P5311" i="30"/>
  <c r="Q5311" i="30"/>
  <c r="R5311" i="30"/>
  <c r="S5311" i="30"/>
  <c r="U5311" i="30"/>
  <c r="V5311" i="30"/>
  <c r="P5312" i="30"/>
  <c r="Q5312" i="30"/>
  <c r="R5312" i="30"/>
  <c r="S5312" i="30"/>
  <c r="U5312" i="30"/>
  <c r="V5312" i="30"/>
  <c r="O5313" i="30"/>
  <c r="P5313" i="30"/>
  <c r="Q5313" i="30"/>
  <c r="R5313" i="30"/>
  <c r="S5313" i="30"/>
  <c r="U5313" i="30"/>
  <c r="V5313" i="30"/>
  <c r="O5314" i="30"/>
  <c r="P5314" i="30"/>
  <c r="Q5314" i="30"/>
  <c r="R5314" i="30"/>
  <c r="S5314" i="30"/>
  <c r="U5314" i="30"/>
  <c r="V5314" i="30"/>
  <c r="O5315" i="30"/>
  <c r="P5315" i="30"/>
  <c r="Q5315" i="30"/>
  <c r="R5315" i="30"/>
  <c r="S5315" i="30"/>
  <c r="U5315" i="30"/>
  <c r="V5315" i="30"/>
  <c r="O5316" i="30"/>
  <c r="P5316" i="30"/>
  <c r="Q5316" i="30"/>
  <c r="R5316" i="30"/>
  <c r="S5316" i="30"/>
  <c r="U5316" i="30"/>
  <c r="V5316" i="30"/>
  <c r="O5317" i="30"/>
  <c r="P5317" i="30"/>
  <c r="Q5317" i="30"/>
  <c r="R5317" i="30"/>
  <c r="S5317" i="30"/>
  <c r="U5317" i="30"/>
  <c r="V5317" i="30"/>
  <c r="P5318" i="30"/>
  <c r="Q5318" i="30"/>
  <c r="R5318" i="30"/>
  <c r="S5318" i="30"/>
  <c r="U5318" i="30"/>
  <c r="V5318" i="30"/>
  <c r="O5319" i="30"/>
  <c r="P5319" i="30"/>
  <c r="Q5319" i="30"/>
  <c r="R5319" i="30"/>
  <c r="S5319" i="30"/>
  <c r="U5319" i="30"/>
  <c r="V5319" i="30"/>
  <c r="O5320" i="30"/>
  <c r="P5320" i="30"/>
  <c r="Q5320" i="30"/>
  <c r="R5320" i="30"/>
  <c r="S5320" i="30"/>
  <c r="U5320" i="30"/>
  <c r="V5320" i="30"/>
  <c r="P5321" i="30"/>
  <c r="Q5321" i="30"/>
  <c r="R5321" i="30"/>
  <c r="S5321" i="30"/>
  <c r="U5321" i="30"/>
  <c r="V5321" i="30"/>
  <c r="O5322" i="30"/>
  <c r="P5322" i="30"/>
  <c r="Q5322" i="30"/>
  <c r="R5322" i="30"/>
  <c r="S5322" i="30"/>
  <c r="U5322" i="30"/>
  <c r="V5322" i="30"/>
  <c r="P5323" i="30"/>
  <c r="Q5323" i="30"/>
  <c r="R5323" i="30"/>
  <c r="S5323" i="30"/>
  <c r="U5323" i="30"/>
  <c r="V5323" i="30"/>
  <c r="O5324" i="30"/>
  <c r="P5324" i="30"/>
  <c r="Q5324" i="30"/>
  <c r="R5324" i="30"/>
  <c r="S5324" i="30"/>
  <c r="U5324" i="30"/>
  <c r="V5324" i="30"/>
  <c r="O5325" i="30"/>
  <c r="P5325" i="30"/>
  <c r="Q5325" i="30"/>
  <c r="R5325" i="30"/>
  <c r="S5325" i="30"/>
  <c r="U5325" i="30"/>
  <c r="V5325" i="30"/>
  <c r="O5326" i="30"/>
  <c r="P5326" i="30"/>
  <c r="Q5326" i="30"/>
  <c r="R5326" i="30"/>
  <c r="S5326" i="30"/>
  <c r="U5326" i="30"/>
  <c r="V5326" i="30"/>
  <c r="P5327" i="30"/>
  <c r="Q5327" i="30"/>
  <c r="R5327" i="30"/>
  <c r="S5327" i="30"/>
  <c r="U5327" i="30"/>
  <c r="V5327" i="30"/>
  <c r="O5328" i="30"/>
  <c r="P5328" i="30"/>
  <c r="Q5328" i="30"/>
  <c r="R5328" i="30"/>
  <c r="S5328" i="30"/>
  <c r="U5328" i="30"/>
  <c r="V5328" i="30"/>
  <c r="O5329" i="30"/>
  <c r="P5329" i="30"/>
  <c r="Q5329" i="30"/>
  <c r="R5329" i="30"/>
  <c r="S5329" i="30"/>
  <c r="U5329" i="30"/>
  <c r="V5329" i="30"/>
  <c r="O5330" i="30"/>
  <c r="P5330" i="30"/>
  <c r="Q5330" i="30"/>
  <c r="R5330" i="30"/>
  <c r="S5330" i="30"/>
  <c r="U5330" i="30"/>
  <c r="V5330" i="30"/>
  <c r="P5331" i="30"/>
  <c r="Q5331" i="30"/>
  <c r="R5331" i="30"/>
  <c r="S5331" i="30"/>
  <c r="U5331" i="30"/>
  <c r="V5331" i="30"/>
  <c r="O5332" i="30"/>
  <c r="P5332" i="30"/>
  <c r="Q5332" i="30"/>
  <c r="R5332" i="30"/>
  <c r="S5332" i="30"/>
  <c r="U5332" i="30"/>
  <c r="V5332" i="30"/>
  <c r="P5333" i="30"/>
  <c r="Q5333" i="30"/>
  <c r="R5333" i="30"/>
  <c r="S5333" i="30"/>
  <c r="U5333" i="30"/>
  <c r="V5333" i="30"/>
  <c r="P5334" i="30"/>
  <c r="Q5334" i="30"/>
  <c r="R5334" i="30"/>
  <c r="S5334" i="30"/>
  <c r="U5334" i="30"/>
  <c r="V5334" i="30"/>
  <c r="O5335" i="30"/>
  <c r="P5335" i="30"/>
  <c r="Q5335" i="30"/>
  <c r="R5335" i="30"/>
  <c r="S5335" i="30"/>
  <c r="U5335" i="30"/>
  <c r="V5335" i="30"/>
  <c r="P5336" i="30"/>
  <c r="Q5336" i="30"/>
  <c r="R5336" i="30"/>
  <c r="S5336" i="30"/>
  <c r="U5336" i="30"/>
  <c r="V5336" i="30"/>
  <c r="P5337" i="30"/>
  <c r="Q5337" i="30"/>
  <c r="R5337" i="30"/>
  <c r="S5337" i="30"/>
  <c r="U5337" i="30"/>
  <c r="V5337" i="30"/>
  <c r="O5338" i="30"/>
  <c r="P5338" i="30"/>
  <c r="Q5338" i="30"/>
  <c r="R5338" i="30"/>
  <c r="S5338" i="30"/>
  <c r="U5338" i="30"/>
  <c r="V5338" i="30"/>
  <c r="O5339" i="30"/>
  <c r="P5339" i="30"/>
  <c r="Q5339" i="30"/>
  <c r="R5339" i="30"/>
  <c r="S5339" i="30"/>
  <c r="U5339" i="30"/>
  <c r="V5339" i="30"/>
  <c r="P5340" i="30"/>
  <c r="Q5340" i="30"/>
  <c r="R5340" i="30"/>
  <c r="S5340" i="30"/>
  <c r="U5340" i="30"/>
  <c r="V5340" i="30"/>
  <c r="O5341" i="30"/>
  <c r="P5341" i="30"/>
  <c r="Q5341" i="30"/>
  <c r="R5341" i="30"/>
  <c r="S5341" i="30"/>
  <c r="U5341" i="30"/>
  <c r="V5341" i="30"/>
  <c r="O5342" i="30"/>
  <c r="P5342" i="30"/>
  <c r="Q5342" i="30"/>
  <c r="R5342" i="30"/>
  <c r="S5342" i="30"/>
  <c r="U5342" i="30"/>
  <c r="V5342" i="30"/>
  <c r="P5343" i="30"/>
  <c r="Q5343" i="30"/>
  <c r="R5343" i="30"/>
  <c r="S5343" i="30"/>
  <c r="U5343" i="30"/>
  <c r="V5343" i="30"/>
  <c r="O5344" i="30"/>
  <c r="P5344" i="30"/>
  <c r="Q5344" i="30"/>
  <c r="R5344" i="30"/>
  <c r="S5344" i="30"/>
  <c r="U5344" i="30"/>
  <c r="V5344" i="30"/>
  <c r="P5345" i="30"/>
  <c r="Q5345" i="30"/>
  <c r="R5345" i="30"/>
  <c r="S5345" i="30"/>
  <c r="U5345" i="30"/>
  <c r="V5345" i="30"/>
  <c r="O5346" i="30"/>
  <c r="P5346" i="30"/>
  <c r="Q5346" i="30"/>
  <c r="R5346" i="30"/>
  <c r="S5346" i="30"/>
  <c r="U5346" i="30"/>
  <c r="V5346" i="30"/>
  <c r="O5347" i="30"/>
  <c r="P5347" i="30"/>
  <c r="Q5347" i="30"/>
  <c r="R5347" i="30"/>
  <c r="S5347" i="30"/>
  <c r="U5347" i="30"/>
  <c r="V5347" i="30"/>
  <c r="O5348" i="30"/>
  <c r="P5348" i="30"/>
  <c r="Q5348" i="30"/>
  <c r="R5348" i="30"/>
  <c r="S5348" i="30"/>
  <c r="U5348" i="30"/>
  <c r="V5348" i="30"/>
  <c r="P5349" i="30"/>
  <c r="Q5349" i="30"/>
  <c r="R5349" i="30"/>
  <c r="S5349" i="30"/>
  <c r="U5349" i="30"/>
  <c r="V5349" i="30"/>
  <c r="O5350" i="30"/>
  <c r="P5350" i="30"/>
  <c r="Q5350" i="30"/>
  <c r="R5350" i="30"/>
  <c r="S5350" i="30"/>
  <c r="U5350" i="30"/>
  <c r="V5350" i="30"/>
  <c r="O5351" i="30"/>
  <c r="P5351" i="30"/>
  <c r="Q5351" i="30"/>
  <c r="R5351" i="30"/>
  <c r="S5351" i="30"/>
  <c r="U5351" i="30"/>
  <c r="V5351" i="30"/>
  <c r="P5352" i="30"/>
  <c r="Q5352" i="30"/>
  <c r="R5352" i="30"/>
  <c r="S5352" i="30"/>
  <c r="U5352" i="30"/>
  <c r="V5352" i="30"/>
  <c r="P5353" i="30"/>
  <c r="Q5353" i="30"/>
  <c r="R5353" i="30"/>
  <c r="S5353" i="30"/>
  <c r="U5353" i="30"/>
  <c r="V5353" i="30"/>
  <c r="O5354" i="30"/>
  <c r="P5354" i="30"/>
  <c r="Q5354" i="30"/>
  <c r="R5354" i="30"/>
  <c r="S5354" i="30"/>
  <c r="U5354" i="30"/>
  <c r="V5354" i="30"/>
  <c r="P5355" i="30"/>
  <c r="Q5355" i="30"/>
  <c r="R5355" i="30"/>
  <c r="S5355" i="30"/>
  <c r="U5355" i="30"/>
  <c r="V5355" i="30"/>
  <c r="O5356" i="30"/>
  <c r="P5356" i="30"/>
  <c r="Q5356" i="30"/>
  <c r="R5356" i="30"/>
  <c r="S5356" i="30"/>
  <c r="U5356" i="30"/>
  <c r="V5356" i="30"/>
  <c r="O5357" i="30"/>
  <c r="P5357" i="30"/>
  <c r="Q5357" i="30"/>
  <c r="R5357" i="30"/>
  <c r="S5357" i="30"/>
  <c r="U5357" i="30"/>
  <c r="V5357" i="30"/>
  <c r="P5358" i="30"/>
  <c r="Q5358" i="30"/>
  <c r="R5358" i="30"/>
  <c r="S5358" i="30"/>
  <c r="U5358" i="30"/>
  <c r="V5358" i="30"/>
  <c r="O5359" i="30"/>
  <c r="P5359" i="30"/>
  <c r="Q5359" i="30"/>
  <c r="R5359" i="30"/>
  <c r="S5359" i="30"/>
  <c r="U5359" i="30"/>
  <c r="V5359" i="30"/>
  <c r="O5360" i="30"/>
  <c r="P5360" i="30"/>
  <c r="Q5360" i="30"/>
  <c r="R5360" i="30"/>
  <c r="S5360" i="30"/>
  <c r="U5360" i="30"/>
  <c r="V5360" i="30"/>
  <c r="O5361" i="30"/>
  <c r="P5361" i="30"/>
  <c r="Q5361" i="30"/>
  <c r="R5361" i="30"/>
  <c r="S5361" i="30"/>
  <c r="U5361" i="30"/>
  <c r="V5361" i="30"/>
  <c r="O5362" i="30"/>
  <c r="P5362" i="30"/>
  <c r="Q5362" i="30"/>
  <c r="R5362" i="30"/>
  <c r="S5362" i="30"/>
  <c r="U5362" i="30"/>
  <c r="V5362" i="30"/>
  <c r="O5363" i="30"/>
  <c r="P5363" i="30"/>
  <c r="Q5363" i="30"/>
  <c r="R5363" i="30"/>
  <c r="S5363" i="30"/>
  <c r="U5363" i="30"/>
  <c r="V5363" i="30"/>
  <c r="O5364" i="30"/>
  <c r="P5364" i="30"/>
  <c r="Q5364" i="30"/>
  <c r="R5364" i="30"/>
  <c r="S5364" i="30"/>
  <c r="U5364" i="30"/>
  <c r="V5364" i="30"/>
  <c r="O5365" i="30"/>
  <c r="P5365" i="30"/>
  <c r="Q5365" i="30"/>
  <c r="R5365" i="30"/>
  <c r="S5365" i="30"/>
  <c r="U5365" i="30"/>
  <c r="V5365" i="30"/>
  <c r="O5366" i="30"/>
  <c r="P5366" i="30"/>
  <c r="Q5366" i="30"/>
  <c r="R5366" i="30"/>
  <c r="S5366" i="30"/>
  <c r="U5366" i="30"/>
  <c r="V5366" i="30"/>
  <c r="O5367" i="30"/>
  <c r="P5367" i="30"/>
  <c r="Q5367" i="30"/>
  <c r="R5367" i="30"/>
  <c r="S5367" i="30"/>
  <c r="U5367" i="30"/>
  <c r="V5367" i="30"/>
  <c r="O5368" i="30"/>
  <c r="P5368" i="30"/>
  <c r="Q5368" i="30"/>
  <c r="R5368" i="30"/>
  <c r="S5368" i="30"/>
  <c r="U5368" i="30"/>
  <c r="V5368" i="30"/>
  <c r="O5369" i="30"/>
  <c r="P5369" i="30"/>
  <c r="Q5369" i="30"/>
  <c r="R5369" i="30"/>
  <c r="S5369" i="30"/>
  <c r="U5369" i="30"/>
  <c r="V5369" i="30"/>
  <c r="O5370" i="30"/>
  <c r="P5370" i="30"/>
  <c r="Q5370" i="30"/>
  <c r="R5370" i="30"/>
  <c r="S5370" i="30"/>
  <c r="U5370" i="30"/>
  <c r="V5370" i="30"/>
  <c r="O5371" i="30"/>
  <c r="P5371" i="30"/>
  <c r="Q5371" i="30"/>
  <c r="R5371" i="30"/>
  <c r="S5371" i="30"/>
  <c r="U5371" i="30"/>
  <c r="V5371" i="30"/>
  <c r="O5372" i="30"/>
  <c r="P5372" i="30"/>
  <c r="Q5372" i="30"/>
  <c r="R5372" i="30"/>
  <c r="S5372" i="30"/>
  <c r="U5372" i="30"/>
  <c r="V5372" i="30"/>
  <c r="P5373" i="30"/>
  <c r="Q5373" i="30"/>
  <c r="R5373" i="30"/>
  <c r="S5373" i="30"/>
  <c r="U5373" i="30"/>
  <c r="V5373" i="30"/>
  <c r="O5374" i="30"/>
  <c r="P5374" i="30"/>
  <c r="Q5374" i="30"/>
  <c r="R5374" i="30"/>
  <c r="S5374" i="30"/>
  <c r="U5374" i="30"/>
  <c r="V5374" i="30"/>
  <c r="O5375" i="30"/>
  <c r="P5375" i="30"/>
  <c r="Q5375" i="30"/>
  <c r="R5375" i="30"/>
  <c r="S5375" i="30"/>
  <c r="U5375" i="30"/>
  <c r="V5375" i="30"/>
  <c r="P5376" i="30"/>
  <c r="Q5376" i="30"/>
  <c r="R5376" i="30"/>
  <c r="S5376" i="30"/>
  <c r="U5376" i="30"/>
  <c r="V5376" i="30"/>
  <c r="O5377" i="30"/>
  <c r="P5377" i="30"/>
  <c r="Q5377" i="30"/>
  <c r="R5377" i="30"/>
  <c r="S5377" i="30"/>
  <c r="U5377" i="30"/>
  <c r="V5377" i="30"/>
  <c r="P5378" i="30"/>
  <c r="Q5378" i="30"/>
  <c r="R5378" i="30"/>
  <c r="S5378" i="30"/>
  <c r="U5378" i="30"/>
  <c r="V5378" i="30"/>
  <c r="O5379" i="30"/>
  <c r="P5379" i="30"/>
  <c r="Q5379" i="30"/>
  <c r="R5379" i="30"/>
  <c r="S5379" i="30"/>
  <c r="U5379" i="30"/>
  <c r="V5379" i="30"/>
  <c r="P5380" i="30"/>
  <c r="Q5380" i="30"/>
  <c r="R5380" i="30"/>
  <c r="S5380" i="30"/>
  <c r="U5380" i="30"/>
  <c r="V5380" i="30"/>
  <c r="O5381" i="30"/>
  <c r="P5381" i="30"/>
  <c r="Q5381" i="30"/>
  <c r="R5381" i="30"/>
  <c r="S5381" i="30"/>
  <c r="U5381" i="30"/>
  <c r="V5381" i="30"/>
  <c r="O5382" i="30"/>
  <c r="P5382" i="30"/>
  <c r="Q5382" i="30"/>
  <c r="R5382" i="30"/>
  <c r="S5382" i="30"/>
  <c r="U5382" i="30"/>
  <c r="V5382" i="30"/>
  <c r="P5383" i="30"/>
  <c r="Q5383" i="30"/>
  <c r="R5383" i="30"/>
  <c r="S5383" i="30"/>
  <c r="U5383" i="30"/>
  <c r="V5383" i="30"/>
  <c r="O5384" i="30"/>
  <c r="P5384" i="30"/>
  <c r="Q5384" i="30"/>
  <c r="R5384" i="30"/>
  <c r="S5384" i="30"/>
  <c r="U5384" i="30"/>
  <c r="V5384" i="30"/>
  <c r="P5385" i="30"/>
  <c r="Q5385" i="30"/>
  <c r="R5385" i="30"/>
  <c r="S5385" i="30"/>
  <c r="U5385" i="30"/>
  <c r="V5385" i="30"/>
  <c r="O5386" i="30"/>
  <c r="P5386" i="30"/>
  <c r="Q5386" i="30"/>
  <c r="R5386" i="30"/>
  <c r="S5386" i="30"/>
  <c r="U5386" i="30"/>
  <c r="V5386" i="30"/>
  <c r="O5387" i="30"/>
  <c r="P5387" i="30"/>
  <c r="Q5387" i="30"/>
  <c r="R5387" i="30"/>
  <c r="S5387" i="30"/>
  <c r="U5387" i="30"/>
  <c r="V5387" i="30"/>
  <c r="O5388" i="30"/>
  <c r="P5388" i="30"/>
  <c r="Q5388" i="30"/>
  <c r="R5388" i="30"/>
  <c r="S5388" i="30"/>
  <c r="U5388" i="30"/>
  <c r="V5388" i="30"/>
  <c r="O5389" i="30"/>
  <c r="P5389" i="30"/>
  <c r="Q5389" i="30"/>
  <c r="R5389" i="30"/>
  <c r="S5389" i="30"/>
  <c r="U5389" i="30"/>
  <c r="V5389" i="30"/>
  <c r="P5390" i="30"/>
  <c r="Q5390" i="30"/>
  <c r="R5390" i="30"/>
  <c r="S5390" i="30"/>
  <c r="U5390" i="30"/>
  <c r="V5390" i="30"/>
  <c r="O5391" i="30"/>
  <c r="P5391" i="30"/>
  <c r="Q5391" i="30"/>
  <c r="R5391" i="30"/>
  <c r="S5391" i="30"/>
  <c r="U5391" i="30"/>
  <c r="V5391" i="30"/>
  <c r="P5392" i="30"/>
  <c r="Q5392" i="30"/>
  <c r="R5392" i="30"/>
  <c r="S5392" i="30"/>
  <c r="U5392" i="30"/>
  <c r="V5392" i="30"/>
  <c r="O5393" i="30"/>
  <c r="P5393" i="30"/>
  <c r="Q5393" i="30"/>
  <c r="R5393" i="30"/>
  <c r="S5393" i="30"/>
  <c r="U5393" i="30"/>
  <c r="V5393" i="30"/>
  <c r="P5394" i="30"/>
  <c r="Q5394" i="30"/>
  <c r="R5394" i="30"/>
  <c r="S5394" i="30"/>
  <c r="U5394" i="30"/>
  <c r="V5394" i="30"/>
  <c r="O5395" i="30"/>
  <c r="P5395" i="30"/>
  <c r="Q5395" i="30"/>
  <c r="R5395" i="30"/>
  <c r="S5395" i="30"/>
  <c r="U5395" i="30"/>
  <c r="V5395" i="30"/>
  <c r="P5396" i="30"/>
  <c r="Q5396" i="30"/>
  <c r="R5396" i="30"/>
  <c r="S5396" i="30"/>
  <c r="U5396" i="30"/>
  <c r="V5396" i="30"/>
  <c r="O5397" i="30"/>
  <c r="P5397" i="30"/>
  <c r="Q5397" i="30"/>
  <c r="R5397" i="30"/>
  <c r="S5397" i="30"/>
  <c r="U5397" i="30"/>
  <c r="V5397" i="30"/>
  <c r="P5398" i="30"/>
  <c r="Q5398" i="30"/>
  <c r="R5398" i="30"/>
  <c r="S5398" i="30"/>
  <c r="U5398" i="30"/>
  <c r="V5398" i="30"/>
  <c r="O5399" i="30"/>
  <c r="P5399" i="30"/>
  <c r="Q5399" i="30"/>
  <c r="R5399" i="30"/>
  <c r="S5399" i="30"/>
  <c r="U5399" i="30"/>
  <c r="V5399" i="30"/>
  <c r="O5400" i="30"/>
  <c r="P5400" i="30"/>
  <c r="Q5400" i="30"/>
  <c r="R5400" i="30"/>
  <c r="S5400" i="30"/>
  <c r="U5400" i="30"/>
  <c r="V5400" i="30"/>
  <c r="O5401" i="30"/>
  <c r="P5401" i="30"/>
  <c r="Q5401" i="30"/>
  <c r="R5401" i="30"/>
  <c r="S5401" i="30"/>
  <c r="U5401" i="30"/>
  <c r="V5401" i="30"/>
  <c r="P5402" i="30"/>
  <c r="Q5402" i="30"/>
  <c r="R5402" i="30"/>
  <c r="S5402" i="30"/>
  <c r="U5402" i="30"/>
  <c r="V5402" i="30"/>
  <c r="O5403" i="30"/>
  <c r="P5403" i="30"/>
  <c r="Q5403" i="30"/>
  <c r="R5403" i="30"/>
  <c r="S5403" i="30"/>
  <c r="U5403" i="30"/>
  <c r="V5403" i="30"/>
  <c r="O5404" i="30"/>
  <c r="P5404" i="30"/>
  <c r="Q5404" i="30"/>
  <c r="R5404" i="30"/>
  <c r="S5404" i="30"/>
  <c r="U5404" i="30"/>
  <c r="V5404" i="30"/>
  <c r="O5405" i="30"/>
  <c r="P5405" i="30"/>
  <c r="Q5405" i="30"/>
  <c r="R5405" i="30"/>
  <c r="S5405" i="30"/>
  <c r="U5405" i="30"/>
  <c r="V5405" i="30"/>
  <c r="O5406" i="30"/>
  <c r="P5406" i="30"/>
  <c r="Q5406" i="30"/>
  <c r="R5406" i="30"/>
  <c r="S5406" i="30"/>
  <c r="U5406" i="30"/>
  <c r="V5406" i="30"/>
  <c r="P5407" i="30"/>
  <c r="Q5407" i="30"/>
  <c r="R5407" i="30"/>
  <c r="S5407" i="30"/>
  <c r="U5407" i="30"/>
  <c r="V5407" i="30"/>
  <c r="O5408" i="30"/>
  <c r="P5408" i="30"/>
  <c r="Q5408" i="30"/>
  <c r="R5408" i="30"/>
  <c r="S5408" i="30"/>
  <c r="U5408" i="30"/>
  <c r="V5408" i="30"/>
  <c r="O5409" i="30"/>
  <c r="P5409" i="30"/>
  <c r="Q5409" i="30"/>
  <c r="R5409" i="30"/>
  <c r="S5409" i="30"/>
  <c r="U5409" i="30"/>
  <c r="V5409" i="30"/>
  <c r="P5410" i="30"/>
  <c r="Q5410" i="30"/>
  <c r="R5410" i="30"/>
  <c r="S5410" i="30"/>
  <c r="U5410" i="30"/>
  <c r="V5410" i="30"/>
  <c r="O5411" i="30"/>
  <c r="P5411" i="30"/>
  <c r="Q5411" i="30"/>
  <c r="R5411" i="30"/>
  <c r="S5411" i="30"/>
  <c r="U5411" i="30"/>
  <c r="V5411" i="30"/>
  <c r="P5412" i="30"/>
  <c r="Q5412" i="30"/>
  <c r="R5412" i="30"/>
  <c r="S5412" i="30"/>
  <c r="U5412" i="30"/>
  <c r="V5412" i="30"/>
  <c r="P5413" i="30"/>
  <c r="Q5413" i="30"/>
  <c r="R5413" i="30"/>
  <c r="S5413" i="30"/>
  <c r="U5413" i="30"/>
  <c r="V5413" i="30"/>
  <c r="O5414" i="30"/>
  <c r="P5414" i="30"/>
  <c r="Q5414" i="30"/>
  <c r="R5414" i="30"/>
  <c r="S5414" i="30"/>
  <c r="U5414" i="30"/>
  <c r="V5414" i="30"/>
  <c r="P5415" i="30"/>
  <c r="Q5415" i="30"/>
  <c r="R5415" i="30"/>
  <c r="S5415" i="30"/>
  <c r="U5415" i="30"/>
  <c r="V5415" i="30"/>
  <c r="O5416" i="30"/>
  <c r="P5416" i="30"/>
  <c r="Q5416" i="30"/>
  <c r="R5416" i="30"/>
  <c r="S5416" i="30"/>
  <c r="U5416" i="30"/>
  <c r="V5416" i="30"/>
  <c r="O5417" i="30"/>
  <c r="P5417" i="30"/>
  <c r="Q5417" i="30"/>
  <c r="R5417" i="30"/>
  <c r="S5417" i="30"/>
  <c r="U5417" i="30"/>
  <c r="V5417" i="30"/>
  <c r="P5418" i="30"/>
  <c r="Q5418" i="30"/>
  <c r="R5418" i="30"/>
  <c r="S5418" i="30"/>
  <c r="U5418" i="30"/>
  <c r="V5418" i="30"/>
  <c r="O5419" i="30"/>
  <c r="P5419" i="30"/>
  <c r="Q5419" i="30"/>
  <c r="R5419" i="30"/>
  <c r="S5419" i="30"/>
  <c r="U5419" i="30"/>
  <c r="V5419" i="30"/>
  <c r="P5420" i="30"/>
  <c r="Q5420" i="30"/>
  <c r="R5420" i="30"/>
  <c r="S5420" i="30"/>
  <c r="U5420" i="30"/>
  <c r="V5420" i="30"/>
  <c r="O5421" i="30"/>
  <c r="P5421" i="30"/>
  <c r="Q5421" i="30"/>
  <c r="R5421" i="30"/>
  <c r="S5421" i="30"/>
  <c r="U5421" i="30"/>
  <c r="V5421" i="30"/>
  <c r="O5422" i="30"/>
  <c r="P5422" i="30"/>
  <c r="Q5422" i="30"/>
  <c r="R5422" i="30"/>
  <c r="S5422" i="30"/>
  <c r="U5422" i="30"/>
  <c r="V5422" i="30"/>
  <c r="O5423" i="30"/>
  <c r="P5423" i="30"/>
  <c r="Q5423" i="30"/>
  <c r="R5423" i="30"/>
  <c r="S5423" i="30"/>
  <c r="U5423" i="30"/>
  <c r="V5423" i="30"/>
  <c r="O5424" i="30"/>
  <c r="P5424" i="30"/>
  <c r="Q5424" i="30"/>
  <c r="R5424" i="30"/>
  <c r="S5424" i="30"/>
  <c r="U5424" i="30"/>
  <c r="V5424" i="30"/>
  <c r="O5425" i="30"/>
  <c r="P5425" i="30"/>
  <c r="Q5425" i="30"/>
  <c r="R5425" i="30"/>
  <c r="S5425" i="30"/>
  <c r="U5425" i="30"/>
  <c r="V5425" i="30"/>
  <c r="O5426" i="30"/>
  <c r="P5426" i="30"/>
  <c r="Q5426" i="30"/>
  <c r="R5426" i="30"/>
  <c r="S5426" i="30"/>
  <c r="U5426" i="30"/>
  <c r="V5426" i="30"/>
  <c r="P5427" i="30"/>
  <c r="Q5427" i="30"/>
  <c r="R5427" i="30"/>
  <c r="S5427" i="30"/>
  <c r="U5427" i="30"/>
  <c r="V5427" i="30"/>
  <c r="O5428" i="30"/>
  <c r="P5428" i="30"/>
  <c r="Q5428" i="30"/>
  <c r="R5428" i="30"/>
  <c r="S5428" i="30"/>
  <c r="U5428" i="30"/>
  <c r="V5428" i="30"/>
  <c r="P5429" i="30"/>
  <c r="Q5429" i="30"/>
  <c r="R5429" i="30"/>
  <c r="S5429" i="30"/>
  <c r="U5429" i="30"/>
  <c r="V5429" i="30"/>
  <c r="O5430" i="30"/>
  <c r="P5430" i="30"/>
  <c r="Q5430" i="30"/>
  <c r="R5430" i="30"/>
  <c r="S5430" i="30"/>
  <c r="U5430" i="30"/>
  <c r="V5430" i="30"/>
  <c r="P5431" i="30"/>
  <c r="Q5431" i="30"/>
  <c r="R5431" i="30"/>
  <c r="S5431" i="30"/>
  <c r="U5431" i="30"/>
  <c r="V5431" i="30"/>
  <c r="P5432" i="30"/>
  <c r="Q5432" i="30"/>
  <c r="R5432" i="30"/>
  <c r="S5432" i="30"/>
  <c r="U5432" i="30"/>
  <c r="V5432" i="30"/>
  <c r="O5433" i="30"/>
  <c r="P5433" i="30"/>
  <c r="Q5433" i="30"/>
  <c r="R5433" i="30"/>
  <c r="S5433" i="30"/>
  <c r="U5433" i="30"/>
  <c r="V5433" i="30"/>
  <c r="O5434" i="30"/>
  <c r="P5434" i="30"/>
  <c r="Q5434" i="30"/>
  <c r="R5434" i="30"/>
  <c r="S5434" i="30"/>
  <c r="U5434" i="30"/>
  <c r="V5434" i="30"/>
  <c r="O5435" i="30"/>
  <c r="P5435" i="30"/>
  <c r="Q5435" i="30"/>
  <c r="R5435" i="30"/>
  <c r="S5435" i="30"/>
  <c r="U5435" i="30"/>
  <c r="V5435" i="30"/>
  <c r="P5436" i="30"/>
  <c r="Q5436" i="30"/>
  <c r="R5436" i="30"/>
  <c r="S5436" i="30"/>
  <c r="U5436" i="30"/>
  <c r="V5436" i="30"/>
  <c r="P5437" i="30"/>
  <c r="Q5437" i="30"/>
  <c r="R5437" i="30"/>
  <c r="S5437" i="30"/>
  <c r="U5437" i="30"/>
  <c r="V5437" i="30"/>
  <c r="P5438" i="30"/>
  <c r="Q5438" i="30"/>
  <c r="R5438" i="30"/>
  <c r="S5438" i="30"/>
  <c r="U5438" i="30"/>
  <c r="V5438" i="30"/>
  <c r="P5439" i="30"/>
  <c r="Q5439" i="30"/>
  <c r="R5439" i="30"/>
  <c r="S5439" i="30"/>
  <c r="U5439" i="30"/>
  <c r="V5439" i="30"/>
  <c r="O5440" i="30"/>
  <c r="P5440" i="30"/>
  <c r="Q5440" i="30"/>
  <c r="R5440" i="30"/>
  <c r="S5440" i="30"/>
  <c r="U5440" i="30"/>
  <c r="V5440" i="30"/>
  <c r="O5441" i="30"/>
  <c r="P5441" i="30"/>
  <c r="Q5441" i="30"/>
  <c r="R5441" i="30"/>
  <c r="S5441" i="30"/>
  <c r="U5441" i="30"/>
  <c r="V5441" i="30"/>
  <c r="O5442" i="30"/>
  <c r="P5442" i="30"/>
  <c r="Q5442" i="30"/>
  <c r="R5442" i="30"/>
  <c r="S5442" i="30"/>
  <c r="U5442" i="30"/>
  <c r="V5442" i="30"/>
  <c r="O5443" i="30"/>
  <c r="P5443" i="30"/>
  <c r="Q5443" i="30"/>
  <c r="R5443" i="30"/>
  <c r="S5443" i="30"/>
  <c r="U5443" i="30"/>
  <c r="V5443" i="30"/>
  <c r="O5444" i="30"/>
  <c r="P5444" i="30"/>
  <c r="Q5444" i="30"/>
  <c r="R5444" i="30"/>
  <c r="S5444" i="30"/>
  <c r="U5444" i="30"/>
  <c r="V5444" i="30"/>
  <c r="P5445" i="30"/>
  <c r="Q5445" i="30"/>
  <c r="R5445" i="30"/>
  <c r="S5445" i="30"/>
  <c r="U5445" i="30"/>
  <c r="V5445" i="30"/>
  <c r="O5446" i="30"/>
  <c r="P5446" i="30"/>
  <c r="Q5446" i="30"/>
  <c r="R5446" i="30"/>
  <c r="S5446" i="30"/>
  <c r="U5446" i="30"/>
  <c r="V5446" i="30"/>
  <c r="O5447" i="30"/>
  <c r="P5447" i="30"/>
  <c r="Q5447" i="30"/>
  <c r="R5447" i="30"/>
  <c r="S5447" i="30"/>
  <c r="U5447" i="30"/>
  <c r="V5447" i="30"/>
  <c r="P5448" i="30"/>
  <c r="Q5448" i="30"/>
  <c r="R5448" i="30"/>
  <c r="S5448" i="30"/>
  <c r="U5448" i="30"/>
  <c r="V5448" i="30"/>
  <c r="O5449" i="30"/>
  <c r="P5449" i="30"/>
  <c r="Q5449" i="30"/>
  <c r="R5449" i="30"/>
  <c r="S5449" i="30"/>
  <c r="U5449" i="30"/>
  <c r="V5449" i="30"/>
  <c r="P5450" i="30"/>
  <c r="Q5450" i="30"/>
  <c r="R5450" i="30"/>
  <c r="S5450" i="30"/>
  <c r="U5450" i="30"/>
  <c r="V5450" i="30"/>
  <c r="O5451" i="30"/>
  <c r="P5451" i="30"/>
  <c r="Q5451" i="30"/>
  <c r="R5451" i="30"/>
  <c r="S5451" i="30"/>
  <c r="U5451" i="30"/>
  <c r="V5451" i="30"/>
  <c r="P5452" i="30"/>
  <c r="Q5452" i="30"/>
  <c r="R5452" i="30"/>
  <c r="S5452" i="30"/>
  <c r="U5452" i="30"/>
  <c r="V5452" i="30"/>
  <c r="P5453" i="30"/>
  <c r="Q5453" i="30"/>
  <c r="R5453" i="30"/>
  <c r="S5453" i="30"/>
  <c r="U5453" i="30"/>
  <c r="V5453" i="30"/>
  <c r="O5454" i="30"/>
  <c r="P5454" i="30"/>
  <c r="Q5454" i="30"/>
  <c r="R5454" i="30"/>
  <c r="S5454" i="30"/>
  <c r="U5454" i="30"/>
  <c r="V5454" i="30"/>
  <c r="O5455" i="30"/>
  <c r="P5455" i="30"/>
  <c r="Q5455" i="30"/>
  <c r="R5455" i="30"/>
  <c r="S5455" i="30"/>
  <c r="U5455" i="30"/>
  <c r="V5455" i="30"/>
  <c r="O5456" i="30"/>
  <c r="P5456" i="30"/>
  <c r="Q5456" i="30"/>
  <c r="R5456" i="30"/>
  <c r="S5456" i="30"/>
  <c r="U5456" i="30"/>
  <c r="V5456" i="30"/>
  <c r="P5457" i="30"/>
  <c r="Q5457" i="30"/>
  <c r="R5457" i="30"/>
  <c r="S5457" i="30"/>
  <c r="U5457" i="30"/>
  <c r="V5457" i="30"/>
  <c r="P5458" i="30"/>
  <c r="Q5458" i="30"/>
  <c r="R5458" i="30"/>
  <c r="S5458" i="30"/>
  <c r="U5458" i="30"/>
  <c r="V5458" i="30"/>
  <c r="P5459" i="30"/>
  <c r="Q5459" i="30"/>
  <c r="R5459" i="30"/>
  <c r="S5459" i="30"/>
  <c r="U5459" i="30"/>
  <c r="V5459" i="30"/>
  <c r="P5460" i="30"/>
  <c r="Q5460" i="30"/>
  <c r="R5460" i="30"/>
  <c r="S5460" i="30"/>
  <c r="U5460" i="30"/>
  <c r="V5460" i="30"/>
  <c r="O5461" i="30"/>
  <c r="P5461" i="30"/>
  <c r="Q5461" i="30"/>
  <c r="R5461" i="30"/>
  <c r="S5461" i="30"/>
  <c r="U5461" i="30"/>
  <c r="V5461" i="30"/>
  <c r="O5462" i="30"/>
  <c r="P5462" i="30"/>
  <c r="Q5462" i="30"/>
  <c r="R5462" i="30"/>
  <c r="S5462" i="30"/>
  <c r="U5462" i="30"/>
  <c r="V5462" i="30"/>
  <c r="O5463" i="30"/>
  <c r="P5463" i="30"/>
  <c r="Q5463" i="30"/>
  <c r="R5463" i="30"/>
  <c r="S5463" i="30"/>
  <c r="U5463" i="30"/>
  <c r="V5463" i="30"/>
  <c r="O5464" i="30"/>
  <c r="P5464" i="30"/>
  <c r="Q5464" i="30"/>
  <c r="R5464" i="30"/>
  <c r="S5464" i="30"/>
  <c r="U5464" i="30"/>
  <c r="V5464" i="30"/>
  <c r="O5465" i="30"/>
  <c r="P5465" i="30"/>
  <c r="Q5465" i="30"/>
  <c r="R5465" i="30"/>
  <c r="S5465" i="30"/>
  <c r="U5465" i="30"/>
  <c r="V5465" i="30"/>
  <c r="O5466" i="30"/>
  <c r="P5466" i="30"/>
  <c r="Q5466" i="30"/>
  <c r="R5466" i="30"/>
  <c r="S5466" i="30"/>
  <c r="U5466" i="30"/>
  <c r="V5466" i="30"/>
  <c r="O5467" i="30"/>
  <c r="P5467" i="30"/>
  <c r="Q5467" i="30"/>
  <c r="R5467" i="30"/>
  <c r="S5467" i="30"/>
  <c r="U5467" i="30"/>
  <c r="V5467" i="30"/>
  <c r="O5468" i="30"/>
  <c r="P5468" i="30"/>
  <c r="Q5468" i="30"/>
  <c r="R5468" i="30"/>
  <c r="S5468" i="30"/>
  <c r="U5468" i="30"/>
  <c r="V5468" i="30"/>
  <c r="P5469" i="30"/>
  <c r="Q5469" i="30"/>
  <c r="R5469" i="30"/>
  <c r="S5469" i="30"/>
  <c r="U5469" i="30"/>
  <c r="V5469" i="30"/>
  <c r="P5470" i="30"/>
  <c r="Q5470" i="30"/>
  <c r="R5470" i="30"/>
  <c r="S5470" i="30"/>
  <c r="U5470" i="30"/>
  <c r="V5470" i="30"/>
  <c r="O5471" i="30"/>
  <c r="P5471" i="30"/>
  <c r="Q5471" i="30"/>
  <c r="R5471" i="30"/>
  <c r="S5471" i="30"/>
  <c r="U5471" i="30"/>
  <c r="V5471" i="30"/>
  <c r="P5472" i="30"/>
  <c r="Q5472" i="30"/>
  <c r="R5472" i="30"/>
  <c r="S5472" i="30"/>
  <c r="U5472" i="30"/>
  <c r="V5472" i="30"/>
  <c r="P5473" i="30"/>
  <c r="Q5473" i="30"/>
  <c r="R5473" i="30"/>
  <c r="S5473" i="30"/>
  <c r="U5473" i="30"/>
  <c r="V5473" i="30"/>
  <c r="O5474" i="30"/>
  <c r="P5474" i="30"/>
  <c r="Q5474" i="30"/>
  <c r="R5474" i="30"/>
  <c r="S5474" i="30"/>
  <c r="U5474" i="30"/>
  <c r="V5474" i="30"/>
  <c r="O5475" i="30"/>
  <c r="P5475" i="30"/>
  <c r="Q5475" i="30"/>
  <c r="R5475" i="30"/>
  <c r="S5475" i="30"/>
  <c r="U5475" i="30"/>
  <c r="V5475" i="30"/>
  <c r="P5476" i="30"/>
  <c r="Q5476" i="30"/>
  <c r="R5476" i="30"/>
  <c r="S5476" i="30"/>
  <c r="U5476" i="30"/>
  <c r="V5476" i="30"/>
  <c r="O5477" i="30"/>
  <c r="P5477" i="30"/>
  <c r="Q5477" i="30"/>
  <c r="R5477" i="30"/>
  <c r="S5477" i="30"/>
  <c r="U5477" i="30"/>
  <c r="V5477" i="30"/>
  <c r="O5478" i="30"/>
  <c r="P5478" i="30"/>
  <c r="Q5478" i="30"/>
  <c r="R5478" i="30"/>
  <c r="S5478" i="30"/>
  <c r="U5478" i="30"/>
  <c r="V5478" i="30"/>
  <c r="P5479" i="30"/>
  <c r="Q5479" i="30"/>
  <c r="R5479" i="30"/>
  <c r="S5479" i="30"/>
  <c r="U5479" i="30"/>
  <c r="V5479" i="30"/>
  <c r="P5480" i="30"/>
  <c r="Q5480" i="30"/>
  <c r="R5480" i="30"/>
  <c r="S5480" i="30"/>
  <c r="U5480" i="30"/>
  <c r="V5480" i="30"/>
  <c r="O5481" i="30"/>
  <c r="P5481" i="30"/>
  <c r="Q5481" i="30"/>
  <c r="R5481" i="30"/>
  <c r="S5481" i="30"/>
  <c r="U5481" i="30"/>
  <c r="V5481" i="30"/>
  <c r="P5482" i="30"/>
  <c r="Q5482" i="30"/>
  <c r="R5482" i="30"/>
  <c r="S5482" i="30"/>
  <c r="U5482" i="30"/>
  <c r="V5482" i="30"/>
  <c r="P5483" i="30"/>
  <c r="Q5483" i="30"/>
  <c r="R5483" i="30"/>
  <c r="S5483" i="30"/>
  <c r="U5483" i="30"/>
  <c r="V5483" i="30"/>
  <c r="O5484" i="30"/>
  <c r="P5484" i="30"/>
  <c r="Q5484" i="30"/>
  <c r="R5484" i="30"/>
  <c r="S5484" i="30"/>
  <c r="U5484" i="30"/>
  <c r="V5484" i="30"/>
  <c r="P5485" i="30"/>
  <c r="Q5485" i="30"/>
  <c r="R5485" i="30"/>
  <c r="S5485" i="30"/>
  <c r="U5485" i="30"/>
  <c r="V5485" i="30"/>
  <c r="P5486" i="30"/>
  <c r="Q5486" i="30"/>
  <c r="R5486" i="30"/>
  <c r="S5486" i="30"/>
  <c r="U5486" i="30"/>
  <c r="V5486" i="30"/>
  <c r="O5487" i="30"/>
  <c r="P5487" i="30"/>
  <c r="Q5487" i="30"/>
  <c r="R5487" i="30"/>
  <c r="S5487" i="30"/>
  <c r="U5487" i="30"/>
  <c r="V5487" i="30"/>
  <c r="O5488" i="30"/>
  <c r="P5488" i="30"/>
  <c r="Q5488" i="30"/>
  <c r="R5488" i="30"/>
  <c r="S5488" i="30"/>
  <c r="U5488" i="30"/>
  <c r="V5488" i="30"/>
  <c r="P5489" i="30"/>
  <c r="Q5489" i="30"/>
  <c r="R5489" i="30"/>
  <c r="S5489" i="30"/>
  <c r="U5489" i="30"/>
  <c r="V5489" i="30"/>
  <c r="P5490" i="30"/>
  <c r="Q5490" i="30"/>
  <c r="R5490" i="30"/>
  <c r="S5490" i="30"/>
  <c r="U5490" i="30"/>
  <c r="V5490" i="30"/>
  <c r="O5491" i="30"/>
  <c r="P5491" i="30"/>
  <c r="Q5491" i="30"/>
  <c r="R5491" i="30"/>
  <c r="S5491" i="30"/>
  <c r="U5491" i="30"/>
  <c r="V5491" i="30"/>
  <c r="O5492" i="30"/>
  <c r="P5492" i="30"/>
  <c r="Q5492" i="30"/>
  <c r="R5492" i="30"/>
  <c r="S5492" i="30"/>
  <c r="U5492" i="30"/>
  <c r="V5492" i="30"/>
  <c r="O5493" i="30"/>
  <c r="P5493" i="30"/>
  <c r="Q5493" i="30"/>
  <c r="R5493" i="30"/>
  <c r="S5493" i="30"/>
  <c r="U5493" i="30"/>
  <c r="V5493" i="30"/>
  <c r="O5494" i="30"/>
  <c r="P5494" i="30"/>
  <c r="Q5494" i="30"/>
  <c r="R5494" i="30"/>
  <c r="S5494" i="30"/>
  <c r="U5494" i="30"/>
  <c r="V5494" i="30"/>
  <c r="O5495" i="30"/>
  <c r="P5495" i="30"/>
  <c r="Q5495" i="30"/>
  <c r="R5495" i="30"/>
  <c r="S5495" i="30"/>
  <c r="U5495" i="30"/>
  <c r="V5495" i="30"/>
  <c r="P5496" i="30"/>
  <c r="Q5496" i="30"/>
  <c r="R5496" i="30"/>
  <c r="S5496" i="30"/>
  <c r="U5496" i="30"/>
  <c r="V5496" i="30"/>
  <c r="P5497" i="30"/>
  <c r="Q5497" i="30"/>
  <c r="R5497" i="30"/>
  <c r="S5497" i="30"/>
  <c r="U5497" i="30"/>
  <c r="V5497" i="30"/>
  <c r="O5498" i="30"/>
  <c r="P5498" i="30"/>
  <c r="Q5498" i="30"/>
  <c r="R5498" i="30"/>
  <c r="S5498" i="30"/>
  <c r="U5498" i="30"/>
  <c r="V5498" i="30"/>
  <c r="P5499" i="30"/>
  <c r="Q5499" i="30"/>
  <c r="R5499" i="30"/>
  <c r="S5499" i="30"/>
  <c r="U5499" i="30"/>
  <c r="V5499" i="30"/>
  <c r="P5500" i="30"/>
  <c r="Q5500" i="30"/>
  <c r="R5500" i="30"/>
  <c r="S5500" i="30"/>
  <c r="U5500" i="30"/>
  <c r="V5500" i="30"/>
  <c r="O5501" i="30"/>
  <c r="P5501" i="30"/>
  <c r="Q5501" i="30"/>
  <c r="R5501" i="30"/>
  <c r="S5501" i="30"/>
  <c r="U5501" i="30"/>
  <c r="V5501" i="30"/>
  <c r="O5502" i="30"/>
  <c r="P5502" i="30"/>
  <c r="Q5502" i="30"/>
  <c r="R5502" i="30"/>
  <c r="S5502" i="30"/>
  <c r="U5502" i="30"/>
  <c r="V5502" i="30"/>
  <c r="P5503" i="30"/>
  <c r="Q5503" i="30"/>
  <c r="R5503" i="30"/>
  <c r="S5503" i="30"/>
  <c r="U5503" i="30"/>
  <c r="V5503" i="30"/>
  <c r="P5504" i="30"/>
  <c r="Q5504" i="30"/>
  <c r="R5504" i="30"/>
  <c r="S5504" i="30"/>
  <c r="U5504" i="30"/>
  <c r="V5504" i="30"/>
  <c r="P5505" i="30"/>
  <c r="Q5505" i="30"/>
  <c r="R5505" i="30"/>
  <c r="S5505" i="30"/>
  <c r="U5505" i="30"/>
  <c r="V5505" i="30"/>
  <c r="P5506" i="30"/>
  <c r="Q5506" i="30"/>
  <c r="R5506" i="30"/>
  <c r="S5506" i="30"/>
  <c r="U5506" i="30"/>
  <c r="V5506" i="30"/>
  <c r="O5507" i="30"/>
  <c r="P5507" i="30"/>
  <c r="Q5507" i="30"/>
  <c r="R5507" i="30"/>
  <c r="S5507" i="30"/>
  <c r="U5507" i="30"/>
  <c r="V5507" i="30"/>
  <c r="O5508" i="30"/>
  <c r="P5508" i="30"/>
  <c r="Q5508" i="30"/>
  <c r="R5508" i="30"/>
  <c r="S5508" i="30"/>
  <c r="U5508" i="30"/>
  <c r="V5508" i="30"/>
  <c r="O5509" i="30"/>
  <c r="P5509" i="30"/>
  <c r="Q5509" i="30"/>
  <c r="R5509" i="30"/>
  <c r="S5509" i="30"/>
  <c r="U5509" i="30"/>
  <c r="V5509" i="30"/>
  <c r="P5510" i="30"/>
  <c r="Q5510" i="30"/>
  <c r="R5510" i="30"/>
  <c r="S5510" i="30"/>
  <c r="U5510" i="30"/>
  <c r="V5510" i="30"/>
  <c r="O5511" i="30"/>
  <c r="P5511" i="30"/>
  <c r="Q5511" i="30"/>
  <c r="R5511" i="30"/>
  <c r="S5511" i="30"/>
  <c r="U5511" i="30"/>
  <c r="V5511" i="30"/>
  <c r="P5512" i="30"/>
  <c r="Q5512" i="30"/>
  <c r="R5512" i="30"/>
  <c r="S5512" i="30"/>
  <c r="U5512" i="30"/>
  <c r="V5512" i="30"/>
  <c r="P5513" i="30"/>
  <c r="Q5513" i="30"/>
  <c r="R5513" i="30"/>
  <c r="S5513" i="30"/>
  <c r="U5513" i="30"/>
  <c r="V5513" i="30"/>
  <c r="O5514" i="30"/>
  <c r="P5514" i="30"/>
  <c r="Q5514" i="30"/>
  <c r="R5514" i="30"/>
  <c r="S5514" i="30"/>
  <c r="U5514" i="30"/>
  <c r="V5514" i="30"/>
  <c r="O5515" i="30"/>
  <c r="P5515" i="30"/>
  <c r="Q5515" i="30"/>
  <c r="R5515" i="30"/>
  <c r="S5515" i="30"/>
  <c r="U5515" i="30"/>
  <c r="V5515" i="30"/>
  <c r="O5516" i="30"/>
  <c r="P5516" i="30"/>
  <c r="Q5516" i="30"/>
  <c r="R5516" i="30"/>
  <c r="S5516" i="30"/>
  <c r="U5516" i="30"/>
  <c r="V5516" i="30"/>
  <c r="O5517" i="30"/>
  <c r="P5517" i="30"/>
  <c r="Q5517" i="30"/>
  <c r="R5517" i="30"/>
  <c r="S5517" i="30"/>
  <c r="U5517" i="30"/>
  <c r="V5517" i="30"/>
  <c r="O5518" i="30"/>
  <c r="P5518" i="30"/>
  <c r="Q5518" i="30"/>
  <c r="R5518" i="30"/>
  <c r="S5518" i="30"/>
  <c r="U5518" i="30"/>
  <c r="V5518" i="30"/>
  <c r="O5519" i="30"/>
  <c r="P5519" i="30"/>
  <c r="Q5519" i="30"/>
  <c r="R5519" i="30"/>
  <c r="S5519" i="30"/>
  <c r="U5519" i="30"/>
  <c r="V5519" i="30"/>
  <c r="O5520" i="30"/>
  <c r="P5520" i="30"/>
  <c r="Q5520" i="30"/>
  <c r="R5520" i="30"/>
  <c r="S5520" i="30"/>
  <c r="U5520" i="30"/>
  <c r="V5520" i="30"/>
  <c r="O5521" i="30"/>
  <c r="P5521" i="30"/>
  <c r="Q5521" i="30"/>
  <c r="R5521" i="30"/>
  <c r="S5521" i="30"/>
  <c r="U5521" i="30"/>
  <c r="V5521" i="30"/>
  <c r="O5522" i="30"/>
  <c r="P5522" i="30"/>
  <c r="Q5522" i="30"/>
  <c r="R5522" i="30"/>
  <c r="S5522" i="30"/>
  <c r="U5522" i="30"/>
  <c r="V5522" i="30"/>
  <c r="O5523" i="30"/>
  <c r="P5523" i="30"/>
  <c r="Q5523" i="30"/>
  <c r="R5523" i="30"/>
  <c r="S5523" i="30"/>
  <c r="U5523" i="30"/>
  <c r="V5523" i="30"/>
  <c r="O5524" i="30"/>
  <c r="P5524" i="30"/>
  <c r="Q5524" i="30"/>
  <c r="R5524" i="30"/>
  <c r="S5524" i="30"/>
  <c r="U5524" i="30"/>
  <c r="V5524" i="30"/>
  <c r="O5525" i="30"/>
  <c r="P5525" i="30"/>
  <c r="Q5525" i="30"/>
  <c r="R5525" i="30"/>
  <c r="S5525" i="30"/>
  <c r="U5525" i="30"/>
  <c r="V5525" i="30"/>
  <c r="O5526" i="30"/>
  <c r="P5526" i="30"/>
  <c r="Q5526" i="30"/>
  <c r="R5526" i="30"/>
  <c r="S5526" i="30"/>
  <c r="U5526" i="30"/>
  <c r="V5526" i="30"/>
  <c r="O5527" i="30"/>
  <c r="P5527" i="30"/>
  <c r="Q5527" i="30"/>
  <c r="R5527" i="30"/>
  <c r="S5527" i="30"/>
  <c r="U5527" i="30"/>
  <c r="V5527" i="30"/>
  <c r="O5528" i="30"/>
  <c r="P5528" i="30"/>
  <c r="Q5528" i="30"/>
  <c r="R5528" i="30"/>
  <c r="S5528" i="30"/>
  <c r="U5528" i="30"/>
  <c r="V5528" i="30"/>
  <c r="O5529" i="30"/>
  <c r="P5529" i="30"/>
  <c r="Q5529" i="30"/>
  <c r="R5529" i="30"/>
  <c r="S5529" i="30"/>
  <c r="U5529" i="30"/>
  <c r="V5529" i="30"/>
  <c r="O5530" i="30"/>
  <c r="P5530" i="30"/>
  <c r="Q5530" i="30"/>
  <c r="R5530" i="30"/>
  <c r="S5530" i="30"/>
  <c r="U5530" i="30"/>
  <c r="V5530" i="30"/>
  <c r="P5531" i="30"/>
  <c r="Q5531" i="30"/>
  <c r="R5531" i="30"/>
  <c r="S5531" i="30"/>
  <c r="U5531" i="30"/>
  <c r="V5531" i="30"/>
  <c r="P5532" i="30"/>
  <c r="Q5532" i="30"/>
  <c r="R5532" i="30"/>
  <c r="S5532" i="30"/>
  <c r="U5532" i="30"/>
  <c r="V5532" i="30"/>
  <c r="O5533" i="30"/>
  <c r="P5533" i="30"/>
  <c r="Q5533" i="30"/>
  <c r="R5533" i="30"/>
  <c r="S5533" i="30"/>
  <c r="U5533" i="30"/>
  <c r="V5533" i="30"/>
  <c r="P5534" i="30"/>
  <c r="Q5534" i="30"/>
  <c r="R5534" i="30"/>
  <c r="S5534" i="30"/>
  <c r="U5534" i="30"/>
  <c r="V5534" i="30"/>
  <c r="O5535" i="30"/>
  <c r="P5535" i="30"/>
  <c r="Q5535" i="30"/>
  <c r="R5535" i="30"/>
  <c r="S5535" i="30"/>
  <c r="U5535" i="30"/>
  <c r="V5535" i="30"/>
  <c r="O5536" i="30"/>
  <c r="P5536" i="30"/>
  <c r="Q5536" i="30"/>
  <c r="R5536" i="30"/>
  <c r="S5536" i="30"/>
  <c r="U5536" i="30"/>
  <c r="V5536" i="30"/>
  <c r="P5537" i="30"/>
  <c r="Q5537" i="30"/>
  <c r="R5537" i="30"/>
  <c r="S5537" i="30"/>
  <c r="U5537" i="30"/>
  <c r="V5537" i="30"/>
  <c r="O5538" i="30"/>
  <c r="P5538" i="30"/>
  <c r="Q5538" i="30"/>
  <c r="R5538" i="30"/>
  <c r="S5538" i="30"/>
  <c r="U5538" i="30"/>
  <c r="V5538" i="30"/>
  <c r="P5539" i="30"/>
  <c r="Q5539" i="30"/>
  <c r="R5539" i="30"/>
  <c r="S5539" i="30"/>
  <c r="U5539" i="30"/>
  <c r="V5539" i="30"/>
  <c r="O5540" i="30"/>
  <c r="P5540" i="30"/>
  <c r="Q5540" i="30"/>
  <c r="R5540" i="30"/>
  <c r="S5540" i="30"/>
  <c r="U5540" i="30"/>
  <c r="V5540" i="30"/>
  <c r="O5541" i="30"/>
  <c r="P5541" i="30"/>
  <c r="Q5541" i="30"/>
  <c r="R5541" i="30"/>
  <c r="S5541" i="30"/>
  <c r="U5541" i="30"/>
  <c r="V5541" i="30"/>
  <c r="O5542" i="30"/>
  <c r="P5542" i="30"/>
  <c r="Q5542" i="30"/>
  <c r="R5542" i="30"/>
  <c r="S5542" i="30"/>
  <c r="U5542" i="30"/>
  <c r="V5542" i="30"/>
  <c r="O5543" i="30"/>
  <c r="P5543" i="30"/>
  <c r="Q5543" i="30"/>
  <c r="R5543" i="30"/>
  <c r="S5543" i="30"/>
  <c r="U5543" i="30"/>
  <c r="V5543" i="30"/>
  <c r="P5544" i="30"/>
  <c r="Q5544" i="30"/>
  <c r="R5544" i="30"/>
  <c r="S5544" i="30"/>
  <c r="U5544" i="30"/>
  <c r="V5544" i="30"/>
  <c r="P5545" i="30"/>
  <c r="Q5545" i="30"/>
  <c r="R5545" i="30"/>
  <c r="S5545" i="30"/>
  <c r="U5545" i="30"/>
  <c r="V5545" i="30"/>
  <c r="O5546" i="30"/>
  <c r="P5546" i="30"/>
  <c r="Q5546" i="30"/>
  <c r="R5546" i="30"/>
  <c r="S5546" i="30"/>
  <c r="U5546" i="30"/>
  <c r="V5546" i="30"/>
  <c r="O5547" i="30"/>
  <c r="P5547" i="30"/>
  <c r="Q5547" i="30"/>
  <c r="R5547" i="30"/>
  <c r="S5547" i="30"/>
  <c r="U5547" i="30"/>
  <c r="V5547" i="30"/>
  <c r="O5548" i="30"/>
  <c r="P5548" i="30"/>
  <c r="Q5548" i="30"/>
  <c r="R5548" i="30"/>
  <c r="S5548" i="30"/>
  <c r="U5548" i="30"/>
  <c r="V5548" i="30"/>
  <c r="P5549" i="30"/>
  <c r="Q5549" i="30"/>
  <c r="R5549" i="30"/>
  <c r="S5549" i="30"/>
  <c r="U5549" i="30"/>
  <c r="V5549" i="30"/>
  <c r="P5550" i="30"/>
  <c r="Q5550" i="30"/>
  <c r="R5550" i="30"/>
  <c r="S5550" i="30"/>
  <c r="U5550" i="30"/>
  <c r="V5550" i="30"/>
  <c r="P5551" i="30"/>
  <c r="Q5551" i="30"/>
  <c r="R5551" i="30"/>
  <c r="S5551" i="30"/>
  <c r="U5551" i="30"/>
  <c r="V5551" i="30"/>
  <c r="O5552" i="30"/>
  <c r="P5552" i="30"/>
  <c r="Q5552" i="30"/>
  <c r="R5552" i="30"/>
  <c r="S5552" i="30"/>
  <c r="U5552" i="30"/>
  <c r="V5552" i="30"/>
  <c r="O5553" i="30"/>
  <c r="P5553" i="30"/>
  <c r="Q5553" i="30"/>
  <c r="R5553" i="30"/>
  <c r="S5553" i="30"/>
  <c r="U5553" i="30"/>
  <c r="V5553" i="30"/>
  <c r="P5554" i="30"/>
  <c r="Q5554" i="30"/>
  <c r="R5554" i="30"/>
  <c r="S5554" i="30"/>
  <c r="U5554" i="30"/>
  <c r="V5554" i="30"/>
  <c r="O5555" i="30"/>
  <c r="P5555" i="30"/>
  <c r="Q5555" i="30"/>
  <c r="R5555" i="30"/>
  <c r="S5555" i="30"/>
  <c r="U5555" i="30"/>
  <c r="V5555" i="30"/>
  <c r="P5556" i="30"/>
  <c r="Q5556" i="30"/>
  <c r="R5556" i="30"/>
  <c r="S5556" i="30"/>
  <c r="U5556" i="30"/>
  <c r="V5556" i="30"/>
  <c r="O5557" i="30"/>
  <c r="P5557" i="30"/>
  <c r="Q5557" i="30"/>
  <c r="R5557" i="30"/>
  <c r="S5557" i="30"/>
  <c r="U5557" i="30"/>
  <c r="V5557" i="30"/>
  <c r="O5558" i="30"/>
  <c r="P5558" i="30"/>
  <c r="Q5558" i="30"/>
  <c r="R5558" i="30"/>
  <c r="S5558" i="30"/>
  <c r="U5558" i="30"/>
  <c r="V5558" i="30"/>
  <c r="P5559" i="30"/>
  <c r="Q5559" i="30"/>
  <c r="R5559" i="30"/>
  <c r="S5559" i="30"/>
  <c r="U5559" i="30"/>
  <c r="V5559" i="30"/>
  <c r="O5560" i="30"/>
  <c r="P5560" i="30"/>
  <c r="Q5560" i="30"/>
  <c r="R5560" i="30"/>
  <c r="S5560" i="30"/>
  <c r="U5560" i="30"/>
  <c r="V5560" i="30"/>
  <c r="P5561" i="30"/>
  <c r="Q5561" i="30"/>
  <c r="R5561" i="30"/>
  <c r="S5561" i="30"/>
  <c r="U5561" i="30"/>
  <c r="V5561" i="30"/>
  <c r="O5562" i="30"/>
  <c r="P5562" i="30"/>
  <c r="Q5562" i="30"/>
  <c r="R5562" i="30"/>
  <c r="S5562" i="30"/>
  <c r="U5562" i="30"/>
  <c r="V5562" i="30"/>
  <c r="O5563" i="30"/>
  <c r="P5563" i="30"/>
  <c r="Q5563" i="30"/>
  <c r="R5563" i="30"/>
  <c r="S5563" i="30"/>
  <c r="U5563" i="30"/>
  <c r="V5563" i="30"/>
  <c r="O5564" i="30"/>
  <c r="P5564" i="30"/>
  <c r="Q5564" i="30"/>
  <c r="R5564" i="30"/>
  <c r="S5564" i="30"/>
  <c r="U5564" i="30"/>
  <c r="V5564" i="30"/>
  <c r="O5565" i="30"/>
  <c r="P5565" i="30"/>
  <c r="Q5565" i="30"/>
  <c r="R5565" i="30"/>
  <c r="S5565" i="30"/>
  <c r="U5565" i="30"/>
  <c r="V5565" i="30"/>
  <c r="P5566" i="30"/>
  <c r="Q5566" i="30"/>
  <c r="R5566" i="30"/>
  <c r="S5566" i="30"/>
  <c r="U5566" i="30"/>
  <c r="V5566" i="30"/>
  <c r="P5567" i="30"/>
  <c r="Q5567" i="30"/>
  <c r="R5567" i="30"/>
  <c r="S5567" i="30"/>
  <c r="U5567" i="30"/>
  <c r="V5567" i="30"/>
  <c r="O5568" i="30"/>
  <c r="P5568" i="30"/>
  <c r="Q5568" i="30"/>
  <c r="R5568" i="30"/>
  <c r="S5568" i="30"/>
  <c r="U5568" i="30"/>
  <c r="V5568" i="30"/>
  <c r="O5569" i="30"/>
  <c r="P5569" i="30"/>
  <c r="Q5569" i="30"/>
  <c r="R5569" i="30"/>
  <c r="S5569" i="30"/>
  <c r="U5569" i="30"/>
  <c r="V5569" i="30"/>
  <c r="O5570" i="30"/>
  <c r="P5570" i="30"/>
  <c r="Q5570" i="30"/>
  <c r="R5570" i="30"/>
  <c r="S5570" i="30"/>
  <c r="U5570" i="30"/>
  <c r="V5570" i="30"/>
  <c r="P5571" i="30"/>
  <c r="Q5571" i="30"/>
  <c r="R5571" i="30"/>
  <c r="S5571" i="30"/>
  <c r="U5571" i="30"/>
  <c r="V5571" i="30"/>
  <c r="P5572" i="30"/>
  <c r="Q5572" i="30"/>
  <c r="R5572" i="30"/>
  <c r="S5572" i="30"/>
  <c r="U5572" i="30"/>
  <c r="V5572" i="30"/>
  <c r="P5573" i="30"/>
  <c r="Q5573" i="30"/>
  <c r="R5573" i="30"/>
  <c r="S5573" i="30"/>
  <c r="U5573" i="30"/>
  <c r="V5573" i="30"/>
  <c r="O5574" i="30"/>
  <c r="P5574" i="30"/>
  <c r="Q5574" i="30"/>
  <c r="R5574" i="30"/>
  <c r="S5574" i="30"/>
  <c r="U5574" i="30"/>
  <c r="V5574" i="30"/>
  <c r="O5575" i="30"/>
  <c r="P5575" i="30"/>
  <c r="Q5575" i="30"/>
  <c r="R5575" i="30"/>
  <c r="S5575" i="30"/>
  <c r="U5575" i="30"/>
  <c r="V5575" i="30"/>
  <c r="P5576" i="30"/>
  <c r="Q5576" i="30"/>
  <c r="R5576" i="30"/>
  <c r="S5576" i="30"/>
  <c r="U5576" i="30"/>
  <c r="V5576" i="30"/>
  <c r="O5577" i="30"/>
  <c r="P5577" i="30"/>
  <c r="Q5577" i="30"/>
  <c r="R5577" i="30"/>
  <c r="S5577" i="30"/>
  <c r="U5577" i="30"/>
  <c r="V5577" i="30"/>
  <c r="P5578" i="30"/>
  <c r="Q5578" i="30"/>
  <c r="R5578" i="30"/>
  <c r="S5578" i="30"/>
  <c r="U5578" i="30"/>
  <c r="V5578" i="30"/>
  <c r="O5579" i="30"/>
  <c r="P5579" i="30"/>
  <c r="Q5579" i="30"/>
  <c r="R5579" i="30"/>
  <c r="S5579" i="30"/>
  <c r="U5579" i="30"/>
  <c r="V5579" i="30"/>
  <c r="O5580" i="30"/>
  <c r="P5580" i="30"/>
  <c r="Q5580" i="30"/>
  <c r="R5580" i="30"/>
  <c r="S5580" i="30"/>
  <c r="U5580" i="30"/>
  <c r="V5580" i="30"/>
  <c r="P5581" i="30"/>
  <c r="Q5581" i="30"/>
  <c r="R5581" i="30"/>
  <c r="S5581" i="30"/>
  <c r="U5581" i="30"/>
  <c r="V5581" i="30"/>
  <c r="O5582" i="30"/>
  <c r="P5582" i="30"/>
  <c r="Q5582" i="30"/>
  <c r="R5582" i="30"/>
  <c r="S5582" i="30"/>
  <c r="U5582" i="30"/>
  <c r="V5582" i="30"/>
  <c r="P5583" i="30"/>
  <c r="Q5583" i="30"/>
  <c r="R5583" i="30"/>
  <c r="S5583" i="30"/>
  <c r="U5583" i="30"/>
  <c r="V5583" i="30"/>
  <c r="O5584" i="30"/>
  <c r="P5584" i="30"/>
  <c r="Q5584" i="30"/>
  <c r="R5584" i="30"/>
  <c r="S5584" i="30"/>
  <c r="U5584" i="30"/>
  <c r="V5584" i="30"/>
  <c r="O5585" i="30"/>
  <c r="P5585" i="30"/>
  <c r="Q5585" i="30"/>
  <c r="R5585" i="30"/>
  <c r="S5585" i="30"/>
  <c r="U5585" i="30"/>
  <c r="V5585" i="30"/>
  <c r="O5586" i="30"/>
  <c r="P5586" i="30"/>
  <c r="Q5586" i="30"/>
  <c r="R5586" i="30"/>
  <c r="S5586" i="30"/>
  <c r="U5586" i="30"/>
  <c r="V5586" i="30"/>
  <c r="O5587" i="30"/>
  <c r="P5587" i="30"/>
  <c r="Q5587" i="30"/>
  <c r="R5587" i="30"/>
  <c r="S5587" i="30"/>
  <c r="U5587" i="30"/>
  <c r="V5587" i="30"/>
  <c r="P5588" i="30"/>
  <c r="Q5588" i="30"/>
  <c r="R5588" i="30"/>
  <c r="S5588" i="30"/>
  <c r="U5588" i="30"/>
  <c r="V5588" i="30"/>
  <c r="P5589" i="30"/>
  <c r="Q5589" i="30"/>
  <c r="R5589" i="30"/>
  <c r="S5589" i="30"/>
  <c r="U5589" i="30"/>
  <c r="V5589" i="30"/>
  <c r="O5590" i="30"/>
  <c r="P5590" i="30"/>
  <c r="Q5590" i="30"/>
  <c r="R5590" i="30"/>
  <c r="S5590" i="30"/>
  <c r="U5590" i="30"/>
  <c r="V5590" i="30"/>
  <c r="O5591" i="30"/>
  <c r="P5591" i="30"/>
  <c r="Q5591" i="30"/>
  <c r="R5591" i="30"/>
  <c r="S5591" i="30"/>
  <c r="U5591" i="30"/>
  <c r="V5591" i="30"/>
  <c r="O5592" i="30"/>
  <c r="P5592" i="30"/>
  <c r="Q5592" i="30"/>
  <c r="R5592" i="30"/>
  <c r="S5592" i="30"/>
  <c r="U5592" i="30"/>
  <c r="V5592" i="30"/>
  <c r="P5593" i="30"/>
  <c r="Q5593" i="30"/>
  <c r="R5593" i="30"/>
  <c r="S5593" i="30"/>
  <c r="U5593" i="30"/>
  <c r="V5593" i="30"/>
  <c r="P5594" i="30"/>
  <c r="Q5594" i="30"/>
  <c r="R5594" i="30"/>
  <c r="S5594" i="30"/>
  <c r="U5594" i="30"/>
  <c r="V5594" i="30"/>
  <c r="P5595" i="30"/>
  <c r="Q5595" i="30"/>
  <c r="R5595" i="30"/>
  <c r="S5595" i="30"/>
  <c r="U5595" i="30"/>
  <c r="V5595" i="30"/>
  <c r="O5596" i="30"/>
  <c r="P5596" i="30"/>
  <c r="Q5596" i="30"/>
  <c r="R5596" i="30"/>
  <c r="S5596" i="30"/>
  <c r="U5596" i="30"/>
  <c r="V5596" i="30"/>
  <c r="O5597" i="30"/>
  <c r="P5597" i="30"/>
  <c r="Q5597" i="30"/>
  <c r="R5597" i="30"/>
  <c r="S5597" i="30"/>
  <c r="U5597" i="30"/>
  <c r="V5597" i="30"/>
  <c r="O5598" i="30"/>
  <c r="P5598" i="30"/>
  <c r="Q5598" i="30"/>
  <c r="R5598" i="30"/>
  <c r="S5598" i="30"/>
  <c r="U5598" i="30"/>
  <c r="V5598" i="30"/>
  <c r="O5599" i="30"/>
  <c r="P5599" i="30"/>
  <c r="Q5599" i="30"/>
  <c r="R5599" i="30"/>
  <c r="S5599" i="30"/>
  <c r="U5599" i="30"/>
  <c r="V5599" i="30"/>
  <c r="O5600" i="30"/>
  <c r="P5600" i="30"/>
  <c r="Q5600" i="30"/>
  <c r="R5600" i="30"/>
  <c r="S5600" i="30"/>
  <c r="U5600" i="30"/>
  <c r="V5600" i="30"/>
  <c r="O5601" i="30"/>
  <c r="P5601" i="30"/>
  <c r="Q5601" i="30"/>
  <c r="R5601" i="30"/>
  <c r="S5601" i="30"/>
  <c r="U5601" i="30"/>
  <c r="V5601" i="30"/>
  <c r="O5602" i="30"/>
  <c r="P5602" i="30"/>
  <c r="Q5602" i="30"/>
  <c r="R5602" i="30"/>
  <c r="S5602" i="30"/>
  <c r="U5602" i="30"/>
  <c r="V5602" i="30"/>
  <c r="O5603" i="30"/>
  <c r="P5603" i="30"/>
  <c r="Q5603" i="30"/>
  <c r="R5603" i="30"/>
  <c r="S5603" i="30"/>
  <c r="U5603" i="30"/>
  <c r="V5603" i="30"/>
  <c r="O5604" i="30"/>
  <c r="P5604" i="30"/>
  <c r="Q5604" i="30"/>
  <c r="R5604" i="30"/>
  <c r="S5604" i="30"/>
  <c r="U5604" i="30"/>
  <c r="V5604" i="30"/>
  <c r="O5605" i="30"/>
  <c r="P5605" i="30"/>
  <c r="Q5605" i="30"/>
  <c r="R5605" i="30"/>
  <c r="S5605" i="30"/>
  <c r="U5605" i="30"/>
  <c r="V5605" i="30"/>
  <c r="O5606" i="30"/>
  <c r="P5606" i="30"/>
  <c r="Q5606" i="30"/>
  <c r="R5606" i="30"/>
  <c r="S5606" i="30"/>
  <c r="U5606" i="30"/>
  <c r="V5606" i="30"/>
  <c r="O5607" i="30"/>
  <c r="P5607" i="30"/>
  <c r="Q5607" i="30"/>
  <c r="R5607" i="30"/>
  <c r="S5607" i="30"/>
  <c r="U5607" i="30"/>
  <c r="V5607" i="30"/>
  <c r="O5608" i="30"/>
  <c r="P5608" i="30"/>
  <c r="Q5608" i="30"/>
  <c r="R5608" i="30"/>
  <c r="S5608" i="30"/>
  <c r="U5608" i="30"/>
  <c r="V5608" i="30"/>
  <c r="O5609" i="30"/>
  <c r="P5609" i="30"/>
  <c r="Q5609" i="30"/>
  <c r="R5609" i="30"/>
  <c r="S5609" i="30"/>
  <c r="U5609" i="30"/>
  <c r="V5609" i="30"/>
  <c r="O5610" i="30"/>
  <c r="P5610" i="30"/>
  <c r="Q5610" i="30"/>
  <c r="R5610" i="30"/>
  <c r="S5610" i="30"/>
  <c r="U5610" i="30"/>
  <c r="V5610" i="30"/>
  <c r="O5611" i="30"/>
  <c r="P5611" i="30"/>
  <c r="Q5611" i="30"/>
  <c r="R5611" i="30"/>
  <c r="S5611" i="30"/>
  <c r="U5611" i="30"/>
  <c r="V5611" i="30"/>
  <c r="O5612" i="30"/>
  <c r="P5612" i="30"/>
  <c r="Q5612" i="30"/>
  <c r="R5612" i="30"/>
  <c r="S5612" i="30"/>
  <c r="U5612" i="30"/>
  <c r="V5612" i="30"/>
  <c r="O5613" i="30"/>
  <c r="P5613" i="30"/>
  <c r="Q5613" i="30"/>
  <c r="R5613" i="30"/>
  <c r="S5613" i="30"/>
  <c r="U5613" i="30"/>
  <c r="V5613" i="30"/>
  <c r="O5614" i="30"/>
  <c r="P5614" i="30"/>
  <c r="Q5614" i="30"/>
  <c r="R5614" i="30"/>
  <c r="S5614" i="30"/>
  <c r="U5614" i="30"/>
  <c r="V5614" i="30"/>
  <c r="O5615" i="30"/>
  <c r="P5615" i="30"/>
  <c r="Q5615" i="30"/>
  <c r="R5615" i="30"/>
  <c r="S5615" i="30"/>
  <c r="U5615" i="30"/>
  <c r="V5615" i="30"/>
  <c r="O5616" i="30"/>
  <c r="P5616" i="30"/>
  <c r="Q5616" i="30"/>
  <c r="R5616" i="30"/>
  <c r="S5616" i="30"/>
  <c r="U5616" i="30"/>
  <c r="V5616" i="30"/>
  <c r="O5617" i="30"/>
  <c r="P5617" i="30"/>
  <c r="Q5617" i="30"/>
  <c r="R5617" i="30"/>
  <c r="S5617" i="30"/>
  <c r="U5617" i="30"/>
  <c r="V5617" i="30"/>
  <c r="O5618" i="30"/>
  <c r="P5618" i="30"/>
  <c r="Q5618" i="30"/>
  <c r="R5618" i="30"/>
  <c r="S5618" i="30"/>
  <c r="U5618" i="30"/>
  <c r="V5618" i="30"/>
  <c r="O5619" i="30"/>
  <c r="P5619" i="30"/>
  <c r="Q5619" i="30"/>
  <c r="R5619" i="30"/>
  <c r="S5619" i="30"/>
  <c r="U5619" i="30"/>
  <c r="V5619" i="30"/>
  <c r="O5620" i="30"/>
  <c r="P5620" i="30"/>
  <c r="Q5620" i="30"/>
  <c r="R5620" i="30"/>
  <c r="S5620" i="30"/>
  <c r="U5620" i="30"/>
  <c r="V5620" i="30"/>
  <c r="O3924" i="30" l="1"/>
  <c r="P3924" i="30"/>
  <c r="Q3924" i="30"/>
  <c r="R3924" i="30"/>
  <c r="S3924" i="30"/>
  <c r="U3924" i="30"/>
  <c r="V3924" i="30"/>
  <c r="O3925" i="30"/>
  <c r="P3925" i="30"/>
  <c r="Q3925" i="30"/>
  <c r="R3925" i="30"/>
  <c r="S3925" i="30"/>
  <c r="U3925" i="30"/>
  <c r="V3925" i="30"/>
  <c r="P3926" i="30"/>
  <c r="Q3926" i="30"/>
  <c r="R3926" i="30"/>
  <c r="S3926" i="30"/>
  <c r="U3926" i="30"/>
  <c r="V3926" i="30"/>
  <c r="O3927" i="30"/>
  <c r="P3927" i="30"/>
  <c r="Q3927" i="30"/>
  <c r="R3927" i="30"/>
  <c r="S3927" i="30"/>
  <c r="U3927" i="30"/>
  <c r="V3927" i="30"/>
  <c r="O3928" i="30"/>
  <c r="P3928" i="30"/>
  <c r="Q3928" i="30"/>
  <c r="R3928" i="30"/>
  <c r="S3928" i="30"/>
  <c r="U3928" i="30"/>
  <c r="V3928" i="30"/>
  <c r="O3929" i="30"/>
  <c r="P3929" i="30"/>
  <c r="Q3929" i="30"/>
  <c r="R3929" i="30"/>
  <c r="S3929" i="30"/>
  <c r="U3929" i="30"/>
  <c r="V3929" i="30"/>
  <c r="P3930" i="30"/>
  <c r="Q3930" i="30"/>
  <c r="R3930" i="30"/>
  <c r="S3930" i="30"/>
  <c r="U3930" i="30"/>
  <c r="V3930" i="30"/>
  <c r="O3931" i="30"/>
  <c r="P3931" i="30"/>
  <c r="Q3931" i="30"/>
  <c r="R3931" i="30"/>
  <c r="S3931" i="30"/>
  <c r="U3931" i="30"/>
  <c r="V3931" i="30"/>
  <c r="P3932" i="30"/>
  <c r="Q3932" i="30"/>
  <c r="R3932" i="30"/>
  <c r="S3932" i="30"/>
  <c r="U3932" i="30"/>
  <c r="V3932" i="30"/>
  <c r="O3933" i="30"/>
  <c r="P3933" i="30"/>
  <c r="Q3933" i="30"/>
  <c r="R3933" i="30"/>
  <c r="S3933" i="30"/>
  <c r="U3933" i="30"/>
  <c r="V3933" i="30"/>
  <c r="O3934" i="30"/>
  <c r="P3934" i="30"/>
  <c r="Q3934" i="30"/>
  <c r="R3934" i="30"/>
  <c r="S3934" i="30"/>
  <c r="U3934" i="30"/>
  <c r="V3934" i="30"/>
  <c r="O3935" i="30"/>
  <c r="P3935" i="30"/>
  <c r="Q3935" i="30"/>
  <c r="R3935" i="30"/>
  <c r="S3935" i="30"/>
  <c r="U3935" i="30"/>
  <c r="V3935" i="30"/>
  <c r="P3936" i="30"/>
  <c r="Q3936" i="30"/>
  <c r="R3936" i="30"/>
  <c r="S3936" i="30"/>
  <c r="U3936" i="30"/>
  <c r="V3936" i="30"/>
  <c r="O3937" i="30"/>
  <c r="P3937" i="30"/>
  <c r="Q3937" i="30"/>
  <c r="R3937" i="30"/>
  <c r="S3937" i="30"/>
  <c r="U3937" i="30"/>
  <c r="V3937" i="30"/>
  <c r="P3938" i="30"/>
  <c r="Q3938" i="30"/>
  <c r="R3938" i="30"/>
  <c r="S3938" i="30"/>
  <c r="U3938" i="30"/>
  <c r="V3938" i="30"/>
  <c r="O3939" i="30"/>
  <c r="P3939" i="30"/>
  <c r="Q3939" i="30"/>
  <c r="R3939" i="30"/>
  <c r="S3939" i="30"/>
  <c r="U3939" i="30"/>
  <c r="V3939" i="30"/>
  <c r="O3940" i="30"/>
  <c r="P3940" i="30"/>
  <c r="Q3940" i="30"/>
  <c r="R3940" i="30"/>
  <c r="S3940" i="30"/>
  <c r="U3940" i="30"/>
  <c r="V3940" i="30"/>
  <c r="O3941" i="30"/>
  <c r="P3941" i="30"/>
  <c r="Q3941" i="30"/>
  <c r="R3941" i="30"/>
  <c r="S3941" i="30"/>
  <c r="U3941" i="30"/>
  <c r="V3941" i="30"/>
  <c r="O3942" i="30"/>
  <c r="P3942" i="30"/>
  <c r="Q3942" i="30"/>
  <c r="R3942" i="30"/>
  <c r="S3942" i="30"/>
  <c r="U3942" i="30"/>
  <c r="V3942" i="30"/>
  <c r="O3943" i="30"/>
  <c r="P3943" i="30"/>
  <c r="Q3943" i="30"/>
  <c r="R3943" i="30"/>
  <c r="S3943" i="30"/>
  <c r="U3943" i="30"/>
  <c r="V3943" i="30"/>
  <c r="P3944" i="30"/>
  <c r="Q3944" i="30"/>
  <c r="R3944" i="30"/>
  <c r="S3944" i="30"/>
  <c r="U3944" i="30"/>
  <c r="V3944" i="30"/>
  <c r="O3945" i="30"/>
  <c r="P3945" i="30"/>
  <c r="Q3945" i="30"/>
  <c r="R3945" i="30"/>
  <c r="S3945" i="30"/>
  <c r="U3945" i="30"/>
  <c r="V3945" i="30"/>
  <c r="O3946" i="30"/>
  <c r="P3946" i="30"/>
  <c r="Q3946" i="30"/>
  <c r="R3946" i="30"/>
  <c r="S3946" i="30"/>
  <c r="U3946" i="30"/>
  <c r="V3946" i="30"/>
  <c r="O3947" i="30"/>
  <c r="P3947" i="30"/>
  <c r="Q3947" i="30"/>
  <c r="R3947" i="30"/>
  <c r="S3947" i="30"/>
  <c r="U3947" i="30"/>
  <c r="V3947" i="30"/>
  <c r="O3948" i="30"/>
  <c r="P3948" i="30"/>
  <c r="Q3948" i="30"/>
  <c r="R3948" i="30"/>
  <c r="S3948" i="30"/>
  <c r="U3948" i="30"/>
  <c r="V3948" i="30"/>
  <c r="P3949" i="30"/>
  <c r="Q3949" i="30"/>
  <c r="R3949" i="30"/>
  <c r="S3949" i="30"/>
  <c r="U3949" i="30"/>
  <c r="V3949" i="30"/>
  <c r="O3950" i="30"/>
  <c r="P3950" i="30"/>
  <c r="Q3950" i="30"/>
  <c r="R3950" i="30"/>
  <c r="S3950" i="30"/>
  <c r="U3950" i="30"/>
  <c r="V3950" i="30"/>
  <c r="O3951" i="30"/>
  <c r="P3951" i="30"/>
  <c r="Q3951" i="30"/>
  <c r="R3951" i="30"/>
  <c r="S3951" i="30"/>
  <c r="U3951" i="30"/>
  <c r="V3951" i="30"/>
  <c r="P3952" i="30"/>
  <c r="Q3952" i="30"/>
  <c r="R3952" i="30"/>
  <c r="S3952" i="30"/>
  <c r="U3952" i="30"/>
  <c r="V3952" i="30"/>
  <c r="O3953" i="30"/>
  <c r="P3953" i="30"/>
  <c r="Q3953" i="30"/>
  <c r="R3953" i="30"/>
  <c r="S3953" i="30"/>
  <c r="U3953" i="30"/>
  <c r="V3953" i="30"/>
  <c r="P3954" i="30"/>
  <c r="Q3954" i="30"/>
  <c r="R3954" i="30"/>
  <c r="S3954" i="30"/>
  <c r="U3954" i="30"/>
  <c r="V3954" i="30"/>
  <c r="O3955" i="30"/>
  <c r="P3955" i="30"/>
  <c r="Q3955" i="30"/>
  <c r="R3955" i="30"/>
  <c r="S3955" i="30"/>
  <c r="U3955" i="30"/>
  <c r="V3955" i="30"/>
  <c r="P3956" i="30"/>
  <c r="Q3956" i="30"/>
  <c r="R3956" i="30"/>
  <c r="S3956" i="30"/>
  <c r="U3956" i="30"/>
  <c r="V3956" i="30"/>
  <c r="O3957" i="30"/>
  <c r="P3957" i="30"/>
  <c r="Q3957" i="30"/>
  <c r="R3957" i="30"/>
  <c r="S3957" i="30"/>
  <c r="U3957" i="30"/>
  <c r="V3957" i="30"/>
  <c r="P3958" i="30"/>
  <c r="Q3958" i="30"/>
  <c r="R3958" i="30"/>
  <c r="S3958" i="30"/>
  <c r="U3958" i="30"/>
  <c r="V3958" i="30"/>
  <c r="O3959" i="30"/>
  <c r="P3959" i="30"/>
  <c r="Q3959" i="30"/>
  <c r="R3959" i="30"/>
  <c r="S3959" i="30"/>
  <c r="U3959" i="30"/>
  <c r="V3959" i="30"/>
  <c r="P3960" i="30"/>
  <c r="Q3960" i="30"/>
  <c r="R3960" i="30"/>
  <c r="S3960" i="30"/>
  <c r="U3960" i="30"/>
  <c r="V3960" i="30"/>
  <c r="O3961" i="30"/>
  <c r="P3961" i="30"/>
  <c r="Q3961" i="30"/>
  <c r="R3961" i="30"/>
  <c r="S3961" i="30"/>
  <c r="U3961" i="30"/>
  <c r="V3961" i="30"/>
  <c r="O3962" i="30"/>
  <c r="P3962" i="30"/>
  <c r="Q3962" i="30"/>
  <c r="R3962" i="30"/>
  <c r="S3962" i="30"/>
  <c r="U3962" i="30"/>
  <c r="V3962" i="30"/>
  <c r="P3963" i="30"/>
  <c r="Q3963" i="30"/>
  <c r="R3963" i="30"/>
  <c r="S3963" i="30"/>
  <c r="U3963" i="30"/>
  <c r="V3963" i="30"/>
  <c r="O3964" i="30"/>
  <c r="P3964" i="30"/>
  <c r="Q3964" i="30"/>
  <c r="R3964" i="30"/>
  <c r="S3964" i="30"/>
  <c r="U3964" i="30"/>
  <c r="V3964" i="30"/>
  <c r="P3965" i="30"/>
  <c r="Q3965" i="30"/>
  <c r="R3965" i="30"/>
  <c r="S3965" i="30"/>
  <c r="U3965" i="30"/>
  <c r="V3965" i="30"/>
  <c r="P3966" i="30"/>
  <c r="Q3966" i="30"/>
  <c r="R3966" i="30"/>
  <c r="S3966" i="30"/>
  <c r="U3966" i="30"/>
  <c r="V3966" i="30"/>
  <c r="O3967" i="30"/>
  <c r="P3967" i="30"/>
  <c r="Q3967" i="30"/>
  <c r="R3967" i="30"/>
  <c r="S3967" i="30"/>
  <c r="U3967" i="30"/>
  <c r="V3967" i="30"/>
  <c r="P3968" i="30"/>
  <c r="Q3968" i="30"/>
  <c r="R3968" i="30"/>
  <c r="S3968" i="30"/>
  <c r="U3968" i="30"/>
  <c r="V3968" i="30"/>
  <c r="O3969" i="30"/>
  <c r="P3969" i="30"/>
  <c r="Q3969" i="30"/>
  <c r="R3969" i="30"/>
  <c r="S3969" i="30"/>
  <c r="U3969" i="30"/>
  <c r="V3969" i="30"/>
  <c r="P3970" i="30"/>
  <c r="Q3970" i="30"/>
  <c r="R3970" i="30"/>
  <c r="S3970" i="30"/>
  <c r="U3970" i="30"/>
  <c r="V3970" i="30"/>
  <c r="P3971" i="30"/>
  <c r="Q3971" i="30"/>
  <c r="R3971" i="30"/>
  <c r="S3971" i="30"/>
  <c r="U3971" i="30"/>
  <c r="V3971" i="30"/>
  <c r="O3972" i="30"/>
  <c r="P3972" i="30"/>
  <c r="Q3972" i="30"/>
  <c r="R3972" i="30"/>
  <c r="S3972" i="30"/>
  <c r="U3972" i="30"/>
  <c r="V3972" i="30"/>
  <c r="O3973" i="30"/>
  <c r="P3973" i="30"/>
  <c r="Q3973" i="30"/>
  <c r="R3973" i="30"/>
  <c r="S3973" i="30"/>
  <c r="U3973" i="30"/>
  <c r="V3973" i="30"/>
  <c r="O3974" i="30"/>
  <c r="P3974" i="30"/>
  <c r="Q3974" i="30"/>
  <c r="R3974" i="30"/>
  <c r="S3974" i="30"/>
  <c r="U3974" i="30"/>
  <c r="V3974" i="30"/>
  <c r="P3975" i="30"/>
  <c r="Q3975" i="30"/>
  <c r="R3975" i="30"/>
  <c r="S3975" i="30"/>
  <c r="U3975" i="30"/>
  <c r="V3975" i="30"/>
  <c r="O3976" i="30"/>
  <c r="P3976" i="30"/>
  <c r="Q3976" i="30"/>
  <c r="R3976" i="30"/>
  <c r="S3976" i="30"/>
  <c r="U3976" i="30"/>
  <c r="V3976" i="30"/>
  <c r="P3977" i="30"/>
  <c r="Q3977" i="30"/>
  <c r="R3977" i="30"/>
  <c r="S3977" i="30"/>
  <c r="U3977" i="30"/>
  <c r="V3977" i="30"/>
  <c r="O3978" i="30"/>
  <c r="P3978" i="30"/>
  <c r="Q3978" i="30"/>
  <c r="R3978" i="30"/>
  <c r="S3978" i="30"/>
  <c r="U3978" i="30"/>
  <c r="V3978" i="30"/>
  <c r="P3979" i="30"/>
  <c r="Q3979" i="30"/>
  <c r="R3979" i="30"/>
  <c r="S3979" i="30"/>
  <c r="U3979" i="30"/>
  <c r="V3979" i="30"/>
  <c r="P3980" i="30"/>
  <c r="Q3980" i="30"/>
  <c r="R3980" i="30"/>
  <c r="S3980" i="30"/>
  <c r="U3980" i="30"/>
  <c r="V3980" i="30"/>
  <c r="P3981" i="30"/>
  <c r="Q3981" i="30"/>
  <c r="R3981" i="30"/>
  <c r="S3981" i="30"/>
  <c r="U3981" i="30"/>
  <c r="V3981" i="30"/>
  <c r="O3982" i="30"/>
  <c r="P3982" i="30"/>
  <c r="Q3982" i="30"/>
  <c r="R3982" i="30"/>
  <c r="S3982" i="30"/>
  <c r="U3982" i="30"/>
  <c r="V3982" i="30"/>
  <c r="O3983" i="30"/>
  <c r="P3983" i="30"/>
  <c r="Q3983" i="30"/>
  <c r="R3983" i="30"/>
  <c r="S3983" i="30"/>
  <c r="U3983" i="30"/>
  <c r="V3983" i="30"/>
  <c r="P3984" i="30"/>
  <c r="Q3984" i="30"/>
  <c r="R3984" i="30"/>
  <c r="S3984" i="30"/>
  <c r="U3984" i="30"/>
  <c r="V3984" i="30"/>
  <c r="P3985" i="30"/>
  <c r="Q3985" i="30"/>
  <c r="R3985" i="30"/>
  <c r="S3985" i="30"/>
  <c r="U3985" i="30"/>
  <c r="V3985" i="30"/>
  <c r="O3986" i="30"/>
  <c r="P3986" i="30"/>
  <c r="Q3986" i="30"/>
  <c r="R3986" i="30"/>
  <c r="S3986" i="30"/>
  <c r="U3986" i="30"/>
  <c r="V3986" i="30"/>
  <c r="O3987" i="30"/>
  <c r="P3987" i="30"/>
  <c r="Q3987" i="30"/>
  <c r="R3987" i="30"/>
  <c r="S3987" i="30"/>
  <c r="U3987" i="30"/>
  <c r="V3987" i="30"/>
  <c r="P3988" i="30"/>
  <c r="Q3988" i="30"/>
  <c r="R3988" i="30"/>
  <c r="S3988" i="30"/>
  <c r="U3988" i="30"/>
  <c r="V3988" i="30"/>
  <c r="P3989" i="30"/>
  <c r="Q3989" i="30"/>
  <c r="R3989" i="30"/>
  <c r="S3989" i="30"/>
  <c r="U3989" i="30"/>
  <c r="V3989" i="30"/>
  <c r="P3990" i="30"/>
  <c r="Q3990" i="30"/>
  <c r="R3990" i="30"/>
  <c r="S3990" i="30"/>
  <c r="U3990" i="30"/>
  <c r="V3990" i="30"/>
  <c r="O3991" i="30"/>
  <c r="P3991" i="30"/>
  <c r="Q3991" i="30"/>
  <c r="R3991" i="30"/>
  <c r="S3991" i="30"/>
  <c r="U3991" i="30"/>
  <c r="V3991" i="30"/>
  <c r="O3992" i="30"/>
  <c r="P3992" i="30"/>
  <c r="Q3992" i="30"/>
  <c r="R3992" i="30"/>
  <c r="S3992" i="30"/>
  <c r="U3992" i="30"/>
  <c r="V3992" i="30"/>
  <c r="O3993" i="30"/>
  <c r="P3993" i="30"/>
  <c r="Q3993" i="30"/>
  <c r="R3993" i="30"/>
  <c r="S3993" i="30"/>
  <c r="U3993" i="30"/>
  <c r="V3993" i="30"/>
  <c r="P3994" i="30"/>
  <c r="Q3994" i="30"/>
  <c r="R3994" i="30"/>
  <c r="S3994" i="30"/>
  <c r="U3994" i="30"/>
  <c r="V3994" i="30"/>
  <c r="O3995" i="30"/>
  <c r="P3995" i="30"/>
  <c r="Q3995" i="30"/>
  <c r="R3995" i="30"/>
  <c r="S3995" i="30"/>
  <c r="U3995" i="30"/>
  <c r="V3995" i="30"/>
  <c r="O3996" i="30"/>
  <c r="P3996" i="30"/>
  <c r="Q3996" i="30"/>
  <c r="R3996" i="30"/>
  <c r="S3996" i="30"/>
  <c r="U3996" i="30"/>
  <c r="V3996" i="30"/>
  <c r="O3997" i="30"/>
  <c r="P3997" i="30"/>
  <c r="Q3997" i="30"/>
  <c r="R3997" i="30"/>
  <c r="S3997" i="30"/>
  <c r="U3997" i="30"/>
  <c r="V3997" i="30"/>
  <c r="O3998" i="30"/>
  <c r="P3998" i="30"/>
  <c r="Q3998" i="30"/>
  <c r="R3998" i="30"/>
  <c r="S3998" i="30"/>
  <c r="U3998" i="30"/>
  <c r="V3998" i="30"/>
  <c r="O3999" i="30"/>
  <c r="P3999" i="30"/>
  <c r="Q3999" i="30"/>
  <c r="R3999" i="30"/>
  <c r="S3999" i="30"/>
  <c r="U3999" i="30"/>
  <c r="V3999" i="30"/>
  <c r="P4000" i="30"/>
  <c r="Q4000" i="30"/>
  <c r="R4000" i="30"/>
  <c r="S4000" i="30"/>
  <c r="U4000" i="30"/>
  <c r="V4000" i="30"/>
  <c r="O4001" i="30"/>
  <c r="P4001" i="30"/>
  <c r="Q4001" i="30"/>
  <c r="R4001" i="30"/>
  <c r="S4001" i="30"/>
  <c r="U4001" i="30"/>
  <c r="V4001" i="30"/>
  <c r="P4002" i="30"/>
  <c r="Q4002" i="30"/>
  <c r="R4002" i="30"/>
  <c r="S4002" i="30"/>
  <c r="U4002" i="30"/>
  <c r="V4002" i="30"/>
  <c r="P4003" i="30"/>
  <c r="Q4003" i="30"/>
  <c r="R4003" i="30"/>
  <c r="S4003" i="30"/>
  <c r="U4003" i="30"/>
  <c r="V4003" i="30"/>
  <c r="O4004" i="30"/>
  <c r="P4004" i="30"/>
  <c r="Q4004" i="30"/>
  <c r="R4004" i="30"/>
  <c r="S4004" i="30"/>
  <c r="U4004" i="30"/>
  <c r="V4004" i="30"/>
  <c r="O4005" i="30"/>
  <c r="P4005" i="30"/>
  <c r="Q4005" i="30"/>
  <c r="R4005" i="30"/>
  <c r="S4005" i="30"/>
  <c r="U4005" i="30"/>
  <c r="V4005" i="30"/>
  <c r="P4006" i="30"/>
  <c r="Q4006" i="30"/>
  <c r="R4006" i="30"/>
  <c r="S4006" i="30"/>
  <c r="U4006" i="30"/>
  <c r="V4006" i="30"/>
  <c r="O4007" i="30"/>
  <c r="P4007" i="30"/>
  <c r="Q4007" i="30"/>
  <c r="R4007" i="30"/>
  <c r="S4007" i="30"/>
  <c r="U4007" i="30"/>
  <c r="V4007" i="30"/>
  <c r="O4008" i="30"/>
  <c r="P4008" i="30"/>
  <c r="Q4008" i="30"/>
  <c r="R4008" i="30"/>
  <c r="S4008" i="30"/>
  <c r="U4008" i="30"/>
  <c r="V4008" i="30"/>
  <c r="P4009" i="30"/>
  <c r="Q4009" i="30"/>
  <c r="R4009" i="30"/>
  <c r="S4009" i="30"/>
  <c r="U4009" i="30"/>
  <c r="V4009" i="30"/>
  <c r="P4010" i="30"/>
  <c r="Q4010" i="30"/>
  <c r="R4010" i="30"/>
  <c r="S4010" i="30"/>
  <c r="U4010" i="30"/>
  <c r="V4010" i="30"/>
  <c r="O4011" i="30"/>
  <c r="P4011" i="30"/>
  <c r="Q4011" i="30"/>
  <c r="R4011" i="30"/>
  <c r="S4011" i="30"/>
  <c r="U4011" i="30"/>
  <c r="V4011" i="30"/>
  <c r="P4012" i="30"/>
  <c r="Q4012" i="30"/>
  <c r="R4012" i="30"/>
  <c r="S4012" i="30"/>
  <c r="U4012" i="30"/>
  <c r="V4012" i="30"/>
  <c r="P4013" i="30"/>
  <c r="Q4013" i="30"/>
  <c r="R4013" i="30"/>
  <c r="S4013" i="30"/>
  <c r="U4013" i="30"/>
  <c r="V4013" i="30"/>
  <c r="O4014" i="30"/>
  <c r="P4014" i="30"/>
  <c r="Q4014" i="30"/>
  <c r="R4014" i="30"/>
  <c r="S4014" i="30"/>
  <c r="U4014" i="30"/>
  <c r="V4014" i="30"/>
  <c r="P4015" i="30"/>
  <c r="Q4015" i="30"/>
  <c r="R4015" i="30"/>
  <c r="S4015" i="30"/>
  <c r="U4015" i="30"/>
  <c r="V4015" i="30"/>
  <c r="P4016" i="30"/>
  <c r="Q4016" i="30"/>
  <c r="R4016" i="30"/>
  <c r="S4016" i="30"/>
  <c r="U4016" i="30"/>
  <c r="V4016" i="30"/>
  <c r="P4017" i="30"/>
  <c r="Q4017" i="30"/>
  <c r="R4017" i="30"/>
  <c r="S4017" i="30"/>
  <c r="U4017" i="30"/>
  <c r="V4017" i="30"/>
  <c r="P4018" i="30"/>
  <c r="Q4018" i="30"/>
  <c r="R4018" i="30"/>
  <c r="S4018" i="30"/>
  <c r="U4018" i="30"/>
  <c r="V4018" i="30"/>
  <c r="P4019" i="30"/>
  <c r="Q4019" i="30"/>
  <c r="R4019" i="30"/>
  <c r="S4019" i="30"/>
  <c r="U4019" i="30"/>
  <c r="V4019" i="30"/>
  <c r="O4020" i="30"/>
  <c r="P4020" i="30"/>
  <c r="Q4020" i="30"/>
  <c r="R4020" i="30"/>
  <c r="S4020" i="30"/>
  <c r="U4020" i="30"/>
  <c r="V4020" i="30"/>
  <c r="P4021" i="30"/>
  <c r="Q4021" i="30"/>
  <c r="R4021" i="30"/>
  <c r="S4021" i="30"/>
  <c r="U4021" i="30"/>
  <c r="V4021" i="30"/>
  <c r="P4022" i="30"/>
  <c r="Q4022" i="30"/>
  <c r="R4022" i="30"/>
  <c r="S4022" i="30"/>
  <c r="U4022" i="30"/>
  <c r="V4022" i="30"/>
  <c r="O4023" i="30"/>
  <c r="P4023" i="30"/>
  <c r="Q4023" i="30"/>
  <c r="R4023" i="30"/>
  <c r="S4023" i="30"/>
  <c r="U4023" i="30"/>
  <c r="V4023" i="30"/>
  <c r="O4024" i="30"/>
  <c r="P4024" i="30"/>
  <c r="Q4024" i="30"/>
  <c r="R4024" i="30"/>
  <c r="S4024" i="30"/>
  <c r="U4024" i="30"/>
  <c r="V4024" i="30"/>
  <c r="O4025" i="30"/>
  <c r="P4025" i="30"/>
  <c r="Q4025" i="30"/>
  <c r="R4025" i="30"/>
  <c r="S4025" i="30"/>
  <c r="U4025" i="30"/>
  <c r="V4025" i="30"/>
  <c r="O4026" i="30"/>
  <c r="P4026" i="30"/>
  <c r="Q4026" i="30"/>
  <c r="R4026" i="30"/>
  <c r="S4026" i="30"/>
  <c r="U4026" i="30"/>
  <c r="V4026" i="30"/>
  <c r="O4027" i="30"/>
  <c r="P4027" i="30"/>
  <c r="Q4027" i="30"/>
  <c r="R4027" i="30"/>
  <c r="S4027" i="30"/>
  <c r="U4027" i="30"/>
  <c r="V4027" i="30"/>
  <c r="P4028" i="30"/>
  <c r="Q4028" i="30"/>
  <c r="R4028" i="30"/>
  <c r="S4028" i="30"/>
  <c r="U4028" i="30"/>
  <c r="V4028" i="30"/>
  <c r="P4029" i="30"/>
  <c r="Q4029" i="30"/>
  <c r="R4029" i="30"/>
  <c r="S4029" i="30"/>
  <c r="U4029" i="30"/>
  <c r="V4029" i="30"/>
  <c r="O4030" i="30"/>
  <c r="P4030" i="30"/>
  <c r="Q4030" i="30"/>
  <c r="R4030" i="30"/>
  <c r="S4030" i="30"/>
  <c r="U4030" i="30"/>
  <c r="V4030" i="30"/>
  <c r="P4031" i="30"/>
  <c r="Q4031" i="30"/>
  <c r="R4031" i="30"/>
  <c r="S4031" i="30"/>
  <c r="U4031" i="30"/>
  <c r="V4031" i="30"/>
  <c r="O4032" i="30"/>
  <c r="P4032" i="30"/>
  <c r="Q4032" i="30"/>
  <c r="R4032" i="30"/>
  <c r="S4032" i="30"/>
  <c r="U4032" i="30"/>
  <c r="V4032" i="30"/>
  <c r="P4033" i="30"/>
  <c r="Q4033" i="30"/>
  <c r="R4033" i="30"/>
  <c r="S4033" i="30"/>
  <c r="U4033" i="30"/>
  <c r="V4033" i="30"/>
  <c r="P4034" i="30"/>
  <c r="Q4034" i="30"/>
  <c r="R4034" i="30"/>
  <c r="S4034" i="30"/>
  <c r="U4034" i="30"/>
  <c r="V4034" i="30"/>
  <c r="O4035" i="30"/>
  <c r="P4035" i="30"/>
  <c r="Q4035" i="30"/>
  <c r="R4035" i="30"/>
  <c r="S4035" i="30"/>
  <c r="U4035" i="30"/>
  <c r="V4035" i="30"/>
  <c r="P4036" i="30"/>
  <c r="Q4036" i="30"/>
  <c r="R4036" i="30"/>
  <c r="S4036" i="30"/>
  <c r="U4036" i="30"/>
  <c r="V4036" i="30"/>
  <c r="O4037" i="30"/>
  <c r="P4037" i="30"/>
  <c r="Q4037" i="30"/>
  <c r="R4037" i="30"/>
  <c r="S4037" i="30"/>
  <c r="U4037" i="30"/>
  <c r="V4037" i="30"/>
  <c r="O4038" i="30"/>
  <c r="P4038" i="30"/>
  <c r="Q4038" i="30"/>
  <c r="R4038" i="30"/>
  <c r="S4038" i="30"/>
  <c r="U4038" i="30"/>
  <c r="V4038" i="30"/>
  <c r="O4039" i="30"/>
  <c r="P4039" i="30"/>
  <c r="Q4039" i="30"/>
  <c r="R4039" i="30"/>
  <c r="S4039" i="30"/>
  <c r="U4039" i="30"/>
  <c r="V4039" i="30"/>
  <c r="O4040" i="30"/>
  <c r="P4040" i="30"/>
  <c r="Q4040" i="30"/>
  <c r="R4040" i="30"/>
  <c r="S4040" i="30"/>
  <c r="U4040" i="30"/>
  <c r="V4040" i="30"/>
  <c r="O4041" i="30"/>
  <c r="P4041" i="30"/>
  <c r="Q4041" i="30"/>
  <c r="R4041" i="30"/>
  <c r="S4041" i="30"/>
  <c r="U4041" i="30"/>
  <c r="V4041" i="30"/>
  <c r="P4042" i="30"/>
  <c r="Q4042" i="30"/>
  <c r="R4042" i="30"/>
  <c r="S4042" i="30"/>
  <c r="U4042" i="30"/>
  <c r="V4042" i="30"/>
  <c r="O4043" i="30"/>
  <c r="P4043" i="30"/>
  <c r="Q4043" i="30"/>
  <c r="R4043" i="30"/>
  <c r="S4043" i="30"/>
  <c r="U4043" i="30"/>
  <c r="V4043" i="30"/>
  <c r="O4044" i="30"/>
  <c r="P4044" i="30"/>
  <c r="Q4044" i="30"/>
  <c r="R4044" i="30"/>
  <c r="S4044" i="30"/>
  <c r="U4044" i="30"/>
  <c r="V4044" i="30"/>
  <c r="O4045" i="30"/>
  <c r="P4045" i="30"/>
  <c r="Q4045" i="30"/>
  <c r="R4045" i="30"/>
  <c r="S4045" i="30"/>
  <c r="U4045" i="30"/>
  <c r="V4045" i="30"/>
  <c r="O4046" i="30"/>
  <c r="P4046" i="30"/>
  <c r="Q4046" i="30"/>
  <c r="R4046" i="30"/>
  <c r="S4046" i="30"/>
  <c r="U4046" i="30"/>
  <c r="V4046" i="30"/>
  <c r="O4047" i="30"/>
  <c r="P4047" i="30"/>
  <c r="Q4047" i="30"/>
  <c r="R4047" i="30"/>
  <c r="S4047" i="30"/>
  <c r="U4047" i="30"/>
  <c r="V4047" i="30"/>
  <c r="O4048" i="30"/>
  <c r="P4048" i="30"/>
  <c r="Q4048" i="30"/>
  <c r="R4048" i="30"/>
  <c r="S4048" i="30"/>
  <c r="U4048" i="30"/>
  <c r="V4048" i="30"/>
  <c r="O4049" i="30"/>
  <c r="P4049" i="30"/>
  <c r="Q4049" i="30"/>
  <c r="R4049" i="30"/>
  <c r="S4049" i="30"/>
  <c r="U4049" i="30"/>
  <c r="V4049" i="30"/>
  <c r="O4050" i="30"/>
  <c r="P4050" i="30"/>
  <c r="Q4050" i="30"/>
  <c r="R4050" i="30"/>
  <c r="S4050" i="30"/>
  <c r="U4050" i="30"/>
  <c r="V4050" i="30"/>
  <c r="O4051" i="30"/>
  <c r="P4051" i="30"/>
  <c r="Q4051" i="30"/>
  <c r="R4051" i="30"/>
  <c r="S4051" i="30"/>
  <c r="U4051" i="30"/>
  <c r="V4051" i="30"/>
  <c r="O4052" i="30"/>
  <c r="P4052" i="30"/>
  <c r="Q4052" i="30"/>
  <c r="R4052" i="30"/>
  <c r="S4052" i="30"/>
  <c r="U4052" i="30"/>
  <c r="V4052" i="30"/>
  <c r="O4053" i="30"/>
  <c r="P4053" i="30"/>
  <c r="Q4053" i="30"/>
  <c r="R4053" i="30"/>
  <c r="S4053" i="30"/>
  <c r="U4053" i="30"/>
  <c r="V4053" i="30"/>
  <c r="O4054" i="30"/>
  <c r="P4054" i="30"/>
  <c r="Q4054" i="30"/>
  <c r="R4054" i="30"/>
  <c r="S4054" i="30"/>
  <c r="U4054" i="30"/>
  <c r="V4054" i="30"/>
  <c r="O4055" i="30"/>
  <c r="P4055" i="30"/>
  <c r="Q4055" i="30"/>
  <c r="R4055" i="30"/>
  <c r="S4055" i="30"/>
  <c r="U4055" i="30"/>
  <c r="V4055" i="30"/>
  <c r="O4056" i="30"/>
  <c r="P4056" i="30"/>
  <c r="Q4056" i="30"/>
  <c r="R4056" i="30"/>
  <c r="S4056" i="30"/>
  <c r="U4056" i="30"/>
  <c r="V4056" i="30"/>
  <c r="P4057" i="30"/>
  <c r="Q4057" i="30"/>
  <c r="R4057" i="30"/>
  <c r="S4057" i="30"/>
  <c r="U4057" i="30"/>
  <c r="V4057" i="30"/>
  <c r="O4058" i="30"/>
  <c r="P4058" i="30"/>
  <c r="Q4058" i="30"/>
  <c r="R4058" i="30"/>
  <c r="S4058" i="30"/>
  <c r="U4058" i="30"/>
  <c r="V4058" i="30"/>
  <c r="O4059" i="30"/>
  <c r="P4059" i="30"/>
  <c r="Q4059" i="30"/>
  <c r="R4059" i="30"/>
  <c r="S4059" i="30"/>
  <c r="U4059" i="30"/>
  <c r="V4059" i="30"/>
  <c r="O4060" i="30"/>
  <c r="P4060" i="30"/>
  <c r="Q4060" i="30"/>
  <c r="R4060" i="30"/>
  <c r="S4060" i="30"/>
  <c r="U4060" i="30"/>
  <c r="V4060" i="30"/>
  <c r="O4061" i="30"/>
  <c r="P4061" i="30"/>
  <c r="Q4061" i="30"/>
  <c r="R4061" i="30"/>
  <c r="S4061" i="30"/>
  <c r="U4061" i="30"/>
  <c r="V4061" i="30"/>
  <c r="O4062" i="30"/>
  <c r="P4062" i="30"/>
  <c r="Q4062" i="30"/>
  <c r="R4062" i="30"/>
  <c r="S4062" i="30"/>
  <c r="U4062" i="30"/>
  <c r="V4062" i="30"/>
  <c r="O4063" i="30"/>
  <c r="P4063" i="30"/>
  <c r="Q4063" i="30"/>
  <c r="R4063" i="30"/>
  <c r="S4063" i="30"/>
  <c r="U4063" i="30"/>
  <c r="V4063" i="30"/>
  <c r="O4064" i="30"/>
  <c r="P4064" i="30"/>
  <c r="Q4064" i="30"/>
  <c r="R4064" i="30"/>
  <c r="S4064" i="30"/>
  <c r="U4064" i="30"/>
  <c r="V4064" i="30"/>
  <c r="O4065" i="30"/>
  <c r="P4065" i="30"/>
  <c r="Q4065" i="30"/>
  <c r="R4065" i="30"/>
  <c r="S4065" i="30"/>
  <c r="U4065" i="30"/>
  <c r="V4065" i="30"/>
  <c r="O4066" i="30"/>
  <c r="P4066" i="30"/>
  <c r="Q4066" i="30"/>
  <c r="R4066" i="30"/>
  <c r="S4066" i="30"/>
  <c r="U4066" i="30"/>
  <c r="V4066" i="30"/>
  <c r="O4067" i="30"/>
  <c r="P4067" i="30"/>
  <c r="Q4067" i="30"/>
  <c r="R4067" i="30"/>
  <c r="S4067" i="30"/>
  <c r="U4067" i="30"/>
  <c r="V4067" i="30"/>
  <c r="O4068" i="30"/>
  <c r="P4068" i="30"/>
  <c r="Q4068" i="30"/>
  <c r="R4068" i="30"/>
  <c r="S4068" i="30"/>
  <c r="U4068" i="30"/>
  <c r="V4068" i="30"/>
  <c r="O4069" i="30"/>
  <c r="P4069" i="30"/>
  <c r="Q4069" i="30"/>
  <c r="R4069" i="30"/>
  <c r="S4069" i="30"/>
  <c r="U4069" i="30"/>
  <c r="V4069" i="30"/>
  <c r="O4070" i="30"/>
  <c r="P4070" i="30"/>
  <c r="Q4070" i="30"/>
  <c r="R4070" i="30"/>
  <c r="S4070" i="30"/>
  <c r="U4070" i="30"/>
  <c r="V4070" i="30"/>
  <c r="O4071" i="30"/>
  <c r="P4071" i="30"/>
  <c r="Q4071" i="30"/>
  <c r="R4071" i="30"/>
  <c r="S4071" i="30"/>
  <c r="U4071" i="30"/>
  <c r="V4071" i="30"/>
  <c r="O4072" i="30"/>
  <c r="P4072" i="30"/>
  <c r="Q4072" i="30"/>
  <c r="R4072" i="30"/>
  <c r="S4072" i="30"/>
  <c r="U4072" i="30"/>
  <c r="V4072" i="30"/>
  <c r="O4073" i="30"/>
  <c r="P4073" i="30"/>
  <c r="Q4073" i="30"/>
  <c r="R4073" i="30"/>
  <c r="S4073" i="30"/>
  <c r="U4073" i="30"/>
  <c r="V4073" i="30"/>
  <c r="O4074" i="30"/>
  <c r="P4074" i="30"/>
  <c r="Q4074" i="30"/>
  <c r="R4074" i="30"/>
  <c r="S4074" i="30"/>
  <c r="U4074" i="30"/>
  <c r="V4074" i="30"/>
  <c r="O4075" i="30"/>
  <c r="P4075" i="30"/>
  <c r="Q4075" i="30"/>
  <c r="R4075" i="30"/>
  <c r="S4075" i="30"/>
  <c r="U4075" i="30"/>
  <c r="V4075" i="30"/>
  <c r="P4076" i="30"/>
  <c r="Q4076" i="30"/>
  <c r="R4076" i="30"/>
  <c r="S4076" i="30"/>
  <c r="U4076" i="30"/>
  <c r="V4076" i="30"/>
  <c r="O4077" i="30"/>
  <c r="P4077" i="30"/>
  <c r="Q4077" i="30"/>
  <c r="R4077" i="30"/>
  <c r="S4077" i="30"/>
  <c r="U4077" i="30"/>
  <c r="V4077" i="30"/>
  <c r="O4078" i="30"/>
  <c r="P4078" i="30"/>
  <c r="Q4078" i="30"/>
  <c r="R4078" i="30"/>
  <c r="S4078" i="30"/>
  <c r="U4078" i="30"/>
  <c r="V4078" i="30"/>
  <c r="O4079" i="30"/>
  <c r="P4079" i="30"/>
  <c r="Q4079" i="30"/>
  <c r="R4079" i="30"/>
  <c r="S4079" i="30"/>
  <c r="U4079" i="30"/>
  <c r="V4079" i="30"/>
  <c r="P4080" i="30"/>
  <c r="Q4080" i="30"/>
  <c r="R4080" i="30"/>
  <c r="S4080" i="30"/>
  <c r="U4080" i="30"/>
  <c r="V4080" i="30"/>
  <c r="O4081" i="30"/>
  <c r="P4081" i="30"/>
  <c r="Q4081" i="30"/>
  <c r="R4081" i="30"/>
  <c r="S4081" i="30"/>
  <c r="U4081" i="30"/>
  <c r="V4081" i="30"/>
  <c r="O4082" i="30"/>
  <c r="P4082" i="30"/>
  <c r="Q4082" i="30"/>
  <c r="R4082" i="30"/>
  <c r="S4082" i="30"/>
  <c r="U4082" i="30"/>
  <c r="V4082" i="30"/>
  <c r="O4083" i="30"/>
  <c r="P4083" i="30"/>
  <c r="Q4083" i="30"/>
  <c r="R4083" i="30"/>
  <c r="S4083" i="30"/>
  <c r="U4083" i="30"/>
  <c r="V4083" i="30"/>
  <c r="O4084" i="30"/>
  <c r="P4084" i="30"/>
  <c r="Q4084" i="30"/>
  <c r="R4084" i="30"/>
  <c r="S4084" i="30"/>
  <c r="U4084" i="30"/>
  <c r="V4084" i="30"/>
  <c r="O4085" i="30"/>
  <c r="P4085" i="30"/>
  <c r="Q4085" i="30"/>
  <c r="R4085" i="30"/>
  <c r="S4085" i="30"/>
  <c r="U4085" i="30"/>
  <c r="V4085" i="30"/>
  <c r="O4086" i="30"/>
  <c r="P4086" i="30"/>
  <c r="Q4086" i="30"/>
  <c r="R4086" i="30"/>
  <c r="S4086" i="30"/>
  <c r="U4086" i="30"/>
  <c r="V4086" i="30"/>
  <c r="O4087" i="30"/>
  <c r="P4087" i="30"/>
  <c r="Q4087" i="30"/>
  <c r="R4087" i="30"/>
  <c r="S4087" i="30"/>
  <c r="U4087" i="30"/>
  <c r="V4087" i="30"/>
  <c r="O4088" i="30"/>
  <c r="P4088" i="30"/>
  <c r="Q4088" i="30"/>
  <c r="R4088" i="30"/>
  <c r="S4088" i="30"/>
  <c r="U4088" i="30"/>
  <c r="V4088" i="30"/>
  <c r="O4089" i="30"/>
  <c r="P4089" i="30"/>
  <c r="Q4089" i="30"/>
  <c r="R4089" i="30"/>
  <c r="S4089" i="30"/>
  <c r="U4089" i="30"/>
  <c r="V4089" i="30"/>
  <c r="O4090" i="30"/>
  <c r="P4090" i="30"/>
  <c r="Q4090" i="30"/>
  <c r="R4090" i="30"/>
  <c r="S4090" i="30"/>
  <c r="U4090" i="30"/>
  <c r="V4090" i="30"/>
  <c r="O4091" i="30"/>
  <c r="P4091" i="30"/>
  <c r="Q4091" i="30"/>
  <c r="R4091" i="30"/>
  <c r="S4091" i="30"/>
  <c r="U4091" i="30"/>
  <c r="V4091" i="30"/>
  <c r="O4092" i="30"/>
  <c r="P4092" i="30"/>
  <c r="Q4092" i="30"/>
  <c r="R4092" i="30"/>
  <c r="S4092" i="30"/>
  <c r="U4092" i="30"/>
  <c r="V4092" i="30"/>
  <c r="O4093" i="30"/>
  <c r="P4093" i="30"/>
  <c r="Q4093" i="30"/>
  <c r="R4093" i="30"/>
  <c r="S4093" i="30"/>
  <c r="U4093" i="30"/>
  <c r="V4093" i="30"/>
  <c r="O4094" i="30"/>
  <c r="P4094" i="30"/>
  <c r="Q4094" i="30"/>
  <c r="R4094" i="30"/>
  <c r="S4094" i="30"/>
  <c r="U4094" i="30"/>
  <c r="V4094" i="30"/>
  <c r="O4095" i="30"/>
  <c r="P4095" i="30"/>
  <c r="Q4095" i="30"/>
  <c r="R4095" i="30"/>
  <c r="S4095" i="30"/>
  <c r="U4095" i="30"/>
  <c r="V4095" i="30"/>
  <c r="O4096" i="30"/>
  <c r="P4096" i="30"/>
  <c r="Q4096" i="30"/>
  <c r="R4096" i="30"/>
  <c r="S4096" i="30"/>
  <c r="U4096" i="30"/>
  <c r="V4096" i="30"/>
  <c r="O4097" i="30"/>
  <c r="P4097" i="30"/>
  <c r="Q4097" i="30"/>
  <c r="R4097" i="30"/>
  <c r="S4097" i="30"/>
  <c r="U4097" i="30"/>
  <c r="V4097" i="30"/>
  <c r="O4098" i="30"/>
  <c r="P4098" i="30"/>
  <c r="Q4098" i="30"/>
  <c r="R4098" i="30"/>
  <c r="S4098" i="30"/>
  <c r="U4098" i="30"/>
  <c r="V4098" i="30"/>
  <c r="O4099" i="30"/>
  <c r="P4099" i="30"/>
  <c r="Q4099" i="30"/>
  <c r="R4099" i="30"/>
  <c r="S4099" i="30"/>
  <c r="U4099" i="30"/>
  <c r="V4099" i="30"/>
  <c r="O4100" i="30"/>
  <c r="P4100" i="30"/>
  <c r="Q4100" i="30"/>
  <c r="R4100" i="30"/>
  <c r="S4100" i="30"/>
  <c r="U4100" i="30"/>
  <c r="V4100" i="30"/>
  <c r="O4101" i="30"/>
  <c r="P4101" i="30"/>
  <c r="Q4101" i="30"/>
  <c r="R4101" i="30"/>
  <c r="S4101" i="30"/>
  <c r="U4101" i="30"/>
  <c r="V4101" i="30"/>
  <c r="O4102" i="30"/>
  <c r="P4102" i="30"/>
  <c r="Q4102" i="30"/>
  <c r="R4102" i="30"/>
  <c r="S4102" i="30"/>
  <c r="U4102" i="30"/>
  <c r="V4102" i="30"/>
  <c r="O4103" i="30"/>
  <c r="P4103" i="30"/>
  <c r="Q4103" i="30"/>
  <c r="R4103" i="30"/>
  <c r="S4103" i="30"/>
  <c r="U4103" i="30"/>
  <c r="V4103" i="30"/>
  <c r="O4104" i="30"/>
  <c r="P4104" i="30"/>
  <c r="Q4104" i="30"/>
  <c r="R4104" i="30"/>
  <c r="S4104" i="30"/>
  <c r="U4104" i="30"/>
  <c r="V4104" i="30"/>
  <c r="P4105" i="30"/>
  <c r="Q4105" i="30"/>
  <c r="R4105" i="30"/>
  <c r="S4105" i="30"/>
  <c r="U4105" i="30"/>
  <c r="V4105" i="30"/>
  <c r="O4106" i="30"/>
  <c r="P4106" i="30"/>
  <c r="Q4106" i="30"/>
  <c r="R4106" i="30"/>
  <c r="S4106" i="30"/>
  <c r="U4106" i="30"/>
  <c r="V4106" i="30"/>
  <c r="O4107" i="30"/>
  <c r="P4107" i="30"/>
  <c r="Q4107" i="30"/>
  <c r="R4107" i="30"/>
  <c r="S4107" i="30"/>
  <c r="U4107" i="30"/>
  <c r="V4107" i="30"/>
  <c r="O4108" i="30"/>
  <c r="P4108" i="30"/>
  <c r="Q4108" i="30"/>
  <c r="R4108" i="30"/>
  <c r="S4108" i="30"/>
  <c r="U4108" i="30"/>
  <c r="V4108" i="30"/>
  <c r="P4109" i="30"/>
  <c r="Q4109" i="30"/>
  <c r="R4109" i="30"/>
  <c r="S4109" i="30"/>
  <c r="U4109" i="30"/>
  <c r="V4109" i="30"/>
  <c r="O4110" i="30"/>
  <c r="P4110" i="30"/>
  <c r="Q4110" i="30"/>
  <c r="R4110" i="30"/>
  <c r="S4110" i="30"/>
  <c r="U4110" i="30"/>
  <c r="V4110" i="30"/>
  <c r="O4111" i="30"/>
  <c r="P4111" i="30"/>
  <c r="Q4111" i="30"/>
  <c r="R4111" i="30"/>
  <c r="S4111" i="30"/>
  <c r="U4111" i="30"/>
  <c r="V4111" i="30"/>
  <c r="O4112" i="30"/>
  <c r="P4112" i="30"/>
  <c r="Q4112" i="30"/>
  <c r="R4112" i="30"/>
  <c r="S4112" i="30"/>
  <c r="U4112" i="30"/>
  <c r="V4112" i="30"/>
  <c r="O4113" i="30"/>
  <c r="P4113" i="30"/>
  <c r="Q4113" i="30"/>
  <c r="R4113" i="30"/>
  <c r="S4113" i="30"/>
  <c r="U4113" i="30"/>
  <c r="V4113" i="30"/>
  <c r="O4114" i="30"/>
  <c r="P4114" i="30"/>
  <c r="Q4114" i="30"/>
  <c r="R4114" i="30"/>
  <c r="S4114" i="30"/>
  <c r="U4114" i="30"/>
  <c r="V4114" i="30"/>
  <c r="O4115" i="30"/>
  <c r="P4115" i="30"/>
  <c r="Q4115" i="30"/>
  <c r="R4115" i="30"/>
  <c r="S4115" i="30"/>
  <c r="U4115" i="30"/>
  <c r="V4115" i="30"/>
  <c r="O4116" i="30"/>
  <c r="P4116" i="30"/>
  <c r="Q4116" i="30"/>
  <c r="R4116" i="30"/>
  <c r="S4116" i="30"/>
  <c r="U4116" i="30"/>
  <c r="V4116" i="30"/>
  <c r="O4117" i="30"/>
  <c r="P4117" i="30"/>
  <c r="Q4117" i="30"/>
  <c r="R4117" i="30"/>
  <c r="S4117" i="30"/>
  <c r="U4117" i="30"/>
  <c r="V4117" i="30"/>
  <c r="O4118" i="30"/>
  <c r="P4118" i="30"/>
  <c r="Q4118" i="30"/>
  <c r="R4118" i="30"/>
  <c r="S4118" i="30"/>
  <c r="U4118" i="30"/>
  <c r="V4118" i="30"/>
  <c r="O4119" i="30"/>
  <c r="P4119" i="30"/>
  <c r="Q4119" i="30"/>
  <c r="R4119" i="30"/>
  <c r="S4119" i="30"/>
  <c r="U4119" i="30"/>
  <c r="V4119" i="30"/>
  <c r="O4120" i="30"/>
  <c r="P4120" i="30"/>
  <c r="Q4120" i="30"/>
  <c r="R4120" i="30"/>
  <c r="S4120" i="30"/>
  <c r="U4120" i="30"/>
  <c r="V4120" i="30"/>
  <c r="O4121" i="30"/>
  <c r="P4121" i="30"/>
  <c r="Q4121" i="30"/>
  <c r="R4121" i="30"/>
  <c r="S4121" i="30"/>
  <c r="U4121" i="30"/>
  <c r="V4121" i="30"/>
  <c r="O4122" i="30"/>
  <c r="P4122" i="30"/>
  <c r="Q4122" i="30"/>
  <c r="R4122" i="30"/>
  <c r="S4122" i="30"/>
  <c r="U4122" i="30"/>
  <c r="V4122" i="30"/>
  <c r="O4123" i="30"/>
  <c r="P4123" i="30"/>
  <c r="Q4123" i="30"/>
  <c r="R4123" i="30"/>
  <c r="S4123" i="30"/>
  <c r="U4123" i="30"/>
  <c r="V4123" i="30"/>
  <c r="O4124" i="30"/>
  <c r="P4124" i="30"/>
  <c r="Q4124" i="30"/>
  <c r="R4124" i="30"/>
  <c r="S4124" i="30"/>
  <c r="U4124" i="30"/>
  <c r="V4124" i="30"/>
  <c r="O4125" i="30"/>
  <c r="P4125" i="30"/>
  <c r="Q4125" i="30"/>
  <c r="R4125" i="30"/>
  <c r="S4125" i="30"/>
  <c r="U4125" i="30"/>
  <c r="V4125" i="30"/>
  <c r="O4126" i="30"/>
  <c r="P4126" i="30"/>
  <c r="Q4126" i="30"/>
  <c r="R4126" i="30"/>
  <c r="S4126" i="30"/>
  <c r="U4126" i="30"/>
  <c r="V4126" i="30"/>
  <c r="O4127" i="30"/>
  <c r="P4127" i="30"/>
  <c r="Q4127" i="30"/>
  <c r="R4127" i="30"/>
  <c r="S4127" i="30"/>
  <c r="U4127" i="30"/>
  <c r="V4127" i="30"/>
  <c r="O4128" i="30"/>
  <c r="P4128" i="30"/>
  <c r="Q4128" i="30"/>
  <c r="R4128" i="30"/>
  <c r="S4128" i="30"/>
  <c r="U4128" i="30"/>
  <c r="V4128" i="30"/>
  <c r="O4129" i="30"/>
  <c r="P4129" i="30"/>
  <c r="Q4129" i="30"/>
  <c r="R4129" i="30"/>
  <c r="S4129" i="30"/>
  <c r="U4129" i="30"/>
  <c r="V4129" i="30"/>
  <c r="O4130" i="30"/>
  <c r="P4130" i="30"/>
  <c r="Q4130" i="30"/>
  <c r="R4130" i="30"/>
  <c r="S4130" i="30"/>
  <c r="U4130" i="30"/>
  <c r="V4130" i="30"/>
  <c r="O4131" i="30"/>
  <c r="P4131" i="30"/>
  <c r="Q4131" i="30"/>
  <c r="R4131" i="30"/>
  <c r="S4131" i="30"/>
  <c r="U4131" i="30"/>
  <c r="V4131" i="30"/>
  <c r="O4132" i="30"/>
  <c r="P4132" i="30"/>
  <c r="Q4132" i="30"/>
  <c r="R4132" i="30"/>
  <c r="S4132" i="30"/>
  <c r="U4132" i="30"/>
  <c r="V4132" i="30"/>
  <c r="O4133" i="30"/>
  <c r="P4133" i="30"/>
  <c r="Q4133" i="30"/>
  <c r="R4133" i="30"/>
  <c r="S4133" i="30"/>
  <c r="U4133" i="30"/>
  <c r="V4133" i="30"/>
  <c r="O4134" i="30"/>
  <c r="P4134" i="30"/>
  <c r="Q4134" i="30"/>
  <c r="R4134" i="30"/>
  <c r="S4134" i="30"/>
  <c r="U4134" i="30"/>
  <c r="V4134" i="30"/>
  <c r="O4135" i="30"/>
  <c r="P4135" i="30"/>
  <c r="Q4135" i="30"/>
  <c r="R4135" i="30"/>
  <c r="S4135" i="30"/>
  <c r="U4135" i="30"/>
  <c r="V4135" i="30"/>
  <c r="O4136" i="30"/>
  <c r="P4136" i="30"/>
  <c r="Q4136" i="30"/>
  <c r="R4136" i="30"/>
  <c r="S4136" i="30"/>
  <c r="U4136" i="30"/>
  <c r="V4136" i="30"/>
  <c r="O4137" i="30"/>
  <c r="P4137" i="30"/>
  <c r="Q4137" i="30"/>
  <c r="R4137" i="30"/>
  <c r="S4137" i="30"/>
  <c r="U4137" i="30"/>
  <c r="V4137" i="30"/>
  <c r="O4138" i="30"/>
  <c r="P4138" i="30"/>
  <c r="Q4138" i="30"/>
  <c r="R4138" i="30"/>
  <c r="S4138" i="30"/>
  <c r="U4138" i="30"/>
  <c r="V4138" i="30"/>
  <c r="O4139" i="30"/>
  <c r="P4139" i="30"/>
  <c r="Q4139" i="30"/>
  <c r="R4139" i="30"/>
  <c r="S4139" i="30"/>
  <c r="U4139" i="30"/>
  <c r="V4139" i="30"/>
  <c r="P4140" i="30"/>
  <c r="Q4140" i="30"/>
  <c r="R4140" i="30"/>
  <c r="S4140" i="30"/>
  <c r="U4140" i="30"/>
  <c r="V4140" i="30"/>
  <c r="O4141" i="30"/>
  <c r="P4141" i="30"/>
  <c r="Q4141" i="30"/>
  <c r="R4141" i="30"/>
  <c r="S4141" i="30"/>
  <c r="U4141" i="30"/>
  <c r="V4141" i="30"/>
  <c r="O4142" i="30"/>
  <c r="P4142" i="30"/>
  <c r="Q4142" i="30"/>
  <c r="R4142" i="30"/>
  <c r="S4142" i="30"/>
  <c r="U4142" i="30"/>
  <c r="V4142" i="30"/>
  <c r="O4143" i="30"/>
  <c r="P4143" i="30"/>
  <c r="Q4143" i="30"/>
  <c r="R4143" i="30"/>
  <c r="S4143" i="30"/>
  <c r="U4143" i="30"/>
  <c r="V4143" i="30"/>
  <c r="O4144" i="30"/>
  <c r="P4144" i="30"/>
  <c r="Q4144" i="30"/>
  <c r="R4144" i="30"/>
  <c r="S4144" i="30"/>
  <c r="U4144" i="30"/>
  <c r="V4144" i="30"/>
  <c r="O4145" i="30"/>
  <c r="P4145" i="30"/>
  <c r="Q4145" i="30"/>
  <c r="R4145" i="30"/>
  <c r="S4145" i="30"/>
  <c r="U4145" i="30"/>
  <c r="V4145" i="30"/>
  <c r="O4146" i="30"/>
  <c r="P4146" i="30"/>
  <c r="Q4146" i="30"/>
  <c r="R4146" i="30"/>
  <c r="S4146" i="30"/>
  <c r="U4146" i="30"/>
  <c r="V4146" i="30"/>
  <c r="O4147" i="30"/>
  <c r="P4147" i="30"/>
  <c r="Q4147" i="30"/>
  <c r="R4147" i="30"/>
  <c r="S4147" i="30"/>
  <c r="U4147" i="30"/>
  <c r="V4147" i="30"/>
  <c r="O4148" i="30"/>
  <c r="P4148" i="30"/>
  <c r="Q4148" i="30"/>
  <c r="R4148" i="30"/>
  <c r="S4148" i="30"/>
  <c r="U4148" i="30"/>
  <c r="V4148" i="30"/>
  <c r="O4149" i="30"/>
  <c r="P4149" i="30"/>
  <c r="Q4149" i="30"/>
  <c r="R4149" i="30"/>
  <c r="S4149" i="30"/>
  <c r="U4149" i="30"/>
  <c r="V4149" i="30"/>
  <c r="O4150" i="30"/>
  <c r="P4150" i="30"/>
  <c r="Q4150" i="30"/>
  <c r="R4150" i="30"/>
  <c r="S4150" i="30"/>
  <c r="U4150" i="30"/>
  <c r="V4150" i="30"/>
  <c r="O4151" i="30"/>
  <c r="P4151" i="30"/>
  <c r="Q4151" i="30"/>
  <c r="R4151" i="30"/>
  <c r="S4151" i="30"/>
  <c r="U4151" i="30"/>
  <c r="V4151" i="30"/>
  <c r="O4152" i="30"/>
  <c r="P4152" i="30"/>
  <c r="Q4152" i="30"/>
  <c r="R4152" i="30"/>
  <c r="S4152" i="30"/>
  <c r="U4152" i="30"/>
  <c r="V4152" i="30"/>
  <c r="O4153" i="30"/>
  <c r="P4153" i="30"/>
  <c r="Q4153" i="30"/>
  <c r="R4153" i="30"/>
  <c r="S4153" i="30"/>
  <c r="U4153" i="30"/>
  <c r="V4153" i="30"/>
  <c r="O4154" i="30"/>
  <c r="P4154" i="30"/>
  <c r="Q4154" i="30"/>
  <c r="R4154" i="30"/>
  <c r="S4154" i="30"/>
  <c r="U4154" i="30"/>
  <c r="V4154" i="30"/>
  <c r="O4155" i="30"/>
  <c r="P4155" i="30"/>
  <c r="Q4155" i="30"/>
  <c r="R4155" i="30"/>
  <c r="S4155" i="30"/>
  <c r="U4155" i="30"/>
  <c r="V4155" i="30"/>
  <c r="O4156" i="30"/>
  <c r="P4156" i="30"/>
  <c r="Q4156" i="30"/>
  <c r="R4156" i="30"/>
  <c r="S4156" i="30"/>
  <c r="U4156" i="30"/>
  <c r="V4156" i="30"/>
  <c r="O4157" i="30"/>
  <c r="P4157" i="30"/>
  <c r="Q4157" i="30"/>
  <c r="R4157" i="30"/>
  <c r="S4157" i="30"/>
  <c r="U4157" i="30"/>
  <c r="V4157" i="30"/>
  <c r="O4158" i="30"/>
  <c r="P4158" i="30"/>
  <c r="Q4158" i="30"/>
  <c r="R4158" i="30"/>
  <c r="S4158" i="30"/>
  <c r="U4158" i="30"/>
  <c r="V4158" i="30"/>
  <c r="O4159" i="30"/>
  <c r="P4159" i="30"/>
  <c r="Q4159" i="30"/>
  <c r="R4159" i="30"/>
  <c r="S4159" i="30"/>
  <c r="U4159" i="30"/>
  <c r="V4159" i="30"/>
  <c r="O4160" i="30"/>
  <c r="P4160" i="30"/>
  <c r="Q4160" i="30"/>
  <c r="R4160" i="30"/>
  <c r="S4160" i="30"/>
  <c r="U4160" i="30"/>
  <c r="V4160" i="30"/>
  <c r="O4161" i="30"/>
  <c r="P4161" i="30"/>
  <c r="Q4161" i="30"/>
  <c r="R4161" i="30"/>
  <c r="S4161" i="30"/>
  <c r="U4161" i="30"/>
  <c r="V4161" i="30"/>
  <c r="P4162" i="30"/>
  <c r="Q4162" i="30"/>
  <c r="R4162" i="30"/>
  <c r="S4162" i="30"/>
  <c r="U4162" i="30"/>
  <c r="V4162" i="30"/>
  <c r="O4163" i="30"/>
  <c r="P4163" i="30"/>
  <c r="Q4163" i="30"/>
  <c r="R4163" i="30"/>
  <c r="S4163" i="30"/>
  <c r="U4163" i="30"/>
  <c r="V4163" i="30"/>
  <c r="O4164" i="30"/>
  <c r="P4164" i="30"/>
  <c r="Q4164" i="30"/>
  <c r="R4164" i="30"/>
  <c r="S4164" i="30"/>
  <c r="U4164" i="30"/>
  <c r="V4164" i="30"/>
  <c r="P4165" i="30"/>
  <c r="Q4165" i="30"/>
  <c r="R4165" i="30"/>
  <c r="S4165" i="30"/>
  <c r="U4165" i="30"/>
  <c r="V4165" i="30"/>
  <c r="O4166" i="30"/>
  <c r="P4166" i="30"/>
  <c r="Q4166" i="30"/>
  <c r="R4166" i="30"/>
  <c r="S4166" i="30"/>
  <c r="U4166" i="30"/>
  <c r="V4166" i="30"/>
  <c r="O4167" i="30"/>
  <c r="P4167" i="30"/>
  <c r="Q4167" i="30"/>
  <c r="R4167" i="30"/>
  <c r="S4167" i="30"/>
  <c r="U4167" i="30"/>
  <c r="V4167" i="30"/>
  <c r="P4168" i="30"/>
  <c r="Q4168" i="30"/>
  <c r="R4168" i="30"/>
  <c r="S4168" i="30"/>
  <c r="U4168" i="30"/>
  <c r="V4168" i="30"/>
  <c r="O4169" i="30"/>
  <c r="P4169" i="30"/>
  <c r="Q4169" i="30"/>
  <c r="R4169" i="30"/>
  <c r="S4169" i="30"/>
  <c r="U4169" i="30"/>
  <c r="V4169" i="30"/>
  <c r="O4170" i="30"/>
  <c r="P4170" i="30"/>
  <c r="Q4170" i="30"/>
  <c r="R4170" i="30"/>
  <c r="S4170" i="30"/>
  <c r="U4170" i="30"/>
  <c r="V4170" i="30"/>
  <c r="O4171" i="30"/>
  <c r="P4171" i="30"/>
  <c r="Q4171" i="30"/>
  <c r="R4171" i="30"/>
  <c r="S4171" i="30"/>
  <c r="U4171" i="30"/>
  <c r="V4171" i="30"/>
  <c r="O4172" i="30"/>
  <c r="P4172" i="30"/>
  <c r="Q4172" i="30"/>
  <c r="R4172" i="30"/>
  <c r="S4172" i="30"/>
  <c r="U4172" i="30"/>
  <c r="V4172" i="30"/>
  <c r="O4173" i="30"/>
  <c r="P4173" i="30"/>
  <c r="Q4173" i="30"/>
  <c r="R4173" i="30"/>
  <c r="S4173" i="30"/>
  <c r="U4173" i="30"/>
  <c r="V4173" i="30"/>
  <c r="O4174" i="30"/>
  <c r="P4174" i="30"/>
  <c r="Q4174" i="30"/>
  <c r="R4174" i="30"/>
  <c r="S4174" i="30"/>
  <c r="U4174" i="30"/>
  <c r="V4174" i="30"/>
  <c r="O4175" i="30"/>
  <c r="P4175" i="30"/>
  <c r="Q4175" i="30"/>
  <c r="R4175" i="30"/>
  <c r="S4175" i="30"/>
  <c r="U4175" i="30"/>
  <c r="V4175" i="30"/>
  <c r="O4176" i="30"/>
  <c r="P4176" i="30"/>
  <c r="Q4176" i="30"/>
  <c r="R4176" i="30"/>
  <c r="S4176" i="30"/>
  <c r="U4176" i="30"/>
  <c r="V4176" i="30"/>
  <c r="O4177" i="30"/>
  <c r="P4177" i="30"/>
  <c r="Q4177" i="30"/>
  <c r="R4177" i="30"/>
  <c r="S4177" i="30"/>
  <c r="U4177" i="30"/>
  <c r="V4177" i="30"/>
  <c r="O4178" i="30"/>
  <c r="P4178" i="30"/>
  <c r="Q4178" i="30"/>
  <c r="R4178" i="30"/>
  <c r="S4178" i="30"/>
  <c r="U4178" i="30"/>
  <c r="V4178" i="30"/>
  <c r="O4179" i="30"/>
  <c r="P4179" i="30"/>
  <c r="Q4179" i="30"/>
  <c r="R4179" i="30"/>
  <c r="S4179" i="30"/>
  <c r="U4179" i="30"/>
  <c r="V4179" i="30"/>
  <c r="O4180" i="30"/>
  <c r="P4180" i="30"/>
  <c r="Q4180" i="30"/>
  <c r="R4180" i="30"/>
  <c r="S4180" i="30"/>
  <c r="U4180" i="30"/>
  <c r="V4180" i="30"/>
  <c r="O4181" i="30"/>
  <c r="P4181" i="30"/>
  <c r="Q4181" i="30"/>
  <c r="R4181" i="30"/>
  <c r="S4181" i="30"/>
  <c r="U4181" i="30"/>
  <c r="V4181" i="30"/>
  <c r="O4182" i="30"/>
  <c r="P4182" i="30"/>
  <c r="Q4182" i="30"/>
  <c r="R4182" i="30"/>
  <c r="S4182" i="30"/>
  <c r="U4182" i="30"/>
  <c r="V4182" i="30"/>
  <c r="O4183" i="30"/>
  <c r="P4183" i="30"/>
  <c r="Q4183" i="30"/>
  <c r="R4183" i="30"/>
  <c r="S4183" i="30"/>
  <c r="U4183" i="30"/>
  <c r="V4183" i="30"/>
  <c r="O4184" i="30"/>
  <c r="P4184" i="30"/>
  <c r="Q4184" i="30"/>
  <c r="R4184" i="30"/>
  <c r="S4184" i="30"/>
  <c r="U4184" i="30"/>
  <c r="V4184" i="30"/>
  <c r="O4185" i="30"/>
  <c r="P4185" i="30"/>
  <c r="Q4185" i="30"/>
  <c r="R4185" i="30"/>
  <c r="S4185" i="30"/>
  <c r="U4185" i="30"/>
  <c r="V4185" i="30"/>
  <c r="O4186" i="30"/>
  <c r="P4186" i="30"/>
  <c r="Q4186" i="30"/>
  <c r="R4186" i="30"/>
  <c r="S4186" i="30"/>
  <c r="U4186" i="30"/>
  <c r="V4186" i="30"/>
  <c r="O4187" i="30"/>
  <c r="P4187" i="30"/>
  <c r="Q4187" i="30"/>
  <c r="R4187" i="30"/>
  <c r="S4187" i="30"/>
  <c r="U4187" i="30"/>
  <c r="V4187" i="30"/>
  <c r="O4188" i="30"/>
  <c r="P4188" i="30"/>
  <c r="Q4188" i="30"/>
  <c r="R4188" i="30"/>
  <c r="S4188" i="30"/>
  <c r="U4188" i="30"/>
  <c r="V4188" i="30"/>
  <c r="O4189" i="30"/>
  <c r="P4189" i="30"/>
  <c r="Q4189" i="30"/>
  <c r="R4189" i="30"/>
  <c r="S4189" i="30"/>
  <c r="U4189" i="30"/>
  <c r="V4189" i="30"/>
  <c r="P4190" i="30"/>
  <c r="Q4190" i="30"/>
  <c r="R4190" i="30"/>
  <c r="S4190" i="30"/>
  <c r="U4190" i="30"/>
  <c r="V4190" i="30"/>
  <c r="O4191" i="30"/>
  <c r="P4191" i="30"/>
  <c r="Q4191" i="30"/>
  <c r="R4191" i="30"/>
  <c r="S4191" i="30"/>
  <c r="U4191" i="30"/>
  <c r="V4191" i="30"/>
  <c r="O4192" i="30"/>
  <c r="P4192" i="30"/>
  <c r="Q4192" i="30"/>
  <c r="R4192" i="30"/>
  <c r="S4192" i="30"/>
  <c r="U4192" i="30"/>
  <c r="V4192" i="30"/>
  <c r="P4193" i="30"/>
  <c r="Q4193" i="30"/>
  <c r="R4193" i="30"/>
  <c r="S4193" i="30"/>
  <c r="U4193" i="30"/>
  <c r="V4193" i="30"/>
  <c r="P4194" i="30"/>
  <c r="Q4194" i="30"/>
  <c r="R4194" i="30"/>
  <c r="S4194" i="30"/>
  <c r="U4194" i="30"/>
  <c r="V4194" i="30"/>
  <c r="P4195" i="30"/>
  <c r="Q4195" i="30"/>
  <c r="R4195" i="30"/>
  <c r="S4195" i="30"/>
  <c r="U4195" i="30"/>
  <c r="V4195" i="30"/>
  <c r="P4196" i="30"/>
  <c r="Q4196" i="30"/>
  <c r="R4196" i="30"/>
  <c r="S4196" i="30"/>
  <c r="U4196" i="30"/>
  <c r="V4196" i="30"/>
  <c r="O4197" i="30"/>
  <c r="P4197" i="30"/>
  <c r="Q4197" i="30"/>
  <c r="R4197" i="30"/>
  <c r="S4197" i="30"/>
  <c r="U4197" i="30"/>
  <c r="V4197" i="30"/>
  <c r="P4198" i="30"/>
  <c r="Q4198" i="30"/>
  <c r="R4198" i="30"/>
  <c r="S4198" i="30"/>
  <c r="U4198" i="30"/>
  <c r="V4198" i="30"/>
  <c r="O4199" i="30"/>
  <c r="P4199" i="30"/>
  <c r="Q4199" i="30"/>
  <c r="R4199" i="30"/>
  <c r="S4199" i="30"/>
  <c r="U4199" i="30"/>
  <c r="V4199" i="30"/>
  <c r="O4200" i="30"/>
  <c r="P4200" i="30"/>
  <c r="Q4200" i="30"/>
  <c r="R4200" i="30"/>
  <c r="S4200" i="30"/>
  <c r="U4200" i="30"/>
  <c r="V4200" i="30"/>
  <c r="O4201" i="30"/>
  <c r="P4201" i="30"/>
  <c r="Q4201" i="30"/>
  <c r="R4201" i="30"/>
  <c r="S4201" i="30"/>
  <c r="U4201" i="30"/>
  <c r="V4201" i="30"/>
  <c r="P4202" i="30"/>
  <c r="Q4202" i="30"/>
  <c r="R4202" i="30"/>
  <c r="S4202" i="30"/>
  <c r="U4202" i="30"/>
  <c r="V4202" i="30"/>
  <c r="O4203" i="30"/>
  <c r="P4203" i="30"/>
  <c r="Q4203" i="30"/>
  <c r="R4203" i="30"/>
  <c r="S4203" i="30"/>
  <c r="U4203" i="30"/>
  <c r="V4203" i="30"/>
  <c r="O4204" i="30"/>
  <c r="P4204" i="30"/>
  <c r="Q4204" i="30"/>
  <c r="R4204" i="30"/>
  <c r="S4204" i="30"/>
  <c r="U4204" i="30"/>
  <c r="V4204" i="30"/>
  <c r="O4205" i="30"/>
  <c r="P4205" i="30"/>
  <c r="Q4205" i="30"/>
  <c r="R4205" i="30"/>
  <c r="S4205" i="30"/>
  <c r="U4205" i="30"/>
  <c r="V4205" i="30"/>
  <c r="O4206" i="30"/>
  <c r="P4206" i="30"/>
  <c r="Q4206" i="30"/>
  <c r="R4206" i="30"/>
  <c r="S4206" i="30"/>
  <c r="U4206" i="30"/>
  <c r="V4206" i="30"/>
  <c r="O4207" i="30"/>
  <c r="P4207" i="30"/>
  <c r="Q4207" i="30"/>
  <c r="R4207" i="30"/>
  <c r="S4207" i="30"/>
  <c r="U4207" i="30"/>
  <c r="V4207" i="30"/>
  <c r="O4208" i="30"/>
  <c r="P4208" i="30"/>
  <c r="Q4208" i="30"/>
  <c r="R4208" i="30"/>
  <c r="S4208" i="30"/>
  <c r="U4208" i="30"/>
  <c r="V4208" i="30"/>
  <c r="P4209" i="30"/>
  <c r="Q4209" i="30"/>
  <c r="R4209" i="30"/>
  <c r="S4209" i="30"/>
  <c r="U4209" i="30"/>
  <c r="V4209" i="30"/>
  <c r="O4210" i="30"/>
  <c r="P4210" i="30"/>
  <c r="Q4210" i="30"/>
  <c r="R4210" i="30"/>
  <c r="S4210" i="30"/>
  <c r="U4210" i="30"/>
  <c r="V4210" i="30"/>
  <c r="P4211" i="30"/>
  <c r="Q4211" i="30"/>
  <c r="R4211" i="30"/>
  <c r="S4211" i="30"/>
  <c r="U4211" i="30"/>
  <c r="V4211" i="30"/>
  <c r="P4212" i="30"/>
  <c r="Q4212" i="30"/>
  <c r="R4212" i="30"/>
  <c r="S4212" i="30"/>
  <c r="U4212" i="30"/>
  <c r="V4212" i="30"/>
  <c r="P4213" i="30"/>
  <c r="Q4213" i="30"/>
  <c r="R4213" i="30"/>
  <c r="S4213" i="30"/>
  <c r="U4213" i="30"/>
  <c r="V4213" i="30"/>
  <c r="P4214" i="30"/>
  <c r="Q4214" i="30"/>
  <c r="R4214" i="30"/>
  <c r="S4214" i="30"/>
  <c r="U4214" i="30"/>
  <c r="V4214" i="30"/>
  <c r="O4215" i="30"/>
  <c r="P4215" i="30"/>
  <c r="Q4215" i="30"/>
  <c r="R4215" i="30"/>
  <c r="S4215" i="30"/>
  <c r="U4215" i="30"/>
  <c r="V4215" i="30"/>
  <c r="O4216" i="30"/>
  <c r="P4216" i="30"/>
  <c r="Q4216" i="30"/>
  <c r="R4216" i="30"/>
  <c r="S4216" i="30"/>
  <c r="U4216" i="30"/>
  <c r="V4216" i="30"/>
  <c r="P4217" i="30"/>
  <c r="Q4217" i="30"/>
  <c r="R4217" i="30"/>
  <c r="S4217" i="30"/>
  <c r="U4217" i="30"/>
  <c r="V4217" i="30"/>
  <c r="P4218" i="30"/>
  <c r="Q4218" i="30"/>
  <c r="R4218" i="30"/>
  <c r="S4218" i="30"/>
  <c r="U4218" i="30"/>
  <c r="V4218" i="30"/>
  <c r="O4219" i="30"/>
  <c r="P4219" i="30"/>
  <c r="Q4219" i="30"/>
  <c r="R4219" i="30"/>
  <c r="S4219" i="30"/>
  <c r="U4219" i="30"/>
  <c r="V4219" i="30"/>
  <c r="P4220" i="30"/>
  <c r="Q4220" i="30"/>
  <c r="R4220" i="30"/>
  <c r="S4220" i="30"/>
  <c r="U4220" i="30"/>
  <c r="V4220" i="30"/>
  <c r="O4221" i="30"/>
  <c r="P4221" i="30"/>
  <c r="Q4221" i="30"/>
  <c r="R4221" i="30"/>
  <c r="S4221" i="30"/>
  <c r="U4221" i="30"/>
  <c r="V4221" i="30"/>
  <c r="O4222" i="30"/>
  <c r="P4222" i="30"/>
  <c r="Q4222" i="30"/>
  <c r="R4222" i="30"/>
  <c r="S4222" i="30"/>
  <c r="U4222" i="30"/>
  <c r="V4222" i="30"/>
  <c r="O4223" i="30"/>
  <c r="P4223" i="30"/>
  <c r="Q4223" i="30"/>
  <c r="R4223" i="30"/>
  <c r="S4223" i="30"/>
  <c r="U4223" i="30"/>
  <c r="V4223" i="30"/>
  <c r="P4224" i="30"/>
  <c r="Q4224" i="30"/>
  <c r="R4224" i="30"/>
  <c r="S4224" i="30"/>
  <c r="U4224" i="30"/>
  <c r="V4224" i="30"/>
  <c r="O4225" i="30"/>
  <c r="P4225" i="30"/>
  <c r="Q4225" i="30"/>
  <c r="R4225" i="30"/>
  <c r="S4225" i="30"/>
  <c r="U4225" i="30"/>
  <c r="V4225" i="30"/>
  <c r="O4226" i="30"/>
  <c r="P4226" i="30"/>
  <c r="Q4226" i="30"/>
  <c r="R4226" i="30"/>
  <c r="S4226" i="30"/>
  <c r="U4226" i="30"/>
  <c r="V4226" i="30"/>
  <c r="O4227" i="30"/>
  <c r="P4227" i="30"/>
  <c r="Q4227" i="30"/>
  <c r="R4227" i="30"/>
  <c r="S4227" i="30"/>
  <c r="U4227" i="30"/>
  <c r="V4227" i="30"/>
  <c r="O4228" i="30"/>
  <c r="P4228" i="30"/>
  <c r="Q4228" i="30"/>
  <c r="R4228" i="30"/>
  <c r="S4228" i="30"/>
  <c r="U4228" i="30"/>
  <c r="V4228" i="30"/>
  <c r="O4229" i="30"/>
  <c r="P4229" i="30"/>
  <c r="Q4229" i="30"/>
  <c r="R4229" i="30"/>
  <c r="S4229" i="30"/>
  <c r="U4229" i="30"/>
  <c r="V4229" i="30"/>
  <c r="P4230" i="30"/>
  <c r="Q4230" i="30"/>
  <c r="R4230" i="30"/>
  <c r="S4230" i="30"/>
  <c r="U4230" i="30"/>
  <c r="V4230" i="30"/>
  <c r="O4231" i="30"/>
  <c r="P4231" i="30"/>
  <c r="Q4231" i="30"/>
  <c r="R4231" i="30"/>
  <c r="S4231" i="30"/>
  <c r="U4231" i="30"/>
  <c r="V4231" i="30"/>
  <c r="O4232" i="30"/>
  <c r="P4232" i="30"/>
  <c r="Q4232" i="30"/>
  <c r="R4232" i="30"/>
  <c r="S4232" i="30"/>
  <c r="U4232" i="30"/>
  <c r="V4232" i="30"/>
  <c r="O4233" i="30"/>
  <c r="P4233" i="30"/>
  <c r="Q4233" i="30"/>
  <c r="R4233" i="30"/>
  <c r="S4233" i="30"/>
  <c r="U4233" i="30"/>
  <c r="V4233" i="30"/>
  <c r="O4234" i="30"/>
  <c r="P4234" i="30"/>
  <c r="Q4234" i="30"/>
  <c r="R4234" i="30"/>
  <c r="S4234" i="30"/>
  <c r="U4234" i="30"/>
  <c r="V4234" i="30"/>
  <c r="O4235" i="30"/>
  <c r="P4235" i="30"/>
  <c r="Q4235" i="30"/>
  <c r="R4235" i="30"/>
  <c r="S4235" i="30"/>
  <c r="U4235" i="30"/>
  <c r="V4235" i="30"/>
  <c r="P4236" i="30"/>
  <c r="Q4236" i="30"/>
  <c r="R4236" i="30"/>
  <c r="S4236" i="30"/>
  <c r="U4236" i="30"/>
  <c r="V4236" i="30"/>
  <c r="O4237" i="30"/>
  <c r="P4237" i="30"/>
  <c r="Q4237" i="30"/>
  <c r="R4237" i="30"/>
  <c r="S4237" i="30"/>
  <c r="U4237" i="30"/>
  <c r="V4237" i="30"/>
  <c r="P4238" i="30"/>
  <c r="Q4238" i="30"/>
  <c r="R4238" i="30"/>
  <c r="S4238" i="30"/>
  <c r="U4238" i="30"/>
  <c r="V4238" i="30"/>
  <c r="O4239" i="30"/>
  <c r="P4239" i="30"/>
  <c r="Q4239" i="30"/>
  <c r="R4239" i="30"/>
  <c r="S4239" i="30"/>
  <c r="U4239" i="30"/>
  <c r="V4239" i="30"/>
  <c r="P4240" i="30"/>
  <c r="Q4240" i="30"/>
  <c r="R4240" i="30"/>
  <c r="S4240" i="30"/>
  <c r="U4240" i="30"/>
  <c r="V4240" i="30"/>
  <c r="O4241" i="30"/>
  <c r="P4241" i="30"/>
  <c r="Q4241" i="30"/>
  <c r="R4241" i="30"/>
  <c r="S4241" i="30"/>
  <c r="U4241" i="30"/>
  <c r="V4241" i="30"/>
  <c r="P4242" i="30"/>
  <c r="Q4242" i="30"/>
  <c r="R4242" i="30"/>
  <c r="S4242" i="30"/>
  <c r="U4242" i="30"/>
  <c r="V4242" i="30"/>
  <c r="O4243" i="30"/>
  <c r="P4243" i="30"/>
  <c r="Q4243" i="30"/>
  <c r="R4243" i="30"/>
  <c r="S4243" i="30"/>
  <c r="U4243" i="30"/>
  <c r="V4243" i="30"/>
  <c r="O4244" i="30"/>
  <c r="P4244" i="30"/>
  <c r="Q4244" i="30"/>
  <c r="R4244" i="30"/>
  <c r="S4244" i="30"/>
  <c r="U4244" i="30"/>
  <c r="V4244" i="30"/>
  <c r="P4245" i="30"/>
  <c r="Q4245" i="30"/>
  <c r="R4245" i="30"/>
  <c r="S4245" i="30"/>
  <c r="U4245" i="30"/>
  <c r="V4245" i="30"/>
  <c r="O4246" i="30"/>
  <c r="P4246" i="30"/>
  <c r="Q4246" i="30"/>
  <c r="R4246" i="30"/>
  <c r="S4246" i="30"/>
  <c r="U4246" i="30"/>
  <c r="V4246" i="30"/>
  <c r="P4247" i="30"/>
  <c r="Q4247" i="30"/>
  <c r="R4247" i="30"/>
  <c r="S4247" i="30"/>
  <c r="U4247" i="30"/>
  <c r="V4247" i="30"/>
  <c r="O4248" i="30"/>
  <c r="P4248" i="30"/>
  <c r="Q4248" i="30"/>
  <c r="R4248" i="30"/>
  <c r="S4248" i="30"/>
  <c r="U4248" i="30"/>
  <c r="V4248" i="30"/>
  <c r="O4249" i="30"/>
  <c r="P4249" i="30"/>
  <c r="Q4249" i="30"/>
  <c r="R4249" i="30"/>
  <c r="S4249" i="30"/>
  <c r="U4249" i="30"/>
  <c r="V4249" i="30"/>
  <c r="O4250" i="30"/>
  <c r="P4250" i="30"/>
  <c r="Q4250" i="30"/>
  <c r="R4250" i="30"/>
  <c r="S4250" i="30"/>
  <c r="U4250" i="30"/>
  <c r="V4250" i="30"/>
  <c r="O4251" i="30"/>
  <c r="P4251" i="30"/>
  <c r="Q4251" i="30"/>
  <c r="R4251" i="30"/>
  <c r="S4251" i="30"/>
  <c r="U4251" i="30"/>
  <c r="V4251" i="30"/>
  <c r="O4252" i="30"/>
  <c r="P4252" i="30"/>
  <c r="Q4252" i="30"/>
  <c r="R4252" i="30"/>
  <c r="S4252" i="30"/>
  <c r="U4252" i="30"/>
  <c r="V4252" i="30"/>
  <c r="O4253" i="30"/>
  <c r="P4253" i="30"/>
  <c r="Q4253" i="30"/>
  <c r="R4253" i="30"/>
  <c r="S4253" i="30"/>
  <c r="U4253" i="30"/>
  <c r="V4253" i="30"/>
  <c r="O4254" i="30"/>
  <c r="P4254" i="30"/>
  <c r="Q4254" i="30"/>
  <c r="R4254" i="30"/>
  <c r="S4254" i="30"/>
  <c r="U4254" i="30"/>
  <c r="V4254" i="30"/>
  <c r="O4255" i="30"/>
  <c r="P4255" i="30"/>
  <c r="Q4255" i="30"/>
  <c r="R4255" i="30"/>
  <c r="S4255" i="30"/>
  <c r="U4255" i="30"/>
  <c r="V4255" i="30"/>
  <c r="P4256" i="30"/>
  <c r="Q4256" i="30"/>
  <c r="R4256" i="30"/>
  <c r="S4256" i="30"/>
  <c r="U4256" i="30"/>
  <c r="V4256" i="30"/>
  <c r="O4257" i="30"/>
  <c r="P4257" i="30"/>
  <c r="Q4257" i="30"/>
  <c r="R4257" i="30"/>
  <c r="S4257" i="30"/>
  <c r="U4257" i="30"/>
  <c r="V4257" i="30"/>
  <c r="O4258" i="30"/>
  <c r="P4258" i="30"/>
  <c r="Q4258" i="30"/>
  <c r="R4258" i="30"/>
  <c r="S4258" i="30"/>
  <c r="U4258" i="30"/>
  <c r="V4258" i="30"/>
  <c r="P4259" i="30"/>
  <c r="Q4259" i="30"/>
  <c r="R4259" i="30"/>
  <c r="S4259" i="30"/>
  <c r="U4259" i="30"/>
  <c r="V4259" i="30"/>
  <c r="O4260" i="30"/>
  <c r="P4260" i="30"/>
  <c r="Q4260" i="30"/>
  <c r="R4260" i="30"/>
  <c r="S4260" i="30"/>
  <c r="U4260" i="30"/>
  <c r="V4260" i="30"/>
  <c r="P4261" i="30"/>
  <c r="Q4261" i="30"/>
  <c r="R4261" i="30"/>
  <c r="S4261" i="30"/>
  <c r="U4261" i="30"/>
  <c r="V4261" i="30"/>
  <c r="O4262" i="30"/>
  <c r="P4262" i="30"/>
  <c r="Q4262" i="30"/>
  <c r="R4262" i="30"/>
  <c r="S4262" i="30"/>
  <c r="U4262" i="30"/>
  <c r="V4262" i="30"/>
  <c r="P4263" i="30"/>
  <c r="Q4263" i="30"/>
  <c r="R4263" i="30"/>
  <c r="S4263" i="30"/>
  <c r="U4263" i="30"/>
  <c r="V4263" i="30"/>
  <c r="O4264" i="30"/>
  <c r="P4264" i="30"/>
  <c r="Q4264" i="30"/>
  <c r="R4264" i="30"/>
  <c r="S4264" i="30"/>
  <c r="U4264" i="30"/>
  <c r="V4264" i="30"/>
  <c r="O4265" i="30"/>
  <c r="P4265" i="30"/>
  <c r="Q4265" i="30"/>
  <c r="R4265" i="30"/>
  <c r="S4265" i="30"/>
  <c r="U4265" i="30"/>
  <c r="V4265" i="30"/>
  <c r="P4266" i="30"/>
  <c r="Q4266" i="30"/>
  <c r="R4266" i="30"/>
  <c r="S4266" i="30"/>
  <c r="U4266" i="30"/>
  <c r="V4266" i="30"/>
  <c r="O4267" i="30"/>
  <c r="P4267" i="30"/>
  <c r="Q4267" i="30"/>
  <c r="R4267" i="30"/>
  <c r="S4267" i="30"/>
  <c r="U4267" i="30"/>
  <c r="V4267" i="30"/>
  <c r="O4268" i="30"/>
  <c r="P4268" i="30"/>
  <c r="Q4268" i="30"/>
  <c r="R4268" i="30"/>
  <c r="S4268" i="30"/>
  <c r="U4268" i="30"/>
  <c r="V4268" i="30"/>
  <c r="P4269" i="30"/>
  <c r="Q4269" i="30"/>
  <c r="R4269" i="30"/>
  <c r="S4269" i="30"/>
  <c r="U4269" i="30"/>
  <c r="V4269" i="30"/>
  <c r="O4270" i="30"/>
  <c r="P4270" i="30"/>
  <c r="Q4270" i="30"/>
  <c r="R4270" i="30"/>
  <c r="S4270" i="30"/>
  <c r="U4270" i="30"/>
  <c r="V4270" i="30"/>
  <c r="P4271" i="30"/>
  <c r="Q4271" i="30"/>
  <c r="R4271" i="30"/>
  <c r="S4271" i="30"/>
  <c r="U4271" i="30"/>
  <c r="V4271" i="30"/>
  <c r="O4272" i="30"/>
  <c r="P4272" i="30"/>
  <c r="Q4272" i="30"/>
  <c r="R4272" i="30"/>
  <c r="S4272" i="30"/>
  <c r="U4272" i="30"/>
  <c r="V4272" i="30"/>
  <c r="O4273" i="30"/>
  <c r="P4273" i="30"/>
  <c r="Q4273" i="30"/>
  <c r="R4273" i="30"/>
  <c r="S4273" i="30"/>
  <c r="U4273" i="30"/>
  <c r="V4273" i="30"/>
  <c r="O4274" i="30"/>
  <c r="P4274" i="30"/>
  <c r="Q4274" i="30"/>
  <c r="R4274" i="30"/>
  <c r="S4274" i="30"/>
  <c r="U4274" i="30"/>
  <c r="V4274" i="30"/>
  <c r="O4275" i="30"/>
  <c r="P4275" i="30"/>
  <c r="Q4275" i="30"/>
  <c r="R4275" i="30"/>
  <c r="S4275" i="30"/>
  <c r="U4275" i="30"/>
  <c r="V4275" i="30"/>
  <c r="O4276" i="30"/>
  <c r="P4276" i="30"/>
  <c r="Q4276" i="30"/>
  <c r="R4276" i="30"/>
  <c r="S4276" i="30"/>
  <c r="U4276" i="30"/>
  <c r="V4276" i="30"/>
  <c r="O4277" i="30"/>
  <c r="P4277" i="30"/>
  <c r="Q4277" i="30"/>
  <c r="R4277" i="30"/>
  <c r="S4277" i="30"/>
  <c r="U4277" i="30"/>
  <c r="V4277" i="30"/>
  <c r="O4278" i="30"/>
  <c r="P4278" i="30"/>
  <c r="Q4278" i="30"/>
  <c r="R4278" i="30"/>
  <c r="S4278" i="30"/>
  <c r="U4278" i="30"/>
  <c r="V4278" i="30"/>
  <c r="O4279" i="30"/>
  <c r="P4279" i="30"/>
  <c r="Q4279" i="30"/>
  <c r="R4279" i="30"/>
  <c r="S4279" i="30"/>
  <c r="U4279" i="30"/>
  <c r="V4279" i="30"/>
  <c r="O4280" i="30"/>
  <c r="P4280" i="30"/>
  <c r="Q4280" i="30"/>
  <c r="R4280" i="30"/>
  <c r="S4280" i="30"/>
  <c r="U4280" i="30"/>
  <c r="V4280" i="30"/>
  <c r="P4281" i="30"/>
  <c r="Q4281" i="30"/>
  <c r="R4281" i="30"/>
  <c r="S4281" i="30"/>
  <c r="U4281" i="30"/>
  <c r="V4281" i="30"/>
  <c r="O4282" i="30"/>
  <c r="P4282" i="30"/>
  <c r="Q4282" i="30"/>
  <c r="R4282" i="30"/>
  <c r="S4282" i="30"/>
  <c r="U4282" i="30"/>
  <c r="V4282" i="30"/>
  <c r="O4283" i="30"/>
  <c r="P4283" i="30"/>
  <c r="Q4283" i="30"/>
  <c r="R4283" i="30"/>
  <c r="S4283" i="30"/>
  <c r="U4283" i="30"/>
  <c r="V4283" i="30"/>
  <c r="P4284" i="30"/>
  <c r="Q4284" i="30"/>
  <c r="R4284" i="30"/>
  <c r="S4284" i="30"/>
  <c r="U4284" i="30"/>
  <c r="V4284" i="30"/>
  <c r="O4285" i="30"/>
  <c r="P4285" i="30"/>
  <c r="Q4285" i="30"/>
  <c r="R4285" i="30"/>
  <c r="S4285" i="30"/>
  <c r="U4285" i="30"/>
  <c r="V4285" i="30"/>
  <c r="P4286" i="30"/>
  <c r="Q4286" i="30"/>
  <c r="R4286" i="30"/>
  <c r="S4286" i="30"/>
  <c r="U4286" i="30"/>
  <c r="V4286" i="30"/>
  <c r="O4287" i="30"/>
  <c r="P4287" i="30"/>
  <c r="Q4287" i="30"/>
  <c r="R4287" i="30"/>
  <c r="S4287" i="30"/>
  <c r="U4287" i="30"/>
  <c r="V4287" i="30"/>
  <c r="P4288" i="30"/>
  <c r="Q4288" i="30"/>
  <c r="R4288" i="30"/>
  <c r="S4288" i="30"/>
  <c r="U4288" i="30"/>
  <c r="V4288" i="30"/>
  <c r="O4289" i="30"/>
  <c r="P4289" i="30"/>
  <c r="Q4289" i="30"/>
  <c r="R4289" i="30"/>
  <c r="S4289" i="30"/>
  <c r="U4289" i="30"/>
  <c r="V4289" i="30"/>
  <c r="O4290" i="30"/>
  <c r="P4290" i="30"/>
  <c r="Q4290" i="30"/>
  <c r="R4290" i="30"/>
  <c r="S4290" i="30"/>
  <c r="U4290" i="30"/>
  <c r="V4290" i="30"/>
  <c r="P4291" i="30"/>
  <c r="Q4291" i="30"/>
  <c r="R4291" i="30"/>
  <c r="S4291" i="30"/>
  <c r="U4291" i="30"/>
  <c r="V4291" i="30"/>
  <c r="P4292" i="30"/>
  <c r="Q4292" i="30"/>
  <c r="R4292" i="30"/>
  <c r="S4292" i="30"/>
  <c r="U4292" i="30"/>
  <c r="V4292" i="30"/>
  <c r="O4293" i="30"/>
  <c r="P4293" i="30"/>
  <c r="Q4293" i="30"/>
  <c r="R4293" i="30"/>
  <c r="S4293" i="30"/>
  <c r="U4293" i="30"/>
  <c r="V4293" i="30"/>
  <c r="O4294" i="30"/>
  <c r="P4294" i="30"/>
  <c r="Q4294" i="30"/>
  <c r="R4294" i="30"/>
  <c r="S4294" i="30"/>
  <c r="U4294" i="30"/>
  <c r="V4294" i="30"/>
  <c r="O4295" i="30"/>
  <c r="P4295" i="30"/>
  <c r="Q4295" i="30"/>
  <c r="R4295" i="30"/>
  <c r="S4295" i="30"/>
  <c r="U4295" i="30"/>
  <c r="V4295" i="30"/>
  <c r="O4296" i="30"/>
  <c r="P4296" i="30"/>
  <c r="Q4296" i="30"/>
  <c r="R4296" i="30"/>
  <c r="S4296" i="30"/>
  <c r="U4296" i="30"/>
  <c r="V4296" i="30"/>
  <c r="O4297" i="30"/>
  <c r="P4297" i="30"/>
  <c r="Q4297" i="30"/>
  <c r="R4297" i="30"/>
  <c r="S4297" i="30"/>
  <c r="U4297" i="30"/>
  <c r="V4297" i="30"/>
  <c r="O4298" i="30"/>
  <c r="P4298" i="30"/>
  <c r="Q4298" i="30"/>
  <c r="R4298" i="30"/>
  <c r="S4298" i="30"/>
  <c r="U4298" i="30"/>
  <c r="V4298" i="30"/>
  <c r="O4299" i="30"/>
  <c r="P4299" i="30"/>
  <c r="Q4299" i="30"/>
  <c r="R4299" i="30"/>
  <c r="S4299" i="30"/>
  <c r="U4299" i="30"/>
  <c r="V4299" i="30"/>
  <c r="O4300" i="30"/>
  <c r="P4300" i="30"/>
  <c r="Q4300" i="30"/>
  <c r="R4300" i="30"/>
  <c r="S4300" i="30"/>
  <c r="U4300" i="30"/>
  <c r="V4300" i="30"/>
  <c r="O4301" i="30"/>
  <c r="P4301" i="30"/>
  <c r="Q4301" i="30"/>
  <c r="R4301" i="30"/>
  <c r="S4301" i="30"/>
  <c r="U4301" i="30"/>
  <c r="V4301" i="30"/>
  <c r="P4302" i="30"/>
  <c r="Q4302" i="30"/>
  <c r="R4302" i="30"/>
  <c r="S4302" i="30"/>
  <c r="U4302" i="30"/>
  <c r="V4302" i="30"/>
  <c r="O4303" i="30"/>
  <c r="P4303" i="30"/>
  <c r="Q4303" i="30"/>
  <c r="R4303" i="30"/>
  <c r="S4303" i="30"/>
  <c r="U4303" i="30"/>
  <c r="V4303" i="30"/>
  <c r="O4304" i="30"/>
  <c r="P4304" i="30"/>
  <c r="Q4304" i="30"/>
  <c r="R4304" i="30"/>
  <c r="S4304" i="30"/>
  <c r="U4304" i="30"/>
  <c r="V4304" i="30"/>
  <c r="O4305" i="30"/>
  <c r="P4305" i="30"/>
  <c r="Q4305" i="30"/>
  <c r="R4305" i="30"/>
  <c r="S4305" i="30"/>
  <c r="U4305" i="30"/>
  <c r="V4305" i="30"/>
  <c r="P4306" i="30"/>
  <c r="Q4306" i="30"/>
  <c r="R4306" i="30"/>
  <c r="S4306" i="30"/>
  <c r="U4306" i="30"/>
  <c r="V4306" i="30"/>
  <c r="O4307" i="30"/>
  <c r="P4307" i="30"/>
  <c r="Q4307" i="30"/>
  <c r="R4307" i="30"/>
  <c r="S4307" i="30"/>
  <c r="U4307" i="30"/>
  <c r="V4307" i="30"/>
  <c r="O4308" i="30"/>
  <c r="P4308" i="30"/>
  <c r="Q4308" i="30"/>
  <c r="R4308" i="30"/>
  <c r="S4308" i="30"/>
  <c r="U4308" i="30"/>
  <c r="V4308" i="30"/>
  <c r="O4309" i="30"/>
  <c r="P4309" i="30"/>
  <c r="Q4309" i="30"/>
  <c r="R4309" i="30"/>
  <c r="S4309" i="30"/>
  <c r="U4309" i="30"/>
  <c r="V4309" i="30"/>
  <c r="O4310" i="30"/>
  <c r="P4310" i="30"/>
  <c r="Q4310" i="30"/>
  <c r="R4310" i="30"/>
  <c r="S4310" i="30"/>
  <c r="U4310" i="30"/>
  <c r="V4310" i="30"/>
  <c r="O4311" i="30"/>
  <c r="P4311" i="30"/>
  <c r="Q4311" i="30"/>
  <c r="R4311" i="30"/>
  <c r="S4311" i="30"/>
  <c r="U4311" i="30"/>
  <c r="V4311" i="30"/>
  <c r="P4312" i="30"/>
  <c r="Q4312" i="30"/>
  <c r="R4312" i="30"/>
  <c r="S4312" i="30"/>
  <c r="U4312" i="30"/>
  <c r="V4312" i="30"/>
  <c r="O4313" i="30"/>
  <c r="P4313" i="30"/>
  <c r="Q4313" i="30"/>
  <c r="R4313" i="30"/>
  <c r="S4313" i="30"/>
  <c r="U4313" i="30"/>
  <c r="V4313" i="30"/>
  <c r="O4314" i="30"/>
  <c r="P4314" i="30"/>
  <c r="Q4314" i="30"/>
  <c r="R4314" i="30"/>
  <c r="S4314" i="30"/>
  <c r="U4314" i="30"/>
  <c r="V4314" i="30"/>
  <c r="O4315" i="30"/>
  <c r="P4315" i="30"/>
  <c r="Q4315" i="30"/>
  <c r="R4315" i="30"/>
  <c r="S4315" i="30"/>
  <c r="U4315" i="30"/>
  <c r="V4315" i="30"/>
  <c r="O4316" i="30"/>
  <c r="P4316" i="30"/>
  <c r="Q4316" i="30"/>
  <c r="R4316" i="30"/>
  <c r="S4316" i="30"/>
  <c r="U4316" i="30"/>
  <c r="V4316" i="30"/>
  <c r="P4317" i="30"/>
  <c r="Q4317" i="30"/>
  <c r="R4317" i="30"/>
  <c r="S4317" i="30"/>
  <c r="U4317" i="30"/>
  <c r="V4317" i="30"/>
  <c r="O4318" i="30"/>
  <c r="P4318" i="30"/>
  <c r="Q4318" i="30"/>
  <c r="R4318" i="30"/>
  <c r="S4318" i="30"/>
  <c r="U4318" i="30"/>
  <c r="V4318" i="30"/>
  <c r="O4319" i="30"/>
  <c r="P4319" i="30"/>
  <c r="Q4319" i="30"/>
  <c r="R4319" i="30"/>
  <c r="S4319" i="30"/>
  <c r="U4319" i="30"/>
  <c r="V4319" i="30"/>
  <c r="O4320" i="30"/>
  <c r="P4320" i="30"/>
  <c r="Q4320" i="30"/>
  <c r="R4320" i="30"/>
  <c r="S4320" i="30"/>
  <c r="U4320" i="30"/>
  <c r="V4320" i="30"/>
  <c r="O4321" i="30"/>
  <c r="P4321" i="30"/>
  <c r="Q4321" i="30"/>
  <c r="R4321" i="30"/>
  <c r="S4321" i="30"/>
  <c r="U4321" i="30"/>
  <c r="V4321" i="30"/>
  <c r="O4322" i="30"/>
  <c r="P4322" i="30"/>
  <c r="Q4322" i="30"/>
  <c r="R4322" i="30"/>
  <c r="S4322" i="30"/>
  <c r="U4322" i="30"/>
  <c r="V4322" i="30"/>
  <c r="O4323" i="30"/>
  <c r="P4323" i="30"/>
  <c r="Q4323" i="30"/>
  <c r="R4323" i="30"/>
  <c r="S4323" i="30"/>
  <c r="U4323" i="30"/>
  <c r="V4323" i="30"/>
  <c r="O4324" i="30"/>
  <c r="P4324" i="30"/>
  <c r="Q4324" i="30"/>
  <c r="R4324" i="30"/>
  <c r="S4324" i="30"/>
  <c r="U4324" i="30"/>
  <c r="V4324" i="30"/>
  <c r="O4325" i="30"/>
  <c r="P4325" i="30"/>
  <c r="Q4325" i="30"/>
  <c r="R4325" i="30"/>
  <c r="S4325" i="30"/>
  <c r="U4325" i="30"/>
  <c r="V4325" i="30"/>
  <c r="O4326" i="30"/>
  <c r="P4326" i="30"/>
  <c r="Q4326" i="30"/>
  <c r="R4326" i="30"/>
  <c r="S4326" i="30"/>
  <c r="U4326" i="30"/>
  <c r="V4326" i="30"/>
  <c r="O4327" i="30"/>
  <c r="P4327" i="30"/>
  <c r="Q4327" i="30"/>
  <c r="R4327" i="30"/>
  <c r="S4327" i="30"/>
  <c r="U4327" i="30"/>
  <c r="V4327" i="30"/>
  <c r="O4328" i="30"/>
  <c r="P4328" i="30"/>
  <c r="Q4328" i="30"/>
  <c r="R4328" i="30"/>
  <c r="S4328" i="30"/>
  <c r="U4328" i="30"/>
  <c r="V4328" i="30"/>
  <c r="O4329" i="30"/>
  <c r="P4329" i="30"/>
  <c r="Q4329" i="30"/>
  <c r="R4329" i="30"/>
  <c r="S4329" i="30"/>
  <c r="U4329" i="30"/>
  <c r="V4329" i="30"/>
  <c r="O4330" i="30"/>
  <c r="P4330" i="30"/>
  <c r="Q4330" i="30"/>
  <c r="R4330" i="30"/>
  <c r="S4330" i="30"/>
  <c r="U4330" i="30"/>
  <c r="V4330" i="30"/>
  <c r="P4331" i="30"/>
  <c r="Q4331" i="30"/>
  <c r="R4331" i="30"/>
  <c r="S4331" i="30"/>
  <c r="U4331" i="30"/>
  <c r="V4331" i="30"/>
  <c r="O4332" i="30"/>
  <c r="P4332" i="30"/>
  <c r="Q4332" i="30"/>
  <c r="R4332" i="30"/>
  <c r="S4332" i="30"/>
  <c r="U4332" i="30"/>
  <c r="V4332" i="30"/>
  <c r="P4333" i="30"/>
  <c r="Q4333" i="30"/>
  <c r="R4333" i="30"/>
  <c r="S4333" i="30"/>
  <c r="U4333" i="30"/>
  <c r="V4333" i="30"/>
  <c r="O4334" i="30"/>
  <c r="P4334" i="30"/>
  <c r="Q4334" i="30"/>
  <c r="R4334" i="30"/>
  <c r="S4334" i="30"/>
  <c r="U4334" i="30"/>
  <c r="V4334" i="30"/>
  <c r="O4335" i="30"/>
  <c r="P4335" i="30"/>
  <c r="Q4335" i="30"/>
  <c r="R4335" i="30"/>
  <c r="S4335" i="30"/>
  <c r="U4335" i="30"/>
  <c r="V4335" i="30"/>
  <c r="P4336" i="30"/>
  <c r="Q4336" i="30"/>
  <c r="R4336" i="30"/>
  <c r="S4336" i="30"/>
  <c r="U4336" i="30"/>
  <c r="V4336" i="30"/>
  <c r="O4337" i="30"/>
  <c r="P4337" i="30"/>
  <c r="Q4337" i="30"/>
  <c r="R4337" i="30"/>
  <c r="S4337" i="30"/>
  <c r="U4337" i="30"/>
  <c r="V4337" i="30"/>
  <c r="P4338" i="30"/>
  <c r="Q4338" i="30"/>
  <c r="R4338" i="30"/>
  <c r="S4338" i="30"/>
  <c r="U4338" i="30"/>
  <c r="V4338" i="30"/>
  <c r="O4339" i="30"/>
  <c r="P4339" i="30"/>
  <c r="Q4339" i="30"/>
  <c r="R4339" i="30"/>
  <c r="S4339" i="30"/>
  <c r="U4339" i="30"/>
  <c r="V4339" i="30"/>
  <c r="O4340" i="30"/>
  <c r="P4340" i="30"/>
  <c r="Q4340" i="30"/>
  <c r="R4340" i="30"/>
  <c r="S4340" i="30"/>
  <c r="U4340" i="30"/>
  <c r="V4340" i="30"/>
  <c r="O4341" i="30"/>
  <c r="P4341" i="30"/>
  <c r="Q4341" i="30"/>
  <c r="R4341" i="30"/>
  <c r="S4341" i="30"/>
  <c r="U4341" i="30"/>
  <c r="V4341" i="30"/>
  <c r="O4342" i="30"/>
  <c r="P4342" i="30"/>
  <c r="Q4342" i="30"/>
  <c r="R4342" i="30"/>
  <c r="S4342" i="30"/>
  <c r="U4342" i="30"/>
  <c r="V4342" i="30"/>
  <c r="O4343" i="30"/>
  <c r="P4343" i="30"/>
  <c r="Q4343" i="30"/>
  <c r="R4343" i="30"/>
  <c r="S4343" i="30"/>
  <c r="U4343" i="30"/>
  <c r="V4343" i="30"/>
  <c r="O4344" i="30"/>
  <c r="P4344" i="30"/>
  <c r="Q4344" i="30"/>
  <c r="R4344" i="30"/>
  <c r="S4344" i="30"/>
  <c r="U4344" i="30"/>
  <c r="V4344" i="30"/>
  <c r="O4345" i="30"/>
  <c r="P4345" i="30"/>
  <c r="Q4345" i="30"/>
  <c r="R4345" i="30"/>
  <c r="S4345" i="30"/>
  <c r="U4345" i="30"/>
  <c r="V4345" i="30"/>
  <c r="P4346" i="30"/>
  <c r="Q4346" i="30"/>
  <c r="R4346" i="30"/>
  <c r="S4346" i="30"/>
  <c r="U4346" i="30"/>
  <c r="V4346" i="30"/>
  <c r="O4347" i="30"/>
  <c r="P4347" i="30"/>
  <c r="Q4347" i="30"/>
  <c r="R4347" i="30"/>
  <c r="S4347" i="30"/>
  <c r="U4347" i="30"/>
  <c r="V4347" i="30"/>
  <c r="O4348" i="30"/>
  <c r="P4348" i="30"/>
  <c r="Q4348" i="30"/>
  <c r="R4348" i="30"/>
  <c r="S4348" i="30"/>
  <c r="U4348" i="30"/>
  <c r="V4348" i="30"/>
  <c r="O4349" i="30"/>
  <c r="P4349" i="30"/>
  <c r="Q4349" i="30"/>
  <c r="R4349" i="30"/>
  <c r="S4349" i="30"/>
  <c r="U4349" i="30"/>
  <c r="V4349" i="30"/>
  <c r="O4350" i="30"/>
  <c r="P4350" i="30"/>
  <c r="Q4350" i="30"/>
  <c r="R4350" i="30"/>
  <c r="S4350" i="30"/>
  <c r="U4350" i="30"/>
  <c r="V4350" i="30"/>
  <c r="O4351" i="30"/>
  <c r="P4351" i="30"/>
  <c r="Q4351" i="30"/>
  <c r="R4351" i="30"/>
  <c r="S4351" i="30"/>
  <c r="U4351" i="30"/>
  <c r="V4351" i="30"/>
  <c r="O4352" i="30"/>
  <c r="P4352" i="30"/>
  <c r="Q4352" i="30"/>
  <c r="R4352" i="30"/>
  <c r="S4352" i="30"/>
  <c r="U4352" i="30"/>
  <c r="V4352" i="30"/>
  <c r="P4353" i="30"/>
  <c r="Q4353" i="30"/>
  <c r="R4353" i="30"/>
  <c r="S4353" i="30"/>
  <c r="U4353" i="30"/>
  <c r="V4353" i="30"/>
  <c r="O4354" i="30"/>
  <c r="P4354" i="30"/>
  <c r="Q4354" i="30"/>
  <c r="R4354" i="30"/>
  <c r="S4354" i="30"/>
  <c r="U4354" i="30"/>
  <c r="V4354" i="30"/>
  <c r="O4355" i="30"/>
  <c r="P4355" i="30"/>
  <c r="Q4355" i="30"/>
  <c r="R4355" i="30"/>
  <c r="S4355" i="30"/>
  <c r="U4355" i="30"/>
  <c r="V4355" i="30"/>
  <c r="O4356" i="30"/>
  <c r="P4356" i="30"/>
  <c r="Q4356" i="30"/>
  <c r="R4356" i="30"/>
  <c r="S4356" i="30"/>
  <c r="U4356" i="30"/>
  <c r="V4356" i="30"/>
  <c r="P4357" i="30"/>
  <c r="Q4357" i="30"/>
  <c r="R4357" i="30"/>
  <c r="S4357" i="30"/>
  <c r="U4357" i="30"/>
  <c r="V4357" i="30"/>
  <c r="O4358" i="30"/>
  <c r="P4358" i="30"/>
  <c r="Q4358" i="30"/>
  <c r="R4358" i="30"/>
  <c r="S4358" i="30"/>
  <c r="U4358" i="30"/>
  <c r="V4358" i="30"/>
  <c r="P4359" i="30"/>
  <c r="Q4359" i="30"/>
  <c r="R4359" i="30"/>
  <c r="S4359" i="30"/>
  <c r="U4359" i="30"/>
  <c r="V4359" i="30"/>
  <c r="P4360" i="30"/>
  <c r="Q4360" i="30"/>
  <c r="R4360" i="30"/>
  <c r="S4360" i="30"/>
  <c r="U4360" i="30"/>
  <c r="V4360" i="30"/>
  <c r="O4361" i="30"/>
  <c r="P4361" i="30"/>
  <c r="Q4361" i="30"/>
  <c r="R4361" i="30"/>
  <c r="S4361" i="30"/>
  <c r="U4361" i="30"/>
  <c r="V4361" i="30"/>
  <c r="O4362" i="30"/>
  <c r="P4362" i="30"/>
  <c r="Q4362" i="30"/>
  <c r="R4362" i="30"/>
  <c r="S4362" i="30"/>
  <c r="U4362" i="30"/>
  <c r="V4362" i="30"/>
  <c r="P4363" i="30"/>
  <c r="Q4363" i="30"/>
  <c r="R4363" i="30"/>
  <c r="S4363" i="30"/>
  <c r="U4363" i="30"/>
  <c r="V4363" i="30"/>
  <c r="O4364" i="30"/>
  <c r="P4364" i="30"/>
  <c r="Q4364" i="30"/>
  <c r="R4364" i="30"/>
  <c r="S4364" i="30"/>
  <c r="U4364" i="30"/>
  <c r="V4364" i="30"/>
  <c r="P4365" i="30"/>
  <c r="Q4365" i="30"/>
  <c r="R4365" i="30"/>
  <c r="S4365" i="30"/>
  <c r="U4365" i="30"/>
  <c r="V4365" i="30"/>
  <c r="P4366" i="30"/>
  <c r="Q4366" i="30"/>
  <c r="R4366" i="30"/>
  <c r="S4366" i="30"/>
  <c r="U4366" i="30"/>
  <c r="V4366" i="30"/>
  <c r="P4367" i="30"/>
  <c r="Q4367" i="30"/>
  <c r="R4367" i="30"/>
  <c r="S4367" i="30"/>
  <c r="U4367" i="30"/>
  <c r="V4367" i="30"/>
  <c r="O4368" i="30"/>
  <c r="P4368" i="30"/>
  <c r="Q4368" i="30"/>
  <c r="R4368" i="30"/>
  <c r="S4368" i="30"/>
  <c r="U4368" i="30"/>
  <c r="V4368" i="30"/>
  <c r="O4369" i="30"/>
  <c r="P4369" i="30"/>
  <c r="Q4369" i="30"/>
  <c r="R4369" i="30"/>
  <c r="S4369" i="30"/>
  <c r="U4369" i="30"/>
  <c r="V4369" i="30"/>
  <c r="O4370" i="30"/>
  <c r="P4370" i="30"/>
  <c r="Q4370" i="30"/>
  <c r="R4370" i="30"/>
  <c r="S4370" i="30"/>
  <c r="U4370" i="30"/>
  <c r="V4370" i="30"/>
  <c r="O4371" i="30"/>
  <c r="P4371" i="30"/>
  <c r="Q4371" i="30"/>
  <c r="R4371" i="30"/>
  <c r="S4371" i="30"/>
  <c r="U4371" i="30"/>
  <c r="V4371" i="30"/>
  <c r="O4372" i="30"/>
  <c r="P4372" i="30"/>
  <c r="Q4372" i="30"/>
  <c r="R4372" i="30"/>
  <c r="S4372" i="30"/>
  <c r="U4372" i="30"/>
  <c r="V4372" i="30"/>
  <c r="O4373" i="30"/>
  <c r="P4373" i="30"/>
  <c r="Q4373" i="30"/>
  <c r="R4373" i="30"/>
  <c r="S4373" i="30"/>
  <c r="U4373" i="30"/>
  <c r="V4373" i="30"/>
  <c r="O4374" i="30"/>
  <c r="P4374" i="30"/>
  <c r="Q4374" i="30"/>
  <c r="R4374" i="30"/>
  <c r="S4374" i="30"/>
  <c r="U4374" i="30"/>
  <c r="V4374" i="30"/>
  <c r="O4375" i="30"/>
  <c r="P4375" i="30"/>
  <c r="Q4375" i="30"/>
  <c r="R4375" i="30"/>
  <c r="S4375" i="30"/>
  <c r="U4375" i="30"/>
  <c r="V4375" i="30"/>
  <c r="O4376" i="30"/>
  <c r="P4376" i="30"/>
  <c r="Q4376" i="30"/>
  <c r="R4376" i="30"/>
  <c r="S4376" i="30"/>
  <c r="U4376" i="30"/>
  <c r="V4376" i="30"/>
  <c r="O4377" i="30"/>
  <c r="P4377" i="30"/>
  <c r="Q4377" i="30"/>
  <c r="R4377" i="30"/>
  <c r="S4377" i="30"/>
  <c r="U4377" i="30"/>
  <c r="V4377" i="30"/>
  <c r="O4378" i="30"/>
  <c r="P4378" i="30"/>
  <c r="Q4378" i="30"/>
  <c r="R4378" i="30"/>
  <c r="S4378" i="30"/>
  <c r="U4378" i="30"/>
  <c r="V4378" i="30"/>
  <c r="O4379" i="30"/>
  <c r="P4379" i="30"/>
  <c r="Q4379" i="30"/>
  <c r="R4379" i="30"/>
  <c r="S4379" i="30"/>
  <c r="U4379" i="30"/>
  <c r="V4379" i="30"/>
  <c r="O4380" i="30"/>
  <c r="P4380" i="30"/>
  <c r="Q4380" i="30"/>
  <c r="R4380" i="30"/>
  <c r="S4380" i="30"/>
  <c r="U4380" i="30"/>
  <c r="V4380" i="30"/>
  <c r="O4381" i="30"/>
  <c r="P4381" i="30"/>
  <c r="Q4381" i="30"/>
  <c r="R4381" i="30"/>
  <c r="S4381" i="30"/>
  <c r="U4381" i="30"/>
  <c r="V4381" i="30"/>
  <c r="O4382" i="30"/>
  <c r="P4382" i="30"/>
  <c r="Q4382" i="30"/>
  <c r="R4382" i="30"/>
  <c r="S4382" i="30"/>
  <c r="U4382" i="30"/>
  <c r="V4382" i="30"/>
  <c r="O4383" i="30"/>
  <c r="P4383" i="30"/>
  <c r="Q4383" i="30"/>
  <c r="R4383" i="30"/>
  <c r="S4383" i="30"/>
  <c r="U4383" i="30"/>
  <c r="V4383" i="30"/>
  <c r="O4384" i="30"/>
  <c r="P4384" i="30"/>
  <c r="Q4384" i="30"/>
  <c r="R4384" i="30"/>
  <c r="S4384" i="30"/>
  <c r="U4384" i="30"/>
  <c r="V4384" i="30"/>
  <c r="O4385" i="30"/>
  <c r="P4385" i="30"/>
  <c r="Q4385" i="30"/>
  <c r="R4385" i="30"/>
  <c r="S4385" i="30"/>
  <c r="U4385" i="30"/>
  <c r="V4385" i="30"/>
  <c r="O4386" i="30"/>
  <c r="P4386" i="30"/>
  <c r="Q4386" i="30"/>
  <c r="R4386" i="30"/>
  <c r="S4386" i="30"/>
  <c r="U4386" i="30"/>
  <c r="V4386" i="30"/>
  <c r="O4387" i="30"/>
  <c r="P4387" i="30"/>
  <c r="Q4387" i="30"/>
  <c r="R4387" i="30"/>
  <c r="S4387" i="30"/>
  <c r="U4387" i="30"/>
  <c r="V4387" i="30"/>
  <c r="O4388" i="30"/>
  <c r="P4388" i="30"/>
  <c r="Q4388" i="30"/>
  <c r="R4388" i="30"/>
  <c r="S4388" i="30"/>
  <c r="U4388" i="30"/>
  <c r="V4388" i="30"/>
  <c r="O4389" i="30"/>
  <c r="P4389" i="30"/>
  <c r="Q4389" i="30"/>
  <c r="R4389" i="30"/>
  <c r="S4389" i="30"/>
  <c r="U4389" i="30"/>
  <c r="V4389" i="30"/>
  <c r="O4390" i="30"/>
  <c r="P4390" i="30"/>
  <c r="Q4390" i="30"/>
  <c r="R4390" i="30"/>
  <c r="S4390" i="30"/>
  <c r="U4390" i="30"/>
  <c r="V4390" i="30"/>
  <c r="O4391" i="30"/>
  <c r="P4391" i="30"/>
  <c r="Q4391" i="30"/>
  <c r="R4391" i="30"/>
  <c r="S4391" i="30"/>
  <c r="U4391" i="30"/>
  <c r="V4391" i="30"/>
  <c r="O4392" i="30"/>
  <c r="P4392" i="30"/>
  <c r="Q4392" i="30"/>
  <c r="R4392" i="30"/>
  <c r="S4392" i="30"/>
  <c r="U4392" i="30"/>
  <c r="V4392" i="30"/>
  <c r="O4393" i="30"/>
  <c r="P4393" i="30"/>
  <c r="Q4393" i="30"/>
  <c r="R4393" i="30"/>
  <c r="S4393" i="30"/>
  <c r="U4393" i="30"/>
  <c r="V4393" i="30"/>
  <c r="O4394" i="30"/>
  <c r="P4394" i="30"/>
  <c r="Q4394" i="30"/>
  <c r="R4394" i="30"/>
  <c r="S4394" i="30"/>
  <c r="U4394" i="30"/>
  <c r="V4394" i="30"/>
  <c r="O4395" i="30"/>
  <c r="P4395" i="30"/>
  <c r="Q4395" i="30"/>
  <c r="R4395" i="30"/>
  <c r="S4395" i="30"/>
  <c r="U4395" i="30"/>
  <c r="V4395" i="30"/>
  <c r="O4396" i="30"/>
  <c r="P4396" i="30"/>
  <c r="Q4396" i="30"/>
  <c r="R4396" i="30"/>
  <c r="S4396" i="30"/>
  <c r="U4396" i="30"/>
  <c r="V4396" i="30"/>
  <c r="O4397" i="30"/>
  <c r="P4397" i="30"/>
  <c r="Q4397" i="30"/>
  <c r="R4397" i="30"/>
  <c r="S4397" i="30"/>
  <c r="U4397" i="30"/>
  <c r="V4397" i="30"/>
  <c r="O4398" i="30"/>
  <c r="P4398" i="30"/>
  <c r="Q4398" i="30"/>
  <c r="R4398" i="30"/>
  <c r="S4398" i="30"/>
  <c r="U4398" i="30"/>
  <c r="V4398" i="30"/>
  <c r="O4399" i="30"/>
  <c r="P4399" i="30"/>
  <c r="Q4399" i="30"/>
  <c r="R4399" i="30"/>
  <c r="S4399" i="30"/>
  <c r="U4399" i="30"/>
  <c r="V4399" i="30"/>
  <c r="O4400" i="30"/>
  <c r="P4400" i="30"/>
  <c r="Q4400" i="30"/>
  <c r="R4400" i="30"/>
  <c r="S4400" i="30"/>
  <c r="U4400" i="30"/>
  <c r="V4400" i="30"/>
  <c r="O4401" i="30"/>
  <c r="P4401" i="30"/>
  <c r="Q4401" i="30"/>
  <c r="R4401" i="30"/>
  <c r="S4401" i="30"/>
  <c r="U4401" i="30"/>
  <c r="V4401" i="30"/>
  <c r="O4402" i="30"/>
  <c r="P4402" i="30"/>
  <c r="Q4402" i="30"/>
  <c r="R4402" i="30"/>
  <c r="S4402" i="30"/>
  <c r="U4402" i="30"/>
  <c r="V4402" i="30"/>
  <c r="O4403" i="30"/>
  <c r="P4403" i="30"/>
  <c r="Q4403" i="30"/>
  <c r="R4403" i="30"/>
  <c r="S4403" i="30"/>
  <c r="U4403" i="30"/>
  <c r="V4403" i="30"/>
  <c r="O4404" i="30"/>
  <c r="P4404" i="30"/>
  <c r="Q4404" i="30"/>
  <c r="R4404" i="30"/>
  <c r="S4404" i="30"/>
  <c r="U4404" i="30"/>
  <c r="V4404" i="30"/>
  <c r="O4405" i="30"/>
  <c r="P4405" i="30"/>
  <c r="Q4405" i="30"/>
  <c r="R4405" i="30"/>
  <c r="S4405" i="30"/>
  <c r="U4405" i="30"/>
  <c r="V4405" i="30"/>
  <c r="O4406" i="30"/>
  <c r="P4406" i="30"/>
  <c r="Q4406" i="30"/>
  <c r="R4406" i="30"/>
  <c r="S4406" i="30"/>
  <c r="U4406" i="30"/>
  <c r="V4406" i="30"/>
  <c r="O4407" i="30"/>
  <c r="P4407" i="30"/>
  <c r="Q4407" i="30"/>
  <c r="R4407" i="30"/>
  <c r="S4407" i="30"/>
  <c r="U4407" i="30"/>
  <c r="V4407" i="30"/>
  <c r="O4408" i="30"/>
  <c r="P4408" i="30"/>
  <c r="Q4408" i="30"/>
  <c r="R4408" i="30"/>
  <c r="S4408" i="30"/>
  <c r="U4408" i="30"/>
  <c r="V4408" i="30"/>
  <c r="O4409" i="30"/>
  <c r="P4409" i="30"/>
  <c r="Q4409" i="30"/>
  <c r="R4409" i="30"/>
  <c r="S4409" i="30"/>
  <c r="U4409" i="30"/>
  <c r="V4409" i="30"/>
  <c r="O4410" i="30"/>
  <c r="P4410" i="30"/>
  <c r="Q4410" i="30"/>
  <c r="R4410" i="30"/>
  <c r="S4410" i="30"/>
  <c r="U4410" i="30"/>
  <c r="V4410" i="30"/>
  <c r="O4411" i="30"/>
  <c r="P4411" i="30"/>
  <c r="Q4411" i="30"/>
  <c r="R4411" i="30"/>
  <c r="S4411" i="30"/>
  <c r="U4411" i="30"/>
  <c r="V4411" i="30"/>
  <c r="P4412" i="30"/>
  <c r="Q4412" i="30"/>
  <c r="R4412" i="30"/>
  <c r="S4412" i="30"/>
  <c r="U4412" i="30"/>
  <c r="V4412" i="30"/>
  <c r="P4413" i="30"/>
  <c r="Q4413" i="30"/>
  <c r="R4413" i="30"/>
  <c r="S4413" i="30"/>
  <c r="U4413" i="30"/>
  <c r="V4413" i="30"/>
  <c r="O4414" i="30"/>
  <c r="P4414" i="30"/>
  <c r="Q4414" i="30"/>
  <c r="R4414" i="30"/>
  <c r="S4414" i="30"/>
  <c r="U4414" i="30"/>
  <c r="V4414" i="30"/>
  <c r="O4415" i="30"/>
  <c r="P4415" i="30"/>
  <c r="Q4415" i="30"/>
  <c r="R4415" i="30"/>
  <c r="S4415" i="30"/>
  <c r="U4415" i="30"/>
  <c r="V4415" i="30"/>
  <c r="O4416" i="30"/>
  <c r="P4416" i="30"/>
  <c r="Q4416" i="30"/>
  <c r="R4416" i="30"/>
  <c r="S4416" i="30"/>
  <c r="U4416" i="30"/>
  <c r="V4416" i="30"/>
  <c r="O4417" i="30"/>
  <c r="P4417" i="30"/>
  <c r="Q4417" i="30"/>
  <c r="R4417" i="30"/>
  <c r="S4417" i="30"/>
  <c r="U4417" i="30"/>
  <c r="V4417" i="30"/>
  <c r="O4418" i="30"/>
  <c r="P4418" i="30"/>
  <c r="Q4418" i="30"/>
  <c r="R4418" i="30"/>
  <c r="S4418" i="30"/>
  <c r="U4418" i="30"/>
  <c r="V4418" i="30"/>
  <c r="O4419" i="30"/>
  <c r="P4419" i="30"/>
  <c r="Q4419" i="30"/>
  <c r="R4419" i="30"/>
  <c r="S4419" i="30"/>
  <c r="U4419" i="30"/>
  <c r="V4419" i="30"/>
  <c r="O4420" i="30"/>
  <c r="P4420" i="30"/>
  <c r="Q4420" i="30"/>
  <c r="R4420" i="30"/>
  <c r="S4420" i="30"/>
  <c r="U4420" i="30"/>
  <c r="V4420" i="30"/>
  <c r="O4421" i="30"/>
  <c r="P4421" i="30"/>
  <c r="Q4421" i="30"/>
  <c r="R4421" i="30"/>
  <c r="S4421" i="30"/>
  <c r="U4421" i="30"/>
  <c r="V4421" i="30"/>
  <c r="O4422" i="30"/>
  <c r="P4422" i="30"/>
  <c r="Q4422" i="30"/>
  <c r="R4422" i="30"/>
  <c r="S4422" i="30"/>
  <c r="U4422" i="30"/>
  <c r="V4422" i="30"/>
  <c r="O4423" i="30"/>
  <c r="P4423" i="30"/>
  <c r="Q4423" i="30"/>
  <c r="R4423" i="30"/>
  <c r="S4423" i="30"/>
  <c r="U4423" i="30"/>
  <c r="V4423" i="30"/>
  <c r="O4424" i="30"/>
  <c r="P4424" i="30"/>
  <c r="Q4424" i="30"/>
  <c r="R4424" i="30"/>
  <c r="S4424" i="30"/>
  <c r="U4424" i="30"/>
  <c r="V4424" i="30"/>
  <c r="O4425" i="30"/>
  <c r="P4425" i="30"/>
  <c r="Q4425" i="30"/>
  <c r="R4425" i="30"/>
  <c r="S4425" i="30"/>
  <c r="U4425" i="30"/>
  <c r="V4425" i="30"/>
  <c r="O4426" i="30"/>
  <c r="P4426" i="30"/>
  <c r="Q4426" i="30"/>
  <c r="R4426" i="30"/>
  <c r="S4426" i="30"/>
  <c r="U4426" i="30"/>
  <c r="V4426" i="30"/>
  <c r="O4427" i="30"/>
  <c r="P4427" i="30"/>
  <c r="Q4427" i="30"/>
  <c r="R4427" i="30"/>
  <c r="S4427" i="30"/>
  <c r="U4427" i="30"/>
  <c r="V4427" i="30"/>
  <c r="O4428" i="30"/>
  <c r="P4428" i="30"/>
  <c r="Q4428" i="30"/>
  <c r="R4428" i="30"/>
  <c r="S4428" i="30"/>
  <c r="U4428" i="30"/>
  <c r="V4428" i="30"/>
  <c r="O4429" i="30"/>
  <c r="P4429" i="30"/>
  <c r="Q4429" i="30"/>
  <c r="R4429" i="30"/>
  <c r="S4429" i="30"/>
  <c r="U4429" i="30"/>
  <c r="V4429" i="30"/>
  <c r="O4430" i="30"/>
  <c r="P4430" i="30"/>
  <c r="Q4430" i="30"/>
  <c r="R4430" i="30"/>
  <c r="S4430" i="30"/>
  <c r="U4430" i="30"/>
  <c r="V4430" i="30"/>
  <c r="O4431" i="30"/>
  <c r="P4431" i="30"/>
  <c r="Q4431" i="30"/>
  <c r="R4431" i="30"/>
  <c r="S4431" i="30"/>
  <c r="U4431" i="30"/>
  <c r="V4431" i="30"/>
  <c r="O4432" i="30"/>
  <c r="P4432" i="30"/>
  <c r="Q4432" i="30"/>
  <c r="R4432" i="30"/>
  <c r="S4432" i="30"/>
  <c r="U4432" i="30"/>
  <c r="V4432" i="30"/>
  <c r="O4433" i="30"/>
  <c r="P4433" i="30"/>
  <c r="Q4433" i="30"/>
  <c r="R4433" i="30"/>
  <c r="S4433" i="30"/>
  <c r="U4433" i="30"/>
  <c r="V4433" i="30"/>
  <c r="O4434" i="30"/>
  <c r="P4434" i="30"/>
  <c r="Q4434" i="30"/>
  <c r="R4434" i="30"/>
  <c r="S4434" i="30"/>
  <c r="U4434" i="30"/>
  <c r="V4434" i="30"/>
  <c r="O4435" i="30"/>
  <c r="P4435" i="30"/>
  <c r="Q4435" i="30"/>
  <c r="R4435" i="30"/>
  <c r="S4435" i="30"/>
  <c r="U4435" i="30"/>
  <c r="V4435" i="30"/>
  <c r="P4436" i="30"/>
  <c r="Q4436" i="30"/>
  <c r="R4436" i="30"/>
  <c r="S4436" i="30"/>
  <c r="U4436" i="30"/>
  <c r="V4436" i="30"/>
  <c r="P4437" i="30"/>
  <c r="Q4437" i="30"/>
  <c r="R4437" i="30"/>
  <c r="S4437" i="30"/>
  <c r="U4437" i="30"/>
  <c r="V4437" i="30"/>
  <c r="P4438" i="30"/>
  <c r="Q4438" i="30"/>
  <c r="R4438" i="30"/>
  <c r="S4438" i="30"/>
  <c r="U4438" i="30"/>
  <c r="V4438" i="30"/>
  <c r="O4439" i="30"/>
  <c r="P4439" i="30"/>
  <c r="Q4439" i="30"/>
  <c r="R4439" i="30"/>
  <c r="S4439" i="30"/>
  <c r="U4439" i="30"/>
  <c r="V4439" i="30"/>
  <c r="O4440" i="30"/>
  <c r="P4440" i="30"/>
  <c r="Q4440" i="30"/>
  <c r="R4440" i="30"/>
  <c r="S4440" i="30"/>
  <c r="U4440" i="30"/>
  <c r="V4440" i="30"/>
  <c r="P4441" i="30"/>
  <c r="Q4441" i="30"/>
  <c r="R4441" i="30"/>
  <c r="S4441" i="30"/>
  <c r="U4441" i="30"/>
  <c r="V4441" i="30"/>
  <c r="P4442" i="30"/>
  <c r="Q4442" i="30"/>
  <c r="R4442" i="30"/>
  <c r="S4442" i="30"/>
  <c r="U4442" i="30"/>
  <c r="V4442" i="30"/>
  <c r="O4443" i="30"/>
  <c r="P4443" i="30"/>
  <c r="Q4443" i="30"/>
  <c r="R4443" i="30"/>
  <c r="S4443" i="30"/>
  <c r="U4443" i="30"/>
  <c r="V4443" i="30"/>
  <c r="O4444" i="30"/>
  <c r="P4444" i="30"/>
  <c r="Q4444" i="30"/>
  <c r="R4444" i="30"/>
  <c r="S4444" i="30"/>
  <c r="U4444" i="30"/>
  <c r="V4444" i="30"/>
  <c r="C3924" i="30"/>
  <c r="D3924" i="30"/>
  <c r="E3924" i="30"/>
  <c r="F3924" i="30"/>
  <c r="G3924" i="30"/>
  <c r="H3924" i="30"/>
  <c r="I3924" i="30"/>
  <c r="J3924" i="30"/>
  <c r="K3924" i="30"/>
  <c r="L3924" i="30"/>
  <c r="M3924" i="30"/>
  <c r="C3925" i="30"/>
  <c r="D3925" i="30"/>
  <c r="E3925" i="30"/>
  <c r="F3925" i="30"/>
  <c r="G3925" i="30"/>
  <c r="H3925" i="30"/>
  <c r="I3925" i="30"/>
  <c r="J3925" i="30"/>
  <c r="K3925" i="30"/>
  <c r="L3925" i="30"/>
  <c r="M3925" i="30"/>
  <c r="C3926" i="30"/>
  <c r="D3926" i="30"/>
  <c r="E3926" i="30"/>
  <c r="F3926" i="30"/>
  <c r="G3926" i="30"/>
  <c r="H3926" i="30"/>
  <c r="I3926" i="30"/>
  <c r="J3926" i="30"/>
  <c r="K3926" i="30"/>
  <c r="L3926" i="30"/>
  <c r="M3926" i="30"/>
  <c r="C3927" i="30"/>
  <c r="D3927" i="30"/>
  <c r="E3927" i="30"/>
  <c r="F3927" i="30"/>
  <c r="G3927" i="30"/>
  <c r="H3927" i="30"/>
  <c r="I3927" i="30"/>
  <c r="J3927" i="30"/>
  <c r="K3927" i="30"/>
  <c r="L3927" i="30"/>
  <c r="M3927" i="30"/>
  <c r="C3928" i="30"/>
  <c r="D3928" i="30"/>
  <c r="E3928" i="30"/>
  <c r="F3928" i="30"/>
  <c r="G3928" i="30"/>
  <c r="H3928" i="30"/>
  <c r="I3928" i="30"/>
  <c r="J3928" i="30"/>
  <c r="K3928" i="30"/>
  <c r="L3928" i="30"/>
  <c r="M3928" i="30"/>
  <c r="C3929" i="30"/>
  <c r="D3929" i="30"/>
  <c r="E3929" i="30"/>
  <c r="F3929" i="30"/>
  <c r="G3929" i="30"/>
  <c r="H3929" i="30"/>
  <c r="I3929" i="30"/>
  <c r="J3929" i="30"/>
  <c r="K3929" i="30"/>
  <c r="L3929" i="30"/>
  <c r="M3929" i="30"/>
  <c r="C3930" i="30"/>
  <c r="D3930" i="30"/>
  <c r="E3930" i="30"/>
  <c r="F3930" i="30"/>
  <c r="G3930" i="30"/>
  <c r="H3930" i="30"/>
  <c r="I3930" i="30"/>
  <c r="J3930" i="30"/>
  <c r="K3930" i="30"/>
  <c r="L3930" i="30"/>
  <c r="M3930" i="30"/>
  <c r="C3931" i="30"/>
  <c r="D3931" i="30"/>
  <c r="E3931" i="30"/>
  <c r="F3931" i="30"/>
  <c r="G3931" i="30"/>
  <c r="H3931" i="30"/>
  <c r="I3931" i="30"/>
  <c r="J3931" i="30"/>
  <c r="K3931" i="30"/>
  <c r="L3931" i="30"/>
  <c r="M3931" i="30"/>
  <c r="C3932" i="30"/>
  <c r="D3932" i="30"/>
  <c r="E3932" i="30"/>
  <c r="F3932" i="30"/>
  <c r="G3932" i="30"/>
  <c r="H3932" i="30"/>
  <c r="I3932" i="30"/>
  <c r="J3932" i="30"/>
  <c r="K3932" i="30"/>
  <c r="L3932" i="30"/>
  <c r="M3932" i="30"/>
  <c r="C3933" i="30"/>
  <c r="D3933" i="30"/>
  <c r="E3933" i="30"/>
  <c r="F3933" i="30"/>
  <c r="G3933" i="30"/>
  <c r="H3933" i="30"/>
  <c r="I3933" i="30"/>
  <c r="J3933" i="30"/>
  <c r="K3933" i="30"/>
  <c r="L3933" i="30"/>
  <c r="M3933" i="30"/>
  <c r="C3934" i="30"/>
  <c r="D3934" i="30"/>
  <c r="E3934" i="30"/>
  <c r="F3934" i="30"/>
  <c r="G3934" i="30"/>
  <c r="H3934" i="30"/>
  <c r="I3934" i="30"/>
  <c r="J3934" i="30"/>
  <c r="K3934" i="30"/>
  <c r="L3934" i="30"/>
  <c r="M3934" i="30"/>
  <c r="C3935" i="30"/>
  <c r="D3935" i="30"/>
  <c r="E3935" i="30"/>
  <c r="F3935" i="30"/>
  <c r="G3935" i="30"/>
  <c r="H3935" i="30"/>
  <c r="I3935" i="30"/>
  <c r="J3935" i="30"/>
  <c r="K3935" i="30"/>
  <c r="L3935" i="30"/>
  <c r="M3935" i="30"/>
  <c r="C3936" i="30"/>
  <c r="D3936" i="30"/>
  <c r="E3936" i="30"/>
  <c r="F3936" i="30"/>
  <c r="G3936" i="30"/>
  <c r="H3936" i="30"/>
  <c r="I3936" i="30"/>
  <c r="J3936" i="30"/>
  <c r="K3936" i="30"/>
  <c r="L3936" i="30"/>
  <c r="M3936" i="30"/>
  <c r="C3937" i="30"/>
  <c r="D3937" i="30"/>
  <c r="E3937" i="30"/>
  <c r="F3937" i="30"/>
  <c r="G3937" i="30"/>
  <c r="H3937" i="30"/>
  <c r="I3937" i="30"/>
  <c r="J3937" i="30"/>
  <c r="K3937" i="30"/>
  <c r="L3937" i="30"/>
  <c r="M3937" i="30"/>
  <c r="C3938" i="30"/>
  <c r="D3938" i="30"/>
  <c r="E3938" i="30"/>
  <c r="F3938" i="30"/>
  <c r="G3938" i="30"/>
  <c r="H3938" i="30"/>
  <c r="I3938" i="30"/>
  <c r="J3938" i="30"/>
  <c r="K3938" i="30"/>
  <c r="L3938" i="30"/>
  <c r="M3938" i="30"/>
  <c r="C3939" i="30"/>
  <c r="D3939" i="30"/>
  <c r="E3939" i="30"/>
  <c r="F3939" i="30"/>
  <c r="G3939" i="30"/>
  <c r="H3939" i="30"/>
  <c r="I3939" i="30"/>
  <c r="J3939" i="30"/>
  <c r="K3939" i="30"/>
  <c r="L3939" i="30"/>
  <c r="M3939" i="30"/>
  <c r="C3940" i="30"/>
  <c r="D3940" i="30"/>
  <c r="E3940" i="30"/>
  <c r="F3940" i="30"/>
  <c r="G3940" i="30"/>
  <c r="H3940" i="30"/>
  <c r="I3940" i="30"/>
  <c r="J3940" i="30"/>
  <c r="K3940" i="30"/>
  <c r="L3940" i="30"/>
  <c r="M3940" i="30"/>
  <c r="C3941" i="30"/>
  <c r="D3941" i="30"/>
  <c r="E3941" i="30"/>
  <c r="F3941" i="30"/>
  <c r="G3941" i="30"/>
  <c r="H3941" i="30"/>
  <c r="I3941" i="30"/>
  <c r="J3941" i="30"/>
  <c r="K3941" i="30"/>
  <c r="L3941" i="30"/>
  <c r="M3941" i="30"/>
  <c r="C3942" i="30"/>
  <c r="D3942" i="30"/>
  <c r="E3942" i="30"/>
  <c r="F3942" i="30"/>
  <c r="G3942" i="30"/>
  <c r="H3942" i="30"/>
  <c r="I3942" i="30"/>
  <c r="J3942" i="30"/>
  <c r="K3942" i="30"/>
  <c r="L3942" i="30"/>
  <c r="M3942" i="30"/>
  <c r="C3943" i="30"/>
  <c r="D3943" i="30"/>
  <c r="E3943" i="30"/>
  <c r="F3943" i="30"/>
  <c r="G3943" i="30"/>
  <c r="H3943" i="30"/>
  <c r="I3943" i="30"/>
  <c r="J3943" i="30"/>
  <c r="K3943" i="30"/>
  <c r="L3943" i="30"/>
  <c r="M3943" i="30"/>
  <c r="C3944" i="30"/>
  <c r="D3944" i="30"/>
  <c r="E3944" i="30"/>
  <c r="F3944" i="30"/>
  <c r="G3944" i="30"/>
  <c r="H3944" i="30"/>
  <c r="I3944" i="30"/>
  <c r="J3944" i="30"/>
  <c r="K3944" i="30"/>
  <c r="L3944" i="30"/>
  <c r="M3944" i="30"/>
  <c r="C3945" i="30"/>
  <c r="D3945" i="30"/>
  <c r="E3945" i="30"/>
  <c r="F3945" i="30"/>
  <c r="G3945" i="30"/>
  <c r="H3945" i="30"/>
  <c r="I3945" i="30"/>
  <c r="J3945" i="30"/>
  <c r="K3945" i="30"/>
  <c r="L3945" i="30"/>
  <c r="M3945" i="30"/>
  <c r="C3946" i="30"/>
  <c r="D3946" i="30"/>
  <c r="E3946" i="30"/>
  <c r="F3946" i="30"/>
  <c r="G3946" i="30"/>
  <c r="H3946" i="30"/>
  <c r="I3946" i="30"/>
  <c r="J3946" i="30"/>
  <c r="K3946" i="30"/>
  <c r="L3946" i="30"/>
  <c r="M3946" i="30"/>
  <c r="C3947" i="30"/>
  <c r="D3947" i="30"/>
  <c r="E3947" i="30"/>
  <c r="F3947" i="30"/>
  <c r="G3947" i="30"/>
  <c r="H3947" i="30"/>
  <c r="I3947" i="30"/>
  <c r="J3947" i="30"/>
  <c r="K3947" i="30"/>
  <c r="L3947" i="30"/>
  <c r="M3947" i="30"/>
  <c r="C3948" i="30"/>
  <c r="D3948" i="30"/>
  <c r="E3948" i="30"/>
  <c r="F3948" i="30"/>
  <c r="G3948" i="30"/>
  <c r="H3948" i="30"/>
  <c r="I3948" i="30"/>
  <c r="J3948" i="30"/>
  <c r="K3948" i="30"/>
  <c r="L3948" i="30"/>
  <c r="M3948" i="30"/>
  <c r="C3949" i="30"/>
  <c r="D3949" i="30"/>
  <c r="E3949" i="30"/>
  <c r="F3949" i="30"/>
  <c r="G3949" i="30"/>
  <c r="H3949" i="30"/>
  <c r="I3949" i="30"/>
  <c r="J3949" i="30"/>
  <c r="K3949" i="30"/>
  <c r="L3949" i="30"/>
  <c r="M3949" i="30"/>
  <c r="C3950" i="30"/>
  <c r="D3950" i="30"/>
  <c r="E3950" i="30"/>
  <c r="F3950" i="30"/>
  <c r="G3950" i="30"/>
  <c r="H3950" i="30"/>
  <c r="I3950" i="30"/>
  <c r="J3950" i="30"/>
  <c r="K3950" i="30"/>
  <c r="L3950" i="30"/>
  <c r="M3950" i="30"/>
  <c r="C3951" i="30"/>
  <c r="D3951" i="30"/>
  <c r="E3951" i="30"/>
  <c r="F3951" i="30"/>
  <c r="G3951" i="30"/>
  <c r="H3951" i="30"/>
  <c r="I3951" i="30"/>
  <c r="J3951" i="30"/>
  <c r="K3951" i="30"/>
  <c r="L3951" i="30"/>
  <c r="M3951" i="30"/>
  <c r="C3952" i="30"/>
  <c r="D3952" i="30"/>
  <c r="E3952" i="30"/>
  <c r="F3952" i="30"/>
  <c r="G3952" i="30"/>
  <c r="H3952" i="30"/>
  <c r="I3952" i="30"/>
  <c r="J3952" i="30"/>
  <c r="K3952" i="30"/>
  <c r="L3952" i="30"/>
  <c r="M3952" i="30"/>
  <c r="C3953" i="30"/>
  <c r="D3953" i="30"/>
  <c r="E3953" i="30"/>
  <c r="F3953" i="30"/>
  <c r="G3953" i="30"/>
  <c r="H3953" i="30"/>
  <c r="I3953" i="30"/>
  <c r="J3953" i="30"/>
  <c r="K3953" i="30"/>
  <c r="L3953" i="30"/>
  <c r="M3953" i="30"/>
  <c r="C3954" i="30"/>
  <c r="D3954" i="30"/>
  <c r="E3954" i="30"/>
  <c r="F3954" i="30"/>
  <c r="G3954" i="30"/>
  <c r="H3954" i="30"/>
  <c r="I3954" i="30"/>
  <c r="J3954" i="30"/>
  <c r="K3954" i="30"/>
  <c r="L3954" i="30"/>
  <c r="M3954" i="30"/>
  <c r="C3955" i="30"/>
  <c r="D3955" i="30"/>
  <c r="E3955" i="30"/>
  <c r="F3955" i="30"/>
  <c r="G3955" i="30"/>
  <c r="H3955" i="30"/>
  <c r="I3955" i="30"/>
  <c r="J3955" i="30"/>
  <c r="K3955" i="30"/>
  <c r="L3955" i="30"/>
  <c r="M3955" i="30"/>
  <c r="C3956" i="30"/>
  <c r="D3956" i="30"/>
  <c r="E3956" i="30"/>
  <c r="F3956" i="30"/>
  <c r="G3956" i="30"/>
  <c r="H3956" i="30"/>
  <c r="I3956" i="30"/>
  <c r="J3956" i="30"/>
  <c r="K3956" i="30"/>
  <c r="L3956" i="30"/>
  <c r="M3956" i="30"/>
  <c r="C3957" i="30"/>
  <c r="D3957" i="30"/>
  <c r="E3957" i="30"/>
  <c r="F3957" i="30"/>
  <c r="G3957" i="30"/>
  <c r="H3957" i="30"/>
  <c r="I3957" i="30"/>
  <c r="J3957" i="30"/>
  <c r="K3957" i="30"/>
  <c r="L3957" i="30"/>
  <c r="M3957" i="30"/>
  <c r="C3958" i="30"/>
  <c r="D3958" i="30"/>
  <c r="E3958" i="30"/>
  <c r="F3958" i="30"/>
  <c r="G3958" i="30"/>
  <c r="H3958" i="30"/>
  <c r="I3958" i="30"/>
  <c r="J3958" i="30"/>
  <c r="K3958" i="30"/>
  <c r="L3958" i="30"/>
  <c r="M3958" i="30"/>
  <c r="C3959" i="30"/>
  <c r="D3959" i="30"/>
  <c r="E3959" i="30"/>
  <c r="F3959" i="30"/>
  <c r="G3959" i="30"/>
  <c r="H3959" i="30"/>
  <c r="I3959" i="30"/>
  <c r="J3959" i="30"/>
  <c r="K3959" i="30"/>
  <c r="L3959" i="30"/>
  <c r="M3959" i="30"/>
  <c r="C3960" i="30"/>
  <c r="D3960" i="30"/>
  <c r="E3960" i="30"/>
  <c r="F3960" i="30"/>
  <c r="G3960" i="30"/>
  <c r="H3960" i="30"/>
  <c r="I3960" i="30"/>
  <c r="J3960" i="30"/>
  <c r="K3960" i="30"/>
  <c r="L3960" i="30"/>
  <c r="M3960" i="30"/>
  <c r="C3961" i="30"/>
  <c r="D3961" i="30"/>
  <c r="E3961" i="30"/>
  <c r="F3961" i="30"/>
  <c r="G3961" i="30"/>
  <c r="H3961" i="30"/>
  <c r="I3961" i="30"/>
  <c r="J3961" i="30"/>
  <c r="K3961" i="30"/>
  <c r="L3961" i="30"/>
  <c r="M3961" i="30"/>
  <c r="C3962" i="30"/>
  <c r="D3962" i="30"/>
  <c r="E3962" i="30"/>
  <c r="F3962" i="30"/>
  <c r="G3962" i="30"/>
  <c r="H3962" i="30"/>
  <c r="I3962" i="30"/>
  <c r="J3962" i="30"/>
  <c r="K3962" i="30"/>
  <c r="L3962" i="30"/>
  <c r="M3962" i="30"/>
  <c r="C3963" i="30"/>
  <c r="D3963" i="30"/>
  <c r="E3963" i="30"/>
  <c r="F3963" i="30"/>
  <c r="G3963" i="30"/>
  <c r="H3963" i="30"/>
  <c r="I3963" i="30"/>
  <c r="J3963" i="30"/>
  <c r="K3963" i="30"/>
  <c r="L3963" i="30"/>
  <c r="M3963" i="30"/>
  <c r="C3964" i="30"/>
  <c r="D3964" i="30"/>
  <c r="E3964" i="30"/>
  <c r="F3964" i="30"/>
  <c r="G3964" i="30"/>
  <c r="H3964" i="30"/>
  <c r="I3964" i="30"/>
  <c r="J3964" i="30"/>
  <c r="K3964" i="30"/>
  <c r="L3964" i="30"/>
  <c r="M3964" i="30"/>
  <c r="C3965" i="30"/>
  <c r="D3965" i="30"/>
  <c r="E3965" i="30"/>
  <c r="F3965" i="30"/>
  <c r="G3965" i="30"/>
  <c r="H3965" i="30"/>
  <c r="I3965" i="30"/>
  <c r="J3965" i="30"/>
  <c r="K3965" i="30"/>
  <c r="L3965" i="30"/>
  <c r="M3965" i="30"/>
  <c r="C3966" i="30"/>
  <c r="D3966" i="30"/>
  <c r="E3966" i="30"/>
  <c r="F3966" i="30"/>
  <c r="G3966" i="30"/>
  <c r="H3966" i="30"/>
  <c r="I3966" i="30"/>
  <c r="J3966" i="30"/>
  <c r="K3966" i="30"/>
  <c r="L3966" i="30"/>
  <c r="M3966" i="30"/>
  <c r="C3967" i="30"/>
  <c r="D3967" i="30"/>
  <c r="E3967" i="30"/>
  <c r="F3967" i="30"/>
  <c r="G3967" i="30"/>
  <c r="H3967" i="30"/>
  <c r="I3967" i="30"/>
  <c r="J3967" i="30"/>
  <c r="K3967" i="30"/>
  <c r="L3967" i="30"/>
  <c r="M3967" i="30"/>
  <c r="C3968" i="30"/>
  <c r="D3968" i="30"/>
  <c r="E3968" i="30"/>
  <c r="F3968" i="30"/>
  <c r="G3968" i="30"/>
  <c r="H3968" i="30"/>
  <c r="I3968" i="30"/>
  <c r="J3968" i="30"/>
  <c r="K3968" i="30"/>
  <c r="L3968" i="30"/>
  <c r="M3968" i="30"/>
  <c r="C3969" i="30"/>
  <c r="D3969" i="30"/>
  <c r="E3969" i="30"/>
  <c r="F3969" i="30"/>
  <c r="G3969" i="30"/>
  <c r="H3969" i="30"/>
  <c r="I3969" i="30"/>
  <c r="J3969" i="30"/>
  <c r="K3969" i="30"/>
  <c r="L3969" i="30"/>
  <c r="M3969" i="30"/>
  <c r="C3970" i="30"/>
  <c r="D3970" i="30"/>
  <c r="E3970" i="30"/>
  <c r="F3970" i="30"/>
  <c r="G3970" i="30"/>
  <c r="H3970" i="30"/>
  <c r="I3970" i="30"/>
  <c r="J3970" i="30"/>
  <c r="K3970" i="30"/>
  <c r="L3970" i="30"/>
  <c r="M3970" i="30"/>
  <c r="C3971" i="30"/>
  <c r="D3971" i="30"/>
  <c r="E3971" i="30"/>
  <c r="F3971" i="30"/>
  <c r="G3971" i="30"/>
  <c r="H3971" i="30"/>
  <c r="I3971" i="30"/>
  <c r="J3971" i="30"/>
  <c r="K3971" i="30"/>
  <c r="L3971" i="30"/>
  <c r="M3971" i="30"/>
  <c r="C3972" i="30"/>
  <c r="D3972" i="30"/>
  <c r="E3972" i="30"/>
  <c r="F3972" i="30"/>
  <c r="G3972" i="30"/>
  <c r="H3972" i="30"/>
  <c r="I3972" i="30"/>
  <c r="J3972" i="30"/>
  <c r="K3972" i="30"/>
  <c r="L3972" i="30"/>
  <c r="M3972" i="30"/>
  <c r="C3973" i="30"/>
  <c r="D3973" i="30"/>
  <c r="E3973" i="30"/>
  <c r="F3973" i="30"/>
  <c r="G3973" i="30"/>
  <c r="H3973" i="30"/>
  <c r="I3973" i="30"/>
  <c r="J3973" i="30"/>
  <c r="K3973" i="30"/>
  <c r="L3973" i="30"/>
  <c r="M3973" i="30"/>
  <c r="C3974" i="30"/>
  <c r="D3974" i="30"/>
  <c r="E3974" i="30"/>
  <c r="F3974" i="30"/>
  <c r="G3974" i="30"/>
  <c r="H3974" i="30"/>
  <c r="I3974" i="30"/>
  <c r="J3974" i="30"/>
  <c r="K3974" i="30"/>
  <c r="L3974" i="30"/>
  <c r="M3974" i="30"/>
  <c r="C3975" i="30"/>
  <c r="D3975" i="30"/>
  <c r="E3975" i="30"/>
  <c r="F3975" i="30"/>
  <c r="G3975" i="30"/>
  <c r="H3975" i="30"/>
  <c r="I3975" i="30"/>
  <c r="J3975" i="30"/>
  <c r="K3975" i="30"/>
  <c r="L3975" i="30"/>
  <c r="M3975" i="30"/>
  <c r="C3976" i="30"/>
  <c r="D3976" i="30"/>
  <c r="E3976" i="30"/>
  <c r="F3976" i="30"/>
  <c r="G3976" i="30"/>
  <c r="H3976" i="30"/>
  <c r="I3976" i="30"/>
  <c r="J3976" i="30"/>
  <c r="K3976" i="30"/>
  <c r="L3976" i="30"/>
  <c r="M3976" i="30"/>
  <c r="C3977" i="30"/>
  <c r="D3977" i="30"/>
  <c r="E3977" i="30"/>
  <c r="F3977" i="30"/>
  <c r="G3977" i="30"/>
  <c r="H3977" i="30"/>
  <c r="I3977" i="30"/>
  <c r="J3977" i="30"/>
  <c r="K3977" i="30"/>
  <c r="L3977" i="30"/>
  <c r="M3977" i="30"/>
  <c r="C3978" i="30"/>
  <c r="D3978" i="30"/>
  <c r="E3978" i="30"/>
  <c r="F3978" i="30"/>
  <c r="G3978" i="30"/>
  <c r="H3978" i="30"/>
  <c r="I3978" i="30"/>
  <c r="J3978" i="30"/>
  <c r="K3978" i="30"/>
  <c r="L3978" i="30"/>
  <c r="M3978" i="30"/>
  <c r="C3979" i="30"/>
  <c r="D3979" i="30"/>
  <c r="E3979" i="30"/>
  <c r="F3979" i="30"/>
  <c r="G3979" i="30"/>
  <c r="H3979" i="30"/>
  <c r="I3979" i="30"/>
  <c r="J3979" i="30"/>
  <c r="K3979" i="30"/>
  <c r="L3979" i="30"/>
  <c r="M3979" i="30"/>
  <c r="C3980" i="30"/>
  <c r="D3980" i="30"/>
  <c r="E3980" i="30"/>
  <c r="F3980" i="30"/>
  <c r="G3980" i="30"/>
  <c r="H3980" i="30"/>
  <c r="I3980" i="30"/>
  <c r="J3980" i="30"/>
  <c r="K3980" i="30"/>
  <c r="L3980" i="30"/>
  <c r="M3980" i="30"/>
  <c r="C3981" i="30"/>
  <c r="D3981" i="30"/>
  <c r="E3981" i="30"/>
  <c r="F3981" i="30"/>
  <c r="G3981" i="30"/>
  <c r="H3981" i="30"/>
  <c r="I3981" i="30"/>
  <c r="J3981" i="30"/>
  <c r="K3981" i="30"/>
  <c r="L3981" i="30"/>
  <c r="M3981" i="30"/>
  <c r="C3982" i="30"/>
  <c r="D3982" i="30"/>
  <c r="E3982" i="30"/>
  <c r="F3982" i="30"/>
  <c r="G3982" i="30"/>
  <c r="H3982" i="30"/>
  <c r="I3982" i="30"/>
  <c r="J3982" i="30"/>
  <c r="K3982" i="30"/>
  <c r="L3982" i="30"/>
  <c r="M3982" i="30"/>
  <c r="C3983" i="30"/>
  <c r="D3983" i="30"/>
  <c r="E3983" i="30"/>
  <c r="F3983" i="30"/>
  <c r="G3983" i="30"/>
  <c r="H3983" i="30"/>
  <c r="I3983" i="30"/>
  <c r="J3983" i="30"/>
  <c r="K3983" i="30"/>
  <c r="L3983" i="30"/>
  <c r="M3983" i="30"/>
  <c r="C3984" i="30"/>
  <c r="D3984" i="30"/>
  <c r="E3984" i="30"/>
  <c r="F3984" i="30"/>
  <c r="G3984" i="30"/>
  <c r="H3984" i="30"/>
  <c r="I3984" i="30"/>
  <c r="J3984" i="30"/>
  <c r="K3984" i="30"/>
  <c r="L3984" i="30"/>
  <c r="M3984" i="30"/>
  <c r="C3985" i="30"/>
  <c r="D3985" i="30"/>
  <c r="E3985" i="30"/>
  <c r="F3985" i="30"/>
  <c r="G3985" i="30"/>
  <c r="H3985" i="30"/>
  <c r="I3985" i="30"/>
  <c r="J3985" i="30"/>
  <c r="K3985" i="30"/>
  <c r="L3985" i="30"/>
  <c r="M3985" i="30"/>
  <c r="C3986" i="30"/>
  <c r="D3986" i="30"/>
  <c r="E3986" i="30"/>
  <c r="F3986" i="30"/>
  <c r="G3986" i="30"/>
  <c r="H3986" i="30"/>
  <c r="I3986" i="30"/>
  <c r="J3986" i="30"/>
  <c r="K3986" i="30"/>
  <c r="L3986" i="30"/>
  <c r="M3986" i="30"/>
  <c r="C3987" i="30"/>
  <c r="D3987" i="30"/>
  <c r="E3987" i="30"/>
  <c r="F3987" i="30"/>
  <c r="G3987" i="30"/>
  <c r="H3987" i="30"/>
  <c r="I3987" i="30"/>
  <c r="J3987" i="30"/>
  <c r="K3987" i="30"/>
  <c r="L3987" i="30"/>
  <c r="M3987" i="30"/>
  <c r="C3988" i="30"/>
  <c r="D3988" i="30"/>
  <c r="E3988" i="30"/>
  <c r="F3988" i="30"/>
  <c r="G3988" i="30"/>
  <c r="H3988" i="30"/>
  <c r="I3988" i="30"/>
  <c r="J3988" i="30"/>
  <c r="K3988" i="30"/>
  <c r="L3988" i="30"/>
  <c r="M3988" i="30"/>
  <c r="C3989" i="30"/>
  <c r="D3989" i="30"/>
  <c r="E3989" i="30"/>
  <c r="F3989" i="30"/>
  <c r="G3989" i="30"/>
  <c r="H3989" i="30"/>
  <c r="I3989" i="30"/>
  <c r="J3989" i="30"/>
  <c r="K3989" i="30"/>
  <c r="L3989" i="30"/>
  <c r="M3989" i="30"/>
  <c r="C3990" i="30"/>
  <c r="D3990" i="30"/>
  <c r="E3990" i="30"/>
  <c r="F3990" i="30"/>
  <c r="G3990" i="30"/>
  <c r="H3990" i="30"/>
  <c r="I3990" i="30"/>
  <c r="J3990" i="30"/>
  <c r="K3990" i="30"/>
  <c r="L3990" i="30"/>
  <c r="M3990" i="30"/>
  <c r="C3991" i="30"/>
  <c r="D3991" i="30"/>
  <c r="E3991" i="30"/>
  <c r="F3991" i="30"/>
  <c r="G3991" i="30"/>
  <c r="H3991" i="30"/>
  <c r="I3991" i="30"/>
  <c r="J3991" i="30"/>
  <c r="K3991" i="30"/>
  <c r="L3991" i="30"/>
  <c r="M3991" i="30"/>
  <c r="C3992" i="30"/>
  <c r="D3992" i="30"/>
  <c r="E3992" i="30"/>
  <c r="F3992" i="30"/>
  <c r="G3992" i="30"/>
  <c r="H3992" i="30"/>
  <c r="I3992" i="30"/>
  <c r="J3992" i="30"/>
  <c r="K3992" i="30"/>
  <c r="L3992" i="30"/>
  <c r="M3992" i="30"/>
  <c r="C3993" i="30"/>
  <c r="D3993" i="30"/>
  <c r="E3993" i="30"/>
  <c r="F3993" i="30"/>
  <c r="G3993" i="30"/>
  <c r="H3993" i="30"/>
  <c r="I3993" i="30"/>
  <c r="J3993" i="30"/>
  <c r="K3993" i="30"/>
  <c r="L3993" i="30"/>
  <c r="M3993" i="30"/>
  <c r="C3994" i="30"/>
  <c r="D3994" i="30"/>
  <c r="E3994" i="30"/>
  <c r="F3994" i="30"/>
  <c r="G3994" i="30"/>
  <c r="H3994" i="30"/>
  <c r="I3994" i="30"/>
  <c r="J3994" i="30"/>
  <c r="K3994" i="30"/>
  <c r="L3994" i="30"/>
  <c r="M3994" i="30"/>
  <c r="C3995" i="30"/>
  <c r="D3995" i="30"/>
  <c r="E3995" i="30"/>
  <c r="F3995" i="30"/>
  <c r="G3995" i="30"/>
  <c r="H3995" i="30"/>
  <c r="I3995" i="30"/>
  <c r="J3995" i="30"/>
  <c r="K3995" i="30"/>
  <c r="L3995" i="30"/>
  <c r="M3995" i="30"/>
  <c r="C3996" i="30"/>
  <c r="D3996" i="30"/>
  <c r="E3996" i="30"/>
  <c r="F3996" i="30"/>
  <c r="G3996" i="30"/>
  <c r="H3996" i="30"/>
  <c r="I3996" i="30"/>
  <c r="J3996" i="30"/>
  <c r="K3996" i="30"/>
  <c r="L3996" i="30"/>
  <c r="M3996" i="30"/>
  <c r="C3997" i="30"/>
  <c r="D3997" i="30"/>
  <c r="E3997" i="30"/>
  <c r="F3997" i="30"/>
  <c r="G3997" i="30"/>
  <c r="H3997" i="30"/>
  <c r="I3997" i="30"/>
  <c r="J3997" i="30"/>
  <c r="K3997" i="30"/>
  <c r="L3997" i="30"/>
  <c r="M3997" i="30"/>
  <c r="C3998" i="30"/>
  <c r="D3998" i="30"/>
  <c r="E3998" i="30"/>
  <c r="F3998" i="30"/>
  <c r="G3998" i="30"/>
  <c r="H3998" i="30"/>
  <c r="I3998" i="30"/>
  <c r="J3998" i="30"/>
  <c r="K3998" i="30"/>
  <c r="L3998" i="30"/>
  <c r="M3998" i="30"/>
  <c r="C3999" i="30"/>
  <c r="D3999" i="30"/>
  <c r="E3999" i="30"/>
  <c r="F3999" i="30"/>
  <c r="G3999" i="30"/>
  <c r="H3999" i="30"/>
  <c r="I3999" i="30"/>
  <c r="J3999" i="30"/>
  <c r="K3999" i="30"/>
  <c r="L3999" i="30"/>
  <c r="M3999" i="30"/>
  <c r="C4000" i="30"/>
  <c r="D4000" i="30"/>
  <c r="E4000" i="30"/>
  <c r="F4000" i="30"/>
  <c r="G4000" i="30"/>
  <c r="H4000" i="30"/>
  <c r="I4000" i="30"/>
  <c r="J4000" i="30"/>
  <c r="K4000" i="30"/>
  <c r="L4000" i="30"/>
  <c r="M4000" i="30"/>
  <c r="C4001" i="30"/>
  <c r="D4001" i="30"/>
  <c r="E4001" i="30"/>
  <c r="F4001" i="30"/>
  <c r="G4001" i="30"/>
  <c r="H4001" i="30"/>
  <c r="I4001" i="30"/>
  <c r="J4001" i="30"/>
  <c r="K4001" i="30"/>
  <c r="L4001" i="30"/>
  <c r="M4001" i="30"/>
  <c r="C4002" i="30"/>
  <c r="D4002" i="30"/>
  <c r="E4002" i="30"/>
  <c r="F4002" i="30"/>
  <c r="G4002" i="30"/>
  <c r="H4002" i="30"/>
  <c r="I4002" i="30"/>
  <c r="J4002" i="30"/>
  <c r="K4002" i="30"/>
  <c r="L4002" i="30"/>
  <c r="M4002" i="30"/>
  <c r="C4003" i="30"/>
  <c r="D4003" i="30"/>
  <c r="E4003" i="30"/>
  <c r="F4003" i="30"/>
  <c r="G4003" i="30"/>
  <c r="H4003" i="30"/>
  <c r="I4003" i="30"/>
  <c r="J4003" i="30"/>
  <c r="K4003" i="30"/>
  <c r="L4003" i="30"/>
  <c r="M4003" i="30"/>
  <c r="C4004" i="30"/>
  <c r="D4004" i="30"/>
  <c r="E4004" i="30"/>
  <c r="F4004" i="30"/>
  <c r="G4004" i="30"/>
  <c r="H4004" i="30"/>
  <c r="I4004" i="30"/>
  <c r="J4004" i="30"/>
  <c r="K4004" i="30"/>
  <c r="L4004" i="30"/>
  <c r="M4004" i="30"/>
  <c r="C4005" i="30"/>
  <c r="D4005" i="30"/>
  <c r="E4005" i="30"/>
  <c r="F4005" i="30"/>
  <c r="G4005" i="30"/>
  <c r="H4005" i="30"/>
  <c r="I4005" i="30"/>
  <c r="J4005" i="30"/>
  <c r="K4005" i="30"/>
  <c r="L4005" i="30"/>
  <c r="M4005" i="30"/>
  <c r="C4006" i="30"/>
  <c r="D4006" i="30"/>
  <c r="E4006" i="30"/>
  <c r="F4006" i="30"/>
  <c r="G4006" i="30"/>
  <c r="H4006" i="30"/>
  <c r="I4006" i="30"/>
  <c r="J4006" i="30"/>
  <c r="K4006" i="30"/>
  <c r="L4006" i="30"/>
  <c r="M4006" i="30"/>
  <c r="C4007" i="30"/>
  <c r="D4007" i="30"/>
  <c r="E4007" i="30"/>
  <c r="F4007" i="30"/>
  <c r="G4007" i="30"/>
  <c r="H4007" i="30"/>
  <c r="I4007" i="30"/>
  <c r="J4007" i="30"/>
  <c r="K4007" i="30"/>
  <c r="L4007" i="30"/>
  <c r="M4007" i="30"/>
  <c r="C4008" i="30"/>
  <c r="D4008" i="30"/>
  <c r="E4008" i="30"/>
  <c r="F4008" i="30"/>
  <c r="G4008" i="30"/>
  <c r="H4008" i="30"/>
  <c r="I4008" i="30"/>
  <c r="J4008" i="30"/>
  <c r="K4008" i="30"/>
  <c r="L4008" i="30"/>
  <c r="M4008" i="30"/>
  <c r="C4009" i="30"/>
  <c r="D4009" i="30"/>
  <c r="E4009" i="30"/>
  <c r="F4009" i="30"/>
  <c r="G4009" i="30"/>
  <c r="H4009" i="30"/>
  <c r="I4009" i="30"/>
  <c r="J4009" i="30"/>
  <c r="K4009" i="30"/>
  <c r="L4009" i="30"/>
  <c r="M4009" i="30"/>
  <c r="C4010" i="30"/>
  <c r="D4010" i="30"/>
  <c r="E4010" i="30"/>
  <c r="F4010" i="30"/>
  <c r="G4010" i="30"/>
  <c r="H4010" i="30"/>
  <c r="I4010" i="30"/>
  <c r="J4010" i="30"/>
  <c r="K4010" i="30"/>
  <c r="L4010" i="30"/>
  <c r="M4010" i="30"/>
  <c r="C4011" i="30"/>
  <c r="D4011" i="30"/>
  <c r="E4011" i="30"/>
  <c r="F4011" i="30"/>
  <c r="G4011" i="30"/>
  <c r="H4011" i="30"/>
  <c r="I4011" i="30"/>
  <c r="J4011" i="30"/>
  <c r="K4011" i="30"/>
  <c r="L4011" i="30"/>
  <c r="M4011" i="30"/>
  <c r="C4012" i="30"/>
  <c r="D4012" i="30"/>
  <c r="E4012" i="30"/>
  <c r="F4012" i="30"/>
  <c r="G4012" i="30"/>
  <c r="H4012" i="30"/>
  <c r="I4012" i="30"/>
  <c r="J4012" i="30"/>
  <c r="K4012" i="30"/>
  <c r="L4012" i="30"/>
  <c r="M4012" i="30"/>
  <c r="C4013" i="30"/>
  <c r="D4013" i="30"/>
  <c r="E4013" i="30"/>
  <c r="F4013" i="30"/>
  <c r="G4013" i="30"/>
  <c r="H4013" i="30"/>
  <c r="I4013" i="30"/>
  <c r="J4013" i="30"/>
  <c r="K4013" i="30"/>
  <c r="L4013" i="30"/>
  <c r="M4013" i="30"/>
  <c r="C4014" i="30"/>
  <c r="D4014" i="30"/>
  <c r="E4014" i="30"/>
  <c r="F4014" i="30"/>
  <c r="G4014" i="30"/>
  <c r="H4014" i="30"/>
  <c r="I4014" i="30"/>
  <c r="J4014" i="30"/>
  <c r="K4014" i="30"/>
  <c r="L4014" i="30"/>
  <c r="M4014" i="30"/>
  <c r="C4015" i="30"/>
  <c r="D4015" i="30"/>
  <c r="E4015" i="30"/>
  <c r="F4015" i="30"/>
  <c r="G4015" i="30"/>
  <c r="H4015" i="30"/>
  <c r="I4015" i="30"/>
  <c r="J4015" i="30"/>
  <c r="K4015" i="30"/>
  <c r="L4015" i="30"/>
  <c r="M4015" i="30"/>
  <c r="C4016" i="30"/>
  <c r="D4016" i="30"/>
  <c r="E4016" i="30"/>
  <c r="F4016" i="30"/>
  <c r="G4016" i="30"/>
  <c r="H4016" i="30"/>
  <c r="I4016" i="30"/>
  <c r="J4016" i="30"/>
  <c r="K4016" i="30"/>
  <c r="L4016" i="30"/>
  <c r="M4016" i="30"/>
  <c r="C4017" i="30"/>
  <c r="D4017" i="30"/>
  <c r="E4017" i="30"/>
  <c r="F4017" i="30"/>
  <c r="G4017" i="30"/>
  <c r="H4017" i="30"/>
  <c r="I4017" i="30"/>
  <c r="J4017" i="30"/>
  <c r="K4017" i="30"/>
  <c r="L4017" i="30"/>
  <c r="M4017" i="30"/>
  <c r="C4018" i="30"/>
  <c r="D4018" i="30"/>
  <c r="E4018" i="30"/>
  <c r="F4018" i="30"/>
  <c r="G4018" i="30"/>
  <c r="H4018" i="30"/>
  <c r="I4018" i="30"/>
  <c r="J4018" i="30"/>
  <c r="K4018" i="30"/>
  <c r="L4018" i="30"/>
  <c r="M4018" i="30"/>
  <c r="C4019" i="30"/>
  <c r="D4019" i="30"/>
  <c r="E4019" i="30"/>
  <c r="F4019" i="30"/>
  <c r="G4019" i="30"/>
  <c r="H4019" i="30"/>
  <c r="I4019" i="30"/>
  <c r="J4019" i="30"/>
  <c r="K4019" i="30"/>
  <c r="L4019" i="30"/>
  <c r="M4019" i="30"/>
  <c r="C4020" i="30"/>
  <c r="D4020" i="30"/>
  <c r="E4020" i="30"/>
  <c r="F4020" i="30"/>
  <c r="G4020" i="30"/>
  <c r="H4020" i="30"/>
  <c r="I4020" i="30"/>
  <c r="J4020" i="30"/>
  <c r="K4020" i="30"/>
  <c r="L4020" i="30"/>
  <c r="M4020" i="30"/>
  <c r="C4021" i="30"/>
  <c r="D4021" i="30"/>
  <c r="E4021" i="30"/>
  <c r="F4021" i="30"/>
  <c r="G4021" i="30"/>
  <c r="H4021" i="30"/>
  <c r="I4021" i="30"/>
  <c r="J4021" i="30"/>
  <c r="K4021" i="30"/>
  <c r="L4021" i="30"/>
  <c r="M4021" i="30"/>
  <c r="C4022" i="30"/>
  <c r="D4022" i="30"/>
  <c r="E4022" i="30"/>
  <c r="F4022" i="30"/>
  <c r="G4022" i="30"/>
  <c r="H4022" i="30"/>
  <c r="I4022" i="30"/>
  <c r="J4022" i="30"/>
  <c r="K4022" i="30"/>
  <c r="L4022" i="30"/>
  <c r="M4022" i="30"/>
  <c r="C4023" i="30"/>
  <c r="D4023" i="30"/>
  <c r="E4023" i="30"/>
  <c r="F4023" i="30"/>
  <c r="G4023" i="30"/>
  <c r="H4023" i="30"/>
  <c r="I4023" i="30"/>
  <c r="J4023" i="30"/>
  <c r="K4023" i="30"/>
  <c r="L4023" i="30"/>
  <c r="M4023" i="30"/>
  <c r="C4024" i="30"/>
  <c r="D4024" i="30"/>
  <c r="E4024" i="30"/>
  <c r="F4024" i="30"/>
  <c r="G4024" i="30"/>
  <c r="H4024" i="30"/>
  <c r="I4024" i="30"/>
  <c r="J4024" i="30"/>
  <c r="K4024" i="30"/>
  <c r="L4024" i="30"/>
  <c r="M4024" i="30"/>
  <c r="C4025" i="30"/>
  <c r="D4025" i="30"/>
  <c r="E4025" i="30"/>
  <c r="F4025" i="30"/>
  <c r="G4025" i="30"/>
  <c r="H4025" i="30"/>
  <c r="I4025" i="30"/>
  <c r="J4025" i="30"/>
  <c r="K4025" i="30"/>
  <c r="L4025" i="30"/>
  <c r="M4025" i="30"/>
  <c r="C4026" i="30"/>
  <c r="D4026" i="30"/>
  <c r="E4026" i="30"/>
  <c r="F4026" i="30"/>
  <c r="G4026" i="30"/>
  <c r="H4026" i="30"/>
  <c r="I4026" i="30"/>
  <c r="J4026" i="30"/>
  <c r="K4026" i="30"/>
  <c r="L4026" i="30"/>
  <c r="M4026" i="30"/>
  <c r="C4027" i="30"/>
  <c r="D4027" i="30"/>
  <c r="E4027" i="30"/>
  <c r="F4027" i="30"/>
  <c r="G4027" i="30"/>
  <c r="H4027" i="30"/>
  <c r="I4027" i="30"/>
  <c r="J4027" i="30"/>
  <c r="K4027" i="30"/>
  <c r="L4027" i="30"/>
  <c r="M4027" i="30"/>
  <c r="C4028" i="30"/>
  <c r="D4028" i="30"/>
  <c r="E4028" i="30"/>
  <c r="F4028" i="30"/>
  <c r="G4028" i="30"/>
  <c r="H4028" i="30"/>
  <c r="I4028" i="30"/>
  <c r="J4028" i="30"/>
  <c r="K4028" i="30"/>
  <c r="L4028" i="30"/>
  <c r="M4028" i="30"/>
  <c r="C4029" i="30"/>
  <c r="D4029" i="30"/>
  <c r="E4029" i="30"/>
  <c r="F4029" i="30"/>
  <c r="G4029" i="30"/>
  <c r="H4029" i="30"/>
  <c r="I4029" i="30"/>
  <c r="J4029" i="30"/>
  <c r="K4029" i="30"/>
  <c r="L4029" i="30"/>
  <c r="M4029" i="30"/>
  <c r="C4030" i="30"/>
  <c r="D4030" i="30"/>
  <c r="E4030" i="30"/>
  <c r="F4030" i="30"/>
  <c r="G4030" i="30"/>
  <c r="H4030" i="30"/>
  <c r="I4030" i="30"/>
  <c r="J4030" i="30"/>
  <c r="K4030" i="30"/>
  <c r="L4030" i="30"/>
  <c r="M4030" i="30"/>
  <c r="C4031" i="30"/>
  <c r="D4031" i="30"/>
  <c r="E4031" i="30"/>
  <c r="F4031" i="30"/>
  <c r="G4031" i="30"/>
  <c r="H4031" i="30"/>
  <c r="I4031" i="30"/>
  <c r="J4031" i="30"/>
  <c r="K4031" i="30"/>
  <c r="L4031" i="30"/>
  <c r="M4031" i="30"/>
  <c r="C4032" i="30"/>
  <c r="D4032" i="30"/>
  <c r="E4032" i="30"/>
  <c r="F4032" i="30"/>
  <c r="G4032" i="30"/>
  <c r="H4032" i="30"/>
  <c r="I4032" i="30"/>
  <c r="J4032" i="30"/>
  <c r="K4032" i="30"/>
  <c r="L4032" i="30"/>
  <c r="M4032" i="30"/>
  <c r="C4033" i="30"/>
  <c r="D4033" i="30"/>
  <c r="E4033" i="30"/>
  <c r="F4033" i="30"/>
  <c r="G4033" i="30"/>
  <c r="H4033" i="30"/>
  <c r="I4033" i="30"/>
  <c r="J4033" i="30"/>
  <c r="K4033" i="30"/>
  <c r="L4033" i="30"/>
  <c r="M4033" i="30"/>
  <c r="C4034" i="30"/>
  <c r="D4034" i="30"/>
  <c r="E4034" i="30"/>
  <c r="F4034" i="30"/>
  <c r="G4034" i="30"/>
  <c r="H4034" i="30"/>
  <c r="I4034" i="30"/>
  <c r="J4034" i="30"/>
  <c r="K4034" i="30"/>
  <c r="L4034" i="30"/>
  <c r="M4034" i="30"/>
  <c r="C4035" i="30"/>
  <c r="D4035" i="30"/>
  <c r="E4035" i="30"/>
  <c r="F4035" i="30"/>
  <c r="G4035" i="30"/>
  <c r="H4035" i="30"/>
  <c r="I4035" i="30"/>
  <c r="J4035" i="30"/>
  <c r="K4035" i="30"/>
  <c r="L4035" i="30"/>
  <c r="M4035" i="30"/>
  <c r="C4036" i="30"/>
  <c r="D4036" i="30"/>
  <c r="E4036" i="30"/>
  <c r="F4036" i="30"/>
  <c r="G4036" i="30"/>
  <c r="H4036" i="30"/>
  <c r="I4036" i="30"/>
  <c r="J4036" i="30"/>
  <c r="K4036" i="30"/>
  <c r="L4036" i="30"/>
  <c r="M4036" i="30"/>
  <c r="C4037" i="30"/>
  <c r="D4037" i="30"/>
  <c r="E4037" i="30"/>
  <c r="F4037" i="30"/>
  <c r="G4037" i="30"/>
  <c r="H4037" i="30"/>
  <c r="I4037" i="30"/>
  <c r="J4037" i="30"/>
  <c r="K4037" i="30"/>
  <c r="L4037" i="30"/>
  <c r="M4037" i="30"/>
  <c r="C4038" i="30"/>
  <c r="D4038" i="30"/>
  <c r="E4038" i="30"/>
  <c r="F4038" i="30"/>
  <c r="G4038" i="30"/>
  <c r="H4038" i="30"/>
  <c r="I4038" i="30"/>
  <c r="J4038" i="30"/>
  <c r="K4038" i="30"/>
  <c r="L4038" i="30"/>
  <c r="M4038" i="30"/>
  <c r="C4039" i="30"/>
  <c r="D4039" i="30"/>
  <c r="E4039" i="30"/>
  <c r="F4039" i="30"/>
  <c r="G4039" i="30"/>
  <c r="H4039" i="30"/>
  <c r="I4039" i="30"/>
  <c r="J4039" i="30"/>
  <c r="K4039" i="30"/>
  <c r="L4039" i="30"/>
  <c r="M4039" i="30"/>
  <c r="C4040" i="30"/>
  <c r="D4040" i="30"/>
  <c r="E4040" i="30"/>
  <c r="F4040" i="30"/>
  <c r="G4040" i="30"/>
  <c r="H4040" i="30"/>
  <c r="I4040" i="30"/>
  <c r="J4040" i="30"/>
  <c r="K4040" i="30"/>
  <c r="L4040" i="30"/>
  <c r="M4040" i="30"/>
  <c r="C4041" i="30"/>
  <c r="D4041" i="30"/>
  <c r="E4041" i="30"/>
  <c r="F4041" i="30"/>
  <c r="G4041" i="30"/>
  <c r="H4041" i="30"/>
  <c r="I4041" i="30"/>
  <c r="J4041" i="30"/>
  <c r="K4041" i="30"/>
  <c r="L4041" i="30"/>
  <c r="M4041" i="30"/>
  <c r="C4042" i="30"/>
  <c r="D4042" i="30"/>
  <c r="E4042" i="30"/>
  <c r="F4042" i="30"/>
  <c r="G4042" i="30"/>
  <c r="H4042" i="30"/>
  <c r="I4042" i="30"/>
  <c r="J4042" i="30"/>
  <c r="K4042" i="30"/>
  <c r="L4042" i="30"/>
  <c r="M4042" i="30"/>
  <c r="C4043" i="30"/>
  <c r="D4043" i="30"/>
  <c r="E4043" i="30"/>
  <c r="F4043" i="30"/>
  <c r="G4043" i="30"/>
  <c r="H4043" i="30"/>
  <c r="I4043" i="30"/>
  <c r="J4043" i="30"/>
  <c r="K4043" i="30"/>
  <c r="L4043" i="30"/>
  <c r="M4043" i="30"/>
  <c r="C4044" i="30"/>
  <c r="D4044" i="30"/>
  <c r="E4044" i="30"/>
  <c r="F4044" i="30"/>
  <c r="G4044" i="30"/>
  <c r="H4044" i="30"/>
  <c r="I4044" i="30"/>
  <c r="J4044" i="30"/>
  <c r="K4044" i="30"/>
  <c r="L4044" i="30"/>
  <c r="M4044" i="30"/>
  <c r="C4045" i="30"/>
  <c r="D4045" i="30"/>
  <c r="E4045" i="30"/>
  <c r="F4045" i="30"/>
  <c r="G4045" i="30"/>
  <c r="H4045" i="30"/>
  <c r="I4045" i="30"/>
  <c r="J4045" i="30"/>
  <c r="K4045" i="30"/>
  <c r="L4045" i="30"/>
  <c r="M4045" i="30"/>
  <c r="C4046" i="30"/>
  <c r="D4046" i="30"/>
  <c r="E4046" i="30"/>
  <c r="F4046" i="30"/>
  <c r="G4046" i="30"/>
  <c r="H4046" i="30"/>
  <c r="I4046" i="30"/>
  <c r="J4046" i="30"/>
  <c r="K4046" i="30"/>
  <c r="L4046" i="30"/>
  <c r="M4046" i="30"/>
  <c r="C4047" i="30"/>
  <c r="D4047" i="30"/>
  <c r="E4047" i="30"/>
  <c r="F4047" i="30"/>
  <c r="G4047" i="30"/>
  <c r="H4047" i="30"/>
  <c r="I4047" i="30"/>
  <c r="J4047" i="30"/>
  <c r="K4047" i="30"/>
  <c r="L4047" i="30"/>
  <c r="M4047" i="30"/>
  <c r="C4048" i="30"/>
  <c r="D4048" i="30"/>
  <c r="E4048" i="30"/>
  <c r="F4048" i="30"/>
  <c r="G4048" i="30"/>
  <c r="H4048" i="30"/>
  <c r="I4048" i="30"/>
  <c r="J4048" i="30"/>
  <c r="K4048" i="30"/>
  <c r="L4048" i="30"/>
  <c r="M4048" i="30"/>
  <c r="C4049" i="30"/>
  <c r="D4049" i="30"/>
  <c r="E4049" i="30"/>
  <c r="F4049" i="30"/>
  <c r="G4049" i="30"/>
  <c r="H4049" i="30"/>
  <c r="I4049" i="30"/>
  <c r="J4049" i="30"/>
  <c r="K4049" i="30"/>
  <c r="L4049" i="30"/>
  <c r="M4049" i="30"/>
  <c r="C4050" i="30"/>
  <c r="D4050" i="30"/>
  <c r="E4050" i="30"/>
  <c r="F4050" i="30"/>
  <c r="G4050" i="30"/>
  <c r="H4050" i="30"/>
  <c r="I4050" i="30"/>
  <c r="J4050" i="30"/>
  <c r="K4050" i="30"/>
  <c r="L4050" i="30"/>
  <c r="M4050" i="30"/>
  <c r="C4051" i="30"/>
  <c r="D4051" i="30"/>
  <c r="E4051" i="30"/>
  <c r="F4051" i="30"/>
  <c r="G4051" i="30"/>
  <c r="H4051" i="30"/>
  <c r="I4051" i="30"/>
  <c r="J4051" i="30"/>
  <c r="K4051" i="30"/>
  <c r="L4051" i="30"/>
  <c r="M4051" i="30"/>
  <c r="C4052" i="30"/>
  <c r="D4052" i="30"/>
  <c r="E4052" i="30"/>
  <c r="F4052" i="30"/>
  <c r="G4052" i="30"/>
  <c r="H4052" i="30"/>
  <c r="I4052" i="30"/>
  <c r="J4052" i="30"/>
  <c r="K4052" i="30"/>
  <c r="L4052" i="30"/>
  <c r="M4052" i="30"/>
  <c r="C4053" i="30"/>
  <c r="D4053" i="30"/>
  <c r="E4053" i="30"/>
  <c r="F4053" i="30"/>
  <c r="G4053" i="30"/>
  <c r="H4053" i="30"/>
  <c r="I4053" i="30"/>
  <c r="J4053" i="30"/>
  <c r="K4053" i="30"/>
  <c r="L4053" i="30"/>
  <c r="M4053" i="30"/>
  <c r="C4054" i="30"/>
  <c r="D4054" i="30"/>
  <c r="E4054" i="30"/>
  <c r="F4054" i="30"/>
  <c r="G4054" i="30"/>
  <c r="H4054" i="30"/>
  <c r="I4054" i="30"/>
  <c r="J4054" i="30"/>
  <c r="K4054" i="30"/>
  <c r="L4054" i="30"/>
  <c r="M4054" i="30"/>
  <c r="C4055" i="30"/>
  <c r="D4055" i="30"/>
  <c r="E4055" i="30"/>
  <c r="F4055" i="30"/>
  <c r="G4055" i="30"/>
  <c r="H4055" i="30"/>
  <c r="I4055" i="30"/>
  <c r="J4055" i="30"/>
  <c r="K4055" i="30"/>
  <c r="L4055" i="30"/>
  <c r="M4055" i="30"/>
  <c r="C4056" i="30"/>
  <c r="D4056" i="30"/>
  <c r="E4056" i="30"/>
  <c r="F4056" i="30"/>
  <c r="G4056" i="30"/>
  <c r="H4056" i="30"/>
  <c r="I4056" i="30"/>
  <c r="J4056" i="30"/>
  <c r="K4056" i="30"/>
  <c r="L4056" i="30"/>
  <c r="M4056" i="30"/>
  <c r="C4057" i="30"/>
  <c r="D4057" i="30"/>
  <c r="E4057" i="30"/>
  <c r="F4057" i="30"/>
  <c r="G4057" i="30"/>
  <c r="H4057" i="30"/>
  <c r="I4057" i="30"/>
  <c r="J4057" i="30"/>
  <c r="K4057" i="30"/>
  <c r="L4057" i="30"/>
  <c r="M4057" i="30"/>
  <c r="C4058" i="30"/>
  <c r="D4058" i="30"/>
  <c r="E4058" i="30"/>
  <c r="F4058" i="30"/>
  <c r="G4058" i="30"/>
  <c r="H4058" i="30"/>
  <c r="I4058" i="30"/>
  <c r="J4058" i="30"/>
  <c r="K4058" i="30"/>
  <c r="L4058" i="30"/>
  <c r="M4058" i="30"/>
  <c r="C4059" i="30"/>
  <c r="D4059" i="30"/>
  <c r="E4059" i="30"/>
  <c r="F4059" i="30"/>
  <c r="G4059" i="30"/>
  <c r="H4059" i="30"/>
  <c r="I4059" i="30"/>
  <c r="J4059" i="30"/>
  <c r="K4059" i="30"/>
  <c r="L4059" i="30"/>
  <c r="M4059" i="30"/>
  <c r="C4060" i="30"/>
  <c r="D4060" i="30"/>
  <c r="E4060" i="30"/>
  <c r="F4060" i="30"/>
  <c r="G4060" i="30"/>
  <c r="H4060" i="30"/>
  <c r="I4060" i="30"/>
  <c r="J4060" i="30"/>
  <c r="K4060" i="30"/>
  <c r="L4060" i="30"/>
  <c r="M4060" i="30"/>
  <c r="C4061" i="30"/>
  <c r="D4061" i="30"/>
  <c r="E4061" i="30"/>
  <c r="F4061" i="30"/>
  <c r="G4061" i="30"/>
  <c r="H4061" i="30"/>
  <c r="I4061" i="30"/>
  <c r="J4061" i="30"/>
  <c r="K4061" i="30"/>
  <c r="L4061" i="30"/>
  <c r="M4061" i="30"/>
  <c r="C4062" i="30"/>
  <c r="D4062" i="30"/>
  <c r="E4062" i="30"/>
  <c r="F4062" i="30"/>
  <c r="G4062" i="30"/>
  <c r="H4062" i="30"/>
  <c r="I4062" i="30"/>
  <c r="J4062" i="30"/>
  <c r="K4062" i="30"/>
  <c r="L4062" i="30"/>
  <c r="M4062" i="30"/>
  <c r="C4063" i="30"/>
  <c r="D4063" i="30"/>
  <c r="E4063" i="30"/>
  <c r="F4063" i="30"/>
  <c r="G4063" i="30"/>
  <c r="H4063" i="30"/>
  <c r="I4063" i="30"/>
  <c r="J4063" i="30"/>
  <c r="K4063" i="30"/>
  <c r="L4063" i="30"/>
  <c r="M4063" i="30"/>
  <c r="C4064" i="30"/>
  <c r="D4064" i="30"/>
  <c r="E4064" i="30"/>
  <c r="F4064" i="30"/>
  <c r="G4064" i="30"/>
  <c r="H4064" i="30"/>
  <c r="I4064" i="30"/>
  <c r="J4064" i="30"/>
  <c r="K4064" i="30"/>
  <c r="L4064" i="30"/>
  <c r="M4064" i="30"/>
  <c r="C4065" i="30"/>
  <c r="D4065" i="30"/>
  <c r="E4065" i="30"/>
  <c r="F4065" i="30"/>
  <c r="G4065" i="30"/>
  <c r="H4065" i="30"/>
  <c r="I4065" i="30"/>
  <c r="J4065" i="30"/>
  <c r="K4065" i="30"/>
  <c r="L4065" i="30"/>
  <c r="M4065" i="30"/>
  <c r="C4066" i="30"/>
  <c r="D4066" i="30"/>
  <c r="E4066" i="30"/>
  <c r="F4066" i="30"/>
  <c r="G4066" i="30"/>
  <c r="H4066" i="30"/>
  <c r="I4066" i="30"/>
  <c r="J4066" i="30"/>
  <c r="K4066" i="30"/>
  <c r="L4066" i="30"/>
  <c r="M4066" i="30"/>
  <c r="C4067" i="30"/>
  <c r="D4067" i="30"/>
  <c r="E4067" i="30"/>
  <c r="F4067" i="30"/>
  <c r="G4067" i="30"/>
  <c r="H4067" i="30"/>
  <c r="I4067" i="30"/>
  <c r="J4067" i="30"/>
  <c r="K4067" i="30"/>
  <c r="L4067" i="30"/>
  <c r="M4067" i="30"/>
  <c r="C4068" i="30"/>
  <c r="D4068" i="30"/>
  <c r="E4068" i="30"/>
  <c r="F4068" i="30"/>
  <c r="G4068" i="30"/>
  <c r="H4068" i="30"/>
  <c r="I4068" i="30"/>
  <c r="J4068" i="30"/>
  <c r="K4068" i="30"/>
  <c r="L4068" i="30"/>
  <c r="M4068" i="30"/>
  <c r="C4069" i="30"/>
  <c r="D4069" i="30"/>
  <c r="E4069" i="30"/>
  <c r="F4069" i="30"/>
  <c r="G4069" i="30"/>
  <c r="H4069" i="30"/>
  <c r="I4069" i="30"/>
  <c r="J4069" i="30"/>
  <c r="K4069" i="30"/>
  <c r="L4069" i="30"/>
  <c r="M4069" i="30"/>
  <c r="C4070" i="30"/>
  <c r="D4070" i="30"/>
  <c r="E4070" i="30"/>
  <c r="F4070" i="30"/>
  <c r="G4070" i="30"/>
  <c r="H4070" i="30"/>
  <c r="I4070" i="30"/>
  <c r="J4070" i="30"/>
  <c r="K4070" i="30"/>
  <c r="L4070" i="30"/>
  <c r="M4070" i="30"/>
  <c r="C4071" i="30"/>
  <c r="D4071" i="30"/>
  <c r="E4071" i="30"/>
  <c r="F4071" i="30"/>
  <c r="G4071" i="30"/>
  <c r="H4071" i="30"/>
  <c r="I4071" i="30"/>
  <c r="J4071" i="30"/>
  <c r="K4071" i="30"/>
  <c r="L4071" i="30"/>
  <c r="M4071" i="30"/>
  <c r="C4072" i="30"/>
  <c r="D4072" i="30"/>
  <c r="E4072" i="30"/>
  <c r="F4072" i="30"/>
  <c r="G4072" i="30"/>
  <c r="H4072" i="30"/>
  <c r="I4072" i="30"/>
  <c r="J4072" i="30"/>
  <c r="K4072" i="30"/>
  <c r="L4072" i="30"/>
  <c r="M4072" i="30"/>
  <c r="C4073" i="30"/>
  <c r="D4073" i="30"/>
  <c r="E4073" i="30"/>
  <c r="F4073" i="30"/>
  <c r="G4073" i="30"/>
  <c r="H4073" i="30"/>
  <c r="I4073" i="30"/>
  <c r="J4073" i="30"/>
  <c r="K4073" i="30"/>
  <c r="L4073" i="30"/>
  <c r="M4073" i="30"/>
  <c r="C4074" i="30"/>
  <c r="D4074" i="30"/>
  <c r="E4074" i="30"/>
  <c r="F4074" i="30"/>
  <c r="G4074" i="30"/>
  <c r="H4074" i="30"/>
  <c r="I4074" i="30"/>
  <c r="J4074" i="30"/>
  <c r="K4074" i="30"/>
  <c r="L4074" i="30"/>
  <c r="M4074" i="30"/>
  <c r="C4075" i="30"/>
  <c r="D4075" i="30"/>
  <c r="E4075" i="30"/>
  <c r="F4075" i="30"/>
  <c r="G4075" i="30"/>
  <c r="H4075" i="30"/>
  <c r="I4075" i="30"/>
  <c r="J4075" i="30"/>
  <c r="K4075" i="30"/>
  <c r="L4075" i="30"/>
  <c r="M4075" i="30"/>
  <c r="C4076" i="30"/>
  <c r="D4076" i="30"/>
  <c r="E4076" i="30"/>
  <c r="F4076" i="30"/>
  <c r="G4076" i="30"/>
  <c r="H4076" i="30"/>
  <c r="I4076" i="30"/>
  <c r="J4076" i="30"/>
  <c r="K4076" i="30"/>
  <c r="L4076" i="30"/>
  <c r="M4076" i="30"/>
  <c r="C4077" i="30"/>
  <c r="D4077" i="30"/>
  <c r="E4077" i="30"/>
  <c r="F4077" i="30"/>
  <c r="G4077" i="30"/>
  <c r="H4077" i="30"/>
  <c r="I4077" i="30"/>
  <c r="J4077" i="30"/>
  <c r="K4077" i="30"/>
  <c r="L4077" i="30"/>
  <c r="M4077" i="30"/>
  <c r="C4078" i="30"/>
  <c r="D4078" i="30"/>
  <c r="E4078" i="30"/>
  <c r="F4078" i="30"/>
  <c r="G4078" i="30"/>
  <c r="H4078" i="30"/>
  <c r="I4078" i="30"/>
  <c r="J4078" i="30"/>
  <c r="K4078" i="30"/>
  <c r="L4078" i="30"/>
  <c r="M4078" i="30"/>
  <c r="C4079" i="30"/>
  <c r="D4079" i="30"/>
  <c r="E4079" i="30"/>
  <c r="F4079" i="30"/>
  <c r="G4079" i="30"/>
  <c r="H4079" i="30"/>
  <c r="I4079" i="30"/>
  <c r="J4079" i="30"/>
  <c r="K4079" i="30"/>
  <c r="L4079" i="30"/>
  <c r="M4079" i="30"/>
  <c r="C4080" i="30"/>
  <c r="D4080" i="30"/>
  <c r="E4080" i="30"/>
  <c r="F4080" i="30"/>
  <c r="G4080" i="30"/>
  <c r="H4080" i="30"/>
  <c r="I4080" i="30"/>
  <c r="J4080" i="30"/>
  <c r="K4080" i="30"/>
  <c r="L4080" i="30"/>
  <c r="M4080" i="30"/>
  <c r="C4081" i="30"/>
  <c r="D4081" i="30"/>
  <c r="E4081" i="30"/>
  <c r="F4081" i="30"/>
  <c r="G4081" i="30"/>
  <c r="H4081" i="30"/>
  <c r="I4081" i="30"/>
  <c r="J4081" i="30"/>
  <c r="K4081" i="30"/>
  <c r="L4081" i="30"/>
  <c r="M4081" i="30"/>
  <c r="C4082" i="30"/>
  <c r="D4082" i="30"/>
  <c r="E4082" i="30"/>
  <c r="F4082" i="30"/>
  <c r="G4082" i="30"/>
  <c r="H4082" i="30"/>
  <c r="I4082" i="30"/>
  <c r="J4082" i="30"/>
  <c r="K4082" i="30"/>
  <c r="L4082" i="30"/>
  <c r="M4082" i="30"/>
  <c r="C4083" i="30"/>
  <c r="D4083" i="30"/>
  <c r="E4083" i="30"/>
  <c r="F4083" i="30"/>
  <c r="G4083" i="30"/>
  <c r="H4083" i="30"/>
  <c r="I4083" i="30"/>
  <c r="J4083" i="30"/>
  <c r="K4083" i="30"/>
  <c r="L4083" i="30"/>
  <c r="M4083" i="30"/>
  <c r="C4084" i="30"/>
  <c r="D4084" i="30"/>
  <c r="E4084" i="30"/>
  <c r="F4084" i="30"/>
  <c r="G4084" i="30"/>
  <c r="H4084" i="30"/>
  <c r="I4084" i="30"/>
  <c r="J4084" i="30"/>
  <c r="K4084" i="30"/>
  <c r="L4084" i="30"/>
  <c r="M4084" i="30"/>
  <c r="C4085" i="30"/>
  <c r="D4085" i="30"/>
  <c r="E4085" i="30"/>
  <c r="F4085" i="30"/>
  <c r="G4085" i="30"/>
  <c r="H4085" i="30"/>
  <c r="I4085" i="30"/>
  <c r="J4085" i="30"/>
  <c r="K4085" i="30"/>
  <c r="L4085" i="30"/>
  <c r="M4085" i="30"/>
  <c r="C4086" i="30"/>
  <c r="D4086" i="30"/>
  <c r="E4086" i="30"/>
  <c r="F4086" i="30"/>
  <c r="G4086" i="30"/>
  <c r="H4086" i="30"/>
  <c r="I4086" i="30"/>
  <c r="J4086" i="30"/>
  <c r="K4086" i="30"/>
  <c r="L4086" i="30"/>
  <c r="M4086" i="30"/>
  <c r="C4087" i="30"/>
  <c r="D4087" i="30"/>
  <c r="E4087" i="30"/>
  <c r="F4087" i="30"/>
  <c r="G4087" i="30"/>
  <c r="H4087" i="30"/>
  <c r="I4087" i="30"/>
  <c r="J4087" i="30"/>
  <c r="K4087" i="30"/>
  <c r="L4087" i="30"/>
  <c r="M4087" i="30"/>
  <c r="C4088" i="30"/>
  <c r="D4088" i="30"/>
  <c r="E4088" i="30"/>
  <c r="F4088" i="30"/>
  <c r="G4088" i="30"/>
  <c r="H4088" i="30"/>
  <c r="I4088" i="30"/>
  <c r="J4088" i="30"/>
  <c r="K4088" i="30"/>
  <c r="L4088" i="30"/>
  <c r="M4088" i="30"/>
  <c r="C4089" i="30"/>
  <c r="D4089" i="30"/>
  <c r="E4089" i="30"/>
  <c r="F4089" i="30"/>
  <c r="G4089" i="30"/>
  <c r="H4089" i="30"/>
  <c r="I4089" i="30"/>
  <c r="J4089" i="30"/>
  <c r="K4089" i="30"/>
  <c r="L4089" i="30"/>
  <c r="M4089" i="30"/>
  <c r="C4090" i="30"/>
  <c r="D4090" i="30"/>
  <c r="E4090" i="30"/>
  <c r="F4090" i="30"/>
  <c r="G4090" i="30"/>
  <c r="H4090" i="30"/>
  <c r="I4090" i="30"/>
  <c r="J4090" i="30"/>
  <c r="K4090" i="30"/>
  <c r="L4090" i="30"/>
  <c r="M4090" i="30"/>
  <c r="C4091" i="30"/>
  <c r="D4091" i="30"/>
  <c r="E4091" i="30"/>
  <c r="F4091" i="30"/>
  <c r="G4091" i="30"/>
  <c r="H4091" i="30"/>
  <c r="I4091" i="30"/>
  <c r="J4091" i="30"/>
  <c r="K4091" i="30"/>
  <c r="L4091" i="30"/>
  <c r="M4091" i="30"/>
  <c r="C4092" i="30"/>
  <c r="D4092" i="30"/>
  <c r="E4092" i="30"/>
  <c r="F4092" i="30"/>
  <c r="G4092" i="30"/>
  <c r="H4092" i="30"/>
  <c r="I4092" i="30"/>
  <c r="J4092" i="30"/>
  <c r="K4092" i="30"/>
  <c r="L4092" i="30"/>
  <c r="M4092" i="30"/>
  <c r="C4093" i="30"/>
  <c r="D4093" i="30"/>
  <c r="E4093" i="30"/>
  <c r="F4093" i="30"/>
  <c r="G4093" i="30"/>
  <c r="H4093" i="30"/>
  <c r="I4093" i="30"/>
  <c r="J4093" i="30"/>
  <c r="K4093" i="30"/>
  <c r="L4093" i="30"/>
  <c r="M4093" i="30"/>
  <c r="C4094" i="30"/>
  <c r="D4094" i="30"/>
  <c r="E4094" i="30"/>
  <c r="F4094" i="30"/>
  <c r="G4094" i="30"/>
  <c r="H4094" i="30"/>
  <c r="I4094" i="30"/>
  <c r="J4094" i="30"/>
  <c r="K4094" i="30"/>
  <c r="L4094" i="30"/>
  <c r="M4094" i="30"/>
  <c r="C4095" i="30"/>
  <c r="D4095" i="30"/>
  <c r="E4095" i="30"/>
  <c r="F4095" i="30"/>
  <c r="G4095" i="30"/>
  <c r="H4095" i="30"/>
  <c r="I4095" i="30"/>
  <c r="J4095" i="30"/>
  <c r="K4095" i="30"/>
  <c r="L4095" i="30"/>
  <c r="M4095" i="30"/>
  <c r="C4096" i="30"/>
  <c r="D4096" i="30"/>
  <c r="E4096" i="30"/>
  <c r="F4096" i="30"/>
  <c r="G4096" i="30"/>
  <c r="H4096" i="30"/>
  <c r="I4096" i="30"/>
  <c r="J4096" i="30"/>
  <c r="K4096" i="30"/>
  <c r="L4096" i="30"/>
  <c r="M4096" i="30"/>
  <c r="C4097" i="30"/>
  <c r="D4097" i="30"/>
  <c r="E4097" i="30"/>
  <c r="F4097" i="30"/>
  <c r="G4097" i="30"/>
  <c r="H4097" i="30"/>
  <c r="I4097" i="30"/>
  <c r="J4097" i="30"/>
  <c r="K4097" i="30"/>
  <c r="L4097" i="30"/>
  <c r="M4097" i="30"/>
  <c r="C4098" i="30"/>
  <c r="D4098" i="30"/>
  <c r="E4098" i="30"/>
  <c r="F4098" i="30"/>
  <c r="G4098" i="30"/>
  <c r="H4098" i="30"/>
  <c r="I4098" i="30"/>
  <c r="J4098" i="30"/>
  <c r="K4098" i="30"/>
  <c r="L4098" i="30"/>
  <c r="M4098" i="30"/>
  <c r="C4099" i="30"/>
  <c r="D4099" i="30"/>
  <c r="E4099" i="30"/>
  <c r="F4099" i="30"/>
  <c r="G4099" i="30"/>
  <c r="H4099" i="30"/>
  <c r="I4099" i="30"/>
  <c r="J4099" i="30"/>
  <c r="K4099" i="30"/>
  <c r="L4099" i="30"/>
  <c r="M4099" i="30"/>
  <c r="C4100" i="30"/>
  <c r="D4100" i="30"/>
  <c r="E4100" i="30"/>
  <c r="F4100" i="30"/>
  <c r="G4100" i="30"/>
  <c r="H4100" i="30"/>
  <c r="I4100" i="30"/>
  <c r="J4100" i="30"/>
  <c r="K4100" i="30"/>
  <c r="L4100" i="30"/>
  <c r="M4100" i="30"/>
  <c r="C4101" i="30"/>
  <c r="D4101" i="30"/>
  <c r="E4101" i="30"/>
  <c r="F4101" i="30"/>
  <c r="G4101" i="30"/>
  <c r="H4101" i="30"/>
  <c r="I4101" i="30"/>
  <c r="J4101" i="30"/>
  <c r="K4101" i="30"/>
  <c r="L4101" i="30"/>
  <c r="M4101" i="30"/>
  <c r="C4102" i="30"/>
  <c r="D4102" i="30"/>
  <c r="E4102" i="30"/>
  <c r="F4102" i="30"/>
  <c r="G4102" i="30"/>
  <c r="H4102" i="30"/>
  <c r="I4102" i="30"/>
  <c r="J4102" i="30"/>
  <c r="K4102" i="30"/>
  <c r="L4102" i="30"/>
  <c r="M4102" i="30"/>
  <c r="C4103" i="30"/>
  <c r="D4103" i="30"/>
  <c r="E4103" i="30"/>
  <c r="F4103" i="30"/>
  <c r="G4103" i="30"/>
  <c r="H4103" i="30"/>
  <c r="I4103" i="30"/>
  <c r="J4103" i="30"/>
  <c r="K4103" i="30"/>
  <c r="L4103" i="30"/>
  <c r="M4103" i="30"/>
  <c r="C4104" i="30"/>
  <c r="D4104" i="30"/>
  <c r="E4104" i="30"/>
  <c r="F4104" i="30"/>
  <c r="G4104" i="30"/>
  <c r="H4104" i="30"/>
  <c r="I4104" i="30"/>
  <c r="J4104" i="30"/>
  <c r="K4104" i="30"/>
  <c r="L4104" i="30"/>
  <c r="M4104" i="30"/>
  <c r="C4105" i="30"/>
  <c r="D4105" i="30"/>
  <c r="E4105" i="30"/>
  <c r="F4105" i="30"/>
  <c r="G4105" i="30"/>
  <c r="H4105" i="30"/>
  <c r="I4105" i="30"/>
  <c r="J4105" i="30"/>
  <c r="K4105" i="30"/>
  <c r="L4105" i="30"/>
  <c r="M4105" i="30"/>
  <c r="C4106" i="30"/>
  <c r="D4106" i="30"/>
  <c r="E4106" i="30"/>
  <c r="F4106" i="30"/>
  <c r="G4106" i="30"/>
  <c r="H4106" i="30"/>
  <c r="I4106" i="30"/>
  <c r="J4106" i="30"/>
  <c r="K4106" i="30"/>
  <c r="L4106" i="30"/>
  <c r="M4106" i="30"/>
  <c r="C4107" i="30"/>
  <c r="D4107" i="30"/>
  <c r="E4107" i="30"/>
  <c r="F4107" i="30"/>
  <c r="G4107" i="30"/>
  <c r="H4107" i="30"/>
  <c r="I4107" i="30"/>
  <c r="J4107" i="30"/>
  <c r="K4107" i="30"/>
  <c r="L4107" i="30"/>
  <c r="M4107" i="30"/>
  <c r="C4108" i="30"/>
  <c r="D4108" i="30"/>
  <c r="E4108" i="30"/>
  <c r="F4108" i="30"/>
  <c r="G4108" i="30"/>
  <c r="H4108" i="30"/>
  <c r="I4108" i="30"/>
  <c r="J4108" i="30"/>
  <c r="K4108" i="30"/>
  <c r="L4108" i="30"/>
  <c r="M4108" i="30"/>
  <c r="C4109" i="30"/>
  <c r="D4109" i="30"/>
  <c r="E4109" i="30"/>
  <c r="F4109" i="30"/>
  <c r="G4109" i="30"/>
  <c r="H4109" i="30"/>
  <c r="I4109" i="30"/>
  <c r="J4109" i="30"/>
  <c r="K4109" i="30"/>
  <c r="L4109" i="30"/>
  <c r="M4109" i="30"/>
  <c r="C4110" i="30"/>
  <c r="D4110" i="30"/>
  <c r="E4110" i="30"/>
  <c r="F4110" i="30"/>
  <c r="G4110" i="30"/>
  <c r="H4110" i="30"/>
  <c r="I4110" i="30"/>
  <c r="J4110" i="30"/>
  <c r="K4110" i="30"/>
  <c r="L4110" i="30"/>
  <c r="M4110" i="30"/>
  <c r="C4111" i="30"/>
  <c r="D4111" i="30"/>
  <c r="E4111" i="30"/>
  <c r="F4111" i="30"/>
  <c r="G4111" i="30"/>
  <c r="H4111" i="30"/>
  <c r="I4111" i="30"/>
  <c r="J4111" i="30"/>
  <c r="K4111" i="30"/>
  <c r="L4111" i="30"/>
  <c r="M4111" i="30"/>
  <c r="C4112" i="30"/>
  <c r="D4112" i="30"/>
  <c r="E4112" i="30"/>
  <c r="F4112" i="30"/>
  <c r="G4112" i="30"/>
  <c r="H4112" i="30"/>
  <c r="I4112" i="30"/>
  <c r="J4112" i="30"/>
  <c r="K4112" i="30"/>
  <c r="L4112" i="30"/>
  <c r="M4112" i="30"/>
  <c r="C4113" i="30"/>
  <c r="D4113" i="30"/>
  <c r="E4113" i="30"/>
  <c r="F4113" i="30"/>
  <c r="G4113" i="30"/>
  <c r="H4113" i="30"/>
  <c r="I4113" i="30"/>
  <c r="J4113" i="30"/>
  <c r="K4113" i="30"/>
  <c r="L4113" i="30"/>
  <c r="M4113" i="30"/>
  <c r="C4114" i="30"/>
  <c r="D4114" i="30"/>
  <c r="E4114" i="30"/>
  <c r="F4114" i="30"/>
  <c r="G4114" i="30"/>
  <c r="H4114" i="30"/>
  <c r="I4114" i="30"/>
  <c r="J4114" i="30"/>
  <c r="K4114" i="30"/>
  <c r="L4114" i="30"/>
  <c r="M4114" i="30"/>
  <c r="C4115" i="30"/>
  <c r="D4115" i="30"/>
  <c r="E4115" i="30"/>
  <c r="F4115" i="30"/>
  <c r="G4115" i="30"/>
  <c r="H4115" i="30"/>
  <c r="I4115" i="30"/>
  <c r="J4115" i="30"/>
  <c r="K4115" i="30"/>
  <c r="L4115" i="30"/>
  <c r="M4115" i="30"/>
  <c r="C4116" i="30"/>
  <c r="D4116" i="30"/>
  <c r="E4116" i="30"/>
  <c r="F4116" i="30"/>
  <c r="G4116" i="30"/>
  <c r="H4116" i="30"/>
  <c r="I4116" i="30"/>
  <c r="J4116" i="30"/>
  <c r="K4116" i="30"/>
  <c r="L4116" i="30"/>
  <c r="M4116" i="30"/>
  <c r="C4117" i="30"/>
  <c r="D4117" i="30"/>
  <c r="E4117" i="30"/>
  <c r="F4117" i="30"/>
  <c r="G4117" i="30"/>
  <c r="H4117" i="30"/>
  <c r="I4117" i="30"/>
  <c r="J4117" i="30"/>
  <c r="K4117" i="30"/>
  <c r="L4117" i="30"/>
  <c r="M4117" i="30"/>
  <c r="C4118" i="30"/>
  <c r="D4118" i="30"/>
  <c r="E4118" i="30"/>
  <c r="F4118" i="30"/>
  <c r="G4118" i="30"/>
  <c r="H4118" i="30"/>
  <c r="I4118" i="30"/>
  <c r="J4118" i="30"/>
  <c r="K4118" i="30"/>
  <c r="L4118" i="30"/>
  <c r="M4118" i="30"/>
  <c r="C4119" i="30"/>
  <c r="D4119" i="30"/>
  <c r="E4119" i="30"/>
  <c r="F4119" i="30"/>
  <c r="G4119" i="30"/>
  <c r="H4119" i="30"/>
  <c r="I4119" i="30"/>
  <c r="J4119" i="30"/>
  <c r="K4119" i="30"/>
  <c r="L4119" i="30"/>
  <c r="M4119" i="30"/>
  <c r="C4120" i="30"/>
  <c r="D4120" i="30"/>
  <c r="E4120" i="30"/>
  <c r="F4120" i="30"/>
  <c r="G4120" i="30"/>
  <c r="H4120" i="30"/>
  <c r="I4120" i="30"/>
  <c r="J4120" i="30"/>
  <c r="K4120" i="30"/>
  <c r="L4120" i="30"/>
  <c r="M4120" i="30"/>
  <c r="C4121" i="30"/>
  <c r="D4121" i="30"/>
  <c r="E4121" i="30"/>
  <c r="F4121" i="30"/>
  <c r="G4121" i="30"/>
  <c r="H4121" i="30"/>
  <c r="I4121" i="30"/>
  <c r="J4121" i="30"/>
  <c r="K4121" i="30"/>
  <c r="L4121" i="30"/>
  <c r="M4121" i="30"/>
  <c r="C4122" i="30"/>
  <c r="D4122" i="30"/>
  <c r="E4122" i="30"/>
  <c r="F4122" i="30"/>
  <c r="G4122" i="30"/>
  <c r="H4122" i="30"/>
  <c r="I4122" i="30"/>
  <c r="J4122" i="30"/>
  <c r="K4122" i="30"/>
  <c r="L4122" i="30"/>
  <c r="M4122" i="30"/>
  <c r="C4123" i="30"/>
  <c r="D4123" i="30"/>
  <c r="E4123" i="30"/>
  <c r="F4123" i="30"/>
  <c r="G4123" i="30"/>
  <c r="H4123" i="30"/>
  <c r="I4123" i="30"/>
  <c r="J4123" i="30"/>
  <c r="K4123" i="30"/>
  <c r="L4123" i="30"/>
  <c r="M4123" i="30"/>
  <c r="C4124" i="30"/>
  <c r="D4124" i="30"/>
  <c r="E4124" i="30"/>
  <c r="F4124" i="30"/>
  <c r="G4124" i="30"/>
  <c r="H4124" i="30"/>
  <c r="I4124" i="30"/>
  <c r="J4124" i="30"/>
  <c r="K4124" i="30"/>
  <c r="L4124" i="30"/>
  <c r="M4124" i="30"/>
  <c r="C4125" i="30"/>
  <c r="D4125" i="30"/>
  <c r="E4125" i="30"/>
  <c r="F4125" i="30"/>
  <c r="G4125" i="30"/>
  <c r="H4125" i="30"/>
  <c r="I4125" i="30"/>
  <c r="J4125" i="30"/>
  <c r="K4125" i="30"/>
  <c r="L4125" i="30"/>
  <c r="M4125" i="30"/>
  <c r="C4126" i="30"/>
  <c r="D4126" i="30"/>
  <c r="E4126" i="30"/>
  <c r="F4126" i="30"/>
  <c r="G4126" i="30"/>
  <c r="H4126" i="30"/>
  <c r="I4126" i="30"/>
  <c r="J4126" i="30"/>
  <c r="K4126" i="30"/>
  <c r="L4126" i="30"/>
  <c r="M4126" i="30"/>
  <c r="C4127" i="30"/>
  <c r="D4127" i="30"/>
  <c r="E4127" i="30"/>
  <c r="F4127" i="30"/>
  <c r="G4127" i="30"/>
  <c r="H4127" i="30"/>
  <c r="I4127" i="30"/>
  <c r="J4127" i="30"/>
  <c r="K4127" i="30"/>
  <c r="L4127" i="30"/>
  <c r="M4127" i="30"/>
  <c r="C4128" i="30"/>
  <c r="D4128" i="30"/>
  <c r="E4128" i="30"/>
  <c r="F4128" i="30"/>
  <c r="G4128" i="30"/>
  <c r="H4128" i="30"/>
  <c r="I4128" i="30"/>
  <c r="J4128" i="30"/>
  <c r="K4128" i="30"/>
  <c r="L4128" i="30"/>
  <c r="M4128" i="30"/>
  <c r="C4129" i="30"/>
  <c r="D4129" i="30"/>
  <c r="E4129" i="30"/>
  <c r="F4129" i="30"/>
  <c r="G4129" i="30"/>
  <c r="H4129" i="30"/>
  <c r="I4129" i="30"/>
  <c r="J4129" i="30"/>
  <c r="K4129" i="30"/>
  <c r="L4129" i="30"/>
  <c r="M4129" i="30"/>
  <c r="C4130" i="30"/>
  <c r="D4130" i="30"/>
  <c r="E4130" i="30"/>
  <c r="F4130" i="30"/>
  <c r="G4130" i="30"/>
  <c r="H4130" i="30"/>
  <c r="I4130" i="30"/>
  <c r="J4130" i="30"/>
  <c r="K4130" i="30"/>
  <c r="L4130" i="30"/>
  <c r="M4130" i="30"/>
  <c r="C4131" i="30"/>
  <c r="D4131" i="30"/>
  <c r="E4131" i="30"/>
  <c r="F4131" i="30"/>
  <c r="G4131" i="30"/>
  <c r="H4131" i="30"/>
  <c r="I4131" i="30"/>
  <c r="J4131" i="30"/>
  <c r="K4131" i="30"/>
  <c r="L4131" i="30"/>
  <c r="M4131" i="30"/>
  <c r="C4132" i="30"/>
  <c r="D4132" i="30"/>
  <c r="E4132" i="30"/>
  <c r="F4132" i="30"/>
  <c r="G4132" i="30"/>
  <c r="H4132" i="30"/>
  <c r="I4132" i="30"/>
  <c r="J4132" i="30"/>
  <c r="K4132" i="30"/>
  <c r="L4132" i="30"/>
  <c r="M4132" i="30"/>
  <c r="C4133" i="30"/>
  <c r="D4133" i="30"/>
  <c r="E4133" i="30"/>
  <c r="F4133" i="30"/>
  <c r="G4133" i="30"/>
  <c r="H4133" i="30"/>
  <c r="I4133" i="30"/>
  <c r="J4133" i="30"/>
  <c r="K4133" i="30"/>
  <c r="L4133" i="30"/>
  <c r="M4133" i="30"/>
  <c r="C4134" i="30"/>
  <c r="D4134" i="30"/>
  <c r="E4134" i="30"/>
  <c r="F4134" i="30"/>
  <c r="G4134" i="30"/>
  <c r="H4134" i="30"/>
  <c r="I4134" i="30"/>
  <c r="J4134" i="30"/>
  <c r="K4134" i="30"/>
  <c r="L4134" i="30"/>
  <c r="M4134" i="30"/>
  <c r="C4135" i="30"/>
  <c r="D4135" i="30"/>
  <c r="E4135" i="30"/>
  <c r="F4135" i="30"/>
  <c r="G4135" i="30"/>
  <c r="H4135" i="30"/>
  <c r="I4135" i="30"/>
  <c r="J4135" i="30"/>
  <c r="K4135" i="30"/>
  <c r="L4135" i="30"/>
  <c r="M4135" i="30"/>
  <c r="C4136" i="30"/>
  <c r="D4136" i="30"/>
  <c r="E4136" i="30"/>
  <c r="F4136" i="30"/>
  <c r="G4136" i="30"/>
  <c r="H4136" i="30"/>
  <c r="I4136" i="30"/>
  <c r="J4136" i="30"/>
  <c r="K4136" i="30"/>
  <c r="L4136" i="30"/>
  <c r="M4136" i="30"/>
  <c r="C4137" i="30"/>
  <c r="D4137" i="30"/>
  <c r="E4137" i="30"/>
  <c r="F4137" i="30"/>
  <c r="G4137" i="30"/>
  <c r="H4137" i="30"/>
  <c r="I4137" i="30"/>
  <c r="J4137" i="30"/>
  <c r="K4137" i="30"/>
  <c r="L4137" i="30"/>
  <c r="M4137" i="30"/>
  <c r="C4138" i="30"/>
  <c r="D4138" i="30"/>
  <c r="E4138" i="30"/>
  <c r="F4138" i="30"/>
  <c r="G4138" i="30"/>
  <c r="H4138" i="30"/>
  <c r="I4138" i="30"/>
  <c r="J4138" i="30"/>
  <c r="K4138" i="30"/>
  <c r="L4138" i="30"/>
  <c r="M4138" i="30"/>
  <c r="C4139" i="30"/>
  <c r="D4139" i="30"/>
  <c r="E4139" i="30"/>
  <c r="F4139" i="30"/>
  <c r="G4139" i="30"/>
  <c r="H4139" i="30"/>
  <c r="I4139" i="30"/>
  <c r="J4139" i="30"/>
  <c r="K4139" i="30"/>
  <c r="L4139" i="30"/>
  <c r="M4139" i="30"/>
  <c r="C4140" i="30"/>
  <c r="D4140" i="30"/>
  <c r="E4140" i="30"/>
  <c r="F4140" i="30"/>
  <c r="G4140" i="30"/>
  <c r="H4140" i="30"/>
  <c r="I4140" i="30"/>
  <c r="J4140" i="30"/>
  <c r="K4140" i="30"/>
  <c r="L4140" i="30"/>
  <c r="M4140" i="30"/>
  <c r="C4141" i="30"/>
  <c r="D4141" i="30"/>
  <c r="E4141" i="30"/>
  <c r="F4141" i="30"/>
  <c r="G4141" i="30"/>
  <c r="H4141" i="30"/>
  <c r="I4141" i="30"/>
  <c r="J4141" i="30"/>
  <c r="K4141" i="30"/>
  <c r="L4141" i="30"/>
  <c r="M4141" i="30"/>
  <c r="C4142" i="30"/>
  <c r="D4142" i="30"/>
  <c r="E4142" i="30"/>
  <c r="F4142" i="30"/>
  <c r="G4142" i="30"/>
  <c r="H4142" i="30"/>
  <c r="I4142" i="30"/>
  <c r="J4142" i="30"/>
  <c r="K4142" i="30"/>
  <c r="L4142" i="30"/>
  <c r="M4142" i="30"/>
  <c r="C4143" i="30"/>
  <c r="D4143" i="30"/>
  <c r="E4143" i="30"/>
  <c r="F4143" i="30"/>
  <c r="G4143" i="30"/>
  <c r="H4143" i="30"/>
  <c r="I4143" i="30"/>
  <c r="J4143" i="30"/>
  <c r="K4143" i="30"/>
  <c r="L4143" i="30"/>
  <c r="M4143" i="30"/>
  <c r="C4144" i="30"/>
  <c r="D4144" i="30"/>
  <c r="E4144" i="30"/>
  <c r="F4144" i="30"/>
  <c r="G4144" i="30"/>
  <c r="H4144" i="30"/>
  <c r="I4144" i="30"/>
  <c r="J4144" i="30"/>
  <c r="K4144" i="30"/>
  <c r="L4144" i="30"/>
  <c r="M4144" i="30"/>
  <c r="C4145" i="30"/>
  <c r="D4145" i="30"/>
  <c r="E4145" i="30"/>
  <c r="F4145" i="30"/>
  <c r="G4145" i="30"/>
  <c r="H4145" i="30"/>
  <c r="I4145" i="30"/>
  <c r="J4145" i="30"/>
  <c r="K4145" i="30"/>
  <c r="L4145" i="30"/>
  <c r="M4145" i="30"/>
  <c r="C4146" i="30"/>
  <c r="D4146" i="30"/>
  <c r="E4146" i="30"/>
  <c r="F4146" i="30"/>
  <c r="G4146" i="30"/>
  <c r="H4146" i="30"/>
  <c r="I4146" i="30"/>
  <c r="J4146" i="30"/>
  <c r="K4146" i="30"/>
  <c r="L4146" i="30"/>
  <c r="M4146" i="30"/>
  <c r="C4147" i="30"/>
  <c r="D4147" i="30"/>
  <c r="E4147" i="30"/>
  <c r="F4147" i="30"/>
  <c r="G4147" i="30"/>
  <c r="H4147" i="30"/>
  <c r="I4147" i="30"/>
  <c r="J4147" i="30"/>
  <c r="K4147" i="30"/>
  <c r="L4147" i="30"/>
  <c r="M4147" i="30"/>
  <c r="C4148" i="30"/>
  <c r="D4148" i="30"/>
  <c r="E4148" i="30"/>
  <c r="F4148" i="30"/>
  <c r="G4148" i="30"/>
  <c r="H4148" i="30"/>
  <c r="I4148" i="30"/>
  <c r="J4148" i="30"/>
  <c r="K4148" i="30"/>
  <c r="L4148" i="30"/>
  <c r="M4148" i="30"/>
  <c r="C4149" i="30"/>
  <c r="D4149" i="30"/>
  <c r="E4149" i="30"/>
  <c r="F4149" i="30"/>
  <c r="G4149" i="30"/>
  <c r="H4149" i="30"/>
  <c r="I4149" i="30"/>
  <c r="J4149" i="30"/>
  <c r="K4149" i="30"/>
  <c r="L4149" i="30"/>
  <c r="M4149" i="30"/>
  <c r="C4150" i="30"/>
  <c r="D4150" i="30"/>
  <c r="E4150" i="30"/>
  <c r="F4150" i="30"/>
  <c r="G4150" i="30"/>
  <c r="H4150" i="30"/>
  <c r="I4150" i="30"/>
  <c r="J4150" i="30"/>
  <c r="K4150" i="30"/>
  <c r="L4150" i="30"/>
  <c r="M4150" i="30"/>
  <c r="C4151" i="30"/>
  <c r="D4151" i="30"/>
  <c r="E4151" i="30"/>
  <c r="F4151" i="30"/>
  <c r="G4151" i="30"/>
  <c r="H4151" i="30"/>
  <c r="I4151" i="30"/>
  <c r="J4151" i="30"/>
  <c r="K4151" i="30"/>
  <c r="L4151" i="30"/>
  <c r="M4151" i="30"/>
  <c r="C4152" i="30"/>
  <c r="D4152" i="30"/>
  <c r="E4152" i="30"/>
  <c r="F4152" i="30"/>
  <c r="G4152" i="30"/>
  <c r="H4152" i="30"/>
  <c r="I4152" i="30"/>
  <c r="J4152" i="30"/>
  <c r="K4152" i="30"/>
  <c r="L4152" i="30"/>
  <c r="M4152" i="30"/>
  <c r="C4153" i="30"/>
  <c r="D4153" i="30"/>
  <c r="E4153" i="30"/>
  <c r="F4153" i="30"/>
  <c r="G4153" i="30"/>
  <c r="H4153" i="30"/>
  <c r="I4153" i="30"/>
  <c r="J4153" i="30"/>
  <c r="K4153" i="30"/>
  <c r="L4153" i="30"/>
  <c r="M4153" i="30"/>
  <c r="C4154" i="30"/>
  <c r="D4154" i="30"/>
  <c r="E4154" i="30"/>
  <c r="F4154" i="30"/>
  <c r="G4154" i="30"/>
  <c r="H4154" i="30"/>
  <c r="I4154" i="30"/>
  <c r="J4154" i="30"/>
  <c r="K4154" i="30"/>
  <c r="L4154" i="30"/>
  <c r="M4154" i="30"/>
  <c r="C4155" i="30"/>
  <c r="D4155" i="30"/>
  <c r="E4155" i="30"/>
  <c r="F4155" i="30"/>
  <c r="G4155" i="30"/>
  <c r="H4155" i="30"/>
  <c r="I4155" i="30"/>
  <c r="J4155" i="30"/>
  <c r="K4155" i="30"/>
  <c r="L4155" i="30"/>
  <c r="M4155" i="30"/>
  <c r="C4156" i="30"/>
  <c r="D4156" i="30"/>
  <c r="E4156" i="30"/>
  <c r="F4156" i="30"/>
  <c r="G4156" i="30"/>
  <c r="H4156" i="30"/>
  <c r="I4156" i="30"/>
  <c r="J4156" i="30"/>
  <c r="K4156" i="30"/>
  <c r="L4156" i="30"/>
  <c r="M4156" i="30"/>
  <c r="C4157" i="30"/>
  <c r="D4157" i="30"/>
  <c r="E4157" i="30"/>
  <c r="F4157" i="30"/>
  <c r="G4157" i="30"/>
  <c r="H4157" i="30"/>
  <c r="I4157" i="30"/>
  <c r="J4157" i="30"/>
  <c r="K4157" i="30"/>
  <c r="L4157" i="30"/>
  <c r="M4157" i="30"/>
  <c r="C4158" i="30"/>
  <c r="D4158" i="30"/>
  <c r="E4158" i="30"/>
  <c r="F4158" i="30"/>
  <c r="G4158" i="30"/>
  <c r="H4158" i="30"/>
  <c r="I4158" i="30"/>
  <c r="J4158" i="30"/>
  <c r="K4158" i="30"/>
  <c r="L4158" i="30"/>
  <c r="M4158" i="30"/>
  <c r="C4159" i="30"/>
  <c r="D4159" i="30"/>
  <c r="E4159" i="30"/>
  <c r="F4159" i="30"/>
  <c r="G4159" i="30"/>
  <c r="H4159" i="30"/>
  <c r="I4159" i="30"/>
  <c r="J4159" i="30"/>
  <c r="K4159" i="30"/>
  <c r="L4159" i="30"/>
  <c r="M4159" i="30"/>
  <c r="C4160" i="30"/>
  <c r="D4160" i="30"/>
  <c r="E4160" i="30"/>
  <c r="F4160" i="30"/>
  <c r="G4160" i="30"/>
  <c r="H4160" i="30"/>
  <c r="I4160" i="30"/>
  <c r="J4160" i="30"/>
  <c r="K4160" i="30"/>
  <c r="L4160" i="30"/>
  <c r="M4160" i="30"/>
  <c r="C4161" i="30"/>
  <c r="D4161" i="30"/>
  <c r="E4161" i="30"/>
  <c r="F4161" i="30"/>
  <c r="G4161" i="30"/>
  <c r="H4161" i="30"/>
  <c r="I4161" i="30"/>
  <c r="J4161" i="30"/>
  <c r="K4161" i="30"/>
  <c r="L4161" i="30"/>
  <c r="M4161" i="30"/>
  <c r="C4162" i="30"/>
  <c r="D4162" i="30"/>
  <c r="E4162" i="30"/>
  <c r="F4162" i="30"/>
  <c r="G4162" i="30"/>
  <c r="H4162" i="30"/>
  <c r="I4162" i="30"/>
  <c r="J4162" i="30"/>
  <c r="K4162" i="30"/>
  <c r="L4162" i="30"/>
  <c r="M4162" i="30"/>
  <c r="C4163" i="30"/>
  <c r="D4163" i="30"/>
  <c r="E4163" i="30"/>
  <c r="F4163" i="30"/>
  <c r="G4163" i="30"/>
  <c r="H4163" i="30"/>
  <c r="I4163" i="30"/>
  <c r="J4163" i="30"/>
  <c r="K4163" i="30"/>
  <c r="L4163" i="30"/>
  <c r="M4163" i="30"/>
  <c r="C4164" i="30"/>
  <c r="D4164" i="30"/>
  <c r="E4164" i="30"/>
  <c r="F4164" i="30"/>
  <c r="G4164" i="30"/>
  <c r="H4164" i="30"/>
  <c r="I4164" i="30"/>
  <c r="J4164" i="30"/>
  <c r="K4164" i="30"/>
  <c r="L4164" i="30"/>
  <c r="M4164" i="30"/>
  <c r="C4165" i="30"/>
  <c r="D4165" i="30"/>
  <c r="E4165" i="30"/>
  <c r="F4165" i="30"/>
  <c r="G4165" i="30"/>
  <c r="H4165" i="30"/>
  <c r="I4165" i="30"/>
  <c r="J4165" i="30"/>
  <c r="K4165" i="30"/>
  <c r="L4165" i="30"/>
  <c r="M4165" i="30"/>
  <c r="C4166" i="30"/>
  <c r="D4166" i="30"/>
  <c r="E4166" i="30"/>
  <c r="F4166" i="30"/>
  <c r="G4166" i="30"/>
  <c r="H4166" i="30"/>
  <c r="I4166" i="30"/>
  <c r="J4166" i="30"/>
  <c r="K4166" i="30"/>
  <c r="L4166" i="30"/>
  <c r="M4166" i="30"/>
  <c r="C4167" i="30"/>
  <c r="D4167" i="30"/>
  <c r="E4167" i="30"/>
  <c r="F4167" i="30"/>
  <c r="G4167" i="30"/>
  <c r="H4167" i="30"/>
  <c r="I4167" i="30"/>
  <c r="J4167" i="30"/>
  <c r="K4167" i="30"/>
  <c r="L4167" i="30"/>
  <c r="M4167" i="30"/>
  <c r="C4168" i="30"/>
  <c r="D4168" i="30"/>
  <c r="E4168" i="30"/>
  <c r="F4168" i="30"/>
  <c r="G4168" i="30"/>
  <c r="H4168" i="30"/>
  <c r="I4168" i="30"/>
  <c r="J4168" i="30"/>
  <c r="K4168" i="30"/>
  <c r="L4168" i="30"/>
  <c r="M4168" i="30"/>
  <c r="C4169" i="30"/>
  <c r="D4169" i="30"/>
  <c r="E4169" i="30"/>
  <c r="F4169" i="30"/>
  <c r="G4169" i="30"/>
  <c r="H4169" i="30"/>
  <c r="I4169" i="30"/>
  <c r="J4169" i="30"/>
  <c r="K4169" i="30"/>
  <c r="L4169" i="30"/>
  <c r="M4169" i="30"/>
  <c r="C4170" i="30"/>
  <c r="D4170" i="30"/>
  <c r="E4170" i="30"/>
  <c r="F4170" i="30"/>
  <c r="G4170" i="30"/>
  <c r="H4170" i="30"/>
  <c r="I4170" i="30"/>
  <c r="J4170" i="30"/>
  <c r="K4170" i="30"/>
  <c r="L4170" i="30"/>
  <c r="M4170" i="30"/>
  <c r="C4171" i="30"/>
  <c r="D4171" i="30"/>
  <c r="E4171" i="30"/>
  <c r="F4171" i="30"/>
  <c r="G4171" i="30"/>
  <c r="H4171" i="30"/>
  <c r="I4171" i="30"/>
  <c r="J4171" i="30"/>
  <c r="K4171" i="30"/>
  <c r="L4171" i="30"/>
  <c r="M4171" i="30"/>
  <c r="C4172" i="30"/>
  <c r="D4172" i="30"/>
  <c r="E4172" i="30"/>
  <c r="F4172" i="30"/>
  <c r="G4172" i="30"/>
  <c r="H4172" i="30"/>
  <c r="I4172" i="30"/>
  <c r="J4172" i="30"/>
  <c r="K4172" i="30"/>
  <c r="L4172" i="30"/>
  <c r="M4172" i="30"/>
  <c r="C4173" i="30"/>
  <c r="D4173" i="30"/>
  <c r="E4173" i="30"/>
  <c r="F4173" i="30"/>
  <c r="G4173" i="30"/>
  <c r="H4173" i="30"/>
  <c r="I4173" i="30"/>
  <c r="J4173" i="30"/>
  <c r="K4173" i="30"/>
  <c r="L4173" i="30"/>
  <c r="M4173" i="30"/>
  <c r="C4174" i="30"/>
  <c r="D4174" i="30"/>
  <c r="E4174" i="30"/>
  <c r="F4174" i="30"/>
  <c r="G4174" i="30"/>
  <c r="H4174" i="30"/>
  <c r="I4174" i="30"/>
  <c r="J4174" i="30"/>
  <c r="K4174" i="30"/>
  <c r="L4174" i="30"/>
  <c r="M4174" i="30"/>
  <c r="C4175" i="30"/>
  <c r="D4175" i="30"/>
  <c r="E4175" i="30"/>
  <c r="F4175" i="30"/>
  <c r="G4175" i="30"/>
  <c r="H4175" i="30"/>
  <c r="I4175" i="30"/>
  <c r="J4175" i="30"/>
  <c r="K4175" i="30"/>
  <c r="L4175" i="30"/>
  <c r="M4175" i="30"/>
  <c r="C4176" i="30"/>
  <c r="D4176" i="30"/>
  <c r="E4176" i="30"/>
  <c r="F4176" i="30"/>
  <c r="G4176" i="30"/>
  <c r="H4176" i="30"/>
  <c r="I4176" i="30"/>
  <c r="J4176" i="30"/>
  <c r="K4176" i="30"/>
  <c r="L4176" i="30"/>
  <c r="M4176" i="30"/>
  <c r="C4177" i="30"/>
  <c r="D4177" i="30"/>
  <c r="E4177" i="30"/>
  <c r="F4177" i="30"/>
  <c r="G4177" i="30"/>
  <c r="H4177" i="30"/>
  <c r="I4177" i="30"/>
  <c r="J4177" i="30"/>
  <c r="K4177" i="30"/>
  <c r="L4177" i="30"/>
  <c r="M4177" i="30"/>
  <c r="C4178" i="30"/>
  <c r="D4178" i="30"/>
  <c r="E4178" i="30"/>
  <c r="F4178" i="30"/>
  <c r="G4178" i="30"/>
  <c r="H4178" i="30"/>
  <c r="I4178" i="30"/>
  <c r="J4178" i="30"/>
  <c r="K4178" i="30"/>
  <c r="L4178" i="30"/>
  <c r="M4178" i="30"/>
  <c r="C4179" i="30"/>
  <c r="D4179" i="30"/>
  <c r="E4179" i="30"/>
  <c r="F4179" i="30"/>
  <c r="G4179" i="30"/>
  <c r="H4179" i="30"/>
  <c r="I4179" i="30"/>
  <c r="J4179" i="30"/>
  <c r="K4179" i="30"/>
  <c r="L4179" i="30"/>
  <c r="M4179" i="30"/>
  <c r="C4180" i="30"/>
  <c r="D4180" i="30"/>
  <c r="E4180" i="30"/>
  <c r="F4180" i="30"/>
  <c r="G4180" i="30"/>
  <c r="H4180" i="30"/>
  <c r="I4180" i="30"/>
  <c r="J4180" i="30"/>
  <c r="K4180" i="30"/>
  <c r="L4180" i="30"/>
  <c r="M4180" i="30"/>
  <c r="C4181" i="30"/>
  <c r="D4181" i="30"/>
  <c r="E4181" i="30"/>
  <c r="F4181" i="30"/>
  <c r="G4181" i="30"/>
  <c r="H4181" i="30"/>
  <c r="I4181" i="30"/>
  <c r="J4181" i="30"/>
  <c r="K4181" i="30"/>
  <c r="L4181" i="30"/>
  <c r="M4181" i="30"/>
  <c r="C4182" i="30"/>
  <c r="D4182" i="30"/>
  <c r="E4182" i="30"/>
  <c r="F4182" i="30"/>
  <c r="G4182" i="30"/>
  <c r="H4182" i="30"/>
  <c r="I4182" i="30"/>
  <c r="J4182" i="30"/>
  <c r="K4182" i="30"/>
  <c r="L4182" i="30"/>
  <c r="M4182" i="30"/>
  <c r="C4183" i="30"/>
  <c r="D4183" i="30"/>
  <c r="E4183" i="30"/>
  <c r="F4183" i="30"/>
  <c r="G4183" i="30"/>
  <c r="H4183" i="30"/>
  <c r="I4183" i="30"/>
  <c r="J4183" i="30"/>
  <c r="K4183" i="30"/>
  <c r="L4183" i="30"/>
  <c r="M4183" i="30"/>
  <c r="C4184" i="30"/>
  <c r="D4184" i="30"/>
  <c r="E4184" i="30"/>
  <c r="F4184" i="30"/>
  <c r="G4184" i="30"/>
  <c r="H4184" i="30"/>
  <c r="I4184" i="30"/>
  <c r="J4184" i="30"/>
  <c r="K4184" i="30"/>
  <c r="L4184" i="30"/>
  <c r="M4184" i="30"/>
  <c r="C4185" i="30"/>
  <c r="D4185" i="30"/>
  <c r="E4185" i="30"/>
  <c r="F4185" i="30"/>
  <c r="G4185" i="30"/>
  <c r="H4185" i="30"/>
  <c r="I4185" i="30"/>
  <c r="J4185" i="30"/>
  <c r="K4185" i="30"/>
  <c r="L4185" i="30"/>
  <c r="M4185" i="30"/>
  <c r="C4186" i="30"/>
  <c r="D4186" i="30"/>
  <c r="E4186" i="30"/>
  <c r="F4186" i="30"/>
  <c r="G4186" i="30"/>
  <c r="H4186" i="30"/>
  <c r="I4186" i="30"/>
  <c r="J4186" i="30"/>
  <c r="K4186" i="30"/>
  <c r="L4186" i="30"/>
  <c r="M4186" i="30"/>
  <c r="C4187" i="30"/>
  <c r="D4187" i="30"/>
  <c r="E4187" i="30"/>
  <c r="F4187" i="30"/>
  <c r="G4187" i="30"/>
  <c r="H4187" i="30"/>
  <c r="I4187" i="30"/>
  <c r="J4187" i="30"/>
  <c r="K4187" i="30"/>
  <c r="L4187" i="30"/>
  <c r="M4187" i="30"/>
  <c r="C4188" i="30"/>
  <c r="D4188" i="30"/>
  <c r="E4188" i="30"/>
  <c r="F4188" i="30"/>
  <c r="G4188" i="30"/>
  <c r="H4188" i="30"/>
  <c r="I4188" i="30"/>
  <c r="J4188" i="30"/>
  <c r="K4188" i="30"/>
  <c r="L4188" i="30"/>
  <c r="M4188" i="30"/>
  <c r="C4189" i="30"/>
  <c r="D4189" i="30"/>
  <c r="E4189" i="30"/>
  <c r="F4189" i="30"/>
  <c r="G4189" i="30"/>
  <c r="H4189" i="30"/>
  <c r="I4189" i="30"/>
  <c r="J4189" i="30"/>
  <c r="K4189" i="30"/>
  <c r="L4189" i="30"/>
  <c r="M4189" i="30"/>
  <c r="C4190" i="30"/>
  <c r="D4190" i="30"/>
  <c r="E4190" i="30"/>
  <c r="F4190" i="30"/>
  <c r="G4190" i="30"/>
  <c r="H4190" i="30"/>
  <c r="I4190" i="30"/>
  <c r="J4190" i="30"/>
  <c r="K4190" i="30"/>
  <c r="L4190" i="30"/>
  <c r="M4190" i="30"/>
  <c r="C4191" i="30"/>
  <c r="D4191" i="30"/>
  <c r="E4191" i="30"/>
  <c r="F4191" i="30"/>
  <c r="G4191" i="30"/>
  <c r="H4191" i="30"/>
  <c r="I4191" i="30"/>
  <c r="J4191" i="30"/>
  <c r="K4191" i="30"/>
  <c r="L4191" i="30"/>
  <c r="M4191" i="30"/>
  <c r="C4192" i="30"/>
  <c r="D4192" i="30"/>
  <c r="E4192" i="30"/>
  <c r="F4192" i="30"/>
  <c r="G4192" i="30"/>
  <c r="H4192" i="30"/>
  <c r="I4192" i="30"/>
  <c r="J4192" i="30"/>
  <c r="K4192" i="30"/>
  <c r="L4192" i="30"/>
  <c r="M4192" i="30"/>
  <c r="C4193" i="30"/>
  <c r="D4193" i="30"/>
  <c r="E4193" i="30"/>
  <c r="F4193" i="30"/>
  <c r="G4193" i="30"/>
  <c r="H4193" i="30"/>
  <c r="I4193" i="30"/>
  <c r="J4193" i="30"/>
  <c r="K4193" i="30"/>
  <c r="L4193" i="30"/>
  <c r="M4193" i="30"/>
  <c r="C4194" i="30"/>
  <c r="D4194" i="30"/>
  <c r="E4194" i="30"/>
  <c r="F4194" i="30"/>
  <c r="G4194" i="30"/>
  <c r="H4194" i="30"/>
  <c r="I4194" i="30"/>
  <c r="J4194" i="30"/>
  <c r="K4194" i="30"/>
  <c r="L4194" i="30"/>
  <c r="M4194" i="30"/>
  <c r="C4195" i="30"/>
  <c r="D4195" i="30"/>
  <c r="E4195" i="30"/>
  <c r="F4195" i="30"/>
  <c r="G4195" i="30"/>
  <c r="H4195" i="30"/>
  <c r="I4195" i="30"/>
  <c r="J4195" i="30"/>
  <c r="K4195" i="30"/>
  <c r="L4195" i="30"/>
  <c r="M4195" i="30"/>
  <c r="C4196" i="30"/>
  <c r="D4196" i="30"/>
  <c r="E4196" i="30"/>
  <c r="F4196" i="30"/>
  <c r="G4196" i="30"/>
  <c r="H4196" i="30"/>
  <c r="I4196" i="30"/>
  <c r="J4196" i="30"/>
  <c r="K4196" i="30"/>
  <c r="L4196" i="30"/>
  <c r="M4196" i="30"/>
  <c r="C4197" i="30"/>
  <c r="D4197" i="30"/>
  <c r="E4197" i="30"/>
  <c r="F4197" i="30"/>
  <c r="G4197" i="30"/>
  <c r="H4197" i="30"/>
  <c r="I4197" i="30"/>
  <c r="J4197" i="30"/>
  <c r="K4197" i="30"/>
  <c r="L4197" i="30"/>
  <c r="M4197" i="30"/>
  <c r="C4198" i="30"/>
  <c r="D4198" i="30"/>
  <c r="E4198" i="30"/>
  <c r="F4198" i="30"/>
  <c r="G4198" i="30"/>
  <c r="H4198" i="30"/>
  <c r="I4198" i="30"/>
  <c r="J4198" i="30"/>
  <c r="K4198" i="30"/>
  <c r="L4198" i="30"/>
  <c r="M4198" i="30"/>
  <c r="C4199" i="30"/>
  <c r="D4199" i="30"/>
  <c r="E4199" i="30"/>
  <c r="F4199" i="30"/>
  <c r="G4199" i="30"/>
  <c r="H4199" i="30"/>
  <c r="I4199" i="30"/>
  <c r="J4199" i="30"/>
  <c r="K4199" i="30"/>
  <c r="L4199" i="30"/>
  <c r="M4199" i="30"/>
  <c r="C4200" i="30"/>
  <c r="D4200" i="30"/>
  <c r="E4200" i="30"/>
  <c r="F4200" i="30"/>
  <c r="G4200" i="30"/>
  <c r="H4200" i="30"/>
  <c r="I4200" i="30"/>
  <c r="J4200" i="30"/>
  <c r="K4200" i="30"/>
  <c r="L4200" i="30"/>
  <c r="M4200" i="30"/>
  <c r="C4201" i="30"/>
  <c r="D4201" i="30"/>
  <c r="E4201" i="30"/>
  <c r="F4201" i="30"/>
  <c r="G4201" i="30"/>
  <c r="H4201" i="30"/>
  <c r="I4201" i="30"/>
  <c r="J4201" i="30"/>
  <c r="K4201" i="30"/>
  <c r="L4201" i="30"/>
  <c r="M4201" i="30"/>
  <c r="C4202" i="30"/>
  <c r="D4202" i="30"/>
  <c r="E4202" i="30"/>
  <c r="F4202" i="30"/>
  <c r="G4202" i="30"/>
  <c r="H4202" i="30"/>
  <c r="I4202" i="30"/>
  <c r="J4202" i="30"/>
  <c r="K4202" i="30"/>
  <c r="L4202" i="30"/>
  <c r="M4202" i="30"/>
  <c r="C4203" i="30"/>
  <c r="D4203" i="30"/>
  <c r="E4203" i="30"/>
  <c r="F4203" i="30"/>
  <c r="G4203" i="30"/>
  <c r="H4203" i="30"/>
  <c r="I4203" i="30"/>
  <c r="J4203" i="30"/>
  <c r="K4203" i="30"/>
  <c r="L4203" i="30"/>
  <c r="M4203" i="30"/>
  <c r="C4204" i="30"/>
  <c r="D4204" i="30"/>
  <c r="E4204" i="30"/>
  <c r="F4204" i="30"/>
  <c r="G4204" i="30"/>
  <c r="H4204" i="30"/>
  <c r="I4204" i="30"/>
  <c r="J4204" i="30"/>
  <c r="K4204" i="30"/>
  <c r="L4204" i="30"/>
  <c r="M4204" i="30"/>
  <c r="C4205" i="30"/>
  <c r="D4205" i="30"/>
  <c r="E4205" i="30"/>
  <c r="F4205" i="30"/>
  <c r="G4205" i="30"/>
  <c r="H4205" i="30"/>
  <c r="I4205" i="30"/>
  <c r="J4205" i="30"/>
  <c r="K4205" i="30"/>
  <c r="L4205" i="30"/>
  <c r="M4205" i="30"/>
  <c r="C4206" i="30"/>
  <c r="D4206" i="30"/>
  <c r="E4206" i="30"/>
  <c r="F4206" i="30"/>
  <c r="G4206" i="30"/>
  <c r="H4206" i="30"/>
  <c r="I4206" i="30"/>
  <c r="J4206" i="30"/>
  <c r="K4206" i="30"/>
  <c r="L4206" i="30"/>
  <c r="M4206" i="30"/>
  <c r="C4207" i="30"/>
  <c r="D4207" i="30"/>
  <c r="E4207" i="30"/>
  <c r="F4207" i="30"/>
  <c r="G4207" i="30"/>
  <c r="H4207" i="30"/>
  <c r="I4207" i="30"/>
  <c r="J4207" i="30"/>
  <c r="K4207" i="30"/>
  <c r="L4207" i="30"/>
  <c r="M4207" i="30"/>
  <c r="C4208" i="30"/>
  <c r="D4208" i="30"/>
  <c r="E4208" i="30"/>
  <c r="F4208" i="30"/>
  <c r="G4208" i="30"/>
  <c r="H4208" i="30"/>
  <c r="I4208" i="30"/>
  <c r="J4208" i="30"/>
  <c r="K4208" i="30"/>
  <c r="L4208" i="30"/>
  <c r="M4208" i="30"/>
  <c r="C4209" i="30"/>
  <c r="D4209" i="30"/>
  <c r="E4209" i="30"/>
  <c r="F4209" i="30"/>
  <c r="G4209" i="30"/>
  <c r="H4209" i="30"/>
  <c r="I4209" i="30"/>
  <c r="J4209" i="30"/>
  <c r="K4209" i="30"/>
  <c r="L4209" i="30"/>
  <c r="M4209" i="30"/>
  <c r="C4210" i="30"/>
  <c r="D4210" i="30"/>
  <c r="E4210" i="30"/>
  <c r="F4210" i="30"/>
  <c r="G4210" i="30"/>
  <c r="H4210" i="30"/>
  <c r="I4210" i="30"/>
  <c r="J4210" i="30"/>
  <c r="K4210" i="30"/>
  <c r="L4210" i="30"/>
  <c r="M4210" i="30"/>
  <c r="C4211" i="30"/>
  <c r="D4211" i="30"/>
  <c r="E4211" i="30"/>
  <c r="F4211" i="30"/>
  <c r="G4211" i="30"/>
  <c r="H4211" i="30"/>
  <c r="I4211" i="30"/>
  <c r="J4211" i="30"/>
  <c r="K4211" i="30"/>
  <c r="L4211" i="30"/>
  <c r="M4211" i="30"/>
  <c r="C4212" i="30"/>
  <c r="D4212" i="30"/>
  <c r="E4212" i="30"/>
  <c r="F4212" i="30"/>
  <c r="G4212" i="30"/>
  <c r="H4212" i="30"/>
  <c r="I4212" i="30"/>
  <c r="J4212" i="30"/>
  <c r="K4212" i="30"/>
  <c r="L4212" i="30"/>
  <c r="M4212" i="30"/>
  <c r="C4213" i="30"/>
  <c r="D4213" i="30"/>
  <c r="E4213" i="30"/>
  <c r="F4213" i="30"/>
  <c r="G4213" i="30"/>
  <c r="H4213" i="30"/>
  <c r="I4213" i="30"/>
  <c r="J4213" i="30"/>
  <c r="K4213" i="30"/>
  <c r="L4213" i="30"/>
  <c r="M4213" i="30"/>
  <c r="C4214" i="30"/>
  <c r="D4214" i="30"/>
  <c r="E4214" i="30"/>
  <c r="F4214" i="30"/>
  <c r="G4214" i="30"/>
  <c r="H4214" i="30"/>
  <c r="I4214" i="30"/>
  <c r="J4214" i="30"/>
  <c r="K4214" i="30"/>
  <c r="L4214" i="30"/>
  <c r="M4214" i="30"/>
  <c r="C4215" i="30"/>
  <c r="D4215" i="30"/>
  <c r="E4215" i="30"/>
  <c r="F4215" i="30"/>
  <c r="G4215" i="30"/>
  <c r="H4215" i="30"/>
  <c r="I4215" i="30"/>
  <c r="J4215" i="30"/>
  <c r="K4215" i="30"/>
  <c r="L4215" i="30"/>
  <c r="M4215" i="30"/>
  <c r="C4216" i="30"/>
  <c r="D4216" i="30"/>
  <c r="E4216" i="30"/>
  <c r="F4216" i="30"/>
  <c r="G4216" i="30"/>
  <c r="H4216" i="30"/>
  <c r="I4216" i="30"/>
  <c r="J4216" i="30"/>
  <c r="K4216" i="30"/>
  <c r="L4216" i="30"/>
  <c r="M4216" i="30"/>
  <c r="C4217" i="30"/>
  <c r="D4217" i="30"/>
  <c r="E4217" i="30"/>
  <c r="F4217" i="30"/>
  <c r="G4217" i="30"/>
  <c r="H4217" i="30"/>
  <c r="I4217" i="30"/>
  <c r="J4217" i="30"/>
  <c r="K4217" i="30"/>
  <c r="L4217" i="30"/>
  <c r="M4217" i="30"/>
  <c r="C4218" i="30"/>
  <c r="D4218" i="30"/>
  <c r="E4218" i="30"/>
  <c r="F4218" i="30"/>
  <c r="G4218" i="30"/>
  <c r="H4218" i="30"/>
  <c r="I4218" i="30"/>
  <c r="J4218" i="30"/>
  <c r="K4218" i="30"/>
  <c r="L4218" i="30"/>
  <c r="M4218" i="30"/>
  <c r="C4219" i="30"/>
  <c r="D4219" i="30"/>
  <c r="E4219" i="30"/>
  <c r="F4219" i="30"/>
  <c r="G4219" i="30"/>
  <c r="H4219" i="30"/>
  <c r="I4219" i="30"/>
  <c r="J4219" i="30"/>
  <c r="K4219" i="30"/>
  <c r="L4219" i="30"/>
  <c r="M4219" i="30"/>
  <c r="C4220" i="30"/>
  <c r="D4220" i="30"/>
  <c r="E4220" i="30"/>
  <c r="F4220" i="30"/>
  <c r="G4220" i="30"/>
  <c r="H4220" i="30"/>
  <c r="I4220" i="30"/>
  <c r="J4220" i="30"/>
  <c r="K4220" i="30"/>
  <c r="L4220" i="30"/>
  <c r="M4220" i="30"/>
  <c r="C4221" i="30"/>
  <c r="D4221" i="30"/>
  <c r="E4221" i="30"/>
  <c r="F4221" i="30"/>
  <c r="G4221" i="30"/>
  <c r="H4221" i="30"/>
  <c r="I4221" i="30"/>
  <c r="J4221" i="30"/>
  <c r="K4221" i="30"/>
  <c r="L4221" i="30"/>
  <c r="M4221" i="30"/>
  <c r="C4222" i="30"/>
  <c r="D4222" i="30"/>
  <c r="E4222" i="30"/>
  <c r="F4222" i="30"/>
  <c r="G4222" i="30"/>
  <c r="H4222" i="30"/>
  <c r="I4222" i="30"/>
  <c r="J4222" i="30"/>
  <c r="K4222" i="30"/>
  <c r="L4222" i="30"/>
  <c r="M4222" i="30"/>
  <c r="C4223" i="30"/>
  <c r="D4223" i="30"/>
  <c r="E4223" i="30"/>
  <c r="F4223" i="30"/>
  <c r="G4223" i="30"/>
  <c r="H4223" i="30"/>
  <c r="I4223" i="30"/>
  <c r="J4223" i="30"/>
  <c r="K4223" i="30"/>
  <c r="L4223" i="30"/>
  <c r="M4223" i="30"/>
  <c r="C4224" i="30"/>
  <c r="D4224" i="30"/>
  <c r="E4224" i="30"/>
  <c r="F4224" i="30"/>
  <c r="G4224" i="30"/>
  <c r="H4224" i="30"/>
  <c r="I4224" i="30"/>
  <c r="J4224" i="30"/>
  <c r="K4224" i="30"/>
  <c r="L4224" i="30"/>
  <c r="M4224" i="30"/>
  <c r="C4225" i="30"/>
  <c r="D4225" i="30"/>
  <c r="E4225" i="30"/>
  <c r="F4225" i="30"/>
  <c r="G4225" i="30"/>
  <c r="H4225" i="30"/>
  <c r="I4225" i="30"/>
  <c r="J4225" i="30"/>
  <c r="K4225" i="30"/>
  <c r="L4225" i="30"/>
  <c r="M4225" i="30"/>
  <c r="C4226" i="30"/>
  <c r="D4226" i="30"/>
  <c r="E4226" i="30"/>
  <c r="F4226" i="30"/>
  <c r="G4226" i="30"/>
  <c r="H4226" i="30"/>
  <c r="I4226" i="30"/>
  <c r="J4226" i="30"/>
  <c r="K4226" i="30"/>
  <c r="L4226" i="30"/>
  <c r="M4226" i="30"/>
  <c r="C4227" i="30"/>
  <c r="D4227" i="30"/>
  <c r="E4227" i="30"/>
  <c r="F4227" i="30"/>
  <c r="G4227" i="30"/>
  <c r="H4227" i="30"/>
  <c r="I4227" i="30"/>
  <c r="J4227" i="30"/>
  <c r="K4227" i="30"/>
  <c r="L4227" i="30"/>
  <c r="M4227" i="30"/>
  <c r="C4228" i="30"/>
  <c r="D4228" i="30"/>
  <c r="E4228" i="30"/>
  <c r="F4228" i="30"/>
  <c r="G4228" i="30"/>
  <c r="H4228" i="30"/>
  <c r="I4228" i="30"/>
  <c r="J4228" i="30"/>
  <c r="K4228" i="30"/>
  <c r="L4228" i="30"/>
  <c r="M4228" i="30"/>
  <c r="C4229" i="30"/>
  <c r="D4229" i="30"/>
  <c r="E4229" i="30"/>
  <c r="F4229" i="30"/>
  <c r="G4229" i="30"/>
  <c r="H4229" i="30"/>
  <c r="I4229" i="30"/>
  <c r="J4229" i="30"/>
  <c r="K4229" i="30"/>
  <c r="L4229" i="30"/>
  <c r="M4229" i="30"/>
  <c r="C4230" i="30"/>
  <c r="D4230" i="30"/>
  <c r="E4230" i="30"/>
  <c r="F4230" i="30"/>
  <c r="G4230" i="30"/>
  <c r="H4230" i="30"/>
  <c r="I4230" i="30"/>
  <c r="J4230" i="30"/>
  <c r="K4230" i="30"/>
  <c r="L4230" i="30"/>
  <c r="M4230" i="30"/>
  <c r="C4231" i="30"/>
  <c r="D4231" i="30"/>
  <c r="E4231" i="30"/>
  <c r="F4231" i="30"/>
  <c r="G4231" i="30"/>
  <c r="H4231" i="30"/>
  <c r="I4231" i="30"/>
  <c r="J4231" i="30"/>
  <c r="K4231" i="30"/>
  <c r="L4231" i="30"/>
  <c r="M4231" i="30"/>
  <c r="C4232" i="30"/>
  <c r="D4232" i="30"/>
  <c r="E4232" i="30"/>
  <c r="F4232" i="30"/>
  <c r="G4232" i="30"/>
  <c r="H4232" i="30"/>
  <c r="I4232" i="30"/>
  <c r="J4232" i="30"/>
  <c r="K4232" i="30"/>
  <c r="L4232" i="30"/>
  <c r="M4232" i="30"/>
  <c r="C4233" i="30"/>
  <c r="D4233" i="30"/>
  <c r="E4233" i="30"/>
  <c r="F4233" i="30"/>
  <c r="G4233" i="30"/>
  <c r="H4233" i="30"/>
  <c r="I4233" i="30"/>
  <c r="J4233" i="30"/>
  <c r="K4233" i="30"/>
  <c r="L4233" i="30"/>
  <c r="M4233" i="30"/>
  <c r="C4234" i="30"/>
  <c r="D4234" i="30"/>
  <c r="E4234" i="30"/>
  <c r="F4234" i="30"/>
  <c r="G4234" i="30"/>
  <c r="H4234" i="30"/>
  <c r="I4234" i="30"/>
  <c r="J4234" i="30"/>
  <c r="K4234" i="30"/>
  <c r="L4234" i="30"/>
  <c r="M4234" i="30"/>
  <c r="C4235" i="30"/>
  <c r="D4235" i="30"/>
  <c r="E4235" i="30"/>
  <c r="F4235" i="30"/>
  <c r="G4235" i="30"/>
  <c r="H4235" i="30"/>
  <c r="I4235" i="30"/>
  <c r="J4235" i="30"/>
  <c r="K4235" i="30"/>
  <c r="L4235" i="30"/>
  <c r="M4235" i="30"/>
  <c r="C4236" i="30"/>
  <c r="D4236" i="30"/>
  <c r="E4236" i="30"/>
  <c r="F4236" i="30"/>
  <c r="G4236" i="30"/>
  <c r="H4236" i="30"/>
  <c r="I4236" i="30"/>
  <c r="J4236" i="30"/>
  <c r="K4236" i="30"/>
  <c r="L4236" i="30"/>
  <c r="M4236" i="30"/>
  <c r="C4237" i="30"/>
  <c r="D4237" i="30"/>
  <c r="E4237" i="30"/>
  <c r="F4237" i="30"/>
  <c r="G4237" i="30"/>
  <c r="H4237" i="30"/>
  <c r="I4237" i="30"/>
  <c r="J4237" i="30"/>
  <c r="K4237" i="30"/>
  <c r="L4237" i="30"/>
  <c r="M4237" i="30"/>
  <c r="C4238" i="30"/>
  <c r="D4238" i="30"/>
  <c r="E4238" i="30"/>
  <c r="F4238" i="30"/>
  <c r="G4238" i="30"/>
  <c r="H4238" i="30"/>
  <c r="I4238" i="30"/>
  <c r="J4238" i="30"/>
  <c r="K4238" i="30"/>
  <c r="L4238" i="30"/>
  <c r="M4238" i="30"/>
  <c r="C4239" i="30"/>
  <c r="D4239" i="30"/>
  <c r="E4239" i="30"/>
  <c r="F4239" i="30"/>
  <c r="G4239" i="30"/>
  <c r="H4239" i="30"/>
  <c r="I4239" i="30"/>
  <c r="J4239" i="30"/>
  <c r="K4239" i="30"/>
  <c r="L4239" i="30"/>
  <c r="M4239" i="30"/>
  <c r="C4240" i="30"/>
  <c r="D4240" i="30"/>
  <c r="E4240" i="30"/>
  <c r="F4240" i="30"/>
  <c r="G4240" i="30"/>
  <c r="H4240" i="30"/>
  <c r="I4240" i="30"/>
  <c r="J4240" i="30"/>
  <c r="K4240" i="30"/>
  <c r="L4240" i="30"/>
  <c r="M4240" i="30"/>
  <c r="C4241" i="30"/>
  <c r="D4241" i="30"/>
  <c r="E4241" i="30"/>
  <c r="F4241" i="30"/>
  <c r="G4241" i="30"/>
  <c r="H4241" i="30"/>
  <c r="I4241" i="30"/>
  <c r="J4241" i="30"/>
  <c r="K4241" i="30"/>
  <c r="L4241" i="30"/>
  <c r="M4241" i="30"/>
  <c r="C4242" i="30"/>
  <c r="D4242" i="30"/>
  <c r="E4242" i="30"/>
  <c r="F4242" i="30"/>
  <c r="G4242" i="30"/>
  <c r="H4242" i="30"/>
  <c r="I4242" i="30"/>
  <c r="J4242" i="30"/>
  <c r="K4242" i="30"/>
  <c r="L4242" i="30"/>
  <c r="M4242" i="30"/>
  <c r="C4243" i="30"/>
  <c r="D4243" i="30"/>
  <c r="E4243" i="30"/>
  <c r="F4243" i="30"/>
  <c r="G4243" i="30"/>
  <c r="H4243" i="30"/>
  <c r="I4243" i="30"/>
  <c r="J4243" i="30"/>
  <c r="K4243" i="30"/>
  <c r="L4243" i="30"/>
  <c r="M4243" i="30"/>
  <c r="C4244" i="30"/>
  <c r="D4244" i="30"/>
  <c r="E4244" i="30"/>
  <c r="F4244" i="30"/>
  <c r="G4244" i="30"/>
  <c r="H4244" i="30"/>
  <c r="I4244" i="30"/>
  <c r="J4244" i="30"/>
  <c r="K4244" i="30"/>
  <c r="L4244" i="30"/>
  <c r="M4244" i="30"/>
  <c r="C4245" i="30"/>
  <c r="D4245" i="30"/>
  <c r="E4245" i="30"/>
  <c r="F4245" i="30"/>
  <c r="G4245" i="30"/>
  <c r="H4245" i="30"/>
  <c r="I4245" i="30"/>
  <c r="J4245" i="30"/>
  <c r="K4245" i="30"/>
  <c r="L4245" i="30"/>
  <c r="M4245" i="30"/>
  <c r="C4246" i="30"/>
  <c r="D4246" i="30"/>
  <c r="E4246" i="30"/>
  <c r="F4246" i="30"/>
  <c r="G4246" i="30"/>
  <c r="H4246" i="30"/>
  <c r="I4246" i="30"/>
  <c r="J4246" i="30"/>
  <c r="K4246" i="30"/>
  <c r="L4246" i="30"/>
  <c r="M4246" i="30"/>
  <c r="C4247" i="30"/>
  <c r="D4247" i="30"/>
  <c r="E4247" i="30"/>
  <c r="F4247" i="30"/>
  <c r="G4247" i="30"/>
  <c r="H4247" i="30"/>
  <c r="I4247" i="30"/>
  <c r="J4247" i="30"/>
  <c r="K4247" i="30"/>
  <c r="L4247" i="30"/>
  <c r="M4247" i="30"/>
  <c r="C4248" i="30"/>
  <c r="D4248" i="30"/>
  <c r="E4248" i="30"/>
  <c r="F4248" i="30"/>
  <c r="G4248" i="30"/>
  <c r="H4248" i="30"/>
  <c r="I4248" i="30"/>
  <c r="J4248" i="30"/>
  <c r="K4248" i="30"/>
  <c r="L4248" i="30"/>
  <c r="M4248" i="30"/>
  <c r="C4249" i="30"/>
  <c r="D4249" i="30"/>
  <c r="E4249" i="30"/>
  <c r="F4249" i="30"/>
  <c r="G4249" i="30"/>
  <c r="H4249" i="30"/>
  <c r="I4249" i="30"/>
  <c r="J4249" i="30"/>
  <c r="K4249" i="30"/>
  <c r="L4249" i="30"/>
  <c r="M4249" i="30"/>
  <c r="C4250" i="30"/>
  <c r="D4250" i="30"/>
  <c r="E4250" i="30"/>
  <c r="F4250" i="30"/>
  <c r="G4250" i="30"/>
  <c r="H4250" i="30"/>
  <c r="I4250" i="30"/>
  <c r="J4250" i="30"/>
  <c r="K4250" i="30"/>
  <c r="L4250" i="30"/>
  <c r="M4250" i="30"/>
  <c r="C4251" i="30"/>
  <c r="D4251" i="30"/>
  <c r="E4251" i="30"/>
  <c r="F4251" i="30"/>
  <c r="G4251" i="30"/>
  <c r="H4251" i="30"/>
  <c r="I4251" i="30"/>
  <c r="J4251" i="30"/>
  <c r="K4251" i="30"/>
  <c r="L4251" i="30"/>
  <c r="M4251" i="30"/>
  <c r="C4252" i="30"/>
  <c r="D4252" i="30"/>
  <c r="E4252" i="30"/>
  <c r="F4252" i="30"/>
  <c r="G4252" i="30"/>
  <c r="H4252" i="30"/>
  <c r="I4252" i="30"/>
  <c r="J4252" i="30"/>
  <c r="K4252" i="30"/>
  <c r="L4252" i="30"/>
  <c r="M4252" i="30"/>
  <c r="C4253" i="30"/>
  <c r="D4253" i="30"/>
  <c r="E4253" i="30"/>
  <c r="F4253" i="30"/>
  <c r="G4253" i="30"/>
  <c r="H4253" i="30"/>
  <c r="I4253" i="30"/>
  <c r="J4253" i="30"/>
  <c r="K4253" i="30"/>
  <c r="L4253" i="30"/>
  <c r="M4253" i="30"/>
  <c r="C4254" i="30"/>
  <c r="D4254" i="30"/>
  <c r="E4254" i="30"/>
  <c r="F4254" i="30"/>
  <c r="G4254" i="30"/>
  <c r="H4254" i="30"/>
  <c r="I4254" i="30"/>
  <c r="J4254" i="30"/>
  <c r="K4254" i="30"/>
  <c r="L4254" i="30"/>
  <c r="M4254" i="30"/>
  <c r="C4255" i="30"/>
  <c r="D4255" i="30"/>
  <c r="E4255" i="30"/>
  <c r="F4255" i="30"/>
  <c r="G4255" i="30"/>
  <c r="H4255" i="30"/>
  <c r="I4255" i="30"/>
  <c r="J4255" i="30"/>
  <c r="K4255" i="30"/>
  <c r="L4255" i="30"/>
  <c r="M4255" i="30"/>
  <c r="C4256" i="30"/>
  <c r="D4256" i="30"/>
  <c r="E4256" i="30"/>
  <c r="F4256" i="30"/>
  <c r="G4256" i="30"/>
  <c r="H4256" i="30"/>
  <c r="I4256" i="30"/>
  <c r="J4256" i="30"/>
  <c r="K4256" i="30"/>
  <c r="L4256" i="30"/>
  <c r="M4256" i="30"/>
  <c r="C4257" i="30"/>
  <c r="D4257" i="30"/>
  <c r="E4257" i="30"/>
  <c r="F4257" i="30"/>
  <c r="G4257" i="30"/>
  <c r="H4257" i="30"/>
  <c r="I4257" i="30"/>
  <c r="J4257" i="30"/>
  <c r="K4257" i="30"/>
  <c r="L4257" i="30"/>
  <c r="M4257" i="30"/>
  <c r="C4258" i="30"/>
  <c r="D4258" i="30"/>
  <c r="E4258" i="30"/>
  <c r="F4258" i="30"/>
  <c r="G4258" i="30"/>
  <c r="H4258" i="30"/>
  <c r="I4258" i="30"/>
  <c r="J4258" i="30"/>
  <c r="K4258" i="30"/>
  <c r="L4258" i="30"/>
  <c r="M4258" i="30"/>
  <c r="C4259" i="30"/>
  <c r="D4259" i="30"/>
  <c r="E4259" i="30"/>
  <c r="F4259" i="30"/>
  <c r="G4259" i="30"/>
  <c r="H4259" i="30"/>
  <c r="I4259" i="30"/>
  <c r="J4259" i="30"/>
  <c r="K4259" i="30"/>
  <c r="L4259" i="30"/>
  <c r="M4259" i="30"/>
  <c r="C4260" i="30"/>
  <c r="D4260" i="30"/>
  <c r="E4260" i="30"/>
  <c r="F4260" i="30"/>
  <c r="G4260" i="30"/>
  <c r="H4260" i="30"/>
  <c r="I4260" i="30"/>
  <c r="J4260" i="30"/>
  <c r="K4260" i="30"/>
  <c r="L4260" i="30"/>
  <c r="M4260" i="30"/>
  <c r="C4261" i="30"/>
  <c r="D4261" i="30"/>
  <c r="E4261" i="30"/>
  <c r="F4261" i="30"/>
  <c r="G4261" i="30"/>
  <c r="H4261" i="30"/>
  <c r="I4261" i="30"/>
  <c r="J4261" i="30"/>
  <c r="K4261" i="30"/>
  <c r="L4261" i="30"/>
  <c r="M4261" i="30"/>
  <c r="C4262" i="30"/>
  <c r="D4262" i="30"/>
  <c r="E4262" i="30"/>
  <c r="F4262" i="30"/>
  <c r="G4262" i="30"/>
  <c r="H4262" i="30"/>
  <c r="I4262" i="30"/>
  <c r="J4262" i="30"/>
  <c r="K4262" i="30"/>
  <c r="L4262" i="30"/>
  <c r="M4262" i="30"/>
  <c r="C4263" i="30"/>
  <c r="D4263" i="30"/>
  <c r="E4263" i="30"/>
  <c r="F4263" i="30"/>
  <c r="G4263" i="30"/>
  <c r="H4263" i="30"/>
  <c r="I4263" i="30"/>
  <c r="J4263" i="30"/>
  <c r="K4263" i="30"/>
  <c r="L4263" i="30"/>
  <c r="M4263" i="30"/>
  <c r="C4264" i="30"/>
  <c r="D4264" i="30"/>
  <c r="E4264" i="30"/>
  <c r="F4264" i="30"/>
  <c r="G4264" i="30"/>
  <c r="H4264" i="30"/>
  <c r="I4264" i="30"/>
  <c r="J4264" i="30"/>
  <c r="K4264" i="30"/>
  <c r="L4264" i="30"/>
  <c r="M4264" i="30"/>
  <c r="C4265" i="30"/>
  <c r="D4265" i="30"/>
  <c r="E4265" i="30"/>
  <c r="F4265" i="30"/>
  <c r="G4265" i="30"/>
  <c r="H4265" i="30"/>
  <c r="I4265" i="30"/>
  <c r="J4265" i="30"/>
  <c r="K4265" i="30"/>
  <c r="L4265" i="30"/>
  <c r="M4265" i="30"/>
  <c r="C4266" i="30"/>
  <c r="D4266" i="30"/>
  <c r="E4266" i="30"/>
  <c r="F4266" i="30"/>
  <c r="G4266" i="30"/>
  <c r="H4266" i="30"/>
  <c r="I4266" i="30"/>
  <c r="J4266" i="30"/>
  <c r="K4266" i="30"/>
  <c r="L4266" i="30"/>
  <c r="M4266" i="30"/>
  <c r="C4267" i="30"/>
  <c r="D4267" i="30"/>
  <c r="E4267" i="30"/>
  <c r="F4267" i="30"/>
  <c r="G4267" i="30"/>
  <c r="H4267" i="30"/>
  <c r="I4267" i="30"/>
  <c r="J4267" i="30"/>
  <c r="K4267" i="30"/>
  <c r="L4267" i="30"/>
  <c r="M4267" i="30"/>
  <c r="C4268" i="30"/>
  <c r="D4268" i="30"/>
  <c r="E4268" i="30"/>
  <c r="F4268" i="30"/>
  <c r="G4268" i="30"/>
  <c r="H4268" i="30"/>
  <c r="I4268" i="30"/>
  <c r="J4268" i="30"/>
  <c r="K4268" i="30"/>
  <c r="L4268" i="30"/>
  <c r="M4268" i="30"/>
  <c r="C4269" i="30"/>
  <c r="D4269" i="30"/>
  <c r="E4269" i="30"/>
  <c r="F4269" i="30"/>
  <c r="G4269" i="30"/>
  <c r="H4269" i="30"/>
  <c r="I4269" i="30"/>
  <c r="J4269" i="30"/>
  <c r="K4269" i="30"/>
  <c r="L4269" i="30"/>
  <c r="M4269" i="30"/>
  <c r="C4270" i="30"/>
  <c r="D4270" i="30"/>
  <c r="E4270" i="30"/>
  <c r="F4270" i="30"/>
  <c r="G4270" i="30"/>
  <c r="H4270" i="30"/>
  <c r="I4270" i="30"/>
  <c r="J4270" i="30"/>
  <c r="K4270" i="30"/>
  <c r="L4270" i="30"/>
  <c r="M4270" i="30"/>
  <c r="C4271" i="30"/>
  <c r="D4271" i="30"/>
  <c r="E4271" i="30"/>
  <c r="F4271" i="30"/>
  <c r="G4271" i="30"/>
  <c r="H4271" i="30"/>
  <c r="I4271" i="30"/>
  <c r="J4271" i="30"/>
  <c r="K4271" i="30"/>
  <c r="L4271" i="30"/>
  <c r="M4271" i="30"/>
  <c r="C4272" i="30"/>
  <c r="D4272" i="30"/>
  <c r="E4272" i="30"/>
  <c r="F4272" i="30"/>
  <c r="G4272" i="30"/>
  <c r="H4272" i="30"/>
  <c r="I4272" i="30"/>
  <c r="J4272" i="30"/>
  <c r="K4272" i="30"/>
  <c r="L4272" i="30"/>
  <c r="M4272" i="30"/>
  <c r="C4273" i="30"/>
  <c r="D4273" i="30"/>
  <c r="E4273" i="30"/>
  <c r="F4273" i="30"/>
  <c r="G4273" i="30"/>
  <c r="H4273" i="30"/>
  <c r="I4273" i="30"/>
  <c r="J4273" i="30"/>
  <c r="K4273" i="30"/>
  <c r="L4273" i="30"/>
  <c r="M4273" i="30"/>
  <c r="C4274" i="30"/>
  <c r="D4274" i="30"/>
  <c r="E4274" i="30"/>
  <c r="F4274" i="30"/>
  <c r="G4274" i="30"/>
  <c r="H4274" i="30"/>
  <c r="I4274" i="30"/>
  <c r="J4274" i="30"/>
  <c r="K4274" i="30"/>
  <c r="L4274" i="30"/>
  <c r="M4274" i="30"/>
  <c r="C4275" i="30"/>
  <c r="D4275" i="30"/>
  <c r="E4275" i="30"/>
  <c r="F4275" i="30"/>
  <c r="G4275" i="30"/>
  <c r="H4275" i="30"/>
  <c r="I4275" i="30"/>
  <c r="J4275" i="30"/>
  <c r="K4275" i="30"/>
  <c r="L4275" i="30"/>
  <c r="M4275" i="30"/>
  <c r="C4276" i="30"/>
  <c r="D4276" i="30"/>
  <c r="E4276" i="30"/>
  <c r="F4276" i="30"/>
  <c r="G4276" i="30"/>
  <c r="H4276" i="30"/>
  <c r="I4276" i="30"/>
  <c r="J4276" i="30"/>
  <c r="K4276" i="30"/>
  <c r="L4276" i="30"/>
  <c r="M4276" i="30"/>
  <c r="C4277" i="30"/>
  <c r="D4277" i="30"/>
  <c r="E4277" i="30"/>
  <c r="F4277" i="30"/>
  <c r="G4277" i="30"/>
  <c r="H4277" i="30"/>
  <c r="I4277" i="30"/>
  <c r="J4277" i="30"/>
  <c r="K4277" i="30"/>
  <c r="L4277" i="30"/>
  <c r="M4277" i="30"/>
  <c r="C4278" i="30"/>
  <c r="D4278" i="30"/>
  <c r="E4278" i="30"/>
  <c r="F4278" i="30"/>
  <c r="G4278" i="30"/>
  <c r="H4278" i="30"/>
  <c r="I4278" i="30"/>
  <c r="J4278" i="30"/>
  <c r="K4278" i="30"/>
  <c r="L4278" i="30"/>
  <c r="M4278" i="30"/>
  <c r="C4279" i="30"/>
  <c r="D4279" i="30"/>
  <c r="E4279" i="30"/>
  <c r="F4279" i="30"/>
  <c r="G4279" i="30"/>
  <c r="H4279" i="30"/>
  <c r="I4279" i="30"/>
  <c r="J4279" i="30"/>
  <c r="K4279" i="30"/>
  <c r="L4279" i="30"/>
  <c r="M4279" i="30"/>
  <c r="C4280" i="30"/>
  <c r="D4280" i="30"/>
  <c r="E4280" i="30"/>
  <c r="F4280" i="30"/>
  <c r="G4280" i="30"/>
  <c r="H4280" i="30"/>
  <c r="I4280" i="30"/>
  <c r="J4280" i="30"/>
  <c r="K4280" i="30"/>
  <c r="L4280" i="30"/>
  <c r="M4280" i="30"/>
  <c r="C4281" i="30"/>
  <c r="D4281" i="30"/>
  <c r="E4281" i="30"/>
  <c r="F4281" i="30"/>
  <c r="G4281" i="30"/>
  <c r="H4281" i="30"/>
  <c r="I4281" i="30"/>
  <c r="J4281" i="30"/>
  <c r="K4281" i="30"/>
  <c r="L4281" i="30"/>
  <c r="M4281" i="30"/>
  <c r="C4282" i="30"/>
  <c r="D4282" i="30"/>
  <c r="E4282" i="30"/>
  <c r="F4282" i="30"/>
  <c r="G4282" i="30"/>
  <c r="H4282" i="30"/>
  <c r="I4282" i="30"/>
  <c r="J4282" i="30"/>
  <c r="K4282" i="30"/>
  <c r="L4282" i="30"/>
  <c r="M4282" i="30"/>
  <c r="C4283" i="30"/>
  <c r="D4283" i="30"/>
  <c r="E4283" i="30"/>
  <c r="F4283" i="30"/>
  <c r="G4283" i="30"/>
  <c r="H4283" i="30"/>
  <c r="I4283" i="30"/>
  <c r="J4283" i="30"/>
  <c r="K4283" i="30"/>
  <c r="L4283" i="30"/>
  <c r="M4283" i="30"/>
  <c r="C4284" i="30"/>
  <c r="D4284" i="30"/>
  <c r="E4284" i="30"/>
  <c r="F4284" i="30"/>
  <c r="G4284" i="30"/>
  <c r="H4284" i="30"/>
  <c r="I4284" i="30"/>
  <c r="J4284" i="30"/>
  <c r="K4284" i="30"/>
  <c r="L4284" i="30"/>
  <c r="M4284" i="30"/>
  <c r="C4285" i="30"/>
  <c r="D4285" i="30"/>
  <c r="E4285" i="30"/>
  <c r="F4285" i="30"/>
  <c r="G4285" i="30"/>
  <c r="H4285" i="30"/>
  <c r="I4285" i="30"/>
  <c r="J4285" i="30"/>
  <c r="K4285" i="30"/>
  <c r="L4285" i="30"/>
  <c r="M4285" i="30"/>
  <c r="C4286" i="30"/>
  <c r="D4286" i="30"/>
  <c r="E4286" i="30"/>
  <c r="F4286" i="30"/>
  <c r="G4286" i="30"/>
  <c r="H4286" i="30"/>
  <c r="I4286" i="30"/>
  <c r="J4286" i="30"/>
  <c r="K4286" i="30"/>
  <c r="L4286" i="30"/>
  <c r="M4286" i="30"/>
  <c r="C4287" i="30"/>
  <c r="D4287" i="30"/>
  <c r="E4287" i="30"/>
  <c r="F4287" i="30"/>
  <c r="G4287" i="30"/>
  <c r="H4287" i="30"/>
  <c r="I4287" i="30"/>
  <c r="J4287" i="30"/>
  <c r="K4287" i="30"/>
  <c r="L4287" i="30"/>
  <c r="M4287" i="30"/>
  <c r="C4288" i="30"/>
  <c r="D4288" i="30"/>
  <c r="E4288" i="30"/>
  <c r="F4288" i="30"/>
  <c r="G4288" i="30"/>
  <c r="H4288" i="30"/>
  <c r="I4288" i="30"/>
  <c r="J4288" i="30"/>
  <c r="K4288" i="30"/>
  <c r="L4288" i="30"/>
  <c r="M4288" i="30"/>
  <c r="C4289" i="30"/>
  <c r="D4289" i="30"/>
  <c r="E4289" i="30"/>
  <c r="F4289" i="30"/>
  <c r="G4289" i="30"/>
  <c r="H4289" i="30"/>
  <c r="I4289" i="30"/>
  <c r="J4289" i="30"/>
  <c r="K4289" i="30"/>
  <c r="L4289" i="30"/>
  <c r="M4289" i="30"/>
  <c r="C4290" i="30"/>
  <c r="D4290" i="30"/>
  <c r="E4290" i="30"/>
  <c r="F4290" i="30"/>
  <c r="G4290" i="30"/>
  <c r="H4290" i="30"/>
  <c r="I4290" i="30"/>
  <c r="J4290" i="30"/>
  <c r="K4290" i="30"/>
  <c r="L4290" i="30"/>
  <c r="M4290" i="30"/>
  <c r="C4291" i="30"/>
  <c r="D4291" i="30"/>
  <c r="E4291" i="30"/>
  <c r="F4291" i="30"/>
  <c r="G4291" i="30"/>
  <c r="H4291" i="30"/>
  <c r="I4291" i="30"/>
  <c r="J4291" i="30"/>
  <c r="K4291" i="30"/>
  <c r="L4291" i="30"/>
  <c r="M4291" i="30"/>
  <c r="C4292" i="30"/>
  <c r="D4292" i="30"/>
  <c r="E4292" i="30"/>
  <c r="F4292" i="30"/>
  <c r="G4292" i="30"/>
  <c r="H4292" i="30"/>
  <c r="I4292" i="30"/>
  <c r="J4292" i="30"/>
  <c r="K4292" i="30"/>
  <c r="L4292" i="30"/>
  <c r="M4292" i="30"/>
  <c r="C4293" i="30"/>
  <c r="D4293" i="30"/>
  <c r="E4293" i="30"/>
  <c r="F4293" i="30"/>
  <c r="G4293" i="30"/>
  <c r="H4293" i="30"/>
  <c r="I4293" i="30"/>
  <c r="J4293" i="30"/>
  <c r="K4293" i="30"/>
  <c r="L4293" i="30"/>
  <c r="M4293" i="30"/>
  <c r="C4294" i="30"/>
  <c r="D4294" i="30"/>
  <c r="E4294" i="30"/>
  <c r="F4294" i="30"/>
  <c r="G4294" i="30"/>
  <c r="H4294" i="30"/>
  <c r="I4294" i="30"/>
  <c r="J4294" i="30"/>
  <c r="K4294" i="30"/>
  <c r="L4294" i="30"/>
  <c r="M4294" i="30"/>
  <c r="C4295" i="30"/>
  <c r="D4295" i="30"/>
  <c r="E4295" i="30"/>
  <c r="F4295" i="30"/>
  <c r="G4295" i="30"/>
  <c r="H4295" i="30"/>
  <c r="I4295" i="30"/>
  <c r="J4295" i="30"/>
  <c r="K4295" i="30"/>
  <c r="L4295" i="30"/>
  <c r="M4295" i="30"/>
  <c r="C4296" i="30"/>
  <c r="D4296" i="30"/>
  <c r="E4296" i="30"/>
  <c r="F4296" i="30"/>
  <c r="G4296" i="30"/>
  <c r="H4296" i="30"/>
  <c r="I4296" i="30"/>
  <c r="J4296" i="30"/>
  <c r="K4296" i="30"/>
  <c r="L4296" i="30"/>
  <c r="M4296" i="30"/>
  <c r="C4297" i="30"/>
  <c r="D4297" i="30"/>
  <c r="E4297" i="30"/>
  <c r="F4297" i="30"/>
  <c r="G4297" i="30"/>
  <c r="H4297" i="30"/>
  <c r="I4297" i="30"/>
  <c r="J4297" i="30"/>
  <c r="K4297" i="30"/>
  <c r="L4297" i="30"/>
  <c r="M4297" i="30"/>
  <c r="C4298" i="30"/>
  <c r="D4298" i="30"/>
  <c r="E4298" i="30"/>
  <c r="F4298" i="30"/>
  <c r="G4298" i="30"/>
  <c r="H4298" i="30"/>
  <c r="I4298" i="30"/>
  <c r="J4298" i="30"/>
  <c r="K4298" i="30"/>
  <c r="L4298" i="30"/>
  <c r="M4298" i="30"/>
  <c r="C4299" i="30"/>
  <c r="D4299" i="30"/>
  <c r="E4299" i="30"/>
  <c r="F4299" i="30"/>
  <c r="G4299" i="30"/>
  <c r="H4299" i="30"/>
  <c r="I4299" i="30"/>
  <c r="J4299" i="30"/>
  <c r="K4299" i="30"/>
  <c r="L4299" i="30"/>
  <c r="M4299" i="30"/>
  <c r="C4300" i="30"/>
  <c r="D4300" i="30"/>
  <c r="E4300" i="30"/>
  <c r="F4300" i="30"/>
  <c r="G4300" i="30"/>
  <c r="H4300" i="30"/>
  <c r="I4300" i="30"/>
  <c r="J4300" i="30"/>
  <c r="K4300" i="30"/>
  <c r="L4300" i="30"/>
  <c r="M4300" i="30"/>
  <c r="C4301" i="30"/>
  <c r="D4301" i="30"/>
  <c r="E4301" i="30"/>
  <c r="F4301" i="30"/>
  <c r="G4301" i="30"/>
  <c r="H4301" i="30"/>
  <c r="I4301" i="30"/>
  <c r="J4301" i="30"/>
  <c r="K4301" i="30"/>
  <c r="L4301" i="30"/>
  <c r="M4301" i="30"/>
  <c r="C4302" i="30"/>
  <c r="D4302" i="30"/>
  <c r="E4302" i="30"/>
  <c r="F4302" i="30"/>
  <c r="G4302" i="30"/>
  <c r="H4302" i="30"/>
  <c r="I4302" i="30"/>
  <c r="J4302" i="30"/>
  <c r="K4302" i="30"/>
  <c r="L4302" i="30"/>
  <c r="M4302" i="30"/>
  <c r="C4303" i="30"/>
  <c r="D4303" i="30"/>
  <c r="E4303" i="30"/>
  <c r="F4303" i="30"/>
  <c r="G4303" i="30"/>
  <c r="H4303" i="30"/>
  <c r="I4303" i="30"/>
  <c r="J4303" i="30"/>
  <c r="K4303" i="30"/>
  <c r="L4303" i="30"/>
  <c r="M4303" i="30"/>
  <c r="C4304" i="30"/>
  <c r="D4304" i="30"/>
  <c r="E4304" i="30"/>
  <c r="F4304" i="30"/>
  <c r="G4304" i="30"/>
  <c r="H4304" i="30"/>
  <c r="I4304" i="30"/>
  <c r="J4304" i="30"/>
  <c r="K4304" i="30"/>
  <c r="L4304" i="30"/>
  <c r="M4304" i="30"/>
  <c r="C4305" i="30"/>
  <c r="D4305" i="30"/>
  <c r="E4305" i="30"/>
  <c r="F4305" i="30"/>
  <c r="G4305" i="30"/>
  <c r="H4305" i="30"/>
  <c r="I4305" i="30"/>
  <c r="J4305" i="30"/>
  <c r="K4305" i="30"/>
  <c r="L4305" i="30"/>
  <c r="M4305" i="30"/>
  <c r="C4306" i="30"/>
  <c r="D4306" i="30"/>
  <c r="E4306" i="30"/>
  <c r="F4306" i="30"/>
  <c r="G4306" i="30"/>
  <c r="H4306" i="30"/>
  <c r="I4306" i="30"/>
  <c r="J4306" i="30"/>
  <c r="K4306" i="30"/>
  <c r="L4306" i="30"/>
  <c r="M4306" i="30"/>
  <c r="C4307" i="30"/>
  <c r="D4307" i="30"/>
  <c r="E4307" i="30"/>
  <c r="F4307" i="30"/>
  <c r="G4307" i="30"/>
  <c r="H4307" i="30"/>
  <c r="I4307" i="30"/>
  <c r="J4307" i="30"/>
  <c r="K4307" i="30"/>
  <c r="L4307" i="30"/>
  <c r="M4307" i="30"/>
  <c r="C4308" i="30"/>
  <c r="D4308" i="30"/>
  <c r="E4308" i="30"/>
  <c r="F4308" i="30"/>
  <c r="G4308" i="30"/>
  <c r="H4308" i="30"/>
  <c r="I4308" i="30"/>
  <c r="J4308" i="30"/>
  <c r="K4308" i="30"/>
  <c r="L4308" i="30"/>
  <c r="M4308" i="30"/>
  <c r="C4309" i="30"/>
  <c r="D4309" i="30"/>
  <c r="E4309" i="30"/>
  <c r="F4309" i="30"/>
  <c r="G4309" i="30"/>
  <c r="H4309" i="30"/>
  <c r="I4309" i="30"/>
  <c r="J4309" i="30"/>
  <c r="K4309" i="30"/>
  <c r="L4309" i="30"/>
  <c r="M4309" i="30"/>
  <c r="C4310" i="30"/>
  <c r="D4310" i="30"/>
  <c r="E4310" i="30"/>
  <c r="F4310" i="30"/>
  <c r="G4310" i="30"/>
  <c r="H4310" i="30"/>
  <c r="I4310" i="30"/>
  <c r="J4310" i="30"/>
  <c r="K4310" i="30"/>
  <c r="L4310" i="30"/>
  <c r="M4310" i="30"/>
  <c r="C4311" i="30"/>
  <c r="D4311" i="30"/>
  <c r="E4311" i="30"/>
  <c r="F4311" i="30"/>
  <c r="G4311" i="30"/>
  <c r="H4311" i="30"/>
  <c r="I4311" i="30"/>
  <c r="J4311" i="30"/>
  <c r="K4311" i="30"/>
  <c r="L4311" i="30"/>
  <c r="M4311" i="30"/>
  <c r="C4312" i="30"/>
  <c r="D4312" i="30"/>
  <c r="E4312" i="30"/>
  <c r="F4312" i="30"/>
  <c r="G4312" i="30"/>
  <c r="H4312" i="30"/>
  <c r="I4312" i="30"/>
  <c r="J4312" i="30"/>
  <c r="K4312" i="30"/>
  <c r="L4312" i="30"/>
  <c r="M4312" i="30"/>
  <c r="C4313" i="30"/>
  <c r="D4313" i="30"/>
  <c r="E4313" i="30"/>
  <c r="F4313" i="30"/>
  <c r="G4313" i="30"/>
  <c r="H4313" i="30"/>
  <c r="I4313" i="30"/>
  <c r="J4313" i="30"/>
  <c r="K4313" i="30"/>
  <c r="L4313" i="30"/>
  <c r="M4313" i="30"/>
  <c r="C4314" i="30"/>
  <c r="D4314" i="30"/>
  <c r="E4314" i="30"/>
  <c r="F4314" i="30"/>
  <c r="G4314" i="30"/>
  <c r="H4314" i="30"/>
  <c r="I4314" i="30"/>
  <c r="J4314" i="30"/>
  <c r="K4314" i="30"/>
  <c r="L4314" i="30"/>
  <c r="M4314" i="30"/>
  <c r="C4315" i="30"/>
  <c r="D4315" i="30"/>
  <c r="E4315" i="30"/>
  <c r="F4315" i="30"/>
  <c r="G4315" i="30"/>
  <c r="H4315" i="30"/>
  <c r="I4315" i="30"/>
  <c r="J4315" i="30"/>
  <c r="K4315" i="30"/>
  <c r="L4315" i="30"/>
  <c r="M4315" i="30"/>
  <c r="C4316" i="30"/>
  <c r="D4316" i="30"/>
  <c r="E4316" i="30"/>
  <c r="F4316" i="30"/>
  <c r="G4316" i="30"/>
  <c r="H4316" i="30"/>
  <c r="I4316" i="30"/>
  <c r="J4316" i="30"/>
  <c r="K4316" i="30"/>
  <c r="L4316" i="30"/>
  <c r="M4316" i="30"/>
  <c r="C4317" i="30"/>
  <c r="D4317" i="30"/>
  <c r="E4317" i="30"/>
  <c r="F4317" i="30"/>
  <c r="G4317" i="30"/>
  <c r="H4317" i="30"/>
  <c r="I4317" i="30"/>
  <c r="J4317" i="30"/>
  <c r="K4317" i="30"/>
  <c r="L4317" i="30"/>
  <c r="M4317" i="30"/>
  <c r="C4318" i="30"/>
  <c r="D4318" i="30"/>
  <c r="E4318" i="30"/>
  <c r="F4318" i="30"/>
  <c r="G4318" i="30"/>
  <c r="H4318" i="30"/>
  <c r="I4318" i="30"/>
  <c r="J4318" i="30"/>
  <c r="K4318" i="30"/>
  <c r="L4318" i="30"/>
  <c r="M4318" i="30"/>
  <c r="C4319" i="30"/>
  <c r="D4319" i="30"/>
  <c r="E4319" i="30"/>
  <c r="F4319" i="30"/>
  <c r="G4319" i="30"/>
  <c r="H4319" i="30"/>
  <c r="I4319" i="30"/>
  <c r="J4319" i="30"/>
  <c r="K4319" i="30"/>
  <c r="L4319" i="30"/>
  <c r="M4319" i="30"/>
  <c r="C4320" i="30"/>
  <c r="D4320" i="30"/>
  <c r="E4320" i="30"/>
  <c r="F4320" i="30"/>
  <c r="G4320" i="30"/>
  <c r="H4320" i="30"/>
  <c r="I4320" i="30"/>
  <c r="J4320" i="30"/>
  <c r="K4320" i="30"/>
  <c r="L4320" i="30"/>
  <c r="M4320" i="30"/>
  <c r="C4321" i="30"/>
  <c r="D4321" i="30"/>
  <c r="E4321" i="30"/>
  <c r="F4321" i="30"/>
  <c r="G4321" i="30"/>
  <c r="H4321" i="30"/>
  <c r="I4321" i="30"/>
  <c r="J4321" i="30"/>
  <c r="K4321" i="30"/>
  <c r="L4321" i="30"/>
  <c r="M4321" i="30"/>
  <c r="C4322" i="30"/>
  <c r="D4322" i="30"/>
  <c r="E4322" i="30"/>
  <c r="F4322" i="30"/>
  <c r="G4322" i="30"/>
  <c r="H4322" i="30"/>
  <c r="I4322" i="30"/>
  <c r="J4322" i="30"/>
  <c r="K4322" i="30"/>
  <c r="L4322" i="30"/>
  <c r="M4322" i="30"/>
  <c r="C4323" i="30"/>
  <c r="D4323" i="30"/>
  <c r="E4323" i="30"/>
  <c r="F4323" i="30"/>
  <c r="G4323" i="30"/>
  <c r="H4323" i="30"/>
  <c r="I4323" i="30"/>
  <c r="J4323" i="30"/>
  <c r="K4323" i="30"/>
  <c r="L4323" i="30"/>
  <c r="M4323" i="30"/>
  <c r="C4324" i="30"/>
  <c r="D4324" i="30"/>
  <c r="E4324" i="30"/>
  <c r="F4324" i="30"/>
  <c r="G4324" i="30"/>
  <c r="H4324" i="30"/>
  <c r="I4324" i="30"/>
  <c r="J4324" i="30"/>
  <c r="K4324" i="30"/>
  <c r="L4324" i="30"/>
  <c r="M4324" i="30"/>
  <c r="C4325" i="30"/>
  <c r="D4325" i="30"/>
  <c r="E4325" i="30"/>
  <c r="F4325" i="30"/>
  <c r="G4325" i="30"/>
  <c r="H4325" i="30"/>
  <c r="I4325" i="30"/>
  <c r="J4325" i="30"/>
  <c r="K4325" i="30"/>
  <c r="L4325" i="30"/>
  <c r="M4325" i="30"/>
  <c r="C4326" i="30"/>
  <c r="D4326" i="30"/>
  <c r="E4326" i="30"/>
  <c r="F4326" i="30"/>
  <c r="G4326" i="30"/>
  <c r="H4326" i="30"/>
  <c r="I4326" i="30"/>
  <c r="J4326" i="30"/>
  <c r="K4326" i="30"/>
  <c r="L4326" i="30"/>
  <c r="M4326" i="30"/>
  <c r="C4327" i="30"/>
  <c r="D4327" i="30"/>
  <c r="E4327" i="30"/>
  <c r="F4327" i="30"/>
  <c r="G4327" i="30"/>
  <c r="H4327" i="30"/>
  <c r="I4327" i="30"/>
  <c r="J4327" i="30"/>
  <c r="K4327" i="30"/>
  <c r="L4327" i="30"/>
  <c r="M4327" i="30"/>
  <c r="C4328" i="30"/>
  <c r="D4328" i="30"/>
  <c r="E4328" i="30"/>
  <c r="F4328" i="30"/>
  <c r="G4328" i="30"/>
  <c r="H4328" i="30"/>
  <c r="I4328" i="30"/>
  <c r="J4328" i="30"/>
  <c r="K4328" i="30"/>
  <c r="L4328" i="30"/>
  <c r="M4328" i="30"/>
  <c r="C4329" i="30"/>
  <c r="D4329" i="30"/>
  <c r="E4329" i="30"/>
  <c r="F4329" i="30"/>
  <c r="G4329" i="30"/>
  <c r="H4329" i="30"/>
  <c r="I4329" i="30"/>
  <c r="J4329" i="30"/>
  <c r="K4329" i="30"/>
  <c r="L4329" i="30"/>
  <c r="M4329" i="30"/>
  <c r="C4330" i="30"/>
  <c r="D4330" i="30"/>
  <c r="E4330" i="30"/>
  <c r="F4330" i="30"/>
  <c r="G4330" i="30"/>
  <c r="H4330" i="30"/>
  <c r="I4330" i="30"/>
  <c r="J4330" i="30"/>
  <c r="K4330" i="30"/>
  <c r="L4330" i="30"/>
  <c r="M4330" i="30"/>
  <c r="C4331" i="30"/>
  <c r="D4331" i="30"/>
  <c r="E4331" i="30"/>
  <c r="F4331" i="30"/>
  <c r="G4331" i="30"/>
  <c r="H4331" i="30"/>
  <c r="I4331" i="30"/>
  <c r="J4331" i="30"/>
  <c r="K4331" i="30"/>
  <c r="L4331" i="30"/>
  <c r="M4331" i="30"/>
  <c r="C4332" i="30"/>
  <c r="D4332" i="30"/>
  <c r="E4332" i="30"/>
  <c r="F4332" i="30"/>
  <c r="G4332" i="30"/>
  <c r="H4332" i="30"/>
  <c r="I4332" i="30"/>
  <c r="J4332" i="30"/>
  <c r="K4332" i="30"/>
  <c r="L4332" i="30"/>
  <c r="M4332" i="30"/>
  <c r="C4333" i="30"/>
  <c r="D4333" i="30"/>
  <c r="E4333" i="30"/>
  <c r="F4333" i="30"/>
  <c r="G4333" i="30"/>
  <c r="H4333" i="30"/>
  <c r="I4333" i="30"/>
  <c r="J4333" i="30"/>
  <c r="K4333" i="30"/>
  <c r="L4333" i="30"/>
  <c r="M4333" i="30"/>
  <c r="C4334" i="30"/>
  <c r="D4334" i="30"/>
  <c r="E4334" i="30"/>
  <c r="F4334" i="30"/>
  <c r="G4334" i="30"/>
  <c r="H4334" i="30"/>
  <c r="I4334" i="30"/>
  <c r="J4334" i="30"/>
  <c r="K4334" i="30"/>
  <c r="L4334" i="30"/>
  <c r="M4334" i="30"/>
  <c r="C4335" i="30"/>
  <c r="D4335" i="30"/>
  <c r="E4335" i="30"/>
  <c r="F4335" i="30"/>
  <c r="G4335" i="30"/>
  <c r="H4335" i="30"/>
  <c r="I4335" i="30"/>
  <c r="J4335" i="30"/>
  <c r="K4335" i="30"/>
  <c r="L4335" i="30"/>
  <c r="M4335" i="30"/>
  <c r="C4336" i="30"/>
  <c r="D4336" i="30"/>
  <c r="E4336" i="30"/>
  <c r="F4336" i="30"/>
  <c r="G4336" i="30"/>
  <c r="H4336" i="30"/>
  <c r="I4336" i="30"/>
  <c r="J4336" i="30"/>
  <c r="K4336" i="30"/>
  <c r="L4336" i="30"/>
  <c r="M4336" i="30"/>
  <c r="C4337" i="30"/>
  <c r="D4337" i="30"/>
  <c r="E4337" i="30"/>
  <c r="F4337" i="30"/>
  <c r="G4337" i="30"/>
  <c r="H4337" i="30"/>
  <c r="I4337" i="30"/>
  <c r="J4337" i="30"/>
  <c r="K4337" i="30"/>
  <c r="L4337" i="30"/>
  <c r="M4337" i="30"/>
  <c r="C4338" i="30"/>
  <c r="D4338" i="30"/>
  <c r="E4338" i="30"/>
  <c r="F4338" i="30"/>
  <c r="G4338" i="30"/>
  <c r="H4338" i="30"/>
  <c r="I4338" i="30"/>
  <c r="J4338" i="30"/>
  <c r="K4338" i="30"/>
  <c r="L4338" i="30"/>
  <c r="M4338" i="30"/>
  <c r="C4339" i="30"/>
  <c r="D4339" i="30"/>
  <c r="E4339" i="30"/>
  <c r="F4339" i="30"/>
  <c r="G4339" i="30"/>
  <c r="H4339" i="30"/>
  <c r="I4339" i="30"/>
  <c r="J4339" i="30"/>
  <c r="K4339" i="30"/>
  <c r="L4339" i="30"/>
  <c r="M4339" i="30"/>
  <c r="C4340" i="30"/>
  <c r="D4340" i="30"/>
  <c r="E4340" i="30"/>
  <c r="F4340" i="30"/>
  <c r="G4340" i="30"/>
  <c r="H4340" i="30"/>
  <c r="I4340" i="30"/>
  <c r="J4340" i="30"/>
  <c r="K4340" i="30"/>
  <c r="L4340" i="30"/>
  <c r="M4340" i="30"/>
  <c r="C4341" i="30"/>
  <c r="D4341" i="30"/>
  <c r="E4341" i="30"/>
  <c r="F4341" i="30"/>
  <c r="G4341" i="30"/>
  <c r="H4341" i="30"/>
  <c r="I4341" i="30"/>
  <c r="J4341" i="30"/>
  <c r="K4341" i="30"/>
  <c r="L4341" i="30"/>
  <c r="M4341" i="30"/>
  <c r="C4342" i="30"/>
  <c r="D4342" i="30"/>
  <c r="E4342" i="30"/>
  <c r="F4342" i="30"/>
  <c r="G4342" i="30"/>
  <c r="H4342" i="30"/>
  <c r="I4342" i="30"/>
  <c r="J4342" i="30"/>
  <c r="K4342" i="30"/>
  <c r="L4342" i="30"/>
  <c r="M4342" i="30"/>
  <c r="C4343" i="30"/>
  <c r="D4343" i="30"/>
  <c r="E4343" i="30"/>
  <c r="F4343" i="30"/>
  <c r="G4343" i="30"/>
  <c r="H4343" i="30"/>
  <c r="I4343" i="30"/>
  <c r="J4343" i="30"/>
  <c r="K4343" i="30"/>
  <c r="L4343" i="30"/>
  <c r="M4343" i="30"/>
  <c r="C4344" i="30"/>
  <c r="D4344" i="30"/>
  <c r="E4344" i="30"/>
  <c r="F4344" i="30"/>
  <c r="G4344" i="30"/>
  <c r="H4344" i="30"/>
  <c r="I4344" i="30"/>
  <c r="J4344" i="30"/>
  <c r="K4344" i="30"/>
  <c r="L4344" i="30"/>
  <c r="M4344" i="30"/>
  <c r="C4345" i="30"/>
  <c r="D4345" i="30"/>
  <c r="E4345" i="30"/>
  <c r="F4345" i="30"/>
  <c r="G4345" i="30"/>
  <c r="H4345" i="30"/>
  <c r="I4345" i="30"/>
  <c r="J4345" i="30"/>
  <c r="K4345" i="30"/>
  <c r="L4345" i="30"/>
  <c r="M4345" i="30"/>
  <c r="C4346" i="30"/>
  <c r="D4346" i="30"/>
  <c r="E4346" i="30"/>
  <c r="F4346" i="30"/>
  <c r="G4346" i="30"/>
  <c r="H4346" i="30"/>
  <c r="I4346" i="30"/>
  <c r="J4346" i="30"/>
  <c r="K4346" i="30"/>
  <c r="L4346" i="30"/>
  <c r="M4346" i="30"/>
  <c r="C4347" i="30"/>
  <c r="D4347" i="30"/>
  <c r="E4347" i="30"/>
  <c r="F4347" i="30"/>
  <c r="G4347" i="30"/>
  <c r="H4347" i="30"/>
  <c r="I4347" i="30"/>
  <c r="J4347" i="30"/>
  <c r="K4347" i="30"/>
  <c r="L4347" i="30"/>
  <c r="M4347" i="30"/>
  <c r="C4348" i="30"/>
  <c r="D4348" i="30"/>
  <c r="E4348" i="30"/>
  <c r="F4348" i="30"/>
  <c r="G4348" i="30"/>
  <c r="H4348" i="30"/>
  <c r="I4348" i="30"/>
  <c r="J4348" i="30"/>
  <c r="K4348" i="30"/>
  <c r="L4348" i="30"/>
  <c r="M4348" i="30"/>
  <c r="C4349" i="30"/>
  <c r="D4349" i="30"/>
  <c r="E4349" i="30"/>
  <c r="F4349" i="30"/>
  <c r="G4349" i="30"/>
  <c r="H4349" i="30"/>
  <c r="I4349" i="30"/>
  <c r="J4349" i="30"/>
  <c r="K4349" i="30"/>
  <c r="L4349" i="30"/>
  <c r="M4349" i="30"/>
  <c r="C4350" i="30"/>
  <c r="D4350" i="30"/>
  <c r="E4350" i="30"/>
  <c r="F4350" i="30"/>
  <c r="G4350" i="30"/>
  <c r="H4350" i="30"/>
  <c r="I4350" i="30"/>
  <c r="J4350" i="30"/>
  <c r="K4350" i="30"/>
  <c r="L4350" i="30"/>
  <c r="M4350" i="30"/>
  <c r="C4351" i="30"/>
  <c r="D4351" i="30"/>
  <c r="E4351" i="30"/>
  <c r="F4351" i="30"/>
  <c r="G4351" i="30"/>
  <c r="H4351" i="30"/>
  <c r="I4351" i="30"/>
  <c r="J4351" i="30"/>
  <c r="K4351" i="30"/>
  <c r="L4351" i="30"/>
  <c r="M4351" i="30"/>
  <c r="C4352" i="30"/>
  <c r="D4352" i="30"/>
  <c r="E4352" i="30"/>
  <c r="F4352" i="30"/>
  <c r="G4352" i="30"/>
  <c r="H4352" i="30"/>
  <c r="I4352" i="30"/>
  <c r="J4352" i="30"/>
  <c r="K4352" i="30"/>
  <c r="L4352" i="30"/>
  <c r="M4352" i="30"/>
  <c r="C4353" i="30"/>
  <c r="D4353" i="30"/>
  <c r="E4353" i="30"/>
  <c r="F4353" i="30"/>
  <c r="G4353" i="30"/>
  <c r="H4353" i="30"/>
  <c r="I4353" i="30"/>
  <c r="J4353" i="30"/>
  <c r="K4353" i="30"/>
  <c r="L4353" i="30"/>
  <c r="M4353" i="30"/>
  <c r="C4354" i="30"/>
  <c r="D4354" i="30"/>
  <c r="E4354" i="30"/>
  <c r="F4354" i="30"/>
  <c r="G4354" i="30"/>
  <c r="H4354" i="30"/>
  <c r="I4354" i="30"/>
  <c r="J4354" i="30"/>
  <c r="K4354" i="30"/>
  <c r="L4354" i="30"/>
  <c r="M4354" i="30"/>
  <c r="C4355" i="30"/>
  <c r="D4355" i="30"/>
  <c r="E4355" i="30"/>
  <c r="F4355" i="30"/>
  <c r="G4355" i="30"/>
  <c r="H4355" i="30"/>
  <c r="I4355" i="30"/>
  <c r="J4355" i="30"/>
  <c r="K4355" i="30"/>
  <c r="L4355" i="30"/>
  <c r="M4355" i="30"/>
  <c r="C4356" i="30"/>
  <c r="D4356" i="30"/>
  <c r="E4356" i="30"/>
  <c r="F4356" i="30"/>
  <c r="G4356" i="30"/>
  <c r="H4356" i="30"/>
  <c r="I4356" i="30"/>
  <c r="J4356" i="30"/>
  <c r="K4356" i="30"/>
  <c r="L4356" i="30"/>
  <c r="M4356" i="30"/>
  <c r="C4357" i="30"/>
  <c r="D4357" i="30"/>
  <c r="E4357" i="30"/>
  <c r="F4357" i="30"/>
  <c r="G4357" i="30"/>
  <c r="H4357" i="30"/>
  <c r="I4357" i="30"/>
  <c r="J4357" i="30"/>
  <c r="K4357" i="30"/>
  <c r="L4357" i="30"/>
  <c r="M4357" i="30"/>
  <c r="C4358" i="30"/>
  <c r="D4358" i="30"/>
  <c r="E4358" i="30"/>
  <c r="F4358" i="30"/>
  <c r="G4358" i="30"/>
  <c r="H4358" i="30"/>
  <c r="I4358" i="30"/>
  <c r="J4358" i="30"/>
  <c r="K4358" i="30"/>
  <c r="L4358" i="30"/>
  <c r="M4358" i="30"/>
  <c r="C4359" i="30"/>
  <c r="D4359" i="30"/>
  <c r="E4359" i="30"/>
  <c r="F4359" i="30"/>
  <c r="G4359" i="30"/>
  <c r="H4359" i="30"/>
  <c r="I4359" i="30"/>
  <c r="J4359" i="30"/>
  <c r="K4359" i="30"/>
  <c r="L4359" i="30"/>
  <c r="M4359" i="30"/>
  <c r="C4360" i="30"/>
  <c r="D4360" i="30"/>
  <c r="E4360" i="30"/>
  <c r="F4360" i="30"/>
  <c r="G4360" i="30"/>
  <c r="H4360" i="30"/>
  <c r="I4360" i="30"/>
  <c r="J4360" i="30"/>
  <c r="K4360" i="30"/>
  <c r="L4360" i="30"/>
  <c r="M4360" i="30"/>
  <c r="C4361" i="30"/>
  <c r="D4361" i="30"/>
  <c r="E4361" i="30"/>
  <c r="F4361" i="30"/>
  <c r="G4361" i="30"/>
  <c r="H4361" i="30"/>
  <c r="I4361" i="30"/>
  <c r="J4361" i="30"/>
  <c r="K4361" i="30"/>
  <c r="L4361" i="30"/>
  <c r="M4361" i="30"/>
  <c r="C4362" i="30"/>
  <c r="D4362" i="30"/>
  <c r="E4362" i="30"/>
  <c r="F4362" i="30"/>
  <c r="G4362" i="30"/>
  <c r="H4362" i="30"/>
  <c r="I4362" i="30"/>
  <c r="J4362" i="30"/>
  <c r="K4362" i="30"/>
  <c r="L4362" i="30"/>
  <c r="M4362" i="30"/>
  <c r="C4363" i="30"/>
  <c r="D4363" i="30"/>
  <c r="E4363" i="30"/>
  <c r="F4363" i="30"/>
  <c r="G4363" i="30"/>
  <c r="H4363" i="30"/>
  <c r="I4363" i="30"/>
  <c r="J4363" i="30"/>
  <c r="K4363" i="30"/>
  <c r="L4363" i="30"/>
  <c r="M4363" i="30"/>
  <c r="C4364" i="30"/>
  <c r="D4364" i="30"/>
  <c r="E4364" i="30"/>
  <c r="F4364" i="30"/>
  <c r="G4364" i="30"/>
  <c r="H4364" i="30"/>
  <c r="I4364" i="30"/>
  <c r="J4364" i="30"/>
  <c r="K4364" i="30"/>
  <c r="L4364" i="30"/>
  <c r="M4364" i="30"/>
  <c r="C4365" i="30"/>
  <c r="D4365" i="30"/>
  <c r="E4365" i="30"/>
  <c r="F4365" i="30"/>
  <c r="G4365" i="30"/>
  <c r="H4365" i="30"/>
  <c r="I4365" i="30"/>
  <c r="J4365" i="30"/>
  <c r="K4365" i="30"/>
  <c r="L4365" i="30"/>
  <c r="M4365" i="30"/>
  <c r="C4366" i="30"/>
  <c r="D4366" i="30"/>
  <c r="E4366" i="30"/>
  <c r="F4366" i="30"/>
  <c r="G4366" i="30"/>
  <c r="H4366" i="30"/>
  <c r="I4366" i="30"/>
  <c r="J4366" i="30"/>
  <c r="K4366" i="30"/>
  <c r="L4366" i="30"/>
  <c r="M4366" i="30"/>
  <c r="C4367" i="30"/>
  <c r="D4367" i="30"/>
  <c r="E4367" i="30"/>
  <c r="F4367" i="30"/>
  <c r="G4367" i="30"/>
  <c r="H4367" i="30"/>
  <c r="I4367" i="30"/>
  <c r="J4367" i="30"/>
  <c r="K4367" i="30"/>
  <c r="L4367" i="30"/>
  <c r="M4367" i="30"/>
  <c r="C4368" i="30"/>
  <c r="D4368" i="30"/>
  <c r="E4368" i="30"/>
  <c r="F4368" i="30"/>
  <c r="G4368" i="30"/>
  <c r="H4368" i="30"/>
  <c r="I4368" i="30"/>
  <c r="J4368" i="30"/>
  <c r="K4368" i="30"/>
  <c r="L4368" i="30"/>
  <c r="M4368" i="30"/>
  <c r="C4369" i="30"/>
  <c r="D4369" i="30"/>
  <c r="E4369" i="30"/>
  <c r="F4369" i="30"/>
  <c r="G4369" i="30"/>
  <c r="H4369" i="30"/>
  <c r="I4369" i="30"/>
  <c r="J4369" i="30"/>
  <c r="K4369" i="30"/>
  <c r="L4369" i="30"/>
  <c r="M4369" i="30"/>
  <c r="C4370" i="30"/>
  <c r="D4370" i="30"/>
  <c r="E4370" i="30"/>
  <c r="F4370" i="30"/>
  <c r="G4370" i="30"/>
  <c r="H4370" i="30"/>
  <c r="I4370" i="30"/>
  <c r="J4370" i="30"/>
  <c r="K4370" i="30"/>
  <c r="L4370" i="30"/>
  <c r="M4370" i="30"/>
  <c r="C4371" i="30"/>
  <c r="D4371" i="30"/>
  <c r="E4371" i="30"/>
  <c r="F4371" i="30"/>
  <c r="G4371" i="30"/>
  <c r="H4371" i="30"/>
  <c r="I4371" i="30"/>
  <c r="J4371" i="30"/>
  <c r="K4371" i="30"/>
  <c r="L4371" i="30"/>
  <c r="M4371" i="30"/>
  <c r="C4372" i="30"/>
  <c r="D4372" i="30"/>
  <c r="E4372" i="30"/>
  <c r="F4372" i="30"/>
  <c r="G4372" i="30"/>
  <c r="H4372" i="30"/>
  <c r="I4372" i="30"/>
  <c r="J4372" i="30"/>
  <c r="K4372" i="30"/>
  <c r="L4372" i="30"/>
  <c r="M4372" i="30"/>
  <c r="C4373" i="30"/>
  <c r="D4373" i="30"/>
  <c r="E4373" i="30"/>
  <c r="F4373" i="30"/>
  <c r="G4373" i="30"/>
  <c r="H4373" i="30"/>
  <c r="I4373" i="30"/>
  <c r="J4373" i="30"/>
  <c r="K4373" i="30"/>
  <c r="L4373" i="30"/>
  <c r="M4373" i="30"/>
  <c r="C4374" i="30"/>
  <c r="D4374" i="30"/>
  <c r="E4374" i="30"/>
  <c r="F4374" i="30"/>
  <c r="G4374" i="30"/>
  <c r="H4374" i="30"/>
  <c r="I4374" i="30"/>
  <c r="J4374" i="30"/>
  <c r="K4374" i="30"/>
  <c r="L4374" i="30"/>
  <c r="M4374" i="30"/>
  <c r="C4375" i="30"/>
  <c r="D4375" i="30"/>
  <c r="E4375" i="30"/>
  <c r="F4375" i="30"/>
  <c r="G4375" i="30"/>
  <c r="H4375" i="30"/>
  <c r="I4375" i="30"/>
  <c r="J4375" i="30"/>
  <c r="K4375" i="30"/>
  <c r="L4375" i="30"/>
  <c r="M4375" i="30"/>
  <c r="C4376" i="30"/>
  <c r="D4376" i="30"/>
  <c r="E4376" i="30"/>
  <c r="F4376" i="30"/>
  <c r="G4376" i="30"/>
  <c r="H4376" i="30"/>
  <c r="I4376" i="30"/>
  <c r="J4376" i="30"/>
  <c r="K4376" i="30"/>
  <c r="L4376" i="30"/>
  <c r="M4376" i="30"/>
  <c r="C4377" i="30"/>
  <c r="D4377" i="30"/>
  <c r="E4377" i="30"/>
  <c r="F4377" i="30"/>
  <c r="G4377" i="30"/>
  <c r="H4377" i="30"/>
  <c r="I4377" i="30"/>
  <c r="J4377" i="30"/>
  <c r="K4377" i="30"/>
  <c r="L4377" i="30"/>
  <c r="M4377" i="30"/>
  <c r="C4378" i="30"/>
  <c r="D4378" i="30"/>
  <c r="E4378" i="30"/>
  <c r="F4378" i="30"/>
  <c r="G4378" i="30"/>
  <c r="H4378" i="30"/>
  <c r="I4378" i="30"/>
  <c r="J4378" i="30"/>
  <c r="K4378" i="30"/>
  <c r="L4378" i="30"/>
  <c r="M4378" i="30"/>
  <c r="C4379" i="30"/>
  <c r="D4379" i="30"/>
  <c r="E4379" i="30"/>
  <c r="F4379" i="30"/>
  <c r="G4379" i="30"/>
  <c r="H4379" i="30"/>
  <c r="I4379" i="30"/>
  <c r="J4379" i="30"/>
  <c r="K4379" i="30"/>
  <c r="L4379" i="30"/>
  <c r="M4379" i="30"/>
  <c r="C4380" i="30"/>
  <c r="D4380" i="30"/>
  <c r="E4380" i="30"/>
  <c r="F4380" i="30"/>
  <c r="G4380" i="30"/>
  <c r="H4380" i="30"/>
  <c r="I4380" i="30"/>
  <c r="J4380" i="30"/>
  <c r="K4380" i="30"/>
  <c r="L4380" i="30"/>
  <c r="M4380" i="30"/>
  <c r="C4381" i="30"/>
  <c r="D4381" i="30"/>
  <c r="E4381" i="30"/>
  <c r="F4381" i="30"/>
  <c r="G4381" i="30"/>
  <c r="H4381" i="30"/>
  <c r="I4381" i="30"/>
  <c r="J4381" i="30"/>
  <c r="K4381" i="30"/>
  <c r="L4381" i="30"/>
  <c r="M4381" i="30"/>
  <c r="C4382" i="30"/>
  <c r="D4382" i="30"/>
  <c r="E4382" i="30"/>
  <c r="F4382" i="30"/>
  <c r="G4382" i="30"/>
  <c r="H4382" i="30"/>
  <c r="I4382" i="30"/>
  <c r="J4382" i="30"/>
  <c r="K4382" i="30"/>
  <c r="L4382" i="30"/>
  <c r="M4382" i="30"/>
  <c r="C4383" i="30"/>
  <c r="D4383" i="30"/>
  <c r="E4383" i="30"/>
  <c r="F4383" i="30"/>
  <c r="G4383" i="30"/>
  <c r="H4383" i="30"/>
  <c r="I4383" i="30"/>
  <c r="J4383" i="30"/>
  <c r="K4383" i="30"/>
  <c r="L4383" i="30"/>
  <c r="M4383" i="30"/>
  <c r="C4384" i="30"/>
  <c r="D4384" i="30"/>
  <c r="E4384" i="30"/>
  <c r="F4384" i="30"/>
  <c r="G4384" i="30"/>
  <c r="H4384" i="30"/>
  <c r="I4384" i="30"/>
  <c r="J4384" i="30"/>
  <c r="K4384" i="30"/>
  <c r="L4384" i="30"/>
  <c r="M4384" i="30"/>
  <c r="C4385" i="30"/>
  <c r="D4385" i="30"/>
  <c r="E4385" i="30"/>
  <c r="F4385" i="30"/>
  <c r="G4385" i="30"/>
  <c r="H4385" i="30"/>
  <c r="I4385" i="30"/>
  <c r="J4385" i="30"/>
  <c r="K4385" i="30"/>
  <c r="L4385" i="30"/>
  <c r="M4385" i="30"/>
  <c r="C4386" i="30"/>
  <c r="D4386" i="30"/>
  <c r="E4386" i="30"/>
  <c r="F4386" i="30"/>
  <c r="G4386" i="30"/>
  <c r="H4386" i="30"/>
  <c r="I4386" i="30"/>
  <c r="J4386" i="30"/>
  <c r="K4386" i="30"/>
  <c r="L4386" i="30"/>
  <c r="M4386" i="30"/>
  <c r="C4387" i="30"/>
  <c r="D4387" i="30"/>
  <c r="E4387" i="30"/>
  <c r="F4387" i="30"/>
  <c r="G4387" i="30"/>
  <c r="H4387" i="30"/>
  <c r="I4387" i="30"/>
  <c r="J4387" i="30"/>
  <c r="K4387" i="30"/>
  <c r="L4387" i="30"/>
  <c r="M4387" i="30"/>
  <c r="C4388" i="30"/>
  <c r="D4388" i="30"/>
  <c r="E4388" i="30"/>
  <c r="F4388" i="30"/>
  <c r="G4388" i="30"/>
  <c r="H4388" i="30"/>
  <c r="I4388" i="30"/>
  <c r="J4388" i="30"/>
  <c r="K4388" i="30"/>
  <c r="L4388" i="30"/>
  <c r="M4388" i="30"/>
  <c r="C4389" i="30"/>
  <c r="D4389" i="30"/>
  <c r="E4389" i="30"/>
  <c r="F4389" i="30"/>
  <c r="G4389" i="30"/>
  <c r="H4389" i="30"/>
  <c r="I4389" i="30"/>
  <c r="J4389" i="30"/>
  <c r="K4389" i="30"/>
  <c r="L4389" i="30"/>
  <c r="M4389" i="30"/>
  <c r="C4390" i="30"/>
  <c r="D4390" i="30"/>
  <c r="E4390" i="30"/>
  <c r="F4390" i="30"/>
  <c r="G4390" i="30"/>
  <c r="H4390" i="30"/>
  <c r="I4390" i="30"/>
  <c r="J4390" i="30"/>
  <c r="K4390" i="30"/>
  <c r="L4390" i="30"/>
  <c r="M4390" i="30"/>
  <c r="C4391" i="30"/>
  <c r="D4391" i="30"/>
  <c r="E4391" i="30"/>
  <c r="F4391" i="30"/>
  <c r="G4391" i="30"/>
  <c r="H4391" i="30"/>
  <c r="I4391" i="30"/>
  <c r="J4391" i="30"/>
  <c r="K4391" i="30"/>
  <c r="L4391" i="30"/>
  <c r="M4391" i="30"/>
  <c r="C4392" i="30"/>
  <c r="D4392" i="30"/>
  <c r="E4392" i="30"/>
  <c r="F4392" i="30"/>
  <c r="G4392" i="30"/>
  <c r="H4392" i="30"/>
  <c r="I4392" i="30"/>
  <c r="J4392" i="30"/>
  <c r="K4392" i="30"/>
  <c r="L4392" i="30"/>
  <c r="M4392" i="30"/>
  <c r="C4393" i="30"/>
  <c r="D4393" i="30"/>
  <c r="E4393" i="30"/>
  <c r="F4393" i="30"/>
  <c r="G4393" i="30"/>
  <c r="H4393" i="30"/>
  <c r="I4393" i="30"/>
  <c r="J4393" i="30"/>
  <c r="K4393" i="30"/>
  <c r="L4393" i="30"/>
  <c r="M4393" i="30"/>
  <c r="C4394" i="30"/>
  <c r="D4394" i="30"/>
  <c r="E4394" i="30"/>
  <c r="F4394" i="30"/>
  <c r="G4394" i="30"/>
  <c r="H4394" i="30"/>
  <c r="I4394" i="30"/>
  <c r="J4394" i="30"/>
  <c r="K4394" i="30"/>
  <c r="L4394" i="30"/>
  <c r="M4394" i="30"/>
  <c r="C4395" i="30"/>
  <c r="D4395" i="30"/>
  <c r="E4395" i="30"/>
  <c r="F4395" i="30"/>
  <c r="G4395" i="30"/>
  <c r="H4395" i="30"/>
  <c r="I4395" i="30"/>
  <c r="J4395" i="30"/>
  <c r="K4395" i="30"/>
  <c r="L4395" i="30"/>
  <c r="M4395" i="30"/>
  <c r="C4396" i="30"/>
  <c r="D4396" i="30"/>
  <c r="E4396" i="30"/>
  <c r="F4396" i="30"/>
  <c r="G4396" i="30"/>
  <c r="H4396" i="30"/>
  <c r="I4396" i="30"/>
  <c r="J4396" i="30"/>
  <c r="K4396" i="30"/>
  <c r="L4396" i="30"/>
  <c r="M4396" i="30"/>
  <c r="C4397" i="30"/>
  <c r="D4397" i="30"/>
  <c r="E4397" i="30"/>
  <c r="F4397" i="30"/>
  <c r="G4397" i="30"/>
  <c r="H4397" i="30"/>
  <c r="I4397" i="30"/>
  <c r="J4397" i="30"/>
  <c r="K4397" i="30"/>
  <c r="L4397" i="30"/>
  <c r="M4397" i="30"/>
  <c r="C4398" i="30"/>
  <c r="D4398" i="30"/>
  <c r="E4398" i="30"/>
  <c r="F4398" i="30"/>
  <c r="G4398" i="30"/>
  <c r="H4398" i="30"/>
  <c r="I4398" i="30"/>
  <c r="J4398" i="30"/>
  <c r="K4398" i="30"/>
  <c r="L4398" i="30"/>
  <c r="M4398" i="30"/>
  <c r="C4399" i="30"/>
  <c r="D4399" i="30"/>
  <c r="E4399" i="30"/>
  <c r="F4399" i="30"/>
  <c r="G4399" i="30"/>
  <c r="H4399" i="30"/>
  <c r="I4399" i="30"/>
  <c r="J4399" i="30"/>
  <c r="K4399" i="30"/>
  <c r="L4399" i="30"/>
  <c r="M4399" i="30"/>
  <c r="C4400" i="30"/>
  <c r="D4400" i="30"/>
  <c r="E4400" i="30"/>
  <c r="F4400" i="30"/>
  <c r="G4400" i="30"/>
  <c r="H4400" i="30"/>
  <c r="I4400" i="30"/>
  <c r="J4400" i="30"/>
  <c r="K4400" i="30"/>
  <c r="L4400" i="30"/>
  <c r="M4400" i="30"/>
  <c r="C4401" i="30"/>
  <c r="D4401" i="30"/>
  <c r="E4401" i="30"/>
  <c r="F4401" i="30"/>
  <c r="G4401" i="30"/>
  <c r="H4401" i="30"/>
  <c r="I4401" i="30"/>
  <c r="J4401" i="30"/>
  <c r="K4401" i="30"/>
  <c r="L4401" i="30"/>
  <c r="M4401" i="30"/>
  <c r="C4402" i="30"/>
  <c r="D4402" i="30"/>
  <c r="E4402" i="30"/>
  <c r="F4402" i="30"/>
  <c r="G4402" i="30"/>
  <c r="H4402" i="30"/>
  <c r="I4402" i="30"/>
  <c r="J4402" i="30"/>
  <c r="K4402" i="30"/>
  <c r="L4402" i="30"/>
  <c r="M4402" i="30"/>
  <c r="C4403" i="30"/>
  <c r="D4403" i="30"/>
  <c r="E4403" i="30"/>
  <c r="F4403" i="30"/>
  <c r="G4403" i="30"/>
  <c r="H4403" i="30"/>
  <c r="I4403" i="30"/>
  <c r="J4403" i="30"/>
  <c r="K4403" i="30"/>
  <c r="L4403" i="30"/>
  <c r="M4403" i="30"/>
  <c r="C4404" i="30"/>
  <c r="D4404" i="30"/>
  <c r="E4404" i="30"/>
  <c r="F4404" i="30"/>
  <c r="G4404" i="30"/>
  <c r="H4404" i="30"/>
  <c r="I4404" i="30"/>
  <c r="J4404" i="30"/>
  <c r="K4404" i="30"/>
  <c r="L4404" i="30"/>
  <c r="M4404" i="30"/>
  <c r="C4405" i="30"/>
  <c r="D4405" i="30"/>
  <c r="E4405" i="30"/>
  <c r="F4405" i="30"/>
  <c r="G4405" i="30"/>
  <c r="H4405" i="30"/>
  <c r="I4405" i="30"/>
  <c r="J4405" i="30"/>
  <c r="K4405" i="30"/>
  <c r="L4405" i="30"/>
  <c r="M4405" i="30"/>
  <c r="C4406" i="30"/>
  <c r="D4406" i="30"/>
  <c r="E4406" i="30"/>
  <c r="F4406" i="30"/>
  <c r="G4406" i="30"/>
  <c r="H4406" i="30"/>
  <c r="I4406" i="30"/>
  <c r="J4406" i="30"/>
  <c r="K4406" i="30"/>
  <c r="L4406" i="30"/>
  <c r="M4406" i="30"/>
  <c r="C4407" i="30"/>
  <c r="D4407" i="30"/>
  <c r="E4407" i="30"/>
  <c r="F4407" i="30"/>
  <c r="G4407" i="30"/>
  <c r="H4407" i="30"/>
  <c r="I4407" i="30"/>
  <c r="J4407" i="30"/>
  <c r="K4407" i="30"/>
  <c r="L4407" i="30"/>
  <c r="M4407" i="30"/>
  <c r="C4408" i="30"/>
  <c r="D4408" i="30"/>
  <c r="E4408" i="30"/>
  <c r="F4408" i="30"/>
  <c r="G4408" i="30"/>
  <c r="H4408" i="30"/>
  <c r="I4408" i="30"/>
  <c r="J4408" i="30"/>
  <c r="K4408" i="30"/>
  <c r="L4408" i="30"/>
  <c r="M4408" i="30"/>
  <c r="C4409" i="30"/>
  <c r="D4409" i="30"/>
  <c r="E4409" i="30"/>
  <c r="F4409" i="30"/>
  <c r="G4409" i="30"/>
  <c r="H4409" i="30"/>
  <c r="I4409" i="30"/>
  <c r="J4409" i="30"/>
  <c r="K4409" i="30"/>
  <c r="L4409" i="30"/>
  <c r="M4409" i="30"/>
  <c r="C4410" i="30"/>
  <c r="D4410" i="30"/>
  <c r="E4410" i="30"/>
  <c r="F4410" i="30"/>
  <c r="G4410" i="30"/>
  <c r="H4410" i="30"/>
  <c r="I4410" i="30"/>
  <c r="J4410" i="30"/>
  <c r="K4410" i="30"/>
  <c r="L4410" i="30"/>
  <c r="M4410" i="30"/>
  <c r="C4411" i="30"/>
  <c r="D4411" i="30"/>
  <c r="E4411" i="30"/>
  <c r="F4411" i="30"/>
  <c r="G4411" i="30"/>
  <c r="H4411" i="30"/>
  <c r="I4411" i="30"/>
  <c r="J4411" i="30"/>
  <c r="K4411" i="30"/>
  <c r="L4411" i="30"/>
  <c r="M4411" i="30"/>
  <c r="C4412" i="30"/>
  <c r="D4412" i="30"/>
  <c r="E4412" i="30"/>
  <c r="F4412" i="30"/>
  <c r="G4412" i="30"/>
  <c r="H4412" i="30"/>
  <c r="I4412" i="30"/>
  <c r="J4412" i="30"/>
  <c r="K4412" i="30"/>
  <c r="L4412" i="30"/>
  <c r="M4412" i="30"/>
  <c r="C4413" i="30"/>
  <c r="D4413" i="30"/>
  <c r="E4413" i="30"/>
  <c r="F4413" i="30"/>
  <c r="G4413" i="30"/>
  <c r="H4413" i="30"/>
  <c r="I4413" i="30"/>
  <c r="J4413" i="30"/>
  <c r="K4413" i="30"/>
  <c r="L4413" i="30"/>
  <c r="M4413" i="30"/>
  <c r="C4414" i="30"/>
  <c r="D4414" i="30"/>
  <c r="E4414" i="30"/>
  <c r="F4414" i="30"/>
  <c r="G4414" i="30"/>
  <c r="H4414" i="30"/>
  <c r="I4414" i="30"/>
  <c r="J4414" i="30"/>
  <c r="K4414" i="30"/>
  <c r="L4414" i="30"/>
  <c r="M4414" i="30"/>
  <c r="C4415" i="30"/>
  <c r="D4415" i="30"/>
  <c r="E4415" i="30"/>
  <c r="F4415" i="30"/>
  <c r="G4415" i="30"/>
  <c r="H4415" i="30"/>
  <c r="I4415" i="30"/>
  <c r="J4415" i="30"/>
  <c r="K4415" i="30"/>
  <c r="L4415" i="30"/>
  <c r="M4415" i="30"/>
  <c r="C4416" i="30"/>
  <c r="D4416" i="30"/>
  <c r="E4416" i="30"/>
  <c r="F4416" i="30"/>
  <c r="G4416" i="30"/>
  <c r="H4416" i="30"/>
  <c r="I4416" i="30"/>
  <c r="J4416" i="30"/>
  <c r="K4416" i="30"/>
  <c r="L4416" i="30"/>
  <c r="M4416" i="30"/>
  <c r="C4417" i="30"/>
  <c r="D4417" i="30"/>
  <c r="E4417" i="30"/>
  <c r="F4417" i="30"/>
  <c r="G4417" i="30"/>
  <c r="H4417" i="30"/>
  <c r="I4417" i="30"/>
  <c r="J4417" i="30"/>
  <c r="K4417" i="30"/>
  <c r="L4417" i="30"/>
  <c r="M4417" i="30"/>
  <c r="C4418" i="30"/>
  <c r="D4418" i="30"/>
  <c r="E4418" i="30"/>
  <c r="F4418" i="30"/>
  <c r="G4418" i="30"/>
  <c r="H4418" i="30"/>
  <c r="I4418" i="30"/>
  <c r="J4418" i="30"/>
  <c r="K4418" i="30"/>
  <c r="L4418" i="30"/>
  <c r="M4418" i="30"/>
  <c r="C4419" i="30"/>
  <c r="D4419" i="30"/>
  <c r="E4419" i="30"/>
  <c r="F4419" i="30"/>
  <c r="G4419" i="30"/>
  <c r="H4419" i="30"/>
  <c r="I4419" i="30"/>
  <c r="J4419" i="30"/>
  <c r="K4419" i="30"/>
  <c r="L4419" i="30"/>
  <c r="M4419" i="30"/>
  <c r="C4420" i="30"/>
  <c r="D4420" i="30"/>
  <c r="E4420" i="30"/>
  <c r="F4420" i="30"/>
  <c r="G4420" i="30"/>
  <c r="H4420" i="30"/>
  <c r="I4420" i="30"/>
  <c r="J4420" i="30"/>
  <c r="K4420" i="30"/>
  <c r="L4420" i="30"/>
  <c r="M4420" i="30"/>
  <c r="C4421" i="30"/>
  <c r="D4421" i="30"/>
  <c r="E4421" i="30"/>
  <c r="F4421" i="30"/>
  <c r="G4421" i="30"/>
  <c r="H4421" i="30"/>
  <c r="I4421" i="30"/>
  <c r="J4421" i="30"/>
  <c r="K4421" i="30"/>
  <c r="L4421" i="30"/>
  <c r="M4421" i="30"/>
  <c r="C4422" i="30"/>
  <c r="D4422" i="30"/>
  <c r="E4422" i="30"/>
  <c r="F4422" i="30"/>
  <c r="G4422" i="30"/>
  <c r="H4422" i="30"/>
  <c r="I4422" i="30"/>
  <c r="J4422" i="30"/>
  <c r="K4422" i="30"/>
  <c r="L4422" i="30"/>
  <c r="M4422" i="30"/>
  <c r="C4423" i="30"/>
  <c r="D4423" i="30"/>
  <c r="E4423" i="30"/>
  <c r="F4423" i="30"/>
  <c r="G4423" i="30"/>
  <c r="H4423" i="30"/>
  <c r="I4423" i="30"/>
  <c r="J4423" i="30"/>
  <c r="K4423" i="30"/>
  <c r="L4423" i="30"/>
  <c r="M4423" i="30"/>
  <c r="C4424" i="30"/>
  <c r="D4424" i="30"/>
  <c r="E4424" i="30"/>
  <c r="F4424" i="30"/>
  <c r="G4424" i="30"/>
  <c r="H4424" i="30"/>
  <c r="I4424" i="30"/>
  <c r="J4424" i="30"/>
  <c r="K4424" i="30"/>
  <c r="L4424" i="30"/>
  <c r="M4424" i="30"/>
  <c r="C4425" i="30"/>
  <c r="D4425" i="30"/>
  <c r="E4425" i="30"/>
  <c r="F4425" i="30"/>
  <c r="G4425" i="30"/>
  <c r="H4425" i="30"/>
  <c r="I4425" i="30"/>
  <c r="J4425" i="30"/>
  <c r="K4425" i="30"/>
  <c r="L4425" i="30"/>
  <c r="M4425" i="30"/>
  <c r="C4426" i="30"/>
  <c r="D4426" i="30"/>
  <c r="E4426" i="30"/>
  <c r="F4426" i="30"/>
  <c r="G4426" i="30"/>
  <c r="H4426" i="30"/>
  <c r="I4426" i="30"/>
  <c r="J4426" i="30"/>
  <c r="K4426" i="30"/>
  <c r="L4426" i="30"/>
  <c r="M4426" i="30"/>
  <c r="C4427" i="30"/>
  <c r="D4427" i="30"/>
  <c r="E4427" i="30"/>
  <c r="F4427" i="30"/>
  <c r="G4427" i="30"/>
  <c r="H4427" i="30"/>
  <c r="I4427" i="30"/>
  <c r="J4427" i="30"/>
  <c r="K4427" i="30"/>
  <c r="L4427" i="30"/>
  <c r="M4427" i="30"/>
  <c r="C4428" i="30"/>
  <c r="D4428" i="30"/>
  <c r="E4428" i="30"/>
  <c r="F4428" i="30"/>
  <c r="G4428" i="30"/>
  <c r="H4428" i="30"/>
  <c r="I4428" i="30"/>
  <c r="J4428" i="30"/>
  <c r="K4428" i="30"/>
  <c r="L4428" i="30"/>
  <c r="M4428" i="30"/>
  <c r="C4429" i="30"/>
  <c r="D4429" i="30"/>
  <c r="E4429" i="30"/>
  <c r="F4429" i="30"/>
  <c r="G4429" i="30"/>
  <c r="H4429" i="30"/>
  <c r="I4429" i="30"/>
  <c r="J4429" i="30"/>
  <c r="K4429" i="30"/>
  <c r="L4429" i="30"/>
  <c r="M4429" i="30"/>
  <c r="C4430" i="30"/>
  <c r="D4430" i="30"/>
  <c r="E4430" i="30"/>
  <c r="F4430" i="30"/>
  <c r="G4430" i="30"/>
  <c r="H4430" i="30"/>
  <c r="I4430" i="30"/>
  <c r="J4430" i="30"/>
  <c r="K4430" i="30"/>
  <c r="L4430" i="30"/>
  <c r="M4430" i="30"/>
  <c r="C4431" i="30"/>
  <c r="D4431" i="30"/>
  <c r="E4431" i="30"/>
  <c r="F4431" i="30"/>
  <c r="G4431" i="30"/>
  <c r="H4431" i="30"/>
  <c r="I4431" i="30"/>
  <c r="J4431" i="30"/>
  <c r="K4431" i="30"/>
  <c r="L4431" i="30"/>
  <c r="M4431" i="30"/>
  <c r="C4432" i="30"/>
  <c r="D4432" i="30"/>
  <c r="E4432" i="30"/>
  <c r="F4432" i="30"/>
  <c r="G4432" i="30"/>
  <c r="H4432" i="30"/>
  <c r="I4432" i="30"/>
  <c r="J4432" i="30"/>
  <c r="K4432" i="30"/>
  <c r="L4432" i="30"/>
  <c r="M4432" i="30"/>
  <c r="C4433" i="30"/>
  <c r="D4433" i="30"/>
  <c r="E4433" i="30"/>
  <c r="F4433" i="30"/>
  <c r="G4433" i="30"/>
  <c r="H4433" i="30"/>
  <c r="I4433" i="30"/>
  <c r="J4433" i="30"/>
  <c r="K4433" i="30"/>
  <c r="L4433" i="30"/>
  <c r="M4433" i="30"/>
  <c r="C4434" i="30"/>
  <c r="D4434" i="30"/>
  <c r="E4434" i="30"/>
  <c r="F4434" i="30"/>
  <c r="G4434" i="30"/>
  <c r="H4434" i="30"/>
  <c r="I4434" i="30"/>
  <c r="J4434" i="30"/>
  <c r="K4434" i="30"/>
  <c r="L4434" i="30"/>
  <c r="M4434" i="30"/>
  <c r="C4435" i="30"/>
  <c r="D4435" i="30"/>
  <c r="E4435" i="30"/>
  <c r="F4435" i="30"/>
  <c r="G4435" i="30"/>
  <c r="H4435" i="30"/>
  <c r="I4435" i="30"/>
  <c r="J4435" i="30"/>
  <c r="K4435" i="30"/>
  <c r="L4435" i="30"/>
  <c r="M4435" i="30"/>
  <c r="C4436" i="30"/>
  <c r="D4436" i="30"/>
  <c r="E4436" i="30"/>
  <c r="F4436" i="30"/>
  <c r="G4436" i="30"/>
  <c r="H4436" i="30"/>
  <c r="I4436" i="30"/>
  <c r="J4436" i="30"/>
  <c r="K4436" i="30"/>
  <c r="L4436" i="30"/>
  <c r="M4436" i="30"/>
  <c r="C4437" i="30"/>
  <c r="D4437" i="30"/>
  <c r="E4437" i="30"/>
  <c r="F4437" i="30"/>
  <c r="G4437" i="30"/>
  <c r="H4437" i="30"/>
  <c r="I4437" i="30"/>
  <c r="J4437" i="30"/>
  <c r="K4437" i="30"/>
  <c r="L4437" i="30"/>
  <c r="M4437" i="30"/>
  <c r="C4438" i="30"/>
  <c r="D4438" i="30"/>
  <c r="E4438" i="30"/>
  <c r="F4438" i="30"/>
  <c r="G4438" i="30"/>
  <c r="H4438" i="30"/>
  <c r="I4438" i="30"/>
  <c r="J4438" i="30"/>
  <c r="K4438" i="30"/>
  <c r="L4438" i="30"/>
  <c r="M4438" i="30"/>
  <c r="C4439" i="30"/>
  <c r="D4439" i="30"/>
  <c r="E4439" i="30"/>
  <c r="F4439" i="30"/>
  <c r="G4439" i="30"/>
  <c r="H4439" i="30"/>
  <c r="I4439" i="30"/>
  <c r="J4439" i="30"/>
  <c r="K4439" i="30"/>
  <c r="L4439" i="30"/>
  <c r="M4439" i="30"/>
  <c r="C4440" i="30"/>
  <c r="D4440" i="30"/>
  <c r="E4440" i="30"/>
  <c r="F4440" i="30"/>
  <c r="G4440" i="30"/>
  <c r="H4440" i="30"/>
  <c r="I4440" i="30"/>
  <c r="J4440" i="30"/>
  <c r="K4440" i="30"/>
  <c r="L4440" i="30"/>
  <c r="M4440" i="30"/>
  <c r="C4441" i="30"/>
  <c r="D4441" i="30"/>
  <c r="E4441" i="30"/>
  <c r="F4441" i="30"/>
  <c r="G4441" i="30"/>
  <c r="H4441" i="30"/>
  <c r="I4441" i="30"/>
  <c r="J4441" i="30"/>
  <c r="K4441" i="30"/>
  <c r="L4441" i="30"/>
  <c r="M4441" i="30"/>
  <c r="C4442" i="30"/>
  <c r="D4442" i="30"/>
  <c r="E4442" i="30"/>
  <c r="F4442" i="30"/>
  <c r="G4442" i="30"/>
  <c r="H4442" i="30"/>
  <c r="I4442" i="30"/>
  <c r="J4442" i="30"/>
  <c r="K4442" i="30"/>
  <c r="L4442" i="30"/>
  <c r="M4442" i="30"/>
  <c r="C4443" i="30"/>
  <c r="D4443" i="30"/>
  <c r="E4443" i="30"/>
  <c r="F4443" i="30"/>
  <c r="G4443" i="30"/>
  <c r="H4443" i="30"/>
  <c r="I4443" i="30"/>
  <c r="J4443" i="30"/>
  <c r="K4443" i="30"/>
  <c r="L4443" i="30"/>
  <c r="M4443" i="30"/>
  <c r="C4444" i="30"/>
  <c r="D4444" i="30"/>
  <c r="E4444" i="30"/>
  <c r="F4444" i="30"/>
  <c r="G4444" i="30"/>
  <c r="H4444" i="30"/>
  <c r="I4444" i="30"/>
  <c r="J4444" i="30"/>
  <c r="K4444" i="30"/>
  <c r="L4444" i="30"/>
  <c r="M4444" i="30"/>
  <c r="O3100" i="30"/>
  <c r="P3100" i="30"/>
  <c r="Q3100" i="30"/>
  <c r="R3100" i="30"/>
  <c r="S3100" i="30"/>
  <c r="U3100" i="30"/>
  <c r="V3100" i="30"/>
  <c r="O3101" i="30"/>
  <c r="P3101" i="30"/>
  <c r="Q3101" i="30"/>
  <c r="R3101" i="30"/>
  <c r="S3101" i="30"/>
  <c r="U3101" i="30"/>
  <c r="V3101" i="30"/>
  <c r="P3102" i="30"/>
  <c r="Q3102" i="30"/>
  <c r="R3102" i="30"/>
  <c r="S3102" i="30"/>
  <c r="U3102" i="30"/>
  <c r="V3102" i="30"/>
  <c r="O3103" i="30"/>
  <c r="P3103" i="30"/>
  <c r="Q3103" i="30"/>
  <c r="R3103" i="30"/>
  <c r="S3103" i="30"/>
  <c r="U3103" i="30"/>
  <c r="V3103" i="30"/>
  <c r="O3104" i="30"/>
  <c r="P3104" i="30"/>
  <c r="Q3104" i="30"/>
  <c r="R3104" i="30"/>
  <c r="S3104" i="30"/>
  <c r="U3104" i="30"/>
  <c r="V3104" i="30"/>
  <c r="O3105" i="30"/>
  <c r="P3105" i="30"/>
  <c r="Q3105" i="30"/>
  <c r="R3105" i="30"/>
  <c r="S3105" i="30"/>
  <c r="U3105" i="30"/>
  <c r="V3105" i="30"/>
  <c r="O3106" i="30"/>
  <c r="P3106" i="30"/>
  <c r="Q3106" i="30"/>
  <c r="R3106" i="30"/>
  <c r="S3106" i="30"/>
  <c r="U3106" i="30"/>
  <c r="V3106" i="30"/>
  <c r="O3107" i="30"/>
  <c r="P3107" i="30"/>
  <c r="Q3107" i="30"/>
  <c r="R3107" i="30"/>
  <c r="S3107" i="30"/>
  <c r="U3107" i="30"/>
  <c r="V3107" i="30"/>
  <c r="O3108" i="30"/>
  <c r="P3108" i="30"/>
  <c r="Q3108" i="30"/>
  <c r="R3108" i="30"/>
  <c r="S3108" i="30"/>
  <c r="U3108" i="30"/>
  <c r="V3108" i="30"/>
  <c r="O3109" i="30"/>
  <c r="P3109" i="30"/>
  <c r="Q3109" i="30"/>
  <c r="R3109" i="30"/>
  <c r="S3109" i="30"/>
  <c r="U3109" i="30"/>
  <c r="V3109" i="30"/>
  <c r="O3110" i="30"/>
  <c r="P3110" i="30"/>
  <c r="Q3110" i="30"/>
  <c r="R3110" i="30"/>
  <c r="S3110" i="30"/>
  <c r="U3110" i="30"/>
  <c r="V3110" i="30"/>
  <c r="P3111" i="30"/>
  <c r="Q3111" i="30"/>
  <c r="R3111" i="30"/>
  <c r="S3111" i="30"/>
  <c r="U3111" i="30"/>
  <c r="V3111" i="30"/>
  <c r="O3112" i="30"/>
  <c r="P3112" i="30"/>
  <c r="Q3112" i="30"/>
  <c r="R3112" i="30"/>
  <c r="S3112" i="30"/>
  <c r="U3112" i="30"/>
  <c r="V3112" i="30"/>
  <c r="O3113" i="30"/>
  <c r="P3113" i="30"/>
  <c r="Q3113" i="30"/>
  <c r="R3113" i="30"/>
  <c r="S3113" i="30"/>
  <c r="U3113" i="30"/>
  <c r="V3113" i="30"/>
  <c r="O3114" i="30"/>
  <c r="P3114" i="30"/>
  <c r="Q3114" i="30"/>
  <c r="R3114" i="30"/>
  <c r="S3114" i="30"/>
  <c r="U3114" i="30"/>
  <c r="V3114" i="30"/>
  <c r="O3115" i="30"/>
  <c r="P3115" i="30"/>
  <c r="Q3115" i="30"/>
  <c r="R3115" i="30"/>
  <c r="S3115" i="30"/>
  <c r="U3115" i="30"/>
  <c r="V3115" i="30"/>
  <c r="O3116" i="30"/>
  <c r="P3116" i="30"/>
  <c r="Q3116" i="30"/>
  <c r="R3116" i="30"/>
  <c r="S3116" i="30"/>
  <c r="U3116" i="30"/>
  <c r="V3116" i="30"/>
  <c r="O3117" i="30"/>
  <c r="P3117" i="30"/>
  <c r="Q3117" i="30"/>
  <c r="R3117" i="30"/>
  <c r="S3117" i="30"/>
  <c r="U3117" i="30"/>
  <c r="V3117" i="30"/>
  <c r="O3118" i="30"/>
  <c r="P3118" i="30"/>
  <c r="Q3118" i="30"/>
  <c r="R3118" i="30"/>
  <c r="S3118" i="30"/>
  <c r="U3118" i="30"/>
  <c r="V3118" i="30"/>
  <c r="O3119" i="30"/>
  <c r="P3119" i="30"/>
  <c r="Q3119" i="30"/>
  <c r="R3119" i="30"/>
  <c r="S3119" i="30"/>
  <c r="U3119" i="30"/>
  <c r="V3119" i="30"/>
  <c r="P3120" i="30"/>
  <c r="Q3120" i="30"/>
  <c r="R3120" i="30"/>
  <c r="S3120" i="30"/>
  <c r="U3120" i="30"/>
  <c r="V3120" i="30"/>
  <c r="O3121" i="30"/>
  <c r="P3121" i="30"/>
  <c r="Q3121" i="30"/>
  <c r="R3121" i="30"/>
  <c r="S3121" i="30"/>
  <c r="U3121" i="30"/>
  <c r="V3121" i="30"/>
  <c r="O3122" i="30"/>
  <c r="P3122" i="30"/>
  <c r="Q3122" i="30"/>
  <c r="R3122" i="30"/>
  <c r="S3122" i="30"/>
  <c r="U3122" i="30"/>
  <c r="V3122" i="30"/>
  <c r="O3123" i="30"/>
  <c r="P3123" i="30"/>
  <c r="Q3123" i="30"/>
  <c r="R3123" i="30"/>
  <c r="S3123" i="30"/>
  <c r="U3123" i="30"/>
  <c r="V3123" i="30"/>
  <c r="O3124" i="30"/>
  <c r="P3124" i="30"/>
  <c r="Q3124" i="30"/>
  <c r="R3124" i="30"/>
  <c r="S3124" i="30"/>
  <c r="U3124" i="30"/>
  <c r="V3124" i="30"/>
  <c r="O3125" i="30"/>
  <c r="P3125" i="30"/>
  <c r="Q3125" i="30"/>
  <c r="R3125" i="30"/>
  <c r="S3125" i="30"/>
  <c r="U3125" i="30"/>
  <c r="V3125" i="30"/>
  <c r="O3126" i="30"/>
  <c r="P3126" i="30"/>
  <c r="Q3126" i="30"/>
  <c r="R3126" i="30"/>
  <c r="S3126" i="30"/>
  <c r="U3126" i="30"/>
  <c r="V3126" i="30"/>
  <c r="O3127" i="30"/>
  <c r="P3127" i="30"/>
  <c r="Q3127" i="30"/>
  <c r="R3127" i="30"/>
  <c r="S3127" i="30"/>
  <c r="U3127" i="30"/>
  <c r="V3127" i="30"/>
  <c r="O3128" i="30"/>
  <c r="P3128" i="30"/>
  <c r="Q3128" i="30"/>
  <c r="R3128" i="30"/>
  <c r="S3128" i="30"/>
  <c r="U3128" i="30"/>
  <c r="V3128" i="30"/>
  <c r="O3129" i="30"/>
  <c r="P3129" i="30"/>
  <c r="Q3129" i="30"/>
  <c r="R3129" i="30"/>
  <c r="S3129" i="30"/>
  <c r="U3129" i="30"/>
  <c r="V3129" i="30"/>
  <c r="O3130" i="30"/>
  <c r="P3130" i="30"/>
  <c r="Q3130" i="30"/>
  <c r="R3130" i="30"/>
  <c r="S3130" i="30"/>
  <c r="U3130" i="30"/>
  <c r="V3130" i="30"/>
  <c r="P3131" i="30"/>
  <c r="Q3131" i="30"/>
  <c r="R3131" i="30"/>
  <c r="S3131" i="30"/>
  <c r="U3131" i="30"/>
  <c r="V3131" i="30"/>
  <c r="O3132" i="30"/>
  <c r="P3132" i="30"/>
  <c r="Q3132" i="30"/>
  <c r="R3132" i="30"/>
  <c r="S3132" i="30"/>
  <c r="U3132" i="30"/>
  <c r="V3132" i="30"/>
  <c r="O3133" i="30"/>
  <c r="P3133" i="30"/>
  <c r="Q3133" i="30"/>
  <c r="R3133" i="30"/>
  <c r="S3133" i="30"/>
  <c r="U3133" i="30"/>
  <c r="V3133" i="30"/>
  <c r="O3134" i="30"/>
  <c r="P3134" i="30"/>
  <c r="Q3134" i="30"/>
  <c r="R3134" i="30"/>
  <c r="S3134" i="30"/>
  <c r="U3134" i="30"/>
  <c r="V3134" i="30"/>
  <c r="O3135" i="30"/>
  <c r="P3135" i="30"/>
  <c r="Q3135" i="30"/>
  <c r="R3135" i="30"/>
  <c r="S3135" i="30"/>
  <c r="U3135" i="30"/>
  <c r="V3135" i="30"/>
  <c r="O3136" i="30"/>
  <c r="P3136" i="30"/>
  <c r="Q3136" i="30"/>
  <c r="R3136" i="30"/>
  <c r="S3136" i="30"/>
  <c r="U3136" i="30"/>
  <c r="V3136" i="30"/>
  <c r="O3137" i="30"/>
  <c r="P3137" i="30"/>
  <c r="Q3137" i="30"/>
  <c r="R3137" i="30"/>
  <c r="S3137" i="30"/>
  <c r="U3137" i="30"/>
  <c r="V3137" i="30"/>
  <c r="P3138" i="30"/>
  <c r="Q3138" i="30"/>
  <c r="R3138" i="30"/>
  <c r="S3138" i="30"/>
  <c r="U3138" i="30"/>
  <c r="V3138" i="30"/>
  <c r="O3139" i="30"/>
  <c r="P3139" i="30"/>
  <c r="Q3139" i="30"/>
  <c r="R3139" i="30"/>
  <c r="S3139" i="30"/>
  <c r="U3139" i="30"/>
  <c r="V3139" i="30"/>
  <c r="O3140" i="30"/>
  <c r="P3140" i="30"/>
  <c r="Q3140" i="30"/>
  <c r="R3140" i="30"/>
  <c r="S3140" i="30"/>
  <c r="U3140" i="30"/>
  <c r="V3140" i="30"/>
  <c r="O3141" i="30"/>
  <c r="P3141" i="30"/>
  <c r="Q3141" i="30"/>
  <c r="R3141" i="30"/>
  <c r="S3141" i="30"/>
  <c r="U3141" i="30"/>
  <c r="V3141" i="30"/>
  <c r="O3142" i="30"/>
  <c r="P3142" i="30"/>
  <c r="Q3142" i="30"/>
  <c r="R3142" i="30"/>
  <c r="S3142" i="30"/>
  <c r="U3142" i="30"/>
  <c r="V3142" i="30"/>
  <c r="P3143" i="30"/>
  <c r="Q3143" i="30"/>
  <c r="R3143" i="30"/>
  <c r="S3143" i="30"/>
  <c r="U3143" i="30"/>
  <c r="V3143" i="30"/>
  <c r="O3144" i="30"/>
  <c r="P3144" i="30"/>
  <c r="Q3144" i="30"/>
  <c r="R3144" i="30"/>
  <c r="S3144" i="30"/>
  <c r="U3144" i="30"/>
  <c r="V3144" i="30"/>
  <c r="O3145" i="30"/>
  <c r="P3145" i="30"/>
  <c r="Q3145" i="30"/>
  <c r="R3145" i="30"/>
  <c r="S3145" i="30"/>
  <c r="U3145" i="30"/>
  <c r="V3145" i="30"/>
  <c r="O3146" i="30"/>
  <c r="P3146" i="30"/>
  <c r="Q3146" i="30"/>
  <c r="R3146" i="30"/>
  <c r="S3146" i="30"/>
  <c r="U3146" i="30"/>
  <c r="V3146" i="30"/>
  <c r="O3147" i="30"/>
  <c r="P3147" i="30"/>
  <c r="Q3147" i="30"/>
  <c r="R3147" i="30"/>
  <c r="S3147" i="30"/>
  <c r="U3147" i="30"/>
  <c r="V3147" i="30"/>
  <c r="O3148" i="30"/>
  <c r="P3148" i="30"/>
  <c r="Q3148" i="30"/>
  <c r="R3148" i="30"/>
  <c r="S3148" i="30"/>
  <c r="U3148" i="30"/>
  <c r="V3148" i="30"/>
  <c r="O3149" i="30"/>
  <c r="P3149" i="30"/>
  <c r="Q3149" i="30"/>
  <c r="R3149" i="30"/>
  <c r="S3149" i="30"/>
  <c r="U3149" i="30"/>
  <c r="V3149" i="30"/>
  <c r="P3150" i="30"/>
  <c r="Q3150" i="30"/>
  <c r="R3150" i="30"/>
  <c r="S3150" i="30"/>
  <c r="U3150" i="30"/>
  <c r="V3150" i="30"/>
  <c r="O3151" i="30"/>
  <c r="P3151" i="30"/>
  <c r="Q3151" i="30"/>
  <c r="R3151" i="30"/>
  <c r="S3151" i="30"/>
  <c r="U3151" i="30"/>
  <c r="V3151" i="30"/>
  <c r="O3152" i="30"/>
  <c r="P3152" i="30"/>
  <c r="Q3152" i="30"/>
  <c r="R3152" i="30"/>
  <c r="S3152" i="30"/>
  <c r="U3152" i="30"/>
  <c r="V3152" i="30"/>
  <c r="O3153" i="30"/>
  <c r="P3153" i="30"/>
  <c r="Q3153" i="30"/>
  <c r="R3153" i="30"/>
  <c r="S3153" i="30"/>
  <c r="U3153" i="30"/>
  <c r="V3153" i="30"/>
  <c r="P3154" i="30"/>
  <c r="Q3154" i="30"/>
  <c r="R3154" i="30"/>
  <c r="S3154" i="30"/>
  <c r="U3154" i="30"/>
  <c r="V3154" i="30"/>
  <c r="O3155" i="30"/>
  <c r="P3155" i="30"/>
  <c r="Q3155" i="30"/>
  <c r="R3155" i="30"/>
  <c r="S3155" i="30"/>
  <c r="U3155" i="30"/>
  <c r="V3155" i="30"/>
  <c r="P3156" i="30"/>
  <c r="Q3156" i="30"/>
  <c r="R3156" i="30"/>
  <c r="S3156" i="30"/>
  <c r="U3156" i="30"/>
  <c r="V3156" i="30"/>
  <c r="O3157" i="30"/>
  <c r="P3157" i="30"/>
  <c r="Q3157" i="30"/>
  <c r="R3157" i="30"/>
  <c r="S3157" i="30"/>
  <c r="U3157" i="30"/>
  <c r="V3157" i="30"/>
  <c r="P3158" i="30"/>
  <c r="Q3158" i="30"/>
  <c r="R3158" i="30"/>
  <c r="S3158" i="30"/>
  <c r="U3158" i="30"/>
  <c r="V3158" i="30"/>
  <c r="O3159" i="30"/>
  <c r="P3159" i="30"/>
  <c r="Q3159" i="30"/>
  <c r="R3159" i="30"/>
  <c r="S3159" i="30"/>
  <c r="U3159" i="30"/>
  <c r="V3159" i="30"/>
  <c r="O3160" i="30"/>
  <c r="P3160" i="30"/>
  <c r="Q3160" i="30"/>
  <c r="R3160" i="30"/>
  <c r="S3160" i="30"/>
  <c r="U3160" i="30"/>
  <c r="V3160" i="30"/>
  <c r="O3161" i="30"/>
  <c r="P3161" i="30"/>
  <c r="Q3161" i="30"/>
  <c r="R3161" i="30"/>
  <c r="S3161" i="30"/>
  <c r="U3161" i="30"/>
  <c r="V3161" i="30"/>
  <c r="P3162" i="30"/>
  <c r="Q3162" i="30"/>
  <c r="R3162" i="30"/>
  <c r="S3162" i="30"/>
  <c r="U3162" i="30"/>
  <c r="V3162" i="30"/>
  <c r="O3163" i="30"/>
  <c r="P3163" i="30"/>
  <c r="Q3163" i="30"/>
  <c r="R3163" i="30"/>
  <c r="S3163" i="30"/>
  <c r="U3163" i="30"/>
  <c r="V3163" i="30"/>
  <c r="O3164" i="30"/>
  <c r="P3164" i="30"/>
  <c r="Q3164" i="30"/>
  <c r="R3164" i="30"/>
  <c r="S3164" i="30"/>
  <c r="U3164" i="30"/>
  <c r="V3164" i="30"/>
  <c r="O3165" i="30"/>
  <c r="P3165" i="30"/>
  <c r="Q3165" i="30"/>
  <c r="R3165" i="30"/>
  <c r="S3165" i="30"/>
  <c r="U3165" i="30"/>
  <c r="V3165" i="30"/>
  <c r="P3166" i="30"/>
  <c r="Q3166" i="30"/>
  <c r="R3166" i="30"/>
  <c r="S3166" i="30"/>
  <c r="U3166" i="30"/>
  <c r="V3166" i="30"/>
  <c r="O3167" i="30"/>
  <c r="P3167" i="30"/>
  <c r="Q3167" i="30"/>
  <c r="R3167" i="30"/>
  <c r="S3167" i="30"/>
  <c r="U3167" i="30"/>
  <c r="V3167" i="30"/>
  <c r="O3168" i="30"/>
  <c r="P3168" i="30"/>
  <c r="Q3168" i="30"/>
  <c r="R3168" i="30"/>
  <c r="S3168" i="30"/>
  <c r="U3168" i="30"/>
  <c r="V3168" i="30"/>
  <c r="P3169" i="30"/>
  <c r="Q3169" i="30"/>
  <c r="R3169" i="30"/>
  <c r="S3169" i="30"/>
  <c r="U3169" i="30"/>
  <c r="V3169" i="30"/>
  <c r="O3170" i="30"/>
  <c r="P3170" i="30"/>
  <c r="Q3170" i="30"/>
  <c r="R3170" i="30"/>
  <c r="S3170" i="30"/>
  <c r="U3170" i="30"/>
  <c r="V3170" i="30"/>
  <c r="P3171" i="30"/>
  <c r="Q3171" i="30"/>
  <c r="R3171" i="30"/>
  <c r="S3171" i="30"/>
  <c r="U3171" i="30"/>
  <c r="V3171" i="30"/>
  <c r="O3172" i="30"/>
  <c r="P3172" i="30"/>
  <c r="Q3172" i="30"/>
  <c r="R3172" i="30"/>
  <c r="S3172" i="30"/>
  <c r="U3172" i="30"/>
  <c r="V3172" i="30"/>
  <c r="P3173" i="30"/>
  <c r="Q3173" i="30"/>
  <c r="R3173" i="30"/>
  <c r="S3173" i="30"/>
  <c r="U3173" i="30"/>
  <c r="V3173" i="30"/>
  <c r="O3174" i="30"/>
  <c r="P3174" i="30"/>
  <c r="Q3174" i="30"/>
  <c r="R3174" i="30"/>
  <c r="S3174" i="30"/>
  <c r="U3174" i="30"/>
  <c r="V3174" i="30"/>
  <c r="O3175" i="30"/>
  <c r="P3175" i="30"/>
  <c r="Q3175" i="30"/>
  <c r="R3175" i="30"/>
  <c r="S3175" i="30"/>
  <c r="U3175" i="30"/>
  <c r="V3175" i="30"/>
  <c r="P3176" i="30"/>
  <c r="Q3176" i="30"/>
  <c r="R3176" i="30"/>
  <c r="S3176" i="30"/>
  <c r="U3176" i="30"/>
  <c r="V3176" i="30"/>
  <c r="O3177" i="30"/>
  <c r="P3177" i="30"/>
  <c r="Q3177" i="30"/>
  <c r="R3177" i="30"/>
  <c r="S3177" i="30"/>
  <c r="U3177" i="30"/>
  <c r="V3177" i="30"/>
  <c r="O3178" i="30"/>
  <c r="P3178" i="30"/>
  <c r="Q3178" i="30"/>
  <c r="R3178" i="30"/>
  <c r="S3178" i="30"/>
  <c r="U3178" i="30"/>
  <c r="V3178" i="30"/>
  <c r="O3179" i="30"/>
  <c r="P3179" i="30"/>
  <c r="Q3179" i="30"/>
  <c r="R3179" i="30"/>
  <c r="S3179" i="30"/>
  <c r="U3179" i="30"/>
  <c r="V3179" i="30"/>
  <c r="P3180" i="30"/>
  <c r="Q3180" i="30"/>
  <c r="R3180" i="30"/>
  <c r="S3180" i="30"/>
  <c r="U3180" i="30"/>
  <c r="V3180" i="30"/>
  <c r="O3181" i="30"/>
  <c r="P3181" i="30"/>
  <c r="Q3181" i="30"/>
  <c r="R3181" i="30"/>
  <c r="S3181" i="30"/>
  <c r="U3181" i="30"/>
  <c r="V3181" i="30"/>
  <c r="O3182" i="30"/>
  <c r="P3182" i="30"/>
  <c r="Q3182" i="30"/>
  <c r="R3182" i="30"/>
  <c r="S3182" i="30"/>
  <c r="U3182" i="30"/>
  <c r="V3182" i="30"/>
  <c r="O3183" i="30"/>
  <c r="P3183" i="30"/>
  <c r="Q3183" i="30"/>
  <c r="R3183" i="30"/>
  <c r="S3183" i="30"/>
  <c r="U3183" i="30"/>
  <c r="V3183" i="30"/>
  <c r="O3184" i="30"/>
  <c r="P3184" i="30"/>
  <c r="Q3184" i="30"/>
  <c r="R3184" i="30"/>
  <c r="S3184" i="30"/>
  <c r="U3184" i="30"/>
  <c r="V3184" i="30"/>
  <c r="P3185" i="30"/>
  <c r="Q3185" i="30"/>
  <c r="R3185" i="30"/>
  <c r="S3185" i="30"/>
  <c r="U3185" i="30"/>
  <c r="V3185" i="30"/>
  <c r="O3186" i="30"/>
  <c r="P3186" i="30"/>
  <c r="Q3186" i="30"/>
  <c r="R3186" i="30"/>
  <c r="S3186" i="30"/>
  <c r="U3186" i="30"/>
  <c r="V3186" i="30"/>
  <c r="O3187" i="30"/>
  <c r="P3187" i="30"/>
  <c r="Q3187" i="30"/>
  <c r="R3187" i="30"/>
  <c r="S3187" i="30"/>
  <c r="U3187" i="30"/>
  <c r="V3187" i="30"/>
  <c r="P3188" i="30"/>
  <c r="Q3188" i="30"/>
  <c r="R3188" i="30"/>
  <c r="S3188" i="30"/>
  <c r="U3188" i="30"/>
  <c r="V3188" i="30"/>
  <c r="O3189" i="30"/>
  <c r="P3189" i="30"/>
  <c r="Q3189" i="30"/>
  <c r="R3189" i="30"/>
  <c r="S3189" i="30"/>
  <c r="U3189" i="30"/>
  <c r="V3189" i="30"/>
  <c r="P3190" i="30"/>
  <c r="Q3190" i="30"/>
  <c r="R3190" i="30"/>
  <c r="S3190" i="30"/>
  <c r="U3190" i="30"/>
  <c r="V3190" i="30"/>
  <c r="O3191" i="30"/>
  <c r="P3191" i="30"/>
  <c r="Q3191" i="30"/>
  <c r="R3191" i="30"/>
  <c r="S3191" i="30"/>
  <c r="U3191" i="30"/>
  <c r="V3191" i="30"/>
  <c r="P3192" i="30"/>
  <c r="Q3192" i="30"/>
  <c r="R3192" i="30"/>
  <c r="S3192" i="30"/>
  <c r="U3192" i="30"/>
  <c r="V3192" i="30"/>
  <c r="O3193" i="30"/>
  <c r="P3193" i="30"/>
  <c r="Q3193" i="30"/>
  <c r="R3193" i="30"/>
  <c r="S3193" i="30"/>
  <c r="U3193" i="30"/>
  <c r="V3193" i="30"/>
  <c r="O3194" i="30"/>
  <c r="P3194" i="30"/>
  <c r="Q3194" i="30"/>
  <c r="R3194" i="30"/>
  <c r="S3194" i="30"/>
  <c r="U3194" i="30"/>
  <c r="V3194" i="30"/>
  <c r="O3195" i="30"/>
  <c r="P3195" i="30"/>
  <c r="Q3195" i="30"/>
  <c r="R3195" i="30"/>
  <c r="S3195" i="30"/>
  <c r="U3195" i="30"/>
  <c r="V3195" i="30"/>
  <c r="O3196" i="30"/>
  <c r="P3196" i="30"/>
  <c r="Q3196" i="30"/>
  <c r="R3196" i="30"/>
  <c r="S3196" i="30"/>
  <c r="U3196" i="30"/>
  <c r="V3196" i="30"/>
  <c r="O3197" i="30"/>
  <c r="P3197" i="30"/>
  <c r="Q3197" i="30"/>
  <c r="R3197" i="30"/>
  <c r="S3197" i="30"/>
  <c r="U3197" i="30"/>
  <c r="V3197" i="30"/>
  <c r="O3198" i="30"/>
  <c r="P3198" i="30"/>
  <c r="Q3198" i="30"/>
  <c r="R3198" i="30"/>
  <c r="S3198" i="30"/>
  <c r="U3198" i="30"/>
  <c r="V3198" i="30"/>
  <c r="O3214" i="30"/>
  <c r="P3214" i="30"/>
  <c r="Q3214" i="30"/>
  <c r="R3214" i="30"/>
  <c r="S3214" i="30"/>
  <c r="U3214" i="30"/>
  <c r="V3214" i="30"/>
  <c r="O3215" i="30"/>
  <c r="P3215" i="30"/>
  <c r="Q3215" i="30"/>
  <c r="R3215" i="30"/>
  <c r="S3215" i="30"/>
  <c r="U3215" i="30"/>
  <c r="V3215" i="30"/>
  <c r="O3216" i="30"/>
  <c r="P3216" i="30"/>
  <c r="Q3216" i="30"/>
  <c r="R3216" i="30"/>
  <c r="S3216" i="30"/>
  <c r="U3216" i="30"/>
  <c r="V3216" i="30"/>
  <c r="O3217" i="30"/>
  <c r="P3217" i="30"/>
  <c r="Q3217" i="30"/>
  <c r="R3217" i="30"/>
  <c r="S3217" i="30"/>
  <c r="U3217" i="30"/>
  <c r="V3217" i="30"/>
  <c r="O3218" i="30"/>
  <c r="P3218" i="30"/>
  <c r="Q3218" i="30"/>
  <c r="R3218" i="30"/>
  <c r="S3218" i="30"/>
  <c r="U3218" i="30"/>
  <c r="V3218" i="30"/>
  <c r="O3219" i="30"/>
  <c r="P3219" i="30"/>
  <c r="Q3219" i="30"/>
  <c r="R3219" i="30"/>
  <c r="S3219" i="30"/>
  <c r="U3219" i="30"/>
  <c r="V3219" i="30"/>
  <c r="O3220" i="30"/>
  <c r="P3220" i="30"/>
  <c r="Q3220" i="30"/>
  <c r="R3220" i="30"/>
  <c r="S3220" i="30"/>
  <c r="U3220" i="30"/>
  <c r="V3220" i="30"/>
  <c r="O3221" i="30"/>
  <c r="P3221" i="30"/>
  <c r="Q3221" i="30"/>
  <c r="R3221" i="30"/>
  <c r="S3221" i="30"/>
  <c r="U3221" i="30"/>
  <c r="V3221" i="30"/>
  <c r="O3222" i="30"/>
  <c r="P3222" i="30"/>
  <c r="Q3222" i="30"/>
  <c r="R3222" i="30"/>
  <c r="S3222" i="30"/>
  <c r="U3222" i="30"/>
  <c r="V3222" i="30"/>
  <c r="O3223" i="30"/>
  <c r="P3223" i="30"/>
  <c r="Q3223" i="30"/>
  <c r="R3223" i="30"/>
  <c r="S3223" i="30"/>
  <c r="U3223" i="30"/>
  <c r="V3223" i="30"/>
  <c r="O3224" i="30"/>
  <c r="P3224" i="30"/>
  <c r="Q3224" i="30"/>
  <c r="R3224" i="30"/>
  <c r="S3224" i="30"/>
  <c r="U3224" i="30"/>
  <c r="V3224" i="30"/>
  <c r="P3225" i="30"/>
  <c r="Q3225" i="30"/>
  <c r="R3225" i="30"/>
  <c r="S3225" i="30"/>
  <c r="U3225" i="30"/>
  <c r="V3225" i="30"/>
  <c r="O3226" i="30"/>
  <c r="P3226" i="30"/>
  <c r="Q3226" i="30"/>
  <c r="R3226" i="30"/>
  <c r="S3226" i="30"/>
  <c r="U3226" i="30"/>
  <c r="V3226" i="30"/>
  <c r="O3227" i="30"/>
  <c r="P3227" i="30"/>
  <c r="Q3227" i="30"/>
  <c r="R3227" i="30"/>
  <c r="S3227" i="30"/>
  <c r="U3227" i="30"/>
  <c r="V3227" i="30"/>
  <c r="O3228" i="30"/>
  <c r="P3228" i="30"/>
  <c r="Q3228" i="30"/>
  <c r="R3228" i="30"/>
  <c r="S3228" i="30"/>
  <c r="U3228" i="30"/>
  <c r="V3228" i="30"/>
  <c r="O3229" i="30"/>
  <c r="P3229" i="30"/>
  <c r="Q3229" i="30"/>
  <c r="R3229" i="30"/>
  <c r="S3229" i="30"/>
  <c r="U3229" i="30"/>
  <c r="V3229" i="30"/>
  <c r="O3230" i="30"/>
  <c r="P3230" i="30"/>
  <c r="Q3230" i="30"/>
  <c r="R3230" i="30"/>
  <c r="S3230" i="30"/>
  <c r="U3230" i="30"/>
  <c r="V3230" i="30"/>
  <c r="O3231" i="30"/>
  <c r="P3231" i="30"/>
  <c r="Q3231" i="30"/>
  <c r="R3231" i="30"/>
  <c r="S3231" i="30"/>
  <c r="U3231" i="30"/>
  <c r="V3231" i="30"/>
  <c r="O3232" i="30"/>
  <c r="P3232" i="30"/>
  <c r="Q3232" i="30"/>
  <c r="R3232" i="30"/>
  <c r="S3232" i="30"/>
  <c r="U3232" i="30"/>
  <c r="V3232" i="30"/>
  <c r="O3233" i="30"/>
  <c r="P3233" i="30"/>
  <c r="Q3233" i="30"/>
  <c r="R3233" i="30"/>
  <c r="S3233" i="30"/>
  <c r="U3233" i="30"/>
  <c r="V3233" i="30"/>
  <c r="O3234" i="30"/>
  <c r="P3234" i="30"/>
  <c r="Q3234" i="30"/>
  <c r="R3234" i="30"/>
  <c r="S3234" i="30"/>
  <c r="U3234" i="30"/>
  <c r="V3234" i="30"/>
  <c r="O3235" i="30"/>
  <c r="P3235" i="30"/>
  <c r="Q3235" i="30"/>
  <c r="R3235" i="30"/>
  <c r="S3235" i="30"/>
  <c r="U3235" i="30"/>
  <c r="V3235" i="30"/>
  <c r="P3236" i="30"/>
  <c r="Q3236" i="30"/>
  <c r="R3236" i="30"/>
  <c r="S3236" i="30"/>
  <c r="U3236" i="30"/>
  <c r="V3236" i="30"/>
  <c r="O3237" i="30"/>
  <c r="P3237" i="30"/>
  <c r="Q3237" i="30"/>
  <c r="R3237" i="30"/>
  <c r="S3237" i="30"/>
  <c r="U3237" i="30"/>
  <c r="V3237" i="30"/>
  <c r="O3238" i="30"/>
  <c r="P3238" i="30"/>
  <c r="Q3238" i="30"/>
  <c r="R3238" i="30"/>
  <c r="S3238" i="30"/>
  <c r="U3238" i="30"/>
  <c r="V3238" i="30"/>
  <c r="O3239" i="30"/>
  <c r="P3239" i="30"/>
  <c r="Q3239" i="30"/>
  <c r="R3239" i="30"/>
  <c r="S3239" i="30"/>
  <c r="U3239" i="30"/>
  <c r="V3239" i="30"/>
  <c r="O3240" i="30"/>
  <c r="P3240" i="30"/>
  <c r="Q3240" i="30"/>
  <c r="R3240" i="30"/>
  <c r="S3240" i="30"/>
  <c r="U3240" i="30"/>
  <c r="V3240" i="30"/>
  <c r="O3241" i="30"/>
  <c r="P3241" i="30"/>
  <c r="Q3241" i="30"/>
  <c r="R3241" i="30"/>
  <c r="S3241" i="30"/>
  <c r="U3241" i="30"/>
  <c r="V3241" i="30"/>
  <c r="O3242" i="30"/>
  <c r="P3242" i="30"/>
  <c r="Q3242" i="30"/>
  <c r="R3242" i="30"/>
  <c r="S3242" i="30"/>
  <c r="U3242" i="30"/>
  <c r="V3242" i="30"/>
  <c r="O3243" i="30"/>
  <c r="P3243" i="30"/>
  <c r="Q3243" i="30"/>
  <c r="R3243" i="30"/>
  <c r="S3243" i="30"/>
  <c r="U3243" i="30"/>
  <c r="V3243" i="30"/>
  <c r="O3244" i="30"/>
  <c r="P3244" i="30"/>
  <c r="Q3244" i="30"/>
  <c r="R3244" i="30"/>
  <c r="S3244" i="30"/>
  <c r="U3244" i="30"/>
  <c r="V3244" i="30"/>
  <c r="O3245" i="30"/>
  <c r="P3245" i="30"/>
  <c r="Q3245" i="30"/>
  <c r="R3245" i="30"/>
  <c r="S3245" i="30"/>
  <c r="U3245" i="30"/>
  <c r="V3245" i="30"/>
  <c r="O3246" i="30"/>
  <c r="P3246" i="30"/>
  <c r="Q3246" i="30"/>
  <c r="R3246" i="30"/>
  <c r="S3246" i="30"/>
  <c r="U3246" i="30"/>
  <c r="V3246" i="30"/>
  <c r="O3247" i="30"/>
  <c r="P3247" i="30"/>
  <c r="Q3247" i="30"/>
  <c r="R3247" i="30"/>
  <c r="S3247" i="30"/>
  <c r="U3247" i="30"/>
  <c r="V3247" i="30"/>
  <c r="O3248" i="30"/>
  <c r="P3248" i="30"/>
  <c r="Q3248" i="30"/>
  <c r="R3248" i="30"/>
  <c r="S3248" i="30"/>
  <c r="U3248" i="30"/>
  <c r="V3248" i="30"/>
  <c r="O3249" i="30"/>
  <c r="P3249" i="30"/>
  <c r="Q3249" i="30"/>
  <c r="R3249" i="30"/>
  <c r="S3249" i="30"/>
  <c r="U3249" i="30"/>
  <c r="V3249" i="30"/>
  <c r="P3250" i="30"/>
  <c r="Q3250" i="30"/>
  <c r="R3250" i="30"/>
  <c r="S3250" i="30"/>
  <c r="U3250" i="30"/>
  <c r="V3250" i="30"/>
  <c r="O3251" i="30"/>
  <c r="P3251" i="30"/>
  <c r="Q3251" i="30"/>
  <c r="R3251" i="30"/>
  <c r="S3251" i="30"/>
  <c r="U3251" i="30"/>
  <c r="V3251" i="30"/>
  <c r="P3252" i="30"/>
  <c r="Q3252" i="30"/>
  <c r="R3252" i="30"/>
  <c r="S3252" i="30"/>
  <c r="U3252" i="30"/>
  <c r="V3252" i="30"/>
  <c r="O3253" i="30"/>
  <c r="P3253" i="30"/>
  <c r="Q3253" i="30"/>
  <c r="R3253" i="30"/>
  <c r="S3253" i="30"/>
  <c r="U3253" i="30"/>
  <c r="V3253" i="30"/>
  <c r="O3254" i="30"/>
  <c r="P3254" i="30"/>
  <c r="Q3254" i="30"/>
  <c r="R3254" i="30"/>
  <c r="S3254" i="30"/>
  <c r="U3254" i="30"/>
  <c r="V3254" i="30"/>
  <c r="O3255" i="30"/>
  <c r="P3255" i="30"/>
  <c r="Q3255" i="30"/>
  <c r="R3255" i="30"/>
  <c r="S3255" i="30"/>
  <c r="U3255" i="30"/>
  <c r="V3255" i="30"/>
  <c r="O3256" i="30"/>
  <c r="P3256" i="30"/>
  <c r="Q3256" i="30"/>
  <c r="R3256" i="30"/>
  <c r="S3256" i="30"/>
  <c r="U3256" i="30"/>
  <c r="V3256" i="30"/>
  <c r="O3257" i="30"/>
  <c r="P3257" i="30"/>
  <c r="Q3257" i="30"/>
  <c r="R3257" i="30"/>
  <c r="S3257" i="30"/>
  <c r="U3257" i="30"/>
  <c r="V3257" i="30"/>
  <c r="O3258" i="30"/>
  <c r="P3258" i="30"/>
  <c r="Q3258" i="30"/>
  <c r="R3258" i="30"/>
  <c r="S3258" i="30"/>
  <c r="U3258" i="30"/>
  <c r="V3258" i="30"/>
  <c r="O3259" i="30"/>
  <c r="P3259" i="30"/>
  <c r="Q3259" i="30"/>
  <c r="R3259" i="30"/>
  <c r="S3259" i="30"/>
  <c r="U3259" i="30"/>
  <c r="V3259" i="30"/>
  <c r="O3260" i="30"/>
  <c r="P3260" i="30"/>
  <c r="Q3260" i="30"/>
  <c r="R3260" i="30"/>
  <c r="S3260" i="30"/>
  <c r="U3260" i="30"/>
  <c r="V3260" i="30"/>
  <c r="O3261" i="30"/>
  <c r="P3261" i="30"/>
  <c r="Q3261" i="30"/>
  <c r="R3261" i="30"/>
  <c r="S3261" i="30"/>
  <c r="U3261" i="30"/>
  <c r="V3261" i="30"/>
  <c r="O3262" i="30"/>
  <c r="P3262" i="30"/>
  <c r="Q3262" i="30"/>
  <c r="R3262" i="30"/>
  <c r="S3262" i="30"/>
  <c r="U3262" i="30"/>
  <c r="V3262" i="30"/>
  <c r="P3263" i="30"/>
  <c r="Q3263" i="30"/>
  <c r="R3263" i="30"/>
  <c r="S3263" i="30"/>
  <c r="U3263" i="30"/>
  <c r="V3263" i="30"/>
  <c r="O3264" i="30"/>
  <c r="P3264" i="30"/>
  <c r="Q3264" i="30"/>
  <c r="R3264" i="30"/>
  <c r="S3264" i="30"/>
  <c r="U3264" i="30"/>
  <c r="V3264" i="30"/>
  <c r="O3265" i="30"/>
  <c r="P3265" i="30"/>
  <c r="Q3265" i="30"/>
  <c r="R3265" i="30"/>
  <c r="S3265" i="30"/>
  <c r="U3265" i="30"/>
  <c r="V3265" i="30"/>
  <c r="O3266" i="30"/>
  <c r="P3266" i="30"/>
  <c r="Q3266" i="30"/>
  <c r="R3266" i="30"/>
  <c r="S3266" i="30"/>
  <c r="U3266" i="30"/>
  <c r="V3266" i="30"/>
  <c r="O3267" i="30"/>
  <c r="P3267" i="30"/>
  <c r="Q3267" i="30"/>
  <c r="R3267" i="30"/>
  <c r="S3267" i="30"/>
  <c r="U3267" i="30"/>
  <c r="V3267" i="30"/>
  <c r="O3268" i="30"/>
  <c r="P3268" i="30"/>
  <c r="Q3268" i="30"/>
  <c r="R3268" i="30"/>
  <c r="S3268" i="30"/>
  <c r="U3268" i="30"/>
  <c r="V3268" i="30"/>
  <c r="O3269" i="30"/>
  <c r="P3269" i="30"/>
  <c r="Q3269" i="30"/>
  <c r="R3269" i="30"/>
  <c r="S3269" i="30"/>
  <c r="U3269" i="30"/>
  <c r="V3269" i="30"/>
  <c r="P3270" i="30"/>
  <c r="Q3270" i="30"/>
  <c r="R3270" i="30"/>
  <c r="S3270" i="30"/>
  <c r="U3270" i="30"/>
  <c r="V3270" i="30"/>
  <c r="O3271" i="30"/>
  <c r="P3271" i="30"/>
  <c r="Q3271" i="30"/>
  <c r="R3271" i="30"/>
  <c r="S3271" i="30"/>
  <c r="U3271" i="30"/>
  <c r="V3271" i="30"/>
  <c r="O3272" i="30"/>
  <c r="P3272" i="30"/>
  <c r="Q3272" i="30"/>
  <c r="R3272" i="30"/>
  <c r="S3272" i="30"/>
  <c r="U3272" i="30"/>
  <c r="V3272" i="30"/>
  <c r="P3273" i="30"/>
  <c r="Q3273" i="30"/>
  <c r="R3273" i="30"/>
  <c r="S3273" i="30"/>
  <c r="U3273" i="30"/>
  <c r="V3273" i="30"/>
  <c r="O3274" i="30"/>
  <c r="P3274" i="30"/>
  <c r="Q3274" i="30"/>
  <c r="R3274" i="30"/>
  <c r="S3274" i="30"/>
  <c r="U3274" i="30"/>
  <c r="V3274" i="30"/>
  <c r="P3275" i="30"/>
  <c r="Q3275" i="30"/>
  <c r="R3275" i="30"/>
  <c r="S3275" i="30"/>
  <c r="U3275" i="30"/>
  <c r="V3275" i="30"/>
  <c r="O3276" i="30"/>
  <c r="P3276" i="30"/>
  <c r="Q3276" i="30"/>
  <c r="R3276" i="30"/>
  <c r="S3276" i="30"/>
  <c r="U3276" i="30"/>
  <c r="V3276" i="30"/>
  <c r="P3277" i="30"/>
  <c r="Q3277" i="30"/>
  <c r="R3277" i="30"/>
  <c r="S3277" i="30"/>
  <c r="U3277" i="30"/>
  <c r="V3277" i="30"/>
  <c r="O3278" i="30"/>
  <c r="P3278" i="30"/>
  <c r="Q3278" i="30"/>
  <c r="R3278" i="30"/>
  <c r="S3278" i="30"/>
  <c r="U3278" i="30"/>
  <c r="V3278" i="30"/>
  <c r="O3279" i="30"/>
  <c r="P3279" i="30"/>
  <c r="Q3279" i="30"/>
  <c r="R3279" i="30"/>
  <c r="S3279" i="30"/>
  <c r="U3279" i="30"/>
  <c r="V3279" i="30"/>
  <c r="O3280" i="30"/>
  <c r="P3280" i="30"/>
  <c r="Q3280" i="30"/>
  <c r="R3280" i="30"/>
  <c r="S3280" i="30"/>
  <c r="U3280" i="30"/>
  <c r="V3280" i="30"/>
  <c r="O3281" i="30"/>
  <c r="P3281" i="30"/>
  <c r="Q3281" i="30"/>
  <c r="R3281" i="30"/>
  <c r="S3281" i="30"/>
  <c r="U3281" i="30"/>
  <c r="V3281" i="30"/>
  <c r="O3282" i="30"/>
  <c r="P3282" i="30"/>
  <c r="Q3282" i="30"/>
  <c r="R3282" i="30"/>
  <c r="S3282" i="30"/>
  <c r="U3282" i="30"/>
  <c r="V3282" i="30"/>
  <c r="O3283" i="30"/>
  <c r="P3283" i="30"/>
  <c r="Q3283" i="30"/>
  <c r="R3283" i="30"/>
  <c r="S3283" i="30"/>
  <c r="U3283" i="30"/>
  <c r="V3283" i="30"/>
  <c r="O3284" i="30"/>
  <c r="P3284" i="30"/>
  <c r="Q3284" i="30"/>
  <c r="R3284" i="30"/>
  <c r="S3284" i="30"/>
  <c r="U3284" i="30"/>
  <c r="V3284" i="30"/>
  <c r="O3285" i="30"/>
  <c r="P3285" i="30"/>
  <c r="Q3285" i="30"/>
  <c r="R3285" i="30"/>
  <c r="S3285" i="30"/>
  <c r="U3285" i="30"/>
  <c r="V3285" i="30"/>
  <c r="O3286" i="30"/>
  <c r="P3286" i="30"/>
  <c r="Q3286" i="30"/>
  <c r="R3286" i="30"/>
  <c r="S3286" i="30"/>
  <c r="U3286" i="30"/>
  <c r="V3286" i="30"/>
  <c r="P3287" i="30"/>
  <c r="Q3287" i="30"/>
  <c r="R3287" i="30"/>
  <c r="S3287" i="30"/>
  <c r="U3287" i="30"/>
  <c r="V3287" i="30"/>
  <c r="O3288" i="30"/>
  <c r="P3288" i="30"/>
  <c r="Q3288" i="30"/>
  <c r="R3288" i="30"/>
  <c r="S3288" i="30"/>
  <c r="U3288" i="30"/>
  <c r="V3288" i="30"/>
  <c r="O3289" i="30"/>
  <c r="P3289" i="30"/>
  <c r="Q3289" i="30"/>
  <c r="R3289" i="30"/>
  <c r="S3289" i="30"/>
  <c r="U3289" i="30"/>
  <c r="V3289" i="30"/>
  <c r="O3290" i="30"/>
  <c r="P3290" i="30"/>
  <c r="Q3290" i="30"/>
  <c r="R3290" i="30"/>
  <c r="S3290" i="30"/>
  <c r="U3290" i="30"/>
  <c r="V3290" i="30"/>
  <c r="O3291" i="30"/>
  <c r="P3291" i="30"/>
  <c r="Q3291" i="30"/>
  <c r="R3291" i="30"/>
  <c r="S3291" i="30"/>
  <c r="U3291" i="30"/>
  <c r="V3291" i="30"/>
  <c r="O3292" i="30"/>
  <c r="P3292" i="30"/>
  <c r="Q3292" i="30"/>
  <c r="R3292" i="30"/>
  <c r="S3292" i="30"/>
  <c r="U3292" i="30"/>
  <c r="V3292" i="30"/>
  <c r="O3293" i="30"/>
  <c r="P3293" i="30"/>
  <c r="Q3293" i="30"/>
  <c r="R3293" i="30"/>
  <c r="S3293" i="30"/>
  <c r="U3293" i="30"/>
  <c r="V3293" i="30"/>
  <c r="P3294" i="30"/>
  <c r="Q3294" i="30"/>
  <c r="R3294" i="30"/>
  <c r="S3294" i="30"/>
  <c r="U3294" i="30"/>
  <c r="V3294" i="30"/>
  <c r="O3295" i="30"/>
  <c r="P3295" i="30"/>
  <c r="Q3295" i="30"/>
  <c r="R3295" i="30"/>
  <c r="S3295" i="30"/>
  <c r="U3295" i="30"/>
  <c r="V3295" i="30"/>
  <c r="O3296" i="30"/>
  <c r="P3296" i="30"/>
  <c r="Q3296" i="30"/>
  <c r="R3296" i="30"/>
  <c r="S3296" i="30"/>
  <c r="U3296" i="30"/>
  <c r="V3296" i="30"/>
  <c r="P3297" i="30"/>
  <c r="Q3297" i="30"/>
  <c r="R3297" i="30"/>
  <c r="S3297" i="30"/>
  <c r="U3297" i="30"/>
  <c r="V3297" i="30"/>
  <c r="O3298" i="30"/>
  <c r="P3298" i="30"/>
  <c r="Q3298" i="30"/>
  <c r="R3298" i="30"/>
  <c r="S3298" i="30"/>
  <c r="U3298" i="30"/>
  <c r="V3298" i="30"/>
  <c r="P3299" i="30"/>
  <c r="Q3299" i="30"/>
  <c r="R3299" i="30"/>
  <c r="S3299" i="30"/>
  <c r="U3299" i="30"/>
  <c r="V3299" i="30"/>
  <c r="O3300" i="30"/>
  <c r="P3300" i="30"/>
  <c r="Q3300" i="30"/>
  <c r="R3300" i="30"/>
  <c r="S3300" i="30"/>
  <c r="U3300" i="30"/>
  <c r="V3300" i="30"/>
  <c r="P3301" i="30"/>
  <c r="Q3301" i="30"/>
  <c r="R3301" i="30"/>
  <c r="S3301" i="30"/>
  <c r="U3301" i="30"/>
  <c r="V3301" i="30"/>
  <c r="O3302" i="30"/>
  <c r="P3302" i="30"/>
  <c r="Q3302" i="30"/>
  <c r="R3302" i="30"/>
  <c r="S3302" i="30"/>
  <c r="U3302" i="30"/>
  <c r="V3302" i="30"/>
  <c r="O3303" i="30"/>
  <c r="P3303" i="30"/>
  <c r="Q3303" i="30"/>
  <c r="R3303" i="30"/>
  <c r="S3303" i="30"/>
  <c r="U3303" i="30"/>
  <c r="V3303" i="30"/>
  <c r="O3304" i="30"/>
  <c r="P3304" i="30"/>
  <c r="Q3304" i="30"/>
  <c r="R3304" i="30"/>
  <c r="S3304" i="30"/>
  <c r="U3304" i="30"/>
  <c r="V3304" i="30"/>
  <c r="O3305" i="30"/>
  <c r="P3305" i="30"/>
  <c r="Q3305" i="30"/>
  <c r="R3305" i="30"/>
  <c r="S3305" i="30"/>
  <c r="U3305" i="30"/>
  <c r="V3305" i="30"/>
  <c r="O3306" i="30"/>
  <c r="P3306" i="30"/>
  <c r="Q3306" i="30"/>
  <c r="R3306" i="30"/>
  <c r="S3306" i="30"/>
  <c r="U3306" i="30"/>
  <c r="V3306" i="30"/>
  <c r="O3307" i="30"/>
  <c r="P3307" i="30"/>
  <c r="Q3307" i="30"/>
  <c r="R3307" i="30"/>
  <c r="S3307" i="30"/>
  <c r="U3307" i="30"/>
  <c r="V3307" i="30"/>
  <c r="O3308" i="30"/>
  <c r="P3308" i="30"/>
  <c r="Q3308" i="30"/>
  <c r="R3308" i="30"/>
  <c r="S3308" i="30"/>
  <c r="U3308" i="30"/>
  <c r="V3308" i="30"/>
  <c r="O3309" i="30"/>
  <c r="P3309" i="30"/>
  <c r="Q3309" i="30"/>
  <c r="R3309" i="30"/>
  <c r="S3309" i="30"/>
  <c r="U3309" i="30"/>
  <c r="V3309" i="30"/>
  <c r="O3310" i="30"/>
  <c r="P3310" i="30"/>
  <c r="Q3310" i="30"/>
  <c r="R3310" i="30"/>
  <c r="S3310" i="30"/>
  <c r="U3310" i="30"/>
  <c r="V3310" i="30"/>
  <c r="O3311" i="30"/>
  <c r="P3311" i="30"/>
  <c r="Q3311" i="30"/>
  <c r="R3311" i="30"/>
  <c r="S3311" i="30"/>
  <c r="U3311" i="30"/>
  <c r="V3311" i="30"/>
  <c r="O3312" i="30"/>
  <c r="P3312" i="30"/>
  <c r="Q3312" i="30"/>
  <c r="R3312" i="30"/>
  <c r="S3312" i="30"/>
  <c r="U3312" i="30"/>
  <c r="V3312" i="30"/>
  <c r="P3313" i="30"/>
  <c r="Q3313" i="30"/>
  <c r="R3313" i="30"/>
  <c r="S3313" i="30"/>
  <c r="U3313" i="30"/>
  <c r="V3313" i="30"/>
  <c r="O3314" i="30"/>
  <c r="P3314" i="30"/>
  <c r="Q3314" i="30"/>
  <c r="R3314" i="30"/>
  <c r="S3314" i="30"/>
  <c r="U3314" i="30"/>
  <c r="V3314" i="30"/>
  <c r="O3315" i="30"/>
  <c r="P3315" i="30"/>
  <c r="Q3315" i="30"/>
  <c r="R3315" i="30"/>
  <c r="S3315" i="30"/>
  <c r="U3315" i="30"/>
  <c r="V3315" i="30"/>
  <c r="O3316" i="30"/>
  <c r="P3316" i="30"/>
  <c r="Q3316" i="30"/>
  <c r="R3316" i="30"/>
  <c r="S3316" i="30"/>
  <c r="U3316" i="30"/>
  <c r="V3316" i="30"/>
  <c r="O3317" i="30"/>
  <c r="P3317" i="30"/>
  <c r="Q3317" i="30"/>
  <c r="R3317" i="30"/>
  <c r="S3317" i="30"/>
  <c r="U3317" i="30"/>
  <c r="V3317" i="30"/>
  <c r="O3318" i="30"/>
  <c r="P3318" i="30"/>
  <c r="Q3318" i="30"/>
  <c r="R3318" i="30"/>
  <c r="S3318" i="30"/>
  <c r="U3318" i="30"/>
  <c r="V3318" i="30"/>
  <c r="O3319" i="30"/>
  <c r="P3319" i="30"/>
  <c r="Q3319" i="30"/>
  <c r="R3319" i="30"/>
  <c r="S3319" i="30"/>
  <c r="U3319" i="30"/>
  <c r="V3319" i="30"/>
  <c r="P3320" i="30"/>
  <c r="Q3320" i="30"/>
  <c r="R3320" i="30"/>
  <c r="S3320" i="30"/>
  <c r="U3320" i="30"/>
  <c r="V3320" i="30"/>
  <c r="O3321" i="30"/>
  <c r="P3321" i="30"/>
  <c r="Q3321" i="30"/>
  <c r="R3321" i="30"/>
  <c r="S3321" i="30"/>
  <c r="U3321" i="30"/>
  <c r="V3321" i="30"/>
  <c r="O3322" i="30"/>
  <c r="P3322" i="30"/>
  <c r="Q3322" i="30"/>
  <c r="R3322" i="30"/>
  <c r="S3322" i="30"/>
  <c r="U3322" i="30"/>
  <c r="V3322" i="30"/>
  <c r="P3323" i="30"/>
  <c r="Q3323" i="30"/>
  <c r="R3323" i="30"/>
  <c r="S3323" i="30"/>
  <c r="U3323" i="30"/>
  <c r="V3323" i="30"/>
  <c r="O3327" i="30"/>
  <c r="P3327" i="30"/>
  <c r="Q3327" i="30"/>
  <c r="R3327" i="30"/>
  <c r="S3327" i="30"/>
  <c r="U3327" i="30"/>
  <c r="V3327" i="30"/>
  <c r="P3328" i="30"/>
  <c r="Q3328" i="30"/>
  <c r="R3328" i="30"/>
  <c r="S3328" i="30"/>
  <c r="U3328" i="30"/>
  <c r="V3328" i="30"/>
  <c r="P3329" i="30"/>
  <c r="Q3329" i="30"/>
  <c r="R3329" i="30"/>
  <c r="S3329" i="30"/>
  <c r="U3329" i="30"/>
  <c r="V3329" i="30"/>
  <c r="P3330" i="30"/>
  <c r="Q3330" i="30"/>
  <c r="R3330" i="30"/>
  <c r="S3330" i="30"/>
  <c r="U3330" i="30"/>
  <c r="V3330" i="30"/>
  <c r="P3331" i="30"/>
  <c r="Q3331" i="30"/>
  <c r="R3331" i="30"/>
  <c r="S3331" i="30"/>
  <c r="U3331" i="30"/>
  <c r="V3331" i="30"/>
  <c r="P3332" i="30"/>
  <c r="Q3332" i="30"/>
  <c r="R3332" i="30"/>
  <c r="S3332" i="30"/>
  <c r="U3332" i="30"/>
  <c r="V3332" i="30"/>
  <c r="O3333" i="30"/>
  <c r="P3333" i="30"/>
  <c r="Q3333" i="30"/>
  <c r="R3333" i="30"/>
  <c r="S3333" i="30"/>
  <c r="U3333" i="30"/>
  <c r="V3333" i="30"/>
  <c r="O3334" i="30"/>
  <c r="P3334" i="30"/>
  <c r="Q3334" i="30"/>
  <c r="R3334" i="30"/>
  <c r="S3334" i="30"/>
  <c r="U3334" i="30"/>
  <c r="V3334" i="30"/>
  <c r="P3335" i="30"/>
  <c r="Q3335" i="30"/>
  <c r="R3335" i="30"/>
  <c r="S3335" i="30"/>
  <c r="U3335" i="30"/>
  <c r="V3335" i="30"/>
  <c r="O3336" i="30"/>
  <c r="P3336" i="30"/>
  <c r="Q3336" i="30"/>
  <c r="R3336" i="30"/>
  <c r="S3336" i="30"/>
  <c r="U3336" i="30"/>
  <c r="V3336" i="30"/>
  <c r="O3337" i="30"/>
  <c r="P3337" i="30"/>
  <c r="Q3337" i="30"/>
  <c r="R3337" i="30"/>
  <c r="S3337" i="30"/>
  <c r="U3337" i="30"/>
  <c r="V3337" i="30"/>
  <c r="P3338" i="30"/>
  <c r="Q3338" i="30"/>
  <c r="R3338" i="30"/>
  <c r="S3338" i="30"/>
  <c r="U3338" i="30"/>
  <c r="V3338" i="30"/>
  <c r="O3339" i="30"/>
  <c r="P3339" i="30"/>
  <c r="Q3339" i="30"/>
  <c r="R3339" i="30"/>
  <c r="S3339" i="30"/>
  <c r="U3339" i="30"/>
  <c r="V3339" i="30"/>
  <c r="O3340" i="30"/>
  <c r="P3340" i="30"/>
  <c r="Q3340" i="30"/>
  <c r="R3340" i="30"/>
  <c r="S3340" i="30"/>
  <c r="U3340" i="30"/>
  <c r="V3340" i="30"/>
  <c r="O3341" i="30"/>
  <c r="P3341" i="30"/>
  <c r="Q3341" i="30"/>
  <c r="R3341" i="30"/>
  <c r="S3341" i="30"/>
  <c r="U3341" i="30"/>
  <c r="V3341" i="30"/>
  <c r="O3342" i="30"/>
  <c r="P3342" i="30"/>
  <c r="Q3342" i="30"/>
  <c r="R3342" i="30"/>
  <c r="S3342" i="30"/>
  <c r="U3342" i="30"/>
  <c r="V3342" i="30"/>
  <c r="O3343" i="30"/>
  <c r="P3343" i="30"/>
  <c r="Q3343" i="30"/>
  <c r="R3343" i="30"/>
  <c r="S3343" i="30"/>
  <c r="U3343" i="30"/>
  <c r="V3343" i="30"/>
  <c r="O3344" i="30"/>
  <c r="P3344" i="30"/>
  <c r="Q3344" i="30"/>
  <c r="R3344" i="30"/>
  <c r="S3344" i="30"/>
  <c r="U3344" i="30"/>
  <c r="V3344" i="30"/>
  <c r="O3345" i="30"/>
  <c r="P3345" i="30"/>
  <c r="Q3345" i="30"/>
  <c r="R3345" i="30"/>
  <c r="S3345" i="30"/>
  <c r="U3345" i="30"/>
  <c r="V3345" i="30"/>
  <c r="O3346" i="30"/>
  <c r="P3346" i="30"/>
  <c r="Q3346" i="30"/>
  <c r="R3346" i="30"/>
  <c r="S3346" i="30"/>
  <c r="U3346" i="30"/>
  <c r="V3346" i="30"/>
  <c r="O3347" i="30"/>
  <c r="P3347" i="30"/>
  <c r="Q3347" i="30"/>
  <c r="R3347" i="30"/>
  <c r="S3347" i="30"/>
  <c r="U3347" i="30"/>
  <c r="V3347" i="30"/>
  <c r="P3348" i="30"/>
  <c r="Q3348" i="30"/>
  <c r="R3348" i="30"/>
  <c r="S3348" i="30"/>
  <c r="U3348" i="30"/>
  <c r="V3348" i="30"/>
  <c r="O3349" i="30"/>
  <c r="P3349" i="30"/>
  <c r="Q3349" i="30"/>
  <c r="R3349" i="30"/>
  <c r="S3349" i="30"/>
  <c r="U3349" i="30"/>
  <c r="V3349" i="30"/>
  <c r="O3350" i="30"/>
  <c r="P3350" i="30"/>
  <c r="Q3350" i="30"/>
  <c r="R3350" i="30"/>
  <c r="S3350" i="30"/>
  <c r="U3350" i="30"/>
  <c r="V3350" i="30"/>
  <c r="O3351" i="30"/>
  <c r="P3351" i="30"/>
  <c r="Q3351" i="30"/>
  <c r="R3351" i="30"/>
  <c r="S3351" i="30"/>
  <c r="U3351" i="30"/>
  <c r="V3351" i="30"/>
  <c r="O3352" i="30"/>
  <c r="P3352" i="30"/>
  <c r="Q3352" i="30"/>
  <c r="R3352" i="30"/>
  <c r="S3352" i="30"/>
  <c r="U3352" i="30"/>
  <c r="V3352" i="30"/>
  <c r="O3353" i="30"/>
  <c r="P3353" i="30"/>
  <c r="Q3353" i="30"/>
  <c r="R3353" i="30"/>
  <c r="S3353" i="30"/>
  <c r="U3353" i="30"/>
  <c r="V3353" i="30"/>
  <c r="P3354" i="30"/>
  <c r="Q3354" i="30"/>
  <c r="R3354" i="30"/>
  <c r="S3354" i="30"/>
  <c r="U3354" i="30"/>
  <c r="V3354" i="30"/>
  <c r="O3355" i="30"/>
  <c r="P3355" i="30"/>
  <c r="Q3355" i="30"/>
  <c r="R3355" i="30"/>
  <c r="S3355" i="30"/>
  <c r="U3355" i="30"/>
  <c r="V3355" i="30"/>
  <c r="O3356" i="30"/>
  <c r="P3356" i="30"/>
  <c r="Q3356" i="30"/>
  <c r="R3356" i="30"/>
  <c r="S3356" i="30"/>
  <c r="U3356" i="30"/>
  <c r="V3356" i="30"/>
  <c r="P3357" i="30"/>
  <c r="Q3357" i="30"/>
  <c r="R3357" i="30"/>
  <c r="S3357" i="30"/>
  <c r="U3357" i="30"/>
  <c r="V3357" i="30"/>
  <c r="O3360" i="30"/>
  <c r="P3360" i="30"/>
  <c r="Q3360" i="30"/>
  <c r="R3360" i="30"/>
  <c r="S3360" i="30"/>
  <c r="U3360" i="30"/>
  <c r="V3360" i="30"/>
  <c r="P3361" i="30"/>
  <c r="Q3361" i="30"/>
  <c r="R3361" i="30"/>
  <c r="S3361" i="30"/>
  <c r="U3361" i="30"/>
  <c r="V3361" i="30"/>
  <c r="P3362" i="30"/>
  <c r="Q3362" i="30"/>
  <c r="R3362" i="30"/>
  <c r="S3362" i="30"/>
  <c r="U3362" i="30"/>
  <c r="V3362" i="30"/>
  <c r="P3363" i="30"/>
  <c r="Q3363" i="30"/>
  <c r="R3363" i="30"/>
  <c r="S3363" i="30"/>
  <c r="U3363" i="30"/>
  <c r="V3363" i="30"/>
  <c r="P3364" i="30"/>
  <c r="Q3364" i="30"/>
  <c r="R3364" i="30"/>
  <c r="S3364" i="30"/>
  <c r="U3364" i="30"/>
  <c r="V3364" i="30"/>
  <c r="O3365" i="30"/>
  <c r="P3365" i="30"/>
  <c r="Q3365" i="30"/>
  <c r="R3365" i="30"/>
  <c r="S3365" i="30"/>
  <c r="U3365" i="30"/>
  <c r="V3365" i="30"/>
  <c r="O3366" i="30"/>
  <c r="P3366" i="30"/>
  <c r="Q3366" i="30"/>
  <c r="R3366" i="30"/>
  <c r="S3366" i="30"/>
  <c r="U3366" i="30"/>
  <c r="V3366" i="30"/>
  <c r="P3367" i="30"/>
  <c r="Q3367" i="30"/>
  <c r="R3367" i="30"/>
  <c r="S3367" i="30"/>
  <c r="U3367" i="30"/>
  <c r="V3367" i="30"/>
  <c r="O3368" i="30"/>
  <c r="P3368" i="30"/>
  <c r="Q3368" i="30"/>
  <c r="R3368" i="30"/>
  <c r="S3368" i="30"/>
  <c r="U3368" i="30"/>
  <c r="V3368" i="30"/>
  <c r="O3369" i="30"/>
  <c r="P3369" i="30"/>
  <c r="Q3369" i="30"/>
  <c r="R3369" i="30"/>
  <c r="S3369" i="30"/>
  <c r="U3369" i="30"/>
  <c r="V3369" i="30"/>
  <c r="P3370" i="30"/>
  <c r="Q3370" i="30"/>
  <c r="R3370" i="30"/>
  <c r="S3370" i="30"/>
  <c r="U3370" i="30"/>
  <c r="V3370" i="30"/>
  <c r="O3371" i="30"/>
  <c r="P3371" i="30"/>
  <c r="Q3371" i="30"/>
  <c r="R3371" i="30"/>
  <c r="S3371" i="30"/>
  <c r="U3371" i="30"/>
  <c r="V3371" i="30"/>
  <c r="O3372" i="30"/>
  <c r="P3372" i="30"/>
  <c r="Q3372" i="30"/>
  <c r="R3372" i="30"/>
  <c r="S3372" i="30"/>
  <c r="U3372" i="30"/>
  <c r="V3372" i="30"/>
  <c r="O3373" i="30"/>
  <c r="P3373" i="30"/>
  <c r="Q3373" i="30"/>
  <c r="R3373" i="30"/>
  <c r="S3373" i="30"/>
  <c r="U3373" i="30"/>
  <c r="V3373" i="30"/>
  <c r="O3374" i="30"/>
  <c r="P3374" i="30"/>
  <c r="Q3374" i="30"/>
  <c r="R3374" i="30"/>
  <c r="S3374" i="30"/>
  <c r="U3374" i="30"/>
  <c r="V3374" i="30"/>
  <c r="O3375" i="30"/>
  <c r="P3375" i="30"/>
  <c r="Q3375" i="30"/>
  <c r="R3375" i="30"/>
  <c r="S3375" i="30"/>
  <c r="U3375" i="30"/>
  <c r="V3375" i="30"/>
  <c r="O3376" i="30"/>
  <c r="P3376" i="30"/>
  <c r="Q3376" i="30"/>
  <c r="R3376" i="30"/>
  <c r="S3376" i="30"/>
  <c r="U3376" i="30"/>
  <c r="V3376" i="30"/>
  <c r="O3377" i="30"/>
  <c r="P3377" i="30"/>
  <c r="Q3377" i="30"/>
  <c r="R3377" i="30"/>
  <c r="S3377" i="30"/>
  <c r="U3377" i="30"/>
  <c r="V3377" i="30"/>
  <c r="O3378" i="30"/>
  <c r="P3378" i="30"/>
  <c r="Q3378" i="30"/>
  <c r="R3378" i="30"/>
  <c r="S3378" i="30"/>
  <c r="U3378" i="30"/>
  <c r="V3378" i="30"/>
  <c r="O3379" i="30"/>
  <c r="P3379" i="30"/>
  <c r="Q3379" i="30"/>
  <c r="R3379" i="30"/>
  <c r="S3379" i="30"/>
  <c r="U3379" i="30"/>
  <c r="V3379" i="30"/>
  <c r="P3380" i="30"/>
  <c r="Q3380" i="30"/>
  <c r="R3380" i="30"/>
  <c r="S3380" i="30"/>
  <c r="U3380" i="30"/>
  <c r="V3380" i="30"/>
  <c r="O3381" i="30"/>
  <c r="P3381" i="30"/>
  <c r="Q3381" i="30"/>
  <c r="R3381" i="30"/>
  <c r="S3381" i="30"/>
  <c r="U3381" i="30"/>
  <c r="V3381" i="30"/>
  <c r="O3382" i="30"/>
  <c r="P3382" i="30"/>
  <c r="Q3382" i="30"/>
  <c r="R3382" i="30"/>
  <c r="S3382" i="30"/>
  <c r="U3382" i="30"/>
  <c r="V3382" i="30"/>
  <c r="O3383" i="30"/>
  <c r="P3383" i="30"/>
  <c r="Q3383" i="30"/>
  <c r="R3383" i="30"/>
  <c r="S3383" i="30"/>
  <c r="U3383" i="30"/>
  <c r="V3383" i="30"/>
  <c r="O3384" i="30"/>
  <c r="P3384" i="30"/>
  <c r="Q3384" i="30"/>
  <c r="R3384" i="30"/>
  <c r="S3384" i="30"/>
  <c r="U3384" i="30"/>
  <c r="V3384" i="30"/>
  <c r="O3385" i="30"/>
  <c r="P3385" i="30"/>
  <c r="Q3385" i="30"/>
  <c r="R3385" i="30"/>
  <c r="S3385" i="30"/>
  <c r="U3385" i="30"/>
  <c r="V3385" i="30"/>
  <c r="P3386" i="30"/>
  <c r="Q3386" i="30"/>
  <c r="R3386" i="30"/>
  <c r="S3386" i="30"/>
  <c r="U3386" i="30"/>
  <c r="V3386" i="30"/>
  <c r="O3387" i="30"/>
  <c r="P3387" i="30"/>
  <c r="Q3387" i="30"/>
  <c r="R3387" i="30"/>
  <c r="S3387" i="30"/>
  <c r="U3387" i="30"/>
  <c r="V3387" i="30"/>
  <c r="O3388" i="30"/>
  <c r="P3388" i="30"/>
  <c r="Q3388" i="30"/>
  <c r="R3388" i="30"/>
  <c r="S3388" i="30"/>
  <c r="U3388" i="30"/>
  <c r="V3388" i="30"/>
  <c r="P3389" i="30"/>
  <c r="Q3389" i="30"/>
  <c r="R3389" i="30"/>
  <c r="S3389" i="30"/>
  <c r="U3389" i="30"/>
  <c r="V3389" i="30"/>
  <c r="O3392" i="30"/>
  <c r="P3392" i="30"/>
  <c r="Q3392" i="30"/>
  <c r="R3392" i="30"/>
  <c r="S3392" i="30"/>
  <c r="U3392" i="30"/>
  <c r="V3392" i="30"/>
  <c r="P3393" i="30"/>
  <c r="Q3393" i="30"/>
  <c r="R3393" i="30"/>
  <c r="S3393" i="30"/>
  <c r="U3393" i="30"/>
  <c r="V3393" i="30"/>
  <c r="P3394" i="30"/>
  <c r="Q3394" i="30"/>
  <c r="R3394" i="30"/>
  <c r="S3394" i="30"/>
  <c r="U3394" i="30"/>
  <c r="V3394" i="30"/>
  <c r="P3395" i="30"/>
  <c r="Q3395" i="30"/>
  <c r="R3395" i="30"/>
  <c r="S3395" i="30"/>
  <c r="U3395" i="30"/>
  <c r="V3395" i="30"/>
  <c r="O3396" i="30"/>
  <c r="P3396" i="30"/>
  <c r="Q3396" i="30"/>
  <c r="R3396" i="30"/>
  <c r="S3396" i="30"/>
  <c r="U3396" i="30"/>
  <c r="V3396" i="30"/>
  <c r="O3397" i="30"/>
  <c r="P3397" i="30"/>
  <c r="Q3397" i="30"/>
  <c r="R3397" i="30"/>
  <c r="S3397" i="30"/>
  <c r="U3397" i="30"/>
  <c r="V3397" i="30"/>
  <c r="O3398" i="30"/>
  <c r="P3398" i="30"/>
  <c r="Q3398" i="30"/>
  <c r="R3398" i="30"/>
  <c r="S3398" i="30"/>
  <c r="U3398" i="30"/>
  <c r="V3398" i="30"/>
  <c r="O3399" i="30"/>
  <c r="P3399" i="30"/>
  <c r="Q3399" i="30"/>
  <c r="R3399" i="30"/>
  <c r="S3399" i="30"/>
  <c r="U3399" i="30"/>
  <c r="V3399" i="30"/>
  <c r="P3400" i="30"/>
  <c r="Q3400" i="30"/>
  <c r="R3400" i="30"/>
  <c r="S3400" i="30"/>
  <c r="U3400" i="30"/>
  <c r="V3400" i="30"/>
  <c r="O3401" i="30"/>
  <c r="P3401" i="30"/>
  <c r="Q3401" i="30"/>
  <c r="R3401" i="30"/>
  <c r="S3401" i="30"/>
  <c r="U3401" i="30"/>
  <c r="V3401" i="30"/>
  <c r="O3402" i="30"/>
  <c r="P3402" i="30"/>
  <c r="Q3402" i="30"/>
  <c r="R3402" i="30"/>
  <c r="S3402" i="30"/>
  <c r="U3402" i="30"/>
  <c r="V3402" i="30"/>
  <c r="O3403" i="30"/>
  <c r="P3403" i="30"/>
  <c r="Q3403" i="30"/>
  <c r="R3403" i="30"/>
  <c r="S3403" i="30"/>
  <c r="U3403" i="30"/>
  <c r="V3403" i="30"/>
  <c r="O3404" i="30"/>
  <c r="P3404" i="30"/>
  <c r="Q3404" i="30"/>
  <c r="R3404" i="30"/>
  <c r="S3404" i="30"/>
  <c r="U3404" i="30"/>
  <c r="V3404" i="30"/>
  <c r="O3405" i="30"/>
  <c r="P3405" i="30"/>
  <c r="Q3405" i="30"/>
  <c r="R3405" i="30"/>
  <c r="S3405" i="30"/>
  <c r="U3405" i="30"/>
  <c r="V3405" i="30"/>
  <c r="O3406" i="30"/>
  <c r="P3406" i="30"/>
  <c r="Q3406" i="30"/>
  <c r="R3406" i="30"/>
  <c r="S3406" i="30"/>
  <c r="U3406" i="30"/>
  <c r="V3406" i="30"/>
  <c r="O3407" i="30"/>
  <c r="P3407" i="30"/>
  <c r="Q3407" i="30"/>
  <c r="R3407" i="30"/>
  <c r="S3407" i="30"/>
  <c r="U3407" i="30"/>
  <c r="V3407" i="30"/>
  <c r="O3408" i="30"/>
  <c r="P3408" i="30"/>
  <c r="Q3408" i="30"/>
  <c r="R3408" i="30"/>
  <c r="S3408" i="30"/>
  <c r="U3408" i="30"/>
  <c r="V3408" i="30"/>
  <c r="O3409" i="30"/>
  <c r="P3409" i="30"/>
  <c r="Q3409" i="30"/>
  <c r="R3409" i="30"/>
  <c r="S3409" i="30"/>
  <c r="U3409" i="30"/>
  <c r="V3409" i="30"/>
  <c r="O3410" i="30"/>
  <c r="P3410" i="30"/>
  <c r="Q3410" i="30"/>
  <c r="R3410" i="30"/>
  <c r="S3410" i="30"/>
  <c r="U3410" i="30"/>
  <c r="V3410" i="30"/>
  <c r="P3411" i="30"/>
  <c r="Q3411" i="30"/>
  <c r="R3411" i="30"/>
  <c r="S3411" i="30"/>
  <c r="U3411" i="30"/>
  <c r="V3411" i="30"/>
  <c r="O3412" i="30"/>
  <c r="P3412" i="30"/>
  <c r="Q3412" i="30"/>
  <c r="R3412" i="30"/>
  <c r="S3412" i="30"/>
  <c r="U3412" i="30"/>
  <c r="V3412" i="30"/>
  <c r="O3413" i="30"/>
  <c r="P3413" i="30"/>
  <c r="Q3413" i="30"/>
  <c r="R3413" i="30"/>
  <c r="S3413" i="30"/>
  <c r="U3413" i="30"/>
  <c r="V3413" i="30"/>
  <c r="O3414" i="30"/>
  <c r="P3414" i="30"/>
  <c r="Q3414" i="30"/>
  <c r="R3414" i="30"/>
  <c r="S3414" i="30"/>
  <c r="U3414" i="30"/>
  <c r="V3414" i="30"/>
  <c r="O3415" i="30"/>
  <c r="P3415" i="30"/>
  <c r="Q3415" i="30"/>
  <c r="R3415" i="30"/>
  <c r="S3415" i="30"/>
  <c r="U3415" i="30"/>
  <c r="V3415" i="30"/>
  <c r="O3416" i="30"/>
  <c r="P3416" i="30"/>
  <c r="Q3416" i="30"/>
  <c r="R3416" i="30"/>
  <c r="S3416" i="30"/>
  <c r="U3416" i="30"/>
  <c r="V3416" i="30"/>
  <c r="O3417" i="30"/>
  <c r="P3417" i="30"/>
  <c r="Q3417" i="30"/>
  <c r="R3417" i="30"/>
  <c r="S3417" i="30"/>
  <c r="U3417" i="30"/>
  <c r="V3417" i="30"/>
  <c r="O3418" i="30"/>
  <c r="P3418" i="30"/>
  <c r="Q3418" i="30"/>
  <c r="R3418" i="30"/>
  <c r="S3418" i="30"/>
  <c r="U3418" i="30"/>
  <c r="V3418" i="30"/>
  <c r="O3419" i="30"/>
  <c r="P3419" i="30"/>
  <c r="Q3419" i="30"/>
  <c r="R3419" i="30"/>
  <c r="S3419" i="30"/>
  <c r="U3419" i="30"/>
  <c r="V3419" i="30"/>
  <c r="O3420" i="30"/>
  <c r="P3420" i="30"/>
  <c r="Q3420" i="30"/>
  <c r="R3420" i="30"/>
  <c r="S3420" i="30"/>
  <c r="U3420" i="30"/>
  <c r="V3420" i="30"/>
  <c r="O3421" i="30"/>
  <c r="P3421" i="30"/>
  <c r="Q3421" i="30"/>
  <c r="R3421" i="30"/>
  <c r="S3421" i="30"/>
  <c r="U3421" i="30"/>
  <c r="V3421" i="30"/>
  <c r="P3422" i="30"/>
  <c r="Q3422" i="30"/>
  <c r="R3422" i="30"/>
  <c r="S3422" i="30"/>
  <c r="U3422" i="30"/>
  <c r="V3422" i="30"/>
  <c r="P3423" i="30"/>
  <c r="Q3423" i="30"/>
  <c r="R3423" i="30"/>
  <c r="S3423" i="30"/>
  <c r="U3423" i="30"/>
  <c r="V3423" i="30"/>
  <c r="O3424" i="30"/>
  <c r="P3424" i="30"/>
  <c r="Q3424" i="30"/>
  <c r="R3424" i="30"/>
  <c r="S3424" i="30"/>
  <c r="U3424" i="30"/>
  <c r="V3424" i="30"/>
  <c r="P3425" i="30"/>
  <c r="Q3425" i="30"/>
  <c r="R3425" i="30"/>
  <c r="S3425" i="30"/>
  <c r="U3425" i="30"/>
  <c r="V3425" i="30"/>
  <c r="O3426" i="30"/>
  <c r="P3426" i="30"/>
  <c r="Q3426" i="30"/>
  <c r="R3426" i="30"/>
  <c r="S3426" i="30"/>
  <c r="U3426" i="30"/>
  <c r="V3426" i="30"/>
  <c r="O3427" i="30"/>
  <c r="P3427" i="30"/>
  <c r="Q3427" i="30"/>
  <c r="R3427" i="30"/>
  <c r="S3427" i="30"/>
  <c r="U3427" i="30"/>
  <c r="V3427" i="30"/>
  <c r="O3428" i="30"/>
  <c r="P3428" i="30"/>
  <c r="Q3428" i="30"/>
  <c r="R3428" i="30"/>
  <c r="S3428" i="30"/>
  <c r="U3428" i="30"/>
  <c r="V3428" i="30"/>
  <c r="O3429" i="30"/>
  <c r="P3429" i="30"/>
  <c r="Q3429" i="30"/>
  <c r="R3429" i="30"/>
  <c r="S3429" i="30"/>
  <c r="U3429" i="30"/>
  <c r="V3429" i="30"/>
  <c r="O3430" i="30"/>
  <c r="P3430" i="30"/>
  <c r="Q3430" i="30"/>
  <c r="R3430" i="30"/>
  <c r="S3430" i="30"/>
  <c r="U3430" i="30"/>
  <c r="V3430" i="30"/>
  <c r="O3431" i="30"/>
  <c r="P3431" i="30"/>
  <c r="Q3431" i="30"/>
  <c r="R3431" i="30"/>
  <c r="S3431" i="30"/>
  <c r="U3431" i="30"/>
  <c r="V3431" i="30"/>
  <c r="O3432" i="30"/>
  <c r="P3432" i="30"/>
  <c r="Q3432" i="30"/>
  <c r="R3432" i="30"/>
  <c r="S3432" i="30"/>
  <c r="U3432" i="30"/>
  <c r="V3432" i="30"/>
  <c r="O3433" i="30"/>
  <c r="P3433" i="30"/>
  <c r="Q3433" i="30"/>
  <c r="R3433" i="30"/>
  <c r="S3433" i="30"/>
  <c r="U3433" i="30"/>
  <c r="V3433" i="30"/>
  <c r="O3434" i="30"/>
  <c r="P3434" i="30"/>
  <c r="Q3434" i="30"/>
  <c r="R3434" i="30"/>
  <c r="S3434" i="30"/>
  <c r="U3434" i="30"/>
  <c r="V3434" i="30"/>
  <c r="O3435" i="30"/>
  <c r="P3435" i="30"/>
  <c r="Q3435" i="30"/>
  <c r="R3435" i="30"/>
  <c r="S3435" i="30"/>
  <c r="U3435" i="30"/>
  <c r="V3435" i="30"/>
  <c r="O3436" i="30"/>
  <c r="P3436" i="30"/>
  <c r="Q3436" i="30"/>
  <c r="R3436" i="30"/>
  <c r="S3436" i="30"/>
  <c r="U3436" i="30"/>
  <c r="V3436" i="30"/>
  <c r="O3437" i="30"/>
  <c r="P3437" i="30"/>
  <c r="Q3437" i="30"/>
  <c r="R3437" i="30"/>
  <c r="S3437" i="30"/>
  <c r="U3437" i="30"/>
  <c r="V3437" i="30"/>
  <c r="O3438" i="30"/>
  <c r="P3438" i="30"/>
  <c r="Q3438" i="30"/>
  <c r="R3438" i="30"/>
  <c r="S3438" i="30"/>
  <c r="U3438" i="30"/>
  <c r="V3438" i="30"/>
  <c r="O3439" i="30"/>
  <c r="P3439" i="30"/>
  <c r="Q3439" i="30"/>
  <c r="R3439" i="30"/>
  <c r="S3439" i="30"/>
  <c r="U3439" i="30"/>
  <c r="V3439" i="30"/>
  <c r="O3440" i="30"/>
  <c r="P3440" i="30"/>
  <c r="Q3440" i="30"/>
  <c r="R3440" i="30"/>
  <c r="S3440" i="30"/>
  <c r="U3440" i="30"/>
  <c r="V3440" i="30"/>
  <c r="O3441" i="30"/>
  <c r="P3441" i="30"/>
  <c r="Q3441" i="30"/>
  <c r="R3441" i="30"/>
  <c r="S3441" i="30"/>
  <c r="U3441" i="30"/>
  <c r="V3441" i="30"/>
  <c r="P3442" i="30"/>
  <c r="Q3442" i="30"/>
  <c r="R3442" i="30"/>
  <c r="S3442" i="30"/>
  <c r="U3442" i="30"/>
  <c r="V3442" i="30"/>
  <c r="P3443" i="30"/>
  <c r="Q3443" i="30"/>
  <c r="R3443" i="30"/>
  <c r="S3443" i="30"/>
  <c r="U3443" i="30"/>
  <c r="V3443" i="30"/>
  <c r="P3444" i="30"/>
  <c r="Q3444" i="30"/>
  <c r="R3444" i="30"/>
  <c r="S3444" i="30"/>
  <c r="U3444" i="30"/>
  <c r="V3444" i="30"/>
  <c r="O3445" i="30"/>
  <c r="P3445" i="30"/>
  <c r="Q3445" i="30"/>
  <c r="R3445" i="30"/>
  <c r="S3445" i="30"/>
  <c r="U3445" i="30"/>
  <c r="V3445" i="30"/>
  <c r="O3446" i="30"/>
  <c r="P3446" i="30"/>
  <c r="Q3446" i="30"/>
  <c r="R3446" i="30"/>
  <c r="S3446" i="30"/>
  <c r="U3446" i="30"/>
  <c r="V3446" i="30"/>
  <c r="O3447" i="30"/>
  <c r="P3447" i="30"/>
  <c r="Q3447" i="30"/>
  <c r="R3447" i="30"/>
  <c r="S3447" i="30"/>
  <c r="U3447" i="30"/>
  <c r="V3447" i="30"/>
  <c r="O3448" i="30"/>
  <c r="P3448" i="30"/>
  <c r="Q3448" i="30"/>
  <c r="R3448" i="30"/>
  <c r="S3448" i="30"/>
  <c r="U3448" i="30"/>
  <c r="V3448" i="30"/>
  <c r="O3449" i="30"/>
  <c r="P3449" i="30"/>
  <c r="Q3449" i="30"/>
  <c r="R3449" i="30"/>
  <c r="S3449" i="30"/>
  <c r="U3449" i="30"/>
  <c r="V3449" i="30"/>
  <c r="O3450" i="30"/>
  <c r="P3450" i="30"/>
  <c r="Q3450" i="30"/>
  <c r="R3450" i="30"/>
  <c r="S3450" i="30"/>
  <c r="U3450" i="30"/>
  <c r="V3450" i="30"/>
  <c r="O3451" i="30"/>
  <c r="P3451" i="30"/>
  <c r="Q3451" i="30"/>
  <c r="R3451" i="30"/>
  <c r="S3451" i="30"/>
  <c r="U3451" i="30"/>
  <c r="V3451" i="30"/>
  <c r="O3452" i="30"/>
  <c r="P3452" i="30"/>
  <c r="Q3452" i="30"/>
  <c r="R3452" i="30"/>
  <c r="S3452" i="30"/>
  <c r="U3452" i="30"/>
  <c r="V3452" i="30"/>
  <c r="O3453" i="30"/>
  <c r="P3453" i="30"/>
  <c r="Q3453" i="30"/>
  <c r="R3453" i="30"/>
  <c r="S3453" i="30"/>
  <c r="U3453" i="30"/>
  <c r="V3453" i="30"/>
  <c r="P3454" i="30"/>
  <c r="Q3454" i="30"/>
  <c r="R3454" i="30"/>
  <c r="S3454" i="30"/>
  <c r="U3454" i="30"/>
  <c r="V3454" i="30"/>
  <c r="O3455" i="30"/>
  <c r="P3455" i="30"/>
  <c r="Q3455" i="30"/>
  <c r="R3455" i="30"/>
  <c r="S3455" i="30"/>
  <c r="U3455" i="30"/>
  <c r="V3455" i="30"/>
  <c r="P3456" i="30"/>
  <c r="Q3456" i="30"/>
  <c r="R3456" i="30"/>
  <c r="S3456" i="30"/>
  <c r="U3456" i="30"/>
  <c r="V3456" i="30"/>
  <c r="O3457" i="30"/>
  <c r="P3457" i="30"/>
  <c r="Q3457" i="30"/>
  <c r="R3457" i="30"/>
  <c r="S3457" i="30"/>
  <c r="U3457" i="30"/>
  <c r="V3457" i="30"/>
  <c r="P3458" i="30"/>
  <c r="Q3458" i="30"/>
  <c r="R3458" i="30"/>
  <c r="S3458" i="30"/>
  <c r="U3458" i="30"/>
  <c r="V3458" i="30"/>
  <c r="P3459" i="30"/>
  <c r="Q3459" i="30"/>
  <c r="R3459" i="30"/>
  <c r="S3459" i="30"/>
  <c r="U3459" i="30"/>
  <c r="V3459" i="30"/>
  <c r="O3460" i="30"/>
  <c r="P3460" i="30"/>
  <c r="Q3460" i="30"/>
  <c r="R3460" i="30"/>
  <c r="S3460" i="30"/>
  <c r="U3460" i="30"/>
  <c r="V3460" i="30"/>
  <c r="O3461" i="30"/>
  <c r="P3461" i="30"/>
  <c r="Q3461" i="30"/>
  <c r="R3461" i="30"/>
  <c r="S3461" i="30"/>
  <c r="U3461" i="30"/>
  <c r="V3461" i="30"/>
  <c r="P3462" i="30"/>
  <c r="Q3462" i="30"/>
  <c r="R3462" i="30"/>
  <c r="S3462" i="30"/>
  <c r="U3462" i="30"/>
  <c r="V3462" i="30"/>
  <c r="P3463" i="30"/>
  <c r="Q3463" i="30"/>
  <c r="R3463" i="30"/>
  <c r="S3463" i="30"/>
  <c r="U3463" i="30"/>
  <c r="V3463" i="30"/>
  <c r="O3464" i="30"/>
  <c r="P3464" i="30"/>
  <c r="Q3464" i="30"/>
  <c r="R3464" i="30"/>
  <c r="S3464" i="30"/>
  <c r="U3464" i="30"/>
  <c r="V3464" i="30"/>
  <c r="O3465" i="30"/>
  <c r="P3465" i="30"/>
  <c r="Q3465" i="30"/>
  <c r="R3465" i="30"/>
  <c r="S3465" i="30"/>
  <c r="U3465" i="30"/>
  <c r="V3465" i="30"/>
  <c r="O3466" i="30"/>
  <c r="P3466" i="30"/>
  <c r="Q3466" i="30"/>
  <c r="R3466" i="30"/>
  <c r="S3466" i="30"/>
  <c r="U3466" i="30"/>
  <c r="V3466" i="30"/>
  <c r="O3467" i="30"/>
  <c r="P3467" i="30"/>
  <c r="Q3467" i="30"/>
  <c r="R3467" i="30"/>
  <c r="S3467" i="30"/>
  <c r="U3467" i="30"/>
  <c r="V3467" i="30"/>
  <c r="O3468" i="30"/>
  <c r="P3468" i="30"/>
  <c r="Q3468" i="30"/>
  <c r="R3468" i="30"/>
  <c r="S3468" i="30"/>
  <c r="U3468" i="30"/>
  <c r="V3468" i="30"/>
  <c r="O3469" i="30"/>
  <c r="P3469" i="30"/>
  <c r="Q3469" i="30"/>
  <c r="R3469" i="30"/>
  <c r="S3469" i="30"/>
  <c r="U3469" i="30"/>
  <c r="V3469" i="30"/>
  <c r="O3470" i="30"/>
  <c r="P3470" i="30"/>
  <c r="Q3470" i="30"/>
  <c r="R3470" i="30"/>
  <c r="S3470" i="30"/>
  <c r="U3470" i="30"/>
  <c r="V3470" i="30"/>
  <c r="O3471" i="30"/>
  <c r="P3471" i="30"/>
  <c r="Q3471" i="30"/>
  <c r="R3471" i="30"/>
  <c r="S3471" i="30"/>
  <c r="U3471" i="30"/>
  <c r="V3471" i="30"/>
  <c r="O3472" i="30"/>
  <c r="P3472" i="30"/>
  <c r="Q3472" i="30"/>
  <c r="R3472" i="30"/>
  <c r="S3472" i="30"/>
  <c r="U3472" i="30"/>
  <c r="V3472" i="30"/>
  <c r="O3473" i="30"/>
  <c r="P3473" i="30"/>
  <c r="Q3473" i="30"/>
  <c r="R3473" i="30"/>
  <c r="S3473" i="30"/>
  <c r="U3473" i="30"/>
  <c r="V3473" i="30"/>
  <c r="P3474" i="30"/>
  <c r="Q3474" i="30"/>
  <c r="R3474" i="30"/>
  <c r="S3474" i="30"/>
  <c r="U3474" i="30"/>
  <c r="V3474" i="30"/>
  <c r="O3475" i="30"/>
  <c r="P3475" i="30"/>
  <c r="Q3475" i="30"/>
  <c r="R3475" i="30"/>
  <c r="S3475" i="30"/>
  <c r="U3475" i="30"/>
  <c r="V3475" i="30"/>
  <c r="O3476" i="30"/>
  <c r="P3476" i="30"/>
  <c r="Q3476" i="30"/>
  <c r="R3476" i="30"/>
  <c r="S3476" i="30"/>
  <c r="U3476" i="30"/>
  <c r="V3476" i="30"/>
  <c r="P3477" i="30"/>
  <c r="Q3477" i="30"/>
  <c r="R3477" i="30"/>
  <c r="S3477" i="30"/>
  <c r="U3477" i="30"/>
  <c r="V3477" i="30"/>
  <c r="O3478" i="30"/>
  <c r="P3478" i="30"/>
  <c r="Q3478" i="30"/>
  <c r="R3478" i="30"/>
  <c r="S3478" i="30"/>
  <c r="U3478" i="30"/>
  <c r="V3478" i="30"/>
  <c r="P3479" i="30"/>
  <c r="Q3479" i="30"/>
  <c r="R3479" i="30"/>
  <c r="S3479" i="30"/>
  <c r="U3479" i="30"/>
  <c r="V3479" i="30"/>
  <c r="P3480" i="30"/>
  <c r="Q3480" i="30"/>
  <c r="R3480" i="30"/>
  <c r="S3480" i="30"/>
  <c r="U3480" i="30"/>
  <c r="V3480" i="30"/>
  <c r="O3481" i="30"/>
  <c r="P3481" i="30"/>
  <c r="Q3481" i="30"/>
  <c r="R3481" i="30"/>
  <c r="S3481" i="30"/>
  <c r="U3481" i="30"/>
  <c r="V3481" i="30"/>
  <c r="O3482" i="30"/>
  <c r="P3482" i="30"/>
  <c r="Q3482" i="30"/>
  <c r="R3482" i="30"/>
  <c r="S3482" i="30"/>
  <c r="U3482" i="30"/>
  <c r="V3482" i="30"/>
  <c r="P3483" i="30"/>
  <c r="Q3483" i="30"/>
  <c r="R3483" i="30"/>
  <c r="S3483" i="30"/>
  <c r="U3483" i="30"/>
  <c r="V3483" i="30"/>
  <c r="P3484" i="30"/>
  <c r="Q3484" i="30"/>
  <c r="R3484" i="30"/>
  <c r="S3484" i="30"/>
  <c r="U3484" i="30"/>
  <c r="V3484" i="30"/>
  <c r="O3485" i="30"/>
  <c r="P3485" i="30"/>
  <c r="Q3485" i="30"/>
  <c r="R3485" i="30"/>
  <c r="S3485" i="30"/>
  <c r="U3485" i="30"/>
  <c r="V3485" i="30"/>
  <c r="O3486" i="30"/>
  <c r="P3486" i="30"/>
  <c r="Q3486" i="30"/>
  <c r="R3486" i="30"/>
  <c r="S3486" i="30"/>
  <c r="U3486" i="30"/>
  <c r="V3486" i="30"/>
  <c r="O3487" i="30"/>
  <c r="P3487" i="30"/>
  <c r="Q3487" i="30"/>
  <c r="R3487" i="30"/>
  <c r="S3487" i="30"/>
  <c r="U3487" i="30"/>
  <c r="V3487" i="30"/>
  <c r="O3488" i="30"/>
  <c r="P3488" i="30"/>
  <c r="Q3488" i="30"/>
  <c r="R3488" i="30"/>
  <c r="S3488" i="30"/>
  <c r="U3488" i="30"/>
  <c r="V3488" i="30"/>
  <c r="O3489" i="30"/>
  <c r="P3489" i="30"/>
  <c r="Q3489" i="30"/>
  <c r="R3489" i="30"/>
  <c r="S3489" i="30"/>
  <c r="U3489" i="30"/>
  <c r="V3489" i="30"/>
  <c r="O3490" i="30"/>
  <c r="P3490" i="30"/>
  <c r="Q3490" i="30"/>
  <c r="R3490" i="30"/>
  <c r="S3490" i="30"/>
  <c r="U3490" i="30"/>
  <c r="V3490" i="30"/>
  <c r="O3491" i="30"/>
  <c r="P3491" i="30"/>
  <c r="Q3491" i="30"/>
  <c r="R3491" i="30"/>
  <c r="S3491" i="30"/>
  <c r="U3491" i="30"/>
  <c r="V3491" i="30"/>
  <c r="O3492" i="30"/>
  <c r="P3492" i="30"/>
  <c r="Q3492" i="30"/>
  <c r="R3492" i="30"/>
  <c r="S3492" i="30"/>
  <c r="U3492" i="30"/>
  <c r="V3492" i="30"/>
  <c r="O3493" i="30"/>
  <c r="P3493" i="30"/>
  <c r="Q3493" i="30"/>
  <c r="R3493" i="30"/>
  <c r="S3493" i="30"/>
  <c r="U3493" i="30"/>
  <c r="V3493" i="30"/>
  <c r="O3494" i="30"/>
  <c r="P3494" i="30"/>
  <c r="Q3494" i="30"/>
  <c r="R3494" i="30"/>
  <c r="S3494" i="30"/>
  <c r="U3494" i="30"/>
  <c r="V3494" i="30"/>
  <c r="P3495" i="30"/>
  <c r="Q3495" i="30"/>
  <c r="R3495" i="30"/>
  <c r="S3495" i="30"/>
  <c r="U3495" i="30"/>
  <c r="V3495" i="30"/>
  <c r="O3496" i="30"/>
  <c r="P3496" i="30"/>
  <c r="Q3496" i="30"/>
  <c r="R3496" i="30"/>
  <c r="S3496" i="30"/>
  <c r="U3496" i="30"/>
  <c r="V3496" i="30"/>
  <c r="P3497" i="30"/>
  <c r="Q3497" i="30"/>
  <c r="R3497" i="30"/>
  <c r="S3497" i="30"/>
  <c r="U3497" i="30"/>
  <c r="V3497" i="30"/>
  <c r="O3498" i="30"/>
  <c r="P3498" i="30"/>
  <c r="Q3498" i="30"/>
  <c r="R3498" i="30"/>
  <c r="S3498" i="30"/>
  <c r="U3498" i="30"/>
  <c r="V3498" i="30"/>
  <c r="P3499" i="30"/>
  <c r="Q3499" i="30"/>
  <c r="R3499" i="30"/>
  <c r="S3499" i="30"/>
  <c r="U3499" i="30"/>
  <c r="V3499" i="30"/>
  <c r="P3500" i="30"/>
  <c r="Q3500" i="30"/>
  <c r="R3500" i="30"/>
  <c r="S3500" i="30"/>
  <c r="U3500" i="30"/>
  <c r="V3500" i="30"/>
  <c r="O3501" i="30"/>
  <c r="P3501" i="30"/>
  <c r="Q3501" i="30"/>
  <c r="R3501" i="30"/>
  <c r="S3501" i="30"/>
  <c r="U3501" i="30"/>
  <c r="V3501" i="30"/>
  <c r="O3502" i="30"/>
  <c r="P3502" i="30"/>
  <c r="Q3502" i="30"/>
  <c r="R3502" i="30"/>
  <c r="S3502" i="30"/>
  <c r="U3502" i="30"/>
  <c r="V3502" i="30"/>
  <c r="P3503" i="30"/>
  <c r="Q3503" i="30"/>
  <c r="R3503" i="30"/>
  <c r="S3503" i="30"/>
  <c r="U3503" i="30"/>
  <c r="V3503" i="30"/>
  <c r="P3504" i="30"/>
  <c r="Q3504" i="30"/>
  <c r="R3504" i="30"/>
  <c r="S3504" i="30"/>
  <c r="U3504" i="30"/>
  <c r="V3504" i="30"/>
  <c r="O3505" i="30"/>
  <c r="P3505" i="30"/>
  <c r="Q3505" i="30"/>
  <c r="R3505" i="30"/>
  <c r="S3505" i="30"/>
  <c r="U3505" i="30"/>
  <c r="V3505" i="30"/>
  <c r="O3506" i="30"/>
  <c r="P3506" i="30"/>
  <c r="Q3506" i="30"/>
  <c r="R3506" i="30"/>
  <c r="S3506" i="30"/>
  <c r="U3506" i="30"/>
  <c r="V3506" i="30"/>
  <c r="O3507" i="30"/>
  <c r="P3507" i="30"/>
  <c r="Q3507" i="30"/>
  <c r="R3507" i="30"/>
  <c r="S3507" i="30"/>
  <c r="U3507" i="30"/>
  <c r="V3507" i="30"/>
  <c r="O3508" i="30"/>
  <c r="P3508" i="30"/>
  <c r="Q3508" i="30"/>
  <c r="R3508" i="30"/>
  <c r="S3508" i="30"/>
  <c r="U3508" i="30"/>
  <c r="V3508" i="30"/>
  <c r="O3509" i="30"/>
  <c r="P3509" i="30"/>
  <c r="Q3509" i="30"/>
  <c r="R3509" i="30"/>
  <c r="S3509" i="30"/>
  <c r="U3509" i="30"/>
  <c r="V3509" i="30"/>
  <c r="O3510" i="30"/>
  <c r="P3510" i="30"/>
  <c r="Q3510" i="30"/>
  <c r="R3510" i="30"/>
  <c r="S3510" i="30"/>
  <c r="U3510" i="30"/>
  <c r="V3510" i="30"/>
  <c r="O3511" i="30"/>
  <c r="P3511" i="30"/>
  <c r="Q3511" i="30"/>
  <c r="R3511" i="30"/>
  <c r="S3511" i="30"/>
  <c r="U3511" i="30"/>
  <c r="V3511" i="30"/>
  <c r="O3512" i="30"/>
  <c r="P3512" i="30"/>
  <c r="Q3512" i="30"/>
  <c r="R3512" i="30"/>
  <c r="S3512" i="30"/>
  <c r="U3512" i="30"/>
  <c r="V3512" i="30"/>
  <c r="O3513" i="30"/>
  <c r="P3513" i="30"/>
  <c r="Q3513" i="30"/>
  <c r="R3513" i="30"/>
  <c r="S3513" i="30"/>
  <c r="U3513" i="30"/>
  <c r="V3513" i="30"/>
  <c r="O3514" i="30"/>
  <c r="P3514" i="30"/>
  <c r="Q3514" i="30"/>
  <c r="R3514" i="30"/>
  <c r="S3514" i="30"/>
  <c r="U3514" i="30"/>
  <c r="V3514" i="30"/>
  <c r="P3515" i="30"/>
  <c r="Q3515" i="30"/>
  <c r="R3515" i="30"/>
  <c r="S3515" i="30"/>
  <c r="U3515" i="30"/>
  <c r="V3515" i="30"/>
  <c r="O3516" i="30"/>
  <c r="P3516" i="30"/>
  <c r="Q3516" i="30"/>
  <c r="R3516" i="30"/>
  <c r="S3516" i="30"/>
  <c r="U3516" i="30"/>
  <c r="V3516" i="30"/>
  <c r="P3517" i="30"/>
  <c r="Q3517" i="30"/>
  <c r="R3517" i="30"/>
  <c r="S3517" i="30"/>
  <c r="U3517" i="30"/>
  <c r="V3517" i="30"/>
  <c r="O3518" i="30"/>
  <c r="P3518" i="30"/>
  <c r="Q3518" i="30"/>
  <c r="R3518" i="30"/>
  <c r="S3518" i="30"/>
  <c r="U3518" i="30"/>
  <c r="V3518" i="30"/>
  <c r="P3519" i="30"/>
  <c r="Q3519" i="30"/>
  <c r="R3519" i="30"/>
  <c r="S3519" i="30"/>
  <c r="U3519" i="30"/>
  <c r="V3519" i="30"/>
  <c r="P3520" i="30"/>
  <c r="Q3520" i="30"/>
  <c r="R3520" i="30"/>
  <c r="S3520" i="30"/>
  <c r="U3520" i="30"/>
  <c r="V3520" i="30"/>
  <c r="O3521" i="30"/>
  <c r="P3521" i="30"/>
  <c r="Q3521" i="30"/>
  <c r="R3521" i="30"/>
  <c r="S3521" i="30"/>
  <c r="U3521" i="30"/>
  <c r="V3521" i="30"/>
  <c r="P3522" i="30"/>
  <c r="Q3522" i="30"/>
  <c r="R3522" i="30"/>
  <c r="S3522" i="30"/>
  <c r="U3522" i="30"/>
  <c r="V3522" i="30"/>
  <c r="P3523" i="30"/>
  <c r="Q3523" i="30"/>
  <c r="R3523" i="30"/>
  <c r="S3523" i="30"/>
  <c r="U3523" i="30"/>
  <c r="V3523" i="30"/>
  <c r="P3524" i="30"/>
  <c r="Q3524" i="30"/>
  <c r="R3524" i="30"/>
  <c r="S3524" i="30"/>
  <c r="U3524" i="30"/>
  <c r="V3524" i="30"/>
  <c r="O3525" i="30"/>
  <c r="P3525" i="30"/>
  <c r="Q3525" i="30"/>
  <c r="R3525" i="30"/>
  <c r="S3525" i="30"/>
  <c r="U3525" i="30"/>
  <c r="V3525" i="30"/>
  <c r="O3526" i="30"/>
  <c r="P3526" i="30"/>
  <c r="Q3526" i="30"/>
  <c r="R3526" i="30"/>
  <c r="S3526" i="30"/>
  <c r="U3526" i="30"/>
  <c r="V3526" i="30"/>
  <c r="P3527" i="30"/>
  <c r="Q3527" i="30"/>
  <c r="R3527" i="30"/>
  <c r="S3527" i="30"/>
  <c r="U3527" i="30"/>
  <c r="V3527" i="30"/>
  <c r="O3528" i="30"/>
  <c r="P3528" i="30"/>
  <c r="Q3528" i="30"/>
  <c r="R3528" i="30"/>
  <c r="S3528" i="30"/>
  <c r="U3528" i="30"/>
  <c r="V3528" i="30"/>
  <c r="O3529" i="30"/>
  <c r="P3529" i="30"/>
  <c r="Q3529" i="30"/>
  <c r="R3529" i="30"/>
  <c r="S3529" i="30"/>
  <c r="U3529" i="30"/>
  <c r="V3529" i="30"/>
  <c r="O3530" i="30"/>
  <c r="P3530" i="30"/>
  <c r="Q3530" i="30"/>
  <c r="R3530" i="30"/>
  <c r="S3530" i="30"/>
  <c r="U3530" i="30"/>
  <c r="V3530" i="30"/>
  <c r="O3531" i="30"/>
  <c r="P3531" i="30"/>
  <c r="Q3531" i="30"/>
  <c r="R3531" i="30"/>
  <c r="S3531" i="30"/>
  <c r="U3531" i="30"/>
  <c r="V3531" i="30"/>
  <c r="O3532" i="30"/>
  <c r="P3532" i="30"/>
  <c r="Q3532" i="30"/>
  <c r="R3532" i="30"/>
  <c r="S3532" i="30"/>
  <c r="U3532" i="30"/>
  <c r="V3532" i="30"/>
  <c r="O3533" i="30"/>
  <c r="P3533" i="30"/>
  <c r="Q3533" i="30"/>
  <c r="R3533" i="30"/>
  <c r="S3533" i="30"/>
  <c r="U3533" i="30"/>
  <c r="V3533" i="30"/>
  <c r="O3534" i="30"/>
  <c r="P3534" i="30"/>
  <c r="Q3534" i="30"/>
  <c r="R3534" i="30"/>
  <c r="S3534" i="30"/>
  <c r="U3534" i="30"/>
  <c r="V3534" i="30"/>
  <c r="O3535" i="30"/>
  <c r="P3535" i="30"/>
  <c r="Q3535" i="30"/>
  <c r="R3535" i="30"/>
  <c r="S3535" i="30"/>
  <c r="U3535" i="30"/>
  <c r="V3535" i="30"/>
  <c r="O3536" i="30"/>
  <c r="P3536" i="30"/>
  <c r="Q3536" i="30"/>
  <c r="R3536" i="30"/>
  <c r="S3536" i="30"/>
  <c r="U3536" i="30"/>
  <c r="V3536" i="30"/>
  <c r="O3537" i="30"/>
  <c r="P3537" i="30"/>
  <c r="Q3537" i="30"/>
  <c r="R3537" i="30"/>
  <c r="S3537" i="30"/>
  <c r="U3537" i="30"/>
  <c r="V3537" i="30"/>
  <c r="O3538" i="30"/>
  <c r="P3538" i="30"/>
  <c r="Q3538" i="30"/>
  <c r="R3538" i="30"/>
  <c r="S3538" i="30"/>
  <c r="U3538" i="30"/>
  <c r="V3538" i="30"/>
  <c r="P3539" i="30"/>
  <c r="Q3539" i="30"/>
  <c r="R3539" i="30"/>
  <c r="S3539" i="30"/>
  <c r="U3539" i="30"/>
  <c r="V3539" i="30"/>
  <c r="O3540" i="30"/>
  <c r="P3540" i="30"/>
  <c r="Q3540" i="30"/>
  <c r="R3540" i="30"/>
  <c r="S3540" i="30"/>
  <c r="U3540" i="30"/>
  <c r="V3540" i="30"/>
  <c r="O3541" i="30"/>
  <c r="P3541" i="30"/>
  <c r="Q3541" i="30"/>
  <c r="R3541" i="30"/>
  <c r="S3541" i="30"/>
  <c r="U3541" i="30"/>
  <c r="V3541" i="30"/>
  <c r="O3542" i="30"/>
  <c r="P3542" i="30"/>
  <c r="Q3542" i="30"/>
  <c r="R3542" i="30"/>
  <c r="S3542" i="30"/>
  <c r="U3542" i="30"/>
  <c r="V3542" i="30"/>
  <c r="O3543" i="30"/>
  <c r="P3543" i="30"/>
  <c r="Q3543" i="30"/>
  <c r="R3543" i="30"/>
  <c r="S3543" i="30"/>
  <c r="U3543" i="30"/>
  <c r="V3543" i="30"/>
  <c r="O3544" i="30"/>
  <c r="P3544" i="30"/>
  <c r="Q3544" i="30"/>
  <c r="R3544" i="30"/>
  <c r="S3544" i="30"/>
  <c r="U3544" i="30"/>
  <c r="V3544" i="30"/>
  <c r="P3545" i="30"/>
  <c r="Q3545" i="30"/>
  <c r="R3545" i="30"/>
  <c r="S3545" i="30"/>
  <c r="U3545" i="30"/>
  <c r="V3545" i="30"/>
  <c r="O3546" i="30"/>
  <c r="P3546" i="30"/>
  <c r="Q3546" i="30"/>
  <c r="R3546" i="30"/>
  <c r="S3546" i="30"/>
  <c r="U3546" i="30"/>
  <c r="V3546" i="30"/>
  <c r="P3547" i="30"/>
  <c r="Q3547" i="30"/>
  <c r="R3547" i="30"/>
  <c r="S3547" i="30"/>
  <c r="U3547" i="30"/>
  <c r="V3547" i="30"/>
  <c r="P3548" i="30"/>
  <c r="Q3548" i="30"/>
  <c r="R3548" i="30"/>
  <c r="S3548" i="30"/>
  <c r="U3548" i="30"/>
  <c r="V3548" i="30"/>
  <c r="P3549" i="30"/>
  <c r="Q3549" i="30"/>
  <c r="R3549" i="30"/>
  <c r="S3549" i="30"/>
  <c r="U3549" i="30"/>
  <c r="V3549" i="30"/>
  <c r="O3550" i="30"/>
  <c r="P3550" i="30"/>
  <c r="Q3550" i="30"/>
  <c r="R3550" i="30"/>
  <c r="S3550" i="30"/>
  <c r="U3550" i="30"/>
  <c r="V3550" i="30"/>
  <c r="O3551" i="30"/>
  <c r="P3551" i="30"/>
  <c r="Q3551" i="30"/>
  <c r="R3551" i="30"/>
  <c r="S3551" i="30"/>
  <c r="U3551" i="30"/>
  <c r="V3551" i="30"/>
  <c r="P3552" i="30"/>
  <c r="Q3552" i="30"/>
  <c r="R3552" i="30"/>
  <c r="S3552" i="30"/>
  <c r="U3552" i="30"/>
  <c r="V3552" i="30"/>
  <c r="O3553" i="30"/>
  <c r="P3553" i="30"/>
  <c r="Q3553" i="30"/>
  <c r="R3553" i="30"/>
  <c r="S3553" i="30"/>
  <c r="U3553" i="30"/>
  <c r="V3553" i="30"/>
  <c r="O3554" i="30"/>
  <c r="P3554" i="30"/>
  <c r="Q3554" i="30"/>
  <c r="R3554" i="30"/>
  <c r="S3554" i="30"/>
  <c r="U3554" i="30"/>
  <c r="V3554" i="30"/>
  <c r="O3555" i="30"/>
  <c r="P3555" i="30"/>
  <c r="Q3555" i="30"/>
  <c r="R3555" i="30"/>
  <c r="S3555" i="30"/>
  <c r="U3555" i="30"/>
  <c r="V3555" i="30"/>
  <c r="O3556" i="30"/>
  <c r="P3556" i="30"/>
  <c r="Q3556" i="30"/>
  <c r="R3556" i="30"/>
  <c r="S3556" i="30"/>
  <c r="U3556" i="30"/>
  <c r="V3556" i="30"/>
  <c r="O3557" i="30"/>
  <c r="P3557" i="30"/>
  <c r="Q3557" i="30"/>
  <c r="R3557" i="30"/>
  <c r="S3557" i="30"/>
  <c r="U3557" i="30"/>
  <c r="V3557" i="30"/>
  <c r="O3558" i="30"/>
  <c r="P3558" i="30"/>
  <c r="Q3558" i="30"/>
  <c r="R3558" i="30"/>
  <c r="S3558" i="30"/>
  <c r="U3558" i="30"/>
  <c r="V3558" i="30"/>
  <c r="O3559" i="30"/>
  <c r="P3559" i="30"/>
  <c r="Q3559" i="30"/>
  <c r="R3559" i="30"/>
  <c r="S3559" i="30"/>
  <c r="U3559" i="30"/>
  <c r="V3559" i="30"/>
  <c r="O3560" i="30"/>
  <c r="P3560" i="30"/>
  <c r="Q3560" i="30"/>
  <c r="R3560" i="30"/>
  <c r="S3560" i="30"/>
  <c r="U3560" i="30"/>
  <c r="V3560" i="30"/>
  <c r="O3561" i="30"/>
  <c r="P3561" i="30"/>
  <c r="Q3561" i="30"/>
  <c r="R3561" i="30"/>
  <c r="S3561" i="30"/>
  <c r="U3561" i="30"/>
  <c r="V3561" i="30"/>
  <c r="O3562" i="30"/>
  <c r="P3562" i="30"/>
  <c r="Q3562" i="30"/>
  <c r="R3562" i="30"/>
  <c r="S3562" i="30"/>
  <c r="U3562" i="30"/>
  <c r="V3562" i="30"/>
  <c r="O3563" i="30"/>
  <c r="P3563" i="30"/>
  <c r="Q3563" i="30"/>
  <c r="R3563" i="30"/>
  <c r="S3563" i="30"/>
  <c r="U3563" i="30"/>
  <c r="V3563" i="30"/>
  <c r="P3564" i="30"/>
  <c r="Q3564" i="30"/>
  <c r="R3564" i="30"/>
  <c r="S3564" i="30"/>
  <c r="U3564" i="30"/>
  <c r="V3564" i="30"/>
  <c r="O3565" i="30"/>
  <c r="P3565" i="30"/>
  <c r="Q3565" i="30"/>
  <c r="R3565" i="30"/>
  <c r="S3565" i="30"/>
  <c r="U3565" i="30"/>
  <c r="V3565" i="30"/>
  <c r="O3566" i="30"/>
  <c r="P3566" i="30"/>
  <c r="Q3566" i="30"/>
  <c r="R3566" i="30"/>
  <c r="S3566" i="30"/>
  <c r="U3566" i="30"/>
  <c r="V3566" i="30"/>
  <c r="O3567" i="30"/>
  <c r="P3567" i="30"/>
  <c r="Q3567" i="30"/>
  <c r="R3567" i="30"/>
  <c r="S3567" i="30"/>
  <c r="U3567" i="30"/>
  <c r="V3567" i="30"/>
  <c r="O3568" i="30"/>
  <c r="P3568" i="30"/>
  <c r="Q3568" i="30"/>
  <c r="R3568" i="30"/>
  <c r="S3568" i="30"/>
  <c r="U3568" i="30"/>
  <c r="V3568" i="30"/>
  <c r="O3569" i="30"/>
  <c r="P3569" i="30"/>
  <c r="Q3569" i="30"/>
  <c r="R3569" i="30"/>
  <c r="S3569" i="30"/>
  <c r="U3569" i="30"/>
  <c r="V3569" i="30"/>
  <c r="P3570" i="30"/>
  <c r="Q3570" i="30"/>
  <c r="R3570" i="30"/>
  <c r="S3570" i="30"/>
  <c r="U3570" i="30"/>
  <c r="V3570" i="30"/>
  <c r="O3571" i="30"/>
  <c r="P3571" i="30"/>
  <c r="Q3571" i="30"/>
  <c r="R3571" i="30"/>
  <c r="S3571" i="30"/>
  <c r="U3571" i="30"/>
  <c r="V3571" i="30"/>
  <c r="P3572" i="30"/>
  <c r="Q3572" i="30"/>
  <c r="R3572" i="30"/>
  <c r="S3572" i="30"/>
  <c r="U3572" i="30"/>
  <c r="V3572" i="30"/>
  <c r="P3573" i="30"/>
  <c r="Q3573" i="30"/>
  <c r="R3573" i="30"/>
  <c r="S3573" i="30"/>
  <c r="U3573" i="30"/>
  <c r="V3573" i="30"/>
  <c r="P3574" i="30"/>
  <c r="Q3574" i="30"/>
  <c r="R3574" i="30"/>
  <c r="S3574" i="30"/>
  <c r="U3574" i="30"/>
  <c r="V3574" i="30"/>
  <c r="O3575" i="30"/>
  <c r="P3575" i="30"/>
  <c r="Q3575" i="30"/>
  <c r="R3575" i="30"/>
  <c r="S3575" i="30"/>
  <c r="U3575" i="30"/>
  <c r="V3575" i="30"/>
  <c r="O3576" i="30"/>
  <c r="P3576" i="30"/>
  <c r="Q3576" i="30"/>
  <c r="R3576" i="30"/>
  <c r="S3576" i="30"/>
  <c r="U3576" i="30"/>
  <c r="V3576" i="30"/>
  <c r="P3577" i="30"/>
  <c r="Q3577" i="30"/>
  <c r="R3577" i="30"/>
  <c r="S3577" i="30"/>
  <c r="U3577" i="30"/>
  <c r="V3577" i="30"/>
  <c r="O3578" i="30"/>
  <c r="P3578" i="30"/>
  <c r="Q3578" i="30"/>
  <c r="R3578" i="30"/>
  <c r="S3578" i="30"/>
  <c r="U3578" i="30"/>
  <c r="V3578" i="30"/>
  <c r="O3579" i="30"/>
  <c r="P3579" i="30"/>
  <c r="Q3579" i="30"/>
  <c r="R3579" i="30"/>
  <c r="S3579" i="30"/>
  <c r="U3579" i="30"/>
  <c r="V3579" i="30"/>
  <c r="O3580" i="30"/>
  <c r="P3580" i="30"/>
  <c r="Q3580" i="30"/>
  <c r="R3580" i="30"/>
  <c r="S3580" i="30"/>
  <c r="U3580" i="30"/>
  <c r="V3580" i="30"/>
  <c r="O3581" i="30"/>
  <c r="P3581" i="30"/>
  <c r="Q3581" i="30"/>
  <c r="R3581" i="30"/>
  <c r="S3581" i="30"/>
  <c r="U3581" i="30"/>
  <c r="V3581" i="30"/>
  <c r="O3582" i="30"/>
  <c r="P3582" i="30"/>
  <c r="Q3582" i="30"/>
  <c r="R3582" i="30"/>
  <c r="S3582" i="30"/>
  <c r="U3582" i="30"/>
  <c r="V3582" i="30"/>
  <c r="O3583" i="30"/>
  <c r="P3583" i="30"/>
  <c r="Q3583" i="30"/>
  <c r="R3583" i="30"/>
  <c r="S3583" i="30"/>
  <c r="U3583" i="30"/>
  <c r="V3583" i="30"/>
  <c r="O3584" i="30"/>
  <c r="P3584" i="30"/>
  <c r="Q3584" i="30"/>
  <c r="R3584" i="30"/>
  <c r="S3584" i="30"/>
  <c r="U3584" i="30"/>
  <c r="V3584" i="30"/>
  <c r="O3585" i="30"/>
  <c r="P3585" i="30"/>
  <c r="Q3585" i="30"/>
  <c r="R3585" i="30"/>
  <c r="S3585" i="30"/>
  <c r="U3585" i="30"/>
  <c r="V3585" i="30"/>
  <c r="O3586" i="30"/>
  <c r="P3586" i="30"/>
  <c r="Q3586" i="30"/>
  <c r="R3586" i="30"/>
  <c r="S3586" i="30"/>
  <c r="U3586" i="30"/>
  <c r="V3586" i="30"/>
  <c r="O3587" i="30"/>
  <c r="P3587" i="30"/>
  <c r="Q3587" i="30"/>
  <c r="R3587" i="30"/>
  <c r="S3587" i="30"/>
  <c r="U3587" i="30"/>
  <c r="V3587" i="30"/>
  <c r="O3588" i="30"/>
  <c r="P3588" i="30"/>
  <c r="Q3588" i="30"/>
  <c r="R3588" i="30"/>
  <c r="S3588" i="30"/>
  <c r="U3588" i="30"/>
  <c r="V3588" i="30"/>
  <c r="P3589" i="30"/>
  <c r="Q3589" i="30"/>
  <c r="R3589" i="30"/>
  <c r="S3589" i="30"/>
  <c r="U3589" i="30"/>
  <c r="V3589" i="30"/>
  <c r="O3590" i="30"/>
  <c r="P3590" i="30"/>
  <c r="Q3590" i="30"/>
  <c r="R3590" i="30"/>
  <c r="S3590" i="30"/>
  <c r="U3590" i="30"/>
  <c r="V3590" i="30"/>
  <c r="O3591" i="30"/>
  <c r="P3591" i="30"/>
  <c r="Q3591" i="30"/>
  <c r="R3591" i="30"/>
  <c r="S3591" i="30"/>
  <c r="U3591" i="30"/>
  <c r="V3591" i="30"/>
  <c r="O3592" i="30"/>
  <c r="P3592" i="30"/>
  <c r="Q3592" i="30"/>
  <c r="R3592" i="30"/>
  <c r="S3592" i="30"/>
  <c r="U3592" i="30"/>
  <c r="V3592" i="30"/>
  <c r="O3593" i="30"/>
  <c r="P3593" i="30"/>
  <c r="Q3593" i="30"/>
  <c r="R3593" i="30"/>
  <c r="S3593" i="30"/>
  <c r="U3593" i="30"/>
  <c r="V3593" i="30"/>
  <c r="O3594" i="30"/>
  <c r="P3594" i="30"/>
  <c r="Q3594" i="30"/>
  <c r="R3594" i="30"/>
  <c r="S3594" i="30"/>
  <c r="U3594" i="30"/>
  <c r="V3594" i="30"/>
  <c r="P3595" i="30"/>
  <c r="Q3595" i="30"/>
  <c r="R3595" i="30"/>
  <c r="S3595" i="30"/>
  <c r="U3595" i="30"/>
  <c r="V3595" i="30"/>
  <c r="O3596" i="30"/>
  <c r="P3596" i="30"/>
  <c r="Q3596" i="30"/>
  <c r="R3596" i="30"/>
  <c r="S3596" i="30"/>
  <c r="U3596" i="30"/>
  <c r="V3596" i="30"/>
  <c r="O3597" i="30"/>
  <c r="P3597" i="30"/>
  <c r="Q3597" i="30"/>
  <c r="R3597" i="30"/>
  <c r="S3597" i="30"/>
  <c r="U3597" i="30"/>
  <c r="V3597" i="30"/>
  <c r="O3598" i="30"/>
  <c r="P3598" i="30"/>
  <c r="Q3598" i="30"/>
  <c r="R3598" i="30"/>
  <c r="S3598" i="30"/>
  <c r="U3598" i="30"/>
  <c r="V3598" i="30"/>
  <c r="O3599" i="30"/>
  <c r="P3599" i="30"/>
  <c r="Q3599" i="30"/>
  <c r="R3599" i="30"/>
  <c r="S3599" i="30"/>
  <c r="U3599" i="30"/>
  <c r="V3599" i="30"/>
  <c r="O3600" i="30"/>
  <c r="P3600" i="30"/>
  <c r="Q3600" i="30"/>
  <c r="R3600" i="30"/>
  <c r="S3600" i="30"/>
  <c r="U3600" i="30"/>
  <c r="V3600" i="30"/>
  <c r="O3601" i="30"/>
  <c r="P3601" i="30"/>
  <c r="Q3601" i="30"/>
  <c r="R3601" i="30"/>
  <c r="S3601" i="30"/>
  <c r="U3601" i="30"/>
  <c r="V3601" i="30"/>
  <c r="O3602" i="30"/>
  <c r="P3602" i="30"/>
  <c r="Q3602" i="30"/>
  <c r="R3602" i="30"/>
  <c r="S3602" i="30"/>
  <c r="U3602" i="30"/>
  <c r="V3602" i="30"/>
  <c r="O3603" i="30"/>
  <c r="P3603" i="30"/>
  <c r="Q3603" i="30"/>
  <c r="R3603" i="30"/>
  <c r="S3603" i="30"/>
  <c r="U3603" i="30"/>
  <c r="V3603" i="30"/>
  <c r="O3604" i="30"/>
  <c r="P3604" i="30"/>
  <c r="Q3604" i="30"/>
  <c r="R3604" i="30"/>
  <c r="S3604" i="30"/>
  <c r="U3604" i="30"/>
  <c r="V3604" i="30"/>
  <c r="O3605" i="30"/>
  <c r="P3605" i="30"/>
  <c r="Q3605" i="30"/>
  <c r="R3605" i="30"/>
  <c r="S3605" i="30"/>
  <c r="U3605" i="30"/>
  <c r="V3605" i="30"/>
  <c r="O3606" i="30"/>
  <c r="P3606" i="30"/>
  <c r="Q3606" i="30"/>
  <c r="R3606" i="30"/>
  <c r="S3606" i="30"/>
  <c r="U3606" i="30"/>
  <c r="V3606" i="30"/>
  <c r="O3607" i="30"/>
  <c r="P3607" i="30"/>
  <c r="Q3607" i="30"/>
  <c r="R3607" i="30"/>
  <c r="S3607" i="30"/>
  <c r="U3607" i="30"/>
  <c r="V3607" i="30"/>
  <c r="O3608" i="30"/>
  <c r="P3608" i="30"/>
  <c r="Q3608" i="30"/>
  <c r="R3608" i="30"/>
  <c r="S3608" i="30"/>
  <c r="U3608" i="30"/>
  <c r="V3608" i="30"/>
  <c r="O3609" i="30"/>
  <c r="P3609" i="30"/>
  <c r="Q3609" i="30"/>
  <c r="R3609" i="30"/>
  <c r="S3609" i="30"/>
  <c r="U3609" i="30"/>
  <c r="V3609" i="30"/>
  <c r="O3610" i="30"/>
  <c r="P3610" i="30"/>
  <c r="Q3610" i="30"/>
  <c r="R3610" i="30"/>
  <c r="S3610" i="30"/>
  <c r="U3610" i="30"/>
  <c r="V3610" i="30"/>
  <c r="O3611" i="30"/>
  <c r="P3611" i="30"/>
  <c r="Q3611" i="30"/>
  <c r="R3611" i="30"/>
  <c r="S3611" i="30"/>
  <c r="U3611" i="30"/>
  <c r="V3611" i="30"/>
  <c r="O3612" i="30"/>
  <c r="P3612" i="30"/>
  <c r="Q3612" i="30"/>
  <c r="R3612" i="30"/>
  <c r="S3612" i="30"/>
  <c r="U3612" i="30"/>
  <c r="V3612" i="30"/>
  <c r="O3613" i="30"/>
  <c r="P3613" i="30"/>
  <c r="Q3613" i="30"/>
  <c r="R3613" i="30"/>
  <c r="S3613" i="30"/>
  <c r="U3613" i="30"/>
  <c r="V3613" i="30"/>
  <c r="O3614" i="30"/>
  <c r="P3614" i="30"/>
  <c r="Q3614" i="30"/>
  <c r="R3614" i="30"/>
  <c r="S3614" i="30"/>
  <c r="U3614" i="30"/>
  <c r="V3614" i="30"/>
  <c r="O3615" i="30"/>
  <c r="P3615" i="30"/>
  <c r="Q3615" i="30"/>
  <c r="R3615" i="30"/>
  <c r="S3615" i="30"/>
  <c r="U3615" i="30"/>
  <c r="V3615" i="30"/>
  <c r="O3616" i="30"/>
  <c r="P3616" i="30"/>
  <c r="Q3616" i="30"/>
  <c r="R3616" i="30"/>
  <c r="S3616" i="30"/>
  <c r="U3616" i="30"/>
  <c r="V3616" i="30"/>
  <c r="O3617" i="30"/>
  <c r="P3617" i="30"/>
  <c r="Q3617" i="30"/>
  <c r="R3617" i="30"/>
  <c r="S3617" i="30"/>
  <c r="U3617" i="30"/>
  <c r="V3617" i="30"/>
  <c r="O3618" i="30"/>
  <c r="P3618" i="30"/>
  <c r="Q3618" i="30"/>
  <c r="R3618" i="30"/>
  <c r="S3618" i="30"/>
  <c r="U3618" i="30"/>
  <c r="V3618" i="30"/>
  <c r="P3619" i="30"/>
  <c r="Q3619" i="30"/>
  <c r="R3619" i="30"/>
  <c r="S3619" i="30"/>
  <c r="U3619" i="30"/>
  <c r="V3619" i="30"/>
  <c r="O3620" i="30"/>
  <c r="P3620" i="30"/>
  <c r="Q3620" i="30"/>
  <c r="R3620" i="30"/>
  <c r="S3620" i="30"/>
  <c r="U3620" i="30"/>
  <c r="V3620" i="30"/>
  <c r="P3621" i="30"/>
  <c r="Q3621" i="30"/>
  <c r="R3621" i="30"/>
  <c r="S3621" i="30"/>
  <c r="U3621" i="30"/>
  <c r="V3621" i="30"/>
  <c r="O3622" i="30"/>
  <c r="P3622" i="30"/>
  <c r="Q3622" i="30"/>
  <c r="R3622" i="30"/>
  <c r="S3622" i="30"/>
  <c r="U3622" i="30"/>
  <c r="V3622" i="30"/>
  <c r="O3623" i="30"/>
  <c r="P3623" i="30"/>
  <c r="Q3623" i="30"/>
  <c r="R3623" i="30"/>
  <c r="S3623" i="30"/>
  <c r="U3623" i="30"/>
  <c r="V3623" i="30"/>
  <c r="O3624" i="30"/>
  <c r="P3624" i="30"/>
  <c r="Q3624" i="30"/>
  <c r="R3624" i="30"/>
  <c r="S3624" i="30"/>
  <c r="U3624" i="30"/>
  <c r="V3624" i="30"/>
  <c r="O3625" i="30"/>
  <c r="P3625" i="30"/>
  <c r="Q3625" i="30"/>
  <c r="R3625" i="30"/>
  <c r="S3625" i="30"/>
  <c r="U3625" i="30"/>
  <c r="V3625" i="30"/>
  <c r="O3626" i="30"/>
  <c r="P3626" i="30"/>
  <c r="Q3626" i="30"/>
  <c r="R3626" i="30"/>
  <c r="S3626" i="30"/>
  <c r="U3626" i="30"/>
  <c r="V3626" i="30"/>
  <c r="O3627" i="30"/>
  <c r="P3627" i="30"/>
  <c r="Q3627" i="30"/>
  <c r="R3627" i="30"/>
  <c r="S3627" i="30"/>
  <c r="U3627" i="30"/>
  <c r="V3627" i="30"/>
  <c r="O3628" i="30"/>
  <c r="P3628" i="30"/>
  <c r="Q3628" i="30"/>
  <c r="R3628" i="30"/>
  <c r="S3628" i="30"/>
  <c r="U3628" i="30"/>
  <c r="V3628" i="30"/>
  <c r="O3629" i="30"/>
  <c r="P3629" i="30"/>
  <c r="Q3629" i="30"/>
  <c r="R3629" i="30"/>
  <c r="S3629" i="30"/>
  <c r="U3629" i="30"/>
  <c r="V3629" i="30"/>
  <c r="O3630" i="30"/>
  <c r="P3630" i="30"/>
  <c r="Q3630" i="30"/>
  <c r="R3630" i="30"/>
  <c r="S3630" i="30"/>
  <c r="U3630" i="30"/>
  <c r="V3630" i="30"/>
  <c r="O3631" i="30"/>
  <c r="P3631" i="30"/>
  <c r="Q3631" i="30"/>
  <c r="R3631" i="30"/>
  <c r="S3631" i="30"/>
  <c r="U3631" i="30"/>
  <c r="V3631" i="30"/>
  <c r="O3632" i="30"/>
  <c r="P3632" i="30"/>
  <c r="Q3632" i="30"/>
  <c r="R3632" i="30"/>
  <c r="S3632" i="30"/>
  <c r="U3632" i="30"/>
  <c r="V3632" i="30"/>
  <c r="O3633" i="30"/>
  <c r="P3633" i="30"/>
  <c r="Q3633" i="30"/>
  <c r="R3633" i="30"/>
  <c r="S3633" i="30"/>
  <c r="U3633" i="30"/>
  <c r="V3633" i="30"/>
  <c r="O3634" i="30"/>
  <c r="P3634" i="30"/>
  <c r="Q3634" i="30"/>
  <c r="R3634" i="30"/>
  <c r="S3634" i="30"/>
  <c r="U3634" i="30"/>
  <c r="V3634" i="30"/>
  <c r="O3635" i="30"/>
  <c r="P3635" i="30"/>
  <c r="Q3635" i="30"/>
  <c r="R3635" i="30"/>
  <c r="S3635" i="30"/>
  <c r="U3635" i="30"/>
  <c r="V3635" i="30"/>
  <c r="O3636" i="30"/>
  <c r="P3636" i="30"/>
  <c r="Q3636" i="30"/>
  <c r="R3636" i="30"/>
  <c r="S3636" i="30"/>
  <c r="U3636" i="30"/>
  <c r="V3636" i="30"/>
  <c r="O3637" i="30"/>
  <c r="P3637" i="30"/>
  <c r="Q3637" i="30"/>
  <c r="R3637" i="30"/>
  <c r="S3637" i="30"/>
  <c r="U3637" i="30"/>
  <c r="V3637" i="30"/>
  <c r="O3638" i="30"/>
  <c r="P3638" i="30"/>
  <c r="Q3638" i="30"/>
  <c r="R3638" i="30"/>
  <c r="S3638" i="30"/>
  <c r="U3638" i="30"/>
  <c r="V3638" i="30"/>
  <c r="O3639" i="30"/>
  <c r="P3639" i="30"/>
  <c r="Q3639" i="30"/>
  <c r="R3639" i="30"/>
  <c r="S3639" i="30"/>
  <c r="U3639" i="30"/>
  <c r="V3639" i="30"/>
  <c r="O3640" i="30"/>
  <c r="P3640" i="30"/>
  <c r="Q3640" i="30"/>
  <c r="R3640" i="30"/>
  <c r="S3640" i="30"/>
  <c r="U3640" i="30"/>
  <c r="V3640" i="30"/>
  <c r="O3641" i="30"/>
  <c r="P3641" i="30"/>
  <c r="Q3641" i="30"/>
  <c r="R3641" i="30"/>
  <c r="S3641" i="30"/>
  <c r="U3641" i="30"/>
  <c r="V3641" i="30"/>
  <c r="O3642" i="30"/>
  <c r="P3642" i="30"/>
  <c r="Q3642" i="30"/>
  <c r="R3642" i="30"/>
  <c r="S3642" i="30"/>
  <c r="U3642" i="30"/>
  <c r="V3642" i="30"/>
  <c r="O3643" i="30"/>
  <c r="P3643" i="30"/>
  <c r="Q3643" i="30"/>
  <c r="R3643" i="30"/>
  <c r="S3643" i="30"/>
  <c r="U3643" i="30"/>
  <c r="V3643" i="30"/>
  <c r="O3644" i="30"/>
  <c r="P3644" i="30"/>
  <c r="Q3644" i="30"/>
  <c r="R3644" i="30"/>
  <c r="S3644" i="30"/>
  <c r="U3644" i="30"/>
  <c r="V3644" i="30"/>
  <c r="O3645" i="30"/>
  <c r="P3645" i="30"/>
  <c r="Q3645" i="30"/>
  <c r="R3645" i="30"/>
  <c r="S3645" i="30"/>
  <c r="U3645" i="30"/>
  <c r="V3645" i="30"/>
  <c r="O3646" i="30"/>
  <c r="P3646" i="30"/>
  <c r="Q3646" i="30"/>
  <c r="R3646" i="30"/>
  <c r="S3646" i="30"/>
  <c r="U3646" i="30"/>
  <c r="V3646" i="30"/>
  <c r="O3647" i="30"/>
  <c r="P3647" i="30"/>
  <c r="Q3647" i="30"/>
  <c r="R3647" i="30"/>
  <c r="S3647" i="30"/>
  <c r="U3647" i="30"/>
  <c r="V3647" i="30"/>
  <c r="O3648" i="30"/>
  <c r="P3648" i="30"/>
  <c r="Q3648" i="30"/>
  <c r="R3648" i="30"/>
  <c r="S3648" i="30"/>
  <c r="U3648" i="30"/>
  <c r="V3648" i="30"/>
  <c r="P3649" i="30"/>
  <c r="Q3649" i="30"/>
  <c r="R3649" i="30"/>
  <c r="S3649" i="30"/>
  <c r="U3649" i="30"/>
  <c r="V3649" i="30"/>
  <c r="O3650" i="30"/>
  <c r="P3650" i="30"/>
  <c r="Q3650" i="30"/>
  <c r="R3650" i="30"/>
  <c r="S3650" i="30"/>
  <c r="U3650" i="30"/>
  <c r="V3650" i="30"/>
  <c r="O3651" i="30"/>
  <c r="P3651" i="30"/>
  <c r="Q3651" i="30"/>
  <c r="R3651" i="30"/>
  <c r="S3651" i="30"/>
  <c r="U3651" i="30"/>
  <c r="V3651" i="30"/>
  <c r="O3652" i="30"/>
  <c r="P3652" i="30"/>
  <c r="Q3652" i="30"/>
  <c r="R3652" i="30"/>
  <c r="S3652" i="30"/>
  <c r="U3652" i="30"/>
  <c r="V3652" i="30"/>
  <c r="O3653" i="30"/>
  <c r="P3653" i="30"/>
  <c r="Q3653" i="30"/>
  <c r="R3653" i="30"/>
  <c r="S3653" i="30"/>
  <c r="U3653" i="30"/>
  <c r="V3653" i="30"/>
  <c r="O3654" i="30"/>
  <c r="P3654" i="30"/>
  <c r="Q3654" i="30"/>
  <c r="R3654" i="30"/>
  <c r="S3654" i="30"/>
  <c r="U3654" i="30"/>
  <c r="V3654" i="30"/>
  <c r="O3655" i="30"/>
  <c r="P3655" i="30"/>
  <c r="Q3655" i="30"/>
  <c r="R3655" i="30"/>
  <c r="S3655" i="30"/>
  <c r="U3655" i="30"/>
  <c r="V3655" i="30"/>
  <c r="O3656" i="30"/>
  <c r="P3656" i="30"/>
  <c r="Q3656" i="30"/>
  <c r="R3656" i="30"/>
  <c r="S3656" i="30"/>
  <c r="U3656" i="30"/>
  <c r="V3656" i="30"/>
  <c r="O3657" i="30"/>
  <c r="P3657" i="30"/>
  <c r="Q3657" i="30"/>
  <c r="R3657" i="30"/>
  <c r="S3657" i="30"/>
  <c r="U3657" i="30"/>
  <c r="V3657" i="30"/>
  <c r="O3658" i="30"/>
  <c r="P3658" i="30"/>
  <c r="Q3658" i="30"/>
  <c r="R3658" i="30"/>
  <c r="S3658" i="30"/>
  <c r="U3658" i="30"/>
  <c r="V3658" i="30"/>
  <c r="O3659" i="30"/>
  <c r="P3659" i="30"/>
  <c r="Q3659" i="30"/>
  <c r="R3659" i="30"/>
  <c r="S3659" i="30"/>
  <c r="U3659" i="30"/>
  <c r="V3659" i="30"/>
  <c r="O3660" i="30"/>
  <c r="P3660" i="30"/>
  <c r="Q3660" i="30"/>
  <c r="R3660" i="30"/>
  <c r="S3660" i="30"/>
  <c r="U3660" i="30"/>
  <c r="V3660" i="30"/>
  <c r="O3661" i="30"/>
  <c r="P3661" i="30"/>
  <c r="Q3661" i="30"/>
  <c r="R3661" i="30"/>
  <c r="S3661" i="30"/>
  <c r="U3661" i="30"/>
  <c r="V3661" i="30"/>
  <c r="O3662" i="30"/>
  <c r="P3662" i="30"/>
  <c r="Q3662" i="30"/>
  <c r="R3662" i="30"/>
  <c r="S3662" i="30"/>
  <c r="U3662" i="30"/>
  <c r="V3662" i="30"/>
  <c r="O3663" i="30"/>
  <c r="P3663" i="30"/>
  <c r="Q3663" i="30"/>
  <c r="R3663" i="30"/>
  <c r="S3663" i="30"/>
  <c r="U3663" i="30"/>
  <c r="V3663" i="30"/>
  <c r="O3664" i="30"/>
  <c r="P3664" i="30"/>
  <c r="Q3664" i="30"/>
  <c r="R3664" i="30"/>
  <c r="S3664" i="30"/>
  <c r="U3664" i="30"/>
  <c r="V3664" i="30"/>
  <c r="O3665" i="30"/>
  <c r="P3665" i="30"/>
  <c r="Q3665" i="30"/>
  <c r="R3665" i="30"/>
  <c r="S3665" i="30"/>
  <c r="U3665" i="30"/>
  <c r="V3665" i="30"/>
  <c r="O3666" i="30"/>
  <c r="P3666" i="30"/>
  <c r="Q3666" i="30"/>
  <c r="R3666" i="30"/>
  <c r="S3666" i="30"/>
  <c r="U3666" i="30"/>
  <c r="V3666" i="30"/>
  <c r="O3667" i="30"/>
  <c r="P3667" i="30"/>
  <c r="Q3667" i="30"/>
  <c r="R3667" i="30"/>
  <c r="S3667" i="30"/>
  <c r="U3667" i="30"/>
  <c r="V3667" i="30"/>
  <c r="O3668" i="30"/>
  <c r="P3668" i="30"/>
  <c r="Q3668" i="30"/>
  <c r="R3668" i="30"/>
  <c r="S3668" i="30"/>
  <c r="U3668" i="30"/>
  <c r="V3668" i="30"/>
  <c r="O3669" i="30"/>
  <c r="P3669" i="30"/>
  <c r="Q3669" i="30"/>
  <c r="R3669" i="30"/>
  <c r="S3669" i="30"/>
  <c r="U3669" i="30"/>
  <c r="V3669" i="30"/>
  <c r="O3670" i="30"/>
  <c r="P3670" i="30"/>
  <c r="Q3670" i="30"/>
  <c r="R3670" i="30"/>
  <c r="S3670" i="30"/>
  <c r="U3670" i="30"/>
  <c r="V3670" i="30"/>
  <c r="O3671" i="30"/>
  <c r="P3671" i="30"/>
  <c r="Q3671" i="30"/>
  <c r="R3671" i="30"/>
  <c r="S3671" i="30"/>
  <c r="U3671" i="30"/>
  <c r="V3671" i="30"/>
  <c r="O3672" i="30"/>
  <c r="P3672" i="30"/>
  <c r="Q3672" i="30"/>
  <c r="R3672" i="30"/>
  <c r="S3672" i="30"/>
  <c r="U3672" i="30"/>
  <c r="V3672" i="30"/>
  <c r="O3673" i="30"/>
  <c r="P3673" i="30"/>
  <c r="Q3673" i="30"/>
  <c r="R3673" i="30"/>
  <c r="S3673" i="30"/>
  <c r="U3673" i="30"/>
  <c r="V3673" i="30"/>
  <c r="O3674" i="30"/>
  <c r="P3674" i="30"/>
  <c r="Q3674" i="30"/>
  <c r="R3674" i="30"/>
  <c r="S3674" i="30"/>
  <c r="U3674" i="30"/>
  <c r="V3674" i="30"/>
  <c r="O3675" i="30"/>
  <c r="P3675" i="30"/>
  <c r="Q3675" i="30"/>
  <c r="R3675" i="30"/>
  <c r="S3675" i="30"/>
  <c r="U3675" i="30"/>
  <c r="V3675" i="30"/>
  <c r="O3676" i="30"/>
  <c r="P3676" i="30"/>
  <c r="Q3676" i="30"/>
  <c r="R3676" i="30"/>
  <c r="S3676" i="30"/>
  <c r="U3676" i="30"/>
  <c r="V3676" i="30"/>
  <c r="O3677" i="30"/>
  <c r="P3677" i="30"/>
  <c r="Q3677" i="30"/>
  <c r="R3677" i="30"/>
  <c r="S3677" i="30"/>
  <c r="U3677" i="30"/>
  <c r="V3677" i="30"/>
  <c r="O3678" i="30"/>
  <c r="P3678" i="30"/>
  <c r="Q3678" i="30"/>
  <c r="R3678" i="30"/>
  <c r="S3678" i="30"/>
  <c r="U3678" i="30"/>
  <c r="V3678" i="30"/>
  <c r="O3679" i="30"/>
  <c r="P3679" i="30"/>
  <c r="Q3679" i="30"/>
  <c r="R3679" i="30"/>
  <c r="S3679" i="30"/>
  <c r="U3679" i="30"/>
  <c r="V3679" i="30"/>
  <c r="O3680" i="30"/>
  <c r="P3680" i="30"/>
  <c r="Q3680" i="30"/>
  <c r="R3680" i="30"/>
  <c r="S3680" i="30"/>
  <c r="U3680" i="30"/>
  <c r="V3680" i="30"/>
  <c r="O3681" i="30"/>
  <c r="P3681" i="30"/>
  <c r="Q3681" i="30"/>
  <c r="R3681" i="30"/>
  <c r="S3681" i="30"/>
  <c r="U3681" i="30"/>
  <c r="V3681" i="30"/>
  <c r="O3682" i="30"/>
  <c r="P3682" i="30"/>
  <c r="Q3682" i="30"/>
  <c r="R3682" i="30"/>
  <c r="S3682" i="30"/>
  <c r="U3682" i="30"/>
  <c r="V3682" i="30"/>
  <c r="O3683" i="30"/>
  <c r="P3683" i="30"/>
  <c r="Q3683" i="30"/>
  <c r="R3683" i="30"/>
  <c r="S3683" i="30"/>
  <c r="U3683" i="30"/>
  <c r="V3683" i="30"/>
  <c r="O3684" i="30"/>
  <c r="P3684" i="30"/>
  <c r="Q3684" i="30"/>
  <c r="R3684" i="30"/>
  <c r="S3684" i="30"/>
  <c r="U3684" i="30"/>
  <c r="V3684" i="30"/>
  <c r="O3685" i="30"/>
  <c r="P3685" i="30"/>
  <c r="Q3685" i="30"/>
  <c r="R3685" i="30"/>
  <c r="S3685" i="30"/>
  <c r="U3685" i="30"/>
  <c r="V3685" i="30"/>
  <c r="O3686" i="30"/>
  <c r="P3686" i="30"/>
  <c r="Q3686" i="30"/>
  <c r="R3686" i="30"/>
  <c r="S3686" i="30"/>
  <c r="U3686" i="30"/>
  <c r="V3686" i="30"/>
  <c r="O3687" i="30"/>
  <c r="P3687" i="30"/>
  <c r="Q3687" i="30"/>
  <c r="R3687" i="30"/>
  <c r="S3687" i="30"/>
  <c r="U3687" i="30"/>
  <c r="V3687" i="30"/>
  <c r="O3688" i="30"/>
  <c r="P3688" i="30"/>
  <c r="Q3688" i="30"/>
  <c r="R3688" i="30"/>
  <c r="S3688" i="30"/>
  <c r="U3688" i="30"/>
  <c r="V3688" i="30"/>
  <c r="O3689" i="30"/>
  <c r="P3689" i="30"/>
  <c r="Q3689" i="30"/>
  <c r="R3689" i="30"/>
  <c r="S3689" i="30"/>
  <c r="U3689" i="30"/>
  <c r="V3689" i="30"/>
  <c r="O3690" i="30"/>
  <c r="P3690" i="30"/>
  <c r="Q3690" i="30"/>
  <c r="R3690" i="30"/>
  <c r="S3690" i="30"/>
  <c r="U3690" i="30"/>
  <c r="V3690" i="30"/>
  <c r="O3691" i="30"/>
  <c r="P3691" i="30"/>
  <c r="Q3691" i="30"/>
  <c r="R3691" i="30"/>
  <c r="S3691" i="30"/>
  <c r="U3691" i="30"/>
  <c r="V3691" i="30"/>
  <c r="P3692" i="30"/>
  <c r="Q3692" i="30"/>
  <c r="R3692" i="30"/>
  <c r="S3692" i="30"/>
  <c r="U3692" i="30"/>
  <c r="V3692" i="30"/>
  <c r="O3693" i="30"/>
  <c r="P3693" i="30"/>
  <c r="Q3693" i="30"/>
  <c r="R3693" i="30"/>
  <c r="S3693" i="30"/>
  <c r="U3693" i="30"/>
  <c r="V3693" i="30"/>
  <c r="O3694" i="30"/>
  <c r="P3694" i="30"/>
  <c r="Q3694" i="30"/>
  <c r="R3694" i="30"/>
  <c r="S3694" i="30"/>
  <c r="U3694" i="30"/>
  <c r="V3694" i="30"/>
  <c r="P3695" i="30"/>
  <c r="Q3695" i="30"/>
  <c r="R3695" i="30"/>
  <c r="S3695" i="30"/>
  <c r="U3695" i="30"/>
  <c r="V3695" i="30"/>
  <c r="O3696" i="30"/>
  <c r="P3696" i="30"/>
  <c r="Q3696" i="30"/>
  <c r="R3696" i="30"/>
  <c r="S3696" i="30"/>
  <c r="U3696" i="30"/>
  <c r="V3696" i="30"/>
  <c r="O3697" i="30"/>
  <c r="P3697" i="30"/>
  <c r="Q3697" i="30"/>
  <c r="R3697" i="30"/>
  <c r="S3697" i="30"/>
  <c r="U3697" i="30"/>
  <c r="V3697" i="30"/>
  <c r="O3698" i="30"/>
  <c r="P3698" i="30"/>
  <c r="Q3698" i="30"/>
  <c r="R3698" i="30"/>
  <c r="S3698" i="30"/>
  <c r="U3698" i="30"/>
  <c r="V3698" i="30"/>
  <c r="P3699" i="30"/>
  <c r="Q3699" i="30"/>
  <c r="R3699" i="30"/>
  <c r="S3699" i="30"/>
  <c r="U3699" i="30"/>
  <c r="V3699" i="30"/>
  <c r="O3700" i="30"/>
  <c r="P3700" i="30"/>
  <c r="Q3700" i="30"/>
  <c r="R3700" i="30"/>
  <c r="S3700" i="30"/>
  <c r="U3700" i="30"/>
  <c r="V3700" i="30"/>
  <c r="O3701" i="30"/>
  <c r="P3701" i="30"/>
  <c r="Q3701" i="30"/>
  <c r="R3701" i="30"/>
  <c r="S3701" i="30"/>
  <c r="U3701" i="30"/>
  <c r="V3701" i="30"/>
  <c r="O3702" i="30"/>
  <c r="P3702" i="30"/>
  <c r="Q3702" i="30"/>
  <c r="R3702" i="30"/>
  <c r="S3702" i="30"/>
  <c r="U3702" i="30"/>
  <c r="V3702" i="30"/>
  <c r="P3703" i="30"/>
  <c r="Q3703" i="30"/>
  <c r="R3703" i="30"/>
  <c r="S3703" i="30"/>
  <c r="U3703" i="30"/>
  <c r="V3703" i="30"/>
  <c r="P3704" i="30"/>
  <c r="Q3704" i="30"/>
  <c r="R3704" i="30"/>
  <c r="S3704" i="30"/>
  <c r="U3704" i="30"/>
  <c r="V3704" i="30"/>
  <c r="O3705" i="30"/>
  <c r="P3705" i="30"/>
  <c r="Q3705" i="30"/>
  <c r="R3705" i="30"/>
  <c r="S3705" i="30"/>
  <c r="U3705" i="30"/>
  <c r="V3705" i="30"/>
  <c r="P3706" i="30"/>
  <c r="Q3706" i="30"/>
  <c r="R3706" i="30"/>
  <c r="S3706" i="30"/>
  <c r="U3706" i="30"/>
  <c r="V3706" i="30"/>
  <c r="P3707" i="30"/>
  <c r="Q3707" i="30"/>
  <c r="R3707" i="30"/>
  <c r="S3707" i="30"/>
  <c r="U3707" i="30"/>
  <c r="V3707" i="30"/>
  <c r="P3708" i="30"/>
  <c r="Q3708" i="30"/>
  <c r="R3708" i="30"/>
  <c r="S3708" i="30"/>
  <c r="U3708" i="30"/>
  <c r="V3708" i="30"/>
  <c r="P3709" i="30"/>
  <c r="Q3709" i="30"/>
  <c r="R3709" i="30"/>
  <c r="S3709" i="30"/>
  <c r="U3709" i="30"/>
  <c r="V3709" i="30"/>
  <c r="O3710" i="30"/>
  <c r="P3710" i="30"/>
  <c r="Q3710" i="30"/>
  <c r="R3710" i="30"/>
  <c r="S3710" i="30"/>
  <c r="U3710" i="30"/>
  <c r="V3710" i="30"/>
  <c r="P3711" i="30"/>
  <c r="Q3711" i="30"/>
  <c r="R3711" i="30"/>
  <c r="S3711" i="30"/>
  <c r="U3711" i="30"/>
  <c r="V3711" i="30"/>
  <c r="O3712" i="30"/>
  <c r="P3712" i="30"/>
  <c r="Q3712" i="30"/>
  <c r="R3712" i="30"/>
  <c r="S3712" i="30"/>
  <c r="U3712" i="30"/>
  <c r="V3712" i="30"/>
  <c r="O3713" i="30"/>
  <c r="P3713" i="30"/>
  <c r="Q3713" i="30"/>
  <c r="R3713" i="30"/>
  <c r="S3713" i="30"/>
  <c r="U3713" i="30"/>
  <c r="V3713" i="30"/>
  <c r="P3714" i="30"/>
  <c r="Q3714" i="30"/>
  <c r="R3714" i="30"/>
  <c r="S3714" i="30"/>
  <c r="U3714" i="30"/>
  <c r="V3714" i="30"/>
  <c r="O3715" i="30"/>
  <c r="P3715" i="30"/>
  <c r="Q3715" i="30"/>
  <c r="R3715" i="30"/>
  <c r="S3715" i="30"/>
  <c r="U3715" i="30"/>
  <c r="V3715" i="30"/>
  <c r="P3716" i="30"/>
  <c r="Q3716" i="30"/>
  <c r="R3716" i="30"/>
  <c r="S3716" i="30"/>
  <c r="U3716" i="30"/>
  <c r="V3716" i="30"/>
  <c r="O3717" i="30"/>
  <c r="P3717" i="30"/>
  <c r="Q3717" i="30"/>
  <c r="R3717" i="30"/>
  <c r="S3717" i="30"/>
  <c r="U3717" i="30"/>
  <c r="V3717" i="30"/>
  <c r="P3718" i="30"/>
  <c r="Q3718" i="30"/>
  <c r="R3718" i="30"/>
  <c r="S3718" i="30"/>
  <c r="U3718" i="30"/>
  <c r="V3718" i="30"/>
  <c r="P3719" i="30"/>
  <c r="Q3719" i="30"/>
  <c r="R3719" i="30"/>
  <c r="S3719" i="30"/>
  <c r="U3719" i="30"/>
  <c r="V3719" i="30"/>
  <c r="O3720" i="30"/>
  <c r="P3720" i="30"/>
  <c r="Q3720" i="30"/>
  <c r="R3720" i="30"/>
  <c r="S3720" i="30"/>
  <c r="U3720" i="30"/>
  <c r="V3720" i="30"/>
  <c r="O3721" i="30"/>
  <c r="P3721" i="30"/>
  <c r="Q3721" i="30"/>
  <c r="R3721" i="30"/>
  <c r="S3721" i="30"/>
  <c r="U3721" i="30"/>
  <c r="V3721" i="30"/>
  <c r="O3722" i="30"/>
  <c r="P3722" i="30"/>
  <c r="Q3722" i="30"/>
  <c r="R3722" i="30"/>
  <c r="S3722" i="30"/>
  <c r="U3722" i="30"/>
  <c r="V3722" i="30"/>
  <c r="O3723" i="30"/>
  <c r="P3723" i="30"/>
  <c r="Q3723" i="30"/>
  <c r="R3723" i="30"/>
  <c r="S3723" i="30"/>
  <c r="U3723" i="30"/>
  <c r="V3723" i="30"/>
  <c r="P3724" i="30"/>
  <c r="Q3724" i="30"/>
  <c r="R3724" i="30"/>
  <c r="S3724" i="30"/>
  <c r="U3724" i="30"/>
  <c r="V3724" i="30"/>
  <c r="O3725" i="30"/>
  <c r="P3725" i="30"/>
  <c r="Q3725" i="30"/>
  <c r="R3725" i="30"/>
  <c r="S3725" i="30"/>
  <c r="U3725" i="30"/>
  <c r="V3725" i="30"/>
  <c r="O3726" i="30"/>
  <c r="P3726" i="30"/>
  <c r="Q3726" i="30"/>
  <c r="R3726" i="30"/>
  <c r="S3726" i="30"/>
  <c r="U3726" i="30"/>
  <c r="V3726" i="30"/>
  <c r="O3727" i="30"/>
  <c r="P3727" i="30"/>
  <c r="Q3727" i="30"/>
  <c r="R3727" i="30"/>
  <c r="S3727" i="30"/>
  <c r="U3727" i="30"/>
  <c r="V3727" i="30"/>
  <c r="O3728" i="30"/>
  <c r="P3728" i="30"/>
  <c r="Q3728" i="30"/>
  <c r="R3728" i="30"/>
  <c r="S3728" i="30"/>
  <c r="U3728" i="30"/>
  <c r="V3728" i="30"/>
  <c r="O3729" i="30"/>
  <c r="P3729" i="30"/>
  <c r="Q3729" i="30"/>
  <c r="R3729" i="30"/>
  <c r="S3729" i="30"/>
  <c r="U3729" i="30"/>
  <c r="V3729" i="30"/>
  <c r="P3730" i="30"/>
  <c r="Q3730" i="30"/>
  <c r="R3730" i="30"/>
  <c r="S3730" i="30"/>
  <c r="U3730" i="30"/>
  <c r="V3730" i="30"/>
  <c r="O3731" i="30"/>
  <c r="P3731" i="30"/>
  <c r="Q3731" i="30"/>
  <c r="R3731" i="30"/>
  <c r="S3731" i="30"/>
  <c r="U3731" i="30"/>
  <c r="V3731" i="30"/>
  <c r="O3732" i="30"/>
  <c r="P3732" i="30"/>
  <c r="Q3732" i="30"/>
  <c r="R3732" i="30"/>
  <c r="S3732" i="30"/>
  <c r="U3732" i="30"/>
  <c r="V3732" i="30"/>
  <c r="O3733" i="30"/>
  <c r="P3733" i="30"/>
  <c r="Q3733" i="30"/>
  <c r="R3733" i="30"/>
  <c r="S3733" i="30"/>
  <c r="U3733" i="30"/>
  <c r="V3733" i="30"/>
  <c r="O3734" i="30"/>
  <c r="P3734" i="30"/>
  <c r="Q3734" i="30"/>
  <c r="R3734" i="30"/>
  <c r="S3734" i="30"/>
  <c r="U3734" i="30"/>
  <c r="V3734" i="30"/>
  <c r="O3735" i="30"/>
  <c r="P3735" i="30"/>
  <c r="Q3735" i="30"/>
  <c r="R3735" i="30"/>
  <c r="S3735" i="30"/>
  <c r="U3735" i="30"/>
  <c r="V3735" i="30"/>
  <c r="O3736" i="30"/>
  <c r="P3736" i="30"/>
  <c r="Q3736" i="30"/>
  <c r="R3736" i="30"/>
  <c r="S3736" i="30"/>
  <c r="U3736" i="30"/>
  <c r="V3736" i="30"/>
  <c r="O3737" i="30"/>
  <c r="P3737" i="30"/>
  <c r="Q3737" i="30"/>
  <c r="R3737" i="30"/>
  <c r="S3737" i="30"/>
  <c r="U3737" i="30"/>
  <c r="V3737" i="30"/>
  <c r="O3738" i="30"/>
  <c r="P3738" i="30"/>
  <c r="Q3738" i="30"/>
  <c r="R3738" i="30"/>
  <c r="S3738" i="30"/>
  <c r="U3738" i="30"/>
  <c r="V3738" i="30"/>
  <c r="O3739" i="30"/>
  <c r="P3739" i="30"/>
  <c r="Q3739" i="30"/>
  <c r="R3739" i="30"/>
  <c r="S3739" i="30"/>
  <c r="U3739" i="30"/>
  <c r="V3739" i="30"/>
  <c r="O3740" i="30"/>
  <c r="P3740" i="30"/>
  <c r="Q3740" i="30"/>
  <c r="R3740" i="30"/>
  <c r="S3740" i="30"/>
  <c r="U3740" i="30"/>
  <c r="V3740" i="30"/>
  <c r="O3741" i="30"/>
  <c r="P3741" i="30"/>
  <c r="Q3741" i="30"/>
  <c r="R3741" i="30"/>
  <c r="S3741" i="30"/>
  <c r="U3741" i="30"/>
  <c r="V3741" i="30"/>
  <c r="O3742" i="30"/>
  <c r="P3742" i="30"/>
  <c r="Q3742" i="30"/>
  <c r="R3742" i="30"/>
  <c r="S3742" i="30"/>
  <c r="U3742" i="30"/>
  <c r="V3742" i="30"/>
  <c r="O3743" i="30"/>
  <c r="P3743" i="30"/>
  <c r="Q3743" i="30"/>
  <c r="R3743" i="30"/>
  <c r="S3743" i="30"/>
  <c r="U3743" i="30"/>
  <c r="V3743" i="30"/>
  <c r="O3744" i="30"/>
  <c r="P3744" i="30"/>
  <c r="Q3744" i="30"/>
  <c r="R3744" i="30"/>
  <c r="S3744" i="30"/>
  <c r="U3744" i="30"/>
  <c r="V3744" i="30"/>
  <c r="O3745" i="30"/>
  <c r="P3745" i="30"/>
  <c r="Q3745" i="30"/>
  <c r="R3745" i="30"/>
  <c r="S3745" i="30"/>
  <c r="U3745" i="30"/>
  <c r="V3745" i="30"/>
  <c r="P3746" i="30"/>
  <c r="Q3746" i="30"/>
  <c r="R3746" i="30"/>
  <c r="S3746" i="30"/>
  <c r="U3746" i="30"/>
  <c r="V3746" i="30"/>
  <c r="P3747" i="30"/>
  <c r="Q3747" i="30"/>
  <c r="R3747" i="30"/>
  <c r="S3747" i="30"/>
  <c r="U3747" i="30"/>
  <c r="V3747" i="30"/>
  <c r="P3748" i="30"/>
  <c r="Q3748" i="30"/>
  <c r="R3748" i="30"/>
  <c r="S3748" i="30"/>
  <c r="U3748" i="30"/>
  <c r="V3748" i="30"/>
  <c r="O3749" i="30"/>
  <c r="P3749" i="30"/>
  <c r="Q3749" i="30"/>
  <c r="R3749" i="30"/>
  <c r="S3749" i="30"/>
  <c r="U3749" i="30"/>
  <c r="V3749" i="30"/>
  <c r="P3750" i="30"/>
  <c r="Q3750" i="30"/>
  <c r="R3750" i="30"/>
  <c r="S3750" i="30"/>
  <c r="U3750" i="30"/>
  <c r="V3750" i="30"/>
  <c r="O3751" i="30"/>
  <c r="P3751" i="30"/>
  <c r="Q3751" i="30"/>
  <c r="R3751" i="30"/>
  <c r="S3751" i="30"/>
  <c r="U3751" i="30"/>
  <c r="V3751" i="30"/>
  <c r="P3752" i="30"/>
  <c r="Q3752" i="30"/>
  <c r="R3752" i="30"/>
  <c r="S3752" i="30"/>
  <c r="U3752" i="30"/>
  <c r="V3752" i="30"/>
  <c r="O3753" i="30"/>
  <c r="P3753" i="30"/>
  <c r="Q3753" i="30"/>
  <c r="R3753" i="30"/>
  <c r="S3753" i="30"/>
  <c r="U3753" i="30"/>
  <c r="V3753" i="30"/>
  <c r="P3754" i="30"/>
  <c r="Q3754" i="30"/>
  <c r="R3754" i="30"/>
  <c r="S3754" i="30"/>
  <c r="U3754" i="30"/>
  <c r="V3754" i="30"/>
  <c r="O3755" i="30"/>
  <c r="P3755" i="30"/>
  <c r="Q3755" i="30"/>
  <c r="R3755" i="30"/>
  <c r="S3755" i="30"/>
  <c r="U3755" i="30"/>
  <c r="V3755" i="30"/>
  <c r="O3756" i="30"/>
  <c r="P3756" i="30"/>
  <c r="Q3756" i="30"/>
  <c r="R3756" i="30"/>
  <c r="S3756" i="30"/>
  <c r="U3756" i="30"/>
  <c r="V3756" i="30"/>
  <c r="O3757" i="30"/>
  <c r="P3757" i="30"/>
  <c r="Q3757" i="30"/>
  <c r="R3757" i="30"/>
  <c r="S3757" i="30"/>
  <c r="U3757" i="30"/>
  <c r="V3757" i="30"/>
  <c r="O3758" i="30"/>
  <c r="P3758" i="30"/>
  <c r="Q3758" i="30"/>
  <c r="R3758" i="30"/>
  <c r="S3758" i="30"/>
  <c r="U3758" i="30"/>
  <c r="V3758" i="30"/>
  <c r="O3759" i="30"/>
  <c r="P3759" i="30"/>
  <c r="Q3759" i="30"/>
  <c r="R3759" i="30"/>
  <c r="S3759" i="30"/>
  <c r="U3759" i="30"/>
  <c r="V3759" i="30"/>
  <c r="O3760" i="30"/>
  <c r="P3760" i="30"/>
  <c r="Q3760" i="30"/>
  <c r="R3760" i="30"/>
  <c r="S3760" i="30"/>
  <c r="U3760" i="30"/>
  <c r="V3760" i="30"/>
  <c r="O3761" i="30"/>
  <c r="P3761" i="30"/>
  <c r="Q3761" i="30"/>
  <c r="R3761" i="30"/>
  <c r="S3761" i="30"/>
  <c r="U3761" i="30"/>
  <c r="V3761" i="30"/>
  <c r="P3762" i="30"/>
  <c r="Q3762" i="30"/>
  <c r="R3762" i="30"/>
  <c r="S3762" i="30"/>
  <c r="U3762" i="30"/>
  <c r="V3762" i="30"/>
  <c r="P3763" i="30"/>
  <c r="Q3763" i="30"/>
  <c r="R3763" i="30"/>
  <c r="S3763" i="30"/>
  <c r="U3763" i="30"/>
  <c r="V3763" i="30"/>
  <c r="O3764" i="30"/>
  <c r="P3764" i="30"/>
  <c r="Q3764" i="30"/>
  <c r="R3764" i="30"/>
  <c r="S3764" i="30"/>
  <c r="U3764" i="30"/>
  <c r="V3764" i="30"/>
  <c r="P3765" i="30"/>
  <c r="Q3765" i="30"/>
  <c r="R3765" i="30"/>
  <c r="S3765" i="30"/>
  <c r="U3765" i="30"/>
  <c r="V3765" i="30"/>
  <c r="O3766" i="30"/>
  <c r="P3766" i="30"/>
  <c r="Q3766" i="30"/>
  <c r="R3766" i="30"/>
  <c r="S3766" i="30"/>
  <c r="U3766" i="30"/>
  <c r="V3766" i="30"/>
  <c r="P3767" i="30"/>
  <c r="Q3767" i="30"/>
  <c r="R3767" i="30"/>
  <c r="S3767" i="30"/>
  <c r="U3767" i="30"/>
  <c r="V3767" i="30"/>
  <c r="P3768" i="30"/>
  <c r="Q3768" i="30"/>
  <c r="R3768" i="30"/>
  <c r="S3768" i="30"/>
  <c r="U3768" i="30"/>
  <c r="V3768" i="30"/>
  <c r="P3769" i="30"/>
  <c r="Q3769" i="30"/>
  <c r="R3769" i="30"/>
  <c r="S3769" i="30"/>
  <c r="U3769" i="30"/>
  <c r="V3769" i="30"/>
  <c r="P3770" i="30"/>
  <c r="Q3770" i="30"/>
  <c r="R3770" i="30"/>
  <c r="S3770" i="30"/>
  <c r="U3770" i="30"/>
  <c r="V3770" i="30"/>
  <c r="P3771" i="30"/>
  <c r="Q3771" i="30"/>
  <c r="R3771" i="30"/>
  <c r="S3771" i="30"/>
  <c r="U3771" i="30"/>
  <c r="V3771" i="30"/>
  <c r="P3772" i="30"/>
  <c r="Q3772" i="30"/>
  <c r="R3772" i="30"/>
  <c r="S3772" i="30"/>
  <c r="U3772" i="30"/>
  <c r="V3772" i="30"/>
  <c r="O3773" i="30"/>
  <c r="P3773" i="30"/>
  <c r="Q3773" i="30"/>
  <c r="R3773" i="30"/>
  <c r="S3773" i="30"/>
  <c r="U3773" i="30"/>
  <c r="V3773" i="30"/>
  <c r="O3774" i="30"/>
  <c r="P3774" i="30"/>
  <c r="Q3774" i="30"/>
  <c r="R3774" i="30"/>
  <c r="S3774" i="30"/>
  <c r="U3774" i="30"/>
  <c r="V3774" i="30"/>
  <c r="O3775" i="30"/>
  <c r="P3775" i="30"/>
  <c r="Q3775" i="30"/>
  <c r="R3775" i="30"/>
  <c r="S3775" i="30"/>
  <c r="U3775" i="30"/>
  <c r="V3775" i="30"/>
  <c r="O3776" i="30"/>
  <c r="P3776" i="30"/>
  <c r="Q3776" i="30"/>
  <c r="R3776" i="30"/>
  <c r="S3776" i="30"/>
  <c r="U3776" i="30"/>
  <c r="V3776" i="30"/>
  <c r="P3777" i="30"/>
  <c r="Q3777" i="30"/>
  <c r="R3777" i="30"/>
  <c r="S3777" i="30"/>
  <c r="U3777" i="30"/>
  <c r="V3777" i="30"/>
  <c r="P3778" i="30"/>
  <c r="Q3778" i="30"/>
  <c r="R3778" i="30"/>
  <c r="S3778" i="30"/>
  <c r="U3778" i="30"/>
  <c r="V3778" i="30"/>
  <c r="P3779" i="30"/>
  <c r="Q3779" i="30"/>
  <c r="R3779" i="30"/>
  <c r="S3779" i="30"/>
  <c r="U3779" i="30"/>
  <c r="V3779" i="30"/>
  <c r="P3780" i="30"/>
  <c r="Q3780" i="30"/>
  <c r="R3780" i="30"/>
  <c r="S3780" i="30"/>
  <c r="U3780" i="30"/>
  <c r="V3780" i="30"/>
  <c r="P3781" i="30"/>
  <c r="Q3781" i="30"/>
  <c r="R3781" i="30"/>
  <c r="S3781" i="30"/>
  <c r="U3781" i="30"/>
  <c r="V3781" i="30"/>
  <c r="O3782" i="30"/>
  <c r="P3782" i="30"/>
  <c r="Q3782" i="30"/>
  <c r="R3782" i="30"/>
  <c r="S3782" i="30"/>
  <c r="U3782" i="30"/>
  <c r="V3782" i="30"/>
  <c r="O3783" i="30"/>
  <c r="P3783" i="30"/>
  <c r="Q3783" i="30"/>
  <c r="R3783" i="30"/>
  <c r="S3783" i="30"/>
  <c r="U3783" i="30"/>
  <c r="V3783" i="30"/>
  <c r="O3784" i="30"/>
  <c r="P3784" i="30"/>
  <c r="Q3784" i="30"/>
  <c r="R3784" i="30"/>
  <c r="S3784" i="30"/>
  <c r="U3784" i="30"/>
  <c r="V3784" i="30"/>
  <c r="O3785" i="30"/>
  <c r="P3785" i="30"/>
  <c r="Q3785" i="30"/>
  <c r="R3785" i="30"/>
  <c r="S3785" i="30"/>
  <c r="U3785" i="30"/>
  <c r="V3785" i="30"/>
  <c r="O3786" i="30"/>
  <c r="P3786" i="30"/>
  <c r="Q3786" i="30"/>
  <c r="R3786" i="30"/>
  <c r="S3786" i="30"/>
  <c r="U3786" i="30"/>
  <c r="V3786" i="30"/>
  <c r="O3787" i="30"/>
  <c r="P3787" i="30"/>
  <c r="Q3787" i="30"/>
  <c r="R3787" i="30"/>
  <c r="S3787" i="30"/>
  <c r="U3787" i="30"/>
  <c r="V3787" i="30"/>
  <c r="O3788" i="30"/>
  <c r="P3788" i="30"/>
  <c r="Q3788" i="30"/>
  <c r="R3788" i="30"/>
  <c r="S3788" i="30"/>
  <c r="U3788" i="30"/>
  <c r="V3788" i="30"/>
  <c r="O3789" i="30"/>
  <c r="P3789" i="30"/>
  <c r="Q3789" i="30"/>
  <c r="R3789" i="30"/>
  <c r="S3789" i="30"/>
  <c r="U3789" i="30"/>
  <c r="V3789" i="30"/>
  <c r="O3790" i="30"/>
  <c r="P3790" i="30"/>
  <c r="Q3790" i="30"/>
  <c r="R3790" i="30"/>
  <c r="S3790" i="30"/>
  <c r="U3790" i="30"/>
  <c r="V3790" i="30"/>
  <c r="P3791" i="30"/>
  <c r="Q3791" i="30"/>
  <c r="R3791" i="30"/>
  <c r="S3791" i="30"/>
  <c r="U3791" i="30"/>
  <c r="V3791" i="30"/>
  <c r="P3792" i="30"/>
  <c r="Q3792" i="30"/>
  <c r="R3792" i="30"/>
  <c r="S3792" i="30"/>
  <c r="U3792" i="30"/>
  <c r="V3792" i="30"/>
  <c r="O3793" i="30"/>
  <c r="P3793" i="30"/>
  <c r="Q3793" i="30"/>
  <c r="R3793" i="30"/>
  <c r="S3793" i="30"/>
  <c r="U3793" i="30"/>
  <c r="V3793" i="30"/>
  <c r="P3794" i="30"/>
  <c r="Q3794" i="30"/>
  <c r="R3794" i="30"/>
  <c r="S3794" i="30"/>
  <c r="U3794" i="30"/>
  <c r="V3794" i="30"/>
  <c r="O3795" i="30"/>
  <c r="P3795" i="30"/>
  <c r="Q3795" i="30"/>
  <c r="R3795" i="30"/>
  <c r="S3795" i="30"/>
  <c r="U3795" i="30"/>
  <c r="V3795" i="30"/>
  <c r="P3796" i="30"/>
  <c r="Q3796" i="30"/>
  <c r="R3796" i="30"/>
  <c r="S3796" i="30"/>
  <c r="U3796" i="30"/>
  <c r="V3796" i="30"/>
  <c r="P3797" i="30"/>
  <c r="Q3797" i="30"/>
  <c r="R3797" i="30"/>
  <c r="S3797" i="30"/>
  <c r="U3797" i="30"/>
  <c r="V3797" i="30"/>
  <c r="O3798" i="30"/>
  <c r="P3798" i="30"/>
  <c r="Q3798" i="30"/>
  <c r="R3798" i="30"/>
  <c r="S3798" i="30"/>
  <c r="U3798" i="30"/>
  <c r="V3798" i="30"/>
  <c r="P3799" i="30"/>
  <c r="Q3799" i="30"/>
  <c r="R3799" i="30"/>
  <c r="S3799" i="30"/>
  <c r="U3799" i="30"/>
  <c r="V3799" i="30"/>
  <c r="O3800" i="30"/>
  <c r="P3800" i="30"/>
  <c r="Q3800" i="30"/>
  <c r="R3800" i="30"/>
  <c r="S3800" i="30"/>
  <c r="U3800" i="30"/>
  <c r="V3800" i="30"/>
  <c r="O3801" i="30"/>
  <c r="P3801" i="30"/>
  <c r="Q3801" i="30"/>
  <c r="R3801" i="30"/>
  <c r="S3801" i="30"/>
  <c r="U3801" i="30"/>
  <c r="V3801" i="30"/>
  <c r="P3802" i="30"/>
  <c r="Q3802" i="30"/>
  <c r="R3802" i="30"/>
  <c r="S3802" i="30"/>
  <c r="U3802" i="30"/>
  <c r="V3802" i="30"/>
  <c r="O3803" i="30"/>
  <c r="P3803" i="30"/>
  <c r="Q3803" i="30"/>
  <c r="R3803" i="30"/>
  <c r="S3803" i="30"/>
  <c r="U3803" i="30"/>
  <c r="V3803" i="30"/>
  <c r="O3804" i="30"/>
  <c r="P3804" i="30"/>
  <c r="Q3804" i="30"/>
  <c r="R3804" i="30"/>
  <c r="S3804" i="30"/>
  <c r="U3804" i="30"/>
  <c r="V3804" i="30"/>
  <c r="O3805" i="30"/>
  <c r="P3805" i="30"/>
  <c r="Q3805" i="30"/>
  <c r="R3805" i="30"/>
  <c r="S3805" i="30"/>
  <c r="U3805" i="30"/>
  <c r="V3805" i="30"/>
  <c r="O3806" i="30"/>
  <c r="P3806" i="30"/>
  <c r="Q3806" i="30"/>
  <c r="R3806" i="30"/>
  <c r="S3806" i="30"/>
  <c r="U3806" i="30"/>
  <c r="V3806" i="30"/>
  <c r="O3807" i="30"/>
  <c r="P3807" i="30"/>
  <c r="Q3807" i="30"/>
  <c r="R3807" i="30"/>
  <c r="S3807" i="30"/>
  <c r="U3807" i="30"/>
  <c r="V3807" i="30"/>
  <c r="O3808" i="30"/>
  <c r="P3808" i="30"/>
  <c r="Q3808" i="30"/>
  <c r="R3808" i="30"/>
  <c r="S3808" i="30"/>
  <c r="U3808" i="30"/>
  <c r="V3808" i="30"/>
  <c r="O3809" i="30"/>
  <c r="P3809" i="30"/>
  <c r="Q3809" i="30"/>
  <c r="R3809" i="30"/>
  <c r="S3809" i="30"/>
  <c r="U3809" i="30"/>
  <c r="V3809" i="30"/>
  <c r="O3810" i="30"/>
  <c r="P3810" i="30"/>
  <c r="Q3810" i="30"/>
  <c r="R3810" i="30"/>
  <c r="S3810" i="30"/>
  <c r="U3810" i="30"/>
  <c r="V3810" i="30"/>
  <c r="O3811" i="30"/>
  <c r="P3811" i="30"/>
  <c r="Q3811" i="30"/>
  <c r="R3811" i="30"/>
  <c r="S3811" i="30"/>
  <c r="U3811" i="30"/>
  <c r="V3811" i="30"/>
  <c r="O3812" i="30"/>
  <c r="P3812" i="30"/>
  <c r="Q3812" i="30"/>
  <c r="R3812" i="30"/>
  <c r="S3812" i="30"/>
  <c r="U3812" i="30"/>
  <c r="V3812" i="30"/>
  <c r="O3813" i="30"/>
  <c r="P3813" i="30"/>
  <c r="Q3813" i="30"/>
  <c r="R3813" i="30"/>
  <c r="S3813" i="30"/>
  <c r="U3813" i="30"/>
  <c r="V3813" i="30"/>
  <c r="P3814" i="30"/>
  <c r="Q3814" i="30"/>
  <c r="R3814" i="30"/>
  <c r="S3814" i="30"/>
  <c r="U3814" i="30"/>
  <c r="V3814" i="30"/>
  <c r="P3815" i="30"/>
  <c r="Q3815" i="30"/>
  <c r="R3815" i="30"/>
  <c r="S3815" i="30"/>
  <c r="U3815" i="30"/>
  <c r="V3815" i="30"/>
  <c r="O3816" i="30"/>
  <c r="P3816" i="30"/>
  <c r="Q3816" i="30"/>
  <c r="R3816" i="30"/>
  <c r="S3816" i="30"/>
  <c r="U3816" i="30"/>
  <c r="V3816" i="30"/>
  <c r="O3817" i="30"/>
  <c r="P3817" i="30"/>
  <c r="Q3817" i="30"/>
  <c r="R3817" i="30"/>
  <c r="S3817" i="30"/>
  <c r="U3817" i="30"/>
  <c r="V3817" i="30"/>
  <c r="O3818" i="30"/>
  <c r="P3818" i="30"/>
  <c r="Q3818" i="30"/>
  <c r="R3818" i="30"/>
  <c r="S3818" i="30"/>
  <c r="U3818" i="30"/>
  <c r="V3818" i="30"/>
  <c r="O3819" i="30"/>
  <c r="P3819" i="30"/>
  <c r="Q3819" i="30"/>
  <c r="R3819" i="30"/>
  <c r="S3819" i="30"/>
  <c r="U3819" i="30"/>
  <c r="V3819" i="30"/>
  <c r="P3820" i="30"/>
  <c r="Q3820" i="30"/>
  <c r="R3820" i="30"/>
  <c r="S3820" i="30"/>
  <c r="U3820" i="30"/>
  <c r="V3820" i="30"/>
  <c r="O3821" i="30"/>
  <c r="P3821" i="30"/>
  <c r="Q3821" i="30"/>
  <c r="R3821" i="30"/>
  <c r="S3821" i="30"/>
  <c r="U3821" i="30"/>
  <c r="V3821" i="30"/>
  <c r="O3822" i="30"/>
  <c r="P3822" i="30"/>
  <c r="Q3822" i="30"/>
  <c r="R3822" i="30"/>
  <c r="S3822" i="30"/>
  <c r="U3822" i="30"/>
  <c r="V3822" i="30"/>
  <c r="O3823" i="30"/>
  <c r="P3823" i="30"/>
  <c r="Q3823" i="30"/>
  <c r="R3823" i="30"/>
  <c r="S3823" i="30"/>
  <c r="U3823" i="30"/>
  <c r="V3823" i="30"/>
  <c r="O3824" i="30"/>
  <c r="P3824" i="30"/>
  <c r="Q3824" i="30"/>
  <c r="R3824" i="30"/>
  <c r="S3824" i="30"/>
  <c r="U3824" i="30"/>
  <c r="V3824" i="30"/>
  <c r="O3825" i="30"/>
  <c r="P3825" i="30"/>
  <c r="Q3825" i="30"/>
  <c r="R3825" i="30"/>
  <c r="S3825" i="30"/>
  <c r="U3825" i="30"/>
  <c r="V3825" i="30"/>
  <c r="P3826" i="30"/>
  <c r="Q3826" i="30"/>
  <c r="R3826" i="30"/>
  <c r="S3826" i="30"/>
  <c r="U3826" i="30"/>
  <c r="V3826" i="30"/>
  <c r="P3827" i="30"/>
  <c r="Q3827" i="30"/>
  <c r="R3827" i="30"/>
  <c r="S3827" i="30"/>
  <c r="U3827" i="30"/>
  <c r="V3827" i="30"/>
  <c r="O3828" i="30"/>
  <c r="P3828" i="30"/>
  <c r="Q3828" i="30"/>
  <c r="R3828" i="30"/>
  <c r="S3828" i="30"/>
  <c r="U3828" i="30"/>
  <c r="V3828" i="30"/>
  <c r="O3829" i="30"/>
  <c r="P3829" i="30"/>
  <c r="Q3829" i="30"/>
  <c r="R3829" i="30"/>
  <c r="S3829" i="30"/>
  <c r="U3829" i="30"/>
  <c r="V3829" i="30"/>
  <c r="O3830" i="30"/>
  <c r="P3830" i="30"/>
  <c r="Q3830" i="30"/>
  <c r="R3830" i="30"/>
  <c r="S3830" i="30"/>
  <c r="U3830" i="30"/>
  <c r="V3830" i="30"/>
  <c r="O3831" i="30"/>
  <c r="P3831" i="30"/>
  <c r="Q3831" i="30"/>
  <c r="R3831" i="30"/>
  <c r="S3831" i="30"/>
  <c r="U3831" i="30"/>
  <c r="V3831" i="30"/>
  <c r="O3832" i="30"/>
  <c r="P3832" i="30"/>
  <c r="Q3832" i="30"/>
  <c r="R3832" i="30"/>
  <c r="S3832" i="30"/>
  <c r="U3832" i="30"/>
  <c r="V3832" i="30"/>
  <c r="O3833" i="30"/>
  <c r="P3833" i="30"/>
  <c r="Q3833" i="30"/>
  <c r="R3833" i="30"/>
  <c r="S3833" i="30"/>
  <c r="U3833" i="30"/>
  <c r="V3833" i="30"/>
  <c r="O3834" i="30"/>
  <c r="P3834" i="30"/>
  <c r="Q3834" i="30"/>
  <c r="R3834" i="30"/>
  <c r="S3834" i="30"/>
  <c r="U3834" i="30"/>
  <c r="V3834" i="30"/>
  <c r="O3835" i="30"/>
  <c r="P3835" i="30"/>
  <c r="Q3835" i="30"/>
  <c r="R3835" i="30"/>
  <c r="S3835" i="30"/>
  <c r="U3835" i="30"/>
  <c r="V3835" i="30"/>
  <c r="O3836" i="30"/>
  <c r="P3836" i="30"/>
  <c r="Q3836" i="30"/>
  <c r="R3836" i="30"/>
  <c r="S3836" i="30"/>
  <c r="U3836" i="30"/>
  <c r="V3836" i="30"/>
  <c r="O3837" i="30"/>
  <c r="P3837" i="30"/>
  <c r="Q3837" i="30"/>
  <c r="R3837" i="30"/>
  <c r="S3837" i="30"/>
  <c r="U3837" i="30"/>
  <c r="V3837" i="30"/>
  <c r="O3838" i="30"/>
  <c r="P3838" i="30"/>
  <c r="Q3838" i="30"/>
  <c r="R3838" i="30"/>
  <c r="S3838" i="30"/>
  <c r="U3838" i="30"/>
  <c r="V3838" i="30"/>
  <c r="O3839" i="30"/>
  <c r="P3839" i="30"/>
  <c r="Q3839" i="30"/>
  <c r="R3839" i="30"/>
  <c r="S3839" i="30"/>
  <c r="U3839" i="30"/>
  <c r="V3839" i="30"/>
  <c r="O3840" i="30"/>
  <c r="P3840" i="30"/>
  <c r="Q3840" i="30"/>
  <c r="R3840" i="30"/>
  <c r="S3840" i="30"/>
  <c r="U3840" i="30"/>
  <c r="V3840" i="30"/>
  <c r="O3841" i="30"/>
  <c r="P3841" i="30"/>
  <c r="Q3841" i="30"/>
  <c r="R3841" i="30"/>
  <c r="S3841" i="30"/>
  <c r="U3841" i="30"/>
  <c r="V3841" i="30"/>
  <c r="O3842" i="30"/>
  <c r="P3842" i="30"/>
  <c r="Q3842" i="30"/>
  <c r="R3842" i="30"/>
  <c r="S3842" i="30"/>
  <c r="U3842" i="30"/>
  <c r="V3842" i="30"/>
  <c r="O3843" i="30"/>
  <c r="P3843" i="30"/>
  <c r="Q3843" i="30"/>
  <c r="R3843" i="30"/>
  <c r="S3843" i="30"/>
  <c r="U3843" i="30"/>
  <c r="V3843" i="30"/>
  <c r="O3844" i="30"/>
  <c r="P3844" i="30"/>
  <c r="Q3844" i="30"/>
  <c r="R3844" i="30"/>
  <c r="S3844" i="30"/>
  <c r="U3844" i="30"/>
  <c r="V3844" i="30"/>
  <c r="O3845" i="30"/>
  <c r="P3845" i="30"/>
  <c r="Q3845" i="30"/>
  <c r="R3845" i="30"/>
  <c r="S3845" i="30"/>
  <c r="U3845" i="30"/>
  <c r="V3845" i="30"/>
  <c r="P3846" i="30"/>
  <c r="Q3846" i="30"/>
  <c r="R3846" i="30"/>
  <c r="S3846" i="30"/>
  <c r="U3846" i="30"/>
  <c r="V3846" i="30"/>
  <c r="O3847" i="30"/>
  <c r="P3847" i="30"/>
  <c r="Q3847" i="30"/>
  <c r="R3847" i="30"/>
  <c r="S3847" i="30"/>
  <c r="U3847" i="30"/>
  <c r="V3847" i="30"/>
  <c r="O3848" i="30"/>
  <c r="P3848" i="30"/>
  <c r="Q3848" i="30"/>
  <c r="R3848" i="30"/>
  <c r="S3848" i="30"/>
  <c r="U3848" i="30"/>
  <c r="V3848" i="30"/>
  <c r="O3849" i="30"/>
  <c r="P3849" i="30"/>
  <c r="Q3849" i="30"/>
  <c r="R3849" i="30"/>
  <c r="S3849" i="30"/>
  <c r="U3849" i="30"/>
  <c r="V3849" i="30"/>
  <c r="O3850" i="30"/>
  <c r="P3850" i="30"/>
  <c r="Q3850" i="30"/>
  <c r="R3850" i="30"/>
  <c r="S3850" i="30"/>
  <c r="U3850" i="30"/>
  <c r="V3850" i="30"/>
  <c r="O3851" i="30"/>
  <c r="P3851" i="30"/>
  <c r="Q3851" i="30"/>
  <c r="R3851" i="30"/>
  <c r="S3851" i="30"/>
  <c r="U3851" i="30"/>
  <c r="V3851" i="30"/>
  <c r="O3852" i="30"/>
  <c r="P3852" i="30"/>
  <c r="Q3852" i="30"/>
  <c r="R3852" i="30"/>
  <c r="S3852" i="30"/>
  <c r="U3852" i="30"/>
  <c r="V3852" i="30"/>
  <c r="O3853" i="30"/>
  <c r="P3853" i="30"/>
  <c r="Q3853" i="30"/>
  <c r="R3853" i="30"/>
  <c r="S3853" i="30"/>
  <c r="U3853" i="30"/>
  <c r="V3853" i="30"/>
  <c r="O3854" i="30"/>
  <c r="P3854" i="30"/>
  <c r="Q3854" i="30"/>
  <c r="R3854" i="30"/>
  <c r="S3854" i="30"/>
  <c r="U3854" i="30"/>
  <c r="V3854" i="30"/>
  <c r="O3855" i="30"/>
  <c r="P3855" i="30"/>
  <c r="Q3855" i="30"/>
  <c r="R3855" i="30"/>
  <c r="S3855" i="30"/>
  <c r="U3855" i="30"/>
  <c r="V3855" i="30"/>
  <c r="O3856" i="30"/>
  <c r="P3856" i="30"/>
  <c r="Q3856" i="30"/>
  <c r="R3856" i="30"/>
  <c r="S3856" i="30"/>
  <c r="U3856" i="30"/>
  <c r="V3856" i="30"/>
  <c r="O3857" i="30"/>
  <c r="P3857" i="30"/>
  <c r="Q3857" i="30"/>
  <c r="R3857" i="30"/>
  <c r="S3857" i="30"/>
  <c r="U3857" i="30"/>
  <c r="V3857" i="30"/>
  <c r="P3858" i="30"/>
  <c r="Q3858" i="30"/>
  <c r="R3858" i="30"/>
  <c r="S3858" i="30"/>
  <c r="U3858" i="30"/>
  <c r="V3858" i="30"/>
  <c r="O3859" i="30"/>
  <c r="P3859" i="30"/>
  <c r="Q3859" i="30"/>
  <c r="R3859" i="30"/>
  <c r="S3859" i="30"/>
  <c r="U3859" i="30"/>
  <c r="V3859" i="30"/>
  <c r="O3860" i="30"/>
  <c r="P3860" i="30"/>
  <c r="Q3860" i="30"/>
  <c r="R3860" i="30"/>
  <c r="S3860" i="30"/>
  <c r="U3860" i="30"/>
  <c r="V3860" i="30"/>
  <c r="O3861" i="30"/>
  <c r="P3861" i="30"/>
  <c r="Q3861" i="30"/>
  <c r="R3861" i="30"/>
  <c r="S3861" i="30"/>
  <c r="U3861" i="30"/>
  <c r="V3861" i="30"/>
  <c r="O3862" i="30"/>
  <c r="P3862" i="30"/>
  <c r="Q3862" i="30"/>
  <c r="R3862" i="30"/>
  <c r="S3862" i="30"/>
  <c r="U3862" i="30"/>
  <c r="V3862" i="30"/>
  <c r="O3863" i="30"/>
  <c r="P3863" i="30"/>
  <c r="Q3863" i="30"/>
  <c r="R3863" i="30"/>
  <c r="S3863" i="30"/>
  <c r="U3863" i="30"/>
  <c r="V3863" i="30"/>
  <c r="O3864" i="30"/>
  <c r="P3864" i="30"/>
  <c r="Q3864" i="30"/>
  <c r="R3864" i="30"/>
  <c r="S3864" i="30"/>
  <c r="U3864" i="30"/>
  <c r="V3864" i="30"/>
  <c r="P3865" i="30"/>
  <c r="Q3865" i="30"/>
  <c r="R3865" i="30"/>
  <c r="S3865" i="30"/>
  <c r="U3865" i="30"/>
  <c r="V3865" i="30"/>
  <c r="O3866" i="30"/>
  <c r="P3866" i="30"/>
  <c r="Q3866" i="30"/>
  <c r="R3866" i="30"/>
  <c r="S3866" i="30"/>
  <c r="U3866" i="30"/>
  <c r="V3866" i="30"/>
  <c r="O3867" i="30"/>
  <c r="P3867" i="30"/>
  <c r="Q3867" i="30"/>
  <c r="R3867" i="30"/>
  <c r="S3867" i="30"/>
  <c r="U3867" i="30"/>
  <c r="V3867" i="30"/>
  <c r="P3868" i="30"/>
  <c r="Q3868" i="30"/>
  <c r="R3868" i="30"/>
  <c r="S3868" i="30"/>
  <c r="U3868" i="30"/>
  <c r="V3868" i="30"/>
  <c r="O3869" i="30"/>
  <c r="P3869" i="30"/>
  <c r="Q3869" i="30"/>
  <c r="R3869" i="30"/>
  <c r="S3869" i="30"/>
  <c r="U3869" i="30"/>
  <c r="V3869" i="30"/>
  <c r="P3870" i="30"/>
  <c r="Q3870" i="30"/>
  <c r="R3870" i="30"/>
  <c r="S3870" i="30"/>
  <c r="U3870" i="30"/>
  <c r="V3870" i="30"/>
  <c r="O3871" i="30"/>
  <c r="P3871" i="30"/>
  <c r="Q3871" i="30"/>
  <c r="R3871" i="30"/>
  <c r="S3871" i="30"/>
  <c r="U3871" i="30"/>
  <c r="V3871" i="30"/>
  <c r="P3872" i="30"/>
  <c r="Q3872" i="30"/>
  <c r="R3872" i="30"/>
  <c r="S3872" i="30"/>
  <c r="U3872" i="30"/>
  <c r="V3872" i="30"/>
  <c r="O3873" i="30"/>
  <c r="P3873" i="30"/>
  <c r="Q3873" i="30"/>
  <c r="R3873" i="30"/>
  <c r="S3873" i="30"/>
  <c r="U3873" i="30"/>
  <c r="V3873" i="30"/>
  <c r="O3874" i="30"/>
  <c r="P3874" i="30"/>
  <c r="Q3874" i="30"/>
  <c r="R3874" i="30"/>
  <c r="S3874" i="30"/>
  <c r="U3874" i="30"/>
  <c r="V3874" i="30"/>
  <c r="P3875" i="30"/>
  <c r="Q3875" i="30"/>
  <c r="R3875" i="30"/>
  <c r="S3875" i="30"/>
  <c r="U3875" i="30"/>
  <c r="V3875" i="30"/>
  <c r="O3876" i="30"/>
  <c r="P3876" i="30"/>
  <c r="Q3876" i="30"/>
  <c r="R3876" i="30"/>
  <c r="S3876" i="30"/>
  <c r="U3876" i="30"/>
  <c r="V3876" i="30"/>
  <c r="O3877" i="30"/>
  <c r="P3877" i="30"/>
  <c r="Q3877" i="30"/>
  <c r="R3877" i="30"/>
  <c r="S3877" i="30"/>
  <c r="U3877" i="30"/>
  <c r="V3877" i="30"/>
  <c r="O3878" i="30"/>
  <c r="P3878" i="30"/>
  <c r="Q3878" i="30"/>
  <c r="R3878" i="30"/>
  <c r="S3878" i="30"/>
  <c r="U3878" i="30"/>
  <c r="V3878" i="30"/>
  <c r="P3879" i="30"/>
  <c r="Q3879" i="30"/>
  <c r="R3879" i="30"/>
  <c r="S3879" i="30"/>
  <c r="U3879" i="30"/>
  <c r="V3879" i="30"/>
  <c r="O3880" i="30"/>
  <c r="P3880" i="30"/>
  <c r="Q3880" i="30"/>
  <c r="R3880" i="30"/>
  <c r="S3880" i="30"/>
  <c r="U3880" i="30"/>
  <c r="V3880" i="30"/>
  <c r="P3881" i="30"/>
  <c r="Q3881" i="30"/>
  <c r="R3881" i="30"/>
  <c r="S3881" i="30"/>
  <c r="U3881" i="30"/>
  <c r="V3881" i="30"/>
  <c r="O3882" i="30"/>
  <c r="P3882" i="30"/>
  <c r="Q3882" i="30"/>
  <c r="R3882" i="30"/>
  <c r="S3882" i="30"/>
  <c r="U3882" i="30"/>
  <c r="V3882" i="30"/>
  <c r="O3883" i="30"/>
  <c r="P3883" i="30"/>
  <c r="Q3883" i="30"/>
  <c r="R3883" i="30"/>
  <c r="S3883" i="30"/>
  <c r="U3883" i="30"/>
  <c r="V3883" i="30"/>
  <c r="O3884" i="30"/>
  <c r="P3884" i="30"/>
  <c r="Q3884" i="30"/>
  <c r="R3884" i="30"/>
  <c r="S3884" i="30"/>
  <c r="U3884" i="30"/>
  <c r="V3884" i="30"/>
  <c r="P3885" i="30"/>
  <c r="Q3885" i="30"/>
  <c r="R3885" i="30"/>
  <c r="S3885" i="30"/>
  <c r="U3885" i="30"/>
  <c r="V3885" i="30"/>
  <c r="O3886" i="30"/>
  <c r="P3886" i="30"/>
  <c r="Q3886" i="30"/>
  <c r="R3886" i="30"/>
  <c r="S3886" i="30"/>
  <c r="U3886" i="30"/>
  <c r="V3886" i="30"/>
  <c r="P3887" i="30"/>
  <c r="Q3887" i="30"/>
  <c r="R3887" i="30"/>
  <c r="S3887" i="30"/>
  <c r="U3887" i="30"/>
  <c r="V3887" i="30"/>
  <c r="O3888" i="30"/>
  <c r="P3888" i="30"/>
  <c r="Q3888" i="30"/>
  <c r="R3888" i="30"/>
  <c r="S3888" i="30"/>
  <c r="U3888" i="30"/>
  <c r="V3888" i="30"/>
  <c r="O3889" i="30"/>
  <c r="P3889" i="30"/>
  <c r="Q3889" i="30"/>
  <c r="R3889" i="30"/>
  <c r="S3889" i="30"/>
  <c r="U3889" i="30"/>
  <c r="V3889" i="30"/>
  <c r="O3890" i="30"/>
  <c r="P3890" i="30"/>
  <c r="Q3890" i="30"/>
  <c r="R3890" i="30"/>
  <c r="S3890" i="30"/>
  <c r="U3890" i="30"/>
  <c r="V3890" i="30"/>
  <c r="O3891" i="30"/>
  <c r="P3891" i="30"/>
  <c r="Q3891" i="30"/>
  <c r="R3891" i="30"/>
  <c r="S3891" i="30"/>
  <c r="U3891" i="30"/>
  <c r="V3891" i="30"/>
  <c r="O3892" i="30"/>
  <c r="P3892" i="30"/>
  <c r="Q3892" i="30"/>
  <c r="R3892" i="30"/>
  <c r="S3892" i="30"/>
  <c r="U3892" i="30"/>
  <c r="V3892" i="30"/>
  <c r="P3893" i="30"/>
  <c r="Q3893" i="30"/>
  <c r="R3893" i="30"/>
  <c r="S3893" i="30"/>
  <c r="U3893" i="30"/>
  <c r="V3893" i="30"/>
  <c r="O3894" i="30"/>
  <c r="P3894" i="30"/>
  <c r="Q3894" i="30"/>
  <c r="R3894" i="30"/>
  <c r="S3894" i="30"/>
  <c r="U3894" i="30"/>
  <c r="V3894" i="30"/>
  <c r="O3895" i="30"/>
  <c r="P3895" i="30"/>
  <c r="Q3895" i="30"/>
  <c r="R3895" i="30"/>
  <c r="S3895" i="30"/>
  <c r="U3895" i="30"/>
  <c r="V3895" i="30"/>
  <c r="O3896" i="30"/>
  <c r="P3896" i="30"/>
  <c r="Q3896" i="30"/>
  <c r="R3896" i="30"/>
  <c r="S3896" i="30"/>
  <c r="U3896" i="30"/>
  <c r="V3896" i="30"/>
  <c r="O3897" i="30"/>
  <c r="P3897" i="30"/>
  <c r="Q3897" i="30"/>
  <c r="R3897" i="30"/>
  <c r="S3897" i="30"/>
  <c r="U3897" i="30"/>
  <c r="V3897" i="30"/>
  <c r="P3898" i="30"/>
  <c r="Q3898" i="30"/>
  <c r="R3898" i="30"/>
  <c r="S3898" i="30"/>
  <c r="U3898" i="30"/>
  <c r="V3898" i="30"/>
  <c r="O3899" i="30"/>
  <c r="P3899" i="30"/>
  <c r="Q3899" i="30"/>
  <c r="R3899" i="30"/>
  <c r="S3899" i="30"/>
  <c r="U3899" i="30"/>
  <c r="V3899" i="30"/>
  <c r="O3900" i="30"/>
  <c r="P3900" i="30"/>
  <c r="Q3900" i="30"/>
  <c r="R3900" i="30"/>
  <c r="S3900" i="30"/>
  <c r="U3900" i="30"/>
  <c r="V3900" i="30"/>
  <c r="P3901" i="30"/>
  <c r="Q3901" i="30"/>
  <c r="R3901" i="30"/>
  <c r="S3901" i="30"/>
  <c r="U3901" i="30"/>
  <c r="V3901" i="30"/>
  <c r="P3902" i="30"/>
  <c r="Q3902" i="30"/>
  <c r="R3902" i="30"/>
  <c r="S3902" i="30"/>
  <c r="U3902" i="30"/>
  <c r="V3902" i="30"/>
  <c r="O3903" i="30"/>
  <c r="P3903" i="30"/>
  <c r="Q3903" i="30"/>
  <c r="R3903" i="30"/>
  <c r="S3903" i="30"/>
  <c r="U3903" i="30"/>
  <c r="V3903" i="30"/>
  <c r="O3904" i="30"/>
  <c r="P3904" i="30"/>
  <c r="Q3904" i="30"/>
  <c r="R3904" i="30"/>
  <c r="S3904" i="30"/>
  <c r="U3904" i="30"/>
  <c r="V3904" i="30"/>
  <c r="O3905" i="30"/>
  <c r="P3905" i="30"/>
  <c r="Q3905" i="30"/>
  <c r="R3905" i="30"/>
  <c r="S3905" i="30"/>
  <c r="U3905" i="30"/>
  <c r="V3905" i="30"/>
  <c r="P3906" i="30"/>
  <c r="Q3906" i="30"/>
  <c r="R3906" i="30"/>
  <c r="S3906" i="30"/>
  <c r="U3906" i="30"/>
  <c r="V3906" i="30"/>
  <c r="O3907" i="30"/>
  <c r="P3907" i="30"/>
  <c r="Q3907" i="30"/>
  <c r="R3907" i="30"/>
  <c r="S3907" i="30"/>
  <c r="U3907" i="30"/>
  <c r="V3907" i="30"/>
  <c r="P3908" i="30"/>
  <c r="Q3908" i="30"/>
  <c r="R3908" i="30"/>
  <c r="S3908" i="30"/>
  <c r="U3908" i="30"/>
  <c r="V3908" i="30"/>
  <c r="O3909" i="30"/>
  <c r="P3909" i="30"/>
  <c r="Q3909" i="30"/>
  <c r="R3909" i="30"/>
  <c r="S3909" i="30"/>
  <c r="U3909" i="30"/>
  <c r="V3909" i="30"/>
  <c r="O3910" i="30"/>
  <c r="P3910" i="30"/>
  <c r="Q3910" i="30"/>
  <c r="R3910" i="30"/>
  <c r="S3910" i="30"/>
  <c r="U3910" i="30"/>
  <c r="V3910" i="30"/>
  <c r="O3911" i="30"/>
  <c r="P3911" i="30"/>
  <c r="Q3911" i="30"/>
  <c r="R3911" i="30"/>
  <c r="S3911" i="30"/>
  <c r="U3911" i="30"/>
  <c r="V3911" i="30"/>
  <c r="O3912" i="30"/>
  <c r="P3912" i="30"/>
  <c r="Q3912" i="30"/>
  <c r="R3912" i="30"/>
  <c r="S3912" i="30"/>
  <c r="U3912" i="30"/>
  <c r="V3912" i="30"/>
  <c r="O3913" i="30"/>
  <c r="P3913" i="30"/>
  <c r="Q3913" i="30"/>
  <c r="R3913" i="30"/>
  <c r="S3913" i="30"/>
  <c r="U3913" i="30"/>
  <c r="V3913" i="30"/>
  <c r="O3914" i="30"/>
  <c r="P3914" i="30"/>
  <c r="Q3914" i="30"/>
  <c r="R3914" i="30"/>
  <c r="S3914" i="30"/>
  <c r="U3914" i="30"/>
  <c r="V3914" i="30"/>
  <c r="P3915" i="30"/>
  <c r="Q3915" i="30"/>
  <c r="R3915" i="30"/>
  <c r="S3915" i="30"/>
  <c r="U3915" i="30"/>
  <c r="V3915" i="30"/>
  <c r="O3916" i="30"/>
  <c r="P3916" i="30"/>
  <c r="Q3916" i="30"/>
  <c r="R3916" i="30"/>
  <c r="S3916" i="30"/>
  <c r="U3916" i="30"/>
  <c r="V3916" i="30"/>
  <c r="O3917" i="30"/>
  <c r="P3917" i="30"/>
  <c r="Q3917" i="30"/>
  <c r="R3917" i="30"/>
  <c r="S3917" i="30"/>
  <c r="U3917" i="30"/>
  <c r="V3917" i="30"/>
  <c r="O3918" i="30"/>
  <c r="P3918" i="30"/>
  <c r="Q3918" i="30"/>
  <c r="R3918" i="30"/>
  <c r="S3918" i="30"/>
  <c r="U3918" i="30"/>
  <c r="V3918" i="30"/>
  <c r="O3919" i="30"/>
  <c r="P3919" i="30"/>
  <c r="Q3919" i="30"/>
  <c r="R3919" i="30"/>
  <c r="S3919" i="30"/>
  <c r="U3919" i="30"/>
  <c r="V3919" i="30"/>
  <c r="O3920" i="30"/>
  <c r="P3920" i="30"/>
  <c r="Q3920" i="30"/>
  <c r="R3920" i="30"/>
  <c r="S3920" i="30"/>
  <c r="U3920" i="30"/>
  <c r="V3920" i="30"/>
  <c r="P3921" i="30"/>
  <c r="Q3921" i="30"/>
  <c r="R3921" i="30"/>
  <c r="S3921" i="30"/>
  <c r="U3921" i="30"/>
  <c r="V3921" i="30"/>
  <c r="O3922" i="30"/>
  <c r="P3922" i="30"/>
  <c r="Q3922" i="30"/>
  <c r="R3922" i="30"/>
  <c r="S3922" i="30"/>
  <c r="U3922" i="30"/>
  <c r="V3922" i="30"/>
  <c r="O3923" i="30"/>
  <c r="P3923" i="30"/>
  <c r="Q3923" i="30"/>
  <c r="R3923" i="30"/>
  <c r="S3923" i="30"/>
  <c r="U3923" i="30"/>
  <c r="V3923" i="30"/>
  <c r="C3100" i="30"/>
  <c r="D3100" i="30"/>
  <c r="E3100" i="30"/>
  <c r="F3100" i="30"/>
  <c r="G3100" i="30"/>
  <c r="H3100" i="30"/>
  <c r="I3100" i="30"/>
  <c r="J3100" i="30"/>
  <c r="K3100" i="30"/>
  <c r="L3100" i="30"/>
  <c r="M3100" i="30"/>
  <c r="C3101" i="30"/>
  <c r="D3101" i="30"/>
  <c r="E3101" i="30"/>
  <c r="F3101" i="30"/>
  <c r="G3101" i="30"/>
  <c r="H3101" i="30"/>
  <c r="I3101" i="30"/>
  <c r="J3101" i="30"/>
  <c r="K3101" i="30"/>
  <c r="L3101" i="30"/>
  <c r="M3101" i="30"/>
  <c r="C3102" i="30"/>
  <c r="D3102" i="30"/>
  <c r="E3102" i="30"/>
  <c r="F3102" i="30"/>
  <c r="G3102" i="30"/>
  <c r="H3102" i="30"/>
  <c r="I3102" i="30"/>
  <c r="J3102" i="30"/>
  <c r="K3102" i="30"/>
  <c r="L3102" i="30"/>
  <c r="M3102" i="30"/>
  <c r="C3103" i="30"/>
  <c r="D3103" i="30"/>
  <c r="E3103" i="30"/>
  <c r="F3103" i="30"/>
  <c r="G3103" i="30"/>
  <c r="H3103" i="30"/>
  <c r="I3103" i="30"/>
  <c r="J3103" i="30"/>
  <c r="K3103" i="30"/>
  <c r="L3103" i="30"/>
  <c r="M3103" i="30"/>
  <c r="C3104" i="30"/>
  <c r="D3104" i="30"/>
  <c r="E3104" i="30"/>
  <c r="F3104" i="30"/>
  <c r="G3104" i="30"/>
  <c r="H3104" i="30"/>
  <c r="I3104" i="30"/>
  <c r="J3104" i="30"/>
  <c r="K3104" i="30"/>
  <c r="L3104" i="30"/>
  <c r="M3104" i="30"/>
  <c r="C3105" i="30"/>
  <c r="D3105" i="30"/>
  <c r="E3105" i="30"/>
  <c r="F3105" i="30"/>
  <c r="G3105" i="30"/>
  <c r="H3105" i="30"/>
  <c r="I3105" i="30"/>
  <c r="J3105" i="30"/>
  <c r="K3105" i="30"/>
  <c r="L3105" i="30"/>
  <c r="M3105" i="30"/>
  <c r="C3106" i="30"/>
  <c r="D3106" i="30"/>
  <c r="E3106" i="30"/>
  <c r="F3106" i="30"/>
  <c r="G3106" i="30"/>
  <c r="H3106" i="30"/>
  <c r="I3106" i="30"/>
  <c r="J3106" i="30"/>
  <c r="K3106" i="30"/>
  <c r="L3106" i="30"/>
  <c r="M3106" i="30"/>
  <c r="C3107" i="30"/>
  <c r="D3107" i="30"/>
  <c r="E3107" i="30"/>
  <c r="F3107" i="30"/>
  <c r="G3107" i="30"/>
  <c r="H3107" i="30"/>
  <c r="I3107" i="30"/>
  <c r="J3107" i="30"/>
  <c r="K3107" i="30"/>
  <c r="L3107" i="30"/>
  <c r="M3107" i="30"/>
  <c r="C3108" i="30"/>
  <c r="D3108" i="30"/>
  <c r="E3108" i="30"/>
  <c r="F3108" i="30"/>
  <c r="G3108" i="30"/>
  <c r="H3108" i="30"/>
  <c r="I3108" i="30"/>
  <c r="J3108" i="30"/>
  <c r="K3108" i="30"/>
  <c r="L3108" i="30"/>
  <c r="M3108" i="30"/>
  <c r="C3109" i="30"/>
  <c r="D3109" i="30"/>
  <c r="E3109" i="30"/>
  <c r="F3109" i="30"/>
  <c r="G3109" i="30"/>
  <c r="H3109" i="30"/>
  <c r="I3109" i="30"/>
  <c r="J3109" i="30"/>
  <c r="K3109" i="30"/>
  <c r="L3109" i="30"/>
  <c r="M3109" i="30"/>
  <c r="C3110" i="30"/>
  <c r="D3110" i="30"/>
  <c r="E3110" i="30"/>
  <c r="F3110" i="30"/>
  <c r="G3110" i="30"/>
  <c r="H3110" i="30"/>
  <c r="I3110" i="30"/>
  <c r="J3110" i="30"/>
  <c r="K3110" i="30"/>
  <c r="L3110" i="30"/>
  <c r="M3110" i="30"/>
  <c r="C3111" i="30"/>
  <c r="D3111" i="30"/>
  <c r="E3111" i="30"/>
  <c r="F3111" i="30"/>
  <c r="G3111" i="30"/>
  <c r="H3111" i="30"/>
  <c r="I3111" i="30"/>
  <c r="J3111" i="30"/>
  <c r="K3111" i="30"/>
  <c r="L3111" i="30"/>
  <c r="M3111" i="30"/>
  <c r="C3112" i="30"/>
  <c r="D3112" i="30"/>
  <c r="E3112" i="30"/>
  <c r="F3112" i="30"/>
  <c r="G3112" i="30"/>
  <c r="H3112" i="30"/>
  <c r="I3112" i="30"/>
  <c r="J3112" i="30"/>
  <c r="K3112" i="30"/>
  <c r="L3112" i="30"/>
  <c r="M3112" i="30"/>
  <c r="C3113" i="30"/>
  <c r="D3113" i="30"/>
  <c r="E3113" i="30"/>
  <c r="F3113" i="30"/>
  <c r="G3113" i="30"/>
  <c r="H3113" i="30"/>
  <c r="I3113" i="30"/>
  <c r="J3113" i="30"/>
  <c r="K3113" i="30"/>
  <c r="L3113" i="30"/>
  <c r="M3113" i="30"/>
  <c r="C3114" i="30"/>
  <c r="D3114" i="30"/>
  <c r="E3114" i="30"/>
  <c r="F3114" i="30"/>
  <c r="G3114" i="30"/>
  <c r="H3114" i="30"/>
  <c r="I3114" i="30"/>
  <c r="J3114" i="30"/>
  <c r="K3114" i="30"/>
  <c r="L3114" i="30"/>
  <c r="M3114" i="30"/>
  <c r="C3115" i="30"/>
  <c r="D3115" i="30"/>
  <c r="E3115" i="30"/>
  <c r="F3115" i="30"/>
  <c r="G3115" i="30"/>
  <c r="H3115" i="30"/>
  <c r="I3115" i="30"/>
  <c r="J3115" i="30"/>
  <c r="K3115" i="30"/>
  <c r="L3115" i="30"/>
  <c r="M3115" i="30"/>
  <c r="C3116" i="30"/>
  <c r="D3116" i="30"/>
  <c r="E3116" i="30"/>
  <c r="F3116" i="30"/>
  <c r="G3116" i="30"/>
  <c r="H3116" i="30"/>
  <c r="I3116" i="30"/>
  <c r="J3116" i="30"/>
  <c r="K3116" i="30"/>
  <c r="L3116" i="30"/>
  <c r="M3116" i="30"/>
  <c r="C3117" i="30"/>
  <c r="D3117" i="30"/>
  <c r="E3117" i="30"/>
  <c r="F3117" i="30"/>
  <c r="G3117" i="30"/>
  <c r="H3117" i="30"/>
  <c r="I3117" i="30"/>
  <c r="J3117" i="30"/>
  <c r="K3117" i="30"/>
  <c r="L3117" i="30"/>
  <c r="M3117" i="30"/>
  <c r="C3118" i="30"/>
  <c r="D3118" i="30"/>
  <c r="E3118" i="30"/>
  <c r="F3118" i="30"/>
  <c r="G3118" i="30"/>
  <c r="H3118" i="30"/>
  <c r="I3118" i="30"/>
  <c r="J3118" i="30"/>
  <c r="K3118" i="30"/>
  <c r="L3118" i="30"/>
  <c r="M3118" i="30"/>
  <c r="C3119" i="30"/>
  <c r="D3119" i="30"/>
  <c r="E3119" i="30"/>
  <c r="F3119" i="30"/>
  <c r="G3119" i="30"/>
  <c r="H3119" i="30"/>
  <c r="I3119" i="30"/>
  <c r="J3119" i="30"/>
  <c r="K3119" i="30"/>
  <c r="L3119" i="30"/>
  <c r="M3119" i="30"/>
  <c r="C3120" i="30"/>
  <c r="D3120" i="30"/>
  <c r="E3120" i="30"/>
  <c r="F3120" i="30"/>
  <c r="G3120" i="30"/>
  <c r="H3120" i="30"/>
  <c r="I3120" i="30"/>
  <c r="J3120" i="30"/>
  <c r="K3120" i="30"/>
  <c r="L3120" i="30"/>
  <c r="M3120" i="30"/>
  <c r="C3121" i="30"/>
  <c r="D3121" i="30"/>
  <c r="E3121" i="30"/>
  <c r="F3121" i="30"/>
  <c r="G3121" i="30"/>
  <c r="H3121" i="30"/>
  <c r="I3121" i="30"/>
  <c r="J3121" i="30"/>
  <c r="K3121" i="30"/>
  <c r="L3121" i="30"/>
  <c r="M3121" i="30"/>
  <c r="C3122" i="30"/>
  <c r="D3122" i="30"/>
  <c r="E3122" i="30"/>
  <c r="F3122" i="30"/>
  <c r="G3122" i="30"/>
  <c r="H3122" i="30"/>
  <c r="I3122" i="30"/>
  <c r="J3122" i="30"/>
  <c r="K3122" i="30"/>
  <c r="L3122" i="30"/>
  <c r="M3122" i="30"/>
  <c r="C3123" i="30"/>
  <c r="D3123" i="30"/>
  <c r="E3123" i="30"/>
  <c r="F3123" i="30"/>
  <c r="G3123" i="30"/>
  <c r="H3123" i="30"/>
  <c r="I3123" i="30"/>
  <c r="J3123" i="30"/>
  <c r="K3123" i="30"/>
  <c r="L3123" i="30"/>
  <c r="M3123" i="30"/>
  <c r="C3124" i="30"/>
  <c r="D3124" i="30"/>
  <c r="E3124" i="30"/>
  <c r="F3124" i="30"/>
  <c r="G3124" i="30"/>
  <c r="H3124" i="30"/>
  <c r="I3124" i="30"/>
  <c r="J3124" i="30"/>
  <c r="K3124" i="30"/>
  <c r="L3124" i="30"/>
  <c r="M3124" i="30"/>
  <c r="C3125" i="30"/>
  <c r="D3125" i="30"/>
  <c r="E3125" i="30"/>
  <c r="F3125" i="30"/>
  <c r="G3125" i="30"/>
  <c r="H3125" i="30"/>
  <c r="I3125" i="30"/>
  <c r="J3125" i="30"/>
  <c r="K3125" i="30"/>
  <c r="L3125" i="30"/>
  <c r="M3125" i="30"/>
  <c r="C3126" i="30"/>
  <c r="D3126" i="30"/>
  <c r="E3126" i="30"/>
  <c r="F3126" i="30"/>
  <c r="G3126" i="30"/>
  <c r="H3126" i="30"/>
  <c r="I3126" i="30"/>
  <c r="J3126" i="30"/>
  <c r="K3126" i="30"/>
  <c r="L3126" i="30"/>
  <c r="M3126" i="30"/>
  <c r="C3127" i="30"/>
  <c r="D3127" i="30"/>
  <c r="E3127" i="30"/>
  <c r="F3127" i="30"/>
  <c r="G3127" i="30"/>
  <c r="H3127" i="30"/>
  <c r="I3127" i="30"/>
  <c r="J3127" i="30"/>
  <c r="K3127" i="30"/>
  <c r="L3127" i="30"/>
  <c r="M3127" i="30"/>
  <c r="C3128" i="30"/>
  <c r="D3128" i="30"/>
  <c r="E3128" i="30"/>
  <c r="F3128" i="30"/>
  <c r="G3128" i="30"/>
  <c r="H3128" i="30"/>
  <c r="I3128" i="30"/>
  <c r="J3128" i="30"/>
  <c r="K3128" i="30"/>
  <c r="L3128" i="30"/>
  <c r="M3128" i="30"/>
  <c r="C3129" i="30"/>
  <c r="D3129" i="30"/>
  <c r="E3129" i="30"/>
  <c r="F3129" i="30"/>
  <c r="G3129" i="30"/>
  <c r="H3129" i="30"/>
  <c r="I3129" i="30"/>
  <c r="J3129" i="30"/>
  <c r="K3129" i="30"/>
  <c r="L3129" i="30"/>
  <c r="M3129" i="30"/>
  <c r="C3130" i="30"/>
  <c r="D3130" i="30"/>
  <c r="E3130" i="30"/>
  <c r="F3130" i="30"/>
  <c r="G3130" i="30"/>
  <c r="H3130" i="30"/>
  <c r="I3130" i="30"/>
  <c r="J3130" i="30"/>
  <c r="K3130" i="30"/>
  <c r="L3130" i="30"/>
  <c r="M3130" i="30"/>
  <c r="C3131" i="30"/>
  <c r="D3131" i="30"/>
  <c r="E3131" i="30"/>
  <c r="F3131" i="30"/>
  <c r="G3131" i="30"/>
  <c r="H3131" i="30"/>
  <c r="I3131" i="30"/>
  <c r="J3131" i="30"/>
  <c r="K3131" i="30"/>
  <c r="L3131" i="30"/>
  <c r="M3131" i="30"/>
  <c r="C3132" i="30"/>
  <c r="D3132" i="30"/>
  <c r="E3132" i="30"/>
  <c r="F3132" i="30"/>
  <c r="G3132" i="30"/>
  <c r="H3132" i="30"/>
  <c r="I3132" i="30"/>
  <c r="J3132" i="30"/>
  <c r="K3132" i="30"/>
  <c r="L3132" i="30"/>
  <c r="M3132" i="30"/>
  <c r="C3133" i="30"/>
  <c r="D3133" i="30"/>
  <c r="E3133" i="30"/>
  <c r="F3133" i="30"/>
  <c r="G3133" i="30"/>
  <c r="H3133" i="30"/>
  <c r="I3133" i="30"/>
  <c r="J3133" i="30"/>
  <c r="K3133" i="30"/>
  <c r="L3133" i="30"/>
  <c r="M3133" i="30"/>
  <c r="C3134" i="30"/>
  <c r="D3134" i="30"/>
  <c r="E3134" i="30"/>
  <c r="F3134" i="30"/>
  <c r="G3134" i="30"/>
  <c r="H3134" i="30"/>
  <c r="I3134" i="30"/>
  <c r="J3134" i="30"/>
  <c r="K3134" i="30"/>
  <c r="L3134" i="30"/>
  <c r="M3134" i="30"/>
  <c r="C3135" i="30"/>
  <c r="D3135" i="30"/>
  <c r="E3135" i="30"/>
  <c r="F3135" i="30"/>
  <c r="G3135" i="30"/>
  <c r="H3135" i="30"/>
  <c r="I3135" i="30"/>
  <c r="J3135" i="30"/>
  <c r="K3135" i="30"/>
  <c r="L3135" i="30"/>
  <c r="M3135" i="30"/>
  <c r="C3136" i="30"/>
  <c r="D3136" i="30"/>
  <c r="E3136" i="30"/>
  <c r="F3136" i="30"/>
  <c r="G3136" i="30"/>
  <c r="H3136" i="30"/>
  <c r="I3136" i="30"/>
  <c r="J3136" i="30"/>
  <c r="K3136" i="30"/>
  <c r="L3136" i="30"/>
  <c r="M3136" i="30"/>
  <c r="C3137" i="30"/>
  <c r="D3137" i="30"/>
  <c r="E3137" i="30"/>
  <c r="F3137" i="30"/>
  <c r="G3137" i="30"/>
  <c r="H3137" i="30"/>
  <c r="I3137" i="30"/>
  <c r="J3137" i="30"/>
  <c r="K3137" i="30"/>
  <c r="L3137" i="30"/>
  <c r="M3137" i="30"/>
  <c r="C3138" i="30"/>
  <c r="D3138" i="30"/>
  <c r="E3138" i="30"/>
  <c r="F3138" i="30"/>
  <c r="G3138" i="30"/>
  <c r="H3138" i="30"/>
  <c r="I3138" i="30"/>
  <c r="J3138" i="30"/>
  <c r="K3138" i="30"/>
  <c r="L3138" i="30"/>
  <c r="M3138" i="30"/>
  <c r="C3139" i="30"/>
  <c r="D3139" i="30"/>
  <c r="E3139" i="30"/>
  <c r="F3139" i="30"/>
  <c r="G3139" i="30"/>
  <c r="H3139" i="30"/>
  <c r="I3139" i="30"/>
  <c r="J3139" i="30"/>
  <c r="K3139" i="30"/>
  <c r="L3139" i="30"/>
  <c r="M3139" i="30"/>
  <c r="C3140" i="30"/>
  <c r="D3140" i="30"/>
  <c r="E3140" i="30"/>
  <c r="F3140" i="30"/>
  <c r="G3140" i="30"/>
  <c r="H3140" i="30"/>
  <c r="I3140" i="30"/>
  <c r="J3140" i="30"/>
  <c r="K3140" i="30"/>
  <c r="L3140" i="30"/>
  <c r="M3140" i="30"/>
  <c r="C3141" i="30"/>
  <c r="D3141" i="30"/>
  <c r="E3141" i="30"/>
  <c r="F3141" i="30"/>
  <c r="G3141" i="30"/>
  <c r="H3141" i="30"/>
  <c r="I3141" i="30"/>
  <c r="J3141" i="30"/>
  <c r="K3141" i="30"/>
  <c r="L3141" i="30"/>
  <c r="M3141" i="30"/>
  <c r="C3142" i="30"/>
  <c r="D3142" i="30"/>
  <c r="E3142" i="30"/>
  <c r="F3142" i="30"/>
  <c r="G3142" i="30"/>
  <c r="H3142" i="30"/>
  <c r="I3142" i="30"/>
  <c r="J3142" i="30"/>
  <c r="K3142" i="30"/>
  <c r="L3142" i="30"/>
  <c r="M3142" i="30"/>
  <c r="C3143" i="30"/>
  <c r="D3143" i="30"/>
  <c r="E3143" i="30"/>
  <c r="F3143" i="30"/>
  <c r="G3143" i="30"/>
  <c r="H3143" i="30"/>
  <c r="I3143" i="30"/>
  <c r="J3143" i="30"/>
  <c r="K3143" i="30"/>
  <c r="L3143" i="30"/>
  <c r="M3143" i="30"/>
  <c r="C3144" i="30"/>
  <c r="D3144" i="30"/>
  <c r="E3144" i="30"/>
  <c r="F3144" i="30"/>
  <c r="G3144" i="30"/>
  <c r="H3144" i="30"/>
  <c r="I3144" i="30"/>
  <c r="J3144" i="30"/>
  <c r="K3144" i="30"/>
  <c r="L3144" i="30"/>
  <c r="M3144" i="30"/>
  <c r="C3145" i="30"/>
  <c r="D3145" i="30"/>
  <c r="E3145" i="30"/>
  <c r="F3145" i="30"/>
  <c r="G3145" i="30"/>
  <c r="H3145" i="30"/>
  <c r="I3145" i="30"/>
  <c r="J3145" i="30"/>
  <c r="K3145" i="30"/>
  <c r="L3145" i="30"/>
  <c r="M3145" i="30"/>
  <c r="C3146" i="30"/>
  <c r="D3146" i="30"/>
  <c r="E3146" i="30"/>
  <c r="F3146" i="30"/>
  <c r="G3146" i="30"/>
  <c r="H3146" i="30"/>
  <c r="I3146" i="30"/>
  <c r="J3146" i="30"/>
  <c r="K3146" i="30"/>
  <c r="L3146" i="30"/>
  <c r="M3146" i="30"/>
  <c r="C3147" i="30"/>
  <c r="D3147" i="30"/>
  <c r="E3147" i="30"/>
  <c r="F3147" i="30"/>
  <c r="G3147" i="30"/>
  <c r="H3147" i="30"/>
  <c r="I3147" i="30"/>
  <c r="J3147" i="30"/>
  <c r="K3147" i="30"/>
  <c r="L3147" i="30"/>
  <c r="M3147" i="30"/>
  <c r="C3148" i="30"/>
  <c r="D3148" i="30"/>
  <c r="E3148" i="30"/>
  <c r="F3148" i="30"/>
  <c r="G3148" i="30"/>
  <c r="H3148" i="30"/>
  <c r="I3148" i="30"/>
  <c r="J3148" i="30"/>
  <c r="K3148" i="30"/>
  <c r="L3148" i="30"/>
  <c r="M3148" i="30"/>
  <c r="C3149" i="30"/>
  <c r="D3149" i="30"/>
  <c r="E3149" i="30"/>
  <c r="F3149" i="30"/>
  <c r="G3149" i="30"/>
  <c r="H3149" i="30"/>
  <c r="I3149" i="30"/>
  <c r="J3149" i="30"/>
  <c r="K3149" i="30"/>
  <c r="L3149" i="30"/>
  <c r="M3149" i="30"/>
  <c r="C3150" i="30"/>
  <c r="D3150" i="30"/>
  <c r="E3150" i="30"/>
  <c r="F3150" i="30"/>
  <c r="G3150" i="30"/>
  <c r="H3150" i="30"/>
  <c r="I3150" i="30"/>
  <c r="J3150" i="30"/>
  <c r="K3150" i="30"/>
  <c r="L3150" i="30"/>
  <c r="M3150" i="30"/>
  <c r="C3151" i="30"/>
  <c r="D3151" i="30"/>
  <c r="E3151" i="30"/>
  <c r="F3151" i="30"/>
  <c r="G3151" i="30"/>
  <c r="H3151" i="30"/>
  <c r="I3151" i="30"/>
  <c r="J3151" i="30"/>
  <c r="K3151" i="30"/>
  <c r="L3151" i="30"/>
  <c r="M3151" i="30"/>
  <c r="C3152" i="30"/>
  <c r="D3152" i="30"/>
  <c r="E3152" i="30"/>
  <c r="F3152" i="30"/>
  <c r="G3152" i="30"/>
  <c r="H3152" i="30"/>
  <c r="I3152" i="30"/>
  <c r="J3152" i="30"/>
  <c r="K3152" i="30"/>
  <c r="L3152" i="30"/>
  <c r="M3152" i="30"/>
  <c r="C3153" i="30"/>
  <c r="D3153" i="30"/>
  <c r="E3153" i="30"/>
  <c r="F3153" i="30"/>
  <c r="G3153" i="30"/>
  <c r="H3153" i="30"/>
  <c r="I3153" i="30"/>
  <c r="J3153" i="30"/>
  <c r="K3153" i="30"/>
  <c r="L3153" i="30"/>
  <c r="M3153" i="30"/>
  <c r="C3154" i="30"/>
  <c r="D3154" i="30"/>
  <c r="E3154" i="30"/>
  <c r="F3154" i="30"/>
  <c r="G3154" i="30"/>
  <c r="H3154" i="30"/>
  <c r="I3154" i="30"/>
  <c r="J3154" i="30"/>
  <c r="K3154" i="30"/>
  <c r="L3154" i="30"/>
  <c r="M3154" i="30"/>
  <c r="C3155" i="30"/>
  <c r="D3155" i="30"/>
  <c r="E3155" i="30"/>
  <c r="F3155" i="30"/>
  <c r="G3155" i="30"/>
  <c r="H3155" i="30"/>
  <c r="I3155" i="30"/>
  <c r="J3155" i="30"/>
  <c r="K3155" i="30"/>
  <c r="L3155" i="30"/>
  <c r="M3155" i="30"/>
  <c r="C3156" i="30"/>
  <c r="D3156" i="30"/>
  <c r="E3156" i="30"/>
  <c r="F3156" i="30"/>
  <c r="G3156" i="30"/>
  <c r="H3156" i="30"/>
  <c r="I3156" i="30"/>
  <c r="J3156" i="30"/>
  <c r="K3156" i="30"/>
  <c r="L3156" i="30"/>
  <c r="M3156" i="30"/>
  <c r="C3157" i="30"/>
  <c r="D3157" i="30"/>
  <c r="E3157" i="30"/>
  <c r="F3157" i="30"/>
  <c r="G3157" i="30"/>
  <c r="H3157" i="30"/>
  <c r="I3157" i="30"/>
  <c r="J3157" i="30"/>
  <c r="K3157" i="30"/>
  <c r="L3157" i="30"/>
  <c r="M3157" i="30"/>
  <c r="C3158" i="30"/>
  <c r="D3158" i="30"/>
  <c r="E3158" i="30"/>
  <c r="F3158" i="30"/>
  <c r="G3158" i="30"/>
  <c r="H3158" i="30"/>
  <c r="I3158" i="30"/>
  <c r="J3158" i="30"/>
  <c r="K3158" i="30"/>
  <c r="L3158" i="30"/>
  <c r="M3158" i="30"/>
  <c r="C3159" i="30"/>
  <c r="D3159" i="30"/>
  <c r="E3159" i="30"/>
  <c r="F3159" i="30"/>
  <c r="G3159" i="30"/>
  <c r="H3159" i="30"/>
  <c r="I3159" i="30"/>
  <c r="J3159" i="30"/>
  <c r="K3159" i="30"/>
  <c r="L3159" i="30"/>
  <c r="M3159" i="30"/>
  <c r="C3160" i="30"/>
  <c r="D3160" i="30"/>
  <c r="E3160" i="30"/>
  <c r="F3160" i="30"/>
  <c r="G3160" i="30"/>
  <c r="H3160" i="30"/>
  <c r="I3160" i="30"/>
  <c r="J3160" i="30"/>
  <c r="K3160" i="30"/>
  <c r="L3160" i="30"/>
  <c r="M3160" i="30"/>
  <c r="C3161" i="30"/>
  <c r="D3161" i="30"/>
  <c r="E3161" i="30"/>
  <c r="F3161" i="30"/>
  <c r="G3161" i="30"/>
  <c r="H3161" i="30"/>
  <c r="I3161" i="30"/>
  <c r="J3161" i="30"/>
  <c r="K3161" i="30"/>
  <c r="L3161" i="30"/>
  <c r="M3161" i="30"/>
  <c r="C3162" i="30"/>
  <c r="D3162" i="30"/>
  <c r="E3162" i="30"/>
  <c r="F3162" i="30"/>
  <c r="G3162" i="30"/>
  <c r="H3162" i="30"/>
  <c r="I3162" i="30"/>
  <c r="J3162" i="30"/>
  <c r="K3162" i="30"/>
  <c r="L3162" i="30"/>
  <c r="M3162" i="30"/>
  <c r="C3163" i="30"/>
  <c r="D3163" i="30"/>
  <c r="E3163" i="30"/>
  <c r="F3163" i="30"/>
  <c r="G3163" i="30"/>
  <c r="H3163" i="30"/>
  <c r="I3163" i="30"/>
  <c r="J3163" i="30"/>
  <c r="K3163" i="30"/>
  <c r="L3163" i="30"/>
  <c r="M3163" i="30"/>
  <c r="C3164" i="30"/>
  <c r="D3164" i="30"/>
  <c r="E3164" i="30"/>
  <c r="F3164" i="30"/>
  <c r="G3164" i="30"/>
  <c r="H3164" i="30"/>
  <c r="I3164" i="30"/>
  <c r="J3164" i="30"/>
  <c r="K3164" i="30"/>
  <c r="L3164" i="30"/>
  <c r="M3164" i="30"/>
  <c r="C3165" i="30"/>
  <c r="D3165" i="30"/>
  <c r="E3165" i="30"/>
  <c r="F3165" i="30"/>
  <c r="G3165" i="30"/>
  <c r="H3165" i="30"/>
  <c r="I3165" i="30"/>
  <c r="J3165" i="30"/>
  <c r="K3165" i="30"/>
  <c r="L3165" i="30"/>
  <c r="M3165" i="30"/>
  <c r="C3166" i="30"/>
  <c r="D3166" i="30"/>
  <c r="E3166" i="30"/>
  <c r="F3166" i="30"/>
  <c r="G3166" i="30"/>
  <c r="H3166" i="30"/>
  <c r="I3166" i="30"/>
  <c r="J3166" i="30"/>
  <c r="K3166" i="30"/>
  <c r="L3166" i="30"/>
  <c r="M3166" i="30"/>
  <c r="C3167" i="30"/>
  <c r="D3167" i="30"/>
  <c r="E3167" i="30"/>
  <c r="F3167" i="30"/>
  <c r="G3167" i="30"/>
  <c r="H3167" i="30"/>
  <c r="I3167" i="30"/>
  <c r="J3167" i="30"/>
  <c r="K3167" i="30"/>
  <c r="L3167" i="30"/>
  <c r="M3167" i="30"/>
  <c r="C3168" i="30"/>
  <c r="D3168" i="30"/>
  <c r="E3168" i="30"/>
  <c r="F3168" i="30"/>
  <c r="G3168" i="30"/>
  <c r="H3168" i="30"/>
  <c r="I3168" i="30"/>
  <c r="J3168" i="30"/>
  <c r="K3168" i="30"/>
  <c r="L3168" i="30"/>
  <c r="M3168" i="30"/>
  <c r="C3169" i="30"/>
  <c r="D3169" i="30"/>
  <c r="E3169" i="30"/>
  <c r="F3169" i="30"/>
  <c r="G3169" i="30"/>
  <c r="H3169" i="30"/>
  <c r="I3169" i="30"/>
  <c r="J3169" i="30"/>
  <c r="K3169" i="30"/>
  <c r="L3169" i="30"/>
  <c r="M3169" i="30"/>
  <c r="C3170" i="30"/>
  <c r="D3170" i="30"/>
  <c r="E3170" i="30"/>
  <c r="F3170" i="30"/>
  <c r="G3170" i="30"/>
  <c r="H3170" i="30"/>
  <c r="I3170" i="30"/>
  <c r="J3170" i="30"/>
  <c r="K3170" i="30"/>
  <c r="L3170" i="30"/>
  <c r="M3170" i="30"/>
  <c r="C3171" i="30"/>
  <c r="D3171" i="30"/>
  <c r="E3171" i="30"/>
  <c r="F3171" i="30"/>
  <c r="G3171" i="30"/>
  <c r="H3171" i="30"/>
  <c r="I3171" i="30"/>
  <c r="J3171" i="30"/>
  <c r="K3171" i="30"/>
  <c r="L3171" i="30"/>
  <c r="M3171" i="30"/>
  <c r="C3172" i="30"/>
  <c r="D3172" i="30"/>
  <c r="E3172" i="30"/>
  <c r="F3172" i="30"/>
  <c r="G3172" i="30"/>
  <c r="H3172" i="30"/>
  <c r="I3172" i="30"/>
  <c r="J3172" i="30"/>
  <c r="K3172" i="30"/>
  <c r="L3172" i="30"/>
  <c r="M3172" i="30"/>
  <c r="C3173" i="30"/>
  <c r="D3173" i="30"/>
  <c r="E3173" i="30"/>
  <c r="F3173" i="30"/>
  <c r="G3173" i="30"/>
  <c r="H3173" i="30"/>
  <c r="I3173" i="30"/>
  <c r="J3173" i="30"/>
  <c r="K3173" i="30"/>
  <c r="L3173" i="30"/>
  <c r="M3173" i="30"/>
  <c r="C3174" i="30"/>
  <c r="D3174" i="30"/>
  <c r="E3174" i="30"/>
  <c r="F3174" i="30"/>
  <c r="G3174" i="30"/>
  <c r="H3174" i="30"/>
  <c r="I3174" i="30"/>
  <c r="J3174" i="30"/>
  <c r="K3174" i="30"/>
  <c r="L3174" i="30"/>
  <c r="M3174" i="30"/>
  <c r="C3175" i="30"/>
  <c r="D3175" i="30"/>
  <c r="E3175" i="30"/>
  <c r="F3175" i="30"/>
  <c r="G3175" i="30"/>
  <c r="H3175" i="30"/>
  <c r="I3175" i="30"/>
  <c r="J3175" i="30"/>
  <c r="K3175" i="30"/>
  <c r="L3175" i="30"/>
  <c r="M3175" i="30"/>
  <c r="C3176" i="30"/>
  <c r="D3176" i="30"/>
  <c r="E3176" i="30"/>
  <c r="F3176" i="30"/>
  <c r="G3176" i="30"/>
  <c r="H3176" i="30"/>
  <c r="I3176" i="30"/>
  <c r="J3176" i="30"/>
  <c r="K3176" i="30"/>
  <c r="L3176" i="30"/>
  <c r="M3176" i="30"/>
  <c r="C3177" i="30"/>
  <c r="D3177" i="30"/>
  <c r="E3177" i="30"/>
  <c r="F3177" i="30"/>
  <c r="G3177" i="30"/>
  <c r="H3177" i="30"/>
  <c r="I3177" i="30"/>
  <c r="J3177" i="30"/>
  <c r="K3177" i="30"/>
  <c r="L3177" i="30"/>
  <c r="M3177" i="30"/>
  <c r="C3178" i="30"/>
  <c r="D3178" i="30"/>
  <c r="E3178" i="30"/>
  <c r="F3178" i="30"/>
  <c r="G3178" i="30"/>
  <c r="H3178" i="30"/>
  <c r="I3178" i="30"/>
  <c r="J3178" i="30"/>
  <c r="K3178" i="30"/>
  <c r="L3178" i="30"/>
  <c r="M3178" i="30"/>
  <c r="C3179" i="30"/>
  <c r="D3179" i="30"/>
  <c r="E3179" i="30"/>
  <c r="F3179" i="30"/>
  <c r="G3179" i="30"/>
  <c r="H3179" i="30"/>
  <c r="I3179" i="30"/>
  <c r="J3179" i="30"/>
  <c r="K3179" i="30"/>
  <c r="L3179" i="30"/>
  <c r="M3179" i="30"/>
  <c r="C3180" i="30"/>
  <c r="D3180" i="30"/>
  <c r="E3180" i="30"/>
  <c r="F3180" i="30"/>
  <c r="G3180" i="30"/>
  <c r="H3180" i="30"/>
  <c r="I3180" i="30"/>
  <c r="J3180" i="30"/>
  <c r="K3180" i="30"/>
  <c r="L3180" i="30"/>
  <c r="M3180" i="30"/>
  <c r="C3181" i="30"/>
  <c r="D3181" i="30"/>
  <c r="E3181" i="30"/>
  <c r="F3181" i="30"/>
  <c r="G3181" i="30"/>
  <c r="H3181" i="30"/>
  <c r="I3181" i="30"/>
  <c r="J3181" i="30"/>
  <c r="K3181" i="30"/>
  <c r="L3181" i="30"/>
  <c r="M3181" i="30"/>
  <c r="C3182" i="30"/>
  <c r="D3182" i="30"/>
  <c r="E3182" i="30"/>
  <c r="F3182" i="30"/>
  <c r="G3182" i="30"/>
  <c r="H3182" i="30"/>
  <c r="I3182" i="30"/>
  <c r="J3182" i="30"/>
  <c r="K3182" i="30"/>
  <c r="L3182" i="30"/>
  <c r="M3182" i="30"/>
  <c r="C3183" i="30"/>
  <c r="D3183" i="30"/>
  <c r="E3183" i="30"/>
  <c r="F3183" i="30"/>
  <c r="G3183" i="30"/>
  <c r="H3183" i="30"/>
  <c r="I3183" i="30"/>
  <c r="J3183" i="30"/>
  <c r="K3183" i="30"/>
  <c r="L3183" i="30"/>
  <c r="M3183" i="30"/>
  <c r="C3184" i="30"/>
  <c r="D3184" i="30"/>
  <c r="E3184" i="30"/>
  <c r="F3184" i="30"/>
  <c r="G3184" i="30"/>
  <c r="H3184" i="30"/>
  <c r="I3184" i="30"/>
  <c r="J3184" i="30"/>
  <c r="K3184" i="30"/>
  <c r="L3184" i="30"/>
  <c r="M3184" i="30"/>
  <c r="C3185" i="30"/>
  <c r="D3185" i="30"/>
  <c r="E3185" i="30"/>
  <c r="F3185" i="30"/>
  <c r="G3185" i="30"/>
  <c r="H3185" i="30"/>
  <c r="I3185" i="30"/>
  <c r="J3185" i="30"/>
  <c r="K3185" i="30"/>
  <c r="L3185" i="30"/>
  <c r="M3185" i="30"/>
  <c r="C3186" i="30"/>
  <c r="D3186" i="30"/>
  <c r="E3186" i="30"/>
  <c r="F3186" i="30"/>
  <c r="G3186" i="30"/>
  <c r="H3186" i="30"/>
  <c r="I3186" i="30"/>
  <c r="J3186" i="30"/>
  <c r="K3186" i="30"/>
  <c r="L3186" i="30"/>
  <c r="M3186" i="30"/>
  <c r="C3187" i="30"/>
  <c r="D3187" i="30"/>
  <c r="E3187" i="30"/>
  <c r="F3187" i="30"/>
  <c r="G3187" i="30"/>
  <c r="H3187" i="30"/>
  <c r="I3187" i="30"/>
  <c r="J3187" i="30"/>
  <c r="K3187" i="30"/>
  <c r="L3187" i="30"/>
  <c r="M3187" i="30"/>
  <c r="C3188" i="30"/>
  <c r="D3188" i="30"/>
  <c r="E3188" i="30"/>
  <c r="F3188" i="30"/>
  <c r="G3188" i="30"/>
  <c r="H3188" i="30"/>
  <c r="I3188" i="30"/>
  <c r="J3188" i="30"/>
  <c r="K3188" i="30"/>
  <c r="L3188" i="30"/>
  <c r="M3188" i="30"/>
  <c r="C3189" i="30"/>
  <c r="D3189" i="30"/>
  <c r="E3189" i="30"/>
  <c r="F3189" i="30"/>
  <c r="G3189" i="30"/>
  <c r="H3189" i="30"/>
  <c r="I3189" i="30"/>
  <c r="J3189" i="30"/>
  <c r="K3189" i="30"/>
  <c r="L3189" i="30"/>
  <c r="M3189" i="30"/>
  <c r="C3190" i="30"/>
  <c r="D3190" i="30"/>
  <c r="E3190" i="30"/>
  <c r="F3190" i="30"/>
  <c r="G3190" i="30"/>
  <c r="H3190" i="30"/>
  <c r="I3190" i="30"/>
  <c r="J3190" i="30"/>
  <c r="K3190" i="30"/>
  <c r="L3190" i="30"/>
  <c r="M3190" i="30"/>
  <c r="C3191" i="30"/>
  <c r="D3191" i="30"/>
  <c r="E3191" i="30"/>
  <c r="F3191" i="30"/>
  <c r="G3191" i="30"/>
  <c r="H3191" i="30"/>
  <c r="I3191" i="30"/>
  <c r="J3191" i="30"/>
  <c r="K3191" i="30"/>
  <c r="L3191" i="30"/>
  <c r="M3191" i="30"/>
  <c r="C3192" i="30"/>
  <c r="D3192" i="30"/>
  <c r="E3192" i="30"/>
  <c r="F3192" i="30"/>
  <c r="G3192" i="30"/>
  <c r="H3192" i="30"/>
  <c r="I3192" i="30"/>
  <c r="J3192" i="30"/>
  <c r="K3192" i="30"/>
  <c r="L3192" i="30"/>
  <c r="M3192" i="30"/>
  <c r="C3193" i="30"/>
  <c r="D3193" i="30"/>
  <c r="E3193" i="30"/>
  <c r="F3193" i="30"/>
  <c r="G3193" i="30"/>
  <c r="H3193" i="30"/>
  <c r="I3193" i="30"/>
  <c r="J3193" i="30"/>
  <c r="K3193" i="30"/>
  <c r="L3193" i="30"/>
  <c r="M3193" i="30"/>
  <c r="C3194" i="30"/>
  <c r="D3194" i="30"/>
  <c r="E3194" i="30"/>
  <c r="F3194" i="30"/>
  <c r="G3194" i="30"/>
  <c r="H3194" i="30"/>
  <c r="I3194" i="30"/>
  <c r="J3194" i="30"/>
  <c r="K3194" i="30"/>
  <c r="L3194" i="30"/>
  <c r="M3194" i="30"/>
  <c r="C3195" i="30"/>
  <c r="D3195" i="30"/>
  <c r="E3195" i="30"/>
  <c r="F3195" i="30"/>
  <c r="G3195" i="30"/>
  <c r="H3195" i="30"/>
  <c r="I3195" i="30"/>
  <c r="J3195" i="30"/>
  <c r="K3195" i="30"/>
  <c r="L3195" i="30"/>
  <c r="M3195" i="30"/>
  <c r="C3196" i="30"/>
  <c r="D3196" i="30"/>
  <c r="E3196" i="30"/>
  <c r="F3196" i="30"/>
  <c r="G3196" i="30"/>
  <c r="H3196" i="30"/>
  <c r="I3196" i="30"/>
  <c r="J3196" i="30"/>
  <c r="K3196" i="30"/>
  <c r="L3196" i="30"/>
  <c r="M3196" i="30"/>
  <c r="C3197" i="30"/>
  <c r="D3197" i="30"/>
  <c r="E3197" i="30"/>
  <c r="F3197" i="30"/>
  <c r="G3197" i="30"/>
  <c r="H3197" i="30"/>
  <c r="I3197" i="30"/>
  <c r="J3197" i="30"/>
  <c r="K3197" i="30"/>
  <c r="L3197" i="30"/>
  <c r="M3197" i="30"/>
  <c r="C3198" i="30"/>
  <c r="D3198" i="30"/>
  <c r="E3198" i="30"/>
  <c r="F3198" i="30"/>
  <c r="G3198" i="30"/>
  <c r="H3198" i="30"/>
  <c r="I3198" i="30"/>
  <c r="J3198" i="30"/>
  <c r="K3198" i="30"/>
  <c r="L3198" i="30"/>
  <c r="M3198" i="30"/>
  <c r="C3214" i="30"/>
  <c r="D3214" i="30"/>
  <c r="E3214" i="30"/>
  <c r="F3214" i="30"/>
  <c r="G3214" i="30"/>
  <c r="H3214" i="30"/>
  <c r="I3214" i="30"/>
  <c r="J3214" i="30"/>
  <c r="K3214" i="30"/>
  <c r="L3214" i="30"/>
  <c r="M3214" i="30"/>
  <c r="C3215" i="30"/>
  <c r="D3215" i="30"/>
  <c r="E3215" i="30"/>
  <c r="F3215" i="30"/>
  <c r="G3215" i="30"/>
  <c r="H3215" i="30"/>
  <c r="I3215" i="30"/>
  <c r="J3215" i="30"/>
  <c r="K3215" i="30"/>
  <c r="L3215" i="30"/>
  <c r="M3215" i="30"/>
  <c r="C3216" i="30"/>
  <c r="D3216" i="30"/>
  <c r="E3216" i="30"/>
  <c r="F3216" i="30"/>
  <c r="G3216" i="30"/>
  <c r="H3216" i="30"/>
  <c r="I3216" i="30"/>
  <c r="J3216" i="30"/>
  <c r="K3216" i="30"/>
  <c r="L3216" i="30"/>
  <c r="M3216" i="30"/>
  <c r="C3217" i="30"/>
  <c r="D3217" i="30"/>
  <c r="E3217" i="30"/>
  <c r="F3217" i="30"/>
  <c r="G3217" i="30"/>
  <c r="H3217" i="30"/>
  <c r="I3217" i="30"/>
  <c r="J3217" i="30"/>
  <c r="K3217" i="30"/>
  <c r="L3217" i="30"/>
  <c r="M3217" i="30"/>
  <c r="C3218" i="30"/>
  <c r="D3218" i="30"/>
  <c r="E3218" i="30"/>
  <c r="F3218" i="30"/>
  <c r="G3218" i="30"/>
  <c r="H3218" i="30"/>
  <c r="I3218" i="30"/>
  <c r="J3218" i="30"/>
  <c r="K3218" i="30"/>
  <c r="L3218" i="30"/>
  <c r="M3218" i="30"/>
  <c r="C3219" i="30"/>
  <c r="D3219" i="30"/>
  <c r="E3219" i="30"/>
  <c r="F3219" i="30"/>
  <c r="G3219" i="30"/>
  <c r="H3219" i="30"/>
  <c r="I3219" i="30"/>
  <c r="J3219" i="30"/>
  <c r="K3219" i="30"/>
  <c r="L3219" i="30"/>
  <c r="M3219" i="30"/>
  <c r="C3220" i="30"/>
  <c r="D3220" i="30"/>
  <c r="E3220" i="30"/>
  <c r="F3220" i="30"/>
  <c r="G3220" i="30"/>
  <c r="H3220" i="30"/>
  <c r="I3220" i="30"/>
  <c r="J3220" i="30"/>
  <c r="K3220" i="30"/>
  <c r="L3220" i="30"/>
  <c r="M3220" i="30"/>
  <c r="C3221" i="30"/>
  <c r="D3221" i="30"/>
  <c r="E3221" i="30"/>
  <c r="F3221" i="30"/>
  <c r="G3221" i="30"/>
  <c r="H3221" i="30"/>
  <c r="I3221" i="30"/>
  <c r="J3221" i="30"/>
  <c r="K3221" i="30"/>
  <c r="L3221" i="30"/>
  <c r="M3221" i="30"/>
  <c r="C3222" i="30"/>
  <c r="D3222" i="30"/>
  <c r="E3222" i="30"/>
  <c r="F3222" i="30"/>
  <c r="G3222" i="30"/>
  <c r="H3222" i="30"/>
  <c r="I3222" i="30"/>
  <c r="J3222" i="30"/>
  <c r="K3222" i="30"/>
  <c r="L3222" i="30"/>
  <c r="M3222" i="30"/>
  <c r="C3223" i="30"/>
  <c r="D3223" i="30"/>
  <c r="E3223" i="30"/>
  <c r="F3223" i="30"/>
  <c r="G3223" i="30"/>
  <c r="H3223" i="30"/>
  <c r="I3223" i="30"/>
  <c r="J3223" i="30"/>
  <c r="K3223" i="30"/>
  <c r="L3223" i="30"/>
  <c r="M3223" i="30"/>
  <c r="C3224" i="30"/>
  <c r="D3224" i="30"/>
  <c r="E3224" i="30"/>
  <c r="F3224" i="30"/>
  <c r="G3224" i="30"/>
  <c r="H3224" i="30"/>
  <c r="I3224" i="30"/>
  <c r="J3224" i="30"/>
  <c r="K3224" i="30"/>
  <c r="L3224" i="30"/>
  <c r="M3224" i="30"/>
  <c r="C3225" i="30"/>
  <c r="D3225" i="30"/>
  <c r="E3225" i="30"/>
  <c r="F3225" i="30"/>
  <c r="G3225" i="30"/>
  <c r="H3225" i="30"/>
  <c r="I3225" i="30"/>
  <c r="J3225" i="30"/>
  <c r="K3225" i="30"/>
  <c r="L3225" i="30"/>
  <c r="M3225" i="30"/>
  <c r="C3226" i="30"/>
  <c r="D3226" i="30"/>
  <c r="E3226" i="30"/>
  <c r="F3226" i="30"/>
  <c r="G3226" i="30"/>
  <c r="H3226" i="30"/>
  <c r="I3226" i="30"/>
  <c r="J3226" i="30"/>
  <c r="K3226" i="30"/>
  <c r="L3226" i="30"/>
  <c r="M3226" i="30"/>
  <c r="C3227" i="30"/>
  <c r="D3227" i="30"/>
  <c r="E3227" i="30"/>
  <c r="F3227" i="30"/>
  <c r="G3227" i="30"/>
  <c r="H3227" i="30"/>
  <c r="I3227" i="30"/>
  <c r="J3227" i="30"/>
  <c r="K3227" i="30"/>
  <c r="L3227" i="30"/>
  <c r="M3227" i="30"/>
  <c r="C3228" i="30"/>
  <c r="D3228" i="30"/>
  <c r="E3228" i="30"/>
  <c r="F3228" i="30"/>
  <c r="G3228" i="30"/>
  <c r="H3228" i="30"/>
  <c r="I3228" i="30"/>
  <c r="J3228" i="30"/>
  <c r="K3228" i="30"/>
  <c r="L3228" i="30"/>
  <c r="M3228" i="30"/>
  <c r="C3229" i="30"/>
  <c r="D3229" i="30"/>
  <c r="E3229" i="30"/>
  <c r="F3229" i="30"/>
  <c r="G3229" i="30"/>
  <c r="H3229" i="30"/>
  <c r="I3229" i="30"/>
  <c r="J3229" i="30"/>
  <c r="K3229" i="30"/>
  <c r="L3229" i="30"/>
  <c r="M3229" i="30"/>
  <c r="C3230" i="30"/>
  <c r="D3230" i="30"/>
  <c r="E3230" i="30"/>
  <c r="F3230" i="30"/>
  <c r="G3230" i="30"/>
  <c r="H3230" i="30"/>
  <c r="I3230" i="30"/>
  <c r="J3230" i="30"/>
  <c r="K3230" i="30"/>
  <c r="L3230" i="30"/>
  <c r="M3230" i="30"/>
  <c r="C3231" i="30"/>
  <c r="D3231" i="30"/>
  <c r="E3231" i="30"/>
  <c r="F3231" i="30"/>
  <c r="G3231" i="30"/>
  <c r="H3231" i="30"/>
  <c r="I3231" i="30"/>
  <c r="J3231" i="30"/>
  <c r="K3231" i="30"/>
  <c r="L3231" i="30"/>
  <c r="M3231" i="30"/>
  <c r="C3232" i="30"/>
  <c r="D3232" i="30"/>
  <c r="E3232" i="30"/>
  <c r="F3232" i="30"/>
  <c r="G3232" i="30"/>
  <c r="H3232" i="30"/>
  <c r="I3232" i="30"/>
  <c r="J3232" i="30"/>
  <c r="K3232" i="30"/>
  <c r="L3232" i="30"/>
  <c r="M3232" i="30"/>
  <c r="C3233" i="30"/>
  <c r="D3233" i="30"/>
  <c r="E3233" i="30"/>
  <c r="F3233" i="30"/>
  <c r="G3233" i="30"/>
  <c r="H3233" i="30"/>
  <c r="I3233" i="30"/>
  <c r="J3233" i="30"/>
  <c r="K3233" i="30"/>
  <c r="L3233" i="30"/>
  <c r="M3233" i="30"/>
  <c r="C3234" i="30"/>
  <c r="D3234" i="30"/>
  <c r="E3234" i="30"/>
  <c r="F3234" i="30"/>
  <c r="G3234" i="30"/>
  <c r="H3234" i="30"/>
  <c r="I3234" i="30"/>
  <c r="J3234" i="30"/>
  <c r="K3234" i="30"/>
  <c r="L3234" i="30"/>
  <c r="M3234" i="30"/>
  <c r="C3235" i="30"/>
  <c r="D3235" i="30"/>
  <c r="E3235" i="30"/>
  <c r="F3235" i="30"/>
  <c r="G3235" i="30"/>
  <c r="H3235" i="30"/>
  <c r="I3235" i="30"/>
  <c r="J3235" i="30"/>
  <c r="K3235" i="30"/>
  <c r="L3235" i="30"/>
  <c r="M3235" i="30"/>
  <c r="C3236" i="30"/>
  <c r="D3236" i="30"/>
  <c r="E3236" i="30"/>
  <c r="F3236" i="30"/>
  <c r="G3236" i="30"/>
  <c r="H3236" i="30"/>
  <c r="I3236" i="30"/>
  <c r="J3236" i="30"/>
  <c r="K3236" i="30"/>
  <c r="L3236" i="30"/>
  <c r="M3236" i="30"/>
  <c r="C3237" i="30"/>
  <c r="D3237" i="30"/>
  <c r="E3237" i="30"/>
  <c r="F3237" i="30"/>
  <c r="G3237" i="30"/>
  <c r="H3237" i="30"/>
  <c r="I3237" i="30"/>
  <c r="J3237" i="30"/>
  <c r="K3237" i="30"/>
  <c r="L3237" i="30"/>
  <c r="M3237" i="30"/>
  <c r="C3238" i="30"/>
  <c r="D3238" i="30"/>
  <c r="E3238" i="30"/>
  <c r="F3238" i="30"/>
  <c r="G3238" i="30"/>
  <c r="H3238" i="30"/>
  <c r="I3238" i="30"/>
  <c r="J3238" i="30"/>
  <c r="K3238" i="30"/>
  <c r="L3238" i="30"/>
  <c r="M3238" i="30"/>
  <c r="C3239" i="30"/>
  <c r="D3239" i="30"/>
  <c r="E3239" i="30"/>
  <c r="F3239" i="30"/>
  <c r="G3239" i="30"/>
  <c r="H3239" i="30"/>
  <c r="I3239" i="30"/>
  <c r="J3239" i="30"/>
  <c r="K3239" i="30"/>
  <c r="L3239" i="30"/>
  <c r="M3239" i="30"/>
  <c r="C3240" i="30"/>
  <c r="D3240" i="30"/>
  <c r="E3240" i="30"/>
  <c r="F3240" i="30"/>
  <c r="G3240" i="30"/>
  <c r="H3240" i="30"/>
  <c r="I3240" i="30"/>
  <c r="J3240" i="30"/>
  <c r="K3240" i="30"/>
  <c r="L3240" i="30"/>
  <c r="M3240" i="30"/>
  <c r="C3241" i="30"/>
  <c r="D3241" i="30"/>
  <c r="E3241" i="30"/>
  <c r="F3241" i="30"/>
  <c r="G3241" i="30"/>
  <c r="H3241" i="30"/>
  <c r="I3241" i="30"/>
  <c r="J3241" i="30"/>
  <c r="K3241" i="30"/>
  <c r="L3241" i="30"/>
  <c r="M3241" i="30"/>
  <c r="C3242" i="30"/>
  <c r="D3242" i="30"/>
  <c r="E3242" i="30"/>
  <c r="F3242" i="30"/>
  <c r="G3242" i="30"/>
  <c r="H3242" i="30"/>
  <c r="I3242" i="30"/>
  <c r="J3242" i="30"/>
  <c r="K3242" i="30"/>
  <c r="L3242" i="30"/>
  <c r="M3242" i="30"/>
  <c r="C3243" i="30"/>
  <c r="D3243" i="30"/>
  <c r="E3243" i="30"/>
  <c r="F3243" i="30"/>
  <c r="G3243" i="30"/>
  <c r="H3243" i="30"/>
  <c r="I3243" i="30"/>
  <c r="J3243" i="30"/>
  <c r="K3243" i="30"/>
  <c r="L3243" i="30"/>
  <c r="M3243" i="30"/>
  <c r="C3244" i="30"/>
  <c r="D3244" i="30"/>
  <c r="E3244" i="30"/>
  <c r="F3244" i="30"/>
  <c r="G3244" i="30"/>
  <c r="H3244" i="30"/>
  <c r="I3244" i="30"/>
  <c r="J3244" i="30"/>
  <c r="K3244" i="30"/>
  <c r="L3244" i="30"/>
  <c r="M3244" i="30"/>
  <c r="C3245" i="30"/>
  <c r="D3245" i="30"/>
  <c r="E3245" i="30"/>
  <c r="F3245" i="30"/>
  <c r="G3245" i="30"/>
  <c r="H3245" i="30"/>
  <c r="I3245" i="30"/>
  <c r="J3245" i="30"/>
  <c r="K3245" i="30"/>
  <c r="L3245" i="30"/>
  <c r="M3245" i="30"/>
  <c r="C3246" i="30"/>
  <c r="D3246" i="30"/>
  <c r="E3246" i="30"/>
  <c r="F3246" i="30"/>
  <c r="G3246" i="30"/>
  <c r="H3246" i="30"/>
  <c r="I3246" i="30"/>
  <c r="J3246" i="30"/>
  <c r="K3246" i="30"/>
  <c r="L3246" i="30"/>
  <c r="M3246" i="30"/>
  <c r="C3247" i="30"/>
  <c r="D3247" i="30"/>
  <c r="E3247" i="30"/>
  <c r="F3247" i="30"/>
  <c r="G3247" i="30"/>
  <c r="H3247" i="30"/>
  <c r="I3247" i="30"/>
  <c r="J3247" i="30"/>
  <c r="K3247" i="30"/>
  <c r="L3247" i="30"/>
  <c r="M3247" i="30"/>
  <c r="C3248" i="30"/>
  <c r="D3248" i="30"/>
  <c r="E3248" i="30"/>
  <c r="F3248" i="30"/>
  <c r="G3248" i="30"/>
  <c r="H3248" i="30"/>
  <c r="I3248" i="30"/>
  <c r="J3248" i="30"/>
  <c r="K3248" i="30"/>
  <c r="L3248" i="30"/>
  <c r="M3248" i="30"/>
  <c r="C3249" i="30"/>
  <c r="D3249" i="30"/>
  <c r="E3249" i="30"/>
  <c r="F3249" i="30"/>
  <c r="G3249" i="30"/>
  <c r="H3249" i="30"/>
  <c r="I3249" i="30"/>
  <c r="J3249" i="30"/>
  <c r="K3249" i="30"/>
  <c r="L3249" i="30"/>
  <c r="M3249" i="30"/>
  <c r="C3250" i="30"/>
  <c r="D3250" i="30"/>
  <c r="E3250" i="30"/>
  <c r="F3250" i="30"/>
  <c r="G3250" i="30"/>
  <c r="H3250" i="30"/>
  <c r="I3250" i="30"/>
  <c r="J3250" i="30"/>
  <c r="K3250" i="30"/>
  <c r="L3250" i="30"/>
  <c r="M3250" i="30"/>
  <c r="C3251" i="30"/>
  <c r="D3251" i="30"/>
  <c r="E3251" i="30"/>
  <c r="F3251" i="30"/>
  <c r="G3251" i="30"/>
  <c r="H3251" i="30"/>
  <c r="I3251" i="30"/>
  <c r="J3251" i="30"/>
  <c r="K3251" i="30"/>
  <c r="L3251" i="30"/>
  <c r="M3251" i="30"/>
  <c r="C3252" i="30"/>
  <c r="D3252" i="30"/>
  <c r="E3252" i="30"/>
  <c r="F3252" i="30"/>
  <c r="G3252" i="30"/>
  <c r="H3252" i="30"/>
  <c r="I3252" i="30"/>
  <c r="J3252" i="30"/>
  <c r="K3252" i="30"/>
  <c r="L3252" i="30"/>
  <c r="M3252" i="30"/>
  <c r="C3253" i="30"/>
  <c r="D3253" i="30"/>
  <c r="E3253" i="30"/>
  <c r="F3253" i="30"/>
  <c r="G3253" i="30"/>
  <c r="H3253" i="30"/>
  <c r="I3253" i="30"/>
  <c r="J3253" i="30"/>
  <c r="K3253" i="30"/>
  <c r="L3253" i="30"/>
  <c r="M3253" i="30"/>
  <c r="C3254" i="30"/>
  <c r="D3254" i="30"/>
  <c r="E3254" i="30"/>
  <c r="F3254" i="30"/>
  <c r="G3254" i="30"/>
  <c r="H3254" i="30"/>
  <c r="I3254" i="30"/>
  <c r="J3254" i="30"/>
  <c r="K3254" i="30"/>
  <c r="L3254" i="30"/>
  <c r="M3254" i="30"/>
  <c r="C3255" i="30"/>
  <c r="D3255" i="30"/>
  <c r="E3255" i="30"/>
  <c r="F3255" i="30"/>
  <c r="G3255" i="30"/>
  <c r="H3255" i="30"/>
  <c r="I3255" i="30"/>
  <c r="J3255" i="30"/>
  <c r="K3255" i="30"/>
  <c r="L3255" i="30"/>
  <c r="M3255" i="30"/>
  <c r="C3256" i="30"/>
  <c r="D3256" i="30"/>
  <c r="E3256" i="30"/>
  <c r="F3256" i="30"/>
  <c r="G3256" i="30"/>
  <c r="H3256" i="30"/>
  <c r="I3256" i="30"/>
  <c r="J3256" i="30"/>
  <c r="K3256" i="30"/>
  <c r="L3256" i="30"/>
  <c r="M3256" i="30"/>
  <c r="C3257" i="30"/>
  <c r="D3257" i="30"/>
  <c r="E3257" i="30"/>
  <c r="F3257" i="30"/>
  <c r="G3257" i="30"/>
  <c r="H3257" i="30"/>
  <c r="I3257" i="30"/>
  <c r="J3257" i="30"/>
  <c r="K3257" i="30"/>
  <c r="L3257" i="30"/>
  <c r="M3257" i="30"/>
  <c r="C3258" i="30"/>
  <c r="D3258" i="30"/>
  <c r="E3258" i="30"/>
  <c r="F3258" i="30"/>
  <c r="G3258" i="30"/>
  <c r="H3258" i="30"/>
  <c r="I3258" i="30"/>
  <c r="J3258" i="30"/>
  <c r="K3258" i="30"/>
  <c r="L3258" i="30"/>
  <c r="M3258" i="30"/>
  <c r="C3259" i="30"/>
  <c r="D3259" i="30"/>
  <c r="E3259" i="30"/>
  <c r="F3259" i="30"/>
  <c r="G3259" i="30"/>
  <c r="H3259" i="30"/>
  <c r="I3259" i="30"/>
  <c r="J3259" i="30"/>
  <c r="K3259" i="30"/>
  <c r="L3259" i="30"/>
  <c r="M3259" i="30"/>
  <c r="C3260" i="30"/>
  <c r="D3260" i="30"/>
  <c r="E3260" i="30"/>
  <c r="F3260" i="30"/>
  <c r="G3260" i="30"/>
  <c r="H3260" i="30"/>
  <c r="I3260" i="30"/>
  <c r="J3260" i="30"/>
  <c r="K3260" i="30"/>
  <c r="L3260" i="30"/>
  <c r="M3260" i="30"/>
  <c r="C3261" i="30"/>
  <c r="D3261" i="30"/>
  <c r="E3261" i="30"/>
  <c r="F3261" i="30"/>
  <c r="G3261" i="30"/>
  <c r="H3261" i="30"/>
  <c r="I3261" i="30"/>
  <c r="J3261" i="30"/>
  <c r="K3261" i="30"/>
  <c r="L3261" i="30"/>
  <c r="M3261" i="30"/>
  <c r="C3262" i="30"/>
  <c r="D3262" i="30"/>
  <c r="E3262" i="30"/>
  <c r="F3262" i="30"/>
  <c r="G3262" i="30"/>
  <c r="H3262" i="30"/>
  <c r="I3262" i="30"/>
  <c r="J3262" i="30"/>
  <c r="K3262" i="30"/>
  <c r="L3262" i="30"/>
  <c r="M3262" i="30"/>
  <c r="C3263" i="30"/>
  <c r="D3263" i="30"/>
  <c r="E3263" i="30"/>
  <c r="F3263" i="30"/>
  <c r="G3263" i="30"/>
  <c r="H3263" i="30"/>
  <c r="I3263" i="30"/>
  <c r="J3263" i="30"/>
  <c r="K3263" i="30"/>
  <c r="L3263" i="30"/>
  <c r="M3263" i="30"/>
  <c r="C3264" i="30"/>
  <c r="D3264" i="30"/>
  <c r="E3264" i="30"/>
  <c r="F3264" i="30"/>
  <c r="G3264" i="30"/>
  <c r="H3264" i="30"/>
  <c r="I3264" i="30"/>
  <c r="J3264" i="30"/>
  <c r="K3264" i="30"/>
  <c r="L3264" i="30"/>
  <c r="M3264" i="30"/>
  <c r="C3265" i="30"/>
  <c r="D3265" i="30"/>
  <c r="E3265" i="30"/>
  <c r="F3265" i="30"/>
  <c r="G3265" i="30"/>
  <c r="H3265" i="30"/>
  <c r="I3265" i="30"/>
  <c r="J3265" i="30"/>
  <c r="K3265" i="30"/>
  <c r="L3265" i="30"/>
  <c r="M3265" i="30"/>
  <c r="C3266" i="30"/>
  <c r="D3266" i="30"/>
  <c r="E3266" i="30"/>
  <c r="F3266" i="30"/>
  <c r="G3266" i="30"/>
  <c r="H3266" i="30"/>
  <c r="I3266" i="30"/>
  <c r="J3266" i="30"/>
  <c r="K3266" i="30"/>
  <c r="L3266" i="30"/>
  <c r="M3266" i="30"/>
  <c r="C3267" i="30"/>
  <c r="D3267" i="30"/>
  <c r="E3267" i="30"/>
  <c r="F3267" i="30"/>
  <c r="G3267" i="30"/>
  <c r="H3267" i="30"/>
  <c r="I3267" i="30"/>
  <c r="J3267" i="30"/>
  <c r="K3267" i="30"/>
  <c r="L3267" i="30"/>
  <c r="M3267" i="30"/>
  <c r="C3268" i="30"/>
  <c r="D3268" i="30"/>
  <c r="E3268" i="30"/>
  <c r="F3268" i="30"/>
  <c r="G3268" i="30"/>
  <c r="H3268" i="30"/>
  <c r="I3268" i="30"/>
  <c r="J3268" i="30"/>
  <c r="K3268" i="30"/>
  <c r="L3268" i="30"/>
  <c r="M3268" i="30"/>
  <c r="C3269" i="30"/>
  <c r="D3269" i="30"/>
  <c r="E3269" i="30"/>
  <c r="F3269" i="30"/>
  <c r="G3269" i="30"/>
  <c r="H3269" i="30"/>
  <c r="I3269" i="30"/>
  <c r="J3269" i="30"/>
  <c r="K3269" i="30"/>
  <c r="L3269" i="30"/>
  <c r="M3269" i="30"/>
  <c r="C3270" i="30"/>
  <c r="D3270" i="30"/>
  <c r="E3270" i="30"/>
  <c r="F3270" i="30"/>
  <c r="G3270" i="30"/>
  <c r="H3270" i="30"/>
  <c r="I3270" i="30"/>
  <c r="J3270" i="30"/>
  <c r="K3270" i="30"/>
  <c r="L3270" i="30"/>
  <c r="M3270" i="30"/>
  <c r="C3271" i="30"/>
  <c r="D3271" i="30"/>
  <c r="E3271" i="30"/>
  <c r="F3271" i="30"/>
  <c r="G3271" i="30"/>
  <c r="H3271" i="30"/>
  <c r="I3271" i="30"/>
  <c r="J3271" i="30"/>
  <c r="K3271" i="30"/>
  <c r="L3271" i="30"/>
  <c r="M3271" i="30"/>
  <c r="C3272" i="30"/>
  <c r="D3272" i="30"/>
  <c r="E3272" i="30"/>
  <c r="F3272" i="30"/>
  <c r="G3272" i="30"/>
  <c r="H3272" i="30"/>
  <c r="I3272" i="30"/>
  <c r="J3272" i="30"/>
  <c r="K3272" i="30"/>
  <c r="L3272" i="30"/>
  <c r="M3272" i="30"/>
  <c r="C3273" i="30"/>
  <c r="D3273" i="30"/>
  <c r="E3273" i="30"/>
  <c r="F3273" i="30"/>
  <c r="G3273" i="30"/>
  <c r="H3273" i="30"/>
  <c r="I3273" i="30"/>
  <c r="J3273" i="30"/>
  <c r="K3273" i="30"/>
  <c r="L3273" i="30"/>
  <c r="M3273" i="30"/>
  <c r="C3274" i="30"/>
  <c r="D3274" i="30"/>
  <c r="E3274" i="30"/>
  <c r="F3274" i="30"/>
  <c r="G3274" i="30"/>
  <c r="H3274" i="30"/>
  <c r="I3274" i="30"/>
  <c r="J3274" i="30"/>
  <c r="K3274" i="30"/>
  <c r="L3274" i="30"/>
  <c r="M3274" i="30"/>
  <c r="C3275" i="30"/>
  <c r="D3275" i="30"/>
  <c r="E3275" i="30"/>
  <c r="F3275" i="30"/>
  <c r="G3275" i="30"/>
  <c r="H3275" i="30"/>
  <c r="I3275" i="30"/>
  <c r="J3275" i="30"/>
  <c r="K3275" i="30"/>
  <c r="L3275" i="30"/>
  <c r="M3275" i="30"/>
  <c r="C3276" i="30"/>
  <c r="D3276" i="30"/>
  <c r="E3276" i="30"/>
  <c r="F3276" i="30"/>
  <c r="G3276" i="30"/>
  <c r="H3276" i="30"/>
  <c r="I3276" i="30"/>
  <c r="J3276" i="30"/>
  <c r="K3276" i="30"/>
  <c r="L3276" i="30"/>
  <c r="M3276" i="30"/>
  <c r="C3277" i="30"/>
  <c r="D3277" i="30"/>
  <c r="E3277" i="30"/>
  <c r="F3277" i="30"/>
  <c r="G3277" i="30"/>
  <c r="H3277" i="30"/>
  <c r="I3277" i="30"/>
  <c r="J3277" i="30"/>
  <c r="K3277" i="30"/>
  <c r="L3277" i="30"/>
  <c r="M3277" i="30"/>
  <c r="C3278" i="30"/>
  <c r="D3278" i="30"/>
  <c r="E3278" i="30"/>
  <c r="F3278" i="30"/>
  <c r="G3278" i="30"/>
  <c r="H3278" i="30"/>
  <c r="I3278" i="30"/>
  <c r="J3278" i="30"/>
  <c r="K3278" i="30"/>
  <c r="L3278" i="30"/>
  <c r="M3278" i="30"/>
  <c r="C3279" i="30"/>
  <c r="D3279" i="30"/>
  <c r="E3279" i="30"/>
  <c r="F3279" i="30"/>
  <c r="G3279" i="30"/>
  <c r="H3279" i="30"/>
  <c r="I3279" i="30"/>
  <c r="J3279" i="30"/>
  <c r="K3279" i="30"/>
  <c r="L3279" i="30"/>
  <c r="M3279" i="30"/>
  <c r="C3280" i="30"/>
  <c r="D3280" i="30"/>
  <c r="E3280" i="30"/>
  <c r="F3280" i="30"/>
  <c r="G3280" i="30"/>
  <c r="H3280" i="30"/>
  <c r="I3280" i="30"/>
  <c r="J3280" i="30"/>
  <c r="K3280" i="30"/>
  <c r="L3280" i="30"/>
  <c r="M3280" i="30"/>
  <c r="C3281" i="30"/>
  <c r="D3281" i="30"/>
  <c r="E3281" i="30"/>
  <c r="F3281" i="30"/>
  <c r="G3281" i="30"/>
  <c r="H3281" i="30"/>
  <c r="I3281" i="30"/>
  <c r="J3281" i="30"/>
  <c r="K3281" i="30"/>
  <c r="L3281" i="30"/>
  <c r="M3281" i="30"/>
  <c r="C3282" i="30"/>
  <c r="D3282" i="30"/>
  <c r="E3282" i="30"/>
  <c r="F3282" i="30"/>
  <c r="G3282" i="30"/>
  <c r="H3282" i="30"/>
  <c r="I3282" i="30"/>
  <c r="J3282" i="30"/>
  <c r="K3282" i="30"/>
  <c r="L3282" i="30"/>
  <c r="M3282" i="30"/>
  <c r="C3283" i="30"/>
  <c r="D3283" i="30"/>
  <c r="E3283" i="30"/>
  <c r="F3283" i="30"/>
  <c r="G3283" i="30"/>
  <c r="H3283" i="30"/>
  <c r="I3283" i="30"/>
  <c r="J3283" i="30"/>
  <c r="K3283" i="30"/>
  <c r="L3283" i="30"/>
  <c r="M3283" i="30"/>
  <c r="C3284" i="30"/>
  <c r="D3284" i="30"/>
  <c r="E3284" i="30"/>
  <c r="F3284" i="30"/>
  <c r="G3284" i="30"/>
  <c r="H3284" i="30"/>
  <c r="I3284" i="30"/>
  <c r="J3284" i="30"/>
  <c r="K3284" i="30"/>
  <c r="L3284" i="30"/>
  <c r="M3284" i="30"/>
  <c r="C3285" i="30"/>
  <c r="D3285" i="30"/>
  <c r="E3285" i="30"/>
  <c r="F3285" i="30"/>
  <c r="G3285" i="30"/>
  <c r="H3285" i="30"/>
  <c r="I3285" i="30"/>
  <c r="J3285" i="30"/>
  <c r="K3285" i="30"/>
  <c r="L3285" i="30"/>
  <c r="M3285" i="30"/>
  <c r="C3286" i="30"/>
  <c r="D3286" i="30"/>
  <c r="E3286" i="30"/>
  <c r="F3286" i="30"/>
  <c r="G3286" i="30"/>
  <c r="H3286" i="30"/>
  <c r="I3286" i="30"/>
  <c r="J3286" i="30"/>
  <c r="K3286" i="30"/>
  <c r="L3286" i="30"/>
  <c r="M3286" i="30"/>
  <c r="C3287" i="30"/>
  <c r="D3287" i="30"/>
  <c r="E3287" i="30"/>
  <c r="F3287" i="30"/>
  <c r="G3287" i="30"/>
  <c r="H3287" i="30"/>
  <c r="I3287" i="30"/>
  <c r="J3287" i="30"/>
  <c r="K3287" i="30"/>
  <c r="L3287" i="30"/>
  <c r="M3287" i="30"/>
  <c r="C3288" i="30"/>
  <c r="D3288" i="30"/>
  <c r="E3288" i="30"/>
  <c r="F3288" i="30"/>
  <c r="G3288" i="30"/>
  <c r="H3288" i="30"/>
  <c r="I3288" i="30"/>
  <c r="J3288" i="30"/>
  <c r="K3288" i="30"/>
  <c r="L3288" i="30"/>
  <c r="M3288" i="30"/>
  <c r="C3289" i="30"/>
  <c r="D3289" i="30"/>
  <c r="E3289" i="30"/>
  <c r="F3289" i="30"/>
  <c r="G3289" i="30"/>
  <c r="H3289" i="30"/>
  <c r="I3289" i="30"/>
  <c r="J3289" i="30"/>
  <c r="K3289" i="30"/>
  <c r="L3289" i="30"/>
  <c r="M3289" i="30"/>
  <c r="C3290" i="30"/>
  <c r="D3290" i="30"/>
  <c r="E3290" i="30"/>
  <c r="F3290" i="30"/>
  <c r="G3290" i="30"/>
  <c r="H3290" i="30"/>
  <c r="I3290" i="30"/>
  <c r="J3290" i="30"/>
  <c r="K3290" i="30"/>
  <c r="L3290" i="30"/>
  <c r="M3290" i="30"/>
  <c r="C3291" i="30"/>
  <c r="D3291" i="30"/>
  <c r="E3291" i="30"/>
  <c r="F3291" i="30"/>
  <c r="G3291" i="30"/>
  <c r="H3291" i="30"/>
  <c r="I3291" i="30"/>
  <c r="J3291" i="30"/>
  <c r="K3291" i="30"/>
  <c r="L3291" i="30"/>
  <c r="M3291" i="30"/>
  <c r="C3292" i="30"/>
  <c r="D3292" i="30"/>
  <c r="E3292" i="30"/>
  <c r="F3292" i="30"/>
  <c r="G3292" i="30"/>
  <c r="H3292" i="30"/>
  <c r="I3292" i="30"/>
  <c r="J3292" i="30"/>
  <c r="K3292" i="30"/>
  <c r="L3292" i="30"/>
  <c r="M3292" i="30"/>
  <c r="C3293" i="30"/>
  <c r="D3293" i="30"/>
  <c r="E3293" i="30"/>
  <c r="F3293" i="30"/>
  <c r="G3293" i="30"/>
  <c r="H3293" i="30"/>
  <c r="I3293" i="30"/>
  <c r="J3293" i="30"/>
  <c r="K3293" i="30"/>
  <c r="L3293" i="30"/>
  <c r="M3293" i="30"/>
  <c r="C3294" i="30"/>
  <c r="D3294" i="30"/>
  <c r="E3294" i="30"/>
  <c r="F3294" i="30"/>
  <c r="G3294" i="30"/>
  <c r="H3294" i="30"/>
  <c r="I3294" i="30"/>
  <c r="J3294" i="30"/>
  <c r="K3294" i="30"/>
  <c r="L3294" i="30"/>
  <c r="M3294" i="30"/>
  <c r="C3295" i="30"/>
  <c r="D3295" i="30"/>
  <c r="E3295" i="30"/>
  <c r="F3295" i="30"/>
  <c r="G3295" i="30"/>
  <c r="H3295" i="30"/>
  <c r="I3295" i="30"/>
  <c r="J3295" i="30"/>
  <c r="K3295" i="30"/>
  <c r="L3295" i="30"/>
  <c r="M3295" i="30"/>
  <c r="C3296" i="30"/>
  <c r="D3296" i="30"/>
  <c r="E3296" i="30"/>
  <c r="F3296" i="30"/>
  <c r="G3296" i="30"/>
  <c r="H3296" i="30"/>
  <c r="I3296" i="30"/>
  <c r="J3296" i="30"/>
  <c r="K3296" i="30"/>
  <c r="L3296" i="30"/>
  <c r="M3296" i="30"/>
  <c r="C3297" i="30"/>
  <c r="D3297" i="30"/>
  <c r="E3297" i="30"/>
  <c r="F3297" i="30"/>
  <c r="G3297" i="30"/>
  <c r="H3297" i="30"/>
  <c r="I3297" i="30"/>
  <c r="J3297" i="30"/>
  <c r="K3297" i="30"/>
  <c r="L3297" i="30"/>
  <c r="M3297" i="30"/>
  <c r="C3298" i="30"/>
  <c r="D3298" i="30"/>
  <c r="E3298" i="30"/>
  <c r="F3298" i="30"/>
  <c r="G3298" i="30"/>
  <c r="H3298" i="30"/>
  <c r="I3298" i="30"/>
  <c r="J3298" i="30"/>
  <c r="K3298" i="30"/>
  <c r="L3298" i="30"/>
  <c r="M3298" i="30"/>
  <c r="C3299" i="30"/>
  <c r="D3299" i="30"/>
  <c r="E3299" i="30"/>
  <c r="F3299" i="30"/>
  <c r="G3299" i="30"/>
  <c r="H3299" i="30"/>
  <c r="I3299" i="30"/>
  <c r="J3299" i="30"/>
  <c r="K3299" i="30"/>
  <c r="L3299" i="30"/>
  <c r="M3299" i="30"/>
  <c r="C3300" i="30"/>
  <c r="D3300" i="30"/>
  <c r="E3300" i="30"/>
  <c r="F3300" i="30"/>
  <c r="G3300" i="30"/>
  <c r="H3300" i="30"/>
  <c r="I3300" i="30"/>
  <c r="J3300" i="30"/>
  <c r="K3300" i="30"/>
  <c r="L3300" i="30"/>
  <c r="M3300" i="30"/>
  <c r="C3301" i="30"/>
  <c r="D3301" i="30"/>
  <c r="E3301" i="30"/>
  <c r="F3301" i="30"/>
  <c r="G3301" i="30"/>
  <c r="H3301" i="30"/>
  <c r="I3301" i="30"/>
  <c r="J3301" i="30"/>
  <c r="K3301" i="30"/>
  <c r="L3301" i="30"/>
  <c r="M3301" i="30"/>
  <c r="C3302" i="30"/>
  <c r="D3302" i="30"/>
  <c r="E3302" i="30"/>
  <c r="F3302" i="30"/>
  <c r="G3302" i="30"/>
  <c r="H3302" i="30"/>
  <c r="I3302" i="30"/>
  <c r="J3302" i="30"/>
  <c r="K3302" i="30"/>
  <c r="L3302" i="30"/>
  <c r="M3302" i="30"/>
  <c r="C3303" i="30"/>
  <c r="D3303" i="30"/>
  <c r="E3303" i="30"/>
  <c r="F3303" i="30"/>
  <c r="G3303" i="30"/>
  <c r="H3303" i="30"/>
  <c r="I3303" i="30"/>
  <c r="J3303" i="30"/>
  <c r="K3303" i="30"/>
  <c r="L3303" i="30"/>
  <c r="M3303" i="30"/>
  <c r="C3304" i="30"/>
  <c r="D3304" i="30"/>
  <c r="E3304" i="30"/>
  <c r="F3304" i="30"/>
  <c r="G3304" i="30"/>
  <c r="H3304" i="30"/>
  <c r="I3304" i="30"/>
  <c r="J3304" i="30"/>
  <c r="K3304" i="30"/>
  <c r="L3304" i="30"/>
  <c r="M3304" i="30"/>
  <c r="C3305" i="30"/>
  <c r="D3305" i="30"/>
  <c r="E3305" i="30"/>
  <c r="F3305" i="30"/>
  <c r="G3305" i="30"/>
  <c r="H3305" i="30"/>
  <c r="I3305" i="30"/>
  <c r="J3305" i="30"/>
  <c r="K3305" i="30"/>
  <c r="L3305" i="30"/>
  <c r="M3305" i="30"/>
  <c r="C3306" i="30"/>
  <c r="D3306" i="30"/>
  <c r="E3306" i="30"/>
  <c r="F3306" i="30"/>
  <c r="G3306" i="30"/>
  <c r="H3306" i="30"/>
  <c r="I3306" i="30"/>
  <c r="J3306" i="30"/>
  <c r="K3306" i="30"/>
  <c r="L3306" i="30"/>
  <c r="M3306" i="30"/>
  <c r="C3307" i="30"/>
  <c r="D3307" i="30"/>
  <c r="E3307" i="30"/>
  <c r="F3307" i="30"/>
  <c r="G3307" i="30"/>
  <c r="H3307" i="30"/>
  <c r="I3307" i="30"/>
  <c r="J3307" i="30"/>
  <c r="K3307" i="30"/>
  <c r="L3307" i="30"/>
  <c r="M3307" i="30"/>
  <c r="C3308" i="30"/>
  <c r="D3308" i="30"/>
  <c r="E3308" i="30"/>
  <c r="F3308" i="30"/>
  <c r="G3308" i="30"/>
  <c r="H3308" i="30"/>
  <c r="I3308" i="30"/>
  <c r="J3308" i="30"/>
  <c r="K3308" i="30"/>
  <c r="L3308" i="30"/>
  <c r="M3308" i="30"/>
  <c r="C3309" i="30"/>
  <c r="D3309" i="30"/>
  <c r="E3309" i="30"/>
  <c r="F3309" i="30"/>
  <c r="G3309" i="30"/>
  <c r="H3309" i="30"/>
  <c r="I3309" i="30"/>
  <c r="J3309" i="30"/>
  <c r="K3309" i="30"/>
  <c r="L3309" i="30"/>
  <c r="M3309" i="30"/>
  <c r="C3310" i="30"/>
  <c r="D3310" i="30"/>
  <c r="E3310" i="30"/>
  <c r="F3310" i="30"/>
  <c r="G3310" i="30"/>
  <c r="H3310" i="30"/>
  <c r="I3310" i="30"/>
  <c r="J3310" i="30"/>
  <c r="K3310" i="30"/>
  <c r="L3310" i="30"/>
  <c r="M3310" i="30"/>
  <c r="C3311" i="30"/>
  <c r="D3311" i="30"/>
  <c r="E3311" i="30"/>
  <c r="F3311" i="30"/>
  <c r="G3311" i="30"/>
  <c r="H3311" i="30"/>
  <c r="I3311" i="30"/>
  <c r="J3311" i="30"/>
  <c r="K3311" i="30"/>
  <c r="L3311" i="30"/>
  <c r="M3311" i="30"/>
  <c r="C3312" i="30"/>
  <c r="D3312" i="30"/>
  <c r="E3312" i="30"/>
  <c r="F3312" i="30"/>
  <c r="G3312" i="30"/>
  <c r="H3312" i="30"/>
  <c r="I3312" i="30"/>
  <c r="J3312" i="30"/>
  <c r="K3312" i="30"/>
  <c r="L3312" i="30"/>
  <c r="M3312" i="30"/>
  <c r="C3313" i="30"/>
  <c r="D3313" i="30"/>
  <c r="E3313" i="30"/>
  <c r="F3313" i="30"/>
  <c r="G3313" i="30"/>
  <c r="H3313" i="30"/>
  <c r="I3313" i="30"/>
  <c r="J3313" i="30"/>
  <c r="K3313" i="30"/>
  <c r="L3313" i="30"/>
  <c r="M3313" i="30"/>
  <c r="C3314" i="30"/>
  <c r="D3314" i="30"/>
  <c r="E3314" i="30"/>
  <c r="F3314" i="30"/>
  <c r="G3314" i="30"/>
  <c r="H3314" i="30"/>
  <c r="I3314" i="30"/>
  <c r="J3314" i="30"/>
  <c r="K3314" i="30"/>
  <c r="L3314" i="30"/>
  <c r="M3314" i="30"/>
  <c r="C3315" i="30"/>
  <c r="D3315" i="30"/>
  <c r="E3315" i="30"/>
  <c r="F3315" i="30"/>
  <c r="G3315" i="30"/>
  <c r="H3315" i="30"/>
  <c r="I3315" i="30"/>
  <c r="J3315" i="30"/>
  <c r="K3315" i="30"/>
  <c r="L3315" i="30"/>
  <c r="M3315" i="30"/>
  <c r="C3316" i="30"/>
  <c r="D3316" i="30"/>
  <c r="E3316" i="30"/>
  <c r="F3316" i="30"/>
  <c r="G3316" i="30"/>
  <c r="H3316" i="30"/>
  <c r="I3316" i="30"/>
  <c r="J3316" i="30"/>
  <c r="K3316" i="30"/>
  <c r="L3316" i="30"/>
  <c r="M3316" i="30"/>
  <c r="C3317" i="30"/>
  <c r="D3317" i="30"/>
  <c r="E3317" i="30"/>
  <c r="F3317" i="30"/>
  <c r="G3317" i="30"/>
  <c r="H3317" i="30"/>
  <c r="I3317" i="30"/>
  <c r="J3317" i="30"/>
  <c r="K3317" i="30"/>
  <c r="L3317" i="30"/>
  <c r="M3317" i="30"/>
  <c r="C3318" i="30"/>
  <c r="D3318" i="30"/>
  <c r="E3318" i="30"/>
  <c r="F3318" i="30"/>
  <c r="G3318" i="30"/>
  <c r="H3318" i="30"/>
  <c r="I3318" i="30"/>
  <c r="J3318" i="30"/>
  <c r="K3318" i="30"/>
  <c r="L3318" i="30"/>
  <c r="M3318" i="30"/>
  <c r="C3319" i="30"/>
  <c r="D3319" i="30"/>
  <c r="E3319" i="30"/>
  <c r="F3319" i="30"/>
  <c r="G3319" i="30"/>
  <c r="H3319" i="30"/>
  <c r="I3319" i="30"/>
  <c r="J3319" i="30"/>
  <c r="K3319" i="30"/>
  <c r="L3319" i="30"/>
  <c r="M3319" i="30"/>
  <c r="C3320" i="30"/>
  <c r="D3320" i="30"/>
  <c r="E3320" i="30"/>
  <c r="F3320" i="30"/>
  <c r="G3320" i="30"/>
  <c r="H3320" i="30"/>
  <c r="I3320" i="30"/>
  <c r="J3320" i="30"/>
  <c r="K3320" i="30"/>
  <c r="L3320" i="30"/>
  <c r="M3320" i="30"/>
  <c r="C3321" i="30"/>
  <c r="D3321" i="30"/>
  <c r="E3321" i="30"/>
  <c r="F3321" i="30"/>
  <c r="G3321" i="30"/>
  <c r="H3321" i="30"/>
  <c r="I3321" i="30"/>
  <c r="J3321" i="30"/>
  <c r="K3321" i="30"/>
  <c r="L3321" i="30"/>
  <c r="M3321" i="30"/>
  <c r="C3322" i="30"/>
  <c r="D3322" i="30"/>
  <c r="E3322" i="30"/>
  <c r="F3322" i="30"/>
  <c r="G3322" i="30"/>
  <c r="H3322" i="30"/>
  <c r="I3322" i="30"/>
  <c r="J3322" i="30"/>
  <c r="K3322" i="30"/>
  <c r="L3322" i="30"/>
  <c r="M3322" i="30"/>
  <c r="C3323" i="30"/>
  <c r="D3323" i="30"/>
  <c r="E3323" i="30"/>
  <c r="F3323" i="30"/>
  <c r="G3323" i="30"/>
  <c r="H3323" i="30"/>
  <c r="I3323" i="30"/>
  <c r="J3323" i="30"/>
  <c r="K3323" i="30"/>
  <c r="L3323" i="30"/>
  <c r="M3323" i="30"/>
  <c r="C3327" i="30"/>
  <c r="D3327" i="30"/>
  <c r="E3327" i="30"/>
  <c r="F3327" i="30"/>
  <c r="G3327" i="30"/>
  <c r="H3327" i="30"/>
  <c r="I3327" i="30"/>
  <c r="J3327" i="30"/>
  <c r="K3327" i="30"/>
  <c r="L3327" i="30"/>
  <c r="M3327" i="30"/>
  <c r="C3328" i="30"/>
  <c r="D3328" i="30"/>
  <c r="E3328" i="30"/>
  <c r="F3328" i="30"/>
  <c r="G3328" i="30"/>
  <c r="H3328" i="30"/>
  <c r="I3328" i="30"/>
  <c r="J3328" i="30"/>
  <c r="K3328" i="30"/>
  <c r="L3328" i="30"/>
  <c r="M3328" i="30"/>
  <c r="C3329" i="30"/>
  <c r="D3329" i="30"/>
  <c r="E3329" i="30"/>
  <c r="F3329" i="30"/>
  <c r="G3329" i="30"/>
  <c r="H3329" i="30"/>
  <c r="I3329" i="30"/>
  <c r="J3329" i="30"/>
  <c r="K3329" i="30"/>
  <c r="L3329" i="30"/>
  <c r="M3329" i="30"/>
  <c r="C3330" i="30"/>
  <c r="D3330" i="30"/>
  <c r="E3330" i="30"/>
  <c r="F3330" i="30"/>
  <c r="G3330" i="30"/>
  <c r="H3330" i="30"/>
  <c r="I3330" i="30"/>
  <c r="J3330" i="30"/>
  <c r="K3330" i="30"/>
  <c r="L3330" i="30"/>
  <c r="M3330" i="30"/>
  <c r="C3331" i="30"/>
  <c r="D3331" i="30"/>
  <c r="E3331" i="30"/>
  <c r="F3331" i="30"/>
  <c r="G3331" i="30"/>
  <c r="H3331" i="30"/>
  <c r="I3331" i="30"/>
  <c r="J3331" i="30"/>
  <c r="K3331" i="30"/>
  <c r="L3331" i="30"/>
  <c r="M3331" i="30"/>
  <c r="C3332" i="30"/>
  <c r="D3332" i="30"/>
  <c r="E3332" i="30"/>
  <c r="F3332" i="30"/>
  <c r="G3332" i="30"/>
  <c r="H3332" i="30"/>
  <c r="I3332" i="30"/>
  <c r="J3332" i="30"/>
  <c r="K3332" i="30"/>
  <c r="L3332" i="30"/>
  <c r="M3332" i="30"/>
  <c r="C3333" i="30"/>
  <c r="D3333" i="30"/>
  <c r="E3333" i="30"/>
  <c r="F3333" i="30"/>
  <c r="G3333" i="30"/>
  <c r="H3333" i="30"/>
  <c r="I3333" i="30"/>
  <c r="J3333" i="30"/>
  <c r="K3333" i="30"/>
  <c r="L3333" i="30"/>
  <c r="M3333" i="30"/>
  <c r="C3334" i="30"/>
  <c r="D3334" i="30"/>
  <c r="E3334" i="30"/>
  <c r="F3334" i="30"/>
  <c r="G3334" i="30"/>
  <c r="H3334" i="30"/>
  <c r="I3334" i="30"/>
  <c r="J3334" i="30"/>
  <c r="K3334" i="30"/>
  <c r="L3334" i="30"/>
  <c r="M3334" i="30"/>
  <c r="C3335" i="30"/>
  <c r="D3335" i="30"/>
  <c r="E3335" i="30"/>
  <c r="F3335" i="30"/>
  <c r="G3335" i="30"/>
  <c r="H3335" i="30"/>
  <c r="I3335" i="30"/>
  <c r="J3335" i="30"/>
  <c r="K3335" i="30"/>
  <c r="L3335" i="30"/>
  <c r="M3335" i="30"/>
  <c r="C3336" i="30"/>
  <c r="D3336" i="30"/>
  <c r="E3336" i="30"/>
  <c r="F3336" i="30"/>
  <c r="G3336" i="30"/>
  <c r="H3336" i="30"/>
  <c r="I3336" i="30"/>
  <c r="J3336" i="30"/>
  <c r="K3336" i="30"/>
  <c r="L3336" i="30"/>
  <c r="M3336" i="30"/>
  <c r="C3337" i="30"/>
  <c r="D3337" i="30"/>
  <c r="E3337" i="30"/>
  <c r="F3337" i="30"/>
  <c r="G3337" i="30"/>
  <c r="H3337" i="30"/>
  <c r="I3337" i="30"/>
  <c r="J3337" i="30"/>
  <c r="K3337" i="30"/>
  <c r="L3337" i="30"/>
  <c r="M3337" i="30"/>
  <c r="C3338" i="30"/>
  <c r="D3338" i="30"/>
  <c r="E3338" i="30"/>
  <c r="F3338" i="30"/>
  <c r="G3338" i="30"/>
  <c r="H3338" i="30"/>
  <c r="I3338" i="30"/>
  <c r="J3338" i="30"/>
  <c r="K3338" i="30"/>
  <c r="L3338" i="30"/>
  <c r="M3338" i="30"/>
  <c r="C3339" i="30"/>
  <c r="D3339" i="30"/>
  <c r="E3339" i="30"/>
  <c r="F3339" i="30"/>
  <c r="G3339" i="30"/>
  <c r="H3339" i="30"/>
  <c r="I3339" i="30"/>
  <c r="J3339" i="30"/>
  <c r="K3339" i="30"/>
  <c r="L3339" i="30"/>
  <c r="M3339" i="30"/>
  <c r="C3340" i="30"/>
  <c r="D3340" i="30"/>
  <c r="E3340" i="30"/>
  <c r="F3340" i="30"/>
  <c r="G3340" i="30"/>
  <c r="H3340" i="30"/>
  <c r="I3340" i="30"/>
  <c r="J3340" i="30"/>
  <c r="K3340" i="30"/>
  <c r="L3340" i="30"/>
  <c r="M3340" i="30"/>
  <c r="C3341" i="30"/>
  <c r="D3341" i="30"/>
  <c r="E3341" i="30"/>
  <c r="F3341" i="30"/>
  <c r="G3341" i="30"/>
  <c r="H3341" i="30"/>
  <c r="I3341" i="30"/>
  <c r="J3341" i="30"/>
  <c r="K3341" i="30"/>
  <c r="L3341" i="30"/>
  <c r="M3341" i="30"/>
  <c r="C3342" i="30"/>
  <c r="D3342" i="30"/>
  <c r="E3342" i="30"/>
  <c r="F3342" i="30"/>
  <c r="G3342" i="30"/>
  <c r="H3342" i="30"/>
  <c r="I3342" i="30"/>
  <c r="J3342" i="30"/>
  <c r="K3342" i="30"/>
  <c r="L3342" i="30"/>
  <c r="M3342" i="30"/>
  <c r="C3343" i="30"/>
  <c r="D3343" i="30"/>
  <c r="E3343" i="30"/>
  <c r="F3343" i="30"/>
  <c r="G3343" i="30"/>
  <c r="H3343" i="30"/>
  <c r="I3343" i="30"/>
  <c r="J3343" i="30"/>
  <c r="K3343" i="30"/>
  <c r="L3343" i="30"/>
  <c r="M3343" i="30"/>
  <c r="C3344" i="30"/>
  <c r="D3344" i="30"/>
  <c r="E3344" i="30"/>
  <c r="F3344" i="30"/>
  <c r="G3344" i="30"/>
  <c r="H3344" i="30"/>
  <c r="I3344" i="30"/>
  <c r="J3344" i="30"/>
  <c r="K3344" i="30"/>
  <c r="L3344" i="30"/>
  <c r="M3344" i="30"/>
  <c r="C3345" i="30"/>
  <c r="D3345" i="30"/>
  <c r="E3345" i="30"/>
  <c r="F3345" i="30"/>
  <c r="G3345" i="30"/>
  <c r="H3345" i="30"/>
  <c r="I3345" i="30"/>
  <c r="J3345" i="30"/>
  <c r="K3345" i="30"/>
  <c r="L3345" i="30"/>
  <c r="M3345" i="30"/>
  <c r="C3346" i="30"/>
  <c r="D3346" i="30"/>
  <c r="E3346" i="30"/>
  <c r="F3346" i="30"/>
  <c r="G3346" i="30"/>
  <c r="H3346" i="30"/>
  <c r="I3346" i="30"/>
  <c r="J3346" i="30"/>
  <c r="K3346" i="30"/>
  <c r="L3346" i="30"/>
  <c r="M3346" i="30"/>
  <c r="C3347" i="30"/>
  <c r="D3347" i="30"/>
  <c r="E3347" i="30"/>
  <c r="F3347" i="30"/>
  <c r="G3347" i="30"/>
  <c r="H3347" i="30"/>
  <c r="I3347" i="30"/>
  <c r="J3347" i="30"/>
  <c r="K3347" i="30"/>
  <c r="L3347" i="30"/>
  <c r="M3347" i="30"/>
  <c r="C3348" i="30"/>
  <c r="D3348" i="30"/>
  <c r="E3348" i="30"/>
  <c r="F3348" i="30"/>
  <c r="G3348" i="30"/>
  <c r="H3348" i="30"/>
  <c r="I3348" i="30"/>
  <c r="J3348" i="30"/>
  <c r="K3348" i="30"/>
  <c r="L3348" i="30"/>
  <c r="M3348" i="30"/>
  <c r="C3349" i="30"/>
  <c r="D3349" i="30"/>
  <c r="E3349" i="30"/>
  <c r="F3349" i="30"/>
  <c r="G3349" i="30"/>
  <c r="H3349" i="30"/>
  <c r="I3349" i="30"/>
  <c r="J3349" i="30"/>
  <c r="K3349" i="30"/>
  <c r="L3349" i="30"/>
  <c r="M3349" i="30"/>
  <c r="C3350" i="30"/>
  <c r="D3350" i="30"/>
  <c r="E3350" i="30"/>
  <c r="F3350" i="30"/>
  <c r="G3350" i="30"/>
  <c r="H3350" i="30"/>
  <c r="I3350" i="30"/>
  <c r="J3350" i="30"/>
  <c r="K3350" i="30"/>
  <c r="L3350" i="30"/>
  <c r="M3350" i="30"/>
  <c r="C3351" i="30"/>
  <c r="D3351" i="30"/>
  <c r="E3351" i="30"/>
  <c r="F3351" i="30"/>
  <c r="G3351" i="30"/>
  <c r="H3351" i="30"/>
  <c r="I3351" i="30"/>
  <c r="J3351" i="30"/>
  <c r="K3351" i="30"/>
  <c r="L3351" i="30"/>
  <c r="M3351" i="30"/>
  <c r="C3352" i="30"/>
  <c r="D3352" i="30"/>
  <c r="E3352" i="30"/>
  <c r="F3352" i="30"/>
  <c r="G3352" i="30"/>
  <c r="H3352" i="30"/>
  <c r="I3352" i="30"/>
  <c r="J3352" i="30"/>
  <c r="K3352" i="30"/>
  <c r="L3352" i="30"/>
  <c r="M3352" i="30"/>
  <c r="C3353" i="30"/>
  <c r="D3353" i="30"/>
  <c r="E3353" i="30"/>
  <c r="F3353" i="30"/>
  <c r="G3353" i="30"/>
  <c r="H3353" i="30"/>
  <c r="I3353" i="30"/>
  <c r="J3353" i="30"/>
  <c r="K3353" i="30"/>
  <c r="L3353" i="30"/>
  <c r="M3353" i="30"/>
  <c r="C3354" i="30"/>
  <c r="D3354" i="30"/>
  <c r="E3354" i="30"/>
  <c r="F3354" i="30"/>
  <c r="G3354" i="30"/>
  <c r="H3354" i="30"/>
  <c r="I3354" i="30"/>
  <c r="J3354" i="30"/>
  <c r="K3354" i="30"/>
  <c r="L3354" i="30"/>
  <c r="M3354" i="30"/>
  <c r="C3355" i="30"/>
  <c r="D3355" i="30"/>
  <c r="E3355" i="30"/>
  <c r="F3355" i="30"/>
  <c r="G3355" i="30"/>
  <c r="H3355" i="30"/>
  <c r="I3355" i="30"/>
  <c r="J3355" i="30"/>
  <c r="K3355" i="30"/>
  <c r="L3355" i="30"/>
  <c r="M3355" i="30"/>
  <c r="C3356" i="30"/>
  <c r="D3356" i="30"/>
  <c r="E3356" i="30"/>
  <c r="F3356" i="30"/>
  <c r="G3356" i="30"/>
  <c r="H3356" i="30"/>
  <c r="I3356" i="30"/>
  <c r="J3356" i="30"/>
  <c r="K3356" i="30"/>
  <c r="L3356" i="30"/>
  <c r="M3356" i="30"/>
  <c r="C3357" i="30"/>
  <c r="D3357" i="30"/>
  <c r="E3357" i="30"/>
  <c r="F3357" i="30"/>
  <c r="G3357" i="30"/>
  <c r="H3357" i="30"/>
  <c r="I3357" i="30"/>
  <c r="J3357" i="30"/>
  <c r="K3357" i="30"/>
  <c r="L3357" i="30"/>
  <c r="M3357" i="30"/>
  <c r="C3360" i="30"/>
  <c r="D3360" i="30"/>
  <c r="E3360" i="30"/>
  <c r="F3360" i="30"/>
  <c r="G3360" i="30"/>
  <c r="H3360" i="30"/>
  <c r="I3360" i="30"/>
  <c r="J3360" i="30"/>
  <c r="K3360" i="30"/>
  <c r="L3360" i="30"/>
  <c r="M3360" i="30"/>
  <c r="C3361" i="30"/>
  <c r="D3361" i="30"/>
  <c r="E3361" i="30"/>
  <c r="F3361" i="30"/>
  <c r="G3361" i="30"/>
  <c r="H3361" i="30"/>
  <c r="I3361" i="30"/>
  <c r="J3361" i="30"/>
  <c r="K3361" i="30"/>
  <c r="L3361" i="30"/>
  <c r="M3361" i="30"/>
  <c r="C3362" i="30"/>
  <c r="D3362" i="30"/>
  <c r="E3362" i="30"/>
  <c r="F3362" i="30"/>
  <c r="G3362" i="30"/>
  <c r="H3362" i="30"/>
  <c r="I3362" i="30"/>
  <c r="J3362" i="30"/>
  <c r="K3362" i="30"/>
  <c r="L3362" i="30"/>
  <c r="M3362" i="30"/>
  <c r="C3363" i="30"/>
  <c r="D3363" i="30"/>
  <c r="E3363" i="30"/>
  <c r="F3363" i="30"/>
  <c r="G3363" i="30"/>
  <c r="H3363" i="30"/>
  <c r="I3363" i="30"/>
  <c r="J3363" i="30"/>
  <c r="K3363" i="30"/>
  <c r="L3363" i="30"/>
  <c r="M3363" i="30"/>
  <c r="C3364" i="30"/>
  <c r="D3364" i="30"/>
  <c r="E3364" i="30"/>
  <c r="F3364" i="30"/>
  <c r="G3364" i="30"/>
  <c r="H3364" i="30"/>
  <c r="I3364" i="30"/>
  <c r="J3364" i="30"/>
  <c r="K3364" i="30"/>
  <c r="L3364" i="30"/>
  <c r="M3364" i="30"/>
  <c r="C3365" i="30"/>
  <c r="D3365" i="30"/>
  <c r="E3365" i="30"/>
  <c r="F3365" i="30"/>
  <c r="G3365" i="30"/>
  <c r="H3365" i="30"/>
  <c r="I3365" i="30"/>
  <c r="J3365" i="30"/>
  <c r="K3365" i="30"/>
  <c r="L3365" i="30"/>
  <c r="M3365" i="30"/>
  <c r="C3366" i="30"/>
  <c r="D3366" i="30"/>
  <c r="E3366" i="30"/>
  <c r="F3366" i="30"/>
  <c r="G3366" i="30"/>
  <c r="H3366" i="30"/>
  <c r="I3366" i="30"/>
  <c r="J3366" i="30"/>
  <c r="K3366" i="30"/>
  <c r="L3366" i="30"/>
  <c r="M3366" i="30"/>
  <c r="C3367" i="30"/>
  <c r="D3367" i="30"/>
  <c r="E3367" i="30"/>
  <c r="F3367" i="30"/>
  <c r="G3367" i="30"/>
  <c r="H3367" i="30"/>
  <c r="I3367" i="30"/>
  <c r="J3367" i="30"/>
  <c r="K3367" i="30"/>
  <c r="L3367" i="30"/>
  <c r="M3367" i="30"/>
  <c r="C3368" i="30"/>
  <c r="D3368" i="30"/>
  <c r="E3368" i="30"/>
  <c r="F3368" i="30"/>
  <c r="G3368" i="30"/>
  <c r="H3368" i="30"/>
  <c r="I3368" i="30"/>
  <c r="J3368" i="30"/>
  <c r="K3368" i="30"/>
  <c r="L3368" i="30"/>
  <c r="M3368" i="30"/>
  <c r="C3369" i="30"/>
  <c r="D3369" i="30"/>
  <c r="E3369" i="30"/>
  <c r="F3369" i="30"/>
  <c r="G3369" i="30"/>
  <c r="H3369" i="30"/>
  <c r="I3369" i="30"/>
  <c r="J3369" i="30"/>
  <c r="K3369" i="30"/>
  <c r="L3369" i="30"/>
  <c r="M3369" i="30"/>
  <c r="C3370" i="30"/>
  <c r="D3370" i="30"/>
  <c r="E3370" i="30"/>
  <c r="F3370" i="30"/>
  <c r="G3370" i="30"/>
  <c r="H3370" i="30"/>
  <c r="I3370" i="30"/>
  <c r="J3370" i="30"/>
  <c r="K3370" i="30"/>
  <c r="L3370" i="30"/>
  <c r="M3370" i="30"/>
  <c r="C3371" i="30"/>
  <c r="D3371" i="30"/>
  <c r="E3371" i="30"/>
  <c r="F3371" i="30"/>
  <c r="G3371" i="30"/>
  <c r="H3371" i="30"/>
  <c r="I3371" i="30"/>
  <c r="J3371" i="30"/>
  <c r="K3371" i="30"/>
  <c r="L3371" i="30"/>
  <c r="M3371" i="30"/>
  <c r="C3372" i="30"/>
  <c r="D3372" i="30"/>
  <c r="E3372" i="30"/>
  <c r="F3372" i="30"/>
  <c r="G3372" i="30"/>
  <c r="H3372" i="30"/>
  <c r="I3372" i="30"/>
  <c r="J3372" i="30"/>
  <c r="K3372" i="30"/>
  <c r="L3372" i="30"/>
  <c r="M3372" i="30"/>
  <c r="C3373" i="30"/>
  <c r="D3373" i="30"/>
  <c r="E3373" i="30"/>
  <c r="F3373" i="30"/>
  <c r="G3373" i="30"/>
  <c r="H3373" i="30"/>
  <c r="I3373" i="30"/>
  <c r="J3373" i="30"/>
  <c r="K3373" i="30"/>
  <c r="L3373" i="30"/>
  <c r="M3373" i="30"/>
  <c r="C3374" i="30"/>
  <c r="D3374" i="30"/>
  <c r="E3374" i="30"/>
  <c r="F3374" i="30"/>
  <c r="G3374" i="30"/>
  <c r="H3374" i="30"/>
  <c r="I3374" i="30"/>
  <c r="J3374" i="30"/>
  <c r="K3374" i="30"/>
  <c r="L3374" i="30"/>
  <c r="M3374" i="30"/>
  <c r="C3375" i="30"/>
  <c r="D3375" i="30"/>
  <c r="E3375" i="30"/>
  <c r="F3375" i="30"/>
  <c r="G3375" i="30"/>
  <c r="H3375" i="30"/>
  <c r="I3375" i="30"/>
  <c r="J3375" i="30"/>
  <c r="K3375" i="30"/>
  <c r="L3375" i="30"/>
  <c r="M3375" i="30"/>
  <c r="C3376" i="30"/>
  <c r="D3376" i="30"/>
  <c r="E3376" i="30"/>
  <c r="F3376" i="30"/>
  <c r="G3376" i="30"/>
  <c r="H3376" i="30"/>
  <c r="I3376" i="30"/>
  <c r="J3376" i="30"/>
  <c r="K3376" i="30"/>
  <c r="L3376" i="30"/>
  <c r="M3376" i="30"/>
  <c r="C3377" i="30"/>
  <c r="D3377" i="30"/>
  <c r="E3377" i="30"/>
  <c r="F3377" i="30"/>
  <c r="G3377" i="30"/>
  <c r="H3377" i="30"/>
  <c r="I3377" i="30"/>
  <c r="J3377" i="30"/>
  <c r="K3377" i="30"/>
  <c r="L3377" i="30"/>
  <c r="M3377" i="30"/>
  <c r="C3378" i="30"/>
  <c r="D3378" i="30"/>
  <c r="E3378" i="30"/>
  <c r="F3378" i="30"/>
  <c r="G3378" i="30"/>
  <c r="H3378" i="30"/>
  <c r="I3378" i="30"/>
  <c r="J3378" i="30"/>
  <c r="K3378" i="30"/>
  <c r="L3378" i="30"/>
  <c r="M3378" i="30"/>
  <c r="C3379" i="30"/>
  <c r="D3379" i="30"/>
  <c r="E3379" i="30"/>
  <c r="F3379" i="30"/>
  <c r="G3379" i="30"/>
  <c r="H3379" i="30"/>
  <c r="I3379" i="30"/>
  <c r="J3379" i="30"/>
  <c r="K3379" i="30"/>
  <c r="L3379" i="30"/>
  <c r="M3379" i="30"/>
  <c r="C3380" i="30"/>
  <c r="D3380" i="30"/>
  <c r="E3380" i="30"/>
  <c r="F3380" i="30"/>
  <c r="G3380" i="30"/>
  <c r="H3380" i="30"/>
  <c r="I3380" i="30"/>
  <c r="J3380" i="30"/>
  <c r="K3380" i="30"/>
  <c r="L3380" i="30"/>
  <c r="M3380" i="30"/>
  <c r="C3381" i="30"/>
  <c r="D3381" i="30"/>
  <c r="E3381" i="30"/>
  <c r="F3381" i="30"/>
  <c r="G3381" i="30"/>
  <c r="H3381" i="30"/>
  <c r="I3381" i="30"/>
  <c r="J3381" i="30"/>
  <c r="K3381" i="30"/>
  <c r="L3381" i="30"/>
  <c r="M3381" i="30"/>
  <c r="C3382" i="30"/>
  <c r="D3382" i="30"/>
  <c r="E3382" i="30"/>
  <c r="F3382" i="30"/>
  <c r="G3382" i="30"/>
  <c r="H3382" i="30"/>
  <c r="I3382" i="30"/>
  <c r="J3382" i="30"/>
  <c r="K3382" i="30"/>
  <c r="L3382" i="30"/>
  <c r="M3382" i="30"/>
  <c r="C3383" i="30"/>
  <c r="D3383" i="30"/>
  <c r="E3383" i="30"/>
  <c r="F3383" i="30"/>
  <c r="G3383" i="30"/>
  <c r="H3383" i="30"/>
  <c r="I3383" i="30"/>
  <c r="J3383" i="30"/>
  <c r="K3383" i="30"/>
  <c r="L3383" i="30"/>
  <c r="M3383" i="30"/>
  <c r="C3384" i="30"/>
  <c r="D3384" i="30"/>
  <c r="E3384" i="30"/>
  <c r="F3384" i="30"/>
  <c r="G3384" i="30"/>
  <c r="H3384" i="30"/>
  <c r="I3384" i="30"/>
  <c r="J3384" i="30"/>
  <c r="K3384" i="30"/>
  <c r="L3384" i="30"/>
  <c r="M3384" i="30"/>
  <c r="C3385" i="30"/>
  <c r="D3385" i="30"/>
  <c r="E3385" i="30"/>
  <c r="F3385" i="30"/>
  <c r="G3385" i="30"/>
  <c r="H3385" i="30"/>
  <c r="I3385" i="30"/>
  <c r="J3385" i="30"/>
  <c r="K3385" i="30"/>
  <c r="L3385" i="30"/>
  <c r="M3385" i="30"/>
  <c r="C3386" i="30"/>
  <c r="D3386" i="30"/>
  <c r="E3386" i="30"/>
  <c r="F3386" i="30"/>
  <c r="G3386" i="30"/>
  <c r="H3386" i="30"/>
  <c r="I3386" i="30"/>
  <c r="J3386" i="30"/>
  <c r="K3386" i="30"/>
  <c r="L3386" i="30"/>
  <c r="M3386" i="30"/>
  <c r="C3387" i="30"/>
  <c r="D3387" i="30"/>
  <c r="E3387" i="30"/>
  <c r="F3387" i="30"/>
  <c r="G3387" i="30"/>
  <c r="H3387" i="30"/>
  <c r="I3387" i="30"/>
  <c r="J3387" i="30"/>
  <c r="K3387" i="30"/>
  <c r="L3387" i="30"/>
  <c r="M3387" i="30"/>
  <c r="C3388" i="30"/>
  <c r="D3388" i="30"/>
  <c r="E3388" i="30"/>
  <c r="F3388" i="30"/>
  <c r="G3388" i="30"/>
  <c r="H3388" i="30"/>
  <c r="I3388" i="30"/>
  <c r="J3388" i="30"/>
  <c r="K3388" i="30"/>
  <c r="L3388" i="30"/>
  <c r="M3388" i="30"/>
  <c r="C3389" i="30"/>
  <c r="D3389" i="30"/>
  <c r="E3389" i="30"/>
  <c r="F3389" i="30"/>
  <c r="G3389" i="30"/>
  <c r="H3389" i="30"/>
  <c r="I3389" i="30"/>
  <c r="J3389" i="30"/>
  <c r="K3389" i="30"/>
  <c r="L3389" i="30"/>
  <c r="M3389" i="30"/>
  <c r="C3392" i="30"/>
  <c r="D3392" i="30"/>
  <c r="E3392" i="30"/>
  <c r="F3392" i="30"/>
  <c r="G3392" i="30"/>
  <c r="H3392" i="30"/>
  <c r="I3392" i="30"/>
  <c r="J3392" i="30"/>
  <c r="K3392" i="30"/>
  <c r="L3392" i="30"/>
  <c r="M3392" i="30"/>
  <c r="C3393" i="30"/>
  <c r="D3393" i="30"/>
  <c r="E3393" i="30"/>
  <c r="F3393" i="30"/>
  <c r="G3393" i="30"/>
  <c r="H3393" i="30"/>
  <c r="I3393" i="30"/>
  <c r="J3393" i="30"/>
  <c r="K3393" i="30"/>
  <c r="L3393" i="30"/>
  <c r="M3393" i="30"/>
  <c r="C3394" i="30"/>
  <c r="D3394" i="30"/>
  <c r="E3394" i="30"/>
  <c r="F3394" i="30"/>
  <c r="G3394" i="30"/>
  <c r="H3394" i="30"/>
  <c r="I3394" i="30"/>
  <c r="J3394" i="30"/>
  <c r="K3394" i="30"/>
  <c r="L3394" i="30"/>
  <c r="M3394" i="30"/>
  <c r="C3395" i="30"/>
  <c r="D3395" i="30"/>
  <c r="E3395" i="30"/>
  <c r="F3395" i="30"/>
  <c r="G3395" i="30"/>
  <c r="H3395" i="30"/>
  <c r="I3395" i="30"/>
  <c r="J3395" i="30"/>
  <c r="K3395" i="30"/>
  <c r="L3395" i="30"/>
  <c r="M3395" i="30"/>
  <c r="C3396" i="30"/>
  <c r="D3396" i="30"/>
  <c r="E3396" i="30"/>
  <c r="F3396" i="30"/>
  <c r="G3396" i="30"/>
  <c r="H3396" i="30"/>
  <c r="I3396" i="30"/>
  <c r="J3396" i="30"/>
  <c r="K3396" i="30"/>
  <c r="L3396" i="30"/>
  <c r="M3396" i="30"/>
  <c r="C3397" i="30"/>
  <c r="D3397" i="30"/>
  <c r="E3397" i="30"/>
  <c r="F3397" i="30"/>
  <c r="G3397" i="30"/>
  <c r="H3397" i="30"/>
  <c r="I3397" i="30"/>
  <c r="J3397" i="30"/>
  <c r="K3397" i="30"/>
  <c r="L3397" i="30"/>
  <c r="M3397" i="30"/>
  <c r="C3398" i="30"/>
  <c r="D3398" i="30"/>
  <c r="E3398" i="30"/>
  <c r="F3398" i="30"/>
  <c r="G3398" i="30"/>
  <c r="H3398" i="30"/>
  <c r="I3398" i="30"/>
  <c r="J3398" i="30"/>
  <c r="K3398" i="30"/>
  <c r="L3398" i="30"/>
  <c r="M3398" i="30"/>
  <c r="C3399" i="30"/>
  <c r="D3399" i="30"/>
  <c r="E3399" i="30"/>
  <c r="F3399" i="30"/>
  <c r="G3399" i="30"/>
  <c r="H3399" i="30"/>
  <c r="I3399" i="30"/>
  <c r="J3399" i="30"/>
  <c r="K3399" i="30"/>
  <c r="L3399" i="30"/>
  <c r="M3399" i="30"/>
  <c r="C3400" i="30"/>
  <c r="D3400" i="30"/>
  <c r="E3400" i="30"/>
  <c r="F3400" i="30"/>
  <c r="G3400" i="30"/>
  <c r="H3400" i="30"/>
  <c r="I3400" i="30"/>
  <c r="J3400" i="30"/>
  <c r="K3400" i="30"/>
  <c r="L3400" i="30"/>
  <c r="M3400" i="30"/>
  <c r="C3401" i="30"/>
  <c r="D3401" i="30"/>
  <c r="E3401" i="30"/>
  <c r="F3401" i="30"/>
  <c r="G3401" i="30"/>
  <c r="H3401" i="30"/>
  <c r="I3401" i="30"/>
  <c r="J3401" i="30"/>
  <c r="K3401" i="30"/>
  <c r="L3401" i="30"/>
  <c r="M3401" i="30"/>
  <c r="C3402" i="30"/>
  <c r="D3402" i="30"/>
  <c r="E3402" i="30"/>
  <c r="F3402" i="30"/>
  <c r="G3402" i="30"/>
  <c r="H3402" i="30"/>
  <c r="I3402" i="30"/>
  <c r="J3402" i="30"/>
  <c r="K3402" i="30"/>
  <c r="L3402" i="30"/>
  <c r="M3402" i="30"/>
  <c r="C3403" i="30"/>
  <c r="D3403" i="30"/>
  <c r="E3403" i="30"/>
  <c r="F3403" i="30"/>
  <c r="G3403" i="30"/>
  <c r="H3403" i="30"/>
  <c r="I3403" i="30"/>
  <c r="J3403" i="30"/>
  <c r="K3403" i="30"/>
  <c r="L3403" i="30"/>
  <c r="M3403" i="30"/>
  <c r="C3404" i="30"/>
  <c r="D3404" i="30"/>
  <c r="E3404" i="30"/>
  <c r="F3404" i="30"/>
  <c r="G3404" i="30"/>
  <c r="H3404" i="30"/>
  <c r="I3404" i="30"/>
  <c r="J3404" i="30"/>
  <c r="K3404" i="30"/>
  <c r="L3404" i="30"/>
  <c r="M3404" i="30"/>
  <c r="C3405" i="30"/>
  <c r="D3405" i="30"/>
  <c r="E3405" i="30"/>
  <c r="F3405" i="30"/>
  <c r="G3405" i="30"/>
  <c r="H3405" i="30"/>
  <c r="I3405" i="30"/>
  <c r="J3405" i="30"/>
  <c r="K3405" i="30"/>
  <c r="L3405" i="30"/>
  <c r="M3405" i="30"/>
  <c r="C3406" i="30"/>
  <c r="D3406" i="30"/>
  <c r="E3406" i="30"/>
  <c r="F3406" i="30"/>
  <c r="G3406" i="30"/>
  <c r="H3406" i="30"/>
  <c r="I3406" i="30"/>
  <c r="J3406" i="30"/>
  <c r="K3406" i="30"/>
  <c r="L3406" i="30"/>
  <c r="M3406" i="30"/>
  <c r="C3407" i="30"/>
  <c r="D3407" i="30"/>
  <c r="E3407" i="30"/>
  <c r="F3407" i="30"/>
  <c r="G3407" i="30"/>
  <c r="H3407" i="30"/>
  <c r="I3407" i="30"/>
  <c r="J3407" i="30"/>
  <c r="K3407" i="30"/>
  <c r="L3407" i="30"/>
  <c r="M3407" i="30"/>
  <c r="C3408" i="30"/>
  <c r="D3408" i="30"/>
  <c r="E3408" i="30"/>
  <c r="F3408" i="30"/>
  <c r="G3408" i="30"/>
  <c r="H3408" i="30"/>
  <c r="I3408" i="30"/>
  <c r="J3408" i="30"/>
  <c r="K3408" i="30"/>
  <c r="L3408" i="30"/>
  <c r="M3408" i="30"/>
  <c r="C3409" i="30"/>
  <c r="D3409" i="30"/>
  <c r="E3409" i="30"/>
  <c r="F3409" i="30"/>
  <c r="G3409" i="30"/>
  <c r="H3409" i="30"/>
  <c r="I3409" i="30"/>
  <c r="J3409" i="30"/>
  <c r="K3409" i="30"/>
  <c r="L3409" i="30"/>
  <c r="M3409" i="30"/>
  <c r="C3410" i="30"/>
  <c r="D3410" i="30"/>
  <c r="E3410" i="30"/>
  <c r="F3410" i="30"/>
  <c r="G3410" i="30"/>
  <c r="H3410" i="30"/>
  <c r="I3410" i="30"/>
  <c r="J3410" i="30"/>
  <c r="K3410" i="30"/>
  <c r="L3410" i="30"/>
  <c r="M3410" i="30"/>
  <c r="C3411" i="30"/>
  <c r="D3411" i="30"/>
  <c r="E3411" i="30"/>
  <c r="F3411" i="30"/>
  <c r="G3411" i="30"/>
  <c r="H3411" i="30"/>
  <c r="I3411" i="30"/>
  <c r="J3411" i="30"/>
  <c r="K3411" i="30"/>
  <c r="L3411" i="30"/>
  <c r="M3411" i="30"/>
  <c r="C3412" i="30"/>
  <c r="D3412" i="30"/>
  <c r="E3412" i="30"/>
  <c r="F3412" i="30"/>
  <c r="G3412" i="30"/>
  <c r="H3412" i="30"/>
  <c r="I3412" i="30"/>
  <c r="J3412" i="30"/>
  <c r="K3412" i="30"/>
  <c r="L3412" i="30"/>
  <c r="M3412" i="30"/>
  <c r="C3413" i="30"/>
  <c r="D3413" i="30"/>
  <c r="E3413" i="30"/>
  <c r="F3413" i="30"/>
  <c r="G3413" i="30"/>
  <c r="H3413" i="30"/>
  <c r="I3413" i="30"/>
  <c r="J3413" i="30"/>
  <c r="K3413" i="30"/>
  <c r="L3413" i="30"/>
  <c r="M3413" i="30"/>
  <c r="C3414" i="30"/>
  <c r="D3414" i="30"/>
  <c r="E3414" i="30"/>
  <c r="F3414" i="30"/>
  <c r="G3414" i="30"/>
  <c r="H3414" i="30"/>
  <c r="I3414" i="30"/>
  <c r="J3414" i="30"/>
  <c r="K3414" i="30"/>
  <c r="L3414" i="30"/>
  <c r="M3414" i="30"/>
  <c r="C3415" i="30"/>
  <c r="D3415" i="30"/>
  <c r="E3415" i="30"/>
  <c r="F3415" i="30"/>
  <c r="G3415" i="30"/>
  <c r="H3415" i="30"/>
  <c r="I3415" i="30"/>
  <c r="J3415" i="30"/>
  <c r="K3415" i="30"/>
  <c r="L3415" i="30"/>
  <c r="M3415" i="30"/>
  <c r="C3416" i="30"/>
  <c r="D3416" i="30"/>
  <c r="E3416" i="30"/>
  <c r="F3416" i="30"/>
  <c r="G3416" i="30"/>
  <c r="H3416" i="30"/>
  <c r="I3416" i="30"/>
  <c r="J3416" i="30"/>
  <c r="K3416" i="30"/>
  <c r="L3416" i="30"/>
  <c r="M3416" i="30"/>
  <c r="C3417" i="30"/>
  <c r="D3417" i="30"/>
  <c r="E3417" i="30"/>
  <c r="F3417" i="30"/>
  <c r="G3417" i="30"/>
  <c r="H3417" i="30"/>
  <c r="I3417" i="30"/>
  <c r="J3417" i="30"/>
  <c r="K3417" i="30"/>
  <c r="L3417" i="30"/>
  <c r="M3417" i="30"/>
  <c r="C3418" i="30"/>
  <c r="D3418" i="30"/>
  <c r="E3418" i="30"/>
  <c r="F3418" i="30"/>
  <c r="G3418" i="30"/>
  <c r="H3418" i="30"/>
  <c r="I3418" i="30"/>
  <c r="J3418" i="30"/>
  <c r="K3418" i="30"/>
  <c r="L3418" i="30"/>
  <c r="M3418" i="30"/>
  <c r="C3419" i="30"/>
  <c r="D3419" i="30"/>
  <c r="E3419" i="30"/>
  <c r="F3419" i="30"/>
  <c r="G3419" i="30"/>
  <c r="H3419" i="30"/>
  <c r="I3419" i="30"/>
  <c r="J3419" i="30"/>
  <c r="K3419" i="30"/>
  <c r="L3419" i="30"/>
  <c r="M3419" i="30"/>
  <c r="C3420" i="30"/>
  <c r="D3420" i="30"/>
  <c r="E3420" i="30"/>
  <c r="F3420" i="30"/>
  <c r="G3420" i="30"/>
  <c r="H3420" i="30"/>
  <c r="I3420" i="30"/>
  <c r="J3420" i="30"/>
  <c r="K3420" i="30"/>
  <c r="L3420" i="30"/>
  <c r="M3420" i="30"/>
  <c r="C3421" i="30"/>
  <c r="D3421" i="30"/>
  <c r="E3421" i="30"/>
  <c r="F3421" i="30"/>
  <c r="G3421" i="30"/>
  <c r="H3421" i="30"/>
  <c r="I3421" i="30"/>
  <c r="J3421" i="30"/>
  <c r="K3421" i="30"/>
  <c r="L3421" i="30"/>
  <c r="M3421" i="30"/>
  <c r="C3422" i="30"/>
  <c r="D3422" i="30"/>
  <c r="E3422" i="30"/>
  <c r="F3422" i="30"/>
  <c r="G3422" i="30"/>
  <c r="H3422" i="30"/>
  <c r="I3422" i="30"/>
  <c r="J3422" i="30"/>
  <c r="K3422" i="30"/>
  <c r="L3422" i="30"/>
  <c r="M3422" i="30"/>
  <c r="C3423" i="30"/>
  <c r="D3423" i="30"/>
  <c r="E3423" i="30"/>
  <c r="F3423" i="30"/>
  <c r="G3423" i="30"/>
  <c r="H3423" i="30"/>
  <c r="I3423" i="30"/>
  <c r="J3423" i="30"/>
  <c r="K3423" i="30"/>
  <c r="L3423" i="30"/>
  <c r="M3423" i="30"/>
  <c r="C3424" i="30"/>
  <c r="D3424" i="30"/>
  <c r="E3424" i="30"/>
  <c r="F3424" i="30"/>
  <c r="G3424" i="30"/>
  <c r="H3424" i="30"/>
  <c r="I3424" i="30"/>
  <c r="J3424" i="30"/>
  <c r="K3424" i="30"/>
  <c r="L3424" i="30"/>
  <c r="M3424" i="30"/>
  <c r="C3425" i="30"/>
  <c r="D3425" i="30"/>
  <c r="E3425" i="30"/>
  <c r="F3425" i="30"/>
  <c r="G3425" i="30"/>
  <c r="H3425" i="30"/>
  <c r="I3425" i="30"/>
  <c r="J3425" i="30"/>
  <c r="K3425" i="30"/>
  <c r="L3425" i="30"/>
  <c r="M3425" i="30"/>
  <c r="C3426" i="30"/>
  <c r="D3426" i="30"/>
  <c r="E3426" i="30"/>
  <c r="F3426" i="30"/>
  <c r="G3426" i="30"/>
  <c r="H3426" i="30"/>
  <c r="I3426" i="30"/>
  <c r="J3426" i="30"/>
  <c r="K3426" i="30"/>
  <c r="L3426" i="30"/>
  <c r="M3426" i="30"/>
  <c r="C3427" i="30"/>
  <c r="D3427" i="30"/>
  <c r="E3427" i="30"/>
  <c r="F3427" i="30"/>
  <c r="G3427" i="30"/>
  <c r="H3427" i="30"/>
  <c r="I3427" i="30"/>
  <c r="J3427" i="30"/>
  <c r="K3427" i="30"/>
  <c r="L3427" i="30"/>
  <c r="M3427" i="30"/>
  <c r="C3428" i="30"/>
  <c r="D3428" i="30"/>
  <c r="E3428" i="30"/>
  <c r="F3428" i="30"/>
  <c r="G3428" i="30"/>
  <c r="H3428" i="30"/>
  <c r="I3428" i="30"/>
  <c r="J3428" i="30"/>
  <c r="K3428" i="30"/>
  <c r="L3428" i="30"/>
  <c r="M3428" i="30"/>
  <c r="C3429" i="30"/>
  <c r="D3429" i="30"/>
  <c r="E3429" i="30"/>
  <c r="F3429" i="30"/>
  <c r="G3429" i="30"/>
  <c r="H3429" i="30"/>
  <c r="I3429" i="30"/>
  <c r="J3429" i="30"/>
  <c r="K3429" i="30"/>
  <c r="L3429" i="30"/>
  <c r="M3429" i="30"/>
  <c r="C3430" i="30"/>
  <c r="D3430" i="30"/>
  <c r="E3430" i="30"/>
  <c r="F3430" i="30"/>
  <c r="G3430" i="30"/>
  <c r="H3430" i="30"/>
  <c r="I3430" i="30"/>
  <c r="J3430" i="30"/>
  <c r="K3430" i="30"/>
  <c r="L3430" i="30"/>
  <c r="M3430" i="30"/>
  <c r="C3431" i="30"/>
  <c r="D3431" i="30"/>
  <c r="E3431" i="30"/>
  <c r="F3431" i="30"/>
  <c r="G3431" i="30"/>
  <c r="H3431" i="30"/>
  <c r="I3431" i="30"/>
  <c r="J3431" i="30"/>
  <c r="K3431" i="30"/>
  <c r="L3431" i="30"/>
  <c r="M3431" i="30"/>
  <c r="C3432" i="30"/>
  <c r="D3432" i="30"/>
  <c r="E3432" i="30"/>
  <c r="F3432" i="30"/>
  <c r="G3432" i="30"/>
  <c r="H3432" i="30"/>
  <c r="I3432" i="30"/>
  <c r="J3432" i="30"/>
  <c r="K3432" i="30"/>
  <c r="L3432" i="30"/>
  <c r="M3432" i="30"/>
  <c r="C3433" i="30"/>
  <c r="D3433" i="30"/>
  <c r="E3433" i="30"/>
  <c r="F3433" i="30"/>
  <c r="G3433" i="30"/>
  <c r="H3433" i="30"/>
  <c r="I3433" i="30"/>
  <c r="J3433" i="30"/>
  <c r="K3433" i="30"/>
  <c r="L3433" i="30"/>
  <c r="M3433" i="30"/>
  <c r="C3434" i="30"/>
  <c r="D3434" i="30"/>
  <c r="E3434" i="30"/>
  <c r="F3434" i="30"/>
  <c r="G3434" i="30"/>
  <c r="H3434" i="30"/>
  <c r="I3434" i="30"/>
  <c r="J3434" i="30"/>
  <c r="K3434" i="30"/>
  <c r="L3434" i="30"/>
  <c r="M3434" i="30"/>
  <c r="C3435" i="30"/>
  <c r="D3435" i="30"/>
  <c r="E3435" i="30"/>
  <c r="F3435" i="30"/>
  <c r="G3435" i="30"/>
  <c r="H3435" i="30"/>
  <c r="I3435" i="30"/>
  <c r="J3435" i="30"/>
  <c r="K3435" i="30"/>
  <c r="L3435" i="30"/>
  <c r="M3435" i="30"/>
  <c r="C3436" i="30"/>
  <c r="D3436" i="30"/>
  <c r="E3436" i="30"/>
  <c r="F3436" i="30"/>
  <c r="G3436" i="30"/>
  <c r="H3436" i="30"/>
  <c r="I3436" i="30"/>
  <c r="J3436" i="30"/>
  <c r="K3436" i="30"/>
  <c r="L3436" i="30"/>
  <c r="M3436" i="30"/>
  <c r="C3437" i="30"/>
  <c r="D3437" i="30"/>
  <c r="E3437" i="30"/>
  <c r="F3437" i="30"/>
  <c r="G3437" i="30"/>
  <c r="H3437" i="30"/>
  <c r="I3437" i="30"/>
  <c r="J3437" i="30"/>
  <c r="K3437" i="30"/>
  <c r="L3437" i="30"/>
  <c r="M3437" i="30"/>
  <c r="C3438" i="30"/>
  <c r="D3438" i="30"/>
  <c r="E3438" i="30"/>
  <c r="F3438" i="30"/>
  <c r="G3438" i="30"/>
  <c r="H3438" i="30"/>
  <c r="I3438" i="30"/>
  <c r="J3438" i="30"/>
  <c r="K3438" i="30"/>
  <c r="L3438" i="30"/>
  <c r="M3438" i="30"/>
  <c r="C3439" i="30"/>
  <c r="D3439" i="30"/>
  <c r="E3439" i="30"/>
  <c r="F3439" i="30"/>
  <c r="G3439" i="30"/>
  <c r="H3439" i="30"/>
  <c r="I3439" i="30"/>
  <c r="J3439" i="30"/>
  <c r="K3439" i="30"/>
  <c r="L3439" i="30"/>
  <c r="M3439" i="30"/>
  <c r="C3440" i="30"/>
  <c r="D3440" i="30"/>
  <c r="E3440" i="30"/>
  <c r="F3440" i="30"/>
  <c r="G3440" i="30"/>
  <c r="H3440" i="30"/>
  <c r="I3440" i="30"/>
  <c r="J3440" i="30"/>
  <c r="K3440" i="30"/>
  <c r="L3440" i="30"/>
  <c r="M3440" i="30"/>
  <c r="C3441" i="30"/>
  <c r="D3441" i="30"/>
  <c r="E3441" i="30"/>
  <c r="F3441" i="30"/>
  <c r="G3441" i="30"/>
  <c r="H3441" i="30"/>
  <c r="I3441" i="30"/>
  <c r="J3441" i="30"/>
  <c r="K3441" i="30"/>
  <c r="L3441" i="30"/>
  <c r="M3441" i="30"/>
  <c r="C3442" i="30"/>
  <c r="D3442" i="30"/>
  <c r="E3442" i="30"/>
  <c r="F3442" i="30"/>
  <c r="G3442" i="30"/>
  <c r="H3442" i="30"/>
  <c r="I3442" i="30"/>
  <c r="J3442" i="30"/>
  <c r="K3442" i="30"/>
  <c r="L3442" i="30"/>
  <c r="M3442" i="30"/>
  <c r="C3443" i="30"/>
  <c r="D3443" i="30"/>
  <c r="E3443" i="30"/>
  <c r="F3443" i="30"/>
  <c r="G3443" i="30"/>
  <c r="H3443" i="30"/>
  <c r="I3443" i="30"/>
  <c r="J3443" i="30"/>
  <c r="K3443" i="30"/>
  <c r="L3443" i="30"/>
  <c r="M3443" i="30"/>
  <c r="C3444" i="30"/>
  <c r="D3444" i="30"/>
  <c r="E3444" i="30"/>
  <c r="F3444" i="30"/>
  <c r="G3444" i="30"/>
  <c r="H3444" i="30"/>
  <c r="I3444" i="30"/>
  <c r="J3444" i="30"/>
  <c r="K3444" i="30"/>
  <c r="L3444" i="30"/>
  <c r="M3444" i="30"/>
  <c r="C3445" i="30"/>
  <c r="D3445" i="30"/>
  <c r="E3445" i="30"/>
  <c r="F3445" i="30"/>
  <c r="G3445" i="30"/>
  <c r="H3445" i="30"/>
  <c r="I3445" i="30"/>
  <c r="J3445" i="30"/>
  <c r="K3445" i="30"/>
  <c r="L3445" i="30"/>
  <c r="M3445" i="30"/>
  <c r="C3446" i="30"/>
  <c r="D3446" i="30"/>
  <c r="E3446" i="30"/>
  <c r="F3446" i="30"/>
  <c r="G3446" i="30"/>
  <c r="H3446" i="30"/>
  <c r="I3446" i="30"/>
  <c r="J3446" i="30"/>
  <c r="K3446" i="30"/>
  <c r="L3446" i="30"/>
  <c r="M3446" i="30"/>
  <c r="C3447" i="30"/>
  <c r="D3447" i="30"/>
  <c r="E3447" i="30"/>
  <c r="F3447" i="30"/>
  <c r="G3447" i="30"/>
  <c r="H3447" i="30"/>
  <c r="I3447" i="30"/>
  <c r="J3447" i="30"/>
  <c r="K3447" i="30"/>
  <c r="L3447" i="30"/>
  <c r="M3447" i="30"/>
  <c r="C3448" i="30"/>
  <c r="D3448" i="30"/>
  <c r="E3448" i="30"/>
  <c r="F3448" i="30"/>
  <c r="G3448" i="30"/>
  <c r="H3448" i="30"/>
  <c r="I3448" i="30"/>
  <c r="J3448" i="30"/>
  <c r="K3448" i="30"/>
  <c r="L3448" i="30"/>
  <c r="M3448" i="30"/>
  <c r="C3449" i="30"/>
  <c r="D3449" i="30"/>
  <c r="E3449" i="30"/>
  <c r="F3449" i="30"/>
  <c r="G3449" i="30"/>
  <c r="H3449" i="30"/>
  <c r="I3449" i="30"/>
  <c r="J3449" i="30"/>
  <c r="K3449" i="30"/>
  <c r="L3449" i="30"/>
  <c r="M3449" i="30"/>
  <c r="C3450" i="30"/>
  <c r="D3450" i="30"/>
  <c r="E3450" i="30"/>
  <c r="F3450" i="30"/>
  <c r="G3450" i="30"/>
  <c r="H3450" i="30"/>
  <c r="I3450" i="30"/>
  <c r="J3450" i="30"/>
  <c r="K3450" i="30"/>
  <c r="L3450" i="30"/>
  <c r="M3450" i="30"/>
  <c r="C3451" i="30"/>
  <c r="D3451" i="30"/>
  <c r="E3451" i="30"/>
  <c r="F3451" i="30"/>
  <c r="G3451" i="30"/>
  <c r="H3451" i="30"/>
  <c r="I3451" i="30"/>
  <c r="J3451" i="30"/>
  <c r="K3451" i="30"/>
  <c r="L3451" i="30"/>
  <c r="M3451" i="30"/>
  <c r="C3452" i="30"/>
  <c r="D3452" i="30"/>
  <c r="E3452" i="30"/>
  <c r="F3452" i="30"/>
  <c r="G3452" i="30"/>
  <c r="H3452" i="30"/>
  <c r="I3452" i="30"/>
  <c r="J3452" i="30"/>
  <c r="K3452" i="30"/>
  <c r="L3452" i="30"/>
  <c r="M3452" i="30"/>
  <c r="C3453" i="30"/>
  <c r="D3453" i="30"/>
  <c r="E3453" i="30"/>
  <c r="F3453" i="30"/>
  <c r="G3453" i="30"/>
  <c r="H3453" i="30"/>
  <c r="I3453" i="30"/>
  <c r="J3453" i="30"/>
  <c r="K3453" i="30"/>
  <c r="L3453" i="30"/>
  <c r="M3453" i="30"/>
  <c r="C3454" i="30"/>
  <c r="D3454" i="30"/>
  <c r="E3454" i="30"/>
  <c r="F3454" i="30"/>
  <c r="G3454" i="30"/>
  <c r="H3454" i="30"/>
  <c r="I3454" i="30"/>
  <c r="J3454" i="30"/>
  <c r="K3454" i="30"/>
  <c r="L3454" i="30"/>
  <c r="M3454" i="30"/>
  <c r="C3455" i="30"/>
  <c r="D3455" i="30"/>
  <c r="E3455" i="30"/>
  <c r="F3455" i="30"/>
  <c r="G3455" i="30"/>
  <c r="H3455" i="30"/>
  <c r="I3455" i="30"/>
  <c r="J3455" i="30"/>
  <c r="K3455" i="30"/>
  <c r="L3455" i="30"/>
  <c r="M3455" i="30"/>
  <c r="C3456" i="30"/>
  <c r="D3456" i="30"/>
  <c r="E3456" i="30"/>
  <c r="F3456" i="30"/>
  <c r="G3456" i="30"/>
  <c r="H3456" i="30"/>
  <c r="I3456" i="30"/>
  <c r="J3456" i="30"/>
  <c r="K3456" i="30"/>
  <c r="L3456" i="30"/>
  <c r="M3456" i="30"/>
  <c r="C3457" i="30"/>
  <c r="D3457" i="30"/>
  <c r="E3457" i="30"/>
  <c r="F3457" i="30"/>
  <c r="G3457" i="30"/>
  <c r="H3457" i="30"/>
  <c r="I3457" i="30"/>
  <c r="J3457" i="30"/>
  <c r="K3457" i="30"/>
  <c r="L3457" i="30"/>
  <c r="M3457" i="30"/>
  <c r="C3458" i="30"/>
  <c r="D3458" i="30"/>
  <c r="E3458" i="30"/>
  <c r="F3458" i="30"/>
  <c r="G3458" i="30"/>
  <c r="H3458" i="30"/>
  <c r="I3458" i="30"/>
  <c r="J3458" i="30"/>
  <c r="K3458" i="30"/>
  <c r="L3458" i="30"/>
  <c r="M3458" i="30"/>
  <c r="C3459" i="30"/>
  <c r="D3459" i="30"/>
  <c r="E3459" i="30"/>
  <c r="F3459" i="30"/>
  <c r="G3459" i="30"/>
  <c r="H3459" i="30"/>
  <c r="I3459" i="30"/>
  <c r="J3459" i="30"/>
  <c r="K3459" i="30"/>
  <c r="L3459" i="30"/>
  <c r="M3459" i="30"/>
  <c r="C3460" i="30"/>
  <c r="D3460" i="30"/>
  <c r="E3460" i="30"/>
  <c r="F3460" i="30"/>
  <c r="G3460" i="30"/>
  <c r="H3460" i="30"/>
  <c r="I3460" i="30"/>
  <c r="J3460" i="30"/>
  <c r="K3460" i="30"/>
  <c r="L3460" i="30"/>
  <c r="M3460" i="30"/>
  <c r="C3461" i="30"/>
  <c r="D3461" i="30"/>
  <c r="E3461" i="30"/>
  <c r="F3461" i="30"/>
  <c r="G3461" i="30"/>
  <c r="H3461" i="30"/>
  <c r="I3461" i="30"/>
  <c r="J3461" i="30"/>
  <c r="K3461" i="30"/>
  <c r="L3461" i="30"/>
  <c r="M3461" i="30"/>
  <c r="C3462" i="30"/>
  <c r="D3462" i="30"/>
  <c r="E3462" i="30"/>
  <c r="F3462" i="30"/>
  <c r="G3462" i="30"/>
  <c r="H3462" i="30"/>
  <c r="I3462" i="30"/>
  <c r="J3462" i="30"/>
  <c r="K3462" i="30"/>
  <c r="L3462" i="30"/>
  <c r="M3462" i="30"/>
  <c r="C3463" i="30"/>
  <c r="D3463" i="30"/>
  <c r="E3463" i="30"/>
  <c r="F3463" i="30"/>
  <c r="G3463" i="30"/>
  <c r="H3463" i="30"/>
  <c r="I3463" i="30"/>
  <c r="J3463" i="30"/>
  <c r="K3463" i="30"/>
  <c r="L3463" i="30"/>
  <c r="M3463" i="30"/>
  <c r="C3464" i="30"/>
  <c r="D3464" i="30"/>
  <c r="E3464" i="30"/>
  <c r="F3464" i="30"/>
  <c r="G3464" i="30"/>
  <c r="H3464" i="30"/>
  <c r="I3464" i="30"/>
  <c r="J3464" i="30"/>
  <c r="K3464" i="30"/>
  <c r="L3464" i="30"/>
  <c r="M3464" i="30"/>
  <c r="C3465" i="30"/>
  <c r="D3465" i="30"/>
  <c r="E3465" i="30"/>
  <c r="F3465" i="30"/>
  <c r="G3465" i="30"/>
  <c r="H3465" i="30"/>
  <c r="I3465" i="30"/>
  <c r="J3465" i="30"/>
  <c r="K3465" i="30"/>
  <c r="L3465" i="30"/>
  <c r="M3465" i="30"/>
  <c r="C3466" i="30"/>
  <c r="D3466" i="30"/>
  <c r="E3466" i="30"/>
  <c r="F3466" i="30"/>
  <c r="G3466" i="30"/>
  <c r="H3466" i="30"/>
  <c r="I3466" i="30"/>
  <c r="J3466" i="30"/>
  <c r="K3466" i="30"/>
  <c r="L3466" i="30"/>
  <c r="M3466" i="30"/>
  <c r="C3467" i="30"/>
  <c r="D3467" i="30"/>
  <c r="E3467" i="30"/>
  <c r="F3467" i="30"/>
  <c r="G3467" i="30"/>
  <c r="H3467" i="30"/>
  <c r="I3467" i="30"/>
  <c r="J3467" i="30"/>
  <c r="K3467" i="30"/>
  <c r="L3467" i="30"/>
  <c r="M3467" i="30"/>
  <c r="C3468" i="30"/>
  <c r="D3468" i="30"/>
  <c r="E3468" i="30"/>
  <c r="F3468" i="30"/>
  <c r="G3468" i="30"/>
  <c r="H3468" i="30"/>
  <c r="I3468" i="30"/>
  <c r="J3468" i="30"/>
  <c r="K3468" i="30"/>
  <c r="L3468" i="30"/>
  <c r="M3468" i="30"/>
  <c r="C3469" i="30"/>
  <c r="D3469" i="30"/>
  <c r="E3469" i="30"/>
  <c r="F3469" i="30"/>
  <c r="G3469" i="30"/>
  <c r="H3469" i="30"/>
  <c r="I3469" i="30"/>
  <c r="J3469" i="30"/>
  <c r="K3469" i="30"/>
  <c r="L3469" i="30"/>
  <c r="M3469" i="30"/>
  <c r="C3470" i="30"/>
  <c r="D3470" i="30"/>
  <c r="E3470" i="30"/>
  <c r="F3470" i="30"/>
  <c r="G3470" i="30"/>
  <c r="H3470" i="30"/>
  <c r="I3470" i="30"/>
  <c r="J3470" i="30"/>
  <c r="K3470" i="30"/>
  <c r="L3470" i="30"/>
  <c r="M3470" i="30"/>
  <c r="C3471" i="30"/>
  <c r="D3471" i="30"/>
  <c r="E3471" i="30"/>
  <c r="F3471" i="30"/>
  <c r="G3471" i="30"/>
  <c r="H3471" i="30"/>
  <c r="I3471" i="30"/>
  <c r="J3471" i="30"/>
  <c r="K3471" i="30"/>
  <c r="L3471" i="30"/>
  <c r="M3471" i="30"/>
  <c r="C3472" i="30"/>
  <c r="D3472" i="30"/>
  <c r="E3472" i="30"/>
  <c r="F3472" i="30"/>
  <c r="G3472" i="30"/>
  <c r="H3472" i="30"/>
  <c r="I3472" i="30"/>
  <c r="J3472" i="30"/>
  <c r="K3472" i="30"/>
  <c r="L3472" i="30"/>
  <c r="M3472" i="30"/>
  <c r="C3473" i="30"/>
  <c r="D3473" i="30"/>
  <c r="E3473" i="30"/>
  <c r="F3473" i="30"/>
  <c r="G3473" i="30"/>
  <c r="H3473" i="30"/>
  <c r="I3473" i="30"/>
  <c r="J3473" i="30"/>
  <c r="K3473" i="30"/>
  <c r="L3473" i="30"/>
  <c r="M3473" i="30"/>
  <c r="C3474" i="30"/>
  <c r="D3474" i="30"/>
  <c r="E3474" i="30"/>
  <c r="F3474" i="30"/>
  <c r="G3474" i="30"/>
  <c r="H3474" i="30"/>
  <c r="I3474" i="30"/>
  <c r="J3474" i="30"/>
  <c r="K3474" i="30"/>
  <c r="L3474" i="30"/>
  <c r="M3474" i="30"/>
  <c r="C3475" i="30"/>
  <c r="D3475" i="30"/>
  <c r="E3475" i="30"/>
  <c r="F3475" i="30"/>
  <c r="G3475" i="30"/>
  <c r="H3475" i="30"/>
  <c r="I3475" i="30"/>
  <c r="J3475" i="30"/>
  <c r="K3475" i="30"/>
  <c r="L3475" i="30"/>
  <c r="M3475" i="30"/>
  <c r="C3476" i="30"/>
  <c r="D3476" i="30"/>
  <c r="E3476" i="30"/>
  <c r="F3476" i="30"/>
  <c r="G3476" i="30"/>
  <c r="H3476" i="30"/>
  <c r="I3476" i="30"/>
  <c r="J3476" i="30"/>
  <c r="K3476" i="30"/>
  <c r="L3476" i="30"/>
  <c r="M3476" i="30"/>
  <c r="C3477" i="30"/>
  <c r="D3477" i="30"/>
  <c r="E3477" i="30"/>
  <c r="F3477" i="30"/>
  <c r="G3477" i="30"/>
  <c r="H3477" i="30"/>
  <c r="I3477" i="30"/>
  <c r="J3477" i="30"/>
  <c r="K3477" i="30"/>
  <c r="L3477" i="30"/>
  <c r="M3477" i="30"/>
  <c r="C3478" i="30"/>
  <c r="D3478" i="30"/>
  <c r="E3478" i="30"/>
  <c r="F3478" i="30"/>
  <c r="G3478" i="30"/>
  <c r="H3478" i="30"/>
  <c r="I3478" i="30"/>
  <c r="J3478" i="30"/>
  <c r="K3478" i="30"/>
  <c r="L3478" i="30"/>
  <c r="M3478" i="30"/>
  <c r="C3479" i="30"/>
  <c r="D3479" i="30"/>
  <c r="E3479" i="30"/>
  <c r="F3479" i="30"/>
  <c r="G3479" i="30"/>
  <c r="H3479" i="30"/>
  <c r="I3479" i="30"/>
  <c r="J3479" i="30"/>
  <c r="K3479" i="30"/>
  <c r="L3479" i="30"/>
  <c r="M3479" i="30"/>
  <c r="C3480" i="30"/>
  <c r="D3480" i="30"/>
  <c r="E3480" i="30"/>
  <c r="F3480" i="30"/>
  <c r="G3480" i="30"/>
  <c r="H3480" i="30"/>
  <c r="I3480" i="30"/>
  <c r="J3480" i="30"/>
  <c r="K3480" i="30"/>
  <c r="L3480" i="30"/>
  <c r="M3480" i="30"/>
  <c r="C3481" i="30"/>
  <c r="D3481" i="30"/>
  <c r="E3481" i="30"/>
  <c r="F3481" i="30"/>
  <c r="G3481" i="30"/>
  <c r="H3481" i="30"/>
  <c r="I3481" i="30"/>
  <c r="J3481" i="30"/>
  <c r="K3481" i="30"/>
  <c r="L3481" i="30"/>
  <c r="M3481" i="30"/>
  <c r="C3482" i="30"/>
  <c r="D3482" i="30"/>
  <c r="E3482" i="30"/>
  <c r="F3482" i="30"/>
  <c r="G3482" i="30"/>
  <c r="H3482" i="30"/>
  <c r="I3482" i="30"/>
  <c r="J3482" i="30"/>
  <c r="K3482" i="30"/>
  <c r="L3482" i="30"/>
  <c r="M3482" i="30"/>
  <c r="C3483" i="30"/>
  <c r="D3483" i="30"/>
  <c r="E3483" i="30"/>
  <c r="F3483" i="30"/>
  <c r="G3483" i="30"/>
  <c r="H3483" i="30"/>
  <c r="I3483" i="30"/>
  <c r="J3483" i="30"/>
  <c r="K3483" i="30"/>
  <c r="L3483" i="30"/>
  <c r="M3483" i="30"/>
  <c r="C3484" i="30"/>
  <c r="D3484" i="30"/>
  <c r="E3484" i="30"/>
  <c r="F3484" i="30"/>
  <c r="G3484" i="30"/>
  <c r="H3484" i="30"/>
  <c r="I3484" i="30"/>
  <c r="J3484" i="30"/>
  <c r="K3484" i="30"/>
  <c r="L3484" i="30"/>
  <c r="M3484" i="30"/>
  <c r="C3485" i="30"/>
  <c r="D3485" i="30"/>
  <c r="E3485" i="30"/>
  <c r="F3485" i="30"/>
  <c r="G3485" i="30"/>
  <c r="H3485" i="30"/>
  <c r="I3485" i="30"/>
  <c r="J3485" i="30"/>
  <c r="K3485" i="30"/>
  <c r="L3485" i="30"/>
  <c r="M3485" i="30"/>
  <c r="C3486" i="30"/>
  <c r="D3486" i="30"/>
  <c r="E3486" i="30"/>
  <c r="F3486" i="30"/>
  <c r="G3486" i="30"/>
  <c r="H3486" i="30"/>
  <c r="I3486" i="30"/>
  <c r="J3486" i="30"/>
  <c r="K3486" i="30"/>
  <c r="L3486" i="30"/>
  <c r="M3486" i="30"/>
  <c r="C3487" i="30"/>
  <c r="D3487" i="30"/>
  <c r="E3487" i="30"/>
  <c r="F3487" i="30"/>
  <c r="G3487" i="30"/>
  <c r="H3487" i="30"/>
  <c r="I3487" i="30"/>
  <c r="J3487" i="30"/>
  <c r="K3487" i="30"/>
  <c r="L3487" i="30"/>
  <c r="M3487" i="30"/>
  <c r="C3488" i="30"/>
  <c r="D3488" i="30"/>
  <c r="E3488" i="30"/>
  <c r="F3488" i="30"/>
  <c r="G3488" i="30"/>
  <c r="H3488" i="30"/>
  <c r="I3488" i="30"/>
  <c r="J3488" i="30"/>
  <c r="K3488" i="30"/>
  <c r="L3488" i="30"/>
  <c r="M3488" i="30"/>
  <c r="C3489" i="30"/>
  <c r="D3489" i="30"/>
  <c r="E3489" i="30"/>
  <c r="F3489" i="30"/>
  <c r="G3489" i="30"/>
  <c r="H3489" i="30"/>
  <c r="I3489" i="30"/>
  <c r="J3489" i="30"/>
  <c r="K3489" i="30"/>
  <c r="L3489" i="30"/>
  <c r="M3489" i="30"/>
  <c r="C3490" i="30"/>
  <c r="D3490" i="30"/>
  <c r="E3490" i="30"/>
  <c r="F3490" i="30"/>
  <c r="G3490" i="30"/>
  <c r="H3490" i="30"/>
  <c r="I3490" i="30"/>
  <c r="J3490" i="30"/>
  <c r="K3490" i="30"/>
  <c r="L3490" i="30"/>
  <c r="M3490" i="30"/>
  <c r="C3491" i="30"/>
  <c r="D3491" i="30"/>
  <c r="E3491" i="30"/>
  <c r="F3491" i="30"/>
  <c r="G3491" i="30"/>
  <c r="H3491" i="30"/>
  <c r="I3491" i="30"/>
  <c r="J3491" i="30"/>
  <c r="K3491" i="30"/>
  <c r="L3491" i="30"/>
  <c r="M3491" i="30"/>
  <c r="C3492" i="30"/>
  <c r="D3492" i="30"/>
  <c r="E3492" i="30"/>
  <c r="F3492" i="30"/>
  <c r="G3492" i="30"/>
  <c r="H3492" i="30"/>
  <c r="I3492" i="30"/>
  <c r="J3492" i="30"/>
  <c r="K3492" i="30"/>
  <c r="L3492" i="30"/>
  <c r="M3492" i="30"/>
  <c r="C3493" i="30"/>
  <c r="D3493" i="30"/>
  <c r="E3493" i="30"/>
  <c r="F3493" i="30"/>
  <c r="G3493" i="30"/>
  <c r="H3493" i="30"/>
  <c r="I3493" i="30"/>
  <c r="J3493" i="30"/>
  <c r="K3493" i="30"/>
  <c r="L3493" i="30"/>
  <c r="M3493" i="30"/>
  <c r="C3494" i="30"/>
  <c r="D3494" i="30"/>
  <c r="E3494" i="30"/>
  <c r="F3494" i="30"/>
  <c r="G3494" i="30"/>
  <c r="H3494" i="30"/>
  <c r="I3494" i="30"/>
  <c r="J3494" i="30"/>
  <c r="K3494" i="30"/>
  <c r="L3494" i="30"/>
  <c r="M3494" i="30"/>
  <c r="C3495" i="30"/>
  <c r="D3495" i="30"/>
  <c r="E3495" i="30"/>
  <c r="F3495" i="30"/>
  <c r="G3495" i="30"/>
  <c r="H3495" i="30"/>
  <c r="I3495" i="30"/>
  <c r="J3495" i="30"/>
  <c r="K3495" i="30"/>
  <c r="L3495" i="30"/>
  <c r="M3495" i="30"/>
  <c r="C3496" i="30"/>
  <c r="D3496" i="30"/>
  <c r="E3496" i="30"/>
  <c r="F3496" i="30"/>
  <c r="G3496" i="30"/>
  <c r="H3496" i="30"/>
  <c r="I3496" i="30"/>
  <c r="J3496" i="30"/>
  <c r="K3496" i="30"/>
  <c r="L3496" i="30"/>
  <c r="M3496" i="30"/>
  <c r="C3497" i="30"/>
  <c r="D3497" i="30"/>
  <c r="E3497" i="30"/>
  <c r="F3497" i="30"/>
  <c r="G3497" i="30"/>
  <c r="H3497" i="30"/>
  <c r="I3497" i="30"/>
  <c r="J3497" i="30"/>
  <c r="K3497" i="30"/>
  <c r="L3497" i="30"/>
  <c r="M3497" i="30"/>
  <c r="C3498" i="30"/>
  <c r="D3498" i="30"/>
  <c r="E3498" i="30"/>
  <c r="F3498" i="30"/>
  <c r="G3498" i="30"/>
  <c r="H3498" i="30"/>
  <c r="I3498" i="30"/>
  <c r="J3498" i="30"/>
  <c r="K3498" i="30"/>
  <c r="L3498" i="30"/>
  <c r="M3498" i="30"/>
  <c r="C3499" i="30"/>
  <c r="D3499" i="30"/>
  <c r="E3499" i="30"/>
  <c r="F3499" i="30"/>
  <c r="G3499" i="30"/>
  <c r="H3499" i="30"/>
  <c r="I3499" i="30"/>
  <c r="J3499" i="30"/>
  <c r="K3499" i="30"/>
  <c r="L3499" i="30"/>
  <c r="M3499" i="30"/>
  <c r="C3500" i="30"/>
  <c r="D3500" i="30"/>
  <c r="E3500" i="30"/>
  <c r="F3500" i="30"/>
  <c r="G3500" i="30"/>
  <c r="H3500" i="30"/>
  <c r="I3500" i="30"/>
  <c r="J3500" i="30"/>
  <c r="K3500" i="30"/>
  <c r="L3500" i="30"/>
  <c r="M3500" i="30"/>
  <c r="C3501" i="30"/>
  <c r="D3501" i="30"/>
  <c r="E3501" i="30"/>
  <c r="F3501" i="30"/>
  <c r="G3501" i="30"/>
  <c r="H3501" i="30"/>
  <c r="I3501" i="30"/>
  <c r="J3501" i="30"/>
  <c r="K3501" i="30"/>
  <c r="L3501" i="30"/>
  <c r="M3501" i="30"/>
  <c r="C3502" i="30"/>
  <c r="D3502" i="30"/>
  <c r="E3502" i="30"/>
  <c r="F3502" i="30"/>
  <c r="G3502" i="30"/>
  <c r="H3502" i="30"/>
  <c r="I3502" i="30"/>
  <c r="J3502" i="30"/>
  <c r="K3502" i="30"/>
  <c r="L3502" i="30"/>
  <c r="M3502" i="30"/>
  <c r="C3503" i="30"/>
  <c r="D3503" i="30"/>
  <c r="E3503" i="30"/>
  <c r="F3503" i="30"/>
  <c r="G3503" i="30"/>
  <c r="H3503" i="30"/>
  <c r="I3503" i="30"/>
  <c r="J3503" i="30"/>
  <c r="K3503" i="30"/>
  <c r="L3503" i="30"/>
  <c r="M3503" i="30"/>
  <c r="C3504" i="30"/>
  <c r="D3504" i="30"/>
  <c r="E3504" i="30"/>
  <c r="F3504" i="30"/>
  <c r="G3504" i="30"/>
  <c r="H3504" i="30"/>
  <c r="I3504" i="30"/>
  <c r="J3504" i="30"/>
  <c r="K3504" i="30"/>
  <c r="L3504" i="30"/>
  <c r="M3504" i="30"/>
  <c r="C3505" i="30"/>
  <c r="D3505" i="30"/>
  <c r="E3505" i="30"/>
  <c r="F3505" i="30"/>
  <c r="G3505" i="30"/>
  <c r="H3505" i="30"/>
  <c r="I3505" i="30"/>
  <c r="J3505" i="30"/>
  <c r="K3505" i="30"/>
  <c r="L3505" i="30"/>
  <c r="M3505" i="30"/>
  <c r="C3506" i="30"/>
  <c r="D3506" i="30"/>
  <c r="E3506" i="30"/>
  <c r="F3506" i="30"/>
  <c r="G3506" i="30"/>
  <c r="H3506" i="30"/>
  <c r="I3506" i="30"/>
  <c r="J3506" i="30"/>
  <c r="K3506" i="30"/>
  <c r="L3506" i="30"/>
  <c r="M3506" i="30"/>
  <c r="C3507" i="30"/>
  <c r="D3507" i="30"/>
  <c r="E3507" i="30"/>
  <c r="F3507" i="30"/>
  <c r="G3507" i="30"/>
  <c r="H3507" i="30"/>
  <c r="I3507" i="30"/>
  <c r="J3507" i="30"/>
  <c r="K3507" i="30"/>
  <c r="L3507" i="30"/>
  <c r="M3507" i="30"/>
  <c r="C3508" i="30"/>
  <c r="D3508" i="30"/>
  <c r="E3508" i="30"/>
  <c r="F3508" i="30"/>
  <c r="G3508" i="30"/>
  <c r="H3508" i="30"/>
  <c r="I3508" i="30"/>
  <c r="J3508" i="30"/>
  <c r="K3508" i="30"/>
  <c r="L3508" i="30"/>
  <c r="M3508" i="30"/>
  <c r="C3509" i="30"/>
  <c r="D3509" i="30"/>
  <c r="E3509" i="30"/>
  <c r="F3509" i="30"/>
  <c r="G3509" i="30"/>
  <c r="H3509" i="30"/>
  <c r="I3509" i="30"/>
  <c r="J3509" i="30"/>
  <c r="K3509" i="30"/>
  <c r="L3509" i="30"/>
  <c r="M3509" i="30"/>
  <c r="C3510" i="30"/>
  <c r="D3510" i="30"/>
  <c r="E3510" i="30"/>
  <c r="F3510" i="30"/>
  <c r="G3510" i="30"/>
  <c r="H3510" i="30"/>
  <c r="I3510" i="30"/>
  <c r="J3510" i="30"/>
  <c r="K3510" i="30"/>
  <c r="L3510" i="30"/>
  <c r="M3510" i="30"/>
  <c r="C3511" i="30"/>
  <c r="D3511" i="30"/>
  <c r="E3511" i="30"/>
  <c r="F3511" i="30"/>
  <c r="G3511" i="30"/>
  <c r="H3511" i="30"/>
  <c r="I3511" i="30"/>
  <c r="J3511" i="30"/>
  <c r="K3511" i="30"/>
  <c r="L3511" i="30"/>
  <c r="M3511" i="30"/>
  <c r="C3512" i="30"/>
  <c r="D3512" i="30"/>
  <c r="E3512" i="30"/>
  <c r="F3512" i="30"/>
  <c r="G3512" i="30"/>
  <c r="H3512" i="30"/>
  <c r="I3512" i="30"/>
  <c r="J3512" i="30"/>
  <c r="K3512" i="30"/>
  <c r="L3512" i="30"/>
  <c r="M3512" i="30"/>
  <c r="C3513" i="30"/>
  <c r="D3513" i="30"/>
  <c r="E3513" i="30"/>
  <c r="F3513" i="30"/>
  <c r="G3513" i="30"/>
  <c r="H3513" i="30"/>
  <c r="I3513" i="30"/>
  <c r="J3513" i="30"/>
  <c r="K3513" i="30"/>
  <c r="L3513" i="30"/>
  <c r="M3513" i="30"/>
  <c r="C3514" i="30"/>
  <c r="D3514" i="30"/>
  <c r="E3514" i="30"/>
  <c r="F3514" i="30"/>
  <c r="G3514" i="30"/>
  <c r="H3514" i="30"/>
  <c r="I3514" i="30"/>
  <c r="J3514" i="30"/>
  <c r="K3514" i="30"/>
  <c r="L3514" i="30"/>
  <c r="M3514" i="30"/>
  <c r="C3515" i="30"/>
  <c r="D3515" i="30"/>
  <c r="E3515" i="30"/>
  <c r="F3515" i="30"/>
  <c r="G3515" i="30"/>
  <c r="H3515" i="30"/>
  <c r="I3515" i="30"/>
  <c r="J3515" i="30"/>
  <c r="K3515" i="30"/>
  <c r="L3515" i="30"/>
  <c r="M3515" i="30"/>
  <c r="C3516" i="30"/>
  <c r="D3516" i="30"/>
  <c r="E3516" i="30"/>
  <c r="F3516" i="30"/>
  <c r="G3516" i="30"/>
  <c r="H3516" i="30"/>
  <c r="I3516" i="30"/>
  <c r="J3516" i="30"/>
  <c r="K3516" i="30"/>
  <c r="L3516" i="30"/>
  <c r="M3516" i="30"/>
  <c r="C3517" i="30"/>
  <c r="D3517" i="30"/>
  <c r="E3517" i="30"/>
  <c r="F3517" i="30"/>
  <c r="G3517" i="30"/>
  <c r="H3517" i="30"/>
  <c r="I3517" i="30"/>
  <c r="J3517" i="30"/>
  <c r="K3517" i="30"/>
  <c r="L3517" i="30"/>
  <c r="M3517" i="30"/>
  <c r="C3518" i="30"/>
  <c r="D3518" i="30"/>
  <c r="E3518" i="30"/>
  <c r="F3518" i="30"/>
  <c r="G3518" i="30"/>
  <c r="H3518" i="30"/>
  <c r="I3518" i="30"/>
  <c r="J3518" i="30"/>
  <c r="K3518" i="30"/>
  <c r="L3518" i="30"/>
  <c r="M3518" i="30"/>
  <c r="C3519" i="30"/>
  <c r="D3519" i="30"/>
  <c r="E3519" i="30"/>
  <c r="F3519" i="30"/>
  <c r="G3519" i="30"/>
  <c r="H3519" i="30"/>
  <c r="I3519" i="30"/>
  <c r="J3519" i="30"/>
  <c r="K3519" i="30"/>
  <c r="L3519" i="30"/>
  <c r="M3519" i="30"/>
  <c r="C3520" i="30"/>
  <c r="D3520" i="30"/>
  <c r="E3520" i="30"/>
  <c r="F3520" i="30"/>
  <c r="G3520" i="30"/>
  <c r="H3520" i="30"/>
  <c r="I3520" i="30"/>
  <c r="J3520" i="30"/>
  <c r="K3520" i="30"/>
  <c r="L3520" i="30"/>
  <c r="M3520" i="30"/>
  <c r="C3521" i="30"/>
  <c r="D3521" i="30"/>
  <c r="E3521" i="30"/>
  <c r="F3521" i="30"/>
  <c r="G3521" i="30"/>
  <c r="H3521" i="30"/>
  <c r="I3521" i="30"/>
  <c r="J3521" i="30"/>
  <c r="K3521" i="30"/>
  <c r="L3521" i="30"/>
  <c r="M3521" i="30"/>
  <c r="C3522" i="30"/>
  <c r="D3522" i="30"/>
  <c r="E3522" i="30"/>
  <c r="F3522" i="30"/>
  <c r="G3522" i="30"/>
  <c r="H3522" i="30"/>
  <c r="I3522" i="30"/>
  <c r="J3522" i="30"/>
  <c r="K3522" i="30"/>
  <c r="L3522" i="30"/>
  <c r="M3522" i="30"/>
  <c r="C3523" i="30"/>
  <c r="D3523" i="30"/>
  <c r="E3523" i="30"/>
  <c r="F3523" i="30"/>
  <c r="G3523" i="30"/>
  <c r="H3523" i="30"/>
  <c r="I3523" i="30"/>
  <c r="J3523" i="30"/>
  <c r="K3523" i="30"/>
  <c r="L3523" i="30"/>
  <c r="M3523" i="30"/>
  <c r="C3524" i="30"/>
  <c r="D3524" i="30"/>
  <c r="E3524" i="30"/>
  <c r="F3524" i="30"/>
  <c r="G3524" i="30"/>
  <c r="H3524" i="30"/>
  <c r="I3524" i="30"/>
  <c r="J3524" i="30"/>
  <c r="K3524" i="30"/>
  <c r="L3524" i="30"/>
  <c r="M3524" i="30"/>
  <c r="C3525" i="30"/>
  <c r="D3525" i="30"/>
  <c r="E3525" i="30"/>
  <c r="F3525" i="30"/>
  <c r="G3525" i="30"/>
  <c r="H3525" i="30"/>
  <c r="I3525" i="30"/>
  <c r="J3525" i="30"/>
  <c r="K3525" i="30"/>
  <c r="L3525" i="30"/>
  <c r="M3525" i="30"/>
  <c r="C3526" i="30"/>
  <c r="D3526" i="30"/>
  <c r="E3526" i="30"/>
  <c r="F3526" i="30"/>
  <c r="G3526" i="30"/>
  <c r="H3526" i="30"/>
  <c r="I3526" i="30"/>
  <c r="J3526" i="30"/>
  <c r="K3526" i="30"/>
  <c r="L3526" i="30"/>
  <c r="M3526" i="30"/>
  <c r="C3527" i="30"/>
  <c r="D3527" i="30"/>
  <c r="E3527" i="30"/>
  <c r="F3527" i="30"/>
  <c r="G3527" i="30"/>
  <c r="H3527" i="30"/>
  <c r="I3527" i="30"/>
  <c r="J3527" i="30"/>
  <c r="K3527" i="30"/>
  <c r="L3527" i="30"/>
  <c r="M3527" i="30"/>
  <c r="C3528" i="30"/>
  <c r="D3528" i="30"/>
  <c r="E3528" i="30"/>
  <c r="F3528" i="30"/>
  <c r="G3528" i="30"/>
  <c r="H3528" i="30"/>
  <c r="I3528" i="30"/>
  <c r="J3528" i="30"/>
  <c r="K3528" i="30"/>
  <c r="L3528" i="30"/>
  <c r="M3528" i="30"/>
  <c r="C3529" i="30"/>
  <c r="D3529" i="30"/>
  <c r="E3529" i="30"/>
  <c r="F3529" i="30"/>
  <c r="G3529" i="30"/>
  <c r="H3529" i="30"/>
  <c r="I3529" i="30"/>
  <c r="J3529" i="30"/>
  <c r="K3529" i="30"/>
  <c r="L3529" i="30"/>
  <c r="M3529" i="30"/>
  <c r="C3530" i="30"/>
  <c r="D3530" i="30"/>
  <c r="E3530" i="30"/>
  <c r="F3530" i="30"/>
  <c r="G3530" i="30"/>
  <c r="H3530" i="30"/>
  <c r="I3530" i="30"/>
  <c r="J3530" i="30"/>
  <c r="K3530" i="30"/>
  <c r="L3530" i="30"/>
  <c r="M3530" i="30"/>
  <c r="C3531" i="30"/>
  <c r="D3531" i="30"/>
  <c r="E3531" i="30"/>
  <c r="F3531" i="30"/>
  <c r="G3531" i="30"/>
  <c r="H3531" i="30"/>
  <c r="I3531" i="30"/>
  <c r="J3531" i="30"/>
  <c r="K3531" i="30"/>
  <c r="L3531" i="30"/>
  <c r="M3531" i="30"/>
  <c r="C3532" i="30"/>
  <c r="D3532" i="30"/>
  <c r="E3532" i="30"/>
  <c r="F3532" i="30"/>
  <c r="G3532" i="30"/>
  <c r="H3532" i="30"/>
  <c r="I3532" i="30"/>
  <c r="J3532" i="30"/>
  <c r="K3532" i="30"/>
  <c r="L3532" i="30"/>
  <c r="M3532" i="30"/>
  <c r="C3533" i="30"/>
  <c r="D3533" i="30"/>
  <c r="E3533" i="30"/>
  <c r="F3533" i="30"/>
  <c r="G3533" i="30"/>
  <c r="H3533" i="30"/>
  <c r="I3533" i="30"/>
  <c r="J3533" i="30"/>
  <c r="K3533" i="30"/>
  <c r="L3533" i="30"/>
  <c r="M3533" i="30"/>
  <c r="C3534" i="30"/>
  <c r="D3534" i="30"/>
  <c r="E3534" i="30"/>
  <c r="F3534" i="30"/>
  <c r="G3534" i="30"/>
  <c r="H3534" i="30"/>
  <c r="I3534" i="30"/>
  <c r="J3534" i="30"/>
  <c r="K3534" i="30"/>
  <c r="L3534" i="30"/>
  <c r="M3534" i="30"/>
  <c r="C3535" i="30"/>
  <c r="D3535" i="30"/>
  <c r="E3535" i="30"/>
  <c r="F3535" i="30"/>
  <c r="G3535" i="30"/>
  <c r="H3535" i="30"/>
  <c r="I3535" i="30"/>
  <c r="J3535" i="30"/>
  <c r="K3535" i="30"/>
  <c r="L3535" i="30"/>
  <c r="M3535" i="30"/>
  <c r="C3536" i="30"/>
  <c r="D3536" i="30"/>
  <c r="E3536" i="30"/>
  <c r="F3536" i="30"/>
  <c r="G3536" i="30"/>
  <c r="H3536" i="30"/>
  <c r="I3536" i="30"/>
  <c r="J3536" i="30"/>
  <c r="K3536" i="30"/>
  <c r="L3536" i="30"/>
  <c r="M3536" i="30"/>
  <c r="C3537" i="30"/>
  <c r="D3537" i="30"/>
  <c r="E3537" i="30"/>
  <c r="F3537" i="30"/>
  <c r="G3537" i="30"/>
  <c r="H3537" i="30"/>
  <c r="I3537" i="30"/>
  <c r="J3537" i="30"/>
  <c r="K3537" i="30"/>
  <c r="L3537" i="30"/>
  <c r="M3537" i="30"/>
  <c r="C3538" i="30"/>
  <c r="D3538" i="30"/>
  <c r="E3538" i="30"/>
  <c r="F3538" i="30"/>
  <c r="G3538" i="30"/>
  <c r="H3538" i="30"/>
  <c r="I3538" i="30"/>
  <c r="J3538" i="30"/>
  <c r="K3538" i="30"/>
  <c r="L3538" i="30"/>
  <c r="M3538" i="30"/>
  <c r="C3539" i="30"/>
  <c r="D3539" i="30"/>
  <c r="E3539" i="30"/>
  <c r="F3539" i="30"/>
  <c r="G3539" i="30"/>
  <c r="H3539" i="30"/>
  <c r="I3539" i="30"/>
  <c r="J3539" i="30"/>
  <c r="K3539" i="30"/>
  <c r="L3539" i="30"/>
  <c r="M3539" i="30"/>
  <c r="C3540" i="30"/>
  <c r="D3540" i="30"/>
  <c r="E3540" i="30"/>
  <c r="F3540" i="30"/>
  <c r="G3540" i="30"/>
  <c r="H3540" i="30"/>
  <c r="I3540" i="30"/>
  <c r="J3540" i="30"/>
  <c r="K3540" i="30"/>
  <c r="L3540" i="30"/>
  <c r="M3540" i="30"/>
  <c r="C3541" i="30"/>
  <c r="D3541" i="30"/>
  <c r="E3541" i="30"/>
  <c r="F3541" i="30"/>
  <c r="G3541" i="30"/>
  <c r="H3541" i="30"/>
  <c r="I3541" i="30"/>
  <c r="J3541" i="30"/>
  <c r="K3541" i="30"/>
  <c r="L3541" i="30"/>
  <c r="M3541" i="30"/>
  <c r="C3542" i="30"/>
  <c r="D3542" i="30"/>
  <c r="E3542" i="30"/>
  <c r="F3542" i="30"/>
  <c r="G3542" i="30"/>
  <c r="H3542" i="30"/>
  <c r="I3542" i="30"/>
  <c r="J3542" i="30"/>
  <c r="K3542" i="30"/>
  <c r="L3542" i="30"/>
  <c r="M3542" i="30"/>
  <c r="C3543" i="30"/>
  <c r="D3543" i="30"/>
  <c r="E3543" i="30"/>
  <c r="F3543" i="30"/>
  <c r="G3543" i="30"/>
  <c r="H3543" i="30"/>
  <c r="I3543" i="30"/>
  <c r="J3543" i="30"/>
  <c r="K3543" i="30"/>
  <c r="L3543" i="30"/>
  <c r="M3543" i="30"/>
  <c r="C3544" i="30"/>
  <c r="D3544" i="30"/>
  <c r="E3544" i="30"/>
  <c r="F3544" i="30"/>
  <c r="G3544" i="30"/>
  <c r="H3544" i="30"/>
  <c r="I3544" i="30"/>
  <c r="J3544" i="30"/>
  <c r="K3544" i="30"/>
  <c r="L3544" i="30"/>
  <c r="M3544" i="30"/>
  <c r="C3545" i="30"/>
  <c r="D3545" i="30"/>
  <c r="E3545" i="30"/>
  <c r="F3545" i="30"/>
  <c r="G3545" i="30"/>
  <c r="H3545" i="30"/>
  <c r="I3545" i="30"/>
  <c r="J3545" i="30"/>
  <c r="K3545" i="30"/>
  <c r="L3545" i="30"/>
  <c r="M3545" i="30"/>
  <c r="C3546" i="30"/>
  <c r="D3546" i="30"/>
  <c r="E3546" i="30"/>
  <c r="F3546" i="30"/>
  <c r="G3546" i="30"/>
  <c r="H3546" i="30"/>
  <c r="I3546" i="30"/>
  <c r="J3546" i="30"/>
  <c r="K3546" i="30"/>
  <c r="L3546" i="30"/>
  <c r="M3546" i="30"/>
  <c r="C3547" i="30"/>
  <c r="D3547" i="30"/>
  <c r="E3547" i="30"/>
  <c r="F3547" i="30"/>
  <c r="G3547" i="30"/>
  <c r="H3547" i="30"/>
  <c r="I3547" i="30"/>
  <c r="J3547" i="30"/>
  <c r="K3547" i="30"/>
  <c r="L3547" i="30"/>
  <c r="M3547" i="30"/>
  <c r="C3548" i="30"/>
  <c r="D3548" i="30"/>
  <c r="E3548" i="30"/>
  <c r="F3548" i="30"/>
  <c r="G3548" i="30"/>
  <c r="H3548" i="30"/>
  <c r="I3548" i="30"/>
  <c r="J3548" i="30"/>
  <c r="K3548" i="30"/>
  <c r="L3548" i="30"/>
  <c r="M3548" i="30"/>
  <c r="C3549" i="30"/>
  <c r="D3549" i="30"/>
  <c r="E3549" i="30"/>
  <c r="F3549" i="30"/>
  <c r="G3549" i="30"/>
  <c r="H3549" i="30"/>
  <c r="I3549" i="30"/>
  <c r="J3549" i="30"/>
  <c r="K3549" i="30"/>
  <c r="L3549" i="30"/>
  <c r="M3549" i="30"/>
  <c r="C3550" i="30"/>
  <c r="D3550" i="30"/>
  <c r="E3550" i="30"/>
  <c r="F3550" i="30"/>
  <c r="G3550" i="30"/>
  <c r="H3550" i="30"/>
  <c r="I3550" i="30"/>
  <c r="J3550" i="30"/>
  <c r="K3550" i="30"/>
  <c r="L3550" i="30"/>
  <c r="M3550" i="30"/>
  <c r="C3551" i="30"/>
  <c r="D3551" i="30"/>
  <c r="E3551" i="30"/>
  <c r="F3551" i="30"/>
  <c r="G3551" i="30"/>
  <c r="H3551" i="30"/>
  <c r="I3551" i="30"/>
  <c r="J3551" i="30"/>
  <c r="K3551" i="30"/>
  <c r="L3551" i="30"/>
  <c r="M3551" i="30"/>
  <c r="C3552" i="30"/>
  <c r="D3552" i="30"/>
  <c r="E3552" i="30"/>
  <c r="F3552" i="30"/>
  <c r="G3552" i="30"/>
  <c r="H3552" i="30"/>
  <c r="I3552" i="30"/>
  <c r="J3552" i="30"/>
  <c r="K3552" i="30"/>
  <c r="L3552" i="30"/>
  <c r="M3552" i="30"/>
  <c r="C3553" i="30"/>
  <c r="D3553" i="30"/>
  <c r="E3553" i="30"/>
  <c r="F3553" i="30"/>
  <c r="G3553" i="30"/>
  <c r="H3553" i="30"/>
  <c r="I3553" i="30"/>
  <c r="J3553" i="30"/>
  <c r="K3553" i="30"/>
  <c r="L3553" i="30"/>
  <c r="M3553" i="30"/>
  <c r="C3554" i="30"/>
  <c r="D3554" i="30"/>
  <c r="E3554" i="30"/>
  <c r="F3554" i="30"/>
  <c r="G3554" i="30"/>
  <c r="H3554" i="30"/>
  <c r="I3554" i="30"/>
  <c r="J3554" i="30"/>
  <c r="K3554" i="30"/>
  <c r="L3554" i="30"/>
  <c r="M3554" i="30"/>
  <c r="C3555" i="30"/>
  <c r="D3555" i="30"/>
  <c r="E3555" i="30"/>
  <c r="F3555" i="30"/>
  <c r="G3555" i="30"/>
  <c r="H3555" i="30"/>
  <c r="I3555" i="30"/>
  <c r="J3555" i="30"/>
  <c r="K3555" i="30"/>
  <c r="L3555" i="30"/>
  <c r="M3555" i="30"/>
  <c r="C3556" i="30"/>
  <c r="D3556" i="30"/>
  <c r="E3556" i="30"/>
  <c r="F3556" i="30"/>
  <c r="G3556" i="30"/>
  <c r="H3556" i="30"/>
  <c r="I3556" i="30"/>
  <c r="J3556" i="30"/>
  <c r="K3556" i="30"/>
  <c r="L3556" i="30"/>
  <c r="M3556" i="30"/>
  <c r="C3557" i="30"/>
  <c r="D3557" i="30"/>
  <c r="E3557" i="30"/>
  <c r="F3557" i="30"/>
  <c r="G3557" i="30"/>
  <c r="H3557" i="30"/>
  <c r="I3557" i="30"/>
  <c r="J3557" i="30"/>
  <c r="K3557" i="30"/>
  <c r="L3557" i="30"/>
  <c r="M3557" i="30"/>
  <c r="C3558" i="30"/>
  <c r="D3558" i="30"/>
  <c r="E3558" i="30"/>
  <c r="F3558" i="30"/>
  <c r="G3558" i="30"/>
  <c r="H3558" i="30"/>
  <c r="I3558" i="30"/>
  <c r="J3558" i="30"/>
  <c r="K3558" i="30"/>
  <c r="L3558" i="30"/>
  <c r="M3558" i="30"/>
  <c r="C3559" i="30"/>
  <c r="D3559" i="30"/>
  <c r="E3559" i="30"/>
  <c r="F3559" i="30"/>
  <c r="G3559" i="30"/>
  <c r="H3559" i="30"/>
  <c r="I3559" i="30"/>
  <c r="J3559" i="30"/>
  <c r="K3559" i="30"/>
  <c r="L3559" i="30"/>
  <c r="M3559" i="30"/>
  <c r="C3560" i="30"/>
  <c r="D3560" i="30"/>
  <c r="E3560" i="30"/>
  <c r="F3560" i="30"/>
  <c r="G3560" i="30"/>
  <c r="H3560" i="30"/>
  <c r="I3560" i="30"/>
  <c r="J3560" i="30"/>
  <c r="K3560" i="30"/>
  <c r="L3560" i="30"/>
  <c r="M3560" i="30"/>
  <c r="C3561" i="30"/>
  <c r="D3561" i="30"/>
  <c r="E3561" i="30"/>
  <c r="F3561" i="30"/>
  <c r="G3561" i="30"/>
  <c r="H3561" i="30"/>
  <c r="I3561" i="30"/>
  <c r="J3561" i="30"/>
  <c r="K3561" i="30"/>
  <c r="L3561" i="30"/>
  <c r="M3561" i="30"/>
  <c r="C3562" i="30"/>
  <c r="D3562" i="30"/>
  <c r="E3562" i="30"/>
  <c r="F3562" i="30"/>
  <c r="G3562" i="30"/>
  <c r="H3562" i="30"/>
  <c r="I3562" i="30"/>
  <c r="J3562" i="30"/>
  <c r="K3562" i="30"/>
  <c r="L3562" i="30"/>
  <c r="M3562" i="30"/>
  <c r="C3563" i="30"/>
  <c r="D3563" i="30"/>
  <c r="E3563" i="30"/>
  <c r="F3563" i="30"/>
  <c r="G3563" i="30"/>
  <c r="H3563" i="30"/>
  <c r="I3563" i="30"/>
  <c r="J3563" i="30"/>
  <c r="K3563" i="30"/>
  <c r="L3563" i="30"/>
  <c r="M3563" i="30"/>
  <c r="C3564" i="30"/>
  <c r="D3564" i="30"/>
  <c r="E3564" i="30"/>
  <c r="F3564" i="30"/>
  <c r="G3564" i="30"/>
  <c r="H3564" i="30"/>
  <c r="I3564" i="30"/>
  <c r="J3564" i="30"/>
  <c r="K3564" i="30"/>
  <c r="L3564" i="30"/>
  <c r="M3564" i="30"/>
  <c r="C3565" i="30"/>
  <c r="D3565" i="30"/>
  <c r="E3565" i="30"/>
  <c r="F3565" i="30"/>
  <c r="G3565" i="30"/>
  <c r="H3565" i="30"/>
  <c r="I3565" i="30"/>
  <c r="J3565" i="30"/>
  <c r="K3565" i="30"/>
  <c r="L3565" i="30"/>
  <c r="M3565" i="30"/>
  <c r="C3566" i="30"/>
  <c r="D3566" i="30"/>
  <c r="E3566" i="30"/>
  <c r="F3566" i="30"/>
  <c r="G3566" i="30"/>
  <c r="H3566" i="30"/>
  <c r="I3566" i="30"/>
  <c r="J3566" i="30"/>
  <c r="K3566" i="30"/>
  <c r="L3566" i="30"/>
  <c r="M3566" i="30"/>
  <c r="C3567" i="30"/>
  <c r="D3567" i="30"/>
  <c r="E3567" i="30"/>
  <c r="F3567" i="30"/>
  <c r="G3567" i="30"/>
  <c r="H3567" i="30"/>
  <c r="I3567" i="30"/>
  <c r="J3567" i="30"/>
  <c r="K3567" i="30"/>
  <c r="L3567" i="30"/>
  <c r="M3567" i="30"/>
  <c r="C3568" i="30"/>
  <c r="D3568" i="30"/>
  <c r="E3568" i="30"/>
  <c r="F3568" i="30"/>
  <c r="G3568" i="30"/>
  <c r="H3568" i="30"/>
  <c r="I3568" i="30"/>
  <c r="J3568" i="30"/>
  <c r="K3568" i="30"/>
  <c r="L3568" i="30"/>
  <c r="M3568" i="30"/>
  <c r="C3569" i="30"/>
  <c r="D3569" i="30"/>
  <c r="E3569" i="30"/>
  <c r="F3569" i="30"/>
  <c r="G3569" i="30"/>
  <c r="H3569" i="30"/>
  <c r="I3569" i="30"/>
  <c r="J3569" i="30"/>
  <c r="K3569" i="30"/>
  <c r="L3569" i="30"/>
  <c r="M3569" i="30"/>
  <c r="C3570" i="30"/>
  <c r="D3570" i="30"/>
  <c r="E3570" i="30"/>
  <c r="F3570" i="30"/>
  <c r="G3570" i="30"/>
  <c r="H3570" i="30"/>
  <c r="I3570" i="30"/>
  <c r="J3570" i="30"/>
  <c r="K3570" i="30"/>
  <c r="L3570" i="30"/>
  <c r="M3570" i="30"/>
  <c r="C3571" i="30"/>
  <c r="D3571" i="30"/>
  <c r="E3571" i="30"/>
  <c r="F3571" i="30"/>
  <c r="G3571" i="30"/>
  <c r="H3571" i="30"/>
  <c r="I3571" i="30"/>
  <c r="J3571" i="30"/>
  <c r="K3571" i="30"/>
  <c r="L3571" i="30"/>
  <c r="M3571" i="30"/>
  <c r="C3572" i="30"/>
  <c r="D3572" i="30"/>
  <c r="E3572" i="30"/>
  <c r="F3572" i="30"/>
  <c r="G3572" i="30"/>
  <c r="H3572" i="30"/>
  <c r="I3572" i="30"/>
  <c r="J3572" i="30"/>
  <c r="K3572" i="30"/>
  <c r="L3572" i="30"/>
  <c r="M3572" i="30"/>
  <c r="C3573" i="30"/>
  <c r="D3573" i="30"/>
  <c r="E3573" i="30"/>
  <c r="F3573" i="30"/>
  <c r="G3573" i="30"/>
  <c r="H3573" i="30"/>
  <c r="I3573" i="30"/>
  <c r="J3573" i="30"/>
  <c r="K3573" i="30"/>
  <c r="L3573" i="30"/>
  <c r="M3573" i="30"/>
  <c r="C3574" i="30"/>
  <c r="D3574" i="30"/>
  <c r="E3574" i="30"/>
  <c r="F3574" i="30"/>
  <c r="G3574" i="30"/>
  <c r="H3574" i="30"/>
  <c r="I3574" i="30"/>
  <c r="J3574" i="30"/>
  <c r="K3574" i="30"/>
  <c r="L3574" i="30"/>
  <c r="M3574" i="30"/>
  <c r="C3575" i="30"/>
  <c r="D3575" i="30"/>
  <c r="E3575" i="30"/>
  <c r="F3575" i="30"/>
  <c r="G3575" i="30"/>
  <c r="H3575" i="30"/>
  <c r="I3575" i="30"/>
  <c r="J3575" i="30"/>
  <c r="K3575" i="30"/>
  <c r="L3575" i="30"/>
  <c r="M3575" i="30"/>
  <c r="C3576" i="30"/>
  <c r="D3576" i="30"/>
  <c r="E3576" i="30"/>
  <c r="F3576" i="30"/>
  <c r="G3576" i="30"/>
  <c r="H3576" i="30"/>
  <c r="I3576" i="30"/>
  <c r="J3576" i="30"/>
  <c r="K3576" i="30"/>
  <c r="L3576" i="30"/>
  <c r="M3576" i="30"/>
  <c r="C3577" i="30"/>
  <c r="D3577" i="30"/>
  <c r="E3577" i="30"/>
  <c r="F3577" i="30"/>
  <c r="G3577" i="30"/>
  <c r="H3577" i="30"/>
  <c r="I3577" i="30"/>
  <c r="J3577" i="30"/>
  <c r="K3577" i="30"/>
  <c r="L3577" i="30"/>
  <c r="M3577" i="30"/>
  <c r="C3578" i="30"/>
  <c r="D3578" i="30"/>
  <c r="E3578" i="30"/>
  <c r="F3578" i="30"/>
  <c r="G3578" i="30"/>
  <c r="H3578" i="30"/>
  <c r="I3578" i="30"/>
  <c r="J3578" i="30"/>
  <c r="K3578" i="30"/>
  <c r="L3578" i="30"/>
  <c r="M3578" i="30"/>
  <c r="C3579" i="30"/>
  <c r="D3579" i="30"/>
  <c r="E3579" i="30"/>
  <c r="F3579" i="30"/>
  <c r="G3579" i="30"/>
  <c r="H3579" i="30"/>
  <c r="I3579" i="30"/>
  <c r="J3579" i="30"/>
  <c r="K3579" i="30"/>
  <c r="L3579" i="30"/>
  <c r="M3579" i="30"/>
  <c r="C3580" i="30"/>
  <c r="D3580" i="30"/>
  <c r="E3580" i="30"/>
  <c r="F3580" i="30"/>
  <c r="G3580" i="30"/>
  <c r="H3580" i="30"/>
  <c r="I3580" i="30"/>
  <c r="J3580" i="30"/>
  <c r="K3580" i="30"/>
  <c r="L3580" i="30"/>
  <c r="M3580" i="30"/>
  <c r="C3581" i="30"/>
  <c r="D3581" i="30"/>
  <c r="E3581" i="30"/>
  <c r="F3581" i="30"/>
  <c r="G3581" i="30"/>
  <c r="H3581" i="30"/>
  <c r="I3581" i="30"/>
  <c r="J3581" i="30"/>
  <c r="K3581" i="30"/>
  <c r="L3581" i="30"/>
  <c r="M3581" i="30"/>
  <c r="C3582" i="30"/>
  <c r="D3582" i="30"/>
  <c r="E3582" i="30"/>
  <c r="F3582" i="30"/>
  <c r="G3582" i="30"/>
  <c r="H3582" i="30"/>
  <c r="I3582" i="30"/>
  <c r="J3582" i="30"/>
  <c r="K3582" i="30"/>
  <c r="L3582" i="30"/>
  <c r="M3582" i="30"/>
  <c r="C3583" i="30"/>
  <c r="D3583" i="30"/>
  <c r="E3583" i="30"/>
  <c r="F3583" i="30"/>
  <c r="G3583" i="30"/>
  <c r="H3583" i="30"/>
  <c r="I3583" i="30"/>
  <c r="J3583" i="30"/>
  <c r="K3583" i="30"/>
  <c r="L3583" i="30"/>
  <c r="M3583" i="30"/>
  <c r="C3584" i="30"/>
  <c r="D3584" i="30"/>
  <c r="E3584" i="30"/>
  <c r="F3584" i="30"/>
  <c r="G3584" i="30"/>
  <c r="H3584" i="30"/>
  <c r="I3584" i="30"/>
  <c r="J3584" i="30"/>
  <c r="K3584" i="30"/>
  <c r="L3584" i="30"/>
  <c r="M3584" i="30"/>
  <c r="C3585" i="30"/>
  <c r="D3585" i="30"/>
  <c r="E3585" i="30"/>
  <c r="F3585" i="30"/>
  <c r="G3585" i="30"/>
  <c r="H3585" i="30"/>
  <c r="I3585" i="30"/>
  <c r="J3585" i="30"/>
  <c r="K3585" i="30"/>
  <c r="L3585" i="30"/>
  <c r="M3585" i="30"/>
  <c r="C3586" i="30"/>
  <c r="D3586" i="30"/>
  <c r="E3586" i="30"/>
  <c r="F3586" i="30"/>
  <c r="G3586" i="30"/>
  <c r="H3586" i="30"/>
  <c r="I3586" i="30"/>
  <c r="J3586" i="30"/>
  <c r="K3586" i="30"/>
  <c r="L3586" i="30"/>
  <c r="M3586" i="30"/>
  <c r="C3587" i="30"/>
  <c r="D3587" i="30"/>
  <c r="E3587" i="30"/>
  <c r="F3587" i="30"/>
  <c r="G3587" i="30"/>
  <c r="H3587" i="30"/>
  <c r="I3587" i="30"/>
  <c r="J3587" i="30"/>
  <c r="K3587" i="30"/>
  <c r="L3587" i="30"/>
  <c r="M3587" i="30"/>
  <c r="C3588" i="30"/>
  <c r="D3588" i="30"/>
  <c r="E3588" i="30"/>
  <c r="F3588" i="30"/>
  <c r="G3588" i="30"/>
  <c r="H3588" i="30"/>
  <c r="I3588" i="30"/>
  <c r="J3588" i="30"/>
  <c r="K3588" i="30"/>
  <c r="L3588" i="30"/>
  <c r="M3588" i="30"/>
  <c r="C3589" i="30"/>
  <c r="D3589" i="30"/>
  <c r="E3589" i="30"/>
  <c r="F3589" i="30"/>
  <c r="G3589" i="30"/>
  <c r="H3589" i="30"/>
  <c r="I3589" i="30"/>
  <c r="J3589" i="30"/>
  <c r="K3589" i="30"/>
  <c r="L3589" i="30"/>
  <c r="M3589" i="30"/>
  <c r="C3590" i="30"/>
  <c r="D3590" i="30"/>
  <c r="E3590" i="30"/>
  <c r="F3590" i="30"/>
  <c r="G3590" i="30"/>
  <c r="H3590" i="30"/>
  <c r="I3590" i="30"/>
  <c r="J3590" i="30"/>
  <c r="K3590" i="30"/>
  <c r="L3590" i="30"/>
  <c r="M3590" i="30"/>
  <c r="C3591" i="30"/>
  <c r="D3591" i="30"/>
  <c r="E3591" i="30"/>
  <c r="F3591" i="30"/>
  <c r="G3591" i="30"/>
  <c r="H3591" i="30"/>
  <c r="I3591" i="30"/>
  <c r="J3591" i="30"/>
  <c r="K3591" i="30"/>
  <c r="L3591" i="30"/>
  <c r="M3591" i="30"/>
  <c r="C3592" i="30"/>
  <c r="D3592" i="30"/>
  <c r="E3592" i="30"/>
  <c r="F3592" i="30"/>
  <c r="G3592" i="30"/>
  <c r="H3592" i="30"/>
  <c r="I3592" i="30"/>
  <c r="J3592" i="30"/>
  <c r="K3592" i="30"/>
  <c r="L3592" i="30"/>
  <c r="M3592" i="30"/>
  <c r="C3593" i="30"/>
  <c r="D3593" i="30"/>
  <c r="E3593" i="30"/>
  <c r="F3593" i="30"/>
  <c r="G3593" i="30"/>
  <c r="H3593" i="30"/>
  <c r="I3593" i="30"/>
  <c r="J3593" i="30"/>
  <c r="K3593" i="30"/>
  <c r="L3593" i="30"/>
  <c r="M3593" i="30"/>
  <c r="C3594" i="30"/>
  <c r="D3594" i="30"/>
  <c r="E3594" i="30"/>
  <c r="F3594" i="30"/>
  <c r="G3594" i="30"/>
  <c r="H3594" i="30"/>
  <c r="I3594" i="30"/>
  <c r="J3594" i="30"/>
  <c r="K3594" i="30"/>
  <c r="L3594" i="30"/>
  <c r="M3594" i="30"/>
  <c r="C3595" i="30"/>
  <c r="D3595" i="30"/>
  <c r="E3595" i="30"/>
  <c r="F3595" i="30"/>
  <c r="G3595" i="30"/>
  <c r="H3595" i="30"/>
  <c r="I3595" i="30"/>
  <c r="J3595" i="30"/>
  <c r="K3595" i="30"/>
  <c r="L3595" i="30"/>
  <c r="M3595" i="30"/>
  <c r="C3596" i="30"/>
  <c r="D3596" i="30"/>
  <c r="E3596" i="30"/>
  <c r="F3596" i="30"/>
  <c r="G3596" i="30"/>
  <c r="H3596" i="30"/>
  <c r="I3596" i="30"/>
  <c r="J3596" i="30"/>
  <c r="K3596" i="30"/>
  <c r="L3596" i="30"/>
  <c r="M3596" i="30"/>
  <c r="C3597" i="30"/>
  <c r="D3597" i="30"/>
  <c r="E3597" i="30"/>
  <c r="F3597" i="30"/>
  <c r="G3597" i="30"/>
  <c r="H3597" i="30"/>
  <c r="I3597" i="30"/>
  <c r="J3597" i="30"/>
  <c r="K3597" i="30"/>
  <c r="L3597" i="30"/>
  <c r="M3597" i="30"/>
  <c r="C3598" i="30"/>
  <c r="D3598" i="30"/>
  <c r="E3598" i="30"/>
  <c r="F3598" i="30"/>
  <c r="G3598" i="30"/>
  <c r="H3598" i="30"/>
  <c r="I3598" i="30"/>
  <c r="J3598" i="30"/>
  <c r="K3598" i="30"/>
  <c r="L3598" i="30"/>
  <c r="M3598" i="30"/>
  <c r="C3599" i="30"/>
  <c r="D3599" i="30"/>
  <c r="E3599" i="30"/>
  <c r="F3599" i="30"/>
  <c r="G3599" i="30"/>
  <c r="H3599" i="30"/>
  <c r="I3599" i="30"/>
  <c r="J3599" i="30"/>
  <c r="K3599" i="30"/>
  <c r="L3599" i="30"/>
  <c r="M3599" i="30"/>
  <c r="C3600" i="30"/>
  <c r="D3600" i="30"/>
  <c r="E3600" i="30"/>
  <c r="F3600" i="30"/>
  <c r="G3600" i="30"/>
  <c r="H3600" i="30"/>
  <c r="I3600" i="30"/>
  <c r="J3600" i="30"/>
  <c r="K3600" i="30"/>
  <c r="L3600" i="30"/>
  <c r="M3600" i="30"/>
  <c r="C3601" i="30"/>
  <c r="D3601" i="30"/>
  <c r="E3601" i="30"/>
  <c r="F3601" i="30"/>
  <c r="G3601" i="30"/>
  <c r="H3601" i="30"/>
  <c r="I3601" i="30"/>
  <c r="J3601" i="30"/>
  <c r="K3601" i="30"/>
  <c r="L3601" i="30"/>
  <c r="M3601" i="30"/>
  <c r="C3602" i="30"/>
  <c r="D3602" i="30"/>
  <c r="E3602" i="30"/>
  <c r="F3602" i="30"/>
  <c r="G3602" i="30"/>
  <c r="H3602" i="30"/>
  <c r="I3602" i="30"/>
  <c r="J3602" i="30"/>
  <c r="K3602" i="30"/>
  <c r="L3602" i="30"/>
  <c r="M3602" i="30"/>
  <c r="C3603" i="30"/>
  <c r="D3603" i="30"/>
  <c r="E3603" i="30"/>
  <c r="F3603" i="30"/>
  <c r="G3603" i="30"/>
  <c r="H3603" i="30"/>
  <c r="I3603" i="30"/>
  <c r="J3603" i="30"/>
  <c r="K3603" i="30"/>
  <c r="L3603" i="30"/>
  <c r="M3603" i="30"/>
  <c r="C3604" i="30"/>
  <c r="D3604" i="30"/>
  <c r="E3604" i="30"/>
  <c r="F3604" i="30"/>
  <c r="G3604" i="30"/>
  <c r="H3604" i="30"/>
  <c r="I3604" i="30"/>
  <c r="J3604" i="30"/>
  <c r="K3604" i="30"/>
  <c r="L3604" i="30"/>
  <c r="M3604" i="30"/>
  <c r="C3605" i="30"/>
  <c r="D3605" i="30"/>
  <c r="E3605" i="30"/>
  <c r="F3605" i="30"/>
  <c r="G3605" i="30"/>
  <c r="H3605" i="30"/>
  <c r="I3605" i="30"/>
  <c r="J3605" i="30"/>
  <c r="K3605" i="30"/>
  <c r="L3605" i="30"/>
  <c r="M3605" i="30"/>
  <c r="C3606" i="30"/>
  <c r="D3606" i="30"/>
  <c r="E3606" i="30"/>
  <c r="F3606" i="30"/>
  <c r="G3606" i="30"/>
  <c r="H3606" i="30"/>
  <c r="I3606" i="30"/>
  <c r="J3606" i="30"/>
  <c r="K3606" i="30"/>
  <c r="L3606" i="30"/>
  <c r="M3606" i="30"/>
  <c r="C3607" i="30"/>
  <c r="D3607" i="30"/>
  <c r="E3607" i="30"/>
  <c r="F3607" i="30"/>
  <c r="G3607" i="30"/>
  <c r="H3607" i="30"/>
  <c r="I3607" i="30"/>
  <c r="J3607" i="30"/>
  <c r="K3607" i="30"/>
  <c r="L3607" i="30"/>
  <c r="M3607" i="30"/>
  <c r="C3608" i="30"/>
  <c r="D3608" i="30"/>
  <c r="E3608" i="30"/>
  <c r="F3608" i="30"/>
  <c r="G3608" i="30"/>
  <c r="H3608" i="30"/>
  <c r="I3608" i="30"/>
  <c r="J3608" i="30"/>
  <c r="K3608" i="30"/>
  <c r="L3608" i="30"/>
  <c r="M3608" i="30"/>
  <c r="C3609" i="30"/>
  <c r="D3609" i="30"/>
  <c r="E3609" i="30"/>
  <c r="F3609" i="30"/>
  <c r="G3609" i="30"/>
  <c r="H3609" i="30"/>
  <c r="I3609" i="30"/>
  <c r="J3609" i="30"/>
  <c r="K3609" i="30"/>
  <c r="L3609" i="30"/>
  <c r="M3609" i="30"/>
  <c r="C3610" i="30"/>
  <c r="D3610" i="30"/>
  <c r="E3610" i="30"/>
  <c r="F3610" i="30"/>
  <c r="G3610" i="30"/>
  <c r="H3610" i="30"/>
  <c r="I3610" i="30"/>
  <c r="J3610" i="30"/>
  <c r="K3610" i="30"/>
  <c r="L3610" i="30"/>
  <c r="M3610" i="30"/>
  <c r="C3611" i="30"/>
  <c r="D3611" i="30"/>
  <c r="E3611" i="30"/>
  <c r="F3611" i="30"/>
  <c r="G3611" i="30"/>
  <c r="H3611" i="30"/>
  <c r="I3611" i="30"/>
  <c r="J3611" i="30"/>
  <c r="K3611" i="30"/>
  <c r="L3611" i="30"/>
  <c r="M3611" i="30"/>
  <c r="C3612" i="30"/>
  <c r="D3612" i="30"/>
  <c r="E3612" i="30"/>
  <c r="F3612" i="30"/>
  <c r="G3612" i="30"/>
  <c r="H3612" i="30"/>
  <c r="I3612" i="30"/>
  <c r="J3612" i="30"/>
  <c r="K3612" i="30"/>
  <c r="L3612" i="30"/>
  <c r="M3612" i="30"/>
  <c r="C3613" i="30"/>
  <c r="D3613" i="30"/>
  <c r="E3613" i="30"/>
  <c r="F3613" i="30"/>
  <c r="G3613" i="30"/>
  <c r="H3613" i="30"/>
  <c r="I3613" i="30"/>
  <c r="J3613" i="30"/>
  <c r="K3613" i="30"/>
  <c r="L3613" i="30"/>
  <c r="M3613" i="30"/>
  <c r="C3614" i="30"/>
  <c r="D3614" i="30"/>
  <c r="E3614" i="30"/>
  <c r="F3614" i="30"/>
  <c r="G3614" i="30"/>
  <c r="H3614" i="30"/>
  <c r="I3614" i="30"/>
  <c r="J3614" i="30"/>
  <c r="K3614" i="30"/>
  <c r="L3614" i="30"/>
  <c r="M3614" i="30"/>
  <c r="C3615" i="30"/>
  <c r="D3615" i="30"/>
  <c r="E3615" i="30"/>
  <c r="F3615" i="30"/>
  <c r="G3615" i="30"/>
  <c r="H3615" i="30"/>
  <c r="I3615" i="30"/>
  <c r="J3615" i="30"/>
  <c r="K3615" i="30"/>
  <c r="L3615" i="30"/>
  <c r="M3615" i="30"/>
  <c r="C3616" i="30"/>
  <c r="D3616" i="30"/>
  <c r="E3616" i="30"/>
  <c r="F3616" i="30"/>
  <c r="G3616" i="30"/>
  <c r="H3616" i="30"/>
  <c r="I3616" i="30"/>
  <c r="J3616" i="30"/>
  <c r="K3616" i="30"/>
  <c r="L3616" i="30"/>
  <c r="M3616" i="30"/>
  <c r="C3617" i="30"/>
  <c r="D3617" i="30"/>
  <c r="E3617" i="30"/>
  <c r="F3617" i="30"/>
  <c r="G3617" i="30"/>
  <c r="H3617" i="30"/>
  <c r="I3617" i="30"/>
  <c r="J3617" i="30"/>
  <c r="K3617" i="30"/>
  <c r="L3617" i="30"/>
  <c r="M3617" i="30"/>
  <c r="C3618" i="30"/>
  <c r="D3618" i="30"/>
  <c r="E3618" i="30"/>
  <c r="F3618" i="30"/>
  <c r="G3618" i="30"/>
  <c r="H3618" i="30"/>
  <c r="I3618" i="30"/>
  <c r="J3618" i="30"/>
  <c r="K3618" i="30"/>
  <c r="L3618" i="30"/>
  <c r="M3618" i="30"/>
  <c r="C3619" i="30"/>
  <c r="D3619" i="30"/>
  <c r="E3619" i="30"/>
  <c r="F3619" i="30"/>
  <c r="G3619" i="30"/>
  <c r="H3619" i="30"/>
  <c r="I3619" i="30"/>
  <c r="J3619" i="30"/>
  <c r="K3619" i="30"/>
  <c r="L3619" i="30"/>
  <c r="M3619" i="30"/>
  <c r="C3620" i="30"/>
  <c r="D3620" i="30"/>
  <c r="E3620" i="30"/>
  <c r="F3620" i="30"/>
  <c r="G3620" i="30"/>
  <c r="H3620" i="30"/>
  <c r="I3620" i="30"/>
  <c r="J3620" i="30"/>
  <c r="K3620" i="30"/>
  <c r="L3620" i="30"/>
  <c r="M3620" i="30"/>
  <c r="C3621" i="30"/>
  <c r="D3621" i="30"/>
  <c r="E3621" i="30"/>
  <c r="F3621" i="30"/>
  <c r="G3621" i="30"/>
  <c r="H3621" i="30"/>
  <c r="I3621" i="30"/>
  <c r="J3621" i="30"/>
  <c r="K3621" i="30"/>
  <c r="L3621" i="30"/>
  <c r="M3621" i="30"/>
  <c r="C3622" i="30"/>
  <c r="D3622" i="30"/>
  <c r="E3622" i="30"/>
  <c r="F3622" i="30"/>
  <c r="G3622" i="30"/>
  <c r="H3622" i="30"/>
  <c r="I3622" i="30"/>
  <c r="J3622" i="30"/>
  <c r="K3622" i="30"/>
  <c r="L3622" i="30"/>
  <c r="M3622" i="30"/>
  <c r="C3623" i="30"/>
  <c r="D3623" i="30"/>
  <c r="E3623" i="30"/>
  <c r="F3623" i="30"/>
  <c r="G3623" i="30"/>
  <c r="H3623" i="30"/>
  <c r="I3623" i="30"/>
  <c r="J3623" i="30"/>
  <c r="K3623" i="30"/>
  <c r="L3623" i="30"/>
  <c r="M3623" i="30"/>
  <c r="C3624" i="30"/>
  <c r="D3624" i="30"/>
  <c r="E3624" i="30"/>
  <c r="F3624" i="30"/>
  <c r="G3624" i="30"/>
  <c r="H3624" i="30"/>
  <c r="I3624" i="30"/>
  <c r="J3624" i="30"/>
  <c r="K3624" i="30"/>
  <c r="L3624" i="30"/>
  <c r="M3624" i="30"/>
  <c r="C3625" i="30"/>
  <c r="D3625" i="30"/>
  <c r="E3625" i="30"/>
  <c r="F3625" i="30"/>
  <c r="G3625" i="30"/>
  <c r="H3625" i="30"/>
  <c r="I3625" i="30"/>
  <c r="J3625" i="30"/>
  <c r="K3625" i="30"/>
  <c r="L3625" i="30"/>
  <c r="M3625" i="30"/>
  <c r="C3626" i="30"/>
  <c r="D3626" i="30"/>
  <c r="E3626" i="30"/>
  <c r="F3626" i="30"/>
  <c r="G3626" i="30"/>
  <c r="H3626" i="30"/>
  <c r="I3626" i="30"/>
  <c r="J3626" i="30"/>
  <c r="K3626" i="30"/>
  <c r="L3626" i="30"/>
  <c r="M3626" i="30"/>
  <c r="C3627" i="30"/>
  <c r="D3627" i="30"/>
  <c r="E3627" i="30"/>
  <c r="F3627" i="30"/>
  <c r="G3627" i="30"/>
  <c r="H3627" i="30"/>
  <c r="I3627" i="30"/>
  <c r="J3627" i="30"/>
  <c r="K3627" i="30"/>
  <c r="L3627" i="30"/>
  <c r="M3627" i="30"/>
  <c r="C3628" i="30"/>
  <c r="D3628" i="30"/>
  <c r="E3628" i="30"/>
  <c r="F3628" i="30"/>
  <c r="G3628" i="30"/>
  <c r="H3628" i="30"/>
  <c r="I3628" i="30"/>
  <c r="J3628" i="30"/>
  <c r="K3628" i="30"/>
  <c r="L3628" i="30"/>
  <c r="M3628" i="30"/>
  <c r="C3629" i="30"/>
  <c r="D3629" i="30"/>
  <c r="E3629" i="30"/>
  <c r="F3629" i="30"/>
  <c r="G3629" i="30"/>
  <c r="H3629" i="30"/>
  <c r="I3629" i="30"/>
  <c r="J3629" i="30"/>
  <c r="K3629" i="30"/>
  <c r="L3629" i="30"/>
  <c r="M3629" i="30"/>
  <c r="C3630" i="30"/>
  <c r="D3630" i="30"/>
  <c r="E3630" i="30"/>
  <c r="F3630" i="30"/>
  <c r="G3630" i="30"/>
  <c r="H3630" i="30"/>
  <c r="I3630" i="30"/>
  <c r="J3630" i="30"/>
  <c r="K3630" i="30"/>
  <c r="L3630" i="30"/>
  <c r="M3630" i="30"/>
  <c r="C3631" i="30"/>
  <c r="D3631" i="30"/>
  <c r="E3631" i="30"/>
  <c r="F3631" i="30"/>
  <c r="G3631" i="30"/>
  <c r="H3631" i="30"/>
  <c r="I3631" i="30"/>
  <c r="J3631" i="30"/>
  <c r="K3631" i="30"/>
  <c r="L3631" i="30"/>
  <c r="M3631" i="30"/>
  <c r="C3632" i="30"/>
  <c r="D3632" i="30"/>
  <c r="E3632" i="30"/>
  <c r="F3632" i="30"/>
  <c r="G3632" i="30"/>
  <c r="H3632" i="30"/>
  <c r="I3632" i="30"/>
  <c r="J3632" i="30"/>
  <c r="K3632" i="30"/>
  <c r="L3632" i="30"/>
  <c r="M3632" i="30"/>
  <c r="C3633" i="30"/>
  <c r="D3633" i="30"/>
  <c r="E3633" i="30"/>
  <c r="F3633" i="30"/>
  <c r="G3633" i="30"/>
  <c r="H3633" i="30"/>
  <c r="I3633" i="30"/>
  <c r="J3633" i="30"/>
  <c r="K3633" i="30"/>
  <c r="L3633" i="30"/>
  <c r="M3633" i="30"/>
  <c r="C3634" i="30"/>
  <c r="D3634" i="30"/>
  <c r="E3634" i="30"/>
  <c r="F3634" i="30"/>
  <c r="G3634" i="30"/>
  <c r="H3634" i="30"/>
  <c r="I3634" i="30"/>
  <c r="J3634" i="30"/>
  <c r="K3634" i="30"/>
  <c r="L3634" i="30"/>
  <c r="M3634" i="30"/>
  <c r="C3635" i="30"/>
  <c r="D3635" i="30"/>
  <c r="E3635" i="30"/>
  <c r="F3635" i="30"/>
  <c r="G3635" i="30"/>
  <c r="H3635" i="30"/>
  <c r="I3635" i="30"/>
  <c r="J3635" i="30"/>
  <c r="K3635" i="30"/>
  <c r="L3635" i="30"/>
  <c r="M3635" i="30"/>
  <c r="C3636" i="30"/>
  <c r="D3636" i="30"/>
  <c r="E3636" i="30"/>
  <c r="F3636" i="30"/>
  <c r="G3636" i="30"/>
  <c r="H3636" i="30"/>
  <c r="I3636" i="30"/>
  <c r="J3636" i="30"/>
  <c r="K3636" i="30"/>
  <c r="L3636" i="30"/>
  <c r="M3636" i="30"/>
  <c r="C3637" i="30"/>
  <c r="D3637" i="30"/>
  <c r="E3637" i="30"/>
  <c r="F3637" i="30"/>
  <c r="G3637" i="30"/>
  <c r="H3637" i="30"/>
  <c r="I3637" i="30"/>
  <c r="J3637" i="30"/>
  <c r="K3637" i="30"/>
  <c r="L3637" i="30"/>
  <c r="M3637" i="30"/>
  <c r="C3638" i="30"/>
  <c r="D3638" i="30"/>
  <c r="E3638" i="30"/>
  <c r="F3638" i="30"/>
  <c r="G3638" i="30"/>
  <c r="H3638" i="30"/>
  <c r="I3638" i="30"/>
  <c r="J3638" i="30"/>
  <c r="K3638" i="30"/>
  <c r="L3638" i="30"/>
  <c r="M3638" i="30"/>
  <c r="C3639" i="30"/>
  <c r="D3639" i="30"/>
  <c r="E3639" i="30"/>
  <c r="F3639" i="30"/>
  <c r="G3639" i="30"/>
  <c r="H3639" i="30"/>
  <c r="I3639" i="30"/>
  <c r="J3639" i="30"/>
  <c r="K3639" i="30"/>
  <c r="L3639" i="30"/>
  <c r="M3639" i="30"/>
  <c r="C3640" i="30"/>
  <c r="D3640" i="30"/>
  <c r="E3640" i="30"/>
  <c r="F3640" i="30"/>
  <c r="G3640" i="30"/>
  <c r="H3640" i="30"/>
  <c r="I3640" i="30"/>
  <c r="J3640" i="30"/>
  <c r="K3640" i="30"/>
  <c r="L3640" i="30"/>
  <c r="M3640" i="30"/>
  <c r="C3641" i="30"/>
  <c r="D3641" i="30"/>
  <c r="E3641" i="30"/>
  <c r="F3641" i="30"/>
  <c r="G3641" i="30"/>
  <c r="H3641" i="30"/>
  <c r="I3641" i="30"/>
  <c r="J3641" i="30"/>
  <c r="K3641" i="30"/>
  <c r="L3641" i="30"/>
  <c r="M3641" i="30"/>
  <c r="C3642" i="30"/>
  <c r="D3642" i="30"/>
  <c r="E3642" i="30"/>
  <c r="F3642" i="30"/>
  <c r="G3642" i="30"/>
  <c r="H3642" i="30"/>
  <c r="I3642" i="30"/>
  <c r="J3642" i="30"/>
  <c r="K3642" i="30"/>
  <c r="L3642" i="30"/>
  <c r="M3642" i="30"/>
  <c r="C3643" i="30"/>
  <c r="D3643" i="30"/>
  <c r="E3643" i="30"/>
  <c r="F3643" i="30"/>
  <c r="G3643" i="30"/>
  <c r="H3643" i="30"/>
  <c r="I3643" i="30"/>
  <c r="J3643" i="30"/>
  <c r="K3643" i="30"/>
  <c r="L3643" i="30"/>
  <c r="M3643" i="30"/>
  <c r="C3644" i="30"/>
  <c r="D3644" i="30"/>
  <c r="E3644" i="30"/>
  <c r="F3644" i="30"/>
  <c r="G3644" i="30"/>
  <c r="H3644" i="30"/>
  <c r="I3644" i="30"/>
  <c r="J3644" i="30"/>
  <c r="K3644" i="30"/>
  <c r="L3644" i="30"/>
  <c r="M3644" i="30"/>
  <c r="C3645" i="30"/>
  <c r="D3645" i="30"/>
  <c r="E3645" i="30"/>
  <c r="F3645" i="30"/>
  <c r="G3645" i="30"/>
  <c r="H3645" i="30"/>
  <c r="I3645" i="30"/>
  <c r="J3645" i="30"/>
  <c r="K3645" i="30"/>
  <c r="L3645" i="30"/>
  <c r="M3645" i="30"/>
  <c r="C3646" i="30"/>
  <c r="D3646" i="30"/>
  <c r="E3646" i="30"/>
  <c r="F3646" i="30"/>
  <c r="G3646" i="30"/>
  <c r="H3646" i="30"/>
  <c r="I3646" i="30"/>
  <c r="J3646" i="30"/>
  <c r="K3646" i="30"/>
  <c r="L3646" i="30"/>
  <c r="M3646" i="30"/>
  <c r="C3647" i="30"/>
  <c r="D3647" i="30"/>
  <c r="E3647" i="30"/>
  <c r="F3647" i="30"/>
  <c r="G3647" i="30"/>
  <c r="H3647" i="30"/>
  <c r="I3647" i="30"/>
  <c r="J3647" i="30"/>
  <c r="K3647" i="30"/>
  <c r="L3647" i="30"/>
  <c r="M3647" i="30"/>
  <c r="C3648" i="30"/>
  <c r="D3648" i="30"/>
  <c r="E3648" i="30"/>
  <c r="F3648" i="30"/>
  <c r="G3648" i="30"/>
  <c r="H3648" i="30"/>
  <c r="I3648" i="30"/>
  <c r="J3648" i="30"/>
  <c r="K3648" i="30"/>
  <c r="L3648" i="30"/>
  <c r="M3648" i="30"/>
  <c r="C3649" i="30"/>
  <c r="D3649" i="30"/>
  <c r="E3649" i="30"/>
  <c r="F3649" i="30"/>
  <c r="G3649" i="30"/>
  <c r="H3649" i="30"/>
  <c r="I3649" i="30"/>
  <c r="J3649" i="30"/>
  <c r="K3649" i="30"/>
  <c r="L3649" i="30"/>
  <c r="M3649" i="30"/>
  <c r="C3650" i="30"/>
  <c r="D3650" i="30"/>
  <c r="E3650" i="30"/>
  <c r="F3650" i="30"/>
  <c r="G3650" i="30"/>
  <c r="H3650" i="30"/>
  <c r="I3650" i="30"/>
  <c r="J3650" i="30"/>
  <c r="K3650" i="30"/>
  <c r="L3650" i="30"/>
  <c r="M3650" i="30"/>
  <c r="C3651" i="30"/>
  <c r="D3651" i="30"/>
  <c r="E3651" i="30"/>
  <c r="F3651" i="30"/>
  <c r="G3651" i="30"/>
  <c r="H3651" i="30"/>
  <c r="I3651" i="30"/>
  <c r="J3651" i="30"/>
  <c r="K3651" i="30"/>
  <c r="L3651" i="30"/>
  <c r="M3651" i="30"/>
  <c r="C3652" i="30"/>
  <c r="D3652" i="30"/>
  <c r="E3652" i="30"/>
  <c r="F3652" i="30"/>
  <c r="G3652" i="30"/>
  <c r="H3652" i="30"/>
  <c r="I3652" i="30"/>
  <c r="J3652" i="30"/>
  <c r="K3652" i="30"/>
  <c r="L3652" i="30"/>
  <c r="M3652" i="30"/>
  <c r="C3653" i="30"/>
  <c r="D3653" i="30"/>
  <c r="E3653" i="30"/>
  <c r="F3653" i="30"/>
  <c r="G3653" i="30"/>
  <c r="H3653" i="30"/>
  <c r="I3653" i="30"/>
  <c r="J3653" i="30"/>
  <c r="K3653" i="30"/>
  <c r="L3653" i="30"/>
  <c r="M3653" i="30"/>
  <c r="C3654" i="30"/>
  <c r="D3654" i="30"/>
  <c r="E3654" i="30"/>
  <c r="F3654" i="30"/>
  <c r="G3654" i="30"/>
  <c r="H3654" i="30"/>
  <c r="I3654" i="30"/>
  <c r="J3654" i="30"/>
  <c r="K3654" i="30"/>
  <c r="L3654" i="30"/>
  <c r="M3654" i="30"/>
  <c r="C3655" i="30"/>
  <c r="D3655" i="30"/>
  <c r="E3655" i="30"/>
  <c r="F3655" i="30"/>
  <c r="G3655" i="30"/>
  <c r="H3655" i="30"/>
  <c r="I3655" i="30"/>
  <c r="J3655" i="30"/>
  <c r="K3655" i="30"/>
  <c r="L3655" i="30"/>
  <c r="M3655" i="30"/>
  <c r="C3656" i="30"/>
  <c r="D3656" i="30"/>
  <c r="E3656" i="30"/>
  <c r="F3656" i="30"/>
  <c r="G3656" i="30"/>
  <c r="H3656" i="30"/>
  <c r="I3656" i="30"/>
  <c r="J3656" i="30"/>
  <c r="K3656" i="30"/>
  <c r="L3656" i="30"/>
  <c r="M3656" i="30"/>
  <c r="C3657" i="30"/>
  <c r="D3657" i="30"/>
  <c r="E3657" i="30"/>
  <c r="F3657" i="30"/>
  <c r="G3657" i="30"/>
  <c r="H3657" i="30"/>
  <c r="I3657" i="30"/>
  <c r="J3657" i="30"/>
  <c r="K3657" i="30"/>
  <c r="L3657" i="30"/>
  <c r="M3657" i="30"/>
  <c r="C3658" i="30"/>
  <c r="D3658" i="30"/>
  <c r="E3658" i="30"/>
  <c r="F3658" i="30"/>
  <c r="G3658" i="30"/>
  <c r="H3658" i="30"/>
  <c r="I3658" i="30"/>
  <c r="J3658" i="30"/>
  <c r="K3658" i="30"/>
  <c r="L3658" i="30"/>
  <c r="M3658" i="30"/>
  <c r="C3659" i="30"/>
  <c r="D3659" i="30"/>
  <c r="E3659" i="30"/>
  <c r="F3659" i="30"/>
  <c r="G3659" i="30"/>
  <c r="H3659" i="30"/>
  <c r="I3659" i="30"/>
  <c r="J3659" i="30"/>
  <c r="K3659" i="30"/>
  <c r="L3659" i="30"/>
  <c r="M3659" i="30"/>
  <c r="C3660" i="30"/>
  <c r="D3660" i="30"/>
  <c r="E3660" i="30"/>
  <c r="F3660" i="30"/>
  <c r="G3660" i="30"/>
  <c r="H3660" i="30"/>
  <c r="I3660" i="30"/>
  <c r="J3660" i="30"/>
  <c r="K3660" i="30"/>
  <c r="L3660" i="30"/>
  <c r="M3660" i="30"/>
  <c r="C3661" i="30"/>
  <c r="D3661" i="30"/>
  <c r="E3661" i="30"/>
  <c r="F3661" i="30"/>
  <c r="G3661" i="30"/>
  <c r="H3661" i="30"/>
  <c r="I3661" i="30"/>
  <c r="J3661" i="30"/>
  <c r="K3661" i="30"/>
  <c r="L3661" i="30"/>
  <c r="M3661" i="30"/>
  <c r="C3662" i="30"/>
  <c r="D3662" i="30"/>
  <c r="E3662" i="30"/>
  <c r="F3662" i="30"/>
  <c r="G3662" i="30"/>
  <c r="H3662" i="30"/>
  <c r="I3662" i="30"/>
  <c r="J3662" i="30"/>
  <c r="K3662" i="30"/>
  <c r="L3662" i="30"/>
  <c r="M3662" i="30"/>
  <c r="C3663" i="30"/>
  <c r="D3663" i="30"/>
  <c r="E3663" i="30"/>
  <c r="F3663" i="30"/>
  <c r="G3663" i="30"/>
  <c r="H3663" i="30"/>
  <c r="I3663" i="30"/>
  <c r="J3663" i="30"/>
  <c r="K3663" i="30"/>
  <c r="L3663" i="30"/>
  <c r="M3663" i="30"/>
  <c r="C3664" i="30"/>
  <c r="D3664" i="30"/>
  <c r="E3664" i="30"/>
  <c r="F3664" i="30"/>
  <c r="G3664" i="30"/>
  <c r="H3664" i="30"/>
  <c r="I3664" i="30"/>
  <c r="J3664" i="30"/>
  <c r="K3664" i="30"/>
  <c r="L3664" i="30"/>
  <c r="M3664" i="30"/>
  <c r="C3665" i="30"/>
  <c r="D3665" i="30"/>
  <c r="E3665" i="30"/>
  <c r="F3665" i="30"/>
  <c r="G3665" i="30"/>
  <c r="H3665" i="30"/>
  <c r="I3665" i="30"/>
  <c r="J3665" i="30"/>
  <c r="K3665" i="30"/>
  <c r="L3665" i="30"/>
  <c r="M3665" i="30"/>
  <c r="C3666" i="30"/>
  <c r="D3666" i="30"/>
  <c r="E3666" i="30"/>
  <c r="F3666" i="30"/>
  <c r="G3666" i="30"/>
  <c r="H3666" i="30"/>
  <c r="I3666" i="30"/>
  <c r="J3666" i="30"/>
  <c r="K3666" i="30"/>
  <c r="L3666" i="30"/>
  <c r="M3666" i="30"/>
  <c r="C3667" i="30"/>
  <c r="D3667" i="30"/>
  <c r="E3667" i="30"/>
  <c r="F3667" i="30"/>
  <c r="G3667" i="30"/>
  <c r="H3667" i="30"/>
  <c r="I3667" i="30"/>
  <c r="J3667" i="30"/>
  <c r="K3667" i="30"/>
  <c r="L3667" i="30"/>
  <c r="M3667" i="30"/>
  <c r="C3668" i="30"/>
  <c r="D3668" i="30"/>
  <c r="E3668" i="30"/>
  <c r="F3668" i="30"/>
  <c r="G3668" i="30"/>
  <c r="H3668" i="30"/>
  <c r="I3668" i="30"/>
  <c r="J3668" i="30"/>
  <c r="K3668" i="30"/>
  <c r="L3668" i="30"/>
  <c r="M3668" i="30"/>
  <c r="C3669" i="30"/>
  <c r="D3669" i="30"/>
  <c r="E3669" i="30"/>
  <c r="F3669" i="30"/>
  <c r="G3669" i="30"/>
  <c r="H3669" i="30"/>
  <c r="I3669" i="30"/>
  <c r="J3669" i="30"/>
  <c r="K3669" i="30"/>
  <c r="L3669" i="30"/>
  <c r="M3669" i="30"/>
  <c r="C3670" i="30"/>
  <c r="D3670" i="30"/>
  <c r="E3670" i="30"/>
  <c r="F3670" i="30"/>
  <c r="G3670" i="30"/>
  <c r="H3670" i="30"/>
  <c r="I3670" i="30"/>
  <c r="J3670" i="30"/>
  <c r="K3670" i="30"/>
  <c r="L3670" i="30"/>
  <c r="M3670" i="30"/>
  <c r="C3671" i="30"/>
  <c r="D3671" i="30"/>
  <c r="E3671" i="30"/>
  <c r="F3671" i="30"/>
  <c r="G3671" i="30"/>
  <c r="H3671" i="30"/>
  <c r="I3671" i="30"/>
  <c r="J3671" i="30"/>
  <c r="K3671" i="30"/>
  <c r="L3671" i="30"/>
  <c r="M3671" i="30"/>
  <c r="C3672" i="30"/>
  <c r="D3672" i="30"/>
  <c r="E3672" i="30"/>
  <c r="F3672" i="30"/>
  <c r="G3672" i="30"/>
  <c r="H3672" i="30"/>
  <c r="I3672" i="30"/>
  <c r="J3672" i="30"/>
  <c r="K3672" i="30"/>
  <c r="L3672" i="30"/>
  <c r="M3672" i="30"/>
  <c r="C3673" i="30"/>
  <c r="D3673" i="30"/>
  <c r="E3673" i="30"/>
  <c r="F3673" i="30"/>
  <c r="G3673" i="30"/>
  <c r="H3673" i="30"/>
  <c r="I3673" i="30"/>
  <c r="J3673" i="30"/>
  <c r="K3673" i="30"/>
  <c r="L3673" i="30"/>
  <c r="M3673" i="30"/>
  <c r="C3674" i="30"/>
  <c r="D3674" i="30"/>
  <c r="E3674" i="30"/>
  <c r="F3674" i="30"/>
  <c r="G3674" i="30"/>
  <c r="H3674" i="30"/>
  <c r="I3674" i="30"/>
  <c r="J3674" i="30"/>
  <c r="K3674" i="30"/>
  <c r="L3674" i="30"/>
  <c r="M3674" i="30"/>
  <c r="C3675" i="30"/>
  <c r="D3675" i="30"/>
  <c r="E3675" i="30"/>
  <c r="F3675" i="30"/>
  <c r="G3675" i="30"/>
  <c r="H3675" i="30"/>
  <c r="I3675" i="30"/>
  <c r="J3675" i="30"/>
  <c r="K3675" i="30"/>
  <c r="L3675" i="30"/>
  <c r="M3675" i="30"/>
  <c r="C3676" i="30"/>
  <c r="D3676" i="30"/>
  <c r="E3676" i="30"/>
  <c r="F3676" i="30"/>
  <c r="G3676" i="30"/>
  <c r="H3676" i="30"/>
  <c r="I3676" i="30"/>
  <c r="J3676" i="30"/>
  <c r="K3676" i="30"/>
  <c r="L3676" i="30"/>
  <c r="M3676" i="30"/>
  <c r="C3677" i="30"/>
  <c r="D3677" i="30"/>
  <c r="E3677" i="30"/>
  <c r="F3677" i="30"/>
  <c r="G3677" i="30"/>
  <c r="H3677" i="30"/>
  <c r="I3677" i="30"/>
  <c r="J3677" i="30"/>
  <c r="K3677" i="30"/>
  <c r="L3677" i="30"/>
  <c r="M3677" i="30"/>
  <c r="C3678" i="30"/>
  <c r="D3678" i="30"/>
  <c r="E3678" i="30"/>
  <c r="F3678" i="30"/>
  <c r="G3678" i="30"/>
  <c r="H3678" i="30"/>
  <c r="I3678" i="30"/>
  <c r="J3678" i="30"/>
  <c r="K3678" i="30"/>
  <c r="L3678" i="30"/>
  <c r="M3678" i="30"/>
  <c r="C3679" i="30"/>
  <c r="D3679" i="30"/>
  <c r="E3679" i="30"/>
  <c r="F3679" i="30"/>
  <c r="G3679" i="30"/>
  <c r="H3679" i="30"/>
  <c r="I3679" i="30"/>
  <c r="J3679" i="30"/>
  <c r="K3679" i="30"/>
  <c r="L3679" i="30"/>
  <c r="M3679" i="30"/>
  <c r="C3680" i="30"/>
  <c r="D3680" i="30"/>
  <c r="E3680" i="30"/>
  <c r="F3680" i="30"/>
  <c r="G3680" i="30"/>
  <c r="H3680" i="30"/>
  <c r="I3680" i="30"/>
  <c r="J3680" i="30"/>
  <c r="K3680" i="30"/>
  <c r="L3680" i="30"/>
  <c r="M3680" i="30"/>
  <c r="C3681" i="30"/>
  <c r="D3681" i="30"/>
  <c r="E3681" i="30"/>
  <c r="F3681" i="30"/>
  <c r="G3681" i="30"/>
  <c r="H3681" i="30"/>
  <c r="I3681" i="30"/>
  <c r="J3681" i="30"/>
  <c r="K3681" i="30"/>
  <c r="L3681" i="30"/>
  <c r="M3681" i="30"/>
  <c r="C3682" i="30"/>
  <c r="D3682" i="30"/>
  <c r="E3682" i="30"/>
  <c r="F3682" i="30"/>
  <c r="G3682" i="30"/>
  <c r="H3682" i="30"/>
  <c r="I3682" i="30"/>
  <c r="J3682" i="30"/>
  <c r="K3682" i="30"/>
  <c r="L3682" i="30"/>
  <c r="M3682" i="30"/>
  <c r="C3683" i="30"/>
  <c r="D3683" i="30"/>
  <c r="E3683" i="30"/>
  <c r="F3683" i="30"/>
  <c r="G3683" i="30"/>
  <c r="H3683" i="30"/>
  <c r="I3683" i="30"/>
  <c r="J3683" i="30"/>
  <c r="K3683" i="30"/>
  <c r="L3683" i="30"/>
  <c r="M3683" i="30"/>
  <c r="C3684" i="30"/>
  <c r="D3684" i="30"/>
  <c r="E3684" i="30"/>
  <c r="F3684" i="30"/>
  <c r="G3684" i="30"/>
  <c r="H3684" i="30"/>
  <c r="I3684" i="30"/>
  <c r="J3684" i="30"/>
  <c r="K3684" i="30"/>
  <c r="L3684" i="30"/>
  <c r="M3684" i="30"/>
  <c r="C3685" i="30"/>
  <c r="D3685" i="30"/>
  <c r="E3685" i="30"/>
  <c r="F3685" i="30"/>
  <c r="G3685" i="30"/>
  <c r="H3685" i="30"/>
  <c r="I3685" i="30"/>
  <c r="J3685" i="30"/>
  <c r="K3685" i="30"/>
  <c r="L3685" i="30"/>
  <c r="M3685" i="30"/>
  <c r="C3686" i="30"/>
  <c r="D3686" i="30"/>
  <c r="E3686" i="30"/>
  <c r="F3686" i="30"/>
  <c r="G3686" i="30"/>
  <c r="H3686" i="30"/>
  <c r="I3686" i="30"/>
  <c r="J3686" i="30"/>
  <c r="K3686" i="30"/>
  <c r="L3686" i="30"/>
  <c r="M3686" i="30"/>
  <c r="C3687" i="30"/>
  <c r="D3687" i="30"/>
  <c r="E3687" i="30"/>
  <c r="F3687" i="30"/>
  <c r="G3687" i="30"/>
  <c r="H3687" i="30"/>
  <c r="I3687" i="30"/>
  <c r="J3687" i="30"/>
  <c r="K3687" i="30"/>
  <c r="L3687" i="30"/>
  <c r="M3687" i="30"/>
  <c r="C3688" i="30"/>
  <c r="D3688" i="30"/>
  <c r="E3688" i="30"/>
  <c r="F3688" i="30"/>
  <c r="G3688" i="30"/>
  <c r="H3688" i="30"/>
  <c r="I3688" i="30"/>
  <c r="J3688" i="30"/>
  <c r="K3688" i="30"/>
  <c r="L3688" i="30"/>
  <c r="M3688" i="30"/>
  <c r="C3689" i="30"/>
  <c r="D3689" i="30"/>
  <c r="E3689" i="30"/>
  <c r="F3689" i="30"/>
  <c r="G3689" i="30"/>
  <c r="H3689" i="30"/>
  <c r="I3689" i="30"/>
  <c r="J3689" i="30"/>
  <c r="K3689" i="30"/>
  <c r="L3689" i="30"/>
  <c r="M3689" i="30"/>
  <c r="C3690" i="30"/>
  <c r="D3690" i="30"/>
  <c r="E3690" i="30"/>
  <c r="F3690" i="30"/>
  <c r="G3690" i="30"/>
  <c r="H3690" i="30"/>
  <c r="I3690" i="30"/>
  <c r="J3690" i="30"/>
  <c r="K3690" i="30"/>
  <c r="L3690" i="30"/>
  <c r="M3690" i="30"/>
  <c r="C3691" i="30"/>
  <c r="D3691" i="30"/>
  <c r="E3691" i="30"/>
  <c r="F3691" i="30"/>
  <c r="G3691" i="30"/>
  <c r="H3691" i="30"/>
  <c r="I3691" i="30"/>
  <c r="J3691" i="30"/>
  <c r="K3691" i="30"/>
  <c r="L3691" i="30"/>
  <c r="M3691" i="30"/>
  <c r="C3692" i="30"/>
  <c r="D3692" i="30"/>
  <c r="E3692" i="30"/>
  <c r="F3692" i="30"/>
  <c r="G3692" i="30"/>
  <c r="H3692" i="30"/>
  <c r="I3692" i="30"/>
  <c r="J3692" i="30"/>
  <c r="K3692" i="30"/>
  <c r="L3692" i="30"/>
  <c r="M3692" i="30"/>
  <c r="C3693" i="30"/>
  <c r="D3693" i="30"/>
  <c r="E3693" i="30"/>
  <c r="F3693" i="30"/>
  <c r="G3693" i="30"/>
  <c r="H3693" i="30"/>
  <c r="I3693" i="30"/>
  <c r="J3693" i="30"/>
  <c r="K3693" i="30"/>
  <c r="L3693" i="30"/>
  <c r="M3693" i="30"/>
  <c r="C3694" i="30"/>
  <c r="D3694" i="30"/>
  <c r="E3694" i="30"/>
  <c r="F3694" i="30"/>
  <c r="G3694" i="30"/>
  <c r="H3694" i="30"/>
  <c r="I3694" i="30"/>
  <c r="J3694" i="30"/>
  <c r="K3694" i="30"/>
  <c r="L3694" i="30"/>
  <c r="M3694" i="30"/>
  <c r="C3695" i="30"/>
  <c r="D3695" i="30"/>
  <c r="E3695" i="30"/>
  <c r="F3695" i="30"/>
  <c r="G3695" i="30"/>
  <c r="H3695" i="30"/>
  <c r="I3695" i="30"/>
  <c r="J3695" i="30"/>
  <c r="K3695" i="30"/>
  <c r="L3695" i="30"/>
  <c r="M3695" i="30"/>
  <c r="C3696" i="30"/>
  <c r="D3696" i="30"/>
  <c r="E3696" i="30"/>
  <c r="F3696" i="30"/>
  <c r="G3696" i="30"/>
  <c r="H3696" i="30"/>
  <c r="I3696" i="30"/>
  <c r="J3696" i="30"/>
  <c r="K3696" i="30"/>
  <c r="L3696" i="30"/>
  <c r="M3696" i="30"/>
  <c r="C3697" i="30"/>
  <c r="D3697" i="30"/>
  <c r="E3697" i="30"/>
  <c r="F3697" i="30"/>
  <c r="G3697" i="30"/>
  <c r="H3697" i="30"/>
  <c r="I3697" i="30"/>
  <c r="J3697" i="30"/>
  <c r="K3697" i="30"/>
  <c r="L3697" i="30"/>
  <c r="M3697" i="30"/>
  <c r="C3698" i="30"/>
  <c r="D3698" i="30"/>
  <c r="E3698" i="30"/>
  <c r="F3698" i="30"/>
  <c r="G3698" i="30"/>
  <c r="H3698" i="30"/>
  <c r="I3698" i="30"/>
  <c r="J3698" i="30"/>
  <c r="K3698" i="30"/>
  <c r="L3698" i="30"/>
  <c r="M3698" i="30"/>
  <c r="C3699" i="30"/>
  <c r="D3699" i="30"/>
  <c r="E3699" i="30"/>
  <c r="F3699" i="30"/>
  <c r="G3699" i="30"/>
  <c r="H3699" i="30"/>
  <c r="I3699" i="30"/>
  <c r="J3699" i="30"/>
  <c r="K3699" i="30"/>
  <c r="L3699" i="30"/>
  <c r="M3699" i="30"/>
  <c r="C3700" i="30"/>
  <c r="D3700" i="30"/>
  <c r="E3700" i="30"/>
  <c r="F3700" i="30"/>
  <c r="G3700" i="30"/>
  <c r="H3700" i="30"/>
  <c r="I3700" i="30"/>
  <c r="J3700" i="30"/>
  <c r="K3700" i="30"/>
  <c r="L3700" i="30"/>
  <c r="M3700" i="30"/>
  <c r="C3701" i="30"/>
  <c r="D3701" i="30"/>
  <c r="E3701" i="30"/>
  <c r="F3701" i="30"/>
  <c r="G3701" i="30"/>
  <c r="H3701" i="30"/>
  <c r="I3701" i="30"/>
  <c r="J3701" i="30"/>
  <c r="K3701" i="30"/>
  <c r="L3701" i="30"/>
  <c r="M3701" i="30"/>
  <c r="C3702" i="30"/>
  <c r="D3702" i="30"/>
  <c r="E3702" i="30"/>
  <c r="F3702" i="30"/>
  <c r="G3702" i="30"/>
  <c r="H3702" i="30"/>
  <c r="I3702" i="30"/>
  <c r="J3702" i="30"/>
  <c r="K3702" i="30"/>
  <c r="L3702" i="30"/>
  <c r="M3702" i="30"/>
  <c r="C3703" i="30"/>
  <c r="D3703" i="30"/>
  <c r="E3703" i="30"/>
  <c r="F3703" i="30"/>
  <c r="G3703" i="30"/>
  <c r="H3703" i="30"/>
  <c r="I3703" i="30"/>
  <c r="J3703" i="30"/>
  <c r="K3703" i="30"/>
  <c r="L3703" i="30"/>
  <c r="M3703" i="30"/>
  <c r="C3704" i="30"/>
  <c r="D3704" i="30"/>
  <c r="E3704" i="30"/>
  <c r="F3704" i="30"/>
  <c r="G3704" i="30"/>
  <c r="H3704" i="30"/>
  <c r="I3704" i="30"/>
  <c r="J3704" i="30"/>
  <c r="K3704" i="30"/>
  <c r="L3704" i="30"/>
  <c r="M3704" i="30"/>
  <c r="C3705" i="30"/>
  <c r="D3705" i="30"/>
  <c r="E3705" i="30"/>
  <c r="F3705" i="30"/>
  <c r="G3705" i="30"/>
  <c r="H3705" i="30"/>
  <c r="I3705" i="30"/>
  <c r="J3705" i="30"/>
  <c r="K3705" i="30"/>
  <c r="L3705" i="30"/>
  <c r="M3705" i="30"/>
  <c r="C3706" i="30"/>
  <c r="D3706" i="30"/>
  <c r="E3706" i="30"/>
  <c r="F3706" i="30"/>
  <c r="G3706" i="30"/>
  <c r="H3706" i="30"/>
  <c r="I3706" i="30"/>
  <c r="J3706" i="30"/>
  <c r="K3706" i="30"/>
  <c r="L3706" i="30"/>
  <c r="M3706" i="30"/>
  <c r="C3707" i="30"/>
  <c r="D3707" i="30"/>
  <c r="E3707" i="30"/>
  <c r="F3707" i="30"/>
  <c r="G3707" i="30"/>
  <c r="H3707" i="30"/>
  <c r="I3707" i="30"/>
  <c r="J3707" i="30"/>
  <c r="K3707" i="30"/>
  <c r="L3707" i="30"/>
  <c r="M3707" i="30"/>
  <c r="C3708" i="30"/>
  <c r="D3708" i="30"/>
  <c r="E3708" i="30"/>
  <c r="F3708" i="30"/>
  <c r="G3708" i="30"/>
  <c r="H3708" i="30"/>
  <c r="I3708" i="30"/>
  <c r="J3708" i="30"/>
  <c r="K3708" i="30"/>
  <c r="L3708" i="30"/>
  <c r="M3708" i="30"/>
  <c r="C3709" i="30"/>
  <c r="D3709" i="30"/>
  <c r="E3709" i="30"/>
  <c r="F3709" i="30"/>
  <c r="G3709" i="30"/>
  <c r="H3709" i="30"/>
  <c r="I3709" i="30"/>
  <c r="J3709" i="30"/>
  <c r="K3709" i="30"/>
  <c r="L3709" i="30"/>
  <c r="M3709" i="30"/>
  <c r="C3710" i="30"/>
  <c r="D3710" i="30"/>
  <c r="E3710" i="30"/>
  <c r="F3710" i="30"/>
  <c r="G3710" i="30"/>
  <c r="H3710" i="30"/>
  <c r="I3710" i="30"/>
  <c r="J3710" i="30"/>
  <c r="K3710" i="30"/>
  <c r="L3710" i="30"/>
  <c r="M3710" i="30"/>
  <c r="C3711" i="30"/>
  <c r="D3711" i="30"/>
  <c r="E3711" i="30"/>
  <c r="F3711" i="30"/>
  <c r="G3711" i="30"/>
  <c r="H3711" i="30"/>
  <c r="I3711" i="30"/>
  <c r="J3711" i="30"/>
  <c r="K3711" i="30"/>
  <c r="L3711" i="30"/>
  <c r="M3711" i="30"/>
  <c r="C3712" i="30"/>
  <c r="D3712" i="30"/>
  <c r="E3712" i="30"/>
  <c r="F3712" i="30"/>
  <c r="G3712" i="30"/>
  <c r="H3712" i="30"/>
  <c r="I3712" i="30"/>
  <c r="J3712" i="30"/>
  <c r="K3712" i="30"/>
  <c r="L3712" i="30"/>
  <c r="M3712" i="30"/>
  <c r="C3713" i="30"/>
  <c r="D3713" i="30"/>
  <c r="E3713" i="30"/>
  <c r="F3713" i="30"/>
  <c r="G3713" i="30"/>
  <c r="H3713" i="30"/>
  <c r="I3713" i="30"/>
  <c r="J3713" i="30"/>
  <c r="K3713" i="30"/>
  <c r="L3713" i="30"/>
  <c r="M3713" i="30"/>
  <c r="C3714" i="30"/>
  <c r="D3714" i="30"/>
  <c r="E3714" i="30"/>
  <c r="F3714" i="30"/>
  <c r="G3714" i="30"/>
  <c r="H3714" i="30"/>
  <c r="I3714" i="30"/>
  <c r="J3714" i="30"/>
  <c r="K3714" i="30"/>
  <c r="L3714" i="30"/>
  <c r="M3714" i="30"/>
  <c r="C3715" i="30"/>
  <c r="D3715" i="30"/>
  <c r="E3715" i="30"/>
  <c r="F3715" i="30"/>
  <c r="G3715" i="30"/>
  <c r="H3715" i="30"/>
  <c r="I3715" i="30"/>
  <c r="J3715" i="30"/>
  <c r="K3715" i="30"/>
  <c r="L3715" i="30"/>
  <c r="M3715" i="30"/>
  <c r="C3716" i="30"/>
  <c r="D3716" i="30"/>
  <c r="E3716" i="30"/>
  <c r="F3716" i="30"/>
  <c r="G3716" i="30"/>
  <c r="H3716" i="30"/>
  <c r="I3716" i="30"/>
  <c r="J3716" i="30"/>
  <c r="K3716" i="30"/>
  <c r="L3716" i="30"/>
  <c r="M3716" i="30"/>
  <c r="C3717" i="30"/>
  <c r="D3717" i="30"/>
  <c r="E3717" i="30"/>
  <c r="F3717" i="30"/>
  <c r="G3717" i="30"/>
  <c r="H3717" i="30"/>
  <c r="I3717" i="30"/>
  <c r="J3717" i="30"/>
  <c r="K3717" i="30"/>
  <c r="L3717" i="30"/>
  <c r="M3717" i="30"/>
  <c r="C3718" i="30"/>
  <c r="D3718" i="30"/>
  <c r="E3718" i="30"/>
  <c r="F3718" i="30"/>
  <c r="G3718" i="30"/>
  <c r="H3718" i="30"/>
  <c r="I3718" i="30"/>
  <c r="J3718" i="30"/>
  <c r="K3718" i="30"/>
  <c r="L3718" i="30"/>
  <c r="M3718" i="30"/>
  <c r="C3719" i="30"/>
  <c r="D3719" i="30"/>
  <c r="E3719" i="30"/>
  <c r="F3719" i="30"/>
  <c r="G3719" i="30"/>
  <c r="H3719" i="30"/>
  <c r="I3719" i="30"/>
  <c r="J3719" i="30"/>
  <c r="K3719" i="30"/>
  <c r="L3719" i="30"/>
  <c r="M3719" i="30"/>
  <c r="C3720" i="30"/>
  <c r="D3720" i="30"/>
  <c r="E3720" i="30"/>
  <c r="F3720" i="30"/>
  <c r="G3720" i="30"/>
  <c r="H3720" i="30"/>
  <c r="I3720" i="30"/>
  <c r="J3720" i="30"/>
  <c r="K3720" i="30"/>
  <c r="L3720" i="30"/>
  <c r="M3720" i="30"/>
  <c r="C3721" i="30"/>
  <c r="D3721" i="30"/>
  <c r="E3721" i="30"/>
  <c r="F3721" i="30"/>
  <c r="G3721" i="30"/>
  <c r="H3721" i="30"/>
  <c r="I3721" i="30"/>
  <c r="J3721" i="30"/>
  <c r="K3721" i="30"/>
  <c r="L3721" i="30"/>
  <c r="M3721" i="30"/>
  <c r="C3722" i="30"/>
  <c r="D3722" i="30"/>
  <c r="E3722" i="30"/>
  <c r="F3722" i="30"/>
  <c r="G3722" i="30"/>
  <c r="H3722" i="30"/>
  <c r="I3722" i="30"/>
  <c r="J3722" i="30"/>
  <c r="K3722" i="30"/>
  <c r="L3722" i="30"/>
  <c r="M3722" i="30"/>
  <c r="C3723" i="30"/>
  <c r="D3723" i="30"/>
  <c r="E3723" i="30"/>
  <c r="F3723" i="30"/>
  <c r="G3723" i="30"/>
  <c r="H3723" i="30"/>
  <c r="I3723" i="30"/>
  <c r="J3723" i="30"/>
  <c r="K3723" i="30"/>
  <c r="L3723" i="30"/>
  <c r="M3723" i="30"/>
  <c r="C3724" i="30"/>
  <c r="D3724" i="30"/>
  <c r="E3724" i="30"/>
  <c r="F3724" i="30"/>
  <c r="G3724" i="30"/>
  <c r="H3724" i="30"/>
  <c r="I3724" i="30"/>
  <c r="J3724" i="30"/>
  <c r="K3724" i="30"/>
  <c r="L3724" i="30"/>
  <c r="M3724" i="30"/>
  <c r="C3725" i="30"/>
  <c r="D3725" i="30"/>
  <c r="E3725" i="30"/>
  <c r="F3725" i="30"/>
  <c r="G3725" i="30"/>
  <c r="H3725" i="30"/>
  <c r="I3725" i="30"/>
  <c r="J3725" i="30"/>
  <c r="K3725" i="30"/>
  <c r="L3725" i="30"/>
  <c r="M3725" i="30"/>
  <c r="C3726" i="30"/>
  <c r="D3726" i="30"/>
  <c r="E3726" i="30"/>
  <c r="F3726" i="30"/>
  <c r="G3726" i="30"/>
  <c r="H3726" i="30"/>
  <c r="I3726" i="30"/>
  <c r="J3726" i="30"/>
  <c r="K3726" i="30"/>
  <c r="L3726" i="30"/>
  <c r="M3726" i="30"/>
  <c r="C3727" i="30"/>
  <c r="D3727" i="30"/>
  <c r="E3727" i="30"/>
  <c r="F3727" i="30"/>
  <c r="G3727" i="30"/>
  <c r="H3727" i="30"/>
  <c r="I3727" i="30"/>
  <c r="J3727" i="30"/>
  <c r="K3727" i="30"/>
  <c r="L3727" i="30"/>
  <c r="M3727" i="30"/>
  <c r="C3728" i="30"/>
  <c r="D3728" i="30"/>
  <c r="E3728" i="30"/>
  <c r="F3728" i="30"/>
  <c r="G3728" i="30"/>
  <c r="H3728" i="30"/>
  <c r="I3728" i="30"/>
  <c r="J3728" i="30"/>
  <c r="K3728" i="30"/>
  <c r="L3728" i="30"/>
  <c r="M3728" i="30"/>
  <c r="C3729" i="30"/>
  <c r="D3729" i="30"/>
  <c r="E3729" i="30"/>
  <c r="F3729" i="30"/>
  <c r="G3729" i="30"/>
  <c r="H3729" i="30"/>
  <c r="I3729" i="30"/>
  <c r="J3729" i="30"/>
  <c r="K3729" i="30"/>
  <c r="L3729" i="30"/>
  <c r="M3729" i="30"/>
  <c r="C3730" i="30"/>
  <c r="D3730" i="30"/>
  <c r="E3730" i="30"/>
  <c r="F3730" i="30"/>
  <c r="G3730" i="30"/>
  <c r="H3730" i="30"/>
  <c r="I3730" i="30"/>
  <c r="J3730" i="30"/>
  <c r="K3730" i="30"/>
  <c r="L3730" i="30"/>
  <c r="M3730" i="30"/>
  <c r="C3731" i="30"/>
  <c r="D3731" i="30"/>
  <c r="E3731" i="30"/>
  <c r="F3731" i="30"/>
  <c r="G3731" i="30"/>
  <c r="H3731" i="30"/>
  <c r="I3731" i="30"/>
  <c r="J3731" i="30"/>
  <c r="K3731" i="30"/>
  <c r="L3731" i="30"/>
  <c r="M3731" i="30"/>
  <c r="C3732" i="30"/>
  <c r="D3732" i="30"/>
  <c r="E3732" i="30"/>
  <c r="F3732" i="30"/>
  <c r="G3732" i="30"/>
  <c r="H3732" i="30"/>
  <c r="I3732" i="30"/>
  <c r="J3732" i="30"/>
  <c r="K3732" i="30"/>
  <c r="L3732" i="30"/>
  <c r="M3732" i="30"/>
  <c r="C3733" i="30"/>
  <c r="D3733" i="30"/>
  <c r="E3733" i="30"/>
  <c r="F3733" i="30"/>
  <c r="G3733" i="30"/>
  <c r="H3733" i="30"/>
  <c r="I3733" i="30"/>
  <c r="J3733" i="30"/>
  <c r="K3733" i="30"/>
  <c r="L3733" i="30"/>
  <c r="M3733" i="30"/>
  <c r="C3734" i="30"/>
  <c r="D3734" i="30"/>
  <c r="E3734" i="30"/>
  <c r="F3734" i="30"/>
  <c r="G3734" i="30"/>
  <c r="H3734" i="30"/>
  <c r="I3734" i="30"/>
  <c r="J3734" i="30"/>
  <c r="K3734" i="30"/>
  <c r="L3734" i="30"/>
  <c r="M3734" i="30"/>
  <c r="C3735" i="30"/>
  <c r="D3735" i="30"/>
  <c r="E3735" i="30"/>
  <c r="F3735" i="30"/>
  <c r="G3735" i="30"/>
  <c r="H3735" i="30"/>
  <c r="I3735" i="30"/>
  <c r="J3735" i="30"/>
  <c r="K3735" i="30"/>
  <c r="L3735" i="30"/>
  <c r="M3735" i="30"/>
  <c r="C3736" i="30"/>
  <c r="D3736" i="30"/>
  <c r="E3736" i="30"/>
  <c r="F3736" i="30"/>
  <c r="G3736" i="30"/>
  <c r="H3736" i="30"/>
  <c r="I3736" i="30"/>
  <c r="J3736" i="30"/>
  <c r="K3736" i="30"/>
  <c r="L3736" i="30"/>
  <c r="M3736" i="30"/>
  <c r="C3737" i="30"/>
  <c r="D3737" i="30"/>
  <c r="E3737" i="30"/>
  <c r="F3737" i="30"/>
  <c r="G3737" i="30"/>
  <c r="H3737" i="30"/>
  <c r="I3737" i="30"/>
  <c r="J3737" i="30"/>
  <c r="K3737" i="30"/>
  <c r="L3737" i="30"/>
  <c r="M3737" i="30"/>
  <c r="C3738" i="30"/>
  <c r="D3738" i="30"/>
  <c r="E3738" i="30"/>
  <c r="F3738" i="30"/>
  <c r="G3738" i="30"/>
  <c r="H3738" i="30"/>
  <c r="I3738" i="30"/>
  <c r="J3738" i="30"/>
  <c r="K3738" i="30"/>
  <c r="L3738" i="30"/>
  <c r="M3738" i="30"/>
  <c r="C3739" i="30"/>
  <c r="D3739" i="30"/>
  <c r="E3739" i="30"/>
  <c r="F3739" i="30"/>
  <c r="G3739" i="30"/>
  <c r="H3739" i="30"/>
  <c r="I3739" i="30"/>
  <c r="J3739" i="30"/>
  <c r="K3739" i="30"/>
  <c r="L3739" i="30"/>
  <c r="M3739" i="30"/>
  <c r="C3740" i="30"/>
  <c r="D3740" i="30"/>
  <c r="E3740" i="30"/>
  <c r="F3740" i="30"/>
  <c r="G3740" i="30"/>
  <c r="H3740" i="30"/>
  <c r="I3740" i="30"/>
  <c r="J3740" i="30"/>
  <c r="K3740" i="30"/>
  <c r="L3740" i="30"/>
  <c r="M3740" i="30"/>
  <c r="C3741" i="30"/>
  <c r="D3741" i="30"/>
  <c r="E3741" i="30"/>
  <c r="F3741" i="30"/>
  <c r="G3741" i="30"/>
  <c r="H3741" i="30"/>
  <c r="I3741" i="30"/>
  <c r="J3741" i="30"/>
  <c r="K3741" i="30"/>
  <c r="L3741" i="30"/>
  <c r="M3741" i="30"/>
  <c r="C3742" i="30"/>
  <c r="D3742" i="30"/>
  <c r="E3742" i="30"/>
  <c r="F3742" i="30"/>
  <c r="G3742" i="30"/>
  <c r="H3742" i="30"/>
  <c r="I3742" i="30"/>
  <c r="J3742" i="30"/>
  <c r="K3742" i="30"/>
  <c r="L3742" i="30"/>
  <c r="M3742" i="30"/>
  <c r="C3743" i="30"/>
  <c r="D3743" i="30"/>
  <c r="E3743" i="30"/>
  <c r="F3743" i="30"/>
  <c r="G3743" i="30"/>
  <c r="H3743" i="30"/>
  <c r="I3743" i="30"/>
  <c r="J3743" i="30"/>
  <c r="K3743" i="30"/>
  <c r="L3743" i="30"/>
  <c r="M3743" i="30"/>
  <c r="C3744" i="30"/>
  <c r="D3744" i="30"/>
  <c r="E3744" i="30"/>
  <c r="F3744" i="30"/>
  <c r="G3744" i="30"/>
  <c r="H3744" i="30"/>
  <c r="I3744" i="30"/>
  <c r="J3744" i="30"/>
  <c r="K3744" i="30"/>
  <c r="L3744" i="30"/>
  <c r="M3744" i="30"/>
  <c r="C3745" i="30"/>
  <c r="D3745" i="30"/>
  <c r="E3745" i="30"/>
  <c r="F3745" i="30"/>
  <c r="G3745" i="30"/>
  <c r="H3745" i="30"/>
  <c r="I3745" i="30"/>
  <c r="J3745" i="30"/>
  <c r="K3745" i="30"/>
  <c r="L3745" i="30"/>
  <c r="M3745" i="30"/>
  <c r="C3746" i="30"/>
  <c r="D3746" i="30"/>
  <c r="E3746" i="30"/>
  <c r="F3746" i="30"/>
  <c r="G3746" i="30"/>
  <c r="H3746" i="30"/>
  <c r="I3746" i="30"/>
  <c r="J3746" i="30"/>
  <c r="K3746" i="30"/>
  <c r="L3746" i="30"/>
  <c r="M3746" i="30"/>
  <c r="C3747" i="30"/>
  <c r="D3747" i="30"/>
  <c r="E3747" i="30"/>
  <c r="F3747" i="30"/>
  <c r="G3747" i="30"/>
  <c r="H3747" i="30"/>
  <c r="I3747" i="30"/>
  <c r="J3747" i="30"/>
  <c r="K3747" i="30"/>
  <c r="L3747" i="30"/>
  <c r="M3747" i="30"/>
  <c r="C3748" i="30"/>
  <c r="D3748" i="30"/>
  <c r="E3748" i="30"/>
  <c r="F3748" i="30"/>
  <c r="G3748" i="30"/>
  <c r="H3748" i="30"/>
  <c r="I3748" i="30"/>
  <c r="J3748" i="30"/>
  <c r="K3748" i="30"/>
  <c r="L3748" i="30"/>
  <c r="M3748" i="30"/>
  <c r="C3749" i="30"/>
  <c r="D3749" i="30"/>
  <c r="E3749" i="30"/>
  <c r="F3749" i="30"/>
  <c r="G3749" i="30"/>
  <c r="H3749" i="30"/>
  <c r="I3749" i="30"/>
  <c r="J3749" i="30"/>
  <c r="K3749" i="30"/>
  <c r="L3749" i="30"/>
  <c r="M3749" i="30"/>
  <c r="C3750" i="30"/>
  <c r="D3750" i="30"/>
  <c r="E3750" i="30"/>
  <c r="F3750" i="30"/>
  <c r="G3750" i="30"/>
  <c r="H3750" i="30"/>
  <c r="I3750" i="30"/>
  <c r="J3750" i="30"/>
  <c r="K3750" i="30"/>
  <c r="L3750" i="30"/>
  <c r="M3750" i="30"/>
  <c r="C3751" i="30"/>
  <c r="D3751" i="30"/>
  <c r="E3751" i="30"/>
  <c r="F3751" i="30"/>
  <c r="G3751" i="30"/>
  <c r="H3751" i="30"/>
  <c r="I3751" i="30"/>
  <c r="J3751" i="30"/>
  <c r="K3751" i="30"/>
  <c r="L3751" i="30"/>
  <c r="M3751" i="30"/>
  <c r="C3752" i="30"/>
  <c r="D3752" i="30"/>
  <c r="E3752" i="30"/>
  <c r="F3752" i="30"/>
  <c r="G3752" i="30"/>
  <c r="H3752" i="30"/>
  <c r="I3752" i="30"/>
  <c r="J3752" i="30"/>
  <c r="K3752" i="30"/>
  <c r="L3752" i="30"/>
  <c r="M3752" i="30"/>
  <c r="C3753" i="30"/>
  <c r="D3753" i="30"/>
  <c r="E3753" i="30"/>
  <c r="F3753" i="30"/>
  <c r="G3753" i="30"/>
  <c r="H3753" i="30"/>
  <c r="I3753" i="30"/>
  <c r="J3753" i="30"/>
  <c r="K3753" i="30"/>
  <c r="L3753" i="30"/>
  <c r="M3753" i="30"/>
  <c r="C3754" i="30"/>
  <c r="D3754" i="30"/>
  <c r="E3754" i="30"/>
  <c r="F3754" i="30"/>
  <c r="G3754" i="30"/>
  <c r="H3754" i="30"/>
  <c r="I3754" i="30"/>
  <c r="J3754" i="30"/>
  <c r="K3754" i="30"/>
  <c r="L3754" i="30"/>
  <c r="M3754" i="30"/>
  <c r="C3755" i="30"/>
  <c r="D3755" i="30"/>
  <c r="E3755" i="30"/>
  <c r="F3755" i="30"/>
  <c r="G3755" i="30"/>
  <c r="H3755" i="30"/>
  <c r="I3755" i="30"/>
  <c r="J3755" i="30"/>
  <c r="K3755" i="30"/>
  <c r="L3755" i="30"/>
  <c r="M3755" i="30"/>
  <c r="C3756" i="30"/>
  <c r="D3756" i="30"/>
  <c r="E3756" i="30"/>
  <c r="F3756" i="30"/>
  <c r="G3756" i="30"/>
  <c r="H3756" i="30"/>
  <c r="I3756" i="30"/>
  <c r="J3756" i="30"/>
  <c r="K3756" i="30"/>
  <c r="L3756" i="30"/>
  <c r="M3756" i="30"/>
  <c r="C3757" i="30"/>
  <c r="D3757" i="30"/>
  <c r="E3757" i="30"/>
  <c r="F3757" i="30"/>
  <c r="G3757" i="30"/>
  <c r="H3757" i="30"/>
  <c r="I3757" i="30"/>
  <c r="J3757" i="30"/>
  <c r="K3757" i="30"/>
  <c r="L3757" i="30"/>
  <c r="M3757" i="30"/>
  <c r="C3758" i="30"/>
  <c r="D3758" i="30"/>
  <c r="E3758" i="30"/>
  <c r="F3758" i="30"/>
  <c r="G3758" i="30"/>
  <c r="H3758" i="30"/>
  <c r="I3758" i="30"/>
  <c r="J3758" i="30"/>
  <c r="K3758" i="30"/>
  <c r="L3758" i="30"/>
  <c r="M3758" i="30"/>
  <c r="C3759" i="30"/>
  <c r="D3759" i="30"/>
  <c r="E3759" i="30"/>
  <c r="F3759" i="30"/>
  <c r="G3759" i="30"/>
  <c r="H3759" i="30"/>
  <c r="I3759" i="30"/>
  <c r="J3759" i="30"/>
  <c r="K3759" i="30"/>
  <c r="L3759" i="30"/>
  <c r="M3759" i="30"/>
  <c r="C3760" i="30"/>
  <c r="D3760" i="30"/>
  <c r="E3760" i="30"/>
  <c r="F3760" i="30"/>
  <c r="G3760" i="30"/>
  <c r="H3760" i="30"/>
  <c r="I3760" i="30"/>
  <c r="J3760" i="30"/>
  <c r="K3760" i="30"/>
  <c r="L3760" i="30"/>
  <c r="M3760" i="30"/>
  <c r="C3761" i="30"/>
  <c r="D3761" i="30"/>
  <c r="E3761" i="30"/>
  <c r="F3761" i="30"/>
  <c r="G3761" i="30"/>
  <c r="H3761" i="30"/>
  <c r="I3761" i="30"/>
  <c r="J3761" i="30"/>
  <c r="K3761" i="30"/>
  <c r="L3761" i="30"/>
  <c r="M3761" i="30"/>
  <c r="C3762" i="30"/>
  <c r="D3762" i="30"/>
  <c r="E3762" i="30"/>
  <c r="F3762" i="30"/>
  <c r="G3762" i="30"/>
  <c r="H3762" i="30"/>
  <c r="I3762" i="30"/>
  <c r="J3762" i="30"/>
  <c r="K3762" i="30"/>
  <c r="L3762" i="30"/>
  <c r="M3762" i="30"/>
  <c r="C3763" i="30"/>
  <c r="D3763" i="30"/>
  <c r="E3763" i="30"/>
  <c r="F3763" i="30"/>
  <c r="G3763" i="30"/>
  <c r="H3763" i="30"/>
  <c r="I3763" i="30"/>
  <c r="J3763" i="30"/>
  <c r="K3763" i="30"/>
  <c r="L3763" i="30"/>
  <c r="M3763" i="30"/>
  <c r="C3764" i="30"/>
  <c r="D3764" i="30"/>
  <c r="E3764" i="30"/>
  <c r="F3764" i="30"/>
  <c r="G3764" i="30"/>
  <c r="H3764" i="30"/>
  <c r="I3764" i="30"/>
  <c r="J3764" i="30"/>
  <c r="K3764" i="30"/>
  <c r="L3764" i="30"/>
  <c r="M3764" i="30"/>
  <c r="C3765" i="30"/>
  <c r="D3765" i="30"/>
  <c r="E3765" i="30"/>
  <c r="F3765" i="30"/>
  <c r="G3765" i="30"/>
  <c r="H3765" i="30"/>
  <c r="I3765" i="30"/>
  <c r="J3765" i="30"/>
  <c r="K3765" i="30"/>
  <c r="L3765" i="30"/>
  <c r="M3765" i="30"/>
  <c r="C3766" i="30"/>
  <c r="D3766" i="30"/>
  <c r="E3766" i="30"/>
  <c r="F3766" i="30"/>
  <c r="G3766" i="30"/>
  <c r="H3766" i="30"/>
  <c r="I3766" i="30"/>
  <c r="J3766" i="30"/>
  <c r="K3766" i="30"/>
  <c r="L3766" i="30"/>
  <c r="M3766" i="30"/>
  <c r="C3767" i="30"/>
  <c r="D3767" i="30"/>
  <c r="E3767" i="30"/>
  <c r="F3767" i="30"/>
  <c r="G3767" i="30"/>
  <c r="H3767" i="30"/>
  <c r="I3767" i="30"/>
  <c r="J3767" i="30"/>
  <c r="K3767" i="30"/>
  <c r="L3767" i="30"/>
  <c r="M3767" i="30"/>
  <c r="C3768" i="30"/>
  <c r="D3768" i="30"/>
  <c r="E3768" i="30"/>
  <c r="F3768" i="30"/>
  <c r="G3768" i="30"/>
  <c r="H3768" i="30"/>
  <c r="I3768" i="30"/>
  <c r="J3768" i="30"/>
  <c r="K3768" i="30"/>
  <c r="L3768" i="30"/>
  <c r="M3768" i="30"/>
  <c r="C3769" i="30"/>
  <c r="D3769" i="30"/>
  <c r="E3769" i="30"/>
  <c r="F3769" i="30"/>
  <c r="G3769" i="30"/>
  <c r="H3769" i="30"/>
  <c r="I3769" i="30"/>
  <c r="J3769" i="30"/>
  <c r="K3769" i="30"/>
  <c r="L3769" i="30"/>
  <c r="M3769" i="30"/>
  <c r="C3770" i="30"/>
  <c r="D3770" i="30"/>
  <c r="E3770" i="30"/>
  <c r="F3770" i="30"/>
  <c r="G3770" i="30"/>
  <c r="H3770" i="30"/>
  <c r="I3770" i="30"/>
  <c r="J3770" i="30"/>
  <c r="K3770" i="30"/>
  <c r="L3770" i="30"/>
  <c r="M3770" i="30"/>
  <c r="C3771" i="30"/>
  <c r="D3771" i="30"/>
  <c r="E3771" i="30"/>
  <c r="F3771" i="30"/>
  <c r="G3771" i="30"/>
  <c r="H3771" i="30"/>
  <c r="I3771" i="30"/>
  <c r="J3771" i="30"/>
  <c r="K3771" i="30"/>
  <c r="L3771" i="30"/>
  <c r="M3771" i="30"/>
  <c r="C3772" i="30"/>
  <c r="D3772" i="30"/>
  <c r="E3772" i="30"/>
  <c r="F3772" i="30"/>
  <c r="G3772" i="30"/>
  <c r="H3772" i="30"/>
  <c r="I3772" i="30"/>
  <c r="J3772" i="30"/>
  <c r="K3772" i="30"/>
  <c r="L3772" i="30"/>
  <c r="M3772" i="30"/>
  <c r="C3773" i="30"/>
  <c r="D3773" i="30"/>
  <c r="E3773" i="30"/>
  <c r="F3773" i="30"/>
  <c r="G3773" i="30"/>
  <c r="H3773" i="30"/>
  <c r="I3773" i="30"/>
  <c r="J3773" i="30"/>
  <c r="K3773" i="30"/>
  <c r="L3773" i="30"/>
  <c r="M3773" i="30"/>
  <c r="C3774" i="30"/>
  <c r="D3774" i="30"/>
  <c r="E3774" i="30"/>
  <c r="F3774" i="30"/>
  <c r="G3774" i="30"/>
  <c r="H3774" i="30"/>
  <c r="I3774" i="30"/>
  <c r="J3774" i="30"/>
  <c r="K3774" i="30"/>
  <c r="L3774" i="30"/>
  <c r="M3774" i="30"/>
  <c r="C3775" i="30"/>
  <c r="D3775" i="30"/>
  <c r="E3775" i="30"/>
  <c r="F3775" i="30"/>
  <c r="G3775" i="30"/>
  <c r="H3775" i="30"/>
  <c r="I3775" i="30"/>
  <c r="J3775" i="30"/>
  <c r="K3775" i="30"/>
  <c r="L3775" i="30"/>
  <c r="M3775" i="30"/>
  <c r="C3776" i="30"/>
  <c r="D3776" i="30"/>
  <c r="E3776" i="30"/>
  <c r="F3776" i="30"/>
  <c r="G3776" i="30"/>
  <c r="H3776" i="30"/>
  <c r="I3776" i="30"/>
  <c r="J3776" i="30"/>
  <c r="K3776" i="30"/>
  <c r="L3776" i="30"/>
  <c r="M3776" i="30"/>
  <c r="C3777" i="30"/>
  <c r="D3777" i="30"/>
  <c r="E3777" i="30"/>
  <c r="F3777" i="30"/>
  <c r="G3777" i="30"/>
  <c r="H3777" i="30"/>
  <c r="I3777" i="30"/>
  <c r="J3777" i="30"/>
  <c r="K3777" i="30"/>
  <c r="L3777" i="30"/>
  <c r="M3777" i="30"/>
  <c r="C3778" i="30"/>
  <c r="D3778" i="30"/>
  <c r="E3778" i="30"/>
  <c r="F3778" i="30"/>
  <c r="G3778" i="30"/>
  <c r="H3778" i="30"/>
  <c r="I3778" i="30"/>
  <c r="J3778" i="30"/>
  <c r="K3778" i="30"/>
  <c r="L3778" i="30"/>
  <c r="M3778" i="30"/>
  <c r="C3779" i="30"/>
  <c r="D3779" i="30"/>
  <c r="E3779" i="30"/>
  <c r="F3779" i="30"/>
  <c r="G3779" i="30"/>
  <c r="H3779" i="30"/>
  <c r="I3779" i="30"/>
  <c r="J3779" i="30"/>
  <c r="K3779" i="30"/>
  <c r="L3779" i="30"/>
  <c r="M3779" i="30"/>
  <c r="C3780" i="30"/>
  <c r="D3780" i="30"/>
  <c r="E3780" i="30"/>
  <c r="F3780" i="30"/>
  <c r="G3780" i="30"/>
  <c r="H3780" i="30"/>
  <c r="I3780" i="30"/>
  <c r="J3780" i="30"/>
  <c r="K3780" i="30"/>
  <c r="L3780" i="30"/>
  <c r="M3780" i="30"/>
  <c r="C3781" i="30"/>
  <c r="D3781" i="30"/>
  <c r="E3781" i="30"/>
  <c r="F3781" i="30"/>
  <c r="G3781" i="30"/>
  <c r="H3781" i="30"/>
  <c r="I3781" i="30"/>
  <c r="J3781" i="30"/>
  <c r="K3781" i="30"/>
  <c r="L3781" i="30"/>
  <c r="M3781" i="30"/>
  <c r="C3782" i="30"/>
  <c r="D3782" i="30"/>
  <c r="E3782" i="30"/>
  <c r="F3782" i="30"/>
  <c r="G3782" i="30"/>
  <c r="H3782" i="30"/>
  <c r="I3782" i="30"/>
  <c r="J3782" i="30"/>
  <c r="K3782" i="30"/>
  <c r="L3782" i="30"/>
  <c r="M3782" i="30"/>
  <c r="C3783" i="30"/>
  <c r="D3783" i="30"/>
  <c r="E3783" i="30"/>
  <c r="F3783" i="30"/>
  <c r="G3783" i="30"/>
  <c r="H3783" i="30"/>
  <c r="I3783" i="30"/>
  <c r="J3783" i="30"/>
  <c r="K3783" i="30"/>
  <c r="L3783" i="30"/>
  <c r="M3783" i="30"/>
  <c r="C3784" i="30"/>
  <c r="D3784" i="30"/>
  <c r="E3784" i="30"/>
  <c r="F3784" i="30"/>
  <c r="G3784" i="30"/>
  <c r="H3784" i="30"/>
  <c r="I3784" i="30"/>
  <c r="J3784" i="30"/>
  <c r="K3784" i="30"/>
  <c r="L3784" i="30"/>
  <c r="M3784" i="30"/>
  <c r="C3785" i="30"/>
  <c r="D3785" i="30"/>
  <c r="E3785" i="30"/>
  <c r="F3785" i="30"/>
  <c r="G3785" i="30"/>
  <c r="H3785" i="30"/>
  <c r="I3785" i="30"/>
  <c r="J3785" i="30"/>
  <c r="K3785" i="30"/>
  <c r="L3785" i="30"/>
  <c r="M3785" i="30"/>
  <c r="C3786" i="30"/>
  <c r="D3786" i="30"/>
  <c r="E3786" i="30"/>
  <c r="F3786" i="30"/>
  <c r="G3786" i="30"/>
  <c r="H3786" i="30"/>
  <c r="I3786" i="30"/>
  <c r="J3786" i="30"/>
  <c r="K3786" i="30"/>
  <c r="L3786" i="30"/>
  <c r="M3786" i="30"/>
  <c r="C3787" i="30"/>
  <c r="D3787" i="30"/>
  <c r="E3787" i="30"/>
  <c r="F3787" i="30"/>
  <c r="G3787" i="30"/>
  <c r="H3787" i="30"/>
  <c r="I3787" i="30"/>
  <c r="J3787" i="30"/>
  <c r="K3787" i="30"/>
  <c r="L3787" i="30"/>
  <c r="M3787" i="30"/>
  <c r="C3788" i="30"/>
  <c r="D3788" i="30"/>
  <c r="E3788" i="30"/>
  <c r="F3788" i="30"/>
  <c r="G3788" i="30"/>
  <c r="H3788" i="30"/>
  <c r="I3788" i="30"/>
  <c r="J3788" i="30"/>
  <c r="K3788" i="30"/>
  <c r="L3788" i="30"/>
  <c r="M3788" i="30"/>
  <c r="C3789" i="30"/>
  <c r="D3789" i="30"/>
  <c r="E3789" i="30"/>
  <c r="F3789" i="30"/>
  <c r="G3789" i="30"/>
  <c r="H3789" i="30"/>
  <c r="I3789" i="30"/>
  <c r="J3789" i="30"/>
  <c r="K3789" i="30"/>
  <c r="L3789" i="30"/>
  <c r="M3789" i="30"/>
  <c r="C3790" i="30"/>
  <c r="D3790" i="30"/>
  <c r="E3790" i="30"/>
  <c r="F3790" i="30"/>
  <c r="G3790" i="30"/>
  <c r="H3790" i="30"/>
  <c r="I3790" i="30"/>
  <c r="J3790" i="30"/>
  <c r="K3790" i="30"/>
  <c r="L3790" i="30"/>
  <c r="M3790" i="30"/>
  <c r="C3791" i="30"/>
  <c r="D3791" i="30"/>
  <c r="E3791" i="30"/>
  <c r="F3791" i="30"/>
  <c r="G3791" i="30"/>
  <c r="H3791" i="30"/>
  <c r="I3791" i="30"/>
  <c r="J3791" i="30"/>
  <c r="K3791" i="30"/>
  <c r="L3791" i="30"/>
  <c r="M3791" i="30"/>
  <c r="C3792" i="30"/>
  <c r="D3792" i="30"/>
  <c r="E3792" i="30"/>
  <c r="F3792" i="30"/>
  <c r="G3792" i="30"/>
  <c r="H3792" i="30"/>
  <c r="I3792" i="30"/>
  <c r="J3792" i="30"/>
  <c r="K3792" i="30"/>
  <c r="L3792" i="30"/>
  <c r="M3792" i="30"/>
  <c r="C3793" i="30"/>
  <c r="D3793" i="30"/>
  <c r="E3793" i="30"/>
  <c r="F3793" i="30"/>
  <c r="G3793" i="30"/>
  <c r="H3793" i="30"/>
  <c r="I3793" i="30"/>
  <c r="J3793" i="30"/>
  <c r="K3793" i="30"/>
  <c r="L3793" i="30"/>
  <c r="M3793" i="30"/>
  <c r="C3794" i="30"/>
  <c r="D3794" i="30"/>
  <c r="E3794" i="30"/>
  <c r="F3794" i="30"/>
  <c r="G3794" i="30"/>
  <c r="H3794" i="30"/>
  <c r="I3794" i="30"/>
  <c r="J3794" i="30"/>
  <c r="K3794" i="30"/>
  <c r="L3794" i="30"/>
  <c r="M3794" i="30"/>
  <c r="C3795" i="30"/>
  <c r="D3795" i="30"/>
  <c r="E3795" i="30"/>
  <c r="F3795" i="30"/>
  <c r="G3795" i="30"/>
  <c r="H3795" i="30"/>
  <c r="I3795" i="30"/>
  <c r="J3795" i="30"/>
  <c r="K3795" i="30"/>
  <c r="L3795" i="30"/>
  <c r="M3795" i="30"/>
  <c r="C3796" i="30"/>
  <c r="D3796" i="30"/>
  <c r="E3796" i="30"/>
  <c r="F3796" i="30"/>
  <c r="G3796" i="30"/>
  <c r="H3796" i="30"/>
  <c r="I3796" i="30"/>
  <c r="J3796" i="30"/>
  <c r="K3796" i="30"/>
  <c r="L3796" i="30"/>
  <c r="M3796" i="30"/>
  <c r="C3797" i="30"/>
  <c r="D3797" i="30"/>
  <c r="E3797" i="30"/>
  <c r="F3797" i="30"/>
  <c r="G3797" i="30"/>
  <c r="H3797" i="30"/>
  <c r="I3797" i="30"/>
  <c r="J3797" i="30"/>
  <c r="K3797" i="30"/>
  <c r="L3797" i="30"/>
  <c r="M3797" i="30"/>
  <c r="C3798" i="30"/>
  <c r="D3798" i="30"/>
  <c r="E3798" i="30"/>
  <c r="F3798" i="30"/>
  <c r="G3798" i="30"/>
  <c r="H3798" i="30"/>
  <c r="I3798" i="30"/>
  <c r="J3798" i="30"/>
  <c r="K3798" i="30"/>
  <c r="L3798" i="30"/>
  <c r="M3798" i="30"/>
  <c r="C3799" i="30"/>
  <c r="D3799" i="30"/>
  <c r="E3799" i="30"/>
  <c r="F3799" i="30"/>
  <c r="G3799" i="30"/>
  <c r="H3799" i="30"/>
  <c r="I3799" i="30"/>
  <c r="J3799" i="30"/>
  <c r="K3799" i="30"/>
  <c r="L3799" i="30"/>
  <c r="M3799" i="30"/>
  <c r="C3800" i="30"/>
  <c r="D3800" i="30"/>
  <c r="E3800" i="30"/>
  <c r="F3800" i="30"/>
  <c r="G3800" i="30"/>
  <c r="H3800" i="30"/>
  <c r="I3800" i="30"/>
  <c r="J3800" i="30"/>
  <c r="K3800" i="30"/>
  <c r="L3800" i="30"/>
  <c r="M3800" i="30"/>
  <c r="C3801" i="30"/>
  <c r="D3801" i="30"/>
  <c r="E3801" i="30"/>
  <c r="F3801" i="30"/>
  <c r="G3801" i="30"/>
  <c r="H3801" i="30"/>
  <c r="I3801" i="30"/>
  <c r="J3801" i="30"/>
  <c r="K3801" i="30"/>
  <c r="L3801" i="30"/>
  <c r="M3801" i="30"/>
  <c r="C3802" i="30"/>
  <c r="D3802" i="30"/>
  <c r="E3802" i="30"/>
  <c r="F3802" i="30"/>
  <c r="G3802" i="30"/>
  <c r="H3802" i="30"/>
  <c r="I3802" i="30"/>
  <c r="J3802" i="30"/>
  <c r="K3802" i="30"/>
  <c r="L3802" i="30"/>
  <c r="M3802" i="30"/>
  <c r="C3803" i="30"/>
  <c r="D3803" i="30"/>
  <c r="E3803" i="30"/>
  <c r="F3803" i="30"/>
  <c r="G3803" i="30"/>
  <c r="H3803" i="30"/>
  <c r="I3803" i="30"/>
  <c r="J3803" i="30"/>
  <c r="K3803" i="30"/>
  <c r="L3803" i="30"/>
  <c r="M3803" i="30"/>
  <c r="C3804" i="30"/>
  <c r="D3804" i="30"/>
  <c r="E3804" i="30"/>
  <c r="F3804" i="30"/>
  <c r="G3804" i="30"/>
  <c r="H3804" i="30"/>
  <c r="I3804" i="30"/>
  <c r="J3804" i="30"/>
  <c r="K3804" i="30"/>
  <c r="L3804" i="30"/>
  <c r="M3804" i="30"/>
  <c r="C3805" i="30"/>
  <c r="D3805" i="30"/>
  <c r="E3805" i="30"/>
  <c r="F3805" i="30"/>
  <c r="G3805" i="30"/>
  <c r="H3805" i="30"/>
  <c r="I3805" i="30"/>
  <c r="J3805" i="30"/>
  <c r="K3805" i="30"/>
  <c r="L3805" i="30"/>
  <c r="M3805" i="30"/>
  <c r="C3806" i="30"/>
  <c r="D3806" i="30"/>
  <c r="E3806" i="30"/>
  <c r="F3806" i="30"/>
  <c r="G3806" i="30"/>
  <c r="H3806" i="30"/>
  <c r="I3806" i="30"/>
  <c r="J3806" i="30"/>
  <c r="K3806" i="30"/>
  <c r="L3806" i="30"/>
  <c r="M3806" i="30"/>
  <c r="C3807" i="30"/>
  <c r="D3807" i="30"/>
  <c r="E3807" i="30"/>
  <c r="F3807" i="30"/>
  <c r="G3807" i="30"/>
  <c r="H3807" i="30"/>
  <c r="I3807" i="30"/>
  <c r="J3807" i="30"/>
  <c r="K3807" i="30"/>
  <c r="L3807" i="30"/>
  <c r="M3807" i="30"/>
  <c r="C3808" i="30"/>
  <c r="D3808" i="30"/>
  <c r="E3808" i="30"/>
  <c r="F3808" i="30"/>
  <c r="G3808" i="30"/>
  <c r="H3808" i="30"/>
  <c r="I3808" i="30"/>
  <c r="J3808" i="30"/>
  <c r="K3808" i="30"/>
  <c r="L3808" i="30"/>
  <c r="M3808" i="30"/>
  <c r="C3809" i="30"/>
  <c r="D3809" i="30"/>
  <c r="E3809" i="30"/>
  <c r="F3809" i="30"/>
  <c r="G3809" i="30"/>
  <c r="H3809" i="30"/>
  <c r="I3809" i="30"/>
  <c r="J3809" i="30"/>
  <c r="K3809" i="30"/>
  <c r="L3809" i="30"/>
  <c r="M3809" i="30"/>
  <c r="C3810" i="30"/>
  <c r="D3810" i="30"/>
  <c r="E3810" i="30"/>
  <c r="F3810" i="30"/>
  <c r="G3810" i="30"/>
  <c r="H3810" i="30"/>
  <c r="I3810" i="30"/>
  <c r="J3810" i="30"/>
  <c r="K3810" i="30"/>
  <c r="L3810" i="30"/>
  <c r="M3810" i="30"/>
  <c r="C3811" i="30"/>
  <c r="D3811" i="30"/>
  <c r="E3811" i="30"/>
  <c r="F3811" i="30"/>
  <c r="G3811" i="30"/>
  <c r="H3811" i="30"/>
  <c r="I3811" i="30"/>
  <c r="J3811" i="30"/>
  <c r="K3811" i="30"/>
  <c r="L3811" i="30"/>
  <c r="M3811" i="30"/>
  <c r="C3812" i="30"/>
  <c r="D3812" i="30"/>
  <c r="E3812" i="30"/>
  <c r="F3812" i="30"/>
  <c r="G3812" i="30"/>
  <c r="H3812" i="30"/>
  <c r="I3812" i="30"/>
  <c r="J3812" i="30"/>
  <c r="K3812" i="30"/>
  <c r="L3812" i="30"/>
  <c r="M3812" i="30"/>
  <c r="C3813" i="30"/>
  <c r="D3813" i="30"/>
  <c r="E3813" i="30"/>
  <c r="F3813" i="30"/>
  <c r="G3813" i="30"/>
  <c r="H3813" i="30"/>
  <c r="I3813" i="30"/>
  <c r="J3813" i="30"/>
  <c r="K3813" i="30"/>
  <c r="L3813" i="30"/>
  <c r="M3813" i="30"/>
  <c r="C3814" i="30"/>
  <c r="D3814" i="30"/>
  <c r="E3814" i="30"/>
  <c r="F3814" i="30"/>
  <c r="G3814" i="30"/>
  <c r="H3814" i="30"/>
  <c r="I3814" i="30"/>
  <c r="J3814" i="30"/>
  <c r="K3814" i="30"/>
  <c r="L3814" i="30"/>
  <c r="M3814" i="30"/>
  <c r="C3815" i="30"/>
  <c r="D3815" i="30"/>
  <c r="E3815" i="30"/>
  <c r="F3815" i="30"/>
  <c r="G3815" i="30"/>
  <c r="H3815" i="30"/>
  <c r="I3815" i="30"/>
  <c r="J3815" i="30"/>
  <c r="K3815" i="30"/>
  <c r="L3815" i="30"/>
  <c r="M3815" i="30"/>
  <c r="C3816" i="30"/>
  <c r="D3816" i="30"/>
  <c r="E3816" i="30"/>
  <c r="F3816" i="30"/>
  <c r="G3816" i="30"/>
  <c r="H3816" i="30"/>
  <c r="I3816" i="30"/>
  <c r="J3816" i="30"/>
  <c r="K3816" i="30"/>
  <c r="L3816" i="30"/>
  <c r="M3816" i="30"/>
  <c r="C3817" i="30"/>
  <c r="D3817" i="30"/>
  <c r="E3817" i="30"/>
  <c r="F3817" i="30"/>
  <c r="G3817" i="30"/>
  <c r="H3817" i="30"/>
  <c r="I3817" i="30"/>
  <c r="J3817" i="30"/>
  <c r="K3817" i="30"/>
  <c r="L3817" i="30"/>
  <c r="M3817" i="30"/>
  <c r="C3818" i="30"/>
  <c r="D3818" i="30"/>
  <c r="E3818" i="30"/>
  <c r="F3818" i="30"/>
  <c r="G3818" i="30"/>
  <c r="H3818" i="30"/>
  <c r="I3818" i="30"/>
  <c r="J3818" i="30"/>
  <c r="K3818" i="30"/>
  <c r="L3818" i="30"/>
  <c r="M3818" i="30"/>
  <c r="C3819" i="30"/>
  <c r="D3819" i="30"/>
  <c r="E3819" i="30"/>
  <c r="F3819" i="30"/>
  <c r="G3819" i="30"/>
  <c r="H3819" i="30"/>
  <c r="I3819" i="30"/>
  <c r="J3819" i="30"/>
  <c r="K3819" i="30"/>
  <c r="L3819" i="30"/>
  <c r="M3819" i="30"/>
  <c r="C3820" i="30"/>
  <c r="D3820" i="30"/>
  <c r="E3820" i="30"/>
  <c r="F3820" i="30"/>
  <c r="G3820" i="30"/>
  <c r="H3820" i="30"/>
  <c r="I3820" i="30"/>
  <c r="J3820" i="30"/>
  <c r="K3820" i="30"/>
  <c r="L3820" i="30"/>
  <c r="M3820" i="30"/>
  <c r="C3821" i="30"/>
  <c r="D3821" i="30"/>
  <c r="E3821" i="30"/>
  <c r="F3821" i="30"/>
  <c r="G3821" i="30"/>
  <c r="H3821" i="30"/>
  <c r="I3821" i="30"/>
  <c r="J3821" i="30"/>
  <c r="K3821" i="30"/>
  <c r="L3821" i="30"/>
  <c r="M3821" i="30"/>
  <c r="C3822" i="30"/>
  <c r="D3822" i="30"/>
  <c r="E3822" i="30"/>
  <c r="F3822" i="30"/>
  <c r="G3822" i="30"/>
  <c r="H3822" i="30"/>
  <c r="I3822" i="30"/>
  <c r="J3822" i="30"/>
  <c r="K3822" i="30"/>
  <c r="L3822" i="30"/>
  <c r="M3822" i="30"/>
  <c r="C3823" i="30"/>
  <c r="D3823" i="30"/>
  <c r="E3823" i="30"/>
  <c r="F3823" i="30"/>
  <c r="G3823" i="30"/>
  <c r="H3823" i="30"/>
  <c r="I3823" i="30"/>
  <c r="J3823" i="30"/>
  <c r="K3823" i="30"/>
  <c r="L3823" i="30"/>
  <c r="M3823" i="30"/>
  <c r="C3824" i="30"/>
  <c r="D3824" i="30"/>
  <c r="E3824" i="30"/>
  <c r="F3824" i="30"/>
  <c r="G3824" i="30"/>
  <c r="H3824" i="30"/>
  <c r="I3824" i="30"/>
  <c r="J3824" i="30"/>
  <c r="K3824" i="30"/>
  <c r="L3824" i="30"/>
  <c r="M3824" i="30"/>
  <c r="C3825" i="30"/>
  <c r="D3825" i="30"/>
  <c r="E3825" i="30"/>
  <c r="F3825" i="30"/>
  <c r="G3825" i="30"/>
  <c r="H3825" i="30"/>
  <c r="I3825" i="30"/>
  <c r="J3825" i="30"/>
  <c r="K3825" i="30"/>
  <c r="L3825" i="30"/>
  <c r="M3825" i="30"/>
  <c r="C3826" i="30"/>
  <c r="D3826" i="30"/>
  <c r="E3826" i="30"/>
  <c r="F3826" i="30"/>
  <c r="G3826" i="30"/>
  <c r="H3826" i="30"/>
  <c r="I3826" i="30"/>
  <c r="J3826" i="30"/>
  <c r="K3826" i="30"/>
  <c r="L3826" i="30"/>
  <c r="M3826" i="30"/>
  <c r="C3827" i="30"/>
  <c r="D3827" i="30"/>
  <c r="E3827" i="30"/>
  <c r="F3827" i="30"/>
  <c r="G3827" i="30"/>
  <c r="H3827" i="30"/>
  <c r="I3827" i="30"/>
  <c r="J3827" i="30"/>
  <c r="K3827" i="30"/>
  <c r="L3827" i="30"/>
  <c r="M3827" i="30"/>
  <c r="C3828" i="30"/>
  <c r="D3828" i="30"/>
  <c r="E3828" i="30"/>
  <c r="F3828" i="30"/>
  <c r="G3828" i="30"/>
  <c r="H3828" i="30"/>
  <c r="I3828" i="30"/>
  <c r="J3828" i="30"/>
  <c r="K3828" i="30"/>
  <c r="L3828" i="30"/>
  <c r="M3828" i="30"/>
  <c r="C3829" i="30"/>
  <c r="D3829" i="30"/>
  <c r="E3829" i="30"/>
  <c r="F3829" i="30"/>
  <c r="G3829" i="30"/>
  <c r="H3829" i="30"/>
  <c r="I3829" i="30"/>
  <c r="J3829" i="30"/>
  <c r="K3829" i="30"/>
  <c r="L3829" i="30"/>
  <c r="M3829" i="30"/>
  <c r="C3830" i="30"/>
  <c r="D3830" i="30"/>
  <c r="E3830" i="30"/>
  <c r="F3830" i="30"/>
  <c r="G3830" i="30"/>
  <c r="H3830" i="30"/>
  <c r="I3830" i="30"/>
  <c r="J3830" i="30"/>
  <c r="K3830" i="30"/>
  <c r="L3830" i="30"/>
  <c r="M3830" i="30"/>
  <c r="C3831" i="30"/>
  <c r="D3831" i="30"/>
  <c r="E3831" i="30"/>
  <c r="F3831" i="30"/>
  <c r="G3831" i="30"/>
  <c r="H3831" i="30"/>
  <c r="I3831" i="30"/>
  <c r="J3831" i="30"/>
  <c r="K3831" i="30"/>
  <c r="L3831" i="30"/>
  <c r="M3831" i="30"/>
  <c r="C3832" i="30"/>
  <c r="D3832" i="30"/>
  <c r="E3832" i="30"/>
  <c r="F3832" i="30"/>
  <c r="G3832" i="30"/>
  <c r="H3832" i="30"/>
  <c r="I3832" i="30"/>
  <c r="J3832" i="30"/>
  <c r="K3832" i="30"/>
  <c r="L3832" i="30"/>
  <c r="M3832" i="30"/>
  <c r="C3833" i="30"/>
  <c r="D3833" i="30"/>
  <c r="E3833" i="30"/>
  <c r="F3833" i="30"/>
  <c r="G3833" i="30"/>
  <c r="H3833" i="30"/>
  <c r="I3833" i="30"/>
  <c r="J3833" i="30"/>
  <c r="K3833" i="30"/>
  <c r="L3833" i="30"/>
  <c r="M3833" i="30"/>
  <c r="C3834" i="30"/>
  <c r="D3834" i="30"/>
  <c r="E3834" i="30"/>
  <c r="F3834" i="30"/>
  <c r="G3834" i="30"/>
  <c r="H3834" i="30"/>
  <c r="I3834" i="30"/>
  <c r="J3834" i="30"/>
  <c r="K3834" i="30"/>
  <c r="L3834" i="30"/>
  <c r="M3834" i="30"/>
  <c r="C3835" i="30"/>
  <c r="D3835" i="30"/>
  <c r="E3835" i="30"/>
  <c r="F3835" i="30"/>
  <c r="G3835" i="30"/>
  <c r="H3835" i="30"/>
  <c r="I3835" i="30"/>
  <c r="J3835" i="30"/>
  <c r="K3835" i="30"/>
  <c r="L3835" i="30"/>
  <c r="M3835" i="30"/>
  <c r="C3836" i="30"/>
  <c r="D3836" i="30"/>
  <c r="E3836" i="30"/>
  <c r="F3836" i="30"/>
  <c r="G3836" i="30"/>
  <c r="H3836" i="30"/>
  <c r="I3836" i="30"/>
  <c r="J3836" i="30"/>
  <c r="K3836" i="30"/>
  <c r="L3836" i="30"/>
  <c r="M3836" i="30"/>
  <c r="C3837" i="30"/>
  <c r="D3837" i="30"/>
  <c r="E3837" i="30"/>
  <c r="F3837" i="30"/>
  <c r="G3837" i="30"/>
  <c r="H3837" i="30"/>
  <c r="I3837" i="30"/>
  <c r="J3837" i="30"/>
  <c r="K3837" i="30"/>
  <c r="L3837" i="30"/>
  <c r="M3837" i="30"/>
  <c r="C3838" i="30"/>
  <c r="D3838" i="30"/>
  <c r="E3838" i="30"/>
  <c r="F3838" i="30"/>
  <c r="G3838" i="30"/>
  <c r="H3838" i="30"/>
  <c r="I3838" i="30"/>
  <c r="J3838" i="30"/>
  <c r="K3838" i="30"/>
  <c r="L3838" i="30"/>
  <c r="M3838" i="30"/>
  <c r="C3839" i="30"/>
  <c r="D3839" i="30"/>
  <c r="E3839" i="30"/>
  <c r="F3839" i="30"/>
  <c r="G3839" i="30"/>
  <c r="H3839" i="30"/>
  <c r="I3839" i="30"/>
  <c r="J3839" i="30"/>
  <c r="K3839" i="30"/>
  <c r="L3839" i="30"/>
  <c r="M3839" i="30"/>
  <c r="C3840" i="30"/>
  <c r="D3840" i="30"/>
  <c r="E3840" i="30"/>
  <c r="F3840" i="30"/>
  <c r="G3840" i="30"/>
  <c r="H3840" i="30"/>
  <c r="I3840" i="30"/>
  <c r="J3840" i="30"/>
  <c r="K3840" i="30"/>
  <c r="L3840" i="30"/>
  <c r="M3840" i="30"/>
  <c r="C3841" i="30"/>
  <c r="D3841" i="30"/>
  <c r="E3841" i="30"/>
  <c r="F3841" i="30"/>
  <c r="G3841" i="30"/>
  <c r="H3841" i="30"/>
  <c r="I3841" i="30"/>
  <c r="J3841" i="30"/>
  <c r="K3841" i="30"/>
  <c r="L3841" i="30"/>
  <c r="M3841" i="30"/>
  <c r="C3842" i="30"/>
  <c r="D3842" i="30"/>
  <c r="E3842" i="30"/>
  <c r="F3842" i="30"/>
  <c r="G3842" i="30"/>
  <c r="H3842" i="30"/>
  <c r="I3842" i="30"/>
  <c r="J3842" i="30"/>
  <c r="K3842" i="30"/>
  <c r="L3842" i="30"/>
  <c r="M3842" i="30"/>
  <c r="C3843" i="30"/>
  <c r="D3843" i="30"/>
  <c r="E3843" i="30"/>
  <c r="F3843" i="30"/>
  <c r="G3843" i="30"/>
  <c r="H3843" i="30"/>
  <c r="I3843" i="30"/>
  <c r="J3843" i="30"/>
  <c r="K3843" i="30"/>
  <c r="L3843" i="30"/>
  <c r="M3843" i="30"/>
  <c r="C3844" i="30"/>
  <c r="D3844" i="30"/>
  <c r="E3844" i="30"/>
  <c r="F3844" i="30"/>
  <c r="G3844" i="30"/>
  <c r="H3844" i="30"/>
  <c r="I3844" i="30"/>
  <c r="J3844" i="30"/>
  <c r="K3844" i="30"/>
  <c r="L3844" i="30"/>
  <c r="M3844" i="30"/>
  <c r="C3845" i="30"/>
  <c r="D3845" i="30"/>
  <c r="E3845" i="30"/>
  <c r="F3845" i="30"/>
  <c r="G3845" i="30"/>
  <c r="H3845" i="30"/>
  <c r="I3845" i="30"/>
  <c r="J3845" i="30"/>
  <c r="K3845" i="30"/>
  <c r="L3845" i="30"/>
  <c r="M3845" i="30"/>
  <c r="C3846" i="30"/>
  <c r="D3846" i="30"/>
  <c r="E3846" i="30"/>
  <c r="F3846" i="30"/>
  <c r="G3846" i="30"/>
  <c r="H3846" i="30"/>
  <c r="I3846" i="30"/>
  <c r="J3846" i="30"/>
  <c r="K3846" i="30"/>
  <c r="L3846" i="30"/>
  <c r="M3846" i="30"/>
  <c r="C3847" i="30"/>
  <c r="D3847" i="30"/>
  <c r="E3847" i="30"/>
  <c r="F3847" i="30"/>
  <c r="G3847" i="30"/>
  <c r="H3847" i="30"/>
  <c r="I3847" i="30"/>
  <c r="J3847" i="30"/>
  <c r="K3847" i="30"/>
  <c r="L3847" i="30"/>
  <c r="M3847" i="30"/>
  <c r="C3848" i="30"/>
  <c r="D3848" i="30"/>
  <c r="E3848" i="30"/>
  <c r="F3848" i="30"/>
  <c r="G3848" i="30"/>
  <c r="H3848" i="30"/>
  <c r="I3848" i="30"/>
  <c r="J3848" i="30"/>
  <c r="K3848" i="30"/>
  <c r="L3848" i="30"/>
  <c r="M3848" i="30"/>
  <c r="C3849" i="30"/>
  <c r="D3849" i="30"/>
  <c r="E3849" i="30"/>
  <c r="F3849" i="30"/>
  <c r="G3849" i="30"/>
  <c r="H3849" i="30"/>
  <c r="I3849" i="30"/>
  <c r="J3849" i="30"/>
  <c r="K3849" i="30"/>
  <c r="L3849" i="30"/>
  <c r="M3849" i="30"/>
  <c r="C3850" i="30"/>
  <c r="D3850" i="30"/>
  <c r="E3850" i="30"/>
  <c r="F3850" i="30"/>
  <c r="G3850" i="30"/>
  <c r="H3850" i="30"/>
  <c r="I3850" i="30"/>
  <c r="J3850" i="30"/>
  <c r="K3850" i="30"/>
  <c r="L3850" i="30"/>
  <c r="M3850" i="30"/>
  <c r="C3851" i="30"/>
  <c r="D3851" i="30"/>
  <c r="E3851" i="30"/>
  <c r="F3851" i="30"/>
  <c r="G3851" i="30"/>
  <c r="H3851" i="30"/>
  <c r="I3851" i="30"/>
  <c r="J3851" i="30"/>
  <c r="K3851" i="30"/>
  <c r="L3851" i="30"/>
  <c r="M3851" i="30"/>
  <c r="C3852" i="30"/>
  <c r="D3852" i="30"/>
  <c r="E3852" i="30"/>
  <c r="F3852" i="30"/>
  <c r="G3852" i="30"/>
  <c r="H3852" i="30"/>
  <c r="I3852" i="30"/>
  <c r="J3852" i="30"/>
  <c r="K3852" i="30"/>
  <c r="L3852" i="30"/>
  <c r="M3852" i="30"/>
  <c r="C3853" i="30"/>
  <c r="D3853" i="30"/>
  <c r="E3853" i="30"/>
  <c r="F3853" i="30"/>
  <c r="G3853" i="30"/>
  <c r="H3853" i="30"/>
  <c r="I3853" i="30"/>
  <c r="J3853" i="30"/>
  <c r="K3853" i="30"/>
  <c r="L3853" i="30"/>
  <c r="M3853" i="30"/>
  <c r="C3854" i="30"/>
  <c r="D3854" i="30"/>
  <c r="E3854" i="30"/>
  <c r="F3854" i="30"/>
  <c r="G3854" i="30"/>
  <c r="H3854" i="30"/>
  <c r="I3854" i="30"/>
  <c r="J3854" i="30"/>
  <c r="K3854" i="30"/>
  <c r="L3854" i="30"/>
  <c r="M3854" i="30"/>
  <c r="C3855" i="30"/>
  <c r="D3855" i="30"/>
  <c r="E3855" i="30"/>
  <c r="F3855" i="30"/>
  <c r="G3855" i="30"/>
  <c r="H3855" i="30"/>
  <c r="I3855" i="30"/>
  <c r="J3855" i="30"/>
  <c r="K3855" i="30"/>
  <c r="L3855" i="30"/>
  <c r="M3855" i="30"/>
  <c r="C3856" i="30"/>
  <c r="D3856" i="30"/>
  <c r="E3856" i="30"/>
  <c r="F3856" i="30"/>
  <c r="G3856" i="30"/>
  <c r="H3856" i="30"/>
  <c r="I3856" i="30"/>
  <c r="J3856" i="30"/>
  <c r="K3856" i="30"/>
  <c r="L3856" i="30"/>
  <c r="M3856" i="30"/>
  <c r="C3857" i="30"/>
  <c r="D3857" i="30"/>
  <c r="E3857" i="30"/>
  <c r="F3857" i="30"/>
  <c r="G3857" i="30"/>
  <c r="H3857" i="30"/>
  <c r="I3857" i="30"/>
  <c r="J3857" i="30"/>
  <c r="K3857" i="30"/>
  <c r="L3857" i="30"/>
  <c r="M3857" i="30"/>
  <c r="C3858" i="30"/>
  <c r="D3858" i="30"/>
  <c r="E3858" i="30"/>
  <c r="F3858" i="30"/>
  <c r="G3858" i="30"/>
  <c r="H3858" i="30"/>
  <c r="I3858" i="30"/>
  <c r="J3858" i="30"/>
  <c r="K3858" i="30"/>
  <c r="L3858" i="30"/>
  <c r="M3858" i="30"/>
  <c r="C3859" i="30"/>
  <c r="D3859" i="30"/>
  <c r="E3859" i="30"/>
  <c r="F3859" i="30"/>
  <c r="G3859" i="30"/>
  <c r="H3859" i="30"/>
  <c r="I3859" i="30"/>
  <c r="J3859" i="30"/>
  <c r="K3859" i="30"/>
  <c r="L3859" i="30"/>
  <c r="M3859" i="30"/>
  <c r="C3860" i="30"/>
  <c r="D3860" i="30"/>
  <c r="E3860" i="30"/>
  <c r="F3860" i="30"/>
  <c r="G3860" i="30"/>
  <c r="H3860" i="30"/>
  <c r="I3860" i="30"/>
  <c r="J3860" i="30"/>
  <c r="K3860" i="30"/>
  <c r="L3860" i="30"/>
  <c r="M3860" i="30"/>
  <c r="C3861" i="30"/>
  <c r="D3861" i="30"/>
  <c r="E3861" i="30"/>
  <c r="F3861" i="30"/>
  <c r="G3861" i="30"/>
  <c r="H3861" i="30"/>
  <c r="I3861" i="30"/>
  <c r="J3861" i="30"/>
  <c r="K3861" i="30"/>
  <c r="L3861" i="30"/>
  <c r="M3861" i="30"/>
  <c r="C3862" i="30"/>
  <c r="D3862" i="30"/>
  <c r="E3862" i="30"/>
  <c r="F3862" i="30"/>
  <c r="G3862" i="30"/>
  <c r="H3862" i="30"/>
  <c r="I3862" i="30"/>
  <c r="J3862" i="30"/>
  <c r="K3862" i="30"/>
  <c r="L3862" i="30"/>
  <c r="M3862" i="30"/>
  <c r="C3863" i="30"/>
  <c r="D3863" i="30"/>
  <c r="E3863" i="30"/>
  <c r="F3863" i="30"/>
  <c r="G3863" i="30"/>
  <c r="H3863" i="30"/>
  <c r="I3863" i="30"/>
  <c r="J3863" i="30"/>
  <c r="K3863" i="30"/>
  <c r="L3863" i="30"/>
  <c r="M3863" i="30"/>
  <c r="C3864" i="30"/>
  <c r="D3864" i="30"/>
  <c r="E3864" i="30"/>
  <c r="F3864" i="30"/>
  <c r="G3864" i="30"/>
  <c r="H3864" i="30"/>
  <c r="I3864" i="30"/>
  <c r="J3864" i="30"/>
  <c r="K3864" i="30"/>
  <c r="L3864" i="30"/>
  <c r="M3864" i="30"/>
  <c r="C3865" i="30"/>
  <c r="D3865" i="30"/>
  <c r="E3865" i="30"/>
  <c r="F3865" i="30"/>
  <c r="G3865" i="30"/>
  <c r="H3865" i="30"/>
  <c r="I3865" i="30"/>
  <c r="J3865" i="30"/>
  <c r="K3865" i="30"/>
  <c r="L3865" i="30"/>
  <c r="M3865" i="30"/>
  <c r="C3866" i="30"/>
  <c r="D3866" i="30"/>
  <c r="E3866" i="30"/>
  <c r="F3866" i="30"/>
  <c r="G3866" i="30"/>
  <c r="H3866" i="30"/>
  <c r="I3866" i="30"/>
  <c r="J3866" i="30"/>
  <c r="K3866" i="30"/>
  <c r="L3866" i="30"/>
  <c r="M3866" i="30"/>
  <c r="C3867" i="30"/>
  <c r="D3867" i="30"/>
  <c r="E3867" i="30"/>
  <c r="F3867" i="30"/>
  <c r="G3867" i="30"/>
  <c r="H3867" i="30"/>
  <c r="I3867" i="30"/>
  <c r="J3867" i="30"/>
  <c r="K3867" i="30"/>
  <c r="L3867" i="30"/>
  <c r="M3867" i="30"/>
  <c r="C3868" i="30"/>
  <c r="D3868" i="30"/>
  <c r="E3868" i="30"/>
  <c r="F3868" i="30"/>
  <c r="G3868" i="30"/>
  <c r="H3868" i="30"/>
  <c r="I3868" i="30"/>
  <c r="J3868" i="30"/>
  <c r="K3868" i="30"/>
  <c r="L3868" i="30"/>
  <c r="M3868" i="30"/>
  <c r="C3869" i="30"/>
  <c r="D3869" i="30"/>
  <c r="E3869" i="30"/>
  <c r="F3869" i="30"/>
  <c r="G3869" i="30"/>
  <c r="H3869" i="30"/>
  <c r="I3869" i="30"/>
  <c r="J3869" i="30"/>
  <c r="K3869" i="30"/>
  <c r="L3869" i="30"/>
  <c r="M3869" i="30"/>
  <c r="C3870" i="30"/>
  <c r="D3870" i="30"/>
  <c r="E3870" i="30"/>
  <c r="F3870" i="30"/>
  <c r="G3870" i="30"/>
  <c r="H3870" i="30"/>
  <c r="I3870" i="30"/>
  <c r="J3870" i="30"/>
  <c r="K3870" i="30"/>
  <c r="L3870" i="30"/>
  <c r="M3870" i="30"/>
  <c r="C3871" i="30"/>
  <c r="D3871" i="30"/>
  <c r="E3871" i="30"/>
  <c r="F3871" i="30"/>
  <c r="G3871" i="30"/>
  <c r="H3871" i="30"/>
  <c r="I3871" i="30"/>
  <c r="J3871" i="30"/>
  <c r="K3871" i="30"/>
  <c r="L3871" i="30"/>
  <c r="M3871" i="30"/>
  <c r="C3872" i="30"/>
  <c r="D3872" i="30"/>
  <c r="E3872" i="30"/>
  <c r="F3872" i="30"/>
  <c r="G3872" i="30"/>
  <c r="H3872" i="30"/>
  <c r="I3872" i="30"/>
  <c r="J3872" i="30"/>
  <c r="K3872" i="30"/>
  <c r="L3872" i="30"/>
  <c r="M3872" i="30"/>
  <c r="C3873" i="30"/>
  <c r="D3873" i="30"/>
  <c r="E3873" i="30"/>
  <c r="F3873" i="30"/>
  <c r="G3873" i="30"/>
  <c r="H3873" i="30"/>
  <c r="I3873" i="30"/>
  <c r="J3873" i="30"/>
  <c r="K3873" i="30"/>
  <c r="L3873" i="30"/>
  <c r="M3873" i="30"/>
  <c r="C3874" i="30"/>
  <c r="D3874" i="30"/>
  <c r="E3874" i="30"/>
  <c r="F3874" i="30"/>
  <c r="G3874" i="30"/>
  <c r="H3874" i="30"/>
  <c r="I3874" i="30"/>
  <c r="J3874" i="30"/>
  <c r="K3874" i="30"/>
  <c r="L3874" i="30"/>
  <c r="M3874" i="30"/>
  <c r="C3875" i="30"/>
  <c r="D3875" i="30"/>
  <c r="E3875" i="30"/>
  <c r="F3875" i="30"/>
  <c r="G3875" i="30"/>
  <c r="H3875" i="30"/>
  <c r="I3875" i="30"/>
  <c r="J3875" i="30"/>
  <c r="K3875" i="30"/>
  <c r="L3875" i="30"/>
  <c r="M3875" i="30"/>
  <c r="C3876" i="30"/>
  <c r="D3876" i="30"/>
  <c r="E3876" i="30"/>
  <c r="F3876" i="30"/>
  <c r="G3876" i="30"/>
  <c r="H3876" i="30"/>
  <c r="I3876" i="30"/>
  <c r="J3876" i="30"/>
  <c r="K3876" i="30"/>
  <c r="L3876" i="30"/>
  <c r="M3876" i="30"/>
  <c r="C3877" i="30"/>
  <c r="D3877" i="30"/>
  <c r="E3877" i="30"/>
  <c r="F3877" i="30"/>
  <c r="G3877" i="30"/>
  <c r="H3877" i="30"/>
  <c r="I3877" i="30"/>
  <c r="J3877" i="30"/>
  <c r="K3877" i="30"/>
  <c r="L3877" i="30"/>
  <c r="M3877" i="30"/>
  <c r="C3878" i="30"/>
  <c r="D3878" i="30"/>
  <c r="E3878" i="30"/>
  <c r="F3878" i="30"/>
  <c r="G3878" i="30"/>
  <c r="H3878" i="30"/>
  <c r="I3878" i="30"/>
  <c r="J3878" i="30"/>
  <c r="K3878" i="30"/>
  <c r="L3878" i="30"/>
  <c r="M3878" i="30"/>
  <c r="C3879" i="30"/>
  <c r="D3879" i="30"/>
  <c r="E3879" i="30"/>
  <c r="F3879" i="30"/>
  <c r="G3879" i="30"/>
  <c r="H3879" i="30"/>
  <c r="I3879" i="30"/>
  <c r="J3879" i="30"/>
  <c r="K3879" i="30"/>
  <c r="L3879" i="30"/>
  <c r="M3879" i="30"/>
  <c r="C3880" i="30"/>
  <c r="D3880" i="30"/>
  <c r="E3880" i="30"/>
  <c r="F3880" i="30"/>
  <c r="G3880" i="30"/>
  <c r="H3880" i="30"/>
  <c r="I3880" i="30"/>
  <c r="J3880" i="30"/>
  <c r="K3880" i="30"/>
  <c r="L3880" i="30"/>
  <c r="M3880" i="30"/>
  <c r="C3881" i="30"/>
  <c r="D3881" i="30"/>
  <c r="E3881" i="30"/>
  <c r="F3881" i="30"/>
  <c r="G3881" i="30"/>
  <c r="H3881" i="30"/>
  <c r="I3881" i="30"/>
  <c r="J3881" i="30"/>
  <c r="K3881" i="30"/>
  <c r="L3881" i="30"/>
  <c r="M3881" i="30"/>
  <c r="C3882" i="30"/>
  <c r="D3882" i="30"/>
  <c r="E3882" i="30"/>
  <c r="F3882" i="30"/>
  <c r="G3882" i="30"/>
  <c r="H3882" i="30"/>
  <c r="I3882" i="30"/>
  <c r="J3882" i="30"/>
  <c r="K3882" i="30"/>
  <c r="L3882" i="30"/>
  <c r="M3882" i="30"/>
  <c r="C3883" i="30"/>
  <c r="D3883" i="30"/>
  <c r="E3883" i="30"/>
  <c r="F3883" i="30"/>
  <c r="G3883" i="30"/>
  <c r="H3883" i="30"/>
  <c r="I3883" i="30"/>
  <c r="J3883" i="30"/>
  <c r="K3883" i="30"/>
  <c r="L3883" i="30"/>
  <c r="M3883" i="30"/>
  <c r="C3884" i="30"/>
  <c r="D3884" i="30"/>
  <c r="E3884" i="30"/>
  <c r="F3884" i="30"/>
  <c r="G3884" i="30"/>
  <c r="H3884" i="30"/>
  <c r="I3884" i="30"/>
  <c r="J3884" i="30"/>
  <c r="K3884" i="30"/>
  <c r="L3884" i="30"/>
  <c r="M3884" i="30"/>
  <c r="C3885" i="30"/>
  <c r="D3885" i="30"/>
  <c r="E3885" i="30"/>
  <c r="F3885" i="30"/>
  <c r="G3885" i="30"/>
  <c r="H3885" i="30"/>
  <c r="I3885" i="30"/>
  <c r="J3885" i="30"/>
  <c r="K3885" i="30"/>
  <c r="L3885" i="30"/>
  <c r="M3885" i="30"/>
  <c r="C3886" i="30"/>
  <c r="D3886" i="30"/>
  <c r="E3886" i="30"/>
  <c r="F3886" i="30"/>
  <c r="G3886" i="30"/>
  <c r="H3886" i="30"/>
  <c r="I3886" i="30"/>
  <c r="J3886" i="30"/>
  <c r="K3886" i="30"/>
  <c r="L3886" i="30"/>
  <c r="M3886" i="30"/>
  <c r="C3887" i="30"/>
  <c r="D3887" i="30"/>
  <c r="E3887" i="30"/>
  <c r="F3887" i="30"/>
  <c r="G3887" i="30"/>
  <c r="H3887" i="30"/>
  <c r="I3887" i="30"/>
  <c r="J3887" i="30"/>
  <c r="K3887" i="30"/>
  <c r="L3887" i="30"/>
  <c r="M3887" i="30"/>
  <c r="C3888" i="30"/>
  <c r="D3888" i="30"/>
  <c r="E3888" i="30"/>
  <c r="F3888" i="30"/>
  <c r="G3888" i="30"/>
  <c r="H3888" i="30"/>
  <c r="I3888" i="30"/>
  <c r="J3888" i="30"/>
  <c r="K3888" i="30"/>
  <c r="L3888" i="30"/>
  <c r="M3888" i="30"/>
  <c r="C3889" i="30"/>
  <c r="D3889" i="30"/>
  <c r="E3889" i="30"/>
  <c r="F3889" i="30"/>
  <c r="G3889" i="30"/>
  <c r="H3889" i="30"/>
  <c r="I3889" i="30"/>
  <c r="J3889" i="30"/>
  <c r="K3889" i="30"/>
  <c r="L3889" i="30"/>
  <c r="M3889" i="30"/>
  <c r="C3890" i="30"/>
  <c r="D3890" i="30"/>
  <c r="E3890" i="30"/>
  <c r="F3890" i="30"/>
  <c r="G3890" i="30"/>
  <c r="H3890" i="30"/>
  <c r="I3890" i="30"/>
  <c r="J3890" i="30"/>
  <c r="K3890" i="30"/>
  <c r="L3890" i="30"/>
  <c r="M3890" i="30"/>
  <c r="C3891" i="30"/>
  <c r="D3891" i="30"/>
  <c r="E3891" i="30"/>
  <c r="F3891" i="30"/>
  <c r="G3891" i="30"/>
  <c r="H3891" i="30"/>
  <c r="I3891" i="30"/>
  <c r="J3891" i="30"/>
  <c r="K3891" i="30"/>
  <c r="L3891" i="30"/>
  <c r="M3891" i="30"/>
  <c r="C3892" i="30"/>
  <c r="D3892" i="30"/>
  <c r="E3892" i="30"/>
  <c r="F3892" i="30"/>
  <c r="G3892" i="30"/>
  <c r="H3892" i="30"/>
  <c r="I3892" i="30"/>
  <c r="J3892" i="30"/>
  <c r="K3892" i="30"/>
  <c r="L3892" i="30"/>
  <c r="M3892" i="30"/>
  <c r="C3893" i="30"/>
  <c r="D3893" i="30"/>
  <c r="E3893" i="30"/>
  <c r="F3893" i="30"/>
  <c r="G3893" i="30"/>
  <c r="H3893" i="30"/>
  <c r="I3893" i="30"/>
  <c r="J3893" i="30"/>
  <c r="K3893" i="30"/>
  <c r="L3893" i="30"/>
  <c r="M3893" i="30"/>
  <c r="C3894" i="30"/>
  <c r="D3894" i="30"/>
  <c r="E3894" i="30"/>
  <c r="F3894" i="30"/>
  <c r="G3894" i="30"/>
  <c r="H3894" i="30"/>
  <c r="I3894" i="30"/>
  <c r="J3894" i="30"/>
  <c r="K3894" i="30"/>
  <c r="L3894" i="30"/>
  <c r="M3894" i="30"/>
  <c r="C3895" i="30"/>
  <c r="D3895" i="30"/>
  <c r="E3895" i="30"/>
  <c r="F3895" i="30"/>
  <c r="G3895" i="30"/>
  <c r="H3895" i="30"/>
  <c r="I3895" i="30"/>
  <c r="J3895" i="30"/>
  <c r="K3895" i="30"/>
  <c r="L3895" i="30"/>
  <c r="M3895" i="30"/>
  <c r="C3896" i="30"/>
  <c r="D3896" i="30"/>
  <c r="E3896" i="30"/>
  <c r="F3896" i="30"/>
  <c r="G3896" i="30"/>
  <c r="H3896" i="30"/>
  <c r="I3896" i="30"/>
  <c r="J3896" i="30"/>
  <c r="K3896" i="30"/>
  <c r="L3896" i="30"/>
  <c r="M3896" i="30"/>
  <c r="C3897" i="30"/>
  <c r="D3897" i="30"/>
  <c r="E3897" i="30"/>
  <c r="F3897" i="30"/>
  <c r="G3897" i="30"/>
  <c r="H3897" i="30"/>
  <c r="I3897" i="30"/>
  <c r="J3897" i="30"/>
  <c r="K3897" i="30"/>
  <c r="L3897" i="30"/>
  <c r="M3897" i="30"/>
  <c r="C3898" i="30"/>
  <c r="D3898" i="30"/>
  <c r="E3898" i="30"/>
  <c r="F3898" i="30"/>
  <c r="G3898" i="30"/>
  <c r="H3898" i="30"/>
  <c r="I3898" i="30"/>
  <c r="J3898" i="30"/>
  <c r="K3898" i="30"/>
  <c r="L3898" i="30"/>
  <c r="M3898" i="30"/>
  <c r="C3899" i="30"/>
  <c r="D3899" i="30"/>
  <c r="E3899" i="30"/>
  <c r="F3899" i="30"/>
  <c r="G3899" i="30"/>
  <c r="H3899" i="30"/>
  <c r="I3899" i="30"/>
  <c r="J3899" i="30"/>
  <c r="K3899" i="30"/>
  <c r="L3899" i="30"/>
  <c r="M3899" i="30"/>
  <c r="C3900" i="30"/>
  <c r="D3900" i="30"/>
  <c r="E3900" i="30"/>
  <c r="F3900" i="30"/>
  <c r="G3900" i="30"/>
  <c r="H3900" i="30"/>
  <c r="I3900" i="30"/>
  <c r="J3900" i="30"/>
  <c r="K3900" i="30"/>
  <c r="L3900" i="30"/>
  <c r="M3900" i="30"/>
  <c r="C3901" i="30"/>
  <c r="D3901" i="30"/>
  <c r="E3901" i="30"/>
  <c r="F3901" i="30"/>
  <c r="G3901" i="30"/>
  <c r="H3901" i="30"/>
  <c r="I3901" i="30"/>
  <c r="J3901" i="30"/>
  <c r="K3901" i="30"/>
  <c r="L3901" i="30"/>
  <c r="M3901" i="30"/>
  <c r="C3902" i="30"/>
  <c r="D3902" i="30"/>
  <c r="E3902" i="30"/>
  <c r="F3902" i="30"/>
  <c r="G3902" i="30"/>
  <c r="H3902" i="30"/>
  <c r="I3902" i="30"/>
  <c r="J3902" i="30"/>
  <c r="K3902" i="30"/>
  <c r="L3902" i="30"/>
  <c r="M3902" i="30"/>
  <c r="C3903" i="30"/>
  <c r="D3903" i="30"/>
  <c r="E3903" i="30"/>
  <c r="F3903" i="30"/>
  <c r="G3903" i="30"/>
  <c r="H3903" i="30"/>
  <c r="I3903" i="30"/>
  <c r="J3903" i="30"/>
  <c r="K3903" i="30"/>
  <c r="L3903" i="30"/>
  <c r="M3903" i="30"/>
  <c r="C3904" i="30"/>
  <c r="D3904" i="30"/>
  <c r="E3904" i="30"/>
  <c r="F3904" i="30"/>
  <c r="G3904" i="30"/>
  <c r="H3904" i="30"/>
  <c r="I3904" i="30"/>
  <c r="J3904" i="30"/>
  <c r="K3904" i="30"/>
  <c r="L3904" i="30"/>
  <c r="M3904" i="30"/>
  <c r="C3905" i="30"/>
  <c r="D3905" i="30"/>
  <c r="E3905" i="30"/>
  <c r="F3905" i="30"/>
  <c r="G3905" i="30"/>
  <c r="H3905" i="30"/>
  <c r="I3905" i="30"/>
  <c r="J3905" i="30"/>
  <c r="K3905" i="30"/>
  <c r="L3905" i="30"/>
  <c r="M3905" i="30"/>
  <c r="C3906" i="30"/>
  <c r="D3906" i="30"/>
  <c r="E3906" i="30"/>
  <c r="F3906" i="30"/>
  <c r="G3906" i="30"/>
  <c r="H3906" i="30"/>
  <c r="I3906" i="30"/>
  <c r="J3906" i="30"/>
  <c r="K3906" i="30"/>
  <c r="L3906" i="30"/>
  <c r="M3906" i="30"/>
  <c r="C3907" i="30"/>
  <c r="D3907" i="30"/>
  <c r="E3907" i="30"/>
  <c r="F3907" i="30"/>
  <c r="G3907" i="30"/>
  <c r="H3907" i="30"/>
  <c r="I3907" i="30"/>
  <c r="J3907" i="30"/>
  <c r="K3907" i="30"/>
  <c r="L3907" i="30"/>
  <c r="M3907" i="30"/>
  <c r="C3908" i="30"/>
  <c r="D3908" i="30"/>
  <c r="E3908" i="30"/>
  <c r="F3908" i="30"/>
  <c r="G3908" i="30"/>
  <c r="H3908" i="30"/>
  <c r="I3908" i="30"/>
  <c r="J3908" i="30"/>
  <c r="K3908" i="30"/>
  <c r="L3908" i="30"/>
  <c r="M3908" i="30"/>
  <c r="C3909" i="30"/>
  <c r="D3909" i="30"/>
  <c r="E3909" i="30"/>
  <c r="F3909" i="30"/>
  <c r="G3909" i="30"/>
  <c r="H3909" i="30"/>
  <c r="I3909" i="30"/>
  <c r="J3909" i="30"/>
  <c r="K3909" i="30"/>
  <c r="L3909" i="30"/>
  <c r="M3909" i="30"/>
  <c r="C3910" i="30"/>
  <c r="D3910" i="30"/>
  <c r="E3910" i="30"/>
  <c r="F3910" i="30"/>
  <c r="G3910" i="30"/>
  <c r="H3910" i="30"/>
  <c r="I3910" i="30"/>
  <c r="J3910" i="30"/>
  <c r="K3910" i="30"/>
  <c r="L3910" i="30"/>
  <c r="M3910" i="30"/>
  <c r="C3911" i="30"/>
  <c r="D3911" i="30"/>
  <c r="E3911" i="30"/>
  <c r="F3911" i="30"/>
  <c r="G3911" i="30"/>
  <c r="H3911" i="30"/>
  <c r="I3911" i="30"/>
  <c r="J3911" i="30"/>
  <c r="K3911" i="30"/>
  <c r="L3911" i="30"/>
  <c r="M3911" i="30"/>
  <c r="C3912" i="30"/>
  <c r="D3912" i="30"/>
  <c r="E3912" i="30"/>
  <c r="F3912" i="30"/>
  <c r="G3912" i="30"/>
  <c r="H3912" i="30"/>
  <c r="I3912" i="30"/>
  <c r="J3912" i="30"/>
  <c r="K3912" i="30"/>
  <c r="L3912" i="30"/>
  <c r="M3912" i="30"/>
  <c r="C3913" i="30"/>
  <c r="D3913" i="30"/>
  <c r="E3913" i="30"/>
  <c r="F3913" i="30"/>
  <c r="G3913" i="30"/>
  <c r="H3913" i="30"/>
  <c r="I3913" i="30"/>
  <c r="J3913" i="30"/>
  <c r="K3913" i="30"/>
  <c r="L3913" i="30"/>
  <c r="M3913" i="30"/>
  <c r="C3914" i="30"/>
  <c r="D3914" i="30"/>
  <c r="E3914" i="30"/>
  <c r="F3914" i="30"/>
  <c r="G3914" i="30"/>
  <c r="H3914" i="30"/>
  <c r="I3914" i="30"/>
  <c r="J3914" i="30"/>
  <c r="K3914" i="30"/>
  <c r="L3914" i="30"/>
  <c r="M3914" i="30"/>
  <c r="C3915" i="30"/>
  <c r="D3915" i="30"/>
  <c r="E3915" i="30"/>
  <c r="F3915" i="30"/>
  <c r="G3915" i="30"/>
  <c r="H3915" i="30"/>
  <c r="I3915" i="30"/>
  <c r="J3915" i="30"/>
  <c r="K3915" i="30"/>
  <c r="L3915" i="30"/>
  <c r="M3915" i="30"/>
  <c r="C3916" i="30"/>
  <c r="D3916" i="30"/>
  <c r="E3916" i="30"/>
  <c r="F3916" i="30"/>
  <c r="G3916" i="30"/>
  <c r="H3916" i="30"/>
  <c r="I3916" i="30"/>
  <c r="J3916" i="30"/>
  <c r="K3916" i="30"/>
  <c r="L3916" i="30"/>
  <c r="M3916" i="30"/>
  <c r="C3917" i="30"/>
  <c r="D3917" i="30"/>
  <c r="E3917" i="30"/>
  <c r="F3917" i="30"/>
  <c r="G3917" i="30"/>
  <c r="H3917" i="30"/>
  <c r="I3917" i="30"/>
  <c r="J3917" i="30"/>
  <c r="K3917" i="30"/>
  <c r="L3917" i="30"/>
  <c r="M3917" i="30"/>
  <c r="C3918" i="30"/>
  <c r="D3918" i="30"/>
  <c r="E3918" i="30"/>
  <c r="F3918" i="30"/>
  <c r="G3918" i="30"/>
  <c r="H3918" i="30"/>
  <c r="I3918" i="30"/>
  <c r="J3918" i="30"/>
  <c r="K3918" i="30"/>
  <c r="L3918" i="30"/>
  <c r="M3918" i="30"/>
  <c r="C3919" i="30"/>
  <c r="D3919" i="30"/>
  <c r="E3919" i="30"/>
  <c r="F3919" i="30"/>
  <c r="G3919" i="30"/>
  <c r="H3919" i="30"/>
  <c r="I3919" i="30"/>
  <c r="J3919" i="30"/>
  <c r="K3919" i="30"/>
  <c r="L3919" i="30"/>
  <c r="M3919" i="30"/>
  <c r="C3920" i="30"/>
  <c r="D3920" i="30"/>
  <c r="E3920" i="30"/>
  <c r="F3920" i="30"/>
  <c r="G3920" i="30"/>
  <c r="H3920" i="30"/>
  <c r="I3920" i="30"/>
  <c r="J3920" i="30"/>
  <c r="K3920" i="30"/>
  <c r="L3920" i="30"/>
  <c r="M3920" i="30"/>
  <c r="C3921" i="30"/>
  <c r="D3921" i="30"/>
  <c r="E3921" i="30"/>
  <c r="F3921" i="30"/>
  <c r="G3921" i="30"/>
  <c r="H3921" i="30"/>
  <c r="I3921" i="30"/>
  <c r="J3921" i="30"/>
  <c r="K3921" i="30"/>
  <c r="L3921" i="30"/>
  <c r="M3921" i="30"/>
  <c r="C3922" i="30"/>
  <c r="D3922" i="30"/>
  <c r="E3922" i="30"/>
  <c r="F3922" i="30"/>
  <c r="G3922" i="30"/>
  <c r="H3922" i="30"/>
  <c r="I3922" i="30"/>
  <c r="J3922" i="30"/>
  <c r="K3922" i="30"/>
  <c r="L3922" i="30"/>
  <c r="M3922" i="30"/>
  <c r="C3923" i="30"/>
  <c r="D3923" i="30"/>
  <c r="E3923" i="30"/>
  <c r="F3923" i="30"/>
  <c r="G3923" i="30"/>
  <c r="H3923" i="30"/>
  <c r="I3923" i="30"/>
  <c r="J3923" i="30"/>
  <c r="K3923" i="30"/>
  <c r="L3923" i="30"/>
  <c r="M3923" i="30"/>
  <c r="O1424" i="30" l="1"/>
  <c r="P1424" i="30"/>
  <c r="Q1424" i="30"/>
  <c r="R1424" i="30"/>
  <c r="S1424" i="30"/>
  <c r="U1424" i="30"/>
  <c r="V1424" i="30"/>
  <c r="C1424" i="30"/>
  <c r="D1424" i="30"/>
  <c r="E1424" i="30"/>
  <c r="F1424" i="30"/>
  <c r="G1424" i="30"/>
  <c r="H1424" i="30"/>
  <c r="I1424" i="30"/>
  <c r="J1424" i="30"/>
  <c r="K1424" i="30"/>
  <c r="L1424" i="30"/>
  <c r="M1424" i="30"/>
  <c r="M3" i="30"/>
  <c r="M3211" i="30"/>
  <c r="M3209" i="30"/>
  <c r="M4" i="30"/>
  <c r="M5" i="30"/>
  <c r="M6" i="30"/>
  <c r="M7" i="30"/>
  <c r="M8" i="30"/>
  <c r="M9" i="30"/>
  <c r="M10" i="30"/>
  <c r="M11" i="30"/>
  <c r="M12" i="30"/>
  <c r="M13" i="30"/>
  <c r="M14" i="30"/>
  <c r="M15" i="30"/>
  <c r="M16" i="30"/>
  <c r="M17" i="30"/>
  <c r="M18" i="30"/>
  <c r="M19" i="30"/>
  <c r="M20" i="30"/>
  <c r="M3207" i="30"/>
  <c r="M3212" i="30"/>
  <c r="M3213" i="30"/>
  <c r="M21" i="30"/>
  <c r="M22" i="30"/>
  <c r="M23" i="30"/>
  <c r="M24" i="30"/>
  <c r="M25" i="30"/>
  <c r="M26" i="30"/>
  <c r="M27" i="30"/>
  <c r="M3324" i="30"/>
  <c r="M28" i="30"/>
  <c r="M29" i="30"/>
  <c r="M30" i="30"/>
  <c r="M31" i="30"/>
  <c r="M32" i="30"/>
  <c r="M33" i="30"/>
  <c r="M34" i="30"/>
  <c r="M35" i="30"/>
  <c r="M3206" i="30"/>
  <c r="M3208" i="30"/>
  <c r="M3210" i="30"/>
  <c r="M36" i="30"/>
  <c r="M37" i="30"/>
  <c r="M38" i="30"/>
  <c r="M39" i="30"/>
  <c r="M40" i="30"/>
  <c r="M41" i="30"/>
  <c r="M42" i="30"/>
  <c r="M43" i="30"/>
  <c r="M44" i="30"/>
  <c r="M45" i="30"/>
  <c r="M46" i="30"/>
  <c r="M47" i="30"/>
  <c r="M48" i="30"/>
  <c r="M49" i="30"/>
  <c r="M50" i="30"/>
  <c r="M51" i="30"/>
  <c r="M52" i="30"/>
  <c r="M53" i="30"/>
  <c r="M54" i="30"/>
  <c r="M55" i="30"/>
  <c r="M56" i="30"/>
  <c r="M3202" i="30"/>
  <c r="M3203" i="30"/>
  <c r="M3204" i="30"/>
  <c r="M3205" i="30"/>
  <c r="M57" i="30"/>
  <c r="M58" i="30"/>
  <c r="M59" i="30"/>
  <c r="M60" i="30"/>
  <c r="M61" i="30"/>
  <c r="M62" i="30"/>
  <c r="M63" i="30"/>
  <c r="M64" i="30"/>
  <c r="M65" i="30"/>
  <c r="M66" i="30"/>
  <c r="M67" i="30"/>
  <c r="M68" i="30"/>
  <c r="M69" i="30"/>
  <c r="M70" i="30"/>
  <c r="M71" i="30"/>
  <c r="M72" i="30"/>
  <c r="M73" i="30"/>
  <c r="M74" i="30"/>
  <c r="M75" i="30"/>
  <c r="M76" i="30"/>
  <c r="M77" i="30"/>
  <c r="M78" i="30"/>
  <c r="M79" i="30"/>
  <c r="M80" i="30"/>
  <c r="M81" i="30"/>
  <c r="M82" i="30"/>
  <c r="M83" i="30"/>
  <c r="M84" i="30"/>
  <c r="M85" i="30"/>
  <c r="M86" i="30"/>
  <c r="M87" i="30"/>
  <c r="M88" i="30"/>
  <c r="M89" i="30"/>
  <c r="M90" i="30"/>
  <c r="M91" i="30"/>
  <c r="M92" i="30"/>
  <c r="M93" i="30"/>
  <c r="M94" i="30"/>
  <c r="M95" i="30"/>
  <c r="M96" i="30"/>
  <c r="M97" i="30"/>
  <c r="M98" i="30"/>
  <c r="M99" i="30"/>
  <c r="M100" i="30"/>
  <c r="M3199" i="30"/>
  <c r="M3200" i="30"/>
  <c r="M3201" i="30"/>
  <c r="M101" i="30"/>
  <c r="M102" i="30"/>
  <c r="M103" i="30"/>
  <c r="M104" i="30"/>
  <c r="M105" i="30"/>
  <c r="M106" i="30"/>
  <c r="M107" i="30"/>
  <c r="M108" i="30"/>
  <c r="M109" i="30"/>
  <c r="M110" i="30"/>
  <c r="M111" i="30"/>
  <c r="M112" i="30"/>
  <c r="M113" i="30"/>
  <c r="M114" i="30"/>
  <c r="M115" i="30"/>
  <c r="M116" i="30"/>
  <c r="M117" i="30"/>
  <c r="M118" i="30"/>
  <c r="M119" i="30"/>
  <c r="M120" i="30"/>
  <c r="M121" i="30"/>
  <c r="M122" i="30"/>
  <c r="M123" i="30"/>
  <c r="M124" i="30"/>
  <c r="M125" i="30"/>
  <c r="M126" i="30"/>
  <c r="M127" i="30"/>
  <c r="M128" i="30"/>
  <c r="M129" i="30"/>
  <c r="M130" i="30"/>
  <c r="M131" i="30"/>
  <c r="M132" i="30"/>
  <c r="M133" i="30"/>
  <c r="M134" i="30"/>
  <c r="M135" i="30"/>
  <c r="M136" i="30"/>
  <c r="M137" i="30"/>
  <c r="M138" i="30"/>
  <c r="M139" i="30"/>
  <c r="M140" i="30"/>
  <c r="M141" i="30"/>
  <c r="M142" i="30"/>
  <c r="M143" i="30"/>
  <c r="M144" i="30"/>
  <c r="M145" i="30"/>
  <c r="M146" i="30"/>
  <c r="M147" i="30"/>
  <c r="M148" i="30"/>
  <c r="M149" i="30"/>
  <c r="M150" i="30"/>
  <c r="M151" i="30"/>
  <c r="M152" i="30"/>
  <c r="M153" i="30"/>
  <c r="M154" i="30"/>
  <c r="M155" i="30"/>
  <c r="M156" i="30"/>
  <c r="M157" i="30"/>
  <c r="M158" i="30"/>
  <c r="M159" i="30"/>
  <c r="M160" i="30"/>
  <c r="M161" i="30"/>
  <c r="M162" i="30"/>
  <c r="M163" i="30"/>
  <c r="M164" i="30"/>
  <c r="M165" i="30"/>
  <c r="M166" i="30"/>
  <c r="M167" i="30"/>
  <c r="M168" i="30"/>
  <c r="M169" i="30"/>
  <c r="M170" i="30"/>
  <c r="M171" i="30"/>
  <c r="M172" i="30"/>
  <c r="M173" i="30"/>
  <c r="M174" i="30"/>
  <c r="M175" i="30"/>
  <c r="M176" i="30"/>
  <c r="M177" i="30"/>
  <c r="M178" i="30"/>
  <c r="M179" i="30"/>
  <c r="M180" i="30"/>
  <c r="M181" i="30"/>
  <c r="M182" i="30"/>
  <c r="M183" i="30"/>
  <c r="M184" i="30"/>
  <c r="M185" i="30"/>
  <c r="M186" i="30"/>
  <c r="M187" i="30"/>
  <c r="M188" i="30"/>
  <c r="M189" i="30"/>
  <c r="M190" i="30"/>
  <c r="M191" i="30"/>
  <c r="M192" i="30"/>
  <c r="M193" i="30"/>
  <c r="M194" i="30"/>
  <c r="M195" i="30"/>
  <c r="M196" i="30"/>
  <c r="M197" i="30"/>
  <c r="M198" i="30"/>
  <c r="M199" i="30"/>
  <c r="M200" i="30"/>
  <c r="M201" i="30"/>
  <c r="M202" i="30"/>
  <c r="M203" i="30"/>
  <c r="M204" i="30"/>
  <c r="M205" i="30"/>
  <c r="M206" i="30"/>
  <c r="M207" i="30"/>
  <c r="M208" i="30"/>
  <c r="M209" i="30"/>
  <c r="M210" i="30"/>
  <c r="M211" i="30"/>
  <c r="M212" i="30"/>
  <c r="M213" i="30"/>
  <c r="M214" i="30"/>
  <c r="M215" i="30"/>
  <c r="M216" i="30"/>
  <c r="M217" i="30"/>
  <c r="M218" i="30"/>
  <c r="M219" i="30"/>
  <c r="M220" i="30"/>
  <c r="M221" i="30"/>
  <c r="M222" i="30"/>
  <c r="M223" i="30"/>
  <c r="M224" i="30"/>
  <c r="M225" i="30"/>
  <c r="M226" i="30"/>
  <c r="M227" i="30"/>
  <c r="M228" i="30"/>
  <c r="M229" i="30"/>
  <c r="M230" i="30"/>
  <c r="M231" i="30"/>
  <c r="M232" i="30"/>
  <c r="M233" i="30"/>
  <c r="M234" i="30"/>
  <c r="M235" i="30"/>
  <c r="M236" i="30"/>
  <c r="M237" i="30"/>
  <c r="M238" i="30"/>
  <c r="M239" i="30"/>
  <c r="M240" i="30"/>
  <c r="M241" i="30"/>
  <c r="M242" i="30"/>
  <c r="M243" i="30"/>
  <c r="M244" i="30"/>
  <c r="M245" i="30"/>
  <c r="M246" i="30"/>
  <c r="M247" i="30"/>
  <c r="M248" i="30"/>
  <c r="M249" i="30"/>
  <c r="M250" i="30"/>
  <c r="M251" i="30"/>
  <c r="M252" i="30"/>
  <c r="M253" i="30"/>
  <c r="M254" i="30"/>
  <c r="M255" i="30"/>
  <c r="M256" i="30"/>
  <c r="M257" i="30"/>
  <c r="M258" i="30"/>
  <c r="M259" i="30"/>
  <c r="M260" i="30"/>
  <c r="M261" i="30"/>
  <c r="M262" i="30"/>
  <c r="M263" i="30"/>
  <c r="M264" i="30"/>
  <c r="M265" i="30"/>
  <c r="M266" i="30"/>
  <c r="M267" i="30"/>
  <c r="M268" i="30"/>
  <c r="M269" i="30"/>
  <c r="M270" i="30"/>
  <c r="M271" i="30"/>
  <c r="M272" i="30"/>
  <c r="M273" i="30"/>
  <c r="M274" i="30"/>
  <c r="M275" i="30"/>
  <c r="M276" i="30"/>
  <c r="M277" i="30"/>
  <c r="M278" i="30"/>
  <c r="M279" i="30"/>
  <c r="M280" i="30"/>
  <c r="M281" i="30"/>
  <c r="M282" i="30"/>
  <c r="M283" i="30"/>
  <c r="M284" i="30"/>
  <c r="M285" i="30"/>
  <c r="M286" i="30"/>
  <c r="M287" i="30"/>
  <c r="M288" i="30"/>
  <c r="M289" i="30"/>
  <c r="M290" i="30"/>
  <c r="M291" i="30"/>
  <c r="M292" i="30"/>
  <c r="M293" i="30"/>
  <c r="M294" i="30"/>
  <c r="M295" i="30"/>
  <c r="M296" i="30"/>
  <c r="M297" i="30"/>
  <c r="M298" i="30"/>
  <c r="M299" i="30"/>
  <c r="M300" i="30"/>
  <c r="M301" i="30"/>
  <c r="M302" i="30"/>
  <c r="M303" i="30"/>
  <c r="M304" i="30"/>
  <c r="M305" i="30"/>
  <c r="M306" i="30"/>
  <c r="M307" i="30"/>
  <c r="M308" i="30"/>
  <c r="M309" i="30"/>
  <c r="M310" i="30"/>
  <c r="M311" i="30"/>
  <c r="M312" i="30"/>
  <c r="M313" i="30"/>
  <c r="M314" i="30"/>
  <c r="M315" i="30"/>
  <c r="M316" i="30"/>
  <c r="M317" i="30"/>
  <c r="M318" i="30"/>
  <c r="M319" i="30"/>
  <c r="M320" i="30"/>
  <c r="M321" i="30"/>
  <c r="M322" i="30"/>
  <c r="M323" i="30"/>
  <c r="M324" i="30"/>
  <c r="M325" i="30"/>
  <c r="M326" i="30"/>
  <c r="M327" i="30"/>
  <c r="M328" i="30"/>
  <c r="M329" i="30"/>
  <c r="M330" i="30"/>
  <c r="M331" i="30"/>
  <c r="M332" i="30"/>
  <c r="M333" i="30"/>
  <c r="M334" i="30"/>
  <c r="M335" i="30"/>
  <c r="M336" i="30"/>
  <c r="M337" i="30"/>
  <c r="M338" i="30"/>
  <c r="M339" i="30"/>
  <c r="M340" i="30"/>
  <c r="M341" i="30"/>
  <c r="M342" i="30"/>
  <c r="M343" i="30"/>
  <c r="M344" i="30"/>
  <c r="M345" i="30"/>
  <c r="M346" i="30"/>
  <c r="M347" i="30"/>
  <c r="M348" i="30"/>
  <c r="M349" i="30"/>
  <c r="M350" i="30"/>
  <c r="M351" i="30"/>
  <c r="M352" i="30"/>
  <c r="M353" i="30"/>
  <c r="M354" i="30"/>
  <c r="M355" i="30"/>
  <c r="M356" i="30"/>
  <c r="M357" i="30"/>
  <c r="M358" i="30"/>
  <c r="M359" i="30"/>
  <c r="M360" i="30"/>
  <c r="M361" i="30"/>
  <c r="M362" i="30"/>
  <c r="M363" i="30"/>
  <c r="M364" i="30"/>
  <c r="M365" i="30"/>
  <c r="M366" i="30"/>
  <c r="M367" i="30"/>
  <c r="M368" i="30"/>
  <c r="M369" i="30"/>
  <c r="M370" i="30"/>
  <c r="M371" i="30"/>
  <c r="M372" i="30"/>
  <c r="M373" i="30"/>
  <c r="M374" i="30"/>
  <c r="M375" i="30"/>
  <c r="M376" i="30"/>
  <c r="M377" i="30"/>
  <c r="M378" i="30"/>
  <c r="M379" i="30"/>
  <c r="M380" i="30"/>
  <c r="M381" i="30"/>
  <c r="M382" i="30"/>
  <c r="M383" i="30"/>
  <c r="M384" i="30"/>
  <c r="M385" i="30"/>
  <c r="M386" i="30"/>
  <c r="M387" i="30"/>
  <c r="M388" i="30"/>
  <c r="M389" i="30"/>
  <c r="M390" i="30"/>
  <c r="M391" i="30"/>
  <c r="M392" i="30"/>
  <c r="M393" i="30"/>
  <c r="M394" i="30"/>
  <c r="M395" i="30"/>
  <c r="M396" i="30"/>
  <c r="M397" i="30"/>
  <c r="M398" i="30"/>
  <c r="M399" i="30"/>
  <c r="M400" i="30"/>
  <c r="M401" i="30"/>
  <c r="M402" i="30"/>
  <c r="M403" i="30"/>
  <c r="M404" i="30"/>
  <c r="M405" i="30"/>
  <c r="M406" i="30"/>
  <c r="M407" i="30"/>
  <c r="M408" i="30"/>
  <c r="M409" i="30"/>
  <c r="M410" i="30"/>
  <c r="M411" i="30"/>
  <c r="M412" i="30"/>
  <c r="M413" i="30"/>
  <c r="M414" i="30"/>
  <c r="M415" i="30"/>
  <c r="M416" i="30"/>
  <c r="M417" i="30"/>
  <c r="M418" i="30"/>
  <c r="M419" i="30"/>
  <c r="M420" i="30"/>
  <c r="M421" i="30"/>
  <c r="M422" i="30"/>
  <c r="M423" i="30"/>
  <c r="M424" i="30"/>
  <c r="M425" i="30"/>
  <c r="M426" i="30"/>
  <c r="M427" i="30"/>
  <c r="M428" i="30"/>
  <c r="M429" i="30"/>
  <c r="M430" i="30"/>
  <c r="M431" i="30"/>
  <c r="M432" i="30"/>
  <c r="M433" i="30"/>
  <c r="M434" i="30"/>
  <c r="M435" i="30"/>
  <c r="M436" i="30"/>
  <c r="M437" i="30"/>
  <c r="M438" i="30"/>
  <c r="M439" i="30"/>
  <c r="M440" i="30"/>
  <c r="M441" i="30"/>
  <c r="M442" i="30"/>
  <c r="M443" i="30"/>
  <c r="M444" i="30"/>
  <c r="M445" i="30"/>
  <c r="M446" i="30"/>
  <c r="M447" i="30"/>
  <c r="M448" i="30"/>
  <c r="M449" i="30"/>
  <c r="M450" i="30"/>
  <c r="M451" i="30"/>
  <c r="M452" i="30"/>
  <c r="M453" i="30"/>
  <c r="M454" i="30"/>
  <c r="M455" i="30"/>
  <c r="M456" i="30"/>
  <c r="M457" i="30"/>
  <c r="M458" i="30"/>
  <c r="M459" i="30"/>
  <c r="M460" i="30"/>
  <c r="M461" i="30"/>
  <c r="M462" i="30"/>
  <c r="M463" i="30"/>
  <c r="M464" i="30"/>
  <c r="M465" i="30"/>
  <c r="M466" i="30"/>
  <c r="M467" i="30"/>
  <c r="M468" i="30"/>
  <c r="M469" i="30"/>
  <c r="M470" i="30"/>
  <c r="M471" i="30"/>
  <c r="M472" i="30"/>
  <c r="M473" i="30"/>
  <c r="M474" i="30"/>
  <c r="M475" i="30"/>
  <c r="M476" i="30"/>
  <c r="M477" i="30"/>
  <c r="M478" i="30"/>
  <c r="M479" i="30"/>
  <c r="M480" i="30"/>
  <c r="M481" i="30"/>
  <c r="M482" i="30"/>
  <c r="M483" i="30"/>
  <c r="M484" i="30"/>
  <c r="M485" i="30"/>
  <c r="M486" i="30"/>
  <c r="M487" i="30"/>
  <c r="M488" i="30"/>
  <c r="M489" i="30"/>
  <c r="M490" i="30"/>
  <c r="M491" i="30"/>
  <c r="M492" i="30"/>
  <c r="M493" i="30"/>
  <c r="M494" i="30"/>
  <c r="M495" i="30"/>
  <c r="M496" i="30"/>
  <c r="M497" i="30"/>
  <c r="M498" i="30"/>
  <c r="M499" i="30"/>
  <c r="M500" i="30"/>
  <c r="M501" i="30"/>
  <c r="M502" i="30"/>
  <c r="M503" i="30"/>
  <c r="M504" i="30"/>
  <c r="M505" i="30"/>
  <c r="M506" i="30"/>
  <c r="M507" i="30"/>
  <c r="M508" i="30"/>
  <c r="M509" i="30"/>
  <c r="M510" i="30"/>
  <c r="M511" i="30"/>
  <c r="M512" i="30"/>
  <c r="M513" i="30"/>
  <c r="M514" i="30"/>
  <c r="M515" i="30"/>
  <c r="M516" i="30"/>
  <c r="M517" i="30"/>
  <c r="M518" i="30"/>
  <c r="M519" i="30"/>
  <c r="M520" i="30"/>
  <c r="M521" i="30"/>
  <c r="M522" i="30"/>
  <c r="M523" i="30"/>
  <c r="M524" i="30"/>
  <c r="M525" i="30"/>
  <c r="M526" i="30"/>
  <c r="M527" i="30"/>
  <c r="M528" i="30"/>
  <c r="M529" i="30"/>
  <c r="M530" i="30"/>
  <c r="M531" i="30"/>
  <c r="M532" i="30"/>
  <c r="M533" i="30"/>
  <c r="M534" i="30"/>
  <c r="M535" i="30"/>
  <c r="M536" i="30"/>
  <c r="M537" i="30"/>
  <c r="M538" i="30"/>
  <c r="M539" i="30"/>
  <c r="M540" i="30"/>
  <c r="M541" i="30"/>
  <c r="M542" i="30"/>
  <c r="M543" i="30"/>
  <c r="M544" i="30"/>
  <c r="M545" i="30"/>
  <c r="M546" i="30"/>
  <c r="M547" i="30"/>
  <c r="M548" i="30"/>
  <c r="M549" i="30"/>
  <c r="M550" i="30"/>
  <c r="M551" i="30"/>
  <c r="M552" i="30"/>
  <c r="M553" i="30"/>
  <c r="M554" i="30"/>
  <c r="M555" i="30"/>
  <c r="M556" i="30"/>
  <c r="M557" i="30"/>
  <c r="M558" i="30"/>
  <c r="M559" i="30"/>
  <c r="M560" i="30"/>
  <c r="M561" i="30"/>
  <c r="M562" i="30"/>
  <c r="M563" i="30"/>
  <c r="M564" i="30"/>
  <c r="M565" i="30"/>
  <c r="M566" i="30"/>
  <c r="M567" i="30"/>
  <c r="M568" i="30"/>
  <c r="M569" i="30"/>
  <c r="M570" i="30"/>
  <c r="M571" i="30"/>
  <c r="M572" i="30"/>
  <c r="M573" i="30"/>
  <c r="M574" i="30"/>
  <c r="M575" i="30"/>
  <c r="M576" i="30"/>
  <c r="M577" i="30"/>
  <c r="M578" i="30"/>
  <c r="M579" i="30"/>
  <c r="M580" i="30"/>
  <c r="M581" i="30"/>
  <c r="M582" i="30"/>
  <c r="M583" i="30"/>
  <c r="M584" i="30"/>
  <c r="M585" i="30"/>
  <c r="M586" i="30"/>
  <c r="M587" i="30"/>
  <c r="M588" i="30"/>
  <c r="M589" i="30"/>
  <c r="M590" i="30"/>
  <c r="M591" i="30"/>
  <c r="M592" i="30"/>
  <c r="M593" i="30"/>
  <c r="M594" i="30"/>
  <c r="M595" i="30"/>
  <c r="M596" i="30"/>
  <c r="M597" i="30"/>
  <c r="M598" i="30"/>
  <c r="M599" i="30"/>
  <c r="M600" i="30"/>
  <c r="M601" i="30"/>
  <c r="M602" i="30"/>
  <c r="M603" i="30"/>
  <c r="M604" i="30"/>
  <c r="M605" i="30"/>
  <c r="M606" i="30"/>
  <c r="M607" i="30"/>
  <c r="M608" i="30"/>
  <c r="M609" i="30"/>
  <c r="M610" i="30"/>
  <c r="M611" i="30"/>
  <c r="M612" i="30"/>
  <c r="M613" i="30"/>
  <c r="M614" i="30"/>
  <c r="M615" i="30"/>
  <c r="M616" i="30"/>
  <c r="M617" i="30"/>
  <c r="M618" i="30"/>
  <c r="M619" i="30"/>
  <c r="M620" i="30"/>
  <c r="M621" i="30"/>
  <c r="M622" i="30"/>
  <c r="M623" i="30"/>
  <c r="M624" i="30"/>
  <c r="M625" i="30"/>
  <c r="M626" i="30"/>
  <c r="M627" i="30"/>
  <c r="M628" i="30"/>
  <c r="M629" i="30"/>
  <c r="M630" i="30"/>
  <c r="M631" i="30"/>
  <c r="M632" i="30"/>
  <c r="M633" i="30"/>
  <c r="M634" i="30"/>
  <c r="M635" i="30"/>
  <c r="M636" i="30"/>
  <c r="M637" i="30"/>
  <c r="M638" i="30"/>
  <c r="M639" i="30"/>
  <c r="M640" i="30"/>
  <c r="M641" i="30"/>
  <c r="M642" i="30"/>
  <c r="M643" i="30"/>
  <c r="M644" i="30"/>
  <c r="M645" i="30"/>
  <c r="M646" i="30"/>
  <c r="M647" i="30"/>
  <c r="M648" i="30"/>
  <c r="M649" i="30"/>
  <c r="M650" i="30"/>
  <c r="M651" i="30"/>
  <c r="M652" i="30"/>
  <c r="M653" i="30"/>
  <c r="M654" i="30"/>
  <c r="M655" i="30"/>
  <c r="M656" i="30"/>
  <c r="M657" i="30"/>
  <c r="M658" i="30"/>
  <c r="M659" i="30"/>
  <c r="M660" i="30"/>
  <c r="M661" i="30"/>
  <c r="M662" i="30"/>
  <c r="M663" i="30"/>
  <c r="M664" i="30"/>
  <c r="M665" i="30"/>
  <c r="M666" i="30"/>
  <c r="M667" i="30"/>
  <c r="M668" i="30"/>
  <c r="M669" i="30"/>
  <c r="M670" i="30"/>
  <c r="M671" i="30"/>
  <c r="M672" i="30"/>
  <c r="M673" i="30"/>
  <c r="M674" i="30"/>
  <c r="M675" i="30"/>
  <c r="M676" i="30"/>
  <c r="M677" i="30"/>
  <c r="M678" i="30"/>
  <c r="M679" i="30"/>
  <c r="M680" i="30"/>
  <c r="M681" i="30"/>
  <c r="M682" i="30"/>
  <c r="M683" i="30"/>
  <c r="M684" i="30"/>
  <c r="M685" i="30"/>
  <c r="M3390" i="30"/>
  <c r="M686" i="30"/>
  <c r="M687" i="30"/>
  <c r="M688" i="30"/>
  <c r="M689" i="30"/>
  <c r="M690" i="30"/>
  <c r="M691" i="30"/>
  <c r="M692" i="30"/>
  <c r="M693" i="30"/>
  <c r="M694" i="30"/>
  <c r="M695" i="30"/>
  <c r="M696" i="30"/>
  <c r="M697" i="30"/>
  <c r="M698" i="30"/>
  <c r="M699" i="30"/>
  <c r="M700" i="30"/>
  <c r="M701" i="30"/>
  <c r="M702" i="30"/>
  <c r="M703" i="30"/>
  <c r="M704" i="30"/>
  <c r="M705" i="30"/>
  <c r="M706" i="30"/>
  <c r="M707" i="30"/>
  <c r="M708" i="30"/>
  <c r="M709" i="30"/>
  <c r="M710" i="30"/>
  <c r="M711" i="30"/>
  <c r="M712" i="30"/>
  <c r="M713" i="30"/>
  <c r="M714" i="30"/>
  <c r="M715" i="30"/>
  <c r="M716" i="30"/>
  <c r="M717" i="30"/>
  <c r="M718" i="30"/>
  <c r="M719" i="30"/>
  <c r="M720" i="30"/>
  <c r="M721" i="30"/>
  <c r="M722" i="30"/>
  <c r="M3391" i="30"/>
  <c r="M723" i="30"/>
  <c r="M724" i="30"/>
  <c r="M725" i="30"/>
  <c r="M726" i="30"/>
  <c r="M727" i="30"/>
  <c r="M728" i="30"/>
  <c r="M729" i="30"/>
  <c r="M730" i="30"/>
  <c r="M731" i="30"/>
  <c r="M732" i="30"/>
  <c r="M733" i="30"/>
  <c r="M734" i="30"/>
  <c r="M735" i="30"/>
  <c r="M736" i="30"/>
  <c r="M737" i="30"/>
  <c r="M738" i="30"/>
  <c r="M739" i="30"/>
  <c r="M740" i="30"/>
  <c r="M741" i="30"/>
  <c r="M742" i="30"/>
  <c r="M743" i="30"/>
  <c r="M744" i="30"/>
  <c r="M745" i="30"/>
  <c r="M746" i="30"/>
  <c r="M747" i="30"/>
  <c r="M748" i="30"/>
  <c r="M749" i="30"/>
  <c r="M750" i="30"/>
  <c r="M751" i="30"/>
  <c r="M752" i="30"/>
  <c r="M753" i="30"/>
  <c r="M754" i="30"/>
  <c r="M755" i="30"/>
  <c r="M756" i="30"/>
  <c r="M757" i="30"/>
  <c r="M758" i="30"/>
  <c r="M759" i="30"/>
  <c r="M760" i="30"/>
  <c r="M761" i="30"/>
  <c r="M762" i="30"/>
  <c r="M763" i="30"/>
  <c r="M764" i="30"/>
  <c r="M765" i="30"/>
  <c r="M766" i="30"/>
  <c r="M767" i="30"/>
  <c r="M768" i="30"/>
  <c r="M769" i="30"/>
  <c r="M770" i="30"/>
  <c r="M771" i="30"/>
  <c r="M772" i="30"/>
  <c r="M773" i="30"/>
  <c r="M774" i="30"/>
  <c r="M775" i="30"/>
  <c r="M776" i="30"/>
  <c r="M777" i="30"/>
  <c r="M778" i="30"/>
  <c r="M779" i="30"/>
  <c r="M780" i="30"/>
  <c r="M781" i="30"/>
  <c r="M782" i="30"/>
  <c r="M783" i="30"/>
  <c r="M784" i="30"/>
  <c r="M785" i="30"/>
  <c r="M786" i="30"/>
  <c r="M787" i="30"/>
  <c r="M788" i="30"/>
  <c r="M789" i="30"/>
  <c r="M790" i="30"/>
  <c r="M791" i="30"/>
  <c r="M792" i="30"/>
  <c r="M793" i="30"/>
  <c r="M794" i="30"/>
  <c r="M795" i="30"/>
  <c r="M796" i="30"/>
  <c r="M797" i="30"/>
  <c r="M798" i="30"/>
  <c r="M799" i="30"/>
  <c r="M800" i="30"/>
  <c r="M801" i="30"/>
  <c r="M802" i="30"/>
  <c r="M803" i="30"/>
  <c r="M804" i="30"/>
  <c r="M805" i="30"/>
  <c r="M806" i="30"/>
  <c r="M807" i="30"/>
  <c r="M808" i="30"/>
  <c r="M809" i="30"/>
  <c r="M810" i="30"/>
  <c r="M811" i="30"/>
  <c r="M812" i="30"/>
  <c r="M813" i="30"/>
  <c r="M814" i="30"/>
  <c r="M815" i="30"/>
  <c r="M816" i="30"/>
  <c r="M817" i="30"/>
  <c r="M818" i="30"/>
  <c r="M819" i="30"/>
  <c r="M820" i="30"/>
  <c r="M821" i="30"/>
  <c r="M822" i="30"/>
  <c r="M823" i="30"/>
  <c r="M824" i="30"/>
  <c r="M825" i="30"/>
  <c r="M826" i="30"/>
  <c r="M827" i="30"/>
  <c r="M828" i="30"/>
  <c r="M829" i="30"/>
  <c r="M830" i="30"/>
  <c r="M831" i="30"/>
  <c r="M832" i="30"/>
  <c r="M833" i="30"/>
  <c r="M834" i="30"/>
  <c r="M835" i="30"/>
  <c r="M836" i="30"/>
  <c r="M837" i="30"/>
  <c r="M838" i="30"/>
  <c r="M839" i="30"/>
  <c r="M840" i="30"/>
  <c r="M841" i="30"/>
  <c r="M842" i="30"/>
  <c r="M843" i="30"/>
  <c r="M844" i="30"/>
  <c r="M845" i="30"/>
  <c r="M846" i="30"/>
  <c r="M847" i="30"/>
  <c r="M848" i="30"/>
  <c r="M849" i="30"/>
  <c r="M850" i="30"/>
  <c r="M851" i="30"/>
  <c r="M852" i="30"/>
  <c r="M853" i="30"/>
  <c r="M854" i="30"/>
  <c r="M855" i="30"/>
  <c r="M856" i="30"/>
  <c r="M857" i="30"/>
  <c r="M858" i="30"/>
  <c r="M859" i="30"/>
  <c r="M860" i="30"/>
  <c r="M861" i="30"/>
  <c r="M862" i="30"/>
  <c r="M863" i="30"/>
  <c r="M864" i="30"/>
  <c r="M865" i="30"/>
  <c r="M866" i="30"/>
  <c r="M867" i="30"/>
  <c r="M868" i="30"/>
  <c r="M869" i="30"/>
  <c r="M870" i="30"/>
  <c r="M871" i="30"/>
  <c r="M872" i="30"/>
  <c r="M873" i="30"/>
  <c r="M874" i="30"/>
  <c r="M875" i="30"/>
  <c r="M876" i="30"/>
  <c r="M877" i="30"/>
  <c r="M878" i="30"/>
  <c r="M879" i="30"/>
  <c r="M880" i="30"/>
  <c r="M881" i="30"/>
  <c r="M882" i="30"/>
  <c r="M883" i="30"/>
  <c r="M884" i="30"/>
  <c r="M885" i="30"/>
  <c r="M886" i="30"/>
  <c r="M887" i="30"/>
  <c r="M888" i="30"/>
  <c r="M889" i="30"/>
  <c r="M890" i="30"/>
  <c r="M891" i="30"/>
  <c r="M892" i="30"/>
  <c r="M893" i="30"/>
  <c r="M894" i="30"/>
  <c r="M895" i="30"/>
  <c r="M896" i="30"/>
  <c r="M897" i="30"/>
  <c r="M898" i="30"/>
  <c r="M899" i="30"/>
  <c r="M900" i="30"/>
  <c r="M901" i="30"/>
  <c r="M902" i="30"/>
  <c r="M903" i="30"/>
  <c r="M904" i="30"/>
  <c r="M905" i="30"/>
  <c r="M906" i="30"/>
  <c r="M907" i="30"/>
  <c r="M908" i="30"/>
  <c r="M909" i="30"/>
  <c r="M910" i="30"/>
  <c r="M911" i="30"/>
  <c r="M912" i="30"/>
  <c r="M913" i="30"/>
  <c r="M914" i="30"/>
  <c r="M915" i="30"/>
  <c r="M916" i="30"/>
  <c r="M917" i="30"/>
  <c r="M918" i="30"/>
  <c r="M919" i="30"/>
  <c r="M920" i="30"/>
  <c r="M921" i="30"/>
  <c r="M922" i="30"/>
  <c r="M923" i="30"/>
  <c r="M924" i="30"/>
  <c r="M925" i="30"/>
  <c r="M926" i="30"/>
  <c r="M927" i="30"/>
  <c r="M928" i="30"/>
  <c r="M929" i="30"/>
  <c r="M930" i="30"/>
  <c r="M931" i="30"/>
  <c r="M932" i="30"/>
  <c r="M933" i="30"/>
  <c r="M934" i="30"/>
  <c r="M935" i="30"/>
  <c r="M936" i="30"/>
  <c r="M937" i="30"/>
  <c r="M938" i="30"/>
  <c r="M939" i="30"/>
  <c r="M940" i="30"/>
  <c r="M941" i="30"/>
  <c r="M942" i="30"/>
  <c r="M943" i="30"/>
  <c r="M944" i="30"/>
  <c r="M945" i="30"/>
  <c r="M946" i="30"/>
  <c r="M947" i="30"/>
  <c r="M948" i="30"/>
  <c r="M949" i="30"/>
  <c r="M950" i="30"/>
  <c r="M951" i="30"/>
  <c r="M952" i="30"/>
  <c r="M953" i="30"/>
  <c r="M954" i="30"/>
  <c r="M955" i="30"/>
  <c r="M956" i="30"/>
  <c r="M957" i="30"/>
  <c r="M958" i="30"/>
  <c r="M959" i="30"/>
  <c r="M960" i="30"/>
  <c r="M961" i="30"/>
  <c r="M962" i="30"/>
  <c r="M963" i="30"/>
  <c r="M964" i="30"/>
  <c r="M965" i="30"/>
  <c r="M966" i="30"/>
  <c r="M967" i="30"/>
  <c r="M968" i="30"/>
  <c r="M969" i="30"/>
  <c r="M970" i="30"/>
  <c r="M971" i="30"/>
  <c r="M972" i="30"/>
  <c r="M973" i="30"/>
  <c r="M974" i="30"/>
  <c r="M975" i="30"/>
  <c r="M976" i="30"/>
  <c r="M977" i="30"/>
  <c r="M978" i="30"/>
  <c r="M979" i="30"/>
  <c r="M980" i="30"/>
  <c r="M981" i="30"/>
  <c r="M982" i="30"/>
  <c r="M983" i="30"/>
  <c r="M984" i="30"/>
  <c r="M985" i="30"/>
  <c r="M986" i="30"/>
  <c r="M987" i="30"/>
  <c r="M988" i="30"/>
  <c r="M989" i="30"/>
  <c r="M990" i="30"/>
  <c r="M991" i="30"/>
  <c r="M992" i="30"/>
  <c r="M993" i="30"/>
  <c r="M994" i="30"/>
  <c r="M995" i="30"/>
  <c r="M996" i="30"/>
  <c r="M997" i="30"/>
  <c r="M998" i="30"/>
  <c r="M999" i="30"/>
  <c r="M1000" i="30"/>
  <c r="M1001" i="30"/>
  <c r="M1002" i="30"/>
  <c r="M1003" i="30"/>
  <c r="M1004" i="30"/>
  <c r="M1005" i="30"/>
  <c r="M1006" i="30"/>
  <c r="M1007" i="30"/>
  <c r="M1008" i="30"/>
  <c r="M1009" i="30"/>
  <c r="M1010" i="30"/>
  <c r="M1011" i="30"/>
  <c r="M1012" i="30"/>
  <c r="M1013" i="30"/>
  <c r="M3325" i="30"/>
  <c r="M1014" i="30"/>
  <c r="M1015" i="30"/>
  <c r="M1016" i="30"/>
  <c r="M3358" i="30"/>
  <c r="M1017" i="30"/>
  <c r="M1018" i="30"/>
  <c r="M1019" i="30"/>
  <c r="M1020" i="30"/>
  <c r="M1021" i="30"/>
  <c r="M1022" i="30"/>
  <c r="M1023" i="30"/>
  <c r="M3326" i="30"/>
  <c r="M1024" i="30"/>
  <c r="M1025" i="30"/>
  <c r="M1026" i="30"/>
  <c r="M3359" i="30"/>
  <c r="M1027" i="30"/>
  <c r="M1028" i="30"/>
  <c r="M1029" i="30"/>
  <c r="M1030" i="30"/>
  <c r="M1031" i="30"/>
  <c r="M1032" i="30"/>
  <c r="M1033" i="30"/>
  <c r="M1034" i="30"/>
  <c r="M1035" i="30"/>
  <c r="M1036" i="30"/>
  <c r="M1037" i="30"/>
  <c r="M1038" i="30"/>
  <c r="M1039" i="30"/>
  <c r="M1040" i="30"/>
  <c r="M1041" i="30"/>
  <c r="M1042" i="30"/>
  <c r="M1043" i="30"/>
  <c r="M1044" i="30"/>
  <c r="M1045" i="30"/>
  <c r="M1046" i="30"/>
  <c r="M1047" i="30"/>
  <c r="M1048" i="30"/>
  <c r="M1049" i="30"/>
  <c r="M1050" i="30"/>
  <c r="M1051" i="30"/>
  <c r="M1052" i="30"/>
  <c r="M1053" i="30"/>
  <c r="M1054" i="30"/>
  <c r="M1055" i="30"/>
  <c r="M1056" i="30"/>
  <c r="M1057" i="30"/>
  <c r="M1058" i="30"/>
  <c r="M1059" i="30"/>
  <c r="M1060" i="30"/>
  <c r="M1061" i="30"/>
  <c r="M1062" i="30"/>
  <c r="M1063" i="30"/>
  <c r="M1064" i="30"/>
  <c r="M1065" i="30"/>
  <c r="M1066" i="30"/>
  <c r="M1067" i="30"/>
  <c r="M1068" i="30"/>
  <c r="M1069" i="30"/>
  <c r="M1070" i="30"/>
  <c r="M1071" i="30"/>
  <c r="M1072" i="30"/>
  <c r="M1073" i="30"/>
  <c r="M1074" i="30"/>
  <c r="M1075" i="30"/>
  <c r="M1076" i="30"/>
  <c r="M1077" i="30"/>
  <c r="M1078" i="30"/>
  <c r="M1079" i="30"/>
  <c r="M1080" i="30"/>
  <c r="M1081" i="30"/>
  <c r="M1082" i="30"/>
  <c r="M1083" i="30"/>
  <c r="M1084" i="30"/>
  <c r="M1085" i="30"/>
  <c r="M1086" i="30"/>
  <c r="M1087" i="30"/>
  <c r="M1088" i="30"/>
  <c r="M1089" i="30"/>
  <c r="M1090" i="30"/>
  <c r="M1091" i="30"/>
  <c r="M1092" i="30"/>
  <c r="M1093" i="30"/>
  <c r="M1094" i="30"/>
  <c r="M1095" i="30"/>
  <c r="M1096" i="30"/>
  <c r="M1097" i="30"/>
  <c r="M1098" i="30"/>
  <c r="M1099" i="30"/>
  <c r="M1100" i="30"/>
  <c r="M1101" i="30"/>
  <c r="M1102" i="30"/>
  <c r="M1103" i="30"/>
  <c r="M1104" i="30"/>
  <c r="M1105" i="30"/>
  <c r="M1106" i="30"/>
  <c r="M1107" i="30"/>
  <c r="M1108" i="30"/>
  <c r="M1109" i="30"/>
  <c r="M1110" i="30"/>
  <c r="M1111" i="30"/>
  <c r="M1112" i="30"/>
  <c r="M1113" i="30"/>
  <c r="M1114" i="30"/>
  <c r="M1115" i="30"/>
  <c r="M1116" i="30"/>
  <c r="M1117" i="30"/>
  <c r="M1118" i="30"/>
  <c r="M1119" i="30"/>
  <c r="M1120" i="30"/>
  <c r="M1121" i="30"/>
  <c r="M1122" i="30"/>
  <c r="M1123" i="30"/>
  <c r="M1124" i="30"/>
  <c r="M1125" i="30"/>
  <c r="M1126" i="30"/>
  <c r="M1127" i="30"/>
  <c r="M1128" i="30"/>
  <c r="M1129" i="30"/>
  <c r="M1130" i="30"/>
  <c r="M1131" i="30"/>
  <c r="M1132" i="30"/>
  <c r="M1133" i="30"/>
  <c r="M1134" i="30"/>
  <c r="M1135" i="30"/>
  <c r="M1136" i="30"/>
  <c r="M1137" i="30"/>
  <c r="M1138" i="30"/>
  <c r="M1139" i="30"/>
  <c r="M1140" i="30"/>
  <c r="M1141" i="30"/>
  <c r="M1142" i="30"/>
  <c r="M1143" i="30"/>
  <c r="M1144" i="30"/>
  <c r="M1145" i="30"/>
  <c r="M1146" i="30"/>
  <c r="M1147" i="30"/>
  <c r="M1148" i="30"/>
  <c r="M1149" i="30"/>
  <c r="M1150" i="30"/>
  <c r="M1151" i="30"/>
  <c r="M1152" i="30"/>
  <c r="M1153" i="30"/>
  <c r="M1154" i="30"/>
  <c r="M1155" i="30"/>
  <c r="M1156" i="30"/>
  <c r="M1157" i="30"/>
  <c r="M1158" i="30"/>
  <c r="M1159" i="30"/>
  <c r="M1160" i="30"/>
  <c r="M1161" i="30"/>
  <c r="M1162" i="30"/>
  <c r="M1163" i="30"/>
  <c r="M1164" i="30"/>
  <c r="M1165" i="30"/>
  <c r="M1166" i="30"/>
  <c r="M1167" i="30"/>
  <c r="M1168" i="30"/>
  <c r="M1169" i="30"/>
  <c r="M1170" i="30"/>
  <c r="M1171" i="30"/>
  <c r="M1172" i="30"/>
  <c r="M1173" i="30"/>
  <c r="M1174" i="30"/>
  <c r="M1175" i="30"/>
  <c r="M1176" i="30"/>
  <c r="M1177" i="30"/>
  <c r="M1178" i="30"/>
  <c r="M1179" i="30"/>
  <c r="M1180" i="30"/>
  <c r="M1181" i="30"/>
  <c r="M1182" i="30"/>
  <c r="M1183" i="30"/>
  <c r="M1184" i="30"/>
  <c r="M1185" i="30"/>
  <c r="M1186" i="30"/>
  <c r="M1187" i="30"/>
  <c r="M1188" i="30"/>
  <c r="M1189" i="30"/>
  <c r="M1190" i="30"/>
  <c r="M1191" i="30"/>
  <c r="M1192" i="30"/>
  <c r="M1193" i="30"/>
  <c r="M1194" i="30"/>
  <c r="M1195" i="30"/>
  <c r="M1196" i="30"/>
  <c r="M1197" i="30"/>
  <c r="M1198" i="30"/>
  <c r="M1199" i="30"/>
  <c r="M1200" i="30"/>
  <c r="M1201" i="30"/>
  <c r="M1202" i="30"/>
  <c r="M1203" i="30"/>
  <c r="M1204" i="30"/>
  <c r="M1205" i="30"/>
  <c r="M1206" i="30"/>
  <c r="M1207" i="30"/>
  <c r="M1208" i="30"/>
  <c r="M1209" i="30"/>
  <c r="M1210" i="30"/>
  <c r="M1211" i="30"/>
  <c r="M1212" i="30"/>
  <c r="M1213" i="30"/>
  <c r="M1214" i="30"/>
  <c r="M1215" i="30"/>
  <c r="M1216" i="30"/>
  <c r="M1217" i="30"/>
  <c r="M1218" i="30"/>
  <c r="M1219" i="30"/>
  <c r="M1220" i="30"/>
  <c r="M1221" i="30"/>
  <c r="M1222" i="30"/>
  <c r="M1223" i="30"/>
  <c r="M1224" i="30"/>
  <c r="M1225" i="30"/>
  <c r="M1226" i="30"/>
  <c r="M1227" i="30"/>
  <c r="M1228" i="30"/>
  <c r="M1229" i="30"/>
  <c r="M1230" i="30"/>
  <c r="M1231" i="30"/>
  <c r="M1232" i="30"/>
  <c r="M1233" i="30"/>
  <c r="M1234" i="30"/>
  <c r="M1235" i="30"/>
  <c r="M1236" i="30"/>
  <c r="M1237" i="30"/>
  <c r="M1238" i="30"/>
  <c r="M1239" i="30"/>
  <c r="M1240" i="30"/>
  <c r="M1241" i="30"/>
  <c r="M1242" i="30"/>
  <c r="M1243" i="30"/>
  <c r="M1244" i="30"/>
  <c r="M1245" i="30"/>
  <c r="M1246" i="30"/>
  <c r="M1247" i="30"/>
  <c r="M1248" i="30"/>
  <c r="M1249" i="30"/>
  <c r="M1250" i="30"/>
  <c r="M1251" i="30"/>
  <c r="M1252" i="30"/>
  <c r="M1253" i="30"/>
  <c r="M1254" i="30"/>
  <c r="M1255" i="30"/>
  <c r="M1256" i="30"/>
  <c r="M1257" i="30"/>
  <c r="M1258" i="30"/>
  <c r="M1259" i="30"/>
  <c r="M1260" i="30"/>
  <c r="M1261" i="30"/>
  <c r="M1262" i="30"/>
  <c r="M1263" i="30"/>
  <c r="M1264" i="30"/>
  <c r="M1265" i="30"/>
  <c r="M1266" i="30"/>
  <c r="M1267" i="30"/>
  <c r="M1268" i="30"/>
  <c r="M1269" i="30"/>
  <c r="M1270" i="30"/>
  <c r="M1271" i="30"/>
  <c r="M1272" i="30"/>
  <c r="M1273" i="30"/>
  <c r="M1274" i="30"/>
  <c r="M1275" i="30"/>
  <c r="M1276" i="30"/>
  <c r="M1277" i="30"/>
  <c r="M1278" i="30"/>
  <c r="M1279" i="30"/>
  <c r="M1280" i="30"/>
  <c r="M1281" i="30"/>
  <c r="M1282" i="30"/>
  <c r="M1283" i="30"/>
  <c r="M1284" i="30"/>
  <c r="M1285" i="30"/>
  <c r="M1286" i="30"/>
  <c r="M1287" i="30"/>
  <c r="M1288" i="30"/>
  <c r="M1289" i="30"/>
  <c r="M1290" i="30"/>
  <c r="M1291" i="30"/>
  <c r="M1292" i="30"/>
  <c r="M1293" i="30"/>
  <c r="M1294" i="30"/>
  <c r="M1295" i="30"/>
  <c r="M1296" i="30"/>
  <c r="M1297" i="30"/>
  <c r="M1298" i="30"/>
  <c r="M1299" i="30"/>
  <c r="M1300" i="30"/>
  <c r="M1301" i="30"/>
  <c r="M1302" i="30"/>
  <c r="M1303" i="30"/>
  <c r="M1304" i="30"/>
  <c r="M1305" i="30"/>
  <c r="M1306" i="30"/>
  <c r="M1307" i="30"/>
  <c r="M1308" i="30"/>
  <c r="M1309" i="30"/>
  <c r="M1310" i="30"/>
  <c r="M1311" i="30"/>
  <c r="M1312" i="30"/>
  <c r="M1313" i="30"/>
  <c r="M1314" i="30"/>
  <c r="M1315" i="30"/>
  <c r="M1316" i="30"/>
  <c r="M1317" i="30"/>
  <c r="M1318" i="30"/>
  <c r="M1319" i="30"/>
  <c r="M1320" i="30"/>
  <c r="M1321" i="30"/>
  <c r="M1322" i="30"/>
  <c r="M1323" i="30"/>
  <c r="M1324" i="30"/>
  <c r="M1325" i="30"/>
  <c r="M1326" i="30"/>
  <c r="M1327" i="30"/>
  <c r="M1328" i="30"/>
  <c r="M1329" i="30"/>
  <c r="M1330" i="30"/>
  <c r="M1331" i="30"/>
  <c r="M1332" i="30"/>
  <c r="M1333" i="30"/>
  <c r="M1334" i="30"/>
  <c r="M1335" i="30"/>
  <c r="M1336" i="30"/>
  <c r="M1337" i="30"/>
  <c r="M1338" i="30"/>
  <c r="M1339" i="30"/>
  <c r="M1340" i="30"/>
  <c r="M1341" i="30"/>
  <c r="M1342" i="30"/>
  <c r="M1343" i="30"/>
  <c r="M1344" i="30"/>
  <c r="M1345" i="30"/>
  <c r="M1346" i="30"/>
  <c r="M1347" i="30"/>
  <c r="M1348" i="30"/>
  <c r="M1349" i="30"/>
  <c r="M1350" i="30"/>
  <c r="M1351" i="30"/>
  <c r="M1352" i="30"/>
  <c r="M1353" i="30"/>
  <c r="M1354" i="30"/>
  <c r="M1355" i="30"/>
  <c r="M1356" i="30"/>
  <c r="M1357" i="30"/>
  <c r="M1358" i="30"/>
  <c r="M1359" i="30"/>
  <c r="M1360" i="30"/>
  <c r="M1361" i="30"/>
  <c r="M1362" i="30"/>
  <c r="M1363" i="30"/>
  <c r="M1364" i="30"/>
  <c r="M1365" i="30"/>
  <c r="M1366" i="30"/>
  <c r="M1367" i="30"/>
  <c r="M1368" i="30"/>
  <c r="M1369" i="30"/>
  <c r="M1370" i="30"/>
  <c r="M1371" i="30"/>
  <c r="M1372" i="30"/>
  <c r="M1373" i="30"/>
  <c r="M1374" i="30"/>
  <c r="M1375" i="30"/>
  <c r="M1376" i="30"/>
  <c r="M1377" i="30"/>
  <c r="M1378" i="30"/>
  <c r="M1379" i="30"/>
  <c r="M1380" i="30"/>
  <c r="M1381" i="30"/>
  <c r="M1382" i="30"/>
  <c r="M1383" i="30"/>
  <c r="M1384" i="30"/>
  <c r="M1385" i="30"/>
  <c r="M1386" i="30"/>
  <c r="M1387" i="30"/>
  <c r="M1388" i="30"/>
  <c r="M1389" i="30"/>
  <c r="M1390" i="30"/>
  <c r="M1391" i="30"/>
  <c r="M1392" i="30"/>
  <c r="M1393" i="30"/>
  <c r="M1394" i="30"/>
  <c r="M1395" i="30"/>
  <c r="M1396" i="30"/>
  <c r="M1397" i="30"/>
  <c r="M1398" i="30"/>
  <c r="M1399" i="30"/>
  <c r="M1400" i="30"/>
  <c r="M1401" i="30"/>
  <c r="M1402" i="30"/>
  <c r="M1403" i="30"/>
  <c r="M1404" i="30"/>
  <c r="M1405" i="30"/>
  <c r="M1406" i="30"/>
  <c r="M1407" i="30"/>
  <c r="M1408" i="30"/>
  <c r="M1409" i="30"/>
  <c r="M1410" i="30"/>
  <c r="M1411" i="30"/>
  <c r="M1412" i="30"/>
  <c r="M1413" i="30"/>
  <c r="M1414" i="30"/>
  <c r="M1415" i="30"/>
  <c r="M1416" i="30"/>
  <c r="M1417" i="30"/>
  <c r="M1418" i="30"/>
  <c r="M1419" i="30"/>
  <c r="M1420" i="30"/>
  <c r="M1421" i="30"/>
  <c r="M1422" i="30"/>
  <c r="M1423" i="30"/>
  <c r="M1425" i="30"/>
  <c r="M1426" i="30"/>
  <c r="M1427" i="30"/>
  <c r="M1428" i="30"/>
  <c r="M1429" i="30"/>
  <c r="M1430" i="30"/>
  <c r="M1431" i="30"/>
  <c r="M1432" i="30"/>
  <c r="M1433" i="30"/>
  <c r="M1434" i="30"/>
  <c r="M1435" i="30"/>
  <c r="M1436" i="30"/>
  <c r="M1437" i="30"/>
  <c r="M1438" i="30"/>
  <c r="M1439" i="30"/>
  <c r="M1440" i="30"/>
  <c r="M1441" i="30"/>
  <c r="M1442" i="30"/>
  <c r="M1443" i="30"/>
  <c r="M1444" i="30"/>
  <c r="M1445" i="30"/>
  <c r="M1446" i="30"/>
  <c r="M1447" i="30"/>
  <c r="M1448" i="30"/>
  <c r="M1449" i="30"/>
  <c r="M1450" i="30"/>
  <c r="M1451" i="30"/>
  <c r="M1452" i="30"/>
  <c r="M1453" i="30"/>
  <c r="M1454" i="30"/>
  <c r="M1455" i="30"/>
  <c r="M1456" i="30"/>
  <c r="M1457" i="30"/>
  <c r="M1458" i="30"/>
  <c r="M1459" i="30"/>
  <c r="M1460" i="30"/>
  <c r="M1461" i="30"/>
  <c r="M1462" i="30"/>
  <c r="M1463" i="30"/>
  <c r="M1464" i="30"/>
  <c r="M1465" i="30"/>
  <c r="M1466" i="30"/>
  <c r="M1467" i="30"/>
  <c r="M1468" i="30"/>
  <c r="M1469" i="30"/>
  <c r="M1470" i="30"/>
  <c r="M1471" i="30"/>
  <c r="M1472" i="30"/>
  <c r="M1473" i="30"/>
  <c r="M1474" i="30"/>
  <c r="M1475" i="30"/>
  <c r="M1476" i="30"/>
  <c r="M1477" i="30"/>
  <c r="M1478" i="30"/>
  <c r="M1479" i="30"/>
  <c r="M1480" i="30"/>
  <c r="M1481" i="30"/>
  <c r="M1482" i="30"/>
  <c r="M1483" i="30"/>
  <c r="M1484" i="30"/>
  <c r="M1485" i="30"/>
  <c r="M1486" i="30"/>
  <c r="M1487" i="30"/>
  <c r="M1488" i="30"/>
  <c r="M1489" i="30"/>
  <c r="M1490" i="30"/>
  <c r="M1491" i="30"/>
  <c r="M1492" i="30"/>
  <c r="M1493" i="30"/>
  <c r="M1494" i="30"/>
  <c r="M1495" i="30"/>
  <c r="M1496" i="30"/>
  <c r="M1497" i="30"/>
  <c r="M1498" i="30"/>
  <c r="M1499" i="30"/>
  <c r="M1500" i="30"/>
  <c r="M1501" i="30"/>
  <c r="M1502" i="30"/>
  <c r="M1503" i="30"/>
  <c r="M1504" i="30"/>
  <c r="M1505" i="30"/>
  <c r="M1506" i="30"/>
  <c r="M1507" i="30"/>
  <c r="M1508" i="30"/>
  <c r="M1509" i="30"/>
  <c r="M1510" i="30"/>
  <c r="M1511" i="30"/>
  <c r="M1512" i="30"/>
  <c r="M1513" i="30"/>
  <c r="M1514" i="30"/>
  <c r="M1515" i="30"/>
  <c r="M1516" i="30"/>
  <c r="M1517" i="30"/>
  <c r="M1518" i="30"/>
  <c r="M1519" i="30"/>
  <c r="M1520" i="30"/>
  <c r="M1521" i="30"/>
  <c r="M1522" i="30"/>
  <c r="M1523" i="30"/>
  <c r="M1524" i="30"/>
  <c r="M1525" i="30"/>
  <c r="M1526" i="30"/>
  <c r="M1527" i="30"/>
  <c r="M1528" i="30"/>
  <c r="M1529" i="30"/>
  <c r="M1530" i="30"/>
  <c r="M1531" i="30"/>
  <c r="M1532" i="30"/>
  <c r="M1533" i="30"/>
  <c r="M1534" i="30"/>
  <c r="M1535" i="30"/>
  <c r="M1536" i="30"/>
  <c r="M1537" i="30"/>
  <c r="M1538" i="30"/>
  <c r="M1539" i="30"/>
  <c r="M1540" i="30"/>
  <c r="M1541" i="30"/>
  <c r="M1542" i="30"/>
  <c r="M1543" i="30"/>
  <c r="M1544" i="30"/>
  <c r="M1545" i="30"/>
  <c r="M1546" i="30"/>
  <c r="M1547" i="30"/>
  <c r="M1548" i="30"/>
  <c r="M1549" i="30"/>
  <c r="M1550" i="30"/>
  <c r="M1551" i="30"/>
  <c r="M1552" i="30"/>
  <c r="M1553" i="30"/>
  <c r="M1554" i="30"/>
  <c r="M1555" i="30"/>
  <c r="M1556" i="30"/>
  <c r="M1557" i="30"/>
  <c r="M1558" i="30"/>
  <c r="M1559" i="30"/>
  <c r="M1560" i="30"/>
  <c r="M1561" i="30"/>
  <c r="M1562" i="30"/>
  <c r="M1563" i="30"/>
  <c r="M1564" i="30"/>
  <c r="M1565" i="30"/>
  <c r="M1566" i="30"/>
  <c r="M1567" i="30"/>
  <c r="M1568" i="30"/>
  <c r="M1569" i="30"/>
  <c r="M1570" i="30"/>
  <c r="M1571" i="30"/>
  <c r="M1572" i="30"/>
  <c r="M1573" i="30"/>
  <c r="M1574" i="30"/>
  <c r="M1575" i="30"/>
  <c r="M1576" i="30"/>
  <c r="M1577" i="30"/>
  <c r="M1578" i="30"/>
  <c r="M1579" i="30"/>
  <c r="M1580" i="30"/>
  <c r="M1581" i="30"/>
  <c r="M1582" i="30"/>
  <c r="M1583" i="30"/>
  <c r="M1584" i="30"/>
  <c r="M1585" i="30"/>
  <c r="M1586" i="30"/>
  <c r="M1587" i="30"/>
  <c r="M1588" i="30"/>
  <c r="M1589" i="30"/>
  <c r="M1590" i="30"/>
  <c r="M1591" i="30"/>
  <c r="M1592" i="30"/>
  <c r="M1593" i="30"/>
  <c r="M1594" i="30"/>
  <c r="M1595" i="30"/>
  <c r="M1596" i="30"/>
  <c r="M1597" i="30"/>
  <c r="M1598" i="30"/>
  <c r="M1599" i="30"/>
  <c r="M1600" i="30"/>
  <c r="M1601" i="30"/>
  <c r="M1602" i="30"/>
  <c r="M1603" i="30"/>
  <c r="M1604" i="30"/>
  <c r="M1605" i="30"/>
  <c r="M1606" i="30"/>
  <c r="M1607" i="30"/>
  <c r="M1608" i="30"/>
  <c r="M1609" i="30"/>
  <c r="M1610" i="30"/>
  <c r="M1611" i="30"/>
  <c r="M1612" i="30"/>
  <c r="M1613" i="30"/>
  <c r="M1614" i="30"/>
  <c r="M1615" i="30"/>
  <c r="M1616" i="30"/>
  <c r="M1617" i="30"/>
  <c r="M1618" i="30"/>
  <c r="M1619" i="30"/>
  <c r="M1620" i="30"/>
  <c r="M1621" i="30"/>
  <c r="M1622" i="30"/>
  <c r="M1623" i="30"/>
  <c r="M1624" i="30"/>
  <c r="M1625" i="30"/>
  <c r="M1626" i="30"/>
  <c r="M1627" i="30"/>
  <c r="M1628" i="30"/>
  <c r="M1629" i="30"/>
  <c r="M1630" i="30"/>
  <c r="M1631" i="30"/>
  <c r="M1632" i="30"/>
  <c r="M1633" i="30"/>
  <c r="M1634" i="30"/>
  <c r="M1635" i="30"/>
  <c r="M1636" i="30"/>
  <c r="M1637" i="30"/>
  <c r="M1638" i="30"/>
  <c r="M1639" i="30"/>
  <c r="M1640" i="30"/>
  <c r="M1641" i="30"/>
  <c r="M1642" i="30"/>
  <c r="M1643" i="30"/>
  <c r="M1644" i="30"/>
  <c r="M1645" i="30"/>
  <c r="M1646" i="30"/>
  <c r="M1647" i="30"/>
  <c r="M1648" i="30"/>
  <c r="M1649" i="30"/>
  <c r="M1650" i="30"/>
  <c r="M1651" i="30"/>
  <c r="M1652" i="30"/>
  <c r="M1653" i="30"/>
  <c r="M1654" i="30"/>
  <c r="M1655" i="30"/>
  <c r="M1656" i="30"/>
  <c r="M1657" i="30"/>
  <c r="M1658" i="30"/>
  <c r="M1659" i="30"/>
  <c r="M1660" i="30"/>
  <c r="M1661" i="30"/>
  <c r="M1662" i="30"/>
  <c r="M1663" i="30"/>
  <c r="M1664" i="30"/>
  <c r="M1665" i="30"/>
  <c r="M1666" i="30"/>
  <c r="M1667" i="30"/>
  <c r="M1668" i="30"/>
  <c r="M1669" i="30"/>
  <c r="M1670" i="30"/>
  <c r="M1671" i="30"/>
  <c r="M1672" i="30"/>
  <c r="M1673" i="30"/>
  <c r="M1674" i="30"/>
  <c r="M1675" i="30"/>
  <c r="M1676" i="30"/>
  <c r="M1677" i="30"/>
  <c r="M1678" i="30"/>
  <c r="M1679" i="30"/>
  <c r="M1680" i="30"/>
  <c r="M1681" i="30"/>
  <c r="M1682" i="30"/>
  <c r="M1683" i="30"/>
  <c r="M1684" i="30"/>
  <c r="M1685" i="30"/>
  <c r="M1686" i="30"/>
  <c r="M1687" i="30"/>
  <c r="M1688" i="30"/>
  <c r="M1689" i="30"/>
  <c r="M1690" i="30"/>
  <c r="M1691" i="30"/>
  <c r="M1692" i="30"/>
  <c r="M1693" i="30"/>
  <c r="M1694" i="30"/>
  <c r="M1695" i="30"/>
  <c r="M1696" i="30"/>
  <c r="M1697" i="30"/>
  <c r="M1698" i="30"/>
  <c r="M1699" i="30"/>
  <c r="M1700" i="30"/>
  <c r="M1701" i="30"/>
  <c r="M1702" i="30"/>
  <c r="M1703" i="30"/>
  <c r="M1704" i="30"/>
  <c r="M1705" i="30"/>
  <c r="M1706" i="30"/>
  <c r="M1707" i="30"/>
  <c r="M1708" i="30"/>
  <c r="M1709" i="30"/>
  <c r="M1710" i="30"/>
  <c r="M1711" i="30"/>
  <c r="M1712" i="30"/>
  <c r="M1713" i="30"/>
  <c r="M1714" i="30"/>
  <c r="M1715" i="30"/>
  <c r="M1716" i="30"/>
  <c r="M1717" i="30"/>
  <c r="M1718" i="30"/>
  <c r="M1719" i="30"/>
  <c r="M1720" i="30"/>
  <c r="M1721" i="30"/>
  <c r="M1722" i="30"/>
  <c r="M1723" i="30"/>
  <c r="M1724" i="30"/>
  <c r="M1725" i="30"/>
  <c r="M1726" i="30"/>
  <c r="M1727" i="30"/>
  <c r="M1728" i="30"/>
  <c r="M1729" i="30"/>
  <c r="M1730" i="30"/>
  <c r="M1731" i="30"/>
  <c r="M1732" i="30"/>
  <c r="M1733" i="30"/>
  <c r="M1734" i="30"/>
  <c r="M1735" i="30"/>
  <c r="M1736" i="30"/>
  <c r="M1737" i="30"/>
  <c r="M1738" i="30"/>
  <c r="M1739" i="30"/>
  <c r="M1740" i="30"/>
  <c r="M1741" i="30"/>
  <c r="M1742" i="30"/>
  <c r="M1743" i="30"/>
  <c r="M1744" i="30"/>
  <c r="M1745" i="30"/>
  <c r="M1746" i="30"/>
  <c r="M1747" i="30"/>
  <c r="M1748" i="30"/>
  <c r="M1749" i="30"/>
  <c r="M1750" i="30"/>
  <c r="M1751" i="30"/>
  <c r="M1752" i="30"/>
  <c r="M1753" i="30"/>
  <c r="M1754" i="30"/>
  <c r="M1755" i="30"/>
  <c r="M1756" i="30"/>
  <c r="M1757" i="30"/>
  <c r="M1758" i="30"/>
  <c r="M1759" i="30"/>
  <c r="M1760" i="30"/>
  <c r="M1761" i="30"/>
  <c r="M1762" i="30"/>
  <c r="M1763" i="30"/>
  <c r="M1764" i="30"/>
  <c r="M1765" i="30"/>
  <c r="M1766" i="30"/>
  <c r="M1767" i="30"/>
  <c r="M1768" i="30"/>
  <c r="M1769" i="30"/>
  <c r="M1770" i="30"/>
  <c r="M1771" i="30"/>
  <c r="M1772" i="30"/>
  <c r="M1773" i="30"/>
  <c r="M1774" i="30"/>
  <c r="M1775" i="30"/>
  <c r="M1776" i="30"/>
  <c r="M1777" i="30"/>
  <c r="M1778" i="30"/>
  <c r="M1779" i="30"/>
  <c r="M1780" i="30"/>
  <c r="M1781" i="30"/>
  <c r="M1782" i="30"/>
  <c r="M1783" i="30"/>
  <c r="M1784" i="30"/>
  <c r="M1785" i="30"/>
  <c r="M1786" i="30"/>
  <c r="M1787" i="30"/>
  <c r="M1788" i="30"/>
  <c r="M1789" i="30"/>
  <c r="M1790" i="30"/>
  <c r="M1791" i="30"/>
  <c r="M1792" i="30"/>
  <c r="M1793" i="30"/>
  <c r="M1794" i="30"/>
  <c r="M1795" i="30"/>
  <c r="M1796" i="30"/>
  <c r="M1797" i="30"/>
  <c r="M1798" i="30"/>
  <c r="M1799" i="30"/>
  <c r="M1800" i="30"/>
  <c r="M1801" i="30"/>
  <c r="M1802" i="30"/>
  <c r="M1803" i="30"/>
  <c r="M1804" i="30"/>
  <c r="M1805" i="30"/>
  <c r="M1806" i="30"/>
  <c r="M1807" i="30"/>
  <c r="M1808" i="30"/>
  <c r="M1809" i="30"/>
  <c r="M1810" i="30"/>
  <c r="M1811" i="30"/>
  <c r="M1812" i="30"/>
  <c r="M1813" i="30"/>
  <c r="M1814" i="30"/>
  <c r="M1815" i="30"/>
  <c r="M1816" i="30"/>
  <c r="M1817" i="30"/>
  <c r="M1818" i="30"/>
  <c r="M1819" i="30"/>
  <c r="M1820" i="30"/>
  <c r="M1821" i="30"/>
  <c r="M1822" i="30"/>
  <c r="M1823" i="30"/>
  <c r="M1824" i="30"/>
  <c r="M1825" i="30"/>
  <c r="M1826" i="30"/>
  <c r="M1827" i="30"/>
  <c r="M1828" i="30"/>
  <c r="M1829" i="30"/>
  <c r="M1830" i="30"/>
  <c r="M1831" i="30"/>
  <c r="M1832" i="30"/>
  <c r="M1833" i="30"/>
  <c r="M1834" i="30"/>
  <c r="M1835" i="30"/>
  <c r="M1836" i="30"/>
  <c r="M1837" i="30"/>
  <c r="M1838" i="30"/>
  <c r="M1839" i="30"/>
  <c r="M1840" i="30"/>
  <c r="M1841" i="30"/>
  <c r="M1842" i="30"/>
  <c r="M1843" i="30"/>
  <c r="M1844" i="30"/>
  <c r="M1845" i="30"/>
  <c r="M1846" i="30"/>
  <c r="M1847" i="30"/>
  <c r="M1848" i="30"/>
  <c r="M1849" i="30"/>
  <c r="M1850" i="30"/>
  <c r="M1851" i="30"/>
  <c r="M1852" i="30"/>
  <c r="M1853" i="30"/>
  <c r="M1854" i="30"/>
  <c r="M1855" i="30"/>
  <c r="M1856" i="30"/>
  <c r="M1857" i="30"/>
  <c r="M1858" i="30"/>
  <c r="M1859" i="30"/>
  <c r="M1860" i="30"/>
  <c r="M1861" i="30"/>
  <c r="M1862" i="30"/>
  <c r="M1863" i="30"/>
  <c r="M1864" i="30"/>
  <c r="M1865" i="30"/>
  <c r="M1866" i="30"/>
  <c r="M1867" i="30"/>
  <c r="M1868" i="30"/>
  <c r="M1869" i="30"/>
  <c r="M1870" i="30"/>
  <c r="M1871" i="30"/>
  <c r="M1872" i="30"/>
  <c r="M1873" i="30"/>
  <c r="M1874" i="30"/>
  <c r="M1875" i="30"/>
  <c r="M1876" i="30"/>
  <c r="M1877" i="30"/>
  <c r="M1878" i="30"/>
  <c r="M1879" i="30"/>
  <c r="M1880" i="30"/>
  <c r="M1881" i="30"/>
  <c r="M1882" i="30"/>
  <c r="M1883" i="30"/>
  <c r="M1884" i="30"/>
  <c r="M1885" i="30"/>
  <c r="M1886" i="30"/>
  <c r="M1887" i="30"/>
  <c r="M1888" i="30"/>
  <c r="M1889" i="30"/>
  <c r="M1890" i="30"/>
  <c r="M1891" i="30"/>
  <c r="M1892" i="30"/>
  <c r="M1893" i="30"/>
  <c r="M1894" i="30"/>
  <c r="M1895" i="30"/>
  <c r="M1896" i="30"/>
  <c r="M1897" i="30"/>
  <c r="M1898" i="30"/>
  <c r="M1899" i="30"/>
  <c r="M1900" i="30"/>
  <c r="M1901" i="30"/>
  <c r="M1902" i="30"/>
  <c r="M1903" i="30"/>
  <c r="M1904" i="30"/>
  <c r="M1905" i="30"/>
  <c r="M1906" i="30"/>
  <c r="M1907" i="30"/>
  <c r="M1908" i="30"/>
  <c r="M1909" i="30"/>
  <c r="M1910" i="30"/>
  <c r="M1911" i="30"/>
  <c r="M1912" i="30"/>
  <c r="M1913" i="30"/>
  <c r="M1914" i="30"/>
  <c r="M1915" i="30"/>
  <c r="M1916" i="30"/>
  <c r="M1917" i="30"/>
  <c r="M1918" i="30"/>
  <c r="M1919" i="30"/>
  <c r="M1920" i="30"/>
  <c r="M1921" i="30"/>
  <c r="M1922" i="30"/>
  <c r="M1923" i="30"/>
  <c r="M1924" i="30"/>
  <c r="M1925" i="30"/>
  <c r="M1926" i="30"/>
  <c r="M1927" i="30"/>
  <c r="M1928" i="30"/>
  <c r="M1929" i="30"/>
  <c r="M1930" i="30"/>
  <c r="M1931" i="30"/>
  <c r="M1932" i="30"/>
  <c r="M1933" i="30"/>
  <c r="M1934" i="30"/>
  <c r="M1935" i="30"/>
  <c r="M1936" i="30"/>
  <c r="M1937" i="30"/>
  <c r="M1938" i="30"/>
  <c r="M1939" i="30"/>
  <c r="M1940" i="30"/>
  <c r="M1941" i="30"/>
  <c r="M1942" i="30"/>
  <c r="M1943" i="30"/>
  <c r="M1944" i="30"/>
  <c r="M1945" i="30"/>
  <c r="M1946" i="30"/>
  <c r="M1947" i="30"/>
  <c r="M1948" i="30"/>
  <c r="M1949" i="30"/>
  <c r="M1950" i="30"/>
  <c r="M1951" i="30"/>
  <c r="M1952" i="30"/>
  <c r="M1953" i="30"/>
  <c r="M1954" i="30"/>
  <c r="M1955" i="30"/>
  <c r="M1956" i="30"/>
  <c r="M1957" i="30"/>
  <c r="M1958" i="30"/>
  <c r="M1959" i="30"/>
  <c r="M1960" i="30"/>
  <c r="M1961" i="30"/>
  <c r="M1962" i="30"/>
  <c r="M1963" i="30"/>
  <c r="M1964" i="30"/>
  <c r="M1965" i="30"/>
  <c r="M1966" i="30"/>
  <c r="M1967" i="30"/>
  <c r="M1968" i="30"/>
  <c r="M1969" i="30"/>
  <c r="M1970" i="30"/>
  <c r="M1971" i="30"/>
  <c r="M1972" i="30"/>
  <c r="M1973" i="30"/>
  <c r="M1974" i="30"/>
  <c r="M1975" i="30"/>
  <c r="M1976" i="30"/>
  <c r="M1977" i="30"/>
  <c r="M1978" i="30"/>
  <c r="M1979" i="30"/>
  <c r="M1980" i="30"/>
  <c r="M1981" i="30"/>
  <c r="M1982" i="30"/>
  <c r="M1983" i="30"/>
  <c r="M1984" i="30"/>
  <c r="M1985" i="30"/>
  <c r="M1986" i="30"/>
  <c r="M1987" i="30"/>
  <c r="M1988" i="30"/>
  <c r="M1989" i="30"/>
  <c r="M1990" i="30"/>
  <c r="M1991" i="30"/>
  <c r="M1992" i="30"/>
  <c r="M1993" i="30"/>
  <c r="M1994" i="30"/>
  <c r="M1995" i="30"/>
  <c r="M1996" i="30"/>
  <c r="M1997" i="30"/>
  <c r="M1998" i="30"/>
  <c r="M1999" i="30"/>
  <c r="M2000" i="30"/>
  <c r="M2001" i="30"/>
  <c r="M2002" i="30"/>
  <c r="M2003" i="30"/>
  <c r="M2004" i="30"/>
  <c r="M2005" i="30"/>
  <c r="M2006" i="30"/>
  <c r="M2007" i="30"/>
  <c r="M2008" i="30"/>
  <c r="M2009" i="30"/>
  <c r="M2010" i="30"/>
  <c r="M2011" i="30"/>
  <c r="M2012" i="30"/>
  <c r="M2013" i="30"/>
  <c r="M2014" i="30"/>
  <c r="M2015" i="30"/>
  <c r="M2016" i="30"/>
  <c r="M2017" i="30"/>
  <c r="M2018" i="30"/>
  <c r="M2019" i="30"/>
  <c r="M2020" i="30"/>
  <c r="M2021" i="30"/>
  <c r="M2022" i="30"/>
  <c r="M2023" i="30"/>
  <c r="M2024" i="30"/>
  <c r="M2025" i="30"/>
  <c r="M2026" i="30"/>
  <c r="M2027" i="30"/>
  <c r="M2028" i="30"/>
  <c r="M2029" i="30"/>
  <c r="M2030" i="30"/>
  <c r="M2031" i="30"/>
  <c r="M2032" i="30"/>
  <c r="M2033" i="30"/>
  <c r="M2034" i="30"/>
  <c r="M2035" i="30"/>
  <c r="M2036" i="30"/>
  <c r="M2037" i="30"/>
  <c r="M2038" i="30"/>
  <c r="M2039" i="30"/>
  <c r="M2040" i="30"/>
  <c r="M2041" i="30"/>
  <c r="M2042" i="30"/>
  <c r="M2043" i="30"/>
  <c r="M2044" i="30"/>
  <c r="M2045" i="30"/>
  <c r="M2046" i="30"/>
  <c r="M2047" i="30"/>
  <c r="M2048" i="30"/>
  <c r="M2049" i="30"/>
  <c r="M2050" i="30"/>
  <c r="M2051" i="30"/>
  <c r="M2052" i="30"/>
  <c r="M2053" i="30"/>
  <c r="M2054" i="30"/>
  <c r="M2055" i="30"/>
  <c r="M2056" i="30"/>
  <c r="M2057" i="30"/>
  <c r="M2058" i="30"/>
  <c r="M2059" i="30"/>
  <c r="M2060" i="30"/>
  <c r="M2061" i="30"/>
  <c r="M2062" i="30"/>
  <c r="M2063" i="30"/>
  <c r="M2064" i="30"/>
  <c r="M2065" i="30"/>
  <c r="M2066" i="30"/>
  <c r="M2067" i="30"/>
  <c r="M2068" i="30"/>
  <c r="M2069" i="30"/>
  <c r="M2070" i="30"/>
  <c r="M2071" i="30"/>
  <c r="M2072" i="30"/>
  <c r="M2073" i="30"/>
  <c r="M2074" i="30"/>
  <c r="M2075" i="30"/>
  <c r="M2076" i="30"/>
  <c r="M2077" i="30"/>
  <c r="M2078" i="30"/>
  <c r="M2079" i="30"/>
  <c r="M2080" i="30"/>
  <c r="M2081" i="30"/>
  <c r="M2082" i="30"/>
  <c r="M2083" i="30"/>
  <c r="M2084" i="30"/>
  <c r="M2085" i="30"/>
  <c r="M2086" i="30"/>
  <c r="M2087" i="30"/>
  <c r="M2088" i="30"/>
  <c r="M2089" i="30"/>
  <c r="M2090" i="30"/>
  <c r="M2091" i="30"/>
  <c r="M2092" i="30"/>
  <c r="M2093" i="30"/>
  <c r="M2094" i="30"/>
  <c r="M2095" i="30"/>
  <c r="M2096" i="30"/>
  <c r="M2097" i="30"/>
  <c r="M2098" i="30"/>
  <c r="M2099" i="30"/>
  <c r="M2100" i="30"/>
  <c r="M2101" i="30"/>
  <c r="M2102" i="30"/>
  <c r="M2103" i="30"/>
  <c r="M2104" i="30"/>
  <c r="M2105" i="30"/>
  <c r="M2106" i="30"/>
  <c r="M2107" i="30"/>
  <c r="M2108" i="30"/>
  <c r="M2109" i="30"/>
  <c r="M2110" i="30"/>
  <c r="M2111" i="30"/>
  <c r="M2112" i="30"/>
  <c r="M2113" i="30"/>
  <c r="M2114" i="30"/>
  <c r="M2115" i="30"/>
  <c r="M2116" i="30"/>
  <c r="M2117" i="30"/>
  <c r="M2118" i="30"/>
  <c r="M2119" i="30"/>
  <c r="M2120" i="30"/>
  <c r="M2121" i="30"/>
  <c r="M2122" i="30"/>
  <c r="M2123" i="30"/>
  <c r="M2124" i="30"/>
  <c r="M2125" i="30"/>
  <c r="M2126" i="30"/>
  <c r="M2127" i="30"/>
  <c r="M2128" i="30"/>
  <c r="M2129" i="30"/>
  <c r="M2130" i="30"/>
  <c r="M2131" i="30"/>
  <c r="M2132" i="30"/>
  <c r="M2133" i="30"/>
  <c r="M2134" i="30"/>
  <c r="M2135" i="30"/>
  <c r="M2136" i="30"/>
  <c r="M2137" i="30"/>
  <c r="M2138" i="30"/>
  <c r="M2139" i="30"/>
  <c r="M2140" i="30"/>
  <c r="M2141" i="30"/>
  <c r="M2142" i="30"/>
  <c r="M2143" i="30"/>
  <c r="M2144" i="30"/>
  <c r="M2145" i="30"/>
  <c r="M2146" i="30"/>
  <c r="M2147" i="30"/>
  <c r="M2148" i="30"/>
  <c r="M2149" i="30"/>
  <c r="M2150" i="30"/>
  <c r="M2151" i="30"/>
  <c r="M2152" i="30"/>
  <c r="M2153" i="30"/>
  <c r="M2154" i="30"/>
  <c r="M2155" i="30"/>
  <c r="M2156" i="30"/>
  <c r="M2157" i="30"/>
  <c r="M2158" i="30"/>
  <c r="M2159" i="30"/>
  <c r="M2160" i="30"/>
  <c r="M2161" i="30"/>
  <c r="M2162" i="30"/>
  <c r="M2163" i="30"/>
  <c r="M2164" i="30"/>
  <c r="M2165" i="30"/>
  <c r="M2166" i="30"/>
  <c r="M2167" i="30"/>
  <c r="M2168" i="30"/>
  <c r="M2169" i="30"/>
  <c r="M2170" i="30"/>
  <c r="M2171" i="30"/>
  <c r="M2172" i="30"/>
  <c r="M2173" i="30"/>
  <c r="M2174" i="30"/>
  <c r="M2175" i="30"/>
  <c r="M2176" i="30"/>
  <c r="M2177" i="30"/>
  <c r="M2178" i="30"/>
  <c r="M2179" i="30"/>
  <c r="M2180" i="30"/>
  <c r="M2181" i="30"/>
  <c r="M2182" i="30"/>
  <c r="M2183" i="30"/>
  <c r="M2184" i="30"/>
  <c r="M2185" i="30"/>
  <c r="M2186" i="30"/>
  <c r="M2187" i="30"/>
  <c r="M2188" i="30"/>
  <c r="M2189" i="30"/>
  <c r="M2190" i="30"/>
  <c r="M2191" i="30"/>
  <c r="M2192" i="30"/>
  <c r="M2193" i="30"/>
  <c r="M2194" i="30"/>
  <c r="M2195" i="30"/>
  <c r="M2196" i="30"/>
  <c r="M2197" i="30"/>
  <c r="M2198" i="30"/>
  <c r="M2199" i="30"/>
  <c r="M2200" i="30"/>
  <c r="M2201" i="30"/>
  <c r="M2202" i="30"/>
  <c r="M2203" i="30"/>
  <c r="M2204" i="30"/>
  <c r="M2205" i="30"/>
  <c r="M2206" i="30"/>
  <c r="M2207" i="30"/>
  <c r="M2208" i="30"/>
  <c r="M2209" i="30"/>
  <c r="M2210" i="30"/>
  <c r="M2211" i="30"/>
  <c r="M2212" i="30"/>
  <c r="M2213" i="30"/>
  <c r="M2214" i="30"/>
  <c r="M2215" i="30"/>
  <c r="M2216" i="30"/>
  <c r="M2217" i="30"/>
  <c r="M2218" i="30"/>
  <c r="M2219" i="30"/>
  <c r="M2220" i="30"/>
  <c r="M2221" i="30"/>
  <c r="M2222" i="30"/>
  <c r="M2223" i="30"/>
  <c r="M2224" i="30"/>
  <c r="M2225" i="30"/>
  <c r="M2226" i="30"/>
  <c r="M2227" i="30"/>
  <c r="M2228" i="30"/>
  <c r="M2229" i="30"/>
  <c r="M2230" i="30"/>
  <c r="M2231" i="30"/>
  <c r="M2232" i="30"/>
  <c r="M2233" i="30"/>
  <c r="M2234" i="30"/>
  <c r="M2235" i="30"/>
  <c r="M2236" i="30"/>
  <c r="M2237" i="30"/>
  <c r="M2238" i="30"/>
  <c r="M2239" i="30"/>
  <c r="M2240" i="30"/>
  <c r="M2241" i="30"/>
  <c r="M2242" i="30"/>
  <c r="M2243" i="30"/>
  <c r="M2244" i="30"/>
  <c r="M2245" i="30"/>
  <c r="M2246" i="30"/>
  <c r="M2247" i="30"/>
  <c r="M2248" i="30"/>
  <c r="M2249" i="30"/>
  <c r="M2250" i="30"/>
  <c r="M2251" i="30"/>
  <c r="M2252" i="30"/>
  <c r="M2253" i="30"/>
  <c r="M2254" i="30"/>
  <c r="M2255" i="30"/>
  <c r="M2256" i="30"/>
  <c r="M2257" i="30"/>
  <c r="M2258" i="30"/>
  <c r="M2259" i="30"/>
  <c r="M2260" i="30"/>
  <c r="M2261" i="30"/>
  <c r="M2262" i="30"/>
  <c r="M2263" i="30"/>
  <c r="M2264" i="30"/>
  <c r="M2265" i="30"/>
  <c r="M2266" i="30"/>
  <c r="M2267" i="30"/>
  <c r="M2268" i="30"/>
  <c r="M2269" i="30"/>
  <c r="M2270" i="30"/>
  <c r="M2271" i="30"/>
  <c r="M2272" i="30"/>
  <c r="M2273" i="30"/>
  <c r="M2274" i="30"/>
  <c r="M2275" i="30"/>
  <c r="M2276" i="30"/>
  <c r="M2277" i="30"/>
  <c r="M2278" i="30"/>
  <c r="M2279" i="30"/>
  <c r="M2280" i="30"/>
  <c r="M2281" i="30"/>
  <c r="M2282" i="30"/>
  <c r="M2283" i="30"/>
  <c r="M2284" i="30"/>
  <c r="M2285" i="30"/>
  <c r="M2286" i="30"/>
  <c r="M2287" i="30"/>
  <c r="M2288" i="30"/>
  <c r="M2289" i="30"/>
  <c r="M2290" i="30"/>
  <c r="M2291" i="30"/>
  <c r="M2292" i="30"/>
  <c r="M2293" i="30"/>
  <c r="M2294" i="30"/>
  <c r="M2295" i="30"/>
  <c r="M2296" i="30"/>
  <c r="M2297" i="30"/>
  <c r="M2298" i="30"/>
  <c r="M2299" i="30"/>
  <c r="M2300" i="30"/>
  <c r="M2301" i="30"/>
  <c r="M2302" i="30"/>
  <c r="M2303" i="30"/>
  <c r="M2304" i="30"/>
  <c r="M2305" i="30"/>
  <c r="M2306" i="30"/>
  <c r="M2307" i="30"/>
  <c r="M2308" i="30"/>
  <c r="M2309" i="30"/>
  <c r="M2310" i="30"/>
  <c r="M2311" i="30"/>
  <c r="M2312" i="30"/>
  <c r="M2313" i="30"/>
  <c r="M2314" i="30"/>
  <c r="M2315" i="30"/>
  <c r="M2316" i="30"/>
  <c r="M2317" i="30"/>
  <c r="M2318" i="30"/>
  <c r="M2319" i="30"/>
  <c r="M2320" i="30"/>
  <c r="M2321" i="30"/>
  <c r="M2322" i="30"/>
  <c r="M2323" i="30"/>
  <c r="M2324" i="30"/>
  <c r="M2325" i="30"/>
  <c r="M2326" i="30"/>
  <c r="M2327" i="30"/>
  <c r="M2328" i="30"/>
  <c r="M2329" i="30"/>
  <c r="M2330" i="30"/>
  <c r="M2331" i="30"/>
  <c r="M2332" i="30"/>
  <c r="M2333" i="30"/>
  <c r="M2334" i="30"/>
  <c r="M2335" i="30"/>
  <c r="M2336" i="30"/>
  <c r="M2337" i="30"/>
  <c r="M2338" i="30"/>
  <c r="M2339" i="30"/>
  <c r="M2340" i="30"/>
  <c r="M2341" i="30"/>
  <c r="M2342" i="30"/>
  <c r="M2343" i="30"/>
  <c r="M2344" i="30"/>
  <c r="M2345" i="30"/>
  <c r="M2346" i="30"/>
  <c r="M2347" i="30"/>
  <c r="M2348" i="30"/>
  <c r="M2349" i="30"/>
  <c r="M2350" i="30"/>
  <c r="M2351" i="30"/>
  <c r="M2352" i="30"/>
  <c r="M2353" i="30"/>
  <c r="M2354" i="30"/>
  <c r="M2355" i="30"/>
  <c r="M2356" i="30"/>
  <c r="M2357" i="30"/>
  <c r="M2358" i="30"/>
  <c r="M2359" i="30"/>
  <c r="M2360" i="30"/>
  <c r="M2361" i="30"/>
  <c r="M2362" i="30"/>
  <c r="M2363" i="30"/>
  <c r="M2364" i="30"/>
  <c r="M2365" i="30"/>
  <c r="M2366" i="30"/>
  <c r="M2367" i="30"/>
  <c r="M2368" i="30"/>
  <c r="M2369" i="30"/>
  <c r="M2370" i="30"/>
  <c r="M2371" i="30"/>
  <c r="M2372" i="30"/>
  <c r="M2373" i="30"/>
  <c r="M2374" i="30"/>
  <c r="M2375" i="30"/>
  <c r="M2376" i="30"/>
  <c r="M2377" i="30"/>
  <c r="M2378" i="30"/>
  <c r="M2379" i="30"/>
  <c r="M2380" i="30"/>
  <c r="M2381" i="30"/>
  <c r="M2382" i="30"/>
  <c r="M2383" i="30"/>
  <c r="M2384" i="30"/>
  <c r="M2385" i="30"/>
  <c r="M2386" i="30"/>
  <c r="M2387" i="30"/>
  <c r="M2388" i="30"/>
  <c r="M2389" i="30"/>
  <c r="M2390" i="30"/>
  <c r="M2391" i="30"/>
  <c r="M2392" i="30"/>
  <c r="M2393" i="30"/>
  <c r="M2394" i="30"/>
  <c r="M2395" i="30"/>
  <c r="M2396" i="30"/>
  <c r="M2397" i="30"/>
  <c r="M2398" i="30"/>
  <c r="M2399" i="30"/>
  <c r="M2400" i="30"/>
  <c r="M2401" i="30"/>
  <c r="M2402" i="30"/>
  <c r="M2403" i="30"/>
  <c r="M2404" i="30"/>
  <c r="M2405" i="30"/>
  <c r="M2406" i="30"/>
  <c r="M2407" i="30"/>
  <c r="M2408" i="30"/>
  <c r="M2409" i="30"/>
  <c r="M2410" i="30"/>
  <c r="M2411" i="30"/>
  <c r="M2412" i="30"/>
  <c r="M2413" i="30"/>
  <c r="M2414" i="30"/>
  <c r="M2415" i="30"/>
  <c r="M2416" i="30"/>
  <c r="M2417" i="30"/>
  <c r="M2418" i="30"/>
  <c r="M2419" i="30"/>
  <c r="M2420" i="30"/>
  <c r="M2421" i="30"/>
  <c r="M2422" i="30"/>
  <c r="M2423" i="30"/>
  <c r="M2424" i="30"/>
  <c r="M2425" i="30"/>
  <c r="M2426" i="30"/>
  <c r="M2427" i="30"/>
  <c r="M2428" i="30"/>
  <c r="M2429" i="30"/>
  <c r="M2430" i="30"/>
  <c r="M2431" i="30"/>
  <c r="M2432" i="30"/>
  <c r="M2433" i="30"/>
  <c r="M2434" i="30"/>
  <c r="M2435" i="30"/>
  <c r="M2436" i="30"/>
  <c r="M2437" i="30"/>
  <c r="M2438" i="30"/>
  <c r="M2439" i="30"/>
  <c r="M2440" i="30"/>
  <c r="M2441" i="30"/>
  <c r="M2442" i="30"/>
  <c r="M2443" i="30"/>
  <c r="M2444" i="30"/>
  <c r="M2445" i="30"/>
  <c r="M2446" i="30"/>
  <c r="M2447" i="30"/>
  <c r="M2448" i="30"/>
  <c r="M2449" i="30"/>
  <c r="M2450" i="30"/>
  <c r="M2451" i="30"/>
  <c r="M2452" i="30"/>
  <c r="M2453" i="30"/>
  <c r="M2454" i="30"/>
  <c r="M2455" i="30"/>
  <c r="M2456" i="30"/>
  <c r="M2457" i="30"/>
  <c r="M2458" i="30"/>
  <c r="M2459" i="30"/>
  <c r="M2460" i="30"/>
  <c r="M2461" i="30"/>
  <c r="M2462" i="30"/>
  <c r="M2463" i="30"/>
  <c r="M2464" i="30"/>
  <c r="M2465" i="30"/>
  <c r="M2466" i="30"/>
  <c r="M2467" i="30"/>
  <c r="M2468" i="30"/>
  <c r="M2469" i="30"/>
  <c r="M2470" i="30"/>
  <c r="M2471" i="30"/>
  <c r="M2472" i="30"/>
  <c r="M2473" i="30"/>
  <c r="M2474" i="30"/>
  <c r="M2475" i="30"/>
  <c r="M2476" i="30"/>
  <c r="M2477" i="30"/>
  <c r="M2478" i="30"/>
  <c r="M2479" i="30"/>
  <c r="M2480" i="30"/>
  <c r="M2481" i="30"/>
  <c r="M2482" i="30"/>
  <c r="M2483" i="30"/>
  <c r="M2484" i="30"/>
  <c r="M2485" i="30"/>
  <c r="M2486" i="30"/>
  <c r="M2487" i="30"/>
  <c r="M2488" i="30"/>
  <c r="M2489" i="30"/>
  <c r="M2490" i="30"/>
  <c r="M2491" i="30"/>
  <c r="M2492" i="30"/>
  <c r="M2493" i="30"/>
  <c r="M2494" i="30"/>
  <c r="M2495" i="30"/>
  <c r="M2496" i="30"/>
  <c r="M2497" i="30"/>
  <c r="M2498" i="30"/>
  <c r="M2499" i="30"/>
  <c r="M2500" i="30"/>
  <c r="M2501" i="30"/>
  <c r="M2502" i="30"/>
  <c r="M2503" i="30"/>
  <c r="M2504" i="30"/>
  <c r="M2505" i="30"/>
  <c r="M2506" i="30"/>
  <c r="M2507" i="30"/>
  <c r="M2508" i="30"/>
  <c r="M2509" i="30"/>
  <c r="M2510" i="30"/>
  <c r="M2511" i="30"/>
  <c r="M2512" i="30"/>
  <c r="M2513" i="30"/>
  <c r="M2514" i="30"/>
  <c r="M2515" i="30"/>
  <c r="M2516" i="30"/>
  <c r="M2517" i="30"/>
  <c r="M2518" i="30"/>
  <c r="M2519" i="30"/>
  <c r="M2520" i="30"/>
  <c r="M2521" i="30"/>
  <c r="M2522" i="30"/>
  <c r="M2523" i="30"/>
  <c r="M2524" i="30"/>
  <c r="M2525" i="30"/>
  <c r="M2526" i="30"/>
  <c r="M2527" i="30"/>
  <c r="M2528" i="30"/>
  <c r="M2529" i="30"/>
  <c r="M2530" i="30"/>
  <c r="M2531" i="30"/>
  <c r="M2532" i="30"/>
  <c r="M2533" i="30"/>
  <c r="M2534" i="30"/>
  <c r="M2535" i="30"/>
  <c r="M2536" i="30"/>
  <c r="M2537" i="30"/>
  <c r="M2538" i="30"/>
  <c r="M2539" i="30"/>
  <c r="M2540" i="30"/>
  <c r="M2541" i="30"/>
  <c r="M2542" i="30"/>
  <c r="M2543" i="30"/>
  <c r="M2544" i="30"/>
  <c r="M2545" i="30"/>
  <c r="M2546" i="30"/>
  <c r="M2547" i="30"/>
  <c r="M2548" i="30"/>
  <c r="M2549" i="30"/>
  <c r="M2550" i="30"/>
  <c r="M2551" i="30"/>
  <c r="M2552" i="30"/>
  <c r="M2553" i="30"/>
  <c r="M2554" i="30"/>
  <c r="M2555" i="30"/>
  <c r="M2556" i="30"/>
  <c r="M2557" i="30"/>
  <c r="M2558" i="30"/>
  <c r="M2559" i="30"/>
  <c r="M2560" i="30"/>
  <c r="M2561" i="30"/>
  <c r="M2562" i="30"/>
  <c r="M2563" i="30"/>
  <c r="M2564" i="30"/>
  <c r="M2565" i="30"/>
  <c r="M2566" i="30"/>
  <c r="M2567" i="30"/>
  <c r="M2568" i="30"/>
  <c r="M2569" i="30"/>
  <c r="M2570" i="30"/>
  <c r="M2571" i="30"/>
  <c r="M2572" i="30"/>
  <c r="M2573" i="30"/>
  <c r="M2574" i="30"/>
  <c r="M2575" i="30"/>
  <c r="M2576" i="30"/>
  <c r="M2577" i="30"/>
  <c r="M2578" i="30"/>
  <c r="M2579" i="30"/>
  <c r="M2580" i="30"/>
  <c r="M2581" i="30"/>
  <c r="M2582" i="30"/>
  <c r="M2583" i="30"/>
  <c r="M2584" i="30"/>
  <c r="M2585" i="30"/>
  <c r="M2586" i="30"/>
  <c r="M2587" i="30"/>
  <c r="M2588" i="30"/>
  <c r="M2589" i="30"/>
  <c r="M2590" i="30"/>
  <c r="M2591" i="30"/>
  <c r="M2592" i="30"/>
  <c r="M2593" i="30"/>
  <c r="M2594" i="30"/>
  <c r="M2595" i="30"/>
  <c r="M2596" i="30"/>
  <c r="M2597" i="30"/>
  <c r="M2598" i="30"/>
  <c r="M2599" i="30"/>
  <c r="M2600" i="30"/>
  <c r="M2601" i="30"/>
  <c r="M2602" i="30"/>
  <c r="M2603" i="30"/>
  <c r="M2604" i="30"/>
  <c r="M2605" i="30"/>
  <c r="M2606" i="30"/>
  <c r="M2607" i="30"/>
  <c r="M2608" i="30"/>
  <c r="M2609" i="30"/>
  <c r="M2610" i="30"/>
  <c r="M2611" i="30"/>
  <c r="M2612" i="30"/>
  <c r="M2613" i="30"/>
  <c r="M2614" i="30"/>
  <c r="M2615" i="30"/>
  <c r="M2616" i="30"/>
  <c r="M2617" i="30"/>
  <c r="M2618" i="30"/>
  <c r="M2619" i="30"/>
  <c r="M2620" i="30"/>
  <c r="M2621" i="30"/>
  <c r="M2622" i="30"/>
  <c r="M2623" i="30"/>
  <c r="M2624" i="30"/>
  <c r="M2625" i="30"/>
  <c r="M2626" i="30"/>
  <c r="M2627" i="30"/>
  <c r="M2628" i="30"/>
  <c r="M2629" i="30"/>
  <c r="M2630" i="30"/>
  <c r="M2631" i="30"/>
  <c r="M2632" i="30"/>
  <c r="M2633" i="30"/>
  <c r="M2634" i="30"/>
  <c r="M2635" i="30"/>
  <c r="M2636" i="30"/>
  <c r="M2637" i="30"/>
  <c r="M2638" i="30"/>
  <c r="M2639" i="30"/>
  <c r="M2640" i="30"/>
  <c r="M2641" i="30"/>
  <c r="M2642" i="30"/>
  <c r="M2643" i="30"/>
  <c r="M2644" i="30"/>
  <c r="M2645" i="30"/>
  <c r="M2646" i="30"/>
  <c r="M2647" i="30"/>
  <c r="M2648" i="30"/>
  <c r="M2649" i="30"/>
  <c r="M2650" i="30"/>
  <c r="M2651" i="30"/>
  <c r="M2652" i="30"/>
  <c r="M2653" i="30"/>
  <c r="M2654" i="30"/>
  <c r="M2655" i="30"/>
  <c r="M2656" i="30"/>
  <c r="M2657" i="30"/>
  <c r="M2658" i="30"/>
  <c r="M2659" i="30"/>
  <c r="M2660" i="30"/>
  <c r="M2661" i="30"/>
  <c r="M2662" i="30"/>
  <c r="M2663" i="30"/>
  <c r="M2664" i="30"/>
  <c r="M2665" i="30"/>
  <c r="M2666" i="30"/>
  <c r="M2667" i="30"/>
  <c r="M2668" i="30"/>
  <c r="M2669" i="30"/>
  <c r="M2670" i="30"/>
  <c r="M2671" i="30"/>
  <c r="M2672" i="30"/>
  <c r="M2673" i="30"/>
  <c r="M2674" i="30"/>
  <c r="M2675" i="30"/>
  <c r="M2676" i="30"/>
  <c r="M2677" i="30"/>
  <c r="M2678" i="30"/>
  <c r="M2679" i="30"/>
  <c r="M2680" i="30"/>
  <c r="M2681" i="30"/>
  <c r="M2682" i="30"/>
  <c r="M2683" i="30"/>
  <c r="M2684" i="30"/>
  <c r="M2685" i="30"/>
  <c r="M2686" i="30"/>
  <c r="M2687" i="30"/>
  <c r="M2688" i="30"/>
  <c r="M2689" i="30"/>
  <c r="M2690" i="30"/>
  <c r="M2691" i="30"/>
  <c r="M2692" i="30"/>
  <c r="M2693" i="30"/>
  <c r="M2694" i="30"/>
  <c r="M2695" i="30"/>
  <c r="M2696" i="30"/>
  <c r="M2697" i="30"/>
  <c r="M2698" i="30"/>
  <c r="M2699" i="30"/>
  <c r="M2700" i="30"/>
  <c r="M2701" i="30"/>
  <c r="M2702" i="30"/>
  <c r="M2703" i="30"/>
  <c r="M2704" i="30"/>
  <c r="M2705" i="30"/>
  <c r="M2706" i="30"/>
  <c r="M2707" i="30"/>
  <c r="M2708" i="30"/>
  <c r="M2709" i="30"/>
  <c r="M2710" i="30"/>
  <c r="M2711" i="30"/>
  <c r="M2712" i="30"/>
  <c r="M2713" i="30"/>
  <c r="M2714" i="30"/>
  <c r="M2715" i="30"/>
  <c r="M2716" i="30"/>
  <c r="M2717" i="30"/>
  <c r="M2718" i="30"/>
  <c r="M2719" i="30"/>
  <c r="M2720" i="30"/>
  <c r="M2721" i="30"/>
  <c r="M2722" i="30"/>
  <c r="M2723" i="30"/>
  <c r="M2724" i="30"/>
  <c r="M2725" i="30"/>
  <c r="M2726" i="30"/>
  <c r="M2727" i="30"/>
  <c r="M2728" i="30"/>
  <c r="M2729" i="30"/>
  <c r="M2730" i="30"/>
  <c r="M2731" i="30"/>
  <c r="M2732" i="30"/>
  <c r="M2733" i="30"/>
  <c r="M2734" i="30"/>
  <c r="M2735" i="30"/>
  <c r="M2736" i="30"/>
  <c r="M2737" i="30"/>
  <c r="M2738" i="30"/>
  <c r="M2739" i="30"/>
  <c r="M2740" i="30"/>
  <c r="M2741" i="30"/>
  <c r="M2742" i="30"/>
  <c r="M2743" i="30"/>
  <c r="M2744" i="30"/>
  <c r="M2745" i="30"/>
  <c r="M2746" i="30"/>
  <c r="M2747" i="30"/>
  <c r="M2748" i="30"/>
  <c r="M2749" i="30"/>
  <c r="M2750" i="30"/>
  <c r="M2751" i="30"/>
  <c r="M2752" i="30"/>
  <c r="M2753" i="30"/>
  <c r="M2754" i="30"/>
  <c r="M2755" i="30"/>
  <c r="M2756" i="30"/>
  <c r="M2757" i="30"/>
  <c r="M2758" i="30"/>
  <c r="M2759" i="30"/>
  <c r="M2760" i="30"/>
  <c r="M2761" i="30"/>
  <c r="M2762" i="30"/>
  <c r="M2763" i="30"/>
  <c r="M2764" i="30"/>
  <c r="M2765" i="30"/>
  <c r="M2766" i="30"/>
  <c r="M2767" i="30"/>
  <c r="M2768" i="30"/>
  <c r="M2769" i="30"/>
  <c r="M2770" i="30"/>
  <c r="M2771" i="30"/>
  <c r="M2772" i="30"/>
  <c r="M2773" i="30"/>
  <c r="M2774" i="30"/>
  <c r="M2775" i="30"/>
  <c r="M2776" i="30"/>
  <c r="M2777" i="30"/>
  <c r="M2778" i="30"/>
  <c r="M2779" i="30"/>
  <c r="M2780" i="30"/>
  <c r="M2781" i="30"/>
  <c r="M2782" i="30"/>
  <c r="M2783" i="30"/>
  <c r="M2784" i="30"/>
  <c r="M2785" i="30"/>
  <c r="M2786" i="30"/>
  <c r="M2787" i="30"/>
  <c r="M2788" i="30"/>
  <c r="M2789" i="30"/>
  <c r="M2790" i="30"/>
  <c r="M2791" i="30"/>
  <c r="M2792" i="30"/>
  <c r="M2793" i="30"/>
  <c r="M2794" i="30"/>
  <c r="M2795" i="30"/>
  <c r="M2796" i="30"/>
  <c r="M2797" i="30"/>
  <c r="M2798" i="30"/>
  <c r="M2799" i="30"/>
  <c r="M2800" i="30"/>
  <c r="M2801" i="30"/>
  <c r="M2802" i="30"/>
  <c r="M2803" i="30"/>
  <c r="M2804" i="30"/>
  <c r="M2805" i="30"/>
  <c r="M2806" i="30"/>
  <c r="M2807" i="30"/>
  <c r="M2808" i="30"/>
  <c r="M2809" i="30"/>
  <c r="M2810" i="30"/>
  <c r="M2811" i="30"/>
  <c r="M2812" i="30"/>
  <c r="M2813" i="30"/>
  <c r="M2814" i="30"/>
  <c r="M2815" i="30"/>
  <c r="M2816" i="30"/>
  <c r="M2817" i="30"/>
  <c r="M2818" i="30"/>
  <c r="M2819" i="30"/>
  <c r="M2820" i="30"/>
  <c r="M2821" i="30"/>
  <c r="M2822" i="30"/>
  <c r="M2823" i="30"/>
  <c r="M2824" i="30"/>
  <c r="M2825" i="30"/>
  <c r="M2826" i="30"/>
  <c r="M2827" i="30"/>
  <c r="M2828" i="30"/>
  <c r="M2829" i="30"/>
  <c r="M2830" i="30"/>
  <c r="M2831" i="30"/>
  <c r="M2832" i="30"/>
  <c r="M2833" i="30"/>
  <c r="M2834" i="30"/>
  <c r="M2835" i="30"/>
  <c r="M2836" i="30"/>
  <c r="M2837" i="30"/>
  <c r="M2838" i="30"/>
  <c r="M2839" i="30"/>
  <c r="M2840" i="30"/>
  <c r="M2841" i="30"/>
  <c r="M2842" i="30"/>
  <c r="M2843" i="30"/>
  <c r="M2844" i="30"/>
  <c r="M2845" i="30"/>
  <c r="M2846" i="30"/>
  <c r="M2847" i="30"/>
  <c r="M2848" i="30"/>
  <c r="M2849" i="30"/>
  <c r="M2850" i="30"/>
  <c r="M2851" i="30"/>
  <c r="M2852" i="30"/>
  <c r="M2853" i="30"/>
  <c r="M2854" i="30"/>
  <c r="M2855" i="30"/>
  <c r="M2856" i="30"/>
  <c r="M2857" i="30"/>
  <c r="M2858" i="30"/>
  <c r="M2859" i="30"/>
  <c r="M2860" i="30"/>
  <c r="M2861" i="30"/>
  <c r="M2862" i="30"/>
  <c r="M2863" i="30"/>
  <c r="M2864" i="30"/>
  <c r="M2865" i="30"/>
  <c r="M2866" i="30"/>
  <c r="M2867" i="30"/>
  <c r="M2868" i="30"/>
  <c r="M2869" i="30"/>
  <c r="M2870" i="30"/>
  <c r="M2871" i="30"/>
  <c r="M2872" i="30"/>
  <c r="M2873" i="30"/>
  <c r="M2874" i="30"/>
  <c r="M2875" i="30"/>
  <c r="M2876" i="30"/>
  <c r="M2877" i="30"/>
  <c r="M2878" i="30"/>
  <c r="M2879" i="30"/>
  <c r="M2880" i="30"/>
  <c r="M2881" i="30"/>
  <c r="M2882" i="30"/>
  <c r="M2883" i="30"/>
  <c r="M2884" i="30"/>
  <c r="M2885" i="30"/>
  <c r="M2886" i="30"/>
  <c r="M2887" i="30"/>
  <c r="M2888" i="30"/>
  <c r="M2889" i="30"/>
  <c r="M2890" i="30"/>
  <c r="M2891" i="30"/>
  <c r="M2892" i="30"/>
  <c r="M2893" i="30"/>
  <c r="M2894" i="30"/>
  <c r="M2895" i="30"/>
  <c r="M2896" i="30"/>
  <c r="M2897" i="30"/>
  <c r="M2898" i="30"/>
  <c r="M2899" i="30"/>
  <c r="M2900" i="30"/>
  <c r="M2901" i="30"/>
  <c r="M2902" i="30"/>
  <c r="M2903" i="30"/>
  <c r="M2904" i="30"/>
  <c r="M2905" i="30"/>
  <c r="M2906" i="30"/>
  <c r="M2907" i="30"/>
  <c r="M2908" i="30"/>
  <c r="M2909" i="30"/>
  <c r="M2910" i="30"/>
  <c r="M2911" i="30"/>
  <c r="M2912" i="30"/>
  <c r="M2913" i="30"/>
  <c r="M2914" i="30"/>
  <c r="M2915" i="30"/>
  <c r="M2916" i="30"/>
  <c r="M2917" i="30"/>
  <c r="M2918" i="30"/>
  <c r="M2919" i="30"/>
  <c r="M2920" i="30"/>
  <c r="M2921" i="30"/>
  <c r="M2922" i="30"/>
  <c r="M2923" i="30"/>
  <c r="M2924" i="30"/>
  <c r="M2925" i="30"/>
  <c r="M2926" i="30"/>
  <c r="M2927" i="30"/>
  <c r="M2928" i="30"/>
  <c r="M2929" i="30"/>
  <c r="M2930" i="30"/>
  <c r="M2931" i="30"/>
  <c r="M2932" i="30"/>
  <c r="M2933" i="30"/>
  <c r="M2934" i="30"/>
  <c r="M2935" i="30"/>
  <c r="M2936" i="30"/>
  <c r="M2937" i="30"/>
  <c r="M2938" i="30"/>
  <c r="M2939" i="30"/>
  <c r="M2940" i="30"/>
  <c r="M2941" i="30"/>
  <c r="M2942" i="30"/>
  <c r="M2943" i="30"/>
  <c r="M2944" i="30"/>
  <c r="M2945" i="30"/>
  <c r="M2946" i="30"/>
  <c r="M2947" i="30"/>
  <c r="M2948" i="30"/>
  <c r="M2949" i="30"/>
  <c r="M2950" i="30"/>
  <c r="M2951" i="30"/>
  <c r="M2952" i="30"/>
  <c r="M2953" i="30"/>
  <c r="M2954" i="30"/>
  <c r="M2955" i="30"/>
  <c r="M2956" i="30"/>
  <c r="M2957" i="30"/>
  <c r="M2958" i="30"/>
  <c r="M2959" i="30"/>
  <c r="M2960" i="30"/>
  <c r="M2961" i="30"/>
  <c r="M2962" i="30"/>
  <c r="M2963" i="30"/>
  <c r="M2964" i="30"/>
  <c r="M2965" i="30"/>
  <c r="M2966" i="30"/>
  <c r="M2967" i="30"/>
  <c r="M2968" i="30"/>
  <c r="M2969" i="30"/>
  <c r="M2970" i="30"/>
  <c r="M2971" i="30"/>
  <c r="M2972" i="30"/>
  <c r="M2973" i="30"/>
  <c r="M2974" i="30"/>
  <c r="M2975" i="30"/>
  <c r="M2976" i="30"/>
  <c r="M2977" i="30"/>
  <c r="M2978" i="30"/>
  <c r="M2979" i="30"/>
  <c r="M2980" i="30"/>
  <c r="M2981" i="30"/>
  <c r="M2982" i="30"/>
  <c r="M2983" i="30"/>
  <c r="M2984" i="30"/>
  <c r="M2985" i="30"/>
  <c r="M2986" i="30"/>
  <c r="M2987" i="30"/>
  <c r="M2988" i="30"/>
  <c r="M2989" i="30"/>
  <c r="M2990" i="30"/>
  <c r="M2991" i="30"/>
  <c r="M2992" i="30"/>
  <c r="M2993" i="30"/>
  <c r="M2994" i="30"/>
  <c r="M2995" i="30"/>
  <c r="M2996" i="30"/>
  <c r="M2997" i="30"/>
  <c r="M2998" i="30"/>
  <c r="M2999" i="30"/>
  <c r="M3000" i="30"/>
  <c r="M3001" i="30"/>
  <c r="M3002" i="30"/>
  <c r="M3003" i="30"/>
  <c r="M3004" i="30"/>
  <c r="M3005" i="30"/>
  <c r="M3006" i="30"/>
  <c r="M3007" i="30"/>
  <c r="M3008" i="30"/>
  <c r="M3009" i="30"/>
  <c r="M3010" i="30"/>
  <c r="M3011" i="30"/>
  <c r="M3012" i="30"/>
  <c r="M3013" i="30"/>
  <c r="M3014" i="30"/>
  <c r="M3015" i="30"/>
  <c r="M3016" i="30"/>
  <c r="M3017" i="30"/>
  <c r="M3018" i="30"/>
  <c r="M3019" i="30"/>
  <c r="M3020" i="30"/>
  <c r="M3021" i="30"/>
  <c r="M3022" i="30"/>
  <c r="M3023" i="30"/>
  <c r="M3024" i="30"/>
  <c r="M3025" i="30"/>
  <c r="M3026" i="30"/>
  <c r="M3027" i="30"/>
  <c r="M3028" i="30"/>
  <c r="M3029" i="30"/>
  <c r="M3030" i="30"/>
  <c r="M3031" i="30"/>
  <c r="M3032" i="30"/>
  <c r="M3033" i="30"/>
  <c r="M3034" i="30"/>
  <c r="M3035" i="30"/>
  <c r="M3036" i="30"/>
  <c r="M3037" i="30"/>
  <c r="M3038" i="30"/>
  <c r="M3039" i="30"/>
  <c r="M3040" i="30"/>
  <c r="M3041" i="30"/>
  <c r="M3042" i="30"/>
  <c r="M3043" i="30"/>
  <c r="M3044" i="30"/>
  <c r="M3045" i="30"/>
  <c r="M3046" i="30"/>
  <c r="M3047" i="30"/>
  <c r="M3048" i="30"/>
  <c r="M3049" i="30"/>
  <c r="M3050" i="30"/>
  <c r="M3051" i="30"/>
  <c r="M3052" i="30"/>
  <c r="M3053" i="30"/>
  <c r="M3054" i="30"/>
  <c r="M3055" i="30"/>
  <c r="M3056" i="30"/>
  <c r="M3057" i="30"/>
  <c r="M3058" i="30"/>
  <c r="M3059" i="30"/>
  <c r="M3060" i="30"/>
  <c r="M3061" i="30"/>
  <c r="M3062" i="30"/>
  <c r="M3063" i="30"/>
  <c r="M3064" i="30"/>
  <c r="M3065" i="30"/>
  <c r="M3066" i="30"/>
  <c r="M3067" i="30"/>
  <c r="M3068" i="30"/>
  <c r="M3069" i="30"/>
  <c r="M3070" i="30"/>
  <c r="M3071" i="30"/>
  <c r="M3072" i="30"/>
  <c r="M3073" i="30"/>
  <c r="M3074" i="30"/>
  <c r="M3075" i="30"/>
  <c r="M3076" i="30"/>
  <c r="M3077" i="30"/>
  <c r="M3078" i="30"/>
  <c r="M3079" i="30"/>
  <c r="M3080" i="30"/>
  <c r="M3081" i="30"/>
  <c r="M3082" i="30"/>
  <c r="M3083" i="30"/>
  <c r="M3084" i="30"/>
  <c r="M3085" i="30"/>
  <c r="M3086" i="30"/>
  <c r="M3087" i="30"/>
  <c r="M3088" i="30"/>
  <c r="M3089" i="30"/>
  <c r="M3090" i="30"/>
  <c r="M3091" i="30"/>
  <c r="M3092" i="30"/>
  <c r="M3093" i="30"/>
  <c r="M3094" i="30"/>
  <c r="M3095" i="30"/>
  <c r="M3096" i="30"/>
  <c r="M3097" i="30"/>
  <c r="M3098" i="30"/>
  <c r="M3099" i="30"/>
  <c r="M2" i="30"/>
  <c r="L3" i="30"/>
  <c r="L3211" i="30"/>
  <c r="L3209" i="30"/>
  <c r="L4" i="30"/>
  <c r="L5" i="30"/>
  <c r="L6" i="30"/>
  <c r="L7" i="30"/>
  <c r="L8" i="30"/>
  <c r="L9" i="30"/>
  <c r="L10" i="30"/>
  <c r="L11" i="30"/>
  <c r="L12" i="30"/>
  <c r="L13" i="30"/>
  <c r="L14" i="30"/>
  <c r="L15" i="30"/>
  <c r="L16" i="30"/>
  <c r="L17" i="30"/>
  <c r="L18" i="30"/>
  <c r="L19" i="30"/>
  <c r="L20" i="30"/>
  <c r="L3207" i="30"/>
  <c r="L3212" i="30"/>
  <c r="L3213" i="30"/>
  <c r="L21" i="30"/>
  <c r="L22" i="30"/>
  <c r="L23" i="30"/>
  <c r="L24" i="30"/>
  <c r="L25" i="30"/>
  <c r="L26" i="30"/>
  <c r="L27" i="30"/>
  <c r="L3324" i="30"/>
  <c r="L28" i="30"/>
  <c r="L29" i="30"/>
  <c r="L30" i="30"/>
  <c r="L31" i="30"/>
  <c r="L32" i="30"/>
  <c r="L33" i="30"/>
  <c r="L34" i="30"/>
  <c r="L35" i="30"/>
  <c r="L3206" i="30"/>
  <c r="L3208" i="30"/>
  <c r="L3210" i="30"/>
  <c r="L36" i="30"/>
  <c r="L37" i="30"/>
  <c r="L38" i="30"/>
  <c r="L39" i="30"/>
  <c r="L40" i="30"/>
  <c r="L41" i="30"/>
  <c r="L42" i="30"/>
  <c r="L43" i="30"/>
  <c r="L44" i="30"/>
  <c r="L45" i="30"/>
  <c r="L46" i="30"/>
  <c r="L47" i="30"/>
  <c r="L48" i="30"/>
  <c r="L49" i="30"/>
  <c r="L50" i="30"/>
  <c r="L51" i="30"/>
  <c r="L52" i="30"/>
  <c r="L53" i="30"/>
  <c r="L54" i="30"/>
  <c r="L55" i="30"/>
  <c r="L56" i="30"/>
  <c r="L3202" i="30"/>
  <c r="L3203" i="30"/>
  <c r="L3204" i="30"/>
  <c r="L3205" i="30"/>
  <c r="L57" i="30"/>
  <c r="L58" i="30"/>
  <c r="L59" i="30"/>
  <c r="L60" i="30"/>
  <c r="L61" i="30"/>
  <c r="L62" i="30"/>
  <c r="L63" i="30"/>
  <c r="L64" i="30"/>
  <c r="L65" i="30"/>
  <c r="L66" i="30"/>
  <c r="L67" i="30"/>
  <c r="L68" i="30"/>
  <c r="L69" i="30"/>
  <c r="L70" i="30"/>
  <c r="L71" i="30"/>
  <c r="L72" i="30"/>
  <c r="L73" i="30"/>
  <c r="L74" i="30"/>
  <c r="L75" i="30"/>
  <c r="L76" i="30"/>
  <c r="L77" i="30"/>
  <c r="L78" i="30"/>
  <c r="L79" i="30"/>
  <c r="L80" i="30"/>
  <c r="L81" i="30"/>
  <c r="L82" i="30"/>
  <c r="L83" i="30"/>
  <c r="L84" i="30"/>
  <c r="L85" i="30"/>
  <c r="L86" i="30"/>
  <c r="L87" i="30"/>
  <c r="L88" i="30"/>
  <c r="L89" i="30"/>
  <c r="L90" i="30"/>
  <c r="L91" i="30"/>
  <c r="L92" i="30"/>
  <c r="L93" i="30"/>
  <c r="L94" i="30"/>
  <c r="L95" i="30"/>
  <c r="L96" i="30"/>
  <c r="L97" i="30"/>
  <c r="L98" i="30"/>
  <c r="L99" i="30"/>
  <c r="L100" i="30"/>
  <c r="L3199" i="30"/>
  <c r="L3200" i="30"/>
  <c r="L3201" i="30"/>
  <c r="L101" i="30"/>
  <c r="L102" i="30"/>
  <c r="L103" i="30"/>
  <c r="L104" i="30"/>
  <c r="L105" i="30"/>
  <c r="L106" i="30"/>
  <c r="L107" i="30"/>
  <c r="L108" i="30"/>
  <c r="L109" i="30"/>
  <c r="L110" i="30"/>
  <c r="L111" i="30"/>
  <c r="L112" i="30"/>
  <c r="L113" i="30"/>
  <c r="L114" i="30"/>
  <c r="L115" i="30"/>
  <c r="L116" i="30"/>
  <c r="L117" i="30"/>
  <c r="L118" i="30"/>
  <c r="L119" i="30"/>
  <c r="L120" i="30"/>
  <c r="L121" i="30"/>
  <c r="L122" i="30"/>
  <c r="L123" i="30"/>
  <c r="L124" i="30"/>
  <c r="L125" i="30"/>
  <c r="L126" i="30"/>
  <c r="L127" i="30"/>
  <c r="L128" i="30"/>
  <c r="L129" i="30"/>
  <c r="L130" i="30"/>
  <c r="L131" i="30"/>
  <c r="L132" i="30"/>
  <c r="L133" i="30"/>
  <c r="L134" i="30"/>
  <c r="L135" i="30"/>
  <c r="L136" i="30"/>
  <c r="L137" i="30"/>
  <c r="L138" i="30"/>
  <c r="L139" i="30"/>
  <c r="L140" i="30"/>
  <c r="L141" i="30"/>
  <c r="L142" i="30"/>
  <c r="L143" i="30"/>
  <c r="L144" i="30"/>
  <c r="L145" i="30"/>
  <c r="L146" i="30"/>
  <c r="L147" i="30"/>
  <c r="L148" i="30"/>
  <c r="L149" i="30"/>
  <c r="L150" i="30"/>
  <c r="L151" i="30"/>
  <c r="L152" i="30"/>
  <c r="L153" i="30"/>
  <c r="L154" i="30"/>
  <c r="L155" i="30"/>
  <c r="L156" i="30"/>
  <c r="L157" i="30"/>
  <c r="L158" i="30"/>
  <c r="L159" i="30"/>
  <c r="L160" i="30"/>
  <c r="L161" i="30"/>
  <c r="L162" i="30"/>
  <c r="L163" i="30"/>
  <c r="L164" i="30"/>
  <c r="L165" i="30"/>
  <c r="L166" i="30"/>
  <c r="L167" i="30"/>
  <c r="L168" i="30"/>
  <c r="L169" i="30"/>
  <c r="L170" i="30"/>
  <c r="L171" i="30"/>
  <c r="L172" i="30"/>
  <c r="L173" i="30"/>
  <c r="L174" i="30"/>
  <c r="L175" i="30"/>
  <c r="L176" i="30"/>
  <c r="L177" i="30"/>
  <c r="L178" i="30"/>
  <c r="L179" i="30"/>
  <c r="L180" i="30"/>
  <c r="L181" i="30"/>
  <c r="L182" i="30"/>
  <c r="L183" i="30"/>
  <c r="L184" i="30"/>
  <c r="L185" i="30"/>
  <c r="L186" i="30"/>
  <c r="L187" i="30"/>
  <c r="L188" i="30"/>
  <c r="L189" i="30"/>
  <c r="L190" i="30"/>
  <c r="L191" i="30"/>
  <c r="L192" i="30"/>
  <c r="L193" i="30"/>
  <c r="L194" i="30"/>
  <c r="L195" i="30"/>
  <c r="L196" i="30"/>
  <c r="L197" i="30"/>
  <c r="L198" i="30"/>
  <c r="L199" i="30"/>
  <c r="L200" i="30"/>
  <c r="L201" i="30"/>
  <c r="L202" i="30"/>
  <c r="L203" i="30"/>
  <c r="L204" i="30"/>
  <c r="L205" i="30"/>
  <c r="L206" i="30"/>
  <c r="L207" i="30"/>
  <c r="L208" i="30"/>
  <c r="L209" i="30"/>
  <c r="L210" i="30"/>
  <c r="L211" i="30"/>
  <c r="L212" i="30"/>
  <c r="L213" i="30"/>
  <c r="L214" i="30"/>
  <c r="L215" i="30"/>
  <c r="L216" i="30"/>
  <c r="L217" i="30"/>
  <c r="L218" i="30"/>
  <c r="L219" i="30"/>
  <c r="L220" i="30"/>
  <c r="L221" i="30"/>
  <c r="L222" i="30"/>
  <c r="L223" i="30"/>
  <c r="L224" i="30"/>
  <c r="L225" i="30"/>
  <c r="L226" i="30"/>
  <c r="L227" i="30"/>
  <c r="L228" i="30"/>
  <c r="L229" i="30"/>
  <c r="L230" i="30"/>
  <c r="L231" i="30"/>
  <c r="L232" i="30"/>
  <c r="L233" i="30"/>
  <c r="L234" i="30"/>
  <c r="L235" i="30"/>
  <c r="L236" i="30"/>
  <c r="L237" i="30"/>
  <c r="L238" i="30"/>
  <c r="L239" i="30"/>
  <c r="L240" i="30"/>
  <c r="L241" i="30"/>
  <c r="L242" i="30"/>
  <c r="L243" i="30"/>
  <c r="L244" i="30"/>
  <c r="L245" i="30"/>
  <c r="L246" i="30"/>
  <c r="L247" i="30"/>
  <c r="L248" i="30"/>
  <c r="L249" i="30"/>
  <c r="L250" i="30"/>
  <c r="L251" i="30"/>
  <c r="L252" i="30"/>
  <c r="L253" i="30"/>
  <c r="L254" i="30"/>
  <c r="L255" i="30"/>
  <c r="L256" i="30"/>
  <c r="L257" i="30"/>
  <c r="L258" i="30"/>
  <c r="L259" i="30"/>
  <c r="L260" i="30"/>
  <c r="L261" i="30"/>
  <c r="L262" i="30"/>
  <c r="L263" i="30"/>
  <c r="L264" i="30"/>
  <c r="L265" i="30"/>
  <c r="L266" i="30"/>
  <c r="L267" i="30"/>
  <c r="L268" i="30"/>
  <c r="L269" i="30"/>
  <c r="L270" i="30"/>
  <c r="L271" i="30"/>
  <c r="L272" i="30"/>
  <c r="L273" i="30"/>
  <c r="L274" i="30"/>
  <c r="L275" i="30"/>
  <c r="L276" i="30"/>
  <c r="L277" i="30"/>
  <c r="L278" i="30"/>
  <c r="L279" i="30"/>
  <c r="L280" i="30"/>
  <c r="L281" i="30"/>
  <c r="L282" i="30"/>
  <c r="L283" i="30"/>
  <c r="L284" i="30"/>
  <c r="L285" i="30"/>
  <c r="L286" i="30"/>
  <c r="L287" i="30"/>
  <c r="L288" i="30"/>
  <c r="L289" i="30"/>
  <c r="L290" i="30"/>
  <c r="L291" i="30"/>
  <c r="L292" i="30"/>
  <c r="L293" i="30"/>
  <c r="L294" i="30"/>
  <c r="L295" i="30"/>
  <c r="L296" i="30"/>
  <c r="L297" i="30"/>
  <c r="L298" i="30"/>
  <c r="L299" i="30"/>
  <c r="L300" i="30"/>
  <c r="L301" i="30"/>
  <c r="L302" i="30"/>
  <c r="L303" i="30"/>
  <c r="L304" i="30"/>
  <c r="L305" i="30"/>
  <c r="L306" i="30"/>
  <c r="L307" i="30"/>
  <c r="L308" i="30"/>
  <c r="L309" i="30"/>
  <c r="L310" i="30"/>
  <c r="L311" i="30"/>
  <c r="L312" i="30"/>
  <c r="L313" i="30"/>
  <c r="L314" i="30"/>
  <c r="L315" i="30"/>
  <c r="L316" i="30"/>
  <c r="L317" i="30"/>
  <c r="L318" i="30"/>
  <c r="L319" i="30"/>
  <c r="L320" i="30"/>
  <c r="L321" i="30"/>
  <c r="L322" i="30"/>
  <c r="L323" i="30"/>
  <c r="L324" i="30"/>
  <c r="L325" i="30"/>
  <c r="L326" i="30"/>
  <c r="L327" i="30"/>
  <c r="L328" i="30"/>
  <c r="L329" i="30"/>
  <c r="L330" i="30"/>
  <c r="L331" i="30"/>
  <c r="L332" i="30"/>
  <c r="L333" i="30"/>
  <c r="L334" i="30"/>
  <c r="L335" i="30"/>
  <c r="L336" i="30"/>
  <c r="L337" i="30"/>
  <c r="L338" i="30"/>
  <c r="L339" i="30"/>
  <c r="L340" i="30"/>
  <c r="L341" i="30"/>
  <c r="L342" i="30"/>
  <c r="L343" i="30"/>
  <c r="L344" i="30"/>
  <c r="L345" i="30"/>
  <c r="L346" i="30"/>
  <c r="L347" i="30"/>
  <c r="L348" i="30"/>
  <c r="L349" i="30"/>
  <c r="L350" i="30"/>
  <c r="L351" i="30"/>
  <c r="L352" i="30"/>
  <c r="L353" i="30"/>
  <c r="L354" i="30"/>
  <c r="L355" i="30"/>
  <c r="L356" i="30"/>
  <c r="L357" i="30"/>
  <c r="L358" i="30"/>
  <c r="L359" i="30"/>
  <c r="L360" i="30"/>
  <c r="L361" i="30"/>
  <c r="L362" i="30"/>
  <c r="L363" i="30"/>
  <c r="L364" i="30"/>
  <c r="L365" i="30"/>
  <c r="L366" i="30"/>
  <c r="L367" i="30"/>
  <c r="L368" i="30"/>
  <c r="L369" i="30"/>
  <c r="L370" i="30"/>
  <c r="L371" i="30"/>
  <c r="L372" i="30"/>
  <c r="L373" i="30"/>
  <c r="L374" i="30"/>
  <c r="L375" i="30"/>
  <c r="L376" i="30"/>
  <c r="L377" i="30"/>
  <c r="L378" i="30"/>
  <c r="L379" i="30"/>
  <c r="L380" i="30"/>
  <c r="L381" i="30"/>
  <c r="L382" i="30"/>
  <c r="L383" i="30"/>
  <c r="L384" i="30"/>
  <c r="L385" i="30"/>
  <c r="L386" i="30"/>
  <c r="L387" i="30"/>
  <c r="L388" i="30"/>
  <c r="L389" i="30"/>
  <c r="L390" i="30"/>
  <c r="L391" i="30"/>
  <c r="L392" i="30"/>
  <c r="L393" i="30"/>
  <c r="L394" i="30"/>
  <c r="L395" i="30"/>
  <c r="L396" i="30"/>
  <c r="L397" i="30"/>
  <c r="L398" i="30"/>
  <c r="L399" i="30"/>
  <c r="L400" i="30"/>
  <c r="L401" i="30"/>
  <c r="L402" i="30"/>
  <c r="L403" i="30"/>
  <c r="L404" i="30"/>
  <c r="L405" i="30"/>
  <c r="L406" i="30"/>
  <c r="L407" i="30"/>
  <c r="L408" i="30"/>
  <c r="L409" i="30"/>
  <c r="L410" i="30"/>
  <c r="L411" i="30"/>
  <c r="L412" i="30"/>
  <c r="L413" i="30"/>
  <c r="L414" i="30"/>
  <c r="L415" i="30"/>
  <c r="L416" i="30"/>
  <c r="L417" i="30"/>
  <c r="L418" i="30"/>
  <c r="L419" i="30"/>
  <c r="L420" i="30"/>
  <c r="L421" i="30"/>
  <c r="L422" i="30"/>
  <c r="L423" i="30"/>
  <c r="L424" i="30"/>
  <c r="L425" i="30"/>
  <c r="L426" i="30"/>
  <c r="L427" i="30"/>
  <c r="L428" i="30"/>
  <c r="L429" i="30"/>
  <c r="L430" i="30"/>
  <c r="L431" i="30"/>
  <c r="L432" i="30"/>
  <c r="L433" i="30"/>
  <c r="L434" i="30"/>
  <c r="L435" i="30"/>
  <c r="L436" i="30"/>
  <c r="L437" i="30"/>
  <c r="L438" i="30"/>
  <c r="L439" i="30"/>
  <c r="L440" i="30"/>
  <c r="L441" i="30"/>
  <c r="L442" i="30"/>
  <c r="L443" i="30"/>
  <c r="L444" i="30"/>
  <c r="L445" i="30"/>
  <c r="L446" i="30"/>
  <c r="L447" i="30"/>
  <c r="L448" i="30"/>
  <c r="L449" i="30"/>
  <c r="L450" i="30"/>
  <c r="L451" i="30"/>
  <c r="L452" i="30"/>
  <c r="L453" i="30"/>
  <c r="L454" i="30"/>
  <c r="L455" i="30"/>
  <c r="L456" i="30"/>
  <c r="L457" i="30"/>
  <c r="L458" i="30"/>
  <c r="L459" i="30"/>
  <c r="L460" i="30"/>
  <c r="L461" i="30"/>
  <c r="L462" i="30"/>
  <c r="L463" i="30"/>
  <c r="L464" i="30"/>
  <c r="L465" i="30"/>
  <c r="L466" i="30"/>
  <c r="L467" i="30"/>
  <c r="L468" i="30"/>
  <c r="L469" i="30"/>
  <c r="L470" i="30"/>
  <c r="L471" i="30"/>
  <c r="L472" i="30"/>
  <c r="L473" i="30"/>
  <c r="L474" i="30"/>
  <c r="L475" i="30"/>
  <c r="L476" i="30"/>
  <c r="L477" i="30"/>
  <c r="L478" i="30"/>
  <c r="L479" i="30"/>
  <c r="L480" i="30"/>
  <c r="L481" i="30"/>
  <c r="L482" i="30"/>
  <c r="L483" i="30"/>
  <c r="L484" i="30"/>
  <c r="L485" i="30"/>
  <c r="L486" i="30"/>
  <c r="L487" i="30"/>
  <c r="L488" i="30"/>
  <c r="L489" i="30"/>
  <c r="L490" i="30"/>
  <c r="L491" i="30"/>
  <c r="L492" i="30"/>
  <c r="L493" i="30"/>
  <c r="L494" i="30"/>
  <c r="L495" i="30"/>
  <c r="L496" i="30"/>
  <c r="L497" i="30"/>
  <c r="L498" i="30"/>
  <c r="L499" i="30"/>
  <c r="L500" i="30"/>
  <c r="L501" i="30"/>
  <c r="L502" i="30"/>
  <c r="L503" i="30"/>
  <c r="L504" i="30"/>
  <c r="L505" i="30"/>
  <c r="L506" i="30"/>
  <c r="L507" i="30"/>
  <c r="L508" i="30"/>
  <c r="L509" i="30"/>
  <c r="L510" i="30"/>
  <c r="L511" i="30"/>
  <c r="L512" i="30"/>
  <c r="L513" i="30"/>
  <c r="L514" i="30"/>
  <c r="L515" i="30"/>
  <c r="L516" i="30"/>
  <c r="L517" i="30"/>
  <c r="L518" i="30"/>
  <c r="L519" i="30"/>
  <c r="L520" i="30"/>
  <c r="L521" i="30"/>
  <c r="L522" i="30"/>
  <c r="L523" i="30"/>
  <c r="L524" i="30"/>
  <c r="L525" i="30"/>
  <c r="L526" i="30"/>
  <c r="L527" i="30"/>
  <c r="L528" i="30"/>
  <c r="L529" i="30"/>
  <c r="L530" i="30"/>
  <c r="L531" i="30"/>
  <c r="L532" i="30"/>
  <c r="L533" i="30"/>
  <c r="L534" i="30"/>
  <c r="L535" i="30"/>
  <c r="L536" i="30"/>
  <c r="L537" i="30"/>
  <c r="L538" i="30"/>
  <c r="L539" i="30"/>
  <c r="L540" i="30"/>
  <c r="L541" i="30"/>
  <c r="L542" i="30"/>
  <c r="L543" i="30"/>
  <c r="L544" i="30"/>
  <c r="L545" i="30"/>
  <c r="L546" i="30"/>
  <c r="L547" i="30"/>
  <c r="L548" i="30"/>
  <c r="L549" i="30"/>
  <c r="L550" i="30"/>
  <c r="L551" i="30"/>
  <c r="L552" i="30"/>
  <c r="L553" i="30"/>
  <c r="L554" i="30"/>
  <c r="L555" i="30"/>
  <c r="L556" i="30"/>
  <c r="L557" i="30"/>
  <c r="L558" i="30"/>
  <c r="L559" i="30"/>
  <c r="L560" i="30"/>
  <c r="L561" i="30"/>
  <c r="L562" i="30"/>
  <c r="L563" i="30"/>
  <c r="L564" i="30"/>
  <c r="L565" i="30"/>
  <c r="L566" i="30"/>
  <c r="L567" i="30"/>
  <c r="L568" i="30"/>
  <c r="L569" i="30"/>
  <c r="L570" i="30"/>
  <c r="L571" i="30"/>
  <c r="L572" i="30"/>
  <c r="L573" i="30"/>
  <c r="L574" i="30"/>
  <c r="L575" i="30"/>
  <c r="L576" i="30"/>
  <c r="L577" i="30"/>
  <c r="L578" i="30"/>
  <c r="L579" i="30"/>
  <c r="L580" i="30"/>
  <c r="L581" i="30"/>
  <c r="L582" i="30"/>
  <c r="L583" i="30"/>
  <c r="L584" i="30"/>
  <c r="L585" i="30"/>
  <c r="L586" i="30"/>
  <c r="L587" i="30"/>
  <c r="L588" i="30"/>
  <c r="L589" i="30"/>
  <c r="L590" i="30"/>
  <c r="L591" i="30"/>
  <c r="L592" i="30"/>
  <c r="L593" i="30"/>
  <c r="L594" i="30"/>
  <c r="L595" i="30"/>
  <c r="L596" i="30"/>
  <c r="L597" i="30"/>
  <c r="L598" i="30"/>
  <c r="L599" i="30"/>
  <c r="L600" i="30"/>
  <c r="L601" i="30"/>
  <c r="L602" i="30"/>
  <c r="L603" i="30"/>
  <c r="L604" i="30"/>
  <c r="L605" i="30"/>
  <c r="L606" i="30"/>
  <c r="L607" i="30"/>
  <c r="L608" i="30"/>
  <c r="L609" i="30"/>
  <c r="L610" i="30"/>
  <c r="L611" i="30"/>
  <c r="L612" i="30"/>
  <c r="L613" i="30"/>
  <c r="L614" i="30"/>
  <c r="L615" i="30"/>
  <c r="L616" i="30"/>
  <c r="L617" i="30"/>
  <c r="L618" i="30"/>
  <c r="L619" i="30"/>
  <c r="L620" i="30"/>
  <c r="L621" i="30"/>
  <c r="L622" i="30"/>
  <c r="L623" i="30"/>
  <c r="L624" i="30"/>
  <c r="L625" i="30"/>
  <c r="L626" i="30"/>
  <c r="L627" i="30"/>
  <c r="L628" i="30"/>
  <c r="L629" i="30"/>
  <c r="L630" i="30"/>
  <c r="L631" i="30"/>
  <c r="L632" i="30"/>
  <c r="L633" i="30"/>
  <c r="L634" i="30"/>
  <c r="L635" i="30"/>
  <c r="L636" i="30"/>
  <c r="L637" i="30"/>
  <c r="L638" i="30"/>
  <c r="L639" i="30"/>
  <c r="L640" i="30"/>
  <c r="L641" i="30"/>
  <c r="L642" i="30"/>
  <c r="L643" i="30"/>
  <c r="L644" i="30"/>
  <c r="L645" i="30"/>
  <c r="L646" i="30"/>
  <c r="L647" i="30"/>
  <c r="L648" i="30"/>
  <c r="L649" i="30"/>
  <c r="L650" i="30"/>
  <c r="L651" i="30"/>
  <c r="L652" i="30"/>
  <c r="L653" i="30"/>
  <c r="L654" i="30"/>
  <c r="L655" i="30"/>
  <c r="L656" i="30"/>
  <c r="L657" i="30"/>
  <c r="L658" i="30"/>
  <c r="L659" i="30"/>
  <c r="L660" i="30"/>
  <c r="L661" i="30"/>
  <c r="L662" i="30"/>
  <c r="L663" i="30"/>
  <c r="L664" i="30"/>
  <c r="L665" i="30"/>
  <c r="L666" i="30"/>
  <c r="L667" i="30"/>
  <c r="L668" i="30"/>
  <c r="L669" i="30"/>
  <c r="L670" i="30"/>
  <c r="L671" i="30"/>
  <c r="L672" i="30"/>
  <c r="L673" i="30"/>
  <c r="L674" i="30"/>
  <c r="L675" i="30"/>
  <c r="L676" i="30"/>
  <c r="L677" i="30"/>
  <c r="L678" i="30"/>
  <c r="L679" i="30"/>
  <c r="L680" i="30"/>
  <c r="L681" i="30"/>
  <c r="L682" i="30"/>
  <c r="L683" i="30"/>
  <c r="L684" i="30"/>
  <c r="L685" i="30"/>
  <c r="L3390" i="30"/>
  <c r="L686" i="30"/>
  <c r="L687" i="30"/>
  <c r="L688" i="30"/>
  <c r="L689" i="30"/>
  <c r="L690" i="30"/>
  <c r="L691" i="30"/>
  <c r="L692" i="30"/>
  <c r="L693" i="30"/>
  <c r="L694" i="30"/>
  <c r="L695" i="30"/>
  <c r="L696" i="30"/>
  <c r="L697" i="30"/>
  <c r="L698" i="30"/>
  <c r="L699" i="30"/>
  <c r="L700" i="30"/>
  <c r="L701" i="30"/>
  <c r="L702" i="30"/>
  <c r="L703" i="30"/>
  <c r="L704" i="30"/>
  <c r="L705" i="30"/>
  <c r="L706" i="30"/>
  <c r="L707" i="30"/>
  <c r="L708" i="30"/>
  <c r="L709" i="30"/>
  <c r="L710" i="30"/>
  <c r="L711" i="30"/>
  <c r="L712" i="30"/>
  <c r="L713" i="30"/>
  <c r="L714" i="30"/>
  <c r="L715" i="30"/>
  <c r="L716" i="30"/>
  <c r="L717" i="30"/>
  <c r="L718" i="30"/>
  <c r="L719" i="30"/>
  <c r="L720" i="30"/>
  <c r="L721" i="30"/>
  <c r="L722" i="30"/>
  <c r="L3391" i="30"/>
  <c r="L723" i="30"/>
  <c r="L724" i="30"/>
  <c r="L725" i="30"/>
  <c r="L726" i="30"/>
  <c r="L727" i="30"/>
  <c r="L728" i="30"/>
  <c r="L729" i="30"/>
  <c r="L730" i="30"/>
  <c r="L731" i="30"/>
  <c r="L732" i="30"/>
  <c r="L733" i="30"/>
  <c r="L734" i="30"/>
  <c r="L735" i="30"/>
  <c r="L736" i="30"/>
  <c r="L737" i="30"/>
  <c r="L738" i="30"/>
  <c r="L739" i="30"/>
  <c r="L740" i="30"/>
  <c r="L741" i="30"/>
  <c r="L742" i="30"/>
  <c r="L743" i="30"/>
  <c r="L744" i="30"/>
  <c r="L745" i="30"/>
  <c r="L746" i="30"/>
  <c r="L747" i="30"/>
  <c r="L748" i="30"/>
  <c r="L749" i="30"/>
  <c r="L750" i="30"/>
  <c r="L751" i="30"/>
  <c r="L752" i="30"/>
  <c r="L753" i="30"/>
  <c r="L754" i="30"/>
  <c r="L755" i="30"/>
  <c r="L756" i="30"/>
  <c r="L757" i="30"/>
  <c r="L758" i="30"/>
  <c r="L759" i="30"/>
  <c r="L760" i="30"/>
  <c r="L761" i="30"/>
  <c r="L762" i="30"/>
  <c r="L763" i="30"/>
  <c r="L764" i="30"/>
  <c r="L765" i="30"/>
  <c r="L766" i="30"/>
  <c r="L767" i="30"/>
  <c r="L768" i="30"/>
  <c r="L769" i="30"/>
  <c r="L770" i="30"/>
  <c r="L771" i="30"/>
  <c r="L772" i="30"/>
  <c r="L773" i="30"/>
  <c r="L774" i="30"/>
  <c r="L775" i="30"/>
  <c r="L776" i="30"/>
  <c r="L777" i="30"/>
  <c r="L778" i="30"/>
  <c r="L779" i="30"/>
  <c r="L780" i="30"/>
  <c r="L781" i="30"/>
  <c r="L782" i="30"/>
  <c r="L783" i="30"/>
  <c r="L784" i="30"/>
  <c r="L785" i="30"/>
  <c r="L786" i="30"/>
  <c r="L787" i="30"/>
  <c r="L788" i="30"/>
  <c r="L789" i="30"/>
  <c r="L790" i="30"/>
  <c r="L791" i="30"/>
  <c r="L792" i="30"/>
  <c r="L793" i="30"/>
  <c r="L794" i="30"/>
  <c r="L795" i="30"/>
  <c r="L796" i="30"/>
  <c r="L797" i="30"/>
  <c r="L798" i="30"/>
  <c r="L799" i="30"/>
  <c r="L800" i="30"/>
  <c r="L801" i="30"/>
  <c r="L802" i="30"/>
  <c r="L803" i="30"/>
  <c r="L804" i="30"/>
  <c r="L805" i="30"/>
  <c r="L806" i="30"/>
  <c r="L807" i="30"/>
  <c r="L808" i="30"/>
  <c r="L809" i="30"/>
  <c r="L810" i="30"/>
  <c r="L811" i="30"/>
  <c r="L812" i="30"/>
  <c r="L813" i="30"/>
  <c r="L814" i="30"/>
  <c r="L815" i="30"/>
  <c r="L816" i="30"/>
  <c r="L817" i="30"/>
  <c r="L818" i="30"/>
  <c r="L819" i="30"/>
  <c r="L820" i="30"/>
  <c r="L821" i="30"/>
  <c r="L822" i="30"/>
  <c r="L823" i="30"/>
  <c r="L824" i="30"/>
  <c r="L825" i="30"/>
  <c r="L826" i="30"/>
  <c r="L827" i="30"/>
  <c r="L828" i="30"/>
  <c r="L829" i="30"/>
  <c r="L830" i="30"/>
  <c r="L831" i="30"/>
  <c r="L832" i="30"/>
  <c r="L833" i="30"/>
  <c r="L834" i="30"/>
  <c r="L835" i="30"/>
  <c r="L836" i="30"/>
  <c r="L837" i="30"/>
  <c r="L838" i="30"/>
  <c r="L839" i="30"/>
  <c r="L840" i="30"/>
  <c r="L841" i="30"/>
  <c r="L842" i="30"/>
  <c r="L843" i="30"/>
  <c r="L844" i="30"/>
  <c r="L845" i="30"/>
  <c r="L846" i="30"/>
  <c r="L847" i="30"/>
  <c r="L848" i="30"/>
  <c r="L849" i="30"/>
  <c r="L850" i="30"/>
  <c r="L851" i="30"/>
  <c r="L852" i="30"/>
  <c r="L853" i="30"/>
  <c r="L854" i="30"/>
  <c r="L855" i="30"/>
  <c r="L856" i="30"/>
  <c r="L857" i="30"/>
  <c r="L858" i="30"/>
  <c r="L859" i="30"/>
  <c r="L860" i="30"/>
  <c r="L861" i="30"/>
  <c r="L862" i="30"/>
  <c r="L863" i="30"/>
  <c r="L864" i="30"/>
  <c r="L865" i="30"/>
  <c r="L866" i="30"/>
  <c r="L867" i="30"/>
  <c r="L868" i="30"/>
  <c r="L869" i="30"/>
  <c r="L870" i="30"/>
  <c r="L871" i="30"/>
  <c r="L872" i="30"/>
  <c r="L873" i="30"/>
  <c r="L874" i="30"/>
  <c r="L875" i="30"/>
  <c r="L876" i="30"/>
  <c r="L877" i="30"/>
  <c r="L878" i="30"/>
  <c r="L879" i="30"/>
  <c r="L880" i="30"/>
  <c r="L881" i="30"/>
  <c r="L882" i="30"/>
  <c r="L883" i="30"/>
  <c r="L884" i="30"/>
  <c r="L885" i="30"/>
  <c r="L886" i="30"/>
  <c r="L887" i="30"/>
  <c r="L888" i="30"/>
  <c r="L889" i="30"/>
  <c r="L890" i="30"/>
  <c r="L891" i="30"/>
  <c r="L892" i="30"/>
  <c r="L893" i="30"/>
  <c r="L894" i="30"/>
  <c r="L895" i="30"/>
  <c r="L896" i="30"/>
  <c r="L897" i="30"/>
  <c r="L898" i="30"/>
  <c r="L899" i="30"/>
  <c r="L900" i="30"/>
  <c r="L901" i="30"/>
  <c r="L902" i="30"/>
  <c r="L903" i="30"/>
  <c r="L904" i="30"/>
  <c r="L905" i="30"/>
  <c r="L906" i="30"/>
  <c r="L907" i="30"/>
  <c r="L908" i="30"/>
  <c r="L909" i="30"/>
  <c r="L910" i="30"/>
  <c r="L911" i="30"/>
  <c r="L912" i="30"/>
  <c r="L913" i="30"/>
  <c r="L914" i="30"/>
  <c r="L915" i="30"/>
  <c r="L916" i="30"/>
  <c r="L917" i="30"/>
  <c r="L918" i="30"/>
  <c r="L919" i="30"/>
  <c r="L920" i="30"/>
  <c r="L921" i="30"/>
  <c r="L922" i="30"/>
  <c r="L923" i="30"/>
  <c r="L924" i="30"/>
  <c r="L925" i="30"/>
  <c r="L926" i="30"/>
  <c r="L927" i="30"/>
  <c r="L928" i="30"/>
  <c r="L929" i="30"/>
  <c r="L930" i="30"/>
  <c r="L931" i="30"/>
  <c r="L932" i="30"/>
  <c r="L933" i="30"/>
  <c r="L934" i="30"/>
  <c r="L935" i="30"/>
  <c r="L936" i="30"/>
  <c r="L937" i="30"/>
  <c r="L938" i="30"/>
  <c r="L939" i="30"/>
  <c r="L940" i="30"/>
  <c r="L941" i="30"/>
  <c r="L942" i="30"/>
  <c r="L943" i="30"/>
  <c r="L944" i="30"/>
  <c r="L945" i="30"/>
  <c r="L946" i="30"/>
  <c r="L947" i="30"/>
  <c r="L948" i="30"/>
  <c r="L949" i="30"/>
  <c r="L950" i="30"/>
  <c r="L951" i="30"/>
  <c r="L952" i="30"/>
  <c r="L953" i="30"/>
  <c r="L954" i="30"/>
  <c r="L955" i="30"/>
  <c r="L956" i="30"/>
  <c r="L957" i="30"/>
  <c r="L958" i="30"/>
  <c r="L959" i="30"/>
  <c r="L960" i="30"/>
  <c r="L961" i="30"/>
  <c r="L962" i="30"/>
  <c r="L963" i="30"/>
  <c r="L964" i="30"/>
  <c r="L965" i="30"/>
  <c r="L966" i="30"/>
  <c r="L967" i="30"/>
  <c r="L968" i="30"/>
  <c r="L969" i="30"/>
  <c r="L970" i="30"/>
  <c r="L971" i="30"/>
  <c r="L972" i="30"/>
  <c r="L973" i="30"/>
  <c r="L974" i="30"/>
  <c r="L975" i="30"/>
  <c r="L976" i="30"/>
  <c r="L977" i="30"/>
  <c r="L978" i="30"/>
  <c r="L979" i="30"/>
  <c r="L980" i="30"/>
  <c r="L981" i="30"/>
  <c r="L982" i="30"/>
  <c r="L983" i="30"/>
  <c r="L984" i="30"/>
  <c r="L985" i="30"/>
  <c r="L986" i="30"/>
  <c r="L987" i="30"/>
  <c r="L988" i="30"/>
  <c r="L989" i="30"/>
  <c r="L990" i="30"/>
  <c r="L991" i="30"/>
  <c r="L992" i="30"/>
  <c r="L993" i="30"/>
  <c r="L994" i="30"/>
  <c r="L995" i="30"/>
  <c r="L996" i="30"/>
  <c r="L997" i="30"/>
  <c r="L998" i="30"/>
  <c r="L999" i="30"/>
  <c r="L1000" i="30"/>
  <c r="L1001" i="30"/>
  <c r="L1002" i="30"/>
  <c r="L1003" i="30"/>
  <c r="L1004" i="30"/>
  <c r="L1005" i="30"/>
  <c r="L1006" i="30"/>
  <c r="L1007" i="30"/>
  <c r="L1008" i="30"/>
  <c r="L1009" i="30"/>
  <c r="L1010" i="30"/>
  <c r="L1011" i="30"/>
  <c r="L1012" i="30"/>
  <c r="L1013" i="30"/>
  <c r="L3325" i="30"/>
  <c r="L1014" i="30"/>
  <c r="L1015" i="30"/>
  <c r="L1016" i="30"/>
  <c r="L3358" i="30"/>
  <c r="L1017" i="30"/>
  <c r="L1018" i="30"/>
  <c r="L1019" i="30"/>
  <c r="L1020" i="30"/>
  <c r="L1021" i="30"/>
  <c r="L1022" i="30"/>
  <c r="L1023" i="30"/>
  <c r="L3326" i="30"/>
  <c r="L1024" i="30"/>
  <c r="L1025" i="30"/>
  <c r="L1026" i="30"/>
  <c r="L3359" i="30"/>
  <c r="L1027" i="30"/>
  <c r="L1028" i="30"/>
  <c r="L1029" i="30"/>
  <c r="L1030" i="30"/>
  <c r="L1031" i="30"/>
  <c r="L1032" i="30"/>
  <c r="L1033" i="30"/>
  <c r="L1034" i="30"/>
  <c r="L1035" i="30"/>
  <c r="L1036" i="30"/>
  <c r="L1037" i="30"/>
  <c r="L1038" i="30"/>
  <c r="L1039" i="30"/>
  <c r="L1040" i="30"/>
  <c r="L1041" i="30"/>
  <c r="L1042" i="30"/>
  <c r="L1043" i="30"/>
  <c r="L1044" i="30"/>
  <c r="L1045" i="30"/>
  <c r="L1046" i="30"/>
  <c r="L1047" i="30"/>
  <c r="L1048" i="30"/>
  <c r="L1049" i="30"/>
  <c r="L1050" i="30"/>
  <c r="L1051" i="30"/>
  <c r="L1052" i="30"/>
  <c r="L1053" i="30"/>
  <c r="L1054" i="30"/>
  <c r="L1055" i="30"/>
  <c r="L1056" i="30"/>
  <c r="L1057" i="30"/>
  <c r="L1058" i="30"/>
  <c r="L1059" i="30"/>
  <c r="L1060" i="30"/>
  <c r="L1061" i="30"/>
  <c r="L1062" i="30"/>
  <c r="L1063" i="30"/>
  <c r="L1064" i="30"/>
  <c r="L1065" i="30"/>
  <c r="L1066" i="30"/>
  <c r="L1067" i="30"/>
  <c r="L1068" i="30"/>
  <c r="L1069" i="30"/>
  <c r="L1070" i="30"/>
  <c r="L1071" i="30"/>
  <c r="L1072" i="30"/>
  <c r="L1073" i="30"/>
  <c r="L1074" i="30"/>
  <c r="L1075" i="30"/>
  <c r="L1076" i="30"/>
  <c r="L1077" i="30"/>
  <c r="L1078" i="30"/>
  <c r="L1079" i="30"/>
  <c r="L1080" i="30"/>
  <c r="L1081" i="30"/>
  <c r="L1082" i="30"/>
  <c r="L1083" i="30"/>
  <c r="L1084" i="30"/>
  <c r="L1085" i="30"/>
  <c r="L1086" i="30"/>
  <c r="L1087" i="30"/>
  <c r="L1088" i="30"/>
  <c r="L1089" i="30"/>
  <c r="L1090" i="30"/>
  <c r="L1091" i="30"/>
  <c r="L1092" i="30"/>
  <c r="L1093" i="30"/>
  <c r="L1094" i="30"/>
  <c r="L1095" i="30"/>
  <c r="L1096" i="30"/>
  <c r="L1097" i="30"/>
  <c r="L1098" i="30"/>
  <c r="L1099" i="30"/>
  <c r="L1100" i="30"/>
  <c r="L1101" i="30"/>
  <c r="L1102" i="30"/>
  <c r="L1103" i="30"/>
  <c r="L1104" i="30"/>
  <c r="L1105" i="30"/>
  <c r="L1106" i="30"/>
  <c r="L1107" i="30"/>
  <c r="L1108" i="30"/>
  <c r="L1109" i="30"/>
  <c r="L1110" i="30"/>
  <c r="L1111" i="30"/>
  <c r="L1112" i="30"/>
  <c r="L1113" i="30"/>
  <c r="L1114" i="30"/>
  <c r="L1115" i="30"/>
  <c r="L1116" i="30"/>
  <c r="L1117" i="30"/>
  <c r="L1118" i="30"/>
  <c r="L1119" i="30"/>
  <c r="L1120" i="30"/>
  <c r="L1121" i="30"/>
  <c r="L1122" i="30"/>
  <c r="L1123" i="30"/>
  <c r="L1124" i="30"/>
  <c r="L1125" i="30"/>
  <c r="L1126" i="30"/>
  <c r="L1127" i="30"/>
  <c r="L1128" i="30"/>
  <c r="L1129" i="30"/>
  <c r="L1130" i="30"/>
  <c r="L1131" i="30"/>
  <c r="L1132" i="30"/>
  <c r="L1133" i="30"/>
  <c r="L1134" i="30"/>
  <c r="L1135" i="30"/>
  <c r="L1136" i="30"/>
  <c r="L1137" i="30"/>
  <c r="L1138" i="30"/>
  <c r="L1139" i="30"/>
  <c r="L1140" i="30"/>
  <c r="L1141" i="30"/>
  <c r="L1142" i="30"/>
  <c r="L1143" i="30"/>
  <c r="L1144" i="30"/>
  <c r="L1145" i="30"/>
  <c r="L1146" i="30"/>
  <c r="L1147" i="30"/>
  <c r="L1148" i="30"/>
  <c r="L1149" i="30"/>
  <c r="L1150" i="30"/>
  <c r="L1151" i="30"/>
  <c r="L1152" i="30"/>
  <c r="L1153" i="30"/>
  <c r="L1154" i="30"/>
  <c r="L1155" i="30"/>
  <c r="L1156" i="30"/>
  <c r="L1157" i="30"/>
  <c r="L1158" i="30"/>
  <c r="L1159" i="30"/>
  <c r="L1160" i="30"/>
  <c r="L1161" i="30"/>
  <c r="L1162" i="30"/>
  <c r="L1163" i="30"/>
  <c r="L1164" i="30"/>
  <c r="L1165" i="30"/>
  <c r="L1166" i="30"/>
  <c r="L1167" i="30"/>
  <c r="L1168" i="30"/>
  <c r="L1169" i="30"/>
  <c r="L1170" i="30"/>
  <c r="L1171" i="30"/>
  <c r="L1172" i="30"/>
  <c r="L1173" i="30"/>
  <c r="L1174" i="30"/>
  <c r="L1175" i="30"/>
  <c r="L1176" i="30"/>
  <c r="L1177" i="30"/>
  <c r="L1178" i="30"/>
  <c r="L1179" i="30"/>
  <c r="L1180" i="30"/>
  <c r="L1181" i="30"/>
  <c r="L1182" i="30"/>
  <c r="L1183" i="30"/>
  <c r="L1184" i="30"/>
  <c r="L1185" i="30"/>
  <c r="L1186" i="30"/>
  <c r="L1187" i="30"/>
  <c r="L1188" i="30"/>
  <c r="L1189" i="30"/>
  <c r="L1190" i="30"/>
  <c r="L1191" i="30"/>
  <c r="L1192" i="30"/>
  <c r="L1193" i="30"/>
  <c r="L1194" i="30"/>
  <c r="L1195" i="30"/>
  <c r="L1196" i="30"/>
  <c r="L1197" i="30"/>
  <c r="L1198" i="30"/>
  <c r="L1199" i="30"/>
  <c r="L1200" i="30"/>
  <c r="L1201" i="30"/>
  <c r="L1202" i="30"/>
  <c r="L1203" i="30"/>
  <c r="L1204" i="30"/>
  <c r="L1205" i="30"/>
  <c r="L1206" i="30"/>
  <c r="L1207" i="30"/>
  <c r="L1208" i="30"/>
  <c r="L1209" i="30"/>
  <c r="L1210" i="30"/>
  <c r="L1211" i="30"/>
  <c r="L1212" i="30"/>
  <c r="L1213" i="30"/>
  <c r="L1214" i="30"/>
  <c r="L1215" i="30"/>
  <c r="L1216" i="30"/>
  <c r="L1217" i="30"/>
  <c r="L1218" i="30"/>
  <c r="L1219" i="30"/>
  <c r="L1220" i="30"/>
  <c r="L1221" i="30"/>
  <c r="L1222" i="30"/>
  <c r="L1223" i="30"/>
  <c r="L1224" i="30"/>
  <c r="L1225" i="30"/>
  <c r="L1226" i="30"/>
  <c r="L1227" i="30"/>
  <c r="L1228" i="30"/>
  <c r="L1229" i="30"/>
  <c r="L1230" i="30"/>
  <c r="L1231" i="30"/>
  <c r="L1232" i="30"/>
  <c r="L1233" i="30"/>
  <c r="L1234" i="30"/>
  <c r="L1235" i="30"/>
  <c r="L1236" i="30"/>
  <c r="L1237" i="30"/>
  <c r="L1238" i="30"/>
  <c r="L1239" i="30"/>
  <c r="L1240" i="30"/>
  <c r="L1241" i="30"/>
  <c r="L1242" i="30"/>
  <c r="L1243" i="30"/>
  <c r="L1244" i="30"/>
  <c r="L1245" i="30"/>
  <c r="L1246" i="30"/>
  <c r="L1247" i="30"/>
  <c r="L1248" i="30"/>
  <c r="L1249" i="30"/>
  <c r="L1250" i="30"/>
  <c r="L1251" i="30"/>
  <c r="L1252" i="30"/>
  <c r="L1253" i="30"/>
  <c r="L1254" i="30"/>
  <c r="L1255" i="30"/>
  <c r="L1256" i="30"/>
  <c r="L1257" i="30"/>
  <c r="L1258" i="30"/>
  <c r="L1259" i="30"/>
  <c r="L1260" i="30"/>
  <c r="L1261" i="30"/>
  <c r="L1262" i="30"/>
  <c r="L1263" i="30"/>
  <c r="L1264" i="30"/>
  <c r="L1265" i="30"/>
  <c r="L1266" i="30"/>
  <c r="L1267" i="30"/>
  <c r="L1268" i="30"/>
  <c r="L1269" i="30"/>
  <c r="L1270" i="30"/>
  <c r="L1271" i="30"/>
  <c r="L1272" i="30"/>
  <c r="L1273" i="30"/>
  <c r="L1274" i="30"/>
  <c r="L1275" i="30"/>
  <c r="L1276" i="30"/>
  <c r="L1277" i="30"/>
  <c r="L1278" i="30"/>
  <c r="L1279" i="30"/>
  <c r="L1280" i="30"/>
  <c r="L1281" i="30"/>
  <c r="L1282" i="30"/>
  <c r="L1283" i="30"/>
  <c r="L1284" i="30"/>
  <c r="L1285" i="30"/>
  <c r="L1286" i="30"/>
  <c r="L1287" i="30"/>
  <c r="L1288" i="30"/>
  <c r="L1289" i="30"/>
  <c r="L1290" i="30"/>
  <c r="L1291" i="30"/>
  <c r="L1292" i="30"/>
  <c r="L1293" i="30"/>
  <c r="L1294" i="30"/>
  <c r="L1295" i="30"/>
  <c r="L1296" i="30"/>
  <c r="L1297" i="30"/>
  <c r="L1298" i="30"/>
  <c r="L1299" i="30"/>
  <c r="L1300" i="30"/>
  <c r="L1301" i="30"/>
  <c r="L1302" i="30"/>
  <c r="L1303" i="30"/>
  <c r="L1304" i="30"/>
  <c r="L1305" i="30"/>
  <c r="L1306" i="30"/>
  <c r="L1307" i="30"/>
  <c r="L1308" i="30"/>
  <c r="L1309" i="30"/>
  <c r="L1310" i="30"/>
  <c r="L1311" i="30"/>
  <c r="L1312" i="30"/>
  <c r="L1313" i="30"/>
  <c r="L1314" i="30"/>
  <c r="L1315" i="30"/>
  <c r="L1316" i="30"/>
  <c r="L1317" i="30"/>
  <c r="L1318" i="30"/>
  <c r="L1319" i="30"/>
  <c r="L1320" i="30"/>
  <c r="L1321" i="30"/>
  <c r="L1322" i="30"/>
  <c r="L1323" i="30"/>
  <c r="L1324" i="30"/>
  <c r="L1325" i="30"/>
  <c r="L1326" i="30"/>
  <c r="L1327" i="30"/>
  <c r="L1328" i="30"/>
  <c r="L1329" i="30"/>
  <c r="L1330" i="30"/>
  <c r="L1331" i="30"/>
  <c r="L1332" i="30"/>
  <c r="L1333" i="30"/>
  <c r="L1334" i="30"/>
  <c r="L1335" i="30"/>
  <c r="L1336" i="30"/>
  <c r="L1337" i="30"/>
  <c r="L1338" i="30"/>
  <c r="L1339" i="30"/>
  <c r="L1340" i="30"/>
  <c r="L1341" i="30"/>
  <c r="L1342" i="30"/>
  <c r="L1343" i="30"/>
  <c r="L1344" i="30"/>
  <c r="L1345" i="30"/>
  <c r="L1346" i="30"/>
  <c r="L1347" i="30"/>
  <c r="L1348" i="30"/>
  <c r="L1349" i="30"/>
  <c r="L1350" i="30"/>
  <c r="L1351" i="30"/>
  <c r="L1352" i="30"/>
  <c r="L1353" i="30"/>
  <c r="L1354" i="30"/>
  <c r="L1355" i="30"/>
  <c r="L1356" i="30"/>
  <c r="L1357" i="30"/>
  <c r="L1358" i="30"/>
  <c r="L1359" i="30"/>
  <c r="L1360" i="30"/>
  <c r="L1361" i="30"/>
  <c r="L1362" i="30"/>
  <c r="L1363" i="30"/>
  <c r="L1364" i="30"/>
  <c r="L1365" i="30"/>
  <c r="L1366" i="30"/>
  <c r="L1367" i="30"/>
  <c r="L1368" i="30"/>
  <c r="L1369" i="30"/>
  <c r="L1370" i="30"/>
  <c r="L1371" i="30"/>
  <c r="L1372" i="30"/>
  <c r="L1373" i="30"/>
  <c r="L1374" i="30"/>
  <c r="L1375" i="30"/>
  <c r="L1376" i="30"/>
  <c r="L1377" i="30"/>
  <c r="L1378" i="30"/>
  <c r="L1379" i="30"/>
  <c r="L1380" i="30"/>
  <c r="L1381" i="30"/>
  <c r="L1382" i="30"/>
  <c r="L1383" i="30"/>
  <c r="L1384" i="30"/>
  <c r="L1385" i="30"/>
  <c r="L1386" i="30"/>
  <c r="L1387" i="30"/>
  <c r="L1388" i="30"/>
  <c r="L1389" i="30"/>
  <c r="L1390" i="30"/>
  <c r="L1391" i="30"/>
  <c r="L1392" i="30"/>
  <c r="L1393" i="30"/>
  <c r="L1394" i="30"/>
  <c r="L1395" i="30"/>
  <c r="L1396" i="30"/>
  <c r="L1397" i="30"/>
  <c r="L1398" i="30"/>
  <c r="L1399" i="30"/>
  <c r="L1400" i="30"/>
  <c r="L1401" i="30"/>
  <c r="L1402" i="30"/>
  <c r="L1403" i="30"/>
  <c r="L1404" i="30"/>
  <c r="L1405" i="30"/>
  <c r="L1406" i="30"/>
  <c r="L1407" i="30"/>
  <c r="L1408" i="30"/>
  <c r="L1409" i="30"/>
  <c r="L1410" i="30"/>
  <c r="L1411" i="30"/>
  <c r="L1412" i="30"/>
  <c r="L1413" i="30"/>
  <c r="L1414" i="30"/>
  <c r="L1415" i="30"/>
  <c r="L1416" i="30"/>
  <c r="L1417" i="30"/>
  <c r="L1418" i="30"/>
  <c r="L1419" i="30"/>
  <c r="L1420" i="30"/>
  <c r="L1421" i="30"/>
  <c r="L1422" i="30"/>
  <c r="L1423" i="30"/>
  <c r="L1425" i="30"/>
  <c r="L1426" i="30"/>
  <c r="L1427" i="30"/>
  <c r="L1428" i="30"/>
  <c r="L1429" i="30"/>
  <c r="L1430" i="30"/>
  <c r="L1431" i="30"/>
  <c r="L1432" i="30"/>
  <c r="L1433" i="30"/>
  <c r="L1434" i="30"/>
  <c r="L1435" i="30"/>
  <c r="L1436" i="30"/>
  <c r="L1437" i="30"/>
  <c r="L1438" i="30"/>
  <c r="L1439" i="30"/>
  <c r="L1440" i="30"/>
  <c r="L1441" i="30"/>
  <c r="L1442" i="30"/>
  <c r="L1443" i="30"/>
  <c r="L1444" i="30"/>
  <c r="L1445" i="30"/>
  <c r="L1446" i="30"/>
  <c r="L1447" i="30"/>
  <c r="L1448" i="30"/>
  <c r="L1449" i="30"/>
  <c r="L1450" i="30"/>
  <c r="L1451" i="30"/>
  <c r="L1452" i="30"/>
  <c r="L1453" i="30"/>
  <c r="L1454" i="30"/>
  <c r="L1455" i="30"/>
  <c r="L1456" i="30"/>
  <c r="L1457" i="30"/>
  <c r="L1458" i="30"/>
  <c r="L1459" i="30"/>
  <c r="L1460" i="30"/>
  <c r="L1461" i="30"/>
  <c r="L1462" i="30"/>
  <c r="L1463" i="30"/>
  <c r="L1464" i="30"/>
  <c r="L1465" i="30"/>
  <c r="L1466" i="30"/>
  <c r="L1467" i="30"/>
  <c r="L1468" i="30"/>
  <c r="L1469" i="30"/>
  <c r="L1470" i="30"/>
  <c r="L1471" i="30"/>
  <c r="L1472" i="30"/>
  <c r="L1473" i="30"/>
  <c r="L1474" i="30"/>
  <c r="L1475" i="30"/>
  <c r="L1476" i="30"/>
  <c r="L1477" i="30"/>
  <c r="L1478" i="30"/>
  <c r="L1479" i="30"/>
  <c r="L1480" i="30"/>
  <c r="L1481" i="30"/>
  <c r="L1482" i="30"/>
  <c r="L1483" i="30"/>
  <c r="L1484" i="30"/>
  <c r="L1485" i="30"/>
  <c r="L1486" i="30"/>
  <c r="L1487" i="30"/>
  <c r="L1488" i="30"/>
  <c r="L1489" i="30"/>
  <c r="L1490" i="30"/>
  <c r="L1491" i="30"/>
  <c r="L1492" i="30"/>
  <c r="L1493" i="30"/>
  <c r="L1494" i="30"/>
  <c r="L1495" i="30"/>
  <c r="L1496" i="30"/>
  <c r="L1497" i="30"/>
  <c r="L1498" i="30"/>
  <c r="L1499" i="30"/>
  <c r="L1500" i="30"/>
  <c r="L1501" i="30"/>
  <c r="L1502" i="30"/>
  <c r="L1503" i="30"/>
  <c r="L1504" i="30"/>
  <c r="L1505" i="30"/>
  <c r="L1506" i="30"/>
  <c r="L1507" i="30"/>
  <c r="L1508" i="30"/>
  <c r="L1509" i="30"/>
  <c r="L1510" i="30"/>
  <c r="L1511" i="30"/>
  <c r="L1512" i="30"/>
  <c r="L1513" i="30"/>
  <c r="L1514" i="30"/>
  <c r="L1515" i="30"/>
  <c r="L1516" i="30"/>
  <c r="L1517" i="30"/>
  <c r="L1518" i="30"/>
  <c r="L1519" i="30"/>
  <c r="L1520" i="30"/>
  <c r="L1521" i="30"/>
  <c r="L1522" i="30"/>
  <c r="L1523" i="30"/>
  <c r="L1524" i="30"/>
  <c r="L1525" i="30"/>
  <c r="L1526" i="30"/>
  <c r="L1527" i="30"/>
  <c r="L1528" i="30"/>
  <c r="L1529" i="30"/>
  <c r="L1530" i="30"/>
  <c r="L1531" i="30"/>
  <c r="L1532" i="30"/>
  <c r="L1533" i="30"/>
  <c r="L1534" i="30"/>
  <c r="L1535" i="30"/>
  <c r="L1536" i="30"/>
  <c r="L1537" i="30"/>
  <c r="L1538" i="30"/>
  <c r="L1539" i="30"/>
  <c r="L1540" i="30"/>
  <c r="L1541" i="30"/>
  <c r="L1542" i="30"/>
  <c r="L1543" i="30"/>
  <c r="L1544" i="30"/>
  <c r="L1545" i="30"/>
  <c r="L1546" i="30"/>
  <c r="L1547" i="30"/>
  <c r="L1548" i="30"/>
  <c r="L1549" i="30"/>
  <c r="L1550" i="30"/>
  <c r="L1551" i="30"/>
  <c r="L1552" i="30"/>
  <c r="L1553" i="30"/>
  <c r="L1554" i="30"/>
  <c r="L1555" i="30"/>
  <c r="L1556" i="30"/>
  <c r="L1557" i="30"/>
  <c r="L1558" i="30"/>
  <c r="L1559" i="30"/>
  <c r="L1560" i="30"/>
  <c r="L1561" i="30"/>
  <c r="L1562" i="30"/>
  <c r="L1563" i="30"/>
  <c r="L1564" i="30"/>
  <c r="L1565" i="30"/>
  <c r="L1566" i="30"/>
  <c r="L1567" i="30"/>
  <c r="L1568" i="30"/>
  <c r="L1569" i="30"/>
  <c r="L1570" i="30"/>
  <c r="L1571" i="30"/>
  <c r="L1572" i="30"/>
  <c r="L1573" i="30"/>
  <c r="L1574" i="30"/>
  <c r="L1575" i="30"/>
  <c r="L1576" i="30"/>
  <c r="L1577" i="30"/>
  <c r="L1578" i="30"/>
  <c r="L1579" i="30"/>
  <c r="L1580" i="30"/>
  <c r="L1581" i="30"/>
  <c r="L1582" i="30"/>
  <c r="L1583" i="30"/>
  <c r="L1584" i="30"/>
  <c r="L1585" i="30"/>
  <c r="L1586" i="30"/>
  <c r="L1587" i="30"/>
  <c r="L1588" i="30"/>
  <c r="L1589" i="30"/>
  <c r="L1590" i="30"/>
  <c r="L1591" i="30"/>
  <c r="L1592" i="30"/>
  <c r="L1593" i="30"/>
  <c r="L1594" i="30"/>
  <c r="L1595" i="30"/>
  <c r="L1596" i="30"/>
  <c r="L1597" i="30"/>
  <c r="L1598" i="30"/>
  <c r="L1599" i="30"/>
  <c r="L1600" i="30"/>
  <c r="L1601" i="30"/>
  <c r="L1602" i="30"/>
  <c r="L1603" i="30"/>
  <c r="L1604" i="30"/>
  <c r="L1605" i="30"/>
  <c r="L1606" i="30"/>
  <c r="L1607" i="30"/>
  <c r="L1608" i="30"/>
  <c r="L1609" i="30"/>
  <c r="L1610" i="30"/>
  <c r="L1611" i="30"/>
  <c r="L1612" i="30"/>
  <c r="L1613" i="30"/>
  <c r="L1614" i="30"/>
  <c r="L1615" i="30"/>
  <c r="L1616" i="30"/>
  <c r="L1617" i="30"/>
  <c r="L1618" i="30"/>
  <c r="L1619" i="30"/>
  <c r="L1620" i="30"/>
  <c r="L1621" i="30"/>
  <c r="L1622" i="30"/>
  <c r="L1623" i="30"/>
  <c r="L1624" i="30"/>
  <c r="L1625" i="30"/>
  <c r="L1626" i="30"/>
  <c r="L1627" i="30"/>
  <c r="L1628" i="30"/>
  <c r="L1629" i="30"/>
  <c r="L1630" i="30"/>
  <c r="L1631" i="30"/>
  <c r="L1632" i="30"/>
  <c r="L1633" i="30"/>
  <c r="L1634" i="30"/>
  <c r="L1635" i="30"/>
  <c r="L1636" i="30"/>
  <c r="L1637" i="30"/>
  <c r="L1638" i="30"/>
  <c r="L1639" i="30"/>
  <c r="L1640" i="30"/>
  <c r="L1641" i="30"/>
  <c r="L1642" i="30"/>
  <c r="L1643" i="30"/>
  <c r="L1644" i="30"/>
  <c r="L1645" i="30"/>
  <c r="L1646" i="30"/>
  <c r="L1647" i="30"/>
  <c r="L1648" i="30"/>
  <c r="L1649" i="30"/>
  <c r="L1650" i="30"/>
  <c r="L1651" i="30"/>
  <c r="L1652" i="30"/>
  <c r="L1653" i="30"/>
  <c r="L1654" i="30"/>
  <c r="L1655" i="30"/>
  <c r="L1656" i="30"/>
  <c r="L1657" i="30"/>
  <c r="L1658" i="30"/>
  <c r="L1659" i="30"/>
  <c r="L1660" i="30"/>
  <c r="L1661" i="30"/>
  <c r="L1662" i="30"/>
  <c r="L1663" i="30"/>
  <c r="L1664" i="30"/>
  <c r="L1665" i="30"/>
  <c r="L1666" i="30"/>
  <c r="L1667" i="30"/>
  <c r="L1668" i="30"/>
  <c r="L1669" i="30"/>
  <c r="L1670" i="30"/>
  <c r="L1671" i="30"/>
  <c r="L1672" i="30"/>
  <c r="L1673" i="30"/>
  <c r="L1674" i="30"/>
  <c r="L1675" i="30"/>
  <c r="L1676" i="30"/>
  <c r="L1677" i="30"/>
  <c r="L1678" i="30"/>
  <c r="L1679" i="30"/>
  <c r="L1680" i="30"/>
  <c r="L1681" i="30"/>
  <c r="L1682" i="30"/>
  <c r="L1683" i="30"/>
  <c r="L1684" i="30"/>
  <c r="L1685" i="30"/>
  <c r="L1686" i="30"/>
  <c r="L1687" i="30"/>
  <c r="L1688" i="30"/>
  <c r="L1689" i="30"/>
  <c r="L1690" i="30"/>
  <c r="L1691" i="30"/>
  <c r="L1692" i="30"/>
  <c r="L1693" i="30"/>
  <c r="L1694" i="30"/>
  <c r="L1695" i="30"/>
  <c r="L1696" i="30"/>
  <c r="L1697" i="30"/>
  <c r="L1698" i="30"/>
  <c r="L1699" i="30"/>
  <c r="L1700" i="30"/>
  <c r="L1701" i="30"/>
  <c r="L1702" i="30"/>
  <c r="L1703" i="30"/>
  <c r="L1704" i="30"/>
  <c r="L1705" i="30"/>
  <c r="L1706" i="30"/>
  <c r="L1707" i="30"/>
  <c r="L1708" i="30"/>
  <c r="L1709" i="30"/>
  <c r="L1710" i="30"/>
  <c r="L1711" i="30"/>
  <c r="L1712" i="30"/>
  <c r="L1713" i="30"/>
  <c r="L1714" i="30"/>
  <c r="L1715" i="30"/>
  <c r="L1716" i="30"/>
  <c r="L1717" i="30"/>
  <c r="L1718" i="30"/>
  <c r="L1719" i="30"/>
  <c r="L1720" i="30"/>
  <c r="L1721" i="30"/>
  <c r="L1722" i="30"/>
  <c r="L1723" i="30"/>
  <c r="L1724" i="30"/>
  <c r="L1725" i="30"/>
  <c r="L1726" i="30"/>
  <c r="L1727" i="30"/>
  <c r="L1728" i="30"/>
  <c r="L1729" i="30"/>
  <c r="L1730" i="30"/>
  <c r="L1731" i="30"/>
  <c r="L1732" i="30"/>
  <c r="L1733" i="30"/>
  <c r="L1734" i="30"/>
  <c r="L1735" i="30"/>
  <c r="L1736" i="30"/>
  <c r="L1737" i="30"/>
  <c r="L1738" i="30"/>
  <c r="L1739" i="30"/>
  <c r="L1740" i="30"/>
  <c r="L1741" i="30"/>
  <c r="L1742" i="30"/>
  <c r="L1743" i="30"/>
  <c r="L1744" i="30"/>
  <c r="L1745" i="30"/>
  <c r="L1746" i="30"/>
  <c r="L1747" i="30"/>
  <c r="L1748" i="30"/>
  <c r="L1749" i="30"/>
  <c r="L1750" i="30"/>
  <c r="L1751" i="30"/>
  <c r="L1752" i="30"/>
  <c r="L1753" i="30"/>
  <c r="L1754" i="30"/>
  <c r="L1755" i="30"/>
  <c r="L1756" i="30"/>
  <c r="L1757" i="30"/>
  <c r="L1758" i="30"/>
  <c r="L1759" i="30"/>
  <c r="L1760" i="30"/>
  <c r="L1761" i="30"/>
  <c r="L1762" i="30"/>
  <c r="L1763" i="30"/>
  <c r="L1764" i="30"/>
  <c r="L1765" i="30"/>
  <c r="L1766" i="30"/>
  <c r="L1767" i="30"/>
  <c r="L1768" i="30"/>
  <c r="L1769" i="30"/>
  <c r="L1770" i="30"/>
  <c r="L1771" i="30"/>
  <c r="L1772" i="30"/>
  <c r="L1773" i="30"/>
  <c r="L1774" i="30"/>
  <c r="L1775" i="30"/>
  <c r="L1776" i="30"/>
  <c r="L1777" i="30"/>
  <c r="L1778" i="30"/>
  <c r="L1779" i="30"/>
  <c r="L1780" i="30"/>
  <c r="L1781" i="30"/>
  <c r="L1782" i="30"/>
  <c r="L1783" i="30"/>
  <c r="L1784" i="30"/>
  <c r="L1785" i="30"/>
  <c r="L1786" i="30"/>
  <c r="L1787" i="30"/>
  <c r="L1788" i="30"/>
  <c r="L1789" i="30"/>
  <c r="L1790" i="30"/>
  <c r="L1791" i="30"/>
  <c r="L1792" i="30"/>
  <c r="L1793" i="30"/>
  <c r="L1794" i="30"/>
  <c r="L1795" i="30"/>
  <c r="L1796" i="30"/>
  <c r="L1797" i="30"/>
  <c r="L1798" i="30"/>
  <c r="L1799" i="30"/>
  <c r="L1800" i="30"/>
  <c r="L1801" i="30"/>
  <c r="L1802" i="30"/>
  <c r="L1803" i="30"/>
  <c r="L1804" i="30"/>
  <c r="L1805" i="30"/>
  <c r="L1806" i="30"/>
  <c r="L1807" i="30"/>
  <c r="L1808" i="30"/>
  <c r="L1809" i="30"/>
  <c r="L1810" i="30"/>
  <c r="L1811" i="30"/>
  <c r="L1812" i="30"/>
  <c r="L1813" i="30"/>
  <c r="L1814" i="30"/>
  <c r="L1815" i="30"/>
  <c r="L1816" i="30"/>
  <c r="L1817" i="30"/>
  <c r="L1818" i="30"/>
  <c r="L1819" i="30"/>
  <c r="L1820" i="30"/>
  <c r="L1821" i="30"/>
  <c r="L1822" i="30"/>
  <c r="L1823" i="30"/>
  <c r="L1824" i="30"/>
  <c r="L1825" i="30"/>
  <c r="L1826" i="30"/>
  <c r="L1827" i="30"/>
  <c r="L1828" i="30"/>
  <c r="L1829" i="30"/>
  <c r="L1830" i="30"/>
  <c r="L1831" i="30"/>
  <c r="L1832" i="30"/>
  <c r="L1833" i="30"/>
  <c r="L1834" i="30"/>
  <c r="L1835" i="30"/>
  <c r="L1836" i="30"/>
  <c r="L1837" i="30"/>
  <c r="L1838" i="30"/>
  <c r="L1839" i="30"/>
  <c r="L1840" i="30"/>
  <c r="L1841" i="30"/>
  <c r="L1842" i="30"/>
  <c r="L1843" i="30"/>
  <c r="L1844" i="30"/>
  <c r="L1845" i="30"/>
  <c r="L1846" i="30"/>
  <c r="L1847" i="30"/>
  <c r="L1848" i="30"/>
  <c r="L1849" i="30"/>
  <c r="L1850" i="30"/>
  <c r="L1851" i="30"/>
  <c r="L1852" i="30"/>
  <c r="L1853" i="30"/>
  <c r="L1854" i="30"/>
  <c r="L1855" i="30"/>
  <c r="L1856" i="30"/>
  <c r="L1857" i="30"/>
  <c r="L1858" i="30"/>
  <c r="L1859" i="30"/>
  <c r="L1860" i="30"/>
  <c r="L1861" i="30"/>
  <c r="L1862" i="30"/>
  <c r="L1863" i="30"/>
  <c r="L1864" i="30"/>
  <c r="L1865" i="30"/>
  <c r="L1866" i="30"/>
  <c r="L1867" i="30"/>
  <c r="L1868" i="30"/>
  <c r="L1869" i="30"/>
  <c r="L1870" i="30"/>
  <c r="L1871" i="30"/>
  <c r="L1872" i="30"/>
  <c r="L1873" i="30"/>
  <c r="L1874" i="30"/>
  <c r="L1875" i="30"/>
  <c r="L1876" i="30"/>
  <c r="L1877" i="30"/>
  <c r="L1878" i="30"/>
  <c r="L1879" i="30"/>
  <c r="L1880" i="30"/>
  <c r="L1881" i="30"/>
  <c r="L1882" i="30"/>
  <c r="L1883" i="30"/>
  <c r="L1884" i="30"/>
  <c r="L1885" i="30"/>
  <c r="L1886" i="30"/>
  <c r="L1887" i="30"/>
  <c r="L1888" i="30"/>
  <c r="L1889" i="30"/>
  <c r="L1890" i="30"/>
  <c r="L1891" i="30"/>
  <c r="L1892" i="30"/>
  <c r="L1893" i="30"/>
  <c r="L1894" i="30"/>
  <c r="L1895" i="30"/>
  <c r="L1896" i="30"/>
  <c r="L1897" i="30"/>
  <c r="L1898" i="30"/>
  <c r="L1899" i="30"/>
  <c r="L1900" i="30"/>
  <c r="L1901" i="30"/>
  <c r="L1902" i="30"/>
  <c r="L1903" i="30"/>
  <c r="L1904" i="30"/>
  <c r="L1905" i="30"/>
  <c r="L1906" i="30"/>
  <c r="L1907" i="30"/>
  <c r="L1908" i="30"/>
  <c r="L1909" i="30"/>
  <c r="L1910" i="30"/>
  <c r="L1911" i="30"/>
  <c r="L1912" i="30"/>
  <c r="L1913" i="30"/>
  <c r="L1914" i="30"/>
  <c r="L1915" i="30"/>
  <c r="L1916" i="30"/>
  <c r="L1917" i="30"/>
  <c r="L1918" i="30"/>
  <c r="L1919" i="30"/>
  <c r="L1920" i="30"/>
  <c r="L1921" i="30"/>
  <c r="L1922" i="30"/>
  <c r="L1923" i="30"/>
  <c r="L1924" i="30"/>
  <c r="L1925" i="30"/>
  <c r="L1926" i="30"/>
  <c r="L1927" i="30"/>
  <c r="L1928" i="30"/>
  <c r="L1929" i="30"/>
  <c r="L1930" i="30"/>
  <c r="L1931" i="30"/>
  <c r="L1932" i="30"/>
  <c r="L1933" i="30"/>
  <c r="L1934" i="30"/>
  <c r="L1935" i="30"/>
  <c r="L1936" i="30"/>
  <c r="L1937" i="30"/>
  <c r="L1938" i="30"/>
  <c r="L1939" i="30"/>
  <c r="L1940" i="30"/>
  <c r="L1941" i="30"/>
  <c r="L1942" i="30"/>
  <c r="L1943" i="30"/>
  <c r="L1944" i="30"/>
  <c r="L1945" i="30"/>
  <c r="L1946" i="30"/>
  <c r="L1947" i="30"/>
  <c r="L1948" i="30"/>
  <c r="L1949" i="30"/>
  <c r="L1950" i="30"/>
  <c r="L1951" i="30"/>
  <c r="L1952" i="30"/>
  <c r="L1953" i="30"/>
  <c r="L1954" i="30"/>
  <c r="L1955" i="30"/>
  <c r="L1956" i="30"/>
  <c r="L1957" i="30"/>
  <c r="L1958" i="30"/>
  <c r="L1959" i="30"/>
  <c r="L1960" i="30"/>
  <c r="L1961" i="30"/>
  <c r="L1962" i="30"/>
  <c r="L1963" i="30"/>
  <c r="L1964" i="30"/>
  <c r="L1965" i="30"/>
  <c r="L1966" i="30"/>
  <c r="L1967" i="30"/>
  <c r="L1968" i="30"/>
  <c r="L1969" i="30"/>
  <c r="L1970" i="30"/>
  <c r="L1971" i="30"/>
  <c r="L1972" i="30"/>
  <c r="L1973" i="30"/>
  <c r="L1974" i="30"/>
  <c r="L1975" i="30"/>
  <c r="L1976" i="30"/>
  <c r="L1977" i="30"/>
  <c r="L1978" i="30"/>
  <c r="L1979" i="30"/>
  <c r="L1980" i="30"/>
  <c r="L1981" i="30"/>
  <c r="L1982" i="30"/>
  <c r="L1983" i="30"/>
  <c r="L1984" i="30"/>
  <c r="L1985" i="30"/>
  <c r="L1986" i="30"/>
  <c r="L1987" i="30"/>
  <c r="L1988" i="30"/>
  <c r="L1989" i="30"/>
  <c r="L1990" i="30"/>
  <c r="L1991" i="30"/>
  <c r="L1992" i="30"/>
  <c r="L1993" i="30"/>
  <c r="L1994" i="30"/>
  <c r="L1995" i="30"/>
  <c r="L1996" i="30"/>
  <c r="L1997" i="30"/>
  <c r="L1998" i="30"/>
  <c r="L1999" i="30"/>
  <c r="L2000" i="30"/>
  <c r="L2001" i="30"/>
  <c r="L2002" i="30"/>
  <c r="L2003" i="30"/>
  <c r="L2004" i="30"/>
  <c r="L2005" i="30"/>
  <c r="L2006" i="30"/>
  <c r="L2007" i="30"/>
  <c r="L2008" i="30"/>
  <c r="L2009" i="30"/>
  <c r="L2010" i="30"/>
  <c r="L2011" i="30"/>
  <c r="L2012" i="30"/>
  <c r="L2013" i="30"/>
  <c r="L2014" i="30"/>
  <c r="L2015" i="30"/>
  <c r="L2016" i="30"/>
  <c r="L2017" i="30"/>
  <c r="L2018" i="30"/>
  <c r="L2019" i="30"/>
  <c r="L2020" i="30"/>
  <c r="L2021" i="30"/>
  <c r="L2022" i="30"/>
  <c r="L2023" i="30"/>
  <c r="L2024" i="30"/>
  <c r="L2025" i="30"/>
  <c r="L2026" i="30"/>
  <c r="L2027" i="30"/>
  <c r="L2028" i="30"/>
  <c r="L2029" i="30"/>
  <c r="L2030" i="30"/>
  <c r="L2031" i="30"/>
  <c r="L2032" i="30"/>
  <c r="L2033" i="30"/>
  <c r="L2034" i="30"/>
  <c r="L2035" i="30"/>
  <c r="L2036" i="30"/>
  <c r="L2037" i="30"/>
  <c r="L2038" i="30"/>
  <c r="L2039" i="30"/>
  <c r="L2040" i="30"/>
  <c r="L2041" i="30"/>
  <c r="L2042" i="30"/>
  <c r="L2043" i="30"/>
  <c r="L2044" i="30"/>
  <c r="L2045" i="30"/>
  <c r="L2046" i="30"/>
  <c r="L2047" i="30"/>
  <c r="L2048" i="30"/>
  <c r="L2049" i="30"/>
  <c r="L2050" i="30"/>
  <c r="L2051" i="30"/>
  <c r="L2052" i="30"/>
  <c r="L2053" i="30"/>
  <c r="L2054" i="30"/>
  <c r="L2055" i="30"/>
  <c r="L2056" i="30"/>
  <c r="L2057" i="30"/>
  <c r="L2058" i="30"/>
  <c r="L2059" i="30"/>
  <c r="L2060" i="30"/>
  <c r="L2061" i="30"/>
  <c r="L2062" i="30"/>
  <c r="L2063" i="30"/>
  <c r="L2064" i="30"/>
  <c r="L2065" i="30"/>
  <c r="L2066" i="30"/>
  <c r="L2067" i="30"/>
  <c r="L2068" i="30"/>
  <c r="L2069" i="30"/>
  <c r="L2070" i="30"/>
  <c r="L2071" i="30"/>
  <c r="L2072" i="30"/>
  <c r="L2073" i="30"/>
  <c r="L2074" i="30"/>
  <c r="L2075" i="30"/>
  <c r="L2076" i="30"/>
  <c r="L2077" i="30"/>
  <c r="L2078" i="30"/>
  <c r="L2079" i="30"/>
  <c r="L2080" i="30"/>
  <c r="L2081" i="30"/>
  <c r="L2082" i="30"/>
  <c r="L2083" i="30"/>
  <c r="L2084" i="30"/>
  <c r="L2085" i="30"/>
  <c r="L2086" i="30"/>
  <c r="L2087" i="30"/>
  <c r="L2088" i="30"/>
  <c r="L2089" i="30"/>
  <c r="L2090" i="30"/>
  <c r="L2091" i="30"/>
  <c r="L2092" i="30"/>
  <c r="L2093" i="30"/>
  <c r="L2094" i="30"/>
  <c r="L2095" i="30"/>
  <c r="L2096" i="30"/>
  <c r="L2097" i="30"/>
  <c r="L2098" i="30"/>
  <c r="L2099" i="30"/>
  <c r="L2100" i="30"/>
  <c r="L2101" i="30"/>
  <c r="L2102" i="30"/>
  <c r="L2103" i="30"/>
  <c r="L2104" i="30"/>
  <c r="L2105" i="30"/>
  <c r="L2106" i="30"/>
  <c r="L2107" i="30"/>
  <c r="L2108" i="30"/>
  <c r="L2109" i="30"/>
  <c r="L2110" i="30"/>
  <c r="L2111" i="30"/>
  <c r="L2112" i="30"/>
  <c r="L2113" i="30"/>
  <c r="L2114" i="30"/>
  <c r="L2115" i="30"/>
  <c r="L2116" i="30"/>
  <c r="L2117" i="30"/>
  <c r="L2118" i="30"/>
  <c r="L2119" i="30"/>
  <c r="L2120" i="30"/>
  <c r="L2121" i="30"/>
  <c r="L2122" i="30"/>
  <c r="L2123" i="30"/>
  <c r="L2124" i="30"/>
  <c r="L2125" i="30"/>
  <c r="L2126" i="30"/>
  <c r="L2127" i="30"/>
  <c r="L2128" i="30"/>
  <c r="L2129" i="30"/>
  <c r="L2130" i="30"/>
  <c r="L2131" i="30"/>
  <c r="L2132" i="30"/>
  <c r="L2133" i="30"/>
  <c r="L2134" i="30"/>
  <c r="L2135" i="30"/>
  <c r="L2136" i="30"/>
  <c r="L2137" i="30"/>
  <c r="L2138" i="30"/>
  <c r="L2139" i="30"/>
  <c r="L2140" i="30"/>
  <c r="L2141" i="30"/>
  <c r="L2142" i="30"/>
  <c r="L2143" i="30"/>
  <c r="L2144" i="30"/>
  <c r="L2145" i="30"/>
  <c r="L2146" i="30"/>
  <c r="L2147" i="30"/>
  <c r="L2148" i="30"/>
  <c r="L2149" i="30"/>
  <c r="L2150" i="30"/>
  <c r="L2151" i="30"/>
  <c r="L2152" i="30"/>
  <c r="L2153" i="30"/>
  <c r="L2154" i="30"/>
  <c r="L2155" i="30"/>
  <c r="L2156" i="30"/>
  <c r="L2157" i="30"/>
  <c r="L2158" i="30"/>
  <c r="L2159" i="30"/>
  <c r="L2160" i="30"/>
  <c r="L2161" i="30"/>
  <c r="L2162" i="30"/>
  <c r="L2163" i="30"/>
  <c r="L2164" i="30"/>
  <c r="L2165" i="30"/>
  <c r="L2166" i="30"/>
  <c r="L2167" i="30"/>
  <c r="L2168" i="30"/>
  <c r="L2169" i="30"/>
  <c r="L2170" i="30"/>
  <c r="L2171" i="30"/>
  <c r="L2172" i="30"/>
  <c r="L2173" i="30"/>
  <c r="L2174" i="30"/>
  <c r="L2175" i="30"/>
  <c r="L2176" i="30"/>
  <c r="L2177" i="30"/>
  <c r="L2178" i="30"/>
  <c r="L2179" i="30"/>
  <c r="L2180" i="30"/>
  <c r="L2181" i="30"/>
  <c r="L2182" i="30"/>
  <c r="L2183" i="30"/>
  <c r="L2184" i="30"/>
  <c r="L2185" i="30"/>
  <c r="L2186" i="30"/>
  <c r="L2187" i="30"/>
  <c r="L2188" i="30"/>
  <c r="L2189" i="30"/>
  <c r="L2190" i="30"/>
  <c r="L2191" i="30"/>
  <c r="L2192" i="30"/>
  <c r="L2193" i="30"/>
  <c r="L2194" i="30"/>
  <c r="L2195" i="30"/>
  <c r="L2196" i="30"/>
  <c r="L2197" i="30"/>
  <c r="L2198" i="30"/>
  <c r="L2199" i="30"/>
  <c r="L2200" i="30"/>
  <c r="L2201" i="30"/>
  <c r="L2202" i="30"/>
  <c r="L2203" i="30"/>
  <c r="L2204" i="30"/>
  <c r="L2205" i="30"/>
  <c r="L2206" i="30"/>
  <c r="L2207" i="30"/>
  <c r="L2208" i="30"/>
  <c r="L2209" i="30"/>
  <c r="L2210" i="30"/>
  <c r="L2211" i="30"/>
  <c r="L2212" i="30"/>
  <c r="L2213" i="30"/>
  <c r="L2214" i="30"/>
  <c r="L2215" i="30"/>
  <c r="L2216" i="30"/>
  <c r="L2217" i="30"/>
  <c r="L2218" i="30"/>
  <c r="L2219" i="30"/>
  <c r="L2220" i="30"/>
  <c r="L2221" i="30"/>
  <c r="L2222" i="30"/>
  <c r="L2223" i="30"/>
  <c r="L2224" i="30"/>
  <c r="L2225" i="30"/>
  <c r="L2226" i="30"/>
  <c r="L2227" i="30"/>
  <c r="L2228" i="30"/>
  <c r="L2229" i="30"/>
  <c r="L2230" i="30"/>
  <c r="L2231" i="30"/>
  <c r="L2232" i="30"/>
  <c r="L2233" i="30"/>
  <c r="L2234" i="30"/>
  <c r="L2235" i="30"/>
  <c r="L2236" i="30"/>
  <c r="L2237" i="30"/>
  <c r="L2238" i="30"/>
  <c r="L2239" i="30"/>
  <c r="L2240" i="30"/>
  <c r="L2241" i="30"/>
  <c r="L2242" i="30"/>
  <c r="L2243" i="30"/>
  <c r="L2244" i="30"/>
  <c r="L2245" i="30"/>
  <c r="L2246" i="30"/>
  <c r="L2247" i="30"/>
  <c r="L2248" i="30"/>
  <c r="L2249" i="30"/>
  <c r="L2250" i="30"/>
  <c r="L2251" i="30"/>
  <c r="L2252" i="30"/>
  <c r="L2253" i="30"/>
  <c r="L2254" i="30"/>
  <c r="L2255" i="30"/>
  <c r="L2256" i="30"/>
  <c r="L2257" i="30"/>
  <c r="L2258" i="30"/>
  <c r="L2259" i="30"/>
  <c r="L2260" i="30"/>
  <c r="L2261" i="30"/>
  <c r="L2262" i="30"/>
  <c r="L2263" i="30"/>
  <c r="L2264" i="30"/>
  <c r="L2265" i="30"/>
  <c r="L2266" i="30"/>
  <c r="L2267" i="30"/>
  <c r="L2268" i="30"/>
  <c r="L2269" i="30"/>
  <c r="L2270" i="30"/>
  <c r="L2271" i="30"/>
  <c r="L2272" i="30"/>
  <c r="L2273" i="30"/>
  <c r="L2274" i="30"/>
  <c r="L2275" i="30"/>
  <c r="L2276" i="30"/>
  <c r="L2277" i="30"/>
  <c r="L2278" i="30"/>
  <c r="L2279" i="30"/>
  <c r="L2280" i="30"/>
  <c r="L2281" i="30"/>
  <c r="L2282" i="30"/>
  <c r="L2283" i="30"/>
  <c r="L2284" i="30"/>
  <c r="L2285" i="30"/>
  <c r="L2286" i="30"/>
  <c r="L2287" i="30"/>
  <c r="L2288" i="30"/>
  <c r="L2289" i="30"/>
  <c r="L2290" i="30"/>
  <c r="L2291" i="30"/>
  <c r="L2292" i="30"/>
  <c r="L2293" i="30"/>
  <c r="L2294" i="30"/>
  <c r="L2295" i="30"/>
  <c r="L2296" i="30"/>
  <c r="L2297" i="30"/>
  <c r="L2298" i="30"/>
  <c r="L2299" i="30"/>
  <c r="L2300" i="30"/>
  <c r="L2301" i="30"/>
  <c r="L2302" i="30"/>
  <c r="L2303" i="30"/>
  <c r="L2304" i="30"/>
  <c r="L2305" i="30"/>
  <c r="L2306" i="30"/>
  <c r="L2307" i="30"/>
  <c r="L2308" i="30"/>
  <c r="L2309" i="30"/>
  <c r="L2310" i="30"/>
  <c r="L2311" i="30"/>
  <c r="L2312" i="30"/>
  <c r="L2313" i="30"/>
  <c r="L2314" i="30"/>
  <c r="L2315" i="30"/>
  <c r="L2316" i="30"/>
  <c r="L2317" i="30"/>
  <c r="L2318" i="30"/>
  <c r="L2319" i="30"/>
  <c r="L2320" i="30"/>
  <c r="L2321" i="30"/>
  <c r="L2322" i="30"/>
  <c r="L2323" i="30"/>
  <c r="L2324" i="30"/>
  <c r="L2325" i="30"/>
  <c r="L2326" i="30"/>
  <c r="L2327" i="30"/>
  <c r="L2328" i="30"/>
  <c r="L2329" i="30"/>
  <c r="L2330" i="30"/>
  <c r="L2331" i="30"/>
  <c r="L2332" i="30"/>
  <c r="L2333" i="30"/>
  <c r="L2334" i="30"/>
  <c r="L2335" i="30"/>
  <c r="L2336" i="30"/>
  <c r="L2337" i="30"/>
  <c r="L2338" i="30"/>
  <c r="L2339" i="30"/>
  <c r="L2340" i="30"/>
  <c r="L2341" i="30"/>
  <c r="L2342" i="30"/>
  <c r="L2343" i="30"/>
  <c r="L2344" i="30"/>
  <c r="L2345" i="30"/>
  <c r="L2346" i="30"/>
  <c r="L2347" i="30"/>
  <c r="L2348" i="30"/>
  <c r="L2349" i="30"/>
  <c r="L2350" i="30"/>
  <c r="L2351" i="30"/>
  <c r="L2352" i="30"/>
  <c r="L2353" i="30"/>
  <c r="L2354" i="30"/>
  <c r="L2355" i="30"/>
  <c r="L2356" i="30"/>
  <c r="L2357" i="30"/>
  <c r="L2358" i="30"/>
  <c r="L2359" i="30"/>
  <c r="L2360" i="30"/>
  <c r="L2361" i="30"/>
  <c r="L2362" i="30"/>
  <c r="L2363" i="30"/>
  <c r="L2364" i="30"/>
  <c r="L2365" i="30"/>
  <c r="L2366" i="30"/>
  <c r="L2367" i="30"/>
  <c r="L2368" i="30"/>
  <c r="L2369" i="30"/>
  <c r="L2370" i="30"/>
  <c r="L2371" i="30"/>
  <c r="L2372" i="30"/>
  <c r="L2373" i="30"/>
  <c r="L2374" i="30"/>
  <c r="L2375" i="30"/>
  <c r="L2376" i="30"/>
  <c r="L2377" i="30"/>
  <c r="L2378" i="30"/>
  <c r="L2379" i="30"/>
  <c r="L2380" i="30"/>
  <c r="L2381" i="30"/>
  <c r="L2382" i="30"/>
  <c r="L2383" i="30"/>
  <c r="L2384" i="30"/>
  <c r="L2385" i="30"/>
  <c r="L2386" i="30"/>
  <c r="L2387" i="30"/>
  <c r="L2388" i="30"/>
  <c r="L2389" i="30"/>
  <c r="L2390" i="30"/>
  <c r="L2391" i="30"/>
  <c r="L2392" i="30"/>
  <c r="L2393" i="30"/>
  <c r="L2394" i="30"/>
  <c r="L2395" i="30"/>
  <c r="L2396" i="30"/>
  <c r="L2397" i="30"/>
  <c r="L2398" i="30"/>
  <c r="L2399" i="30"/>
  <c r="L2400" i="30"/>
  <c r="L2401" i="30"/>
  <c r="L2402" i="30"/>
  <c r="L2403" i="30"/>
  <c r="L2404" i="30"/>
  <c r="L2405" i="30"/>
  <c r="L2406" i="30"/>
  <c r="L2407" i="30"/>
  <c r="L2408" i="30"/>
  <c r="L2409" i="30"/>
  <c r="L2410" i="30"/>
  <c r="L2411" i="30"/>
  <c r="L2412" i="30"/>
  <c r="L2413" i="30"/>
  <c r="L2414" i="30"/>
  <c r="L2415" i="30"/>
  <c r="L2416" i="30"/>
  <c r="L2417" i="30"/>
  <c r="L2418" i="30"/>
  <c r="L2419" i="30"/>
  <c r="L2420" i="30"/>
  <c r="L2421" i="30"/>
  <c r="L2422" i="30"/>
  <c r="L2423" i="30"/>
  <c r="L2424" i="30"/>
  <c r="L2425" i="30"/>
  <c r="L2426" i="30"/>
  <c r="L2427" i="30"/>
  <c r="L2428" i="30"/>
  <c r="L2429" i="30"/>
  <c r="L2430" i="30"/>
  <c r="L2431" i="30"/>
  <c r="L2432" i="30"/>
  <c r="L2433" i="30"/>
  <c r="L2434" i="30"/>
  <c r="L2435" i="30"/>
  <c r="L2436" i="30"/>
  <c r="L2437" i="30"/>
  <c r="L2438" i="30"/>
  <c r="L2439" i="30"/>
  <c r="L2440" i="30"/>
  <c r="L2441" i="30"/>
  <c r="L2442" i="30"/>
  <c r="L2443" i="30"/>
  <c r="L2444" i="30"/>
  <c r="L2445" i="30"/>
  <c r="L2446" i="30"/>
  <c r="L2447" i="30"/>
  <c r="L2448" i="30"/>
  <c r="L2449" i="30"/>
  <c r="L2450" i="30"/>
  <c r="L2451" i="30"/>
  <c r="L2452" i="30"/>
  <c r="L2453" i="30"/>
  <c r="L2454" i="30"/>
  <c r="L2455" i="30"/>
  <c r="L2456" i="30"/>
  <c r="L2457" i="30"/>
  <c r="L2458" i="30"/>
  <c r="L2459" i="30"/>
  <c r="L2460" i="30"/>
  <c r="L2461" i="30"/>
  <c r="L2462" i="30"/>
  <c r="L2463" i="30"/>
  <c r="L2464" i="30"/>
  <c r="L2465" i="30"/>
  <c r="L2466" i="30"/>
  <c r="L2467" i="30"/>
  <c r="L2468" i="30"/>
  <c r="L2469" i="30"/>
  <c r="L2470" i="30"/>
  <c r="L2471" i="30"/>
  <c r="L2472" i="30"/>
  <c r="L2473" i="30"/>
  <c r="L2474" i="30"/>
  <c r="L2475" i="30"/>
  <c r="L2476" i="30"/>
  <c r="L2477" i="30"/>
  <c r="L2478" i="30"/>
  <c r="L2479" i="30"/>
  <c r="L2480" i="30"/>
  <c r="L2481" i="30"/>
  <c r="L2482" i="30"/>
  <c r="L2483" i="30"/>
  <c r="L2484" i="30"/>
  <c r="L2485" i="30"/>
  <c r="L2486" i="30"/>
  <c r="L2487" i="30"/>
  <c r="L2488" i="30"/>
  <c r="L2489" i="30"/>
  <c r="L2490" i="30"/>
  <c r="L2491" i="30"/>
  <c r="L2492" i="30"/>
  <c r="L2493" i="30"/>
  <c r="L2494" i="30"/>
  <c r="L2495" i="30"/>
  <c r="L2496" i="30"/>
  <c r="L2497" i="30"/>
  <c r="L2498" i="30"/>
  <c r="L2499" i="30"/>
  <c r="L2500" i="30"/>
  <c r="L2501" i="30"/>
  <c r="L2502" i="30"/>
  <c r="L2503" i="30"/>
  <c r="L2504" i="30"/>
  <c r="L2505" i="30"/>
  <c r="L2506" i="30"/>
  <c r="L2507" i="30"/>
  <c r="L2508" i="30"/>
  <c r="L2509" i="30"/>
  <c r="L2510" i="30"/>
  <c r="L2511" i="30"/>
  <c r="L2512" i="30"/>
  <c r="L2513" i="30"/>
  <c r="L2514" i="30"/>
  <c r="L2515" i="30"/>
  <c r="L2516" i="30"/>
  <c r="L2517" i="30"/>
  <c r="L2518" i="30"/>
  <c r="L2519" i="30"/>
  <c r="L2520" i="30"/>
  <c r="L2521" i="30"/>
  <c r="L2522" i="30"/>
  <c r="L2523" i="30"/>
  <c r="L2524" i="30"/>
  <c r="L2525" i="30"/>
  <c r="L2526" i="30"/>
  <c r="L2527" i="30"/>
  <c r="L2528" i="30"/>
  <c r="L2529" i="30"/>
  <c r="L2530" i="30"/>
  <c r="L2531" i="30"/>
  <c r="L2532" i="30"/>
  <c r="L2533" i="30"/>
  <c r="L2534" i="30"/>
  <c r="L2535" i="30"/>
  <c r="L2536" i="30"/>
  <c r="L2537" i="30"/>
  <c r="L2538" i="30"/>
  <c r="L2539" i="30"/>
  <c r="L2540" i="30"/>
  <c r="L2541" i="30"/>
  <c r="L2542" i="30"/>
  <c r="L2543" i="30"/>
  <c r="L2544" i="30"/>
  <c r="L2545" i="30"/>
  <c r="L2546" i="30"/>
  <c r="L2547" i="30"/>
  <c r="L2548" i="30"/>
  <c r="L2549" i="30"/>
  <c r="L2550" i="30"/>
  <c r="L2551" i="30"/>
  <c r="L2552" i="30"/>
  <c r="L2553" i="30"/>
  <c r="L2554" i="30"/>
  <c r="L2555" i="30"/>
  <c r="L2556" i="30"/>
  <c r="L2557" i="30"/>
  <c r="L2558" i="30"/>
  <c r="L2559" i="30"/>
  <c r="L2560" i="30"/>
  <c r="L2561" i="30"/>
  <c r="L2562" i="30"/>
  <c r="L2563" i="30"/>
  <c r="L2564" i="30"/>
  <c r="L2565" i="30"/>
  <c r="L2566" i="30"/>
  <c r="L2567" i="30"/>
  <c r="L2568" i="30"/>
  <c r="L2569" i="30"/>
  <c r="L2570" i="30"/>
  <c r="L2571" i="30"/>
  <c r="L2572" i="30"/>
  <c r="L2573" i="30"/>
  <c r="L2574" i="30"/>
  <c r="L2575" i="30"/>
  <c r="L2576" i="30"/>
  <c r="L2577" i="30"/>
  <c r="L2578" i="30"/>
  <c r="L2579" i="30"/>
  <c r="L2580" i="30"/>
  <c r="L2581" i="30"/>
  <c r="L2582" i="30"/>
  <c r="L2583" i="30"/>
  <c r="L2584" i="30"/>
  <c r="L2585" i="30"/>
  <c r="L2586" i="30"/>
  <c r="L2587" i="30"/>
  <c r="L2588" i="30"/>
  <c r="L2589" i="30"/>
  <c r="L2590" i="30"/>
  <c r="L2591" i="30"/>
  <c r="L2592" i="30"/>
  <c r="L2593" i="30"/>
  <c r="L2594" i="30"/>
  <c r="L2595" i="30"/>
  <c r="L2596" i="30"/>
  <c r="L2597" i="30"/>
  <c r="L2598" i="30"/>
  <c r="L2599" i="30"/>
  <c r="L2600" i="30"/>
  <c r="L2601" i="30"/>
  <c r="L2602" i="30"/>
  <c r="L2603" i="30"/>
  <c r="L2604" i="30"/>
  <c r="L2605" i="30"/>
  <c r="L2606" i="30"/>
  <c r="L2607" i="30"/>
  <c r="L2608" i="30"/>
  <c r="L2609" i="30"/>
  <c r="L2610" i="30"/>
  <c r="L2611" i="30"/>
  <c r="L2612" i="30"/>
  <c r="L2613" i="30"/>
  <c r="L2614" i="30"/>
  <c r="L2615" i="30"/>
  <c r="L2616" i="30"/>
  <c r="L2617" i="30"/>
  <c r="L2618" i="30"/>
  <c r="L2619" i="30"/>
  <c r="L2620" i="30"/>
  <c r="L2621" i="30"/>
  <c r="L2622" i="30"/>
  <c r="L2623" i="30"/>
  <c r="L2624" i="30"/>
  <c r="L2625" i="30"/>
  <c r="L2626" i="30"/>
  <c r="L2627" i="30"/>
  <c r="L2628" i="30"/>
  <c r="L2629" i="30"/>
  <c r="L2630" i="30"/>
  <c r="L2631" i="30"/>
  <c r="L2632" i="30"/>
  <c r="L2633" i="30"/>
  <c r="L2634" i="30"/>
  <c r="L2635" i="30"/>
  <c r="L2636" i="30"/>
  <c r="L2637" i="30"/>
  <c r="L2638" i="30"/>
  <c r="L2639" i="30"/>
  <c r="L2640" i="30"/>
  <c r="L2641" i="30"/>
  <c r="L2642" i="30"/>
  <c r="L2643" i="30"/>
  <c r="L2644" i="30"/>
  <c r="L2645" i="30"/>
  <c r="L2646" i="30"/>
  <c r="L2647" i="30"/>
  <c r="L2648" i="30"/>
  <c r="L2649" i="30"/>
  <c r="L2650" i="30"/>
  <c r="L2651" i="30"/>
  <c r="L2652" i="30"/>
  <c r="L2653" i="30"/>
  <c r="L2654" i="30"/>
  <c r="L2655" i="30"/>
  <c r="L2656" i="30"/>
  <c r="L2657" i="30"/>
  <c r="L2658" i="30"/>
  <c r="L2659" i="30"/>
  <c r="L2660" i="30"/>
  <c r="L2661" i="30"/>
  <c r="L2662" i="30"/>
  <c r="L2663" i="30"/>
  <c r="L2664" i="30"/>
  <c r="L2665" i="30"/>
  <c r="L2666" i="30"/>
  <c r="L2667" i="30"/>
  <c r="L2668" i="30"/>
  <c r="L2669" i="30"/>
  <c r="L2670" i="30"/>
  <c r="L2671" i="30"/>
  <c r="L2672" i="30"/>
  <c r="L2673" i="30"/>
  <c r="L2674" i="30"/>
  <c r="L2675" i="30"/>
  <c r="L2676" i="30"/>
  <c r="L2677" i="30"/>
  <c r="L2678" i="30"/>
  <c r="L2679" i="30"/>
  <c r="L2680" i="30"/>
  <c r="L2681" i="30"/>
  <c r="L2682" i="30"/>
  <c r="L2683" i="30"/>
  <c r="L2684" i="30"/>
  <c r="L2685" i="30"/>
  <c r="L2686" i="30"/>
  <c r="L2687" i="30"/>
  <c r="L2688" i="30"/>
  <c r="L2689" i="30"/>
  <c r="L2690" i="30"/>
  <c r="L2691" i="30"/>
  <c r="L2692" i="30"/>
  <c r="L2693" i="30"/>
  <c r="L2694" i="30"/>
  <c r="L2695" i="30"/>
  <c r="L2696" i="30"/>
  <c r="L2697" i="30"/>
  <c r="L2698" i="30"/>
  <c r="L2699" i="30"/>
  <c r="L2700" i="30"/>
  <c r="L2701" i="30"/>
  <c r="L2702" i="30"/>
  <c r="L2703" i="30"/>
  <c r="L2704" i="30"/>
  <c r="L2705" i="30"/>
  <c r="L2706" i="30"/>
  <c r="L2707" i="30"/>
  <c r="L2708" i="30"/>
  <c r="L2709" i="30"/>
  <c r="L2710" i="30"/>
  <c r="L2711" i="30"/>
  <c r="L2712" i="30"/>
  <c r="L2713" i="30"/>
  <c r="L2714" i="30"/>
  <c r="L2715" i="30"/>
  <c r="L2716" i="30"/>
  <c r="L2717" i="30"/>
  <c r="L2718" i="30"/>
  <c r="L2719" i="30"/>
  <c r="L2720" i="30"/>
  <c r="L2721" i="30"/>
  <c r="L2722" i="30"/>
  <c r="L2723" i="30"/>
  <c r="L2724" i="30"/>
  <c r="L2725" i="30"/>
  <c r="L2726" i="30"/>
  <c r="L2727" i="30"/>
  <c r="L2728" i="30"/>
  <c r="L2729" i="30"/>
  <c r="L2730" i="30"/>
  <c r="L2731" i="30"/>
  <c r="L2732" i="30"/>
  <c r="L2733" i="30"/>
  <c r="L2734" i="30"/>
  <c r="L2735" i="30"/>
  <c r="L2736" i="30"/>
  <c r="L2737" i="30"/>
  <c r="L2738" i="30"/>
  <c r="L2739" i="30"/>
  <c r="L2740" i="30"/>
  <c r="L2741" i="30"/>
  <c r="L2742" i="30"/>
  <c r="L2743" i="30"/>
  <c r="L2744" i="30"/>
  <c r="L2745" i="30"/>
  <c r="L2746" i="30"/>
  <c r="L2747" i="30"/>
  <c r="L2748" i="30"/>
  <c r="L2749" i="30"/>
  <c r="L2750" i="30"/>
  <c r="L2751" i="30"/>
  <c r="L2752" i="30"/>
  <c r="L2753" i="30"/>
  <c r="L2754" i="30"/>
  <c r="L2755" i="30"/>
  <c r="L2756" i="30"/>
  <c r="L2757" i="30"/>
  <c r="L2758" i="30"/>
  <c r="L2759" i="30"/>
  <c r="L2760" i="30"/>
  <c r="L2761" i="30"/>
  <c r="L2762" i="30"/>
  <c r="L2763" i="30"/>
  <c r="L2764" i="30"/>
  <c r="L2765" i="30"/>
  <c r="L2766" i="30"/>
  <c r="L2767" i="30"/>
  <c r="L2768" i="30"/>
  <c r="L2769" i="30"/>
  <c r="L2770" i="30"/>
  <c r="L2771" i="30"/>
  <c r="L2772" i="30"/>
  <c r="L2773" i="30"/>
  <c r="L2774" i="30"/>
  <c r="L2775" i="30"/>
  <c r="L2776" i="30"/>
  <c r="L2777" i="30"/>
  <c r="L2778" i="30"/>
  <c r="L2779" i="30"/>
  <c r="L2780" i="30"/>
  <c r="L2781" i="30"/>
  <c r="L2782" i="30"/>
  <c r="L2783" i="30"/>
  <c r="L2784" i="30"/>
  <c r="L2785" i="30"/>
  <c r="L2786" i="30"/>
  <c r="L2787" i="30"/>
  <c r="L2788" i="30"/>
  <c r="L2789" i="30"/>
  <c r="L2790" i="30"/>
  <c r="L2791" i="30"/>
  <c r="L2792" i="30"/>
  <c r="L2793" i="30"/>
  <c r="L2794" i="30"/>
  <c r="L2795" i="30"/>
  <c r="L2796" i="30"/>
  <c r="L2797" i="30"/>
  <c r="L2798" i="30"/>
  <c r="L2799" i="30"/>
  <c r="L2800" i="30"/>
  <c r="L2801" i="30"/>
  <c r="L2802" i="30"/>
  <c r="L2803" i="30"/>
  <c r="L2804" i="30"/>
  <c r="L2805" i="30"/>
  <c r="L2806" i="30"/>
  <c r="L2807" i="30"/>
  <c r="L2808" i="30"/>
  <c r="L2809" i="30"/>
  <c r="L2810" i="30"/>
  <c r="L2811" i="30"/>
  <c r="L2812" i="30"/>
  <c r="L2813" i="30"/>
  <c r="L2814" i="30"/>
  <c r="L2815" i="30"/>
  <c r="L2816" i="30"/>
  <c r="L2817" i="30"/>
  <c r="L2818" i="30"/>
  <c r="L2819" i="30"/>
  <c r="L2820" i="30"/>
  <c r="L2821" i="30"/>
  <c r="L2822" i="30"/>
  <c r="L2823" i="30"/>
  <c r="L2824" i="30"/>
  <c r="L2825" i="30"/>
  <c r="L2826" i="30"/>
  <c r="L2827" i="30"/>
  <c r="L2828" i="30"/>
  <c r="L2829" i="30"/>
  <c r="L2830" i="30"/>
  <c r="L2831" i="30"/>
  <c r="L2832" i="30"/>
  <c r="L2833" i="30"/>
  <c r="L2834" i="30"/>
  <c r="L2835" i="30"/>
  <c r="L2836" i="30"/>
  <c r="L2837" i="30"/>
  <c r="L2838" i="30"/>
  <c r="L2839" i="30"/>
  <c r="L2840" i="30"/>
  <c r="L2841" i="30"/>
  <c r="L2842" i="30"/>
  <c r="L2843" i="30"/>
  <c r="L2844" i="30"/>
  <c r="L2845" i="30"/>
  <c r="L2846" i="30"/>
  <c r="L2847" i="30"/>
  <c r="L2848" i="30"/>
  <c r="L2849" i="30"/>
  <c r="L2850" i="30"/>
  <c r="L2851" i="30"/>
  <c r="L2852" i="30"/>
  <c r="L2853" i="30"/>
  <c r="L2854" i="30"/>
  <c r="L2855" i="30"/>
  <c r="L2856" i="30"/>
  <c r="L2857" i="30"/>
  <c r="L2858" i="30"/>
  <c r="L2859" i="30"/>
  <c r="L2860" i="30"/>
  <c r="L2861" i="30"/>
  <c r="L2862" i="30"/>
  <c r="L2863" i="30"/>
  <c r="L2864" i="30"/>
  <c r="L2865" i="30"/>
  <c r="L2866" i="30"/>
  <c r="L2867" i="30"/>
  <c r="L2868" i="30"/>
  <c r="L2869" i="30"/>
  <c r="L2870" i="30"/>
  <c r="L2871" i="30"/>
  <c r="L2872" i="30"/>
  <c r="L2873" i="30"/>
  <c r="L2874" i="30"/>
  <c r="L2875" i="30"/>
  <c r="L2876" i="30"/>
  <c r="L2877" i="30"/>
  <c r="L2878" i="30"/>
  <c r="L2879" i="30"/>
  <c r="L2880" i="30"/>
  <c r="L2881" i="30"/>
  <c r="L2882" i="30"/>
  <c r="L2883" i="30"/>
  <c r="L2884" i="30"/>
  <c r="L2885" i="30"/>
  <c r="L2886" i="30"/>
  <c r="L2887" i="30"/>
  <c r="L2888" i="30"/>
  <c r="L2889" i="30"/>
  <c r="L2890" i="30"/>
  <c r="L2891" i="30"/>
  <c r="L2892" i="30"/>
  <c r="L2893" i="30"/>
  <c r="L2894" i="30"/>
  <c r="L2895" i="30"/>
  <c r="L2896" i="30"/>
  <c r="L2897" i="30"/>
  <c r="L2898" i="30"/>
  <c r="L2899" i="30"/>
  <c r="L2900" i="30"/>
  <c r="L2901" i="30"/>
  <c r="L2902" i="30"/>
  <c r="L2903" i="30"/>
  <c r="L2904" i="30"/>
  <c r="L2905" i="30"/>
  <c r="L2906" i="30"/>
  <c r="L2907" i="30"/>
  <c r="L2908" i="30"/>
  <c r="L2909" i="30"/>
  <c r="L2910" i="30"/>
  <c r="L2911" i="30"/>
  <c r="L2912" i="30"/>
  <c r="L2913" i="30"/>
  <c r="L2914" i="30"/>
  <c r="L2915" i="30"/>
  <c r="L2916" i="30"/>
  <c r="L2917" i="30"/>
  <c r="L2918" i="30"/>
  <c r="L2919" i="30"/>
  <c r="L2920" i="30"/>
  <c r="L2921" i="30"/>
  <c r="L2922" i="30"/>
  <c r="L2923" i="30"/>
  <c r="L2924" i="30"/>
  <c r="L2925" i="30"/>
  <c r="L2926" i="30"/>
  <c r="L2927" i="30"/>
  <c r="L2928" i="30"/>
  <c r="L2929" i="30"/>
  <c r="L2930" i="30"/>
  <c r="L2931" i="30"/>
  <c r="L2932" i="30"/>
  <c r="L2933" i="30"/>
  <c r="L2934" i="30"/>
  <c r="L2935" i="30"/>
  <c r="L2936" i="30"/>
  <c r="L2937" i="30"/>
  <c r="L2938" i="30"/>
  <c r="L2939" i="30"/>
  <c r="L2940" i="30"/>
  <c r="L2941" i="30"/>
  <c r="L2942" i="30"/>
  <c r="L2943" i="30"/>
  <c r="L2944" i="30"/>
  <c r="L2945" i="30"/>
  <c r="L2946" i="30"/>
  <c r="L2947" i="30"/>
  <c r="L2948" i="30"/>
  <c r="L2949" i="30"/>
  <c r="L2950" i="30"/>
  <c r="L2951" i="30"/>
  <c r="L2952" i="30"/>
  <c r="L2953" i="30"/>
  <c r="L2954" i="30"/>
  <c r="L2955" i="30"/>
  <c r="L2956" i="30"/>
  <c r="L2957" i="30"/>
  <c r="L2958" i="30"/>
  <c r="L2959" i="30"/>
  <c r="L2960" i="30"/>
  <c r="L2961" i="30"/>
  <c r="L2962" i="30"/>
  <c r="L2963" i="30"/>
  <c r="L2964" i="30"/>
  <c r="L2965" i="30"/>
  <c r="L2966" i="30"/>
  <c r="L2967" i="30"/>
  <c r="L2968" i="30"/>
  <c r="L2969" i="30"/>
  <c r="L2970" i="30"/>
  <c r="L2971" i="30"/>
  <c r="L2972" i="30"/>
  <c r="L2973" i="30"/>
  <c r="L2974" i="30"/>
  <c r="L2975" i="30"/>
  <c r="L2976" i="30"/>
  <c r="L2977" i="30"/>
  <c r="L2978" i="30"/>
  <c r="L2979" i="30"/>
  <c r="L2980" i="30"/>
  <c r="L2981" i="30"/>
  <c r="L2982" i="30"/>
  <c r="L2983" i="30"/>
  <c r="L2984" i="30"/>
  <c r="L2985" i="30"/>
  <c r="L2986" i="30"/>
  <c r="L2987" i="30"/>
  <c r="L2988" i="30"/>
  <c r="L2989" i="30"/>
  <c r="L2990" i="30"/>
  <c r="L2991" i="30"/>
  <c r="L2992" i="30"/>
  <c r="L2993" i="30"/>
  <c r="L2994" i="30"/>
  <c r="L2995" i="30"/>
  <c r="L2996" i="30"/>
  <c r="L2997" i="30"/>
  <c r="L2998" i="30"/>
  <c r="L2999" i="30"/>
  <c r="L3000" i="30"/>
  <c r="L3001" i="30"/>
  <c r="L3002" i="30"/>
  <c r="L3003" i="30"/>
  <c r="L3004" i="30"/>
  <c r="L3005" i="30"/>
  <c r="L3006" i="30"/>
  <c r="L3007" i="30"/>
  <c r="L3008" i="30"/>
  <c r="L3009" i="30"/>
  <c r="L3010" i="30"/>
  <c r="L3011" i="30"/>
  <c r="L3012" i="30"/>
  <c r="L3013" i="30"/>
  <c r="L3014" i="30"/>
  <c r="L3015" i="30"/>
  <c r="L3016" i="30"/>
  <c r="L3017" i="30"/>
  <c r="L3018" i="30"/>
  <c r="L3019" i="30"/>
  <c r="L3020" i="30"/>
  <c r="L3021" i="30"/>
  <c r="L3022" i="30"/>
  <c r="L3023" i="30"/>
  <c r="L3024" i="30"/>
  <c r="L3025" i="30"/>
  <c r="L3026" i="30"/>
  <c r="L3027" i="30"/>
  <c r="L3028" i="30"/>
  <c r="L3029" i="30"/>
  <c r="L3030" i="30"/>
  <c r="L3031" i="30"/>
  <c r="L3032" i="30"/>
  <c r="L3033" i="30"/>
  <c r="L3034" i="30"/>
  <c r="L3035" i="30"/>
  <c r="L3036" i="30"/>
  <c r="L3037" i="30"/>
  <c r="L3038" i="30"/>
  <c r="L3039" i="30"/>
  <c r="L3040" i="30"/>
  <c r="L3041" i="30"/>
  <c r="L3042" i="30"/>
  <c r="L3043" i="30"/>
  <c r="L3044" i="30"/>
  <c r="L3045" i="30"/>
  <c r="L3046" i="30"/>
  <c r="L3047" i="30"/>
  <c r="L3048" i="30"/>
  <c r="L3049" i="30"/>
  <c r="L3050" i="30"/>
  <c r="L3051" i="30"/>
  <c r="L3052" i="30"/>
  <c r="L3053" i="30"/>
  <c r="L3054" i="30"/>
  <c r="L3055" i="30"/>
  <c r="L3056" i="30"/>
  <c r="L3057" i="30"/>
  <c r="L3058" i="30"/>
  <c r="L3059" i="30"/>
  <c r="L3060" i="30"/>
  <c r="L3061" i="30"/>
  <c r="L3062" i="30"/>
  <c r="L3063" i="30"/>
  <c r="L3064" i="30"/>
  <c r="L3065" i="30"/>
  <c r="L3066" i="30"/>
  <c r="L3067" i="30"/>
  <c r="L3068" i="30"/>
  <c r="L3069" i="30"/>
  <c r="L3070" i="30"/>
  <c r="L3071" i="30"/>
  <c r="L3072" i="30"/>
  <c r="L3073" i="30"/>
  <c r="L3074" i="30"/>
  <c r="L3075" i="30"/>
  <c r="L3076" i="30"/>
  <c r="L3077" i="30"/>
  <c r="L3078" i="30"/>
  <c r="L3079" i="30"/>
  <c r="L3080" i="30"/>
  <c r="L3081" i="30"/>
  <c r="L3082" i="30"/>
  <c r="L3083" i="30"/>
  <c r="L3084" i="30"/>
  <c r="L3085" i="30"/>
  <c r="L3086" i="30"/>
  <c r="L3087" i="30"/>
  <c r="L3088" i="30"/>
  <c r="L3089" i="30"/>
  <c r="L3090" i="30"/>
  <c r="L3091" i="30"/>
  <c r="L3092" i="30"/>
  <c r="L3093" i="30"/>
  <c r="L3094" i="30"/>
  <c r="L3095" i="30"/>
  <c r="L3096" i="30"/>
  <c r="L3097" i="30"/>
  <c r="L3098" i="30"/>
  <c r="L3099" i="30"/>
  <c r="L2" i="30"/>
  <c r="K3" i="30"/>
  <c r="K3211" i="30"/>
  <c r="K3209" i="30"/>
  <c r="K4" i="30"/>
  <c r="K5" i="30"/>
  <c r="K6" i="30"/>
  <c r="K7" i="30"/>
  <c r="K8" i="30"/>
  <c r="K9" i="30"/>
  <c r="K10" i="30"/>
  <c r="K11" i="30"/>
  <c r="K12" i="30"/>
  <c r="K13" i="30"/>
  <c r="K14" i="30"/>
  <c r="K15" i="30"/>
  <c r="K16" i="30"/>
  <c r="K17" i="30"/>
  <c r="K18" i="30"/>
  <c r="K19" i="30"/>
  <c r="K20" i="30"/>
  <c r="K3207" i="30"/>
  <c r="K3212" i="30"/>
  <c r="K3213" i="30"/>
  <c r="K21" i="30"/>
  <c r="K22" i="30"/>
  <c r="K23" i="30"/>
  <c r="K24" i="30"/>
  <c r="K25" i="30"/>
  <c r="K26" i="30"/>
  <c r="K27" i="30"/>
  <c r="K3324" i="30"/>
  <c r="K28" i="30"/>
  <c r="K29" i="30"/>
  <c r="K30" i="30"/>
  <c r="K31" i="30"/>
  <c r="K32" i="30"/>
  <c r="K33" i="30"/>
  <c r="K34" i="30"/>
  <c r="K35" i="30"/>
  <c r="K3206" i="30"/>
  <c r="K3208" i="30"/>
  <c r="K3210" i="30"/>
  <c r="K36" i="30"/>
  <c r="K37" i="30"/>
  <c r="K38" i="30"/>
  <c r="K39" i="30"/>
  <c r="K40" i="30"/>
  <c r="K41" i="30"/>
  <c r="K42" i="30"/>
  <c r="K43" i="30"/>
  <c r="K44" i="30"/>
  <c r="K45" i="30"/>
  <c r="K46" i="30"/>
  <c r="K47" i="30"/>
  <c r="K48" i="30"/>
  <c r="K49" i="30"/>
  <c r="K50" i="30"/>
  <c r="K51" i="30"/>
  <c r="K52" i="30"/>
  <c r="K53" i="30"/>
  <c r="K54" i="30"/>
  <c r="K55" i="30"/>
  <c r="K56" i="30"/>
  <c r="K3202" i="30"/>
  <c r="K3203" i="30"/>
  <c r="K3204" i="30"/>
  <c r="K3205" i="30"/>
  <c r="K57" i="30"/>
  <c r="K58" i="30"/>
  <c r="K59" i="30"/>
  <c r="K60" i="30"/>
  <c r="K61" i="30"/>
  <c r="K62" i="30"/>
  <c r="K63" i="30"/>
  <c r="K64" i="30"/>
  <c r="K65" i="30"/>
  <c r="K66" i="30"/>
  <c r="K67" i="30"/>
  <c r="K68" i="30"/>
  <c r="K69" i="30"/>
  <c r="K70" i="30"/>
  <c r="K71" i="30"/>
  <c r="K72" i="30"/>
  <c r="K73" i="30"/>
  <c r="K74" i="30"/>
  <c r="K75" i="30"/>
  <c r="K76" i="30"/>
  <c r="K77" i="30"/>
  <c r="K78" i="30"/>
  <c r="K79" i="30"/>
  <c r="K80" i="30"/>
  <c r="K81" i="30"/>
  <c r="K82" i="30"/>
  <c r="K83" i="30"/>
  <c r="K84" i="30"/>
  <c r="K85" i="30"/>
  <c r="K86" i="30"/>
  <c r="K87" i="30"/>
  <c r="K88" i="30"/>
  <c r="K89" i="30"/>
  <c r="K90" i="30"/>
  <c r="K91" i="30"/>
  <c r="K92" i="30"/>
  <c r="K93" i="30"/>
  <c r="K94" i="30"/>
  <c r="K95" i="30"/>
  <c r="K96" i="30"/>
  <c r="K97" i="30"/>
  <c r="K98" i="30"/>
  <c r="K99" i="30"/>
  <c r="K100" i="30"/>
  <c r="K3199" i="30"/>
  <c r="K3200" i="30"/>
  <c r="K3201" i="30"/>
  <c r="K101" i="30"/>
  <c r="K102" i="30"/>
  <c r="K103" i="30"/>
  <c r="K104" i="30"/>
  <c r="K105" i="30"/>
  <c r="K106" i="30"/>
  <c r="K107" i="30"/>
  <c r="K108" i="30"/>
  <c r="K109" i="30"/>
  <c r="K110" i="30"/>
  <c r="K111" i="30"/>
  <c r="K112" i="30"/>
  <c r="K113" i="30"/>
  <c r="K114" i="30"/>
  <c r="K115" i="30"/>
  <c r="K116" i="30"/>
  <c r="K117" i="30"/>
  <c r="K118" i="30"/>
  <c r="K119" i="30"/>
  <c r="K120" i="30"/>
  <c r="K121" i="30"/>
  <c r="K122" i="30"/>
  <c r="K123" i="30"/>
  <c r="K124" i="30"/>
  <c r="K125" i="30"/>
  <c r="K126" i="30"/>
  <c r="K127" i="30"/>
  <c r="K128" i="30"/>
  <c r="K129" i="30"/>
  <c r="K130" i="30"/>
  <c r="K131" i="30"/>
  <c r="K132" i="30"/>
  <c r="K133" i="30"/>
  <c r="K134" i="30"/>
  <c r="K135" i="30"/>
  <c r="K136" i="30"/>
  <c r="K137" i="30"/>
  <c r="K138" i="30"/>
  <c r="K139" i="30"/>
  <c r="K140" i="30"/>
  <c r="K141" i="30"/>
  <c r="K142" i="30"/>
  <c r="K143" i="30"/>
  <c r="K144" i="30"/>
  <c r="K145" i="30"/>
  <c r="K146" i="30"/>
  <c r="K147" i="30"/>
  <c r="K148" i="30"/>
  <c r="K149" i="30"/>
  <c r="K150" i="30"/>
  <c r="K151" i="30"/>
  <c r="K152" i="30"/>
  <c r="K153" i="30"/>
  <c r="K154" i="30"/>
  <c r="K155" i="30"/>
  <c r="K156" i="30"/>
  <c r="K157" i="30"/>
  <c r="K158" i="30"/>
  <c r="K159" i="30"/>
  <c r="K160" i="30"/>
  <c r="K161" i="30"/>
  <c r="K162" i="30"/>
  <c r="K163" i="30"/>
  <c r="K164" i="30"/>
  <c r="K165" i="30"/>
  <c r="K166" i="30"/>
  <c r="K167" i="30"/>
  <c r="K168" i="30"/>
  <c r="K169" i="30"/>
  <c r="K170" i="30"/>
  <c r="K171" i="30"/>
  <c r="K172" i="30"/>
  <c r="K173" i="30"/>
  <c r="K174" i="30"/>
  <c r="K175" i="30"/>
  <c r="K176" i="30"/>
  <c r="K177" i="30"/>
  <c r="K178" i="30"/>
  <c r="K179" i="30"/>
  <c r="K180" i="30"/>
  <c r="K181" i="30"/>
  <c r="K182" i="30"/>
  <c r="K183" i="30"/>
  <c r="K184" i="30"/>
  <c r="K185" i="30"/>
  <c r="K186" i="30"/>
  <c r="K187" i="30"/>
  <c r="K188" i="30"/>
  <c r="K189" i="30"/>
  <c r="K190" i="30"/>
  <c r="K191" i="30"/>
  <c r="K192" i="30"/>
  <c r="K193" i="30"/>
  <c r="K194" i="30"/>
  <c r="K195" i="30"/>
  <c r="K196" i="30"/>
  <c r="K197" i="30"/>
  <c r="K198" i="30"/>
  <c r="K199" i="30"/>
  <c r="K200" i="30"/>
  <c r="K201" i="30"/>
  <c r="K202" i="30"/>
  <c r="K203" i="30"/>
  <c r="K204" i="30"/>
  <c r="K205" i="30"/>
  <c r="K206" i="30"/>
  <c r="K207" i="30"/>
  <c r="K208" i="30"/>
  <c r="K209" i="30"/>
  <c r="K210" i="30"/>
  <c r="K211" i="30"/>
  <c r="K212" i="30"/>
  <c r="K213" i="30"/>
  <c r="K214" i="30"/>
  <c r="K215" i="30"/>
  <c r="K216" i="30"/>
  <c r="K217" i="30"/>
  <c r="K218" i="30"/>
  <c r="K219" i="30"/>
  <c r="K220" i="30"/>
  <c r="K221" i="30"/>
  <c r="K222" i="30"/>
  <c r="K223" i="30"/>
  <c r="K224" i="30"/>
  <c r="K225" i="30"/>
  <c r="K226" i="30"/>
  <c r="K227" i="30"/>
  <c r="K228" i="30"/>
  <c r="K229" i="30"/>
  <c r="K230" i="30"/>
  <c r="K231" i="30"/>
  <c r="K232" i="30"/>
  <c r="K233" i="30"/>
  <c r="K234" i="30"/>
  <c r="K235" i="30"/>
  <c r="K236" i="30"/>
  <c r="K237" i="30"/>
  <c r="K238" i="30"/>
  <c r="K239" i="30"/>
  <c r="K240" i="30"/>
  <c r="K241" i="30"/>
  <c r="K242" i="30"/>
  <c r="K243" i="30"/>
  <c r="K244" i="30"/>
  <c r="K245" i="30"/>
  <c r="K246" i="30"/>
  <c r="K247" i="30"/>
  <c r="K248" i="30"/>
  <c r="K249" i="30"/>
  <c r="K250" i="30"/>
  <c r="K251" i="30"/>
  <c r="K252" i="30"/>
  <c r="K253" i="30"/>
  <c r="K254" i="30"/>
  <c r="K255" i="30"/>
  <c r="K256" i="30"/>
  <c r="K257" i="30"/>
  <c r="K258" i="30"/>
  <c r="K259" i="30"/>
  <c r="K260" i="30"/>
  <c r="K261" i="30"/>
  <c r="K262" i="30"/>
  <c r="K263" i="30"/>
  <c r="K264" i="30"/>
  <c r="K265" i="30"/>
  <c r="K266" i="30"/>
  <c r="K267" i="30"/>
  <c r="K268" i="30"/>
  <c r="K269" i="30"/>
  <c r="K270" i="30"/>
  <c r="K271" i="30"/>
  <c r="K272" i="30"/>
  <c r="K273" i="30"/>
  <c r="K274" i="30"/>
  <c r="K275" i="30"/>
  <c r="K276" i="30"/>
  <c r="K277" i="30"/>
  <c r="K278" i="30"/>
  <c r="K279" i="30"/>
  <c r="K280" i="30"/>
  <c r="K281" i="30"/>
  <c r="K282" i="30"/>
  <c r="K283" i="30"/>
  <c r="K284" i="30"/>
  <c r="K285" i="30"/>
  <c r="K286" i="30"/>
  <c r="K287" i="30"/>
  <c r="K288" i="30"/>
  <c r="K289" i="30"/>
  <c r="K290" i="30"/>
  <c r="K291" i="30"/>
  <c r="K292" i="30"/>
  <c r="K293" i="30"/>
  <c r="K294" i="30"/>
  <c r="K295" i="30"/>
  <c r="K296" i="30"/>
  <c r="K297" i="30"/>
  <c r="K298" i="30"/>
  <c r="K299" i="30"/>
  <c r="K300" i="30"/>
  <c r="K301" i="30"/>
  <c r="K302" i="30"/>
  <c r="K303" i="30"/>
  <c r="K304" i="30"/>
  <c r="K305" i="30"/>
  <c r="K306" i="30"/>
  <c r="K307" i="30"/>
  <c r="K308" i="30"/>
  <c r="K309" i="30"/>
  <c r="K310" i="30"/>
  <c r="K311" i="30"/>
  <c r="K312" i="30"/>
  <c r="K313" i="30"/>
  <c r="K314" i="30"/>
  <c r="K315" i="30"/>
  <c r="K316" i="30"/>
  <c r="K317" i="30"/>
  <c r="K318" i="30"/>
  <c r="K319" i="30"/>
  <c r="K320" i="30"/>
  <c r="K321" i="30"/>
  <c r="K322" i="30"/>
  <c r="K323" i="30"/>
  <c r="K324" i="30"/>
  <c r="K325" i="30"/>
  <c r="K326" i="30"/>
  <c r="K327" i="30"/>
  <c r="K328" i="30"/>
  <c r="K329" i="30"/>
  <c r="K330" i="30"/>
  <c r="K331" i="30"/>
  <c r="K332" i="30"/>
  <c r="K333" i="30"/>
  <c r="K334" i="30"/>
  <c r="K335" i="30"/>
  <c r="K336" i="30"/>
  <c r="K337" i="30"/>
  <c r="K338" i="30"/>
  <c r="K339" i="30"/>
  <c r="K340" i="30"/>
  <c r="K341" i="30"/>
  <c r="K342" i="30"/>
  <c r="K343" i="30"/>
  <c r="K344" i="30"/>
  <c r="K345" i="30"/>
  <c r="K346" i="30"/>
  <c r="K347" i="30"/>
  <c r="K348" i="30"/>
  <c r="K349" i="30"/>
  <c r="K350" i="30"/>
  <c r="K351" i="30"/>
  <c r="K352" i="30"/>
  <c r="K353" i="30"/>
  <c r="K354" i="30"/>
  <c r="K355" i="30"/>
  <c r="K356" i="30"/>
  <c r="K357" i="30"/>
  <c r="K358" i="30"/>
  <c r="K359" i="30"/>
  <c r="K360" i="30"/>
  <c r="K361" i="30"/>
  <c r="K362" i="30"/>
  <c r="K363" i="30"/>
  <c r="K364" i="30"/>
  <c r="K365" i="30"/>
  <c r="K366" i="30"/>
  <c r="K367" i="30"/>
  <c r="K368" i="30"/>
  <c r="K369" i="30"/>
  <c r="K370" i="30"/>
  <c r="K371" i="30"/>
  <c r="K372" i="30"/>
  <c r="K373" i="30"/>
  <c r="K374" i="30"/>
  <c r="K375" i="30"/>
  <c r="K376" i="30"/>
  <c r="K377" i="30"/>
  <c r="K378" i="30"/>
  <c r="K379" i="30"/>
  <c r="K380" i="30"/>
  <c r="K381" i="30"/>
  <c r="K382" i="30"/>
  <c r="K383" i="30"/>
  <c r="K384" i="30"/>
  <c r="K385" i="30"/>
  <c r="K386" i="30"/>
  <c r="K387" i="30"/>
  <c r="K388" i="30"/>
  <c r="K389" i="30"/>
  <c r="K390" i="30"/>
  <c r="K391" i="30"/>
  <c r="K392" i="30"/>
  <c r="K393" i="30"/>
  <c r="K394" i="30"/>
  <c r="K395" i="30"/>
  <c r="K396" i="30"/>
  <c r="K397" i="30"/>
  <c r="K398" i="30"/>
  <c r="K399" i="30"/>
  <c r="K400" i="30"/>
  <c r="K401" i="30"/>
  <c r="K402" i="30"/>
  <c r="K403" i="30"/>
  <c r="K404" i="30"/>
  <c r="K405" i="30"/>
  <c r="K406" i="30"/>
  <c r="K407" i="30"/>
  <c r="K408" i="30"/>
  <c r="K409" i="30"/>
  <c r="K410" i="30"/>
  <c r="K411" i="30"/>
  <c r="K412" i="30"/>
  <c r="K413" i="30"/>
  <c r="K414" i="30"/>
  <c r="K415" i="30"/>
  <c r="K416" i="30"/>
  <c r="K417" i="30"/>
  <c r="K418" i="30"/>
  <c r="K419" i="30"/>
  <c r="K420" i="30"/>
  <c r="K421" i="30"/>
  <c r="K422" i="30"/>
  <c r="K423" i="30"/>
  <c r="K424" i="30"/>
  <c r="K425" i="30"/>
  <c r="K426" i="30"/>
  <c r="K427" i="30"/>
  <c r="K428" i="30"/>
  <c r="K429" i="30"/>
  <c r="K430" i="30"/>
  <c r="K431" i="30"/>
  <c r="K432" i="30"/>
  <c r="K433" i="30"/>
  <c r="K434" i="30"/>
  <c r="K435" i="30"/>
  <c r="K436" i="30"/>
  <c r="K437" i="30"/>
  <c r="K438" i="30"/>
  <c r="K439" i="30"/>
  <c r="K440" i="30"/>
  <c r="K441" i="30"/>
  <c r="K442" i="30"/>
  <c r="K443" i="30"/>
  <c r="K444" i="30"/>
  <c r="K445" i="30"/>
  <c r="K446" i="30"/>
  <c r="K447" i="30"/>
  <c r="K448" i="30"/>
  <c r="K449" i="30"/>
  <c r="K450" i="30"/>
  <c r="K451" i="30"/>
  <c r="K452" i="30"/>
  <c r="K453" i="30"/>
  <c r="K454" i="30"/>
  <c r="K455" i="30"/>
  <c r="K456" i="30"/>
  <c r="K457" i="30"/>
  <c r="K458" i="30"/>
  <c r="K459" i="30"/>
  <c r="K460" i="30"/>
  <c r="K461" i="30"/>
  <c r="K462" i="30"/>
  <c r="K463" i="30"/>
  <c r="K464" i="30"/>
  <c r="K465" i="30"/>
  <c r="K466" i="30"/>
  <c r="K467" i="30"/>
  <c r="K468" i="30"/>
  <c r="K469" i="30"/>
  <c r="K470" i="30"/>
  <c r="K471" i="30"/>
  <c r="K472" i="30"/>
  <c r="K473" i="30"/>
  <c r="K474" i="30"/>
  <c r="K475" i="30"/>
  <c r="K476" i="30"/>
  <c r="K477" i="30"/>
  <c r="K478" i="30"/>
  <c r="K479" i="30"/>
  <c r="K480" i="30"/>
  <c r="K481" i="30"/>
  <c r="K482" i="30"/>
  <c r="K483" i="30"/>
  <c r="K484" i="30"/>
  <c r="K485" i="30"/>
  <c r="K486" i="30"/>
  <c r="K487" i="30"/>
  <c r="K488" i="30"/>
  <c r="K489" i="30"/>
  <c r="K490" i="30"/>
  <c r="K491" i="30"/>
  <c r="K492" i="30"/>
  <c r="K493" i="30"/>
  <c r="K494" i="30"/>
  <c r="K495" i="30"/>
  <c r="K496" i="30"/>
  <c r="K497" i="30"/>
  <c r="K498" i="30"/>
  <c r="K499" i="30"/>
  <c r="K500" i="30"/>
  <c r="K501" i="30"/>
  <c r="K502" i="30"/>
  <c r="K503" i="30"/>
  <c r="K504" i="30"/>
  <c r="K505" i="30"/>
  <c r="K506" i="30"/>
  <c r="K507" i="30"/>
  <c r="K508" i="30"/>
  <c r="K509" i="30"/>
  <c r="K510" i="30"/>
  <c r="K511" i="30"/>
  <c r="K512" i="30"/>
  <c r="K513" i="30"/>
  <c r="K514" i="30"/>
  <c r="K515" i="30"/>
  <c r="K516" i="30"/>
  <c r="K517" i="30"/>
  <c r="K518" i="30"/>
  <c r="K519" i="30"/>
  <c r="K520" i="30"/>
  <c r="K521" i="30"/>
  <c r="K522" i="30"/>
  <c r="K523" i="30"/>
  <c r="K524" i="30"/>
  <c r="K525" i="30"/>
  <c r="K526" i="30"/>
  <c r="K527" i="30"/>
  <c r="K528" i="30"/>
  <c r="K529" i="30"/>
  <c r="K530" i="30"/>
  <c r="K531" i="30"/>
  <c r="K532" i="30"/>
  <c r="K533" i="30"/>
  <c r="K534" i="30"/>
  <c r="K535" i="30"/>
  <c r="K536" i="30"/>
  <c r="K537" i="30"/>
  <c r="K538" i="30"/>
  <c r="K539" i="30"/>
  <c r="K540" i="30"/>
  <c r="K541" i="30"/>
  <c r="K542" i="30"/>
  <c r="K543" i="30"/>
  <c r="K544" i="30"/>
  <c r="K545" i="30"/>
  <c r="K546" i="30"/>
  <c r="K547" i="30"/>
  <c r="K548" i="30"/>
  <c r="K549" i="30"/>
  <c r="K550" i="30"/>
  <c r="K551" i="30"/>
  <c r="K552" i="30"/>
  <c r="K553" i="30"/>
  <c r="K554" i="30"/>
  <c r="K555" i="30"/>
  <c r="K556" i="30"/>
  <c r="K557" i="30"/>
  <c r="K558" i="30"/>
  <c r="K559" i="30"/>
  <c r="K560" i="30"/>
  <c r="K561" i="30"/>
  <c r="K562" i="30"/>
  <c r="K563" i="30"/>
  <c r="K564" i="30"/>
  <c r="K565" i="30"/>
  <c r="K566" i="30"/>
  <c r="K567" i="30"/>
  <c r="K568" i="30"/>
  <c r="K569" i="30"/>
  <c r="K570" i="30"/>
  <c r="K571" i="30"/>
  <c r="K572" i="30"/>
  <c r="K573" i="30"/>
  <c r="K574" i="30"/>
  <c r="K575" i="30"/>
  <c r="K576" i="30"/>
  <c r="K577" i="30"/>
  <c r="K578" i="30"/>
  <c r="K579" i="30"/>
  <c r="K580" i="30"/>
  <c r="K581" i="30"/>
  <c r="K582" i="30"/>
  <c r="K583" i="30"/>
  <c r="K584" i="30"/>
  <c r="K585" i="30"/>
  <c r="K586" i="30"/>
  <c r="K587" i="30"/>
  <c r="K588" i="30"/>
  <c r="K589" i="30"/>
  <c r="K590" i="30"/>
  <c r="K591" i="30"/>
  <c r="K592" i="30"/>
  <c r="K593" i="30"/>
  <c r="K594" i="30"/>
  <c r="K595" i="30"/>
  <c r="K596" i="30"/>
  <c r="K597" i="30"/>
  <c r="K598" i="30"/>
  <c r="K599" i="30"/>
  <c r="K600" i="30"/>
  <c r="K601" i="30"/>
  <c r="K602" i="30"/>
  <c r="K603" i="30"/>
  <c r="K604" i="30"/>
  <c r="K605" i="30"/>
  <c r="K606" i="30"/>
  <c r="K607" i="30"/>
  <c r="K608" i="30"/>
  <c r="K609" i="30"/>
  <c r="K610" i="30"/>
  <c r="K611" i="30"/>
  <c r="K612" i="30"/>
  <c r="K613" i="30"/>
  <c r="K614" i="30"/>
  <c r="K615" i="30"/>
  <c r="K616" i="30"/>
  <c r="K617" i="30"/>
  <c r="K618" i="30"/>
  <c r="K619" i="30"/>
  <c r="K620" i="30"/>
  <c r="K621" i="30"/>
  <c r="K622" i="30"/>
  <c r="K623" i="30"/>
  <c r="K624" i="30"/>
  <c r="K625" i="30"/>
  <c r="K626" i="30"/>
  <c r="K627" i="30"/>
  <c r="K628" i="30"/>
  <c r="K629" i="30"/>
  <c r="K630" i="30"/>
  <c r="K631" i="30"/>
  <c r="K632" i="30"/>
  <c r="K633" i="30"/>
  <c r="K634" i="30"/>
  <c r="K635" i="30"/>
  <c r="K636" i="30"/>
  <c r="K637" i="30"/>
  <c r="K638" i="30"/>
  <c r="K639" i="30"/>
  <c r="K640" i="30"/>
  <c r="K641" i="30"/>
  <c r="K642" i="30"/>
  <c r="K643" i="30"/>
  <c r="K644" i="30"/>
  <c r="K645" i="30"/>
  <c r="K646" i="30"/>
  <c r="K647" i="30"/>
  <c r="K648" i="30"/>
  <c r="K649" i="30"/>
  <c r="K650" i="30"/>
  <c r="K651" i="30"/>
  <c r="K652" i="30"/>
  <c r="K653" i="30"/>
  <c r="K654" i="30"/>
  <c r="K655" i="30"/>
  <c r="K656" i="30"/>
  <c r="K657" i="30"/>
  <c r="K658" i="30"/>
  <c r="K659" i="30"/>
  <c r="K660" i="30"/>
  <c r="K661" i="30"/>
  <c r="K662" i="30"/>
  <c r="K663" i="30"/>
  <c r="K664" i="30"/>
  <c r="K665" i="30"/>
  <c r="K666" i="30"/>
  <c r="K667" i="30"/>
  <c r="K668" i="30"/>
  <c r="K669" i="30"/>
  <c r="K670" i="30"/>
  <c r="K671" i="30"/>
  <c r="K672" i="30"/>
  <c r="K673" i="30"/>
  <c r="K674" i="30"/>
  <c r="K675" i="30"/>
  <c r="K676" i="30"/>
  <c r="K677" i="30"/>
  <c r="K678" i="30"/>
  <c r="K679" i="30"/>
  <c r="K680" i="30"/>
  <c r="K681" i="30"/>
  <c r="K682" i="30"/>
  <c r="K683" i="30"/>
  <c r="K684" i="30"/>
  <c r="K685" i="30"/>
  <c r="K3390" i="30"/>
  <c r="K686" i="30"/>
  <c r="K687" i="30"/>
  <c r="K688" i="30"/>
  <c r="K689" i="30"/>
  <c r="K690" i="30"/>
  <c r="K691" i="30"/>
  <c r="K692" i="30"/>
  <c r="K693" i="30"/>
  <c r="K694" i="30"/>
  <c r="K695" i="30"/>
  <c r="K696" i="30"/>
  <c r="K697" i="30"/>
  <c r="K698" i="30"/>
  <c r="K699" i="30"/>
  <c r="K700" i="30"/>
  <c r="K701" i="30"/>
  <c r="K702" i="30"/>
  <c r="K703" i="30"/>
  <c r="K704" i="30"/>
  <c r="K705" i="30"/>
  <c r="K706" i="30"/>
  <c r="K707" i="30"/>
  <c r="K708" i="30"/>
  <c r="K709" i="30"/>
  <c r="K710" i="30"/>
  <c r="K711" i="30"/>
  <c r="K712" i="30"/>
  <c r="K713" i="30"/>
  <c r="K714" i="30"/>
  <c r="K715" i="30"/>
  <c r="K716" i="30"/>
  <c r="K717" i="30"/>
  <c r="K718" i="30"/>
  <c r="K719" i="30"/>
  <c r="K720" i="30"/>
  <c r="K721" i="30"/>
  <c r="K722" i="30"/>
  <c r="K3391" i="30"/>
  <c r="K723" i="30"/>
  <c r="K724" i="30"/>
  <c r="K725" i="30"/>
  <c r="K726" i="30"/>
  <c r="K727" i="30"/>
  <c r="K728" i="30"/>
  <c r="K729" i="30"/>
  <c r="K730" i="30"/>
  <c r="K731" i="30"/>
  <c r="K732" i="30"/>
  <c r="K733" i="30"/>
  <c r="K734" i="30"/>
  <c r="K735" i="30"/>
  <c r="K736" i="30"/>
  <c r="K737" i="30"/>
  <c r="K738" i="30"/>
  <c r="K739" i="30"/>
  <c r="K740" i="30"/>
  <c r="K741" i="30"/>
  <c r="K742" i="30"/>
  <c r="K743" i="30"/>
  <c r="K744" i="30"/>
  <c r="K745" i="30"/>
  <c r="K746" i="30"/>
  <c r="K747" i="30"/>
  <c r="K748" i="30"/>
  <c r="K749" i="30"/>
  <c r="K750" i="30"/>
  <c r="K751" i="30"/>
  <c r="K752" i="30"/>
  <c r="K753" i="30"/>
  <c r="K754" i="30"/>
  <c r="K755" i="30"/>
  <c r="K756" i="30"/>
  <c r="K757" i="30"/>
  <c r="K758" i="30"/>
  <c r="K759" i="30"/>
  <c r="K760" i="30"/>
  <c r="K761" i="30"/>
  <c r="K762" i="30"/>
  <c r="K763" i="30"/>
  <c r="K764" i="30"/>
  <c r="K765" i="30"/>
  <c r="K766" i="30"/>
  <c r="K767" i="30"/>
  <c r="K768" i="30"/>
  <c r="K769" i="30"/>
  <c r="K770" i="30"/>
  <c r="K771" i="30"/>
  <c r="K772" i="30"/>
  <c r="K773" i="30"/>
  <c r="K774" i="30"/>
  <c r="K775" i="30"/>
  <c r="K776" i="30"/>
  <c r="K777" i="30"/>
  <c r="K778" i="30"/>
  <c r="K779" i="30"/>
  <c r="K780" i="30"/>
  <c r="K781" i="30"/>
  <c r="K782" i="30"/>
  <c r="K783" i="30"/>
  <c r="K784" i="30"/>
  <c r="K785" i="30"/>
  <c r="K786" i="30"/>
  <c r="K787" i="30"/>
  <c r="K788" i="30"/>
  <c r="K789" i="30"/>
  <c r="K790" i="30"/>
  <c r="K791" i="30"/>
  <c r="K792" i="30"/>
  <c r="K793" i="30"/>
  <c r="K794" i="30"/>
  <c r="K795" i="30"/>
  <c r="K796" i="30"/>
  <c r="K797" i="30"/>
  <c r="K798" i="30"/>
  <c r="K799" i="30"/>
  <c r="K800" i="30"/>
  <c r="K801" i="30"/>
  <c r="K802" i="30"/>
  <c r="K803" i="30"/>
  <c r="K804" i="30"/>
  <c r="K805" i="30"/>
  <c r="K806" i="30"/>
  <c r="K807" i="30"/>
  <c r="K808" i="30"/>
  <c r="K809" i="30"/>
  <c r="K810" i="30"/>
  <c r="K811" i="30"/>
  <c r="K812" i="30"/>
  <c r="K813" i="30"/>
  <c r="K814" i="30"/>
  <c r="K815" i="30"/>
  <c r="K816" i="30"/>
  <c r="K817" i="30"/>
  <c r="K818" i="30"/>
  <c r="K819" i="30"/>
  <c r="K820" i="30"/>
  <c r="K821" i="30"/>
  <c r="K822" i="30"/>
  <c r="K823" i="30"/>
  <c r="K824" i="30"/>
  <c r="K825" i="30"/>
  <c r="K826" i="30"/>
  <c r="K827" i="30"/>
  <c r="K828" i="30"/>
  <c r="K829" i="30"/>
  <c r="K830" i="30"/>
  <c r="K831" i="30"/>
  <c r="K832" i="30"/>
  <c r="K833" i="30"/>
  <c r="K834" i="30"/>
  <c r="K835" i="30"/>
  <c r="K836" i="30"/>
  <c r="K837" i="30"/>
  <c r="K838" i="30"/>
  <c r="K839" i="30"/>
  <c r="K840" i="30"/>
  <c r="K841" i="30"/>
  <c r="K842" i="30"/>
  <c r="K843" i="30"/>
  <c r="K844" i="30"/>
  <c r="K845" i="30"/>
  <c r="K846" i="30"/>
  <c r="K847" i="30"/>
  <c r="K848" i="30"/>
  <c r="K849" i="30"/>
  <c r="K850" i="30"/>
  <c r="K851" i="30"/>
  <c r="K852" i="30"/>
  <c r="K853" i="30"/>
  <c r="K854" i="30"/>
  <c r="K855" i="30"/>
  <c r="K856" i="30"/>
  <c r="K857" i="30"/>
  <c r="K858" i="30"/>
  <c r="K859" i="30"/>
  <c r="K860" i="30"/>
  <c r="K861" i="30"/>
  <c r="K862" i="30"/>
  <c r="K863" i="30"/>
  <c r="K864" i="30"/>
  <c r="K865" i="30"/>
  <c r="K866" i="30"/>
  <c r="K867" i="30"/>
  <c r="K868" i="30"/>
  <c r="K869" i="30"/>
  <c r="K870" i="30"/>
  <c r="K871" i="30"/>
  <c r="K872" i="30"/>
  <c r="K873" i="30"/>
  <c r="K874" i="30"/>
  <c r="K875" i="30"/>
  <c r="K876" i="30"/>
  <c r="K877" i="30"/>
  <c r="K878" i="30"/>
  <c r="K879" i="30"/>
  <c r="K880" i="30"/>
  <c r="K881" i="30"/>
  <c r="K882" i="30"/>
  <c r="K883" i="30"/>
  <c r="K884" i="30"/>
  <c r="K885" i="30"/>
  <c r="K886" i="30"/>
  <c r="K887" i="30"/>
  <c r="K888" i="30"/>
  <c r="K889" i="30"/>
  <c r="K890" i="30"/>
  <c r="K891" i="30"/>
  <c r="K892" i="30"/>
  <c r="K893" i="30"/>
  <c r="K894" i="30"/>
  <c r="K895" i="30"/>
  <c r="K896" i="30"/>
  <c r="K897" i="30"/>
  <c r="K898" i="30"/>
  <c r="K899" i="30"/>
  <c r="K900" i="30"/>
  <c r="K901" i="30"/>
  <c r="K902" i="30"/>
  <c r="K903" i="30"/>
  <c r="K904" i="30"/>
  <c r="K905" i="30"/>
  <c r="K906" i="30"/>
  <c r="K907" i="30"/>
  <c r="K908" i="30"/>
  <c r="K909" i="30"/>
  <c r="K910" i="30"/>
  <c r="K911" i="30"/>
  <c r="K912" i="30"/>
  <c r="K913" i="30"/>
  <c r="K914" i="30"/>
  <c r="K915" i="30"/>
  <c r="K916" i="30"/>
  <c r="K917" i="30"/>
  <c r="K918" i="30"/>
  <c r="K919" i="30"/>
  <c r="K920" i="30"/>
  <c r="K921" i="30"/>
  <c r="K922" i="30"/>
  <c r="K923" i="30"/>
  <c r="K924" i="30"/>
  <c r="K925" i="30"/>
  <c r="K926" i="30"/>
  <c r="K927" i="30"/>
  <c r="K928" i="30"/>
  <c r="K929" i="30"/>
  <c r="K930" i="30"/>
  <c r="K931" i="30"/>
  <c r="K932" i="30"/>
  <c r="K933" i="30"/>
  <c r="K934" i="30"/>
  <c r="K935" i="30"/>
  <c r="K936" i="30"/>
  <c r="K937" i="30"/>
  <c r="K938" i="30"/>
  <c r="K939" i="30"/>
  <c r="K940" i="30"/>
  <c r="K941" i="30"/>
  <c r="K942" i="30"/>
  <c r="K943" i="30"/>
  <c r="K944" i="30"/>
  <c r="K945" i="30"/>
  <c r="K946" i="30"/>
  <c r="K947" i="30"/>
  <c r="K948" i="30"/>
  <c r="K949" i="30"/>
  <c r="K950" i="30"/>
  <c r="K951" i="30"/>
  <c r="K952" i="30"/>
  <c r="K953" i="30"/>
  <c r="K954" i="30"/>
  <c r="K955" i="30"/>
  <c r="K956" i="30"/>
  <c r="K957" i="30"/>
  <c r="K958" i="30"/>
  <c r="K959" i="30"/>
  <c r="K960" i="30"/>
  <c r="K961" i="30"/>
  <c r="K962" i="30"/>
  <c r="K963" i="30"/>
  <c r="K964" i="30"/>
  <c r="K965" i="30"/>
  <c r="K966" i="30"/>
  <c r="K967" i="30"/>
  <c r="K968" i="30"/>
  <c r="K969" i="30"/>
  <c r="K970" i="30"/>
  <c r="K971" i="30"/>
  <c r="K972" i="30"/>
  <c r="K973" i="30"/>
  <c r="K974" i="30"/>
  <c r="K975" i="30"/>
  <c r="K976" i="30"/>
  <c r="K977" i="30"/>
  <c r="K978" i="30"/>
  <c r="K979" i="30"/>
  <c r="K980" i="30"/>
  <c r="K981" i="30"/>
  <c r="K982" i="30"/>
  <c r="K983" i="30"/>
  <c r="K984" i="30"/>
  <c r="K985" i="30"/>
  <c r="K986" i="30"/>
  <c r="K987" i="30"/>
  <c r="K988" i="30"/>
  <c r="K989" i="30"/>
  <c r="K990" i="30"/>
  <c r="K991" i="30"/>
  <c r="K992" i="30"/>
  <c r="K993" i="30"/>
  <c r="K994" i="30"/>
  <c r="K995" i="30"/>
  <c r="K996" i="30"/>
  <c r="K997" i="30"/>
  <c r="K998" i="30"/>
  <c r="K999" i="30"/>
  <c r="K1000" i="30"/>
  <c r="K1001" i="30"/>
  <c r="K1002" i="30"/>
  <c r="K1003" i="30"/>
  <c r="K1004" i="30"/>
  <c r="K1005" i="30"/>
  <c r="K1006" i="30"/>
  <c r="K1007" i="30"/>
  <c r="K1008" i="30"/>
  <c r="K1009" i="30"/>
  <c r="K1010" i="30"/>
  <c r="K1011" i="30"/>
  <c r="K1012" i="30"/>
  <c r="K1013" i="30"/>
  <c r="K3325" i="30"/>
  <c r="K1014" i="30"/>
  <c r="K1015" i="30"/>
  <c r="K1016" i="30"/>
  <c r="K3358" i="30"/>
  <c r="K1017" i="30"/>
  <c r="K1018" i="30"/>
  <c r="K1019" i="30"/>
  <c r="K1020" i="30"/>
  <c r="K1021" i="30"/>
  <c r="K1022" i="30"/>
  <c r="K1023" i="30"/>
  <c r="K3326" i="30"/>
  <c r="K1024" i="30"/>
  <c r="K1025" i="30"/>
  <c r="K1026" i="30"/>
  <c r="K3359" i="30"/>
  <c r="K1027" i="30"/>
  <c r="K1028" i="30"/>
  <c r="K1029" i="30"/>
  <c r="K1030" i="30"/>
  <c r="K1031" i="30"/>
  <c r="K1032" i="30"/>
  <c r="K1033" i="30"/>
  <c r="K1034" i="30"/>
  <c r="K1035" i="30"/>
  <c r="K1036" i="30"/>
  <c r="K1037" i="30"/>
  <c r="K1038" i="30"/>
  <c r="K1039" i="30"/>
  <c r="K1040" i="30"/>
  <c r="K1041" i="30"/>
  <c r="K1042" i="30"/>
  <c r="K1043" i="30"/>
  <c r="K1044" i="30"/>
  <c r="K1045" i="30"/>
  <c r="K1046" i="30"/>
  <c r="K1047" i="30"/>
  <c r="K1048" i="30"/>
  <c r="K1049" i="30"/>
  <c r="K1050" i="30"/>
  <c r="K1051" i="30"/>
  <c r="K1052" i="30"/>
  <c r="K1053" i="30"/>
  <c r="K1054" i="30"/>
  <c r="K1055" i="30"/>
  <c r="K1056" i="30"/>
  <c r="K1057" i="30"/>
  <c r="K1058" i="30"/>
  <c r="K1059" i="30"/>
  <c r="K1060" i="30"/>
  <c r="K1061" i="30"/>
  <c r="K1062" i="30"/>
  <c r="K1063" i="30"/>
  <c r="K1064" i="30"/>
  <c r="K1065" i="30"/>
  <c r="K1066" i="30"/>
  <c r="K1067" i="30"/>
  <c r="K1068" i="30"/>
  <c r="K1069" i="30"/>
  <c r="K1070" i="30"/>
  <c r="K1071" i="30"/>
  <c r="K1072" i="30"/>
  <c r="K1073" i="30"/>
  <c r="K1074" i="30"/>
  <c r="K1075" i="30"/>
  <c r="K1076" i="30"/>
  <c r="K1077" i="30"/>
  <c r="K1078" i="30"/>
  <c r="K1079" i="30"/>
  <c r="K1080" i="30"/>
  <c r="K1081" i="30"/>
  <c r="K1082" i="30"/>
  <c r="K1083" i="30"/>
  <c r="K1084" i="30"/>
  <c r="K1085" i="30"/>
  <c r="K1086" i="30"/>
  <c r="K1087" i="30"/>
  <c r="K1088" i="30"/>
  <c r="K1089" i="30"/>
  <c r="K1090" i="30"/>
  <c r="K1091" i="30"/>
  <c r="K1092" i="30"/>
  <c r="K1093" i="30"/>
  <c r="K1094" i="30"/>
  <c r="K1095" i="30"/>
  <c r="K1096" i="30"/>
  <c r="K1097" i="30"/>
  <c r="K1098" i="30"/>
  <c r="K1099" i="30"/>
  <c r="K1100" i="30"/>
  <c r="K1101" i="30"/>
  <c r="K1102" i="30"/>
  <c r="K1103" i="30"/>
  <c r="K1104" i="30"/>
  <c r="K1105" i="30"/>
  <c r="K1106" i="30"/>
  <c r="K1107" i="30"/>
  <c r="K1108" i="30"/>
  <c r="K1109" i="30"/>
  <c r="K1110" i="30"/>
  <c r="K1111" i="30"/>
  <c r="K1112" i="30"/>
  <c r="K1113" i="30"/>
  <c r="K1114" i="30"/>
  <c r="K1115" i="30"/>
  <c r="K1116" i="30"/>
  <c r="K1117" i="30"/>
  <c r="K1118" i="30"/>
  <c r="K1119" i="30"/>
  <c r="K1120" i="30"/>
  <c r="K1121" i="30"/>
  <c r="K1122" i="30"/>
  <c r="K1123" i="30"/>
  <c r="K1124" i="30"/>
  <c r="K1125" i="30"/>
  <c r="K1126" i="30"/>
  <c r="K1127" i="30"/>
  <c r="K1128" i="30"/>
  <c r="K1129" i="30"/>
  <c r="K1130" i="30"/>
  <c r="K1131" i="30"/>
  <c r="K1132" i="30"/>
  <c r="K1133" i="30"/>
  <c r="K1134" i="30"/>
  <c r="K1135" i="30"/>
  <c r="K1136" i="30"/>
  <c r="K1137" i="30"/>
  <c r="K1138" i="30"/>
  <c r="K1139" i="30"/>
  <c r="K1140" i="30"/>
  <c r="K1141" i="30"/>
  <c r="K1142" i="30"/>
  <c r="K1143" i="30"/>
  <c r="K1144" i="30"/>
  <c r="K1145" i="30"/>
  <c r="K1146" i="30"/>
  <c r="K1147" i="30"/>
  <c r="K1148" i="30"/>
  <c r="K1149" i="30"/>
  <c r="K1150" i="30"/>
  <c r="K1151" i="30"/>
  <c r="K1152" i="30"/>
  <c r="K1153" i="30"/>
  <c r="K1154" i="30"/>
  <c r="K1155" i="30"/>
  <c r="K1156" i="30"/>
  <c r="K1157" i="30"/>
  <c r="K1158" i="30"/>
  <c r="K1159" i="30"/>
  <c r="K1160" i="30"/>
  <c r="K1161" i="30"/>
  <c r="K1162" i="30"/>
  <c r="K1163" i="30"/>
  <c r="K1164" i="30"/>
  <c r="K1165" i="30"/>
  <c r="K1166" i="30"/>
  <c r="K1167" i="30"/>
  <c r="K1168" i="30"/>
  <c r="K1169" i="30"/>
  <c r="K1170" i="30"/>
  <c r="K1171" i="30"/>
  <c r="K1172" i="30"/>
  <c r="K1173" i="30"/>
  <c r="K1174" i="30"/>
  <c r="K1175" i="30"/>
  <c r="K1176" i="30"/>
  <c r="K1177" i="30"/>
  <c r="K1178" i="30"/>
  <c r="K1179" i="30"/>
  <c r="K1180" i="30"/>
  <c r="K1181" i="30"/>
  <c r="K1182" i="30"/>
  <c r="K1183" i="30"/>
  <c r="K1184" i="30"/>
  <c r="K1185" i="30"/>
  <c r="K1186" i="30"/>
  <c r="K1187" i="30"/>
  <c r="K1188" i="30"/>
  <c r="K1189" i="30"/>
  <c r="K1190" i="30"/>
  <c r="K1191" i="30"/>
  <c r="K1192" i="30"/>
  <c r="K1193" i="30"/>
  <c r="K1194" i="30"/>
  <c r="K1195" i="30"/>
  <c r="K1196" i="30"/>
  <c r="K1197" i="30"/>
  <c r="K1198" i="30"/>
  <c r="K1199" i="30"/>
  <c r="K1200" i="30"/>
  <c r="K1201" i="30"/>
  <c r="K1202" i="30"/>
  <c r="K1203" i="30"/>
  <c r="K1204" i="30"/>
  <c r="K1205" i="30"/>
  <c r="K1206" i="30"/>
  <c r="K1207" i="30"/>
  <c r="K1208" i="30"/>
  <c r="K1209" i="30"/>
  <c r="K1210" i="30"/>
  <c r="K1211" i="30"/>
  <c r="K1212" i="30"/>
  <c r="K1213" i="30"/>
  <c r="K1214" i="30"/>
  <c r="K1215" i="30"/>
  <c r="K1216" i="30"/>
  <c r="K1217" i="30"/>
  <c r="K1218" i="30"/>
  <c r="K1219" i="30"/>
  <c r="K1220" i="30"/>
  <c r="K1221" i="30"/>
  <c r="K1222" i="30"/>
  <c r="K1223" i="30"/>
  <c r="K1224" i="30"/>
  <c r="K1225" i="30"/>
  <c r="K1226" i="30"/>
  <c r="K1227" i="30"/>
  <c r="K1228" i="30"/>
  <c r="K1229" i="30"/>
  <c r="K1230" i="30"/>
  <c r="K1231" i="30"/>
  <c r="K1232" i="30"/>
  <c r="K1233" i="30"/>
  <c r="K1234" i="30"/>
  <c r="K1235" i="30"/>
  <c r="K1236" i="30"/>
  <c r="K1237" i="30"/>
  <c r="K1238" i="30"/>
  <c r="K1239" i="30"/>
  <c r="K1240" i="30"/>
  <c r="K1241" i="30"/>
  <c r="K1242" i="30"/>
  <c r="K1243" i="30"/>
  <c r="K1244" i="30"/>
  <c r="K1245" i="30"/>
  <c r="K1246" i="30"/>
  <c r="K1247" i="30"/>
  <c r="K1248" i="30"/>
  <c r="K1249" i="30"/>
  <c r="K1250" i="30"/>
  <c r="K1251" i="30"/>
  <c r="K1252" i="30"/>
  <c r="K1253" i="30"/>
  <c r="K1254" i="30"/>
  <c r="K1255" i="30"/>
  <c r="K1256" i="30"/>
  <c r="K1257" i="30"/>
  <c r="K1258" i="30"/>
  <c r="K1259" i="30"/>
  <c r="K1260" i="30"/>
  <c r="K1261" i="30"/>
  <c r="K1262" i="30"/>
  <c r="K1263" i="30"/>
  <c r="K1264" i="30"/>
  <c r="K1265" i="30"/>
  <c r="K1266" i="30"/>
  <c r="K1267" i="30"/>
  <c r="K1268" i="30"/>
  <c r="K1269" i="30"/>
  <c r="K1270" i="30"/>
  <c r="K1271" i="30"/>
  <c r="K1272" i="30"/>
  <c r="K1273" i="30"/>
  <c r="K1274" i="30"/>
  <c r="K1275" i="30"/>
  <c r="K1276" i="30"/>
  <c r="K1277" i="30"/>
  <c r="K1278" i="30"/>
  <c r="K1279" i="30"/>
  <c r="K1280" i="30"/>
  <c r="K1281" i="30"/>
  <c r="K1282" i="30"/>
  <c r="K1283" i="30"/>
  <c r="K1284" i="30"/>
  <c r="K1285" i="30"/>
  <c r="K1286" i="30"/>
  <c r="K1287" i="30"/>
  <c r="K1288" i="30"/>
  <c r="K1289" i="30"/>
  <c r="K1290" i="30"/>
  <c r="K1291" i="30"/>
  <c r="K1292" i="30"/>
  <c r="K1293" i="30"/>
  <c r="K1294" i="30"/>
  <c r="K1295" i="30"/>
  <c r="K1296" i="30"/>
  <c r="K1297" i="30"/>
  <c r="K1298" i="30"/>
  <c r="K1299" i="30"/>
  <c r="K1300" i="30"/>
  <c r="K1301" i="30"/>
  <c r="K1302" i="30"/>
  <c r="K1303" i="30"/>
  <c r="K1304" i="30"/>
  <c r="K1305" i="30"/>
  <c r="K1306" i="30"/>
  <c r="K1307" i="30"/>
  <c r="K1308" i="30"/>
  <c r="K1309" i="30"/>
  <c r="K1310" i="30"/>
  <c r="K1311" i="30"/>
  <c r="K1312" i="30"/>
  <c r="K1313" i="30"/>
  <c r="K1314" i="30"/>
  <c r="K1315" i="30"/>
  <c r="K1316" i="30"/>
  <c r="K1317" i="30"/>
  <c r="K1318" i="30"/>
  <c r="K1319" i="30"/>
  <c r="K1320" i="30"/>
  <c r="K1321" i="30"/>
  <c r="K1322" i="30"/>
  <c r="K1323" i="30"/>
  <c r="K1324" i="30"/>
  <c r="K1325" i="30"/>
  <c r="K1326" i="30"/>
  <c r="K1327" i="30"/>
  <c r="K1328" i="30"/>
  <c r="K1329" i="30"/>
  <c r="K1330" i="30"/>
  <c r="K1331" i="30"/>
  <c r="K1332" i="30"/>
  <c r="K1333" i="30"/>
  <c r="K1334" i="30"/>
  <c r="K1335" i="30"/>
  <c r="K1336" i="30"/>
  <c r="K1337" i="30"/>
  <c r="K1338" i="30"/>
  <c r="K1339" i="30"/>
  <c r="K1340" i="30"/>
  <c r="K1341" i="30"/>
  <c r="K1342" i="30"/>
  <c r="K1343" i="30"/>
  <c r="K1344" i="30"/>
  <c r="K1345" i="30"/>
  <c r="K1346" i="30"/>
  <c r="K1347" i="30"/>
  <c r="K1348" i="30"/>
  <c r="K1349" i="30"/>
  <c r="K1350" i="30"/>
  <c r="K1351" i="30"/>
  <c r="K1352" i="30"/>
  <c r="K1353" i="30"/>
  <c r="K1354" i="30"/>
  <c r="K1355" i="30"/>
  <c r="K1356" i="30"/>
  <c r="K1357" i="30"/>
  <c r="K1358" i="30"/>
  <c r="K1359" i="30"/>
  <c r="K1360" i="30"/>
  <c r="K1361" i="30"/>
  <c r="K1362" i="30"/>
  <c r="K1363" i="30"/>
  <c r="K1364" i="30"/>
  <c r="K1365" i="30"/>
  <c r="K1366" i="30"/>
  <c r="K1367" i="30"/>
  <c r="K1368" i="30"/>
  <c r="K1369" i="30"/>
  <c r="K1370" i="30"/>
  <c r="K1371" i="30"/>
  <c r="K1372" i="30"/>
  <c r="K1373" i="30"/>
  <c r="K1374" i="30"/>
  <c r="K1375" i="30"/>
  <c r="K1376" i="30"/>
  <c r="K1377" i="30"/>
  <c r="K1378" i="30"/>
  <c r="K1379" i="30"/>
  <c r="K1380" i="30"/>
  <c r="K1381" i="30"/>
  <c r="K1382" i="30"/>
  <c r="K1383" i="30"/>
  <c r="K1384" i="30"/>
  <c r="K1385" i="30"/>
  <c r="K1386" i="30"/>
  <c r="K1387" i="30"/>
  <c r="K1388" i="30"/>
  <c r="K1389" i="30"/>
  <c r="K1390" i="30"/>
  <c r="K1391" i="30"/>
  <c r="K1392" i="30"/>
  <c r="K1393" i="30"/>
  <c r="K1394" i="30"/>
  <c r="K1395" i="30"/>
  <c r="K1396" i="30"/>
  <c r="K1397" i="30"/>
  <c r="K1398" i="30"/>
  <c r="K1399" i="30"/>
  <c r="K1400" i="30"/>
  <c r="K1401" i="30"/>
  <c r="K1402" i="30"/>
  <c r="K1403" i="30"/>
  <c r="K1404" i="30"/>
  <c r="K1405" i="30"/>
  <c r="K1406" i="30"/>
  <c r="K1407" i="30"/>
  <c r="K1408" i="30"/>
  <c r="K1409" i="30"/>
  <c r="K1410" i="30"/>
  <c r="K1411" i="30"/>
  <c r="K1412" i="30"/>
  <c r="K1413" i="30"/>
  <c r="K1414" i="30"/>
  <c r="K1415" i="30"/>
  <c r="K1416" i="30"/>
  <c r="K1417" i="30"/>
  <c r="K1418" i="30"/>
  <c r="K1419" i="30"/>
  <c r="K1420" i="30"/>
  <c r="K1421" i="30"/>
  <c r="K1422" i="30"/>
  <c r="K1423" i="30"/>
  <c r="K1425" i="30"/>
  <c r="K1426" i="30"/>
  <c r="K1427" i="30"/>
  <c r="K1428" i="30"/>
  <c r="K1429" i="30"/>
  <c r="K1430" i="30"/>
  <c r="K1431" i="30"/>
  <c r="K1432" i="30"/>
  <c r="K1433" i="30"/>
  <c r="K1434" i="30"/>
  <c r="K1435" i="30"/>
  <c r="K1436" i="30"/>
  <c r="K1437" i="30"/>
  <c r="K1438" i="30"/>
  <c r="K1439" i="30"/>
  <c r="K1440" i="30"/>
  <c r="K1441" i="30"/>
  <c r="K1442" i="30"/>
  <c r="K1443" i="30"/>
  <c r="K1444" i="30"/>
  <c r="K1445" i="30"/>
  <c r="K1446" i="30"/>
  <c r="K1447" i="30"/>
  <c r="K1448" i="30"/>
  <c r="K1449" i="30"/>
  <c r="K1450" i="30"/>
  <c r="K1451" i="30"/>
  <c r="K1452" i="30"/>
  <c r="K1453" i="30"/>
  <c r="K1454" i="30"/>
  <c r="K1455" i="30"/>
  <c r="K1456" i="30"/>
  <c r="K1457" i="30"/>
  <c r="K1458" i="30"/>
  <c r="K1459" i="30"/>
  <c r="K1460" i="30"/>
  <c r="K1461" i="30"/>
  <c r="K1462" i="30"/>
  <c r="K1463" i="30"/>
  <c r="K1464" i="30"/>
  <c r="K1465" i="30"/>
  <c r="K1466" i="30"/>
  <c r="K1467" i="30"/>
  <c r="K1468" i="30"/>
  <c r="K1469" i="30"/>
  <c r="K1470" i="30"/>
  <c r="K1471" i="30"/>
  <c r="K1472" i="30"/>
  <c r="K1473" i="30"/>
  <c r="K1474" i="30"/>
  <c r="K1475" i="30"/>
  <c r="K1476" i="30"/>
  <c r="K1477" i="30"/>
  <c r="K1478" i="30"/>
  <c r="K1479" i="30"/>
  <c r="K1480" i="30"/>
  <c r="K1481" i="30"/>
  <c r="K1482" i="30"/>
  <c r="K1483" i="30"/>
  <c r="K1484" i="30"/>
  <c r="K1485" i="30"/>
  <c r="K1486" i="30"/>
  <c r="K1487" i="30"/>
  <c r="K1488" i="30"/>
  <c r="K1489" i="30"/>
  <c r="K1490" i="30"/>
  <c r="K1491" i="30"/>
  <c r="K1492" i="30"/>
  <c r="K1493" i="30"/>
  <c r="K1494" i="30"/>
  <c r="K1495" i="30"/>
  <c r="K1496" i="30"/>
  <c r="K1497" i="30"/>
  <c r="K1498" i="30"/>
  <c r="K1499" i="30"/>
  <c r="K1500" i="30"/>
  <c r="K1501" i="30"/>
  <c r="K1502" i="30"/>
  <c r="K1503" i="30"/>
  <c r="K1504" i="30"/>
  <c r="K1505" i="30"/>
  <c r="K1506" i="30"/>
  <c r="K1507" i="30"/>
  <c r="K1508" i="30"/>
  <c r="K1509" i="30"/>
  <c r="K1510" i="30"/>
  <c r="K1511" i="30"/>
  <c r="K1512" i="30"/>
  <c r="K1513" i="30"/>
  <c r="K1514" i="30"/>
  <c r="K1515" i="30"/>
  <c r="K1516" i="30"/>
  <c r="K1517" i="30"/>
  <c r="K1518" i="30"/>
  <c r="K1519" i="30"/>
  <c r="K1520" i="30"/>
  <c r="K1521" i="30"/>
  <c r="K1522" i="30"/>
  <c r="K1523" i="30"/>
  <c r="K1524" i="30"/>
  <c r="K1525" i="30"/>
  <c r="K1526" i="30"/>
  <c r="K1527" i="30"/>
  <c r="K1528" i="30"/>
  <c r="K1529" i="30"/>
  <c r="K1530" i="30"/>
  <c r="K1531" i="30"/>
  <c r="K1532" i="30"/>
  <c r="K1533" i="30"/>
  <c r="K1534" i="30"/>
  <c r="K1535" i="30"/>
  <c r="K1536" i="30"/>
  <c r="K1537" i="30"/>
  <c r="K1538" i="30"/>
  <c r="K1539" i="30"/>
  <c r="K1540" i="30"/>
  <c r="K1541" i="30"/>
  <c r="K1542" i="30"/>
  <c r="K1543" i="30"/>
  <c r="K1544" i="30"/>
  <c r="K1545" i="30"/>
  <c r="K1546" i="30"/>
  <c r="K1547" i="30"/>
  <c r="K1548" i="30"/>
  <c r="K1549" i="30"/>
  <c r="K1550" i="30"/>
  <c r="K1551" i="30"/>
  <c r="K1552" i="30"/>
  <c r="K1553" i="30"/>
  <c r="K1554" i="30"/>
  <c r="K1555" i="30"/>
  <c r="K1556" i="30"/>
  <c r="K1557" i="30"/>
  <c r="K1558" i="30"/>
  <c r="K1559" i="30"/>
  <c r="K1560" i="30"/>
  <c r="K1561" i="30"/>
  <c r="K1562" i="30"/>
  <c r="K1563" i="30"/>
  <c r="K1564" i="30"/>
  <c r="K1565" i="30"/>
  <c r="K1566" i="30"/>
  <c r="K1567" i="30"/>
  <c r="K1568" i="30"/>
  <c r="K1569" i="30"/>
  <c r="K1570" i="30"/>
  <c r="K1571" i="30"/>
  <c r="K1572" i="30"/>
  <c r="K1573" i="30"/>
  <c r="K1574" i="30"/>
  <c r="K1575" i="30"/>
  <c r="K1576" i="30"/>
  <c r="K1577" i="30"/>
  <c r="K1578" i="30"/>
  <c r="K1579" i="30"/>
  <c r="K1580" i="30"/>
  <c r="K1581" i="30"/>
  <c r="K1582" i="30"/>
  <c r="K1583" i="30"/>
  <c r="K1584" i="30"/>
  <c r="K1585" i="30"/>
  <c r="K1586" i="30"/>
  <c r="K1587" i="30"/>
  <c r="K1588" i="30"/>
  <c r="K1589" i="30"/>
  <c r="K1590" i="30"/>
  <c r="K1591" i="30"/>
  <c r="K1592" i="30"/>
  <c r="K1593" i="30"/>
  <c r="K1594" i="30"/>
  <c r="K1595" i="30"/>
  <c r="K1596" i="30"/>
  <c r="K1597" i="30"/>
  <c r="K1598" i="30"/>
  <c r="K1599" i="30"/>
  <c r="K1600" i="30"/>
  <c r="K1601" i="30"/>
  <c r="K1602" i="30"/>
  <c r="K1603" i="30"/>
  <c r="K1604" i="30"/>
  <c r="K1605" i="30"/>
  <c r="K1606" i="30"/>
  <c r="K1607" i="30"/>
  <c r="K1608" i="30"/>
  <c r="K1609" i="30"/>
  <c r="K1610" i="30"/>
  <c r="K1611" i="30"/>
  <c r="K1612" i="30"/>
  <c r="K1613" i="30"/>
  <c r="K1614" i="30"/>
  <c r="K1615" i="30"/>
  <c r="K1616" i="30"/>
  <c r="K1617" i="30"/>
  <c r="K1618" i="30"/>
  <c r="K1619" i="30"/>
  <c r="K1620" i="30"/>
  <c r="K1621" i="30"/>
  <c r="K1622" i="30"/>
  <c r="K1623" i="30"/>
  <c r="K1624" i="30"/>
  <c r="K1625" i="30"/>
  <c r="K1626" i="30"/>
  <c r="K1627" i="30"/>
  <c r="K1628" i="30"/>
  <c r="K1629" i="30"/>
  <c r="K1630" i="30"/>
  <c r="K1631" i="30"/>
  <c r="K1632" i="30"/>
  <c r="K1633" i="30"/>
  <c r="K1634" i="30"/>
  <c r="K1635" i="30"/>
  <c r="K1636" i="30"/>
  <c r="K1637" i="30"/>
  <c r="K1638" i="30"/>
  <c r="K1639" i="30"/>
  <c r="K1640" i="30"/>
  <c r="K1641" i="30"/>
  <c r="K1642" i="30"/>
  <c r="K1643" i="30"/>
  <c r="K1644" i="30"/>
  <c r="K1645" i="30"/>
  <c r="K1646" i="30"/>
  <c r="K1647" i="30"/>
  <c r="K1648" i="30"/>
  <c r="K1649" i="30"/>
  <c r="K1650" i="30"/>
  <c r="K1651" i="30"/>
  <c r="K1652" i="30"/>
  <c r="K1653" i="30"/>
  <c r="K1654" i="30"/>
  <c r="K1655" i="30"/>
  <c r="K1656" i="30"/>
  <c r="K1657" i="30"/>
  <c r="K1658" i="30"/>
  <c r="K1659" i="30"/>
  <c r="K1660" i="30"/>
  <c r="K1661" i="30"/>
  <c r="K1662" i="30"/>
  <c r="K1663" i="30"/>
  <c r="K1664" i="30"/>
  <c r="K1665" i="30"/>
  <c r="K1666" i="30"/>
  <c r="K1667" i="30"/>
  <c r="K1668" i="30"/>
  <c r="K1669" i="30"/>
  <c r="K1670" i="30"/>
  <c r="K1671" i="30"/>
  <c r="K1672" i="30"/>
  <c r="K1673" i="30"/>
  <c r="K1674" i="30"/>
  <c r="K1675" i="30"/>
  <c r="K1676" i="30"/>
  <c r="K1677" i="30"/>
  <c r="K1678" i="30"/>
  <c r="K1679" i="30"/>
  <c r="K1680" i="30"/>
  <c r="K1681" i="30"/>
  <c r="K1682" i="30"/>
  <c r="K1683" i="30"/>
  <c r="K1684" i="30"/>
  <c r="K1685" i="30"/>
  <c r="K1686" i="30"/>
  <c r="K1687" i="30"/>
  <c r="K1688" i="30"/>
  <c r="K1689" i="30"/>
  <c r="K1690" i="30"/>
  <c r="K1691" i="30"/>
  <c r="K1692" i="30"/>
  <c r="K1693" i="30"/>
  <c r="K1694" i="30"/>
  <c r="K1695" i="30"/>
  <c r="K1696" i="30"/>
  <c r="K1697" i="30"/>
  <c r="K1698" i="30"/>
  <c r="K1699" i="30"/>
  <c r="K1700" i="30"/>
  <c r="K1701" i="30"/>
  <c r="K1702" i="30"/>
  <c r="K1703" i="30"/>
  <c r="K1704" i="30"/>
  <c r="K1705" i="30"/>
  <c r="K1706" i="30"/>
  <c r="K1707" i="30"/>
  <c r="K1708" i="30"/>
  <c r="K1709" i="30"/>
  <c r="K1710" i="30"/>
  <c r="K1711" i="30"/>
  <c r="K1712" i="30"/>
  <c r="K1713" i="30"/>
  <c r="K1714" i="30"/>
  <c r="K1715" i="30"/>
  <c r="K1716" i="30"/>
  <c r="K1717" i="30"/>
  <c r="K1718" i="30"/>
  <c r="K1719" i="30"/>
  <c r="K1720" i="30"/>
  <c r="K1721" i="30"/>
  <c r="K1722" i="30"/>
  <c r="K1723" i="30"/>
  <c r="K1724" i="30"/>
  <c r="K1725" i="30"/>
  <c r="K1726" i="30"/>
  <c r="K1727" i="30"/>
  <c r="K1728" i="30"/>
  <c r="K1729" i="30"/>
  <c r="K1730" i="30"/>
  <c r="K1731" i="30"/>
  <c r="K1732" i="30"/>
  <c r="K1733" i="30"/>
  <c r="K1734" i="30"/>
  <c r="K1735" i="30"/>
  <c r="K1736" i="30"/>
  <c r="K1737" i="30"/>
  <c r="K1738" i="30"/>
  <c r="K1739" i="30"/>
  <c r="K1740" i="30"/>
  <c r="K1741" i="30"/>
  <c r="K1742" i="30"/>
  <c r="K1743" i="30"/>
  <c r="K1744" i="30"/>
  <c r="K1745" i="30"/>
  <c r="K1746" i="30"/>
  <c r="K1747" i="30"/>
  <c r="K1748" i="30"/>
  <c r="K1749" i="30"/>
  <c r="K1750" i="30"/>
  <c r="K1751" i="30"/>
  <c r="K1752" i="30"/>
  <c r="K1753" i="30"/>
  <c r="K1754" i="30"/>
  <c r="K1755" i="30"/>
  <c r="K1756" i="30"/>
  <c r="K1757" i="30"/>
  <c r="K1758" i="30"/>
  <c r="K1759" i="30"/>
  <c r="K1760" i="30"/>
  <c r="K1761" i="30"/>
  <c r="K1762" i="30"/>
  <c r="K1763" i="30"/>
  <c r="K1764" i="30"/>
  <c r="K1765" i="30"/>
  <c r="K1766" i="30"/>
  <c r="K1767" i="30"/>
  <c r="K1768" i="30"/>
  <c r="K1769" i="30"/>
  <c r="K1770" i="30"/>
  <c r="K1771" i="30"/>
  <c r="K1772" i="30"/>
  <c r="K1773" i="30"/>
  <c r="K1774" i="30"/>
  <c r="K1775" i="30"/>
  <c r="K1776" i="30"/>
  <c r="K1777" i="30"/>
  <c r="K1778" i="30"/>
  <c r="K1779" i="30"/>
  <c r="K1780" i="30"/>
  <c r="K1781" i="30"/>
  <c r="K1782" i="30"/>
  <c r="K1783" i="30"/>
  <c r="K1784" i="30"/>
  <c r="K1785" i="30"/>
  <c r="K1786" i="30"/>
  <c r="K1787" i="30"/>
  <c r="K1788" i="30"/>
  <c r="K1789" i="30"/>
  <c r="K1790" i="30"/>
  <c r="K1791" i="30"/>
  <c r="K1792" i="30"/>
  <c r="K1793" i="30"/>
  <c r="K1794" i="30"/>
  <c r="K1795" i="30"/>
  <c r="K1796" i="30"/>
  <c r="K1797" i="30"/>
  <c r="K1798" i="30"/>
  <c r="K1799" i="30"/>
  <c r="K1800" i="30"/>
  <c r="K1801" i="30"/>
  <c r="K1802" i="30"/>
  <c r="K1803" i="30"/>
  <c r="K1804" i="30"/>
  <c r="K1805" i="30"/>
  <c r="K1806" i="30"/>
  <c r="K1807" i="30"/>
  <c r="K1808" i="30"/>
  <c r="K1809" i="30"/>
  <c r="K1810" i="30"/>
  <c r="K1811" i="30"/>
  <c r="K1812" i="30"/>
  <c r="K1813" i="30"/>
  <c r="K1814" i="30"/>
  <c r="K1815" i="30"/>
  <c r="K1816" i="30"/>
  <c r="K1817" i="30"/>
  <c r="K1818" i="30"/>
  <c r="K1819" i="30"/>
  <c r="K1820" i="30"/>
  <c r="K1821" i="30"/>
  <c r="K1822" i="30"/>
  <c r="K1823" i="30"/>
  <c r="K1824" i="30"/>
  <c r="K1825" i="30"/>
  <c r="K1826" i="30"/>
  <c r="K1827" i="30"/>
  <c r="K1828" i="30"/>
  <c r="K1829" i="30"/>
  <c r="K1830" i="30"/>
  <c r="K1831" i="30"/>
  <c r="K1832" i="30"/>
  <c r="K1833" i="30"/>
  <c r="K1834" i="30"/>
  <c r="K1835" i="30"/>
  <c r="K1836" i="30"/>
  <c r="K1837" i="30"/>
  <c r="K1838" i="30"/>
  <c r="K1839" i="30"/>
  <c r="K1840" i="30"/>
  <c r="K1841" i="30"/>
  <c r="K1842" i="30"/>
  <c r="K1843" i="30"/>
  <c r="K1844" i="30"/>
  <c r="K1845" i="30"/>
  <c r="K1846" i="30"/>
  <c r="K1847" i="30"/>
  <c r="K1848" i="30"/>
  <c r="K1849" i="30"/>
  <c r="K1850" i="30"/>
  <c r="K1851" i="30"/>
  <c r="K1852" i="30"/>
  <c r="K1853" i="30"/>
  <c r="K1854" i="30"/>
  <c r="K1855" i="30"/>
  <c r="K1856" i="30"/>
  <c r="K1857" i="30"/>
  <c r="K1858" i="30"/>
  <c r="K1859" i="30"/>
  <c r="K1860" i="30"/>
  <c r="K1861" i="30"/>
  <c r="K1862" i="30"/>
  <c r="K1863" i="30"/>
  <c r="K1864" i="30"/>
  <c r="K1865" i="30"/>
  <c r="K1866" i="30"/>
  <c r="K1867" i="30"/>
  <c r="K1868" i="30"/>
  <c r="K1869" i="30"/>
  <c r="K1870" i="30"/>
  <c r="K1871" i="30"/>
  <c r="K1872" i="30"/>
  <c r="K1873" i="30"/>
  <c r="K1874" i="30"/>
  <c r="K1875" i="30"/>
  <c r="K1876" i="30"/>
  <c r="K1877" i="30"/>
  <c r="K1878" i="30"/>
  <c r="K1879" i="30"/>
  <c r="K1880" i="30"/>
  <c r="K1881" i="30"/>
  <c r="K1882" i="30"/>
  <c r="K1883" i="30"/>
  <c r="K1884" i="30"/>
  <c r="K1885" i="30"/>
  <c r="K1886" i="30"/>
  <c r="K1887" i="30"/>
  <c r="K1888" i="30"/>
  <c r="K1889" i="30"/>
  <c r="K1890" i="30"/>
  <c r="K1891" i="30"/>
  <c r="K1892" i="30"/>
  <c r="K1893" i="30"/>
  <c r="K1894" i="30"/>
  <c r="K1895" i="30"/>
  <c r="K1896" i="30"/>
  <c r="K1897" i="30"/>
  <c r="K1898" i="30"/>
  <c r="K1899" i="30"/>
  <c r="K1900" i="30"/>
  <c r="K1901" i="30"/>
  <c r="K1902" i="30"/>
  <c r="K1903" i="30"/>
  <c r="K1904" i="30"/>
  <c r="K1905" i="30"/>
  <c r="K1906" i="30"/>
  <c r="K1907" i="30"/>
  <c r="K1908" i="30"/>
  <c r="K1909" i="30"/>
  <c r="K1910" i="30"/>
  <c r="K1911" i="30"/>
  <c r="K1912" i="30"/>
  <c r="K1913" i="30"/>
  <c r="K1914" i="30"/>
  <c r="K1915" i="30"/>
  <c r="K1916" i="30"/>
  <c r="K1917" i="30"/>
  <c r="K1918" i="30"/>
  <c r="K1919" i="30"/>
  <c r="K1920" i="30"/>
  <c r="K1921" i="30"/>
  <c r="K1922" i="30"/>
  <c r="K1923" i="30"/>
  <c r="K1924" i="30"/>
  <c r="K1925" i="30"/>
  <c r="K1926" i="30"/>
  <c r="K1927" i="30"/>
  <c r="K1928" i="30"/>
  <c r="K1929" i="30"/>
  <c r="K1930" i="30"/>
  <c r="K1931" i="30"/>
  <c r="K1932" i="30"/>
  <c r="K1933" i="30"/>
  <c r="K1934" i="30"/>
  <c r="K1935" i="30"/>
  <c r="K1936" i="30"/>
  <c r="K1937" i="30"/>
  <c r="K1938" i="30"/>
  <c r="K1939" i="30"/>
  <c r="K1940" i="30"/>
  <c r="K1941" i="30"/>
  <c r="K1942" i="30"/>
  <c r="K1943" i="30"/>
  <c r="K1944" i="30"/>
  <c r="K1945" i="30"/>
  <c r="K1946" i="30"/>
  <c r="K1947" i="30"/>
  <c r="K1948" i="30"/>
  <c r="K1949" i="30"/>
  <c r="K1950" i="30"/>
  <c r="K1951" i="30"/>
  <c r="K1952" i="30"/>
  <c r="K1953" i="30"/>
  <c r="K1954" i="30"/>
  <c r="K1955" i="30"/>
  <c r="K1956" i="30"/>
  <c r="K1957" i="30"/>
  <c r="K1958" i="30"/>
  <c r="K1959" i="30"/>
  <c r="K1960" i="30"/>
  <c r="K1961" i="30"/>
  <c r="K1962" i="30"/>
  <c r="K1963" i="30"/>
  <c r="K1964" i="30"/>
  <c r="K1965" i="30"/>
  <c r="K1966" i="30"/>
  <c r="K1967" i="30"/>
  <c r="K1968" i="30"/>
  <c r="K1969" i="30"/>
  <c r="K1970" i="30"/>
  <c r="K1971" i="30"/>
  <c r="K1972" i="30"/>
  <c r="K1973" i="30"/>
  <c r="K1974" i="30"/>
  <c r="K1975" i="30"/>
  <c r="K1976" i="30"/>
  <c r="K1977" i="30"/>
  <c r="K1978" i="30"/>
  <c r="K1979" i="30"/>
  <c r="K1980" i="30"/>
  <c r="K1981" i="30"/>
  <c r="K1982" i="30"/>
  <c r="K1983" i="30"/>
  <c r="K1984" i="30"/>
  <c r="K1985" i="30"/>
  <c r="K1986" i="30"/>
  <c r="K1987" i="30"/>
  <c r="K1988" i="30"/>
  <c r="K1989" i="30"/>
  <c r="K1990" i="30"/>
  <c r="K1991" i="30"/>
  <c r="K1992" i="30"/>
  <c r="K1993" i="30"/>
  <c r="K1994" i="30"/>
  <c r="K1995" i="30"/>
  <c r="K1996" i="30"/>
  <c r="K1997" i="30"/>
  <c r="K1998" i="30"/>
  <c r="K1999" i="30"/>
  <c r="K2000" i="30"/>
  <c r="K2001" i="30"/>
  <c r="K2002" i="30"/>
  <c r="K2003" i="30"/>
  <c r="K2004" i="30"/>
  <c r="K2005" i="30"/>
  <c r="K2006" i="30"/>
  <c r="K2007" i="30"/>
  <c r="K2008" i="30"/>
  <c r="K2009" i="30"/>
  <c r="K2010" i="30"/>
  <c r="K2011" i="30"/>
  <c r="K2012" i="30"/>
  <c r="K2013" i="30"/>
  <c r="K2014" i="30"/>
  <c r="K2015" i="30"/>
  <c r="K2016" i="30"/>
  <c r="K2017" i="30"/>
  <c r="K2018" i="30"/>
  <c r="K2019" i="30"/>
  <c r="K2020" i="30"/>
  <c r="K2021" i="30"/>
  <c r="K2022" i="30"/>
  <c r="K2023" i="30"/>
  <c r="K2024" i="30"/>
  <c r="K2025" i="30"/>
  <c r="K2026" i="30"/>
  <c r="K2027" i="30"/>
  <c r="K2028" i="30"/>
  <c r="K2029" i="30"/>
  <c r="K2030" i="30"/>
  <c r="K2031" i="30"/>
  <c r="K2032" i="30"/>
  <c r="K2033" i="30"/>
  <c r="K2034" i="30"/>
  <c r="K2035" i="30"/>
  <c r="K2036" i="30"/>
  <c r="K2037" i="30"/>
  <c r="K2038" i="30"/>
  <c r="K2039" i="30"/>
  <c r="K2040" i="30"/>
  <c r="K2041" i="30"/>
  <c r="K2042" i="30"/>
  <c r="K2043" i="30"/>
  <c r="K2044" i="30"/>
  <c r="K2045" i="30"/>
  <c r="K2046" i="30"/>
  <c r="K2047" i="30"/>
  <c r="K2048" i="30"/>
  <c r="K2049" i="30"/>
  <c r="K2050" i="30"/>
  <c r="K2051" i="30"/>
  <c r="K2052" i="30"/>
  <c r="K2053" i="30"/>
  <c r="K2054" i="30"/>
  <c r="K2055" i="30"/>
  <c r="K2056" i="30"/>
  <c r="K2057" i="30"/>
  <c r="K2058" i="30"/>
  <c r="K2059" i="30"/>
  <c r="K2060" i="30"/>
  <c r="K2061" i="30"/>
  <c r="K2062" i="30"/>
  <c r="K2063" i="30"/>
  <c r="K2064" i="30"/>
  <c r="K2065" i="30"/>
  <c r="K2066" i="30"/>
  <c r="K2067" i="30"/>
  <c r="K2068" i="30"/>
  <c r="K2069" i="30"/>
  <c r="K2070" i="30"/>
  <c r="K2071" i="30"/>
  <c r="K2072" i="30"/>
  <c r="K2073" i="30"/>
  <c r="K2074" i="30"/>
  <c r="K2075" i="30"/>
  <c r="K2076" i="30"/>
  <c r="K2077" i="30"/>
  <c r="K2078" i="30"/>
  <c r="K2079" i="30"/>
  <c r="K2080" i="30"/>
  <c r="K2081" i="30"/>
  <c r="K2082" i="30"/>
  <c r="K2083" i="30"/>
  <c r="K2084" i="30"/>
  <c r="K2085" i="30"/>
  <c r="K2086" i="30"/>
  <c r="K2087" i="30"/>
  <c r="K2088" i="30"/>
  <c r="K2089" i="30"/>
  <c r="K2090" i="30"/>
  <c r="K2091" i="30"/>
  <c r="K2092" i="30"/>
  <c r="K2093" i="30"/>
  <c r="K2094" i="30"/>
  <c r="K2095" i="30"/>
  <c r="K2096" i="30"/>
  <c r="K2097" i="30"/>
  <c r="K2098" i="30"/>
  <c r="K2099" i="30"/>
  <c r="K2100" i="30"/>
  <c r="K2101" i="30"/>
  <c r="K2102" i="30"/>
  <c r="K2103" i="30"/>
  <c r="K2104" i="30"/>
  <c r="K2105" i="30"/>
  <c r="K2106" i="30"/>
  <c r="K2107" i="30"/>
  <c r="K2108" i="30"/>
  <c r="K2109" i="30"/>
  <c r="K2110" i="30"/>
  <c r="K2111" i="30"/>
  <c r="K2112" i="30"/>
  <c r="K2113" i="30"/>
  <c r="K2114" i="30"/>
  <c r="K2115" i="30"/>
  <c r="K2116" i="30"/>
  <c r="K2117" i="30"/>
  <c r="K2118" i="30"/>
  <c r="K2119" i="30"/>
  <c r="K2120" i="30"/>
  <c r="K2121" i="30"/>
  <c r="K2122" i="30"/>
  <c r="K2123" i="30"/>
  <c r="K2124" i="30"/>
  <c r="K2125" i="30"/>
  <c r="K2126" i="30"/>
  <c r="K2127" i="30"/>
  <c r="K2128" i="30"/>
  <c r="K2129" i="30"/>
  <c r="K2130" i="30"/>
  <c r="K2131" i="30"/>
  <c r="K2132" i="30"/>
  <c r="K2133" i="30"/>
  <c r="K2134" i="30"/>
  <c r="K2135" i="30"/>
  <c r="K2136" i="30"/>
  <c r="K2137" i="30"/>
  <c r="K2138" i="30"/>
  <c r="K2139" i="30"/>
  <c r="K2140" i="30"/>
  <c r="K2141" i="30"/>
  <c r="K2142" i="30"/>
  <c r="K2143" i="30"/>
  <c r="K2144" i="30"/>
  <c r="K2145" i="30"/>
  <c r="K2146" i="30"/>
  <c r="K2147" i="30"/>
  <c r="K2148" i="30"/>
  <c r="K2149" i="30"/>
  <c r="K2150" i="30"/>
  <c r="K2151" i="30"/>
  <c r="K2152" i="30"/>
  <c r="K2153" i="30"/>
  <c r="K2154" i="30"/>
  <c r="K2155" i="30"/>
  <c r="K2156" i="30"/>
  <c r="K2157" i="30"/>
  <c r="K2158" i="30"/>
  <c r="K2159" i="30"/>
  <c r="K2160" i="30"/>
  <c r="K2161" i="30"/>
  <c r="K2162" i="30"/>
  <c r="K2163" i="30"/>
  <c r="K2164" i="30"/>
  <c r="K2165" i="30"/>
  <c r="K2166" i="30"/>
  <c r="K2167" i="30"/>
  <c r="K2168" i="30"/>
  <c r="K2169" i="30"/>
  <c r="K2170" i="30"/>
  <c r="K2171" i="30"/>
  <c r="K2172" i="30"/>
  <c r="K2173" i="30"/>
  <c r="K2174" i="30"/>
  <c r="K2175" i="30"/>
  <c r="K2176" i="30"/>
  <c r="K2177" i="30"/>
  <c r="K2178" i="30"/>
  <c r="K2179" i="30"/>
  <c r="K2180" i="30"/>
  <c r="K2181" i="30"/>
  <c r="K2182" i="30"/>
  <c r="K2183" i="30"/>
  <c r="K2184" i="30"/>
  <c r="K2185" i="30"/>
  <c r="K2186" i="30"/>
  <c r="K2187" i="30"/>
  <c r="K2188" i="30"/>
  <c r="K2189" i="30"/>
  <c r="K2190" i="30"/>
  <c r="K2191" i="30"/>
  <c r="K2192" i="30"/>
  <c r="K2193" i="30"/>
  <c r="K2194" i="30"/>
  <c r="K2195" i="30"/>
  <c r="K2196" i="30"/>
  <c r="K2197" i="30"/>
  <c r="K2198" i="30"/>
  <c r="K2199" i="30"/>
  <c r="K2200" i="30"/>
  <c r="K2201" i="30"/>
  <c r="K2202" i="30"/>
  <c r="K2203" i="30"/>
  <c r="K2204" i="30"/>
  <c r="K2205" i="30"/>
  <c r="K2206" i="30"/>
  <c r="K2207" i="30"/>
  <c r="K2208" i="30"/>
  <c r="K2209" i="30"/>
  <c r="K2210" i="30"/>
  <c r="K2211" i="30"/>
  <c r="K2212" i="30"/>
  <c r="K2213" i="30"/>
  <c r="K2214" i="30"/>
  <c r="K2215" i="30"/>
  <c r="K2216" i="30"/>
  <c r="K2217" i="30"/>
  <c r="K2218" i="30"/>
  <c r="K2219" i="30"/>
  <c r="K2220" i="30"/>
  <c r="K2221" i="30"/>
  <c r="K2222" i="30"/>
  <c r="K2223" i="30"/>
  <c r="K2224" i="30"/>
  <c r="K2225" i="30"/>
  <c r="K2226" i="30"/>
  <c r="K2227" i="30"/>
  <c r="K2228" i="30"/>
  <c r="K2229" i="30"/>
  <c r="K2230" i="30"/>
  <c r="K2231" i="30"/>
  <c r="K2232" i="30"/>
  <c r="K2233" i="30"/>
  <c r="K2234" i="30"/>
  <c r="K2235" i="30"/>
  <c r="K2236" i="30"/>
  <c r="K2237" i="30"/>
  <c r="K2238" i="30"/>
  <c r="K2239" i="30"/>
  <c r="K2240" i="30"/>
  <c r="K2241" i="30"/>
  <c r="K2242" i="30"/>
  <c r="K2243" i="30"/>
  <c r="K2244" i="30"/>
  <c r="K2245" i="30"/>
  <c r="K2246" i="30"/>
  <c r="K2247" i="30"/>
  <c r="K2248" i="30"/>
  <c r="K2249" i="30"/>
  <c r="K2250" i="30"/>
  <c r="K2251" i="30"/>
  <c r="K2252" i="30"/>
  <c r="K2253" i="30"/>
  <c r="K2254" i="30"/>
  <c r="K2255" i="30"/>
  <c r="K2256" i="30"/>
  <c r="K2257" i="30"/>
  <c r="K2258" i="30"/>
  <c r="K2259" i="30"/>
  <c r="K2260" i="30"/>
  <c r="K2261" i="30"/>
  <c r="K2262" i="30"/>
  <c r="K2263" i="30"/>
  <c r="K2264" i="30"/>
  <c r="K2265" i="30"/>
  <c r="K2266" i="30"/>
  <c r="K2267" i="30"/>
  <c r="K2268" i="30"/>
  <c r="K2269" i="30"/>
  <c r="K2270" i="30"/>
  <c r="K2271" i="30"/>
  <c r="K2272" i="30"/>
  <c r="K2273" i="30"/>
  <c r="K2274" i="30"/>
  <c r="K2275" i="30"/>
  <c r="K2276" i="30"/>
  <c r="K2277" i="30"/>
  <c r="K2278" i="30"/>
  <c r="K2279" i="30"/>
  <c r="K2280" i="30"/>
  <c r="K2281" i="30"/>
  <c r="K2282" i="30"/>
  <c r="K2283" i="30"/>
  <c r="K2284" i="30"/>
  <c r="K2285" i="30"/>
  <c r="K2286" i="30"/>
  <c r="K2287" i="30"/>
  <c r="K2288" i="30"/>
  <c r="K2289" i="30"/>
  <c r="K2290" i="30"/>
  <c r="K2291" i="30"/>
  <c r="K2292" i="30"/>
  <c r="K2293" i="30"/>
  <c r="K2294" i="30"/>
  <c r="K2295" i="30"/>
  <c r="K2296" i="30"/>
  <c r="K2297" i="30"/>
  <c r="K2298" i="30"/>
  <c r="K2299" i="30"/>
  <c r="K2300" i="30"/>
  <c r="K2301" i="30"/>
  <c r="K2302" i="30"/>
  <c r="K2303" i="30"/>
  <c r="K2304" i="30"/>
  <c r="K2305" i="30"/>
  <c r="K2306" i="30"/>
  <c r="K2307" i="30"/>
  <c r="K2308" i="30"/>
  <c r="K2309" i="30"/>
  <c r="K2310" i="30"/>
  <c r="K2311" i="30"/>
  <c r="K2312" i="30"/>
  <c r="K2313" i="30"/>
  <c r="K2314" i="30"/>
  <c r="K2315" i="30"/>
  <c r="K2316" i="30"/>
  <c r="K2317" i="30"/>
  <c r="K2318" i="30"/>
  <c r="K2319" i="30"/>
  <c r="K2320" i="30"/>
  <c r="K2321" i="30"/>
  <c r="K2322" i="30"/>
  <c r="K2323" i="30"/>
  <c r="K2324" i="30"/>
  <c r="K2325" i="30"/>
  <c r="K2326" i="30"/>
  <c r="K2327" i="30"/>
  <c r="K2328" i="30"/>
  <c r="K2329" i="30"/>
  <c r="K2330" i="30"/>
  <c r="K2331" i="30"/>
  <c r="K2332" i="30"/>
  <c r="K2333" i="30"/>
  <c r="K2334" i="30"/>
  <c r="K2335" i="30"/>
  <c r="K2336" i="30"/>
  <c r="K2337" i="30"/>
  <c r="K2338" i="30"/>
  <c r="K2339" i="30"/>
  <c r="K2340" i="30"/>
  <c r="K2341" i="30"/>
  <c r="K2342" i="30"/>
  <c r="K2343" i="30"/>
  <c r="K2344" i="30"/>
  <c r="K2345" i="30"/>
  <c r="K2346" i="30"/>
  <c r="K2347" i="30"/>
  <c r="K2348" i="30"/>
  <c r="K2349" i="30"/>
  <c r="K2350" i="30"/>
  <c r="K2351" i="30"/>
  <c r="K2352" i="30"/>
  <c r="K2353" i="30"/>
  <c r="K2354" i="30"/>
  <c r="K2355" i="30"/>
  <c r="K2356" i="30"/>
  <c r="K2357" i="30"/>
  <c r="K2358" i="30"/>
  <c r="K2359" i="30"/>
  <c r="K2360" i="30"/>
  <c r="K2361" i="30"/>
  <c r="K2362" i="30"/>
  <c r="K2363" i="30"/>
  <c r="K2364" i="30"/>
  <c r="K2365" i="30"/>
  <c r="K2366" i="30"/>
  <c r="K2367" i="30"/>
  <c r="K2368" i="30"/>
  <c r="K2369" i="30"/>
  <c r="K2370" i="30"/>
  <c r="K2371" i="30"/>
  <c r="K2372" i="30"/>
  <c r="K2373" i="30"/>
  <c r="K2374" i="30"/>
  <c r="K2375" i="30"/>
  <c r="K2376" i="30"/>
  <c r="K2377" i="30"/>
  <c r="K2378" i="30"/>
  <c r="K2379" i="30"/>
  <c r="K2380" i="30"/>
  <c r="K2381" i="30"/>
  <c r="K2382" i="30"/>
  <c r="K2383" i="30"/>
  <c r="K2384" i="30"/>
  <c r="K2385" i="30"/>
  <c r="K2386" i="30"/>
  <c r="K2387" i="30"/>
  <c r="K2388" i="30"/>
  <c r="K2389" i="30"/>
  <c r="K2390" i="30"/>
  <c r="K2391" i="30"/>
  <c r="K2392" i="30"/>
  <c r="K2393" i="30"/>
  <c r="K2394" i="30"/>
  <c r="K2395" i="30"/>
  <c r="K2396" i="30"/>
  <c r="K2397" i="30"/>
  <c r="K2398" i="30"/>
  <c r="K2399" i="30"/>
  <c r="K2400" i="30"/>
  <c r="K2401" i="30"/>
  <c r="K2402" i="30"/>
  <c r="K2403" i="30"/>
  <c r="K2404" i="30"/>
  <c r="K2405" i="30"/>
  <c r="K2406" i="30"/>
  <c r="K2407" i="30"/>
  <c r="K2408" i="30"/>
  <c r="K2409" i="30"/>
  <c r="K2410" i="30"/>
  <c r="K2411" i="30"/>
  <c r="K2412" i="30"/>
  <c r="K2413" i="30"/>
  <c r="K2414" i="30"/>
  <c r="K2415" i="30"/>
  <c r="K2416" i="30"/>
  <c r="K2417" i="30"/>
  <c r="K2418" i="30"/>
  <c r="K2419" i="30"/>
  <c r="K2420" i="30"/>
  <c r="K2421" i="30"/>
  <c r="K2422" i="30"/>
  <c r="K2423" i="30"/>
  <c r="K2424" i="30"/>
  <c r="K2425" i="30"/>
  <c r="K2426" i="30"/>
  <c r="K2427" i="30"/>
  <c r="K2428" i="30"/>
  <c r="K2429" i="30"/>
  <c r="K2430" i="30"/>
  <c r="K2431" i="30"/>
  <c r="K2432" i="30"/>
  <c r="K2433" i="30"/>
  <c r="K2434" i="30"/>
  <c r="K2435" i="30"/>
  <c r="K2436" i="30"/>
  <c r="K2437" i="30"/>
  <c r="K2438" i="30"/>
  <c r="K2439" i="30"/>
  <c r="K2440" i="30"/>
  <c r="K2441" i="30"/>
  <c r="K2442" i="30"/>
  <c r="K2443" i="30"/>
  <c r="K2444" i="30"/>
  <c r="K2445" i="30"/>
  <c r="K2446" i="30"/>
  <c r="K2447" i="30"/>
  <c r="K2448" i="30"/>
  <c r="K2449" i="30"/>
  <c r="K2450" i="30"/>
  <c r="K2451" i="30"/>
  <c r="K2452" i="30"/>
  <c r="K2453" i="30"/>
  <c r="K2454" i="30"/>
  <c r="K2455" i="30"/>
  <c r="K2456" i="30"/>
  <c r="K2457" i="30"/>
  <c r="K2458" i="30"/>
  <c r="K2459" i="30"/>
  <c r="K2460" i="30"/>
  <c r="K2461" i="30"/>
  <c r="K2462" i="30"/>
  <c r="K2463" i="30"/>
  <c r="K2464" i="30"/>
  <c r="K2465" i="30"/>
  <c r="K2466" i="30"/>
  <c r="K2467" i="30"/>
  <c r="K2468" i="30"/>
  <c r="K2469" i="30"/>
  <c r="K2470" i="30"/>
  <c r="K2471" i="30"/>
  <c r="K2472" i="30"/>
  <c r="K2473" i="30"/>
  <c r="K2474" i="30"/>
  <c r="K2475" i="30"/>
  <c r="K2476" i="30"/>
  <c r="K2477" i="30"/>
  <c r="K2478" i="30"/>
  <c r="K2479" i="30"/>
  <c r="K2480" i="30"/>
  <c r="K2481" i="30"/>
  <c r="K2482" i="30"/>
  <c r="K2483" i="30"/>
  <c r="K2484" i="30"/>
  <c r="K2485" i="30"/>
  <c r="K2486" i="30"/>
  <c r="K2487" i="30"/>
  <c r="K2488" i="30"/>
  <c r="K2489" i="30"/>
  <c r="K2490" i="30"/>
  <c r="K2491" i="30"/>
  <c r="K2492" i="30"/>
  <c r="K2493" i="30"/>
  <c r="K2494" i="30"/>
  <c r="K2495" i="30"/>
  <c r="K2496" i="30"/>
  <c r="K2497" i="30"/>
  <c r="K2498" i="30"/>
  <c r="K2499" i="30"/>
  <c r="K2500" i="30"/>
  <c r="K2501" i="30"/>
  <c r="K2502" i="30"/>
  <c r="K2503" i="30"/>
  <c r="K2504" i="30"/>
  <c r="K2505" i="30"/>
  <c r="K2506" i="30"/>
  <c r="K2507" i="30"/>
  <c r="K2508" i="30"/>
  <c r="K2509" i="30"/>
  <c r="K2510" i="30"/>
  <c r="K2511" i="30"/>
  <c r="K2512" i="30"/>
  <c r="K2513" i="30"/>
  <c r="K2514" i="30"/>
  <c r="K2515" i="30"/>
  <c r="K2516" i="30"/>
  <c r="K2517" i="30"/>
  <c r="K2518" i="30"/>
  <c r="K2519" i="30"/>
  <c r="K2520" i="30"/>
  <c r="K2521" i="30"/>
  <c r="K2522" i="30"/>
  <c r="K2523" i="30"/>
  <c r="K2524" i="30"/>
  <c r="K2525" i="30"/>
  <c r="K2526" i="30"/>
  <c r="K2527" i="30"/>
  <c r="K2528" i="30"/>
  <c r="K2529" i="30"/>
  <c r="K2530" i="30"/>
  <c r="K2531" i="30"/>
  <c r="K2532" i="30"/>
  <c r="K2533" i="30"/>
  <c r="K2534" i="30"/>
  <c r="K2535" i="30"/>
  <c r="K2536" i="30"/>
  <c r="K2537" i="30"/>
  <c r="K2538" i="30"/>
  <c r="K2539" i="30"/>
  <c r="K2540" i="30"/>
  <c r="K2541" i="30"/>
  <c r="K2542" i="30"/>
  <c r="K2543" i="30"/>
  <c r="K2544" i="30"/>
  <c r="K2545" i="30"/>
  <c r="K2546" i="30"/>
  <c r="K2547" i="30"/>
  <c r="K2548" i="30"/>
  <c r="K2549" i="30"/>
  <c r="K2550" i="30"/>
  <c r="K2551" i="30"/>
  <c r="K2552" i="30"/>
  <c r="K2553" i="30"/>
  <c r="K2554" i="30"/>
  <c r="K2555" i="30"/>
  <c r="K2556" i="30"/>
  <c r="K2557" i="30"/>
  <c r="K2558" i="30"/>
  <c r="K2559" i="30"/>
  <c r="K2560" i="30"/>
  <c r="K2561" i="30"/>
  <c r="K2562" i="30"/>
  <c r="K2563" i="30"/>
  <c r="K2564" i="30"/>
  <c r="K2565" i="30"/>
  <c r="K2566" i="30"/>
  <c r="K2567" i="30"/>
  <c r="K2568" i="30"/>
  <c r="K2569" i="30"/>
  <c r="K2570" i="30"/>
  <c r="K2571" i="30"/>
  <c r="K2572" i="30"/>
  <c r="K2573" i="30"/>
  <c r="K2574" i="30"/>
  <c r="K2575" i="30"/>
  <c r="K2576" i="30"/>
  <c r="K2577" i="30"/>
  <c r="K2578" i="30"/>
  <c r="K2579" i="30"/>
  <c r="K2580" i="30"/>
  <c r="K2581" i="30"/>
  <c r="K2582" i="30"/>
  <c r="K2583" i="30"/>
  <c r="K2584" i="30"/>
  <c r="K2585" i="30"/>
  <c r="K2586" i="30"/>
  <c r="K2587" i="30"/>
  <c r="K2588" i="30"/>
  <c r="K2589" i="30"/>
  <c r="K2590" i="30"/>
  <c r="K2591" i="30"/>
  <c r="K2592" i="30"/>
  <c r="K2593" i="30"/>
  <c r="K2594" i="30"/>
  <c r="K2595" i="30"/>
  <c r="K2596" i="30"/>
  <c r="K2597" i="30"/>
  <c r="K2598" i="30"/>
  <c r="K2599" i="30"/>
  <c r="K2600" i="30"/>
  <c r="K2601" i="30"/>
  <c r="K2602" i="30"/>
  <c r="K2603" i="30"/>
  <c r="K2604" i="30"/>
  <c r="K2605" i="30"/>
  <c r="K2606" i="30"/>
  <c r="K2607" i="30"/>
  <c r="K2608" i="30"/>
  <c r="K2609" i="30"/>
  <c r="K2610" i="30"/>
  <c r="K2611" i="30"/>
  <c r="K2612" i="30"/>
  <c r="K2613" i="30"/>
  <c r="K2614" i="30"/>
  <c r="K2615" i="30"/>
  <c r="K2616" i="30"/>
  <c r="K2617" i="30"/>
  <c r="K2618" i="30"/>
  <c r="K2619" i="30"/>
  <c r="K2620" i="30"/>
  <c r="K2621" i="30"/>
  <c r="K2622" i="30"/>
  <c r="K2623" i="30"/>
  <c r="K2624" i="30"/>
  <c r="K2625" i="30"/>
  <c r="K2626" i="30"/>
  <c r="K2627" i="30"/>
  <c r="K2628" i="30"/>
  <c r="K2629" i="30"/>
  <c r="K2630" i="30"/>
  <c r="K2631" i="30"/>
  <c r="K2632" i="30"/>
  <c r="K2633" i="30"/>
  <c r="K2634" i="30"/>
  <c r="K2635" i="30"/>
  <c r="K2636" i="30"/>
  <c r="K2637" i="30"/>
  <c r="K2638" i="30"/>
  <c r="K2639" i="30"/>
  <c r="K2640" i="30"/>
  <c r="K2641" i="30"/>
  <c r="K2642" i="30"/>
  <c r="K2643" i="30"/>
  <c r="K2644" i="30"/>
  <c r="K2645" i="30"/>
  <c r="K2646" i="30"/>
  <c r="K2647" i="30"/>
  <c r="K2648" i="30"/>
  <c r="K2649" i="30"/>
  <c r="K2650" i="30"/>
  <c r="K2651" i="30"/>
  <c r="K2652" i="30"/>
  <c r="K2653" i="30"/>
  <c r="K2654" i="30"/>
  <c r="K2655" i="30"/>
  <c r="K2656" i="30"/>
  <c r="K2657" i="30"/>
  <c r="K2658" i="30"/>
  <c r="K2659" i="30"/>
  <c r="K2660" i="30"/>
  <c r="K2661" i="30"/>
  <c r="K2662" i="30"/>
  <c r="K2663" i="30"/>
  <c r="K2664" i="30"/>
  <c r="K2665" i="30"/>
  <c r="K2666" i="30"/>
  <c r="K2667" i="30"/>
  <c r="K2668" i="30"/>
  <c r="K2669" i="30"/>
  <c r="K2670" i="30"/>
  <c r="K2671" i="30"/>
  <c r="K2672" i="30"/>
  <c r="K2673" i="30"/>
  <c r="K2674" i="30"/>
  <c r="K2675" i="30"/>
  <c r="K2676" i="30"/>
  <c r="K2677" i="30"/>
  <c r="K2678" i="30"/>
  <c r="K2679" i="30"/>
  <c r="K2680" i="30"/>
  <c r="K2681" i="30"/>
  <c r="K2682" i="30"/>
  <c r="K2683" i="30"/>
  <c r="K2684" i="30"/>
  <c r="K2685" i="30"/>
  <c r="K2686" i="30"/>
  <c r="K2687" i="30"/>
  <c r="K2688" i="30"/>
  <c r="K2689" i="30"/>
  <c r="K2690" i="30"/>
  <c r="K2691" i="30"/>
  <c r="K2692" i="30"/>
  <c r="K2693" i="30"/>
  <c r="K2694" i="30"/>
  <c r="K2695" i="30"/>
  <c r="K2696" i="30"/>
  <c r="K2697" i="30"/>
  <c r="K2698" i="30"/>
  <c r="K2699" i="30"/>
  <c r="K2700" i="30"/>
  <c r="K2701" i="30"/>
  <c r="K2702" i="30"/>
  <c r="K2703" i="30"/>
  <c r="K2704" i="30"/>
  <c r="K2705" i="30"/>
  <c r="K2706" i="30"/>
  <c r="K2707" i="30"/>
  <c r="K2708" i="30"/>
  <c r="K2709" i="30"/>
  <c r="K2710" i="30"/>
  <c r="K2711" i="30"/>
  <c r="K2712" i="30"/>
  <c r="K2713" i="30"/>
  <c r="K2714" i="30"/>
  <c r="K2715" i="30"/>
  <c r="K2716" i="30"/>
  <c r="K2717" i="30"/>
  <c r="K2718" i="30"/>
  <c r="K2719" i="30"/>
  <c r="K2720" i="30"/>
  <c r="K2721" i="30"/>
  <c r="K2722" i="30"/>
  <c r="K2723" i="30"/>
  <c r="K2724" i="30"/>
  <c r="K2725" i="30"/>
  <c r="K2726" i="30"/>
  <c r="K2727" i="30"/>
  <c r="K2728" i="30"/>
  <c r="K2729" i="30"/>
  <c r="K2730" i="30"/>
  <c r="K2731" i="30"/>
  <c r="K2732" i="30"/>
  <c r="K2733" i="30"/>
  <c r="K2734" i="30"/>
  <c r="K2735" i="30"/>
  <c r="K2736" i="30"/>
  <c r="K2737" i="30"/>
  <c r="K2738" i="30"/>
  <c r="K2739" i="30"/>
  <c r="K2740" i="30"/>
  <c r="K2741" i="30"/>
  <c r="K2742" i="30"/>
  <c r="K2743" i="30"/>
  <c r="K2744" i="30"/>
  <c r="K2745" i="30"/>
  <c r="K2746" i="30"/>
  <c r="K2747" i="30"/>
  <c r="K2748" i="30"/>
  <c r="K2749" i="30"/>
  <c r="K2750" i="30"/>
  <c r="K2751" i="30"/>
  <c r="K2752" i="30"/>
  <c r="K2753" i="30"/>
  <c r="K2754" i="30"/>
  <c r="K2755" i="30"/>
  <c r="K2756" i="30"/>
  <c r="K2757" i="30"/>
  <c r="K2758" i="30"/>
  <c r="K2759" i="30"/>
  <c r="K2760" i="30"/>
  <c r="K2761" i="30"/>
  <c r="K2762" i="30"/>
  <c r="K2763" i="30"/>
  <c r="K2764" i="30"/>
  <c r="K2765" i="30"/>
  <c r="K2766" i="30"/>
  <c r="K2767" i="30"/>
  <c r="K2768" i="30"/>
  <c r="K2769" i="30"/>
  <c r="K2770" i="30"/>
  <c r="K2771" i="30"/>
  <c r="K2772" i="30"/>
  <c r="K2773" i="30"/>
  <c r="K2774" i="30"/>
  <c r="K2775" i="30"/>
  <c r="K2776" i="30"/>
  <c r="K2777" i="30"/>
  <c r="K2778" i="30"/>
  <c r="K2779" i="30"/>
  <c r="K2780" i="30"/>
  <c r="K2781" i="30"/>
  <c r="K2782" i="30"/>
  <c r="K2783" i="30"/>
  <c r="K2784" i="30"/>
  <c r="K2785" i="30"/>
  <c r="K2786" i="30"/>
  <c r="K2787" i="30"/>
  <c r="K2788" i="30"/>
  <c r="K2789" i="30"/>
  <c r="K2790" i="30"/>
  <c r="K2791" i="30"/>
  <c r="K2792" i="30"/>
  <c r="K2793" i="30"/>
  <c r="K2794" i="30"/>
  <c r="K2795" i="30"/>
  <c r="K2796" i="30"/>
  <c r="K2797" i="30"/>
  <c r="K2798" i="30"/>
  <c r="K2799" i="30"/>
  <c r="K2800" i="30"/>
  <c r="K2801" i="30"/>
  <c r="K2802" i="30"/>
  <c r="K2803" i="30"/>
  <c r="K2804" i="30"/>
  <c r="K2805" i="30"/>
  <c r="K2806" i="30"/>
  <c r="K2807" i="30"/>
  <c r="K2808" i="30"/>
  <c r="K2809" i="30"/>
  <c r="K2810" i="30"/>
  <c r="K2811" i="30"/>
  <c r="K2812" i="30"/>
  <c r="K2813" i="30"/>
  <c r="K2814" i="30"/>
  <c r="K2815" i="30"/>
  <c r="K2816" i="30"/>
  <c r="K2817" i="30"/>
  <c r="K2818" i="30"/>
  <c r="K2819" i="30"/>
  <c r="K2820" i="30"/>
  <c r="K2821" i="30"/>
  <c r="K2822" i="30"/>
  <c r="K2823" i="30"/>
  <c r="K2824" i="30"/>
  <c r="K2825" i="30"/>
  <c r="K2826" i="30"/>
  <c r="K2827" i="30"/>
  <c r="K2828" i="30"/>
  <c r="K2829" i="30"/>
  <c r="K2830" i="30"/>
  <c r="K2831" i="30"/>
  <c r="K2832" i="30"/>
  <c r="K2833" i="30"/>
  <c r="K2834" i="30"/>
  <c r="K2835" i="30"/>
  <c r="K2836" i="30"/>
  <c r="K2837" i="30"/>
  <c r="K2838" i="30"/>
  <c r="K2839" i="30"/>
  <c r="K2840" i="30"/>
  <c r="K2841" i="30"/>
  <c r="K2842" i="30"/>
  <c r="K2843" i="30"/>
  <c r="K2844" i="30"/>
  <c r="K2845" i="30"/>
  <c r="K2846" i="30"/>
  <c r="K2847" i="30"/>
  <c r="K2848" i="30"/>
  <c r="K2849" i="30"/>
  <c r="K2850" i="30"/>
  <c r="K2851" i="30"/>
  <c r="K2852" i="30"/>
  <c r="K2853" i="30"/>
  <c r="K2854" i="30"/>
  <c r="K2855" i="30"/>
  <c r="K2856" i="30"/>
  <c r="K2857" i="30"/>
  <c r="K2858" i="30"/>
  <c r="K2859" i="30"/>
  <c r="K2860" i="30"/>
  <c r="K2861" i="30"/>
  <c r="K2862" i="30"/>
  <c r="K2863" i="30"/>
  <c r="K2864" i="30"/>
  <c r="K2865" i="30"/>
  <c r="K2866" i="30"/>
  <c r="K2867" i="30"/>
  <c r="K2868" i="30"/>
  <c r="K2869" i="30"/>
  <c r="K2870" i="30"/>
  <c r="K2871" i="30"/>
  <c r="K2872" i="30"/>
  <c r="K2873" i="30"/>
  <c r="K2874" i="30"/>
  <c r="K2875" i="30"/>
  <c r="K2876" i="30"/>
  <c r="K2877" i="30"/>
  <c r="K2878" i="30"/>
  <c r="K2879" i="30"/>
  <c r="K2880" i="30"/>
  <c r="K2881" i="30"/>
  <c r="K2882" i="30"/>
  <c r="K2883" i="30"/>
  <c r="K2884" i="30"/>
  <c r="K2885" i="30"/>
  <c r="K2886" i="30"/>
  <c r="K2887" i="30"/>
  <c r="K2888" i="30"/>
  <c r="K2889" i="30"/>
  <c r="K2890" i="30"/>
  <c r="K2891" i="30"/>
  <c r="K2892" i="30"/>
  <c r="K2893" i="30"/>
  <c r="K2894" i="30"/>
  <c r="K2895" i="30"/>
  <c r="K2896" i="30"/>
  <c r="K2897" i="30"/>
  <c r="K2898" i="30"/>
  <c r="K2899" i="30"/>
  <c r="K2900" i="30"/>
  <c r="K2901" i="30"/>
  <c r="K2902" i="30"/>
  <c r="K2903" i="30"/>
  <c r="K2904" i="30"/>
  <c r="K2905" i="30"/>
  <c r="K2906" i="30"/>
  <c r="K2907" i="30"/>
  <c r="K2908" i="30"/>
  <c r="K2909" i="30"/>
  <c r="K2910" i="30"/>
  <c r="K2911" i="30"/>
  <c r="K2912" i="30"/>
  <c r="K2913" i="30"/>
  <c r="K2914" i="30"/>
  <c r="K2915" i="30"/>
  <c r="K2916" i="30"/>
  <c r="K2917" i="30"/>
  <c r="K2918" i="30"/>
  <c r="K2919" i="30"/>
  <c r="K2920" i="30"/>
  <c r="K2921" i="30"/>
  <c r="K2922" i="30"/>
  <c r="K2923" i="30"/>
  <c r="K2924" i="30"/>
  <c r="K2925" i="30"/>
  <c r="K2926" i="30"/>
  <c r="K2927" i="30"/>
  <c r="K2928" i="30"/>
  <c r="K2929" i="30"/>
  <c r="K2930" i="30"/>
  <c r="K2931" i="30"/>
  <c r="K2932" i="30"/>
  <c r="K2933" i="30"/>
  <c r="K2934" i="30"/>
  <c r="K2935" i="30"/>
  <c r="K2936" i="30"/>
  <c r="K2937" i="30"/>
  <c r="K2938" i="30"/>
  <c r="K2939" i="30"/>
  <c r="K2940" i="30"/>
  <c r="K2941" i="30"/>
  <c r="K2942" i="30"/>
  <c r="K2943" i="30"/>
  <c r="K2944" i="30"/>
  <c r="K2945" i="30"/>
  <c r="K2946" i="30"/>
  <c r="K2947" i="30"/>
  <c r="K2948" i="30"/>
  <c r="K2949" i="30"/>
  <c r="K2950" i="30"/>
  <c r="K2951" i="30"/>
  <c r="K2952" i="30"/>
  <c r="K2953" i="30"/>
  <c r="K2954" i="30"/>
  <c r="K2955" i="30"/>
  <c r="K2956" i="30"/>
  <c r="K2957" i="30"/>
  <c r="K2958" i="30"/>
  <c r="K2959" i="30"/>
  <c r="K2960" i="30"/>
  <c r="K2961" i="30"/>
  <c r="K2962" i="30"/>
  <c r="K2963" i="30"/>
  <c r="K2964" i="30"/>
  <c r="K2965" i="30"/>
  <c r="K2966" i="30"/>
  <c r="K2967" i="30"/>
  <c r="K2968" i="30"/>
  <c r="K2969" i="30"/>
  <c r="K2970" i="30"/>
  <c r="K2971" i="30"/>
  <c r="K2972" i="30"/>
  <c r="K2973" i="30"/>
  <c r="K2974" i="30"/>
  <c r="K2975" i="30"/>
  <c r="K2976" i="30"/>
  <c r="K2977" i="30"/>
  <c r="K2978" i="30"/>
  <c r="K2979" i="30"/>
  <c r="K2980" i="30"/>
  <c r="K2981" i="30"/>
  <c r="K2982" i="30"/>
  <c r="K2983" i="30"/>
  <c r="K2984" i="30"/>
  <c r="K2985" i="30"/>
  <c r="K2986" i="30"/>
  <c r="K2987" i="30"/>
  <c r="K2988" i="30"/>
  <c r="K2989" i="30"/>
  <c r="K2990" i="30"/>
  <c r="K2991" i="30"/>
  <c r="K2992" i="30"/>
  <c r="K2993" i="30"/>
  <c r="K2994" i="30"/>
  <c r="K2995" i="30"/>
  <c r="K2996" i="30"/>
  <c r="K2997" i="30"/>
  <c r="K2998" i="30"/>
  <c r="K2999" i="30"/>
  <c r="K3000" i="30"/>
  <c r="K3001" i="30"/>
  <c r="K3002" i="30"/>
  <c r="K3003" i="30"/>
  <c r="K3004" i="30"/>
  <c r="K3005" i="30"/>
  <c r="K3006" i="30"/>
  <c r="K3007" i="30"/>
  <c r="K3008" i="30"/>
  <c r="K3009" i="30"/>
  <c r="K3010" i="30"/>
  <c r="K3011" i="30"/>
  <c r="K3012" i="30"/>
  <c r="K3013" i="30"/>
  <c r="K3014" i="30"/>
  <c r="K3015" i="30"/>
  <c r="K3016" i="30"/>
  <c r="K3017" i="30"/>
  <c r="K3018" i="30"/>
  <c r="K3019" i="30"/>
  <c r="K3020" i="30"/>
  <c r="K3021" i="30"/>
  <c r="K3022" i="30"/>
  <c r="K3023" i="30"/>
  <c r="K3024" i="30"/>
  <c r="K3025" i="30"/>
  <c r="K3026" i="30"/>
  <c r="K3027" i="30"/>
  <c r="K3028" i="30"/>
  <c r="K3029" i="30"/>
  <c r="K3030" i="30"/>
  <c r="K3031" i="30"/>
  <c r="K3032" i="30"/>
  <c r="K3033" i="30"/>
  <c r="K3034" i="30"/>
  <c r="K3035" i="30"/>
  <c r="K3036" i="30"/>
  <c r="K3037" i="30"/>
  <c r="K3038" i="30"/>
  <c r="K3039" i="30"/>
  <c r="K3040" i="30"/>
  <c r="K3041" i="30"/>
  <c r="K3042" i="30"/>
  <c r="K3043" i="30"/>
  <c r="K3044" i="30"/>
  <c r="K3045" i="30"/>
  <c r="K3046" i="30"/>
  <c r="K3047" i="30"/>
  <c r="K3048" i="30"/>
  <c r="K3049" i="30"/>
  <c r="K3050" i="30"/>
  <c r="K3051" i="30"/>
  <c r="K3052" i="30"/>
  <c r="K3053" i="30"/>
  <c r="K3054" i="30"/>
  <c r="K3055" i="30"/>
  <c r="K3056" i="30"/>
  <c r="K3057" i="30"/>
  <c r="K3058" i="30"/>
  <c r="K3059" i="30"/>
  <c r="K3060" i="30"/>
  <c r="K3061" i="30"/>
  <c r="K3062" i="30"/>
  <c r="K3063" i="30"/>
  <c r="K3064" i="30"/>
  <c r="K3065" i="30"/>
  <c r="K3066" i="30"/>
  <c r="K3067" i="30"/>
  <c r="K3068" i="30"/>
  <c r="K3069" i="30"/>
  <c r="K3070" i="30"/>
  <c r="K3071" i="30"/>
  <c r="K3072" i="30"/>
  <c r="K3073" i="30"/>
  <c r="K3074" i="30"/>
  <c r="K3075" i="30"/>
  <c r="K3076" i="30"/>
  <c r="K3077" i="30"/>
  <c r="K3078" i="30"/>
  <c r="K3079" i="30"/>
  <c r="K3080" i="30"/>
  <c r="K3081" i="30"/>
  <c r="K3082" i="30"/>
  <c r="K3083" i="30"/>
  <c r="K3084" i="30"/>
  <c r="K3085" i="30"/>
  <c r="K3086" i="30"/>
  <c r="K3087" i="30"/>
  <c r="K3088" i="30"/>
  <c r="K3089" i="30"/>
  <c r="K3090" i="30"/>
  <c r="K3091" i="30"/>
  <c r="K3092" i="30"/>
  <c r="K3093" i="30"/>
  <c r="K3094" i="30"/>
  <c r="K3095" i="30"/>
  <c r="K3096" i="30"/>
  <c r="K3097" i="30"/>
  <c r="K3098" i="30"/>
  <c r="K3099" i="30"/>
  <c r="K2" i="30"/>
  <c r="J3" i="30"/>
  <c r="J3211" i="30"/>
  <c r="J3209" i="30"/>
  <c r="J4" i="30"/>
  <c r="J5" i="30"/>
  <c r="J6" i="30"/>
  <c r="J7" i="30"/>
  <c r="J8" i="30"/>
  <c r="J9" i="30"/>
  <c r="J10" i="30"/>
  <c r="J11" i="30"/>
  <c r="J12" i="30"/>
  <c r="J13" i="30"/>
  <c r="J14" i="30"/>
  <c r="J15" i="30"/>
  <c r="J16" i="30"/>
  <c r="J17" i="30"/>
  <c r="J18" i="30"/>
  <c r="J19" i="30"/>
  <c r="J20" i="30"/>
  <c r="J3207" i="30"/>
  <c r="J3212" i="30"/>
  <c r="J3213" i="30"/>
  <c r="J21" i="30"/>
  <c r="J22" i="30"/>
  <c r="J23" i="30"/>
  <c r="J24" i="30"/>
  <c r="J25" i="30"/>
  <c r="J26" i="30"/>
  <c r="J27" i="30"/>
  <c r="J3324" i="30"/>
  <c r="J28" i="30"/>
  <c r="J29" i="30"/>
  <c r="J30" i="30"/>
  <c r="J31" i="30"/>
  <c r="J32" i="30"/>
  <c r="J33" i="30"/>
  <c r="J34" i="30"/>
  <c r="J35" i="30"/>
  <c r="J3206" i="30"/>
  <c r="J3208" i="30"/>
  <c r="J3210" i="30"/>
  <c r="J36" i="30"/>
  <c r="J37" i="30"/>
  <c r="J38" i="30"/>
  <c r="J39" i="30"/>
  <c r="J40" i="30"/>
  <c r="J41" i="30"/>
  <c r="J42" i="30"/>
  <c r="J43" i="30"/>
  <c r="J44" i="30"/>
  <c r="J45" i="30"/>
  <c r="J46" i="30"/>
  <c r="J47" i="30"/>
  <c r="J48" i="30"/>
  <c r="J49" i="30"/>
  <c r="J50" i="30"/>
  <c r="J51" i="30"/>
  <c r="J52" i="30"/>
  <c r="J53" i="30"/>
  <c r="J54" i="30"/>
  <c r="J55" i="30"/>
  <c r="J56" i="30"/>
  <c r="J3202" i="30"/>
  <c r="J3203" i="30"/>
  <c r="J3204" i="30"/>
  <c r="J3205" i="30"/>
  <c r="J57" i="30"/>
  <c r="J58" i="30"/>
  <c r="J59" i="30"/>
  <c r="J60" i="30"/>
  <c r="J61" i="30"/>
  <c r="J62" i="30"/>
  <c r="J63" i="30"/>
  <c r="J64" i="30"/>
  <c r="J65" i="30"/>
  <c r="J66" i="30"/>
  <c r="J67" i="30"/>
  <c r="J68" i="30"/>
  <c r="J69" i="30"/>
  <c r="J70" i="30"/>
  <c r="J71" i="30"/>
  <c r="J72" i="30"/>
  <c r="J73" i="30"/>
  <c r="J74" i="30"/>
  <c r="J75" i="30"/>
  <c r="J76" i="30"/>
  <c r="J77" i="30"/>
  <c r="J78" i="30"/>
  <c r="J79" i="30"/>
  <c r="J80" i="30"/>
  <c r="J81" i="30"/>
  <c r="J82" i="30"/>
  <c r="J83" i="30"/>
  <c r="J84" i="30"/>
  <c r="J85" i="30"/>
  <c r="J86" i="30"/>
  <c r="J87" i="30"/>
  <c r="J88" i="30"/>
  <c r="J89" i="30"/>
  <c r="J90" i="30"/>
  <c r="J91" i="30"/>
  <c r="J92" i="30"/>
  <c r="J93" i="30"/>
  <c r="J94" i="30"/>
  <c r="J95" i="30"/>
  <c r="J96" i="30"/>
  <c r="J97" i="30"/>
  <c r="J98" i="30"/>
  <c r="J99" i="30"/>
  <c r="J100" i="30"/>
  <c r="J3199" i="30"/>
  <c r="J3200" i="30"/>
  <c r="J3201" i="30"/>
  <c r="J101" i="30"/>
  <c r="J102" i="30"/>
  <c r="J103" i="30"/>
  <c r="J104" i="30"/>
  <c r="J105" i="30"/>
  <c r="J106" i="30"/>
  <c r="J107" i="30"/>
  <c r="J108" i="30"/>
  <c r="J109" i="30"/>
  <c r="J110" i="30"/>
  <c r="J111" i="30"/>
  <c r="J112" i="30"/>
  <c r="J113" i="30"/>
  <c r="J114" i="30"/>
  <c r="J115" i="30"/>
  <c r="J116" i="30"/>
  <c r="J117" i="30"/>
  <c r="J118" i="30"/>
  <c r="J119" i="30"/>
  <c r="J120" i="30"/>
  <c r="J121" i="30"/>
  <c r="J122" i="30"/>
  <c r="J123" i="30"/>
  <c r="J124" i="30"/>
  <c r="J125" i="30"/>
  <c r="J126" i="30"/>
  <c r="J127" i="30"/>
  <c r="J128" i="30"/>
  <c r="J129" i="30"/>
  <c r="J130" i="30"/>
  <c r="J131" i="30"/>
  <c r="J132" i="30"/>
  <c r="J133" i="30"/>
  <c r="J134" i="30"/>
  <c r="J135" i="30"/>
  <c r="J136" i="30"/>
  <c r="J137" i="30"/>
  <c r="J138" i="30"/>
  <c r="J139" i="30"/>
  <c r="J140" i="30"/>
  <c r="J141" i="30"/>
  <c r="J142" i="30"/>
  <c r="J143" i="30"/>
  <c r="J144" i="30"/>
  <c r="J145" i="30"/>
  <c r="J146" i="30"/>
  <c r="J147" i="30"/>
  <c r="J148" i="30"/>
  <c r="J149" i="30"/>
  <c r="J150" i="30"/>
  <c r="J151" i="30"/>
  <c r="J152" i="30"/>
  <c r="J153" i="30"/>
  <c r="J154" i="30"/>
  <c r="J155" i="30"/>
  <c r="J156" i="30"/>
  <c r="J157" i="30"/>
  <c r="J158" i="30"/>
  <c r="J159" i="30"/>
  <c r="J160" i="30"/>
  <c r="J161" i="30"/>
  <c r="J162" i="30"/>
  <c r="J163" i="30"/>
  <c r="J164" i="30"/>
  <c r="J165" i="30"/>
  <c r="J166" i="30"/>
  <c r="J167" i="30"/>
  <c r="J168" i="30"/>
  <c r="J169" i="30"/>
  <c r="J170" i="30"/>
  <c r="J171" i="30"/>
  <c r="J172" i="30"/>
  <c r="J173" i="30"/>
  <c r="J174" i="30"/>
  <c r="J175" i="30"/>
  <c r="J176" i="30"/>
  <c r="J177" i="30"/>
  <c r="J178" i="30"/>
  <c r="J179" i="30"/>
  <c r="J180" i="30"/>
  <c r="J181" i="30"/>
  <c r="J182" i="30"/>
  <c r="J183" i="30"/>
  <c r="J184" i="30"/>
  <c r="J185" i="30"/>
  <c r="J186" i="30"/>
  <c r="J187" i="30"/>
  <c r="J188" i="30"/>
  <c r="J189" i="30"/>
  <c r="J190" i="30"/>
  <c r="J191" i="30"/>
  <c r="J192" i="30"/>
  <c r="J193" i="30"/>
  <c r="J194" i="30"/>
  <c r="J195" i="30"/>
  <c r="J196" i="30"/>
  <c r="J197" i="30"/>
  <c r="J198" i="30"/>
  <c r="J199" i="30"/>
  <c r="J200" i="30"/>
  <c r="J201" i="30"/>
  <c r="J202" i="30"/>
  <c r="J203" i="30"/>
  <c r="J204" i="30"/>
  <c r="J205" i="30"/>
  <c r="J206" i="30"/>
  <c r="J207" i="30"/>
  <c r="J208" i="30"/>
  <c r="J209" i="30"/>
  <c r="J210" i="30"/>
  <c r="J211" i="30"/>
  <c r="J212" i="30"/>
  <c r="J213" i="30"/>
  <c r="J214" i="30"/>
  <c r="J215" i="30"/>
  <c r="J216" i="30"/>
  <c r="J217" i="30"/>
  <c r="J218" i="30"/>
  <c r="J219" i="30"/>
  <c r="J220" i="30"/>
  <c r="J221" i="30"/>
  <c r="J222" i="30"/>
  <c r="J223" i="30"/>
  <c r="J224" i="30"/>
  <c r="J225" i="30"/>
  <c r="J226" i="30"/>
  <c r="J227" i="30"/>
  <c r="J228" i="30"/>
  <c r="J229" i="30"/>
  <c r="J230" i="30"/>
  <c r="J231" i="30"/>
  <c r="J232" i="30"/>
  <c r="J233" i="30"/>
  <c r="J234" i="30"/>
  <c r="J235" i="30"/>
  <c r="J236" i="30"/>
  <c r="J237" i="30"/>
  <c r="J238" i="30"/>
  <c r="J239" i="30"/>
  <c r="J240" i="30"/>
  <c r="J241" i="30"/>
  <c r="J242" i="30"/>
  <c r="J243" i="30"/>
  <c r="J244" i="30"/>
  <c r="J245" i="30"/>
  <c r="J246" i="30"/>
  <c r="J247" i="30"/>
  <c r="J248" i="30"/>
  <c r="J249" i="30"/>
  <c r="J250" i="30"/>
  <c r="J251" i="30"/>
  <c r="J252" i="30"/>
  <c r="J253" i="30"/>
  <c r="J254" i="30"/>
  <c r="J255" i="30"/>
  <c r="J256" i="30"/>
  <c r="J257" i="30"/>
  <c r="J258" i="30"/>
  <c r="J259" i="30"/>
  <c r="J260" i="30"/>
  <c r="J261" i="30"/>
  <c r="J262" i="30"/>
  <c r="J263" i="30"/>
  <c r="J264" i="30"/>
  <c r="J265" i="30"/>
  <c r="J266" i="30"/>
  <c r="J267" i="30"/>
  <c r="J268" i="30"/>
  <c r="J269" i="30"/>
  <c r="J270" i="30"/>
  <c r="J271" i="30"/>
  <c r="J272" i="30"/>
  <c r="J273" i="30"/>
  <c r="J274" i="30"/>
  <c r="J275" i="30"/>
  <c r="J276" i="30"/>
  <c r="J277" i="30"/>
  <c r="J278" i="30"/>
  <c r="J279" i="30"/>
  <c r="J280" i="30"/>
  <c r="J281" i="30"/>
  <c r="J282" i="30"/>
  <c r="J283" i="30"/>
  <c r="J284" i="30"/>
  <c r="J285" i="30"/>
  <c r="J286" i="30"/>
  <c r="J287" i="30"/>
  <c r="J288" i="30"/>
  <c r="J289" i="30"/>
  <c r="J290" i="30"/>
  <c r="J291" i="30"/>
  <c r="J292" i="30"/>
  <c r="J293" i="30"/>
  <c r="J294" i="30"/>
  <c r="J295" i="30"/>
  <c r="J296" i="30"/>
  <c r="J297" i="30"/>
  <c r="J298" i="30"/>
  <c r="J299" i="30"/>
  <c r="J300" i="30"/>
  <c r="J301" i="30"/>
  <c r="J302" i="30"/>
  <c r="J303" i="30"/>
  <c r="J304" i="30"/>
  <c r="J305" i="30"/>
  <c r="J306" i="30"/>
  <c r="J307" i="30"/>
  <c r="J308" i="30"/>
  <c r="J309" i="30"/>
  <c r="J310" i="30"/>
  <c r="J311" i="30"/>
  <c r="J312" i="30"/>
  <c r="J313" i="30"/>
  <c r="J314" i="30"/>
  <c r="J315" i="30"/>
  <c r="J316" i="30"/>
  <c r="J317" i="30"/>
  <c r="J318" i="30"/>
  <c r="J319" i="30"/>
  <c r="J320" i="30"/>
  <c r="J321" i="30"/>
  <c r="J322" i="30"/>
  <c r="J323" i="30"/>
  <c r="J324" i="30"/>
  <c r="J325" i="30"/>
  <c r="J326" i="30"/>
  <c r="J327" i="30"/>
  <c r="J328" i="30"/>
  <c r="J329" i="30"/>
  <c r="J330" i="30"/>
  <c r="J331" i="30"/>
  <c r="J332" i="30"/>
  <c r="J333" i="30"/>
  <c r="J334" i="30"/>
  <c r="J335" i="30"/>
  <c r="J336" i="30"/>
  <c r="J337" i="30"/>
  <c r="J338" i="30"/>
  <c r="J339" i="30"/>
  <c r="J340" i="30"/>
  <c r="J341" i="30"/>
  <c r="J342" i="30"/>
  <c r="J343" i="30"/>
  <c r="J344" i="30"/>
  <c r="J345" i="30"/>
  <c r="J346" i="30"/>
  <c r="J347" i="30"/>
  <c r="J348" i="30"/>
  <c r="J349" i="30"/>
  <c r="J350" i="30"/>
  <c r="J351" i="30"/>
  <c r="J352" i="30"/>
  <c r="J353" i="30"/>
  <c r="J354" i="30"/>
  <c r="J355" i="30"/>
  <c r="J356" i="30"/>
  <c r="J357" i="30"/>
  <c r="J358" i="30"/>
  <c r="J359" i="30"/>
  <c r="J360" i="30"/>
  <c r="J361" i="30"/>
  <c r="J362" i="30"/>
  <c r="J363" i="30"/>
  <c r="J364" i="30"/>
  <c r="J365" i="30"/>
  <c r="J366" i="30"/>
  <c r="J367" i="30"/>
  <c r="J368" i="30"/>
  <c r="J369" i="30"/>
  <c r="J370" i="30"/>
  <c r="J371" i="30"/>
  <c r="J372" i="30"/>
  <c r="J373" i="30"/>
  <c r="J374" i="30"/>
  <c r="J375" i="30"/>
  <c r="J376" i="30"/>
  <c r="J377" i="30"/>
  <c r="J378" i="30"/>
  <c r="J379" i="30"/>
  <c r="J380" i="30"/>
  <c r="J381" i="30"/>
  <c r="J382" i="30"/>
  <c r="J383" i="30"/>
  <c r="J384" i="30"/>
  <c r="J385" i="30"/>
  <c r="J386" i="30"/>
  <c r="J387" i="30"/>
  <c r="J388" i="30"/>
  <c r="J389" i="30"/>
  <c r="J390" i="30"/>
  <c r="J391" i="30"/>
  <c r="J392" i="30"/>
  <c r="J393" i="30"/>
  <c r="J394" i="30"/>
  <c r="J395" i="30"/>
  <c r="J396" i="30"/>
  <c r="J397" i="30"/>
  <c r="J398" i="30"/>
  <c r="J399" i="30"/>
  <c r="J400" i="30"/>
  <c r="J401" i="30"/>
  <c r="J402" i="30"/>
  <c r="J403" i="30"/>
  <c r="J404" i="30"/>
  <c r="J405" i="30"/>
  <c r="J406" i="30"/>
  <c r="J407" i="30"/>
  <c r="J408" i="30"/>
  <c r="J409" i="30"/>
  <c r="J410" i="30"/>
  <c r="J411" i="30"/>
  <c r="J412" i="30"/>
  <c r="J413" i="30"/>
  <c r="J414" i="30"/>
  <c r="J415" i="30"/>
  <c r="J416" i="30"/>
  <c r="J417" i="30"/>
  <c r="J418" i="30"/>
  <c r="J419" i="30"/>
  <c r="J420" i="30"/>
  <c r="J421" i="30"/>
  <c r="J422" i="30"/>
  <c r="J423" i="30"/>
  <c r="J424" i="30"/>
  <c r="J425" i="30"/>
  <c r="J426" i="30"/>
  <c r="J427" i="30"/>
  <c r="J428" i="30"/>
  <c r="J429" i="30"/>
  <c r="J430" i="30"/>
  <c r="J431" i="30"/>
  <c r="J432" i="30"/>
  <c r="J433" i="30"/>
  <c r="J434" i="30"/>
  <c r="J435" i="30"/>
  <c r="J436" i="30"/>
  <c r="J437" i="30"/>
  <c r="J438" i="30"/>
  <c r="J439" i="30"/>
  <c r="J440" i="30"/>
  <c r="J441" i="30"/>
  <c r="J442" i="30"/>
  <c r="J443" i="30"/>
  <c r="J444" i="30"/>
  <c r="J445" i="30"/>
  <c r="J446" i="30"/>
  <c r="J447" i="30"/>
  <c r="J448" i="30"/>
  <c r="J449" i="30"/>
  <c r="J450" i="30"/>
  <c r="J451" i="30"/>
  <c r="J452" i="30"/>
  <c r="J453" i="30"/>
  <c r="J454" i="30"/>
  <c r="J455" i="30"/>
  <c r="J456" i="30"/>
  <c r="J457" i="30"/>
  <c r="J458" i="30"/>
  <c r="J459" i="30"/>
  <c r="J460" i="30"/>
  <c r="J461" i="30"/>
  <c r="J462" i="30"/>
  <c r="J463" i="30"/>
  <c r="J464" i="30"/>
  <c r="J465" i="30"/>
  <c r="J466" i="30"/>
  <c r="J467" i="30"/>
  <c r="J468" i="30"/>
  <c r="J469" i="30"/>
  <c r="J470" i="30"/>
  <c r="J471" i="30"/>
  <c r="J472" i="30"/>
  <c r="J473" i="30"/>
  <c r="J474" i="30"/>
  <c r="J475" i="30"/>
  <c r="J476" i="30"/>
  <c r="J477" i="30"/>
  <c r="J478" i="30"/>
  <c r="J479" i="30"/>
  <c r="J480" i="30"/>
  <c r="J481" i="30"/>
  <c r="J482" i="30"/>
  <c r="J483" i="30"/>
  <c r="J484" i="30"/>
  <c r="J485" i="30"/>
  <c r="J486" i="30"/>
  <c r="J487" i="30"/>
  <c r="J488" i="30"/>
  <c r="J489" i="30"/>
  <c r="J490" i="30"/>
  <c r="J491" i="30"/>
  <c r="J492" i="30"/>
  <c r="J493" i="30"/>
  <c r="J494" i="30"/>
  <c r="J495" i="30"/>
  <c r="J496" i="30"/>
  <c r="J497" i="30"/>
  <c r="J498" i="30"/>
  <c r="J499" i="30"/>
  <c r="J500" i="30"/>
  <c r="J501" i="30"/>
  <c r="J502" i="30"/>
  <c r="J503" i="30"/>
  <c r="J504" i="30"/>
  <c r="J505" i="30"/>
  <c r="J506" i="30"/>
  <c r="J507" i="30"/>
  <c r="J508" i="30"/>
  <c r="J509" i="30"/>
  <c r="J510" i="30"/>
  <c r="J511" i="30"/>
  <c r="J512" i="30"/>
  <c r="J513" i="30"/>
  <c r="J514" i="30"/>
  <c r="J515" i="30"/>
  <c r="J516" i="30"/>
  <c r="J517" i="30"/>
  <c r="J518" i="30"/>
  <c r="J519" i="30"/>
  <c r="J520" i="30"/>
  <c r="J521" i="30"/>
  <c r="J522" i="30"/>
  <c r="J523" i="30"/>
  <c r="J524" i="30"/>
  <c r="J525" i="30"/>
  <c r="J526" i="30"/>
  <c r="J527" i="30"/>
  <c r="J528" i="30"/>
  <c r="J529" i="30"/>
  <c r="J530" i="30"/>
  <c r="J531" i="30"/>
  <c r="J532" i="30"/>
  <c r="J533" i="30"/>
  <c r="J534" i="30"/>
  <c r="J535" i="30"/>
  <c r="J536" i="30"/>
  <c r="J537" i="30"/>
  <c r="J538" i="30"/>
  <c r="J539" i="30"/>
  <c r="J540" i="30"/>
  <c r="J541" i="30"/>
  <c r="J542" i="30"/>
  <c r="J543" i="30"/>
  <c r="J544" i="30"/>
  <c r="J545" i="30"/>
  <c r="J546" i="30"/>
  <c r="J547" i="30"/>
  <c r="J548" i="30"/>
  <c r="J549" i="30"/>
  <c r="J550" i="30"/>
  <c r="J551" i="30"/>
  <c r="J552" i="30"/>
  <c r="J553" i="30"/>
  <c r="J554" i="30"/>
  <c r="J555" i="30"/>
  <c r="J556" i="30"/>
  <c r="J557" i="30"/>
  <c r="J558" i="30"/>
  <c r="J559" i="30"/>
  <c r="J560" i="30"/>
  <c r="J561" i="30"/>
  <c r="J562" i="30"/>
  <c r="J563" i="30"/>
  <c r="J564" i="30"/>
  <c r="J565" i="30"/>
  <c r="J566" i="30"/>
  <c r="J567" i="30"/>
  <c r="J568" i="30"/>
  <c r="J569" i="30"/>
  <c r="J570" i="30"/>
  <c r="J571" i="30"/>
  <c r="J572" i="30"/>
  <c r="J573" i="30"/>
  <c r="J574" i="30"/>
  <c r="J575" i="30"/>
  <c r="J576" i="30"/>
  <c r="J577" i="30"/>
  <c r="J578" i="30"/>
  <c r="J579" i="30"/>
  <c r="J580" i="30"/>
  <c r="J581" i="30"/>
  <c r="J582" i="30"/>
  <c r="J583" i="30"/>
  <c r="J584" i="30"/>
  <c r="J585" i="30"/>
  <c r="J586" i="30"/>
  <c r="J587" i="30"/>
  <c r="J588" i="30"/>
  <c r="J589" i="30"/>
  <c r="J590" i="30"/>
  <c r="J591" i="30"/>
  <c r="J592" i="30"/>
  <c r="J593" i="30"/>
  <c r="J594" i="30"/>
  <c r="J595" i="30"/>
  <c r="J596" i="30"/>
  <c r="J597" i="30"/>
  <c r="J598" i="30"/>
  <c r="J599" i="30"/>
  <c r="J600" i="30"/>
  <c r="J601" i="30"/>
  <c r="J602" i="30"/>
  <c r="J603" i="30"/>
  <c r="J604" i="30"/>
  <c r="J605" i="30"/>
  <c r="J606" i="30"/>
  <c r="J607" i="30"/>
  <c r="J608" i="30"/>
  <c r="J609" i="30"/>
  <c r="J610" i="30"/>
  <c r="J611" i="30"/>
  <c r="J612" i="30"/>
  <c r="J613" i="30"/>
  <c r="J614" i="30"/>
  <c r="J615" i="30"/>
  <c r="J616" i="30"/>
  <c r="J617" i="30"/>
  <c r="J618" i="30"/>
  <c r="J619" i="30"/>
  <c r="J620" i="30"/>
  <c r="J621" i="30"/>
  <c r="J622" i="30"/>
  <c r="J623" i="30"/>
  <c r="J624" i="30"/>
  <c r="J625" i="30"/>
  <c r="J626" i="30"/>
  <c r="J627" i="30"/>
  <c r="J628" i="30"/>
  <c r="J629" i="30"/>
  <c r="J630" i="30"/>
  <c r="J631" i="30"/>
  <c r="J632" i="30"/>
  <c r="J633" i="30"/>
  <c r="J634" i="30"/>
  <c r="J635" i="30"/>
  <c r="J636" i="30"/>
  <c r="J637" i="30"/>
  <c r="J638" i="30"/>
  <c r="J639" i="30"/>
  <c r="J640" i="30"/>
  <c r="J641" i="30"/>
  <c r="J642" i="30"/>
  <c r="J643" i="30"/>
  <c r="J644" i="30"/>
  <c r="J645" i="30"/>
  <c r="J646" i="30"/>
  <c r="J647" i="30"/>
  <c r="J648" i="30"/>
  <c r="J649" i="30"/>
  <c r="J650" i="30"/>
  <c r="J651" i="30"/>
  <c r="J652" i="30"/>
  <c r="J653" i="30"/>
  <c r="J654" i="30"/>
  <c r="J655" i="30"/>
  <c r="J656" i="30"/>
  <c r="J657" i="30"/>
  <c r="J658" i="30"/>
  <c r="J659" i="30"/>
  <c r="J660" i="30"/>
  <c r="J661" i="30"/>
  <c r="J662" i="30"/>
  <c r="J663" i="30"/>
  <c r="J664" i="30"/>
  <c r="J665" i="30"/>
  <c r="J666" i="30"/>
  <c r="J667" i="30"/>
  <c r="J668" i="30"/>
  <c r="J669" i="30"/>
  <c r="J670" i="30"/>
  <c r="J671" i="30"/>
  <c r="J672" i="30"/>
  <c r="J673" i="30"/>
  <c r="J674" i="30"/>
  <c r="J675" i="30"/>
  <c r="J676" i="30"/>
  <c r="J677" i="30"/>
  <c r="J678" i="30"/>
  <c r="J679" i="30"/>
  <c r="J680" i="30"/>
  <c r="J681" i="30"/>
  <c r="J682" i="30"/>
  <c r="J683" i="30"/>
  <c r="J684" i="30"/>
  <c r="J685" i="30"/>
  <c r="J3390" i="30"/>
  <c r="J686" i="30"/>
  <c r="J687" i="30"/>
  <c r="J688" i="30"/>
  <c r="J689" i="30"/>
  <c r="J690" i="30"/>
  <c r="J691" i="30"/>
  <c r="J692" i="30"/>
  <c r="J693" i="30"/>
  <c r="J694" i="30"/>
  <c r="J695" i="30"/>
  <c r="J696" i="30"/>
  <c r="J697" i="30"/>
  <c r="J698" i="30"/>
  <c r="J699" i="30"/>
  <c r="J700" i="30"/>
  <c r="J701" i="30"/>
  <c r="J702" i="30"/>
  <c r="J703" i="30"/>
  <c r="J704" i="30"/>
  <c r="J705" i="30"/>
  <c r="J706" i="30"/>
  <c r="J707" i="30"/>
  <c r="J708" i="30"/>
  <c r="J709" i="30"/>
  <c r="J710" i="30"/>
  <c r="J711" i="30"/>
  <c r="J712" i="30"/>
  <c r="J713" i="30"/>
  <c r="J714" i="30"/>
  <c r="J715" i="30"/>
  <c r="J716" i="30"/>
  <c r="J717" i="30"/>
  <c r="J718" i="30"/>
  <c r="J719" i="30"/>
  <c r="J720" i="30"/>
  <c r="J721" i="30"/>
  <c r="J722" i="30"/>
  <c r="J3391" i="30"/>
  <c r="J723" i="30"/>
  <c r="J724" i="30"/>
  <c r="J725" i="30"/>
  <c r="J726" i="30"/>
  <c r="J727" i="30"/>
  <c r="J728" i="30"/>
  <c r="J729" i="30"/>
  <c r="J730" i="30"/>
  <c r="J731" i="30"/>
  <c r="J732" i="30"/>
  <c r="J733" i="30"/>
  <c r="J734" i="30"/>
  <c r="J735" i="30"/>
  <c r="J736" i="30"/>
  <c r="J737" i="30"/>
  <c r="J738" i="30"/>
  <c r="J739" i="30"/>
  <c r="J740" i="30"/>
  <c r="J741" i="30"/>
  <c r="J742" i="30"/>
  <c r="J743" i="30"/>
  <c r="J744" i="30"/>
  <c r="J745" i="30"/>
  <c r="J746" i="30"/>
  <c r="J747" i="30"/>
  <c r="J748" i="30"/>
  <c r="J749" i="30"/>
  <c r="J750" i="30"/>
  <c r="J751" i="30"/>
  <c r="J752" i="30"/>
  <c r="J753" i="30"/>
  <c r="J754" i="30"/>
  <c r="J755" i="30"/>
  <c r="J756" i="30"/>
  <c r="J757" i="30"/>
  <c r="J758" i="30"/>
  <c r="J759" i="30"/>
  <c r="J760" i="30"/>
  <c r="J761" i="30"/>
  <c r="J762" i="30"/>
  <c r="J763" i="30"/>
  <c r="J764" i="30"/>
  <c r="J765" i="30"/>
  <c r="J766" i="30"/>
  <c r="J767" i="30"/>
  <c r="J768" i="30"/>
  <c r="J769" i="30"/>
  <c r="J770" i="30"/>
  <c r="J771" i="30"/>
  <c r="J772" i="30"/>
  <c r="J773" i="30"/>
  <c r="J774" i="30"/>
  <c r="J775" i="30"/>
  <c r="J776" i="30"/>
  <c r="J777" i="30"/>
  <c r="J778" i="30"/>
  <c r="J779" i="30"/>
  <c r="J780" i="30"/>
  <c r="J781" i="30"/>
  <c r="J782" i="30"/>
  <c r="J783" i="30"/>
  <c r="J784" i="30"/>
  <c r="J785" i="30"/>
  <c r="J786" i="30"/>
  <c r="J787" i="30"/>
  <c r="J788" i="30"/>
  <c r="J789" i="30"/>
  <c r="J790" i="30"/>
  <c r="J791" i="30"/>
  <c r="J792" i="30"/>
  <c r="J793" i="30"/>
  <c r="J794" i="30"/>
  <c r="J795" i="30"/>
  <c r="J796" i="30"/>
  <c r="J797" i="30"/>
  <c r="J798" i="30"/>
  <c r="J799" i="30"/>
  <c r="J800" i="30"/>
  <c r="J801" i="30"/>
  <c r="J802" i="30"/>
  <c r="J803" i="30"/>
  <c r="J804" i="30"/>
  <c r="J805" i="30"/>
  <c r="J806" i="30"/>
  <c r="J807" i="30"/>
  <c r="J808" i="30"/>
  <c r="J809" i="30"/>
  <c r="J810" i="30"/>
  <c r="J811" i="30"/>
  <c r="J812" i="30"/>
  <c r="J813" i="30"/>
  <c r="J814" i="30"/>
  <c r="J815" i="30"/>
  <c r="J816" i="30"/>
  <c r="J817" i="30"/>
  <c r="J818" i="30"/>
  <c r="J819" i="30"/>
  <c r="J820" i="30"/>
  <c r="J821" i="30"/>
  <c r="J822" i="30"/>
  <c r="J823" i="30"/>
  <c r="J824" i="30"/>
  <c r="J825" i="30"/>
  <c r="J826" i="30"/>
  <c r="J827" i="30"/>
  <c r="J828" i="30"/>
  <c r="J829" i="30"/>
  <c r="J830" i="30"/>
  <c r="J831" i="30"/>
  <c r="J832" i="30"/>
  <c r="J833" i="30"/>
  <c r="J834" i="30"/>
  <c r="J835" i="30"/>
  <c r="J836" i="30"/>
  <c r="J837" i="30"/>
  <c r="J838" i="30"/>
  <c r="J839" i="30"/>
  <c r="J840" i="30"/>
  <c r="J841" i="30"/>
  <c r="J842" i="30"/>
  <c r="J843" i="30"/>
  <c r="J844" i="30"/>
  <c r="J845" i="30"/>
  <c r="J846" i="30"/>
  <c r="J847" i="30"/>
  <c r="J848" i="30"/>
  <c r="J849" i="30"/>
  <c r="J850" i="30"/>
  <c r="J851" i="30"/>
  <c r="J852" i="30"/>
  <c r="J853" i="30"/>
  <c r="J854" i="30"/>
  <c r="J855" i="30"/>
  <c r="J856" i="30"/>
  <c r="J857" i="30"/>
  <c r="J858" i="30"/>
  <c r="J859" i="30"/>
  <c r="J860" i="30"/>
  <c r="J861" i="30"/>
  <c r="J862" i="30"/>
  <c r="J863" i="30"/>
  <c r="J864" i="30"/>
  <c r="J865" i="30"/>
  <c r="J866" i="30"/>
  <c r="J867" i="30"/>
  <c r="J868" i="30"/>
  <c r="J869" i="30"/>
  <c r="J870" i="30"/>
  <c r="J871" i="30"/>
  <c r="J872" i="30"/>
  <c r="J873" i="30"/>
  <c r="J874" i="30"/>
  <c r="J875" i="30"/>
  <c r="J876" i="30"/>
  <c r="J877" i="30"/>
  <c r="J878" i="30"/>
  <c r="J879" i="30"/>
  <c r="J880" i="30"/>
  <c r="J881" i="30"/>
  <c r="J882" i="30"/>
  <c r="J883" i="30"/>
  <c r="J884" i="30"/>
  <c r="J885" i="30"/>
  <c r="J886" i="30"/>
  <c r="J887" i="30"/>
  <c r="J888" i="30"/>
  <c r="J889" i="30"/>
  <c r="J890" i="30"/>
  <c r="J891" i="30"/>
  <c r="J892" i="30"/>
  <c r="J893" i="30"/>
  <c r="J894" i="30"/>
  <c r="J895" i="30"/>
  <c r="J896" i="30"/>
  <c r="J897" i="30"/>
  <c r="J898" i="30"/>
  <c r="J899" i="30"/>
  <c r="J900" i="30"/>
  <c r="J901" i="30"/>
  <c r="J902" i="30"/>
  <c r="J903" i="30"/>
  <c r="J904" i="30"/>
  <c r="J905" i="30"/>
  <c r="J906" i="30"/>
  <c r="J907" i="30"/>
  <c r="J908" i="30"/>
  <c r="J909" i="30"/>
  <c r="J910" i="30"/>
  <c r="J911" i="30"/>
  <c r="J912" i="30"/>
  <c r="J913" i="30"/>
  <c r="J914" i="30"/>
  <c r="J915" i="30"/>
  <c r="J916" i="30"/>
  <c r="J917" i="30"/>
  <c r="J918" i="30"/>
  <c r="J919" i="30"/>
  <c r="J920" i="30"/>
  <c r="J921" i="30"/>
  <c r="J922" i="30"/>
  <c r="J923" i="30"/>
  <c r="J924" i="30"/>
  <c r="J925" i="30"/>
  <c r="J926" i="30"/>
  <c r="J927" i="30"/>
  <c r="J928" i="30"/>
  <c r="J929" i="30"/>
  <c r="J930" i="30"/>
  <c r="J931" i="30"/>
  <c r="J932" i="30"/>
  <c r="J933" i="30"/>
  <c r="J934" i="30"/>
  <c r="J935" i="30"/>
  <c r="J936" i="30"/>
  <c r="J937" i="30"/>
  <c r="J938" i="30"/>
  <c r="J939" i="30"/>
  <c r="J940" i="30"/>
  <c r="J941" i="30"/>
  <c r="J942" i="30"/>
  <c r="J943" i="30"/>
  <c r="J944" i="30"/>
  <c r="J945" i="30"/>
  <c r="J946" i="30"/>
  <c r="J947" i="30"/>
  <c r="J948" i="30"/>
  <c r="J949" i="30"/>
  <c r="J950" i="30"/>
  <c r="J951" i="30"/>
  <c r="J952" i="30"/>
  <c r="J953" i="30"/>
  <c r="J954" i="30"/>
  <c r="J955" i="30"/>
  <c r="J956" i="30"/>
  <c r="J957" i="30"/>
  <c r="J958" i="30"/>
  <c r="J959" i="30"/>
  <c r="J960" i="30"/>
  <c r="J961" i="30"/>
  <c r="J962" i="30"/>
  <c r="J963" i="30"/>
  <c r="J964" i="30"/>
  <c r="J965" i="30"/>
  <c r="J966" i="30"/>
  <c r="J967" i="30"/>
  <c r="J968" i="30"/>
  <c r="J969" i="30"/>
  <c r="J970" i="30"/>
  <c r="J971" i="30"/>
  <c r="J972" i="30"/>
  <c r="J973" i="30"/>
  <c r="J974" i="30"/>
  <c r="J975" i="30"/>
  <c r="J976" i="30"/>
  <c r="J977" i="30"/>
  <c r="J978" i="30"/>
  <c r="J979" i="30"/>
  <c r="J980" i="30"/>
  <c r="J981" i="30"/>
  <c r="J982" i="30"/>
  <c r="J983" i="30"/>
  <c r="J984" i="30"/>
  <c r="J985" i="30"/>
  <c r="J986" i="30"/>
  <c r="J987" i="30"/>
  <c r="J988" i="30"/>
  <c r="J989" i="30"/>
  <c r="J990" i="30"/>
  <c r="J991" i="30"/>
  <c r="J992" i="30"/>
  <c r="J993" i="30"/>
  <c r="J994" i="30"/>
  <c r="J995" i="30"/>
  <c r="J996" i="30"/>
  <c r="J997" i="30"/>
  <c r="J998" i="30"/>
  <c r="J999" i="30"/>
  <c r="J1000" i="30"/>
  <c r="J1001" i="30"/>
  <c r="J1002" i="30"/>
  <c r="J1003" i="30"/>
  <c r="J1004" i="30"/>
  <c r="J1005" i="30"/>
  <c r="J1006" i="30"/>
  <c r="J1007" i="30"/>
  <c r="J1008" i="30"/>
  <c r="J1009" i="30"/>
  <c r="J1010" i="30"/>
  <c r="J1011" i="30"/>
  <c r="J1012" i="30"/>
  <c r="J1013" i="30"/>
  <c r="J3325" i="30"/>
  <c r="J1014" i="30"/>
  <c r="J1015" i="30"/>
  <c r="J1016" i="30"/>
  <c r="J3358" i="30"/>
  <c r="J1017" i="30"/>
  <c r="J1018" i="30"/>
  <c r="J1019" i="30"/>
  <c r="J1020" i="30"/>
  <c r="J1021" i="30"/>
  <c r="J1022" i="30"/>
  <c r="J1023" i="30"/>
  <c r="J3326" i="30"/>
  <c r="J1024" i="30"/>
  <c r="J1025" i="30"/>
  <c r="J1026" i="30"/>
  <c r="J3359" i="30"/>
  <c r="J1027" i="30"/>
  <c r="J1028" i="30"/>
  <c r="J1029" i="30"/>
  <c r="J1030" i="30"/>
  <c r="J1031" i="30"/>
  <c r="J1032" i="30"/>
  <c r="J1033" i="30"/>
  <c r="J1034" i="30"/>
  <c r="J1035" i="30"/>
  <c r="J1036" i="30"/>
  <c r="J1037" i="30"/>
  <c r="J1038" i="30"/>
  <c r="J1039" i="30"/>
  <c r="J1040" i="30"/>
  <c r="J1041" i="30"/>
  <c r="J1042" i="30"/>
  <c r="J1043" i="30"/>
  <c r="J1044" i="30"/>
  <c r="J1045" i="30"/>
  <c r="J1046" i="30"/>
  <c r="J1047" i="30"/>
  <c r="J1048" i="30"/>
  <c r="J1049" i="30"/>
  <c r="J1050" i="30"/>
  <c r="J1051" i="30"/>
  <c r="J1052" i="30"/>
  <c r="J1053" i="30"/>
  <c r="J1054" i="30"/>
  <c r="J1055" i="30"/>
  <c r="J1056" i="30"/>
  <c r="J1057" i="30"/>
  <c r="J1058" i="30"/>
  <c r="J1059" i="30"/>
  <c r="J1060" i="30"/>
  <c r="J1061" i="30"/>
  <c r="J1062" i="30"/>
  <c r="J1063" i="30"/>
  <c r="J1064" i="30"/>
  <c r="J1065" i="30"/>
  <c r="J1066" i="30"/>
  <c r="J1067" i="30"/>
  <c r="J1068" i="30"/>
  <c r="J1069" i="30"/>
  <c r="J1070" i="30"/>
  <c r="J1071" i="30"/>
  <c r="J1072" i="30"/>
  <c r="J1073" i="30"/>
  <c r="J1074" i="30"/>
  <c r="J1075" i="30"/>
  <c r="J1076" i="30"/>
  <c r="J1077" i="30"/>
  <c r="J1078" i="30"/>
  <c r="J1079" i="30"/>
  <c r="J1080" i="30"/>
  <c r="J1081" i="30"/>
  <c r="J1082" i="30"/>
  <c r="J1083" i="30"/>
  <c r="J1084" i="30"/>
  <c r="J1085" i="30"/>
  <c r="J1086" i="30"/>
  <c r="J1087" i="30"/>
  <c r="J1088" i="30"/>
  <c r="J1089" i="30"/>
  <c r="J1090" i="30"/>
  <c r="J1091" i="30"/>
  <c r="J1092" i="30"/>
  <c r="J1093" i="30"/>
  <c r="J1094" i="30"/>
  <c r="J1095" i="30"/>
  <c r="J1096" i="30"/>
  <c r="J1097" i="30"/>
  <c r="J1098" i="30"/>
  <c r="J1099" i="30"/>
  <c r="J1100" i="30"/>
  <c r="J1101" i="30"/>
  <c r="J1102" i="30"/>
  <c r="J1103" i="30"/>
  <c r="J1104" i="30"/>
  <c r="J1105" i="30"/>
  <c r="J1106" i="30"/>
  <c r="J1107" i="30"/>
  <c r="J1108" i="30"/>
  <c r="J1109" i="30"/>
  <c r="J1110" i="30"/>
  <c r="J1111" i="30"/>
  <c r="J1112" i="30"/>
  <c r="J1113" i="30"/>
  <c r="J1114" i="30"/>
  <c r="J1115" i="30"/>
  <c r="J1116" i="30"/>
  <c r="J1117" i="30"/>
  <c r="J1118" i="30"/>
  <c r="J1119" i="30"/>
  <c r="J1120" i="30"/>
  <c r="J1121" i="30"/>
  <c r="J1122" i="30"/>
  <c r="J1123" i="30"/>
  <c r="J1124" i="30"/>
  <c r="J1125" i="30"/>
  <c r="J1126" i="30"/>
  <c r="J1127" i="30"/>
  <c r="J1128" i="30"/>
  <c r="J1129" i="30"/>
  <c r="J1130" i="30"/>
  <c r="J1131" i="30"/>
  <c r="J1132" i="30"/>
  <c r="J1133" i="30"/>
  <c r="J1134" i="30"/>
  <c r="J1135" i="30"/>
  <c r="J1136" i="30"/>
  <c r="J1137" i="30"/>
  <c r="J1138" i="30"/>
  <c r="J1139" i="30"/>
  <c r="J1140" i="30"/>
  <c r="J1141" i="30"/>
  <c r="J1142" i="30"/>
  <c r="J1143" i="30"/>
  <c r="J1144" i="30"/>
  <c r="J1145" i="30"/>
  <c r="J1146" i="30"/>
  <c r="J1147" i="30"/>
  <c r="J1148" i="30"/>
  <c r="J1149" i="30"/>
  <c r="J1150" i="30"/>
  <c r="J1151" i="30"/>
  <c r="J1152" i="30"/>
  <c r="J1153" i="30"/>
  <c r="J1154" i="30"/>
  <c r="J1155" i="30"/>
  <c r="J1156" i="30"/>
  <c r="J1157" i="30"/>
  <c r="J1158" i="30"/>
  <c r="J1159" i="30"/>
  <c r="J1160" i="30"/>
  <c r="J1161" i="30"/>
  <c r="J1162" i="30"/>
  <c r="J1163" i="30"/>
  <c r="J1164" i="30"/>
  <c r="J1165" i="30"/>
  <c r="J1166" i="30"/>
  <c r="J1167" i="30"/>
  <c r="J1168" i="30"/>
  <c r="J1169" i="30"/>
  <c r="J1170" i="30"/>
  <c r="J1171" i="30"/>
  <c r="J1172" i="30"/>
  <c r="J1173" i="30"/>
  <c r="J1174" i="30"/>
  <c r="J1175" i="30"/>
  <c r="J1176" i="30"/>
  <c r="J1177" i="30"/>
  <c r="J1178" i="30"/>
  <c r="J1179" i="30"/>
  <c r="J1180" i="30"/>
  <c r="J1181" i="30"/>
  <c r="J1182" i="30"/>
  <c r="J1183" i="30"/>
  <c r="J1184" i="30"/>
  <c r="J1185" i="30"/>
  <c r="J1186" i="30"/>
  <c r="J1187" i="30"/>
  <c r="J1188" i="30"/>
  <c r="J1189" i="30"/>
  <c r="J1190" i="30"/>
  <c r="J1191" i="30"/>
  <c r="J1192" i="30"/>
  <c r="J1193" i="30"/>
  <c r="J1194" i="30"/>
  <c r="J1195" i="30"/>
  <c r="J1196" i="30"/>
  <c r="J1197" i="30"/>
  <c r="J1198" i="30"/>
  <c r="J1199" i="30"/>
  <c r="J1200" i="30"/>
  <c r="J1201" i="30"/>
  <c r="J1202" i="30"/>
  <c r="J1203" i="30"/>
  <c r="J1204" i="30"/>
  <c r="J1205" i="30"/>
  <c r="J1206" i="30"/>
  <c r="J1207" i="30"/>
  <c r="J1208" i="30"/>
  <c r="J1209" i="30"/>
  <c r="J1210" i="30"/>
  <c r="J1211" i="30"/>
  <c r="J1212" i="30"/>
  <c r="J1213" i="30"/>
  <c r="J1214" i="30"/>
  <c r="J1215" i="30"/>
  <c r="J1216" i="30"/>
  <c r="J1217" i="30"/>
  <c r="J1218" i="30"/>
  <c r="J1219" i="30"/>
  <c r="J1220" i="30"/>
  <c r="J1221" i="30"/>
  <c r="J1222" i="30"/>
  <c r="J1223" i="30"/>
  <c r="J1224" i="30"/>
  <c r="J1225" i="30"/>
  <c r="J1226" i="30"/>
  <c r="J1227" i="30"/>
  <c r="J1228" i="30"/>
  <c r="J1229" i="30"/>
  <c r="J1230" i="30"/>
  <c r="J1231" i="30"/>
  <c r="J1232" i="30"/>
  <c r="J1233" i="30"/>
  <c r="J1234" i="30"/>
  <c r="J1235" i="30"/>
  <c r="J1236" i="30"/>
  <c r="J1237" i="30"/>
  <c r="J1238" i="30"/>
  <c r="J1239" i="30"/>
  <c r="J1240" i="30"/>
  <c r="J1241" i="30"/>
  <c r="J1242" i="30"/>
  <c r="J1243" i="30"/>
  <c r="J1244" i="30"/>
  <c r="J1245" i="30"/>
  <c r="J1246" i="30"/>
  <c r="J1247" i="30"/>
  <c r="J1248" i="30"/>
  <c r="J1249" i="30"/>
  <c r="J1250" i="30"/>
  <c r="J1251" i="30"/>
  <c r="J1252" i="30"/>
  <c r="J1253" i="30"/>
  <c r="J1254" i="30"/>
  <c r="J1255" i="30"/>
  <c r="J1256" i="30"/>
  <c r="J1257" i="30"/>
  <c r="J1258" i="30"/>
  <c r="J1259" i="30"/>
  <c r="J1260" i="30"/>
  <c r="J1261" i="30"/>
  <c r="J1262" i="30"/>
  <c r="J1263" i="30"/>
  <c r="J1264" i="30"/>
  <c r="J1265" i="30"/>
  <c r="J1266" i="30"/>
  <c r="J1267" i="30"/>
  <c r="J1268" i="30"/>
  <c r="J1269" i="30"/>
  <c r="J1270" i="30"/>
  <c r="J1271" i="30"/>
  <c r="J1272" i="30"/>
  <c r="J1273" i="30"/>
  <c r="J1274" i="30"/>
  <c r="J1275" i="30"/>
  <c r="J1276" i="30"/>
  <c r="J1277" i="30"/>
  <c r="J1278" i="30"/>
  <c r="J1279" i="30"/>
  <c r="J1280" i="30"/>
  <c r="J1281" i="30"/>
  <c r="J1282" i="30"/>
  <c r="J1283" i="30"/>
  <c r="J1284" i="30"/>
  <c r="J1285" i="30"/>
  <c r="J1286" i="30"/>
  <c r="J1287" i="30"/>
  <c r="J1288" i="30"/>
  <c r="J1289" i="30"/>
  <c r="J1290" i="30"/>
  <c r="J1291" i="30"/>
  <c r="J1292" i="30"/>
  <c r="J1293" i="30"/>
  <c r="J1294" i="30"/>
  <c r="J1295" i="30"/>
  <c r="J1296" i="30"/>
  <c r="J1297" i="30"/>
  <c r="J1298" i="30"/>
  <c r="J1299" i="30"/>
  <c r="J1300" i="30"/>
  <c r="J1301" i="30"/>
  <c r="J1302" i="30"/>
  <c r="J1303" i="30"/>
  <c r="J1304" i="30"/>
  <c r="J1305" i="30"/>
  <c r="J1306" i="30"/>
  <c r="J1307" i="30"/>
  <c r="J1308" i="30"/>
  <c r="J1309" i="30"/>
  <c r="J1310" i="30"/>
  <c r="J1311" i="30"/>
  <c r="J1312" i="30"/>
  <c r="J1313" i="30"/>
  <c r="J1314" i="30"/>
  <c r="J1315" i="30"/>
  <c r="J1316" i="30"/>
  <c r="J1317" i="30"/>
  <c r="J1318" i="30"/>
  <c r="J1319" i="30"/>
  <c r="J1320" i="30"/>
  <c r="J1321" i="30"/>
  <c r="J1322" i="30"/>
  <c r="J1323" i="30"/>
  <c r="J1324" i="30"/>
  <c r="J1325" i="30"/>
  <c r="J1326" i="30"/>
  <c r="J1327" i="30"/>
  <c r="J1328" i="30"/>
  <c r="J1329" i="30"/>
  <c r="J1330" i="30"/>
  <c r="J1331" i="30"/>
  <c r="J1332" i="30"/>
  <c r="J1333" i="30"/>
  <c r="J1334" i="30"/>
  <c r="J1335" i="30"/>
  <c r="J1336" i="30"/>
  <c r="J1337" i="30"/>
  <c r="J1338" i="30"/>
  <c r="J1339" i="30"/>
  <c r="J1340" i="30"/>
  <c r="J1341" i="30"/>
  <c r="J1342" i="30"/>
  <c r="J1343" i="30"/>
  <c r="J1344" i="30"/>
  <c r="J1345" i="30"/>
  <c r="J1346" i="30"/>
  <c r="J1347" i="30"/>
  <c r="J1348" i="30"/>
  <c r="J1349" i="30"/>
  <c r="J1350" i="30"/>
  <c r="J1351" i="30"/>
  <c r="J1352" i="30"/>
  <c r="J1353" i="30"/>
  <c r="J1354" i="30"/>
  <c r="J1355" i="30"/>
  <c r="J1356" i="30"/>
  <c r="J1357" i="30"/>
  <c r="J1358" i="30"/>
  <c r="J1359" i="30"/>
  <c r="J1360" i="30"/>
  <c r="J1361" i="30"/>
  <c r="J1362" i="30"/>
  <c r="J1363" i="30"/>
  <c r="J1364" i="30"/>
  <c r="J1365" i="30"/>
  <c r="J1366" i="30"/>
  <c r="J1367" i="30"/>
  <c r="J1368" i="30"/>
  <c r="J1369" i="30"/>
  <c r="J1370" i="30"/>
  <c r="J1371" i="30"/>
  <c r="J1372" i="30"/>
  <c r="J1373" i="30"/>
  <c r="J1374" i="30"/>
  <c r="J1375" i="30"/>
  <c r="J1376" i="30"/>
  <c r="J1377" i="30"/>
  <c r="J1378" i="30"/>
  <c r="J1379" i="30"/>
  <c r="J1380" i="30"/>
  <c r="J1381" i="30"/>
  <c r="J1382" i="30"/>
  <c r="J1383" i="30"/>
  <c r="J1384" i="30"/>
  <c r="J1385" i="30"/>
  <c r="J1386" i="30"/>
  <c r="J1387" i="30"/>
  <c r="J1388" i="30"/>
  <c r="J1389" i="30"/>
  <c r="J1390" i="30"/>
  <c r="J1391" i="30"/>
  <c r="J1392" i="30"/>
  <c r="J1393" i="30"/>
  <c r="J1394" i="30"/>
  <c r="J1395" i="30"/>
  <c r="J1396" i="30"/>
  <c r="J1397" i="30"/>
  <c r="J1398" i="30"/>
  <c r="J1399" i="30"/>
  <c r="J1400" i="30"/>
  <c r="J1401" i="30"/>
  <c r="J1402" i="30"/>
  <c r="J1403" i="30"/>
  <c r="J1404" i="30"/>
  <c r="J1405" i="30"/>
  <c r="J1406" i="30"/>
  <c r="J1407" i="30"/>
  <c r="J1408" i="30"/>
  <c r="J1409" i="30"/>
  <c r="J1410" i="30"/>
  <c r="J1411" i="30"/>
  <c r="J1412" i="30"/>
  <c r="J1413" i="30"/>
  <c r="J1414" i="30"/>
  <c r="J1415" i="30"/>
  <c r="J1416" i="30"/>
  <c r="J1417" i="30"/>
  <c r="J1418" i="30"/>
  <c r="J1419" i="30"/>
  <c r="J1420" i="30"/>
  <c r="J1421" i="30"/>
  <c r="J1422" i="30"/>
  <c r="J1423" i="30"/>
  <c r="J1425" i="30"/>
  <c r="J1426" i="30"/>
  <c r="J1427" i="30"/>
  <c r="J1428" i="30"/>
  <c r="J1429" i="30"/>
  <c r="J1430" i="30"/>
  <c r="J1431" i="30"/>
  <c r="J1432" i="30"/>
  <c r="J1433" i="30"/>
  <c r="J1434" i="30"/>
  <c r="J1435" i="30"/>
  <c r="J1436" i="30"/>
  <c r="J1437" i="30"/>
  <c r="J1438" i="30"/>
  <c r="J1439" i="30"/>
  <c r="J1440" i="30"/>
  <c r="J1441" i="30"/>
  <c r="J1442" i="30"/>
  <c r="J1443" i="30"/>
  <c r="J1444" i="30"/>
  <c r="J1445" i="30"/>
  <c r="J1446" i="30"/>
  <c r="J1447" i="30"/>
  <c r="J1448" i="30"/>
  <c r="J1449" i="30"/>
  <c r="J1450" i="30"/>
  <c r="J1451" i="30"/>
  <c r="J1452" i="30"/>
  <c r="J1453" i="30"/>
  <c r="J1454" i="30"/>
  <c r="J1455" i="30"/>
  <c r="J1456" i="30"/>
  <c r="J1457" i="30"/>
  <c r="J1458" i="30"/>
  <c r="J1459" i="30"/>
  <c r="J1460" i="30"/>
  <c r="J1461" i="30"/>
  <c r="J1462" i="30"/>
  <c r="J1463" i="30"/>
  <c r="J1464" i="30"/>
  <c r="J1465" i="30"/>
  <c r="J1466" i="30"/>
  <c r="J1467" i="30"/>
  <c r="J1468" i="30"/>
  <c r="J1469" i="30"/>
  <c r="J1470" i="30"/>
  <c r="J1471" i="30"/>
  <c r="J1472" i="30"/>
  <c r="J1473" i="30"/>
  <c r="J1474" i="30"/>
  <c r="J1475" i="30"/>
  <c r="J1476" i="30"/>
  <c r="J1477" i="30"/>
  <c r="J1478" i="30"/>
  <c r="J1479" i="30"/>
  <c r="J1480" i="30"/>
  <c r="J1481" i="30"/>
  <c r="J1482" i="30"/>
  <c r="J1483" i="30"/>
  <c r="J1484" i="30"/>
  <c r="J1485" i="30"/>
  <c r="J1486" i="30"/>
  <c r="J1487" i="30"/>
  <c r="J1488" i="30"/>
  <c r="J1489" i="30"/>
  <c r="J1490" i="30"/>
  <c r="J1491" i="30"/>
  <c r="J1492" i="30"/>
  <c r="J1493" i="30"/>
  <c r="J1494" i="30"/>
  <c r="J1495" i="30"/>
  <c r="J1496" i="30"/>
  <c r="J1497" i="30"/>
  <c r="J1498" i="30"/>
  <c r="J1499" i="30"/>
  <c r="J1500" i="30"/>
  <c r="J1501" i="30"/>
  <c r="J1502" i="30"/>
  <c r="J1503" i="30"/>
  <c r="J1504" i="30"/>
  <c r="J1505" i="30"/>
  <c r="J1506" i="30"/>
  <c r="J1507" i="30"/>
  <c r="J1508" i="30"/>
  <c r="J1509" i="30"/>
  <c r="J1510" i="30"/>
  <c r="J1511" i="30"/>
  <c r="J1512" i="30"/>
  <c r="J1513" i="30"/>
  <c r="J1514" i="30"/>
  <c r="J1515" i="30"/>
  <c r="J1516" i="30"/>
  <c r="J1517" i="30"/>
  <c r="J1518" i="30"/>
  <c r="J1519" i="30"/>
  <c r="J1520" i="30"/>
  <c r="J1521" i="30"/>
  <c r="J1522" i="30"/>
  <c r="J1523" i="30"/>
  <c r="J1524" i="30"/>
  <c r="J1525" i="30"/>
  <c r="J1526" i="30"/>
  <c r="J1527" i="30"/>
  <c r="J1528" i="30"/>
  <c r="J1529" i="30"/>
  <c r="J1530" i="30"/>
  <c r="J1531" i="30"/>
  <c r="J1532" i="30"/>
  <c r="J1533" i="30"/>
  <c r="J1534" i="30"/>
  <c r="J1535" i="30"/>
  <c r="J1536" i="30"/>
  <c r="J1537" i="30"/>
  <c r="J1538" i="30"/>
  <c r="J1539" i="30"/>
  <c r="J1540" i="30"/>
  <c r="J1541" i="30"/>
  <c r="J1542" i="30"/>
  <c r="J1543" i="30"/>
  <c r="J1544" i="30"/>
  <c r="J1545" i="30"/>
  <c r="J1546" i="30"/>
  <c r="J1547" i="30"/>
  <c r="J1548" i="30"/>
  <c r="J1549" i="30"/>
  <c r="J1550" i="30"/>
  <c r="J1551" i="30"/>
  <c r="J1552" i="30"/>
  <c r="J1553" i="30"/>
  <c r="J1554" i="30"/>
  <c r="J1555" i="30"/>
  <c r="J1556" i="30"/>
  <c r="J1557" i="30"/>
  <c r="J1558" i="30"/>
  <c r="J1559" i="30"/>
  <c r="J1560" i="30"/>
  <c r="J1561" i="30"/>
  <c r="J1562" i="30"/>
  <c r="J1563" i="30"/>
  <c r="J1564" i="30"/>
  <c r="J1565" i="30"/>
  <c r="J1566" i="30"/>
  <c r="J1567" i="30"/>
  <c r="J1568" i="30"/>
  <c r="J1569" i="30"/>
  <c r="J1570" i="30"/>
  <c r="J1571" i="30"/>
  <c r="J1572" i="30"/>
  <c r="J1573" i="30"/>
  <c r="J1574" i="30"/>
  <c r="J1575" i="30"/>
  <c r="J1576" i="30"/>
  <c r="J1577" i="30"/>
  <c r="J1578" i="30"/>
  <c r="J1579" i="30"/>
  <c r="J1580" i="30"/>
  <c r="J1581" i="30"/>
  <c r="J1582" i="30"/>
  <c r="J1583" i="30"/>
  <c r="J1584" i="30"/>
  <c r="J1585" i="30"/>
  <c r="J1586" i="30"/>
  <c r="J1587" i="30"/>
  <c r="J1588" i="30"/>
  <c r="J1589" i="30"/>
  <c r="J1590" i="30"/>
  <c r="J1591" i="30"/>
  <c r="J1592" i="30"/>
  <c r="J1593" i="30"/>
  <c r="J1594" i="30"/>
  <c r="J1595" i="30"/>
  <c r="J1596" i="30"/>
  <c r="J1597" i="30"/>
  <c r="J1598" i="30"/>
  <c r="J1599" i="30"/>
  <c r="J1600" i="30"/>
  <c r="J1601" i="30"/>
  <c r="J1602" i="30"/>
  <c r="J1603" i="30"/>
  <c r="J1604" i="30"/>
  <c r="J1605" i="30"/>
  <c r="J1606" i="30"/>
  <c r="J1607" i="30"/>
  <c r="J1608" i="30"/>
  <c r="J1609" i="30"/>
  <c r="J1610" i="30"/>
  <c r="J1611" i="30"/>
  <c r="J1612" i="30"/>
  <c r="J1613" i="30"/>
  <c r="J1614" i="30"/>
  <c r="J1615" i="30"/>
  <c r="J1616" i="30"/>
  <c r="J1617" i="30"/>
  <c r="J1618" i="30"/>
  <c r="J1619" i="30"/>
  <c r="J1620" i="30"/>
  <c r="J1621" i="30"/>
  <c r="J1622" i="30"/>
  <c r="J1623" i="30"/>
  <c r="J1624" i="30"/>
  <c r="J1625" i="30"/>
  <c r="J1626" i="30"/>
  <c r="J1627" i="30"/>
  <c r="J1628" i="30"/>
  <c r="J1629" i="30"/>
  <c r="J1630" i="30"/>
  <c r="J1631" i="30"/>
  <c r="J1632" i="30"/>
  <c r="J1633" i="30"/>
  <c r="J1634" i="30"/>
  <c r="J1635" i="30"/>
  <c r="J1636" i="30"/>
  <c r="J1637" i="30"/>
  <c r="J1638" i="30"/>
  <c r="J1639" i="30"/>
  <c r="J1640" i="30"/>
  <c r="J1641" i="30"/>
  <c r="J1642" i="30"/>
  <c r="J1643" i="30"/>
  <c r="J1644" i="30"/>
  <c r="J1645" i="30"/>
  <c r="J1646" i="30"/>
  <c r="J1647" i="30"/>
  <c r="J1648" i="30"/>
  <c r="J1649" i="30"/>
  <c r="J1650" i="30"/>
  <c r="J1651" i="30"/>
  <c r="J1652" i="30"/>
  <c r="J1653" i="30"/>
  <c r="J1654" i="30"/>
  <c r="J1655" i="30"/>
  <c r="J1656" i="30"/>
  <c r="J1657" i="30"/>
  <c r="J1658" i="30"/>
  <c r="J1659" i="30"/>
  <c r="J1660" i="30"/>
  <c r="J1661" i="30"/>
  <c r="J1662" i="30"/>
  <c r="J1663" i="30"/>
  <c r="J1664" i="30"/>
  <c r="J1665" i="30"/>
  <c r="J1666" i="30"/>
  <c r="J1667" i="30"/>
  <c r="J1668" i="30"/>
  <c r="J1669" i="30"/>
  <c r="J1670" i="30"/>
  <c r="J1671" i="30"/>
  <c r="J1672" i="30"/>
  <c r="J1673" i="30"/>
  <c r="J1674" i="30"/>
  <c r="J1675" i="30"/>
  <c r="J1676" i="30"/>
  <c r="J1677" i="30"/>
  <c r="J1678" i="30"/>
  <c r="J1679" i="30"/>
  <c r="J1680" i="30"/>
  <c r="J1681" i="30"/>
  <c r="J1682" i="30"/>
  <c r="J1683" i="30"/>
  <c r="J1684" i="30"/>
  <c r="J1685" i="30"/>
  <c r="J1686" i="30"/>
  <c r="J1687" i="30"/>
  <c r="J1688" i="30"/>
  <c r="J1689" i="30"/>
  <c r="J1690" i="30"/>
  <c r="J1691" i="30"/>
  <c r="J1692" i="30"/>
  <c r="J1693" i="30"/>
  <c r="J1694" i="30"/>
  <c r="J1695" i="30"/>
  <c r="J1696" i="30"/>
  <c r="J1697" i="30"/>
  <c r="J1698" i="30"/>
  <c r="J1699" i="30"/>
  <c r="J1700" i="30"/>
  <c r="J1701" i="30"/>
  <c r="J1702" i="30"/>
  <c r="J1703" i="30"/>
  <c r="J1704" i="30"/>
  <c r="J1705" i="30"/>
  <c r="J1706" i="30"/>
  <c r="J1707" i="30"/>
  <c r="J1708" i="30"/>
  <c r="J1709" i="30"/>
  <c r="J1710" i="30"/>
  <c r="J1711" i="30"/>
  <c r="J1712" i="30"/>
  <c r="J1713" i="30"/>
  <c r="J1714" i="30"/>
  <c r="J1715" i="30"/>
  <c r="J1716" i="30"/>
  <c r="J1717" i="30"/>
  <c r="J1718" i="30"/>
  <c r="J1719" i="30"/>
  <c r="J1720" i="30"/>
  <c r="J1721" i="30"/>
  <c r="J1722" i="30"/>
  <c r="J1723" i="30"/>
  <c r="J1724" i="30"/>
  <c r="J1725" i="30"/>
  <c r="J1726" i="30"/>
  <c r="J1727" i="30"/>
  <c r="J1728" i="30"/>
  <c r="J1729" i="30"/>
  <c r="J1730" i="30"/>
  <c r="J1731" i="30"/>
  <c r="J1732" i="30"/>
  <c r="J1733" i="30"/>
  <c r="J1734" i="30"/>
  <c r="J1735" i="30"/>
  <c r="J1736" i="30"/>
  <c r="J1737" i="30"/>
  <c r="J1738" i="30"/>
  <c r="J1739" i="30"/>
  <c r="J1740" i="30"/>
  <c r="J1741" i="30"/>
  <c r="J1742" i="30"/>
  <c r="J1743" i="30"/>
  <c r="J1744" i="30"/>
  <c r="J1745" i="30"/>
  <c r="J1746" i="30"/>
  <c r="J1747" i="30"/>
  <c r="J1748" i="30"/>
  <c r="J1749" i="30"/>
  <c r="J1750" i="30"/>
  <c r="J1751" i="30"/>
  <c r="J1752" i="30"/>
  <c r="J1753" i="30"/>
  <c r="J1754" i="30"/>
  <c r="J1755" i="30"/>
  <c r="J1756" i="30"/>
  <c r="J1757" i="30"/>
  <c r="J1758" i="30"/>
  <c r="J1759" i="30"/>
  <c r="J1760" i="30"/>
  <c r="J1761" i="30"/>
  <c r="J1762" i="30"/>
  <c r="J1763" i="30"/>
  <c r="J1764" i="30"/>
  <c r="J1765" i="30"/>
  <c r="J1766" i="30"/>
  <c r="J1767" i="30"/>
  <c r="J1768" i="30"/>
  <c r="J1769" i="30"/>
  <c r="J1770" i="30"/>
  <c r="J1771" i="30"/>
  <c r="J1772" i="30"/>
  <c r="J1773" i="30"/>
  <c r="J1774" i="30"/>
  <c r="J1775" i="30"/>
  <c r="J1776" i="30"/>
  <c r="J1777" i="30"/>
  <c r="J1778" i="30"/>
  <c r="J1779" i="30"/>
  <c r="J1780" i="30"/>
  <c r="J1781" i="30"/>
  <c r="J1782" i="30"/>
  <c r="J1783" i="30"/>
  <c r="J1784" i="30"/>
  <c r="J1785" i="30"/>
  <c r="J1786" i="30"/>
  <c r="J1787" i="30"/>
  <c r="J1788" i="30"/>
  <c r="J1789" i="30"/>
  <c r="J1790" i="30"/>
  <c r="J1791" i="30"/>
  <c r="J1792" i="30"/>
  <c r="J1793" i="30"/>
  <c r="J1794" i="30"/>
  <c r="J1795" i="30"/>
  <c r="J1796" i="30"/>
  <c r="J1797" i="30"/>
  <c r="J1798" i="30"/>
  <c r="J1799" i="30"/>
  <c r="J1800" i="30"/>
  <c r="J1801" i="30"/>
  <c r="J1802" i="30"/>
  <c r="J1803" i="30"/>
  <c r="J1804" i="30"/>
  <c r="J1805" i="30"/>
  <c r="J1806" i="30"/>
  <c r="J1807" i="30"/>
  <c r="J1808" i="30"/>
  <c r="J1809" i="30"/>
  <c r="J1810" i="30"/>
  <c r="J1811" i="30"/>
  <c r="J1812" i="30"/>
  <c r="J1813" i="30"/>
  <c r="J1814" i="30"/>
  <c r="J1815" i="30"/>
  <c r="J1816" i="30"/>
  <c r="J1817" i="30"/>
  <c r="J1818" i="30"/>
  <c r="J1819" i="30"/>
  <c r="J1820" i="30"/>
  <c r="J1821" i="30"/>
  <c r="J1822" i="30"/>
  <c r="J1823" i="30"/>
  <c r="J1824" i="30"/>
  <c r="J1825" i="30"/>
  <c r="J1826" i="30"/>
  <c r="J1827" i="30"/>
  <c r="J1828" i="30"/>
  <c r="J1829" i="30"/>
  <c r="J1830" i="30"/>
  <c r="J1831" i="30"/>
  <c r="J1832" i="30"/>
  <c r="J1833" i="30"/>
  <c r="J1834" i="30"/>
  <c r="J1835" i="30"/>
  <c r="J1836" i="30"/>
  <c r="J1837" i="30"/>
  <c r="J1838" i="30"/>
  <c r="J1839" i="30"/>
  <c r="J1840" i="30"/>
  <c r="J1841" i="30"/>
  <c r="J1842" i="30"/>
  <c r="J1843" i="30"/>
  <c r="J1844" i="30"/>
  <c r="J1845" i="30"/>
  <c r="J1846" i="30"/>
  <c r="J1847" i="30"/>
  <c r="J1848" i="30"/>
  <c r="J1849" i="30"/>
  <c r="J1850" i="30"/>
  <c r="J1851" i="30"/>
  <c r="J1852" i="30"/>
  <c r="J1853" i="30"/>
  <c r="J1854" i="30"/>
  <c r="J1855" i="30"/>
  <c r="J1856" i="30"/>
  <c r="J1857" i="30"/>
  <c r="J1858" i="30"/>
  <c r="J1859" i="30"/>
  <c r="J1860" i="30"/>
  <c r="J1861" i="30"/>
  <c r="J1862" i="30"/>
  <c r="J1863" i="30"/>
  <c r="J1864" i="30"/>
  <c r="J1865" i="30"/>
  <c r="J1866" i="30"/>
  <c r="J1867" i="30"/>
  <c r="J1868" i="30"/>
  <c r="J1869" i="30"/>
  <c r="J1870" i="30"/>
  <c r="J1871" i="30"/>
  <c r="J1872" i="30"/>
  <c r="J1873" i="30"/>
  <c r="J1874" i="30"/>
  <c r="J1875" i="30"/>
  <c r="J1876" i="30"/>
  <c r="J1877" i="30"/>
  <c r="J1878" i="30"/>
  <c r="J1879" i="30"/>
  <c r="J1880" i="30"/>
  <c r="J1881" i="30"/>
  <c r="J1882" i="30"/>
  <c r="J1883" i="30"/>
  <c r="J1884" i="30"/>
  <c r="J1885" i="30"/>
  <c r="J1886" i="30"/>
  <c r="J1887" i="30"/>
  <c r="J1888" i="30"/>
  <c r="J1889" i="30"/>
  <c r="J1890" i="30"/>
  <c r="J1891" i="30"/>
  <c r="J1892" i="30"/>
  <c r="J1893" i="30"/>
  <c r="J1894" i="30"/>
  <c r="J1895" i="30"/>
  <c r="J1896" i="30"/>
  <c r="J1897" i="30"/>
  <c r="J1898" i="30"/>
  <c r="J1899" i="30"/>
  <c r="J1900" i="30"/>
  <c r="J1901" i="30"/>
  <c r="J1902" i="30"/>
  <c r="J1903" i="30"/>
  <c r="J1904" i="30"/>
  <c r="J1905" i="30"/>
  <c r="J1906" i="30"/>
  <c r="J1907" i="30"/>
  <c r="J1908" i="30"/>
  <c r="J1909" i="30"/>
  <c r="J1910" i="30"/>
  <c r="J1911" i="30"/>
  <c r="J1912" i="30"/>
  <c r="J1913" i="30"/>
  <c r="J1914" i="30"/>
  <c r="J1915" i="30"/>
  <c r="J1916" i="30"/>
  <c r="J1917" i="30"/>
  <c r="J1918" i="30"/>
  <c r="J1919" i="30"/>
  <c r="J1920" i="30"/>
  <c r="J1921" i="30"/>
  <c r="J1922" i="30"/>
  <c r="J1923" i="30"/>
  <c r="J1924" i="30"/>
  <c r="J1925" i="30"/>
  <c r="J1926" i="30"/>
  <c r="J1927" i="30"/>
  <c r="J1928" i="30"/>
  <c r="J1929" i="30"/>
  <c r="J1930" i="30"/>
  <c r="J1931" i="30"/>
  <c r="J1932" i="30"/>
  <c r="J1933" i="30"/>
  <c r="J1934" i="30"/>
  <c r="J1935" i="30"/>
  <c r="J1936" i="30"/>
  <c r="J1937" i="30"/>
  <c r="J1938" i="30"/>
  <c r="J1939" i="30"/>
  <c r="J1940" i="30"/>
  <c r="J1941" i="30"/>
  <c r="J1942" i="30"/>
  <c r="J1943" i="30"/>
  <c r="J1944" i="30"/>
  <c r="J1945" i="30"/>
  <c r="J1946" i="30"/>
  <c r="J1947" i="30"/>
  <c r="J1948" i="30"/>
  <c r="J1949" i="30"/>
  <c r="J1950" i="30"/>
  <c r="J1951" i="30"/>
  <c r="J1952" i="30"/>
  <c r="J1953" i="30"/>
  <c r="J1954" i="30"/>
  <c r="J1955" i="30"/>
  <c r="J1956" i="30"/>
  <c r="J1957" i="30"/>
  <c r="J1958" i="30"/>
  <c r="J1959" i="30"/>
  <c r="J1960" i="30"/>
  <c r="J1961" i="30"/>
  <c r="J1962" i="30"/>
  <c r="J1963" i="30"/>
  <c r="J1964" i="30"/>
  <c r="J1965" i="30"/>
  <c r="J1966" i="30"/>
  <c r="J1967" i="30"/>
  <c r="J1968" i="30"/>
  <c r="J1969" i="30"/>
  <c r="J1970" i="30"/>
  <c r="J1971" i="30"/>
  <c r="J1972" i="30"/>
  <c r="J1973" i="30"/>
  <c r="J1974" i="30"/>
  <c r="J1975" i="30"/>
  <c r="J1976" i="30"/>
  <c r="J1977" i="30"/>
  <c r="J1978" i="30"/>
  <c r="J1979" i="30"/>
  <c r="J1980" i="30"/>
  <c r="J1981" i="30"/>
  <c r="J1982" i="30"/>
  <c r="J1983" i="30"/>
  <c r="J1984" i="30"/>
  <c r="J1985" i="30"/>
  <c r="J1986" i="30"/>
  <c r="J1987" i="30"/>
  <c r="J1988" i="30"/>
  <c r="J1989" i="30"/>
  <c r="J1990" i="30"/>
  <c r="J1991" i="30"/>
  <c r="J1992" i="30"/>
  <c r="J1993" i="30"/>
  <c r="J1994" i="30"/>
  <c r="J1995" i="30"/>
  <c r="J1996" i="30"/>
  <c r="J1997" i="30"/>
  <c r="J1998" i="30"/>
  <c r="J1999" i="30"/>
  <c r="J2000" i="30"/>
  <c r="J2001" i="30"/>
  <c r="J2002" i="30"/>
  <c r="J2003" i="30"/>
  <c r="J2004" i="30"/>
  <c r="J2005" i="30"/>
  <c r="J2006" i="30"/>
  <c r="J2007" i="30"/>
  <c r="J2008" i="30"/>
  <c r="J2009" i="30"/>
  <c r="J2010" i="30"/>
  <c r="J2011" i="30"/>
  <c r="J2012" i="30"/>
  <c r="J2013" i="30"/>
  <c r="J2014" i="30"/>
  <c r="J2015" i="30"/>
  <c r="J2016" i="30"/>
  <c r="J2017" i="30"/>
  <c r="J2018" i="30"/>
  <c r="J2019" i="30"/>
  <c r="J2020" i="30"/>
  <c r="J2021" i="30"/>
  <c r="J2022" i="30"/>
  <c r="J2023" i="30"/>
  <c r="J2024" i="30"/>
  <c r="J2025" i="30"/>
  <c r="J2026" i="30"/>
  <c r="J2027" i="30"/>
  <c r="J2028" i="30"/>
  <c r="J2029" i="30"/>
  <c r="J2030" i="30"/>
  <c r="J2031" i="30"/>
  <c r="J2032" i="30"/>
  <c r="J2033" i="30"/>
  <c r="J2034" i="30"/>
  <c r="J2035" i="30"/>
  <c r="J2036" i="30"/>
  <c r="J2037" i="30"/>
  <c r="J2038" i="30"/>
  <c r="J2039" i="30"/>
  <c r="J2040" i="30"/>
  <c r="J2041" i="30"/>
  <c r="J2042" i="30"/>
  <c r="J2043" i="30"/>
  <c r="J2044" i="30"/>
  <c r="J2045" i="30"/>
  <c r="J2046" i="30"/>
  <c r="J2047" i="30"/>
  <c r="J2048" i="30"/>
  <c r="J2049" i="30"/>
  <c r="J2050" i="30"/>
  <c r="J2051" i="30"/>
  <c r="J2052" i="30"/>
  <c r="J2053" i="30"/>
  <c r="J2054" i="30"/>
  <c r="J2055" i="30"/>
  <c r="J2056" i="30"/>
  <c r="J2057" i="30"/>
  <c r="J2058" i="30"/>
  <c r="J2059" i="30"/>
  <c r="J2060" i="30"/>
  <c r="J2061" i="30"/>
  <c r="J2062" i="30"/>
  <c r="J2063" i="30"/>
  <c r="J2064" i="30"/>
  <c r="J2065" i="30"/>
  <c r="J2066" i="30"/>
  <c r="J2067" i="30"/>
  <c r="J2068" i="30"/>
  <c r="J2069" i="30"/>
  <c r="J2070" i="30"/>
  <c r="J2071" i="30"/>
  <c r="J2072" i="30"/>
  <c r="J2073" i="30"/>
  <c r="J2074" i="30"/>
  <c r="J2075" i="30"/>
  <c r="J2076" i="30"/>
  <c r="J2077" i="30"/>
  <c r="J2078" i="30"/>
  <c r="J2079" i="30"/>
  <c r="J2080" i="30"/>
  <c r="J2081" i="30"/>
  <c r="J2082" i="30"/>
  <c r="J2083" i="30"/>
  <c r="J2084" i="30"/>
  <c r="J2085" i="30"/>
  <c r="J2086" i="30"/>
  <c r="J2087" i="30"/>
  <c r="J2088" i="30"/>
  <c r="J2089" i="30"/>
  <c r="J2090" i="30"/>
  <c r="J2091" i="30"/>
  <c r="J2092" i="30"/>
  <c r="J2093" i="30"/>
  <c r="J2094" i="30"/>
  <c r="J2095" i="30"/>
  <c r="J2096" i="30"/>
  <c r="J2097" i="30"/>
  <c r="J2098" i="30"/>
  <c r="J2099" i="30"/>
  <c r="J2100" i="30"/>
  <c r="J2101" i="30"/>
  <c r="J2102" i="30"/>
  <c r="J2103" i="30"/>
  <c r="J2104" i="30"/>
  <c r="J2105" i="30"/>
  <c r="J2106" i="30"/>
  <c r="J2107" i="30"/>
  <c r="J2108" i="30"/>
  <c r="J2109" i="30"/>
  <c r="J2110" i="30"/>
  <c r="J2111" i="30"/>
  <c r="J2112" i="30"/>
  <c r="J2113" i="30"/>
  <c r="J2114" i="30"/>
  <c r="J2115" i="30"/>
  <c r="J2116" i="30"/>
  <c r="J2117" i="30"/>
  <c r="J2118" i="30"/>
  <c r="J2119" i="30"/>
  <c r="J2120" i="30"/>
  <c r="J2121" i="30"/>
  <c r="J2122" i="30"/>
  <c r="J2123" i="30"/>
  <c r="J2124" i="30"/>
  <c r="J2125" i="30"/>
  <c r="J2126" i="30"/>
  <c r="J2127" i="30"/>
  <c r="J2128" i="30"/>
  <c r="J2129" i="30"/>
  <c r="J2130" i="30"/>
  <c r="J2131" i="30"/>
  <c r="J2132" i="30"/>
  <c r="J2133" i="30"/>
  <c r="J2134" i="30"/>
  <c r="J2135" i="30"/>
  <c r="J2136" i="30"/>
  <c r="J2137" i="30"/>
  <c r="J2138" i="30"/>
  <c r="J2139" i="30"/>
  <c r="J2140" i="30"/>
  <c r="J2141" i="30"/>
  <c r="J2142" i="30"/>
  <c r="J2143" i="30"/>
  <c r="J2144" i="30"/>
  <c r="J2145" i="30"/>
  <c r="J2146" i="30"/>
  <c r="J2147" i="30"/>
  <c r="J2148" i="30"/>
  <c r="J2149" i="30"/>
  <c r="J2150" i="30"/>
  <c r="J2151" i="30"/>
  <c r="J2152" i="30"/>
  <c r="J2153" i="30"/>
  <c r="J2154" i="30"/>
  <c r="J2155" i="30"/>
  <c r="J2156" i="30"/>
  <c r="J2157" i="30"/>
  <c r="J2158" i="30"/>
  <c r="J2159" i="30"/>
  <c r="J2160" i="30"/>
  <c r="J2161" i="30"/>
  <c r="J2162" i="30"/>
  <c r="J2163" i="30"/>
  <c r="J2164" i="30"/>
  <c r="J2165" i="30"/>
  <c r="J2166" i="30"/>
  <c r="J2167" i="30"/>
  <c r="J2168" i="30"/>
  <c r="J2169" i="30"/>
  <c r="J2170" i="30"/>
  <c r="J2171" i="30"/>
  <c r="J2172" i="30"/>
  <c r="J2173" i="30"/>
  <c r="J2174" i="30"/>
  <c r="J2175" i="30"/>
  <c r="J2176" i="30"/>
  <c r="J2177" i="30"/>
  <c r="J2178" i="30"/>
  <c r="J2179" i="30"/>
  <c r="J2180" i="30"/>
  <c r="J2181" i="30"/>
  <c r="J2182" i="30"/>
  <c r="J2183" i="30"/>
  <c r="J2184" i="30"/>
  <c r="J2185" i="30"/>
  <c r="J2186" i="30"/>
  <c r="J2187" i="30"/>
  <c r="J2188" i="30"/>
  <c r="J2189" i="30"/>
  <c r="J2190" i="30"/>
  <c r="J2191" i="30"/>
  <c r="J2192" i="30"/>
  <c r="J2193" i="30"/>
  <c r="J2194" i="30"/>
  <c r="J2195" i="30"/>
  <c r="J2196" i="30"/>
  <c r="J2197" i="30"/>
  <c r="J2198" i="30"/>
  <c r="J2199" i="30"/>
  <c r="J2200" i="30"/>
  <c r="J2201" i="30"/>
  <c r="J2202" i="30"/>
  <c r="J2203" i="30"/>
  <c r="J2204" i="30"/>
  <c r="J2205" i="30"/>
  <c r="J2206" i="30"/>
  <c r="J2207" i="30"/>
  <c r="J2208" i="30"/>
  <c r="J2209" i="30"/>
  <c r="J2210" i="30"/>
  <c r="J2211" i="30"/>
  <c r="J2212" i="30"/>
  <c r="J2213" i="30"/>
  <c r="J2214" i="30"/>
  <c r="J2215" i="30"/>
  <c r="J2216" i="30"/>
  <c r="J2217" i="30"/>
  <c r="J2218" i="30"/>
  <c r="J2219" i="30"/>
  <c r="J2220" i="30"/>
  <c r="J2221" i="30"/>
  <c r="J2222" i="30"/>
  <c r="J2223" i="30"/>
  <c r="J2224" i="30"/>
  <c r="J2225" i="30"/>
  <c r="J2226" i="30"/>
  <c r="J2227" i="30"/>
  <c r="J2228" i="30"/>
  <c r="J2229" i="30"/>
  <c r="J2230" i="30"/>
  <c r="J2231" i="30"/>
  <c r="J2232" i="30"/>
  <c r="J2233" i="30"/>
  <c r="J2234" i="30"/>
  <c r="J2235" i="30"/>
  <c r="J2236" i="30"/>
  <c r="J2237" i="30"/>
  <c r="J2238" i="30"/>
  <c r="J2239" i="30"/>
  <c r="J2240" i="30"/>
  <c r="J2241" i="30"/>
  <c r="J2242" i="30"/>
  <c r="J2243" i="30"/>
  <c r="J2244" i="30"/>
  <c r="J2245" i="30"/>
  <c r="J2246" i="30"/>
  <c r="J2247" i="30"/>
  <c r="J2248" i="30"/>
  <c r="J2249" i="30"/>
  <c r="J2250" i="30"/>
  <c r="J2251" i="30"/>
  <c r="J2252" i="30"/>
  <c r="J2253" i="30"/>
  <c r="J2254" i="30"/>
  <c r="J2255" i="30"/>
  <c r="J2256" i="30"/>
  <c r="J2257" i="30"/>
  <c r="J2258" i="30"/>
  <c r="J2259" i="30"/>
  <c r="J2260" i="30"/>
  <c r="J2261" i="30"/>
  <c r="J2262" i="30"/>
  <c r="J2263" i="30"/>
  <c r="J2264" i="30"/>
  <c r="J2265" i="30"/>
  <c r="J2266" i="30"/>
  <c r="J2267" i="30"/>
  <c r="J2268" i="30"/>
  <c r="J2269" i="30"/>
  <c r="J2270" i="30"/>
  <c r="J2271" i="30"/>
  <c r="J2272" i="30"/>
  <c r="J2273" i="30"/>
  <c r="J2274" i="30"/>
  <c r="J2275" i="30"/>
  <c r="J2276" i="30"/>
  <c r="J2277" i="30"/>
  <c r="J2278" i="30"/>
  <c r="J2279" i="30"/>
  <c r="J2280" i="30"/>
  <c r="J2281" i="30"/>
  <c r="J2282" i="30"/>
  <c r="J2283" i="30"/>
  <c r="J2284" i="30"/>
  <c r="J2285" i="30"/>
  <c r="J2286" i="30"/>
  <c r="J2287" i="30"/>
  <c r="J2288" i="30"/>
  <c r="J2289" i="30"/>
  <c r="J2290" i="30"/>
  <c r="J2291" i="30"/>
  <c r="J2292" i="30"/>
  <c r="J2293" i="30"/>
  <c r="J2294" i="30"/>
  <c r="J2295" i="30"/>
  <c r="J2296" i="30"/>
  <c r="J2297" i="30"/>
  <c r="J2298" i="30"/>
  <c r="J2299" i="30"/>
  <c r="J2300" i="30"/>
  <c r="J2301" i="30"/>
  <c r="J2302" i="30"/>
  <c r="J2303" i="30"/>
  <c r="J2304" i="30"/>
  <c r="J2305" i="30"/>
  <c r="J2306" i="30"/>
  <c r="J2307" i="30"/>
  <c r="J2308" i="30"/>
  <c r="J2309" i="30"/>
  <c r="J2310" i="30"/>
  <c r="J2311" i="30"/>
  <c r="J2312" i="30"/>
  <c r="J2313" i="30"/>
  <c r="J2314" i="30"/>
  <c r="J2315" i="30"/>
  <c r="J2316" i="30"/>
  <c r="J2317" i="30"/>
  <c r="J2318" i="30"/>
  <c r="J2319" i="30"/>
  <c r="J2320" i="30"/>
  <c r="J2321" i="30"/>
  <c r="J2322" i="30"/>
  <c r="J2323" i="30"/>
  <c r="J2324" i="30"/>
  <c r="J2325" i="30"/>
  <c r="J2326" i="30"/>
  <c r="J2327" i="30"/>
  <c r="J2328" i="30"/>
  <c r="J2329" i="30"/>
  <c r="J2330" i="30"/>
  <c r="J2331" i="30"/>
  <c r="J2332" i="30"/>
  <c r="J2333" i="30"/>
  <c r="J2334" i="30"/>
  <c r="J2335" i="30"/>
  <c r="J2336" i="30"/>
  <c r="J2337" i="30"/>
  <c r="J2338" i="30"/>
  <c r="J2339" i="30"/>
  <c r="J2340" i="30"/>
  <c r="J2341" i="30"/>
  <c r="J2342" i="30"/>
  <c r="J2343" i="30"/>
  <c r="J2344" i="30"/>
  <c r="J2345" i="30"/>
  <c r="J2346" i="30"/>
  <c r="J2347" i="30"/>
  <c r="J2348" i="30"/>
  <c r="J2349" i="30"/>
  <c r="J2350" i="30"/>
  <c r="J2351" i="30"/>
  <c r="J2352" i="30"/>
  <c r="J2353" i="30"/>
  <c r="J2354" i="30"/>
  <c r="J2355" i="30"/>
  <c r="J2356" i="30"/>
  <c r="J2357" i="30"/>
  <c r="J2358" i="30"/>
  <c r="J2359" i="30"/>
  <c r="J2360" i="30"/>
  <c r="J2361" i="30"/>
  <c r="J2362" i="30"/>
  <c r="J2363" i="30"/>
  <c r="J2364" i="30"/>
  <c r="J2365" i="30"/>
  <c r="J2366" i="30"/>
  <c r="J2367" i="30"/>
  <c r="J2368" i="30"/>
  <c r="J2369" i="30"/>
  <c r="J2370" i="30"/>
  <c r="J2371" i="30"/>
  <c r="J2372" i="30"/>
  <c r="J2373" i="30"/>
  <c r="J2374" i="30"/>
  <c r="J2375" i="30"/>
  <c r="J2376" i="30"/>
  <c r="J2377" i="30"/>
  <c r="J2378" i="30"/>
  <c r="J2379" i="30"/>
  <c r="J2380" i="30"/>
  <c r="J2381" i="30"/>
  <c r="J2382" i="30"/>
  <c r="J2383" i="30"/>
  <c r="J2384" i="30"/>
  <c r="J2385" i="30"/>
  <c r="J2386" i="30"/>
  <c r="J2387" i="30"/>
  <c r="J2388" i="30"/>
  <c r="J2389" i="30"/>
  <c r="J2390" i="30"/>
  <c r="J2391" i="30"/>
  <c r="J2392" i="30"/>
  <c r="J2393" i="30"/>
  <c r="J2394" i="30"/>
  <c r="J2395" i="30"/>
  <c r="J2396" i="30"/>
  <c r="J2397" i="30"/>
  <c r="J2398" i="30"/>
  <c r="J2399" i="30"/>
  <c r="J2400" i="30"/>
  <c r="J2401" i="30"/>
  <c r="J2402" i="30"/>
  <c r="J2403" i="30"/>
  <c r="J2404" i="30"/>
  <c r="J2405" i="30"/>
  <c r="J2406" i="30"/>
  <c r="J2407" i="30"/>
  <c r="J2408" i="30"/>
  <c r="J2409" i="30"/>
  <c r="J2410" i="30"/>
  <c r="J2411" i="30"/>
  <c r="J2412" i="30"/>
  <c r="J2413" i="30"/>
  <c r="J2414" i="30"/>
  <c r="J2415" i="30"/>
  <c r="J2416" i="30"/>
  <c r="J2417" i="30"/>
  <c r="J2418" i="30"/>
  <c r="J2419" i="30"/>
  <c r="J2420" i="30"/>
  <c r="J2421" i="30"/>
  <c r="J2422" i="30"/>
  <c r="J2423" i="30"/>
  <c r="J2424" i="30"/>
  <c r="J2425" i="30"/>
  <c r="J2426" i="30"/>
  <c r="J2427" i="30"/>
  <c r="J2428" i="30"/>
  <c r="J2429" i="30"/>
  <c r="J2430" i="30"/>
  <c r="J2431" i="30"/>
  <c r="J2432" i="30"/>
  <c r="J2433" i="30"/>
  <c r="J2434" i="30"/>
  <c r="J2435" i="30"/>
  <c r="J2436" i="30"/>
  <c r="J2437" i="30"/>
  <c r="J2438" i="30"/>
  <c r="J2439" i="30"/>
  <c r="J2440" i="30"/>
  <c r="J2441" i="30"/>
  <c r="J2442" i="30"/>
  <c r="J2443" i="30"/>
  <c r="J2444" i="30"/>
  <c r="J2445" i="30"/>
  <c r="J2446" i="30"/>
  <c r="J2447" i="30"/>
  <c r="J2448" i="30"/>
  <c r="J2449" i="30"/>
  <c r="J2450" i="30"/>
  <c r="J2451" i="30"/>
  <c r="J2452" i="30"/>
  <c r="J2453" i="30"/>
  <c r="J2454" i="30"/>
  <c r="J2455" i="30"/>
  <c r="J2456" i="30"/>
  <c r="J2457" i="30"/>
  <c r="J2458" i="30"/>
  <c r="J2459" i="30"/>
  <c r="J2460" i="30"/>
  <c r="J2461" i="30"/>
  <c r="J2462" i="30"/>
  <c r="J2463" i="30"/>
  <c r="J2464" i="30"/>
  <c r="J2465" i="30"/>
  <c r="J2466" i="30"/>
  <c r="J2467" i="30"/>
  <c r="J2468" i="30"/>
  <c r="J2469" i="30"/>
  <c r="J2470" i="30"/>
  <c r="J2471" i="30"/>
  <c r="J2472" i="30"/>
  <c r="J2473" i="30"/>
  <c r="J2474" i="30"/>
  <c r="J2475" i="30"/>
  <c r="J2476" i="30"/>
  <c r="J2477" i="30"/>
  <c r="J2478" i="30"/>
  <c r="J2479" i="30"/>
  <c r="J2480" i="30"/>
  <c r="J2481" i="30"/>
  <c r="J2482" i="30"/>
  <c r="J2483" i="30"/>
  <c r="J2484" i="30"/>
  <c r="J2485" i="30"/>
  <c r="J2486" i="30"/>
  <c r="J2487" i="30"/>
  <c r="J2488" i="30"/>
  <c r="J2489" i="30"/>
  <c r="J2490" i="30"/>
  <c r="J2491" i="30"/>
  <c r="J2492" i="30"/>
  <c r="J2493" i="30"/>
  <c r="J2494" i="30"/>
  <c r="J2495" i="30"/>
  <c r="J2496" i="30"/>
  <c r="J2497" i="30"/>
  <c r="J2498" i="30"/>
  <c r="J2499" i="30"/>
  <c r="J2500" i="30"/>
  <c r="J2501" i="30"/>
  <c r="J2502" i="30"/>
  <c r="J2503" i="30"/>
  <c r="J2504" i="30"/>
  <c r="J2505" i="30"/>
  <c r="J2506" i="30"/>
  <c r="J2507" i="30"/>
  <c r="J2508" i="30"/>
  <c r="J2509" i="30"/>
  <c r="J2510" i="30"/>
  <c r="J2511" i="30"/>
  <c r="J2512" i="30"/>
  <c r="J2513" i="30"/>
  <c r="J2514" i="30"/>
  <c r="J2515" i="30"/>
  <c r="J2516" i="30"/>
  <c r="J2517" i="30"/>
  <c r="J2518" i="30"/>
  <c r="J2519" i="30"/>
  <c r="J2520" i="30"/>
  <c r="J2521" i="30"/>
  <c r="J2522" i="30"/>
  <c r="J2523" i="30"/>
  <c r="J2524" i="30"/>
  <c r="J2525" i="30"/>
  <c r="J2526" i="30"/>
  <c r="J2527" i="30"/>
  <c r="J2528" i="30"/>
  <c r="J2529" i="30"/>
  <c r="J2530" i="30"/>
  <c r="J2531" i="30"/>
  <c r="J2532" i="30"/>
  <c r="J2533" i="30"/>
  <c r="J2534" i="30"/>
  <c r="J2535" i="30"/>
  <c r="J2536" i="30"/>
  <c r="J2537" i="30"/>
  <c r="J2538" i="30"/>
  <c r="J2539" i="30"/>
  <c r="J2540" i="30"/>
  <c r="J2541" i="30"/>
  <c r="J2542" i="30"/>
  <c r="J2543" i="30"/>
  <c r="J2544" i="30"/>
  <c r="J2545" i="30"/>
  <c r="J2546" i="30"/>
  <c r="J2547" i="30"/>
  <c r="J2548" i="30"/>
  <c r="J2549" i="30"/>
  <c r="J2550" i="30"/>
  <c r="J2551" i="30"/>
  <c r="J2552" i="30"/>
  <c r="J2553" i="30"/>
  <c r="J2554" i="30"/>
  <c r="J2555" i="30"/>
  <c r="J2556" i="30"/>
  <c r="J2557" i="30"/>
  <c r="J2558" i="30"/>
  <c r="J2559" i="30"/>
  <c r="J2560" i="30"/>
  <c r="J2561" i="30"/>
  <c r="J2562" i="30"/>
  <c r="J2563" i="30"/>
  <c r="J2564" i="30"/>
  <c r="J2565" i="30"/>
  <c r="J2566" i="30"/>
  <c r="J2567" i="30"/>
  <c r="J2568" i="30"/>
  <c r="J2569" i="30"/>
  <c r="J2570" i="30"/>
  <c r="J2571" i="30"/>
  <c r="J2572" i="30"/>
  <c r="J2573" i="30"/>
  <c r="J2574" i="30"/>
  <c r="J2575" i="30"/>
  <c r="J2576" i="30"/>
  <c r="J2577" i="30"/>
  <c r="J2578" i="30"/>
  <c r="J2579" i="30"/>
  <c r="J2580" i="30"/>
  <c r="J2581" i="30"/>
  <c r="J2582" i="30"/>
  <c r="J2583" i="30"/>
  <c r="J2584" i="30"/>
  <c r="J2585" i="30"/>
  <c r="J2586" i="30"/>
  <c r="J2587" i="30"/>
  <c r="J2588" i="30"/>
  <c r="J2589" i="30"/>
  <c r="J2590" i="30"/>
  <c r="J2591" i="30"/>
  <c r="J2592" i="30"/>
  <c r="J2593" i="30"/>
  <c r="J2594" i="30"/>
  <c r="J2595" i="30"/>
  <c r="J2596" i="30"/>
  <c r="J2597" i="30"/>
  <c r="J2598" i="30"/>
  <c r="J2599" i="30"/>
  <c r="J2600" i="30"/>
  <c r="J2601" i="30"/>
  <c r="J2602" i="30"/>
  <c r="J2603" i="30"/>
  <c r="J2604" i="30"/>
  <c r="J2605" i="30"/>
  <c r="J2606" i="30"/>
  <c r="J2607" i="30"/>
  <c r="J2608" i="30"/>
  <c r="J2609" i="30"/>
  <c r="J2610" i="30"/>
  <c r="J2611" i="30"/>
  <c r="J2612" i="30"/>
  <c r="J2613" i="30"/>
  <c r="J2614" i="30"/>
  <c r="J2615" i="30"/>
  <c r="J2616" i="30"/>
  <c r="J2617" i="30"/>
  <c r="J2618" i="30"/>
  <c r="J2619" i="30"/>
  <c r="J2620" i="30"/>
  <c r="J2621" i="30"/>
  <c r="J2622" i="30"/>
  <c r="J2623" i="30"/>
  <c r="J2624" i="30"/>
  <c r="J2625" i="30"/>
  <c r="J2626" i="30"/>
  <c r="J2627" i="30"/>
  <c r="J2628" i="30"/>
  <c r="J2629" i="30"/>
  <c r="J2630" i="30"/>
  <c r="J2631" i="30"/>
  <c r="J2632" i="30"/>
  <c r="J2633" i="30"/>
  <c r="J2634" i="30"/>
  <c r="J2635" i="30"/>
  <c r="J2636" i="30"/>
  <c r="J2637" i="30"/>
  <c r="J2638" i="30"/>
  <c r="J2639" i="30"/>
  <c r="J2640" i="30"/>
  <c r="J2641" i="30"/>
  <c r="J2642" i="30"/>
  <c r="J2643" i="30"/>
  <c r="J2644" i="30"/>
  <c r="J2645" i="30"/>
  <c r="J2646" i="30"/>
  <c r="J2647" i="30"/>
  <c r="J2648" i="30"/>
  <c r="J2649" i="30"/>
  <c r="J2650" i="30"/>
  <c r="J2651" i="30"/>
  <c r="J2652" i="30"/>
  <c r="J2653" i="30"/>
  <c r="J2654" i="30"/>
  <c r="J2655" i="30"/>
  <c r="J2656" i="30"/>
  <c r="J2657" i="30"/>
  <c r="J2658" i="30"/>
  <c r="J2659" i="30"/>
  <c r="J2660" i="30"/>
  <c r="J2661" i="30"/>
  <c r="J2662" i="30"/>
  <c r="J2663" i="30"/>
  <c r="J2664" i="30"/>
  <c r="J2665" i="30"/>
  <c r="J2666" i="30"/>
  <c r="J2667" i="30"/>
  <c r="J2668" i="30"/>
  <c r="J2669" i="30"/>
  <c r="J2670" i="30"/>
  <c r="J2671" i="30"/>
  <c r="J2672" i="30"/>
  <c r="J2673" i="30"/>
  <c r="J2674" i="30"/>
  <c r="J2675" i="30"/>
  <c r="J2676" i="30"/>
  <c r="J2677" i="30"/>
  <c r="J2678" i="30"/>
  <c r="J2679" i="30"/>
  <c r="J2680" i="30"/>
  <c r="J2681" i="30"/>
  <c r="J2682" i="30"/>
  <c r="J2683" i="30"/>
  <c r="J2684" i="30"/>
  <c r="J2685" i="30"/>
  <c r="J2686" i="30"/>
  <c r="J2687" i="30"/>
  <c r="J2688" i="30"/>
  <c r="J2689" i="30"/>
  <c r="J2690" i="30"/>
  <c r="J2691" i="30"/>
  <c r="J2692" i="30"/>
  <c r="J2693" i="30"/>
  <c r="J2694" i="30"/>
  <c r="J2695" i="30"/>
  <c r="J2696" i="30"/>
  <c r="J2697" i="30"/>
  <c r="J2698" i="30"/>
  <c r="J2699" i="30"/>
  <c r="J2700" i="30"/>
  <c r="J2701" i="30"/>
  <c r="J2702" i="30"/>
  <c r="J2703" i="30"/>
  <c r="J2704" i="30"/>
  <c r="J2705" i="30"/>
  <c r="J2706" i="30"/>
  <c r="J2707" i="30"/>
  <c r="J2708" i="30"/>
  <c r="J2709" i="30"/>
  <c r="J2710" i="30"/>
  <c r="J2711" i="30"/>
  <c r="J2712" i="30"/>
  <c r="J2713" i="30"/>
  <c r="J2714" i="30"/>
  <c r="J2715" i="30"/>
  <c r="J2716" i="30"/>
  <c r="J2717" i="30"/>
  <c r="J2718" i="30"/>
  <c r="J2719" i="30"/>
  <c r="J2720" i="30"/>
  <c r="J2721" i="30"/>
  <c r="J2722" i="30"/>
  <c r="J2723" i="30"/>
  <c r="J2724" i="30"/>
  <c r="J2725" i="30"/>
  <c r="J2726" i="30"/>
  <c r="J2727" i="30"/>
  <c r="J2728" i="30"/>
  <c r="J2729" i="30"/>
  <c r="J2730" i="30"/>
  <c r="J2731" i="30"/>
  <c r="J2732" i="30"/>
  <c r="J2733" i="30"/>
  <c r="J2734" i="30"/>
  <c r="J2735" i="30"/>
  <c r="J2736" i="30"/>
  <c r="J2737" i="30"/>
  <c r="J2738" i="30"/>
  <c r="J2739" i="30"/>
  <c r="J2740" i="30"/>
  <c r="J2741" i="30"/>
  <c r="J2742" i="30"/>
  <c r="J2743" i="30"/>
  <c r="J2744" i="30"/>
  <c r="J2745" i="30"/>
  <c r="J2746" i="30"/>
  <c r="J2747" i="30"/>
  <c r="J2748" i="30"/>
  <c r="J2749" i="30"/>
  <c r="J2750" i="30"/>
  <c r="J2751" i="30"/>
  <c r="J2752" i="30"/>
  <c r="J2753" i="30"/>
  <c r="J2754" i="30"/>
  <c r="J2755" i="30"/>
  <c r="J2756" i="30"/>
  <c r="J2757" i="30"/>
  <c r="J2758" i="30"/>
  <c r="J2759" i="30"/>
  <c r="J2760" i="30"/>
  <c r="J2761" i="30"/>
  <c r="J2762" i="30"/>
  <c r="J2763" i="30"/>
  <c r="J2764" i="30"/>
  <c r="J2765" i="30"/>
  <c r="J2766" i="30"/>
  <c r="J2767" i="30"/>
  <c r="J2768" i="30"/>
  <c r="J2769" i="30"/>
  <c r="J2770" i="30"/>
  <c r="J2771" i="30"/>
  <c r="J2772" i="30"/>
  <c r="J2773" i="30"/>
  <c r="J2774" i="30"/>
  <c r="J2775" i="30"/>
  <c r="J2776" i="30"/>
  <c r="J2777" i="30"/>
  <c r="J2778" i="30"/>
  <c r="J2779" i="30"/>
  <c r="J2780" i="30"/>
  <c r="J2781" i="30"/>
  <c r="J2782" i="30"/>
  <c r="J2783" i="30"/>
  <c r="J2784" i="30"/>
  <c r="J2785" i="30"/>
  <c r="J2786" i="30"/>
  <c r="J2787" i="30"/>
  <c r="J2788" i="30"/>
  <c r="J2789" i="30"/>
  <c r="J2790" i="30"/>
  <c r="J2791" i="30"/>
  <c r="J2792" i="30"/>
  <c r="J2793" i="30"/>
  <c r="J2794" i="30"/>
  <c r="J2795" i="30"/>
  <c r="J2796" i="30"/>
  <c r="J2797" i="30"/>
  <c r="J2798" i="30"/>
  <c r="J2799" i="30"/>
  <c r="J2800" i="30"/>
  <c r="J2801" i="30"/>
  <c r="J2802" i="30"/>
  <c r="J2803" i="30"/>
  <c r="J2804" i="30"/>
  <c r="J2805" i="30"/>
  <c r="J2806" i="30"/>
  <c r="J2807" i="30"/>
  <c r="J2808" i="30"/>
  <c r="J2809" i="30"/>
  <c r="J2810" i="30"/>
  <c r="J2811" i="30"/>
  <c r="J2812" i="30"/>
  <c r="J2813" i="30"/>
  <c r="J2814" i="30"/>
  <c r="J2815" i="30"/>
  <c r="J2816" i="30"/>
  <c r="J2817" i="30"/>
  <c r="J2818" i="30"/>
  <c r="J2819" i="30"/>
  <c r="J2820" i="30"/>
  <c r="J2821" i="30"/>
  <c r="J2822" i="30"/>
  <c r="J2823" i="30"/>
  <c r="J2824" i="30"/>
  <c r="J2825" i="30"/>
  <c r="J2826" i="30"/>
  <c r="J2827" i="30"/>
  <c r="J2828" i="30"/>
  <c r="J2829" i="30"/>
  <c r="J2830" i="30"/>
  <c r="J2831" i="30"/>
  <c r="J2832" i="30"/>
  <c r="J2833" i="30"/>
  <c r="J2834" i="30"/>
  <c r="J2835" i="30"/>
  <c r="J2836" i="30"/>
  <c r="J2837" i="30"/>
  <c r="J2838" i="30"/>
  <c r="J2839" i="30"/>
  <c r="J2840" i="30"/>
  <c r="J2841" i="30"/>
  <c r="J2842" i="30"/>
  <c r="J2843" i="30"/>
  <c r="J2844" i="30"/>
  <c r="J2845" i="30"/>
  <c r="J2846" i="30"/>
  <c r="J2847" i="30"/>
  <c r="J2848" i="30"/>
  <c r="J2849" i="30"/>
  <c r="J2850" i="30"/>
  <c r="J2851" i="30"/>
  <c r="J2852" i="30"/>
  <c r="J2853" i="30"/>
  <c r="J2854" i="30"/>
  <c r="J2855" i="30"/>
  <c r="J2856" i="30"/>
  <c r="J2857" i="30"/>
  <c r="J2858" i="30"/>
  <c r="J2859" i="30"/>
  <c r="J2860" i="30"/>
  <c r="J2861" i="30"/>
  <c r="J2862" i="30"/>
  <c r="J2863" i="30"/>
  <c r="J2864" i="30"/>
  <c r="J2865" i="30"/>
  <c r="J2866" i="30"/>
  <c r="J2867" i="30"/>
  <c r="J2868" i="30"/>
  <c r="J2869" i="30"/>
  <c r="J2870" i="30"/>
  <c r="J2871" i="30"/>
  <c r="J2872" i="30"/>
  <c r="J2873" i="30"/>
  <c r="J2874" i="30"/>
  <c r="J2875" i="30"/>
  <c r="J2876" i="30"/>
  <c r="J2877" i="30"/>
  <c r="J2878" i="30"/>
  <c r="J2879" i="30"/>
  <c r="J2880" i="30"/>
  <c r="J2881" i="30"/>
  <c r="J2882" i="30"/>
  <c r="J2883" i="30"/>
  <c r="J2884" i="30"/>
  <c r="J2885" i="30"/>
  <c r="J2886" i="30"/>
  <c r="J2887" i="30"/>
  <c r="J2888" i="30"/>
  <c r="J2889" i="30"/>
  <c r="J2890" i="30"/>
  <c r="J2891" i="30"/>
  <c r="J2892" i="30"/>
  <c r="J2893" i="30"/>
  <c r="J2894" i="30"/>
  <c r="J2895" i="30"/>
  <c r="J2896" i="30"/>
  <c r="J2897" i="30"/>
  <c r="J2898" i="30"/>
  <c r="J2899" i="30"/>
  <c r="J2900" i="30"/>
  <c r="J2901" i="30"/>
  <c r="J2902" i="30"/>
  <c r="J2903" i="30"/>
  <c r="J2904" i="30"/>
  <c r="J2905" i="30"/>
  <c r="J2906" i="30"/>
  <c r="J2907" i="30"/>
  <c r="J2908" i="30"/>
  <c r="J2909" i="30"/>
  <c r="J2910" i="30"/>
  <c r="J2911" i="30"/>
  <c r="J2912" i="30"/>
  <c r="J2913" i="30"/>
  <c r="J2914" i="30"/>
  <c r="J2915" i="30"/>
  <c r="J2916" i="30"/>
  <c r="J2917" i="30"/>
  <c r="J2918" i="30"/>
  <c r="J2919" i="30"/>
  <c r="J2920" i="30"/>
  <c r="J2921" i="30"/>
  <c r="J2922" i="30"/>
  <c r="J2923" i="30"/>
  <c r="J2924" i="30"/>
  <c r="J2925" i="30"/>
  <c r="J2926" i="30"/>
  <c r="J2927" i="30"/>
  <c r="J2928" i="30"/>
  <c r="J2929" i="30"/>
  <c r="J2930" i="30"/>
  <c r="J2931" i="30"/>
  <c r="J2932" i="30"/>
  <c r="J2933" i="30"/>
  <c r="J2934" i="30"/>
  <c r="J2935" i="30"/>
  <c r="J2936" i="30"/>
  <c r="J2937" i="30"/>
  <c r="J2938" i="30"/>
  <c r="J2939" i="30"/>
  <c r="J2940" i="30"/>
  <c r="J2941" i="30"/>
  <c r="J2942" i="30"/>
  <c r="J2943" i="30"/>
  <c r="J2944" i="30"/>
  <c r="J2945" i="30"/>
  <c r="J2946" i="30"/>
  <c r="J2947" i="30"/>
  <c r="J2948" i="30"/>
  <c r="J2949" i="30"/>
  <c r="J2950" i="30"/>
  <c r="J2951" i="30"/>
  <c r="J2952" i="30"/>
  <c r="J2953" i="30"/>
  <c r="J2954" i="30"/>
  <c r="J2955" i="30"/>
  <c r="J2956" i="30"/>
  <c r="J2957" i="30"/>
  <c r="J2958" i="30"/>
  <c r="J2959" i="30"/>
  <c r="J2960" i="30"/>
  <c r="J2961" i="30"/>
  <c r="J2962" i="30"/>
  <c r="J2963" i="30"/>
  <c r="J2964" i="30"/>
  <c r="J2965" i="30"/>
  <c r="J2966" i="30"/>
  <c r="J2967" i="30"/>
  <c r="J2968" i="30"/>
  <c r="J2969" i="30"/>
  <c r="J2970" i="30"/>
  <c r="J2971" i="30"/>
  <c r="J2972" i="30"/>
  <c r="J2973" i="30"/>
  <c r="J2974" i="30"/>
  <c r="J2975" i="30"/>
  <c r="J2976" i="30"/>
  <c r="J2977" i="30"/>
  <c r="J2978" i="30"/>
  <c r="J2979" i="30"/>
  <c r="J2980" i="30"/>
  <c r="J2981" i="30"/>
  <c r="J2982" i="30"/>
  <c r="J2983" i="30"/>
  <c r="J2984" i="30"/>
  <c r="J2985" i="30"/>
  <c r="J2986" i="30"/>
  <c r="J2987" i="30"/>
  <c r="J2988" i="30"/>
  <c r="J2989" i="30"/>
  <c r="J2990" i="30"/>
  <c r="J2991" i="30"/>
  <c r="J2992" i="30"/>
  <c r="J2993" i="30"/>
  <c r="J2994" i="30"/>
  <c r="J2995" i="30"/>
  <c r="J2996" i="30"/>
  <c r="J2997" i="30"/>
  <c r="J2998" i="30"/>
  <c r="J2999" i="30"/>
  <c r="J3000" i="30"/>
  <c r="J3001" i="30"/>
  <c r="J3002" i="30"/>
  <c r="J3003" i="30"/>
  <c r="J3004" i="30"/>
  <c r="J3005" i="30"/>
  <c r="J3006" i="30"/>
  <c r="J3007" i="30"/>
  <c r="J3008" i="30"/>
  <c r="J3009" i="30"/>
  <c r="J3010" i="30"/>
  <c r="J3011" i="30"/>
  <c r="J3012" i="30"/>
  <c r="J3013" i="30"/>
  <c r="J3014" i="30"/>
  <c r="J3015" i="30"/>
  <c r="J3016" i="30"/>
  <c r="J3017" i="30"/>
  <c r="J3018" i="30"/>
  <c r="J3019" i="30"/>
  <c r="J3020" i="30"/>
  <c r="J3021" i="30"/>
  <c r="J3022" i="30"/>
  <c r="J3023" i="30"/>
  <c r="J3024" i="30"/>
  <c r="J3025" i="30"/>
  <c r="J3026" i="30"/>
  <c r="J3027" i="30"/>
  <c r="J3028" i="30"/>
  <c r="J3029" i="30"/>
  <c r="J3030" i="30"/>
  <c r="J3031" i="30"/>
  <c r="J3032" i="30"/>
  <c r="J3033" i="30"/>
  <c r="J3034" i="30"/>
  <c r="J3035" i="30"/>
  <c r="J3036" i="30"/>
  <c r="J3037" i="30"/>
  <c r="J3038" i="30"/>
  <c r="J3039" i="30"/>
  <c r="J3040" i="30"/>
  <c r="J3041" i="30"/>
  <c r="J3042" i="30"/>
  <c r="J3043" i="30"/>
  <c r="J3044" i="30"/>
  <c r="J3045" i="30"/>
  <c r="J3046" i="30"/>
  <c r="J3047" i="30"/>
  <c r="J3048" i="30"/>
  <c r="J3049" i="30"/>
  <c r="J3050" i="30"/>
  <c r="J3051" i="30"/>
  <c r="J3052" i="30"/>
  <c r="J3053" i="30"/>
  <c r="J3054" i="30"/>
  <c r="J3055" i="30"/>
  <c r="J3056" i="30"/>
  <c r="J3057" i="30"/>
  <c r="J3058" i="30"/>
  <c r="J3059" i="30"/>
  <c r="J3060" i="30"/>
  <c r="J3061" i="30"/>
  <c r="J3062" i="30"/>
  <c r="J3063" i="30"/>
  <c r="J3064" i="30"/>
  <c r="J3065" i="30"/>
  <c r="J3066" i="30"/>
  <c r="J3067" i="30"/>
  <c r="J3068" i="30"/>
  <c r="J3069" i="30"/>
  <c r="J3070" i="30"/>
  <c r="J3071" i="30"/>
  <c r="J3072" i="30"/>
  <c r="J3073" i="30"/>
  <c r="J3074" i="30"/>
  <c r="J3075" i="30"/>
  <c r="J3076" i="30"/>
  <c r="J3077" i="30"/>
  <c r="J3078" i="30"/>
  <c r="J3079" i="30"/>
  <c r="J3080" i="30"/>
  <c r="J3081" i="30"/>
  <c r="J3082" i="30"/>
  <c r="J3083" i="30"/>
  <c r="J3084" i="30"/>
  <c r="J3085" i="30"/>
  <c r="J3086" i="30"/>
  <c r="J3087" i="30"/>
  <c r="J3088" i="30"/>
  <c r="J3089" i="30"/>
  <c r="J3090" i="30"/>
  <c r="J3091" i="30"/>
  <c r="J3092" i="30"/>
  <c r="J3093" i="30"/>
  <c r="J3094" i="30"/>
  <c r="J3095" i="30"/>
  <c r="J3096" i="30"/>
  <c r="J3097" i="30"/>
  <c r="J3098" i="30"/>
  <c r="J3099" i="30"/>
  <c r="J2" i="30"/>
  <c r="G3" i="30"/>
  <c r="G3211" i="30"/>
  <c r="G3209" i="30"/>
  <c r="G4" i="30"/>
  <c r="G5" i="30"/>
  <c r="G6" i="30"/>
  <c r="G7" i="30"/>
  <c r="G8" i="30"/>
  <c r="G9" i="30"/>
  <c r="G10" i="30"/>
  <c r="G11" i="30"/>
  <c r="G12" i="30"/>
  <c r="G13" i="30"/>
  <c r="G14" i="30"/>
  <c r="G15" i="30"/>
  <c r="G16" i="30"/>
  <c r="G17" i="30"/>
  <c r="G18" i="30"/>
  <c r="G19" i="30"/>
  <c r="G20" i="30"/>
  <c r="G3207" i="30"/>
  <c r="G3212" i="30"/>
  <c r="G3213" i="30"/>
  <c r="G21" i="30"/>
  <c r="G22" i="30"/>
  <c r="G23" i="30"/>
  <c r="G24" i="30"/>
  <c r="G25" i="30"/>
  <c r="G26" i="30"/>
  <c r="G27" i="30"/>
  <c r="G3324" i="30"/>
  <c r="G28" i="30"/>
  <c r="G29" i="30"/>
  <c r="G30" i="30"/>
  <c r="G31" i="30"/>
  <c r="G32" i="30"/>
  <c r="G33" i="30"/>
  <c r="G34" i="30"/>
  <c r="G35" i="30"/>
  <c r="G3206" i="30"/>
  <c r="G3208" i="30"/>
  <c r="G3210" i="30"/>
  <c r="G36" i="30"/>
  <c r="G37" i="30"/>
  <c r="G38" i="30"/>
  <c r="G39" i="30"/>
  <c r="G40" i="30"/>
  <c r="G41" i="30"/>
  <c r="G42" i="30"/>
  <c r="G43" i="30"/>
  <c r="G44" i="30"/>
  <c r="G45" i="30"/>
  <c r="G46" i="30"/>
  <c r="G47" i="30"/>
  <c r="G48" i="30"/>
  <c r="G49" i="30"/>
  <c r="G50" i="30"/>
  <c r="G51" i="30"/>
  <c r="G52" i="30"/>
  <c r="G53" i="30"/>
  <c r="G54" i="30"/>
  <c r="G55" i="30"/>
  <c r="G56" i="30"/>
  <c r="G3202" i="30"/>
  <c r="G3203" i="30"/>
  <c r="G3204" i="30"/>
  <c r="G3205" i="30"/>
  <c r="G57" i="30"/>
  <c r="G58" i="30"/>
  <c r="G59" i="30"/>
  <c r="G60" i="30"/>
  <c r="G61" i="30"/>
  <c r="G62" i="30"/>
  <c r="G63" i="30"/>
  <c r="G64" i="30"/>
  <c r="G65" i="30"/>
  <c r="G66" i="30"/>
  <c r="G67" i="30"/>
  <c r="G68" i="30"/>
  <c r="G69" i="30"/>
  <c r="G70" i="30"/>
  <c r="G71" i="30"/>
  <c r="G72" i="30"/>
  <c r="G73" i="30"/>
  <c r="G74" i="30"/>
  <c r="G75" i="30"/>
  <c r="G76" i="30"/>
  <c r="G77" i="30"/>
  <c r="G78" i="30"/>
  <c r="G79" i="30"/>
  <c r="G80" i="30"/>
  <c r="G81" i="30"/>
  <c r="G82" i="30"/>
  <c r="G83" i="30"/>
  <c r="G84" i="30"/>
  <c r="G85" i="30"/>
  <c r="G86" i="30"/>
  <c r="G87" i="30"/>
  <c r="G88" i="30"/>
  <c r="G89" i="30"/>
  <c r="G90" i="30"/>
  <c r="G91" i="30"/>
  <c r="G92" i="30"/>
  <c r="G93" i="30"/>
  <c r="G94" i="30"/>
  <c r="G95" i="30"/>
  <c r="G96" i="30"/>
  <c r="G97" i="30"/>
  <c r="G98" i="30"/>
  <c r="G99" i="30"/>
  <c r="G100" i="30"/>
  <c r="G3199" i="30"/>
  <c r="G3200" i="30"/>
  <c r="G3201" i="30"/>
  <c r="G101" i="30"/>
  <c r="G102" i="30"/>
  <c r="G103" i="30"/>
  <c r="G104" i="30"/>
  <c r="G105" i="30"/>
  <c r="G106" i="30"/>
  <c r="G107" i="30"/>
  <c r="G108" i="30"/>
  <c r="G109" i="30"/>
  <c r="G110" i="30"/>
  <c r="G111" i="30"/>
  <c r="G112" i="30"/>
  <c r="G113" i="30"/>
  <c r="G114" i="30"/>
  <c r="G115" i="30"/>
  <c r="G116" i="30"/>
  <c r="G117" i="30"/>
  <c r="G118" i="30"/>
  <c r="G119" i="30"/>
  <c r="G120" i="30"/>
  <c r="G121" i="30"/>
  <c r="G122" i="30"/>
  <c r="G123" i="30"/>
  <c r="G124" i="30"/>
  <c r="G125" i="30"/>
  <c r="G126" i="30"/>
  <c r="G127" i="30"/>
  <c r="G128" i="30"/>
  <c r="G129" i="30"/>
  <c r="G130" i="30"/>
  <c r="G131" i="30"/>
  <c r="G132" i="30"/>
  <c r="G133" i="30"/>
  <c r="G134" i="30"/>
  <c r="G135" i="30"/>
  <c r="G136" i="30"/>
  <c r="G137" i="30"/>
  <c r="G138" i="30"/>
  <c r="G139" i="30"/>
  <c r="G140" i="30"/>
  <c r="G141" i="30"/>
  <c r="G142" i="30"/>
  <c r="G143" i="30"/>
  <c r="G144" i="30"/>
  <c r="G145" i="30"/>
  <c r="G146" i="30"/>
  <c r="G147" i="30"/>
  <c r="G148" i="30"/>
  <c r="G149" i="30"/>
  <c r="G150" i="30"/>
  <c r="G151" i="30"/>
  <c r="G152" i="30"/>
  <c r="G153" i="30"/>
  <c r="G154" i="30"/>
  <c r="G155" i="30"/>
  <c r="G156" i="30"/>
  <c r="G157" i="30"/>
  <c r="G158" i="30"/>
  <c r="G159" i="30"/>
  <c r="G160" i="30"/>
  <c r="G161" i="30"/>
  <c r="G162" i="30"/>
  <c r="G163" i="30"/>
  <c r="G164" i="30"/>
  <c r="G165" i="30"/>
  <c r="G166" i="30"/>
  <c r="G167" i="30"/>
  <c r="G168" i="30"/>
  <c r="G169" i="30"/>
  <c r="G170" i="30"/>
  <c r="G171" i="30"/>
  <c r="G172" i="30"/>
  <c r="G173" i="30"/>
  <c r="G174" i="30"/>
  <c r="G175" i="30"/>
  <c r="G176" i="30"/>
  <c r="G177" i="30"/>
  <c r="G178" i="30"/>
  <c r="G179" i="30"/>
  <c r="G180" i="30"/>
  <c r="G181" i="30"/>
  <c r="G182" i="30"/>
  <c r="G183" i="30"/>
  <c r="G184" i="30"/>
  <c r="G185" i="30"/>
  <c r="G186" i="30"/>
  <c r="G187" i="30"/>
  <c r="G188" i="30"/>
  <c r="G189" i="30"/>
  <c r="G190" i="30"/>
  <c r="G191" i="30"/>
  <c r="G192" i="30"/>
  <c r="G193" i="30"/>
  <c r="G194" i="30"/>
  <c r="G195" i="30"/>
  <c r="G196" i="30"/>
  <c r="G197" i="30"/>
  <c r="G198" i="30"/>
  <c r="G199" i="30"/>
  <c r="G200" i="30"/>
  <c r="G201" i="30"/>
  <c r="G202" i="30"/>
  <c r="G203" i="30"/>
  <c r="G204" i="30"/>
  <c r="G205" i="30"/>
  <c r="G206" i="30"/>
  <c r="G207" i="30"/>
  <c r="G208" i="30"/>
  <c r="G209" i="30"/>
  <c r="G210" i="30"/>
  <c r="G211" i="30"/>
  <c r="G212" i="30"/>
  <c r="G213" i="30"/>
  <c r="G214" i="30"/>
  <c r="G215" i="30"/>
  <c r="G216" i="30"/>
  <c r="G217" i="30"/>
  <c r="G218" i="30"/>
  <c r="G219" i="30"/>
  <c r="G220" i="30"/>
  <c r="G221" i="30"/>
  <c r="G222" i="30"/>
  <c r="G223" i="30"/>
  <c r="G224" i="30"/>
  <c r="G225" i="30"/>
  <c r="G226" i="30"/>
  <c r="G227" i="30"/>
  <c r="G228" i="30"/>
  <c r="G229" i="30"/>
  <c r="G230" i="30"/>
  <c r="G231" i="30"/>
  <c r="G232" i="30"/>
  <c r="G233" i="30"/>
  <c r="G234" i="30"/>
  <c r="G235" i="30"/>
  <c r="G236" i="30"/>
  <c r="G237" i="30"/>
  <c r="G238" i="30"/>
  <c r="G239" i="30"/>
  <c r="G240" i="30"/>
  <c r="G241" i="30"/>
  <c r="G242" i="30"/>
  <c r="G243" i="30"/>
  <c r="G244" i="30"/>
  <c r="G245" i="30"/>
  <c r="G246" i="30"/>
  <c r="G247" i="30"/>
  <c r="G248" i="30"/>
  <c r="G249" i="30"/>
  <c r="G250" i="30"/>
  <c r="G251" i="30"/>
  <c r="G252" i="30"/>
  <c r="G253" i="30"/>
  <c r="G254" i="30"/>
  <c r="G255" i="30"/>
  <c r="G256" i="30"/>
  <c r="G257" i="30"/>
  <c r="G258" i="30"/>
  <c r="G259" i="30"/>
  <c r="G260" i="30"/>
  <c r="G261" i="30"/>
  <c r="G262" i="30"/>
  <c r="G263" i="30"/>
  <c r="G264" i="30"/>
  <c r="G265" i="30"/>
  <c r="G266" i="30"/>
  <c r="G267" i="30"/>
  <c r="G268" i="30"/>
  <c r="G269" i="30"/>
  <c r="G270" i="30"/>
  <c r="G271" i="30"/>
  <c r="G272" i="30"/>
  <c r="G273" i="30"/>
  <c r="G274" i="30"/>
  <c r="G275" i="30"/>
  <c r="G276" i="30"/>
  <c r="G277" i="30"/>
  <c r="G278" i="30"/>
  <c r="G279" i="30"/>
  <c r="G280" i="30"/>
  <c r="G281" i="30"/>
  <c r="G282" i="30"/>
  <c r="G283" i="30"/>
  <c r="G284" i="30"/>
  <c r="G285" i="30"/>
  <c r="G286" i="30"/>
  <c r="G287" i="30"/>
  <c r="G288" i="30"/>
  <c r="G289" i="30"/>
  <c r="G290" i="30"/>
  <c r="G291" i="30"/>
  <c r="G292" i="30"/>
  <c r="G293" i="30"/>
  <c r="G294" i="30"/>
  <c r="G295" i="30"/>
  <c r="G296" i="30"/>
  <c r="G297" i="30"/>
  <c r="G298" i="30"/>
  <c r="G299" i="30"/>
  <c r="G300" i="30"/>
  <c r="G301" i="30"/>
  <c r="G302" i="30"/>
  <c r="G303" i="30"/>
  <c r="G304" i="30"/>
  <c r="G305" i="30"/>
  <c r="G306" i="30"/>
  <c r="G307" i="30"/>
  <c r="G308" i="30"/>
  <c r="G309" i="30"/>
  <c r="G310" i="30"/>
  <c r="G311" i="30"/>
  <c r="G312" i="30"/>
  <c r="G313" i="30"/>
  <c r="G314" i="30"/>
  <c r="G315" i="30"/>
  <c r="G316" i="30"/>
  <c r="G317" i="30"/>
  <c r="G318" i="30"/>
  <c r="G319" i="30"/>
  <c r="G320" i="30"/>
  <c r="G321" i="30"/>
  <c r="G322" i="30"/>
  <c r="G323" i="30"/>
  <c r="G324" i="30"/>
  <c r="G325" i="30"/>
  <c r="G326" i="30"/>
  <c r="G327" i="30"/>
  <c r="G328" i="30"/>
  <c r="G329" i="30"/>
  <c r="G330" i="30"/>
  <c r="G331" i="30"/>
  <c r="G332" i="30"/>
  <c r="G333" i="30"/>
  <c r="G334" i="30"/>
  <c r="G335" i="30"/>
  <c r="G336" i="30"/>
  <c r="G337" i="30"/>
  <c r="G338" i="30"/>
  <c r="G339" i="30"/>
  <c r="G340" i="30"/>
  <c r="G341" i="30"/>
  <c r="G342" i="30"/>
  <c r="G343" i="30"/>
  <c r="G344" i="30"/>
  <c r="G345" i="30"/>
  <c r="G346" i="30"/>
  <c r="G347" i="30"/>
  <c r="G348" i="30"/>
  <c r="G349" i="30"/>
  <c r="G350" i="30"/>
  <c r="G351" i="30"/>
  <c r="G352" i="30"/>
  <c r="G353" i="30"/>
  <c r="G354" i="30"/>
  <c r="G355" i="30"/>
  <c r="G356" i="30"/>
  <c r="G357" i="30"/>
  <c r="G358" i="30"/>
  <c r="G359" i="30"/>
  <c r="G360" i="30"/>
  <c r="G361" i="30"/>
  <c r="G362" i="30"/>
  <c r="G363" i="30"/>
  <c r="G364" i="30"/>
  <c r="G365" i="30"/>
  <c r="G366" i="30"/>
  <c r="G367" i="30"/>
  <c r="G368" i="30"/>
  <c r="G369" i="30"/>
  <c r="G370" i="30"/>
  <c r="G371" i="30"/>
  <c r="G372" i="30"/>
  <c r="G373" i="30"/>
  <c r="G374" i="30"/>
  <c r="G375" i="30"/>
  <c r="G376" i="30"/>
  <c r="G377" i="30"/>
  <c r="G378" i="30"/>
  <c r="G379" i="30"/>
  <c r="G380" i="30"/>
  <c r="G381" i="30"/>
  <c r="G382" i="30"/>
  <c r="G383" i="30"/>
  <c r="G384" i="30"/>
  <c r="G385" i="30"/>
  <c r="G386" i="30"/>
  <c r="G387" i="30"/>
  <c r="G388" i="30"/>
  <c r="G389" i="30"/>
  <c r="G390" i="30"/>
  <c r="G391" i="30"/>
  <c r="G392" i="30"/>
  <c r="G393" i="30"/>
  <c r="G394" i="30"/>
  <c r="G395" i="30"/>
  <c r="G396" i="30"/>
  <c r="G397" i="30"/>
  <c r="G398" i="30"/>
  <c r="G399" i="30"/>
  <c r="G400" i="30"/>
  <c r="G401" i="30"/>
  <c r="G402" i="30"/>
  <c r="G403" i="30"/>
  <c r="G404" i="30"/>
  <c r="G405" i="30"/>
  <c r="G406" i="30"/>
  <c r="G407" i="30"/>
  <c r="G408" i="30"/>
  <c r="G409" i="30"/>
  <c r="G410" i="30"/>
  <c r="G411" i="30"/>
  <c r="G412" i="30"/>
  <c r="G413" i="30"/>
  <c r="G414" i="30"/>
  <c r="G415" i="30"/>
  <c r="G416" i="30"/>
  <c r="G417" i="30"/>
  <c r="G418" i="30"/>
  <c r="G419" i="30"/>
  <c r="G420" i="30"/>
  <c r="G421" i="30"/>
  <c r="G422" i="30"/>
  <c r="G423" i="30"/>
  <c r="G424" i="30"/>
  <c r="G425" i="30"/>
  <c r="G426" i="30"/>
  <c r="G427" i="30"/>
  <c r="G428" i="30"/>
  <c r="G429" i="30"/>
  <c r="G430" i="30"/>
  <c r="G431" i="30"/>
  <c r="G432" i="30"/>
  <c r="G433" i="30"/>
  <c r="G434" i="30"/>
  <c r="G435" i="30"/>
  <c r="G436" i="30"/>
  <c r="G437" i="30"/>
  <c r="G438" i="30"/>
  <c r="G439" i="30"/>
  <c r="G440" i="30"/>
  <c r="G441" i="30"/>
  <c r="G442" i="30"/>
  <c r="G443" i="30"/>
  <c r="G444" i="30"/>
  <c r="G445" i="30"/>
  <c r="G446" i="30"/>
  <c r="G447" i="30"/>
  <c r="G448" i="30"/>
  <c r="G449" i="30"/>
  <c r="G450" i="30"/>
  <c r="G451" i="30"/>
  <c r="G452" i="30"/>
  <c r="G453" i="30"/>
  <c r="G454" i="30"/>
  <c r="G455" i="30"/>
  <c r="G456" i="30"/>
  <c r="G457" i="30"/>
  <c r="G458" i="30"/>
  <c r="G459" i="30"/>
  <c r="G460" i="30"/>
  <c r="G461" i="30"/>
  <c r="G462" i="30"/>
  <c r="G463" i="30"/>
  <c r="G464" i="30"/>
  <c r="G465" i="30"/>
  <c r="G466" i="30"/>
  <c r="G467" i="30"/>
  <c r="G468" i="30"/>
  <c r="G469" i="30"/>
  <c r="G470" i="30"/>
  <c r="G471" i="30"/>
  <c r="G472" i="30"/>
  <c r="G473" i="30"/>
  <c r="G474" i="30"/>
  <c r="G475" i="30"/>
  <c r="G476" i="30"/>
  <c r="G477" i="30"/>
  <c r="G478" i="30"/>
  <c r="G479" i="30"/>
  <c r="G480" i="30"/>
  <c r="G481" i="30"/>
  <c r="G482" i="30"/>
  <c r="G483" i="30"/>
  <c r="G484" i="30"/>
  <c r="G485" i="30"/>
  <c r="G486" i="30"/>
  <c r="G487" i="30"/>
  <c r="G488" i="30"/>
  <c r="G489" i="30"/>
  <c r="G490" i="30"/>
  <c r="G491" i="30"/>
  <c r="G492" i="30"/>
  <c r="G493" i="30"/>
  <c r="G494" i="30"/>
  <c r="G495" i="30"/>
  <c r="G496" i="30"/>
  <c r="G497" i="30"/>
  <c r="G498" i="30"/>
  <c r="G499" i="30"/>
  <c r="G500" i="30"/>
  <c r="G501" i="30"/>
  <c r="G502" i="30"/>
  <c r="G503" i="30"/>
  <c r="G504" i="30"/>
  <c r="G505" i="30"/>
  <c r="G506" i="30"/>
  <c r="G507" i="30"/>
  <c r="G508" i="30"/>
  <c r="G509" i="30"/>
  <c r="G510" i="30"/>
  <c r="G511" i="30"/>
  <c r="G512" i="30"/>
  <c r="G513" i="30"/>
  <c r="G514" i="30"/>
  <c r="G515" i="30"/>
  <c r="G516" i="30"/>
  <c r="G517" i="30"/>
  <c r="G518" i="30"/>
  <c r="G519" i="30"/>
  <c r="G520" i="30"/>
  <c r="G521" i="30"/>
  <c r="G522" i="30"/>
  <c r="G523" i="30"/>
  <c r="G524" i="30"/>
  <c r="G525" i="30"/>
  <c r="G526" i="30"/>
  <c r="G527" i="30"/>
  <c r="G528" i="30"/>
  <c r="G529" i="30"/>
  <c r="G530" i="30"/>
  <c r="G531" i="30"/>
  <c r="G532" i="30"/>
  <c r="G533" i="30"/>
  <c r="G534" i="30"/>
  <c r="G535" i="30"/>
  <c r="G536" i="30"/>
  <c r="G537" i="30"/>
  <c r="G538" i="30"/>
  <c r="G539" i="30"/>
  <c r="G540" i="30"/>
  <c r="G541" i="30"/>
  <c r="G542" i="30"/>
  <c r="G543" i="30"/>
  <c r="G544" i="30"/>
  <c r="G545" i="30"/>
  <c r="G546" i="30"/>
  <c r="G547" i="30"/>
  <c r="G548" i="30"/>
  <c r="G549" i="30"/>
  <c r="G550" i="30"/>
  <c r="G551" i="30"/>
  <c r="G552" i="30"/>
  <c r="G553" i="30"/>
  <c r="G554" i="30"/>
  <c r="G555" i="30"/>
  <c r="G556" i="30"/>
  <c r="G557" i="30"/>
  <c r="G558" i="30"/>
  <c r="G559" i="30"/>
  <c r="G560" i="30"/>
  <c r="G561" i="30"/>
  <c r="G562" i="30"/>
  <c r="G563" i="30"/>
  <c r="G564" i="30"/>
  <c r="G565" i="30"/>
  <c r="G566" i="30"/>
  <c r="G567" i="30"/>
  <c r="G568" i="30"/>
  <c r="G569" i="30"/>
  <c r="G570" i="30"/>
  <c r="G571" i="30"/>
  <c r="G572" i="30"/>
  <c r="G573" i="30"/>
  <c r="G574" i="30"/>
  <c r="G575" i="30"/>
  <c r="G576" i="30"/>
  <c r="G577" i="30"/>
  <c r="G578" i="30"/>
  <c r="G579" i="30"/>
  <c r="G580" i="30"/>
  <c r="G581" i="30"/>
  <c r="G582" i="30"/>
  <c r="G583" i="30"/>
  <c r="G584" i="30"/>
  <c r="G585" i="30"/>
  <c r="G586" i="30"/>
  <c r="G587" i="30"/>
  <c r="G588" i="30"/>
  <c r="G589" i="30"/>
  <c r="G590" i="30"/>
  <c r="G591" i="30"/>
  <c r="G592" i="30"/>
  <c r="G593" i="30"/>
  <c r="G594" i="30"/>
  <c r="G595" i="30"/>
  <c r="G596" i="30"/>
  <c r="G597" i="30"/>
  <c r="G598" i="30"/>
  <c r="G599" i="30"/>
  <c r="G600" i="30"/>
  <c r="G601" i="30"/>
  <c r="G602" i="30"/>
  <c r="G603" i="30"/>
  <c r="G604" i="30"/>
  <c r="G605" i="30"/>
  <c r="G606" i="30"/>
  <c r="G607" i="30"/>
  <c r="G608" i="30"/>
  <c r="G609" i="30"/>
  <c r="G610" i="30"/>
  <c r="G611" i="30"/>
  <c r="G612" i="30"/>
  <c r="G613" i="30"/>
  <c r="G614" i="30"/>
  <c r="G615" i="30"/>
  <c r="G616" i="30"/>
  <c r="G617" i="30"/>
  <c r="G618" i="30"/>
  <c r="G619" i="30"/>
  <c r="G620" i="30"/>
  <c r="G621" i="30"/>
  <c r="G622" i="30"/>
  <c r="G623" i="30"/>
  <c r="G624" i="30"/>
  <c r="G625" i="30"/>
  <c r="G626" i="30"/>
  <c r="G627" i="30"/>
  <c r="G628" i="30"/>
  <c r="G629" i="30"/>
  <c r="G630" i="30"/>
  <c r="G631" i="30"/>
  <c r="G632" i="30"/>
  <c r="G633" i="30"/>
  <c r="G634" i="30"/>
  <c r="G635" i="30"/>
  <c r="G636" i="30"/>
  <c r="G637" i="30"/>
  <c r="G638" i="30"/>
  <c r="G639" i="30"/>
  <c r="G640" i="30"/>
  <c r="G641" i="30"/>
  <c r="G642" i="30"/>
  <c r="G643" i="30"/>
  <c r="G644" i="30"/>
  <c r="G645" i="30"/>
  <c r="G646" i="30"/>
  <c r="G647" i="30"/>
  <c r="G648" i="30"/>
  <c r="G649" i="30"/>
  <c r="G650" i="30"/>
  <c r="G651" i="30"/>
  <c r="G652" i="30"/>
  <c r="G653" i="30"/>
  <c r="G654" i="30"/>
  <c r="G655" i="30"/>
  <c r="G656" i="30"/>
  <c r="G657" i="30"/>
  <c r="G658" i="30"/>
  <c r="G659" i="30"/>
  <c r="G660" i="30"/>
  <c r="G661" i="30"/>
  <c r="G662" i="30"/>
  <c r="G663" i="30"/>
  <c r="G664" i="30"/>
  <c r="G665" i="30"/>
  <c r="G666" i="30"/>
  <c r="G667" i="30"/>
  <c r="G668" i="30"/>
  <c r="G669" i="30"/>
  <c r="G670" i="30"/>
  <c r="G671" i="30"/>
  <c r="G672" i="30"/>
  <c r="G673" i="30"/>
  <c r="G674" i="30"/>
  <c r="G675" i="30"/>
  <c r="G676" i="30"/>
  <c r="G677" i="30"/>
  <c r="G678" i="30"/>
  <c r="G679" i="30"/>
  <c r="G680" i="30"/>
  <c r="G681" i="30"/>
  <c r="G682" i="30"/>
  <c r="G683" i="30"/>
  <c r="G684" i="30"/>
  <c r="G685" i="30"/>
  <c r="G3390" i="30"/>
  <c r="G686" i="30"/>
  <c r="G687" i="30"/>
  <c r="G688" i="30"/>
  <c r="G689" i="30"/>
  <c r="G690" i="30"/>
  <c r="G691" i="30"/>
  <c r="G692" i="30"/>
  <c r="G693" i="30"/>
  <c r="G694" i="30"/>
  <c r="G695" i="30"/>
  <c r="G696" i="30"/>
  <c r="G697" i="30"/>
  <c r="G698" i="30"/>
  <c r="G699" i="30"/>
  <c r="G700" i="30"/>
  <c r="G701" i="30"/>
  <c r="G702" i="30"/>
  <c r="G703" i="30"/>
  <c r="G704" i="30"/>
  <c r="G705" i="30"/>
  <c r="G706" i="30"/>
  <c r="G707" i="30"/>
  <c r="G708" i="30"/>
  <c r="G709" i="30"/>
  <c r="G710" i="30"/>
  <c r="G711" i="30"/>
  <c r="G712" i="30"/>
  <c r="G713" i="30"/>
  <c r="G714" i="30"/>
  <c r="G715" i="30"/>
  <c r="G716" i="30"/>
  <c r="G717" i="30"/>
  <c r="G718" i="30"/>
  <c r="G719" i="30"/>
  <c r="G720" i="30"/>
  <c r="G721" i="30"/>
  <c r="G722" i="30"/>
  <c r="G3391" i="30"/>
  <c r="G723" i="30"/>
  <c r="G724" i="30"/>
  <c r="G725" i="30"/>
  <c r="G726" i="30"/>
  <c r="G727" i="30"/>
  <c r="G728" i="30"/>
  <c r="G729" i="30"/>
  <c r="G730" i="30"/>
  <c r="G731" i="30"/>
  <c r="G732" i="30"/>
  <c r="G733" i="30"/>
  <c r="G734" i="30"/>
  <c r="G735" i="30"/>
  <c r="G736" i="30"/>
  <c r="G737" i="30"/>
  <c r="G738" i="30"/>
  <c r="G739" i="30"/>
  <c r="G740" i="30"/>
  <c r="G741" i="30"/>
  <c r="G742" i="30"/>
  <c r="G743" i="30"/>
  <c r="G744" i="30"/>
  <c r="G745" i="30"/>
  <c r="G746" i="30"/>
  <c r="G747" i="30"/>
  <c r="G748" i="30"/>
  <c r="G749" i="30"/>
  <c r="G750" i="30"/>
  <c r="G751" i="30"/>
  <c r="G752" i="30"/>
  <c r="G753" i="30"/>
  <c r="G754" i="30"/>
  <c r="G755" i="30"/>
  <c r="G756" i="30"/>
  <c r="G757" i="30"/>
  <c r="G758" i="30"/>
  <c r="G759" i="30"/>
  <c r="G760" i="30"/>
  <c r="G761" i="30"/>
  <c r="G762" i="30"/>
  <c r="G763" i="30"/>
  <c r="G764" i="30"/>
  <c r="G765" i="30"/>
  <c r="G766" i="30"/>
  <c r="G767" i="30"/>
  <c r="G768" i="30"/>
  <c r="G769" i="30"/>
  <c r="G770" i="30"/>
  <c r="G771" i="30"/>
  <c r="G772" i="30"/>
  <c r="G773" i="30"/>
  <c r="G774" i="30"/>
  <c r="G775" i="30"/>
  <c r="G776" i="30"/>
  <c r="G777" i="30"/>
  <c r="G778" i="30"/>
  <c r="G779" i="30"/>
  <c r="G780" i="30"/>
  <c r="G781" i="30"/>
  <c r="G782" i="30"/>
  <c r="G783" i="30"/>
  <c r="G784" i="30"/>
  <c r="G785" i="30"/>
  <c r="G786" i="30"/>
  <c r="G787" i="30"/>
  <c r="G788" i="30"/>
  <c r="G789" i="30"/>
  <c r="G790" i="30"/>
  <c r="G791" i="30"/>
  <c r="G792" i="30"/>
  <c r="G793" i="30"/>
  <c r="G794" i="30"/>
  <c r="G795" i="30"/>
  <c r="G796" i="30"/>
  <c r="G797" i="30"/>
  <c r="G798" i="30"/>
  <c r="G799" i="30"/>
  <c r="G800" i="30"/>
  <c r="G801" i="30"/>
  <c r="G802" i="30"/>
  <c r="G803" i="30"/>
  <c r="G804" i="30"/>
  <c r="G805" i="30"/>
  <c r="G806" i="30"/>
  <c r="G807" i="30"/>
  <c r="G808" i="30"/>
  <c r="G809" i="30"/>
  <c r="G810" i="30"/>
  <c r="G811" i="30"/>
  <c r="G812" i="30"/>
  <c r="G813" i="30"/>
  <c r="G814" i="30"/>
  <c r="G815" i="30"/>
  <c r="G816" i="30"/>
  <c r="G817" i="30"/>
  <c r="G818" i="30"/>
  <c r="G819" i="30"/>
  <c r="G820" i="30"/>
  <c r="G821" i="30"/>
  <c r="G822" i="30"/>
  <c r="G823" i="30"/>
  <c r="G824" i="30"/>
  <c r="G825" i="30"/>
  <c r="G826" i="30"/>
  <c r="G827" i="30"/>
  <c r="G828" i="30"/>
  <c r="G829" i="30"/>
  <c r="G830" i="30"/>
  <c r="G831" i="30"/>
  <c r="G832" i="30"/>
  <c r="G833" i="30"/>
  <c r="G834" i="30"/>
  <c r="G835" i="30"/>
  <c r="G836" i="30"/>
  <c r="G837" i="30"/>
  <c r="G838" i="30"/>
  <c r="G839" i="30"/>
  <c r="G840" i="30"/>
  <c r="G841" i="30"/>
  <c r="G842" i="30"/>
  <c r="G843" i="30"/>
  <c r="G844" i="30"/>
  <c r="G845" i="30"/>
  <c r="G846" i="30"/>
  <c r="G847" i="30"/>
  <c r="G848" i="30"/>
  <c r="G849" i="30"/>
  <c r="G850" i="30"/>
  <c r="G851" i="30"/>
  <c r="G852" i="30"/>
  <c r="G853" i="30"/>
  <c r="G854" i="30"/>
  <c r="G855" i="30"/>
  <c r="G856" i="30"/>
  <c r="G857" i="30"/>
  <c r="G858" i="30"/>
  <c r="G859" i="30"/>
  <c r="G860" i="30"/>
  <c r="G861" i="30"/>
  <c r="G862" i="30"/>
  <c r="G863" i="30"/>
  <c r="G864" i="30"/>
  <c r="G865" i="30"/>
  <c r="G866" i="30"/>
  <c r="G867" i="30"/>
  <c r="G868" i="30"/>
  <c r="G869" i="30"/>
  <c r="G870" i="30"/>
  <c r="G871" i="30"/>
  <c r="G872" i="30"/>
  <c r="G873" i="30"/>
  <c r="G874" i="30"/>
  <c r="G875" i="30"/>
  <c r="G876" i="30"/>
  <c r="G877" i="30"/>
  <c r="G878" i="30"/>
  <c r="G879" i="30"/>
  <c r="G880" i="30"/>
  <c r="G881" i="30"/>
  <c r="G882" i="30"/>
  <c r="G883" i="30"/>
  <c r="G884" i="30"/>
  <c r="G885" i="30"/>
  <c r="G886" i="30"/>
  <c r="G887" i="30"/>
  <c r="G888" i="30"/>
  <c r="G889" i="30"/>
  <c r="G890" i="30"/>
  <c r="G891" i="30"/>
  <c r="G892" i="30"/>
  <c r="G893" i="30"/>
  <c r="G894" i="30"/>
  <c r="G895" i="30"/>
  <c r="G896" i="30"/>
  <c r="G897" i="30"/>
  <c r="G898" i="30"/>
  <c r="G899" i="30"/>
  <c r="G900" i="30"/>
  <c r="G901" i="30"/>
  <c r="G902" i="30"/>
  <c r="G903" i="30"/>
  <c r="G904" i="30"/>
  <c r="G905" i="30"/>
  <c r="G906" i="30"/>
  <c r="G907" i="30"/>
  <c r="G908" i="30"/>
  <c r="G909" i="30"/>
  <c r="G910" i="30"/>
  <c r="G911" i="30"/>
  <c r="G912" i="30"/>
  <c r="G913" i="30"/>
  <c r="G914" i="30"/>
  <c r="G915" i="30"/>
  <c r="G916" i="30"/>
  <c r="G917" i="30"/>
  <c r="G918" i="30"/>
  <c r="G919" i="30"/>
  <c r="G920" i="30"/>
  <c r="G921" i="30"/>
  <c r="G922" i="30"/>
  <c r="G923" i="30"/>
  <c r="G924" i="30"/>
  <c r="G925" i="30"/>
  <c r="G926" i="30"/>
  <c r="G927" i="30"/>
  <c r="G928" i="30"/>
  <c r="G929" i="30"/>
  <c r="G930" i="30"/>
  <c r="G931" i="30"/>
  <c r="G932" i="30"/>
  <c r="G933" i="30"/>
  <c r="G934" i="30"/>
  <c r="G935" i="30"/>
  <c r="G936" i="30"/>
  <c r="G937" i="30"/>
  <c r="G938" i="30"/>
  <c r="G939" i="30"/>
  <c r="G940" i="30"/>
  <c r="G941" i="30"/>
  <c r="G942" i="30"/>
  <c r="G943" i="30"/>
  <c r="G944" i="30"/>
  <c r="G945" i="30"/>
  <c r="G946" i="30"/>
  <c r="G947" i="30"/>
  <c r="G948" i="30"/>
  <c r="G949" i="30"/>
  <c r="G950" i="30"/>
  <c r="G951" i="30"/>
  <c r="G952" i="30"/>
  <c r="G953" i="30"/>
  <c r="G954" i="30"/>
  <c r="G955" i="30"/>
  <c r="G956" i="30"/>
  <c r="G957" i="30"/>
  <c r="G958" i="30"/>
  <c r="G959" i="30"/>
  <c r="G960" i="30"/>
  <c r="G961" i="30"/>
  <c r="G962" i="30"/>
  <c r="G963" i="30"/>
  <c r="G964" i="30"/>
  <c r="G965" i="30"/>
  <c r="G966" i="30"/>
  <c r="G967" i="30"/>
  <c r="G968" i="30"/>
  <c r="G969" i="30"/>
  <c r="G970" i="30"/>
  <c r="G971" i="30"/>
  <c r="G972" i="30"/>
  <c r="G973" i="30"/>
  <c r="G974" i="30"/>
  <c r="G975" i="30"/>
  <c r="G976" i="30"/>
  <c r="G977" i="30"/>
  <c r="G978" i="30"/>
  <c r="G979" i="30"/>
  <c r="G980" i="30"/>
  <c r="G981" i="30"/>
  <c r="G982" i="30"/>
  <c r="G983" i="30"/>
  <c r="G984" i="30"/>
  <c r="G985" i="30"/>
  <c r="G986" i="30"/>
  <c r="G987" i="30"/>
  <c r="G988" i="30"/>
  <c r="G989" i="30"/>
  <c r="G990" i="30"/>
  <c r="G991" i="30"/>
  <c r="G992" i="30"/>
  <c r="G993" i="30"/>
  <c r="G994" i="30"/>
  <c r="G995" i="30"/>
  <c r="G996" i="30"/>
  <c r="G997" i="30"/>
  <c r="G998" i="30"/>
  <c r="G999" i="30"/>
  <c r="G1000" i="30"/>
  <c r="G1001" i="30"/>
  <c r="G1002" i="30"/>
  <c r="G1003" i="30"/>
  <c r="G1004" i="30"/>
  <c r="G1005" i="30"/>
  <c r="G1006" i="30"/>
  <c r="G1007" i="30"/>
  <c r="G1008" i="30"/>
  <c r="G1009" i="30"/>
  <c r="G1010" i="30"/>
  <c r="G1011" i="30"/>
  <c r="G1012" i="30"/>
  <c r="G1013" i="30"/>
  <c r="G3325" i="30"/>
  <c r="G1014" i="30"/>
  <c r="G1015" i="30"/>
  <c r="G1016" i="30"/>
  <c r="G3358" i="30"/>
  <c r="G1017" i="30"/>
  <c r="G1018" i="30"/>
  <c r="G1019" i="30"/>
  <c r="G1020" i="30"/>
  <c r="G1021" i="30"/>
  <c r="G1022" i="30"/>
  <c r="G1023" i="30"/>
  <c r="G3326" i="30"/>
  <c r="G1024" i="30"/>
  <c r="G1025" i="30"/>
  <c r="G1026" i="30"/>
  <c r="G3359" i="30"/>
  <c r="G1027" i="30"/>
  <c r="G1028" i="30"/>
  <c r="G1029" i="30"/>
  <c r="G1030" i="30"/>
  <c r="G1031" i="30"/>
  <c r="G1032" i="30"/>
  <c r="G1033" i="30"/>
  <c r="G1034" i="30"/>
  <c r="G1035" i="30"/>
  <c r="G1036" i="30"/>
  <c r="G1037" i="30"/>
  <c r="G1038" i="30"/>
  <c r="G1039" i="30"/>
  <c r="G1040" i="30"/>
  <c r="G1041" i="30"/>
  <c r="G1042" i="30"/>
  <c r="G1043" i="30"/>
  <c r="G1044" i="30"/>
  <c r="G1045" i="30"/>
  <c r="G1046" i="30"/>
  <c r="G1047" i="30"/>
  <c r="G1048" i="30"/>
  <c r="G1049" i="30"/>
  <c r="G1050" i="30"/>
  <c r="G1051" i="30"/>
  <c r="G1052" i="30"/>
  <c r="G1053" i="30"/>
  <c r="G1054" i="30"/>
  <c r="G1055" i="30"/>
  <c r="G1056" i="30"/>
  <c r="G1057" i="30"/>
  <c r="G1058" i="30"/>
  <c r="G1059" i="30"/>
  <c r="G1060" i="30"/>
  <c r="G1061" i="30"/>
  <c r="G1062" i="30"/>
  <c r="G1063" i="30"/>
  <c r="G1064" i="30"/>
  <c r="G1065" i="30"/>
  <c r="G1066" i="30"/>
  <c r="G1067" i="30"/>
  <c r="G1068" i="30"/>
  <c r="G1069" i="30"/>
  <c r="G1070" i="30"/>
  <c r="G1071" i="30"/>
  <c r="G1072" i="30"/>
  <c r="G1073" i="30"/>
  <c r="G1074" i="30"/>
  <c r="G1075" i="30"/>
  <c r="G1076" i="30"/>
  <c r="G1077" i="30"/>
  <c r="G1078" i="30"/>
  <c r="G1079" i="30"/>
  <c r="G1080" i="30"/>
  <c r="G1081" i="30"/>
  <c r="G1082" i="30"/>
  <c r="G1083" i="30"/>
  <c r="G1084" i="30"/>
  <c r="G1085" i="30"/>
  <c r="G1086" i="30"/>
  <c r="G1087" i="30"/>
  <c r="G1088" i="30"/>
  <c r="G1089" i="30"/>
  <c r="G1090" i="30"/>
  <c r="G1091" i="30"/>
  <c r="G1092" i="30"/>
  <c r="G1093" i="30"/>
  <c r="G1094" i="30"/>
  <c r="G1095" i="30"/>
  <c r="G1096" i="30"/>
  <c r="G1097" i="30"/>
  <c r="G1098" i="30"/>
  <c r="G1099" i="30"/>
  <c r="G1100" i="30"/>
  <c r="G1101" i="30"/>
  <c r="G1102" i="30"/>
  <c r="G1103" i="30"/>
  <c r="G1104" i="30"/>
  <c r="G1105" i="30"/>
  <c r="G1106" i="30"/>
  <c r="G1107" i="30"/>
  <c r="G1108" i="30"/>
  <c r="G1109" i="30"/>
  <c r="G1110" i="30"/>
  <c r="G1111" i="30"/>
  <c r="G1112" i="30"/>
  <c r="G1113" i="30"/>
  <c r="G1114" i="30"/>
  <c r="G1115" i="30"/>
  <c r="G1116" i="30"/>
  <c r="G1117" i="30"/>
  <c r="G1118" i="30"/>
  <c r="G1119" i="30"/>
  <c r="G1120" i="30"/>
  <c r="G1121" i="30"/>
  <c r="G1122" i="30"/>
  <c r="G1123" i="30"/>
  <c r="G1124" i="30"/>
  <c r="G1125" i="30"/>
  <c r="G1126" i="30"/>
  <c r="G1127" i="30"/>
  <c r="G1128" i="30"/>
  <c r="G1129" i="30"/>
  <c r="G1130" i="30"/>
  <c r="G1131" i="30"/>
  <c r="G1132" i="30"/>
  <c r="G1133" i="30"/>
  <c r="G1134" i="30"/>
  <c r="G1135" i="30"/>
  <c r="G1136" i="30"/>
  <c r="G1137" i="30"/>
  <c r="G1138" i="30"/>
  <c r="G1139" i="30"/>
  <c r="G1140" i="30"/>
  <c r="G1141" i="30"/>
  <c r="G1142" i="30"/>
  <c r="G1143" i="30"/>
  <c r="G1144" i="30"/>
  <c r="G1145" i="30"/>
  <c r="G1146" i="30"/>
  <c r="G1147" i="30"/>
  <c r="G1148" i="30"/>
  <c r="G1149" i="30"/>
  <c r="G1150" i="30"/>
  <c r="G1151" i="30"/>
  <c r="G1152" i="30"/>
  <c r="G1153" i="30"/>
  <c r="G1154" i="30"/>
  <c r="G1155" i="30"/>
  <c r="G1156" i="30"/>
  <c r="G1157" i="30"/>
  <c r="G1158" i="30"/>
  <c r="G1159" i="30"/>
  <c r="G1160" i="30"/>
  <c r="G1161" i="30"/>
  <c r="G1162" i="30"/>
  <c r="G1163" i="30"/>
  <c r="G1164" i="30"/>
  <c r="G1165" i="30"/>
  <c r="G1166" i="30"/>
  <c r="G1167" i="30"/>
  <c r="G1168" i="30"/>
  <c r="G1169" i="30"/>
  <c r="G1170" i="30"/>
  <c r="G1171" i="30"/>
  <c r="G1172" i="30"/>
  <c r="G1173" i="30"/>
  <c r="G1174" i="30"/>
  <c r="G1175" i="30"/>
  <c r="G1176" i="30"/>
  <c r="G1177" i="30"/>
  <c r="G1178" i="30"/>
  <c r="G1179" i="30"/>
  <c r="G1180" i="30"/>
  <c r="G1181" i="30"/>
  <c r="G1182" i="30"/>
  <c r="G1183" i="30"/>
  <c r="G1184" i="30"/>
  <c r="G1185" i="30"/>
  <c r="G1186" i="30"/>
  <c r="G1187" i="30"/>
  <c r="G1188" i="30"/>
  <c r="G1189" i="30"/>
  <c r="G1190" i="30"/>
  <c r="G1191" i="30"/>
  <c r="G1192" i="30"/>
  <c r="G1193" i="30"/>
  <c r="G1194" i="30"/>
  <c r="G1195" i="30"/>
  <c r="G1196" i="30"/>
  <c r="G1197" i="30"/>
  <c r="G1198" i="30"/>
  <c r="G1199" i="30"/>
  <c r="G1200" i="30"/>
  <c r="G1201" i="30"/>
  <c r="G1202" i="30"/>
  <c r="G1203" i="30"/>
  <c r="G1204" i="30"/>
  <c r="G1205" i="30"/>
  <c r="G1206" i="30"/>
  <c r="G1207" i="30"/>
  <c r="G1208" i="30"/>
  <c r="G1209" i="30"/>
  <c r="G1210" i="30"/>
  <c r="G1211" i="30"/>
  <c r="G1212" i="30"/>
  <c r="G1213" i="30"/>
  <c r="G1214" i="30"/>
  <c r="G1215" i="30"/>
  <c r="G1216" i="30"/>
  <c r="G1217" i="30"/>
  <c r="G1218" i="30"/>
  <c r="G1219" i="30"/>
  <c r="G1220" i="30"/>
  <c r="G1221" i="30"/>
  <c r="G1222" i="30"/>
  <c r="G1223" i="30"/>
  <c r="G1224" i="30"/>
  <c r="G1225" i="30"/>
  <c r="G1226" i="30"/>
  <c r="G1227" i="30"/>
  <c r="G1228" i="30"/>
  <c r="G1229" i="30"/>
  <c r="G1230" i="30"/>
  <c r="G1231" i="30"/>
  <c r="G1232" i="30"/>
  <c r="G1233" i="30"/>
  <c r="G1234" i="30"/>
  <c r="G1235" i="30"/>
  <c r="G1236" i="30"/>
  <c r="G1237" i="30"/>
  <c r="G1238" i="30"/>
  <c r="G1239" i="30"/>
  <c r="G1240" i="30"/>
  <c r="G1241" i="30"/>
  <c r="G1242" i="30"/>
  <c r="G1243" i="30"/>
  <c r="G1244" i="30"/>
  <c r="G1245" i="30"/>
  <c r="G1246" i="30"/>
  <c r="G1247" i="30"/>
  <c r="G1248" i="30"/>
  <c r="G1249" i="30"/>
  <c r="G1250" i="30"/>
  <c r="G1251" i="30"/>
  <c r="G1252" i="30"/>
  <c r="G1253" i="30"/>
  <c r="G1254" i="30"/>
  <c r="G1255" i="30"/>
  <c r="G1256" i="30"/>
  <c r="G1257" i="30"/>
  <c r="G1258" i="30"/>
  <c r="G1259" i="30"/>
  <c r="G1260" i="30"/>
  <c r="G1261" i="30"/>
  <c r="G1262" i="30"/>
  <c r="G1263" i="30"/>
  <c r="G1264" i="30"/>
  <c r="G1265" i="30"/>
  <c r="G1266" i="30"/>
  <c r="G1267" i="30"/>
  <c r="G1268" i="30"/>
  <c r="G1269" i="30"/>
  <c r="G1270" i="30"/>
  <c r="G1271" i="30"/>
  <c r="G1272" i="30"/>
  <c r="G1273" i="30"/>
  <c r="G1274" i="30"/>
  <c r="G1275" i="30"/>
  <c r="G1276" i="30"/>
  <c r="G1277" i="30"/>
  <c r="G1278" i="30"/>
  <c r="G1279" i="30"/>
  <c r="G1280" i="30"/>
  <c r="G1281" i="30"/>
  <c r="G1282" i="30"/>
  <c r="G1283" i="30"/>
  <c r="G1284" i="30"/>
  <c r="G1285" i="30"/>
  <c r="G1286" i="30"/>
  <c r="G1287" i="30"/>
  <c r="G1288" i="30"/>
  <c r="G1289" i="30"/>
  <c r="G1290" i="30"/>
  <c r="G1291" i="30"/>
  <c r="G1292" i="30"/>
  <c r="G1293" i="30"/>
  <c r="G1294" i="30"/>
  <c r="G1295" i="30"/>
  <c r="G1296" i="30"/>
  <c r="G1297" i="30"/>
  <c r="G1298" i="30"/>
  <c r="G1299" i="30"/>
  <c r="G1300" i="30"/>
  <c r="G1301" i="30"/>
  <c r="G1302" i="30"/>
  <c r="G1303" i="30"/>
  <c r="G1304" i="30"/>
  <c r="G1305" i="30"/>
  <c r="G1306" i="30"/>
  <c r="G1307" i="30"/>
  <c r="G1308" i="30"/>
  <c r="G1309" i="30"/>
  <c r="G1310" i="30"/>
  <c r="G1311" i="30"/>
  <c r="G1312" i="30"/>
  <c r="G1313" i="30"/>
  <c r="G1314" i="30"/>
  <c r="G1315" i="30"/>
  <c r="G1316" i="30"/>
  <c r="G1317" i="30"/>
  <c r="G1318" i="30"/>
  <c r="G1319" i="30"/>
  <c r="G1320" i="30"/>
  <c r="G1321" i="30"/>
  <c r="G1322" i="30"/>
  <c r="G1323" i="30"/>
  <c r="G1324" i="30"/>
  <c r="G1325" i="30"/>
  <c r="G1326" i="30"/>
  <c r="G1327" i="30"/>
  <c r="G1328" i="30"/>
  <c r="G1329" i="30"/>
  <c r="G1330" i="30"/>
  <c r="G1331" i="30"/>
  <c r="G1332" i="30"/>
  <c r="G1333" i="30"/>
  <c r="G1334" i="30"/>
  <c r="G1335" i="30"/>
  <c r="G1336" i="30"/>
  <c r="G1337" i="30"/>
  <c r="G1338" i="30"/>
  <c r="G1339" i="30"/>
  <c r="G1340" i="30"/>
  <c r="G1341" i="30"/>
  <c r="G1342" i="30"/>
  <c r="G1343" i="30"/>
  <c r="G1344" i="30"/>
  <c r="G1345" i="30"/>
  <c r="G1346" i="30"/>
  <c r="G1347" i="30"/>
  <c r="G1348" i="30"/>
  <c r="G1349" i="30"/>
  <c r="G1350" i="30"/>
  <c r="G1351" i="30"/>
  <c r="G1352" i="30"/>
  <c r="G1353" i="30"/>
  <c r="G1354" i="30"/>
  <c r="G1355" i="30"/>
  <c r="G1356" i="30"/>
  <c r="G1357" i="30"/>
  <c r="G1358" i="30"/>
  <c r="G1359" i="30"/>
  <c r="G1360" i="30"/>
  <c r="G1361" i="30"/>
  <c r="G1362" i="30"/>
  <c r="G1363" i="30"/>
  <c r="G1364" i="30"/>
  <c r="G1365" i="30"/>
  <c r="G1366" i="30"/>
  <c r="G1367" i="30"/>
  <c r="G1368" i="30"/>
  <c r="G1369" i="30"/>
  <c r="G1370" i="30"/>
  <c r="G1371" i="30"/>
  <c r="G1372" i="30"/>
  <c r="G1373" i="30"/>
  <c r="G1374" i="30"/>
  <c r="G1375" i="30"/>
  <c r="G1376" i="30"/>
  <c r="G1377" i="30"/>
  <c r="G1378" i="30"/>
  <c r="G1379" i="30"/>
  <c r="G1380" i="30"/>
  <c r="G1381" i="30"/>
  <c r="G1382" i="30"/>
  <c r="G1383" i="30"/>
  <c r="G1384" i="30"/>
  <c r="G1385" i="30"/>
  <c r="G1386" i="30"/>
  <c r="G1387" i="30"/>
  <c r="G1388" i="30"/>
  <c r="G1389" i="30"/>
  <c r="G1390" i="30"/>
  <c r="G1391" i="30"/>
  <c r="G1392" i="30"/>
  <c r="G1393" i="30"/>
  <c r="G1394" i="30"/>
  <c r="G1395" i="30"/>
  <c r="G1396" i="30"/>
  <c r="G1397" i="30"/>
  <c r="G1398" i="30"/>
  <c r="G1399" i="30"/>
  <c r="G1400" i="30"/>
  <c r="G1401" i="30"/>
  <c r="G1402" i="30"/>
  <c r="G1403" i="30"/>
  <c r="G1404" i="30"/>
  <c r="G1405" i="30"/>
  <c r="G1406" i="30"/>
  <c r="G1407" i="30"/>
  <c r="G1408" i="30"/>
  <c r="G1409" i="30"/>
  <c r="G1410" i="30"/>
  <c r="G1411" i="30"/>
  <c r="G1412" i="30"/>
  <c r="G1413" i="30"/>
  <c r="G1414" i="30"/>
  <c r="G1415" i="30"/>
  <c r="G1416" i="30"/>
  <c r="G1417" i="30"/>
  <c r="G1418" i="30"/>
  <c r="G1419" i="30"/>
  <c r="G1420" i="30"/>
  <c r="G1421" i="30"/>
  <c r="G1422" i="30"/>
  <c r="G1423" i="30"/>
  <c r="G1425" i="30"/>
  <c r="G1426" i="30"/>
  <c r="G1427" i="30"/>
  <c r="G1428" i="30"/>
  <c r="G1429" i="30"/>
  <c r="G1430" i="30"/>
  <c r="G1431" i="30"/>
  <c r="G1432" i="30"/>
  <c r="G1433" i="30"/>
  <c r="G1434" i="30"/>
  <c r="G1435" i="30"/>
  <c r="G1436" i="30"/>
  <c r="G1437" i="30"/>
  <c r="G1438" i="30"/>
  <c r="G1439" i="30"/>
  <c r="G1440" i="30"/>
  <c r="G1441" i="30"/>
  <c r="G1442" i="30"/>
  <c r="G1443" i="30"/>
  <c r="G1444" i="30"/>
  <c r="G1445" i="30"/>
  <c r="G1446" i="30"/>
  <c r="G1447" i="30"/>
  <c r="G1448" i="30"/>
  <c r="G1449" i="30"/>
  <c r="G1450" i="30"/>
  <c r="G1451" i="30"/>
  <c r="G1452" i="30"/>
  <c r="G1453" i="30"/>
  <c r="G1454" i="30"/>
  <c r="G1455" i="30"/>
  <c r="G1456" i="30"/>
  <c r="G1457" i="30"/>
  <c r="G1458" i="30"/>
  <c r="G1459" i="30"/>
  <c r="G1460" i="30"/>
  <c r="G1461" i="30"/>
  <c r="G1462" i="30"/>
  <c r="G1463" i="30"/>
  <c r="G1464" i="30"/>
  <c r="G1465" i="30"/>
  <c r="G1466" i="30"/>
  <c r="G1467" i="30"/>
  <c r="G1468" i="30"/>
  <c r="G1469" i="30"/>
  <c r="G1470" i="30"/>
  <c r="G1471" i="30"/>
  <c r="G1472" i="30"/>
  <c r="G1473" i="30"/>
  <c r="G1474" i="30"/>
  <c r="G1475" i="30"/>
  <c r="G1476" i="30"/>
  <c r="G1477" i="30"/>
  <c r="G1478" i="30"/>
  <c r="G1479" i="30"/>
  <c r="G1480" i="30"/>
  <c r="G1481" i="30"/>
  <c r="G1482" i="30"/>
  <c r="G1483" i="30"/>
  <c r="G1484" i="30"/>
  <c r="G1485" i="30"/>
  <c r="G1486" i="30"/>
  <c r="G1487" i="30"/>
  <c r="G1488" i="30"/>
  <c r="G1489" i="30"/>
  <c r="G1490" i="30"/>
  <c r="G1491" i="30"/>
  <c r="G1492" i="30"/>
  <c r="G1493" i="30"/>
  <c r="G1494" i="30"/>
  <c r="G1495" i="30"/>
  <c r="G1496" i="30"/>
  <c r="G1497" i="30"/>
  <c r="G1498" i="30"/>
  <c r="G1499" i="30"/>
  <c r="G1500" i="30"/>
  <c r="G1501" i="30"/>
  <c r="G1502" i="30"/>
  <c r="G1503" i="30"/>
  <c r="G1504" i="30"/>
  <c r="G1505" i="30"/>
  <c r="G1506" i="30"/>
  <c r="G1507" i="30"/>
  <c r="G1508" i="30"/>
  <c r="G1509" i="30"/>
  <c r="G1510" i="30"/>
  <c r="G1511" i="30"/>
  <c r="G1512" i="30"/>
  <c r="G1513" i="30"/>
  <c r="G1514" i="30"/>
  <c r="G1515" i="30"/>
  <c r="G1516" i="30"/>
  <c r="G1517" i="30"/>
  <c r="G1518" i="30"/>
  <c r="G1519" i="30"/>
  <c r="G1520" i="30"/>
  <c r="G1521" i="30"/>
  <c r="G1522" i="30"/>
  <c r="G1523" i="30"/>
  <c r="G1524" i="30"/>
  <c r="G1525" i="30"/>
  <c r="G1526" i="30"/>
  <c r="G1527" i="30"/>
  <c r="G1528" i="30"/>
  <c r="G1529" i="30"/>
  <c r="G1530" i="30"/>
  <c r="G1531" i="30"/>
  <c r="G1532" i="30"/>
  <c r="G1533" i="30"/>
  <c r="G1534" i="30"/>
  <c r="G1535" i="30"/>
  <c r="G1536" i="30"/>
  <c r="G1537" i="30"/>
  <c r="G1538" i="30"/>
  <c r="G1539" i="30"/>
  <c r="G1540" i="30"/>
  <c r="G1541" i="30"/>
  <c r="G1542" i="30"/>
  <c r="G1543" i="30"/>
  <c r="G1544" i="30"/>
  <c r="G1545" i="30"/>
  <c r="G1546" i="30"/>
  <c r="G1547" i="30"/>
  <c r="G1548" i="30"/>
  <c r="G1549" i="30"/>
  <c r="G1550" i="30"/>
  <c r="G1551" i="30"/>
  <c r="G1552" i="30"/>
  <c r="G1553" i="30"/>
  <c r="G1554" i="30"/>
  <c r="G1555" i="30"/>
  <c r="G1556" i="30"/>
  <c r="G1557" i="30"/>
  <c r="G1558" i="30"/>
  <c r="G1559" i="30"/>
  <c r="G1560" i="30"/>
  <c r="G1561" i="30"/>
  <c r="G1562" i="30"/>
  <c r="G1563" i="30"/>
  <c r="G1564" i="30"/>
  <c r="G1565" i="30"/>
  <c r="G1566" i="30"/>
  <c r="G1567" i="30"/>
  <c r="G1568" i="30"/>
  <c r="G1569" i="30"/>
  <c r="G1570" i="30"/>
  <c r="G1571" i="30"/>
  <c r="G1572" i="30"/>
  <c r="G1573" i="30"/>
  <c r="G1574" i="30"/>
  <c r="G1575" i="30"/>
  <c r="G1576" i="30"/>
  <c r="G1577" i="30"/>
  <c r="G1578" i="30"/>
  <c r="G1579" i="30"/>
  <c r="G1580" i="30"/>
  <c r="G1581" i="30"/>
  <c r="G1582" i="30"/>
  <c r="G1583" i="30"/>
  <c r="G1584" i="30"/>
  <c r="G1585" i="30"/>
  <c r="G1586" i="30"/>
  <c r="G1587" i="30"/>
  <c r="G1588" i="30"/>
  <c r="G1589" i="30"/>
  <c r="G1590" i="30"/>
  <c r="G1591" i="30"/>
  <c r="G1592" i="30"/>
  <c r="G1593" i="30"/>
  <c r="G1594" i="30"/>
  <c r="G1595" i="30"/>
  <c r="G1596" i="30"/>
  <c r="G1597" i="30"/>
  <c r="G1598" i="30"/>
  <c r="G1599" i="30"/>
  <c r="G1600" i="30"/>
  <c r="G1601" i="30"/>
  <c r="G1602" i="30"/>
  <c r="G1603" i="30"/>
  <c r="G1604" i="30"/>
  <c r="G1605" i="30"/>
  <c r="G1606" i="30"/>
  <c r="G1607" i="30"/>
  <c r="G1608" i="30"/>
  <c r="G1609" i="30"/>
  <c r="G1610" i="30"/>
  <c r="G1611" i="30"/>
  <c r="G1612" i="30"/>
  <c r="G1613" i="30"/>
  <c r="G1614" i="30"/>
  <c r="G1615" i="30"/>
  <c r="G1616" i="30"/>
  <c r="G1617" i="30"/>
  <c r="G1618" i="30"/>
  <c r="G1619" i="30"/>
  <c r="G1620" i="30"/>
  <c r="G1621" i="30"/>
  <c r="G1622" i="30"/>
  <c r="G1623" i="30"/>
  <c r="G1624" i="30"/>
  <c r="G1625" i="30"/>
  <c r="G1626" i="30"/>
  <c r="G1627" i="30"/>
  <c r="G1628" i="30"/>
  <c r="G1629" i="30"/>
  <c r="G1630" i="30"/>
  <c r="G1631" i="30"/>
  <c r="G1632" i="30"/>
  <c r="G1633" i="30"/>
  <c r="G1634" i="30"/>
  <c r="G1635" i="30"/>
  <c r="G1636" i="30"/>
  <c r="G1637" i="30"/>
  <c r="G1638" i="30"/>
  <c r="G1639" i="30"/>
  <c r="G1640" i="30"/>
  <c r="G1641" i="30"/>
  <c r="G1642" i="30"/>
  <c r="G1643" i="30"/>
  <c r="G1644" i="30"/>
  <c r="G1645" i="30"/>
  <c r="G1646" i="30"/>
  <c r="G1647" i="30"/>
  <c r="G1648" i="30"/>
  <c r="G1649" i="30"/>
  <c r="G1650" i="30"/>
  <c r="G1651" i="30"/>
  <c r="G1652" i="30"/>
  <c r="G1653" i="30"/>
  <c r="G1654" i="30"/>
  <c r="G1655" i="30"/>
  <c r="G1656" i="30"/>
  <c r="G1657" i="30"/>
  <c r="G1658" i="30"/>
  <c r="G1659" i="30"/>
  <c r="G1660" i="30"/>
  <c r="G1661" i="30"/>
  <c r="G1662" i="30"/>
  <c r="G1663" i="30"/>
  <c r="G1664" i="30"/>
  <c r="G1665" i="30"/>
  <c r="G1666" i="30"/>
  <c r="G1667" i="30"/>
  <c r="G1668" i="30"/>
  <c r="G1669" i="30"/>
  <c r="G1670" i="30"/>
  <c r="G1671" i="30"/>
  <c r="G1672" i="30"/>
  <c r="G1673" i="30"/>
  <c r="G1674" i="30"/>
  <c r="G1675" i="30"/>
  <c r="G1676" i="30"/>
  <c r="G1677" i="30"/>
  <c r="G1678" i="30"/>
  <c r="G1679" i="30"/>
  <c r="G1680" i="30"/>
  <c r="G1681" i="30"/>
  <c r="G1682" i="30"/>
  <c r="G1683" i="30"/>
  <c r="G1684" i="30"/>
  <c r="G1685" i="30"/>
  <c r="G1686" i="30"/>
  <c r="G1687" i="30"/>
  <c r="G1688" i="30"/>
  <c r="G1689" i="30"/>
  <c r="G1690" i="30"/>
  <c r="G1691" i="30"/>
  <c r="G1692" i="30"/>
  <c r="G1693" i="30"/>
  <c r="G1694" i="30"/>
  <c r="G1695" i="30"/>
  <c r="G1696" i="30"/>
  <c r="G1697" i="30"/>
  <c r="G1698" i="30"/>
  <c r="G1699" i="30"/>
  <c r="G1700" i="30"/>
  <c r="G1701" i="30"/>
  <c r="G1702" i="30"/>
  <c r="G1703" i="30"/>
  <c r="G1704" i="30"/>
  <c r="G1705" i="30"/>
  <c r="G1706" i="30"/>
  <c r="G1707" i="30"/>
  <c r="G1708" i="30"/>
  <c r="G1709" i="30"/>
  <c r="G1710" i="30"/>
  <c r="G1711" i="30"/>
  <c r="G1712" i="30"/>
  <c r="G1713" i="30"/>
  <c r="G1714" i="30"/>
  <c r="G1715" i="30"/>
  <c r="G1716" i="30"/>
  <c r="G1717" i="30"/>
  <c r="G1718" i="30"/>
  <c r="G1719" i="30"/>
  <c r="G1720" i="30"/>
  <c r="G1721" i="30"/>
  <c r="G1722" i="30"/>
  <c r="G1723" i="30"/>
  <c r="G1724" i="30"/>
  <c r="G1725" i="30"/>
  <c r="G1726" i="30"/>
  <c r="G1727" i="30"/>
  <c r="G1728" i="30"/>
  <c r="G1729" i="30"/>
  <c r="G1730" i="30"/>
  <c r="G1731" i="30"/>
  <c r="G1732" i="30"/>
  <c r="G1733" i="30"/>
  <c r="G1734" i="30"/>
  <c r="G1735" i="30"/>
  <c r="G1736" i="30"/>
  <c r="G1737" i="30"/>
  <c r="G1738" i="30"/>
  <c r="G1739" i="30"/>
  <c r="G1740" i="30"/>
  <c r="G1741" i="30"/>
  <c r="G1742" i="30"/>
  <c r="G1743" i="30"/>
  <c r="G1744" i="30"/>
  <c r="G1745" i="30"/>
  <c r="G1746" i="30"/>
  <c r="G1747" i="30"/>
  <c r="G1748" i="30"/>
  <c r="G1749" i="30"/>
  <c r="G1750" i="30"/>
  <c r="G1751" i="30"/>
  <c r="G1752" i="30"/>
  <c r="G1753" i="30"/>
  <c r="G1754" i="30"/>
  <c r="G1755" i="30"/>
  <c r="G1756" i="30"/>
  <c r="G1757" i="30"/>
  <c r="G1758" i="30"/>
  <c r="G1759" i="30"/>
  <c r="G1760" i="30"/>
  <c r="G1761" i="30"/>
  <c r="G1762" i="30"/>
  <c r="G1763" i="30"/>
  <c r="G1764" i="30"/>
  <c r="G1765" i="30"/>
  <c r="G1766" i="30"/>
  <c r="G1767" i="30"/>
  <c r="G1768" i="30"/>
  <c r="G1769" i="30"/>
  <c r="G1770" i="30"/>
  <c r="G1771" i="30"/>
  <c r="G1772" i="30"/>
  <c r="G1773" i="30"/>
  <c r="G1774" i="30"/>
  <c r="G1775" i="30"/>
  <c r="G1776" i="30"/>
  <c r="G1777" i="30"/>
  <c r="G1778" i="30"/>
  <c r="G1779" i="30"/>
  <c r="G1780" i="30"/>
  <c r="G1781" i="30"/>
  <c r="G1782" i="30"/>
  <c r="G1783" i="30"/>
  <c r="G1784" i="30"/>
  <c r="G1785" i="30"/>
  <c r="G1786" i="30"/>
  <c r="G1787" i="30"/>
  <c r="G1788" i="30"/>
  <c r="G1789" i="30"/>
  <c r="G1790" i="30"/>
  <c r="G1791" i="30"/>
  <c r="G1792" i="30"/>
  <c r="G1793" i="30"/>
  <c r="G1794" i="30"/>
  <c r="G1795" i="30"/>
  <c r="G1796" i="30"/>
  <c r="G1797" i="30"/>
  <c r="G1798" i="30"/>
  <c r="G1799" i="30"/>
  <c r="G1800" i="30"/>
  <c r="G1801" i="30"/>
  <c r="G1802" i="30"/>
  <c r="G1803" i="30"/>
  <c r="G1804" i="30"/>
  <c r="G1805" i="30"/>
  <c r="G1806" i="30"/>
  <c r="G1807" i="30"/>
  <c r="G1808" i="30"/>
  <c r="G1809" i="30"/>
  <c r="G1810" i="30"/>
  <c r="G1811" i="30"/>
  <c r="G1812" i="30"/>
  <c r="G1813" i="30"/>
  <c r="G1814" i="30"/>
  <c r="G1815" i="30"/>
  <c r="G1816" i="30"/>
  <c r="G1817" i="30"/>
  <c r="G1818" i="30"/>
  <c r="G1819" i="30"/>
  <c r="G1820" i="30"/>
  <c r="G1821" i="30"/>
  <c r="G1822" i="30"/>
  <c r="G1823" i="30"/>
  <c r="G1824" i="30"/>
  <c r="G1825" i="30"/>
  <c r="G1826" i="30"/>
  <c r="G1827" i="30"/>
  <c r="G1828" i="30"/>
  <c r="G1829" i="30"/>
  <c r="G1830" i="30"/>
  <c r="G1831" i="30"/>
  <c r="G1832" i="30"/>
  <c r="G1833" i="30"/>
  <c r="G1834" i="30"/>
  <c r="G1835" i="30"/>
  <c r="G1836" i="30"/>
  <c r="G1837" i="30"/>
  <c r="G1838" i="30"/>
  <c r="G1839" i="30"/>
  <c r="G1840" i="30"/>
  <c r="G1841" i="30"/>
  <c r="G1842" i="30"/>
  <c r="G1843" i="30"/>
  <c r="G1844" i="30"/>
  <c r="G1845" i="30"/>
  <c r="G1846" i="30"/>
  <c r="G1847" i="30"/>
  <c r="G1848" i="30"/>
  <c r="G1849" i="30"/>
  <c r="G1850" i="30"/>
  <c r="G1851" i="30"/>
  <c r="G1852" i="30"/>
  <c r="G1853" i="30"/>
  <c r="G1854" i="30"/>
  <c r="G1855" i="30"/>
  <c r="G1856" i="30"/>
  <c r="G1857" i="30"/>
  <c r="G1858" i="30"/>
  <c r="G1859" i="30"/>
  <c r="G1860" i="30"/>
  <c r="G1861" i="30"/>
  <c r="G1862" i="30"/>
  <c r="G1863" i="30"/>
  <c r="G1864" i="30"/>
  <c r="G1865" i="30"/>
  <c r="G1866" i="30"/>
  <c r="G1867" i="30"/>
  <c r="G1868" i="30"/>
  <c r="G1869" i="30"/>
  <c r="G1870" i="30"/>
  <c r="G1871" i="30"/>
  <c r="G1872" i="30"/>
  <c r="G1873" i="30"/>
  <c r="G1874" i="30"/>
  <c r="G1875" i="30"/>
  <c r="G1876" i="30"/>
  <c r="G1877" i="30"/>
  <c r="G1878" i="30"/>
  <c r="G1879" i="30"/>
  <c r="G1880" i="30"/>
  <c r="G1881" i="30"/>
  <c r="G1882" i="30"/>
  <c r="G1883" i="30"/>
  <c r="G1884" i="30"/>
  <c r="G1885" i="30"/>
  <c r="G1886" i="30"/>
  <c r="G1887" i="30"/>
  <c r="G1888" i="30"/>
  <c r="G1889" i="30"/>
  <c r="G1890" i="30"/>
  <c r="G1891" i="30"/>
  <c r="G1892" i="30"/>
  <c r="G1893" i="30"/>
  <c r="G1894" i="30"/>
  <c r="G1895" i="30"/>
  <c r="G1896" i="30"/>
  <c r="G1897" i="30"/>
  <c r="G1898" i="30"/>
  <c r="G1899" i="30"/>
  <c r="G1900" i="30"/>
  <c r="G1901" i="30"/>
  <c r="G1902" i="30"/>
  <c r="G1903" i="30"/>
  <c r="G1904" i="30"/>
  <c r="G1905" i="30"/>
  <c r="G1906" i="30"/>
  <c r="G1907" i="30"/>
  <c r="G1908" i="30"/>
  <c r="G1909" i="30"/>
  <c r="G1910" i="30"/>
  <c r="G1911" i="30"/>
  <c r="G1912" i="30"/>
  <c r="G1913" i="30"/>
  <c r="G1914" i="30"/>
  <c r="G1915" i="30"/>
  <c r="G1916" i="30"/>
  <c r="G1917" i="30"/>
  <c r="G1918" i="30"/>
  <c r="G1919" i="30"/>
  <c r="G1920" i="30"/>
  <c r="G1921" i="30"/>
  <c r="G1922" i="30"/>
  <c r="G1923" i="30"/>
  <c r="G1924" i="30"/>
  <c r="G1925" i="30"/>
  <c r="G1926" i="30"/>
  <c r="G1927" i="30"/>
  <c r="G1928" i="30"/>
  <c r="G1929" i="30"/>
  <c r="G1930" i="30"/>
  <c r="G1931" i="30"/>
  <c r="G1932" i="30"/>
  <c r="G1933" i="30"/>
  <c r="G1934" i="30"/>
  <c r="G1935" i="30"/>
  <c r="G1936" i="30"/>
  <c r="G1937" i="30"/>
  <c r="G1938" i="30"/>
  <c r="G1939" i="30"/>
  <c r="G1940" i="30"/>
  <c r="G1941" i="30"/>
  <c r="G1942" i="30"/>
  <c r="G1943" i="30"/>
  <c r="G1944" i="30"/>
  <c r="G1945" i="30"/>
  <c r="G1946" i="30"/>
  <c r="G1947" i="30"/>
  <c r="G1948" i="30"/>
  <c r="G1949" i="30"/>
  <c r="G1950" i="30"/>
  <c r="G1951" i="30"/>
  <c r="G1952" i="30"/>
  <c r="G1953" i="30"/>
  <c r="G1954" i="30"/>
  <c r="G1955" i="30"/>
  <c r="G1956" i="30"/>
  <c r="G1957" i="30"/>
  <c r="G1958" i="30"/>
  <c r="G1959" i="30"/>
  <c r="G1960" i="30"/>
  <c r="G1961" i="30"/>
  <c r="G1962" i="30"/>
  <c r="G1963" i="30"/>
  <c r="G1964" i="30"/>
  <c r="G1965" i="30"/>
  <c r="G1966" i="30"/>
  <c r="G1967" i="30"/>
  <c r="G1968" i="30"/>
  <c r="G1969" i="30"/>
  <c r="G1970" i="30"/>
  <c r="G1971" i="30"/>
  <c r="G1972" i="30"/>
  <c r="G1973" i="30"/>
  <c r="G1974" i="30"/>
  <c r="G1975" i="30"/>
  <c r="G1976" i="30"/>
  <c r="G1977" i="30"/>
  <c r="G1978" i="30"/>
  <c r="G1979" i="30"/>
  <c r="G1980" i="30"/>
  <c r="G1981" i="30"/>
  <c r="G1982" i="30"/>
  <c r="G1983" i="30"/>
  <c r="G1984" i="30"/>
  <c r="G1985" i="30"/>
  <c r="G1986" i="30"/>
  <c r="G1987" i="30"/>
  <c r="G1988" i="30"/>
  <c r="G1989" i="30"/>
  <c r="G1990" i="30"/>
  <c r="G1991" i="30"/>
  <c r="G1992" i="30"/>
  <c r="G1993" i="30"/>
  <c r="G1994" i="30"/>
  <c r="G1995" i="30"/>
  <c r="G1996" i="30"/>
  <c r="G1997" i="30"/>
  <c r="G1998" i="30"/>
  <c r="G1999" i="30"/>
  <c r="G2000" i="30"/>
  <c r="G2001" i="30"/>
  <c r="G2002" i="30"/>
  <c r="G2003" i="30"/>
  <c r="G2004" i="30"/>
  <c r="G2005" i="30"/>
  <c r="G2006" i="30"/>
  <c r="G2007" i="30"/>
  <c r="G2008" i="30"/>
  <c r="G2009" i="30"/>
  <c r="G2010" i="30"/>
  <c r="G2011" i="30"/>
  <c r="G2012" i="30"/>
  <c r="G2013" i="30"/>
  <c r="G2014" i="30"/>
  <c r="G2015" i="30"/>
  <c r="G2016" i="30"/>
  <c r="G2017" i="30"/>
  <c r="G2018" i="30"/>
  <c r="G2019" i="30"/>
  <c r="G2020" i="30"/>
  <c r="G2021" i="30"/>
  <c r="G2022" i="30"/>
  <c r="G2023" i="30"/>
  <c r="G2024" i="30"/>
  <c r="G2025" i="30"/>
  <c r="G2026" i="30"/>
  <c r="G2027" i="30"/>
  <c r="G2028" i="30"/>
  <c r="G2029" i="30"/>
  <c r="G2030" i="30"/>
  <c r="G2031" i="30"/>
  <c r="G2032" i="30"/>
  <c r="G2033" i="30"/>
  <c r="G2034" i="30"/>
  <c r="G2035" i="30"/>
  <c r="G2036" i="30"/>
  <c r="G2037" i="30"/>
  <c r="G2038" i="30"/>
  <c r="G2039" i="30"/>
  <c r="G2040" i="30"/>
  <c r="G2041" i="30"/>
  <c r="G2042" i="30"/>
  <c r="G2043" i="30"/>
  <c r="G2044" i="30"/>
  <c r="G2045" i="30"/>
  <c r="G2046" i="30"/>
  <c r="G2047" i="30"/>
  <c r="G2048" i="30"/>
  <c r="G2049" i="30"/>
  <c r="G2050" i="30"/>
  <c r="G2051" i="30"/>
  <c r="G2052" i="30"/>
  <c r="G2053" i="30"/>
  <c r="G2054" i="30"/>
  <c r="G2055" i="30"/>
  <c r="G2056" i="30"/>
  <c r="G2057" i="30"/>
  <c r="G2058" i="30"/>
  <c r="G2059" i="30"/>
  <c r="G2060" i="30"/>
  <c r="G2061" i="30"/>
  <c r="G2062" i="30"/>
  <c r="G2063" i="30"/>
  <c r="G2064" i="30"/>
  <c r="G2065" i="30"/>
  <c r="G2066" i="30"/>
  <c r="G2067" i="30"/>
  <c r="G2068" i="30"/>
  <c r="G2069" i="30"/>
  <c r="G2070" i="30"/>
  <c r="G2071" i="30"/>
  <c r="G2072" i="30"/>
  <c r="G2073" i="30"/>
  <c r="G2074" i="30"/>
  <c r="G2075" i="30"/>
  <c r="G2076" i="30"/>
  <c r="G2077" i="30"/>
  <c r="G2078" i="30"/>
  <c r="G2079" i="30"/>
  <c r="G2080" i="30"/>
  <c r="G2081" i="30"/>
  <c r="G2082" i="30"/>
  <c r="G2083" i="30"/>
  <c r="G2084" i="30"/>
  <c r="G2085" i="30"/>
  <c r="G2086" i="30"/>
  <c r="G2087" i="30"/>
  <c r="G2088" i="30"/>
  <c r="G2089" i="30"/>
  <c r="G2090" i="30"/>
  <c r="G2091" i="30"/>
  <c r="G2092" i="30"/>
  <c r="G2093" i="30"/>
  <c r="G2094" i="30"/>
  <c r="G2095" i="30"/>
  <c r="G2096" i="30"/>
  <c r="G2097" i="30"/>
  <c r="G2098" i="30"/>
  <c r="G2099" i="30"/>
  <c r="G2100" i="30"/>
  <c r="G2101" i="30"/>
  <c r="G2102" i="30"/>
  <c r="G2103" i="30"/>
  <c r="G2104" i="30"/>
  <c r="G2105" i="30"/>
  <c r="G2106" i="30"/>
  <c r="G2107" i="30"/>
  <c r="G2108" i="30"/>
  <c r="G2109" i="30"/>
  <c r="G2110" i="30"/>
  <c r="G2111" i="30"/>
  <c r="G2112" i="30"/>
  <c r="G2113" i="30"/>
  <c r="G2114" i="30"/>
  <c r="G2115" i="30"/>
  <c r="G2116" i="30"/>
  <c r="G2117" i="30"/>
  <c r="G2118" i="30"/>
  <c r="G2119" i="30"/>
  <c r="G2120" i="30"/>
  <c r="G2121" i="30"/>
  <c r="G2122" i="30"/>
  <c r="G2123" i="30"/>
  <c r="G2124" i="30"/>
  <c r="G2125" i="30"/>
  <c r="G2126" i="30"/>
  <c r="G2127" i="30"/>
  <c r="G2128" i="30"/>
  <c r="G2129" i="30"/>
  <c r="G2130" i="30"/>
  <c r="G2131" i="30"/>
  <c r="G2132" i="30"/>
  <c r="G2133" i="30"/>
  <c r="G2134" i="30"/>
  <c r="G2135" i="30"/>
  <c r="G2136" i="30"/>
  <c r="G2137" i="30"/>
  <c r="G2138" i="30"/>
  <c r="G2139" i="30"/>
  <c r="G2140" i="30"/>
  <c r="G2141" i="30"/>
  <c r="G2142" i="30"/>
  <c r="G2143" i="30"/>
  <c r="G2144" i="30"/>
  <c r="G2145" i="30"/>
  <c r="G2146" i="30"/>
  <c r="G2147" i="30"/>
  <c r="G2148" i="30"/>
  <c r="G2149" i="30"/>
  <c r="G2150" i="30"/>
  <c r="G2151" i="30"/>
  <c r="G2152" i="30"/>
  <c r="G2153" i="30"/>
  <c r="G2154" i="30"/>
  <c r="G2155" i="30"/>
  <c r="G2156" i="30"/>
  <c r="G2157" i="30"/>
  <c r="G2158" i="30"/>
  <c r="G2159" i="30"/>
  <c r="G2160" i="30"/>
  <c r="G2161" i="30"/>
  <c r="G2162" i="30"/>
  <c r="G2163" i="30"/>
  <c r="G2164" i="30"/>
  <c r="G2165" i="30"/>
  <c r="G2166" i="30"/>
  <c r="G2167" i="30"/>
  <c r="G2168" i="30"/>
  <c r="G2169" i="30"/>
  <c r="G2170" i="30"/>
  <c r="G2171" i="30"/>
  <c r="G2172" i="30"/>
  <c r="G2173" i="30"/>
  <c r="G2174" i="30"/>
  <c r="G2175" i="30"/>
  <c r="G2176" i="30"/>
  <c r="G2177" i="30"/>
  <c r="G2178" i="30"/>
  <c r="G2179" i="30"/>
  <c r="G2180" i="30"/>
  <c r="G2181" i="30"/>
  <c r="G2182" i="30"/>
  <c r="G2183" i="30"/>
  <c r="G2184" i="30"/>
  <c r="G2185" i="30"/>
  <c r="G2186" i="30"/>
  <c r="G2187" i="30"/>
  <c r="G2188" i="30"/>
  <c r="G2189" i="30"/>
  <c r="G2190" i="30"/>
  <c r="G2191" i="30"/>
  <c r="G2192" i="30"/>
  <c r="G2193" i="30"/>
  <c r="G2194" i="30"/>
  <c r="G2195" i="30"/>
  <c r="G2196" i="30"/>
  <c r="G2197" i="30"/>
  <c r="G2198" i="30"/>
  <c r="G2199" i="30"/>
  <c r="G2200" i="30"/>
  <c r="G2201" i="30"/>
  <c r="G2202" i="30"/>
  <c r="G2203" i="30"/>
  <c r="G2204" i="30"/>
  <c r="G2205" i="30"/>
  <c r="G2206" i="30"/>
  <c r="G2207" i="30"/>
  <c r="G2208" i="30"/>
  <c r="G2209" i="30"/>
  <c r="G2210" i="30"/>
  <c r="G2211" i="30"/>
  <c r="G2212" i="30"/>
  <c r="G2213" i="30"/>
  <c r="G2214" i="30"/>
  <c r="G2215" i="30"/>
  <c r="G2216" i="30"/>
  <c r="G2217" i="30"/>
  <c r="G2218" i="30"/>
  <c r="G2219" i="30"/>
  <c r="G2220" i="30"/>
  <c r="G2221" i="30"/>
  <c r="G2222" i="30"/>
  <c r="G2223" i="30"/>
  <c r="G2224" i="30"/>
  <c r="G2225" i="30"/>
  <c r="G2226" i="30"/>
  <c r="G2227" i="30"/>
  <c r="G2228" i="30"/>
  <c r="G2229" i="30"/>
  <c r="G2230" i="30"/>
  <c r="G2231" i="30"/>
  <c r="G2232" i="30"/>
  <c r="G2233" i="30"/>
  <c r="G2234" i="30"/>
  <c r="G2235" i="30"/>
  <c r="G2236" i="30"/>
  <c r="G2237" i="30"/>
  <c r="G2238" i="30"/>
  <c r="G2239" i="30"/>
  <c r="G2240" i="30"/>
  <c r="G2241" i="30"/>
  <c r="G2242" i="30"/>
  <c r="G2243" i="30"/>
  <c r="G2244" i="30"/>
  <c r="G2245" i="30"/>
  <c r="G2246" i="30"/>
  <c r="G2247" i="30"/>
  <c r="G2248" i="30"/>
  <c r="G2249" i="30"/>
  <c r="G2250" i="30"/>
  <c r="G2251" i="30"/>
  <c r="G2252" i="30"/>
  <c r="G2253" i="30"/>
  <c r="G2254" i="30"/>
  <c r="G2255" i="30"/>
  <c r="G2256" i="30"/>
  <c r="G2257" i="30"/>
  <c r="G2258" i="30"/>
  <c r="G2259" i="30"/>
  <c r="G2260" i="30"/>
  <c r="G2261" i="30"/>
  <c r="G2262" i="30"/>
  <c r="G2263" i="30"/>
  <c r="G2264" i="30"/>
  <c r="G2265" i="30"/>
  <c r="G2266" i="30"/>
  <c r="G2267" i="30"/>
  <c r="G2268" i="30"/>
  <c r="G2269" i="30"/>
  <c r="G2270" i="30"/>
  <c r="G2271" i="30"/>
  <c r="G2272" i="30"/>
  <c r="G2273" i="30"/>
  <c r="G2274" i="30"/>
  <c r="G2275" i="30"/>
  <c r="G2276" i="30"/>
  <c r="G2277" i="30"/>
  <c r="G2278" i="30"/>
  <c r="G2279" i="30"/>
  <c r="G2280" i="30"/>
  <c r="G2281" i="30"/>
  <c r="G2282" i="30"/>
  <c r="G2283" i="30"/>
  <c r="G2284" i="30"/>
  <c r="G2285" i="30"/>
  <c r="G2286" i="30"/>
  <c r="G2287" i="30"/>
  <c r="G2288" i="30"/>
  <c r="G2289" i="30"/>
  <c r="G2290" i="30"/>
  <c r="G2291" i="30"/>
  <c r="G2292" i="30"/>
  <c r="G2293" i="30"/>
  <c r="G2294" i="30"/>
  <c r="G2295" i="30"/>
  <c r="G2296" i="30"/>
  <c r="G2297" i="30"/>
  <c r="G2298" i="30"/>
  <c r="G2299" i="30"/>
  <c r="G2300" i="30"/>
  <c r="G2301" i="30"/>
  <c r="G2302" i="30"/>
  <c r="G2303" i="30"/>
  <c r="G2304" i="30"/>
  <c r="G2305" i="30"/>
  <c r="G2306" i="30"/>
  <c r="G2307" i="30"/>
  <c r="G2308" i="30"/>
  <c r="G2309" i="30"/>
  <c r="G2310" i="30"/>
  <c r="G2311" i="30"/>
  <c r="G2312" i="30"/>
  <c r="G2313" i="30"/>
  <c r="G2314" i="30"/>
  <c r="G2315" i="30"/>
  <c r="G2316" i="30"/>
  <c r="G2317" i="30"/>
  <c r="G2318" i="30"/>
  <c r="G2319" i="30"/>
  <c r="G2320" i="30"/>
  <c r="G2321" i="30"/>
  <c r="G2322" i="30"/>
  <c r="G2323" i="30"/>
  <c r="G2324" i="30"/>
  <c r="G2325" i="30"/>
  <c r="G2326" i="30"/>
  <c r="G2327" i="30"/>
  <c r="G2328" i="30"/>
  <c r="G2329" i="30"/>
  <c r="G2330" i="30"/>
  <c r="G2331" i="30"/>
  <c r="G2332" i="30"/>
  <c r="G2333" i="30"/>
  <c r="G2334" i="30"/>
  <c r="G2335" i="30"/>
  <c r="G2336" i="30"/>
  <c r="G2337" i="30"/>
  <c r="G2338" i="30"/>
  <c r="G2339" i="30"/>
  <c r="G2340" i="30"/>
  <c r="G2341" i="30"/>
  <c r="G2342" i="30"/>
  <c r="G2343" i="30"/>
  <c r="G2344" i="30"/>
  <c r="G2345" i="30"/>
  <c r="G2346" i="30"/>
  <c r="G2347" i="30"/>
  <c r="G2348" i="30"/>
  <c r="G2349" i="30"/>
  <c r="G2350" i="30"/>
  <c r="G2351" i="30"/>
  <c r="G2352" i="30"/>
  <c r="G2353" i="30"/>
  <c r="G2354" i="30"/>
  <c r="G2355" i="30"/>
  <c r="G2356" i="30"/>
  <c r="G2357" i="30"/>
  <c r="G2358" i="30"/>
  <c r="G2359" i="30"/>
  <c r="G2360" i="30"/>
  <c r="G2361" i="30"/>
  <c r="G2362" i="30"/>
  <c r="G2363" i="30"/>
  <c r="G2364" i="30"/>
  <c r="G2365" i="30"/>
  <c r="G2366" i="30"/>
  <c r="G2367" i="30"/>
  <c r="G2368" i="30"/>
  <c r="G2369" i="30"/>
  <c r="G2370" i="30"/>
  <c r="G2371" i="30"/>
  <c r="G2372" i="30"/>
  <c r="G2373" i="30"/>
  <c r="G2374" i="30"/>
  <c r="G2375" i="30"/>
  <c r="G2376" i="30"/>
  <c r="G2377" i="30"/>
  <c r="G2378" i="30"/>
  <c r="G2379" i="30"/>
  <c r="G2380" i="30"/>
  <c r="G2381" i="30"/>
  <c r="G2382" i="30"/>
  <c r="G2383" i="30"/>
  <c r="G2384" i="30"/>
  <c r="G2385" i="30"/>
  <c r="G2386" i="30"/>
  <c r="G2387" i="30"/>
  <c r="G2388" i="30"/>
  <c r="G2389" i="30"/>
  <c r="G2390" i="30"/>
  <c r="G2391" i="30"/>
  <c r="G2392" i="30"/>
  <c r="G2393" i="30"/>
  <c r="G2394" i="30"/>
  <c r="G2395" i="30"/>
  <c r="G2396" i="30"/>
  <c r="G2397" i="30"/>
  <c r="G2398" i="30"/>
  <c r="G2399" i="30"/>
  <c r="G2400" i="30"/>
  <c r="G2401" i="30"/>
  <c r="G2402" i="30"/>
  <c r="G2403" i="30"/>
  <c r="G2404" i="30"/>
  <c r="G2405" i="30"/>
  <c r="G2406" i="30"/>
  <c r="G2407" i="30"/>
  <c r="G2408" i="30"/>
  <c r="G2409" i="30"/>
  <c r="G2410" i="30"/>
  <c r="G2411" i="30"/>
  <c r="G2412" i="30"/>
  <c r="G2413" i="30"/>
  <c r="G2414" i="30"/>
  <c r="G2415" i="30"/>
  <c r="G2416" i="30"/>
  <c r="G2417" i="30"/>
  <c r="G2418" i="30"/>
  <c r="G2419" i="30"/>
  <c r="G2420" i="30"/>
  <c r="G2421" i="30"/>
  <c r="G2422" i="30"/>
  <c r="G2423" i="30"/>
  <c r="G2424" i="30"/>
  <c r="G2425" i="30"/>
  <c r="G2426" i="30"/>
  <c r="G2427" i="30"/>
  <c r="G2428" i="30"/>
  <c r="G2429" i="30"/>
  <c r="G2430" i="30"/>
  <c r="G2431" i="30"/>
  <c r="G2432" i="30"/>
  <c r="G2433" i="30"/>
  <c r="G2434" i="30"/>
  <c r="G2435" i="30"/>
  <c r="G2436" i="30"/>
  <c r="G2437" i="30"/>
  <c r="G2438" i="30"/>
  <c r="G2439" i="30"/>
  <c r="G2440" i="30"/>
  <c r="G2441" i="30"/>
  <c r="G2442" i="30"/>
  <c r="G2443" i="30"/>
  <c r="G2444" i="30"/>
  <c r="G2445" i="30"/>
  <c r="G2446" i="30"/>
  <c r="G2447" i="30"/>
  <c r="G2448" i="30"/>
  <c r="G2449" i="30"/>
  <c r="G2450" i="30"/>
  <c r="G2451" i="30"/>
  <c r="G2452" i="30"/>
  <c r="G2453" i="30"/>
  <c r="G2454" i="30"/>
  <c r="G2455" i="30"/>
  <c r="G2456" i="30"/>
  <c r="G2457" i="30"/>
  <c r="G2458" i="30"/>
  <c r="G2459" i="30"/>
  <c r="G2460" i="30"/>
  <c r="G2461" i="30"/>
  <c r="G2462" i="30"/>
  <c r="G2463" i="30"/>
  <c r="G2464" i="30"/>
  <c r="G2465" i="30"/>
  <c r="G2466" i="30"/>
  <c r="G2467" i="30"/>
  <c r="G2468" i="30"/>
  <c r="G2469" i="30"/>
  <c r="G2470" i="30"/>
  <c r="G2471" i="30"/>
  <c r="G2472" i="30"/>
  <c r="G2473" i="30"/>
  <c r="G2474" i="30"/>
  <c r="G2475" i="30"/>
  <c r="G2476" i="30"/>
  <c r="G2477" i="30"/>
  <c r="G2478" i="30"/>
  <c r="G2479" i="30"/>
  <c r="G2480" i="30"/>
  <c r="G2481" i="30"/>
  <c r="G2482" i="30"/>
  <c r="G2483" i="30"/>
  <c r="G2484" i="30"/>
  <c r="G2485" i="30"/>
  <c r="G2486" i="30"/>
  <c r="G2487" i="30"/>
  <c r="G2488" i="30"/>
  <c r="G2489" i="30"/>
  <c r="G2490" i="30"/>
  <c r="G2491" i="30"/>
  <c r="G2492" i="30"/>
  <c r="G2493" i="30"/>
  <c r="G2494" i="30"/>
  <c r="G2495" i="30"/>
  <c r="G2496" i="30"/>
  <c r="G2497" i="30"/>
  <c r="G2498" i="30"/>
  <c r="G2499" i="30"/>
  <c r="G2500" i="30"/>
  <c r="G2501" i="30"/>
  <c r="G2502" i="30"/>
  <c r="G2503" i="30"/>
  <c r="G2504" i="30"/>
  <c r="G2505" i="30"/>
  <c r="G2506" i="30"/>
  <c r="G2507" i="30"/>
  <c r="G2508" i="30"/>
  <c r="G2509" i="30"/>
  <c r="G2510" i="30"/>
  <c r="G2511" i="30"/>
  <c r="G2512" i="30"/>
  <c r="G2513" i="30"/>
  <c r="G2514" i="30"/>
  <c r="G2515" i="30"/>
  <c r="G2516" i="30"/>
  <c r="G2517" i="30"/>
  <c r="G2518" i="30"/>
  <c r="G2519" i="30"/>
  <c r="G2520" i="30"/>
  <c r="G2521" i="30"/>
  <c r="G2522" i="30"/>
  <c r="G2523" i="30"/>
  <c r="G2524" i="30"/>
  <c r="G2525" i="30"/>
  <c r="G2526" i="30"/>
  <c r="G2527" i="30"/>
  <c r="G2528" i="30"/>
  <c r="G2529" i="30"/>
  <c r="G2530" i="30"/>
  <c r="G2531" i="30"/>
  <c r="G2532" i="30"/>
  <c r="G2533" i="30"/>
  <c r="G2534" i="30"/>
  <c r="G2535" i="30"/>
  <c r="G2536" i="30"/>
  <c r="G2537" i="30"/>
  <c r="G2538" i="30"/>
  <c r="G2539" i="30"/>
  <c r="G2540" i="30"/>
  <c r="G2541" i="30"/>
  <c r="G2542" i="30"/>
  <c r="G2543" i="30"/>
  <c r="G2544" i="30"/>
  <c r="G2545" i="30"/>
  <c r="G2546" i="30"/>
  <c r="G2547" i="30"/>
  <c r="G2548" i="30"/>
  <c r="G2549" i="30"/>
  <c r="G2550" i="30"/>
  <c r="G2551" i="30"/>
  <c r="G2552" i="30"/>
  <c r="G2553" i="30"/>
  <c r="G2554" i="30"/>
  <c r="G2555" i="30"/>
  <c r="G2556" i="30"/>
  <c r="G2557" i="30"/>
  <c r="G2558" i="30"/>
  <c r="G2559" i="30"/>
  <c r="G2560" i="30"/>
  <c r="G2561" i="30"/>
  <c r="G2562" i="30"/>
  <c r="G2563" i="30"/>
  <c r="G2564" i="30"/>
  <c r="G2565" i="30"/>
  <c r="G2566" i="30"/>
  <c r="G2567" i="30"/>
  <c r="G2568" i="30"/>
  <c r="G2569" i="30"/>
  <c r="G2570" i="30"/>
  <c r="G2571" i="30"/>
  <c r="G2572" i="30"/>
  <c r="G2573" i="30"/>
  <c r="G2574" i="30"/>
  <c r="G2575" i="30"/>
  <c r="G2576" i="30"/>
  <c r="G2577" i="30"/>
  <c r="G2578" i="30"/>
  <c r="G2579" i="30"/>
  <c r="G2580" i="30"/>
  <c r="G2581" i="30"/>
  <c r="G2582" i="30"/>
  <c r="G2583" i="30"/>
  <c r="G2584" i="30"/>
  <c r="G2585" i="30"/>
  <c r="G2586" i="30"/>
  <c r="G2587" i="30"/>
  <c r="G2588" i="30"/>
  <c r="G2589" i="30"/>
  <c r="G2590" i="30"/>
  <c r="G2591" i="30"/>
  <c r="G2592" i="30"/>
  <c r="G2593" i="30"/>
  <c r="G2594" i="30"/>
  <c r="G2595" i="30"/>
  <c r="G2596" i="30"/>
  <c r="G2597" i="30"/>
  <c r="G2598" i="30"/>
  <c r="G2599" i="30"/>
  <c r="G2600" i="30"/>
  <c r="G2601" i="30"/>
  <c r="G2602" i="30"/>
  <c r="G2603" i="30"/>
  <c r="G2604" i="30"/>
  <c r="G2605" i="30"/>
  <c r="G2606" i="30"/>
  <c r="G2607" i="30"/>
  <c r="G2608" i="30"/>
  <c r="G2609" i="30"/>
  <c r="G2610" i="30"/>
  <c r="G2611" i="30"/>
  <c r="G2612" i="30"/>
  <c r="G2613" i="30"/>
  <c r="G2614" i="30"/>
  <c r="G2615" i="30"/>
  <c r="G2616" i="30"/>
  <c r="G2617" i="30"/>
  <c r="G2618" i="30"/>
  <c r="G2619" i="30"/>
  <c r="G2620" i="30"/>
  <c r="G2621" i="30"/>
  <c r="G2622" i="30"/>
  <c r="G2623" i="30"/>
  <c r="G2624" i="30"/>
  <c r="G2625" i="30"/>
  <c r="G2626" i="30"/>
  <c r="G2627" i="30"/>
  <c r="G2628" i="30"/>
  <c r="G2629" i="30"/>
  <c r="G2630" i="30"/>
  <c r="G2631" i="30"/>
  <c r="G2632" i="30"/>
  <c r="G2633" i="30"/>
  <c r="G2634" i="30"/>
  <c r="G2635" i="30"/>
  <c r="G2636" i="30"/>
  <c r="G2637" i="30"/>
  <c r="G2638" i="30"/>
  <c r="G2639" i="30"/>
  <c r="G2640" i="30"/>
  <c r="G2641" i="30"/>
  <c r="G2642" i="30"/>
  <c r="G2643" i="30"/>
  <c r="G2644" i="30"/>
  <c r="G2645" i="30"/>
  <c r="G2646" i="30"/>
  <c r="G2647" i="30"/>
  <c r="G2648" i="30"/>
  <c r="G2649" i="30"/>
  <c r="G2650" i="30"/>
  <c r="G2651" i="30"/>
  <c r="G2652" i="30"/>
  <c r="G2653" i="30"/>
  <c r="G2654" i="30"/>
  <c r="G2655" i="30"/>
  <c r="G2656" i="30"/>
  <c r="G2657" i="30"/>
  <c r="G2658" i="30"/>
  <c r="G2659" i="30"/>
  <c r="G2660" i="30"/>
  <c r="G2661" i="30"/>
  <c r="G2662" i="30"/>
  <c r="G2663" i="30"/>
  <c r="G2664" i="30"/>
  <c r="G2665" i="30"/>
  <c r="G2666" i="30"/>
  <c r="G2667" i="30"/>
  <c r="G2668" i="30"/>
  <c r="G2669" i="30"/>
  <c r="G2670" i="30"/>
  <c r="G2671" i="30"/>
  <c r="G2672" i="30"/>
  <c r="G2673" i="30"/>
  <c r="G2674" i="30"/>
  <c r="G2675" i="30"/>
  <c r="G2676" i="30"/>
  <c r="G2677" i="30"/>
  <c r="G2678" i="30"/>
  <c r="G2679" i="30"/>
  <c r="G2680" i="30"/>
  <c r="G2681" i="30"/>
  <c r="G2682" i="30"/>
  <c r="G2683" i="30"/>
  <c r="G2684" i="30"/>
  <c r="G2685" i="30"/>
  <c r="G2686" i="30"/>
  <c r="G2687" i="30"/>
  <c r="G2688" i="30"/>
  <c r="G2689" i="30"/>
  <c r="G2690" i="30"/>
  <c r="G2691" i="30"/>
  <c r="G2692" i="30"/>
  <c r="G2693" i="30"/>
  <c r="G2694" i="30"/>
  <c r="G2695" i="30"/>
  <c r="G2696" i="30"/>
  <c r="G2697" i="30"/>
  <c r="G2698" i="30"/>
  <c r="G2699" i="30"/>
  <c r="G2700" i="30"/>
  <c r="G2701" i="30"/>
  <c r="G2702" i="30"/>
  <c r="G2703" i="30"/>
  <c r="G2704" i="30"/>
  <c r="G2705" i="30"/>
  <c r="G2706" i="30"/>
  <c r="G2707" i="30"/>
  <c r="G2708" i="30"/>
  <c r="G2709" i="30"/>
  <c r="G2710" i="30"/>
  <c r="G2711" i="30"/>
  <c r="G2712" i="30"/>
  <c r="G2713" i="30"/>
  <c r="G2714" i="30"/>
  <c r="G2715" i="30"/>
  <c r="G2716" i="30"/>
  <c r="G2717" i="30"/>
  <c r="G2718" i="30"/>
  <c r="G2719" i="30"/>
  <c r="G2720" i="30"/>
  <c r="G2721" i="30"/>
  <c r="G2722" i="30"/>
  <c r="G2723" i="30"/>
  <c r="G2724" i="30"/>
  <c r="G2725" i="30"/>
  <c r="G2726" i="30"/>
  <c r="G2727" i="30"/>
  <c r="G2728" i="30"/>
  <c r="G2729" i="30"/>
  <c r="G2730" i="30"/>
  <c r="G2731" i="30"/>
  <c r="G2732" i="30"/>
  <c r="G2733" i="30"/>
  <c r="G2734" i="30"/>
  <c r="G2735" i="30"/>
  <c r="G2736" i="30"/>
  <c r="G2737" i="30"/>
  <c r="G2738" i="30"/>
  <c r="G2739" i="30"/>
  <c r="G2740" i="30"/>
  <c r="G2741" i="30"/>
  <c r="G2742" i="30"/>
  <c r="G2743" i="30"/>
  <c r="G2744" i="30"/>
  <c r="G2745" i="30"/>
  <c r="G2746" i="30"/>
  <c r="G2747" i="30"/>
  <c r="G2748" i="30"/>
  <c r="G2749" i="30"/>
  <c r="G2750" i="30"/>
  <c r="G2751" i="30"/>
  <c r="G2752" i="30"/>
  <c r="G2753" i="30"/>
  <c r="G2754" i="30"/>
  <c r="G2755" i="30"/>
  <c r="G2756" i="30"/>
  <c r="G2757" i="30"/>
  <c r="G2758" i="30"/>
  <c r="G2759" i="30"/>
  <c r="G2760" i="30"/>
  <c r="G2761" i="30"/>
  <c r="G2762" i="30"/>
  <c r="G2763" i="30"/>
  <c r="G2764" i="30"/>
  <c r="G2765" i="30"/>
  <c r="G2766" i="30"/>
  <c r="G2767" i="30"/>
  <c r="G2768" i="30"/>
  <c r="G2769" i="30"/>
  <c r="G2770" i="30"/>
  <c r="G2771" i="30"/>
  <c r="G2772" i="30"/>
  <c r="G2773" i="30"/>
  <c r="G2774" i="30"/>
  <c r="G2775" i="30"/>
  <c r="G2776" i="30"/>
  <c r="G2777" i="30"/>
  <c r="G2778" i="30"/>
  <c r="G2779" i="30"/>
  <c r="G2780" i="30"/>
  <c r="G2781" i="30"/>
  <c r="G2782" i="30"/>
  <c r="G2783" i="30"/>
  <c r="G2784" i="30"/>
  <c r="G2785" i="30"/>
  <c r="G2786" i="30"/>
  <c r="G2787" i="30"/>
  <c r="G2788" i="30"/>
  <c r="G2789" i="30"/>
  <c r="G2790" i="30"/>
  <c r="G2791" i="30"/>
  <c r="G2792" i="30"/>
  <c r="G2793" i="30"/>
  <c r="G2794" i="30"/>
  <c r="G2795" i="30"/>
  <c r="G2796" i="30"/>
  <c r="G2797" i="30"/>
  <c r="G2798" i="30"/>
  <c r="G2799" i="30"/>
  <c r="G2800" i="30"/>
  <c r="G2801" i="30"/>
  <c r="G2802" i="30"/>
  <c r="G2803" i="30"/>
  <c r="G2804" i="30"/>
  <c r="G2805" i="30"/>
  <c r="G2806" i="30"/>
  <c r="G2807" i="30"/>
  <c r="G2808" i="30"/>
  <c r="G2809" i="30"/>
  <c r="G2810" i="30"/>
  <c r="G2811" i="30"/>
  <c r="G2812" i="30"/>
  <c r="G2813" i="30"/>
  <c r="G2814" i="30"/>
  <c r="G2815" i="30"/>
  <c r="G2816" i="30"/>
  <c r="G2817" i="30"/>
  <c r="G2818" i="30"/>
  <c r="G2819" i="30"/>
  <c r="G2820" i="30"/>
  <c r="G2821" i="30"/>
  <c r="G2822" i="30"/>
  <c r="G2823" i="30"/>
  <c r="G2824" i="30"/>
  <c r="G2825" i="30"/>
  <c r="G2826" i="30"/>
  <c r="G2827" i="30"/>
  <c r="G2828" i="30"/>
  <c r="G2829" i="30"/>
  <c r="G2830" i="30"/>
  <c r="G2831" i="30"/>
  <c r="G2832" i="30"/>
  <c r="G2833" i="30"/>
  <c r="G2834" i="30"/>
  <c r="G2835" i="30"/>
  <c r="G2836" i="30"/>
  <c r="G2837" i="30"/>
  <c r="G2838" i="30"/>
  <c r="G2839" i="30"/>
  <c r="G2840" i="30"/>
  <c r="G2841" i="30"/>
  <c r="G2842" i="30"/>
  <c r="G2843" i="30"/>
  <c r="G2844" i="30"/>
  <c r="G2845" i="30"/>
  <c r="G2846" i="30"/>
  <c r="G2847" i="30"/>
  <c r="G2848" i="30"/>
  <c r="G2849" i="30"/>
  <c r="G2850" i="30"/>
  <c r="G2851" i="30"/>
  <c r="G2852" i="30"/>
  <c r="G2853" i="30"/>
  <c r="G2854" i="30"/>
  <c r="G2855" i="30"/>
  <c r="G2856" i="30"/>
  <c r="G2857" i="30"/>
  <c r="G2858" i="30"/>
  <c r="G2859" i="30"/>
  <c r="G2860" i="30"/>
  <c r="G2861" i="30"/>
  <c r="G2862" i="30"/>
  <c r="G2863" i="30"/>
  <c r="G2864" i="30"/>
  <c r="G2865" i="30"/>
  <c r="G2866" i="30"/>
  <c r="G2867" i="30"/>
  <c r="G2868" i="30"/>
  <c r="G2869" i="30"/>
  <c r="G2870" i="30"/>
  <c r="G2871" i="30"/>
  <c r="G2872" i="30"/>
  <c r="G2873" i="30"/>
  <c r="G2874" i="30"/>
  <c r="G2875" i="30"/>
  <c r="G2876" i="30"/>
  <c r="G2877" i="30"/>
  <c r="G2878" i="30"/>
  <c r="G2879" i="30"/>
  <c r="G2880" i="30"/>
  <c r="G2881" i="30"/>
  <c r="G2882" i="30"/>
  <c r="G2883" i="30"/>
  <c r="G2884" i="30"/>
  <c r="G2885" i="30"/>
  <c r="G2886" i="30"/>
  <c r="G2887" i="30"/>
  <c r="G2888" i="30"/>
  <c r="G2889" i="30"/>
  <c r="G2890" i="30"/>
  <c r="G2891" i="30"/>
  <c r="G2892" i="30"/>
  <c r="G2893" i="30"/>
  <c r="G2894" i="30"/>
  <c r="G2895" i="30"/>
  <c r="G2896" i="30"/>
  <c r="G2897" i="30"/>
  <c r="G2898" i="30"/>
  <c r="G2899" i="30"/>
  <c r="G2900" i="30"/>
  <c r="G2901" i="30"/>
  <c r="G2902" i="30"/>
  <c r="G2903" i="30"/>
  <c r="G2904" i="30"/>
  <c r="G2905" i="30"/>
  <c r="G2906" i="30"/>
  <c r="G2907" i="30"/>
  <c r="G2908" i="30"/>
  <c r="G2909" i="30"/>
  <c r="G2910" i="30"/>
  <c r="G2911" i="30"/>
  <c r="G2912" i="30"/>
  <c r="G2913" i="30"/>
  <c r="G2914" i="30"/>
  <c r="G2915" i="30"/>
  <c r="G2916" i="30"/>
  <c r="G2917" i="30"/>
  <c r="G2918" i="30"/>
  <c r="G2919" i="30"/>
  <c r="G2920" i="30"/>
  <c r="G2921" i="30"/>
  <c r="G2922" i="30"/>
  <c r="G2923" i="30"/>
  <c r="G2924" i="30"/>
  <c r="G2925" i="30"/>
  <c r="G2926" i="30"/>
  <c r="G2927" i="30"/>
  <c r="G2928" i="30"/>
  <c r="G2929" i="30"/>
  <c r="G2930" i="30"/>
  <c r="G2931" i="30"/>
  <c r="G2932" i="30"/>
  <c r="G2933" i="30"/>
  <c r="G2934" i="30"/>
  <c r="G2935" i="30"/>
  <c r="G2936" i="30"/>
  <c r="G2937" i="30"/>
  <c r="G2938" i="30"/>
  <c r="G2939" i="30"/>
  <c r="G2940" i="30"/>
  <c r="G2941" i="30"/>
  <c r="G2942" i="30"/>
  <c r="G2943" i="30"/>
  <c r="G2944" i="30"/>
  <c r="G2945" i="30"/>
  <c r="G2946" i="30"/>
  <c r="G2947" i="30"/>
  <c r="G2948" i="30"/>
  <c r="G2949" i="30"/>
  <c r="G2950" i="30"/>
  <c r="G2951" i="30"/>
  <c r="G2952" i="30"/>
  <c r="G2953" i="30"/>
  <c r="G2954" i="30"/>
  <c r="G2955" i="30"/>
  <c r="G2956" i="30"/>
  <c r="G2957" i="30"/>
  <c r="G2958" i="30"/>
  <c r="G2959" i="30"/>
  <c r="G2960" i="30"/>
  <c r="G2961" i="30"/>
  <c r="G2962" i="30"/>
  <c r="G2963" i="30"/>
  <c r="G2964" i="30"/>
  <c r="G2965" i="30"/>
  <c r="G2966" i="30"/>
  <c r="G2967" i="30"/>
  <c r="G2968" i="30"/>
  <c r="G2969" i="30"/>
  <c r="G2970" i="30"/>
  <c r="G2971" i="30"/>
  <c r="G2972" i="30"/>
  <c r="G2973" i="30"/>
  <c r="G2974" i="30"/>
  <c r="G2975" i="30"/>
  <c r="G2976" i="30"/>
  <c r="G2977" i="30"/>
  <c r="G2978" i="30"/>
  <c r="G2979" i="30"/>
  <c r="G2980" i="30"/>
  <c r="G2981" i="30"/>
  <c r="G2982" i="30"/>
  <c r="G2983" i="30"/>
  <c r="G2984" i="30"/>
  <c r="G2985" i="30"/>
  <c r="G2986" i="30"/>
  <c r="G2987" i="30"/>
  <c r="G2988" i="30"/>
  <c r="G2989" i="30"/>
  <c r="G2990" i="30"/>
  <c r="G2991" i="30"/>
  <c r="G2992" i="30"/>
  <c r="G2993" i="30"/>
  <c r="G2994" i="30"/>
  <c r="G2995" i="30"/>
  <c r="G2996" i="30"/>
  <c r="G2997" i="30"/>
  <c r="G2998" i="30"/>
  <c r="G2999" i="30"/>
  <c r="G3000" i="30"/>
  <c r="G3001" i="30"/>
  <c r="G3002" i="30"/>
  <c r="G3003" i="30"/>
  <c r="G3004" i="30"/>
  <c r="G3005" i="30"/>
  <c r="G3006" i="30"/>
  <c r="G3007" i="30"/>
  <c r="G3008" i="30"/>
  <c r="G3009" i="30"/>
  <c r="G3010" i="30"/>
  <c r="G3011" i="30"/>
  <c r="G3012" i="30"/>
  <c r="G3013" i="30"/>
  <c r="G3014" i="30"/>
  <c r="G3015" i="30"/>
  <c r="G3016" i="30"/>
  <c r="G3017" i="30"/>
  <c r="G3018" i="30"/>
  <c r="G3019" i="30"/>
  <c r="G3020" i="30"/>
  <c r="G3021" i="30"/>
  <c r="G3022" i="30"/>
  <c r="G3023" i="30"/>
  <c r="G3024" i="30"/>
  <c r="G3025" i="30"/>
  <c r="G3026" i="30"/>
  <c r="G3027" i="30"/>
  <c r="G3028" i="30"/>
  <c r="G3029" i="30"/>
  <c r="G3030" i="30"/>
  <c r="G3031" i="30"/>
  <c r="G3032" i="30"/>
  <c r="G3033" i="30"/>
  <c r="G3034" i="30"/>
  <c r="G3035" i="30"/>
  <c r="G3036" i="30"/>
  <c r="G3037" i="30"/>
  <c r="G3038" i="30"/>
  <c r="G3039" i="30"/>
  <c r="G3040" i="30"/>
  <c r="G3041" i="30"/>
  <c r="G3042" i="30"/>
  <c r="G3043" i="30"/>
  <c r="G3044" i="30"/>
  <c r="G3045" i="30"/>
  <c r="G3046" i="30"/>
  <c r="G3047" i="30"/>
  <c r="G3048" i="30"/>
  <c r="G3049" i="30"/>
  <c r="G3050" i="30"/>
  <c r="G3051" i="30"/>
  <c r="G3052" i="30"/>
  <c r="G3053" i="30"/>
  <c r="G3054" i="30"/>
  <c r="G3055" i="30"/>
  <c r="G3056" i="30"/>
  <c r="G3057" i="30"/>
  <c r="G3058" i="30"/>
  <c r="G3059" i="30"/>
  <c r="G3060" i="30"/>
  <c r="G3061" i="30"/>
  <c r="G3062" i="30"/>
  <c r="G3063" i="30"/>
  <c r="G3064" i="30"/>
  <c r="G3065" i="30"/>
  <c r="G3066" i="30"/>
  <c r="G3067" i="30"/>
  <c r="G3068" i="30"/>
  <c r="G3069" i="30"/>
  <c r="G3070" i="30"/>
  <c r="G3071" i="30"/>
  <c r="G3072" i="30"/>
  <c r="G3073" i="30"/>
  <c r="G3074" i="30"/>
  <c r="G3075" i="30"/>
  <c r="G3076" i="30"/>
  <c r="G3077" i="30"/>
  <c r="G3078" i="30"/>
  <c r="G3079" i="30"/>
  <c r="G3080" i="30"/>
  <c r="G3081" i="30"/>
  <c r="G3082" i="30"/>
  <c r="G3083" i="30"/>
  <c r="G3084" i="30"/>
  <c r="G3085" i="30"/>
  <c r="G3086" i="30"/>
  <c r="G3087" i="30"/>
  <c r="G3088" i="30"/>
  <c r="G3089" i="30"/>
  <c r="G3090" i="30"/>
  <c r="G3091" i="30"/>
  <c r="G3092" i="30"/>
  <c r="G3093" i="30"/>
  <c r="G3094" i="30"/>
  <c r="G3095" i="30"/>
  <c r="G3096" i="30"/>
  <c r="G3097" i="30"/>
  <c r="G3098" i="30"/>
  <c r="G3099" i="30"/>
  <c r="G2" i="30"/>
  <c r="F2824" i="30"/>
  <c r="P2687" i="30"/>
  <c r="Q2687" i="30"/>
  <c r="R2687" i="30"/>
  <c r="S2687" i="30"/>
  <c r="U2687" i="30"/>
  <c r="V2687" i="30"/>
  <c r="O2688" i="30"/>
  <c r="P2688" i="30"/>
  <c r="Q2688" i="30"/>
  <c r="R2688" i="30"/>
  <c r="S2688" i="30"/>
  <c r="U2688" i="30"/>
  <c r="V2688" i="30"/>
  <c r="O2689" i="30"/>
  <c r="P2689" i="30"/>
  <c r="Q2689" i="30"/>
  <c r="R2689" i="30"/>
  <c r="S2689" i="30"/>
  <c r="U2689" i="30"/>
  <c r="V2689" i="30"/>
  <c r="O2690" i="30"/>
  <c r="P2690" i="30"/>
  <c r="Q2690" i="30"/>
  <c r="R2690" i="30"/>
  <c r="S2690" i="30"/>
  <c r="U2690" i="30"/>
  <c r="V2690" i="30"/>
  <c r="O2691" i="30"/>
  <c r="P2691" i="30"/>
  <c r="Q2691" i="30"/>
  <c r="R2691" i="30"/>
  <c r="S2691" i="30"/>
  <c r="U2691" i="30"/>
  <c r="V2691" i="30"/>
  <c r="O2692" i="30"/>
  <c r="P2692" i="30"/>
  <c r="Q2692" i="30"/>
  <c r="R2692" i="30"/>
  <c r="S2692" i="30"/>
  <c r="U2692" i="30"/>
  <c r="V2692" i="30"/>
  <c r="O2693" i="30"/>
  <c r="P2693" i="30"/>
  <c r="Q2693" i="30"/>
  <c r="R2693" i="30"/>
  <c r="S2693" i="30"/>
  <c r="U2693" i="30"/>
  <c r="V2693" i="30"/>
  <c r="O2694" i="30"/>
  <c r="P2694" i="30"/>
  <c r="Q2694" i="30"/>
  <c r="R2694" i="30"/>
  <c r="S2694" i="30"/>
  <c r="U2694" i="30"/>
  <c r="V2694" i="30"/>
  <c r="P2695" i="30"/>
  <c r="Q2695" i="30"/>
  <c r="R2695" i="30"/>
  <c r="S2695" i="30"/>
  <c r="U2695" i="30"/>
  <c r="V2695" i="30"/>
  <c r="O2696" i="30"/>
  <c r="P2696" i="30"/>
  <c r="Q2696" i="30"/>
  <c r="R2696" i="30"/>
  <c r="S2696" i="30"/>
  <c r="U2696" i="30"/>
  <c r="V2696" i="30"/>
  <c r="O2697" i="30"/>
  <c r="P2697" i="30"/>
  <c r="Q2697" i="30"/>
  <c r="R2697" i="30"/>
  <c r="S2697" i="30"/>
  <c r="U2697" i="30"/>
  <c r="V2697" i="30"/>
  <c r="O2698" i="30"/>
  <c r="P2698" i="30"/>
  <c r="Q2698" i="30"/>
  <c r="R2698" i="30"/>
  <c r="S2698" i="30"/>
  <c r="U2698" i="30"/>
  <c r="V2698" i="30"/>
  <c r="P2699" i="30"/>
  <c r="Q2699" i="30"/>
  <c r="R2699" i="30"/>
  <c r="S2699" i="30"/>
  <c r="U2699" i="30"/>
  <c r="V2699" i="30"/>
  <c r="O2700" i="30"/>
  <c r="P2700" i="30"/>
  <c r="Q2700" i="30"/>
  <c r="R2700" i="30"/>
  <c r="S2700" i="30"/>
  <c r="U2700" i="30"/>
  <c r="V2700" i="30"/>
  <c r="O2701" i="30"/>
  <c r="P2701" i="30"/>
  <c r="Q2701" i="30"/>
  <c r="R2701" i="30"/>
  <c r="S2701" i="30"/>
  <c r="U2701" i="30"/>
  <c r="V2701" i="30"/>
  <c r="P2702" i="30"/>
  <c r="Q2702" i="30"/>
  <c r="R2702" i="30"/>
  <c r="S2702" i="30"/>
  <c r="U2702" i="30"/>
  <c r="V2702" i="30"/>
  <c r="P2703" i="30"/>
  <c r="Q2703" i="30"/>
  <c r="R2703" i="30"/>
  <c r="S2703" i="30"/>
  <c r="U2703" i="30"/>
  <c r="V2703" i="30"/>
  <c r="P2704" i="30"/>
  <c r="Q2704" i="30"/>
  <c r="R2704" i="30"/>
  <c r="S2704" i="30"/>
  <c r="U2704" i="30"/>
  <c r="V2704" i="30"/>
  <c r="P2705" i="30"/>
  <c r="Q2705" i="30"/>
  <c r="R2705" i="30"/>
  <c r="S2705" i="30"/>
  <c r="U2705" i="30"/>
  <c r="V2705" i="30"/>
  <c r="O2706" i="30"/>
  <c r="P2706" i="30"/>
  <c r="Q2706" i="30"/>
  <c r="R2706" i="30"/>
  <c r="S2706" i="30"/>
  <c r="U2706" i="30"/>
  <c r="V2706" i="30"/>
  <c r="O2707" i="30"/>
  <c r="P2707" i="30"/>
  <c r="Q2707" i="30"/>
  <c r="R2707" i="30"/>
  <c r="S2707" i="30"/>
  <c r="U2707" i="30"/>
  <c r="V2707" i="30"/>
  <c r="P2708" i="30"/>
  <c r="Q2708" i="30"/>
  <c r="R2708" i="30"/>
  <c r="S2708" i="30"/>
  <c r="U2708" i="30"/>
  <c r="V2708" i="30"/>
  <c r="O2709" i="30"/>
  <c r="P2709" i="30"/>
  <c r="Q2709" i="30"/>
  <c r="R2709" i="30"/>
  <c r="S2709" i="30"/>
  <c r="U2709" i="30"/>
  <c r="V2709" i="30"/>
  <c r="O2710" i="30"/>
  <c r="P2710" i="30"/>
  <c r="Q2710" i="30"/>
  <c r="R2710" i="30"/>
  <c r="S2710" i="30"/>
  <c r="U2710" i="30"/>
  <c r="V2710" i="30"/>
  <c r="O2711" i="30"/>
  <c r="P2711" i="30"/>
  <c r="Q2711" i="30"/>
  <c r="R2711" i="30"/>
  <c r="S2711" i="30"/>
  <c r="U2711" i="30"/>
  <c r="V2711" i="30"/>
  <c r="O2712" i="30"/>
  <c r="P2712" i="30"/>
  <c r="Q2712" i="30"/>
  <c r="R2712" i="30"/>
  <c r="S2712" i="30"/>
  <c r="U2712" i="30"/>
  <c r="V2712" i="30"/>
  <c r="O2713" i="30"/>
  <c r="P2713" i="30"/>
  <c r="Q2713" i="30"/>
  <c r="R2713" i="30"/>
  <c r="S2713" i="30"/>
  <c r="U2713" i="30"/>
  <c r="V2713" i="30"/>
  <c r="O2714" i="30"/>
  <c r="P2714" i="30"/>
  <c r="Q2714" i="30"/>
  <c r="R2714" i="30"/>
  <c r="S2714" i="30"/>
  <c r="U2714" i="30"/>
  <c r="V2714" i="30"/>
  <c r="O2715" i="30"/>
  <c r="P2715" i="30"/>
  <c r="Q2715" i="30"/>
  <c r="R2715" i="30"/>
  <c r="S2715" i="30"/>
  <c r="U2715" i="30"/>
  <c r="V2715" i="30"/>
  <c r="O2716" i="30"/>
  <c r="P2716" i="30"/>
  <c r="Q2716" i="30"/>
  <c r="R2716" i="30"/>
  <c r="S2716" i="30"/>
  <c r="U2716" i="30"/>
  <c r="V2716" i="30"/>
  <c r="O2717" i="30"/>
  <c r="P2717" i="30"/>
  <c r="Q2717" i="30"/>
  <c r="R2717" i="30"/>
  <c r="S2717" i="30"/>
  <c r="U2717" i="30"/>
  <c r="V2717" i="30"/>
  <c r="O2718" i="30"/>
  <c r="P2718" i="30"/>
  <c r="Q2718" i="30"/>
  <c r="R2718" i="30"/>
  <c r="S2718" i="30"/>
  <c r="U2718" i="30"/>
  <c r="V2718" i="30"/>
  <c r="P2719" i="30"/>
  <c r="Q2719" i="30"/>
  <c r="R2719" i="30"/>
  <c r="S2719" i="30"/>
  <c r="U2719" i="30"/>
  <c r="V2719" i="30"/>
  <c r="O2720" i="30"/>
  <c r="P2720" i="30"/>
  <c r="Q2720" i="30"/>
  <c r="R2720" i="30"/>
  <c r="S2720" i="30"/>
  <c r="U2720" i="30"/>
  <c r="V2720" i="30"/>
  <c r="O2721" i="30"/>
  <c r="P2721" i="30"/>
  <c r="Q2721" i="30"/>
  <c r="R2721" i="30"/>
  <c r="S2721" i="30"/>
  <c r="U2721" i="30"/>
  <c r="V2721" i="30"/>
  <c r="O2722" i="30"/>
  <c r="P2722" i="30"/>
  <c r="Q2722" i="30"/>
  <c r="R2722" i="30"/>
  <c r="S2722" i="30"/>
  <c r="U2722" i="30"/>
  <c r="V2722" i="30"/>
  <c r="P2723" i="30"/>
  <c r="Q2723" i="30"/>
  <c r="R2723" i="30"/>
  <c r="S2723" i="30"/>
  <c r="U2723" i="30"/>
  <c r="V2723" i="30"/>
  <c r="O2724" i="30"/>
  <c r="P2724" i="30"/>
  <c r="Q2724" i="30"/>
  <c r="R2724" i="30"/>
  <c r="S2724" i="30"/>
  <c r="U2724" i="30"/>
  <c r="V2724" i="30"/>
  <c r="O2725" i="30"/>
  <c r="P2725" i="30"/>
  <c r="Q2725" i="30"/>
  <c r="R2725" i="30"/>
  <c r="S2725" i="30"/>
  <c r="U2725" i="30"/>
  <c r="V2725" i="30"/>
  <c r="P2726" i="30"/>
  <c r="Q2726" i="30"/>
  <c r="R2726" i="30"/>
  <c r="S2726" i="30"/>
  <c r="U2726" i="30"/>
  <c r="V2726" i="30"/>
  <c r="O2727" i="30"/>
  <c r="P2727" i="30"/>
  <c r="Q2727" i="30"/>
  <c r="R2727" i="30"/>
  <c r="S2727" i="30"/>
  <c r="U2727" i="30"/>
  <c r="V2727" i="30"/>
  <c r="O2728" i="30"/>
  <c r="P2728" i="30"/>
  <c r="Q2728" i="30"/>
  <c r="R2728" i="30"/>
  <c r="S2728" i="30"/>
  <c r="U2728" i="30"/>
  <c r="V2728" i="30"/>
  <c r="O2729" i="30"/>
  <c r="P2729" i="30"/>
  <c r="Q2729" i="30"/>
  <c r="R2729" i="30"/>
  <c r="S2729" i="30"/>
  <c r="U2729" i="30"/>
  <c r="V2729" i="30"/>
  <c r="O2730" i="30"/>
  <c r="P2730" i="30"/>
  <c r="Q2730" i="30"/>
  <c r="R2730" i="30"/>
  <c r="S2730" i="30"/>
  <c r="U2730" i="30"/>
  <c r="V2730" i="30"/>
  <c r="O2731" i="30"/>
  <c r="P2731" i="30"/>
  <c r="Q2731" i="30"/>
  <c r="R2731" i="30"/>
  <c r="S2731" i="30"/>
  <c r="U2731" i="30"/>
  <c r="V2731" i="30"/>
  <c r="O2732" i="30"/>
  <c r="P2732" i="30"/>
  <c r="Q2732" i="30"/>
  <c r="R2732" i="30"/>
  <c r="S2732" i="30"/>
  <c r="U2732" i="30"/>
  <c r="V2732" i="30"/>
  <c r="O2733" i="30"/>
  <c r="P2733" i="30"/>
  <c r="Q2733" i="30"/>
  <c r="R2733" i="30"/>
  <c r="S2733" i="30"/>
  <c r="U2733" i="30"/>
  <c r="V2733" i="30"/>
  <c r="O2734" i="30"/>
  <c r="P2734" i="30"/>
  <c r="Q2734" i="30"/>
  <c r="R2734" i="30"/>
  <c r="S2734" i="30"/>
  <c r="U2734" i="30"/>
  <c r="V2734" i="30"/>
  <c r="O2735" i="30"/>
  <c r="P2735" i="30"/>
  <c r="Q2735" i="30"/>
  <c r="R2735" i="30"/>
  <c r="S2735" i="30"/>
  <c r="U2735" i="30"/>
  <c r="V2735" i="30"/>
  <c r="O2736" i="30"/>
  <c r="P2736" i="30"/>
  <c r="Q2736" i="30"/>
  <c r="R2736" i="30"/>
  <c r="S2736" i="30"/>
  <c r="U2736" i="30"/>
  <c r="V2736" i="30"/>
  <c r="O2737" i="30"/>
  <c r="P2737" i="30"/>
  <c r="Q2737" i="30"/>
  <c r="R2737" i="30"/>
  <c r="S2737" i="30"/>
  <c r="U2737" i="30"/>
  <c r="V2737" i="30"/>
  <c r="O2738" i="30"/>
  <c r="P2738" i="30"/>
  <c r="Q2738" i="30"/>
  <c r="R2738" i="30"/>
  <c r="S2738" i="30"/>
  <c r="U2738" i="30"/>
  <c r="V2738" i="30"/>
  <c r="O2739" i="30"/>
  <c r="P2739" i="30"/>
  <c r="Q2739" i="30"/>
  <c r="R2739" i="30"/>
  <c r="S2739" i="30"/>
  <c r="U2739" i="30"/>
  <c r="V2739" i="30"/>
  <c r="P2740" i="30"/>
  <c r="Q2740" i="30"/>
  <c r="R2740" i="30"/>
  <c r="S2740" i="30"/>
  <c r="U2740" i="30"/>
  <c r="V2740" i="30"/>
  <c r="O2741" i="30"/>
  <c r="P2741" i="30"/>
  <c r="Q2741" i="30"/>
  <c r="R2741" i="30"/>
  <c r="S2741" i="30"/>
  <c r="U2741" i="30"/>
  <c r="V2741" i="30"/>
  <c r="O2742" i="30"/>
  <c r="P2742" i="30"/>
  <c r="Q2742" i="30"/>
  <c r="R2742" i="30"/>
  <c r="S2742" i="30"/>
  <c r="U2742" i="30"/>
  <c r="V2742" i="30"/>
  <c r="O2743" i="30"/>
  <c r="P2743" i="30"/>
  <c r="Q2743" i="30"/>
  <c r="R2743" i="30"/>
  <c r="S2743" i="30"/>
  <c r="U2743" i="30"/>
  <c r="V2743" i="30"/>
  <c r="O2744" i="30"/>
  <c r="P2744" i="30"/>
  <c r="Q2744" i="30"/>
  <c r="R2744" i="30"/>
  <c r="S2744" i="30"/>
  <c r="U2744" i="30"/>
  <c r="V2744" i="30"/>
  <c r="O2745" i="30"/>
  <c r="P2745" i="30"/>
  <c r="Q2745" i="30"/>
  <c r="R2745" i="30"/>
  <c r="S2745" i="30"/>
  <c r="U2745" i="30"/>
  <c r="V2745" i="30"/>
  <c r="O2746" i="30"/>
  <c r="P2746" i="30"/>
  <c r="Q2746" i="30"/>
  <c r="R2746" i="30"/>
  <c r="S2746" i="30"/>
  <c r="U2746" i="30"/>
  <c r="V2746" i="30"/>
  <c r="O2747" i="30"/>
  <c r="P2747" i="30"/>
  <c r="Q2747" i="30"/>
  <c r="R2747" i="30"/>
  <c r="S2747" i="30"/>
  <c r="U2747" i="30"/>
  <c r="V2747" i="30"/>
  <c r="O2748" i="30"/>
  <c r="P2748" i="30"/>
  <c r="Q2748" i="30"/>
  <c r="R2748" i="30"/>
  <c r="S2748" i="30"/>
  <c r="U2748" i="30"/>
  <c r="V2748" i="30"/>
  <c r="O2749" i="30"/>
  <c r="P2749" i="30"/>
  <c r="Q2749" i="30"/>
  <c r="R2749" i="30"/>
  <c r="S2749" i="30"/>
  <c r="U2749" i="30"/>
  <c r="V2749" i="30"/>
  <c r="O2750" i="30"/>
  <c r="P2750" i="30"/>
  <c r="Q2750" i="30"/>
  <c r="R2750" i="30"/>
  <c r="S2750" i="30"/>
  <c r="U2750" i="30"/>
  <c r="V2750" i="30"/>
  <c r="P2751" i="30"/>
  <c r="Q2751" i="30"/>
  <c r="R2751" i="30"/>
  <c r="S2751" i="30"/>
  <c r="U2751" i="30"/>
  <c r="V2751" i="30"/>
  <c r="O2752" i="30"/>
  <c r="P2752" i="30"/>
  <c r="Q2752" i="30"/>
  <c r="R2752" i="30"/>
  <c r="S2752" i="30"/>
  <c r="U2752" i="30"/>
  <c r="V2752" i="30"/>
  <c r="P2753" i="30"/>
  <c r="Q2753" i="30"/>
  <c r="R2753" i="30"/>
  <c r="S2753" i="30"/>
  <c r="U2753" i="30"/>
  <c r="V2753" i="30"/>
  <c r="P2754" i="30"/>
  <c r="Q2754" i="30"/>
  <c r="R2754" i="30"/>
  <c r="S2754" i="30"/>
  <c r="U2754" i="30"/>
  <c r="V2754" i="30"/>
  <c r="P2755" i="30"/>
  <c r="Q2755" i="30"/>
  <c r="R2755" i="30"/>
  <c r="S2755" i="30"/>
  <c r="U2755" i="30"/>
  <c r="V2755" i="30"/>
  <c r="P2756" i="30"/>
  <c r="Q2756" i="30"/>
  <c r="R2756" i="30"/>
  <c r="S2756" i="30"/>
  <c r="U2756" i="30"/>
  <c r="V2756" i="30"/>
  <c r="P2757" i="30"/>
  <c r="Q2757" i="30"/>
  <c r="R2757" i="30"/>
  <c r="S2757" i="30"/>
  <c r="U2757" i="30"/>
  <c r="V2757" i="30"/>
  <c r="P2758" i="30"/>
  <c r="Q2758" i="30"/>
  <c r="R2758" i="30"/>
  <c r="S2758" i="30"/>
  <c r="U2758" i="30"/>
  <c r="V2758" i="30"/>
  <c r="P2759" i="30"/>
  <c r="Q2759" i="30"/>
  <c r="R2759" i="30"/>
  <c r="S2759" i="30"/>
  <c r="U2759" i="30"/>
  <c r="V2759" i="30"/>
  <c r="P2760" i="30"/>
  <c r="Q2760" i="30"/>
  <c r="R2760" i="30"/>
  <c r="S2760" i="30"/>
  <c r="U2760" i="30"/>
  <c r="V2760" i="30"/>
  <c r="P2761" i="30"/>
  <c r="Q2761" i="30"/>
  <c r="R2761" i="30"/>
  <c r="S2761" i="30"/>
  <c r="U2761" i="30"/>
  <c r="V2761" i="30"/>
  <c r="O2762" i="30"/>
  <c r="P2762" i="30"/>
  <c r="Q2762" i="30"/>
  <c r="R2762" i="30"/>
  <c r="S2762" i="30"/>
  <c r="U2762" i="30"/>
  <c r="V2762" i="30"/>
  <c r="O2763" i="30"/>
  <c r="P2763" i="30"/>
  <c r="Q2763" i="30"/>
  <c r="R2763" i="30"/>
  <c r="S2763" i="30"/>
  <c r="U2763" i="30"/>
  <c r="V2763" i="30"/>
  <c r="O2764" i="30"/>
  <c r="P2764" i="30"/>
  <c r="Q2764" i="30"/>
  <c r="R2764" i="30"/>
  <c r="S2764" i="30"/>
  <c r="U2764" i="30"/>
  <c r="V2764" i="30"/>
  <c r="O2765" i="30"/>
  <c r="P2765" i="30"/>
  <c r="Q2765" i="30"/>
  <c r="R2765" i="30"/>
  <c r="S2765" i="30"/>
  <c r="U2765" i="30"/>
  <c r="V2765" i="30"/>
  <c r="O2766" i="30"/>
  <c r="P2766" i="30"/>
  <c r="Q2766" i="30"/>
  <c r="R2766" i="30"/>
  <c r="S2766" i="30"/>
  <c r="U2766" i="30"/>
  <c r="V2766" i="30"/>
  <c r="O2767" i="30"/>
  <c r="P2767" i="30"/>
  <c r="Q2767" i="30"/>
  <c r="R2767" i="30"/>
  <c r="S2767" i="30"/>
  <c r="U2767" i="30"/>
  <c r="V2767" i="30"/>
  <c r="O2768" i="30"/>
  <c r="P2768" i="30"/>
  <c r="Q2768" i="30"/>
  <c r="R2768" i="30"/>
  <c r="S2768" i="30"/>
  <c r="U2768" i="30"/>
  <c r="V2768" i="30"/>
  <c r="O2769" i="30"/>
  <c r="P2769" i="30"/>
  <c r="Q2769" i="30"/>
  <c r="R2769" i="30"/>
  <c r="S2769" i="30"/>
  <c r="U2769" i="30"/>
  <c r="V2769" i="30"/>
  <c r="O2770" i="30"/>
  <c r="P2770" i="30"/>
  <c r="Q2770" i="30"/>
  <c r="R2770" i="30"/>
  <c r="S2770" i="30"/>
  <c r="U2770" i="30"/>
  <c r="V2770" i="30"/>
  <c r="O2771" i="30"/>
  <c r="P2771" i="30"/>
  <c r="Q2771" i="30"/>
  <c r="R2771" i="30"/>
  <c r="S2771" i="30"/>
  <c r="U2771" i="30"/>
  <c r="V2771" i="30"/>
  <c r="O2772" i="30"/>
  <c r="P2772" i="30"/>
  <c r="Q2772" i="30"/>
  <c r="R2772" i="30"/>
  <c r="S2772" i="30"/>
  <c r="U2772" i="30"/>
  <c r="V2772" i="30"/>
  <c r="O2773" i="30"/>
  <c r="P2773" i="30"/>
  <c r="Q2773" i="30"/>
  <c r="R2773" i="30"/>
  <c r="S2773" i="30"/>
  <c r="U2773" i="30"/>
  <c r="V2773" i="30"/>
  <c r="O2774" i="30"/>
  <c r="P2774" i="30"/>
  <c r="Q2774" i="30"/>
  <c r="R2774" i="30"/>
  <c r="S2774" i="30"/>
  <c r="U2774" i="30"/>
  <c r="V2774" i="30"/>
  <c r="O2775" i="30"/>
  <c r="P2775" i="30"/>
  <c r="Q2775" i="30"/>
  <c r="R2775" i="30"/>
  <c r="S2775" i="30"/>
  <c r="U2775" i="30"/>
  <c r="V2775" i="30"/>
  <c r="O2776" i="30"/>
  <c r="P2776" i="30"/>
  <c r="Q2776" i="30"/>
  <c r="R2776" i="30"/>
  <c r="S2776" i="30"/>
  <c r="U2776" i="30"/>
  <c r="V2776" i="30"/>
  <c r="O2777" i="30"/>
  <c r="P2777" i="30"/>
  <c r="Q2777" i="30"/>
  <c r="R2777" i="30"/>
  <c r="S2777" i="30"/>
  <c r="U2777" i="30"/>
  <c r="V2777" i="30"/>
  <c r="O2778" i="30"/>
  <c r="P2778" i="30"/>
  <c r="Q2778" i="30"/>
  <c r="R2778" i="30"/>
  <c r="S2778" i="30"/>
  <c r="U2778" i="30"/>
  <c r="V2778" i="30"/>
  <c r="O2779" i="30"/>
  <c r="P2779" i="30"/>
  <c r="Q2779" i="30"/>
  <c r="R2779" i="30"/>
  <c r="S2779" i="30"/>
  <c r="U2779" i="30"/>
  <c r="V2779" i="30"/>
  <c r="O2780" i="30"/>
  <c r="P2780" i="30"/>
  <c r="Q2780" i="30"/>
  <c r="R2780" i="30"/>
  <c r="S2780" i="30"/>
  <c r="U2780" i="30"/>
  <c r="V2780" i="30"/>
  <c r="O2781" i="30"/>
  <c r="P2781" i="30"/>
  <c r="Q2781" i="30"/>
  <c r="R2781" i="30"/>
  <c r="S2781" i="30"/>
  <c r="U2781" i="30"/>
  <c r="V2781" i="30"/>
  <c r="O2782" i="30"/>
  <c r="P2782" i="30"/>
  <c r="Q2782" i="30"/>
  <c r="R2782" i="30"/>
  <c r="S2782" i="30"/>
  <c r="U2782" i="30"/>
  <c r="V2782" i="30"/>
  <c r="O2783" i="30"/>
  <c r="P2783" i="30"/>
  <c r="Q2783" i="30"/>
  <c r="R2783" i="30"/>
  <c r="S2783" i="30"/>
  <c r="U2783" i="30"/>
  <c r="V2783" i="30"/>
  <c r="O2784" i="30"/>
  <c r="P2784" i="30"/>
  <c r="Q2784" i="30"/>
  <c r="R2784" i="30"/>
  <c r="S2784" i="30"/>
  <c r="U2784" i="30"/>
  <c r="V2784" i="30"/>
  <c r="O2785" i="30"/>
  <c r="P2785" i="30"/>
  <c r="Q2785" i="30"/>
  <c r="R2785" i="30"/>
  <c r="S2785" i="30"/>
  <c r="U2785" i="30"/>
  <c r="V2785" i="30"/>
  <c r="O2786" i="30"/>
  <c r="P2786" i="30"/>
  <c r="Q2786" i="30"/>
  <c r="R2786" i="30"/>
  <c r="S2786" i="30"/>
  <c r="U2786" i="30"/>
  <c r="V2786" i="30"/>
  <c r="O2787" i="30"/>
  <c r="P2787" i="30"/>
  <c r="Q2787" i="30"/>
  <c r="R2787" i="30"/>
  <c r="S2787" i="30"/>
  <c r="U2787" i="30"/>
  <c r="V2787" i="30"/>
  <c r="O2788" i="30"/>
  <c r="P2788" i="30"/>
  <c r="Q2788" i="30"/>
  <c r="R2788" i="30"/>
  <c r="S2788" i="30"/>
  <c r="U2788" i="30"/>
  <c r="V2788" i="30"/>
  <c r="O2789" i="30"/>
  <c r="P2789" i="30"/>
  <c r="Q2789" i="30"/>
  <c r="R2789" i="30"/>
  <c r="S2789" i="30"/>
  <c r="U2789" i="30"/>
  <c r="V2789" i="30"/>
  <c r="O2790" i="30"/>
  <c r="P2790" i="30"/>
  <c r="Q2790" i="30"/>
  <c r="R2790" i="30"/>
  <c r="S2790" i="30"/>
  <c r="U2790" i="30"/>
  <c r="V2790" i="30"/>
  <c r="O2791" i="30"/>
  <c r="P2791" i="30"/>
  <c r="Q2791" i="30"/>
  <c r="R2791" i="30"/>
  <c r="S2791" i="30"/>
  <c r="U2791" i="30"/>
  <c r="V2791" i="30"/>
  <c r="O2792" i="30"/>
  <c r="P2792" i="30"/>
  <c r="Q2792" i="30"/>
  <c r="R2792" i="30"/>
  <c r="S2792" i="30"/>
  <c r="U2792" i="30"/>
  <c r="V2792" i="30"/>
  <c r="O2793" i="30"/>
  <c r="P2793" i="30"/>
  <c r="Q2793" i="30"/>
  <c r="R2793" i="30"/>
  <c r="S2793" i="30"/>
  <c r="U2793" i="30"/>
  <c r="V2793" i="30"/>
  <c r="O2794" i="30"/>
  <c r="P2794" i="30"/>
  <c r="Q2794" i="30"/>
  <c r="R2794" i="30"/>
  <c r="S2794" i="30"/>
  <c r="U2794" i="30"/>
  <c r="V2794" i="30"/>
  <c r="O2795" i="30"/>
  <c r="P2795" i="30"/>
  <c r="Q2795" i="30"/>
  <c r="R2795" i="30"/>
  <c r="S2795" i="30"/>
  <c r="U2795" i="30"/>
  <c r="V2795" i="30"/>
  <c r="O2796" i="30"/>
  <c r="P2796" i="30"/>
  <c r="Q2796" i="30"/>
  <c r="R2796" i="30"/>
  <c r="S2796" i="30"/>
  <c r="U2796" i="30"/>
  <c r="V2796" i="30"/>
  <c r="O2797" i="30"/>
  <c r="P2797" i="30"/>
  <c r="Q2797" i="30"/>
  <c r="R2797" i="30"/>
  <c r="S2797" i="30"/>
  <c r="U2797" i="30"/>
  <c r="V2797" i="30"/>
  <c r="O2798" i="30"/>
  <c r="P2798" i="30"/>
  <c r="Q2798" i="30"/>
  <c r="R2798" i="30"/>
  <c r="S2798" i="30"/>
  <c r="U2798" i="30"/>
  <c r="V2798" i="30"/>
  <c r="P2799" i="30"/>
  <c r="Q2799" i="30"/>
  <c r="R2799" i="30"/>
  <c r="S2799" i="30"/>
  <c r="U2799" i="30"/>
  <c r="V2799" i="30"/>
  <c r="O2800" i="30"/>
  <c r="P2800" i="30"/>
  <c r="Q2800" i="30"/>
  <c r="R2800" i="30"/>
  <c r="S2800" i="30"/>
  <c r="U2800" i="30"/>
  <c r="V2800" i="30"/>
  <c r="O2801" i="30"/>
  <c r="P2801" i="30"/>
  <c r="Q2801" i="30"/>
  <c r="R2801" i="30"/>
  <c r="S2801" i="30"/>
  <c r="U2801" i="30"/>
  <c r="V2801" i="30"/>
  <c r="O2802" i="30"/>
  <c r="P2802" i="30"/>
  <c r="Q2802" i="30"/>
  <c r="R2802" i="30"/>
  <c r="S2802" i="30"/>
  <c r="U2802" i="30"/>
  <c r="V2802" i="30"/>
  <c r="O2803" i="30"/>
  <c r="P2803" i="30"/>
  <c r="Q2803" i="30"/>
  <c r="R2803" i="30"/>
  <c r="S2803" i="30"/>
  <c r="U2803" i="30"/>
  <c r="V2803" i="30"/>
  <c r="P2804" i="30"/>
  <c r="Q2804" i="30"/>
  <c r="R2804" i="30"/>
  <c r="S2804" i="30"/>
  <c r="U2804" i="30"/>
  <c r="V2804" i="30"/>
  <c r="O2805" i="30"/>
  <c r="P2805" i="30"/>
  <c r="Q2805" i="30"/>
  <c r="R2805" i="30"/>
  <c r="S2805" i="30"/>
  <c r="U2805" i="30"/>
  <c r="V2805" i="30"/>
  <c r="O2806" i="30"/>
  <c r="P2806" i="30"/>
  <c r="Q2806" i="30"/>
  <c r="R2806" i="30"/>
  <c r="S2806" i="30"/>
  <c r="U2806" i="30"/>
  <c r="V2806" i="30"/>
  <c r="O2807" i="30"/>
  <c r="P2807" i="30"/>
  <c r="Q2807" i="30"/>
  <c r="R2807" i="30"/>
  <c r="S2807" i="30"/>
  <c r="U2807" i="30"/>
  <c r="V2807" i="30"/>
  <c r="O2808" i="30"/>
  <c r="P2808" i="30"/>
  <c r="Q2808" i="30"/>
  <c r="R2808" i="30"/>
  <c r="S2808" i="30"/>
  <c r="U2808" i="30"/>
  <c r="V2808" i="30"/>
  <c r="O2809" i="30"/>
  <c r="P2809" i="30"/>
  <c r="Q2809" i="30"/>
  <c r="R2809" i="30"/>
  <c r="S2809" i="30"/>
  <c r="U2809" i="30"/>
  <c r="V2809" i="30"/>
  <c r="P2810" i="30"/>
  <c r="Q2810" i="30"/>
  <c r="R2810" i="30"/>
  <c r="S2810" i="30"/>
  <c r="U2810" i="30"/>
  <c r="V2810" i="30"/>
  <c r="O2811" i="30"/>
  <c r="P2811" i="30"/>
  <c r="Q2811" i="30"/>
  <c r="R2811" i="30"/>
  <c r="S2811" i="30"/>
  <c r="U2811" i="30"/>
  <c r="V2811" i="30"/>
  <c r="O2812" i="30"/>
  <c r="P2812" i="30"/>
  <c r="Q2812" i="30"/>
  <c r="R2812" i="30"/>
  <c r="S2812" i="30"/>
  <c r="U2812" i="30"/>
  <c r="V2812" i="30"/>
  <c r="O2813" i="30"/>
  <c r="P2813" i="30"/>
  <c r="Q2813" i="30"/>
  <c r="R2813" i="30"/>
  <c r="S2813" i="30"/>
  <c r="U2813" i="30"/>
  <c r="V2813" i="30"/>
  <c r="O2814" i="30"/>
  <c r="P2814" i="30"/>
  <c r="Q2814" i="30"/>
  <c r="R2814" i="30"/>
  <c r="S2814" i="30"/>
  <c r="U2814" i="30"/>
  <c r="V2814" i="30"/>
  <c r="P2815" i="30"/>
  <c r="Q2815" i="30"/>
  <c r="R2815" i="30"/>
  <c r="S2815" i="30"/>
  <c r="U2815" i="30"/>
  <c r="V2815" i="30"/>
  <c r="O2816" i="30"/>
  <c r="P2816" i="30"/>
  <c r="Q2816" i="30"/>
  <c r="R2816" i="30"/>
  <c r="S2816" i="30"/>
  <c r="U2816" i="30"/>
  <c r="V2816" i="30"/>
  <c r="O2817" i="30"/>
  <c r="P2817" i="30"/>
  <c r="Q2817" i="30"/>
  <c r="R2817" i="30"/>
  <c r="S2817" i="30"/>
  <c r="U2817" i="30"/>
  <c r="V2817" i="30"/>
  <c r="O2818" i="30"/>
  <c r="P2818" i="30"/>
  <c r="Q2818" i="30"/>
  <c r="R2818" i="30"/>
  <c r="S2818" i="30"/>
  <c r="U2818" i="30"/>
  <c r="V2818" i="30"/>
  <c r="O2819" i="30"/>
  <c r="P2819" i="30"/>
  <c r="Q2819" i="30"/>
  <c r="R2819" i="30"/>
  <c r="S2819" i="30"/>
  <c r="U2819" i="30"/>
  <c r="V2819" i="30"/>
  <c r="O2820" i="30"/>
  <c r="P2820" i="30"/>
  <c r="Q2820" i="30"/>
  <c r="R2820" i="30"/>
  <c r="S2820" i="30"/>
  <c r="U2820" i="30"/>
  <c r="V2820" i="30"/>
  <c r="O2821" i="30"/>
  <c r="P2821" i="30"/>
  <c r="Q2821" i="30"/>
  <c r="R2821" i="30"/>
  <c r="S2821" i="30"/>
  <c r="U2821" i="30"/>
  <c r="V2821" i="30"/>
  <c r="O2822" i="30"/>
  <c r="P2822" i="30"/>
  <c r="Q2822" i="30"/>
  <c r="R2822" i="30"/>
  <c r="S2822" i="30"/>
  <c r="U2822" i="30"/>
  <c r="V2822" i="30"/>
  <c r="O2823" i="30"/>
  <c r="P2823" i="30"/>
  <c r="Q2823" i="30"/>
  <c r="R2823" i="30"/>
  <c r="S2823" i="30"/>
  <c r="U2823" i="30"/>
  <c r="V2823" i="30"/>
  <c r="P2824" i="30"/>
  <c r="Q2824" i="30"/>
  <c r="R2824" i="30"/>
  <c r="S2824" i="30"/>
  <c r="U2824" i="30"/>
  <c r="V2824" i="30"/>
  <c r="O2825" i="30"/>
  <c r="P2825" i="30"/>
  <c r="Q2825" i="30"/>
  <c r="R2825" i="30"/>
  <c r="S2825" i="30"/>
  <c r="U2825" i="30"/>
  <c r="V2825" i="30"/>
  <c r="O2826" i="30"/>
  <c r="P2826" i="30"/>
  <c r="Q2826" i="30"/>
  <c r="R2826" i="30"/>
  <c r="S2826" i="30"/>
  <c r="U2826" i="30"/>
  <c r="V2826" i="30"/>
  <c r="O2827" i="30"/>
  <c r="P2827" i="30"/>
  <c r="Q2827" i="30"/>
  <c r="R2827" i="30"/>
  <c r="S2827" i="30"/>
  <c r="U2827" i="30"/>
  <c r="V2827" i="30"/>
  <c r="O2828" i="30"/>
  <c r="P2828" i="30"/>
  <c r="Q2828" i="30"/>
  <c r="R2828" i="30"/>
  <c r="S2828" i="30"/>
  <c r="U2828" i="30"/>
  <c r="V2828" i="30"/>
  <c r="O2829" i="30"/>
  <c r="P2829" i="30"/>
  <c r="Q2829" i="30"/>
  <c r="R2829" i="30"/>
  <c r="S2829" i="30"/>
  <c r="U2829" i="30"/>
  <c r="V2829" i="30"/>
  <c r="O2830" i="30"/>
  <c r="P2830" i="30"/>
  <c r="Q2830" i="30"/>
  <c r="R2830" i="30"/>
  <c r="S2830" i="30"/>
  <c r="U2830" i="30"/>
  <c r="V2830" i="30"/>
  <c r="P2831" i="30"/>
  <c r="Q2831" i="30"/>
  <c r="R2831" i="30"/>
  <c r="S2831" i="30"/>
  <c r="U2831" i="30"/>
  <c r="V2831" i="30"/>
  <c r="O2832" i="30"/>
  <c r="P2832" i="30"/>
  <c r="Q2832" i="30"/>
  <c r="R2832" i="30"/>
  <c r="S2832" i="30"/>
  <c r="U2832" i="30"/>
  <c r="V2832" i="30"/>
  <c r="O2833" i="30"/>
  <c r="P2833" i="30"/>
  <c r="Q2833" i="30"/>
  <c r="R2833" i="30"/>
  <c r="S2833" i="30"/>
  <c r="U2833" i="30"/>
  <c r="V2833" i="30"/>
  <c r="O2834" i="30"/>
  <c r="P2834" i="30"/>
  <c r="Q2834" i="30"/>
  <c r="R2834" i="30"/>
  <c r="S2834" i="30"/>
  <c r="U2834" i="30"/>
  <c r="V2834" i="30"/>
  <c r="O2835" i="30"/>
  <c r="P2835" i="30"/>
  <c r="Q2835" i="30"/>
  <c r="R2835" i="30"/>
  <c r="S2835" i="30"/>
  <c r="U2835" i="30"/>
  <c r="V2835" i="30"/>
  <c r="O2836" i="30"/>
  <c r="P2836" i="30"/>
  <c r="Q2836" i="30"/>
  <c r="R2836" i="30"/>
  <c r="S2836" i="30"/>
  <c r="U2836" i="30"/>
  <c r="V2836" i="30"/>
  <c r="P2837" i="30"/>
  <c r="Q2837" i="30"/>
  <c r="R2837" i="30"/>
  <c r="S2837" i="30"/>
  <c r="U2837" i="30"/>
  <c r="V2837" i="30"/>
  <c r="O2838" i="30"/>
  <c r="P2838" i="30"/>
  <c r="Q2838" i="30"/>
  <c r="R2838" i="30"/>
  <c r="S2838" i="30"/>
  <c r="U2838" i="30"/>
  <c r="V2838" i="30"/>
  <c r="O2839" i="30"/>
  <c r="P2839" i="30"/>
  <c r="Q2839" i="30"/>
  <c r="R2839" i="30"/>
  <c r="S2839" i="30"/>
  <c r="U2839" i="30"/>
  <c r="V2839" i="30"/>
  <c r="O2840" i="30"/>
  <c r="P2840" i="30"/>
  <c r="Q2840" i="30"/>
  <c r="R2840" i="30"/>
  <c r="S2840" i="30"/>
  <c r="U2840" i="30"/>
  <c r="V2840" i="30"/>
  <c r="P2841" i="30"/>
  <c r="Q2841" i="30"/>
  <c r="R2841" i="30"/>
  <c r="S2841" i="30"/>
  <c r="U2841" i="30"/>
  <c r="V2841" i="30"/>
  <c r="O2842" i="30"/>
  <c r="P2842" i="30"/>
  <c r="Q2842" i="30"/>
  <c r="R2842" i="30"/>
  <c r="S2842" i="30"/>
  <c r="U2842" i="30"/>
  <c r="V2842" i="30"/>
  <c r="O2843" i="30"/>
  <c r="P2843" i="30"/>
  <c r="Q2843" i="30"/>
  <c r="R2843" i="30"/>
  <c r="S2843" i="30"/>
  <c r="U2843" i="30"/>
  <c r="V2843" i="30"/>
  <c r="O2844" i="30"/>
  <c r="P2844" i="30"/>
  <c r="Q2844" i="30"/>
  <c r="R2844" i="30"/>
  <c r="S2844" i="30"/>
  <c r="U2844" i="30"/>
  <c r="V2844" i="30"/>
  <c r="O2845" i="30"/>
  <c r="P2845" i="30"/>
  <c r="Q2845" i="30"/>
  <c r="R2845" i="30"/>
  <c r="S2845" i="30"/>
  <c r="U2845" i="30"/>
  <c r="V2845" i="30"/>
  <c r="P2846" i="30"/>
  <c r="Q2846" i="30"/>
  <c r="R2846" i="30"/>
  <c r="S2846" i="30"/>
  <c r="U2846" i="30"/>
  <c r="V2846" i="30"/>
  <c r="O2847" i="30"/>
  <c r="P2847" i="30"/>
  <c r="Q2847" i="30"/>
  <c r="R2847" i="30"/>
  <c r="S2847" i="30"/>
  <c r="U2847" i="30"/>
  <c r="V2847" i="30"/>
  <c r="O2848" i="30"/>
  <c r="P2848" i="30"/>
  <c r="Q2848" i="30"/>
  <c r="R2848" i="30"/>
  <c r="S2848" i="30"/>
  <c r="U2848" i="30"/>
  <c r="V2848" i="30"/>
  <c r="O2849" i="30"/>
  <c r="P2849" i="30"/>
  <c r="Q2849" i="30"/>
  <c r="R2849" i="30"/>
  <c r="S2849" i="30"/>
  <c r="U2849" i="30"/>
  <c r="V2849" i="30"/>
  <c r="O2850" i="30"/>
  <c r="P2850" i="30"/>
  <c r="Q2850" i="30"/>
  <c r="R2850" i="30"/>
  <c r="S2850" i="30"/>
  <c r="U2850" i="30"/>
  <c r="V2850" i="30"/>
  <c r="P2851" i="30"/>
  <c r="Q2851" i="30"/>
  <c r="R2851" i="30"/>
  <c r="S2851" i="30"/>
  <c r="U2851" i="30"/>
  <c r="V2851" i="30"/>
  <c r="O2852" i="30"/>
  <c r="P2852" i="30"/>
  <c r="Q2852" i="30"/>
  <c r="R2852" i="30"/>
  <c r="S2852" i="30"/>
  <c r="U2852" i="30"/>
  <c r="V2852" i="30"/>
  <c r="O2853" i="30"/>
  <c r="P2853" i="30"/>
  <c r="Q2853" i="30"/>
  <c r="R2853" i="30"/>
  <c r="S2853" i="30"/>
  <c r="U2853" i="30"/>
  <c r="V2853" i="30"/>
  <c r="P2854" i="30"/>
  <c r="Q2854" i="30"/>
  <c r="R2854" i="30"/>
  <c r="S2854" i="30"/>
  <c r="U2854" i="30"/>
  <c r="V2854" i="30"/>
  <c r="P2855" i="30"/>
  <c r="Q2855" i="30"/>
  <c r="R2855" i="30"/>
  <c r="S2855" i="30"/>
  <c r="U2855" i="30"/>
  <c r="V2855" i="30"/>
  <c r="O2856" i="30"/>
  <c r="P2856" i="30"/>
  <c r="Q2856" i="30"/>
  <c r="R2856" i="30"/>
  <c r="S2856" i="30"/>
  <c r="U2856" i="30"/>
  <c r="V2856" i="30"/>
  <c r="O2857" i="30"/>
  <c r="P2857" i="30"/>
  <c r="Q2857" i="30"/>
  <c r="R2857" i="30"/>
  <c r="S2857" i="30"/>
  <c r="U2857" i="30"/>
  <c r="V2857" i="30"/>
  <c r="O2858" i="30"/>
  <c r="P2858" i="30"/>
  <c r="Q2858" i="30"/>
  <c r="R2858" i="30"/>
  <c r="S2858" i="30"/>
  <c r="U2858" i="30"/>
  <c r="V2858" i="30"/>
  <c r="O2859" i="30"/>
  <c r="P2859" i="30"/>
  <c r="Q2859" i="30"/>
  <c r="R2859" i="30"/>
  <c r="S2859" i="30"/>
  <c r="U2859" i="30"/>
  <c r="V2859" i="30"/>
  <c r="P2860" i="30"/>
  <c r="Q2860" i="30"/>
  <c r="R2860" i="30"/>
  <c r="S2860" i="30"/>
  <c r="U2860" i="30"/>
  <c r="V2860" i="30"/>
  <c r="O2861" i="30"/>
  <c r="P2861" i="30"/>
  <c r="Q2861" i="30"/>
  <c r="R2861" i="30"/>
  <c r="S2861" i="30"/>
  <c r="U2861" i="30"/>
  <c r="V2861" i="30"/>
  <c r="O2862" i="30"/>
  <c r="P2862" i="30"/>
  <c r="Q2862" i="30"/>
  <c r="R2862" i="30"/>
  <c r="S2862" i="30"/>
  <c r="U2862" i="30"/>
  <c r="V2862" i="30"/>
  <c r="O2863" i="30"/>
  <c r="P2863" i="30"/>
  <c r="Q2863" i="30"/>
  <c r="R2863" i="30"/>
  <c r="S2863" i="30"/>
  <c r="U2863" i="30"/>
  <c r="V2863" i="30"/>
  <c r="O2864" i="30"/>
  <c r="P2864" i="30"/>
  <c r="Q2864" i="30"/>
  <c r="R2864" i="30"/>
  <c r="S2864" i="30"/>
  <c r="U2864" i="30"/>
  <c r="V2864" i="30"/>
  <c r="P2865" i="30"/>
  <c r="Q2865" i="30"/>
  <c r="R2865" i="30"/>
  <c r="S2865" i="30"/>
  <c r="U2865" i="30"/>
  <c r="V2865" i="30"/>
  <c r="O2866" i="30"/>
  <c r="P2866" i="30"/>
  <c r="Q2866" i="30"/>
  <c r="R2866" i="30"/>
  <c r="S2866" i="30"/>
  <c r="U2866" i="30"/>
  <c r="V2866" i="30"/>
  <c r="O2867" i="30"/>
  <c r="P2867" i="30"/>
  <c r="Q2867" i="30"/>
  <c r="R2867" i="30"/>
  <c r="S2867" i="30"/>
  <c r="U2867" i="30"/>
  <c r="V2867" i="30"/>
  <c r="O2868" i="30"/>
  <c r="P2868" i="30"/>
  <c r="Q2868" i="30"/>
  <c r="R2868" i="30"/>
  <c r="S2868" i="30"/>
  <c r="U2868" i="30"/>
  <c r="V2868" i="30"/>
  <c r="P2869" i="30"/>
  <c r="Q2869" i="30"/>
  <c r="R2869" i="30"/>
  <c r="S2869" i="30"/>
  <c r="U2869" i="30"/>
  <c r="V2869" i="30"/>
  <c r="O2870" i="30"/>
  <c r="P2870" i="30"/>
  <c r="Q2870" i="30"/>
  <c r="R2870" i="30"/>
  <c r="S2870" i="30"/>
  <c r="U2870" i="30"/>
  <c r="V2870" i="30"/>
  <c r="O2871" i="30"/>
  <c r="P2871" i="30"/>
  <c r="Q2871" i="30"/>
  <c r="R2871" i="30"/>
  <c r="S2871" i="30"/>
  <c r="U2871" i="30"/>
  <c r="V2871" i="30"/>
  <c r="O2872" i="30"/>
  <c r="P2872" i="30"/>
  <c r="Q2872" i="30"/>
  <c r="R2872" i="30"/>
  <c r="S2872" i="30"/>
  <c r="U2872" i="30"/>
  <c r="V2872" i="30"/>
  <c r="O2873" i="30"/>
  <c r="P2873" i="30"/>
  <c r="Q2873" i="30"/>
  <c r="R2873" i="30"/>
  <c r="S2873" i="30"/>
  <c r="U2873" i="30"/>
  <c r="V2873" i="30"/>
  <c r="O2874" i="30"/>
  <c r="P2874" i="30"/>
  <c r="Q2874" i="30"/>
  <c r="R2874" i="30"/>
  <c r="S2874" i="30"/>
  <c r="U2874" i="30"/>
  <c r="V2874" i="30"/>
  <c r="O2875" i="30"/>
  <c r="P2875" i="30"/>
  <c r="Q2875" i="30"/>
  <c r="R2875" i="30"/>
  <c r="S2875" i="30"/>
  <c r="U2875" i="30"/>
  <c r="V2875" i="30"/>
  <c r="P2876" i="30"/>
  <c r="Q2876" i="30"/>
  <c r="R2876" i="30"/>
  <c r="S2876" i="30"/>
  <c r="U2876" i="30"/>
  <c r="V2876" i="30"/>
  <c r="O2877" i="30"/>
  <c r="P2877" i="30"/>
  <c r="Q2877" i="30"/>
  <c r="R2877" i="30"/>
  <c r="S2877" i="30"/>
  <c r="U2877" i="30"/>
  <c r="V2877" i="30"/>
  <c r="O2878" i="30"/>
  <c r="P2878" i="30"/>
  <c r="Q2878" i="30"/>
  <c r="R2878" i="30"/>
  <c r="S2878" i="30"/>
  <c r="U2878" i="30"/>
  <c r="V2878" i="30"/>
  <c r="O2879" i="30"/>
  <c r="P2879" i="30"/>
  <c r="Q2879" i="30"/>
  <c r="R2879" i="30"/>
  <c r="S2879" i="30"/>
  <c r="U2879" i="30"/>
  <c r="V2879" i="30"/>
  <c r="O2880" i="30"/>
  <c r="P2880" i="30"/>
  <c r="Q2880" i="30"/>
  <c r="R2880" i="30"/>
  <c r="S2880" i="30"/>
  <c r="U2880" i="30"/>
  <c r="V2880" i="30"/>
  <c r="O2881" i="30"/>
  <c r="P2881" i="30"/>
  <c r="Q2881" i="30"/>
  <c r="R2881" i="30"/>
  <c r="S2881" i="30"/>
  <c r="U2881" i="30"/>
  <c r="V2881" i="30"/>
  <c r="P2882" i="30"/>
  <c r="Q2882" i="30"/>
  <c r="R2882" i="30"/>
  <c r="S2882" i="30"/>
  <c r="U2882" i="30"/>
  <c r="V2882" i="30"/>
  <c r="O2883" i="30"/>
  <c r="P2883" i="30"/>
  <c r="Q2883" i="30"/>
  <c r="R2883" i="30"/>
  <c r="S2883" i="30"/>
  <c r="U2883" i="30"/>
  <c r="V2883" i="30"/>
  <c r="O2884" i="30"/>
  <c r="P2884" i="30"/>
  <c r="Q2884" i="30"/>
  <c r="R2884" i="30"/>
  <c r="S2884" i="30"/>
  <c r="U2884" i="30"/>
  <c r="V2884" i="30"/>
  <c r="O2885" i="30"/>
  <c r="P2885" i="30"/>
  <c r="Q2885" i="30"/>
  <c r="R2885" i="30"/>
  <c r="S2885" i="30"/>
  <c r="U2885" i="30"/>
  <c r="V2885" i="30"/>
  <c r="O2886" i="30"/>
  <c r="P2886" i="30"/>
  <c r="Q2886" i="30"/>
  <c r="R2886" i="30"/>
  <c r="S2886" i="30"/>
  <c r="U2886" i="30"/>
  <c r="V2886" i="30"/>
  <c r="P2887" i="30"/>
  <c r="Q2887" i="30"/>
  <c r="R2887" i="30"/>
  <c r="S2887" i="30"/>
  <c r="U2887" i="30"/>
  <c r="V2887" i="30"/>
  <c r="O2888" i="30"/>
  <c r="P2888" i="30"/>
  <c r="Q2888" i="30"/>
  <c r="R2888" i="30"/>
  <c r="S2888" i="30"/>
  <c r="U2888" i="30"/>
  <c r="V2888" i="30"/>
  <c r="O2889" i="30"/>
  <c r="P2889" i="30"/>
  <c r="Q2889" i="30"/>
  <c r="R2889" i="30"/>
  <c r="S2889" i="30"/>
  <c r="U2889" i="30"/>
  <c r="V2889" i="30"/>
  <c r="O2890" i="30"/>
  <c r="P2890" i="30"/>
  <c r="Q2890" i="30"/>
  <c r="R2890" i="30"/>
  <c r="S2890" i="30"/>
  <c r="U2890" i="30"/>
  <c r="V2890" i="30"/>
  <c r="O2891" i="30"/>
  <c r="P2891" i="30"/>
  <c r="Q2891" i="30"/>
  <c r="R2891" i="30"/>
  <c r="S2891" i="30"/>
  <c r="U2891" i="30"/>
  <c r="V2891" i="30"/>
  <c r="O2892" i="30"/>
  <c r="P2892" i="30"/>
  <c r="Q2892" i="30"/>
  <c r="R2892" i="30"/>
  <c r="S2892" i="30"/>
  <c r="U2892" i="30"/>
  <c r="V2892" i="30"/>
  <c r="O2893" i="30"/>
  <c r="P2893" i="30"/>
  <c r="Q2893" i="30"/>
  <c r="R2893" i="30"/>
  <c r="S2893" i="30"/>
  <c r="U2893" i="30"/>
  <c r="V2893" i="30"/>
  <c r="P2894" i="30"/>
  <c r="Q2894" i="30"/>
  <c r="R2894" i="30"/>
  <c r="S2894" i="30"/>
  <c r="U2894" i="30"/>
  <c r="V2894" i="30"/>
  <c r="O2895" i="30"/>
  <c r="P2895" i="30"/>
  <c r="Q2895" i="30"/>
  <c r="R2895" i="30"/>
  <c r="S2895" i="30"/>
  <c r="U2895" i="30"/>
  <c r="V2895" i="30"/>
  <c r="O2896" i="30"/>
  <c r="P2896" i="30"/>
  <c r="Q2896" i="30"/>
  <c r="R2896" i="30"/>
  <c r="S2896" i="30"/>
  <c r="U2896" i="30"/>
  <c r="V2896" i="30"/>
  <c r="O2897" i="30"/>
  <c r="P2897" i="30"/>
  <c r="Q2897" i="30"/>
  <c r="R2897" i="30"/>
  <c r="S2897" i="30"/>
  <c r="U2897" i="30"/>
  <c r="V2897" i="30"/>
  <c r="O2898" i="30"/>
  <c r="P2898" i="30"/>
  <c r="Q2898" i="30"/>
  <c r="R2898" i="30"/>
  <c r="S2898" i="30"/>
  <c r="U2898" i="30"/>
  <c r="V2898" i="30"/>
  <c r="O2899" i="30"/>
  <c r="P2899" i="30"/>
  <c r="Q2899" i="30"/>
  <c r="R2899" i="30"/>
  <c r="S2899" i="30"/>
  <c r="U2899" i="30"/>
  <c r="V2899" i="30"/>
  <c r="P2900" i="30"/>
  <c r="Q2900" i="30"/>
  <c r="R2900" i="30"/>
  <c r="S2900" i="30"/>
  <c r="U2900" i="30"/>
  <c r="V2900" i="30"/>
  <c r="O2901" i="30"/>
  <c r="P2901" i="30"/>
  <c r="Q2901" i="30"/>
  <c r="R2901" i="30"/>
  <c r="S2901" i="30"/>
  <c r="U2901" i="30"/>
  <c r="V2901" i="30"/>
  <c r="O2902" i="30"/>
  <c r="P2902" i="30"/>
  <c r="Q2902" i="30"/>
  <c r="R2902" i="30"/>
  <c r="S2902" i="30"/>
  <c r="U2902" i="30"/>
  <c r="V2902" i="30"/>
  <c r="P2903" i="30"/>
  <c r="Q2903" i="30"/>
  <c r="R2903" i="30"/>
  <c r="S2903" i="30"/>
  <c r="U2903" i="30"/>
  <c r="V2903" i="30"/>
  <c r="O2904" i="30"/>
  <c r="P2904" i="30"/>
  <c r="Q2904" i="30"/>
  <c r="R2904" i="30"/>
  <c r="S2904" i="30"/>
  <c r="U2904" i="30"/>
  <c r="V2904" i="30"/>
  <c r="O2905" i="30"/>
  <c r="P2905" i="30"/>
  <c r="Q2905" i="30"/>
  <c r="R2905" i="30"/>
  <c r="S2905" i="30"/>
  <c r="U2905" i="30"/>
  <c r="V2905" i="30"/>
  <c r="P2906" i="30"/>
  <c r="Q2906" i="30"/>
  <c r="R2906" i="30"/>
  <c r="S2906" i="30"/>
  <c r="U2906" i="30"/>
  <c r="V2906" i="30"/>
  <c r="O2907" i="30"/>
  <c r="P2907" i="30"/>
  <c r="Q2907" i="30"/>
  <c r="R2907" i="30"/>
  <c r="S2907" i="30"/>
  <c r="U2907" i="30"/>
  <c r="V2907" i="30"/>
  <c r="O2908" i="30"/>
  <c r="P2908" i="30"/>
  <c r="Q2908" i="30"/>
  <c r="R2908" i="30"/>
  <c r="S2908" i="30"/>
  <c r="U2908" i="30"/>
  <c r="V2908" i="30"/>
  <c r="O2909" i="30"/>
  <c r="P2909" i="30"/>
  <c r="Q2909" i="30"/>
  <c r="R2909" i="30"/>
  <c r="S2909" i="30"/>
  <c r="U2909" i="30"/>
  <c r="V2909" i="30"/>
  <c r="O2910" i="30"/>
  <c r="P2910" i="30"/>
  <c r="Q2910" i="30"/>
  <c r="R2910" i="30"/>
  <c r="S2910" i="30"/>
  <c r="U2910" i="30"/>
  <c r="V2910" i="30"/>
  <c r="P2911" i="30"/>
  <c r="Q2911" i="30"/>
  <c r="R2911" i="30"/>
  <c r="S2911" i="30"/>
  <c r="U2911" i="30"/>
  <c r="V2911" i="30"/>
  <c r="O2912" i="30"/>
  <c r="P2912" i="30"/>
  <c r="Q2912" i="30"/>
  <c r="R2912" i="30"/>
  <c r="S2912" i="30"/>
  <c r="U2912" i="30"/>
  <c r="V2912" i="30"/>
  <c r="P2913" i="30"/>
  <c r="Q2913" i="30"/>
  <c r="R2913" i="30"/>
  <c r="S2913" i="30"/>
  <c r="U2913" i="30"/>
  <c r="V2913" i="30"/>
  <c r="O2914" i="30"/>
  <c r="P2914" i="30"/>
  <c r="Q2914" i="30"/>
  <c r="R2914" i="30"/>
  <c r="S2914" i="30"/>
  <c r="U2914" i="30"/>
  <c r="V2914" i="30"/>
  <c r="O2915" i="30"/>
  <c r="P2915" i="30"/>
  <c r="Q2915" i="30"/>
  <c r="R2915" i="30"/>
  <c r="S2915" i="30"/>
  <c r="U2915" i="30"/>
  <c r="V2915" i="30"/>
  <c r="O2916" i="30"/>
  <c r="P2916" i="30"/>
  <c r="Q2916" i="30"/>
  <c r="R2916" i="30"/>
  <c r="S2916" i="30"/>
  <c r="U2916" i="30"/>
  <c r="V2916" i="30"/>
  <c r="P2917" i="30"/>
  <c r="Q2917" i="30"/>
  <c r="R2917" i="30"/>
  <c r="S2917" i="30"/>
  <c r="U2917" i="30"/>
  <c r="V2917" i="30"/>
  <c r="O2918" i="30"/>
  <c r="P2918" i="30"/>
  <c r="Q2918" i="30"/>
  <c r="R2918" i="30"/>
  <c r="S2918" i="30"/>
  <c r="U2918" i="30"/>
  <c r="V2918" i="30"/>
  <c r="O2919" i="30"/>
  <c r="P2919" i="30"/>
  <c r="Q2919" i="30"/>
  <c r="R2919" i="30"/>
  <c r="S2919" i="30"/>
  <c r="U2919" i="30"/>
  <c r="V2919" i="30"/>
  <c r="O2920" i="30"/>
  <c r="P2920" i="30"/>
  <c r="Q2920" i="30"/>
  <c r="R2920" i="30"/>
  <c r="S2920" i="30"/>
  <c r="U2920" i="30"/>
  <c r="V2920" i="30"/>
  <c r="O2921" i="30"/>
  <c r="P2921" i="30"/>
  <c r="Q2921" i="30"/>
  <c r="R2921" i="30"/>
  <c r="S2921" i="30"/>
  <c r="U2921" i="30"/>
  <c r="V2921" i="30"/>
  <c r="P2922" i="30"/>
  <c r="Q2922" i="30"/>
  <c r="R2922" i="30"/>
  <c r="S2922" i="30"/>
  <c r="U2922" i="30"/>
  <c r="V2922" i="30"/>
  <c r="O2923" i="30"/>
  <c r="P2923" i="30"/>
  <c r="Q2923" i="30"/>
  <c r="R2923" i="30"/>
  <c r="S2923" i="30"/>
  <c r="U2923" i="30"/>
  <c r="V2923" i="30"/>
  <c r="P2924" i="30"/>
  <c r="Q2924" i="30"/>
  <c r="R2924" i="30"/>
  <c r="S2924" i="30"/>
  <c r="U2924" i="30"/>
  <c r="V2924" i="30"/>
  <c r="O2925" i="30"/>
  <c r="P2925" i="30"/>
  <c r="Q2925" i="30"/>
  <c r="R2925" i="30"/>
  <c r="S2925" i="30"/>
  <c r="U2925" i="30"/>
  <c r="V2925" i="30"/>
  <c r="P2926" i="30"/>
  <c r="Q2926" i="30"/>
  <c r="R2926" i="30"/>
  <c r="S2926" i="30"/>
  <c r="U2926" i="30"/>
  <c r="V2926" i="30"/>
  <c r="O2927" i="30"/>
  <c r="P2927" i="30"/>
  <c r="Q2927" i="30"/>
  <c r="R2927" i="30"/>
  <c r="S2927" i="30"/>
  <c r="U2927" i="30"/>
  <c r="V2927" i="30"/>
  <c r="O2928" i="30"/>
  <c r="P2928" i="30"/>
  <c r="Q2928" i="30"/>
  <c r="R2928" i="30"/>
  <c r="S2928" i="30"/>
  <c r="U2928" i="30"/>
  <c r="V2928" i="30"/>
  <c r="O2929" i="30"/>
  <c r="P2929" i="30"/>
  <c r="Q2929" i="30"/>
  <c r="R2929" i="30"/>
  <c r="S2929" i="30"/>
  <c r="U2929" i="30"/>
  <c r="V2929" i="30"/>
  <c r="O2930" i="30"/>
  <c r="P2930" i="30"/>
  <c r="Q2930" i="30"/>
  <c r="R2930" i="30"/>
  <c r="S2930" i="30"/>
  <c r="U2930" i="30"/>
  <c r="V2930" i="30"/>
  <c r="O2931" i="30"/>
  <c r="P2931" i="30"/>
  <c r="Q2931" i="30"/>
  <c r="R2931" i="30"/>
  <c r="S2931" i="30"/>
  <c r="U2931" i="30"/>
  <c r="V2931" i="30"/>
  <c r="O2932" i="30"/>
  <c r="P2932" i="30"/>
  <c r="Q2932" i="30"/>
  <c r="R2932" i="30"/>
  <c r="S2932" i="30"/>
  <c r="U2932" i="30"/>
  <c r="V2932" i="30"/>
  <c r="O2933" i="30"/>
  <c r="P2933" i="30"/>
  <c r="Q2933" i="30"/>
  <c r="R2933" i="30"/>
  <c r="S2933" i="30"/>
  <c r="U2933" i="30"/>
  <c r="V2933" i="30"/>
  <c r="O2934" i="30"/>
  <c r="P2934" i="30"/>
  <c r="Q2934" i="30"/>
  <c r="R2934" i="30"/>
  <c r="S2934" i="30"/>
  <c r="U2934" i="30"/>
  <c r="V2934" i="30"/>
  <c r="O2935" i="30"/>
  <c r="P2935" i="30"/>
  <c r="Q2935" i="30"/>
  <c r="R2935" i="30"/>
  <c r="S2935" i="30"/>
  <c r="U2935" i="30"/>
  <c r="V2935" i="30"/>
  <c r="O2936" i="30"/>
  <c r="P2936" i="30"/>
  <c r="Q2936" i="30"/>
  <c r="R2936" i="30"/>
  <c r="S2936" i="30"/>
  <c r="U2936" i="30"/>
  <c r="V2936" i="30"/>
  <c r="O2937" i="30"/>
  <c r="P2937" i="30"/>
  <c r="Q2937" i="30"/>
  <c r="R2937" i="30"/>
  <c r="S2937" i="30"/>
  <c r="U2937" i="30"/>
  <c r="V2937" i="30"/>
  <c r="O2938" i="30"/>
  <c r="P2938" i="30"/>
  <c r="Q2938" i="30"/>
  <c r="R2938" i="30"/>
  <c r="S2938" i="30"/>
  <c r="U2938" i="30"/>
  <c r="V2938" i="30"/>
  <c r="O2939" i="30"/>
  <c r="P2939" i="30"/>
  <c r="Q2939" i="30"/>
  <c r="R2939" i="30"/>
  <c r="S2939" i="30"/>
  <c r="U2939" i="30"/>
  <c r="V2939" i="30"/>
  <c r="O2940" i="30"/>
  <c r="P2940" i="30"/>
  <c r="Q2940" i="30"/>
  <c r="R2940" i="30"/>
  <c r="S2940" i="30"/>
  <c r="U2940" i="30"/>
  <c r="V2940" i="30"/>
  <c r="P2941" i="30"/>
  <c r="Q2941" i="30"/>
  <c r="R2941" i="30"/>
  <c r="S2941" i="30"/>
  <c r="U2941" i="30"/>
  <c r="V2941" i="30"/>
  <c r="O2942" i="30"/>
  <c r="P2942" i="30"/>
  <c r="Q2942" i="30"/>
  <c r="R2942" i="30"/>
  <c r="S2942" i="30"/>
  <c r="U2942" i="30"/>
  <c r="V2942" i="30"/>
  <c r="O2943" i="30"/>
  <c r="P2943" i="30"/>
  <c r="Q2943" i="30"/>
  <c r="R2943" i="30"/>
  <c r="S2943" i="30"/>
  <c r="U2943" i="30"/>
  <c r="V2943" i="30"/>
  <c r="O2944" i="30"/>
  <c r="P2944" i="30"/>
  <c r="Q2944" i="30"/>
  <c r="R2944" i="30"/>
  <c r="S2944" i="30"/>
  <c r="U2944" i="30"/>
  <c r="V2944" i="30"/>
  <c r="O2945" i="30"/>
  <c r="P2945" i="30"/>
  <c r="Q2945" i="30"/>
  <c r="R2945" i="30"/>
  <c r="S2945" i="30"/>
  <c r="U2945" i="30"/>
  <c r="V2945" i="30"/>
  <c r="O2946" i="30"/>
  <c r="P2946" i="30"/>
  <c r="Q2946" i="30"/>
  <c r="R2946" i="30"/>
  <c r="S2946" i="30"/>
  <c r="U2946" i="30"/>
  <c r="V2946" i="30"/>
  <c r="O2947" i="30"/>
  <c r="P2947" i="30"/>
  <c r="Q2947" i="30"/>
  <c r="R2947" i="30"/>
  <c r="S2947" i="30"/>
  <c r="U2947" i="30"/>
  <c r="V2947" i="30"/>
  <c r="O2948" i="30"/>
  <c r="P2948" i="30"/>
  <c r="Q2948" i="30"/>
  <c r="R2948" i="30"/>
  <c r="S2948" i="30"/>
  <c r="U2948" i="30"/>
  <c r="V2948" i="30"/>
  <c r="O2949" i="30"/>
  <c r="P2949" i="30"/>
  <c r="Q2949" i="30"/>
  <c r="R2949" i="30"/>
  <c r="S2949" i="30"/>
  <c r="U2949" i="30"/>
  <c r="V2949" i="30"/>
  <c r="P2950" i="30"/>
  <c r="Q2950" i="30"/>
  <c r="R2950" i="30"/>
  <c r="S2950" i="30"/>
  <c r="U2950" i="30"/>
  <c r="V2950" i="30"/>
  <c r="O2951" i="30"/>
  <c r="P2951" i="30"/>
  <c r="Q2951" i="30"/>
  <c r="R2951" i="30"/>
  <c r="S2951" i="30"/>
  <c r="U2951" i="30"/>
  <c r="V2951" i="30"/>
  <c r="O2952" i="30"/>
  <c r="P2952" i="30"/>
  <c r="Q2952" i="30"/>
  <c r="R2952" i="30"/>
  <c r="S2952" i="30"/>
  <c r="U2952" i="30"/>
  <c r="V2952" i="30"/>
  <c r="O2953" i="30"/>
  <c r="P2953" i="30"/>
  <c r="Q2953" i="30"/>
  <c r="R2953" i="30"/>
  <c r="S2953" i="30"/>
  <c r="U2953" i="30"/>
  <c r="V2953" i="30"/>
  <c r="O2954" i="30"/>
  <c r="P2954" i="30"/>
  <c r="Q2954" i="30"/>
  <c r="R2954" i="30"/>
  <c r="S2954" i="30"/>
  <c r="U2954" i="30"/>
  <c r="V2954" i="30"/>
  <c r="P2955" i="30"/>
  <c r="Q2955" i="30"/>
  <c r="R2955" i="30"/>
  <c r="S2955" i="30"/>
  <c r="U2955" i="30"/>
  <c r="V2955" i="30"/>
  <c r="O2956" i="30"/>
  <c r="P2956" i="30"/>
  <c r="Q2956" i="30"/>
  <c r="R2956" i="30"/>
  <c r="S2956" i="30"/>
  <c r="U2956" i="30"/>
  <c r="V2956" i="30"/>
  <c r="O2957" i="30"/>
  <c r="P2957" i="30"/>
  <c r="Q2957" i="30"/>
  <c r="R2957" i="30"/>
  <c r="S2957" i="30"/>
  <c r="U2957" i="30"/>
  <c r="V2957" i="30"/>
  <c r="P2958" i="30"/>
  <c r="Q2958" i="30"/>
  <c r="R2958" i="30"/>
  <c r="S2958" i="30"/>
  <c r="U2958" i="30"/>
  <c r="V2958" i="30"/>
  <c r="O2959" i="30"/>
  <c r="P2959" i="30"/>
  <c r="Q2959" i="30"/>
  <c r="R2959" i="30"/>
  <c r="S2959" i="30"/>
  <c r="U2959" i="30"/>
  <c r="V2959" i="30"/>
  <c r="P2960" i="30"/>
  <c r="Q2960" i="30"/>
  <c r="R2960" i="30"/>
  <c r="S2960" i="30"/>
  <c r="U2960" i="30"/>
  <c r="V2960" i="30"/>
  <c r="O2961" i="30"/>
  <c r="P2961" i="30"/>
  <c r="Q2961" i="30"/>
  <c r="R2961" i="30"/>
  <c r="S2961" i="30"/>
  <c r="U2961" i="30"/>
  <c r="V2961" i="30"/>
  <c r="O2962" i="30"/>
  <c r="P2962" i="30"/>
  <c r="Q2962" i="30"/>
  <c r="R2962" i="30"/>
  <c r="S2962" i="30"/>
  <c r="U2962" i="30"/>
  <c r="V2962" i="30"/>
  <c r="O2963" i="30"/>
  <c r="P2963" i="30"/>
  <c r="Q2963" i="30"/>
  <c r="R2963" i="30"/>
  <c r="S2963" i="30"/>
  <c r="U2963" i="30"/>
  <c r="V2963" i="30"/>
  <c r="O2964" i="30"/>
  <c r="P2964" i="30"/>
  <c r="Q2964" i="30"/>
  <c r="R2964" i="30"/>
  <c r="S2964" i="30"/>
  <c r="U2964" i="30"/>
  <c r="V2964" i="30"/>
  <c r="O2965" i="30"/>
  <c r="P2965" i="30"/>
  <c r="Q2965" i="30"/>
  <c r="R2965" i="30"/>
  <c r="S2965" i="30"/>
  <c r="U2965" i="30"/>
  <c r="V2965" i="30"/>
  <c r="O2966" i="30"/>
  <c r="P2966" i="30"/>
  <c r="Q2966" i="30"/>
  <c r="R2966" i="30"/>
  <c r="S2966" i="30"/>
  <c r="U2966" i="30"/>
  <c r="V2966" i="30"/>
  <c r="O2967" i="30"/>
  <c r="P2967" i="30"/>
  <c r="Q2967" i="30"/>
  <c r="R2967" i="30"/>
  <c r="S2967" i="30"/>
  <c r="U2967" i="30"/>
  <c r="V2967" i="30"/>
  <c r="O2968" i="30"/>
  <c r="P2968" i="30"/>
  <c r="Q2968" i="30"/>
  <c r="R2968" i="30"/>
  <c r="S2968" i="30"/>
  <c r="U2968" i="30"/>
  <c r="V2968" i="30"/>
  <c r="O2969" i="30"/>
  <c r="P2969" i="30"/>
  <c r="Q2969" i="30"/>
  <c r="R2969" i="30"/>
  <c r="S2969" i="30"/>
  <c r="U2969" i="30"/>
  <c r="V2969" i="30"/>
  <c r="O2970" i="30"/>
  <c r="P2970" i="30"/>
  <c r="Q2970" i="30"/>
  <c r="R2970" i="30"/>
  <c r="S2970" i="30"/>
  <c r="U2970" i="30"/>
  <c r="V2970" i="30"/>
  <c r="O2971" i="30"/>
  <c r="P2971" i="30"/>
  <c r="Q2971" i="30"/>
  <c r="R2971" i="30"/>
  <c r="S2971" i="30"/>
  <c r="U2971" i="30"/>
  <c r="V2971" i="30"/>
  <c r="P2972" i="30"/>
  <c r="Q2972" i="30"/>
  <c r="R2972" i="30"/>
  <c r="S2972" i="30"/>
  <c r="U2972" i="30"/>
  <c r="V2972" i="30"/>
  <c r="O2973" i="30"/>
  <c r="P2973" i="30"/>
  <c r="Q2973" i="30"/>
  <c r="R2973" i="30"/>
  <c r="S2973" i="30"/>
  <c r="U2973" i="30"/>
  <c r="V2973" i="30"/>
  <c r="O2974" i="30"/>
  <c r="P2974" i="30"/>
  <c r="Q2974" i="30"/>
  <c r="R2974" i="30"/>
  <c r="S2974" i="30"/>
  <c r="U2974" i="30"/>
  <c r="V2974" i="30"/>
  <c r="O2975" i="30"/>
  <c r="P2975" i="30"/>
  <c r="Q2975" i="30"/>
  <c r="R2975" i="30"/>
  <c r="S2975" i="30"/>
  <c r="U2975" i="30"/>
  <c r="V2975" i="30"/>
  <c r="O2976" i="30"/>
  <c r="P2976" i="30"/>
  <c r="Q2976" i="30"/>
  <c r="R2976" i="30"/>
  <c r="S2976" i="30"/>
  <c r="U2976" i="30"/>
  <c r="V2976" i="30"/>
  <c r="O2977" i="30"/>
  <c r="P2977" i="30"/>
  <c r="Q2977" i="30"/>
  <c r="R2977" i="30"/>
  <c r="S2977" i="30"/>
  <c r="U2977" i="30"/>
  <c r="V2977" i="30"/>
  <c r="O2978" i="30"/>
  <c r="P2978" i="30"/>
  <c r="Q2978" i="30"/>
  <c r="R2978" i="30"/>
  <c r="S2978" i="30"/>
  <c r="U2978" i="30"/>
  <c r="V2978" i="30"/>
  <c r="P2979" i="30"/>
  <c r="Q2979" i="30"/>
  <c r="R2979" i="30"/>
  <c r="S2979" i="30"/>
  <c r="U2979" i="30"/>
  <c r="V2979" i="30"/>
  <c r="O2980" i="30"/>
  <c r="P2980" i="30"/>
  <c r="Q2980" i="30"/>
  <c r="R2980" i="30"/>
  <c r="S2980" i="30"/>
  <c r="U2980" i="30"/>
  <c r="V2980" i="30"/>
  <c r="O2981" i="30"/>
  <c r="P2981" i="30"/>
  <c r="Q2981" i="30"/>
  <c r="R2981" i="30"/>
  <c r="S2981" i="30"/>
  <c r="U2981" i="30"/>
  <c r="V2981" i="30"/>
  <c r="O2982" i="30"/>
  <c r="P2982" i="30"/>
  <c r="Q2982" i="30"/>
  <c r="R2982" i="30"/>
  <c r="S2982" i="30"/>
  <c r="U2982" i="30"/>
  <c r="V2982" i="30"/>
  <c r="O2983" i="30"/>
  <c r="P2983" i="30"/>
  <c r="Q2983" i="30"/>
  <c r="R2983" i="30"/>
  <c r="S2983" i="30"/>
  <c r="U2983" i="30"/>
  <c r="V2983" i="30"/>
  <c r="O2984" i="30"/>
  <c r="P2984" i="30"/>
  <c r="Q2984" i="30"/>
  <c r="R2984" i="30"/>
  <c r="S2984" i="30"/>
  <c r="U2984" i="30"/>
  <c r="V2984" i="30"/>
  <c r="O2985" i="30"/>
  <c r="P2985" i="30"/>
  <c r="Q2985" i="30"/>
  <c r="R2985" i="30"/>
  <c r="S2985" i="30"/>
  <c r="U2985" i="30"/>
  <c r="V2985" i="30"/>
  <c r="O2986" i="30"/>
  <c r="P2986" i="30"/>
  <c r="Q2986" i="30"/>
  <c r="R2986" i="30"/>
  <c r="S2986" i="30"/>
  <c r="U2986" i="30"/>
  <c r="V2986" i="30"/>
  <c r="O2987" i="30"/>
  <c r="P2987" i="30"/>
  <c r="Q2987" i="30"/>
  <c r="R2987" i="30"/>
  <c r="S2987" i="30"/>
  <c r="U2987" i="30"/>
  <c r="V2987" i="30"/>
  <c r="P2988" i="30"/>
  <c r="Q2988" i="30"/>
  <c r="R2988" i="30"/>
  <c r="S2988" i="30"/>
  <c r="U2988" i="30"/>
  <c r="V2988" i="30"/>
  <c r="O2989" i="30"/>
  <c r="P2989" i="30"/>
  <c r="Q2989" i="30"/>
  <c r="R2989" i="30"/>
  <c r="S2989" i="30"/>
  <c r="U2989" i="30"/>
  <c r="V2989" i="30"/>
  <c r="O2990" i="30"/>
  <c r="P2990" i="30"/>
  <c r="Q2990" i="30"/>
  <c r="R2990" i="30"/>
  <c r="S2990" i="30"/>
  <c r="U2990" i="30"/>
  <c r="V2990" i="30"/>
  <c r="O2991" i="30"/>
  <c r="P2991" i="30"/>
  <c r="Q2991" i="30"/>
  <c r="R2991" i="30"/>
  <c r="S2991" i="30"/>
  <c r="U2991" i="30"/>
  <c r="V2991" i="30"/>
  <c r="P2992" i="30"/>
  <c r="Q2992" i="30"/>
  <c r="R2992" i="30"/>
  <c r="S2992" i="30"/>
  <c r="U2992" i="30"/>
  <c r="V2992" i="30"/>
  <c r="O2993" i="30"/>
  <c r="P2993" i="30"/>
  <c r="Q2993" i="30"/>
  <c r="R2993" i="30"/>
  <c r="S2993" i="30"/>
  <c r="U2993" i="30"/>
  <c r="V2993" i="30"/>
  <c r="O2994" i="30"/>
  <c r="P2994" i="30"/>
  <c r="Q2994" i="30"/>
  <c r="R2994" i="30"/>
  <c r="S2994" i="30"/>
  <c r="U2994" i="30"/>
  <c r="V2994" i="30"/>
  <c r="O2995" i="30"/>
  <c r="P2995" i="30"/>
  <c r="Q2995" i="30"/>
  <c r="R2995" i="30"/>
  <c r="S2995" i="30"/>
  <c r="U2995" i="30"/>
  <c r="V2995" i="30"/>
  <c r="O2996" i="30"/>
  <c r="P2996" i="30"/>
  <c r="Q2996" i="30"/>
  <c r="R2996" i="30"/>
  <c r="S2996" i="30"/>
  <c r="U2996" i="30"/>
  <c r="V2996" i="30"/>
  <c r="O2997" i="30"/>
  <c r="P2997" i="30"/>
  <c r="Q2997" i="30"/>
  <c r="R2997" i="30"/>
  <c r="S2997" i="30"/>
  <c r="U2997" i="30"/>
  <c r="V2997" i="30"/>
  <c r="O2998" i="30"/>
  <c r="P2998" i="30"/>
  <c r="Q2998" i="30"/>
  <c r="R2998" i="30"/>
  <c r="S2998" i="30"/>
  <c r="U2998" i="30"/>
  <c r="V2998" i="30"/>
  <c r="O2999" i="30"/>
  <c r="P2999" i="30"/>
  <c r="Q2999" i="30"/>
  <c r="R2999" i="30"/>
  <c r="S2999" i="30"/>
  <c r="U2999" i="30"/>
  <c r="V2999" i="30"/>
  <c r="O3000" i="30"/>
  <c r="P3000" i="30"/>
  <c r="Q3000" i="30"/>
  <c r="R3000" i="30"/>
  <c r="S3000" i="30"/>
  <c r="U3000" i="30"/>
  <c r="V3000" i="30"/>
  <c r="P3001" i="30"/>
  <c r="Q3001" i="30"/>
  <c r="R3001" i="30"/>
  <c r="S3001" i="30"/>
  <c r="U3001" i="30"/>
  <c r="V3001" i="30"/>
  <c r="O3002" i="30"/>
  <c r="P3002" i="30"/>
  <c r="Q3002" i="30"/>
  <c r="R3002" i="30"/>
  <c r="S3002" i="30"/>
  <c r="U3002" i="30"/>
  <c r="V3002" i="30"/>
  <c r="O3003" i="30"/>
  <c r="P3003" i="30"/>
  <c r="Q3003" i="30"/>
  <c r="R3003" i="30"/>
  <c r="S3003" i="30"/>
  <c r="U3003" i="30"/>
  <c r="V3003" i="30"/>
  <c r="O3004" i="30"/>
  <c r="P3004" i="30"/>
  <c r="Q3004" i="30"/>
  <c r="R3004" i="30"/>
  <c r="S3004" i="30"/>
  <c r="U3004" i="30"/>
  <c r="V3004" i="30"/>
  <c r="O3005" i="30"/>
  <c r="P3005" i="30"/>
  <c r="Q3005" i="30"/>
  <c r="R3005" i="30"/>
  <c r="S3005" i="30"/>
  <c r="U3005" i="30"/>
  <c r="V3005" i="30"/>
  <c r="O3006" i="30"/>
  <c r="P3006" i="30"/>
  <c r="Q3006" i="30"/>
  <c r="R3006" i="30"/>
  <c r="S3006" i="30"/>
  <c r="U3006" i="30"/>
  <c r="V3006" i="30"/>
  <c r="O3007" i="30"/>
  <c r="P3007" i="30"/>
  <c r="Q3007" i="30"/>
  <c r="R3007" i="30"/>
  <c r="S3007" i="30"/>
  <c r="U3007" i="30"/>
  <c r="V3007" i="30"/>
  <c r="P3008" i="30"/>
  <c r="Q3008" i="30"/>
  <c r="R3008" i="30"/>
  <c r="S3008" i="30"/>
  <c r="U3008" i="30"/>
  <c r="V3008" i="30"/>
  <c r="O3009" i="30"/>
  <c r="P3009" i="30"/>
  <c r="Q3009" i="30"/>
  <c r="R3009" i="30"/>
  <c r="S3009" i="30"/>
  <c r="U3009" i="30"/>
  <c r="V3009" i="30"/>
  <c r="O3010" i="30"/>
  <c r="P3010" i="30"/>
  <c r="Q3010" i="30"/>
  <c r="R3010" i="30"/>
  <c r="S3010" i="30"/>
  <c r="U3010" i="30"/>
  <c r="V3010" i="30"/>
  <c r="O3011" i="30"/>
  <c r="P3011" i="30"/>
  <c r="Q3011" i="30"/>
  <c r="R3011" i="30"/>
  <c r="S3011" i="30"/>
  <c r="U3011" i="30"/>
  <c r="V3011" i="30"/>
  <c r="O3012" i="30"/>
  <c r="P3012" i="30"/>
  <c r="Q3012" i="30"/>
  <c r="R3012" i="30"/>
  <c r="S3012" i="30"/>
  <c r="U3012" i="30"/>
  <c r="V3012" i="30"/>
  <c r="O3013" i="30"/>
  <c r="P3013" i="30"/>
  <c r="Q3013" i="30"/>
  <c r="R3013" i="30"/>
  <c r="S3013" i="30"/>
  <c r="U3013" i="30"/>
  <c r="V3013" i="30"/>
  <c r="O3014" i="30"/>
  <c r="P3014" i="30"/>
  <c r="Q3014" i="30"/>
  <c r="R3014" i="30"/>
  <c r="S3014" i="30"/>
  <c r="U3014" i="30"/>
  <c r="V3014" i="30"/>
  <c r="O3015" i="30"/>
  <c r="P3015" i="30"/>
  <c r="Q3015" i="30"/>
  <c r="R3015" i="30"/>
  <c r="S3015" i="30"/>
  <c r="U3015" i="30"/>
  <c r="V3015" i="30"/>
  <c r="O3016" i="30"/>
  <c r="P3016" i="30"/>
  <c r="Q3016" i="30"/>
  <c r="R3016" i="30"/>
  <c r="S3016" i="30"/>
  <c r="U3016" i="30"/>
  <c r="V3016" i="30"/>
  <c r="O3017" i="30"/>
  <c r="P3017" i="30"/>
  <c r="Q3017" i="30"/>
  <c r="R3017" i="30"/>
  <c r="S3017" i="30"/>
  <c r="U3017" i="30"/>
  <c r="V3017" i="30"/>
  <c r="O3018" i="30"/>
  <c r="P3018" i="30"/>
  <c r="Q3018" i="30"/>
  <c r="R3018" i="30"/>
  <c r="S3018" i="30"/>
  <c r="U3018" i="30"/>
  <c r="V3018" i="30"/>
  <c r="O3019" i="30"/>
  <c r="P3019" i="30"/>
  <c r="Q3019" i="30"/>
  <c r="R3019" i="30"/>
  <c r="S3019" i="30"/>
  <c r="U3019" i="30"/>
  <c r="V3019" i="30"/>
  <c r="P3020" i="30"/>
  <c r="Q3020" i="30"/>
  <c r="R3020" i="30"/>
  <c r="S3020" i="30"/>
  <c r="U3020" i="30"/>
  <c r="V3020" i="30"/>
  <c r="O3021" i="30"/>
  <c r="P3021" i="30"/>
  <c r="Q3021" i="30"/>
  <c r="R3021" i="30"/>
  <c r="S3021" i="30"/>
  <c r="U3021" i="30"/>
  <c r="V3021" i="30"/>
  <c r="O3022" i="30"/>
  <c r="P3022" i="30"/>
  <c r="Q3022" i="30"/>
  <c r="R3022" i="30"/>
  <c r="S3022" i="30"/>
  <c r="U3022" i="30"/>
  <c r="V3022" i="30"/>
  <c r="O3023" i="30"/>
  <c r="P3023" i="30"/>
  <c r="Q3023" i="30"/>
  <c r="R3023" i="30"/>
  <c r="S3023" i="30"/>
  <c r="U3023" i="30"/>
  <c r="V3023" i="30"/>
  <c r="O3024" i="30"/>
  <c r="P3024" i="30"/>
  <c r="Q3024" i="30"/>
  <c r="R3024" i="30"/>
  <c r="S3024" i="30"/>
  <c r="U3024" i="30"/>
  <c r="V3024" i="30"/>
  <c r="O3025" i="30"/>
  <c r="P3025" i="30"/>
  <c r="Q3025" i="30"/>
  <c r="R3025" i="30"/>
  <c r="S3025" i="30"/>
  <c r="U3025" i="30"/>
  <c r="V3025" i="30"/>
  <c r="O3026" i="30"/>
  <c r="P3026" i="30"/>
  <c r="Q3026" i="30"/>
  <c r="R3026" i="30"/>
  <c r="S3026" i="30"/>
  <c r="U3026" i="30"/>
  <c r="V3026" i="30"/>
  <c r="O3027" i="30"/>
  <c r="P3027" i="30"/>
  <c r="Q3027" i="30"/>
  <c r="R3027" i="30"/>
  <c r="S3027" i="30"/>
  <c r="U3027" i="30"/>
  <c r="V3027" i="30"/>
  <c r="O3028" i="30"/>
  <c r="P3028" i="30"/>
  <c r="Q3028" i="30"/>
  <c r="R3028" i="30"/>
  <c r="S3028" i="30"/>
  <c r="U3028" i="30"/>
  <c r="V3028" i="30"/>
  <c r="O3029" i="30"/>
  <c r="P3029" i="30"/>
  <c r="Q3029" i="30"/>
  <c r="R3029" i="30"/>
  <c r="S3029" i="30"/>
  <c r="U3029" i="30"/>
  <c r="V3029" i="30"/>
  <c r="O3030" i="30"/>
  <c r="P3030" i="30"/>
  <c r="Q3030" i="30"/>
  <c r="R3030" i="30"/>
  <c r="S3030" i="30"/>
  <c r="U3030" i="30"/>
  <c r="V3030" i="30"/>
  <c r="P3031" i="30"/>
  <c r="Q3031" i="30"/>
  <c r="R3031" i="30"/>
  <c r="S3031" i="30"/>
  <c r="U3031" i="30"/>
  <c r="V3031" i="30"/>
  <c r="O3032" i="30"/>
  <c r="P3032" i="30"/>
  <c r="Q3032" i="30"/>
  <c r="R3032" i="30"/>
  <c r="S3032" i="30"/>
  <c r="U3032" i="30"/>
  <c r="V3032" i="30"/>
  <c r="O3033" i="30"/>
  <c r="P3033" i="30"/>
  <c r="Q3033" i="30"/>
  <c r="R3033" i="30"/>
  <c r="S3033" i="30"/>
  <c r="U3033" i="30"/>
  <c r="V3033" i="30"/>
  <c r="O3034" i="30"/>
  <c r="P3034" i="30"/>
  <c r="Q3034" i="30"/>
  <c r="R3034" i="30"/>
  <c r="S3034" i="30"/>
  <c r="U3034" i="30"/>
  <c r="V3034" i="30"/>
  <c r="O3035" i="30"/>
  <c r="P3035" i="30"/>
  <c r="Q3035" i="30"/>
  <c r="R3035" i="30"/>
  <c r="S3035" i="30"/>
  <c r="U3035" i="30"/>
  <c r="V3035" i="30"/>
  <c r="O3036" i="30"/>
  <c r="P3036" i="30"/>
  <c r="Q3036" i="30"/>
  <c r="R3036" i="30"/>
  <c r="S3036" i="30"/>
  <c r="U3036" i="30"/>
  <c r="V3036" i="30"/>
  <c r="O3037" i="30"/>
  <c r="P3037" i="30"/>
  <c r="Q3037" i="30"/>
  <c r="R3037" i="30"/>
  <c r="S3037" i="30"/>
  <c r="U3037" i="30"/>
  <c r="V3037" i="30"/>
  <c r="P3038" i="30"/>
  <c r="Q3038" i="30"/>
  <c r="R3038" i="30"/>
  <c r="S3038" i="30"/>
  <c r="U3038" i="30"/>
  <c r="V3038" i="30"/>
  <c r="O3039" i="30"/>
  <c r="P3039" i="30"/>
  <c r="Q3039" i="30"/>
  <c r="R3039" i="30"/>
  <c r="S3039" i="30"/>
  <c r="U3039" i="30"/>
  <c r="V3039" i="30"/>
  <c r="O3040" i="30"/>
  <c r="P3040" i="30"/>
  <c r="Q3040" i="30"/>
  <c r="R3040" i="30"/>
  <c r="S3040" i="30"/>
  <c r="U3040" i="30"/>
  <c r="V3040" i="30"/>
  <c r="O3041" i="30"/>
  <c r="P3041" i="30"/>
  <c r="Q3041" i="30"/>
  <c r="R3041" i="30"/>
  <c r="S3041" i="30"/>
  <c r="U3041" i="30"/>
  <c r="V3041" i="30"/>
  <c r="O3042" i="30"/>
  <c r="P3042" i="30"/>
  <c r="Q3042" i="30"/>
  <c r="R3042" i="30"/>
  <c r="S3042" i="30"/>
  <c r="U3042" i="30"/>
  <c r="V3042" i="30"/>
  <c r="P3043" i="30"/>
  <c r="Q3043" i="30"/>
  <c r="R3043" i="30"/>
  <c r="S3043" i="30"/>
  <c r="U3043" i="30"/>
  <c r="V3043" i="30"/>
  <c r="P3044" i="30"/>
  <c r="Q3044" i="30"/>
  <c r="R3044" i="30"/>
  <c r="S3044" i="30"/>
  <c r="U3044" i="30"/>
  <c r="V3044" i="30"/>
  <c r="O3045" i="30"/>
  <c r="P3045" i="30"/>
  <c r="Q3045" i="30"/>
  <c r="R3045" i="30"/>
  <c r="S3045" i="30"/>
  <c r="U3045" i="30"/>
  <c r="V3045" i="30"/>
  <c r="P3046" i="30"/>
  <c r="Q3046" i="30"/>
  <c r="R3046" i="30"/>
  <c r="S3046" i="30"/>
  <c r="U3046" i="30"/>
  <c r="V3046" i="30"/>
  <c r="O3047" i="30"/>
  <c r="P3047" i="30"/>
  <c r="Q3047" i="30"/>
  <c r="R3047" i="30"/>
  <c r="S3047" i="30"/>
  <c r="U3047" i="30"/>
  <c r="V3047" i="30"/>
  <c r="O3048" i="30"/>
  <c r="P3048" i="30"/>
  <c r="Q3048" i="30"/>
  <c r="R3048" i="30"/>
  <c r="S3048" i="30"/>
  <c r="U3048" i="30"/>
  <c r="V3048" i="30"/>
  <c r="O3049" i="30"/>
  <c r="P3049" i="30"/>
  <c r="Q3049" i="30"/>
  <c r="R3049" i="30"/>
  <c r="S3049" i="30"/>
  <c r="U3049" i="30"/>
  <c r="V3049" i="30"/>
  <c r="O3050" i="30"/>
  <c r="P3050" i="30"/>
  <c r="Q3050" i="30"/>
  <c r="R3050" i="30"/>
  <c r="S3050" i="30"/>
  <c r="U3050" i="30"/>
  <c r="V3050" i="30"/>
  <c r="P3051" i="30"/>
  <c r="Q3051" i="30"/>
  <c r="R3051" i="30"/>
  <c r="S3051" i="30"/>
  <c r="U3051" i="30"/>
  <c r="V3051" i="30"/>
  <c r="O3052" i="30"/>
  <c r="P3052" i="30"/>
  <c r="Q3052" i="30"/>
  <c r="R3052" i="30"/>
  <c r="S3052" i="30"/>
  <c r="U3052" i="30"/>
  <c r="V3052" i="30"/>
  <c r="O3053" i="30"/>
  <c r="P3053" i="30"/>
  <c r="Q3053" i="30"/>
  <c r="R3053" i="30"/>
  <c r="S3053" i="30"/>
  <c r="U3053" i="30"/>
  <c r="V3053" i="30"/>
  <c r="O3054" i="30"/>
  <c r="P3054" i="30"/>
  <c r="Q3054" i="30"/>
  <c r="R3054" i="30"/>
  <c r="S3054" i="30"/>
  <c r="U3054" i="30"/>
  <c r="V3054" i="30"/>
  <c r="O3055" i="30"/>
  <c r="P3055" i="30"/>
  <c r="Q3055" i="30"/>
  <c r="R3055" i="30"/>
  <c r="S3055" i="30"/>
  <c r="U3055" i="30"/>
  <c r="V3055" i="30"/>
  <c r="O3056" i="30"/>
  <c r="P3056" i="30"/>
  <c r="Q3056" i="30"/>
  <c r="R3056" i="30"/>
  <c r="S3056" i="30"/>
  <c r="U3056" i="30"/>
  <c r="V3056" i="30"/>
  <c r="O3057" i="30"/>
  <c r="P3057" i="30"/>
  <c r="Q3057" i="30"/>
  <c r="R3057" i="30"/>
  <c r="S3057" i="30"/>
  <c r="U3057" i="30"/>
  <c r="V3057" i="30"/>
  <c r="O3058" i="30"/>
  <c r="P3058" i="30"/>
  <c r="Q3058" i="30"/>
  <c r="R3058" i="30"/>
  <c r="S3058" i="30"/>
  <c r="U3058" i="30"/>
  <c r="V3058" i="30"/>
  <c r="P3059" i="30"/>
  <c r="Q3059" i="30"/>
  <c r="R3059" i="30"/>
  <c r="S3059" i="30"/>
  <c r="U3059" i="30"/>
  <c r="V3059" i="30"/>
  <c r="O3060" i="30"/>
  <c r="P3060" i="30"/>
  <c r="Q3060" i="30"/>
  <c r="R3060" i="30"/>
  <c r="S3060" i="30"/>
  <c r="U3060" i="30"/>
  <c r="V3060" i="30"/>
  <c r="O3061" i="30"/>
  <c r="P3061" i="30"/>
  <c r="Q3061" i="30"/>
  <c r="R3061" i="30"/>
  <c r="S3061" i="30"/>
  <c r="U3061" i="30"/>
  <c r="V3061" i="30"/>
  <c r="P3062" i="30"/>
  <c r="Q3062" i="30"/>
  <c r="R3062" i="30"/>
  <c r="S3062" i="30"/>
  <c r="U3062" i="30"/>
  <c r="V3062" i="30"/>
  <c r="O3063" i="30"/>
  <c r="P3063" i="30"/>
  <c r="Q3063" i="30"/>
  <c r="R3063" i="30"/>
  <c r="S3063" i="30"/>
  <c r="U3063" i="30"/>
  <c r="V3063" i="30"/>
  <c r="O3064" i="30"/>
  <c r="P3064" i="30"/>
  <c r="Q3064" i="30"/>
  <c r="R3064" i="30"/>
  <c r="S3064" i="30"/>
  <c r="U3064" i="30"/>
  <c r="V3064" i="30"/>
  <c r="P3065" i="30"/>
  <c r="Q3065" i="30"/>
  <c r="R3065" i="30"/>
  <c r="S3065" i="30"/>
  <c r="U3065" i="30"/>
  <c r="V3065" i="30"/>
  <c r="O3066" i="30"/>
  <c r="P3066" i="30"/>
  <c r="Q3066" i="30"/>
  <c r="R3066" i="30"/>
  <c r="S3066" i="30"/>
  <c r="U3066" i="30"/>
  <c r="V3066" i="30"/>
  <c r="O3067" i="30"/>
  <c r="P3067" i="30"/>
  <c r="Q3067" i="30"/>
  <c r="R3067" i="30"/>
  <c r="S3067" i="30"/>
  <c r="U3067" i="30"/>
  <c r="V3067" i="30"/>
  <c r="O3068" i="30"/>
  <c r="P3068" i="30"/>
  <c r="Q3068" i="30"/>
  <c r="R3068" i="30"/>
  <c r="S3068" i="30"/>
  <c r="U3068" i="30"/>
  <c r="V3068" i="30"/>
  <c r="P3069" i="30"/>
  <c r="Q3069" i="30"/>
  <c r="R3069" i="30"/>
  <c r="S3069" i="30"/>
  <c r="U3069" i="30"/>
  <c r="V3069" i="30"/>
  <c r="O3070" i="30"/>
  <c r="P3070" i="30"/>
  <c r="Q3070" i="30"/>
  <c r="R3070" i="30"/>
  <c r="S3070" i="30"/>
  <c r="U3070" i="30"/>
  <c r="V3070" i="30"/>
  <c r="O3071" i="30"/>
  <c r="P3071" i="30"/>
  <c r="Q3071" i="30"/>
  <c r="R3071" i="30"/>
  <c r="S3071" i="30"/>
  <c r="U3071" i="30"/>
  <c r="V3071" i="30"/>
  <c r="O3072" i="30"/>
  <c r="P3072" i="30"/>
  <c r="Q3072" i="30"/>
  <c r="R3072" i="30"/>
  <c r="S3072" i="30"/>
  <c r="U3072" i="30"/>
  <c r="V3072" i="30"/>
  <c r="P3073" i="30"/>
  <c r="Q3073" i="30"/>
  <c r="R3073" i="30"/>
  <c r="S3073" i="30"/>
  <c r="U3073" i="30"/>
  <c r="V3073" i="30"/>
  <c r="O3074" i="30"/>
  <c r="P3074" i="30"/>
  <c r="Q3074" i="30"/>
  <c r="R3074" i="30"/>
  <c r="S3074" i="30"/>
  <c r="U3074" i="30"/>
  <c r="V3074" i="30"/>
  <c r="O3075" i="30"/>
  <c r="P3075" i="30"/>
  <c r="Q3075" i="30"/>
  <c r="R3075" i="30"/>
  <c r="S3075" i="30"/>
  <c r="U3075" i="30"/>
  <c r="V3075" i="30"/>
  <c r="O3076" i="30"/>
  <c r="P3076" i="30"/>
  <c r="Q3076" i="30"/>
  <c r="R3076" i="30"/>
  <c r="S3076" i="30"/>
  <c r="U3076" i="30"/>
  <c r="V3076" i="30"/>
  <c r="P3077" i="30"/>
  <c r="Q3077" i="30"/>
  <c r="R3077" i="30"/>
  <c r="S3077" i="30"/>
  <c r="U3077" i="30"/>
  <c r="V3077" i="30"/>
  <c r="O3078" i="30"/>
  <c r="P3078" i="30"/>
  <c r="Q3078" i="30"/>
  <c r="R3078" i="30"/>
  <c r="S3078" i="30"/>
  <c r="U3078" i="30"/>
  <c r="V3078" i="30"/>
  <c r="P3079" i="30"/>
  <c r="Q3079" i="30"/>
  <c r="R3079" i="30"/>
  <c r="S3079" i="30"/>
  <c r="U3079" i="30"/>
  <c r="V3079" i="30"/>
  <c r="O3080" i="30"/>
  <c r="P3080" i="30"/>
  <c r="Q3080" i="30"/>
  <c r="R3080" i="30"/>
  <c r="S3080" i="30"/>
  <c r="U3080" i="30"/>
  <c r="V3080" i="30"/>
  <c r="O3081" i="30"/>
  <c r="P3081" i="30"/>
  <c r="Q3081" i="30"/>
  <c r="R3081" i="30"/>
  <c r="S3081" i="30"/>
  <c r="U3081" i="30"/>
  <c r="V3081" i="30"/>
  <c r="P3082" i="30"/>
  <c r="Q3082" i="30"/>
  <c r="R3082" i="30"/>
  <c r="S3082" i="30"/>
  <c r="U3082" i="30"/>
  <c r="V3082" i="30"/>
  <c r="O3083" i="30"/>
  <c r="P3083" i="30"/>
  <c r="Q3083" i="30"/>
  <c r="R3083" i="30"/>
  <c r="S3083" i="30"/>
  <c r="U3083" i="30"/>
  <c r="V3083" i="30"/>
  <c r="P3084" i="30"/>
  <c r="Q3084" i="30"/>
  <c r="R3084" i="30"/>
  <c r="S3084" i="30"/>
  <c r="U3084" i="30"/>
  <c r="V3084" i="30"/>
  <c r="O3085" i="30"/>
  <c r="P3085" i="30"/>
  <c r="Q3085" i="30"/>
  <c r="R3085" i="30"/>
  <c r="S3085" i="30"/>
  <c r="U3085" i="30"/>
  <c r="V3085" i="30"/>
  <c r="O3086" i="30"/>
  <c r="P3086" i="30"/>
  <c r="Q3086" i="30"/>
  <c r="R3086" i="30"/>
  <c r="S3086" i="30"/>
  <c r="U3086" i="30"/>
  <c r="V3086" i="30"/>
  <c r="O3087" i="30"/>
  <c r="P3087" i="30"/>
  <c r="Q3087" i="30"/>
  <c r="R3087" i="30"/>
  <c r="S3087" i="30"/>
  <c r="U3087" i="30"/>
  <c r="V3087" i="30"/>
  <c r="P3088" i="30"/>
  <c r="Q3088" i="30"/>
  <c r="R3088" i="30"/>
  <c r="S3088" i="30"/>
  <c r="U3088" i="30"/>
  <c r="V3088" i="30"/>
  <c r="O3089" i="30"/>
  <c r="P3089" i="30"/>
  <c r="Q3089" i="30"/>
  <c r="R3089" i="30"/>
  <c r="S3089" i="30"/>
  <c r="U3089" i="30"/>
  <c r="V3089" i="30"/>
  <c r="P3090" i="30"/>
  <c r="Q3090" i="30"/>
  <c r="R3090" i="30"/>
  <c r="S3090" i="30"/>
  <c r="U3090" i="30"/>
  <c r="V3090" i="30"/>
  <c r="O3091" i="30"/>
  <c r="P3091" i="30"/>
  <c r="Q3091" i="30"/>
  <c r="R3091" i="30"/>
  <c r="S3091" i="30"/>
  <c r="U3091" i="30"/>
  <c r="V3091" i="30"/>
  <c r="O3092" i="30"/>
  <c r="P3092" i="30"/>
  <c r="Q3092" i="30"/>
  <c r="R3092" i="30"/>
  <c r="S3092" i="30"/>
  <c r="U3092" i="30"/>
  <c r="V3092" i="30"/>
  <c r="O3093" i="30"/>
  <c r="P3093" i="30"/>
  <c r="Q3093" i="30"/>
  <c r="R3093" i="30"/>
  <c r="S3093" i="30"/>
  <c r="U3093" i="30"/>
  <c r="V3093" i="30"/>
  <c r="O3094" i="30"/>
  <c r="P3094" i="30"/>
  <c r="Q3094" i="30"/>
  <c r="R3094" i="30"/>
  <c r="S3094" i="30"/>
  <c r="U3094" i="30"/>
  <c r="V3094" i="30"/>
  <c r="O3095" i="30"/>
  <c r="P3095" i="30"/>
  <c r="Q3095" i="30"/>
  <c r="R3095" i="30"/>
  <c r="S3095" i="30"/>
  <c r="U3095" i="30"/>
  <c r="V3095" i="30"/>
  <c r="P3096" i="30"/>
  <c r="Q3096" i="30"/>
  <c r="R3096" i="30"/>
  <c r="S3096" i="30"/>
  <c r="U3096" i="30"/>
  <c r="V3096" i="30"/>
  <c r="O3097" i="30"/>
  <c r="P3097" i="30"/>
  <c r="Q3097" i="30"/>
  <c r="R3097" i="30"/>
  <c r="S3097" i="30"/>
  <c r="U3097" i="30"/>
  <c r="V3097" i="30"/>
  <c r="O3098" i="30"/>
  <c r="P3098" i="30"/>
  <c r="Q3098" i="30"/>
  <c r="R3098" i="30"/>
  <c r="S3098" i="30"/>
  <c r="U3098" i="30"/>
  <c r="V3098" i="30"/>
  <c r="O3099" i="30"/>
  <c r="P3099" i="30"/>
  <c r="Q3099" i="30"/>
  <c r="R3099" i="30"/>
  <c r="S3099" i="30"/>
  <c r="U3099" i="30"/>
  <c r="V3099" i="30"/>
  <c r="C2687" i="30"/>
  <c r="D2687" i="30"/>
  <c r="E2687" i="30"/>
  <c r="F2687" i="30"/>
  <c r="H2687" i="30"/>
  <c r="I2687" i="30"/>
  <c r="C2688" i="30"/>
  <c r="D2688" i="30"/>
  <c r="E2688" i="30"/>
  <c r="F2688" i="30"/>
  <c r="H2688" i="30"/>
  <c r="I2688" i="30"/>
  <c r="C2689" i="30"/>
  <c r="D2689" i="30"/>
  <c r="E2689" i="30"/>
  <c r="F2689" i="30"/>
  <c r="H2689" i="30"/>
  <c r="I2689" i="30"/>
  <c r="C2690" i="30"/>
  <c r="D2690" i="30"/>
  <c r="E2690" i="30"/>
  <c r="F2690" i="30"/>
  <c r="H2690" i="30"/>
  <c r="I2690" i="30"/>
  <c r="C2691" i="30"/>
  <c r="D2691" i="30"/>
  <c r="E2691" i="30"/>
  <c r="F2691" i="30"/>
  <c r="H2691" i="30"/>
  <c r="I2691" i="30"/>
  <c r="C2692" i="30"/>
  <c r="D2692" i="30"/>
  <c r="E2692" i="30"/>
  <c r="F2692" i="30"/>
  <c r="H2692" i="30"/>
  <c r="I2692" i="30"/>
  <c r="C2693" i="30"/>
  <c r="D2693" i="30"/>
  <c r="E2693" i="30"/>
  <c r="F2693" i="30"/>
  <c r="H2693" i="30"/>
  <c r="I2693" i="30"/>
  <c r="C2694" i="30"/>
  <c r="D2694" i="30"/>
  <c r="E2694" i="30"/>
  <c r="F2694" i="30"/>
  <c r="H2694" i="30"/>
  <c r="I2694" i="30"/>
  <c r="C2695" i="30"/>
  <c r="D2695" i="30"/>
  <c r="E2695" i="30"/>
  <c r="F2695" i="30"/>
  <c r="H2695" i="30"/>
  <c r="I2695" i="30"/>
  <c r="C2696" i="30"/>
  <c r="D2696" i="30"/>
  <c r="E2696" i="30"/>
  <c r="F2696" i="30"/>
  <c r="H2696" i="30"/>
  <c r="I2696" i="30"/>
  <c r="C2697" i="30"/>
  <c r="D2697" i="30"/>
  <c r="E2697" i="30"/>
  <c r="F2697" i="30"/>
  <c r="H2697" i="30"/>
  <c r="I2697" i="30"/>
  <c r="C2698" i="30"/>
  <c r="D2698" i="30"/>
  <c r="E2698" i="30"/>
  <c r="F2698" i="30"/>
  <c r="H2698" i="30"/>
  <c r="I2698" i="30"/>
  <c r="C2699" i="30"/>
  <c r="D2699" i="30"/>
  <c r="E2699" i="30"/>
  <c r="F2699" i="30"/>
  <c r="H2699" i="30"/>
  <c r="I2699" i="30"/>
  <c r="C2700" i="30"/>
  <c r="D2700" i="30"/>
  <c r="E2700" i="30"/>
  <c r="F2700" i="30"/>
  <c r="H2700" i="30"/>
  <c r="I2700" i="30"/>
  <c r="C2701" i="30"/>
  <c r="D2701" i="30"/>
  <c r="E2701" i="30"/>
  <c r="F2701" i="30"/>
  <c r="H2701" i="30"/>
  <c r="I2701" i="30"/>
  <c r="C2702" i="30"/>
  <c r="D2702" i="30"/>
  <c r="E2702" i="30"/>
  <c r="F2702" i="30"/>
  <c r="H2702" i="30"/>
  <c r="I2702" i="30"/>
  <c r="C2703" i="30"/>
  <c r="D2703" i="30"/>
  <c r="E2703" i="30"/>
  <c r="F2703" i="30"/>
  <c r="H2703" i="30"/>
  <c r="I2703" i="30"/>
  <c r="C2704" i="30"/>
  <c r="D2704" i="30"/>
  <c r="E2704" i="30"/>
  <c r="F2704" i="30"/>
  <c r="H2704" i="30"/>
  <c r="I2704" i="30"/>
  <c r="C2705" i="30"/>
  <c r="D2705" i="30"/>
  <c r="E2705" i="30"/>
  <c r="F2705" i="30"/>
  <c r="H2705" i="30"/>
  <c r="I2705" i="30"/>
  <c r="C2706" i="30"/>
  <c r="D2706" i="30"/>
  <c r="E2706" i="30"/>
  <c r="F2706" i="30"/>
  <c r="H2706" i="30"/>
  <c r="I2706" i="30"/>
  <c r="C2707" i="30"/>
  <c r="D2707" i="30"/>
  <c r="E2707" i="30"/>
  <c r="F2707" i="30"/>
  <c r="H2707" i="30"/>
  <c r="I2707" i="30"/>
  <c r="C2708" i="30"/>
  <c r="D2708" i="30"/>
  <c r="E2708" i="30"/>
  <c r="F2708" i="30"/>
  <c r="H2708" i="30"/>
  <c r="I2708" i="30"/>
  <c r="C2709" i="30"/>
  <c r="D2709" i="30"/>
  <c r="E2709" i="30"/>
  <c r="F2709" i="30"/>
  <c r="H2709" i="30"/>
  <c r="I2709" i="30"/>
  <c r="C2710" i="30"/>
  <c r="D2710" i="30"/>
  <c r="E2710" i="30"/>
  <c r="F2710" i="30"/>
  <c r="H2710" i="30"/>
  <c r="I2710" i="30"/>
  <c r="C2711" i="30"/>
  <c r="D2711" i="30"/>
  <c r="E2711" i="30"/>
  <c r="F2711" i="30"/>
  <c r="H2711" i="30"/>
  <c r="I2711" i="30"/>
  <c r="C2712" i="30"/>
  <c r="D2712" i="30"/>
  <c r="E2712" i="30"/>
  <c r="F2712" i="30"/>
  <c r="H2712" i="30"/>
  <c r="I2712" i="30"/>
  <c r="C2713" i="30"/>
  <c r="D2713" i="30"/>
  <c r="E2713" i="30"/>
  <c r="F2713" i="30"/>
  <c r="H2713" i="30"/>
  <c r="I2713" i="30"/>
  <c r="C2714" i="30"/>
  <c r="D2714" i="30"/>
  <c r="E2714" i="30"/>
  <c r="F2714" i="30"/>
  <c r="H2714" i="30"/>
  <c r="I2714" i="30"/>
  <c r="C2715" i="30"/>
  <c r="D2715" i="30"/>
  <c r="E2715" i="30"/>
  <c r="F2715" i="30"/>
  <c r="H2715" i="30"/>
  <c r="I2715" i="30"/>
  <c r="C2716" i="30"/>
  <c r="D2716" i="30"/>
  <c r="E2716" i="30"/>
  <c r="F2716" i="30"/>
  <c r="H2716" i="30"/>
  <c r="I2716" i="30"/>
  <c r="C2717" i="30"/>
  <c r="D2717" i="30"/>
  <c r="E2717" i="30"/>
  <c r="F2717" i="30"/>
  <c r="H2717" i="30"/>
  <c r="I2717" i="30"/>
  <c r="C2718" i="30"/>
  <c r="D2718" i="30"/>
  <c r="E2718" i="30"/>
  <c r="F2718" i="30"/>
  <c r="H2718" i="30"/>
  <c r="I2718" i="30"/>
  <c r="C2719" i="30"/>
  <c r="D2719" i="30"/>
  <c r="E2719" i="30"/>
  <c r="F2719" i="30"/>
  <c r="H2719" i="30"/>
  <c r="I2719" i="30"/>
  <c r="C2720" i="30"/>
  <c r="D2720" i="30"/>
  <c r="E2720" i="30"/>
  <c r="F2720" i="30"/>
  <c r="H2720" i="30"/>
  <c r="I2720" i="30"/>
  <c r="C2721" i="30"/>
  <c r="D2721" i="30"/>
  <c r="E2721" i="30"/>
  <c r="F2721" i="30"/>
  <c r="H2721" i="30"/>
  <c r="I2721" i="30"/>
  <c r="C2722" i="30"/>
  <c r="D2722" i="30"/>
  <c r="E2722" i="30"/>
  <c r="F2722" i="30"/>
  <c r="H2722" i="30"/>
  <c r="I2722" i="30"/>
  <c r="C2723" i="30"/>
  <c r="D2723" i="30"/>
  <c r="E2723" i="30"/>
  <c r="F2723" i="30"/>
  <c r="H2723" i="30"/>
  <c r="I2723" i="30"/>
  <c r="C2724" i="30"/>
  <c r="D2724" i="30"/>
  <c r="E2724" i="30"/>
  <c r="F2724" i="30"/>
  <c r="H2724" i="30"/>
  <c r="I2724" i="30"/>
  <c r="C2725" i="30"/>
  <c r="D2725" i="30"/>
  <c r="E2725" i="30"/>
  <c r="F2725" i="30"/>
  <c r="H2725" i="30"/>
  <c r="I2725" i="30"/>
  <c r="C2726" i="30"/>
  <c r="D2726" i="30"/>
  <c r="E2726" i="30"/>
  <c r="F2726" i="30"/>
  <c r="H2726" i="30"/>
  <c r="I2726" i="30"/>
  <c r="C2727" i="30"/>
  <c r="D2727" i="30"/>
  <c r="E2727" i="30"/>
  <c r="F2727" i="30"/>
  <c r="H2727" i="30"/>
  <c r="I2727" i="30"/>
  <c r="C2728" i="30"/>
  <c r="D2728" i="30"/>
  <c r="E2728" i="30"/>
  <c r="F2728" i="30"/>
  <c r="H2728" i="30"/>
  <c r="I2728" i="30"/>
  <c r="C2729" i="30"/>
  <c r="D2729" i="30"/>
  <c r="E2729" i="30"/>
  <c r="F2729" i="30"/>
  <c r="H2729" i="30"/>
  <c r="I2729" i="30"/>
  <c r="C2730" i="30"/>
  <c r="D2730" i="30"/>
  <c r="E2730" i="30"/>
  <c r="F2730" i="30"/>
  <c r="H2730" i="30"/>
  <c r="I2730" i="30"/>
  <c r="C2731" i="30"/>
  <c r="D2731" i="30"/>
  <c r="E2731" i="30"/>
  <c r="F2731" i="30"/>
  <c r="H2731" i="30"/>
  <c r="I2731" i="30"/>
  <c r="C2732" i="30"/>
  <c r="D2732" i="30"/>
  <c r="E2732" i="30"/>
  <c r="F2732" i="30"/>
  <c r="H2732" i="30"/>
  <c r="I2732" i="30"/>
  <c r="C2733" i="30"/>
  <c r="D2733" i="30"/>
  <c r="E2733" i="30"/>
  <c r="F2733" i="30"/>
  <c r="H2733" i="30"/>
  <c r="I2733" i="30"/>
  <c r="C2734" i="30"/>
  <c r="D2734" i="30"/>
  <c r="E2734" i="30"/>
  <c r="F2734" i="30"/>
  <c r="H2734" i="30"/>
  <c r="I2734" i="30"/>
  <c r="C2735" i="30"/>
  <c r="D2735" i="30"/>
  <c r="E2735" i="30"/>
  <c r="F2735" i="30"/>
  <c r="H2735" i="30"/>
  <c r="I2735" i="30"/>
  <c r="C2736" i="30"/>
  <c r="D2736" i="30"/>
  <c r="E2736" i="30"/>
  <c r="F2736" i="30"/>
  <c r="H2736" i="30"/>
  <c r="I2736" i="30"/>
  <c r="C2737" i="30"/>
  <c r="D2737" i="30"/>
  <c r="E2737" i="30"/>
  <c r="F2737" i="30"/>
  <c r="H2737" i="30"/>
  <c r="I2737" i="30"/>
  <c r="C2738" i="30"/>
  <c r="D2738" i="30"/>
  <c r="E2738" i="30"/>
  <c r="F2738" i="30"/>
  <c r="H2738" i="30"/>
  <c r="I2738" i="30"/>
  <c r="C2739" i="30"/>
  <c r="D2739" i="30"/>
  <c r="E2739" i="30"/>
  <c r="F2739" i="30"/>
  <c r="H2739" i="30"/>
  <c r="I2739" i="30"/>
  <c r="C2740" i="30"/>
  <c r="D2740" i="30"/>
  <c r="E2740" i="30"/>
  <c r="F2740" i="30"/>
  <c r="H2740" i="30"/>
  <c r="I2740" i="30"/>
  <c r="C2741" i="30"/>
  <c r="D2741" i="30"/>
  <c r="E2741" i="30"/>
  <c r="F2741" i="30"/>
  <c r="H2741" i="30"/>
  <c r="I2741" i="30"/>
  <c r="C2742" i="30"/>
  <c r="D2742" i="30"/>
  <c r="E2742" i="30"/>
  <c r="F2742" i="30"/>
  <c r="H2742" i="30"/>
  <c r="I2742" i="30"/>
  <c r="C2743" i="30"/>
  <c r="D2743" i="30"/>
  <c r="E2743" i="30"/>
  <c r="F2743" i="30"/>
  <c r="H2743" i="30"/>
  <c r="I2743" i="30"/>
  <c r="C2744" i="30"/>
  <c r="D2744" i="30"/>
  <c r="E2744" i="30"/>
  <c r="F2744" i="30"/>
  <c r="H2744" i="30"/>
  <c r="I2744" i="30"/>
  <c r="C2745" i="30"/>
  <c r="D2745" i="30"/>
  <c r="E2745" i="30"/>
  <c r="F2745" i="30"/>
  <c r="H2745" i="30"/>
  <c r="I2745" i="30"/>
  <c r="C2746" i="30"/>
  <c r="D2746" i="30"/>
  <c r="E2746" i="30"/>
  <c r="F2746" i="30"/>
  <c r="H2746" i="30"/>
  <c r="I2746" i="30"/>
  <c r="C2747" i="30"/>
  <c r="D2747" i="30"/>
  <c r="E2747" i="30"/>
  <c r="F2747" i="30"/>
  <c r="H2747" i="30"/>
  <c r="I2747" i="30"/>
  <c r="C2748" i="30"/>
  <c r="D2748" i="30"/>
  <c r="E2748" i="30"/>
  <c r="F2748" i="30"/>
  <c r="H2748" i="30"/>
  <c r="I2748" i="30"/>
  <c r="C2749" i="30"/>
  <c r="D2749" i="30"/>
  <c r="E2749" i="30"/>
  <c r="F2749" i="30"/>
  <c r="H2749" i="30"/>
  <c r="I2749" i="30"/>
  <c r="C2750" i="30"/>
  <c r="D2750" i="30"/>
  <c r="E2750" i="30"/>
  <c r="F2750" i="30"/>
  <c r="H2750" i="30"/>
  <c r="I2750" i="30"/>
  <c r="C2751" i="30"/>
  <c r="D2751" i="30"/>
  <c r="E2751" i="30"/>
  <c r="F2751" i="30"/>
  <c r="H2751" i="30"/>
  <c r="I2751" i="30"/>
  <c r="C2752" i="30"/>
  <c r="D2752" i="30"/>
  <c r="E2752" i="30"/>
  <c r="F2752" i="30"/>
  <c r="H2752" i="30"/>
  <c r="I2752" i="30"/>
  <c r="C2753" i="30"/>
  <c r="D2753" i="30"/>
  <c r="E2753" i="30"/>
  <c r="F2753" i="30"/>
  <c r="H2753" i="30"/>
  <c r="I2753" i="30"/>
  <c r="C2754" i="30"/>
  <c r="D2754" i="30"/>
  <c r="E2754" i="30"/>
  <c r="F2754" i="30"/>
  <c r="H2754" i="30"/>
  <c r="I2754" i="30"/>
  <c r="C2755" i="30"/>
  <c r="D2755" i="30"/>
  <c r="E2755" i="30"/>
  <c r="F2755" i="30"/>
  <c r="H2755" i="30"/>
  <c r="I2755" i="30"/>
  <c r="C2756" i="30"/>
  <c r="D2756" i="30"/>
  <c r="E2756" i="30"/>
  <c r="F2756" i="30"/>
  <c r="H2756" i="30"/>
  <c r="I2756" i="30"/>
  <c r="C2757" i="30"/>
  <c r="D2757" i="30"/>
  <c r="E2757" i="30"/>
  <c r="F2757" i="30"/>
  <c r="H2757" i="30"/>
  <c r="I2757" i="30"/>
  <c r="C2758" i="30"/>
  <c r="D2758" i="30"/>
  <c r="E2758" i="30"/>
  <c r="F2758" i="30"/>
  <c r="H2758" i="30"/>
  <c r="I2758" i="30"/>
  <c r="C2759" i="30"/>
  <c r="D2759" i="30"/>
  <c r="E2759" i="30"/>
  <c r="F2759" i="30"/>
  <c r="H2759" i="30"/>
  <c r="I2759" i="30"/>
  <c r="C2760" i="30"/>
  <c r="D2760" i="30"/>
  <c r="E2760" i="30"/>
  <c r="F2760" i="30"/>
  <c r="H2760" i="30"/>
  <c r="I2760" i="30"/>
  <c r="C2761" i="30"/>
  <c r="D2761" i="30"/>
  <c r="E2761" i="30"/>
  <c r="F2761" i="30"/>
  <c r="H2761" i="30"/>
  <c r="I2761" i="30"/>
  <c r="C2762" i="30"/>
  <c r="D2762" i="30"/>
  <c r="E2762" i="30"/>
  <c r="F2762" i="30"/>
  <c r="H2762" i="30"/>
  <c r="I2762" i="30"/>
  <c r="C2763" i="30"/>
  <c r="D2763" i="30"/>
  <c r="E2763" i="30"/>
  <c r="F2763" i="30"/>
  <c r="H2763" i="30"/>
  <c r="I2763" i="30"/>
  <c r="C2764" i="30"/>
  <c r="D2764" i="30"/>
  <c r="E2764" i="30"/>
  <c r="F2764" i="30"/>
  <c r="H2764" i="30"/>
  <c r="I2764" i="30"/>
  <c r="C2765" i="30"/>
  <c r="D2765" i="30"/>
  <c r="E2765" i="30"/>
  <c r="F2765" i="30"/>
  <c r="H2765" i="30"/>
  <c r="I2765" i="30"/>
  <c r="C2766" i="30"/>
  <c r="D2766" i="30"/>
  <c r="E2766" i="30"/>
  <c r="F2766" i="30"/>
  <c r="H2766" i="30"/>
  <c r="I2766" i="30"/>
  <c r="C2767" i="30"/>
  <c r="D2767" i="30"/>
  <c r="E2767" i="30"/>
  <c r="F2767" i="30"/>
  <c r="H2767" i="30"/>
  <c r="I2767" i="30"/>
  <c r="C2768" i="30"/>
  <c r="D2768" i="30"/>
  <c r="E2768" i="30"/>
  <c r="F2768" i="30"/>
  <c r="H2768" i="30"/>
  <c r="I2768" i="30"/>
  <c r="C2769" i="30"/>
  <c r="D2769" i="30"/>
  <c r="E2769" i="30"/>
  <c r="F2769" i="30"/>
  <c r="H2769" i="30"/>
  <c r="I2769" i="30"/>
  <c r="C2770" i="30"/>
  <c r="D2770" i="30"/>
  <c r="E2770" i="30"/>
  <c r="F2770" i="30"/>
  <c r="H2770" i="30"/>
  <c r="I2770" i="30"/>
  <c r="C2771" i="30"/>
  <c r="D2771" i="30"/>
  <c r="E2771" i="30"/>
  <c r="F2771" i="30"/>
  <c r="H2771" i="30"/>
  <c r="I2771" i="30"/>
  <c r="C2772" i="30"/>
  <c r="D2772" i="30"/>
  <c r="E2772" i="30"/>
  <c r="F2772" i="30"/>
  <c r="H2772" i="30"/>
  <c r="I2772" i="30"/>
  <c r="C2773" i="30"/>
  <c r="D2773" i="30"/>
  <c r="E2773" i="30"/>
  <c r="F2773" i="30"/>
  <c r="H2773" i="30"/>
  <c r="I2773" i="30"/>
  <c r="C2774" i="30"/>
  <c r="D2774" i="30"/>
  <c r="E2774" i="30"/>
  <c r="F2774" i="30"/>
  <c r="H2774" i="30"/>
  <c r="I2774" i="30"/>
  <c r="C2775" i="30"/>
  <c r="D2775" i="30"/>
  <c r="E2775" i="30"/>
  <c r="F2775" i="30"/>
  <c r="H2775" i="30"/>
  <c r="I2775" i="30"/>
  <c r="C2776" i="30"/>
  <c r="D2776" i="30"/>
  <c r="E2776" i="30"/>
  <c r="F2776" i="30"/>
  <c r="H2776" i="30"/>
  <c r="I2776" i="30"/>
  <c r="C2777" i="30"/>
  <c r="D2777" i="30"/>
  <c r="E2777" i="30"/>
  <c r="F2777" i="30"/>
  <c r="H2777" i="30"/>
  <c r="I2777" i="30"/>
  <c r="C2778" i="30"/>
  <c r="D2778" i="30"/>
  <c r="E2778" i="30"/>
  <c r="F2778" i="30"/>
  <c r="H2778" i="30"/>
  <c r="I2778" i="30"/>
  <c r="C2779" i="30"/>
  <c r="D2779" i="30"/>
  <c r="E2779" i="30"/>
  <c r="F2779" i="30"/>
  <c r="H2779" i="30"/>
  <c r="I2779" i="30"/>
  <c r="C2780" i="30"/>
  <c r="D2780" i="30"/>
  <c r="E2780" i="30"/>
  <c r="F2780" i="30"/>
  <c r="H2780" i="30"/>
  <c r="I2780" i="30"/>
  <c r="C2781" i="30"/>
  <c r="D2781" i="30"/>
  <c r="E2781" i="30"/>
  <c r="F2781" i="30"/>
  <c r="H2781" i="30"/>
  <c r="I2781" i="30"/>
  <c r="C2782" i="30"/>
  <c r="D2782" i="30"/>
  <c r="E2782" i="30"/>
  <c r="F2782" i="30"/>
  <c r="H2782" i="30"/>
  <c r="I2782" i="30"/>
  <c r="C2783" i="30"/>
  <c r="D2783" i="30"/>
  <c r="E2783" i="30"/>
  <c r="F2783" i="30"/>
  <c r="H2783" i="30"/>
  <c r="I2783" i="30"/>
  <c r="C2784" i="30"/>
  <c r="D2784" i="30"/>
  <c r="E2784" i="30"/>
  <c r="F2784" i="30"/>
  <c r="H2784" i="30"/>
  <c r="I2784" i="30"/>
  <c r="C2785" i="30"/>
  <c r="D2785" i="30"/>
  <c r="E2785" i="30"/>
  <c r="F2785" i="30"/>
  <c r="H2785" i="30"/>
  <c r="I2785" i="30"/>
  <c r="C2786" i="30"/>
  <c r="D2786" i="30"/>
  <c r="E2786" i="30"/>
  <c r="F2786" i="30"/>
  <c r="H2786" i="30"/>
  <c r="I2786" i="30"/>
  <c r="C2787" i="30"/>
  <c r="D2787" i="30"/>
  <c r="E2787" i="30"/>
  <c r="F2787" i="30"/>
  <c r="H2787" i="30"/>
  <c r="I2787" i="30"/>
  <c r="C2788" i="30"/>
  <c r="D2788" i="30"/>
  <c r="E2788" i="30"/>
  <c r="F2788" i="30"/>
  <c r="H2788" i="30"/>
  <c r="I2788" i="30"/>
  <c r="C2789" i="30"/>
  <c r="D2789" i="30"/>
  <c r="E2789" i="30"/>
  <c r="F2789" i="30"/>
  <c r="H2789" i="30"/>
  <c r="I2789" i="30"/>
  <c r="C2790" i="30"/>
  <c r="D2790" i="30"/>
  <c r="E2790" i="30"/>
  <c r="F2790" i="30"/>
  <c r="H2790" i="30"/>
  <c r="I2790" i="30"/>
  <c r="C2791" i="30"/>
  <c r="D2791" i="30"/>
  <c r="E2791" i="30"/>
  <c r="F2791" i="30"/>
  <c r="H2791" i="30"/>
  <c r="I2791" i="30"/>
  <c r="C2792" i="30"/>
  <c r="D2792" i="30"/>
  <c r="E2792" i="30"/>
  <c r="F2792" i="30"/>
  <c r="H2792" i="30"/>
  <c r="I2792" i="30"/>
  <c r="C2793" i="30"/>
  <c r="D2793" i="30"/>
  <c r="E2793" i="30"/>
  <c r="F2793" i="30"/>
  <c r="H2793" i="30"/>
  <c r="I2793" i="30"/>
  <c r="C2794" i="30"/>
  <c r="D2794" i="30"/>
  <c r="E2794" i="30"/>
  <c r="F2794" i="30"/>
  <c r="H2794" i="30"/>
  <c r="I2794" i="30"/>
  <c r="C2795" i="30"/>
  <c r="D2795" i="30"/>
  <c r="E2795" i="30"/>
  <c r="F2795" i="30"/>
  <c r="H2795" i="30"/>
  <c r="I2795" i="30"/>
  <c r="C2796" i="30"/>
  <c r="D2796" i="30"/>
  <c r="E2796" i="30"/>
  <c r="F2796" i="30"/>
  <c r="H2796" i="30"/>
  <c r="I2796" i="30"/>
  <c r="C2797" i="30"/>
  <c r="D2797" i="30"/>
  <c r="E2797" i="30"/>
  <c r="F2797" i="30"/>
  <c r="H2797" i="30"/>
  <c r="I2797" i="30"/>
  <c r="C2798" i="30"/>
  <c r="D2798" i="30"/>
  <c r="E2798" i="30"/>
  <c r="F2798" i="30"/>
  <c r="H2798" i="30"/>
  <c r="I2798" i="30"/>
  <c r="C2799" i="30"/>
  <c r="D2799" i="30"/>
  <c r="E2799" i="30"/>
  <c r="F2799" i="30"/>
  <c r="H2799" i="30"/>
  <c r="I2799" i="30"/>
  <c r="C2800" i="30"/>
  <c r="D2800" i="30"/>
  <c r="E2800" i="30"/>
  <c r="F2800" i="30"/>
  <c r="H2800" i="30"/>
  <c r="I2800" i="30"/>
  <c r="C2801" i="30"/>
  <c r="D2801" i="30"/>
  <c r="E2801" i="30"/>
  <c r="F2801" i="30"/>
  <c r="H2801" i="30"/>
  <c r="I2801" i="30"/>
  <c r="C2802" i="30"/>
  <c r="D2802" i="30"/>
  <c r="E2802" i="30"/>
  <c r="F2802" i="30"/>
  <c r="H2802" i="30"/>
  <c r="I2802" i="30"/>
  <c r="C2803" i="30"/>
  <c r="D2803" i="30"/>
  <c r="E2803" i="30"/>
  <c r="F2803" i="30"/>
  <c r="H2803" i="30"/>
  <c r="I2803" i="30"/>
  <c r="C2804" i="30"/>
  <c r="D2804" i="30"/>
  <c r="E2804" i="30"/>
  <c r="F2804" i="30"/>
  <c r="H2804" i="30"/>
  <c r="I2804" i="30"/>
  <c r="C2805" i="30"/>
  <c r="D2805" i="30"/>
  <c r="E2805" i="30"/>
  <c r="F2805" i="30"/>
  <c r="H2805" i="30"/>
  <c r="I2805" i="30"/>
  <c r="C2806" i="30"/>
  <c r="D2806" i="30"/>
  <c r="E2806" i="30"/>
  <c r="F2806" i="30"/>
  <c r="H2806" i="30"/>
  <c r="I2806" i="30"/>
  <c r="C2807" i="30"/>
  <c r="D2807" i="30"/>
  <c r="E2807" i="30"/>
  <c r="F2807" i="30"/>
  <c r="H2807" i="30"/>
  <c r="I2807" i="30"/>
  <c r="C2808" i="30"/>
  <c r="D2808" i="30"/>
  <c r="E2808" i="30"/>
  <c r="F2808" i="30"/>
  <c r="H2808" i="30"/>
  <c r="I2808" i="30"/>
  <c r="C2809" i="30"/>
  <c r="D2809" i="30"/>
  <c r="E2809" i="30"/>
  <c r="F2809" i="30"/>
  <c r="H2809" i="30"/>
  <c r="I2809" i="30"/>
  <c r="C2810" i="30"/>
  <c r="D2810" i="30"/>
  <c r="E2810" i="30"/>
  <c r="F2810" i="30"/>
  <c r="H2810" i="30"/>
  <c r="I2810" i="30"/>
  <c r="C2811" i="30"/>
  <c r="D2811" i="30"/>
  <c r="E2811" i="30"/>
  <c r="F2811" i="30"/>
  <c r="H2811" i="30"/>
  <c r="I2811" i="30"/>
  <c r="C2812" i="30"/>
  <c r="D2812" i="30"/>
  <c r="E2812" i="30"/>
  <c r="F2812" i="30"/>
  <c r="H2812" i="30"/>
  <c r="I2812" i="30"/>
  <c r="C2813" i="30"/>
  <c r="D2813" i="30"/>
  <c r="E2813" i="30"/>
  <c r="F2813" i="30"/>
  <c r="H2813" i="30"/>
  <c r="I2813" i="30"/>
  <c r="C2814" i="30"/>
  <c r="D2814" i="30"/>
  <c r="E2814" i="30"/>
  <c r="F2814" i="30"/>
  <c r="H2814" i="30"/>
  <c r="I2814" i="30"/>
  <c r="C2815" i="30"/>
  <c r="D2815" i="30"/>
  <c r="E2815" i="30"/>
  <c r="F2815" i="30"/>
  <c r="H2815" i="30"/>
  <c r="I2815" i="30"/>
  <c r="C2816" i="30"/>
  <c r="D2816" i="30"/>
  <c r="E2816" i="30"/>
  <c r="F2816" i="30"/>
  <c r="H2816" i="30"/>
  <c r="I2816" i="30"/>
  <c r="C2817" i="30"/>
  <c r="D2817" i="30"/>
  <c r="E2817" i="30"/>
  <c r="F2817" i="30"/>
  <c r="H2817" i="30"/>
  <c r="I2817" i="30"/>
  <c r="C2818" i="30"/>
  <c r="D2818" i="30"/>
  <c r="E2818" i="30"/>
  <c r="F2818" i="30"/>
  <c r="H2818" i="30"/>
  <c r="I2818" i="30"/>
  <c r="C2819" i="30"/>
  <c r="D2819" i="30"/>
  <c r="E2819" i="30"/>
  <c r="F2819" i="30"/>
  <c r="H2819" i="30"/>
  <c r="I2819" i="30"/>
  <c r="C2820" i="30"/>
  <c r="D2820" i="30"/>
  <c r="E2820" i="30"/>
  <c r="F2820" i="30"/>
  <c r="H2820" i="30"/>
  <c r="I2820" i="30"/>
  <c r="C2821" i="30"/>
  <c r="D2821" i="30"/>
  <c r="E2821" i="30"/>
  <c r="F2821" i="30"/>
  <c r="H2821" i="30"/>
  <c r="I2821" i="30"/>
  <c r="C2822" i="30"/>
  <c r="D2822" i="30"/>
  <c r="E2822" i="30"/>
  <c r="F2822" i="30"/>
  <c r="H2822" i="30"/>
  <c r="I2822" i="30"/>
  <c r="C2823" i="30"/>
  <c r="D2823" i="30"/>
  <c r="E2823" i="30"/>
  <c r="F2823" i="30"/>
  <c r="H2823" i="30"/>
  <c r="I2823" i="30"/>
  <c r="C2824" i="30"/>
  <c r="D2824" i="30"/>
  <c r="E2824" i="30"/>
  <c r="H2824" i="30"/>
  <c r="I2824" i="30"/>
  <c r="C2825" i="30"/>
  <c r="D2825" i="30"/>
  <c r="E2825" i="30"/>
  <c r="F2825" i="30"/>
  <c r="H2825" i="30"/>
  <c r="I2825" i="30"/>
  <c r="C2826" i="30"/>
  <c r="D2826" i="30"/>
  <c r="E2826" i="30"/>
  <c r="F2826" i="30"/>
  <c r="H2826" i="30"/>
  <c r="I2826" i="30"/>
  <c r="C2827" i="30"/>
  <c r="D2827" i="30"/>
  <c r="E2827" i="30"/>
  <c r="F2827" i="30"/>
  <c r="H2827" i="30"/>
  <c r="I2827" i="30"/>
  <c r="C2828" i="30"/>
  <c r="D2828" i="30"/>
  <c r="E2828" i="30"/>
  <c r="F2828" i="30"/>
  <c r="H2828" i="30"/>
  <c r="I2828" i="30"/>
  <c r="C2829" i="30"/>
  <c r="D2829" i="30"/>
  <c r="E2829" i="30"/>
  <c r="F2829" i="30"/>
  <c r="H2829" i="30"/>
  <c r="I2829" i="30"/>
  <c r="C2830" i="30"/>
  <c r="D2830" i="30"/>
  <c r="E2830" i="30"/>
  <c r="F2830" i="30"/>
  <c r="H2830" i="30"/>
  <c r="I2830" i="30"/>
  <c r="C2831" i="30"/>
  <c r="D2831" i="30"/>
  <c r="E2831" i="30"/>
  <c r="F2831" i="30"/>
  <c r="H2831" i="30"/>
  <c r="I2831" i="30"/>
  <c r="C2832" i="30"/>
  <c r="D2832" i="30"/>
  <c r="E2832" i="30"/>
  <c r="F2832" i="30"/>
  <c r="H2832" i="30"/>
  <c r="I2832" i="30"/>
  <c r="C2833" i="30"/>
  <c r="D2833" i="30"/>
  <c r="E2833" i="30"/>
  <c r="F2833" i="30"/>
  <c r="H2833" i="30"/>
  <c r="I2833" i="30"/>
  <c r="C2834" i="30"/>
  <c r="D2834" i="30"/>
  <c r="E2834" i="30"/>
  <c r="F2834" i="30"/>
  <c r="H2834" i="30"/>
  <c r="I2834" i="30"/>
  <c r="C2835" i="30"/>
  <c r="D2835" i="30"/>
  <c r="E2835" i="30"/>
  <c r="F2835" i="30"/>
  <c r="H2835" i="30"/>
  <c r="I2835" i="30"/>
  <c r="C2836" i="30"/>
  <c r="D2836" i="30"/>
  <c r="E2836" i="30"/>
  <c r="F2836" i="30"/>
  <c r="H2836" i="30"/>
  <c r="I2836" i="30"/>
  <c r="C2837" i="30"/>
  <c r="D2837" i="30"/>
  <c r="E2837" i="30"/>
  <c r="F2837" i="30"/>
  <c r="H2837" i="30"/>
  <c r="I2837" i="30"/>
  <c r="C2838" i="30"/>
  <c r="D2838" i="30"/>
  <c r="E2838" i="30"/>
  <c r="F2838" i="30"/>
  <c r="H2838" i="30"/>
  <c r="I2838" i="30"/>
  <c r="C2839" i="30"/>
  <c r="D2839" i="30"/>
  <c r="E2839" i="30"/>
  <c r="F2839" i="30"/>
  <c r="H2839" i="30"/>
  <c r="I2839" i="30"/>
  <c r="C2840" i="30"/>
  <c r="D2840" i="30"/>
  <c r="E2840" i="30"/>
  <c r="F2840" i="30"/>
  <c r="H2840" i="30"/>
  <c r="I2840" i="30"/>
  <c r="C2841" i="30"/>
  <c r="D2841" i="30"/>
  <c r="E2841" i="30"/>
  <c r="F2841" i="30"/>
  <c r="H2841" i="30"/>
  <c r="I2841" i="30"/>
  <c r="C2842" i="30"/>
  <c r="D2842" i="30"/>
  <c r="E2842" i="30"/>
  <c r="F2842" i="30"/>
  <c r="H2842" i="30"/>
  <c r="I2842" i="30"/>
  <c r="C2843" i="30"/>
  <c r="D2843" i="30"/>
  <c r="E2843" i="30"/>
  <c r="F2843" i="30"/>
  <c r="H2843" i="30"/>
  <c r="I2843" i="30"/>
  <c r="C2844" i="30"/>
  <c r="D2844" i="30"/>
  <c r="E2844" i="30"/>
  <c r="F2844" i="30"/>
  <c r="H2844" i="30"/>
  <c r="I2844" i="30"/>
  <c r="C2845" i="30"/>
  <c r="D2845" i="30"/>
  <c r="E2845" i="30"/>
  <c r="F2845" i="30"/>
  <c r="H2845" i="30"/>
  <c r="I2845" i="30"/>
  <c r="C2846" i="30"/>
  <c r="D2846" i="30"/>
  <c r="E2846" i="30"/>
  <c r="F2846" i="30"/>
  <c r="H2846" i="30"/>
  <c r="I2846" i="30"/>
  <c r="C2847" i="30"/>
  <c r="D2847" i="30"/>
  <c r="E2847" i="30"/>
  <c r="F2847" i="30"/>
  <c r="H2847" i="30"/>
  <c r="I2847" i="30"/>
  <c r="C2848" i="30"/>
  <c r="D2848" i="30"/>
  <c r="E2848" i="30"/>
  <c r="F2848" i="30"/>
  <c r="H2848" i="30"/>
  <c r="I2848" i="30"/>
  <c r="C2849" i="30"/>
  <c r="D2849" i="30"/>
  <c r="E2849" i="30"/>
  <c r="F2849" i="30"/>
  <c r="H2849" i="30"/>
  <c r="I2849" i="30"/>
  <c r="C2850" i="30"/>
  <c r="D2850" i="30"/>
  <c r="E2850" i="30"/>
  <c r="F2850" i="30"/>
  <c r="H2850" i="30"/>
  <c r="I2850" i="30"/>
  <c r="C2851" i="30"/>
  <c r="D2851" i="30"/>
  <c r="E2851" i="30"/>
  <c r="F2851" i="30"/>
  <c r="H2851" i="30"/>
  <c r="I2851" i="30"/>
  <c r="C2852" i="30"/>
  <c r="D2852" i="30"/>
  <c r="E2852" i="30"/>
  <c r="F2852" i="30"/>
  <c r="H2852" i="30"/>
  <c r="I2852" i="30"/>
  <c r="C2853" i="30"/>
  <c r="D2853" i="30"/>
  <c r="E2853" i="30"/>
  <c r="F2853" i="30"/>
  <c r="H2853" i="30"/>
  <c r="I2853" i="30"/>
  <c r="C2854" i="30"/>
  <c r="D2854" i="30"/>
  <c r="E2854" i="30"/>
  <c r="F2854" i="30"/>
  <c r="H2854" i="30"/>
  <c r="I2854" i="30"/>
  <c r="C2855" i="30"/>
  <c r="D2855" i="30"/>
  <c r="E2855" i="30"/>
  <c r="F2855" i="30"/>
  <c r="H2855" i="30"/>
  <c r="I2855" i="30"/>
  <c r="C2856" i="30"/>
  <c r="D2856" i="30"/>
  <c r="E2856" i="30"/>
  <c r="F2856" i="30"/>
  <c r="H2856" i="30"/>
  <c r="I2856" i="30"/>
  <c r="C2857" i="30"/>
  <c r="D2857" i="30"/>
  <c r="E2857" i="30"/>
  <c r="F2857" i="30"/>
  <c r="H2857" i="30"/>
  <c r="I2857" i="30"/>
  <c r="C2858" i="30"/>
  <c r="D2858" i="30"/>
  <c r="E2858" i="30"/>
  <c r="F2858" i="30"/>
  <c r="H2858" i="30"/>
  <c r="I2858" i="30"/>
  <c r="C2859" i="30"/>
  <c r="D2859" i="30"/>
  <c r="E2859" i="30"/>
  <c r="F2859" i="30"/>
  <c r="H2859" i="30"/>
  <c r="I2859" i="30"/>
  <c r="C2860" i="30"/>
  <c r="D2860" i="30"/>
  <c r="E2860" i="30"/>
  <c r="F2860" i="30"/>
  <c r="H2860" i="30"/>
  <c r="I2860" i="30"/>
  <c r="C2861" i="30"/>
  <c r="D2861" i="30"/>
  <c r="E2861" i="30"/>
  <c r="F2861" i="30"/>
  <c r="H2861" i="30"/>
  <c r="I2861" i="30"/>
  <c r="C2862" i="30"/>
  <c r="D2862" i="30"/>
  <c r="E2862" i="30"/>
  <c r="F2862" i="30"/>
  <c r="H2862" i="30"/>
  <c r="I2862" i="30"/>
  <c r="C2863" i="30"/>
  <c r="D2863" i="30"/>
  <c r="E2863" i="30"/>
  <c r="F2863" i="30"/>
  <c r="H2863" i="30"/>
  <c r="I2863" i="30"/>
  <c r="C2864" i="30"/>
  <c r="D2864" i="30"/>
  <c r="E2864" i="30"/>
  <c r="F2864" i="30"/>
  <c r="H2864" i="30"/>
  <c r="I2864" i="30"/>
  <c r="C2865" i="30"/>
  <c r="D2865" i="30"/>
  <c r="E2865" i="30"/>
  <c r="F2865" i="30"/>
  <c r="H2865" i="30"/>
  <c r="I2865" i="30"/>
  <c r="C2866" i="30"/>
  <c r="D2866" i="30"/>
  <c r="E2866" i="30"/>
  <c r="F2866" i="30"/>
  <c r="H2866" i="30"/>
  <c r="I2866" i="30"/>
  <c r="C2867" i="30"/>
  <c r="D2867" i="30"/>
  <c r="E2867" i="30"/>
  <c r="F2867" i="30"/>
  <c r="H2867" i="30"/>
  <c r="I2867" i="30"/>
  <c r="C2868" i="30"/>
  <c r="D2868" i="30"/>
  <c r="E2868" i="30"/>
  <c r="F2868" i="30"/>
  <c r="H2868" i="30"/>
  <c r="I2868" i="30"/>
  <c r="C2869" i="30"/>
  <c r="D2869" i="30"/>
  <c r="E2869" i="30"/>
  <c r="F2869" i="30"/>
  <c r="H2869" i="30"/>
  <c r="I2869" i="30"/>
  <c r="C2870" i="30"/>
  <c r="D2870" i="30"/>
  <c r="E2870" i="30"/>
  <c r="F2870" i="30"/>
  <c r="H2870" i="30"/>
  <c r="I2870" i="30"/>
  <c r="C2871" i="30"/>
  <c r="D2871" i="30"/>
  <c r="E2871" i="30"/>
  <c r="F2871" i="30"/>
  <c r="H2871" i="30"/>
  <c r="I2871" i="30"/>
  <c r="C2872" i="30"/>
  <c r="D2872" i="30"/>
  <c r="E2872" i="30"/>
  <c r="F2872" i="30"/>
  <c r="H2872" i="30"/>
  <c r="I2872" i="30"/>
  <c r="C2873" i="30"/>
  <c r="D2873" i="30"/>
  <c r="E2873" i="30"/>
  <c r="F2873" i="30"/>
  <c r="H2873" i="30"/>
  <c r="I2873" i="30"/>
  <c r="C2874" i="30"/>
  <c r="D2874" i="30"/>
  <c r="E2874" i="30"/>
  <c r="F2874" i="30"/>
  <c r="H2874" i="30"/>
  <c r="I2874" i="30"/>
  <c r="C2875" i="30"/>
  <c r="D2875" i="30"/>
  <c r="E2875" i="30"/>
  <c r="F2875" i="30"/>
  <c r="H2875" i="30"/>
  <c r="I2875" i="30"/>
  <c r="C2876" i="30"/>
  <c r="D2876" i="30"/>
  <c r="E2876" i="30"/>
  <c r="F2876" i="30"/>
  <c r="H2876" i="30"/>
  <c r="I2876" i="30"/>
  <c r="C2877" i="30"/>
  <c r="D2877" i="30"/>
  <c r="E2877" i="30"/>
  <c r="F2877" i="30"/>
  <c r="H2877" i="30"/>
  <c r="I2877" i="30"/>
  <c r="C2878" i="30"/>
  <c r="D2878" i="30"/>
  <c r="E2878" i="30"/>
  <c r="F2878" i="30"/>
  <c r="H2878" i="30"/>
  <c r="I2878" i="30"/>
  <c r="C2879" i="30"/>
  <c r="D2879" i="30"/>
  <c r="E2879" i="30"/>
  <c r="F2879" i="30"/>
  <c r="H2879" i="30"/>
  <c r="I2879" i="30"/>
  <c r="C2880" i="30"/>
  <c r="D2880" i="30"/>
  <c r="E2880" i="30"/>
  <c r="F2880" i="30"/>
  <c r="H2880" i="30"/>
  <c r="I2880" i="30"/>
  <c r="C2881" i="30"/>
  <c r="D2881" i="30"/>
  <c r="E2881" i="30"/>
  <c r="F2881" i="30"/>
  <c r="H2881" i="30"/>
  <c r="I2881" i="30"/>
  <c r="C2882" i="30"/>
  <c r="D2882" i="30"/>
  <c r="E2882" i="30"/>
  <c r="F2882" i="30"/>
  <c r="H2882" i="30"/>
  <c r="I2882" i="30"/>
  <c r="C2883" i="30"/>
  <c r="D2883" i="30"/>
  <c r="E2883" i="30"/>
  <c r="F2883" i="30"/>
  <c r="H2883" i="30"/>
  <c r="I2883" i="30"/>
  <c r="C2884" i="30"/>
  <c r="D2884" i="30"/>
  <c r="E2884" i="30"/>
  <c r="F2884" i="30"/>
  <c r="H2884" i="30"/>
  <c r="I2884" i="30"/>
  <c r="C2885" i="30"/>
  <c r="D2885" i="30"/>
  <c r="E2885" i="30"/>
  <c r="F2885" i="30"/>
  <c r="H2885" i="30"/>
  <c r="I2885" i="30"/>
  <c r="C2886" i="30"/>
  <c r="D2886" i="30"/>
  <c r="E2886" i="30"/>
  <c r="F2886" i="30"/>
  <c r="H2886" i="30"/>
  <c r="I2886" i="30"/>
  <c r="C2887" i="30"/>
  <c r="D2887" i="30"/>
  <c r="E2887" i="30"/>
  <c r="F2887" i="30"/>
  <c r="H2887" i="30"/>
  <c r="I2887" i="30"/>
  <c r="C2888" i="30"/>
  <c r="D2888" i="30"/>
  <c r="E2888" i="30"/>
  <c r="F2888" i="30"/>
  <c r="H2888" i="30"/>
  <c r="I2888" i="30"/>
  <c r="C2889" i="30"/>
  <c r="D2889" i="30"/>
  <c r="E2889" i="30"/>
  <c r="F2889" i="30"/>
  <c r="H2889" i="30"/>
  <c r="I2889" i="30"/>
  <c r="C2890" i="30"/>
  <c r="D2890" i="30"/>
  <c r="E2890" i="30"/>
  <c r="F2890" i="30"/>
  <c r="H2890" i="30"/>
  <c r="I2890" i="30"/>
  <c r="C2891" i="30"/>
  <c r="D2891" i="30"/>
  <c r="E2891" i="30"/>
  <c r="F2891" i="30"/>
  <c r="H2891" i="30"/>
  <c r="I2891" i="30"/>
  <c r="C2892" i="30"/>
  <c r="D2892" i="30"/>
  <c r="E2892" i="30"/>
  <c r="F2892" i="30"/>
  <c r="H2892" i="30"/>
  <c r="I2892" i="30"/>
  <c r="C2893" i="30"/>
  <c r="D2893" i="30"/>
  <c r="E2893" i="30"/>
  <c r="F2893" i="30"/>
  <c r="H2893" i="30"/>
  <c r="I2893" i="30"/>
  <c r="C2894" i="30"/>
  <c r="D2894" i="30"/>
  <c r="E2894" i="30"/>
  <c r="F2894" i="30"/>
  <c r="H2894" i="30"/>
  <c r="I2894" i="30"/>
  <c r="C2895" i="30"/>
  <c r="D2895" i="30"/>
  <c r="E2895" i="30"/>
  <c r="F2895" i="30"/>
  <c r="H2895" i="30"/>
  <c r="I2895" i="30"/>
  <c r="C2896" i="30"/>
  <c r="D2896" i="30"/>
  <c r="E2896" i="30"/>
  <c r="F2896" i="30"/>
  <c r="H2896" i="30"/>
  <c r="I2896" i="30"/>
  <c r="C2897" i="30"/>
  <c r="D2897" i="30"/>
  <c r="E2897" i="30"/>
  <c r="F2897" i="30"/>
  <c r="H2897" i="30"/>
  <c r="I2897" i="30"/>
  <c r="C2898" i="30"/>
  <c r="D2898" i="30"/>
  <c r="E2898" i="30"/>
  <c r="F2898" i="30"/>
  <c r="H2898" i="30"/>
  <c r="I2898" i="30"/>
  <c r="C2899" i="30"/>
  <c r="D2899" i="30"/>
  <c r="E2899" i="30"/>
  <c r="F2899" i="30"/>
  <c r="H2899" i="30"/>
  <c r="I2899" i="30"/>
  <c r="C2900" i="30"/>
  <c r="D2900" i="30"/>
  <c r="E2900" i="30"/>
  <c r="F2900" i="30"/>
  <c r="H2900" i="30"/>
  <c r="I2900" i="30"/>
  <c r="C2901" i="30"/>
  <c r="D2901" i="30"/>
  <c r="E2901" i="30"/>
  <c r="F2901" i="30"/>
  <c r="H2901" i="30"/>
  <c r="I2901" i="30"/>
  <c r="C2902" i="30"/>
  <c r="D2902" i="30"/>
  <c r="E2902" i="30"/>
  <c r="F2902" i="30"/>
  <c r="H2902" i="30"/>
  <c r="I2902" i="30"/>
  <c r="C2903" i="30"/>
  <c r="D2903" i="30"/>
  <c r="E2903" i="30"/>
  <c r="F2903" i="30"/>
  <c r="H2903" i="30"/>
  <c r="I2903" i="30"/>
  <c r="C2904" i="30"/>
  <c r="D2904" i="30"/>
  <c r="E2904" i="30"/>
  <c r="F2904" i="30"/>
  <c r="H2904" i="30"/>
  <c r="I2904" i="30"/>
  <c r="C2905" i="30"/>
  <c r="D2905" i="30"/>
  <c r="E2905" i="30"/>
  <c r="F2905" i="30"/>
  <c r="H2905" i="30"/>
  <c r="I2905" i="30"/>
  <c r="C2906" i="30"/>
  <c r="D2906" i="30"/>
  <c r="E2906" i="30"/>
  <c r="F2906" i="30"/>
  <c r="H2906" i="30"/>
  <c r="I2906" i="30"/>
  <c r="C2907" i="30"/>
  <c r="D2907" i="30"/>
  <c r="E2907" i="30"/>
  <c r="F2907" i="30"/>
  <c r="H2907" i="30"/>
  <c r="I2907" i="30"/>
  <c r="C2908" i="30"/>
  <c r="D2908" i="30"/>
  <c r="E2908" i="30"/>
  <c r="F2908" i="30"/>
  <c r="H2908" i="30"/>
  <c r="I2908" i="30"/>
  <c r="C2909" i="30"/>
  <c r="D2909" i="30"/>
  <c r="E2909" i="30"/>
  <c r="F2909" i="30"/>
  <c r="H2909" i="30"/>
  <c r="I2909" i="30"/>
  <c r="C2910" i="30"/>
  <c r="D2910" i="30"/>
  <c r="E2910" i="30"/>
  <c r="F2910" i="30"/>
  <c r="H2910" i="30"/>
  <c r="I2910" i="30"/>
  <c r="C2911" i="30"/>
  <c r="D2911" i="30"/>
  <c r="E2911" i="30"/>
  <c r="F2911" i="30"/>
  <c r="H2911" i="30"/>
  <c r="I2911" i="30"/>
  <c r="C2912" i="30"/>
  <c r="D2912" i="30"/>
  <c r="E2912" i="30"/>
  <c r="F2912" i="30"/>
  <c r="H2912" i="30"/>
  <c r="I2912" i="30"/>
  <c r="C2913" i="30"/>
  <c r="D2913" i="30"/>
  <c r="E2913" i="30"/>
  <c r="F2913" i="30"/>
  <c r="H2913" i="30"/>
  <c r="I2913" i="30"/>
  <c r="C2914" i="30"/>
  <c r="D2914" i="30"/>
  <c r="E2914" i="30"/>
  <c r="F2914" i="30"/>
  <c r="H2914" i="30"/>
  <c r="I2914" i="30"/>
  <c r="C2915" i="30"/>
  <c r="D2915" i="30"/>
  <c r="E2915" i="30"/>
  <c r="F2915" i="30"/>
  <c r="H2915" i="30"/>
  <c r="I2915" i="30"/>
  <c r="C2916" i="30"/>
  <c r="D2916" i="30"/>
  <c r="E2916" i="30"/>
  <c r="F2916" i="30"/>
  <c r="H2916" i="30"/>
  <c r="I2916" i="30"/>
  <c r="C2917" i="30"/>
  <c r="D2917" i="30"/>
  <c r="E2917" i="30"/>
  <c r="F2917" i="30"/>
  <c r="H2917" i="30"/>
  <c r="I2917" i="30"/>
  <c r="C2918" i="30"/>
  <c r="D2918" i="30"/>
  <c r="E2918" i="30"/>
  <c r="F2918" i="30"/>
  <c r="H2918" i="30"/>
  <c r="I2918" i="30"/>
  <c r="C2919" i="30"/>
  <c r="D2919" i="30"/>
  <c r="E2919" i="30"/>
  <c r="F2919" i="30"/>
  <c r="H2919" i="30"/>
  <c r="I2919" i="30"/>
  <c r="C2920" i="30"/>
  <c r="D2920" i="30"/>
  <c r="E2920" i="30"/>
  <c r="F2920" i="30"/>
  <c r="H2920" i="30"/>
  <c r="I2920" i="30"/>
  <c r="C2921" i="30"/>
  <c r="D2921" i="30"/>
  <c r="E2921" i="30"/>
  <c r="F2921" i="30"/>
  <c r="H2921" i="30"/>
  <c r="I2921" i="30"/>
  <c r="C2922" i="30"/>
  <c r="D2922" i="30"/>
  <c r="E2922" i="30"/>
  <c r="F2922" i="30"/>
  <c r="H2922" i="30"/>
  <c r="I2922" i="30"/>
  <c r="C2923" i="30"/>
  <c r="D2923" i="30"/>
  <c r="E2923" i="30"/>
  <c r="F2923" i="30"/>
  <c r="H2923" i="30"/>
  <c r="I2923" i="30"/>
  <c r="C2924" i="30"/>
  <c r="D2924" i="30"/>
  <c r="E2924" i="30"/>
  <c r="F2924" i="30"/>
  <c r="H2924" i="30"/>
  <c r="I2924" i="30"/>
  <c r="C2925" i="30"/>
  <c r="D2925" i="30"/>
  <c r="E2925" i="30"/>
  <c r="F2925" i="30"/>
  <c r="H2925" i="30"/>
  <c r="I2925" i="30"/>
  <c r="C2926" i="30"/>
  <c r="D2926" i="30"/>
  <c r="E2926" i="30"/>
  <c r="F2926" i="30"/>
  <c r="H2926" i="30"/>
  <c r="I2926" i="30"/>
  <c r="C2927" i="30"/>
  <c r="D2927" i="30"/>
  <c r="E2927" i="30"/>
  <c r="F2927" i="30"/>
  <c r="H2927" i="30"/>
  <c r="I2927" i="30"/>
  <c r="C2928" i="30"/>
  <c r="D2928" i="30"/>
  <c r="E2928" i="30"/>
  <c r="F2928" i="30"/>
  <c r="H2928" i="30"/>
  <c r="I2928" i="30"/>
  <c r="C2929" i="30"/>
  <c r="D2929" i="30"/>
  <c r="E2929" i="30"/>
  <c r="F2929" i="30"/>
  <c r="H2929" i="30"/>
  <c r="I2929" i="30"/>
  <c r="C2930" i="30"/>
  <c r="D2930" i="30"/>
  <c r="E2930" i="30"/>
  <c r="F2930" i="30"/>
  <c r="H2930" i="30"/>
  <c r="I2930" i="30"/>
  <c r="C2931" i="30"/>
  <c r="D2931" i="30"/>
  <c r="E2931" i="30"/>
  <c r="F2931" i="30"/>
  <c r="H2931" i="30"/>
  <c r="I2931" i="30"/>
  <c r="C2932" i="30"/>
  <c r="D2932" i="30"/>
  <c r="E2932" i="30"/>
  <c r="F2932" i="30"/>
  <c r="H2932" i="30"/>
  <c r="I2932" i="30"/>
  <c r="C2933" i="30"/>
  <c r="D2933" i="30"/>
  <c r="E2933" i="30"/>
  <c r="F2933" i="30"/>
  <c r="H2933" i="30"/>
  <c r="I2933" i="30"/>
  <c r="C2934" i="30"/>
  <c r="D2934" i="30"/>
  <c r="E2934" i="30"/>
  <c r="F2934" i="30"/>
  <c r="H2934" i="30"/>
  <c r="I2934" i="30"/>
  <c r="C2935" i="30"/>
  <c r="D2935" i="30"/>
  <c r="E2935" i="30"/>
  <c r="F2935" i="30"/>
  <c r="H2935" i="30"/>
  <c r="I2935" i="30"/>
  <c r="C2936" i="30"/>
  <c r="D2936" i="30"/>
  <c r="E2936" i="30"/>
  <c r="F2936" i="30"/>
  <c r="H2936" i="30"/>
  <c r="I2936" i="30"/>
  <c r="C2937" i="30"/>
  <c r="D2937" i="30"/>
  <c r="E2937" i="30"/>
  <c r="F2937" i="30"/>
  <c r="H2937" i="30"/>
  <c r="I2937" i="30"/>
  <c r="C2938" i="30"/>
  <c r="D2938" i="30"/>
  <c r="E2938" i="30"/>
  <c r="F2938" i="30"/>
  <c r="H2938" i="30"/>
  <c r="I2938" i="30"/>
  <c r="C2939" i="30"/>
  <c r="D2939" i="30"/>
  <c r="E2939" i="30"/>
  <c r="F2939" i="30"/>
  <c r="H2939" i="30"/>
  <c r="I2939" i="30"/>
  <c r="C2940" i="30"/>
  <c r="D2940" i="30"/>
  <c r="E2940" i="30"/>
  <c r="F2940" i="30"/>
  <c r="H2940" i="30"/>
  <c r="I2940" i="30"/>
  <c r="C2941" i="30"/>
  <c r="D2941" i="30"/>
  <c r="E2941" i="30"/>
  <c r="F2941" i="30"/>
  <c r="H2941" i="30"/>
  <c r="I2941" i="30"/>
  <c r="C2942" i="30"/>
  <c r="D2942" i="30"/>
  <c r="E2942" i="30"/>
  <c r="F2942" i="30"/>
  <c r="H2942" i="30"/>
  <c r="I2942" i="30"/>
  <c r="C2943" i="30"/>
  <c r="D2943" i="30"/>
  <c r="E2943" i="30"/>
  <c r="F2943" i="30"/>
  <c r="H2943" i="30"/>
  <c r="I2943" i="30"/>
  <c r="C2944" i="30"/>
  <c r="D2944" i="30"/>
  <c r="E2944" i="30"/>
  <c r="F2944" i="30"/>
  <c r="H2944" i="30"/>
  <c r="I2944" i="30"/>
  <c r="C2945" i="30"/>
  <c r="D2945" i="30"/>
  <c r="E2945" i="30"/>
  <c r="F2945" i="30"/>
  <c r="H2945" i="30"/>
  <c r="I2945" i="30"/>
  <c r="C2946" i="30"/>
  <c r="D2946" i="30"/>
  <c r="E2946" i="30"/>
  <c r="F2946" i="30"/>
  <c r="H2946" i="30"/>
  <c r="I2946" i="30"/>
  <c r="C2947" i="30"/>
  <c r="D2947" i="30"/>
  <c r="E2947" i="30"/>
  <c r="F2947" i="30"/>
  <c r="H2947" i="30"/>
  <c r="I2947" i="30"/>
  <c r="C2948" i="30"/>
  <c r="D2948" i="30"/>
  <c r="E2948" i="30"/>
  <c r="F2948" i="30"/>
  <c r="H2948" i="30"/>
  <c r="I2948" i="30"/>
  <c r="C2949" i="30"/>
  <c r="D2949" i="30"/>
  <c r="E2949" i="30"/>
  <c r="F2949" i="30"/>
  <c r="H2949" i="30"/>
  <c r="I2949" i="30"/>
  <c r="C2950" i="30"/>
  <c r="D2950" i="30"/>
  <c r="E2950" i="30"/>
  <c r="F2950" i="30"/>
  <c r="H2950" i="30"/>
  <c r="I2950" i="30"/>
  <c r="C2951" i="30"/>
  <c r="D2951" i="30"/>
  <c r="E2951" i="30"/>
  <c r="F2951" i="30"/>
  <c r="H2951" i="30"/>
  <c r="I2951" i="30"/>
  <c r="C2952" i="30"/>
  <c r="D2952" i="30"/>
  <c r="E2952" i="30"/>
  <c r="F2952" i="30"/>
  <c r="H2952" i="30"/>
  <c r="I2952" i="30"/>
  <c r="C2953" i="30"/>
  <c r="D2953" i="30"/>
  <c r="E2953" i="30"/>
  <c r="F2953" i="30"/>
  <c r="H2953" i="30"/>
  <c r="I2953" i="30"/>
  <c r="C2954" i="30"/>
  <c r="D2954" i="30"/>
  <c r="E2954" i="30"/>
  <c r="F2954" i="30"/>
  <c r="H2954" i="30"/>
  <c r="I2954" i="30"/>
  <c r="C2955" i="30"/>
  <c r="D2955" i="30"/>
  <c r="E2955" i="30"/>
  <c r="F2955" i="30"/>
  <c r="H2955" i="30"/>
  <c r="I2955" i="30"/>
  <c r="C2956" i="30"/>
  <c r="D2956" i="30"/>
  <c r="E2956" i="30"/>
  <c r="F2956" i="30"/>
  <c r="H2956" i="30"/>
  <c r="I2956" i="30"/>
  <c r="C2957" i="30"/>
  <c r="D2957" i="30"/>
  <c r="E2957" i="30"/>
  <c r="F2957" i="30"/>
  <c r="H2957" i="30"/>
  <c r="I2957" i="30"/>
  <c r="C2958" i="30"/>
  <c r="D2958" i="30"/>
  <c r="E2958" i="30"/>
  <c r="F2958" i="30"/>
  <c r="H2958" i="30"/>
  <c r="I2958" i="30"/>
  <c r="C2959" i="30"/>
  <c r="D2959" i="30"/>
  <c r="E2959" i="30"/>
  <c r="F2959" i="30"/>
  <c r="H2959" i="30"/>
  <c r="I2959" i="30"/>
  <c r="C2960" i="30"/>
  <c r="D2960" i="30"/>
  <c r="E2960" i="30"/>
  <c r="F2960" i="30"/>
  <c r="H2960" i="30"/>
  <c r="I2960" i="30"/>
  <c r="C2961" i="30"/>
  <c r="D2961" i="30"/>
  <c r="E2961" i="30"/>
  <c r="F2961" i="30"/>
  <c r="H2961" i="30"/>
  <c r="I2961" i="30"/>
  <c r="C2962" i="30"/>
  <c r="D2962" i="30"/>
  <c r="E2962" i="30"/>
  <c r="F2962" i="30"/>
  <c r="H2962" i="30"/>
  <c r="I2962" i="30"/>
  <c r="C2963" i="30"/>
  <c r="D2963" i="30"/>
  <c r="E2963" i="30"/>
  <c r="F2963" i="30"/>
  <c r="H2963" i="30"/>
  <c r="I2963" i="30"/>
  <c r="C2964" i="30"/>
  <c r="D2964" i="30"/>
  <c r="E2964" i="30"/>
  <c r="F2964" i="30"/>
  <c r="H2964" i="30"/>
  <c r="I2964" i="30"/>
  <c r="C2965" i="30"/>
  <c r="D2965" i="30"/>
  <c r="E2965" i="30"/>
  <c r="F2965" i="30"/>
  <c r="H2965" i="30"/>
  <c r="I2965" i="30"/>
  <c r="C2966" i="30"/>
  <c r="D2966" i="30"/>
  <c r="E2966" i="30"/>
  <c r="F2966" i="30"/>
  <c r="H2966" i="30"/>
  <c r="I2966" i="30"/>
  <c r="C2967" i="30"/>
  <c r="D2967" i="30"/>
  <c r="E2967" i="30"/>
  <c r="F2967" i="30"/>
  <c r="H2967" i="30"/>
  <c r="I2967" i="30"/>
  <c r="C2968" i="30"/>
  <c r="D2968" i="30"/>
  <c r="E2968" i="30"/>
  <c r="F2968" i="30"/>
  <c r="H2968" i="30"/>
  <c r="I2968" i="30"/>
  <c r="C2969" i="30"/>
  <c r="D2969" i="30"/>
  <c r="E2969" i="30"/>
  <c r="F2969" i="30"/>
  <c r="H2969" i="30"/>
  <c r="I2969" i="30"/>
  <c r="C2970" i="30"/>
  <c r="D2970" i="30"/>
  <c r="E2970" i="30"/>
  <c r="F2970" i="30"/>
  <c r="H2970" i="30"/>
  <c r="I2970" i="30"/>
  <c r="C2971" i="30"/>
  <c r="D2971" i="30"/>
  <c r="E2971" i="30"/>
  <c r="F2971" i="30"/>
  <c r="H2971" i="30"/>
  <c r="I2971" i="30"/>
  <c r="C2972" i="30"/>
  <c r="D2972" i="30"/>
  <c r="E2972" i="30"/>
  <c r="F2972" i="30"/>
  <c r="H2972" i="30"/>
  <c r="I2972" i="30"/>
  <c r="C2973" i="30"/>
  <c r="D2973" i="30"/>
  <c r="E2973" i="30"/>
  <c r="F2973" i="30"/>
  <c r="H2973" i="30"/>
  <c r="I2973" i="30"/>
  <c r="C2974" i="30"/>
  <c r="D2974" i="30"/>
  <c r="E2974" i="30"/>
  <c r="F2974" i="30"/>
  <c r="H2974" i="30"/>
  <c r="I2974" i="30"/>
  <c r="C2975" i="30"/>
  <c r="D2975" i="30"/>
  <c r="E2975" i="30"/>
  <c r="F2975" i="30"/>
  <c r="H2975" i="30"/>
  <c r="I2975" i="30"/>
  <c r="C2976" i="30"/>
  <c r="D2976" i="30"/>
  <c r="E2976" i="30"/>
  <c r="F2976" i="30"/>
  <c r="H2976" i="30"/>
  <c r="I2976" i="30"/>
  <c r="C2977" i="30"/>
  <c r="D2977" i="30"/>
  <c r="E2977" i="30"/>
  <c r="F2977" i="30"/>
  <c r="H2977" i="30"/>
  <c r="I2977" i="30"/>
  <c r="C2978" i="30"/>
  <c r="D2978" i="30"/>
  <c r="E2978" i="30"/>
  <c r="F2978" i="30"/>
  <c r="H2978" i="30"/>
  <c r="I2978" i="30"/>
  <c r="C2979" i="30"/>
  <c r="D2979" i="30"/>
  <c r="E2979" i="30"/>
  <c r="F2979" i="30"/>
  <c r="H2979" i="30"/>
  <c r="I2979" i="30"/>
  <c r="C2980" i="30"/>
  <c r="D2980" i="30"/>
  <c r="E2980" i="30"/>
  <c r="F2980" i="30"/>
  <c r="H2980" i="30"/>
  <c r="I2980" i="30"/>
  <c r="C2981" i="30"/>
  <c r="D2981" i="30"/>
  <c r="E2981" i="30"/>
  <c r="F2981" i="30"/>
  <c r="H2981" i="30"/>
  <c r="I2981" i="30"/>
  <c r="C2982" i="30"/>
  <c r="D2982" i="30"/>
  <c r="E2982" i="30"/>
  <c r="F2982" i="30"/>
  <c r="H2982" i="30"/>
  <c r="I2982" i="30"/>
  <c r="C2983" i="30"/>
  <c r="D2983" i="30"/>
  <c r="E2983" i="30"/>
  <c r="F2983" i="30"/>
  <c r="H2983" i="30"/>
  <c r="I2983" i="30"/>
  <c r="C2984" i="30"/>
  <c r="D2984" i="30"/>
  <c r="E2984" i="30"/>
  <c r="F2984" i="30"/>
  <c r="H2984" i="30"/>
  <c r="I2984" i="30"/>
  <c r="C2985" i="30"/>
  <c r="D2985" i="30"/>
  <c r="E2985" i="30"/>
  <c r="F2985" i="30"/>
  <c r="H2985" i="30"/>
  <c r="I2985" i="30"/>
  <c r="C2986" i="30"/>
  <c r="D2986" i="30"/>
  <c r="E2986" i="30"/>
  <c r="F2986" i="30"/>
  <c r="H2986" i="30"/>
  <c r="I2986" i="30"/>
  <c r="C2987" i="30"/>
  <c r="D2987" i="30"/>
  <c r="E2987" i="30"/>
  <c r="F2987" i="30"/>
  <c r="H2987" i="30"/>
  <c r="I2987" i="30"/>
  <c r="C2988" i="30"/>
  <c r="D2988" i="30"/>
  <c r="E2988" i="30"/>
  <c r="F2988" i="30"/>
  <c r="H2988" i="30"/>
  <c r="I2988" i="30"/>
  <c r="C2989" i="30"/>
  <c r="D2989" i="30"/>
  <c r="E2989" i="30"/>
  <c r="F2989" i="30"/>
  <c r="H2989" i="30"/>
  <c r="I2989" i="30"/>
  <c r="C2990" i="30"/>
  <c r="D2990" i="30"/>
  <c r="E2990" i="30"/>
  <c r="F2990" i="30"/>
  <c r="H2990" i="30"/>
  <c r="I2990" i="30"/>
  <c r="C2991" i="30"/>
  <c r="D2991" i="30"/>
  <c r="E2991" i="30"/>
  <c r="F2991" i="30"/>
  <c r="H2991" i="30"/>
  <c r="I2991" i="30"/>
  <c r="C2992" i="30"/>
  <c r="D2992" i="30"/>
  <c r="E2992" i="30"/>
  <c r="F2992" i="30"/>
  <c r="H2992" i="30"/>
  <c r="I2992" i="30"/>
  <c r="C2993" i="30"/>
  <c r="D2993" i="30"/>
  <c r="E2993" i="30"/>
  <c r="F2993" i="30"/>
  <c r="H2993" i="30"/>
  <c r="I2993" i="30"/>
  <c r="C2994" i="30"/>
  <c r="D2994" i="30"/>
  <c r="E2994" i="30"/>
  <c r="F2994" i="30"/>
  <c r="H2994" i="30"/>
  <c r="I2994" i="30"/>
  <c r="C2995" i="30"/>
  <c r="D2995" i="30"/>
  <c r="E2995" i="30"/>
  <c r="F2995" i="30"/>
  <c r="H2995" i="30"/>
  <c r="I2995" i="30"/>
  <c r="C2996" i="30"/>
  <c r="D2996" i="30"/>
  <c r="E2996" i="30"/>
  <c r="F2996" i="30"/>
  <c r="H2996" i="30"/>
  <c r="I2996" i="30"/>
  <c r="C2997" i="30"/>
  <c r="D2997" i="30"/>
  <c r="E2997" i="30"/>
  <c r="F2997" i="30"/>
  <c r="H2997" i="30"/>
  <c r="I2997" i="30"/>
  <c r="C2998" i="30"/>
  <c r="D2998" i="30"/>
  <c r="E2998" i="30"/>
  <c r="F2998" i="30"/>
  <c r="H2998" i="30"/>
  <c r="I2998" i="30"/>
  <c r="C2999" i="30"/>
  <c r="D2999" i="30"/>
  <c r="E2999" i="30"/>
  <c r="F2999" i="30"/>
  <c r="H2999" i="30"/>
  <c r="I2999" i="30"/>
  <c r="C3000" i="30"/>
  <c r="D3000" i="30"/>
  <c r="E3000" i="30"/>
  <c r="F3000" i="30"/>
  <c r="H3000" i="30"/>
  <c r="I3000" i="30"/>
  <c r="C3001" i="30"/>
  <c r="D3001" i="30"/>
  <c r="E3001" i="30"/>
  <c r="F3001" i="30"/>
  <c r="H3001" i="30"/>
  <c r="I3001" i="30"/>
  <c r="C3002" i="30"/>
  <c r="D3002" i="30"/>
  <c r="E3002" i="30"/>
  <c r="F3002" i="30"/>
  <c r="H3002" i="30"/>
  <c r="I3002" i="30"/>
  <c r="C3003" i="30"/>
  <c r="D3003" i="30"/>
  <c r="E3003" i="30"/>
  <c r="F3003" i="30"/>
  <c r="H3003" i="30"/>
  <c r="I3003" i="30"/>
  <c r="C3004" i="30"/>
  <c r="D3004" i="30"/>
  <c r="E3004" i="30"/>
  <c r="F3004" i="30"/>
  <c r="H3004" i="30"/>
  <c r="I3004" i="30"/>
  <c r="C3005" i="30"/>
  <c r="D3005" i="30"/>
  <c r="E3005" i="30"/>
  <c r="F3005" i="30"/>
  <c r="H3005" i="30"/>
  <c r="I3005" i="30"/>
  <c r="C3006" i="30"/>
  <c r="D3006" i="30"/>
  <c r="E3006" i="30"/>
  <c r="F3006" i="30"/>
  <c r="H3006" i="30"/>
  <c r="I3006" i="30"/>
  <c r="C3007" i="30"/>
  <c r="D3007" i="30"/>
  <c r="E3007" i="30"/>
  <c r="F3007" i="30"/>
  <c r="H3007" i="30"/>
  <c r="I3007" i="30"/>
  <c r="C3008" i="30"/>
  <c r="D3008" i="30"/>
  <c r="E3008" i="30"/>
  <c r="F3008" i="30"/>
  <c r="H3008" i="30"/>
  <c r="I3008" i="30"/>
  <c r="C3009" i="30"/>
  <c r="D3009" i="30"/>
  <c r="E3009" i="30"/>
  <c r="F3009" i="30"/>
  <c r="H3009" i="30"/>
  <c r="I3009" i="30"/>
  <c r="C3010" i="30"/>
  <c r="D3010" i="30"/>
  <c r="E3010" i="30"/>
  <c r="F3010" i="30"/>
  <c r="H3010" i="30"/>
  <c r="I3010" i="30"/>
  <c r="C3011" i="30"/>
  <c r="D3011" i="30"/>
  <c r="E3011" i="30"/>
  <c r="F3011" i="30"/>
  <c r="H3011" i="30"/>
  <c r="I3011" i="30"/>
  <c r="C3012" i="30"/>
  <c r="D3012" i="30"/>
  <c r="E3012" i="30"/>
  <c r="F3012" i="30"/>
  <c r="H3012" i="30"/>
  <c r="I3012" i="30"/>
  <c r="C3013" i="30"/>
  <c r="D3013" i="30"/>
  <c r="E3013" i="30"/>
  <c r="F3013" i="30"/>
  <c r="H3013" i="30"/>
  <c r="I3013" i="30"/>
  <c r="C3014" i="30"/>
  <c r="D3014" i="30"/>
  <c r="E3014" i="30"/>
  <c r="F3014" i="30"/>
  <c r="H3014" i="30"/>
  <c r="I3014" i="30"/>
  <c r="C3015" i="30"/>
  <c r="D3015" i="30"/>
  <c r="E3015" i="30"/>
  <c r="F3015" i="30"/>
  <c r="H3015" i="30"/>
  <c r="I3015" i="30"/>
  <c r="C3016" i="30"/>
  <c r="D3016" i="30"/>
  <c r="E3016" i="30"/>
  <c r="F3016" i="30"/>
  <c r="H3016" i="30"/>
  <c r="I3016" i="30"/>
  <c r="C3017" i="30"/>
  <c r="D3017" i="30"/>
  <c r="E3017" i="30"/>
  <c r="F3017" i="30"/>
  <c r="H3017" i="30"/>
  <c r="I3017" i="30"/>
  <c r="C3018" i="30"/>
  <c r="D3018" i="30"/>
  <c r="E3018" i="30"/>
  <c r="F3018" i="30"/>
  <c r="H3018" i="30"/>
  <c r="I3018" i="30"/>
  <c r="C3019" i="30"/>
  <c r="D3019" i="30"/>
  <c r="E3019" i="30"/>
  <c r="F3019" i="30"/>
  <c r="H3019" i="30"/>
  <c r="I3019" i="30"/>
  <c r="C3020" i="30"/>
  <c r="D3020" i="30"/>
  <c r="E3020" i="30"/>
  <c r="F3020" i="30"/>
  <c r="H3020" i="30"/>
  <c r="I3020" i="30"/>
  <c r="C3021" i="30"/>
  <c r="D3021" i="30"/>
  <c r="E3021" i="30"/>
  <c r="F3021" i="30"/>
  <c r="H3021" i="30"/>
  <c r="I3021" i="30"/>
  <c r="C3022" i="30"/>
  <c r="D3022" i="30"/>
  <c r="E3022" i="30"/>
  <c r="F3022" i="30"/>
  <c r="H3022" i="30"/>
  <c r="I3022" i="30"/>
  <c r="C3023" i="30"/>
  <c r="D3023" i="30"/>
  <c r="E3023" i="30"/>
  <c r="F3023" i="30"/>
  <c r="H3023" i="30"/>
  <c r="I3023" i="30"/>
  <c r="C3024" i="30"/>
  <c r="D3024" i="30"/>
  <c r="E3024" i="30"/>
  <c r="F3024" i="30"/>
  <c r="H3024" i="30"/>
  <c r="I3024" i="30"/>
  <c r="C3025" i="30"/>
  <c r="D3025" i="30"/>
  <c r="E3025" i="30"/>
  <c r="F3025" i="30"/>
  <c r="H3025" i="30"/>
  <c r="I3025" i="30"/>
  <c r="C3026" i="30"/>
  <c r="D3026" i="30"/>
  <c r="E3026" i="30"/>
  <c r="F3026" i="30"/>
  <c r="H3026" i="30"/>
  <c r="I3026" i="30"/>
  <c r="C3027" i="30"/>
  <c r="D3027" i="30"/>
  <c r="E3027" i="30"/>
  <c r="F3027" i="30"/>
  <c r="H3027" i="30"/>
  <c r="I3027" i="30"/>
  <c r="C3028" i="30"/>
  <c r="D3028" i="30"/>
  <c r="E3028" i="30"/>
  <c r="F3028" i="30"/>
  <c r="H3028" i="30"/>
  <c r="I3028" i="30"/>
  <c r="C3029" i="30"/>
  <c r="D3029" i="30"/>
  <c r="E3029" i="30"/>
  <c r="F3029" i="30"/>
  <c r="H3029" i="30"/>
  <c r="I3029" i="30"/>
  <c r="C3030" i="30"/>
  <c r="D3030" i="30"/>
  <c r="E3030" i="30"/>
  <c r="F3030" i="30"/>
  <c r="H3030" i="30"/>
  <c r="I3030" i="30"/>
  <c r="C3031" i="30"/>
  <c r="D3031" i="30"/>
  <c r="E3031" i="30"/>
  <c r="F3031" i="30"/>
  <c r="H3031" i="30"/>
  <c r="I3031" i="30"/>
  <c r="C3032" i="30"/>
  <c r="D3032" i="30"/>
  <c r="E3032" i="30"/>
  <c r="F3032" i="30"/>
  <c r="H3032" i="30"/>
  <c r="I3032" i="30"/>
  <c r="C3033" i="30"/>
  <c r="D3033" i="30"/>
  <c r="E3033" i="30"/>
  <c r="F3033" i="30"/>
  <c r="H3033" i="30"/>
  <c r="I3033" i="30"/>
  <c r="C3034" i="30"/>
  <c r="D3034" i="30"/>
  <c r="E3034" i="30"/>
  <c r="F3034" i="30"/>
  <c r="H3034" i="30"/>
  <c r="I3034" i="30"/>
  <c r="C3035" i="30"/>
  <c r="D3035" i="30"/>
  <c r="E3035" i="30"/>
  <c r="F3035" i="30"/>
  <c r="H3035" i="30"/>
  <c r="I3035" i="30"/>
  <c r="C3036" i="30"/>
  <c r="D3036" i="30"/>
  <c r="E3036" i="30"/>
  <c r="F3036" i="30"/>
  <c r="H3036" i="30"/>
  <c r="I3036" i="30"/>
  <c r="C3037" i="30"/>
  <c r="D3037" i="30"/>
  <c r="E3037" i="30"/>
  <c r="F3037" i="30"/>
  <c r="H3037" i="30"/>
  <c r="I3037" i="30"/>
  <c r="C3038" i="30"/>
  <c r="D3038" i="30"/>
  <c r="E3038" i="30"/>
  <c r="F3038" i="30"/>
  <c r="H3038" i="30"/>
  <c r="I3038" i="30"/>
  <c r="C3039" i="30"/>
  <c r="D3039" i="30"/>
  <c r="E3039" i="30"/>
  <c r="F3039" i="30"/>
  <c r="H3039" i="30"/>
  <c r="I3039" i="30"/>
  <c r="C3040" i="30"/>
  <c r="D3040" i="30"/>
  <c r="E3040" i="30"/>
  <c r="F3040" i="30"/>
  <c r="H3040" i="30"/>
  <c r="I3040" i="30"/>
  <c r="C3041" i="30"/>
  <c r="D3041" i="30"/>
  <c r="E3041" i="30"/>
  <c r="F3041" i="30"/>
  <c r="H3041" i="30"/>
  <c r="I3041" i="30"/>
  <c r="C3042" i="30"/>
  <c r="D3042" i="30"/>
  <c r="E3042" i="30"/>
  <c r="F3042" i="30"/>
  <c r="H3042" i="30"/>
  <c r="I3042" i="30"/>
  <c r="C3043" i="30"/>
  <c r="D3043" i="30"/>
  <c r="E3043" i="30"/>
  <c r="F3043" i="30"/>
  <c r="H3043" i="30"/>
  <c r="I3043" i="30"/>
  <c r="C3044" i="30"/>
  <c r="D3044" i="30"/>
  <c r="E3044" i="30"/>
  <c r="F3044" i="30"/>
  <c r="H3044" i="30"/>
  <c r="I3044" i="30"/>
  <c r="C3045" i="30"/>
  <c r="D3045" i="30"/>
  <c r="E3045" i="30"/>
  <c r="F3045" i="30"/>
  <c r="H3045" i="30"/>
  <c r="I3045" i="30"/>
  <c r="C3046" i="30"/>
  <c r="D3046" i="30"/>
  <c r="E3046" i="30"/>
  <c r="F3046" i="30"/>
  <c r="H3046" i="30"/>
  <c r="I3046" i="30"/>
  <c r="C3047" i="30"/>
  <c r="D3047" i="30"/>
  <c r="E3047" i="30"/>
  <c r="F3047" i="30"/>
  <c r="H3047" i="30"/>
  <c r="I3047" i="30"/>
  <c r="C3048" i="30"/>
  <c r="D3048" i="30"/>
  <c r="E3048" i="30"/>
  <c r="F3048" i="30"/>
  <c r="H3048" i="30"/>
  <c r="I3048" i="30"/>
  <c r="C3049" i="30"/>
  <c r="D3049" i="30"/>
  <c r="E3049" i="30"/>
  <c r="F3049" i="30"/>
  <c r="H3049" i="30"/>
  <c r="I3049" i="30"/>
  <c r="C3050" i="30"/>
  <c r="D3050" i="30"/>
  <c r="E3050" i="30"/>
  <c r="F3050" i="30"/>
  <c r="H3050" i="30"/>
  <c r="I3050" i="30"/>
  <c r="C3051" i="30"/>
  <c r="D3051" i="30"/>
  <c r="E3051" i="30"/>
  <c r="F3051" i="30"/>
  <c r="H3051" i="30"/>
  <c r="I3051" i="30"/>
  <c r="C3052" i="30"/>
  <c r="D3052" i="30"/>
  <c r="E3052" i="30"/>
  <c r="F3052" i="30"/>
  <c r="H3052" i="30"/>
  <c r="I3052" i="30"/>
  <c r="C3053" i="30"/>
  <c r="D3053" i="30"/>
  <c r="E3053" i="30"/>
  <c r="F3053" i="30"/>
  <c r="H3053" i="30"/>
  <c r="I3053" i="30"/>
  <c r="C3054" i="30"/>
  <c r="D3054" i="30"/>
  <c r="E3054" i="30"/>
  <c r="F3054" i="30"/>
  <c r="H3054" i="30"/>
  <c r="I3054" i="30"/>
  <c r="C3055" i="30"/>
  <c r="D3055" i="30"/>
  <c r="E3055" i="30"/>
  <c r="F3055" i="30"/>
  <c r="H3055" i="30"/>
  <c r="I3055" i="30"/>
  <c r="C3056" i="30"/>
  <c r="D3056" i="30"/>
  <c r="E3056" i="30"/>
  <c r="F3056" i="30"/>
  <c r="H3056" i="30"/>
  <c r="I3056" i="30"/>
  <c r="C3057" i="30"/>
  <c r="D3057" i="30"/>
  <c r="E3057" i="30"/>
  <c r="F3057" i="30"/>
  <c r="H3057" i="30"/>
  <c r="I3057" i="30"/>
  <c r="C3058" i="30"/>
  <c r="D3058" i="30"/>
  <c r="E3058" i="30"/>
  <c r="F3058" i="30"/>
  <c r="H3058" i="30"/>
  <c r="I3058" i="30"/>
  <c r="C3059" i="30"/>
  <c r="D3059" i="30"/>
  <c r="E3059" i="30"/>
  <c r="F3059" i="30"/>
  <c r="H3059" i="30"/>
  <c r="I3059" i="30"/>
  <c r="C3060" i="30"/>
  <c r="D3060" i="30"/>
  <c r="E3060" i="30"/>
  <c r="F3060" i="30"/>
  <c r="H3060" i="30"/>
  <c r="I3060" i="30"/>
  <c r="C3061" i="30"/>
  <c r="D3061" i="30"/>
  <c r="E3061" i="30"/>
  <c r="F3061" i="30"/>
  <c r="H3061" i="30"/>
  <c r="I3061" i="30"/>
  <c r="C3062" i="30"/>
  <c r="D3062" i="30"/>
  <c r="E3062" i="30"/>
  <c r="F3062" i="30"/>
  <c r="H3062" i="30"/>
  <c r="I3062" i="30"/>
  <c r="C3063" i="30"/>
  <c r="D3063" i="30"/>
  <c r="E3063" i="30"/>
  <c r="F3063" i="30"/>
  <c r="H3063" i="30"/>
  <c r="I3063" i="30"/>
  <c r="C3064" i="30"/>
  <c r="D3064" i="30"/>
  <c r="E3064" i="30"/>
  <c r="F3064" i="30"/>
  <c r="H3064" i="30"/>
  <c r="I3064" i="30"/>
  <c r="C3065" i="30"/>
  <c r="D3065" i="30"/>
  <c r="E3065" i="30"/>
  <c r="F3065" i="30"/>
  <c r="H3065" i="30"/>
  <c r="I3065" i="30"/>
  <c r="C3066" i="30"/>
  <c r="D3066" i="30"/>
  <c r="E3066" i="30"/>
  <c r="F3066" i="30"/>
  <c r="H3066" i="30"/>
  <c r="I3066" i="30"/>
  <c r="C3067" i="30"/>
  <c r="D3067" i="30"/>
  <c r="E3067" i="30"/>
  <c r="F3067" i="30"/>
  <c r="H3067" i="30"/>
  <c r="I3067" i="30"/>
  <c r="C3068" i="30"/>
  <c r="D3068" i="30"/>
  <c r="E3068" i="30"/>
  <c r="F3068" i="30"/>
  <c r="H3068" i="30"/>
  <c r="I3068" i="30"/>
  <c r="C3069" i="30"/>
  <c r="D3069" i="30"/>
  <c r="E3069" i="30"/>
  <c r="F3069" i="30"/>
  <c r="H3069" i="30"/>
  <c r="I3069" i="30"/>
  <c r="C3070" i="30"/>
  <c r="D3070" i="30"/>
  <c r="E3070" i="30"/>
  <c r="F3070" i="30"/>
  <c r="H3070" i="30"/>
  <c r="I3070" i="30"/>
  <c r="C3071" i="30"/>
  <c r="D3071" i="30"/>
  <c r="E3071" i="30"/>
  <c r="F3071" i="30"/>
  <c r="H3071" i="30"/>
  <c r="I3071" i="30"/>
  <c r="C3072" i="30"/>
  <c r="D3072" i="30"/>
  <c r="E3072" i="30"/>
  <c r="F3072" i="30"/>
  <c r="H3072" i="30"/>
  <c r="I3072" i="30"/>
  <c r="C3073" i="30"/>
  <c r="D3073" i="30"/>
  <c r="E3073" i="30"/>
  <c r="F3073" i="30"/>
  <c r="H3073" i="30"/>
  <c r="I3073" i="30"/>
  <c r="C3074" i="30"/>
  <c r="D3074" i="30"/>
  <c r="E3074" i="30"/>
  <c r="F3074" i="30"/>
  <c r="H3074" i="30"/>
  <c r="I3074" i="30"/>
  <c r="C3075" i="30"/>
  <c r="D3075" i="30"/>
  <c r="E3075" i="30"/>
  <c r="F3075" i="30"/>
  <c r="H3075" i="30"/>
  <c r="I3075" i="30"/>
  <c r="C3076" i="30"/>
  <c r="D3076" i="30"/>
  <c r="E3076" i="30"/>
  <c r="F3076" i="30"/>
  <c r="H3076" i="30"/>
  <c r="I3076" i="30"/>
  <c r="C3077" i="30"/>
  <c r="D3077" i="30"/>
  <c r="E3077" i="30"/>
  <c r="F3077" i="30"/>
  <c r="H3077" i="30"/>
  <c r="I3077" i="30"/>
  <c r="C3078" i="30"/>
  <c r="D3078" i="30"/>
  <c r="E3078" i="30"/>
  <c r="F3078" i="30"/>
  <c r="H3078" i="30"/>
  <c r="I3078" i="30"/>
  <c r="C3079" i="30"/>
  <c r="D3079" i="30"/>
  <c r="E3079" i="30"/>
  <c r="F3079" i="30"/>
  <c r="H3079" i="30"/>
  <c r="I3079" i="30"/>
  <c r="C3080" i="30"/>
  <c r="D3080" i="30"/>
  <c r="E3080" i="30"/>
  <c r="F3080" i="30"/>
  <c r="H3080" i="30"/>
  <c r="I3080" i="30"/>
  <c r="C3081" i="30"/>
  <c r="D3081" i="30"/>
  <c r="E3081" i="30"/>
  <c r="F3081" i="30"/>
  <c r="H3081" i="30"/>
  <c r="I3081" i="30"/>
  <c r="C3082" i="30"/>
  <c r="D3082" i="30"/>
  <c r="E3082" i="30"/>
  <c r="F3082" i="30"/>
  <c r="H3082" i="30"/>
  <c r="I3082" i="30"/>
  <c r="C3083" i="30"/>
  <c r="D3083" i="30"/>
  <c r="E3083" i="30"/>
  <c r="F3083" i="30"/>
  <c r="H3083" i="30"/>
  <c r="I3083" i="30"/>
  <c r="C3084" i="30"/>
  <c r="D3084" i="30"/>
  <c r="E3084" i="30"/>
  <c r="F3084" i="30"/>
  <c r="H3084" i="30"/>
  <c r="I3084" i="30"/>
  <c r="C3085" i="30"/>
  <c r="D3085" i="30"/>
  <c r="E3085" i="30"/>
  <c r="F3085" i="30"/>
  <c r="H3085" i="30"/>
  <c r="I3085" i="30"/>
  <c r="C3086" i="30"/>
  <c r="D3086" i="30"/>
  <c r="E3086" i="30"/>
  <c r="F3086" i="30"/>
  <c r="H3086" i="30"/>
  <c r="I3086" i="30"/>
  <c r="C3087" i="30"/>
  <c r="D3087" i="30"/>
  <c r="E3087" i="30"/>
  <c r="F3087" i="30"/>
  <c r="H3087" i="30"/>
  <c r="I3087" i="30"/>
  <c r="C3088" i="30"/>
  <c r="D3088" i="30"/>
  <c r="E3088" i="30"/>
  <c r="F3088" i="30"/>
  <c r="H3088" i="30"/>
  <c r="I3088" i="30"/>
  <c r="C3089" i="30"/>
  <c r="D3089" i="30"/>
  <c r="E3089" i="30"/>
  <c r="F3089" i="30"/>
  <c r="H3089" i="30"/>
  <c r="I3089" i="30"/>
  <c r="C3090" i="30"/>
  <c r="D3090" i="30"/>
  <c r="E3090" i="30"/>
  <c r="F3090" i="30"/>
  <c r="H3090" i="30"/>
  <c r="I3090" i="30"/>
  <c r="C3091" i="30"/>
  <c r="D3091" i="30"/>
  <c r="E3091" i="30"/>
  <c r="F3091" i="30"/>
  <c r="H3091" i="30"/>
  <c r="I3091" i="30"/>
  <c r="C3092" i="30"/>
  <c r="D3092" i="30"/>
  <c r="E3092" i="30"/>
  <c r="F3092" i="30"/>
  <c r="H3092" i="30"/>
  <c r="I3092" i="30"/>
  <c r="C3093" i="30"/>
  <c r="D3093" i="30"/>
  <c r="E3093" i="30"/>
  <c r="F3093" i="30"/>
  <c r="H3093" i="30"/>
  <c r="I3093" i="30"/>
  <c r="C3094" i="30"/>
  <c r="D3094" i="30"/>
  <c r="E3094" i="30"/>
  <c r="F3094" i="30"/>
  <c r="H3094" i="30"/>
  <c r="I3094" i="30"/>
  <c r="C3095" i="30"/>
  <c r="D3095" i="30"/>
  <c r="E3095" i="30"/>
  <c r="F3095" i="30"/>
  <c r="H3095" i="30"/>
  <c r="I3095" i="30"/>
  <c r="C3096" i="30"/>
  <c r="D3096" i="30"/>
  <c r="E3096" i="30"/>
  <c r="F3096" i="30"/>
  <c r="H3096" i="30"/>
  <c r="I3096" i="30"/>
  <c r="C3097" i="30"/>
  <c r="D3097" i="30"/>
  <c r="E3097" i="30"/>
  <c r="F3097" i="30"/>
  <c r="H3097" i="30"/>
  <c r="I3097" i="30"/>
  <c r="C3098" i="30"/>
  <c r="D3098" i="30"/>
  <c r="E3098" i="30"/>
  <c r="F3098" i="30"/>
  <c r="H3098" i="30"/>
  <c r="I3098" i="30"/>
  <c r="C3099" i="30"/>
  <c r="D3099" i="30"/>
  <c r="E3099" i="30"/>
  <c r="F3099" i="30"/>
  <c r="H3099" i="30"/>
  <c r="I3099" i="30"/>
  <c r="O2667" i="30"/>
  <c r="P2667" i="30"/>
  <c r="Q2667" i="30"/>
  <c r="R2667" i="30"/>
  <c r="S2667" i="30"/>
  <c r="U2667" i="30"/>
  <c r="V2667" i="30"/>
  <c r="O2668" i="30"/>
  <c r="P2668" i="30"/>
  <c r="Q2668" i="30"/>
  <c r="R2668" i="30"/>
  <c r="S2668" i="30"/>
  <c r="U2668" i="30"/>
  <c r="V2668" i="30"/>
  <c r="O2669" i="30"/>
  <c r="P2669" i="30"/>
  <c r="Q2669" i="30"/>
  <c r="R2669" i="30"/>
  <c r="S2669" i="30"/>
  <c r="U2669" i="30"/>
  <c r="V2669" i="30"/>
  <c r="O2670" i="30"/>
  <c r="P2670" i="30"/>
  <c r="Q2670" i="30"/>
  <c r="R2670" i="30"/>
  <c r="S2670" i="30"/>
  <c r="U2670" i="30"/>
  <c r="V2670" i="30"/>
  <c r="O2671" i="30"/>
  <c r="P2671" i="30"/>
  <c r="Q2671" i="30"/>
  <c r="R2671" i="30"/>
  <c r="S2671" i="30"/>
  <c r="U2671" i="30"/>
  <c r="V2671" i="30"/>
  <c r="O2672" i="30"/>
  <c r="P2672" i="30"/>
  <c r="Q2672" i="30"/>
  <c r="R2672" i="30"/>
  <c r="S2672" i="30"/>
  <c r="U2672" i="30"/>
  <c r="V2672" i="30"/>
  <c r="O2673" i="30"/>
  <c r="P2673" i="30"/>
  <c r="Q2673" i="30"/>
  <c r="R2673" i="30"/>
  <c r="S2673" i="30"/>
  <c r="U2673" i="30"/>
  <c r="V2673" i="30"/>
  <c r="O2674" i="30"/>
  <c r="P2674" i="30"/>
  <c r="Q2674" i="30"/>
  <c r="R2674" i="30"/>
  <c r="S2674" i="30"/>
  <c r="U2674" i="30"/>
  <c r="V2674" i="30"/>
  <c r="O2675" i="30"/>
  <c r="P2675" i="30"/>
  <c r="Q2675" i="30"/>
  <c r="R2675" i="30"/>
  <c r="S2675" i="30"/>
  <c r="U2675" i="30"/>
  <c r="V2675" i="30"/>
  <c r="P2676" i="30"/>
  <c r="Q2676" i="30"/>
  <c r="R2676" i="30"/>
  <c r="S2676" i="30"/>
  <c r="U2676" i="30"/>
  <c r="V2676" i="30"/>
  <c r="O2677" i="30"/>
  <c r="P2677" i="30"/>
  <c r="Q2677" i="30"/>
  <c r="R2677" i="30"/>
  <c r="S2677" i="30"/>
  <c r="U2677" i="30"/>
  <c r="V2677" i="30"/>
  <c r="P2678" i="30"/>
  <c r="Q2678" i="30"/>
  <c r="R2678" i="30"/>
  <c r="S2678" i="30"/>
  <c r="U2678" i="30"/>
  <c r="V2678" i="30"/>
  <c r="P2679" i="30"/>
  <c r="Q2679" i="30"/>
  <c r="R2679" i="30"/>
  <c r="S2679" i="30"/>
  <c r="U2679" i="30"/>
  <c r="V2679" i="30"/>
  <c r="P2680" i="30"/>
  <c r="Q2680" i="30"/>
  <c r="R2680" i="30"/>
  <c r="S2680" i="30"/>
  <c r="U2680" i="30"/>
  <c r="V2680" i="30"/>
  <c r="O2681" i="30"/>
  <c r="P2681" i="30"/>
  <c r="Q2681" i="30"/>
  <c r="R2681" i="30"/>
  <c r="S2681" i="30"/>
  <c r="U2681" i="30"/>
  <c r="V2681" i="30"/>
  <c r="O2682" i="30"/>
  <c r="P2682" i="30"/>
  <c r="Q2682" i="30"/>
  <c r="R2682" i="30"/>
  <c r="S2682" i="30"/>
  <c r="U2682" i="30"/>
  <c r="V2682" i="30"/>
  <c r="O2683" i="30"/>
  <c r="P2683" i="30"/>
  <c r="Q2683" i="30"/>
  <c r="R2683" i="30"/>
  <c r="S2683" i="30"/>
  <c r="U2683" i="30"/>
  <c r="V2683" i="30"/>
  <c r="P2684" i="30"/>
  <c r="Q2684" i="30"/>
  <c r="R2684" i="30"/>
  <c r="S2684" i="30"/>
  <c r="U2684" i="30"/>
  <c r="V2684" i="30"/>
  <c r="O2685" i="30"/>
  <c r="P2685" i="30"/>
  <c r="Q2685" i="30"/>
  <c r="R2685" i="30"/>
  <c r="S2685" i="30"/>
  <c r="U2685" i="30"/>
  <c r="V2685" i="30"/>
  <c r="O2686" i="30"/>
  <c r="P2686" i="30"/>
  <c r="Q2686" i="30"/>
  <c r="R2686" i="30"/>
  <c r="S2686" i="30"/>
  <c r="U2686" i="30"/>
  <c r="V2686" i="30"/>
  <c r="C2667" i="30"/>
  <c r="D2667" i="30"/>
  <c r="E2667" i="30"/>
  <c r="F2667" i="30"/>
  <c r="H2667" i="30"/>
  <c r="I2667" i="30"/>
  <c r="C2668" i="30"/>
  <c r="D2668" i="30"/>
  <c r="E2668" i="30"/>
  <c r="F2668" i="30"/>
  <c r="H2668" i="30"/>
  <c r="I2668" i="30"/>
  <c r="C2669" i="30"/>
  <c r="D2669" i="30"/>
  <c r="E2669" i="30"/>
  <c r="F2669" i="30"/>
  <c r="H2669" i="30"/>
  <c r="I2669" i="30"/>
  <c r="C2670" i="30"/>
  <c r="D2670" i="30"/>
  <c r="E2670" i="30"/>
  <c r="F2670" i="30"/>
  <c r="H2670" i="30"/>
  <c r="I2670" i="30"/>
  <c r="C2671" i="30"/>
  <c r="D2671" i="30"/>
  <c r="E2671" i="30"/>
  <c r="F2671" i="30"/>
  <c r="H2671" i="30"/>
  <c r="I2671" i="30"/>
  <c r="C2672" i="30"/>
  <c r="D2672" i="30"/>
  <c r="E2672" i="30"/>
  <c r="F2672" i="30"/>
  <c r="H2672" i="30"/>
  <c r="I2672" i="30"/>
  <c r="C2673" i="30"/>
  <c r="D2673" i="30"/>
  <c r="E2673" i="30"/>
  <c r="F2673" i="30"/>
  <c r="H2673" i="30"/>
  <c r="I2673" i="30"/>
  <c r="C2674" i="30"/>
  <c r="D2674" i="30"/>
  <c r="E2674" i="30"/>
  <c r="F2674" i="30"/>
  <c r="H2674" i="30"/>
  <c r="I2674" i="30"/>
  <c r="C2675" i="30"/>
  <c r="D2675" i="30"/>
  <c r="E2675" i="30"/>
  <c r="F2675" i="30"/>
  <c r="H2675" i="30"/>
  <c r="I2675" i="30"/>
  <c r="C2676" i="30"/>
  <c r="D2676" i="30"/>
  <c r="E2676" i="30"/>
  <c r="F2676" i="30"/>
  <c r="H2676" i="30"/>
  <c r="I2676" i="30"/>
  <c r="C2677" i="30"/>
  <c r="D2677" i="30"/>
  <c r="E2677" i="30"/>
  <c r="F2677" i="30"/>
  <c r="H2677" i="30"/>
  <c r="I2677" i="30"/>
  <c r="C2678" i="30"/>
  <c r="D2678" i="30"/>
  <c r="E2678" i="30"/>
  <c r="F2678" i="30"/>
  <c r="H2678" i="30"/>
  <c r="I2678" i="30"/>
  <c r="C2679" i="30"/>
  <c r="D2679" i="30"/>
  <c r="E2679" i="30"/>
  <c r="F2679" i="30"/>
  <c r="H2679" i="30"/>
  <c r="I2679" i="30"/>
  <c r="C2680" i="30"/>
  <c r="D2680" i="30"/>
  <c r="E2680" i="30"/>
  <c r="F2680" i="30"/>
  <c r="H2680" i="30"/>
  <c r="I2680" i="30"/>
  <c r="C2681" i="30"/>
  <c r="D2681" i="30"/>
  <c r="E2681" i="30"/>
  <c r="F2681" i="30"/>
  <c r="H2681" i="30"/>
  <c r="I2681" i="30"/>
  <c r="C2682" i="30"/>
  <c r="D2682" i="30"/>
  <c r="E2682" i="30"/>
  <c r="F2682" i="30"/>
  <c r="H2682" i="30"/>
  <c r="I2682" i="30"/>
  <c r="C2683" i="30"/>
  <c r="D2683" i="30"/>
  <c r="E2683" i="30"/>
  <c r="F2683" i="30"/>
  <c r="H2683" i="30"/>
  <c r="I2683" i="30"/>
  <c r="C2684" i="30"/>
  <c r="D2684" i="30"/>
  <c r="E2684" i="30"/>
  <c r="F2684" i="30"/>
  <c r="H2684" i="30"/>
  <c r="I2684" i="30"/>
  <c r="C2685" i="30"/>
  <c r="D2685" i="30"/>
  <c r="E2685" i="30"/>
  <c r="F2685" i="30"/>
  <c r="H2685" i="30"/>
  <c r="I2685" i="30"/>
  <c r="C2686" i="30"/>
  <c r="D2686" i="30"/>
  <c r="E2686" i="30"/>
  <c r="F2686" i="30"/>
  <c r="H2686" i="30"/>
  <c r="I2686" i="30"/>
  <c r="O2642" i="30"/>
  <c r="P2642" i="30"/>
  <c r="Q2642" i="30"/>
  <c r="R2642" i="30"/>
  <c r="S2642" i="30"/>
  <c r="U2642" i="30"/>
  <c r="V2642" i="30"/>
  <c r="O2643" i="30"/>
  <c r="P2643" i="30"/>
  <c r="Q2643" i="30"/>
  <c r="R2643" i="30"/>
  <c r="S2643" i="30"/>
  <c r="U2643" i="30"/>
  <c r="V2643" i="30"/>
  <c r="O2644" i="30"/>
  <c r="P2644" i="30"/>
  <c r="Q2644" i="30"/>
  <c r="R2644" i="30"/>
  <c r="S2644" i="30"/>
  <c r="U2644" i="30"/>
  <c r="V2644" i="30"/>
  <c r="O2645" i="30"/>
  <c r="P2645" i="30"/>
  <c r="Q2645" i="30"/>
  <c r="R2645" i="30"/>
  <c r="S2645" i="30"/>
  <c r="U2645" i="30"/>
  <c r="V2645" i="30"/>
  <c r="O2646" i="30"/>
  <c r="P2646" i="30"/>
  <c r="Q2646" i="30"/>
  <c r="R2646" i="30"/>
  <c r="S2646" i="30"/>
  <c r="U2646" i="30"/>
  <c r="V2646" i="30"/>
  <c r="O2647" i="30"/>
  <c r="P2647" i="30"/>
  <c r="Q2647" i="30"/>
  <c r="R2647" i="30"/>
  <c r="S2647" i="30"/>
  <c r="U2647" i="30"/>
  <c r="V2647" i="30"/>
  <c r="O2648" i="30"/>
  <c r="P2648" i="30"/>
  <c r="Q2648" i="30"/>
  <c r="R2648" i="30"/>
  <c r="S2648" i="30"/>
  <c r="U2648" i="30"/>
  <c r="V2648" i="30"/>
  <c r="O2649" i="30"/>
  <c r="P2649" i="30"/>
  <c r="Q2649" i="30"/>
  <c r="R2649" i="30"/>
  <c r="S2649" i="30"/>
  <c r="U2649" i="30"/>
  <c r="V2649" i="30"/>
  <c r="O2650" i="30"/>
  <c r="P2650" i="30"/>
  <c r="Q2650" i="30"/>
  <c r="R2650" i="30"/>
  <c r="S2650" i="30"/>
  <c r="U2650" i="30"/>
  <c r="V2650" i="30"/>
  <c r="O2651" i="30"/>
  <c r="P2651" i="30"/>
  <c r="Q2651" i="30"/>
  <c r="R2651" i="30"/>
  <c r="S2651" i="30"/>
  <c r="U2651" i="30"/>
  <c r="V2651" i="30"/>
  <c r="O2652" i="30"/>
  <c r="P2652" i="30"/>
  <c r="Q2652" i="30"/>
  <c r="R2652" i="30"/>
  <c r="S2652" i="30"/>
  <c r="U2652" i="30"/>
  <c r="V2652" i="30"/>
  <c r="O2653" i="30"/>
  <c r="P2653" i="30"/>
  <c r="Q2653" i="30"/>
  <c r="R2653" i="30"/>
  <c r="S2653" i="30"/>
  <c r="U2653" i="30"/>
  <c r="V2653" i="30"/>
  <c r="O2654" i="30"/>
  <c r="P2654" i="30"/>
  <c r="Q2654" i="30"/>
  <c r="R2654" i="30"/>
  <c r="S2654" i="30"/>
  <c r="U2654" i="30"/>
  <c r="V2654" i="30"/>
  <c r="O2655" i="30"/>
  <c r="P2655" i="30"/>
  <c r="Q2655" i="30"/>
  <c r="R2655" i="30"/>
  <c r="S2655" i="30"/>
  <c r="U2655" i="30"/>
  <c r="V2655" i="30"/>
  <c r="O2656" i="30"/>
  <c r="P2656" i="30"/>
  <c r="Q2656" i="30"/>
  <c r="R2656" i="30"/>
  <c r="S2656" i="30"/>
  <c r="U2656" i="30"/>
  <c r="V2656" i="30"/>
  <c r="O2657" i="30"/>
  <c r="P2657" i="30"/>
  <c r="Q2657" i="30"/>
  <c r="R2657" i="30"/>
  <c r="S2657" i="30"/>
  <c r="U2657" i="30"/>
  <c r="V2657" i="30"/>
  <c r="O2658" i="30"/>
  <c r="P2658" i="30"/>
  <c r="Q2658" i="30"/>
  <c r="R2658" i="30"/>
  <c r="S2658" i="30"/>
  <c r="U2658" i="30"/>
  <c r="V2658" i="30"/>
  <c r="O2659" i="30"/>
  <c r="P2659" i="30"/>
  <c r="Q2659" i="30"/>
  <c r="R2659" i="30"/>
  <c r="S2659" i="30"/>
  <c r="U2659" i="30"/>
  <c r="V2659" i="30"/>
  <c r="O2660" i="30"/>
  <c r="P2660" i="30"/>
  <c r="Q2660" i="30"/>
  <c r="R2660" i="30"/>
  <c r="S2660" i="30"/>
  <c r="U2660" i="30"/>
  <c r="V2660" i="30"/>
  <c r="O2661" i="30"/>
  <c r="P2661" i="30"/>
  <c r="Q2661" i="30"/>
  <c r="R2661" i="30"/>
  <c r="S2661" i="30"/>
  <c r="U2661" i="30"/>
  <c r="V2661" i="30"/>
  <c r="O2662" i="30"/>
  <c r="P2662" i="30"/>
  <c r="Q2662" i="30"/>
  <c r="R2662" i="30"/>
  <c r="S2662" i="30"/>
  <c r="U2662" i="30"/>
  <c r="V2662" i="30"/>
  <c r="O2663" i="30"/>
  <c r="P2663" i="30"/>
  <c r="Q2663" i="30"/>
  <c r="R2663" i="30"/>
  <c r="S2663" i="30"/>
  <c r="U2663" i="30"/>
  <c r="V2663" i="30"/>
  <c r="O2664" i="30"/>
  <c r="P2664" i="30"/>
  <c r="Q2664" i="30"/>
  <c r="R2664" i="30"/>
  <c r="S2664" i="30"/>
  <c r="U2664" i="30"/>
  <c r="V2664" i="30"/>
  <c r="O2665" i="30"/>
  <c r="P2665" i="30"/>
  <c r="Q2665" i="30"/>
  <c r="R2665" i="30"/>
  <c r="S2665" i="30"/>
  <c r="U2665" i="30"/>
  <c r="V2665" i="30"/>
  <c r="O2666" i="30"/>
  <c r="P2666" i="30"/>
  <c r="Q2666" i="30"/>
  <c r="R2666" i="30"/>
  <c r="S2666" i="30"/>
  <c r="U2666" i="30"/>
  <c r="V2666" i="30"/>
  <c r="P927" i="30"/>
  <c r="P928" i="30"/>
  <c r="P929" i="30"/>
  <c r="P930" i="30"/>
  <c r="P931" i="30"/>
  <c r="P932" i="30"/>
  <c r="P933" i="30"/>
  <c r="P934" i="30"/>
  <c r="P935" i="30"/>
  <c r="P936" i="30"/>
  <c r="P937" i="30"/>
  <c r="P938" i="30"/>
  <c r="P939" i="30"/>
  <c r="P940" i="30"/>
  <c r="P941" i="30"/>
  <c r="P942" i="30"/>
  <c r="P943" i="30"/>
  <c r="P944" i="30"/>
  <c r="P945" i="30"/>
  <c r="P946" i="30"/>
  <c r="P947" i="30"/>
  <c r="P948" i="30"/>
  <c r="P949" i="30"/>
  <c r="P950" i="30"/>
  <c r="P951" i="30"/>
  <c r="P952" i="30"/>
  <c r="P953" i="30"/>
  <c r="P954" i="30"/>
  <c r="P955" i="30"/>
  <c r="P956" i="30"/>
  <c r="P957" i="30"/>
  <c r="P958" i="30"/>
  <c r="P959" i="30"/>
  <c r="P960" i="30"/>
  <c r="P961" i="30"/>
  <c r="P962" i="30"/>
  <c r="P963" i="30"/>
  <c r="P964" i="30"/>
  <c r="P965" i="30"/>
  <c r="P966" i="30"/>
  <c r="P967" i="30"/>
  <c r="P968" i="30"/>
  <c r="P969" i="30"/>
  <c r="P970" i="30"/>
  <c r="P971" i="30"/>
  <c r="P972" i="30"/>
  <c r="P973" i="30"/>
  <c r="P974" i="30"/>
  <c r="P975" i="30"/>
  <c r="P976" i="30"/>
  <c r="P977" i="30"/>
  <c r="P978" i="30"/>
  <c r="P979" i="30"/>
  <c r="P980" i="30"/>
  <c r="P981" i="30"/>
  <c r="P982" i="30"/>
  <c r="P983" i="30"/>
  <c r="P984" i="30"/>
  <c r="P985" i="30"/>
  <c r="P986" i="30"/>
  <c r="P987" i="30"/>
  <c r="P988" i="30"/>
  <c r="P989" i="30"/>
  <c r="P990" i="30"/>
  <c r="P991" i="30"/>
  <c r="P992" i="30"/>
  <c r="P993" i="30"/>
  <c r="P994" i="30"/>
  <c r="P995" i="30"/>
  <c r="P996" i="30"/>
  <c r="P997" i="30"/>
  <c r="P998" i="30"/>
  <c r="P999" i="30"/>
  <c r="P1000" i="30"/>
  <c r="P1001" i="30"/>
  <c r="P1002" i="30"/>
  <c r="P1003" i="30"/>
  <c r="P1004" i="30"/>
  <c r="P1005" i="30"/>
  <c r="P1006" i="30"/>
  <c r="P1007" i="30"/>
  <c r="P1008" i="30"/>
  <c r="P1009" i="30"/>
  <c r="P1010" i="30"/>
  <c r="P1011" i="30"/>
  <c r="P1012" i="30"/>
  <c r="P1013" i="30"/>
  <c r="P3325" i="30"/>
  <c r="P1014" i="30"/>
  <c r="P1015" i="30"/>
  <c r="P1016" i="30"/>
  <c r="P3358" i="30"/>
  <c r="P1017" i="30"/>
  <c r="P1018" i="30"/>
  <c r="P1019" i="30"/>
  <c r="P1020" i="30"/>
  <c r="P1021" i="30"/>
  <c r="P1022" i="30"/>
  <c r="P1023" i="30"/>
  <c r="P3326" i="30"/>
  <c r="P1024" i="30"/>
  <c r="P1025" i="30"/>
  <c r="P1026" i="30"/>
  <c r="P3359" i="30"/>
  <c r="P1027" i="30"/>
  <c r="P1028" i="30"/>
  <c r="P1029" i="30"/>
  <c r="P1030" i="30"/>
  <c r="P1031" i="30"/>
  <c r="P1032" i="30"/>
  <c r="P1033" i="30"/>
  <c r="P1034" i="30"/>
  <c r="P1035" i="30"/>
  <c r="P1036" i="30"/>
  <c r="P1037" i="30"/>
  <c r="P1038" i="30"/>
  <c r="P1039" i="30"/>
  <c r="P1040" i="30"/>
  <c r="P1041" i="30"/>
  <c r="P1042" i="30"/>
  <c r="P1043" i="30"/>
  <c r="P1044" i="30"/>
  <c r="P1045" i="30"/>
  <c r="P1046" i="30"/>
  <c r="P1047" i="30"/>
  <c r="P1048" i="30"/>
  <c r="P1049" i="30"/>
  <c r="P1050" i="30"/>
  <c r="P1051" i="30"/>
  <c r="P1052" i="30"/>
  <c r="P1053" i="30"/>
  <c r="P1054" i="30"/>
  <c r="P1055" i="30"/>
  <c r="P1056" i="30"/>
  <c r="P1057" i="30"/>
  <c r="P1058" i="30"/>
  <c r="P1059" i="30"/>
  <c r="P1060" i="30"/>
  <c r="P1061" i="30"/>
  <c r="P1062" i="30"/>
  <c r="P1063" i="30"/>
  <c r="P1064" i="30"/>
  <c r="P1065" i="30"/>
  <c r="P1066" i="30"/>
  <c r="P1067" i="30"/>
  <c r="P1068" i="30"/>
  <c r="P1069" i="30"/>
  <c r="P1070" i="30"/>
  <c r="P1071" i="30"/>
  <c r="P1072" i="30"/>
  <c r="P1073" i="30"/>
  <c r="P1074" i="30"/>
  <c r="P1075" i="30"/>
  <c r="P1076" i="30"/>
  <c r="P1077" i="30"/>
  <c r="P1078" i="30"/>
  <c r="P1079" i="30"/>
  <c r="P1080" i="30"/>
  <c r="P1081" i="30"/>
  <c r="P1082" i="30"/>
  <c r="P1083" i="30"/>
  <c r="P1084" i="30"/>
  <c r="P1085" i="30"/>
  <c r="P1086" i="30"/>
  <c r="P1087" i="30"/>
  <c r="P1088" i="30"/>
  <c r="P1089" i="30"/>
  <c r="P1090" i="30"/>
  <c r="P1091" i="30"/>
  <c r="P1092" i="30"/>
  <c r="P1093" i="30"/>
  <c r="P1094" i="30"/>
  <c r="P1095" i="30"/>
  <c r="P1096" i="30"/>
  <c r="P1097" i="30"/>
  <c r="P1098" i="30"/>
  <c r="P1099" i="30"/>
  <c r="P1100" i="30"/>
  <c r="P1101" i="30"/>
  <c r="P1102" i="30"/>
  <c r="P1103" i="30"/>
  <c r="P1104" i="30"/>
  <c r="P1105" i="30"/>
  <c r="P1106" i="30"/>
  <c r="P1107" i="30"/>
  <c r="P1108" i="30"/>
  <c r="P1109" i="30"/>
  <c r="P1110" i="30"/>
  <c r="P1111" i="30"/>
  <c r="P1112" i="30"/>
  <c r="P1113" i="30"/>
  <c r="P1114" i="30"/>
  <c r="P1115" i="30"/>
  <c r="P1116" i="30"/>
  <c r="P1117" i="30"/>
  <c r="P1118" i="30"/>
  <c r="P1119" i="30"/>
  <c r="P1120" i="30"/>
  <c r="P1121" i="30"/>
  <c r="P1122" i="30"/>
  <c r="P1123" i="30"/>
  <c r="P1124" i="30"/>
  <c r="P1125" i="30"/>
  <c r="P1126" i="30"/>
  <c r="P1127" i="30"/>
  <c r="P1128" i="30"/>
  <c r="P1129" i="30"/>
  <c r="P1130" i="30"/>
  <c r="P1131" i="30"/>
  <c r="P1132" i="30"/>
  <c r="P1133" i="30"/>
  <c r="P1134" i="30"/>
  <c r="P1135" i="30"/>
  <c r="P1136" i="30"/>
  <c r="P1137" i="30"/>
  <c r="P1138" i="30"/>
  <c r="P1139" i="30"/>
  <c r="P1140" i="30"/>
  <c r="P1141" i="30"/>
  <c r="P1142" i="30"/>
  <c r="P1143" i="30"/>
  <c r="P1144" i="30"/>
  <c r="P1145" i="30"/>
  <c r="P1146" i="30"/>
  <c r="P1147" i="30"/>
  <c r="P1148" i="30"/>
  <c r="P1149" i="30"/>
  <c r="P1150" i="30"/>
  <c r="P1151" i="30"/>
  <c r="P1152" i="30"/>
  <c r="P1153" i="30"/>
  <c r="P1154" i="30"/>
  <c r="P1155" i="30"/>
  <c r="P1156" i="30"/>
  <c r="P1157" i="30"/>
  <c r="P1158" i="30"/>
  <c r="P1159" i="30"/>
  <c r="P1160" i="30"/>
  <c r="P1161" i="30"/>
  <c r="P1162" i="30"/>
  <c r="P1163" i="30"/>
  <c r="P1164" i="30"/>
  <c r="P1165" i="30"/>
  <c r="P1166" i="30"/>
  <c r="P1167" i="30"/>
  <c r="P1168" i="30"/>
  <c r="P1169" i="30"/>
  <c r="P1170" i="30"/>
  <c r="P1171" i="30"/>
  <c r="P1172" i="30"/>
  <c r="P1173" i="30"/>
  <c r="P1174" i="30"/>
  <c r="P1175" i="30"/>
  <c r="P1176" i="30"/>
  <c r="P1177" i="30"/>
  <c r="P1178" i="30"/>
  <c r="P1179" i="30"/>
  <c r="P1180" i="30"/>
  <c r="P1181" i="30"/>
  <c r="P1182" i="30"/>
  <c r="P1183" i="30"/>
  <c r="P1184" i="30"/>
  <c r="P1185" i="30"/>
  <c r="P1186" i="30"/>
  <c r="P1187" i="30"/>
  <c r="P1188" i="30"/>
  <c r="P1189" i="30"/>
  <c r="P1190" i="30"/>
  <c r="P1191" i="30"/>
  <c r="P1192" i="30"/>
  <c r="P1193" i="30"/>
  <c r="P1194" i="30"/>
  <c r="P1195" i="30"/>
  <c r="P1196" i="30"/>
  <c r="P1197" i="30"/>
  <c r="P1198" i="30"/>
  <c r="P1199" i="30"/>
  <c r="P1200" i="30"/>
  <c r="P1201" i="30"/>
  <c r="P1202" i="30"/>
  <c r="P1203" i="30"/>
  <c r="P1204" i="30"/>
  <c r="P1205" i="30"/>
  <c r="P1206" i="30"/>
  <c r="P1207" i="30"/>
  <c r="P1208" i="30"/>
  <c r="P1209" i="30"/>
  <c r="P1210" i="30"/>
  <c r="P1211" i="30"/>
  <c r="P1212" i="30"/>
  <c r="P1213" i="30"/>
  <c r="P1214" i="30"/>
  <c r="P1215" i="30"/>
  <c r="P1216" i="30"/>
  <c r="P1217" i="30"/>
  <c r="P1218" i="30"/>
  <c r="P1219" i="30"/>
  <c r="P1220" i="30"/>
  <c r="P1221" i="30"/>
  <c r="P1222" i="30"/>
  <c r="P1223" i="30"/>
  <c r="P1224" i="30"/>
  <c r="P1225" i="30"/>
  <c r="P1226" i="30"/>
  <c r="P1227" i="30"/>
  <c r="P1228" i="30"/>
  <c r="P1229" i="30"/>
  <c r="P1230" i="30"/>
  <c r="P1231" i="30"/>
  <c r="P1232" i="30"/>
  <c r="P1233" i="30"/>
  <c r="P1234" i="30"/>
  <c r="P1235" i="30"/>
  <c r="P1236" i="30"/>
  <c r="P1237" i="30"/>
  <c r="P1238" i="30"/>
  <c r="P1239" i="30"/>
  <c r="P1240" i="30"/>
  <c r="P1241" i="30"/>
  <c r="P1242" i="30"/>
  <c r="P1243" i="30"/>
  <c r="P1244" i="30"/>
  <c r="P1245" i="30"/>
  <c r="P1246" i="30"/>
  <c r="P1247" i="30"/>
  <c r="P1248" i="30"/>
  <c r="P1249" i="30"/>
  <c r="P1250" i="30"/>
  <c r="P1251" i="30"/>
  <c r="P1252" i="30"/>
  <c r="P1253" i="30"/>
  <c r="P1254" i="30"/>
  <c r="P1255" i="30"/>
  <c r="P1256" i="30"/>
  <c r="P1257" i="30"/>
  <c r="P1258" i="30"/>
  <c r="P1259" i="30"/>
  <c r="P1260" i="30"/>
  <c r="P1261" i="30"/>
  <c r="P1262" i="30"/>
  <c r="P1263" i="30"/>
  <c r="P1264" i="30"/>
  <c r="P1265" i="30"/>
  <c r="P1266" i="30"/>
  <c r="P1267" i="30"/>
  <c r="P1268" i="30"/>
  <c r="P1269" i="30"/>
  <c r="P1270" i="30"/>
  <c r="P1271" i="30"/>
  <c r="P1272" i="30"/>
  <c r="P1273" i="30"/>
  <c r="P1274" i="30"/>
  <c r="P1275" i="30"/>
  <c r="P1276" i="30"/>
  <c r="P1277" i="30"/>
  <c r="P1278" i="30"/>
  <c r="P1279" i="30"/>
  <c r="P1280" i="30"/>
  <c r="P1281" i="30"/>
  <c r="P1282" i="30"/>
  <c r="P1283" i="30"/>
  <c r="P1284" i="30"/>
  <c r="P1285" i="30"/>
  <c r="P1286" i="30"/>
  <c r="P1287" i="30"/>
  <c r="P1288" i="30"/>
  <c r="P1289" i="30"/>
  <c r="P1290" i="30"/>
  <c r="P1291" i="30"/>
  <c r="P1292" i="30"/>
  <c r="P1293" i="30"/>
  <c r="P1294" i="30"/>
  <c r="P1295" i="30"/>
  <c r="P1296" i="30"/>
  <c r="P1297" i="30"/>
  <c r="P1298" i="30"/>
  <c r="P1299" i="30"/>
  <c r="P1300" i="30"/>
  <c r="P1301" i="30"/>
  <c r="P1302" i="30"/>
  <c r="P1303" i="30"/>
  <c r="P1304" i="30"/>
  <c r="P1305" i="30"/>
  <c r="P1306" i="30"/>
  <c r="P1307" i="30"/>
  <c r="P1308" i="30"/>
  <c r="P1309" i="30"/>
  <c r="P1310" i="30"/>
  <c r="P1311" i="30"/>
  <c r="P1312" i="30"/>
  <c r="P1313" i="30"/>
  <c r="P1314" i="30"/>
  <c r="P1315" i="30"/>
  <c r="P1316" i="30"/>
  <c r="P1317" i="30"/>
  <c r="P1318" i="30"/>
  <c r="P1319" i="30"/>
  <c r="P1320" i="30"/>
  <c r="P1321" i="30"/>
  <c r="P1322" i="30"/>
  <c r="P1323" i="30"/>
  <c r="P1324" i="30"/>
  <c r="P1325" i="30"/>
  <c r="P1326" i="30"/>
  <c r="P1327" i="30"/>
  <c r="P1328" i="30"/>
  <c r="P1329" i="30"/>
  <c r="P1330" i="30"/>
  <c r="P1331" i="30"/>
  <c r="P1332" i="30"/>
  <c r="P1333" i="30"/>
  <c r="P1334" i="30"/>
  <c r="P1335" i="30"/>
  <c r="P1336" i="30"/>
  <c r="P1337" i="30"/>
  <c r="P1338" i="30"/>
  <c r="P1339" i="30"/>
  <c r="P1340" i="30"/>
  <c r="P1341" i="30"/>
  <c r="P1342" i="30"/>
  <c r="P1343" i="30"/>
  <c r="P1344" i="30"/>
  <c r="P1345" i="30"/>
  <c r="P1346" i="30"/>
  <c r="P1347" i="30"/>
  <c r="P1348" i="30"/>
  <c r="P1349" i="30"/>
  <c r="P1350" i="30"/>
  <c r="P1351" i="30"/>
  <c r="P1352" i="30"/>
  <c r="P1353" i="30"/>
  <c r="P1354" i="30"/>
  <c r="P1355" i="30"/>
  <c r="P1356" i="30"/>
  <c r="P1357" i="30"/>
  <c r="P1358" i="30"/>
  <c r="P1359" i="30"/>
  <c r="P1360" i="30"/>
  <c r="P1361" i="30"/>
  <c r="P1362" i="30"/>
  <c r="P1363" i="30"/>
  <c r="P1364" i="30"/>
  <c r="P1365" i="30"/>
  <c r="P1366" i="30"/>
  <c r="P1367" i="30"/>
  <c r="P1368" i="30"/>
  <c r="P1369" i="30"/>
  <c r="P1370" i="30"/>
  <c r="P1371" i="30"/>
  <c r="P1372" i="30"/>
  <c r="P1373" i="30"/>
  <c r="P1374" i="30"/>
  <c r="P1375" i="30"/>
  <c r="P1376" i="30"/>
  <c r="P1377" i="30"/>
  <c r="P1378" i="30"/>
  <c r="P1379" i="30"/>
  <c r="P1380" i="30"/>
  <c r="P1381" i="30"/>
  <c r="P1382" i="30"/>
  <c r="P1383" i="30"/>
  <c r="P1384" i="30"/>
  <c r="P1385" i="30"/>
  <c r="P1386" i="30"/>
  <c r="P1387" i="30"/>
  <c r="P1388" i="30"/>
  <c r="P1389" i="30"/>
  <c r="P1390" i="30"/>
  <c r="P1391" i="30"/>
  <c r="P1392" i="30"/>
  <c r="P1393" i="30"/>
  <c r="P1394" i="30"/>
  <c r="P1395" i="30"/>
  <c r="P1396" i="30"/>
  <c r="P1397" i="30"/>
  <c r="P1398" i="30"/>
  <c r="P1399" i="30"/>
  <c r="P1400" i="30"/>
  <c r="P1401" i="30"/>
  <c r="P1402" i="30"/>
  <c r="P1403" i="30"/>
  <c r="P1404" i="30"/>
  <c r="P1405" i="30"/>
  <c r="P1406" i="30"/>
  <c r="P1407" i="30"/>
  <c r="P1408" i="30"/>
  <c r="P1409" i="30"/>
  <c r="P1410" i="30"/>
  <c r="P1411" i="30"/>
  <c r="P1412" i="30"/>
  <c r="P1413" i="30"/>
  <c r="P1414" i="30"/>
  <c r="P1415" i="30"/>
  <c r="P1416" i="30"/>
  <c r="P1417" i="30"/>
  <c r="P1418" i="30"/>
  <c r="P1419" i="30"/>
  <c r="P1420" i="30"/>
  <c r="P1421" i="30"/>
  <c r="P1422" i="30"/>
  <c r="P1423" i="30"/>
  <c r="P1425" i="30"/>
  <c r="P1426" i="30"/>
  <c r="P1427" i="30"/>
  <c r="P1428" i="30"/>
  <c r="P1429" i="30"/>
  <c r="P1430" i="30"/>
  <c r="P1431" i="30"/>
  <c r="P1432" i="30"/>
  <c r="P1433" i="30"/>
  <c r="P1434" i="30"/>
  <c r="P1435" i="30"/>
  <c r="P1436" i="30"/>
  <c r="P1437" i="30"/>
  <c r="P1438" i="30"/>
  <c r="P1439" i="30"/>
  <c r="P1440" i="30"/>
  <c r="P1441" i="30"/>
  <c r="P1442" i="30"/>
  <c r="P1443" i="30"/>
  <c r="P1444" i="30"/>
  <c r="P1445" i="30"/>
  <c r="P1446" i="30"/>
  <c r="P1447" i="30"/>
  <c r="P1448" i="30"/>
  <c r="P1449" i="30"/>
  <c r="P1450" i="30"/>
  <c r="P1451" i="30"/>
  <c r="P1452" i="30"/>
  <c r="P1453" i="30"/>
  <c r="P1454" i="30"/>
  <c r="P1455" i="30"/>
  <c r="P1456" i="30"/>
  <c r="P1457" i="30"/>
  <c r="P1458" i="30"/>
  <c r="P1459" i="30"/>
  <c r="P1460" i="30"/>
  <c r="P1461" i="30"/>
  <c r="P1462" i="30"/>
  <c r="P1463" i="30"/>
  <c r="P1464" i="30"/>
  <c r="P1465" i="30"/>
  <c r="P1466" i="30"/>
  <c r="P1467" i="30"/>
  <c r="P1468" i="30"/>
  <c r="P1469" i="30"/>
  <c r="P1470" i="30"/>
  <c r="P1471" i="30"/>
  <c r="P1472" i="30"/>
  <c r="P1473" i="30"/>
  <c r="P1474" i="30"/>
  <c r="P1475" i="30"/>
  <c r="P1476" i="30"/>
  <c r="P1477" i="30"/>
  <c r="P1478" i="30"/>
  <c r="P1479" i="30"/>
  <c r="P1480" i="30"/>
  <c r="P1481" i="30"/>
  <c r="P1482" i="30"/>
  <c r="P1483" i="30"/>
  <c r="P1484" i="30"/>
  <c r="P1485" i="30"/>
  <c r="P1486" i="30"/>
  <c r="P1487" i="30"/>
  <c r="P1488" i="30"/>
  <c r="P1489" i="30"/>
  <c r="P1490" i="30"/>
  <c r="P1491" i="30"/>
  <c r="P1492" i="30"/>
  <c r="P1493" i="30"/>
  <c r="P1494" i="30"/>
  <c r="P1495" i="30"/>
  <c r="P1496" i="30"/>
  <c r="P1497" i="30"/>
  <c r="P1498" i="30"/>
  <c r="P1499" i="30"/>
  <c r="P1500" i="30"/>
  <c r="P1501" i="30"/>
  <c r="P1502" i="30"/>
  <c r="P1503" i="30"/>
  <c r="P1504" i="30"/>
  <c r="P1505" i="30"/>
  <c r="P1506" i="30"/>
  <c r="P1507" i="30"/>
  <c r="P1508" i="30"/>
  <c r="P1509" i="30"/>
  <c r="P1510" i="30"/>
  <c r="P1511" i="30"/>
  <c r="P1512" i="30"/>
  <c r="P1513" i="30"/>
  <c r="P1514" i="30"/>
  <c r="P1515" i="30"/>
  <c r="P1516" i="30"/>
  <c r="P1517" i="30"/>
  <c r="P1518" i="30"/>
  <c r="P1519" i="30"/>
  <c r="P1520" i="30"/>
  <c r="P1521" i="30"/>
  <c r="P1522" i="30"/>
  <c r="P1523" i="30"/>
  <c r="P1524" i="30"/>
  <c r="P1525" i="30"/>
  <c r="P1526" i="30"/>
  <c r="P1527" i="30"/>
  <c r="P1528" i="30"/>
  <c r="P1529" i="30"/>
  <c r="P1530" i="30"/>
  <c r="P1531" i="30"/>
  <c r="P1532" i="30"/>
  <c r="P1533" i="30"/>
  <c r="P1534" i="30"/>
  <c r="P1535" i="30"/>
  <c r="P1536" i="30"/>
  <c r="P1537" i="30"/>
  <c r="P1538" i="30"/>
  <c r="P1539" i="30"/>
  <c r="P1540" i="30"/>
  <c r="P1541" i="30"/>
  <c r="P1542" i="30"/>
  <c r="P1543" i="30"/>
  <c r="P1544" i="30"/>
  <c r="P1545" i="30"/>
  <c r="P1546" i="30"/>
  <c r="P1547" i="30"/>
  <c r="P1548" i="30"/>
  <c r="P1549" i="30"/>
  <c r="P1550" i="30"/>
  <c r="P1551" i="30"/>
  <c r="P1552" i="30"/>
  <c r="P1553" i="30"/>
  <c r="P1554" i="30"/>
  <c r="P1555" i="30"/>
  <c r="P1556" i="30"/>
  <c r="P1557" i="30"/>
  <c r="P1558" i="30"/>
  <c r="P1559" i="30"/>
  <c r="P1560" i="30"/>
  <c r="P1561" i="30"/>
  <c r="P1562" i="30"/>
  <c r="P1563" i="30"/>
  <c r="P1564" i="30"/>
  <c r="P1565" i="30"/>
  <c r="P1566" i="30"/>
  <c r="P1567" i="30"/>
  <c r="P1568" i="30"/>
  <c r="P1569" i="30"/>
  <c r="P1570" i="30"/>
  <c r="P1571" i="30"/>
  <c r="P1572" i="30"/>
  <c r="P1573" i="30"/>
  <c r="P1574" i="30"/>
  <c r="P1575" i="30"/>
  <c r="P1576" i="30"/>
  <c r="P1577" i="30"/>
  <c r="P1578" i="30"/>
  <c r="P1579" i="30"/>
  <c r="P1580" i="30"/>
  <c r="P1581" i="30"/>
  <c r="P1582" i="30"/>
  <c r="P1583" i="30"/>
  <c r="P1584" i="30"/>
  <c r="P1585" i="30"/>
  <c r="P1586" i="30"/>
  <c r="P1587" i="30"/>
  <c r="P1588" i="30"/>
  <c r="P1589" i="30"/>
  <c r="P1590" i="30"/>
  <c r="P1591" i="30"/>
  <c r="P1592" i="30"/>
  <c r="P1593" i="30"/>
  <c r="P1594" i="30"/>
  <c r="P1595" i="30"/>
  <c r="P1596" i="30"/>
  <c r="P1597" i="30"/>
  <c r="P1598" i="30"/>
  <c r="P1599" i="30"/>
  <c r="P1600" i="30"/>
  <c r="P1601" i="30"/>
  <c r="P1602" i="30"/>
  <c r="P1603" i="30"/>
  <c r="P1604" i="30"/>
  <c r="P1605" i="30"/>
  <c r="P1606" i="30"/>
  <c r="P1607" i="30"/>
  <c r="P1608" i="30"/>
  <c r="P1609" i="30"/>
  <c r="P1610" i="30"/>
  <c r="P1611" i="30"/>
  <c r="P1612" i="30"/>
  <c r="P1613" i="30"/>
  <c r="P1614" i="30"/>
  <c r="P1615" i="30"/>
  <c r="P1616" i="30"/>
  <c r="P1617" i="30"/>
  <c r="P1618" i="30"/>
  <c r="P1619" i="30"/>
  <c r="P1620" i="30"/>
  <c r="P1621" i="30"/>
  <c r="P1622" i="30"/>
  <c r="P1623" i="30"/>
  <c r="P1624" i="30"/>
  <c r="P1625" i="30"/>
  <c r="P1626" i="30"/>
  <c r="P1627" i="30"/>
  <c r="P1628" i="30"/>
  <c r="P1629" i="30"/>
  <c r="P1630" i="30"/>
  <c r="P1631" i="30"/>
  <c r="P1632" i="30"/>
  <c r="P1633" i="30"/>
  <c r="P1634" i="30"/>
  <c r="P1635" i="30"/>
  <c r="P1636" i="30"/>
  <c r="P1637" i="30"/>
  <c r="P1638" i="30"/>
  <c r="P1639" i="30"/>
  <c r="P1640" i="30"/>
  <c r="P1641" i="30"/>
  <c r="P1642" i="30"/>
  <c r="P1643" i="30"/>
  <c r="P1644" i="30"/>
  <c r="P1645" i="30"/>
  <c r="P1646" i="30"/>
  <c r="P1647" i="30"/>
  <c r="P1648" i="30"/>
  <c r="P1649" i="30"/>
  <c r="P1650" i="30"/>
  <c r="P1651" i="30"/>
  <c r="P1652" i="30"/>
  <c r="P1653" i="30"/>
  <c r="P1654" i="30"/>
  <c r="P1655" i="30"/>
  <c r="P1656" i="30"/>
  <c r="P1657" i="30"/>
  <c r="P1658" i="30"/>
  <c r="P1659" i="30"/>
  <c r="P1660" i="30"/>
  <c r="P1661" i="30"/>
  <c r="P1662" i="30"/>
  <c r="P1663" i="30"/>
  <c r="P1664" i="30"/>
  <c r="P1665" i="30"/>
  <c r="P1666" i="30"/>
  <c r="P1667" i="30"/>
  <c r="P1668" i="30"/>
  <c r="P1669" i="30"/>
  <c r="P1670" i="30"/>
  <c r="P1671" i="30"/>
  <c r="P1672" i="30"/>
  <c r="P1673" i="30"/>
  <c r="P1674" i="30"/>
  <c r="P1675" i="30"/>
  <c r="P1676" i="30"/>
  <c r="P1677" i="30"/>
  <c r="P1678" i="30"/>
  <c r="P1679" i="30"/>
  <c r="P1680" i="30"/>
  <c r="P1681" i="30"/>
  <c r="P1682" i="30"/>
  <c r="P1683" i="30"/>
  <c r="P1684" i="30"/>
  <c r="P1685" i="30"/>
  <c r="P1686" i="30"/>
  <c r="P1687" i="30"/>
  <c r="P1688" i="30"/>
  <c r="P1689" i="30"/>
  <c r="P1690" i="30"/>
  <c r="P1691" i="30"/>
  <c r="P1692" i="30"/>
  <c r="P1693" i="30"/>
  <c r="P1694" i="30"/>
  <c r="P1695" i="30"/>
  <c r="P1696" i="30"/>
  <c r="P1697" i="30"/>
  <c r="P1698" i="30"/>
  <c r="P1699" i="30"/>
  <c r="P1700" i="30"/>
  <c r="P1701" i="30"/>
  <c r="P1702" i="30"/>
  <c r="P1703" i="30"/>
  <c r="P1704" i="30"/>
  <c r="P1705" i="30"/>
  <c r="P1706" i="30"/>
  <c r="P1707" i="30"/>
  <c r="P1708" i="30"/>
  <c r="P1709" i="30"/>
  <c r="P1710" i="30"/>
  <c r="P1711" i="30"/>
  <c r="P1712" i="30"/>
  <c r="P1713" i="30"/>
  <c r="P1714" i="30"/>
  <c r="P1715" i="30"/>
  <c r="P1716" i="30"/>
  <c r="P1717" i="30"/>
  <c r="P1718" i="30"/>
  <c r="P1719" i="30"/>
  <c r="P1720" i="30"/>
  <c r="P1721" i="30"/>
  <c r="P1722" i="30"/>
  <c r="P1723" i="30"/>
  <c r="P1724" i="30"/>
  <c r="P1725" i="30"/>
  <c r="P1726" i="30"/>
  <c r="P1727" i="30"/>
  <c r="P1728" i="30"/>
  <c r="P1729" i="30"/>
  <c r="P1730" i="30"/>
  <c r="P1731" i="30"/>
  <c r="P1732" i="30"/>
  <c r="P1733" i="30"/>
  <c r="P1734" i="30"/>
  <c r="P1735" i="30"/>
  <c r="P1736" i="30"/>
  <c r="P1737" i="30"/>
  <c r="P1738" i="30"/>
  <c r="P1739" i="30"/>
  <c r="P1740" i="30"/>
  <c r="P1741" i="30"/>
  <c r="P1742" i="30"/>
  <c r="P1743" i="30"/>
  <c r="P1744" i="30"/>
  <c r="P1745" i="30"/>
  <c r="P1746" i="30"/>
  <c r="P1747" i="30"/>
  <c r="P1748" i="30"/>
  <c r="P1749" i="30"/>
  <c r="P1750" i="30"/>
  <c r="P1751" i="30"/>
  <c r="P1752" i="30"/>
  <c r="P1753" i="30"/>
  <c r="P1754" i="30"/>
  <c r="P1755" i="30"/>
  <c r="P1756" i="30"/>
  <c r="P1757" i="30"/>
  <c r="P1758" i="30"/>
  <c r="P1759" i="30"/>
  <c r="P1760" i="30"/>
  <c r="P1761" i="30"/>
  <c r="P1762" i="30"/>
  <c r="P1763" i="30"/>
  <c r="P1764" i="30"/>
  <c r="P1765" i="30"/>
  <c r="P1766" i="30"/>
  <c r="P1767" i="30"/>
  <c r="P1768" i="30"/>
  <c r="P1769" i="30"/>
  <c r="P1770" i="30"/>
  <c r="P1771" i="30"/>
  <c r="P1772" i="30"/>
  <c r="P1773" i="30"/>
  <c r="P1774" i="30"/>
  <c r="P1775" i="30"/>
  <c r="P1776" i="30"/>
  <c r="P1777" i="30"/>
  <c r="P1778" i="30"/>
  <c r="P1779" i="30"/>
  <c r="P1780" i="30"/>
  <c r="P1781" i="30"/>
  <c r="P1782" i="30"/>
  <c r="P1783" i="30"/>
  <c r="P1784" i="30"/>
  <c r="P1785" i="30"/>
  <c r="P1786" i="30"/>
  <c r="P1787" i="30"/>
  <c r="P1788" i="30"/>
  <c r="P1789" i="30"/>
  <c r="P1790" i="30"/>
  <c r="P1791" i="30"/>
  <c r="P1792" i="30"/>
  <c r="P1793" i="30"/>
  <c r="P1794" i="30"/>
  <c r="P1795" i="30"/>
  <c r="P1796" i="30"/>
  <c r="P1797" i="30"/>
  <c r="P1798" i="30"/>
  <c r="P1799" i="30"/>
  <c r="P1800" i="30"/>
  <c r="P1801" i="30"/>
  <c r="P1802" i="30"/>
  <c r="P1803" i="30"/>
  <c r="P1804" i="30"/>
  <c r="P1805" i="30"/>
  <c r="P1806" i="30"/>
  <c r="P1807" i="30"/>
  <c r="P1808" i="30"/>
  <c r="P1809" i="30"/>
  <c r="P1810" i="30"/>
  <c r="P1811" i="30"/>
  <c r="P1812" i="30"/>
  <c r="P1813" i="30"/>
  <c r="P1814" i="30"/>
  <c r="P1815" i="30"/>
  <c r="P1816" i="30"/>
  <c r="P1817" i="30"/>
  <c r="P1818" i="30"/>
  <c r="P1819" i="30"/>
  <c r="P1820" i="30"/>
  <c r="P1821" i="30"/>
  <c r="P1822" i="30"/>
  <c r="P1823" i="30"/>
  <c r="P1824" i="30"/>
  <c r="P1825" i="30"/>
  <c r="P1826" i="30"/>
  <c r="P1827" i="30"/>
  <c r="P1828" i="30"/>
  <c r="P1829" i="30"/>
  <c r="P1830" i="30"/>
  <c r="P1831" i="30"/>
  <c r="P1832" i="30"/>
  <c r="P1833" i="30"/>
  <c r="P1834" i="30"/>
  <c r="P1835" i="30"/>
  <c r="P1836" i="30"/>
  <c r="P1837" i="30"/>
  <c r="P1838" i="30"/>
  <c r="P1839" i="30"/>
  <c r="P1840" i="30"/>
  <c r="P1841" i="30"/>
  <c r="P1842" i="30"/>
  <c r="P1843" i="30"/>
  <c r="P1844" i="30"/>
  <c r="P1845" i="30"/>
  <c r="P1846" i="30"/>
  <c r="P1847" i="30"/>
  <c r="P1848" i="30"/>
  <c r="P1849" i="30"/>
  <c r="P1850" i="30"/>
  <c r="P1851" i="30"/>
  <c r="P1852" i="30"/>
  <c r="P1853" i="30"/>
  <c r="P1854" i="30"/>
  <c r="P1855" i="30"/>
  <c r="P1856" i="30"/>
  <c r="P1857" i="30"/>
  <c r="P1858" i="30"/>
  <c r="P1859" i="30"/>
  <c r="P1860" i="30"/>
  <c r="P1861" i="30"/>
  <c r="P1862" i="30"/>
  <c r="P1863" i="30"/>
  <c r="P1864" i="30"/>
  <c r="P1865" i="30"/>
  <c r="P1866" i="30"/>
  <c r="P1867" i="30"/>
  <c r="P1868" i="30"/>
  <c r="P1869" i="30"/>
  <c r="P1870" i="30"/>
  <c r="P1871" i="30"/>
  <c r="P1872" i="30"/>
  <c r="P1873" i="30"/>
  <c r="P1874" i="30"/>
  <c r="P1875" i="30"/>
  <c r="P1876" i="30"/>
  <c r="P1877" i="30"/>
  <c r="P1878" i="30"/>
  <c r="P1879" i="30"/>
  <c r="P1880" i="30"/>
  <c r="P1881" i="30"/>
  <c r="P1882" i="30"/>
  <c r="P1883" i="30"/>
  <c r="P1884" i="30"/>
  <c r="P1885" i="30"/>
  <c r="P1886" i="30"/>
  <c r="P1887" i="30"/>
  <c r="P1888" i="30"/>
  <c r="P1889" i="30"/>
  <c r="P1890" i="30"/>
  <c r="P1891" i="30"/>
  <c r="P1892" i="30"/>
  <c r="P1893" i="30"/>
  <c r="P1894" i="30"/>
  <c r="P1895" i="30"/>
  <c r="P1896" i="30"/>
  <c r="P1897" i="30"/>
  <c r="P1898" i="30"/>
  <c r="P1899" i="30"/>
  <c r="P1900" i="30"/>
  <c r="P1901" i="30"/>
  <c r="P1902" i="30"/>
  <c r="P1903" i="30"/>
  <c r="P1904" i="30"/>
  <c r="P1905" i="30"/>
  <c r="P1906" i="30"/>
  <c r="P1907" i="30"/>
  <c r="P1908" i="30"/>
  <c r="P1909" i="30"/>
  <c r="P1910" i="30"/>
  <c r="P1911" i="30"/>
  <c r="P1912" i="30"/>
  <c r="P1913" i="30"/>
  <c r="P1914" i="30"/>
  <c r="P1915" i="30"/>
  <c r="P1916" i="30"/>
  <c r="P1917" i="30"/>
  <c r="P1918" i="30"/>
  <c r="P1919" i="30"/>
  <c r="P1920" i="30"/>
  <c r="P1921" i="30"/>
  <c r="P1922" i="30"/>
  <c r="P1923" i="30"/>
  <c r="P1924" i="30"/>
  <c r="P1925" i="30"/>
  <c r="P1926" i="30"/>
  <c r="P1927" i="30"/>
  <c r="P1928" i="30"/>
  <c r="P1929" i="30"/>
  <c r="P1930" i="30"/>
  <c r="P1931" i="30"/>
  <c r="P1932" i="30"/>
  <c r="P1933" i="30"/>
  <c r="P1934" i="30"/>
  <c r="P1935" i="30"/>
  <c r="P1936" i="30"/>
  <c r="P1937" i="30"/>
  <c r="P1938" i="30"/>
  <c r="P1939" i="30"/>
  <c r="P1940" i="30"/>
  <c r="P1941" i="30"/>
  <c r="P1942" i="30"/>
  <c r="P1943" i="30"/>
  <c r="P1944" i="30"/>
  <c r="P1945" i="30"/>
  <c r="P1946" i="30"/>
  <c r="P1947" i="30"/>
  <c r="P1948" i="30"/>
  <c r="P1949" i="30"/>
  <c r="P1950" i="30"/>
  <c r="P1951" i="30"/>
  <c r="P1952" i="30"/>
  <c r="P1953" i="30"/>
  <c r="P1954" i="30"/>
  <c r="P1955" i="30"/>
  <c r="P1956" i="30"/>
  <c r="P1957" i="30"/>
  <c r="P1958" i="30"/>
  <c r="P1959" i="30"/>
  <c r="P1960" i="30"/>
  <c r="P1961" i="30"/>
  <c r="P1962" i="30"/>
  <c r="P1963" i="30"/>
  <c r="P1964" i="30"/>
  <c r="P1965" i="30"/>
  <c r="P1966" i="30"/>
  <c r="P1967" i="30"/>
  <c r="P1968" i="30"/>
  <c r="P1969" i="30"/>
  <c r="P1970" i="30"/>
  <c r="P1971" i="30"/>
  <c r="P1972" i="30"/>
  <c r="P1973" i="30"/>
  <c r="P1974" i="30"/>
  <c r="P1975" i="30"/>
  <c r="P1976" i="30"/>
  <c r="P1977" i="30"/>
  <c r="P1978" i="30"/>
  <c r="P1979" i="30"/>
  <c r="P1980" i="30"/>
  <c r="P1981" i="30"/>
  <c r="P1982" i="30"/>
  <c r="P1983" i="30"/>
  <c r="P1984" i="30"/>
  <c r="P1985" i="30"/>
  <c r="P1986" i="30"/>
  <c r="P1987" i="30"/>
  <c r="P1988" i="30"/>
  <c r="P1989" i="30"/>
  <c r="P1990" i="30"/>
  <c r="P1991" i="30"/>
  <c r="P1992" i="30"/>
  <c r="P1993" i="30"/>
  <c r="P1994" i="30"/>
  <c r="P1995" i="30"/>
  <c r="P1996" i="30"/>
  <c r="P1997" i="30"/>
  <c r="P1998" i="30"/>
  <c r="P1999" i="30"/>
  <c r="P2000" i="30"/>
  <c r="P2001" i="30"/>
  <c r="P2002" i="30"/>
  <c r="P2003" i="30"/>
  <c r="P2004" i="30"/>
  <c r="P2005" i="30"/>
  <c r="P2006" i="30"/>
  <c r="P2007" i="30"/>
  <c r="P2008" i="30"/>
  <c r="P2009" i="30"/>
  <c r="P2010" i="30"/>
  <c r="P2011" i="30"/>
  <c r="P2012" i="30"/>
  <c r="P2013" i="30"/>
  <c r="P2014" i="30"/>
  <c r="P2015" i="30"/>
  <c r="P2016" i="30"/>
  <c r="P2017" i="30"/>
  <c r="P2018" i="30"/>
  <c r="P2019" i="30"/>
  <c r="P2020" i="30"/>
  <c r="P2021" i="30"/>
  <c r="P2022" i="30"/>
  <c r="P2023" i="30"/>
  <c r="P2024" i="30"/>
  <c r="P2025" i="30"/>
  <c r="P2026" i="30"/>
  <c r="P2027" i="30"/>
  <c r="P2028" i="30"/>
  <c r="P2029" i="30"/>
  <c r="P2030" i="30"/>
  <c r="P2031" i="30"/>
  <c r="P2032" i="30"/>
  <c r="P2033" i="30"/>
  <c r="P2034" i="30"/>
  <c r="P2035" i="30"/>
  <c r="P2036" i="30"/>
  <c r="P2037" i="30"/>
  <c r="P2038" i="30"/>
  <c r="P2039" i="30"/>
  <c r="P2040" i="30"/>
  <c r="P2041" i="30"/>
  <c r="P2042" i="30"/>
  <c r="P2043" i="30"/>
  <c r="P2044" i="30"/>
  <c r="P2045" i="30"/>
  <c r="P2046" i="30"/>
  <c r="P2047" i="30"/>
  <c r="P2048" i="30"/>
  <c r="P2049" i="30"/>
  <c r="P2050" i="30"/>
  <c r="P2051" i="30"/>
  <c r="P2052" i="30"/>
  <c r="P2053" i="30"/>
  <c r="P2054" i="30"/>
  <c r="P2055" i="30"/>
  <c r="P2056" i="30"/>
  <c r="P2057" i="30"/>
  <c r="P2058" i="30"/>
  <c r="P2059" i="30"/>
  <c r="P2060" i="30"/>
  <c r="P2061" i="30"/>
  <c r="P2062" i="30"/>
  <c r="P2063" i="30"/>
  <c r="P2064" i="30"/>
  <c r="P2065" i="30"/>
  <c r="P2066" i="30"/>
  <c r="P2067" i="30"/>
  <c r="P2068" i="30"/>
  <c r="P2069" i="30"/>
  <c r="P2070" i="30"/>
  <c r="P2071" i="30"/>
  <c r="P2072" i="30"/>
  <c r="P2073" i="30"/>
  <c r="P2074" i="30"/>
  <c r="P2075" i="30"/>
  <c r="P2076" i="30"/>
  <c r="P2077" i="30"/>
  <c r="P2078" i="30"/>
  <c r="P2079" i="30"/>
  <c r="P2080" i="30"/>
  <c r="P2081" i="30"/>
  <c r="P2082" i="30"/>
  <c r="P2083" i="30"/>
  <c r="P2084" i="30"/>
  <c r="P2085" i="30"/>
  <c r="P2086" i="30"/>
  <c r="P2087" i="30"/>
  <c r="P2088" i="30"/>
  <c r="P2089" i="30"/>
  <c r="P2090" i="30"/>
  <c r="P2091" i="30"/>
  <c r="P2092" i="30"/>
  <c r="P2093" i="30"/>
  <c r="P2094" i="30"/>
  <c r="P2095" i="30"/>
  <c r="P2096" i="30"/>
  <c r="P2097" i="30"/>
  <c r="P2098" i="30"/>
  <c r="P2099" i="30"/>
  <c r="P2100" i="30"/>
  <c r="P2101" i="30"/>
  <c r="P2102" i="30"/>
  <c r="P2103" i="30"/>
  <c r="P2104" i="30"/>
  <c r="P2105" i="30"/>
  <c r="P2106" i="30"/>
  <c r="P2107" i="30"/>
  <c r="P2108" i="30"/>
  <c r="P2109" i="30"/>
  <c r="P2110" i="30"/>
  <c r="P2111" i="30"/>
  <c r="P2112" i="30"/>
  <c r="P2113" i="30"/>
  <c r="P2114" i="30"/>
  <c r="P2115" i="30"/>
  <c r="P2116" i="30"/>
  <c r="P2117" i="30"/>
  <c r="P2118" i="30"/>
  <c r="P2119" i="30"/>
  <c r="P2120" i="30"/>
  <c r="P2121" i="30"/>
  <c r="P2122" i="30"/>
  <c r="P2123" i="30"/>
  <c r="P2124" i="30"/>
  <c r="P2125" i="30"/>
  <c r="P2126" i="30"/>
  <c r="P2127" i="30"/>
  <c r="P2128" i="30"/>
  <c r="P2129" i="30"/>
  <c r="P2130" i="30"/>
  <c r="P2131" i="30"/>
  <c r="P2132" i="30"/>
  <c r="P2133" i="30"/>
  <c r="P2134" i="30"/>
  <c r="P2135" i="30"/>
  <c r="P2136" i="30"/>
  <c r="P2137" i="30"/>
  <c r="P2138" i="30"/>
  <c r="P2139" i="30"/>
  <c r="P2140" i="30"/>
  <c r="P2141" i="30"/>
  <c r="P2142" i="30"/>
  <c r="P2143" i="30"/>
  <c r="P2144" i="30"/>
  <c r="P2145" i="30"/>
  <c r="P2146" i="30"/>
  <c r="P2147" i="30"/>
  <c r="P2148" i="30"/>
  <c r="P2149" i="30"/>
  <c r="P2150" i="30"/>
  <c r="P2151" i="30"/>
  <c r="P2152" i="30"/>
  <c r="P2153" i="30"/>
  <c r="P2154" i="30"/>
  <c r="P2155" i="30"/>
  <c r="P2156" i="30"/>
  <c r="P2157" i="30"/>
  <c r="P2158" i="30"/>
  <c r="P2159" i="30"/>
  <c r="P2160" i="30"/>
  <c r="P2161" i="30"/>
  <c r="P2162" i="30"/>
  <c r="P2163" i="30"/>
  <c r="P2164" i="30"/>
  <c r="P2165" i="30"/>
  <c r="P2166" i="30"/>
  <c r="P2167" i="30"/>
  <c r="P2168" i="30"/>
  <c r="P2169" i="30"/>
  <c r="P2170" i="30"/>
  <c r="P2171" i="30"/>
  <c r="P2172" i="30"/>
  <c r="P2173" i="30"/>
  <c r="P2174" i="30"/>
  <c r="P2175" i="30"/>
  <c r="P2176" i="30"/>
  <c r="P2177" i="30"/>
  <c r="P2178" i="30"/>
  <c r="P2179" i="30"/>
  <c r="P2180" i="30"/>
  <c r="P2181" i="30"/>
  <c r="P2182" i="30"/>
  <c r="P2183" i="30"/>
  <c r="P2184" i="30"/>
  <c r="P2185" i="30"/>
  <c r="P2186" i="30"/>
  <c r="P2187" i="30"/>
  <c r="P2188" i="30"/>
  <c r="P2189" i="30"/>
  <c r="P2190" i="30"/>
  <c r="P2191" i="30"/>
  <c r="P2192" i="30"/>
  <c r="P2193" i="30"/>
  <c r="P2194" i="30"/>
  <c r="P2195" i="30"/>
  <c r="P2196" i="30"/>
  <c r="P2197" i="30"/>
  <c r="P2198" i="30"/>
  <c r="P2199" i="30"/>
  <c r="P2200" i="30"/>
  <c r="P2201" i="30"/>
  <c r="P2202" i="30"/>
  <c r="P2203" i="30"/>
  <c r="P2204" i="30"/>
  <c r="P2205" i="30"/>
  <c r="P2206" i="30"/>
  <c r="P2207" i="30"/>
  <c r="P2208" i="30"/>
  <c r="P2209" i="30"/>
  <c r="P2210" i="30"/>
  <c r="P2211" i="30"/>
  <c r="P2212" i="30"/>
  <c r="P2213" i="30"/>
  <c r="P2214" i="30"/>
  <c r="P2215" i="30"/>
  <c r="P2216" i="30"/>
  <c r="P2217" i="30"/>
  <c r="P2218" i="30"/>
  <c r="P2219" i="30"/>
  <c r="P2220" i="30"/>
  <c r="P2221" i="30"/>
  <c r="P2222" i="30"/>
  <c r="P2223" i="30"/>
  <c r="P2224" i="30"/>
  <c r="P2225" i="30"/>
  <c r="P2226" i="30"/>
  <c r="P2227" i="30"/>
  <c r="P2228" i="30"/>
  <c r="P2229" i="30"/>
  <c r="P2230" i="30"/>
  <c r="P2231" i="30"/>
  <c r="P2232" i="30"/>
  <c r="P2233" i="30"/>
  <c r="P2234" i="30"/>
  <c r="P2235" i="30"/>
  <c r="P2236" i="30"/>
  <c r="P2237" i="30"/>
  <c r="P2238" i="30"/>
  <c r="P2239" i="30"/>
  <c r="P2240" i="30"/>
  <c r="P2241" i="30"/>
  <c r="P2242" i="30"/>
  <c r="P2243" i="30"/>
  <c r="P2244" i="30"/>
  <c r="P2245" i="30"/>
  <c r="P2246" i="30"/>
  <c r="P2247" i="30"/>
  <c r="P2248" i="30"/>
  <c r="P2249" i="30"/>
  <c r="P2250" i="30"/>
  <c r="P2251" i="30"/>
  <c r="P2252" i="30"/>
  <c r="P2253" i="30"/>
  <c r="P2254" i="30"/>
  <c r="P2255" i="30"/>
  <c r="P2256" i="30"/>
  <c r="P2257" i="30"/>
  <c r="P2258" i="30"/>
  <c r="P2259" i="30"/>
  <c r="P2260" i="30"/>
  <c r="P2261" i="30"/>
  <c r="P2262" i="30"/>
  <c r="P2263" i="30"/>
  <c r="P2264" i="30"/>
  <c r="P2265" i="30"/>
  <c r="P2266" i="30"/>
  <c r="P2267" i="30"/>
  <c r="P2268" i="30"/>
  <c r="P2269" i="30"/>
  <c r="P2270" i="30"/>
  <c r="P2271" i="30"/>
  <c r="P2272" i="30"/>
  <c r="P2273" i="30"/>
  <c r="P2274" i="30"/>
  <c r="P2275" i="30"/>
  <c r="P2276" i="30"/>
  <c r="P2277" i="30"/>
  <c r="P2278" i="30"/>
  <c r="P2279" i="30"/>
  <c r="P2280" i="30"/>
  <c r="P2281" i="30"/>
  <c r="P2282" i="30"/>
  <c r="P2283" i="30"/>
  <c r="P2284" i="30"/>
  <c r="P2285" i="30"/>
  <c r="P2286" i="30"/>
  <c r="P2287" i="30"/>
  <c r="P2288" i="30"/>
  <c r="P2289" i="30"/>
  <c r="P2290" i="30"/>
  <c r="P2291" i="30"/>
  <c r="P2292" i="30"/>
  <c r="P2293" i="30"/>
  <c r="P2294" i="30"/>
  <c r="P2295" i="30"/>
  <c r="P2296" i="30"/>
  <c r="P2297" i="30"/>
  <c r="P2298" i="30"/>
  <c r="P2299" i="30"/>
  <c r="P2300" i="30"/>
  <c r="P2301" i="30"/>
  <c r="P2302" i="30"/>
  <c r="P2303" i="30"/>
  <c r="P2304" i="30"/>
  <c r="P2305" i="30"/>
  <c r="P2306" i="30"/>
  <c r="P2307" i="30"/>
  <c r="P2308" i="30"/>
  <c r="P2309" i="30"/>
  <c r="P2310" i="30"/>
  <c r="P2311" i="30"/>
  <c r="P2312" i="30"/>
  <c r="P2313" i="30"/>
  <c r="P2314" i="30"/>
  <c r="P2315" i="30"/>
  <c r="P2316" i="30"/>
  <c r="P2317" i="30"/>
  <c r="P2318" i="30"/>
  <c r="P2319" i="30"/>
  <c r="P2320" i="30"/>
  <c r="P2321" i="30"/>
  <c r="P2322" i="30"/>
  <c r="P2323" i="30"/>
  <c r="P2324" i="30"/>
  <c r="P2325" i="30"/>
  <c r="P2326" i="30"/>
  <c r="P2327" i="30"/>
  <c r="P2328" i="30"/>
  <c r="P2329" i="30"/>
  <c r="P2330" i="30"/>
  <c r="P2331" i="30"/>
  <c r="P2332" i="30"/>
  <c r="P2333" i="30"/>
  <c r="P2334" i="30"/>
  <c r="P2335" i="30"/>
  <c r="P2336" i="30"/>
  <c r="P2337" i="30"/>
  <c r="P2338" i="30"/>
  <c r="P2339" i="30"/>
  <c r="P2340" i="30"/>
  <c r="P2341" i="30"/>
  <c r="P2342" i="30"/>
  <c r="P2343" i="30"/>
  <c r="P2344" i="30"/>
  <c r="P2345" i="30"/>
  <c r="P2346" i="30"/>
  <c r="P2347" i="30"/>
  <c r="P2348" i="30"/>
  <c r="P2349" i="30"/>
  <c r="P2350" i="30"/>
  <c r="P2351" i="30"/>
  <c r="P2352" i="30"/>
  <c r="P2353" i="30"/>
  <c r="P2354" i="30"/>
  <c r="P2355" i="30"/>
  <c r="P2356" i="30"/>
  <c r="P2357" i="30"/>
  <c r="P2358" i="30"/>
  <c r="P2359" i="30"/>
  <c r="P2360" i="30"/>
  <c r="P2361" i="30"/>
  <c r="P2362" i="30"/>
  <c r="P2363" i="30"/>
  <c r="P2364" i="30"/>
  <c r="P2365" i="30"/>
  <c r="P2366" i="30"/>
  <c r="P2367" i="30"/>
  <c r="P2368" i="30"/>
  <c r="P2369" i="30"/>
  <c r="P2370" i="30"/>
  <c r="P2371" i="30"/>
  <c r="P2372" i="30"/>
  <c r="P2373" i="30"/>
  <c r="P2374" i="30"/>
  <c r="P2375" i="30"/>
  <c r="P2376" i="30"/>
  <c r="P2377" i="30"/>
  <c r="P2378" i="30"/>
  <c r="P2379" i="30"/>
  <c r="P2380" i="30"/>
  <c r="P2381" i="30"/>
  <c r="P2382" i="30"/>
  <c r="P2383" i="30"/>
  <c r="P2384" i="30"/>
  <c r="P2385" i="30"/>
  <c r="P2386" i="30"/>
  <c r="P2387" i="30"/>
  <c r="P2388" i="30"/>
  <c r="P2389" i="30"/>
  <c r="P2390" i="30"/>
  <c r="P2391" i="30"/>
  <c r="P2392" i="30"/>
  <c r="P2393" i="30"/>
  <c r="P2394" i="30"/>
  <c r="P2395" i="30"/>
  <c r="P2396" i="30"/>
  <c r="P2397" i="30"/>
  <c r="P2398" i="30"/>
  <c r="P2399" i="30"/>
  <c r="P2400" i="30"/>
  <c r="P2401" i="30"/>
  <c r="P2402" i="30"/>
  <c r="P2403" i="30"/>
  <c r="P2404" i="30"/>
  <c r="P2405" i="30"/>
  <c r="P2406" i="30"/>
  <c r="P2407" i="30"/>
  <c r="P2408" i="30"/>
  <c r="P2409" i="30"/>
  <c r="P2410" i="30"/>
  <c r="P2411" i="30"/>
  <c r="P2412" i="30"/>
  <c r="P2413" i="30"/>
  <c r="P2414" i="30"/>
  <c r="P2415" i="30"/>
  <c r="P2416" i="30"/>
  <c r="P2417" i="30"/>
  <c r="P2418" i="30"/>
  <c r="P2419" i="30"/>
  <c r="P2420" i="30"/>
  <c r="P2421" i="30"/>
  <c r="P2422" i="30"/>
  <c r="P2423" i="30"/>
  <c r="P2424" i="30"/>
  <c r="P2425" i="30"/>
  <c r="P2426" i="30"/>
  <c r="P2427" i="30"/>
  <c r="P2428" i="30"/>
  <c r="P2429" i="30"/>
  <c r="P2430" i="30"/>
  <c r="P2431" i="30"/>
  <c r="P2432" i="30"/>
  <c r="P2433" i="30"/>
  <c r="P2434" i="30"/>
  <c r="P2435" i="30"/>
  <c r="P2436" i="30"/>
  <c r="P2437" i="30"/>
  <c r="P2438" i="30"/>
  <c r="P2439" i="30"/>
  <c r="P2440" i="30"/>
  <c r="P2441" i="30"/>
  <c r="P2442" i="30"/>
  <c r="P2443" i="30"/>
  <c r="P2444" i="30"/>
  <c r="P2445" i="30"/>
  <c r="P2446" i="30"/>
  <c r="P2447" i="30"/>
  <c r="P2448" i="30"/>
  <c r="P2449" i="30"/>
  <c r="P2450" i="30"/>
  <c r="P2451" i="30"/>
  <c r="P2452" i="30"/>
  <c r="P2453" i="30"/>
  <c r="P2454" i="30"/>
  <c r="P2455" i="30"/>
  <c r="P2456" i="30"/>
  <c r="P2457" i="30"/>
  <c r="P2458" i="30"/>
  <c r="P2459" i="30"/>
  <c r="P2460" i="30"/>
  <c r="P2461" i="30"/>
  <c r="P2462" i="30"/>
  <c r="P2463" i="30"/>
  <c r="P2464" i="30"/>
  <c r="P2465" i="30"/>
  <c r="P2466" i="30"/>
  <c r="P2467" i="30"/>
  <c r="P2468" i="30"/>
  <c r="P2469" i="30"/>
  <c r="P2470" i="30"/>
  <c r="P2471" i="30"/>
  <c r="P2472" i="30"/>
  <c r="P2473" i="30"/>
  <c r="P2474" i="30"/>
  <c r="P2475" i="30"/>
  <c r="P2476" i="30"/>
  <c r="P2477" i="30"/>
  <c r="P2478" i="30"/>
  <c r="P2479" i="30"/>
  <c r="P2480" i="30"/>
  <c r="P2481" i="30"/>
  <c r="P2482" i="30"/>
  <c r="P2483" i="30"/>
  <c r="P2484" i="30"/>
  <c r="P2485" i="30"/>
  <c r="P2486" i="30"/>
  <c r="P2487" i="30"/>
  <c r="P2488" i="30"/>
  <c r="P2489" i="30"/>
  <c r="P2490" i="30"/>
  <c r="P2491" i="30"/>
  <c r="P2492" i="30"/>
  <c r="P2493" i="30"/>
  <c r="P2494" i="30"/>
  <c r="P2495" i="30"/>
  <c r="P2496" i="30"/>
  <c r="P2497" i="30"/>
  <c r="P2498" i="30"/>
  <c r="P2499" i="30"/>
  <c r="P2500" i="30"/>
  <c r="P2501" i="30"/>
  <c r="P2502" i="30"/>
  <c r="P2503" i="30"/>
  <c r="P2504" i="30"/>
  <c r="P2505" i="30"/>
  <c r="P2506" i="30"/>
  <c r="P2507" i="30"/>
  <c r="P2508" i="30"/>
  <c r="P2509" i="30"/>
  <c r="P2510" i="30"/>
  <c r="P2511" i="30"/>
  <c r="P2512" i="30"/>
  <c r="P2513" i="30"/>
  <c r="P2514" i="30"/>
  <c r="P2515" i="30"/>
  <c r="P2516" i="30"/>
  <c r="P2517" i="30"/>
  <c r="P2518" i="30"/>
  <c r="P2519" i="30"/>
  <c r="P2520" i="30"/>
  <c r="P2521" i="30"/>
  <c r="P2522" i="30"/>
  <c r="P2523" i="30"/>
  <c r="P2524" i="30"/>
  <c r="P2525" i="30"/>
  <c r="P2526" i="30"/>
  <c r="P2527" i="30"/>
  <c r="P2528" i="30"/>
  <c r="P2529" i="30"/>
  <c r="P2530" i="30"/>
  <c r="P2531" i="30"/>
  <c r="P2532" i="30"/>
  <c r="P2533" i="30"/>
  <c r="P2534" i="30"/>
  <c r="P2535" i="30"/>
  <c r="P2536" i="30"/>
  <c r="P2537" i="30"/>
  <c r="P2538" i="30"/>
  <c r="P2539" i="30"/>
  <c r="P2540" i="30"/>
  <c r="P2541" i="30"/>
  <c r="P2542" i="30"/>
  <c r="P2543" i="30"/>
  <c r="P2544" i="30"/>
  <c r="P2545" i="30"/>
  <c r="P2546" i="30"/>
  <c r="P2547" i="30"/>
  <c r="P2548" i="30"/>
  <c r="P2549" i="30"/>
  <c r="P2550" i="30"/>
  <c r="P2551" i="30"/>
  <c r="P2552" i="30"/>
  <c r="P2553" i="30"/>
  <c r="P2554" i="30"/>
  <c r="P2555" i="30"/>
  <c r="P2556" i="30"/>
  <c r="P2557" i="30"/>
  <c r="P2558" i="30"/>
  <c r="P2559" i="30"/>
  <c r="P2560" i="30"/>
  <c r="P2561" i="30"/>
  <c r="P2562" i="30"/>
  <c r="P2563" i="30"/>
  <c r="P2564" i="30"/>
  <c r="P2565" i="30"/>
  <c r="P2566" i="30"/>
  <c r="P2567" i="30"/>
  <c r="P2568" i="30"/>
  <c r="P2569" i="30"/>
  <c r="P2570" i="30"/>
  <c r="P2571" i="30"/>
  <c r="P2572" i="30"/>
  <c r="P2573" i="30"/>
  <c r="P2574" i="30"/>
  <c r="P2575" i="30"/>
  <c r="P2576" i="30"/>
  <c r="P2577" i="30"/>
  <c r="P2578" i="30"/>
  <c r="P2579" i="30"/>
  <c r="P2580" i="30"/>
  <c r="P2581" i="30"/>
  <c r="P2582" i="30"/>
  <c r="P2583" i="30"/>
  <c r="P2584" i="30"/>
  <c r="P2585" i="30"/>
  <c r="P2586" i="30"/>
  <c r="P2587" i="30"/>
  <c r="P2588" i="30"/>
  <c r="P2589" i="30"/>
  <c r="P2590" i="30"/>
  <c r="P2591" i="30"/>
  <c r="P2592" i="30"/>
  <c r="P2593" i="30"/>
  <c r="P2594" i="30"/>
  <c r="P2595" i="30"/>
  <c r="P2596" i="30"/>
  <c r="P2597" i="30"/>
  <c r="P2598" i="30"/>
  <c r="P2599" i="30"/>
  <c r="P2600" i="30"/>
  <c r="P2601" i="30"/>
  <c r="P2602" i="30"/>
  <c r="P2603" i="30"/>
  <c r="P2604" i="30"/>
  <c r="P2605" i="30"/>
  <c r="P2606" i="30"/>
  <c r="P2607" i="30"/>
  <c r="P2608" i="30"/>
  <c r="P2609" i="30"/>
  <c r="P2610" i="30"/>
  <c r="P2611" i="30"/>
  <c r="P2612" i="30"/>
  <c r="P2613" i="30"/>
  <c r="P2614" i="30"/>
  <c r="P2615" i="30"/>
  <c r="P2616" i="30"/>
  <c r="P2617" i="30"/>
  <c r="P2618" i="30"/>
  <c r="P2619" i="30"/>
  <c r="P2620" i="30"/>
  <c r="P2621" i="30"/>
  <c r="P2622" i="30"/>
  <c r="P2623" i="30"/>
  <c r="P2624" i="30"/>
  <c r="P2625" i="30"/>
  <c r="P2626" i="30"/>
  <c r="P2627" i="30"/>
  <c r="P2628" i="30"/>
  <c r="P2629" i="30"/>
  <c r="P2630" i="30"/>
  <c r="P2631" i="30"/>
  <c r="P2632" i="30"/>
  <c r="P2633" i="30"/>
  <c r="P2634" i="30"/>
  <c r="P2635" i="30"/>
  <c r="P2636" i="30"/>
  <c r="P2637" i="30"/>
  <c r="P2638" i="30"/>
  <c r="P2639" i="30"/>
  <c r="P2640" i="30"/>
  <c r="P2641" i="30"/>
  <c r="P926" i="30"/>
  <c r="P906" i="30"/>
  <c r="P907" i="30"/>
  <c r="P908" i="30"/>
  <c r="P909" i="30"/>
  <c r="P910" i="30"/>
  <c r="P911" i="30"/>
  <c r="P912" i="30"/>
  <c r="P913" i="30"/>
  <c r="P914" i="30"/>
  <c r="P915" i="30"/>
  <c r="P916" i="30"/>
  <c r="P917" i="30"/>
  <c r="P918" i="30"/>
  <c r="P919" i="30"/>
  <c r="P920" i="30"/>
  <c r="P921" i="30"/>
  <c r="P922" i="30"/>
  <c r="P923" i="30"/>
  <c r="P924" i="30"/>
  <c r="P925" i="30"/>
  <c r="P903" i="30"/>
  <c r="P904" i="30"/>
  <c r="P905" i="30"/>
  <c r="P152" i="30"/>
  <c r="P153" i="30"/>
  <c r="P154" i="30"/>
  <c r="P155" i="30"/>
  <c r="P156" i="30"/>
  <c r="P157" i="30"/>
  <c r="P158" i="30"/>
  <c r="P159" i="30"/>
  <c r="P160" i="30"/>
  <c r="P161" i="30"/>
  <c r="P162" i="30"/>
  <c r="P163" i="30"/>
  <c r="P164" i="30"/>
  <c r="P165" i="30"/>
  <c r="P166" i="30"/>
  <c r="P167" i="30"/>
  <c r="P168" i="30"/>
  <c r="P169" i="30"/>
  <c r="P170" i="30"/>
  <c r="P171" i="30"/>
  <c r="P172" i="30"/>
  <c r="P173" i="30"/>
  <c r="P174" i="30"/>
  <c r="P175" i="30"/>
  <c r="P176" i="30"/>
  <c r="P177" i="30"/>
  <c r="P178" i="30"/>
  <c r="P179" i="30"/>
  <c r="P180" i="30"/>
  <c r="P181" i="30"/>
  <c r="P182" i="30"/>
  <c r="P183" i="30"/>
  <c r="P184" i="30"/>
  <c r="P185" i="30"/>
  <c r="P186" i="30"/>
  <c r="P187" i="30"/>
  <c r="P188" i="30"/>
  <c r="P189" i="30"/>
  <c r="P190" i="30"/>
  <c r="P191" i="30"/>
  <c r="P192" i="30"/>
  <c r="P193" i="30"/>
  <c r="P194" i="30"/>
  <c r="P195" i="30"/>
  <c r="P196" i="30"/>
  <c r="P197" i="30"/>
  <c r="P198" i="30"/>
  <c r="P199" i="30"/>
  <c r="P200" i="30"/>
  <c r="P201" i="30"/>
  <c r="P202" i="30"/>
  <c r="P203" i="30"/>
  <c r="P204" i="30"/>
  <c r="P205" i="30"/>
  <c r="P206" i="30"/>
  <c r="P207" i="30"/>
  <c r="P208" i="30"/>
  <c r="P209" i="30"/>
  <c r="P210" i="30"/>
  <c r="P211" i="30"/>
  <c r="P212" i="30"/>
  <c r="P213" i="30"/>
  <c r="P214" i="30"/>
  <c r="P215" i="30"/>
  <c r="P216" i="30"/>
  <c r="P217" i="30"/>
  <c r="P218" i="30"/>
  <c r="P219" i="30"/>
  <c r="P220" i="30"/>
  <c r="P221" i="30"/>
  <c r="P222" i="30"/>
  <c r="P223" i="30"/>
  <c r="P224" i="30"/>
  <c r="P225" i="30"/>
  <c r="P226" i="30"/>
  <c r="P227" i="30"/>
  <c r="P228" i="30"/>
  <c r="P229" i="30"/>
  <c r="P230" i="30"/>
  <c r="P231" i="30"/>
  <c r="P232" i="30"/>
  <c r="P233" i="30"/>
  <c r="P234" i="30"/>
  <c r="P235" i="30"/>
  <c r="P236" i="30"/>
  <c r="P237" i="30"/>
  <c r="P238" i="30"/>
  <c r="P239" i="30"/>
  <c r="P240" i="30"/>
  <c r="P241" i="30"/>
  <c r="P242" i="30"/>
  <c r="P243" i="30"/>
  <c r="P244" i="30"/>
  <c r="P245" i="30"/>
  <c r="P246" i="30"/>
  <c r="P247" i="30"/>
  <c r="P248" i="30"/>
  <c r="P249" i="30"/>
  <c r="P250" i="30"/>
  <c r="P251" i="30"/>
  <c r="P252" i="30"/>
  <c r="P253" i="30"/>
  <c r="P254" i="30"/>
  <c r="P255" i="30"/>
  <c r="P256" i="30"/>
  <c r="P257" i="30"/>
  <c r="P258" i="30"/>
  <c r="P259" i="30"/>
  <c r="P260" i="30"/>
  <c r="P261" i="30"/>
  <c r="P262" i="30"/>
  <c r="P263" i="30"/>
  <c r="P264" i="30"/>
  <c r="P265" i="30"/>
  <c r="P266" i="30"/>
  <c r="P267" i="30"/>
  <c r="P268" i="30"/>
  <c r="P269" i="30"/>
  <c r="P270" i="30"/>
  <c r="P271" i="30"/>
  <c r="P272" i="30"/>
  <c r="P273" i="30"/>
  <c r="P274" i="30"/>
  <c r="P275" i="30"/>
  <c r="P276" i="30"/>
  <c r="P277" i="30"/>
  <c r="P278" i="30"/>
  <c r="P279" i="30"/>
  <c r="P280" i="30"/>
  <c r="P281" i="30"/>
  <c r="P282" i="30"/>
  <c r="P283" i="30"/>
  <c r="P284" i="30"/>
  <c r="P285" i="30"/>
  <c r="P286" i="30"/>
  <c r="P287" i="30"/>
  <c r="P288" i="30"/>
  <c r="P289" i="30"/>
  <c r="P290" i="30"/>
  <c r="P291" i="30"/>
  <c r="P292" i="30"/>
  <c r="P293" i="30"/>
  <c r="P294" i="30"/>
  <c r="P295" i="30"/>
  <c r="P296" i="30"/>
  <c r="P297" i="30"/>
  <c r="P298" i="30"/>
  <c r="P299" i="30"/>
  <c r="P300" i="30"/>
  <c r="P301" i="30"/>
  <c r="P302" i="30"/>
  <c r="P303" i="30"/>
  <c r="P304" i="30"/>
  <c r="P305" i="30"/>
  <c r="P306" i="30"/>
  <c r="P307" i="30"/>
  <c r="P308" i="30"/>
  <c r="P309" i="30"/>
  <c r="P310" i="30"/>
  <c r="P311" i="30"/>
  <c r="P312" i="30"/>
  <c r="P313" i="30"/>
  <c r="P314" i="30"/>
  <c r="P315" i="30"/>
  <c r="P316" i="30"/>
  <c r="P317" i="30"/>
  <c r="P318" i="30"/>
  <c r="P319" i="30"/>
  <c r="P320" i="30"/>
  <c r="P321" i="30"/>
  <c r="P322" i="30"/>
  <c r="P323" i="30"/>
  <c r="P324" i="30"/>
  <c r="P325" i="30"/>
  <c r="P326" i="30"/>
  <c r="P327" i="30"/>
  <c r="P328" i="30"/>
  <c r="P329" i="30"/>
  <c r="P330" i="30"/>
  <c r="P331" i="30"/>
  <c r="P332" i="30"/>
  <c r="P333" i="30"/>
  <c r="P334" i="30"/>
  <c r="P335" i="30"/>
  <c r="P336" i="30"/>
  <c r="P337" i="30"/>
  <c r="P338" i="30"/>
  <c r="P339" i="30"/>
  <c r="P340" i="30"/>
  <c r="P341" i="30"/>
  <c r="P342" i="30"/>
  <c r="P343" i="30"/>
  <c r="P344" i="30"/>
  <c r="P345" i="30"/>
  <c r="P346" i="30"/>
  <c r="P347" i="30"/>
  <c r="P348" i="30"/>
  <c r="P349" i="30"/>
  <c r="P350" i="30"/>
  <c r="P351" i="30"/>
  <c r="P352" i="30"/>
  <c r="P353" i="30"/>
  <c r="P354" i="30"/>
  <c r="P355" i="30"/>
  <c r="P356" i="30"/>
  <c r="P357" i="30"/>
  <c r="P358" i="30"/>
  <c r="P359" i="30"/>
  <c r="P360" i="30"/>
  <c r="P361" i="30"/>
  <c r="P362" i="30"/>
  <c r="P363" i="30"/>
  <c r="P364" i="30"/>
  <c r="P365" i="30"/>
  <c r="P366" i="30"/>
  <c r="P367" i="30"/>
  <c r="P368" i="30"/>
  <c r="P369" i="30"/>
  <c r="P370" i="30"/>
  <c r="P371" i="30"/>
  <c r="P372" i="30"/>
  <c r="P373" i="30"/>
  <c r="P374" i="30"/>
  <c r="P375" i="30"/>
  <c r="P376" i="30"/>
  <c r="P377" i="30"/>
  <c r="P378" i="30"/>
  <c r="P379" i="30"/>
  <c r="P380" i="30"/>
  <c r="P381" i="30"/>
  <c r="P382" i="30"/>
  <c r="P383" i="30"/>
  <c r="P384" i="30"/>
  <c r="P385" i="30"/>
  <c r="P386" i="30"/>
  <c r="P387" i="30"/>
  <c r="P388" i="30"/>
  <c r="P389" i="30"/>
  <c r="P390" i="30"/>
  <c r="P391" i="30"/>
  <c r="P392" i="30"/>
  <c r="P393" i="30"/>
  <c r="P394" i="30"/>
  <c r="P395" i="30"/>
  <c r="P396" i="30"/>
  <c r="P397" i="30"/>
  <c r="P398" i="30"/>
  <c r="P399" i="30"/>
  <c r="P400" i="30"/>
  <c r="P401" i="30"/>
  <c r="P402" i="30"/>
  <c r="P403" i="30"/>
  <c r="P404" i="30"/>
  <c r="P405" i="30"/>
  <c r="P406" i="30"/>
  <c r="P407" i="30"/>
  <c r="P408" i="30"/>
  <c r="P409" i="30"/>
  <c r="P410" i="30"/>
  <c r="P411" i="30"/>
  <c r="P412" i="30"/>
  <c r="P413" i="30"/>
  <c r="P414" i="30"/>
  <c r="P415" i="30"/>
  <c r="P416" i="30"/>
  <c r="P417" i="30"/>
  <c r="P418" i="30"/>
  <c r="P419" i="30"/>
  <c r="P420" i="30"/>
  <c r="P421" i="30"/>
  <c r="P422" i="30"/>
  <c r="P423" i="30"/>
  <c r="P424" i="30"/>
  <c r="P425" i="30"/>
  <c r="P426" i="30"/>
  <c r="P427" i="30"/>
  <c r="P428" i="30"/>
  <c r="P429" i="30"/>
  <c r="P430" i="30"/>
  <c r="P431" i="30"/>
  <c r="P432" i="30"/>
  <c r="P433" i="30"/>
  <c r="P434" i="30"/>
  <c r="P435" i="30"/>
  <c r="P436" i="30"/>
  <c r="P437" i="30"/>
  <c r="P438" i="30"/>
  <c r="P439" i="30"/>
  <c r="P440" i="30"/>
  <c r="P441" i="30"/>
  <c r="P442" i="30"/>
  <c r="P443" i="30"/>
  <c r="P444" i="30"/>
  <c r="P445" i="30"/>
  <c r="P446" i="30"/>
  <c r="P447" i="30"/>
  <c r="P448" i="30"/>
  <c r="P449" i="30"/>
  <c r="P450" i="30"/>
  <c r="P451" i="30"/>
  <c r="P452" i="30"/>
  <c r="P453" i="30"/>
  <c r="P454" i="30"/>
  <c r="P455" i="30"/>
  <c r="P456" i="30"/>
  <c r="P457" i="30"/>
  <c r="P458" i="30"/>
  <c r="P459" i="30"/>
  <c r="P460" i="30"/>
  <c r="P461" i="30"/>
  <c r="P462" i="30"/>
  <c r="P463" i="30"/>
  <c r="P464" i="30"/>
  <c r="P465" i="30"/>
  <c r="P466" i="30"/>
  <c r="P467" i="30"/>
  <c r="P468" i="30"/>
  <c r="P469" i="30"/>
  <c r="P470" i="30"/>
  <c r="P471" i="30"/>
  <c r="P472" i="30"/>
  <c r="P473" i="30"/>
  <c r="P474" i="30"/>
  <c r="P475" i="30"/>
  <c r="P476" i="30"/>
  <c r="P477" i="30"/>
  <c r="P478" i="30"/>
  <c r="P479" i="30"/>
  <c r="P480" i="30"/>
  <c r="P481" i="30"/>
  <c r="P482" i="30"/>
  <c r="P483" i="30"/>
  <c r="P484" i="30"/>
  <c r="P485" i="30"/>
  <c r="P486" i="30"/>
  <c r="P487" i="30"/>
  <c r="P488" i="30"/>
  <c r="P489" i="30"/>
  <c r="P490" i="30"/>
  <c r="P491" i="30"/>
  <c r="P492" i="30"/>
  <c r="P493" i="30"/>
  <c r="P494" i="30"/>
  <c r="P495" i="30"/>
  <c r="P496" i="30"/>
  <c r="P497" i="30"/>
  <c r="P498" i="30"/>
  <c r="P499" i="30"/>
  <c r="P500" i="30"/>
  <c r="P501" i="30"/>
  <c r="P502" i="30"/>
  <c r="P503" i="30"/>
  <c r="P504" i="30"/>
  <c r="P505" i="30"/>
  <c r="P506" i="30"/>
  <c r="P507" i="30"/>
  <c r="P508" i="30"/>
  <c r="P509" i="30"/>
  <c r="P510" i="30"/>
  <c r="P511" i="30"/>
  <c r="P512" i="30"/>
  <c r="P513" i="30"/>
  <c r="P514" i="30"/>
  <c r="P515" i="30"/>
  <c r="P516" i="30"/>
  <c r="P517" i="30"/>
  <c r="P518" i="30"/>
  <c r="P519" i="30"/>
  <c r="P520" i="30"/>
  <c r="P521" i="30"/>
  <c r="P522" i="30"/>
  <c r="P523" i="30"/>
  <c r="P524" i="30"/>
  <c r="P525" i="30"/>
  <c r="P526" i="30"/>
  <c r="P527" i="30"/>
  <c r="P528" i="30"/>
  <c r="P529" i="30"/>
  <c r="P530" i="30"/>
  <c r="P531" i="30"/>
  <c r="P532" i="30"/>
  <c r="P533" i="30"/>
  <c r="P534" i="30"/>
  <c r="P535" i="30"/>
  <c r="P536" i="30"/>
  <c r="P537" i="30"/>
  <c r="P538" i="30"/>
  <c r="P539" i="30"/>
  <c r="P540" i="30"/>
  <c r="P541" i="30"/>
  <c r="P542" i="30"/>
  <c r="P543" i="30"/>
  <c r="P544" i="30"/>
  <c r="P545" i="30"/>
  <c r="P546" i="30"/>
  <c r="P547" i="30"/>
  <c r="P548" i="30"/>
  <c r="P549" i="30"/>
  <c r="P550" i="30"/>
  <c r="P551" i="30"/>
  <c r="P552" i="30"/>
  <c r="P553" i="30"/>
  <c r="P554" i="30"/>
  <c r="P555" i="30"/>
  <c r="P556" i="30"/>
  <c r="P557" i="30"/>
  <c r="P558" i="30"/>
  <c r="P559" i="30"/>
  <c r="P560" i="30"/>
  <c r="P561" i="30"/>
  <c r="P562" i="30"/>
  <c r="P563" i="30"/>
  <c r="P564" i="30"/>
  <c r="P565" i="30"/>
  <c r="P566" i="30"/>
  <c r="P567" i="30"/>
  <c r="P568" i="30"/>
  <c r="P569" i="30"/>
  <c r="P570" i="30"/>
  <c r="P571" i="30"/>
  <c r="P572" i="30"/>
  <c r="P573" i="30"/>
  <c r="P574" i="30"/>
  <c r="P575" i="30"/>
  <c r="P576" i="30"/>
  <c r="P577" i="30"/>
  <c r="P578" i="30"/>
  <c r="P579" i="30"/>
  <c r="P580" i="30"/>
  <c r="P581" i="30"/>
  <c r="P582" i="30"/>
  <c r="P583" i="30"/>
  <c r="P584" i="30"/>
  <c r="P585" i="30"/>
  <c r="P586" i="30"/>
  <c r="P587" i="30"/>
  <c r="P588" i="30"/>
  <c r="P589" i="30"/>
  <c r="P590" i="30"/>
  <c r="P591" i="30"/>
  <c r="P592" i="30"/>
  <c r="P593" i="30"/>
  <c r="P594" i="30"/>
  <c r="P595" i="30"/>
  <c r="P596" i="30"/>
  <c r="P597" i="30"/>
  <c r="P598" i="30"/>
  <c r="P599" i="30"/>
  <c r="P600" i="30"/>
  <c r="P601" i="30"/>
  <c r="P602" i="30"/>
  <c r="P603" i="30"/>
  <c r="P604" i="30"/>
  <c r="P605" i="30"/>
  <c r="P606" i="30"/>
  <c r="P607" i="30"/>
  <c r="P608" i="30"/>
  <c r="P609" i="30"/>
  <c r="P610" i="30"/>
  <c r="P611" i="30"/>
  <c r="P612" i="30"/>
  <c r="P613" i="30"/>
  <c r="P614" i="30"/>
  <c r="P615" i="30"/>
  <c r="P616" i="30"/>
  <c r="P617" i="30"/>
  <c r="P618" i="30"/>
  <c r="P619" i="30"/>
  <c r="P620" i="30"/>
  <c r="P621" i="30"/>
  <c r="P622" i="30"/>
  <c r="P623" i="30"/>
  <c r="P624" i="30"/>
  <c r="P625" i="30"/>
  <c r="P626" i="30"/>
  <c r="P627" i="30"/>
  <c r="P628" i="30"/>
  <c r="P629" i="30"/>
  <c r="P630" i="30"/>
  <c r="P631" i="30"/>
  <c r="P632" i="30"/>
  <c r="P633" i="30"/>
  <c r="P634" i="30"/>
  <c r="P635" i="30"/>
  <c r="P636" i="30"/>
  <c r="P637" i="30"/>
  <c r="P638" i="30"/>
  <c r="P639" i="30"/>
  <c r="P640" i="30"/>
  <c r="P641" i="30"/>
  <c r="P642" i="30"/>
  <c r="P643" i="30"/>
  <c r="P644" i="30"/>
  <c r="P645" i="30"/>
  <c r="P646" i="30"/>
  <c r="P647" i="30"/>
  <c r="P648" i="30"/>
  <c r="P649" i="30"/>
  <c r="P650" i="30"/>
  <c r="P651" i="30"/>
  <c r="P652" i="30"/>
  <c r="P653" i="30"/>
  <c r="P654" i="30"/>
  <c r="P655" i="30"/>
  <c r="P656" i="30"/>
  <c r="P657" i="30"/>
  <c r="P658" i="30"/>
  <c r="P659" i="30"/>
  <c r="P660" i="30"/>
  <c r="P661" i="30"/>
  <c r="P662" i="30"/>
  <c r="P663" i="30"/>
  <c r="P664" i="30"/>
  <c r="P665" i="30"/>
  <c r="P666" i="30"/>
  <c r="P667" i="30"/>
  <c r="P668" i="30"/>
  <c r="P669" i="30"/>
  <c r="P670" i="30"/>
  <c r="P671" i="30"/>
  <c r="P672" i="30"/>
  <c r="P673" i="30"/>
  <c r="P674" i="30"/>
  <c r="P675" i="30"/>
  <c r="P676" i="30"/>
  <c r="P677" i="30"/>
  <c r="P678" i="30"/>
  <c r="P679" i="30"/>
  <c r="P680" i="30"/>
  <c r="P681" i="30"/>
  <c r="P682" i="30"/>
  <c r="P683" i="30"/>
  <c r="P684" i="30"/>
  <c r="P685" i="30"/>
  <c r="P3390" i="30"/>
  <c r="P686" i="30"/>
  <c r="P687" i="30"/>
  <c r="P688" i="30"/>
  <c r="P689" i="30"/>
  <c r="P690" i="30"/>
  <c r="P691" i="30"/>
  <c r="P692" i="30"/>
  <c r="P693" i="30"/>
  <c r="P694" i="30"/>
  <c r="P695" i="30"/>
  <c r="P696" i="30"/>
  <c r="P697" i="30"/>
  <c r="P698" i="30"/>
  <c r="P699" i="30"/>
  <c r="P700" i="30"/>
  <c r="P701" i="30"/>
  <c r="P702" i="30"/>
  <c r="P703" i="30"/>
  <c r="P704" i="30"/>
  <c r="P705" i="30"/>
  <c r="P706" i="30"/>
  <c r="P707" i="30"/>
  <c r="P708" i="30"/>
  <c r="P709" i="30"/>
  <c r="P710" i="30"/>
  <c r="P711" i="30"/>
  <c r="P712" i="30"/>
  <c r="P713" i="30"/>
  <c r="P714" i="30"/>
  <c r="P715" i="30"/>
  <c r="P716" i="30"/>
  <c r="P717" i="30"/>
  <c r="P718" i="30"/>
  <c r="P719" i="30"/>
  <c r="P720" i="30"/>
  <c r="P721" i="30"/>
  <c r="P722" i="30"/>
  <c r="P3391" i="30"/>
  <c r="P723" i="30"/>
  <c r="P724" i="30"/>
  <c r="P725" i="30"/>
  <c r="P726" i="30"/>
  <c r="P727" i="30"/>
  <c r="P728" i="30"/>
  <c r="P729" i="30"/>
  <c r="P730" i="30"/>
  <c r="P731" i="30"/>
  <c r="P732" i="30"/>
  <c r="P733" i="30"/>
  <c r="P734" i="30"/>
  <c r="P735" i="30"/>
  <c r="P736" i="30"/>
  <c r="P737" i="30"/>
  <c r="P738" i="30"/>
  <c r="P739" i="30"/>
  <c r="P740" i="30"/>
  <c r="P741" i="30"/>
  <c r="P742" i="30"/>
  <c r="P743" i="30"/>
  <c r="P744" i="30"/>
  <c r="P745" i="30"/>
  <c r="P746" i="30"/>
  <c r="P747" i="30"/>
  <c r="P748" i="30"/>
  <c r="P749" i="30"/>
  <c r="P750" i="30"/>
  <c r="P751" i="30"/>
  <c r="P752" i="30"/>
  <c r="P753" i="30"/>
  <c r="P754" i="30"/>
  <c r="P755" i="30"/>
  <c r="P756" i="30"/>
  <c r="P757" i="30"/>
  <c r="P758" i="30"/>
  <c r="P759" i="30"/>
  <c r="P760" i="30"/>
  <c r="P761" i="30"/>
  <c r="P762" i="30"/>
  <c r="P763" i="30"/>
  <c r="P764" i="30"/>
  <c r="P765" i="30"/>
  <c r="P766" i="30"/>
  <c r="P767" i="30"/>
  <c r="P768" i="30"/>
  <c r="P769" i="30"/>
  <c r="P770" i="30"/>
  <c r="P771" i="30"/>
  <c r="P772" i="30"/>
  <c r="P773" i="30"/>
  <c r="P774" i="30"/>
  <c r="P775" i="30"/>
  <c r="P776" i="30"/>
  <c r="P777" i="30"/>
  <c r="P778" i="30"/>
  <c r="P779" i="30"/>
  <c r="P780" i="30"/>
  <c r="P781" i="30"/>
  <c r="P782" i="30"/>
  <c r="P783" i="30"/>
  <c r="P784" i="30"/>
  <c r="P785" i="30"/>
  <c r="P786" i="30"/>
  <c r="P787" i="30"/>
  <c r="P788" i="30"/>
  <c r="P789" i="30"/>
  <c r="P790" i="30"/>
  <c r="P791" i="30"/>
  <c r="P792" i="30"/>
  <c r="P793" i="30"/>
  <c r="P794" i="30"/>
  <c r="P795" i="30"/>
  <c r="P796" i="30"/>
  <c r="P797" i="30"/>
  <c r="P798" i="30"/>
  <c r="P799" i="30"/>
  <c r="P800" i="30"/>
  <c r="P801" i="30"/>
  <c r="P802" i="30"/>
  <c r="P803" i="30"/>
  <c r="P804" i="30"/>
  <c r="P805" i="30"/>
  <c r="P806" i="30"/>
  <c r="P807" i="30"/>
  <c r="P808" i="30"/>
  <c r="P809" i="30"/>
  <c r="P810" i="30"/>
  <c r="P811" i="30"/>
  <c r="P812" i="30"/>
  <c r="P813" i="30"/>
  <c r="P814" i="30"/>
  <c r="P815" i="30"/>
  <c r="P816" i="30"/>
  <c r="P817" i="30"/>
  <c r="P818" i="30"/>
  <c r="P819" i="30"/>
  <c r="P820" i="30"/>
  <c r="P821" i="30"/>
  <c r="P822" i="30"/>
  <c r="P823" i="30"/>
  <c r="P824" i="30"/>
  <c r="P825" i="30"/>
  <c r="P826" i="30"/>
  <c r="P827" i="30"/>
  <c r="P828" i="30"/>
  <c r="P829" i="30"/>
  <c r="P830" i="30"/>
  <c r="P831" i="30"/>
  <c r="P832" i="30"/>
  <c r="P833" i="30"/>
  <c r="P834" i="30"/>
  <c r="P835" i="30"/>
  <c r="P836" i="30"/>
  <c r="P837" i="30"/>
  <c r="P838" i="30"/>
  <c r="P839" i="30"/>
  <c r="P840" i="30"/>
  <c r="P841" i="30"/>
  <c r="P842" i="30"/>
  <c r="P843" i="30"/>
  <c r="P844" i="30"/>
  <c r="P845" i="30"/>
  <c r="P846" i="30"/>
  <c r="P847" i="30"/>
  <c r="P848" i="30"/>
  <c r="P849" i="30"/>
  <c r="P850" i="30"/>
  <c r="P851" i="30"/>
  <c r="P852" i="30"/>
  <c r="P853" i="30"/>
  <c r="P854" i="30"/>
  <c r="P855" i="30"/>
  <c r="P856" i="30"/>
  <c r="P857" i="30"/>
  <c r="P858" i="30"/>
  <c r="P859" i="30"/>
  <c r="P860" i="30"/>
  <c r="P861" i="30"/>
  <c r="P862" i="30"/>
  <c r="P863" i="30"/>
  <c r="P864" i="30"/>
  <c r="P865" i="30"/>
  <c r="P866" i="30"/>
  <c r="P867" i="30"/>
  <c r="P868" i="30"/>
  <c r="P869" i="30"/>
  <c r="P870" i="30"/>
  <c r="P871" i="30"/>
  <c r="P872" i="30"/>
  <c r="P873" i="30"/>
  <c r="P874" i="30"/>
  <c r="P875" i="30"/>
  <c r="P876" i="30"/>
  <c r="P877" i="30"/>
  <c r="P878" i="30"/>
  <c r="P879" i="30"/>
  <c r="P880" i="30"/>
  <c r="P881" i="30"/>
  <c r="P882" i="30"/>
  <c r="P883" i="30"/>
  <c r="P884" i="30"/>
  <c r="P885" i="30"/>
  <c r="P886" i="30"/>
  <c r="P887" i="30"/>
  <c r="P888" i="30"/>
  <c r="P889" i="30"/>
  <c r="P890" i="30"/>
  <c r="P891" i="30"/>
  <c r="P892" i="30"/>
  <c r="P893" i="30"/>
  <c r="P894" i="30"/>
  <c r="P895" i="30"/>
  <c r="P896" i="30"/>
  <c r="P897" i="30"/>
  <c r="P898" i="30"/>
  <c r="P899" i="30"/>
  <c r="P900" i="30"/>
  <c r="P901" i="30"/>
  <c r="P902" i="30"/>
  <c r="P148" i="30"/>
  <c r="P149" i="30"/>
  <c r="P150" i="30"/>
  <c r="P151" i="30"/>
  <c r="P3" i="30"/>
  <c r="P3211" i="30"/>
  <c r="P3209" i="30"/>
  <c r="P4" i="30"/>
  <c r="P5" i="30"/>
  <c r="P6" i="30"/>
  <c r="P7" i="30"/>
  <c r="P8" i="30"/>
  <c r="P9" i="30"/>
  <c r="P10" i="30"/>
  <c r="P11" i="30"/>
  <c r="P12" i="30"/>
  <c r="P13" i="30"/>
  <c r="P14" i="30"/>
  <c r="P15" i="30"/>
  <c r="P16" i="30"/>
  <c r="P17" i="30"/>
  <c r="P18" i="30"/>
  <c r="P19" i="30"/>
  <c r="P20" i="30"/>
  <c r="P3207" i="30"/>
  <c r="P3212" i="30"/>
  <c r="P3213" i="30"/>
  <c r="P21" i="30"/>
  <c r="P22" i="30"/>
  <c r="P23" i="30"/>
  <c r="P24" i="30"/>
  <c r="P25" i="30"/>
  <c r="P26" i="30"/>
  <c r="P27" i="30"/>
  <c r="P3324" i="30"/>
  <c r="P28" i="30"/>
  <c r="P29" i="30"/>
  <c r="P30" i="30"/>
  <c r="P31" i="30"/>
  <c r="P32" i="30"/>
  <c r="P33" i="30"/>
  <c r="P34" i="30"/>
  <c r="P35" i="30"/>
  <c r="P3206" i="30"/>
  <c r="P3208" i="30"/>
  <c r="P3210" i="30"/>
  <c r="P36" i="30"/>
  <c r="P37" i="30"/>
  <c r="P38" i="30"/>
  <c r="P39" i="30"/>
  <c r="P40" i="30"/>
  <c r="P41" i="30"/>
  <c r="P42" i="30"/>
  <c r="P43" i="30"/>
  <c r="P44" i="30"/>
  <c r="P45" i="30"/>
  <c r="P46" i="30"/>
  <c r="P47" i="30"/>
  <c r="P48" i="30"/>
  <c r="P49" i="30"/>
  <c r="P50" i="30"/>
  <c r="P51" i="30"/>
  <c r="P52" i="30"/>
  <c r="P53" i="30"/>
  <c r="P54" i="30"/>
  <c r="P55" i="30"/>
  <c r="P56" i="30"/>
  <c r="P3202" i="30"/>
  <c r="P3203" i="30"/>
  <c r="P3204" i="30"/>
  <c r="P3205" i="30"/>
  <c r="P57" i="30"/>
  <c r="P58" i="30"/>
  <c r="P59" i="30"/>
  <c r="P60" i="30"/>
  <c r="P61" i="30"/>
  <c r="P62" i="30"/>
  <c r="P63" i="30"/>
  <c r="P64" i="30"/>
  <c r="P65" i="30"/>
  <c r="P66" i="30"/>
  <c r="P67" i="30"/>
  <c r="P68" i="30"/>
  <c r="P69" i="30"/>
  <c r="P70" i="30"/>
  <c r="P71" i="30"/>
  <c r="P72" i="30"/>
  <c r="P73" i="30"/>
  <c r="P74" i="30"/>
  <c r="P75" i="30"/>
  <c r="P76" i="30"/>
  <c r="P77" i="30"/>
  <c r="P78" i="30"/>
  <c r="P79" i="30"/>
  <c r="P80" i="30"/>
  <c r="P81" i="30"/>
  <c r="P82" i="30"/>
  <c r="P83" i="30"/>
  <c r="P84" i="30"/>
  <c r="P85" i="30"/>
  <c r="P86" i="30"/>
  <c r="P87" i="30"/>
  <c r="P88" i="30"/>
  <c r="P89" i="30"/>
  <c r="P90" i="30"/>
  <c r="P91" i="30"/>
  <c r="P92" i="30"/>
  <c r="P93" i="30"/>
  <c r="P94" i="30"/>
  <c r="P95" i="30"/>
  <c r="P96" i="30"/>
  <c r="P97" i="30"/>
  <c r="P98" i="30"/>
  <c r="P99" i="30"/>
  <c r="P100" i="30"/>
  <c r="P3199" i="30"/>
  <c r="P3200" i="30"/>
  <c r="P3201" i="30"/>
  <c r="P101" i="30"/>
  <c r="P102" i="30"/>
  <c r="P103" i="30"/>
  <c r="P104" i="30"/>
  <c r="P105" i="30"/>
  <c r="P106" i="30"/>
  <c r="P107" i="30"/>
  <c r="P108" i="30"/>
  <c r="P109" i="30"/>
  <c r="P110" i="30"/>
  <c r="P111" i="30"/>
  <c r="P112" i="30"/>
  <c r="P113" i="30"/>
  <c r="P114" i="30"/>
  <c r="P115" i="30"/>
  <c r="P116" i="30"/>
  <c r="P117" i="30"/>
  <c r="P118" i="30"/>
  <c r="P119" i="30"/>
  <c r="P120" i="30"/>
  <c r="P121" i="30"/>
  <c r="P122" i="30"/>
  <c r="P123" i="30"/>
  <c r="P124" i="30"/>
  <c r="P125" i="30"/>
  <c r="P126" i="30"/>
  <c r="P127" i="30"/>
  <c r="P128" i="30"/>
  <c r="P129" i="30"/>
  <c r="P130" i="30"/>
  <c r="P131" i="30"/>
  <c r="P132" i="30"/>
  <c r="P133" i="30"/>
  <c r="P134" i="30"/>
  <c r="P135" i="30"/>
  <c r="P136" i="30"/>
  <c r="P137" i="30"/>
  <c r="P138" i="30"/>
  <c r="P139" i="30"/>
  <c r="P140" i="30"/>
  <c r="P141" i="30"/>
  <c r="P142" i="30"/>
  <c r="P143" i="30"/>
  <c r="P144" i="30"/>
  <c r="P145" i="30"/>
  <c r="P146" i="30"/>
  <c r="P147" i="30"/>
  <c r="P2" i="30"/>
  <c r="V3" i="30"/>
  <c r="V3211" i="30"/>
  <c r="V3209" i="30"/>
  <c r="V4" i="30"/>
  <c r="V5" i="30"/>
  <c r="V6" i="30"/>
  <c r="V7" i="30"/>
  <c r="V8" i="30"/>
  <c r="V9" i="30"/>
  <c r="V10" i="30"/>
  <c r="V11" i="30"/>
  <c r="V12" i="30"/>
  <c r="V13" i="30"/>
  <c r="V14" i="30"/>
  <c r="V15" i="30"/>
  <c r="V16" i="30"/>
  <c r="V17" i="30"/>
  <c r="V18" i="30"/>
  <c r="V19" i="30"/>
  <c r="V20" i="30"/>
  <c r="V3207" i="30"/>
  <c r="V3212" i="30"/>
  <c r="V3213" i="30"/>
  <c r="V21" i="30"/>
  <c r="V22" i="30"/>
  <c r="V23" i="30"/>
  <c r="V24" i="30"/>
  <c r="V25" i="30"/>
  <c r="V26" i="30"/>
  <c r="V27" i="30"/>
  <c r="V3324" i="30"/>
  <c r="V28" i="30"/>
  <c r="V29" i="30"/>
  <c r="V30" i="30"/>
  <c r="V31" i="30"/>
  <c r="V32" i="30"/>
  <c r="V33" i="30"/>
  <c r="V34" i="30"/>
  <c r="V35" i="30"/>
  <c r="V3206" i="30"/>
  <c r="V3208" i="30"/>
  <c r="V3210" i="30"/>
  <c r="V36" i="30"/>
  <c r="V37" i="30"/>
  <c r="V38" i="30"/>
  <c r="V39" i="30"/>
  <c r="V40" i="30"/>
  <c r="V41" i="30"/>
  <c r="V42" i="30"/>
  <c r="V43" i="30"/>
  <c r="V44" i="30"/>
  <c r="V45" i="30"/>
  <c r="V46" i="30"/>
  <c r="V47" i="30"/>
  <c r="V48" i="30"/>
  <c r="V49" i="30"/>
  <c r="V50" i="30"/>
  <c r="V51" i="30"/>
  <c r="V52" i="30"/>
  <c r="V53" i="30"/>
  <c r="V54" i="30"/>
  <c r="V55" i="30"/>
  <c r="V56" i="30"/>
  <c r="V3202" i="30"/>
  <c r="V3203" i="30"/>
  <c r="V3204" i="30"/>
  <c r="V3205" i="30"/>
  <c r="V57" i="30"/>
  <c r="V58" i="30"/>
  <c r="V59" i="30"/>
  <c r="V60" i="30"/>
  <c r="V61" i="30"/>
  <c r="V62" i="30"/>
  <c r="V63" i="30"/>
  <c r="V64" i="30"/>
  <c r="V65" i="30"/>
  <c r="V66" i="30"/>
  <c r="V67" i="30"/>
  <c r="V68" i="30"/>
  <c r="V69" i="30"/>
  <c r="V70" i="30"/>
  <c r="V71" i="30"/>
  <c r="V72" i="30"/>
  <c r="V73" i="30"/>
  <c r="V74" i="30"/>
  <c r="V75" i="30"/>
  <c r="V76" i="30"/>
  <c r="V77" i="30"/>
  <c r="V78" i="30"/>
  <c r="V79" i="30"/>
  <c r="V80" i="30"/>
  <c r="V81" i="30"/>
  <c r="V82" i="30"/>
  <c r="V83" i="30"/>
  <c r="V84" i="30"/>
  <c r="V85" i="30"/>
  <c r="V86" i="30"/>
  <c r="V87" i="30"/>
  <c r="V88" i="30"/>
  <c r="V89" i="30"/>
  <c r="V90" i="30"/>
  <c r="V91" i="30"/>
  <c r="V92" i="30"/>
  <c r="V93" i="30"/>
  <c r="V94" i="30"/>
  <c r="V95" i="30"/>
  <c r="V96" i="30"/>
  <c r="V97" i="30"/>
  <c r="V98" i="30"/>
  <c r="V99" i="30"/>
  <c r="V100" i="30"/>
  <c r="V3199" i="30"/>
  <c r="V3200" i="30"/>
  <c r="V3201" i="30"/>
  <c r="V101" i="30"/>
  <c r="V102" i="30"/>
  <c r="V103" i="30"/>
  <c r="V104" i="30"/>
  <c r="V105" i="30"/>
  <c r="V106" i="30"/>
  <c r="V107" i="30"/>
  <c r="V108" i="30"/>
  <c r="V109" i="30"/>
  <c r="V110" i="30"/>
  <c r="V111" i="30"/>
  <c r="V112" i="30"/>
  <c r="V113" i="30"/>
  <c r="V114" i="30"/>
  <c r="V115" i="30"/>
  <c r="V116" i="30"/>
  <c r="V117" i="30"/>
  <c r="V118" i="30"/>
  <c r="V119" i="30"/>
  <c r="V120" i="30"/>
  <c r="V121" i="30"/>
  <c r="V122" i="30"/>
  <c r="V123" i="30"/>
  <c r="V124" i="30"/>
  <c r="V125" i="30"/>
  <c r="V126" i="30"/>
  <c r="V127" i="30"/>
  <c r="V128" i="30"/>
  <c r="V129" i="30"/>
  <c r="V130" i="30"/>
  <c r="V131" i="30"/>
  <c r="V132" i="30"/>
  <c r="V133" i="30"/>
  <c r="V134" i="30"/>
  <c r="V135" i="30"/>
  <c r="V136" i="30"/>
  <c r="V137" i="30"/>
  <c r="V138" i="30"/>
  <c r="V139" i="30"/>
  <c r="V140" i="30"/>
  <c r="V141" i="30"/>
  <c r="V142" i="30"/>
  <c r="V143" i="30"/>
  <c r="V144" i="30"/>
  <c r="V145" i="30"/>
  <c r="V146" i="30"/>
  <c r="V147" i="30"/>
  <c r="V148" i="30"/>
  <c r="V149" i="30"/>
  <c r="V150" i="30"/>
  <c r="V151" i="30"/>
  <c r="V152" i="30"/>
  <c r="V153" i="30"/>
  <c r="V154" i="30"/>
  <c r="V155" i="30"/>
  <c r="V156" i="30"/>
  <c r="V157" i="30"/>
  <c r="V158" i="30"/>
  <c r="V159" i="30"/>
  <c r="V160" i="30"/>
  <c r="V161" i="30"/>
  <c r="V162" i="30"/>
  <c r="V163" i="30"/>
  <c r="V164" i="30"/>
  <c r="V165" i="30"/>
  <c r="V166" i="30"/>
  <c r="V167" i="30"/>
  <c r="V168" i="30"/>
  <c r="V169" i="30"/>
  <c r="V170" i="30"/>
  <c r="V171" i="30"/>
  <c r="V172" i="30"/>
  <c r="V173" i="30"/>
  <c r="V174" i="30"/>
  <c r="V175" i="30"/>
  <c r="V176" i="30"/>
  <c r="V177" i="30"/>
  <c r="V178" i="30"/>
  <c r="V179" i="30"/>
  <c r="V180" i="30"/>
  <c r="V181" i="30"/>
  <c r="V182" i="30"/>
  <c r="V183" i="30"/>
  <c r="V184" i="30"/>
  <c r="V185" i="30"/>
  <c r="V186" i="30"/>
  <c r="V187" i="30"/>
  <c r="V188" i="30"/>
  <c r="V189" i="30"/>
  <c r="V190" i="30"/>
  <c r="V191" i="30"/>
  <c r="V192" i="30"/>
  <c r="V193" i="30"/>
  <c r="V194" i="30"/>
  <c r="V195" i="30"/>
  <c r="V196" i="30"/>
  <c r="V197" i="30"/>
  <c r="V198" i="30"/>
  <c r="V199" i="30"/>
  <c r="V200" i="30"/>
  <c r="V201" i="30"/>
  <c r="V202" i="30"/>
  <c r="V203" i="30"/>
  <c r="V204" i="30"/>
  <c r="V205" i="30"/>
  <c r="V206" i="30"/>
  <c r="V207" i="30"/>
  <c r="V208" i="30"/>
  <c r="V209" i="30"/>
  <c r="V210" i="30"/>
  <c r="V211" i="30"/>
  <c r="V212" i="30"/>
  <c r="V213" i="30"/>
  <c r="V214" i="30"/>
  <c r="V215" i="30"/>
  <c r="V216" i="30"/>
  <c r="V217" i="30"/>
  <c r="V218" i="30"/>
  <c r="V219" i="30"/>
  <c r="V220" i="30"/>
  <c r="V221" i="30"/>
  <c r="V222" i="30"/>
  <c r="V223" i="30"/>
  <c r="V224" i="30"/>
  <c r="V225" i="30"/>
  <c r="V226" i="30"/>
  <c r="V227" i="30"/>
  <c r="V228" i="30"/>
  <c r="V229" i="30"/>
  <c r="V230" i="30"/>
  <c r="V231" i="30"/>
  <c r="V232" i="30"/>
  <c r="V233" i="30"/>
  <c r="V234" i="30"/>
  <c r="V235" i="30"/>
  <c r="V236" i="30"/>
  <c r="V237" i="30"/>
  <c r="V238" i="30"/>
  <c r="V239" i="30"/>
  <c r="V240" i="30"/>
  <c r="V241" i="30"/>
  <c r="V242" i="30"/>
  <c r="V243" i="30"/>
  <c r="V244" i="30"/>
  <c r="V245" i="30"/>
  <c r="V246" i="30"/>
  <c r="V247" i="30"/>
  <c r="V248" i="30"/>
  <c r="V249" i="30"/>
  <c r="V250" i="30"/>
  <c r="V251" i="30"/>
  <c r="V252" i="30"/>
  <c r="V253" i="30"/>
  <c r="V254" i="30"/>
  <c r="V255" i="30"/>
  <c r="V256" i="30"/>
  <c r="V257" i="30"/>
  <c r="V258" i="30"/>
  <c r="V259" i="30"/>
  <c r="V260" i="30"/>
  <c r="V261" i="30"/>
  <c r="V262" i="30"/>
  <c r="V263" i="30"/>
  <c r="V264" i="30"/>
  <c r="V265" i="30"/>
  <c r="V266" i="30"/>
  <c r="V267" i="30"/>
  <c r="V268" i="30"/>
  <c r="V269" i="30"/>
  <c r="V270" i="30"/>
  <c r="V271" i="30"/>
  <c r="V272" i="30"/>
  <c r="V273" i="30"/>
  <c r="V274" i="30"/>
  <c r="V275" i="30"/>
  <c r="V276" i="30"/>
  <c r="V277" i="30"/>
  <c r="V278" i="30"/>
  <c r="V279" i="30"/>
  <c r="V280" i="30"/>
  <c r="V281" i="30"/>
  <c r="V282" i="30"/>
  <c r="V283" i="30"/>
  <c r="V284" i="30"/>
  <c r="V285" i="30"/>
  <c r="V286" i="30"/>
  <c r="V287" i="30"/>
  <c r="V288" i="30"/>
  <c r="V289" i="30"/>
  <c r="V290" i="30"/>
  <c r="V291" i="30"/>
  <c r="V292" i="30"/>
  <c r="V293" i="30"/>
  <c r="V294" i="30"/>
  <c r="V295" i="30"/>
  <c r="V296" i="30"/>
  <c r="V297" i="30"/>
  <c r="V298" i="30"/>
  <c r="V299" i="30"/>
  <c r="V300" i="30"/>
  <c r="V301" i="30"/>
  <c r="V302" i="30"/>
  <c r="V303" i="30"/>
  <c r="V304" i="30"/>
  <c r="V305" i="30"/>
  <c r="V306" i="30"/>
  <c r="V307" i="30"/>
  <c r="V308" i="30"/>
  <c r="V309" i="30"/>
  <c r="V310" i="30"/>
  <c r="V311" i="30"/>
  <c r="V312" i="30"/>
  <c r="V313" i="30"/>
  <c r="V314" i="30"/>
  <c r="V315" i="30"/>
  <c r="V316" i="30"/>
  <c r="V317" i="30"/>
  <c r="V318" i="30"/>
  <c r="V319" i="30"/>
  <c r="V320" i="30"/>
  <c r="V321" i="30"/>
  <c r="V322" i="30"/>
  <c r="V323" i="30"/>
  <c r="V324" i="30"/>
  <c r="V325" i="30"/>
  <c r="V326" i="30"/>
  <c r="V327" i="30"/>
  <c r="V328" i="30"/>
  <c r="V329" i="30"/>
  <c r="V330" i="30"/>
  <c r="V331" i="30"/>
  <c r="V332" i="30"/>
  <c r="V333" i="30"/>
  <c r="V334" i="30"/>
  <c r="V335" i="30"/>
  <c r="V336" i="30"/>
  <c r="V337" i="30"/>
  <c r="V338" i="30"/>
  <c r="V339" i="30"/>
  <c r="V340" i="30"/>
  <c r="V341" i="30"/>
  <c r="V342" i="30"/>
  <c r="V343" i="30"/>
  <c r="V344" i="30"/>
  <c r="V345" i="30"/>
  <c r="V346" i="30"/>
  <c r="V347" i="30"/>
  <c r="V348" i="30"/>
  <c r="V349" i="30"/>
  <c r="V350" i="30"/>
  <c r="V351" i="30"/>
  <c r="V352" i="30"/>
  <c r="V353" i="30"/>
  <c r="V354" i="30"/>
  <c r="V355" i="30"/>
  <c r="V356" i="30"/>
  <c r="V357" i="30"/>
  <c r="V358" i="30"/>
  <c r="V359" i="30"/>
  <c r="V360" i="30"/>
  <c r="V361" i="30"/>
  <c r="V362" i="30"/>
  <c r="V363" i="30"/>
  <c r="V364" i="30"/>
  <c r="V365" i="30"/>
  <c r="V366" i="30"/>
  <c r="V367" i="30"/>
  <c r="V368" i="30"/>
  <c r="V369" i="30"/>
  <c r="V370" i="30"/>
  <c r="V371" i="30"/>
  <c r="V372" i="30"/>
  <c r="V373" i="30"/>
  <c r="V374" i="30"/>
  <c r="V375" i="30"/>
  <c r="V376" i="30"/>
  <c r="V377" i="30"/>
  <c r="V378" i="30"/>
  <c r="V379" i="30"/>
  <c r="V380" i="30"/>
  <c r="V381" i="30"/>
  <c r="V382" i="30"/>
  <c r="V383" i="30"/>
  <c r="V384" i="30"/>
  <c r="V385" i="30"/>
  <c r="V386" i="30"/>
  <c r="V387" i="30"/>
  <c r="V388" i="30"/>
  <c r="V389" i="30"/>
  <c r="V390" i="30"/>
  <c r="V391" i="30"/>
  <c r="V392" i="30"/>
  <c r="V393" i="30"/>
  <c r="V394" i="30"/>
  <c r="V395" i="30"/>
  <c r="V396" i="30"/>
  <c r="V397" i="30"/>
  <c r="V398" i="30"/>
  <c r="V399" i="30"/>
  <c r="V400" i="30"/>
  <c r="V401" i="30"/>
  <c r="V402" i="30"/>
  <c r="V403" i="30"/>
  <c r="V404" i="30"/>
  <c r="V405" i="30"/>
  <c r="V406" i="30"/>
  <c r="V407" i="30"/>
  <c r="V408" i="30"/>
  <c r="V409" i="30"/>
  <c r="V410" i="30"/>
  <c r="V411" i="30"/>
  <c r="V412" i="30"/>
  <c r="V413" i="30"/>
  <c r="V414" i="30"/>
  <c r="V415" i="30"/>
  <c r="V416" i="30"/>
  <c r="V417" i="30"/>
  <c r="V418" i="30"/>
  <c r="V419" i="30"/>
  <c r="V420" i="30"/>
  <c r="V421" i="30"/>
  <c r="V422" i="30"/>
  <c r="V423" i="30"/>
  <c r="V424" i="30"/>
  <c r="V425" i="30"/>
  <c r="V426" i="30"/>
  <c r="V427" i="30"/>
  <c r="V428" i="30"/>
  <c r="V429" i="30"/>
  <c r="V430" i="30"/>
  <c r="V431" i="30"/>
  <c r="V432" i="30"/>
  <c r="V433" i="30"/>
  <c r="V434" i="30"/>
  <c r="V435" i="30"/>
  <c r="V436" i="30"/>
  <c r="V437" i="30"/>
  <c r="V438" i="30"/>
  <c r="V439" i="30"/>
  <c r="V440" i="30"/>
  <c r="V441" i="30"/>
  <c r="V442" i="30"/>
  <c r="V443" i="30"/>
  <c r="V444" i="30"/>
  <c r="V445" i="30"/>
  <c r="V446" i="30"/>
  <c r="V447" i="30"/>
  <c r="V448" i="30"/>
  <c r="V449" i="30"/>
  <c r="V450" i="30"/>
  <c r="V451" i="30"/>
  <c r="V452" i="30"/>
  <c r="V453" i="30"/>
  <c r="V454" i="30"/>
  <c r="V455" i="30"/>
  <c r="V456" i="30"/>
  <c r="V457" i="30"/>
  <c r="V458" i="30"/>
  <c r="V459" i="30"/>
  <c r="V460" i="30"/>
  <c r="V461" i="30"/>
  <c r="V462" i="30"/>
  <c r="V463" i="30"/>
  <c r="V464" i="30"/>
  <c r="V465" i="30"/>
  <c r="V466" i="30"/>
  <c r="V467" i="30"/>
  <c r="V468" i="30"/>
  <c r="V469" i="30"/>
  <c r="V470" i="30"/>
  <c r="V471" i="30"/>
  <c r="V472" i="30"/>
  <c r="V473" i="30"/>
  <c r="V474" i="30"/>
  <c r="V475" i="30"/>
  <c r="V476" i="30"/>
  <c r="V477" i="30"/>
  <c r="V478" i="30"/>
  <c r="V479" i="30"/>
  <c r="V480" i="30"/>
  <c r="V481" i="30"/>
  <c r="V482" i="30"/>
  <c r="V483" i="30"/>
  <c r="V484" i="30"/>
  <c r="V485" i="30"/>
  <c r="V486" i="30"/>
  <c r="V487" i="30"/>
  <c r="V488" i="30"/>
  <c r="V489" i="30"/>
  <c r="V490" i="30"/>
  <c r="V491" i="30"/>
  <c r="V492" i="30"/>
  <c r="V493" i="30"/>
  <c r="V494" i="30"/>
  <c r="V495" i="30"/>
  <c r="V496" i="30"/>
  <c r="V497" i="30"/>
  <c r="V498" i="30"/>
  <c r="V499" i="30"/>
  <c r="V500" i="30"/>
  <c r="V501" i="30"/>
  <c r="V502" i="30"/>
  <c r="V503" i="30"/>
  <c r="V504" i="30"/>
  <c r="V505" i="30"/>
  <c r="V506" i="30"/>
  <c r="V507" i="30"/>
  <c r="V508" i="30"/>
  <c r="V509" i="30"/>
  <c r="V510" i="30"/>
  <c r="V511" i="30"/>
  <c r="V512" i="30"/>
  <c r="V513" i="30"/>
  <c r="V514" i="30"/>
  <c r="V515" i="30"/>
  <c r="V516" i="30"/>
  <c r="V517" i="30"/>
  <c r="V518" i="30"/>
  <c r="V519" i="30"/>
  <c r="V520" i="30"/>
  <c r="V521" i="30"/>
  <c r="V522" i="30"/>
  <c r="V523" i="30"/>
  <c r="V524" i="30"/>
  <c r="V525" i="30"/>
  <c r="V526" i="30"/>
  <c r="V527" i="30"/>
  <c r="V528" i="30"/>
  <c r="V529" i="30"/>
  <c r="V530" i="30"/>
  <c r="V531" i="30"/>
  <c r="V532" i="30"/>
  <c r="V533" i="30"/>
  <c r="V534" i="30"/>
  <c r="V535" i="30"/>
  <c r="V536" i="30"/>
  <c r="V537" i="30"/>
  <c r="V538" i="30"/>
  <c r="V539" i="30"/>
  <c r="V540" i="30"/>
  <c r="V541" i="30"/>
  <c r="V542" i="30"/>
  <c r="V543" i="30"/>
  <c r="V544" i="30"/>
  <c r="V545" i="30"/>
  <c r="V546" i="30"/>
  <c r="V547" i="30"/>
  <c r="V548" i="30"/>
  <c r="V549" i="30"/>
  <c r="V550" i="30"/>
  <c r="V551" i="30"/>
  <c r="V552" i="30"/>
  <c r="V553" i="30"/>
  <c r="V554" i="30"/>
  <c r="V555" i="30"/>
  <c r="V556" i="30"/>
  <c r="V557" i="30"/>
  <c r="V558" i="30"/>
  <c r="V559" i="30"/>
  <c r="V560" i="30"/>
  <c r="V561" i="30"/>
  <c r="V562" i="30"/>
  <c r="V563" i="30"/>
  <c r="V564" i="30"/>
  <c r="V565" i="30"/>
  <c r="V566" i="30"/>
  <c r="V567" i="30"/>
  <c r="V568" i="30"/>
  <c r="V569" i="30"/>
  <c r="V570" i="30"/>
  <c r="V571" i="30"/>
  <c r="V572" i="30"/>
  <c r="V573" i="30"/>
  <c r="V574" i="30"/>
  <c r="V575" i="30"/>
  <c r="V576" i="30"/>
  <c r="V577" i="30"/>
  <c r="V578" i="30"/>
  <c r="V579" i="30"/>
  <c r="V580" i="30"/>
  <c r="V581" i="30"/>
  <c r="V582" i="30"/>
  <c r="V583" i="30"/>
  <c r="V584" i="30"/>
  <c r="V585" i="30"/>
  <c r="V586" i="30"/>
  <c r="V587" i="30"/>
  <c r="V588" i="30"/>
  <c r="V589" i="30"/>
  <c r="V590" i="30"/>
  <c r="V591" i="30"/>
  <c r="V592" i="30"/>
  <c r="V593" i="30"/>
  <c r="V594" i="30"/>
  <c r="V595" i="30"/>
  <c r="V596" i="30"/>
  <c r="V597" i="30"/>
  <c r="V598" i="30"/>
  <c r="V599" i="30"/>
  <c r="V600" i="30"/>
  <c r="V601" i="30"/>
  <c r="V602" i="30"/>
  <c r="V603" i="30"/>
  <c r="V604" i="30"/>
  <c r="V605" i="30"/>
  <c r="V606" i="30"/>
  <c r="V607" i="30"/>
  <c r="V608" i="30"/>
  <c r="V609" i="30"/>
  <c r="V610" i="30"/>
  <c r="V611" i="30"/>
  <c r="V612" i="30"/>
  <c r="V613" i="30"/>
  <c r="V614" i="30"/>
  <c r="V615" i="30"/>
  <c r="V616" i="30"/>
  <c r="V617" i="30"/>
  <c r="V618" i="30"/>
  <c r="V619" i="30"/>
  <c r="V620" i="30"/>
  <c r="V621" i="30"/>
  <c r="V622" i="30"/>
  <c r="V623" i="30"/>
  <c r="V624" i="30"/>
  <c r="V625" i="30"/>
  <c r="V626" i="30"/>
  <c r="V627" i="30"/>
  <c r="V628" i="30"/>
  <c r="V629" i="30"/>
  <c r="V630" i="30"/>
  <c r="V631" i="30"/>
  <c r="V632" i="30"/>
  <c r="V633" i="30"/>
  <c r="V634" i="30"/>
  <c r="V635" i="30"/>
  <c r="V636" i="30"/>
  <c r="V637" i="30"/>
  <c r="V638" i="30"/>
  <c r="V639" i="30"/>
  <c r="V640" i="30"/>
  <c r="V641" i="30"/>
  <c r="V642" i="30"/>
  <c r="V643" i="30"/>
  <c r="V644" i="30"/>
  <c r="V645" i="30"/>
  <c r="V646" i="30"/>
  <c r="V647" i="30"/>
  <c r="V648" i="30"/>
  <c r="V649" i="30"/>
  <c r="V650" i="30"/>
  <c r="V651" i="30"/>
  <c r="V652" i="30"/>
  <c r="V653" i="30"/>
  <c r="V654" i="30"/>
  <c r="V655" i="30"/>
  <c r="V656" i="30"/>
  <c r="V657" i="30"/>
  <c r="V658" i="30"/>
  <c r="V659" i="30"/>
  <c r="V660" i="30"/>
  <c r="V661" i="30"/>
  <c r="V662" i="30"/>
  <c r="V663" i="30"/>
  <c r="V664" i="30"/>
  <c r="V665" i="30"/>
  <c r="V666" i="30"/>
  <c r="V667" i="30"/>
  <c r="V668" i="30"/>
  <c r="V669" i="30"/>
  <c r="V670" i="30"/>
  <c r="V671" i="30"/>
  <c r="V672" i="30"/>
  <c r="V673" i="30"/>
  <c r="V674" i="30"/>
  <c r="V675" i="30"/>
  <c r="V676" i="30"/>
  <c r="V677" i="30"/>
  <c r="V678" i="30"/>
  <c r="V679" i="30"/>
  <c r="V680" i="30"/>
  <c r="V681" i="30"/>
  <c r="V682" i="30"/>
  <c r="V683" i="30"/>
  <c r="V684" i="30"/>
  <c r="V685" i="30"/>
  <c r="V3390" i="30"/>
  <c r="V686" i="30"/>
  <c r="V687" i="30"/>
  <c r="V688" i="30"/>
  <c r="V689" i="30"/>
  <c r="V690" i="30"/>
  <c r="V691" i="30"/>
  <c r="V692" i="30"/>
  <c r="V693" i="30"/>
  <c r="V694" i="30"/>
  <c r="V695" i="30"/>
  <c r="V696" i="30"/>
  <c r="V697" i="30"/>
  <c r="V698" i="30"/>
  <c r="V699" i="30"/>
  <c r="V700" i="30"/>
  <c r="V701" i="30"/>
  <c r="V702" i="30"/>
  <c r="V703" i="30"/>
  <c r="V704" i="30"/>
  <c r="V705" i="30"/>
  <c r="V706" i="30"/>
  <c r="V707" i="30"/>
  <c r="V708" i="30"/>
  <c r="V709" i="30"/>
  <c r="V710" i="30"/>
  <c r="V711" i="30"/>
  <c r="V712" i="30"/>
  <c r="V713" i="30"/>
  <c r="V714" i="30"/>
  <c r="V715" i="30"/>
  <c r="V716" i="30"/>
  <c r="V717" i="30"/>
  <c r="V718" i="30"/>
  <c r="V719" i="30"/>
  <c r="V720" i="30"/>
  <c r="V721" i="30"/>
  <c r="V722" i="30"/>
  <c r="V3391" i="30"/>
  <c r="V723" i="30"/>
  <c r="V724" i="30"/>
  <c r="V725" i="30"/>
  <c r="V726" i="30"/>
  <c r="V727" i="30"/>
  <c r="V728" i="30"/>
  <c r="V729" i="30"/>
  <c r="V730" i="30"/>
  <c r="V731" i="30"/>
  <c r="V732" i="30"/>
  <c r="V733" i="30"/>
  <c r="V734" i="30"/>
  <c r="V735" i="30"/>
  <c r="V736" i="30"/>
  <c r="V737" i="30"/>
  <c r="V738" i="30"/>
  <c r="V739" i="30"/>
  <c r="V740" i="30"/>
  <c r="V741" i="30"/>
  <c r="V742" i="30"/>
  <c r="V743" i="30"/>
  <c r="V744" i="30"/>
  <c r="V745" i="30"/>
  <c r="V746" i="30"/>
  <c r="V747" i="30"/>
  <c r="V748" i="30"/>
  <c r="V749" i="30"/>
  <c r="V750" i="30"/>
  <c r="V751" i="30"/>
  <c r="V752" i="30"/>
  <c r="V753" i="30"/>
  <c r="V754" i="30"/>
  <c r="V755" i="30"/>
  <c r="V756" i="30"/>
  <c r="V757" i="30"/>
  <c r="V758" i="30"/>
  <c r="V759" i="30"/>
  <c r="V760" i="30"/>
  <c r="V761" i="30"/>
  <c r="V762" i="30"/>
  <c r="V763" i="30"/>
  <c r="V764" i="30"/>
  <c r="V765" i="30"/>
  <c r="V766" i="30"/>
  <c r="V767" i="30"/>
  <c r="V768" i="30"/>
  <c r="V769" i="30"/>
  <c r="V770" i="30"/>
  <c r="V771" i="30"/>
  <c r="V772" i="30"/>
  <c r="V773" i="30"/>
  <c r="V774" i="30"/>
  <c r="V775" i="30"/>
  <c r="V776" i="30"/>
  <c r="V777" i="30"/>
  <c r="V778" i="30"/>
  <c r="V779" i="30"/>
  <c r="V780" i="30"/>
  <c r="V781" i="30"/>
  <c r="V782" i="30"/>
  <c r="V783" i="30"/>
  <c r="V784" i="30"/>
  <c r="V785" i="30"/>
  <c r="V786" i="30"/>
  <c r="V787" i="30"/>
  <c r="V788" i="30"/>
  <c r="V789" i="30"/>
  <c r="V790" i="30"/>
  <c r="V791" i="30"/>
  <c r="V792" i="30"/>
  <c r="V793" i="30"/>
  <c r="V794" i="30"/>
  <c r="V795" i="30"/>
  <c r="V796" i="30"/>
  <c r="V797" i="30"/>
  <c r="V798" i="30"/>
  <c r="V799" i="30"/>
  <c r="V800" i="30"/>
  <c r="V801" i="30"/>
  <c r="V802" i="30"/>
  <c r="V803" i="30"/>
  <c r="V804" i="30"/>
  <c r="V805" i="30"/>
  <c r="V806" i="30"/>
  <c r="V807" i="30"/>
  <c r="V808" i="30"/>
  <c r="V809" i="30"/>
  <c r="V810" i="30"/>
  <c r="V811" i="30"/>
  <c r="V812" i="30"/>
  <c r="V813" i="30"/>
  <c r="V814" i="30"/>
  <c r="V815" i="30"/>
  <c r="V816" i="30"/>
  <c r="V817" i="30"/>
  <c r="V818" i="30"/>
  <c r="V819" i="30"/>
  <c r="V820" i="30"/>
  <c r="V821" i="30"/>
  <c r="V822" i="30"/>
  <c r="V823" i="30"/>
  <c r="V824" i="30"/>
  <c r="V825" i="30"/>
  <c r="V826" i="30"/>
  <c r="V827" i="30"/>
  <c r="V828" i="30"/>
  <c r="V829" i="30"/>
  <c r="V830" i="30"/>
  <c r="V831" i="30"/>
  <c r="V832" i="30"/>
  <c r="V833" i="30"/>
  <c r="V834" i="30"/>
  <c r="V835" i="30"/>
  <c r="V836" i="30"/>
  <c r="V837" i="30"/>
  <c r="V838" i="30"/>
  <c r="V839" i="30"/>
  <c r="V840" i="30"/>
  <c r="V841" i="30"/>
  <c r="V842" i="30"/>
  <c r="V843" i="30"/>
  <c r="V844" i="30"/>
  <c r="V845" i="30"/>
  <c r="V846" i="30"/>
  <c r="V847" i="30"/>
  <c r="V848" i="30"/>
  <c r="V849" i="30"/>
  <c r="V850" i="30"/>
  <c r="V851" i="30"/>
  <c r="V852" i="30"/>
  <c r="V853" i="30"/>
  <c r="V854" i="30"/>
  <c r="V855" i="30"/>
  <c r="V856" i="30"/>
  <c r="V857" i="30"/>
  <c r="V858" i="30"/>
  <c r="V859" i="30"/>
  <c r="V860" i="30"/>
  <c r="V861" i="30"/>
  <c r="V862" i="30"/>
  <c r="V863" i="30"/>
  <c r="V864" i="30"/>
  <c r="V865" i="30"/>
  <c r="V866" i="30"/>
  <c r="V867" i="30"/>
  <c r="V868" i="30"/>
  <c r="V869" i="30"/>
  <c r="V870" i="30"/>
  <c r="V871" i="30"/>
  <c r="V872" i="30"/>
  <c r="V873" i="30"/>
  <c r="V874" i="30"/>
  <c r="V875" i="30"/>
  <c r="V876" i="30"/>
  <c r="V877" i="30"/>
  <c r="V878" i="30"/>
  <c r="V879" i="30"/>
  <c r="V880" i="30"/>
  <c r="V881" i="30"/>
  <c r="V882" i="30"/>
  <c r="V883" i="30"/>
  <c r="V884" i="30"/>
  <c r="V885" i="30"/>
  <c r="V886" i="30"/>
  <c r="V887" i="30"/>
  <c r="V888" i="30"/>
  <c r="V889" i="30"/>
  <c r="V890" i="30"/>
  <c r="V891" i="30"/>
  <c r="V892" i="30"/>
  <c r="V893" i="30"/>
  <c r="V894" i="30"/>
  <c r="V895" i="30"/>
  <c r="V896" i="30"/>
  <c r="V897" i="30"/>
  <c r="V898" i="30"/>
  <c r="V899" i="30"/>
  <c r="V900" i="30"/>
  <c r="V901" i="30"/>
  <c r="V902" i="30"/>
  <c r="V903" i="30"/>
  <c r="V904" i="30"/>
  <c r="V905" i="30"/>
  <c r="V906" i="30"/>
  <c r="V907" i="30"/>
  <c r="V908" i="30"/>
  <c r="V909" i="30"/>
  <c r="V910" i="30"/>
  <c r="V911" i="30"/>
  <c r="V912" i="30"/>
  <c r="V913" i="30"/>
  <c r="V914" i="30"/>
  <c r="V915" i="30"/>
  <c r="V916" i="30"/>
  <c r="V917" i="30"/>
  <c r="V918" i="30"/>
  <c r="V919" i="30"/>
  <c r="V920" i="30"/>
  <c r="V921" i="30"/>
  <c r="V922" i="30"/>
  <c r="V923" i="30"/>
  <c r="V924" i="30"/>
  <c r="V925" i="30"/>
  <c r="V926" i="30"/>
  <c r="V927" i="30"/>
  <c r="V928" i="30"/>
  <c r="V929" i="30"/>
  <c r="V930" i="30"/>
  <c r="V931" i="30"/>
  <c r="V932" i="30"/>
  <c r="V933" i="30"/>
  <c r="V934" i="30"/>
  <c r="V935" i="30"/>
  <c r="V936" i="30"/>
  <c r="V937" i="30"/>
  <c r="V938" i="30"/>
  <c r="V939" i="30"/>
  <c r="V940" i="30"/>
  <c r="V941" i="30"/>
  <c r="V942" i="30"/>
  <c r="V943" i="30"/>
  <c r="V944" i="30"/>
  <c r="V945" i="30"/>
  <c r="V946" i="30"/>
  <c r="V947" i="30"/>
  <c r="V948" i="30"/>
  <c r="V949" i="30"/>
  <c r="V950" i="30"/>
  <c r="V951" i="30"/>
  <c r="V952" i="30"/>
  <c r="V953" i="30"/>
  <c r="V954" i="30"/>
  <c r="V955" i="30"/>
  <c r="V956" i="30"/>
  <c r="V957" i="30"/>
  <c r="V958" i="30"/>
  <c r="V959" i="30"/>
  <c r="V960" i="30"/>
  <c r="V961" i="30"/>
  <c r="V962" i="30"/>
  <c r="V963" i="30"/>
  <c r="V964" i="30"/>
  <c r="V965" i="30"/>
  <c r="V966" i="30"/>
  <c r="V967" i="30"/>
  <c r="V968" i="30"/>
  <c r="V969" i="30"/>
  <c r="V970" i="30"/>
  <c r="V971" i="30"/>
  <c r="V972" i="30"/>
  <c r="V973" i="30"/>
  <c r="V974" i="30"/>
  <c r="V975" i="30"/>
  <c r="V976" i="30"/>
  <c r="V977" i="30"/>
  <c r="V978" i="30"/>
  <c r="V979" i="30"/>
  <c r="V980" i="30"/>
  <c r="V981" i="30"/>
  <c r="V982" i="30"/>
  <c r="V983" i="30"/>
  <c r="V984" i="30"/>
  <c r="V985" i="30"/>
  <c r="V986" i="30"/>
  <c r="V987" i="30"/>
  <c r="V988" i="30"/>
  <c r="V989" i="30"/>
  <c r="V990" i="30"/>
  <c r="V991" i="30"/>
  <c r="V992" i="30"/>
  <c r="V993" i="30"/>
  <c r="V994" i="30"/>
  <c r="V995" i="30"/>
  <c r="V996" i="30"/>
  <c r="V997" i="30"/>
  <c r="V998" i="30"/>
  <c r="V999" i="30"/>
  <c r="V1000" i="30"/>
  <c r="V1001" i="30"/>
  <c r="V1002" i="30"/>
  <c r="V1003" i="30"/>
  <c r="V1004" i="30"/>
  <c r="V1005" i="30"/>
  <c r="V1006" i="30"/>
  <c r="V1007" i="30"/>
  <c r="V1008" i="30"/>
  <c r="V1009" i="30"/>
  <c r="V1010" i="30"/>
  <c r="V1011" i="30"/>
  <c r="V1012" i="30"/>
  <c r="V1013" i="30"/>
  <c r="V3325" i="30"/>
  <c r="V1014" i="30"/>
  <c r="V1015" i="30"/>
  <c r="V1016" i="30"/>
  <c r="V3358" i="30"/>
  <c r="V1017" i="30"/>
  <c r="V1018" i="30"/>
  <c r="V1019" i="30"/>
  <c r="V1020" i="30"/>
  <c r="V1021" i="30"/>
  <c r="V1022" i="30"/>
  <c r="V1023" i="30"/>
  <c r="V3326" i="30"/>
  <c r="V1024" i="30"/>
  <c r="V1025" i="30"/>
  <c r="V1026" i="30"/>
  <c r="V3359" i="30"/>
  <c r="V1027" i="30"/>
  <c r="V1028" i="30"/>
  <c r="V1029" i="30"/>
  <c r="V1030" i="30"/>
  <c r="V1031" i="30"/>
  <c r="V1032" i="30"/>
  <c r="V1033" i="30"/>
  <c r="V1034" i="30"/>
  <c r="V1035" i="30"/>
  <c r="V1036" i="30"/>
  <c r="V1037" i="30"/>
  <c r="V1038" i="30"/>
  <c r="V1039" i="30"/>
  <c r="V1040" i="30"/>
  <c r="V1041" i="30"/>
  <c r="V1042" i="30"/>
  <c r="V1043" i="30"/>
  <c r="V1044" i="30"/>
  <c r="V1045" i="30"/>
  <c r="V1046" i="30"/>
  <c r="V1047" i="30"/>
  <c r="V1048" i="30"/>
  <c r="V1049" i="30"/>
  <c r="V1050" i="30"/>
  <c r="V1051" i="30"/>
  <c r="V1052" i="30"/>
  <c r="V1053" i="30"/>
  <c r="V1054" i="30"/>
  <c r="V1055" i="30"/>
  <c r="V1056" i="30"/>
  <c r="V1057" i="30"/>
  <c r="V1058" i="30"/>
  <c r="V1059" i="30"/>
  <c r="V1060" i="30"/>
  <c r="V1061" i="30"/>
  <c r="V1062" i="30"/>
  <c r="V1063" i="30"/>
  <c r="V1064" i="30"/>
  <c r="V1065" i="30"/>
  <c r="V1066" i="30"/>
  <c r="V1067" i="30"/>
  <c r="V1068" i="30"/>
  <c r="V1069" i="30"/>
  <c r="V1070" i="30"/>
  <c r="V1071" i="30"/>
  <c r="V1072" i="30"/>
  <c r="V1073" i="30"/>
  <c r="V1074" i="30"/>
  <c r="V1075" i="30"/>
  <c r="V1076" i="30"/>
  <c r="V1077" i="30"/>
  <c r="V1078" i="30"/>
  <c r="V1079" i="30"/>
  <c r="V1080" i="30"/>
  <c r="V1081" i="30"/>
  <c r="V1082" i="30"/>
  <c r="V1083" i="30"/>
  <c r="V1084" i="30"/>
  <c r="V1085" i="30"/>
  <c r="V1086" i="30"/>
  <c r="V1087" i="30"/>
  <c r="V1088" i="30"/>
  <c r="V1089" i="30"/>
  <c r="V1090" i="30"/>
  <c r="V1091" i="30"/>
  <c r="V1092" i="30"/>
  <c r="V1093" i="30"/>
  <c r="V1094" i="30"/>
  <c r="V1095" i="30"/>
  <c r="V1096" i="30"/>
  <c r="V1097" i="30"/>
  <c r="V1098" i="30"/>
  <c r="V1099" i="30"/>
  <c r="V1100" i="30"/>
  <c r="V1101" i="30"/>
  <c r="V1102" i="30"/>
  <c r="V1103" i="30"/>
  <c r="V1104" i="30"/>
  <c r="V1105" i="30"/>
  <c r="V1106" i="30"/>
  <c r="V1107" i="30"/>
  <c r="V1108" i="30"/>
  <c r="V1109" i="30"/>
  <c r="V1110" i="30"/>
  <c r="V1111" i="30"/>
  <c r="V1112" i="30"/>
  <c r="V1113" i="30"/>
  <c r="V1114" i="30"/>
  <c r="V1115" i="30"/>
  <c r="V1116" i="30"/>
  <c r="V1117" i="30"/>
  <c r="V1118" i="30"/>
  <c r="V1119" i="30"/>
  <c r="V1120" i="30"/>
  <c r="V1121" i="30"/>
  <c r="V1122" i="30"/>
  <c r="V1123" i="30"/>
  <c r="V1124" i="30"/>
  <c r="V1125" i="30"/>
  <c r="V1126" i="30"/>
  <c r="V1127" i="30"/>
  <c r="V1128" i="30"/>
  <c r="V1129" i="30"/>
  <c r="V1130" i="30"/>
  <c r="V1131" i="30"/>
  <c r="V1132" i="30"/>
  <c r="V1133" i="30"/>
  <c r="V1134" i="30"/>
  <c r="V1135" i="30"/>
  <c r="V1136" i="30"/>
  <c r="V1137" i="30"/>
  <c r="V1138" i="30"/>
  <c r="V1139" i="30"/>
  <c r="V1140" i="30"/>
  <c r="V1141" i="30"/>
  <c r="V1142" i="30"/>
  <c r="V1143" i="30"/>
  <c r="V1144" i="30"/>
  <c r="V1145" i="30"/>
  <c r="V1146" i="30"/>
  <c r="V1147" i="30"/>
  <c r="V1148" i="30"/>
  <c r="V1149" i="30"/>
  <c r="V1150" i="30"/>
  <c r="V1151" i="30"/>
  <c r="V1152" i="30"/>
  <c r="V1153" i="30"/>
  <c r="V1154" i="30"/>
  <c r="V1155" i="30"/>
  <c r="V1156" i="30"/>
  <c r="V1157" i="30"/>
  <c r="V1158" i="30"/>
  <c r="V1159" i="30"/>
  <c r="V1160" i="30"/>
  <c r="V1161" i="30"/>
  <c r="V1162" i="30"/>
  <c r="V1163" i="30"/>
  <c r="V1164" i="30"/>
  <c r="V1165" i="30"/>
  <c r="V1166" i="30"/>
  <c r="V1167" i="30"/>
  <c r="V1168" i="30"/>
  <c r="V1169" i="30"/>
  <c r="V1170" i="30"/>
  <c r="V1171" i="30"/>
  <c r="V1172" i="30"/>
  <c r="V1173" i="30"/>
  <c r="V1174" i="30"/>
  <c r="V1175" i="30"/>
  <c r="V1176" i="30"/>
  <c r="V1177" i="30"/>
  <c r="V1178" i="30"/>
  <c r="V1179" i="30"/>
  <c r="V1180" i="30"/>
  <c r="V1181" i="30"/>
  <c r="V1182" i="30"/>
  <c r="V1183" i="30"/>
  <c r="V1184" i="30"/>
  <c r="V1185" i="30"/>
  <c r="V1186" i="30"/>
  <c r="V1187" i="30"/>
  <c r="V1188" i="30"/>
  <c r="V1189" i="30"/>
  <c r="V1190" i="30"/>
  <c r="V1191" i="30"/>
  <c r="V1192" i="30"/>
  <c r="V1193" i="30"/>
  <c r="V1194" i="30"/>
  <c r="V1195" i="30"/>
  <c r="V1196" i="30"/>
  <c r="V1197" i="30"/>
  <c r="V1198" i="30"/>
  <c r="V1199" i="30"/>
  <c r="V1200" i="30"/>
  <c r="V1201" i="30"/>
  <c r="V1202" i="30"/>
  <c r="V1203" i="30"/>
  <c r="V1204" i="30"/>
  <c r="V1205" i="30"/>
  <c r="V1206" i="30"/>
  <c r="V1207" i="30"/>
  <c r="V1208" i="30"/>
  <c r="V1209" i="30"/>
  <c r="V1210" i="30"/>
  <c r="V1211" i="30"/>
  <c r="V1212" i="30"/>
  <c r="V1213" i="30"/>
  <c r="V1214" i="30"/>
  <c r="V1215" i="30"/>
  <c r="V1216" i="30"/>
  <c r="V1217" i="30"/>
  <c r="V1218" i="30"/>
  <c r="V1219" i="30"/>
  <c r="V1220" i="30"/>
  <c r="V1221" i="30"/>
  <c r="V1222" i="30"/>
  <c r="V1223" i="30"/>
  <c r="V1224" i="30"/>
  <c r="V1225" i="30"/>
  <c r="V1226" i="30"/>
  <c r="V1227" i="30"/>
  <c r="V1228" i="30"/>
  <c r="V1229" i="30"/>
  <c r="V1230" i="30"/>
  <c r="V1231" i="30"/>
  <c r="V1232" i="30"/>
  <c r="V1233" i="30"/>
  <c r="V1234" i="30"/>
  <c r="V1235" i="30"/>
  <c r="V1236" i="30"/>
  <c r="V1237" i="30"/>
  <c r="V1238" i="30"/>
  <c r="V1239" i="30"/>
  <c r="V1240" i="30"/>
  <c r="V1241" i="30"/>
  <c r="V1242" i="30"/>
  <c r="V1243" i="30"/>
  <c r="V1244" i="30"/>
  <c r="V1245" i="30"/>
  <c r="V1246" i="30"/>
  <c r="V1247" i="30"/>
  <c r="V1248" i="30"/>
  <c r="V1249" i="30"/>
  <c r="V1250" i="30"/>
  <c r="V1251" i="30"/>
  <c r="V1252" i="30"/>
  <c r="V1253" i="30"/>
  <c r="V1254" i="30"/>
  <c r="V1255" i="30"/>
  <c r="V1256" i="30"/>
  <c r="V1257" i="30"/>
  <c r="V1258" i="30"/>
  <c r="V1259" i="30"/>
  <c r="V1260" i="30"/>
  <c r="V1261" i="30"/>
  <c r="V1262" i="30"/>
  <c r="V1263" i="30"/>
  <c r="V1264" i="30"/>
  <c r="V1265" i="30"/>
  <c r="V1266" i="30"/>
  <c r="V1267" i="30"/>
  <c r="V1268" i="30"/>
  <c r="V1269" i="30"/>
  <c r="V1270" i="30"/>
  <c r="V1271" i="30"/>
  <c r="V1272" i="30"/>
  <c r="V1273" i="30"/>
  <c r="V1274" i="30"/>
  <c r="V1275" i="30"/>
  <c r="V1276" i="30"/>
  <c r="V1277" i="30"/>
  <c r="V1278" i="30"/>
  <c r="V1279" i="30"/>
  <c r="V1280" i="30"/>
  <c r="V1281" i="30"/>
  <c r="V1282" i="30"/>
  <c r="V1283" i="30"/>
  <c r="V1284" i="30"/>
  <c r="V1285" i="30"/>
  <c r="V1286" i="30"/>
  <c r="V1287" i="30"/>
  <c r="V1288" i="30"/>
  <c r="V1289" i="30"/>
  <c r="V1290" i="30"/>
  <c r="V1291" i="30"/>
  <c r="V1292" i="30"/>
  <c r="V1293" i="30"/>
  <c r="V1294" i="30"/>
  <c r="V1295" i="30"/>
  <c r="V1296" i="30"/>
  <c r="V1297" i="30"/>
  <c r="V1298" i="30"/>
  <c r="V1299" i="30"/>
  <c r="V1300" i="30"/>
  <c r="V1301" i="30"/>
  <c r="V1302" i="30"/>
  <c r="V1303" i="30"/>
  <c r="V1304" i="30"/>
  <c r="V1305" i="30"/>
  <c r="V1306" i="30"/>
  <c r="V1307" i="30"/>
  <c r="V1308" i="30"/>
  <c r="V1309" i="30"/>
  <c r="V1310" i="30"/>
  <c r="V1311" i="30"/>
  <c r="V1312" i="30"/>
  <c r="V1313" i="30"/>
  <c r="V1314" i="30"/>
  <c r="V1315" i="30"/>
  <c r="V1316" i="30"/>
  <c r="V1317" i="30"/>
  <c r="V1318" i="30"/>
  <c r="V1319" i="30"/>
  <c r="V1320" i="30"/>
  <c r="V1321" i="30"/>
  <c r="V1322" i="30"/>
  <c r="V1323" i="30"/>
  <c r="V1324" i="30"/>
  <c r="V1325" i="30"/>
  <c r="V1326" i="30"/>
  <c r="V1327" i="30"/>
  <c r="V1328" i="30"/>
  <c r="V1329" i="30"/>
  <c r="V1330" i="30"/>
  <c r="V1331" i="30"/>
  <c r="V1332" i="30"/>
  <c r="V1333" i="30"/>
  <c r="V1334" i="30"/>
  <c r="V1335" i="30"/>
  <c r="V1336" i="30"/>
  <c r="V1337" i="30"/>
  <c r="V1338" i="30"/>
  <c r="V1339" i="30"/>
  <c r="V1340" i="30"/>
  <c r="V1341" i="30"/>
  <c r="V1342" i="30"/>
  <c r="V1343" i="30"/>
  <c r="V1344" i="30"/>
  <c r="V1345" i="30"/>
  <c r="V1346" i="30"/>
  <c r="V1347" i="30"/>
  <c r="V1348" i="30"/>
  <c r="V1349" i="30"/>
  <c r="V1350" i="30"/>
  <c r="V1351" i="30"/>
  <c r="V1352" i="30"/>
  <c r="V1353" i="30"/>
  <c r="V1354" i="30"/>
  <c r="V1355" i="30"/>
  <c r="V1356" i="30"/>
  <c r="V1357" i="30"/>
  <c r="V1358" i="30"/>
  <c r="V1359" i="30"/>
  <c r="V1360" i="30"/>
  <c r="V1361" i="30"/>
  <c r="V1362" i="30"/>
  <c r="V1363" i="30"/>
  <c r="V1364" i="30"/>
  <c r="V1365" i="30"/>
  <c r="V1366" i="30"/>
  <c r="V1367" i="30"/>
  <c r="V1368" i="30"/>
  <c r="V1369" i="30"/>
  <c r="V1370" i="30"/>
  <c r="V1371" i="30"/>
  <c r="V1372" i="30"/>
  <c r="V1373" i="30"/>
  <c r="V1374" i="30"/>
  <c r="V1375" i="30"/>
  <c r="V1376" i="30"/>
  <c r="V1377" i="30"/>
  <c r="V1378" i="30"/>
  <c r="V1379" i="30"/>
  <c r="V1380" i="30"/>
  <c r="V1381" i="30"/>
  <c r="V1382" i="30"/>
  <c r="V1383" i="30"/>
  <c r="V1384" i="30"/>
  <c r="V1385" i="30"/>
  <c r="V1386" i="30"/>
  <c r="V1387" i="30"/>
  <c r="V1388" i="30"/>
  <c r="V1389" i="30"/>
  <c r="V1390" i="30"/>
  <c r="V1391" i="30"/>
  <c r="V1392" i="30"/>
  <c r="V1393" i="30"/>
  <c r="V1394" i="30"/>
  <c r="V1395" i="30"/>
  <c r="V1396" i="30"/>
  <c r="V1397" i="30"/>
  <c r="V1398" i="30"/>
  <c r="V1399" i="30"/>
  <c r="V1400" i="30"/>
  <c r="V1401" i="30"/>
  <c r="V1402" i="30"/>
  <c r="V1403" i="30"/>
  <c r="V1404" i="30"/>
  <c r="V1405" i="30"/>
  <c r="V1406" i="30"/>
  <c r="V1407" i="30"/>
  <c r="V1408" i="30"/>
  <c r="V1409" i="30"/>
  <c r="V1410" i="30"/>
  <c r="V1411" i="30"/>
  <c r="V1412" i="30"/>
  <c r="V1413" i="30"/>
  <c r="V1414" i="30"/>
  <c r="V1415" i="30"/>
  <c r="V1416" i="30"/>
  <c r="V1417" i="30"/>
  <c r="V1418" i="30"/>
  <c r="V1419" i="30"/>
  <c r="V1420" i="30"/>
  <c r="V1421" i="30"/>
  <c r="V1422" i="30"/>
  <c r="V1423" i="30"/>
  <c r="V1425" i="30"/>
  <c r="V1426" i="30"/>
  <c r="V1427" i="30"/>
  <c r="V1428" i="30"/>
  <c r="V1429" i="30"/>
  <c r="V1430" i="30"/>
  <c r="V1431" i="30"/>
  <c r="V1432" i="30"/>
  <c r="V1433" i="30"/>
  <c r="V1434" i="30"/>
  <c r="V1435" i="30"/>
  <c r="V1436" i="30"/>
  <c r="V1437" i="30"/>
  <c r="V1438" i="30"/>
  <c r="V1439" i="30"/>
  <c r="V1440" i="30"/>
  <c r="V1441" i="30"/>
  <c r="V1442" i="30"/>
  <c r="V1443" i="30"/>
  <c r="V1444" i="30"/>
  <c r="V1445" i="30"/>
  <c r="V1446" i="30"/>
  <c r="V1447" i="30"/>
  <c r="V1448" i="30"/>
  <c r="V1449" i="30"/>
  <c r="V1450" i="30"/>
  <c r="V1451" i="30"/>
  <c r="V1452" i="30"/>
  <c r="V1453" i="30"/>
  <c r="V1454" i="30"/>
  <c r="V1455" i="30"/>
  <c r="V1456" i="30"/>
  <c r="V1457" i="30"/>
  <c r="V1458" i="30"/>
  <c r="V1459" i="30"/>
  <c r="V1460" i="30"/>
  <c r="V1461" i="30"/>
  <c r="V1462" i="30"/>
  <c r="V1463" i="30"/>
  <c r="V1464" i="30"/>
  <c r="V1465" i="30"/>
  <c r="V1466" i="30"/>
  <c r="V1467" i="30"/>
  <c r="V1468" i="30"/>
  <c r="V1469" i="30"/>
  <c r="V1470" i="30"/>
  <c r="V1471" i="30"/>
  <c r="V1472" i="30"/>
  <c r="V1473" i="30"/>
  <c r="V1474" i="30"/>
  <c r="V1475" i="30"/>
  <c r="V1476" i="30"/>
  <c r="V1477" i="30"/>
  <c r="V1478" i="30"/>
  <c r="V1479" i="30"/>
  <c r="V1480" i="30"/>
  <c r="V1481" i="30"/>
  <c r="V1482" i="30"/>
  <c r="V1483" i="30"/>
  <c r="V1484" i="30"/>
  <c r="V1485" i="30"/>
  <c r="V1486" i="30"/>
  <c r="V1487" i="30"/>
  <c r="V1488" i="30"/>
  <c r="V1489" i="30"/>
  <c r="V1490" i="30"/>
  <c r="V1491" i="30"/>
  <c r="V1492" i="30"/>
  <c r="V1493" i="30"/>
  <c r="V1494" i="30"/>
  <c r="V1495" i="30"/>
  <c r="V1496" i="30"/>
  <c r="V1497" i="30"/>
  <c r="V1498" i="30"/>
  <c r="V1499" i="30"/>
  <c r="V1500" i="30"/>
  <c r="V1501" i="30"/>
  <c r="V1502" i="30"/>
  <c r="V1503" i="30"/>
  <c r="V1504" i="30"/>
  <c r="V1505" i="30"/>
  <c r="V1506" i="30"/>
  <c r="V1507" i="30"/>
  <c r="V1508" i="30"/>
  <c r="V1509" i="30"/>
  <c r="V1510" i="30"/>
  <c r="V1511" i="30"/>
  <c r="V1512" i="30"/>
  <c r="V1513" i="30"/>
  <c r="V1514" i="30"/>
  <c r="V1515" i="30"/>
  <c r="V1516" i="30"/>
  <c r="V1517" i="30"/>
  <c r="V1518" i="30"/>
  <c r="V1519" i="30"/>
  <c r="V1520" i="30"/>
  <c r="V1521" i="30"/>
  <c r="V1522" i="30"/>
  <c r="V1523" i="30"/>
  <c r="V1524" i="30"/>
  <c r="V1525" i="30"/>
  <c r="V1526" i="30"/>
  <c r="V1527" i="30"/>
  <c r="V1528" i="30"/>
  <c r="V1529" i="30"/>
  <c r="V1530" i="30"/>
  <c r="V1531" i="30"/>
  <c r="V1532" i="30"/>
  <c r="V1533" i="30"/>
  <c r="V1534" i="30"/>
  <c r="V1535" i="30"/>
  <c r="V1536" i="30"/>
  <c r="V1537" i="30"/>
  <c r="V1538" i="30"/>
  <c r="V1539" i="30"/>
  <c r="V1540" i="30"/>
  <c r="V1541" i="30"/>
  <c r="V1542" i="30"/>
  <c r="V1543" i="30"/>
  <c r="V1544" i="30"/>
  <c r="V1545" i="30"/>
  <c r="V1546" i="30"/>
  <c r="V1547" i="30"/>
  <c r="V1548" i="30"/>
  <c r="V1549" i="30"/>
  <c r="V1550" i="30"/>
  <c r="V1551" i="30"/>
  <c r="V1552" i="30"/>
  <c r="V1553" i="30"/>
  <c r="V1554" i="30"/>
  <c r="V1555" i="30"/>
  <c r="V1556" i="30"/>
  <c r="V1557" i="30"/>
  <c r="V1558" i="30"/>
  <c r="V1559" i="30"/>
  <c r="V1560" i="30"/>
  <c r="V1561" i="30"/>
  <c r="V1562" i="30"/>
  <c r="V1563" i="30"/>
  <c r="V1564" i="30"/>
  <c r="V1565" i="30"/>
  <c r="V1566" i="30"/>
  <c r="V1567" i="30"/>
  <c r="V1568" i="30"/>
  <c r="V1569" i="30"/>
  <c r="V1570" i="30"/>
  <c r="V1571" i="30"/>
  <c r="V1572" i="30"/>
  <c r="V1573" i="30"/>
  <c r="V1574" i="30"/>
  <c r="V1575" i="30"/>
  <c r="V1576" i="30"/>
  <c r="V1577" i="30"/>
  <c r="V1578" i="30"/>
  <c r="V1579" i="30"/>
  <c r="V1580" i="30"/>
  <c r="V1581" i="30"/>
  <c r="V1582" i="30"/>
  <c r="V1583" i="30"/>
  <c r="V1584" i="30"/>
  <c r="V1585" i="30"/>
  <c r="V1586" i="30"/>
  <c r="V1587" i="30"/>
  <c r="V1588" i="30"/>
  <c r="V1589" i="30"/>
  <c r="V1590" i="30"/>
  <c r="V1591" i="30"/>
  <c r="V1592" i="30"/>
  <c r="V1593" i="30"/>
  <c r="V1594" i="30"/>
  <c r="V1595" i="30"/>
  <c r="V1596" i="30"/>
  <c r="V1597" i="30"/>
  <c r="V1598" i="30"/>
  <c r="V1599" i="30"/>
  <c r="V1600" i="30"/>
  <c r="V1601" i="30"/>
  <c r="V1602" i="30"/>
  <c r="V1603" i="30"/>
  <c r="V1604" i="30"/>
  <c r="V1605" i="30"/>
  <c r="V1606" i="30"/>
  <c r="V1607" i="30"/>
  <c r="V1608" i="30"/>
  <c r="V1609" i="30"/>
  <c r="V1610" i="30"/>
  <c r="V1611" i="30"/>
  <c r="V1612" i="30"/>
  <c r="V1613" i="30"/>
  <c r="V1614" i="30"/>
  <c r="V1615" i="30"/>
  <c r="V1616" i="30"/>
  <c r="V1617" i="30"/>
  <c r="V1618" i="30"/>
  <c r="V1619" i="30"/>
  <c r="V1620" i="30"/>
  <c r="V1621" i="30"/>
  <c r="V1622" i="30"/>
  <c r="V1623" i="30"/>
  <c r="V1624" i="30"/>
  <c r="V1625" i="30"/>
  <c r="V1626" i="30"/>
  <c r="V1627" i="30"/>
  <c r="V1628" i="30"/>
  <c r="V1629" i="30"/>
  <c r="V1630" i="30"/>
  <c r="V1631" i="30"/>
  <c r="V1632" i="30"/>
  <c r="V1633" i="30"/>
  <c r="V1634" i="30"/>
  <c r="V1635" i="30"/>
  <c r="V1636" i="30"/>
  <c r="V1637" i="30"/>
  <c r="V1638" i="30"/>
  <c r="V1639" i="30"/>
  <c r="V1640" i="30"/>
  <c r="V1641" i="30"/>
  <c r="V1642" i="30"/>
  <c r="V1643" i="30"/>
  <c r="V1644" i="30"/>
  <c r="V1645" i="30"/>
  <c r="V1646" i="30"/>
  <c r="V1647" i="30"/>
  <c r="V1648" i="30"/>
  <c r="V1649" i="30"/>
  <c r="V1650" i="30"/>
  <c r="V1651" i="30"/>
  <c r="V1652" i="30"/>
  <c r="V1653" i="30"/>
  <c r="V1654" i="30"/>
  <c r="V1655" i="30"/>
  <c r="V1656" i="30"/>
  <c r="V1657" i="30"/>
  <c r="V1658" i="30"/>
  <c r="V1659" i="30"/>
  <c r="V1660" i="30"/>
  <c r="V1661" i="30"/>
  <c r="V1662" i="30"/>
  <c r="V1663" i="30"/>
  <c r="V1664" i="30"/>
  <c r="V1665" i="30"/>
  <c r="V1666" i="30"/>
  <c r="V1667" i="30"/>
  <c r="V1668" i="30"/>
  <c r="V1669" i="30"/>
  <c r="V1670" i="30"/>
  <c r="V1671" i="30"/>
  <c r="V1672" i="30"/>
  <c r="V1673" i="30"/>
  <c r="V1674" i="30"/>
  <c r="V1675" i="30"/>
  <c r="V1676" i="30"/>
  <c r="V1677" i="30"/>
  <c r="V1678" i="30"/>
  <c r="V1679" i="30"/>
  <c r="V1680" i="30"/>
  <c r="V1681" i="30"/>
  <c r="V1682" i="30"/>
  <c r="V1683" i="30"/>
  <c r="V1684" i="30"/>
  <c r="V1685" i="30"/>
  <c r="V1686" i="30"/>
  <c r="V1687" i="30"/>
  <c r="V1688" i="30"/>
  <c r="V1689" i="30"/>
  <c r="V1690" i="30"/>
  <c r="V1691" i="30"/>
  <c r="V1692" i="30"/>
  <c r="V1693" i="30"/>
  <c r="V1694" i="30"/>
  <c r="V1695" i="30"/>
  <c r="V1696" i="30"/>
  <c r="V1697" i="30"/>
  <c r="V1698" i="30"/>
  <c r="V1699" i="30"/>
  <c r="V1700" i="30"/>
  <c r="V1701" i="30"/>
  <c r="V1702" i="30"/>
  <c r="V1703" i="30"/>
  <c r="V1704" i="30"/>
  <c r="V1705" i="30"/>
  <c r="V1706" i="30"/>
  <c r="V1707" i="30"/>
  <c r="V1708" i="30"/>
  <c r="V1709" i="30"/>
  <c r="V1710" i="30"/>
  <c r="V1711" i="30"/>
  <c r="V1712" i="30"/>
  <c r="V1713" i="30"/>
  <c r="V1714" i="30"/>
  <c r="V1715" i="30"/>
  <c r="V1716" i="30"/>
  <c r="V1717" i="30"/>
  <c r="V1718" i="30"/>
  <c r="V1719" i="30"/>
  <c r="V1720" i="30"/>
  <c r="V1721" i="30"/>
  <c r="V1722" i="30"/>
  <c r="V1723" i="30"/>
  <c r="V1724" i="30"/>
  <c r="V1725" i="30"/>
  <c r="V1726" i="30"/>
  <c r="V1727" i="30"/>
  <c r="V1728" i="30"/>
  <c r="V1729" i="30"/>
  <c r="V1730" i="30"/>
  <c r="V1731" i="30"/>
  <c r="V1732" i="30"/>
  <c r="V1733" i="30"/>
  <c r="V1734" i="30"/>
  <c r="V1735" i="30"/>
  <c r="V1736" i="30"/>
  <c r="V1737" i="30"/>
  <c r="V1738" i="30"/>
  <c r="V1739" i="30"/>
  <c r="V1740" i="30"/>
  <c r="V1741" i="30"/>
  <c r="V1742" i="30"/>
  <c r="V1743" i="30"/>
  <c r="V1744" i="30"/>
  <c r="V1745" i="30"/>
  <c r="V1746" i="30"/>
  <c r="V1747" i="30"/>
  <c r="V1748" i="30"/>
  <c r="V1749" i="30"/>
  <c r="V1750" i="30"/>
  <c r="V1751" i="30"/>
  <c r="V1752" i="30"/>
  <c r="V1753" i="30"/>
  <c r="V1754" i="30"/>
  <c r="V1755" i="30"/>
  <c r="V1756" i="30"/>
  <c r="V1757" i="30"/>
  <c r="V1758" i="30"/>
  <c r="V1759" i="30"/>
  <c r="V1760" i="30"/>
  <c r="V1761" i="30"/>
  <c r="V1762" i="30"/>
  <c r="V1763" i="30"/>
  <c r="V1764" i="30"/>
  <c r="V1765" i="30"/>
  <c r="V1766" i="30"/>
  <c r="V1767" i="30"/>
  <c r="V1768" i="30"/>
  <c r="V1769" i="30"/>
  <c r="V1770" i="30"/>
  <c r="V1771" i="30"/>
  <c r="V1772" i="30"/>
  <c r="V1773" i="30"/>
  <c r="V1774" i="30"/>
  <c r="V1775" i="30"/>
  <c r="V1776" i="30"/>
  <c r="V1777" i="30"/>
  <c r="V1778" i="30"/>
  <c r="V1779" i="30"/>
  <c r="V1780" i="30"/>
  <c r="V1781" i="30"/>
  <c r="V1782" i="30"/>
  <c r="V1783" i="30"/>
  <c r="V1784" i="30"/>
  <c r="V1785" i="30"/>
  <c r="V1786" i="30"/>
  <c r="V1787" i="30"/>
  <c r="V1788" i="30"/>
  <c r="V1789" i="30"/>
  <c r="V1790" i="30"/>
  <c r="V1791" i="30"/>
  <c r="V1792" i="30"/>
  <c r="V1793" i="30"/>
  <c r="V1794" i="30"/>
  <c r="V1795" i="30"/>
  <c r="V1796" i="30"/>
  <c r="V1797" i="30"/>
  <c r="V1798" i="30"/>
  <c r="V1799" i="30"/>
  <c r="V1800" i="30"/>
  <c r="V1801" i="30"/>
  <c r="V1802" i="30"/>
  <c r="V1803" i="30"/>
  <c r="V1804" i="30"/>
  <c r="V1805" i="30"/>
  <c r="V1806" i="30"/>
  <c r="V1807" i="30"/>
  <c r="V1808" i="30"/>
  <c r="V1809" i="30"/>
  <c r="V1810" i="30"/>
  <c r="V1811" i="30"/>
  <c r="V1812" i="30"/>
  <c r="V1813" i="30"/>
  <c r="V1814" i="30"/>
  <c r="V1815" i="30"/>
  <c r="V1816" i="30"/>
  <c r="V1817" i="30"/>
  <c r="V1818" i="30"/>
  <c r="V1819" i="30"/>
  <c r="V1820" i="30"/>
  <c r="V1821" i="30"/>
  <c r="V1822" i="30"/>
  <c r="V1823" i="30"/>
  <c r="V1824" i="30"/>
  <c r="V1825" i="30"/>
  <c r="V1826" i="30"/>
  <c r="V1827" i="30"/>
  <c r="V1828" i="30"/>
  <c r="V1829" i="30"/>
  <c r="V1830" i="30"/>
  <c r="V1831" i="30"/>
  <c r="V1832" i="30"/>
  <c r="V1833" i="30"/>
  <c r="V1834" i="30"/>
  <c r="V1835" i="30"/>
  <c r="V1836" i="30"/>
  <c r="V1837" i="30"/>
  <c r="V1838" i="30"/>
  <c r="V1839" i="30"/>
  <c r="V1840" i="30"/>
  <c r="V1841" i="30"/>
  <c r="V1842" i="30"/>
  <c r="V1843" i="30"/>
  <c r="V1844" i="30"/>
  <c r="V1845" i="30"/>
  <c r="V1846" i="30"/>
  <c r="V1847" i="30"/>
  <c r="V1848" i="30"/>
  <c r="V1849" i="30"/>
  <c r="V1850" i="30"/>
  <c r="V1851" i="30"/>
  <c r="V1852" i="30"/>
  <c r="V1853" i="30"/>
  <c r="V1854" i="30"/>
  <c r="V1855" i="30"/>
  <c r="V1856" i="30"/>
  <c r="V1857" i="30"/>
  <c r="V1858" i="30"/>
  <c r="V1859" i="30"/>
  <c r="V1860" i="30"/>
  <c r="V1861" i="30"/>
  <c r="V1862" i="30"/>
  <c r="V1863" i="30"/>
  <c r="V1864" i="30"/>
  <c r="V1865" i="30"/>
  <c r="V1866" i="30"/>
  <c r="V1867" i="30"/>
  <c r="V1868" i="30"/>
  <c r="V1869" i="30"/>
  <c r="V1870" i="30"/>
  <c r="V1871" i="30"/>
  <c r="V1872" i="30"/>
  <c r="V1873" i="30"/>
  <c r="V1874" i="30"/>
  <c r="V1875" i="30"/>
  <c r="V1876" i="30"/>
  <c r="V1877" i="30"/>
  <c r="V1878" i="30"/>
  <c r="V1879" i="30"/>
  <c r="V1880" i="30"/>
  <c r="V1881" i="30"/>
  <c r="V1882" i="30"/>
  <c r="V1883" i="30"/>
  <c r="V1884" i="30"/>
  <c r="V1885" i="30"/>
  <c r="V1886" i="30"/>
  <c r="V1887" i="30"/>
  <c r="V1888" i="30"/>
  <c r="V1889" i="30"/>
  <c r="V1890" i="30"/>
  <c r="V1891" i="30"/>
  <c r="V1892" i="30"/>
  <c r="V1893" i="30"/>
  <c r="V1894" i="30"/>
  <c r="V1895" i="30"/>
  <c r="V1896" i="30"/>
  <c r="V1897" i="30"/>
  <c r="V1898" i="30"/>
  <c r="V1899" i="30"/>
  <c r="V1900" i="30"/>
  <c r="V1901" i="30"/>
  <c r="V1902" i="30"/>
  <c r="V1903" i="30"/>
  <c r="V1904" i="30"/>
  <c r="V1905" i="30"/>
  <c r="V1906" i="30"/>
  <c r="V1907" i="30"/>
  <c r="V1908" i="30"/>
  <c r="V1909" i="30"/>
  <c r="V1910" i="30"/>
  <c r="V1911" i="30"/>
  <c r="V1912" i="30"/>
  <c r="V1913" i="30"/>
  <c r="V1914" i="30"/>
  <c r="V1915" i="30"/>
  <c r="V1916" i="30"/>
  <c r="V1917" i="30"/>
  <c r="V1918" i="30"/>
  <c r="V1919" i="30"/>
  <c r="V1920" i="30"/>
  <c r="V1921" i="30"/>
  <c r="V1922" i="30"/>
  <c r="V1923" i="30"/>
  <c r="V1924" i="30"/>
  <c r="V1925" i="30"/>
  <c r="V1926" i="30"/>
  <c r="V1927" i="30"/>
  <c r="V1928" i="30"/>
  <c r="V1929" i="30"/>
  <c r="V1930" i="30"/>
  <c r="V1931" i="30"/>
  <c r="V1932" i="30"/>
  <c r="V1933" i="30"/>
  <c r="V1934" i="30"/>
  <c r="V1935" i="30"/>
  <c r="V1936" i="30"/>
  <c r="V1937" i="30"/>
  <c r="V1938" i="30"/>
  <c r="V1939" i="30"/>
  <c r="V1940" i="30"/>
  <c r="V1941" i="30"/>
  <c r="V1942" i="30"/>
  <c r="V1943" i="30"/>
  <c r="V1944" i="30"/>
  <c r="V1945" i="30"/>
  <c r="V1946" i="30"/>
  <c r="V1947" i="30"/>
  <c r="V1948" i="30"/>
  <c r="V1949" i="30"/>
  <c r="V1950" i="30"/>
  <c r="V1951" i="30"/>
  <c r="V1952" i="30"/>
  <c r="V1953" i="30"/>
  <c r="V1954" i="30"/>
  <c r="V1955" i="30"/>
  <c r="V1956" i="30"/>
  <c r="V1957" i="30"/>
  <c r="V1958" i="30"/>
  <c r="V1959" i="30"/>
  <c r="V1960" i="30"/>
  <c r="V1961" i="30"/>
  <c r="V1962" i="30"/>
  <c r="V1963" i="30"/>
  <c r="V1964" i="30"/>
  <c r="V1965" i="30"/>
  <c r="V1966" i="30"/>
  <c r="V1967" i="30"/>
  <c r="V1968" i="30"/>
  <c r="V1969" i="30"/>
  <c r="V1970" i="30"/>
  <c r="V1971" i="30"/>
  <c r="V1972" i="30"/>
  <c r="V1973" i="30"/>
  <c r="V1974" i="30"/>
  <c r="V1975" i="30"/>
  <c r="V1976" i="30"/>
  <c r="V1977" i="30"/>
  <c r="V1978" i="30"/>
  <c r="V1979" i="30"/>
  <c r="V1980" i="30"/>
  <c r="V1981" i="30"/>
  <c r="V1982" i="30"/>
  <c r="V1983" i="30"/>
  <c r="V1984" i="30"/>
  <c r="V1985" i="30"/>
  <c r="V1986" i="30"/>
  <c r="V1987" i="30"/>
  <c r="V1988" i="30"/>
  <c r="V1989" i="30"/>
  <c r="V1990" i="30"/>
  <c r="V1991" i="30"/>
  <c r="V1992" i="30"/>
  <c r="V1993" i="30"/>
  <c r="V1994" i="30"/>
  <c r="V1995" i="30"/>
  <c r="V1996" i="30"/>
  <c r="V1997" i="30"/>
  <c r="V1998" i="30"/>
  <c r="V1999" i="30"/>
  <c r="V2000" i="30"/>
  <c r="V2001" i="30"/>
  <c r="V2002" i="30"/>
  <c r="V2003" i="30"/>
  <c r="V2004" i="30"/>
  <c r="V2005" i="30"/>
  <c r="V2006" i="30"/>
  <c r="V2007" i="30"/>
  <c r="V2008" i="30"/>
  <c r="V2009" i="30"/>
  <c r="V2010" i="30"/>
  <c r="V2011" i="30"/>
  <c r="V2012" i="30"/>
  <c r="V2013" i="30"/>
  <c r="V2014" i="30"/>
  <c r="V2015" i="30"/>
  <c r="V2016" i="30"/>
  <c r="V2017" i="30"/>
  <c r="V2018" i="30"/>
  <c r="V2019" i="30"/>
  <c r="V2020" i="30"/>
  <c r="V2021" i="30"/>
  <c r="V2022" i="30"/>
  <c r="V2023" i="30"/>
  <c r="V2024" i="30"/>
  <c r="V2025" i="30"/>
  <c r="V2026" i="30"/>
  <c r="V2027" i="30"/>
  <c r="V2028" i="30"/>
  <c r="V2029" i="30"/>
  <c r="V2030" i="30"/>
  <c r="V2031" i="30"/>
  <c r="V2032" i="30"/>
  <c r="V2033" i="30"/>
  <c r="V2034" i="30"/>
  <c r="V2035" i="30"/>
  <c r="V2036" i="30"/>
  <c r="V2037" i="30"/>
  <c r="V2038" i="30"/>
  <c r="V2039" i="30"/>
  <c r="V2040" i="30"/>
  <c r="V2041" i="30"/>
  <c r="V2042" i="30"/>
  <c r="V2043" i="30"/>
  <c r="V2044" i="30"/>
  <c r="V2045" i="30"/>
  <c r="V2046" i="30"/>
  <c r="V2047" i="30"/>
  <c r="V2048" i="30"/>
  <c r="V2049" i="30"/>
  <c r="V2050" i="30"/>
  <c r="V2051" i="30"/>
  <c r="V2052" i="30"/>
  <c r="V2053" i="30"/>
  <c r="V2054" i="30"/>
  <c r="V2055" i="30"/>
  <c r="V2056" i="30"/>
  <c r="V2057" i="30"/>
  <c r="V2058" i="30"/>
  <c r="V2059" i="30"/>
  <c r="V2060" i="30"/>
  <c r="V2061" i="30"/>
  <c r="V2062" i="30"/>
  <c r="V2063" i="30"/>
  <c r="V2064" i="30"/>
  <c r="V2065" i="30"/>
  <c r="V2066" i="30"/>
  <c r="V2067" i="30"/>
  <c r="V2068" i="30"/>
  <c r="V2069" i="30"/>
  <c r="V2070" i="30"/>
  <c r="V2071" i="30"/>
  <c r="V2072" i="30"/>
  <c r="V2073" i="30"/>
  <c r="V2074" i="30"/>
  <c r="V2075" i="30"/>
  <c r="V2076" i="30"/>
  <c r="V2077" i="30"/>
  <c r="V2078" i="30"/>
  <c r="V2079" i="30"/>
  <c r="V2080" i="30"/>
  <c r="V2081" i="30"/>
  <c r="V2082" i="30"/>
  <c r="V2083" i="30"/>
  <c r="V2084" i="30"/>
  <c r="V2085" i="30"/>
  <c r="V2086" i="30"/>
  <c r="V2087" i="30"/>
  <c r="V2088" i="30"/>
  <c r="V2089" i="30"/>
  <c r="V2090" i="30"/>
  <c r="V2091" i="30"/>
  <c r="V2092" i="30"/>
  <c r="V2093" i="30"/>
  <c r="V2094" i="30"/>
  <c r="V2095" i="30"/>
  <c r="V2096" i="30"/>
  <c r="V2097" i="30"/>
  <c r="V2098" i="30"/>
  <c r="V2099" i="30"/>
  <c r="V2100" i="30"/>
  <c r="V2101" i="30"/>
  <c r="V2102" i="30"/>
  <c r="V2103" i="30"/>
  <c r="V2104" i="30"/>
  <c r="V2105" i="30"/>
  <c r="V2106" i="30"/>
  <c r="V2107" i="30"/>
  <c r="V2108" i="30"/>
  <c r="V2109" i="30"/>
  <c r="V2110" i="30"/>
  <c r="V2111" i="30"/>
  <c r="V2112" i="30"/>
  <c r="V2113" i="30"/>
  <c r="V2114" i="30"/>
  <c r="V2115" i="30"/>
  <c r="V2116" i="30"/>
  <c r="V2117" i="30"/>
  <c r="V2118" i="30"/>
  <c r="V2119" i="30"/>
  <c r="V2120" i="30"/>
  <c r="V2121" i="30"/>
  <c r="V2122" i="30"/>
  <c r="V2123" i="30"/>
  <c r="V2124" i="30"/>
  <c r="V2125" i="30"/>
  <c r="V2126" i="30"/>
  <c r="V2127" i="30"/>
  <c r="V2128" i="30"/>
  <c r="V2129" i="30"/>
  <c r="V2130" i="30"/>
  <c r="V2131" i="30"/>
  <c r="V2132" i="30"/>
  <c r="V2133" i="30"/>
  <c r="V2134" i="30"/>
  <c r="V2135" i="30"/>
  <c r="V2136" i="30"/>
  <c r="V2137" i="30"/>
  <c r="V2138" i="30"/>
  <c r="V2139" i="30"/>
  <c r="V2140" i="30"/>
  <c r="V2141" i="30"/>
  <c r="V2142" i="30"/>
  <c r="V2143" i="30"/>
  <c r="V2144" i="30"/>
  <c r="V2145" i="30"/>
  <c r="V2146" i="30"/>
  <c r="V2147" i="30"/>
  <c r="V2148" i="30"/>
  <c r="V2149" i="30"/>
  <c r="V2150" i="30"/>
  <c r="V2151" i="30"/>
  <c r="V2152" i="30"/>
  <c r="V2153" i="30"/>
  <c r="V2154" i="30"/>
  <c r="V2155" i="30"/>
  <c r="V2156" i="30"/>
  <c r="V2157" i="30"/>
  <c r="V2158" i="30"/>
  <c r="V2159" i="30"/>
  <c r="V2160" i="30"/>
  <c r="V2161" i="30"/>
  <c r="V2162" i="30"/>
  <c r="V2163" i="30"/>
  <c r="V2164" i="30"/>
  <c r="V2165" i="30"/>
  <c r="V2166" i="30"/>
  <c r="V2167" i="30"/>
  <c r="V2168" i="30"/>
  <c r="V2169" i="30"/>
  <c r="V2170" i="30"/>
  <c r="V2171" i="30"/>
  <c r="V2172" i="30"/>
  <c r="V2173" i="30"/>
  <c r="V2174" i="30"/>
  <c r="V2175" i="30"/>
  <c r="V2176" i="30"/>
  <c r="V2177" i="30"/>
  <c r="V2178" i="30"/>
  <c r="V2179" i="30"/>
  <c r="V2180" i="30"/>
  <c r="V2181" i="30"/>
  <c r="V2182" i="30"/>
  <c r="V2183" i="30"/>
  <c r="V2184" i="30"/>
  <c r="V2185" i="30"/>
  <c r="V2186" i="30"/>
  <c r="V2187" i="30"/>
  <c r="V2188" i="30"/>
  <c r="V2189" i="30"/>
  <c r="V2190" i="30"/>
  <c r="V2191" i="30"/>
  <c r="V2192" i="30"/>
  <c r="V2193" i="30"/>
  <c r="V2194" i="30"/>
  <c r="V2195" i="30"/>
  <c r="V2196" i="30"/>
  <c r="V2197" i="30"/>
  <c r="V2198" i="30"/>
  <c r="V2199" i="30"/>
  <c r="V2200" i="30"/>
  <c r="V2201" i="30"/>
  <c r="V2202" i="30"/>
  <c r="V2203" i="30"/>
  <c r="V2204" i="30"/>
  <c r="V2205" i="30"/>
  <c r="V2206" i="30"/>
  <c r="V2207" i="30"/>
  <c r="V2208" i="30"/>
  <c r="V2209" i="30"/>
  <c r="V2210" i="30"/>
  <c r="V2211" i="30"/>
  <c r="V2212" i="30"/>
  <c r="V2213" i="30"/>
  <c r="V2214" i="30"/>
  <c r="V2215" i="30"/>
  <c r="V2216" i="30"/>
  <c r="V2217" i="30"/>
  <c r="V2218" i="30"/>
  <c r="V2219" i="30"/>
  <c r="V2220" i="30"/>
  <c r="V2221" i="30"/>
  <c r="V2222" i="30"/>
  <c r="V2223" i="30"/>
  <c r="V2224" i="30"/>
  <c r="V2225" i="30"/>
  <c r="V2226" i="30"/>
  <c r="V2227" i="30"/>
  <c r="V2228" i="30"/>
  <c r="V2229" i="30"/>
  <c r="V2230" i="30"/>
  <c r="V2231" i="30"/>
  <c r="V2232" i="30"/>
  <c r="V2233" i="30"/>
  <c r="V2234" i="30"/>
  <c r="V2235" i="30"/>
  <c r="V2236" i="30"/>
  <c r="V2237" i="30"/>
  <c r="V2238" i="30"/>
  <c r="V2239" i="30"/>
  <c r="V2240" i="30"/>
  <c r="V2241" i="30"/>
  <c r="V2242" i="30"/>
  <c r="V2243" i="30"/>
  <c r="V2244" i="30"/>
  <c r="V2245" i="30"/>
  <c r="V2246" i="30"/>
  <c r="V2247" i="30"/>
  <c r="V2248" i="30"/>
  <c r="V2249" i="30"/>
  <c r="V2250" i="30"/>
  <c r="V2251" i="30"/>
  <c r="V2252" i="30"/>
  <c r="V2253" i="30"/>
  <c r="V2254" i="30"/>
  <c r="V2255" i="30"/>
  <c r="V2256" i="30"/>
  <c r="V2257" i="30"/>
  <c r="V2258" i="30"/>
  <c r="V2259" i="30"/>
  <c r="V2260" i="30"/>
  <c r="V2261" i="30"/>
  <c r="V2262" i="30"/>
  <c r="V2263" i="30"/>
  <c r="V2264" i="30"/>
  <c r="V2265" i="30"/>
  <c r="V2266" i="30"/>
  <c r="V2267" i="30"/>
  <c r="V2268" i="30"/>
  <c r="V2269" i="30"/>
  <c r="V2270" i="30"/>
  <c r="V2271" i="30"/>
  <c r="V2272" i="30"/>
  <c r="V2273" i="30"/>
  <c r="V2274" i="30"/>
  <c r="V2275" i="30"/>
  <c r="V2276" i="30"/>
  <c r="V2277" i="30"/>
  <c r="V2278" i="30"/>
  <c r="V2279" i="30"/>
  <c r="V2280" i="30"/>
  <c r="V2281" i="30"/>
  <c r="V2282" i="30"/>
  <c r="V2283" i="30"/>
  <c r="V2284" i="30"/>
  <c r="V2285" i="30"/>
  <c r="V2286" i="30"/>
  <c r="V2287" i="30"/>
  <c r="V2288" i="30"/>
  <c r="V2289" i="30"/>
  <c r="V2290" i="30"/>
  <c r="V2291" i="30"/>
  <c r="V2292" i="30"/>
  <c r="V2293" i="30"/>
  <c r="V2294" i="30"/>
  <c r="V2295" i="30"/>
  <c r="V2296" i="30"/>
  <c r="V2297" i="30"/>
  <c r="V2298" i="30"/>
  <c r="V2299" i="30"/>
  <c r="V2300" i="30"/>
  <c r="V2301" i="30"/>
  <c r="V2302" i="30"/>
  <c r="V2303" i="30"/>
  <c r="V2304" i="30"/>
  <c r="V2305" i="30"/>
  <c r="V2306" i="30"/>
  <c r="V2307" i="30"/>
  <c r="V2308" i="30"/>
  <c r="V2309" i="30"/>
  <c r="V2310" i="30"/>
  <c r="V2311" i="30"/>
  <c r="V2312" i="30"/>
  <c r="V2313" i="30"/>
  <c r="V2314" i="30"/>
  <c r="V2315" i="30"/>
  <c r="V2316" i="30"/>
  <c r="V2317" i="30"/>
  <c r="V2318" i="30"/>
  <c r="V2319" i="30"/>
  <c r="V2320" i="30"/>
  <c r="V2321" i="30"/>
  <c r="V2322" i="30"/>
  <c r="V2323" i="30"/>
  <c r="V2324" i="30"/>
  <c r="V2325" i="30"/>
  <c r="V2326" i="30"/>
  <c r="V2327" i="30"/>
  <c r="V2328" i="30"/>
  <c r="V2329" i="30"/>
  <c r="V2330" i="30"/>
  <c r="V2331" i="30"/>
  <c r="V2332" i="30"/>
  <c r="V2333" i="30"/>
  <c r="V2334" i="30"/>
  <c r="V2335" i="30"/>
  <c r="V2336" i="30"/>
  <c r="V2337" i="30"/>
  <c r="V2338" i="30"/>
  <c r="V2339" i="30"/>
  <c r="V2340" i="30"/>
  <c r="V2341" i="30"/>
  <c r="V2342" i="30"/>
  <c r="V2343" i="30"/>
  <c r="V2344" i="30"/>
  <c r="V2345" i="30"/>
  <c r="V2346" i="30"/>
  <c r="V2347" i="30"/>
  <c r="V2348" i="30"/>
  <c r="V2349" i="30"/>
  <c r="V2350" i="30"/>
  <c r="V2351" i="30"/>
  <c r="V2352" i="30"/>
  <c r="V2353" i="30"/>
  <c r="V2354" i="30"/>
  <c r="V2355" i="30"/>
  <c r="V2356" i="30"/>
  <c r="V2357" i="30"/>
  <c r="V2358" i="30"/>
  <c r="V2359" i="30"/>
  <c r="V2360" i="30"/>
  <c r="V2361" i="30"/>
  <c r="V2362" i="30"/>
  <c r="V2363" i="30"/>
  <c r="V2364" i="30"/>
  <c r="V2365" i="30"/>
  <c r="V2366" i="30"/>
  <c r="V2367" i="30"/>
  <c r="V2368" i="30"/>
  <c r="V2369" i="30"/>
  <c r="V2370" i="30"/>
  <c r="V2371" i="30"/>
  <c r="V2372" i="30"/>
  <c r="V2373" i="30"/>
  <c r="V2374" i="30"/>
  <c r="V2375" i="30"/>
  <c r="V2376" i="30"/>
  <c r="V2377" i="30"/>
  <c r="V2378" i="30"/>
  <c r="V2379" i="30"/>
  <c r="V2380" i="30"/>
  <c r="V2381" i="30"/>
  <c r="V2382" i="30"/>
  <c r="V2383" i="30"/>
  <c r="V2384" i="30"/>
  <c r="V2385" i="30"/>
  <c r="V2386" i="30"/>
  <c r="V2387" i="30"/>
  <c r="V2388" i="30"/>
  <c r="V2389" i="30"/>
  <c r="V2390" i="30"/>
  <c r="V2391" i="30"/>
  <c r="V2392" i="30"/>
  <c r="V2393" i="30"/>
  <c r="V2394" i="30"/>
  <c r="V2395" i="30"/>
  <c r="V2396" i="30"/>
  <c r="V2397" i="30"/>
  <c r="V2398" i="30"/>
  <c r="V2399" i="30"/>
  <c r="V2400" i="30"/>
  <c r="V2401" i="30"/>
  <c r="V2402" i="30"/>
  <c r="V2403" i="30"/>
  <c r="V2404" i="30"/>
  <c r="V2405" i="30"/>
  <c r="V2406" i="30"/>
  <c r="V2407" i="30"/>
  <c r="V2408" i="30"/>
  <c r="V2409" i="30"/>
  <c r="V2410" i="30"/>
  <c r="V2411" i="30"/>
  <c r="V2412" i="30"/>
  <c r="V2413" i="30"/>
  <c r="V2414" i="30"/>
  <c r="V2415" i="30"/>
  <c r="V2416" i="30"/>
  <c r="V2417" i="30"/>
  <c r="V2418" i="30"/>
  <c r="V2419" i="30"/>
  <c r="V2420" i="30"/>
  <c r="V2421" i="30"/>
  <c r="V2422" i="30"/>
  <c r="V2423" i="30"/>
  <c r="V2424" i="30"/>
  <c r="V2425" i="30"/>
  <c r="V2426" i="30"/>
  <c r="V2427" i="30"/>
  <c r="V2428" i="30"/>
  <c r="V2429" i="30"/>
  <c r="V2430" i="30"/>
  <c r="V2431" i="30"/>
  <c r="V2432" i="30"/>
  <c r="V2433" i="30"/>
  <c r="V2434" i="30"/>
  <c r="V2435" i="30"/>
  <c r="V2436" i="30"/>
  <c r="V2437" i="30"/>
  <c r="V2438" i="30"/>
  <c r="V2439" i="30"/>
  <c r="V2440" i="30"/>
  <c r="V2441" i="30"/>
  <c r="V2442" i="30"/>
  <c r="V2443" i="30"/>
  <c r="V2444" i="30"/>
  <c r="V2445" i="30"/>
  <c r="V2446" i="30"/>
  <c r="V2447" i="30"/>
  <c r="V2448" i="30"/>
  <c r="V2449" i="30"/>
  <c r="V2450" i="30"/>
  <c r="V2451" i="30"/>
  <c r="V2452" i="30"/>
  <c r="V2453" i="30"/>
  <c r="V2454" i="30"/>
  <c r="V2455" i="30"/>
  <c r="V2456" i="30"/>
  <c r="V2457" i="30"/>
  <c r="V2458" i="30"/>
  <c r="V2459" i="30"/>
  <c r="V2460" i="30"/>
  <c r="V2461" i="30"/>
  <c r="V2462" i="30"/>
  <c r="V2463" i="30"/>
  <c r="V2464" i="30"/>
  <c r="V2465" i="30"/>
  <c r="V2466" i="30"/>
  <c r="V2467" i="30"/>
  <c r="V2468" i="30"/>
  <c r="V2469" i="30"/>
  <c r="V2470" i="30"/>
  <c r="V2471" i="30"/>
  <c r="V2472" i="30"/>
  <c r="V2473" i="30"/>
  <c r="V2474" i="30"/>
  <c r="V2475" i="30"/>
  <c r="V2476" i="30"/>
  <c r="V2477" i="30"/>
  <c r="V2478" i="30"/>
  <c r="V2479" i="30"/>
  <c r="V2480" i="30"/>
  <c r="V2481" i="30"/>
  <c r="V2482" i="30"/>
  <c r="V2483" i="30"/>
  <c r="V2484" i="30"/>
  <c r="V2485" i="30"/>
  <c r="V2486" i="30"/>
  <c r="V2487" i="30"/>
  <c r="V2488" i="30"/>
  <c r="V2489" i="30"/>
  <c r="V2490" i="30"/>
  <c r="V2491" i="30"/>
  <c r="V2492" i="30"/>
  <c r="V2493" i="30"/>
  <c r="V2494" i="30"/>
  <c r="V2495" i="30"/>
  <c r="V2496" i="30"/>
  <c r="V2497" i="30"/>
  <c r="V2498" i="30"/>
  <c r="V2499" i="30"/>
  <c r="V2500" i="30"/>
  <c r="V2501" i="30"/>
  <c r="V2502" i="30"/>
  <c r="V2503" i="30"/>
  <c r="V2504" i="30"/>
  <c r="V2505" i="30"/>
  <c r="V2506" i="30"/>
  <c r="V2507" i="30"/>
  <c r="V2508" i="30"/>
  <c r="V2509" i="30"/>
  <c r="V2510" i="30"/>
  <c r="V2511" i="30"/>
  <c r="V2512" i="30"/>
  <c r="V2513" i="30"/>
  <c r="V2514" i="30"/>
  <c r="V2515" i="30"/>
  <c r="V2516" i="30"/>
  <c r="V2517" i="30"/>
  <c r="V2518" i="30"/>
  <c r="V2519" i="30"/>
  <c r="V2520" i="30"/>
  <c r="V2521" i="30"/>
  <c r="V2522" i="30"/>
  <c r="V2523" i="30"/>
  <c r="V2524" i="30"/>
  <c r="V2525" i="30"/>
  <c r="V2526" i="30"/>
  <c r="V2527" i="30"/>
  <c r="V2528" i="30"/>
  <c r="V2529" i="30"/>
  <c r="V2530" i="30"/>
  <c r="V2531" i="30"/>
  <c r="V2532" i="30"/>
  <c r="V2533" i="30"/>
  <c r="V2534" i="30"/>
  <c r="V2535" i="30"/>
  <c r="V2536" i="30"/>
  <c r="V2537" i="30"/>
  <c r="V2538" i="30"/>
  <c r="V2539" i="30"/>
  <c r="V2540" i="30"/>
  <c r="V2541" i="30"/>
  <c r="V2542" i="30"/>
  <c r="V2543" i="30"/>
  <c r="V2544" i="30"/>
  <c r="V2545" i="30"/>
  <c r="V2546" i="30"/>
  <c r="V2547" i="30"/>
  <c r="V2548" i="30"/>
  <c r="V2549" i="30"/>
  <c r="V2550" i="30"/>
  <c r="V2551" i="30"/>
  <c r="V2552" i="30"/>
  <c r="V2553" i="30"/>
  <c r="V2554" i="30"/>
  <c r="V2555" i="30"/>
  <c r="V2556" i="30"/>
  <c r="V2557" i="30"/>
  <c r="V2558" i="30"/>
  <c r="V2559" i="30"/>
  <c r="V2560" i="30"/>
  <c r="V2561" i="30"/>
  <c r="V2562" i="30"/>
  <c r="V2563" i="30"/>
  <c r="V2564" i="30"/>
  <c r="V2565" i="30"/>
  <c r="V2566" i="30"/>
  <c r="V2567" i="30"/>
  <c r="V2568" i="30"/>
  <c r="V2569" i="30"/>
  <c r="V2570" i="30"/>
  <c r="V2571" i="30"/>
  <c r="V2572" i="30"/>
  <c r="V2573" i="30"/>
  <c r="V2574" i="30"/>
  <c r="V2575" i="30"/>
  <c r="V2576" i="30"/>
  <c r="V2577" i="30"/>
  <c r="V2578" i="30"/>
  <c r="V2579" i="30"/>
  <c r="V2580" i="30"/>
  <c r="V2581" i="30"/>
  <c r="V2582" i="30"/>
  <c r="V2583" i="30"/>
  <c r="V2584" i="30"/>
  <c r="V2585" i="30"/>
  <c r="V2586" i="30"/>
  <c r="V2587" i="30"/>
  <c r="V2588" i="30"/>
  <c r="V2589" i="30"/>
  <c r="V2590" i="30"/>
  <c r="V2591" i="30"/>
  <c r="V2592" i="30"/>
  <c r="V2593" i="30"/>
  <c r="V2594" i="30"/>
  <c r="V2595" i="30"/>
  <c r="V2596" i="30"/>
  <c r="V2597" i="30"/>
  <c r="V2598" i="30"/>
  <c r="V2599" i="30"/>
  <c r="V2600" i="30"/>
  <c r="V2601" i="30"/>
  <c r="V2602" i="30"/>
  <c r="V2603" i="30"/>
  <c r="V2604" i="30"/>
  <c r="V2605" i="30"/>
  <c r="V2606" i="30"/>
  <c r="V2607" i="30"/>
  <c r="V2608" i="30"/>
  <c r="V2609" i="30"/>
  <c r="V2610" i="30"/>
  <c r="V2611" i="30"/>
  <c r="V2612" i="30"/>
  <c r="V2613" i="30"/>
  <c r="V2614" i="30"/>
  <c r="V2615" i="30"/>
  <c r="V2616" i="30"/>
  <c r="V2617" i="30"/>
  <c r="V2618" i="30"/>
  <c r="V2619" i="30"/>
  <c r="V2620" i="30"/>
  <c r="V2621" i="30"/>
  <c r="V2622" i="30"/>
  <c r="V2623" i="30"/>
  <c r="V2624" i="30"/>
  <c r="V2625" i="30"/>
  <c r="V2626" i="30"/>
  <c r="V2627" i="30"/>
  <c r="V2628" i="30"/>
  <c r="V2629" i="30"/>
  <c r="V2630" i="30"/>
  <c r="V2631" i="30"/>
  <c r="V2632" i="30"/>
  <c r="V2633" i="30"/>
  <c r="V2634" i="30"/>
  <c r="V2635" i="30"/>
  <c r="V2636" i="30"/>
  <c r="V2637" i="30"/>
  <c r="V2638" i="30"/>
  <c r="V2639" i="30"/>
  <c r="V2640" i="30"/>
  <c r="V2641" i="30"/>
  <c r="V2" i="30"/>
  <c r="U3" i="30"/>
  <c r="U3211" i="30"/>
  <c r="U3209" i="30"/>
  <c r="U4" i="30"/>
  <c r="U5" i="30"/>
  <c r="U6" i="30"/>
  <c r="U7" i="30"/>
  <c r="U8" i="30"/>
  <c r="U9" i="30"/>
  <c r="U10" i="30"/>
  <c r="U11" i="30"/>
  <c r="U12" i="30"/>
  <c r="U13" i="30"/>
  <c r="U14" i="30"/>
  <c r="U15" i="30"/>
  <c r="U16" i="30"/>
  <c r="U17" i="30"/>
  <c r="U18" i="30"/>
  <c r="U19" i="30"/>
  <c r="U20" i="30"/>
  <c r="U3207" i="30"/>
  <c r="U3212" i="30"/>
  <c r="U3213" i="30"/>
  <c r="U21" i="30"/>
  <c r="U22" i="30"/>
  <c r="U23" i="30"/>
  <c r="U24" i="30"/>
  <c r="U25" i="30"/>
  <c r="U26" i="30"/>
  <c r="U27" i="30"/>
  <c r="U3324" i="30"/>
  <c r="U28" i="30"/>
  <c r="U29" i="30"/>
  <c r="U30" i="30"/>
  <c r="U31" i="30"/>
  <c r="U32" i="30"/>
  <c r="U33" i="30"/>
  <c r="U34" i="30"/>
  <c r="U35" i="30"/>
  <c r="U3206" i="30"/>
  <c r="U3208" i="30"/>
  <c r="U3210" i="30"/>
  <c r="U36" i="30"/>
  <c r="U37" i="30"/>
  <c r="U38" i="30"/>
  <c r="U39" i="30"/>
  <c r="U40" i="30"/>
  <c r="U41" i="30"/>
  <c r="U42" i="30"/>
  <c r="U43" i="30"/>
  <c r="U44" i="30"/>
  <c r="U45" i="30"/>
  <c r="U46" i="30"/>
  <c r="U47" i="30"/>
  <c r="U48" i="30"/>
  <c r="U49" i="30"/>
  <c r="U50" i="30"/>
  <c r="U51" i="30"/>
  <c r="U52" i="30"/>
  <c r="U53" i="30"/>
  <c r="U54" i="30"/>
  <c r="U55" i="30"/>
  <c r="U56" i="30"/>
  <c r="U3202" i="30"/>
  <c r="U3203" i="30"/>
  <c r="U3204" i="30"/>
  <c r="U3205" i="30"/>
  <c r="U57" i="30"/>
  <c r="U58" i="30"/>
  <c r="U59" i="30"/>
  <c r="U60" i="30"/>
  <c r="U61" i="30"/>
  <c r="U62" i="30"/>
  <c r="U63" i="30"/>
  <c r="U64" i="30"/>
  <c r="U65" i="30"/>
  <c r="U66" i="30"/>
  <c r="U67" i="30"/>
  <c r="U68" i="30"/>
  <c r="U69" i="30"/>
  <c r="U70" i="30"/>
  <c r="U71" i="30"/>
  <c r="U72" i="30"/>
  <c r="U73" i="30"/>
  <c r="U74" i="30"/>
  <c r="U75" i="30"/>
  <c r="U76" i="30"/>
  <c r="U77" i="30"/>
  <c r="U78" i="30"/>
  <c r="U79" i="30"/>
  <c r="U80" i="30"/>
  <c r="U81" i="30"/>
  <c r="U82" i="30"/>
  <c r="U83" i="30"/>
  <c r="U84" i="30"/>
  <c r="U85" i="30"/>
  <c r="U86" i="30"/>
  <c r="U87" i="30"/>
  <c r="U88" i="30"/>
  <c r="U89" i="30"/>
  <c r="U90" i="30"/>
  <c r="U91" i="30"/>
  <c r="U92" i="30"/>
  <c r="U93" i="30"/>
  <c r="U94" i="30"/>
  <c r="U95" i="30"/>
  <c r="U96" i="30"/>
  <c r="U97" i="30"/>
  <c r="U98" i="30"/>
  <c r="U99" i="30"/>
  <c r="U100" i="30"/>
  <c r="U3199" i="30"/>
  <c r="U3200" i="30"/>
  <c r="U3201" i="30"/>
  <c r="U101" i="30"/>
  <c r="U102" i="30"/>
  <c r="U103" i="30"/>
  <c r="U104" i="30"/>
  <c r="U105" i="30"/>
  <c r="U106" i="30"/>
  <c r="U107" i="30"/>
  <c r="U108" i="30"/>
  <c r="U109" i="30"/>
  <c r="U110" i="30"/>
  <c r="U111" i="30"/>
  <c r="U112" i="30"/>
  <c r="U113" i="30"/>
  <c r="U114" i="30"/>
  <c r="U115" i="30"/>
  <c r="U116" i="30"/>
  <c r="U117" i="30"/>
  <c r="U118" i="30"/>
  <c r="U119" i="30"/>
  <c r="U120" i="30"/>
  <c r="U121" i="30"/>
  <c r="U122" i="30"/>
  <c r="U123" i="30"/>
  <c r="U124" i="30"/>
  <c r="U125" i="30"/>
  <c r="U126" i="30"/>
  <c r="U127" i="30"/>
  <c r="U128" i="30"/>
  <c r="U129" i="30"/>
  <c r="U130" i="30"/>
  <c r="U131" i="30"/>
  <c r="U132" i="30"/>
  <c r="U133" i="30"/>
  <c r="U134" i="30"/>
  <c r="U135" i="30"/>
  <c r="U136" i="30"/>
  <c r="U137" i="30"/>
  <c r="U138" i="30"/>
  <c r="U139" i="30"/>
  <c r="U140" i="30"/>
  <c r="U141" i="30"/>
  <c r="U142" i="30"/>
  <c r="U143" i="30"/>
  <c r="U144" i="30"/>
  <c r="U145" i="30"/>
  <c r="U146" i="30"/>
  <c r="U147" i="30"/>
  <c r="U148" i="30"/>
  <c r="U149" i="30"/>
  <c r="U150" i="30"/>
  <c r="U151" i="30"/>
  <c r="U152" i="30"/>
  <c r="U153" i="30"/>
  <c r="U154" i="30"/>
  <c r="U155" i="30"/>
  <c r="U156" i="30"/>
  <c r="U157" i="30"/>
  <c r="U158" i="30"/>
  <c r="U159" i="30"/>
  <c r="U160" i="30"/>
  <c r="U161" i="30"/>
  <c r="U162" i="30"/>
  <c r="U163" i="30"/>
  <c r="U164" i="30"/>
  <c r="U165" i="30"/>
  <c r="U166" i="30"/>
  <c r="U167" i="30"/>
  <c r="U168" i="30"/>
  <c r="U169" i="30"/>
  <c r="U170" i="30"/>
  <c r="U171" i="30"/>
  <c r="U172" i="30"/>
  <c r="U173" i="30"/>
  <c r="U174" i="30"/>
  <c r="U175" i="30"/>
  <c r="U176" i="30"/>
  <c r="U177" i="30"/>
  <c r="U178" i="30"/>
  <c r="U179" i="30"/>
  <c r="U180" i="30"/>
  <c r="U181" i="30"/>
  <c r="U182" i="30"/>
  <c r="U183" i="30"/>
  <c r="U184" i="30"/>
  <c r="U185" i="30"/>
  <c r="U186" i="30"/>
  <c r="U187" i="30"/>
  <c r="U188" i="30"/>
  <c r="U189" i="30"/>
  <c r="U190" i="30"/>
  <c r="U191" i="30"/>
  <c r="U192" i="30"/>
  <c r="U193" i="30"/>
  <c r="U194" i="30"/>
  <c r="U195" i="30"/>
  <c r="U196" i="30"/>
  <c r="U197" i="30"/>
  <c r="U198" i="30"/>
  <c r="U199" i="30"/>
  <c r="U200" i="30"/>
  <c r="U201" i="30"/>
  <c r="U202" i="30"/>
  <c r="U203" i="30"/>
  <c r="U204" i="30"/>
  <c r="U205" i="30"/>
  <c r="U206" i="30"/>
  <c r="U207" i="30"/>
  <c r="U208" i="30"/>
  <c r="U209" i="30"/>
  <c r="U210" i="30"/>
  <c r="U211" i="30"/>
  <c r="U212" i="30"/>
  <c r="U213" i="30"/>
  <c r="U214" i="30"/>
  <c r="U215" i="30"/>
  <c r="U216" i="30"/>
  <c r="U217" i="30"/>
  <c r="U218" i="30"/>
  <c r="U219" i="30"/>
  <c r="U220" i="30"/>
  <c r="U221" i="30"/>
  <c r="U222" i="30"/>
  <c r="U223" i="30"/>
  <c r="U224" i="30"/>
  <c r="U225" i="30"/>
  <c r="U226" i="30"/>
  <c r="U227" i="30"/>
  <c r="U228" i="30"/>
  <c r="U229" i="30"/>
  <c r="U230" i="30"/>
  <c r="U231" i="30"/>
  <c r="U232" i="30"/>
  <c r="U233" i="30"/>
  <c r="U234" i="30"/>
  <c r="U235" i="30"/>
  <c r="U236" i="30"/>
  <c r="U237" i="30"/>
  <c r="U238" i="30"/>
  <c r="U239" i="30"/>
  <c r="U240" i="30"/>
  <c r="U241" i="30"/>
  <c r="U242" i="30"/>
  <c r="U243" i="30"/>
  <c r="U244" i="30"/>
  <c r="U245" i="30"/>
  <c r="U246" i="30"/>
  <c r="U247" i="30"/>
  <c r="U248" i="30"/>
  <c r="U249" i="30"/>
  <c r="U250" i="30"/>
  <c r="U251" i="30"/>
  <c r="U252" i="30"/>
  <c r="U253" i="30"/>
  <c r="U254" i="30"/>
  <c r="U255" i="30"/>
  <c r="U256" i="30"/>
  <c r="U257" i="30"/>
  <c r="U258" i="30"/>
  <c r="U259" i="30"/>
  <c r="U260" i="30"/>
  <c r="U261" i="30"/>
  <c r="U262" i="30"/>
  <c r="U263" i="30"/>
  <c r="U264" i="30"/>
  <c r="U265" i="30"/>
  <c r="U266" i="30"/>
  <c r="U267" i="30"/>
  <c r="U268" i="30"/>
  <c r="U269" i="30"/>
  <c r="U270" i="30"/>
  <c r="U271" i="30"/>
  <c r="U272" i="30"/>
  <c r="U273" i="30"/>
  <c r="U274" i="30"/>
  <c r="U275" i="30"/>
  <c r="U276" i="30"/>
  <c r="U277" i="30"/>
  <c r="U278" i="30"/>
  <c r="U279" i="30"/>
  <c r="U280" i="30"/>
  <c r="U281" i="30"/>
  <c r="U282" i="30"/>
  <c r="U283" i="30"/>
  <c r="U284" i="30"/>
  <c r="U285" i="30"/>
  <c r="U286" i="30"/>
  <c r="U287" i="30"/>
  <c r="U288" i="30"/>
  <c r="U289" i="30"/>
  <c r="U290" i="30"/>
  <c r="U291" i="30"/>
  <c r="U292" i="30"/>
  <c r="U293" i="30"/>
  <c r="U294" i="30"/>
  <c r="U295" i="30"/>
  <c r="U296" i="30"/>
  <c r="U297" i="30"/>
  <c r="U298" i="30"/>
  <c r="U299" i="30"/>
  <c r="U300" i="30"/>
  <c r="U301" i="30"/>
  <c r="U302" i="30"/>
  <c r="U303" i="30"/>
  <c r="U304" i="30"/>
  <c r="U305" i="30"/>
  <c r="U306" i="30"/>
  <c r="U307" i="30"/>
  <c r="U308" i="30"/>
  <c r="U309" i="30"/>
  <c r="U310" i="30"/>
  <c r="U311" i="30"/>
  <c r="U312" i="30"/>
  <c r="U313" i="30"/>
  <c r="U314" i="30"/>
  <c r="U315" i="30"/>
  <c r="U316" i="30"/>
  <c r="U317" i="30"/>
  <c r="U318" i="30"/>
  <c r="U319" i="30"/>
  <c r="U320" i="30"/>
  <c r="U321" i="30"/>
  <c r="U322" i="30"/>
  <c r="U323" i="30"/>
  <c r="U324" i="30"/>
  <c r="U325" i="30"/>
  <c r="U326" i="30"/>
  <c r="U327" i="30"/>
  <c r="U328" i="30"/>
  <c r="U329" i="30"/>
  <c r="U330" i="30"/>
  <c r="U331" i="30"/>
  <c r="U332" i="30"/>
  <c r="U333" i="30"/>
  <c r="U334" i="30"/>
  <c r="U335" i="30"/>
  <c r="U336" i="30"/>
  <c r="U337" i="30"/>
  <c r="U338" i="30"/>
  <c r="U339" i="30"/>
  <c r="U340" i="30"/>
  <c r="U341" i="30"/>
  <c r="U342" i="30"/>
  <c r="U343" i="30"/>
  <c r="U344" i="30"/>
  <c r="U345" i="30"/>
  <c r="U346" i="30"/>
  <c r="U347" i="30"/>
  <c r="U348" i="30"/>
  <c r="U349" i="30"/>
  <c r="U350" i="30"/>
  <c r="U351" i="30"/>
  <c r="U352" i="30"/>
  <c r="U353" i="30"/>
  <c r="U354" i="30"/>
  <c r="U355" i="30"/>
  <c r="U356" i="30"/>
  <c r="U357" i="30"/>
  <c r="U358" i="30"/>
  <c r="U359" i="30"/>
  <c r="U360" i="30"/>
  <c r="U361" i="30"/>
  <c r="U362" i="30"/>
  <c r="U363" i="30"/>
  <c r="U364" i="30"/>
  <c r="U365" i="30"/>
  <c r="U366" i="30"/>
  <c r="U367" i="30"/>
  <c r="U368" i="30"/>
  <c r="U369" i="30"/>
  <c r="U370" i="30"/>
  <c r="U371" i="30"/>
  <c r="U372" i="30"/>
  <c r="U373" i="30"/>
  <c r="U374" i="30"/>
  <c r="U375" i="30"/>
  <c r="U376" i="30"/>
  <c r="U377" i="30"/>
  <c r="U378" i="30"/>
  <c r="U379" i="30"/>
  <c r="U380" i="30"/>
  <c r="U381" i="30"/>
  <c r="U382" i="30"/>
  <c r="U383" i="30"/>
  <c r="U384" i="30"/>
  <c r="U385" i="30"/>
  <c r="U386" i="30"/>
  <c r="U387" i="30"/>
  <c r="U388" i="30"/>
  <c r="U389" i="30"/>
  <c r="U390" i="30"/>
  <c r="U391" i="30"/>
  <c r="U392" i="30"/>
  <c r="U393" i="30"/>
  <c r="U394" i="30"/>
  <c r="U395" i="30"/>
  <c r="U396" i="30"/>
  <c r="U397" i="30"/>
  <c r="U398" i="30"/>
  <c r="U399" i="30"/>
  <c r="U400" i="30"/>
  <c r="U401" i="30"/>
  <c r="U402" i="30"/>
  <c r="U403" i="30"/>
  <c r="U404" i="30"/>
  <c r="U405" i="30"/>
  <c r="U406" i="30"/>
  <c r="U407" i="30"/>
  <c r="U408" i="30"/>
  <c r="U409" i="30"/>
  <c r="U410" i="30"/>
  <c r="U411" i="30"/>
  <c r="U412" i="30"/>
  <c r="U413" i="30"/>
  <c r="U414" i="30"/>
  <c r="U415" i="30"/>
  <c r="U416" i="30"/>
  <c r="U417" i="30"/>
  <c r="U418" i="30"/>
  <c r="U419" i="30"/>
  <c r="U420" i="30"/>
  <c r="U421" i="30"/>
  <c r="U422" i="30"/>
  <c r="U423" i="30"/>
  <c r="U424" i="30"/>
  <c r="U425" i="30"/>
  <c r="U426" i="30"/>
  <c r="U427" i="30"/>
  <c r="U428" i="30"/>
  <c r="U429" i="30"/>
  <c r="U430" i="30"/>
  <c r="U431" i="30"/>
  <c r="U432" i="30"/>
  <c r="U433" i="30"/>
  <c r="U434" i="30"/>
  <c r="U435" i="30"/>
  <c r="U436" i="30"/>
  <c r="U437" i="30"/>
  <c r="U438" i="30"/>
  <c r="U439" i="30"/>
  <c r="U440" i="30"/>
  <c r="U441" i="30"/>
  <c r="U442" i="30"/>
  <c r="U443" i="30"/>
  <c r="U444" i="30"/>
  <c r="U445" i="30"/>
  <c r="U446" i="30"/>
  <c r="U447" i="30"/>
  <c r="U448" i="30"/>
  <c r="U449" i="30"/>
  <c r="U450" i="30"/>
  <c r="U451" i="30"/>
  <c r="U452" i="30"/>
  <c r="U453" i="30"/>
  <c r="U454" i="30"/>
  <c r="U455" i="30"/>
  <c r="U456" i="30"/>
  <c r="U457" i="30"/>
  <c r="U458" i="30"/>
  <c r="U459" i="30"/>
  <c r="U460" i="30"/>
  <c r="U461" i="30"/>
  <c r="U462" i="30"/>
  <c r="U463" i="30"/>
  <c r="U464" i="30"/>
  <c r="U465" i="30"/>
  <c r="U466" i="30"/>
  <c r="U467" i="30"/>
  <c r="U468" i="30"/>
  <c r="U469" i="30"/>
  <c r="U470" i="30"/>
  <c r="U471" i="30"/>
  <c r="U472" i="30"/>
  <c r="U473" i="30"/>
  <c r="U474" i="30"/>
  <c r="U475" i="30"/>
  <c r="U476" i="30"/>
  <c r="U477" i="30"/>
  <c r="U478" i="30"/>
  <c r="U479" i="30"/>
  <c r="U480" i="30"/>
  <c r="U481" i="30"/>
  <c r="U482" i="30"/>
  <c r="U483" i="30"/>
  <c r="U484" i="30"/>
  <c r="U485" i="30"/>
  <c r="U486" i="30"/>
  <c r="U487" i="30"/>
  <c r="U488" i="30"/>
  <c r="U489" i="30"/>
  <c r="U490" i="30"/>
  <c r="U491" i="30"/>
  <c r="U492" i="30"/>
  <c r="U493" i="30"/>
  <c r="U494" i="30"/>
  <c r="U495" i="30"/>
  <c r="U496" i="30"/>
  <c r="U497" i="30"/>
  <c r="U498" i="30"/>
  <c r="U499" i="30"/>
  <c r="U500" i="30"/>
  <c r="U501" i="30"/>
  <c r="U502" i="30"/>
  <c r="U503" i="30"/>
  <c r="U504" i="30"/>
  <c r="U505" i="30"/>
  <c r="U506" i="30"/>
  <c r="U507" i="30"/>
  <c r="U508" i="30"/>
  <c r="U509" i="30"/>
  <c r="U510" i="30"/>
  <c r="U511" i="30"/>
  <c r="U512" i="30"/>
  <c r="U513" i="30"/>
  <c r="U514" i="30"/>
  <c r="U515" i="30"/>
  <c r="U516" i="30"/>
  <c r="U517" i="30"/>
  <c r="U518" i="30"/>
  <c r="U519" i="30"/>
  <c r="U520" i="30"/>
  <c r="U521" i="30"/>
  <c r="U522" i="30"/>
  <c r="U523" i="30"/>
  <c r="U524" i="30"/>
  <c r="U525" i="30"/>
  <c r="U526" i="30"/>
  <c r="U527" i="30"/>
  <c r="U528" i="30"/>
  <c r="U529" i="30"/>
  <c r="U530" i="30"/>
  <c r="U531" i="30"/>
  <c r="U532" i="30"/>
  <c r="U533" i="30"/>
  <c r="U534" i="30"/>
  <c r="U535" i="30"/>
  <c r="U536" i="30"/>
  <c r="U537" i="30"/>
  <c r="U538" i="30"/>
  <c r="U539" i="30"/>
  <c r="U540" i="30"/>
  <c r="U541" i="30"/>
  <c r="U542" i="30"/>
  <c r="U543" i="30"/>
  <c r="U544" i="30"/>
  <c r="U545" i="30"/>
  <c r="U546" i="30"/>
  <c r="U547" i="30"/>
  <c r="U548" i="30"/>
  <c r="U549" i="30"/>
  <c r="U550" i="30"/>
  <c r="U551" i="30"/>
  <c r="U552" i="30"/>
  <c r="U553" i="30"/>
  <c r="U554" i="30"/>
  <c r="U555" i="30"/>
  <c r="U556" i="30"/>
  <c r="U557" i="30"/>
  <c r="U558" i="30"/>
  <c r="U559" i="30"/>
  <c r="U560" i="30"/>
  <c r="U561" i="30"/>
  <c r="U562" i="30"/>
  <c r="U563" i="30"/>
  <c r="U564" i="30"/>
  <c r="U565" i="30"/>
  <c r="U566" i="30"/>
  <c r="U567" i="30"/>
  <c r="U568" i="30"/>
  <c r="U569" i="30"/>
  <c r="U570" i="30"/>
  <c r="U571" i="30"/>
  <c r="U572" i="30"/>
  <c r="U573" i="30"/>
  <c r="U574" i="30"/>
  <c r="U575" i="30"/>
  <c r="U576" i="30"/>
  <c r="U577" i="30"/>
  <c r="U578" i="30"/>
  <c r="U579" i="30"/>
  <c r="U580" i="30"/>
  <c r="U581" i="30"/>
  <c r="U582" i="30"/>
  <c r="U583" i="30"/>
  <c r="U584" i="30"/>
  <c r="U585" i="30"/>
  <c r="U586" i="30"/>
  <c r="U587" i="30"/>
  <c r="U588" i="30"/>
  <c r="U589" i="30"/>
  <c r="U590" i="30"/>
  <c r="U591" i="30"/>
  <c r="U592" i="30"/>
  <c r="U593" i="30"/>
  <c r="U594" i="30"/>
  <c r="U595" i="30"/>
  <c r="U596" i="30"/>
  <c r="U597" i="30"/>
  <c r="U598" i="30"/>
  <c r="U599" i="30"/>
  <c r="U600" i="30"/>
  <c r="U601" i="30"/>
  <c r="U602" i="30"/>
  <c r="U603" i="30"/>
  <c r="U604" i="30"/>
  <c r="U605" i="30"/>
  <c r="U606" i="30"/>
  <c r="U607" i="30"/>
  <c r="U608" i="30"/>
  <c r="U609" i="30"/>
  <c r="U610" i="30"/>
  <c r="U611" i="30"/>
  <c r="U612" i="30"/>
  <c r="U613" i="30"/>
  <c r="U614" i="30"/>
  <c r="U615" i="30"/>
  <c r="U616" i="30"/>
  <c r="U617" i="30"/>
  <c r="U618" i="30"/>
  <c r="U619" i="30"/>
  <c r="U620" i="30"/>
  <c r="U621" i="30"/>
  <c r="U622" i="30"/>
  <c r="U623" i="30"/>
  <c r="U624" i="30"/>
  <c r="U625" i="30"/>
  <c r="U626" i="30"/>
  <c r="U627" i="30"/>
  <c r="U628" i="30"/>
  <c r="U629" i="30"/>
  <c r="U630" i="30"/>
  <c r="U631" i="30"/>
  <c r="U632" i="30"/>
  <c r="U633" i="30"/>
  <c r="U634" i="30"/>
  <c r="U635" i="30"/>
  <c r="U636" i="30"/>
  <c r="U637" i="30"/>
  <c r="U638" i="30"/>
  <c r="U639" i="30"/>
  <c r="U640" i="30"/>
  <c r="U641" i="30"/>
  <c r="U642" i="30"/>
  <c r="U643" i="30"/>
  <c r="U644" i="30"/>
  <c r="U645" i="30"/>
  <c r="U646" i="30"/>
  <c r="U647" i="30"/>
  <c r="U648" i="30"/>
  <c r="U649" i="30"/>
  <c r="U650" i="30"/>
  <c r="U651" i="30"/>
  <c r="U652" i="30"/>
  <c r="U653" i="30"/>
  <c r="U654" i="30"/>
  <c r="U655" i="30"/>
  <c r="U656" i="30"/>
  <c r="U657" i="30"/>
  <c r="U658" i="30"/>
  <c r="U659" i="30"/>
  <c r="U660" i="30"/>
  <c r="U661" i="30"/>
  <c r="U662" i="30"/>
  <c r="U663" i="30"/>
  <c r="U664" i="30"/>
  <c r="U665" i="30"/>
  <c r="U666" i="30"/>
  <c r="U667" i="30"/>
  <c r="U668" i="30"/>
  <c r="U669" i="30"/>
  <c r="U670" i="30"/>
  <c r="U671" i="30"/>
  <c r="U672" i="30"/>
  <c r="U673" i="30"/>
  <c r="U674" i="30"/>
  <c r="U675" i="30"/>
  <c r="U676" i="30"/>
  <c r="U677" i="30"/>
  <c r="U678" i="30"/>
  <c r="U679" i="30"/>
  <c r="U680" i="30"/>
  <c r="U681" i="30"/>
  <c r="U682" i="30"/>
  <c r="U683" i="30"/>
  <c r="U684" i="30"/>
  <c r="U685" i="30"/>
  <c r="U3390" i="30"/>
  <c r="U686" i="30"/>
  <c r="U687" i="30"/>
  <c r="U688" i="30"/>
  <c r="U689" i="30"/>
  <c r="U690" i="30"/>
  <c r="U691" i="30"/>
  <c r="U692" i="30"/>
  <c r="U693" i="30"/>
  <c r="U694" i="30"/>
  <c r="U695" i="30"/>
  <c r="U696" i="30"/>
  <c r="U697" i="30"/>
  <c r="U698" i="30"/>
  <c r="U699" i="30"/>
  <c r="U700" i="30"/>
  <c r="U701" i="30"/>
  <c r="U702" i="30"/>
  <c r="U703" i="30"/>
  <c r="U704" i="30"/>
  <c r="U705" i="30"/>
  <c r="U706" i="30"/>
  <c r="U707" i="30"/>
  <c r="U708" i="30"/>
  <c r="U709" i="30"/>
  <c r="U710" i="30"/>
  <c r="U711" i="30"/>
  <c r="U712" i="30"/>
  <c r="U713" i="30"/>
  <c r="U714" i="30"/>
  <c r="U715" i="30"/>
  <c r="U716" i="30"/>
  <c r="U717" i="30"/>
  <c r="U718" i="30"/>
  <c r="U719" i="30"/>
  <c r="U720" i="30"/>
  <c r="U721" i="30"/>
  <c r="U722" i="30"/>
  <c r="U3391" i="30"/>
  <c r="U723" i="30"/>
  <c r="U724" i="30"/>
  <c r="U725" i="30"/>
  <c r="U726" i="30"/>
  <c r="U727" i="30"/>
  <c r="U728" i="30"/>
  <c r="U729" i="30"/>
  <c r="U730" i="30"/>
  <c r="U731" i="30"/>
  <c r="U732" i="30"/>
  <c r="U733" i="30"/>
  <c r="U734" i="30"/>
  <c r="U735" i="30"/>
  <c r="U736" i="30"/>
  <c r="U737" i="30"/>
  <c r="U738" i="30"/>
  <c r="U739" i="30"/>
  <c r="U740" i="30"/>
  <c r="U741" i="30"/>
  <c r="U742" i="30"/>
  <c r="U743" i="30"/>
  <c r="U744" i="30"/>
  <c r="U745" i="30"/>
  <c r="U746" i="30"/>
  <c r="U747" i="30"/>
  <c r="U748" i="30"/>
  <c r="U749" i="30"/>
  <c r="U750" i="30"/>
  <c r="U751" i="30"/>
  <c r="U752" i="30"/>
  <c r="U753" i="30"/>
  <c r="U754" i="30"/>
  <c r="U755" i="30"/>
  <c r="U756" i="30"/>
  <c r="U757" i="30"/>
  <c r="U758" i="30"/>
  <c r="U759" i="30"/>
  <c r="U760" i="30"/>
  <c r="U761" i="30"/>
  <c r="U762" i="30"/>
  <c r="U763" i="30"/>
  <c r="U764" i="30"/>
  <c r="U765" i="30"/>
  <c r="U766" i="30"/>
  <c r="U767" i="30"/>
  <c r="U768" i="30"/>
  <c r="U769" i="30"/>
  <c r="U770" i="30"/>
  <c r="U771" i="30"/>
  <c r="U772" i="30"/>
  <c r="U773" i="30"/>
  <c r="U774" i="30"/>
  <c r="U775" i="30"/>
  <c r="U776" i="30"/>
  <c r="U777" i="30"/>
  <c r="U778" i="30"/>
  <c r="U779" i="30"/>
  <c r="U780" i="30"/>
  <c r="U781" i="30"/>
  <c r="U782" i="30"/>
  <c r="U783" i="30"/>
  <c r="U784" i="30"/>
  <c r="U785" i="30"/>
  <c r="U786" i="30"/>
  <c r="U787" i="30"/>
  <c r="U788" i="30"/>
  <c r="U789" i="30"/>
  <c r="U790" i="30"/>
  <c r="U791" i="30"/>
  <c r="U792" i="30"/>
  <c r="U793" i="30"/>
  <c r="U794" i="30"/>
  <c r="U795" i="30"/>
  <c r="U796" i="30"/>
  <c r="U797" i="30"/>
  <c r="U798" i="30"/>
  <c r="U799" i="30"/>
  <c r="U800" i="30"/>
  <c r="U801" i="30"/>
  <c r="U802" i="30"/>
  <c r="U803" i="30"/>
  <c r="U804" i="30"/>
  <c r="U805" i="30"/>
  <c r="U806" i="30"/>
  <c r="U807" i="30"/>
  <c r="U808" i="30"/>
  <c r="U809" i="30"/>
  <c r="U810" i="30"/>
  <c r="U811" i="30"/>
  <c r="U812" i="30"/>
  <c r="U813" i="30"/>
  <c r="U814" i="30"/>
  <c r="U815" i="30"/>
  <c r="U816" i="30"/>
  <c r="U817" i="30"/>
  <c r="U818" i="30"/>
  <c r="U819" i="30"/>
  <c r="U820" i="30"/>
  <c r="U821" i="30"/>
  <c r="U822" i="30"/>
  <c r="U823" i="30"/>
  <c r="U824" i="30"/>
  <c r="U825" i="30"/>
  <c r="U826" i="30"/>
  <c r="U827" i="30"/>
  <c r="U828" i="30"/>
  <c r="U829" i="30"/>
  <c r="U830" i="30"/>
  <c r="U831" i="30"/>
  <c r="U832" i="30"/>
  <c r="U833" i="30"/>
  <c r="U834" i="30"/>
  <c r="U835" i="30"/>
  <c r="U836" i="30"/>
  <c r="U837" i="30"/>
  <c r="U838" i="30"/>
  <c r="U839" i="30"/>
  <c r="U840" i="30"/>
  <c r="U841" i="30"/>
  <c r="U842" i="30"/>
  <c r="U843" i="30"/>
  <c r="U844" i="30"/>
  <c r="U845" i="30"/>
  <c r="U846" i="30"/>
  <c r="U847" i="30"/>
  <c r="U848" i="30"/>
  <c r="U849" i="30"/>
  <c r="U850" i="30"/>
  <c r="U851" i="30"/>
  <c r="U852" i="30"/>
  <c r="U853" i="30"/>
  <c r="U854" i="30"/>
  <c r="U855" i="30"/>
  <c r="U856" i="30"/>
  <c r="U857" i="30"/>
  <c r="U858" i="30"/>
  <c r="U859" i="30"/>
  <c r="U860" i="30"/>
  <c r="U861" i="30"/>
  <c r="U862" i="30"/>
  <c r="U863" i="30"/>
  <c r="U864" i="30"/>
  <c r="U865" i="30"/>
  <c r="U866" i="30"/>
  <c r="U867" i="30"/>
  <c r="U868" i="30"/>
  <c r="U869" i="30"/>
  <c r="U870" i="30"/>
  <c r="U871" i="30"/>
  <c r="U872" i="30"/>
  <c r="U873" i="30"/>
  <c r="U874" i="30"/>
  <c r="U875" i="30"/>
  <c r="U876" i="30"/>
  <c r="U877" i="30"/>
  <c r="U878" i="30"/>
  <c r="U879" i="30"/>
  <c r="U880" i="30"/>
  <c r="U881" i="30"/>
  <c r="U882" i="30"/>
  <c r="U883" i="30"/>
  <c r="U884" i="30"/>
  <c r="U885" i="30"/>
  <c r="U886" i="30"/>
  <c r="U887" i="30"/>
  <c r="U888" i="30"/>
  <c r="U889" i="30"/>
  <c r="U890" i="30"/>
  <c r="U891" i="30"/>
  <c r="U892" i="30"/>
  <c r="U893" i="30"/>
  <c r="U894" i="30"/>
  <c r="U895" i="30"/>
  <c r="U896" i="30"/>
  <c r="U897" i="30"/>
  <c r="U898" i="30"/>
  <c r="U899" i="30"/>
  <c r="U900" i="30"/>
  <c r="U901" i="30"/>
  <c r="U902" i="30"/>
  <c r="U903" i="30"/>
  <c r="U904" i="30"/>
  <c r="U905" i="30"/>
  <c r="U906" i="30"/>
  <c r="U907" i="30"/>
  <c r="U908" i="30"/>
  <c r="U909" i="30"/>
  <c r="U910" i="30"/>
  <c r="U911" i="30"/>
  <c r="U912" i="30"/>
  <c r="U913" i="30"/>
  <c r="U914" i="30"/>
  <c r="U915" i="30"/>
  <c r="U916" i="30"/>
  <c r="U917" i="30"/>
  <c r="U918" i="30"/>
  <c r="U919" i="30"/>
  <c r="U920" i="30"/>
  <c r="U921" i="30"/>
  <c r="U922" i="30"/>
  <c r="U923" i="30"/>
  <c r="U924" i="30"/>
  <c r="U925" i="30"/>
  <c r="U926" i="30"/>
  <c r="U927" i="30"/>
  <c r="U928" i="30"/>
  <c r="U929" i="30"/>
  <c r="U930" i="30"/>
  <c r="U931" i="30"/>
  <c r="U932" i="30"/>
  <c r="U933" i="30"/>
  <c r="U934" i="30"/>
  <c r="U935" i="30"/>
  <c r="U936" i="30"/>
  <c r="U937" i="30"/>
  <c r="U938" i="30"/>
  <c r="U939" i="30"/>
  <c r="U940" i="30"/>
  <c r="U941" i="30"/>
  <c r="U942" i="30"/>
  <c r="U943" i="30"/>
  <c r="U944" i="30"/>
  <c r="U945" i="30"/>
  <c r="U946" i="30"/>
  <c r="U947" i="30"/>
  <c r="U948" i="30"/>
  <c r="U949" i="30"/>
  <c r="U950" i="30"/>
  <c r="U951" i="30"/>
  <c r="U952" i="30"/>
  <c r="U953" i="30"/>
  <c r="U954" i="30"/>
  <c r="U955" i="30"/>
  <c r="U956" i="30"/>
  <c r="U957" i="30"/>
  <c r="U958" i="30"/>
  <c r="U959" i="30"/>
  <c r="U960" i="30"/>
  <c r="U961" i="30"/>
  <c r="U962" i="30"/>
  <c r="U963" i="30"/>
  <c r="U964" i="30"/>
  <c r="U965" i="30"/>
  <c r="U966" i="30"/>
  <c r="U967" i="30"/>
  <c r="U968" i="30"/>
  <c r="U969" i="30"/>
  <c r="U970" i="30"/>
  <c r="U971" i="30"/>
  <c r="U972" i="30"/>
  <c r="U973" i="30"/>
  <c r="U974" i="30"/>
  <c r="U975" i="30"/>
  <c r="U976" i="30"/>
  <c r="U977" i="30"/>
  <c r="U978" i="30"/>
  <c r="U979" i="30"/>
  <c r="U980" i="30"/>
  <c r="U981" i="30"/>
  <c r="U982" i="30"/>
  <c r="U983" i="30"/>
  <c r="U984" i="30"/>
  <c r="U985" i="30"/>
  <c r="U986" i="30"/>
  <c r="U987" i="30"/>
  <c r="U988" i="30"/>
  <c r="U989" i="30"/>
  <c r="U990" i="30"/>
  <c r="U991" i="30"/>
  <c r="U992" i="30"/>
  <c r="U993" i="30"/>
  <c r="U994" i="30"/>
  <c r="U995" i="30"/>
  <c r="U996" i="30"/>
  <c r="U997" i="30"/>
  <c r="U998" i="30"/>
  <c r="U999" i="30"/>
  <c r="U1000" i="30"/>
  <c r="U1001" i="30"/>
  <c r="U1002" i="30"/>
  <c r="U1003" i="30"/>
  <c r="U1004" i="30"/>
  <c r="U1005" i="30"/>
  <c r="U1006" i="30"/>
  <c r="U1007" i="30"/>
  <c r="U1008" i="30"/>
  <c r="U1009" i="30"/>
  <c r="U1010" i="30"/>
  <c r="U1011" i="30"/>
  <c r="U1012" i="30"/>
  <c r="U1013" i="30"/>
  <c r="U3325" i="30"/>
  <c r="U1014" i="30"/>
  <c r="U1015" i="30"/>
  <c r="U1016" i="30"/>
  <c r="U3358" i="30"/>
  <c r="U1017" i="30"/>
  <c r="U1018" i="30"/>
  <c r="U1019" i="30"/>
  <c r="U1020" i="30"/>
  <c r="U1021" i="30"/>
  <c r="U1022" i="30"/>
  <c r="U1023" i="30"/>
  <c r="U3326" i="30"/>
  <c r="U1024" i="30"/>
  <c r="U1025" i="30"/>
  <c r="U1026" i="30"/>
  <c r="U3359" i="30"/>
  <c r="U1027" i="30"/>
  <c r="U1028" i="30"/>
  <c r="U1029" i="30"/>
  <c r="U1030" i="30"/>
  <c r="U1031" i="30"/>
  <c r="U1032" i="30"/>
  <c r="U1033" i="30"/>
  <c r="U1034" i="30"/>
  <c r="U1035" i="30"/>
  <c r="U1036" i="30"/>
  <c r="U1037" i="30"/>
  <c r="U1038" i="30"/>
  <c r="U1039" i="30"/>
  <c r="U1040" i="30"/>
  <c r="U1041" i="30"/>
  <c r="U1042" i="30"/>
  <c r="U1043" i="30"/>
  <c r="U1044" i="30"/>
  <c r="U1045" i="30"/>
  <c r="U1046" i="30"/>
  <c r="U1047" i="30"/>
  <c r="U1048" i="30"/>
  <c r="U1049" i="30"/>
  <c r="U1050" i="30"/>
  <c r="U1051" i="30"/>
  <c r="U1052" i="30"/>
  <c r="U1053" i="30"/>
  <c r="U1054" i="30"/>
  <c r="U1055" i="30"/>
  <c r="U1056" i="30"/>
  <c r="U1057" i="30"/>
  <c r="U1058" i="30"/>
  <c r="U1059" i="30"/>
  <c r="U1060" i="30"/>
  <c r="U1061" i="30"/>
  <c r="U1062" i="30"/>
  <c r="U1063" i="30"/>
  <c r="U1064" i="30"/>
  <c r="U1065" i="30"/>
  <c r="U1066" i="30"/>
  <c r="U1067" i="30"/>
  <c r="U1068" i="30"/>
  <c r="U1069" i="30"/>
  <c r="U1070" i="30"/>
  <c r="U1071" i="30"/>
  <c r="U1072" i="30"/>
  <c r="U1073" i="30"/>
  <c r="U1074" i="30"/>
  <c r="U1075" i="30"/>
  <c r="U1076" i="30"/>
  <c r="U1077" i="30"/>
  <c r="U1078" i="30"/>
  <c r="U1079" i="30"/>
  <c r="U1080" i="30"/>
  <c r="U1081" i="30"/>
  <c r="U1082" i="30"/>
  <c r="U1083" i="30"/>
  <c r="U1084" i="30"/>
  <c r="U1085" i="30"/>
  <c r="U1086" i="30"/>
  <c r="U1087" i="30"/>
  <c r="U1088" i="30"/>
  <c r="U1089" i="30"/>
  <c r="U1090" i="30"/>
  <c r="U1091" i="30"/>
  <c r="U1092" i="30"/>
  <c r="U1093" i="30"/>
  <c r="U1094" i="30"/>
  <c r="U1095" i="30"/>
  <c r="U1096" i="30"/>
  <c r="U1097" i="30"/>
  <c r="U1098" i="30"/>
  <c r="U1099" i="30"/>
  <c r="U1100" i="30"/>
  <c r="U1101" i="30"/>
  <c r="U1102" i="30"/>
  <c r="U1103" i="30"/>
  <c r="U1104" i="30"/>
  <c r="U1105" i="30"/>
  <c r="U1106" i="30"/>
  <c r="U1107" i="30"/>
  <c r="U1108" i="30"/>
  <c r="U1109" i="30"/>
  <c r="U1110" i="30"/>
  <c r="U1111" i="30"/>
  <c r="U1112" i="30"/>
  <c r="U1113" i="30"/>
  <c r="U1114" i="30"/>
  <c r="U1115" i="30"/>
  <c r="U1116" i="30"/>
  <c r="U1117" i="30"/>
  <c r="U1118" i="30"/>
  <c r="U1119" i="30"/>
  <c r="U1120" i="30"/>
  <c r="U1121" i="30"/>
  <c r="U1122" i="30"/>
  <c r="U1123" i="30"/>
  <c r="U1124" i="30"/>
  <c r="U1125" i="30"/>
  <c r="U1126" i="30"/>
  <c r="U1127" i="30"/>
  <c r="U1128" i="30"/>
  <c r="U1129" i="30"/>
  <c r="U1130" i="30"/>
  <c r="U1131" i="30"/>
  <c r="U1132" i="30"/>
  <c r="U1133" i="30"/>
  <c r="U1134" i="30"/>
  <c r="U1135" i="30"/>
  <c r="U1136" i="30"/>
  <c r="U1137" i="30"/>
  <c r="U1138" i="30"/>
  <c r="U1139" i="30"/>
  <c r="U1140" i="30"/>
  <c r="U1141" i="30"/>
  <c r="U1142" i="30"/>
  <c r="U1143" i="30"/>
  <c r="U1144" i="30"/>
  <c r="U1145" i="30"/>
  <c r="U1146" i="30"/>
  <c r="U1147" i="30"/>
  <c r="U1148" i="30"/>
  <c r="U1149" i="30"/>
  <c r="U1150" i="30"/>
  <c r="U1151" i="30"/>
  <c r="U1152" i="30"/>
  <c r="U1153" i="30"/>
  <c r="U1154" i="30"/>
  <c r="U1155" i="30"/>
  <c r="U1156" i="30"/>
  <c r="U1157" i="30"/>
  <c r="U1158" i="30"/>
  <c r="U1159" i="30"/>
  <c r="U1160" i="30"/>
  <c r="U1161" i="30"/>
  <c r="U1162" i="30"/>
  <c r="U1163" i="30"/>
  <c r="U1164" i="30"/>
  <c r="U1165" i="30"/>
  <c r="U1166" i="30"/>
  <c r="U1167" i="30"/>
  <c r="U1168" i="30"/>
  <c r="U1169" i="30"/>
  <c r="U1170" i="30"/>
  <c r="U1171" i="30"/>
  <c r="U1172" i="30"/>
  <c r="U1173" i="30"/>
  <c r="U1174" i="30"/>
  <c r="U1175" i="30"/>
  <c r="U1176" i="30"/>
  <c r="U1177" i="30"/>
  <c r="U1178" i="30"/>
  <c r="U1179" i="30"/>
  <c r="U1180" i="30"/>
  <c r="U1181" i="30"/>
  <c r="U1182" i="30"/>
  <c r="U1183" i="30"/>
  <c r="U1184" i="30"/>
  <c r="U1185" i="30"/>
  <c r="U1186" i="30"/>
  <c r="U1187" i="30"/>
  <c r="U1188" i="30"/>
  <c r="U1189" i="30"/>
  <c r="U1190" i="30"/>
  <c r="U1191" i="30"/>
  <c r="U1192" i="30"/>
  <c r="U1193" i="30"/>
  <c r="U1194" i="30"/>
  <c r="U1195" i="30"/>
  <c r="U1196" i="30"/>
  <c r="U1197" i="30"/>
  <c r="U1198" i="30"/>
  <c r="U1199" i="30"/>
  <c r="U1200" i="30"/>
  <c r="U1201" i="30"/>
  <c r="U1202" i="30"/>
  <c r="U1203" i="30"/>
  <c r="U1204" i="30"/>
  <c r="U1205" i="30"/>
  <c r="U1206" i="30"/>
  <c r="U1207" i="30"/>
  <c r="U1208" i="30"/>
  <c r="U1209" i="30"/>
  <c r="U1210" i="30"/>
  <c r="U1211" i="30"/>
  <c r="U1212" i="30"/>
  <c r="U1213" i="30"/>
  <c r="U1214" i="30"/>
  <c r="U1215" i="30"/>
  <c r="U1216" i="30"/>
  <c r="U1217" i="30"/>
  <c r="U1218" i="30"/>
  <c r="U1219" i="30"/>
  <c r="U1220" i="30"/>
  <c r="U1221" i="30"/>
  <c r="U1222" i="30"/>
  <c r="U1223" i="30"/>
  <c r="U1224" i="30"/>
  <c r="U1225" i="30"/>
  <c r="U1226" i="30"/>
  <c r="U1227" i="30"/>
  <c r="U1228" i="30"/>
  <c r="U1229" i="30"/>
  <c r="U1230" i="30"/>
  <c r="U1231" i="30"/>
  <c r="U1232" i="30"/>
  <c r="U1233" i="30"/>
  <c r="U1234" i="30"/>
  <c r="U1235" i="30"/>
  <c r="U1236" i="30"/>
  <c r="U1237" i="30"/>
  <c r="U1238" i="30"/>
  <c r="U1239" i="30"/>
  <c r="U1240" i="30"/>
  <c r="U1241" i="30"/>
  <c r="U1242" i="30"/>
  <c r="U1243" i="30"/>
  <c r="U1244" i="30"/>
  <c r="U1245" i="30"/>
  <c r="U1246" i="30"/>
  <c r="U1247" i="30"/>
  <c r="U1248" i="30"/>
  <c r="U1249" i="30"/>
  <c r="U1250" i="30"/>
  <c r="U1251" i="30"/>
  <c r="U1252" i="30"/>
  <c r="U1253" i="30"/>
  <c r="U1254" i="30"/>
  <c r="U1255" i="30"/>
  <c r="U1256" i="30"/>
  <c r="U1257" i="30"/>
  <c r="U1258" i="30"/>
  <c r="U1259" i="30"/>
  <c r="U1260" i="30"/>
  <c r="U1261" i="30"/>
  <c r="U1262" i="30"/>
  <c r="U1263" i="30"/>
  <c r="U1264" i="30"/>
  <c r="U1265" i="30"/>
  <c r="U1266" i="30"/>
  <c r="U1267" i="30"/>
  <c r="U1268" i="30"/>
  <c r="U1269" i="30"/>
  <c r="U1270" i="30"/>
  <c r="U1271" i="30"/>
  <c r="U1272" i="30"/>
  <c r="U1273" i="30"/>
  <c r="U1274" i="30"/>
  <c r="U1275" i="30"/>
  <c r="U1276" i="30"/>
  <c r="U1277" i="30"/>
  <c r="U1278" i="30"/>
  <c r="U1279" i="30"/>
  <c r="U1280" i="30"/>
  <c r="U1281" i="30"/>
  <c r="U1282" i="30"/>
  <c r="U1283" i="30"/>
  <c r="U1284" i="30"/>
  <c r="U1285" i="30"/>
  <c r="U1286" i="30"/>
  <c r="U1287" i="30"/>
  <c r="U1288" i="30"/>
  <c r="U1289" i="30"/>
  <c r="U1290" i="30"/>
  <c r="U1291" i="30"/>
  <c r="U1292" i="30"/>
  <c r="U1293" i="30"/>
  <c r="U1294" i="30"/>
  <c r="U1295" i="30"/>
  <c r="U1296" i="30"/>
  <c r="U1297" i="30"/>
  <c r="U1298" i="30"/>
  <c r="U1299" i="30"/>
  <c r="U1300" i="30"/>
  <c r="U1301" i="30"/>
  <c r="U1302" i="30"/>
  <c r="U1303" i="30"/>
  <c r="U1304" i="30"/>
  <c r="U1305" i="30"/>
  <c r="U1306" i="30"/>
  <c r="U1307" i="30"/>
  <c r="U1308" i="30"/>
  <c r="U1309" i="30"/>
  <c r="U1310" i="30"/>
  <c r="U1311" i="30"/>
  <c r="U1312" i="30"/>
  <c r="U1313" i="30"/>
  <c r="U1314" i="30"/>
  <c r="U1315" i="30"/>
  <c r="U1316" i="30"/>
  <c r="U1317" i="30"/>
  <c r="U1318" i="30"/>
  <c r="U1319" i="30"/>
  <c r="U1320" i="30"/>
  <c r="U1321" i="30"/>
  <c r="U1322" i="30"/>
  <c r="U1323" i="30"/>
  <c r="U1324" i="30"/>
  <c r="U1325" i="30"/>
  <c r="U1326" i="30"/>
  <c r="U1327" i="30"/>
  <c r="U1328" i="30"/>
  <c r="U1329" i="30"/>
  <c r="U1330" i="30"/>
  <c r="U1331" i="30"/>
  <c r="U1332" i="30"/>
  <c r="U1333" i="30"/>
  <c r="U1334" i="30"/>
  <c r="U1335" i="30"/>
  <c r="U1336" i="30"/>
  <c r="U1337" i="30"/>
  <c r="U1338" i="30"/>
  <c r="U1339" i="30"/>
  <c r="U1340" i="30"/>
  <c r="U1341" i="30"/>
  <c r="U1342" i="30"/>
  <c r="U1343" i="30"/>
  <c r="U1344" i="30"/>
  <c r="U1345" i="30"/>
  <c r="U1346" i="30"/>
  <c r="U1347" i="30"/>
  <c r="U1348" i="30"/>
  <c r="U1349" i="30"/>
  <c r="U1350" i="30"/>
  <c r="U1351" i="30"/>
  <c r="U1352" i="30"/>
  <c r="U1353" i="30"/>
  <c r="U1354" i="30"/>
  <c r="U1355" i="30"/>
  <c r="U1356" i="30"/>
  <c r="U1357" i="30"/>
  <c r="U1358" i="30"/>
  <c r="U1359" i="30"/>
  <c r="U1360" i="30"/>
  <c r="U1361" i="30"/>
  <c r="U1362" i="30"/>
  <c r="U1363" i="30"/>
  <c r="U1364" i="30"/>
  <c r="U1365" i="30"/>
  <c r="U1366" i="30"/>
  <c r="U1367" i="30"/>
  <c r="U1368" i="30"/>
  <c r="U1369" i="30"/>
  <c r="U1370" i="30"/>
  <c r="U1371" i="30"/>
  <c r="U1372" i="30"/>
  <c r="U1373" i="30"/>
  <c r="U1374" i="30"/>
  <c r="U1375" i="30"/>
  <c r="U1376" i="30"/>
  <c r="U1377" i="30"/>
  <c r="U1378" i="30"/>
  <c r="U1379" i="30"/>
  <c r="U1380" i="30"/>
  <c r="U1381" i="30"/>
  <c r="U1382" i="30"/>
  <c r="U1383" i="30"/>
  <c r="U1384" i="30"/>
  <c r="U1385" i="30"/>
  <c r="U1386" i="30"/>
  <c r="U1387" i="30"/>
  <c r="U1388" i="30"/>
  <c r="U1389" i="30"/>
  <c r="U1390" i="30"/>
  <c r="U1391" i="30"/>
  <c r="U1392" i="30"/>
  <c r="U1393" i="30"/>
  <c r="U1394" i="30"/>
  <c r="U1395" i="30"/>
  <c r="U1396" i="30"/>
  <c r="U1397" i="30"/>
  <c r="U1398" i="30"/>
  <c r="U1399" i="30"/>
  <c r="U1400" i="30"/>
  <c r="U1401" i="30"/>
  <c r="U1402" i="30"/>
  <c r="U1403" i="30"/>
  <c r="U1404" i="30"/>
  <c r="U1405" i="30"/>
  <c r="U1406" i="30"/>
  <c r="U1407" i="30"/>
  <c r="U1408" i="30"/>
  <c r="U1409" i="30"/>
  <c r="U1410" i="30"/>
  <c r="U1411" i="30"/>
  <c r="U1412" i="30"/>
  <c r="U1413" i="30"/>
  <c r="U1414" i="30"/>
  <c r="U1415" i="30"/>
  <c r="U1416" i="30"/>
  <c r="U1417" i="30"/>
  <c r="U1418" i="30"/>
  <c r="U1419" i="30"/>
  <c r="U1420" i="30"/>
  <c r="U1421" i="30"/>
  <c r="U1422" i="30"/>
  <c r="U1423" i="30"/>
  <c r="U1425" i="30"/>
  <c r="U1426" i="30"/>
  <c r="U1427" i="30"/>
  <c r="U1428" i="30"/>
  <c r="U1429" i="30"/>
  <c r="U1430" i="30"/>
  <c r="U1431" i="30"/>
  <c r="U1432" i="30"/>
  <c r="U1433" i="30"/>
  <c r="U1434" i="30"/>
  <c r="U1435" i="30"/>
  <c r="U1436" i="30"/>
  <c r="U1437" i="30"/>
  <c r="U1438" i="30"/>
  <c r="U1439" i="30"/>
  <c r="U1440" i="30"/>
  <c r="U1441" i="30"/>
  <c r="U1442" i="30"/>
  <c r="U1443" i="30"/>
  <c r="U1444" i="30"/>
  <c r="U1445" i="30"/>
  <c r="U1446" i="30"/>
  <c r="U1447" i="30"/>
  <c r="U1448" i="30"/>
  <c r="U1449" i="30"/>
  <c r="U1450" i="30"/>
  <c r="U1451" i="30"/>
  <c r="U1452" i="30"/>
  <c r="U1453" i="30"/>
  <c r="U1454" i="30"/>
  <c r="U1455" i="30"/>
  <c r="U1456" i="30"/>
  <c r="U1457" i="30"/>
  <c r="U1458" i="30"/>
  <c r="U1459" i="30"/>
  <c r="U1460" i="30"/>
  <c r="U1461" i="30"/>
  <c r="U1462" i="30"/>
  <c r="U1463" i="30"/>
  <c r="U1464" i="30"/>
  <c r="U1465" i="30"/>
  <c r="U1466" i="30"/>
  <c r="U1467" i="30"/>
  <c r="U1468" i="30"/>
  <c r="U1469" i="30"/>
  <c r="U1470" i="30"/>
  <c r="U1471" i="30"/>
  <c r="U1472" i="30"/>
  <c r="U1473" i="30"/>
  <c r="U1474" i="30"/>
  <c r="U1475" i="30"/>
  <c r="U1476" i="30"/>
  <c r="U1477" i="30"/>
  <c r="U1478" i="30"/>
  <c r="U1479" i="30"/>
  <c r="U1480" i="30"/>
  <c r="U1481" i="30"/>
  <c r="U1482" i="30"/>
  <c r="U1483" i="30"/>
  <c r="U1484" i="30"/>
  <c r="U1485" i="30"/>
  <c r="U1486" i="30"/>
  <c r="U1487" i="30"/>
  <c r="U1488" i="30"/>
  <c r="U1489" i="30"/>
  <c r="U1490" i="30"/>
  <c r="U1491" i="30"/>
  <c r="U1492" i="30"/>
  <c r="U1493" i="30"/>
  <c r="U1494" i="30"/>
  <c r="U1495" i="30"/>
  <c r="U1496" i="30"/>
  <c r="U1497" i="30"/>
  <c r="U1498" i="30"/>
  <c r="U1499" i="30"/>
  <c r="U1500" i="30"/>
  <c r="U1501" i="30"/>
  <c r="U1502" i="30"/>
  <c r="U1503" i="30"/>
  <c r="U1504" i="30"/>
  <c r="U1505" i="30"/>
  <c r="U1506" i="30"/>
  <c r="U1507" i="30"/>
  <c r="U1508" i="30"/>
  <c r="U1509" i="30"/>
  <c r="U1510" i="30"/>
  <c r="U1511" i="30"/>
  <c r="U1512" i="30"/>
  <c r="U1513" i="30"/>
  <c r="U1514" i="30"/>
  <c r="U1515" i="30"/>
  <c r="U1516" i="30"/>
  <c r="U1517" i="30"/>
  <c r="U1518" i="30"/>
  <c r="U1519" i="30"/>
  <c r="U1520" i="30"/>
  <c r="U1521" i="30"/>
  <c r="U1522" i="30"/>
  <c r="U1523" i="30"/>
  <c r="U1524" i="30"/>
  <c r="U1525" i="30"/>
  <c r="U1526" i="30"/>
  <c r="U1527" i="30"/>
  <c r="U1528" i="30"/>
  <c r="U1529" i="30"/>
  <c r="U1530" i="30"/>
  <c r="U1531" i="30"/>
  <c r="U1532" i="30"/>
  <c r="U1533" i="30"/>
  <c r="U1534" i="30"/>
  <c r="U1535" i="30"/>
  <c r="U1536" i="30"/>
  <c r="U1537" i="30"/>
  <c r="U1538" i="30"/>
  <c r="U1539" i="30"/>
  <c r="U1540" i="30"/>
  <c r="U1541" i="30"/>
  <c r="U1542" i="30"/>
  <c r="U1543" i="30"/>
  <c r="U1544" i="30"/>
  <c r="U1545" i="30"/>
  <c r="U1546" i="30"/>
  <c r="U1547" i="30"/>
  <c r="U1548" i="30"/>
  <c r="U1549" i="30"/>
  <c r="U1550" i="30"/>
  <c r="U1551" i="30"/>
  <c r="U1552" i="30"/>
  <c r="U1553" i="30"/>
  <c r="U1554" i="30"/>
  <c r="U1555" i="30"/>
  <c r="U1556" i="30"/>
  <c r="U1557" i="30"/>
  <c r="U1558" i="30"/>
  <c r="U1559" i="30"/>
  <c r="U1560" i="30"/>
  <c r="U1561" i="30"/>
  <c r="U1562" i="30"/>
  <c r="U1563" i="30"/>
  <c r="U1564" i="30"/>
  <c r="U1565" i="30"/>
  <c r="U1566" i="30"/>
  <c r="U1567" i="30"/>
  <c r="U1568" i="30"/>
  <c r="U1569" i="30"/>
  <c r="U1570" i="30"/>
  <c r="U1571" i="30"/>
  <c r="U1572" i="30"/>
  <c r="U1573" i="30"/>
  <c r="U1574" i="30"/>
  <c r="U1575" i="30"/>
  <c r="U1576" i="30"/>
  <c r="U1577" i="30"/>
  <c r="U1578" i="30"/>
  <c r="U1579" i="30"/>
  <c r="U1580" i="30"/>
  <c r="U1581" i="30"/>
  <c r="U1582" i="30"/>
  <c r="U1583" i="30"/>
  <c r="U1584" i="30"/>
  <c r="U1585" i="30"/>
  <c r="U1586" i="30"/>
  <c r="U1587" i="30"/>
  <c r="U1588" i="30"/>
  <c r="U1589" i="30"/>
  <c r="U1590" i="30"/>
  <c r="U1591" i="30"/>
  <c r="U1592" i="30"/>
  <c r="U1593" i="30"/>
  <c r="U1594" i="30"/>
  <c r="U1595" i="30"/>
  <c r="U1596" i="30"/>
  <c r="U1597" i="30"/>
  <c r="U1598" i="30"/>
  <c r="U1599" i="30"/>
  <c r="U1600" i="30"/>
  <c r="U1601" i="30"/>
  <c r="U1602" i="30"/>
  <c r="U1603" i="30"/>
  <c r="U1604" i="30"/>
  <c r="U1605" i="30"/>
  <c r="U1606" i="30"/>
  <c r="U1607" i="30"/>
  <c r="U1608" i="30"/>
  <c r="U1609" i="30"/>
  <c r="U1610" i="30"/>
  <c r="U1611" i="30"/>
  <c r="U1612" i="30"/>
  <c r="U1613" i="30"/>
  <c r="U1614" i="30"/>
  <c r="U1615" i="30"/>
  <c r="U1616" i="30"/>
  <c r="U1617" i="30"/>
  <c r="U1618" i="30"/>
  <c r="U1619" i="30"/>
  <c r="U1620" i="30"/>
  <c r="U1621" i="30"/>
  <c r="U1622" i="30"/>
  <c r="U1623" i="30"/>
  <c r="U1624" i="30"/>
  <c r="U1625" i="30"/>
  <c r="U1626" i="30"/>
  <c r="U1627" i="30"/>
  <c r="U1628" i="30"/>
  <c r="U1629" i="30"/>
  <c r="U1630" i="30"/>
  <c r="U1631" i="30"/>
  <c r="U1632" i="30"/>
  <c r="U1633" i="30"/>
  <c r="U1634" i="30"/>
  <c r="U1635" i="30"/>
  <c r="U1636" i="30"/>
  <c r="U1637" i="30"/>
  <c r="U1638" i="30"/>
  <c r="U1639" i="30"/>
  <c r="U1640" i="30"/>
  <c r="U1641" i="30"/>
  <c r="U1642" i="30"/>
  <c r="U1643" i="30"/>
  <c r="U1644" i="30"/>
  <c r="U1645" i="30"/>
  <c r="U1646" i="30"/>
  <c r="U1647" i="30"/>
  <c r="U1648" i="30"/>
  <c r="U1649" i="30"/>
  <c r="U1650" i="30"/>
  <c r="U1651" i="30"/>
  <c r="U1652" i="30"/>
  <c r="U1653" i="30"/>
  <c r="U1654" i="30"/>
  <c r="U1655" i="30"/>
  <c r="U1656" i="30"/>
  <c r="U1657" i="30"/>
  <c r="U1658" i="30"/>
  <c r="U1659" i="30"/>
  <c r="U1660" i="30"/>
  <c r="U1661" i="30"/>
  <c r="U1662" i="30"/>
  <c r="U1663" i="30"/>
  <c r="U1664" i="30"/>
  <c r="U1665" i="30"/>
  <c r="U1666" i="30"/>
  <c r="U1667" i="30"/>
  <c r="U1668" i="30"/>
  <c r="U1669" i="30"/>
  <c r="U1670" i="30"/>
  <c r="U1671" i="30"/>
  <c r="U1672" i="30"/>
  <c r="U1673" i="30"/>
  <c r="U1674" i="30"/>
  <c r="U1675" i="30"/>
  <c r="U1676" i="30"/>
  <c r="U1677" i="30"/>
  <c r="U1678" i="30"/>
  <c r="U1679" i="30"/>
  <c r="U1680" i="30"/>
  <c r="U1681" i="30"/>
  <c r="U1682" i="30"/>
  <c r="U1683" i="30"/>
  <c r="U1684" i="30"/>
  <c r="U1685" i="30"/>
  <c r="U1686" i="30"/>
  <c r="U1687" i="30"/>
  <c r="U1688" i="30"/>
  <c r="U1689" i="30"/>
  <c r="U1690" i="30"/>
  <c r="U1691" i="30"/>
  <c r="U1692" i="30"/>
  <c r="U1693" i="30"/>
  <c r="U1694" i="30"/>
  <c r="U1695" i="30"/>
  <c r="U1696" i="30"/>
  <c r="U1697" i="30"/>
  <c r="U1698" i="30"/>
  <c r="U1699" i="30"/>
  <c r="U1700" i="30"/>
  <c r="U1701" i="30"/>
  <c r="U1702" i="30"/>
  <c r="U1703" i="30"/>
  <c r="U1704" i="30"/>
  <c r="U1705" i="30"/>
  <c r="U1706" i="30"/>
  <c r="U1707" i="30"/>
  <c r="U1708" i="30"/>
  <c r="U1709" i="30"/>
  <c r="U1710" i="30"/>
  <c r="U1711" i="30"/>
  <c r="U1712" i="30"/>
  <c r="U1713" i="30"/>
  <c r="U1714" i="30"/>
  <c r="U1715" i="30"/>
  <c r="U1716" i="30"/>
  <c r="U1717" i="30"/>
  <c r="U1718" i="30"/>
  <c r="U1719" i="30"/>
  <c r="U1720" i="30"/>
  <c r="U1721" i="30"/>
  <c r="U1722" i="30"/>
  <c r="U1723" i="30"/>
  <c r="U1724" i="30"/>
  <c r="U1725" i="30"/>
  <c r="U1726" i="30"/>
  <c r="U1727" i="30"/>
  <c r="U1728" i="30"/>
  <c r="U1729" i="30"/>
  <c r="U1730" i="30"/>
  <c r="U1731" i="30"/>
  <c r="U1732" i="30"/>
  <c r="U1733" i="30"/>
  <c r="U1734" i="30"/>
  <c r="U1735" i="30"/>
  <c r="U1736" i="30"/>
  <c r="U1737" i="30"/>
  <c r="U1738" i="30"/>
  <c r="U1739" i="30"/>
  <c r="U1740" i="30"/>
  <c r="U1741" i="30"/>
  <c r="U1742" i="30"/>
  <c r="U1743" i="30"/>
  <c r="U1744" i="30"/>
  <c r="U1745" i="30"/>
  <c r="U1746" i="30"/>
  <c r="U1747" i="30"/>
  <c r="U1748" i="30"/>
  <c r="U1749" i="30"/>
  <c r="U1750" i="30"/>
  <c r="U1751" i="30"/>
  <c r="U1752" i="30"/>
  <c r="U1753" i="30"/>
  <c r="U1754" i="30"/>
  <c r="U1755" i="30"/>
  <c r="U1756" i="30"/>
  <c r="U1757" i="30"/>
  <c r="U1758" i="30"/>
  <c r="U1759" i="30"/>
  <c r="U1760" i="30"/>
  <c r="U1761" i="30"/>
  <c r="U1762" i="30"/>
  <c r="U1763" i="30"/>
  <c r="U1764" i="30"/>
  <c r="U1765" i="30"/>
  <c r="U1766" i="30"/>
  <c r="U1767" i="30"/>
  <c r="U1768" i="30"/>
  <c r="U1769" i="30"/>
  <c r="U1770" i="30"/>
  <c r="U1771" i="30"/>
  <c r="U1772" i="30"/>
  <c r="U1773" i="30"/>
  <c r="U1774" i="30"/>
  <c r="U1775" i="30"/>
  <c r="U1776" i="30"/>
  <c r="U1777" i="30"/>
  <c r="U1778" i="30"/>
  <c r="U1779" i="30"/>
  <c r="U1780" i="30"/>
  <c r="U1781" i="30"/>
  <c r="U1782" i="30"/>
  <c r="U1783" i="30"/>
  <c r="U1784" i="30"/>
  <c r="U1785" i="30"/>
  <c r="U1786" i="30"/>
  <c r="U1787" i="30"/>
  <c r="U1788" i="30"/>
  <c r="U1789" i="30"/>
  <c r="U1790" i="30"/>
  <c r="U1791" i="30"/>
  <c r="U1792" i="30"/>
  <c r="U1793" i="30"/>
  <c r="U1794" i="30"/>
  <c r="U1795" i="30"/>
  <c r="U1796" i="30"/>
  <c r="U1797" i="30"/>
  <c r="U1798" i="30"/>
  <c r="U1799" i="30"/>
  <c r="U1800" i="30"/>
  <c r="U1801" i="30"/>
  <c r="U1802" i="30"/>
  <c r="U1803" i="30"/>
  <c r="U1804" i="30"/>
  <c r="U1805" i="30"/>
  <c r="U1806" i="30"/>
  <c r="U1807" i="30"/>
  <c r="U1808" i="30"/>
  <c r="U1809" i="30"/>
  <c r="U1810" i="30"/>
  <c r="U1811" i="30"/>
  <c r="U1812" i="30"/>
  <c r="U1813" i="30"/>
  <c r="U1814" i="30"/>
  <c r="U1815" i="30"/>
  <c r="U1816" i="30"/>
  <c r="U1817" i="30"/>
  <c r="U1818" i="30"/>
  <c r="U1819" i="30"/>
  <c r="U1820" i="30"/>
  <c r="U1821" i="30"/>
  <c r="U1822" i="30"/>
  <c r="U1823" i="30"/>
  <c r="U1824" i="30"/>
  <c r="U1825" i="30"/>
  <c r="U1826" i="30"/>
  <c r="U1827" i="30"/>
  <c r="U1828" i="30"/>
  <c r="U1829" i="30"/>
  <c r="U1830" i="30"/>
  <c r="U1831" i="30"/>
  <c r="U1832" i="30"/>
  <c r="U1833" i="30"/>
  <c r="U1834" i="30"/>
  <c r="U1835" i="30"/>
  <c r="U1836" i="30"/>
  <c r="U1837" i="30"/>
  <c r="U1838" i="30"/>
  <c r="U1839" i="30"/>
  <c r="U1840" i="30"/>
  <c r="U1841" i="30"/>
  <c r="U1842" i="30"/>
  <c r="U1843" i="30"/>
  <c r="U1844" i="30"/>
  <c r="U1845" i="30"/>
  <c r="U1846" i="30"/>
  <c r="U1847" i="30"/>
  <c r="U1848" i="30"/>
  <c r="U1849" i="30"/>
  <c r="U1850" i="30"/>
  <c r="U1851" i="30"/>
  <c r="U1852" i="30"/>
  <c r="U1853" i="30"/>
  <c r="U1854" i="30"/>
  <c r="U1855" i="30"/>
  <c r="U1856" i="30"/>
  <c r="U1857" i="30"/>
  <c r="U1858" i="30"/>
  <c r="U1859" i="30"/>
  <c r="U1860" i="30"/>
  <c r="U1861" i="30"/>
  <c r="U1862" i="30"/>
  <c r="U1863" i="30"/>
  <c r="U1864" i="30"/>
  <c r="U1865" i="30"/>
  <c r="U1866" i="30"/>
  <c r="U1867" i="30"/>
  <c r="U1868" i="30"/>
  <c r="U1869" i="30"/>
  <c r="U1870" i="30"/>
  <c r="U1871" i="30"/>
  <c r="U1872" i="30"/>
  <c r="U1873" i="30"/>
  <c r="U1874" i="30"/>
  <c r="U1875" i="30"/>
  <c r="U1876" i="30"/>
  <c r="U1877" i="30"/>
  <c r="U1878" i="30"/>
  <c r="U1879" i="30"/>
  <c r="U1880" i="30"/>
  <c r="U1881" i="30"/>
  <c r="U1882" i="30"/>
  <c r="U1883" i="30"/>
  <c r="U1884" i="30"/>
  <c r="U1885" i="30"/>
  <c r="U1886" i="30"/>
  <c r="U1887" i="30"/>
  <c r="U1888" i="30"/>
  <c r="U1889" i="30"/>
  <c r="U1890" i="30"/>
  <c r="U1891" i="30"/>
  <c r="U1892" i="30"/>
  <c r="U1893" i="30"/>
  <c r="U1894" i="30"/>
  <c r="U1895" i="30"/>
  <c r="U1896" i="30"/>
  <c r="U1897" i="30"/>
  <c r="U1898" i="30"/>
  <c r="U1899" i="30"/>
  <c r="U1900" i="30"/>
  <c r="U1901" i="30"/>
  <c r="U1902" i="30"/>
  <c r="U1903" i="30"/>
  <c r="U1904" i="30"/>
  <c r="U1905" i="30"/>
  <c r="U1906" i="30"/>
  <c r="U1907" i="30"/>
  <c r="U1908" i="30"/>
  <c r="U1909" i="30"/>
  <c r="U1910" i="30"/>
  <c r="U1911" i="30"/>
  <c r="U1912" i="30"/>
  <c r="U1913" i="30"/>
  <c r="U1914" i="30"/>
  <c r="U1915" i="30"/>
  <c r="U1916" i="30"/>
  <c r="U1917" i="30"/>
  <c r="U1918" i="30"/>
  <c r="U1919" i="30"/>
  <c r="U1920" i="30"/>
  <c r="U1921" i="30"/>
  <c r="U1922" i="30"/>
  <c r="U1923" i="30"/>
  <c r="U1924" i="30"/>
  <c r="U1925" i="30"/>
  <c r="U1926" i="30"/>
  <c r="U1927" i="30"/>
  <c r="U1928" i="30"/>
  <c r="U1929" i="30"/>
  <c r="U1930" i="30"/>
  <c r="U1931" i="30"/>
  <c r="U1932" i="30"/>
  <c r="U1933" i="30"/>
  <c r="U1934" i="30"/>
  <c r="U1935" i="30"/>
  <c r="U1936" i="30"/>
  <c r="U1937" i="30"/>
  <c r="U1938" i="30"/>
  <c r="U1939" i="30"/>
  <c r="U1940" i="30"/>
  <c r="U1941" i="30"/>
  <c r="U1942" i="30"/>
  <c r="U1943" i="30"/>
  <c r="U1944" i="30"/>
  <c r="U1945" i="30"/>
  <c r="U1946" i="30"/>
  <c r="U1947" i="30"/>
  <c r="U1948" i="30"/>
  <c r="U1949" i="30"/>
  <c r="U1950" i="30"/>
  <c r="U1951" i="30"/>
  <c r="U1952" i="30"/>
  <c r="U1953" i="30"/>
  <c r="U1954" i="30"/>
  <c r="U1955" i="30"/>
  <c r="U1956" i="30"/>
  <c r="U1957" i="30"/>
  <c r="U1958" i="30"/>
  <c r="U1959" i="30"/>
  <c r="U1960" i="30"/>
  <c r="U1961" i="30"/>
  <c r="U1962" i="30"/>
  <c r="U1963" i="30"/>
  <c r="U1964" i="30"/>
  <c r="U1965" i="30"/>
  <c r="U1966" i="30"/>
  <c r="U1967" i="30"/>
  <c r="U1968" i="30"/>
  <c r="U1969" i="30"/>
  <c r="U1970" i="30"/>
  <c r="U1971" i="30"/>
  <c r="U1972" i="30"/>
  <c r="U1973" i="30"/>
  <c r="U1974" i="30"/>
  <c r="U1975" i="30"/>
  <c r="U1976" i="30"/>
  <c r="U1977" i="30"/>
  <c r="U1978" i="30"/>
  <c r="U1979" i="30"/>
  <c r="U1980" i="30"/>
  <c r="U1981" i="30"/>
  <c r="U1982" i="30"/>
  <c r="U1983" i="30"/>
  <c r="U1984" i="30"/>
  <c r="U1985" i="30"/>
  <c r="U1986" i="30"/>
  <c r="U1987" i="30"/>
  <c r="U1988" i="30"/>
  <c r="U1989" i="30"/>
  <c r="U1990" i="30"/>
  <c r="U1991" i="30"/>
  <c r="U1992" i="30"/>
  <c r="U1993" i="30"/>
  <c r="U1994" i="30"/>
  <c r="U1995" i="30"/>
  <c r="U1996" i="30"/>
  <c r="U1997" i="30"/>
  <c r="U1998" i="30"/>
  <c r="U1999" i="30"/>
  <c r="U2000" i="30"/>
  <c r="U2001" i="30"/>
  <c r="U2002" i="30"/>
  <c r="U2003" i="30"/>
  <c r="U2004" i="30"/>
  <c r="U2005" i="30"/>
  <c r="U2006" i="30"/>
  <c r="U2007" i="30"/>
  <c r="U2008" i="30"/>
  <c r="U2009" i="30"/>
  <c r="U2010" i="30"/>
  <c r="U2011" i="30"/>
  <c r="U2012" i="30"/>
  <c r="U2013" i="30"/>
  <c r="U2014" i="30"/>
  <c r="U2015" i="30"/>
  <c r="U2016" i="30"/>
  <c r="U2017" i="30"/>
  <c r="U2018" i="30"/>
  <c r="U2019" i="30"/>
  <c r="U2020" i="30"/>
  <c r="U2021" i="30"/>
  <c r="U2022" i="30"/>
  <c r="U2023" i="30"/>
  <c r="U2024" i="30"/>
  <c r="U2025" i="30"/>
  <c r="U2026" i="30"/>
  <c r="U2027" i="30"/>
  <c r="U2028" i="30"/>
  <c r="U2029" i="30"/>
  <c r="U2030" i="30"/>
  <c r="U2031" i="30"/>
  <c r="U2032" i="30"/>
  <c r="U2033" i="30"/>
  <c r="U2034" i="30"/>
  <c r="U2035" i="30"/>
  <c r="U2036" i="30"/>
  <c r="U2037" i="30"/>
  <c r="U2038" i="30"/>
  <c r="U2039" i="30"/>
  <c r="U2040" i="30"/>
  <c r="U2041" i="30"/>
  <c r="U2042" i="30"/>
  <c r="U2043" i="30"/>
  <c r="U2044" i="30"/>
  <c r="U2045" i="30"/>
  <c r="U2046" i="30"/>
  <c r="U2047" i="30"/>
  <c r="U2048" i="30"/>
  <c r="U2049" i="30"/>
  <c r="U2050" i="30"/>
  <c r="U2051" i="30"/>
  <c r="U2052" i="30"/>
  <c r="U2053" i="30"/>
  <c r="U2054" i="30"/>
  <c r="U2055" i="30"/>
  <c r="U2056" i="30"/>
  <c r="U2057" i="30"/>
  <c r="U2058" i="30"/>
  <c r="U2059" i="30"/>
  <c r="U2060" i="30"/>
  <c r="U2061" i="30"/>
  <c r="U2062" i="30"/>
  <c r="U2063" i="30"/>
  <c r="U2064" i="30"/>
  <c r="U2065" i="30"/>
  <c r="U2066" i="30"/>
  <c r="U2067" i="30"/>
  <c r="U2068" i="30"/>
  <c r="U2069" i="30"/>
  <c r="U2070" i="30"/>
  <c r="U2071" i="30"/>
  <c r="U2072" i="30"/>
  <c r="U2073" i="30"/>
  <c r="U2074" i="30"/>
  <c r="U2075" i="30"/>
  <c r="U2076" i="30"/>
  <c r="U2077" i="30"/>
  <c r="U2078" i="30"/>
  <c r="U2079" i="30"/>
  <c r="U2080" i="30"/>
  <c r="U2081" i="30"/>
  <c r="U2082" i="30"/>
  <c r="U2083" i="30"/>
  <c r="U2084" i="30"/>
  <c r="U2085" i="30"/>
  <c r="U2086" i="30"/>
  <c r="U2087" i="30"/>
  <c r="U2088" i="30"/>
  <c r="U2089" i="30"/>
  <c r="U2090" i="30"/>
  <c r="U2091" i="30"/>
  <c r="U2092" i="30"/>
  <c r="U2093" i="30"/>
  <c r="U2094" i="30"/>
  <c r="U2095" i="30"/>
  <c r="U2096" i="30"/>
  <c r="U2097" i="30"/>
  <c r="U2098" i="30"/>
  <c r="U2099" i="30"/>
  <c r="U2100" i="30"/>
  <c r="U2101" i="30"/>
  <c r="U2102" i="30"/>
  <c r="U2103" i="30"/>
  <c r="U2104" i="30"/>
  <c r="U2105" i="30"/>
  <c r="U2106" i="30"/>
  <c r="U2107" i="30"/>
  <c r="U2108" i="30"/>
  <c r="U2109" i="30"/>
  <c r="U2110" i="30"/>
  <c r="U2111" i="30"/>
  <c r="U2112" i="30"/>
  <c r="U2113" i="30"/>
  <c r="U2114" i="30"/>
  <c r="U2115" i="30"/>
  <c r="U2116" i="30"/>
  <c r="U2117" i="30"/>
  <c r="U2118" i="30"/>
  <c r="U2119" i="30"/>
  <c r="U2120" i="30"/>
  <c r="U2121" i="30"/>
  <c r="U2122" i="30"/>
  <c r="U2123" i="30"/>
  <c r="U2124" i="30"/>
  <c r="U2125" i="30"/>
  <c r="U2126" i="30"/>
  <c r="U2127" i="30"/>
  <c r="U2128" i="30"/>
  <c r="U2129" i="30"/>
  <c r="U2130" i="30"/>
  <c r="U2131" i="30"/>
  <c r="U2132" i="30"/>
  <c r="U2133" i="30"/>
  <c r="U2134" i="30"/>
  <c r="U2135" i="30"/>
  <c r="U2136" i="30"/>
  <c r="U2137" i="30"/>
  <c r="U2138" i="30"/>
  <c r="U2139" i="30"/>
  <c r="U2140" i="30"/>
  <c r="U2141" i="30"/>
  <c r="U2142" i="30"/>
  <c r="U2143" i="30"/>
  <c r="U2144" i="30"/>
  <c r="U2145" i="30"/>
  <c r="U2146" i="30"/>
  <c r="U2147" i="30"/>
  <c r="U2148" i="30"/>
  <c r="U2149" i="30"/>
  <c r="U2150" i="30"/>
  <c r="U2151" i="30"/>
  <c r="U2152" i="30"/>
  <c r="U2153" i="30"/>
  <c r="U2154" i="30"/>
  <c r="U2155" i="30"/>
  <c r="U2156" i="30"/>
  <c r="U2157" i="30"/>
  <c r="U2158" i="30"/>
  <c r="U2159" i="30"/>
  <c r="U2160" i="30"/>
  <c r="U2161" i="30"/>
  <c r="U2162" i="30"/>
  <c r="U2163" i="30"/>
  <c r="U2164" i="30"/>
  <c r="U2165" i="30"/>
  <c r="U2166" i="30"/>
  <c r="U2167" i="30"/>
  <c r="U2168" i="30"/>
  <c r="U2169" i="30"/>
  <c r="U2170" i="30"/>
  <c r="U2171" i="30"/>
  <c r="U2172" i="30"/>
  <c r="U2173" i="30"/>
  <c r="U2174" i="30"/>
  <c r="U2175" i="30"/>
  <c r="U2176" i="30"/>
  <c r="U2177" i="30"/>
  <c r="U2178" i="30"/>
  <c r="U2179" i="30"/>
  <c r="U2180" i="30"/>
  <c r="U2181" i="30"/>
  <c r="U2182" i="30"/>
  <c r="U2183" i="30"/>
  <c r="U2184" i="30"/>
  <c r="U2185" i="30"/>
  <c r="U2186" i="30"/>
  <c r="U2187" i="30"/>
  <c r="U2188" i="30"/>
  <c r="U2189" i="30"/>
  <c r="U2190" i="30"/>
  <c r="U2191" i="30"/>
  <c r="U2192" i="30"/>
  <c r="U2193" i="30"/>
  <c r="U2194" i="30"/>
  <c r="U2195" i="30"/>
  <c r="U2196" i="30"/>
  <c r="U2197" i="30"/>
  <c r="U2198" i="30"/>
  <c r="U2199" i="30"/>
  <c r="U2200" i="30"/>
  <c r="U2201" i="30"/>
  <c r="U2202" i="30"/>
  <c r="U2203" i="30"/>
  <c r="U2204" i="30"/>
  <c r="U2205" i="30"/>
  <c r="U2206" i="30"/>
  <c r="U2207" i="30"/>
  <c r="U2208" i="30"/>
  <c r="U2209" i="30"/>
  <c r="U2210" i="30"/>
  <c r="U2211" i="30"/>
  <c r="U2212" i="30"/>
  <c r="U2213" i="30"/>
  <c r="U2214" i="30"/>
  <c r="U2215" i="30"/>
  <c r="U2216" i="30"/>
  <c r="U2217" i="30"/>
  <c r="U2218" i="30"/>
  <c r="U2219" i="30"/>
  <c r="U2220" i="30"/>
  <c r="U2221" i="30"/>
  <c r="U2222" i="30"/>
  <c r="U2223" i="30"/>
  <c r="U2224" i="30"/>
  <c r="U2225" i="30"/>
  <c r="U2226" i="30"/>
  <c r="U2227" i="30"/>
  <c r="U2228" i="30"/>
  <c r="U2229" i="30"/>
  <c r="U2230" i="30"/>
  <c r="U2231" i="30"/>
  <c r="U2232" i="30"/>
  <c r="U2233" i="30"/>
  <c r="U2234" i="30"/>
  <c r="U2235" i="30"/>
  <c r="U2236" i="30"/>
  <c r="U2237" i="30"/>
  <c r="U2238" i="30"/>
  <c r="U2239" i="30"/>
  <c r="U2240" i="30"/>
  <c r="U2241" i="30"/>
  <c r="U2242" i="30"/>
  <c r="U2243" i="30"/>
  <c r="U2244" i="30"/>
  <c r="U2245" i="30"/>
  <c r="U2246" i="30"/>
  <c r="U2247" i="30"/>
  <c r="U2248" i="30"/>
  <c r="U2249" i="30"/>
  <c r="U2250" i="30"/>
  <c r="U2251" i="30"/>
  <c r="U2252" i="30"/>
  <c r="U2253" i="30"/>
  <c r="U2254" i="30"/>
  <c r="U2255" i="30"/>
  <c r="U2256" i="30"/>
  <c r="U2257" i="30"/>
  <c r="U2258" i="30"/>
  <c r="U2259" i="30"/>
  <c r="U2260" i="30"/>
  <c r="U2261" i="30"/>
  <c r="U2262" i="30"/>
  <c r="U2263" i="30"/>
  <c r="U2264" i="30"/>
  <c r="U2265" i="30"/>
  <c r="U2266" i="30"/>
  <c r="U2267" i="30"/>
  <c r="U2268" i="30"/>
  <c r="U2269" i="30"/>
  <c r="U2270" i="30"/>
  <c r="U2271" i="30"/>
  <c r="U2272" i="30"/>
  <c r="U2273" i="30"/>
  <c r="U2274" i="30"/>
  <c r="U2275" i="30"/>
  <c r="U2276" i="30"/>
  <c r="U2277" i="30"/>
  <c r="U2278" i="30"/>
  <c r="U2279" i="30"/>
  <c r="U2280" i="30"/>
  <c r="U2281" i="30"/>
  <c r="U2282" i="30"/>
  <c r="U2283" i="30"/>
  <c r="U2284" i="30"/>
  <c r="U2285" i="30"/>
  <c r="U2286" i="30"/>
  <c r="U2287" i="30"/>
  <c r="U2288" i="30"/>
  <c r="U2289" i="30"/>
  <c r="U2290" i="30"/>
  <c r="U2291" i="30"/>
  <c r="U2292" i="30"/>
  <c r="U2293" i="30"/>
  <c r="U2294" i="30"/>
  <c r="U2295" i="30"/>
  <c r="U2296" i="30"/>
  <c r="U2297" i="30"/>
  <c r="U2298" i="30"/>
  <c r="U2299" i="30"/>
  <c r="U2300" i="30"/>
  <c r="U2301" i="30"/>
  <c r="U2302" i="30"/>
  <c r="U2303" i="30"/>
  <c r="U2304" i="30"/>
  <c r="U2305" i="30"/>
  <c r="U2306" i="30"/>
  <c r="U2307" i="30"/>
  <c r="U2308" i="30"/>
  <c r="U2309" i="30"/>
  <c r="U2310" i="30"/>
  <c r="U2311" i="30"/>
  <c r="U2312" i="30"/>
  <c r="U2313" i="30"/>
  <c r="U2314" i="30"/>
  <c r="U2315" i="30"/>
  <c r="U2316" i="30"/>
  <c r="U2317" i="30"/>
  <c r="U2318" i="30"/>
  <c r="U2319" i="30"/>
  <c r="U2320" i="30"/>
  <c r="U2321" i="30"/>
  <c r="U2322" i="30"/>
  <c r="U2323" i="30"/>
  <c r="U2324" i="30"/>
  <c r="U2325" i="30"/>
  <c r="U2326" i="30"/>
  <c r="U2327" i="30"/>
  <c r="U2328" i="30"/>
  <c r="U2329" i="30"/>
  <c r="U2330" i="30"/>
  <c r="U2331" i="30"/>
  <c r="U2332" i="30"/>
  <c r="U2333" i="30"/>
  <c r="U2334" i="30"/>
  <c r="U2335" i="30"/>
  <c r="U2336" i="30"/>
  <c r="U2337" i="30"/>
  <c r="U2338" i="30"/>
  <c r="U2339" i="30"/>
  <c r="U2340" i="30"/>
  <c r="U2341" i="30"/>
  <c r="U2342" i="30"/>
  <c r="U2343" i="30"/>
  <c r="U2344" i="30"/>
  <c r="U2345" i="30"/>
  <c r="U2346" i="30"/>
  <c r="U2347" i="30"/>
  <c r="U2348" i="30"/>
  <c r="U2349" i="30"/>
  <c r="U2350" i="30"/>
  <c r="U2351" i="30"/>
  <c r="U2352" i="30"/>
  <c r="U2353" i="30"/>
  <c r="U2354" i="30"/>
  <c r="U2355" i="30"/>
  <c r="U2356" i="30"/>
  <c r="U2357" i="30"/>
  <c r="U2358" i="30"/>
  <c r="U2359" i="30"/>
  <c r="U2360" i="30"/>
  <c r="U2361" i="30"/>
  <c r="U2362" i="30"/>
  <c r="U2363" i="30"/>
  <c r="U2364" i="30"/>
  <c r="U2365" i="30"/>
  <c r="U2366" i="30"/>
  <c r="U2367" i="30"/>
  <c r="U2368" i="30"/>
  <c r="U2369" i="30"/>
  <c r="U2370" i="30"/>
  <c r="U2371" i="30"/>
  <c r="U2372" i="30"/>
  <c r="U2373" i="30"/>
  <c r="U2374" i="30"/>
  <c r="U2375" i="30"/>
  <c r="U2376" i="30"/>
  <c r="U2377" i="30"/>
  <c r="U2378" i="30"/>
  <c r="U2379" i="30"/>
  <c r="U2380" i="30"/>
  <c r="U2381" i="30"/>
  <c r="U2382" i="30"/>
  <c r="U2383" i="30"/>
  <c r="U2384" i="30"/>
  <c r="U2385" i="30"/>
  <c r="U2386" i="30"/>
  <c r="U2387" i="30"/>
  <c r="U2388" i="30"/>
  <c r="U2389" i="30"/>
  <c r="U2390" i="30"/>
  <c r="U2391" i="30"/>
  <c r="U2392" i="30"/>
  <c r="U2393" i="30"/>
  <c r="U2394" i="30"/>
  <c r="U2395" i="30"/>
  <c r="U2396" i="30"/>
  <c r="U2397" i="30"/>
  <c r="U2398" i="30"/>
  <c r="U2399" i="30"/>
  <c r="U2400" i="30"/>
  <c r="U2401" i="30"/>
  <c r="U2402" i="30"/>
  <c r="U2403" i="30"/>
  <c r="U2404" i="30"/>
  <c r="U2405" i="30"/>
  <c r="U2406" i="30"/>
  <c r="U2407" i="30"/>
  <c r="U2408" i="30"/>
  <c r="U2409" i="30"/>
  <c r="U2410" i="30"/>
  <c r="U2411" i="30"/>
  <c r="U2412" i="30"/>
  <c r="U2413" i="30"/>
  <c r="U2414" i="30"/>
  <c r="U2415" i="30"/>
  <c r="U2416" i="30"/>
  <c r="U2417" i="30"/>
  <c r="U2418" i="30"/>
  <c r="U2419" i="30"/>
  <c r="U2420" i="30"/>
  <c r="U2421" i="30"/>
  <c r="U2422" i="30"/>
  <c r="U2423" i="30"/>
  <c r="U2424" i="30"/>
  <c r="U2425" i="30"/>
  <c r="U2426" i="30"/>
  <c r="U2427" i="30"/>
  <c r="U2428" i="30"/>
  <c r="U2429" i="30"/>
  <c r="U2430" i="30"/>
  <c r="U2431" i="30"/>
  <c r="U2432" i="30"/>
  <c r="U2433" i="30"/>
  <c r="U2434" i="30"/>
  <c r="U2435" i="30"/>
  <c r="U2436" i="30"/>
  <c r="U2437" i="30"/>
  <c r="U2438" i="30"/>
  <c r="U2439" i="30"/>
  <c r="U2440" i="30"/>
  <c r="U2441" i="30"/>
  <c r="U2442" i="30"/>
  <c r="U2443" i="30"/>
  <c r="U2444" i="30"/>
  <c r="U2445" i="30"/>
  <c r="U2446" i="30"/>
  <c r="U2447" i="30"/>
  <c r="U2448" i="30"/>
  <c r="U2449" i="30"/>
  <c r="U2450" i="30"/>
  <c r="U2451" i="30"/>
  <c r="U2452" i="30"/>
  <c r="U2453" i="30"/>
  <c r="U2454" i="30"/>
  <c r="U2455" i="30"/>
  <c r="U2456" i="30"/>
  <c r="U2457" i="30"/>
  <c r="U2458" i="30"/>
  <c r="U2459" i="30"/>
  <c r="U2460" i="30"/>
  <c r="U2461" i="30"/>
  <c r="U2462" i="30"/>
  <c r="U2463" i="30"/>
  <c r="U2464" i="30"/>
  <c r="U2465" i="30"/>
  <c r="U2466" i="30"/>
  <c r="U2467" i="30"/>
  <c r="U2468" i="30"/>
  <c r="U2469" i="30"/>
  <c r="U2470" i="30"/>
  <c r="U2471" i="30"/>
  <c r="U2472" i="30"/>
  <c r="U2473" i="30"/>
  <c r="U2474" i="30"/>
  <c r="U2475" i="30"/>
  <c r="U2476" i="30"/>
  <c r="U2477" i="30"/>
  <c r="U2478" i="30"/>
  <c r="U2479" i="30"/>
  <c r="U2480" i="30"/>
  <c r="U2481" i="30"/>
  <c r="U2482" i="30"/>
  <c r="U2483" i="30"/>
  <c r="U2484" i="30"/>
  <c r="U2485" i="30"/>
  <c r="U2486" i="30"/>
  <c r="U2487" i="30"/>
  <c r="U2488" i="30"/>
  <c r="U2489" i="30"/>
  <c r="U2490" i="30"/>
  <c r="U2491" i="30"/>
  <c r="U2492" i="30"/>
  <c r="U2493" i="30"/>
  <c r="U2494" i="30"/>
  <c r="U2495" i="30"/>
  <c r="U2496" i="30"/>
  <c r="U2497" i="30"/>
  <c r="U2498" i="30"/>
  <c r="U2499" i="30"/>
  <c r="U2500" i="30"/>
  <c r="U2501" i="30"/>
  <c r="U2502" i="30"/>
  <c r="U2503" i="30"/>
  <c r="U2504" i="30"/>
  <c r="U2505" i="30"/>
  <c r="U2506" i="30"/>
  <c r="U2507" i="30"/>
  <c r="U2508" i="30"/>
  <c r="U2509" i="30"/>
  <c r="U2510" i="30"/>
  <c r="U2511" i="30"/>
  <c r="U2512" i="30"/>
  <c r="U2513" i="30"/>
  <c r="U2514" i="30"/>
  <c r="U2515" i="30"/>
  <c r="U2516" i="30"/>
  <c r="U2517" i="30"/>
  <c r="U2518" i="30"/>
  <c r="U2519" i="30"/>
  <c r="U2520" i="30"/>
  <c r="U2521" i="30"/>
  <c r="U2522" i="30"/>
  <c r="U2523" i="30"/>
  <c r="U2524" i="30"/>
  <c r="U2525" i="30"/>
  <c r="U2526" i="30"/>
  <c r="U2527" i="30"/>
  <c r="U2528" i="30"/>
  <c r="U2529" i="30"/>
  <c r="U2530" i="30"/>
  <c r="U2531" i="30"/>
  <c r="U2532" i="30"/>
  <c r="U2533" i="30"/>
  <c r="U2534" i="30"/>
  <c r="U2535" i="30"/>
  <c r="U2536" i="30"/>
  <c r="U2537" i="30"/>
  <c r="U2538" i="30"/>
  <c r="U2539" i="30"/>
  <c r="U2540" i="30"/>
  <c r="U2541" i="30"/>
  <c r="U2542" i="30"/>
  <c r="U2543" i="30"/>
  <c r="U2544" i="30"/>
  <c r="U2545" i="30"/>
  <c r="U2546" i="30"/>
  <c r="U2547" i="30"/>
  <c r="U2548" i="30"/>
  <c r="U2549" i="30"/>
  <c r="U2550" i="30"/>
  <c r="U2551" i="30"/>
  <c r="U2552" i="30"/>
  <c r="U2553" i="30"/>
  <c r="U2554" i="30"/>
  <c r="U2555" i="30"/>
  <c r="U2556" i="30"/>
  <c r="U2557" i="30"/>
  <c r="U2558" i="30"/>
  <c r="U2559" i="30"/>
  <c r="U2560" i="30"/>
  <c r="U2561" i="30"/>
  <c r="U2562" i="30"/>
  <c r="U2563" i="30"/>
  <c r="U2564" i="30"/>
  <c r="U2565" i="30"/>
  <c r="U2566" i="30"/>
  <c r="U2567" i="30"/>
  <c r="U2568" i="30"/>
  <c r="U2569" i="30"/>
  <c r="U2570" i="30"/>
  <c r="U2571" i="30"/>
  <c r="U2572" i="30"/>
  <c r="U2573" i="30"/>
  <c r="U2574" i="30"/>
  <c r="U2575" i="30"/>
  <c r="U2576" i="30"/>
  <c r="U2577" i="30"/>
  <c r="U2578" i="30"/>
  <c r="U2579" i="30"/>
  <c r="U2580" i="30"/>
  <c r="U2581" i="30"/>
  <c r="U2582" i="30"/>
  <c r="U2583" i="30"/>
  <c r="U2584" i="30"/>
  <c r="U2585" i="30"/>
  <c r="U2586" i="30"/>
  <c r="U2587" i="30"/>
  <c r="U2588" i="30"/>
  <c r="U2589" i="30"/>
  <c r="U2590" i="30"/>
  <c r="U2591" i="30"/>
  <c r="U2592" i="30"/>
  <c r="U2593" i="30"/>
  <c r="U2594" i="30"/>
  <c r="U2595" i="30"/>
  <c r="U2596" i="30"/>
  <c r="U2597" i="30"/>
  <c r="U2598" i="30"/>
  <c r="U2599" i="30"/>
  <c r="U2600" i="30"/>
  <c r="U2601" i="30"/>
  <c r="U2602" i="30"/>
  <c r="U2603" i="30"/>
  <c r="U2604" i="30"/>
  <c r="U2605" i="30"/>
  <c r="U2606" i="30"/>
  <c r="U2607" i="30"/>
  <c r="U2608" i="30"/>
  <c r="U2609" i="30"/>
  <c r="U2610" i="30"/>
  <c r="U2611" i="30"/>
  <c r="U2612" i="30"/>
  <c r="U2613" i="30"/>
  <c r="U2614" i="30"/>
  <c r="U2615" i="30"/>
  <c r="U2616" i="30"/>
  <c r="U2617" i="30"/>
  <c r="U2618" i="30"/>
  <c r="U2619" i="30"/>
  <c r="U2620" i="30"/>
  <c r="U2621" i="30"/>
  <c r="U2622" i="30"/>
  <c r="U2623" i="30"/>
  <c r="U2624" i="30"/>
  <c r="U2625" i="30"/>
  <c r="U2626" i="30"/>
  <c r="U2627" i="30"/>
  <c r="U2628" i="30"/>
  <c r="U2629" i="30"/>
  <c r="U2630" i="30"/>
  <c r="U2631" i="30"/>
  <c r="U2632" i="30"/>
  <c r="U2633" i="30"/>
  <c r="U2634" i="30"/>
  <c r="U2635" i="30"/>
  <c r="U2636" i="30"/>
  <c r="U2637" i="30"/>
  <c r="U2638" i="30"/>
  <c r="U2639" i="30"/>
  <c r="U2640" i="30"/>
  <c r="U2641" i="30"/>
  <c r="U2" i="30"/>
  <c r="S3" i="30"/>
  <c r="S3211" i="30"/>
  <c r="S3209" i="30"/>
  <c r="S4" i="30"/>
  <c r="S5" i="30"/>
  <c r="S6" i="30"/>
  <c r="S7" i="30"/>
  <c r="S8" i="30"/>
  <c r="S9" i="30"/>
  <c r="S10" i="30"/>
  <c r="S11" i="30"/>
  <c r="S12" i="30"/>
  <c r="S13" i="30"/>
  <c r="S14" i="30"/>
  <c r="S15" i="30"/>
  <c r="S16" i="30"/>
  <c r="S17" i="30"/>
  <c r="S18" i="30"/>
  <c r="S19" i="30"/>
  <c r="S20" i="30"/>
  <c r="S3207" i="30"/>
  <c r="S3212" i="30"/>
  <c r="S3213" i="30"/>
  <c r="S21" i="30"/>
  <c r="S22" i="30"/>
  <c r="S23" i="30"/>
  <c r="S24" i="30"/>
  <c r="S25" i="30"/>
  <c r="S26" i="30"/>
  <c r="S27" i="30"/>
  <c r="S3324" i="30"/>
  <c r="S28" i="30"/>
  <c r="S29" i="30"/>
  <c r="S30" i="30"/>
  <c r="S31" i="30"/>
  <c r="S32" i="30"/>
  <c r="S33" i="30"/>
  <c r="S34" i="30"/>
  <c r="S35" i="30"/>
  <c r="S3206" i="30"/>
  <c r="S3208" i="30"/>
  <c r="S3210" i="30"/>
  <c r="S36" i="30"/>
  <c r="S37" i="30"/>
  <c r="S38" i="30"/>
  <c r="S39" i="30"/>
  <c r="S40" i="30"/>
  <c r="S41" i="30"/>
  <c r="S42" i="30"/>
  <c r="S43" i="30"/>
  <c r="S44" i="30"/>
  <c r="S45" i="30"/>
  <c r="S46" i="30"/>
  <c r="S47" i="30"/>
  <c r="S48" i="30"/>
  <c r="S49" i="30"/>
  <c r="S50" i="30"/>
  <c r="S51" i="30"/>
  <c r="S52" i="30"/>
  <c r="S53" i="30"/>
  <c r="S54" i="30"/>
  <c r="S55" i="30"/>
  <c r="S56" i="30"/>
  <c r="S3202" i="30"/>
  <c r="S3203" i="30"/>
  <c r="S3204" i="30"/>
  <c r="S3205" i="30"/>
  <c r="S57" i="30"/>
  <c r="S58" i="30"/>
  <c r="S59" i="30"/>
  <c r="S60" i="30"/>
  <c r="S61" i="30"/>
  <c r="S62" i="30"/>
  <c r="S63" i="30"/>
  <c r="S64" i="30"/>
  <c r="S65" i="30"/>
  <c r="S66" i="30"/>
  <c r="S67" i="30"/>
  <c r="S68" i="30"/>
  <c r="S69" i="30"/>
  <c r="S70" i="30"/>
  <c r="S71" i="30"/>
  <c r="S72" i="30"/>
  <c r="S73" i="30"/>
  <c r="S74" i="30"/>
  <c r="S75" i="30"/>
  <c r="S76" i="30"/>
  <c r="S77" i="30"/>
  <c r="S78" i="30"/>
  <c r="S79" i="30"/>
  <c r="S80" i="30"/>
  <c r="S81" i="30"/>
  <c r="S82" i="30"/>
  <c r="S83" i="30"/>
  <c r="S84" i="30"/>
  <c r="S85" i="30"/>
  <c r="S86" i="30"/>
  <c r="S87" i="30"/>
  <c r="S88" i="30"/>
  <c r="S89" i="30"/>
  <c r="S90" i="30"/>
  <c r="S91" i="30"/>
  <c r="S92" i="30"/>
  <c r="S93" i="30"/>
  <c r="S94" i="30"/>
  <c r="S95" i="30"/>
  <c r="S96" i="30"/>
  <c r="S97" i="30"/>
  <c r="S98" i="30"/>
  <c r="S99" i="30"/>
  <c r="S100" i="30"/>
  <c r="S3199" i="30"/>
  <c r="S3200" i="30"/>
  <c r="S3201" i="30"/>
  <c r="S101" i="30"/>
  <c r="S102" i="30"/>
  <c r="S103" i="30"/>
  <c r="S104" i="30"/>
  <c r="S105" i="30"/>
  <c r="S106" i="30"/>
  <c r="S107" i="30"/>
  <c r="S108" i="30"/>
  <c r="S109" i="30"/>
  <c r="S110" i="30"/>
  <c r="S111" i="30"/>
  <c r="S112" i="30"/>
  <c r="S113" i="30"/>
  <c r="S114" i="30"/>
  <c r="S115" i="30"/>
  <c r="S116" i="30"/>
  <c r="S117" i="30"/>
  <c r="S118" i="30"/>
  <c r="S119" i="30"/>
  <c r="S120" i="30"/>
  <c r="S121" i="30"/>
  <c r="S122" i="30"/>
  <c r="S123" i="30"/>
  <c r="S124" i="30"/>
  <c r="S125" i="30"/>
  <c r="S126" i="30"/>
  <c r="S127" i="30"/>
  <c r="S128" i="30"/>
  <c r="S129" i="30"/>
  <c r="S130" i="30"/>
  <c r="S131" i="30"/>
  <c r="S132" i="30"/>
  <c r="S133" i="30"/>
  <c r="S134" i="30"/>
  <c r="S135" i="30"/>
  <c r="S136" i="30"/>
  <c r="S137" i="30"/>
  <c r="S138" i="30"/>
  <c r="S139" i="30"/>
  <c r="S140" i="30"/>
  <c r="S141" i="30"/>
  <c r="S142" i="30"/>
  <c r="S143" i="30"/>
  <c r="S144" i="30"/>
  <c r="S145" i="30"/>
  <c r="S146" i="30"/>
  <c r="S147" i="30"/>
  <c r="S148" i="30"/>
  <c r="S149" i="30"/>
  <c r="S150" i="30"/>
  <c r="S151" i="30"/>
  <c r="S152" i="30"/>
  <c r="S153" i="30"/>
  <c r="S154" i="30"/>
  <c r="S155" i="30"/>
  <c r="S156" i="30"/>
  <c r="S157" i="30"/>
  <c r="S158" i="30"/>
  <c r="S159" i="30"/>
  <c r="S160" i="30"/>
  <c r="S161" i="30"/>
  <c r="S162" i="30"/>
  <c r="S163" i="30"/>
  <c r="S164" i="30"/>
  <c r="S165" i="30"/>
  <c r="S166" i="30"/>
  <c r="S167" i="30"/>
  <c r="S168" i="30"/>
  <c r="S169" i="30"/>
  <c r="S170" i="30"/>
  <c r="S171" i="30"/>
  <c r="S172" i="30"/>
  <c r="S173" i="30"/>
  <c r="S174" i="30"/>
  <c r="S175" i="30"/>
  <c r="S176" i="30"/>
  <c r="S177" i="30"/>
  <c r="S178" i="30"/>
  <c r="S179" i="30"/>
  <c r="S180" i="30"/>
  <c r="S181" i="30"/>
  <c r="S182" i="30"/>
  <c r="S183" i="30"/>
  <c r="S184" i="30"/>
  <c r="S185" i="30"/>
  <c r="S186" i="30"/>
  <c r="S187" i="30"/>
  <c r="S188" i="30"/>
  <c r="S189" i="30"/>
  <c r="S190" i="30"/>
  <c r="S191" i="30"/>
  <c r="S192" i="30"/>
  <c r="S193" i="30"/>
  <c r="S194" i="30"/>
  <c r="S195" i="30"/>
  <c r="S196" i="30"/>
  <c r="S197" i="30"/>
  <c r="S198" i="30"/>
  <c r="S199" i="30"/>
  <c r="S200" i="30"/>
  <c r="S201" i="30"/>
  <c r="S202" i="30"/>
  <c r="S203" i="30"/>
  <c r="S204" i="30"/>
  <c r="S205" i="30"/>
  <c r="S206" i="30"/>
  <c r="S207" i="30"/>
  <c r="S208" i="30"/>
  <c r="S209" i="30"/>
  <c r="S210" i="30"/>
  <c r="S211" i="30"/>
  <c r="S212" i="30"/>
  <c r="S213" i="30"/>
  <c r="S214" i="30"/>
  <c r="S215" i="30"/>
  <c r="S216" i="30"/>
  <c r="S217" i="30"/>
  <c r="S218" i="30"/>
  <c r="S219" i="30"/>
  <c r="S220" i="30"/>
  <c r="S221" i="30"/>
  <c r="S222" i="30"/>
  <c r="S223" i="30"/>
  <c r="S224" i="30"/>
  <c r="S225" i="30"/>
  <c r="S226" i="30"/>
  <c r="S227" i="30"/>
  <c r="S228" i="30"/>
  <c r="S229" i="30"/>
  <c r="S230" i="30"/>
  <c r="S231" i="30"/>
  <c r="S232" i="30"/>
  <c r="S233" i="30"/>
  <c r="S234" i="30"/>
  <c r="S235" i="30"/>
  <c r="S236" i="30"/>
  <c r="S237" i="30"/>
  <c r="S238" i="30"/>
  <c r="S239" i="30"/>
  <c r="S240" i="30"/>
  <c r="S241" i="30"/>
  <c r="S242" i="30"/>
  <c r="S243" i="30"/>
  <c r="S244" i="30"/>
  <c r="S245" i="30"/>
  <c r="S246" i="30"/>
  <c r="S247" i="30"/>
  <c r="S248" i="30"/>
  <c r="S249" i="30"/>
  <c r="S250" i="30"/>
  <c r="S251" i="30"/>
  <c r="S252" i="30"/>
  <c r="S253" i="30"/>
  <c r="S254" i="30"/>
  <c r="S255" i="30"/>
  <c r="S256" i="30"/>
  <c r="S257" i="30"/>
  <c r="S258" i="30"/>
  <c r="S259" i="30"/>
  <c r="S260" i="30"/>
  <c r="S261" i="30"/>
  <c r="S262" i="30"/>
  <c r="S263" i="30"/>
  <c r="S264" i="30"/>
  <c r="S265" i="30"/>
  <c r="S266" i="30"/>
  <c r="S267" i="30"/>
  <c r="S268" i="30"/>
  <c r="S269" i="30"/>
  <c r="S270" i="30"/>
  <c r="S271" i="30"/>
  <c r="S272" i="30"/>
  <c r="S273" i="30"/>
  <c r="S274" i="30"/>
  <c r="S275" i="30"/>
  <c r="S276" i="30"/>
  <c r="S277" i="30"/>
  <c r="S278" i="30"/>
  <c r="S279" i="30"/>
  <c r="S280" i="30"/>
  <c r="S281" i="30"/>
  <c r="S282" i="30"/>
  <c r="S283" i="30"/>
  <c r="S284" i="30"/>
  <c r="S285" i="30"/>
  <c r="S286" i="30"/>
  <c r="S287" i="30"/>
  <c r="S288" i="30"/>
  <c r="S289" i="30"/>
  <c r="S290" i="30"/>
  <c r="S291" i="30"/>
  <c r="S292" i="30"/>
  <c r="S293" i="30"/>
  <c r="S294" i="30"/>
  <c r="S295" i="30"/>
  <c r="S296" i="30"/>
  <c r="S297" i="30"/>
  <c r="S298" i="30"/>
  <c r="S299" i="30"/>
  <c r="S300" i="30"/>
  <c r="S301" i="30"/>
  <c r="S302" i="30"/>
  <c r="S303" i="30"/>
  <c r="S304" i="30"/>
  <c r="S305" i="30"/>
  <c r="S306" i="30"/>
  <c r="S307" i="30"/>
  <c r="S308" i="30"/>
  <c r="S309" i="30"/>
  <c r="S310" i="30"/>
  <c r="S311" i="30"/>
  <c r="S312" i="30"/>
  <c r="S313" i="30"/>
  <c r="S314" i="30"/>
  <c r="S315" i="30"/>
  <c r="S316" i="30"/>
  <c r="S317" i="30"/>
  <c r="S318" i="30"/>
  <c r="S319" i="30"/>
  <c r="S320" i="30"/>
  <c r="S321" i="30"/>
  <c r="S322" i="30"/>
  <c r="S323" i="30"/>
  <c r="S324" i="30"/>
  <c r="S325" i="30"/>
  <c r="S326" i="30"/>
  <c r="S327" i="30"/>
  <c r="S328" i="30"/>
  <c r="S329" i="30"/>
  <c r="S330" i="30"/>
  <c r="S331" i="30"/>
  <c r="S332" i="30"/>
  <c r="S333" i="30"/>
  <c r="S334" i="30"/>
  <c r="S335" i="30"/>
  <c r="S336" i="30"/>
  <c r="S337" i="30"/>
  <c r="S338" i="30"/>
  <c r="S339" i="30"/>
  <c r="S340" i="30"/>
  <c r="S341" i="30"/>
  <c r="S342" i="30"/>
  <c r="S343" i="30"/>
  <c r="S344" i="30"/>
  <c r="S345" i="30"/>
  <c r="S346" i="30"/>
  <c r="S347" i="30"/>
  <c r="S348" i="30"/>
  <c r="S349" i="30"/>
  <c r="S350" i="30"/>
  <c r="S351" i="30"/>
  <c r="S352" i="30"/>
  <c r="S353" i="30"/>
  <c r="S354" i="30"/>
  <c r="S355" i="30"/>
  <c r="S356" i="30"/>
  <c r="S357" i="30"/>
  <c r="S358" i="30"/>
  <c r="S359" i="30"/>
  <c r="S360" i="30"/>
  <c r="S361" i="30"/>
  <c r="S362" i="30"/>
  <c r="S363" i="30"/>
  <c r="S364" i="30"/>
  <c r="S365" i="30"/>
  <c r="S366" i="30"/>
  <c r="S367" i="30"/>
  <c r="S368" i="30"/>
  <c r="S369" i="30"/>
  <c r="S370" i="30"/>
  <c r="S371" i="30"/>
  <c r="S372" i="30"/>
  <c r="S373" i="30"/>
  <c r="S374" i="30"/>
  <c r="S375" i="30"/>
  <c r="S376" i="30"/>
  <c r="S377" i="30"/>
  <c r="S378" i="30"/>
  <c r="S379" i="30"/>
  <c r="S380" i="30"/>
  <c r="S381" i="30"/>
  <c r="S382" i="30"/>
  <c r="S383" i="30"/>
  <c r="S384" i="30"/>
  <c r="S385" i="30"/>
  <c r="S386" i="30"/>
  <c r="S387" i="30"/>
  <c r="S388" i="30"/>
  <c r="S389" i="30"/>
  <c r="S390" i="30"/>
  <c r="S391" i="30"/>
  <c r="S392" i="30"/>
  <c r="S393" i="30"/>
  <c r="S394" i="30"/>
  <c r="S395" i="30"/>
  <c r="S396" i="30"/>
  <c r="S397" i="30"/>
  <c r="S398" i="30"/>
  <c r="S399" i="30"/>
  <c r="S400" i="30"/>
  <c r="S401" i="30"/>
  <c r="S402" i="30"/>
  <c r="S403" i="30"/>
  <c r="S404" i="30"/>
  <c r="S405" i="30"/>
  <c r="S406" i="30"/>
  <c r="S407" i="30"/>
  <c r="S408" i="30"/>
  <c r="S409" i="30"/>
  <c r="S410" i="30"/>
  <c r="S411" i="30"/>
  <c r="S412" i="30"/>
  <c r="S413" i="30"/>
  <c r="S414" i="30"/>
  <c r="S415" i="30"/>
  <c r="S416" i="30"/>
  <c r="S417" i="30"/>
  <c r="S418" i="30"/>
  <c r="S419" i="30"/>
  <c r="S420" i="30"/>
  <c r="S421" i="30"/>
  <c r="S422" i="30"/>
  <c r="S423" i="30"/>
  <c r="S424" i="30"/>
  <c r="S425" i="30"/>
  <c r="S426" i="30"/>
  <c r="S427" i="30"/>
  <c r="S428" i="30"/>
  <c r="S429" i="30"/>
  <c r="S430" i="30"/>
  <c r="S431" i="30"/>
  <c r="S432" i="30"/>
  <c r="S433" i="30"/>
  <c r="S434" i="30"/>
  <c r="S435" i="30"/>
  <c r="S436" i="30"/>
  <c r="S437" i="30"/>
  <c r="S438" i="30"/>
  <c r="S439" i="30"/>
  <c r="S440" i="30"/>
  <c r="S441" i="30"/>
  <c r="S442" i="30"/>
  <c r="S443" i="30"/>
  <c r="S444" i="30"/>
  <c r="S445" i="30"/>
  <c r="S446" i="30"/>
  <c r="S447" i="30"/>
  <c r="S448" i="30"/>
  <c r="S449" i="30"/>
  <c r="S450" i="30"/>
  <c r="S451" i="30"/>
  <c r="S452" i="30"/>
  <c r="S453" i="30"/>
  <c r="S454" i="30"/>
  <c r="S455" i="30"/>
  <c r="S456" i="30"/>
  <c r="S457" i="30"/>
  <c r="S458" i="30"/>
  <c r="S459" i="30"/>
  <c r="S460" i="30"/>
  <c r="S461" i="30"/>
  <c r="S462" i="30"/>
  <c r="S463" i="30"/>
  <c r="S464" i="30"/>
  <c r="S465" i="30"/>
  <c r="S466" i="30"/>
  <c r="S467" i="30"/>
  <c r="S468" i="30"/>
  <c r="S469" i="30"/>
  <c r="S470" i="30"/>
  <c r="S471" i="30"/>
  <c r="S472" i="30"/>
  <c r="S473" i="30"/>
  <c r="S474" i="30"/>
  <c r="S475" i="30"/>
  <c r="S476" i="30"/>
  <c r="S477" i="30"/>
  <c r="S478" i="30"/>
  <c r="S479" i="30"/>
  <c r="S480" i="30"/>
  <c r="S481" i="30"/>
  <c r="S482" i="30"/>
  <c r="S483" i="30"/>
  <c r="S484" i="30"/>
  <c r="S485" i="30"/>
  <c r="S486" i="30"/>
  <c r="S487" i="30"/>
  <c r="S488" i="30"/>
  <c r="S489" i="30"/>
  <c r="S490" i="30"/>
  <c r="S491" i="30"/>
  <c r="S492" i="30"/>
  <c r="S493" i="30"/>
  <c r="S494" i="30"/>
  <c r="S495" i="30"/>
  <c r="S496" i="30"/>
  <c r="S497" i="30"/>
  <c r="S498" i="30"/>
  <c r="S499" i="30"/>
  <c r="S500" i="30"/>
  <c r="S501" i="30"/>
  <c r="S502" i="30"/>
  <c r="S503" i="30"/>
  <c r="S504" i="30"/>
  <c r="S505" i="30"/>
  <c r="S506" i="30"/>
  <c r="S507" i="30"/>
  <c r="S508" i="30"/>
  <c r="S509" i="30"/>
  <c r="S510" i="30"/>
  <c r="S511" i="30"/>
  <c r="S512" i="30"/>
  <c r="S513" i="30"/>
  <c r="S514" i="30"/>
  <c r="S515" i="30"/>
  <c r="S516" i="30"/>
  <c r="S517" i="30"/>
  <c r="S518" i="30"/>
  <c r="S519" i="30"/>
  <c r="S520" i="30"/>
  <c r="S521" i="30"/>
  <c r="S522" i="30"/>
  <c r="S523" i="30"/>
  <c r="S524" i="30"/>
  <c r="S525" i="30"/>
  <c r="S526" i="30"/>
  <c r="S527" i="30"/>
  <c r="S528" i="30"/>
  <c r="S529" i="30"/>
  <c r="S530" i="30"/>
  <c r="S531" i="30"/>
  <c r="S532" i="30"/>
  <c r="S533" i="30"/>
  <c r="S534" i="30"/>
  <c r="S535" i="30"/>
  <c r="S536" i="30"/>
  <c r="S537" i="30"/>
  <c r="S538" i="30"/>
  <c r="S539" i="30"/>
  <c r="S540" i="30"/>
  <c r="S541" i="30"/>
  <c r="S542" i="30"/>
  <c r="S543" i="30"/>
  <c r="S544" i="30"/>
  <c r="S545" i="30"/>
  <c r="S546" i="30"/>
  <c r="S547" i="30"/>
  <c r="S548" i="30"/>
  <c r="S549" i="30"/>
  <c r="S550" i="30"/>
  <c r="S551" i="30"/>
  <c r="S552" i="30"/>
  <c r="S553" i="30"/>
  <c r="S554" i="30"/>
  <c r="S555" i="30"/>
  <c r="S556" i="30"/>
  <c r="S557" i="30"/>
  <c r="S558" i="30"/>
  <c r="S559" i="30"/>
  <c r="S560" i="30"/>
  <c r="S561" i="30"/>
  <c r="S562" i="30"/>
  <c r="S563" i="30"/>
  <c r="S564" i="30"/>
  <c r="S565" i="30"/>
  <c r="S566" i="30"/>
  <c r="S567" i="30"/>
  <c r="S568" i="30"/>
  <c r="S569" i="30"/>
  <c r="S570" i="30"/>
  <c r="S571" i="30"/>
  <c r="S572" i="30"/>
  <c r="S573" i="30"/>
  <c r="S574" i="30"/>
  <c r="S575" i="30"/>
  <c r="S576" i="30"/>
  <c r="S577" i="30"/>
  <c r="S578" i="30"/>
  <c r="S579" i="30"/>
  <c r="S580" i="30"/>
  <c r="S581" i="30"/>
  <c r="S582" i="30"/>
  <c r="S583" i="30"/>
  <c r="S584" i="30"/>
  <c r="S585" i="30"/>
  <c r="S586" i="30"/>
  <c r="S587" i="30"/>
  <c r="S588" i="30"/>
  <c r="S589" i="30"/>
  <c r="S590" i="30"/>
  <c r="S591" i="30"/>
  <c r="S592" i="30"/>
  <c r="S593" i="30"/>
  <c r="S594" i="30"/>
  <c r="S595" i="30"/>
  <c r="S596" i="30"/>
  <c r="S597" i="30"/>
  <c r="S598" i="30"/>
  <c r="S599" i="30"/>
  <c r="S600" i="30"/>
  <c r="S601" i="30"/>
  <c r="S602" i="30"/>
  <c r="S603" i="30"/>
  <c r="S604" i="30"/>
  <c r="S605" i="30"/>
  <c r="S606" i="30"/>
  <c r="S607" i="30"/>
  <c r="S608" i="30"/>
  <c r="S609" i="30"/>
  <c r="S610" i="30"/>
  <c r="S611" i="30"/>
  <c r="S612" i="30"/>
  <c r="S613" i="30"/>
  <c r="S614" i="30"/>
  <c r="S615" i="30"/>
  <c r="S616" i="30"/>
  <c r="S617" i="30"/>
  <c r="S618" i="30"/>
  <c r="S619" i="30"/>
  <c r="S620" i="30"/>
  <c r="S621" i="30"/>
  <c r="S622" i="30"/>
  <c r="S623" i="30"/>
  <c r="S624" i="30"/>
  <c r="S625" i="30"/>
  <c r="S626" i="30"/>
  <c r="S627" i="30"/>
  <c r="S628" i="30"/>
  <c r="S629" i="30"/>
  <c r="S630" i="30"/>
  <c r="S631" i="30"/>
  <c r="S632" i="30"/>
  <c r="S633" i="30"/>
  <c r="S634" i="30"/>
  <c r="S635" i="30"/>
  <c r="S636" i="30"/>
  <c r="S637" i="30"/>
  <c r="S638" i="30"/>
  <c r="S639" i="30"/>
  <c r="S640" i="30"/>
  <c r="S641" i="30"/>
  <c r="S642" i="30"/>
  <c r="S643" i="30"/>
  <c r="S644" i="30"/>
  <c r="S645" i="30"/>
  <c r="S646" i="30"/>
  <c r="S647" i="30"/>
  <c r="S648" i="30"/>
  <c r="S649" i="30"/>
  <c r="S650" i="30"/>
  <c r="S651" i="30"/>
  <c r="S652" i="30"/>
  <c r="S653" i="30"/>
  <c r="S654" i="30"/>
  <c r="S655" i="30"/>
  <c r="S656" i="30"/>
  <c r="S657" i="30"/>
  <c r="S658" i="30"/>
  <c r="S659" i="30"/>
  <c r="S660" i="30"/>
  <c r="S661" i="30"/>
  <c r="S662" i="30"/>
  <c r="S663" i="30"/>
  <c r="S664" i="30"/>
  <c r="S665" i="30"/>
  <c r="S666" i="30"/>
  <c r="S667" i="30"/>
  <c r="S668" i="30"/>
  <c r="S669" i="30"/>
  <c r="S670" i="30"/>
  <c r="S671" i="30"/>
  <c r="S672" i="30"/>
  <c r="S673" i="30"/>
  <c r="S674" i="30"/>
  <c r="S675" i="30"/>
  <c r="S676" i="30"/>
  <c r="S677" i="30"/>
  <c r="S678" i="30"/>
  <c r="S679" i="30"/>
  <c r="S680" i="30"/>
  <c r="S681" i="30"/>
  <c r="S682" i="30"/>
  <c r="S683" i="30"/>
  <c r="S684" i="30"/>
  <c r="S685" i="30"/>
  <c r="S3390" i="30"/>
  <c r="S686" i="30"/>
  <c r="S687" i="30"/>
  <c r="S688" i="30"/>
  <c r="S689" i="30"/>
  <c r="S690" i="30"/>
  <c r="S691" i="30"/>
  <c r="S692" i="30"/>
  <c r="S693" i="30"/>
  <c r="S694" i="30"/>
  <c r="S695" i="30"/>
  <c r="S696" i="30"/>
  <c r="S697" i="30"/>
  <c r="S698" i="30"/>
  <c r="S699" i="30"/>
  <c r="S700" i="30"/>
  <c r="S701" i="30"/>
  <c r="S702" i="30"/>
  <c r="S703" i="30"/>
  <c r="S704" i="30"/>
  <c r="S705" i="30"/>
  <c r="S706" i="30"/>
  <c r="S707" i="30"/>
  <c r="S708" i="30"/>
  <c r="S709" i="30"/>
  <c r="S710" i="30"/>
  <c r="S711" i="30"/>
  <c r="S712" i="30"/>
  <c r="S713" i="30"/>
  <c r="S714" i="30"/>
  <c r="S715" i="30"/>
  <c r="S716" i="30"/>
  <c r="S717" i="30"/>
  <c r="S718" i="30"/>
  <c r="S719" i="30"/>
  <c r="S720" i="30"/>
  <c r="S721" i="30"/>
  <c r="S722" i="30"/>
  <c r="S3391" i="30"/>
  <c r="S723" i="30"/>
  <c r="S724" i="30"/>
  <c r="S725" i="30"/>
  <c r="S726" i="30"/>
  <c r="S727" i="30"/>
  <c r="S728" i="30"/>
  <c r="S729" i="30"/>
  <c r="S730" i="30"/>
  <c r="S731" i="30"/>
  <c r="S732" i="30"/>
  <c r="S733" i="30"/>
  <c r="S734" i="30"/>
  <c r="S735" i="30"/>
  <c r="S736" i="30"/>
  <c r="S737" i="30"/>
  <c r="S738" i="30"/>
  <c r="S739" i="30"/>
  <c r="S740" i="30"/>
  <c r="S741" i="30"/>
  <c r="S742" i="30"/>
  <c r="S743" i="30"/>
  <c r="S744" i="30"/>
  <c r="S745" i="30"/>
  <c r="S746" i="30"/>
  <c r="S747" i="30"/>
  <c r="S748" i="30"/>
  <c r="S749" i="30"/>
  <c r="S750" i="30"/>
  <c r="S751" i="30"/>
  <c r="S752" i="30"/>
  <c r="S753" i="30"/>
  <c r="S754" i="30"/>
  <c r="S755" i="30"/>
  <c r="S756" i="30"/>
  <c r="S757" i="30"/>
  <c r="S758" i="30"/>
  <c r="S759" i="30"/>
  <c r="S760" i="30"/>
  <c r="S761" i="30"/>
  <c r="S762" i="30"/>
  <c r="S763" i="30"/>
  <c r="S764" i="30"/>
  <c r="S765" i="30"/>
  <c r="S766" i="30"/>
  <c r="S767" i="30"/>
  <c r="S768" i="30"/>
  <c r="S769" i="30"/>
  <c r="S770" i="30"/>
  <c r="S771" i="30"/>
  <c r="S772" i="30"/>
  <c r="S773" i="30"/>
  <c r="S774" i="30"/>
  <c r="S775" i="30"/>
  <c r="S776" i="30"/>
  <c r="S777" i="30"/>
  <c r="S778" i="30"/>
  <c r="S779" i="30"/>
  <c r="S780" i="30"/>
  <c r="S781" i="30"/>
  <c r="S782" i="30"/>
  <c r="S783" i="30"/>
  <c r="S784" i="30"/>
  <c r="S785" i="30"/>
  <c r="S786" i="30"/>
  <c r="S787" i="30"/>
  <c r="S788" i="30"/>
  <c r="S789" i="30"/>
  <c r="S790" i="30"/>
  <c r="S791" i="30"/>
  <c r="S792" i="30"/>
  <c r="S793" i="30"/>
  <c r="S794" i="30"/>
  <c r="S795" i="30"/>
  <c r="S796" i="30"/>
  <c r="S797" i="30"/>
  <c r="S798" i="30"/>
  <c r="S799" i="30"/>
  <c r="S800" i="30"/>
  <c r="S801" i="30"/>
  <c r="S802" i="30"/>
  <c r="S803" i="30"/>
  <c r="S804" i="30"/>
  <c r="S805" i="30"/>
  <c r="S806" i="30"/>
  <c r="S807" i="30"/>
  <c r="S808" i="30"/>
  <c r="S809" i="30"/>
  <c r="S810" i="30"/>
  <c r="S811" i="30"/>
  <c r="S812" i="30"/>
  <c r="S813" i="30"/>
  <c r="S814" i="30"/>
  <c r="S815" i="30"/>
  <c r="S816" i="30"/>
  <c r="S817" i="30"/>
  <c r="S818" i="30"/>
  <c r="S819" i="30"/>
  <c r="S820" i="30"/>
  <c r="S821" i="30"/>
  <c r="S822" i="30"/>
  <c r="S823" i="30"/>
  <c r="S824" i="30"/>
  <c r="S825" i="30"/>
  <c r="S826" i="30"/>
  <c r="S827" i="30"/>
  <c r="S828" i="30"/>
  <c r="S829" i="30"/>
  <c r="S830" i="30"/>
  <c r="S831" i="30"/>
  <c r="S832" i="30"/>
  <c r="S833" i="30"/>
  <c r="S834" i="30"/>
  <c r="S835" i="30"/>
  <c r="S836" i="30"/>
  <c r="S837" i="30"/>
  <c r="S838" i="30"/>
  <c r="S839" i="30"/>
  <c r="S840" i="30"/>
  <c r="S841" i="30"/>
  <c r="S842" i="30"/>
  <c r="S843" i="30"/>
  <c r="S844" i="30"/>
  <c r="S845" i="30"/>
  <c r="S846" i="30"/>
  <c r="S847" i="30"/>
  <c r="S848" i="30"/>
  <c r="S849" i="30"/>
  <c r="S850" i="30"/>
  <c r="S851" i="30"/>
  <c r="S852" i="30"/>
  <c r="S853" i="30"/>
  <c r="S854" i="30"/>
  <c r="S855" i="30"/>
  <c r="S856" i="30"/>
  <c r="S857" i="30"/>
  <c r="S858" i="30"/>
  <c r="S859" i="30"/>
  <c r="S860" i="30"/>
  <c r="S861" i="30"/>
  <c r="S862" i="30"/>
  <c r="S863" i="30"/>
  <c r="S864" i="30"/>
  <c r="S865" i="30"/>
  <c r="S866" i="30"/>
  <c r="S867" i="30"/>
  <c r="S868" i="30"/>
  <c r="S869" i="30"/>
  <c r="S870" i="30"/>
  <c r="S871" i="30"/>
  <c r="S872" i="30"/>
  <c r="S873" i="30"/>
  <c r="S874" i="30"/>
  <c r="S875" i="30"/>
  <c r="S876" i="30"/>
  <c r="S877" i="30"/>
  <c r="S878" i="30"/>
  <c r="S879" i="30"/>
  <c r="S880" i="30"/>
  <c r="S881" i="30"/>
  <c r="S882" i="30"/>
  <c r="S883" i="30"/>
  <c r="S884" i="30"/>
  <c r="S885" i="30"/>
  <c r="S886" i="30"/>
  <c r="S887" i="30"/>
  <c r="S888" i="30"/>
  <c r="S889" i="30"/>
  <c r="S890" i="30"/>
  <c r="S891" i="30"/>
  <c r="S892" i="30"/>
  <c r="S893" i="30"/>
  <c r="S894" i="30"/>
  <c r="S895" i="30"/>
  <c r="S896" i="30"/>
  <c r="S897" i="30"/>
  <c r="S898" i="30"/>
  <c r="S899" i="30"/>
  <c r="S900" i="30"/>
  <c r="S901" i="30"/>
  <c r="S902" i="30"/>
  <c r="S903" i="30"/>
  <c r="S904" i="30"/>
  <c r="S905" i="30"/>
  <c r="S906" i="30"/>
  <c r="S907" i="30"/>
  <c r="S908" i="30"/>
  <c r="S909" i="30"/>
  <c r="S910" i="30"/>
  <c r="S911" i="30"/>
  <c r="S912" i="30"/>
  <c r="S913" i="30"/>
  <c r="S914" i="30"/>
  <c r="S915" i="30"/>
  <c r="S916" i="30"/>
  <c r="S917" i="30"/>
  <c r="S918" i="30"/>
  <c r="S919" i="30"/>
  <c r="S920" i="30"/>
  <c r="S921" i="30"/>
  <c r="S922" i="30"/>
  <c r="S923" i="30"/>
  <c r="S924" i="30"/>
  <c r="S925" i="30"/>
  <c r="S926" i="30"/>
  <c r="S927" i="30"/>
  <c r="S928" i="30"/>
  <c r="S929" i="30"/>
  <c r="S930" i="30"/>
  <c r="S931" i="30"/>
  <c r="S932" i="30"/>
  <c r="S933" i="30"/>
  <c r="S934" i="30"/>
  <c r="S935" i="30"/>
  <c r="S936" i="30"/>
  <c r="S937" i="30"/>
  <c r="S938" i="30"/>
  <c r="S939" i="30"/>
  <c r="S940" i="30"/>
  <c r="S941" i="30"/>
  <c r="S942" i="30"/>
  <c r="S943" i="30"/>
  <c r="S944" i="30"/>
  <c r="S945" i="30"/>
  <c r="S946" i="30"/>
  <c r="S947" i="30"/>
  <c r="S948" i="30"/>
  <c r="S949" i="30"/>
  <c r="S950" i="30"/>
  <c r="S951" i="30"/>
  <c r="S952" i="30"/>
  <c r="S953" i="30"/>
  <c r="S954" i="30"/>
  <c r="S955" i="30"/>
  <c r="S956" i="30"/>
  <c r="S957" i="30"/>
  <c r="S958" i="30"/>
  <c r="S959" i="30"/>
  <c r="S960" i="30"/>
  <c r="S961" i="30"/>
  <c r="S962" i="30"/>
  <c r="S963" i="30"/>
  <c r="S964" i="30"/>
  <c r="S965" i="30"/>
  <c r="S966" i="30"/>
  <c r="S967" i="30"/>
  <c r="S968" i="30"/>
  <c r="S969" i="30"/>
  <c r="S970" i="30"/>
  <c r="S971" i="30"/>
  <c r="S972" i="30"/>
  <c r="S973" i="30"/>
  <c r="S974" i="30"/>
  <c r="S975" i="30"/>
  <c r="S976" i="30"/>
  <c r="S977" i="30"/>
  <c r="S978" i="30"/>
  <c r="S979" i="30"/>
  <c r="S980" i="30"/>
  <c r="S981" i="30"/>
  <c r="S982" i="30"/>
  <c r="S983" i="30"/>
  <c r="S984" i="30"/>
  <c r="S985" i="30"/>
  <c r="S986" i="30"/>
  <c r="S987" i="30"/>
  <c r="S988" i="30"/>
  <c r="S989" i="30"/>
  <c r="S990" i="30"/>
  <c r="S991" i="30"/>
  <c r="S992" i="30"/>
  <c r="S993" i="30"/>
  <c r="S994" i="30"/>
  <c r="S995" i="30"/>
  <c r="S996" i="30"/>
  <c r="S997" i="30"/>
  <c r="S998" i="30"/>
  <c r="S999" i="30"/>
  <c r="S1000" i="30"/>
  <c r="S1001" i="30"/>
  <c r="S1002" i="30"/>
  <c r="S1003" i="30"/>
  <c r="S1004" i="30"/>
  <c r="S1005" i="30"/>
  <c r="S1006" i="30"/>
  <c r="S1007" i="30"/>
  <c r="S1008" i="30"/>
  <c r="S1009" i="30"/>
  <c r="S1010" i="30"/>
  <c r="S1011" i="30"/>
  <c r="S1012" i="30"/>
  <c r="S1013" i="30"/>
  <c r="S3325" i="30"/>
  <c r="S1014" i="30"/>
  <c r="S1015" i="30"/>
  <c r="S1016" i="30"/>
  <c r="S3358" i="30"/>
  <c r="S1017" i="30"/>
  <c r="S1018" i="30"/>
  <c r="S1019" i="30"/>
  <c r="S1020" i="30"/>
  <c r="S1021" i="30"/>
  <c r="S1022" i="30"/>
  <c r="S1023" i="30"/>
  <c r="S3326" i="30"/>
  <c r="S1024" i="30"/>
  <c r="S1025" i="30"/>
  <c r="S1026" i="30"/>
  <c r="S3359" i="30"/>
  <c r="S1027" i="30"/>
  <c r="S1028" i="30"/>
  <c r="S1029" i="30"/>
  <c r="S1030" i="30"/>
  <c r="S1031" i="30"/>
  <c r="S1032" i="30"/>
  <c r="S1033" i="30"/>
  <c r="S1034" i="30"/>
  <c r="S1035" i="30"/>
  <c r="S1036" i="30"/>
  <c r="S1037" i="30"/>
  <c r="S1038" i="30"/>
  <c r="S1039" i="30"/>
  <c r="S1040" i="30"/>
  <c r="S1041" i="30"/>
  <c r="S1042" i="30"/>
  <c r="S1043" i="30"/>
  <c r="S1044" i="30"/>
  <c r="S1045" i="30"/>
  <c r="S1046" i="30"/>
  <c r="S1047" i="30"/>
  <c r="S1048" i="30"/>
  <c r="S1049" i="30"/>
  <c r="S1050" i="30"/>
  <c r="S1051" i="30"/>
  <c r="S1052" i="30"/>
  <c r="S1053" i="30"/>
  <c r="S1054" i="30"/>
  <c r="S1055" i="30"/>
  <c r="S1056" i="30"/>
  <c r="S1057" i="30"/>
  <c r="S1058" i="30"/>
  <c r="S1059" i="30"/>
  <c r="S1060" i="30"/>
  <c r="S1061" i="30"/>
  <c r="S1062" i="30"/>
  <c r="S1063" i="30"/>
  <c r="S1064" i="30"/>
  <c r="S1065" i="30"/>
  <c r="S1066" i="30"/>
  <c r="S1067" i="30"/>
  <c r="S1068" i="30"/>
  <c r="S1069" i="30"/>
  <c r="S1070" i="30"/>
  <c r="S1071" i="30"/>
  <c r="S1072" i="30"/>
  <c r="S1073" i="30"/>
  <c r="S1074" i="30"/>
  <c r="S1075" i="30"/>
  <c r="S1076" i="30"/>
  <c r="S1077" i="30"/>
  <c r="S1078" i="30"/>
  <c r="S1079" i="30"/>
  <c r="S1080" i="30"/>
  <c r="S1081" i="30"/>
  <c r="S1082" i="30"/>
  <c r="S1083" i="30"/>
  <c r="S1084" i="30"/>
  <c r="S1085" i="30"/>
  <c r="S1086" i="30"/>
  <c r="S1087" i="30"/>
  <c r="S1088" i="30"/>
  <c r="S1089" i="30"/>
  <c r="S1090" i="30"/>
  <c r="S1091" i="30"/>
  <c r="S1092" i="30"/>
  <c r="S1093" i="30"/>
  <c r="S1094" i="30"/>
  <c r="S1095" i="30"/>
  <c r="S1096" i="30"/>
  <c r="S1097" i="30"/>
  <c r="S1098" i="30"/>
  <c r="S1099" i="30"/>
  <c r="S1100" i="30"/>
  <c r="S1101" i="30"/>
  <c r="S1102" i="30"/>
  <c r="S1103" i="30"/>
  <c r="S1104" i="30"/>
  <c r="S1105" i="30"/>
  <c r="S1106" i="30"/>
  <c r="S1107" i="30"/>
  <c r="S1108" i="30"/>
  <c r="S1109" i="30"/>
  <c r="S1110" i="30"/>
  <c r="S1111" i="30"/>
  <c r="S1112" i="30"/>
  <c r="S1113" i="30"/>
  <c r="S1114" i="30"/>
  <c r="S1115" i="30"/>
  <c r="S1116" i="30"/>
  <c r="S1117" i="30"/>
  <c r="S1118" i="30"/>
  <c r="S1119" i="30"/>
  <c r="S1120" i="30"/>
  <c r="S1121" i="30"/>
  <c r="S1122" i="30"/>
  <c r="S1123" i="30"/>
  <c r="S1124" i="30"/>
  <c r="S1125" i="30"/>
  <c r="S1126" i="30"/>
  <c r="S1127" i="30"/>
  <c r="S1128" i="30"/>
  <c r="S1129" i="30"/>
  <c r="S1130" i="30"/>
  <c r="S1131" i="30"/>
  <c r="S1132" i="30"/>
  <c r="S1133" i="30"/>
  <c r="S1134" i="30"/>
  <c r="S1135" i="30"/>
  <c r="S1136" i="30"/>
  <c r="S1137" i="30"/>
  <c r="S1138" i="30"/>
  <c r="S1139" i="30"/>
  <c r="S1140" i="30"/>
  <c r="S1141" i="30"/>
  <c r="S1142" i="30"/>
  <c r="S1143" i="30"/>
  <c r="S1144" i="30"/>
  <c r="S1145" i="30"/>
  <c r="S1146" i="30"/>
  <c r="S1147" i="30"/>
  <c r="S1148" i="30"/>
  <c r="S1149" i="30"/>
  <c r="S1150" i="30"/>
  <c r="S1151" i="30"/>
  <c r="S1152" i="30"/>
  <c r="S1153" i="30"/>
  <c r="S1154" i="30"/>
  <c r="S1155" i="30"/>
  <c r="S1156" i="30"/>
  <c r="S1157" i="30"/>
  <c r="S1158" i="30"/>
  <c r="S1159" i="30"/>
  <c r="S1160" i="30"/>
  <c r="S1161" i="30"/>
  <c r="S1162" i="30"/>
  <c r="S1163" i="30"/>
  <c r="S1164" i="30"/>
  <c r="S1165" i="30"/>
  <c r="S1166" i="30"/>
  <c r="S1167" i="30"/>
  <c r="S1168" i="30"/>
  <c r="S1169" i="30"/>
  <c r="S1170" i="30"/>
  <c r="S1171" i="30"/>
  <c r="S1172" i="30"/>
  <c r="S1173" i="30"/>
  <c r="S1174" i="30"/>
  <c r="S1175" i="30"/>
  <c r="S1176" i="30"/>
  <c r="S1177" i="30"/>
  <c r="S1178" i="30"/>
  <c r="S1179" i="30"/>
  <c r="S1180" i="30"/>
  <c r="S1181" i="30"/>
  <c r="S1182" i="30"/>
  <c r="S1183" i="30"/>
  <c r="S1184" i="30"/>
  <c r="S1185" i="30"/>
  <c r="S1186" i="30"/>
  <c r="S1187" i="30"/>
  <c r="S1188" i="30"/>
  <c r="S1189" i="30"/>
  <c r="S1190" i="30"/>
  <c r="S1191" i="30"/>
  <c r="S1192" i="30"/>
  <c r="S1193" i="30"/>
  <c r="S1194" i="30"/>
  <c r="S1195" i="30"/>
  <c r="S1196" i="30"/>
  <c r="S1197" i="30"/>
  <c r="S1198" i="30"/>
  <c r="S1199" i="30"/>
  <c r="S1200" i="30"/>
  <c r="S1201" i="30"/>
  <c r="S1202" i="30"/>
  <c r="S1203" i="30"/>
  <c r="S1204" i="30"/>
  <c r="S1205" i="30"/>
  <c r="S1206" i="30"/>
  <c r="S1207" i="30"/>
  <c r="S1208" i="30"/>
  <c r="S1209" i="30"/>
  <c r="S1210" i="30"/>
  <c r="S1211" i="30"/>
  <c r="S1212" i="30"/>
  <c r="S1213" i="30"/>
  <c r="S1214" i="30"/>
  <c r="S1215" i="30"/>
  <c r="S1216" i="30"/>
  <c r="S1217" i="30"/>
  <c r="S1218" i="30"/>
  <c r="S1219" i="30"/>
  <c r="S1220" i="30"/>
  <c r="S1221" i="30"/>
  <c r="S1222" i="30"/>
  <c r="S1223" i="30"/>
  <c r="S1224" i="30"/>
  <c r="S1225" i="30"/>
  <c r="S1226" i="30"/>
  <c r="S1227" i="30"/>
  <c r="S1228" i="30"/>
  <c r="S1229" i="30"/>
  <c r="S1230" i="30"/>
  <c r="S1231" i="30"/>
  <c r="S1232" i="30"/>
  <c r="S1233" i="30"/>
  <c r="S1234" i="30"/>
  <c r="S1235" i="30"/>
  <c r="S1236" i="30"/>
  <c r="S1237" i="30"/>
  <c r="S1238" i="30"/>
  <c r="S1239" i="30"/>
  <c r="S1240" i="30"/>
  <c r="S1241" i="30"/>
  <c r="S1242" i="30"/>
  <c r="S1243" i="30"/>
  <c r="S1244" i="30"/>
  <c r="S1245" i="30"/>
  <c r="S1246" i="30"/>
  <c r="S1247" i="30"/>
  <c r="S1248" i="30"/>
  <c r="S1249" i="30"/>
  <c r="S1250" i="30"/>
  <c r="S1251" i="30"/>
  <c r="S1252" i="30"/>
  <c r="S1253" i="30"/>
  <c r="S1254" i="30"/>
  <c r="S1255" i="30"/>
  <c r="S1256" i="30"/>
  <c r="S1257" i="30"/>
  <c r="S1258" i="30"/>
  <c r="S1259" i="30"/>
  <c r="S1260" i="30"/>
  <c r="S1261" i="30"/>
  <c r="S1262" i="30"/>
  <c r="S1263" i="30"/>
  <c r="S1264" i="30"/>
  <c r="S1265" i="30"/>
  <c r="S1266" i="30"/>
  <c r="S1267" i="30"/>
  <c r="S1268" i="30"/>
  <c r="S1269" i="30"/>
  <c r="S1270" i="30"/>
  <c r="S1271" i="30"/>
  <c r="S1272" i="30"/>
  <c r="S1273" i="30"/>
  <c r="S1274" i="30"/>
  <c r="S1275" i="30"/>
  <c r="S1276" i="30"/>
  <c r="S1277" i="30"/>
  <c r="S1278" i="30"/>
  <c r="S1279" i="30"/>
  <c r="S1280" i="30"/>
  <c r="S1281" i="30"/>
  <c r="S1282" i="30"/>
  <c r="S1283" i="30"/>
  <c r="S1284" i="30"/>
  <c r="S1285" i="30"/>
  <c r="S1286" i="30"/>
  <c r="S1287" i="30"/>
  <c r="S1288" i="30"/>
  <c r="S1289" i="30"/>
  <c r="S1290" i="30"/>
  <c r="S1291" i="30"/>
  <c r="S1292" i="30"/>
  <c r="S1293" i="30"/>
  <c r="S1294" i="30"/>
  <c r="S1295" i="30"/>
  <c r="S1296" i="30"/>
  <c r="S1297" i="30"/>
  <c r="S1298" i="30"/>
  <c r="S1299" i="30"/>
  <c r="S1300" i="30"/>
  <c r="S1301" i="30"/>
  <c r="S1302" i="30"/>
  <c r="S1303" i="30"/>
  <c r="S1304" i="30"/>
  <c r="S1305" i="30"/>
  <c r="S1306" i="30"/>
  <c r="S1307" i="30"/>
  <c r="S1308" i="30"/>
  <c r="S1309" i="30"/>
  <c r="S1310" i="30"/>
  <c r="S1311" i="30"/>
  <c r="S1312" i="30"/>
  <c r="S1313" i="30"/>
  <c r="S1314" i="30"/>
  <c r="S1315" i="30"/>
  <c r="S1316" i="30"/>
  <c r="S1317" i="30"/>
  <c r="S1318" i="30"/>
  <c r="S1319" i="30"/>
  <c r="S1320" i="30"/>
  <c r="S1321" i="30"/>
  <c r="S1322" i="30"/>
  <c r="S1323" i="30"/>
  <c r="S1324" i="30"/>
  <c r="S1325" i="30"/>
  <c r="S1326" i="30"/>
  <c r="S1327" i="30"/>
  <c r="S1328" i="30"/>
  <c r="S1329" i="30"/>
  <c r="S1330" i="30"/>
  <c r="S1331" i="30"/>
  <c r="S1332" i="30"/>
  <c r="S1333" i="30"/>
  <c r="S1334" i="30"/>
  <c r="S1335" i="30"/>
  <c r="S1336" i="30"/>
  <c r="S1337" i="30"/>
  <c r="S1338" i="30"/>
  <c r="S1339" i="30"/>
  <c r="S1340" i="30"/>
  <c r="S1341" i="30"/>
  <c r="S1342" i="30"/>
  <c r="S1343" i="30"/>
  <c r="S1344" i="30"/>
  <c r="S1345" i="30"/>
  <c r="S1346" i="30"/>
  <c r="S1347" i="30"/>
  <c r="S1348" i="30"/>
  <c r="S1349" i="30"/>
  <c r="S1350" i="30"/>
  <c r="S1351" i="30"/>
  <c r="S1352" i="30"/>
  <c r="S1353" i="30"/>
  <c r="S1354" i="30"/>
  <c r="S1355" i="30"/>
  <c r="S1356" i="30"/>
  <c r="S1357" i="30"/>
  <c r="S1358" i="30"/>
  <c r="S1359" i="30"/>
  <c r="S1360" i="30"/>
  <c r="S1361" i="30"/>
  <c r="S1362" i="30"/>
  <c r="S1363" i="30"/>
  <c r="S1364" i="30"/>
  <c r="S1365" i="30"/>
  <c r="S1366" i="30"/>
  <c r="S1367" i="30"/>
  <c r="S1368" i="30"/>
  <c r="S1369" i="30"/>
  <c r="S1370" i="30"/>
  <c r="S1371" i="30"/>
  <c r="S1372" i="30"/>
  <c r="S1373" i="30"/>
  <c r="S1374" i="30"/>
  <c r="S1375" i="30"/>
  <c r="S1376" i="30"/>
  <c r="S1377" i="30"/>
  <c r="S1378" i="30"/>
  <c r="S1379" i="30"/>
  <c r="S1380" i="30"/>
  <c r="S1381" i="30"/>
  <c r="S1382" i="30"/>
  <c r="S1383" i="30"/>
  <c r="S1384" i="30"/>
  <c r="S1385" i="30"/>
  <c r="S1386" i="30"/>
  <c r="S1387" i="30"/>
  <c r="S1388" i="30"/>
  <c r="S1389" i="30"/>
  <c r="S1390" i="30"/>
  <c r="S1391" i="30"/>
  <c r="S1392" i="30"/>
  <c r="S1393" i="30"/>
  <c r="S1394" i="30"/>
  <c r="S1395" i="30"/>
  <c r="S1396" i="30"/>
  <c r="S1397" i="30"/>
  <c r="S1398" i="30"/>
  <c r="S1399" i="30"/>
  <c r="S1400" i="30"/>
  <c r="S1401" i="30"/>
  <c r="S1402" i="30"/>
  <c r="S1403" i="30"/>
  <c r="S1404" i="30"/>
  <c r="S1405" i="30"/>
  <c r="S1406" i="30"/>
  <c r="S1407" i="30"/>
  <c r="S1408" i="30"/>
  <c r="S1409" i="30"/>
  <c r="S1410" i="30"/>
  <c r="S1411" i="30"/>
  <c r="S1412" i="30"/>
  <c r="S1413" i="30"/>
  <c r="S1414" i="30"/>
  <c r="S1415" i="30"/>
  <c r="S1416" i="30"/>
  <c r="S1417" i="30"/>
  <c r="S1418" i="30"/>
  <c r="S1419" i="30"/>
  <c r="S1420" i="30"/>
  <c r="S1421" i="30"/>
  <c r="S1422" i="30"/>
  <c r="S1423" i="30"/>
  <c r="S1425" i="30"/>
  <c r="S1426" i="30"/>
  <c r="S1427" i="30"/>
  <c r="S1428" i="30"/>
  <c r="S1429" i="30"/>
  <c r="S1430" i="30"/>
  <c r="S1431" i="30"/>
  <c r="S1432" i="30"/>
  <c r="S1433" i="30"/>
  <c r="S1434" i="30"/>
  <c r="S1435" i="30"/>
  <c r="S1436" i="30"/>
  <c r="S1437" i="30"/>
  <c r="S1438" i="30"/>
  <c r="S1439" i="30"/>
  <c r="S1440" i="30"/>
  <c r="S1441" i="30"/>
  <c r="S1442" i="30"/>
  <c r="S1443" i="30"/>
  <c r="S1444" i="30"/>
  <c r="S1445" i="30"/>
  <c r="S1446" i="30"/>
  <c r="S1447" i="30"/>
  <c r="S1448" i="30"/>
  <c r="S1449" i="30"/>
  <c r="S1450" i="30"/>
  <c r="S1451" i="30"/>
  <c r="S1452" i="30"/>
  <c r="S1453" i="30"/>
  <c r="S1454" i="30"/>
  <c r="S1455" i="30"/>
  <c r="S1456" i="30"/>
  <c r="S1457" i="30"/>
  <c r="S1458" i="30"/>
  <c r="S1459" i="30"/>
  <c r="S1460" i="30"/>
  <c r="S1461" i="30"/>
  <c r="S1462" i="30"/>
  <c r="S1463" i="30"/>
  <c r="S1464" i="30"/>
  <c r="S1465" i="30"/>
  <c r="S1466" i="30"/>
  <c r="S1467" i="30"/>
  <c r="S1468" i="30"/>
  <c r="S1469" i="30"/>
  <c r="S1470" i="30"/>
  <c r="S1471" i="30"/>
  <c r="S1472" i="30"/>
  <c r="S1473" i="30"/>
  <c r="S1474" i="30"/>
  <c r="S1475" i="30"/>
  <c r="S1476" i="30"/>
  <c r="S1477" i="30"/>
  <c r="S1478" i="30"/>
  <c r="S1479" i="30"/>
  <c r="S1480" i="30"/>
  <c r="S1481" i="30"/>
  <c r="S1482" i="30"/>
  <c r="S1483" i="30"/>
  <c r="S1484" i="30"/>
  <c r="S1485" i="30"/>
  <c r="S1486" i="30"/>
  <c r="S1487" i="30"/>
  <c r="S1488" i="30"/>
  <c r="S1489" i="30"/>
  <c r="S1490" i="30"/>
  <c r="S1491" i="30"/>
  <c r="S1492" i="30"/>
  <c r="S1493" i="30"/>
  <c r="S1494" i="30"/>
  <c r="S1495" i="30"/>
  <c r="S1496" i="30"/>
  <c r="S1497" i="30"/>
  <c r="S1498" i="30"/>
  <c r="S1499" i="30"/>
  <c r="S1500" i="30"/>
  <c r="S1501" i="30"/>
  <c r="S1502" i="30"/>
  <c r="S1503" i="30"/>
  <c r="S1504" i="30"/>
  <c r="S1505" i="30"/>
  <c r="S1506" i="30"/>
  <c r="S1507" i="30"/>
  <c r="S1508" i="30"/>
  <c r="S1509" i="30"/>
  <c r="S1510" i="30"/>
  <c r="S1511" i="30"/>
  <c r="S1512" i="30"/>
  <c r="S1513" i="30"/>
  <c r="S1514" i="30"/>
  <c r="S1515" i="30"/>
  <c r="S1516" i="30"/>
  <c r="S1517" i="30"/>
  <c r="S1518" i="30"/>
  <c r="S1519" i="30"/>
  <c r="S1520" i="30"/>
  <c r="S1521" i="30"/>
  <c r="S1522" i="30"/>
  <c r="S1523" i="30"/>
  <c r="S1524" i="30"/>
  <c r="S1525" i="30"/>
  <c r="S1526" i="30"/>
  <c r="S1527" i="30"/>
  <c r="S1528" i="30"/>
  <c r="S1529" i="30"/>
  <c r="S1530" i="30"/>
  <c r="S1531" i="30"/>
  <c r="S1532" i="30"/>
  <c r="S1533" i="30"/>
  <c r="S1534" i="30"/>
  <c r="S1535" i="30"/>
  <c r="S1536" i="30"/>
  <c r="S1537" i="30"/>
  <c r="S1538" i="30"/>
  <c r="S1539" i="30"/>
  <c r="S1540" i="30"/>
  <c r="S1541" i="30"/>
  <c r="S1542" i="30"/>
  <c r="S1543" i="30"/>
  <c r="S1544" i="30"/>
  <c r="S1545" i="30"/>
  <c r="S1546" i="30"/>
  <c r="S1547" i="30"/>
  <c r="S1548" i="30"/>
  <c r="S1549" i="30"/>
  <c r="S1550" i="30"/>
  <c r="S1551" i="30"/>
  <c r="S1552" i="30"/>
  <c r="S1553" i="30"/>
  <c r="S1554" i="30"/>
  <c r="S1555" i="30"/>
  <c r="S1556" i="30"/>
  <c r="S1557" i="30"/>
  <c r="S1558" i="30"/>
  <c r="S1559" i="30"/>
  <c r="S1560" i="30"/>
  <c r="S1561" i="30"/>
  <c r="S1562" i="30"/>
  <c r="S1563" i="30"/>
  <c r="S1564" i="30"/>
  <c r="S1565" i="30"/>
  <c r="S1566" i="30"/>
  <c r="S1567" i="30"/>
  <c r="S1568" i="30"/>
  <c r="S1569" i="30"/>
  <c r="S1570" i="30"/>
  <c r="S1571" i="30"/>
  <c r="S1572" i="30"/>
  <c r="S1573" i="30"/>
  <c r="S1574" i="30"/>
  <c r="S1575" i="30"/>
  <c r="S1576" i="30"/>
  <c r="S1577" i="30"/>
  <c r="S1578" i="30"/>
  <c r="S1579" i="30"/>
  <c r="S1580" i="30"/>
  <c r="S1581" i="30"/>
  <c r="S1582" i="30"/>
  <c r="S1583" i="30"/>
  <c r="S1584" i="30"/>
  <c r="S1585" i="30"/>
  <c r="S1586" i="30"/>
  <c r="S1587" i="30"/>
  <c r="S1588" i="30"/>
  <c r="S1589" i="30"/>
  <c r="S1590" i="30"/>
  <c r="S1591" i="30"/>
  <c r="S1592" i="30"/>
  <c r="S1593" i="30"/>
  <c r="S1594" i="30"/>
  <c r="S1595" i="30"/>
  <c r="S1596" i="30"/>
  <c r="S1597" i="30"/>
  <c r="S1598" i="30"/>
  <c r="S1599" i="30"/>
  <c r="S1600" i="30"/>
  <c r="S1601" i="30"/>
  <c r="S1602" i="30"/>
  <c r="S1603" i="30"/>
  <c r="S1604" i="30"/>
  <c r="S1605" i="30"/>
  <c r="S1606" i="30"/>
  <c r="S1607" i="30"/>
  <c r="S1608" i="30"/>
  <c r="S1609" i="30"/>
  <c r="S1610" i="30"/>
  <c r="S1611" i="30"/>
  <c r="S1612" i="30"/>
  <c r="S1613" i="30"/>
  <c r="S1614" i="30"/>
  <c r="S1615" i="30"/>
  <c r="S1616" i="30"/>
  <c r="S1617" i="30"/>
  <c r="S1618" i="30"/>
  <c r="S1619" i="30"/>
  <c r="S1620" i="30"/>
  <c r="S1621" i="30"/>
  <c r="S1622" i="30"/>
  <c r="S1623" i="30"/>
  <c r="S1624" i="30"/>
  <c r="S1625" i="30"/>
  <c r="S1626" i="30"/>
  <c r="S1627" i="30"/>
  <c r="S1628" i="30"/>
  <c r="S1629" i="30"/>
  <c r="S1630" i="30"/>
  <c r="S1631" i="30"/>
  <c r="S1632" i="30"/>
  <c r="S1633" i="30"/>
  <c r="S1634" i="30"/>
  <c r="S1635" i="30"/>
  <c r="S1636" i="30"/>
  <c r="S1637" i="30"/>
  <c r="S1638" i="30"/>
  <c r="S1639" i="30"/>
  <c r="S1640" i="30"/>
  <c r="S1641" i="30"/>
  <c r="S1642" i="30"/>
  <c r="S1643" i="30"/>
  <c r="S1644" i="30"/>
  <c r="S1645" i="30"/>
  <c r="S1646" i="30"/>
  <c r="S1647" i="30"/>
  <c r="S1648" i="30"/>
  <c r="S1649" i="30"/>
  <c r="S1650" i="30"/>
  <c r="S1651" i="30"/>
  <c r="S1652" i="30"/>
  <c r="S1653" i="30"/>
  <c r="S1654" i="30"/>
  <c r="S1655" i="30"/>
  <c r="S1656" i="30"/>
  <c r="S1657" i="30"/>
  <c r="S1658" i="30"/>
  <c r="S1659" i="30"/>
  <c r="S1660" i="30"/>
  <c r="S1661" i="30"/>
  <c r="S1662" i="30"/>
  <c r="S1663" i="30"/>
  <c r="S1664" i="30"/>
  <c r="S1665" i="30"/>
  <c r="S1666" i="30"/>
  <c r="S1667" i="30"/>
  <c r="S1668" i="30"/>
  <c r="S1669" i="30"/>
  <c r="S1670" i="30"/>
  <c r="S1671" i="30"/>
  <c r="S1672" i="30"/>
  <c r="S1673" i="30"/>
  <c r="S1674" i="30"/>
  <c r="S1675" i="30"/>
  <c r="S1676" i="30"/>
  <c r="S1677" i="30"/>
  <c r="S1678" i="30"/>
  <c r="S1679" i="30"/>
  <c r="S1680" i="30"/>
  <c r="S1681" i="30"/>
  <c r="S1682" i="30"/>
  <c r="S1683" i="30"/>
  <c r="S1684" i="30"/>
  <c r="S1685" i="30"/>
  <c r="S1686" i="30"/>
  <c r="S1687" i="30"/>
  <c r="S1688" i="30"/>
  <c r="S1689" i="30"/>
  <c r="S1690" i="30"/>
  <c r="S1691" i="30"/>
  <c r="S1692" i="30"/>
  <c r="S1693" i="30"/>
  <c r="S1694" i="30"/>
  <c r="S1695" i="30"/>
  <c r="S1696" i="30"/>
  <c r="S1697" i="30"/>
  <c r="S1698" i="30"/>
  <c r="S1699" i="30"/>
  <c r="S1700" i="30"/>
  <c r="S1701" i="30"/>
  <c r="S1702" i="30"/>
  <c r="S1703" i="30"/>
  <c r="S1704" i="30"/>
  <c r="S1705" i="30"/>
  <c r="S1706" i="30"/>
  <c r="S1707" i="30"/>
  <c r="S1708" i="30"/>
  <c r="S1709" i="30"/>
  <c r="S1710" i="30"/>
  <c r="S1711" i="30"/>
  <c r="S1712" i="30"/>
  <c r="S1713" i="30"/>
  <c r="S1714" i="30"/>
  <c r="S1715" i="30"/>
  <c r="S1716" i="30"/>
  <c r="S1717" i="30"/>
  <c r="S1718" i="30"/>
  <c r="S1719" i="30"/>
  <c r="S1720" i="30"/>
  <c r="S1721" i="30"/>
  <c r="S1722" i="30"/>
  <c r="S1723" i="30"/>
  <c r="S1724" i="30"/>
  <c r="S1725" i="30"/>
  <c r="S1726" i="30"/>
  <c r="S1727" i="30"/>
  <c r="S1728" i="30"/>
  <c r="S1729" i="30"/>
  <c r="S1730" i="30"/>
  <c r="S1731" i="30"/>
  <c r="S1732" i="30"/>
  <c r="S1733" i="30"/>
  <c r="S1734" i="30"/>
  <c r="S1735" i="30"/>
  <c r="S1736" i="30"/>
  <c r="S1737" i="30"/>
  <c r="S1738" i="30"/>
  <c r="S1739" i="30"/>
  <c r="S1740" i="30"/>
  <c r="S1741" i="30"/>
  <c r="S1742" i="30"/>
  <c r="S1743" i="30"/>
  <c r="S1744" i="30"/>
  <c r="S1745" i="30"/>
  <c r="S1746" i="30"/>
  <c r="S1747" i="30"/>
  <c r="S1748" i="30"/>
  <c r="S1749" i="30"/>
  <c r="S1750" i="30"/>
  <c r="S1751" i="30"/>
  <c r="S1752" i="30"/>
  <c r="S1753" i="30"/>
  <c r="S1754" i="30"/>
  <c r="S1755" i="30"/>
  <c r="S1756" i="30"/>
  <c r="S1757" i="30"/>
  <c r="S1758" i="30"/>
  <c r="S1759" i="30"/>
  <c r="S1760" i="30"/>
  <c r="S1761" i="30"/>
  <c r="S1762" i="30"/>
  <c r="S1763" i="30"/>
  <c r="S1764" i="30"/>
  <c r="S1765" i="30"/>
  <c r="S1766" i="30"/>
  <c r="S1767" i="30"/>
  <c r="S1768" i="30"/>
  <c r="S1769" i="30"/>
  <c r="S1770" i="30"/>
  <c r="S1771" i="30"/>
  <c r="S1772" i="30"/>
  <c r="S1773" i="30"/>
  <c r="S1774" i="30"/>
  <c r="S1775" i="30"/>
  <c r="S1776" i="30"/>
  <c r="S1777" i="30"/>
  <c r="S1778" i="30"/>
  <c r="S1779" i="30"/>
  <c r="S1780" i="30"/>
  <c r="S1781" i="30"/>
  <c r="S1782" i="30"/>
  <c r="S1783" i="30"/>
  <c r="S1784" i="30"/>
  <c r="S1785" i="30"/>
  <c r="S1786" i="30"/>
  <c r="S1787" i="30"/>
  <c r="S1788" i="30"/>
  <c r="S1789" i="30"/>
  <c r="S1790" i="30"/>
  <c r="S1791" i="30"/>
  <c r="S1792" i="30"/>
  <c r="S1793" i="30"/>
  <c r="S1794" i="30"/>
  <c r="S1795" i="30"/>
  <c r="S1796" i="30"/>
  <c r="S1797" i="30"/>
  <c r="S1798" i="30"/>
  <c r="S1799" i="30"/>
  <c r="S1800" i="30"/>
  <c r="S1801" i="30"/>
  <c r="S1802" i="30"/>
  <c r="S1803" i="30"/>
  <c r="S1804" i="30"/>
  <c r="S1805" i="30"/>
  <c r="S1806" i="30"/>
  <c r="S1807" i="30"/>
  <c r="S1808" i="30"/>
  <c r="S1809" i="30"/>
  <c r="S1810" i="30"/>
  <c r="S1811" i="30"/>
  <c r="S1812" i="30"/>
  <c r="S1813" i="30"/>
  <c r="S1814" i="30"/>
  <c r="S1815" i="30"/>
  <c r="S1816" i="30"/>
  <c r="S1817" i="30"/>
  <c r="S1818" i="30"/>
  <c r="S1819" i="30"/>
  <c r="S1820" i="30"/>
  <c r="S1821" i="30"/>
  <c r="S1822" i="30"/>
  <c r="S1823" i="30"/>
  <c r="S1824" i="30"/>
  <c r="S1825" i="30"/>
  <c r="S1826" i="30"/>
  <c r="S1827" i="30"/>
  <c r="S1828" i="30"/>
  <c r="S1829" i="30"/>
  <c r="S1830" i="30"/>
  <c r="S1831" i="30"/>
  <c r="S1832" i="30"/>
  <c r="S1833" i="30"/>
  <c r="S1834" i="30"/>
  <c r="S1835" i="30"/>
  <c r="S1836" i="30"/>
  <c r="S1837" i="30"/>
  <c r="S1838" i="30"/>
  <c r="S1839" i="30"/>
  <c r="S1840" i="30"/>
  <c r="S1841" i="30"/>
  <c r="S1842" i="30"/>
  <c r="S1843" i="30"/>
  <c r="S1844" i="30"/>
  <c r="S1845" i="30"/>
  <c r="S1846" i="30"/>
  <c r="S1847" i="30"/>
  <c r="S1848" i="30"/>
  <c r="S1849" i="30"/>
  <c r="S1850" i="30"/>
  <c r="S1851" i="30"/>
  <c r="S1852" i="30"/>
  <c r="S1853" i="30"/>
  <c r="S1854" i="30"/>
  <c r="S1855" i="30"/>
  <c r="S1856" i="30"/>
  <c r="S1857" i="30"/>
  <c r="S1858" i="30"/>
  <c r="S1859" i="30"/>
  <c r="S1860" i="30"/>
  <c r="S1861" i="30"/>
  <c r="S1862" i="30"/>
  <c r="S1863" i="30"/>
  <c r="S1864" i="30"/>
  <c r="S1865" i="30"/>
  <c r="S1866" i="30"/>
  <c r="S1867" i="30"/>
  <c r="S1868" i="30"/>
  <c r="S1869" i="30"/>
  <c r="S1870" i="30"/>
  <c r="S1871" i="30"/>
  <c r="S1872" i="30"/>
  <c r="S1873" i="30"/>
  <c r="S1874" i="30"/>
  <c r="S1875" i="30"/>
  <c r="S1876" i="30"/>
  <c r="S1877" i="30"/>
  <c r="S1878" i="30"/>
  <c r="S1879" i="30"/>
  <c r="S1880" i="30"/>
  <c r="S1881" i="30"/>
  <c r="S1882" i="30"/>
  <c r="S1883" i="30"/>
  <c r="S1884" i="30"/>
  <c r="S1885" i="30"/>
  <c r="S1886" i="30"/>
  <c r="S1887" i="30"/>
  <c r="S1888" i="30"/>
  <c r="S1889" i="30"/>
  <c r="S1890" i="30"/>
  <c r="S1891" i="30"/>
  <c r="S1892" i="30"/>
  <c r="S1893" i="30"/>
  <c r="S1894" i="30"/>
  <c r="S1895" i="30"/>
  <c r="S1896" i="30"/>
  <c r="S1897" i="30"/>
  <c r="S1898" i="30"/>
  <c r="S1899" i="30"/>
  <c r="S1900" i="30"/>
  <c r="S1901" i="30"/>
  <c r="S1902" i="30"/>
  <c r="S1903" i="30"/>
  <c r="S1904" i="30"/>
  <c r="S1905" i="30"/>
  <c r="S1906" i="30"/>
  <c r="S1907" i="30"/>
  <c r="S1908" i="30"/>
  <c r="S1909" i="30"/>
  <c r="S1910" i="30"/>
  <c r="S1911" i="30"/>
  <c r="S1912" i="30"/>
  <c r="S1913" i="30"/>
  <c r="S1914" i="30"/>
  <c r="S1915" i="30"/>
  <c r="S1916" i="30"/>
  <c r="S1917" i="30"/>
  <c r="S1918" i="30"/>
  <c r="S1919" i="30"/>
  <c r="S1920" i="30"/>
  <c r="S1921" i="30"/>
  <c r="S1922" i="30"/>
  <c r="S1923" i="30"/>
  <c r="S1924" i="30"/>
  <c r="S1925" i="30"/>
  <c r="S1926" i="30"/>
  <c r="S1927" i="30"/>
  <c r="S1928" i="30"/>
  <c r="S1929" i="30"/>
  <c r="S1930" i="30"/>
  <c r="S1931" i="30"/>
  <c r="S1932" i="30"/>
  <c r="S1933" i="30"/>
  <c r="S1934" i="30"/>
  <c r="S1935" i="30"/>
  <c r="S1936" i="30"/>
  <c r="S1937" i="30"/>
  <c r="S1938" i="30"/>
  <c r="S1939" i="30"/>
  <c r="S1940" i="30"/>
  <c r="S1941" i="30"/>
  <c r="S1942" i="30"/>
  <c r="S1943" i="30"/>
  <c r="S1944" i="30"/>
  <c r="S1945" i="30"/>
  <c r="S1946" i="30"/>
  <c r="S1947" i="30"/>
  <c r="S1948" i="30"/>
  <c r="S1949" i="30"/>
  <c r="S1950" i="30"/>
  <c r="S1951" i="30"/>
  <c r="S1952" i="30"/>
  <c r="S1953" i="30"/>
  <c r="S1954" i="30"/>
  <c r="S1955" i="30"/>
  <c r="S1956" i="30"/>
  <c r="S1957" i="30"/>
  <c r="S1958" i="30"/>
  <c r="S1959" i="30"/>
  <c r="S1960" i="30"/>
  <c r="S1961" i="30"/>
  <c r="S1962" i="30"/>
  <c r="S1963" i="30"/>
  <c r="S1964" i="30"/>
  <c r="S1965" i="30"/>
  <c r="S1966" i="30"/>
  <c r="S1967" i="30"/>
  <c r="S1968" i="30"/>
  <c r="S1969" i="30"/>
  <c r="S1970" i="30"/>
  <c r="S1971" i="30"/>
  <c r="S1972" i="30"/>
  <c r="S1973" i="30"/>
  <c r="S1974" i="30"/>
  <c r="S1975" i="30"/>
  <c r="S1976" i="30"/>
  <c r="S1977" i="30"/>
  <c r="S1978" i="30"/>
  <c r="S1979" i="30"/>
  <c r="S1980" i="30"/>
  <c r="S1981" i="30"/>
  <c r="S1982" i="30"/>
  <c r="S1983" i="30"/>
  <c r="S1984" i="30"/>
  <c r="S1985" i="30"/>
  <c r="S1986" i="30"/>
  <c r="S1987" i="30"/>
  <c r="S1988" i="30"/>
  <c r="S1989" i="30"/>
  <c r="S1990" i="30"/>
  <c r="S1991" i="30"/>
  <c r="S1992" i="30"/>
  <c r="S1993" i="30"/>
  <c r="S1994" i="30"/>
  <c r="S1995" i="30"/>
  <c r="S1996" i="30"/>
  <c r="S1997" i="30"/>
  <c r="S1998" i="30"/>
  <c r="S1999" i="30"/>
  <c r="S2000" i="30"/>
  <c r="S2001" i="30"/>
  <c r="S2002" i="30"/>
  <c r="S2003" i="30"/>
  <c r="S2004" i="30"/>
  <c r="S2005" i="30"/>
  <c r="S2006" i="30"/>
  <c r="S2007" i="30"/>
  <c r="S2008" i="30"/>
  <c r="S2009" i="30"/>
  <c r="S2010" i="30"/>
  <c r="S2011" i="30"/>
  <c r="S2012" i="30"/>
  <c r="S2013" i="30"/>
  <c r="S2014" i="30"/>
  <c r="S2015" i="30"/>
  <c r="S2016" i="30"/>
  <c r="S2017" i="30"/>
  <c r="S2018" i="30"/>
  <c r="S2019" i="30"/>
  <c r="S2020" i="30"/>
  <c r="S2021" i="30"/>
  <c r="S2022" i="30"/>
  <c r="S2023" i="30"/>
  <c r="S2024" i="30"/>
  <c r="S2025" i="30"/>
  <c r="S2026" i="30"/>
  <c r="S2027" i="30"/>
  <c r="S2028" i="30"/>
  <c r="S2029" i="30"/>
  <c r="S2030" i="30"/>
  <c r="S2031" i="30"/>
  <c r="S2032" i="30"/>
  <c r="S2033" i="30"/>
  <c r="S2034" i="30"/>
  <c r="S2035" i="30"/>
  <c r="S2036" i="30"/>
  <c r="S2037" i="30"/>
  <c r="S2038" i="30"/>
  <c r="S2039" i="30"/>
  <c r="S2040" i="30"/>
  <c r="S2041" i="30"/>
  <c r="S2042" i="30"/>
  <c r="S2043" i="30"/>
  <c r="S2044" i="30"/>
  <c r="S2045" i="30"/>
  <c r="S2046" i="30"/>
  <c r="S2047" i="30"/>
  <c r="S2048" i="30"/>
  <c r="S2049" i="30"/>
  <c r="S2050" i="30"/>
  <c r="S2051" i="30"/>
  <c r="S2052" i="30"/>
  <c r="S2053" i="30"/>
  <c r="S2054" i="30"/>
  <c r="S2055" i="30"/>
  <c r="S2056" i="30"/>
  <c r="S2057" i="30"/>
  <c r="S2058" i="30"/>
  <c r="S2059" i="30"/>
  <c r="S2060" i="30"/>
  <c r="S2061" i="30"/>
  <c r="S2062" i="30"/>
  <c r="S2063" i="30"/>
  <c r="S2064" i="30"/>
  <c r="S2065" i="30"/>
  <c r="S2066" i="30"/>
  <c r="S2067" i="30"/>
  <c r="S2068" i="30"/>
  <c r="S2069" i="30"/>
  <c r="S2070" i="30"/>
  <c r="S2071" i="30"/>
  <c r="S2072" i="30"/>
  <c r="S2073" i="30"/>
  <c r="S2074" i="30"/>
  <c r="S2075" i="30"/>
  <c r="S2076" i="30"/>
  <c r="S2077" i="30"/>
  <c r="S2078" i="30"/>
  <c r="S2079" i="30"/>
  <c r="S2080" i="30"/>
  <c r="S2081" i="30"/>
  <c r="S2082" i="30"/>
  <c r="S2083" i="30"/>
  <c r="S2084" i="30"/>
  <c r="S2085" i="30"/>
  <c r="S2086" i="30"/>
  <c r="S2087" i="30"/>
  <c r="S2088" i="30"/>
  <c r="S2089" i="30"/>
  <c r="S2090" i="30"/>
  <c r="S2091" i="30"/>
  <c r="S2092" i="30"/>
  <c r="S2093" i="30"/>
  <c r="S2094" i="30"/>
  <c r="S2095" i="30"/>
  <c r="S2096" i="30"/>
  <c r="S2097" i="30"/>
  <c r="S2098" i="30"/>
  <c r="S2099" i="30"/>
  <c r="S2100" i="30"/>
  <c r="S2101" i="30"/>
  <c r="S2102" i="30"/>
  <c r="S2103" i="30"/>
  <c r="S2104" i="30"/>
  <c r="S2105" i="30"/>
  <c r="S2106" i="30"/>
  <c r="S2107" i="30"/>
  <c r="S2108" i="30"/>
  <c r="S2109" i="30"/>
  <c r="S2110" i="30"/>
  <c r="S2111" i="30"/>
  <c r="S2112" i="30"/>
  <c r="S2113" i="30"/>
  <c r="S2114" i="30"/>
  <c r="S2115" i="30"/>
  <c r="S2116" i="30"/>
  <c r="S2117" i="30"/>
  <c r="S2118" i="30"/>
  <c r="S2119" i="30"/>
  <c r="S2120" i="30"/>
  <c r="S2121" i="30"/>
  <c r="S2122" i="30"/>
  <c r="S2123" i="30"/>
  <c r="S2124" i="30"/>
  <c r="S2125" i="30"/>
  <c r="S2126" i="30"/>
  <c r="S2127" i="30"/>
  <c r="S2128" i="30"/>
  <c r="S2129" i="30"/>
  <c r="S2130" i="30"/>
  <c r="S2131" i="30"/>
  <c r="S2132" i="30"/>
  <c r="S2133" i="30"/>
  <c r="S2134" i="30"/>
  <c r="S2135" i="30"/>
  <c r="S2136" i="30"/>
  <c r="S2137" i="30"/>
  <c r="S2138" i="30"/>
  <c r="S2139" i="30"/>
  <c r="S2140" i="30"/>
  <c r="S2141" i="30"/>
  <c r="S2142" i="30"/>
  <c r="S2143" i="30"/>
  <c r="S2144" i="30"/>
  <c r="S2145" i="30"/>
  <c r="S2146" i="30"/>
  <c r="S2147" i="30"/>
  <c r="S2148" i="30"/>
  <c r="S2149" i="30"/>
  <c r="S2150" i="30"/>
  <c r="S2151" i="30"/>
  <c r="S2152" i="30"/>
  <c r="S2153" i="30"/>
  <c r="S2154" i="30"/>
  <c r="S2155" i="30"/>
  <c r="S2156" i="30"/>
  <c r="S2157" i="30"/>
  <c r="S2158" i="30"/>
  <c r="S2159" i="30"/>
  <c r="S2160" i="30"/>
  <c r="S2161" i="30"/>
  <c r="S2162" i="30"/>
  <c r="S2163" i="30"/>
  <c r="S2164" i="30"/>
  <c r="S2165" i="30"/>
  <c r="S2166" i="30"/>
  <c r="S2167" i="30"/>
  <c r="S2168" i="30"/>
  <c r="S2169" i="30"/>
  <c r="S2170" i="30"/>
  <c r="S2171" i="30"/>
  <c r="S2172" i="30"/>
  <c r="S2173" i="30"/>
  <c r="S2174" i="30"/>
  <c r="S2175" i="30"/>
  <c r="S2176" i="30"/>
  <c r="S2177" i="30"/>
  <c r="S2178" i="30"/>
  <c r="S2179" i="30"/>
  <c r="S2180" i="30"/>
  <c r="S2181" i="30"/>
  <c r="S2182" i="30"/>
  <c r="S2183" i="30"/>
  <c r="S2184" i="30"/>
  <c r="S2185" i="30"/>
  <c r="S2186" i="30"/>
  <c r="S2187" i="30"/>
  <c r="S2188" i="30"/>
  <c r="S2189" i="30"/>
  <c r="S2190" i="30"/>
  <c r="S2191" i="30"/>
  <c r="S2192" i="30"/>
  <c r="S2193" i="30"/>
  <c r="S2194" i="30"/>
  <c r="S2195" i="30"/>
  <c r="S2196" i="30"/>
  <c r="S2197" i="30"/>
  <c r="S2198" i="30"/>
  <c r="S2199" i="30"/>
  <c r="S2200" i="30"/>
  <c r="S2201" i="30"/>
  <c r="S2202" i="30"/>
  <c r="S2203" i="30"/>
  <c r="S2204" i="30"/>
  <c r="S2205" i="30"/>
  <c r="S2206" i="30"/>
  <c r="S2207" i="30"/>
  <c r="S2208" i="30"/>
  <c r="S2209" i="30"/>
  <c r="S2210" i="30"/>
  <c r="S2211" i="30"/>
  <c r="S2212" i="30"/>
  <c r="S2213" i="30"/>
  <c r="S2214" i="30"/>
  <c r="S2215" i="30"/>
  <c r="S2216" i="30"/>
  <c r="S2217" i="30"/>
  <c r="S2218" i="30"/>
  <c r="S2219" i="30"/>
  <c r="S2220" i="30"/>
  <c r="S2221" i="30"/>
  <c r="S2222" i="30"/>
  <c r="S2223" i="30"/>
  <c r="S2224" i="30"/>
  <c r="S2225" i="30"/>
  <c r="S2226" i="30"/>
  <c r="S2227" i="30"/>
  <c r="S2228" i="30"/>
  <c r="S2229" i="30"/>
  <c r="S2230" i="30"/>
  <c r="S2231" i="30"/>
  <c r="S2232" i="30"/>
  <c r="S2233" i="30"/>
  <c r="S2234" i="30"/>
  <c r="S2235" i="30"/>
  <c r="S2236" i="30"/>
  <c r="S2237" i="30"/>
  <c r="S2238" i="30"/>
  <c r="S2239" i="30"/>
  <c r="S2240" i="30"/>
  <c r="S2241" i="30"/>
  <c r="S2242" i="30"/>
  <c r="S2243" i="30"/>
  <c r="S2244" i="30"/>
  <c r="S2245" i="30"/>
  <c r="S2246" i="30"/>
  <c r="S2247" i="30"/>
  <c r="S2248" i="30"/>
  <c r="S2249" i="30"/>
  <c r="S2250" i="30"/>
  <c r="S2251" i="30"/>
  <c r="S2252" i="30"/>
  <c r="S2253" i="30"/>
  <c r="S2254" i="30"/>
  <c r="S2255" i="30"/>
  <c r="S2256" i="30"/>
  <c r="S2257" i="30"/>
  <c r="S2258" i="30"/>
  <c r="S2259" i="30"/>
  <c r="S2260" i="30"/>
  <c r="S2261" i="30"/>
  <c r="S2262" i="30"/>
  <c r="S2263" i="30"/>
  <c r="S2264" i="30"/>
  <c r="S2265" i="30"/>
  <c r="S2266" i="30"/>
  <c r="S2267" i="30"/>
  <c r="S2268" i="30"/>
  <c r="S2269" i="30"/>
  <c r="S2270" i="30"/>
  <c r="S2271" i="30"/>
  <c r="S2272" i="30"/>
  <c r="S2273" i="30"/>
  <c r="S2274" i="30"/>
  <c r="S2275" i="30"/>
  <c r="S2276" i="30"/>
  <c r="S2277" i="30"/>
  <c r="S2278" i="30"/>
  <c r="S2279" i="30"/>
  <c r="S2280" i="30"/>
  <c r="S2281" i="30"/>
  <c r="S2282" i="30"/>
  <c r="S2283" i="30"/>
  <c r="S2284" i="30"/>
  <c r="S2285" i="30"/>
  <c r="S2286" i="30"/>
  <c r="S2287" i="30"/>
  <c r="S2288" i="30"/>
  <c r="S2289" i="30"/>
  <c r="S2290" i="30"/>
  <c r="S2291" i="30"/>
  <c r="S2292" i="30"/>
  <c r="S2293" i="30"/>
  <c r="S2294" i="30"/>
  <c r="S2295" i="30"/>
  <c r="S2296" i="30"/>
  <c r="S2297" i="30"/>
  <c r="S2298" i="30"/>
  <c r="S2299" i="30"/>
  <c r="S2300" i="30"/>
  <c r="S2301" i="30"/>
  <c r="S2302" i="30"/>
  <c r="S2303" i="30"/>
  <c r="S2304" i="30"/>
  <c r="S2305" i="30"/>
  <c r="S2306" i="30"/>
  <c r="S2307" i="30"/>
  <c r="S2308" i="30"/>
  <c r="S2309" i="30"/>
  <c r="S2310" i="30"/>
  <c r="S2311" i="30"/>
  <c r="S2312" i="30"/>
  <c r="S2313" i="30"/>
  <c r="S2314" i="30"/>
  <c r="S2315" i="30"/>
  <c r="S2316" i="30"/>
  <c r="S2317" i="30"/>
  <c r="S2318" i="30"/>
  <c r="S2319" i="30"/>
  <c r="S2320" i="30"/>
  <c r="S2321" i="30"/>
  <c r="S2322" i="30"/>
  <c r="S2323" i="30"/>
  <c r="S2324" i="30"/>
  <c r="S2325" i="30"/>
  <c r="S2326" i="30"/>
  <c r="S2327" i="30"/>
  <c r="S2328" i="30"/>
  <c r="S2329" i="30"/>
  <c r="S2330" i="30"/>
  <c r="S2331" i="30"/>
  <c r="S2332" i="30"/>
  <c r="S2333" i="30"/>
  <c r="S2334" i="30"/>
  <c r="S2335" i="30"/>
  <c r="S2336" i="30"/>
  <c r="S2337" i="30"/>
  <c r="S2338" i="30"/>
  <c r="S2339" i="30"/>
  <c r="S2340" i="30"/>
  <c r="S2341" i="30"/>
  <c r="S2342" i="30"/>
  <c r="S2343" i="30"/>
  <c r="S2344" i="30"/>
  <c r="S2345" i="30"/>
  <c r="S2346" i="30"/>
  <c r="S2347" i="30"/>
  <c r="S2348" i="30"/>
  <c r="S2349" i="30"/>
  <c r="S2350" i="30"/>
  <c r="S2351" i="30"/>
  <c r="S2352" i="30"/>
  <c r="S2353" i="30"/>
  <c r="S2354" i="30"/>
  <c r="S2355" i="30"/>
  <c r="S2356" i="30"/>
  <c r="S2357" i="30"/>
  <c r="S2358" i="30"/>
  <c r="S2359" i="30"/>
  <c r="S2360" i="30"/>
  <c r="S2361" i="30"/>
  <c r="S2362" i="30"/>
  <c r="S2363" i="30"/>
  <c r="S2364" i="30"/>
  <c r="S2365" i="30"/>
  <c r="S2366" i="30"/>
  <c r="S2367" i="30"/>
  <c r="S2368" i="30"/>
  <c r="S2369" i="30"/>
  <c r="S2370" i="30"/>
  <c r="S2371" i="30"/>
  <c r="S2372" i="30"/>
  <c r="S2373" i="30"/>
  <c r="S2374" i="30"/>
  <c r="S2375" i="30"/>
  <c r="S2376" i="30"/>
  <c r="S2377" i="30"/>
  <c r="S2378" i="30"/>
  <c r="S2379" i="30"/>
  <c r="S2380" i="30"/>
  <c r="S2381" i="30"/>
  <c r="S2382" i="30"/>
  <c r="S2383" i="30"/>
  <c r="S2384" i="30"/>
  <c r="S2385" i="30"/>
  <c r="S2386" i="30"/>
  <c r="S2387" i="30"/>
  <c r="S2388" i="30"/>
  <c r="S2389" i="30"/>
  <c r="S2390" i="30"/>
  <c r="S2391" i="30"/>
  <c r="S2392" i="30"/>
  <c r="S2393" i="30"/>
  <c r="S2394" i="30"/>
  <c r="S2395" i="30"/>
  <c r="S2396" i="30"/>
  <c r="S2397" i="30"/>
  <c r="S2398" i="30"/>
  <c r="S2399" i="30"/>
  <c r="S2400" i="30"/>
  <c r="S2401" i="30"/>
  <c r="S2402" i="30"/>
  <c r="S2403" i="30"/>
  <c r="S2404" i="30"/>
  <c r="S2405" i="30"/>
  <c r="S2406" i="30"/>
  <c r="S2407" i="30"/>
  <c r="S2408" i="30"/>
  <c r="S2409" i="30"/>
  <c r="S2410" i="30"/>
  <c r="S2411" i="30"/>
  <c r="S2412" i="30"/>
  <c r="S2413" i="30"/>
  <c r="S2414" i="30"/>
  <c r="S2415" i="30"/>
  <c r="S2416" i="30"/>
  <c r="S2417" i="30"/>
  <c r="S2418" i="30"/>
  <c r="S2419" i="30"/>
  <c r="S2420" i="30"/>
  <c r="S2421" i="30"/>
  <c r="S2422" i="30"/>
  <c r="S2423" i="30"/>
  <c r="S2424" i="30"/>
  <c r="S2425" i="30"/>
  <c r="S2426" i="30"/>
  <c r="S2427" i="30"/>
  <c r="S2428" i="30"/>
  <c r="S2429" i="30"/>
  <c r="S2430" i="30"/>
  <c r="S2431" i="30"/>
  <c r="S2432" i="30"/>
  <c r="S2433" i="30"/>
  <c r="S2434" i="30"/>
  <c r="S2435" i="30"/>
  <c r="S2436" i="30"/>
  <c r="S2437" i="30"/>
  <c r="S2438" i="30"/>
  <c r="S2439" i="30"/>
  <c r="S2440" i="30"/>
  <c r="S2441" i="30"/>
  <c r="S2442" i="30"/>
  <c r="S2443" i="30"/>
  <c r="S2444" i="30"/>
  <c r="S2445" i="30"/>
  <c r="S2446" i="30"/>
  <c r="S2447" i="30"/>
  <c r="S2448" i="30"/>
  <c r="S2449" i="30"/>
  <c r="S2450" i="30"/>
  <c r="S2451" i="30"/>
  <c r="S2452" i="30"/>
  <c r="S2453" i="30"/>
  <c r="S2454" i="30"/>
  <c r="S2455" i="30"/>
  <c r="S2456" i="30"/>
  <c r="S2457" i="30"/>
  <c r="S2458" i="30"/>
  <c r="S2459" i="30"/>
  <c r="S2460" i="30"/>
  <c r="S2461" i="30"/>
  <c r="S2462" i="30"/>
  <c r="S2463" i="30"/>
  <c r="S2464" i="30"/>
  <c r="S2465" i="30"/>
  <c r="S2466" i="30"/>
  <c r="S2467" i="30"/>
  <c r="S2468" i="30"/>
  <c r="S2469" i="30"/>
  <c r="S2470" i="30"/>
  <c r="S2471" i="30"/>
  <c r="S2472" i="30"/>
  <c r="S2473" i="30"/>
  <c r="S2474" i="30"/>
  <c r="S2475" i="30"/>
  <c r="S2476" i="30"/>
  <c r="S2477" i="30"/>
  <c r="S2478" i="30"/>
  <c r="S2479" i="30"/>
  <c r="S2480" i="30"/>
  <c r="S2481" i="30"/>
  <c r="S2482" i="30"/>
  <c r="S2483" i="30"/>
  <c r="S2484" i="30"/>
  <c r="S2485" i="30"/>
  <c r="S2486" i="30"/>
  <c r="S2487" i="30"/>
  <c r="S2488" i="30"/>
  <c r="S2489" i="30"/>
  <c r="S2490" i="30"/>
  <c r="S2491" i="30"/>
  <c r="S2492" i="30"/>
  <c r="S2493" i="30"/>
  <c r="S2494" i="30"/>
  <c r="S2495" i="30"/>
  <c r="S2496" i="30"/>
  <c r="S2497" i="30"/>
  <c r="S2498" i="30"/>
  <c r="S2499" i="30"/>
  <c r="S2500" i="30"/>
  <c r="S2501" i="30"/>
  <c r="S2502" i="30"/>
  <c r="S2503" i="30"/>
  <c r="S2504" i="30"/>
  <c r="S2505" i="30"/>
  <c r="S2506" i="30"/>
  <c r="S2507" i="30"/>
  <c r="S2508" i="30"/>
  <c r="S2509" i="30"/>
  <c r="S2510" i="30"/>
  <c r="S2511" i="30"/>
  <c r="S2512" i="30"/>
  <c r="S2513" i="30"/>
  <c r="S2514" i="30"/>
  <c r="S2515" i="30"/>
  <c r="S2516" i="30"/>
  <c r="S2517" i="30"/>
  <c r="S2518" i="30"/>
  <c r="S2519" i="30"/>
  <c r="S2520" i="30"/>
  <c r="S2521" i="30"/>
  <c r="S2522" i="30"/>
  <c r="S2523" i="30"/>
  <c r="S2524" i="30"/>
  <c r="S2525" i="30"/>
  <c r="S2526" i="30"/>
  <c r="S2527" i="30"/>
  <c r="S2528" i="30"/>
  <c r="S2529" i="30"/>
  <c r="S2530" i="30"/>
  <c r="S2531" i="30"/>
  <c r="S2532" i="30"/>
  <c r="S2533" i="30"/>
  <c r="S2534" i="30"/>
  <c r="S2535" i="30"/>
  <c r="S2536" i="30"/>
  <c r="S2537" i="30"/>
  <c r="S2538" i="30"/>
  <c r="S2539" i="30"/>
  <c r="S2540" i="30"/>
  <c r="S2541" i="30"/>
  <c r="S2542" i="30"/>
  <c r="S2543" i="30"/>
  <c r="S2544" i="30"/>
  <c r="S2545" i="30"/>
  <c r="S2546" i="30"/>
  <c r="S2547" i="30"/>
  <c r="S2548" i="30"/>
  <c r="S2549" i="30"/>
  <c r="S2550" i="30"/>
  <c r="S2551" i="30"/>
  <c r="S2552" i="30"/>
  <c r="S2553" i="30"/>
  <c r="S2554" i="30"/>
  <c r="S2555" i="30"/>
  <c r="S2556" i="30"/>
  <c r="S2557" i="30"/>
  <c r="S2558" i="30"/>
  <c r="S2559" i="30"/>
  <c r="S2560" i="30"/>
  <c r="S2561" i="30"/>
  <c r="S2562" i="30"/>
  <c r="S2563" i="30"/>
  <c r="S2564" i="30"/>
  <c r="S2565" i="30"/>
  <c r="S2566" i="30"/>
  <c r="S2567" i="30"/>
  <c r="S2568" i="30"/>
  <c r="S2569" i="30"/>
  <c r="S2570" i="30"/>
  <c r="S2571" i="30"/>
  <c r="S2572" i="30"/>
  <c r="S2573" i="30"/>
  <c r="S2574" i="30"/>
  <c r="S2575" i="30"/>
  <c r="S2576" i="30"/>
  <c r="S2577" i="30"/>
  <c r="S2578" i="30"/>
  <c r="S2579" i="30"/>
  <c r="S2580" i="30"/>
  <c r="S2581" i="30"/>
  <c r="S2582" i="30"/>
  <c r="S2583" i="30"/>
  <c r="S2584" i="30"/>
  <c r="S2585" i="30"/>
  <c r="S2586" i="30"/>
  <c r="S2587" i="30"/>
  <c r="S2588" i="30"/>
  <c r="S2589" i="30"/>
  <c r="S2590" i="30"/>
  <c r="S2591" i="30"/>
  <c r="S2592" i="30"/>
  <c r="S2593" i="30"/>
  <c r="S2594" i="30"/>
  <c r="S2595" i="30"/>
  <c r="S2596" i="30"/>
  <c r="S2597" i="30"/>
  <c r="S2598" i="30"/>
  <c r="S2599" i="30"/>
  <c r="S2600" i="30"/>
  <c r="S2601" i="30"/>
  <c r="S2602" i="30"/>
  <c r="S2603" i="30"/>
  <c r="S2604" i="30"/>
  <c r="S2605" i="30"/>
  <c r="S2606" i="30"/>
  <c r="S2607" i="30"/>
  <c r="S2608" i="30"/>
  <c r="S2609" i="30"/>
  <c r="S2610" i="30"/>
  <c r="S2611" i="30"/>
  <c r="S2612" i="30"/>
  <c r="S2613" i="30"/>
  <c r="S2614" i="30"/>
  <c r="S2615" i="30"/>
  <c r="S2616" i="30"/>
  <c r="S2617" i="30"/>
  <c r="S2618" i="30"/>
  <c r="S2619" i="30"/>
  <c r="S2620" i="30"/>
  <c r="S2621" i="30"/>
  <c r="S2622" i="30"/>
  <c r="S2623" i="30"/>
  <c r="S2624" i="30"/>
  <c r="S2625" i="30"/>
  <c r="S2626" i="30"/>
  <c r="S2627" i="30"/>
  <c r="S2628" i="30"/>
  <c r="S2629" i="30"/>
  <c r="S2630" i="30"/>
  <c r="S2631" i="30"/>
  <c r="S2632" i="30"/>
  <c r="S2633" i="30"/>
  <c r="S2634" i="30"/>
  <c r="S2635" i="30"/>
  <c r="S2636" i="30"/>
  <c r="S2637" i="30"/>
  <c r="S2638" i="30"/>
  <c r="S2639" i="30"/>
  <c r="S2640" i="30"/>
  <c r="S2641" i="30"/>
  <c r="S2" i="30"/>
  <c r="R3" i="30"/>
  <c r="R3211" i="30"/>
  <c r="R3209" i="30"/>
  <c r="R4" i="30"/>
  <c r="R5" i="30"/>
  <c r="R6" i="30"/>
  <c r="R7" i="30"/>
  <c r="R8" i="30"/>
  <c r="R9" i="30"/>
  <c r="R10" i="30"/>
  <c r="R11" i="30"/>
  <c r="R12" i="30"/>
  <c r="R13" i="30"/>
  <c r="R14" i="30"/>
  <c r="R15" i="30"/>
  <c r="R16" i="30"/>
  <c r="R17" i="30"/>
  <c r="R18" i="30"/>
  <c r="R19" i="30"/>
  <c r="R20" i="30"/>
  <c r="R3207" i="30"/>
  <c r="R3212" i="30"/>
  <c r="R3213" i="30"/>
  <c r="R21" i="30"/>
  <c r="R22" i="30"/>
  <c r="R23" i="30"/>
  <c r="R24" i="30"/>
  <c r="R25" i="30"/>
  <c r="R26" i="30"/>
  <c r="R27" i="30"/>
  <c r="R3324" i="30"/>
  <c r="R28" i="30"/>
  <c r="R29" i="30"/>
  <c r="R30" i="30"/>
  <c r="R31" i="30"/>
  <c r="R32" i="30"/>
  <c r="R33" i="30"/>
  <c r="R34" i="30"/>
  <c r="R35" i="30"/>
  <c r="R3206" i="30"/>
  <c r="R3208" i="30"/>
  <c r="R3210" i="30"/>
  <c r="R36" i="30"/>
  <c r="R37" i="30"/>
  <c r="R38" i="30"/>
  <c r="R39" i="30"/>
  <c r="R40" i="30"/>
  <c r="R41" i="30"/>
  <c r="R42" i="30"/>
  <c r="R43" i="30"/>
  <c r="R44" i="30"/>
  <c r="R45" i="30"/>
  <c r="R46" i="30"/>
  <c r="R47" i="30"/>
  <c r="R48" i="30"/>
  <c r="R49" i="30"/>
  <c r="R50" i="30"/>
  <c r="R51" i="30"/>
  <c r="R52" i="30"/>
  <c r="R53" i="30"/>
  <c r="R54" i="30"/>
  <c r="R55" i="30"/>
  <c r="R56" i="30"/>
  <c r="R3202" i="30"/>
  <c r="R3203" i="30"/>
  <c r="R3204" i="30"/>
  <c r="R3205" i="30"/>
  <c r="R57" i="30"/>
  <c r="R58" i="30"/>
  <c r="R59" i="30"/>
  <c r="R60" i="30"/>
  <c r="R61" i="30"/>
  <c r="R62" i="30"/>
  <c r="R63" i="30"/>
  <c r="R64" i="30"/>
  <c r="R65" i="30"/>
  <c r="R66" i="30"/>
  <c r="R67" i="30"/>
  <c r="R68" i="30"/>
  <c r="R69" i="30"/>
  <c r="R70" i="30"/>
  <c r="R71" i="30"/>
  <c r="R72" i="30"/>
  <c r="R73" i="30"/>
  <c r="R74" i="30"/>
  <c r="R75" i="30"/>
  <c r="R76" i="30"/>
  <c r="R77" i="30"/>
  <c r="R78" i="30"/>
  <c r="R79" i="30"/>
  <c r="R80" i="30"/>
  <c r="R81" i="30"/>
  <c r="R82" i="30"/>
  <c r="R83" i="30"/>
  <c r="R84" i="30"/>
  <c r="R85" i="30"/>
  <c r="R86" i="30"/>
  <c r="R87" i="30"/>
  <c r="R88" i="30"/>
  <c r="R89" i="30"/>
  <c r="R90" i="30"/>
  <c r="R91" i="30"/>
  <c r="R92" i="30"/>
  <c r="R93" i="30"/>
  <c r="R94" i="30"/>
  <c r="R95" i="30"/>
  <c r="R96" i="30"/>
  <c r="R97" i="30"/>
  <c r="R98" i="30"/>
  <c r="R99" i="30"/>
  <c r="R100" i="30"/>
  <c r="R3199" i="30"/>
  <c r="R3200" i="30"/>
  <c r="R3201" i="30"/>
  <c r="R101" i="30"/>
  <c r="R102" i="30"/>
  <c r="R103" i="30"/>
  <c r="R104" i="30"/>
  <c r="R105" i="30"/>
  <c r="R106" i="30"/>
  <c r="R107" i="30"/>
  <c r="R108" i="30"/>
  <c r="R109" i="30"/>
  <c r="R110" i="30"/>
  <c r="R111" i="30"/>
  <c r="R112" i="30"/>
  <c r="R113" i="30"/>
  <c r="R114" i="30"/>
  <c r="R115" i="30"/>
  <c r="R116" i="30"/>
  <c r="R117" i="30"/>
  <c r="R118" i="30"/>
  <c r="R119" i="30"/>
  <c r="R120" i="30"/>
  <c r="R121" i="30"/>
  <c r="R122" i="30"/>
  <c r="R123" i="30"/>
  <c r="R124" i="30"/>
  <c r="R125" i="30"/>
  <c r="R126" i="30"/>
  <c r="R127" i="30"/>
  <c r="R128" i="30"/>
  <c r="R129" i="30"/>
  <c r="R130" i="30"/>
  <c r="R131" i="30"/>
  <c r="R132" i="30"/>
  <c r="R133" i="30"/>
  <c r="R134" i="30"/>
  <c r="R135" i="30"/>
  <c r="R136" i="30"/>
  <c r="R137" i="30"/>
  <c r="R138" i="30"/>
  <c r="R139" i="30"/>
  <c r="R140" i="30"/>
  <c r="R141" i="30"/>
  <c r="R142" i="30"/>
  <c r="R143" i="30"/>
  <c r="R144" i="30"/>
  <c r="R145" i="30"/>
  <c r="R146" i="30"/>
  <c r="R147" i="30"/>
  <c r="R148" i="30"/>
  <c r="R149" i="30"/>
  <c r="R150" i="30"/>
  <c r="R151" i="30"/>
  <c r="R152" i="30"/>
  <c r="R153" i="30"/>
  <c r="R154" i="30"/>
  <c r="R155" i="30"/>
  <c r="R156" i="30"/>
  <c r="R157" i="30"/>
  <c r="R158" i="30"/>
  <c r="R159" i="30"/>
  <c r="R160" i="30"/>
  <c r="R161" i="30"/>
  <c r="R162" i="30"/>
  <c r="R163" i="30"/>
  <c r="R164" i="30"/>
  <c r="R165" i="30"/>
  <c r="R166" i="30"/>
  <c r="R167" i="30"/>
  <c r="R168" i="30"/>
  <c r="R169" i="30"/>
  <c r="R170" i="30"/>
  <c r="R171" i="30"/>
  <c r="R172" i="30"/>
  <c r="R173" i="30"/>
  <c r="R174" i="30"/>
  <c r="R175" i="30"/>
  <c r="R176" i="30"/>
  <c r="R177" i="30"/>
  <c r="R178" i="30"/>
  <c r="R179" i="30"/>
  <c r="R180" i="30"/>
  <c r="R181" i="30"/>
  <c r="R182" i="30"/>
  <c r="R183" i="30"/>
  <c r="R184" i="30"/>
  <c r="R185" i="30"/>
  <c r="R186" i="30"/>
  <c r="R187" i="30"/>
  <c r="R188" i="30"/>
  <c r="R189" i="30"/>
  <c r="R190" i="30"/>
  <c r="R191" i="30"/>
  <c r="R192" i="30"/>
  <c r="R193" i="30"/>
  <c r="R194" i="30"/>
  <c r="R195" i="30"/>
  <c r="R196" i="30"/>
  <c r="R197" i="30"/>
  <c r="R198" i="30"/>
  <c r="R199" i="30"/>
  <c r="R200" i="30"/>
  <c r="R201" i="30"/>
  <c r="R202" i="30"/>
  <c r="R203" i="30"/>
  <c r="R204" i="30"/>
  <c r="R205" i="30"/>
  <c r="R206" i="30"/>
  <c r="R207" i="30"/>
  <c r="R208" i="30"/>
  <c r="R209" i="30"/>
  <c r="R210" i="30"/>
  <c r="R211" i="30"/>
  <c r="R212" i="30"/>
  <c r="R213" i="30"/>
  <c r="R214" i="30"/>
  <c r="R215" i="30"/>
  <c r="R216" i="30"/>
  <c r="R217" i="30"/>
  <c r="R218" i="30"/>
  <c r="R219" i="30"/>
  <c r="R220" i="30"/>
  <c r="R221" i="30"/>
  <c r="R222" i="30"/>
  <c r="R223" i="30"/>
  <c r="R224" i="30"/>
  <c r="R225" i="30"/>
  <c r="R226" i="30"/>
  <c r="R227" i="30"/>
  <c r="R228" i="30"/>
  <c r="R229" i="30"/>
  <c r="R230" i="30"/>
  <c r="R231" i="30"/>
  <c r="R232" i="30"/>
  <c r="R233" i="30"/>
  <c r="R234" i="30"/>
  <c r="R235" i="30"/>
  <c r="R236" i="30"/>
  <c r="R237" i="30"/>
  <c r="R238" i="30"/>
  <c r="R239" i="30"/>
  <c r="R240" i="30"/>
  <c r="R241" i="30"/>
  <c r="R242" i="30"/>
  <c r="R243" i="30"/>
  <c r="R244" i="30"/>
  <c r="R245" i="30"/>
  <c r="R246" i="30"/>
  <c r="R247" i="30"/>
  <c r="R248" i="30"/>
  <c r="R249" i="30"/>
  <c r="R250" i="30"/>
  <c r="R251" i="30"/>
  <c r="R252" i="30"/>
  <c r="R253" i="30"/>
  <c r="R254" i="30"/>
  <c r="R255" i="30"/>
  <c r="R256" i="30"/>
  <c r="R257" i="30"/>
  <c r="R258" i="30"/>
  <c r="R259" i="30"/>
  <c r="R260" i="30"/>
  <c r="R261" i="30"/>
  <c r="R262" i="30"/>
  <c r="R263" i="30"/>
  <c r="R264" i="30"/>
  <c r="R265" i="30"/>
  <c r="R266" i="30"/>
  <c r="R267" i="30"/>
  <c r="R268" i="30"/>
  <c r="R269" i="30"/>
  <c r="R270" i="30"/>
  <c r="R271" i="30"/>
  <c r="R272" i="30"/>
  <c r="R273" i="30"/>
  <c r="R274" i="30"/>
  <c r="R275" i="30"/>
  <c r="R276" i="30"/>
  <c r="R277" i="30"/>
  <c r="R278" i="30"/>
  <c r="R279" i="30"/>
  <c r="R280" i="30"/>
  <c r="R281" i="30"/>
  <c r="R282" i="30"/>
  <c r="R283" i="30"/>
  <c r="R284" i="30"/>
  <c r="R285" i="30"/>
  <c r="R286" i="30"/>
  <c r="R287" i="30"/>
  <c r="R288" i="30"/>
  <c r="R289" i="30"/>
  <c r="R290" i="30"/>
  <c r="R291" i="30"/>
  <c r="R292" i="30"/>
  <c r="R293" i="30"/>
  <c r="R294" i="30"/>
  <c r="R295" i="30"/>
  <c r="R296" i="30"/>
  <c r="R297" i="30"/>
  <c r="R298" i="30"/>
  <c r="R299" i="30"/>
  <c r="R300" i="30"/>
  <c r="R301" i="30"/>
  <c r="R302" i="30"/>
  <c r="R303" i="30"/>
  <c r="R304" i="30"/>
  <c r="R305" i="30"/>
  <c r="R306" i="30"/>
  <c r="R307" i="30"/>
  <c r="R308" i="30"/>
  <c r="R309" i="30"/>
  <c r="R310" i="30"/>
  <c r="R311" i="30"/>
  <c r="R312" i="30"/>
  <c r="R313" i="30"/>
  <c r="R314" i="30"/>
  <c r="R315" i="30"/>
  <c r="R316" i="30"/>
  <c r="R317" i="30"/>
  <c r="R318" i="30"/>
  <c r="R319" i="30"/>
  <c r="R320" i="30"/>
  <c r="R321" i="30"/>
  <c r="R322" i="30"/>
  <c r="R323" i="30"/>
  <c r="R324" i="30"/>
  <c r="R325" i="30"/>
  <c r="R326" i="30"/>
  <c r="R327" i="30"/>
  <c r="R328" i="30"/>
  <c r="R329" i="30"/>
  <c r="R330" i="30"/>
  <c r="R331" i="30"/>
  <c r="R332" i="30"/>
  <c r="R333" i="30"/>
  <c r="R334" i="30"/>
  <c r="R335" i="30"/>
  <c r="R336" i="30"/>
  <c r="R337" i="30"/>
  <c r="R338" i="30"/>
  <c r="R339" i="30"/>
  <c r="R340" i="30"/>
  <c r="R341" i="30"/>
  <c r="R342" i="30"/>
  <c r="R343" i="30"/>
  <c r="R344" i="30"/>
  <c r="R345" i="30"/>
  <c r="R346" i="30"/>
  <c r="R347" i="30"/>
  <c r="R348" i="30"/>
  <c r="R349" i="30"/>
  <c r="R350" i="30"/>
  <c r="R351" i="30"/>
  <c r="R352" i="30"/>
  <c r="R353" i="30"/>
  <c r="R354" i="30"/>
  <c r="R355" i="30"/>
  <c r="R356" i="30"/>
  <c r="R357" i="30"/>
  <c r="R358" i="30"/>
  <c r="R359" i="30"/>
  <c r="R360" i="30"/>
  <c r="R361" i="30"/>
  <c r="R362" i="30"/>
  <c r="R363" i="30"/>
  <c r="R364" i="30"/>
  <c r="R365" i="30"/>
  <c r="R366" i="30"/>
  <c r="R367" i="30"/>
  <c r="R368" i="30"/>
  <c r="R369" i="30"/>
  <c r="R370" i="30"/>
  <c r="R371" i="30"/>
  <c r="R372" i="30"/>
  <c r="R373" i="30"/>
  <c r="R374" i="30"/>
  <c r="R375" i="30"/>
  <c r="R376" i="30"/>
  <c r="R377" i="30"/>
  <c r="R378" i="30"/>
  <c r="R379" i="30"/>
  <c r="R380" i="30"/>
  <c r="R381" i="30"/>
  <c r="R382" i="30"/>
  <c r="R383" i="30"/>
  <c r="R384" i="30"/>
  <c r="R385" i="30"/>
  <c r="R386" i="30"/>
  <c r="R387" i="30"/>
  <c r="R388" i="30"/>
  <c r="R389" i="30"/>
  <c r="R390" i="30"/>
  <c r="R391" i="30"/>
  <c r="R392" i="30"/>
  <c r="R393" i="30"/>
  <c r="R394" i="30"/>
  <c r="R395" i="30"/>
  <c r="R396" i="30"/>
  <c r="R397" i="30"/>
  <c r="R398" i="30"/>
  <c r="R399" i="30"/>
  <c r="R400" i="30"/>
  <c r="R401" i="30"/>
  <c r="R402" i="30"/>
  <c r="R403" i="30"/>
  <c r="R404" i="30"/>
  <c r="R405" i="30"/>
  <c r="R406" i="30"/>
  <c r="R407" i="30"/>
  <c r="R408" i="30"/>
  <c r="R409" i="30"/>
  <c r="R410" i="30"/>
  <c r="R411" i="30"/>
  <c r="R412" i="30"/>
  <c r="R413" i="30"/>
  <c r="R414" i="30"/>
  <c r="R415" i="30"/>
  <c r="R416" i="30"/>
  <c r="R417" i="30"/>
  <c r="R418" i="30"/>
  <c r="R419" i="30"/>
  <c r="R420" i="30"/>
  <c r="R421" i="30"/>
  <c r="R422" i="30"/>
  <c r="R423" i="30"/>
  <c r="R424" i="30"/>
  <c r="R425" i="30"/>
  <c r="R426" i="30"/>
  <c r="R427" i="30"/>
  <c r="R428" i="30"/>
  <c r="R429" i="30"/>
  <c r="R430" i="30"/>
  <c r="R431" i="30"/>
  <c r="R432" i="30"/>
  <c r="R433" i="30"/>
  <c r="R434" i="30"/>
  <c r="R435" i="30"/>
  <c r="R436" i="30"/>
  <c r="R437" i="30"/>
  <c r="R438" i="30"/>
  <c r="R439" i="30"/>
  <c r="R440" i="30"/>
  <c r="R441" i="30"/>
  <c r="R442" i="30"/>
  <c r="R443" i="30"/>
  <c r="R444" i="30"/>
  <c r="R445" i="30"/>
  <c r="R446" i="30"/>
  <c r="R447" i="30"/>
  <c r="R448" i="30"/>
  <c r="R449" i="30"/>
  <c r="R450" i="30"/>
  <c r="R451" i="30"/>
  <c r="R452" i="30"/>
  <c r="R453" i="30"/>
  <c r="R454" i="30"/>
  <c r="R455" i="30"/>
  <c r="R456" i="30"/>
  <c r="R457" i="30"/>
  <c r="R458" i="30"/>
  <c r="R459" i="30"/>
  <c r="R460" i="30"/>
  <c r="R461" i="30"/>
  <c r="R462" i="30"/>
  <c r="R463" i="30"/>
  <c r="R464" i="30"/>
  <c r="R465" i="30"/>
  <c r="R466" i="30"/>
  <c r="R467" i="30"/>
  <c r="R468" i="30"/>
  <c r="R469" i="30"/>
  <c r="R470" i="30"/>
  <c r="R471" i="30"/>
  <c r="R472" i="30"/>
  <c r="R473" i="30"/>
  <c r="R474" i="30"/>
  <c r="R475" i="30"/>
  <c r="R476" i="30"/>
  <c r="R477" i="30"/>
  <c r="R478" i="30"/>
  <c r="R479" i="30"/>
  <c r="R480" i="30"/>
  <c r="R481" i="30"/>
  <c r="R482" i="30"/>
  <c r="R483" i="30"/>
  <c r="R484" i="30"/>
  <c r="R485" i="30"/>
  <c r="R486" i="30"/>
  <c r="R487" i="30"/>
  <c r="R488" i="30"/>
  <c r="R489" i="30"/>
  <c r="R490" i="30"/>
  <c r="R491" i="30"/>
  <c r="R492" i="30"/>
  <c r="R493" i="30"/>
  <c r="R494" i="30"/>
  <c r="R495" i="30"/>
  <c r="R496" i="30"/>
  <c r="R497" i="30"/>
  <c r="R498" i="30"/>
  <c r="R499" i="30"/>
  <c r="R500" i="30"/>
  <c r="R501" i="30"/>
  <c r="R502" i="30"/>
  <c r="R503" i="30"/>
  <c r="R504" i="30"/>
  <c r="R505" i="30"/>
  <c r="R506" i="30"/>
  <c r="R507" i="30"/>
  <c r="R508" i="30"/>
  <c r="R509" i="30"/>
  <c r="R510" i="30"/>
  <c r="R511" i="30"/>
  <c r="R512" i="30"/>
  <c r="R513" i="30"/>
  <c r="R514" i="30"/>
  <c r="R515" i="30"/>
  <c r="R516" i="30"/>
  <c r="R517" i="30"/>
  <c r="R518" i="30"/>
  <c r="R519" i="30"/>
  <c r="R520" i="30"/>
  <c r="R521" i="30"/>
  <c r="R522" i="30"/>
  <c r="R523" i="30"/>
  <c r="R524" i="30"/>
  <c r="R525" i="30"/>
  <c r="R526" i="30"/>
  <c r="R527" i="30"/>
  <c r="R528" i="30"/>
  <c r="R529" i="30"/>
  <c r="R530" i="30"/>
  <c r="R531" i="30"/>
  <c r="R532" i="30"/>
  <c r="R533" i="30"/>
  <c r="R534" i="30"/>
  <c r="R535" i="30"/>
  <c r="R536" i="30"/>
  <c r="R537" i="30"/>
  <c r="R538" i="30"/>
  <c r="R539" i="30"/>
  <c r="R540" i="30"/>
  <c r="R541" i="30"/>
  <c r="R542" i="30"/>
  <c r="R543" i="30"/>
  <c r="R544" i="30"/>
  <c r="R545" i="30"/>
  <c r="R546" i="30"/>
  <c r="R547" i="30"/>
  <c r="R548" i="30"/>
  <c r="R549" i="30"/>
  <c r="R550" i="30"/>
  <c r="R551" i="30"/>
  <c r="R552" i="30"/>
  <c r="R553" i="30"/>
  <c r="R554" i="30"/>
  <c r="R555" i="30"/>
  <c r="R556" i="30"/>
  <c r="R557" i="30"/>
  <c r="R558" i="30"/>
  <c r="R559" i="30"/>
  <c r="R560" i="30"/>
  <c r="R561" i="30"/>
  <c r="R562" i="30"/>
  <c r="R563" i="30"/>
  <c r="R564" i="30"/>
  <c r="R565" i="30"/>
  <c r="R566" i="30"/>
  <c r="R567" i="30"/>
  <c r="R568" i="30"/>
  <c r="R569" i="30"/>
  <c r="R570" i="30"/>
  <c r="R571" i="30"/>
  <c r="R572" i="30"/>
  <c r="R573" i="30"/>
  <c r="R574" i="30"/>
  <c r="R575" i="30"/>
  <c r="R576" i="30"/>
  <c r="R577" i="30"/>
  <c r="R578" i="30"/>
  <c r="R579" i="30"/>
  <c r="R580" i="30"/>
  <c r="R581" i="30"/>
  <c r="R582" i="30"/>
  <c r="R583" i="30"/>
  <c r="R584" i="30"/>
  <c r="R585" i="30"/>
  <c r="R586" i="30"/>
  <c r="R587" i="30"/>
  <c r="R588" i="30"/>
  <c r="R589" i="30"/>
  <c r="R590" i="30"/>
  <c r="R591" i="30"/>
  <c r="R592" i="30"/>
  <c r="R593" i="30"/>
  <c r="R594" i="30"/>
  <c r="R595" i="30"/>
  <c r="R596" i="30"/>
  <c r="R597" i="30"/>
  <c r="R598" i="30"/>
  <c r="R599" i="30"/>
  <c r="R600" i="30"/>
  <c r="R601" i="30"/>
  <c r="R602" i="30"/>
  <c r="R603" i="30"/>
  <c r="R604" i="30"/>
  <c r="R605" i="30"/>
  <c r="R606" i="30"/>
  <c r="R607" i="30"/>
  <c r="R608" i="30"/>
  <c r="R609" i="30"/>
  <c r="R610" i="30"/>
  <c r="R611" i="30"/>
  <c r="R612" i="30"/>
  <c r="R613" i="30"/>
  <c r="R614" i="30"/>
  <c r="R615" i="30"/>
  <c r="R616" i="30"/>
  <c r="R617" i="30"/>
  <c r="R618" i="30"/>
  <c r="R619" i="30"/>
  <c r="R620" i="30"/>
  <c r="R621" i="30"/>
  <c r="R622" i="30"/>
  <c r="R623" i="30"/>
  <c r="R624" i="30"/>
  <c r="R625" i="30"/>
  <c r="R626" i="30"/>
  <c r="R627" i="30"/>
  <c r="R628" i="30"/>
  <c r="R629" i="30"/>
  <c r="R630" i="30"/>
  <c r="R631" i="30"/>
  <c r="R632" i="30"/>
  <c r="R633" i="30"/>
  <c r="R634" i="30"/>
  <c r="R635" i="30"/>
  <c r="R636" i="30"/>
  <c r="R637" i="30"/>
  <c r="R638" i="30"/>
  <c r="R639" i="30"/>
  <c r="R640" i="30"/>
  <c r="R641" i="30"/>
  <c r="R642" i="30"/>
  <c r="R643" i="30"/>
  <c r="R644" i="30"/>
  <c r="R645" i="30"/>
  <c r="R646" i="30"/>
  <c r="R647" i="30"/>
  <c r="R648" i="30"/>
  <c r="R649" i="30"/>
  <c r="R650" i="30"/>
  <c r="R651" i="30"/>
  <c r="R652" i="30"/>
  <c r="R653" i="30"/>
  <c r="R654" i="30"/>
  <c r="R655" i="30"/>
  <c r="R656" i="30"/>
  <c r="R657" i="30"/>
  <c r="R658" i="30"/>
  <c r="R659" i="30"/>
  <c r="R660" i="30"/>
  <c r="R661" i="30"/>
  <c r="R662" i="30"/>
  <c r="R663" i="30"/>
  <c r="R664" i="30"/>
  <c r="R665" i="30"/>
  <c r="R666" i="30"/>
  <c r="R667" i="30"/>
  <c r="R668" i="30"/>
  <c r="R669" i="30"/>
  <c r="R670" i="30"/>
  <c r="R671" i="30"/>
  <c r="R672" i="30"/>
  <c r="R673" i="30"/>
  <c r="R674" i="30"/>
  <c r="R675" i="30"/>
  <c r="R676" i="30"/>
  <c r="R677" i="30"/>
  <c r="R678" i="30"/>
  <c r="R679" i="30"/>
  <c r="R680" i="30"/>
  <c r="R681" i="30"/>
  <c r="R682" i="30"/>
  <c r="R683" i="30"/>
  <c r="R684" i="30"/>
  <c r="R685" i="30"/>
  <c r="R3390" i="30"/>
  <c r="R686" i="30"/>
  <c r="R687" i="30"/>
  <c r="R688" i="30"/>
  <c r="R689" i="30"/>
  <c r="R690" i="30"/>
  <c r="R691" i="30"/>
  <c r="R692" i="30"/>
  <c r="R693" i="30"/>
  <c r="R694" i="30"/>
  <c r="R695" i="30"/>
  <c r="R696" i="30"/>
  <c r="R697" i="30"/>
  <c r="R698" i="30"/>
  <c r="R699" i="30"/>
  <c r="R700" i="30"/>
  <c r="R701" i="30"/>
  <c r="R702" i="30"/>
  <c r="R703" i="30"/>
  <c r="R704" i="30"/>
  <c r="R705" i="30"/>
  <c r="R706" i="30"/>
  <c r="R707" i="30"/>
  <c r="R708" i="30"/>
  <c r="R709" i="30"/>
  <c r="R710" i="30"/>
  <c r="R711" i="30"/>
  <c r="R712" i="30"/>
  <c r="R713" i="30"/>
  <c r="R714" i="30"/>
  <c r="R715" i="30"/>
  <c r="R716" i="30"/>
  <c r="R717" i="30"/>
  <c r="R718" i="30"/>
  <c r="R719" i="30"/>
  <c r="R720" i="30"/>
  <c r="R721" i="30"/>
  <c r="R722" i="30"/>
  <c r="R3391" i="30"/>
  <c r="R723" i="30"/>
  <c r="R724" i="30"/>
  <c r="R725" i="30"/>
  <c r="R726" i="30"/>
  <c r="R727" i="30"/>
  <c r="R728" i="30"/>
  <c r="R729" i="30"/>
  <c r="R730" i="30"/>
  <c r="R731" i="30"/>
  <c r="R732" i="30"/>
  <c r="R733" i="30"/>
  <c r="R734" i="30"/>
  <c r="R735" i="30"/>
  <c r="R736" i="30"/>
  <c r="R737" i="30"/>
  <c r="R738" i="30"/>
  <c r="R739" i="30"/>
  <c r="R740" i="30"/>
  <c r="R741" i="30"/>
  <c r="R742" i="30"/>
  <c r="R743" i="30"/>
  <c r="R744" i="30"/>
  <c r="R745" i="30"/>
  <c r="R746" i="30"/>
  <c r="R747" i="30"/>
  <c r="R748" i="30"/>
  <c r="R749" i="30"/>
  <c r="R750" i="30"/>
  <c r="R751" i="30"/>
  <c r="R752" i="30"/>
  <c r="R753" i="30"/>
  <c r="R754" i="30"/>
  <c r="R755" i="30"/>
  <c r="R756" i="30"/>
  <c r="R757" i="30"/>
  <c r="R758" i="30"/>
  <c r="R759" i="30"/>
  <c r="R760" i="30"/>
  <c r="R761" i="30"/>
  <c r="R762" i="30"/>
  <c r="R763" i="30"/>
  <c r="R764" i="30"/>
  <c r="R765" i="30"/>
  <c r="R766" i="30"/>
  <c r="R767" i="30"/>
  <c r="R768" i="30"/>
  <c r="R769" i="30"/>
  <c r="R770" i="30"/>
  <c r="R771" i="30"/>
  <c r="R772" i="30"/>
  <c r="R773" i="30"/>
  <c r="R774" i="30"/>
  <c r="R775" i="30"/>
  <c r="R776" i="30"/>
  <c r="R777" i="30"/>
  <c r="R778" i="30"/>
  <c r="R779" i="30"/>
  <c r="R780" i="30"/>
  <c r="R781" i="30"/>
  <c r="R782" i="30"/>
  <c r="R783" i="30"/>
  <c r="R784" i="30"/>
  <c r="R785" i="30"/>
  <c r="R786" i="30"/>
  <c r="R787" i="30"/>
  <c r="R788" i="30"/>
  <c r="R789" i="30"/>
  <c r="R790" i="30"/>
  <c r="R791" i="30"/>
  <c r="R792" i="30"/>
  <c r="R793" i="30"/>
  <c r="R794" i="30"/>
  <c r="R795" i="30"/>
  <c r="R796" i="30"/>
  <c r="R797" i="30"/>
  <c r="R798" i="30"/>
  <c r="R799" i="30"/>
  <c r="R800" i="30"/>
  <c r="R801" i="30"/>
  <c r="R802" i="30"/>
  <c r="R803" i="30"/>
  <c r="R804" i="30"/>
  <c r="R805" i="30"/>
  <c r="R806" i="30"/>
  <c r="R807" i="30"/>
  <c r="R808" i="30"/>
  <c r="R809" i="30"/>
  <c r="R810" i="30"/>
  <c r="R811" i="30"/>
  <c r="R812" i="30"/>
  <c r="R813" i="30"/>
  <c r="R814" i="30"/>
  <c r="R815" i="30"/>
  <c r="R816" i="30"/>
  <c r="R817" i="30"/>
  <c r="R818" i="30"/>
  <c r="R819" i="30"/>
  <c r="R820" i="30"/>
  <c r="R821" i="30"/>
  <c r="R822" i="30"/>
  <c r="R823" i="30"/>
  <c r="R824" i="30"/>
  <c r="R825" i="30"/>
  <c r="R826" i="30"/>
  <c r="R827" i="30"/>
  <c r="R828" i="30"/>
  <c r="R829" i="30"/>
  <c r="R830" i="30"/>
  <c r="R831" i="30"/>
  <c r="R832" i="30"/>
  <c r="R833" i="30"/>
  <c r="R834" i="30"/>
  <c r="R835" i="30"/>
  <c r="R836" i="30"/>
  <c r="R837" i="30"/>
  <c r="R838" i="30"/>
  <c r="R839" i="30"/>
  <c r="R840" i="30"/>
  <c r="R841" i="30"/>
  <c r="R842" i="30"/>
  <c r="R843" i="30"/>
  <c r="R844" i="30"/>
  <c r="R845" i="30"/>
  <c r="R846" i="30"/>
  <c r="R847" i="30"/>
  <c r="R848" i="30"/>
  <c r="R849" i="30"/>
  <c r="R850" i="30"/>
  <c r="R851" i="30"/>
  <c r="R852" i="30"/>
  <c r="R853" i="30"/>
  <c r="R854" i="30"/>
  <c r="R855" i="30"/>
  <c r="R856" i="30"/>
  <c r="R857" i="30"/>
  <c r="R858" i="30"/>
  <c r="R859" i="30"/>
  <c r="R860" i="30"/>
  <c r="R861" i="30"/>
  <c r="R862" i="30"/>
  <c r="R863" i="30"/>
  <c r="R864" i="30"/>
  <c r="R865" i="30"/>
  <c r="R866" i="30"/>
  <c r="R867" i="30"/>
  <c r="R868" i="30"/>
  <c r="R869" i="30"/>
  <c r="R870" i="30"/>
  <c r="R871" i="30"/>
  <c r="R872" i="30"/>
  <c r="R873" i="30"/>
  <c r="R874" i="30"/>
  <c r="R875" i="30"/>
  <c r="R876" i="30"/>
  <c r="R877" i="30"/>
  <c r="R878" i="30"/>
  <c r="R879" i="30"/>
  <c r="R880" i="30"/>
  <c r="R881" i="30"/>
  <c r="R882" i="30"/>
  <c r="R883" i="30"/>
  <c r="R884" i="30"/>
  <c r="R885" i="30"/>
  <c r="R886" i="30"/>
  <c r="R887" i="30"/>
  <c r="R888" i="30"/>
  <c r="R889" i="30"/>
  <c r="R890" i="30"/>
  <c r="R891" i="30"/>
  <c r="R892" i="30"/>
  <c r="R893" i="30"/>
  <c r="R894" i="30"/>
  <c r="R895" i="30"/>
  <c r="R896" i="30"/>
  <c r="R897" i="30"/>
  <c r="R898" i="30"/>
  <c r="R899" i="30"/>
  <c r="R900" i="30"/>
  <c r="R901" i="30"/>
  <c r="R902" i="30"/>
  <c r="R903" i="30"/>
  <c r="R904" i="30"/>
  <c r="R905" i="30"/>
  <c r="R906" i="30"/>
  <c r="R907" i="30"/>
  <c r="R908" i="30"/>
  <c r="R909" i="30"/>
  <c r="R910" i="30"/>
  <c r="R911" i="30"/>
  <c r="R912" i="30"/>
  <c r="R913" i="30"/>
  <c r="R914" i="30"/>
  <c r="R915" i="30"/>
  <c r="R916" i="30"/>
  <c r="R917" i="30"/>
  <c r="R918" i="30"/>
  <c r="R919" i="30"/>
  <c r="R920" i="30"/>
  <c r="R921" i="30"/>
  <c r="R922" i="30"/>
  <c r="R923" i="30"/>
  <c r="R924" i="30"/>
  <c r="R925" i="30"/>
  <c r="R926" i="30"/>
  <c r="R927" i="30"/>
  <c r="R928" i="30"/>
  <c r="R929" i="30"/>
  <c r="R930" i="30"/>
  <c r="R931" i="30"/>
  <c r="R932" i="30"/>
  <c r="R933" i="30"/>
  <c r="R934" i="30"/>
  <c r="R935" i="30"/>
  <c r="R936" i="30"/>
  <c r="R937" i="30"/>
  <c r="R938" i="30"/>
  <c r="R939" i="30"/>
  <c r="R940" i="30"/>
  <c r="R941" i="30"/>
  <c r="R942" i="30"/>
  <c r="R943" i="30"/>
  <c r="R944" i="30"/>
  <c r="R945" i="30"/>
  <c r="R946" i="30"/>
  <c r="R947" i="30"/>
  <c r="R948" i="30"/>
  <c r="R949" i="30"/>
  <c r="R950" i="30"/>
  <c r="R951" i="30"/>
  <c r="R952" i="30"/>
  <c r="R953" i="30"/>
  <c r="R954" i="30"/>
  <c r="R955" i="30"/>
  <c r="R956" i="30"/>
  <c r="R957" i="30"/>
  <c r="R958" i="30"/>
  <c r="R959" i="30"/>
  <c r="R960" i="30"/>
  <c r="R961" i="30"/>
  <c r="R962" i="30"/>
  <c r="R963" i="30"/>
  <c r="R964" i="30"/>
  <c r="R965" i="30"/>
  <c r="R966" i="30"/>
  <c r="R967" i="30"/>
  <c r="R968" i="30"/>
  <c r="R969" i="30"/>
  <c r="R970" i="30"/>
  <c r="R971" i="30"/>
  <c r="R972" i="30"/>
  <c r="R973" i="30"/>
  <c r="R974" i="30"/>
  <c r="R975" i="30"/>
  <c r="R976" i="30"/>
  <c r="R977" i="30"/>
  <c r="R978" i="30"/>
  <c r="R979" i="30"/>
  <c r="R980" i="30"/>
  <c r="R981" i="30"/>
  <c r="R982" i="30"/>
  <c r="R983" i="30"/>
  <c r="R984" i="30"/>
  <c r="R985" i="30"/>
  <c r="R986" i="30"/>
  <c r="R987" i="30"/>
  <c r="R988" i="30"/>
  <c r="R989" i="30"/>
  <c r="R990" i="30"/>
  <c r="R991" i="30"/>
  <c r="R992" i="30"/>
  <c r="R993" i="30"/>
  <c r="R994" i="30"/>
  <c r="R995" i="30"/>
  <c r="R996" i="30"/>
  <c r="R997" i="30"/>
  <c r="R998" i="30"/>
  <c r="R999" i="30"/>
  <c r="R1000" i="30"/>
  <c r="R1001" i="30"/>
  <c r="R1002" i="30"/>
  <c r="R1003" i="30"/>
  <c r="R1004" i="30"/>
  <c r="R1005" i="30"/>
  <c r="R1006" i="30"/>
  <c r="R1007" i="30"/>
  <c r="R1008" i="30"/>
  <c r="R1009" i="30"/>
  <c r="R1010" i="30"/>
  <c r="R1011" i="30"/>
  <c r="R1012" i="30"/>
  <c r="R1013" i="30"/>
  <c r="R3325" i="30"/>
  <c r="R1014" i="30"/>
  <c r="R1015" i="30"/>
  <c r="R1016" i="30"/>
  <c r="R3358" i="30"/>
  <c r="R1017" i="30"/>
  <c r="R1018" i="30"/>
  <c r="R1019" i="30"/>
  <c r="R1020" i="30"/>
  <c r="R1021" i="30"/>
  <c r="R1022" i="30"/>
  <c r="R1023" i="30"/>
  <c r="R3326" i="30"/>
  <c r="R1024" i="30"/>
  <c r="R1025" i="30"/>
  <c r="R1026" i="30"/>
  <c r="R3359" i="30"/>
  <c r="R1027" i="30"/>
  <c r="R1028" i="30"/>
  <c r="R1029" i="30"/>
  <c r="R1030" i="30"/>
  <c r="R1031" i="30"/>
  <c r="R1032" i="30"/>
  <c r="R1033" i="30"/>
  <c r="R1034" i="30"/>
  <c r="R1035" i="30"/>
  <c r="R1036" i="30"/>
  <c r="R1037" i="30"/>
  <c r="R1038" i="30"/>
  <c r="R1039" i="30"/>
  <c r="R1040" i="30"/>
  <c r="R1041" i="30"/>
  <c r="R1042" i="30"/>
  <c r="R1043" i="30"/>
  <c r="R1044" i="30"/>
  <c r="R1045" i="30"/>
  <c r="R1046" i="30"/>
  <c r="R1047" i="30"/>
  <c r="R1048" i="30"/>
  <c r="R1049" i="30"/>
  <c r="R1050" i="30"/>
  <c r="R1051" i="30"/>
  <c r="R1052" i="30"/>
  <c r="R1053" i="30"/>
  <c r="R1054" i="30"/>
  <c r="R1055" i="30"/>
  <c r="R1056" i="30"/>
  <c r="R1057" i="30"/>
  <c r="R1058" i="30"/>
  <c r="R1059" i="30"/>
  <c r="R1060" i="30"/>
  <c r="R1061" i="30"/>
  <c r="R1062" i="30"/>
  <c r="R1063" i="30"/>
  <c r="R1064" i="30"/>
  <c r="R1065" i="30"/>
  <c r="R1066" i="30"/>
  <c r="R1067" i="30"/>
  <c r="R1068" i="30"/>
  <c r="R1069" i="30"/>
  <c r="R1070" i="30"/>
  <c r="R1071" i="30"/>
  <c r="R1072" i="30"/>
  <c r="R1073" i="30"/>
  <c r="R1074" i="30"/>
  <c r="R1075" i="30"/>
  <c r="R1076" i="30"/>
  <c r="R1077" i="30"/>
  <c r="R1078" i="30"/>
  <c r="R1079" i="30"/>
  <c r="R1080" i="30"/>
  <c r="R1081" i="30"/>
  <c r="R1082" i="30"/>
  <c r="R1083" i="30"/>
  <c r="R1084" i="30"/>
  <c r="R1085" i="30"/>
  <c r="R1086" i="30"/>
  <c r="R1087" i="30"/>
  <c r="R1088" i="30"/>
  <c r="R1089" i="30"/>
  <c r="R1090" i="30"/>
  <c r="R1091" i="30"/>
  <c r="R1092" i="30"/>
  <c r="R1093" i="30"/>
  <c r="R1094" i="30"/>
  <c r="R1095" i="30"/>
  <c r="R1096" i="30"/>
  <c r="R1097" i="30"/>
  <c r="R1098" i="30"/>
  <c r="R1099" i="30"/>
  <c r="R1100" i="30"/>
  <c r="R1101" i="30"/>
  <c r="R1102" i="30"/>
  <c r="R1103" i="30"/>
  <c r="R1104" i="30"/>
  <c r="R1105" i="30"/>
  <c r="R1106" i="30"/>
  <c r="R1107" i="30"/>
  <c r="R1108" i="30"/>
  <c r="R1109" i="30"/>
  <c r="R1110" i="30"/>
  <c r="R1111" i="30"/>
  <c r="R1112" i="30"/>
  <c r="R1113" i="30"/>
  <c r="R1114" i="30"/>
  <c r="R1115" i="30"/>
  <c r="R1116" i="30"/>
  <c r="R1117" i="30"/>
  <c r="R1118" i="30"/>
  <c r="R1119" i="30"/>
  <c r="R1120" i="30"/>
  <c r="R1121" i="30"/>
  <c r="R1122" i="30"/>
  <c r="R1123" i="30"/>
  <c r="R1124" i="30"/>
  <c r="R1125" i="30"/>
  <c r="R1126" i="30"/>
  <c r="R1127" i="30"/>
  <c r="R1128" i="30"/>
  <c r="R1129" i="30"/>
  <c r="R1130" i="30"/>
  <c r="R1131" i="30"/>
  <c r="R1132" i="30"/>
  <c r="R1133" i="30"/>
  <c r="R1134" i="30"/>
  <c r="R1135" i="30"/>
  <c r="R1136" i="30"/>
  <c r="R1137" i="30"/>
  <c r="R1138" i="30"/>
  <c r="R1139" i="30"/>
  <c r="R1140" i="30"/>
  <c r="R1141" i="30"/>
  <c r="R1142" i="30"/>
  <c r="R1143" i="30"/>
  <c r="R1144" i="30"/>
  <c r="R1145" i="30"/>
  <c r="R1146" i="30"/>
  <c r="R1147" i="30"/>
  <c r="R1148" i="30"/>
  <c r="R1149" i="30"/>
  <c r="R1150" i="30"/>
  <c r="R1151" i="30"/>
  <c r="R1152" i="30"/>
  <c r="R1153" i="30"/>
  <c r="R1154" i="30"/>
  <c r="R1155" i="30"/>
  <c r="R1156" i="30"/>
  <c r="R1157" i="30"/>
  <c r="R1158" i="30"/>
  <c r="R1159" i="30"/>
  <c r="R1160" i="30"/>
  <c r="R1161" i="30"/>
  <c r="R1162" i="30"/>
  <c r="R1163" i="30"/>
  <c r="R1164" i="30"/>
  <c r="R1165" i="30"/>
  <c r="R1166" i="30"/>
  <c r="R1167" i="30"/>
  <c r="R1168" i="30"/>
  <c r="R1169" i="30"/>
  <c r="R1170" i="30"/>
  <c r="R1171" i="30"/>
  <c r="R1172" i="30"/>
  <c r="R1173" i="30"/>
  <c r="R1174" i="30"/>
  <c r="R1175" i="30"/>
  <c r="R1176" i="30"/>
  <c r="R1177" i="30"/>
  <c r="R1178" i="30"/>
  <c r="R1179" i="30"/>
  <c r="R1180" i="30"/>
  <c r="R1181" i="30"/>
  <c r="R1182" i="30"/>
  <c r="R1183" i="30"/>
  <c r="R1184" i="30"/>
  <c r="R1185" i="30"/>
  <c r="R1186" i="30"/>
  <c r="R1187" i="30"/>
  <c r="R1188" i="30"/>
  <c r="R1189" i="30"/>
  <c r="R1190" i="30"/>
  <c r="R1191" i="30"/>
  <c r="R1192" i="30"/>
  <c r="R1193" i="30"/>
  <c r="R1194" i="30"/>
  <c r="R1195" i="30"/>
  <c r="R1196" i="30"/>
  <c r="R1197" i="30"/>
  <c r="R1198" i="30"/>
  <c r="R1199" i="30"/>
  <c r="R1200" i="30"/>
  <c r="R1201" i="30"/>
  <c r="R1202" i="30"/>
  <c r="R1203" i="30"/>
  <c r="R1204" i="30"/>
  <c r="R1205" i="30"/>
  <c r="R1206" i="30"/>
  <c r="R1207" i="30"/>
  <c r="R1208" i="30"/>
  <c r="R1209" i="30"/>
  <c r="R1210" i="30"/>
  <c r="R1211" i="30"/>
  <c r="R1212" i="30"/>
  <c r="R1213" i="30"/>
  <c r="R1214" i="30"/>
  <c r="R1215" i="30"/>
  <c r="R1216" i="30"/>
  <c r="R1217" i="30"/>
  <c r="R1218" i="30"/>
  <c r="R1219" i="30"/>
  <c r="R1220" i="30"/>
  <c r="R1221" i="30"/>
  <c r="R1222" i="30"/>
  <c r="R1223" i="30"/>
  <c r="R1224" i="30"/>
  <c r="R1225" i="30"/>
  <c r="R1226" i="30"/>
  <c r="R1227" i="30"/>
  <c r="R1228" i="30"/>
  <c r="R1229" i="30"/>
  <c r="R1230" i="30"/>
  <c r="R1231" i="30"/>
  <c r="R1232" i="30"/>
  <c r="R1233" i="30"/>
  <c r="R1234" i="30"/>
  <c r="R1235" i="30"/>
  <c r="R1236" i="30"/>
  <c r="R1237" i="30"/>
  <c r="R1238" i="30"/>
  <c r="R1239" i="30"/>
  <c r="R1240" i="30"/>
  <c r="R1241" i="30"/>
  <c r="R1242" i="30"/>
  <c r="R1243" i="30"/>
  <c r="R1244" i="30"/>
  <c r="R1245" i="30"/>
  <c r="R1246" i="30"/>
  <c r="R1247" i="30"/>
  <c r="R1248" i="30"/>
  <c r="R1249" i="30"/>
  <c r="R1250" i="30"/>
  <c r="R1251" i="30"/>
  <c r="R1252" i="30"/>
  <c r="R1253" i="30"/>
  <c r="R1254" i="30"/>
  <c r="R1255" i="30"/>
  <c r="R1256" i="30"/>
  <c r="R1257" i="30"/>
  <c r="R1258" i="30"/>
  <c r="R1259" i="30"/>
  <c r="R1260" i="30"/>
  <c r="R1261" i="30"/>
  <c r="R1262" i="30"/>
  <c r="R1263" i="30"/>
  <c r="R1264" i="30"/>
  <c r="R1265" i="30"/>
  <c r="R1266" i="30"/>
  <c r="R1267" i="30"/>
  <c r="R1268" i="30"/>
  <c r="R1269" i="30"/>
  <c r="R1270" i="30"/>
  <c r="R1271" i="30"/>
  <c r="R1272" i="30"/>
  <c r="R1273" i="30"/>
  <c r="R1274" i="30"/>
  <c r="R1275" i="30"/>
  <c r="R1276" i="30"/>
  <c r="R1277" i="30"/>
  <c r="R1278" i="30"/>
  <c r="R1279" i="30"/>
  <c r="R1280" i="30"/>
  <c r="R1281" i="30"/>
  <c r="R1282" i="30"/>
  <c r="R1283" i="30"/>
  <c r="R1284" i="30"/>
  <c r="R1285" i="30"/>
  <c r="R1286" i="30"/>
  <c r="R1287" i="30"/>
  <c r="R1288" i="30"/>
  <c r="R1289" i="30"/>
  <c r="R1290" i="30"/>
  <c r="R1291" i="30"/>
  <c r="R1292" i="30"/>
  <c r="R1293" i="30"/>
  <c r="R1294" i="30"/>
  <c r="R1295" i="30"/>
  <c r="R1296" i="30"/>
  <c r="R1297" i="30"/>
  <c r="R1298" i="30"/>
  <c r="R1299" i="30"/>
  <c r="R1300" i="30"/>
  <c r="R1301" i="30"/>
  <c r="R1302" i="30"/>
  <c r="R1303" i="30"/>
  <c r="R1304" i="30"/>
  <c r="R1305" i="30"/>
  <c r="R1306" i="30"/>
  <c r="R1307" i="30"/>
  <c r="R1308" i="30"/>
  <c r="R1309" i="30"/>
  <c r="R1310" i="30"/>
  <c r="R1311" i="30"/>
  <c r="R1312" i="30"/>
  <c r="R1313" i="30"/>
  <c r="R1314" i="30"/>
  <c r="R1315" i="30"/>
  <c r="R1316" i="30"/>
  <c r="R1317" i="30"/>
  <c r="R1318" i="30"/>
  <c r="R1319" i="30"/>
  <c r="R1320" i="30"/>
  <c r="R1321" i="30"/>
  <c r="R1322" i="30"/>
  <c r="R1323" i="30"/>
  <c r="R1324" i="30"/>
  <c r="R1325" i="30"/>
  <c r="R1326" i="30"/>
  <c r="R1327" i="30"/>
  <c r="R1328" i="30"/>
  <c r="R1329" i="30"/>
  <c r="R1330" i="30"/>
  <c r="R1331" i="30"/>
  <c r="R1332" i="30"/>
  <c r="R1333" i="30"/>
  <c r="R1334" i="30"/>
  <c r="R1335" i="30"/>
  <c r="R1336" i="30"/>
  <c r="R1337" i="30"/>
  <c r="R1338" i="30"/>
  <c r="R1339" i="30"/>
  <c r="R1340" i="30"/>
  <c r="R1341" i="30"/>
  <c r="R1342" i="30"/>
  <c r="R1343" i="30"/>
  <c r="R1344" i="30"/>
  <c r="R1345" i="30"/>
  <c r="R1346" i="30"/>
  <c r="R1347" i="30"/>
  <c r="R1348" i="30"/>
  <c r="R1349" i="30"/>
  <c r="R1350" i="30"/>
  <c r="R1351" i="30"/>
  <c r="R1352" i="30"/>
  <c r="R1353" i="30"/>
  <c r="R1354" i="30"/>
  <c r="R1355" i="30"/>
  <c r="R1356" i="30"/>
  <c r="R1357" i="30"/>
  <c r="R1358" i="30"/>
  <c r="R1359" i="30"/>
  <c r="R1360" i="30"/>
  <c r="R1361" i="30"/>
  <c r="R1362" i="30"/>
  <c r="R1363" i="30"/>
  <c r="R1364" i="30"/>
  <c r="R1365" i="30"/>
  <c r="R1366" i="30"/>
  <c r="R1367" i="30"/>
  <c r="R1368" i="30"/>
  <c r="R1369" i="30"/>
  <c r="R1370" i="30"/>
  <c r="R1371" i="30"/>
  <c r="R1372" i="30"/>
  <c r="R1373" i="30"/>
  <c r="R1374" i="30"/>
  <c r="R1375" i="30"/>
  <c r="R1376" i="30"/>
  <c r="R1377" i="30"/>
  <c r="R1378" i="30"/>
  <c r="R1379" i="30"/>
  <c r="R1380" i="30"/>
  <c r="R1381" i="30"/>
  <c r="R1382" i="30"/>
  <c r="R1383" i="30"/>
  <c r="R1384" i="30"/>
  <c r="R1385" i="30"/>
  <c r="R1386" i="30"/>
  <c r="R1387" i="30"/>
  <c r="R1388" i="30"/>
  <c r="R1389" i="30"/>
  <c r="R1390" i="30"/>
  <c r="R1391" i="30"/>
  <c r="R1392" i="30"/>
  <c r="R1393" i="30"/>
  <c r="R1394" i="30"/>
  <c r="R1395" i="30"/>
  <c r="R1396" i="30"/>
  <c r="R1397" i="30"/>
  <c r="R1398" i="30"/>
  <c r="R1399" i="30"/>
  <c r="R1400" i="30"/>
  <c r="R1401" i="30"/>
  <c r="R1402" i="30"/>
  <c r="R1403" i="30"/>
  <c r="R1404" i="30"/>
  <c r="R1405" i="30"/>
  <c r="R1406" i="30"/>
  <c r="R1407" i="30"/>
  <c r="R1408" i="30"/>
  <c r="R1409" i="30"/>
  <c r="R1410" i="30"/>
  <c r="R1411" i="30"/>
  <c r="R1412" i="30"/>
  <c r="R1413" i="30"/>
  <c r="R1414" i="30"/>
  <c r="R1415" i="30"/>
  <c r="R1416" i="30"/>
  <c r="R1417" i="30"/>
  <c r="R1418" i="30"/>
  <c r="R1419" i="30"/>
  <c r="R1420" i="30"/>
  <c r="R1421" i="30"/>
  <c r="R1422" i="30"/>
  <c r="R1423" i="30"/>
  <c r="R1425" i="30"/>
  <c r="R1426" i="30"/>
  <c r="R1427" i="30"/>
  <c r="R1428" i="30"/>
  <c r="R1429" i="30"/>
  <c r="R1430" i="30"/>
  <c r="R1431" i="30"/>
  <c r="R1432" i="30"/>
  <c r="R1433" i="30"/>
  <c r="R1434" i="30"/>
  <c r="R1435" i="30"/>
  <c r="R1436" i="30"/>
  <c r="R1437" i="30"/>
  <c r="R1438" i="30"/>
  <c r="R1439" i="30"/>
  <c r="R1440" i="30"/>
  <c r="R1441" i="30"/>
  <c r="R1442" i="30"/>
  <c r="R1443" i="30"/>
  <c r="R1444" i="30"/>
  <c r="R1445" i="30"/>
  <c r="R1446" i="30"/>
  <c r="R1447" i="30"/>
  <c r="R1448" i="30"/>
  <c r="R1449" i="30"/>
  <c r="R1450" i="30"/>
  <c r="R1451" i="30"/>
  <c r="R1452" i="30"/>
  <c r="R1453" i="30"/>
  <c r="R1454" i="30"/>
  <c r="R1455" i="30"/>
  <c r="R1456" i="30"/>
  <c r="R1457" i="30"/>
  <c r="R1458" i="30"/>
  <c r="R1459" i="30"/>
  <c r="R1460" i="30"/>
  <c r="R1461" i="30"/>
  <c r="R1462" i="30"/>
  <c r="R1463" i="30"/>
  <c r="R1464" i="30"/>
  <c r="R1465" i="30"/>
  <c r="R1466" i="30"/>
  <c r="R1467" i="30"/>
  <c r="R1468" i="30"/>
  <c r="R1469" i="30"/>
  <c r="R1470" i="30"/>
  <c r="R1471" i="30"/>
  <c r="R1472" i="30"/>
  <c r="R1473" i="30"/>
  <c r="R1474" i="30"/>
  <c r="R1475" i="30"/>
  <c r="R1476" i="30"/>
  <c r="R1477" i="30"/>
  <c r="R1478" i="30"/>
  <c r="R1479" i="30"/>
  <c r="R1480" i="30"/>
  <c r="R1481" i="30"/>
  <c r="R1482" i="30"/>
  <c r="R1483" i="30"/>
  <c r="R1484" i="30"/>
  <c r="R1485" i="30"/>
  <c r="R1486" i="30"/>
  <c r="R1487" i="30"/>
  <c r="R1488" i="30"/>
  <c r="R1489" i="30"/>
  <c r="R1490" i="30"/>
  <c r="R1491" i="30"/>
  <c r="R1492" i="30"/>
  <c r="R1493" i="30"/>
  <c r="R1494" i="30"/>
  <c r="R1495" i="30"/>
  <c r="R1496" i="30"/>
  <c r="R1497" i="30"/>
  <c r="R1498" i="30"/>
  <c r="R1499" i="30"/>
  <c r="R1500" i="30"/>
  <c r="R1501" i="30"/>
  <c r="R1502" i="30"/>
  <c r="R1503" i="30"/>
  <c r="R1504" i="30"/>
  <c r="R1505" i="30"/>
  <c r="R1506" i="30"/>
  <c r="R1507" i="30"/>
  <c r="R1508" i="30"/>
  <c r="R1509" i="30"/>
  <c r="R1510" i="30"/>
  <c r="R1511" i="30"/>
  <c r="R1512" i="30"/>
  <c r="R1513" i="30"/>
  <c r="R1514" i="30"/>
  <c r="R1515" i="30"/>
  <c r="R1516" i="30"/>
  <c r="R1517" i="30"/>
  <c r="R1518" i="30"/>
  <c r="R1519" i="30"/>
  <c r="R1520" i="30"/>
  <c r="R1521" i="30"/>
  <c r="R1522" i="30"/>
  <c r="R1523" i="30"/>
  <c r="R1524" i="30"/>
  <c r="R1525" i="30"/>
  <c r="R1526" i="30"/>
  <c r="R1527" i="30"/>
  <c r="R1528" i="30"/>
  <c r="R1529" i="30"/>
  <c r="R1530" i="30"/>
  <c r="R1531" i="30"/>
  <c r="R1532" i="30"/>
  <c r="R1533" i="30"/>
  <c r="R1534" i="30"/>
  <c r="R1535" i="30"/>
  <c r="R1536" i="30"/>
  <c r="R1537" i="30"/>
  <c r="R1538" i="30"/>
  <c r="R1539" i="30"/>
  <c r="R1540" i="30"/>
  <c r="R1541" i="30"/>
  <c r="R1542" i="30"/>
  <c r="R1543" i="30"/>
  <c r="R1544" i="30"/>
  <c r="R1545" i="30"/>
  <c r="R1546" i="30"/>
  <c r="R1547" i="30"/>
  <c r="R1548" i="30"/>
  <c r="R1549" i="30"/>
  <c r="R1550" i="30"/>
  <c r="R1551" i="30"/>
  <c r="R1552" i="30"/>
  <c r="R1553" i="30"/>
  <c r="R1554" i="30"/>
  <c r="R1555" i="30"/>
  <c r="R1556" i="30"/>
  <c r="R1557" i="30"/>
  <c r="R1558" i="30"/>
  <c r="R1559" i="30"/>
  <c r="R1560" i="30"/>
  <c r="R1561" i="30"/>
  <c r="R1562" i="30"/>
  <c r="R1563" i="30"/>
  <c r="R1564" i="30"/>
  <c r="R1565" i="30"/>
  <c r="R1566" i="30"/>
  <c r="R1567" i="30"/>
  <c r="R1568" i="30"/>
  <c r="R1569" i="30"/>
  <c r="R1570" i="30"/>
  <c r="R1571" i="30"/>
  <c r="R1572" i="30"/>
  <c r="R1573" i="30"/>
  <c r="R1574" i="30"/>
  <c r="R1575" i="30"/>
  <c r="R1576" i="30"/>
  <c r="R1577" i="30"/>
  <c r="R1578" i="30"/>
  <c r="R1579" i="30"/>
  <c r="R1580" i="30"/>
  <c r="R1581" i="30"/>
  <c r="R1582" i="30"/>
  <c r="R1583" i="30"/>
  <c r="R1584" i="30"/>
  <c r="R1585" i="30"/>
  <c r="R1586" i="30"/>
  <c r="R1587" i="30"/>
  <c r="R1588" i="30"/>
  <c r="R1589" i="30"/>
  <c r="R1590" i="30"/>
  <c r="R1591" i="30"/>
  <c r="R1592" i="30"/>
  <c r="R1593" i="30"/>
  <c r="R1594" i="30"/>
  <c r="R1595" i="30"/>
  <c r="R1596" i="30"/>
  <c r="R1597" i="30"/>
  <c r="R1598" i="30"/>
  <c r="R1599" i="30"/>
  <c r="R1600" i="30"/>
  <c r="R1601" i="30"/>
  <c r="R1602" i="30"/>
  <c r="R1603" i="30"/>
  <c r="R1604" i="30"/>
  <c r="R1605" i="30"/>
  <c r="R1606" i="30"/>
  <c r="R1607" i="30"/>
  <c r="R1608" i="30"/>
  <c r="R1609" i="30"/>
  <c r="R1610" i="30"/>
  <c r="R1611" i="30"/>
  <c r="R1612" i="30"/>
  <c r="R1613" i="30"/>
  <c r="R1614" i="30"/>
  <c r="R1615" i="30"/>
  <c r="R1616" i="30"/>
  <c r="R1617" i="30"/>
  <c r="R1618" i="30"/>
  <c r="R1619" i="30"/>
  <c r="R1620" i="30"/>
  <c r="R1621" i="30"/>
  <c r="R1622" i="30"/>
  <c r="R1623" i="30"/>
  <c r="R1624" i="30"/>
  <c r="R1625" i="30"/>
  <c r="R1626" i="30"/>
  <c r="R1627" i="30"/>
  <c r="R1628" i="30"/>
  <c r="R1629" i="30"/>
  <c r="R1630" i="30"/>
  <c r="R1631" i="30"/>
  <c r="R1632" i="30"/>
  <c r="R1633" i="30"/>
  <c r="R1634" i="30"/>
  <c r="R1635" i="30"/>
  <c r="R1636" i="30"/>
  <c r="R1637" i="30"/>
  <c r="R1638" i="30"/>
  <c r="R1639" i="30"/>
  <c r="R1640" i="30"/>
  <c r="R1641" i="30"/>
  <c r="R1642" i="30"/>
  <c r="R1643" i="30"/>
  <c r="R1644" i="30"/>
  <c r="R1645" i="30"/>
  <c r="R1646" i="30"/>
  <c r="R1647" i="30"/>
  <c r="R1648" i="30"/>
  <c r="R1649" i="30"/>
  <c r="R1650" i="30"/>
  <c r="R1651" i="30"/>
  <c r="R1652" i="30"/>
  <c r="R1653" i="30"/>
  <c r="R1654" i="30"/>
  <c r="R1655" i="30"/>
  <c r="R1656" i="30"/>
  <c r="R1657" i="30"/>
  <c r="R1658" i="30"/>
  <c r="R1659" i="30"/>
  <c r="R1660" i="30"/>
  <c r="R1661" i="30"/>
  <c r="R1662" i="30"/>
  <c r="R1663" i="30"/>
  <c r="R1664" i="30"/>
  <c r="R1665" i="30"/>
  <c r="R1666" i="30"/>
  <c r="R1667" i="30"/>
  <c r="R1668" i="30"/>
  <c r="R1669" i="30"/>
  <c r="R1670" i="30"/>
  <c r="R1671" i="30"/>
  <c r="R1672" i="30"/>
  <c r="R1673" i="30"/>
  <c r="R1674" i="30"/>
  <c r="R1675" i="30"/>
  <c r="R1676" i="30"/>
  <c r="R1677" i="30"/>
  <c r="R1678" i="30"/>
  <c r="R1679" i="30"/>
  <c r="R1680" i="30"/>
  <c r="R1681" i="30"/>
  <c r="R1682" i="30"/>
  <c r="R1683" i="30"/>
  <c r="R1684" i="30"/>
  <c r="R1685" i="30"/>
  <c r="R1686" i="30"/>
  <c r="R1687" i="30"/>
  <c r="R1688" i="30"/>
  <c r="R1689" i="30"/>
  <c r="R1690" i="30"/>
  <c r="R1691" i="30"/>
  <c r="R1692" i="30"/>
  <c r="R1693" i="30"/>
  <c r="R1694" i="30"/>
  <c r="R1695" i="30"/>
  <c r="R1696" i="30"/>
  <c r="R1697" i="30"/>
  <c r="R1698" i="30"/>
  <c r="R1699" i="30"/>
  <c r="R1700" i="30"/>
  <c r="R1701" i="30"/>
  <c r="R1702" i="30"/>
  <c r="R1703" i="30"/>
  <c r="R1704" i="30"/>
  <c r="R1705" i="30"/>
  <c r="R1706" i="30"/>
  <c r="R1707" i="30"/>
  <c r="R1708" i="30"/>
  <c r="R1709" i="30"/>
  <c r="R1710" i="30"/>
  <c r="R1711" i="30"/>
  <c r="R1712" i="30"/>
  <c r="R1713" i="30"/>
  <c r="R1714" i="30"/>
  <c r="R1715" i="30"/>
  <c r="R1716" i="30"/>
  <c r="R1717" i="30"/>
  <c r="R1718" i="30"/>
  <c r="R1719" i="30"/>
  <c r="R1720" i="30"/>
  <c r="R1721" i="30"/>
  <c r="R1722" i="30"/>
  <c r="R1723" i="30"/>
  <c r="R1724" i="30"/>
  <c r="R1725" i="30"/>
  <c r="R1726" i="30"/>
  <c r="R1727" i="30"/>
  <c r="R1728" i="30"/>
  <c r="R1729" i="30"/>
  <c r="R1730" i="30"/>
  <c r="R1731" i="30"/>
  <c r="R1732" i="30"/>
  <c r="R1733" i="30"/>
  <c r="R1734" i="30"/>
  <c r="R1735" i="30"/>
  <c r="R1736" i="30"/>
  <c r="R1737" i="30"/>
  <c r="R1738" i="30"/>
  <c r="R1739" i="30"/>
  <c r="R1740" i="30"/>
  <c r="R1741" i="30"/>
  <c r="R1742" i="30"/>
  <c r="R1743" i="30"/>
  <c r="R1744" i="30"/>
  <c r="R1745" i="30"/>
  <c r="R1746" i="30"/>
  <c r="R1747" i="30"/>
  <c r="R1748" i="30"/>
  <c r="R1749" i="30"/>
  <c r="R1750" i="30"/>
  <c r="R1751" i="30"/>
  <c r="R1752" i="30"/>
  <c r="R1753" i="30"/>
  <c r="R1754" i="30"/>
  <c r="R1755" i="30"/>
  <c r="R1756" i="30"/>
  <c r="R1757" i="30"/>
  <c r="R1758" i="30"/>
  <c r="R1759" i="30"/>
  <c r="R1760" i="30"/>
  <c r="R1761" i="30"/>
  <c r="R1762" i="30"/>
  <c r="R1763" i="30"/>
  <c r="R1764" i="30"/>
  <c r="R1765" i="30"/>
  <c r="R1766" i="30"/>
  <c r="R1767" i="30"/>
  <c r="R1768" i="30"/>
  <c r="R1769" i="30"/>
  <c r="R1770" i="30"/>
  <c r="R1771" i="30"/>
  <c r="R1772" i="30"/>
  <c r="R1773" i="30"/>
  <c r="R1774" i="30"/>
  <c r="R1775" i="30"/>
  <c r="R1776" i="30"/>
  <c r="R1777" i="30"/>
  <c r="R1778" i="30"/>
  <c r="R1779" i="30"/>
  <c r="R1780" i="30"/>
  <c r="R1781" i="30"/>
  <c r="R1782" i="30"/>
  <c r="R1783" i="30"/>
  <c r="R1784" i="30"/>
  <c r="R1785" i="30"/>
  <c r="R1786" i="30"/>
  <c r="R1787" i="30"/>
  <c r="R1788" i="30"/>
  <c r="R1789" i="30"/>
  <c r="R1790" i="30"/>
  <c r="R1791" i="30"/>
  <c r="R1792" i="30"/>
  <c r="R1793" i="30"/>
  <c r="R1794" i="30"/>
  <c r="R1795" i="30"/>
  <c r="R1796" i="30"/>
  <c r="R1797" i="30"/>
  <c r="R1798" i="30"/>
  <c r="R1799" i="30"/>
  <c r="R1800" i="30"/>
  <c r="R1801" i="30"/>
  <c r="R1802" i="30"/>
  <c r="R1803" i="30"/>
  <c r="R1804" i="30"/>
  <c r="R1805" i="30"/>
  <c r="R1806" i="30"/>
  <c r="R1807" i="30"/>
  <c r="R1808" i="30"/>
  <c r="R1809" i="30"/>
  <c r="R1810" i="30"/>
  <c r="R1811" i="30"/>
  <c r="R1812" i="30"/>
  <c r="R1813" i="30"/>
  <c r="R1814" i="30"/>
  <c r="R1815" i="30"/>
  <c r="R1816" i="30"/>
  <c r="R1817" i="30"/>
  <c r="R1818" i="30"/>
  <c r="R1819" i="30"/>
  <c r="R1820" i="30"/>
  <c r="R1821" i="30"/>
  <c r="R1822" i="30"/>
  <c r="R1823" i="30"/>
  <c r="R1824" i="30"/>
  <c r="R1825" i="30"/>
  <c r="R1826" i="30"/>
  <c r="R1827" i="30"/>
  <c r="R1828" i="30"/>
  <c r="R1829" i="30"/>
  <c r="R1830" i="30"/>
  <c r="R1831" i="30"/>
  <c r="R1832" i="30"/>
  <c r="R1833" i="30"/>
  <c r="R1834" i="30"/>
  <c r="R1835" i="30"/>
  <c r="R1836" i="30"/>
  <c r="R1837" i="30"/>
  <c r="R1838" i="30"/>
  <c r="R1839" i="30"/>
  <c r="R1840" i="30"/>
  <c r="R1841" i="30"/>
  <c r="R1842" i="30"/>
  <c r="R1843" i="30"/>
  <c r="R1844" i="30"/>
  <c r="R1845" i="30"/>
  <c r="R1846" i="30"/>
  <c r="R1847" i="30"/>
  <c r="R1848" i="30"/>
  <c r="R1849" i="30"/>
  <c r="R1850" i="30"/>
  <c r="R1851" i="30"/>
  <c r="R1852" i="30"/>
  <c r="R1853" i="30"/>
  <c r="R1854" i="30"/>
  <c r="R1855" i="30"/>
  <c r="R1856" i="30"/>
  <c r="R1857" i="30"/>
  <c r="R1858" i="30"/>
  <c r="R1859" i="30"/>
  <c r="R1860" i="30"/>
  <c r="R1861" i="30"/>
  <c r="R1862" i="30"/>
  <c r="R1863" i="30"/>
  <c r="R1864" i="30"/>
  <c r="R1865" i="30"/>
  <c r="R1866" i="30"/>
  <c r="R1867" i="30"/>
  <c r="R1868" i="30"/>
  <c r="R1869" i="30"/>
  <c r="R1870" i="30"/>
  <c r="R1871" i="30"/>
  <c r="R1872" i="30"/>
  <c r="R1873" i="30"/>
  <c r="R1874" i="30"/>
  <c r="R1875" i="30"/>
  <c r="R1876" i="30"/>
  <c r="R1877" i="30"/>
  <c r="R1878" i="30"/>
  <c r="R1879" i="30"/>
  <c r="R1880" i="30"/>
  <c r="R1881" i="30"/>
  <c r="R1882" i="30"/>
  <c r="R1883" i="30"/>
  <c r="R1884" i="30"/>
  <c r="R1885" i="30"/>
  <c r="R1886" i="30"/>
  <c r="R1887" i="30"/>
  <c r="R1888" i="30"/>
  <c r="R1889" i="30"/>
  <c r="R1890" i="30"/>
  <c r="R1891" i="30"/>
  <c r="R1892" i="30"/>
  <c r="R1893" i="30"/>
  <c r="R1894" i="30"/>
  <c r="R1895" i="30"/>
  <c r="R1896" i="30"/>
  <c r="R1897" i="30"/>
  <c r="R1898" i="30"/>
  <c r="R1899" i="30"/>
  <c r="R1900" i="30"/>
  <c r="R1901" i="30"/>
  <c r="R1902" i="30"/>
  <c r="R1903" i="30"/>
  <c r="R1904" i="30"/>
  <c r="R1905" i="30"/>
  <c r="R1906" i="30"/>
  <c r="R1907" i="30"/>
  <c r="R1908" i="30"/>
  <c r="R1909" i="30"/>
  <c r="R1910" i="30"/>
  <c r="R1911" i="30"/>
  <c r="R1912" i="30"/>
  <c r="R1913" i="30"/>
  <c r="R1914" i="30"/>
  <c r="R1915" i="30"/>
  <c r="R1916" i="30"/>
  <c r="R1917" i="30"/>
  <c r="R1918" i="30"/>
  <c r="R1919" i="30"/>
  <c r="R1920" i="30"/>
  <c r="R1921" i="30"/>
  <c r="R1922" i="30"/>
  <c r="R1923" i="30"/>
  <c r="R1924" i="30"/>
  <c r="R1925" i="30"/>
  <c r="R1926" i="30"/>
  <c r="R1927" i="30"/>
  <c r="R1928" i="30"/>
  <c r="R1929" i="30"/>
  <c r="R1930" i="30"/>
  <c r="R1931" i="30"/>
  <c r="R1932" i="30"/>
  <c r="R1933" i="30"/>
  <c r="R1934" i="30"/>
  <c r="R1935" i="30"/>
  <c r="R1936" i="30"/>
  <c r="R1937" i="30"/>
  <c r="R1938" i="30"/>
  <c r="R1939" i="30"/>
  <c r="R1940" i="30"/>
  <c r="R1941" i="30"/>
  <c r="R1942" i="30"/>
  <c r="R1943" i="30"/>
  <c r="R1944" i="30"/>
  <c r="R1945" i="30"/>
  <c r="R1946" i="30"/>
  <c r="R1947" i="30"/>
  <c r="R1948" i="30"/>
  <c r="R1949" i="30"/>
  <c r="R1950" i="30"/>
  <c r="R1951" i="30"/>
  <c r="R1952" i="30"/>
  <c r="R1953" i="30"/>
  <c r="R1954" i="30"/>
  <c r="R1955" i="30"/>
  <c r="R1956" i="30"/>
  <c r="R1957" i="30"/>
  <c r="R1958" i="30"/>
  <c r="R1959" i="30"/>
  <c r="R1960" i="30"/>
  <c r="R1961" i="30"/>
  <c r="R1962" i="30"/>
  <c r="R1963" i="30"/>
  <c r="R1964" i="30"/>
  <c r="R1965" i="30"/>
  <c r="R1966" i="30"/>
  <c r="R1967" i="30"/>
  <c r="R1968" i="30"/>
  <c r="R1969" i="30"/>
  <c r="R1970" i="30"/>
  <c r="R1971" i="30"/>
  <c r="R1972" i="30"/>
  <c r="R1973" i="30"/>
  <c r="R1974" i="30"/>
  <c r="R1975" i="30"/>
  <c r="R1976" i="30"/>
  <c r="R1977" i="30"/>
  <c r="R1978" i="30"/>
  <c r="R1979" i="30"/>
  <c r="R1980" i="30"/>
  <c r="R1981" i="30"/>
  <c r="R1982" i="30"/>
  <c r="R1983" i="30"/>
  <c r="R1984" i="30"/>
  <c r="R1985" i="30"/>
  <c r="R1986" i="30"/>
  <c r="R1987" i="30"/>
  <c r="R1988" i="30"/>
  <c r="R1989" i="30"/>
  <c r="R1990" i="30"/>
  <c r="R1991" i="30"/>
  <c r="R1992" i="30"/>
  <c r="R1993" i="30"/>
  <c r="R1994" i="30"/>
  <c r="R1995" i="30"/>
  <c r="R1996" i="30"/>
  <c r="R1997" i="30"/>
  <c r="R1998" i="30"/>
  <c r="R1999" i="30"/>
  <c r="R2000" i="30"/>
  <c r="R2001" i="30"/>
  <c r="R2002" i="30"/>
  <c r="R2003" i="30"/>
  <c r="R2004" i="30"/>
  <c r="R2005" i="30"/>
  <c r="R2006" i="30"/>
  <c r="R2007" i="30"/>
  <c r="R2008" i="30"/>
  <c r="R2009" i="30"/>
  <c r="R2010" i="30"/>
  <c r="R2011" i="30"/>
  <c r="R2012" i="30"/>
  <c r="R2013" i="30"/>
  <c r="R2014" i="30"/>
  <c r="R2015" i="30"/>
  <c r="R2016" i="30"/>
  <c r="R2017" i="30"/>
  <c r="R2018" i="30"/>
  <c r="R2019" i="30"/>
  <c r="R2020" i="30"/>
  <c r="R2021" i="30"/>
  <c r="R2022" i="30"/>
  <c r="R2023" i="30"/>
  <c r="R2024" i="30"/>
  <c r="R2025" i="30"/>
  <c r="R2026" i="30"/>
  <c r="R2027" i="30"/>
  <c r="R2028" i="30"/>
  <c r="R2029" i="30"/>
  <c r="R2030" i="30"/>
  <c r="R2031" i="30"/>
  <c r="R2032" i="30"/>
  <c r="R2033" i="30"/>
  <c r="R2034" i="30"/>
  <c r="R2035" i="30"/>
  <c r="R2036" i="30"/>
  <c r="R2037" i="30"/>
  <c r="R2038" i="30"/>
  <c r="R2039" i="30"/>
  <c r="R2040" i="30"/>
  <c r="R2041" i="30"/>
  <c r="R2042" i="30"/>
  <c r="R2043" i="30"/>
  <c r="R2044" i="30"/>
  <c r="R2045" i="30"/>
  <c r="R2046" i="30"/>
  <c r="R2047" i="30"/>
  <c r="R2048" i="30"/>
  <c r="R2049" i="30"/>
  <c r="R2050" i="30"/>
  <c r="R2051" i="30"/>
  <c r="R2052" i="30"/>
  <c r="R2053" i="30"/>
  <c r="R2054" i="30"/>
  <c r="R2055" i="30"/>
  <c r="R2056" i="30"/>
  <c r="R2057" i="30"/>
  <c r="R2058" i="30"/>
  <c r="R2059" i="30"/>
  <c r="R2060" i="30"/>
  <c r="R2061" i="30"/>
  <c r="R2062" i="30"/>
  <c r="R2063" i="30"/>
  <c r="R2064" i="30"/>
  <c r="R2065" i="30"/>
  <c r="R2066" i="30"/>
  <c r="R2067" i="30"/>
  <c r="R2068" i="30"/>
  <c r="R2069" i="30"/>
  <c r="R2070" i="30"/>
  <c r="R2071" i="30"/>
  <c r="R2072" i="30"/>
  <c r="R2073" i="30"/>
  <c r="R2074" i="30"/>
  <c r="R2075" i="30"/>
  <c r="R2076" i="30"/>
  <c r="R2077" i="30"/>
  <c r="R2078" i="30"/>
  <c r="R2079" i="30"/>
  <c r="R2080" i="30"/>
  <c r="R2081" i="30"/>
  <c r="R2082" i="30"/>
  <c r="R2083" i="30"/>
  <c r="R2084" i="30"/>
  <c r="R2085" i="30"/>
  <c r="R2086" i="30"/>
  <c r="R2087" i="30"/>
  <c r="R2088" i="30"/>
  <c r="R2089" i="30"/>
  <c r="R2090" i="30"/>
  <c r="R2091" i="30"/>
  <c r="R2092" i="30"/>
  <c r="R2093" i="30"/>
  <c r="R2094" i="30"/>
  <c r="R2095" i="30"/>
  <c r="R2096" i="30"/>
  <c r="R2097" i="30"/>
  <c r="R2098" i="30"/>
  <c r="R2099" i="30"/>
  <c r="R2100" i="30"/>
  <c r="R2101" i="30"/>
  <c r="R2102" i="30"/>
  <c r="R2103" i="30"/>
  <c r="R2104" i="30"/>
  <c r="R2105" i="30"/>
  <c r="R2106" i="30"/>
  <c r="R2107" i="30"/>
  <c r="R2108" i="30"/>
  <c r="R2109" i="30"/>
  <c r="R2110" i="30"/>
  <c r="R2111" i="30"/>
  <c r="R2112" i="30"/>
  <c r="R2113" i="30"/>
  <c r="R2114" i="30"/>
  <c r="R2115" i="30"/>
  <c r="R2116" i="30"/>
  <c r="R2117" i="30"/>
  <c r="R2118" i="30"/>
  <c r="R2119" i="30"/>
  <c r="R2120" i="30"/>
  <c r="R2121" i="30"/>
  <c r="R2122" i="30"/>
  <c r="R2123" i="30"/>
  <c r="R2124" i="30"/>
  <c r="R2125" i="30"/>
  <c r="R2126" i="30"/>
  <c r="R2127" i="30"/>
  <c r="R2128" i="30"/>
  <c r="R2129" i="30"/>
  <c r="R2130" i="30"/>
  <c r="R2131" i="30"/>
  <c r="R2132" i="30"/>
  <c r="R2133" i="30"/>
  <c r="R2134" i="30"/>
  <c r="R2135" i="30"/>
  <c r="R2136" i="30"/>
  <c r="R2137" i="30"/>
  <c r="R2138" i="30"/>
  <c r="R2139" i="30"/>
  <c r="R2140" i="30"/>
  <c r="R2141" i="30"/>
  <c r="R2142" i="30"/>
  <c r="R2143" i="30"/>
  <c r="R2144" i="30"/>
  <c r="R2145" i="30"/>
  <c r="R2146" i="30"/>
  <c r="R2147" i="30"/>
  <c r="R2148" i="30"/>
  <c r="R2149" i="30"/>
  <c r="R2150" i="30"/>
  <c r="R2151" i="30"/>
  <c r="R2152" i="30"/>
  <c r="R2153" i="30"/>
  <c r="R2154" i="30"/>
  <c r="R2155" i="30"/>
  <c r="R2156" i="30"/>
  <c r="R2157" i="30"/>
  <c r="R2158" i="30"/>
  <c r="R2159" i="30"/>
  <c r="R2160" i="30"/>
  <c r="R2161" i="30"/>
  <c r="R2162" i="30"/>
  <c r="R2163" i="30"/>
  <c r="R2164" i="30"/>
  <c r="R2165" i="30"/>
  <c r="R2166" i="30"/>
  <c r="R2167" i="30"/>
  <c r="R2168" i="30"/>
  <c r="R2169" i="30"/>
  <c r="R2170" i="30"/>
  <c r="R2171" i="30"/>
  <c r="R2172" i="30"/>
  <c r="R2173" i="30"/>
  <c r="R2174" i="30"/>
  <c r="R2175" i="30"/>
  <c r="R2176" i="30"/>
  <c r="R2177" i="30"/>
  <c r="R2178" i="30"/>
  <c r="R2179" i="30"/>
  <c r="R2180" i="30"/>
  <c r="R2181" i="30"/>
  <c r="R2182" i="30"/>
  <c r="R2183" i="30"/>
  <c r="R2184" i="30"/>
  <c r="R2185" i="30"/>
  <c r="R2186" i="30"/>
  <c r="R2187" i="30"/>
  <c r="R2188" i="30"/>
  <c r="R2189" i="30"/>
  <c r="R2190" i="30"/>
  <c r="R2191" i="30"/>
  <c r="R2192" i="30"/>
  <c r="R2193" i="30"/>
  <c r="R2194" i="30"/>
  <c r="R2195" i="30"/>
  <c r="R2196" i="30"/>
  <c r="R2197" i="30"/>
  <c r="R2198" i="30"/>
  <c r="R2199" i="30"/>
  <c r="R2200" i="30"/>
  <c r="R2201" i="30"/>
  <c r="R2202" i="30"/>
  <c r="R2203" i="30"/>
  <c r="R2204" i="30"/>
  <c r="R2205" i="30"/>
  <c r="R2206" i="30"/>
  <c r="R2207" i="30"/>
  <c r="R2208" i="30"/>
  <c r="R2209" i="30"/>
  <c r="R2210" i="30"/>
  <c r="R2211" i="30"/>
  <c r="R2212" i="30"/>
  <c r="R2213" i="30"/>
  <c r="R2214" i="30"/>
  <c r="R2215" i="30"/>
  <c r="R2216" i="30"/>
  <c r="R2217" i="30"/>
  <c r="R2218" i="30"/>
  <c r="R2219" i="30"/>
  <c r="R2220" i="30"/>
  <c r="R2221" i="30"/>
  <c r="R2222" i="30"/>
  <c r="R2223" i="30"/>
  <c r="R2224" i="30"/>
  <c r="R2225" i="30"/>
  <c r="R2226" i="30"/>
  <c r="R2227" i="30"/>
  <c r="R2228" i="30"/>
  <c r="R2229" i="30"/>
  <c r="R2230" i="30"/>
  <c r="R2231" i="30"/>
  <c r="R2232" i="30"/>
  <c r="R2233" i="30"/>
  <c r="R2234" i="30"/>
  <c r="R2235" i="30"/>
  <c r="R2236" i="30"/>
  <c r="R2237" i="30"/>
  <c r="R2238" i="30"/>
  <c r="R2239" i="30"/>
  <c r="R2240" i="30"/>
  <c r="R2241" i="30"/>
  <c r="R2242" i="30"/>
  <c r="R2243" i="30"/>
  <c r="R2244" i="30"/>
  <c r="R2245" i="30"/>
  <c r="R2246" i="30"/>
  <c r="R2247" i="30"/>
  <c r="R2248" i="30"/>
  <c r="R2249" i="30"/>
  <c r="R2250" i="30"/>
  <c r="R2251" i="30"/>
  <c r="R2252" i="30"/>
  <c r="R2253" i="30"/>
  <c r="R2254" i="30"/>
  <c r="R2255" i="30"/>
  <c r="R2256" i="30"/>
  <c r="R2257" i="30"/>
  <c r="R2258" i="30"/>
  <c r="R2259" i="30"/>
  <c r="R2260" i="30"/>
  <c r="R2261" i="30"/>
  <c r="R2262" i="30"/>
  <c r="R2263" i="30"/>
  <c r="R2264" i="30"/>
  <c r="R2265" i="30"/>
  <c r="R2266" i="30"/>
  <c r="R2267" i="30"/>
  <c r="R2268" i="30"/>
  <c r="R2269" i="30"/>
  <c r="R2270" i="30"/>
  <c r="R2271" i="30"/>
  <c r="R2272" i="30"/>
  <c r="R2273" i="30"/>
  <c r="R2274" i="30"/>
  <c r="R2275" i="30"/>
  <c r="R2276" i="30"/>
  <c r="R2277" i="30"/>
  <c r="R2278" i="30"/>
  <c r="R2279" i="30"/>
  <c r="R2280" i="30"/>
  <c r="R2281" i="30"/>
  <c r="R2282" i="30"/>
  <c r="R2283" i="30"/>
  <c r="R2284" i="30"/>
  <c r="R2285" i="30"/>
  <c r="R2286" i="30"/>
  <c r="R2287" i="30"/>
  <c r="R2288" i="30"/>
  <c r="R2289" i="30"/>
  <c r="R2290" i="30"/>
  <c r="R2291" i="30"/>
  <c r="R2292" i="30"/>
  <c r="R2293" i="30"/>
  <c r="R2294" i="30"/>
  <c r="R2295" i="30"/>
  <c r="R2296" i="30"/>
  <c r="R2297" i="30"/>
  <c r="R2298" i="30"/>
  <c r="R2299" i="30"/>
  <c r="R2300" i="30"/>
  <c r="R2301" i="30"/>
  <c r="R2302" i="30"/>
  <c r="R2303" i="30"/>
  <c r="R2304" i="30"/>
  <c r="R2305" i="30"/>
  <c r="R2306" i="30"/>
  <c r="R2307" i="30"/>
  <c r="R2308" i="30"/>
  <c r="R2309" i="30"/>
  <c r="R2310" i="30"/>
  <c r="R2311" i="30"/>
  <c r="R2312" i="30"/>
  <c r="R2313" i="30"/>
  <c r="R2314" i="30"/>
  <c r="R2315" i="30"/>
  <c r="R2316" i="30"/>
  <c r="R2317" i="30"/>
  <c r="R2318" i="30"/>
  <c r="R2319" i="30"/>
  <c r="R2320" i="30"/>
  <c r="R2321" i="30"/>
  <c r="R2322" i="30"/>
  <c r="R2323" i="30"/>
  <c r="R2324" i="30"/>
  <c r="R2325" i="30"/>
  <c r="R2326" i="30"/>
  <c r="R2327" i="30"/>
  <c r="R2328" i="30"/>
  <c r="R2329" i="30"/>
  <c r="R2330" i="30"/>
  <c r="R2331" i="30"/>
  <c r="R2332" i="30"/>
  <c r="R2333" i="30"/>
  <c r="R2334" i="30"/>
  <c r="R2335" i="30"/>
  <c r="R2336" i="30"/>
  <c r="R2337" i="30"/>
  <c r="R2338" i="30"/>
  <c r="R2339" i="30"/>
  <c r="R2340" i="30"/>
  <c r="R2341" i="30"/>
  <c r="R2342" i="30"/>
  <c r="R2343" i="30"/>
  <c r="R2344" i="30"/>
  <c r="R2345" i="30"/>
  <c r="R2346" i="30"/>
  <c r="R2347" i="30"/>
  <c r="R2348" i="30"/>
  <c r="R2349" i="30"/>
  <c r="R2350" i="30"/>
  <c r="R2351" i="30"/>
  <c r="R2352" i="30"/>
  <c r="R2353" i="30"/>
  <c r="R2354" i="30"/>
  <c r="R2355" i="30"/>
  <c r="R2356" i="30"/>
  <c r="R2357" i="30"/>
  <c r="R2358" i="30"/>
  <c r="R2359" i="30"/>
  <c r="R2360" i="30"/>
  <c r="R2361" i="30"/>
  <c r="R2362" i="30"/>
  <c r="R2363" i="30"/>
  <c r="R2364" i="30"/>
  <c r="R2365" i="30"/>
  <c r="R2366" i="30"/>
  <c r="R2367" i="30"/>
  <c r="R2368" i="30"/>
  <c r="R2369" i="30"/>
  <c r="R2370" i="30"/>
  <c r="R2371" i="30"/>
  <c r="R2372" i="30"/>
  <c r="R2373" i="30"/>
  <c r="R2374" i="30"/>
  <c r="R2375" i="30"/>
  <c r="R2376" i="30"/>
  <c r="R2377" i="30"/>
  <c r="R2378" i="30"/>
  <c r="R2379" i="30"/>
  <c r="R2380" i="30"/>
  <c r="R2381" i="30"/>
  <c r="R2382" i="30"/>
  <c r="R2383" i="30"/>
  <c r="R2384" i="30"/>
  <c r="R2385" i="30"/>
  <c r="R2386" i="30"/>
  <c r="R2387" i="30"/>
  <c r="R2388" i="30"/>
  <c r="R2389" i="30"/>
  <c r="R2390" i="30"/>
  <c r="R2391" i="30"/>
  <c r="R2392" i="30"/>
  <c r="R2393" i="30"/>
  <c r="R2394" i="30"/>
  <c r="R2395" i="30"/>
  <c r="R2396" i="30"/>
  <c r="R2397" i="30"/>
  <c r="R2398" i="30"/>
  <c r="R2399" i="30"/>
  <c r="R2400" i="30"/>
  <c r="R2401" i="30"/>
  <c r="R2402" i="30"/>
  <c r="R2403" i="30"/>
  <c r="R2404" i="30"/>
  <c r="R2405" i="30"/>
  <c r="R2406" i="30"/>
  <c r="R2407" i="30"/>
  <c r="R2408" i="30"/>
  <c r="R2409" i="30"/>
  <c r="R2410" i="30"/>
  <c r="R2411" i="30"/>
  <c r="R2412" i="30"/>
  <c r="R2413" i="30"/>
  <c r="R2414" i="30"/>
  <c r="R2415" i="30"/>
  <c r="R2416" i="30"/>
  <c r="R2417" i="30"/>
  <c r="R2418" i="30"/>
  <c r="R2419" i="30"/>
  <c r="R2420" i="30"/>
  <c r="R2421" i="30"/>
  <c r="R2422" i="30"/>
  <c r="R2423" i="30"/>
  <c r="R2424" i="30"/>
  <c r="R2425" i="30"/>
  <c r="R2426" i="30"/>
  <c r="R2427" i="30"/>
  <c r="R2428" i="30"/>
  <c r="R2429" i="30"/>
  <c r="R2430" i="30"/>
  <c r="R2431" i="30"/>
  <c r="R2432" i="30"/>
  <c r="R2433" i="30"/>
  <c r="R2434" i="30"/>
  <c r="R2435" i="30"/>
  <c r="R2436" i="30"/>
  <c r="R2437" i="30"/>
  <c r="R2438" i="30"/>
  <c r="R2439" i="30"/>
  <c r="R2440" i="30"/>
  <c r="R2441" i="30"/>
  <c r="R2442" i="30"/>
  <c r="R2443" i="30"/>
  <c r="R2444" i="30"/>
  <c r="R2445" i="30"/>
  <c r="R2446" i="30"/>
  <c r="R2447" i="30"/>
  <c r="R2448" i="30"/>
  <c r="R2449" i="30"/>
  <c r="R2450" i="30"/>
  <c r="R2451" i="30"/>
  <c r="R2452" i="30"/>
  <c r="R2453" i="30"/>
  <c r="R2454" i="30"/>
  <c r="R2455" i="30"/>
  <c r="R2456" i="30"/>
  <c r="R2457" i="30"/>
  <c r="R2458" i="30"/>
  <c r="R2459" i="30"/>
  <c r="R2460" i="30"/>
  <c r="R2461" i="30"/>
  <c r="R2462" i="30"/>
  <c r="R2463" i="30"/>
  <c r="R2464" i="30"/>
  <c r="R2465" i="30"/>
  <c r="R2466" i="30"/>
  <c r="R2467" i="30"/>
  <c r="R2468" i="30"/>
  <c r="R2469" i="30"/>
  <c r="R2470" i="30"/>
  <c r="R2471" i="30"/>
  <c r="R2472" i="30"/>
  <c r="R2473" i="30"/>
  <c r="R2474" i="30"/>
  <c r="R2475" i="30"/>
  <c r="R2476" i="30"/>
  <c r="R2477" i="30"/>
  <c r="R2478" i="30"/>
  <c r="R2479" i="30"/>
  <c r="R2480" i="30"/>
  <c r="R2481" i="30"/>
  <c r="R2482" i="30"/>
  <c r="R2483" i="30"/>
  <c r="R2484" i="30"/>
  <c r="R2485" i="30"/>
  <c r="R2486" i="30"/>
  <c r="R2487" i="30"/>
  <c r="R2488" i="30"/>
  <c r="R2489" i="30"/>
  <c r="R2490" i="30"/>
  <c r="R2491" i="30"/>
  <c r="R2492" i="30"/>
  <c r="R2493" i="30"/>
  <c r="R2494" i="30"/>
  <c r="R2495" i="30"/>
  <c r="R2496" i="30"/>
  <c r="R2497" i="30"/>
  <c r="R2498" i="30"/>
  <c r="R2499" i="30"/>
  <c r="R2500" i="30"/>
  <c r="R2501" i="30"/>
  <c r="R2502" i="30"/>
  <c r="R2503" i="30"/>
  <c r="R2504" i="30"/>
  <c r="R2505" i="30"/>
  <c r="R2506" i="30"/>
  <c r="R2507" i="30"/>
  <c r="R2508" i="30"/>
  <c r="R2509" i="30"/>
  <c r="R2510" i="30"/>
  <c r="R2511" i="30"/>
  <c r="R2512" i="30"/>
  <c r="R2513" i="30"/>
  <c r="R2514" i="30"/>
  <c r="R2515" i="30"/>
  <c r="R2516" i="30"/>
  <c r="R2517" i="30"/>
  <c r="R2518" i="30"/>
  <c r="R2519" i="30"/>
  <c r="R2520" i="30"/>
  <c r="R2521" i="30"/>
  <c r="R2522" i="30"/>
  <c r="R2523" i="30"/>
  <c r="R2524" i="30"/>
  <c r="R2525" i="30"/>
  <c r="R2526" i="30"/>
  <c r="R2527" i="30"/>
  <c r="R2528" i="30"/>
  <c r="R2529" i="30"/>
  <c r="R2530" i="30"/>
  <c r="R2531" i="30"/>
  <c r="R2532" i="30"/>
  <c r="R2533" i="30"/>
  <c r="R2534" i="30"/>
  <c r="R2535" i="30"/>
  <c r="R2536" i="30"/>
  <c r="R2537" i="30"/>
  <c r="R2538" i="30"/>
  <c r="R2539" i="30"/>
  <c r="R2540" i="30"/>
  <c r="R2541" i="30"/>
  <c r="R2542" i="30"/>
  <c r="R2543" i="30"/>
  <c r="R2544" i="30"/>
  <c r="R2545" i="30"/>
  <c r="R2546" i="30"/>
  <c r="R2547" i="30"/>
  <c r="R2548" i="30"/>
  <c r="R2549" i="30"/>
  <c r="R2550" i="30"/>
  <c r="R2551" i="30"/>
  <c r="R2552" i="30"/>
  <c r="R2553" i="30"/>
  <c r="R2554" i="30"/>
  <c r="R2555" i="30"/>
  <c r="R2556" i="30"/>
  <c r="R2557" i="30"/>
  <c r="R2558" i="30"/>
  <c r="R2559" i="30"/>
  <c r="R2560" i="30"/>
  <c r="R2561" i="30"/>
  <c r="R2562" i="30"/>
  <c r="R2563" i="30"/>
  <c r="R2564" i="30"/>
  <c r="R2565" i="30"/>
  <c r="R2566" i="30"/>
  <c r="R2567" i="30"/>
  <c r="R2568" i="30"/>
  <c r="R2569" i="30"/>
  <c r="R2570" i="30"/>
  <c r="R2571" i="30"/>
  <c r="R2572" i="30"/>
  <c r="R2573" i="30"/>
  <c r="R2574" i="30"/>
  <c r="R2575" i="30"/>
  <c r="R2576" i="30"/>
  <c r="R2577" i="30"/>
  <c r="R2578" i="30"/>
  <c r="R2579" i="30"/>
  <c r="R2580" i="30"/>
  <c r="R2581" i="30"/>
  <c r="R2582" i="30"/>
  <c r="R2583" i="30"/>
  <c r="R2584" i="30"/>
  <c r="R2585" i="30"/>
  <c r="R2586" i="30"/>
  <c r="R2587" i="30"/>
  <c r="R2588" i="30"/>
  <c r="R2589" i="30"/>
  <c r="R2590" i="30"/>
  <c r="R2591" i="30"/>
  <c r="R2592" i="30"/>
  <c r="R2593" i="30"/>
  <c r="R2594" i="30"/>
  <c r="R2595" i="30"/>
  <c r="R2596" i="30"/>
  <c r="R2597" i="30"/>
  <c r="R2598" i="30"/>
  <c r="R2599" i="30"/>
  <c r="R2600" i="30"/>
  <c r="R2601" i="30"/>
  <c r="R2602" i="30"/>
  <c r="R2603" i="30"/>
  <c r="R2604" i="30"/>
  <c r="R2605" i="30"/>
  <c r="R2606" i="30"/>
  <c r="R2607" i="30"/>
  <c r="R2608" i="30"/>
  <c r="R2609" i="30"/>
  <c r="R2610" i="30"/>
  <c r="R2611" i="30"/>
  <c r="R2612" i="30"/>
  <c r="R2613" i="30"/>
  <c r="R2614" i="30"/>
  <c r="R2615" i="30"/>
  <c r="R2616" i="30"/>
  <c r="R2617" i="30"/>
  <c r="R2618" i="30"/>
  <c r="R2619" i="30"/>
  <c r="R2620" i="30"/>
  <c r="R2621" i="30"/>
  <c r="R2622" i="30"/>
  <c r="R2623" i="30"/>
  <c r="R2624" i="30"/>
  <c r="R2625" i="30"/>
  <c r="R2626" i="30"/>
  <c r="R2627" i="30"/>
  <c r="R2628" i="30"/>
  <c r="R2629" i="30"/>
  <c r="R2630" i="30"/>
  <c r="R2631" i="30"/>
  <c r="R2632" i="30"/>
  <c r="R2633" i="30"/>
  <c r="R2634" i="30"/>
  <c r="R2635" i="30"/>
  <c r="R2636" i="30"/>
  <c r="R2637" i="30"/>
  <c r="R2638" i="30"/>
  <c r="R2639" i="30"/>
  <c r="R2640" i="30"/>
  <c r="R2641" i="30"/>
  <c r="R2" i="30"/>
  <c r="Q3" i="30"/>
  <c r="Q3211" i="30"/>
  <c r="Q3209" i="30"/>
  <c r="Q4" i="30"/>
  <c r="Q5" i="30"/>
  <c r="Q6" i="30"/>
  <c r="Q7" i="30"/>
  <c r="Q8" i="30"/>
  <c r="Q9" i="30"/>
  <c r="Q10" i="30"/>
  <c r="Q11" i="30"/>
  <c r="Q12" i="30"/>
  <c r="Q13" i="30"/>
  <c r="Q14" i="30"/>
  <c r="Q15" i="30"/>
  <c r="Q16" i="30"/>
  <c r="Q17" i="30"/>
  <c r="Q18" i="30"/>
  <c r="Q19" i="30"/>
  <c r="Q20" i="30"/>
  <c r="Q3207" i="30"/>
  <c r="Q3212" i="30"/>
  <c r="Q3213" i="30"/>
  <c r="Q21" i="30"/>
  <c r="Q22" i="30"/>
  <c r="Q23" i="30"/>
  <c r="Q24" i="30"/>
  <c r="Q25" i="30"/>
  <c r="Q26" i="30"/>
  <c r="Q27" i="30"/>
  <c r="Q3324" i="30"/>
  <c r="Q28" i="30"/>
  <c r="Q29" i="30"/>
  <c r="Q30" i="30"/>
  <c r="Q31" i="30"/>
  <c r="Q32" i="30"/>
  <c r="Q33" i="30"/>
  <c r="Q34" i="30"/>
  <c r="Q35" i="30"/>
  <c r="Q3206" i="30"/>
  <c r="Q3208" i="30"/>
  <c r="Q3210" i="30"/>
  <c r="Q36" i="30"/>
  <c r="Q37" i="30"/>
  <c r="Q38" i="30"/>
  <c r="Q39" i="30"/>
  <c r="Q40" i="30"/>
  <c r="Q41" i="30"/>
  <c r="Q42" i="30"/>
  <c r="Q43" i="30"/>
  <c r="Q44" i="30"/>
  <c r="Q45" i="30"/>
  <c r="Q46" i="30"/>
  <c r="Q47" i="30"/>
  <c r="Q48" i="30"/>
  <c r="Q49" i="30"/>
  <c r="Q50" i="30"/>
  <c r="Q51" i="30"/>
  <c r="Q52" i="30"/>
  <c r="Q53" i="30"/>
  <c r="Q54" i="30"/>
  <c r="Q55" i="30"/>
  <c r="Q56" i="30"/>
  <c r="Q3202" i="30"/>
  <c r="Q3203" i="30"/>
  <c r="Q3204" i="30"/>
  <c r="Q3205" i="30"/>
  <c r="Q57" i="30"/>
  <c r="Q58" i="30"/>
  <c r="Q59" i="30"/>
  <c r="Q60" i="30"/>
  <c r="Q61" i="30"/>
  <c r="Q62" i="30"/>
  <c r="Q63" i="30"/>
  <c r="Q64" i="30"/>
  <c r="Q65" i="30"/>
  <c r="Q66" i="30"/>
  <c r="Q67" i="30"/>
  <c r="Q68" i="30"/>
  <c r="Q69" i="30"/>
  <c r="Q70" i="30"/>
  <c r="Q71" i="30"/>
  <c r="Q72" i="30"/>
  <c r="Q73" i="30"/>
  <c r="Q74" i="30"/>
  <c r="Q75" i="30"/>
  <c r="Q76" i="30"/>
  <c r="Q77" i="30"/>
  <c r="Q78" i="30"/>
  <c r="Q79" i="30"/>
  <c r="Q80" i="30"/>
  <c r="Q81" i="30"/>
  <c r="Q82" i="30"/>
  <c r="Q83" i="30"/>
  <c r="Q84" i="30"/>
  <c r="Q85" i="30"/>
  <c r="Q86" i="30"/>
  <c r="Q87" i="30"/>
  <c r="Q88" i="30"/>
  <c r="Q89" i="30"/>
  <c r="Q90" i="30"/>
  <c r="Q91" i="30"/>
  <c r="Q92" i="30"/>
  <c r="Q93" i="30"/>
  <c r="Q94" i="30"/>
  <c r="Q95" i="30"/>
  <c r="Q96" i="30"/>
  <c r="Q97" i="30"/>
  <c r="Q98" i="30"/>
  <c r="Q99" i="30"/>
  <c r="Q100" i="30"/>
  <c r="Q3199" i="30"/>
  <c r="Q3200" i="30"/>
  <c r="Q3201" i="30"/>
  <c r="Q101" i="30"/>
  <c r="Q102" i="30"/>
  <c r="Q103" i="30"/>
  <c r="Q104" i="30"/>
  <c r="Q105" i="30"/>
  <c r="Q106" i="30"/>
  <c r="Q107" i="30"/>
  <c r="Q108" i="30"/>
  <c r="Q109" i="30"/>
  <c r="Q110" i="30"/>
  <c r="Q111" i="30"/>
  <c r="Q112" i="30"/>
  <c r="Q113" i="30"/>
  <c r="Q114" i="30"/>
  <c r="Q115" i="30"/>
  <c r="Q116" i="30"/>
  <c r="Q117" i="30"/>
  <c r="Q118" i="30"/>
  <c r="Q119" i="30"/>
  <c r="Q120" i="30"/>
  <c r="Q121" i="30"/>
  <c r="Q122" i="30"/>
  <c r="Q123" i="30"/>
  <c r="Q124" i="30"/>
  <c r="Q125" i="30"/>
  <c r="Q126" i="30"/>
  <c r="Q127" i="30"/>
  <c r="Q128" i="30"/>
  <c r="Q129" i="30"/>
  <c r="Q130" i="30"/>
  <c r="Q131" i="30"/>
  <c r="Q132" i="30"/>
  <c r="Q133" i="30"/>
  <c r="Q134" i="30"/>
  <c r="Q135" i="30"/>
  <c r="Q136" i="30"/>
  <c r="Q137" i="30"/>
  <c r="Q138" i="30"/>
  <c r="Q139" i="30"/>
  <c r="Q140" i="30"/>
  <c r="Q141" i="30"/>
  <c r="Q142" i="30"/>
  <c r="Q143" i="30"/>
  <c r="Q144" i="30"/>
  <c r="Q145" i="30"/>
  <c r="Q146" i="30"/>
  <c r="Q147" i="30"/>
  <c r="Q148" i="30"/>
  <c r="Q149" i="30"/>
  <c r="Q150" i="30"/>
  <c r="Q151" i="30"/>
  <c r="Q152" i="30"/>
  <c r="Q153" i="30"/>
  <c r="Q154" i="30"/>
  <c r="Q155" i="30"/>
  <c r="Q156" i="30"/>
  <c r="Q157" i="30"/>
  <c r="Q158" i="30"/>
  <c r="Q159" i="30"/>
  <c r="Q160" i="30"/>
  <c r="Q161" i="30"/>
  <c r="Q162" i="30"/>
  <c r="Q163" i="30"/>
  <c r="Q164" i="30"/>
  <c r="Q165" i="30"/>
  <c r="Q166" i="30"/>
  <c r="Q167" i="30"/>
  <c r="Q168" i="30"/>
  <c r="Q169" i="30"/>
  <c r="Q170" i="30"/>
  <c r="Q171" i="30"/>
  <c r="Q172" i="30"/>
  <c r="Q173" i="30"/>
  <c r="Q174" i="30"/>
  <c r="Q175" i="30"/>
  <c r="Q176" i="30"/>
  <c r="Q177" i="30"/>
  <c r="Q178" i="30"/>
  <c r="Q179" i="30"/>
  <c r="Q180" i="30"/>
  <c r="Q181" i="30"/>
  <c r="Q182" i="30"/>
  <c r="Q183" i="30"/>
  <c r="Q184" i="30"/>
  <c r="Q185" i="30"/>
  <c r="Q186" i="30"/>
  <c r="Q187" i="30"/>
  <c r="Q188" i="30"/>
  <c r="Q189" i="30"/>
  <c r="Q190" i="30"/>
  <c r="Q191" i="30"/>
  <c r="Q192" i="30"/>
  <c r="Q193" i="30"/>
  <c r="Q194" i="30"/>
  <c r="Q195" i="30"/>
  <c r="Q196" i="30"/>
  <c r="Q197" i="30"/>
  <c r="Q198" i="30"/>
  <c r="Q199" i="30"/>
  <c r="Q200" i="30"/>
  <c r="Q201" i="30"/>
  <c r="Q202" i="30"/>
  <c r="Q203" i="30"/>
  <c r="Q204" i="30"/>
  <c r="Q205" i="30"/>
  <c r="Q206" i="30"/>
  <c r="Q207" i="30"/>
  <c r="Q208" i="30"/>
  <c r="Q209" i="30"/>
  <c r="Q210" i="30"/>
  <c r="Q211" i="30"/>
  <c r="Q212" i="30"/>
  <c r="Q213" i="30"/>
  <c r="Q214" i="30"/>
  <c r="Q215" i="30"/>
  <c r="Q216" i="30"/>
  <c r="Q217" i="30"/>
  <c r="Q218" i="30"/>
  <c r="Q219" i="30"/>
  <c r="Q220" i="30"/>
  <c r="Q221" i="30"/>
  <c r="Q222" i="30"/>
  <c r="Q223" i="30"/>
  <c r="Q224" i="30"/>
  <c r="Q225" i="30"/>
  <c r="Q226" i="30"/>
  <c r="Q227" i="30"/>
  <c r="Q228" i="30"/>
  <c r="Q229" i="30"/>
  <c r="Q230" i="30"/>
  <c r="Q231" i="30"/>
  <c r="Q232" i="30"/>
  <c r="Q233" i="30"/>
  <c r="Q234" i="30"/>
  <c r="Q235" i="30"/>
  <c r="Q236" i="30"/>
  <c r="Q237" i="30"/>
  <c r="Q238" i="30"/>
  <c r="Q239" i="30"/>
  <c r="Q240" i="30"/>
  <c r="Q241" i="30"/>
  <c r="Q242" i="30"/>
  <c r="Q243" i="30"/>
  <c r="Q244" i="30"/>
  <c r="Q245" i="30"/>
  <c r="Q246" i="30"/>
  <c r="Q247" i="30"/>
  <c r="Q248" i="30"/>
  <c r="Q249" i="30"/>
  <c r="Q250" i="30"/>
  <c r="Q251" i="30"/>
  <c r="Q252" i="30"/>
  <c r="Q253" i="30"/>
  <c r="Q254" i="30"/>
  <c r="Q255" i="30"/>
  <c r="Q256" i="30"/>
  <c r="Q257" i="30"/>
  <c r="Q258" i="30"/>
  <c r="Q259" i="30"/>
  <c r="Q260" i="30"/>
  <c r="Q261" i="30"/>
  <c r="Q262" i="30"/>
  <c r="Q263" i="30"/>
  <c r="Q264" i="30"/>
  <c r="Q265" i="30"/>
  <c r="Q266" i="30"/>
  <c r="Q267" i="30"/>
  <c r="Q268" i="30"/>
  <c r="Q269" i="30"/>
  <c r="Q270" i="30"/>
  <c r="Q271" i="30"/>
  <c r="Q272" i="30"/>
  <c r="Q273" i="30"/>
  <c r="Q274" i="30"/>
  <c r="Q275" i="30"/>
  <c r="Q276" i="30"/>
  <c r="Q277" i="30"/>
  <c r="Q278" i="30"/>
  <c r="Q279" i="30"/>
  <c r="Q280" i="30"/>
  <c r="Q281" i="30"/>
  <c r="Q282" i="30"/>
  <c r="Q283" i="30"/>
  <c r="Q284" i="30"/>
  <c r="Q285" i="30"/>
  <c r="Q286" i="30"/>
  <c r="Q287" i="30"/>
  <c r="Q288" i="30"/>
  <c r="Q289" i="30"/>
  <c r="Q290" i="30"/>
  <c r="Q291" i="30"/>
  <c r="Q292" i="30"/>
  <c r="Q293" i="30"/>
  <c r="Q294" i="30"/>
  <c r="Q295" i="30"/>
  <c r="Q296" i="30"/>
  <c r="Q297" i="30"/>
  <c r="Q298" i="30"/>
  <c r="Q299" i="30"/>
  <c r="Q300" i="30"/>
  <c r="Q301" i="30"/>
  <c r="Q302" i="30"/>
  <c r="Q303" i="30"/>
  <c r="Q304" i="30"/>
  <c r="Q305" i="30"/>
  <c r="Q306" i="30"/>
  <c r="Q307" i="30"/>
  <c r="Q308" i="30"/>
  <c r="Q309" i="30"/>
  <c r="Q310" i="30"/>
  <c r="Q311" i="30"/>
  <c r="Q312" i="30"/>
  <c r="Q313" i="30"/>
  <c r="Q314" i="30"/>
  <c r="Q315" i="30"/>
  <c r="Q316" i="30"/>
  <c r="Q317" i="30"/>
  <c r="Q318" i="30"/>
  <c r="Q319" i="30"/>
  <c r="Q320" i="30"/>
  <c r="Q321" i="30"/>
  <c r="Q322" i="30"/>
  <c r="Q323" i="30"/>
  <c r="Q324" i="30"/>
  <c r="Q325" i="30"/>
  <c r="Q326" i="30"/>
  <c r="Q327" i="30"/>
  <c r="Q328" i="30"/>
  <c r="Q329" i="30"/>
  <c r="Q330" i="30"/>
  <c r="Q331" i="30"/>
  <c r="Q332" i="30"/>
  <c r="Q333" i="30"/>
  <c r="Q334" i="30"/>
  <c r="Q335" i="30"/>
  <c r="Q336" i="30"/>
  <c r="Q337" i="30"/>
  <c r="Q338" i="30"/>
  <c r="Q339" i="30"/>
  <c r="Q340" i="30"/>
  <c r="Q341" i="30"/>
  <c r="Q342" i="30"/>
  <c r="Q343" i="30"/>
  <c r="Q344" i="30"/>
  <c r="Q345" i="30"/>
  <c r="Q346" i="30"/>
  <c r="Q347" i="30"/>
  <c r="Q348" i="30"/>
  <c r="Q349" i="30"/>
  <c r="Q350" i="30"/>
  <c r="Q351" i="30"/>
  <c r="Q352" i="30"/>
  <c r="Q353" i="30"/>
  <c r="Q354" i="30"/>
  <c r="Q355" i="30"/>
  <c r="Q356" i="30"/>
  <c r="Q357" i="30"/>
  <c r="Q358" i="30"/>
  <c r="Q359" i="30"/>
  <c r="Q360" i="30"/>
  <c r="Q361" i="30"/>
  <c r="Q362" i="30"/>
  <c r="Q363" i="30"/>
  <c r="Q364" i="30"/>
  <c r="Q365" i="30"/>
  <c r="Q366" i="30"/>
  <c r="Q367" i="30"/>
  <c r="Q368" i="30"/>
  <c r="Q369" i="30"/>
  <c r="Q370" i="30"/>
  <c r="Q371" i="30"/>
  <c r="Q372" i="30"/>
  <c r="Q373" i="30"/>
  <c r="Q374" i="30"/>
  <c r="Q375" i="30"/>
  <c r="Q376" i="30"/>
  <c r="Q377" i="30"/>
  <c r="Q378" i="30"/>
  <c r="Q379" i="30"/>
  <c r="Q380" i="30"/>
  <c r="Q381" i="30"/>
  <c r="Q382" i="30"/>
  <c r="Q383" i="30"/>
  <c r="Q384" i="30"/>
  <c r="Q385" i="30"/>
  <c r="Q386" i="30"/>
  <c r="Q387" i="30"/>
  <c r="Q388" i="30"/>
  <c r="Q389" i="30"/>
  <c r="Q390" i="30"/>
  <c r="Q391" i="30"/>
  <c r="Q392" i="30"/>
  <c r="Q393" i="30"/>
  <c r="Q394" i="30"/>
  <c r="Q395" i="30"/>
  <c r="Q396" i="30"/>
  <c r="Q397" i="30"/>
  <c r="Q398" i="30"/>
  <c r="Q399" i="30"/>
  <c r="Q400" i="30"/>
  <c r="Q401" i="30"/>
  <c r="Q402" i="30"/>
  <c r="Q403" i="30"/>
  <c r="Q404" i="30"/>
  <c r="Q405" i="30"/>
  <c r="Q406" i="30"/>
  <c r="Q407" i="30"/>
  <c r="Q408" i="30"/>
  <c r="Q409" i="30"/>
  <c r="Q410" i="30"/>
  <c r="Q411" i="30"/>
  <c r="Q412" i="30"/>
  <c r="Q413" i="30"/>
  <c r="Q414" i="30"/>
  <c r="Q415" i="30"/>
  <c r="Q416" i="30"/>
  <c r="Q417" i="30"/>
  <c r="Q418" i="30"/>
  <c r="Q419" i="30"/>
  <c r="Q420" i="30"/>
  <c r="Q421" i="30"/>
  <c r="Q422" i="30"/>
  <c r="Q423" i="30"/>
  <c r="Q424" i="30"/>
  <c r="Q425" i="30"/>
  <c r="Q426" i="30"/>
  <c r="Q427" i="30"/>
  <c r="Q428" i="30"/>
  <c r="Q429" i="30"/>
  <c r="Q430" i="30"/>
  <c r="Q431" i="30"/>
  <c r="Q432" i="30"/>
  <c r="Q433" i="30"/>
  <c r="Q434" i="30"/>
  <c r="Q435" i="30"/>
  <c r="Q436" i="30"/>
  <c r="Q437" i="30"/>
  <c r="Q438" i="30"/>
  <c r="Q439" i="30"/>
  <c r="Q440" i="30"/>
  <c r="Q441" i="30"/>
  <c r="Q442" i="30"/>
  <c r="Q443" i="30"/>
  <c r="Q444" i="30"/>
  <c r="Q445" i="30"/>
  <c r="Q446" i="30"/>
  <c r="Q447" i="30"/>
  <c r="Q448" i="30"/>
  <c r="Q449" i="30"/>
  <c r="Q450" i="30"/>
  <c r="Q451" i="30"/>
  <c r="Q452" i="30"/>
  <c r="Q453" i="30"/>
  <c r="Q454" i="30"/>
  <c r="Q455" i="30"/>
  <c r="Q456" i="30"/>
  <c r="Q457" i="30"/>
  <c r="Q458" i="30"/>
  <c r="Q459" i="30"/>
  <c r="Q460" i="30"/>
  <c r="Q461" i="30"/>
  <c r="Q462" i="30"/>
  <c r="Q463" i="30"/>
  <c r="Q464" i="30"/>
  <c r="Q465" i="30"/>
  <c r="Q466" i="30"/>
  <c r="Q467" i="30"/>
  <c r="Q468" i="30"/>
  <c r="Q469" i="30"/>
  <c r="Q470" i="30"/>
  <c r="Q471" i="30"/>
  <c r="Q472" i="30"/>
  <c r="Q473" i="30"/>
  <c r="Q474" i="30"/>
  <c r="Q475" i="30"/>
  <c r="Q476" i="30"/>
  <c r="Q477" i="30"/>
  <c r="Q478" i="30"/>
  <c r="Q479" i="30"/>
  <c r="Q480" i="30"/>
  <c r="Q481" i="30"/>
  <c r="Q482" i="30"/>
  <c r="Q483" i="30"/>
  <c r="Q484" i="30"/>
  <c r="Q485" i="30"/>
  <c r="Q486" i="30"/>
  <c r="Q487" i="30"/>
  <c r="Q488" i="30"/>
  <c r="Q489" i="30"/>
  <c r="Q490" i="30"/>
  <c r="Q491" i="30"/>
  <c r="Q492" i="30"/>
  <c r="Q493" i="30"/>
  <c r="Q494" i="30"/>
  <c r="Q495" i="30"/>
  <c r="Q496" i="30"/>
  <c r="Q497" i="30"/>
  <c r="Q498" i="30"/>
  <c r="Q499" i="30"/>
  <c r="Q500" i="30"/>
  <c r="Q501" i="30"/>
  <c r="Q502" i="30"/>
  <c r="Q503" i="30"/>
  <c r="Q504" i="30"/>
  <c r="Q505" i="30"/>
  <c r="Q506" i="30"/>
  <c r="Q507" i="30"/>
  <c r="Q508" i="30"/>
  <c r="Q509" i="30"/>
  <c r="Q510" i="30"/>
  <c r="Q511" i="30"/>
  <c r="Q512" i="30"/>
  <c r="Q513" i="30"/>
  <c r="Q514" i="30"/>
  <c r="Q515" i="30"/>
  <c r="Q516" i="30"/>
  <c r="Q517" i="30"/>
  <c r="Q518" i="30"/>
  <c r="Q519" i="30"/>
  <c r="Q520" i="30"/>
  <c r="Q521" i="30"/>
  <c r="Q522" i="30"/>
  <c r="Q523" i="30"/>
  <c r="Q524" i="30"/>
  <c r="Q525" i="30"/>
  <c r="Q526" i="30"/>
  <c r="Q527" i="30"/>
  <c r="Q528" i="30"/>
  <c r="Q529" i="30"/>
  <c r="Q530" i="30"/>
  <c r="Q531" i="30"/>
  <c r="Q532" i="30"/>
  <c r="Q533" i="30"/>
  <c r="Q534" i="30"/>
  <c r="Q535" i="30"/>
  <c r="Q536" i="30"/>
  <c r="Q537" i="30"/>
  <c r="Q538" i="30"/>
  <c r="Q539" i="30"/>
  <c r="Q540" i="30"/>
  <c r="Q541" i="30"/>
  <c r="Q542" i="30"/>
  <c r="Q543" i="30"/>
  <c r="Q544" i="30"/>
  <c r="Q545" i="30"/>
  <c r="Q546" i="30"/>
  <c r="Q547" i="30"/>
  <c r="Q548" i="30"/>
  <c r="Q549" i="30"/>
  <c r="Q550" i="30"/>
  <c r="Q551" i="30"/>
  <c r="Q552" i="30"/>
  <c r="Q553" i="30"/>
  <c r="Q554" i="30"/>
  <c r="Q555" i="30"/>
  <c r="Q556" i="30"/>
  <c r="Q557" i="30"/>
  <c r="Q558" i="30"/>
  <c r="Q559" i="30"/>
  <c r="Q560" i="30"/>
  <c r="Q561" i="30"/>
  <c r="Q562" i="30"/>
  <c r="Q563" i="30"/>
  <c r="Q564" i="30"/>
  <c r="Q565" i="30"/>
  <c r="Q566" i="30"/>
  <c r="Q567" i="30"/>
  <c r="Q568" i="30"/>
  <c r="Q569" i="30"/>
  <c r="Q570" i="30"/>
  <c r="Q571" i="30"/>
  <c r="Q572" i="30"/>
  <c r="Q573" i="30"/>
  <c r="Q574" i="30"/>
  <c r="Q575" i="30"/>
  <c r="Q576" i="30"/>
  <c r="Q577" i="30"/>
  <c r="Q578" i="30"/>
  <c r="Q579" i="30"/>
  <c r="Q580" i="30"/>
  <c r="Q581" i="30"/>
  <c r="Q582" i="30"/>
  <c r="Q583" i="30"/>
  <c r="Q584" i="30"/>
  <c r="Q585" i="30"/>
  <c r="Q586" i="30"/>
  <c r="Q587" i="30"/>
  <c r="Q588" i="30"/>
  <c r="Q589" i="30"/>
  <c r="Q590" i="30"/>
  <c r="Q591" i="30"/>
  <c r="Q592" i="30"/>
  <c r="Q593" i="30"/>
  <c r="Q594" i="30"/>
  <c r="Q595" i="30"/>
  <c r="Q596" i="30"/>
  <c r="Q597" i="30"/>
  <c r="Q598" i="30"/>
  <c r="Q599" i="30"/>
  <c r="Q600" i="30"/>
  <c r="Q601" i="30"/>
  <c r="Q602" i="30"/>
  <c r="Q603" i="30"/>
  <c r="Q604" i="30"/>
  <c r="Q605" i="30"/>
  <c r="Q606" i="30"/>
  <c r="Q607" i="30"/>
  <c r="Q608" i="30"/>
  <c r="Q609" i="30"/>
  <c r="Q610" i="30"/>
  <c r="Q611" i="30"/>
  <c r="Q612" i="30"/>
  <c r="Q613" i="30"/>
  <c r="Q614" i="30"/>
  <c r="Q615" i="30"/>
  <c r="Q616" i="30"/>
  <c r="Q617" i="30"/>
  <c r="Q618" i="30"/>
  <c r="Q619" i="30"/>
  <c r="Q620" i="30"/>
  <c r="Q621" i="30"/>
  <c r="Q622" i="30"/>
  <c r="Q623" i="30"/>
  <c r="Q624" i="30"/>
  <c r="Q625" i="30"/>
  <c r="Q626" i="30"/>
  <c r="Q627" i="30"/>
  <c r="Q628" i="30"/>
  <c r="Q629" i="30"/>
  <c r="Q630" i="30"/>
  <c r="Q631" i="30"/>
  <c r="Q632" i="30"/>
  <c r="Q633" i="30"/>
  <c r="Q634" i="30"/>
  <c r="Q635" i="30"/>
  <c r="Q636" i="30"/>
  <c r="Q637" i="30"/>
  <c r="Q638" i="30"/>
  <c r="Q639" i="30"/>
  <c r="Q640" i="30"/>
  <c r="Q641" i="30"/>
  <c r="Q642" i="30"/>
  <c r="Q643" i="30"/>
  <c r="Q644" i="30"/>
  <c r="Q645" i="30"/>
  <c r="Q646" i="30"/>
  <c r="Q647" i="30"/>
  <c r="Q648" i="30"/>
  <c r="Q649" i="30"/>
  <c r="Q650" i="30"/>
  <c r="Q651" i="30"/>
  <c r="Q652" i="30"/>
  <c r="Q653" i="30"/>
  <c r="Q654" i="30"/>
  <c r="Q655" i="30"/>
  <c r="Q656" i="30"/>
  <c r="Q657" i="30"/>
  <c r="Q658" i="30"/>
  <c r="Q659" i="30"/>
  <c r="Q660" i="30"/>
  <c r="Q661" i="30"/>
  <c r="Q662" i="30"/>
  <c r="Q663" i="30"/>
  <c r="Q664" i="30"/>
  <c r="Q665" i="30"/>
  <c r="Q666" i="30"/>
  <c r="Q667" i="30"/>
  <c r="Q668" i="30"/>
  <c r="Q669" i="30"/>
  <c r="Q670" i="30"/>
  <c r="Q671" i="30"/>
  <c r="Q672" i="30"/>
  <c r="Q673" i="30"/>
  <c r="Q674" i="30"/>
  <c r="Q675" i="30"/>
  <c r="Q676" i="30"/>
  <c r="Q677" i="30"/>
  <c r="Q678" i="30"/>
  <c r="Q679" i="30"/>
  <c r="Q680" i="30"/>
  <c r="Q681" i="30"/>
  <c r="Q682" i="30"/>
  <c r="Q683" i="30"/>
  <c r="Q684" i="30"/>
  <c r="Q685" i="30"/>
  <c r="Q3390" i="30"/>
  <c r="Q686" i="30"/>
  <c r="Q687" i="30"/>
  <c r="Q688" i="30"/>
  <c r="Q689" i="30"/>
  <c r="Q690" i="30"/>
  <c r="Q691" i="30"/>
  <c r="Q692" i="30"/>
  <c r="Q693" i="30"/>
  <c r="Q694" i="30"/>
  <c r="Q695" i="30"/>
  <c r="Q696" i="30"/>
  <c r="Q697" i="30"/>
  <c r="Q698" i="30"/>
  <c r="Q699" i="30"/>
  <c r="Q700" i="30"/>
  <c r="Q701" i="30"/>
  <c r="Q702" i="30"/>
  <c r="Q703" i="30"/>
  <c r="Q704" i="30"/>
  <c r="Q705" i="30"/>
  <c r="Q706" i="30"/>
  <c r="Q707" i="30"/>
  <c r="Q708" i="30"/>
  <c r="Q709" i="30"/>
  <c r="Q710" i="30"/>
  <c r="Q711" i="30"/>
  <c r="Q712" i="30"/>
  <c r="Q713" i="30"/>
  <c r="Q714" i="30"/>
  <c r="Q715" i="30"/>
  <c r="Q716" i="30"/>
  <c r="Q717" i="30"/>
  <c r="Q718" i="30"/>
  <c r="Q719" i="30"/>
  <c r="Q720" i="30"/>
  <c r="Q721" i="30"/>
  <c r="Q722" i="30"/>
  <c r="Q3391" i="30"/>
  <c r="Q723" i="30"/>
  <c r="Q724" i="30"/>
  <c r="Q725" i="30"/>
  <c r="Q726" i="30"/>
  <c r="Q727" i="30"/>
  <c r="Q728" i="30"/>
  <c r="Q729" i="30"/>
  <c r="Q730" i="30"/>
  <c r="Q731" i="30"/>
  <c r="Q732" i="30"/>
  <c r="Q733" i="30"/>
  <c r="Q734" i="30"/>
  <c r="Q735" i="30"/>
  <c r="Q736" i="30"/>
  <c r="Q737" i="30"/>
  <c r="Q738" i="30"/>
  <c r="Q739" i="30"/>
  <c r="Q740" i="30"/>
  <c r="Q741" i="30"/>
  <c r="Q742" i="30"/>
  <c r="Q743" i="30"/>
  <c r="Q744" i="30"/>
  <c r="Q745" i="30"/>
  <c r="Q746" i="30"/>
  <c r="Q747" i="30"/>
  <c r="Q748" i="30"/>
  <c r="Q749" i="30"/>
  <c r="Q750" i="30"/>
  <c r="Q751" i="30"/>
  <c r="Q752" i="30"/>
  <c r="Q753" i="30"/>
  <c r="Q754" i="30"/>
  <c r="Q755" i="30"/>
  <c r="Q756" i="30"/>
  <c r="Q757" i="30"/>
  <c r="Q758" i="30"/>
  <c r="Q759" i="30"/>
  <c r="Q760" i="30"/>
  <c r="Q761" i="30"/>
  <c r="Q762" i="30"/>
  <c r="Q763" i="30"/>
  <c r="Q764" i="30"/>
  <c r="Q765" i="30"/>
  <c r="Q766" i="30"/>
  <c r="Q767" i="30"/>
  <c r="Q768" i="30"/>
  <c r="Q769" i="30"/>
  <c r="Q770" i="30"/>
  <c r="Q771" i="30"/>
  <c r="Q772" i="30"/>
  <c r="Q773" i="30"/>
  <c r="Q774" i="30"/>
  <c r="Q775" i="30"/>
  <c r="Q776" i="30"/>
  <c r="Q777" i="30"/>
  <c r="Q778" i="30"/>
  <c r="Q779" i="30"/>
  <c r="Q780" i="30"/>
  <c r="Q781" i="30"/>
  <c r="Q782" i="30"/>
  <c r="Q783" i="30"/>
  <c r="Q784" i="30"/>
  <c r="Q785" i="30"/>
  <c r="Q786" i="30"/>
  <c r="Q787" i="30"/>
  <c r="Q788" i="30"/>
  <c r="Q789" i="30"/>
  <c r="Q790" i="30"/>
  <c r="Q791" i="30"/>
  <c r="Q792" i="30"/>
  <c r="Q793" i="30"/>
  <c r="Q794" i="30"/>
  <c r="Q795" i="30"/>
  <c r="Q796" i="30"/>
  <c r="Q797" i="30"/>
  <c r="Q798" i="30"/>
  <c r="Q799" i="30"/>
  <c r="Q800" i="30"/>
  <c r="Q801" i="30"/>
  <c r="Q802" i="30"/>
  <c r="Q803" i="30"/>
  <c r="Q804" i="30"/>
  <c r="Q805" i="30"/>
  <c r="Q806" i="30"/>
  <c r="Q807" i="30"/>
  <c r="Q808" i="30"/>
  <c r="Q809" i="30"/>
  <c r="Q810" i="30"/>
  <c r="Q811" i="30"/>
  <c r="Q812" i="30"/>
  <c r="Q813" i="30"/>
  <c r="Q814" i="30"/>
  <c r="Q815" i="30"/>
  <c r="Q816" i="30"/>
  <c r="Q817" i="30"/>
  <c r="Q818" i="30"/>
  <c r="Q819" i="30"/>
  <c r="Q820" i="30"/>
  <c r="Q821" i="30"/>
  <c r="Q822" i="30"/>
  <c r="Q823" i="30"/>
  <c r="Q824" i="30"/>
  <c r="Q825" i="30"/>
  <c r="Q826" i="30"/>
  <c r="Q827" i="30"/>
  <c r="Q828" i="30"/>
  <c r="Q829" i="30"/>
  <c r="Q830" i="30"/>
  <c r="Q831" i="30"/>
  <c r="Q832" i="30"/>
  <c r="Q833" i="30"/>
  <c r="Q834" i="30"/>
  <c r="Q835" i="30"/>
  <c r="Q836" i="30"/>
  <c r="Q837" i="30"/>
  <c r="Q838" i="30"/>
  <c r="Q839" i="30"/>
  <c r="Q840" i="30"/>
  <c r="Q841" i="30"/>
  <c r="Q842" i="30"/>
  <c r="Q843" i="30"/>
  <c r="Q844" i="30"/>
  <c r="Q845" i="30"/>
  <c r="Q846" i="30"/>
  <c r="Q847" i="30"/>
  <c r="Q848" i="30"/>
  <c r="Q849" i="30"/>
  <c r="Q850" i="30"/>
  <c r="Q851" i="30"/>
  <c r="Q852" i="30"/>
  <c r="Q853" i="30"/>
  <c r="Q854" i="30"/>
  <c r="Q855" i="30"/>
  <c r="Q856" i="30"/>
  <c r="Q857" i="30"/>
  <c r="Q858" i="30"/>
  <c r="Q859" i="30"/>
  <c r="Q860" i="30"/>
  <c r="Q861" i="30"/>
  <c r="Q862" i="30"/>
  <c r="Q863" i="30"/>
  <c r="Q864" i="30"/>
  <c r="Q865" i="30"/>
  <c r="Q866" i="30"/>
  <c r="Q867" i="30"/>
  <c r="Q868" i="30"/>
  <c r="Q869" i="30"/>
  <c r="Q870" i="30"/>
  <c r="Q871" i="30"/>
  <c r="Q872" i="30"/>
  <c r="Q873" i="30"/>
  <c r="Q874" i="30"/>
  <c r="Q875" i="30"/>
  <c r="Q876" i="30"/>
  <c r="Q877" i="30"/>
  <c r="Q878" i="30"/>
  <c r="Q879" i="30"/>
  <c r="Q880" i="30"/>
  <c r="Q881" i="30"/>
  <c r="Q882" i="30"/>
  <c r="Q883" i="30"/>
  <c r="Q884" i="30"/>
  <c r="Q885" i="30"/>
  <c r="Q886" i="30"/>
  <c r="Q887" i="30"/>
  <c r="Q888" i="30"/>
  <c r="Q889" i="30"/>
  <c r="Q890" i="30"/>
  <c r="Q891" i="30"/>
  <c r="Q892" i="30"/>
  <c r="Q893" i="30"/>
  <c r="Q894" i="30"/>
  <c r="Q895" i="30"/>
  <c r="Q896" i="30"/>
  <c r="Q897" i="30"/>
  <c r="Q898" i="30"/>
  <c r="Q899" i="30"/>
  <c r="Q900" i="30"/>
  <c r="Q901" i="30"/>
  <c r="Q902" i="30"/>
  <c r="Q903" i="30"/>
  <c r="Q904" i="30"/>
  <c r="Q905" i="30"/>
  <c r="Q906" i="30"/>
  <c r="Q907" i="30"/>
  <c r="Q908" i="30"/>
  <c r="Q909" i="30"/>
  <c r="Q910" i="30"/>
  <c r="Q911" i="30"/>
  <c r="Q912" i="30"/>
  <c r="Q913" i="30"/>
  <c r="Q914" i="30"/>
  <c r="Q915" i="30"/>
  <c r="Q916" i="30"/>
  <c r="Q917" i="30"/>
  <c r="Q918" i="30"/>
  <c r="Q919" i="30"/>
  <c r="Q920" i="30"/>
  <c r="Q921" i="30"/>
  <c r="Q922" i="30"/>
  <c r="Q923" i="30"/>
  <c r="Q924" i="30"/>
  <c r="Q925" i="30"/>
  <c r="Q926" i="30"/>
  <c r="Q927" i="30"/>
  <c r="Q928" i="30"/>
  <c r="Q929" i="30"/>
  <c r="Q930" i="30"/>
  <c r="Q931" i="30"/>
  <c r="Q932" i="30"/>
  <c r="Q933" i="30"/>
  <c r="Q934" i="30"/>
  <c r="Q935" i="30"/>
  <c r="Q936" i="30"/>
  <c r="Q937" i="30"/>
  <c r="Q938" i="30"/>
  <c r="Q939" i="30"/>
  <c r="Q940" i="30"/>
  <c r="Q941" i="30"/>
  <c r="Q942" i="30"/>
  <c r="Q943" i="30"/>
  <c r="Q944" i="30"/>
  <c r="Q945" i="30"/>
  <c r="Q946" i="30"/>
  <c r="Q947" i="30"/>
  <c r="Q948" i="30"/>
  <c r="Q949" i="30"/>
  <c r="Q950" i="30"/>
  <c r="Q951" i="30"/>
  <c r="Q952" i="30"/>
  <c r="Q953" i="30"/>
  <c r="Q954" i="30"/>
  <c r="Q955" i="30"/>
  <c r="Q956" i="30"/>
  <c r="Q957" i="30"/>
  <c r="Q958" i="30"/>
  <c r="Q959" i="30"/>
  <c r="Q960" i="30"/>
  <c r="Q961" i="30"/>
  <c r="Q962" i="30"/>
  <c r="Q963" i="30"/>
  <c r="Q964" i="30"/>
  <c r="Q965" i="30"/>
  <c r="Q966" i="30"/>
  <c r="Q967" i="30"/>
  <c r="Q968" i="30"/>
  <c r="Q969" i="30"/>
  <c r="Q970" i="30"/>
  <c r="Q971" i="30"/>
  <c r="Q972" i="30"/>
  <c r="Q973" i="30"/>
  <c r="Q974" i="30"/>
  <c r="Q975" i="30"/>
  <c r="Q976" i="30"/>
  <c r="Q977" i="30"/>
  <c r="Q978" i="30"/>
  <c r="Q979" i="30"/>
  <c r="Q980" i="30"/>
  <c r="Q981" i="30"/>
  <c r="Q982" i="30"/>
  <c r="Q983" i="30"/>
  <c r="Q984" i="30"/>
  <c r="Q985" i="30"/>
  <c r="Q986" i="30"/>
  <c r="Q987" i="30"/>
  <c r="Q988" i="30"/>
  <c r="Q989" i="30"/>
  <c r="Q990" i="30"/>
  <c r="Q991" i="30"/>
  <c r="Q992" i="30"/>
  <c r="Q993" i="30"/>
  <c r="Q994" i="30"/>
  <c r="Q995" i="30"/>
  <c r="Q996" i="30"/>
  <c r="Q997" i="30"/>
  <c r="Q998" i="30"/>
  <c r="Q999" i="30"/>
  <c r="Q1000" i="30"/>
  <c r="Q1001" i="30"/>
  <c r="Q1002" i="30"/>
  <c r="Q1003" i="30"/>
  <c r="Q1004" i="30"/>
  <c r="Q1005" i="30"/>
  <c r="Q1006" i="30"/>
  <c r="Q1007" i="30"/>
  <c r="Q1008" i="30"/>
  <c r="Q1009" i="30"/>
  <c r="Q1010" i="30"/>
  <c r="Q1011" i="30"/>
  <c r="Q1012" i="30"/>
  <c r="Q1013" i="30"/>
  <c r="Q3325" i="30"/>
  <c r="Q1014" i="30"/>
  <c r="Q1015" i="30"/>
  <c r="Q1016" i="30"/>
  <c r="Q3358" i="30"/>
  <c r="Q1017" i="30"/>
  <c r="Q1018" i="30"/>
  <c r="Q1019" i="30"/>
  <c r="Q1020" i="30"/>
  <c r="Q1021" i="30"/>
  <c r="Q1022" i="30"/>
  <c r="Q1023" i="30"/>
  <c r="Q3326" i="30"/>
  <c r="Q1024" i="30"/>
  <c r="Q1025" i="30"/>
  <c r="Q1026" i="30"/>
  <c r="Q3359" i="30"/>
  <c r="Q1027" i="30"/>
  <c r="Q1028" i="30"/>
  <c r="Q1029" i="30"/>
  <c r="Q1030" i="30"/>
  <c r="Q1031" i="30"/>
  <c r="Q1032" i="30"/>
  <c r="Q1033" i="30"/>
  <c r="Q1034" i="30"/>
  <c r="Q1035" i="30"/>
  <c r="Q1036" i="30"/>
  <c r="Q1037" i="30"/>
  <c r="Q1038" i="30"/>
  <c r="Q1039" i="30"/>
  <c r="Q1040" i="30"/>
  <c r="Q1041" i="30"/>
  <c r="Q1042" i="30"/>
  <c r="Q1043" i="30"/>
  <c r="Q1044" i="30"/>
  <c r="Q1045" i="30"/>
  <c r="Q1046" i="30"/>
  <c r="Q1047" i="30"/>
  <c r="Q1048" i="30"/>
  <c r="Q1049" i="30"/>
  <c r="Q1050" i="30"/>
  <c r="Q1051" i="30"/>
  <c r="Q1052" i="30"/>
  <c r="Q1053" i="30"/>
  <c r="Q1054" i="30"/>
  <c r="Q1055" i="30"/>
  <c r="Q1056" i="30"/>
  <c r="Q1057" i="30"/>
  <c r="Q1058" i="30"/>
  <c r="Q1059" i="30"/>
  <c r="Q1060" i="30"/>
  <c r="Q1061" i="30"/>
  <c r="Q1062" i="30"/>
  <c r="Q1063" i="30"/>
  <c r="Q1064" i="30"/>
  <c r="Q1065" i="30"/>
  <c r="Q1066" i="30"/>
  <c r="Q1067" i="30"/>
  <c r="Q1068" i="30"/>
  <c r="Q1069" i="30"/>
  <c r="Q1070" i="30"/>
  <c r="Q1071" i="30"/>
  <c r="Q1072" i="30"/>
  <c r="Q1073" i="30"/>
  <c r="Q1074" i="30"/>
  <c r="Q1075" i="30"/>
  <c r="Q1076" i="30"/>
  <c r="Q1077" i="30"/>
  <c r="Q1078" i="30"/>
  <c r="Q1079" i="30"/>
  <c r="Q1080" i="30"/>
  <c r="Q1081" i="30"/>
  <c r="Q1082" i="30"/>
  <c r="Q1083" i="30"/>
  <c r="Q1084" i="30"/>
  <c r="Q1085" i="30"/>
  <c r="Q1086" i="30"/>
  <c r="Q1087" i="30"/>
  <c r="Q1088" i="30"/>
  <c r="Q1089" i="30"/>
  <c r="Q1090" i="30"/>
  <c r="Q1091" i="30"/>
  <c r="Q1092" i="30"/>
  <c r="Q1093" i="30"/>
  <c r="Q1094" i="30"/>
  <c r="Q1095" i="30"/>
  <c r="Q1096" i="30"/>
  <c r="Q1097" i="30"/>
  <c r="Q1098" i="30"/>
  <c r="Q1099" i="30"/>
  <c r="Q1100" i="30"/>
  <c r="Q1101" i="30"/>
  <c r="Q1102" i="30"/>
  <c r="Q1103" i="30"/>
  <c r="Q1104" i="30"/>
  <c r="Q1105" i="30"/>
  <c r="Q1106" i="30"/>
  <c r="Q1107" i="30"/>
  <c r="Q1108" i="30"/>
  <c r="Q1109" i="30"/>
  <c r="Q1110" i="30"/>
  <c r="Q1111" i="30"/>
  <c r="Q1112" i="30"/>
  <c r="Q1113" i="30"/>
  <c r="Q1114" i="30"/>
  <c r="Q1115" i="30"/>
  <c r="Q1116" i="30"/>
  <c r="Q1117" i="30"/>
  <c r="Q1118" i="30"/>
  <c r="Q1119" i="30"/>
  <c r="Q1120" i="30"/>
  <c r="Q1121" i="30"/>
  <c r="Q1122" i="30"/>
  <c r="Q1123" i="30"/>
  <c r="Q1124" i="30"/>
  <c r="Q1125" i="30"/>
  <c r="Q1126" i="30"/>
  <c r="Q1127" i="30"/>
  <c r="Q1128" i="30"/>
  <c r="Q1129" i="30"/>
  <c r="Q1130" i="30"/>
  <c r="Q1131" i="30"/>
  <c r="Q1132" i="30"/>
  <c r="Q1133" i="30"/>
  <c r="Q1134" i="30"/>
  <c r="Q1135" i="30"/>
  <c r="Q1136" i="30"/>
  <c r="Q1137" i="30"/>
  <c r="Q1138" i="30"/>
  <c r="Q1139" i="30"/>
  <c r="Q1140" i="30"/>
  <c r="Q1141" i="30"/>
  <c r="Q1142" i="30"/>
  <c r="Q1143" i="30"/>
  <c r="Q1144" i="30"/>
  <c r="Q1145" i="30"/>
  <c r="Q1146" i="30"/>
  <c r="Q1147" i="30"/>
  <c r="Q1148" i="30"/>
  <c r="Q1149" i="30"/>
  <c r="Q1150" i="30"/>
  <c r="Q1151" i="30"/>
  <c r="Q1152" i="30"/>
  <c r="Q1153" i="30"/>
  <c r="Q1154" i="30"/>
  <c r="Q1155" i="30"/>
  <c r="Q1156" i="30"/>
  <c r="Q1157" i="30"/>
  <c r="Q1158" i="30"/>
  <c r="Q1159" i="30"/>
  <c r="Q1160" i="30"/>
  <c r="Q1161" i="30"/>
  <c r="Q1162" i="30"/>
  <c r="Q1163" i="30"/>
  <c r="Q1164" i="30"/>
  <c r="Q1165" i="30"/>
  <c r="Q1166" i="30"/>
  <c r="Q1167" i="30"/>
  <c r="Q1168" i="30"/>
  <c r="Q1169" i="30"/>
  <c r="Q1170" i="30"/>
  <c r="Q1171" i="30"/>
  <c r="Q1172" i="30"/>
  <c r="Q1173" i="30"/>
  <c r="Q1174" i="30"/>
  <c r="Q1175" i="30"/>
  <c r="Q1176" i="30"/>
  <c r="Q1177" i="30"/>
  <c r="Q1178" i="30"/>
  <c r="Q1179" i="30"/>
  <c r="Q1180" i="30"/>
  <c r="Q1181" i="30"/>
  <c r="Q1182" i="30"/>
  <c r="Q1183" i="30"/>
  <c r="Q1184" i="30"/>
  <c r="Q1185" i="30"/>
  <c r="Q1186" i="30"/>
  <c r="Q1187" i="30"/>
  <c r="Q1188" i="30"/>
  <c r="Q1189" i="30"/>
  <c r="Q1190" i="30"/>
  <c r="Q1191" i="30"/>
  <c r="Q1192" i="30"/>
  <c r="Q1193" i="30"/>
  <c r="Q1194" i="30"/>
  <c r="Q1195" i="30"/>
  <c r="Q1196" i="30"/>
  <c r="Q1197" i="30"/>
  <c r="Q1198" i="30"/>
  <c r="Q1199" i="30"/>
  <c r="Q1200" i="30"/>
  <c r="Q1201" i="30"/>
  <c r="Q1202" i="30"/>
  <c r="Q1203" i="30"/>
  <c r="Q1204" i="30"/>
  <c r="Q1205" i="30"/>
  <c r="Q1206" i="30"/>
  <c r="Q1207" i="30"/>
  <c r="Q1208" i="30"/>
  <c r="Q1209" i="30"/>
  <c r="Q1210" i="30"/>
  <c r="Q1211" i="30"/>
  <c r="Q1212" i="30"/>
  <c r="Q1213" i="30"/>
  <c r="Q1214" i="30"/>
  <c r="Q1215" i="30"/>
  <c r="Q1216" i="30"/>
  <c r="Q1217" i="30"/>
  <c r="Q1218" i="30"/>
  <c r="Q1219" i="30"/>
  <c r="Q1220" i="30"/>
  <c r="Q1221" i="30"/>
  <c r="Q1222" i="30"/>
  <c r="Q1223" i="30"/>
  <c r="Q1224" i="30"/>
  <c r="Q1225" i="30"/>
  <c r="Q1226" i="30"/>
  <c r="Q1227" i="30"/>
  <c r="Q1228" i="30"/>
  <c r="Q1229" i="30"/>
  <c r="Q1230" i="30"/>
  <c r="Q1231" i="30"/>
  <c r="Q1232" i="30"/>
  <c r="Q1233" i="30"/>
  <c r="Q1234" i="30"/>
  <c r="Q1235" i="30"/>
  <c r="Q1236" i="30"/>
  <c r="Q1237" i="30"/>
  <c r="Q1238" i="30"/>
  <c r="Q1239" i="30"/>
  <c r="Q1240" i="30"/>
  <c r="Q1241" i="30"/>
  <c r="Q1242" i="30"/>
  <c r="Q1243" i="30"/>
  <c r="Q1244" i="30"/>
  <c r="Q1245" i="30"/>
  <c r="Q1246" i="30"/>
  <c r="Q1247" i="30"/>
  <c r="Q1248" i="30"/>
  <c r="Q1249" i="30"/>
  <c r="Q1250" i="30"/>
  <c r="Q1251" i="30"/>
  <c r="Q1252" i="30"/>
  <c r="Q1253" i="30"/>
  <c r="Q1254" i="30"/>
  <c r="Q1255" i="30"/>
  <c r="Q1256" i="30"/>
  <c r="Q1257" i="30"/>
  <c r="Q1258" i="30"/>
  <c r="Q1259" i="30"/>
  <c r="Q1260" i="30"/>
  <c r="Q1261" i="30"/>
  <c r="Q1262" i="30"/>
  <c r="Q1263" i="30"/>
  <c r="Q1264" i="30"/>
  <c r="Q1265" i="30"/>
  <c r="Q1266" i="30"/>
  <c r="Q1267" i="30"/>
  <c r="Q1268" i="30"/>
  <c r="Q1269" i="30"/>
  <c r="Q1270" i="30"/>
  <c r="Q1271" i="30"/>
  <c r="Q1272" i="30"/>
  <c r="Q1273" i="30"/>
  <c r="Q1274" i="30"/>
  <c r="Q1275" i="30"/>
  <c r="Q1276" i="30"/>
  <c r="Q1277" i="30"/>
  <c r="Q1278" i="30"/>
  <c r="Q1279" i="30"/>
  <c r="Q1280" i="30"/>
  <c r="Q1281" i="30"/>
  <c r="Q1282" i="30"/>
  <c r="Q1283" i="30"/>
  <c r="Q1284" i="30"/>
  <c r="Q1285" i="30"/>
  <c r="Q1286" i="30"/>
  <c r="Q1287" i="30"/>
  <c r="Q1288" i="30"/>
  <c r="Q1289" i="30"/>
  <c r="Q1290" i="30"/>
  <c r="Q1291" i="30"/>
  <c r="Q1292" i="30"/>
  <c r="Q1293" i="30"/>
  <c r="Q1294" i="30"/>
  <c r="Q1295" i="30"/>
  <c r="Q1296" i="30"/>
  <c r="Q1297" i="30"/>
  <c r="Q1298" i="30"/>
  <c r="Q1299" i="30"/>
  <c r="Q1300" i="30"/>
  <c r="Q1301" i="30"/>
  <c r="Q1302" i="30"/>
  <c r="Q1303" i="30"/>
  <c r="Q1304" i="30"/>
  <c r="Q1305" i="30"/>
  <c r="Q1306" i="30"/>
  <c r="Q1307" i="30"/>
  <c r="Q1308" i="30"/>
  <c r="Q1309" i="30"/>
  <c r="Q1310" i="30"/>
  <c r="Q1311" i="30"/>
  <c r="Q1312" i="30"/>
  <c r="Q1313" i="30"/>
  <c r="Q1314" i="30"/>
  <c r="Q1315" i="30"/>
  <c r="Q1316" i="30"/>
  <c r="Q1317" i="30"/>
  <c r="Q1318" i="30"/>
  <c r="Q1319" i="30"/>
  <c r="Q1320" i="30"/>
  <c r="Q1321" i="30"/>
  <c r="Q1322" i="30"/>
  <c r="Q1323" i="30"/>
  <c r="Q1324" i="30"/>
  <c r="Q1325" i="30"/>
  <c r="Q1326" i="30"/>
  <c r="Q1327" i="30"/>
  <c r="Q1328" i="30"/>
  <c r="Q1329" i="30"/>
  <c r="Q1330" i="30"/>
  <c r="Q1331" i="30"/>
  <c r="Q1332" i="30"/>
  <c r="Q1333" i="30"/>
  <c r="Q1334" i="30"/>
  <c r="Q1335" i="30"/>
  <c r="Q1336" i="30"/>
  <c r="Q1337" i="30"/>
  <c r="Q1338" i="30"/>
  <c r="Q1339" i="30"/>
  <c r="Q1340" i="30"/>
  <c r="Q1341" i="30"/>
  <c r="Q1342" i="30"/>
  <c r="Q1343" i="30"/>
  <c r="Q1344" i="30"/>
  <c r="Q1345" i="30"/>
  <c r="Q1346" i="30"/>
  <c r="Q1347" i="30"/>
  <c r="Q1348" i="30"/>
  <c r="Q1349" i="30"/>
  <c r="Q1350" i="30"/>
  <c r="Q1351" i="30"/>
  <c r="Q1352" i="30"/>
  <c r="Q1353" i="30"/>
  <c r="Q1354" i="30"/>
  <c r="Q1355" i="30"/>
  <c r="Q1356" i="30"/>
  <c r="Q1357" i="30"/>
  <c r="Q1358" i="30"/>
  <c r="Q1359" i="30"/>
  <c r="Q1360" i="30"/>
  <c r="Q1361" i="30"/>
  <c r="Q1362" i="30"/>
  <c r="Q1363" i="30"/>
  <c r="Q1364" i="30"/>
  <c r="Q1365" i="30"/>
  <c r="Q1366" i="30"/>
  <c r="Q1367" i="30"/>
  <c r="Q1368" i="30"/>
  <c r="Q1369" i="30"/>
  <c r="Q1370" i="30"/>
  <c r="Q1371" i="30"/>
  <c r="Q1372" i="30"/>
  <c r="Q1373" i="30"/>
  <c r="Q1374" i="30"/>
  <c r="Q1375" i="30"/>
  <c r="Q1376" i="30"/>
  <c r="Q1377" i="30"/>
  <c r="Q1378" i="30"/>
  <c r="Q1379" i="30"/>
  <c r="Q1380" i="30"/>
  <c r="Q1381" i="30"/>
  <c r="Q1382" i="30"/>
  <c r="Q1383" i="30"/>
  <c r="Q1384" i="30"/>
  <c r="Q1385" i="30"/>
  <c r="Q1386" i="30"/>
  <c r="Q1387" i="30"/>
  <c r="Q1388" i="30"/>
  <c r="Q1389" i="30"/>
  <c r="Q1390" i="30"/>
  <c r="Q1391" i="30"/>
  <c r="Q1392" i="30"/>
  <c r="Q1393" i="30"/>
  <c r="Q1394" i="30"/>
  <c r="Q1395" i="30"/>
  <c r="Q1396" i="30"/>
  <c r="Q1397" i="30"/>
  <c r="Q1398" i="30"/>
  <c r="Q1399" i="30"/>
  <c r="Q1400" i="30"/>
  <c r="Q1401" i="30"/>
  <c r="Q1402" i="30"/>
  <c r="Q1403" i="30"/>
  <c r="Q1404" i="30"/>
  <c r="Q1405" i="30"/>
  <c r="Q1406" i="30"/>
  <c r="Q1407" i="30"/>
  <c r="Q1408" i="30"/>
  <c r="Q1409" i="30"/>
  <c r="Q1410" i="30"/>
  <c r="Q1411" i="30"/>
  <c r="Q1412" i="30"/>
  <c r="Q1413" i="30"/>
  <c r="Q1414" i="30"/>
  <c r="Q1415" i="30"/>
  <c r="Q1416" i="30"/>
  <c r="Q1417" i="30"/>
  <c r="Q1418" i="30"/>
  <c r="Q1419" i="30"/>
  <c r="Q1420" i="30"/>
  <c r="Q1421" i="30"/>
  <c r="Q1422" i="30"/>
  <c r="Q1423" i="30"/>
  <c r="Q1425" i="30"/>
  <c r="Q1426" i="30"/>
  <c r="Q1427" i="30"/>
  <c r="Q1428" i="30"/>
  <c r="Q1429" i="30"/>
  <c r="Q1430" i="30"/>
  <c r="Q1431" i="30"/>
  <c r="Q1432" i="30"/>
  <c r="Q1433" i="30"/>
  <c r="Q1434" i="30"/>
  <c r="Q1435" i="30"/>
  <c r="Q1436" i="30"/>
  <c r="Q1437" i="30"/>
  <c r="Q1438" i="30"/>
  <c r="Q1439" i="30"/>
  <c r="Q1440" i="30"/>
  <c r="Q1441" i="30"/>
  <c r="Q1442" i="30"/>
  <c r="Q1443" i="30"/>
  <c r="Q1444" i="30"/>
  <c r="Q1445" i="30"/>
  <c r="Q1446" i="30"/>
  <c r="Q1447" i="30"/>
  <c r="Q1448" i="30"/>
  <c r="Q1449" i="30"/>
  <c r="Q1450" i="30"/>
  <c r="Q1451" i="30"/>
  <c r="Q1452" i="30"/>
  <c r="Q1453" i="30"/>
  <c r="Q1454" i="30"/>
  <c r="Q1455" i="30"/>
  <c r="Q1456" i="30"/>
  <c r="Q1457" i="30"/>
  <c r="Q1458" i="30"/>
  <c r="Q1459" i="30"/>
  <c r="Q1460" i="30"/>
  <c r="Q1461" i="30"/>
  <c r="Q1462" i="30"/>
  <c r="Q1463" i="30"/>
  <c r="Q1464" i="30"/>
  <c r="Q1465" i="30"/>
  <c r="Q1466" i="30"/>
  <c r="Q1467" i="30"/>
  <c r="Q1468" i="30"/>
  <c r="Q1469" i="30"/>
  <c r="Q1470" i="30"/>
  <c r="Q1471" i="30"/>
  <c r="Q1472" i="30"/>
  <c r="Q1473" i="30"/>
  <c r="Q1474" i="30"/>
  <c r="Q1475" i="30"/>
  <c r="Q1476" i="30"/>
  <c r="Q1477" i="30"/>
  <c r="Q1478" i="30"/>
  <c r="Q1479" i="30"/>
  <c r="Q1480" i="30"/>
  <c r="Q1481" i="30"/>
  <c r="Q1482" i="30"/>
  <c r="Q1483" i="30"/>
  <c r="Q1484" i="30"/>
  <c r="Q1485" i="30"/>
  <c r="Q1486" i="30"/>
  <c r="Q1487" i="30"/>
  <c r="Q1488" i="30"/>
  <c r="Q1489" i="30"/>
  <c r="Q1490" i="30"/>
  <c r="Q1491" i="30"/>
  <c r="Q1492" i="30"/>
  <c r="Q1493" i="30"/>
  <c r="Q1494" i="30"/>
  <c r="Q1495" i="30"/>
  <c r="Q1496" i="30"/>
  <c r="Q1497" i="30"/>
  <c r="Q1498" i="30"/>
  <c r="Q1499" i="30"/>
  <c r="Q1500" i="30"/>
  <c r="Q1501" i="30"/>
  <c r="Q1502" i="30"/>
  <c r="Q1503" i="30"/>
  <c r="Q1504" i="30"/>
  <c r="Q1505" i="30"/>
  <c r="Q1506" i="30"/>
  <c r="Q1507" i="30"/>
  <c r="Q1508" i="30"/>
  <c r="Q1509" i="30"/>
  <c r="Q1510" i="30"/>
  <c r="Q1511" i="30"/>
  <c r="Q1512" i="30"/>
  <c r="Q1513" i="30"/>
  <c r="Q1514" i="30"/>
  <c r="Q1515" i="30"/>
  <c r="Q1516" i="30"/>
  <c r="Q1517" i="30"/>
  <c r="Q1518" i="30"/>
  <c r="Q1519" i="30"/>
  <c r="Q1520" i="30"/>
  <c r="Q1521" i="30"/>
  <c r="Q1522" i="30"/>
  <c r="Q1523" i="30"/>
  <c r="Q1524" i="30"/>
  <c r="Q1525" i="30"/>
  <c r="Q1526" i="30"/>
  <c r="Q1527" i="30"/>
  <c r="Q1528" i="30"/>
  <c r="Q1529" i="30"/>
  <c r="Q1530" i="30"/>
  <c r="Q1531" i="30"/>
  <c r="Q1532" i="30"/>
  <c r="Q1533" i="30"/>
  <c r="Q1534" i="30"/>
  <c r="Q1535" i="30"/>
  <c r="Q1536" i="30"/>
  <c r="Q1537" i="30"/>
  <c r="Q1538" i="30"/>
  <c r="Q1539" i="30"/>
  <c r="Q1540" i="30"/>
  <c r="Q1541" i="30"/>
  <c r="Q1542" i="30"/>
  <c r="Q1543" i="30"/>
  <c r="Q1544" i="30"/>
  <c r="Q1545" i="30"/>
  <c r="Q1546" i="30"/>
  <c r="Q1547" i="30"/>
  <c r="Q1548" i="30"/>
  <c r="Q1549" i="30"/>
  <c r="Q1550" i="30"/>
  <c r="Q1551" i="30"/>
  <c r="Q1552" i="30"/>
  <c r="Q1553" i="30"/>
  <c r="Q1554" i="30"/>
  <c r="Q1555" i="30"/>
  <c r="Q1556" i="30"/>
  <c r="Q1557" i="30"/>
  <c r="Q1558" i="30"/>
  <c r="Q1559" i="30"/>
  <c r="Q1560" i="30"/>
  <c r="Q1561" i="30"/>
  <c r="Q1562" i="30"/>
  <c r="Q1563" i="30"/>
  <c r="Q1564" i="30"/>
  <c r="Q1565" i="30"/>
  <c r="Q1566" i="30"/>
  <c r="Q1567" i="30"/>
  <c r="Q1568" i="30"/>
  <c r="Q1569" i="30"/>
  <c r="Q1570" i="30"/>
  <c r="Q1571" i="30"/>
  <c r="Q1572" i="30"/>
  <c r="Q1573" i="30"/>
  <c r="Q1574" i="30"/>
  <c r="Q1575" i="30"/>
  <c r="Q1576" i="30"/>
  <c r="Q1577" i="30"/>
  <c r="Q1578" i="30"/>
  <c r="Q1579" i="30"/>
  <c r="Q1580" i="30"/>
  <c r="Q1581" i="30"/>
  <c r="Q1582" i="30"/>
  <c r="Q1583" i="30"/>
  <c r="Q1584" i="30"/>
  <c r="Q1585" i="30"/>
  <c r="Q1586" i="30"/>
  <c r="Q1587" i="30"/>
  <c r="Q1588" i="30"/>
  <c r="Q1589" i="30"/>
  <c r="Q1590" i="30"/>
  <c r="Q1591" i="30"/>
  <c r="Q1592" i="30"/>
  <c r="Q1593" i="30"/>
  <c r="Q1594" i="30"/>
  <c r="Q1595" i="30"/>
  <c r="Q1596" i="30"/>
  <c r="Q1597" i="30"/>
  <c r="Q1598" i="30"/>
  <c r="Q1599" i="30"/>
  <c r="Q1600" i="30"/>
  <c r="Q1601" i="30"/>
  <c r="Q1602" i="30"/>
  <c r="Q1603" i="30"/>
  <c r="Q1604" i="30"/>
  <c r="Q1605" i="30"/>
  <c r="Q1606" i="30"/>
  <c r="Q1607" i="30"/>
  <c r="Q1608" i="30"/>
  <c r="Q1609" i="30"/>
  <c r="Q1610" i="30"/>
  <c r="Q1611" i="30"/>
  <c r="Q1612" i="30"/>
  <c r="Q1613" i="30"/>
  <c r="Q1614" i="30"/>
  <c r="Q1615" i="30"/>
  <c r="Q1616" i="30"/>
  <c r="Q1617" i="30"/>
  <c r="Q1618" i="30"/>
  <c r="Q1619" i="30"/>
  <c r="Q1620" i="30"/>
  <c r="Q1621" i="30"/>
  <c r="Q1622" i="30"/>
  <c r="Q1623" i="30"/>
  <c r="Q1624" i="30"/>
  <c r="Q1625" i="30"/>
  <c r="Q1626" i="30"/>
  <c r="Q1627" i="30"/>
  <c r="Q1628" i="30"/>
  <c r="Q1629" i="30"/>
  <c r="Q1630" i="30"/>
  <c r="Q1631" i="30"/>
  <c r="Q1632" i="30"/>
  <c r="Q1633" i="30"/>
  <c r="Q1634" i="30"/>
  <c r="Q1635" i="30"/>
  <c r="Q1636" i="30"/>
  <c r="Q1637" i="30"/>
  <c r="Q1638" i="30"/>
  <c r="Q1639" i="30"/>
  <c r="Q1640" i="30"/>
  <c r="Q1641" i="30"/>
  <c r="Q1642" i="30"/>
  <c r="Q1643" i="30"/>
  <c r="Q1644" i="30"/>
  <c r="Q1645" i="30"/>
  <c r="Q1646" i="30"/>
  <c r="Q1647" i="30"/>
  <c r="Q1648" i="30"/>
  <c r="Q1649" i="30"/>
  <c r="Q1650" i="30"/>
  <c r="Q1651" i="30"/>
  <c r="Q1652" i="30"/>
  <c r="Q1653" i="30"/>
  <c r="Q1654" i="30"/>
  <c r="Q1655" i="30"/>
  <c r="Q1656" i="30"/>
  <c r="Q1657" i="30"/>
  <c r="Q1658" i="30"/>
  <c r="Q1659" i="30"/>
  <c r="Q1660" i="30"/>
  <c r="Q1661" i="30"/>
  <c r="Q1662" i="30"/>
  <c r="Q1663" i="30"/>
  <c r="Q1664" i="30"/>
  <c r="Q1665" i="30"/>
  <c r="Q1666" i="30"/>
  <c r="Q1667" i="30"/>
  <c r="Q1668" i="30"/>
  <c r="Q1669" i="30"/>
  <c r="Q1670" i="30"/>
  <c r="Q1671" i="30"/>
  <c r="Q1672" i="30"/>
  <c r="Q1673" i="30"/>
  <c r="Q1674" i="30"/>
  <c r="Q1675" i="30"/>
  <c r="Q1676" i="30"/>
  <c r="Q1677" i="30"/>
  <c r="Q1678" i="30"/>
  <c r="Q1679" i="30"/>
  <c r="Q1680" i="30"/>
  <c r="Q1681" i="30"/>
  <c r="Q1682" i="30"/>
  <c r="Q1683" i="30"/>
  <c r="Q1684" i="30"/>
  <c r="Q1685" i="30"/>
  <c r="Q1686" i="30"/>
  <c r="Q1687" i="30"/>
  <c r="Q1688" i="30"/>
  <c r="Q1689" i="30"/>
  <c r="Q1690" i="30"/>
  <c r="Q1691" i="30"/>
  <c r="Q1692" i="30"/>
  <c r="Q1693" i="30"/>
  <c r="Q1694" i="30"/>
  <c r="Q1695" i="30"/>
  <c r="Q1696" i="30"/>
  <c r="Q1697" i="30"/>
  <c r="Q1698" i="30"/>
  <c r="Q1699" i="30"/>
  <c r="Q1700" i="30"/>
  <c r="Q1701" i="30"/>
  <c r="Q1702" i="30"/>
  <c r="Q1703" i="30"/>
  <c r="Q1704" i="30"/>
  <c r="Q1705" i="30"/>
  <c r="Q1706" i="30"/>
  <c r="Q1707" i="30"/>
  <c r="Q1708" i="30"/>
  <c r="Q1709" i="30"/>
  <c r="Q1710" i="30"/>
  <c r="Q1711" i="30"/>
  <c r="Q1712" i="30"/>
  <c r="Q1713" i="30"/>
  <c r="Q1714" i="30"/>
  <c r="Q1715" i="30"/>
  <c r="Q1716" i="30"/>
  <c r="Q1717" i="30"/>
  <c r="Q1718" i="30"/>
  <c r="Q1719" i="30"/>
  <c r="Q1720" i="30"/>
  <c r="Q1721" i="30"/>
  <c r="Q1722" i="30"/>
  <c r="Q1723" i="30"/>
  <c r="Q1724" i="30"/>
  <c r="Q1725" i="30"/>
  <c r="Q1726" i="30"/>
  <c r="Q1727" i="30"/>
  <c r="Q1728" i="30"/>
  <c r="Q1729" i="30"/>
  <c r="Q1730" i="30"/>
  <c r="Q1731" i="30"/>
  <c r="Q1732" i="30"/>
  <c r="Q1733" i="30"/>
  <c r="Q1734" i="30"/>
  <c r="Q1735" i="30"/>
  <c r="Q1736" i="30"/>
  <c r="Q1737" i="30"/>
  <c r="Q1738" i="30"/>
  <c r="Q1739" i="30"/>
  <c r="Q1740" i="30"/>
  <c r="Q1741" i="30"/>
  <c r="Q1742" i="30"/>
  <c r="Q1743" i="30"/>
  <c r="Q1744" i="30"/>
  <c r="Q1745" i="30"/>
  <c r="Q1746" i="30"/>
  <c r="Q1747" i="30"/>
  <c r="Q1748" i="30"/>
  <c r="Q1749" i="30"/>
  <c r="Q1750" i="30"/>
  <c r="Q1751" i="30"/>
  <c r="Q1752" i="30"/>
  <c r="Q1753" i="30"/>
  <c r="Q1754" i="30"/>
  <c r="Q1755" i="30"/>
  <c r="Q1756" i="30"/>
  <c r="Q1757" i="30"/>
  <c r="Q1758" i="30"/>
  <c r="Q1759" i="30"/>
  <c r="Q1760" i="30"/>
  <c r="Q1761" i="30"/>
  <c r="Q1762" i="30"/>
  <c r="Q1763" i="30"/>
  <c r="Q1764" i="30"/>
  <c r="Q1765" i="30"/>
  <c r="Q1766" i="30"/>
  <c r="Q1767" i="30"/>
  <c r="Q1768" i="30"/>
  <c r="Q1769" i="30"/>
  <c r="Q1770" i="30"/>
  <c r="Q1771" i="30"/>
  <c r="Q1772" i="30"/>
  <c r="Q1773" i="30"/>
  <c r="Q1774" i="30"/>
  <c r="Q1775" i="30"/>
  <c r="Q1776" i="30"/>
  <c r="Q1777" i="30"/>
  <c r="Q1778" i="30"/>
  <c r="Q1779" i="30"/>
  <c r="Q1780" i="30"/>
  <c r="Q1781" i="30"/>
  <c r="Q1782" i="30"/>
  <c r="Q1783" i="30"/>
  <c r="Q1784" i="30"/>
  <c r="Q1785" i="30"/>
  <c r="Q1786" i="30"/>
  <c r="Q1787" i="30"/>
  <c r="Q1788" i="30"/>
  <c r="Q1789" i="30"/>
  <c r="Q1790" i="30"/>
  <c r="Q1791" i="30"/>
  <c r="Q1792" i="30"/>
  <c r="Q1793" i="30"/>
  <c r="Q1794" i="30"/>
  <c r="Q1795" i="30"/>
  <c r="Q1796" i="30"/>
  <c r="Q1797" i="30"/>
  <c r="Q1798" i="30"/>
  <c r="Q1799" i="30"/>
  <c r="Q1800" i="30"/>
  <c r="Q1801" i="30"/>
  <c r="Q1802" i="30"/>
  <c r="Q1803" i="30"/>
  <c r="Q1804" i="30"/>
  <c r="Q1805" i="30"/>
  <c r="Q1806" i="30"/>
  <c r="Q1807" i="30"/>
  <c r="Q1808" i="30"/>
  <c r="Q1809" i="30"/>
  <c r="Q1810" i="30"/>
  <c r="Q1811" i="30"/>
  <c r="Q1812" i="30"/>
  <c r="Q1813" i="30"/>
  <c r="Q1814" i="30"/>
  <c r="Q1815" i="30"/>
  <c r="Q1816" i="30"/>
  <c r="Q1817" i="30"/>
  <c r="Q1818" i="30"/>
  <c r="Q1819" i="30"/>
  <c r="Q1820" i="30"/>
  <c r="Q1821" i="30"/>
  <c r="Q1822" i="30"/>
  <c r="Q1823" i="30"/>
  <c r="Q1824" i="30"/>
  <c r="Q1825" i="30"/>
  <c r="Q1826" i="30"/>
  <c r="Q1827" i="30"/>
  <c r="Q1828" i="30"/>
  <c r="Q1829" i="30"/>
  <c r="Q1830" i="30"/>
  <c r="Q1831" i="30"/>
  <c r="Q1832" i="30"/>
  <c r="Q1833" i="30"/>
  <c r="Q1834" i="30"/>
  <c r="Q1835" i="30"/>
  <c r="Q1836" i="30"/>
  <c r="Q1837" i="30"/>
  <c r="Q1838" i="30"/>
  <c r="Q1839" i="30"/>
  <c r="Q1840" i="30"/>
  <c r="Q1841" i="30"/>
  <c r="Q1842" i="30"/>
  <c r="Q1843" i="30"/>
  <c r="Q1844" i="30"/>
  <c r="Q1845" i="30"/>
  <c r="Q1846" i="30"/>
  <c r="Q1847" i="30"/>
  <c r="Q1848" i="30"/>
  <c r="Q1849" i="30"/>
  <c r="Q1850" i="30"/>
  <c r="Q1851" i="30"/>
  <c r="Q1852" i="30"/>
  <c r="Q1853" i="30"/>
  <c r="Q1854" i="30"/>
  <c r="Q1855" i="30"/>
  <c r="Q1856" i="30"/>
  <c r="Q1857" i="30"/>
  <c r="Q1858" i="30"/>
  <c r="Q1859" i="30"/>
  <c r="Q1860" i="30"/>
  <c r="Q1861" i="30"/>
  <c r="Q1862" i="30"/>
  <c r="Q1863" i="30"/>
  <c r="Q1864" i="30"/>
  <c r="Q1865" i="30"/>
  <c r="Q1866" i="30"/>
  <c r="Q1867" i="30"/>
  <c r="Q1868" i="30"/>
  <c r="Q1869" i="30"/>
  <c r="Q1870" i="30"/>
  <c r="Q1871" i="30"/>
  <c r="Q1872" i="30"/>
  <c r="Q1873" i="30"/>
  <c r="Q1874" i="30"/>
  <c r="Q1875" i="30"/>
  <c r="Q1876" i="30"/>
  <c r="Q1877" i="30"/>
  <c r="Q1878" i="30"/>
  <c r="Q1879" i="30"/>
  <c r="Q1880" i="30"/>
  <c r="Q1881" i="30"/>
  <c r="Q1882" i="30"/>
  <c r="Q1883" i="30"/>
  <c r="Q1884" i="30"/>
  <c r="Q1885" i="30"/>
  <c r="Q1886" i="30"/>
  <c r="Q1887" i="30"/>
  <c r="Q1888" i="30"/>
  <c r="Q1889" i="30"/>
  <c r="Q1890" i="30"/>
  <c r="Q1891" i="30"/>
  <c r="Q1892" i="30"/>
  <c r="Q1893" i="30"/>
  <c r="Q1894" i="30"/>
  <c r="Q1895" i="30"/>
  <c r="Q1896" i="30"/>
  <c r="Q1897" i="30"/>
  <c r="Q1898" i="30"/>
  <c r="Q1899" i="30"/>
  <c r="Q1900" i="30"/>
  <c r="Q1901" i="30"/>
  <c r="Q1902" i="30"/>
  <c r="Q1903" i="30"/>
  <c r="Q1904" i="30"/>
  <c r="Q1905" i="30"/>
  <c r="Q1906" i="30"/>
  <c r="Q1907" i="30"/>
  <c r="Q1908" i="30"/>
  <c r="Q1909" i="30"/>
  <c r="Q1910" i="30"/>
  <c r="Q1911" i="30"/>
  <c r="Q1912" i="30"/>
  <c r="Q1913" i="30"/>
  <c r="Q1914" i="30"/>
  <c r="Q1915" i="30"/>
  <c r="Q1916" i="30"/>
  <c r="Q1917" i="30"/>
  <c r="Q1918" i="30"/>
  <c r="Q1919" i="30"/>
  <c r="Q1920" i="30"/>
  <c r="Q1921" i="30"/>
  <c r="Q1922" i="30"/>
  <c r="Q1923" i="30"/>
  <c r="Q1924" i="30"/>
  <c r="Q1925" i="30"/>
  <c r="Q1926" i="30"/>
  <c r="Q1927" i="30"/>
  <c r="Q1928" i="30"/>
  <c r="Q1929" i="30"/>
  <c r="Q1930" i="30"/>
  <c r="Q1931" i="30"/>
  <c r="Q1932" i="30"/>
  <c r="Q1933" i="30"/>
  <c r="Q1934" i="30"/>
  <c r="Q1935" i="30"/>
  <c r="Q1936" i="30"/>
  <c r="Q1937" i="30"/>
  <c r="Q1938" i="30"/>
  <c r="Q1939" i="30"/>
  <c r="Q1940" i="30"/>
  <c r="Q1941" i="30"/>
  <c r="Q1942" i="30"/>
  <c r="Q1943" i="30"/>
  <c r="Q1944" i="30"/>
  <c r="Q1945" i="30"/>
  <c r="Q1946" i="30"/>
  <c r="Q1947" i="30"/>
  <c r="Q1948" i="30"/>
  <c r="Q1949" i="30"/>
  <c r="Q1950" i="30"/>
  <c r="Q1951" i="30"/>
  <c r="Q1952" i="30"/>
  <c r="Q1953" i="30"/>
  <c r="Q1954" i="30"/>
  <c r="Q1955" i="30"/>
  <c r="Q1956" i="30"/>
  <c r="Q1957" i="30"/>
  <c r="Q1958" i="30"/>
  <c r="Q1959" i="30"/>
  <c r="Q1960" i="30"/>
  <c r="Q1961" i="30"/>
  <c r="Q1962" i="30"/>
  <c r="Q1963" i="30"/>
  <c r="Q1964" i="30"/>
  <c r="Q1965" i="30"/>
  <c r="Q1966" i="30"/>
  <c r="Q1967" i="30"/>
  <c r="Q1968" i="30"/>
  <c r="Q1969" i="30"/>
  <c r="Q1970" i="30"/>
  <c r="Q1971" i="30"/>
  <c r="Q1972" i="30"/>
  <c r="Q1973" i="30"/>
  <c r="Q1974" i="30"/>
  <c r="Q1975" i="30"/>
  <c r="Q1976" i="30"/>
  <c r="Q1977" i="30"/>
  <c r="Q1978" i="30"/>
  <c r="Q1979" i="30"/>
  <c r="Q1980" i="30"/>
  <c r="Q1981" i="30"/>
  <c r="Q1982" i="30"/>
  <c r="Q1983" i="30"/>
  <c r="Q1984" i="30"/>
  <c r="Q1985" i="30"/>
  <c r="Q1986" i="30"/>
  <c r="Q1987" i="30"/>
  <c r="Q1988" i="30"/>
  <c r="Q1989" i="30"/>
  <c r="Q1990" i="30"/>
  <c r="Q1991" i="30"/>
  <c r="Q1992" i="30"/>
  <c r="Q1993" i="30"/>
  <c r="Q1994" i="30"/>
  <c r="Q1995" i="30"/>
  <c r="Q1996" i="30"/>
  <c r="Q1997" i="30"/>
  <c r="Q1998" i="30"/>
  <c r="Q1999" i="30"/>
  <c r="Q2000" i="30"/>
  <c r="Q2001" i="30"/>
  <c r="Q2002" i="30"/>
  <c r="Q2003" i="30"/>
  <c r="Q2004" i="30"/>
  <c r="Q2005" i="30"/>
  <c r="Q2006" i="30"/>
  <c r="Q2007" i="30"/>
  <c r="Q2008" i="30"/>
  <c r="Q2009" i="30"/>
  <c r="Q2010" i="30"/>
  <c r="Q2011" i="30"/>
  <c r="Q2012" i="30"/>
  <c r="Q2013" i="30"/>
  <c r="Q2014" i="30"/>
  <c r="Q2015" i="30"/>
  <c r="Q2016" i="30"/>
  <c r="Q2017" i="30"/>
  <c r="Q2018" i="30"/>
  <c r="Q2019" i="30"/>
  <c r="Q2020" i="30"/>
  <c r="Q2021" i="30"/>
  <c r="Q2022" i="30"/>
  <c r="Q2023" i="30"/>
  <c r="Q2024" i="30"/>
  <c r="Q2025" i="30"/>
  <c r="Q2026" i="30"/>
  <c r="Q2027" i="30"/>
  <c r="Q2028" i="30"/>
  <c r="Q2029" i="30"/>
  <c r="Q2030" i="30"/>
  <c r="Q2031" i="30"/>
  <c r="Q2032" i="30"/>
  <c r="Q2033" i="30"/>
  <c r="Q2034" i="30"/>
  <c r="Q2035" i="30"/>
  <c r="Q2036" i="30"/>
  <c r="Q2037" i="30"/>
  <c r="Q2038" i="30"/>
  <c r="Q2039" i="30"/>
  <c r="Q2040" i="30"/>
  <c r="Q2041" i="30"/>
  <c r="Q2042" i="30"/>
  <c r="Q2043" i="30"/>
  <c r="Q2044" i="30"/>
  <c r="Q2045" i="30"/>
  <c r="Q2046" i="30"/>
  <c r="Q2047" i="30"/>
  <c r="Q2048" i="30"/>
  <c r="Q2049" i="30"/>
  <c r="Q2050" i="30"/>
  <c r="Q2051" i="30"/>
  <c r="Q2052" i="30"/>
  <c r="Q2053" i="30"/>
  <c r="Q2054" i="30"/>
  <c r="Q2055" i="30"/>
  <c r="Q2056" i="30"/>
  <c r="Q2057" i="30"/>
  <c r="Q2058" i="30"/>
  <c r="Q2059" i="30"/>
  <c r="Q2060" i="30"/>
  <c r="Q2061" i="30"/>
  <c r="Q2062" i="30"/>
  <c r="Q2063" i="30"/>
  <c r="Q2064" i="30"/>
  <c r="Q2065" i="30"/>
  <c r="Q2066" i="30"/>
  <c r="Q2067" i="30"/>
  <c r="Q2068" i="30"/>
  <c r="Q2069" i="30"/>
  <c r="Q2070" i="30"/>
  <c r="Q2071" i="30"/>
  <c r="Q2072" i="30"/>
  <c r="Q2073" i="30"/>
  <c r="Q2074" i="30"/>
  <c r="Q2075" i="30"/>
  <c r="Q2076" i="30"/>
  <c r="Q2077" i="30"/>
  <c r="Q2078" i="30"/>
  <c r="Q2079" i="30"/>
  <c r="Q2080" i="30"/>
  <c r="Q2081" i="30"/>
  <c r="Q2082" i="30"/>
  <c r="Q2083" i="30"/>
  <c r="Q2084" i="30"/>
  <c r="Q2085" i="30"/>
  <c r="Q2086" i="30"/>
  <c r="Q2087" i="30"/>
  <c r="Q2088" i="30"/>
  <c r="Q2089" i="30"/>
  <c r="Q2090" i="30"/>
  <c r="Q2091" i="30"/>
  <c r="Q2092" i="30"/>
  <c r="Q2093" i="30"/>
  <c r="Q2094" i="30"/>
  <c r="Q2095" i="30"/>
  <c r="Q2096" i="30"/>
  <c r="Q2097" i="30"/>
  <c r="Q2098" i="30"/>
  <c r="Q2099" i="30"/>
  <c r="Q2100" i="30"/>
  <c r="Q2101" i="30"/>
  <c r="Q2102" i="30"/>
  <c r="Q2103" i="30"/>
  <c r="Q2104" i="30"/>
  <c r="Q2105" i="30"/>
  <c r="Q2106" i="30"/>
  <c r="Q2107" i="30"/>
  <c r="Q2108" i="30"/>
  <c r="Q2109" i="30"/>
  <c r="Q2110" i="30"/>
  <c r="Q2111" i="30"/>
  <c r="Q2112" i="30"/>
  <c r="Q2113" i="30"/>
  <c r="Q2114" i="30"/>
  <c r="Q2115" i="30"/>
  <c r="Q2116" i="30"/>
  <c r="Q2117" i="30"/>
  <c r="Q2118" i="30"/>
  <c r="Q2119" i="30"/>
  <c r="Q2120" i="30"/>
  <c r="Q2121" i="30"/>
  <c r="Q2122" i="30"/>
  <c r="Q2123" i="30"/>
  <c r="Q2124" i="30"/>
  <c r="Q2125" i="30"/>
  <c r="Q2126" i="30"/>
  <c r="Q2127" i="30"/>
  <c r="Q2128" i="30"/>
  <c r="Q2129" i="30"/>
  <c r="Q2130" i="30"/>
  <c r="Q2131" i="30"/>
  <c r="Q2132" i="30"/>
  <c r="Q2133" i="30"/>
  <c r="Q2134" i="30"/>
  <c r="Q2135" i="30"/>
  <c r="Q2136" i="30"/>
  <c r="Q2137" i="30"/>
  <c r="Q2138" i="30"/>
  <c r="Q2139" i="30"/>
  <c r="Q2140" i="30"/>
  <c r="Q2141" i="30"/>
  <c r="Q2142" i="30"/>
  <c r="Q2143" i="30"/>
  <c r="Q2144" i="30"/>
  <c r="Q2145" i="30"/>
  <c r="Q2146" i="30"/>
  <c r="Q2147" i="30"/>
  <c r="Q2148" i="30"/>
  <c r="Q2149" i="30"/>
  <c r="Q2150" i="30"/>
  <c r="Q2151" i="30"/>
  <c r="Q2152" i="30"/>
  <c r="Q2153" i="30"/>
  <c r="Q2154" i="30"/>
  <c r="Q2155" i="30"/>
  <c r="Q2156" i="30"/>
  <c r="Q2157" i="30"/>
  <c r="Q2158" i="30"/>
  <c r="Q2159" i="30"/>
  <c r="Q2160" i="30"/>
  <c r="Q2161" i="30"/>
  <c r="Q2162" i="30"/>
  <c r="Q2163" i="30"/>
  <c r="Q2164" i="30"/>
  <c r="Q2165" i="30"/>
  <c r="Q2166" i="30"/>
  <c r="Q2167" i="30"/>
  <c r="Q2168" i="30"/>
  <c r="Q2169" i="30"/>
  <c r="Q2170" i="30"/>
  <c r="Q2171" i="30"/>
  <c r="Q2172" i="30"/>
  <c r="Q2173" i="30"/>
  <c r="Q2174" i="30"/>
  <c r="Q2175" i="30"/>
  <c r="Q2176" i="30"/>
  <c r="Q2177" i="30"/>
  <c r="Q2178" i="30"/>
  <c r="Q2179" i="30"/>
  <c r="Q2180" i="30"/>
  <c r="Q2181" i="30"/>
  <c r="Q2182" i="30"/>
  <c r="Q2183" i="30"/>
  <c r="Q2184" i="30"/>
  <c r="Q2185" i="30"/>
  <c r="Q2186" i="30"/>
  <c r="Q2187" i="30"/>
  <c r="Q2188" i="30"/>
  <c r="Q2189" i="30"/>
  <c r="Q2190" i="30"/>
  <c r="Q2191" i="30"/>
  <c r="Q2192" i="30"/>
  <c r="Q2193" i="30"/>
  <c r="Q2194" i="30"/>
  <c r="Q2195" i="30"/>
  <c r="Q2196" i="30"/>
  <c r="Q2197" i="30"/>
  <c r="Q2198" i="30"/>
  <c r="Q2199" i="30"/>
  <c r="Q2200" i="30"/>
  <c r="Q2201" i="30"/>
  <c r="Q2202" i="30"/>
  <c r="Q2203" i="30"/>
  <c r="Q2204" i="30"/>
  <c r="Q2205" i="30"/>
  <c r="Q2206" i="30"/>
  <c r="Q2207" i="30"/>
  <c r="Q2208" i="30"/>
  <c r="Q2209" i="30"/>
  <c r="Q2210" i="30"/>
  <c r="Q2211" i="30"/>
  <c r="Q2212" i="30"/>
  <c r="Q2213" i="30"/>
  <c r="Q2214" i="30"/>
  <c r="Q2215" i="30"/>
  <c r="Q2216" i="30"/>
  <c r="Q2217" i="30"/>
  <c r="Q2218" i="30"/>
  <c r="Q2219" i="30"/>
  <c r="Q2220" i="30"/>
  <c r="Q2221" i="30"/>
  <c r="Q2222" i="30"/>
  <c r="Q2223" i="30"/>
  <c r="Q2224" i="30"/>
  <c r="Q2225" i="30"/>
  <c r="Q2226" i="30"/>
  <c r="Q2227" i="30"/>
  <c r="Q2228" i="30"/>
  <c r="Q2229" i="30"/>
  <c r="Q2230" i="30"/>
  <c r="Q2231" i="30"/>
  <c r="Q2232" i="30"/>
  <c r="Q2233" i="30"/>
  <c r="Q2234" i="30"/>
  <c r="Q2235" i="30"/>
  <c r="Q2236" i="30"/>
  <c r="Q2237" i="30"/>
  <c r="Q2238" i="30"/>
  <c r="Q2239" i="30"/>
  <c r="Q2240" i="30"/>
  <c r="Q2241" i="30"/>
  <c r="Q2242" i="30"/>
  <c r="Q2243" i="30"/>
  <c r="Q2244" i="30"/>
  <c r="Q2245" i="30"/>
  <c r="Q2246" i="30"/>
  <c r="Q2247" i="30"/>
  <c r="Q2248" i="30"/>
  <c r="Q2249" i="30"/>
  <c r="Q2250" i="30"/>
  <c r="Q2251" i="30"/>
  <c r="Q2252" i="30"/>
  <c r="Q2253" i="30"/>
  <c r="Q2254" i="30"/>
  <c r="Q2255" i="30"/>
  <c r="Q2256" i="30"/>
  <c r="Q2257" i="30"/>
  <c r="Q2258" i="30"/>
  <c r="Q2259" i="30"/>
  <c r="Q2260" i="30"/>
  <c r="Q2261" i="30"/>
  <c r="Q2262" i="30"/>
  <c r="Q2263" i="30"/>
  <c r="Q2264" i="30"/>
  <c r="Q2265" i="30"/>
  <c r="Q2266" i="30"/>
  <c r="Q2267" i="30"/>
  <c r="Q2268" i="30"/>
  <c r="Q2269" i="30"/>
  <c r="Q2270" i="30"/>
  <c r="Q2271" i="30"/>
  <c r="Q2272" i="30"/>
  <c r="Q2273" i="30"/>
  <c r="Q2274" i="30"/>
  <c r="Q2275" i="30"/>
  <c r="Q2276" i="30"/>
  <c r="Q2277" i="30"/>
  <c r="Q2278" i="30"/>
  <c r="Q2279" i="30"/>
  <c r="Q2280" i="30"/>
  <c r="Q2281" i="30"/>
  <c r="Q2282" i="30"/>
  <c r="Q2283" i="30"/>
  <c r="Q2284" i="30"/>
  <c r="Q2285" i="30"/>
  <c r="Q2286" i="30"/>
  <c r="Q2287" i="30"/>
  <c r="Q2288" i="30"/>
  <c r="Q2289" i="30"/>
  <c r="Q2290" i="30"/>
  <c r="Q2291" i="30"/>
  <c r="Q2292" i="30"/>
  <c r="Q2293" i="30"/>
  <c r="Q2294" i="30"/>
  <c r="Q2295" i="30"/>
  <c r="Q2296" i="30"/>
  <c r="Q2297" i="30"/>
  <c r="Q2298" i="30"/>
  <c r="Q2299" i="30"/>
  <c r="Q2300" i="30"/>
  <c r="Q2301" i="30"/>
  <c r="Q2302" i="30"/>
  <c r="Q2303" i="30"/>
  <c r="Q2304" i="30"/>
  <c r="Q2305" i="30"/>
  <c r="Q2306" i="30"/>
  <c r="Q2307" i="30"/>
  <c r="Q2308" i="30"/>
  <c r="Q2309" i="30"/>
  <c r="Q2310" i="30"/>
  <c r="Q2311" i="30"/>
  <c r="Q2312" i="30"/>
  <c r="Q2313" i="30"/>
  <c r="Q2314" i="30"/>
  <c r="Q2315" i="30"/>
  <c r="Q2316" i="30"/>
  <c r="Q2317" i="30"/>
  <c r="Q2318" i="30"/>
  <c r="Q2319" i="30"/>
  <c r="Q2320" i="30"/>
  <c r="Q2321" i="30"/>
  <c r="Q2322" i="30"/>
  <c r="Q2323" i="30"/>
  <c r="Q2324" i="30"/>
  <c r="Q2325" i="30"/>
  <c r="Q2326" i="30"/>
  <c r="Q2327" i="30"/>
  <c r="Q2328" i="30"/>
  <c r="Q2329" i="30"/>
  <c r="Q2330" i="30"/>
  <c r="Q2331" i="30"/>
  <c r="Q2332" i="30"/>
  <c r="Q2333" i="30"/>
  <c r="Q2334" i="30"/>
  <c r="Q2335" i="30"/>
  <c r="Q2336" i="30"/>
  <c r="Q2337" i="30"/>
  <c r="Q2338" i="30"/>
  <c r="Q2339" i="30"/>
  <c r="Q2340" i="30"/>
  <c r="Q2341" i="30"/>
  <c r="Q2342" i="30"/>
  <c r="Q2343" i="30"/>
  <c r="Q2344" i="30"/>
  <c r="Q2345" i="30"/>
  <c r="Q2346" i="30"/>
  <c r="Q2347" i="30"/>
  <c r="Q2348" i="30"/>
  <c r="Q2349" i="30"/>
  <c r="Q2350" i="30"/>
  <c r="Q2351" i="30"/>
  <c r="Q2352" i="30"/>
  <c r="Q2353" i="30"/>
  <c r="Q2354" i="30"/>
  <c r="Q2355" i="30"/>
  <c r="Q2356" i="30"/>
  <c r="Q2357" i="30"/>
  <c r="Q2358" i="30"/>
  <c r="Q2359" i="30"/>
  <c r="Q2360" i="30"/>
  <c r="Q2361" i="30"/>
  <c r="Q2362" i="30"/>
  <c r="Q2363" i="30"/>
  <c r="Q2364" i="30"/>
  <c r="Q2365" i="30"/>
  <c r="Q2366" i="30"/>
  <c r="Q2367" i="30"/>
  <c r="Q2368" i="30"/>
  <c r="Q2369" i="30"/>
  <c r="Q2370" i="30"/>
  <c r="Q2371" i="30"/>
  <c r="Q2372" i="30"/>
  <c r="Q2373" i="30"/>
  <c r="Q2374" i="30"/>
  <c r="Q2375" i="30"/>
  <c r="Q2376" i="30"/>
  <c r="Q2377" i="30"/>
  <c r="Q2378" i="30"/>
  <c r="Q2379" i="30"/>
  <c r="Q2380" i="30"/>
  <c r="Q2381" i="30"/>
  <c r="Q2382" i="30"/>
  <c r="Q2383" i="30"/>
  <c r="Q2384" i="30"/>
  <c r="Q2385" i="30"/>
  <c r="Q2386" i="30"/>
  <c r="Q2387" i="30"/>
  <c r="Q2388" i="30"/>
  <c r="Q2389" i="30"/>
  <c r="Q2390" i="30"/>
  <c r="Q2391" i="30"/>
  <c r="Q2392" i="30"/>
  <c r="Q2393" i="30"/>
  <c r="Q2394" i="30"/>
  <c r="Q2395" i="30"/>
  <c r="Q2396" i="30"/>
  <c r="Q2397" i="30"/>
  <c r="Q2398" i="30"/>
  <c r="Q2399" i="30"/>
  <c r="Q2400" i="30"/>
  <c r="Q2401" i="30"/>
  <c r="Q2402" i="30"/>
  <c r="Q2403" i="30"/>
  <c r="Q2404" i="30"/>
  <c r="Q2405" i="30"/>
  <c r="Q2406" i="30"/>
  <c r="Q2407" i="30"/>
  <c r="Q2408" i="30"/>
  <c r="Q2409" i="30"/>
  <c r="Q2410" i="30"/>
  <c r="Q2411" i="30"/>
  <c r="Q2412" i="30"/>
  <c r="Q2413" i="30"/>
  <c r="Q2414" i="30"/>
  <c r="Q2415" i="30"/>
  <c r="Q2416" i="30"/>
  <c r="Q2417" i="30"/>
  <c r="Q2418" i="30"/>
  <c r="Q2419" i="30"/>
  <c r="Q2420" i="30"/>
  <c r="Q2421" i="30"/>
  <c r="Q2422" i="30"/>
  <c r="Q2423" i="30"/>
  <c r="Q2424" i="30"/>
  <c r="Q2425" i="30"/>
  <c r="Q2426" i="30"/>
  <c r="Q2427" i="30"/>
  <c r="Q2428" i="30"/>
  <c r="Q2429" i="30"/>
  <c r="Q2430" i="30"/>
  <c r="Q2431" i="30"/>
  <c r="Q2432" i="30"/>
  <c r="Q2433" i="30"/>
  <c r="Q2434" i="30"/>
  <c r="Q2435" i="30"/>
  <c r="Q2436" i="30"/>
  <c r="Q2437" i="30"/>
  <c r="Q2438" i="30"/>
  <c r="Q2439" i="30"/>
  <c r="Q2440" i="30"/>
  <c r="Q2441" i="30"/>
  <c r="Q2442" i="30"/>
  <c r="Q2443" i="30"/>
  <c r="Q2444" i="30"/>
  <c r="Q2445" i="30"/>
  <c r="Q2446" i="30"/>
  <c r="Q2447" i="30"/>
  <c r="Q2448" i="30"/>
  <c r="Q2449" i="30"/>
  <c r="Q2450" i="30"/>
  <c r="Q2451" i="30"/>
  <c r="Q2452" i="30"/>
  <c r="Q2453" i="30"/>
  <c r="Q2454" i="30"/>
  <c r="Q2455" i="30"/>
  <c r="Q2456" i="30"/>
  <c r="Q2457" i="30"/>
  <c r="Q2458" i="30"/>
  <c r="Q2459" i="30"/>
  <c r="Q2460" i="30"/>
  <c r="Q2461" i="30"/>
  <c r="Q2462" i="30"/>
  <c r="Q2463" i="30"/>
  <c r="Q2464" i="30"/>
  <c r="Q2465" i="30"/>
  <c r="Q2466" i="30"/>
  <c r="Q2467" i="30"/>
  <c r="Q2468" i="30"/>
  <c r="Q2469" i="30"/>
  <c r="Q2470" i="30"/>
  <c r="Q2471" i="30"/>
  <c r="Q2472" i="30"/>
  <c r="Q2473" i="30"/>
  <c r="Q2474" i="30"/>
  <c r="Q2475" i="30"/>
  <c r="Q2476" i="30"/>
  <c r="Q2477" i="30"/>
  <c r="Q2478" i="30"/>
  <c r="Q2479" i="30"/>
  <c r="Q2480" i="30"/>
  <c r="Q2481" i="30"/>
  <c r="Q2482" i="30"/>
  <c r="Q2483" i="30"/>
  <c r="Q2484" i="30"/>
  <c r="Q2485" i="30"/>
  <c r="Q2486" i="30"/>
  <c r="Q2487" i="30"/>
  <c r="Q2488" i="30"/>
  <c r="Q2489" i="30"/>
  <c r="Q2490" i="30"/>
  <c r="Q2491" i="30"/>
  <c r="Q2492" i="30"/>
  <c r="Q2493" i="30"/>
  <c r="Q2494" i="30"/>
  <c r="Q2495" i="30"/>
  <c r="Q2496" i="30"/>
  <c r="Q2497" i="30"/>
  <c r="Q2498" i="30"/>
  <c r="Q2499" i="30"/>
  <c r="Q2500" i="30"/>
  <c r="Q2501" i="30"/>
  <c r="Q2502" i="30"/>
  <c r="Q2503" i="30"/>
  <c r="Q2504" i="30"/>
  <c r="Q2505" i="30"/>
  <c r="Q2506" i="30"/>
  <c r="Q2507" i="30"/>
  <c r="Q2508" i="30"/>
  <c r="Q2509" i="30"/>
  <c r="Q2510" i="30"/>
  <c r="Q2511" i="30"/>
  <c r="Q2512" i="30"/>
  <c r="Q2513" i="30"/>
  <c r="Q2514" i="30"/>
  <c r="Q2515" i="30"/>
  <c r="Q2516" i="30"/>
  <c r="Q2517" i="30"/>
  <c r="Q2518" i="30"/>
  <c r="Q2519" i="30"/>
  <c r="Q2520" i="30"/>
  <c r="Q2521" i="30"/>
  <c r="Q2522" i="30"/>
  <c r="Q2523" i="30"/>
  <c r="Q2524" i="30"/>
  <c r="Q2525" i="30"/>
  <c r="Q2526" i="30"/>
  <c r="Q2527" i="30"/>
  <c r="Q2528" i="30"/>
  <c r="Q2529" i="30"/>
  <c r="Q2530" i="30"/>
  <c r="Q2531" i="30"/>
  <c r="Q2532" i="30"/>
  <c r="Q2533" i="30"/>
  <c r="Q2534" i="30"/>
  <c r="Q2535" i="30"/>
  <c r="Q2536" i="30"/>
  <c r="Q2537" i="30"/>
  <c r="Q2538" i="30"/>
  <c r="Q2539" i="30"/>
  <c r="Q2540" i="30"/>
  <c r="Q2541" i="30"/>
  <c r="Q2542" i="30"/>
  <c r="Q2543" i="30"/>
  <c r="Q2544" i="30"/>
  <c r="Q2545" i="30"/>
  <c r="Q2546" i="30"/>
  <c r="Q2547" i="30"/>
  <c r="Q2548" i="30"/>
  <c r="Q2549" i="30"/>
  <c r="Q2550" i="30"/>
  <c r="Q2551" i="30"/>
  <c r="Q2552" i="30"/>
  <c r="Q2553" i="30"/>
  <c r="Q2554" i="30"/>
  <c r="Q2555" i="30"/>
  <c r="Q2556" i="30"/>
  <c r="Q2557" i="30"/>
  <c r="Q2558" i="30"/>
  <c r="Q2559" i="30"/>
  <c r="Q2560" i="30"/>
  <c r="Q2561" i="30"/>
  <c r="Q2562" i="30"/>
  <c r="Q2563" i="30"/>
  <c r="Q2564" i="30"/>
  <c r="Q2565" i="30"/>
  <c r="Q2566" i="30"/>
  <c r="Q2567" i="30"/>
  <c r="Q2568" i="30"/>
  <c r="Q2569" i="30"/>
  <c r="Q2570" i="30"/>
  <c r="Q2571" i="30"/>
  <c r="Q2572" i="30"/>
  <c r="Q2573" i="30"/>
  <c r="Q2574" i="30"/>
  <c r="Q2575" i="30"/>
  <c r="Q2576" i="30"/>
  <c r="Q2577" i="30"/>
  <c r="Q2578" i="30"/>
  <c r="Q2579" i="30"/>
  <c r="Q2580" i="30"/>
  <c r="Q2581" i="30"/>
  <c r="Q2582" i="30"/>
  <c r="Q2583" i="30"/>
  <c r="Q2584" i="30"/>
  <c r="Q2585" i="30"/>
  <c r="Q2586" i="30"/>
  <c r="Q2587" i="30"/>
  <c r="Q2588" i="30"/>
  <c r="Q2589" i="30"/>
  <c r="Q2590" i="30"/>
  <c r="Q2591" i="30"/>
  <c r="Q2592" i="30"/>
  <c r="Q2593" i="30"/>
  <c r="Q2594" i="30"/>
  <c r="Q2595" i="30"/>
  <c r="Q2596" i="30"/>
  <c r="Q2597" i="30"/>
  <c r="Q2598" i="30"/>
  <c r="Q2599" i="30"/>
  <c r="Q2600" i="30"/>
  <c r="Q2601" i="30"/>
  <c r="Q2602" i="30"/>
  <c r="Q2603" i="30"/>
  <c r="Q2604" i="30"/>
  <c r="Q2605" i="30"/>
  <c r="Q2606" i="30"/>
  <c r="Q2607" i="30"/>
  <c r="Q2608" i="30"/>
  <c r="Q2609" i="30"/>
  <c r="Q2610" i="30"/>
  <c r="Q2611" i="30"/>
  <c r="Q2612" i="30"/>
  <c r="Q2613" i="30"/>
  <c r="Q2614" i="30"/>
  <c r="Q2615" i="30"/>
  <c r="Q2616" i="30"/>
  <c r="Q2617" i="30"/>
  <c r="Q2618" i="30"/>
  <c r="Q2619" i="30"/>
  <c r="Q2620" i="30"/>
  <c r="Q2621" i="30"/>
  <c r="Q2622" i="30"/>
  <c r="Q2623" i="30"/>
  <c r="Q2624" i="30"/>
  <c r="Q2625" i="30"/>
  <c r="Q2626" i="30"/>
  <c r="Q2627" i="30"/>
  <c r="Q2628" i="30"/>
  <c r="Q2629" i="30"/>
  <c r="Q2630" i="30"/>
  <c r="Q2631" i="30"/>
  <c r="Q2632" i="30"/>
  <c r="Q2633" i="30"/>
  <c r="Q2634" i="30"/>
  <c r="Q2635" i="30"/>
  <c r="Q2636" i="30"/>
  <c r="Q2637" i="30"/>
  <c r="Q2638" i="30"/>
  <c r="Q2639" i="30"/>
  <c r="Q2640" i="30"/>
  <c r="Q2641" i="30"/>
  <c r="Q2" i="30"/>
  <c r="C2642" i="30"/>
  <c r="D2642" i="30"/>
  <c r="E2642" i="30"/>
  <c r="F2642" i="30"/>
  <c r="H2642" i="30"/>
  <c r="I2642" i="30"/>
  <c r="C2643" i="30"/>
  <c r="D2643" i="30"/>
  <c r="E2643" i="30"/>
  <c r="F2643" i="30"/>
  <c r="H2643" i="30"/>
  <c r="I2643" i="30"/>
  <c r="C2644" i="30"/>
  <c r="D2644" i="30"/>
  <c r="E2644" i="30"/>
  <c r="F2644" i="30"/>
  <c r="H2644" i="30"/>
  <c r="I2644" i="30"/>
  <c r="C2645" i="30"/>
  <c r="D2645" i="30"/>
  <c r="E2645" i="30"/>
  <c r="F2645" i="30"/>
  <c r="H2645" i="30"/>
  <c r="I2645" i="30"/>
  <c r="C2646" i="30"/>
  <c r="D2646" i="30"/>
  <c r="E2646" i="30"/>
  <c r="F2646" i="30"/>
  <c r="H2646" i="30"/>
  <c r="I2646" i="30"/>
  <c r="C2647" i="30"/>
  <c r="D2647" i="30"/>
  <c r="E2647" i="30"/>
  <c r="F2647" i="30"/>
  <c r="H2647" i="30"/>
  <c r="I2647" i="30"/>
  <c r="C2648" i="30"/>
  <c r="D2648" i="30"/>
  <c r="E2648" i="30"/>
  <c r="F2648" i="30"/>
  <c r="H2648" i="30"/>
  <c r="I2648" i="30"/>
  <c r="C2649" i="30"/>
  <c r="D2649" i="30"/>
  <c r="E2649" i="30"/>
  <c r="F2649" i="30"/>
  <c r="H2649" i="30"/>
  <c r="I2649" i="30"/>
  <c r="C2650" i="30"/>
  <c r="D2650" i="30"/>
  <c r="E2650" i="30"/>
  <c r="F2650" i="30"/>
  <c r="H2650" i="30"/>
  <c r="I2650" i="30"/>
  <c r="C2651" i="30"/>
  <c r="D2651" i="30"/>
  <c r="E2651" i="30"/>
  <c r="F2651" i="30"/>
  <c r="H2651" i="30"/>
  <c r="I2651" i="30"/>
  <c r="C2652" i="30"/>
  <c r="D2652" i="30"/>
  <c r="E2652" i="30"/>
  <c r="F2652" i="30"/>
  <c r="H2652" i="30"/>
  <c r="I2652" i="30"/>
  <c r="C2653" i="30"/>
  <c r="D2653" i="30"/>
  <c r="E2653" i="30"/>
  <c r="F2653" i="30"/>
  <c r="H2653" i="30"/>
  <c r="I2653" i="30"/>
  <c r="C2654" i="30"/>
  <c r="D2654" i="30"/>
  <c r="E2654" i="30"/>
  <c r="F2654" i="30"/>
  <c r="H2654" i="30"/>
  <c r="I2654" i="30"/>
  <c r="C2655" i="30"/>
  <c r="D2655" i="30"/>
  <c r="E2655" i="30"/>
  <c r="F2655" i="30"/>
  <c r="H2655" i="30"/>
  <c r="I2655" i="30"/>
  <c r="C2656" i="30"/>
  <c r="D2656" i="30"/>
  <c r="E2656" i="30"/>
  <c r="F2656" i="30"/>
  <c r="H2656" i="30"/>
  <c r="I2656" i="30"/>
  <c r="C2657" i="30"/>
  <c r="D2657" i="30"/>
  <c r="E2657" i="30"/>
  <c r="F2657" i="30"/>
  <c r="H2657" i="30"/>
  <c r="I2657" i="30"/>
  <c r="C2658" i="30"/>
  <c r="D2658" i="30"/>
  <c r="E2658" i="30"/>
  <c r="F2658" i="30"/>
  <c r="H2658" i="30"/>
  <c r="I2658" i="30"/>
  <c r="C2659" i="30"/>
  <c r="D2659" i="30"/>
  <c r="E2659" i="30"/>
  <c r="F2659" i="30"/>
  <c r="H2659" i="30"/>
  <c r="I2659" i="30"/>
  <c r="C2660" i="30"/>
  <c r="D2660" i="30"/>
  <c r="E2660" i="30"/>
  <c r="F2660" i="30"/>
  <c r="H2660" i="30"/>
  <c r="I2660" i="30"/>
  <c r="C2661" i="30"/>
  <c r="D2661" i="30"/>
  <c r="E2661" i="30"/>
  <c r="F2661" i="30"/>
  <c r="H2661" i="30"/>
  <c r="I2661" i="30"/>
  <c r="C2662" i="30"/>
  <c r="D2662" i="30"/>
  <c r="E2662" i="30"/>
  <c r="F2662" i="30"/>
  <c r="H2662" i="30"/>
  <c r="I2662" i="30"/>
  <c r="C2663" i="30"/>
  <c r="D2663" i="30"/>
  <c r="E2663" i="30"/>
  <c r="F2663" i="30"/>
  <c r="H2663" i="30"/>
  <c r="I2663" i="30"/>
  <c r="C2664" i="30"/>
  <c r="D2664" i="30"/>
  <c r="E2664" i="30"/>
  <c r="F2664" i="30"/>
  <c r="H2664" i="30"/>
  <c r="I2664" i="30"/>
  <c r="C2665" i="30"/>
  <c r="D2665" i="30"/>
  <c r="E2665" i="30"/>
  <c r="F2665" i="30"/>
  <c r="H2665" i="30"/>
  <c r="I2665" i="30"/>
  <c r="C2666" i="30"/>
  <c r="D2666" i="30"/>
  <c r="E2666" i="30"/>
  <c r="F2666" i="30"/>
  <c r="H2666" i="30"/>
  <c r="I2666" i="30"/>
  <c r="O1524" i="30" l="1"/>
  <c r="O1525" i="30"/>
  <c r="O1526" i="30"/>
  <c r="O1527" i="30"/>
  <c r="O1528" i="30"/>
  <c r="O1529" i="30"/>
  <c r="O1530" i="30"/>
  <c r="O1531" i="30"/>
  <c r="O1532" i="30"/>
  <c r="O1533" i="30"/>
  <c r="O1534" i="30"/>
  <c r="O1535" i="30"/>
  <c r="O1536" i="30"/>
  <c r="O1537" i="30"/>
  <c r="O1538" i="30"/>
  <c r="O1539" i="30"/>
  <c r="O1540" i="30"/>
  <c r="O1541" i="30"/>
  <c r="O1592" i="30"/>
  <c r="O1593" i="30"/>
  <c r="O1542" i="30"/>
  <c r="O1522" i="30"/>
  <c r="O2638" i="30"/>
  <c r="O2639" i="30"/>
  <c r="O1594" i="30"/>
  <c r="O1595" i="30"/>
  <c r="O1596" i="30"/>
  <c r="O1597" i="30"/>
  <c r="O1598" i="30"/>
  <c r="O1599" i="30"/>
  <c r="O1600" i="30"/>
  <c r="O1601" i="30"/>
  <c r="O1602" i="30"/>
  <c r="O1603" i="30"/>
  <c r="O1604" i="30"/>
  <c r="O1605" i="30"/>
  <c r="O1606" i="30"/>
  <c r="O1607" i="30"/>
  <c r="O1608" i="30"/>
  <c r="O1609" i="30"/>
  <c r="O1610" i="30"/>
  <c r="O1611" i="30"/>
  <c r="O1612" i="30"/>
  <c r="O1613" i="30"/>
  <c r="O1614" i="30"/>
  <c r="O1615" i="30"/>
  <c r="O1591" i="30"/>
  <c r="O1091" i="30"/>
  <c r="O1092" i="30"/>
  <c r="O1093" i="30"/>
  <c r="O1088" i="30"/>
  <c r="O1094" i="30"/>
  <c r="O2641" i="30"/>
  <c r="O1095" i="30"/>
  <c r="O1096" i="30"/>
  <c r="O1097" i="30"/>
  <c r="O1098" i="30"/>
  <c r="O1099" i="30"/>
  <c r="O1100" i="30"/>
  <c r="O1101" i="30"/>
  <c r="O1102" i="30"/>
  <c r="O1103" i="30"/>
  <c r="O1104" i="30"/>
  <c r="O1105" i="30"/>
  <c r="O1691" i="30"/>
  <c r="O1692" i="30"/>
  <c r="O1693" i="30"/>
  <c r="O1694" i="30"/>
  <c r="O1695" i="30"/>
  <c r="O1106" i="30"/>
  <c r="O1107" i="30"/>
  <c r="O1089" i="30"/>
  <c r="O1696" i="30"/>
  <c r="O1697" i="30"/>
  <c r="O1698" i="30"/>
  <c r="O1699" i="30"/>
  <c r="O1700" i="30"/>
  <c r="O1701" i="30"/>
  <c r="O1702" i="30"/>
  <c r="O1703" i="30"/>
  <c r="O1704" i="30"/>
  <c r="O1705" i="30"/>
  <c r="O1706" i="30"/>
  <c r="O1707" i="30"/>
  <c r="O1708" i="30"/>
  <c r="O1709" i="30"/>
  <c r="O1867" i="30"/>
  <c r="O1868" i="30"/>
  <c r="O1869" i="30"/>
  <c r="O1870" i="30"/>
  <c r="O1871" i="30"/>
  <c r="O1872" i="30"/>
  <c r="O1873" i="30"/>
  <c r="O1874" i="30"/>
  <c r="O1875" i="30"/>
  <c r="O1877" i="30"/>
  <c r="O1878" i="30"/>
  <c r="O1710" i="30"/>
  <c r="O1711" i="30"/>
  <c r="O1712" i="30"/>
  <c r="O1713" i="30"/>
  <c r="O1714" i="30"/>
  <c r="O1715" i="30"/>
  <c r="O1716" i="30"/>
  <c r="O1717" i="30"/>
  <c r="O1880" i="30"/>
  <c r="O1881" i="30"/>
  <c r="O1882" i="30"/>
  <c r="O1883" i="30"/>
  <c r="O1884" i="30"/>
  <c r="O1503" i="30"/>
  <c r="O1504" i="30"/>
  <c r="O1505" i="30"/>
  <c r="O1506" i="30"/>
  <c r="O1507" i="30"/>
  <c r="O1508" i="30"/>
  <c r="O1509" i="30"/>
  <c r="O1885" i="30"/>
  <c r="O1886" i="30"/>
  <c r="O1866" i="30"/>
  <c r="O1510" i="30"/>
  <c r="O1511" i="30"/>
  <c r="O1512" i="30"/>
  <c r="O1513" i="30"/>
  <c r="O1514" i="30"/>
  <c r="O1515" i="30"/>
  <c r="O1516" i="30"/>
  <c r="O1517" i="30"/>
  <c r="O1518" i="30"/>
  <c r="O1519" i="30"/>
  <c r="O2628" i="30"/>
  <c r="O2629" i="30"/>
  <c r="O1520" i="30"/>
  <c r="O1521" i="30"/>
  <c r="O1502" i="30"/>
  <c r="O1887" i="30"/>
  <c r="O1888" i="30"/>
  <c r="O1889" i="30"/>
  <c r="O1890" i="30"/>
  <c r="O1891" i="30"/>
  <c r="O1892" i="30"/>
  <c r="O1893" i="30"/>
  <c r="O1894" i="30"/>
  <c r="O1895" i="30"/>
  <c r="O1896" i="30"/>
  <c r="O1897" i="30"/>
  <c r="O1899" i="30"/>
  <c r="O1900" i="30"/>
  <c r="O1902" i="30"/>
  <c r="O1903" i="30"/>
  <c r="O1904" i="30"/>
  <c r="O2630" i="30"/>
  <c r="O2631" i="30"/>
  <c r="O2632" i="30"/>
  <c r="O2633" i="30"/>
  <c r="O2634" i="30"/>
  <c r="O2635" i="30"/>
  <c r="O2636" i="30"/>
  <c r="O2637" i="30"/>
  <c r="O1932" i="30"/>
  <c r="O1933" i="30"/>
  <c r="O1934" i="30"/>
  <c r="O1935" i="30"/>
  <c r="O1936" i="30"/>
  <c r="O1937" i="30"/>
  <c r="O1938" i="30"/>
  <c r="O1939" i="30"/>
  <c r="O1940" i="30"/>
  <c r="O1941" i="30"/>
  <c r="O1942" i="30"/>
  <c r="O1943" i="30"/>
  <c r="O1831" i="30"/>
  <c r="O1832" i="30"/>
  <c r="O1833" i="30"/>
  <c r="O1834" i="30"/>
  <c r="O1835" i="30"/>
  <c r="O1836" i="30"/>
  <c r="O1837" i="30"/>
  <c r="O1838" i="30"/>
  <c r="O1839" i="30"/>
  <c r="O1840" i="30"/>
  <c r="O1841" i="30"/>
  <c r="O1842" i="30"/>
  <c r="O1843" i="30"/>
  <c r="O1844" i="30"/>
  <c r="O1829" i="30"/>
  <c r="O1845" i="30"/>
  <c r="O1846" i="30"/>
  <c r="O1906" i="30"/>
  <c r="O1907" i="30"/>
  <c r="O1908" i="30"/>
  <c r="O1909" i="30"/>
  <c r="O1910" i="30"/>
  <c r="O1911" i="30"/>
  <c r="O1912" i="30"/>
  <c r="O1913" i="30"/>
  <c r="O1914" i="30"/>
  <c r="O1915" i="30"/>
  <c r="O1916" i="30"/>
  <c r="O1917" i="30"/>
  <c r="O1918" i="30"/>
  <c r="O1919" i="30"/>
  <c r="O1920" i="30"/>
  <c r="O1921" i="30"/>
  <c r="O1922" i="30"/>
  <c r="O1924" i="30"/>
  <c r="O1925" i="30"/>
  <c r="O1926" i="30"/>
  <c r="O1945" i="30"/>
  <c r="O1946" i="30"/>
  <c r="O1947" i="30"/>
  <c r="O1948" i="30"/>
  <c r="O1949" i="30"/>
  <c r="O1950" i="30"/>
  <c r="O1951" i="30"/>
  <c r="O1952" i="30"/>
  <c r="O1953" i="30"/>
  <c r="O1954" i="30"/>
  <c r="O1931" i="30"/>
  <c r="O1927" i="30"/>
  <c r="O1928" i="30"/>
  <c r="O1929" i="30"/>
  <c r="O1930" i="30"/>
  <c r="O1905" i="30"/>
  <c r="O1663" i="30"/>
  <c r="O1664" i="30"/>
  <c r="O1665" i="30"/>
  <c r="O1666" i="30"/>
  <c r="O1667" i="30"/>
  <c r="O1668" i="30"/>
  <c r="O1669" i="30"/>
  <c r="O1670" i="30"/>
  <c r="O1671" i="30"/>
  <c r="O1672" i="30"/>
  <c r="O1673" i="30"/>
  <c r="O1674" i="30"/>
  <c r="O1675" i="30"/>
  <c r="O1676" i="30"/>
  <c r="O1678" i="30"/>
  <c r="O1679" i="30"/>
  <c r="O1680" i="30"/>
  <c r="O1849" i="30"/>
  <c r="O1850" i="30"/>
  <c r="O1847" i="30"/>
  <c r="O1851" i="30"/>
  <c r="O1681" i="30"/>
  <c r="O1682" i="30"/>
  <c r="O1683" i="30"/>
  <c r="O1684" i="30"/>
  <c r="O1685" i="30"/>
  <c r="O1686" i="30"/>
  <c r="O1687" i="30"/>
  <c r="O1688" i="30"/>
  <c r="O1689" i="30"/>
  <c r="O1690" i="30"/>
  <c r="O1482" i="30"/>
  <c r="O1483" i="30"/>
  <c r="O1484" i="30"/>
  <c r="O1485" i="30"/>
  <c r="O1486" i="30"/>
  <c r="O1487" i="30"/>
  <c r="O1488" i="30"/>
  <c r="O1489" i="30"/>
  <c r="O1852" i="30"/>
  <c r="O1853" i="30"/>
  <c r="O1854" i="30"/>
  <c r="O1855" i="30"/>
  <c r="O1856" i="30"/>
  <c r="O1858" i="30"/>
  <c r="O1859" i="30"/>
  <c r="O1860" i="30"/>
  <c r="O1861" i="30"/>
  <c r="O1862" i="30"/>
  <c r="O1863" i="30"/>
  <c r="O1864" i="30"/>
  <c r="O1865" i="30"/>
  <c r="O1848" i="30"/>
  <c r="O1811" i="30"/>
  <c r="O1812" i="30"/>
  <c r="O1813" i="30"/>
  <c r="O1814" i="30"/>
  <c r="O1815" i="30"/>
  <c r="O1816" i="30"/>
  <c r="O1817" i="30"/>
  <c r="O1818" i="30"/>
  <c r="O1819" i="30"/>
  <c r="O1820" i="30"/>
  <c r="O1821" i="30"/>
  <c r="O1822" i="30"/>
  <c r="O1823" i="30"/>
  <c r="O1824" i="30"/>
  <c r="O1825" i="30"/>
  <c r="O1826" i="30"/>
  <c r="O1809" i="30"/>
  <c r="O1490" i="30"/>
  <c r="O1492" i="30"/>
  <c r="O1493" i="30"/>
  <c r="O1494" i="30"/>
  <c r="O1495" i="30"/>
  <c r="O1496" i="30"/>
  <c r="O1497" i="30"/>
  <c r="O1498" i="30"/>
  <c r="O1499" i="30"/>
  <c r="O1500" i="30"/>
  <c r="O1501" i="30"/>
  <c r="O1828" i="30"/>
  <c r="O1810" i="30"/>
  <c r="O1481" i="30"/>
  <c r="O2616" i="30"/>
  <c r="O2617" i="30"/>
  <c r="O2618" i="30"/>
  <c r="O2606" i="30"/>
  <c r="O2607" i="30"/>
  <c r="O2619" i="30"/>
  <c r="O2620" i="30"/>
  <c r="O2621" i="30"/>
  <c r="O2622" i="30"/>
  <c r="O2608" i="30"/>
  <c r="O2609" i="30"/>
  <c r="O2610" i="30"/>
  <c r="O2612" i="30"/>
  <c r="O2613" i="30"/>
  <c r="O2623" i="30"/>
  <c r="O2624" i="30"/>
  <c r="O2625" i="30"/>
  <c r="O2626" i="30"/>
  <c r="O2627" i="30"/>
  <c r="O2527" i="30"/>
  <c r="O2528" i="30"/>
  <c r="O2529" i="30"/>
  <c r="O2530" i="30"/>
  <c r="O2531" i="30"/>
  <c r="O2532" i="30"/>
  <c r="O2614" i="30"/>
  <c r="O2615" i="30"/>
  <c r="O2525" i="30"/>
  <c r="O2524" i="30"/>
  <c r="O1773" i="30"/>
  <c r="O1774" i="30"/>
  <c r="O1775" i="30"/>
  <c r="O1776" i="30"/>
  <c r="O1777" i="30"/>
  <c r="O1778" i="30"/>
  <c r="O1779" i="30"/>
  <c r="O1780" i="30"/>
  <c r="O1781" i="30"/>
  <c r="O1771" i="30"/>
  <c r="O1794" i="30"/>
  <c r="O1795" i="30"/>
  <c r="O1796" i="30"/>
  <c r="O1797" i="30"/>
  <c r="O1798" i="30"/>
  <c r="O1799" i="30"/>
  <c r="O1800" i="30"/>
  <c r="O1801" i="30"/>
  <c r="O1802" i="30"/>
  <c r="O1803" i="30"/>
  <c r="O1804" i="30"/>
  <c r="O1806" i="30"/>
  <c r="O1807" i="30"/>
  <c r="O1792" i="30"/>
  <c r="O2533" i="30"/>
  <c r="O2534" i="30"/>
  <c r="O2535" i="30"/>
  <c r="O2536" i="30"/>
  <c r="O2523" i="30"/>
  <c r="O1793" i="30"/>
  <c r="O1740" i="30"/>
  <c r="O1741" i="30"/>
  <c r="O1742" i="30"/>
  <c r="O1743" i="30"/>
  <c r="O1744" i="30"/>
  <c r="O1745" i="30"/>
  <c r="O1746" i="30"/>
  <c r="O1747" i="30"/>
  <c r="O1748" i="30"/>
  <c r="O1749" i="30"/>
  <c r="O1750" i="30"/>
  <c r="O1751" i="30"/>
  <c r="O1753" i="30"/>
  <c r="O1754" i="30"/>
  <c r="O1755" i="30"/>
  <c r="O1756" i="30"/>
  <c r="O1757" i="30"/>
  <c r="O1758" i="30"/>
  <c r="O1759" i="30"/>
  <c r="O1761" i="30"/>
  <c r="O1762" i="30"/>
  <c r="O1763" i="30"/>
  <c r="O1764" i="30"/>
  <c r="O1765" i="30"/>
  <c r="O1766" i="30"/>
  <c r="O1767" i="30"/>
  <c r="O1768" i="30"/>
  <c r="O1769" i="30"/>
  <c r="O1782" i="30"/>
  <c r="O1783" i="30"/>
  <c r="O1784" i="30"/>
  <c r="O1785" i="30"/>
  <c r="O1786" i="30"/>
  <c r="O1788" i="30"/>
  <c r="O1789" i="30"/>
  <c r="O1790" i="30"/>
  <c r="O1752" i="30"/>
  <c r="O1770" i="30"/>
  <c r="O1791" i="30"/>
  <c r="O1772" i="30"/>
  <c r="O1737" i="30"/>
  <c r="O1735" i="30"/>
  <c r="O1734" i="30"/>
  <c r="O1721" i="30"/>
  <c r="O1722" i="30"/>
  <c r="O1723" i="30"/>
  <c r="O1724" i="30"/>
  <c r="O1739" i="30"/>
  <c r="O1738" i="30"/>
  <c r="O1736" i="30"/>
  <c r="O1725" i="30"/>
  <c r="O1726" i="30"/>
  <c r="O1727" i="30"/>
  <c r="O1728" i="30"/>
  <c r="O1729" i="30"/>
  <c r="O1730" i="30"/>
  <c r="O1718" i="30"/>
  <c r="O1653" i="30"/>
  <c r="O1655" i="30"/>
  <c r="O1656" i="30"/>
  <c r="O1657" i="30"/>
  <c r="O1658" i="30"/>
  <c r="O1659" i="30"/>
  <c r="O1660" i="30"/>
  <c r="O1661" i="30"/>
  <c r="O1731" i="30"/>
  <c r="O1732" i="30"/>
  <c r="O1733" i="30"/>
  <c r="O1720" i="30"/>
  <c r="O1719" i="30"/>
  <c r="O1634" i="30"/>
  <c r="O1662" i="30"/>
  <c r="O1635" i="30"/>
  <c r="O1636" i="30"/>
  <c r="O1637" i="30"/>
  <c r="O1638" i="30"/>
  <c r="O1639" i="30"/>
  <c r="O1616" i="30"/>
  <c r="O1617" i="30"/>
  <c r="O1618" i="30"/>
  <c r="O1619" i="30"/>
  <c r="O1620" i="30"/>
  <c r="O1621" i="30"/>
  <c r="O1622" i="30"/>
  <c r="O1640" i="30"/>
  <c r="O1641" i="30"/>
  <c r="O1642" i="30"/>
  <c r="O1643" i="30"/>
  <c r="O1644" i="30"/>
  <c r="O1645" i="30"/>
  <c r="O1646" i="30"/>
  <c r="O1647" i="30"/>
  <c r="O1648" i="30"/>
  <c r="O1649" i="30"/>
  <c r="O1650" i="30"/>
  <c r="O1651" i="30"/>
  <c r="O1652" i="30"/>
  <c r="O1624" i="30"/>
  <c r="O1625" i="30"/>
  <c r="O1626" i="30"/>
  <c r="O1568" i="30"/>
  <c r="O1569" i="30"/>
  <c r="O1570" i="30"/>
  <c r="O1571" i="30"/>
  <c r="O1572" i="30"/>
  <c r="O1573" i="30"/>
  <c r="O1574" i="30"/>
  <c r="O1575" i="30"/>
  <c r="O1576" i="30"/>
  <c r="O1577" i="30"/>
  <c r="O1578" i="30"/>
  <c r="O1579" i="30"/>
  <c r="O1580" i="30"/>
  <c r="O1581" i="30"/>
  <c r="O1582" i="30"/>
  <c r="O1583" i="30"/>
  <c r="O1584" i="30"/>
  <c r="O1585" i="30"/>
  <c r="O1586" i="30"/>
  <c r="O1587" i="30"/>
  <c r="O1588" i="30"/>
  <c r="O1589" i="30"/>
  <c r="O1627" i="30"/>
  <c r="O1628" i="30"/>
  <c r="O1629" i="30"/>
  <c r="O1630" i="30"/>
  <c r="O1631" i="30"/>
  <c r="O1632" i="30"/>
  <c r="O1633" i="30"/>
  <c r="O1567" i="30"/>
  <c r="O1544" i="30"/>
  <c r="O1545" i="30"/>
  <c r="O1546" i="30"/>
  <c r="O1547" i="30"/>
  <c r="O1548" i="30"/>
  <c r="O1549" i="30"/>
  <c r="O1550" i="30"/>
  <c r="O1551" i="30"/>
  <c r="O1552" i="30"/>
  <c r="O1553" i="30"/>
  <c r="O1554" i="30"/>
  <c r="O1555" i="30"/>
  <c r="O1556" i="30"/>
  <c r="O1557" i="30"/>
  <c r="O1558" i="30"/>
  <c r="O1559" i="30"/>
  <c r="O1560" i="30"/>
  <c r="O1561" i="30"/>
  <c r="O1562" i="30"/>
  <c r="O1563" i="30"/>
  <c r="O1564" i="30"/>
  <c r="O1565" i="30"/>
  <c r="O2" i="30"/>
  <c r="O3" i="30"/>
  <c r="O3211" i="30"/>
  <c r="O3209" i="30"/>
  <c r="O8" i="30"/>
  <c r="O9" i="30"/>
  <c r="O10" i="30"/>
  <c r="O11" i="30"/>
  <c r="O12" i="30"/>
  <c r="O13" i="30"/>
  <c r="O14" i="30"/>
  <c r="O15" i="30"/>
  <c r="O16" i="30"/>
  <c r="O17" i="30"/>
  <c r="O18" i="30"/>
  <c r="O19" i="30"/>
  <c r="O20" i="30"/>
  <c r="O3207" i="30"/>
  <c r="O3212" i="30"/>
  <c r="O3213" i="30"/>
  <c r="O21" i="30"/>
  <c r="O22" i="30"/>
  <c r="O23" i="30"/>
  <c r="O24" i="30"/>
  <c r="O25" i="30"/>
  <c r="O26" i="30"/>
  <c r="O27" i="30"/>
  <c r="O3324" i="30"/>
  <c r="O28" i="30"/>
  <c r="O34" i="30"/>
  <c r="O35" i="30"/>
  <c r="O3206" i="30"/>
  <c r="O3208" i="30"/>
  <c r="O3210" i="30"/>
  <c r="O36" i="30"/>
  <c r="O37" i="30"/>
  <c r="O38" i="30"/>
  <c r="O39" i="30"/>
  <c r="O40" i="30"/>
  <c r="O41" i="30"/>
  <c r="O42" i="30"/>
  <c r="O43" i="30"/>
  <c r="O44" i="30"/>
  <c r="O45" i="30"/>
  <c r="O46" i="30"/>
  <c r="O47" i="30"/>
  <c r="O48" i="30"/>
  <c r="O49" i="30"/>
  <c r="O50" i="30"/>
  <c r="O51" i="30"/>
  <c r="O52" i="30"/>
  <c r="O53" i="30"/>
  <c r="O54" i="30"/>
  <c r="O55" i="30"/>
  <c r="O56" i="30"/>
  <c r="O57" i="30"/>
  <c r="O58" i="30"/>
  <c r="O59" i="30"/>
  <c r="O60" i="30"/>
  <c r="O61" i="30"/>
  <c r="O67" i="30"/>
  <c r="O68" i="30"/>
  <c r="O69" i="30"/>
  <c r="O70" i="30"/>
  <c r="O71" i="30"/>
  <c r="O72" i="30"/>
  <c r="O73" i="30"/>
  <c r="O74" i="30"/>
  <c r="O75" i="30"/>
  <c r="O76" i="30"/>
  <c r="O77" i="30"/>
  <c r="O78" i="30"/>
  <c r="O79" i="30"/>
  <c r="O80" i="30"/>
  <c r="O81" i="30"/>
  <c r="O82" i="30"/>
  <c r="O83" i="30"/>
  <c r="O84" i="30"/>
  <c r="O85" i="30"/>
  <c r="O86" i="30"/>
  <c r="O87" i="30"/>
  <c r="O88" i="30"/>
  <c r="O93" i="30"/>
  <c r="O94" i="30"/>
  <c r="O95" i="30"/>
  <c r="O96" i="30"/>
  <c r="O97" i="30"/>
  <c r="O98" i="30"/>
  <c r="O99" i="30"/>
  <c r="O100" i="30"/>
  <c r="O3199" i="30"/>
  <c r="O3200" i="30"/>
  <c r="O3201" i="30"/>
  <c r="O107" i="30"/>
  <c r="O108" i="30"/>
  <c r="O109" i="30"/>
  <c r="O110" i="30"/>
  <c r="O111" i="30"/>
  <c r="O112" i="30"/>
  <c r="O113" i="30"/>
  <c r="O114" i="30"/>
  <c r="O115" i="30"/>
  <c r="O116" i="30"/>
  <c r="O117" i="30"/>
  <c r="O118" i="30"/>
  <c r="O119" i="30"/>
  <c r="O120" i="30"/>
  <c r="O121" i="30"/>
  <c r="O127" i="30"/>
  <c r="O128" i="30"/>
  <c r="O129" i="30"/>
  <c r="O130" i="30"/>
  <c r="O131" i="30"/>
  <c r="O132" i="30"/>
  <c r="O133" i="30"/>
  <c r="O134" i="30"/>
  <c r="O135" i="30"/>
  <c r="O136" i="30"/>
  <c r="O137" i="30"/>
  <c r="O138" i="30"/>
  <c r="O139" i="30"/>
  <c r="O140" i="30"/>
  <c r="O186" i="30"/>
  <c r="O187" i="30"/>
  <c r="O188" i="30"/>
  <c r="O189" i="30"/>
  <c r="O190" i="30"/>
  <c r="O191" i="30"/>
  <c r="O192" i="30"/>
  <c r="O193" i="30"/>
  <c r="O194" i="30"/>
  <c r="O195" i="30"/>
  <c r="O196" i="30"/>
  <c r="O197" i="30"/>
  <c r="O198" i="30"/>
  <c r="O199" i="30"/>
  <c r="O200" i="30"/>
  <c r="O201" i="30"/>
  <c r="O202" i="30"/>
  <c r="O217" i="30"/>
  <c r="O218" i="30"/>
  <c r="O219" i="30"/>
  <c r="O220" i="30"/>
  <c r="O221" i="30"/>
  <c r="O222" i="30"/>
  <c r="O223" i="30"/>
  <c r="O224" i="30"/>
  <c r="O225" i="30"/>
  <c r="O226" i="30"/>
  <c r="O227" i="30"/>
  <c r="O228" i="30"/>
  <c r="O229" i="30"/>
  <c r="O230" i="30"/>
  <c r="O231" i="30"/>
  <c r="O232" i="30"/>
  <c r="O233" i="30"/>
  <c r="O248" i="30"/>
  <c r="O249" i="30"/>
  <c r="O250" i="30"/>
  <c r="O251" i="30"/>
  <c r="O252" i="30"/>
  <c r="O253" i="30"/>
  <c r="O254" i="30"/>
  <c r="O255" i="30"/>
  <c r="O256" i="30"/>
  <c r="O257" i="30"/>
  <c r="O258" i="30"/>
  <c r="O259" i="30"/>
  <c r="O260" i="30"/>
  <c r="O261" i="30"/>
  <c r="O276" i="30"/>
  <c r="O277" i="30"/>
  <c r="O278" i="30"/>
  <c r="O279" i="30"/>
  <c r="O280" i="30"/>
  <c r="O281" i="30"/>
  <c r="O282" i="30"/>
  <c r="O283" i="30"/>
  <c r="O284" i="30"/>
  <c r="O285" i="30"/>
  <c r="O286" i="30"/>
  <c r="O287" i="30"/>
  <c r="O288" i="30"/>
  <c r="O289" i="30"/>
  <c r="O304" i="30"/>
  <c r="O305" i="30"/>
  <c r="O306" i="30"/>
  <c r="O307" i="30"/>
  <c r="O308" i="30"/>
  <c r="O309" i="30"/>
  <c r="O310" i="30"/>
  <c r="O311" i="30"/>
  <c r="O312" i="30"/>
  <c r="O313" i="30"/>
  <c r="O314" i="30"/>
  <c r="O315" i="30"/>
  <c r="O316" i="30"/>
  <c r="O317" i="30"/>
  <c r="O318" i="30"/>
  <c r="O319" i="30"/>
  <c r="O327" i="30"/>
  <c r="O328" i="30"/>
  <c r="O329" i="30"/>
  <c r="O330" i="30"/>
  <c r="O331" i="30"/>
  <c r="O332" i="30"/>
  <c r="O333" i="30"/>
  <c r="O334" i="30"/>
  <c r="O335" i="30"/>
  <c r="O336" i="30"/>
  <c r="O337" i="30"/>
  <c r="O338" i="30"/>
  <c r="O339" i="30"/>
  <c r="O340" i="30"/>
  <c r="O341" i="30"/>
  <c r="O342" i="30"/>
  <c r="O343" i="30"/>
  <c r="O344" i="30"/>
  <c r="O345" i="30"/>
  <c r="O346" i="30"/>
  <c r="O347" i="30"/>
  <c r="O348" i="30"/>
  <c r="O349" i="30"/>
  <c r="O356" i="30"/>
  <c r="O357" i="30"/>
  <c r="O358" i="30"/>
  <c r="O359" i="30"/>
  <c r="O360" i="30"/>
  <c r="O361" i="30"/>
  <c r="O362" i="30"/>
  <c r="O363" i="30"/>
  <c r="O364" i="30"/>
  <c r="O365" i="30"/>
  <c r="O366" i="30"/>
  <c r="O367" i="30"/>
  <c r="O368" i="30"/>
  <c r="O369" i="30"/>
  <c r="O370" i="30"/>
  <c r="O371" i="30"/>
  <c r="O372" i="30"/>
  <c r="O373" i="30"/>
  <c r="O374" i="30"/>
  <c r="O375" i="30"/>
  <c r="O376" i="30"/>
  <c r="O377" i="30"/>
  <c r="O378" i="30"/>
  <c r="O385" i="30"/>
  <c r="O386" i="30"/>
  <c r="O387" i="30"/>
  <c r="O388" i="30"/>
  <c r="O389" i="30"/>
  <c r="O390" i="30"/>
  <c r="O391" i="30"/>
  <c r="O392" i="30"/>
  <c r="O393" i="30"/>
  <c r="O394" i="30"/>
  <c r="O395" i="30"/>
  <c r="O396" i="30"/>
  <c r="O397" i="30"/>
  <c r="O398" i="30"/>
  <c r="O399" i="30"/>
  <c r="O400" i="30"/>
  <c r="O401" i="30"/>
  <c r="O402" i="30"/>
  <c r="O403" i="30"/>
  <c r="O404" i="30"/>
  <c r="O405" i="30"/>
  <c r="O406" i="30"/>
  <c r="O407" i="30"/>
  <c r="O412" i="30"/>
  <c r="O413" i="30"/>
  <c r="O414" i="30"/>
  <c r="O415" i="30"/>
  <c r="O416" i="30"/>
  <c r="O417" i="30"/>
  <c r="O418" i="30"/>
  <c r="O419" i="30"/>
  <c r="O420" i="30"/>
  <c r="O421" i="30"/>
  <c r="O422" i="30"/>
  <c r="O423" i="30"/>
  <c r="O424" i="30"/>
  <c r="O425" i="30"/>
  <c r="O426" i="30"/>
  <c r="O427" i="30"/>
  <c r="O428" i="30"/>
  <c r="O429" i="30"/>
  <c r="O430" i="30"/>
  <c r="O431" i="30"/>
  <c r="O432" i="30"/>
  <c r="O495" i="30"/>
  <c r="O496" i="30"/>
  <c r="O497" i="30"/>
  <c r="O498" i="30"/>
  <c r="O499" i="30"/>
  <c r="O500" i="30"/>
  <c r="O501" i="30"/>
  <c r="O502" i="30"/>
  <c r="O503" i="30"/>
  <c r="O504" i="30"/>
  <c r="O505" i="30"/>
  <c r="O514" i="30"/>
  <c r="O515" i="30"/>
  <c r="O516" i="30"/>
  <c r="O517" i="30"/>
  <c r="O518" i="30"/>
  <c r="O519" i="30"/>
  <c r="O520" i="30"/>
  <c r="O521" i="30"/>
  <c r="O522" i="30"/>
  <c r="O523" i="30"/>
  <c r="O524" i="30"/>
  <c r="O525" i="30"/>
  <c r="O532" i="30"/>
  <c r="O533" i="30"/>
  <c r="O534" i="30"/>
  <c r="O535" i="30"/>
  <c r="O536" i="30"/>
  <c r="O537" i="30"/>
  <c r="O538" i="30"/>
  <c r="O539" i="30"/>
  <c r="O540" i="30"/>
  <c r="O541" i="30"/>
  <c r="O542" i="30"/>
  <c r="O543" i="30"/>
  <c r="O544" i="30"/>
  <c r="O545" i="30"/>
  <c r="O546" i="30"/>
  <c r="O547" i="30"/>
  <c r="O548" i="30"/>
  <c r="O549" i="30"/>
  <c r="O550" i="30"/>
  <c r="O556" i="30"/>
  <c r="O557" i="30"/>
  <c r="O558" i="30"/>
  <c r="O559" i="30"/>
  <c r="O560" i="30"/>
  <c r="O561" i="30"/>
  <c r="O562" i="30"/>
  <c r="O563" i="30"/>
  <c r="O564" i="30"/>
  <c r="O565" i="30"/>
  <c r="O566" i="30"/>
  <c r="O567" i="30"/>
  <c r="O568" i="30"/>
  <c r="O569" i="30"/>
  <c r="O570" i="30"/>
  <c r="O571" i="30"/>
  <c r="O572" i="30"/>
  <c r="O573" i="30"/>
  <c r="O574" i="30"/>
  <c r="O575" i="30"/>
  <c r="O601" i="30"/>
  <c r="O602" i="30"/>
  <c r="O603" i="30"/>
  <c r="O604" i="30"/>
  <c r="O605" i="30"/>
  <c r="O606" i="30"/>
  <c r="O607" i="30"/>
  <c r="O608" i="30"/>
  <c r="O609" i="30"/>
  <c r="O610" i="30"/>
  <c r="O611" i="30"/>
  <c r="O612" i="30"/>
  <c r="O613" i="30"/>
  <c r="O614" i="30"/>
  <c r="O615" i="30"/>
  <c r="O616" i="30"/>
  <c r="O617" i="30"/>
  <c r="O618" i="30"/>
  <c r="O619" i="30"/>
  <c r="O620" i="30"/>
  <c r="O627" i="30"/>
  <c r="O628" i="30"/>
  <c r="O629" i="30"/>
  <c r="O630" i="30"/>
  <c r="O631" i="30"/>
  <c r="O632" i="30"/>
  <c r="O633" i="30"/>
  <c r="O634" i="30"/>
  <c r="O635" i="30"/>
  <c r="O636" i="30"/>
  <c r="O637" i="30"/>
  <c r="O638" i="30"/>
  <c r="O639" i="30"/>
  <c r="O640" i="30"/>
  <c r="O641" i="30"/>
  <c r="O642" i="30"/>
  <c r="O643" i="30"/>
  <c r="O644" i="30"/>
  <c r="O645" i="30"/>
  <c r="O646" i="30"/>
  <c r="O647" i="30"/>
  <c r="O648" i="30"/>
  <c r="O649" i="30"/>
  <c r="O650" i="30"/>
  <c r="O651" i="30"/>
  <c r="O659" i="30"/>
  <c r="O660" i="30"/>
  <c r="O661" i="30"/>
  <c r="O662" i="30"/>
  <c r="O663" i="30"/>
  <c r="O664" i="30"/>
  <c r="O665" i="30"/>
  <c r="O666" i="30"/>
  <c r="O667" i="30"/>
  <c r="O668" i="30"/>
  <c r="O669" i="30"/>
  <c r="O670" i="30"/>
  <c r="O671" i="30"/>
  <c r="O672" i="30"/>
  <c r="O673" i="30"/>
  <c r="O674" i="30"/>
  <c r="O675" i="30"/>
  <c r="O676" i="30"/>
  <c r="O677" i="30"/>
  <c r="O678" i="30"/>
  <c r="O679" i="30"/>
  <c r="O680" i="30"/>
  <c r="O681" i="30"/>
  <c r="O682" i="30"/>
  <c r="O683" i="30"/>
  <c r="O689" i="30"/>
  <c r="O690" i="30"/>
  <c r="O691" i="30"/>
  <c r="O692" i="30"/>
  <c r="O693" i="30"/>
  <c r="O694" i="30"/>
  <c r="O695" i="30"/>
  <c r="O696" i="30"/>
  <c r="O697" i="30"/>
  <c r="O698" i="30"/>
  <c r="O699" i="30"/>
  <c r="O700" i="30"/>
  <c r="O701" i="30"/>
  <c r="O702" i="30"/>
  <c r="O703" i="30"/>
  <c r="O704" i="30"/>
  <c r="O705" i="30"/>
  <c r="O706" i="30"/>
  <c r="O707" i="30"/>
  <c r="O708" i="30"/>
  <c r="O709" i="30"/>
  <c r="O710" i="30"/>
  <c r="O711" i="30"/>
  <c r="O714" i="30"/>
  <c r="O715" i="30"/>
  <c r="O716" i="30"/>
  <c r="O717" i="30"/>
  <c r="O718" i="30"/>
  <c r="O719" i="30"/>
  <c r="O720" i="30"/>
  <c r="O721" i="30"/>
  <c r="O722" i="30"/>
  <c r="O3391" i="30"/>
  <c r="O723" i="30"/>
  <c r="O724" i="30"/>
  <c r="O725" i="30"/>
  <c r="O726" i="30"/>
  <c r="O727" i="30"/>
  <c r="O728" i="30"/>
  <c r="O729" i="30"/>
  <c r="O730" i="30"/>
  <c r="O731" i="30"/>
  <c r="O732" i="30"/>
  <c r="O1958" i="30"/>
  <c r="O1959" i="30"/>
  <c r="O1960" i="30"/>
  <c r="O1961" i="30"/>
  <c r="O1962" i="30"/>
  <c r="O1963" i="30"/>
  <c r="O1964" i="30"/>
  <c r="O1977" i="30"/>
  <c r="O1978" i="30"/>
  <c r="O1979" i="30"/>
  <c r="O1980" i="30"/>
  <c r="O1981" i="30"/>
  <c r="O1982" i="30"/>
  <c r="O1983" i="30"/>
  <c r="O1997" i="30"/>
  <c r="O1998" i="30"/>
  <c r="O1999" i="30"/>
  <c r="O2000" i="30"/>
  <c r="O2001" i="30"/>
  <c r="O2002" i="30"/>
  <c r="O2003" i="30"/>
  <c r="O2004" i="30"/>
  <c r="O2005" i="30"/>
  <c r="O2006" i="30"/>
  <c r="O2007" i="30"/>
  <c r="O2008" i="30"/>
  <c r="O2009" i="30"/>
  <c r="O2020" i="30"/>
  <c r="O2021" i="30"/>
  <c r="O2023" i="30"/>
  <c r="O2024" i="30"/>
  <c r="O2025" i="30"/>
  <c r="O2026" i="30"/>
  <c r="O2027" i="30"/>
  <c r="O2028" i="30"/>
  <c r="O2029" i="30"/>
  <c r="O2030" i="30"/>
  <c r="O2031" i="30"/>
  <c r="O2032" i="30"/>
  <c r="O2033" i="30"/>
  <c r="O2044" i="30"/>
  <c r="O2045" i="30"/>
  <c r="O2046" i="30"/>
  <c r="O2047" i="30"/>
  <c r="O2048" i="30"/>
  <c r="O2049" i="30"/>
  <c r="O2050" i="30"/>
  <c r="O2051" i="30"/>
  <c r="O2052" i="30"/>
  <c r="O2053" i="30"/>
  <c r="O2055" i="30"/>
  <c r="O2062" i="30"/>
  <c r="O2063" i="30"/>
  <c r="O2064" i="30"/>
  <c r="O2065" i="30"/>
  <c r="O2066" i="30"/>
  <c r="O2067" i="30"/>
  <c r="O2068" i="30"/>
  <c r="O2069" i="30"/>
  <c r="O2080" i="30"/>
  <c r="O2081" i="30"/>
  <c r="O2082" i="30"/>
  <c r="O2083" i="30"/>
  <c r="O2085" i="30"/>
  <c r="O2086" i="30"/>
  <c r="O2097" i="30"/>
  <c r="O2098" i="30"/>
  <c r="O2099" i="30"/>
  <c r="O2100" i="30"/>
  <c r="O2101" i="30"/>
  <c r="O2102" i="30"/>
  <c r="O2103" i="30"/>
  <c r="O2104" i="30"/>
  <c r="O2105" i="30"/>
  <c r="O2106" i="30"/>
  <c r="O2113" i="30"/>
  <c r="O2114" i="30"/>
  <c r="O2115" i="30"/>
  <c r="O2117" i="30"/>
  <c r="O2118" i="30"/>
  <c r="O2119" i="30"/>
  <c r="O2120" i="30"/>
  <c r="O2121" i="30"/>
  <c r="O2122" i="30"/>
  <c r="O2123" i="30"/>
  <c r="O2124" i="30"/>
  <c r="O2125" i="30"/>
  <c r="O2126" i="30"/>
  <c r="O2136" i="30"/>
  <c r="O2137" i="30"/>
  <c r="O2138" i="30"/>
  <c r="O2139" i="30"/>
  <c r="O2140" i="30"/>
  <c r="O2141" i="30"/>
  <c r="O2142" i="30"/>
  <c r="O2143" i="30"/>
  <c r="O2144" i="30"/>
  <c r="O2145" i="30"/>
  <c r="O2146" i="30"/>
  <c r="O2147" i="30"/>
  <c r="O2182" i="30"/>
  <c r="O2183" i="30"/>
  <c r="O2184" i="30"/>
  <c r="O2185" i="30"/>
  <c r="O2186" i="30"/>
  <c r="O2187" i="30"/>
  <c r="O2188" i="30"/>
  <c r="O2190" i="30"/>
  <c r="O2202" i="30"/>
  <c r="O2203" i="30"/>
  <c r="O2204" i="30"/>
  <c r="O2205" i="30"/>
  <c r="O2206" i="30"/>
  <c r="O2208" i="30"/>
  <c r="O2209" i="30"/>
  <c r="O2210" i="30"/>
  <c r="O2211" i="30"/>
  <c r="O2212" i="30"/>
  <c r="O2242" i="30"/>
  <c r="O2243" i="30"/>
  <c r="O2244" i="30"/>
  <c r="O2245" i="30"/>
  <c r="O2246" i="30"/>
  <c r="O2247" i="30"/>
  <c r="O2273" i="30"/>
  <c r="O2274" i="30"/>
  <c r="O2275" i="30"/>
  <c r="O2276" i="30"/>
  <c r="O2277" i="30"/>
  <c r="O2278" i="30"/>
  <c r="O2279" i="30"/>
  <c r="O2280" i="30"/>
  <c r="O2281" i="30"/>
  <c r="O2282" i="30"/>
  <c r="O2291" i="30"/>
  <c r="O2292" i="30"/>
  <c r="O2293" i="30"/>
  <c r="O2294" i="30"/>
  <c r="O2295" i="30"/>
  <c r="O2296" i="30"/>
  <c r="O2297" i="30"/>
  <c r="O2298" i="30"/>
  <c r="O2299" i="30"/>
  <c r="O2300" i="30"/>
  <c r="O2301" i="30"/>
  <c r="O2302" i="30"/>
  <c r="O2304" i="30"/>
  <c r="O2305" i="30"/>
  <c r="O2306" i="30"/>
  <c r="O2307" i="30"/>
  <c r="O2308" i="30"/>
  <c r="O2309" i="30"/>
  <c r="O2310" i="30"/>
  <c r="O2318" i="30"/>
  <c r="O2319" i="30"/>
  <c r="O2320" i="30"/>
  <c r="O2321" i="30"/>
  <c r="O2322" i="30"/>
  <c r="O2323" i="30"/>
  <c r="O2324" i="30"/>
  <c r="O2325" i="30"/>
  <c r="O2332" i="30"/>
  <c r="O2333" i="30"/>
  <c r="O2334" i="30"/>
  <c r="O2335" i="30"/>
  <c r="O2336" i="30"/>
  <c r="O2337" i="30"/>
  <c r="O2338" i="30"/>
  <c r="O2339" i="30"/>
  <c r="O2340" i="30"/>
  <c r="O2341" i="30"/>
  <c r="O2343" i="30"/>
  <c r="O2344" i="30"/>
  <c r="O2345" i="30"/>
  <c r="O2346" i="30"/>
  <c r="O2347" i="30"/>
  <c r="O2361" i="30"/>
  <c r="O2362" i="30"/>
  <c r="O2364" i="30"/>
  <c r="O2365" i="30"/>
  <c r="O2366" i="30"/>
  <c r="O2367" i="30"/>
  <c r="O2368" i="30"/>
  <c r="O2369" i="30"/>
  <c r="O2370" i="30"/>
  <c r="O2371" i="30"/>
  <c r="O2377" i="30"/>
  <c r="O2378" i="30"/>
  <c r="O2379" i="30"/>
  <c r="O2380" i="30"/>
  <c r="O2382" i="30"/>
  <c r="O2383" i="30"/>
  <c r="O2385" i="30"/>
  <c r="O2386" i="30"/>
  <c r="O2409" i="30"/>
  <c r="O2410" i="30"/>
  <c r="O2411" i="30"/>
  <c r="O2412" i="30"/>
  <c r="O2413" i="30"/>
  <c r="O2414" i="30"/>
  <c r="O2415" i="30"/>
  <c r="O2416" i="30"/>
  <c r="O2417" i="30"/>
  <c r="O2418" i="30"/>
  <c r="O2436" i="30"/>
  <c r="O2437" i="30"/>
  <c r="O2438" i="30"/>
  <c r="O2439" i="30"/>
  <c r="O2440" i="30"/>
  <c r="O2441" i="30"/>
  <c r="O2442" i="30"/>
  <c r="O2443" i="30"/>
  <c r="O2444" i="30"/>
  <c r="O2446" i="30"/>
  <c r="O2348" i="30"/>
  <c r="O2349" i="30"/>
  <c r="O2350" i="30"/>
  <c r="O2351" i="30"/>
  <c r="O2352" i="30"/>
  <c r="O2353" i="30"/>
  <c r="O2354" i="30"/>
  <c r="O2355" i="30"/>
  <c r="O2462" i="30"/>
  <c r="O2463" i="30"/>
  <c r="O2464" i="30"/>
  <c r="O2465" i="30"/>
  <c r="O2466" i="30"/>
  <c r="O2467" i="30"/>
  <c r="O2468" i="30"/>
  <c r="O2469" i="30"/>
  <c r="O2470" i="30"/>
  <c r="O2471" i="30"/>
  <c r="O2449" i="30"/>
  <c r="O2450" i="30"/>
  <c r="O2451" i="30"/>
  <c r="O2452" i="30"/>
  <c r="O2454" i="30"/>
  <c r="O2455" i="30"/>
  <c r="O2456" i="30"/>
  <c r="O2457" i="30"/>
  <c r="O2458" i="30"/>
  <c r="O2459" i="30"/>
  <c r="O652" i="30"/>
  <c r="O684" i="30"/>
  <c r="O908" i="30"/>
  <c r="O909" i="30"/>
  <c r="O910" i="30"/>
  <c r="O911" i="30"/>
  <c r="O912" i="30"/>
  <c r="O913" i="30"/>
  <c r="O914" i="30"/>
  <c r="O915" i="30"/>
  <c r="O916" i="30"/>
  <c r="O917" i="30"/>
  <c r="O918" i="30"/>
  <c r="O919" i="30"/>
  <c r="O920" i="30"/>
  <c r="O921" i="30"/>
  <c r="O922" i="30"/>
  <c r="O101" i="30"/>
  <c r="O141" i="30"/>
  <c r="O653" i="30"/>
  <c r="O685" i="30"/>
  <c r="O551" i="30"/>
  <c r="O576" i="30"/>
  <c r="O621" i="30"/>
  <c r="O923" i="30"/>
  <c r="O924" i="30"/>
  <c r="O925" i="30"/>
  <c r="O735" i="30"/>
  <c r="O736" i="30"/>
  <c r="O737" i="30"/>
  <c r="O738" i="30"/>
  <c r="O739" i="30"/>
  <c r="O740" i="30"/>
  <c r="O741" i="30"/>
  <c r="O742" i="30"/>
  <c r="O743" i="30"/>
  <c r="O744" i="30"/>
  <c r="O745" i="30"/>
  <c r="O746" i="30"/>
  <c r="O747" i="30"/>
  <c r="O748" i="30"/>
  <c r="O749" i="30"/>
  <c r="O750" i="30"/>
  <c r="O751" i="30"/>
  <c r="O752" i="30"/>
  <c r="O753" i="30"/>
  <c r="O754" i="30"/>
  <c r="O755" i="30"/>
  <c r="O756" i="30"/>
  <c r="O757" i="30"/>
  <c r="O758" i="30"/>
  <c r="O759" i="30"/>
  <c r="O760" i="30"/>
  <c r="O761" i="30"/>
  <c r="O2490" i="30"/>
  <c r="O2491" i="30"/>
  <c r="O2492" i="30"/>
  <c r="O2493" i="30"/>
  <c r="O2494" i="30"/>
  <c r="O2495" i="30"/>
  <c r="O2497" i="30"/>
  <c r="O2498" i="30"/>
  <c r="O764" i="30"/>
  <c r="O765" i="30"/>
  <c r="O766" i="30"/>
  <c r="O767" i="30"/>
  <c r="O768" i="30"/>
  <c r="O769" i="30"/>
  <c r="O770" i="30"/>
  <c r="O771" i="30"/>
  <c r="O772" i="30"/>
  <c r="O773" i="30"/>
  <c r="O774" i="30"/>
  <c r="O775" i="30"/>
  <c r="O776" i="30"/>
  <c r="O777" i="30"/>
  <c r="O778" i="30"/>
  <c r="O779" i="30"/>
  <c r="O780" i="30"/>
  <c r="O781" i="30"/>
  <c r="O782" i="30"/>
  <c r="O783" i="30"/>
  <c r="O784" i="30"/>
  <c r="O785" i="30"/>
  <c r="O786" i="30"/>
  <c r="O787" i="30"/>
  <c r="O788" i="30"/>
  <c r="O789" i="30"/>
  <c r="O798" i="30"/>
  <c r="O799" i="30"/>
  <c r="O800" i="30"/>
  <c r="O801" i="30"/>
  <c r="O802" i="30"/>
  <c r="O803" i="30"/>
  <c r="O804" i="30"/>
  <c r="O805" i="30"/>
  <c r="O806" i="30"/>
  <c r="O807" i="30"/>
  <c r="O808" i="30"/>
  <c r="O809" i="30"/>
  <c r="O810" i="30"/>
  <c r="O811" i="30"/>
  <c r="O812" i="30"/>
  <c r="O813" i="30"/>
  <c r="O814" i="30"/>
  <c r="O815" i="30"/>
  <c r="O816" i="30"/>
  <c r="O817" i="30"/>
  <c r="O818" i="30"/>
  <c r="O819" i="30"/>
  <c r="O820" i="30"/>
  <c r="O821" i="30"/>
  <c r="O822" i="30"/>
  <c r="O823" i="30"/>
  <c r="O824" i="30"/>
  <c r="O825" i="30"/>
  <c r="O826" i="30"/>
  <c r="O827" i="30"/>
  <c r="O156" i="30"/>
  <c r="O157" i="30"/>
  <c r="O158" i="30"/>
  <c r="O159" i="30"/>
  <c r="O160" i="30"/>
  <c r="O161" i="30"/>
  <c r="O162" i="30"/>
  <c r="O163" i="30"/>
  <c r="O164" i="30"/>
  <c r="O165" i="30"/>
  <c r="O166" i="30"/>
  <c r="O167" i="30"/>
  <c r="O168" i="30"/>
  <c r="O169" i="30"/>
  <c r="O170" i="30"/>
  <c r="O171" i="30"/>
  <c r="O936" i="30"/>
  <c r="O937" i="30"/>
  <c r="O938" i="30"/>
  <c r="O939" i="30"/>
  <c r="O940" i="30"/>
  <c r="O941" i="30"/>
  <c r="O942" i="30"/>
  <c r="O943" i="30"/>
  <c r="O944" i="30"/>
  <c r="O945" i="30"/>
  <c r="O946" i="30"/>
  <c r="O947" i="30"/>
  <c r="O948" i="30"/>
  <c r="O949" i="30"/>
  <c r="O950" i="30"/>
  <c r="O951" i="30"/>
  <c r="O952" i="30"/>
  <c r="O953" i="30"/>
  <c r="O172" i="30"/>
  <c r="O203" i="30"/>
  <c r="O234" i="30"/>
  <c r="O262" i="30"/>
  <c r="O290" i="30"/>
  <c r="O320" i="30"/>
  <c r="O2148" i="30"/>
  <c r="O552" i="30"/>
  <c r="O553" i="30"/>
  <c r="O622" i="30"/>
  <c r="O577" i="30"/>
  <c r="O2476" i="30"/>
  <c r="O2477" i="30"/>
  <c r="O2478" i="30"/>
  <c r="O2479" i="30"/>
  <c r="O2480" i="30"/>
  <c r="O2481" i="30"/>
  <c r="O2482" i="30"/>
  <c r="O1435" i="30"/>
  <c r="O1436" i="30"/>
  <c r="O1437" i="30"/>
  <c r="O1438" i="30"/>
  <c r="O1439" i="30"/>
  <c r="O1440" i="30"/>
  <c r="O1441" i="30"/>
  <c r="O1442" i="30"/>
  <c r="O1443" i="30"/>
  <c r="O1444" i="30"/>
  <c r="O1445" i="30"/>
  <c r="O1446" i="30"/>
  <c r="O1447" i="30"/>
  <c r="O1448" i="30"/>
  <c r="O1449" i="30"/>
  <c r="O1450" i="30"/>
  <c r="O1451" i="30"/>
  <c r="O1452" i="30"/>
  <c r="O1463" i="30"/>
  <c r="O1464" i="30"/>
  <c r="O1465" i="30"/>
  <c r="O1466" i="30"/>
  <c r="O1467" i="30"/>
  <c r="O1468" i="30"/>
  <c r="O1469" i="30"/>
  <c r="O1470" i="30"/>
  <c r="O1471" i="30"/>
  <c r="O1472" i="30"/>
  <c r="O1473" i="30"/>
  <c r="O1474" i="30"/>
  <c r="O1475" i="30"/>
  <c r="O1476" i="30"/>
  <c r="O1477" i="30"/>
  <c r="O1478" i="30"/>
  <c r="O1479" i="30"/>
  <c r="O961" i="30"/>
  <c r="O962" i="30"/>
  <c r="O963" i="30"/>
  <c r="O964" i="30"/>
  <c r="O965" i="30"/>
  <c r="O966" i="30"/>
  <c r="O967" i="30"/>
  <c r="O968" i="30"/>
  <c r="O969" i="30"/>
  <c r="O970" i="30"/>
  <c r="O971" i="30"/>
  <c r="O972" i="30"/>
  <c r="O973" i="30"/>
  <c r="O974" i="30"/>
  <c r="O975" i="30"/>
  <c r="O976" i="30"/>
  <c r="O977" i="30"/>
  <c r="O978" i="30"/>
  <c r="O979" i="30"/>
  <c r="O980" i="30"/>
  <c r="O981" i="30"/>
  <c r="O982" i="30"/>
  <c r="O983" i="30"/>
  <c r="O984" i="30"/>
  <c r="O985" i="30"/>
  <c r="O986" i="30"/>
  <c r="O995" i="30"/>
  <c r="O996" i="30"/>
  <c r="O997" i="30"/>
  <c r="O998" i="30"/>
  <c r="O999" i="30"/>
  <c r="O1000" i="30"/>
  <c r="O1001" i="30"/>
  <c r="O1002" i="30"/>
  <c r="O1003" i="30"/>
  <c r="O1004" i="30"/>
  <c r="O1005" i="30"/>
  <c r="O1006" i="30"/>
  <c r="O1007" i="30"/>
  <c r="O1008" i="30"/>
  <c r="O1009" i="30"/>
  <c r="O1010" i="30"/>
  <c r="O1011" i="30"/>
  <c r="O1012" i="30"/>
  <c r="O1013" i="30"/>
  <c r="O3325" i="30"/>
  <c r="O1014" i="30"/>
  <c r="O1015" i="30"/>
  <c r="O1016" i="30"/>
  <c r="O3358" i="30"/>
  <c r="O1017" i="30"/>
  <c r="O1018" i="30"/>
  <c r="O1114" i="30"/>
  <c r="O1115" i="30"/>
  <c r="O1116" i="30"/>
  <c r="O1117" i="30"/>
  <c r="O1118" i="30"/>
  <c r="O1119" i="30"/>
  <c r="O1120" i="30"/>
  <c r="O1121" i="30"/>
  <c r="O1122" i="30"/>
  <c r="O1123" i="30"/>
  <c r="O1124" i="30"/>
  <c r="O1125" i="30"/>
  <c r="O1126" i="30"/>
  <c r="O1127" i="30"/>
  <c r="O1128" i="30"/>
  <c r="O1129" i="30"/>
  <c r="O1130" i="30"/>
  <c r="O1131" i="30"/>
  <c r="O1132" i="30"/>
  <c r="O1133" i="30"/>
  <c r="O1134" i="30"/>
  <c r="O1142" i="30"/>
  <c r="O1143" i="30"/>
  <c r="O1144" i="30"/>
  <c r="O1145" i="30"/>
  <c r="O1146" i="30"/>
  <c r="O1147" i="30"/>
  <c r="O1148" i="30"/>
  <c r="O1149" i="30"/>
  <c r="O1150" i="30"/>
  <c r="O1151" i="30"/>
  <c r="O1152" i="30"/>
  <c r="O1153" i="30"/>
  <c r="O1154" i="30"/>
  <c r="O1155" i="30"/>
  <c r="O1156" i="30"/>
  <c r="O1157" i="30"/>
  <c r="O1158" i="30"/>
  <c r="O1159" i="30"/>
  <c r="O1160" i="30"/>
  <c r="O1161" i="30"/>
  <c r="O1162" i="30"/>
  <c r="O1163" i="30"/>
  <c r="O263" i="30"/>
  <c r="O1332" i="30"/>
  <c r="O1333" i="30"/>
  <c r="O1334" i="30"/>
  <c r="O1335" i="30"/>
  <c r="O1336" i="30"/>
  <c r="O1337" i="30"/>
  <c r="O1338" i="30"/>
  <c r="O1339" i="30"/>
  <c r="O1340" i="30"/>
  <c r="O1341" i="30"/>
  <c r="O1342" i="30"/>
  <c r="O1343" i="30"/>
  <c r="O1344" i="30"/>
  <c r="O1345" i="30"/>
  <c r="O1346" i="30"/>
  <c r="O1313" i="30"/>
  <c r="O1314" i="30"/>
  <c r="O1315" i="30"/>
  <c r="O1316" i="30"/>
  <c r="O1317" i="30"/>
  <c r="O1318" i="30"/>
  <c r="O1319" i="30"/>
  <c r="O1320" i="30"/>
  <c r="O1321" i="30"/>
  <c r="O1322" i="30"/>
  <c r="O1325" i="30"/>
  <c r="O1355" i="30"/>
  <c r="O1356" i="30"/>
  <c r="O1357" i="30"/>
  <c r="O1358" i="30"/>
  <c r="O1359" i="30"/>
  <c r="O1360" i="30"/>
  <c r="O1361" i="30"/>
  <c r="O1362" i="30"/>
  <c r="O1363" i="30"/>
  <c r="O1364" i="30"/>
  <c r="O1365" i="30"/>
  <c r="O1366" i="30"/>
  <c r="O1367" i="30"/>
  <c r="O1171" i="30"/>
  <c r="O1172" i="30"/>
  <c r="O1173" i="30"/>
  <c r="O1174" i="30"/>
  <c r="O1175" i="30"/>
  <c r="O1176" i="30"/>
  <c r="O1178" i="30"/>
  <c r="O1179" i="30"/>
  <c r="O1180" i="30"/>
  <c r="O1181" i="30"/>
  <c r="O1182" i="30"/>
  <c r="O1183" i="30"/>
  <c r="O1184" i="30"/>
  <c r="O1185" i="30"/>
  <c r="O1186" i="30"/>
  <c r="O1187" i="30"/>
  <c r="O1188" i="30"/>
  <c r="O1189" i="30"/>
  <c r="O1190" i="30"/>
  <c r="O1191" i="30"/>
  <c r="O1192" i="30"/>
  <c r="O1193" i="30"/>
  <c r="O1201" i="30"/>
  <c r="O1202" i="30"/>
  <c r="O1203" i="30"/>
  <c r="O1204" i="30"/>
  <c r="O1205" i="30"/>
  <c r="O1206" i="30"/>
  <c r="O1208" i="30"/>
  <c r="O1209" i="30"/>
  <c r="O1210" i="30"/>
  <c r="O1211" i="30"/>
  <c r="O1212" i="30"/>
  <c r="O1213" i="30"/>
  <c r="O1214" i="30"/>
  <c r="O1215" i="30"/>
  <c r="O1216" i="30"/>
  <c r="O1217" i="30"/>
  <c r="O1218" i="30"/>
  <c r="O1219" i="30"/>
  <c r="O1220" i="30"/>
  <c r="O1221" i="30"/>
  <c r="O1222" i="30"/>
  <c r="O835" i="30"/>
  <c r="O836" i="30"/>
  <c r="O837" i="30"/>
  <c r="O838" i="30"/>
  <c r="O839" i="30"/>
  <c r="O840" i="30"/>
  <c r="O841" i="30"/>
  <c r="O842" i="30"/>
  <c r="O843" i="30"/>
  <c r="O844" i="30"/>
  <c r="O845" i="30"/>
  <c r="O846" i="30"/>
  <c r="O847" i="30"/>
  <c r="O848" i="30"/>
  <c r="O849" i="30"/>
  <c r="O850" i="30"/>
  <c r="O851" i="30"/>
  <c r="O852" i="30"/>
  <c r="O853" i="30"/>
  <c r="O854" i="30"/>
  <c r="O855" i="30"/>
  <c r="O856" i="30"/>
  <c r="O857" i="30"/>
  <c r="O858" i="30"/>
  <c r="O859" i="30"/>
  <c r="O860" i="30"/>
  <c r="O861" i="30"/>
  <c r="O862" i="30"/>
  <c r="O863" i="30"/>
  <c r="O506" i="30"/>
  <c r="O507" i="30"/>
  <c r="O508" i="30"/>
  <c r="O509" i="30"/>
  <c r="O526" i="30"/>
  <c r="O527" i="30"/>
  <c r="O528" i="30"/>
  <c r="O529" i="30"/>
  <c r="O350" i="30"/>
  <c r="O379" i="30"/>
  <c r="O408" i="30"/>
  <c r="O1033" i="30"/>
  <c r="O1028" i="30"/>
  <c r="O1034" i="30"/>
  <c r="O1035" i="30"/>
  <c r="O1036" i="30"/>
  <c r="O1037" i="30"/>
  <c r="O1038" i="30"/>
  <c r="O1039" i="30"/>
  <c r="O1040" i="30"/>
  <c r="O1041" i="30"/>
  <c r="O1042" i="30"/>
  <c r="O1043" i="30"/>
  <c r="O1044" i="30"/>
  <c r="O1045" i="30"/>
  <c r="O1046" i="30"/>
  <c r="O1047" i="30"/>
  <c r="O1048" i="30"/>
  <c r="O1049" i="30"/>
  <c r="O1029" i="30"/>
  <c r="O1050" i="30"/>
  <c r="O122" i="30"/>
  <c r="O142" i="30"/>
  <c r="O654" i="30"/>
  <c r="O655" i="30"/>
  <c r="O3390" i="30"/>
  <c r="O686" i="30"/>
  <c r="O2503" i="30"/>
  <c r="O2504" i="30"/>
  <c r="O2505" i="30"/>
  <c r="O2506" i="30"/>
  <c r="O2483" i="30"/>
  <c r="O2507" i="30"/>
  <c r="O2484" i="30"/>
  <c r="O2508" i="30"/>
  <c r="O2509" i="30"/>
  <c r="O2499" i="30"/>
  <c r="O2485" i="30"/>
  <c r="O2510" i="30"/>
  <c r="O1194" i="30"/>
  <c r="O2219" i="30"/>
  <c r="O2221" i="30"/>
  <c r="O2222" i="30"/>
  <c r="O2223" i="30"/>
  <c r="O2224" i="30"/>
  <c r="O2225" i="30"/>
  <c r="O2226" i="30"/>
  <c r="O987" i="30"/>
  <c r="O1019" i="30"/>
  <c r="O173" i="30"/>
  <c r="O204" i="30"/>
  <c r="O235" i="30"/>
  <c r="O291" i="30"/>
  <c r="O321" i="30"/>
  <c r="O926" i="30"/>
  <c r="O927" i="30"/>
  <c r="O954" i="30"/>
  <c r="O1453" i="30"/>
  <c r="O1480" i="30"/>
  <c r="O1135" i="30"/>
  <c r="O1164" i="30"/>
  <c r="O2163" i="30"/>
  <c r="O2164" i="30"/>
  <c r="O2165" i="30"/>
  <c r="O2168" i="30"/>
  <c r="O2169" i="30"/>
  <c r="O2391" i="30"/>
  <c r="O2392" i="30"/>
  <c r="O2393" i="30"/>
  <c r="O2394" i="30"/>
  <c r="O2395" i="30"/>
  <c r="O2396" i="30"/>
  <c r="O2397" i="30"/>
  <c r="O2398" i="30"/>
  <c r="O2399" i="30"/>
  <c r="O2400" i="30"/>
  <c r="O2401" i="30"/>
  <c r="O2403" i="30"/>
  <c r="O2404" i="30"/>
  <c r="O1226" i="30"/>
  <c r="O1227" i="30"/>
  <c r="O1228" i="30"/>
  <c r="O1229" i="30"/>
  <c r="O1230" i="30"/>
  <c r="O1231" i="30"/>
  <c r="O1232" i="30"/>
  <c r="O1233" i="30"/>
  <c r="O1234" i="30"/>
  <c r="O1235" i="30"/>
  <c r="O1236" i="30"/>
  <c r="O1237" i="30"/>
  <c r="O1238" i="30"/>
  <c r="O1239" i="30"/>
  <c r="O1240" i="30"/>
  <c r="O1241" i="30"/>
  <c r="O1242" i="30"/>
  <c r="O1243" i="30"/>
  <c r="O1244" i="30"/>
  <c r="O1245" i="30"/>
  <c r="O2424" i="30"/>
  <c r="O2425" i="30"/>
  <c r="O2427" i="30"/>
  <c r="O2428" i="30"/>
  <c r="O2429" i="30"/>
  <c r="O2430" i="30"/>
  <c r="O2431" i="30"/>
  <c r="O2254" i="30"/>
  <c r="O2255" i="30"/>
  <c r="O2256" i="30"/>
  <c r="O2257" i="30"/>
  <c r="O2258" i="30"/>
  <c r="O2259" i="30"/>
  <c r="O2260" i="30"/>
  <c r="O2261" i="30"/>
  <c r="O2262" i="30"/>
  <c r="O2263" i="30"/>
  <c r="O2264" i="30"/>
  <c r="O2265" i="30"/>
  <c r="O2266" i="30"/>
  <c r="O870" i="30"/>
  <c r="O871" i="30"/>
  <c r="O872" i="30"/>
  <c r="O873" i="30"/>
  <c r="O874" i="30"/>
  <c r="O875" i="30"/>
  <c r="O876" i="30"/>
  <c r="O877" i="30"/>
  <c r="O878" i="30"/>
  <c r="O879" i="30"/>
  <c r="O880" i="30"/>
  <c r="O881" i="30"/>
  <c r="O882" i="30"/>
  <c r="O883" i="30"/>
  <c r="O884" i="30"/>
  <c r="O885" i="30"/>
  <c r="O886" i="30"/>
  <c r="O887" i="30"/>
  <c r="O888" i="30"/>
  <c r="O889" i="30"/>
  <c r="O890" i="30"/>
  <c r="O891" i="30"/>
  <c r="O892" i="30"/>
  <c r="O893" i="30"/>
  <c r="O894" i="30"/>
  <c r="O895" i="30"/>
  <c r="O896" i="30"/>
  <c r="O897" i="30"/>
  <c r="O898" i="30"/>
  <c r="O899" i="30"/>
  <c r="O2514" i="30"/>
  <c r="O2515" i="30"/>
  <c r="O2516" i="30"/>
  <c r="O2517" i="30"/>
  <c r="O2518" i="30"/>
  <c r="O2519" i="30"/>
  <c r="O2520" i="30"/>
  <c r="O2521" i="30"/>
  <c r="O2522" i="30"/>
  <c r="O2070" i="30"/>
  <c r="O2303" i="30"/>
  <c r="O2227" i="30"/>
  <c r="O828" i="30"/>
  <c r="O29" i="30"/>
  <c r="O30" i="30"/>
  <c r="O31" i="30"/>
  <c r="O2572" i="30"/>
  <c r="O2573" i="30"/>
  <c r="O2574" i="30"/>
  <c r="O2575" i="30"/>
  <c r="O2576" i="30"/>
  <c r="O2577" i="30"/>
  <c r="O2578" i="30"/>
  <c r="O2579" i="30"/>
  <c r="O2582" i="30"/>
  <c r="O2583" i="30"/>
  <c r="O2584" i="30"/>
  <c r="O2585" i="30"/>
  <c r="O2588" i="30"/>
  <c r="O2589" i="30"/>
  <c r="O2590" i="30"/>
  <c r="O2591" i="30"/>
  <c r="O2592" i="30"/>
  <c r="O2593" i="30"/>
  <c r="O433" i="30"/>
  <c r="O434" i="30"/>
  <c r="O435" i="30"/>
  <c r="O436" i="30"/>
  <c r="O437" i="30"/>
  <c r="O438" i="30"/>
  <c r="O439" i="30"/>
  <c r="O440" i="30"/>
  <c r="O441" i="30"/>
  <c r="O442" i="30"/>
  <c r="O443" i="30"/>
  <c r="O444" i="30"/>
  <c r="O445" i="30"/>
  <c r="O446" i="30"/>
  <c r="O447" i="30"/>
  <c r="O448" i="30"/>
  <c r="O449" i="30"/>
  <c r="O450" i="30"/>
  <c r="O451" i="30"/>
  <c r="O452" i="30"/>
  <c r="O453" i="30"/>
  <c r="O454" i="30"/>
  <c r="O455" i="30"/>
  <c r="O456" i="30"/>
  <c r="O457" i="30"/>
  <c r="O458" i="30"/>
  <c r="O459" i="30"/>
  <c r="O460" i="30"/>
  <c r="O461" i="30"/>
  <c r="O462" i="30"/>
  <c r="O463" i="30"/>
  <c r="O464" i="30"/>
  <c r="O465" i="30"/>
  <c r="O466" i="30"/>
  <c r="O467" i="30"/>
  <c r="O468" i="30"/>
  <c r="O469" i="30"/>
  <c r="O470" i="30"/>
  <c r="O473" i="30"/>
  <c r="O474" i="30"/>
  <c r="O475" i="30"/>
  <c r="O476" i="30"/>
  <c r="O477" i="30"/>
  <c r="O478" i="30"/>
  <c r="O479" i="30"/>
  <c r="O480" i="30"/>
  <c r="O481" i="30"/>
  <c r="O482" i="30"/>
  <c r="O483" i="30"/>
  <c r="O484" i="30"/>
  <c r="O485" i="30"/>
  <c r="O486" i="30"/>
  <c r="O487" i="30"/>
  <c r="O488" i="30"/>
  <c r="O489" i="30"/>
  <c r="O490" i="30"/>
  <c r="O580" i="30"/>
  <c r="O581" i="30"/>
  <c r="O582" i="30"/>
  <c r="O583" i="30"/>
  <c r="O584" i="30"/>
  <c r="O585" i="30"/>
  <c r="O586" i="30"/>
  <c r="O587" i="30"/>
  <c r="O588" i="30"/>
  <c r="O589" i="30"/>
  <c r="O590" i="30"/>
  <c r="O591" i="30"/>
  <c r="O592" i="30"/>
  <c r="O593" i="30"/>
  <c r="O594" i="30"/>
  <c r="O595" i="30"/>
  <c r="O596" i="30"/>
  <c r="O597" i="30"/>
  <c r="O598" i="30"/>
  <c r="O2595" i="30"/>
  <c r="O2596" i="30"/>
  <c r="O2597" i="30"/>
  <c r="O2598" i="30"/>
  <c r="O2599" i="30"/>
  <c r="O2600" i="30"/>
  <c r="O2561" i="30"/>
  <c r="O2562" i="30"/>
  <c r="O2563" i="30"/>
  <c r="O2564" i="30"/>
  <c r="O2565" i="30"/>
  <c r="O2566" i="30"/>
  <c r="O2567" i="30"/>
  <c r="O2568" i="30"/>
  <c r="O2551" i="30"/>
  <c r="O2553" i="30"/>
  <c r="O2554" i="30"/>
  <c r="O2555" i="30"/>
  <c r="O2556" i="30"/>
  <c r="O2557" i="30"/>
  <c r="O2558" i="30"/>
  <c r="O2559" i="30"/>
  <c r="O2539" i="30"/>
  <c r="O2540" i="30"/>
  <c r="O2541" i="30"/>
  <c r="O2542" i="30"/>
  <c r="O2543" i="30"/>
  <c r="O2544" i="30"/>
  <c r="O2545" i="30"/>
  <c r="O2546" i="30"/>
  <c r="O2547" i="30"/>
  <c r="O2548" i="30"/>
  <c r="O471" i="30"/>
  <c r="O472" i="30"/>
  <c r="O1021" i="30"/>
  <c r="O1022" i="30"/>
  <c r="O1023" i="30"/>
  <c r="O3326" i="30"/>
  <c r="O1024" i="30"/>
  <c r="O1025" i="30"/>
  <c r="O1026" i="30"/>
  <c r="O3359" i="30"/>
  <c r="O1027" i="30"/>
  <c r="O1053" i="30"/>
  <c r="O1054" i="30"/>
  <c r="O1055" i="30"/>
  <c r="O1056" i="30"/>
  <c r="O1057" i="30"/>
  <c r="O1058" i="30"/>
  <c r="O1059" i="30"/>
  <c r="O1060" i="30"/>
  <c r="O1061" i="30"/>
  <c r="O1062" i="30"/>
  <c r="O1063" i="30"/>
  <c r="O1064" i="30"/>
  <c r="O1065" i="30"/>
  <c r="O1066" i="30"/>
  <c r="O1067" i="30"/>
  <c r="O1068" i="30"/>
  <c r="O1069" i="30"/>
  <c r="O1073" i="30"/>
  <c r="O1074" i="30"/>
  <c r="O1075" i="30"/>
  <c r="O1076" i="30"/>
  <c r="O1077" i="30"/>
  <c r="O1078" i="30"/>
  <c r="O1079" i="30"/>
  <c r="O1080" i="30"/>
  <c r="O1081" i="30"/>
  <c r="O1082" i="30"/>
  <c r="O1083" i="30"/>
  <c r="O1084" i="30"/>
  <c r="O1085" i="30"/>
  <c r="O1086" i="30"/>
  <c r="O1071" i="30"/>
  <c r="O1087" i="30"/>
  <c r="O1248" i="30"/>
  <c r="O1249" i="30"/>
  <c r="O1250" i="30"/>
  <c r="O1253" i="30"/>
  <c r="O1254" i="30"/>
  <c r="O1255" i="30"/>
  <c r="O1256" i="30"/>
  <c r="O1257" i="30"/>
  <c r="O1258" i="30"/>
  <c r="O1259" i="30"/>
  <c r="O1260" i="30"/>
  <c r="O1261" i="30"/>
  <c r="O1262" i="30"/>
  <c r="O1263" i="30"/>
  <c r="O1264" i="30"/>
  <c r="O1265" i="30"/>
  <c r="O1266" i="30"/>
  <c r="O1267" i="30"/>
  <c r="O1268" i="30"/>
  <c r="O1269" i="30"/>
  <c r="O1270" i="30"/>
  <c r="O1271" i="30"/>
  <c r="O1272" i="30"/>
  <c r="O1273" i="30"/>
  <c r="O1274" i="30"/>
  <c r="O1275" i="30"/>
  <c r="O1276" i="30"/>
  <c r="O1279" i="30"/>
  <c r="O1280" i="30"/>
  <c r="O1281" i="30"/>
  <c r="O1282" i="30"/>
  <c r="O1283" i="30"/>
  <c r="O1284" i="30"/>
  <c r="O1285" i="30"/>
  <c r="O1286" i="30"/>
  <c r="O1287" i="30"/>
  <c r="O1288" i="30"/>
  <c r="O1289" i="30"/>
  <c r="O1290" i="30"/>
  <c r="O1291" i="30"/>
  <c r="O1292" i="30"/>
  <c r="O1293" i="30"/>
  <c r="O1294" i="30"/>
  <c r="O1295" i="30"/>
  <c r="O1296" i="30"/>
  <c r="O1297" i="30"/>
  <c r="O1298" i="30"/>
  <c r="O1299" i="30"/>
  <c r="O1300" i="30"/>
  <c r="O1301" i="30"/>
  <c r="O1302" i="30"/>
  <c r="O1303" i="30"/>
  <c r="O1304" i="30"/>
  <c r="O1305" i="30"/>
  <c r="O1306" i="30"/>
  <c r="O1369" i="30"/>
  <c r="O1370" i="30"/>
  <c r="O1371" i="30"/>
  <c r="O1372" i="30"/>
  <c r="O1373" i="30"/>
  <c r="O1374" i="30"/>
  <c r="O1375" i="30"/>
  <c r="O1376" i="30"/>
  <c r="O1377" i="30"/>
  <c r="O1378" i="30"/>
  <c r="O1379" i="30"/>
  <c r="O1380" i="30"/>
  <c r="O1381" i="30"/>
  <c r="O1382" i="30"/>
  <c r="O1383" i="30"/>
  <c r="O1384" i="30"/>
  <c r="O1385" i="30"/>
  <c r="O1386" i="30"/>
  <c r="O1387" i="30"/>
  <c r="O1388" i="30"/>
  <c r="O1389" i="30"/>
  <c r="O1390" i="30"/>
  <c r="O1391" i="30"/>
  <c r="O1392" i="30"/>
  <c r="O1393" i="30"/>
  <c r="O1397" i="30"/>
  <c r="O1398" i="30"/>
  <c r="O1399" i="30"/>
  <c r="O1400" i="30"/>
  <c r="O1401" i="30"/>
  <c r="O1402" i="30"/>
  <c r="O1403" i="30"/>
  <c r="O1404" i="30"/>
  <c r="O1406" i="30"/>
  <c r="O1407" i="30"/>
  <c r="O1408" i="30"/>
  <c r="O1409" i="30"/>
  <c r="O1410" i="30"/>
  <c r="O1411" i="30"/>
  <c r="O1412" i="30"/>
  <c r="O1413" i="30"/>
  <c r="O1414" i="30"/>
  <c r="O1415" i="30"/>
  <c r="O1416" i="30"/>
  <c r="O1417" i="30"/>
  <c r="O1418" i="30"/>
  <c r="O1419" i="30"/>
  <c r="O1420" i="30"/>
  <c r="O1421" i="30"/>
  <c r="O1422" i="30"/>
  <c r="O1423" i="30"/>
  <c r="O1566" i="30"/>
  <c r="O1976" i="30"/>
  <c r="O1975" i="30"/>
  <c r="O1996" i="30"/>
  <c r="O2019" i="30"/>
  <c r="O2043" i="30"/>
  <c r="O2317" i="30"/>
  <c r="O2331" i="30"/>
  <c r="O1974" i="30"/>
  <c r="O1995" i="30"/>
  <c r="O2018" i="30"/>
  <c r="O2042" i="30"/>
  <c r="O1957" i="30"/>
  <c r="O1973" i="30"/>
  <c r="O2017" i="30"/>
  <c r="O1994" i="30"/>
  <c r="O2041" i="30"/>
  <c r="O2061" i="30"/>
  <c r="O1993" i="30"/>
  <c r="O1991" i="30"/>
  <c r="O2040" i="30"/>
  <c r="O2016" i="30"/>
  <c r="O1990" i="30"/>
  <c r="O2015" i="30"/>
  <c r="O2060" i="30"/>
  <c r="O2079" i="30"/>
  <c r="O2096" i="30"/>
  <c r="O2112" i="30"/>
  <c r="O2135" i="30"/>
  <c r="O2180" i="30"/>
  <c r="O2272" i="30"/>
  <c r="O2290" i="30"/>
  <c r="O2316" i="30"/>
  <c r="O2359" i="30"/>
  <c r="O2376" i="30"/>
  <c r="O2408" i="30"/>
  <c r="O2435" i="30"/>
  <c r="O797" i="30"/>
  <c r="O2502" i="30"/>
  <c r="O2489" i="30"/>
  <c r="O2475" i="30"/>
  <c r="O2218" i="30"/>
  <c r="O2161" i="30"/>
  <c r="O2390" i="30"/>
  <c r="O2253" i="30"/>
  <c r="O2513" i="30"/>
  <c r="O2571" i="30"/>
  <c r="O2560" i="30"/>
  <c r="O2550" i="30"/>
  <c r="O2538" i="30"/>
  <c r="O2078" i="30"/>
  <c r="O2095" i="30"/>
  <c r="O2111" i="30"/>
  <c r="O1956" i="30"/>
  <c r="O1972" i="30"/>
  <c r="O1989" i="30"/>
  <c r="O2014" i="30"/>
  <c r="O2039" i="30"/>
  <c r="O2077" i="30"/>
  <c r="O2094" i="30"/>
  <c r="O2110" i="30"/>
  <c r="O2134" i="30"/>
  <c r="O2179" i="30"/>
  <c r="O2201" i="30"/>
  <c r="O2236" i="30"/>
  <c r="O2271" i="30"/>
  <c r="O2289" i="30"/>
  <c r="O2330" i="30"/>
  <c r="O2358" i="30"/>
  <c r="O2375" i="30"/>
  <c r="O2407" i="30"/>
  <c r="O2434" i="30"/>
  <c r="O2160" i="30"/>
  <c r="O2422" i="30"/>
  <c r="O2252" i="30"/>
  <c r="O2549" i="30"/>
  <c r="O2537" i="30"/>
  <c r="O2093" i="30"/>
  <c r="O2109" i="30"/>
  <c r="O2178" i="30"/>
  <c r="O2200" i="30"/>
  <c r="O2235" i="30"/>
  <c r="O2159" i="30"/>
  <c r="O2251" i="30"/>
  <c r="O2076" i="30"/>
  <c r="O2092" i="30"/>
  <c r="O2108" i="30"/>
  <c r="O2038" i="30"/>
  <c r="O2075" i="30"/>
  <c r="O2091" i="30"/>
  <c r="O2133" i="30"/>
  <c r="O2177" i="30"/>
  <c r="O2199" i="30"/>
  <c r="O2234" i="30"/>
  <c r="O2158" i="30"/>
  <c r="O2250" i="30"/>
  <c r="O7" i="30"/>
  <c r="O33" i="30"/>
  <c r="O66" i="30"/>
  <c r="O554" i="30"/>
  <c r="O531" i="30"/>
  <c r="O578" i="30"/>
  <c r="O623" i="30"/>
  <c r="O599" i="30"/>
  <c r="O3202" i="30"/>
  <c r="O89" i="30"/>
  <c r="O103" i="30"/>
  <c r="O123" i="30"/>
  <c r="O143" i="30"/>
  <c r="O6" i="30"/>
  <c r="O32" i="30"/>
  <c r="O3205" i="30"/>
  <c r="O65" i="30"/>
  <c r="O92" i="30"/>
  <c r="O106" i="30"/>
  <c r="O126" i="30"/>
  <c r="O247" i="30"/>
  <c r="O494" i="30"/>
  <c r="O513" i="30"/>
  <c r="O907" i="30"/>
  <c r="O734" i="30"/>
  <c r="O763" i="30"/>
  <c r="O796" i="30"/>
  <c r="O935" i="30"/>
  <c r="O1433" i="30"/>
  <c r="O1461" i="30"/>
  <c r="O960" i="30"/>
  <c r="O994" i="30"/>
  <c r="O1113" i="30"/>
  <c r="O1141" i="30"/>
  <c r="O155" i="30"/>
  <c r="O185" i="30"/>
  <c r="O216" i="30"/>
  <c r="O275" i="30"/>
  <c r="O303" i="30"/>
  <c r="O326" i="30"/>
  <c r="O355" i="30"/>
  <c r="O384" i="30"/>
  <c r="O411" i="30"/>
  <c r="O530" i="30"/>
  <c r="O555" i="30"/>
  <c r="O600" i="30"/>
  <c r="O626" i="30"/>
  <c r="O658" i="30"/>
  <c r="O688" i="30"/>
  <c r="O713" i="30"/>
  <c r="O2474" i="30"/>
  <c r="O2488" i="30"/>
  <c r="O1331" i="30"/>
  <c r="O1312" i="30"/>
  <c r="O1352" i="30"/>
  <c r="O1170" i="30"/>
  <c r="O1200" i="30"/>
  <c r="O834" i="30"/>
  <c r="O1032" i="30"/>
  <c r="O869" i="30"/>
  <c r="O579" i="30"/>
  <c r="O5" i="30"/>
  <c r="O3204" i="30"/>
  <c r="O64" i="30"/>
  <c r="O91" i="30"/>
  <c r="O105" i="30"/>
  <c r="O125" i="30"/>
  <c r="O184" i="30"/>
  <c r="O215" i="30"/>
  <c r="O246" i="30"/>
  <c r="O274" i="30"/>
  <c r="O302" i="30"/>
  <c r="O325" i="30"/>
  <c r="O354" i="30"/>
  <c r="O383" i="30"/>
  <c r="O410" i="30"/>
  <c r="O493" i="30"/>
  <c r="O512" i="30"/>
  <c r="O687" i="30"/>
  <c r="O712" i="30"/>
  <c r="O1970" i="30"/>
  <c r="O2233" i="30"/>
  <c r="O2270" i="30"/>
  <c r="O2287" i="30"/>
  <c r="O2315" i="30"/>
  <c r="O2314" i="30"/>
  <c r="O2329" i="30"/>
  <c r="O2357" i="30"/>
  <c r="O2374" i="30"/>
  <c r="O2406" i="30"/>
  <c r="O2433" i="30"/>
  <c r="O906" i="30"/>
  <c r="O154" i="30"/>
  <c r="O934" i="30"/>
  <c r="O2389" i="30"/>
  <c r="O2421" i="30"/>
  <c r="O1988" i="30"/>
  <c r="O2013" i="30"/>
  <c r="O2132" i="30"/>
  <c r="O2176" i="30"/>
  <c r="O2198" i="30"/>
  <c r="O2157" i="30"/>
  <c r="O1965" i="30"/>
  <c r="O1984" i="30"/>
  <c r="O2010" i="30"/>
  <c r="O2034" i="30"/>
  <c r="O2056" i="30"/>
  <c r="O2127" i="30"/>
  <c r="O2191" i="30"/>
  <c r="O2326" i="30"/>
  <c r="O2213" i="30"/>
  <c r="O2151" i="30"/>
  <c r="O2197" i="30"/>
  <c r="O2232" i="30"/>
  <c r="O2269" i="30"/>
  <c r="O2249" i="30"/>
  <c r="O2285" i="30"/>
  <c r="O2286" i="30"/>
  <c r="O795" i="30"/>
  <c r="O959" i="30"/>
  <c r="O993" i="30"/>
  <c r="O833" i="30"/>
  <c r="O2217" i="30"/>
  <c r="O868" i="30"/>
  <c r="O1968" i="30"/>
  <c r="O1969" i="30"/>
  <c r="O1987" i="30"/>
  <c r="O2012" i="30"/>
  <c r="O2037" i="30"/>
  <c r="O2059" i="30"/>
  <c r="O2131" i="30"/>
  <c r="O2174" i="30"/>
  <c r="O2175" i="30"/>
  <c r="O2195" i="30"/>
  <c r="O2196" i="30"/>
  <c r="O2230" i="30"/>
  <c r="O2284" i="30"/>
  <c r="O2216" i="30"/>
  <c r="O2155" i="30"/>
  <c r="O2156" i="30"/>
  <c r="O2420" i="30"/>
  <c r="O182" i="30"/>
  <c r="O183" i="30"/>
  <c r="O213" i="30"/>
  <c r="O214" i="30"/>
  <c r="O244" i="30"/>
  <c r="O245" i="30"/>
  <c r="O273" i="30"/>
  <c r="O300" i="30"/>
  <c r="O301" i="30"/>
  <c r="O904" i="30"/>
  <c r="O905" i="30"/>
  <c r="O152" i="30"/>
  <c r="O153" i="30"/>
  <c r="O932" i="30"/>
  <c r="O933" i="30"/>
  <c r="O180" i="30"/>
  <c r="O181" i="30"/>
  <c r="O211" i="30"/>
  <c r="O212" i="30"/>
  <c r="O242" i="30"/>
  <c r="O243" i="30"/>
  <c r="O270" i="30"/>
  <c r="O271" i="30"/>
  <c r="O298" i="30"/>
  <c r="O299" i="30"/>
  <c r="O150" i="30"/>
  <c r="O151" i="30"/>
  <c r="O1432" i="30"/>
  <c r="O1460" i="30"/>
  <c r="O1330" i="30"/>
  <c r="O1311" i="30"/>
  <c r="O1351" i="30"/>
  <c r="O323" i="30"/>
  <c r="O324" i="30"/>
  <c r="O352" i="30"/>
  <c r="O353" i="30"/>
  <c r="O381" i="30"/>
  <c r="O382" i="30"/>
  <c r="O1955" i="30"/>
  <c r="O1967" i="30"/>
  <c r="O1986" i="30"/>
  <c r="O2036" i="30"/>
  <c r="O2058" i="30"/>
  <c r="O2074" i="30"/>
  <c r="O2090" i="30"/>
  <c r="O2107" i="30"/>
  <c r="O2130" i="30"/>
  <c r="O2173" i="30"/>
  <c r="O2194" i="30"/>
  <c r="O2229" i="30"/>
  <c r="O2268" i="30"/>
  <c r="O2283" i="30"/>
  <c r="O2313" i="30"/>
  <c r="O2328" i="30"/>
  <c r="O2356" i="30"/>
  <c r="O2373" i="30"/>
  <c r="O2432" i="30"/>
  <c r="O2461" i="30"/>
  <c r="O2448" i="30"/>
  <c r="O794" i="30"/>
  <c r="O958" i="30"/>
  <c r="O992" i="30"/>
  <c r="O2501" i="30"/>
  <c r="O2487" i="30"/>
  <c r="O2473" i="30"/>
  <c r="O2215" i="30"/>
  <c r="O2154" i="30"/>
  <c r="O2388" i="30"/>
  <c r="O2419" i="30"/>
  <c r="O2248" i="30"/>
  <c r="O2512" i="30"/>
  <c r="O2570" i="30"/>
  <c r="O2587" i="30"/>
  <c r="O2594" i="30"/>
  <c r="O4" i="30"/>
  <c r="O3203" i="30"/>
  <c r="O90" i="30"/>
  <c r="O104" i="30"/>
  <c r="O124" i="30"/>
  <c r="O179" i="30"/>
  <c r="O210" i="30"/>
  <c r="O241" i="30"/>
  <c r="O269" i="30"/>
  <c r="O297" i="30"/>
  <c r="O409" i="30"/>
  <c r="O903" i="30"/>
  <c r="O733" i="30"/>
  <c r="O762" i="30"/>
  <c r="O793" i="30"/>
  <c r="O149" i="30"/>
  <c r="O931" i="30"/>
  <c r="O1431" i="30"/>
  <c r="O1459" i="30"/>
  <c r="O1112" i="30"/>
  <c r="O1140" i="30"/>
  <c r="O1329" i="30"/>
  <c r="O1310" i="30"/>
  <c r="O1350" i="30"/>
  <c r="O1169" i="30"/>
  <c r="O1199" i="30"/>
  <c r="O832" i="30"/>
  <c r="O1225" i="30"/>
  <c r="O867" i="30"/>
  <c r="O1966" i="30"/>
  <c r="O1985" i="30"/>
  <c r="O2035" i="30"/>
  <c r="O2057" i="30"/>
  <c r="O2073" i="30"/>
  <c r="O2089" i="30"/>
  <c r="O2129" i="30"/>
  <c r="O2172" i="30"/>
  <c r="O2193" i="30"/>
  <c r="O2228" i="30"/>
  <c r="O2267" i="30"/>
  <c r="O2312" i="30"/>
  <c r="O2327" i="30"/>
  <c r="O2372" i="30"/>
  <c r="O2460" i="30"/>
  <c r="O2447" i="30"/>
  <c r="O792" i="30"/>
  <c r="O957" i="30"/>
  <c r="O991" i="30"/>
  <c r="O2500" i="30"/>
  <c r="O2486" i="30"/>
  <c r="O2472" i="30"/>
  <c r="O2214" i="30"/>
  <c r="O2153" i="30"/>
  <c r="O2387" i="30"/>
  <c r="O2511" i="30"/>
  <c r="O2569" i="30"/>
  <c r="O2586" i="30"/>
  <c r="O2128" i="30"/>
  <c r="O2171" i="30"/>
  <c r="O2192" i="30"/>
  <c r="O2152" i="30"/>
  <c r="O491" i="30"/>
  <c r="O510" i="30"/>
  <c r="O492" i="30"/>
  <c r="O511" i="30"/>
  <c r="O2072" i="30"/>
  <c r="O2088" i="30"/>
  <c r="O2071" i="30"/>
  <c r="O2087" i="30"/>
  <c r="O956" i="30"/>
  <c r="O990" i="30"/>
  <c r="O1111" i="30"/>
  <c r="O1139" i="30"/>
  <c r="O1168" i="30"/>
  <c r="O1198" i="30"/>
  <c r="O830" i="30"/>
  <c r="O831" i="30"/>
  <c r="O1031" i="30"/>
  <c r="O1224" i="30"/>
  <c r="O866" i="30"/>
  <c r="O791" i="30"/>
  <c r="O1167" i="30"/>
  <c r="O1197" i="30"/>
  <c r="O829" i="30"/>
  <c r="O865" i="30"/>
  <c r="O790" i="30"/>
  <c r="O988" i="30"/>
  <c r="O1020" i="30"/>
  <c r="O1136" i="30"/>
  <c r="O1165" i="30"/>
  <c r="O1195" i="30"/>
  <c r="O1223" i="30"/>
  <c r="O864" i="30"/>
  <c r="O1051" i="30"/>
  <c r="O1246" i="30"/>
  <c r="O900" i="30"/>
  <c r="O1070" i="30"/>
  <c r="O1395" i="30"/>
  <c r="O1425" i="30"/>
  <c r="O177" i="30"/>
  <c r="O208" i="30"/>
  <c r="O267" i="30"/>
  <c r="O295" i="30"/>
  <c r="O902" i="30"/>
  <c r="O147" i="30"/>
  <c r="O1429" i="30"/>
  <c r="O1109" i="30"/>
  <c r="O178" i="30"/>
  <c r="O209" i="30"/>
  <c r="O268" i="30"/>
  <c r="O296" i="30"/>
  <c r="O148" i="30"/>
  <c r="O1430" i="30"/>
  <c r="O1110" i="30"/>
  <c r="O239" i="30"/>
  <c r="O929" i="30"/>
  <c r="O1457" i="30"/>
  <c r="O1137" i="30"/>
  <c r="O1458" i="30"/>
  <c r="O1138" i="30"/>
  <c r="O240" i="30"/>
  <c r="O930" i="30"/>
  <c r="O625" i="30"/>
  <c r="O657" i="30"/>
  <c r="O1166" i="30"/>
  <c r="O1196" i="30"/>
  <c r="O1428" i="30"/>
  <c r="O1456" i="30"/>
  <c r="O1108" i="30"/>
  <c r="O176" i="30"/>
  <c r="O207" i="30"/>
  <c r="O266" i="30"/>
  <c r="O294" i="30"/>
  <c r="O146" i="30"/>
  <c r="O175" i="30"/>
  <c r="O206" i="30"/>
  <c r="O237" i="30"/>
  <c r="O265" i="30"/>
  <c r="O293" i="30"/>
  <c r="O624" i="30"/>
  <c r="O656" i="30"/>
  <c r="O901" i="30"/>
  <c r="O145" i="30"/>
  <c r="O928" i="30"/>
  <c r="O1427" i="30"/>
  <c r="O1455" i="30"/>
  <c r="O322" i="30"/>
  <c r="O351" i="30"/>
  <c r="O380" i="30"/>
  <c r="O955" i="30"/>
  <c r="O989" i="30"/>
  <c r="O1030" i="30"/>
  <c r="O1052" i="30"/>
  <c r="O1072" i="30"/>
  <c r="O1247" i="30"/>
  <c r="O1368" i="30"/>
  <c r="O1396" i="30"/>
  <c r="O1543" i="30"/>
  <c r="O1328" i="30"/>
  <c r="O1309" i="30"/>
  <c r="O1349" i="30"/>
  <c r="O1308" i="30"/>
  <c r="O1327" i="30"/>
  <c r="O1307" i="30"/>
  <c r="O1348" i="30"/>
  <c r="O174" i="30"/>
  <c r="O205" i="30"/>
  <c r="O236" i="30"/>
  <c r="O264" i="30"/>
  <c r="O292" i="30"/>
  <c r="O144" i="30"/>
  <c r="O1426" i="30"/>
  <c r="O1454" i="30"/>
  <c r="O1326" i="30"/>
  <c r="O1347" i="30"/>
  <c r="O1523" i="30"/>
  <c r="J21" i="45"/>
  <c r="J22" i="45"/>
  <c r="J20" i="45"/>
  <c r="J2" i="45"/>
  <c r="O2237" i="30" s="1"/>
  <c r="J3" i="45"/>
  <c r="J4" i="45"/>
  <c r="J5" i="45"/>
  <c r="J8" i="45"/>
  <c r="J9" i="45"/>
  <c r="J10" i="45"/>
  <c r="J11" i="45"/>
  <c r="J12" i="45"/>
  <c r="O2166" i="30" s="1"/>
  <c r="J13" i="45"/>
  <c r="J14" i="45"/>
  <c r="O2149" i="30" s="1"/>
  <c r="J15" i="45"/>
  <c r="O3442" i="30" s="1"/>
  <c r="J16" i="45"/>
  <c r="O2167" i="30" s="1"/>
  <c r="J17" i="45"/>
  <c r="J31" i="45"/>
  <c r="J32" i="45"/>
  <c r="J39" i="45"/>
  <c r="J40" i="45"/>
  <c r="J133" i="45"/>
  <c r="J134" i="45"/>
  <c r="J135" i="45"/>
  <c r="J47" i="45"/>
  <c r="J136" i="45"/>
  <c r="J48" i="45"/>
  <c r="J54" i="45"/>
  <c r="J112" i="45"/>
  <c r="J83" i="45"/>
  <c r="J84" i="45"/>
  <c r="J85" i="45"/>
  <c r="J86" i="45"/>
  <c r="J80" i="45"/>
  <c r="J81" i="45"/>
  <c r="O3989" i="30" s="1"/>
  <c r="J76" i="45"/>
  <c r="J107" i="45"/>
  <c r="J41" i="45"/>
  <c r="J145" i="45"/>
  <c r="J100" i="45"/>
  <c r="J42" i="45"/>
  <c r="J143" i="45"/>
  <c r="J74" i="45"/>
  <c r="J75" i="45"/>
  <c r="J125" i="45"/>
  <c r="J43" i="45"/>
  <c r="J126" i="45"/>
  <c r="J128" i="45"/>
  <c r="J129" i="45"/>
  <c r="J87" i="45"/>
  <c r="J72" i="45"/>
  <c r="J94" i="45"/>
  <c r="J139" i="45"/>
  <c r="J95" i="45"/>
  <c r="J140" i="45"/>
  <c r="J127" i="45"/>
  <c r="J130" i="45"/>
  <c r="J49" i="45"/>
  <c r="J144" i="45"/>
  <c r="J149" i="45"/>
  <c r="J147" i="45"/>
  <c r="J141" i="45"/>
  <c r="J167" i="45"/>
  <c r="J150" i="45"/>
  <c r="J137" i="45"/>
  <c r="J148" i="45"/>
  <c r="J63" i="45"/>
  <c r="J168" i="45"/>
  <c r="J169" i="45"/>
  <c r="J170" i="45"/>
  <c r="J55" i="45"/>
  <c r="J56" i="45"/>
  <c r="J171" i="45"/>
  <c r="J155" i="45"/>
  <c r="J153" i="45"/>
  <c r="J156" i="45"/>
  <c r="J157" i="45"/>
  <c r="J158" i="45"/>
  <c r="J154" i="45"/>
  <c r="J176" i="45"/>
  <c r="J113" i="45"/>
  <c r="J101" i="45"/>
  <c r="J177" i="45"/>
  <c r="J178" i="45"/>
  <c r="J108" i="45"/>
  <c r="J151" i="45"/>
  <c r="J77" i="45"/>
  <c r="J102" i="45"/>
  <c r="J78" i="45"/>
  <c r="J103" i="45"/>
  <c r="O5505" i="30" s="1"/>
  <c r="J114" i="45"/>
  <c r="J115" i="45"/>
  <c r="J159" i="45"/>
  <c r="J160" i="45"/>
  <c r="J161" i="45"/>
  <c r="J162" i="45"/>
  <c r="J146" i="45"/>
  <c r="O5503" i="30" s="1"/>
  <c r="J163" i="45"/>
  <c r="J88" i="45"/>
  <c r="J152" i="45"/>
  <c r="J44" i="45"/>
  <c r="J89" i="45"/>
  <c r="J179" i="45"/>
  <c r="J90" i="45"/>
  <c r="J91" i="45"/>
  <c r="J180" i="45"/>
  <c r="J92" i="45"/>
  <c r="O5172" i="30" s="1"/>
  <c r="J93" i="45"/>
  <c r="J164" i="45"/>
  <c r="J181" i="45"/>
  <c r="J172" i="45"/>
  <c r="J165" i="45"/>
  <c r="J173" i="45"/>
  <c r="J73" i="45"/>
  <c r="J174" i="45"/>
  <c r="J166" i="45"/>
  <c r="J175" i="45"/>
  <c r="J64" i="45"/>
  <c r="J50" i="45"/>
  <c r="J131" i="45"/>
  <c r="J132" i="45"/>
  <c r="J51" i="45"/>
  <c r="J138" i="45"/>
  <c r="J96" i="45"/>
  <c r="J182" i="45"/>
  <c r="J97" i="45"/>
  <c r="J142" i="45"/>
  <c r="J65" i="45"/>
  <c r="J68" i="45"/>
  <c r="J69" i="45"/>
  <c r="J27" i="45"/>
  <c r="J70" i="45"/>
  <c r="J71" i="45"/>
  <c r="J28" i="45"/>
  <c r="J29" i="45"/>
  <c r="J45" i="45"/>
  <c r="J30" i="45"/>
  <c r="J119" i="45"/>
  <c r="J46" i="45"/>
  <c r="J120" i="45"/>
  <c r="J61" i="45"/>
  <c r="J37" i="45"/>
  <c r="J38" i="45"/>
  <c r="J123" i="45"/>
  <c r="J62" i="45"/>
  <c r="J98" i="45"/>
  <c r="J25" i="45"/>
  <c r="J26" i="45"/>
  <c r="J23" i="45"/>
  <c r="J110" i="45"/>
  <c r="J24" i="45"/>
  <c r="J105" i="45"/>
  <c r="J99" i="45"/>
  <c r="J111" i="45"/>
  <c r="J116" i="45"/>
  <c r="J106" i="45"/>
  <c r="J104" i="45"/>
  <c r="J117" i="45"/>
  <c r="J79" i="45"/>
  <c r="J109" i="45"/>
  <c r="J118" i="45"/>
  <c r="J52" i="45"/>
  <c r="J53" i="45"/>
  <c r="J57" i="45"/>
  <c r="J58" i="45"/>
  <c r="O4333" i="30" s="1"/>
  <c r="J59" i="45"/>
  <c r="J35" i="45"/>
  <c r="J36" i="45"/>
  <c r="J60" i="45"/>
  <c r="O3572" i="30" l="1"/>
  <c r="O2703" i="30"/>
  <c r="O4731" i="30"/>
  <c r="O3547" i="30"/>
  <c r="O2678" i="30"/>
  <c r="O4665" i="30"/>
  <c r="O3522" i="30"/>
  <c r="O4211" i="30"/>
  <c r="O4755" i="30"/>
  <c r="O4706" i="30"/>
  <c r="O4686" i="30"/>
  <c r="O4436" i="30"/>
  <c r="O4194" i="30"/>
  <c r="O4261" i="30"/>
  <c r="O4140" i="30"/>
  <c r="O4168" i="30"/>
  <c r="O4238" i="30"/>
  <c r="O3236" i="30"/>
  <c r="O2751" i="30"/>
  <c r="O2207" i="30"/>
  <c r="O2445" i="30"/>
  <c r="O1898" i="30"/>
  <c r="O2423" i="30"/>
  <c r="O1827" i="30"/>
  <c r="O2402" i="30"/>
  <c r="O2011" i="30"/>
  <c r="O2360" i="30"/>
  <c r="O1805" i="30"/>
  <c r="O2381" i="30"/>
  <c r="O1876" i="30"/>
  <c r="O1623" i="30"/>
  <c r="O238" i="30"/>
  <c r="O2022" i="30"/>
  <c r="O2054" i="30"/>
  <c r="O2084" i="30"/>
  <c r="O2116" i="30"/>
  <c r="O2189" i="30"/>
  <c r="O2238" i="30"/>
  <c r="O2239" i="30"/>
  <c r="O2240" i="30"/>
  <c r="O2241" i="30"/>
  <c r="O2342" i="30"/>
  <c r="O2384" i="30"/>
  <c r="O1434" i="30"/>
  <c r="O1462" i="30"/>
  <c r="O1277" i="30"/>
  <c r="O1251" i="30"/>
  <c r="O1353" i="30"/>
  <c r="O1177" i="30"/>
  <c r="O1207" i="30"/>
  <c r="O102" i="30"/>
  <c r="O1323" i="30"/>
  <c r="O2426" i="30"/>
  <c r="O2580" i="30"/>
  <c r="O2581" i="30"/>
  <c r="O2552" i="30"/>
  <c r="O1394" i="30"/>
  <c r="O1405" i="30"/>
  <c r="O1992" i="30"/>
  <c r="O62" i="30"/>
  <c r="O2405" i="30"/>
  <c r="O1090" i="30"/>
  <c r="O272" i="30"/>
  <c r="O1879" i="30"/>
  <c r="O1830" i="30"/>
  <c r="O1677" i="30"/>
  <c r="O1857" i="30"/>
  <c r="O1590" i="30"/>
  <c r="O1923" i="30"/>
  <c r="O2363" i="30"/>
  <c r="O1971" i="30"/>
  <c r="O1901" i="30"/>
  <c r="O1944" i="30"/>
  <c r="O2761" i="30"/>
  <c r="O2760" i="30"/>
  <c r="O1491" i="30"/>
  <c r="O2526" i="30"/>
  <c r="O1808" i="30"/>
  <c r="O1760" i="30"/>
  <c r="O1787" i="30"/>
  <c r="O1654" i="30"/>
  <c r="O2496" i="30"/>
  <c r="O2311" i="30"/>
  <c r="O1252" i="30"/>
  <c r="O3400" i="30"/>
  <c r="O2611" i="30"/>
  <c r="O3020" i="30"/>
  <c r="O1278" i="30"/>
  <c r="O63" i="30"/>
  <c r="O1324" i="30"/>
  <c r="O1354" i="30"/>
  <c r="O4336" i="30"/>
  <c r="O2162" i="30"/>
  <c r="O2181" i="30"/>
  <c r="O3589" i="30"/>
  <c r="O2231" i="30"/>
  <c r="O4449" i="30"/>
  <c r="O2719" i="30"/>
  <c r="O2695" i="30"/>
  <c r="O4724" i="30"/>
  <c r="O4679" i="30"/>
  <c r="O3564" i="30"/>
  <c r="O4748" i="30"/>
  <c r="O4700" i="30"/>
  <c r="O3454" i="30"/>
  <c r="O4769" i="30"/>
  <c r="O4292" i="30"/>
  <c r="O3539" i="30"/>
  <c r="O3515" i="30"/>
  <c r="O3474" i="30"/>
  <c r="O4230" i="30"/>
  <c r="O3495" i="30"/>
  <c r="O3519" i="30"/>
  <c r="O3479" i="30"/>
  <c r="O3499" i="30"/>
  <c r="O3458" i="30"/>
  <c r="O3480" i="30"/>
  <c r="O3500" i="30"/>
  <c r="O3459" i="30"/>
  <c r="O3520" i="30"/>
  <c r="O4754" i="30"/>
  <c r="O4705" i="30"/>
  <c r="O4236" i="30"/>
  <c r="O2756" i="30"/>
  <c r="O4684" i="30"/>
  <c r="O4259" i="30"/>
  <c r="O4730" i="30"/>
  <c r="O4209" i="30"/>
  <c r="O2754" i="30"/>
  <c r="O2755" i="30"/>
  <c r="O2757" i="30"/>
  <c r="O3545" i="30"/>
  <c r="O2753" i="30"/>
  <c r="O3357" i="30"/>
  <c r="O2758" i="30"/>
  <c r="O2603" i="30"/>
  <c r="O3389" i="30"/>
  <c r="O2726" i="30"/>
  <c r="O2759" i="30"/>
  <c r="O4935" i="30"/>
  <c r="O4914" i="30"/>
  <c r="O5445" i="30"/>
  <c r="O5469" i="30"/>
  <c r="O4959" i="30"/>
  <c r="O4929" i="30"/>
  <c r="O4950" i="30"/>
  <c r="O4908" i="30"/>
  <c r="O5460" i="30"/>
  <c r="O5439" i="30"/>
  <c r="O5459" i="30"/>
  <c r="O4996" i="30"/>
  <c r="O3990" i="30"/>
  <c r="O4976" i="30"/>
  <c r="O3730" i="30"/>
  <c r="O5018" i="30"/>
  <c r="O5162" i="30"/>
  <c r="O5142" i="30"/>
  <c r="O5121" i="30"/>
  <c r="O4891" i="30"/>
  <c r="O5088" i="30"/>
  <c r="O3954" i="30"/>
  <c r="O3173" i="30"/>
  <c r="O3944" i="30"/>
  <c r="O3082" i="30"/>
  <c r="O3921" i="30"/>
  <c r="O3898" i="30"/>
  <c r="O3970" i="30"/>
  <c r="O3102" i="30"/>
  <c r="O3994" i="30"/>
  <c r="O3966" i="30"/>
  <c r="O2851" i="30"/>
  <c r="O3963" i="30"/>
  <c r="O3960" i="30"/>
  <c r="O3958" i="30"/>
  <c r="O3952" i="30"/>
  <c r="O2865" i="30"/>
  <c r="O3949" i="30"/>
  <c r="O2882" i="30"/>
  <c r="O5038" i="30"/>
  <c r="O3425" i="30"/>
  <c r="O3185" i="30"/>
  <c r="O5053" i="30"/>
  <c r="O3166" i="30"/>
  <c r="O2837" i="30"/>
  <c r="O3192" i="30"/>
  <c r="O5070" i="30"/>
  <c r="O5104" i="30"/>
  <c r="O3046" i="30"/>
  <c r="O3956" i="30"/>
  <c r="O2922" i="30"/>
  <c r="O2911" i="30"/>
  <c r="O2900" i="30"/>
  <c r="O5291" i="30"/>
  <c r="O5337" i="30"/>
  <c r="O5268" i="30"/>
  <c r="O3988" i="30"/>
  <c r="O4994" i="30"/>
  <c r="O5016" i="30"/>
  <c r="O5119" i="30"/>
  <c r="O5458" i="30"/>
  <c r="O5267" i="30"/>
  <c r="O5438" i="30"/>
  <c r="O5290" i="30"/>
  <c r="O4995" i="30"/>
  <c r="O5161" i="30"/>
  <c r="O5141" i="30"/>
  <c r="O4975" i="30"/>
  <c r="O5017" i="30"/>
  <c r="O3162" i="30"/>
  <c r="O5420" i="30"/>
  <c r="O4875" i="30"/>
  <c r="O5385" i="30"/>
  <c r="O4906" i="30"/>
  <c r="O5457" i="30"/>
  <c r="O5437" i="30"/>
  <c r="O4927" i="30"/>
  <c r="O4948" i="30"/>
  <c r="O5289" i="30"/>
  <c r="O5573" i="30"/>
  <c r="O5418" i="30"/>
  <c r="O3111" i="30"/>
  <c r="O3150" i="30"/>
  <c r="O5551" i="30"/>
  <c r="O5595" i="30"/>
  <c r="O3077" i="30"/>
  <c r="O4947" i="30"/>
  <c r="O2860" i="30"/>
  <c r="O3096" i="30"/>
  <c r="O5490" i="30"/>
  <c r="O2831" i="30"/>
  <c r="O2815" i="30"/>
  <c r="O5117" i="30"/>
  <c r="O4873" i="30"/>
  <c r="O3190" i="30"/>
  <c r="O5083" i="30"/>
  <c r="O3938" i="30"/>
  <c r="O5065" i="30"/>
  <c r="O5336" i="30"/>
  <c r="O3180" i="30"/>
  <c r="O3858" i="30"/>
  <c r="O5138" i="30"/>
  <c r="O4036" i="30"/>
  <c r="O5358" i="30"/>
  <c r="O5158" i="30"/>
  <c r="O4010" i="30"/>
  <c r="O4926" i="30"/>
  <c r="O3985" i="30"/>
  <c r="O3968" i="30"/>
  <c r="O5383" i="30"/>
  <c r="O2846" i="30"/>
  <c r="O5186" i="30"/>
  <c r="O4000" i="30"/>
  <c r="O4972" i="30"/>
  <c r="O5205" i="30"/>
  <c r="O4887" i="30"/>
  <c r="O4992" i="30"/>
  <c r="O4905" i="30"/>
  <c r="O3724" i="30"/>
  <c r="O5234" i="30"/>
  <c r="O5014" i="30"/>
  <c r="O3708" i="30"/>
  <c r="O3846" i="30"/>
  <c r="O4015" i="30"/>
  <c r="O3171" i="30"/>
  <c r="O5033" i="30"/>
  <c r="O4367" i="30"/>
  <c r="O4003" i="30"/>
  <c r="O3915" i="30"/>
  <c r="O5312" i="30"/>
  <c r="O3901" i="30"/>
  <c r="O3893" i="30"/>
  <c r="O3870" i="30"/>
  <c r="O5266" i="30"/>
  <c r="O2917" i="30"/>
  <c r="O2906" i="30"/>
  <c r="O2894" i="30"/>
  <c r="O5099" i="30"/>
  <c r="O2876" i="30"/>
  <c r="O2804" i="30"/>
  <c r="O5402" i="30"/>
  <c r="O3079" i="30"/>
  <c r="O3748" i="30"/>
  <c r="O5436" i="30"/>
  <c r="O3747" i="30"/>
  <c r="O3746" i="30"/>
  <c r="O4002" i="30"/>
  <c r="O3158" i="30"/>
  <c r="O5380" i="30"/>
  <c r="O5415" i="30"/>
  <c r="O5398" i="30"/>
  <c r="O3984" i="30"/>
  <c r="O5288" i="30"/>
  <c r="O4886" i="30"/>
  <c r="O5185" i="30"/>
  <c r="O4366" i="30"/>
  <c r="O5265" i="30"/>
  <c r="O5489" i="30"/>
  <c r="O4943" i="30"/>
  <c r="O5453" i="30"/>
  <c r="O3719" i="30"/>
  <c r="O5413" i="30"/>
  <c r="O4901" i="30"/>
  <c r="O5334" i="30"/>
  <c r="O5594" i="30"/>
  <c r="O4922" i="30"/>
  <c r="O5378" i="30"/>
  <c r="O4969" i="30"/>
  <c r="O5396" i="30"/>
  <c r="O4988" i="30"/>
  <c r="O5010" i="30"/>
  <c r="O5233" i="30"/>
  <c r="O4034" i="30"/>
  <c r="O5135" i="30"/>
  <c r="O3692" i="30"/>
  <c r="O5550" i="30"/>
  <c r="O5154" i="30"/>
  <c r="O5263" i="30"/>
  <c r="O5286" i="30"/>
  <c r="O3981" i="30"/>
  <c r="O5513" i="30"/>
  <c r="O5572" i="30"/>
  <c r="O5113" i="30"/>
  <c r="O5432" i="30"/>
  <c r="O5219" i="30"/>
  <c r="O5204" i="30"/>
  <c r="O4869" i="30"/>
  <c r="O4884" i="30"/>
  <c r="O3936" i="30"/>
  <c r="O4365" i="30"/>
  <c r="O5081" i="30"/>
  <c r="O3073" i="30"/>
  <c r="O3780" i="30"/>
  <c r="O3767" i="30"/>
  <c r="O3750" i="30"/>
  <c r="O3777" i="30"/>
  <c r="O3770" i="30"/>
  <c r="O3707" i="30"/>
  <c r="O3765" i="30"/>
  <c r="O3827" i="30"/>
  <c r="O3752" i="30"/>
  <c r="O3771" i="30"/>
  <c r="O3778" i="30"/>
  <c r="O4882" i="30"/>
  <c r="O3716" i="30"/>
  <c r="O3762" i="30"/>
  <c r="O3754" i="30"/>
  <c r="O3781" i="30"/>
  <c r="O3772" i="30"/>
  <c r="O3763" i="30"/>
  <c r="O3769" i="30"/>
  <c r="O5412" i="30"/>
  <c r="O3965" i="30"/>
  <c r="O3718" i="30"/>
  <c r="O4968" i="30"/>
  <c r="O3156" i="30"/>
  <c r="O5134" i="30"/>
  <c r="O3980" i="30"/>
  <c r="O4942" i="30"/>
  <c r="O4921" i="30"/>
  <c r="O5431" i="30"/>
  <c r="O5452" i="30"/>
  <c r="O4900" i="30"/>
  <c r="O3169" i="30"/>
  <c r="O5571" i="30"/>
  <c r="O2869" i="30"/>
  <c r="O2855" i="30"/>
  <c r="O2824" i="30"/>
  <c r="O5262" i="30"/>
  <c r="O5333" i="30"/>
  <c r="O5549" i="30"/>
  <c r="O5593" i="30"/>
  <c r="O2841" i="30"/>
  <c r="O3979" i="30"/>
  <c r="O5112" i="30"/>
  <c r="O3044" i="30"/>
  <c r="O3188" i="30"/>
  <c r="O4033" i="30"/>
  <c r="O3176" i="30"/>
  <c r="O4363" i="30"/>
  <c r="O5285" i="30"/>
  <c r="O3423" i="30"/>
  <c r="O5512" i="30"/>
  <c r="O2887" i="30"/>
  <c r="O4919" i="30"/>
  <c r="O4940" i="30"/>
  <c r="O4898" i="30"/>
  <c r="O2799" i="30"/>
  <c r="O4918" i="30"/>
  <c r="O5486" i="30"/>
  <c r="O3090" i="30"/>
  <c r="O4867" i="30"/>
  <c r="O4881" i="30"/>
  <c r="O5429" i="30"/>
  <c r="O2810" i="30"/>
  <c r="O5376" i="30"/>
  <c r="O3154" i="30"/>
  <c r="O4939" i="30"/>
  <c r="O3887" i="30"/>
  <c r="O5132" i="30"/>
  <c r="O5044" i="30"/>
  <c r="O5059" i="30"/>
  <c r="O5028" i="30"/>
  <c r="O3908" i="30"/>
  <c r="O5450" i="30"/>
  <c r="O3932" i="30"/>
  <c r="O5232" i="30"/>
  <c r="O3977" i="30"/>
  <c r="O5079" i="30"/>
  <c r="O5218" i="30"/>
  <c r="O3069" i="30"/>
  <c r="O4897" i="30"/>
  <c r="O5094" i="30"/>
  <c r="O2913" i="30"/>
  <c r="O2854" i="30"/>
  <c r="O3706" i="30"/>
  <c r="O5203" i="30"/>
  <c r="O5394" i="30"/>
  <c r="O4966" i="30"/>
  <c r="O5410" i="30"/>
  <c r="O2903" i="30"/>
  <c r="O5283" i="30"/>
  <c r="O5182" i="30"/>
  <c r="O5260" i="30"/>
  <c r="O5309" i="30"/>
  <c r="O5355" i="30"/>
  <c r="O5331" i="30"/>
  <c r="O5180" i="30"/>
  <c r="O3865" i="30"/>
  <c r="O3872" i="30"/>
  <c r="O3875" i="30"/>
  <c r="O3879" i="30"/>
  <c r="O3885" i="30"/>
  <c r="O3704" i="30"/>
  <c r="O3906" i="30"/>
  <c r="O4985" i="30"/>
  <c r="O4880" i="30"/>
  <c r="O5353" i="30"/>
  <c r="O3868" i="30"/>
  <c r="O5307" i="30"/>
  <c r="O3975" i="30"/>
  <c r="O4009" i="30"/>
  <c r="O4029" i="30"/>
  <c r="O4360" i="30"/>
  <c r="O3714" i="30"/>
  <c r="O5130" i="30"/>
  <c r="O3088" i="30"/>
  <c r="O5567" i="30"/>
  <c r="O5589" i="30"/>
  <c r="O5545" i="30"/>
  <c r="O5483" i="30"/>
  <c r="O5151" i="30"/>
  <c r="O3930" i="30"/>
  <c r="O4964" i="30"/>
  <c r="O5007" i="30"/>
  <c r="O5510" i="30"/>
  <c r="O4031" i="30"/>
  <c r="O5485" i="30"/>
  <c r="O4028" i="30"/>
  <c r="O5588" i="30"/>
  <c r="O5566" i="30"/>
  <c r="O5544" i="30"/>
  <c r="O5427" i="30"/>
  <c r="O5230" i="30"/>
  <c r="O5392" i="30"/>
  <c r="O5201" i="30"/>
  <c r="O5482" i="30"/>
  <c r="O3703" i="30"/>
  <c r="O5306" i="30"/>
  <c r="O5216" i="30"/>
  <c r="O4359" i="30"/>
  <c r="O5448" i="30"/>
  <c r="O5352" i="30"/>
  <c r="O3779" i="30"/>
  <c r="O3826" i="30"/>
  <c r="O3768" i="30"/>
  <c r="O5349" i="30"/>
  <c r="O5327" i="30"/>
  <c r="O5303" i="30"/>
  <c r="O5256" i="30"/>
  <c r="O4357" i="30"/>
  <c r="O5279" i="30"/>
  <c r="O5177" i="30"/>
  <c r="O3699" i="30"/>
  <c r="O5212" i="30"/>
  <c r="O5480" i="30"/>
  <c r="O5506" i="30"/>
  <c r="O5226" i="30"/>
  <c r="O5197" i="30"/>
  <c r="O5255" i="30"/>
  <c r="O5278" i="30"/>
  <c r="O5176" i="30"/>
  <c r="O5479" i="30"/>
  <c r="O5504" i="30"/>
  <c r="O4962" i="30"/>
  <c r="O5299" i="30"/>
  <c r="O4982" i="30"/>
  <c r="O5173" i="30"/>
  <c r="O3711" i="30"/>
  <c r="O5004" i="30"/>
  <c r="O5148" i="30"/>
  <c r="O5128" i="30"/>
  <c r="O5345" i="30"/>
  <c r="O3695" i="30"/>
  <c r="O5209" i="30"/>
  <c r="O5194" i="30"/>
  <c r="O5223" i="30"/>
  <c r="O5583" i="30"/>
  <c r="O5500" i="30"/>
  <c r="O4022" i="30"/>
  <c r="O5323" i="30"/>
  <c r="O5108" i="30"/>
  <c r="O5561" i="30"/>
  <c r="O5539" i="30"/>
  <c r="O5192" i="30"/>
  <c r="O5207" i="30"/>
  <c r="O5297" i="30"/>
  <c r="O5251" i="30"/>
  <c r="O5170" i="30"/>
  <c r="O4021" i="30"/>
  <c r="O5274" i="30"/>
  <c r="O5343" i="30"/>
  <c r="O5321" i="30"/>
  <c r="O3649" i="30"/>
  <c r="O2955" i="30"/>
  <c r="O3422" i="30"/>
  <c r="O3043" i="30"/>
  <c r="O5537" i="30"/>
  <c r="O5581" i="30"/>
  <c r="O5559" i="30"/>
  <c r="O5499" i="30"/>
  <c r="O5476" i="30"/>
  <c r="O5106" i="30"/>
  <c r="O5126" i="30"/>
  <c r="O5497" i="30"/>
  <c r="O5271" i="30"/>
  <c r="O5318" i="30"/>
  <c r="O5248" i="30"/>
  <c r="O3971" i="30"/>
  <c r="O3709" i="30"/>
  <c r="O4960" i="30"/>
  <c r="O4980" i="30"/>
  <c r="O5373" i="30"/>
  <c r="O5390" i="30"/>
  <c r="O5146" i="30"/>
  <c r="O5168" i="30"/>
  <c r="O4864" i="30"/>
  <c r="O4019" i="30"/>
  <c r="O4353" i="30"/>
  <c r="O5340" i="30"/>
  <c r="O5473" i="30"/>
  <c r="O5294" i="30"/>
  <c r="O3065" i="30"/>
  <c r="O5407" i="30"/>
  <c r="O5002" i="30"/>
  <c r="O4006" i="30"/>
  <c r="O4012" i="30"/>
  <c r="O4331" i="30"/>
  <c r="O4013" i="30"/>
  <c r="O5472" i="30"/>
  <c r="O5534" i="30"/>
  <c r="O4018" i="30"/>
  <c r="O5578" i="30"/>
  <c r="O5556" i="30"/>
  <c r="O5496" i="30"/>
  <c r="O5554" i="30"/>
  <c r="O4017" i="30"/>
  <c r="O5576" i="30"/>
  <c r="O5532" i="30"/>
  <c r="O4193" i="30"/>
  <c r="O4165" i="30"/>
  <c r="O3297" i="30"/>
  <c r="O3323" i="30"/>
  <c r="O2640" i="30"/>
  <c r="O2602" i="30"/>
  <c r="O3273" i="30"/>
  <c r="O4775" i="30"/>
  <c r="O2702" i="30"/>
  <c r="O3792" i="30"/>
  <c r="O4284" i="30"/>
  <c r="O3062" i="30"/>
  <c r="O4848" i="30"/>
  <c r="O4862" i="30"/>
  <c r="O2605" i="30"/>
  <c r="O3595" i="30"/>
  <c r="O3570" i="30"/>
  <c r="O3131" i="30"/>
  <c r="O2601" i="30"/>
  <c r="O2604" i="30"/>
  <c r="O3038" i="30"/>
  <c r="O4859" i="30"/>
  <c r="O3331" i="30"/>
  <c r="O3395" i="30"/>
  <c r="O4190" i="30"/>
  <c r="O4845" i="30"/>
  <c r="O3008" i="30"/>
  <c r="O3477" i="30"/>
  <c r="O2979" i="30"/>
  <c r="O4281" i="30"/>
  <c r="O2676" i="30"/>
  <c r="O3394" i="30"/>
  <c r="O2950" i="30"/>
  <c r="O3330" i="30"/>
  <c r="O3329" i="30"/>
  <c r="O3270" i="30"/>
  <c r="O4703" i="30"/>
  <c r="O4772" i="30"/>
  <c r="O4413" i="30"/>
  <c r="O3386" i="30"/>
  <c r="O3328" i="30"/>
  <c r="O3320" i="30"/>
  <c r="O3497" i="30"/>
  <c r="O4751" i="30"/>
  <c r="O3364" i="30"/>
  <c r="O3363" i="30"/>
  <c r="O3362" i="30"/>
  <c r="O4727" i="30"/>
  <c r="O4109" i="30"/>
  <c r="O3361" i="30"/>
  <c r="O4452" i="30"/>
  <c r="O3354" i="30"/>
  <c r="O3393" i="30"/>
  <c r="O5237" i="30"/>
  <c r="O3332" i="30"/>
  <c r="O3456" i="30"/>
  <c r="O4682" i="30"/>
  <c r="O3294" i="30"/>
  <c r="O2723" i="30"/>
  <c r="O4080" i="30"/>
  <c r="O4162" i="30"/>
  <c r="O4487" i="30"/>
  <c r="O4256" i="30"/>
  <c r="O2699" i="30"/>
  <c r="O3143" i="30"/>
  <c r="O4317" i="30"/>
  <c r="O4659" i="30"/>
  <c r="O3059" i="30"/>
  <c r="O4510" i="30"/>
  <c r="O4633" i="30"/>
  <c r="O4346" i="30"/>
  <c r="O3517" i="30"/>
  <c r="O4606" i="30"/>
  <c r="O4534" i="30"/>
  <c r="O4271" i="30"/>
  <c r="O3796" i="30"/>
  <c r="O3791" i="30"/>
  <c r="O2687" i="30"/>
  <c r="O4224" i="30"/>
  <c r="O3794" i="30"/>
  <c r="O4202" i="30"/>
  <c r="O3797" i="30"/>
  <c r="O3802" i="30"/>
  <c r="O3799" i="30"/>
  <c r="O4247" i="30"/>
  <c r="O3287" i="30"/>
  <c r="O2740" i="30"/>
  <c r="O3313" i="30"/>
  <c r="O3380" i="30"/>
  <c r="O3225" i="30"/>
  <c r="O3348" i="30"/>
  <c r="O2972" i="30"/>
  <c r="O3031" i="30"/>
  <c r="O3138" i="30"/>
  <c r="O2941" i="30"/>
  <c r="O3411" i="30"/>
  <c r="O3263" i="30"/>
  <c r="O4480" i="30"/>
  <c r="O4625" i="30"/>
  <c r="O4527" i="30"/>
  <c r="O3001" i="30"/>
  <c r="O4312" i="30"/>
  <c r="O4503" i="30"/>
  <c r="O4598" i="30"/>
  <c r="O4652" i="30"/>
  <c r="O4220" i="30"/>
  <c r="O4269" i="30"/>
  <c r="O2684" i="30"/>
  <c r="O4245" i="30"/>
  <c r="O4291" i="30"/>
  <c r="O4763" i="30"/>
  <c r="O4714" i="30"/>
  <c r="O2992" i="30"/>
  <c r="O4619" i="30"/>
  <c r="O3370" i="30"/>
  <c r="O3338" i="30"/>
  <c r="O3552" i="30"/>
  <c r="O3527" i="30"/>
  <c r="O3577" i="30"/>
  <c r="O2708" i="30"/>
  <c r="O4692" i="30"/>
  <c r="O4761" i="30"/>
  <c r="O4442" i="30"/>
  <c r="O4737" i="30"/>
  <c r="O4218" i="30"/>
  <c r="O4671" i="30"/>
  <c r="O4712" i="30"/>
  <c r="O4198" i="30"/>
  <c r="O4574" i="30"/>
  <c r="O4441" i="30"/>
  <c r="O4544" i="30"/>
  <c r="O4459" i="30"/>
  <c r="O5055" i="30"/>
  <c r="O4266" i="30"/>
  <c r="O5531" i="30"/>
  <c r="O4306" i="30"/>
  <c r="O4338" i="30"/>
  <c r="O4288" i="30"/>
  <c r="O4217" i="30"/>
  <c r="O3902" i="30"/>
  <c r="O5024" i="30"/>
  <c r="O5090" i="30"/>
  <c r="O4057" i="30"/>
  <c r="O3881" i="30"/>
  <c r="O4670" i="30"/>
  <c r="O4736" i="30"/>
  <c r="O4691" i="30"/>
  <c r="O4839" i="30"/>
  <c r="O5470" i="30"/>
  <c r="O4242" i="30"/>
  <c r="O4853" i="30"/>
  <c r="O4042" i="30"/>
  <c r="O5075" i="30"/>
  <c r="O3814" i="30"/>
  <c r="O4559" i="30"/>
  <c r="O4016" i="30"/>
  <c r="O4711" i="30"/>
  <c r="O3926" i="30"/>
  <c r="O3084" i="30"/>
  <c r="O3815" i="30"/>
  <c r="O5040" i="30"/>
  <c r="O3051" i="30"/>
  <c r="O4760" i="30"/>
  <c r="O4522" i="30"/>
  <c r="O4646" i="30"/>
  <c r="O4592" i="30"/>
  <c r="O3820" i="30"/>
  <c r="O3523" i="30"/>
  <c r="O3503" i="30"/>
  <c r="O3548" i="30"/>
  <c r="O3443" i="30"/>
  <c r="O3573" i="30"/>
  <c r="O4286" i="30"/>
  <c r="O2704" i="30"/>
  <c r="O4213" i="30"/>
  <c r="O3483" i="30"/>
  <c r="O3462" i="30"/>
  <c r="O2679" i="30"/>
  <c r="O3250" i="30"/>
  <c r="O3275" i="30"/>
  <c r="O3299" i="30"/>
  <c r="O2958" i="30"/>
  <c r="O3619" i="30"/>
  <c r="O2924" i="30"/>
  <c r="O4707" i="30"/>
  <c r="O4687" i="30"/>
  <c r="O4666" i="30"/>
  <c r="O2150" i="30"/>
  <c r="O4212" i="30"/>
  <c r="O4195" i="30"/>
  <c r="O4437" i="30"/>
  <c r="O4756" i="30"/>
  <c r="O4732" i="30"/>
  <c r="O3252" i="30"/>
  <c r="O3335" i="30"/>
  <c r="O3524" i="30"/>
  <c r="O4105" i="30"/>
  <c r="O3367" i="30"/>
  <c r="O4076" i="30"/>
  <c r="O3277" i="30"/>
  <c r="O3301" i="30"/>
  <c r="O4240" i="30"/>
  <c r="O3504" i="30"/>
  <c r="O4263" i="30"/>
  <c r="O3463" i="30"/>
  <c r="O3120" i="30"/>
  <c r="O3574" i="30"/>
  <c r="O3484" i="30"/>
  <c r="O3549" i="30"/>
  <c r="O3621" i="30"/>
  <c r="O3444" i="30"/>
  <c r="O2705" i="30"/>
  <c r="O2960" i="30"/>
  <c r="O2926" i="30"/>
  <c r="O4572" i="30"/>
  <c r="O4588" i="30"/>
  <c r="O4708" i="30"/>
  <c r="O5236" i="30"/>
  <c r="O4667" i="30"/>
  <c r="O4642" i="30"/>
  <c r="O4557" i="30"/>
  <c r="O4457" i="30"/>
  <c r="O4473" i="30"/>
  <c r="O4688" i="30"/>
  <c r="O4757" i="30"/>
  <c r="O4496" i="30"/>
  <c r="O4519" i="30"/>
  <c r="O4615" i="30"/>
  <c r="O4733" i="30"/>
  <c r="O4542" i="30"/>
  <c r="O4196" i="30"/>
  <c r="O4412" i="30"/>
  <c r="O4214" i="30"/>
  <c r="O4302" i="30"/>
  <c r="O4438" i="30"/>
  <c r="O2988" i="30"/>
  <c r="O2680" i="30"/>
  <c r="O2220" i="30"/>
  <c r="O2170" i="30"/>
  <c r="O2288" i="30"/>
  <c r="O2453" i="30"/>
  <c r="C1542" i="30"/>
  <c r="D1542" i="30"/>
  <c r="E1542" i="30"/>
  <c r="F1542" i="30"/>
  <c r="H1542" i="30"/>
  <c r="I1542" i="30"/>
  <c r="C1522" i="30"/>
  <c r="D1522" i="30"/>
  <c r="E1522" i="30"/>
  <c r="F1522" i="30"/>
  <c r="H1522" i="30"/>
  <c r="I1522" i="30"/>
  <c r="C1540" i="30"/>
  <c r="D1540" i="30"/>
  <c r="E1540" i="30"/>
  <c r="F1540" i="30"/>
  <c r="H1540" i="30"/>
  <c r="I1540" i="30"/>
  <c r="C1541" i="30"/>
  <c r="D1541" i="30"/>
  <c r="E1541" i="30"/>
  <c r="F1541" i="30"/>
  <c r="H1541" i="30"/>
  <c r="I1541" i="30"/>
  <c r="C1536" i="30"/>
  <c r="D1536" i="30"/>
  <c r="E1536" i="30"/>
  <c r="F1536" i="30"/>
  <c r="H1536" i="30"/>
  <c r="I1536" i="30"/>
  <c r="C1537" i="30"/>
  <c r="D1537" i="30"/>
  <c r="E1537" i="30"/>
  <c r="F1537" i="30"/>
  <c r="H1537" i="30"/>
  <c r="I1537" i="30"/>
  <c r="C1538" i="30"/>
  <c r="D1538" i="30"/>
  <c r="E1538" i="30"/>
  <c r="F1538" i="30"/>
  <c r="H1538" i="30"/>
  <c r="I1538" i="30"/>
  <c r="C1539" i="30"/>
  <c r="D1539" i="30"/>
  <c r="E1539" i="30"/>
  <c r="F1539" i="30"/>
  <c r="H1539" i="30"/>
  <c r="I1539" i="30"/>
  <c r="C1523" i="30"/>
  <c r="D1523" i="30"/>
  <c r="E1523" i="30"/>
  <c r="F1523" i="30"/>
  <c r="H1523" i="30"/>
  <c r="I1523" i="30"/>
  <c r="C1524" i="30"/>
  <c r="D1524" i="30"/>
  <c r="E1524" i="30"/>
  <c r="F1524" i="30"/>
  <c r="H1524" i="30"/>
  <c r="I1524" i="30"/>
  <c r="C1525" i="30"/>
  <c r="D1525" i="30"/>
  <c r="E1525" i="30"/>
  <c r="F1525" i="30"/>
  <c r="H1525" i="30"/>
  <c r="I1525" i="30"/>
  <c r="C1526" i="30"/>
  <c r="D1526" i="30"/>
  <c r="E1526" i="30"/>
  <c r="F1526" i="30"/>
  <c r="H1526" i="30"/>
  <c r="I1526" i="30"/>
  <c r="C1527" i="30"/>
  <c r="D1527" i="30"/>
  <c r="E1527" i="30"/>
  <c r="F1527" i="30"/>
  <c r="H1527" i="30"/>
  <c r="I1527" i="30"/>
  <c r="C1528" i="30"/>
  <c r="D1528" i="30"/>
  <c r="E1528" i="30"/>
  <c r="F1528" i="30"/>
  <c r="H1528" i="30"/>
  <c r="I1528" i="30"/>
  <c r="C1529" i="30"/>
  <c r="D1529" i="30"/>
  <c r="E1529" i="30"/>
  <c r="F1529" i="30"/>
  <c r="H1529" i="30"/>
  <c r="I1529" i="30"/>
  <c r="C1530" i="30"/>
  <c r="D1530" i="30"/>
  <c r="E1530" i="30"/>
  <c r="F1530" i="30"/>
  <c r="H1530" i="30"/>
  <c r="I1530" i="30"/>
  <c r="C1531" i="30"/>
  <c r="D1531" i="30"/>
  <c r="E1531" i="30"/>
  <c r="F1531" i="30"/>
  <c r="H1531" i="30"/>
  <c r="I1531" i="30"/>
  <c r="C1532" i="30"/>
  <c r="D1532" i="30"/>
  <c r="E1532" i="30"/>
  <c r="F1532" i="30"/>
  <c r="H1532" i="30"/>
  <c r="I1532" i="30"/>
  <c r="C1533" i="30"/>
  <c r="D1533" i="30"/>
  <c r="E1533" i="30"/>
  <c r="F1533" i="30"/>
  <c r="H1533" i="30"/>
  <c r="I1533" i="30"/>
  <c r="C1534" i="30"/>
  <c r="D1534" i="30"/>
  <c r="E1534" i="30"/>
  <c r="F1534" i="30"/>
  <c r="H1534" i="30"/>
  <c r="I1534" i="30"/>
  <c r="C1535" i="30"/>
  <c r="D1535" i="30"/>
  <c r="E1535" i="30"/>
  <c r="F1535" i="30"/>
  <c r="H1535" i="30"/>
  <c r="I1535" i="30"/>
  <c r="C1594" i="30"/>
  <c r="D1594" i="30"/>
  <c r="E1594" i="30"/>
  <c r="F1594" i="30"/>
  <c r="H1594" i="30"/>
  <c r="I1594" i="30"/>
  <c r="C1591" i="30"/>
  <c r="D1591" i="30"/>
  <c r="E1591" i="30"/>
  <c r="F1591" i="30"/>
  <c r="H1591" i="30"/>
  <c r="I1591" i="30"/>
  <c r="C1595" i="30"/>
  <c r="D1595" i="30"/>
  <c r="E1595" i="30"/>
  <c r="F1595" i="30"/>
  <c r="H1595" i="30"/>
  <c r="I1595" i="30"/>
  <c r="C1596" i="30"/>
  <c r="D1596" i="30"/>
  <c r="E1596" i="30"/>
  <c r="F1596" i="30"/>
  <c r="H1596" i="30"/>
  <c r="I1596" i="30"/>
  <c r="C1597" i="30"/>
  <c r="D1597" i="30"/>
  <c r="E1597" i="30"/>
  <c r="F1597" i="30"/>
  <c r="H1597" i="30"/>
  <c r="I1597" i="30"/>
  <c r="C1598" i="30"/>
  <c r="D1598" i="30"/>
  <c r="E1598" i="30"/>
  <c r="F1598" i="30"/>
  <c r="H1598" i="30"/>
  <c r="I1598" i="30"/>
  <c r="C1599" i="30"/>
  <c r="D1599" i="30"/>
  <c r="E1599" i="30"/>
  <c r="F1599" i="30"/>
  <c r="H1599" i="30"/>
  <c r="I1599" i="30"/>
  <c r="C1600" i="30"/>
  <c r="D1600" i="30"/>
  <c r="E1600" i="30"/>
  <c r="F1600" i="30"/>
  <c r="H1600" i="30"/>
  <c r="I1600" i="30"/>
  <c r="C1601" i="30"/>
  <c r="D1601" i="30"/>
  <c r="E1601" i="30"/>
  <c r="F1601" i="30"/>
  <c r="H1601" i="30"/>
  <c r="I1601" i="30"/>
  <c r="C1602" i="30"/>
  <c r="D1602" i="30"/>
  <c r="E1602" i="30"/>
  <c r="F1602" i="30"/>
  <c r="H1602" i="30"/>
  <c r="I1602" i="30"/>
  <c r="C1603" i="30"/>
  <c r="D1603" i="30"/>
  <c r="E1603" i="30"/>
  <c r="F1603" i="30"/>
  <c r="H1603" i="30"/>
  <c r="I1603" i="30"/>
  <c r="C1604" i="30"/>
  <c r="D1604" i="30"/>
  <c r="E1604" i="30"/>
  <c r="F1604" i="30"/>
  <c r="H1604" i="30"/>
  <c r="I1604" i="30"/>
  <c r="C1605" i="30"/>
  <c r="D1605" i="30"/>
  <c r="E1605" i="30"/>
  <c r="F1605" i="30"/>
  <c r="H1605" i="30"/>
  <c r="I1605" i="30"/>
  <c r="C1606" i="30"/>
  <c r="D1606" i="30"/>
  <c r="E1606" i="30"/>
  <c r="F1606" i="30"/>
  <c r="H1606" i="30"/>
  <c r="I1606" i="30"/>
  <c r="C1607" i="30"/>
  <c r="D1607" i="30"/>
  <c r="E1607" i="30"/>
  <c r="F1607" i="30"/>
  <c r="H1607" i="30"/>
  <c r="I1607" i="30"/>
  <c r="C1608" i="30"/>
  <c r="D1608" i="30"/>
  <c r="E1608" i="30"/>
  <c r="F1608" i="30"/>
  <c r="H1608" i="30"/>
  <c r="I1608" i="30"/>
  <c r="C1609" i="30"/>
  <c r="D1609" i="30"/>
  <c r="E1609" i="30"/>
  <c r="F1609" i="30"/>
  <c r="H1609" i="30"/>
  <c r="I1609" i="30"/>
  <c r="C1610" i="30"/>
  <c r="D1610" i="30"/>
  <c r="E1610" i="30"/>
  <c r="F1610" i="30"/>
  <c r="H1610" i="30"/>
  <c r="I1610" i="30"/>
  <c r="C1611" i="30"/>
  <c r="D1611" i="30"/>
  <c r="E1611" i="30"/>
  <c r="F1611" i="30"/>
  <c r="H1611" i="30"/>
  <c r="I1611" i="30"/>
  <c r="C1612" i="30"/>
  <c r="D1612" i="30"/>
  <c r="E1612" i="30"/>
  <c r="F1612" i="30"/>
  <c r="H1612" i="30"/>
  <c r="I1612" i="30"/>
  <c r="C1613" i="30"/>
  <c r="D1613" i="30"/>
  <c r="E1613" i="30"/>
  <c r="F1613" i="30"/>
  <c r="H1613" i="30"/>
  <c r="I1613" i="30"/>
  <c r="C1614" i="30"/>
  <c r="D1614" i="30"/>
  <c r="E1614" i="30"/>
  <c r="F1614" i="30"/>
  <c r="H1614" i="30"/>
  <c r="I1614" i="30"/>
  <c r="C1615" i="30"/>
  <c r="D1615" i="30"/>
  <c r="E1615" i="30"/>
  <c r="F1615" i="30"/>
  <c r="H1615" i="30"/>
  <c r="I1615" i="30"/>
  <c r="C1592" i="30"/>
  <c r="D1592" i="30"/>
  <c r="E1592" i="30"/>
  <c r="F1592" i="30"/>
  <c r="H1592" i="30"/>
  <c r="I1592" i="30"/>
  <c r="C1593" i="30"/>
  <c r="D1593" i="30"/>
  <c r="E1593" i="30"/>
  <c r="F1593" i="30"/>
  <c r="H1593" i="30"/>
  <c r="I1593" i="30"/>
  <c r="C2641" i="30"/>
  <c r="D2641" i="30"/>
  <c r="E2641" i="30"/>
  <c r="F2641" i="30"/>
  <c r="H2641" i="30"/>
  <c r="I2641" i="30"/>
  <c r="C2638" i="30"/>
  <c r="D2638" i="30"/>
  <c r="E2638" i="30"/>
  <c r="F2638" i="30"/>
  <c r="H2638" i="30"/>
  <c r="I2638" i="30"/>
  <c r="C2639" i="30"/>
  <c r="D2639" i="30"/>
  <c r="E2639" i="30"/>
  <c r="F2639" i="30"/>
  <c r="H2639" i="30"/>
  <c r="I2639" i="30"/>
  <c r="C2640" i="30"/>
  <c r="D2640" i="30"/>
  <c r="E2640" i="30"/>
  <c r="F2640" i="30"/>
  <c r="H2640" i="30"/>
  <c r="I2640" i="30"/>
  <c r="C1107" i="30"/>
  <c r="D1107" i="30"/>
  <c r="E1107" i="30"/>
  <c r="F1107" i="30"/>
  <c r="H1107" i="30"/>
  <c r="I1107" i="30"/>
  <c r="C1089" i="30"/>
  <c r="D1089" i="30"/>
  <c r="E1089" i="30"/>
  <c r="F1089" i="30"/>
  <c r="H1089" i="30"/>
  <c r="I1089" i="30"/>
  <c r="C1106" i="30"/>
  <c r="D1106" i="30"/>
  <c r="E1106" i="30"/>
  <c r="F1106" i="30"/>
  <c r="H1106" i="30"/>
  <c r="I1106" i="30"/>
  <c r="C1104" i="30"/>
  <c r="D1104" i="30"/>
  <c r="E1104" i="30"/>
  <c r="F1104" i="30"/>
  <c r="H1104" i="30"/>
  <c r="I1104" i="30"/>
  <c r="C1105" i="30"/>
  <c r="D1105" i="30"/>
  <c r="E1105" i="30"/>
  <c r="F1105" i="30"/>
  <c r="H1105" i="30"/>
  <c r="I1105" i="30"/>
  <c r="C1101" i="30"/>
  <c r="D1101" i="30"/>
  <c r="E1101" i="30"/>
  <c r="F1101" i="30"/>
  <c r="H1101" i="30"/>
  <c r="I1101" i="30"/>
  <c r="C1102" i="30"/>
  <c r="D1102" i="30"/>
  <c r="E1102" i="30"/>
  <c r="F1102" i="30"/>
  <c r="H1102" i="30"/>
  <c r="I1102" i="30"/>
  <c r="C1103" i="30"/>
  <c r="D1103" i="30"/>
  <c r="E1103" i="30"/>
  <c r="F1103" i="30"/>
  <c r="H1103" i="30"/>
  <c r="I1103" i="30"/>
  <c r="C1095" i="30"/>
  <c r="D1095" i="30"/>
  <c r="E1095" i="30"/>
  <c r="F1095" i="30"/>
  <c r="H1095" i="30"/>
  <c r="I1095" i="30"/>
  <c r="C1096" i="30"/>
  <c r="D1096" i="30"/>
  <c r="E1096" i="30"/>
  <c r="F1096" i="30"/>
  <c r="H1096" i="30"/>
  <c r="I1096" i="30"/>
  <c r="C1097" i="30"/>
  <c r="D1097" i="30"/>
  <c r="E1097" i="30"/>
  <c r="F1097" i="30"/>
  <c r="H1097" i="30"/>
  <c r="I1097" i="30"/>
  <c r="C1098" i="30"/>
  <c r="D1098" i="30"/>
  <c r="E1098" i="30"/>
  <c r="F1098" i="30"/>
  <c r="H1098" i="30"/>
  <c r="I1098" i="30"/>
  <c r="C1099" i="30"/>
  <c r="D1099" i="30"/>
  <c r="E1099" i="30"/>
  <c r="F1099" i="30"/>
  <c r="H1099" i="30"/>
  <c r="I1099" i="30"/>
  <c r="C1100" i="30"/>
  <c r="D1100" i="30"/>
  <c r="E1100" i="30"/>
  <c r="F1100" i="30"/>
  <c r="H1100" i="30"/>
  <c r="I1100" i="30"/>
  <c r="C1090" i="30"/>
  <c r="D1090" i="30"/>
  <c r="E1090" i="30"/>
  <c r="F1090" i="30"/>
  <c r="H1090" i="30"/>
  <c r="I1090" i="30"/>
  <c r="C1091" i="30"/>
  <c r="D1091" i="30"/>
  <c r="E1091" i="30"/>
  <c r="F1091" i="30"/>
  <c r="H1091" i="30"/>
  <c r="I1091" i="30"/>
  <c r="C1092" i="30"/>
  <c r="D1092" i="30"/>
  <c r="E1092" i="30"/>
  <c r="F1092" i="30"/>
  <c r="H1092" i="30"/>
  <c r="I1092" i="30"/>
  <c r="C1093" i="30"/>
  <c r="D1093" i="30"/>
  <c r="E1093" i="30"/>
  <c r="F1093" i="30"/>
  <c r="H1093" i="30"/>
  <c r="I1093" i="30"/>
  <c r="C1088" i="30"/>
  <c r="D1088" i="30"/>
  <c r="E1088" i="30"/>
  <c r="F1088" i="30"/>
  <c r="H1088" i="30"/>
  <c r="I1088" i="30"/>
  <c r="C1094" i="30"/>
  <c r="D1094" i="30"/>
  <c r="E1094" i="30"/>
  <c r="F1094" i="30"/>
  <c r="H1094" i="30"/>
  <c r="I1094" i="30"/>
  <c r="C1710" i="30"/>
  <c r="D1710" i="30"/>
  <c r="E1710" i="30"/>
  <c r="F1710" i="30"/>
  <c r="H1710" i="30"/>
  <c r="I1710" i="30"/>
  <c r="C1717" i="30"/>
  <c r="D1717" i="30"/>
  <c r="E1717" i="30"/>
  <c r="F1717" i="30"/>
  <c r="H1717" i="30"/>
  <c r="I1717" i="30"/>
  <c r="C1711" i="30"/>
  <c r="D1711" i="30"/>
  <c r="E1711" i="30"/>
  <c r="F1711" i="30"/>
  <c r="H1711" i="30"/>
  <c r="I1711" i="30"/>
  <c r="C1712" i="30"/>
  <c r="D1712" i="30"/>
  <c r="E1712" i="30"/>
  <c r="F1712" i="30"/>
  <c r="H1712" i="30"/>
  <c r="I1712" i="30"/>
  <c r="C1713" i="30"/>
  <c r="D1713" i="30"/>
  <c r="E1713" i="30"/>
  <c r="F1713" i="30"/>
  <c r="H1713" i="30"/>
  <c r="I1713" i="30"/>
  <c r="C1714" i="30"/>
  <c r="D1714" i="30"/>
  <c r="E1714" i="30"/>
  <c r="F1714" i="30"/>
  <c r="H1714" i="30"/>
  <c r="I1714" i="30"/>
  <c r="C1715" i="30"/>
  <c r="D1715" i="30"/>
  <c r="E1715" i="30"/>
  <c r="F1715" i="30"/>
  <c r="H1715" i="30"/>
  <c r="I1715" i="30"/>
  <c r="C1716" i="30"/>
  <c r="D1716" i="30"/>
  <c r="E1716" i="30"/>
  <c r="F1716" i="30"/>
  <c r="H1716" i="30"/>
  <c r="I1716" i="30"/>
  <c r="C1696" i="30"/>
  <c r="D1696" i="30"/>
  <c r="E1696" i="30"/>
  <c r="F1696" i="30"/>
  <c r="H1696" i="30"/>
  <c r="I1696" i="30"/>
  <c r="C1697" i="30"/>
  <c r="D1697" i="30"/>
  <c r="E1697" i="30"/>
  <c r="F1697" i="30"/>
  <c r="H1697" i="30"/>
  <c r="I1697" i="30"/>
  <c r="C1698" i="30"/>
  <c r="D1698" i="30"/>
  <c r="E1698" i="30"/>
  <c r="F1698" i="30"/>
  <c r="H1698" i="30"/>
  <c r="I1698" i="30"/>
  <c r="C1699" i="30"/>
  <c r="D1699" i="30"/>
  <c r="E1699" i="30"/>
  <c r="F1699" i="30"/>
  <c r="H1699" i="30"/>
  <c r="I1699" i="30"/>
  <c r="C1700" i="30"/>
  <c r="D1700" i="30"/>
  <c r="E1700" i="30"/>
  <c r="F1700" i="30"/>
  <c r="H1700" i="30"/>
  <c r="I1700" i="30"/>
  <c r="C1701" i="30"/>
  <c r="D1701" i="30"/>
  <c r="E1701" i="30"/>
  <c r="F1701" i="30"/>
  <c r="H1701" i="30"/>
  <c r="I1701" i="30"/>
  <c r="C1702" i="30"/>
  <c r="D1702" i="30"/>
  <c r="E1702" i="30"/>
  <c r="F1702" i="30"/>
  <c r="H1702" i="30"/>
  <c r="I1702" i="30"/>
  <c r="C1703" i="30"/>
  <c r="D1703" i="30"/>
  <c r="E1703" i="30"/>
  <c r="F1703" i="30"/>
  <c r="H1703" i="30"/>
  <c r="I1703" i="30"/>
  <c r="C1704" i="30"/>
  <c r="D1704" i="30"/>
  <c r="E1704" i="30"/>
  <c r="F1704" i="30"/>
  <c r="H1704" i="30"/>
  <c r="I1704" i="30"/>
  <c r="C1705" i="30"/>
  <c r="D1705" i="30"/>
  <c r="E1705" i="30"/>
  <c r="F1705" i="30"/>
  <c r="H1705" i="30"/>
  <c r="I1705" i="30"/>
  <c r="C1706" i="30"/>
  <c r="D1706" i="30"/>
  <c r="E1706" i="30"/>
  <c r="F1706" i="30"/>
  <c r="H1706" i="30"/>
  <c r="I1706" i="30"/>
  <c r="C1707" i="30"/>
  <c r="D1707" i="30"/>
  <c r="E1707" i="30"/>
  <c r="F1707" i="30"/>
  <c r="H1707" i="30"/>
  <c r="I1707" i="30"/>
  <c r="C1708" i="30"/>
  <c r="D1708" i="30"/>
  <c r="E1708" i="30"/>
  <c r="F1708" i="30"/>
  <c r="H1708" i="30"/>
  <c r="I1708" i="30"/>
  <c r="C1709" i="30"/>
  <c r="D1709" i="30"/>
  <c r="E1709" i="30"/>
  <c r="F1709" i="30"/>
  <c r="H1709" i="30"/>
  <c r="I1709" i="30"/>
  <c r="C1691" i="30"/>
  <c r="D1691" i="30"/>
  <c r="E1691" i="30"/>
  <c r="F1691" i="30"/>
  <c r="H1691" i="30"/>
  <c r="I1691" i="30"/>
  <c r="C1692" i="30"/>
  <c r="D1692" i="30"/>
  <c r="E1692" i="30"/>
  <c r="F1692" i="30"/>
  <c r="H1692" i="30"/>
  <c r="I1692" i="30"/>
  <c r="C1693" i="30"/>
  <c r="D1693" i="30"/>
  <c r="E1693" i="30"/>
  <c r="F1693" i="30"/>
  <c r="H1693" i="30"/>
  <c r="I1693" i="30"/>
  <c r="C1694" i="30"/>
  <c r="D1694" i="30"/>
  <c r="E1694" i="30"/>
  <c r="F1694" i="30"/>
  <c r="H1694" i="30"/>
  <c r="I1694" i="30"/>
  <c r="C1695" i="30"/>
  <c r="D1695" i="30"/>
  <c r="E1695" i="30"/>
  <c r="F1695" i="30"/>
  <c r="H1695" i="30"/>
  <c r="I1695" i="30"/>
  <c r="C1885" i="30"/>
  <c r="D1885" i="30"/>
  <c r="E1885" i="30"/>
  <c r="F1885" i="30"/>
  <c r="H1885" i="30"/>
  <c r="I1885" i="30"/>
  <c r="C1886" i="30"/>
  <c r="D1886" i="30"/>
  <c r="E1886" i="30"/>
  <c r="F1886" i="30"/>
  <c r="H1886" i="30"/>
  <c r="I1886" i="30"/>
  <c r="C1866" i="30"/>
  <c r="D1866" i="30"/>
  <c r="E1866" i="30"/>
  <c r="F1866" i="30"/>
  <c r="H1866" i="30"/>
  <c r="I1866" i="30"/>
  <c r="C1879" i="30"/>
  <c r="D1879" i="30"/>
  <c r="E1879" i="30"/>
  <c r="F1879" i="30"/>
  <c r="H1879" i="30"/>
  <c r="I1879" i="30"/>
  <c r="C1880" i="30"/>
  <c r="D1880" i="30"/>
  <c r="E1880" i="30"/>
  <c r="F1880" i="30"/>
  <c r="H1880" i="30"/>
  <c r="I1880" i="30"/>
  <c r="C1881" i="30"/>
  <c r="D1881" i="30"/>
  <c r="E1881" i="30"/>
  <c r="F1881" i="30"/>
  <c r="H1881" i="30"/>
  <c r="I1881" i="30"/>
  <c r="C1882" i="30"/>
  <c r="D1882" i="30"/>
  <c r="E1882" i="30"/>
  <c r="F1882" i="30"/>
  <c r="H1882" i="30"/>
  <c r="I1882" i="30"/>
  <c r="C1883" i="30"/>
  <c r="D1883" i="30"/>
  <c r="E1883" i="30"/>
  <c r="F1883" i="30"/>
  <c r="H1883" i="30"/>
  <c r="I1883" i="30"/>
  <c r="C1884" i="30"/>
  <c r="D1884" i="30"/>
  <c r="E1884" i="30"/>
  <c r="F1884" i="30"/>
  <c r="H1884" i="30"/>
  <c r="I1884" i="30"/>
  <c r="C1867" i="30"/>
  <c r="D1867" i="30"/>
  <c r="E1867" i="30"/>
  <c r="F1867" i="30"/>
  <c r="H1867" i="30"/>
  <c r="I1867" i="30"/>
  <c r="C1868" i="30"/>
  <c r="D1868" i="30"/>
  <c r="E1868" i="30"/>
  <c r="F1868" i="30"/>
  <c r="H1868" i="30"/>
  <c r="I1868" i="30"/>
  <c r="C1869" i="30"/>
  <c r="D1869" i="30"/>
  <c r="E1869" i="30"/>
  <c r="F1869" i="30"/>
  <c r="H1869" i="30"/>
  <c r="I1869" i="30"/>
  <c r="C1870" i="30"/>
  <c r="D1870" i="30"/>
  <c r="E1870" i="30"/>
  <c r="F1870" i="30"/>
  <c r="H1870" i="30"/>
  <c r="I1870" i="30"/>
  <c r="C1871" i="30"/>
  <c r="D1871" i="30"/>
  <c r="E1871" i="30"/>
  <c r="F1871" i="30"/>
  <c r="H1871" i="30"/>
  <c r="I1871" i="30"/>
  <c r="C1872" i="30"/>
  <c r="D1872" i="30"/>
  <c r="E1872" i="30"/>
  <c r="F1872" i="30"/>
  <c r="H1872" i="30"/>
  <c r="I1872" i="30"/>
  <c r="C1873" i="30"/>
  <c r="D1873" i="30"/>
  <c r="E1873" i="30"/>
  <c r="F1873" i="30"/>
  <c r="H1873" i="30"/>
  <c r="I1873" i="30"/>
  <c r="C1874" i="30"/>
  <c r="D1874" i="30"/>
  <c r="E1874" i="30"/>
  <c r="F1874" i="30"/>
  <c r="H1874" i="30"/>
  <c r="I1874" i="30"/>
  <c r="C1875" i="30"/>
  <c r="D1875" i="30"/>
  <c r="E1875" i="30"/>
  <c r="F1875" i="30"/>
  <c r="H1875" i="30"/>
  <c r="I1875" i="30"/>
  <c r="C1876" i="30"/>
  <c r="D1876" i="30"/>
  <c r="E1876" i="30"/>
  <c r="F1876" i="30"/>
  <c r="H1876" i="30"/>
  <c r="I1876" i="30"/>
  <c r="C1877" i="30"/>
  <c r="D1877" i="30"/>
  <c r="E1877" i="30"/>
  <c r="F1877" i="30"/>
  <c r="H1877" i="30"/>
  <c r="I1877" i="30"/>
  <c r="C1878" i="30"/>
  <c r="D1878" i="30"/>
  <c r="E1878" i="30"/>
  <c r="F1878" i="30"/>
  <c r="H1878" i="30"/>
  <c r="I1878" i="30"/>
  <c r="C1520" i="30"/>
  <c r="D1520" i="30"/>
  <c r="E1520" i="30"/>
  <c r="F1520" i="30"/>
  <c r="H1520" i="30"/>
  <c r="I1520" i="30"/>
  <c r="C1502" i="30"/>
  <c r="D1502" i="30"/>
  <c r="E1502" i="30"/>
  <c r="F1502" i="30"/>
  <c r="H1502" i="30"/>
  <c r="I1502" i="30"/>
  <c r="C1521" i="30"/>
  <c r="D1521" i="30"/>
  <c r="E1521" i="30"/>
  <c r="F1521" i="30"/>
  <c r="H1521" i="30"/>
  <c r="I1521" i="30"/>
  <c r="C1516" i="30"/>
  <c r="D1516" i="30"/>
  <c r="E1516" i="30"/>
  <c r="F1516" i="30"/>
  <c r="H1516" i="30"/>
  <c r="I1516" i="30"/>
  <c r="C1517" i="30"/>
  <c r="D1517" i="30"/>
  <c r="E1517" i="30"/>
  <c r="F1517" i="30"/>
  <c r="H1517" i="30"/>
  <c r="I1517" i="30"/>
  <c r="C1518" i="30"/>
  <c r="D1518" i="30"/>
  <c r="E1518" i="30"/>
  <c r="F1518" i="30"/>
  <c r="H1518" i="30"/>
  <c r="I1518" i="30"/>
  <c r="C1519" i="30"/>
  <c r="D1519" i="30"/>
  <c r="E1519" i="30"/>
  <c r="F1519" i="30"/>
  <c r="H1519" i="30"/>
  <c r="I1519" i="30"/>
  <c r="C1513" i="30"/>
  <c r="D1513" i="30"/>
  <c r="E1513" i="30"/>
  <c r="F1513" i="30"/>
  <c r="H1513" i="30"/>
  <c r="I1513" i="30"/>
  <c r="C1514" i="30"/>
  <c r="D1514" i="30"/>
  <c r="E1514" i="30"/>
  <c r="F1514" i="30"/>
  <c r="H1514" i="30"/>
  <c r="I1514" i="30"/>
  <c r="C1515" i="30"/>
  <c r="D1515" i="30"/>
  <c r="E1515" i="30"/>
  <c r="F1515" i="30"/>
  <c r="H1515" i="30"/>
  <c r="I1515" i="30"/>
  <c r="C1510" i="30"/>
  <c r="D1510" i="30"/>
  <c r="E1510" i="30"/>
  <c r="F1510" i="30"/>
  <c r="H1510" i="30"/>
  <c r="I1510" i="30"/>
  <c r="C1511" i="30"/>
  <c r="D1511" i="30"/>
  <c r="E1511" i="30"/>
  <c r="F1511" i="30"/>
  <c r="H1511" i="30"/>
  <c r="I1511" i="30"/>
  <c r="C1512" i="30"/>
  <c r="D1512" i="30"/>
  <c r="E1512" i="30"/>
  <c r="F1512" i="30"/>
  <c r="H1512" i="30"/>
  <c r="I1512" i="30"/>
  <c r="C1503" i="30"/>
  <c r="D1503" i="30"/>
  <c r="E1503" i="30"/>
  <c r="F1503" i="30"/>
  <c r="H1503" i="30"/>
  <c r="I1503" i="30"/>
  <c r="C1504" i="30"/>
  <c r="D1504" i="30"/>
  <c r="E1504" i="30"/>
  <c r="F1504" i="30"/>
  <c r="H1504" i="30"/>
  <c r="I1504" i="30"/>
  <c r="C1505" i="30"/>
  <c r="D1505" i="30"/>
  <c r="E1505" i="30"/>
  <c r="F1505" i="30"/>
  <c r="H1505" i="30"/>
  <c r="I1505" i="30"/>
  <c r="C1506" i="30"/>
  <c r="D1506" i="30"/>
  <c r="E1506" i="30"/>
  <c r="F1506" i="30"/>
  <c r="H1506" i="30"/>
  <c r="I1506" i="30"/>
  <c r="C1507" i="30"/>
  <c r="D1507" i="30"/>
  <c r="E1507" i="30"/>
  <c r="F1507" i="30"/>
  <c r="H1507" i="30"/>
  <c r="I1507" i="30"/>
  <c r="C1508" i="30"/>
  <c r="D1508" i="30"/>
  <c r="E1508" i="30"/>
  <c r="F1508" i="30"/>
  <c r="H1508" i="30"/>
  <c r="I1508" i="30"/>
  <c r="C1509" i="30"/>
  <c r="D1509" i="30"/>
  <c r="E1509" i="30"/>
  <c r="F1509" i="30"/>
  <c r="H1509" i="30"/>
  <c r="I1509" i="30"/>
  <c r="C2630" i="30"/>
  <c r="D2630" i="30"/>
  <c r="E2630" i="30"/>
  <c r="F2630" i="30"/>
  <c r="H2630" i="30"/>
  <c r="I2630" i="30"/>
  <c r="C2631" i="30"/>
  <c r="D2631" i="30"/>
  <c r="E2631" i="30"/>
  <c r="F2631" i="30"/>
  <c r="H2631" i="30"/>
  <c r="I2631" i="30"/>
  <c r="C2632" i="30"/>
  <c r="D2632" i="30"/>
  <c r="E2632" i="30"/>
  <c r="F2632" i="30"/>
  <c r="H2632" i="30"/>
  <c r="I2632" i="30"/>
  <c r="C2633" i="30"/>
  <c r="D2633" i="30"/>
  <c r="E2633" i="30"/>
  <c r="F2633" i="30"/>
  <c r="H2633" i="30"/>
  <c r="I2633" i="30"/>
  <c r="C2634" i="30"/>
  <c r="D2634" i="30"/>
  <c r="E2634" i="30"/>
  <c r="F2634" i="30"/>
  <c r="H2634" i="30"/>
  <c r="I2634" i="30"/>
  <c r="C2635" i="30"/>
  <c r="D2635" i="30"/>
  <c r="E2635" i="30"/>
  <c r="F2635" i="30"/>
  <c r="H2635" i="30"/>
  <c r="I2635" i="30"/>
  <c r="C2636" i="30"/>
  <c r="D2636" i="30"/>
  <c r="E2636" i="30"/>
  <c r="F2636" i="30"/>
  <c r="H2636" i="30"/>
  <c r="I2636" i="30"/>
  <c r="C2637" i="30"/>
  <c r="D2637" i="30"/>
  <c r="E2637" i="30"/>
  <c r="F2637" i="30"/>
  <c r="H2637" i="30"/>
  <c r="I2637" i="30"/>
  <c r="C2628" i="30"/>
  <c r="D2628" i="30"/>
  <c r="E2628" i="30"/>
  <c r="F2628" i="30"/>
  <c r="H2628" i="30"/>
  <c r="I2628" i="30"/>
  <c r="C2629" i="30"/>
  <c r="D2629" i="30"/>
  <c r="E2629" i="30"/>
  <c r="F2629" i="30"/>
  <c r="H2629" i="30"/>
  <c r="I2629" i="30"/>
  <c r="C1887" i="30"/>
  <c r="D1887" i="30"/>
  <c r="E1887" i="30"/>
  <c r="F1887" i="30"/>
  <c r="H1887" i="30"/>
  <c r="I1887" i="30"/>
  <c r="C1888" i="30"/>
  <c r="D1888" i="30"/>
  <c r="E1888" i="30"/>
  <c r="F1888" i="30"/>
  <c r="H1888" i="30"/>
  <c r="I1888" i="30"/>
  <c r="C1889" i="30"/>
  <c r="D1889" i="30"/>
  <c r="E1889" i="30"/>
  <c r="F1889" i="30"/>
  <c r="H1889" i="30"/>
  <c r="I1889" i="30"/>
  <c r="C1890" i="30"/>
  <c r="D1890" i="30"/>
  <c r="E1890" i="30"/>
  <c r="F1890" i="30"/>
  <c r="H1890" i="30"/>
  <c r="I1890" i="30"/>
  <c r="C1891" i="30"/>
  <c r="D1891" i="30"/>
  <c r="E1891" i="30"/>
  <c r="F1891" i="30"/>
  <c r="H1891" i="30"/>
  <c r="I1891" i="30"/>
  <c r="C1892" i="30"/>
  <c r="D1892" i="30"/>
  <c r="E1892" i="30"/>
  <c r="F1892" i="30"/>
  <c r="H1892" i="30"/>
  <c r="I1892" i="30"/>
  <c r="C1893" i="30"/>
  <c r="D1893" i="30"/>
  <c r="E1893" i="30"/>
  <c r="F1893" i="30"/>
  <c r="H1893" i="30"/>
  <c r="I1893" i="30"/>
  <c r="C1894" i="30"/>
  <c r="D1894" i="30"/>
  <c r="E1894" i="30"/>
  <c r="F1894" i="30"/>
  <c r="H1894" i="30"/>
  <c r="I1894" i="30"/>
  <c r="C1895" i="30"/>
  <c r="D1895" i="30"/>
  <c r="E1895" i="30"/>
  <c r="F1895" i="30"/>
  <c r="H1895" i="30"/>
  <c r="I1895" i="30"/>
  <c r="C1896" i="30"/>
  <c r="D1896" i="30"/>
  <c r="E1896" i="30"/>
  <c r="F1896" i="30"/>
  <c r="H1896" i="30"/>
  <c r="I1896" i="30"/>
  <c r="C1897" i="30"/>
  <c r="D1897" i="30"/>
  <c r="E1897" i="30"/>
  <c r="F1897" i="30"/>
  <c r="H1897" i="30"/>
  <c r="I1897" i="30"/>
  <c r="C1898" i="30"/>
  <c r="D1898" i="30"/>
  <c r="E1898" i="30"/>
  <c r="F1898" i="30"/>
  <c r="H1898" i="30"/>
  <c r="I1898" i="30"/>
  <c r="C1899" i="30"/>
  <c r="D1899" i="30"/>
  <c r="E1899" i="30"/>
  <c r="F1899" i="30"/>
  <c r="H1899" i="30"/>
  <c r="I1899" i="30"/>
  <c r="C1900" i="30"/>
  <c r="D1900" i="30"/>
  <c r="E1900" i="30"/>
  <c r="F1900" i="30"/>
  <c r="H1900" i="30"/>
  <c r="I1900" i="30"/>
  <c r="C1901" i="30"/>
  <c r="D1901" i="30"/>
  <c r="E1901" i="30"/>
  <c r="F1901" i="30"/>
  <c r="H1901" i="30"/>
  <c r="I1901" i="30"/>
  <c r="C1902" i="30"/>
  <c r="D1902" i="30"/>
  <c r="E1902" i="30"/>
  <c r="F1902" i="30"/>
  <c r="H1902" i="30"/>
  <c r="I1902" i="30"/>
  <c r="C1903" i="30"/>
  <c r="D1903" i="30"/>
  <c r="E1903" i="30"/>
  <c r="F1903" i="30"/>
  <c r="H1903" i="30"/>
  <c r="I1903" i="30"/>
  <c r="C1904" i="30"/>
  <c r="D1904" i="30"/>
  <c r="E1904" i="30"/>
  <c r="F1904" i="30"/>
  <c r="H1904" i="30"/>
  <c r="I1904" i="30"/>
  <c r="C1846" i="30"/>
  <c r="D1846" i="30"/>
  <c r="E1846" i="30"/>
  <c r="F1846" i="30"/>
  <c r="H1846" i="30"/>
  <c r="I1846" i="30"/>
  <c r="C1830" i="30"/>
  <c r="D1830" i="30"/>
  <c r="E1830" i="30"/>
  <c r="F1830" i="30"/>
  <c r="H1830" i="30"/>
  <c r="I1830" i="30"/>
  <c r="C1831" i="30"/>
  <c r="D1831" i="30"/>
  <c r="E1831" i="30"/>
  <c r="F1831" i="30"/>
  <c r="H1831" i="30"/>
  <c r="I1831" i="30"/>
  <c r="C1832" i="30"/>
  <c r="D1832" i="30"/>
  <c r="E1832" i="30"/>
  <c r="F1832" i="30"/>
  <c r="H1832" i="30"/>
  <c r="I1832" i="30"/>
  <c r="C1833" i="30"/>
  <c r="D1833" i="30"/>
  <c r="E1833" i="30"/>
  <c r="F1833" i="30"/>
  <c r="H1833" i="30"/>
  <c r="I1833" i="30"/>
  <c r="C1834" i="30"/>
  <c r="D1834" i="30"/>
  <c r="E1834" i="30"/>
  <c r="F1834" i="30"/>
  <c r="H1834" i="30"/>
  <c r="I1834" i="30"/>
  <c r="C1835" i="30"/>
  <c r="D1835" i="30"/>
  <c r="E1835" i="30"/>
  <c r="F1835" i="30"/>
  <c r="H1835" i="30"/>
  <c r="I1835" i="30"/>
  <c r="C1836" i="30"/>
  <c r="D1836" i="30"/>
  <c r="E1836" i="30"/>
  <c r="F1836" i="30"/>
  <c r="H1836" i="30"/>
  <c r="I1836" i="30"/>
  <c r="C1837" i="30"/>
  <c r="D1837" i="30"/>
  <c r="E1837" i="30"/>
  <c r="F1837" i="30"/>
  <c r="H1837" i="30"/>
  <c r="I1837" i="30"/>
  <c r="C1838" i="30"/>
  <c r="D1838" i="30"/>
  <c r="E1838" i="30"/>
  <c r="F1838" i="30"/>
  <c r="H1838" i="30"/>
  <c r="I1838" i="30"/>
  <c r="C1839" i="30"/>
  <c r="D1839" i="30"/>
  <c r="E1839" i="30"/>
  <c r="F1839" i="30"/>
  <c r="H1839" i="30"/>
  <c r="I1839" i="30"/>
  <c r="C1840" i="30"/>
  <c r="D1840" i="30"/>
  <c r="E1840" i="30"/>
  <c r="F1840" i="30"/>
  <c r="H1840" i="30"/>
  <c r="I1840" i="30"/>
  <c r="C1841" i="30"/>
  <c r="D1841" i="30"/>
  <c r="E1841" i="30"/>
  <c r="F1841" i="30"/>
  <c r="H1841" i="30"/>
  <c r="I1841" i="30"/>
  <c r="C1842" i="30"/>
  <c r="D1842" i="30"/>
  <c r="E1842" i="30"/>
  <c r="F1842" i="30"/>
  <c r="H1842" i="30"/>
  <c r="I1842" i="30"/>
  <c r="C1843" i="30"/>
  <c r="D1843" i="30"/>
  <c r="E1843" i="30"/>
  <c r="F1843" i="30"/>
  <c r="H1843" i="30"/>
  <c r="I1843" i="30"/>
  <c r="C1844" i="30"/>
  <c r="D1844" i="30"/>
  <c r="E1844" i="30"/>
  <c r="F1844" i="30"/>
  <c r="H1844" i="30"/>
  <c r="I1844" i="30"/>
  <c r="C1829" i="30"/>
  <c r="D1829" i="30"/>
  <c r="E1829" i="30"/>
  <c r="F1829" i="30"/>
  <c r="H1829" i="30"/>
  <c r="I1829" i="30"/>
  <c r="C1845" i="30"/>
  <c r="D1845" i="30"/>
  <c r="E1845" i="30"/>
  <c r="F1845" i="30"/>
  <c r="H1845" i="30"/>
  <c r="I1845" i="30"/>
  <c r="C1931" i="30"/>
  <c r="D1931" i="30"/>
  <c r="E1931" i="30"/>
  <c r="F1931" i="30"/>
  <c r="H1931" i="30"/>
  <c r="I1931" i="30"/>
  <c r="C1944" i="30"/>
  <c r="D1944" i="30"/>
  <c r="E1944" i="30"/>
  <c r="F1944" i="30"/>
  <c r="H1944" i="30"/>
  <c r="I1944" i="30"/>
  <c r="C1945" i="30"/>
  <c r="D1945" i="30"/>
  <c r="E1945" i="30"/>
  <c r="F1945" i="30"/>
  <c r="H1945" i="30"/>
  <c r="I1945" i="30"/>
  <c r="C1946" i="30"/>
  <c r="D1946" i="30"/>
  <c r="E1946" i="30"/>
  <c r="F1946" i="30"/>
  <c r="H1946" i="30"/>
  <c r="I1946" i="30"/>
  <c r="C1947" i="30"/>
  <c r="D1947" i="30"/>
  <c r="E1947" i="30"/>
  <c r="F1947" i="30"/>
  <c r="H1947" i="30"/>
  <c r="I1947" i="30"/>
  <c r="C1948" i="30"/>
  <c r="D1948" i="30"/>
  <c r="E1948" i="30"/>
  <c r="F1948" i="30"/>
  <c r="H1948" i="30"/>
  <c r="I1948" i="30"/>
  <c r="C1949" i="30"/>
  <c r="D1949" i="30"/>
  <c r="E1949" i="30"/>
  <c r="F1949" i="30"/>
  <c r="H1949" i="30"/>
  <c r="I1949" i="30"/>
  <c r="C1950" i="30"/>
  <c r="D1950" i="30"/>
  <c r="E1950" i="30"/>
  <c r="F1950" i="30"/>
  <c r="H1950" i="30"/>
  <c r="I1950" i="30"/>
  <c r="C1951" i="30"/>
  <c r="D1951" i="30"/>
  <c r="E1951" i="30"/>
  <c r="F1951" i="30"/>
  <c r="H1951" i="30"/>
  <c r="I1951" i="30"/>
  <c r="C1952" i="30"/>
  <c r="D1952" i="30"/>
  <c r="E1952" i="30"/>
  <c r="F1952" i="30"/>
  <c r="H1952" i="30"/>
  <c r="I1952" i="30"/>
  <c r="C1953" i="30"/>
  <c r="D1953" i="30"/>
  <c r="E1953" i="30"/>
  <c r="F1953" i="30"/>
  <c r="H1953" i="30"/>
  <c r="I1953" i="30"/>
  <c r="C1954" i="30"/>
  <c r="D1954" i="30"/>
  <c r="E1954" i="30"/>
  <c r="F1954" i="30"/>
  <c r="H1954" i="30"/>
  <c r="I1954" i="30"/>
  <c r="C1932" i="30"/>
  <c r="D1932" i="30"/>
  <c r="E1932" i="30"/>
  <c r="F1932" i="30"/>
  <c r="H1932" i="30"/>
  <c r="I1932" i="30"/>
  <c r="C1933" i="30"/>
  <c r="D1933" i="30"/>
  <c r="E1933" i="30"/>
  <c r="F1933" i="30"/>
  <c r="H1933" i="30"/>
  <c r="I1933" i="30"/>
  <c r="C1934" i="30"/>
  <c r="D1934" i="30"/>
  <c r="E1934" i="30"/>
  <c r="F1934" i="30"/>
  <c r="H1934" i="30"/>
  <c r="I1934" i="30"/>
  <c r="C1935" i="30"/>
  <c r="D1935" i="30"/>
  <c r="E1935" i="30"/>
  <c r="F1935" i="30"/>
  <c r="H1935" i="30"/>
  <c r="I1935" i="30"/>
  <c r="C1936" i="30"/>
  <c r="D1936" i="30"/>
  <c r="E1936" i="30"/>
  <c r="F1936" i="30"/>
  <c r="H1936" i="30"/>
  <c r="I1936" i="30"/>
  <c r="C1937" i="30"/>
  <c r="D1937" i="30"/>
  <c r="E1937" i="30"/>
  <c r="F1937" i="30"/>
  <c r="H1937" i="30"/>
  <c r="I1937" i="30"/>
  <c r="C1938" i="30"/>
  <c r="D1938" i="30"/>
  <c r="E1938" i="30"/>
  <c r="F1938" i="30"/>
  <c r="H1938" i="30"/>
  <c r="I1938" i="30"/>
  <c r="C1939" i="30"/>
  <c r="D1939" i="30"/>
  <c r="E1939" i="30"/>
  <c r="F1939" i="30"/>
  <c r="H1939" i="30"/>
  <c r="I1939" i="30"/>
  <c r="C1940" i="30"/>
  <c r="D1940" i="30"/>
  <c r="E1940" i="30"/>
  <c r="F1940" i="30"/>
  <c r="H1940" i="30"/>
  <c r="I1940" i="30"/>
  <c r="C1941" i="30"/>
  <c r="D1941" i="30"/>
  <c r="E1941" i="30"/>
  <c r="F1941" i="30"/>
  <c r="H1941" i="30"/>
  <c r="I1941" i="30"/>
  <c r="C1942" i="30"/>
  <c r="D1942" i="30"/>
  <c r="E1942" i="30"/>
  <c r="F1942" i="30"/>
  <c r="H1942" i="30"/>
  <c r="I1942" i="30"/>
  <c r="C1943" i="30"/>
  <c r="D1943" i="30"/>
  <c r="E1943" i="30"/>
  <c r="F1943" i="30"/>
  <c r="H1943" i="30"/>
  <c r="I1943" i="30"/>
  <c r="C1905" i="30"/>
  <c r="D1905" i="30"/>
  <c r="E1905" i="30"/>
  <c r="F1905" i="30"/>
  <c r="H1905" i="30"/>
  <c r="I1905" i="30"/>
  <c r="C1927" i="30"/>
  <c r="D1927" i="30"/>
  <c r="E1927" i="30"/>
  <c r="F1927" i="30"/>
  <c r="H1927" i="30"/>
  <c r="I1927" i="30"/>
  <c r="C1928" i="30"/>
  <c r="D1928" i="30"/>
  <c r="E1928" i="30"/>
  <c r="F1928" i="30"/>
  <c r="H1928" i="30"/>
  <c r="I1928" i="30"/>
  <c r="C1929" i="30"/>
  <c r="D1929" i="30"/>
  <c r="E1929" i="30"/>
  <c r="F1929" i="30"/>
  <c r="H1929" i="30"/>
  <c r="I1929" i="30"/>
  <c r="C1930" i="30"/>
  <c r="D1930" i="30"/>
  <c r="E1930" i="30"/>
  <c r="F1930" i="30"/>
  <c r="H1930" i="30"/>
  <c r="I1930" i="30"/>
  <c r="C1906" i="30"/>
  <c r="D1906" i="30"/>
  <c r="E1906" i="30"/>
  <c r="F1906" i="30"/>
  <c r="H1906" i="30"/>
  <c r="I1906" i="30"/>
  <c r="C1907" i="30"/>
  <c r="D1907" i="30"/>
  <c r="E1907" i="30"/>
  <c r="F1907" i="30"/>
  <c r="H1907" i="30"/>
  <c r="I1907" i="30"/>
  <c r="C1908" i="30"/>
  <c r="D1908" i="30"/>
  <c r="E1908" i="30"/>
  <c r="F1908" i="30"/>
  <c r="H1908" i="30"/>
  <c r="I1908" i="30"/>
  <c r="C1909" i="30"/>
  <c r="D1909" i="30"/>
  <c r="E1909" i="30"/>
  <c r="F1909" i="30"/>
  <c r="H1909" i="30"/>
  <c r="I1909" i="30"/>
  <c r="C1910" i="30"/>
  <c r="D1910" i="30"/>
  <c r="E1910" i="30"/>
  <c r="F1910" i="30"/>
  <c r="H1910" i="30"/>
  <c r="I1910" i="30"/>
  <c r="C1911" i="30"/>
  <c r="D1911" i="30"/>
  <c r="E1911" i="30"/>
  <c r="F1911" i="30"/>
  <c r="H1911" i="30"/>
  <c r="I1911" i="30"/>
  <c r="C1912" i="30"/>
  <c r="D1912" i="30"/>
  <c r="E1912" i="30"/>
  <c r="F1912" i="30"/>
  <c r="H1912" i="30"/>
  <c r="I1912" i="30"/>
  <c r="C1913" i="30"/>
  <c r="D1913" i="30"/>
  <c r="E1913" i="30"/>
  <c r="F1913" i="30"/>
  <c r="H1913" i="30"/>
  <c r="I1913" i="30"/>
  <c r="C1914" i="30"/>
  <c r="D1914" i="30"/>
  <c r="E1914" i="30"/>
  <c r="F1914" i="30"/>
  <c r="H1914" i="30"/>
  <c r="I1914" i="30"/>
  <c r="C1915" i="30"/>
  <c r="D1915" i="30"/>
  <c r="E1915" i="30"/>
  <c r="F1915" i="30"/>
  <c r="H1915" i="30"/>
  <c r="I1915" i="30"/>
  <c r="C1916" i="30"/>
  <c r="D1916" i="30"/>
  <c r="E1916" i="30"/>
  <c r="F1916" i="30"/>
  <c r="H1916" i="30"/>
  <c r="I1916" i="30"/>
  <c r="C1917" i="30"/>
  <c r="D1917" i="30"/>
  <c r="E1917" i="30"/>
  <c r="F1917" i="30"/>
  <c r="H1917" i="30"/>
  <c r="I1917" i="30"/>
  <c r="C1918" i="30"/>
  <c r="D1918" i="30"/>
  <c r="E1918" i="30"/>
  <c r="F1918" i="30"/>
  <c r="H1918" i="30"/>
  <c r="I1918" i="30"/>
  <c r="C1919" i="30"/>
  <c r="D1919" i="30"/>
  <c r="E1919" i="30"/>
  <c r="F1919" i="30"/>
  <c r="H1919" i="30"/>
  <c r="I1919" i="30"/>
  <c r="C1920" i="30"/>
  <c r="D1920" i="30"/>
  <c r="E1920" i="30"/>
  <c r="F1920" i="30"/>
  <c r="H1920" i="30"/>
  <c r="I1920" i="30"/>
  <c r="C1921" i="30"/>
  <c r="D1921" i="30"/>
  <c r="E1921" i="30"/>
  <c r="F1921" i="30"/>
  <c r="H1921" i="30"/>
  <c r="I1921" i="30"/>
  <c r="C1922" i="30"/>
  <c r="D1922" i="30"/>
  <c r="E1922" i="30"/>
  <c r="F1922" i="30"/>
  <c r="H1922" i="30"/>
  <c r="I1922" i="30"/>
  <c r="C1923" i="30"/>
  <c r="D1923" i="30"/>
  <c r="E1923" i="30"/>
  <c r="F1923" i="30"/>
  <c r="H1923" i="30"/>
  <c r="I1923" i="30"/>
  <c r="C1924" i="30"/>
  <c r="D1924" i="30"/>
  <c r="E1924" i="30"/>
  <c r="F1924" i="30"/>
  <c r="H1924" i="30"/>
  <c r="I1924" i="30"/>
  <c r="C1925" i="30"/>
  <c r="D1925" i="30"/>
  <c r="E1925" i="30"/>
  <c r="F1925" i="30"/>
  <c r="H1925" i="30"/>
  <c r="I1925" i="30"/>
  <c r="C1926" i="30"/>
  <c r="D1926" i="30"/>
  <c r="E1926" i="30"/>
  <c r="F1926" i="30"/>
  <c r="H1926" i="30"/>
  <c r="I1926" i="30"/>
  <c r="C1681" i="30"/>
  <c r="D1681" i="30"/>
  <c r="E1681" i="30"/>
  <c r="F1681" i="30"/>
  <c r="H1681" i="30"/>
  <c r="I1681" i="30"/>
  <c r="C1690" i="30"/>
  <c r="D1690" i="30"/>
  <c r="E1690" i="30"/>
  <c r="F1690" i="30"/>
  <c r="H1690" i="30"/>
  <c r="I1690" i="30"/>
  <c r="C1682" i="30"/>
  <c r="D1682" i="30"/>
  <c r="E1682" i="30"/>
  <c r="F1682" i="30"/>
  <c r="H1682" i="30"/>
  <c r="I1682" i="30"/>
  <c r="C1683" i="30"/>
  <c r="D1683" i="30"/>
  <c r="E1683" i="30"/>
  <c r="F1683" i="30"/>
  <c r="H1683" i="30"/>
  <c r="I1683" i="30"/>
  <c r="C1684" i="30"/>
  <c r="D1684" i="30"/>
  <c r="E1684" i="30"/>
  <c r="F1684" i="30"/>
  <c r="H1684" i="30"/>
  <c r="I1684" i="30"/>
  <c r="C1685" i="30"/>
  <c r="D1685" i="30"/>
  <c r="E1685" i="30"/>
  <c r="F1685" i="30"/>
  <c r="H1685" i="30"/>
  <c r="I1685" i="30"/>
  <c r="C1686" i="30"/>
  <c r="D1686" i="30"/>
  <c r="E1686" i="30"/>
  <c r="F1686" i="30"/>
  <c r="H1686" i="30"/>
  <c r="I1686" i="30"/>
  <c r="C1687" i="30"/>
  <c r="D1687" i="30"/>
  <c r="E1687" i="30"/>
  <c r="F1687" i="30"/>
  <c r="H1687" i="30"/>
  <c r="I1687" i="30"/>
  <c r="C1688" i="30"/>
  <c r="D1688" i="30"/>
  <c r="E1688" i="30"/>
  <c r="F1688" i="30"/>
  <c r="H1688" i="30"/>
  <c r="I1688" i="30"/>
  <c r="C1689" i="30"/>
  <c r="D1689" i="30"/>
  <c r="E1689" i="30"/>
  <c r="F1689" i="30"/>
  <c r="H1689" i="30"/>
  <c r="I1689" i="30"/>
  <c r="C1663" i="30"/>
  <c r="D1663" i="30"/>
  <c r="E1663" i="30"/>
  <c r="F1663" i="30"/>
  <c r="H1663" i="30"/>
  <c r="I1663" i="30"/>
  <c r="C1664" i="30"/>
  <c r="D1664" i="30"/>
  <c r="E1664" i="30"/>
  <c r="F1664" i="30"/>
  <c r="H1664" i="30"/>
  <c r="I1664" i="30"/>
  <c r="C1665" i="30"/>
  <c r="D1665" i="30"/>
  <c r="E1665" i="30"/>
  <c r="F1665" i="30"/>
  <c r="H1665" i="30"/>
  <c r="I1665" i="30"/>
  <c r="C1666" i="30"/>
  <c r="D1666" i="30"/>
  <c r="E1666" i="30"/>
  <c r="F1666" i="30"/>
  <c r="H1666" i="30"/>
  <c r="I1666" i="30"/>
  <c r="C1667" i="30"/>
  <c r="D1667" i="30"/>
  <c r="E1667" i="30"/>
  <c r="F1667" i="30"/>
  <c r="H1667" i="30"/>
  <c r="I1667" i="30"/>
  <c r="C1668" i="30"/>
  <c r="D1668" i="30"/>
  <c r="E1668" i="30"/>
  <c r="F1668" i="30"/>
  <c r="H1668" i="30"/>
  <c r="I1668" i="30"/>
  <c r="C1669" i="30"/>
  <c r="D1669" i="30"/>
  <c r="E1669" i="30"/>
  <c r="F1669" i="30"/>
  <c r="H1669" i="30"/>
  <c r="I1669" i="30"/>
  <c r="C1670" i="30"/>
  <c r="D1670" i="30"/>
  <c r="E1670" i="30"/>
  <c r="F1670" i="30"/>
  <c r="H1670" i="30"/>
  <c r="I1670" i="30"/>
  <c r="C1671" i="30"/>
  <c r="D1671" i="30"/>
  <c r="E1671" i="30"/>
  <c r="F1671" i="30"/>
  <c r="H1671" i="30"/>
  <c r="I1671" i="30"/>
  <c r="C1672" i="30"/>
  <c r="D1672" i="30"/>
  <c r="E1672" i="30"/>
  <c r="F1672" i="30"/>
  <c r="H1672" i="30"/>
  <c r="I1672" i="30"/>
  <c r="C1673" i="30"/>
  <c r="D1673" i="30"/>
  <c r="E1673" i="30"/>
  <c r="F1673" i="30"/>
  <c r="H1673" i="30"/>
  <c r="I1673" i="30"/>
  <c r="C1674" i="30"/>
  <c r="D1674" i="30"/>
  <c r="E1674" i="30"/>
  <c r="F1674" i="30"/>
  <c r="H1674" i="30"/>
  <c r="I1674" i="30"/>
  <c r="C1675" i="30"/>
  <c r="D1675" i="30"/>
  <c r="E1675" i="30"/>
  <c r="F1675" i="30"/>
  <c r="H1675" i="30"/>
  <c r="I1675" i="30"/>
  <c r="C1676" i="30"/>
  <c r="D1676" i="30"/>
  <c r="E1676" i="30"/>
  <c r="F1676" i="30"/>
  <c r="H1676" i="30"/>
  <c r="I1676" i="30"/>
  <c r="C1677" i="30"/>
  <c r="D1677" i="30"/>
  <c r="E1677" i="30"/>
  <c r="F1677" i="30"/>
  <c r="H1677" i="30"/>
  <c r="I1677" i="30"/>
  <c r="C1678" i="30"/>
  <c r="D1678" i="30"/>
  <c r="E1678" i="30"/>
  <c r="F1678" i="30"/>
  <c r="H1678" i="30"/>
  <c r="I1678" i="30"/>
  <c r="C1679" i="30"/>
  <c r="D1679" i="30"/>
  <c r="E1679" i="30"/>
  <c r="F1679" i="30"/>
  <c r="H1679" i="30"/>
  <c r="I1679" i="30"/>
  <c r="C1680" i="30"/>
  <c r="D1680" i="30"/>
  <c r="E1680" i="30"/>
  <c r="F1680" i="30"/>
  <c r="H1680" i="30"/>
  <c r="I1680" i="30"/>
  <c r="C1865" i="30"/>
  <c r="D1865" i="30"/>
  <c r="E1865" i="30"/>
  <c r="F1865" i="30"/>
  <c r="H1865" i="30"/>
  <c r="I1865" i="30"/>
  <c r="C1848" i="30"/>
  <c r="D1848" i="30"/>
  <c r="E1848" i="30"/>
  <c r="F1848" i="30"/>
  <c r="H1848" i="30"/>
  <c r="I1848" i="30"/>
  <c r="C1852" i="30"/>
  <c r="D1852" i="30"/>
  <c r="E1852" i="30"/>
  <c r="F1852" i="30"/>
  <c r="H1852" i="30"/>
  <c r="I1852" i="30"/>
  <c r="C1853" i="30"/>
  <c r="D1853" i="30"/>
  <c r="E1853" i="30"/>
  <c r="F1853" i="30"/>
  <c r="H1853" i="30"/>
  <c r="I1853" i="30"/>
  <c r="C1854" i="30"/>
  <c r="D1854" i="30"/>
  <c r="E1854" i="30"/>
  <c r="F1854" i="30"/>
  <c r="H1854" i="30"/>
  <c r="I1854" i="30"/>
  <c r="C1855" i="30"/>
  <c r="D1855" i="30"/>
  <c r="E1855" i="30"/>
  <c r="F1855" i="30"/>
  <c r="H1855" i="30"/>
  <c r="I1855" i="30"/>
  <c r="C1856" i="30"/>
  <c r="D1856" i="30"/>
  <c r="E1856" i="30"/>
  <c r="F1856" i="30"/>
  <c r="H1856" i="30"/>
  <c r="I1856" i="30"/>
  <c r="C1857" i="30"/>
  <c r="D1857" i="30"/>
  <c r="E1857" i="30"/>
  <c r="F1857" i="30"/>
  <c r="H1857" i="30"/>
  <c r="I1857" i="30"/>
  <c r="C1858" i="30"/>
  <c r="D1858" i="30"/>
  <c r="E1858" i="30"/>
  <c r="F1858" i="30"/>
  <c r="H1858" i="30"/>
  <c r="I1858" i="30"/>
  <c r="C1859" i="30"/>
  <c r="D1859" i="30"/>
  <c r="E1859" i="30"/>
  <c r="F1859" i="30"/>
  <c r="H1859" i="30"/>
  <c r="I1859" i="30"/>
  <c r="C1860" i="30"/>
  <c r="D1860" i="30"/>
  <c r="E1860" i="30"/>
  <c r="F1860" i="30"/>
  <c r="H1860" i="30"/>
  <c r="I1860" i="30"/>
  <c r="C1861" i="30"/>
  <c r="D1861" i="30"/>
  <c r="E1861" i="30"/>
  <c r="F1861" i="30"/>
  <c r="H1861" i="30"/>
  <c r="I1861" i="30"/>
  <c r="C1862" i="30"/>
  <c r="D1862" i="30"/>
  <c r="E1862" i="30"/>
  <c r="F1862" i="30"/>
  <c r="H1862" i="30"/>
  <c r="I1862" i="30"/>
  <c r="C1863" i="30"/>
  <c r="D1863" i="30"/>
  <c r="E1863" i="30"/>
  <c r="F1863" i="30"/>
  <c r="H1863" i="30"/>
  <c r="I1863" i="30"/>
  <c r="C1864" i="30"/>
  <c r="D1864" i="30"/>
  <c r="E1864" i="30"/>
  <c r="F1864" i="30"/>
  <c r="H1864" i="30"/>
  <c r="I1864" i="30"/>
  <c r="C1849" i="30"/>
  <c r="D1849" i="30"/>
  <c r="E1849" i="30"/>
  <c r="F1849" i="30"/>
  <c r="H1849" i="30"/>
  <c r="I1849" i="30"/>
  <c r="C1850" i="30"/>
  <c r="D1850" i="30"/>
  <c r="E1850" i="30"/>
  <c r="F1850" i="30"/>
  <c r="H1850" i="30"/>
  <c r="I1850" i="30"/>
  <c r="C1847" i="30"/>
  <c r="D1847" i="30"/>
  <c r="E1847" i="30"/>
  <c r="F1847" i="30"/>
  <c r="H1847" i="30"/>
  <c r="I1847" i="30"/>
  <c r="C1851" i="30"/>
  <c r="D1851" i="30"/>
  <c r="E1851" i="30"/>
  <c r="F1851" i="30"/>
  <c r="H1851" i="30"/>
  <c r="I1851" i="30"/>
  <c r="C1490" i="30"/>
  <c r="D1490" i="30"/>
  <c r="E1490" i="30"/>
  <c r="F1490" i="30"/>
  <c r="H1490" i="30"/>
  <c r="I1490" i="30"/>
  <c r="C1481" i="30"/>
  <c r="D1481" i="30"/>
  <c r="E1481" i="30"/>
  <c r="F1481" i="30"/>
  <c r="H1481" i="30"/>
  <c r="I1481" i="30"/>
  <c r="C1491" i="30"/>
  <c r="D1491" i="30"/>
  <c r="E1491" i="30"/>
  <c r="F1491" i="30"/>
  <c r="H1491" i="30"/>
  <c r="I1491" i="30"/>
  <c r="C1492" i="30"/>
  <c r="D1492" i="30"/>
  <c r="E1492" i="30"/>
  <c r="F1492" i="30"/>
  <c r="H1492" i="30"/>
  <c r="I1492" i="30"/>
  <c r="C1493" i="30"/>
  <c r="D1493" i="30"/>
  <c r="E1493" i="30"/>
  <c r="F1493" i="30"/>
  <c r="H1493" i="30"/>
  <c r="I1493" i="30"/>
  <c r="C1494" i="30"/>
  <c r="D1494" i="30"/>
  <c r="E1494" i="30"/>
  <c r="F1494" i="30"/>
  <c r="H1494" i="30"/>
  <c r="I1494" i="30"/>
  <c r="C1495" i="30"/>
  <c r="D1495" i="30"/>
  <c r="E1495" i="30"/>
  <c r="F1495" i="30"/>
  <c r="H1495" i="30"/>
  <c r="I1495" i="30"/>
  <c r="C1496" i="30"/>
  <c r="D1496" i="30"/>
  <c r="E1496" i="30"/>
  <c r="F1496" i="30"/>
  <c r="H1496" i="30"/>
  <c r="I1496" i="30"/>
  <c r="C1497" i="30"/>
  <c r="D1497" i="30"/>
  <c r="E1497" i="30"/>
  <c r="F1497" i="30"/>
  <c r="H1497" i="30"/>
  <c r="I1497" i="30"/>
  <c r="C1498" i="30"/>
  <c r="D1498" i="30"/>
  <c r="E1498" i="30"/>
  <c r="F1498" i="30"/>
  <c r="H1498" i="30"/>
  <c r="I1498" i="30"/>
  <c r="C1499" i="30"/>
  <c r="D1499" i="30"/>
  <c r="E1499" i="30"/>
  <c r="F1499" i="30"/>
  <c r="H1499" i="30"/>
  <c r="I1499" i="30"/>
  <c r="C1500" i="30"/>
  <c r="D1500" i="30"/>
  <c r="E1500" i="30"/>
  <c r="F1500" i="30"/>
  <c r="H1500" i="30"/>
  <c r="I1500" i="30"/>
  <c r="C1501" i="30"/>
  <c r="D1501" i="30"/>
  <c r="E1501" i="30"/>
  <c r="F1501" i="30"/>
  <c r="H1501" i="30"/>
  <c r="I1501" i="30"/>
  <c r="C1482" i="30"/>
  <c r="D1482" i="30"/>
  <c r="E1482" i="30"/>
  <c r="F1482" i="30"/>
  <c r="H1482" i="30"/>
  <c r="I1482" i="30"/>
  <c r="C1483" i="30"/>
  <c r="D1483" i="30"/>
  <c r="E1483" i="30"/>
  <c r="F1483" i="30"/>
  <c r="H1483" i="30"/>
  <c r="I1483" i="30"/>
  <c r="C1484" i="30"/>
  <c r="D1484" i="30"/>
  <c r="E1484" i="30"/>
  <c r="F1484" i="30"/>
  <c r="H1484" i="30"/>
  <c r="I1484" i="30"/>
  <c r="C1485" i="30"/>
  <c r="D1485" i="30"/>
  <c r="E1485" i="30"/>
  <c r="F1485" i="30"/>
  <c r="H1485" i="30"/>
  <c r="I1485" i="30"/>
  <c r="C1486" i="30"/>
  <c r="D1486" i="30"/>
  <c r="E1486" i="30"/>
  <c r="F1486" i="30"/>
  <c r="H1486" i="30"/>
  <c r="I1486" i="30"/>
  <c r="C1487" i="30"/>
  <c r="D1487" i="30"/>
  <c r="E1487" i="30"/>
  <c r="F1487" i="30"/>
  <c r="H1487" i="30"/>
  <c r="I1487" i="30"/>
  <c r="C1488" i="30"/>
  <c r="D1488" i="30"/>
  <c r="E1488" i="30"/>
  <c r="F1488" i="30"/>
  <c r="H1488" i="30"/>
  <c r="I1488" i="30"/>
  <c r="C1489" i="30"/>
  <c r="D1489" i="30"/>
  <c r="E1489" i="30"/>
  <c r="F1489" i="30"/>
  <c r="H1489" i="30"/>
  <c r="I1489" i="30"/>
  <c r="C2601" i="30"/>
  <c r="D2601" i="30"/>
  <c r="E2601" i="30"/>
  <c r="F2601" i="30"/>
  <c r="H2601" i="30"/>
  <c r="I2601" i="30"/>
  <c r="C2602" i="30"/>
  <c r="D2602" i="30"/>
  <c r="E2602" i="30"/>
  <c r="F2602" i="30"/>
  <c r="H2602" i="30"/>
  <c r="I2602" i="30"/>
  <c r="C2603" i="30"/>
  <c r="D2603" i="30"/>
  <c r="E2603" i="30"/>
  <c r="F2603" i="30"/>
  <c r="H2603" i="30"/>
  <c r="I2603" i="30"/>
  <c r="C2604" i="30"/>
  <c r="D2604" i="30"/>
  <c r="E2604" i="30"/>
  <c r="F2604" i="30"/>
  <c r="H2604" i="30"/>
  <c r="I2604" i="30"/>
  <c r="C2605" i="30"/>
  <c r="D2605" i="30"/>
  <c r="E2605" i="30"/>
  <c r="F2605" i="30"/>
  <c r="H2605" i="30"/>
  <c r="I2605" i="30"/>
  <c r="C1828" i="30"/>
  <c r="D1828" i="30"/>
  <c r="E1828" i="30"/>
  <c r="F1828" i="30"/>
  <c r="H1828" i="30"/>
  <c r="I1828" i="30"/>
  <c r="C1810" i="30"/>
  <c r="D1810" i="30"/>
  <c r="E1810" i="30"/>
  <c r="F1810" i="30"/>
  <c r="H1810" i="30"/>
  <c r="I1810" i="30"/>
  <c r="C1811" i="30"/>
  <c r="D1811" i="30"/>
  <c r="E1811" i="30"/>
  <c r="F1811" i="30"/>
  <c r="H1811" i="30"/>
  <c r="I1811" i="30"/>
  <c r="C1812" i="30"/>
  <c r="D1812" i="30"/>
  <c r="E1812" i="30"/>
  <c r="F1812" i="30"/>
  <c r="H1812" i="30"/>
  <c r="I1812" i="30"/>
  <c r="C1813" i="30"/>
  <c r="D1813" i="30"/>
  <c r="E1813" i="30"/>
  <c r="F1813" i="30"/>
  <c r="H1813" i="30"/>
  <c r="I1813" i="30"/>
  <c r="C1814" i="30"/>
  <c r="D1814" i="30"/>
  <c r="E1814" i="30"/>
  <c r="F1814" i="30"/>
  <c r="H1814" i="30"/>
  <c r="I1814" i="30"/>
  <c r="C1815" i="30"/>
  <c r="D1815" i="30"/>
  <c r="E1815" i="30"/>
  <c r="F1815" i="30"/>
  <c r="H1815" i="30"/>
  <c r="I1815" i="30"/>
  <c r="C1816" i="30"/>
  <c r="D1816" i="30"/>
  <c r="E1816" i="30"/>
  <c r="F1816" i="30"/>
  <c r="H1816" i="30"/>
  <c r="I1816" i="30"/>
  <c r="C1817" i="30"/>
  <c r="D1817" i="30"/>
  <c r="E1817" i="30"/>
  <c r="F1817" i="30"/>
  <c r="H1817" i="30"/>
  <c r="I1817" i="30"/>
  <c r="C1818" i="30"/>
  <c r="D1818" i="30"/>
  <c r="E1818" i="30"/>
  <c r="F1818" i="30"/>
  <c r="H1818" i="30"/>
  <c r="I1818" i="30"/>
  <c r="C1819" i="30"/>
  <c r="D1819" i="30"/>
  <c r="E1819" i="30"/>
  <c r="F1819" i="30"/>
  <c r="H1819" i="30"/>
  <c r="I1819" i="30"/>
  <c r="C1820" i="30"/>
  <c r="D1820" i="30"/>
  <c r="E1820" i="30"/>
  <c r="F1820" i="30"/>
  <c r="H1820" i="30"/>
  <c r="I1820" i="30"/>
  <c r="C1821" i="30"/>
  <c r="D1821" i="30"/>
  <c r="E1821" i="30"/>
  <c r="F1821" i="30"/>
  <c r="H1821" i="30"/>
  <c r="I1821" i="30"/>
  <c r="C1822" i="30"/>
  <c r="D1822" i="30"/>
  <c r="E1822" i="30"/>
  <c r="F1822" i="30"/>
  <c r="H1822" i="30"/>
  <c r="I1822" i="30"/>
  <c r="C1823" i="30"/>
  <c r="D1823" i="30"/>
  <c r="E1823" i="30"/>
  <c r="F1823" i="30"/>
  <c r="H1823" i="30"/>
  <c r="I1823" i="30"/>
  <c r="C1824" i="30"/>
  <c r="D1824" i="30"/>
  <c r="E1824" i="30"/>
  <c r="F1824" i="30"/>
  <c r="H1824" i="30"/>
  <c r="I1824" i="30"/>
  <c r="C1825" i="30"/>
  <c r="D1825" i="30"/>
  <c r="E1825" i="30"/>
  <c r="F1825" i="30"/>
  <c r="H1825" i="30"/>
  <c r="I1825" i="30"/>
  <c r="C1826" i="30"/>
  <c r="D1826" i="30"/>
  <c r="E1826" i="30"/>
  <c r="F1826" i="30"/>
  <c r="H1826" i="30"/>
  <c r="I1826" i="30"/>
  <c r="C1809" i="30"/>
  <c r="D1809" i="30"/>
  <c r="E1809" i="30"/>
  <c r="F1809" i="30"/>
  <c r="H1809" i="30"/>
  <c r="I1809" i="30"/>
  <c r="C1827" i="30"/>
  <c r="D1827" i="30"/>
  <c r="E1827" i="30"/>
  <c r="F1827" i="30"/>
  <c r="H1827" i="30"/>
  <c r="I1827" i="30"/>
  <c r="C2606" i="30"/>
  <c r="D2606" i="30"/>
  <c r="E2606" i="30"/>
  <c r="F2606" i="30"/>
  <c r="H2606" i="30"/>
  <c r="I2606" i="30"/>
  <c r="C2607" i="30"/>
  <c r="D2607" i="30"/>
  <c r="E2607" i="30"/>
  <c r="F2607" i="30"/>
  <c r="H2607" i="30"/>
  <c r="I2607" i="30"/>
  <c r="C2623" i="30"/>
  <c r="D2623" i="30"/>
  <c r="E2623" i="30"/>
  <c r="F2623" i="30"/>
  <c r="H2623" i="30"/>
  <c r="I2623" i="30"/>
  <c r="C2624" i="30"/>
  <c r="D2624" i="30"/>
  <c r="E2624" i="30"/>
  <c r="F2624" i="30"/>
  <c r="H2624" i="30"/>
  <c r="I2624" i="30"/>
  <c r="C2625" i="30"/>
  <c r="D2625" i="30"/>
  <c r="E2625" i="30"/>
  <c r="F2625" i="30"/>
  <c r="H2625" i="30"/>
  <c r="I2625" i="30"/>
  <c r="C2626" i="30"/>
  <c r="D2626" i="30"/>
  <c r="E2626" i="30"/>
  <c r="F2626" i="30"/>
  <c r="H2626" i="30"/>
  <c r="I2626" i="30"/>
  <c r="C2627" i="30"/>
  <c r="D2627" i="30"/>
  <c r="E2627" i="30"/>
  <c r="F2627" i="30"/>
  <c r="H2627" i="30"/>
  <c r="I2627" i="30"/>
  <c r="C2620" i="30"/>
  <c r="D2620" i="30"/>
  <c r="E2620" i="30"/>
  <c r="F2620" i="30"/>
  <c r="H2620" i="30"/>
  <c r="I2620" i="30"/>
  <c r="C2621" i="30"/>
  <c r="D2621" i="30"/>
  <c r="E2621" i="30"/>
  <c r="F2621" i="30"/>
  <c r="H2621" i="30"/>
  <c r="I2621" i="30"/>
  <c r="C2622" i="30"/>
  <c r="D2622" i="30"/>
  <c r="E2622" i="30"/>
  <c r="F2622" i="30"/>
  <c r="H2622" i="30"/>
  <c r="I2622" i="30"/>
  <c r="C2619" i="30"/>
  <c r="D2619" i="30"/>
  <c r="E2619" i="30"/>
  <c r="F2619" i="30"/>
  <c r="H2619" i="30"/>
  <c r="I2619" i="30"/>
  <c r="C2616" i="30"/>
  <c r="D2616" i="30"/>
  <c r="E2616" i="30"/>
  <c r="F2616" i="30"/>
  <c r="H2616" i="30"/>
  <c r="I2616" i="30"/>
  <c r="C2617" i="30"/>
  <c r="D2617" i="30"/>
  <c r="E2617" i="30"/>
  <c r="F2617" i="30"/>
  <c r="H2617" i="30"/>
  <c r="I2617" i="30"/>
  <c r="C2618" i="30"/>
  <c r="D2618" i="30"/>
  <c r="E2618" i="30"/>
  <c r="F2618" i="30"/>
  <c r="H2618" i="30"/>
  <c r="I2618" i="30"/>
  <c r="C2614" i="30"/>
  <c r="D2614" i="30"/>
  <c r="E2614" i="30"/>
  <c r="F2614" i="30"/>
  <c r="H2614" i="30"/>
  <c r="I2614" i="30"/>
  <c r="C2615" i="30"/>
  <c r="D2615" i="30"/>
  <c r="E2615" i="30"/>
  <c r="F2615" i="30"/>
  <c r="H2615" i="30"/>
  <c r="I2615" i="30"/>
  <c r="C2608" i="30"/>
  <c r="D2608" i="30"/>
  <c r="E2608" i="30"/>
  <c r="F2608" i="30"/>
  <c r="H2608" i="30"/>
  <c r="I2608" i="30"/>
  <c r="C2609" i="30"/>
  <c r="D2609" i="30"/>
  <c r="E2609" i="30"/>
  <c r="F2609" i="30"/>
  <c r="H2609" i="30"/>
  <c r="I2609" i="30"/>
  <c r="C2610" i="30"/>
  <c r="D2610" i="30"/>
  <c r="E2610" i="30"/>
  <c r="F2610" i="30"/>
  <c r="H2610" i="30"/>
  <c r="I2610" i="30"/>
  <c r="C2611" i="30"/>
  <c r="D2611" i="30"/>
  <c r="E2611" i="30"/>
  <c r="F2611" i="30"/>
  <c r="H2611" i="30"/>
  <c r="I2611" i="30"/>
  <c r="C2612" i="30"/>
  <c r="D2612" i="30"/>
  <c r="E2612" i="30"/>
  <c r="F2612" i="30"/>
  <c r="H2612" i="30"/>
  <c r="I2612" i="30"/>
  <c r="C2613" i="30"/>
  <c r="D2613" i="30"/>
  <c r="E2613" i="30"/>
  <c r="F2613" i="30"/>
  <c r="H2613" i="30"/>
  <c r="I2613" i="30"/>
  <c r="E1543" i="30" l="1"/>
  <c r="E1627" i="30"/>
  <c r="E1719" i="30"/>
  <c r="E1053" i="30"/>
  <c r="F1566" i="30"/>
  <c r="F1401" i="30"/>
  <c r="F1065" i="30"/>
  <c r="F926" i="30"/>
  <c r="F1249" i="30"/>
  <c r="F1733" i="30"/>
  <c r="F1570" i="30"/>
  <c r="I2456" i="30"/>
  <c r="I283" i="30"/>
  <c r="I1961" i="30"/>
  <c r="I385" i="30"/>
  <c r="I1562" i="30"/>
  <c r="I1647" i="30"/>
  <c r="I1719" i="30"/>
  <c r="I1284" i="30"/>
  <c r="I1757" i="30"/>
  <c r="I1052" i="30"/>
  <c r="I926" i="30"/>
  <c r="H926" i="30"/>
  <c r="E926" i="30"/>
  <c r="D926" i="30"/>
  <c r="C926" i="30"/>
  <c r="I5" i="30"/>
  <c r="I8" i="30"/>
  <c r="I4" i="30"/>
  <c r="I9" i="30"/>
  <c r="I10" i="30"/>
  <c r="I11" i="30"/>
  <c r="I12" i="30"/>
  <c r="I13" i="30"/>
  <c r="I14" i="30"/>
  <c r="I15" i="30"/>
  <c r="I16" i="30"/>
  <c r="I17" i="30"/>
  <c r="I6" i="30"/>
  <c r="I18" i="30"/>
  <c r="I19" i="30"/>
  <c r="I20" i="30"/>
  <c r="I3207" i="30"/>
  <c r="I3212" i="30"/>
  <c r="I3213" i="30"/>
  <c r="I21" i="30"/>
  <c r="I22" i="30"/>
  <c r="I23" i="30"/>
  <c r="I7" i="30"/>
  <c r="I24" i="30"/>
  <c r="I25" i="30"/>
  <c r="I26" i="30"/>
  <c r="I27" i="30"/>
  <c r="I3324" i="30"/>
  <c r="I28" i="30"/>
  <c r="I34" i="30"/>
  <c r="I35" i="30"/>
  <c r="I3206" i="30"/>
  <c r="I3208" i="30"/>
  <c r="I3210" i="30"/>
  <c r="I36" i="30"/>
  <c r="I3202" i="30"/>
  <c r="I37" i="30"/>
  <c r="I38" i="30"/>
  <c r="I39" i="30"/>
  <c r="I40" i="30"/>
  <c r="I41" i="30"/>
  <c r="I32" i="30"/>
  <c r="I42" i="30"/>
  <c r="I43" i="30"/>
  <c r="I44" i="30"/>
  <c r="I45" i="30"/>
  <c r="I46" i="30"/>
  <c r="I47" i="30"/>
  <c r="I48" i="30"/>
  <c r="I49" i="30"/>
  <c r="I50" i="30"/>
  <c r="I33" i="30"/>
  <c r="I51" i="30"/>
  <c r="I52" i="30"/>
  <c r="I53" i="30"/>
  <c r="I54" i="30"/>
  <c r="I55" i="30"/>
  <c r="I56" i="30"/>
  <c r="I3204" i="30"/>
  <c r="I3203" i="30"/>
  <c r="I3205" i="30"/>
  <c r="I64" i="30"/>
  <c r="I67" i="30"/>
  <c r="I63" i="30"/>
  <c r="I68" i="30"/>
  <c r="I69" i="30"/>
  <c r="I70" i="30"/>
  <c r="I71" i="30"/>
  <c r="I89" i="30"/>
  <c r="I72" i="30"/>
  <c r="I73" i="30"/>
  <c r="I74" i="30"/>
  <c r="I75" i="30"/>
  <c r="I76" i="30"/>
  <c r="I65" i="30"/>
  <c r="I77" i="30"/>
  <c r="I78" i="30"/>
  <c r="I79" i="30"/>
  <c r="I80" i="30"/>
  <c r="I81" i="30"/>
  <c r="I82" i="30"/>
  <c r="I83" i="30"/>
  <c r="I84" i="30"/>
  <c r="I66" i="30"/>
  <c r="I85" i="30"/>
  <c r="I86" i="30"/>
  <c r="I87" i="30"/>
  <c r="I88" i="30"/>
  <c r="I91" i="30"/>
  <c r="I93" i="30"/>
  <c r="I90" i="30"/>
  <c r="I94" i="30"/>
  <c r="I95" i="30"/>
  <c r="I96" i="30"/>
  <c r="I97" i="30"/>
  <c r="I98" i="30"/>
  <c r="I103" i="30"/>
  <c r="I99" i="30"/>
  <c r="I100" i="30"/>
  <c r="I92" i="30"/>
  <c r="I3199" i="30"/>
  <c r="I3200" i="30"/>
  <c r="I3201" i="30"/>
  <c r="I105" i="30"/>
  <c r="I107" i="30"/>
  <c r="I104" i="30"/>
  <c r="I108" i="30"/>
  <c r="I109" i="30"/>
  <c r="I110" i="30"/>
  <c r="I111" i="30"/>
  <c r="I112" i="30"/>
  <c r="I123" i="30"/>
  <c r="I113" i="30"/>
  <c r="I114" i="30"/>
  <c r="I115" i="30"/>
  <c r="I106" i="30"/>
  <c r="I116" i="30"/>
  <c r="I117" i="30"/>
  <c r="I118" i="30"/>
  <c r="I119" i="30"/>
  <c r="I120" i="30"/>
  <c r="I121" i="30"/>
  <c r="I184" i="30"/>
  <c r="I179" i="30"/>
  <c r="I180" i="30"/>
  <c r="I181" i="30"/>
  <c r="I177" i="30"/>
  <c r="I208" i="30"/>
  <c r="I186" i="30"/>
  <c r="I187" i="30"/>
  <c r="I188" i="30"/>
  <c r="I175" i="30"/>
  <c r="I189" i="30"/>
  <c r="I176" i="30"/>
  <c r="I182" i="30"/>
  <c r="I190" i="30"/>
  <c r="I191" i="30"/>
  <c r="I192" i="30"/>
  <c r="I193" i="30"/>
  <c r="I194" i="30"/>
  <c r="I195" i="30"/>
  <c r="I174" i="30"/>
  <c r="I196" i="30"/>
  <c r="I197" i="30"/>
  <c r="I198" i="30"/>
  <c r="I199" i="30"/>
  <c r="I200" i="30"/>
  <c r="I201" i="30"/>
  <c r="I202" i="30"/>
  <c r="I183" i="30"/>
  <c r="I215" i="30"/>
  <c r="I210" i="30"/>
  <c r="I211" i="30"/>
  <c r="I212" i="30"/>
  <c r="I295" i="30"/>
  <c r="I217" i="30"/>
  <c r="I218" i="30"/>
  <c r="I219" i="30"/>
  <c r="I206" i="30"/>
  <c r="I220" i="30"/>
  <c r="I207" i="30"/>
  <c r="I213" i="30"/>
  <c r="I221" i="30"/>
  <c r="I222" i="30"/>
  <c r="I223" i="30"/>
  <c r="I224" i="30"/>
  <c r="I225" i="30"/>
  <c r="I226" i="30"/>
  <c r="I205" i="30"/>
  <c r="I227" i="30"/>
  <c r="I228" i="30"/>
  <c r="I229" i="30"/>
  <c r="I230" i="30"/>
  <c r="I231" i="30"/>
  <c r="I232" i="30"/>
  <c r="I233" i="30"/>
  <c r="I214" i="30"/>
  <c r="I238" i="30"/>
  <c r="I239" i="30"/>
  <c r="I241" i="30"/>
  <c r="I242" i="30"/>
  <c r="I243" i="30"/>
  <c r="I244" i="30"/>
  <c r="I245" i="30"/>
  <c r="I246" i="30"/>
  <c r="I247" i="30"/>
  <c r="I248" i="30"/>
  <c r="I249" i="30"/>
  <c r="I250" i="30"/>
  <c r="I237" i="30"/>
  <c r="I251" i="30"/>
  <c r="I252" i="30"/>
  <c r="I253" i="30"/>
  <c r="I254" i="30"/>
  <c r="I255" i="30"/>
  <c r="I256" i="30"/>
  <c r="I236" i="30"/>
  <c r="I257" i="30"/>
  <c r="I258" i="30"/>
  <c r="I259" i="30"/>
  <c r="I260" i="30"/>
  <c r="I261" i="30"/>
  <c r="I902" i="30"/>
  <c r="I147" i="30"/>
  <c r="I276" i="30"/>
  <c r="I282" i="30"/>
  <c r="I287" i="30"/>
  <c r="I302" i="30"/>
  <c r="I297" i="30"/>
  <c r="I298" i="30"/>
  <c r="I299" i="30"/>
  <c r="I1429" i="30"/>
  <c r="I1109" i="30"/>
  <c r="I304" i="30"/>
  <c r="I305" i="30"/>
  <c r="I306" i="30"/>
  <c r="I293" i="30"/>
  <c r="I307" i="30"/>
  <c r="I294" i="30"/>
  <c r="I300" i="30"/>
  <c r="I308" i="30"/>
  <c r="I309" i="30"/>
  <c r="I310" i="30"/>
  <c r="I311" i="30"/>
  <c r="I312" i="30"/>
  <c r="I313" i="30"/>
  <c r="I292" i="30"/>
  <c r="I314" i="30"/>
  <c r="I315" i="30"/>
  <c r="I316" i="30"/>
  <c r="I317" i="30"/>
  <c r="I318" i="30"/>
  <c r="I319" i="30"/>
  <c r="I301" i="30"/>
  <c r="I325" i="30"/>
  <c r="I322" i="30"/>
  <c r="I323" i="30"/>
  <c r="I324" i="30"/>
  <c r="I327" i="30"/>
  <c r="I328" i="30"/>
  <c r="I329" i="30"/>
  <c r="I330" i="30"/>
  <c r="I331" i="30"/>
  <c r="I332" i="30"/>
  <c r="I333" i="30"/>
  <c r="I334" i="30"/>
  <c r="I335" i="30"/>
  <c r="I336" i="30"/>
  <c r="I337" i="30"/>
  <c r="I338" i="30"/>
  <c r="I339" i="30"/>
  <c r="I340" i="30"/>
  <c r="I341" i="30"/>
  <c r="I342" i="30"/>
  <c r="I343" i="30"/>
  <c r="I344" i="30"/>
  <c r="I345" i="30"/>
  <c r="I346" i="30"/>
  <c r="I347" i="30"/>
  <c r="I348" i="30"/>
  <c r="I349" i="30"/>
  <c r="I354" i="30"/>
  <c r="I351" i="30"/>
  <c r="I352" i="30"/>
  <c r="I353" i="30"/>
  <c r="I356" i="30"/>
  <c r="I357" i="30"/>
  <c r="I358" i="30"/>
  <c r="I359" i="30"/>
  <c r="I360" i="30"/>
  <c r="I361" i="30"/>
  <c r="I362" i="30"/>
  <c r="I363" i="30"/>
  <c r="I364" i="30"/>
  <c r="I365" i="30"/>
  <c r="I366" i="30"/>
  <c r="I367" i="30"/>
  <c r="I368" i="30"/>
  <c r="I369" i="30"/>
  <c r="I370" i="30"/>
  <c r="I371" i="30"/>
  <c r="I372" i="30"/>
  <c r="I373" i="30"/>
  <c r="I374" i="30"/>
  <c r="I375" i="30"/>
  <c r="I376" i="30"/>
  <c r="I377" i="30"/>
  <c r="I378" i="30"/>
  <c r="I389" i="30"/>
  <c r="I397" i="30"/>
  <c r="I399" i="30"/>
  <c r="I400" i="30"/>
  <c r="I412" i="30"/>
  <c r="I416" i="30"/>
  <c r="I417" i="30"/>
  <c r="I418" i="30"/>
  <c r="I424" i="30"/>
  <c r="I426" i="30"/>
  <c r="I427" i="30"/>
  <c r="I428" i="30"/>
  <c r="I431" i="30"/>
  <c r="I409" i="30"/>
  <c r="I493" i="30"/>
  <c r="I495" i="30"/>
  <c r="I496" i="30"/>
  <c r="I497" i="30"/>
  <c r="I491" i="30"/>
  <c r="I498" i="30"/>
  <c r="I499" i="30"/>
  <c r="I500" i="30"/>
  <c r="I501" i="30"/>
  <c r="I494" i="30"/>
  <c r="I502" i="30"/>
  <c r="I503" i="30"/>
  <c r="I504" i="30"/>
  <c r="I505" i="30"/>
  <c r="I512" i="30"/>
  <c r="I514" i="30"/>
  <c r="I515" i="30"/>
  <c r="I516" i="30"/>
  <c r="I510" i="30"/>
  <c r="I517" i="30"/>
  <c r="I518" i="30"/>
  <c r="I519" i="30"/>
  <c r="I520" i="30"/>
  <c r="I513" i="30"/>
  <c r="I521" i="30"/>
  <c r="I522" i="30"/>
  <c r="I523" i="30"/>
  <c r="I524" i="30"/>
  <c r="I525" i="30"/>
  <c r="I532" i="30"/>
  <c r="I533" i="30"/>
  <c r="I534" i="30"/>
  <c r="I535" i="30"/>
  <c r="I554" i="30"/>
  <c r="I531" i="30"/>
  <c r="I536" i="30"/>
  <c r="I537" i="30"/>
  <c r="I538" i="30"/>
  <c r="I539" i="30"/>
  <c r="I540" i="30"/>
  <c r="I541" i="30"/>
  <c r="I542" i="30"/>
  <c r="I543" i="30"/>
  <c r="I544" i="30"/>
  <c r="I545" i="30"/>
  <c r="I546" i="30"/>
  <c r="I547" i="30"/>
  <c r="I548" i="30"/>
  <c r="I549" i="30"/>
  <c r="I550" i="30"/>
  <c r="I556" i="30"/>
  <c r="I557" i="30"/>
  <c r="I558" i="30"/>
  <c r="I559" i="30"/>
  <c r="I578" i="30"/>
  <c r="I560" i="30"/>
  <c r="I561" i="30"/>
  <c r="I562" i="30"/>
  <c r="I563" i="30"/>
  <c r="I564" i="30"/>
  <c r="I565" i="30"/>
  <c r="I566" i="30"/>
  <c r="I567" i="30"/>
  <c r="I568" i="30"/>
  <c r="I569" i="30"/>
  <c r="I570" i="30"/>
  <c r="I571" i="30"/>
  <c r="I572" i="30"/>
  <c r="I573" i="30"/>
  <c r="I574" i="30"/>
  <c r="I575" i="30"/>
  <c r="I601" i="30"/>
  <c r="I602" i="30"/>
  <c r="I603" i="30"/>
  <c r="I604" i="30"/>
  <c r="I623" i="30"/>
  <c r="I605" i="30"/>
  <c r="I606" i="30"/>
  <c r="I607" i="30"/>
  <c r="I608" i="30"/>
  <c r="I609" i="30"/>
  <c r="I610" i="30"/>
  <c r="I611" i="30"/>
  <c r="I612" i="30"/>
  <c r="I613" i="30"/>
  <c r="I614" i="30"/>
  <c r="I615" i="30"/>
  <c r="I616" i="30"/>
  <c r="I617" i="30"/>
  <c r="I618" i="30"/>
  <c r="I619" i="30"/>
  <c r="I620" i="30"/>
  <c r="I625" i="30"/>
  <c r="I627" i="30"/>
  <c r="I624" i="30"/>
  <c r="I628" i="30"/>
  <c r="I629" i="30"/>
  <c r="I630" i="30"/>
  <c r="I631" i="30"/>
  <c r="I632" i="30"/>
  <c r="I633" i="30"/>
  <c r="I634" i="30"/>
  <c r="I635" i="30"/>
  <c r="I636" i="30"/>
  <c r="I637" i="30"/>
  <c r="I638" i="30"/>
  <c r="I639" i="30"/>
  <c r="I640" i="30"/>
  <c r="I641" i="30"/>
  <c r="I642" i="30"/>
  <c r="I643" i="30"/>
  <c r="I644" i="30"/>
  <c r="I645" i="30"/>
  <c r="I646" i="30"/>
  <c r="I647" i="30"/>
  <c r="I648" i="30"/>
  <c r="I649" i="30"/>
  <c r="I650" i="30"/>
  <c r="I651" i="30"/>
  <c r="I657" i="30"/>
  <c r="I659" i="30"/>
  <c r="I656" i="30"/>
  <c r="I660" i="30"/>
  <c r="I661" i="30"/>
  <c r="I662" i="30"/>
  <c r="I663" i="30"/>
  <c r="I664" i="30"/>
  <c r="I665" i="30"/>
  <c r="I666" i="30"/>
  <c r="I667" i="30"/>
  <c r="I668" i="30"/>
  <c r="I669" i="30"/>
  <c r="I670" i="30"/>
  <c r="I671" i="30"/>
  <c r="I672" i="30"/>
  <c r="I673" i="30"/>
  <c r="I674" i="30"/>
  <c r="I675" i="30"/>
  <c r="I676" i="30"/>
  <c r="I677" i="30"/>
  <c r="I678" i="30"/>
  <c r="I679" i="30"/>
  <c r="I680" i="30"/>
  <c r="I681" i="30"/>
  <c r="I682" i="30"/>
  <c r="I683" i="30"/>
  <c r="I698" i="30"/>
  <c r="I711" i="30"/>
  <c r="I714" i="30"/>
  <c r="I715" i="30"/>
  <c r="I716" i="30"/>
  <c r="I717" i="30"/>
  <c r="I718" i="30"/>
  <c r="I719" i="30"/>
  <c r="I720" i="30"/>
  <c r="I721" i="30"/>
  <c r="I722" i="30"/>
  <c r="I3391" i="30"/>
  <c r="I723" i="30"/>
  <c r="I724" i="30"/>
  <c r="I725" i="30"/>
  <c r="I726" i="30"/>
  <c r="I712" i="30"/>
  <c r="I727" i="30"/>
  <c r="I728" i="30"/>
  <c r="I729" i="30"/>
  <c r="I730" i="30"/>
  <c r="I731" i="30"/>
  <c r="I732" i="30"/>
  <c r="I1957" i="30"/>
  <c r="I1962" i="30"/>
  <c r="I1970" i="30"/>
  <c r="I1973" i="30"/>
  <c r="I1976" i="30"/>
  <c r="I1977" i="30"/>
  <c r="I1978" i="30"/>
  <c r="I1979" i="30"/>
  <c r="I1965" i="30"/>
  <c r="I1974" i="30"/>
  <c r="I1975" i="30"/>
  <c r="I1980" i="30"/>
  <c r="I1971" i="30"/>
  <c r="I1968" i="30"/>
  <c r="I1969" i="30"/>
  <c r="I1981" i="30"/>
  <c r="I1982" i="30"/>
  <c r="I1972" i="30"/>
  <c r="I1966" i="30"/>
  <c r="I1967" i="30"/>
  <c r="I1983" i="30"/>
  <c r="I1997" i="30"/>
  <c r="I1987" i="30"/>
  <c r="I1998" i="30"/>
  <c r="I1991" i="30"/>
  <c r="I1999" i="30"/>
  <c r="I2000" i="30"/>
  <c r="I1986" i="30"/>
  <c r="I2001" i="30"/>
  <c r="I1996" i="30"/>
  <c r="I1985" i="30"/>
  <c r="I2002" i="30"/>
  <c r="I1993" i="30"/>
  <c r="I2003" i="30"/>
  <c r="I1984" i="30"/>
  <c r="I1988" i="30"/>
  <c r="I1994" i="30"/>
  <c r="I2004" i="30"/>
  <c r="I2005" i="30"/>
  <c r="I1989" i="30"/>
  <c r="I2006" i="30"/>
  <c r="I1990" i="30"/>
  <c r="I2007" i="30"/>
  <c r="I2008" i="30"/>
  <c r="I2009" i="30"/>
  <c r="I1995" i="30"/>
  <c r="I1992" i="30"/>
  <c r="I2020" i="30"/>
  <c r="I2012" i="30"/>
  <c r="I2021" i="30"/>
  <c r="I2011" i="30"/>
  <c r="I2024" i="30"/>
  <c r="I2019" i="30"/>
  <c r="I2010" i="30"/>
  <c r="I2013" i="30"/>
  <c r="I2017" i="30"/>
  <c r="I2028" i="30"/>
  <c r="I2029" i="30"/>
  <c r="I2015" i="30"/>
  <c r="I2031" i="30"/>
  <c r="I2032" i="30"/>
  <c r="I2033" i="30"/>
  <c r="I2018" i="30"/>
  <c r="I2044" i="30"/>
  <c r="I2037" i="30"/>
  <c r="I2040" i="30"/>
  <c r="I2045" i="30"/>
  <c r="I2046" i="30"/>
  <c r="I2038" i="30"/>
  <c r="I2036" i="30"/>
  <c r="I2047" i="30"/>
  <c r="I2043" i="30"/>
  <c r="I2035" i="30"/>
  <c r="I2048" i="30"/>
  <c r="I2049" i="30"/>
  <c r="I2034" i="30"/>
  <c r="I2041" i="30"/>
  <c r="I2050" i="30"/>
  <c r="I2051" i="30"/>
  <c r="I2039" i="30"/>
  <c r="I2052" i="30"/>
  <c r="I2053" i="30"/>
  <c r="I2054" i="30"/>
  <c r="I2055" i="30"/>
  <c r="I2042" i="30"/>
  <c r="I2067" i="30"/>
  <c r="I2080" i="30"/>
  <c r="I2072" i="30"/>
  <c r="I2076" i="30"/>
  <c r="I2078" i="30"/>
  <c r="I2071" i="30"/>
  <c r="I2081" i="30"/>
  <c r="I2082" i="30"/>
  <c r="I2075" i="30"/>
  <c r="I2083" i="30"/>
  <c r="I2079" i="30"/>
  <c r="I2077" i="30"/>
  <c r="I2074" i="30"/>
  <c r="I2073" i="30"/>
  <c r="I2084" i="30"/>
  <c r="I2085" i="30"/>
  <c r="I2086" i="30"/>
  <c r="I2098" i="30"/>
  <c r="I2092" i="30"/>
  <c r="I2099" i="30"/>
  <c r="I2100" i="30"/>
  <c r="I2095" i="30"/>
  <c r="I2093" i="30"/>
  <c r="I2091" i="30"/>
  <c r="I2090" i="30"/>
  <c r="I2089" i="30"/>
  <c r="I2103" i="30"/>
  <c r="I2104" i="30"/>
  <c r="I2105" i="30"/>
  <c r="I2113" i="30"/>
  <c r="I2114" i="30"/>
  <c r="I2108" i="30"/>
  <c r="I2115" i="30"/>
  <c r="I2116" i="30"/>
  <c r="I2111" i="30"/>
  <c r="I2117" i="30"/>
  <c r="I2118" i="30"/>
  <c r="I2109" i="30"/>
  <c r="I2119" i="30"/>
  <c r="I2120" i="30"/>
  <c r="I2121" i="30"/>
  <c r="I2122" i="30"/>
  <c r="I2112" i="30"/>
  <c r="I2110" i="30"/>
  <c r="I2107" i="30"/>
  <c r="I2123" i="30"/>
  <c r="I2124" i="30"/>
  <c r="I2125" i="30"/>
  <c r="I2126" i="30"/>
  <c r="I2136" i="30"/>
  <c r="I2137" i="30"/>
  <c r="I2138" i="30"/>
  <c r="I2139" i="30"/>
  <c r="I2140" i="30"/>
  <c r="I2141" i="30"/>
  <c r="I2132" i="30"/>
  <c r="I2127" i="30"/>
  <c r="I2142" i="30"/>
  <c r="I2143" i="30"/>
  <c r="I2128" i="30"/>
  <c r="I2133" i="30"/>
  <c r="I2131" i="30"/>
  <c r="I2144" i="30"/>
  <c r="I2135" i="30"/>
  <c r="I2134" i="30"/>
  <c r="I2130" i="30"/>
  <c r="I2129" i="30"/>
  <c r="I2145" i="30"/>
  <c r="I2146" i="30"/>
  <c r="I2147" i="30"/>
  <c r="I2181" i="30"/>
  <c r="I2182" i="30"/>
  <c r="I2183" i="30"/>
  <c r="I2184" i="30"/>
  <c r="I2185" i="30"/>
  <c r="I2176" i="30"/>
  <c r="I2170" i="30"/>
  <c r="I2186" i="30"/>
  <c r="I2178" i="30"/>
  <c r="I2171" i="30"/>
  <c r="I2177" i="30"/>
  <c r="I2174" i="30"/>
  <c r="I2175" i="30"/>
  <c r="I2187" i="30"/>
  <c r="I2180" i="30"/>
  <c r="I2179" i="30"/>
  <c r="I2173" i="30"/>
  <c r="I2172" i="30"/>
  <c r="I2188" i="30"/>
  <c r="I2189" i="30"/>
  <c r="I2190" i="30"/>
  <c r="I2202" i="30"/>
  <c r="I2203" i="30"/>
  <c r="I2197" i="30"/>
  <c r="I2204" i="30"/>
  <c r="I2205" i="30"/>
  <c r="I2198" i="30"/>
  <c r="I2191" i="30"/>
  <c r="I2206" i="30"/>
  <c r="I2207" i="30"/>
  <c r="I2200" i="30"/>
  <c r="I2192" i="30"/>
  <c r="I2199" i="30"/>
  <c r="I2195" i="30"/>
  <c r="I2196" i="30"/>
  <c r="I2208" i="30"/>
  <c r="I2209" i="30"/>
  <c r="I2201" i="30"/>
  <c r="I2194" i="30"/>
  <c r="I2193" i="30"/>
  <c r="I2210" i="30"/>
  <c r="I2211" i="30"/>
  <c r="I2212" i="30"/>
  <c r="I2233" i="30"/>
  <c r="I2232" i="30"/>
  <c r="I2238" i="30"/>
  <c r="I2239" i="30"/>
  <c r="I2240" i="30"/>
  <c r="I2241" i="30"/>
  <c r="I2242" i="30"/>
  <c r="I2235" i="30"/>
  <c r="I2243" i="30"/>
  <c r="I2234" i="30"/>
  <c r="I2230" i="30"/>
  <c r="I2231" i="30"/>
  <c r="I2244" i="30"/>
  <c r="I2245" i="30"/>
  <c r="I2246" i="30"/>
  <c r="I2237" i="30"/>
  <c r="I2236" i="30"/>
  <c r="I2229" i="30"/>
  <c r="I2228" i="30"/>
  <c r="I2247" i="30"/>
  <c r="I2270" i="30"/>
  <c r="I2273" i="30"/>
  <c r="I2269" i="30"/>
  <c r="I2274" i="30"/>
  <c r="I2275" i="30"/>
  <c r="I2276" i="30"/>
  <c r="I2277" i="30"/>
  <c r="I2278" i="30"/>
  <c r="I2279" i="30"/>
  <c r="I2280" i="30"/>
  <c r="I2272" i="30"/>
  <c r="I2271" i="30"/>
  <c r="I2268" i="30"/>
  <c r="I2267" i="30"/>
  <c r="I2281" i="30"/>
  <c r="I2282" i="30"/>
  <c r="I2291" i="30"/>
  <c r="I2290" i="30"/>
  <c r="I2292" i="30"/>
  <c r="I2287" i="30"/>
  <c r="I2293" i="30"/>
  <c r="I2294" i="30"/>
  <c r="I2295" i="30"/>
  <c r="I2296" i="30"/>
  <c r="I2297" i="30"/>
  <c r="I2285" i="30"/>
  <c r="I2286" i="30"/>
  <c r="I2298" i="30"/>
  <c r="I2288" i="30"/>
  <c r="I2283" i="30"/>
  <c r="I2284" i="30"/>
  <c r="I2299" i="30"/>
  <c r="I2300" i="30"/>
  <c r="I2301" i="30"/>
  <c r="I2302" i="30"/>
  <c r="I2289" i="30"/>
  <c r="I2304" i="30"/>
  <c r="I2305" i="30"/>
  <c r="I2306" i="30"/>
  <c r="I2307" i="30"/>
  <c r="I2308" i="30"/>
  <c r="I2309" i="30"/>
  <c r="I2310" i="30"/>
  <c r="I2318" i="30"/>
  <c r="I2317" i="30"/>
  <c r="I2334" i="30"/>
  <c r="I2340" i="30"/>
  <c r="I2341" i="30"/>
  <c r="I2342" i="30"/>
  <c r="I2343" i="30"/>
  <c r="I2344" i="30"/>
  <c r="I2345" i="30"/>
  <c r="I2346" i="30"/>
  <c r="I2347" i="30"/>
  <c r="I2359" i="30"/>
  <c r="I2360" i="30"/>
  <c r="I2361" i="30"/>
  <c r="I2362" i="30"/>
  <c r="I2363" i="30"/>
  <c r="I2356" i="30"/>
  <c r="I2364" i="30"/>
  <c r="I2365" i="30"/>
  <c r="I2366" i="30"/>
  <c r="I2358" i="30"/>
  <c r="I2367" i="30"/>
  <c r="I2368" i="30"/>
  <c r="I2369" i="30"/>
  <c r="I2370" i="30"/>
  <c r="I2357" i="30"/>
  <c r="I2371" i="30"/>
  <c r="I2408" i="30"/>
  <c r="I2409" i="30"/>
  <c r="I2410" i="30"/>
  <c r="I2411" i="30"/>
  <c r="I2405" i="30"/>
  <c r="I2412" i="30"/>
  <c r="I2413" i="30"/>
  <c r="I2414" i="30"/>
  <c r="I2406" i="30"/>
  <c r="I2415" i="30"/>
  <c r="I2416" i="30"/>
  <c r="I2417" i="30"/>
  <c r="I2407" i="30"/>
  <c r="I2418" i="30"/>
  <c r="I2435" i="30"/>
  <c r="I2436" i="30"/>
  <c r="I2437" i="30"/>
  <c r="I2438" i="30"/>
  <c r="I2432" i="30"/>
  <c r="I2439" i="30"/>
  <c r="I2440" i="30"/>
  <c r="I2441" i="30"/>
  <c r="I2434" i="30"/>
  <c r="I2442" i="30"/>
  <c r="I2443" i="30"/>
  <c r="I2444" i="30"/>
  <c r="I2445" i="30"/>
  <c r="I2433" i="30"/>
  <c r="I2446" i="30"/>
  <c r="I2348" i="30"/>
  <c r="I2349" i="30"/>
  <c r="I2350" i="30"/>
  <c r="I2351" i="30"/>
  <c r="I2352" i="30"/>
  <c r="I2353" i="30"/>
  <c r="I2354" i="30"/>
  <c r="I2355" i="30"/>
  <c r="I2462" i="30"/>
  <c r="I2463" i="30"/>
  <c r="I2464" i="30"/>
  <c r="I2465" i="30"/>
  <c r="I2466" i="30"/>
  <c r="I2467" i="30"/>
  <c r="I2468" i="30"/>
  <c r="I2469" i="30"/>
  <c r="I2470" i="30"/>
  <c r="I2471" i="30"/>
  <c r="I2461" i="30"/>
  <c r="I2460" i="30"/>
  <c r="I2453" i="30"/>
  <c r="I652" i="30"/>
  <c r="I684" i="30"/>
  <c r="I903" i="30"/>
  <c r="I906" i="30"/>
  <c r="I908" i="30"/>
  <c r="I909" i="30"/>
  <c r="I178" i="30"/>
  <c r="I209" i="30"/>
  <c r="I910" i="30"/>
  <c r="I911" i="30"/>
  <c r="I904" i="30"/>
  <c r="I912" i="30"/>
  <c r="I913" i="30"/>
  <c r="I914" i="30"/>
  <c r="I905" i="30"/>
  <c r="I901" i="30"/>
  <c r="I915" i="30"/>
  <c r="I916" i="30"/>
  <c r="I917" i="30"/>
  <c r="I918" i="30"/>
  <c r="I919" i="30"/>
  <c r="I920" i="30"/>
  <c r="I921" i="30"/>
  <c r="I922" i="30"/>
  <c r="I101" i="30"/>
  <c r="I141" i="30"/>
  <c r="I653" i="30"/>
  <c r="I685" i="30"/>
  <c r="I551" i="30"/>
  <c r="I576" i="30"/>
  <c r="I621" i="30"/>
  <c r="I492" i="30"/>
  <c r="I511" i="30"/>
  <c r="I907" i="30"/>
  <c r="I923" i="30"/>
  <c r="I924" i="30"/>
  <c r="I925" i="30"/>
  <c r="I735" i="30"/>
  <c r="I736" i="30"/>
  <c r="I737" i="30"/>
  <c r="I738" i="30"/>
  <c r="I739" i="30"/>
  <c r="I740" i="30"/>
  <c r="I741" i="30"/>
  <c r="I742" i="30"/>
  <c r="I743" i="30"/>
  <c r="I744" i="30"/>
  <c r="I745" i="30"/>
  <c r="I746" i="30"/>
  <c r="I747" i="30"/>
  <c r="I748" i="30"/>
  <c r="I749" i="30"/>
  <c r="I750" i="30"/>
  <c r="I751" i="30"/>
  <c r="I752" i="30"/>
  <c r="I753" i="30"/>
  <c r="I754" i="30"/>
  <c r="I755" i="30"/>
  <c r="I756" i="30"/>
  <c r="I757" i="30"/>
  <c r="I758" i="30"/>
  <c r="I733" i="30"/>
  <c r="I759" i="30"/>
  <c r="I760" i="30"/>
  <c r="I761" i="30"/>
  <c r="I734" i="30"/>
  <c r="I2490" i="30"/>
  <c r="I2491" i="30"/>
  <c r="I2492" i="30"/>
  <c r="I2493" i="30"/>
  <c r="I2494" i="30"/>
  <c r="I2495" i="30"/>
  <c r="I2496" i="30"/>
  <c r="I2497" i="30"/>
  <c r="I2498" i="30"/>
  <c r="I764" i="30"/>
  <c r="I765" i="30"/>
  <c r="I766" i="30"/>
  <c r="I767" i="30"/>
  <c r="I768" i="30"/>
  <c r="I769" i="30"/>
  <c r="I770" i="30"/>
  <c r="I771" i="30"/>
  <c r="I772" i="30"/>
  <c r="I773" i="30"/>
  <c r="I774" i="30"/>
  <c r="I775" i="30"/>
  <c r="I776" i="30"/>
  <c r="I777" i="30"/>
  <c r="I778" i="30"/>
  <c r="I779" i="30"/>
  <c r="I780" i="30"/>
  <c r="I781" i="30"/>
  <c r="I782" i="30"/>
  <c r="I783" i="30"/>
  <c r="I784" i="30"/>
  <c r="I785" i="30"/>
  <c r="I786" i="30"/>
  <c r="I762" i="30"/>
  <c r="I787" i="30"/>
  <c r="I788" i="30"/>
  <c r="I789" i="30"/>
  <c r="I763" i="30"/>
  <c r="I798" i="30"/>
  <c r="I799" i="30"/>
  <c r="I800" i="30"/>
  <c r="I793" i="30"/>
  <c r="I795" i="30"/>
  <c r="I801" i="30"/>
  <c r="I803" i="30"/>
  <c r="I804" i="30"/>
  <c r="I805" i="30"/>
  <c r="I806" i="30"/>
  <c r="I807" i="30"/>
  <c r="I808" i="30"/>
  <c r="I811" i="30"/>
  <c r="I812" i="30"/>
  <c r="I813" i="30"/>
  <c r="I814" i="30"/>
  <c r="I815" i="30"/>
  <c r="I791" i="30"/>
  <c r="I818" i="30"/>
  <c r="I819" i="30"/>
  <c r="I820" i="30"/>
  <c r="I821" i="30"/>
  <c r="I822" i="30"/>
  <c r="I823" i="30"/>
  <c r="I790" i="30"/>
  <c r="I826" i="30"/>
  <c r="I827" i="30"/>
  <c r="I794" i="30"/>
  <c r="I797" i="30"/>
  <c r="I154" i="30"/>
  <c r="I149" i="30"/>
  <c r="I150" i="30"/>
  <c r="I151" i="30"/>
  <c r="I296" i="30"/>
  <c r="I156" i="30"/>
  <c r="I157" i="30"/>
  <c r="I158" i="30"/>
  <c r="I145" i="30"/>
  <c r="I159" i="30"/>
  <c r="I146" i="30"/>
  <c r="I152" i="30"/>
  <c r="I160" i="30"/>
  <c r="I161" i="30"/>
  <c r="I162" i="30"/>
  <c r="I163" i="30"/>
  <c r="I164" i="30"/>
  <c r="I165" i="30"/>
  <c r="I144" i="30"/>
  <c r="I166" i="30"/>
  <c r="I167" i="30"/>
  <c r="I168" i="30"/>
  <c r="I169" i="30"/>
  <c r="I170" i="30"/>
  <c r="I171" i="30"/>
  <c r="I153" i="30"/>
  <c r="I934" i="30"/>
  <c r="I931" i="30"/>
  <c r="I936" i="30"/>
  <c r="I937" i="30"/>
  <c r="I929" i="30"/>
  <c r="I938" i="30"/>
  <c r="I939" i="30"/>
  <c r="I928" i="30"/>
  <c r="I940" i="30"/>
  <c r="I941" i="30"/>
  <c r="I932" i="30"/>
  <c r="I933" i="30"/>
  <c r="I942" i="30"/>
  <c r="I943" i="30"/>
  <c r="I944" i="30"/>
  <c r="I945" i="30"/>
  <c r="I946" i="30"/>
  <c r="I947" i="30"/>
  <c r="I948" i="30"/>
  <c r="I949" i="30"/>
  <c r="I950" i="30"/>
  <c r="I951" i="30"/>
  <c r="I952" i="30"/>
  <c r="I953" i="30"/>
  <c r="I935" i="30"/>
  <c r="I172" i="30"/>
  <c r="I203" i="30"/>
  <c r="I234" i="30"/>
  <c r="I262" i="30"/>
  <c r="I320" i="30"/>
  <c r="I2148" i="30"/>
  <c r="I2149" i="30"/>
  <c r="I2150" i="30"/>
  <c r="I552" i="30"/>
  <c r="I553" i="30"/>
  <c r="I622" i="30"/>
  <c r="I577" i="30"/>
  <c r="I2476" i="30"/>
  <c r="I2477" i="30"/>
  <c r="I2478" i="30"/>
  <c r="I2479" i="30"/>
  <c r="I2480" i="30"/>
  <c r="I2481" i="30"/>
  <c r="I2482" i="30"/>
  <c r="I1434" i="30"/>
  <c r="I1431" i="30"/>
  <c r="I1432" i="30"/>
  <c r="I1435" i="30"/>
  <c r="I148" i="30"/>
  <c r="I1436" i="30"/>
  <c r="I1427" i="30"/>
  <c r="I1437" i="30"/>
  <c r="I1428" i="30"/>
  <c r="I1438" i="30"/>
  <c r="I1439" i="30"/>
  <c r="I1440" i="30"/>
  <c r="I1441" i="30"/>
  <c r="I1442" i="30"/>
  <c r="I1443" i="30"/>
  <c r="I1444" i="30"/>
  <c r="I1445" i="30"/>
  <c r="I1426" i="30"/>
  <c r="I1446" i="30"/>
  <c r="I1447" i="30"/>
  <c r="I1448" i="30"/>
  <c r="I1449" i="30"/>
  <c r="I1450" i="30"/>
  <c r="I1451" i="30"/>
  <c r="I1452" i="30"/>
  <c r="I1433" i="30"/>
  <c r="I1462" i="30"/>
  <c r="I1459" i="30"/>
  <c r="I1460" i="30"/>
  <c r="I1463" i="30"/>
  <c r="I1455" i="30"/>
  <c r="I1465" i="30"/>
  <c r="I1456" i="30"/>
  <c r="I1466" i="30"/>
  <c r="I1469" i="30"/>
  <c r="I1470" i="30"/>
  <c r="I1471" i="30"/>
  <c r="I1472" i="30"/>
  <c r="I1454" i="30"/>
  <c r="I1473" i="30"/>
  <c r="I1476" i="30"/>
  <c r="I1477" i="30"/>
  <c r="I1478" i="30"/>
  <c r="I1479" i="30"/>
  <c r="I1461" i="30"/>
  <c r="I955" i="30"/>
  <c r="I988" i="30"/>
  <c r="I961" i="30"/>
  <c r="I962" i="30"/>
  <c r="I963" i="30"/>
  <c r="I964" i="30"/>
  <c r="I965" i="30"/>
  <c r="I966" i="30"/>
  <c r="I967" i="30"/>
  <c r="I968" i="30"/>
  <c r="I956" i="30"/>
  <c r="I969" i="30"/>
  <c r="I970" i="30"/>
  <c r="I971" i="30"/>
  <c r="I972" i="30"/>
  <c r="I973" i="30"/>
  <c r="I958" i="30"/>
  <c r="I957" i="30"/>
  <c r="I974" i="30"/>
  <c r="I975" i="30"/>
  <c r="I976" i="30"/>
  <c r="I977" i="30"/>
  <c r="I978" i="30"/>
  <c r="I979" i="30"/>
  <c r="I980" i="30"/>
  <c r="I981" i="30"/>
  <c r="I982" i="30"/>
  <c r="I959" i="30"/>
  <c r="I983" i="30"/>
  <c r="I984" i="30"/>
  <c r="I985" i="30"/>
  <c r="I986" i="30"/>
  <c r="I960" i="30"/>
  <c r="I989" i="30"/>
  <c r="I1020" i="30"/>
  <c r="I995" i="30"/>
  <c r="I996" i="30"/>
  <c r="I997" i="30"/>
  <c r="I998" i="30"/>
  <c r="I999" i="30"/>
  <c r="I1000" i="30"/>
  <c r="I1001" i="30"/>
  <c r="I1002" i="30"/>
  <c r="I990" i="30"/>
  <c r="I1003" i="30"/>
  <c r="I1004" i="30"/>
  <c r="I1005" i="30"/>
  <c r="I1006" i="30"/>
  <c r="I1007" i="30"/>
  <c r="I992" i="30"/>
  <c r="I991" i="30"/>
  <c r="I1008" i="30"/>
  <c r="I1009" i="30"/>
  <c r="I1010" i="30"/>
  <c r="I1011" i="30"/>
  <c r="I1012" i="30"/>
  <c r="I1013" i="30"/>
  <c r="I3325" i="30"/>
  <c r="I1014" i="30"/>
  <c r="I1015" i="30"/>
  <c r="I993" i="30"/>
  <c r="I1016" i="30"/>
  <c r="I3358" i="30"/>
  <c r="I1017" i="30"/>
  <c r="I1018" i="30"/>
  <c r="I994" i="30"/>
  <c r="I1114" i="30"/>
  <c r="I1112" i="30"/>
  <c r="I1136" i="30"/>
  <c r="I1115" i="30"/>
  <c r="I1116" i="30"/>
  <c r="I1430" i="30"/>
  <c r="I1110" i="30"/>
  <c r="I1117" i="30"/>
  <c r="I1118" i="30"/>
  <c r="I1119" i="30"/>
  <c r="I1108" i="30"/>
  <c r="I1120" i="30"/>
  <c r="I1121" i="30"/>
  <c r="I1122" i="30"/>
  <c r="I1123" i="30"/>
  <c r="I1124" i="30"/>
  <c r="I1125" i="30"/>
  <c r="I1126" i="30"/>
  <c r="I1111" i="30"/>
  <c r="I1127" i="30"/>
  <c r="I1128" i="30"/>
  <c r="I1129" i="30"/>
  <c r="I1130" i="30"/>
  <c r="I1131" i="30"/>
  <c r="I1132" i="30"/>
  <c r="I1133" i="30"/>
  <c r="I1113" i="30"/>
  <c r="I1134" i="30"/>
  <c r="I1140" i="30"/>
  <c r="I1165" i="30"/>
  <c r="I1142" i="30"/>
  <c r="I1143" i="30"/>
  <c r="I1137" i="30"/>
  <c r="I1144" i="30"/>
  <c r="I1145" i="30"/>
  <c r="I1146" i="30"/>
  <c r="I1147" i="30"/>
  <c r="I1148" i="30"/>
  <c r="I1149" i="30"/>
  <c r="I1150" i="30"/>
  <c r="I1151" i="30"/>
  <c r="I1152" i="30"/>
  <c r="I1153" i="30"/>
  <c r="I1154" i="30"/>
  <c r="I1155" i="30"/>
  <c r="I1139" i="30"/>
  <c r="I1156" i="30"/>
  <c r="I1157" i="30"/>
  <c r="I1158" i="30"/>
  <c r="I1159" i="30"/>
  <c r="I1160" i="30"/>
  <c r="I1161" i="30"/>
  <c r="I1162" i="30"/>
  <c r="I1141" i="30"/>
  <c r="I1163" i="30"/>
  <c r="I155" i="30"/>
  <c r="I185" i="30"/>
  <c r="I216" i="30"/>
  <c r="I263" i="30"/>
  <c r="I303" i="30"/>
  <c r="I326" i="30"/>
  <c r="I355" i="30"/>
  <c r="I530" i="30"/>
  <c r="I555" i="30"/>
  <c r="I600" i="30"/>
  <c r="I626" i="30"/>
  <c r="I658" i="30"/>
  <c r="I713" i="30"/>
  <c r="I2474" i="30"/>
  <c r="I2488" i="30"/>
  <c r="I1332" i="30"/>
  <c r="I1330" i="30"/>
  <c r="I1329" i="30"/>
  <c r="I1333" i="30"/>
  <c r="I1334" i="30"/>
  <c r="I1335" i="30"/>
  <c r="I1336" i="30"/>
  <c r="I1337" i="30"/>
  <c r="I1338" i="30"/>
  <c r="I1339" i="30"/>
  <c r="I1340" i="30"/>
  <c r="I1341" i="30"/>
  <c r="I1342" i="30"/>
  <c r="I1326" i="30"/>
  <c r="I1343" i="30"/>
  <c r="I1344" i="30"/>
  <c r="I1331" i="30"/>
  <c r="I1345" i="30"/>
  <c r="I1327" i="30"/>
  <c r="I1328" i="30"/>
  <c r="I1346" i="30"/>
  <c r="I1308" i="30"/>
  <c r="I1311" i="30"/>
  <c r="I1310" i="30"/>
  <c r="I1313" i="30"/>
  <c r="I1314" i="30"/>
  <c r="I1315" i="30"/>
  <c r="I1316" i="30"/>
  <c r="I1317" i="30"/>
  <c r="I1318" i="30"/>
  <c r="I1319" i="30"/>
  <c r="I1320" i="30"/>
  <c r="I1321" i="30"/>
  <c r="I1322" i="30"/>
  <c r="I1323" i="30"/>
  <c r="I1312" i="30"/>
  <c r="I1324" i="30"/>
  <c r="I1307" i="30"/>
  <c r="I1309" i="30"/>
  <c r="I1325" i="30"/>
  <c r="I1353" i="30"/>
  <c r="I1351" i="30"/>
  <c r="I1350" i="30"/>
  <c r="I1354" i="30"/>
  <c r="I1355" i="30"/>
  <c r="I1356" i="30"/>
  <c r="I1357" i="30"/>
  <c r="I1358" i="30"/>
  <c r="I1359" i="30"/>
  <c r="I1360" i="30"/>
  <c r="I1361" i="30"/>
  <c r="I1362" i="30"/>
  <c r="I1363" i="30"/>
  <c r="I1347" i="30"/>
  <c r="I1364" i="30"/>
  <c r="I1365" i="30"/>
  <c r="I1352" i="30"/>
  <c r="I1366" i="30"/>
  <c r="I1348" i="30"/>
  <c r="I1349" i="30"/>
  <c r="I1367" i="30"/>
  <c r="I1171" i="30"/>
  <c r="I1172" i="30"/>
  <c r="I1173" i="30"/>
  <c r="I1168" i="30"/>
  <c r="I1174" i="30"/>
  <c r="I1175" i="30"/>
  <c r="I1176" i="30"/>
  <c r="I1177" i="30"/>
  <c r="I1166" i="30"/>
  <c r="I1167" i="30"/>
  <c r="I1178" i="30"/>
  <c r="I1179" i="30"/>
  <c r="I1180" i="30"/>
  <c r="I1181" i="30"/>
  <c r="I1182" i="30"/>
  <c r="I1183" i="30"/>
  <c r="I1184" i="30"/>
  <c r="I1185" i="30"/>
  <c r="I1169" i="30"/>
  <c r="I1186" i="30"/>
  <c r="I1195" i="30"/>
  <c r="I1187" i="30"/>
  <c r="I1188" i="30"/>
  <c r="I1189" i="30"/>
  <c r="I1190" i="30"/>
  <c r="I1170" i="30"/>
  <c r="I1191" i="30"/>
  <c r="I1192" i="30"/>
  <c r="I1193" i="30"/>
  <c r="I1201" i="30"/>
  <c r="I1202" i="30"/>
  <c r="I1196" i="30"/>
  <c r="I1203" i="30"/>
  <c r="I1204" i="30"/>
  <c r="I1205" i="30"/>
  <c r="I1206" i="30"/>
  <c r="I1207" i="30"/>
  <c r="I1208" i="30"/>
  <c r="I1209" i="30"/>
  <c r="I1210" i="30"/>
  <c r="I1211" i="30"/>
  <c r="I1212" i="30"/>
  <c r="I1198" i="30"/>
  <c r="I1197" i="30"/>
  <c r="I1223" i="30"/>
  <c r="I1213" i="30"/>
  <c r="I1214" i="30"/>
  <c r="I1215" i="30"/>
  <c r="I1199" i="30"/>
  <c r="I1216" i="30"/>
  <c r="I1217" i="30"/>
  <c r="I1218" i="30"/>
  <c r="I1219" i="30"/>
  <c r="I1220" i="30"/>
  <c r="I1221" i="30"/>
  <c r="I1222" i="30"/>
  <c r="I1200" i="30"/>
  <c r="I835" i="30"/>
  <c r="I836" i="30"/>
  <c r="I837" i="30"/>
  <c r="I838" i="30"/>
  <c r="I839" i="30"/>
  <c r="I830" i="30"/>
  <c r="I840" i="30"/>
  <c r="I841" i="30"/>
  <c r="I842" i="30"/>
  <c r="I834" i="30"/>
  <c r="I832" i="30"/>
  <c r="I843" i="30"/>
  <c r="I844" i="30"/>
  <c r="I845" i="30"/>
  <c r="I846" i="30"/>
  <c r="I847" i="30"/>
  <c r="I848" i="30"/>
  <c r="I849" i="30"/>
  <c r="I850" i="30"/>
  <c r="I864" i="30"/>
  <c r="I829" i="30"/>
  <c r="I833" i="30"/>
  <c r="I851" i="30"/>
  <c r="I852" i="30"/>
  <c r="I853" i="30"/>
  <c r="I854" i="30"/>
  <c r="I831" i="30"/>
  <c r="I855" i="30"/>
  <c r="I856" i="30"/>
  <c r="I857" i="30"/>
  <c r="I858" i="30"/>
  <c r="I859" i="30"/>
  <c r="I860" i="30"/>
  <c r="I861" i="30"/>
  <c r="I862" i="30"/>
  <c r="I863" i="30"/>
  <c r="I506" i="30"/>
  <c r="I507" i="30"/>
  <c r="I508" i="30"/>
  <c r="I509" i="30"/>
  <c r="I526" i="30"/>
  <c r="I527" i="30"/>
  <c r="I528" i="30"/>
  <c r="I529" i="30"/>
  <c r="I350" i="30"/>
  <c r="I379" i="30"/>
  <c r="I1033" i="30"/>
  <c r="I1051" i="30"/>
  <c r="I1028" i="30"/>
  <c r="I1034" i="30"/>
  <c r="I1035" i="30"/>
  <c r="I1036" i="30"/>
  <c r="I1037" i="30"/>
  <c r="I1038" i="30"/>
  <c r="I1039" i="30"/>
  <c r="I1040" i="30"/>
  <c r="I1041" i="30"/>
  <c r="I1042" i="30"/>
  <c r="I1031" i="30"/>
  <c r="I1043" i="30"/>
  <c r="I1044" i="30"/>
  <c r="I1045" i="30"/>
  <c r="I1046" i="30"/>
  <c r="I1047" i="30"/>
  <c r="I1048" i="30"/>
  <c r="I1049" i="30"/>
  <c r="I1029" i="30"/>
  <c r="I1050" i="30"/>
  <c r="I1030" i="30"/>
  <c r="I1032" i="30"/>
  <c r="I102" i="30"/>
  <c r="I122" i="30"/>
  <c r="I142" i="30"/>
  <c r="I654" i="30"/>
  <c r="I655" i="30"/>
  <c r="I3390" i="30"/>
  <c r="I686" i="30"/>
  <c r="I2503" i="30"/>
  <c r="I2504" i="30"/>
  <c r="I2505" i="30"/>
  <c r="I2506" i="30"/>
  <c r="I2483" i="30"/>
  <c r="I2507" i="30"/>
  <c r="I2484" i="30"/>
  <c r="I2501" i="30"/>
  <c r="I2500" i="30"/>
  <c r="I2487" i="30"/>
  <c r="I2486" i="30"/>
  <c r="I2473" i="30"/>
  <c r="I2472" i="30"/>
  <c r="I2502" i="30"/>
  <c r="I2489" i="30"/>
  <c r="I2475" i="30"/>
  <c r="I2508" i="30"/>
  <c r="I2509" i="30"/>
  <c r="I2499" i="30"/>
  <c r="I2485" i="30"/>
  <c r="I2510" i="30"/>
  <c r="I1194" i="30"/>
  <c r="I2219" i="30"/>
  <c r="I2220" i="30"/>
  <c r="I2221" i="30"/>
  <c r="I2222" i="30"/>
  <c r="I2213" i="30"/>
  <c r="I2223" i="30"/>
  <c r="I2217" i="30"/>
  <c r="I2224" i="30"/>
  <c r="I2218" i="30"/>
  <c r="I2215" i="30"/>
  <c r="I2214" i="30"/>
  <c r="I2226" i="30"/>
  <c r="I2216" i="30"/>
  <c r="I987" i="30"/>
  <c r="I1019" i="30"/>
  <c r="I173" i="30"/>
  <c r="I204" i="30"/>
  <c r="I235" i="30"/>
  <c r="I321" i="30"/>
  <c r="I927" i="30"/>
  <c r="I954" i="30"/>
  <c r="I1453" i="30"/>
  <c r="I1480" i="30"/>
  <c r="I1135" i="30"/>
  <c r="I1164" i="30"/>
  <c r="I2162" i="30"/>
  <c r="I2157" i="30"/>
  <c r="I2151" i="30"/>
  <c r="I2163" i="30"/>
  <c r="I2164" i="30"/>
  <c r="I2159" i="30"/>
  <c r="I2152" i="30"/>
  <c r="I2158" i="30"/>
  <c r="I2155" i="30"/>
  <c r="I2156" i="30"/>
  <c r="I2165" i="30"/>
  <c r="I2166" i="30"/>
  <c r="I2161" i="30"/>
  <c r="I2160" i="30"/>
  <c r="I2154" i="30"/>
  <c r="I2153" i="30"/>
  <c r="I2167" i="30"/>
  <c r="I2168" i="30"/>
  <c r="I2169" i="30"/>
  <c r="I2389" i="30"/>
  <c r="I2391" i="30"/>
  <c r="I2392" i="30"/>
  <c r="I2393" i="30"/>
  <c r="I2394" i="30"/>
  <c r="I2395" i="30"/>
  <c r="I2396" i="30"/>
  <c r="I2397" i="30"/>
  <c r="I2398" i="30"/>
  <c r="I2399" i="30"/>
  <c r="I2400" i="30"/>
  <c r="I2401" i="30"/>
  <c r="I2390" i="30"/>
  <c r="I2402" i="30"/>
  <c r="I2403" i="30"/>
  <c r="I2404" i="30"/>
  <c r="I2388" i="30"/>
  <c r="I2387" i="30"/>
  <c r="I1226" i="30"/>
  <c r="I1246" i="30"/>
  <c r="I1225" i="30"/>
  <c r="I1227" i="30"/>
  <c r="I1228" i="30"/>
  <c r="I1229" i="30"/>
  <c r="I1230" i="30"/>
  <c r="I1231" i="30"/>
  <c r="I1232" i="30"/>
  <c r="I1233" i="30"/>
  <c r="I1234" i="30"/>
  <c r="I1235" i="30"/>
  <c r="I1236" i="30"/>
  <c r="I1224" i="30"/>
  <c r="I1237" i="30"/>
  <c r="I1238" i="30"/>
  <c r="I1239" i="30"/>
  <c r="I1240" i="30"/>
  <c r="I1241" i="30"/>
  <c r="I1242" i="30"/>
  <c r="I1243" i="30"/>
  <c r="I1244" i="30"/>
  <c r="I1245" i="30"/>
  <c r="I2424" i="30"/>
  <c r="I2420" i="30"/>
  <c r="I2423" i="30"/>
  <c r="I2425" i="30"/>
  <c r="I2426" i="30"/>
  <c r="I2427" i="30"/>
  <c r="I2419" i="30"/>
  <c r="I2428" i="30"/>
  <c r="I2422" i="30"/>
  <c r="I2429" i="30"/>
  <c r="I2421" i="30"/>
  <c r="I2430" i="30"/>
  <c r="I2431" i="30"/>
  <c r="I2254" i="30"/>
  <c r="I2248" i="30"/>
  <c r="I2253" i="30"/>
  <c r="I2255" i="30"/>
  <c r="I2256" i="30"/>
  <c r="I2252" i="30"/>
  <c r="I2257" i="30"/>
  <c r="I2258" i="30"/>
  <c r="I2249" i="30"/>
  <c r="I2259" i="30"/>
  <c r="I2260" i="30"/>
  <c r="I2261" i="30"/>
  <c r="I2262" i="30"/>
  <c r="I2263" i="30"/>
  <c r="I2264" i="30"/>
  <c r="I2265" i="30"/>
  <c r="I2251" i="30"/>
  <c r="I2266" i="30"/>
  <c r="I2250" i="30"/>
  <c r="I867" i="30"/>
  <c r="I865" i="30"/>
  <c r="I870" i="30"/>
  <c r="I871" i="30"/>
  <c r="I872" i="30"/>
  <c r="I873" i="30"/>
  <c r="I874" i="30"/>
  <c r="I875" i="30"/>
  <c r="I876" i="30"/>
  <c r="I877" i="30"/>
  <c r="I878" i="30"/>
  <c r="I879" i="30"/>
  <c r="I880" i="30"/>
  <c r="I868" i="30"/>
  <c r="I881" i="30"/>
  <c r="I882" i="30"/>
  <c r="I883" i="30"/>
  <c r="I884" i="30"/>
  <c r="I885" i="30"/>
  <c r="I886" i="30"/>
  <c r="I887" i="30"/>
  <c r="I888" i="30"/>
  <c r="I889" i="30"/>
  <c r="I866" i="30"/>
  <c r="I890" i="30"/>
  <c r="I891" i="30"/>
  <c r="I892" i="30"/>
  <c r="I893" i="30"/>
  <c r="I869" i="30"/>
  <c r="I894" i="30"/>
  <c r="I900" i="30"/>
  <c r="I895" i="30"/>
  <c r="I896" i="30"/>
  <c r="I897" i="30"/>
  <c r="I898" i="30"/>
  <c r="I899" i="30"/>
  <c r="I2514" i="30"/>
  <c r="I2515" i="30"/>
  <c r="I2516" i="30"/>
  <c r="I2517" i="30"/>
  <c r="I2518" i="30"/>
  <c r="I2519" i="30"/>
  <c r="I2512" i="30"/>
  <c r="I2511" i="30"/>
  <c r="I2513" i="30"/>
  <c r="I2520" i="30"/>
  <c r="I2521" i="30"/>
  <c r="I2522" i="30"/>
  <c r="I2303" i="30"/>
  <c r="I29" i="30"/>
  <c r="I30" i="30"/>
  <c r="I31" i="30"/>
  <c r="I2572" i="30"/>
  <c r="I2573" i="30"/>
  <c r="I2574" i="30"/>
  <c r="I2575" i="30"/>
  <c r="I2576" i="30"/>
  <c r="I2577" i="30"/>
  <c r="I2578" i="30"/>
  <c r="I2579" i="30"/>
  <c r="I2580" i="30"/>
  <c r="I2581" i="30"/>
  <c r="I2582" i="30"/>
  <c r="I2570" i="30"/>
  <c r="I2569" i="30"/>
  <c r="I2571" i="30"/>
  <c r="I2583" i="30"/>
  <c r="I2584" i="30"/>
  <c r="I2585" i="30"/>
  <c r="I2588" i="30"/>
  <c r="I2589" i="30"/>
  <c r="I2590" i="30"/>
  <c r="I2591" i="30"/>
  <c r="I2592" i="30"/>
  <c r="I2593" i="30"/>
  <c r="I2587" i="30"/>
  <c r="I2586" i="30"/>
  <c r="I433" i="30"/>
  <c r="I434" i="30"/>
  <c r="I435" i="30"/>
  <c r="I436" i="30"/>
  <c r="I437" i="30"/>
  <c r="I438" i="30"/>
  <c r="I439" i="30"/>
  <c r="I440" i="30"/>
  <c r="I441" i="30"/>
  <c r="I442" i="30"/>
  <c r="I443" i="30"/>
  <c r="I444" i="30"/>
  <c r="I445" i="30"/>
  <c r="I446" i="30"/>
  <c r="I447" i="30"/>
  <c r="I448" i="30"/>
  <c r="I449" i="30"/>
  <c r="I450" i="30"/>
  <c r="I451" i="30"/>
  <c r="I452" i="30"/>
  <c r="I453" i="30"/>
  <c r="I454" i="30"/>
  <c r="I455" i="30"/>
  <c r="I456" i="30"/>
  <c r="I457" i="30"/>
  <c r="I458" i="30"/>
  <c r="I459" i="30"/>
  <c r="I460" i="30"/>
  <c r="I461" i="30"/>
  <c r="I462" i="30"/>
  <c r="I463" i="30"/>
  <c r="I464" i="30"/>
  <c r="I465" i="30"/>
  <c r="I466" i="30"/>
  <c r="I467" i="30"/>
  <c r="I468" i="30"/>
  <c r="I469" i="30"/>
  <c r="I470" i="30"/>
  <c r="I473" i="30"/>
  <c r="I474" i="30"/>
  <c r="I475" i="30"/>
  <c r="I476" i="30"/>
  <c r="I477" i="30"/>
  <c r="I478" i="30"/>
  <c r="I479" i="30"/>
  <c r="I480" i="30"/>
  <c r="I481" i="30"/>
  <c r="I482" i="30"/>
  <c r="I483" i="30"/>
  <c r="I484" i="30"/>
  <c r="I485" i="30"/>
  <c r="I486" i="30"/>
  <c r="I487" i="30"/>
  <c r="I488" i="30"/>
  <c r="I489" i="30"/>
  <c r="I490" i="30"/>
  <c r="I580" i="30"/>
  <c r="I581" i="30"/>
  <c r="I582" i="30"/>
  <c r="I583" i="30"/>
  <c r="I584" i="30"/>
  <c r="I599" i="30"/>
  <c r="I585" i="30"/>
  <c r="I586" i="30"/>
  <c r="I587" i="30"/>
  <c r="I588" i="30"/>
  <c r="I589" i="30"/>
  <c r="I590" i="30"/>
  <c r="I591" i="30"/>
  <c r="I592" i="30"/>
  <c r="I593" i="30"/>
  <c r="I594" i="30"/>
  <c r="I595" i="30"/>
  <c r="I596" i="30"/>
  <c r="I597" i="30"/>
  <c r="I598" i="30"/>
  <c r="I579" i="30"/>
  <c r="I2595" i="30"/>
  <c r="I2596" i="30"/>
  <c r="I2597" i="30"/>
  <c r="I2598" i="30"/>
  <c r="I2599" i="30"/>
  <c r="I2600" i="30"/>
  <c r="I2594" i="30"/>
  <c r="I1458" i="30"/>
  <c r="I1138" i="30"/>
  <c r="I240" i="30"/>
  <c r="I930" i="30"/>
  <c r="I2561" i="30"/>
  <c r="I2562" i="30"/>
  <c r="I2563" i="30"/>
  <c r="I2560" i="30"/>
  <c r="I2564" i="30"/>
  <c r="I2565" i="30"/>
  <c r="I2566" i="30"/>
  <c r="I2567" i="30"/>
  <c r="I2568" i="30"/>
  <c r="I2549" i="30"/>
  <c r="I2551" i="30"/>
  <c r="I2552" i="30"/>
  <c r="I2553" i="30"/>
  <c r="I2554" i="30"/>
  <c r="I2550" i="30"/>
  <c r="I2555" i="30"/>
  <c r="I2556" i="30"/>
  <c r="I2557" i="30"/>
  <c r="I2558" i="30"/>
  <c r="I2559" i="30"/>
  <c r="I2537" i="30"/>
  <c r="I2539" i="30"/>
  <c r="I2542" i="30"/>
  <c r="I2538" i="30"/>
  <c r="I2543" i="30"/>
  <c r="I2544" i="30"/>
  <c r="I2545" i="30"/>
  <c r="I2546" i="30"/>
  <c r="I471" i="30"/>
  <c r="I472" i="30"/>
  <c r="I1021" i="30"/>
  <c r="I1022" i="30"/>
  <c r="I1023" i="30"/>
  <c r="I3326" i="30"/>
  <c r="I1024" i="30"/>
  <c r="I1025" i="30"/>
  <c r="I1026" i="30"/>
  <c r="I3359" i="30"/>
  <c r="I1027" i="30"/>
  <c r="I1054" i="30"/>
  <c r="I1056" i="30"/>
  <c r="I1057" i="30"/>
  <c r="I1063" i="30"/>
  <c r="I1065" i="30"/>
  <c r="I1066" i="30"/>
  <c r="I1077" i="30"/>
  <c r="I1084" i="30"/>
  <c r="I1248" i="30"/>
  <c r="I1247" i="30"/>
  <c r="I1249" i="30"/>
  <c r="I1250" i="30"/>
  <c r="I1251" i="30"/>
  <c r="I1252" i="30"/>
  <c r="I1253" i="30"/>
  <c r="I1254" i="30"/>
  <c r="I1255" i="30"/>
  <c r="I1256" i="30"/>
  <c r="I1257" i="30"/>
  <c r="I1258" i="30"/>
  <c r="I1259" i="30"/>
  <c r="I1260" i="30"/>
  <c r="I1261" i="30"/>
  <c r="I1262" i="30"/>
  <c r="I1263" i="30"/>
  <c r="I1264" i="30"/>
  <c r="I1265" i="30"/>
  <c r="I1266" i="30"/>
  <c r="I1267" i="30"/>
  <c r="I1268" i="30"/>
  <c r="I1269" i="30"/>
  <c r="I1270" i="30"/>
  <c r="I1271" i="30"/>
  <c r="I1272" i="30"/>
  <c r="I1273" i="30"/>
  <c r="I1274" i="30"/>
  <c r="I1275" i="30"/>
  <c r="I1276" i="30"/>
  <c r="I1288" i="30"/>
  <c r="I1298" i="30"/>
  <c r="I1369" i="30"/>
  <c r="I1377" i="30"/>
  <c r="I1386" i="30"/>
  <c r="I1425" i="30"/>
  <c r="I1396" i="30"/>
  <c r="I1397" i="30"/>
  <c r="I1398" i="30"/>
  <c r="I1399" i="30"/>
  <c r="I1400" i="30"/>
  <c r="I1401" i="30"/>
  <c r="I1402" i="30"/>
  <c r="I1403" i="30"/>
  <c r="I1404" i="30"/>
  <c r="I1405" i="30"/>
  <c r="I1406" i="30"/>
  <c r="I1407" i="30"/>
  <c r="I1408" i="30"/>
  <c r="I1409" i="30"/>
  <c r="I1410" i="30"/>
  <c r="I1411" i="30"/>
  <c r="I1412" i="30"/>
  <c r="I1413" i="30"/>
  <c r="I1414" i="30"/>
  <c r="I1415" i="30"/>
  <c r="I1416" i="30"/>
  <c r="I1417" i="30"/>
  <c r="I1418" i="30"/>
  <c r="I1419" i="30"/>
  <c r="I1420" i="30"/>
  <c r="I1421" i="30"/>
  <c r="I1422" i="30"/>
  <c r="I1423" i="30"/>
  <c r="I1566" i="30"/>
  <c r="I1561" i="30"/>
  <c r="I1557" i="30"/>
  <c r="I1552" i="30"/>
  <c r="I1549" i="30"/>
  <c r="I1544" i="30"/>
  <c r="I1568" i="30"/>
  <c r="I1569" i="30"/>
  <c r="I1567" i="30"/>
  <c r="I1570" i="30"/>
  <c r="I1571" i="30"/>
  <c r="I1572" i="30"/>
  <c r="I1573" i="30"/>
  <c r="I1574" i="30"/>
  <c r="I1575" i="30"/>
  <c r="I1576" i="30"/>
  <c r="I1577" i="30"/>
  <c r="I1578" i="30"/>
  <c r="I1579" i="30"/>
  <c r="I1580" i="30"/>
  <c r="I1581" i="30"/>
  <c r="I1582" i="30"/>
  <c r="I1583" i="30"/>
  <c r="I1584" i="30"/>
  <c r="I1585" i="30"/>
  <c r="I1586" i="30"/>
  <c r="I1587" i="30"/>
  <c r="I1588" i="30"/>
  <c r="I1589" i="30"/>
  <c r="I1590" i="30"/>
  <c r="I1627" i="30"/>
  <c r="I1628" i="30"/>
  <c r="I1629" i="30"/>
  <c r="I1630" i="30"/>
  <c r="I1631" i="30"/>
  <c r="I1632" i="30"/>
  <c r="I1633" i="30"/>
  <c r="I1624" i="30"/>
  <c r="I1625" i="30"/>
  <c r="I1626" i="30"/>
  <c r="I1616" i="30"/>
  <c r="I1617" i="30"/>
  <c r="I1618" i="30"/>
  <c r="I1619" i="30"/>
  <c r="I1620" i="30"/>
  <c r="I1621" i="30"/>
  <c r="I1622" i="30"/>
  <c r="I1623" i="30"/>
  <c r="I1643" i="30"/>
  <c r="I1635" i="30"/>
  <c r="I1662" i="30"/>
  <c r="I1653" i="30"/>
  <c r="I1654" i="30"/>
  <c r="I1655" i="30"/>
  <c r="I1656" i="30"/>
  <c r="I1657" i="30"/>
  <c r="I1658" i="30"/>
  <c r="I1659" i="30"/>
  <c r="I1660" i="30"/>
  <c r="I1661" i="30"/>
  <c r="I1725" i="30"/>
  <c r="I1721" i="30"/>
  <c r="I1723" i="30"/>
  <c r="I1736" i="30"/>
  <c r="I1739" i="30"/>
  <c r="I1738" i="30"/>
  <c r="I1740" i="30"/>
  <c r="I1741" i="30"/>
  <c r="I1742" i="30"/>
  <c r="I1743" i="30"/>
  <c r="I1744" i="30"/>
  <c r="I1745" i="30"/>
  <c r="I1746" i="30"/>
  <c r="I1747" i="30"/>
  <c r="I1748" i="30"/>
  <c r="I1749" i="30"/>
  <c r="I1734" i="30"/>
  <c r="I1750" i="30"/>
  <c r="I1751" i="30"/>
  <c r="I1735" i="30"/>
  <c r="I1737" i="30"/>
  <c r="I1755" i="30"/>
  <c r="I1764" i="30"/>
  <c r="I1791" i="30"/>
  <c r="I1772" i="30"/>
  <c r="I1782" i="30"/>
  <c r="I1783" i="30"/>
  <c r="I1784" i="30"/>
  <c r="I1785" i="30"/>
  <c r="I1786" i="30"/>
  <c r="I1787" i="30"/>
  <c r="I1788" i="30"/>
  <c r="I1789" i="30"/>
  <c r="I1790" i="30"/>
  <c r="I1773" i="30"/>
  <c r="I1774" i="30"/>
  <c r="I1775" i="30"/>
  <c r="I1776" i="30"/>
  <c r="I1777" i="30"/>
  <c r="I1778" i="30"/>
  <c r="I1779" i="30"/>
  <c r="I1780" i="30"/>
  <c r="I1781" i="30"/>
  <c r="I1771" i="30"/>
  <c r="I1808" i="30"/>
  <c r="I1793" i="30"/>
  <c r="I1794" i="30"/>
  <c r="I1795" i="30"/>
  <c r="I1796" i="30"/>
  <c r="I1797" i="30"/>
  <c r="I1798" i="30"/>
  <c r="I1799" i="30"/>
  <c r="I1800" i="30"/>
  <c r="I1801" i="30"/>
  <c r="I1802" i="30"/>
  <c r="I1803" i="30"/>
  <c r="I1804" i="30"/>
  <c r="I1805" i="30"/>
  <c r="I1806" i="30"/>
  <c r="I1807" i="30"/>
  <c r="I1792" i="30"/>
  <c r="I2525" i="30"/>
  <c r="I2528" i="30"/>
  <c r="I2" i="30"/>
  <c r="H1021" i="30"/>
  <c r="H1022" i="30"/>
  <c r="H1023" i="30"/>
  <c r="H3326" i="30"/>
  <c r="H1024" i="30"/>
  <c r="H1025" i="30"/>
  <c r="H1026" i="30"/>
  <c r="H3359" i="30"/>
  <c r="H1027" i="30"/>
  <c r="H1070" i="30"/>
  <c r="H1052" i="30"/>
  <c r="H1053" i="30"/>
  <c r="H1054" i="30"/>
  <c r="H1055" i="30"/>
  <c r="H1056" i="30"/>
  <c r="H1057" i="30"/>
  <c r="H1058" i="30"/>
  <c r="H1059" i="30"/>
  <c r="H1060" i="30"/>
  <c r="H1061" i="30"/>
  <c r="H1062" i="30"/>
  <c r="H1063" i="30"/>
  <c r="H1064" i="30"/>
  <c r="H1065" i="30"/>
  <c r="H1066" i="30"/>
  <c r="H1067" i="30"/>
  <c r="H1068" i="30"/>
  <c r="H1069" i="30"/>
  <c r="H1072" i="30"/>
  <c r="H1073" i="30"/>
  <c r="H1074" i="30"/>
  <c r="H1075" i="30"/>
  <c r="H1076" i="30"/>
  <c r="H1077" i="30"/>
  <c r="H1078" i="30"/>
  <c r="H1079" i="30"/>
  <c r="H1080" i="30"/>
  <c r="H1081" i="30"/>
  <c r="H1082" i="30"/>
  <c r="H1083" i="30"/>
  <c r="H1084" i="30"/>
  <c r="H1085" i="30"/>
  <c r="H1086" i="30"/>
  <c r="H1071" i="30"/>
  <c r="H1087" i="30"/>
  <c r="H1248" i="30"/>
  <c r="H1247" i="30"/>
  <c r="H1249" i="30"/>
  <c r="H1250" i="30"/>
  <c r="H1251" i="30"/>
  <c r="H1252" i="30"/>
  <c r="H1253" i="30"/>
  <c r="H1254" i="30"/>
  <c r="H1255" i="30"/>
  <c r="H1256" i="30"/>
  <c r="H1257" i="30"/>
  <c r="H1258" i="30"/>
  <c r="H1259" i="30"/>
  <c r="H1260" i="30"/>
  <c r="H1261" i="30"/>
  <c r="H1262" i="30"/>
  <c r="H1263" i="30"/>
  <c r="H1264" i="30"/>
  <c r="H1265" i="30"/>
  <c r="H1266" i="30"/>
  <c r="H1267" i="30"/>
  <c r="H1268" i="30"/>
  <c r="H1269" i="30"/>
  <c r="H1270" i="30"/>
  <c r="H1271" i="30"/>
  <c r="H1272" i="30"/>
  <c r="H1273" i="30"/>
  <c r="H1274" i="30"/>
  <c r="H1275" i="30"/>
  <c r="H1276" i="30"/>
  <c r="H1278" i="30"/>
  <c r="H1277" i="30"/>
  <c r="H1279" i="30"/>
  <c r="H1280" i="30"/>
  <c r="H1281" i="30"/>
  <c r="H1282" i="30"/>
  <c r="H1283" i="30"/>
  <c r="H1284" i="30"/>
  <c r="H1285" i="30"/>
  <c r="H1286" i="30"/>
  <c r="H1287" i="30"/>
  <c r="H1288" i="30"/>
  <c r="H1289" i="30"/>
  <c r="H1290" i="30"/>
  <c r="H1291" i="30"/>
  <c r="H1292" i="30"/>
  <c r="H1293" i="30"/>
  <c r="H1294" i="30"/>
  <c r="H1295" i="30"/>
  <c r="H1296" i="30"/>
  <c r="H1297" i="30"/>
  <c r="H1298" i="30"/>
  <c r="H1299" i="30"/>
  <c r="H1300" i="30"/>
  <c r="H1301" i="30"/>
  <c r="H1302" i="30"/>
  <c r="H1303" i="30"/>
  <c r="H1304" i="30"/>
  <c r="H1305" i="30"/>
  <c r="H1306" i="30"/>
  <c r="H1369" i="30"/>
  <c r="H1395" i="30"/>
  <c r="H1368" i="30"/>
  <c r="H1370" i="30"/>
  <c r="H1371" i="30"/>
  <c r="H1372" i="30"/>
  <c r="H1373" i="30"/>
  <c r="H1374" i="30"/>
  <c r="H1375" i="30"/>
  <c r="H1376" i="30"/>
  <c r="H1377" i="30"/>
  <c r="H1378" i="30"/>
  <c r="H1379" i="30"/>
  <c r="H1380" i="30"/>
  <c r="H1381" i="30"/>
  <c r="H1382" i="30"/>
  <c r="H1383" i="30"/>
  <c r="H1384" i="30"/>
  <c r="H1385" i="30"/>
  <c r="H1386" i="30"/>
  <c r="H1387" i="30"/>
  <c r="H1388" i="30"/>
  <c r="H1389" i="30"/>
  <c r="H1390" i="30"/>
  <c r="H1391" i="30"/>
  <c r="H1392" i="30"/>
  <c r="H1393" i="30"/>
  <c r="H1394" i="30"/>
  <c r="H1425" i="30"/>
  <c r="H1396" i="30"/>
  <c r="H1397" i="30"/>
  <c r="H1398" i="30"/>
  <c r="H1399" i="30"/>
  <c r="H1400" i="30"/>
  <c r="H1401" i="30"/>
  <c r="H1402" i="30"/>
  <c r="H1403" i="30"/>
  <c r="H1404" i="30"/>
  <c r="H1405" i="30"/>
  <c r="H1406" i="30"/>
  <c r="H1407" i="30"/>
  <c r="H1408" i="30"/>
  <c r="H1409" i="30"/>
  <c r="H1410" i="30"/>
  <c r="H1411" i="30"/>
  <c r="H1412" i="30"/>
  <c r="H1413" i="30"/>
  <c r="H1414" i="30"/>
  <c r="H1415" i="30"/>
  <c r="H1416" i="30"/>
  <c r="H1417" i="30"/>
  <c r="H1418" i="30"/>
  <c r="H1419" i="30"/>
  <c r="H1420" i="30"/>
  <c r="H1421" i="30"/>
  <c r="H1422" i="30"/>
  <c r="H1423" i="30"/>
  <c r="H1566" i="30"/>
  <c r="H1543" i="30"/>
  <c r="H1564" i="30"/>
  <c r="H1565" i="30"/>
  <c r="H1559" i="30"/>
  <c r="H1560" i="30"/>
  <c r="H1561" i="30"/>
  <c r="H1562" i="30"/>
  <c r="H1563" i="30"/>
  <c r="H1556" i="30"/>
  <c r="H1557" i="30"/>
  <c r="H1558" i="30"/>
  <c r="H1555" i="30"/>
  <c r="H1554" i="30"/>
  <c r="H1553" i="30"/>
  <c r="H1550" i="30"/>
  <c r="H1551" i="30"/>
  <c r="H1552" i="30"/>
  <c r="H1548" i="30"/>
  <c r="H1549" i="30"/>
  <c r="H1544" i="30"/>
  <c r="H1545" i="30"/>
  <c r="H1546" i="30"/>
  <c r="H1547" i="30"/>
  <c r="H1568" i="30"/>
  <c r="H1569" i="30"/>
  <c r="H1567" i="30"/>
  <c r="H1570" i="30"/>
  <c r="H1571" i="30"/>
  <c r="H1572" i="30"/>
  <c r="H1573" i="30"/>
  <c r="H1574" i="30"/>
  <c r="H1575" i="30"/>
  <c r="H1576" i="30"/>
  <c r="H1577" i="30"/>
  <c r="H1578" i="30"/>
  <c r="H1579" i="30"/>
  <c r="H1580" i="30"/>
  <c r="H1581" i="30"/>
  <c r="H1582" i="30"/>
  <c r="H1583" i="30"/>
  <c r="H1584" i="30"/>
  <c r="H1585" i="30"/>
  <c r="H1586" i="30"/>
  <c r="H1587" i="30"/>
  <c r="H1588" i="30"/>
  <c r="H1589" i="30"/>
  <c r="H1590" i="30"/>
  <c r="H1627" i="30"/>
  <c r="H1628" i="30"/>
  <c r="H1629" i="30"/>
  <c r="H1630" i="30"/>
  <c r="H1631" i="30"/>
  <c r="H1632" i="30"/>
  <c r="H1633" i="30"/>
  <c r="H1624" i="30"/>
  <c r="H1625" i="30"/>
  <c r="H1626" i="30"/>
  <c r="H1616" i="30"/>
  <c r="H1617" i="30"/>
  <c r="H1618" i="30"/>
  <c r="H1619" i="30"/>
  <c r="H1620" i="30"/>
  <c r="H1621" i="30"/>
  <c r="H1622" i="30"/>
  <c r="H1623" i="30"/>
  <c r="H1640" i="30"/>
  <c r="H1641" i="30"/>
  <c r="H1642" i="30"/>
  <c r="H1643" i="30"/>
  <c r="H1644" i="30"/>
  <c r="H1645" i="30"/>
  <c r="H1646" i="30"/>
  <c r="H1647" i="30"/>
  <c r="H1648" i="30"/>
  <c r="H1649" i="30"/>
  <c r="H1650" i="30"/>
  <c r="H1651" i="30"/>
  <c r="H1652" i="30"/>
  <c r="H1635" i="30"/>
  <c r="H1636" i="30"/>
  <c r="H1637" i="30"/>
  <c r="H1638" i="30"/>
  <c r="H1639" i="30"/>
  <c r="H1634" i="30"/>
  <c r="H1662" i="30"/>
  <c r="H1653" i="30"/>
  <c r="H1654" i="30"/>
  <c r="H1655" i="30"/>
  <c r="H1656" i="30"/>
  <c r="H1657" i="30"/>
  <c r="H1658" i="30"/>
  <c r="H1659" i="30"/>
  <c r="H1660" i="30"/>
  <c r="H1661" i="30"/>
  <c r="H1731" i="30"/>
  <c r="H1720" i="30"/>
  <c r="H1719" i="30"/>
  <c r="H1732" i="30"/>
  <c r="H1733" i="30"/>
  <c r="H1725" i="30"/>
  <c r="H1726" i="30"/>
  <c r="H1727" i="30"/>
  <c r="H1728" i="30"/>
  <c r="H1729" i="30"/>
  <c r="H1730" i="30"/>
  <c r="H1718" i="30"/>
  <c r="H1721" i="30"/>
  <c r="H1722" i="30"/>
  <c r="H1723" i="30"/>
  <c r="H1724" i="30"/>
  <c r="H1736" i="30"/>
  <c r="H1739" i="30"/>
  <c r="H1738" i="30"/>
  <c r="H1740" i="30"/>
  <c r="H1741" i="30"/>
  <c r="H1742" i="30"/>
  <c r="H1743" i="30"/>
  <c r="H1744" i="30"/>
  <c r="H1745" i="30"/>
  <c r="H1746" i="30"/>
  <c r="H1747" i="30"/>
  <c r="H1748" i="30"/>
  <c r="H1749" i="30"/>
  <c r="H1734" i="30"/>
  <c r="H1750" i="30"/>
  <c r="H1751" i="30"/>
  <c r="H1735" i="30"/>
  <c r="H1737" i="30"/>
  <c r="H1753" i="30"/>
  <c r="H1770" i="30"/>
  <c r="H1752" i="30"/>
  <c r="H1754" i="30"/>
  <c r="H1755" i="30"/>
  <c r="H1756" i="30"/>
  <c r="H1757" i="30"/>
  <c r="H1758" i="30"/>
  <c r="H1759" i="30"/>
  <c r="H1760" i="30"/>
  <c r="H1761" i="30"/>
  <c r="H1762" i="30"/>
  <c r="H1763" i="30"/>
  <c r="H1764" i="30"/>
  <c r="H1765" i="30"/>
  <c r="H1766" i="30"/>
  <c r="H1767" i="30"/>
  <c r="H1768" i="30"/>
  <c r="H1769" i="30"/>
  <c r="H1791" i="30"/>
  <c r="H1772" i="30"/>
  <c r="H1782" i="30"/>
  <c r="H1783" i="30"/>
  <c r="H1784" i="30"/>
  <c r="H1785" i="30"/>
  <c r="H1786" i="30"/>
  <c r="H1787" i="30"/>
  <c r="H1788" i="30"/>
  <c r="H1789" i="30"/>
  <c r="H1790" i="30"/>
  <c r="H1773" i="30"/>
  <c r="H1774" i="30"/>
  <c r="H1775" i="30"/>
  <c r="H1776" i="30"/>
  <c r="H1777" i="30"/>
  <c r="H1778" i="30"/>
  <c r="H1779" i="30"/>
  <c r="H1780" i="30"/>
  <c r="H1781" i="30"/>
  <c r="H1771" i="30"/>
  <c r="H1808" i="30"/>
  <c r="H1793" i="30"/>
  <c r="H1794" i="30"/>
  <c r="H1795" i="30"/>
  <c r="H1796" i="30"/>
  <c r="H1797" i="30"/>
  <c r="H1798" i="30"/>
  <c r="H1799" i="30"/>
  <c r="H1800" i="30"/>
  <c r="H1801" i="30"/>
  <c r="H1802" i="30"/>
  <c r="H1803" i="30"/>
  <c r="H1804" i="30"/>
  <c r="H1805" i="30"/>
  <c r="H1806" i="30"/>
  <c r="H1807" i="30"/>
  <c r="H1792" i="30"/>
  <c r="H2533" i="30"/>
  <c r="H2534" i="30"/>
  <c r="H2523" i="30"/>
  <c r="H2535" i="30"/>
  <c r="H2536" i="30"/>
  <c r="H2526" i="30"/>
  <c r="H2527" i="30"/>
  <c r="H2525" i="30"/>
  <c r="H2528" i="30"/>
  <c r="H2529" i="30"/>
  <c r="H2530" i="30"/>
  <c r="H2531" i="30"/>
  <c r="H2532" i="30"/>
  <c r="H2524" i="30"/>
  <c r="F1021" i="30"/>
  <c r="F1022" i="30"/>
  <c r="F1023" i="30"/>
  <c r="F3326" i="30"/>
  <c r="F1024" i="30"/>
  <c r="F1025" i="30"/>
  <c r="F1026" i="30"/>
  <c r="F3359" i="30"/>
  <c r="F1027" i="30"/>
  <c r="F1070" i="30"/>
  <c r="F1057" i="30"/>
  <c r="F1072" i="30"/>
  <c r="F1073" i="30"/>
  <c r="F1074" i="30"/>
  <c r="F1075" i="30"/>
  <c r="F1076" i="30"/>
  <c r="F1077" i="30"/>
  <c r="F1078" i="30"/>
  <c r="F1079" i="30"/>
  <c r="F1080" i="30"/>
  <c r="F1081" i="30"/>
  <c r="F1082" i="30"/>
  <c r="F1083" i="30"/>
  <c r="F1084" i="30"/>
  <c r="F1085" i="30"/>
  <c r="F1086" i="30"/>
  <c r="F1071" i="30"/>
  <c r="F1087" i="30"/>
  <c r="F1255" i="30"/>
  <c r="F1257" i="30"/>
  <c r="F1258" i="30"/>
  <c r="F1259" i="30"/>
  <c r="F1271" i="30"/>
  <c r="F1273" i="30"/>
  <c r="F1274" i="30"/>
  <c r="F1275" i="30"/>
  <c r="F1278" i="30"/>
  <c r="F1277" i="30"/>
  <c r="F1279" i="30"/>
  <c r="F1280" i="30"/>
  <c r="F1281" i="30"/>
  <c r="F1282" i="30"/>
  <c r="F1283" i="30"/>
  <c r="F1284" i="30"/>
  <c r="F1285" i="30"/>
  <c r="F1286" i="30"/>
  <c r="F1287" i="30"/>
  <c r="F1288" i="30"/>
  <c r="F1289" i="30"/>
  <c r="F1290" i="30"/>
  <c r="F1291" i="30"/>
  <c r="F1292" i="30"/>
  <c r="F1293" i="30"/>
  <c r="F1294" i="30"/>
  <c r="F1295" i="30"/>
  <c r="F1296" i="30"/>
  <c r="F1297" i="30"/>
  <c r="F1298" i="30"/>
  <c r="F1299" i="30"/>
  <c r="F1300" i="30"/>
  <c r="F1301" i="30"/>
  <c r="F1302" i="30"/>
  <c r="F1303" i="30"/>
  <c r="F1304" i="30"/>
  <c r="F1305" i="30"/>
  <c r="F1306" i="30"/>
  <c r="F1369" i="30"/>
  <c r="F1395" i="30"/>
  <c r="F1368" i="30"/>
  <c r="F1370" i="30"/>
  <c r="F1371" i="30"/>
  <c r="F1372" i="30"/>
  <c r="F1373" i="30"/>
  <c r="F1374" i="30"/>
  <c r="F1375" i="30"/>
  <c r="F1376" i="30"/>
  <c r="F1377" i="30"/>
  <c r="F1378" i="30"/>
  <c r="F1379" i="30"/>
  <c r="F1380" i="30"/>
  <c r="F1381" i="30"/>
  <c r="F1382" i="30"/>
  <c r="F1383" i="30"/>
  <c r="F1384" i="30"/>
  <c r="F1385" i="30"/>
  <c r="F1386" i="30"/>
  <c r="F1387" i="30"/>
  <c r="F1388" i="30"/>
  <c r="F1389" i="30"/>
  <c r="F1390" i="30"/>
  <c r="F1391" i="30"/>
  <c r="F1392" i="30"/>
  <c r="F1393" i="30"/>
  <c r="F1394" i="30"/>
  <c r="F1396" i="30"/>
  <c r="F1400" i="30"/>
  <c r="F1404" i="30"/>
  <c r="F1410" i="30"/>
  <c r="F1414" i="30"/>
  <c r="F1418" i="30"/>
  <c r="F1422" i="30"/>
  <c r="F1560" i="30"/>
  <c r="F1577" i="30"/>
  <c r="F1627" i="30"/>
  <c r="F1628" i="30"/>
  <c r="F1629" i="30"/>
  <c r="F1630" i="30"/>
  <c r="F1631" i="30"/>
  <c r="F1632" i="30"/>
  <c r="F1633" i="30"/>
  <c r="F1624" i="30"/>
  <c r="F1625" i="30"/>
  <c r="F1626" i="30"/>
  <c r="F1616" i="30"/>
  <c r="F1617" i="30"/>
  <c r="F1618" i="30"/>
  <c r="F1619" i="30"/>
  <c r="F1620" i="30"/>
  <c r="F1621" i="30"/>
  <c r="F1622" i="30"/>
  <c r="F1623" i="30"/>
  <c r="F1640" i="30"/>
  <c r="F1641" i="30"/>
  <c r="F1642" i="30"/>
  <c r="F1643" i="30"/>
  <c r="F1644" i="30"/>
  <c r="F1645" i="30"/>
  <c r="F1646" i="30"/>
  <c r="F1647" i="30"/>
  <c r="F1648" i="30"/>
  <c r="F1649" i="30"/>
  <c r="F1650" i="30"/>
  <c r="F1651" i="30"/>
  <c r="F1652" i="30"/>
  <c r="F1635" i="30"/>
  <c r="F1636" i="30"/>
  <c r="F1637" i="30"/>
  <c r="F1638" i="30"/>
  <c r="F1639" i="30"/>
  <c r="F1634" i="30"/>
  <c r="F1662" i="30"/>
  <c r="F1653" i="30"/>
  <c r="F1654" i="30"/>
  <c r="F1655" i="30"/>
  <c r="F1656" i="30"/>
  <c r="F1657" i="30"/>
  <c r="F1658" i="30"/>
  <c r="F1659" i="30"/>
  <c r="F1660" i="30"/>
  <c r="F1661" i="30"/>
  <c r="F1732" i="30"/>
  <c r="F1736" i="30"/>
  <c r="F1739" i="30"/>
  <c r="F1738" i="30"/>
  <c r="F1740" i="30"/>
  <c r="F1741" i="30"/>
  <c r="F1742" i="30"/>
  <c r="F1743" i="30"/>
  <c r="F1744" i="30"/>
  <c r="F1745" i="30"/>
  <c r="F1746" i="30"/>
  <c r="F1747" i="30"/>
  <c r="F1748" i="30"/>
  <c r="F1749" i="30"/>
  <c r="F1734" i="30"/>
  <c r="F1750" i="30"/>
  <c r="F1751" i="30"/>
  <c r="F1735" i="30"/>
  <c r="F1737" i="30"/>
  <c r="F1753" i="30"/>
  <c r="F1770" i="30"/>
  <c r="F1752" i="30"/>
  <c r="F1754" i="30"/>
  <c r="F1755" i="30"/>
  <c r="F1756" i="30"/>
  <c r="F1757" i="30"/>
  <c r="F1758" i="30"/>
  <c r="F1759" i="30"/>
  <c r="F1760" i="30"/>
  <c r="F1761" i="30"/>
  <c r="F1762" i="30"/>
  <c r="F1763" i="30"/>
  <c r="F1764" i="30"/>
  <c r="F1765" i="30"/>
  <c r="F1766" i="30"/>
  <c r="F1767" i="30"/>
  <c r="F1768" i="30"/>
  <c r="F1769" i="30"/>
  <c r="F1791" i="30"/>
  <c r="F1772" i="30"/>
  <c r="F1782" i="30"/>
  <c r="F1783" i="30"/>
  <c r="F1784" i="30"/>
  <c r="F1785" i="30"/>
  <c r="F1786" i="30"/>
  <c r="F1787" i="30"/>
  <c r="F1788" i="30"/>
  <c r="F1789" i="30"/>
  <c r="F1790" i="30"/>
  <c r="F1773" i="30"/>
  <c r="F1774" i="30"/>
  <c r="F1775" i="30"/>
  <c r="F1776" i="30"/>
  <c r="F1777" i="30"/>
  <c r="F1778" i="30"/>
  <c r="F1779" i="30"/>
  <c r="F1780" i="30"/>
  <c r="F1781" i="30"/>
  <c r="F1771" i="30"/>
  <c r="F1808" i="30"/>
  <c r="F1793" i="30"/>
  <c r="F1794" i="30"/>
  <c r="F1795" i="30"/>
  <c r="F1796" i="30"/>
  <c r="F1797" i="30"/>
  <c r="F1798" i="30"/>
  <c r="F1799" i="30"/>
  <c r="F1800" i="30"/>
  <c r="F1801" i="30"/>
  <c r="F1802" i="30"/>
  <c r="F1803" i="30"/>
  <c r="F1804" i="30"/>
  <c r="F1805" i="30"/>
  <c r="F1806" i="30"/>
  <c r="F1807" i="30"/>
  <c r="F1792" i="30"/>
  <c r="F2533" i="30"/>
  <c r="F2534" i="30"/>
  <c r="F2523" i="30"/>
  <c r="F2535" i="30"/>
  <c r="F2536" i="30"/>
  <c r="F2526" i="30"/>
  <c r="F2527" i="30"/>
  <c r="F2525" i="30"/>
  <c r="F2528" i="30"/>
  <c r="F2529" i="30"/>
  <c r="F2530" i="30"/>
  <c r="F2531" i="30"/>
  <c r="F2532" i="30"/>
  <c r="F2524" i="30"/>
  <c r="E1021" i="30"/>
  <c r="E1022" i="30"/>
  <c r="E1023" i="30"/>
  <c r="E3326" i="30"/>
  <c r="E1024" i="30"/>
  <c r="E1025" i="30"/>
  <c r="E1026" i="30"/>
  <c r="E3359" i="30"/>
  <c r="E1027" i="30"/>
  <c r="E1070" i="30"/>
  <c r="E1052" i="30"/>
  <c r="E1055" i="30"/>
  <c r="E1056" i="30"/>
  <c r="E1058" i="30"/>
  <c r="E1062" i="30"/>
  <c r="E1063" i="30"/>
  <c r="E1065" i="30"/>
  <c r="E1066" i="30"/>
  <c r="E1069" i="30"/>
  <c r="E1072" i="30"/>
  <c r="E1073" i="30"/>
  <c r="E1074" i="30"/>
  <c r="E1075" i="30"/>
  <c r="E1076" i="30"/>
  <c r="E1077" i="30"/>
  <c r="E1078" i="30"/>
  <c r="E1079" i="30"/>
  <c r="E1080" i="30"/>
  <c r="E1081" i="30"/>
  <c r="E1082" i="30"/>
  <c r="E1083" i="30"/>
  <c r="E1084" i="30"/>
  <c r="E1085" i="30"/>
  <c r="E1086" i="30"/>
  <c r="E1071" i="30"/>
  <c r="E1087" i="30"/>
  <c r="E1248" i="30"/>
  <c r="E1247" i="30"/>
  <c r="E1249" i="30"/>
  <c r="E1250" i="30"/>
  <c r="E1251" i="30"/>
  <c r="E1252" i="30"/>
  <c r="E1253" i="30"/>
  <c r="E1254" i="30"/>
  <c r="E1255" i="30"/>
  <c r="E1256" i="30"/>
  <c r="E1257" i="30"/>
  <c r="E1258" i="30"/>
  <c r="E1259" i="30"/>
  <c r="E1260" i="30"/>
  <c r="E1261" i="30"/>
  <c r="E1262" i="30"/>
  <c r="E1263" i="30"/>
  <c r="E1264" i="30"/>
  <c r="E1265" i="30"/>
  <c r="E1266" i="30"/>
  <c r="E1267" i="30"/>
  <c r="E1268" i="30"/>
  <c r="E1269" i="30"/>
  <c r="E1270" i="30"/>
  <c r="E1271" i="30"/>
  <c r="E1272" i="30"/>
  <c r="E1273" i="30"/>
  <c r="E1274" i="30"/>
  <c r="E1275" i="30"/>
  <c r="E1276" i="30"/>
  <c r="E1278" i="30"/>
  <c r="E1277" i="30"/>
  <c r="E1279" i="30"/>
  <c r="E1280" i="30"/>
  <c r="E1281" i="30"/>
  <c r="E1282" i="30"/>
  <c r="E1283" i="30"/>
  <c r="E1284" i="30"/>
  <c r="E1285" i="30"/>
  <c r="E1286" i="30"/>
  <c r="E1287" i="30"/>
  <c r="E1288" i="30"/>
  <c r="E1289" i="30"/>
  <c r="E1290" i="30"/>
  <c r="E1291" i="30"/>
  <c r="E1292" i="30"/>
  <c r="E1293" i="30"/>
  <c r="E1294" i="30"/>
  <c r="E1295" i="30"/>
  <c r="E1296" i="30"/>
  <c r="E1297" i="30"/>
  <c r="E1298" i="30"/>
  <c r="E1299" i="30"/>
  <c r="E1300" i="30"/>
  <c r="E1301" i="30"/>
  <c r="E1302" i="30"/>
  <c r="E1303" i="30"/>
  <c r="E1304" i="30"/>
  <c r="E1305" i="30"/>
  <c r="E1306" i="30"/>
  <c r="E1369" i="30"/>
  <c r="E1395" i="30"/>
  <c r="E1368" i="30"/>
  <c r="E1370" i="30"/>
  <c r="E1371" i="30"/>
  <c r="E1372" i="30"/>
  <c r="E1373" i="30"/>
  <c r="E1374" i="30"/>
  <c r="E1375" i="30"/>
  <c r="E1376" i="30"/>
  <c r="E1377" i="30"/>
  <c r="E1378" i="30"/>
  <c r="E1379" i="30"/>
  <c r="E1380" i="30"/>
  <c r="E1381" i="30"/>
  <c r="E1382" i="30"/>
  <c r="E1383" i="30"/>
  <c r="E1384" i="30"/>
  <c r="E1385" i="30"/>
  <c r="E1386" i="30"/>
  <c r="E1387" i="30"/>
  <c r="E1388" i="30"/>
  <c r="E1389" i="30"/>
  <c r="E1390" i="30"/>
  <c r="E1391" i="30"/>
  <c r="E1392" i="30"/>
  <c r="E1393" i="30"/>
  <c r="E1394" i="30"/>
  <c r="E1425" i="30"/>
  <c r="E1396" i="30"/>
  <c r="E1397" i="30"/>
  <c r="E1398" i="30"/>
  <c r="E1399" i="30"/>
  <c r="E1400" i="30"/>
  <c r="E1401" i="30"/>
  <c r="E1402" i="30"/>
  <c r="E1403" i="30"/>
  <c r="E1404" i="30"/>
  <c r="E1405" i="30"/>
  <c r="E1406" i="30"/>
  <c r="E1407" i="30"/>
  <c r="E1408" i="30"/>
  <c r="E1409" i="30"/>
  <c r="E1410" i="30"/>
  <c r="E1411" i="30"/>
  <c r="E1412" i="30"/>
  <c r="E1413" i="30"/>
  <c r="E1414" i="30"/>
  <c r="E1415" i="30"/>
  <c r="E1416" i="30"/>
  <c r="E1417" i="30"/>
  <c r="E1418" i="30"/>
  <c r="E1419" i="30"/>
  <c r="E1420" i="30"/>
  <c r="E1421" i="30"/>
  <c r="E1422" i="30"/>
  <c r="E1423" i="30"/>
  <c r="E1566" i="30"/>
  <c r="E1559" i="30"/>
  <c r="E1561" i="30"/>
  <c r="E1562" i="30"/>
  <c r="E1557" i="30"/>
  <c r="E1558" i="30"/>
  <c r="E1554" i="30"/>
  <c r="E1553" i="30"/>
  <c r="E1548" i="30"/>
  <c r="E1549" i="30"/>
  <c r="E1545" i="30"/>
  <c r="E1546" i="30"/>
  <c r="E1567" i="30"/>
  <c r="E1577" i="30"/>
  <c r="E1590" i="30"/>
  <c r="E1633" i="30"/>
  <c r="E1640" i="30"/>
  <c r="E1641" i="30"/>
  <c r="E1642" i="30"/>
  <c r="E1643" i="30"/>
  <c r="E1644" i="30"/>
  <c r="E1645" i="30"/>
  <c r="E1646" i="30"/>
  <c r="E1647" i="30"/>
  <c r="E1648" i="30"/>
  <c r="E1649" i="30"/>
  <c r="E1650" i="30"/>
  <c r="E1651" i="30"/>
  <c r="E1652" i="30"/>
  <c r="E1635" i="30"/>
  <c r="E1636" i="30"/>
  <c r="E1637" i="30"/>
  <c r="E1638" i="30"/>
  <c r="E1639" i="30"/>
  <c r="E1634" i="30"/>
  <c r="E1662" i="30"/>
  <c r="E1653" i="30"/>
  <c r="E1654" i="30"/>
  <c r="E1655" i="30"/>
  <c r="E1656" i="30"/>
  <c r="E1657" i="30"/>
  <c r="E1658" i="30"/>
  <c r="E1659" i="30"/>
  <c r="E1660" i="30"/>
  <c r="E1661" i="30"/>
  <c r="E1736" i="30"/>
  <c r="E1739" i="30"/>
  <c r="E1738" i="30"/>
  <c r="E1740" i="30"/>
  <c r="E1741" i="30"/>
  <c r="E1742" i="30"/>
  <c r="E1743" i="30"/>
  <c r="E1744" i="30"/>
  <c r="E1745" i="30"/>
  <c r="E1746" i="30"/>
  <c r="E1747" i="30"/>
  <c r="E1748" i="30"/>
  <c r="E1749" i="30"/>
  <c r="E1734" i="30"/>
  <c r="E1750" i="30"/>
  <c r="E1751" i="30"/>
  <c r="E1735" i="30"/>
  <c r="E1737" i="30"/>
  <c r="E1753" i="30"/>
  <c r="E1770" i="30"/>
  <c r="E1752" i="30"/>
  <c r="E1754" i="30"/>
  <c r="E1755" i="30"/>
  <c r="E1756" i="30"/>
  <c r="E1757" i="30"/>
  <c r="E1758" i="30"/>
  <c r="E1759" i="30"/>
  <c r="E1760" i="30"/>
  <c r="E1761" i="30"/>
  <c r="E1762" i="30"/>
  <c r="E1763" i="30"/>
  <c r="E1764" i="30"/>
  <c r="E1765" i="30"/>
  <c r="E1766" i="30"/>
  <c r="E1767" i="30"/>
  <c r="E1768" i="30"/>
  <c r="E1769" i="30"/>
  <c r="E1791" i="30"/>
  <c r="E1772" i="30"/>
  <c r="E1782" i="30"/>
  <c r="E1783" i="30"/>
  <c r="E1784" i="30"/>
  <c r="E1785" i="30"/>
  <c r="E1786" i="30"/>
  <c r="E1787" i="30"/>
  <c r="E1788" i="30"/>
  <c r="E1789" i="30"/>
  <c r="E1790" i="30"/>
  <c r="E1773" i="30"/>
  <c r="E1774" i="30"/>
  <c r="E1775" i="30"/>
  <c r="E1776" i="30"/>
  <c r="E1777" i="30"/>
  <c r="E1778" i="30"/>
  <c r="E1779" i="30"/>
  <c r="E1780" i="30"/>
  <c r="E1781" i="30"/>
  <c r="E1771" i="30"/>
  <c r="E1808" i="30"/>
  <c r="E1793" i="30"/>
  <c r="E1794" i="30"/>
  <c r="E1795" i="30"/>
  <c r="E1796" i="30"/>
  <c r="E1797" i="30"/>
  <c r="E1798" i="30"/>
  <c r="E1799" i="30"/>
  <c r="E1800" i="30"/>
  <c r="E1801" i="30"/>
  <c r="E1802" i="30"/>
  <c r="E1803" i="30"/>
  <c r="E1804" i="30"/>
  <c r="E1805" i="30"/>
  <c r="E1806" i="30"/>
  <c r="E1807" i="30"/>
  <c r="E1792" i="30"/>
  <c r="E2533" i="30"/>
  <c r="E2534" i="30"/>
  <c r="E2523" i="30"/>
  <c r="E2535" i="30"/>
  <c r="E2536" i="30"/>
  <c r="E2526" i="30"/>
  <c r="E2527" i="30"/>
  <c r="E2525" i="30"/>
  <c r="E2528" i="30"/>
  <c r="E2529" i="30"/>
  <c r="E2530" i="30"/>
  <c r="E2531" i="30"/>
  <c r="E2532" i="30"/>
  <c r="E2524" i="30"/>
  <c r="D1021" i="30"/>
  <c r="D1022" i="30"/>
  <c r="D1023" i="30"/>
  <c r="D3326" i="30"/>
  <c r="D1024" i="30"/>
  <c r="D1025" i="30"/>
  <c r="D1026" i="30"/>
  <c r="D3359" i="30"/>
  <c r="D1027" i="30"/>
  <c r="D1070" i="30"/>
  <c r="D1052" i="30"/>
  <c r="D1053" i="30"/>
  <c r="D1054" i="30"/>
  <c r="D1055" i="30"/>
  <c r="D1056" i="30"/>
  <c r="D1057" i="30"/>
  <c r="D1058" i="30"/>
  <c r="D1059" i="30"/>
  <c r="D1060" i="30"/>
  <c r="D1061" i="30"/>
  <c r="D1062" i="30"/>
  <c r="D1063" i="30"/>
  <c r="D1064" i="30"/>
  <c r="D1065" i="30"/>
  <c r="D1066" i="30"/>
  <c r="D1067" i="30"/>
  <c r="D1068" i="30"/>
  <c r="D1069" i="30"/>
  <c r="D1072" i="30"/>
  <c r="D1073" i="30"/>
  <c r="D1074" i="30"/>
  <c r="D1075" i="30"/>
  <c r="D1076" i="30"/>
  <c r="D1077" i="30"/>
  <c r="D1078" i="30"/>
  <c r="D1079" i="30"/>
  <c r="D1080" i="30"/>
  <c r="D1081" i="30"/>
  <c r="D1082" i="30"/>
  <c r="D1083" i="30"/>
  <c r="D1084" i="30"/>
  <c r="D1085" i="30"/>
  <c r="D1086" i="30"/>
  <c r="D1071" i="30"/>
  <c r="D1087" i="30"/>
  <c r="D1248" i="30"/>
  <c r="D1247" i="30"/>
  <c r="D1249" i="30"/>
  <c r="D1250" i="30"/>
  <c r="D1251" i="30"/>
  <c r="D1252" i="30"/>
  <c r="D1253" i="30"/>
  <c r="D1254" i="30"/>
  <c r="D1255" i="30"/>
  <c r="D1256" i="30"/>
  <c r="D1257" i="30"/>
  <c r="D1258" i="30"/>
  <c r="D1259" i="30"/>
  <c r="D1260" i="30"/>
  <c r="D1261" i="30"/>
  <c r="D1262" i="30"/>
  <c r="D1263" i="30"/>
  <c r="D1264" i="30"/>
  <c r="D1265" i="30"/>
  <c r="D1266" i="30"/>
  <c r="D1267" i="30"/>
  <c r="D1268" i="30"/>
  <c r="D1269" i="30"/>
  <c r="D1270" i="30"/>
  <c r="D1271" i="30"/>
  <c r="D1272" i="30"/>
  <c r="D1273" i="30"/>
  <c r="D1274" i="30"/>
  <c r="D1275" i="30"/>
  <c r="D1276" i="30"/>
  <c r="D1278" i="30"/>
  <c r="D1277" i="30"/>
  <c r="D1279" i="30"/>
  <c r="D1280" i="30"/>
  <c r="D1281" i="30"/>
  <c r="D1282" i="30"/>
  <c r="D1283" i="30"/>
  <c r="D1284" i="30"/>
  <c r="D1285" i="30"/>
  <c r="D1286" i="30"/>
  <c r="D1287" i="30"/>
  <c r="D1288" i="30"/>
  <c r="D1289" i="30"/>
  <c r="D1290" i="30"/>
  <c r="D1291" i="30"/>
  <c r="D1292" i="30"/>
  <c r="D1293" i="30"/>
  <c r="D1294" i="30"/>
  <c r="D1295" i="30"/>
  <c r="D1296" i="30"/>
  <c r="D1297" i="30"/>
  <c r="D1298" i="30"/>
  <c r="D1299" i="30"/>
  <c r="D1300" i="30"/>
  <c r="D1301" i="30"/>
  <c r="D1302" i="30"/>
  <c r="D1303" i="30"/>
  <c r="D1304" i="30"/>
  <c r="D1305" i="30"/>
  <c r="D1306" i="30"/>
  <c r="D1369" i="30"/>
  <c r="D1395" i="30"/>
  <c r="D1368" i="30"/>
  <c r="D1370" i="30"/>
  <c r="D1371" i="30"/>
  <c r="D1372" i="30"/>
  <c r="D1373" i="30"/>
  <c r="D1374" i="30"/>
  <c r="D1375" i="30"/>
  <c r="D1376" i="30"/>
  <c r="D1377" i="30"/>
  <c r="D1378" i="30"/>
  <c r="D1379" i="30"/>
  <c r="D1380" i="30"/>
  <c r="D1381" i="30"/>
  <c r="D1382" i="30"/>
  <c r="D1383" i="30"/>
  <c r="D1384" i="30"/>
  <c r="D1385" i="30"/>
  <c r="D1386" i="30"/>
  <c r="D1387" i="30"/>
  <c r="D1388" i="30"/>
  <c r="D1389" i="30"/>
  <c r="D1390" i="30"/>
  <c r="D1391" i="30"/>
  <c r="D1392" i="30"/>
  <c r="D1393" i="30"/>
  <c r="D1394" i="30"/>
  <c r="D1425" i="30"/>
  <c r="D1396" i="30"/>
  <c r="D1397" i="30"/>
  <c r="D1398" i="30"/>
  <c r="D1399" i="30"/>
  <c r="D1400" i="30"/>
  <c r="D1401" i="30"/>
  <c r="D1402" i="30"/>
  <c r="D1403" i="30"/>
  <c r="D1404" i="30"/>
  <c r="D1405" i="30"/>
  <c r="D1406" i="30"/>
  <c r="D1407" i="30"/>
  <c r="D1408" i="30"/>
  <c r="D1409" i="30"/>
  <c r="D1410" i="30"/>
  <c r="D1411" i="30"/>
  <c r="D1412" i="30"/>
  <c r="D1413" i="30"/>
  <c r="D1414" i="30"/>
  <c r="D1415" i="30"/>
  <c r="D1416" i="30"/>
  <c r="D1417" i="30"/>
  <c r="D1418" i="30"/>
  <c r="D1419" i="30"/>
  <c r="D1420" i="30"/>
  <c r="D1421" i="30"/>
  <c r="D1422" i="30"/>
  <c r="D1423" i="30"/>
  <c r="D1566" i="30"/>
  <c r="D1543" i="30"/>
  <c r="D1564" i="30"/>
  <c r="D1565" i="30"/>
  <c r="D1559" i="30"/>
  <c r="D1560" i="30"/>
  <c r="D1561" i="30"/>
  <c r="D1562" i="30"/>
  <c r="D1563" i="30"/>
  <c r="D1556" i="30"/>
  <c r="D1557" i="30"/>
  <c r="D1558" i="30"/>
  <c r="D1555" i="30"/>
  <c r="D1554" i="30"/>
  <c r="D1553" i="30"/>
  <c r="D1550" i="30"/>
  <c r="D1551" i="30"/>
  <c r="D1552" i="30"/>
  <c r="D1548" i="30"/>
  <c r="D1549" i="30"/>
  <c r="D1544" i="30"/>
  <c r="D1545" i="30"/>
  <c r="D1546" i="30"/>
  <c r="D1547" i="30"/>
  <c r="D1568" i="30"/>
  <c r="D1569" i="30"/>
  <c r="D1567" i="30"/>
  <c r="D1570" i="30"/>
  <c r="D1571" i="30"/>
  <c r="D1572" i="30"/>
  <c r="D1573" i="30"/>
  <c r="D1574" i="30"/>
  <c r="D1575" i="30"/>
  <c r="D1576" i="30"/>
  <c r="D1577" i="30"/>
  <c r="D1578" i="30"/>
  <c r="D1579" i="30"/>
  <c r="D1580" i="30"/>
  <c r="D1581" i="30"/>
  <c r="D1582" i="30"/>
  <c r="D1583" i="30"/>
  <c r="D1584" i="30"/>
  <c r="D1585" i="30"/>
  <c r="D1586" i="30"/>
  <c r="D1587" i="30"/>
  <c r="D1588" i="30"/>
  <c r="D1589" i="30"/>
  <c r="D1590" i="30"/>
  <c r="D1627" i="30"/>
  <c r="D1628" i="30"/>
  <c r="D1629" i="30"/>
  <c r="D1630" i="30"/>
  <c r="D1631" i="30"/>
  <c r="D1632" i="30"/>
  <c r="D1633" i="30"/>
  <c r="D1624" i="30"/>
  <c r="D1625" i="30"/>
  <c r="D1626" i="30"/>
  <c r="D1616" i="30"/>
  <c r="D1617" i="30"/>
  <c r="D1618" i="30"/>
  <c r="D1619" i="30"/>
  <c r="D1620" i="30"/>
  <c r="D1621" i="30"/>
  <c r="D1622" i="30"/>
  <c r="D1623" i="30"/>
  <c r="D1640" i="30"/>
  <c r="D1641" i="30"/>
  <c r="D1642" i="30"/>
  <c r="D1643" i="30"/>
  <c r="D1644" i="30"/>
  <c r="D1645" i="30"/>
  <c r="D1646" i="30"/>
  <c r="D1647" i="30"/>
  <c r="D1648" i="30"/>
  <c r="D1649" i="30"/>
  <c r="D1650" i="30"/>
  <c r="D1651" i="30"/>
  <c r="D1652" i="30"/>
  <c r="D1635" i="30"/>
  <c r="D1636" i="30"/>
  <c r="D1637" i="30"/>
  <c r="D1638" i="30"/>
  <c r="D1639" i="30"/>
  <c r="D1634" i="30"/>
  <c r="D1662" i="30"/>
  <c r="D1653" i="30"/>
  <c r="D1654" i="30"/>
  <c r="D1655" i="30"/>
  <c r="D1656" i="30"/>
  <c r="D1657" i="30"/>
  <c r="D1658" i="30"/>
  <c r="D1659" i="30"/>
  <c r="D1660" i="30"/>
  <c r="D1661" i="30"/>
  <c r="D1731" i="30"/>
  <c r="D1720" i="30"/>
  <c r="D1719" i="30"/>
  <c r="D1732" i="30"/>
  <c r="D1733" i="30"/>
  <c r="D1725" i="30"/>
  <c r="D1726" i="30"/>
  <c r="D1727" i="30"/>
  <c r="D1728" i="30"/>
  <c r="D1729" i="30"/>
  <c r="D1730" i="30"/>
  <c r="D1718" i="30"/>
  <c r="D1721" i="30"/>
  <c r="D1722" i="30"/>
  <c r="D1723" i="30"/>
  <c r="D1724" i="30"/>
  <c r="D1736" i="30"/>
  <c r="D1739" i="30"/>
  <c r="D1738" i="30"/>
  <c r="D1740" i="30"/>
  <c r="D1741" i="30"/>
  <c r="D1742" i="30"/>
  <c r="D1743" i="30"/>
  <c r="D1744" i="30"/>
  <c r="D1745" i="30"/>
  <c r="D1746" i="30"/>
  <c r="D1747" i="30"/>
  <c r="D1748" i="30"/>
  <c r="D1749" i="30"/>
  <c r="D1734" i="30"/>
  <c r="D1750" i="30"/>
  <c r="D1751" i="30"/>
  <c r="D1735" i="30"/>
  <c r="D1737" i="30"/>
  <c r="D1753" i="30"/>
  <c r="D1770" i="30"/>
  <c r="D1752" i="30"/>
  <c r="D1754" i="30"/>
  <c r="D1755" i="30"/>
  <c r="D1756" i="30"/>
  <c r="D1757" i="30"/>
  <c r="D1758" i="30"/>
  <c r="D1759" i="30"/>
  <c r="D1760" i="30"/>
  <c r="D1761" i="30"/>
  <c r="D1762" i="30"/>
  <c r="D1763" i="30"/>
  <c r="D1764" i="30"/>
  <c r="D1765" i="30"/>
  <c r="D1766" i="30"/>
  <c r="D1767" i="30"/>
  <c r="D1768" i="30"/>
  <c r="D1769" i="30"/>
  <c r="D1791" i="30"/>
  <c r="D1772" i="30"/>
  <c r="D1782" i="30"/>
  <c r="D1783" i="30"/>
  <c r="D1784" i="30"/>
  <c r="D1785" i="30"/>
  <c r="D1786" i="30"/>
  <c r="D1787" i="30"/>
  <c r="D1788" i="30"/>
  <c r="D1789" i="30"/>
  <c r="D1790" i="30"/>
  <c r="D1773" i="30"/>
  <c r="D1774" i="30"/>
  <c r="D1775" i="30"/>
  <c r="D1776" i="30"/>
  <c r="D1777" i="30"/>
  <c r="D1778" i="30"/>
  <c r="D1779" i="30"/>
  <c r="D1780" i="30"/>
  <c r="D1781" i="30"/>
  <c r="D1771" i="30"/>
  <c r="D1808" i="30"/>
  <c r="D1793" i="30"/>
  <c r="D1794" i="30"/>
  <c r="D1795" i="30"/>
  <c r="D1796" i="30"/>
  <c r="D1797" i="30"/>
  <c r="D1798" i="30"/>
  <c r="D1799" i="30"/>
  <c r="D1800" i="30"/>
  <c r="D1801" i="30"/>
  <c r="D1802" i="30"/>
  <c r="D1803" i="30"/>
  <c r="D1804" i="30"/>
  <c r="D1805" i="30"/>
  <c r="D1806" i="30"/>
  <c r="D1807" i="30"/>
  <c r="D1792" i="30"/>
  <c r="D2533" i="30"/>
  <c r="D2534" i="30"/>
  <c r="D2523" i="30"/>
  <c r="D2535" i="30"/>
  <c r="D2536" i="30"/>
  <c r="D2526" i="30"/>
  <c r="D2527" i="30"/>
  <c r="D2525" i="30"/>
  <c r="D2528" i="30"/>
  <c r="D2529" i="30"/>
  <c r="D2530" i="30"/>
  <c r="D2531" i="30"/>
  <c r="D2532" i="30"/>
  <c r="D2524" i="30"/>
  <c r="C1021" i="30"/>
  <c r="C1022" i="30"/>
  <c r="C1023" i="30"/>
  <c r="C3326" i="30"/>
  <c r="C1024" i="30"/>
  <c r="C1025" i="30"/>
  <c r="C1026" i="30"/>
  <c r="C3359" i="30"/>
  <c r="C1027" i="30"/>
  <c r="C1070" i="30"/>
  <c r="C1052" i="30"/>
  <c r="C1053" i="30"/>
  <c r="C1054" i="30"/>
  <c r="C1055" i="30"/>
  <c r="C1056" i="30"/>
  <c r="C1057" i="30"/>
  <c r="C1058" i="30"/>
  <c r="C1059" i="30"/>
  <c r="C1060" i="30"/>
  <c r="C1061" i="30"/>
  <c r="C1062" i="30"/>
  <c r="C1063" i="30"/>
  <c r="C1064" i="30"/>
  <c r="C1065" i="30"/>
  <c r="C1066" i="30"/>
  <c r="C1067" i="30"/>
  <c r="C1068" i="30"/>
  <c r="C1069" i="30"/>
  <c r="C1072" i="30"/>
  <c r="C1073" i="30"/>
  <c r="C1074" i="30"/>
  <c r="C1075" i="30"/>
  <c r="C1076" i="30"/>
  <c r="C1077" i="30"/>
  <c r="C1078" i="30"/>
  <c r="C1079" i="30"/>
  <c r="C1080" i="30"/>
  <c r="C1081" i="30"/>
  <c r="C1082" i="30"/>
  <c r="C1083" i="30"/>
  <c r="C1084" i="30"/>
  <c r="C1085" i="30"/>
  <c r="C1086" i="30"/>
  <c r="C1071" i="30"/>
  <c r="C1087" i="30"/>
  <c r="C1248" i="30"/>
  <c r="C1247" i="30"/>
  <c r="C1249" i="30"/>
  <c r="C1250" i="30"/>
  <c r="C1251" i="30"/>
  <c r="C1252" i="30"/>
  <c r="C1253" i="30"/>
  <c r="C1254" i="30"/>
  <c r="C1255" i="30"/>
  <c r="C1256" i="30"/>
  <c r="C1257" i="30"/>
  <c r="C1258" i="30"/>
  <c r="C1259" i="30"/>
  <c r="C1260" i="30"/>
  <c r="C1261" i="30"/>
  <c r="C1262" i="30"/>
  <c r="C1263" i="30"/>
  <c r="C1264" i="30"/>
  <c r="C1265" i="30"/>
  <c r="C1266" i="30"/>
  <c r="C1267" i="30"/>
  <c r="C1268" i="30"/>
  <c r="C1269" i="30"/>
  <c r="C1270" i="30"/>
  <c r="C1271" i="30"/>
  <c r="C1272" i="30"/>
  <c r="C1273" i="30"/>
  <c r="C1274" i="30"/>
  <c r="C1275" i="30"/>
  <c r="C1276" i="30"/>
  <c r="C1278" i="30"/>
  <c r="C1277" i="30"/>
  <c r="C1279" i="30"/>
  <c r="C1280" i="30"/>
  <c r="C1281" i="30"/>
  <c r="C1282" i="30"/>
  <c r="C1283" i="30"/>
  <c r="C1284" i="30"/>
  <c r="C1285" i="30"/>
  <c r="C1286" i="30"/>
  <c r="C1287" i="30"/>
  <c r="C1288" i="30"/>
  <c r="C1289" i="30"/>
  <c r="C1290" i="30"/>
  <c r="C1291" i="30"/>
  <c r="C1292" i="30"/>
  <c r="C1293" i="30"/>
  <c r="C1294" i="30"/>
  <c r="C1295" i="30"/>
  <c r="C1296" i="30"/>
  <c r="C1297" i="30"/>
  <c r="C1298" i="30"/>
  <c r="C1299" i="30"/>
  <c r="C1300" i="30"/>
  <c r="C1301" i="30"/>
  <c r="C1302" i="30"/>
  <c r="C1303" i="30"/>
  <c r="C1304" i="30"/>
  <c r="C1305" i="30"/>
  <c r="C1306" i="30"/>
  <c r="C1369" i="30"/>
  <c r="C1395" i="30"/>
  <c r="C1368" i="30"/>
  <c r="C1370" i="30"/>
  <c r="C1371" i="30"/>
  <c r="C1372" i="30"/>
  <c r="C1373" i="30"/>
  <c r="C1374" i="30"/>
  <c r="C1375" i="30"/>
  <c r="C1376" i="30"/>
  <c r="C1377" i="30"/>
  <c r="C1378" i="30"/>
  <c r="C1379" i="30"/>
  <c r="C1380" i="30"/>
  <c r="C1381" i="30"/>
  <c r="C1382" i="30"/>
  <c r="C1383" i="30"/>
  <c r="C1384" i="30"/>
  <c r="C1385" i="30"/>
  <c r="C1386" i="30"/>
  <c r="C1387" i="30"/>
  <c r="C1388" i="30"/>
  <c r="C1389" i="30"/>
  <c r="C1390" i="30"/>
  <c r="C1391" i="30"/>
  <c r="C1392" i="30"/>
  <c r="C1393" i="30"/>
  <c r="C1394" i="30"/>
  <c r="C1425" i="30"/>
  <c r="C1396" i="30"/>
  <c r="C1397" i="30"/>
  <c r="C1398" i="30"/>
  <c r="C1399" i="30"/>
  <c r="C1400" i="30"/>
  <c r="C1401" i="30"/>
  <c r="C1402" i="30"/>
  <c r="C1403" i="30"/>
  <c r="C1404" i="30"/>
  <c r="C1405" i="30"/>
  <c r="C1406" i="30"/>
  <c r="C1407" i="30"/>
  <c r="C1408" i="30"/>
  <c r="C1409" i="30"/>
  <c r="C1410" i="30"/>
  <c r="C1411" i="30"/>
  <c r="C1412" i="30"/>
  <c r="C1413" i="30"/>
  <c r="C1414" i="30"/>
  <c r="C1415" i="30"/>
  <c r="C1416" i="30"/>
  <c r="C1417" i="30"/>
  <c r="C1418" i="30"/>
  <c r="C1419" i="30"/>
  <c r="C1420" i="30"/>
  <c r="C1421" i="30"/>
  <c r="C1422" i="30"/>
  <c r="C1423" i="30"/>
  <c r="C1566" i="30"/>
  <c r="C1543" i="30"/>
  <c r="C1564" i="30"/>
  <c r="C1565" i="30"/>
  <c r="C1559" i="30"/>
  <c r="C1560" i="30"/>
  <c r="C1561" i="30"/>
  <c r="C1562" i="30"/>
  <c r="C1563" i="30"/>
  <c r="C1556" i="30"/>
  <c r="C1557" i="30"/>
  <c r="C1558" i="30"/>
  <c r="C1555" i="30"/>
  <c r="C1554" i="30"/>
  <c r="C1553" i="30"/>
  <c r="C1550" i="30"/>
  <c r="C1551" i="30"/>
  <c r="C1552" i="30"/>
  <c r="C1548" i="30"/>
  <c r="C1549" i="30"/>
  <c r="C1544" i="30"/>
  <c r="C1545" i="30"/>
  <c r="C1546" i="30"/>
  <c r="C1547" i="30"/>
  <c r="C1568" i="30"/>
  <c r="C1569" i="30"/>
  <c r="C1567" i="30"/>
  <c r="C1570" i="30"/>
  <c r="C1571" i="30"/>
  <c r="C1572" i="30"/>
  <c r="C1573" i="30"/>
  <c r="C1574" i="30"/>
  <c r="C1575" i="30"/>
  <c r="C1576" i="30"/>
  <c r="C1577" i="30"/>
  <c r="C1578" i="30"/>
  <c r="C1579" i="30"/>
  <c r="C1580" i="30"/>
  <c r="C1581" i="30"/>
  <c r="C1582" i="30"/>
  <c r="C1583" i="30"/>
  <c r="C1584" i="30"/>
  <c r="C1585" i="30"/>
  <c r="C1586" i="30"/>
  <c r="C1587" i="30"/>
  <c r="C1588" i="30"/>
  <c r="C1589" i="30"/>
  <c r="C1590" i="30"/>
  <c r="C1627" i="30"/>
  <c r="C1628" i="30"/>
  <c r="C1629" i="30"/>
  <c r="C1630" i="30"/>
  <c r="C1631" i="30"/>
  <c r="C1632" i="30"/>
  <c r="C1633" i="30"/>
  <c r="C1624" i="30"/>
  <c r="C1625" i="30"/>
  <c r="C1626" i="30"/>
  <c r="C1616" i="30"/>
  <c r="C1617" i="30"/>
  <c r="C1618" i="30"/>
  <c r="C1619" i="30"/>
  <c r="C1620" i="30"/>
  <c r="C1621" i="30"/>
  <c r="C1622" i="30"/>
  <c r="C1623" i="30"/>
  <c r="C1640" i="30"/>
  <c r="C1641" i="30"/>
  <c r="C1642" i="30"/>
  <c r="C1643" i="30"/>
  <c r="C1644" i="30"/>
  <c r="C1645" i="30"/>
  <c r="C1646" i="30"/>
  <c r="C1647" i="30"/>
  <c r="C1648" i="30"/>
  <c r="C1649" i="30"/>
  <c r="C1650" i="30"/>
  <c r="C1651" i="30"/>
  <c r="C1652" i="30"/>
  <c r="C1635" i="30"/>
  <c r="C1636" i="30"/>
  <c r="C1637" i="30"/>
  <c r="C1638" i="30"/>
  <c r="C1639" i="30"/>
  <c r="C1634" i="30"/>
  <c r="C1662" i="30"/>
  <c r="C1653" i="30"/>
  <c r="C1654" i="30"/>
  <c r="C1655" i="30"/>
  <c r="C1656" i="30"/>
  <c r="C1657" i="30"/>
  <c r="C1658" i="30"/>
  <c r="C1659" i="30"/>
  <c r="C1660" i="30"/>
  <c r="C1661" i="30"/>
  <c r="C1731" i="30"/>
  <c r="C1720" i="30"/>
  <c r="C1719" i="30"/>
  <c r="C1732" i="30"/>
  <c r="C1733" i="30"/>
  <c r="C1725" i="30"/>
  <c r="C1726" i="30"/>
  <c r="C1727" i="30"/>
  <c r="C1728" i="30"/>
  <c r="C1729" i="30"/>
  <c r="C1730" i="30"/>
  <c r="C1718" i="30"/>
  <c r="C1721" i="30"/>
  <c r="C1722" i="30"/>
  <c r="C1723" i="30"/>
  <c r="C1724" i="30"/>
  <c r="C1736" i="30"/>
  <c r="C1739" i="30"/>
  <c r="C1738" i="30"/>
  <c r="C1740" i="30"/>
  <c r="C1741" i="30"/>
  <c r="C1742" i="30"/>
  <c r="C1743" i="30"/>
  <c r="C1744" i="30"/>
  <c r="C1745" i="30"/>
  <c r="C1746" i="30"/>
  <c r="C1747" i="30"/>
  <c r="C1748" i="30"/>
  <c r="C1749" i="30"/>
  <c r="C1734" i="30"/>
  <c r="C1750" i="30"/>
  <c r="C1751" i="30"/>
  <c r="C1735" i="30"/>
  <c r="C1737" i="30"/>
  <c r="C1753" i="30"/>
  <c r="C1770" i="30"/>
  <c r="C1752" i="30"/>
  <c r="C1754" i="30"/>
  <c r="C1755" i="30"/>
  <c r="C1756" i="30"/>
  <c r="C1757" i="30"/>
  <c r="C1758" i="30"/>
  <c r="C1759" i="30"/>
  <c r="C1760" i="30"/>
  <c r="C1761" i="30"/>
  <c r="C1762" i="30"/>
  <c r="C1763" i="30"/>
  <c r="C1764" i="30"/>
  <c r="C1765" i="30"/>
  <c r="C1766" i="30"/>
  <c r="C1767" i="30"/>
  <c r="C1768" i="30"/>
  <c r="C1769" i="30"/>
  <c r="C1791" i="30"/>
  <c r="C1772" i="30"/>
  <c r="C1782" i="30"/>
  <c r="C1783" i="30"/>
  <c r="C1784" i="30"/>
  <c r="C1785" i="30"/>
  <c r="C1786" i="30"/>
  <c r="C1787" i="30"/>
  <c r="C1788" i="30"/>
  <c r="C1789" i="30"/>
  <c r="C1790" i="30"/>
  <c r="C1773" i="30"/>
  <c r="C1774" i="30"/>
  <c r="C1775" i="30"/>
  <c r="C1776" i="30"/>
  <c r="C1777" i="30"/>
  <c r="C1778" i="30"/>
  <c r="C1779" i="30"/>
  <c r="C1780" i="30"/>
  <c r="C1781" i="30"/>
  <c r="C1771" i="30"/>
  <c r="C1808" i="30"/>
  <c r="C1793" i="30"/>
  <c r="C1794" i="30"/>
  <c r="C1795" i="30"/>
  <c r="C1796" i="30"/>
  <c r="C1797" i="30"/>
  <c r="C1798" i="30"/>
  <c r="C1799" i="30"/>
  <c r="C1800" i="30"/>
  <c r="C1801" i="30"/>
  <c r="C1802" i="30"/>
  <c r="C1803" i="30"/>
  <c r="C1804" i="30"/>
  <c r="C1805" i="30"/>
  <c r="C1806" i="30"/>
  <c r="C1807" i="30"/>
  <c r="C1792" i="30"/>
  <c r="C2533" i="30"/>
  <c r="C2534" i="30"/>
  <c r="C2523" i="30"/>
  <c r="C2535" i="30"/>
  <c r="C2536" i="30"/>
  <c r="C2526" i="30"/>
  <c r="C2527" i="30"/>
  <c r="C2525" i="30"/>
  <c r="C2528" i="30"/>
  <c r="C2529" i="30"/>
  <c r="C2530" i="30"/>
  <c r="C2531" i="30"/>
  <c r="C2532" i="30"/>
  <c r="C2524" i="30"/>
  <c r="E1572" i="30" l="1"/>
  <c r="E1579" i="30"/>
  <c r="E1580" i="30"/>
  <c r="E1586" i="30"/>
  <c r="E1571" i="30"/>
  <c r="E1585" i="30"/>
  <c r="E1578" i="30"/>
  <c r="E1570" i="30"/>
  <c r="E1544" i="30"/>
  <c r="E1555" i="30"/>
  <c r="E1560" i="30"/>
  <c r="E1064" i="30"/>
  <c r="E1057" i="30"/>
  <c r="E1576" i="30"/>
  <c r="E1552" i="30"/>
  <c r="E1054" i="30"/>
  <c r="E1569" i="30"/>
  <c r="E1575" i="30"/>
  <c r="E1588" i="30"/>
  <c r="E1574" i="30"/>
  <c r="E1551" i="30"/>
  <c r="E1564" i="30"/>
  <c r="E1068" i="30"/>
  <c r="E1060" i="30"/>
  <c r="E1584" i="30"/>
  <c r="E1723" i="30"/>
  <c r="E1583" i="30"/>
  <c r="E1568" i="30"/>
  <c r="E1565" i="30"/>
  <c r="E1061" i="30"/>
  <c r="E1582" i="30"/>
  <c r="E1556" i="30"/>
  <c r="E1720" i="30"/>
  <c r="E1587" i="30"/>
  <c r="E1581" i="30"/>
  <c r="E1573" i="30"/>
  <c r="E1547" i="30"/>
  <c r="E1550" i="30"/>
  <c r="E1563" i="30"/>
  <c r="E1067" i="30"/>
  <c r="E1059" i="30"/>
  <c r="E1589" i="30"/>
  <c r="F1576" i="30"/>
  <c r="F1421" i="30"/>
  <c r="F1413" i="30"/>
  <c r="F1407" i="30"/>
  <c r="F1399" i="30"/>
  <c r="F1569" i="30"/>
  <c r="F1420" i="30"/>
  <c r="F1412" i="30"/>
  <c r="F1406" i="30"/>
  <c r="F1398" i="30"/>
  <c r="F1052" i="30"/>
  <c r="F1568" i="30"/>
  <c r="F1419" i="30"/>
  <c r="F1411" i="30"/>
  <c r="F1405" i="30"/>
  <c r="F1397" i="30"/>
  <c r="F1417" i="30"/>
  <c r="F1409" i="30"/>
  <c r="F1403" i="30"/>
  <c r="F1425" i="30"/>
  <c r="F1585" i="30"/>
  <c r="F1416" i="30"/>
  <c r="F1408" i="30"/>
  <c r="F1402" i="30"/>
  <c r="F1423" i="30"/>
  <c r="F1415" i="30"/>
  <c r="F1583" i="30"/>
  <c r="F1579" i="30"/>
  <c r="F1555" i="30"/>
  <c r="F1586" i="30"/>
  <c r="F1578" i="30"/>
  <c r="F1567" i="30"/>
  <c r="F1561" i="30"/>
  <c r="F1263" i="30"/>
  <c r="F1248" i="30"/>
  <c r="F1064" i="30"/>
  <c r="F1575" i="30"/>
  <c r="F1574" i="30"/>
  <c r="F1582" i="30"/>
  <c r="F1573" i="30"/>
  <c r="F1544" i="30"/>
  <c r="F1267" i="30"/>
  <c r="F1251" i="30"/>
  <c r="F1590" i="30"/>
  <c r="F1545" i="30"/>
  <c r="F1588" i="30"/>
  <c r="F1581" i="30"/>
  <c r="F1571" i="30"/>
  <c r="F1554" i="30"/>
  <c r="F1266" i="30"/>
  <c r="F1250" i="30"/>
  <c r="F1252" i="30"/>
  <c r="F1584" i="30"/>
  <c r="F1589" i="30"/>
  <c r="F1572" i="30"/>
  <c r="F1587" i="30"/>
  <c r="F1265" i="30"/>
  <c r="F1558" i="30"/>
  <c r="F1548" i="30"/>
  <c r="F1557" i="30"/>
  <c r="F1559" i="30"/>
  <c r="F1272" i="30"/>
  <c r="F1264" i="30"/>
  <c r="F1256" i="30"/>
  <c r="F1247" i="30"/>
  <c r="F1069" i="30"/>
  <c r="F1062" i="30"/>
  <c r="F1055" i="30"/>
  <c r="F1552" i="30"/>
  <c r="F1565" i="30"/>
  <c r="F1061" i="30"/>
  <c r="F1054" i="30"/>
  <c r="F1549" i="30"/>
  <c r="F1551" i="30"/>
  <c r="F1556" i="30"/>
  <c r="F1564" i="30"/>
  <c r="F1270" i="30"/>
  <c r="F1262" i="30"/>
  <c r="F1254" i="30"/>
  <c r="F1068" i="30"/>
  <c r="F1060" i="30"/>
  <c r="F1056" i="30"/>
  <c r="F1063" i="30"/>
  <c r="F1547" i="30"/>
  <c r="F1550" i="30"/>
  <c r="F1563" i="30"/>
  <c r="F1543" i="30"/>
  <c r="F1269" i="30"/>
  <c r="F1261" i="30"/>
  <c r="F1253" i="30"/>
  <c r="F1067" i="30"/>
  <c r="F1059" i="30"/>
  <c r="F1053" i="30"/>
  <c r="F1580" i="30"/>
  <c r="F1546" i="30"/>
  <c r="F1553" i="30"/>
  <c r="F1562" i="30"/>
  <c r="F1276" i="30"/>
  <c r="F1268" i="30"/>
  <c r="F1260" i="30"/>
  <c r="F1066" i="30"/>
  <c r="F1058" i="30"/>
  <c r="I2326" i="30"/>
  <c r="I2327" i="30"/>
  <c r="I2328" i="30"/>
  <c r="I2329" i="30"/>
  <c r="I2337" i="30"/>
  <c r="I57" i="30"/>
  <c r="I58" i="30"/>
  <c r="I2533" i="30"/>
  <c r="I2534" i="30"/>
  <c r="I2529" i="30"/>
  <c r="I129" i="30"/>
  <c r="I134" i="30"/>
  <c r="I130" i="30"/>
  <c r="I126" i="30"/>
  <c r="I135" i="30"/>
  <c r="I125" i="30"/>
  <c r="I143" i="30"/>
  <c r="I137" i="30"/>
  <c r="I2069" i="30"/>
  <c r="I2063" i="30"/>
  <c r="I2057" i="30"/>
  <c r="I2064" i="30"/>
  <c r="I2059" i="30"/>
  <c r="I2376" i="30"/>
  <c r="I2386" i="30"/>
  <c r="I2377" i="30"/>
  <c r="I2382" i="30"/>
  <c r="I2378" i="30"/>
  <c r="I2383" i="30"/>
  <c r="I2321" i="30"/>
  <c r="I2311" i="30"/>
  <c r="I2322" i="30"/>
  <c r="I2315" i="30"/>
  <c r="I2323" i="30"/>
  <c r="I692" i="30"/>
  <c r="I700" i="30"/>
  <c r="I707" i="30"/>
  <c r="I693" i="30"/>
  <c r="I701" i="30"/>
  <c r="I708" i="30"/>
  <c r="I694" i="30"/>
  <c r="I702" i="30"/>
  <c r="I709" i="30"/>
  <c r="I284" i="30"/>
  <c r="I131" i="30"/>
  <c r="I61" i="30"/>
  <c r="I802" i="30"/>
  <c r="I809" i="30"/>
  <c r="I816" i="30"/>
  <c r="I824" i="30"/>
  <c r="I792" i="30"/>
  <c r="I810" i="30"/>
  <c r="I817" i="30"/>
  <c r="I825" i="30"/>
  <c r="I796" i="30"/>
  <c r="I828" i="30"/>
  <c r="I1457" i="30"/>
  <c r="I1467" i="30"/>
  <c r="I1474" i="30"/>
  <c r="I1464" i="30"/>
  <c r="I1468" i="30"/>
  <c r="I1475" i="30"/>
  <c r="I3" i="30"/>
  <c r="I3209" i="30"/>
  <c r="I1075" i="30"/>
  <c r="I1081" i="30"/>
  <c r="I1071" i="30"/>
  <c r="I1076" i="30"/>
  <c r="I1082" i="30"/>
  <c r="I1087" i="30"/>
  <c r="I1395" i="30"/>
  <c r="I1382" i="30"/>
  <c r="I1389" i="30"/>
  <c r="I1368" i="30"/>
  <c r="I1376" i="30"/>
  <c r="I1383" i="30"/>
  <c r="I1390" i="30"/>
  <c r="I1297" i="30"/>
  <c r="I2372" i="30"/>
  <c r="I710" i="30"/>
  <c r="I697" i="30"/>
  <c r="I2527" i="30"/>
  <c r="I1762" i="30"/>
  <c r="I1753" i="30"/>
  <c r="I1722" i="30"/>
  <c r="I1726" i="30"/>
  <c r="I1650" i="30"/>
  <c r="I1641" i="30"/>
  <c r="I1548" i="30"/>
  <c r="I1394" i="30"/>
  <c r="I1384" i="30"/>
  <c r="I1375" i="30"/>
  <c r="I1306" i="30"/>
  <c r="I1296" i="30"/>
  <c r="I1074" i="30"/>
  <c r="I1064" i="30"/>
  <c r="I1055" i="30"/>
  <c r="I2070" i="30"/>
  <c r="I291" i="30"/>
  <c r="I2373" i="30"/>
  <c r="I2379" i="30"/>
  <c r="I2339" i="30"/>
  <c r="I2332" i="30"/>
  <c r="I2320" i="30"/>
  <c r="I2056" i="30"/>
  <c r="I2066" i="30"/>
  <c r="I706" i="30"/>
  <c r="I696" i="30"/>
  <c r="I398" i="30"/>
  <c r="I386" i="30"/>
  <c r="I140" i="30"/>
  <c r="I128" i="30"/>
  <c r="I60" i="30"/>
  <c r="I62" i="30"/>
  <c r="I2540" i="30"/>
  <c r="I2547" i="30"/>
  <c r="I2541" i="30"/>
  <c r="I2548" i="30"/>
  <c r="I413" i="30"/>
  <c r="I421" i="30"/>
  <c r="I414" i="30"/>
  <c r="I422" i="30"/>
  <c r="I429" i="30"/>
  <c r="I411" i="30"/>
  <c r="I415" i="30"/>
  <c r="I423" i="30"/>
  <c r="I430" i="30"/>
  <c r="I2101" i="30"/>
  <c r="I2106" i="30"/>
  <c r="I2097" i="30"/>
  <c r="I2087" i="30"/>
  <c r="I2096" i="30"/>
  <c r="I2088" i="30"/>
  <c r="I2102" i="30"/>
  <c r="I2094" i="30"/>
  <c r="I2227" i="30"/>
  <c r="I2225" i="30"/>
  <c r="I2016" i="30"/>
  <c r="I2025" i="30"/>
  <c r="I2014" i="30"/>
  <c r="I2022" i="30"/>
  <c r="I2026" i="30"/>
  <c r="I2023" i="30"/>
  <c r="I2027" i="30"/>
  <c r="I2030" i="30"/>
  <c r="I1278" i="30"/>
  <c r="I1285" i="30"/>
  <c r="I1293" i="30"/>
  <c r="I1301" i="30"/>
  <c r="I1277" i="30"/>
  <c r="I1286" i="30"/>
  <c r="I1294" i="30"/>
  <c r="I1302" i="30"/>
  <c r="I1763" i="30"/>
  <c r="I1651" i="30"/>
  <c r="I1385" i="30"/>
  <c r="I2330" i="30"/>
  <c r="I1760" i="30"/>
  <c r="I1374" i="30"/>
  <c r="I1283" i="30"/>
  <c r="I2314" i="30"/>
  <c r="I124" i="30"/>
  <c r="I59" i="30"/>
  <c r="I1543" i="30"/>
  <c r="I1563" i="30"/>
  <c r="I1550" i="30"/>
  <c r="I1547" i="30"/>
  <c r="I1564" i="30"/>
  <c r="I1556" i="30"/>
  <c r="I1551" i="30"/>
  <c r="I1963" i="30"/>
  <c r="I1958" i="30"/>
  <c r="I1964" i="30"/>
  <c r="I1959" i="30"/>
  <c r="I1956" i="30"/>
  <c r="I271" i="30"/>
  <c r="I279" i="30"/>
  <c r="I264" i="30"/>
  <c r="I273" i="30"/>
  <c r="I266" i="30"/>
  <c r="I285" i="30"/>
  <c r="I289" i="30"/>
  <c r="I268" i="30"/>
  <c r="I290" i="30"/>
  <c r="I272" i="30"/>
  <c r="I286" i="30"/>
  <c r="I277" i="30"/>
  <c r="I281" i="30"/>
  <c r="I2524" i="30"/>
  <c r="I2536" i="30"/>
  <c r="I1759" i="30"/>
  <c r="I1718" i="30"/>
  <c r="I1638" i="30"/>
  <c r="I1649" i="30"/>
  <c r="I1553" i="30"/>
  <c r="I1560" i="30"/>
  <c r="I1392" i="30"/>
  <c r="I1381" i="30"/>
  <c r="I1373" i="30"/>
  <c r="I1304" i="30"/>
  <c r="I1292" i="30"/>
  <c r="I1282" i="30"/>
  <c r="I1080" i="30"/>
  <c r="I1072" i="30"/>
  <c r="I1062" i="30"/>
  <c r="I688" i="30"/>
  <c r="I2448" i="30"/>
  <c r="I2385" i="30"/>
  <c r="I2338" i="30"/>
  <c r="I2313" i="30"/>
  <c r="I2319" i="30"/>
  <c r="I2061" i="30"/>
  <c r="I1960" i="30"/>
  <c r="I705" i="30"/>
  <c r="I425" i="30"/>
  <c r="I407" i="30"/>
  <c r="I396" i="30"/>
  <c r="I280" i="30"/>
  <c r="I270" i="30"/>
  <c r="I267" i="30"/>
  <c r="I138" i="30"/>
  <c r="I127" i="30"/>
  <c r="I3211" i="30"/>
  <c r="I1770" i="30"/>
  <c r="I2452" i="30"/>
  <c r="I2333" i="30"/>
  <c r="I2526" i="30"/>
  <c r="I1393" i="30"/>
  <c r="I1295" i="30"/>
  <c r="I2447" i="30"/>
  <c r="I2375" i="30"/>
  <c r="I695" i="30"/>
  <c r="I139" i="30"/>
  <c r="I1053" i="30"/>
  <c r="I1059" i="30"/>
  <c r="I1067" i="30"/>
  <c r="I1060" i="30"/>
  <c r="I1068" i="30"/>
  <c r="I1732" i="30"/>
  <c r="I1728" i="30"/>
  <c r="I1724" i="30"/>
  <c r="I1733" i="30"/>
  <c r="I1729" i="30"/>
  <c r="I387" i="30"/>
  <c r="I393" i="30"/>
  <c r="I401" i="30"/>
  <c r="I384" i="30"/>
  <c r="I408" i="30"/>
  <c r="I380" i="30"/>
  <c r="I388" i="30"/>
  <c r="I394" i="30"/>
  <c r="I402" i="30"/>
  <c r="I381" i="30"/>
  <c r="I395" i="30"/>
  <c r="I403" i="30"/>
  <c r="I2532" i="30"/>
  <c r="I2535" i="30"/>
  <c r="I1767" i="30"/>
  <c r="I1758" i="30"/>
  <c r="I1730" i="30"/>
  <c r="I1720" i="30"/>
  <c r="I1637" i="30"/>
  <c r="I1648" i="30"/>
  <c r="I1554" i="30"/>
  <c r="I1391" i="30"/>
  <c r="I1380" i="30"/>
  <c r="I1372" i="30"/>
  <c r="I1303" i="30"/>
  <c r="I1291" i="30"/>
  <c r="I1281" i="30"/>
  <c r="I1079" i="30"/>
  <c r="I1061" i="30"/>
  <c r="I1070" i="30"/>
  <c r="I275" i="30"/>
  <c r="I2384" i="30"/>
  <c r="I2331" i="30"/>
  <c r="I2312" i="30"/>
  <c r="I2060" i="30"/>
  <c r="I704" i="30"/>
  <c r="I691" i="30"/>
  <c r="I406" i="30"/>
  <c r="I392" i="30"/>
  <c r="I382" i="30"/>
  <c r="I288" i="30"/>
  <c r="I269" i="30"/>
  <c r="I136" i="30"/>
  <c r="I2449" i="30"/>
  <c r="I2457" i="30"/>
  <c r="I2450" i="30"/>
  <c r="I2458" i="30"/>
  <c r="I2451" i="30"/>
  <c r="I2459" i="30"/>
  <c r="I1287" i="30"/>
  <c r="I1639" i="30"/>
  <c r="I1073" i="30"/>
  <c r="I687" i="30"/>
  <c r="I2531" i="30"/>
  <c r="I2523" i="30"/>
  <c r="I1766" i="30"/>
  <c r="I1727" i="30"/>
  <c r="I1731" i="30"/>
  <c r="I1636" i="30"/>
  <c r="I1546" i="30"/>
  <c r="I1555" i="30"/>
  <c r="I1559" i="30"/>
  <c r="I1388" i="30"/>
  <c r="I1379" i="30"/>
  <c r="I1371" i="30"/>
  <c r="I1300" i="30"/>
  <c r="I1290" i="30"/>
  <c r="I1280" i="30"/>
  <c r="I1086" i="30"/>
  <c r="I1069" i="30"/>
  <c r="I1058" i="30"/>
  <c r="I2455" i="30"/>
  <c r="I2381" i="30"/>
  <c r="I2374" i="30"/>
  <c r="I2336" i="30"/>
  <c r="I2325" i="30"/>
  <c r="I2058" i="30"/>
  <c r="I2062" i="30"/>
  <c r="I1955" i="30"/>
  <c r="I703" i="30"/>
  <c r="I690" i="30"/>
  <c r="I410" i="30"/>
  <c r="I420" i="30"/>
  <c r="I405" i="30"/>
  <c r="I391" i="30"/>
  <c r="I265" i="30"/>
  <c r="I274" i="30"/>
  <c r="I133" i="30"/>
  <c r="I1752" i="30"/>
  <c r="I1761" i="30"/>
  <c r="I1768" i="30"/>
  <c r="I1754" i="30"/>
  <c r="I1769" i="30"/>
  <c r="I1645" i="30"/>
  <c r="I1652" i="30"/>
  <c r="I1634" i="30"/>
  <c r="I1646" i="30"/>
  <c r="I1642" i="30"/>
  <c r="I2380" i="30"/>
  <c r="I1640" i="30"/>
  <c r="I1305" i="30"/>
  <c r="I1083" i="30"/>
  <c r="I2065" i="30"/>
  <c r="I2530" i="30"/>
  <c r="I1765" i="30"/>
  <c r="I1756" i="30"/>
  <c r="I1644" i="30"/>
  <c r="I1545" i="30"/>
  <c r="I1558" i="30"/>
  <c r="I1565" i="30"/>
  <c r="I1387" i="30"/>
  <c r="I1378" i="30"/>
  <c r="I1370" i="30"/>
  <c r="I1299" i="30"/>
  <c r="I1289" i="30"/>
  <c r="I1279" i="30"/>
  <c r="I1085" i="30"/>
  <c r="I1078" i="30"/>
  <c r="I2454" i="30"/>
  <c r="I2335" i="30"/>
  <c r="I2324" i="30"/>
  <c r="I2316" i="30"/>
  <c r="I2068" i="30"/>
  <c r="I699" i="30"/>
  <c r="I689" i="30"/>
  <c r="I432" i="30"/>
  <c r="I419" i="30"/>
  <c r="I404" i="30"/>
  <c r="I390" i="30"/>
  <c r="I383" i="30"/>
  <c r="I278" i="30"/>
  <c r="I132" i="30"/>
  <c r="E1618" i="30"/>
  <c r="E1622" i="30"/>
  <c r="E1617" i="30"/>
  <c r="E1631" i="30"/>
  <c r="E1623" i="30"/>
  <c r="E1621" i="30"/>
  <c r="E1630" i="30"/>
  <c r="E1626" i="30"/>
  <c r="E1629" i="30"/>
  <c r="E1632" i="30"/>
  <c r="E1620" i="30"/>
  <c r="E1628" i="30"/>
  <c r="E1616" i="30"/>
  <c r="E1625" i="30"/>
  <c r="F1724" i="30"/>
  <c r="E1619" i="30"/>
  <c r="E1624" i="30"/>
  <c r="F1728" i="30"/>
  <c r="E1731" i="30"/>
  <c r="E1726" i="30"/>
  <c r="E1722" i="30"/>
  <c r="E1718" i="30"/>
  <c r="E1730" i="30"/>
  <c r="E1729" i="30"/>
  <c r="E1733" i="30"/>
  <c r="E1721" i="30"/>
  <c r="E1725" i="30"/>
  <c r="E1724" i="30"/>
  <c r="E1728" i="30"/>
  <c r="E1732" i="30"/>
  <c r="E1727" i="30"/>
  <c r="F1727" i="30"/>
  <c r="F1719" i="30"/>
  <c r="F1723" i="30"/>
  <c r="F1720" i="30"/>
  <c r="F1722" i="30"/>
  <c r="F1731" i="30"/>
  <c r="F1721" i="30"/>
  <c r="F1718" i="30"/>
  <c r="F1726" i="30"/>
  <c r="F1730" i="30"/>
  <c r="F1725" i="30"/>
  <c r="F1729" i="30"/>
  <c r="H472" i="30" l="1"/>
  <c r="F472" i="30"/>
  <c r="E472" i="30"/>
  <c r="D472" i="30"/>
  <c r="C472" i="30"/>
  <c r="H471" i="30"/>
  <c r="F471" i="30"/>
  <c r="E471" i="30"/>
  <c r="D471" i="30"/>
  <c r="C471" i="30"/>
  <c r="H2560" i="30" l="1"/>
  <c r="H2564" i="30"/>
  <c r="H2565" i="30"/>
  <c r="H2566" i="30"/>
  <c r="H2567" i="30"/>
  <c r="H2568" i="30"/>
  <c r="H2549" i="30"/>
  <c r="H2551" i="30"/>
  <c r="H2552" i="30"/>
  <c r="H2553" i="30"/>
  <c r="H2554" i="30"/>
  <c r="H2550" i="30"/>
  <c r="H2555" i="30"/>
  <c r="H2556" i="30"/>
  <c r="H2557" i="30"/>
  <c r="H2558" i="30"/>
  <c r="H2559" i="30"/>
  <c r="H2537" i="30"/>
  <c r="H2539" i="30"/>
  <c r="H2540" i="30"/>
  <c r="H2541" i="30"/>
  <c r="H2542" i="30"/>
  <c r="H2538" i="30"/>
  <c r="H2543" i="30"/>
  <c r="H2544" i="30"/>
  <c r="H2545" i="30"/>
  <c r="H2546" i="30"/>
  <c r="H2547" i="30"/>
  <c r="H2548" i="30"/>
  <c r="H1458" i="30"/>
  <c r="H1138" i="30"/>
  <c r="H240" i="30"/>
  <c r="H930" i="30"/>
  <c r="H2561" i="30"/>
  <c r="H2562" i="30"/>
  <c r="H2563" i="30"/>
  <c r="F2561" i="30"/>
  <c r="F2562" i="30"/>
  <c r="F2563" i="30"/>
  <c r="F2560" i="30"/>
  <c r="F2564" i="30"/>
  <c r="F2565" i="30"/>
  <c r="F2566" i="30"/>
  <c r="F2567" i="30"/>
  <c r="F2568" i="30"/>
  <c r="F2549" i="30"/>
  <c r="F2551" i="30"/>
  <c r="F2552" i="30"/>
  <c r="F2553" i="30"/>
  <c r="F2554" i="30"/>
  <c r="F2550" i="30"/>
  <c r="F2555" i="30"/>
  <c r="F2556" i="30"/>
  <c r="F2557" i="30"/>
  <c r="F2558" i="30"/>
  <c r="F2559" i="30"/>
  <c r="F2537" i="30"/>
  <c r="F2539" i="30"/>
  <c r="F2540" i="30"/>
  <c r="F2541" i="30"/>
  <c r="F2542" i="30"/>
  <c r="F2538" i="30"/>
  <c r="F2543" i="30"/>
  <c r="F2544" i="30"/>
  <c r="F2545" i="30"/>
  <c r="F2546" i="30"/>
  <c r="F2547" i="30"/>
  <c r="F2548" i="30"/>
  <c r="E2561" i="30"/>
  <c r="E2562" i="30"/>
  <c r="E2563" i="30"/>
  <c r="E2560" i="30"/>
  <c r="E2564" i="30"/>
  <c r="E2565" i="30"/>
  <c r="E2566" i="30"/>
  <c r="E2567" i="30"/>
  <c r="E2568" i="30"/>
  <c r="E2549" i="30"/>
  <c r="E2551" i="30"/>
  <c r="E2552" i="30"/>
  <c r="E2553" i="30"/>
  <c r="E2554" i="30"/>
  <c r="E2550" i="30"/>
  <c r="E2555" i="30"/>
  <c r="E2556" i="30"/>
  <c r="E2557" i="30"/>
  <c r="E2558" i="30"/>
  <c r="E2559" i="30"/>
  <c r="E2537" i="30"/>
  <c r="E2539" i="30"/>
  <c r="E2540" i="30"/>
  <c r="E2541" i="30"/>
  <c r="E2542" i="30"/>
  <c r="E2538" i="30"/>
  <c r="E2543" i="30"/>
  <c r="E2544" i="30"/>
  <c r="E2545" i="30"/>
  <c r="E2546" i="30"/>
  <c r="E2547" i="30"/>
  <c r="E2548" i="30"/>
  <c r="D2561" i="30"/>
  <c r="D2562" i="30"/>
  <c r="D2563" i="30"/>
  <c r="D2560" i="30"/>
  <c r="D2564" i="30"/>
  <c r="D2565" i="30"/>
  <c r="D2566" i="30"/>
  <c r="D2567" i="30"/>
  <c r="D2568" i="30"/>
  <c r="D2549" i="30"/>
  <c r="D2551" i="30"/>
  <c r="D2552" i="30"/>
  <c r="D2553" i="30"/>
  <c r="D2554" i="30"/>
  <c r="D2550" i="30"/>
  <c r="D2555" i="30"/>
  <c r="D2556" i="30"/>
  <c r="D2557" i="30"/>
  <c r="D2558" i="30"/>
  <c r="D2559" i="30"/>
  <c r="D2537" i="30"/>
  <c r="D2539" i="30"/>
  <c r="D2540" i="30"/>
  <c r="D2541" i="30"/>
  <c r="D2542" i="30"/>
  <c r="D2538" i="30"/>
  <c r="D2543" i="30"/>
  <c r="D2544" i="30"/>
  <c r="D2545" i="30"/>
  <c r="D2546" i="30"/>
  <c r="D2547" i="30"/>
  <c r="D2548" i="30"/>
  <c r="C2561" i="30"/>
  <c r="C2562" i="30"/>
  <c r="C2563" i="30"/>
  <c r="C2560" i="30"/>
  <c r="C2564" i="30"/>
  <c r="C2565" i="30"/>
  <c r="C2566" i="30"/>
  <c r="C2567" i="30"/>
  <c r="C2568" i="30"/>
  <c r="C2549" i="30"/>
  <c r="C2551" i="30"/>
  <c r="C2552" i="30"/>
  <c r="C2553" i="30"/>
  <c r="C2554" i="30"/>
  <c r="C2550" i="30"/>
  <c r="C2555" i="30"/>
  <c r="C2556" i="30"/>
  <c r="C2557" i="30"/>
  <c r="C2558" i="30"/>
  <c r="C2559" i="30"/>
  <c r="C2537" i="30"/>
  <c r="C2539" i="30"/>
  <c r="C2540" i="30"/>
  <c r="C2541" i="30"/>
  <c r="C2542" i="30"/>
  <c r="C2538" i="30"/>
  <c r="C2543" i="30"/>
  <c r="C2544" i="30"/>
  <c r="C2545" i="30"/>
  <c r="C2546" i="30"/>
  <c r="C2547" i="30"/>
  <c r="C2548" i="30"/>
  <c r="D930" i="30"/>
  <c r="E930" i="30"/>
  <c r="F930" i="30"/>
  <c r="D1457" i="30"/>
  <c r="E1457" i="30"/>
  <c r="F1457" i="30"/>
  <c r="D1137" i="30"/>
  <c r="E1137" i="30"/>
  <c r="F1137" i="30"/>
  <c r="C930" i="30"/>
  <c r="C1457" i="30"/>
  <c r="C1137" i="30"/>
  <c r="C240" i="30"/>
  <c r="D240" i="30"/>
  <c r="E240" i="30"/>
  <c r="F240" i="30"/>
  <c r="E2595" i="30"/>
  <c r="F2595" i="30"/>
  <c r="H2595" i="30"/>
  <c r="E2596" i="30"/>
  <c r="F2596" i="30"/>
  <c r="H2596" i="30"/>
  <c r="E2597" i="30"/>
  <c r="F2597" i="30"/>
  <c r="H2597" i="30"/>
  <c r="E2598" i="30"/>
  <c r="F2598" i="30"/>
  <c r="H2598" i="30"/>
  <c r="E2599" i="30"/>
  <c r="F2599" i="30"/>
  <c r="H2599" i="30"/>
  <c r="E2600" i="30"/>
  <c r="F2600" i="30"/>
  <c r="H2600" i="30"/>
  <c r="E2594" i="30"/>
  <c r="F2594" i="30"/>
  <c r="H2594" i="30"/>
  <c r="D2595" i="30"/>
  <c r="D2596" i="30"/>
  <c r="D2597" i="30"/>
  <c r="D2598" i="30"/>
  <c r="D2599" i="30"/>
  <c r="D2600" i="30"/>
  <c r="D2594" i="30"/>
  <c r="C2595" i="30"/>
  <c r="C2596" i="30"/>
  <c r="C2597" i="30"/>
  <c r="C2598" i="30"/>
  <c r="C2599" i="30"/>
  <c r="C2600" i="30"/>
  <c r="C2594" i="30"/>
  <c r="C580" i="30"/>
  <c r="C581" i="30"/>
  <c r="C582" i="30"/>
  <c r="C583" i="30"/>
  <c r="C584" i="30"/>
  <c r="C599" i="30"/>
  <c r="C585" i="30"/>
  <c r="C586" i="30"/>
  <c r="C587" i="30"/>
  <c r="C588" i="30"/>
  <c r="C589" i="30"/>
  <c r="C590" i="30"/>
  <c r="C591" i="30"/>
  <c r="C592" i="30"/>
  <c r="C593" i="30"/>
  <c r="C594" i="30"/>
  <c r="C595" i="30"/>
  <c r="C596" i="30"/>
  <c r="C597" i="30"/>
  <c r="C598" i="30"/>
  <c r="C579" i="30"/>
  <c r="D580" i="30"/>
  <c r="D581" i="30"/>
  <c r="D582" i="30"/>
  <c r="D583" i="30"/>
  <c r="D584" i="30"/>
  <c r="D599" i="30"/>
  <c r="D585" i="30"/>
  <c r="D586" i="30"/>
  <c r="D587" i="30"/>
  <c r="D588" i="30"/>
  <c r="D589" i="30"/>
  <c r="D590" i="30"/>
  <c r="D591" i="30"/>
  <c r="D592" i="30"/>
  <c r="D593" i="30"/>
  <c r="D594" i="30"/>
  <c r="D595" i="30"/>
  <c r="D596" i="30"/>
  <c r="D597" i="30"/>
  <c r="D598" i="30"/>
  <c r="D579" i="30"/>
  <c r="E580" i="30"/>
  <c r="E581" i="30"/>
  <c r="E582" i="30"/>
  <c r="E583" i="30"/>
  <c r="E584" i="30"/>
  <c r="E599" i="30"/>
  <c r="E585" i="30"/>
  <c r="E586" i="30"/>
  <c r="E587" i="30"/>
  <c r="E588" i="30"/>
  <c r="E589" i="30"/>
  <c r="E590" i="30"/>
  <c r="E591" i="30"/>
  <c r="E592" i="30"/>
  <c r="E593" i="30"/>
  <c r="E594" i="30"/>
  <c r="E595" i="30"/>
  <c r="E596" i="30"/>
  <c r="E597" i="30"/>
  <c r="E598" i="30"/>
  <c r="E579" i="30"/>
  <c r="F580" i="30"/>
  <c r="F581" i="30"/>
  <c r="F582" i="30"/>
  <c r="F583" i="30"/>
  <c r="F584" i="30"/>
  <c r="F599" i="30"/>
  <c r="F585" i="30"/>
  <c r="F586" i="30"/>
  <c r="F587" i="30"/>
  <c r="F588" i="30"/>
  <c r="F589" i="30"/>
  <c r="F590" i="30"/>
  <c r="F591" i="30"/>
  <c r="F592" i="30"/>
  <c r="F593" i="30"/>
  <c r="F594" i="30"/>
  <c r="F595" i="30"/>
  <c r="F596" i="30"/>
  <c r="F597" i="30"/>
  <c r="F598" i="30"/>
  <c r="F579" i="30"/>
  <c r="H580" i="30"/>
  <c r="H581" i="30"/>
  <c r="H582" i="30"/>
  <c r="H583" i="30"/>
  <c r="H584" i="30"/>
  <c r="H599" i="30"/>
  <c r="H585" i="30"/>
  <c r="H586" i="30"/>
  <c r="H587" i="30"/>
  <c r="H588" i="30"/>
  <c r="H589" i="30"/>
  <c r="H590" i="30"/>
  <c r="H591" i="30"/>
  <c r="H592" i="30"/>
  <c r="H593" i="30"/>
  <c r="H594" i="30"/>
  <c r="H595" i="30"/>
  <c r="H596" i="30"/>
  <c r="H597" i="30"/>
  <c r="H598" i="30"/>
  <c r="H579" i="30"/>
  <c r="H1037" i="30" l="1"/>
  <c r="F1037" i="30"/>
  <c r="E1037" i="30"/>
  <c r="D1037" i="30"/>
  <c r="C1037" i="30"/>
  <c r="C148" i="30"/>
  <c r="D148" i="30"/>
  <c r="E148" i="30"/>
  <c r="F148" i="30"/>
  <c r="H148" i="30"/>
  <c r="C296" i="30"/>
  <c r="D296" i="30"/>
  <c r="E296" i="30"/>
  <c r="F296" i="30"/>
  <c r="H296" i="30"/>
  <c r="C268" i="30"/>
  <c r="D268" i="30"/>
  <c r="E268" i="30"/>
  <c r="F268" i="30"/>
  <c r="H268" i="30"/>
  <c r="C209" i="30"/>
  <c r="D209" i="30"/>
  <c r="E209" i="30"/>
  <c r="F209" i="30"/>
  <c r="H209" i="30"/>
  <c r="C178" i="30"/>
  <c r="D178" i="30"/>
  <c r="E178" i="30"/>
  <c r="F178" i="30"/>
  <c r="H178" i="30"/>
  <c r="H1109" i="30"/>
  <c r="F1109" i="30"/>
  <c r="E1109" i="30"/>
  <c r="D1109" i="30"/>
  <c r="C1109" i="30"/>
  <c r="H1429" i="30"/>
  <c r="F1429" i="30"/>
  <c r="E1429" i="30"/>
  <c r="D1429" i="30"/>
  <c r="C1429" i="30"/>
  <c r="H487" i="30"/>
  <c r="H488" i="30"/>
  <c r="H489" i="30"/>
  <c r="H490" i="30"/>
  <c r="F487" i="30"/>
  <c r="F488" i="30"/>
  <c r="F489" i="30"/>
  <c r="F490" i="30"/>
  <c r="F486" i="30"/>
  <c r="E487" i="30"/>
  <c r="E488" i="30"/>
  <c r="E489" i="30"/>
  <c r="E490" i="30"/>
  <c r="D487" i="30"/>
  <c r="D488" i="30"/>
  <c r="D489" i="30"/>
  <c r="D490" i="30"/>
  <c r="C487" i="30"/>
  <c r="C488" i="30"/>
  <c r="C489" i="30"/>
  <c r="C490" i="30"/>
  <c r="H434" i="30"/>
  <c r="H486" i="30" l="1"/>
  <c r="E486" i="30"/>
  <c r="D486" i="30"/>
  <c r="C486" i="30"/>
  <c r="H485" i="30"/>
  <c r="F485" i="30"/>
  <c r="E485" i="30"/>
  <c r="D485" i="30"/>
  <c r="C485" i="30"/>
  <c r="H484" i="30"/>
  <c r="F484" i="30"/>
  <c r="E484" i="30"/>
  <c r="D484" i="30"/>
  <c r="C484" i="30"/>
  <c r="H483" i="30"/>
  <c r="F483" i="30"/>
  <c r="E483" i="30"/>
  <c r="D483" i="30"/>
  <c r="C483" i="30"/>
  <c r="H482" i="30"/>
  <c r="F482" i="30"/>
  <c r="E482" i="30"/>
  <c r="D482" i="30"/>
  <c r="C482" i="30"/>
  <c r="H481" i="30"/>
  <c r="F481" i="30"/>
  <c r="E481" i="30"/>
  <c r="D481" i="30"/>
  <c r="C481" i="30"/>
  <c r="H480" i="30"/>
  <c r="F480" i="30"/>
  <c r="E480" i="30"/>
  <c r="D480" i="30"/>
  <c r="C480" i="30"/>
  <c r="H479" i="30"/>
  <c r="F479" i="30"/>
  <c r="E479" i="30"/>
  <c r="D479" i="30"/>
  <c r="C479" i="30"/>
  <c r="H478" i="30"/>
  <c r="F478" i="30"/>
  <c r="E478" i="30"/>
  <c r="D478" i="30"/>
  <c r="C478" i="30"/>
  <c r="H477" i="30"/>
  <c r="F477" i="30"/>
  <c r="E477" i="30"/>
  <c r="D477" i="30"/>
  <c r="C477" i="30"/>
  <c r="H476" i="30"/>
  <c r="F476" i="30"/>
  <c r="E476" i="30"/>
  <c r="D476" i="30"/>
  <c r="C476" i="30"/>
  <c r="H475" i="30"/>
  <c r="F475" i="30"/>
  <c r="E475" i="30"/>
  <c r="D475" i="30"/>
  <c r="C475" i="30"/>
  <c r="H474" i="30"/>
  <c r="F474" i="30"/>
  <c r="E474" i="30"/>
  <c r="D474" i="30"/>
  <c r="C474" i="30"/>
  <c r="H473" i="30"/>
  <c r="F473" i="30"/>
  <c r="E473" i="30"/>
  <c r="D473" i="30"/>
  <c r="C473" i="30"/>
  <c r="H470" i="30"/>
  <c r="F470" i="30"/>
  <c r="E470" i="30"/>
  <c r="D470" i="30"/>
  <c r="C470" i="30"/>
  <c r="H469" i="30"/>
  <c r="F469" i="30"/>
  <c r="E469" i="30"/>
  <c r="D469" i="30"/>
  <c r="C469" i="30"/>
  <c r="H468" i="30"/>
  <c r="F468" i="30"/>
  <c r="E468" i="30"/>
  <c r="D468" i="30"/>
  <c r="C468" i="30"/>
  <c r="H467" i="30"/>
  <c r="F467" i="30"/>
  <c r="E467" i="30"/>
  <c r="D467" i="30"/>
  <c r="C467" i="30"/>
  <c r="H466" i="30"/>
  <c r="F466" i="30"/>
  <c r="E466" i="30"/>
  <c r="D466" i="30"/>
  <c r="C466" i="30"/>
  <c r="H465" i="30"/>
  <c r="F465" i="30"/>
  <c r="E465" i="30"/>
  <c r="D465" i="30"/>
  <c r="C465" i="30"/>
  <c r="H464" i="30"/>
  <c r="F464" i="30"/>
  <c r="E464" i="30"/>
  <c r="D464" i="30"/>
  <c r="C464" i="30"/>
  <c r="H463" i="30"/>
  <c r="F463" i="30"/>
  <c r="E463" i="30"/>
  <c r="D463" i="30"/>
  <c r="C463" i="30"/>
  <c r="H462" i="30"/>
  <c r="F462" i="30"/>
  <c r="E462" i="30"/>
  <c r="D462" i="30"/>
  <c r="C462" i="30"/>
  <c r="H461" i="30"/>
  <c r="F461" i="30"/>
  <c r="E461" i="30"/>
  <c r="D461" i="30"/>
  <c r="C461" i="30"/>
  <c r="H460" i="30"/>
  <c r="F460" i="30"/>
  <c r="E460" i="30"/>
  <c r="D460" i="30"/>
  <c r="C460" i="30"/>
  <c r="H459" i="30"/>
  <c r="F459" i="30"/>
  <c r="E459" i="30"/>
  <c r="D459" i="30"/>
  <c r="C459" i="30"/>
  <c r="H458" i="30"/>
  <c r="F458" i="30"/>
  <c r="E458" i="30"/>
  <c r="D458" i="30"/>
  <c r="C458" i="30"/>
  <c r="H457" i="30"/>
  <c r="F457" i="30"/>
  <c r="E457" i="30"/>
  <c r="D457" i="30"/>
  <c r="C457" i="30"/>
  <c r="H456" i="30"/>
  <c r="F456" i="30"/>
  <c r="E456" i="30"/>
  <c r="D456" i="30"/>
  <c r="C456" i="30"/>
  <c r="H455" i="30"/>
  <c r="F455" i="30"/>
  <c r="E455" i="30"/>
  <c r="D455" i="30"/>
  <c r="C455" i="30"/>
  <c r="H454" i="30"/>
  <c r="F454" i="30"/>
  <c r="E454" i="30"/>
  <c r="D454" i="30"/>
  <c r="C454" i="30"/>
  <c r="H453" i="30"/>
  <c r="F453" i="30"/>
  <c r="E453" i="30"/>
  <c r="D453" i="30"/>
  <c r="C453" i="30"/>
  <c r="H452" i="30"/>
  <c r="F452" i="30"/>
  <c r="E452" i="30"/>
  <c r="D452" i="30"/>
  <c r="C452" i="30"/>
  <c r="H451" i="30"/>
  <c r="F451" i="30"/>
  <c r="E451" i="30"/>
  <c r="D451" i="30"/>
  <c r="C451" i="30"/>
  <c r="H450" i="30"/>
  <c r="F450" i="30"/>
  <c r="E450" i="30"/>
  <c r="D450" i="30"/>
  <c r="C450" i="30"/>
  <c r="H449" i="30"/>
  <c r="F449" i="30"/>
  <c r="E449" i="30"/>
  <c r="D449" i="30"/>
  <c r="C449" i="30"/>
  <c r="H448" i="30"/>
  <c r="F448" i="30"/>
  <c r="E448" i="30"/>
  <c r="D448" i="30"/>
  <c r="C448" i="30"/>
  <c r="H447" i="30"/>
  <c r="F447" i="30"/>
  <c r="E447" i="30"/>
  <c r="D447" i="30"/>
  <c r="C447" i="30"/>
  <c r="H446" i="30"/>
  <c r="F446" i="30"/>
  <c r="E446" i="30"/>
  <c r="D446" i="30"/>
  <c r="C446" i="30"/>
  <c r="H445" i="30"/>
  <c r="F445" i="30"/>
  <c r="E445" i="30"/>
  <c r="D445" i="30"/>
  <c r="C445" i="30"/>
  <c r="H444" i="30"/>
  <c r="F444" i="30"/>
  <c r="E444" i="30"/>
  <c r="D444" i="30"/>
  <c r="C444" i="30"/>
  <c r="H443" i="30"/>
  <c r="F443" i="30"/>
  <c r="E443" i="30"/>
  <c r="D443" i="30"/>
  <c r="C443" i="30"/>
  <c r="H442" i="30"/>
  <c r="F442" i="30"/>
  <c r="E442" i="30"/>
  <c r="D442" i="30"/>
  <c r="C442" i="30"/>
  <c r="H441" i="30"/>
  <c r="F441" i="30"/>
  <c r="E441" i="30"/>
  <c r="D441" i="30"/>
  <c r="C441" i="30"/>
  <c r="H440" i="30"/>
  <c r="F440" i="30"/>
  <c r="E440" i="30"/>
  <c r="D440" i="30"/>
  <c r="C440" i="30"/>
  <c r="H439" i="30"/>
  <c r="F439" i="30"/>
  <c r="E439" i="30"/>
  <c r="D439" i="30"/>
  <c r="C439" i="30"/>
  <c r="H438" i="30"/>
  <c r="F438" i="30"/>
  <c r="E438" i="30"/>
  <c r="D438" i="30"/>
  <c r="C438" i="30"/>
  <c r="H437" i="30"/>
  <c r="F437" i="30"/>
  <c r="E437" i="30"/>
  <c r="D437" i="30"/>
  <c r="C437" i="30"/>
  <c r="H436" i="30"/>
  <c r="F436" i="30"/>
  <c r="E436" i="30"/>
  <c r="D436" i="30"/>
  <c r="C436" i="30"/>
  <c r="H435" i="30"/>
  <c r="F435" i="30"/>
  <c r="E435" i="30"/>
  <c r="D435" i="30"/>
  <c r="C435" i="30"/>
  <c r="F434" i="30"/>
  <c r="E434" i="30"/>
  <c r="D434" i="30"/>
  <c r="C434" i="30"/>
  <c r="H433" i="30"/>
  <c r="F433" i="30"/>
  <c r="E433" i="30"/>
  <c r="D433" i="30"/>
  <c r="C433" i="30"/>
  <c r="H2586" i="30"/>
  <c r="F2586" i="30"/>
  <c r="E2586" i="30"/>
  <c r="D2586" i="30"/>
  <c r="C2586" i="30"/>
  <c r="H2587" i="30"/>
  <c r="F2587" i="30"/>
  <c r="E2587" i="30"/>
  <c r="D2587" i="30"/>
  <c r="C2587" i="30"/>
  <c r="H2593" i="30"/>
  <c r="F2593" i="30"/>
  <c r="E2593" i="30"/>
  <c r="D2593" i="30"/>
  <c r="C2593" i="30"/>
  <c r="H2592" i="30"/>
  <c r="F2592" i="30"/>
  <c r="E2592" i="30"/>
  <c r="D2592" i="30"/>
  <c r="C2592" i="30"/>
  <c r="H2591" i="30"/>
  <c r="F2591" i="30"/>
  <c r="E2591" i="30"/>
  <c r="D2591" i="30"/>
  <c r="C2591" i="30"/>
  <c r="H2590" i="30"/>
  <c r="F2590" i="30"/>
  <c r="E2590" i="30"/>
  <c r="D2590" i="30"/>
  <c r="C2590" i="30"/>
  <c r="H2589" i="30"/>
  <c r="F2589" i="30"/>
  <c r="E2589" i="30"/>
  <c r="D2589" i="30"/>
  <c r="C2589" i="30"/>
  <c r="H2588" i="30"/>
  <c r="F2588" i="30"/>
  <c r="E2588" i="30"/>
  <c r="D2588" i="30"/>
  <c r="C2588" i="30"/>
  <c r="H2585" i="30"/>
  <c r="F2585" i="30"/>
  <c r="E2585" i="30"/>
  <c r="D2585" i="30"/>
  <c r="C2585" i="30"/>
  <c r="H2584" i="30"/>
  <c r="F2584" i="30"/>
  <c r="E2584" i="30"/>
  <c r="D2584" i="30"/>
  <c r="C2584" i="30"/>
  <c r="H2583" i="30"/>
  <c r="F2583" i="30"/>
  <c r="E2583" i="30"/>
  <c r="D2583" i="30"/>
  <c r="C2583" i="30"/>
  <c r="H2571" i="30"/>
  <c r="F2571" i="30"/>
  <c r="E2571" i="30"/>
  <c r="D2571" i="30"/>
  <c r="C2571" i="30"/>
  <c r="H2569" i="30"/>
  <c r="F2569" i="30"/>
  <c r="E2569" i="30"/>
  <c r="D2569" i="30"/>
  <c r="C2569" i="30"/>
  <c r="H2570" i="30"/>
  <c r="F2570" i="30"/>
  <c r="E2570" i="30"/>
  <c r="D2570" i="30"/>
  <c r="C2570" i="30"/>
  <c r="H2582" i="30"/>
  <c r="F2582" i="30"/>
  <c r="E2582" i="30"/>
  <c r="D2582" i="30"/>
  <c r="C2582" i="30"/>
  <c r="H2581" i="30"/>
  <c r="F2581" i="30"/>
  <c r="E2581" i="30"/>
  <c r="D2581" i="30"/>
  <c r="C2581" i="30"/>
  <c r="H2580" i="30"/>
  <c r="F2580" i="30"/>
  <c r="E2580" i="30"/>
  <c r="D2580" i="30"/>
  <c r="C2580" i="30"/>
  <c r="H2579" i="30"/>
  <c r="F2579" i="30"/>
  <c r="E2579" i="30"/>
  <c r="D2579" i="30"/>
  <c r="C2579" i="30"/>
  <c r="H2578" i="30"/>
  <c r="F2578" i="30"/>
  <c r="E2578" i="30"/>
  <c r="D2578" i="30"/>
  <c r="C2578" i="30"/>
  <c r="H2577" i="30"/>
  <c r="F2577" i="30"/>
  <c r="E2577" i="30"/>
  <c r="D2577" i="30"/>
  <c r="C2577" i="30"/>
  <c r="H2576" i="30"/>
  <c r="F2576" i="30"/>
  <c r="E2576" i="30"/>
  <c r="D2576" i="30"/>
  <c r="C2576" i="30"/>
  <c r="H2575" i="30"/>
  <c r="F2575" i="30"/>
  <c r="E2575" i="30"/>
  <c r="D2575" i="30"/>
  <c r="C2575" i="30"/>
  <c r="H2574" i="30"/>
  <c r="F2574" i="30"/>
  <c r="E2574" i="30"/>
  <c r="D2574" i="30"/>
  <c r="C2574" i="30"/>
  <c r="H2573" i="30"/>
  <c r="F2573" i="30"/>
  <c r="E2573" i="30"/>
  <c r="D2573" i="30"/>
  <c r="C2573" i="30"/>
  <c r="H2572" i="30"/>
  <c r="F2572" i="30"/>
  <c r="E2572" i="30"/>
  <c r="D2572" i="30"/>
  <c r="C2572" i="30"/>
  <c r="H31" i="30"/>
  <c r="F31" i="30"/>
  <c r="E31" i="30"/>
  <c r="D31" i="30"/>
  <c r="C31" i="30"/>
  <c r="H30" i="30"/>
  <c r="F30" i="30"/>
  <c r="E30" i="30"/>
  <c r="D30" i="30"/>
  <c r="C30" i="30"/>
  <c r="H29" i="30"/>
  <c r="F29" i="30"/>
  <c r="E29" i="30"/>
  <c r="D29" i="30"/>
  <c r="C29" i="30"/>
  <c r="H828" i="30"/>
  <c r="F828" i="30"/>
  <c r="E828" i="30"/>
  <c r="D828" i="30"/>
  <c r="C828" i="30"/>
  <c r="H2227" i="30"/>
  <c r="F2227" i="30"/>
  <c r="E2227" i="30"/>
  <c r="D2227" i="30"/>
  <c r="C2227" i="30"/>
  <c r="H2303" i="30"/>
  <c r="F2303" i="30"/>
  <c r="E2303" i="30"/>
  <c r="D2303" i="30"/>
  <c r="C2303" i="30"/>
  <c r="H2070" i="30"/>
  <c r="F2070" i="30"/>
  <c r="E2070" i="30"/>
  <c r="D2070" i="30"/>
  <c r="C2070" i="30"/>
  <c r="H2522" i="30"/>
  <c r="F2522" i="30"/>
  <c r="E2522" i="30"/>
  <c r="D2522" i="30"/>
  <c r="C2522" i="30"/>
  <c r="H2521" i="30"/>
  <c r="F2521" i="30"/>
  <c r="E2521" i="30"/>
  <c r="D2521" i="30"/>
  <c r="C2521" i="30"/>
  <c r="H2520" i="30"/>
  <c r="F2520" i="30"/>
  <c r="E2520" i="30"/>
  <c r="D2520" i="30"/>
  <c r="C2520" i="30"/>
  <c r="H2513" i="30"/>
  <c r="F2513" i="30"/>
  <c r="E2513" i="30"/>
  <c r="D2513" i="30"/>
  <c r="C2513" i="30"/>
  <c r="H2511" i="30"/>
  <c r="F2511" i="30"/>
  <c r="E2511" i="30"/>
  <c r="D2511" i="30"/>
  <c r="C2511" i="30"/>
  <c r="H2512" i="30"/>
  <c r="F2512" i="30"/>
  <c r="E2512" i="30"/>
  <c r="D2512" i="30"/>
  <c r="C2512" i="30"/>
  <c r="H2519" i="30"/>
  <c r="F2519" i="30"/>
  <c r="E2519" i="30"/>
  <c r="D2519" i="30"/>
  <c r="C2519" i="30"/>
  <c r="H2518" i="30"/>
  <c r="F2518" i="30"/>
  <c r="E2518" i="30"/>
  <c r="D2518" i="30"/>
  <c r="C2518" i="30"/>
  <c r="H2517" i="30"/>
  <c r="F2517" i="30"/>
  <c r="E2517" i="30"/>
  <c r="D2517" i="30"/>
  <c r="C2517" i="30"/>
  <c r="H2516" i="30"/>
  <c r="F2516" i="30"/>
  <c r="E2516" i="30"/>
  <c r="D2516" i="30"/>
  <c r="C2516" i="30"/>
  <c r="H2515" i="30"/>
  <c r="F2515" i="30"/>
  <c r="E2515" i="30"/>
  <c r="D2515" i="30"/>
  <c r="C2515" i="30"/>
  <c r="H2514" i="30"/>
  <c r="F2514" i="30"/>
  <c r="E2514" i="30"/>
  <c r="D2514" i="30"/>
  <c r="C2514" i="30"/>
  <c r="H899" i="30"/>
  <c r="F899" i="30"/>
  <c r="E899" i="30"/>
  <c r="D899" i="30"/>
  <c r="C899" i="30"/>
  <c r="H898" i="30"/>
  <c r="F898" i="30"/>
  <c r="E898" i="30"/>
  <c r="D898" i="30"/>
  <c r="C898" i="30"/>
  <c r="H897" i="30"/>
  <c r="F897" i="30"/>
  <c r="E897" i="30"/>
  <c r="D897" i="30"/>
  <c r="C897" i="30"/>
  <c r="H896" i="30"/>
  <c r="F896" i="30"/>
  <c r="E896" i="30"/>
  <c r="D896" i="30"/>
  <c r="C896" i="30"/>
  <c r="H895" i="30"/>
  <c r="F895" i="30"/>
  <c r="E895" i="30"/>
  <c r="D895" i="30"/>
  <c r="C895" i="30"/>
  <c r="H900" i="30"/>
  <c r="F900" i="30"/>
  <c r="E900" i="30"/>
  <c r="D900" i="30"/>
  <c r="C900" i="30"/>
  <c r="H894" i="30"/>
  <c r="F894" i="30"/>
  <c r="E894" i="30"/>
  <c r="D894" i="30"/>
  <c r="C894" i="30"/>
  <c r="H869" i="30"/>
  <c r="F869" i="30"/>
  <c r="E869" i="30"/>
  <c r="D869" i="30"/>
  <c r="C869" i="30"/>
  <c r="H893" i="30"/>
  <c r="F893" i="30"/>
  <c r="E893" i="30"/>
  <c r="D893" i="30"/>
  <c r="C893" i="30"/>
  <c r="H892" i="30"/>
  <c r="F892" i="30"/>
  <c r="E892" i="30"/>
  <c r="D892" i="30"/>
  <c r="C892" i="30"/>
  <c r="H891" i="30"/>
  <c r="F891" i="30"/>
  <c r="E891" i="30"/>
  <c r="D891" i="30"/>
  <c r="C891" i="30"/>
  <c r="H890" i="30"/>
  <c r="F890" i="30"/>
  <c r="E890" i="30"/>
  <c r="D890" i="30"/>
  <c r="C890" i="30"/>
  <c r="H866" i="30"/>
  <c r="F866" i="30"/>
  <c r="E866" i="30"/>
  <c r="D866" i="30"/>
  <c r="C866" i="30"/>
  <c r="H889" i="30"/>
  <c r="F889" i="30"/>
  <c r="E889" i="30"/>
  <c r="D889" i="30"/>
  <c r="C889" i="30"/>
  <c r="H888" i="30"/>
  <c r="F888" i="30"/>
  <c r="E888" i="30"/>
  <c r="D888" i="30"/>
  <c r="C888" i="30"/>
  <c r="H887" i="30"/>
  <c r="F887" i="30"/>
  <c r="E887" i="30"/>
  <c r="D887" i="30"/>
  <c r="C887" i="30"/>
  <c r="H886" i="30"/>
  <c r="F886" i="30"/>
  <c r="E886" i="30"/>
  <c r="D886" i="30"/>
  <c r="C886" i="30"/>
  <c r="H885" i="30"/>
  <c r="F885" i="30"/>
  <c r="E885" i="30"/>
  <c r="D885" i="30"/>
  <c r="C885" i="30"/>
  <c r="H884" i="30"/>
  <c r="F884" i="30"/>
  <c r="E884" i="30"/>
  <c r="D884" i="30"/>
  <c r="C884" i="30"/>
  <c r="H883" i="30"/>
  <c r="F883" i="30"/>
  <c r="E883" i="30"/>
  <c r="D883" i="30"/>
  <c r="C883" i="30"/>
  <c r="H882" i="30"/>
  <c r="F882" i="30"/>
  <c r="E882" i="30"/>
  <c r="D882" i="30"/>
  <c r="C882" i="30"/>
  <c r="H881" i="30"/>
  <c r="F881" i="30"/>
  <c r="E881" i="30"/>
  <c r="D881" i="30"/>
  <c r="C881" i="30"/>
  <c r="H868" i="30"/>
  <c r="F868" i="30"/>
  <c r="E868" i="30"/>
  <c r="D868" i="30"/>
  <c r="C868" i="30"/>
  <c r="H880" i="30"/>
  <c r="F880" i="30"/>
  <c r="E880" i="30"/>
  <c r="D880" i="30"/>
  <c r="C880" i="30"/>
  <c r="H879" i="30"/>
  <c r="F879" i="30"/>
  <c r="E879" i="30"/>
  <c r="D879" i="30"/>
  <c r="C879" i="30"/>
  <c r="H878" i="30"/>
  <c r="F878" i="30"/>
  <c r="E878" i="30"/>
  <c r="D878" i="30"/>
  <c r="C878" i="30"/>
  <c r="H877" i="30"/>
  <c r="F877" i="30"/>
  <c r="E877" i="30"/>
  <c r="D877" i="30"/>
  <c r="C877" i="30"/>
  <c r="H876" i="30"/>
  <c r="F876" i="30"/>
  <c r="E876" i="30"/>
  <c r="D876" i="30"/>
  <c r="C876" i="30"/>
  <c r="H875" i="30"/>
  <c r="F875" i="30"/>
  <c r="E875" i="30"/>
  <c r="D875" i="30"/>
  <c r="C875" i="30"/>
  <c r="H874" i="30"/>
  <c r="F874" i="30"/>
  <c r="E874" i="30"/>
  <c r="D874" i="30"/>
  <c r="C874" i="30"/>
  <c r="H873" i="30"/>
  <c r="F873" i="30"/>
  <c r="E873" i="30"/>
  <c r="D873" i="30"/>
  <c r="C873" i="30"/>
  <c r="H872" i="30"/>
  <c r="F872" i="30"/>
  <c r="E872" i="30"/>
  <c r="D872" i="30"/>
  <c r="C872" i="30"/>
  <c r="H871" i="30"/>
  <c r="F871" i="30"/>
  <c r="E871" i="30"/>
  <c r="D871" i="30"/>
  <c r="C871" i="30"/>
  <c r="H870" i="30"/>
  <c r="F870" i="30"/>
  <c r="E870" i="30"/>
  <c r="D870" i="30"/>
  <c r="C870" i="30"/>
  <c r="H865" i="30"/>
  <c r="F865" i="30"/>
  <c r="E865" i="30"/>
  <c r="D865" i="30"/>
  <c r="C865" i="30"/>
  <c r="H867" i="30" l="1"/>
  <c r="F867" i="30"/>
  <c r="E867" i="30"/>
  <c r="D867" i="30"/>
  <c r="C867" i="30"/>
  <c r="H2250" i="30"/>
  <c r="F2250" i="30"/>
  <c r="E2250" i="30"/>
  <c r="D2250" i="30"/>
  <c r="C2250" i="30"/>
  <c r="H2266" i="30"/>
  <c r="F2266" i="30"/>
  <c r="E2266" i="30"/>
  <c r="D2266" i="30"/>
  <c r="C2266" i="30"/>
  <c r="H2251" i="30"/>
  <c r="F2251" i="30"/>
  <c r="E2251" i="30"/>
  <c r="D2251" i="30"/>
  <c r="C2251" i="30"/>
  <c r="H2265" i="30"/>
  <c r="F2265" i="30"/>
  <c r="E2265" i="30"/>
  <c r="D2265" i="30"/>
  <c r="C2265" i="30"/>
  <c r="H2264" i="30"/>
  <c r="F2264" i="30"/>
  <c r="E2264" i="30"/>
  <c r="D2264" i="30"/>
  <c r="C2264" i="30"/>
  <c r="H2263" i="30"/>
  <c r="F2263" i="30"/>
  <c r="E2263" i="30"/>
  <c r="D2263" i="30"/>
  <c r="C2263" i="30"/>
  <c r="H2262" i="30"/>
  <c r="F2262" i="30"/>
  <c r="E2262" i="30"/>
  <c r="D2262" i="30"/>
  <c r="C2262" i="30"/>
  <c r="H2261" i="30"/>
  <c r="F2261" i="30"/>
  <c r="E2261" i="30"/>
  <c r="D2261" i="30"/>
  <c r="C2261" i="30"/>
  <c r="H2260" i="30"/>
  <c r="F2260" i="30"/>
  <c r="E2260" i="30"/>
  <c r="D2260" i="30"/>
  <c r="C2260" i="30"/>
  <c r="H2259" i="30"/>
  <c r="F2259" i="30"/>
  <c r="E2259" i="30"/>
  <c r="D2259" i="30"/>
  <c r="C2259" i="30"/>
  <c r="H2249" i="30"/>
  <c r="F2249" i="30"/>
  <c r="E2249" i="30"/>
  <c r="D2249" i="30"/>
  <c r="C2249" i="30"/>
  <c r="H2258" i="30"/>
  <c r="F2258" i="30"/>
  <c r="E2258" i="30"/>
  <c r="D2258" i="30"/>
  <c r="C2258" i="30"/>
  <c r="H2257" i="30"/>
  <c r="F2257" i="30"/>
  <c r="E2257" i="30"/>
  <c r="D2257" i="30"/>
  <c r="C2257" i="30"/>
  <c r="H2252" i="30"/>
  <c r="F2252" i="30"/>
  <c r="E2252" i="30"/>
  <c r="D2252" i="30"/>
  <c r="C2252" i="30"/>
  <c r="H2256" i="30"/>
  <c r="F2256" i="30"/>
  <c r="E2256" i="30"/>
  <c r="D2256" i="30"/>
  <c r="C2256" i="30"/>
  <c r="H2255" i="30"/>
  <c r="F2255" i="30"/>
  <c r="E2255" i="30"/>
  <c r="D2255" i="30"/>
  <c r="C2255" i="30"/>
  <c r="H2253" i="30"/>
  <c r="F2253" i="30"/>
  <c r="E2253" i="30"/>
  <c r="D2253" i="30"/>
  <c r="C2253" i="30"/>
  <c r="H2248" i="30"/>
  <c r="F2248" i="30"/>
  <c r="E2248" i="30"/>
  <c r="D2248" i="30"/>
  <c r="C2248" i="30"/>
  <c r="H2254" i="30"/>
  <c r="F2254" i="30"/>
  <c r="E2254" i="30"/>
  <c r="D2254" i="30"/>
  <c r="C2254" i="30"/>
  <c r="H2431" i="30"/>
  <c r="F2431" i="30"/>
  <c r="E2431" i="30"/>
  <c r="D2431" i="30"/>
  <c r="C2431" i="30"/>
  <c r="H2430" i="30"/>
  <c r="F2430" i="30"/>
  <c r="E2430" i="30"/>
  <c r="D2430" i="30"/>
  <c r="C2430" i="30"/>
  <c r="H2421" i="30"/>
  <c r="F2421" i="30"/>
  <c r="E2421" i="30"/>
  <c r="D2421" i="30"/>
  <c r="C2421" i="30"/>
  <c r="H2429" i="30"/>
  <c r="F2429" i="30"/>
  <c r="E2429" i="30"/>
  <c r="D2429" i="30"/>
  <c r="C2429" i="30"/>
  <c r="H2422" i="30"/>
  <c r="F2422" i="30"/>
  <c r="E2422" i="30"/>
  <c r="D2422" i="30"/>
  <c r="C2422" i="30"/>
  <c r="H2428" i="30"/>
  <c r="F2428" i="30"/>
  <c r="E2428" i="30"/>
  <c r="D2428" i="30"/>
  <c r="C2428" i="30"/>
  <c r="H2419" i="30"/>
  <c r="F2419" i="30"/>
  <c r="E2419" i="30"/>
  <c r="D2419" i="30"/>
  <c r="C2419" i="30"/>
  <c r="H2427" i="30"/>
  <c r="F2427" i="30"/>
  <c r="E2427" i="30"/>
  <c r="D2427" i="30"/>
  <c r="C2427" i="30"/>
  <c r="H2426" i="30"/>
  <c r="F2426" i="30"/>
  <c r="E2426" i="30"/>
  <c r="D2426" i="30"/>
  <c r="C2426" i="30"/>
  <c r="H2425" i="30"/>
  <c r="F2425" i="30"/>
  <c r="E2425" i="30"/>
  <c r="D2425" i="30"/>
  <c r="C2425" i="30"/>
  <c r="H2423" i="30"/>
  <c r="F2423" i="30"/>
  <c r="E2423" i="30"/>
  <c r="D2423" i="30"/>
  <c r="C2423" i="30"/>
  <c r="H2420" i="30"/>
  <c r="F2420" i="30"/>
  <c r="E2420" i="30"/>
  <c r="D2420" i="30"/>
  <c r="C2420" i="30"/>
  <c r="H2424" i="30"/>
  <c r="F2424" i="30"/>
  <c r="E2424" i="30"/>
  <c r="D2424" i="30"/>
  <c r="C2424" i="30"/>
  <c r="H1245" i="30"/>
  <c r="F1245" i="30"/>
  <c r="E1245" i="30"/>
  <c r="D1245" i="30"/>
  <c r="C1245" i="30"/>
  <c r="H1244" i="30"/>
  <c r="F1244" i="30"/>
  <c r="E1244" i="30"/>
  <c r="D1244" i="30"/>
  <c r="C1244" i="30"/>
  <c r="H1243" i="30"/>
  <c r="F1243" i="30"/>
  <c r="E1243" i="30"/>
  <c r="D1243" i="30"/>
  <c r="C1243" i="30"/>
  <c r="H1242" i="30"/>
  <c r="F1242" i="30"/>
  <c r="E1242" i="30"/>
  <c r="D1242" i="30"/>
  <c r="C1242" i="30"/>
  <c r="H1241" i="30"/>
  <c r="F1241" i="30"/>
  <c r="E1241" i="30"/>
  <c r="D1241" i="30"/>
  <c r="C1241" i="30"/>
  <c r="H1240" i="30"/>
  <c r="F1240" i="30"/>
  <c r="E1240" i="30"/>
  <c r="D1240" i="30"/>
  <c r="C1240" i="30"/>
  <c r="H1239" i="30"/>
  <c r="F1239" i="30"/>
  <c r="E1239" i="30"/>
  <c r="D1239" i="30"/>
  <c r="C1239" i="30"/>
  <c r="H1238" i="30"/>
  <c r="F1238" i="30"/>
  <c r="E1238" i="30"/>
  <c r="D1238" i="30"/>
  <c r="C1238" i="30"/>
  <c r="H1237" i="30"/>
  <c r="F1237" i="30"/>
  <c r="E1237" i="30"/>
  <c r="D1237" i="30"/>
  <c r="C1237" i="30"/>
  <c r="H1224" i="30"/>
  <c r="F1224" i="30"/>
  <c r="E1224" i="30"/>
  <c r="D1224" i="30"/>
  <c r="C1224" i="30"/>
  <c r="H1236" i="30"/>
  <c r="F1236" i="30"/>
  <c r="E1236" i="30"/>
  <c r="D1236" i="30"/>
  <c r="C1236" i="30"/>
  <c r="H1235" i="30"/>
  <c r="F1235" i="30"/>
  <c r="E1235" i="30"/>
  <c r="D1235" i="30"/>
  <c r="C1235" i="30"/>
  <c r="H1234" i="30"/>
  <c r="F1234" i="30"/>
  <c r="E1234" i="30"/>
  <c r="D1234" i="30"/>
  <c r="C1234" i="30"/>
  <c r="H1233" i="30"/>
  <c r="F1233" i="30"/>
  <c r="E1233" i="30"/>
  <c r="D1233" i="30"/>
  <c r="C1233" i="30"/>
  <c r="H1232" i="30"/>
  <c r="F1232" i="30"/>
  <c r="E1232" i="30"/>
  <c r="D1232" i="30"/>
  <c r="C1232" i="30"/>
  <c r="H1231" i="30"/>
  <c r="F1231" i="30"/>
  <c r="E1231" i="30"/>
  <c r="D1231" i="30"/>
  <c r="C1231" i="30"/>
  <c r="H1230" i="30"/>
  <c r="F1230" i="30"/>
  <c r="E1230" i="30"/>
  <c r="D1230" i="30"/>
  <c r="C1230" i="30"/>
  <c r="H1229" i="30"/>
  <c r="F1229" i="30"/>
  <c r="E1229" i="30"/>
  <c r="D1229" i="30"/>
  <c r="C1229" i="30"/>
  <c r="H1228" i="30"/>
  <c r="F1228" i="30"/>
  <c r="E1228" i="30"/>
  <c r="D1228" i="30"/>
  <c r="C1228" i="30"/>
  <c r="H1227" i="30"/>
  <c r="F1227" i="30"/>
  <c r="E1227" i="30"/>
  <c r="D1227" i="30"/>
  <c r="C1227" i="30"/>
  <c r="H1225" i="30"/>
  <c r="F1225" i="30"/>
  <c r="E1225" i="30"/>
  <c r="D1225" i="30"/>
  <c r="C1225" i="30"/>
  <c r="H1246" i="30"/>
  <c r="F1246" i="30"/>
  <c r="E1246" i="30"/>
  <c r="D1246" i="30"/>
  <c r="C1246" i="30"/>
  <c r="H1226" i="30"/>
  <c r="F1226" i="30"/>
  <c r="E1226" i="30"/>
  <c r="D1226" i="30"/>
  <c r="C1226" i="30"/>
  <c r="H2387" i="30"/>
  <c r="F2387" i="30"/>
  <c r="E2387" i="30"/>
  <c r="D2387" i="30"/>
  <c r="C2387" i="30"/>
  <c r="H2388" i="30"/>
  <c r="F2388" i="30"/>
  <c r="E2388" i="30"/>
  <c r="D2388" i="30"/>
  <c r="C2388" i="30"/>
  <c r="H2404" i="30"/>
  <c r="F2404" i="30"/>
  <c r="E2404" i="30"/>
  <c r="D2404" i="30"/>
  <c r="C2404" i="30"/>
  <c r="H2403" i="30"/>
  <c r="F2403" i="30"/>
  <c r="E2403" i="30"/>
  <c r="D2403" i="30"/>
  <c r="C2403" i="30"/>
  <c r="H2402" i="30"/>
  <c r="F2402" i="30"/>
  <c r="E2402" i="30"/>
  <c r="D2402" i="30"/>
  <c r="C2402" i="30"/>
  <c r="H2390" i="30"/>
  <c r="F2390" i="30"/>
  <c r="E2390" i="30"/>
  <c r="D2390" i="30"/>
  <c r="C2390" i="30"/>
  <c r="H2401" i="30"/>
  <c r="F2401" i="30"/>
  <c r="E2401" i="30"/>
  <c r="D2401" i="30"/>
  <c r="C2401" i="30"/>
  <c r="H2400" i="30"/>
  <c r="F2400" i="30"/>
  <c r="E2400" i="30"/>
  <c r="D2400" i="30"/>
  <c r="C2400" i="30"/>
  <c r="H2399" i="30"/>
  <c r="F2399" i="30"/>
  <c r="E2399" i="30"/>
  <c r="D2399" i="30"/>
  <c r="C2399" i="30"/>
  <c r="H2398" i="30"/>
  <c r="F2398" i="30"/>
  <c r="E2398" i="30"/>
  <c r="D2398" i="30"/>
  <c r="C2398" i="30"/>
  <c r="H2397" i="30"/>
  <c r="F2397" i="30"/>
  <c r="E2397" i="30"/>
  <c r="D2397" i="30"/>
  <c r="C2397" i="30"/>
  <c r="H2396" i="30"/>
  <c r="F2396" i="30"/>
  <c r="E2396" i="30"/>
  <c r="D2396" i="30"/>
  <c r="C2396" i="30"/>
  <c r="H2395" i="30"/>
  <c r="F2395" i="30"/>
  <c r="E2395" i="30"/>
  <c r="D2395" i="30"/>
  <c r="C2395" i="30"/>
  <c r="H2394" i="30"/>
  <c r="F2394" i="30"/>
  <c r="E2394" i="30"/>
  <c r="D2394" i="30"/>
  <c r="C2394" i="30"/>
  <c r="H2393" i="30"/>
  <c r="F2393" i="30"/>
  <c r="E2393" i="30"/>
  <c r="D2393" i="30"/>
  <c r="C2393" i="30"/>
  <c r="H2392" i="30"/>
  <c r="F2392" i="30"/>
  <c r="E2392" i="30"/>
  <c r="D2392" i="30"/>
  <c r="C2392" i="30"/>
  <c r="H2391" i="30"/>
  <c r="F2391" i="30"/>
  <c r="E2391" i="30"/>
  <c r="D2391" i="30"/>
  <c r="C2391" i="30"/>
  <c r="H2389" i="30"/>
  <c r="F2389" i="30"/>
  <c r="E2389" i="30"/>
  <c r="D2389" i="30"/>
  <c r="C2389" i="30"/>
  <c r="H2169" i="30"/>
  <c r="F2169" i="30"/>
  <c r="E2169" i="30"/>
  <c r="D2169" i="30"/>
  <c r="C2169" i="30"/>
  <c r="H2168" i="30"/>
  <c r="F2168" i="30"/>
  <c r="E2168" i="30"/>
  <c r="D2168" i="30"/>
  <c r="C2168" i="30"/>
  <c r="H2167" i="30"/>
  <c r="F2167" i="30"/>
  <c r="E2167" i="30"/>
  <c r="D2167" i="30"/>
  <c r="C2167" i="30"/>
  <c r="H2153" i="30"/>
  <c r="F2153" i="30"/>
  <c r="E2153" i="30"/>
  <c r="D2153" i="30"/>
  <c r="C2153" i="30"/>
  <c r="H2154" i="30"/>
  <c r="F2154" i="30"/>
  <c r="E2154" i="30"/>
  <c r="D2154" i="30"/>
  <c r="C2154" i="30"/>
  <c r="H531" i="30" l="1"/>
  <c r="F531" i="30"/>
  <c r="E531" i="30"/>
  <c r="D531" i="30"/>
  <c r="C531" i="30"/>
  <c r="H2160" i="30" l="1"/>
  <c r="F2160" i="30"/>
  <c r="E2160" i="30"/>
  <c r="D2160" i="30"/>
  <c r="C2160" i="30"/>
  <c r="H2161" i="30"/>
  <c r="F2161" i="30"/>
  <c r="E2161" i="30"/>
  <c r="D2161" i="30"/>
  <c r="C2161" i="30"/>
  <c r="H2166" i="30"/>
  <c r="F2166" i="30"/>
  <c r="E2166" i="30"/>
  <c r="D2166" i="30"/>
  <c r="C2166" i="30"/>
  <c r="H2165" i="30"/>
  <c r="F2165" i="30"/>
  <c r="E2165" i="30"/>
  <c r="D2165" i="30"/>
  <c r="C2165" i="30"/>
  <c r="H2156" i="30"/>
  <c r="F2156" i="30"/>
  <c r="E2156" i="30"/>
  <c r="D2156" i="30"/>
  <c r="C2156" i="30"/>
  <c r="H2155" i="30"/>
  <c r="F2155" i="30"/>
  <c r="E2155" i="30"/>
  <c r="D2155" i="30"/>
  <c r="C2155" i="30"/>
  <c r="H2158" i="30"/>
  <c r="F2158" i="30"/>
  <c r="E2158" i="30"/>
  <c r="D2158" i="30"/>
  <c r="C2158" i="30"/>
  <c r="H2152" i="30"/>
  <c r="F2152" i="30"/>
  <c r="E2152" i="30"/>
  <c r="D2152" i="30"/>
  <c r="C2152" i="30"/>
  <c r="H2159" i="30"/>
  <c r="F2159" i="30"/>
  <c r="E2159" i="30"/>
  <c r="D2159" i="30"/>
  <c r="C2159" i="30"/>
  <c r="H2164" i="30"/>
  <c r="F2164" i="30"/>
  <c r="E2164" i="30"/>
  <c r="D2164" i="30"/>
  <c r="C2164" i="30"/>
  <c r="H2163" i="30"/>
  <c r="F2163" i="30"/>
  <c r="E2163" i="30"/>
  <c r="D2163" i="30"/>
  <c r="C2163" i="30"/>
  <c r="H2151" i="30"/>
  <c r="F2151" i="30"/>
  <c r="E2151" i="30"/>
  <c r="D2151" i="30"/>
  <c r="C2151" i="30"/>
  <c r="H2157" i="30"/>
  <c r="F2157" i="30"/>
  <c r="E2157" i="30"/>
  <c r="D2157" i="30"/>
  <c r="C2157" i="30"/>
  <c r="H2162" i="30"/>
  <c r="F2162" i="30"/>
  <c r="E2162" i="30"/>
  <c r="D2162" i="30"/>
  <c r="C2162" i="30"/>
  <c r="H1164" i="30"/>
  <c r="F1164" i="30"/>
  <c r="E1164" i="30"/>
  <c r="D1164" i="30"/>
  <c r="C1164" i="30"/>
  <c r="H1135" i="30"/>
  <c r="F1135" i="30"/>
  <c r="E1135" i="30"/>
  <c r="D1135" i="30"/>
  <c r="C1135" i="30"/>
  <c r="H1480" i="30"/>
  <c r="F1480" i="30"/>
  <c r="E1480" i="30"/>
  <c r="D1480" i="30"/>
  <c r="C1480" i="30"/>
  <c r="H1453" i="30"/>
  <c r="F1453" i="30"/>
  <c r="E1453" i="30"/>
  <c r="D1453" i="30"/>
  <c r="C1453" i="30"/>
  <c r="H954" i="30"/>
  <c r="F954" i="30"/>
  <c r="E954" i="30"/>
  <c r="D954" i="30"/>
  <c r="C954" i="30"/>
  <c r="H927" i="30"/>
  <c r="F927" i="30"/>
  <c r="E927" i="30"/>
  <c r="D927" i="30"/>
  <c r="C927" i="30"/>
  <c r="H321" i="30"/>
  <c r="F321" i="30"/>
  <c r="E321" i="30"/>
  <c r="D321" i="30"/>
  <c r="C321" i="30"/>
  <c r="H291" i="30"/>
  <c r="F291" i="30"/>
  <c r="E291" i="30"/>
  <c r="D291" i="30"/>
  <c r="C291" i="30"/>
  <c r="H235" i="30"/>
  <c r="F235" i="30"/>
  <c r="E235" i="30"/>
  <c r="D235" i="30"/>
  <c r="C235" i="30"/>
  <c r="H204" i="30"/>
  <c r="F204" i="30"/>
  <c r="E204" i="30"/>
  <c r="D204" i="30"/>
  <c r="C204" i="30"/>
  <c r="H173" i="30"/>
  <c r="F173" i="30"/>
  <c r="E173" i="30"/>
  <c r="D173" i="30"/>
  <c r="C173" i="30"/>
  <c r="H1019" i="30"/>
  <c r="F1019" i="30"/>
  <c r="E1019" i="30"/>
  <c r="D1019" i="30"/>
  <c r="C1019" i="30"/>
  <c r="H987" i="30"/>
  <c r="F987" i="30"/>
  <c r="E987" i="30"/>
  <c r="D987" i="30"/>
  <c r="C987" i="30"/>
  <c r="H2216" i="30"/>
  <c r="F2216" i="30"/>
  <c r="E2216" i="30"/>
  <c r="D2216" i="30"/>
  <c r="C2216" i="30"/>
  <c r="H2226" i="30"/>
  <c r="F2226" i="30"/>
  <c r="E2226" i="30"/>
  <c r="D2226" i="30"/>
  <c r="C2226" i="30"/>
  <c r="H2214" i="30"/>
  <c r="F2214" i="30"/>
  <c r="E2214" i="30"/>
  <c r="D2214" i="30"/>
  <c r="C2214" i="30"/>
  <c r="H2215" i="30"/>
  <c r="F2215" i="30"/>
  <c r="E2215" i="30"/>
  <c r="D2215" i="30"/>
  <c r="C2215" i="30"/>
  <c r="H2218" i="30"/>
  <c r="F2218" i="30"/>
  <c r="E2218" i="30"/>
  <c r="D2218" i="30"/>
  <c r="C2218" i="30"/>
  <c r="H2225" i="30" l="1"/>
  <c r="F2225" i="30"/>
  <c r="E2225" i="30"/>
  <c r="D2225" i="30"/>
  <c r="C2225" i="30"/>
  <c r="H2224" i="30"/>
  <c r="F2224" i="30"/>
  <c r="E2224" i="30"/>
  <c r="D2224" i="30"/>
  <c r="C2224" i="30"/>
  <c r="H2217" i="30"/>
  <c r="F2217" i="30"/>
  <c r="E2217" i="30"/>
  <c r="D2217" i="30"/>
  <c r="C2217" i="30"/>
  <c r="H2223" i="30"/>
  <c r="F2223" i="30"/>
  <c r="E2223" i="30"/>
  <c r="D2223" i="30"/>
  <c r="C2223" i="30"/>
  <c r="H2213" i="30"/>
  <c r="F2213" i="30"/>
  <c r="E2213" i="30"/>
  <c r="D2213" i="30"/>
  <c r="C2213" i="30"/>
  <c r="H2222" i="30"/>
  <c r="F2222" i="30"/>
  <c r="E2222" i="30"/>
  <c r="D2222" i="30"/>
  <c r="C2222" i="30"/>
  <c r="H2221" i="30"/>
  <c r="F2221" i="30"/>
  <c r="E2221" i="30"/>
  <c r="D2221" i="30"/>
  <c r="C2221" i="30"/>
  <c r="H2220" i="30"/>
  <c r="F2220" i="30"/>
  <c r="E2220" i="30"/>
  <c r="D2220" i="30"/>
  <c r="C2220" i="30"/>
  <c r="H2219" i="30"/>
  <c r="F2219" i="30"/>
  <c r="E2219" i="30"/>
  <c r="D2219" i="30"/>
  <c r="C2219" i="30"/>
  <c r="H1194" i="30"/>
  <c r="F1194" i="30"/>
  <c r="E1194" i="30"/>
  <c r="D1194" i="30"/>
  <c r="C1194" i="30"/>
  <c r="H2510" i="30"/>
  <c r="F2510" i="30"/>
  <c r="E2510" i="30"/>
  <c r="D2510" i="30"/>
  <c r="C2510" i="30"/>
  <c r="H2485" i="30"/>
  <c r="F2485" i="30"/>
  <c r="E2485" i="30"/>
  <c r="D2485" i="30"/>
  <c r="C2485" i="30"/>
  <c r="H2499" i="30"/>
  <c r="F2499" i="30"/>
  <c r="E2499" i="30"/>
  <c r="D2499" i="30"/>
  <c r="C2499" i="30"/>
  <c r="H2509" i="30"/>
  <c r="F2509" i="30"/>
  <c r="E2509" i="30"/>
  <c r="D2509" i="30"/>
  <c r="C2509" i="30"/>
  <c r="H2508" i="30" l="1"/>
  <c r="F2508" i="30"/>
  <c r="E2508" i="30"/>
  <c r="D2508" i="30"/>
  <c r="C2508" i="30"/>
  <c r="H2475" i="30"/>
  <c r="F2475" i="30"/>
  <c r="E2475" i="30"/>
  <c r="D2475" i="30"/>
  <c r="C2475" i="30"/>
  <c r="H2489" i="30"/>
  <c r="F2489" i="30"/>
  <c r="E2489" i="30"/>
  <c r="D2489" i="30"/>
  <c r="C2489" i="30"/>
  <c r="H2502" i="30"/>
  <c r="F2502" i="30"/>
  <c r="E2502" i="30"/>
  <c r="D2502" i="30"/>
  <c r="C2502" i="30"/>
  <c r="H2472" i="30"/>
  <c r="F2472" i="30"/>
  <c r="E2472" i="30"/>
  <c r="D2472" i="30"/>
  <c r="C2472" i="30"/>
  <c r="H2473" i="30"/>
  <c r="F2473" i="30"/>
  <c r="E2473" i="30"/>
  <c r="D2473" i="30"/>
  <c r="C2473" i="30"/>
  <c r="H2486" i="30"/>
  <c r="F2486" i="30"/>
  <c r="E2486" i="30"/>
  <c r="D2486" i="30"/>
  <c r="C2486" i="30"/>
  <c r="H2487" i="30"/>
  <c r="F2487" i="30"/>
  <c r="E2487" i="30"/>
  <c r="D2487" i="30"/>
  <c r="C2487" i="30"/>
  <c r="H2500" i="30"/>
  <c r="F2500" i="30"/>
  <c r="E2500" i="30"/>
  <c r="D2500" i="30"/>
  <c r="C2500" i="30"/>
  <c r="H2501" i="30"/>
  <c r="F2501" i="30"/>
  <c r="E2501" i="30"/>
  <c r="D2501" i="30"/>
  <c r="C2501" i="30"/>
  <c r="H2484" i="30"/>
  <c r="F2484" i="30"/>
  <c r="E2484" i="30"/>
  <c r="D2484" i="30"/>
  <c r="C2484" i="30"/>
  <c r="H2507" i="30"/>
  <c r="F2507" i="30"/>
  <c r="E2507" i="30"/>
  <c r="D2507" i="30"/>
  <c r="C2507" i="30"/>
  <c r="H2483" i="30"/>
  <c r="F2483" i="30"/>
  <c r="E2483" i="30"/>
  <c r="D2483" i="30"/>
  <c r="C2483" i="30"/>
  <c r="H2506" i="30"/>
  <c r="F2506" i="30"/>
  <c r="E2506" i="30"/>
  <c r="D2506" i="30"/>
  <c r="C2506" i="30"/>
  <c r="H2505" i="30"/>
  <c r="F2505" i="30"/>
  <c r="E2505" i="30"/>
  <c r="D2505" i="30"/>
  <c r="C2505" i="30"/>
  <c r="H2504" i="30"/>
  <c r="F2504" i="30"/>
  <c r="E2504" i="30"/>
  <c r="D2504" i="30"/>
  <c r="C2504" i="30"/>
  <c r="H2503" i="30"/>
  <c r="F2503" i="30"/>
  <c r="E2503" i="30"/>
  <c r="D2503" i="30"/>
  <c r="C2503" i="30"/>
  <c r="H686" i="30"/>
  <c r="F686" i="30"/>
  <c r="E686" i="30"/>
  <c r="D686" i="30"/>
  <c r="C686" i="30"/>
  <c r="H3390" i="30"/>
  <c r="F3390" i="30"/>
  <c r="E3390" i="30"/>
  <c r="D3390" i="30"/>
  <c r="C3390" i="30"/>
  <c r="H655" i="30"/>
  <c r="F655" i="30"/>
  <c r="E655" i="30"/>
  <c r="D655" i="30"/>
  <c r="C655" i="30"/>
  <c r="H654" i="30"/>
  <c r="F654" i="30"/>
  <c r="E654" i="30"/>
  <c r="D654" i="30"/>
  <c r="C654" i="30"/>
  <c r="H142" i="30"/>
  <c r="F142" i="30"/>
  <c r="E142" i="30"/>
  <c r="D142" i="30"/>
  <c r="C142" i="30"/>
  <c r="H122" i="30"/>
  <c r="F122" i="30"/>
  <c r="E122" i="30"/>
  <c r="D122" i="30"/>
  <c r="C122" i="30"/>
  <c r="H102" i="30"/>
  <c r="F102" i="30"/>
  <c r="E102" i="30"/>
  <c r="D102" i="30"/>
  <c r="C102" i="30"/>
  <c r="H1032" i="30"/>
  <c r="F1032" i="30"/>
  <c r="E1032" i="30"/>
  <c r="D1032" i="30"/>
  <c r="C1032" i="30"/>
  <c r="H1030" i="30"/>
  <c r="F1030" i="30"/>
  <c r="E1030" i="30"/>
  <c r="D1030" i="30"/>
  <c r="C1030" i="30"/>
  <c r="H1050" i="30"/>
  <c r="F1050" i="30"/>
  <c r="E1050" i="30"/>
  <c r="D1050" i="30"/>
  <c r="C1050" i="30"/>
  <c r="H1029" i="30"/>
  <c r="F1029" i="30"/>
  <c r="E1029" i="30"/>
  <c r="D1029" i="30"/>
  <c r="C1029" i="30"/>
  <c r="H1049" i="30"/>
  <c r="F1049" i="30"/>
  <c r="E1049" i="30"/>
  <c r="D1049" i="30"/>
  <c r="C1049" i="30"/>
  <c r="H1048" i="30"/>
  <c r="F1048" i="30"/>
  <c r="E1048" i="30"/>
  <c r="D1048" i="30"/>
  <c r="C1048" i="30"/>
  <c r="H1047" i="30"/>
  <c r="F1047" i="30"/>
  <c r="E1047" i="30"/>
  <c r="D1047" i="30"/>
  <c r="C1047" i="30"/>
  <c r="H1046" i="30"/>
  <c r="F1046" i="30"/>
  <c r="E1046" i="30"/>
  <c r="D1046" i="30"/>
  <c r="C1046" i="30"/>
  <c r="H1045" i="30"/>
  <c r="F1045" i="30"/>
  <c r="E1045" i="30"/>
  <c r="D1045" i="30"/>
  <c r="C1045" i="30"/>
  <c r="H1044" i="30"/>
  <c r="F1044" i="30"/>
  <c r="E1044" i="30"/>
  <c r="D1044" i="30"/>
  <c r="C1044" i="30"/>
  <c r="H1043" i="30"/>
  <c r="F1043" i="30"/>
  <c r="E1043" i="30"/>
  <c r="D1043" i="30"/>
  <c r="C1043" i="30"/>
  <c r="H1031" i="30"/>
  <c r="F1031" i="30"/>
  <c r="E1031" i="30"/>
  <c r="D1031" i="30"/>
  <c r="C1031" i="30"/>
  <c r="H1042" i="30"/>
  <c r="F1042" i="30"/>
  <c r="E1042" i="30"/>
  <c r="D1042" i="30"/>
  <c r="C1042" i="30"/>
  <c r="H1041" i="30"/>
  <c r="F1041" i="30"/>
  <c r="E1041" i="30"/>
  <c r="D1041" i="30"/>
  <c r="C1041" i="30"/>
  <c r="H1040" i="30"/>
  <c r="F1040" i="30"/>
  <c r="E1040" i="30"/>
  <c r="D1040" i="30"/>
  <c r="C1040" i="30"/>
  <c r="H1039" i="30"/>
  <c r="F1039" i="30"/>
  <c r="E1039" i="30"/>
  <c r="D1039" i="30"/>
  <c r="C1039" i="30"/>
  <c r="H1038" i="30"/>
  <c r="F1038" i="30"/>
  <c r="E1038" i="30"/>
  <c r="D1038" i="30"/>
  <c r="C1038" i="30"/>
  <c r="H1036" i="30"/>
  <c r="F1036" i="30"/>
  <c r="E1036" i="30"/>
  <c r="D1036" i="30"/>
  <c r="C1036" i="30"/>
  <c r="H1035" i="30"/>
  <c r="F1035" i="30"/>
  <c r="E1035" i="30"/>
  <c r="D1035" i="30"/>
  <c r="C1035" i="30"/>
  <c r="H1034" i="30"/>
  <c r="F1034" i="30"/>
  <c r="E1034" i="30"/>
  <c r="D1034" i="30"/>
  <c r="C1034" i="30"/>
  <c r="H1028" i="30"/>
  <c r="F1028" i="30"/>
  <c r="E1028" i="30"/>
  <c r="D1028" i="30"/>
  <c r="C1028" i="30"/>
  <c r="H1051" i="30"/>
  <c r="F1051" i="30"/>
  <c r="E1051" i="30"/>
  <c r="D1051" i="30"/>
  <c r="C1051" i="30"/>
  <c r="H1033" i="30"/>
  <c r="F1033" i="30"/>
  <c r="E1033" i="30"/>
  <c r="D1033" i="30"/>
  <c r="C1033" i="30"/>
  <c r="H408" i="30"/>
  <c r="F408" i="30"/>
  <c r="E408" i="30"/>
  <c r="D408" i="30"/>
  <c r="C408" i="30"/>
  <c r="H379" i="30"/>
  <c r="F379" i="30"/>
  <c r="E379" i="30"/>
  <c r="D379" i="30"/>
  <c r="C379" i="30"/>
  <c r="H350" i="30"/>
  <c r="F350" i="30"/>
  <c r="E350" i="30"/>
  <c r="D350" i="30"/>
  <c r="C350" i="30"/>
  <c r="H529" i="30"/>
  <c r="F529" i="30"/>
  <c r="E529" i="30"/>
  <c r="D529" i="30"/>
  <c r="C529" i="30"/>
  <c r="H528" i="30"/>
  <c r="F528" i="30"/>
  <c r="E528" i="30"/>
  <c r="D528" i="30"/>
  <c r="C528" i="30"/>
  <c r="H527" i="30"/>
  <c r="F527" i="30"/>
  <c r="E527" i="30"/>
  <c r="D527" i="30"/>
  <c r="C527" i="30"/>
  <c r="H526" i="30"/>
  <c r="F526" i="30"/>
  <c r="E526" i="30"/>
  <c r="D526" i="30"/>
  <c r="C526" i="30"/>
  <c r="H509" i="30"/>
  <c r="F509" i="30"/>
  <c r="E509" i="30"/>
  <c r="D509" i="30"/>
  <c r="C509" i="30"/>
  <c r="H508" i="30"/>
  <c r="F508" i="30"/>
  <c r="E508" i="30"/>
  <c r="D508" i="30"/>
  <c r="C508" i="30"/>
  <c r="H507" i="30"/>
  <c r="F507" i="30"/>
  <c r="E507" i="30"/>
  <c r="D507" i="30"/>
  <c r="C507" i="30"/>
  <c r="H506" i="30"/>
  <c r="F506" i="30"/>
  <c r="E506" i="30"/>
  <c r="D506" i="30"/>
  <c r="C506" i="30"/>
  <c r="H863" i="30"/>
  <c r="F863" i="30"/>
  <c r="E863" i="30"/>
  <c r="D863" i="30"/>
  <c r="C863" i="30"/>
  <c r="H862" i="30"/>
  <c r="F862" i="30"/>
  <c r="E862" i="30"/>
  <c r="D862" i="30"/>
  <c r="C862" i="30"/>
  <c r="H861" i="30"/>
  <c r="F861" i="30"/>
  <c r="E861" i="30"/>
  <c r="D861" i="30"/>
  <c r="C861" i="30"/>
  <c r="H860" i="30"/>
  <c r="F860" i="30"/>
  <c r="E860" i="30"/>
  <c r="D860" i="30"/>
  <c r="C860" i="30"/>
  <c r="H859" i="30"/>
  <c r="F859" i="30"/>
  <c r="E859" i="30"/>
  <c r="D859" i="30"/>
  <c r="C859" i="30"/>
  <c r="H858" i="30"/>
  <c r="F858" i="30"/>
  <c r="E858" i="30"/>
  <c r="D858" i="30"/>
  <c r="C858" i="30"/>
  <c r="H857" i="30"/>
  <c r="F857" i="30"/>
  <c r="E857" i="30"/>
  <c r="D857" i="30"/>
  <c r="C857" i="30"/>
  <c r="H856" i="30"/>
  <c r="F856" i="30"/>
  <c r="E856" i="30"/>
  <c r="D856" i="30"/>
  <c r="C856" i="30"/>
  <c r="H855" i="30"/>
  <c r="F855" i="30"/>
  <c r="E855" i="30"/>
  <c r="D855" i="30"/>
  <c r="C855" i="30"/>
  <c r="H831" i="30"/>
  <c r="F831" i="30"/>
  <c r="E831" i="30"/>
  <c r="D831" i="30"/>
  <c r="C831" i="30"/>
  <c r="H854" i="30"/>
  <c r="F854" i="30"/>
  <c r="E854" i="30"/>
  <c r="D854" i="30"/>
  <c r="C854" i="30"/>
  <c r="H853" i="30"/>
  <c r="F853" i="30"/>
  <c r="E853" i="30"/>
  <c r="D853" i="30"/>
  <c r="C853" i="30"/>
  <c r="H852" i="30"/>
  <c r="F852" i="30"/>
  <c r="E852" i="30"/>
  <c r="D852" i="30"/>
  <c r="C852" i="30"/>
  <c r="H851" i="30"/>
  <c r="F851" i="30"/>
  <c r="E851" i="30"/>
  <c r="D851" i="30"/>
  <c r="C851" i="30"/>
  <c r="H833" i="30"/>
  <c r="F833" i="30"/>
  <c r="E833" i="30"/>
  <c r="D833" i="30"/>
  <c r="C833" i="30"/>
  <c r="H829" i="30"/>
  <c r="F829" i="30"/>
  <c r="E829" i="30"/>
  <c r="D829" i="30"/>
  <c r="C829" i="30"/>
  <c r="H864" i="30"/>
  <c r="F864" i="30"/>
  <c r="E864" i="30"/>
  <c r="D864" i="30"/>
  <c r="C864" i="30"/>
  <c r="H850" i="30"/>
  <c r="F850" i="30"/>
  <c r="E850" i="30"/>
  <c r="D850" i="30"/>
  <c r="C850" i="30"/>
  <c r="H849" i="30"/>
  <c r="F849" i="30"/>
  <c r="E849" i="30"/>
  <c r="D849" i="30"/>
  <c r="C849" i="30"/>
  <c r="H848" i="30"/>
  <c r="F848" i="30"/>
  <c r="E848" i="30"/>
  <c r="D848" i="30"/>
  <c r="C848" i="30"/>
  <c r="H847" i="30"/>
  <c r="F847" i="30"/>
  <c r="E847" i="30"/>
  <c r="D847" i="30"/>
  <c r="C847" i="30"/>
  <c r="H846" i="30"/>
  <c r="F846" i="30"/>
  <c r="E846" i="30"/>
  <c r="D846" i="30"/>
  <c r="C846" i="30"/>
  <c r="H845" i="30"/>
  <c r="F845" i="30"/>
  <c r="E845" i="30"/>
  <c r="D845" i="30"/>
  <c r="C845" i="30"/>
  <c r="H844" i="30"/>
  <c r="F844" i="30"/>
  <c r="E844" i="30"/>
  <c r="D844" i="30"/>
  <c r="C844" i="30"/>
  <c r="H843" i="30"/>
  <c r="F843" i="30"/>
  <c r="E843" i="30"/>
  <c r="D843" i="30"/>
  <c r="C843" i="30"/>
  <c r="H832" i="30"/>
  <c r="F832" i="30"/>
  <c r="E832" i="30"/>
  <c r="D832" i="30"/>
  <c r="C832" i="30"/>
  <c r="H834" i="30"/>
  <c r="F834" i="30"/>
  <c r="E834" i="30"/>
  <c r="D834" i="30"/>
  <c r="C834" i="30"/>
  <c r="H842" i="30"/>
  <c r="F842" i="30"/>
  <c r="E842" i="30"/>
  <c r="D842" i="30"/>
  <c r="C842" i="30"/>
  <c r="H841" i="30"/>
  <c r="F841" i="30"/>
  <c r="E841" i="30"/>
  <c r="D841" i="30"/>
  <c r="C841" i="30"/>
  <c r="H840" i="30"/>
  <c r="F840" i="30"/>
  <c r="E840" i="30"/>
  <c r="D840" i="30"/>
  <c r="C840" i="30"/>
  <c r="H830" i="30"/>
  <c r="F830" i="30"/>
  <c r="E830" i="30"/>
  <c r="D830" i="30"/>
  <c r="C830" i="30"/>
  <c r="H839" i="30"/>
  <c r="F839" i="30"/>
  <c r="E839" i="30"/>
  <c r="D839" i="30"/>
  <c r="C839" i="30"/>
  <c r="H838" i="30"/>
  <c r="F838" i="30"/>
  <c r="E838" i="30"/>
  <c r="D838" i="30"/>
  <c r="C838" i="30"/>
  <c r="H837" i="30"/>
  <c r="F837" i="30"/>
  <c r="E837" i="30"/>
  <c r="D837" i="30"/>
  <c r="C837" i="30"/>
  <c r="H836" i="30"/>
  <c r="F836" i="30"/>
  <c r="E836" i="30"/>
  <c r="D836" i="30"/>
  <c r="C836" i="30"/>
  <c r="H835" i="30"/>
  <c r="F835" i="30"/>
  <c r="E835" i="30"/>
  <c r="D835" i="30"/>
  <c r="C835" i="30"/>
  <c r="H1200" i="30"/>
  <c r="F1200" i="30"/>
  <c r="E1200" i="30"/>
  <c r="D1200" i="30"/>
  <c r="C1200" i="30"/>
  <c r="H1222" i="30"/>
  <c r="F1222" i="30"/>
  <c r="E1222" i="30"/>
  <c r="D1222" i="30"/>
  <c r="C1222" i="30"/>
  <c r="H1221" i="30"/>
  <c r="F1221" i="30"/>
  <c r="E1221" i="30"/>
  <c r="D1221" i="30"/>
  <c r="C1221" i="30"/>
  <c r="H1220" i="30"/>
  <c r="F1220" i="30"/>
  <c r="E1220" i="30"/>
  <c r="D1220" i="30"/>
  <c r="C1220" i="30"/>
  <c r="H1219" i="30"/>
  <c r="F1219" i="30"/>
  <c r="E1219" i="30"/>
  <c r="D1219" i="30"/>
  <c r="C1219" i="30"/>
  <c r="H1218" i="30"/>
  <c r="F1218" i="30"/>
  <c r="E1218" i="30"/>
  <c r="D1218" i="30"/>
  <c r="C1218" i="30"/>
  <c r="H1217" i="30"/>
  <c r="F1217" i="30"/>
  <c r="E1217" i="30"/>
  <c r="D1217" i="30"/>
  <c r="C1217" i="30"/>
  <c r="H1216" i="30"/>
  <c r="F1216" i="30"/>
  <c r="E1216" i="30"/>
  <c r="D1216" i="30"/>
  <c r="C1216" i="30"/>
  <c r="H1199" i="30"/>
  <c r="F1199" i="30"/>
  <c r="E1199" i="30"/>
  <c r="D1199" i="30"/>
  <c r="C1199" i="30"/>
  <c r="H1215" i="30"/>
  <c r="F1215" i="30"/>
  <c r="E1215" i="30"/>
  <c r="D1215" i="30"/>
  <c r="C1215" i="30"/>
  <c r="H1214" i="30"/>
  <c r="F1214" i="30"/>
  <c r="E1214" i="30"/>
  <c r="D1214" i="30"/>
  <c r="C1214" i="30"/>
  <c r="H1213" i="30"/>
  <c r="F1213" i="30"/>
  <c r="E1213" i="30"/>
  <c r="D1213" i="30"/>
  <c r="C1213" i="30"/>
  <c r="H1223" i="30"/>
  <c r="F1223" i="30"/>
  <c r="E1223" i="30"/>
  <c r="D1223" i="30"/>
  <c r="C1223" i="30"/>
  <c r="H1197" i="30"/>
  <c r="F1197" i="30"/>
  <c r="E1197" i="30"/>
  <c r="D1197" i="30"/>
  <c r="C1197" i="30"/>
  <c r="H1198" i="30"/>
  <c r="F1198" i="30"/>
  <c r="E1198" i="30"/>
  <c r="D1198" i="30"/>
  <c r="C1198" i="30"/>
  <c r="H1212" i="30"/>
  <c r="F1212" i="30"/>
  <c r="E1212" i="30"/>
  <c r="D1212" i="30"/>
  <c r="C1212" i="30"/>
  <c r="H1211" i="30"/>
  <c r="F1211" i="30"/>
  <c r="E1211" i="30"/>
  <c r="D1211" i="30"/>
  <c r="C1211" i="30"/>
  <c r="H1210" i="30"/>
  <c r="F1210" i="30"/>
  <c r="E1210" i="30"/>
  <c r="D1210" i="30"/>
  <c r="C1210" i="30"/>
  <c r="H1209" i="30"/>
  <c r="F1209" i="30"/>
  <c r="E1209" i="30"/>
  <c r="D1209" i="30"/>
  <c r="C1209" i="30"/>
  <c r="H1208" i="30"/>
  <c r="F1208" i="30"/>
  <c r="E1208" i="30"/>
  <c r="D1208" i="30"/>
  <c r="C1208" i="30"/>
  <c r="H1207" i="30"/>
  <c r="F1207" i="30"/>
  <c r="E1207" i="30"/>
  <c r="D1207" i="30"/>
  <c r="C1207" i="30"/>
  <c r="H1206" i="30"/>
  <c r="F1206" i="30"/>
  <c r="E1206" i="30"/>
  <c r="D1206" i="30"/>
  <c r="C1206" i="30"/>
  <c r="H1205" i="30"/>
  <c r="F1205" i="30"/>
  <c r="E1205" i="30"/>
  <c r="D1205" i="30"/>
  <c r="C1205" i="30"/>
  <c r="H1204" i="30"/>
  <c r="F1204" i="30"/>
  <c r="E1204" i="30"/>
  <c r="D1204" i="30"/>
  <c r="C1204" i="30"/>
  <c r="H1203" i="30"/>
  <c r="F1203" i="30"/>
  <c r="E1203" i="30"/>
  <c r="D1203" i="30"/>
  <c r="C1203" i="30"/>
  <c r="H1196" i="30"/>
  <c r="F1196" i="30"/>
  <c r="E1196" i="30"/>
  <c r="D1196" i="30"/>
  <c r="C1196" i="30"/>
  <c r="H1202" i="30"/>
  <c r="F1202" i="30"/>
  <c r="E1202" i="30"/>
  <c r="D1202" i="30"/>
  <c r="C1202" i="30"/>
  <c r="H1201" i="30"/>
  <c r="F1201" i="30"/>
  <c r="E1201" i="30"/>
  <c r="D1201" i="30"/>
  <c r="C1201" i="30"/>
  <c r="H1193" i="30"/>
  <c r="F1193" i="30"/>
  <c r="E1193" i="30"/>
  <c r="D1193" i="30"/>
  <c r="C1193" i="30"/>
  <c r="H1192" i="30"/>
  <c r="F1192" i="30"/>
  <c r="E1192" i="30"/>
  <c r="D1192" i="30"/>
  <c r="C1192" i="30"/>
  <c r="H1191" i="30"/>
  <c r="F1191" i="30"/>
  <c r="E1191" i="30"/>
  <c r="D1191" i="30"/>
  <c r="C1191" i="30"/>
  <c r="H1170" i="30"/>
  <c r="F1170" i="30"/>
  <c r="E1170" i="30"/>
  <c r="D1170" i="30"/>
  <c r="C1170" i="30"/>
  <c r="H1190" i="30"/>
  <c r="F1190" i="30"/>
  <c r="E1190" i="30"/>
  <c r="D1190" i="30"/>
  <c r="C1190" i="30"/>
  <c r="H1189" i="30"/>
  <c r="F1189" i="30"/>
  <c r="E1189" i="30"/>
  <c r="D1189" i="30"/>
  <c r="C1189" i="30"/>
  <c r="H1188" i="30"/>
  <c r="F1188" i="30"/>
  <c r="E1188" i="30"/>
  <c r="D1188" i="30"/>
  <c r="C1188" i="30"/>
  <c r="H1187" i="30"/>
  <c r="F1187" i="30"/>
  <c r="E1187" i="30"/>
  <c r="D1187" i="30"/>
  <c r="C1187" i="30"/>
  <c r="H1195" i="30"/>
  <c r="F1195" i="30"/>
  <c r="E1195" i="30"/>
  <c r="D1195" i="30"/>
  <c r="C1195" i="30"/>
  <c r="H1186" i="30"/>
  <c r="F1186" i="30"/>
  <c r="E1186" i="30"/>
  <c r="D1186" i="30"/>
  <c r="C1186" i="30"/>
  <c r="H1169" i="30"/>
  <c r="F1169" i="30"/>
  <c r="E1169" i="30"/>
  <c r="D1169" i="30"/>
  <c r="C1169" i="30"/>
  <c r="H1185" i="30"/>
  <c r="F1185" i="30"/>
  <c r="E1185" i="30"/>
  <c r="D1185" i="30"/>
  <c r="C1185" i="30"/>
  <c r="H1184" i="30"/>
  <c r="F1184" i="30"/>
  <c r="E1184" i="30"/>
  <c r="D1184" i="30"/>
  <c r="C1184" i="30"/>
  <c r="H1183" i="30"/>
  <c r="F1183" i="30"/>
  <c r="E1183" i="30"/>
  <c r="D1183" i="30"/>
  <c r="C1183" i="30"/>
  <c r="H1182" i="30"/>
  <c r="F1182" i="30"/>
  <c r="E1182" i="30"/>
  <c r="D1182" i="30"/>
  <c r="C1182" i="30"/>
  <c r="H1181" i="30"/>
  <c r="F1181" i="30"/>
  <c r="E1181" i="30"/>
  <c r="D1181" i="30"/>
  <c r="C1181" i="30"/>
  <c r="H1180" i="30"/>
  <c r="F1180" i="30"/>
  <c r="E1180" i="30"/>
  <c r="D1180" i="30"/>
  <c r="C1180" i="30"/>
  <c r="H1179" i="30"/>
  <c r="F1179" i="30"/>
  <c r="E1179" i="30"/>
  <c r="D1179" i="30"/>
  <c r="C1179" i="30"/>
  <c r="H1178" i="30"/>
  <c r="F1178" i="30"/>
  <c r="E1178" i="30"/>
  <c r="D1178" i="30"/>
  <c r="C1178" i="30"/>
  <c r="H1167" i="30"/>
  <c r="F1167" i="30"/>
  <c r="E1167" i="30"/>
  <c r="D1167" i="30"/>
  <c r="C1167" i="30"/>
  <c r="H1166" i="30"/>
  <c r="F1166" i="30"/>
  <c r="E1166" i="30"/>
  <c r="D1166" i="30"/>
  <c r="C1166" i="30"/>
  <c r="H1177" i="30"/>
  <c r="F1177" i="30"/>
  <c r="E1177" i="30"/>
  <c r="D1177" i="30"/>
  <c r="C1177" i="30"/>
  <c r="H1176" i="30"/>
  <c r="F1176" i="30"/>
  <c r="E1176" i="30"/>
  <c r="D1176" i="30"/>
  <c r="C1176" i="30"/>
  <c r="H1175" i="30"/>
  <c r="F1175" i="30"/>
  <c r="E1175" i="30"/>
  <c r="D1175" i="30"/>
  <c r="C1175" i="30"/>
  <c r="H1174" i="30"/>
  <c r="F1174" i="30"/>
  <c r="E1174" i="30"/>
  <c r="D1174" i="30"/>
  <c r="C1174" i="30"/>
  <c r="H1168" i="30"/>
  <c r="F1168" i="30"/>
  <c r="E1168" i="30"/>
  <c r="D1168" i="30"/>
  <c r="C1168" i="30"/>
  <c r="H1173" i="30"/>
  <c r="F1173" i="30"/>
  <c r="E1173" i="30"/>
  <c r="D1173" i="30"/>
  <c r="C1173" i="30"/>
  <c r="H1172" i="30"/>
  <c r="F1172" i="30"/>
  <c r="E1172" i="30"/>
  <c r="D1172" i="30"/>
  <c r="C1172" i="30"/>
  <c r="H1171" i="30"/>
  <c r="F1171" i="30"/>
  <c r="E1171" i="30"/>
  <c r="D1171" i="30"/>
  <c r="C1171" i="30"/>
  <c r="H1367" i="30"/>
  <c r="F1367" i="30"/>
  <c r="E1367" i="30"/>
  <c r="D1367" i="30"/>
  <c r="C1367" i="30"/>
  <c r="H1349" i="30"/>
  <c r="F1349" i="30"/>
  <c r="E1349" i="30"/>
  <c r="D1349" i="30"/>
  <c r="C1349" i="30"/>
  <c r="H1348" i="30"/>
  <c r="F1348" i="30"/>
  <c r="E1348" i="30"/>
  <c r="D1348" i="30"/>
  <c r="C1348" i="30"/>
  <c r="H1366" i="30"/>
  <c r="F1366" i="30"/>
  <c r="E1366" i="30"/>
  <c r="D1366" i="30"/>
  <c r="C1366" i="30"/>
  <c r="H1352" i="30"/>
  <c r="F1352" i="30"/>
  <c r="E1352" i="30"/>
  <c r="D1352" i="30"/>
  <c r="C1352" i="30"/>
  <c r="H1365" i="30"/>
  <c r="F1365" i="30"/>
  <c r="E1365" i="30"/>
  <c r="D1365" i="30"/>
  <c r="C1365" i="30"/>
  <c r="H1364" i="30"/>
  <c r="F1364" i="30"/>
  <c r="E1364" i="30"/>
  <c r="D1364" i="30"/>
  <c r="C1364" i="30"/>
  <c r="H1347" i="30"/>
  <c r="F1347" i="30"/>
  <c r="E1347" i="30"/>
  <c r="D1347" i="30"/>
  <c r="C1347" i="30"/>
  <c r="H1363" i="30"/>
  <c r="F1363" i="30"/>
  <c r="E1363" i="30"/>
  <c r="D1363" i="30"/>
  <c r="C1363" i="30"/>
  <c r="H1362" i="30"/>
  <c r="F1362" i="30"/>
  <c r="E1362" i="30"/>
  <c r="D1362" i="30"/>
  <c r="C1362" i="30"/>
  <c r="H1361" i="30"/>
  <c r="F1361" i="30"/>
  <c r="E1361" i="30"/>
  <c r="D1361" i="30"/>
  <c r="C1361" i="30"/>
  <c r="H1360" i="30"/>
  <c r="F1360" i="30"/>
  <c r="E1360" i="30"/>
  <c r="D1360" i="30"/>
  <c r="C1360" i="30"/>
  <c r="H1359" i="30"/>
  <c r="F1359" i="30"/>
  <c r="E1359" i="30"/>
  <c r="D1359" i="30"/>
  <c r="C1359" i="30"/>
  <c r="H1358" i="30"/>
  <c r="F1358" i="30"/>
  <c r="E1358" i="30"/>
  <c r="D1358" i="30"/>
  <c r="C1358" i="30"/>
  <c r="H1357" i="30" l="1"/>
  <c r="F1357" i="30"/>
  <c r="E1357" i="30"/>
  <c r="D1357" i="30"/>
  <c r="C1357" i="30"/>
  <c r="H1356" i="30"/>
  <c r="F1356" i="30"/>
  <c r="E1356" i="30"/>
  <c r="D1356" i="30"/>
  <c r="C1356" i="30"/>
  <c r="H1355" i="30"/>
  <c r="F1355" i="30"/>
  <c r="E1355" i="30"/>
  <c r="D1355" i="30"/>
  <c r="C1355" i="30"/>
  <c r="H1354" i="30"/>
  <c r="F1354" i="30"/>
  <c r="E1354" i="30"/>
  <c r="D1354" i="30"/>
  <c r="C1354" i="30"/>
  <c r="H1350" i="30"/>
  <c r="F1350" i="30"/>
  <c r="E1350" i="30"/>
  <c r="D1350" i="30"/>
  <c r="C1350" i="30"/>
  <c r="H1351" i="30"/>
  <c r="F1351" i="30"/>
  <c r="E1351" i="30"/>
  <c r="D1351" i="30"/>
  <c r="C1351" i="30"/>
  <c r="H1353" i="30"/>
  <c r="F1353" i="30"/>
  <c r="E1353" i="30"/>
  <c r="D1353" i="30"/>
  <c r="C1353" i="30"/>
  <c r="H1325" i="30"/>
  <c r="F1325" i="30"/>
  <c r="E1325" i="30"/>
  <c r="D1325" i="30"/>
  <c r="C1325" i="30"/>
  <c r="H1309" i="30"/>
  <c r="F1309" i="30"/>
  <c r="E1309" i="30"/>
  <c r="D1309" i="30"/>
  <c r="C1309" i="30"/>
  <c r="H1307" i="30"/>
  <c r="F1307" i="30"/>
  <c r="E1307" i="30"/>
  <c r="D1307" i="30"/>
  <c r="C1307" i="30"/>
  <c r="H1324" i="30"/>
  <c r="F1324" i="30"/>
  <c r="E1324" i="30"/>
  <c r="D1324" i="30"/>
  <c r="C1324" i="30"/>
  <c r="H1312" i="30"/>
  <c r="F1312" i="30"/>
  <c r="E1312" i="30"/>
  <c r="D1312" i="30"/>
  <c r="C1312" i="30"/>
  <c r="H1323" i="30"/>
  <c r="F1323" i="30"/>
  <c r="E1323" i="30"/>
  <c r="D1323" i="30"/>
  <c r="C1323" i="30"/>
  <c r="H1322" i="30"/>
  <c r="F1322" i="30"/>
  <c r="E1322" i="30"/>
  <c r="D1322" i="30"/>
  <c r="C1322" i="30"/>
  <c r="H1321" i="30"/>
  <c r="F1321" i="30"/>
  <c r="E1321" i="30"/>
  <c r="D1321" i="30"/>
  <c r="C1321" i="30"/>
  <c r="H1320" i="30"/>
  <c r="F1320" i="30"/>
  <c r="E1320" i="30"/>
  <c r="D1320" i="30"/>
  <c r="C1320" i="30"/>
  <c r="H1319" i="30"/>
  <c r="F1319" i="30"/>
  <c r="E1319" i="30"/>
  <c r="D1319" i="30"/>
  <c r="C1319" i="30"/>
  <c r="H1318" i="30"/>
  <c r="F1318" i="30"/>
  <c r="E1318" i="30"/>
  <c r="D1318" i="30"/>
  <c r="C1318" i="30"/>
  <c r="H1317" i="30"/>
  <c r="F1317" i="30"/>
  <c r="E1317" i="30"/>
  <c r="D1317" i="30"/>
  <c r="C1317" i="30"/>
  <c r="H1316" i="30"/>
  <c r="F1316" i="30"/>
  <c r="E1316" i="30"/>
  <c r="D1316" i="30"/>
  <c r="C1316" i="30"/>
  <c r="H1315" i="30"/>
  <c r="F1315" i="30"/>
  <c r="E1315" i="30"/>
  <c r="D1315" i="30"/>
  <c r="C1315" i="30"/>
  <c r="H1314" i="30"/>
  <c r="F1314" i="30"/>
  <c r="E1314" i="30"/>
  <c r="D1314" i="30"/>
  <c r="C1314" i="30"/>
  <c r="H1313" i="30"/>
  <c r="F1313" i="30"/>
  <c r="E1313" i="30"/>
  <c r="D1313" i="30"/>
  <c r="C1313" i="30"/>
  <c r="H1310" i="30"/>
  <c r="F1310" i="30"/>
  <c r="E1310" i="30"/>
  <c r="D1310" i="30"/>
  <c r="C1310" i="30"/>
  <c r="H1311" i="30"/>
  <c r="F1311" i="30"/>
  <c r="E1311" i="30"/>
  <c r="D1311" i="30"/>
  <c r="C1311" i="30"/>
  <c r="H1308" i="30"/>
  <c r="F1308" i="30"/>
  <c r="E1308" i="30"/>
  <c r="D1308" i="30"/>
  <c r="C1308" i="30"/>
  <c r="H1346" i="30"/>
  <c r="F1346" i="30"/>
  <c r="E1346" i="30"/>
  <c r="D1346" i="30"/>
  <c r="C1346" i="30"/>
  <c r="H1328" i="30"/>
  <c r="F1328" i="30"/>
  <c r="E1328" i="30"/>
  <c r="D1328" i="30"/>
  <c r="C1328" i="30"/>
  <c r="H1327" i="30"/>
  <c r="F1327" i="30"/>
  <c r="E1327" i="30"/>
  <c r="D1327" i="30"/>
  <c r="C1327" i="30"/>
  <c r="H1345" i="30"/>
  <c r="F1345" i="30"/>
  <c r="E1345" i="30"/>
  <c r="D1345" i="30"/>
  <c r="C1345" i="30"/>
  <c r="H1331" i="30"/>
  <c r="F1331" i="30"/>
  <c r="E1331" i="30"/>
  <c r="D1331" i="30"/>
  <c r="C1331" i="30"/>
  <c r="H1344" i="30"/>
  <c r="F1344" i="30"/>
  <c r="E1344" i="30"/>
  <c r="D1344" i="30"/>
  <c r="C1344" i="30"/>
  <c r="H1343" i="30"/>
  <c r="F1343" i="30"/>
  <c r="E1343" i="30"/>
  <c r="D1343" i="30"/>
  <c r="C1343" i="30"/>
  <c r="H1326" i="30"/>
  <c r="F1326" i="30"/>
  <c r="E1326" i="30"/>
  <c r="D1326" i="30"/>
  <c r="C1326" i="30"/>
  <c r="H1342" i="30"/>
  <c r="F1342" i="30"/>
  <c r="E1342" i="30"/>
  <c r="D1342" i="30"/>
  <c r="C1342" i="30"/>
  <c r="H1341" i="30"/>
  <c r="F1341" i="30"/>
  <c r="E1341" i="30"/>
  <c r="D1341" i="30"/>
  <c r="C1341" i="30"/>
  <c r="H1340" i="30"/>
  <c r="F1340" i="30"/>
  <c r="E1340" i="30"/>
  <c r="D1340" i="30"/>
  <c r="C1340" i="30"/>
  <c r="H1339" i="30"/>
  <c r="F1339" i="30"/>
  <c r="E1339" i="30"/>
  <c r="D1339" i="30"/>
  <c r="C1339" i="30"/>
  <c r="H1338" i="30"/>
  <c r="F1338" i="30"/>
  <c r="E1338" i="30"/>
  <c r="D1338" i="30"/>
  <c r="C1338" i="30"/>
  <c r="H1337" i="30"/>
  <c r="F1337" i="30"/>
  <c r="E1337" i="30"/>
  <c r="D1337" i="30"/>
  <c r="C1337" i="30"/>
  <c r="H1336" i="30"/>
  <c r="F1336" i="30"/>
  <c r="E1336" i="30"/>
  <c r="D1336" i="30"/>
  <c r="C1336" i="30"/>
  <c r="H1335" i="30"/>
  <c r="F1335" i="30"/>
  <c r="E1335" i="30"/>
  <c r="D1335" i="30"/>
  <c r="C1335" i="30"/>
  <c r="H1334" i="30"/>
  <c r="F1334" i="30"/>
  <c r="E1334" i="30"/>
  <c r="D1334" i="30"/>
  <c r="C1334" i="30"/>
  <c r="H1333" i="30"/>
  <c r="F1333" i="30"/>
  <c r="E1333" i="30"/>
  <c r="D1333" i="30"/>
  <c r="C1333" i="30"/>
  <c r="H1329" i="30"/>
  <c r="F1329" i="30"/>
  <c r="E1329" i="30"/>
  <c r="D1329" i="30"/>
  <c r="C1329" i="30"/>
  <c r="H1330" i="30"/>
  <c r="F1330" i="30"/>
  <c r="E1330" i="30"/>
  <c r="D1330" i="30"/>
  <c r="C1330" i="30"/>
  <c r="H1332" i="30"/>
  <c r="F1332" i="30"/>
  <c r="E1332" i="30"/>
  <c r="D1332" i="30"/>
  <c r="C1332" i="30"/>
  <c r="H1154" i="30" l="1"/>
  <c r="F1154" i="30"/>
  <c r="E1154" i="30"/>
  <c r="D1154" i="30"/>
  <c r="C1154" i="30"/>
  <c r="H1433" i="30"/>
  <c r="F1433" i="30"/>
  <c r="E1433" i="30"/>
  <c r="D1433" i="30"/>
  <c r="C1433" i="30"/>
  <c r="H1461" i="30"/>
  <c r="F1461" i="30"/>
  <c r="E1461" i="30"/>
  <c r="D1461" i="30"/>
  <c r="C1461" i="30"/>
  <c r="H960" i="30"/>
  <c r="F960" i="30"/>
  <c r="E960" i="30"/>
  <c r="D960" i="30"/>
  <c r="C960" i="30"/>
  <c r="H994" i="30"/>
  <c r="F994" i="30"/>
  <c r="E994" i="30"/>
  <c r="D994" i="30"/>
  <c r="C994" i="30"/>
  <c r="H2488" i="30" l="1"/>
  <c r="F2488" i="30"/>
  <c r="E2488" i="30"/>
  <c r="D2488" i="30"/>
  <c r="C2488" i="30"/>
  <c r="H2474" i="30"/>
  <c r="F2474" i="30"/>
  <c r="E2474" i="30"/>
  <c r="D2474" i="30"/>
  <c r="C2474" i="30"/>
  <c r="H713" i="30"/>
  <c r="F713" i="30"/>
  <c r="E713" i="30"/>
  <c r="D713" i="30"/>
  <c r="C713" i="30"/>
  <c r="H688" i="30"/>
  <c r="F688" i="30"/>
  <c r="E688" i="30"/>
  <c r="D688" i="30"/>
  <c r="C688" i="30"/>
  <c r="H658" i="30"/>
  <c r="F658" i="30"/>
  <c r="E658" i="30"/>
  <c r="D658" i="30"/>
  <c r="C658" i="30"/>
  <c r="H626" i="30"/>
  <c r="F626" i="30"/>
  <c r="E626" i="30"/>
  <c r="D626" i="30"/>
  <c r="C626" i="30"/>
  <c r="H600" i="30"/>
  <c r="F600" i="30"/>
  <c r="E600" i="30"/>
  <c r="D600" i="30"/>
  <c r="C600" i="30"/>
  <c r="H555" i="30"/>
  <c r="F555" i="30"/>
  <c r="E555" i="30"/>
  <c r="D555" i="30"/>
  <c r="C555" i="30"/>
  <c r="H530" i="30"/>
  <c r="F530" i="30"/>
  <c r="E530" i="30"/>
  <c r="D530" i="30"/>
  <c r="C530" i="30"/>
  <c r="H411" i="30"/>
  <c r="F411" i="30"/>
  <c r="E411" i="30"/>
  <c r="D411" i="30"/>
  <c r="C411" i="30"/>
  <c r="H384" i="30"/>
  <c r="F384" i="30"/>
  <c r="E384" i="30"/>
  <c r="D384" i="30"/>
  <c r="C384" i="30"/>
  <c r="H355" i="30"/>
  <c r="F355" i="30"/>
  <c r="E355" i="30"/>
  <c r="D355" i="30"/>
  <c r="C355" i="30"/>
  <c r="H326" i="30"/>
  <c r="F326" i="30"/>
  <c r="E326" i="30"/>
  <c r="D326" i="30"/>
  <c r="C326" i="30"/>
  <c r="H303" i="30"/>
  <c r="F303" i="30"/>
  <c r="E303" i="30"/>
  <c r="D303" i="30"/>
  <c r="C303" i="30"/>
  <c r="H275" i="30"/>
  <c r="F275" i="30"/>
  <c r="E275" i="30"/>
  <c r="D275" i="30"/>
  <c r="C275" i="30"/>
  <c r="H247" i="30"/>
  <c r="F247" i="30"/>
  <c r="E247" i="30"/>
  <c r="D247" i="30"/>
  <c r="C247" i="30"/>
  <c r="H216" i="30"/>
  <c r="F216" i="30"/>
  <c r="E216" i="30"/>
  <c r="D216" i="30"/>
  <c r="C216" i="30"/>
  <c r="H185" i="30"/>
  <c r="F185" i="30"/>
  <c r="E185" i="30"/>
  <c r="D185" i="30"/>
  <c r="C185" i="30"/>
  <c r="H155" i="30"/>
  <c r="F155" i="30"/>
  <c r="E155" i="30"/>
  <c r="D155" i="30"/>
  <c r="C155" i="30"/>
  <c r="H1163" i="30"/>
  <c r="F1163" i="30"/>
  <c r="E1163" i="30"/>
  <c r="D1163" i="30"/>
  <c r="C1163" i="30"/>
  <c r="H1141" i="30"/>
  <c r="F1141" i="30"/>
  <c r="E1141" i="30"/>
  <c r="D1141" i="30"/>
  <c r="C1141" i="30"/>
  <c r="H1162" i="30"/>
  <c r="F1162" i="30"/>
  <c r="E1162" i="30"/>
  <c r="D1162" i="30"/>
  <c r="C1162" i="30"/>
  <c r="H1161" i="30"/>
  <c r="F1161" i="30"/>
  <c r="E1161" i="30"/>
  <c r="D1161" i="30"/>
  <c r="C1161" i="30"/>
  <c r="H1160" i="30"/>
  <c r="F1160" i="30"/>
  <c r="E1160" i="30"/>
  <c r="D1160" i="30"/>
  <c r="C1160" i="30"/>
  <c r="H1159" i="30"/>
  <c r="F1159" i="30"/>
  <c r="E1159" i="30"/>
  <c r="D1159" i="30"/>
  <c r="C1159" i="30"/>
  <c r="H1158" i="30"/>
  <c r="F1158" i="30"/>
  <c r="E1158" i="30"/>
  <c r="D1158" i="30"/>
  <c r="C1158" i="30"/>
  <c r="H1157" i="30"/>
  <c r="F1157" i="30"/>
  <c r="E1157" i="30"/>
  <c r="D1157" i="30"/>
  <c r="C1157" i="30"/>
  <c r="H1156" i="30"/>
  <c r="F1156" i="30"/>
  <c r="E1156" i="30"/>
  <c r="D1156" i="30"/>
  <c r="C1156" i="30"/>
  <c r="H1139" i="30"/>
  <c r="F1139" i="30"/>
  <c r="E1139" i="30"/>
  <c r="D1139" i="30"/>
  <c r="C1139" i="30"/>
  <c r="H1155" i="30"/>
  <c r="F1155" i="30"/>
  <c r="E1155" i="30"/>
  <c r="D1155" i="30"/>
  <c r="C1155" i="30"/>
  <c r="H1153" i="30"/>
  <c r="F1153" i="30"/>
  <c r="E1153" i="30"/>
  <c r="D1153" i="30"/>
  <c r="C1153" i="30"/>
  <c r="H1152" i="30"/>
  <c r="F1152" i="30"/>
  <c r="E1152" i="30"/>
  <c r="D1152" i="30"/>
  <c r="C1152" i="30"/>
  <c r="H1151" i="30"/>
  <c r="F1151" i="30"/>
  <c r="E1151" i="30"/>
  <c r="D1151" i="30"/>
  <c r="C1151" i="30"/>
  <c r="H1150" i="30"/>
  <c r="F1150" i="30"/>
  <c r="E1150" i="30"/>
  <c r="D1150" i="30"/>
  <c r="C1150" i="30"/>
  <c r="H1149" i="30"/>
  <c r="F1149" i="30"/>
  <c r="E1149" i="30"/>
  <c r="D1149" i="30"/>
  <c r="C1149" i="30"/>
  <c r="H1148" i="30"/>
  <c r="F1148" i="30"/>
  <c r="E1148" i="30"/>
  <c r="D1148" i="30"/>
  <c r="C1148" i="30"/>
  <c r="H1147" i="30"/>
  <c r="F1147" i="30"/>
  <c r="E1147" i="30"/>
  <c r="D1147" i="30"/>
  <c r="C1147" i="30"/>
  <c r="H1146" i="30"/>
  <c r="F1146" i="30"/>
  <c r="E1146" i="30"/>
  <c r="D1146" i="30"/>
  <c r="C1146" i="30"/>
  <c r="H1145" i="30"/>
  <c r="F1145" i="30"/>
  <c r="E1145" i="30"/>
  <c r="D1145" i="30"/>
  <c r="C1145" i="30"/>
  <c r="H1144" i="30"/>
  <c r="F1144" i="30"/>
  <c r="E1144" i="30"/>
  <c r="D1144" i="30"/>
  <c r="C1144" i="30"/>
  <c r="F1138" i="30"/>
  <c r="E1138" i="30"/>
  <c r="D1138" i="30"/>
  <c r="C1138" i="30"/>
  <c r="H1143" i="30"/>
  <c r="F1143" i="30"/>
  <c r="E1143" i="30"/>
  <c r="D1143" i="30"/>
  <c r="C1143" i="30"/>
  <c r="H1142" i="30"/>
  <c r="F1142" i="30"/>
  <c r="E1142" i="30"/>
  <c r="D1142" i="30"/>
  <c r="C1142" i="30"/>
  <c r="H1165" i="30"/>
  <c r="F1165" i="30"/>
  <c r="E1165" i="30"/>
  <c r="D1165" i="30"/>
  <c r="C1165" i="30"/>
  <c r="H1140" i="30"/>
  <c r="F1140" i="30"/>
  <c r="E1140" i="30"/>
  <c r="D1140" i="30"/>
  <c r="C1140" i="30"/>
  <c r="H1134" i="30"/>
  <c r="F1134" i="30"/>
  <c r="E1134" i="30"/>
  <c r="D1134" i="30"/>
  <c r="C1134" i="30"/>
  <c r="H1113" i="30"/>
  <c r="F1113" i="30"/>
  <c r="E1113" i="30"/>
  <c r="D1113" i="30"/>
  <c r="C1113" i="30"/>
  <c r="D1434" i="30" l="1"/>
  <c r="H163" i="30" l="1"/>
  <c r="F163" i="30"/>
  <c r="E163" i="30"/>
  <c r="D163" i="30"/>
  <c r="C163" i="30"/>
  <c r="C934" i="30"/>
  <c r="D934" i="30"/>
  <c r="E934" i="30"/>
  <c r="F934" i="30"/>
  <c r="H934" i="30"/>
  <c r="H1133" i="30"/>
  <c r="F1133" i="30"/>
  <c r="E1133" i="30"/>
  <c r="D1133" i="30"/>
  <c r="C1133" i="30"/>
  <c r="H1132" i="30"/>
  <c r="F1132" i="30"/>
  <c r="E1132" i="30"/>
  <c r="D1132" i="30"/>
  <c r="C1132" i="30"/>
  <c r="H1131" i="30"/>
  <c r="F1131" i="30"/>
  <c r="E1131" i="30"/>
  <c r="D1131" i="30"/>
  <c r="C1131" i="30"/>
  <c r="H1130" i="30"/>
  <c r="F1130" i="30"/>
  <c r="E1130" i="30"/>
  <c r="D1130" i="30"/>
  <c r="C1130" i="30"/>
  <c r="H1129" i="30"/>
  <c r="F1129" i="30"/>
  <c r="E1129" i="30"/>
  <c r="D1129" i="30"/>
  <c r="C1129" i="30"/>
  <c r="H1128" i="30"/>
  <c r="F1128" i="30"/>
  <c r="E1128" i="30"/>
  <c r="D1128" i="30"/>
  <c r="C1128" i="30"/>
  <c r="H1127" i="30"/>
  <c r="F1127" i="30"/>
  <c r="E1127" i="30"/>
  <c r="D1127" i="30"/>
  <c r="C1127" i="30"/>
  <c r="H1111" i="30"/>
  <c r="F1111" i="30"/>
  <c r="E1111" i="30"/>
  <c r="D1111" i="30"/>
  <c r="C1111" i="30"/>
  <c r="H1126" i="30"/>
  <c r="F1126" i="30"/>
  <c r="E1126" i="30"/>
  <c r="D1126" i="30"/>
  <c r="C1126" i="30"/>
  <c r="H1125" i="30"/>
  <c r="F1125" i="30"/>
  <c r="E1125" i="30"/>
  <c r="D1125" i="30"/>
  <c r="C1125" i="30"/>
  <c r="H1124" i="30"/>
  <c r="F1124" i="30"/>
  <c r="E1124" i="30"/>
  <c r="D1124" i="30"/>
  <c r="C1124" i="30"/>
  <c r="H1123" i="30"/>
  <c r="F1123" i="30"/>
  <c r="E1123" i="30"/>
  <c r="D1123" i="30"/>
  <c r="C1123" i="30"/>
  <c r="H1122" i="30"/>
  <c r="F1122" i="30"/>
  <c r="E1122" i="30"/>
  <c r="D1122" i="30"/>
  <c r="C1122" i="30"/>
  <c r="H1121" i="30"/>
  <c r="F1121" i="30"/>
  <c r="E1121" i="30"/>
  <c r="D1121" i="30"/>
  <c r="C1121" i="30"/>
  <c r="H1120" i="30"/>
  <c r="F1120" i="30"/>
  <c r="E1120" i="30"/>
  <c r="D1120" i="30"/>
  <c r="C1120" i="30"/>
  <c r="H1108" i="30"/>
  <c r="F1108" i="30"/>
  <c r="E1108" i="30"/>
  <c r="D1108" i="30"/>
  <c r="C1108" i="30"/>
  <c r="H1119" i="30"/>
  <c r="F1119" i="30"/>
  <c r="E1119" i="30"/>
  <c r="D1119" i="30"/>
  <c r="C1119" i="30"/>
  <c r="H1118" i="30"/>
  <c r="F1118" i="30"/>
  <c r="E1118" i="30"/>
  <c r="D1118" i="30"/>
  <c r="C1118" i="30"/>
  <c r="H1117" i="30"/>
  <c r="F1117" i="30"/>
  <c r="E1117" i="30"/>
  <c r="D1117" i="30"/>
  <c r="C1117" i="30"/>
  <c r="H1110" i="30"/>
  <c r="F1110" i="30"/>
  <c r="E1110" i="30"/>
  <c r="D1110" i="30"/>
  <c r="C1110" i="30"/>
  <c r="H1116" i="30"/>
  <c r="F1116" i="30"/>
  <c r="E1116" i="30"/>
  <c r="D1116" i="30"/>
  <c r="C1116" i="30"/>
  <c r="H1115" i="30"/>
  <c r="F1115" i="30"/>
  <c r="E1115" i="30"/>
  <c r="D1115" i="30"/>
  <c r="C1115" i="30"/>
  <c r="H1136" i="30"/>
  <c r="F1136" i="30"/>
  <c r="E1136" i="30"/>
  <c r="D1136" i="30"/>
  <c r="C1136" i="30"/>
  <c r="H1112" i="30"/>
  <c r="F1112" i="30"/>
  <c r="E1112" i="30"/>
  <c r="D1112" i="30"/>
  <c r="C1112" i="30"/>
  <c r="H1114" i="30"/>
  <c r="F1114" i="30"/>
  <c r="E1114" i="30"/>
  <c r="D1114" i="30"/>
  <c r="C1114" i="30"/>
  <c r="H1018" i="30"/>
  <c r="F1018" i="30"/>
  <c r="E1018" i="30"/>
  <c r="D1018" i="30"/>
  <c r="C1018" i="30"/>
  <c r="H1017" i="30"/>
  <c r="F1017" i="30"/>
  <c r="E1017" i="30"/>
  <c r="D1017" i="30"/>
  <c r="C1017" i="30"/>
  <c r="H3358" i="30"/>
  <c r="F3358" i="30"/>
  <c r="E3358" i="30"/>
  <c r="D3358" i="30"/>
  <c r="C3358" i="30"/>
  <c r="H1016" i="30"/>
  <c r="F1016" i="30"/>
  <c r="E1016" i="30"/>
  <c r="D1016" i="30"/>
  <c r="C1016" i="30"/>
  <c r="H993" i="30"/>
  <c r="F993" i="30"/>
  <c r="E993" i="30"/>
  <c r="D993" i="30"/>
  <c r="C993" i="30"/>
  <c r="H1015" i="30"/>
  <c r="F1015" i="30"/>
  <c r="E1015" i="30"/>
  <c r="D1015" i="30"/>
  <c r="C1015" i="30"/>
  <c r="H1014" i="30"/>
  <c r="F1014" i="30"/>
  <c r="E1014" i="30"/>
  <c r="D1014" i="30"/>
  <c r="C1014" i="30"/>
  <c r="H3325" i="30"/>
  <c r="F3325" i="30"/>
  <c r="E3325" i="30"/>
  <c r="D3325" i="30"/>
  <c r="C3325" i="30"/>
  <c r="H1013" i="30"/>
  <c r="F1013" i="30"/>
  <c r="E1013" i="30"/>
  <c r="D1013" i="30"/>
  <c r="C1013" i="30"/>
  <c r="H1012" i="30"/>
  <c r="F1012" i="30"/>
  <c r="E1012" i="30"/>
  <c r="D1012" i="30"/>
  <c r="C1012" i="30"/>
  <c r="H1011" i="30"/>
  <c r="F1011" i="30"/>
  <c r="E1011" i="30"/>
  <c r="D1011" i="30"/>
  <c r="C1011" i="30"/>
  <c r="H1010" i="30"/>
  <c r="F1010" i="30"/>
  <c r="E1010" i="30"/>
  <c r="D1010" i="30"/>
  <c r="C1010" i="30"/>
  <c r="H1009" i="30"/>
  <c r="F1009" i="30"/>
  <c r="E1009" i="30"/>
  <c r="D1009" i="30"/>
  <c r="C1009" i="30"/>
  <c r="H1008" i="30"/>
  <c r="F1008" i="30"/>
  <c r="E1008" i="30"/>
  <c r="D1008" i="30"/>
  <c r="C1008" i="30"/>
  <c r="H991" i="30"/>
  <c r="F991" i="30"/>
  <c r="E991" i="30"/>
  <c r="D991" i="30"/>
  <c r="C991" i="30"/>
  <c r="H992" i="30"/>
  <c r="F992" i="30"/>
  <c r="E992" i="30"/>
  <c r="D992" i="30"/>
  <c r="C992" i="30"/>
  <c r="H1007" i="30"/>
  <c r="F1007" i="30"/>
  <c r="E1007" i="30"/>
  <c r="D1007" i="30"/>
  <c r="C1007" i="30"/>
  <c r="H1006" i="30"/>
  <c r="F1006" i="30"/>
  <c r="E1006" i="30"/>
  <c r="D1006" i="30"/>
  <c r="C1006" i="30"/>
  <c r="H1005" i="30"/>
  <c r="F1005" i="30"/>
  <c r="E1005" i="30"/>
  <c r="D1005" i="30"/>
  <c r="C1005" i="30"/>
  <c r="H1004" i="30"/>
  <c r="F1004" i="30"/>
  <c r="E1004" i="30"/>
  <c r="D1004" i="30"/>
  <c r="C1004" i="30"/>
  <c r="H1003" i="30"/>
  <c r="F1003" i="30"/>
  <c r="E1003" i="30"/>
  <c r="D1003" i="30"/>
  <c r="C1003" i="30"/>
  <c r="H990" i="30"/>
  <c r="F990" i="30"/>
  <c r="E990" i="30"/>
  <c r="D990" i="30"/>
  <c r="C990" i="30"/>
  <c r="H1002" i="30"/>
  <c r="F1002" i="30"/>
  <c r="E1002" i="30"/>
  <c r="D1002" i="30"/>
  <c r="C1002" i="30"/>
  <c r="H1001" i="30"/>
  <c r="F1001" i="30"/>
  <c r="E1001" i="30"/>
  <c r="D1001" i="30"/>
  <c r="C1001" i="30"/>
  <c r="H1000" i="30"/>
  <c r="F1000" i="30"/>
  <c r="E1000" i="30"/>
  <c r="D1000" i="30"/>
  <c r="C1000" i="30"/>
  <c r="H999" i="30"/>
  <c r="F999" i="30"/>
  <c r="E999" i="30"/>
  <c r="D999" i="30"/>
  <c r="C999" i="30"/>
  <c r="H998" i="30"/>
  <c r="F998" i="30"/>
  <c r="E998" i="30"/>
  <c r="D998" i="30"/>
  <c r="C998" i="30"/>
  <c r="H997" i="30"/>
  <c r="F997" i="30"/>
  <c r="E997" i="30"/>
  <c r="D997" i="30"/>
  <c r="C997" i="30"/>
  <c r="H996" i="30"/>
  <c r="F996" i="30"/>
  <c r="E996" i="30"/>
  <c r="D996" i="30"/>
  <c r="C996" i="30"/>
  <c r="H995" i="30"/>
  <c r="F995" i="30"/>
  <c r="E995" i="30"/>
  <c r="D995" i="30"/>
  <c r="C995" i="30"/>
  <c r="H1020" i="30"/>
  <c r="F1020" i="30"/>
  <c r="E1020" i="30"/>
  <c r="D1020" i="30"/>
  <c r="C1020" i="30"/>
  <c r="H989" i="30"/>
  <c r="F989" i="30"/>
  <c r="E989" i="30"/>
  <c r="D989" i="30"/>
  <c r="C989" i="30"/>
  <c r="H986" i="30"/>
  <c r="F986" i="30"/>
  <c r="E986" i="30"/>
  <c r="D986" i="30"/>
  <c r="C986" i="30"/>
  <c r="H985" i="30"/>
  <c r="F985" i="30"/>
  <c r="E985" i="30"/>
  <c r="D985" i="30"/>
  <c r="C985" i="30"/>
  <c r="H984" i="30"/>
  <c r="F984" i="30"/>
  <c r="E984" i="30"/>
  <c r="D984" i="30"/>
  <c r="C984" i="30"/>
  <c r="H983" i="30"/>
  <c r="F983" i="30"/>
  <c r="E983" i="30"/>
  <c r="D983" i="30"/>
  <c r="C983" i="30"/>
  <c r="H959" i="30"/>
  <c r="F959" i="30"/>
  <c r="E959" i="30"/>
  <c r="D959" i="30"/>
  <c r="C959" i="30"/>
  <c r="H982" i="30"/>
  <c r="F982" i="30"/>
  <c r="E982" i="30"/>
  <c r="D982" i="30"/>
  <c r="C982" i="30"/>
  <c r="H981" i="30"/>
  <c r="F981" i="30"/>
  <c r="E981" i="30"/>
  <c r="D981" i="30"/>
  <c r="C981" i="30"/>
  <c r="H980" i="30"/>
  <c r="F980" i="30"/>
  <c r="E980" i="30"/>
  <c r="D980" i="30"/>
  <c r="C980" i="30"/>
  <c r="H979" i="30"/>
  <c r="F979" i="30"/>
  <c r="E979" i="30"/>
  <c r="D979" i="30"/>
  <c r="C979" i="30"/>
  <c r="H978" i="30"/>
  <c r="F978" i="30"/>
  <c r="E978" i="30"/>
  <c r="D978" i="30"/>
  <c r="C978" i="30"/>
  <c r="H977" i="30"/>
  <c r="F977" i="30"/>
  <c r="E977" i="30"/>
  <c r="D977" i="30"/>
  <c r="C977" i="30"/>
  <c r="H976" i="30"/>
  <c r="F976" i="30"/>
  <c r="E976" i="30"/>
  <c r="D976" i="30"/>
  <c r="C976" i="30"/>
  <c r="H975" i="30"/>
  <c r="F975" i="30"/>
  <c r="E975" i="30"/>
  <c r="D975" i="30"/>
  <c r="C975" i="30"/>
  <c r="H974" i="30"/>
  <c r="F974" i="30"/>
  <c r="E974" i="30"/>
  <c r="D974" i="30"/>
  <c r="C974" i="30"/>
  <c r="H957" i="30"/>
  <c r="F957" i="30"/>
  <c r="E957" i="30"/>
  <c r="D957" i="30"/>
  <c r="C957" i="30"/>
  <c r="H958" i="30"/>
  <c r="F958" i="30"/>
  <c r="E958" i="30"/>
  <c r="D958" i="30"/>
  <c r="C958" i="30"/>
  <c r="H973" i="30"/>
  <c r="F973" i="30"/>
  <c r="E973" i="30"/>
  <c r="D973" i="30"/>
  <c r="C973" i="30"/>
  <c r="H972" i="30"/>
  <c r="F972" i="30"/>
  <c r="E972" i="30"/>
  <c r="D972" i="30"/>
  <c r="C972" i="30"/>
  <c r="H971" i="30"/>
  <c r="F971" i="30"/>
  <c r="E971" i="30"/>
  <c r="D971" i="30"/>
  <c r="C971" i="30"/>
  <c r="H970" i="30"/>
  <c r="F970" i="30"/>
  <c r="E970" i="30"/>
  <c r="D970" i="30"/>
  <c r="C970" i="30"/>
  <c r="H969" i="30"/>
  <c r="F969" i="30"/>
  <c r="E969" i="30"/>
  <c r="D969" i="30"/>
  <c r="C969" i="30"/>
  <c r="H956" i="30"/>
  <c r="F956" i="30"/>
  <c r="E956" i="30"/>
  <c r="D956" i="30"/>
  <c r="C956" i="30"/>
  <c r="H968" i="30"/>
  <c r="F968" i="30"/>
  <c r="E968" i="30"/>
  <c r="D968" i="30"/>
  <c r="C968" i="30"/>
  <c r="H967" i="30"/>
  <c r="F967" i="30"/>
  <c r="E967" i="30"/>
  <c r="D967" i="30"/>
  <c r="C967" i="30"/>
  <c r="H966" i="30"/>
  <c r="F966" i="30"/>
  <c r="E966" i="30"/>
  <c r="D966" i="30"/>
  <c r="C966" i="30"/>
  <c r="H965" i="30"/>
  <c r="F965" i="30"/>
  <c r="E965" i="30"/>
  <c r="D965" i="30"/>
  <c r="C965" i="30"/>
  <c r="H964" i="30"/>
  <c r="F964" i="30"/>
  <c r="E964" i="30"/>
  <c r="D964" i="30"/>
  <c r="C964" i="30"/>
  <c r="H963" i="30"/>
  <c r="F963" i="30"/>
  <c r="E963" i="30"/>
  <c r="D963" i="30"/>
  <c r="C963" i="30"/>
  <c r="H962" i="30"/>
  <c r="F962" i="30"/>
  <c r="E962" i="30"/>
  <c r="D962" i="30"/>
  <c r="C962" i="30"/>
  <c r="H961" i="30"/>
  <c r="F961" i="30"/>
  <c r="E961" i="30"/>
  <c r="D961" i="30"/>
  <c r="C961" i="30"/>
  <c r="H988" i="30"/>
  <c r="F988" i="30"/>
  <c r="E988" i="30"/>
  <c r="D988" i="30"/>
  <c r="C988" i="30"/>
  <c r="H955" i="30"/>
  <c r="F955" i="30"/>
  <c r="E955" i="30"/>
  <c r="D955" i="30"/>
  <c r="C955" i="30"/>
  <c r="H1479" i="30"/>
  <c r="F1479" i="30"/>
  <c r="E1479" i="30"/>
  <c r="D1479" i="30"/>
  <c r="C1479" i="30"/>
  <c r="H1478" i="30"/>
  <c r="F1478" i="30"/>
  <c r="E1478" i="30"/>
  <c r="D1478" i="30"/>
  <c r="C1478" i="30"/>
  <c r="H1477" i="30"/>
  <c r="F1477" i="30"/>
  <c r="E1477" i="30"/>
  <c r="D1477" i="30"/>
  <c r="C1477" i="30"/>
  <c r="H1476" i="30"/>
  <c r="F1476" i="30"/>
  <c r="E1476" i="30"/>
  <c r="D1476" i="30"/>
  <c r="C1476" i="30"/>
  <c r="H1475" i="30"/>
  <c r="F1475" i="30"/>
  <c r="E1475" i="30"/>
  <c r="D1475" i="30"/>
  <c r="C1475" i="30"/>
  <c r="H1474" i="30"/>
  <c r="F1474" i="30"/>
  <c r="E1474" i="30"/>
  <c r="D1474" i="30"/>
  <c r="C1474" i="30"/>
  <c r="H1473" i="30"/>
  <c r="F1473" i="30"/>
  <c r="E1473" i="30"/>
  <c r="D1473" i="30"/>
  <c r="C1473" i="30"/>
  <c r="H1454" i="30"/>
  <c r="F1454" i="30"/>
  <c r="E1454" i="30"/>
  <c r="D1454" i="30"/>
  <c r="C1454" i="30"/>
  <c r="H1472" i="30"/>
  <c r="F1472" i="30"/>
  <c r="E1472" i="30"/>
  <c r="D1472" i="30"/>
  <c r="C1472" i="30"/>
  <c r="H1471" i="30"/>
  <c r="F1471" i="30"/>
  <c r="E1471" i="30"/>
  <c r="D1471" i="30"/>
  <c r="C1471" i="30"/>
  <c r="H1470" i="30"/>
  <c r="F1470" i="30"/>
  <c r="E1470" i="30"/>
  <c r="D1470" i="30"/>
  <c r="C1470" i="30"/>
  <c r="H1469" i="30"/>
  <c r="F1469" i="30"/>
  <c r="E1469" i="30"/>
  <c r="D1469" i="30"/>
  <c r="C1469" i="30"/>
  <c r="H1468" i="30"/>
  <c r="F1468" i="30"/>
  <c r="E1468" i="30"/>
  <c r="D1468" i="30"/>
  <c r="C1468" i="30"/>
  <c r="H1467" i="30"/>
  <c r="F1467" i="30"/>
  <c r="E1467" i="30"/>
  <c r="D1467" i="30"/>
  <c r="C1467" i="30"/>
  <c r="H1466" i="30"/>
  <c r="F1466" i="30"/>
  <c r="E1466" i="30"/>
  <c r="D1466" i="30"/>
  <c r="C1466" i="30"/>
  <c r="H1456" i="30"/>
  <c r="F1456" i="30"/>
  <c r="E1456" i="30"/>
  <c r="D1456" i="30"/>
  <c r="C1456" i="30"/>
  <c r="H1465" i="30"/>
  <c r="F1465" i="30"/>
  <c r="E1465" i="30"/>
  <c r="D1465" i="30"/>
  <c r="C1465" i="30"/>
  <c r="H1455" i="30"/>
  <c r="F1455" i="30"/>
  <c r="E1455" i="30"/>
  <c r="D1455" i="30"/>
  <c r="C1455" i="30"/>
  <c r="H1464" i="30"/>
  <c r="F1464" i="30"/>
  <c r="E1464" i="30"/>
  <c r="D1464" i="30"/>
  <c r="C1464" i="30"/>
  <c r="F1458" i="30"/>
  <c r="E1458" i="30"/>
  <c r="D1458" i="30"/>
  <c r="C1458" i="30"/>
  <c r="H1463" i="30"/>
  <c r="F1463" i="30"/>
  <c r="E1463" i="30"/>
  <c r="D1463" i="30"/>
  <c r="C1463" i="30"/>
  <c r="H1460" i="30"/>
  <c r="F1460" i="30"/>
  <c r="E1460" i="30"/>
  <c r="D1460" i="30"/>
  <c r="C1460" i="30"/>
  <c r="H1459" i="30"/>
  <c r="F1459" i="30"/>
  <c r="E1459" i="30"/>
  <c r="D1459" i="30"/>
  <c r="C1459" i="30"/>
  <c r="H1462" i="30"/>
  <c r="F1462" i="30"/>
  <c r="E1462" i="30"/>
  <c r="D1462" i="30"/>
  <c r="C1462" i="30"/>
  <c r="H1452" i="30"/>
  <c r="F1452" i="30"/>
  <c r="E1452" i="30"/>
  <c r="D1452" i="30"/>
  <c r="C1452" i="30"/>
  <c r="H1451" i="30"/>
  <c r="F1451" i="30"/>
  <c r="E1451" i="30"/>
  <c r="D1451" i="30"/>
  <c r="C1451" i="30"/>
  <c r="H1450" i="30"/>
  <c r="F1450" i="30"/>
  <c r="E1450" i="30"/>
  <c r="D1450" i="30"/>
  <c r="C1450" i="30"/>
  <c r="H1449" i="30"/>
  <c r="F1449" i="30"/>
  <c r="E1449" i="30"/>
  <c r="D1449" i="30"/>
  <c r="C1449" i="30"/>
  <c r="H1448" i="30"/>
  <c r="F1448" i="30"/>
  <c r="E1448" i="30"/>
  <c r="D1448" i="30"/>
  <c r="C1448" i="30"/>
  <c r="H1447" i="30"/>
  <c r="F1447" i="30"/>
  <c r="E1447" i="30"/>
  <c r="D1447" i="30"/>
  <c r="C1447" i="30"/>
  <c r="H1446" i="30"/>
  <c r="F1446" i="30"/>
  <c r="E1446" i="30"/>
  <c r="D1446" i="30"/>
  <c r="C1446" i="30"/>
  <c r="H1426" i="30"/>
  <c r="F1426" i="30"/>
  <c r="E1426" i="30"/>
  <c r="D1426" i="30"/>
  <c r="C1426" i="30"/>
  <c r="H1445" i="30"/>
  <c r="F1445" i="30"/>
  <c r="E1445" i="30"/>
  <c r="D1445" i="30"/>
  <c r="C1445" i="30"/>
  <c r="H1444" i="30"/>
  <c r="F1444" i="30"/>
  <c r="E1444" i="30"/>
  <c r="D1444" i="30"/>
  <c r="C1444" i="30"/>
  <c r="H1443" i="30"/>
  <c r="F1443" i="30"/>
  <c r="E1443" i="30"/>
  <c r="D1443" i="30"/>
  <c r="C1443" i="30"/>
  <c r="H1442" i="30"/>
  <c r="F1442" i="30"/>
  <c r="E1442" i="30"/>
  <c r="D1442" i="30"/>
  <c r="C1442" i="30"/>
  <c r="H1441" i="30"/>
  <c r="F1441" i="30"/>
  <c r="E1441" i="30"/>
  <c r="D1441" i="30"/>
  <c r="C1441" i="30"/>
  <c r="H1440" i="30"/>
  <c r="F1440" i="30"/>
  <c r="E1440" i="30"/>
  <c r="D1440" i="30"/>
  <c r="C1440" i="30"/>
  <c r="H1439" i="30"/>
  <c r="F1439" i="30"/>
  <c r="E1439" i="30"/>
  <c r="D1439" i="30"/>
  <c r="C1439" i="30"/>
  <c r="H1438" i="30"/>
  <c r="F1438" i="30"/>
  <c r="E1438" i="30"/>
  <c r="D1438" i="30"/>
  <c r="C1438" i="30"/>
  <c r="H1428" i="30"/>
  <c r="F1428" i="30"/>
  <c r="E1428" i="30"/>
  <c r="D1428" i="30"/>
  <c r="C1428" i="30"/>
  <c r="H1437" i="30"/>
  <c r="F1437" i="30"/>
  <c r="E1437" i="30"/>
  <c r="D1437" i="30"/>
  <c r="C1437" i="30"/>
  <c r="H1427" i="30"/>
  <c r="F1427" i="30"/>
  <c r="E1427" i="30"/>
  <c r="D1427" i="30"/>
  <c r="C1427" i="30"/>
  <c r="H1436" i="30"/>
  <c r="F1436" i="30"/>
  <c r="E1436" i="30"/>
  <c r="D1436" i="30"/>
  <c r="C1436" i="30"/>
  <c r="H1430" i="30"/>
  <c r="F1430" i="30"/>
  <c r="E1430" i="30"/>
  <c r="D1430" i="30"/>
  <c r="C1430" i="30"/>
  <c r="H1435" i="30"/>
  <c r="F1435" i="30"/>
  <c r="E1435" i="30"/>
  <c r="D1435" i="30"/>
  <c r="C1435" i="30"/>
  <c r="H1432" i="30"/>
  <c r="F1432" i="30"/>
  <c r="E1432" i="30"/>
  <c r="D1432" i="30"/>
  <c r="C1432" i="30"/>
  <c r="H1431" i="30"/>
  <c r="F1431" i="30"/>
  <c r="E1431" i="30"/>
  <c r="D1431" i="30"/>
  <c r="C1431" i="30"/>
  <c r="H1434" i="30"/>
  <c r="F1434" i="30"/>
  <c r="E1434" i="30"/>
  <c r="C1434" i="30"/>
  <c r="H2482" i="30"/>
  <c r="F2482" i="30"/>
  <c r="E2482" i="30"/>
  <c r="D2482" i="30"/>
  <c r="C2482" i="30"/>
  <c r="H2481" i="30"/>
  <c r="F2481" i="30"/>
  <c r="E2481" i="30"/>
  <c r="D2481" i="30"/>
  <c r="C2481" i="30"/>
  <c r="H2480" i="30"/>
  <c r="F2480" i="30"/>
  <c r="E2480" i="30"/>
  <c r="D2480" i="30"/>
  <c r="C2480" i="30"/>
  <c r="H2479" i="30"/>
  <c r="F2479" i="30"/>
  <c r="E2479" i="30"/>
  <c r="D2479" i="30"/>
  <c r="C2479" i="30"/>
  <c r="H2478" i="30"/>
  <c r="F2478" i="30"/>
  <c r="E2478" i="30"/>
  <c r="D2478" i="30"/>
  <c r="C2478" i="30"/>
  <c r="H2477" i="30"/>
  <c r="F2477" i="30"/>
  <c r="E2477" i="30"/>
  <c r="D2477" i="30"/>
  <c r="C2477" i="30"/>
  <c r="H2476" i="30"/>
  <c r="F2476" i="30"/>
  <c r="E2476" i="30"/>
  <c r="D2476" i="30"/>
  <c r="C2476" i="30"/>
  <c r="H577" i="30"/>
  <c r="F577" i="30"/>
  <c r="E577" i="30"/>
  <c r="D577" i="30"/>
  <c r="C577" i="30"/>
  <c r="H622" i="30"/>
  <c r="F622" i="30"/>
  <c r="E622" i="30"/>
  <c r="D622" i="30"/>
  <c r="C622" i="30"/>
  <c r="H553" i="30"/>
  <c r="F553" i="30"/>
  <c r="E553" i="30"/>
  <c r="D553" i="30"/>
  <c r="C553" i="30"/>
  <c r="H552" i="30"/>
  <c r="F552" i="30"/>
  <c r="E552" i="30"/>
  <c r="D552" i="30"/>
  <c r="C552" i="30"/>
  <c r="H2150" i="30"/>
  <c r="F2150" i="30"/>
  <c r="E2150" i="30"/>
  <c r="D2150" i="30"/>
  <c r="C2150" i="30"/>
  <c r="H2149" i="30"/>
  <c r="F2149" i="30"/>
  <c r="E2149" i="30"/>
  <c r="D2149" i="30"/>
  <c r="C2149" i="30"/>
  <c r="H2148" i="30"/>
  <c r="F2148" i="30"/>
  <c r="E2148" i="30"/>
  <c r="D2148" i="30"/>
  <c r="C2148" i="30"/>
  <c r="H320" i="30"/>
  <c r="F320" i="30"/>
  <c r="E320" i="30"/>
  <c r="D320" i="30"/>
  <c r="C320" i="30"/>
  <c r="H290" i="30"/>
  <c r="F290" i="30"/>
  <c r="E290" i="30"/>
  <c r="D290" i="30"/>
  <c r="C290" i="30"/>
  <c r="H263" i="30"/>
  <c r="F263" i="30"/>
  <c r="E263" i="30"/>
  <c r="D263" i="30"/>
  <c r="C263" i="30"/>
  <c r="H234" i="30"/>
  <c r="F234" i="30"/>
  <c r="E234" i="30"/>
  <c r="D234" i="30"/>
  <c r="C234" i="30"/>
  <c r="H203" i="30"/>
  <c r="F203" i="30"/>
  <c r="E203" i="30"/>
  <c r="D203" i="30"/>
  <c r="C203" i="30"/>
  <c r="H172" i="30"/>
  <c r="F172" i="30"/>
  <c r="E172" i="30"/>
  <c r="D172" i="30"/>
  <c r="C172" i="30"/>
  <c r="H935" i="30"/>
  <c r="F935" i="30"/>
  <c r="E935" i="30"/>
  <c r="D935" i="30"/>
  <c r="C935" i="30"/>
  <c r="H953" i="30"/>
  <c r="F953" i="30"/>
  <c r="E953" i="30"/>
  <c r="D953" i="30"/>
  <c r="C953" i="30"/>
  <c r="H952" i="30"/>
  <c r="F952" i="30"/>
  <c r="E952" i="30"/>
  <c r="D952" i="30"/>
  <c r="C952" i="30"/>
  <c r="H951" i="30"/>
  <c r="F951" i="30"/>
  <c r="E951" i="30"/>
  <c r="D951" i="30"/>
  <c r="C951" i="30"/>
  <c r="H950" i="30"/>
  <c r="F950" i="30"/>
  <c r="E950" i="30"/>
  <c r="D950" i="30"/>
  <c r="C950" i="30"/>
  <c r="H949" i="30"/>
  <c r="F949" i="30"/>
  <c r="E949" i="30"/>
  <c r="D949" i="30"/>
  <c r="C949" i="30"/>
  <c r="H948" i="30"/>
  <c r="F948" i="30"/>
  <c r="E948" i="30"/>
  <c r="D948" i="30"/>
  <c r="C948" i="30"/>
  <c r="H947" i="30"/>
  <c r="F947" i="30"/>
  <c r="E947" i="30"/>
  <c r="D947" i="30"/>
  <c r="C947" i="30"/>
  <c r="H946" i="30"/>
  <c r="F946" i="30"/>
  <c r="E946" i="30"/>
  <c r="D946" i="30"/>
  <c r="C946" i="30"/>
  <c r="H945" i="30"/>
  <c r="F945" i="30"/>
  <c r="E945" i="30"/>
  <c r="D945" i="30"/>
  <c r="C945" i="30"/>
  <c r="H944" i="30"/>
  <c r="F944" i="30"/>
  <c r="E944" i="30"/>
  <c r="D944" i="30"/>
  <c r="C944" i="30"/>
  <c r="H943" i="30"/>
  <c r="F943" i="30"/>
  <c r="E943" i="30"/>
  <c r="D943" i="30"/>
  <c r="C943" i="30"/>
  <c r="H942" i="30"/>
  <c r="F942" i="30"/>
  <c r="E942" i="30"/>
  <c r="D942" i="30"/>
  <c r="C942" i="30"/>
  <c r="H933" i="30"/>
  <c r="F933" i="30"/>
  <c r="E933" i="30"/>
  <c r="D933" i="30"/>
  <c r="C933" i="30"/>
  <c r="H932" i="30"/>
  <c r="F932" i="30"/>
  <c r="E932" i="30"/>
  <c r="D932" i="30"/>
  <c r="C932" i="30"/>
  <c r="H941" i="30"/>
  <c r="F941" i="30"/>
  <c r="E941" i="30"/>
  <c r="D941" i="30"/>
  <c r="C941" i="30"/>
  <c r="H940" i="30"/>
  <c r="F940" i="30"/>
  <c r="E940" i="30"/>
  <c r="D940" i="30"/>
  <c r="C940" i="30"/>
  <c r="H928" i="30"/>
  <c r="F928" i="30"/>
  <c r="E928" i="30"/>
  <c r="D928" i="30"/>
  <c r="C928" i="30"/>
  <c r="H939" i="30"/>
  <c r="F939" i="30"/>
  <c r="E939" i="30"/>
  <c r="D939" i="30"/>
  <c r="C939" i="30"/>
  <c r="H938" i="30"/>
  <c r="F938" i="30"/>
  <c r="E938" i="30"/>
  <c r="D938" i="30"/>
  <c r="C938" i="30"/>
  <c r="H929" i="30" l="1"/>
  <c r="F929" i="30"/>
  <c r="E929" i="30"/>
  <c r="D929" i="30"/>
  <c r="C929" i="30"/>
  <c r="H937" i="30"/>
  <c r="F937" i="30"/>
  <c r="E937" i="30"/>
  <c r="D937" i="30"/>
  <c r="C937" i="30"/>
  <c r="H936" i="30"/>
  <c r="F936" i="30"/>
  <c r="E936" i="30"/>
  <c r="D936" i="30"/>
  <c r="C936" i="30"/>
  <c r="H931" i="30"/>
  <c r="F931" i="30"/>
  <c r="E931" i="30"/>
  <c r="D931" i="30"/>
  <c r="C931" i="30"/>
  <c r="H153" i="30"/>
  <c r="F153" i="30"/>
  <c r="E153" i="30"/>
  <c r="D153" i="30"/>
  <c r="C153" i="30"/>
  <c r="H171" i="30"/>
  <c r="F171" i="30"/>
  <c r="E171" i="30"/>
  <c r="D171" i="30"/>
  <c r="C171" i="30"/>
  <c r="H170" i="30"/>
  <c r="F170" i="30"/>
  <c r="E170" i="30"/>
  <c r="D170" i="30"/>
  <c r="C170" i="30"/>
  <c r="H169" i="30"/>
  <c r="F169" i="30"/>
  <c r="E169" i="30"/>
  <c r="D169" i="30"/>
  <c r="C169" i="30"/>
  <c r="H168" i="30"/>
  <c r="F168" i="30"/>
  <c r="E168" i="30"/>
  <c r="D168" i="30"/>
  <c r="C168" i="30"/>
  <c r="H167" i="30"/>
  <c r="F167" i="30"/>
  <c r="E167" i="30"/>
  <c r="D167" i="30"/>
  <c r="C167" i="30"/>
  <c r="H166" i="30"/>
  <c r="F166" i="30"/>
  <c r="E166" i="30"/>
  <c r="D166" i="30"/>
  <c r="C166" i="30"/>
  <c r="H144" i="30"/>
  <c r="F144" i="30"/>
  <c r="E144" i="30"/>
  <c r="D144" i="30"/>
  <c r="C144" i="30"/>
  <c r="H165" i="30"/>
  <c r="F165" i="30"/>
  <c r="E165" i="30"/>
  <c r="D165" i="30"/>
  <c r="C165" i="30"/>
  <c r="H164" i="30"/>
  <c r="F164" i="30"/>
  <c r="E164" i="30"/>
  <c r="D164" i="30"/>
  <c r="C164" i="30"/>
  <c r="H162" i="30"/>
  <c r="F162" i="30"/>
  <c r="E162" i="30"/>
  <c r="D162" i="30"/>
  <c r="C162" i="30"/>
  <c r="H161" i="30"/>
  <c r="F161" i="30"/>
  <c r="E161" i="30"/>
  <c r="D161" i="30"/>
  <c r="C161" i="30"/>
  <c r="H160" i="30"/>
  <c r="F160" i="30"/>
  <c r="E160" i="30"/>
  <c r="D160" i="30"/>
  <c r="C160" i="30"/>
  <c r="H152" i="30"/>
  <c r="F152" i="30"/>
  <c r="E152" i="30"/>
  <c r="D152" i="30"/>
  <c r="C152" i="30"/>
  <c r="H146" i="30"/>
  <c r="F146" i="30"/>
  <c r="E146" i="30"/>
  <c r="D146" i="30"/>
  <c r="C146" i="30"/>
  <c r="H159" i="30"/>
  <c r="F159" i="30"/>
  <c r="E159" i="30"/>
  <c r="D159" i="30"/>
  <c r="C159" i="30"/>
  <c r="H145" i="30"/>
  <c r="F145" i="30"/>
  <c r="E145" i="30"/>
  <c r="D145" i="30"/>
  <c r="C145" i="30"/>
  <c r="H158" i="30"/>
  <c r="F158" i="30"/>
  <c r="E158" i="30"/>
  <c r="D158" i="30"/>
  <c r="C158" i="30"/>
  <c r="H157" i="30"/>
  <c r="F157" i="30"/>
  <c r="E157" i="30"/>
  <c r="D157" i="30"/>
  <c r="C157" i="30"/>
  <c r="H156" i="30"/>
  <c r="F156" i="30"/>
  <c r="E156" i="30"/>
  <c r="D156" i="30"/>
  <c r="C156" i="30"/>
  <c r="H147" i="30"/>
  <c r="F147" i="30"/>
  <c r="E147" i="30"/>
  <c r="D147" i="30"/>
  <c r="C147" i="30"/>
  <c r="H151" i="30"/>
  <c r="F151" i="30"/>
  <c r="E151" i="30"/>
  <c r="D151" i="30"/>
  <c r="C151" i="30"/>
  <c r="H150" i="30"/>
  <c r="F150" i="30"/>
  <c r="E150" i="30"/>
  <c r="D150" i="30"/>
  <c r="C150" i="30"/>
  <c r="H149" i="30"/>
  <c r="F149" i="30"/>
  <c r="E149" i="30"/>
  <c r="D149" i="30"/>
  <c r="C149" i="30"/>
  <c r="H154" i="30"/>
  <c r="F154" i="30"/>
  <c r="E154" i="30"/>
  <c r="D154" i="30"/>
  <c r="C154" i="30"/>
  <c r="C783" i="30" l="1"/>
  <c r="D795" i="30" l="1"/>
  <c r="C790" i="30"/>
  <c r="H797" i="30" l="1"/>
  <c r="F797" i="30"/>
  <c r="E797" i="30"/>
  <c r="D797" i="30"/>
  <c r="C797" i="30"/>
  <c r="H796" i="30"/>
  <c r="F796" i="30"/>
  <c r="E796" i="30"/>
  <c r="D796" i="30"/>
  <c r="C796" i="30"/>
  <c r="H792" i="30"/>
  <c r="F792" i="30"/>
  <c r="E792" i="30"/>
  <c r="D792" i="30"/>
  <c r="C792" i="30"/>
  <c r="H794" i="30"/>
  <c r="F794" i="30"/>
  <c r="E794" i="30"/>
  <c r="D794" i="30"/>
  <c r="C794" i="30"/>
  <c r="H827" i="30"/>
  <c r="F827" i="30"/>
  <c r="E827" i="30"/>
  <c r="D827" i="30"/>
  <c r="C827" i="30"/>
  <c r="H826" i="30"/>
  <c r="F826" i="30"/>
  <c r="E826" i="30"/>
  <c r="D826" i="30"/>
  <c r="C826" i="30"/>
  <c r="H790" i="30" l="1"/>
  <c r="F790" i="30"/>
  <c r="E790" i="30"/>
  <c r="D790" i="30"/>
  <c r="H825" i="30"/>
  <c r="F825" i="30"/>
  <c r="E825" i="30"/>
  <c r="D825" i="30"/>
  <c r="C825" i="30"/>
  <c r="H824" i="30"/>
  <c r="F824" i="30"/>
  <c r="E824" i="30"/>
  <c r="D824" i="30"/>
  <c r="C824" i="30"/>
  <c r="H823" i="30"/>
  <c r="F823" i="30"/>
  <c r="E823" i="30"/>
  <c r="D823" i="30"/>
  <c r="C823" i="30"/>
  <c r="H822" i="30"/>
  <c r="F822" i="30"/>
  <c r="E822" i="30"/>
  <c r="D822" i="30"/>
  <c r="C822" i="30"/>
  <c r="H821" i="30"/>
  <c r="F821" i="30"/>
  <c r="E821" i="30"/>
  <c r="D821" i="30"/>
  <c r="C821" i="30"/>
  <c r="H820" i="30"/>
  <c r="F820" i="30"/>
  <c r="E820" i="30"/>
  <c r="D820" i="30"/>
  <c r="C820" i="30"/>
  <c r="H819" i="30"/>
  <c r="F819" i="30"/>
  <c r="E819" i="30"/>
  <c r="D819" i="30"/>
  <c r="C819" i="30"/>
  <c r="H818" i="30"/>
  <c r="F818" i="30"/>
  <c r="E818" i="30"/>
  <c r="D818" i="30"/>
  <c r="C818" i="30"/>
  <c r="H817" i="30"/>
  <c r="F817" i="30"/>
  <c r="E817" i="30"/>
  <c r="D817" i="30"/>
  <c r="C817" i="30"/>
  <c r="H816" i="30"/>
  <c r="F816" i="30"/>
  <c r="E816" i="30"/>
  <c r="D816" i="30"/>
  <c r="C816" i="30"/>
  <c r="H791" i="30"/>
  <c r="F791" i="30"/>
  <c r="E791" i="30"/>
  <c r="D791" i="30"/>
  <c r="C791" i="30"/>
  <c r="H815" i="30"/>
  <c r="F815" i="30"/>
  <c r="E815" i="30"/>
  <c r="D815" i="30"/>
  <c r="C815" i="30"/>
  <c r="H814" i="30"/>
  <c r="F814" i="30"/>
  <c r="E814" i="30"/>
  <c r="D814" i="30"/>
  <c r="C814" i="30"/>
  <c r="H813" i="30"/>
  <c r="F813" i="30"/>
  <c r="E813" i="30"/>
  <c r="D813" i="30"/>
  <c r="C813" i="30"/>
  <c r="H812" i="30"/>
  <c r="F812" i="30"/>
  <c r="E812" i="30"/>
  <c r="D812" i="30"/>
  <c r="C812" i="30"/>
  <c r="H811" i="30"/>
  <c r="F811" i="30"/>
  <c r="E811" i="30"/>
  <c r="D811" i="30"/>
  <c r="C811" i="30"/>
  <c r="H810" i="30"/>
  <c r="F810" i="30"/>
  <c r="E810" i="30"/>
  <c r="D810" i="30"/>
  <c r="C810" i="30"/>
  <c r="H809" i="30"/>
  <c r="F809" i="30"/>
  <c r="E809" i="30"/>
  <c r="D809" i="30"/>
  <c r="C809" i="30"/>
  <c r="H808" i="30"/>
  <c r="F808" i="30"/>
  <c r="E808" i="30"/>
  <c r="D808" i="30"/>
  <c r="C808" i="30"/>
  <c r="H807" i="30"/>
  <c r="F807" i="30"/>
  <c r="E807" i="30"/>
  <c r="D807" i="30"/>
  <c r="C807" i="30"/>
  <c r="H806" i="30"/>
  <c r="F806" i="30"/>
  <c r="E806" i="30"/>
  <c r="D806" i="30"/>
  <c r="C806" i="30"/>
  <c r="H805" i="30"/>
  <c r="F805" i="30"/>
  <c r="E805" i="30"/>
  <c r="D805" i="30"/>
  <c r="C805" i="30"/>
  <c r="H804" i="30"/>
  <c r="F804" i="30"/>
  <c r="E804" i="30"/>
  <c r="D804" i="30"/>
  <c r="C804" i="30"/>
  <c r="H803" i="30"/>
  <c r="F803" i="30"/>
  <c r="E803" i="30"/>
  <c r="D803" i="30"/>
  <c r="C803" i="30"/>
  <c r="H802" i="30"/>
  <c r="F802" i="30"/>
  <c r="E802" i="30"/>
  <c r="D802" i="30"/>
  <c r="C802" i="30"/>
  <c r="H801" i="30"/>
  <c r="F801" i="30"/>
  <c r="E801" i="30"/>
  <c r="D801" i="30"/>
  <c r="C801" i="30"/>
  <c r="H795" i="30"/>
  <c r="F795" i="30"/>
  <c r="E795" i="30"/>
  <c r="C795" i="30"/>
  <c r="H793" i="30"/>
  <c r="F793" i="30"/>
  <c r="E793" i="30"/>
  <c r="D793" i="30"/>
  <c r="C793" i="30"/>
  <c r="H800" i="30"/>
  <c r="F800" i="30"/>
  <c r="E800" i="30"/>
  <c r="D800" i="30"/>
  <c r="C800" i="30"/>
  <c r="H799" i="30"/>
  <c r="F799" i="30"/>
  <c r="E799" i="30"/>
  <c r="D799" i="30"/>
  <c r="C799" i="30"/>
  <c r="H798" i="30"/>
  <c r="F798" i="30"/>
  <c r="E798" i="30"/>
  <c r="D798" i="30"/>
  <c r="C798" i="30"/>
  <c r="H763" i="30"/>
  <c r="F763" i="30"/>
  <c r="E763" i="30"/>
  <c r="D763" i="30"/>
  <c r="C763" i="30"/>
  <c r="H789" i="30"/>
  <c r="F789" i="30"/>
  <c r="E789" i="30"/>
  <c r="D789" i="30"/>
  <c r="C789" i="30"/>
  <c r="H788" i="30"/>
  <c r="F788" i="30"/>
  <c r="E788" i="30"/>
  <c r="D788" i="30"/>
  <c r="C788" i="30"/>
  <c r="H787" i="30"/>
  <c r="F787" i="30"/>
  <c r="E787" i="30"/>
  <c r="D787" i="30"/>
  <c r="C787" i="30"/>
  <c r="H762" i="30"/>
  <c r="F762" i="30"/>
  <c r="E762" i="30"/>
  <c r="D762" i="30"/>
  <c r="C762" i="30"/>
  <c r="H786" i="30"/>
  <c r="F786" i="30"/>
  <c r="E786" i="30"/>
  <c r="D786" i="30"/>
  <c r="C786" i="30"/>
  <c r="H785" i="30"/>
  <c r="F785" i="30"/>
  <c r="E785" i="30"/>
  <c r="D785" i="30"/>
  <c r="C785" i="30"/>
  <c r="H784" i="30"/>
  <c r="F784" i="30"/>
  <c r="E784" i="30"/>
  <c r="D784" i="30"/>
  <c r="C784" i="30"/>
  <c r="H783" i="30"/>
  <c r="F783" i="30"/>
  <c r="E783" i="30"/>
  <c r="D783" i="30"/>
  <c r="H782" i="30"/>
  <c r="F782" i="30"/>
  <c r="E782" i="30"/>
  <c r="D782" i="30"/>
  <c r="C782" i="30"/>
  <c r="H781" i="30"/>
  <c r="F781" i="30"/>
  <c r="E781" i="30"/>
  <c r="D781" i="30"/>
  <c r="C781" i="30"/>
  <c r="H780" i="30"/>
  <c r="F780" i="30"/>
  <c r="E780" i="30"/>
  <c r="D780" i="30"/>
  <c r="C780" i="30"/>
  <c r="H779" i="30"/>
  <c r="F779" i="30"/>
  <c r="E779" i="30"/>
  <c r="D779" i="30"/>
  <c r="C779" i="30"/>
  <c r="H778" i="30"/>
  <c r="F778" i="30"/>
  <c r="E778" i="30"/>
  <c r="D778" i="30"/>
  <c r="C778" i="30"/>
  <c r="H777" i="30"/>
  <c r="F777" i="30"/>
  <c r="E777" i="30"/>
  <c r="D777" i="30"/>
  <c r="C777" i="30"/>
  <c r="H776" i="30"/>
  <c r="F776" i="30"/>
  <c r="E776" i="30"/>
  <c r="D776" i="30"/>
  <c r="C776" i="30"/>
  <c r="H775" i="30"/>
  <c r="F775" i="30"/>
  <c r="E775" i="30"/>
  <c r="D775" i="30"/>
  <c r="C775" i="30"/>
  <c r="H774" i="30"/>
  <c r="F774" i="30"/>
  <c r="E774" i="30"/>
  <c r="D774" i="30"/>
  <c r="C774" i="30"/>
  <c r="H773" i="30"/>
  <c r="F773" i="30"/>
  <c r="E773" i="30"/>
  <c r="D773" i="30"/>
  <c r="C773" i="30"/>
  <c r="H772" i="30"/>
  <c r="F772" i="30"/>
  <c r="E772" i="30"/>
  <c r="D772" i="30"/>
  <c r="C772" i="30"/>
  <c r="H771" i="30"/>
  <c r="F771" i="30"/>
  <c r="E771" i="30"/>
  <c r="D771" i="30"/>
  <c r="C771" i="30"/>
  <c r="H770" i="30"/>
  <c r="F770" i="30"/>
  <c r="E770" i="30"/>
  <c r="D770" i="30"/>
  <c r="C770" i="30"/>
  <c r="H769" i="30"/>
  <c r="F769" i="30"/>
  <c r="E769" i="30"/>
  <c r="D769" i="30"/>
  <c r="C769" i="30"/>
  <c r="H768" i="30"/>
  <c r="F768" i="30"/>
  <c r="E768" i="30"/>
  <c r="D768" i="30"/>
  <c r="C768" i="30"/>
  <c r="H767" i="30"/>
  <c r="F767" i="30"/>
  <c r="E767" i="30"/>
  <c r="D767" i="30"/>
  <c r="C767" i="30"/>
  <c r="H766" i="30"/>
  <c r="F766" i="30"/>
  <c r="E766" i="30"/>
  <c r="D766" i="30"/>
  <c r="C766" i="30"/>
  <c r="H765" i="30"/>
  <c r="F765" i="30"/>
  <c r="E765" i="30"/>
  <c r="D765" i="30"/>
  <c r="C765" i="30"/>
  <c r="H764" i="30"/>
  <c r="F764" i="30"/>
  <c r="E764" i="30"/>
  <c r="D764" i="30"/>
  <c r="C764" i="30"/>
  <c r="H2498" i="30"/>
  <c r="F2498" i="30"/>
  <c r="E2498" i="30"/>
  <c r="D2498" i="30"/>
  <c r="C2498" i="30"/>
  <c r="H2497" i="30"/>
  <c r="F2497" i="30"/>
  <c r="E2497" i="30"/>
  <c r="D2497" i="30"/>
  <c r="C2497" i="30"/>
  <c r="H2496" i="30"/>
  <c r="F2496" i="30"/>
  <c r="E2496" i="30"/>
  <c r="D2496" i="30"/>
  <c r="C2496" i="30"/>
  <c r="H2495" i="30"/>
  <c r="F2495" i="30"/>
  <c r="E2495" i="30"/>
  <c r="D2495" i="30"/>
  <c r="C2495" i="30"/>
  <c r="H2494" i="30"/>
  <c r="F2494" i="30"/>
  <c r="E2494" i="30"/>
  <c r="D2494" i="30"/>
  <c r="C2494" i="30"/>
  <c r="H2493" i="30"/>
  <c r="F2493" i="30"/>
  <c r="E2493" i="30"/>
  <c r="D2493" i="30"/>
  <c r="C2493" i="30"/>
  <c r="H2492" i="30"/>
  <c r="F2492" i="30"/>
  <c r="E2492" i="30"/>
  <c r="D2492" i="30"/>
  <c r="C2492" i="30"/>
  <c r="H2491" i="30"/>
  <c r="F2491" i="30"/>
  <c r="E2491" i="30"/>
  <c r="D2491" i="30"/>
  <c r="C2491" i="30"/>
  <c r="H2490" i="30"/>
  <c r="F2490" i="30"/>
  <c r="E2490" i="30"/>
  <c r="D2490" i="30"/>
  <c r="C2490" i="30"/>
  <c r="H734" i="30"/>
  <c r="F734" i="30"/>
  <c r="E734" i="30"/>
  <c r="D734" i="30"/>
  <c r="C734" i="30"/>
  <c r="H761" i="30"/>
  <c r="F761" i="30"/>
  <c r="E761" i="30"/>
  <c r="D761" i="30"/>
  <c r="C761" i="30"/>
  <c r="H760" i="30"/>
  <c r="F760" i="30"/>
  <c r="E760" i="30"/>
  <c r="D760" i="30"/>
  <c r="C760" i="30"/>
  <c r="H759" i="30"/>
  <c r="F759" i="30"/>
  <c r="E759" i="30"/>
  <c r="D759" i="30"/>
  <c r="C759" i="30"/>
  <c r="H733" i="30"/>
  <c r="F733" i="30"/>
  <c r="E733" i="30"/>
  <c r="D733" i="30"/>
  <c r="C733" i="30"/>
  <c r="H758" i="30"/>
  <c r="F758" i="30"/>
  <c r="E758" i="30"/>
  <c r="D758" i="30"/>
  <c r="C758" i="30"/>
  <c r="H757" i="30"/>
  <c r="F757" i="30"/>
  <c r="E757" i="30"/>
  <c r="D757" i="30"/>
  <c r="C757" i="30"/>
  <c r="H756" i="30"/>
  <c r="F756" i="30"/>
  <c r="E756" i="30"/>
  <c r="D756" i="30"/>
  <c r="C756" i="30"/>
  <c r="H755" i="30"/>
  <c r="F755" i="30"/>
  <c r="E755" i="30"/>
  <c r="D755" i="30"/>
  <c r="C755" i="30"/>
  <c r="H754" i="30"/>
  <c r="F754" i="30"/>
  <c r="E754" i="30"/>
  <c r="D754" i="30"/>
  <c r="C754" i="30"/>
  <c r="H753" i="30" l="1"/>
  <c r="F753" i="30"/>
  <c r="E753" i="30"/>
  <c r="D753" i="30"/>
  <c r="C753" i="30"/>
  <c r="H752" i="30"/>
  <c r="F752" i="30"/>
  <c r="E752" i="30"/>
  <c r="D752" i="30"/>
  <c r="C752" i="30"/>
  <c r="H751" i="30"/>
  <c r="F751" i="30"/>
  <c r="E751" i="30"/>
  <c r="D751" i="30"/>
  <c r="C751" i="30"/>
  <c r="H750" i="30"/>
  <c r="F750" i="30"/>
  <c r="E750" i="30"/>
  <c r="D750" i="30"/>
  <c r="C750" i="30"/>
  <c r="H749" i="30"/>
  <c r="F749" i="30"/>
  <c r="E749" i="30"/>
  <c r="D749" i="30"/>
  <c r="C749" i="30"/>
  <c r="H748" i="30" l="1"/>
  <c r="F748" i="30"/>
  <c r="E748" i="30"/>
  <c r="D748" i="30"/>
  <c r="C748" i="30"/>
  <c r="H747" i="30"/>
  <c r="F747" i="30"/>
  <c r="E747" i="30"/>
  <c r="D747" i="30"/>
  <c r="C747" i="30"/>
  <c r="H746" i="30"/>
  <c r="F746" i="30"/>
  <c r="E746" i="30"/>
  <c r="D746" i="30"/>
  <c r="C746" i="30"/>
  <c r="H745" i="30"/>
  <c r="F745" i="30"/>
  <c r="E745" i="30"/>
  <c r="D745" i="30"/>
  <c r="C745" i="30"/>
  <c r="H744" i="30"/>
  <c r="F744" i="30"/>
  <c r="E744" i="30"/>
  <c r="D744" i="30"/>
  <c r="C744" i="30"/>
  <c r="H743" i="30"/>
  <c r="F743" i="30"/>
  <c r="E743" i="30"/>
  <c r="D743" i="30"/>
  <c r="C743" i="30"/>
  <c r="H742" i="30"/>
  <c r="F742" i="30"/>
  <c r="E742" i="30"/>
  <c r="D742" i="30"/>
  <c r="C742" i="30"/>
  <c r="H741" i="30"/>
  <c r="F741" i="30"/>
  <c r="E741" i="30"/>
  <c r="D741" i="30"/>
  <c r="C741" i="30"/>
  <c r="H740" i="30"/>
  <c r="F740" i="30"/>
  <c r="E740" i="30"/>
  <c r="D740" i="30"/>
  <c r="C740" i="30"/>
  <c r="H739" i="30"/>
  <c r="F739" i="30"/>
  <c r="E739" i="30"/>
  <c r="D739" i="30"/>
  <c r="C739" i="30"/>
  <c r="H738" i="30"/>
  <c r="F738" i="30"/>
  <c r="E738" i="30"/>
  <c r="D738" i="30"/>
  <c r="C738" i="30"/>
  <c r="H737" i="30"/>
  <c r="F737" i="30"/>
  <c r="E737" i="30"/>
  <c r="D737" i="30"/>
  <c r="C737" i="30"/>
  <c r="H736" i="30"/>
  <c r="F736" i="30"/>
  <c r="E736" i="30"/>
  <c r="D736" i="30"/>
  <c r="C736" i="30"/>
  <c r="H735" i="30"/>
  <c r="F735" i="30"/>
  <c r="E735" i="30"/>
  <c r="D735" i="30"/>
  <c r="C735" i="30"/>
  <c r="H925" i="30"/>
  <c r="F925" i="30"/>
  <c r="E925" i="30"/>
  <c r="D925" i="30"/>
  <c r="C925" i="30"/>
  <c r="H924" i="30"/>
  <c r="F924" i="30"/>
  <c r="E924" i="30"/>
  <c r="D924" i="30"/>
  <c r="C924" i="30"/>
  <c r="H923" i="30"/>
  <c r="F923" i="30"/>
  <c r="E923" i="30"/>
  <c r="D923" i="30"/>
  <c r="C923" i="30"/>
  <c r="H907" i="30"/>
  <c r="F907" i="30"/>
  <c r="E907" i="30"/>
  <c r="D907" i="30"/>
  <c r="C907" i="30"/>
  <c r="H511" i="30"/>
  <c r="F511" i="30"/>
  <c r="E511" i="30"/>
  <c r="D511" i="30"/>
  <c r="C511" i="30"/>
  <c r="H492" i="30"/>
  <c r="F492" i="30"/>
  <c r="E492" i="30"/>
  <c r="D492" i="30"/>
  <c r="C492" i="30"/>
  <c r="H621" i="30"/>
  <c r="F621" i="30"/>
  <c r="E621" i="30"/>
  <c r="D621" i="30"/>
  <c r="C621" i="30"/>
  <c r="H576" i="30"/>
  <c r="F576" i="30"/>
  <c r="E576" i="30"/>
  <c r="D576" i="30"/>
  <c r="C576" i="30"/>
  <c r="H551" i="30"/>
  <c r="F551" i="30"/>
  <c r="E551" i="30"/>
  <c r="D551" i="30"/>
  <c r="C551" i="30"/>
  <c r="H685" i="30"/>
  <c r="F685" i="30"/>
  <c r="E685" i="30"/>
  <c r="D685" i="30"/>
  <c r="C685" i="30"/>
  <c r="H653" i="30"/>
  <c r="F653" i="30"/>
  <c r="E653" i="30"/>
  <c r="D653" i="30"/>
  <c r="C653" i="30"/>
  <c r="H141" i="30"/>
  <c r="F141" i="30"/>
  <c r="E141" i="30"/>
  <c r="D141" i="30"/>
  <c r="C141" i="30"/>
  <c r="H101" i="30"/>
  <c r="F101" i="30"/>
  <c r="E101" i="30"/>
  <c r="D101" i="30"/>
  <c r="C101" i="30"/>
  <c r="H922" i="30" l="1"/>
  <c r="F922" i="30"/>
  <c r="E922" i="30"/>
  <c r="D922" i="30"/>
  <c r="C922" i="30"/>
  <c r="H921" i="30"/>
  <c r="F921" i="30"/>
  <c r="E921" i="30"/>
  <c r="D921" i="30"/>
  <c r="C921" i="30"/>
  <c r="H920" i="30"/>
  <c r="F920" i="30"/>
  <c r="E920" i="30"/>
  <c r="D920" i="30"/>
  <c r="C920" i="30"/>
  <c r="H919" i="30"/>
  <c r="F919" i="30"/>
  <c r="E919" i="30"/>
  <c r="D919" i="30"/>
  <c r="C919" i="30"/>
  <c r="H918" i="30"/>
  <c r="F918" i="30"/>
  <c r="E918" i="30"/>
  <c r="D918" i="30"/>
  <c r="C918" i="30"/>
  <c r="H917" i="30"/>
  <c r="F917" i="30"/>
  <c r="E917" i="30"/>
  <c r="D917" i="30"/>
  <c r="C917" i="30"/>
  <c r="H916" i="30"/>
  <c r="F916" i="30"/>
  <c r="E916" i="30"/>
  <c r="D916" i="30"/>
  <c r="C916" i="30"/>
  <c r="H915" i="30"/>
  <c r="F915" i="30"/>
  <c r="E915" i="30"/>
  <c r="D915" i="30"/>
  <c r="C915" i="30"/>
  <c r="H901" i="30"/>
  <c r="F901" i="30"/>
  <c r="E901" i="30"/>
  <c r="D901" i="30"/>
  <c r="C901" i="30"/>
  <c r="H905" i="30"/>
  <c r="F905" i="30"/>
  <c r="E905" i="30"/>
  <c r="D905" i="30"/>
  <c r="C905" i="30"/>
  <c r="H914" i="30"/>
  <c r="F914" i="30"/>
  <c r="E914" i="30"/>
  <c r="D914" i="30"/>
  <c r="C914" i="30"/>
  <c r="H913" i="30"/>
  <c r="F913" i="30"/>
  <c r="E913" i="30"/>
  <c r="D913" i="30"/>
  <c r="C913" i="30"/>
  <c r="H912" i="30"/>
  <c r="F912" i="30"/>
  <c r="E912" i="30"/>
  <c r="D912" i="30"/>
  <c r="C912" i="30"/>
  <c r="H904" i="30"/>
  <c r="F904" i="30"/>
  <c r="E904" i="30"/>
  <c r="D904" i="30"/>
  <c r="C904" i="30"/>
  <c r="H911" i="30"/>
  <c r="F911" i="30"/>
  <c r="E911" i="30"/>
  <c r="D911" i="30"/>
  <c r="C911" i="30"/>
  <c r="H910" i="30"/>
  <c r="F910" i="30"/>
  <c r="E910" i="30"/>
  <c r="D910" i="30"/>
  <c r="C910" i="30"/>
  <c r="H902" i="30"/>
  <c r="F902" i="30"/>
  <c r="E902" i="30"/>
  <c r="D902" i="30"/>
  <c r="C902" i="30"/>
  <c r="H909" i="30"/>
  <c r="F909" i="30"/>
  <c r="E909" i="30"/>
  <c r="D909" i="30"/>
  <c r="C909" i="30"/>
  <c r="H908" i="30"/>
  <c r="F908" i="30"/>
  <c r="E908" i="30"/>
  <c r="D908" i="30"/>
  <c r="C908" i="30"/>
  <c r="H906" i="30"/>
  <c r="F906" i="30"/>
  <c r="E906" i="30"/>
  <c r="D906" i="30"/>
  <c r="C906" i="30"/>
  <c r="H903" i="30"/>
  <c r="F903" i="30"/>
  <c r="E903" i="30"/>
  <c r="D903" i="30"/>
  <c r="C903" i="30"/>
  <c r="H684" i="30"/>
  <c r="F684" i="30"/>
  <c r="E684" i="30"/>
  <c r="D684" i="30"/>
  <c r="C684" i="30"/>
  <c r="H652" i="30"/>
  <c r="F652" i="30"/>
  <c r="E652" i="30"/>
  <c r="D652" i="30"/>
  <c r="C652" i="30"/>
  <c r="H2447" i="30"/>
  <c r="F2447" i="30"/>
  <c r="E2447" i="30"/>
  <c r="D2447" i="30"/>
  <c r="C2447" i="30"/>
  <c r="H2448" i="30"/>
  <c r="F2448" i="30"/>
  <c r="E2448" i="30"/>
  <c r="D2448" i="30"/>
  <c r="C2448" i="30"/>
  <c r="H2459" i="30"/>
  <c r="F2459" i="30"/>
  <c r="E2459" i="30"/>
  <c r="D2459" i="30"/>
  <c r="C2459" i="30"/>
  <c r="H2458" i="30"/>
  <c r="F2458" i="30"/>
  <c r="E2458" i="30"/>
  <c r="D2458" i="30"/>
  <c r="C2458" i="30"/>
  <c r="H2457" i="30"/>
  <c r="F2457" i="30"/>
  <c r="E2457" i="30"/>
  <c r="D2457" i="30"/>
  <c r="C2457" i="30"/>
  <c r="H2456" i="30"/>
  <c r="F2456" i="30"/>
  <c r="E2456" i="30"/>
  <c r="D2456" i="30"/>
  <c r="C2456" i="30"/>
  <c r="H2355" i="30"/>
  <c r="F2355" i="30"/>
  <c r="E2355" i="30"/>
  <c r="D2355" i="30"/>
  <c r="C2355" i="30"/>
  <c r="H319" i="30" l="1"/>
  <c r="F319" i="30"/>
  <c r="E319" i="30"/>
  <c r="D319" i="30"/>
  <c r="C319" i="30"/>
  <c r="H288" i="30"/>
  <c r="F288" i="30"/>
  <c r="E288" i="30"/>
  <c r="D288" i="30"/>
  <c r="C288" i="30"/>
  <c r="H262" i="30"/>
  <c r="F262" i="30"/>
  <c r="E262" i="30"/>
  <c r="D262" i="30"/>
  <c r="C262" i="30"/>
  <c r="D202" i="30"/>
  <c r="H202" i="30"/>
  <c r="F202" i="30"/>
  <c r="E202" i="30"/>
  <c r="C202" i="30"/>
  <c r="H233" i="30"/>
  <c r="F233" i="30"/>
  <c r="E233" i="30"/>
  <c r="D233" i="30"/>
  <c r="C233" i="30"/>
  <c r="H405" i="30"/>
  <c r="F405" i="30"/>
  <c r="E405" i="30"/>
  <c r="D405" i="30"/>
  <c r="C405" i="30"/>
  <c r="H404" i="30"/>
  <c r="F404" i="30"/>
  <c r="E404" i="30"/>
  <c r="D404" i="30"/>
  <c r="C404" i="30"/>
  <c r="H376" i="30"/>
  <c r="F376" i="30"/>
  <c r="E376" i="30"/>
  <c r="D376" i="30"/>
  <c r="C376" i="30"/>
  <c r="H375" i="30"/>
  <c r="F375" i="30"/>
  <c r="E375" i="30"/>
  <c r="D375" i="30"/>
  <c r="C375" i="30"/>
  <c r="H347" i="30"/>
  <c r="F347" i="30"/>
  <c r="E347" i="30"/>
  <c r="D347" i="30"/>
  <c r="C347" i="30"/>
  <c r="H346" i="30"/>
  <c r="F346" i="30"/>
  <c r="E346" i="30"/>
  <c r="D346" i="30"/>
  <c r="C346" i="30"/>
  <c r="H727" i="30"/>
  <c r="F727" i="30"/>
  <c r="E727" i="30"/>
  <c r="D727" i="30"/>
  <c r="C727" i="30"/>
  <c r="H706" i="30"/>
  <c r="F706" i="30"/>
  <c r="E706" i="30"/>
  <c r="D706" i="30"/>
  <c r="C706" i="30"/>
  <c r="H59" i="30" l="1"/>
  <c r="F59" i="30"/>
  <c r="E59" i="30"/>
  <c r="D59" i="30"/>
  <c r="C59" i="30"/>
  <c r="H26" i="30"/>
  <c r="F26" i="30"/>
  <c r="E26" i="30"/>
  <c r="D26" i="30"/>
  <c r="C26" i="30"/>
  <c r="H2455" i="30" l="1"/>
  <c r="F2455" i="30"/>
  <c r="E2455" i="30"/>
  <c r="D2455" i="30"/>
  <c r="C2455" i="30"/>
  <c r="H2454" i="30"/>
  <c r="F2454" i="30"/>
  <c r="E2454" i="30"/>
  <c r="D2454" i="30"/>
  <c r="C2454" i="30"/>
  <c r="H2453" i="30"/>
  <c r="F2453" i="30"/>
  <c r="E2453" i="30"/>
  <c r="D2453" i="30"/>
  <c r="C2453" i="30"/>
  <c r="H2452" i="30"/>
  <c r="F2452" i="30"/>
  <c r="E2452" i="30"/>
  <c r="D2452" i="30"/>
  <c r="C2452" i="30"/>
  <c r="H2451" i="30"/>
  <c r="F2451" i="30"/>
  <c r="E2451" i="30"/>
  <c r="D2451" i="30"/>
  <c r="C2451" i="30"/>
  <c r="H2450" i="30"/>
  <c r="F2450" i="30"/>
  <c r="E2450" i="30"/>
  <c r="D2450" i="30"/>
  <c r="C2450" i="30"/>
  <c r="H2449" i="30"/>
  <c r="F2449" i="30"/>
  <c r="E2449" i="30"/>
  <c r="D2449" i="30"/>
  <c r="C2449" i="30"/>
  <c r="H2460" i="30"/>
  <c r="F2460" i="30"/>
  <c r="E2460" i="30"/>
  <c r="D2460" i="30"/>
  <c r="C2460" i="30"/>
  <c r="H2461" i="30"/>
  <c r="F2461" i="30"/>
  <c r="E2461" i="30"/>
  <c r="D2461" i="30"/>
  <c r="C2461" i="30"/>
  <c r="H2471" i="30"/>
  <c r="F2471" i="30"/>
  <c r="E2471" i="30"/>
  <c r="D2471" i="30"/>
  <c r="C2471" i="30"/>
  <c r="H2470" i="30"/>
  <c r="F2470" i="30"/>
  <c r="E2470" i="30"/>
  <c r="D2470" i="30"/>
  <c r="C2470" i="30"/>
  <c r="H2469" i="30"/>
  <c r="F2469" i="30"/>
  <c r="E2469" i="30"/>
  <c r="D2469" i="30"/>
  <c r="C2469" i="30"/>
  <c r="H2468" i="30"/>
  <c r="F2468" i="30"/>
  <c r="E2468" i="30"/>
  <c r="D2468" i="30"/>
  <c r="C2468" i="30"/>
  <c r="H2467" i="30"/>
  <c r="F2467" i="30"/>
  <c r="E2467" i="30"/>
  <c r="D2467" i="30"/>
  <c r="C2467" i="30"/>
  <c r="H2466" i="30"/>
  <c r="F2466" i="30"/>
  <c r="E2466" i="30"/>
  <c r="D2466" i="30"/>
  <c r="C2466" i="30"/>
  <c r="H2465" i="30"/>
  <c r="F2465" i="30"/>
  <c r="E2465" i="30"/>
  <c r="D2465" i="30"/>
  <c r="C2465" i="30"/>
  <c r="H2464" i="30"/>
  <c r="F2464" i="30"/>
  <c r="E2464" i="30"/>
  <c r="D2464" i="30"/>
  <c r="C2464" i="30"/>
  <c r="H2463" i="30"/>
  <c r="F2463" i="30"/>
  <c r="E2463" i="30"/>
  <c r="D2463" i="30"/>
  <c r="C2463" i="30"/>
  <c r="H2462" i="30"/>
  <c r="F2462" i="30"/>
  <c r="E2462" i="30"/>
  <c r="D2462" i="30"/>
  <c r="C2462" i="30"/>
  <c r="H2354" i="30"/>
  <c r="F2354" i="30"/>
  <c r="E2354" i="30"/>
  <c r="D2354" i="30"/>
  <c r="C2354" i="30"/>
  <c r="H2353" i="30"/>
  <c r="F2353" i="30"/>
  <c r="E2353" i="30"/>
  <c r="D2353" i="30"/>
  <c r="C2353" i="30"/>
  <c r="H2352" i="30"/>
  <c r="F2352" i="30"/>
  <c r="E2352" i="30"/>
  <c r="D2352" i="30"/>
  <c r="C2352" i="30"/>
  <c r="H2351" i="30"/>
  <c r="F2351" i="30"/>
  <c r="E2351" i="30"/>
  <c r="D2351" i="30"/>
  <c r="C2351" i="30"/>
  <c r="H2350" i="30"/>
  <c r="F2350" i="30"/>
  <c r="E2350" i="30"/>
  <c r="D2350" i="30"/>
  <c r="C2350" i="30"/>
  <c r="H2349" i="30"/>
  <c r="F2349" i="30"/>
  <c r="E2349" i="30"/>
  <c r="D2349" i="30"/>
  <c r="C2349" i="30"/>
  <c r="H2348" i="30"/>
  <c r="F2348" i="30"/>
  <c r="E2348" i="30"/>
  <c r="D2348" i="30"/>
  <c r="C2348" i="30"/>
  <c r="H289" i="30"/>
  <c r="F289" i="30"/>
  <c r="E289" i="30"/>
  <c r="D289" i="30"/>
  <c r="C289" i="30"/>
  <c r="H140" i="30"/>
  <c r="F140" i="30"/>
  <c r="E140" i="30"/>
  <c r="D140" i="30"/>
  <c r="C140" i="30"/>
  <c r="H121" i="30"/>
  <c r="F121" i="30"/>
  <c r="E121" i="30"/>
  <c r="D121" i="30"/>
  <c r="C121" i="30"/>
  <c r="H3201" i="30"/>
  <c r="F3201" i="30"/>
  <c r="E3201" i="30"/>
  <c r="D3201" i="30"/>
  <c r="C3201" i="30"/>
  <c r="H88" i="30"/>
  <c r="F88" i="30"/>
  <c r="E88" i="30"/>
  <c r="D88" i="30"/>
  <c r="C88" i="30"/>
  <c r="H61" i="30"/>
  <c r="F61" i="30"/>
  <c r="E61" i="30"/>
  <c r="D61" i="30"/>
  <c r="C61" i="30"/>
  <c r="H56" i="30"/>
  <c r="F56" i="30"/>
  <c r="E56" i="30"/>
  <c r="D56" i="30"/>
  <c r="C56" i="30"/>
  <c r="H28" i="30"/>
  <c r="F28" i="30"/>
  <c r="E28" i="30"/>
  <c r="D28" i="30"/>
  <c r="C28" i="30"/>
  <c r="H732" i="30"/>
  <c r="F732" i="30"/>
  <c r="E732" i="30"/>
  <c r="D732" i="30"/>
  <c r="C732" i="30"/>
  <c r="H731" i="30"/>
  <c r="F731" i="30"/>
  <c r="E731" i="30"/>
  <c r="D731" i="30"/>
  <c r="C731" i="30"/>
  <c r="H730" i="30"/>
  <c r="F730" i="30"/>
  <c r="E730" i="30"/>
  <c r="D730" i="30"/>
  <c r="C730" i="30"/>
  <c r="H729" i="30"/>
  <c r="F729" i="30"/>
  <c r="E729" i="30"/>
  <c r="D729" i="30"/>
  <c r="C729" i="30"/>
  <c r="H728" i="30"/>
  <c r="F728" i="30"/>
  <c r="E728" i="30"/>
  <c r="D728" i="30"/>
  <c r="C728" i="30"/>
  <c r="H711" i="30"/>
  <c r="F711" i="30"/>
  <c r="E711" i="30"/>
  <c r="D711" i="30"/>
  <c r="C711" i="30"/>
  <c r="H710" i="30"/>
  <c r="F710" i="30"/>
  <c r="E710" i="30"/>
  <c r="D710" i="30"/>
  <c r="C710" i="30"/>
  <c r="H709" i="30"/>
  <c r="F709" i="30"/>
  <c r="E709" i="30"/>
  <c r="D709" i="30"/>
  <c r="C709" i="30"/>
  <c r="H708" i="30"/>
  <c r="F708" i="30"/>
  <c r="E708" i="30"/>
  <c r="D708" i="30"/>
  <c r="C708" i="30"/>
  <c r="H707" i="30"/>
  <c r="F707" i="30"/>
  <c r="E707" i="30"/>
  <c r="D707" i="30"/>
  <c r="C707" i="30"/>
  <c r="H87" i="30"/>
  <c r="F87" i="30"/>
  <c r="E87" i="30"/>
  <c r="D87" i="30"/>
  <c r="C87" i="30"/>
  <c r="H55" i="30"/>
  <c r="F55" i="30"/>
  <c r="E55" i="30"/>
  <c r="D55" i="30"/>
  <c r="C55" i="30"/>
  <c r="H3324" i="30"/>
  <c r="F3324" i="30"/>
  <c r="E3324" i="30"/>
  <c r="D3324" i="30"/>
  <c r="C3324" i="30"/>
  <c r="H301" i="30"/>
  <c r="F301" i="30"/>
  <c r="E301" i="30"/>
  <c r="D301" i="30"/>
  <c r="C301" i="30"/>
  <c r="H273" i="30"/>
  <c r="F273" i="30"/>
  <c r="E273" i="30"/>
  <c r="D273" i="30"/>
  <c r="C273" i="30"/>
  <c r="H245" i="30"/>
  <c r="F245" i="30"/>
  <c r="E245" i="30"/>
  <c r="D245" i="30"/>
  <c r="C245" i="30"/>
  <c r="H214" i="30"/>
  <c r="F214" i="30"/>
  <c r="E214" i="30"/>
  <c r="D214" i="30"/>
  <c r="C214" i="30"/>
  <c r="H183" i="30"/>
  <c r="F183" i="30"/>
  <c r="E183" i="30"/>
  <c r="D183" i="30"/>
  <c r="C183" i="30"/>
  <c r="H86" i="30"/>
  <c r="F86" i="30"/>
  <c r="E86" i="30"/>
  <c r="D86" i="30"/>
  <c r="C86" i="30"/>
  <c r="H60" i="30"/>
  <c r="F60" i="30"/>
  <c r="E60" i="30"/>
  <c r="D60" i="30"/>
  <c r="C60" i="30"/>
  <c r="H54" i="30"/>
  <c r="F54" i="30"/>
  <c r="E54" i="30"/>
  <c r="D54" i="30"/>
  <c r="C54" i="30"/>
  <c r="H27" i="30"/>
  <c r="F27" i="30"/>
  <c r="E27" i="30"/>
  <c r="D27" i="30"/>
  <c r="C27" i="30"/>
  <c r="H407" i="30"/>
  <c r="F407" i="30"/>
  <c r="E407" i="30"/>
  <c r="D407" i="30"/>
  <c r="C407" i="30"/>
  <c r="H378" i="30" l="1"/>
  <c r="F378" i="30"/>
  <c r="E378" i="30"/>
  <c r="D378" i="30"/>
  <c r="C378" i="30"/>
  <c r="H349" i="30"/>
  <c r="F349" i="30"/>
  <c r="E349" i="30"/>
  <c r="D349" i="30"/>
  <c r="C349" i="30"/>
  <c r="H406" i="30"/>
  <c r="F406" i="30"/>
  <c r="E406" i="30"/>
  <c r="D406" i="30"/>
  <c r="C406" i="30"/>
  <c r="H377" i="30"/>
  <c r="F377" i="30"/>
  <c r="E377" i="30"/>
  <c r="D377" i="30"/>
  <c r="C377" i="30"/>
  <c r="H348" i="30"/>
  <c r="F348" i="30"/>
  <c r="E348" i="30"/>
  <c r="D348" i="30"/>
  <c r="C348" i="30"/>
  <c r="H139" i="30"/>
  <c r="F139" i="30"/>
  <c r="E139" i="30"/>
  <c r="D139" i="30"/>
  <c r="C139" i="30"/>
  <c r="H120" i="30"/>
  <c r="F120" i="30"/>
  <c r="E120" i="30"/>
  <c r="D120" i="30"/>
  <c r="C120" i="30"/>
  <c r="H318" i="30"/>
  <c r="F318" i="30"/>
  <c r="E318" i="30"/>
  <c r="D318" i="30"/>
  <c r="C318" i="30"/>
  <c r="H317" i="30"/>
  <c r="F317" i="30"/>
  <c r="E317" i="30"/>
  <c r="D317" i="30"/>
  <c r="C317" i="30"/>
  <c r="H316" i="30"/>
  <c r="F316" i="30"/>
  <c r="E316" i="30"/>
  <c r="D316" i="30"/>
  <c r="C316" i="30"/>
  <c r="H315" i="30"/>
  <c r="F315" i="30"/>
  <c r="E315" i="30"/>
  <c r="D315" i="30"/>
  <c r="C315" i="30"/>
  <c r="H314" i="30"/>
  <c r="F314" i="30"/>
  <c r="E314" i="30"/>
  <c r="D314" i="30"/>
  <c r="C314" i="30"/>
  <c r="H292" i="30"/>
  <c r="F292" i="30"/>
  <c r="E292" i="30"/>
  <c r="D292" i="30"/>
  <c r="C292" i="30"/>
  <c r="H313" i="30"/>
  <c r="F313" i="30"/>
  <c r="E313" i="30"/>
  <c r="D313" i="30"/>
  <c r="C313" i="30"/>
  <c r="H312" i="30"/>
  <c r="F312" i="30"/>
  <c r="E312" i="30"/>
  <c r="D312" i="30"/>
  <c r="C312" i="30"/>
  <c r="H311" i="30"/>
  <c r="F311" i="30"/>
  <c r="E311" i="30"/>
  <c r="D311" i="30"/>
  <c r="C311" i="30"/>
  <c r="H310" i="30"/>
  <c r="F310" i="30"/>
  <c r="E310" i="30"/>
  <c r="D310" i="30"/>
  <c r="C310" i="30"/>
  <c r="H309" i="30"/>
  <c r="F309" i="30"/>
  <c r="E309" i="30"/>
  <c r="D309" i="30"/>
  <c r="C309" i="30"/>
  <c r="H308" i="30"/>
  <c r="F308" i="30"/>
  <c r="E308" i="30"/>
  <c r="D308" i="30"/>
  <c r="C308" i="30"/>
  <c r="H300" i="30"/>
  <c r="F300" i="30"/>
  <c r="E300" i="30"/>
  <c r="D300" i="30"/>
  <c r="C300" i="30"/>
  <c r="H294" i="30"/>
  <c r="F294" i="30"/>
  <c r="E294" i="30"/>
  <c r="D294" i="30"/>
  <c r="C294" i="30"/>
  <c r="H307" i="30"/>
  <c r="F307" i="30"/>
  <c r="E307" i="30"/>
  <c r="D307" i="30"/>
  <c r="C307" i="30"/>
  <c r="H293" i="30"/>
  <c r="F293" i="30"/>
  <c r="E293" i="30"/>
  <c r="D293" i="30"/>
  <c r="C293" i="30"/>
  <c r="H306" i="30"/>
  <c r="F306" i="30"/>
  <c r="E306" i="30"/>
  <c r="D306" i="30"/>
  <c r="C306" i="30"/>
  <c r="H305" i="30"/>
  <c r="F305" i="30"/>
  <c r="E305" i="30"/>
  <c r="D305" i="30"/>
  <c r="C305" i="30"/>
  <c r="H304" i="30"/>
  <c r="F304" i="30"/>
  <c r="E304" i="30"/>
  <c r="D304" i="30"/>
  <c r="C304" i="30"/>
  <c r="H295" i="30"/>
  <c r="F295" i="30"/>
  <c r="E295" i="30"/>
  <c r="D295" i="30"/>
  <c r="C295" i="30"/>
  <c r="H299" i="30"/>
  <c r="F299" i="30"/>
  <c r="E299" i="30"/>
  <c r="D299" i="30"/>
  <c r="C299" i="30"/>
  <c r="H298" i="30"/>
  <c r="F298" i="30"/>
  <c r="E298" i="30"/>
  <c r="D298" i="30"/>
  <c r="C298" i="30"/>
  <c r="H297" i="30"/>
  <c r="F297" i="30"/>
  <c r="E297" i="30"/>
  <c r="D297" i="30"/>
  <c r="C297" i="30"/>
  <c r="H302" i="30"/>
  <c r="F302" i="30"/>
  <c r="E302" i="30"/>
  <c r="D302" i="30"/>
  <c r="C302" i="30"/>
  <c r="H287" i="30"/>
  <c r="F287" i="30"/>
  <c r="E287" i="30"/>
  <c r="D287" i="30"/>
  <c r="C287" i="30"/>
  <c r="H286" i="30"/>
  <c r="F286" i="30"/>
  <c r="E286" i="30"/>
  <c r="D286" i="30"/>
  <c r="C286" i="30"/>
  <c r="H285" i="30"/>
  <c r="F285" i="30"/>
  <c r="E285" i="30"/>
  <c r="D285" i="30"/>
  <c r="C285" i="30"/>
  <c r="H264" i="30"/>
  <c r="F264" i="30"/>
  <c r="E264" i="30"/>
  <c r="D264" i="30"/>
  <c r="C264" i="30"/>
  <c r="H284" i="30"/>
  <c r="F284" i="30"/>
  <c r="E284" i="30"/>
  <c r="D284" i="30"/>
  <c r="C284" i="30"/>
  <c r="H283" i="30"/>
  <c r="F283" i="30"/>
  <c r="E283" i="30"/>
  <c r="D283" i="30"/>
  <c r="C283" i="30"/>
  <c r="H282" i="30"/>
  <c r="F282" i="30"/>
  <c r="E282" i="30"/>
  <c r="D282" i="30"/>
  <c r="C282" i="30"/>
  <c r="H281" i="30"/>
  <c r="F281" i="30"/>
  <c r="E281" i="30"/>
  <c r="D281" i="30"/>
  <c r="C281" i="30"/>
  <c r="H280" i="30"/>
  <c r="F280" i="30"/>
  <c r="E280" i="30"/>
  <c r="D280" i="30"/>
  <c r="C280" i="30"/>
  <c r="H272" i="30"/>
  <c r="F272" i="30"/>
  <c r="E272" i="30"/>
  <c r="D272" i="30"/>
  <c r="C272" i="30"/>
  <c r="H266" i="30"/>
  <c r="F266" i="30"/>
  <c r="E266" i="30"/>
  <c r="D266" i="30"/>
  <c r="C266" i="30"/>
  <c r="H279" i="30"/>
  <c r="F279" i="30"/>
  <c r="E279" i="30"/>
  <c r="D279" i="30"/>
  <c r="C279" i="30"/>
  <c r="H265" i="30"/>
  <c r="F265" i="30"/>
  <c r="E265" i="30"/>
  <c r="D265" i="30"/>
  <c r="C265" i="30"/>
  <c r="H278" i="30"/>
  <c r="F278" i="30"/>
  <c r="E278" i="30"/>
  <c r="D278" i="30"/>
  <c r="C278" i="30"/>
  <c r="H277" i="30"/>
  <c r="F277" i="30"/>
  <c r="E277" i="30"/>
  <c r="D277" i="30"/>
  <c r="C277" i="30"/>
  <c r="H276" i="30"/>
  <c r="F276" i="30"/>
  <c r="E276" i="30"/>
  <c r="D276" i="30"/>
  <c r="C276" i="30"/>
  <c r="H267" i="30"/>
  <c r="F267" i="30"/>
  <c r="E267" i="30"/>
  <c r="D267" i="30"/>
  <c r="C267" i="30"/>
  <c r="H271" i="30"/>
  <c r="F271" i="30"/>
  <c r="E271" i="30"/>
  <c r="D271" i="30"/>
  <c r="C271" i="30"/>
  <c r="H270" i="30"/>
  <c r="F270" i="30"/>
  <c r="E270" i="30"/>
  <c r="D270" i="30"/>
  <c r="C270" i="30"/>
  <c r="H269" i="30"/>
  <c r="F269" i="30"/>
  <c r="E269" i="30"/>
  <c r="D269" i="30"/>
  <c r="C269" i="30"/>
  <c r="H274" i="30"/>
  <c r="F274" i="30"/>
  <c r="E274" i="30"/>
  <c r="D274" i="30"/>
  <c r="C274" i="30"/>
  <c r="H138" i="30"/>
  <c r="F138" i="30"/>
  <c r="E138" i="30"/>
  <c r="D138" i="30"/>
  <c r="C138" i="30"/>
  <c r="H137" i="30"/>
  <c r="F137" i="30"/>
  <c r="E137" i="30"/>
  <c r="D137" i="30"/>
  <c r="C137" i="30"/>
  <c r="H136" i="30"/>
  <c r="F136" i="30"/>
  <c r="E136" i="30"/>
  <c r="D136" i="30"/>
  <c r="C136" i="30"/>
  <c r="H135" i="30"/>
  <c r="F135" i="30"/>
  <c r="E135" i="30"/>
  <c r="D135" i="30"/>
  <c r="C135" i="30"/>
  <c r="H126" i="30"/>
  <c r="F126" i="30"/>
  <c r="E126" i="30"/>
  <c r="D126" i="30"/>
  <c r="C126" i="30"/>
  <c r="H134" i="30"/>
  <c r="F134" i="30"/>
  <c r="E134" i="30"/>
  <c r="D134" i="30"/>
  <c r="C134" i="30"/>
  <c r="H133" i="30"/>
  <c r="F133" i="30"/>
  <c r="E133" i="30"/>
  <c r="D133" i="30"/>
  <c r="C133" i="30"/>
  <c r="H132" i="30"/>
  <c r="F132" i="30"/>
  <c r="E132" i="30"/>
  <c r="D132" i="30"/>
  <c r="C132" i="30"/>
  <c r="H143" i="30"/>
  <c r="F143" i="30"/>
  <c r="E143" i="30"/>
  <c r="D143" i="30"/>
  <c r="C143" i="30"/>
  <c r="H131" i="30"/>
  <c r="F131" i="30"/>
  <c r="E131" i="30"/>
  <c r="D131" i="30"/>
  <c r="C131" i="30"/>
  <c r="H130" i="30"/>
  <c r="F130" i="30"/>
  <c r="E130" i="30"/>
  <c r="D130" i="30"/>
  <c r="C130" i="30"/>
  <c r="H129" i="30"/>
  <c r="F129" i="30"/>
  <c r="E129" i="30"/>
  <c r="D129" i="30"/>
  <c r="C129" i="30"/>
  <c r="H128" i="30"/>
  <c r="F128" i="30"/>
  <c r="E128" i="30"/>
  <c r="D128" i="30"/>
  <c r="C128" i="30"/>
  <c r="H124" i="30"/>
  <c r="F124" i="30"/>
  <c r="E124" i="30"/>
  <c r="D124" i="30"/>
  <c r="C124" i="30"/>
  <c r="H127" i="30"/>
  <c r="F127" i="30"/>
  <c r="E127" i="30"/>
  <c r="D127" i="30"/>
  <c r="C127" i="30"/>
  <c r="H125" i="30"/>
  <c r="F125" i="30"/>
  <c r="E125" i="30"/>
  <c r="D125" i="30"/>
  <c r="C125" i="30"/>
  <c r="H525" i="30"/>
  <c r="F525" i="30"/>
  <c r="E525" i="30"/>
  <c r="D525" i="30"/>
  <c r="C525" i="30"/>
  <c r="H524" i="30"/>
  <c r="F524" i="30"/>
  <c r="E524" i="30"/>
  <c r="D524" i="30"/>
  <c r="C524" i="30"/>
  <c r="H523" i="30"/>
  <c r="F523" i="30"/>
  <c r="E523" i="30"/>
  <c r="D523" i="30"/>
  <c r="C523" i="30"/>
  <c r="H522" i="30"/>
  <c r="F522" i="30"/>
  <c r="E522" i="30"/>
  <c r="D522" i="30"/>
  <c r="C522" i="30"/>
  <c r="H521" i="30" l="1"/>
  <c r="F521" i="30"/>
  <c r="E521" i="30"/>
  <c r="D521" i="30"/>
  <c r="C521" i="30"/>
  <c r="H513" i="30"/>
  <c r="F513" i="30"/>
  <c r="E513" i="30"/>
  <c r="D513" i="30"/>
  <c r="C513" i="30"/>
  <c r="H520" i="30"/>
  <c r="F520" i="30"/>
  <c r="E520" i="30"/>
  <c r="D520" i="30"/>
  <c r="C520" i="30"/>
  <c r="H519" i="30"/>
  <c r="F519" i="30"/>
  <c r="E519" i="30"/>
  <c r="D519" i="30"/>
  <c r="C519" i="30"/>
  <c r="H518" i="30"/>
  <c r="F518" i="30"/>
  <c r="E518" i="30"/>
  <c r="D518" i="30"/>
  <c r="C518" i="30"/>
  <c r="H517" i="30"/>
  <c r="F517" i="30"/>
  <c r="E517" i="30"/>
  <c r="D517" i="30"/>
  <c r="C517" i="30"/>
  <c r="H510" i="30"/>
  <c r="F510" i="30"/>
  <c r="E510" i="30"/>
  <c r="D510" i="30"/>
  <c r="C510" i="30"/>
  <c r="H516" i="30"/>
  <c r="F516" i="30"/>
  <c r="E516" i="30"/>
  <c r="D516" i="30"/>
  <c r="C516" i="30"/>
  <c r="H515" i="30"/>
  <c r="F515" i="30"/>
  <c r="E515" i="30"/>
  <c r="D515" i="30"/>
  <c r="C515" i="30"/>
  <c r="H514" i="30"/>
  <c r="F514" i="30"/>
  <c r="E514" i="30"/>
  <c r="D514" i="30"/>
  <c r="C514" i="30"/>
  <c r="H512" i="30"/>
  <c r="F512" i="30"/>
  <c r="E512" i="30"/>
  <c r="D512" i="30"/>
  <c r="C512" i="30"/>
  <c r="H683" i="30"/>
  <c r="F683" i="30"/>
  <c r="E683" i="30"/>
  <c r="D683" i="30"/>
  <c r="C683" i="30"/>
  <c r="H682" i="30"/>
  <c r="F682" i="30"/>
  <c r="E682" i="30"/>
  <c r="D682" i="30"/>
  <c r="C682" i="30"/>
  <c r="H681" i="30"/>
  <c r="F681" i="30"/>
  <c r="E681" i="30"/>
  <c r="D681" i="30"/>
  <c r="C681" i="30"/>
  <c r="H680" i="30"/>
  <c r="F680" i="30"/>
  <c r="E680" i="30"/>
  <c r="D680" i="30"/>
  <c r="C680" i="30"/>
  <c r="H679" i="30" l="1"/>
  <c r="F679" i="30"/>
  <c r="E679" i="30"/>
  <c r="D679" i="30"/>
  <c r="C679" i="30"/>
  <c r="H678" i="30"/>
  <c r="F678" i="30"/>
  <c r="E678" i="30"/>
  <c r="D678" i="30"/>
  <c r="C678" i="30"/>
  <c r="H677" i="30"/>
  <c r="F677" i="30"/>
  <c r="E677" i="30"/>
  <c r="D677" i="30"/>
  <c r="C677" i="30"/>
  <c r="H676" i="30"/>
  <c r="F676" i="30"/>
  <c r="E676" i="30"/>
  <c r="D676" i="30"/>
  <c r="C676" i="30"/>
  <c r="H675" i="30"/>
  <c r="F675" i="30"/>
  <c r="E675" i="30"/>
  <c r="D675" i="30"/>
  <c r="C675" i="30"/>
  <c r="H674" i="30"/>
  <c r="F674" i="30"/>
  <c r="E674" i="30"/>
  <c r="D674" i="30"/>
  <c r="C674" i="30"/>
  <c r="H673" i="30"/>
  <c r="F673" i="30"/>
  <c r="E673" i="30"/>
  <c r="D673" i="30"/>
  <c r="C673" i="30"/>
  <c r="H2286" i="30" l="1"/>
  <c r="F2286" i="30"/>
  <c r="E2286" i="30"/>
  <c r="D2286" i="30"/>
  <c r="C2286" i="30"/>
  <c r="H2405" i="30"/>
  <c r="F2405" i="30"/>
  <c r="E2405" i="30"/>
  <c r="D2405" i="30"/>
  <c r="C2405" i="30"/>
  <c r="H2046" i="30" l="1"/>
  <c r="F2046" i="30"/>
  <c r="E2046" i="30"/>
  <c r="D2046" i="30"/>
  <c r="C2046" i="30"/>
  <c r="H2043" i="30"/>
  <c r="F2043" i="30"/>
  <c r="E2043" i="30"/>
  <c r="D2043" i="30"/>
  <c r="C2043" i="30"/>
  <c r="D2" i="30" l="1"/>
  <c r="D3" i="30"/>
  <c r="D3211" i="30"/>
  <c r="D3209" i="30"/>
  <c r="D532" i="30"/>
  <c r="D533" i="30"/>
  <c r="D534" i="30"/>
  <c r="D535" i="30"/>
  <c r="D554" i="30"/>
  <c r="D536" i="30"/>
  <c r="D537" i="30"/>
  <c r="D538" i="30"/>
  <c r="D539" i="30"/>
  <c r="D540" i="30"/>
  <c r="D541" i="30"/>
  <c r="D542" i="30"/>
  <c r="D543" i="30"/>
  <c r="D544" i="30"/>
  <c r="D545" i="30"/>
  <c r="D546" i="30"/>
  <c r="D547" i="30"/>
  <c r="D548" i="30"/>
  <c r="D549" i="30"/>
  <c r="D550" i="30"/>
  <c r="D601" i="30"/>
  <c r="D602" i="30"/>
  <c r="D603" i="30"/>
  <c r="D604" i="30"/>
  <c r="D623" i="30"/>
  <c r="D605" i="30"/>
  <c r="D606" i="30"/>
  <c r="D607" i="30"/>
  <c r="D608" i="30"/>
  <c r="D609" i="30"/>
  <c r="D610" i="30"/>
  <c r="D611" i="30"/>
  <c r="D612" i="30"/>
  <c r="D613" i="30"/>
  <c r="D614" i="30"/>
  <c r="D615" i="30"/>
  <c r="D616" i="30"/>
  <c r="D617" i="30"/>
  <c r="D618" i="30"/>
  <c r="D619" i="30"/>
  <c r="D620" i="30"/>
  <c r="D689" i="30"/>
  <c r="D690" i="30"/>
  <c r="D691" i="30"/>
  <c r="D692" i="30"/>
  <c r="D693" i="30"/>
  <c r="D694" i="30"/>
  <c r="D695" i="30"/>
  <c r="D696" i="30"/>
  <c r="D697" i="30"/>
  <c r="D698" i="30"/>
  <c r="D699" i="30"/>
  <c r="D700" i="30"/>
  <c r="D701" i="30"/>
  <c r="D702" i="30"/>
  <c r="D703" i="30"/>
  <c r="D704" i="30"/>
  <c r="D705" i="30"/>
  <c r="D687" i="30"/>
  <c r="D714" i="30"/>
  <c r="D715" i="30"/>
  <c r="D716" i="30"/>
  <c r="D717" i="30"/>
  <c r="D718" i="30"/>
  <c r="D719" i="30"/>
  <c r="D720" i="30"/>
  <c r="D721" i="30"/>
  <c r="D722" i="30"/>
  <c r="D3391" i="30"/>
  <c r="D723" i="30"/>
  <c r="D724" i="30"/>
  <c r="D725" i="30"/>
  <c r="D726" i="30"/>
  <c r="D712" i="30"/>
  <c r="D5" i="30"/>
  <c r="D8" i="30"/>
  <c r="D4" i="30"/>
  <c r="D9" i="30"/>
  <c r="D10" i="30"/>
  <c r="D11" i="30"/>
  <c r="D12" i="30"/>
  <c r="D13" i="30"/>
  <c r="D14" i="30"/>
  <c r="D15" i="30"/>
  <c r="D16" i="30"/>
  <c r="D17" i="30"/>
  <c r="D6" i="30"/>
  <c r="D18" i="30"/>
  <c r="D19" i="30"/>
  <c r="D20" i="30"/>
  <c r="D3207" i="30"/>
  <c r="D3212" i="30"/>
  <c r="D3213" i="30"/>
  <c r="D21" i="30"/>
  <c r="D22" i="30"/>
  <c r="D23" i="30"/>
  <c r="D7" i="30"/>
  <c r="D24" i="30"/>
  <c r="D25" i="30"/>
  <c r="D325" i="30"/>
  <c r="D322" i="30"/>
  <c r="D323" i="30"/>
  <c r="D324" i="30"/>
  <c r="D327" i="30"/>
  <c r="D328" i="30"/>
  <c r="D329" i="30"/>
  <c r="D330" i="30"/>
  <c r="D331" i="30"/>
  <c r="D332" i="30"/>
  <c r="D333" i="30"/>
  <c r="D334" i="30"/>
  <c r="D335" i="30"/>
  <c r="D336" i="30"/>
  <c r="D337" i="30"/>
  <c r="D338" i="30"/>
  <c r="D339" i="30"/>
  <c r="D340" i="30"/>
  <c r="D341" i="30"/>
  <c r="D342" i="30"/>
  <c r="D343" i="30"/>
  <c r="D344" i="30"/>
  <c r="D345" i="30"/>
  <c r="D215" i="30"/>
  <c r="D210" i="30"/>
  <c r="D211" i="30"/>
  <c r="D212" i="30"/>
  <c r="D208" i="30"/>
  <c r="D217" i="30"/>
  <c r="D218" i="30"/>
  <c r="D219" i="30"/>
  <c r="D206" i="30"/>
  <c r="D220" i="30"/>
  <c r="D207" i="30"/>
  <c r="D213" i="30"/>
  <c r="D221" i="30"/>
  <c r="D222" i="30"/>
  <c r="D223" i="30"/>
  <c r="D224" i="30"/>
  <c r="D225" i="30"/>
  <c r="D226" i="30"/>
  <c r="D205" i="30"/>
  <c r="D227" i="30"/>
  <c r="D228" i="30"/>
  <c r="D229" i="30"/>
  <c r="D230" i="30"/>
  <c r="D231" i="30"/>
  <c r="D232" i="30"/>
  <c r="D184" i="30"/>
  <c r="D179" i="30"/>
  <c r="D180" i="30"/>
  <c r="D181" i="30"/>
  <c r="D177" i="30"/>
  <c r="D186" i="30"/>
  <c r="D187" i="30"/>
  <c r="D188" i="30"/>
  <c r="D175" i="30"/>
  <c r="D189" i="30"/>
  <c r="D176" i="30"/>
  <c r="D182" i="30"/>
  <c r="D190" i="30"/>
  <c r="D191" i="30"/>
  <c r="D192" i="30"/>
  <c r="D193" i="30"/>
  <c r="D194" i="30"/>
  <c r="D195" i="30"/>
  <c r="D174" i="30"/>
  <c r="D196" i="30"/>
  <c r="D197" i="30"/>
  <c r="D198" i="30"/>
  <c r="D199" i="30"/>
  <c r="D200" i="30"/>
  <c r="D201" i="30"/>
  <c r="D412" i="30"/>
  <c r="D413" i="30"/>
  <c r="D414" i="30"/>
  <c r="D415" i="30"/>
  <c r="D416" i="30"/>
  <c r="D417" i="30"/>
  <c r="D418" i="30"/>
  <c r="D419" i="30"/>
  <c r="D420" i="30"/>
  <c r="D421" i="30"/>
  <c r="D422" i="30"/>
  <c r="D423" i="30"/>
  <c r="D424" i="30"/>
  <c r="D425" i="30"/>
  <c r="D426" i="30"/>
  <c r="D427" i="30"/>
  <c r="D428" i="30"/>
  <c r="D429" i="30"/>
  <c r="D430" i="30"/>
  <c r="D431" i="30"/>
  <c r="D432" i="30"/>
  <c r="D410" i="30"/>
  <c r="D409" i="30"/>
  <c r="D625" i="30"/>
  <c r="D627" i="30"/>
  <c r="D624" i="30"/>
  <c r="D628" i="30"/>
  <c r="D629" i="30"/>
  <c r="D630" i="30"/>
  <c r="D631" i="30"/>
  <c r="D632" i="30"/>
  <c r="D633" i="30"/>
  <c r="D634" i="30"/>
  <c r="D635" i="30"/>
  <c r="D636" i="30"/>
  <c r="D637" i="30"/>
  <c r="D638" i="30"/>
  <c r="D639" i="30"/>
  <c r="D640" i="30"/>
  <c r="D641" i="30"/>
  <c r="D642" i="30"/>
  <c r="D643" i="30"/>
  <c r="D644" i="30"/>
  <c r="D645" i="30"/>
  <c r="D646" i="30"/>
  <c r="D647" i="30"/>
  <c r="D648" i="30"/>
  <c r="D649" i="30"/>
  <c r="D650" i="30"/>
  <c r="D651" i="30"/>
  <c r="D556" i="30"/>
  <c r="D557" i="30"/>
  <c r="D558" i="30"/>
  <c r="D559" i="30"/>
  <c r="D578" i="30"/>
  <c r="D560" i="30"/>
  <c r="D561" i="30"/>
  <c r="D562" i="30"/>
  <c r="D563" i="30"/>
  <c r="D564" i="30"/>
  <c r="D565" i="30"/>
  <c r="D566" i="30"/>
  <c r="D567" i="30"/>
  <c r="D568" i="30"/>
  <c r="D569" i="30"/>
  <c r="D570" i="30"/>
  <c r="D571" i="30"/>
  <c r="D572" i="30"/>
  <c r="D573" i="30"/>
  <c r="D574" i="30"/>
  <c r="D575" i="30"/>
  <c r="D3204" i="30"/>
  <c r="D3203" i="30"/>
  <c r="D3205" i="30"/>
  <c r="D105" i="30"/>
  <c r="D107" i="30"/>
  <c r="D104" i="30"/>
  <c r="D108" i="30"/>
  <c r="D109" i="30"/>
  <c r="D110" i="30"/>
  <c r="D111" i="30"/>
  <c r="D112" i="30"/>
  <c r="D123" i="30"/>
  <c r="D113" i="30"/>
  <c r="D114" i="30"/>
  <c r="D115" i="30"/>
  <c r="D106" i="30"/>
  <c r="D116" i="30"/>
  <c r="D117" i="30"/>
  <c r="D118" i="30"/>
  <c r="D119" i="30"/>
  <c r="D493" i="30"/>
  <c r="D495" i="30"/>
  <c r="D496" i="30"/>
  <c r="D497" i="30"/>
  <c r="D491" i="30"/>
  <c r="D498" i="30"/>
  <c r="D499" i="30"/>
  <c r="D500" i="30"/>
  <c r="D501" i="30"/>
  <c r="D494" i="30"/>
  <c r="D502" i="30"/>
  <c r="D503" i="30"/>
  <c r="D504" i="30"/>
  <c r="D505" i="30"/>
  <c r="D1970" i="30"/>
  <c r="D1973" i="30"/>
  <c r="D1976" i="30"/>
  <c r="D1977" i="30"/>
  <c r="D1978" i="30"/>
  <c r="D1979" i="30"/>
  <c r="D1965" i="30"/>
  <c r="D1974" i="30"/>
  <c r="D1975" i="30"/>
  <c r="D1980" i="30"/>
  <c r="D1971" i="30"/>
  <c r="D1968" i="30"/>
  <c r="D1969" i="30"/>
  <c r="D1981" i="30"/>
  <c r="D1982" i="30"/>
  <c r="D1972" i="30"/>
  <c r="D1966" i="30"/>
  <c r="D1967" i="30"/>
  <c r="D1983" i="30"/>
  <c r="D1958" i="30"/>
  <c r="D1959" i="30"/>
  <c r="D1960" i="30"/>
  <c r="D1961" i="30"/>
  <c r="D1957" i="30"/>
  <c r="D1962" i="30"/>
  <c r="D1963" i="30"/>
  <c r="D1964" i="30"/>
  <c r="D1956" i="30"/>
  <c r="D1955" i="30"/>
  <c r="D2044" i="30"/>
  <c r="D2037" i="30"/>
  <c r="D2040" i="30"/>
  <c r="D2045" i="30"/>
  <c r="D2038" i="30"/>
  <c r="D2036" i="30"/>
  <c r="D2047" i="30"/>
  <c r="D2035" i="30"/>
  <c r="D2048" i="30"/>
  <c r="D2049" i="30"/>
  <c r="D2034" i="30"/>
  <c r="D2041" i="30"/>
  <c r="D2050" i="30"/>
  <c r="D2051" i="30"/>
  <c r="D2039" i="30"/>
  <c r="D2052" i="30"/>
  <c r="D2053" i="30"/>
  <c r="D2054" i="30"/>
  <c r="D2055" i="30"/>
  <c r="D2042" i="30"/>
  <c r="D1997" i="30"/>
  <c r="D1987" i="30"/>
  <c r="D1998" i="30"/>
  <c r="D1991" i="30"/>
  <c r="D1999" i="30"/>
  <c r="D2000" i="30"/>
  <c r="D1986" i="30"/>
  <c r="D2001" i="30"/>
  <c r="D1996" i="30"/>
  <c r="D1985" i="30"/>
  <c r="D2002" i="30"/>
  <c r="D1993" i="30"/>
  <c r="D2003" i="30"/>
  <c r="D1984" i="30"/>
  <c r="D1988" i="30"/>
  <c r="D1994" i="30"/>
  <c r="D2004" i="30"/>
  <c r="D2005" i="30"/>
  <c r="D1989" i="30"/>
  <c r="D2006" i="30"/>
  <c r="D1990" i="30"/>
  <c r="D2007" i="30"/>
  <c r="D2008" i="30"/>
  <c r="D2009" i="30"/>
  <c r="D1995" i="30"/>
  <c r="D1992" i="30"/>
  <c r="D2020" i="30"/>
  <c r="D2012" i="30"/>
  <c r="D2021" i="30"/>
  <c r="D2016" i="30"/>
  <c r="D2022" i="30"/>
  <c r="D2023" i="30"/>
  <c r="D2011" i="30"/>
  <c r="D2024" i="30"/>
  <c r="D2019" i="30"/>
  <c r="D2025" i="30"/>
  <c r="D2026" i="30"/>
  <c r="D2027" i="30"/>
  <c r="D2010" i="30"/>
  <c r="D2013" i="30"/>
  <c r="D2017" i="30"/>
  <c r="D2028" i="30"/>
  <c r="D2029" i="30"/>
  <c r="D2014" i="30"/>
  <c r="D2030" i="30"/>
  <c r="D2015" i="30"/>
  <c r="D2031" i="30"/>
  <c r="D2032" i="30"/>
  <c r="D2033" i="30"/>
  <c r="D2018" i="30"/>
  <c r="D2062" i="30"/>
  <c r="D2060" i="30"/>
  <c r="D2063" i="30"/>
  <c r="D2064" i="30"/>
  <c r="D2065" i="30"/>
  <c r="D2066" i="30"/>
  <c r="D2067" i="30"/>
  <c r="D2068" i="30"/>
  <c r="D2057" i="30"/>
  <c r="D2059" i="30"/>
  <c r="D2058" i="30"/>
  <c r="D2061" i="30"/>
  <c r="D2056" i="30"/>
  <c r="D2069" i="30"/>
  <c r="D2136" i="30"/>
  <c r="D2137" i="30"/>
  <c r="D2138" i="30"/>
  <c r="D2139" i="30"/>
  <c r="D2140" i="30"/>
  <c r="D2141" i="30"/>
  <c r="D2132" i="30"/>
  <c r="D2127" i="30"/>
  <c r="D2142" i="30"/>
  <c r="D2143" i="30"/>
  <c r="D2128" i="30"/>
  <c r="D2133" i="30"/>
  <c r="D2131" i="30"/>
  <c r="D2144" i="30"/>
  <c r="D2135" i="30"/>
  <c r="D2134" i="30"/>
  <c r="D2130" i="30"/>
  <c r="D2129" i="30"/>
  <c r="D2145" i="30"/>
  <c r="D2146" i="30"/>
  <c r="D2147" i="30"/>
  <c r="D2181" i="30"/>
  <c r="D2182" i="30"/>
  <c r="D2183" i="30"/>
  <c r="D2184" i="30"/>
  <c r="D2185" i="30"/>
  <c r="D2176" i="30"/>
  <c r="D2170" i="30"/>
  <c r="D2186" i="30"/>
  <c r="D2178" i="30"/>
  <c r="D2171" i="30"/>
  <c r="D2177" i="30"/>
  <c r="D2174" i="30"/>
  <c r="D2175" i="30"/>
  <c r="D2187" i="30"/>
  <c r="D2180" i="30"/>
  <c r="D2179" i="30"/>
  <c r="D2173" i="30"/>
  <c r="D2172" i="30"/>
  <c r="D2188" i="30"/>
  <c r="D2189" i="30"/>
  <c r="D2190" i="30"/>
  <c r="D2080" i="30"/>
  <c r="D2072" i="30"/>
  <c r="D2076" i="30"/>
  <c r="D2078" i="30"/>
  <c r="D2071" i="30"/>
  <c r="D2081" i="30"/>
  <c r="D2082" i="30"/>
  <c r="D2075" i="30"/>
  <c r="D2083" i="30"/>
  <c r="D2079" i="30"/>
  <c r="D2077" i="30"/>
  <c r="D2074" i="30"/>
  <c r="D2073" i="30"/>
  <c r="D2084" i="30"/>
  <c r="D2085" i="30"/>
  <c r="D2086" i="30"/>
  <c r="D2097" i="30"/>
  <c r="D2088" i="30"/>
  <c r="D2098" i="30"/>
  <c r="D2092" i="30"/>
  <c r="D2099" i="30"/>
  <c r="D2100" i="30"/>
  <c r="D2095" i="30"/>
  <c r="D2101" i="30"/>
  <c r="D2087" i="30"/>
  <c r="D2102" i="30"/>
  <c r="D2093" i="30"/>
  <c r="D2091" i="30"/>
  <c r="D2096" i="30"/>
  <c r="D2094" i="30"/>
  <c r="D2090" i="30"/>
  <c r="D2089" i="30"/>
  <c r="D2103" i="30"/>
  <c r="D2104" i="30"/>
  <c r="D2105" i="30"/>
  <c r="D2106" i="30"/>
  <c r="D2113" i="30"/>
  <c r="D2114" i="30"/>
  <c r="D2108" i="30"/>
  <c r="D2115" i="30"/>
  <c r="D2116" i="30"/>
  <c r="D2111" i="30"/>
  <c r="D2117" i="30"/>
  <c r="D2118" i="30"/>
  <c r="D2109" i="30"/>
  <c r="D2119" i="30"/>
  <c r="D2120" i="30"/>
  <c r="D2121" i="30"/>
  <c r="D2122" i="30"/>
  <c r="D2112" i="30"/>
  <c r="D2110" i="30"/>
  <c r="D2107" i="30"/>
  <c r="D2123" i="30"/>
  <c r="D2124" i="30"/>
  <c r="D2125" i="30"/>
  <c r="D2126" i="30"/>
  <c r="D2408" i="30"/>
  <c r="D2409" i="30"/>
  <c r="D2410" i="30"/>
  <c r="D2411" i="30"/>
  <c r="D2412" i="30"/>
  <c r="D2413" i="30"/>
  <c r="D2414" i="30"/>
  <c r="D2406" i="30"/>
  <c r="D2415" i="30"/>
  <c r="D2416" i="30"/>
  <c r="D2417" i="30"/>
  <c r="D2407" i="30"/>
  <c r="D2418" i="30"/>
  <c r="D2359" i="30"/>
  <c r="D2360" i="30"/>
  <c r="D2361" i="30"/>
  <c r="D2362" i="30"/>
  <c r="D2363" i="30"/>
  <c r="D2356" i="30"/>
  <c r="D2364" i="30"/>
  <c r="D2365" i="30"/>
  <c r="D2366" i="30"/>
  <c r="D2358" i="30"/>
  <c r="D2367" i="30"/>
  <c r="D2368" i="30"/>
  <c r="D2369" i="30"/>
  <c r="D2370" i="30"/>
  <c r="D2357" i="30"/>
  <c r="D2371" i="30"/>
  <c r="D2435" i="30"/>
  <c r="D2436" i="30"/>
  <c r="D2437" i="30"/>
  <c r="D2438" i="30"/>
  <c r="D2432" i="30"/>
  <c r="D2439" i="30"/>
  <c r="D2440" i="30"/>
  <c r="D2441" i="30"/>
  <c r="D2434" i="30"/>
  <c r="D2442" i="30"/>
  <c r="D2443" i="30"/>
  <c r="D2444" i="30"/>
  <c r="D2445" i="30"/>
  <c r="D2433" i="30"/>
  <c r="D2446" i="30"/>
  <c r="D2233" i="30"/>
  <c r="D2232" i="30"/>
  <c r="D2238" i="30"/>
  <c r="D2239" i="30"/>
  <c r="D2240" i="30"/>
  <c r="D2241" i="30"/>
  <c r="D2242" i="30"/>
  <c r="D2235" i="30"/>
  <c r="D2243" i="30"/>
  <c r="D2234" i="30"/>
  <c r="D2230" i="30"/>
  <c r="D2231" i="30"/>
  <c r="D2244" i="30"/>
  <c r="D2245" i="30"/>
  <c r="D2246" i="30"/>
  <c r="D2237" i="30"/>
  <c r="D2236" i="30"/>
  <c r="D2229" i="30"/>
  <c r="D2228" i="30"/>
  <c r="D2247" i="30"/>
  <c r="D2291" i="30"/>
  <c r="D2290" i="30"/>
  <c r="D2292" i="30"/>
  <c r="D2287" i="30"/>
  <c r="D2293" i="30"/>
  <c r="D2294" i="30"/>
  <c r="D2295" i="30"/>
  <c r="D2296" i="30"/>
  <c r="D2297" i="30"/>
  <c r="D2285" i="30"/>
  <c r="D2298" i="30"/>
  <c r="D2288" i="30"/>
  <c r="D2283" i="30"/>
  <c r="D2284" i="30"/>
  <c r="D2299" i="30"/>
  <c r="D2300" i="30"/>
  <c r="D2301" i="30"/>
  <c r="D2302" i="30"/>
  <c r="D2289" i="30"/>
  <c r="D2318" i="30"/>
  <c r="D2316" i="30"/>
  <c r="D2311" i="30"/>
  <c r="D2315" i="30"/>
  <c r="D2319" i="30"/>
  <c r="D2320" i="30"/>
  <c r="D2317" i="30"/>
  <c r="D2321" i="30"/>
  <c r="D2322" i="30"/>
  <c r="D2323" i="30"/>
  <c r="D2324" i="30"/>
  <c r="D2325" i="30"/>
  <c r="D2312" i="30"/>
  <c r="D2313" i="30"/>
  <c r="D2314" i="30"/>
  <c r="D64" i="30"/>
  <c r="D67" i="30"/>
  <c r="D63" i="30"/>
  <c r="D68" i="30"/>
  <c r="D69" i="30"/>
  <c r="D70" i="30"/>
  <c r="D71" i="30"/>
  <c r="D89" i="30"/>
  <c r="D72" i="30"/>
  <c r="D73" i="30"/>
  <c r="D74" i="30"/>
  <c r="D75" i="30"/>
  <c r="D76" i="30"/>
  <c r="D65" i="30"/>
  <c r="D77" i="30"/>
  <c r="D78" i="30"/>
  <c r="D79" i="30"/>
  <c r="D80" i="30"/>
  <c r="D81" i="30"/>
  <c r="D82" i="30"/>
  <c r="D83" i="30"/>
  <c r="D84" i="30"/>
  <c r="D66" i="30"/>
  <c r="D85" i="30"/>
  <c r="D91" i="30"/>
  <c r="D93" i="30"/>
  <c r="D90" i="30"/>
  <c r="D94" i="30"/>
  <c r="D95" i="30"/>
  <c r="D96" i="30"/>
  <c r="D97" i="30"/>
  <c r="D98" i="30"/>
  <c r="D103" i="30"/>
  <c r="D99" i="30"/>
  <c r="D100" i="30"/>
  <c r="D92" i="30"/>
  <c r="D3199" i="30"/>
  <c r="D3200" i="30"/>
  <c r="D2304" i="30"/>
  <c r="D2305" i="30"/>
  <c r="D2306" i="30"/>
  <c r="D2307" i="30"/>
  <c r="D2308" i="30"/>
  <c r="D2309" i="30"/>
  <c r="D2310" i="30"/>
  <c r="D2202" i="30"/>
  <c r="D2203" i="30"/>
  <c r="D2197" i="30"/>
  <c r="D2204" i="30"/>
  <c r="D2205" i="30"/>
  <c r="D2198" i="30"/>
  <c r="D2191" i="30"/>
  <c r="D2206" i="30"/>
  <c r="D2207" i="30"/>
  <c r="D2200" i="30"/>
  <c r="D2192" i="30"/>
  <c r="D2199" i="30"/>
  <c r="D2195" i="30"/>
  <c r="D2196" i="30"/>
  <c r="D2208" i="30"/>
  <c r="D2209" i="30"/>
  <c r="D2201" i="30"/>
  <c r="D2194" i="30"/>
  <c r="D2193" i="30"/>
  <c r="D2210" i="30"/>
  <c r="D2211" i="30"/>
  <c r="D2212" i="30"/>
  <c r="D2329" i="30"/>
  <c r="D2332" i="30"/>
  <c r="D2333" i="30"/>
  <c r="D2334" i="30"/>
  <c r="D2335" i="30"/>
  <c r="D2336" i="30"/>
  <c r="D2326" i="30"/>
  <c r="D2337" i="30"/>
  <c r="D2331" i="30"/>
  <c r="D2338" i="30"/>
  <c r="D2339" i="30"/>
  <c r="D2330" i="30"/>
  <c r="D2327" i="30"/>
  <c r="D2328" i="30"/>
  <c r="D2340" i="30"/>
  <c r="D2341" i="30"/>
  <c r="D2342" i="30"/>
  <c r="D2343" i="30"/>
  <c r="D2344" i="30"/>
  <c r="D2345" i="30"/>
  <c r="D2346" i="30"/>
  <c r="D2347" i="30"/>
  <c r="D2374" i="30"/>
  <c r="D2377" i="30"/>
  <c r="D2378" i="30"/>
  <c r="D2379" i="30"/>
  <c r="D2380" i="30"/>
  <c r="D2381" i="30"/>
  <c r="D2376" i="30"/>
  <c r="D2382" i="30"/>
  <c r="D2383" i="30"/>
  <c r="D2384" i="30"/>
  <c r="D2385" i="30"/>
  <c r="D2375" i="30"/>
  <c r="D2373" i="30"/>
  <c r="D2372" i="30"/>
  <c r="D2386" i="30"/>
  <c r="D2270" i="30"/>
  <c r="D2273" i="30"/>
  <c r="D2269" i="30"/>
  <c r="D2274" i="30"/>
  <c r="D2275" i="30"/>
  <c r="D2276" i="30"/>
  <c r="D2277" i="30"/>
  <c r="D2278" i="30"/>
  <c r="D2279" i="30"/>
  <c r="D2280" i="30"/>
  <c r="D2272" i="30"/>
  <c r="D2271" i="30"/>
  <c r="D2268" i="30"/>
  <c r="D2267" i="30"/>
  <c r="D2281" i="30"/>
  <c r="D2282" i="30"/>
  <c r="D34" i="30"/>
  <c r="D35" i="30"/>
  <c r="D3206" i="30"/>
  <c r="D3208" i="30"/>
  <c r="D3210" i="30"/>
  <c r="D36" i="30"/>
  <c r="D3202" i="30"/>
  <c r="D37" i="30"/>
  <c r="D38" i="30"/>
  <c r="D39" i="30"/>
  <c r="D40" i="30"/>
  <c r="D41" i="30"/>
  <c r="D32" i="30"/>
  <c r="D42" i="30"/>
  <c r="D43" i="30"/>
  <c r="D44" i="30"/>
  <c r="D45" i="30"/>
  <c r="D46" i="30"/>
  <c r="D47" i="30"/>
  <c r="D48" i="30"/>
  <c r="D49" i="30"/>
  <c r="D50" i="30"/>
  <c r="D33" i="30"/>
  <c r="D51" i="30"/>
  <c r="D52" i="30"/>
  <c r="D53" i="30"/>
  <c r="D354" i="30"/>
  <c r="D351" i="30"/>
  <c r="D352" i="30"/>
  <c r="D353" i="30"/>
  <c r="D356" i="30"/>
  <c r="D357" i="30"/>
  <c r="D358" i="30"/>
  <c r="D359" i="30"/>
  <c r="D360" i="30"/>
  <c r="D361" i="30"/>
  <c r="D362" i="30"/>
  <c r="D363" i="30"/>
  <c r="D364" i="30"/>
  <c r="D365" i="30"/>
  <c r="D366" i="30"/>
  <c r="D367" i="30"/>
  <c r="D368" i="30"/>
  <c r="D369" i="30"/>
  <c r="D370" i="30"/>
  <c r="D371" i="30"/>
  <c r="D372" i="30"/>
  <c r="D373" i="30"/>
  <c r="D374" i="30"/>
  <c r="D383" i="30"/>
  <c r="D380" i="30"/>
  <c r="D381" i="30"/>
  <c r="D382" i="30"/>
  <c r="D385" i="30"/>
  <c r="D386" i="30"/>
  <c r="D387" i="30"/>
  <c r="D388" i="30"/>
  <c r="D389" i="30"/>
  <c r="D390" i="30"/>
  <c r="D391" i="30"/>
  <c r="D392" i="30"/>
  <c r="D393" i="30"/>
  <c r="D394" i="30"/>
  <c r="D395" i="30"/>
  <c r="D396" i="30"/>
  <c r="D397" i="30"/>
  <c r="D398" i="30"/>
  <c r="D399" i="30"/>
  <c r="D400" i="30"/>
  <c r="D401" i="30"/>
  <c r="D402" i="30"/>
  <c r="D403" i="30"/>
  <c r="D246" i="30"/>
  <c r="D241" i="30"/>
  <c r="D242" i="30"/>
  <c r="D243" i="30"/>
  <c r="D248" i="30"/>
  <c r="D239" i="30"/>
  <c r="D249" i="30"/>
  <c r="D250" i="30"/>
  <c r="D237" i="30"/>
  <c r="D251" i="30"/>
  <c r="D238" i="30"/>
  <c r="D244" i="30"/>
  <c r="D252" i="30"/>
  <c r="D253" i="30"/>
  <c r="D254" i="30"/>
  <c r="D255" i="30"/>
  <c r="D256" i="30"/>
  <c r="D236" i="30"/>
  <c r="D257" i="30"/>
  <c r="D258" i="30"/>
  <c r="D259" i="30"/>
  <c r="D260" i="30"/>
  <c r="D261" i="30"/>
  <c r="D62" i="30"/>
  <c r="D57" i="30"/>
  <c r="D58" i="30"/>
  <c r="D657" i="30"/>
  <c r="D659" i="30"/>
  <c r="D656" i="30"/>
  <c r="D660" i="30"/>
  <c r="D661" i="30"/>
  <c r="D662" i="30"/>
  <c r="D663" i="30"/>
  <c r="D664" i="30"/>
  <c r="D665" i="30"/>
  <c r="D666" i="30"/>
  <c r="D667" i="30"/>
  <c r="D668" i="30"/>
  <c r="D669" i="30"/>
  <c r="D670" i="30"/>
  <c r="D671" i="30"/>
  <c r="D672" i="30"/>
  <c r="C193" i="30"/>
  <c r="E193" i="30"/>
  <c r="F193" i="30"/>
  <c r="H193" i="30"/>
  <c r="H224" i="30" l="1"/>
  <c r="F224" i="30"/>
  <c r="E224" i="30"/>
  <c r="C224" i="30"/>
  <c r="C545" i="30" l="1"/>
  <c r="E545" i="30"/>
  <c r="F545" i="30"/>
  <c r="H545" i="30"/>
  <c r="C546" i="30"/>
  <c r="E546" i="30"/>
  <c r="F546" i="30"/>
  <c r="H546" i="30"/>
  <c r="C547" i="30"/>
  <c r="E547" i="30"/>
  <c r="F547" i="30"/>
  <c r="H547" i="30"/>
  <c r="C548" i="30"/>
  <c r="E548" i="30"/>
  <c r="F548" i="30"/>
  <c r="H548" i="30"/>
  <c r="C549" i="30"/>
  <c r="E549" i="30"/>
  <c r="F549" i="30"/>
  <c r="H549" i="30"/>
  <c r="C550" i="30"/>
  <c r="E550" i="30"/>
  <c r="F550" i="30"/>
  <c r="H550" i="30"/>
  <c r="C601" i="30"/>
  <c r="E601" i="30"/>
  <c r="F601" i="30"/>
  <c r="H601" i="30"/>
  <c r="C602" i="30"/>
  <c r="E602" i="30"/>
  <c r="F602" i="30"/>
  <c r="H602" i="30"/>
  <c r="C603" i="30"/>
  <c r="E603" i="30"/>
  <c r="F603" i="30"/>
  <c r="H603" i="30"/>
  <c r="C604" i="30"/>
  <c r="E604" i="30"/>
  <c r="F604" i="30"/>
  <c r="H604" i="30"/>
  <c r="C623" i="30"/>
  <c r="E623" i="30"/>
  <c r="F623" i="30"/>
  <c r="H623" i="30"/>
  <c r="C605" i="30"/>
  <c r="E605" i="30"/>
  <c r="F605" i="30"/>
  <c r="H605" i="30"/>
  <c r="C606" i="30"/>
  <c r="E606" i="30"/>
  <c r="F606" i="30"/>
  <c r="H606" i="30"/>
  <c r="C607" i="30"/>
  <c r="E607" i="30"/>
  <c r="F607" i="30"/>
  <c r="H607" i="30"/>
  <c r="C608" i="30"/>
  <c r="E608" i="30"/>
  <c r="F608" i="30"/>
  <c r="H608" i="30"/>
  <c r="C609" i="30"/>
  <c r="E609" i="30"/>
  <c r="F609" i="30"/>
  <c r="H609" i="30"/>
  <c r="C610" i="30"/>
  <c r="E610" i="30"/>
  <c r="F610" i="30"/>
  <c r="H610" i="30"/>
  <c r="C611" i="30"/>
  <c r="E611" i="30"/>
  <c r="F611" i="30"/>
  <c r="H611" i="30"/>
  <c r="C612" i="30"/>
  <c r="E612" i="30"/>
  <c r="F612" i="30"/>
  <c r="H612" i="30"/>
  <c r="C613" i="30"/>
  <c r="E613" i="30"/>
  <c r="F613" i="30"/>
  <c r="H613" i="30"/>
  <c r="C614" i="30"/>
  <c r="E614" i="30"/>
  <c r="F614" i="30"/>
  <c r="H614" i="30"/>
  <c r="C615" i="30"/>
  <c r="E615" i="30"/>
  <c r="F615" i="30"/>
  <c r="H615" i="30"/>
  <c r="C616" i="30"/>
  <c r="E616" i="30"/>
  <c r="F616" i="30"/>
  <c r="H616" i="30"/>
  <c r="C617" i="30"/>
  <c r="E617" i="30"/>
  <c r="F617" i="30"/>
  <c r="H617" i="30"/>
  <c r="C618" i="30"/>
  <c r="E618" i="30"/>
  <c r="F618" i="30"/>
  <c r="H618" i="30"/>
  <c r="C619" i="30"/>
  <c r="E619" i="30"/>
  <c r="F619" i="30"/>
  <c r="H619" i="30"/>
  <c r="C620" i="30"/>
  <c r="E620" i="30"/>
  <c r="F620" i="30"/>
  <c r="H620" i="30"/>
  <c r="C689" i="30"/>
  <c r="E689" i="30"/>
  <c r="F689" i="30"/>
  <c r="H689" i="30"/>
  <c r="C690" i="30"/>
  <c r="E690" i="30"/>
  <c r="F690" i="30"/>
  <c r="H690" i="30"/>
  <c r="C691" i="30"/>
  <c r="E691" i="30"/>
  <c r="F691" i="30"/>
  <c r="H691" i="30"/>
  <c r="C692" i="30"/>
  <c r="E692" i="30"/>
  <c r="F692" i="30"/>
  <c r="H692" i="30"/>
  <c r="C693" i="30"/>
  <c r="E693" i="30"/>
  <c r="F693" i="30"/>
  <c r="H693" i="30"/>
  <c r="C694" i="30"/>
  <c r="E694" i="30"/>
  <c r="F694" i="30"/>
  <c r="H694" i="30"/>
  <c r="C695" i="30"/>
  <c r="E695" i="30"/>
  <c r="F695" i="30"/>
  <c r="H695" i="30"/>
  <c r="C696" i="30"/>
  <c r="E696" i="30"/>
  <c r="F696" i="30"/>
  <c r="H696" i="30"/>
  <c r="C697" i="30"/>
  <c r="E697" i="30"/>
  <c r="F697" i="30"/>
  <c r="H697" i="30"/>
  <c r="C698" i="30"/>
  <c r="E698" i="30"/>
  <c r="F698" i="30"/>
  <c r="H698" i="30"/>
  <c r="C699" i="30"/>
  <c r="E699" i="30"/>
  <c r="F699" i="30"/>
  <c r="H699" i="30"/>
  <c r="C700" i="30"/>
  <c r="E700" i="30"/>
  <c r="F700" i="30"/>
  <c r="H700" i="30"/>
  <c r="C701" i="30"/>
  <c r="E701" i="30"/>
  <c r="F701" i="30"/>
  <c r="H701" i="30"/>
  <c r="C702" i="30"/>
  <c r="E702" i="30"/>
  <c r="F702" i="30"/>
  <c r="H702" i="30"/>
  <c r="C703" i="30"/>
  <c r="E703" i="30"/>
  <c r="F703" i="30"/>
  <c r="H703" i="30"/>
  <c r="C704" i="30"/>
  <c r="E704" i="30"/>
  <c r="F704" i="30"/>
  <c r="H704" i="30"/>
  <c r="C705" i="30"/>
  <c r="E705" i="30"/>
  <c r="F705" i="30"/>
  <c r="H705" i="30"/>
  <c r="C687" i="30"/>
  <c r="E687" i="30"/>
  <c r="F687" i="30"/>
  <c r="H687" i="30"/>
  <c r="C714" i="30"/>
  <c r="E714" i="30"/>
  <c r="F714" i="30"/>
  <c r="H714" i="30"/>
  <c r="C715" i="30"/>
  <c r="E715" i="30"/>
  <c r="F715" i="30"/>
  <c r="H715" i="30"/>
  <c r="C716" i="30"/>
  <c r="E716" i="30"/>
  <c r="F716" i="30"/>
  <c r="H716" i="30"/>
  <c r="C717" i="30"/>
  <c r="E717" i="30"/>
  <c r="F717" i="30"/>
  <c r="H717" i="30"/>
  <c r="C718" i="30"/>
  <c r="E718" i="30"/>
  <c r="F718" i="30"/>
  <c r="H718" i="30"/>
  <c r="C719" i="30"/>
  <c r="E719" i="30"/>
  <c r="F719" i="30"/>
  <c r="H719" i="30"/>
  <c r="C720" i="30"/>
  <c r="E720" i="30"/>
  <c r="F720" i="30"/>
  <c r="H720" i="30"/>
  <c r="C721" i="30"/>
  <c r="E721" i="30"/>
  <c r="F721" i="30"/>
  <c r="H721" i="30"/>
  <c r="C722" i="30"/>
  <c r="E722" i="30"/>
  <c r="F722" i="30"/>
  <c r="H722" i="30"/>
  <c r="C3391" i="30"/>
  <c r="E3391" i="30"/>
  <c r="F3391" i="30"/>
  <c r="H3391" i="30"/>
  <c r="C723" i="30"/>
  <c r="E723" i="30"/>
  <c r="F723" i="30"/>
  <c r="H723" i="30"/>
  <c r="C724" i="30"/>
  <c r="E724" i="30"/>
  <c r="F724" i="30"/>
  <c r="H724" i="30"/>
  <c r="C725" i="30"/>
  <c r="E725" i="30"/>
  <c r="F725" i="30"/>
  <c r="H725" i="30"/>
  <c r="C726" i="30"/>
  <c r="E726" i="30"/>
  <c r="F726" i="30"/>
  <c r="H726" i="30"/>
  <c r="C712" i="30"/>
  <c r="E712" i="30"/>
  <c r="F712" i="30"/>
  <c r="H712" i="30"/>
  <c r="C5" i="30"/>
  <c r="E5" i="30"/>
  <c r="F5" i="30"/>
  <c r="H5" i="30"/>
  <c r="C8" i="30"/>
  <c r="E8" i="30"/>
  <c r="F8" i="30"/>
  <c r="H8" i="30"/>
  <c r="C4" i="30"/>
  <c r="E4" i="30"/>
  <c r="F4" i="30"/>
  <c r="H4" i="30"/>
  <c r="C9" i="30"/>
  <c r="E9" i="30"/>
  <c r="F9" i="30"/>
  <c r="H9" i="30"/>
  <c r="C10" i="30"/>
  <c r="E10" i="30"/>
  <c r="F10" i="30"/>
  <c r="H10" i="30"/>
  <c r="C11" i="30"/>
  <c r="E11" i="30"/>
  <c r="F11" i="30"/>
  <c r="H11" i="30"/>
  <c r="C12" i="30"/>
  <c r="E12" i="30"/>
  <c r="F12" i="30"/>
  <c r="H12" i="30"/>
  <c r="C13" i="30"/>
  <c r="E13" i="30"/>
  <c r="F13" i="30"/>
  <c r="H13" i="30"/>
  <c r="C14" i="30"/>
  <c r="E14" i="30"/>
  <c r="F14" i="30"/>
  <c r="H14" i="30"/>
  <c r="C15" i="30"/>
  <c r="E15" i="30"/>
  <c r="F15" i="30"/>
  <c r="H15" i="30"/>
  <c r="C16" i="30"/>
  <c r="E16" i="30"/>
  <c r="F16" i="30"/>
  <c r="H16" i="30"/>
  <c r="C17" i="30"/>
  <c r="E17" i="30"/>
  <c r="F17" i="30"/>
  <c r="H17" i="30"/>
  <c r="C6" i="30"/>
  <c r="E6" i="30"/>
  <c r="F6" i="30"/>
  <c r="H6" i="30"/>
  <c r="C18" i="30"/>
  <c r="E18" i="30"/>
  <c r="F18" i="30"/>
  <c r="H18" i="30"/>
  <c r="C19" i="30"/>
  <c r="E19" i="30"/>
  <c r="F19" i="30"/>
  <c r="H19" i="30"/>
  <c r="C20" i="30"/>
  <c r="E20" i="30"/>
  <c r="F20" i="30"/>
  <c r="H20" i="30"/>
  <c r="C3207" i="30"/>
  <c r="E3207" i="30"/>
  <c r="F3207" i="30"/>
  <c r="H3207" i="30"/>
  <c r="C3212" i="30"/>
  <c r="E3212" i="30"/>
  <c r="F3212" i="30"/>
  <c r="H3212" i="30"/>
  <c r="C3213" i="30"/>
  <c r="E3213" i="30"/>
  <c r="F3213" i="30"/>
  <c r="H3213" i="30"/>
  <c r="C21" i="30"/>
  <c r="E21" i="30"/>
  <c r="F21" i="30"/>
  <c r="H21" i="30"/>
  <c r="C22" i="30"/>
  <c r="E22" i="30"/>
  <c r="F22" i="30"/>
  <c r="H22" i="30"/>
  <c r="C23" i="30"/>
  <c r="E23" i="30"/>
  <c r="F23" i="30"/>
  <c r="H23" i="30"/>
  <c r="C7" i="30"/>
  <c r="E7" i="30"/>
  <c r="F7" i="30"/>
  <c r="H7" i="30"/>
  <c r="C24" i="30"/>
  <c r="E24" i="30"/>
  <c r="F24" i="30"/>
  <c r="H24" i="30"/>
  <c r="C25" i="30"/>
  <c r="E25" i="30"/>
  <c r="F25" i="30"/>
  <c r="H25" i="30"/>
  <c r="C325" i="30"/>
  <c r="E325" i="30"/>
  <c r="F325" i="30"/>
  <c r="H325" i="30"/>
  <c r="C322" i="30"/>
  <c r="E322" i="30"/>
  <c r="F322" i="30"/>
  <c r="H322" i="30"/>
  <c r="C323" i="30"/>
  <c r="E323" i="30"/>
  <c r="F323" i="30"/>
  <c r="H323" i="30"/>
  <c r="C324" i="30"/>
  <c r="E324" i="30"/>
  <c r="F324" i="30"/>
  <c r="H324" i="30"/>
  <c r="C327" i="30"/>
  <c r="E327" i="30"/>
  <c r="F327" i="30"/>
  <c r="H327" i="30"/>
  <c r="C328" i="30"/>
  <c r="E328" i="30"/>
  <c r="F328" i="30"/>
  <c r="H328" i="30"/>
  <c r="C329" i="30"/>
  <c r="E329" i="30"/>
  <c r="F329" i="30"/>
  <c r="H329" i="30"/>
  <c r="C330" i="30"/>
  <c r="E330" i="30"/>
  <c r="F330" i="30"/>
  <c r="H330" i="30"/>
  <c r="C331" i="30"/>
  <c r="E331" i="30"/>
  <c r="F331" i="30"/>
  <c r="H331" i="30"/>
  <c r="C332" i="30"/>
  <c r="E332" i="30"/>
  <c r="F332" i="30"/>
  <c r="H332" i="30"/>
  <c r="C333" i="30"/>
  <c r="E333" i="30"/>
  <c r="F333" i="30"/>
  <c r="H333" i="30"/>
  <c r="C334" i="30"/>
  <c r="E334" i="30"/>
  <c r="F334" i="30"/>
  <c r="H334" i="30"/>
  <c r="C335" i="30"/>
  <c r="E335" i="30"/>
  <c r="F335" i="30"/>
  <c r="H335" i="30"/>
  <c r="C336" i="30"/>
  <c r="E336" i="30"/>
  <c r="F336" i="30"/>
  <c r="H336" i="30"/>
  <c r="C337" i="30"/>
  <c r="E337" i="30"/>
  <c r="F337" i="30"/>
  <c r="H337" i="30"/>
  <c r="C338" i="30"/>
  <c r="E338" i="30"/>
  <c r="F338" i="30"/>
  <c r="H338" i="30"/>
  <c r="C339" i="30"/>
  <c r="E339" i="30"/>
  <c r="F339" i="30"/>
  <c r="H339" i="30"/>
  <c r="C340" i="30"/>
  <c r="E340" i="30"/>
  <c r="F340" i="30"/>
  <c r="H340" i="30"/>
  <c r="C341" i="30"/>
  <c r="E341" i="30"/>
  <c r="F341" i="30"/>
  <c r="H341" i="30"/>
  <c r="C342" i="30"/>
  <c r="E342" i="30"/>
  <c r="F342" i="30"/>
  <c r="H342" i="30"/>
  <c r="C343" i="30"/>
  <c r="E343" i="30"/>
  <c r="F343" i="30"/>
  <c r="H343" i="30"/>
  <c r="C344" i="30"/>
  <c r="E344" i="30"/>
  <c r="F344" i="30"/>
  <c r="H344" i="30"/>
  <c r="C345" i="30"/>
  <c r="E345" i="30"/>
  <c r="F345" i="30"/>
  <c r="H345" i="30"/>
  <c r="C215" i="30"/>
  <c r="E215" i="30"/>
  <c r="F215" i="30"/>
  <c r="H215" i="30"/>
  <c r="C210" i="30"/>
  <c r="E210" i="30"/>
  <c r="F210" i="30"/>
  <c r="H210" i="30"/>
  <c r="C211" i="30"/>
  <c r="E211" i="30"/>
  <c r="F211" i="30"/>
  <c r="H211" i="30"/>
  <c r="C212" i="30"/>
  <c r="E212" i="30"/>
  <c r="F212" i="30"/>
  <c r="H212" i="30"/>
  <c r="C208" i="30"/>
  <c r="E208" i="30"/>
  <c r="F208" i="30"/>
  <c r="H208" i="30"/>
  <c r="C217" i="30"/>
  <c r="E217" i="30"/>
  <c r="F217" i="30"/>
  <c r="H217" i="30"/>
  <c r="C218" i="30"/>
  <c r="E218" i="30"/>
  <c r="F218" i="30"/>
  <c r="H218" i="30"/>
  <c r="C219" i="30"/>
  <c r="E219" i="30"/>
  <c r="F219" i="30"/>
  <c r="H219" i="30"/>
  <c r="C206" i="30"/>
  <c r="E206" i="30"/>
  <c r="F206" i="30"/>
  <c r="H206" i="30"/>
  <c r="C220" i="30"/>
  <c r="E220" i="30"/>
  <c r="F220" i="30"/>
  <c r="H220" i="30"/>
  <c r="C207" i="30"/>
  <c r="E207" i="30"/>
  <c r="F207" i="30"/>
  <c r="H207" i="30"/>
  <c r="C213" i="30"/>
  <c r="E213" i="30"/>
  <c r="F213" i="30"/>
  <c r="H213" i="30"/>
  <c r="C221" i="30"/>
  <c r="E221" i="30"/>
  <c r="F221" i="30"/>
  <c r="H221" i="30"/>
  <c r="C222" i="30"/>
  <c r="E222" i="30"/>
  <c r="F222" i="30"/>
  <c r="H222" i="30"/>
  <c r="C223" i="30"/>
  <c r="E223" i="30"/>
  <c r="F223" i="30"/>
  <c r="H223" i="30"/>
  <c r="C225" i="30"/>
  <c r="E225" i="30"/>
  <c r="F225" i="30"/>
  <c r="H225" i="30"/>
  <c r="C226" i="30"/>
  <c r="E226" i="30"/>
  <c r="F226" i="30"/>
  <c r="H226" i="30"/>
  <c r="C205" i="30"/>
  <c r="E205" i="30"/>
  <c r="F205" i="30"/>
  <c r="H205" i="30"/>
  <c r="C227" i="30"/>
  <c r="E227" i="30"/>
  <c r="F227" i="30"/>
  <c r="H227" i="30"/>
  <c r="C228" i="30"/>
  <c r="E228" i="30"/>
  <c r="F228" i="30"/>
  <c r="H228" i="30"/>
  <c r="C229" i="30"/>
  <c r="E229" i="30"/>
  <c r="F229" i="30"/>
  <c r="H229" i="30"/>
  <c r="C230" i="30"/>
  <c r="E230" i="30"/>
  <c r="F230" i="30"/>
  <c r="H230" i="30"/>
  <c r="C231" i="30"/>
  <c r="E231" i="30"/>
  <c r="F231" i="30"/>
  <c r="H231" i="30"/>
  <c r="C232" i="30"/>
  <c r="E232" i="30"/>
  <c r="F232" i="30"/>
  <c r="H232" i="30"/>
  <c r="C184" i="30"/>
  <c r="E184" i="30"/>
  <c r="F184" i="30"/>
  <c r="H184" i="30"/>
  <c r="C179" i="30"/>
  <c r="E179" i="30"/>
  <c r="F179" i="30"/>
  <c r="H179" i="30"/>
  <c r="C180" i="30"/>
  <c r="E180" i="30"/>
  <c r="F180" i="30"/>
  <c r="H180" i="30"/>
  <c r="C181" i="30"/>
  <c r="E181" i="30"/>
  <c r="F181" i="30"/>
  <c r="H181" i="30"/>
  <c r="C177" i="30"/>
  <c r="E177" i="30"/>
  <c r="F177" i="30"/>
  <c r="H177" i="30"/>
  <c r="C186" i="30"/>
  <c r="E186" i="30"/>
  <c r="F186" i="30"/>
  <c r="H186" i="30"/>
  <c r="C187" i="30"/>
  <c r="E187" i="30"/>
  <c r="F187" i="30"/>
  <c r="H187" i="30"/>
  <c r="C188" i="30"/>
  <c r="E188" i="30"/>
  <c r="F188" i="30"/>
  <c r="H188" i="30"/>
  <c r="C175" i="30"/>
  <c r="E175" i="30"/>
  <c r="F175" i="30"/>
  <c r="H175" i="30"/>
  <c r="C189" i="30"/>
  <c r="E189" i="30"/>
  <c r="F189" i="30"/>
  <c r="H189" i="30"/>
  <c r="C176" i="30"/>
  <c r="E176" i="30"/>
  <c r="F176" i="30"/>
  <c r="H176" i="30"/>
  <c r="C182" i="30"/>
  <c r="E182" i="30"/>
  <c r="F182" i="30"/>
  <c r="H182" i="30"/>
  <c r="C190" i="30"/>
  <c r="E190" i="30"/>
  <c r="F190" i="30"/>
  <c r="H190" i="30"/>
  <c r="C191" i="30"/>
  <c r="E191" i="30"/>
  <c r="F191" i="30"/>
  <c r="H191" i="30"/>
  <c r="C192" i="30"/>
  <c r="E192" i="30"/>
  <c r="F192" i="30"/>
  <c r="H192" i="30"/>
  <c r="C194" i="30"/>
  <c r="E194" i="30"/>
  <c r="F194" i="30"/>
  <c r="H194" i="30"/>
  <c r="C195" i="30"/>
  <c r="E195" i="30"/>
  <c r="F195" i="30"/>
  <c r="H195" i="30"/>
  <c r="C174" i="30"/>
  <c r="E174" i="30"/>
  <c r="F174" i="30"/>
  <c r="H174" i="30"/>
  <c r="C196" i="30"/>
  <c r="E196" i="30"/>
  <c r="F196" i="30"/>
  <c r="H196" i="30"/>
  <c r="C197" i="30"/>
  <c r="E197" i="30"/>
  <c r="F197" i="30"/>
  <c r="H197" i="30"/>
  <c r="C198" i="30"/>
  <c r="E198" i="30"/>
  <c r="F198" i="30"/>
  <c r="H198" i="30"/>
  <c r="C199" i="30"/>
  <c r="E199" i="30"/>
  <c r="F199" i="30"/>
  <c r="H199" i="30"/>
  <c r="C200" i="30"/>
  <c r="E200" i="30"/>
  <c r="F200" i="30"/>
  <c r="H200" i="30"/>
  <c r="C201" i="30"/>
  <c r="E201" i="30"/>
  <c r="F201" i="30"/>
  <c r="H201" i="30"/>
  <c r="C412" i="30"/>
  <c r="E412" i="30"/>
  <c r="F412" i="30"/>
  <c r="H412" i="30"/>
  <c r="C413" i="30"/>
  <c r="E413" i="30"/>
  <c r="F413" i="30"/>
  <c r="H413" i="30"/>
  <c r="C414" i="30"/>
  <c r="E414" i="30"/>
  <c r="F414" i="30"/>
  <c r="H414" i="30"/>
  <c r="C415" i="30"/>
  <c r="E415" i="30"/>
  <c r="F415" i="30"/>
  <c r="H415" i="30"/>
  <c r="C416" i="30"/>
  <c r="E416" i="30"/>
  <c r="F416" i="30"/>
  <c r="H416" i="30"/>
  <c r="C417" i="30"/>
  <c r="E417" i="30"/>
  <c r="F417" i="30"/>
  <c r="H417" i="30"/>
  <c r="C418" i="30"/>
  <c r="E418" i="30"/>
  <c r="F418" i="30"/>
  <c r="H418" i="30"/>
  <c r="C419" i="30"/>
  <c r="E419" i="30"/>
  <c r="F419" i="30"/>
  <c r="H419" i="30"/>
  <c r="C420" i="30"/>
  <c r="E420" i="30"/>
  <c r="F420" i="30"/>
  <c r="H420" i="30"/>
  <c r="C421" i="30"/>
  <c r="E421" i="30"/>
  <c r="F421" i="30"/>
  <c r="H421" i="30"/>
  <c r="C422" i="30"/>
  <c r="E422" i="30"/>
  <c r="F422" i="30"/>
  <c r="H422" i="30"/>
  <c r="C423" i="30"/>
  <c r="E423" i="30"/>
  <c r="F423" i="30"/>
  <c r="H423" i="30"/>
  <c r="C424" i="30"/>
  <c r="E424" i="30"/>
  <c r="F424" i="30"/>
  <c r="H424" i="30"/>
  <c r="C425" i="30"/>
  <c r="E425" i="30"/>
  <c r="F425" i="30"/>
  <c r="H425" i="30"/>
  <c r="C426" i="30"/>
  <c r="E426" i="30"/>
  <c r="F426" i="30"/>
  <c r="H426" i="30"/>
  <c r="C427" i="30"/>
  <c r="E427" i="30"/>
  <c r="F427" i="30"/>
  <c r="H427" i="30"/>
  <c r="C428" i="30"/>
  <c r="E428" i="30"/>
  <c r="F428" i="30"/>
  <c r="H428" i="30"/>
  <c r="C429" i="30"/>
  <c r="E429" i="30"/>
  <c r="F429" i="30"/>
  <c r="H429" i="30"/>
  <c r="C430" i="30"/>
  <c r="E430" i="30"/>
  <c r="F430" i="30"/>
  <c r="H430" i="30"/>
  <c r="C431" i="30"/>
  <c r="E431" i="30"/>
  <c r="F431" i="30"/>
  <c r="H431" i="30"/>
  <c r="C432" i="30"/>
  <c r="E432" i="30"/>
  <c r="F432" i="30"/>
  <c r="H432" i="30"/>
  <c r="C410" i="30"/>
  <c r="E410" i="30"/>
  <c r="F410" i="30"/>
  <c r="H410" i="30"/>
  <c r="C409" i="30"/>
  <c r="E409" i="30"/>
  <c r="F409" i="30"/>
  <c r="H409" i="30"/>
  <c r="C625" i="30"/>
  <c r="E625" i="30"/>
  <c r="F625" i="30"/>
  <c r="H625" i="30"/>
  <c r="C627" i="30"/>
  <c r="E627" i="30"/>
  <c r="F627" i="30"/>
  <c r="H627" i="30"/>
  <c r="C624" i="30"/>
  <c r="E624" i="30"/>
  <c r="F624" i="30"/>
  <c r="H624" i="30"/>
  <c r="C628" i="30"/>
  <c r="E628" i="30"/>
  <c r="F628" i="30"/>
  <c r="H628" i="30"/>
  <c r="C629" i="30"/>
  <c r="E629" i="30"/>
  <c r="F629" i="30"/>
  <c r="H629" i="30"/>
  <c r="C630" i="30"/>
  <c r="E630" i="30"/>
  <c r="F630" i="30"/>
  <c r="H630" i="30"/>
  <c r="C631" i="30"/>
  <c r="E631" i="30"/>
  <c r="F631" i="30"/>
  <c r="H631" i="30"/>
  <c r="C632" i="30"/>
  <c r="E632" i="30"/>
  <c r="F632" i="30"/>
  <c r="H632" i="30"/>
  <c r="C633" i="30"/>
  <c r="E633" i="30"/>
  <c r="F633" i="30"/>
  <c r="H633" i="30"/>
  <c r="C634" i="30"/>
  <c r="E634" i="30"/>
  <c r="F634" i="30"/>
  <c r="H634" i="30"/>
  <c r="C635" i="30"/>
  <c r="E635" i="30"/>
  <c r="F635" i="30"/>
  <c r="H635" i="30"/>
  <c r="C636" i="30"/>
  <c r="E636" i="30"/>
  <c r="F636" i="30"/>
  <c r="H636" i="30"/>
  <c r="C637" i="30"/>
  <c r="E637" i="30"/>
  <c r="F637" i="30"/>
  <c r="H637" i="30"/>
  <c r="C638" i="30"/>
  <c r="E638" i="30"/>
  <c r="F638" i="30"/>
  <c r="H638" i="30"/>
  <c r="C639" i="30"/>
  <c r="E639" i="30"/>
  <c r="F639" i="30"/>
  <c r="H639" i="30"/>
  <c r="C640" i="30"/>
  <c r="E640" i="30"/>
  <c r="F640" i="30"/>
  <c r="H640" i="30"/>
  <c r="C641" i="30"/>
  <c r="E641" i="30"/>
  <c r="F641" i="30"/>
  <c r="H641" i="30"/>
  <c r="C642" i="30"/>
  <c r="E642" i="30"/>
  <c r="F642" i="30"/>
  <c r="H642" i="30"/>
  <c r="C643" i="30"/>
  <c r="E643" i="30"/>
  <c r="F643" i="30"/>
  <c r="H643" i="30"/>
  <c r="C644" i="30"/>
  <c r="E644" i="30"/>
  <c r="F644" i="30"/>
  <c r="H644" i="30"/>
  <c r="C645" i="30"/>
  <c r="E645" i="30"/>
  <c r="F645" i="30"/>
  <c r="H645" i="30"/>
  <c r="C646" i="30"/>
  <c r="E646" i="30"/>
  <c r="F646" i="30"/>
  <c r="H646" i="30"/>
  <c r="C647" i="30"/>
  <c r="E647" i="30"/>
  <c r="F647" i="30"/>
  <c r="H647" i="30"/>
  <c r="C648" i="30"/>
  <c r="E648" i="30"/>
  <c r="F648" i="30"/>
  <c r="H648" i="30"/>
  <c r="C649" i="30"/>
  <c r="E649" i="30"/>
  <c r="F649" i="30"/>
  <c r="H649" i="30"/>
  <c r="C650" i="30"/>
  <c r="E650" i="30"/>
  <c r="F650" i="30"/>
  <c r="H650" i="30"/>
  <c r="C651" i="30"/>
  <c r="E651" i="30"/>
  <c r="F651" i="30"/>
  <c r="H651" i="30"/>
  <c r="C556" i="30"/>
  <c r="E556" i="30"/>
  <c r="F556" i="30"/>
  <c r="H556" i="30"/>
  <c r="C557" i="30"/>
  <c r="E557" i="30"/>
  <c r="F557" i="30"/>
  <c r="H557" i="30"/>
  <c r="C558" i="30"/>
  <c r="E558" i="30"/>
  <c r="F558" i="30"/>
  <c r="H558" i="30"/>
  <c r="C559" i="30"/>
  <c r="E559" i="30"/>
  <c r="F559" i="30"/>
  <c r="H559" i="30"/>
  <c r="C578" i="30"/>
  <c r="E578" i="30"/>
  <c r="F578" i="30"/>
  <c r="H578" i="30"/>
  <c r="C560" i="30"/>
  <c r="E560" i="30"/>
  <c r="F560" i="30"/>
  <c r="H560" i="30"/>
  <c r="C561" i="30"/>
  <c r="E561" i="30"/>
  <c r="F561" i="30"/>
  <c r="H561" i="30"/>
  <c r="C562" i="30"/>
  <c r="E562" i="30"/>
  <c r="F562" i="30"/>
  <c r="H562" i="30"/>
  <c r="C563" i="30"/>
  <c r="E563" i="30"/>
  <c r="F563" i="30"/>
  <c r="H563" i="30"/>
  <c r="C564" i="30"/>
  <c r="E564" i="30"/>
  <c r="F564" i="30"/>
  <c r="H564" i="30"/>
  <c r="C565" i="30"/>
  <c r="E565" i="30"/>
  <c r="F565" i="30"/>
  <c r="H565" i="30"/>
  <c r="C566" i="30"/>
  <c r="E566" i="30"/>
  <c r="F566" i="30"/>
  <c r="H566" i="30"/>
  <c r="C567" i="30"/>
  <c r="E567" i="30"/>
  <c r="F567" i="30"/>
  <c r="H567" i="30"/>
  <c r="C568" i="30"/>
  <c r="E568" i="30"/>
  <c r="F568" i="30"/>
  <c r="H568" i="30"/>
  <c r="C569" i="30"/>
  <c r="E569" i="30"/>
  <c r="F569" i="30"/>
  <c r="H569" i="30"/>
  <c r="C570" i="30"/>
  <c r="E570" i="30"/>
  <c r="F570" i="30"/>
  <c r="H570" i="30"/>
  <c r="C571" i="30"/>
  <c r="E571" i="30"/>
  <c r="F571" i="30"/>
  <c r="H571" i="30"/>
  <c r="C572" i="30"/>
  <c r="E572" i="30"/>
  <c r="F572" i="30"/>
  <c r="H572" i="30"/>
  <c r="C573" i="30"/>
  <c r="E573" i="30"/>
  <c r="F573" i="30"/>
  <c r="H573" i="30"/>
  <c r="C574" i="30"/>
  <c r="E574" i="30"/>
  <c r="F574" i="30"/>
  <c r="H574" i="30"/>
  <c r="C575" i="30"/>
  <c r="E575" i="30"/>
  <c r="F575" i="30"/>
  <c r="H575" i="30"/>
  <c r="C3204" i="30"/>
  <c r="E3204" i="30"/>
  <c r="F3204" i="30"/>
  <c r="H3204" i="30"/>
  <c r="C3203" i="30"/>
  <c r="E3203" i="30"/>
  <c r="F3203" i="30"/>
  <c r="H3203" i="30"/>
  <c r="C3205" i="30"/>
  <c r="E3205" i="30"/>
  <c r="F3205" i="30"/>
  <c r="H3205" i="30"/>
  <c r="C105" i="30"/>
  <c r="E105" i="30"/>
  <c r="F105" i="30"/>
  <c r="H105" i="30"/>
  <c r="C107" i="30"/>
  <c r="E107" i="30"/>
  <c r="F107" i="30"/>
  <c r="H107" i="30"/>
  <c r="C104" i="30"/>
  <c r="E104" i="30"/>
  <c r="F104" i="30"/>
  <c r="H104" i="30"/>
  <c r="C108" i="30"/>
  <c r="E108" i="30"/>
  <c r="F108" i="30"/>
  <c r="H108" i="30"/>
  <c r="C109" i="30"/>
  <c r="E109" i="30"/>
  <c r="F109" i="30"/>
  <c r="H109" i="30"/>
  <c r="C110" i="30"/>
  <c r="E110" i="30"/>
  <c r="F110" i="30"/>
  <c r="H110" i="30"/>
  <c r="C111" i="30"/>
  <c r="E111" i="30"/>
  <c r="F111" i="30"/>
  <c r="H111" i="30"/>
  <c r="C112" i="30"/>
  <c r="E112" i="30"/>
  <c r="F112" i="30"/>
  <c r="H112" i="30"/>
  <c r="C123" i="30"/>
  <c r="E123" i="30"/>
  <c r="F123" i="30"/>
  <c r="H123" i="30"/>
  <c r="C113" i="30"/>
  <c r="E113" i="30"/>
  <c r="F113" i="30"/>
  <c r="H113" i="30"/>
  <c r="C114" i="30"/>
  <c r="E114" i="30"/>
  <c r="F114" i="30"/>
  <c r="H114" i="30"/>
  <c r="C115" i="30"/>
  <c r="E115" i="30"/>
  <c r="F115" i="30"/>
  <c r="H115" i="30"/>
  <c r="C106" i="30"/>
  <c r="E106" i="30"/>
  <c r="F106" i="30"/>
  <c r="H106" i="30"/>
  <c r="C116" i="30"/>
  <c r="E116" i="30"/>
  <c r="F116" i="30"/>
  <c r="H116" i="30"/>
  <c r="C117" i="30"/>
  <c r="E117" i="30"/>
  <c r="F117" i="30"/>
  <c r="H117" i="30"/>
  <c r="C118" i="30"/>
  <c r="E118" i="30"/>
  <c r="F118" i="30"/>
  <c r="H118" i="30"/>
  <c r="C119" i="30"/>
  <c r="E119" i="30"/>
  <c r="F119" i="30"/>
  <c r="H119" i="30"/>
  <c r="C493" i="30"/>
  <c r="E493" i="30"/>
  <c r="F493" i="30"/>
  <c r="H493" i="30"/>
  <c r="C495" i="30"/>
  <c r="E495" i="30"/>
  <c r="F495" i="30"/>
  <c r="H495" i="30"/>
  <c r="C496" i="30"/>
  <c r="E496" i="30"/>
  <c r="F496" i="30"/>
  <c r="H496" i="30"/>
  <c r="C497" i="30"/>
  <c r="E497" i="30"/>
  <c r="F497" i="30"/>
  <c r="H497" i="30"/>
  <c r="C491" i="30"/>
  <c r="E491" i="30"/>
  <c r="F491" i="30"/>
  <c r="H491" i="30"/>
  <c r="C498" i="30"/>
  <c r="E498" i="30"/>
  <c r="F498" i="30"/>
  <c r="H498" i="30"/>
  <c r="C499" i="30"/>
  <c r="E499" i="30"/>
  <c r="F499" i="30"/>
  <c r="H499" i="30"/>
  <c r="C500" i="30"/>
  <c r="E500" i="30"/>
  <c r="F500" i="30"/>
  <c r="H500" i="30"/>
  <c r="C501" i="30"/>
  <c r="E501" i="30"/>
  <c r="F501" i="30"/>
  <c r="H501" i="30"/>
  <c r="C494" i="30"/>
  <c r="E494" i="30"/>
  <c r="F494" i="30"/>
  <c r="H494" i="30"/>
  <c r="C502" i="30"/>
  <c r="E502" i="30"/>
  <c r="F502" i="30"/>
  <c r="H502" i="30"/>
  <c r="C503" i="30"/>
  <c r="E503" i="30"/>
  <c r="F503" i="30"/>
  <c r="H503" i="30"/>
  <c r="C504" i="30"/>
  <c r="E504" i="30"/>
  <c r="F504" i="30"/>
  <c r="H504" i="30"/>
  <c r="C505" i="30"/>
  <c r="E505" i="30"/>
  <c r="F505" i="30"/>
  <c r="H505" i="30"/>
  <c r="C1970" i="30"/>
  <c r="E1970" i="30"/>
  <c r="F1970" i="30"/>
  <c r="H1970" i="30"/>
  <c r="C1973" i="30"/>
  <c r="E1973" i="30"/>
  <c r="F1973" i="30"/>
  <c r="H1973" i="30"/>
  <c r="C1976" i="30"/>
  <c r="E1976" i="30"/>
  <c r="F1976" i="30"/>
  <c r="H1976" i="30"/>
  <c r="C1977" i="30"/>
  <c r="E1977" i="30"/>
  <c r="F1977" i="30"/>
  <c r="H1977" i="30"/>
  <c r="C1978" i="30"/>
  <c r="E1978" i="30"/>
  <c r="F1978" i="30"/>
  <c r="H1978" i="30"/>
  <c r="C1979" i="30"/>
  <c r="E1979" i="30"/>
  <c r="F1979" i="30"/>
  <c r="H1979" i="30"/>
  <c r="C1965" i="30"/>
  <c r="E1965" i="30"/>
  <c r="F1965" i="30"/>
  <c r="H1965" i="30"/>
  <c r="C1974" i="30"/>
  <c r="E1974" i="30"/>
  <c r="F1974" i="30"/>
  <c r="H1974" i="30"/>
  <c r="C1975" i="30"/>
  <c r="E1975" i="30"/>
  <c r="F1975" i="30"/>
  <c r="H1975" i="30"/>
  <c r="C1980" i="30"/>
  <c r="E1980" i="30"/>
  <c r="F1980" i="30"/>
  <c r="H1980" i="30"/>
  <c r="C1971" i="30"/>
  <c r="E1971" i="30"/>
  <c r="F1971" i="30"/>
  <c r="H1971" i="30"/>
  <c r="C1968" i="30"/>
  <c r="E1968" i="30"/>
  <c r="F1968" i="30"/>
  <c r="H1968" i="30"/>
  <c r="C1969" i="30"/>
  <c r="E1969" i="30"/>
  <c r="F1969" i="30"/>
  <c r="H1969" i="30"/>
  <c r="C1981" i="30"/>
  <c r="E1981" i="30"/>
  <c r="F1981" i="30"/>
  <c r="H1981" i="30"/>
  <c r="C1982" i="30"/>
  <c r="E1982" i="30"/>
  <c r="F1982" i="30"/>
  <c r="H1982" i="30"/>
  <c r="C1972" i="30"/>
  <c r="E1972" i="30"/>
  <c r="F1972" i="30"/>
  <c r="H1972" i="30"/>
  <c r="C1966" i="30"/>
  <c r="E1966" i="30"/>
  <c r="F1966" i="30"/>
  <c r="H1966" i="30"/>
  <c r="C1967" i="30"/>
  <c r="E1967" i="30"/>
  <c r="F1967" i="30"/>
  <c r="H1967" i="30"/>
  <c r="C1983" i="30"/>
  <c r="E1983" i="30"/>
  <c r="F1983" i="30"/>
  <c r="H1983" i="30"/>
  <c r="C1958" i="30"/>
  <c r="E1958" i="30"/>
  <c r="F1958" i="30"/>
  <c r="H1958" i="30"/>
  <c r="C1959" i="30"/>
  <c r="E1959" i="30"/>
  <c r="F1959" i="30"/>
  <c r="H1959" i="30"/>
  <c r="C1960" i="30"/>
  <c r="E1960" i="30"/>
  <c r="F1960" i="30"/>
  <c r="H1960" i="30"/>
  <c r="C1961" i="30"/>
  <c r="E1961" i="30"/>
  <c r="F1961" i="30"/>
  <c r="H1961" i="30"/>
  <c r="C1957" i="30"/>
  <c r="E1957" i="30"/>
  <c r="F1957" i="30"/>
  <c r="H1957" i="30"/>
  <c r="C1962" i="30"/>
  <c r="E1962" i="30"/>
  <c r="F1962" i="30"/>
  <c r="H1962" i="30"/>
  <c r="C1963" i="30"/>
  <c r="E1963" i="30"/>
  <c r="F1963" i="30"/>
  <c r="H1963" i="30"/>
  <c r="C1964" i="30"/>
  <c r="E1964" i="30"/>
  <c r="F1964" i="30"/>
  <c r="H1964" i="30"/>
  <c r="C1956" i="30"/>
  <c r="E1956" i="30"/>
  <c r="F1956" i="30"/>
  <c r="H1956" i="30"/>
  <c r="C1955" i="30"/>
  <c r="E1955" i="30"/>
  <c r="F1955" i="30"/>
  <c r="H1955" i="30"/>
  <c r="C2044" i="30"/>
  <c r="E2044" i="30"/>
  <c r="F2044" i="30"/>
  <c r="H2044" i="30"/>
  <c r="C2037" i="30"/>
  <c r="E2037" i="30"/>
  <c r="F2037" i="30"/>
  <c r="H2037" i="30"/>
  <c r="C2040" i="30"/>
  <c r="E2040" i="30"/>
  <c r="F2040" i="30"/>
  <c r="H2040" i="30"/>
  <c r="C2045" i="30"/>
  <c r="E2045" i="30"/>
  <c r="F2045" i="30"/>
  <c r="H2045" i="30"/>
  <c r="C2038" i="30"/>
  <c r="E2038" i="30"/>
  <c r="F2038" i="30"/>
  <c r="H2038" i="30"/>
  <c r="C2036" i="30"/>
  <c r="E2036" i="30"/>
  <c r="F2036" i="30"/>
  <c r="H2036" i="30"/>
  <c r="C2047" i="30"/>
  <c r="E2047" i="30"/>
  <c r="F2047" i="30"/>
  <c r="H2047" i="30"/>
  <c r="C2035" i="30"/>
  <c r="E2035" i="30"/>
  <c r="F2035" i="30"/>
  <c r="H2035" i="30"/>
  <c r="C2048" i="30"/>
  <c r="E2048" i="30"/>
  <c r="F2048" i="30"/>
  <c r="H2048" i="30"/>
  <c r="C2049" i="30"/>
  <c r="E2049" i="30"/>
  <c r="F2049" i="30"/>
  <c r="H2049" i="30"/>
  <c r="C2034" i="30"/>
  <c r="E2034" i="30"/>
  <c r="F2034" i="30"/>
  <c r="H2034" i="30"/>
  <c r="C2041" i="30"/>
  <c r="E2041" i="30"/>
  <c r="F2041" i="30"/>
  <c r="H2041" i="30"/>
  <c r="C2050" i="30"/>
  <c r="E2050" i="30"/>
  <c r="F2050" i="30"/>
  <c r="H2050" i="30"/>
  <c r="C2051" i="30"/>
  <c r="E2051" i="30"/>
  <c r="F2051" i="30"/>
  <c r="H2051" i="30"/>
  <c r="C2039" i="30"/>
  <c r="E2039" i="30"/>
  <c r="F2039" i="30"/>
  <c r="H2039" i="30"/>
  <c r="C2052" i="30"/>
  <c r="E2052" i="30"/>
  <c r="F2052" i="30"/>
  <c r="H2052" i="30"/>
  <c r="C2053" i="30"/>
  <c r="E2053" i="30"/>
  <c r="F2053" i="30"/>
  <c r="H2053" i="30"/>
  <c r="C2054" i="30"/>
  <c r="E2054" i="30"/>
  <c r="F2054" i="30"/>
  <c r="H2054" i="30"/>
  <c r="C2055" i="30"/>
  <c r="E2055" i="30"/>
  <c r="F2055" i="30"/>
  <c r="H2055" i="30"/>
  <c r="C2042" i="30"/>
  <c r="E2042" i="30"/>
  <c r="F2042" i="30"/>
  <c r="H2042" i="30"/>
  <c r="C1997" i="30"/>
  <c r="E1997" i="30"/>
  <c r="F1997" i="30"/>
  <c r="H1997" i="30"/>
  <c r="C1987" i="30"/>
  <c r="E1987" i="30"/>
  <c r="F1987" i="30"/>
  <c r="H1987" i="30"/>
  <c r="C1998" i="30"/>
  <c r="E1998" i="30"/>
  <c r="F1998" i="30"/>
  <c r="H1998" i="30"/>
  <c r="C1991" i="30"/>
  <c r="E1991" i="30"/>
  <c r="F1991" i="30"/>
  <c r="H1991" i="30"/>
  <c r="C1999" i="30"/>
  <c r="E1999" i="30"/>
  <c r="F1999" i="30"/>
  <c r="H1999" i="30"/>
  <c r="C2000" i="30"/>
  <c r="E2000" i="30"/>
  <c r="F2000" i="30"/>
  <c r="H2000" i="30"/>
  <c r="C1986" i="30"/>
  <c r="E1986" i="30"/>
  <c r="F1986" i="30"/>
  <c r="H1986" i="30"/>
  <c r="C2001" i="30"/>
  <c r="E2001" i="30"/>
  <c r="F2001" i="30"/>
  <c r="H2001" i="30"/>
  <c r="C1996" i="30"/>
  <c r="E1996" i="30"/>
  <c r="F1996" i="30"/>
  <c r="H1996" i="30"/>
  <c r="C1985" i="30"/>
  <c r="E1985" i="30"/>
  <c r="F1985" i="30"/>
  <c r="H1985" i="30"/>
  <c r="C2002" i="30"/>
  <c r="E2002" i="30"/>
  <c r="F2002" i="30"/>
  <c r="H2002" i="30"/>
  <c r="C1993" i="30"/>
  <c r="E1993" i="30"/>
  <c r="F1993" i="30"/>
  <c r="H1993" i="30"/>
  <c r="C2003" i="30"/>
  <c r="E2003" i="30"/>
  <c r="F2003" i="30"/>
  <c r="H2003" i="30"/>
  <c r="C1984" i="30"/>
  <c r="E1984" i="30"/>
  <c r="F1984" i="30"/>
  <c r="H1984" i="30"/>
  <c r="C1988" i="30"/>
  <c r="E1988" i="30"/>
  <c r="F1988" i="30"/>
  <c r="H1988" i="30"/>
  <c r="C1994" i="30"/>
  <c r="E1994" i="30"/>
  <c r="F1994" i="30"/>
  <c r="H1994" i="30"/>
  <c r="C2004" i="30"/>
  <c r="E2004" i="30"/>
  <c r="F2004" i="30"/>
  <c r="H2004" i="30"/>
  <c r="C2005" i="30"/>
  <c r="E2005" i="30"/>
  <c r="F2005" i="30"/>
  <c r="H2005" i="30"/>
  <c r="C1989" i="30"/>
  <c r="E1989" i="30"/>
  <c r="F1989" i="30"/>
  <c r="H1989" i="30"/>
  <c r="C2006" i="30"/>
  <c r="E2006" i="30"/>
  <c r="F2006" i="30"/>
  <c r="H2006" i="30"/>
  <c r="C1990" i="30"/>
  <c r="E1990" i="30"/>
  <c r="F1990" i="30"/>
  <c r="H1990" i="30"/>
  <c r="C2007" i="30"/>
  <c r="E2007" i="30"/>
  <c r="F2007" i="30"/>
  <c r="H2007" i="30"/>
  <c r="C2008" i="30"/>
  <c r="E2008" i="30"/>
  <c r="F2008" i="30"/>
  <c r="H2008" i="30"/>
  <c r="C2009" i="30"/>
  <c r="E2009" i="30"/>
  <c r="F2009" i="30"/>
  <c r="H2009" i="30"/>
  <c r="C1995" i="30"/>
  <c r="E1995" i="30"/>
  <c r="F1995" i="30"/>
  <c r="H1995" i="30"/>
  <c r="C1992" i="30"/>
  <c r="E1992" i="30"/>
  <c r="F1992" i="30"/>
  <c r="H1992" i="30"/>
  <c r="C2020" i="30"/>
  <c r="E2020" i="30"/>
  <c r="F2020" i="30"/>
  <c r="H2020" i="30"/>
  <c r="C2012" i="30"/>
  <c r="E2012" i="30"/>
  <c r="F2012" i="30"/>
  <c r="H2012" i="30"/>
  <c r="C2021" i="30"/>
  <c r="E2021" i="30"/>
  <c r="F2021" i="30"/>
  <c r="H2021" i="30"/>
  <c r="C2016" i="30"/>
  <c r="E2016" i="30"/>
  <c r="F2016" i="30"/>
  <c r="H2016" i="30"/>
  <c r="C2022" i="30"/>
  <c r="E2022" i="30"/>
  <c r="F2022" i="30"/>
  <c r="H2022" i="30"/>
  <c r="C2023" i="30"/>
  <c r="E2023" i="30"/>
  <c r="F2023" i="30"/>
  <c r="H2023" i="30"/>
  <c r="C2011" i="30"/>
  <c r="E2011" i="30"/>
  <c r="F2011" i="30"/>
  <c r="H2011" i="30"/>
  <c r="C2024" i="30"/>
  <c r="E2024" i="30"/>
  <c r="F2024" i="30"/>
  <c r="H2024" i="30"/>
  <c r="C2019" i="30"/>
  <c r="E2019" i="30"/>
  <c r="F2019" i="30"/>
  <c r="H2019" i="30"/>
  <c r="C2025" i="30"/>
  <c r="E2025" i="30"/>
  <c r="F2025" i="30"/>
  <c r="H2025" i="30"/>
  <c r="C2026" i="30"/>
  <c r="E2026" i="30"/>
  <c r="F2026" i="30"/>
  <c r="H2026" i="30"/>
  <c r="C2027" i="30"/>
  <c r="E2027" i="30"/>
  <c r="F2027" i="30"/>
  <c r="H2027" i="30"/>
  <c r="C2010" i="30"/>
  <c r="E2010" i="30"/>
  <c r="F2010" i="30"/>
  <c r="H2010" i="30"/>
  <c r="C2013" i="30"/>
  <c r="E2013" i="30"/>
  <c r="F2013" i="30"/>
  <c r="H2013" i="30"/>
  <c r="C2017" i="30"/>
  <c r="E2017" i="30"/>
  <c r="F2017" i="30"/>
  <c r="H2017" i="30"/>
  <c r="C2028" i="30"/>
  <c r="E2028" i="30"/>
  <c r="F2028" i="30"/>
  <c r="H2028" i="30"/>
  <c r="C2029" i="30"/>
  <c r="E2029" i="30"/>
  <c r="F2029" i="30"/>
  <c r="H2029" i="30"/>
  <c r="C2014" i="30"/>
  <c r="E2014" i="30"/>
  <c r="F2014" i="30"/>
  <c r="H2014" i="30"/>
  <c r="C2030" i="30"/>
  <c r="E2030" i="30"/>
  <c r="F2030" i="30"/>
  <c r="H2030" i="30"/>
  <c r="C2015" i="30"/>
  <c r="E2015" i="30"/>
  <c r="F2015" i="30"/>
  <c r="H2015" i="30"/>
  <c r="C2031" i="30"/>
  <c r="E2031" i="30"/>
  <c r="F2031" i="30"/>
  <c r="H2031" i="30"/>
  <c r="C2032" i="30"/>
  <c r="E2032" i="30"/>
  <c r="F2032" i="30"/>
  <c r="H2032" i="30"/>
  <c r="C2033" i="30"/>
  <c r="E2033" i="30"/>
  <c r="F2033" i="30"/>
  <c r="H2033" i="30"/>
  <c r="C2018" i="30"/>
  <c r="E2018" i="30"/>
  <c r="F2018" i="30"/>
  <c r="H2018" i="30"/>
  <c r="C2062" i="30"/>
  <c r="E2062" i="30"/>
  <c r="F2062" i="30"/>
  <c r="H2062" i="30"/>
  <c r="C2060" i="30"/>
  <c r="E2060" i="30"/>
  <c r="F2060" i="30"/>
  <c r="H2060" i="30"/>
  <c r="C2063" i="30"/>
  <c r="E2063" i="30"/>
  <c r="F2063" i="30"/>
  <c r="H2063" i="30"/>
  <c r="C2064" i="30"/>
  <c r="E2064" i="30"/>
  <c r="F2064" i="30"/>
  <c r="H2064" i="30"/>
  <c r="C2065" i="30"/>
  <c r="E2065" i="30"/>
  <c r="F2065" i="30"/>
  <c r="H2065" i="30"/>
  <c r="C2066" i="30"/>
  <c r="E2066" i="30"/>
  <c r="F2066" i="30"/>
  <c r="H2066" i="30"/>
  <c r="C2067" i="30"/>
  <c r="E2067" i="30"/>
  <c r="F2067" i="30"/>
  <c r="H2067" i="30"/>
  <c r="C2068" i="30"/>
  <c r="E2068" i="30"/>
  <c r="F2068" i="30"/>
  <c r="H2068" i="30"/>
  <c r="C2057" i="30"/>
  <c r="E2057" i="30"/>
  <c r="F2057" i="30"/>
  <c r="H2057" i="30"/>
  <c r="C2059" i="30"/>
  <c r="E2059" i="30"/>
  <c r="F2059" i="30"/>
  <c r="H2059" i="30"/>
  <c r="C2058" i="30"/>
  <c r="E2058" i="30"/>
  <c r="F2058" i="30"/>
  <c r="H2058" i="30"/>
  <c r="C2061" i="30"/>
  <c r="E2061" i="30"/>
  <c r="F2061" i="30"/>
  <c r="H2061" i="30"/>
  <c r="C2056" i="30"/>
  <c r="E2056" i="30"/>
  <c r="F2056" i="30"/>
  <c r="H2056" i="30"/>
  <c r="C2069" i="30"/>
  <c r="E2069" i="30"/>
  <c r="F2069" i="30"/>
  <c r="H2069" i="30"/>
  <c r="C2136" i="30"/>
  <c r="E2136" i="30"/>
  <c r="F2136" i="30"/>
  <c r="H2136" i="30"/>
  <c r="C2137" i="30"/>
  <c r="E2137" i="30"/>
  <c r="F2137" i="30"/>
  <c r="H2137" i="30"/>
  <c r="C2138" i="30"/>
  <c r="E2138" i="30"/>
  <c r="F2138" i="30"/>
  <c r="H2138" i="30"/>
  <c r="C2139" i="30"/>
  <c r="E2139" i="30"/>
  <c r="F2139" i="30"/>
  <c r="H2139" i="30"/>
  <c r="C2140" i="30"/>
  <c r="E2140" i="30"/>
  <c r="F2140" i="30"/>
  <c r="H2140" i="30"/>
  <c r="C2141" i="30"/>
  <c r="E2141" i="30"/>
  <c r="F2141" i="30"/>
  <c r="H2141" i="30"/>
  <c r="C2132" i="30"/>
  <c r="E2132" i="30"/>
  <c r="F2132" i="30"/>
  <c r="H2132" i="30"/>
  <c r="C2127" i="30"/>
  <c r="E2127" i="30"/>
  <c r="F2127" i="30"/>
  <c r="H2127" i="30"/>
  <c r="C2142" i="30"/>
  <c r="E2142" i="30"/>
  <c r="F2142" i="30"/>
  <c r="H2142" i="30"/>
  <c r="C2143" i="30"/>
  <c r="E2143" i="30"/>
  <c r="F2143" i="30"/>
  <c r="H2143" i="30"/>
  <c r="C2128" i="30"/>
  <c r="E2128" i="30"/>
  <c r="F2128" i="30"/>
  <c r="H2128" i="30"/>
  <c r="C2133" i="30"/>
  <c r="E2133" i="30"/>
  <c r="F2133" i="30"/>
  <c r="H2133" i="30"/>
  <c r="C2131" i="30"/>
  <c r="E2131" i="30"/>
  <c r="F2131" i="30"/>
  <c r="H2131" i="30"/>
  <c r="C2144" i="30"/>
  <c r="E2144" i="30"/>
  <c r="F2144" i="30"/>
  <c r="H2144" i="30"/>
  <c r="C2135" i="30"/>
  <c r="E2135" i="30"/>
  <c r="F2135" i="30"/>
  <c r="H2135" i="30"/>
  <c r="C2134" i="30"/>
  <c r="E2134" i="30"/>
  <c r="F2134" i="30"/>
  <c r="H2134" i="30"/>
  <c r="C2130" i="30"/>
  <c r="E2130" i="30"/>
  <c r="F2130" i="30"/>
  <c r="H2130" i="30"/>
  <c r="C2129" i="30"/>
  <c r="E2129" i="30"/>
  <c r="F2129" i="30"/>
  <c r="H2129" i="30"/>
  <c r="C2145" i="30"/>
  <c r="E2145" i="30"/>
  <c r="F2145" i="30"/>
  <c r="H2145" i="30"/>
  <c r="C2146" i="30"/>
  <c r="E2146" i="30"/>
  <c r="F2146" i="30"/>
  <c r="H2146" i="30"/>
  <c r="C2147" i="30"/>
  <c r="E2147" i="30"/>
  <c r="F2147" i="30"/>
  <c r="H2147" i="30"/>
  <c r="C2181" i="30"/>
  <c r="E2181" i="30"/>
  <c r="F2181" i="30"/>
  <c r="H2181" i="30"/>
  <c r="C2182" i="30"/>
  <c r="E2182" i="30"/>
  <c r="F2182" i="30"/>
  <c r="H2182" i="30"/>
  <c r="C2183" i="30"/>
  <c r="E2183" i="30"/>
  <c r="F2183" i="30"/>
  <c r="H2183" i="30"/>
  <c r="C2184" i="30"/>
  <c r="E2184" i="30"/>
  <c r="F2184" i="30"/>
  <c r="H2184" i="30"/>
  <c r="C2185" i="30"/>
  <c r="E2185" i="30"/>
  <c r="F2185" i="30"/>
  <c r="H2185" i="30"/>
  <c r="C2176" i="30"/>
  <c r="E2176" i="30"/>
  <c r="F2176" i="30"/>
  <c r="H2176" i="30"/>
  <c r="C2170" i="30"/>
  <c r="E2170" i="30"/>
  <c r="F2170" i="30"/>
  <c r="H2170" i="30"/>
  <c r="C2186" i="30"/>
  <c r="E2186" i="30"/>
  <c r="F2186" i="30"/>
  <c r="H2186" i="30"/>
  <c r="C2178" i="30"/>
  <c r="E2178" i="30"/>
  <c r="F2178" i="30"/>
  <c r="H2178" i="30"/>
  <c r="C2171" i="30"/>
  <c r="E2171" i="30"/>
  <c r="F2171" i="30"/>
  <c r="H2171" i="30"/>
  <c r="C2177" i="30"/>
  <c r="E2177" i="30"/>
  <c r="F2177" i="30"/>
  <c r="H2177" i="30"/>
  <c r="C2174" i="30"/>
  <c r="E2174" i="30"/>
  <c r="F2174" i="30"/>
  <c r="H2174" i="30"/>
  <c r="C2175" i="30"/>
  <c r="E2175" i="30"/>
  <c r="F2175" i="30"/>
  <c r="H2175" i="30"/>
  <c r="C2187" i="30"/>
  <c r="E2187" i="30"/>
  <c r="F2187" i="30"/>
  <c r="H2187" i="30"/>
  <c r="C2180" i="30"/>
  <c r="E2180" i="30"/>
  <c r="F2180" i="30"/>
  <c r="H2180" i="30"/>
  <c r="C2179" i="30"/>
  <c r="E2179" i="30"/>
  <c r="F2179" i="30"/>
  <c r="H2179" i="30"/>
  <c r="C2173" i="30"/>
  <c r="E2173" i="30"/>
  <c r="F2173" i="30"/>
  <c r="H2173" i="30"/>
  <c r="C2172" i="30"/>
  <c r="E2172" i="30"/>
  <c r="F2172" i="30"/>
  <c r="H2172" i="30"/>
  <c r="C2188" i="30"/>
  <c r="E2188" i="30"/>
  <c r="F2188" i="30"/>
  <c r="H2188" i="30"/>
  <c r="C2189" i="30"/>
  <c r="E2189" i="30"/>
  <c r="F2189" i="30"/>
  <c r="H2189" i="30"/>
  <c r="C2190" i="30"/>
  <c r="E2190" i="30"/>
  <c r="F2190" i="30"/>
  <c r="H2190" i="30"/>
  <c r="C2080" i="30"/>
  <c r="E2080" i="30"/>
  <c r="F2080" i="30"/>
  <c r="H2080" i="30"/>
  <c r="C2072" i="30"/>
  <c r="E2072" i="30"/>
  <c r="F2072" i="30"/>
  <c r="H2072" i="30"/>
  <c r="C2076" i="30"/>
  <c r="E2076" i="30"/>
  <c r="F2076" i="30"/>
  <c r="H2076" i="30"/>
  <c r="C2078" i="30"/>
  <c r="E2078" i="30"/>
  <c r="F2078" i="30"/>
  <c r="H2078" i="30"/>
  <c r="C2071" i="30"/>
  <c r="E2071" i="30"/>
  <c r="F2071" i="30"/>
  <c r="H2071" i="30"/>
  <c r="C2081" i="30"/>
  <c r="E2081" i="30"/>
  <c r="F2081" i="30"/>
  <c r="H2081" i="30"/>
  <c r="C2082" i="30"/>
  <c r="E2082" i="30"/>
  <c r="F2082" i="30"/>
  <c r="H2082" i="30"/>
  <c r="C2075" i="30"/>
  <c r="E2075" i="30"/>
  <c r="F2075" i="30"/>
  <c r="H2075" i="30"/>
  <c r="C2083" i="30"/>
  <c r="E2083" i="30"/>
  <c r="F2083" i="30"/>
  <c r="H2083" i="30"/>
  <c r="C2079" i="30"/>
  <c r="E2079" i="30"/>
  <c r="F2079" i="30"/>
  <c r="H2079" i="30"/>
  <c r="C2077" i="30"/>
  <c r="E2077" i="30"/>
  <c r="F2077" i="30"/>
  <c r="H2077" i="30"/>
  <c r="C2074" i="30"/>
  <c r="E2074" i="30"/>
  <c r="F2074" i="30"/>
  <c r="H2074" i="30"/>
  <c r="C2073" i="30"/>
  <c r="E2073" i="30"/>
  <c r="F2073" i="30"/>
  <c r="H2073" i="30"/>
  <c r="C2084" i="30"/>
  <c r="E2084" i="30"/>
  <c r="F2084" i="30"/>
  <c r="H2084" i="30"/>
  <c r="C2085" i="30"/>
  <c r="E2085" i="30"/>
  <c r="F2085" i="30"/>
  <c r="H2085" i="30"/>
  <c r="C2086" i="30"/>
  <c r="E2086" i="30"/>
  <c r="F2086" i="30"/>
  <c r="H2086" i="30"/>
  <c r="C2097" i="30"/>
  <c r="E2097" i="30"/>
  <c r="F2097" i="30"/>
  <c r="H2097" i="30"/>
  <c r="C2088" i="30"/>
  <c r="E2088" i="30"/>
  <c r="F2088" i="30"/>
  <c r="H2088" i="30"/>
  <c r="C2098" i="30"/>
  <c r="E2098" i="30"/>
  <c r="F2098" i="30"/>
  <c r="H2098" i="30"/>
  <c r="C2092" i="30"/>
  <c r="E2092" i="30"/>
  <c r="F2092" i="30"/>
  <c r="H2092" i="30"/>
  <c r="C2099" i="30"/>
  <c r="E2099" i="30"/>
  <c r="F2099" i="30"/>
  <c r="H2099" i="30"/>
  <c r="C2100" i="30"/>
  <c r="E2100" i="30"/>
  <c r="F2100" i="30"/>
  <c r="H2100" i="30"/>
  <c r="C2095" i="30"/>
  <c r="E2095" i="30"/>
  <c r="F2095" i="30"/>
  <c r="H2095" i="30"/>
  <c r="C2101" i="30"/>
  <c r="E2101" i="30"/>
  <c r="F2101" i="30"/>
  <c r="H2101" i="30"/>
  <c r="C2087" i="30"/>
  <c r="E2087" i="30"/>
  <c r="F2087" i="30"/>
  <c r="H2087" i="30"/>
  <c r="C2102" i="30"/>
  <c r="E2102" i="30"/>
  <c r="F2102" i="30"/>
  <c r="H2102" i="30"/>
  <c r="C2093" i="30"/>
  <c r="E2093" i="30"/>
  <c r="F2093" i="30"/>
  <c r="H2093" i="30"/>
  <c r="C2091" i="30"/>
  <c r="E2091" i="30"/>
  <c r="F2091" i="30"/>
  <c r="H2091" i="30"/>
  <c r="C2096" i="30"/>
  <c r="E2096" i="30"/>
  <c r="F2096" i="30"/>
  <c r="H2096" i="30"/>
  <c r="C2094" i="30"/>
  <c r="E2094" i="30"/>
  <c r="F2094" i="30"/>
  <c r="H2094" i="30"/>
  <c r="C2090" i="30"/>
  <c r="E2090" i="30"/>
  <c r="F2090" i="30"/>
  <c r="H2090" i="30"/>
  <c r="C2089" i="30"/>
  <c r="E2089" i="30"/>
  <c r="F2089" i="30"/>
  <c r="H2089" i="30"/>
  <c r="C2103" i="30"/>
  <c r="E2103" i="30"/>
  <c r="F2103" i="30"/>
  <c r="H2103" i="30"/>
  <c r="C2104" i="30"/>
  <c r="E2104" i="30"/>
  <c r="F2104" i="30"/>
  <c r="H2104" i="30"/>
  <c r="C2105" i="30"/>
  <c r="E2105" i="30"/>
  <c r="F2105" i="30"/>
  <c r="H2105" i="30"/>
  <c r="C2106" i="30"/>
  <c r="E2106" i="30"/>
  <c r="F2106" i="30"/>
  <c r="H2106" i="30"/>
  <c r="C2113" i="30"/>
  <c r="E2113" i="30"/>
  <c r="F2113" i="30"/>
  <c r="H2113" i="30"/>
  <c r="C2114" i="30"/>
  <c r="E2114" i="30"/>
  <c r="F2114" i="30"/>
  <c r="H2114" i="30"/>
  <c r="C2108" i="30"/>
  <c r="E2108" i="30"/>
  <c r="F2108" i="30"/>
  <c r="H2108" i="30"/>
  <c r="C2115" i="30"/>
  <c r="E2115" i="30"/>
  <c r="F2115" i="30"/>
  <c r="H2115" i="30"/>
  <c r="C2116" i="30"/>
  <c r="E2116" i="30"/>
  <c r="F2116" i="30"/>
  <c r="H2116" i="30"/>
  <c r="C2111" i="30"/>
  <c r="E2111" i="30"/>
  <c r="F2111" i="30"/>
  <c r="H2111" i="30"/>
  <c r="C2117" i="30"/>
  <c r="E2117" i="30"/>
  <c r="F2117" i="30"/>
  <c r="H2117" i="30"/>
  <c r="C2118" i="30"/>
  <c r="E2118" i="30"/>
  <c r="F2118" i="30"/>
  <c r="H2118" i="30"/>
  <c r="C2109" i="30"/>
  <c r="E2109" i="30"/>
  <c r="F2109" i="30"/>
  <c r="H2109" i="30"/>
  <c r="C2119" i="30"/>
  <c r="E2119" i="30"/>
  <c r="F2119" i="30"/>
  <c r="H2119" i="30"/>
  <c r="C2120" i="30"/>
  <c r="E2120" i="30"/>
  <c r="F2120" i="30"/>
  <c r="H2120" i="30"/>
  <c r="C2121" i="30"/>
  <c r="E2121" i="30"/>
  <c r="F2121" i="30"/>
  <c r="H2121" i="30"/>
  <c r="C2122" i="30"/>
  <c r="E2122" i="30"/>
  <c r="F2122" i="30"/>
  <c r="H2122" i="30"/>
  <c r="C2112" i="30"/>
  <c r="E2112" i="30"/>
  <c r="F2112" i="30"/>
  <c r="H2112" i="30"/>
  <c r="C2110" i="30"/>
  <c r="E2110" i="30"/>
  <c r="F2110" i="30"/>
  <c r="H2110" i="30"/>
  <c r="C2107" i="30"/>
  <c r="E2107" i="30"/>
  <c r="F2107" i="30"/>
  <c r="H2107" i="30"/>
  <c r="C2123" i="30"/>
  <c r="E2123" i="30"/>
  <c r="F2123" i="30"/>
  <c r="H2123" i="30"/>
  <c r="C2124" i="30"/>
  <c r="E2124" i="30"/>
  <c r="F2124" i="30"/>
  <c r="H2124" i="30"/>
  <c r="C2125" i="30"/>
  <c r="E2125" i="30"/>
  <c r="F2125" i="30"/>
  <c r="H2125" i="30"/>
  <c r="C2126" i="30"/>
  <c r="E2126" i="30"/>
  <c r="F2126" i="30"/>
  <c r="H2126" i="30"/>
  <c r="C2408" i="30"/>
  <c r="E2408" i="30"/>
  <c r="F2408" i="30"/>
  <c r="H2408" i="30"/>
  <c r="C2409" i="30"/>
  <c r="E2409" i="30"/>
  <c r="F2409" i="30"/>
  <c r="H2409" i="30"/>
  <c r="C2410" i="30"/>
  <c r="E2410" i="30"/>
  <c r="F2410" i="30"/>
  <c r="H2410" i="30"/>
  <c r="C2411" i="30"/>
  <c r="E2411" i="30"/>
  <c r="F2411" i="30"/>
  <c r="H2411" i="30"/>
  <c r="C2412" i="30"/>
  <c r="E2412" i="30"/>
  <c r="F2412" i="30"/>
  <c r="H2412" i="30"/>
  <c r="C2413" i="30"/>
  <c r="E2413" i="30"/>
  <c r="F2413" i="30"/>
  <c r="H2413" i="30"/>
  <c r="C2414" i="30"/>
  <c r="E2414" i="30"/>
  <c r="F2414" i="30"/>
  <c r="H2414" i="30"/>
  <c r="C2406" i="30"/>
  <c r="E2406" i="30"/>
  <c r="F2406" i="30"/>
  <c r="H2406" i="30"/>
  <c r="C2415" i="30"/>
  <c r="E2415" i="30"/>
  <c r="F2415" i="30"/>
  <c r="H2415" i="30"/>
  <c r="C2416" i="30"/>
  <c r="E2416" i="30"/>
  <c r="F2416" i="30"/>
  <c r="H2416" i="30"/>
  <c r="C2417" i="30"/>
  <c r="E2417" i="30"/>
  <c r="F2417" i="30"/>
  <c r="H2417" i="30"/>
  <c r="C2407" i="30"/>
  <c r="E2407" i="30"/>
  <c r="F2407" i="30"/>
  <c r="H2407" i="30"/>
  <c r="C2418" i="30"/>
  <c r="E2418" i="30"/>
  <c r="F2418" i="30"/>
  <c r="H2418" i="30"/>
  <c r="C2359" i="30"/>
  <c r="E2359" i="30"/>
  <c r="F2359" i="30"/>
  <c r="H2359" i="30"/>
  <c r="C2360" i="30"/>
  <c r="E2360" i="30"/>
  <c r="F2360" i="30"/>
  <c r="H2360" i="30"/>
  <c r="C2361" i="30"/>
  <c r="E2361" i="30"/>
  <c r="F2361" i="30"/>
  <c r="H2361" i="30"/>
  <c r="C2362" i="30"/>
  <c r="E2362" i="30"/>
  <c r="F2362" i="30"/>
  <c r="H2362" i="30"/>
  <c r="C2363" i="30"/>
  <c r="E2363" i="30"/>
  <c r="F2363" i="30"/>
  <c r="H2363" i="30"/>
  <c r="C2356" i="30"/>
  <c r="E2356" i="30"/>
  <c r="F2356" i="30"/>
  <c r="H2356" i="30"/>
  <c r="C2364" i="30"/>
  <c r="E2364" i="30"/>
  <c r="F2364" i="30"/>
  <c r="H2364" i="30"/>
  <c r="C2365" i="30"/>
  <c r="E2365" i="30"/>
  <c r="F2365" i="30"/>
  <c r="H2365" i="30"/>
  <c r="C2366" i="30"/>
  <c r="E2366" i="30"/>
  <c r="F2366" i="30"/>
  <c r="H2366" i="30"/>
  <c r="C2358" i="30"/>
  <c r="E2358" i="30"/>
  <c r="F2358" i="30"/>
  <c r="H2358" i="30"/>
  <c r="C2367" i="30"/>
  <c r="E2367" i="30"/>
  <c r="F2367" i="30"/>
  <c r="H2367" i="30"/>
  <c r="C2368" i="30"/>
  <c r="E2368" i="30"/>
  <c r="F2368" i="30"/>
  <c r="H2368" i="30"/>
  <c r="C2369" i="30"/>
  <c r="E2369" i="30"/>
  <c r="F2369" i="30"/>
  <c r="H2369" i="30"/>
  <c r="C2370" i="30"/>
  <c r="E2370" i="30"/>
  <c r="F2370" i="30"/>
  <c r="H2370" i="30"/>
  <c r="C2357" i="30"/>
  <c r="E2357" i="30"/>
  <c r="F2357" i="30"/>
  <c r="H2357" i="30"/>
  <c r="C2371" i="30"/>
  <c r="E2371" i="30"/>
  <c r="F2371" i="30"/>
  <c r="H2371" i="30"/>
  <c r="C2435" i="30"/>
  <c r="E2435" i="30"/>
  <c r="F2435" i="30"/>
  <c r="H2435" i="30"/>
  <c r="C2436" i="30"/>
  <c r="E2436" i="30"/>
  <c r="F2436" i="30"/>
  <c r="H2436" i="30"/>
  <c r="C2437" i="30"/>
  <c r="E2437" i="30"/>
  <c r="F2437" i="30"/>
  <c r="H2437" i="30"/>
  <c r="C2438" i="30"/>
  <c r="E2438" i="30"/>
  <c r="F2438" i="30"/>
  <c r="H2438" i="30"/>
  <c r="C2432" i="30"/>
  <c r="E2432" i="30"/>
  <c r="F2432" i="30"/>
  <c r="H2432" i="30"/>
  <c r="C2439" i="30"/>
  <c r="E2439" i="30"/>
  <c r="F2439" i="30"/>
  <c r="H2439" i="30"/>
  <c r="C2440" i="30"/>
  <c r="E2440" i="30"/>
  <c r="F2440" i="30"/>
  <c r="H2440" i="30"/>
  <c r="C2441" i="30"/>
  <c r="E2441" i="30"/>
  <c r="F2441" i="30"/>
  <c r="H2441" i="30"/>
  <c r="C2434" i="30"/>
  <c r="E2434" i="30"/>
  <c r="F2434" i="30"/>
  <c r="H2434" i="30"/>
  <c r="C2442" i="30"/>
  <c r="E2442" i="30"/>
  <c r="F2442" i="30"/>
  <c r="H2442" i="30"/>
  <c r="C2443" i="30"/>
  <c r="E2443" i="30"/>
  <c r="F2443" i="30"/>
  <c r="H2443" i="30"/>
  <c r="C2444" i="30"/>
  <c r="E2444" i="30"/>
  <c r="F2444" i="30"/>
  <c r="H2444" i="30"/>
  <c r="C2445" i="30"/>
  <c r="E2445" i="30"/>
  <c r="F2445" i="30"/>
  <c r="H2445" i="30"/>
  <c r="C2433" i="30"/>
  <c r="E2433" i="30"/>
  <c r="F2433" i="30"/>
  <c r="H2433" i="30"/>
  <c r="C2446" i="30"/>
  <c r="E2446" i="30"/>
  <c r="F2446" i="30"/>
  <c r="H2446" i="30"/>
  <c r="C2233" i="30"/>
  <c r="E2233" i="30"/>
  <c r="F2233" i="30"/>
  <c r="H2233" i="30"/>
  <c r="C2232" i="30"/>
  <c r="E2232" i="30"/>
  <c r="F2232" i="30"/>
  <c r="H2232" i="30"/>
  <c r="C2238" i="30"/>
  <c r="E2238" i="30"/>
  <c r="F2238" i="30"/>
  <c r="H2238" i="30"/>
  <c r="C2239" i="30"/>
  <c r="E2239" i="30"/>
  <c r="F2239" i="30"/>
  <c r="H2239" i="30"/>
  <c r="C2240" i="30"/>
  <c r="E2240" i="30"/>
  <c r="F2240" i="30"/>
  <c r="H2240" i="30"/>
  <c r="C2241" i="30"/>
  <c r="E2241" i="30"/>
  <c r="F2241" i="30"/>
  <c r="H2241" i="30"/>
  <c r="C2242" i="30"/>
  <c r="E2242" i="30"/>
  <c r="F2242" i="30"/>
  <c r="H2242" i="30"/>
  <c r="C2235" i="30"/>
  <c r="E2235" i="30"/>
  <c r="F2235" i="30"/>
  <c r="H2235" i="30"/>
  <c r="C2243" i="30"/>
  <c r="E2243" i="30"/>
  <c r="F2243" i="30"/>
  <c r="H2243" i="30"/>
  <c r="C2234" i="30"/>
  <c r="E2234" i="30"/>
  <c r="F2234" i="30"/>
  <c r="H2234" i="30"/>
  <c r="C2230" i="30"/>
  <c r="E2230" i="30"/>
  <c r="F2230" i="30"/>
  <c r="H2230" i="30"/>
  <c r="C2231" i="30"/>
  <c r="E2231" i="30"/>
  <c r="F2231" i="30"/>
  <c r="H2231" i="30"/>
  <c r="C2244" i="30"/>
  <c r="E2244" i="30"/>
  <c r="F2244" i="30"/>
  <c r="H2244" i="30"/>
  <c r="C2245" i="30"/>
  <c r="E2245" i="30"/>
  <c r="F2245" i="30"/>
  <c r="H2245" i="30"/>
  <c r="C2246" i="30"/>
  <c r="E2246" i="30"/>
  <c r="F2246" i="30"/>
  <c r="H2246" i="30"/>
  <c r="C2237" i="30"/>
  <c r="E2237" i="30"/>
  <c r="F2237" i="30"/>
  <c r="H2237" i="30"/>
  <c r="C2236" i="30"/>
  <c r="E2236" i="30"/>
  <c r="F2236" i="30"/>
  <c r="H2236" i="30"/>
  <c r="C2229" i="30"/>
  <c r="E2229" i="30"/>
  <c r="F2229" i="30"/>
  <c r="H2229" i="30"/>
  <c r="C2228" i="30"/>
  <c r="E2228" i="30"/>
  <c r="F2228" i="30"/>
  <c r="H2228" i="30"/>
  <c r="C2247" i="30"/>
  <c r="E2247" i="30"/>
  <c r="F2247" i="30"/>
  <c r="H2247" i="30"/>
  <c r="C2291" i="30"/>
  <c r="E2291" i="30"/>
  <c r="F2291" i="30"/>
  <c r="H2291" i="30"/>
  <c r="C2290" i="30"/>
  <c r="E2290" i="30"/>
  <c r="F2290" i="30"/>
  <c r="H2290" i="30"/>
  <c r="C2292" i="30"/>
  <c r="E2292" i="30"/>
  <c r="F2292" i="30"/>
  <c r="H2292" i="30"/>
  <c r="C2287" i="30"/>
  <c r="E2287" i="30"/>
  <c r="F2287" i="30"/>
  <c r="H2287" i="30"/>
  <c r="C2293" i="30"/>
  <c r="E2293" i="30"/>
  <c r="F2293" i="30"/>
  <c r="H2293" i="30"/>
  <c r="C2294" i="30"/>
  <c r="E2294" i="30"/>
  <c r="F2294" i="30"/>
  <c r="H2294" i="30"/>
  <c r="C2295" i="30"/>
  <c r="E2295" i="30"/>
  <c r="F2295" i="30"/>
  <c r="H2295" i="30"/>
  <c r="C2296" i="30"/>
  <c r="E2296" i="30"/>
  <c r="F2296" i="30"/>
  <c r="H2296" i="30"/>
  <c r="C2297" i="30"/>
  <c r="E2297" i="30"/>
  <c r="F2297" i="30"/>
  <c r="H2297" i="30"/>
  <c r="C2285" i="30"/>
  <c r="E2285" i="30"/>
  <c r="F2285" i="30"/>
  <c r="H2285" i="30"/>
  <c r="C2298" i="30"/>
  <c r="E2298" i="30"/>
  <c r="F2298" i="30"/>
  <c r="H2298" i="30"/>
  <c r="C2288" i="30"/>
  <c r="E2288" i="30"/>
  <c r="F2288" i="30"/>
  <c r="H2288" i="30"/>
  <c r="C2283" i="30"/>
  <c r="E2283" i="30"/>
  <c r="F2283" i="30"/>
  <c r="H2283" i="30"/>
  <c r="C2284" i="30"/>
  <c r="E2284" i="30"/>
  <c r="F2284" i="30"/>
  <c r="H2284" i="30"/>
  <c r="C2299" i="30"/>
  <c r="E2299" i="30"/>
  <c r="F2299" i="30"/>
  <c r="H2299" i="30"/>
  <c r="C2300" i="30"/>
  <c r="E2300" i="30"/>
  <c r="F2300" i="30"/>
  <c r="H2300" i="30"/>
  <c r="C2301" i="30"/>
  <c r="E2301" i="30"/>
  <c r="F2301" i="30"/>
  <c r="H2301" i="30"/>
  <c r="C2302" i="30"/>
  <c r="E2302" i="30"/>
  <c r="F2302" i="30"/>
  <c r="H2302" i="30"/>
  <c r="C2289" i="30"/>
  <c r="E2289" i="30"/>
  <c r="F2289" i="30"/>
  <c r="H2289" i="30"/>
  <c r="C2318" i="30"/>
  <c r="E2318" i="30"/>
  <c r="F2318" i="30"/>
  <c r="H2318" i="30"/>
  <c r="C2316" i="30"/>
  <c r="E2316" i="30"/>
  <c r="F2316" i="30"/>
  <c r="H2316" i="30"/>
  <c r="C2311" i="30"/>
  <c r="E2311" i="30"/>
  <c r="F2311" i="30"/>
  <c r="H2311" i="30"/>
  <c r="C2315" i="30"/>
  <c r="E2315" i="30"/>
  <c r="F2315" i="30"/>
  <c r="H2315" i="30"/>
  <c r="C2319" i="30"/>
  <c r="E2319" i="30"/>
  <c r="F2319" i="30"/>
  <c r="H2319" i="30"/>
  <c r="C2320" i="30"/>
  <c r="E2320" i="30"/>
  <c r="F2320" i="30"/>
  <c r="H2320" i="30"/>
  <c r="C2317" i="30"/>
  <c r="E2317" i="30"/>
  <c r="F2317" i="30"/>
  <c r="H2317" i="30"/>
  <c r="C2321" i="30"/>
  <c r="E2321" i="30"/>
  <c r="F2321" i="30"/>
  <c r="H2321" i="30"/>
  <c r="C2322" i="30"/>
  <c r="E2322" i="30"/>
  <c r="F2322" i="30"/>
  <c r="H2322" i="30"/>
  <c r="C2323" i="30"/>
  <c r="E2323" i="30"/>
  <c r="F2323" i="30"/>
  <c r="H2323" i="30"/>
  <c r="C2324" i="30"/>
  <c r="E2324" i="30"/>
  <c r="F2324" i="30"/>
  <c r="H2324" i="30"/>
  <c r="C2325" i="30"/>
  <c r="E2325" i="30"/>
  <c r="F2325" i="30"/>
  <c r="H2325" i="30"/>
  <c r="C2312" i="30"/>
  <c r="E2312" i="30"/>
  <c r="F2312" i="30"/>
  <c r="H2312" i="30"/>
  <c r="C2313" i="30"/>
  <c r="E2313" i="30"/>
  <c r="F2313" i="30"/>
  <c r="H2313" i="30"/>
  <c r="C2314" i="30"/>
  <c r="E2314" i="30"/>
  <c r="F2314" i="30"/>
  <c r="H2314" i="30"/>
  <c r="C64" i="30"/>
  <c r="E64" i="30"/>
  <c r="F64" i="30"/>
  <c r="H64" i="30"/>
  <c r="C67" i="30"/>
  <c r="E67" i="30"/>
  <c r="F67" i="30"/>
  <c r="H67" i="30"/>
  <c r="C63" i="30"/>
  <c r="E63" i="30"/>
  <c r="F63" i="30"/>
  <c r="H63" i="30"/>
  <c r="C68" i="30"/>
  <c r="E68" i="30"/>
  <c r="F68" i="30"/>
  <c r="H68" i="30"/>
  <c r="C69" i="30"/>
  <c r="E69" i="30"/>
  <c r="F69" i="30"/>
  <c r="H69" i="30"/>
  <c r="C70" i="30"/>
  <c r="E70" i="30"/>
  <c r="F70" i="30"/>
  <c r="H70" i="30"/>
  <c r="C71" i="30"/>
  <c r="E71" i="30"/>
  <c r="F71" i="30"/>
  <c r="H71" i="30"/>
  <c r="C89" i="30"/>
  <c r="E89" i="30"/>
  <c r="F89" i="30"/>
  <c r="H89" i="30"/>
  <c r="C72" i="30"/>
  <c r="E72" i="30"/>
  <c r="F72" i="30"/>
  <c r="H72" i="30"/>
  <c r="C73" i="30"/>
  <c r="E73" i="30"/>
  <c r="F73" i="30"/>
  <c r="H73" i="30"/>
  <c r="C74" i="30"/>
  <c r="E74" i="30"/>
  <c r="F74" i="30"/>
  <c r="H74" i="30"/>
  <c r="C75" i="30"/>
  <c r="E75" i="30"/>
  <c r="F75" i="30"/>
  <c r="H75" i="30"/>
  <c r="C76" i="30"/>
  <c r="E76" i="30"/>
  <c r="F76" i="30"/>
  <c r="H76" i="30"/>
  <c r="C65" i="30"/>
  <c r="E65" i="30"/>
  <c r="F65" i="30"/>
  <c r="H65" i="30"/>
  <c r="C77" i="30"/>
  <c r="E77" i="30"/>
  <c r="F77" i="30"/>
  <c r="H77" i="30"/>
  <c r="C78" i="30"/>
  <c r="E78" i="30"/>
  <c r="F78" i="30"/>
  <c r="H78" i="30"/>
  <c r="C79" i="30"/>
  <c r="E79" i="30"/>
  <c r="F79" i="30"/>
  <c r="H79" i="30"/>
  <c r="C80" i="30"/>
  <c r="E80" i="30"/>
  <c r="F80" i="30"/>
  <c r="H80" i="30"/>
  <c r="C81" i="30"/>
  <c r="E81" i="30"/>
  <c r="F81" i="30"/>
  <c r="H81" i="30"/>
  <c r="C82" i="30"/>
  <c r="E82" i="30"/>
  <c r="F82" i="30"/>
  <c r="H82" i="30"/>
  <c r="C83" i="30"/>
  <c r="E83" i="30"/>
  <c r="F83" i="30"/>
  <c r="H83" i="30"/>
  <c r="C84" i="30"/>
  <c r="E84" i="30"/>
  <c r="F84" i="30"/>
  <c r="H84" i="30"/>
  <c r="C66" i="30"/>
  <c r="E66" i="30"/>
  <c r="F66" i="30"/>
  <c r="H66" i="30"/>
  <c r="C85" i="30"/>
  <c r="E85" i="30"/>
  <c r="F85" i="30"/>
  <c r="H85" i="30"/>
  <c r="C91" i="30"/>
  <c r="E91" i="30"/>
  <c r="F91" i="30"/>
  <c r="H91" i="30"/>
  <c r="C93" i="30"/>
  <c r="E93" i="30"/>
  <c r="F93" i="30"/>
  <c r="H93" i="30"/>
  <c r="C90" i="30"/>
  <c r="E90" i="30"/>
  <c r="F90" i="30"/>
  <c r="H90" i="30"/>
  <c r="C94" i="30"/>
  <c r="E94" i="30"/>
  <c r="F94" i="30"/>
  <c r="H94" i="30"/>
  <c r="C95" i="30"/>
  <c r="E95" i="30"/>
  <c r="F95" i="30"/>
  <c r="H95" i="30"/>
  <c r="C96" i="30"/>
  <c r="E96" i="30"/>
  <c r="F96" i="30"/>
  <c r="H96" i="30"/>
  <c r="C97" i="30"/>
  <c r="E97" i="30"/>
  <c r="F97" i="30"/>
  <c r="H97" i="30"/>
  <c r="C98" i="30"/>
  <c r="E98" i="30"/>
  <c r="F98" i="30"/>
  <c r="H98" i="30"/>
  <c r="C103" i="30"/>
  <c r="E103" i="30"/>
  <c r="F103" i="30"/>
  <c r="H103" i="30"/>
  <c r="C99" i="30"/>
  <c r="E99" i="30"/>
  <c r="F99" i="30"/>
  <c r="H99" i="30"/>
  <c r="C100" i="30"/>
  <c r="E100" i="30"/>
  <c r="F100" i="30"/>
  <c r="H100" i="30"/>
  <c r="C92" i="30"/>
  <c r="E92" i="30"/>
  <c r="F92" i="30"/>
  <c r="H92" i="30"/>
  <c r="C3199" i="30"/>
  <c r="E3199" i="30"/>
  <c r="F3199" i="30"/>
  <c r="H3199" i="30"/>
  <c r="C3200" i="30"/>
  <c r="E3200" i="30"/>
  <c r="F3200" i="30"/>
  <c r="H3200" i="30"/>
  <c r="C2304" i="30"/>
  <c r="E2304" i="30"/>
  <c r="F2304" i="30"/>
  <c r="H2304" i="30"/>
  <c r="C2305" i="30"/>
  <c r="E2305" i="30"/>
  <c r="F2305" i="30"/>
  <c r="H2305" i="30"/>
  <c r="C2306" i="30"/>
  <c r="E2306" i="30"/>
  <c r="F2306" i="30"/>
  <c r="H2306" i="30"/>
  <c r="C2307" i="30"/>
  <c r="E2307" i="30"/>
  <c r="F2307" i="30"/>
  <c r="H2307" i="30"/>
  <c r="C2308" i="30"/>
  <c r="E2308" i="30"/>
  <c r="F2308" i="30"/>
  <c r="H2308" i="30"/>
  <c r="C2309" i="30"/>
  <c r="E2309" i="30"/>
  <c r="F2309" i="30"/>
  <c r="H2309" i="30"/>
  <c r="C2310" i="30"/>
  <c r="E2310" i="30"/>
  <c r="F2310" i="30"/>
  <c r="H2310" i="30"/>
  <c r="C2202" i="30"/>
  <c r="E2202" i="30"/>
  <c r="F2202" i="30"/>
  <c r="H2202" i="30"/>
  <c r="C2203" i="30"/>
  <c r="E2203" i="30"/>
  <c r="F2203" i="30"/>
  <c r="H2203" i="30"/>
  <c r="C2197" i="30"/>
  <c r="E2197" i="30"/>
  <c r="F2197" i="30"/>
  <c r="H2197" i="30"/>
  <c r="C2204" i="30"/>
  <c r="E2204" i="30"/>
  <c r="F2204" i="30"/>
  <c r="H2204" i="30"/>
  <c r="C2205" i="30"/>
  <c r="E2205" i="30"/>
  <c r="F2205" i="30"/>
  <c r="H2205" i="30"/>
  <c r="C2198" i="30"/>
  <c r="E2198" i="30"/>
  <c r="F2198" i="30"/>
  <c r="H2198" i="30"/>
  <c r="C2191" i="30"/>
  <c r="E2191" i="30"/>
  <c r="F2191" i="30"/>
  <c r="H2191" i="30"/>
  <c r="C2206" i="30"/>
  <c r="E2206" i="30"/>
  <c r="F2206" i="30"/>
  <c r="H2206" i="30"/>
  <c r="C2207" i="30"/>
  <c r="E2207" i="30"/>
  <c r="F2207" i="30"/>
  <c r="H2207" i="30"/>
  <c r="C2200" i="30"/>
  <c r="E2200" i="30"/>
  <c r="F2200" i="30"/>
  <c r="H2200" i="30"/>
  <c r="C2192" i="30"/>
  <c r="E2192" i="30"/>
  <c r="F2192" i="30"/>
  <c r="H2192" i="30"/>
  <c r="C2199" i="30"/>
  <c r="E2199" i="30"/>
  <c r="F2199" i="30"/>
  <c r="H2199" i="30"/>
  <c r="C2195" i="30"/>
  <c r="E2195" i="30"/>
  <c r="F2195" i="30"/>
  <c r="H2195" i="30"/>
  <c r="C2196" i="30"/>
  <c r="E2196" i="30"/>
  <c r="F2196" i="30"/>
  <c r="H2196" i="30"/>
  <c r="C2208" i="30"/>
  <c r="E2208" i="30"/>
  <c r="F2208" i="30"/>
  <c r="H2208" i="30"/>
  <c r="C2209" i="30"/>
  <c r="E2209" i="30"/>
  <c r="F2209" i="30"/>
  <c r="H2209" i="30"/>
  <c r="C2201" i="30"/>
  <c r="E2201" i="30"/>
  <c r="F2201" i="30"/>
  <c r="H2201" i="30"/>
  <c r="C2194" i="30"/>
  <c r="E2194" i="30"/>
  <c r="F2194" i="30"/>
  <c r="H2194" i="30"/>
  <c r="C2193" i="30"/>
  <c r="E2193" i="30"/>
  <c r="F2193" i="30"/>
  <c r="H2193" i="30"/>
  <c r="C2210" i="30"/>
  <c r="E2210" i="30"/>
  <c r="F2210" i="30"/>
  <c r="H2210" i="30"/>
  <c r="C2211" i="30"/>
  <c r="E2211" i="30"/>
  <c r="F2211" i="30"/>
  <c r="H2211" i="30"/>
  <c r="C2212" i="30"/>
  <c r="E2212" i="30"/>
  <c r="F2212" i="30"/>
  <c r="H2212" i="30"/>
  <c r="C2329" i="30"/>
  <c r="E2329" i="30"/>
  <c r="F2329" i="30"/>
  <c r="H2329" i="30"/>
  <c r="C2332" i="30"/>
  <c r="E2332" i="30"/>
  <c r="F2332" i="30"/>
  <c r="H2332" i="30"/>
  <c r="C2333" i="30"/>
  <c r="E2333" i="30"/>
  <c r="F2333" i="30"/>
  <c r="H2333" i="30"/>
  <c r="C2334" i="30"/>
  <c r="E2334" i="30"/>
  <c r="F2334" i="30"/>
  <c r="H2334" i="30"/>
  <c r="C2335" i="30"/>
  <c r="E2335" i="30"/>
  <c r="F2335" i="30"/>
  <c r="H2335" i="30"/>
  <c r="C2336" i="30"/>
  <c r="E2336" i="30"/>
  <c r="F2336" i="30"/>
  <c r="H2336" i="30"/>
  <c r="C2326" i="30"/>
  <c r="E2326" i="30"/>
  <c r="F2326" i="30"/>
  <c r="H2326" i="30"/>
  <c r="C2337" i="30"/>
  <c r="E2337" i="30"/>
  <c r="F2337" i="30"/>
  <c r="H2337" i="30"/>
  <c r="C2331" i="30"/>
  <c r="E2331" i="30"/>
  <c r="F2331" i="30"/>
  <c r="H2331" i="30"/>
  <c r="C2338" i="30"/>
  <c r="E2338" i="30"/>
  <c r="F2338" i="30"/>
  <c r="H2338" i="30"/>
  <c r="C2339" i="30"/>
  <c r="E2339" i="30"/>
  <c r="F2339" i="30"/>
  <c r="H2339" i="30"/>
  <c r="C2330" i="30"/>
  <c r="E2330" i="30"/>
  <c r="F2330" i="30"/>
  <c r="H2330" i="30"/>
  <c r="C2327" i="30"/>
  <c r="E2327" i="30"/>
  <c r="F2327" i="30"/>
  <c r="H2327" i="30"/>
  <c r="C2328" i="30"/>
  <c r="E2328" i="30"/>
  <c r="F2328" i="30"/>
  <c r="H2328" i="30"/>
  <c r="C2340" i="30"/>
  <c r="E2340" i="30"/>
  <c r="F2340" i="30"/>
  <c r="H2340" i="30"/>
  <c r="C2341" i="30"/>
  <c r="E2341" i="30"/>
  <c r="F2341" i="30"/>
  <c r="H2341" i="30"/>
  <c r="C2342" i="30"/>
  <c r="E2342" i="30"/>
  <c r="F2342" i="30"/>
  <c r="H2342" i="30"/>
  <c r="C2343" i="30"/>
  <c r="E2343" i="30"/>
  <c r="F2343" i="30"/>
  <c r="H2343" i="30"/>
  <c r="C2344" i="30"/>
  <c r="E2344" i="30"/>
  <c r="F2344" i="30"/>
  <c r="H2344" i="30"/>
  <c r="C2345" i="30"/>
  <c r="E2345" i="30"/>
  <c r="F2345" i="30"/>
  <c r="H2345" i="30"/>
  <c r="C2346" i="30"/>
  <c r="E2346" i="30"/>
  <c r="F2346" i="30"/>
  <c r="H2346" i="30"/>
  <c r="C2347" i="30"/>
  <c r="E2347" i="30"/>
  <c r="F2347" i="30"/>
  <c r="H2347" i="30"/>
  <c r="C2374" i="30"/>
  <c r="E2374" i="30"/>
  <c r="F2374" i="30"/>
  <c r="H2374" i="30"/>
  <c r="C2377" i="30"/>
  <c r="E2377" i="30"/>
  <c r="F2377" i="30"/>
  <c r="H2377" i="30"/>
  <c r="C2378" i="30"/>
  <c r="E2378" i="30"/>
  <c r="F2378" i="30"/>
  <c r="H2378" i="30"/>
  <c r="C2379" i="30"/>
  <c r="E2379" i="30"/>
  <c r="F2379" i="30"/>
  <c r="H2379" i="30"/>
  <c r="C2380" i="30"/>
  <c r="E2380" i="30"/>
  <c r="F2380" i="30"/>
  <c r="H2380" i="30"/>
  <c r="C2381" i="30"/>
  <c r="E2381" i="30"/>
  <c r="F2381" i="30"/>
  <c r="H2381" i="30"/>
  <c r="C2376" i="30"/>
  <c r="E2376" i="30"/>
  <c r="F2376" i="30"/>
  <c r="H2376" i="30"/>
  <c r="C2382" i="30"/>
  <c r="E2382" i="30"/>
  <c r="F2382" i="30"/>
  <c r="H2382" i="30"/>
  <c r="C2383" i="30"/>
  <c r="E2383" i="30"/>
  <c r="F2383" i="30"/>
  <c r="H2383" i="30"/>
  <c r="C2384" i="30"/>
  <c r="E2384" i="30"/>
  <c r="F2384" i="30"/>
  <c r="H2384" i="30"/>
  <c r="C2385" i="30"/>
  <c r="E2385" i="30"/>
  <c r="F2385" i="30"/>
  <c r="H2385" i="30"/>
  <c r="C2375" i="30"/>
  <c r="E2375" i="30"/>
  <c r="F2375" i="30"/>
  <c r="H2375" i="30"/>
  <c r="C2373" i="30"/>
  <c r="E2373" i="30"/>
  <c r="F2373" i="30"/>
  <c r="H2373" i="30"/>
  <c r="C2372" i="30"/>
  <c r="E2372" i="30"/>
  <c r="F2372" i="30"/>
  <c r="H2372" i="30"/>
  <c r="C2386" i="30"/>
  <c r="E2386" i="30"/>
  <c r="F2386" i="30"/>
  <c r="H2386" i="30"/>
  <c r="C2270" i="30"/>
  <c r="E2270" i="30"/>
  <c r="F2270" i="30"/>
  <c r="H2270" i="30"/>
  <c r="C2273" i="30"/>
  <c r="E2273" i="30"/>
  <c r="F2273" i="30"/>
  <c r="H2273" i="30"/>
  <c r="C2269" i="30"/>
  <c r="E2269" i="30"/>
  <c r="F2269" i="30"/>
  <c r="H2269" i="30"/>
  <c r="C2274" i="30"/>
  <c r="E2274" i="30"/>
  <c r="F2274" i="30"/>
  <c r="H2274" i="30"/>
  <c r="C2275" i="30"/>
  <c r="E2275" i="30"/>
  <c r="F2275" i="30"/>
  <c r="H2275" i="30"/>
  <c r="C2276" i="30"/>
  <c r="E2276" i="30"/>
  <c r="F2276" i="30"/>
  <c r="H2276" i="30"/>
  <c r="C2277" i="30"/>
  <c r="E2277" i="30"/>
  <c r="F2277" i="30"/>
  <c r="H2277" i="30"/>
  <c r="C2278" i="30"/>
  <c r="E2278" i="30"/>
  <c r="F2278" i="30"/>
  <c r="H2278" i="30"/>
  <c r="C2279" i="30"/>
  <c r="E2279" i="30"/>
  <c r="F2279" i="30"/>
  <c r="H2279" i="30"/>
  <c r="C2280" i="30"/>
  <c r="E2280" i="30"/>
  <c r="F2280" i="30"/>
  <c r="H2280" i="30"/>
  <c r="C2272" i="30"/>
  <c r="E2272" i="30"/>
  <c r="F2272" i="30"/>
  <c r="H2272" i="30"/>
  <c r="C2271" i="30"/>
  <c r="E2271" i="30"/>
  <c r="F2271" i="30"/>
  <c r="H2271" i="30"/>
  <c r="C2268" i="30"/>
  <c r="E2268" i="30"/>
  <c r="F2268" i="30"/>
  <c r="H2268" i="30"/>
  <c r="C2267" i="30"/>
  <c r="E2267" i="30"/>
  <c r="F2267" i="30"/>
  <c r="H2267" i="30"/>
  <c r="C2281" i="30"/>
  <c r="E2281" i="30"/>
  <c r="F2281" i="30"/>
  <c r="H2281" i="30"/>
  <c r="C2282" i="30"/>
  <c r="E2282" i="30"/>
  <c r="F2282" i="30"/>
  <c r="H2282" i="30"/>
  <c r="C34" i="30"/>
  <c r="E34" i="30"/>
  <c r="F34" i="30"/>
  <c r="H34" i="30"/>
  <c r="C35" i="30"/>
  <c r="E35" i="30"/>
  <c r="F35" i="30"/>
  <c r="H35" i="30"/>
  <c r="C3206" i="30"/>
  <c r="E3206" i="30"/>
  <c r="F3206" i="30"/>
  <c r="H3206" i="30"/>
  <c r="C3208" i="30"/>
  <c r="E3208" i="30"/>
  <c r="F3208" i="30"/>
  <c r="H3208" i="30"/>
  <c r="C3210" i="30"/>
  <c r="E3210" i="30"/>
  <c r="F3210" i="30"/>
  <c r="H3210" i="30"/>
  <c r="C36" i="30"/>
  <c r="E36" i="30"/>
  <c r="F36" i="30"/>
  <c r="H36" i="30"/>
  <c r="C3202" i="30"/>
  <c r="E3202" i="30"/>
  <c r="F3202" i="30"/>
  <c r="H3202" i="30"/>
  <c r="C37" i="30"/>
  <c r="E37" i="30"/>
  <c r="F37" i="30"/>
  <c r="H37" i="30"/>
  <c r="C38" i="30"/>
  <c r="E38" i="30"/>
  <c r="F38" i="30"/>
  <c r="H38" i="30"/>
  <c r="C39" i="30"/>
  <c r="E39" i="30"/>
  <c r="F39" i="30"/>
  <c r="H39" i="30"/>
  <c r="C40" i="30"/>
  <c r="E40" i="30"/>
  <c r="F40" i="30"/>
  <c r="H40" i="30"/>
  <c r="C41" i="30"/>
  <c r="E41" i="30"/>
  <c r="F41" i="30"/>
  <c r="H41" i="30"/>
  <c r="C32" i="30"/>
  <c r="E32" i="30"/>
  <c r="F32" i="30"/>
  <c r="H32" i="30"/>
  <c r="C42" i="30"/>
  <c r="E42" i="30"/>
  <c r="F42" i="30"/>
  <c r="H42" i="30"/>
  <c r="C43" i="30"/>
  <c r="E43" i="30"/>
  <c r="F43" i="30"/>
  <c r="H43" i="30"/>
  <c r="C44" i="30"/>
  <c r="E44" i="30"/>
  <c r="F44" i="30"/>
  <c r="H44" i="30"/>
  <c r="C45" i="30"/>
  <c r="E45" i="30"/>
  <c r="F45" i="30"/>
  <c r="H45" i="30"/>
  <c r="C46" i="30"/>
  <c r="E46" i="30"/>
  <c r="F46" i="30"/>
  <c r="H46" i="30"/>
  <c r="C47" i="30"/>
  <c r="E47" i="30"/>
  <c r="F47" i="30"/>
  <c r="H47" i="30"/>
  <c r="C48" i="30"/>
  <c r="E48" i="30"/>
  <c r="F48" i="30"/>
  <c r="H48" i="30"/>
  <c r="C49" i="30"/>
  <c r="E49" i="30"/>
  <c r="F49" i="30"/>
  <c r="H49" i="30"/>
  <c r="C50" i="30"/>
  <c r="E50" i="30"/>
  <c r="F50" i="30"/>
  <c r="H50" i="30"/>
  <c r="C33" i="30"/>
  <c r="E33" i="30"/>
  <c r="F33" i="30"/>
  <c r="H33" i="30"/>
  <c r="C51" i="30"/>
  <c r="E51" i="30"/>
  <c r="F51" i="30"/>
  <c r="H51" i="30"/>
  <c r="C52" i="30"/>
  <c r="E52" i="30"/>
  <c r="F52" i="30"/>
  <c r="H52" i="30"/>
  <c r="C53" i="30"/>
  <c r="E53" i="30"/>
  <c r="F53" i="30"/>
  <c r="H53" i="30"/>
  <c r="C354" i="30"/>
  <c r="E354" i="30"/>
  <c r="F354" i="30"/>
  <c r="H354" i="30"/>
  <c r="C351" i="30"/>
  <c r="E351" i="30"/>
  <c r="F351" i="30"/>
  <c r="H351" i="30"/>
  <c r="C352" i="30"/>
  <c r="E352" i="30"/>
  <c r="F352" i="30"/>
  <c r="H352" i="30"/>
  <c r="C353" i="30"/>
  <c r="E353" i="30"/>
  <c r="F353" i="30"/>
  <c r="H353" i="30"/>
  <c r="C356" i="30"/>
  <c r="E356" i="30"/>
  <c r="F356" i="30"/>
  <c r="H356" i="30"/>
  <c r="C357" i="30"/>
  <c r="E357" i="30"/>
  <c r="F357" i="30"/>
  <c r="H357" i="30"/>
  <c r="C358" i="30"/>
  <c r="E358" i="30"/>
  <c r="F358" i="30"/>
  <c r="H358" i="30"/>
  <c r="C359" i="30"/>
  <c r="E359" i="30"/>
  <c r="F359" i="30"/>
  <c r="H359" i="30"/>
  <c r="C360" i="30"/>
  <c r="E360" i="30"/>
  <c r="F360" i="30"/>
  <c r="H360" i="30"/>
  <c r="C361" i="30"/>
  <c r="E361" i="30"/>
  <c r="F361" i="30"/>
  <c r="H361" i="30"/>
  <c r="C362" i="30"/>
  <c r="E362" i="30"/>
  <c r="F362" i="30"/>
  <c r="H362" i="30"/>
  <c r="C363" i="30"/>
  <c r="E363" i="30"/>
  <c r="F363" i="30"/>
  <c r="H363" i="30"/>
  <c r="C364" i="30"/>
  <c r="E364" i="30"/>
  <c r="F364" i="30"/>
  <c r="H364" i="30"/>
  <c r="C365" i="30"/>
  <c r="E365" i="30"/>
  <c r="F365" i="30"/>
  <c r="H365" i="30"/>
  <c r="C366" i="30"/>
  <c r="E366" i="30"/>
  <c r="F366" i="30"/>
  <c r="H366" i="30"/>
  <c r="C367" i="30"/>
  <c r="E367" i="30"/>
  <c r="F367" i="30"/>
  <c r="H367" i="30"/>
  <c r="C368" i="30"/>
  <c r="E368" i="30"/>
  <c r="F368" i="30"/>
  <c r="H368" i="30"/>
  <c r="C369" i="30"/>
  <c r="E369" i="30"/>
  <c r="F369" i="30"/>
  <c r="H369" i="30"/>
  <c r="C370" i="30"/>
  <c r="E370" i="30"/>
  <c r="F370" i="30"/>
  <c r="H370" i="30"/>
  <c r="C371" i="30"/>
  <c r="E371" i="30"/>
  <c r="F371" i="30"/>
  <c r="H371" i="30"/>
  <c r="C372" i="30"/>
  <c r="E372" i="30"/>
  <c r="F372" i="30"/>
  <c r="H372" i="30"/>
  <c r="C373" i="30"/>
  <c r="E373" i="30"/>
  <c r="F373" i="30"/>
  <c r="H373" i="30"/>
  <c r="C374" i="30"/>
  <c r="E374" i="30"/>
  <c r="F374" i="30"/>
  <c r="H374" i="30"/>
  <c r="C383" i="30"/>
  <c r="E383" i="30"/>
  <c r="F383" i="30"/>
  <c r="H383" i="30"/>
  <c r="C380" i="30"/>
  <c r="E380" i="30"/>
  <c r="F380" i="30"/>
  <c r="H380" i="30"/>
  <c r="C381" i="30"/>
  <c r="E381" i="30"/>
  <c r="F381" i="30"/>
  <c r="H381" i="30"/>
  <c r="C382" i="30"/>
  <c r="E382" i="30"/>
  <c r="F382" i="30"/>
  <c r="H382" i="30"/>
  <c r="C385" i="30"/>
  <c r="E385" i="30"/>
  <c r="F385" i="30"/>
  <c r="H385" i="30"/>
  <c r="C386" i="30"/>
  <c r="E386" i="30"/>
  <c r="F386" i="30"/>
  <c r="H386" i="30"/>
  <c r="C387" i="30"/>
  <c r="E387" i="30"/>
  <c r="F387" i="30"/>
  <c r="H387" i="30"/>
  <c r="C388" i="30"/>
  <c r="E388" i="30"/>
  <c r="F388" i="30"/>
  <c r="H388" i="30"/>
  <c r="C389" i="30"/>
  <c r="E389" i="30"/>
  <c r="F389" i="30"/>
  <c r="H389" i="30"/>
  <c r="C390" i="30"/>
  <c r="E390" i="30"/>
  <c r="F390" i="30"/>
  <c r="H390" i="30"/>
  <c r="C391" i="30"/>
  <c r="E391" i="30"/>
  <c r="F391" i="30"/>
  <c r="H391" i="30"/>
  <c r="C392" i="30"/>
  <c r="E392" i="30"/>
  <c r="F392" i="30"/>
  <c r="H392" i="30"/>
  <c r="C393" i="30"/>
  <c r="E393" i="30"/>
  <c r="F393" i="30"/>
  <c r="H393" i="30"/>
  <c r="C394" i="30"/>
  <c r="E394" i="30"/>
  <c r="F394" i="30"/>
  <c r="H394" i="30"/>
  <c r="C395" i="30"/>
  <c r="E395" i="30"/>
  <c r="F395" i="30"/>
  <c r="H395" i="30"/>
  <c r="C396" i="30"/>
  <c r="E396" i="30"/>
  <c r="F396" i="30"/>
  <c r="H396" i="30"/>
  <c r="C397" i="30"/>
  <c r="E397" i="30"/>
  <c r="F397" i="30"/>
  <c r="H397" i="30"/>
  <c r="C398" i="30"/>
  <c r="E398" i="30"/>
  <c r="F398" i="30"/>
  <c r="H398" i="30"/>
  <c r="C399" i="30"/>
  <c r="E399" i="30"/>
  <c r="F399" i="30"/>
  <c r="H399" i="30"/>
  <c r="C400" i="30"/>
  <c r="E400" i="30"/>
  <c r="F400" i="30"/>
  <c r="H400" i="30"/>
  <c r="C401" i="30"/>
  <c r="E401" i="30"/>
  <c r="F401" i="30"/>
  <c r="H401" i="30"/>
  <c r="C402" i="30"/>
  <c r="E402" i="30"/>
  <c r="F402" i="30"/>
  <c r="H402" i="30"/>
  <c r="C403" i="30"/>
  <c r="E403" i="30"/>
  <c r="F403" i="30"/>
  <c r="H403" i="30"/>
  <c r="C246" i="30"/>
  <c r="E246" i="30"/>
  <c r="F246" i="30"/>
  <c r="H246" i="30"/>
  <c r="C241" i="30"/>
  <c r="E241" i="30"/>
  <c r="F241" i="30"/>
  <c r="H241" i="30"/>
  <c r="C242" i="30"/>
  <c r="E242" i="30"/>
  <c r="F242" i="30"/>
  <c r="H242" i="30"/>
  <c r="C243" i="30"/>
  <c r="E243" i="30"/>
  <c r="F243" i="30"/>
  <c r="H243" i="30"/>
  <c r="C248" i="30"/>
  <c r="E248" i="30"/>
  <c r="F248" i="30"/>
  <c r="H248" i="30"/>
  <c r="C239" i="30"/>
  <c r="E239" i="30"/>
  <c r="F239" i="30"/>
  <c r="H239" i="30"/>
  <c r="C249" i="30"/>
  <c r="E249" i="30"/>
  <c r="F249" i="30"/>
  <c r="H249" i="30"/>
  <c r="C250" i="30"/>
  <c r="E250" i="30"/>
  <c r="F250" i="30"/>
  <c r="H250" i="30"/>
  <c r="C237" i="30"/>
  <c r="E237" i="30"/>
  <c r="F237" i="30"/>
  <c r="H237" i="30"/>
  <c r="C251" i="30"/>
  <c r="E251" i="30"/>
  <c r="F251" i="30"/>
  <c r="H251" i="30"/>
  <c r="C238" i="30"/>
  <c r="E238" i="30"/>
  <c r="F238" i="30"/>
  <c r="H238" i="30"/>
  <c r="C244" i="30"/>
  <c r="E244" i="30"/>
  <c r="F244" i="30"/>
  <c r="H244" i="30"/>
  <c r="C252" i="30"/>
  <c r="E252" i="30"/>
  <c r="F252" i="30"/>
  <c r="H252" i="30"/>
  <c r="C253" i="30"/>
  <c r="E253" i="30"/>
  <c r="F253" i="30"/>
  <c r="H253" i="30"/>
  <c r="C254" i="30"/>
  <c r="E254" i="30"/>
  <c r="F254" i="30"/>
  <c r="H254" i="30"/>
  <c r="C255" i="30"/>
  <c r="E255" i="30"/>
  <c r="F255" i="30"/>
  <c r="H255" i="30"/>
  <c r="C256" i="30"/>
  <c r="E256" i="30"/>
  <c r="F256" i="30"/>
  <c r="H256" i="30"/>
  <c r="C236" i="30"/>
  <c r="E236" i="30"/>
  <c r="F236" i="30"/>
  <c r="H236" i="30"/>
  <c r="C257" i="30"/>
  <c r="E257" i="30"/>
  <c r="F257" i="30"/>
  <c r="H257" i="30"/>
  <c r="C258" i="30"/>
  <c r="E258" i="30"/>
  <c r="F258" i="30"/>
  <c r="H258" i="30"/>
  <c r="C259" i="30"/>
  <c r="E259" i="30"/>
  <c r="F259" i="30"/>
  <c r="H259" i="30"/>
  <c r="C260" i="30"/>
  <c r="E260" i="30"/>
  <c r="F260" i="30"/>
  <c r="H260" i="30"/>
  <c r="C261" i="30"/>
  <c r="E261" i="30"/>
  <c r="F261" i="30"/>
  <c r="H261" i="30"/>
  <c r="C62" i="30"/>
  <c r="E62" i="30"/>
  <c r="F62" i="30"/>
  <c r="H62" i="30"/>
  <c r="C57" i="30"/>
  <c r="E57" i="30"/>
  <c r="F57" i="30"/>
  <c r="H57" i="30"/>
  <c r="C58" i="30"/>
  <c r="E58" i="30"/>
  <c r="F58" i="30"/>
  <c r="H58" i="30"/>
  <c r="C657" i="30"/>
  <c r="E657" i="30"/>
  <c r="F657" i="30"/>
  <c r="H657" i="30"/>
  <c r="C659" i="30"/>
  <c r="E659" i="30"/>
  <c r="F659" i="30"/>
  <c r="H659" i="30"/>
  <c r="C656" i="30"/>
  <c r="E656" i="30"/>
  <c r="F656" i="30"/>
  <c r="H656" i="30"/>
  <c r="C660" i="30"/>
  <c r="E660" i="30"/>
  <c r="F660" i="30"/>
  <c r="H660" i="30"/>
  <c r="C661" i="30"/>
  <c r="E661" i="30"/>
  <c r="F661" i="30"/>
  <c r="H661" i="30"/>
  <c r="C662" i="30"/>
  <c r="E662" i="30"/>
  <c r="F662" i="30"/>
  <c r="H662" i="30"/>
  <c r="C663" i="30"/>
  <c r="E663" i="30"/>
  <c r="F663" i="30"/>
  <c r="H663" i="30"/>
  <c r="C664" i="30"/>
  <c r="E664" i="30"/>
  <c r="F664" i="30"/>
  <c r="H664" i="30"/>
  <c r="C665" i="30"/>
  <c r="E665" i="30"/>
  <c r="F665" i="30"/>
  <c r="H665" i="30"/>
  <c r="C666" i="30"/>
  <c r="E666" i="30"/>
  <c r="F666" i="30"/>
  <c r="H666" i="30"/>
  <c r="C667" i="30"/>
  <c r="E667" i="30"/>
  <c r="F667" i="30"/>
  <c r="H667" i="30"/>
  <c r="C668" i="30"/>
  <c r="E668" i="30"/>
  <c r="F668" i="30"/>
  <c r="H668" i="30"/>
  <c r="C669" i="30"/>
  <c r="E669" i="30"/>
  <c r="F669" i="30"/>
  <c r="H669" i="30"/>
  <c r="C670" i="30"/>
  <c r="E670" i="30"/>
  <c r="F670" i="30"/>
  <c r="H670" i="30"/>
  <c r="C671" i="30"/>
  <c r="E671" i="30"/>
  <c r="F671" i="30"/>
  <c r="H671" i="30"/>
  <c r="C672" i="30"/>
  <c r="E672" i="30"/>
  <c r="F672" i="30"/>
  <c r="H672" i="30"/>
  <c r="C2" i="30"/>
  <c r="C3" i="30"/>
  <c r="C3211" i="30"/>
  <c r="C3209" i="30"/>
  <c r="C532" i="30"/>
  <c r="C533" i="30"/>
  <c r="C534" i="30"/>
  <c r="C535" i="30"/>
  <c r="C554" i="30"/>
  <c r="C536" i="30"/>
  <c r="C537" i="30"/>
  <c r="C538" i="30"/>
  <c r="C539" i="30"/>
  <c r="C540" i="30"/>
  <c r="C541" i="30"/>
  <c r="C542" i="30"/>
  <c r="C543" i="30"/>
  <c r="C544" i="30"/>
  <c r="E2" i="30"/>
  <c r="F2" i="30"/>
  <c r="H2" i="30"/>
  <c r="E3" i="30"/>
  <c r="F3" i="30"/>
  <c r="H3" i="30"/>
  <c r="E3211" i="30"/>
  <c r="F3211" i="30"/>
  <c r="H3211" i="30"/>
  <c r="E3209" i="30"/>
  <c r="F3209" i="30"/>
  <c r="H3209" i="30"/>
  <c r="E532" i="30"/>
  <c r="F532" i="30"/>
  <c r="H532" i="30"/>
  <c r="E533" i="30"/>
  <c r="F533" i="30"/>
  <c r="H533" i="30"/>
  <c r="E534" i="30"/>
  <c r="F534" i="30"/>
  <c r="H534" i="30"/>
  <c r="E535" i="30"/>
  <c r="F535" i="30"/>
  <c r="H535" i="30"/>
  <c r="E554" i="30"/>
  <c r="F554" i="30"/>
  <c r="H554" i="30"/>
  <c r="E536" i="30"/>
  <c r="F536" i="30"/>
  <c r="H536" i="30"/>
  <c r="E537" i="30"/>
  <c r="F537" i="30"/>
  <c r="H537" i="30"/>
  <c r="E538" i="30"/>
  <c r="F538" i="30"/>
  <c r="H538" i="30"/>
  <c r="E539" i="30"/>
  <c r="F539" i="30"/>
  <c r="H539" i="30"/>
  <c r="E540" i="30"/>
  <c r="F540" i="30"/>
  <c r="H540" i="30"/>
  <c r="E541" i="30"/>
  <c r="F541" i="30"/>
  <c r="H541" i="30"/>
  <c r="E542" i="30"/>
  <c r="F542" i="30"/>
  <c r="H542" i="30"/>
  <c r="E543" i="30"/>
  <c r="F543" i="30"/>
  <c r="H543" i="30"/>
  <c r="E544" i="30"/>
  <c r="F544" i="30"/>
  <c r="H544" i="30"/>
</calcChain>
</file>

<file path=xl/sharedStrings.xml><?xml version="1.0" encoding="utf-8"?>
<sst xmlns="http://schemas.openxmlformats.org/spreadsheetml/2006/main" count="58449" uniqueCount="20171">
  <si>
    <t>MODA ONE</t>
  </si>
  <si>
    <t>ZIVA ONE</t>
  </si>
  <si>
    <t>A10 Essentials</t>
  </si>
  <si>
    <t>PURE ONE S11 PET</t>
  </si>
  <si>
    <t>A10-D</t>
  </si>
  <si>
    <t>A11 Hero</t>
  </si>
  <si>
    <t>A11 Hero EX</t>
  </si>
  <si>
    <t>A11 Tango</t>
  </si>
  <si>
    <t>PURE ONE S11 Tango</t>
  </si>
  <si>
    <t>A10 Hero</t>
  </si>
  <si>
    <t>A11 Master</t>
  </si>
  <si>
    <t>PURE ONE S11</t>
  </si>
  <si>
    <t>PURE ONE S11 Tango EX</t>
  </si>
  <si>
    <t>PURE ONE S12</t>
  </si>
  <si>
    <t>A10</t>
  </si>
  <si>
    <t>PURE ONE Mini S4</t>
  </si>
  <si>
    <t>Moonstone</t>
  </si>
  <si>
    <t>Emerald</t>
  </si>
  <si>
    <t>Space Blue</t>
  </si>
  <si>
    <t>Carpet One Pro</t>
  </si>
  <si>
    <t>Black</t>
  </si>
  <si>
    <t>Carpet One</t>
  </si>
  <si>
    <t>Blue</t>
  </si>
  <si>
    <t>Purple</t>
  </si>
  <si>
    <t>Mocha</t>
  </si>
  <si>
    <t>Sangria</t>
  </si>
  <si>
    <t>Metallic Grey</t>
  </si>
  <si>
    <t>White</t>
  </si>
  <si>
    <t>Dark Grey</t>
  </si>
  <si>
    <t>VS190100US</t>
  </si>
  <si>
    <t>MULTI-TASKER KIT</t>
  </si>
  <si>
    <t>Matte Black</t>
  </si>
  <si>
    <t>PURE ONE S12 PRO EX</t>
  </si>
  <si>
    <t>PURE ONE S15 Essentials</t>
  </si>
  <si>
    <t>White&amp;Black</t>
  </si>
  <si>
    <t>PURE ONE S15 PET</t>
  </si>
  <si>
    <t>PURE ONE S15 PRO</t>
  </si>
  <si>
    <t>PURE ONE S15 PRO EX</t>
  </si>
  <si>
    <t>PURE ONE X</t>
  </si>
  <si>
    <t>PURE ONE X Tango</t>
  </si>
  <si>
    <t>PURE ONE X Essentials</t>
  </si>
  <si>
    <t>PURE ONE X Pet</t>
  </si>
  <si>
    <t>PWRHERO 11</t>
  </si>
  <si>
    <t>Teal</t>
  </si>
  <si>
    <t>Floor One S3</t>
  </si>
  <si>
    <t>Floor One S3 Extreme</t>
  </si>
  <si>
    <t>Floor One S5 Combo</t>
  </si>
  <si>
    <t>Floor One S5 Combo Power KIT</t>
  </si>
  <si>
    <t>Floor One S5</t>
  </si>
  <si>
    <t>Floor One S5 Extreme</t>
  </si>
  <si>
    <t>Floor One S5 Pro</t>
  </si>
  <si>
    <t>Floor One S5 Pro 2</t>
  </si>
  <si>
    <t>iCarpet</t>
  </si>
  <si>
    <t>iFloor 3</t>
  </si>
  <si>
    <t>White&amp;Grey</t>
  </si>
  <si>
    <t>iFloor 3 Plus</t>
  </si>
  <si>
    <t>iFloor 2</t>
  </si>
  <si>
    <t>iFloor 2 Plus</t>
  </si>
  <si>
    <t>165-2039-0002</t>
  </si>
  <si>
    <t>PURE ONE Air</t>
  </si>
  <si>
    <t>KA2121B-01</t>
  </si>
  <si>
    <t>CD1960D-01</t>
  </si>
  <si>
    <t>BA2013G-01</t>
  </si>
  <si>
    <t>CL2043C-01</t>
  </si>
  <si>
    <t>DE</t>
  </si>
  <si>
    <t>ID</t>
  </si>
  <si>
    <t>ZB1769U-01</t>
  </si>
  <si>
    <t>ZB1769E-03</t>
  </si>
  <si>
    <t>ZB1769F-01</t>
  </si>
  <si>
    <t>ZB1769U-02</t>
  </si>
  <si>
    <t>ZB1769X-01</t>
  </si>
  <si>
    <t>ZB1980H-02</t>
  </si>
  <si>
    <t>ZB2028F-03</t>
  </si>
  <si>
    <t>ZB1965-01</t>
  </si>
  <si>
    <t>ZB1965-05</t>
  </si>
  <si>
    <t>PURE ONE S11 Basics</t>
  </si>
  <si>
    <t>ZB1965H-01</t>
  </si>
  <si>
    <t>ZB1965-06</t>
  </si>
  <si>
    <t>ZB1965-02</t>
  </si>
  <si>
    <t>ZB1873U-02</t>
  </si>
  <si>
    <t>ZB1873U-03</t>
  </si>
  <si>
    <t>PURE ONE S12 Tango</t>
  </si>
  <si>
    <t>ZB1873U-06</t>
  </si>
  <si>
    <t>ZB2052I-01</t>
  </si>
  <si>
    <t>ZB2052B-02</t>
  </si>
  <si>
    <t>PURE ONE S15 FLEX</t>
  </si>
  <si>
    <t>ZB2052B-01</t>
  </si>
  <si>
    <t>ZB2052K-02</t>
  </si>
  <si>
    <t>ZB1979-03</t>
  </si>
  <si>
    <t>ZB1979-06</t>
  </si>
  <si>
    <t>ZB1979G-01</t>
  </si>
  <si>
    <t>ZB1979-05</t>
  </si>
  <si>
    <t>ZB2016A-01</t>
  </si>
  <si>
    <t>ZB2016A-04</t>
  </si>
  <si>
    <t>Toasty one</t>
  </si>
  <si>
    <t>GTM</t>
  </si>
  <si>
    <t>TS100300DE</t>
  </si>
  <si>
    <t>Phase out</t>
  </si>
  <si>
    <t>HD050100EU</t>
  </si>
  <si>
    <t>HB100100EU</t>
  </si>
  <si>
    <t>CL2043B-01</t>
  </si>
  <si>
    <t>CW100500EU</t>
  </si>
  <si>
    <t>CL2043E-01</t>
  </si>
  <si>
    <t>CW100700EU</t>
  </si>
  <si>
    <t>CL1879-01</t>
  </si>
  <si>
    <t>FW050100EU</t>
  </si>
  <si>
    <t>CL1879-09</t>
  </si>
  <si>
    <t>FW050700DE</t>
  </si>
  <si>
    <t>CL2020H-01</t>
  </si>
  <si>
    <t>FW150100EU</t>
  </si>
  <si>
    <t>CL2020H-06</t>
  </si>
  <si>
    <t>Floor One S5 Combo Plus</t>
  </si>
  <si>
    <t>FW150300DE</t>
  </si>
  <si>
    <t>CL2020H-07</t>
  </si>
  <si>
    <t>FW150400DE</t>
  </si>
  <si>
    <t>VS190200JP</t>
  </si>
  <si>
    <t>165-2039-0003</t>
  </si>
  <si>
    <t>VS190300ID</t>
  </si>
  <si>
    <t>165-2039-0004</t>
  </si>
  <si>
    <t>CL2019F-01</t>
  </si>
  <si>
    <t>FW100200EU</t>
  </si>
  <si>
    <t>CL2019F-05</t>
  </si>
  <si>
    <t>FW101600DE</t>
  </si>
  <si>
    <t>CL2019B-01</t>
  </si>
  <si>
    <t>FW100500EU</t>
  </si>
  <si>
    <t>CL2019B-05</t>
  </si>
  <si>
    <t>FW101700DE</t>
  </si>
  <si>
    <t>CL2029F-01</t>
  </si>
  <si>
    <t>SW100100EU</t>
  </si>
  <si>
    <t>CW010300EU</t>
  </si>
  <si>
    <t>CL1879E-01</t>
  </si>
  <si>
    <t>FW030100EU</t>
  </si>
  <si>
    <t>CL1879E-02</t>
  </si>
  <si>
    <t>FW030100UK</t>
  </si>
  <si>
    <t>CL1879E-05</t>
  </si>
  <si>
    <t>FW030600DE</t>
  </si>
  <si>
    <t>CL2011D-06</t>
  </si>
  <si>
    <t>iFloor 3 Breeze Plus</t>
  </si>
  <si>
    <t>FW040600EU</t>
  </si>
  <si>
    <t>CL2011D-01</t>
  </si>
  <si>
    <t>iFloor Breeze</t>
  </si>
  <si>
    <t>FW040100EU</t>
  </si>
  <si>
    <t>CL2041B-03</t>
  </si>
  <si>
    <t>FW011200DE</t>
  </si>
  <si>
    <t>CL2041B-04</t>
  </si>
  <si>
    <t>FW011400DE</t>
  </si>
  <si>
    <t>ZB1756G-05</t>
  </si>
  <si>
    <t>EUA101BLU</t>
  </si>
  <si>
    <t>ZB1756U-02</t>
  </si>
  <si>
    <t>VA101000EU</t>
  </si>
  <si>
    <t>ZB1756M-02</t>
  </si>
  <si>
    <t>VA102000EU</t>
  </si>
  <si>
    <t>VA112200EU</t>
  </si>
  <si>
    <t>VA112100EU</t>
  </si>
  <si>
    <t>A11EU0A10</t>
  </si>
  <si>
    <t>VA114900DE</t>
  </si>
  <si>
    <t>VS040100DE</t>
  </si>
  <si>
    <t>VS140300EU</t>
  </si>
  <si>
    <t>VS110100EU</t>
  </si>
  <si>
    <t>VS110400EU</t>
  </si>
  <si>
    <t>VS112300DE</t>
  </si>
  <si>
    <t>VS111200DE</t>
  </si>
  <si>
    <t>VS110200EU</t>
  </si>
  <si>
    <t>VS121000DE</t>
  </si>
  <si>
    <t>VS121100DE</t>
  </si>
  <si>
    <t>VS120100EU</t>
  </si>
  <si>
    <t>VS151900EU</t>
  </si>
  <si>
    <t>VS151300DE</t>
  </si>
  <si>
    <t>VS150600DE</t>
  </si>
  <si>
    <t>VS152100EU</t>
  </si>
  <si>
    <t>VS100100EU</t>
  </si>
  <si>
    <t>VS100600EU</t>
  </si>
  <si>
    <t>VS101200DE</t>
  </si>
  <si>
    <t>VS100500DE</t>
  </si>
  <si>
    <t>VA113000EU</t>
  </si>
  <si>
    <t>VA113300DE</t>
  </si>
  <si>
    <t>SAP ID</t>
  </si>
  <si>
    <t>英文描述</t>
  </si>
  <si>
    <t>中文描述</t>
  </si>
  <si>
    <t>EAN</t>
  </si>
  <si>
    <t>206-1762-0202</t>
  </si>
  <si>
    <t>绒毛滚刷组件(整体式) 
362-1762-4502</t>
  </si>
  <si>
    <t>Pre-filter assy</t>
  </si>
  <si>
    <t>9FWFY021100</t>
  </si>
  <si>
    <t>206-1762-0206</t>
  </si>
  <si>
    <t>SP_IFLDWT</t>
  </si>
  <si>
    <t>9FWWD021100</t>
  </si>
  <si>
    <t>SP_IFLCWT</t>
  </si>
  <si>
    <t>溶液桶组件
362-1509-1627</t>
  </si>
  <si>
    <t>SP_IFLBRC</t>
  </si>
  <si>
    <t>滚刷盖组件
362-1762-2704</t>
  </si>
  <si>
    <t>206-1762-0209</t>
  </si>
  <si>
    <t>适配器组件
467-1762-0209</t>
  </si>
  <si>
    <t>206-1756-0201</t>
  </si>
  <si>
    <t>9VABP1011DE</t>
  </si>
  <si>
    <t>6972200191076</t>
  </si>
  <si>
    <t>206-1756-0208</t>
  </si>
  <si>
    <t>206-1756-0203</t>
  </si>
  <si>
    <t>9VAFP1011DE</t>
  </si>
  <si>
    <t>6972200191168</t>
  </si>
  <si>
    <t>206-1756-0206</t>
  </si>
  <si>
    <t>206-1756-0207</t>
  </si>
  <si>
    <t>9VAAB101100</t>
  </si>
  <si>
    <t>6972200191144</t>
  </si>
  <si>
    <t>206-1756-0212</t>
  </si>
  <si>
    <t>6972200194275</t>
  </si>
  <si>
    <t>6972200191120</t>
  </si>
  <si>
    <t>206-1756-0219</t>
  </si>
  <si>
    <t>6972200191595</t>
  </si>
  <si>
    <t>206-1756-0220</t>
  </si>
  <si>
    <t>6972200191571</t>
  </si>
  <si>
    <t>206-1756-0224</t>
  </si>
  <si>
    <t>6972200191090</t>
  </si>
  <si>
    <t>6972200190499</t>
  </si>
  <si>
    <t>206-1756-0303</t>
  </si>
  <si>
    <t>9VABH1012JP</t>
  </si>
  <si>
    <t>6972200190628</t>
  </si>
  <si>
    <t>206-1756-0304</t>
  </si>
  <si>
    <t>6972200190505</t>
  </si>
  <si>
    <t>206-1756-0305</t>
  </si>
  <si>
    <t>9VABP1012JP</t>
  </si>
  <si>
    <t>6972200190635</t>
  </si>
  <si>
    <t>206-1756-0301</t>
  </si>
  <si>
    <t>6972200190468</t>
  </si>
  <si>
    <t>206-1756-0308</t>
  </si>
  <si>
    <t>9VAFI1011JP</t>
  </si>
  <si>
    <t>6972200190550</t>
  </si>
  <si>
    <t>206-1756-0309</t>
  </si>
  <si>
    <t>6972200190475</t>
  </si>
  <si>
    <t>9VAAB1011JP</t>
  </si>
  <si>
    <t>6972200190536</t>
  </si>
  <si>
    <t>9VADB1011JP</t>
  </si>
  <si>
    <t>9VABM1011JP</t>
  </si>
  <si>
    <t>6972200190529</t>
  </si>
  <si>
    <t>206-1756-0314</t>
  </si>
  <si>
    <t>9VAUT1011JP</t>
  </si>
  <si>
    <t>6972200190437</t>
  </si>
  <si>
    <t>9VAUT1013JP</t>
  </si>
  <si>
    <t>6972200190659</t>
  </si>
  <si>
    <t>206-1756-0323</t>
  </si>
  <si>
    <t>6972200190420</t>
  </si>
  <si>
    <t>6972200190642</t>
  </si>
  <si>
    <t>206-1769-0204</t>
  </si>
  <si>
    <t>6972200191250</t>
  </si>
  <si>
    <t>206-1769-0205</t>
  </si>
  <si>
    <t>Crevice Tool</t>
  </si>
  <si>
    <t>6972200191267</t>
  </si>
  <si>
    <t>206-1769-0258</t>
  </si>
  <si>
    <t>SP_USA11DUB12</t>
  </si>
  <si>
    <t>6972200191281</t>
  </si>
  <si>
    <t>206-1769-0254</t>
  </si>
  <si>
    <t>6972200191175</t>
  </si>
  <si>
    <t>9VATH111100</t>
  </si>
  <si>
    <t>6972200191151</t>
  </si>
  <si>
    <t>206-1756-0235</t>
  </si>
  <si>
    <t>6972200191601</t>
  </si>
  <si>
    <t>206-1756-0236</t>
  </si>
  <si>
    <t>6972200191113</t>
  </si>
  <si>
    <t>206-1756-0327</t>
  </si>
  <si>
    <t>6972200190543</t>
  </si>
  <si>
    <t>6972200193049</t>
  </si>
  <si>
    <t>206-1769-0301</t>
  </si>
  <si>
    <t>SP_JPA11CHD00</t>
  </si>
  <si>
    <t>Charging dock</t>
  </si>
  <si>
    <t>6972200190703</t>
  </si>
  <si>
    <t>206-1769-0302</t>
  </si>
  <si>
    <t>SP_JPA11CBR00</t>
  </si>
  <si>
    <t>Carpet brush</t>
  </si>
  <si>
    <t>9VABP1111JP</t>
  </si>
  <si>
    <t>6972200190710</t>
  </si>
  <si>
    <t xml:space="preserve">电池包组件365-1769-0138  + 铭牌491-1769-0238 </t>
  </si>
  <si>
    <t>9VAPT1111JP</t>
  </si>
  <si>
    <t>6972200190697</t>
  </si>
  <si>
    <t>206-1769-0310</t>
  </si>
  <si>
    <t xml:space="preserve">电池包组件 365-1769-0139 + 铭牌491-1769-0238 </t>
  </si>
  <si>
    <t>9VAPT1112JP</t>
  </si>
  <si>
    <t>6972200190796</t>
  </si>
  <si>
    <t>Main body</t>
  </si>
  <si>
    <t>9VAMB1111JP</t>
  </si>
  <si>
    <t>6972200190673</t>
  </si>
  <si>
    <t>9VAPT1112US</t>
  </si>
  <si>
    <t>206-1769-0242</t>
  </si>
  <si>
    <t>Hepa</t>
  </si>
  <si>
    <t>9VAFP1111US</t>
  </si>
  <si>
    <t>6972200191083</t>
  </si>
  <si>
    <t>206-1756-0244</t>
  </si>
  <si>
    <t>6972200191045</t>
  </si>
  <si>
    <t>206-1756-0701</t>
  </si>
  <si>
    <t>9VAPT1011DE</t>
  </si>
  <si>
    <t>6972200191052</t>
  </si>
  <si>
    <t>SP_A10UKMAB</t>
  </si>
  <si>
    <t xml:space="preserve">主体组件（含铭牌）364-1756-3206 </t>
  </si>
  <si>
    <t>Main Body</t>
  </si>
  <si>
    <t>9VAMB1011UK</t>
  </si>
  <si>
    <t>6972200191038</t>
  </si>
  <si>
    <t>206-1756-0703</t>
  </si>
  <si>
    <t>SP_A10UKADP</t>
  </si>
  <si>
    <t>适配器</t>
  </si>
  <si>
    <t>6972200191014</t>
  </si>
  <si>
    <t>9VAPA1011DE</t>
  </si>
  <si>
    <t>6972200191588</t>
  </si>
  <si>
    <t>206-1756-0705</t>
  </si>
  <si>
    <t>SP_A10EUMAB</t>
  </si>
  <si>
    <t xml:space="preserve">主体组件（含铭牌）
364-1756-3207 </t>
  </si>
  <si>
    <t>9VAMB1011DE</t>
  </si>
  <si>
    <t>6972200191564</t>
  </si>
  <si>
    <t>206-1873-0201</t>
  </si>
  <si>
    <t>9VSBP121100</t>
  </si>
  <si>
    <t>6972200191397</t>
  </si>
  <si>
    <t>6972200190840</t>
  </si>
  <si>
    <t>206-1873-0202</t>
  </si>
  <si>
    <t>9VSBM121100</t>
  </si>
  <si>
    <t>6972200191403</t>
  </si>
  <si>
    <t>206-1873-0502</t>
  </si>
  <si>
    <t>9VSBM1211JP</t>
  </si>
  <si>
    <t>6972200190857</t>
  </si>
  <si>
    <t>206-1873-0503</t>
  </si>
  <si>
    <t>9VSPD1211JP</t>
  </si>
  <si>
    <t>6972200190833</t>
  </si>
  <si>
    <t>206-1873-0203</t>
  </si>
  <si>
    <t>6972200191472</t>
  </si>
  <si>
    <t>206-1873-0504</t>
  </si>
  <si>
    <t>6972200190895</t>
  </si>
  <si>
    <t>206-1873-0204</t>
  </si>
  <si>
    <t>6972200191434</t>
  </si>
  <si>
    <t>206-1873-0505</t>
  </si>
  <si>
    <t>6972200190932</t>
  </si>
  <si>
    <t>6972200191526</t>
  </si>
  <si>
    <t>206-1873-0506</t>
  </si>
  <si>
    <t>6972200190864</t>
  </si>
  <si>
    <t>9VSTL121100</t>
  </si>
  <si>
    <t>6972200191533</t>
  </si>
  <si>
    <t>206-1873-0207</t>
  </si>
  <si>
    <t>6972200191465</t>
  </si>
  <si>
    <t>6972200191502</t>
  </si>
  <si>
    <t>206-1873-0507</t>
  </si>
  <si>
    <t>6972200190888</t>
  </si>
  <si>
    <t>206-1873-0209</t>
  </si>
  <si>
    <t>9VSTC121100</t>
  </si>
  <si>
    <t>6972200191496</t>
  </si>
  <si>
    <t>206-1873-0210</t>
  </si>
  <si>
    <t>6972200191366</t>
  </si>
  <si>
    <t>206-1873-0211</t>
  </si>
  <si>
    <t>6972200191335</t>
  </si>
  <si>
    <t>206-1873-0701</t>
  </si>
  <si>
    <t>6972200191410</t>
  </si>
  <si>
    <t>206-1873-0508</t>
  </si>
  <si>
    <t>9VSDB1211JP</t>
  </si>
  <si>
    <t>6972200190918</t>
  </si>
  <si>
    <t>206-1873-0213</t>
  </si>
  <si>
    <t>6972200191427</t>
  </si>
  <si>
    <t>206-1873-0509</t>
  </si>
  <si>
    <t>9VSFD1211JP</t>
  </si>
  <si>
    <t>6972200190925</t>
  </si>
  <si>
    <t>206-1873-0218</t>
  </si>
  <si>
    <t>6972200191380</t>
  </si>
  <si>
    <t>206-1873-0214</t>
  </si>
  <si>
    <t xml:space="preserve">组合刷组件+扁吸组件 </t>
  </si>
  <si>
    <t>6972200191489</t>
  </si>
  <si>
    <t>206-1873-0510</t>
  </si>
  <si>
    <t>组合刷组件+扁吸组件</t>
  </si>
  <si>
    <t>9VSAB1211JP</t>
  </si>
  <si>
    <t>6972200190871</t>
  </si>
  <si>
    <t>6972200191458</t>
  </si>
  <si>
    <t>206-1873-0511</t>
  </si>
  <si>
    <t>出风HEPA组件(H11)+ZB1756 进风过滤棉组件-网孔支架版本</t>
  </si>
  <si>
    <t>6972200190901</t>
  </si>
  <si>
    <t>206-1873-0216</t>
  </si>
  <si>
    <t>6972200191328</t>
  </si>
  <si>
    <t>206-1873-0512</t>
  </si>
  <si>
    <t>9VSMB1211JP</t>
  </si>
  <si>
    <t>6972200190819</t>
  </si>
  <si>
    <t>206-1873-0217</t>
  </si>
  <si>
    <t>206-1873-0703</t>
  </si>
  <si>
    <t>9VSPA1211DE</t>
  </si>
  <si>
    <t>6972200191632</t>
  </si>
  <si>
    <t>206-1873-0702</t>
  </si>
  <si>
    <t>6972200191359</t>
  </si>
  <si>
    <t>6972200191519</t>
  </si>
  <si>
    <t>转折管组件</t>
  </si>
  <si>
    <t>9VSUM121100</t>
  </si>
  <si>
    <t>6972200191540</t>
  </si>
  <si>
    <t>ZB1669 伸缩软管组件</t>
  </si>
  <si>
    <t>9VSUE121100</t>
  </si>
  <si>
    <t>6972200191557</t>
  </si>
  <si>
    <t>206-1873-0219</t>
  </si>
  <si>
    <t>206-1769-0002</t>
  </si>
  <si>
    <t>6972200191205</t>
  </si>
  <si>
    <t>206-1769-0007</t>
  </si>
  <si>
    <t>6972200191212</t>
  </si>
  <si>
    <t>206-1769-0004</t>
  </si>
  <si>
    <t>6972200191649</t>
  </si>
  <si>
    <t>206-1769-0009</t>
  </si>
  <si>
    <t>6972200191656</t>
  </si>
  <si>
    <t>206-1769-0005</t>
  </si>
  <si>
    <t>6972200191229</t>
  </si>
  <si>
    <t>206-1769-0010</t>
  </si>
  <si>
    <t>6972200191236</t>
  </si>
  <si>
    <t>6972200191618</t>
  </si>
  <si>
    <t>206-1769-0011</t>
  </si>
  <si>
    <t>6972200191625</t>
  </si>
  <si>
    <t>206-1769-0012</t>
  </si>
  <si>
    <t>6972200191243</t>
  </si>
  <si>
    <t>206-1873-0220</t>
  </si>
  <si>
    <t>9VSSA121100</t>
  </si>
  <si>
    <t>6972200191373</t>
  </si>
  <si>
    <t>206-1873-0706</t>
  </si>
  <si>
    <t>9VSPT1211UK</t>
  </si>
  <si>
    <t>6972200191342</t>
  </si>
  <si>
    <t>206-1873-0707</t>
  </si>
  <si>
    <t>9VSPT1211DE</t>
  </si>
  <si>
    <t>6972200191663</t>
  </si>
  <si>
    <t>206-1873-0513</t>
  </si>
  <si>
    <t>9VSPT1211JP</t>
  </si>
  <si>
    <t>6972200190826</t>
  </si>
  <si>
    <t>206-1873-0404</t>
  </si>
  <si>
    <t>9VSKM121100</t>
  </si>
  <si>
    <t>6972200191441</t>
  </si>
  <si>
    <t>206-1769-0401</t>
  </si>
  <si>
    <t>6972200191298</t>
  </si>
  <si>
    <t>206-1769-0311</t>
  </si>
  <si>
    <t>9VABT1111JP</t>
  </si>
  <si>
    <t>6972200190802</t>
  </si>
  <si>
    <t>206-1756-0402</t>
  </si>
  <si>
    <t>6972200191304</t>
  </si>
  <si>
    <t>6972200191311</t>
  </si>
  <si>
    <t>206-1769-2201</t>
  </si>
  <si>
    <t>Tube assembly</t>
  </si>
  <si>
    <t>9VAUT1111JP</t>
  </si>
  <si>
    <t>6972200190680</t>
  </si>
  <si>
    <t>206-1769-2202</t>
  </si>
  <si>
    <t>9VAUT1112JP</t>
  </si>
  <si>
    <t>6972200190789</t>
  </si>
  <si>
    <t>6972200190772</t>
  </si>
  <si>
    <t>6972200190727</t>
  </si>
  <si>
    <t>6972200191069</t>
  </si>
  <si>
    <t>206-1769-2205</t>
  </si>
  <si>
    <t>9VADB1111JP</t>
  </si>
  <si>
    <t>6972200190741</t>
  </si>
  <si>
    <t>206-1756-0241</t>
  </si>
  <si>
    <t>206-1769-0014</t>
  </si>
  <si>
    <t>6972200191199</t>
  </si>
  <si>
    <t>206-1873-0019</t>
  </si>
  <si>
    <t>9VSHC121100</t>
  </si>
  <si>
    <t>6972200190611</t>
  </si>
  <si>
    <t>6972200191137</t>
  </si>
  <si>
    <t>6972200190734</t>
  </si>
  <si>
    <t>6972200193032</t>
  </si>
  <si>
    <t>206-1873-2337</t>
  </si>
  <si>
    <t>6972200195210</t>
  </si>
  <si>
    <t>206-1873-2338</t>
  </si>
  <si>
    <t>6972200195227</t>
  </si>
  <si>
    <t>206-1965-0201</t>
  </si>
  <si>
    <t>6972200192448</t>
  </si>
  <si>
    <t>6972200192431</t>
  </si>
  <si>
    <t>206-1965-0203</t>
  </si>
  <si>
    <t>206-1965-0205</t>
  </si>
  <si>
    <t>Filter</t>
  </si>
  <si>
    <t>9VSFI111100</t>
  </si>
  <si>
    <t>6972200191908</t>
  </si>
  <si>
    <t>206-1965-0206</t>
  </si>
  <si>
    <t>Filter Holder</t>
  </si>
  <si>
    <t>9VSFD111100</t>
  </si>
  <si>
    <t>6972200191915</t>
  </si>
  <si>
    <t>206-1965-0207</t>
  </si>
  <si>
    <t>9VSUT111200</t>
  </si>
  <si>
    <t>6972200191922</t>
  </si>
  <si>
    <t>206-1965-0209</t>
  </si>
  <si>
    <t>9VSBP111200</t>
  </si>
  <si>
    <t>6972200191939</t>
  </si>
  <si>
    <t>6972200191946</t>
  </si>
  <si>
    <t>206-1965-0211</t>
  </si>
  <si>
    <t>9VSPW111200</t>
  </si>
  <si>
    <t>6972200191953</t>
  </si>
  <si>
    <t>206-1965-0001</t>
  </si>
  <si>
    <t>9VSMB1112DE</t>
  </si>
  <si>
    <t>6972200191700</t>
  </si>
  <si>
    <t>206-1965-0002</t>
  </si>
  <si>
    <t>9VSPT1112DE</t>
  </si>
  <si>
    <t>6972200190970</t>
  </si>
  <si>
    <t>9VSAC1111DE</t>
  </si>
  <si>
    <t>6972200190987</t>
  </si>
  <si>
    <t>206-1965-0004</t>
  </si>
  <si>
    <t>9VSDB1112DE</t>
  </si>
  <si>
    <t>6972200190994</t>
  </si>
  <si>
    <t>206-1965-0005</t>
  </si>
  <si>
    <t>9VSPA1111DE</t>
  </si>
  <si>
    <t>6972200191007</t>
  </si>
  <si>
    <t>6972200192455</t>
  </si>
  <si>
    <t>206-1965-0108</t>
  </si>
  <si>
    <t>6972200194824</t>
  </si>
  <si>
    <t>206-1965-0109</t>
  </si>
  <si>
    <t>6972200192424</t>
  </si>
  <si>
    <t>206-1965-0112</t>
  </si>
  <si>
    <t>206-1965-0113</t>
  </si>
  <si>
    <t>6972200192486</t>
  </si>
  <si>
    <t>206-1965-0114</t>
  </si>
  <si>
    <t>6972200192462</t>
  </si>
  <si>
    <t>206-1965-0116</t>
  </si>
  <si>
    <t>6972200192479</t>
  </si>
  <si>
    <t>6972200191724</t>
  </si>
  <si>
    <t>6972200191731</t>
  </si>
  <si>
    <t>9FWFI031100</t>
  </si>
  <si>
    <t>6972200191748</t>
  </si>
  <si>
    <t>6972200191755</t>
  </si>
  <si>
    <t>6972200191762</t>
  </si>
  <si>
    <t>6972200191779</t>
  </si>
  <si>
    <t>6972200191786</t>
  </si>
  <si>
    <t>6972200191809</t>
  </si>
  <si>
    <t>9FWHE031100</t>
  </si>
  <si>
    <t>6972200191816</t>
  </si>
  <si>
    <t>9FWHA031100</t>
  </si>
  <si>
    <t>6972200191823</t>
  </si>
  <si>
    <t>6972200191830</t>
  </si>
  <si>
    <t>206-1879-0113</t>
  </si>
  <si>
    <t>6972200191847</t>
  </si>
  <si>
    <t>206-1879-0114</t>
  </si>
  <si>
    <t>206-1879-0115</t>
  </si>
  <si>
    <t>6972200191861</t>
  </si>
  <si>
    <t>6972200191878</t>
  </si>
  <si>
    <t>6972200191885</t>
  </si>
  <si>
    <t>206-1879-0118</t>
  </si>
  <si>
    <t>6972200191892</t>
  </si>
  <si>
    <t>206-1879-0119</t>
  </si>
  <si>
    <t>6972200191854</t>
  </si>
  <si>
    <t>206-1879-0125</t>
  </si>
  <si>
    <t>6972200192226</t>
  </si>
  <si>
    <t>206-1879-0124</t>
  </si>
  <si>
    <t>9FWPA0311UK</t>
  </si>
  <si>
    <t>6972200192233</t>
  </si>
  <si>
    <t>6972200192240</t>
  </si>
  <si>
    <t>6972200192257</t>
  </si>
  <si>
    <t>206-1965-0118</t>
  </si>
  <si>
    <t>6972200192264</t>
  </si>
  <si>
    <t>206-1965-0119</t>
  </si>
  <si>
    <t>6972200192271</t>
  </si>
  <si>
    <t>6972200192288</t>
  </si>
  <si>
    <t>206-1873-0154</t>
  </si>
  <si>
    <t>6972200192295</t>
  </si>
  <si>
    <t>206-1756-0329</t>
  </si>
  <si>
    <t>6972200190666</t>
  </si>
  <si>
    <t>206-1879-0146</t>
  </si>
  <si>
    <t>206-1769-0180</t>
  </si>
  <si>
    <t>6972200193339</t>
  </si>
  <si>
    <t>6972200193322</t>
  </si>
  <si>
    <t>6972200192509</t>
  </si>
  <si>
    <t>206-1960-0101</t>
  </si>
  <si>
    <t>6972200192516</t>
  </si>
  <si>
    <t>206-1960-0102</t>
  </si>
  <si>
    <t>6972200192523</t>
  </si>
  <si>
    <t>206-1960-0103</t>
  </si>
  <si>
    <t>6972200192530</t>
  </si>
  <si>
    <t>206-1960-0104</t>
  </si>
  <si>
    <t>6972200192547</t>
  </si>
  <si>
    <t>206-1960-0105</t>
  </si>
  <si>
    <t>6972200192554</t>
  </si>
  <si>
    <t>206-1960-0106</t>
  </si>
  <si>
    <t>6972200192561</t>
  </si>
  <si>
    <t>6972200192875</t>
  </si>
  <si>
    <t>6972200192882</t>
  </si>
  <si>
    <t>206-1769-1301</t>
  </si>
  <si>
    <t>6972200192899</t>
  </si>
  <si>
    <t>206-1756-1201</t>
  </si>
  <si>
    <t>6972200192905</t>
  </si>
  <si>
    <t>206-1979-0201</t>
  </si>
  <si>
    <t>6972200192912</t>
  </si>
  <si>
    <t>206-1979-0208</t>
  </si>
  <si>
    <t>6972200192929</t>
  </si>
  <si>
    <t>206-1979-0202</t>
  </si>
  <si>
    <t>6972200192936</t>
  </si>
  <si>
    <t>6972200192943</t>
  </si>
  <si>
    <t>206-1979-0205</t>
  </si>
  <si>
    <t>6972200192967</t>
  </si>
  <si>
    <t>206-1979-0206</t>
  </si>
  <si>
    <t>6972200192974</t>
  </si>
  <si>
    <t>6972200192981</t>
  </si>
  <si>
    <t>6972200193001</t>
  </si>
  <si>
    <t>206-1756-0804</t>
  </si>
  <si>
    <t>6972200193018</t>
  </si>
  <si>
    <t>6972200192950</t>
  </si>
  <si>
    <t>6972200192998</t>
  </si>
  <si>
    <t>206-1979-0001</t>
  </si>
  <si>
    <t>6972200193209</t>
  </si>
  <si>
    <t>206-1752-0448</t>
  </si>
  <si>
    <t>6972200193216</t>
  </si>
  <si>
    <t>206-1879-0401</t>
  </si>
  <si>
    <t>206-1756-0901</t>
  </si>
  <si>
    <t>206-1756-0902</t>
  </si>
  <si>
    <t>6972200193261</t>
  </si>
  <si>
    <t>6972200193278</t>
  </si>
  <si>
    <t>206-1979-0002</t>
  </si>
  <si>
    <t>6972200193285</t>
  </si>
  <si>
    <t>6972200193599</t>
  </si>
  <si>
    <t>6972200193629</t>
  </si>
  <si>
    <t>6972200193636</t>
  </si>
  <si>
    <t>6972200193643</t>
  </si>
  <si>
    <t>6972200193650</t>
  </si>
  <si>
    <t>6972200193674</t>
  </si>
  <si>
    <t>6972200194015</t>
  </si>
  <si>
    <t>206-1965-0213</t>
  </si>
  <si>
    <t>6972200193865</t>
  </si>
  <si>
    <t>206-1873-1801</t>
  </si>
  <si>
    <t>6972200193872</t>
  </si>
  <si>
    <t>6972200193889</t>
  </si>
  <si>
    <t>206-1769-0801</t>
  </si>
  <si>
    <t>6972200194053</t>
  </si>
  <si>
    <t>韩版iFloor 3 低配水机适配器</t>
  </si>
  <si>
    <t>6972200197450</t>
  </si>
  <si>
    <t>Hard Floor Brush</t>
  </si>
  <si>
    <t>6972200194046</t>
  </si>
  <si>
    <t>6972200193414</t>
  </si>
  <si>
    <t>6972200193452</t>
  </si>
  <si>
    <t>6972200194152</t>
  </si>
  <si>
    <t>206-1960-0005</t>
  </si>
  <si>
    <t>206-1756-00A2</t>
  </si>
  <si>
    <t>6972200194169</t>
  </si>
  <si>
    <t>206-1756-00A3</t>
  </si>
  <si>
    <t>206-1756-00A4</t>
  </si>
  <si>
    <t>206-1979-0003</t>
  </si>
  <si>
    <t>6972200194084</t>
  </si>
  <si>
    <t>206-1979-0004</t>
  </si>
  <si>
    <t>6972200194091</t>
  </si>
  <si>
    <t>206-1979-0005</t>
  </si>
  <si>
    <t>6972200194107</t>
  </si>
  <si>
    <t>6972200194114</t>
  </si>
  <si>
    <t>6972200194190</t>
  </si>
  <si>
    <t>206-1879-0806</t>
  </si>
  <si>
    <t>6972200194206</t>
  </si>
  <si>
    <t>6972200194213</t>
  </si>
  <si>
    <t>206-1879-0905</t>
  </si>
  <si>
    <t>6972200194220</t>
  </si>
  <si>
    <t>6972200194299</t>
  </si>
  <si>
    <t>无刷电机</t>
  </si>
  <si>
    <t>6972200194305</t>
  </si>
  <si>
    <t>6972200194312</t>
  </si>
  <si>
    <t>206-1879-0203</t>
  </si>
  <si>
    <t>6972200194329</t>
  </si>
  <si>
    <t>6972200194336</t>
  </si>
  <si>
    <t>6972200194343</t>
  </si>
  <si>
    <t>6972200194350</t>
  </si>
  <si>
    <t>6972200194367</t>
  </si>
  <si>
    <t>206-1879-0205</t>
  </si>
  <si>
    <t>6972200194374</t>
  </si>
  <si>
    <t>206-1879-0404</t>
  </si>
  <si>
    <t>6972200194381</t>
  </si>
  <si>
    <t>地刷电机组件</t>
  </si>
  <si>
    <t>6972200194404</t>
  </si>
  <si>
    <t>6972200194411</t>
  </si>
  <si>
    <t>6972200194428</t>
  </si>
  <si>
    <t>6972200194435</t>
  </si>
  <si>
    <t>206-1762-2125</t>
  </si>
  <si>
    <t>6972200194442</t>
  </si>
  <si>
    <t>6972200194459</t>
  </si>
  <si>
    <t>6972200194466</t>
  </si>
  <si>
    <t>6972200194473</t>
  </si>
  <si>
    <t>206-1762-2129</t>
  </si>
  <si>
    <t>6972200194480</t>
  </si>
  <si>
    <t>6972200194497</t>
  </si>
  <si>
    <t>6972200194503</t>
  </si>
  <si>
    <t>6972200194534</t>
  </si>
  <si>
    <t>6972200194886</t>
  </si>
  <si>
    <t>206-1980-0002</t>
  </si>
  <si>
    <t>6972200194893</t>
  </si>
  <si>
    <t>6972200194909</t>
  </si>
  <si>
    <t>6972200194916</t>
  </si>
  <si>
    <t>206-1980-0005</t>
  </si>
  <si>
    <t>6972200194923</t>
  </si>
  <si>
    <t>206-1980-0006</t>
  </si>
  <si>
    <t>6972200194930</t>
  </si>
  <si>
    <t>6972200194947</t>
  </si>
  <si>
    <t>206-1980-0007</t>
  </si>
  <si>
    <t>6972200194954</t>
  </si>
  <si>
    <t>206-1980-0008</t>
  </si>
  <si>
    <t>6972200194961</t>
  </si>
  <si>
    <t>206-1980-1103</t>
  </si>
  <si>
    <t>6972200194978</t>
  </si>
  <si>
    <t>6972200194985</t>
  </si>
  <si>
    <t>6972200194992</t>
  </si>
  <si>
    <t>6972200195005</t>
  </si>
  <si>
    <t>206-2016-0002</t>
  </si>
  <si>
    <t>6972200196750</t>
  </si>
  <si>
    <t>206-2016-0003</t>
  </si>
  <si>
    <t>6972200196767</t>
  </si>
  <si>
    <t>206-2016-0004</t>
  </si>
  <si>
    <t>6972200195012</t>
  </si>
  <si>
    <t>206-2016-0005</t>
  </si>
  <si>
    <t>6972200196774</t>
  </si>
  <si>
    <t>6972200196781</t>
  </si>
  <si>
    <t>6972200195029</t>
  </si>
  <si>
    <t>206-2016-0008</t>
  </si>
  <si>
    <t>6972200195036</t>
  </si>
  <si>
    <t>206-2016-0009</t>
  </si>
  <si>
    <t>6972200195043</t>
  </si>
  <si>
    <t>6972200195050</t>
  </si>
  <si>
    <t>6972200195067</t>
  </si>
  <si>
    <t>6972200195074</t>
  </si>
  <si>
    <t>6972200195081</t>
  </si>
  <si>
    <t>6972200195623</t>
  </si>
  <si>
    <t>206-1980-0801</t>
  </si>
  <si>
    <t>6972200195630</t>
  </si>
  <si>
    <t>206-1980-0802</t>
  </si>
  <si>
    <t>6972200195647</t>
  </si>
  <si>
    <t>206-2016-0101</t>
  </si>
  <si>
    <t>6972200195654</t>
  </si>
  <si>
    <t>206-2016-0102</t>
  </si>
  <si>
    <t>6972200195661</t>
  </si>
  <si>
    <t>206-1873-2201</t>
  </si>
  <si>
    <t>6972200195678</t>
  </si>
  <si>
    <t>6972200195685</t>
  </si>
  <si>
    <t>6972200195692</t>
  </si>
  <si>
    <t>6972200195746</t>
  </si>
  <si>
    <t>206-2041-0003</t>
  </si>
  <si>
    <t>6972200195753</t>
  </si>
  <si>
    <t>6972200195760</t>
  </si>
  <si>
    <t>206-2028-0802</t>
  </si>
  <si>
    <t>6972200195777</t>
  </si>
  <si>
    <t>206-2028-0803</t>
  </si>
  <si>
    <t>6972200195784</t>
  </si>
  <si>
    <t>206-2028-0804</t>
  </si>
  <si>
    <t>6972200195791</t>
  </si>
  <si>
    <t>206-2028-0805</t>
  </si>
  <si>
    <t>6972200195807</t>
  </si>
  <si>
    <t>206-2028-0806</t>
  </si>
  <si>
    <t>6972200195814</t>
  </si>
  <si>
    <t>206-2028-0807</t>
  </si>
  <si>
    <t>6972200195821</t>
  </si>
  <si>
    <t>206-2028-0808</t>
  </si>
  <si>
    <t>6972200195838</t>
  </si>
  <si>
    <t>6972200196392</t>
  </si>
  <si>
    <t>6972200196408</t>
  </si>
  <si>
    <t>6972200196415</t>
  </si>
  <si>
    <t>6972200196422</t>
  </si>
  <si>
    <t>6972200196439</t>
  </si>
  <si>
    <t>6972200196446</t>
  </si>
  <si>
    <t>6972200196453</t>
  </si>
  <si>
    <t>6972200196460</t>
  </si>
  <si>
    <t>6972200196477</t>
  </si>
  <si>
    <t>6972200196484</t>
  </si>
  <si>
    <t>6972200196491</t>
  </si>
  <si>
    <t>6972200196507</t>
  </si>
  <si>
    <t>6972200196552</t>
  </si>
  <si>
    <t>6972200196569</t>
  </si>
  <si>
    <t>6972200196576</t>
  </si>
  <si>
    <t>6972200196620</t>
  </si>
  <si>
    <t>6972200196637</t>
  </si>
  <si>
    <t>6972200196705</t>
  </si>
  <si>
    <t>6972200196712</t>
  </si>
  <si>
    <t>显示屏装饰圈</t>
  </si>
  <si>
    <t>机体顶盖显示组件</t>
  </si>
  <si>
    <t>6972200197443</t>
  </si>
  <si>
    <t>LED显示屏+装饰环</t>
  </si>
  <si>
    <t>6972200196965</t>
  </si>
  <si>
    <t>LCD显示屏+装饰环</t>
  </si>
  <si>
    <t>9FWRD100100</t>
  </si>
  <si>
    <t>6972200196972</t>
  </si>
  <si>
    <t>刮条组件</t>
  </si>
  <si>
    <t>9FWRR100000</t>
  </si>
  <si>
    <t>6972200196989</t>
  </si>
  <si>
    <t>电池包</t>
  </si>
  <si>
    <t>9FWPT100000</t>
  </si>
  <si>
    <t>6972200196996</t>
  </si>
  <si>
    <t>主控制板LED</t>
  </si>
  <si>
    <t>PCBA</t>
  </si>
  <si>
    <t>9FWRP100000</t>
  </si>
  <si>
    <t>6972200197009</t>
  </si>
  <si>
    <t>主控制板LCD</t>
  </si>
  <si>
    <t>9FWRP100100</t>
  </si>
  <si>
    <t>6972200197016</t>
  </si>
  <si>
    <t>光电液位传感器</t>
  </si>
  <si>
    <t>Sensor</t>
  </si>
  <si>
    <t>9FWRS100000</t>
  </si>
  <si>
    <t>6972200197023</t>
  </si>
  <si>
    <t>Motor</t>
  </si>
  <si>
    <t>9FWRM100000</t>
  </si>
  <si>
    <t>6972200197030</t>
  </si>
  <si>
    <t>地刷电机齿轮箱组件</t>
  </si>
  <si>
    <t>9FWRM100100</t>
  </si>
  <si>
    <t>6972200197047</t>
  </si>
  <si>
    <t>蠕动泵</t>
  </si>
  <si>
    <t>Pump</t>
  </si>
  <si>
    <t>9FWRU100000</t>
  </si>
  <si>
    <t>6972200197054</t>
  </si>
  <si>
    <t>转接头组件</t>
  </si>
  <si>
    <t>Plastic part</t>
  </si>
  <si>
    <t>9FWRH100000</t>
  </si>
  <si>
    <t>6972200197061</t>
  </si>
  <si>
    <t>6974950100377</t>
  </si>
  <si>
    <t>9FWRI150000</t>
  </si>
  <si>
    <t>6972200197078</t>
  </si>
  <si>
    <t>206-2020-0612</t>
  </si>
  <si>
    <t>6972200197085</t>
  </si>
  <si>
    <t>主控制板</t>
  </si>
  <si>
    <t>6972200197092</t>
  </si>
  <si>
    <t>206-2020-0614</t>
  </si>
  <si>
    <t>6972200197108</t>
  </si>
  <si>
    <t>206-2020-0616</t>
  </si>
  <si>
    <t>6972200197115</t>
  </si>
  <si>
    <t>206-2020-0615</t>
  </si>
  <si>
    <t>9FWRH150000</t>
  </si>
  <si>
    <t>6972200197122</t>
  </si>
  <si>
    <t>206-2041-0004</t>
  </si>
  <si>
    <t>主控板</t>
  </si>
  <si>
    <t>6972200197139</t>
  </si>
  <si>
    <t>6972200197146</t>
  </si>
  <si>
    <t>电磁泵</t>
  </si>
  <si>
    <t>6972200197207</t>
  </si>
  <si>
    <t>6972200197214</t>
  </si>
  <si>
    <t>6972200197221</t>
  </si>
  <si>
    <t>6972200197245</t>
  </si>
  <si>
    <t>6972200197337</t>
  </si>
  <si>
    <t>6972200197283</t>
  </si>
  <si>
    <t>6972200197320</t>
  </si>
  <si>
    <t>6972200197344</t>
  </si>
  <si>
    <t>6972200197351</t>
  </si>
  <si>
    <t>6972200197368</t>
  </si>
  <si>
    <t>6972200197375</t>
  </si>
  <si>
    <t>6972200197467</t>
  </si>
  <si>
    <t>6972200197474</t>
  </si>
  <si>
    <t>/</t>
  </si>
  <si>
    <t>6972200197603</t>
  </si>
  <si>
    <t>6972200197610</t>
  </si>
  <si>
    <t>6972200197801</t>
  </si>
  <si>
    <t>6972200197818</t>
  </si>
  <si>
    <t>6972200197825</t>
  </si>
  <si>
    <t>6972200197832</t>
  </si>
  <si>
    <t>6972200197849</t>
  </si>
  <si>
    <t>6972200197856</t>
  </si>
  <si>
    <t>6972200197863</t>
  </si>
  <si>
    <t>6972200197870</t>
  </si>
  <si>
    <t>6972200197887</t>
  </si>
  <si>
    <t>6972200197894</t>
  </si>
  <si>
    <t>6972200197900</t>
  </si>
  <si>
    <t>6972200197917</t>
  </si>
  <si>
    <t>6972200197924</t>
  </si>
  <si>
    <t>6972200197931</t>
  </si>
  <si>
    <t>6972200197948</t>
  </si>
  <si>
    <t>6972200197955</t>
  </si>
  <si>
    <t>6972200197962</t>
  </si>
  <si>
    <t>6972200197979</t>
  </si>
  <si>
    <t>6972200197986</t>
  </si>
  <si>
    <t>溶液桶组件蓝色</t>
  </si>
  <si>
    <t>6972200197993</t>
  </si>
  <si>
    <t>6972200198006</t>
  </si>
  <si>
    <t>6972200198013</t>
  </si>
  <si>
    <t>6972200198020</t>
  </si>
  <si>
    <t>6972200198037</t>
  </si>
  <si>
    <t>6972200198044</t>
  </si>
  <si>
    <t>2043废弃</t>
  </si>
  <si>
    <t>6972200198105</t>
  </si>
  <si>
    <t>6972200198112</t>
  </si>
  <si>
    <t>6972200198129</t>
  </si>
  <si>
    <t>6972200198136</t>
  </si>
  <si>
    <t>6972200198167</t>
  </si>
  <si>
    <t>6972200197771</t>
  </si>
  <si>
    <t>6972200197788</t>
  </si>
  <si>
    <t>6972200197795</t>
  </si>
  <si>
    <t>6972200198433</t>
  </si>
  <si>
    <t>6972200198228</t>
  </si>
  <si>
    <t>6972200198235</t>
  </si>
  <si>
    <t>6972200198242</t>
  </si>
  <si>
    <t>6972200198259</t>
  </si>
  <si>
    <t>6972200198266</t>
  </si>
  <si>
    <t>6972200198273</t>
  </si>
  <si>
    <t>6972200198280</t>
  </si>
  <si>
    <t>6972200198297</t>
  </si>
  <si>
    <t>206-2029-0609</t>
  </si>
  <si>
    <t>6972200198303</t>
  </si>
  <si>
    <t>6972200198310</t>
  </si>
  <si>
    <t>206-2029-0611</t>
  </si>
  <si>
    <t>6972200198327</t>
  </si>
  <si>
    <t>6972200198334</t>
  </si>
  <si>
    <t>6972200198341</t>
  </si>
  <si>
    <t>6972200198358</t>
  </si>
  <si>
    <t>6972200198365</t>
  </si>
  <si>
    <t>6972200198372</t>
  </si>
  <si>
    <t>6972200198389</t>
  </si>
  <si>
    <t>6972200198396</t>
  </si>
  <si>
    <t>6972200198402</t>
  </si>
  <si>
    <t>6972200198419</t>
  </si>
  <si>
    <t>6972200198426</t>
  </si>
  <si>
    <t>9SWRO1001EU</t>
  </si>
  <si>
    <t>6972200198440</t>
  </si>
  <si>
    <t>6972200198532</t>
  </si>
  <si>
    <t>6972200198549</t>
  </si>
  <si>
    <t>6972200198556</t>
  </si>
  <si>
    <t>6972200198570</t>
  </si>
  <si>
    <t>6972200198587</t>
  </si>
  <si>
    <t>6972200198600</t>
  </si>
  <si>
    <t>6972200198617</t>
  </si>
  <si>
    <t>6972200198624</t>
  </si>
  <si>
    <t>9FWWC050100</t>
  </si>
  <si>
    <t>6972200198631</t>
  </si>
  <si>
    <t>6972200198648</t>
  </si>
  <si>
    <t>9FWUH050000</t>
  </si>
  <si>
    <t>6972200198655</t>
  </si>
  <si>
    <t>6972200198662</t>
  </si>
  <si>
    <t>6972200198679</t>
  </si>
  <si>
    <t>6972200198686</t>
  </si>
  <si>
    <t>6972200198709</t>
  </si>
  <si>
    <t>6972200198693</t>
  </si>
  <si>
    <t>9FWUH100300</t>
  </si>
  <si>
    <t>6972200198822</t>
  </si>
  <si>
    <t>6972200198839</t>
  </si>
  <si>
    <t>6972200198754</t>
  </si>
  <si>
    <t>6972200198761</t>
  </si>
  <si>
    <t>9VSMB111500</t>
  </si>
  <si>
    <t>6972200198778</t>
  </si>
  <si>
    <t>6972200198785</t>
  </si>
  <si>
    <t>6972200198792</t>
  </si>
  <si>
    <t>6972200198808</t>
  </si>
  <si>
    <t>6972200198815</t>
  </si>
  <si>
    <t>9VAMB101500</t>
  </si>
  <si>
    <t>9VSUT111400</t>
  </si>
  <si>
    <t>9VSMB101200</t>
  </si>
  <si>
    <t>9VAMB111700</t>
  </si>
  <si>
    <t>9VADB113900</t>
  </si>
  <si>
    <t>9VAMB111800</t>
  </si>
  <si>
    <t>9FWPA1001TW</t>
  </si>
  <si>
    <t>9FWPA1002HK</t>
  </si>
  <si>
    <t>9VAPT113300</t>
  </si>
  <si>
    <t>9FWRC100000</t>
  </si>
  <si>
    <t>9VSFD151200</t>
  </si>
  <si>
    <t>done lily</t>
  </si>
  <si>
    <t>206-1756-2503</t>
  </si>
  <si>
    <t>206-2011-0501</t>
  </si>
  <si>
    <t>9FWRH000000</t>
  </si>
  <si>
    <t>9VSMB111600</t>
  </si>
  <si>
    <t>9VSDB111600</t>
  </si>
  <si>
    <t>9VSBP111500</t>
  </si>
  <si>
    <t>206-2029-0623</t>
  </si>
  <si>
    <t>206-2011-0600</t>
  </si>
  <si>
    <t>206-2011-0601</t>
  </si>
  <si>
    <t>滚刷盖清理附件</t>
  </si>
  <si>
    <t>9FWBR150100</t>
  </si>
  <si>
    <t>206-2121-0100</t>
  </si>
  <si>
    <t>done lily 
EHA S15</t>
  </si>
  <si>
    <t>9FWPB150100</t>
  </si>
  <si>
    <t>206-2138-0002</t>
  </si>
  <si>
    <t>done lily spot 
MP8/23,上市11/3</t>
  </si>
  <si>
    <t>回收桶组件</t>
  </si>
  <si>
    <t>Dirt water tank</t>
  </si>
  <si>
    <t>206-2138-0003</t>
  </si>
  <si>
    <t>溶液桶组件</t>
  </si>
  <si>
    <t>Clean Water Tank</t>
  </si>
  <si>
    <t>9SCWC100000</t>
  </si>
  <si>
    <t>充电托盘组件</t>
  </si>
  <si>
    <t>Charging Base</t>
  </si>
  <si>
    <t>9SCPB100000</t>
  </si>
  <si>
    <t>Carpet One Spot</t>
  </si>
  <si>
    <t>206-2138-0005</t>
  </si>
  <si>
    <t>自清洁盒组件</t>
  </si>
  <si>
    <t>Accessory Holder</t>
  </si>
  <si>
    <t>9SCHA100000</t>
  </si>
  <si>
    <t>电动滚刷组件（带盖和轴）</t>
  </si>
  <si>
    <t>9SCBM100000</t>
  </si>
  <si>
    <t>206-2138-0007</t>
  </si>
  <si>
    <t>电动滚刷吸嘴盖组件</t>
  </si>
  <si>
    <t>Brush Roller Cover</t>
  </si>
  <si>
    <t>9SCBC100000</t>
  </si>
  <si>
    <t>206-2138-0008</t>
  </si>
  <si>
    <t>滚刷组件</t>
  </si>
  <si>
    <t>Brush Roller</t>
  </si>
  <si>
    <t>9SCBR100000</t>
  </si>
  <si>
    <t>电机室组件（有刷）</t>
  </si>
  <si>
    <t>Carpet One Spot Essentials</t>
  </si>
  <si>
    <t>206-2138-0009</t>
  </si>
  <si>
    <t>主电机（无刷）</t>
  </si>
  <si>
    <t>9SCRM100000</t>
  </si>
  <si>
    <t>206-2138-0010</t>
  </si>
  <si>
    <t>9SCRH100000</t>
  </si>
  <si>
    <t>206-2138-0100</t>
  </si>
  <si>
    <t>9SCRP010000</t>
  </si>
  <si>
    <t>206-2138-0011</t>
  </si>
  <si>
    <t>9SCRP100000</t>
  </si>
  <si>
    <t>206-2138-0101</t>
  </si>
  <si>
    <t>电池包组件2500mAh</t>
  </si>
  <si>
    <t>Battery</t>
  </si>
  <si>
    <t>9SCPT010000</t>
  </si>
  <si>
    <t>206-2138-0012</t>
  </si>
  <si>
    <t>电池包组件4000mAh</t>
  </si>
  <si>
    <t>9SCPT100000</t>
  </si>
  <si>
    <t>206-2138-0013</t>
  </si>
  <si>
    <t>Flexible Extension Hose</t>
  </si>
  <si>
    <t>9SCUE100000</t>
  </si>
  <si>
    <t>206-2138-0014</t>
  </si>
  <si>
    <t>9SCFI100000</t>
  </si>
  <si>
    <t>206-2138-0015</t>
  </si>
  <si>
    <t>隔膜泵</t>
  </si>
  <si>
    <t>9SCRU100000</t>
  </si>
  <si>
    <t>9SCRS100000</t>
  </si>
  <si>
    <t>206-2138-0017</t>
  </si>
  <si>
    <t>倾倒开关组件</t>
  </si>
  <si>
    <t>Switch</t>
  </si>
  <si>
    <t>9SCRK100000</t>
  </si>
  <si>
    <t>206-2138-0018</t>
  </si>
  <si>
    <t>Wire</t>
  </si>
  <si>
    <t>9SCRI100000</t>
  </si>
  <si>
    <t>206-2138-0019</t>
  </si>
  <si>
    <t>按键灯板</t>
  </si>
  <si>
    <t>9SCRP100100</t>
  </si>
  <si>
    <t>cherry MP:9.23
9月已下单</t>
  </si>
  <si>
    <t>9FWRI200100</t>
  </si>
  <si>
    <t>6972200197702</t>
  </si>
  <si>
    <t>9VSMB170000</t>
  </si>
  <si>
    <t>9VSMB160000</t>
  </si>
  <si>
    <t>9VSFD170000</t>
  </si>
  <si>
    <t>9VSFA170000</t>
  </si>
  <si>
    <t>9VSBP170000</t>
  </si>
  <si>
    <t>cherry
MP:10/15 CA:10/26</t>
  </si>
  <si>
    <t>Adapter</t>
  </si>
  <si>
    <t>ZB2201D-01</t>
  </si>
  <si>
    <t>9TSRH100000</t>
  </si>
  <si>
    <t>DE,FR</t>
  </si>
  <si>
    <t>9HDNM051100</t>
  </si>
  <si>
    <t>9HDNT051100</t>
  </si>
  <si>
    <t>9HDFF051300</t>
  </si>
  <si>
    <t>9HDND051100</t>
  </si>
  <si>
    <t>9CWRS100000</t>
  </si>
  <si>
    <t>9CWFI100100</t>
  </si>
  <si>
    <t>9CWRW100100</t>
  </si>
  <si>
    <t>9CWWD100000</t>
  </si>
  <si>
    <t>9CWWC100000</t>
  </si>
  <si>
    <t>9CWRS100400</t>
  </si>
  <si>
    <t>9CWRD100000</t>
  </si>
  <si>
    <t>9CWRH100000</t>
  </si>
  <si>
    <t>9CWRS100600</t>
  </si>
  <si>
    <t>9CWRS100500</t>
  </si>
  <si>
    <t>9CWRR100000</t>
  </si>
  <si>
    <t>9CWRP1001EU</t>
  </si>
  <si>
    <t>9CWRD100100</t>
  </si>
  <si>
    <t>9CWUH1003EU</t>
  </si>
  <si>
    <t>9SCWD100000</t>
  </si>
  <si>
    <t>CL2138B-01</t>
  </si>
  <si>
    <t>SC100300DE</t>
  </si>
  <si>
    <t>CL2138C-01</t>
  </si>
  <si>
    <t>SC010300DE</t>
  </si>
  <si>
    <t>9FWWS031300</t>
  </si>
  <si>
    <t>9FWWS031200</t>
  </si>
  <si>
    <t>9FWPA0312DE</t>
  </si>
  <si>
    <t>1FWPA0312DE</t>
  </si>
  <si>
    <t>9FWFA031100</t>
  </si>
  <si>
    <t>9FWBR031100</t>
  </si>
  <si>
    <t>9FWPB031100</t>
  </si>
  <si>
    <t>9FWTN031100</t>
  </si>
  <si>
    <t>206-1879-0109</t>
  </si>
  <si>
    <t>9FWWD031200</t>
  </si>
  <si>
    <t>9FWWC031200</t>
  </si>
  <si>
    <t>9FWUH031200</t>
  </si>
  <si>
    <t>9FWBC031200</t>
  </si>
  <si>
    <t>206-1879-0106</t>
  </si>
  <si>
    <t>9FWWS0313EU</t>
  </si>
  <si>
    <t>206-1879-0001</t>
  </si>
  <si>
    <t>9FWPA0312UK</t>
  </si>
  <si>
    <t>9FWRH050000</t>
  </si>
  <si>
    <t>1FWPA0312US</t>
  </si>
  <si>
    <t>9FWRS031200</t>
  </si>
  <si>
    <t>9FWRI031100</t>
  </si>
  <si>
    <t>9FWRS031300</t>
  </si>
  <si>
    <t>9FWPA0312US</t>
  </si>
  <si>
    <t>9FWRP031100</t>
  </si>
  <si>
    <t>9FWRS031100</t>
  </si>
  <si>
    <t>1FWPA0311US</t>
  </si>
  <si>
    <t>9FWRK050000</t>
  </si>
  <si>
    <t>206-1879-0023</t>
  </si>
  <si>
    <t>9FWRH031100</t>
  </si>
  <si>
    <t>9FWRU031100</t>
  </si>
  <si>
    <t>9FWRM031200</t>
  </si>
  <si>
    <t>9FWRD031100</t>
  </si>
  <si>
    <t>9FWRC031100</t>
  </si>
  <si>
    <t>9FWRB031100</t>
  </si>
  <si>
    <t>9FWRM031100</t>
  </si>
  <si>
    <t>9FWAR031100</t>
  </si>
  <si>
    <t>9FWTS031100</t>
  </si>
  <si>
    <t>Floor One S3 Breeze</t>
  </si>
  <si>
    <t>CL1879P-01</t>
  </si>
  <si>
    <t>FW051600EU</t>
  </si>
  <si>
    <t>9FWWD050000</t>
  </si>
  <si>
    <t>9FWRP050000</t>
  </si>
  <si>
    <t>9FWHA110000</t>
  </si>
  <si>
    <t>9FWRC150000</t>
  </si>
  <si>
    <t>9FWFI110100</t>
  </si>
  <si>
    <t>9FWWC150100</t>
  </si>
  <si>
    <t>9FWUH150100</t>
  </si>
  <si>
    <t>9FWWD150100</t>
  </si>
  <si>
    <t>9FWBC150000</t>
  </si>
  <si>
    <t>9FWWC150000</t>
  </si>
  <si>
    <t>9FWRR150000</t>
  </si>
  <si>
    <t>9FWRP150000</t>
  </si>
  <si>
    <t>9FWWD150000</t>
  </si>
  <si>
    <t>9FWUH150000</t>
  </si>
  <si>
    <t>9FWRI150100</t>
  </si>
  <si>
    <t>9FWPB150000</t>
  </si>
  <si>
    <t>9FWFP150000</t>
  </si>
  <si>
    <t>9FWDA150000</t>
  </si>
  <si>
    <t>9FWRS150000</t>
  </si>
  <si>
    <t>9FWBR150000</t>
  </si>
  <si>
    <t>9FWBR100100</t>
  </si>
  <si>
    <t>9FWRH100300</t>
  </si>
  <si>
    <t>9FWRK110000</t>
  </si>
  <si>
    <t>9FWUH100000</t>
  </si>
  <si>
    <t>9FWRD100000</t>
  </si>
  <si>
    <t>9FWRP100300</t>
  </si>
  <si>
    <t>9FWWS100200</t>
  </si>
  <si>
    <t>206-2019-0600</t>
  </si>
  <si>
    <t>9FWUH100200</t>
  </si>
  <si>
    <t>9FWWD100100</t>
  </si>
  <si>
    <t>9FWWC100200</t>
  </si>
  <si>
    <t>9FWRP100500</t>
  </si>
  <si>
    <t>9FWWC100000</t>
  </si>
  <si>
    <t>9FWPB100000</t>
  </si>
  <si>
    <t>9FWUH100100</t>
  </si>
  <si>
    <t>9FWWD100000</t>
  </si>
  <si>
    <t>9FWBR100000</t>
  </si>
  <si>
    <t>9FWBC100000</t>
  </si>
  <si>
    <t>9FWWS100100</t>
  </si>
  <si>
    <t>206-2019-0101</t>
  </si>
  <si>
    <t>9FWHA100000</t>
  </si>
  <si>
    <t>9FWRH100100</t>
  </si>
  <si>
    <t>9FWFI110000</t>
  </si>
  <si>
    <t>9FWWC100100</t>
  </si>
  <si>
    <t>9FWRD100200</t>
  </si>
  <si>
    <t>9FWRI100100</t>
  </si>
  <si>
    <t>9FWRP100400</t>
  </si>
  <si>
    <t>Floor One S5 Steam</t>
  </si>
  <si>
    <t>9SWRH100200</t>
  </si>
  <si>
    <t>9SWUH100000</t>
  </si>
  <si>
    <t>9SWRI1000EU</t>
  </si>
  <si>
    <t>9SWRR100000</t>
  </si>
  <si>
    <t>9SWFI100000</t>
  </si>
  <si>
    <t>9SWRI100000</t>
  </si>
  <si>
    <t>9SWRP1001EU</t>
  </si>
  <si>
    <t>9SWRU1001EU</t>
  </si>
  <si>
    <t>9SWRK100000</t>
  </si>
  <si>
    <t>9SWRM1003EU</t>
  </si>
  <si>
    <t>9SWBC100000</t>
  </si>
  <si>
    <t>9SWWD100200</t>
  </si>
  <si>
    <t>9SWWC100100</t>
  </si>
  <si>
    <t>9SWBR100000</t>
  </si>
  <si>
    <t>9SWAR100000</t>
  </si>
  <si>
    <t>9SWRH100100</t>
  </si>
  <si>
    <t>9SWPB100000</t>
  </si>
  <si>
    <t>Floor One S7 Pro</t>
  </si>
  <si>
    <t>9FWFA200000</t>
  </si>
  <si>
    <t>9FWRI200200</t>
  </si>
  <si>
    <t>9FWRM200100</t>
  </si>
  <si>
    <t>9FWPB200000</t>
  </si>
  <si>
    <t>9FWRW200000</t>
  </si>
  <si>
    <t>9FWRP200200</t>
  </si>
  <si>
    <t>9FWRR200000</t>
  </si>
  <si>
    <t>9FWRU200000</t>
  </si>
  <si>
    <t>9FWRH200000</t>
  </si>
  <si>
    <t>9FWRC200000</t>
  </si>
  <si>
    <t>9FWRR200100</t>
  </si>
  <si>
    <t>9FWWD200000</t>
  </si>
  <si>
    <t>9FWBR200000</t>
  </si>
  <si>
    <t>9FWBC200000</t>
  </si>
  <si>
    <t>9FWRI200000</t>
  </si>
  <si>
    <t>9FWPT200000</t>
  </si>
  <si>
    <t>9FWRD200000</t>
  </si>
  <si>
    <t>9FWRP200000</t>
  </si>
  <si>
    <t>9FWRM200000</t>
  </si>
  <si>
    <t>9FWRP200100</t>
  </si>
  <si>
    <t>9FWWC200000</t>
  </si>
  <si>
    <t>9FWUH200000</t>
  </si>
  <si>
    <t>9FWHA200000</t>
  </si>
  <si>
    <t>CL2123D-01</t>
  </si>
  <si>
    <t>FW200700EU</t>
  </si>
  <si>
    <t>9CWRU010000</t>
  </si>
  <si>
    <t>9CWUE010000</t>
  </si>
  <si>
    <t>9CWWC010000</t>
  </si>
  <si>
    <t>9CWBC010000</t>
  </si>
  <si>
    <t>9CWRD010000</t>
  </si>
  <si>
    <t>9CWRK010000</t>
  </si>
  <si>
    <t>206-2043-0103</t>
  </si>
  <si>
    <t>9CWBR010000</t>
  </si>
  <si>
    <t>9CWRH010000</t>
  </si>
  <si>
    <t>9CWWD010000</t>
  </si>
  <si>
    <t>9CWRP0101EU</t>
  </si>
  <si>
    <t>9CWRM0101EU</t>
  </si>
  <si>
    <t>9CWRM0102EU</t>
  </si>
  <si>
    <t>9CWUH0101EU</t>
  </si>
  <si>
    <t>9CWRI0101EU</t>
  </si>
  <si>
    <t>9FWRP031200</t>
  </si>
  <si>
    <t>9FWPA0311US</t>
  </si>
  <si>
    <t>9FWRB031200</t>
  </si>
  <si>
    <t>9FWWS0313US</t>
  </si>
  <si>
    <t>9FWBC031100</t>
  </si>
  <si>
    <t>9FWUH031100</t>
  </si>
  <si>
    <t>9FWWC031100</t>
  </si>
  <si>
    <t>9FWWD031100</t>
  </si>
  <si>
    <t>1FWPA0311DE</t>
  </si>
  <si>
    <t>9FWPA0311DE</t>
  </si>
  <si>
    <t>206-1879-0120</t>
  </si>
  <si>
    <t>9FWPA0311JP</t>
  </si>
  <si>
    <t>206-1879-1101</t>
  </si>
  <si>
    <t>9FWUH041100</t>
  </si>
  <si>
    <t>9FWPT040000</t>
  </si>
  <si>
    <t>9FWPB041100</t>
  </si>
  <si>
    <t>iFloor Breeze Essentials</t>
  </si>
  <si>
    <t>CL2011D-08</t>
  </si>
  <si>
    <t>FW040900DE</t>
  </si>
  <si>
    <t>9FWTN021100</t>
  </si>
  <si>
    <t>9FWPA0211US</t>
  </si>
  <si>
    <t>9FWRM021100</t>
  </si>
  <si>
    <t>9FWRH040000</t>
  </si>
  <si>
    <t>9FWRP040000</t>
  </si>
  <si>
    <t>9FWRM040000</t>
  </si>
  <si>
    <t>9FWBC011100</t>
  </si>
  <si>
    <t>9FWPA0111US</t>
  </si>
  <si>
    <t>206-2041-0001</t>
  </si>
  <si>
    <t>9FWPT011100</t>
  </si>
  <si>
    <t>9FWRP010000</t>
  </si>
  <si>
    <t>9FWWC011100</t>
  </si>
  <si>
    <t>1FWPA0111US</t>
  </si>
  <si>
    <t>9FWRU010000</t>
  </si>
  <si>
    <t>9SWRH100000</t>
  </si>
  <si>
    <t>9SWRS100000</t>
  </si>
  <si>
    <t>9SWRM1001EU</t>
  </si>
  <si>
    <t>9SWRW100000</t>
  </si>
  <si>
    <t>9VAMB1013JP</t>
  </si>
  <si>
    <t>206-1756-2201</t>
  </si>
  <si>
    <t>206-1756-2202</t>
  </si>
  <si>
    <t>9VAPA1013JP</t>
  </si>
  <si>
    <t>9VAUT101300</t>
  </si>
  <si>
    <t>9VABH101300</t>
  </si>
  <si>
    <t>9VSRW100200</t>
  </si>
  <si>
    <t>9VAKA101100</t>
  </si>
  <si>
    <t>9VAAF101100</t>
  </si>
  <si>
    <t>9VAFI101100</t>
  </si>
  <si>
    <t>9VAAH101100</t>
  </si>
  <si>
    <t>9VAUT1011DE</t>
  </si>
  <si>
    <t>9VABM101100</t>
  </si>
  <si>
    <t>9VAPA1011US</t>
  </si>
  <si>
    <t>1VAPA1011US</t>
  </si>
  <si>
    <t>1VAAD101100</t>
  </si>
  <si>
    <t>9VAAD101100</t>
  </si>
  <si>
    <t>9VABP1012US</t>
  </si>
  <si>
    <t>1VABP1011US</t>
  </si>
  <si>
    <t>1VAMB1011US</t>
  </si>
  <si>
    <t>9VABH101100</t>
  </si>
  <si>
    <t>1VAPT1011US</t>
  </si>
  <si>
    <t>1VAUT101100</t>
  </si>
  <si>
    <t>9VAUT101100</t>
  </si>
  <si>
    <t>9VAMB1011US</t>
  </si>
  <si>
    <t>9VABP1011US</t>
  </si>
  <si>
    <t>206-1756-0242</t>
  </si>
  <si>
    <t>9VAPT1011US</t>
  </si>
  <si>
    <t>206-1756-0239</t>
  </si>
  <si>
    <t>9VADA1011JP</t>
  </si>
  <si>
    <t>206-1756-0328</t>
  </si>
  <si>
    <t>206-1756-0311</t>
  </si>
  <si>
    <t>9VABP1011JP</t>
  </si>
  <si>
    <t>9VAMB1011JP</t>
  </si>
  <si>
    <t>9VAPA1011JP</t>
  </si>
  <si>
    <t>206-1756-0310</t>
  </si>
  <si>
    <t>9VAPT1011JP</t>
  </si>
  <si>
    <t>206-1756-0313</t>
  </si>
  <si>
    <t>9VAFD1011JP</t>
  </si>
  <si>
    <t>206-1756-0318</t>
  </si>
  <si>
    <t>9VAUT101400</t>
  </si>
  <si>
    <t>206-1756-0409</t>
  </si>
  <si>
    <t>9VAFD101100</t>
  </si>
  <si>
    <t>206-1756-0702</t>
  </si>
  <si>
    <t>1VAMB1011UK</t>
  </si>
  <si>
    <t>9VAPA1011UK</t>
  </si>
  <si>
    <t>9VAPW101100</t>
  </si>
  <si>
    <t>1VAMB1011DE</t>
  </si>
  <si>
    <t>9VAAC101100</t>
  </si>
  <si>
    <t>9VAPW101200</t>
  </si>
  <si>
    <t>9VAUT101200</t>
  </si>
  <si>
    <t>9VABP101100</t>
  </si>
  <si>
    <t>206-1756-0806</t>
  </si>
  <si>
    <t>9VAMB101100</t>
  </si>
  <si>
    <t>9VAPA1013US</t>
  </si>
  <si>
    <t>206-1756-0805</t>
  </si>
  <si>
    <t>1VAPA1013US</t>
  </si>
  <si>
    <t>9VAPA1011MY</t>
  </si>
  <si>
    <t>9VADB101100</t>
  </si>
  <si>
    <t>206-1756-1301</t>
  </si>
  <si>
    <t>A11</t>
  </si>
  <si>
    <t>9VAPW111100</t>
  </si>
  <si>
    <t>9VAHW111100</t>
  </si>
  <si>
    <t>9VAPT1111DE</t>
  </si>
  <si>
    <t>9VAFD1111DE</t>
  </si>
  <si>
    <t>9VAUT1111DE</t>
  </si>
  <si>
    <t>206-1769-0006</t>
  </si>
  <si>
    <t>9VAAC111100</t>
  </si>
  <si>
    <t>206-1769-0269</t>
  </si>
  <si>
    <t>206-1769-0241</t>
  </si>
  <si>
    <t>9VATF111100</t>
  </si>
  <si>
    <t>206-1769-0305</t>
  </si>
  <si>
    <t>9VAFD1110JP</t>
  </si>
  <si>
    <t>206-1769-0312</t>
  </si>
  <si>
    <t>9VADB111100</t>
  </si>
  <si>
    <t>1VAUT111100</t>
  </si>
  <si>
    <t>1VAPT1114US</t>
  </si>
  <si>
    <t>9VAPT1114US</t>
  </si>
  <si>
    <t>9VARB111200</t>
  </si>
  <si>
    <t>9VAMB1112US</t>
  </si>
  <si>
    <t>206-1769-0181</t>
  </si>
  <si>
    <t>9VAUT111100</t>
  </si>
  <si>
    <t>206-1769-0703</t>
  </si>
  <si>
    <t>1VAMB1112US</t>
  </si>
  <si>
    <t>9VAAC1111JP</t>
  </si>
  <si>
    <t>206-1769-2206</t>
  </si>
  <si>
    <t>9VAFD1112DE</t>
  </si>
  <si>
    <t>9VAUT1112DE</t>
  </si>
  <si>
    <t>9VATC111200</t>
  </si>
  <si>
    <t>9VAUT111200</t>
  </si>
  <si>
    <t>206-1769-0802</t>
  </si>
  <si>
    <t>9VAPT111100</t>
  </si>
  <si>
    <t>1VAUT111200</t>
  </si>
  <si>
    <t>9VAPT111300</t>
  </si>
  <si>
    <t>206-1769-0016</t>
  </si>
  <si>
    <t>9VAMB1113US</t>
  </si>
  <si>
    <t>206-1769-0017</t>
  </si>
  <si>
    <t>1VAPT111300</t>
  </si>
  <si>
    <t>9VADB114000</t>
  </si>
  <si>
    <t>9VAPW111300</t>
  </si>
  <si>
    <t>9VSPD041000</t>
  </si>
  <si>
    <t>9VSBU041000</t>
  </si>
  <si>
    <t>9VSMB041000</t>
  </si>
  <si>
    <t>9VSDB041000</t>
  </si>
  <si>
    <t>9VSTC041000</t>
  </si>
  <si>
    <t>9VSFI041000</t>
  </si>
  <si>
    <t>9VSPA0410DE</t>
  </si>
  <si>
    <t>PURE ONE AIR PET</t>
  </si>
  <si>
    <t>ZB2201E-01</t>
  </si>
  <si>
    <t>VS160500DE</t>
  </si>
  <si>
    <t>PURE ONE AIR PRO</t>
  </si>
  <si>
    <t>VS170300DE</t>
  </si>
  <si>
    <t>9VSFA151100</t>
  </si>
  <si>
    <t>9VSFD151100</t>
  </si>
  <si>
    <t>9VSPD151100</t>
  </si>
  <si>
    <t>9VSTC151100</t>
  </si>
  <si>
    <t>9VSBD151100</t>
  </si>
  <si>
    <t>9VSUT151100</t>
  </si>
  <si>
    <t>9VSMB140000</t>
  </si>
  <si>
    <t>9VSBH143000</t>
  </si>
  <si>
    <t>9VSBC111100</t>
  </si>
  <si>
    <t>9VSDB1111DE</t>
  </si>
  <si>
    <t>9VSPA1111UK</t>
  </si>
  <si>
    <t>9VSMB111100</t>
  </si>
  <si>
    <t>9VSPT111100</t>
  </si>
  <si>
    <t>9VSFD111200</t>
  </si>
  <si>
    <t>9VSAC1112US</t>
  </si>
  <si>
    <t>9VSPA1112US</t>
  </si>
  <si>
    <t>9VSPW111100</t>
  </si>
  <si>
    <t>9VSUT111100</t>
  </si>
  <si>
    <t>9VSBP111100</t>
  </si>
  <si>
    <t>1VSPA1112US</t>
  </si>
  <si>
    <t>9VSPT111300</t>
  </si>
  <si>
    <t>9VSBP111300</t>
  </si>
  <si>
    <t>9VSBP111400</t>
  </si>
  <si>
    <t>206-1965-0504</t>
  </si>
  <si>
    <t>9VSBH111100</t>
  </si>
  <si>
    <t>206-1965-0210</t>
  </si>
  <si>
    <t>9VSAC1111US</t>
  </si>
  <si>
    <t>9VSPT111200</t>
  </si>
  <si>
    <t>206-1965-0202</t>
  </si>
  <si>
    <t>9VSMB111200</t>
  </si>
  <si>
    <t>9VSBM110000</t>
  </si>
  <si>
    <t>9VSUT111300</t>
  </si>
  <si>
    <t>9VSKA121100</t>
  </si>
  <si>
    <t>206-1873-0010</t>
  </si>
  <si>
    <t>1VSPA1211US</t>
  </si>
  <si>
    <t>9VSFP121100</t>
  </si>
  <si>
    <t>9VSMB121100</t>
  </si>
  <si>
    <t>9VSUT121100</t>
  </si>
  <si>
    <t>9VSBS121100</t>
  </si>
  <si>
    <t>9VSAH121100</t>
  </si>
  <si>
    <t>9VSPA1211US</t>
  </si>
  <si>
    <t>9VSBD121100</t>
  </si>
  <si>
    <t>9VSPW121100</t>
  </si>
  <si>
    <t>9VSFD121100</t>
  </si>
  <si>
    <t>9VSPT1211US</t>
  </si>
  <si>
    <t>9VSAB121100</t>
  </si>
  <si>
    <t>9VSBH121100</t>
  </si>
  <si>
    <t>1VSBH121100</t>
  </si>
  <si>
    <t>9VSPA1211UK</t>
  </si>
  <si>
    <t>9VSDB1211DE</t>
  </si>
  <si>
    <t>9VSPT121200</t>
  </si>
  <si>
    <t>206-1873-1802</t>
  </si>
  <si>
    <t>1VSPT121200</t>
  </si>
  <si>
    <t>9VSBM121200</t>
  </si>
  <si>
    <t>206-1873-0155</t>
  </si>
  <si>
    <t>9VSAC121100</t>
  </si>
  <si>
    <t>9VSTA121100</t>
  </si>
  <si>
    <t>1VSPT121100</t>
  </si>
  <si>
    <t>9VSPT121100</t>
  </si>
  <si>
    <t>9VSRB121100</t>
  </si>
  <si>
    <t>9FWRP121100</t>
  </si>
  <si>
    <t>9FWRM121100</t>
  </si>
  <si>
    <t>9VSBM121300</t>
  </si>
  <si>
    <t>206-1873-2318</t>
  </si>
  <si>
    <t>9VSMB151400</t>
  </si>
  <si>
    <t>9VSPB150000</t>
  </si>
  <si>
    <t>9VSAC150000</t>
  </si>
  <si>
    <t>9VSMB151200</t>
  </si>
  <si>
    <t>9VSPT150000</t>
  </si>
  <si>
    <t>9VSMB151500</t>
  </si>
  <si>
    <t>9VSPT150100</t>
  </si>
  <si>
    <t>PURE ONE S15 PET EX</t>
  </si>
  <si>
    <t>ZB2052R-01</t>
  </si>
  <si>
    <t>VS152700DE</t>
  </si>
  <si>
    <t>9VSPA1011UK</t>
  </si>
  <si>
    <t>9VSDB101200</t>
  </si>
  <si>
    <t>206-1979-0006</t>
  </si>
  <si>
    <t>9VSPA1011EU</t>
  </si>
  <si>
    <t>9VSFC101100</t>
  </si>
  <si>
    <t>9VSPA1011US</t>
  </si>
  <si>
    <t>206-1979-0207</t>
  </si>
  <si>
    <t>9VSMB101100</t>
  </si>
  <si>
    <t>9VSDB101100</t>
  </si>
  <si>
    <t>9VSPW101100</t>
  </si>
  <si>
    <t>9VSFD101100</t>
  </si>
  <si>
    <t>9VSAH101100</t>
  </si>
  <si>
    <t>9VSUT101100</t>
  </si>
  <si>
    <t>9VSPA1011JP</t>
  </si>
  <si>
    <t>9VSDB101300</t>
  </si>
  <si>
    <t>9VAMB111500</t>
  </si>
  <si>
    <t>9VABP111100</t>
  </si>
  <si>
    <t>206-2016-0001</t>
  </si>
  <si>
    <t>9VAPT111400</t>
  </si>
  <si>
    <t>9VADB111300</t>
  </si>
  <si>
    <t>9VAUT111400</t>
  </si>
  <si>
    <t>9VAPA1111EU</t>
  </si>
  <si>
    <t>9VAPA1111UK</t>
  </si>
  <si>
    <t>9VAPW111200</t>
  </si>
  <si>
    <t>9VADB111200</t>
  </si>
  <si>
    <t>9VAUT111300</t>
  </si>
  <si>
    <t>9VAFD111100</t>
  </si>
  <si>
    <t>9VAPT111500</t>
  </si>
  <si>
    <t>9VAMB111400</t>
  </si>
  <si>
    <t>9VAPA1111US</t>
  </si>
  <si>
    <t>9VABP112000</t>
  </si>
  <si>
    <t>206-2016-0603</t>
  </si>
  <si>
    <t>1FWWS031300</t>
  </si>
  <si>
    <t>1FWTN031100</t>
  </si>
  <si>
    <t>1FWBC031200</t>
  </si>
  <si>
    <t>1FWWS0313EU</t>
  </si>
  <si>
    <t>1FWWS100100</t>
  </si>
  <si>
    <t>1FWWS100200</t>
  </si>
  <si>
    <t>CL2019S-01</t>
  </si>
  <si>
    <t>FW103400EU</t>
  </si>
  <si>
    <t>CL2019T-01</t>
  </si>
  <si>
    <t>FW103600EU</t>
  </si>
  <si>
    <t>9SCRM010000</t>
  </si>
  <si>
    <t>1VAKA101100</t>
  </si>
  <si>
    <t>1VAAF101100</t>
  </si>
  <si>
    <t>1VABM101100</t>
  </si>
  <si>
    <t>1VAAB101100</t>
  </si>
  <si>
    <t>1VAUT1011DE</t>
  </si>
  <si>
    <t>1VAUT101400</t>
  </si>
  <si>
    <t>1VAFD101100</t>
  </si>
  <si>
    <t>1VAPT1111DE</t>
  </si>
  <si>
    <t>1VAUT1112DE</t>
  </si>
  <si>
    <t>1VAAC111100</t>
  </si>
  <si>
    <t>1VATF111100</t>
  </si>
  <si>
    <t>1VSKA121100</t>
  </si>
  <si>
    <t>1VSBM121100</t>
  </si>
  <si>
    <t>1VSBM121300</t>
  </si>
  <si>
    <t>1VSBM121200</t>
  </si>
  <si>
    <t>1VSAC121100</t>
  </si>
  <si>
    <t>1VSAC1112US</t>
  </si>
  <si>
    <t>1VSFD111200</t>
  </si>
  <si>
    <t>1VSAC1111US</t>
  </si>
  <si>
    <t>1VSBH111100</t>
  </si>
  <si>
    <t>1VSPT111300</t>
  </si>
  <si>
    <t>1VSDB101200</t>
  </si>
  <si>
    <t>1VSPA1011EU</t>
  </si>
  <si>
    <t>1VSPA1011US</t>
  </si>
  <si>
    <t>1VSDB101100</t>
  </si>
  <si>
    <t>1VABP111100</t>
  </si>
  <si>
    <t>1VAPA1111US</t>
  </si>
  <si>
    <t>1VAFD111100</t>
  </si>
  <si>
    <t>1VAPA1111EU</t>
  </si>
  <si>
    <t>1VABP112000</t>
  </si>
  <si>
    <t>9FWAR200000</t>
  </si>
  <si>
    <t>系列型号</t>
    <phoneticPr fontId="2" type="noConversion"/>
  </si>
  <si>
    <t>电池包三档Hero2500</t>
  </si>
  <si>
    <t>电池包三档Master2500mAh</t>
  </si>
  <si>
    <t>机体组件三档Hero</t>
  </si>
  <si>
    <t>机体组件三档Master</t>
  </si>
  <si>
    <t>FB1953A小电动刷，带PTC</t>
  </si>
  <si>
    <t>Dustbin</t>
  </si>
  <si>
    <t>附件套装(家电刷组件+伸缩扁吸组件+转折管组件+伸缩软管组件)</t>
  </si>
  <si>
    <t>Accessory Kit</t>
  </si>
  <si>
    <t xml:space="preserve">ZB1769B 滤芯清洁刷 </t>
  </si>
  <si>
    <t>Pre-Filter Cleaning Tool</t>
  </si>
  <si>
    <t>加长管</t>
  </si>
  <si>
    <t>加长管Master</t>
  </si>
  <si>
    <t>BS轮充适配器组件</t>
  </si>
  <si>
    <t>迭代号</t>
  </si>
  <si>
    <t>全新SKU</t>
  </si>
  <si>
    <t>翻新SKU</t>
  </si>
  <si>
    <t>迭代关系</t>
  </si>
  <si>
    <t>A01</t>
  </si>
  <si>
    <t>1VADB1011JP</t>
  </si>
  <si>
    <t>尘通hero</t>
  </si>
  <si>
    <t>1VADA1011JP</t>
  </si>
  <si>
    <t>Dustbin Assembly</t>
  </si>
  <si>
    <t>新开模尘桶组件（含网孔过滤器包胶组件，滤棉，清洗标贴）</t>
  </si>
  <si>
    <t>新开模尘桶组件+网孔过滤器包胶组件（散件8433灰）(带清洗标贴,散件专用)</t>
  </si>
  <si>
    <t>1VADB101100</t>
  </si>
  <si>
    <t>尘桶组件带支架</t>
  </si>
  <si>
    <t>A02</t>
  </si>
  <si>
    <t>1VAPT1011DE</t>
  </si>
  <si>
    <t>ZB1756 电池包组件 （2000mAh）</t>
  </si>
  <si>
    <t>1VAPT1011JP</t>
  </si>
  <si>
    <t>ZB1756C-01/02 电池包组件（2000mAh）</t>
  </si>
  <si>
    <t>A03</t>
  </si>
  <si>
    <t>1VABP1011DE</t>
  </si>
  <si>
    <t>Carpet Brush</t>
  </si>
  <si>
    <t>FB1676 地刷组件-地毯刷</t>
  </si>
  <si>
    <t>1VABP1012US</t>
  </si>
  <si>
    <t>FB1676 地刷组件-地毯刷（人字形）</t>
  </si>
  <si>
    <t>FB1676 地刷组件
369-1676-05A5</t>
  </si>
  <si>
    <t>FB1676A(带PTC),黑色按钮黑色滚刷</t>
  </si>
  <si>
    <t>A04</t>
  </si>
  <si>
    <t>1VAUT1011JP</t>
  </si>
  <si>
    <t>TUBE ASSEMBLY</t>
  </si>
  <si>
    <t>加长管Hero</t>
  </si>
  <si>
    <t>1VAUT1013JP</t>
  </si>
  <si>
    <t>加长管Danimo</t>
  </si>
  <si>
    <t>加长管组件</t>
  </si>
  <si>
    <t>加长管灰色</t>
  </si>
  <si>
    <t>A05</t>
  </si>
  <si>
    <t>1VABP1111JP</t>
  </si>
  <si>
    <t>FB1759地毯刷组件+491-1756-03L9地刷铭牌</t>
  </si>
  <si>
    <t>1VABP1011JP</t>
  </si>
  <si>
    <t>FB1759B 地刷组件</t>
  </si>
  <si>
    <t>1VABP101100</t>
  </si>
  <si>
    <t>FB1759地毯刷（带PTC）</t>
  </si>
  <si>
    <t>A06</t>
  </si>
  <si>
    <t>1VAMB1011JP</t>
  </si>
  <si>
    <t>1VAMB1013JP</t>
  </si>
  <si>
    <t>ZB1756V-03 主体组件</t>
  </si>
  <si>
    <t>ZB1756B 主体 Grey</t>
  </si>
  <si>
    <t>主体组件</t>
  </si>
  <si>
    <t>蓝色主体组件（含铭牌）</t>
  </si>
  <si>
    <t>A07</t>
  </si>
  <si>
    <t>1VAPT1112JP</t>
  </si>
  <si>
    <t>电池包组件2000mh</t>
  </si>
  <si>
    <t>1VAPT1112US</t>
  </si>
  <si>
    <t>电池包组件（电池包取消闪粉灯提示）2500</t>
  </si>
  <si>
    <t>1VAPT111100</t>
  </si>
  <si>
    <t>A11三档Master2000mAH</t>
  </si>
  <si>
    <t>A08</t>
  </si>
  <si>
    <t>销售备件，电池包</t>
  </si>
  <si>
    <t>A09</t>
  </si>
  <si>
    <t>1VAMB1111JP</t>
  </si>
  <si>
    <t>ZB1769C-01 主体（除了电池，HEPA,尘桶以外部件）</t>
  </si>
  <si>
    <t>A11 HERO 3档主机</t>
  </si>
  <si>
    <t>1VAUT1111DE</t>
  </si>
  <si>
    <t>A12</t>
  </si>
  <si>
    <t>A13</t>
  </si>
  <si>
    <t>HEPA &amp; Cover Assembly</t>
  </si>
  <si>
    <t>出风HEPA组件（带hepa和盖）</t>
  </si>
  <si>
    <t>1VSFP121100</t>
  </si>
  <si>
    <t>HEPA</t>
  </si>
  <si>
    <t>出风HEPA组件</t>
  </si>
  <si>
    <t>A14</t>
  </si>
  <si>
    <t>Crevice &amp; 2-In-1 Dusting Brush</t>
  </si>
  <si>
    <t>扁吸+组合刷</t>
  </si>
  <si>
    <t>1VSAB121100</t>
  </si>
  <si>
    <t>A15</t>
  </si>
  <si>
    <t>FB1753G地刷组件</t>
  </si>
  <si>
    <t>FB1753 FB1753G地刷组件(大颗粒带灯21.6V，配A12)</t>
  </si>
  <si>
    <t>A16</t>
  </si>
  <si>
    <t>1VAAB1011JP</t>
  </si>
  <si>
    <t>ZB1756C-01/02 扁吸+组合刷</t>
  </si>
  <si>
    <t>1VSAB1211JP</t>
  </si>
  <si>
    <t>A17</t>
  </si>
  <si>
    <t>1VSPT1211UK</t>
  </si>
  <si>
    <t>黑色ZB1873 电池包组件</t>
  </si>
  <si>
    <t>1VSPT1211US</t>
  </si>
  <si>
    <t>ZB1873 电池包组件</t>
  </si>
  <si>
    <t>白色2500mAH 电池</t>
  </si>
  <si>
    <t>黑色2500mAH电池</t>
  </si>
  <si>
    <t>A18</t>
  </si>
  <si>
    <t>1VABM1011JP</t>
  </si>
  <si>
    <t>Mini Power Brush</t>
  </si>
  <si>
    <t>ZB1756C 小电动组件，206-1873-2318</t>
  </si>
  <si>
    <t>1VSBM1211JP</t>
  </si>
  <si>
    <t>FB1679C 小电动地刷胶袋组件，加小电动铭牌491-1873-0219</t>
  </si>
  <si>
    <t>A19</t>
  </si>
  <si>
    <t>FB1953小电动刷，不带PTC</t>
  </si>
  <si>
    <t>A20</t>
  </si>
  <si>
    <t>1CWRK010000</t>
  </si>
  <si>
    <t>switch</t>
  </si>
  <si>
    <t>常闭微动开关</t>
  </si>
  <si>
    <t>1FWRK050000</t>
  </si>
  <si>
    <t>微动开关</t>
  </si>
  <si>
    <t>A21</t>
  </si>
  <si>
    <t>1FWBC031100</t>
  </si>
  <si>
    <t>滚刷盖组件</t>
  </si>
  <si>
    <t>A22</t>
  </si>
  <si>
    <t>1FWTN021100</t>
  </si>
  <si>
    <t>3-In-1 Cleaning Tool</t>
  </si>
  <si>
    <t>AB1888清洁刷组件
368-1888-0101</t>
  </si>
  <si>
    <t>AB1888清洁刷组件</t>
  </si>
  <si>
    <t>A23</t>
  </si>
  <si>
    <t>美版适配器</t>
  </si>
  <si>
    <t>ZB1756 UL认证适配器</t>
  </si>
  <si>
    <t>A24</t>
  </si>
  <si>
    <t>A25</t>
  </si>
  <si>
    <t>欧版直头适配器</t>
  </si>
  <si>
    <t>适配器EU，弯头</t>
  </si>
  <si>
    <t>适配器（低配）</t>
  </si>
  <si>
    <t>A26</t>
  </si>
  <si>
    <t>适配器(高配）</t>
  </si>
  <si>
    <t>A27</t>
  </si>
  <si>
    <t>1VAPA1011MY</t>
  </si>
  <si>
    <t>1VSPA1011UK</t>
  </si>
  <si>
    <t>英版直头适配器</t>
  </si>
  <si>
    <t>1VAPA1111UK</t>
  </si>
  <si>
    <t>适配器UK</t>
  </si>
  <si>
    <t>1VAPA1011UK</t>
  </si>
  <si>
    <t>充电器</t>
  </si>
  <si>
    <t>1FWPA0311UK</t>
  </si>
  <si>
    <t>A28</t>
  </si>
  <si>
    <t>1FWPA0312UK</t>
  </si>
  <si>
    <t>A29</t>
  </si>
  <si>
    <t>出风盖板组件（散件专用）蓝色 低配</t>
  </si>
  <si>
    <t>1VAAC1111JP</t>
  </si>
  <si>
    <t>出风组件（带hepa和盖），两端改灰色，加ZB1756V-01 HEPA盖</t>
  </si>
  <si>
    <t>出风组件（带hepa和盖）两端改灰色，加ZB1756B-09 HEPA盖</t>
  </si>
  <si>
    <t>出风盖板组件（散件专用）灰色高配</t>
  </si>
  <si>
    <t>A30</t>
  </si>
  <si>
    <t>Filter holder</t>
  </si>
  <si>
    <t>网孔过滤器灰色</t>
  </si>
  <si>
    <t>滤网支架包胶组件+滤网上支架组件（直径86.5） 低配蓝</t>
  </si>
  <si>
    <t>1VAFD1111DE</t>
  </si>
  <si>
    <t>网孔过滤器包胶组件，用206-1965-0112代替</t>
  </si>
  <si>
    <t>1VAFD1112DE</t>
  </si>
  <si>
    <t>网孔过滤器包胶组件365-1756-2713*1+过滤棉和网孔过滤器清洗提示标贴</t>
  </si>
  <si>
    <t>1VAFD1011JP</t>
  </si>
  <si>
    <t>ZB1756C 滤网组件（散件）</t>
  </si>
  <si>
    <t>1VAFD1110JP</t>
  </si>
  <si>
    <t>ZB1769B-03 网孔过滤器包胶组件</t>
  </si>
  <si>
    <t>A31</t>
  </si>
  <si>
    <t>双充UL适配器组件</t>
  </si>
  <si>
    <t>UL轮充适配器组件</t>
  </si>
  <si>
    <t>A32</t>
  </si>
  <si>
    <t>1VSPA1211UK</t>
  </si>
  <si>
    <t>双充BS头适配器组件</t>
  </si>
  <si>
    <t>1VSPA1111UK</t>
  </si>
  <si>
    <t>A33</t>
  </si>
  <si>
    <t>1VSPT111200</t>
  </si>
  <si>
    <t>电池包组件-2000mah 灰色</t>
  </si>
  <si>
    <t>电池包组件-2500mah 灰色</t>
  </si>
  <si>
    <t>A34</t>
  </si>
  <si>
    <t>1VAPA1013JP</t>
  </si>
  <si>
    <t>1VAPA1011JP</t>
  </si>
  <si>
    <t>ZB1756C-01 A10单充适配器
467-1756-0208</t>
  </si>
  <si>
    <t>1FWPA0311JP</t>
  </si>
  <si>
    <t>1VSPA1011JP</t>
  </si>
  <si>
    <t>A35</t>
  </si>
  <si>
    <t>尘桶</t>
  </si>
  <si>
    <t>A36</t>
  </si>
  <si>
    <t>1VSBP111400</t>
  </si>
  <si>
    <t>FB2116地毯刷</t>
  </si>
  <si>
    <t>FB2116地毯刷PTC</t>
  </si>
  <si>
    <t>A37</t>
  </si>
  <si>
    <t>1FWWS031200</t>
  </si>
  <si>
    <t>道富溶液双瓶500ml</t>
  </si>
  <si>
    <t>欧版新溶液双瓶480ml</t>
  </si>
  <si>
    <t>1FWWS0313US</t>
  </si>
  <si>
    <t>美版新溶液双瓶</t>
  </si>
  <si>
    <t>新溶液单瓶480ml</t>
  </si>
  <si>
    <t>溶液1L通用彩盒</t>
  </si>
  <si>
    <t>溶液280ml通用版</t>
  </si>
  <si>
    <t>A38</t>
  </si>
  <si>
    <t>1*Pre filter cleaning tool &amp; 2* filters</t>
  </si>
  <si>
    <t>ZB1769B 滤芯清洁刷
+进风过滤棉组件*2</t>
  </si>
  <si>
    <t>A39</t>
  </si>
  <si>
    <t>Display Screen</t>
  </si>
  <si>
    <t>Handle</t>
  </si>
  <si>
    <t>Cleaning Solution</t>
  </si>
  <si>
    <t>Repair Charging</t>
  </si>
  <si>
    <t>Boiler </t>
  </si>
  <si>
    <t>9FWPA2001DE</t>
  </si>
  <si>
    <t>9VSBM170000</t>
  </si>
  <si>
    <t>9FWRH150200</t>
  </si>
  <si>
    <t>9FWRS150100</t>
  </si>
  <si>
    <t>9FWRH050500</t>
  </si>
  <si>
    <t>9FWMB150300</t>
  </si>
  <si>
    <t>9FWMB150400</t>
  </si>
  <si>
    <t>9FWMB150500</t>
  </si>
  <si>
    <t>9SWTS100100</t>
  </si>
  <si>
    <t>9VAMB112000</t>
  </si>
  <si>
    <t>9VAPT113400</t>
  </si>
  <si>
    <t>9VSMB180000</t>
  </si>
  <si>
    <t>9VSPT180000</t>
  </si>
  <si>
    <t>9VSDA180000</t>
  </si>
  <si>
    <t>9FWRI150200</t>
  </si>
  <si>
    <t>9FWRH050600</t>
  </si>
  <si>
    <t>9FWTS050000</t>
  </si>
  <si>
    <t>9FWRH100700</t>
  </si>
  <si>
    <t>9FWRE050000</t>
  </si>
  <si>
    <t>9FWRH050800</t>
  </si>
  <si>
    <t>9FWRH100800</t>
  </si>
  <si>
    <t>114-17620203</t>
  </si>
  <si>
    <t>114-17620204</t>
  </si>
  <si>
    <t>114-17620207</t>
  </si>
  <si>
    <t>114-17620208</t>
  </si>
  <si>
    <t>114-17560201</t>
  </si>
  <si>
    <t>114-17560203</t>
  </si>
  <si>
    <t>114-17560204</t>
  </si>
  <si>
    <t>114-17560207</t>
  </si>
  <si>
    <t>114-17560212</t>
  </si>
  <si>
    <t>114-17560219</t>
  </si>
  <si>
    <t>114-17560220</t>
  </si>
  <si>
    <t>114-17560224</t>
  </si>
  <si>
    <t>114-17560302</t>
  </si>
  <si>
    <t>114-17560303</t>
  </si>
  <si>
    <t>114-17560305</t>
  </si>
  <si>
    <t>114-17560301</t>
  </si>
  <si>
    <t>114-17560308</t>
  </si>
  <si>
    <t>114-17560309</t>
  </si>
  <si>
    <t>114-17560310</t>
  </si>
  <si>
    <t>114-17560313</t>
  </si>
  <si>
    <t>114-17560314</t>
  </si>
  <si>
    <t>114-17562202</t>
  </si>
  <si>
    <t>114-17560323</t>
  </si>
  <si>
    <t>114-17562201</t>
  </si>
  <si>
    <t>114-17690205</t>
  </si>
  <si>
    <t>114-17690245</t>
  </si>
  <si>
    <t>114-17690258</t>
  </si>
  <si>
    <t>114-17690254</t>
  </si>
  <si>
    <t>114-17690233</t>
  </si>
  <si>
    <t>114-17560235</t>
  </si>
  <si>
    <t>114-17560236</t>
  </si>
  <si>
    <t>114-17560327</t>
  </si>
  <si>
    <t>114-17690301</t>
  </si>
  <si>
    <t>114-17690302</t>
  </si>
  <si>
    <t>114-17690309</t>
  </si>
  <si>
    <t>114-17690310</t>
  </si>
  <si>
    <t>114-17690305</t>
  </si>
  <si>
    <t>114-17690242</t>
  </si>
  <si>
    <t>114-17560242</t>
  </si>
  <si>
    <t>114-17560243</t>
  </si>
  <si>
    <t>114-17560244</t>
  </si>
  <si>
    <t>114-17560701</t>
  </si>
  <si>
    <t>114-17560702</t>
  </si>
  <si>
    <t>114-17560703</t>
  </si>
  <si>
    <t>114-17560704</t>
  </si>
  <si>
    <t>114-17560705</t>
  </si>
  <si>
    <t>114-18730201</t>
  </si>
  <si>
    <t>114-18730501</t>
  </si>
  <si>
    <t>114-18730202</t>
  </si>
  <si>
    <t>114-18730502</t>
  </si>
  <si>
    <t>114-18730503</t>
  </si>
  <si>
    <t>114-18730203</t>
  </si>
  <si>
    <t>114-18730504</t>
  </si>
  <si>
    <t>114-18730204</t>
  </si>
  <si>
    <t>114-18730505</t>
  </si>
  <si>
    <t>114-18730205</t>
  </si>
  <si>
    <t>114-18730506</t>
  </si>
  <si>
    <t>114-18730206</t>
  </si>
  <si>
    <t>114-18730207</t>
  </si>
  <si>
    <t>114-18730208</t>
  </si>
  <si>
    <t>114-18730507</t>
  </si>
  <si>
    <t>114-18730209</t>
  </si>
  <si>
    <t>114-18730210</t>
  </si>
  <si>
    <t>114-18730211</t>
  </si>
  <si>
    <t>114-18730701</t>
  </si>
  <si>
    <t>114-18730508</t>
  </si>
  <si>
    <t>114-18730213</t>
  </si>
  <si>
    <t>114-18730509</t>
  </si>
  <si>
    <t>114-18730218</t>
  </si>
  <si>
    <t>114-18730214</t>
  </si>
  <si>
    <t>114-18730510</t>
  </si>
  <si>
    <t>114-18730511</t>
  </si>
  <si>
    <t>114-18730216</t>
  </si>
  <si>
    <t>114-18730512</t>
  </si>
  <si>
    <t>114-18730703</t>
  </si>
  <si>
    <t>114-18730702</t>
  </si>
  <si>
    <t>114-18730010</t>
  </si>
  <si>
    <t>114-18730011</t>
  </si>
  <si>
    <t>114-18730012</t>
  </si>
  <si>
    <t>114-18730219</t>
  </si>
  <si>
    <t>114-17690002</t>
  </si>
  <si>
    <t>114-17690007</t>
  </si>
  <si>
    <t>114-17690004</t>
  </si>
  <si>
    <t>114-17690009</t>
  </si>
  <si>
    <t>114-17690005</t>
  </si>
  <si>
    <t>114-17690010</t>
  </si>
  <si>
    <t>114-17690006</t>
  </si>
  <si>
    <t>114-17690011</t>
  </si>
  <si>
    <t>114-17690012</t>
  </si>
  <si>
    <t>114-18730220</t>
  </si>
  <si>
    <t>114-18730706</t>
  </si>
  <si>
    <t>114-18730707</t>
  </si>
  <si>
    <t>114-18730513</t>
  </si>
  <si>
    <t>114-18730404</t>
  </si>
  <si>
    <t>114-17690401</t>
  </si>
  <si>
    <t>114-17690311</t>
  </si>
  <si>
    <t>114-17560402</t>
  </si>
  <si>
    <t>114-17690269</t>
  </si>
  <si>
    <t>114-17692201</t>
  </si>
  <si>
    <t>114-17692202</t>
  </si>
  <si>
    <t>114-17692203</t>
  </si>
  <si>
    <t>114-17692204</t>
  </si>
  <si>
    <t>114-17560706</t>
  </si>
  <si>
    <t>114-17692205</t>
  </si>
  <si>
    <t>114-17690014</t>
  </si>
  <si>
    <t>114-18730019</t>
  </si>
  <si>
    <t>114-17561801</t>
  </si>
  <si>
    <t>114-17692206</t>
  </si>
  <si>
    <t>114-18732318</t>
  </si>
  <si>
    <t>114-18732333</t>
  </si>
  <si>
    <t>114-18732337</t>
  </si>
  <si>
    <t>114-18732338</t>
  </si>
  <si>
    <t>114-19650201</t>
  </si>
  <si>
    <t>114-19650202</t>
  </si>
  <si>
    <t>114-19650206</t>
  </si>
  <si>
    <t>114-19650207</t>
  </si>
  <si>
    <t>114-19650209</t>
  </si>
  <si>
    <t>114-19650210</t>
  </si>
  <si>
    <t>114-19650211</t>
  </si>
  <si>
    <t>114-19650001</t>
  </si>
  <si>
    <t>114-19650002</t>
  </si>
  <si>
    <t>114-19650003</t>
  </si>
  <si>
    <t>114-19650004</t>
  </si>
  <si>
    <t>114-19650005</t>
  </si>
  <si>
    <t>114-19650107</t>
  </si>
  <si>
    <t>114-19650108</t>
  </si>
  <si>
    <t>114-19650109</t>
  </si>
  <si>
    <t>114-19650112</t>
  </si>
  <si>
    <t>114-19650113</t>
  </si>
  <si>
    <t>114-19650115</t>
  </si>
  <si>
    <t>114-19650116</t>
  </si>
  <si>
    <t>114-18790101</t>
  </si>
  <si>
    <t>114-18790102</t>
  </si>
  <si>
    <t>114-18790103</t>
  </si>
  <si>
    <t>114-18790104</t>
  </si>
  <si>
    <t>114-18790105</t>
  </si>
  <si>
    <t>114-18790106</t>
  </si>
  <si>
    <t>114-18790110</t>
  </si>
  <si>
    <t>114-18790111</t>
  </si>
  <si>
    <t>114-18790112</t>
  </si>
  <si>
    <t>114-18790113</t>
  </si>
  <si>
    <t>114-18790115</t>
  </si>
  <si>
    <t>114-18790116</t>
  </si>
  <si>
    <t>114-18790117</t>
  </si>
  <si>
    <t>114-18790118</t>
  </si>
  <si>
    <t>114-18790120</t>
  </si>
  <si>
    <t>114-18790125</t>
  </si>
  <si>
    <t>114-18790124</t>
  </si>
  <si>
    <t>114-18790126</t>
  </si>
  <si>
    <t>114-17620107</t>
  </si>
  <si>
    <t>114-19650118</t>
  </si>
  <si>
    <t>114-19650119</t>
  </si>
  <si>
    <t>114-18730155</t>
  </si>
  <si>
    <t>114-18730154</t>
  </si>
  <si>
    <t>114-17560329</t>
  </si>
  <si>
    <t>114-17690180</t>
  </si>
  <si>
    <t>114-17690181</t>
  </si>
  <si>
    <t>114-18790144</t>
  </si>
  <si>
    <t>114-19600101</t>
  </si>
  <si>
    <t>114-19600102</t>
  </si>
  <si>
    <t>114-19600103</t>
  </si>
  <si>
    <t>114-19600104</t>
  </si>
  <si>
    <t>114-19600105</t>
  </si>
  <si>
    <t>114-19600106</t>
  </si>
  <si>
    <t>114-17560328</t>
  </si>
  <si>
    <t>114-17690016</t>
  </si>
  <si>
    <t>114-17690017</t>
  </si>
  <si>
    <t>114-17691301</t>
  </si>
  <si>
    <t>114-17561201</t>
  </si>
  <si>
    <t>114-19790201</t>
  </si>
  <si>
    <t>114-19790208</t>
  </si>
  <si>
    <t>114-19790202</t>
  </si>
  <si>
    <t>114-19790203</t>
  </si>
  <si>
    <t>114-19790205</t>
  </si>
  <si>
    <t>114-19790206</t>
  </si>
  <si>
    <t>114-17560801</t>
  </si>
  <si>
    <t>114-17560803</t>
  </si>
  <si>
    <t>114-17560804</t>
  </si>
  <si>
    <t>114-19790204</t>
  </si>
  <si>
    <t>114-17560802</t>
  </si>
  <si>
    <t>114-19790001</t>
  </si>
  <si>
    <t>114-17520448</t>
  </si>
  <si>
    <t>114-17560902</t>
  </si>
  <si>
    <t>114-17561001</t>
  </si>
  <si>
    <t>114-19790002</t>
  </si>
  <si>
    <t>114-18790802</t>
  </si>
  <si>
    <t>114-19790301</t>
  </si>
  <si>
    <t>114-19790302</t>
  </si>
  <si>
    <t>114-19790303</t>
  </si>
  <si>
    <t>114-17560806</t>
  </si>
  <si>
    <t>114-18791101</t>
  </si>
  <si>
    <t>114-17560245</t>
  </si>
  <si>
    <t>114-19650213</t>
  </si>
  <si>
    <t>114-18731801</t>
  </si>
  <si>
    <t>114-18731802</t>
  </si>
  <si>
    <t>114-17690801</t>
  </si>
  <si>
    <t>114-18790901</t>
  </si>
  <si>
    <t>114-17560099</t>
  </si>
  <si>
    <t>114-17560095</t>
  </si>
  <si>
    <t>114-19600004</t>
  </si>
  <si>
    <t>114-19600005</t>
  </si>
  <si>
    <t>114-175600A2</t>
  </si>
  <si>
    <t>114-175600A3</t>
  </si>
  <si>
    <t>114-175600A4</t>
  </si>
  <si>
    <t>114-19790003</t>
  </si>
  <si>
    <t>114-19790004</t>
  </si>
  <si>
    <t>114-19790005</t>
  </si>
  <si>
    <t>114-19790006</t>
  </si>
  <si>
    <t>114-17561301</t>
  </si>
  <si>
    <t>114-18790805</t>
  </si>
  <si>
    <t>114-18790806</t>
  </si>
  <si>
    <t>114-18790904</t>
  </si>
  <si>
    <t>114-18790905</t>
  </si>
  <si>
    <t>114-18790201</t>
  </si>
  <si>
    <t>114-18790704</t>
  </si>
  <si>
    <t>114-18790202</t>
  </si>
  <si>
    <t>114-18790203</t>
  </si>
  <si>
    <t>114-18790402</t>
  </si>
  <si>
    <t>114-18790204</t>
  </si>
  <si>
    <t>114-18790403</t>
  </si>
  <si>
    <t>114-18790205</t>
  </si>
  <si>
    <t>114-18790404</t>
  </si>
  <si>
    <t>114-18790206</t>
  </si>
  <si>
    <t>114-18790703</t>
  </si>
  <si>
    <t>114-18790702</t>
  </si>
  <si>
    <t>114-17622123</t>
  </si>
  <si>
    <t>114-17622124</t>
  </si>
  <si>
    <t>114-17622125</t>
  </si>
  <si>
    <t>114-17622126</t>
  </si>
  <si>
    <t>114-17622127</t>
  </si>
  <si>
    <t>114-17622128</t>
  </si>
  <si>
    <t>114-17622129</t>
  </si>
  <si>
    <t>114-17690703</t>
  </si>
  <si>
    <t>114-17690802</t>
  </si>
  <si>
    <t>114-17560409</t>
  </si>
  <si>
    <t>114-19800001</t>
  </si>
  <si>
    <t>114-19800002</t>
  </si>
  <si>
    <t>114-19800003</t>
  </si>
  <si>
    <t>114-19801101</t>
  </si>
  <si>
    <t>114-19800005</t>
  </si>
  <si>
    <t>114-19800006</t>
  </si>
  <si>
    <t>114-19801102</t>
  </si>
  <si>
    <t>114-19800007</t>
  </si>
  <si>
    <t>114-19800008</t>
  </si>
  <si>
    <t>114-19801103</t>
  </si>
  <si>
    <t>114-19800009</t>
  </si>
  <si>
    <t>114-20110101</t>
  </si>
  <si>
    <t>114-20110102</t>
  </si>
  <si>
    <t>114-20160002</t>
  </si>
  <si>
    <t>114-20160003</t>
  </si>
  <si>
    <t>114-20160004</t>
  </si>
  <si>
    <t>114-20160006</t>
  </si>
  <si>
    <t>114-20160008</t>
  </si>
  <si>
    <t>114-20160010</t>
  </si>
  <si>
    <t>114-20160011</t>
  </si>
  <si>
    <t>114-20160013</t>
  </si>
  <si>
    <t>114-20160001</t>
  </si>
  <si>
    <t>114-17690704</t>
  </si>
  <si>
    <t>114-19800801</t>
  </si>
  <si>
    <t>114-19800802</t>
  </si>
  <si>
    <t>114-20160101</t>
  </si>
  <si>
    <t>114-20160102</t>
  </si>
  <si>
    <t>114-18732201</t>
  </si>
  <si>
    <t>114-16760003</t>
  </si>
  <si>
    <t>114-18790714</t>
  </si>
  <si>
    <t>114-20410002</t>
  </si>
  <si>
    <t>114-20410003</t>
  </si>
  <si>
    <t>114-20280801</t>
  </si>
  <si>
    <t>114-20280802</t>
  </si>
  <si>
    <t>114-20280803</t>
  </si>
  <si>
    <t>114-20280804</t>
  </si>
  <si>
    <t>114-20280805</t>
  </si>
  <si>
    <t>114-20280806</t>
  </si>
  <si>
    <t>114-20280807</t>
  </si>
  <si>
    <t>114-20280808</t>
  </si>
  <si>
    <t>114-20130700</t>
  </si>
  <si>
    <t>114-20130800</t>
  </si>
  <si>
    <t>114-20130701</t>
  </si>
  <si>
    <t>114-20130601</t>
  </si>
  <si>
    <t>114-20190500</t>
  </si>
  <si>
    <t>114-20190102</t>
  </si>
  <si>
    <t>114-20190104</t>
  </si>
  <si>
    <t>114-20190105</t>
  </si>
  <si>
    <t>114-20190106</t>
  </si>
  <si>
    <t>114-20190107</t>
  </si>
  <si>
    <t>114-20190108</t>
  </si>
  <si>
    <t>114-20200600</t>
  </si>
  <si>
    <t>114-20200602</t>
  </si>
  <si>
    <t>114-20200604</t>
  </si>
  <si>
    <t>114-20200605</t>
  </si>
  <si>
    <t>114-20200607</t>
  </si>
  <si>
    <t>114-20200608</t>
  </si>
  <si>
    <t>114-20200609</t>
  </si>
  <si>
    <t>114-17560903</t>
  </si>
  <si>
    <t>114-17562203</t>
  </si>
  <si>
    <t>114-18790705</t>
  </si>
  <si>
    <t>114-20190502</t>
  </si>
  <si>
    <t>114-20190111</t>
  </si>
  <si>
    <t>114-20190112</t>
  </si>
  <si>
    <t>114-20190503</t>
  </si>
  <si>
    <t>114-20190113</t>
  </si>
  <si>
    <t>114-20190114</t>
  </si>
  <si>
    <t>114-20190115</t>
  </si>
  <si>
    <t>114-20190117</t>
  </si>
  <si>
    <t>114-20190118</t>
  </si>
  <si>
    <t>114-20190127</t>
  </si>
  <si>
    <t>114-20200612</t>
  </si>
  <si>
    <t>114-20200613</t>
  </si>
  <si>
    <t>114-20200614</t>
  </si>
  <si>
    <t>114-20200616</t>
  </si>
  <si>
    <t>114-20200615</t>
  </si>
  <si>
    <t>114-20410004</t>
  </si>
  <si>
    <t>114-20410005</t>
  </si>
  <si>
    <t>114-20410006</t>
  </si>
  <si>
    <t>114-20190044</t>
  </si>
  <si>
    <t>114-20200044</t>
  </si>
  <si>
    <t>114-20200045</t>
  </si>
  <si>
    <t>114-20190505</t>
  </si>
  <si>
    <t>114-20190119</t>
  </si>
  <si>
    <t>114-18790209</t>
  </si>
  <si>
    <t>114-18790406</t>
  </si>
  <si>
    <t>114-20190120</t>
  </si>
  <si>
    <t>114-18790023</t>
  </si>
  <si>
    <t>114-18732203</t>
  </si>
  <si>
    <t>114-18790024</t>
  </si>
  <si>
    <t>114-20430100</t>
  </si>
  <si>
    <t>114-20430000</t>
  </si>
  <si>
    <t>114-20430101</t>
  </si>
  <si>
    <t>114-20430300</t>
  </si>
  <si>
    <t>114-20430001</t>
  </si>
  <si>
    <t>114-20430103</t>
  </si>
  <si>
    <t>114-20430301</t>
  </si>
  <si>
    <t>114-20430002</t>
  </si>
  <si>
    <t>114-20430400</t>
  </si>
  <si>
    <t>114-20430105</t>
  </si>
  <si>
    <t>114-20430200</t>
  </si>
  <si>
    <t>114-20430302</t>
  </si>
  <si>
    <t>114-20430107</t>
  </si>
  <si>
    <t>114-20430201</t>
  </si>
  <si>
    <t>114-20430500</t>
  </si>
  <si>
    <t>114-20430303</t>
  </si>
  <si>
    <t>114-20430005</t>
  </si>
  <si>
    <t>114-20430109</t>
  </si>
  <si>
    <t>114-20430110</t>
  </si>
  <si>
    <t>114-20430014</t>
  </si>
  <si>
    <t>114-20430006</t>
  </si>
  <si>
    <t>114-20430111</t>
  </si>
  <si>
    <t>114-20430112</t>
  </si>
  <si>
    <t>114-20430015</t>
  </si>
  <si>
    <t>114-20430113</t>
  </si>
  <si>
    <t>114-20430304</t>
  </si>
  <si>
    <t>114-20430115</t>
  </si>
  <si>
    <t>114-20430009</t>
  </si>
  <si>
    <t>114-20430403</t>
  </si>
  <si>
    <t>114-20430010</t>
  </si>
  <si>
    <t>114-20430404</t>
  </si>
  <si>
    <t>114-20430011</t>
  </si>
  <si>
    <t>114-20430405</t>
  </si>
  <si>
    <t>114-20430012</t>
  </si>
  <si>
    <t>114-20430407</t>
  </si>
  <si>
    <t>114-20430013</t>
  </si>
  <si>
    <t>114-20110401</t>
  </si>
  <si>
    <t>114-20110402</t>
  </si>
  <si>
    <t>114-20110403</t>
  </si>
  <si>
    <t>114-20290600</t>
  </si>
  <si>
    <t>114-20290602</t>
  </si>
  <si>
    <t>114-20290603</t>
  </si>
  <si>
    <t>114-20290604</t>
  </si>
  <si>
    <t>114-20290605</t>
  </si>
  <si>
    <t>114-20290606</t>
  </si>
  <si>
    <t>114-20290607</t>
  </si>
  <si>
    <t>114-20290608</t>
  </si>
  <si>
    <t>114-20290609</t>
  </si>
  <si>
    <t>114-20290610</t>
  </si>
  <si>
    <t>114-20290611</t>
  </si>
  <si>
    <t>114-20290612</t>
  </si>
  <si>
    <t>114-20290613</t>
  </si>
  <si>
    <t>114-20290615</t>
  </si>
  <si>
    <t>114-20290616</t>
  </si>
  <si>
    <t>114-20290619</t>
  </si>
  <si>
    <t>114-20290617</t>
  </si>
  <si>
    <t>114-20290618</t>
  </si>
  <si>
    <t>114-20290621</t>
  </si>
  <si>
    <t>114-20290620</t>
  </si>
  <si>
    <t>114-20290622</t>
  </si>
  <si>
    <t>114-20190200</t>
  </si>
  <si>
    <t>114-20190201</t>
  </si>
  <si>
    <t>114-20190202</t>
  </si>
  <si>
    <t>114-20190204</t>
  </si>
  <si>
    <t>114-20430007</t>
  </si>
  <si>
    <t>114-20200800</t>
  </si>
  <si>
    <t>114-20200801</t>
  </si>
  <si>
    <t>114-20200802</t>
  </si>
  <si>
    <t>114-18790025</t>
  </si>
  <si>
    <t>114-18790027</t>
  </si>
  <si>
    <t>114-18790026</t>
  </si>
  <si>
    <t>114-18790028</t>
  </si>
  <si>
    <t>114-20190602</t>
  </si>
  <si>
    <t>114-20190603</t>
  </si>
  <si>
    <t>114-20190605</t>
  </si>
  <si>
    <t>114-20190604</t>
  </si>
  <si>
    <t>114-20190508</t>
  </si>
  <si>
    <t>114-20190509</t>
  </si>
  <si>
    <t>114-19650500</t>
  </si>
  <si>
    <t>114-19650700</t>
  </si>
  <si>
    <t>114-19650800</t>
  </si>
  <si>
    <t>114-19650501</t>
  </si>
  <si>
    <t>114-19650701</t>
  </si>
  <si>
    <t>114-19650801</t>
  </si>
  <si>
    <t>114-19650502</t>
  </si>
  <si>
    <t>114-19650503</t>
  </si>
  <si>
    <t>114-19650504</t>
  </si>
  <si>
    <t>114-20160603</t>
  </si>
  <si>
    <t>114-19650505</t>
  </si>
  <si>
    <t>114-17562300</t>
  </si>
  <si>
    <t>114-19650214</t>
  </si>
  <si>
    <t>114-19790600</t>
  </si>
  <si>
    <t>114-19790601</t>
  </si>
  <si>
    <t>114-20160600</t>
  </si>
  <si>
    <t>114-20160601</t>
  </si>
  <si>
    <t>114-17692300</t>
  </si>
  <si>
    <t>114-17692301</t>
  </si>
  <si>
    <t>114-20190121</t>
  </si>
  <si>
    <t>114-20190205</t>
  </si>
  <si>
    <t>114-20160015</t>
  </si>
  <si>
    <t>114-19650507</t>
  </si>
  <si>
    <t>114-20190123</t>
  </si>
  <si>
    <t>114-20520100</t>
  </si>
  <si>
    <t>114-20520101</t>
  </si>
  <si>
    <t>114-20520102</t>
  </si>
  <si>
    <t>114-20520103</t>
  </si>
  <si>
    <t>114-20520104</t>
  </si>
  <si>
    <t>114-20520700</t>
  </si>
  <si>
    <t>114-20520800</t>
  </si>
  <si>
    <t>114-20520105</t>
  </si>
  <si>
    <t>114-20520106</t>
  </si>
  <si>
    <t>114-20160602</t>
  </si>
  <si>
    <t>114-17692302</t>
  </si>
  <si>
    <t>114-18790210</t>
  </si>
  <si>
    <t>114-18790211</t>
  </si>
  <si>
    <t>114-20190122</t>
  </si>
  <si>
    <t>114-20190510</t>
  </si>
  <si>
    <t>114-20190511</t>
  </si>
  <si>
    <t>114-20200618</t>
  </si>
  <si>
    <t>114-20200619</t>
  </si>
  <si>
    <t>114-17562502</t>
  </si>
  <si>
    <t>114-17562503</t>
  </si>
  <si>
    <t>114-20281100</t>
  </si>
  <si>
    <t>114-20281101</t>
  </si>
  <si>
    <t>114-20110500</t>
  </si>
  <si>
    <t>114-20110501</t>
  </si>
  <si>
    <t>114-20110502</t>
  </si>
  <si>
    <t>114-20110503</t>
  </si>
  <si>
    <t>114-20110504</t>
  </si>
  <si>
    <t>114-22100000</t>
  </si>
  <si>
    <t>114-22100001</t>
  </si>
  <si>
    <t>114-22100002</t>
  </si>
  <si>
    <t>114-22100004</t>
  </si>
  <si>
    <t>114-20290623</t>
  </si>
  <si>
    <t>114-20110600</t>
  </si>
  <si>
    <t>114-20110601</t>
  </si>
  <si>
    <t>114-20190124</t>
  </si>
  <si>
    <t>114-20200621</t>
  </si>
  <si>
    <t>114-21210100</t>
  </si>
  <si>
    <t>114-20521600</t>
  </si>
  <si>
    <t>114-20521202</t>
  </si>
  <si>
    <t>114-20521204</t>
  </si>
  <si>
    <t>114-20521205</t>
  </si>
  <si>
    <t>114-20200624</t>
  </si>
  <si>
    <t>114-20200625</t>
  </si>
  <si>
    <t>114-17690312</t>
  </si>
  <si>
    <t>114-21380002</t>
  </si>
  <si>
    <t>114-21380003</t>
  </si>
  <si>
    <t>114-21380004</t>
  </si>
  <si>
    <t>114-21380005</t>
  </si>
  <si>
    <t>114-21380102</t>
  </si>
  <si>
    <t>114-21380009</t>
  </si>
  <si>
    <t>114-21380010</t>
  </si>
  <si>
    <t>114-21380100</t>
  </si>
  <si>
    <t>114-21380011</t>
  </si>
  <si>
    <t>114-21380101</t>
  </si>
  <si>
    <t>114-21380012</t>
  </si>
  <si>
    <t>114-21380014</t>
  </si>
  <si>
    <t>114-21380015</t>
  </si>
  <si>
    <t>114-21380016</t>
  </si>
  <si>
    <t>114-21380017</t>
  </si>
  <si>
    <t>114-21380018</t>
  </si>
  <si>
    <t>114-21380019</t>
  </si>
  <si>
    <t>114-18732343</t>
  </si>
  <si>
    <t>114-21230200</t>
  </si>
  <si>
    <t>114-21230202</t>
  </si>
  <si>
    <t>114-21230203</t>
  </si>
  <si>
    <t>114-21230205</t>
  </si>
  <si>
    <t>114-21230220</t>
  </si>
  <si>
    <t>114-21230206</t>
  </si>
  <si>
    <t>114-21230207</t>
  </si>
  <si>
    <t>114-21230215</t>
  </si>
  <si>
    <t>114-21230209</t>
  </si>
  <si>
    <t>114-21230211</t>
  </si>
  <si>
    <t>114-21230212</t>
  </si>
  <si>
    <t>114-21230213</t>
  </si>
  <si>
    <t>114-21230221</t>
  </si>
  <si>
    <t>114-21230222</t>
  </si>
  <si>
    <t>114-21230223</t>
  </si>
  <si>
    <t>114-21230214</t>
  </si>
  <si>
    <t>114-21230216</t>
  </si>
  <si>
    <t>114-21230217</t>
  </si>
  <si>
    <t>114-21230218</t>
  </si>
  <si>
    <t>114-21230219</t>
  </si>
  <si>
    <t>适配器欧版</t>
  </si>
  <si>
    <t>114-17622148</t>
  </si>
  <si>
    <t>114-20190129</t>
  </si>
  <si>
    <t>114-20390006</t>
  </si>
  <si>
    <t>114-20390007</t>
  </si>
  <si>
    <t>主控板组件</t>
  </si>
  <si>
    <t>114-20200627</t>
  </si>
  <si>
    <t>114-20200300</t>
  </si>
  <si>
    <t>114-22100100</t>
  </si>
  <si>
    <t>114-22100101</t>
  </si>
  <si>
    <t>114-22100102</t>
  </si>
  <si>
    <t>114-20200628</t>
  </si>
  <si>
    <t>114-18790033</t>
  </si>
  <si>
    <t>2300-1879083</t>
  </si>
  <si>
    <t>114-20190809</t>
  </si>
  <si>
    <t>114-18790035</t>
  </si>
  <si>
    <t>114-20191901</t>
  </si>
  <si>
    <t>散件新SAP  ID</t>
    <phoneticPr fontId="2" type="noConversion"/>
  </si>
  <si>
    <t>更新内容</t>
    <phoneticPr fontId="2" type="noConversion"/>
  </si>
  <si>
    <t>基于北斗整理大货与散件清单给LMR</t>
    <phoneticPr fontId="2" type="noConversion"/>
  </si>
  <si>
    <t>北斗国家为FR的大货不全，重新结合GOMS补充清单</t>
    <phoneticPr fontId="2" type="noConversion"/>
  </si>
  <si>
    <t>S7 PRO的适配器</t>
    <phoneticPr fontId="2" type="noConversion"/>
  </si>
  <si>
    <t>FW201200EU</t>
  </si>
  <si>
    <t>产品SKU</t>
  </si>
  <si>
    <t>产品名称</t>
  </si>
  <si>
    <t>产品系列型号</t>
  </si>
  <si>
    <t>国家</t>
  </si>
  <si>
    <t>渠道大类</t>
  </si>
  <si>
    <t>产品颜色</t>
  </si>
  <si>
    <t>产品SAP ID</t>
  </si>
  <si>
    <t>ONLINE</t>
  </si>
  <si>
    <t>PHASEOUT</t>
  </si>
  <si>
    <t>107-17692102</t>
  </si>
  <si>
    <t>ACTIVE</t>
  </si>
  <si>
    <t>108-20430301</t>
  </si>
  <si>
    <t>108-20430201</t>
  </si>
  <si>
    <t>108-20430501</t>
  </si>
  <si>
    <t>DE,NL,PL,SE</t>
  </si>
  <si>
    <t>107-17560705</t>
  </si>
  <si>
    <t>OFFLINE,ONLINE</t>
  </si>
  <si>
    <t>109-20410203</t>
  </si>
  <si>
    <t>OFFLINE</t>
  </si>
  <si>
    <t>109-20410204</t>
  </si>
  <si>
    <t>109-18790501</t>
  </si>
  <si>
    <t>109-18790502</t>
  </si>
  <si>
    <t>109-18790505</t>
  </si>
  <si>
    <t>109-20110401</t>
  </si>
  <si>
    <t>109-20110406</t>
  </si>
  <si>
    <t>109-20110408</t>
  </si>
  <si>
    <t>109-18790001</t>
  </si>
  <si>
    <t>109-18790009</t>
  </si>
  <si>
    <t>109-18791601</t>
  </si>
  <si>
    <t>109-20190601</t>
  </si>
  <si>
    <t>109-20190201</t>
  </si>
  <si>
    <t>109-20190605</t>
  </si>
  <si>
    <t>109-20190205</t>
  </si>
  <si>
    <t>109-20191901</t>
  </si>
  <si>
    <t>109-20192001</t>
  </si>
  <si>
    <t>109-20200801</t>
  </si>
  <si>
    <t>109-20200806</t>
  </si>
  <si>
    <t>109-20200807</t>
  </si>
  <si>
    <t>109-21230401</t>
  </si>
  <si>
    <t>Floor One S7 Premium</t>
  </si>
  <si>
    <t>CL2123D-04</t>
  </si>
  <si>
    <t>109-21230404</t>
  </si>
  <si>
    <t>112-20130701</t>
  </si>
  <si>
    <t>111-19600401</t>
  </si>
  <si>
    <t>108-21380301</t>
  </si>
  <si>
    <t>108-21380201</t>
  </si>
  <si>
    <t>109-20290601</t>
  </si>
  <si>
    <t>116-21210201</t>
  </si>
  <si>
    <t>107-17562102</t>
  </si>
  <si>
    <t>107-17561302</t>
  </si>
  <si>
    <t>107-17690601</t>
  </si>
  <si>
    <t>107-17690503</t>
  </si>
  <si>
    <t>PWRHERO 11 Snap</t>
  </si>
  <si>
    <t>107-20160101</t>
  </si>
  <si>
    <t>107-20160104</t>
  </si>
  <si>
    <t>107-17692401</t>
  </si>
  <si>
    <t>107-19800802</t>
  </si>
  <si>
    <t>107-19790003</t>
  </si>
  <si>
    <t>107-19790005</t>
  </si>
  <si>
    <t>107-19790006</t>
  </si>
  <si>
    <t>107-19790701</t>
  </si>
  <si>
    <t>107-19650001</t>
  </si>
  <si>
    <t>107-19650002</t>
  </si>
  <si>
    <t>FR,PL</t>
  </si>
  <si>
    <t>107-19650005</t>
  </si>
  <si>
    <t>107-19650006</t>
  </si>
  <si>
    <t>107-19650801</t>
  </si>
  <si>
    <t>107-18732106</t>
  </si>
  <si>
    <t>107-18732102</t>
  </si>
  <si>
    <t>107-18732103</t>
  </si>
  <si>
    <t>107-20280603</t>
  </si>
  <si>
    <t>107-20520201</t>
  </si>
  <si>
    <t>107-20520202</t>
  </si>
  <si>
    <t>107-20520901</t>
  </si>
  <si>
    <t>107-20521102</t>
  </si>
  <si>
    <t>107-20521801</t>
  </si>
  <si>
    <t>VS154000EU</t>
  </si>
  <si>
    <t>PURE ONE S15 FLEX EX</t>
  </si>
  <si>
    <t>ZB2052B-05</t>
  </si>
  <si>
    <t>107-20520205</t>
  </si>
  <si>
    <t>107-22010501</t>
  </si>
  <si>
    <t>107-22010401</t>
  </si>
  <si>
    <t>增加iFloor 2 Plus，DE/FR线下型号，清单同iFloor 2</t>
    <phoneticPr fontId="2" type="noConversion"/>
  </si>
  <si>
    <t>增加iFloor Breeze Essentials，DE线下型号，清单同iFloor Breeze</t>
    <phoneticPr fontId="2" type="noConversion"/>
  </si>
  <si>
    <t>增加S5、S5 Pro 2降本版</t>
    <phoneticPr fontId="2" type="noConversion"/>
  </si>
  <si>
    <t>9FWRM100300</t>
  </si>
  <si>
    <t>9FWRM100400</t>
  </si>
  <si>
    <t>9FWRP101000</t>
  </si>
  <si>
    <t>9FWRP100900</t>
  </si>
  <si>
    <t>9FWRP031300</t>
  </si>
  <si>
    <t>9FWRP031400</t>
  </si>
  <si>
    <t>9SCBM100100</t>
  </si>
  <si>
    <t>9FWRS100100</t>
  </si>
  <si>
    <t>9FWRH040100</t>
  </si>
  <si>
    <t>9SCBM100200</t>
  </si>
  <si>
    <t>9SCBM100300</t>
  </si>
  <si>
    <t>9SCBC100100</t>
  </si>
  <si>
    <t>9SCBR100100</t>
  </si>
  <si>
    <t>9SCRH100200</t>
  </si>
  <si>
    <t>9FWPT100300</t>
  </si>
  <si>
    <t>增加近期新搭散件，会陆续到货</t>
    <phoneticPr fontId="2" type="noConversion"/>
  </si>
  <si>
    <t>9VSPA1700DE</t>
  </si>
  <si>
    <t>增加PURE ONE Air、PURE ONE AIR PET &amp; PRO</t>
    <phoneticPr fontId="2" type="noConversion"/>
  </si>
  <si>
    <t>SW110300EU</t>
  </si>
  <si>
    <t>FW110700DE</t>
  </si>
  <si>
    <t>SW110600DE</t>
  </si>
  <si>
    <t>Floor One S7 Steam</t>
  </si>
  <si>
    <t>Floor One S6</t>
  </si>
  <si>
    <t>CL2203B-01</t>
  </si>
  <si>
    <t>CL2223E-01</t>
  </si>
  <si>
    <t>CL2203B-02</t>
  </si>
  <si>
    <t>black</t>
  </si>
  <si>
    <t>109-22030201</t>
  </si>
  <si>
    <t>109-22230501</t>
  </si>
  <si>
    <t>109-22030202</t>
  </si>
  <si>
    <t>114-22230500</t>
  </si>
  <si>
    <t>LED机身主控板组件</t>
  </si>
  <si>
    <t>114-22230301</t>
  </si>
  <si>
    <t>9FWRH110000</t>
  </si>
  <si>
    <t>114-22230501</t>
  </si>
  <si>
    <t>9FWRD110100</t>
  </si>
  <si>
    <t> LED显示屏组件</t>
  </si>
  <si>
    <t>114-22230303</t>
  </si>
  <si>
    <t>9FWPB110000</t>
  </si>
  <si>
    <t>托盘组件</t>
  </si>
  <si>
    <t>114-22230304</t>
  </si>
  <si>
    <t>9FWRM110000</t>
  </si>
  <si>
    <t>主电机</t>
  </si>
  <si>
    <t>114-22230306</t>
  </si>
  <si>
    <t>有刷电机齿轮箱组件</t>
  </si>
  <si>
    <t>114-22230307</t>
  </si>
  <si>
    <t>蠕动泵组件</t>
  </si>
  <si>
    <t>回收桶挡板</t>
  </si>
  <si>
    <t>9FWRP110100</t>
  </si>
  <si>
    <t>9FWRH200100</t>
  </si>
  <si>
    <t>114-20200629</t>
  </si>
  <si>
    <t>9FWPT150000</t>
  </si>
  <si>
    <t>114-21231102</t>
  </si>
  <si>
    <t>9FWPA2003UK</t>
  </si>
  <si>
    <t>6974950102517</t>
  </si>
  <si>
    <t>114-22230302</t>
  </si>
  <si>
    <t> LCD显示屏组件</t>
  </si>
  <si>
    <t>机身充电导线组件</t>
  </si>
  <si>
    <t>光电传感器组件</t>
  </si>
  <si>
    <t>114-22210301</t>
  </si>
  <si>
    <t>9FWPB210000</t>
  </si>
  <si>
    <t>114-22210302</t>
  </si>
  <si>
    <t>9FWUH210000</t>
  </si>
  <si>
    <t>114-22210303</t>
  </si>
  <si>
    <t>9FWWC210000</t>
  </si>
  <si>
    <t>114-22210304</t>
  </si>
  <si>
    <t>9FWWD210000</t>
  </si>
  <si>
    <t>9FWBR210000</t>
  </si>
  <si>
    <t>114-22210306</t>
  </si>
  <si>
    <t>9FWBC210000</t>
  </si>
  <si>
    <t>114-22210307</t>
  </si>
  <si>
    <t>9FWFI210000</t>
  </si>
  <si>
    <t>114-22210308</t>
  </si>
  <si>
    <t>9FWRD210000</t>
  </si>
  <si>
    <t>114-22210309</t>
  </si>
  <si>
    <t>9FWRH210000</t>
  </si>
  <si>
    <t>114-22210310</t>
  </si>
  <si>
    <t>9FWRP210000</t>
  </si>
  <si>
    <t>114-22210311</t>
  </si>
  <si>
    <t>9FWPT210000</t>
  </si>
  <si>
    <t>114-22210312</t>
  </si>
  <si>
    <t>9FWRI210000</t>
  </si>
  <si>
    <t>114-22210313</t>
  </si>
  <si>
    <t>9FWRK210000</t>
  </si>
  <si>
    <t>114-22210314</t>
  </si>
  <si>
    <t>9FWRM210000</t>
  </si>
  <si>
    <t>114-22210315</t>
  </si>
  <si>
    <t>9FWRS210000</t>
  </si>
  <si>
    <t>9FWFA210000</t>
  </si>
  <si>
    <t>增加S7 Premium，DE线下型号，清单同S7 PRO</t>
    <phoneticPr fontId="2" type="noConversion"/>
  </si>
  <si>
    <t>增加回收桶盖组件，适用于S7系列</t>
    <phoneticPr fontId="2" type="noConversion"/>
  </si>
  <si>
    <t>增加S6</t>
    <phoneticPr fontId="2" type="noConversion"/>
  </si>
  <si>
    <t>2717-3612001</t>
  </si>
  <si>
    <t>114-22010001</t>
  </si>
  <si>
    <t>增加2011地刷电机（和I3S3通用）</t>
    <phoneticPr fontId="2" type="noConversion"/>
  </si>
  <si>
    <t>9FWAR200100</t>
  </si>
  <si>
    <t>增加hepa滚刷套装的彩盒版，适用于S7系列</t>
    <phoneticPr fontId="2" type="noConversion"/>
  </si>
  <si>
    <t>增加地毯机的滚刷盖清理附件</t>
    <phoneticPr fontId="2" type="noConversion"/>
  </si>
  <si>
    <t>9CWTH100100</t>
  </si>
  <si>
    <t>9FWWD010300</t>
  </si>
  <si>
    <t>增加iFloor 2的回收桶，重新搭了一个SKU</t>
    <phoneticPr fontId="2" type="noConversion"/>
  </si>
  <si>
    <t>9FWWC011200</t>
  </si>
  <si>
    <t>9FWPT011200</t>
  </si>
  <si>
    <t>9FWRU010100</t>
  </si>
  <si>
    <t>9FWRM010000</t>
  </si>
  <si>
    <t>电池包组件</t>
  </si>
  <si>
    <t>电磁泵组件</t>
  </si>
  <si>
    <t>9FWFA110000</t>
  </si>
  <si>
    <t>更新S6清单：hepa、滚刷、滚刷电机、蠕动泵</t>
    <phoneticPr fontId="2" type="noConversion"/>
  </si>
  <si>
    <t>托盘充电盒组件</t>
  </si>
  <si>
    <t>9FWRM000000</t>
  </si>
  <si>
    <t>更新CL1879P-01，S3 Breeze的电机</t>
    <phoneticPr fontId="2" type="noConversion"/>
  </si>
  <si>
    <t>9FWRP110200</t>
  </si>
  <si>
    <t>增加S6清单：小轮、附件支架组合、地刷主控板</t>
    <phoneticPr fontId="2" type="noConversion"/>
  </si>
  <si>
    <t>9SWPB110000</t>
  </si>
  <si>
    <t>9SWRC110000</t>
  </si>
  <si>
    <t>9SWBC110000</t>
  </si>
  <si>
    <t>9SWBR110000</t>
  </si>
  <si>
    <t>9SWWD110000</t>
  </si>
  <si>
    <t>9SWWC110000</t>
  </si>
  <si>
    <t>9SWRD110000</t>
  </si>
  <si>
    <t>9SWRP110000</t>
  </si>
  <si>
    <t>9SWPT110000</t>
  </si>
  <si>
    <t>9SWRM110000</t>
  </si>
  <si>
    <t>9SWRI110000</t>
  </si>
  <si>
    <t>9SWRU110000</t>
  </si>
  <si>
    <t>9SWRS110000</t>
  </si>
  <si>
    <t>9SWRM110100</t>
  </si>
  <si>
    <t>9SWRU110100</t>
  </si>
  <si>
    <t>9SWRO110000</t>
  </si>
  <si>
    <t>9SWRU110200</t>
  </si>
  <si>
    <t>9SWRK110000</t>
  </si>
  <si>
    <t>9SWRP110100</t>
  </si>
  <si>
    <t>9SWRH110100</t>
  </si>
  <si>
    <t>9SWRR110000</t>
  </si>
  <si>
    <t>9SWRR110100</t>
  </si>
  <si>
    <t>9FWPA2501DE</t>
  </si>
  <si>
    <t>9FWRP2007IL</t>
  </si>
  <si>
    <t>114-22030168</t>
  </si>
  <si>
    <t>气泵+泄压阀组件</t>
  </si>
  <si>
    <t>114-22030169</t>
  </si>
  <si>
    <t>HEPA组件</t>
  </si>
  <si>
    <t>Tube Assembly</t>
  </si>
  <si>
    <t>Docking Station</t>
  </si>
  <si>
    <t>手持吸尘组件</t>
  </si>
  <si>
    <t>多锥组件</t>
  </si>
  <si>
    <t>手持装饰盒组件</t>
  </si>
  <si>
    <t>plastic part</t>
  </si>
  <si>
    <t>VS1B0300DE</t>
  </si>
  <si>
    <t>VS100100US</t>
  </si>
  <si>
    <t>ZB1979B-01</t>
  </si>
  <si>
    <t>107-19790201</t>
  </si>
  <si>
    <t>VS111000US</t>
  </si>
  <si>
    <t>PURE ONE S11 Spartan</t>
  </si>
  <si>
    <t>ZB1965B-09</t>
  </si>
  <si>
    <t>US</t>
  </si>
  <si>
    <t>107-19650209</t>
  </si>
  <si>
    <t>FW050100UK</t>
  </si>
  <si>
    <t>CL1879-02</t>
  </si>
  <si>
    <t>109-18790002</t>
  </si>
  <si>
    <t>FW050100US</t>
  </si>
  <si>
    <t>CL1879B-01</t>
  </si>
  <si>
    <t>109-18790201</t>
  </si>
  <si>
    <t>FW050100CA</t>
  </si>
  <si>
    <t>CL1879B-02</t>
  </si>
  <si>
    <t>CA</t>
  </si>
  <si>
    <t>109-18790202</t>
  </si>
  <si>
    <t>FW030100US</t>
  </si>
  <si>
    <t>CL1879D-01</t>
  </si>
  <si>
    <t>109-18790401</t>
  </si>
  <si>
    <t>FW030100CA</t>
  </si>
  <si>
    <t>CL1879D-02</t>
  </si>
  <si>
    <t>109-18790402</t>
  </si>
  <si>
    <t>VA102000US</t>
  </si>
  <si>
    <t>ZB1756H-01</t>
  </si>
  <si>
    <t>107-17560801</t>
  </si>
  <si>
    <t>FW040100US</t>
  </si>
  <si>
    <t>iFloor 3 Breeze</t>
  </si>
  <si>
    <t>CL2011A-01</t>
  </si>
  <si>
    <t>109-20110101</t>
  </si>
  <si>
    <t>FW010100US</t>
  </si>
  <si>
    <t>CL2041-01</t>
  </si>
  <si>
    <t>109-20410001</t>
  </si>
  <si>
    <t>FW050100AU</t>
  </si>
  <si>
    <t>CL1879G-01</t>
  </si>
  <si>
    <t>AU</t>
  </si>
  <si>
    <t>109-18790701</t>
  </si>
  <si>
    <t>VA113100US</t>
  </si>
  <si>
    <t>ZB2016-01</t>
  </si>
  <si>
    <t>CA,US</t>
  </si>
  <si>
    <t>107-20160001</t>
  </si>
  <si>
    <t>VA113000UK</t>
  </si>
  <si>
    <t>ZB2016A-02</t>
  </si>
  <si>
    <t>GB</t>
  </si>
  <si>
    <t>107-20160102</t>
  </si>
  <si>
    <t>FW050100MY</t>
  </si>
  <si>
    <t>CL1879-05</t>
  </si>
  <si>
    <t>109-18790005</t>
  </si>
  <si>
    <t>FW050100ID</t>
  </si>
  <si>
    <t>CL1879-04</t>
  </si>
  <si>
    <t>109-18790004</t>
  </si>
  <si>
    <t>FW050100JP</t>
  </si>
  <si>
    <t>CL1879J-01</t>
  </si>
  <si>
    <t>JP</t>
  </si>
  <si>
    <t>109-18791001</t>
  </si>
  <si>
    <t>FW050100IL</t>
  </si>
  <si>
    <t>CL1879-06</t>
  </si>
  <si>
    <t>IL</t>
  </si>
  <si>
    <t>109-18790006</t>
  </si>
  <si>
    <t>FW050100PH</t>
  </si>
  <si>
    <t>CL1879B-04</t>
  </si>
  <si>
    <t>TH,VN</t>
  </si>
  <si>
    <t>109-18790204</t>
  </si>
  <si>
    <t>FW030200US</t>
  </si>
  <si>
    <t>iFloor 3 Complete</t>
  </si>
  <si>
    <t>CL1879D-03</t>
  </si>
  <si>
    <t>109-18790403</t>
  </si>
  <si>
    <t>FW050100KR</t>
  </si>
  <si>
    <t>CL1879H-01</t>
  </si>
  <si>
    <t>KR</t>
  </si>
  <si>
    <t>109-18790801</t>
  </si>
  <si>
    <t>VA113000US</t>
  </si>
  <si>
    <t>ZB2016-02</t>
  </si>
  <si>
    <t>107-20160002</t>
  </si>
  <si>
    <t>VS110100US</t>
  </si>
  <si>
    <t>ZB1965B-01</t>
  </si>
  <si>
    <t>107-19650201</t>
  </si>
  <si>
    <t>VS110200US</t>
  </si>
  <si>
    <t>ZB1965B-02</t>
  </si>
  <si>
    <t>107-19650202</t>
  </si>
  <si>
    <t>VS110100CA</t>
  </si>
  <si>
    <t>ZB1965B-03</t>
  </si>
  <si>
    <t>107-19650203</t>
  </si>
  <si>
    <t>VS111000CA</t>
  </si>
  <si>
    <t>ZB1965B-07</t>
  </si>
  <si>
    <t>107-19650207</t>
  </si>
  <si>
    <t>VS111100US</t>
  </si>
  <si>
    <t>ZB1965B-08</t>
  </si>
  <si>
    <t>107-19650208</t>
  </si>
  <si>
    <t>VS110300US</t>
  </si>
  <si>
    <t>ZB1965B-10</t>
  </si>
  <si>
    <t>107-19650210</t>
  </si>
  <si>
    <t>VS110300CA</t>
  </si>
  <si>
    <t>ZB1965B-11</t>
  </si>
  <si>
    <t>107-19650211</t>
  </si>
  <si>
    <t>VS110100AU</t>
  </si>
  <si>
    <t>ZB1965D-02</t>
  </si>
  <si>
    <t>107-19650402</t>
  </si>
  <si>
    <t>VA112000JP</t>
  </si>
  <si>
    <t>ZB1769I-01</t>
  </si>
  <si>
    <t>107-17690901</t>
  </si>
  <si>
    <t>VA112100UK</t>
  </si>
  <si>
    <t>ZB1769F-02</t>
  </si>
  <si>
    <t>107-17690602</t>
  </si>
  <si>
    <t>VA112000US</t>
  </si>
  <si>
    <t>ZB1769G-01</t>
  </si>
  <si>
    <t>107-17690701</t>
  </si>
  <si>
    <t>VA112000CA</t>
  </si>
  <si>
    <t>ZB1769G-02</t>
  </si>
  <si>
    <t>107-17690702</t>
  </si>
  <si>
    <t>VA112200US</t>
  </si>
  <si>
    <t>ZB1769G-03</t>
  </si>
  <si>
    <t>107-17690703</t>
  </si>
  <si>
    <t>VA112200CA</t>
  </si>
  <si>
    <t>ZB1769G-04</t>
  </si>
  <si>
    <t>107-17690704</t>
  </si>
  <si>
    <t>VA112000UK</t>
  </si>
  <si>
    <t>ZB1769E-02</t>
  </si>
  <si>
    <t>107-17690502</t>
  </si>
  <si>
    <t>VA112100CA</t>
  </si>
  <si>
    <t>ZB1769H-02</t>
  </si>
  <si>
    <t>107-17690802</t>
  </si>
  <si>
    <t>VA112300US</t>
  </si>
  <si>
    <t>ZB1769G-05</t>
  </si>
  <si>
    <t>107-17690705</t>
  </si>
  <si>
    <t>VS110100UK</t>
  </si>
  <si>
    <t>ZB1965-03</t>
  </si>
  <si>
    <t>107-19650003</t>
  </si>
  <si>
    <t>VS110100RU</t>
  </si>
  <si>
    <t>ZB1965-04</t>
  </si>
  <si>
    <t>RU</t>
  </si>
  <si>
    <t>107-19650004</t>
  </si>
  <si>
    <t>VA112100AU</t>
  </si>
  <si>
    <t>A11 PRO EX</t>
  </si>
  <si>
    <t>ZB1769M-01</t>
  </si>
  <si>
    <t>107-17691301</t>
  </si>
  <si>
    <t>VA110020MY</t>
  </si>
  <si>
    <t>ZB1769K-01</t>
  </si>
  <si>
    <t>MY,SG</t>
  </si>
  <si>
    <t>107-17691101</t>
  </si>
  <si>
    <t>VA112000PH</t>
  </si>
  <si>
    <t>ZB1769K-02</t>
  </si>
  <si>
    <t>PH</t>
  </si>
  <si>
    <t>107-17691102</t>
  </si>
  <si>
    <t>VA112000ID</t>
  </si>
  <si>
    <t>ZB1769K-03</t>
  </si>
  <si>
    <t>107-17691103</t>
  </si>
  <si>
    <t>VA113200US</t>
  </si>
  <si>
    <t>PWRHERO 11 (Dummy)</t>
  </si>
  <si>
    <t>ZB2016-03</t>
  </si>
  <si>
    <t>107-20160003</t>
  </si>
  <si>
    <t>VA113000CA</t>
  </si>
  <si>
    <t>ZB2016-04</t>
  </si>
  <si>
    <t>107-20160004</t>
  </si>
  <si>
    <t>VS121200US</t>
  </si>
  <si>
    <t>ZB1873R-08</t>
  </si>
  <si>
    <t>107-18731808</t>
  </si>
  <si>
    <t>FW020100CA</t>
  </si>
  <si>
    <t>iFloor</t>
  </si>
  <si>
    <t>CL1762U-07</t>
  </si>
  <si>
    <t>Grey</t>
  </si>
  <si>
    <t>109-17622107</t>
  </si>
  <si>
    <t>VS12100NULL</t>
  </si>
  <si>
    <t>ZB1873R-01</t>
  </si>
  <si>
    <t>107-18731801</t>
  </si>
  <si>
    <t>VS12110NULL</t>
  </si>
  <si>
    <t>PURE ONE S12 PLUS</t>
  </si>
  <si>
    <t>ZB1873R-02</t>
  </si>
  <si>
    <t>107-18731802</t>
  </si>
  <si>
    <t>VS121000CA</t>
  </si>
  <si>
    <t>ZB1873R-05</t>
  </si>
  <si>
    <t>107-18731805</t>
  </si>
  <si>
    <t>VS121200CA</t>
  </si>
  <si>
    <t>ZB1873R-06</t>
  </si>
  <si>
    <t>107-18731806</t>
  </si>
  <si>
    <t>VS121100US</t>
  </si>
  <si>
    <t>ZB1873R-07</t>
  </si>
  <si>
    <t>107-18731807</t>
  </si>
  <si>
    <t>VS120100ID</t>
  </si>
  <si>
    <t>PURE ONE S12 EX</t>
  </si>
  <si>
    <t>ZB1873V-03</t>
  </si>
  <si>
    <t>107-18732203</t>
  </si>
  <si>
    <t>VS120100IL</t>
  </si>
  <si>
    <t>ZB1873V-04</t>
  </si>
  <si>
    <t>107-18732204</t>
  </si>
  <si>
    <t>VS121000US</t>
  </si>
  <si>
    <t>ZB1873R-09</t>
  </si>
  <si>
    <t>107-18731809</t>
  </si>
  <si>
    <t>VS121300CA</t>
  </si>
  <si>
    <t>ZB1873R-10</t>
  </si>
  <si>
    <t>107-18731810</t>
  </si>
  <si>
    <t>VS120200CA</t>
  </si>
  <si>
    <t>PURE ONE S12 M lite</t>
  </si>
  <si>
    <t>ZB1873S-02</t>
  </si>
  <si>
    <t>Pastel blue</t>
  </si>
  <si>
    <t>107-18731902</t>
  </si>
  <si>
    <t>VS121000UK</t>
  </si>
  <si>
    <t>ZB1873U-01</t>
  </si>
  <si>
    <t>107-18732101</t>
  </si>
  <si>
    <t>VS120100PH</t>
  </si>
  <si>
    <t>ZB1873V-02</t>
  </si>
  <si>
    <t>107-18732202</t>
  </si>
  <si>
    <t>VS120200RU</t>
  </si>
  <si>
    <t>ZB1873U-05</t>
  </si>
  <si>
    <t>107-18732105</t>
  </si>
  <si>
    <t>VS121100UK</t>
  </si>
  <si>
    <t>ZB1873U-04</t>
  </si>
  <si>
    <t>107-18732104</t>
  </si>
  <si>
    <t>VS120100MY</t>
  </si>
  <si>
    <t>ZB1873V-01</t>
  </si>
  <si>
    <t>107-18732201</t>
  </si>
  <si>
    <t>VS12200AUS</t>
  </si>
  <si>
    <t>PURE ONE S12 V</t>
  </si>
  <si>
    <t>ZB1961B-01</t>
  </si>
  <si>
    <t xml:space="preserve">Lavender purple </t>
  </si>
  <si>
    <t>107-19610201</t>
  </si>
  <si>
    <t>VA101000CA</t>
  </si>
  <si>
    <t>ZB1756D-02</t>
  </si>
  <si>
    <t>107-17560402</t>
  </si>
  <si>
    <t>VA101200CA</t>
  </si>
  <si>
    <t>A10 Spartan</t>
  </si>
  <si>
    <t>ZB1756D-04</t>
  </si>
  <si>
    <t>107-17560404</t>
  </si>
  <si>
    <t>VA102000UK</t>
  </si>
  <si>
    <t>ZB1756M-01</t>
  </si>
  <si>
    <t>107-17561301</t>
  </si>
  <si>
    <t>VA101000UK</t>
  </si>
  <si>
    <t>ZB1756U-01</t>
  </si>
  <si>
    <t>107-17562101</t>
  </si>
  <si>
    <t>VS040100UK</t>
  </si>
  <si>
    <t>ZB1980H-01</t>
  </si>
  <si>
    <t>107-19800801</t>
  </si>
  <si>
    <t>VS010100US</t>
  </si>
  <si>
    <t>PWRHERO Mini A1</t>
  </si>
  <si>
    <t>ZB1980D-01</t>
  </si>
  <si>
    <t>107-19800401</t>
  </si>
  <si>
    <t>VS040100JP</t>
  </si>
  <si>
    <t>ZB1980K-01</t>
  </si>
  <si>
    <t>107-19801101</t>
  </si>
  <si>
    <t>HD050300CA</t>
  </si>
  <si>
    <t>CD1960B-06</t>
  </si>
  <si>
    <t>111-19600206</t>
  </si>
  <si>
    <t>HD050300US</t>
  </si>
  <si>
    <t>CD1960B-03</t>
  </si>
  <si>
    <t>111-19600203</t>
  </si>
  <si>
    <t>HD050100US</t>
  </si>
  <si>
    <t>CD1960B-01</t>
  </si>
  <si>
    <t>111-19600201</t>
  </si>
  <si>
    <t>165-1873-2301</t>
  </si>
  <si>
    <t>PURE ONE S12 Platinum</t>
  </si>
  <si>
    <t>ZB1873W-01</t>
  </si>
  <si>
    <t>107-18732301</t>
  </si>
  <si>
    <t>VS100100CA</t>
  </si>
  <si>
    <t>ZB1979B-03</t>
  </si>
  <si>
    <t>107-19790203</t>
  </si>
  <si>
    <t>VS100300US</t>
  </si>
  <si>
    <t>ZB1979B-04</t>
  </si>
  <si>
    <t>107-19790204</t>
  </si>
  <si>
    <t>VS100100UK</t>
  </si>
  <si>
    <t>ZB1979-01</t>
  </si>
  <si>
    <t>107-19790001</t>
  </si>
  <si>
    <t>FW010100CA</t>
  </si>
  <si>
    <t>CL2041-03</t>
  </si>
  <si>
    <t>109-20410003</t>
  </si>
  <si>
    <t>VA101100JP</t>
  </si>
  <si>
    <t>A10 Danimo</t>
  </si>
  <si>
    <t>ZB1756V-03</t>
  </si>
  <si>
    <t>107-17562203</t>
  </si>
  <si>
    <t>FW020100MY</t>
  </si>
  <si>
    <t>CL1762U-08</t>
  </si>
  <si>
    <t>109-17622108</t>
  </si>
  <si>
    <t>FW020100ID</t>
  </si>
  <si>
    <t>CL1762U-10</t>
  </si>
  <si>
    <t>109-17622110</t>
  </si>
  <si>
    <t>FW020100IL</t>
  </si>
  <si>
    <t>CL1762U-11</t>
  </si>
  <si>
    <t>109-17622111</t>
  </si>
  <si>
    <t>FW020100US</t>
  </si>
  <si>
    <t>CL1762U-04</t>
  </si>
  <si>
    <t>109-17622104</t>
  </si>
  <si>
    <t>FW050100RU</t>
  </si>
  <si>
    <t>CL1879-03</t>
  </si>
  <si>
    <t>109-18790003</t>
  </si>
  <si>
    <t>FW030100RU</t>
  </si>
  <si>
    <t>CL1879E-03</t>
  </si>
  <si>
    <t>109-18790503</t>
  </si>
  <si>
    <t>FW030100JP</t>
  </si>
  <si>
    <t>CL1879K-01</t>
  </si>
  <si>
    <t>109-18791101</t>
  </si>
  <si>
    <t>FW030100KR</t>
  </si>
  <si>
    <t>CL1879I-01</t>
  </si>
  <si>
    <t>109-18790901</t>
  </si>
  <si>
    <t>VS100100AU</t>
  </si>
  <si>
    <t>ZB1979E-01</t>
  </si>
  <si>
    <t>107-19790501</t>
  </si>
  <si>
    <t>VA101000US</t>
  </si>
  <si>
    <t>ZB1756D-01</t>
  </si>
  <si>
    <t>107-17560401</t>
  </si>
  <si>
    <t>VA102000JP</t>
  </si>
  <si>
    <t>ZB1756I-01</t>
  </si>
  <si>
    <t>107-17560901</t>
  </si>
  <si>
    <t>VA102000RU</t>
  </si>
  <si>
    <t>ZB1756J-01</t>
  </si>
  <si>
    <t>107-17561001</t>
  </si>
  <si>
    <t>VA102100UK</t>
  </si>
  <si>
    <t>ZB1756M-03</t>
  </si>
  <si>
    <t>107-17561303</t>
  </si>
  <si>
    <t>VA102000MY</t>
  </si>
  <si>
    <t>ZB1756I-02</t>
  </si>
  <si>
    <t>107-17560902</t>
  </si>
  <si>
    <t>VA102000PH</t>
  </si>
  <si>
    <t>ZB1756I-03</t>
  </si>
  <si>
    <t>107-17560903</t>
  </si>
  <si>
    <t>VA101000ID</t>
  </si>
  <si>
    <t>ZB1756I-04</t>
  </si>
  <si>
    <t>107-17560904</t>
  </si>
  <si>
    <t>VS100100ID</t>
  </si>
  <si>
    <t>ZB1979D-01</t>
  </si>
  <si>
    <t>107-19790401</t>
  </si>
  <si>
    <t>VS100100JP</t>
  </si>
  <si>
    <t>ZB1979C-01</t>
  </si>
  <si>
    <t>107-19790301</t>
  </si>
  <si>
    <t>VS100100RU</t>
  </si>
  <si>
    <t>ZB1979-04</t>
  </si>
  <si>
    <t>107-19790004</t>
  </si>
  <si>
    <t>VA101100CA</t>
  </si>
  <si>
    <t>ZB1756D-05</t>
  </si>
  <si>
    <t>107-17560405</t>
  </si>
  <si>
    <t>VA101600US</t>
  </si>
  <si>
    <t>A10 Tango</t>
  </si>
  <si>
    <t>ZB1756D-07</t>
  </si>
  <si>
    <t>107-17560407</t>
  </si>
  <si>
    <t>VA101000AU</t>
  </si>
  <si>
    <t>ZB1756L-01</t>
  </si>
  <si>
    <t>107-17561201</t>
  </si>
  <si>
    <t>VA101000MY</t>
  </si>
  <si>
    <t>ZB1756V-06</t>
  </si>
  <si>
    <t>107-17562206</t>
  </si>
  <si>
    <t>VA101000PH</t>
  </si>
  <si>
    <t>ZB1756V-07</t>
  </si>
  <si>
    <t>107-17562207</t>
  </si>
  <si>
    <t>VS100200US</t>
  </si>
  <si>
    <t>PURE ONE X (Dummy)</t>
  </si>
  <si>
    <t>ZB1979B-02</t>
  </si>
  <si>
    <t>107-19790202</t>
  </si>
  <si>
    <t>VS040100US</t>
  </si>
  <si>
    <t>ZB1980F-01</t>
  </si>
  <si>
    <t>107-19800601</t>
  </si>
  <si>
    <t>FW020300US</t>
  </si>
  <si>
    <t>iFloor Complete</t>
  </si>
  <si>
    <t>CL1762U-06</t>
  </si>
  <si>
    <t>109-17622106</t>
  </si>
  <si>
    <t>FW020200US</t>
  </si>
  <si>
    <t>iFloor (Dummy)</t>
  </si>
  <si>
    <t>CL1762U-05</t>
  </si>
  <si>
    <t>109-17622105</t>
  </si>
  <si>
    <t>VA101100US</t>
  </si>
  <si>
    <t>ZB1756D-06</t>
  </si>
  <si>
    <t>107-17560406</t>
  </si>
  <si>
    <t>VA102100US</t>
  </si>
  <si>
    <t>A10-D (Dummy)</t>
  </si>
  <si>
    <t>ZB1756H-02</t>
  </si>
  <si>
    <t>107-17560802</t>
  </si>
  <si>
    <t>VA101000JP</t>
  </si>
  <si>
    <t>A10 Hero lite</t>
  </si>
  <si>
    <t>ZB1756V-04</t>
  </si>
  <si>
    <t>107-17562204</t>
  </si>
  <si>
    <t>JPA101BLU</t>
  </si>
  <si>
    <t>ZB1756V-01</t>
  </si>
  <si>
    <t>107-17562201</t>
  </si>
  <si>
    <t>Red</t>
  </si>
  <si>
    <t>HD050300UK</t>
  </si>
  <si>
    <t>CD1960D-07</t>
  </si>
  <si>
    <t>111-19600407</t>
  </si>
  <si>
    <t>HD050100IL</t>
  </si>
  <si>
    <t>CD1960D-08</t>
  </si>
  <si>
    <t>111-19600408</t>
  </si>
  <si>
    <t>FW040100UK</t>
  </si>
  <si>
    <t>CL2011D-02</t>
  </si>
  <si>
    <t>109-20110402</t>
  </si>
  <si>
    <t>VA113000AU</t>
  </si>
  <si>
    <t>ZB2016C-01</t>
  </si>
  <si>
    <t>107-20160301</t>
  </si>
  <si>
    <t>HD05030NULL</t>
  </si>
  <si>
    <t>CD1960D-06</t>
  </si>
  <si>
    <t>111-19600406</t>
  </si>
  <si>
    <t>VA113100UK</t>
  </si>
  <si>
    <t>ZB2016A-03</t>
  </si>
  <si>
    <t>107-20160103</t>
  </si>
  <si>
    <t>VA102000CA</t>
  </si>
  <si>
    <t>ZB1756H-04</t>
  </si>
  <si>
    <t>107-17560804</t>
  </si>
  <si>
    <t>VS150300JP</t>
  </si>
  <si>
    <t>ZB2028H-02</t>
  </si>
  <si>
    <t>107-20280802</t>
  </si>
  <si>
    <t>FW102100TW</t>
  </si>
  <si>
    <t>CL2019A-04</t>
  </si>
  <si>
    <t>TW</t>
  </si>
  <si>
    <t>109-20190104</t>
  </si>
  <si>
    <t>FW101800US</t>
  </si>
  <si>
    <t>CL2019A-03</t>
  </si>
  <si>
    <t>109-20190103</t>
  </si>
  <si>
    <t>FW030100PH</t>
  </si>
  <si>
    <t>CL1879D-04</t>
  </si>
  <si>
    <t>109-18790404</t>
  </si>
  <si>
    <t>FW150100MY</t>
  </si>
  <si>
    <t>CL2020H-04</t>
  </si>
  <si>
    <t>109-20200804</t>
  </si>
  <si>
    <t>FW100300CA</t>
  </si>
  <si>
    <t>CL2019A-02</t>
  </si>
  <si>
    <t>109-20190102</t>
  </si>
  <si>
    <t>FW100200US</t>
  </si>
  <si>
    <t>CL2019E-01</t>
  </si>
  <si>
    <t>109-20190501</t>
  </si>
  <si>
    <t>FW101100CA</t>
  </si>
  <si>
    <t>CL2019E-02</t>
  </si>
  <si>
    <t>109-20190502</t>
  </si>
  <si>
    <t>VS010100UK</t>
  </si>
  <si>
    <t>ZB1980I-01</t>
  </si>
  <si>
    <t>107-19800901</t>
  </si>
  <si>
    <t>FW100100US</t>
  </si>
  <si>
    <t>CL2019A-01</t>
  </si>
  <si>
    <t>109-20190101</t>
  </si>
  <si>
    <t>FW150100JP</t>
  </si>
  <si>
    <t>CL2020B-01</t>
  </si>
  <si>
    <t>109-20200201</t>
  </si>
  <si>
    <t>HD050400US</t>
  </si>
  <si>
    <t>CD1960B-07</t>
  </si>
  <si>
    <t>111-19600207</t>
  </si>
  <si>
    <t>FW101000RU</t>
  </si>
  <si>
    <t>CL2019F-03</t>
  </si>
  <si>
    <t>109-20190603</t>
  </si>
  <si>
    <t>FW150100US</t>
  </si>
  <si>
    <t>CL2020F-01</t>
  </si>
  <si>
    <t>109-20200601</t>
  </si>
  <si>
    <t>FW010400JP</t>
  </si>
  <si>
    <t>CL2041A-01</t>
  </si>
  <si>
    <t>109-20410101</t>
  </si>
  <si>
    <t>FW150100AU</t>
  </si>
  <si>
    <t>CL2020K-01</t>
  </si>
  <si>
    <t>109-20201101</t>
  </si>
  <si>
    <t>FW010200CA</t>
  </si>
  <si>
    <t>iFloor 2 (Dummy)</t>
  </si>
  <si>
    <t>CL2041-04</t>
  </si>
  <si>
    <t>109-20410004</t>
  </si>
  <si>
    <t>VA060100US</t>
  </si>
  <si>
    <t>PWRHERO XL Cordless Upright Vacuum</t>
  </si>
  <si>
    <t>ZL2018A-01</t>
  </si>
  <si>
    <t>107-20180101</t>
  </si>
  <si>
    <t>FW010200US</t>
  </si>
  <si>
    <t>CL2041-02</t>
  </si>
  <si>
    <t>109-20410002</t>
  </si>
  <si>
    <t>VA102100CA</t>
  </si>
  <si>
    <t>ZB1756H-05</t>
  </si>
  <si>
    <t>107-17560805</t>
  </si>
  <si>
    <t>VS111300UK</t>
  </si>
  <si>
    <t>ZB1965-07</t>
  </si>
  <si>
    <t>107-19650007</t>
  </si>
  <si>
    <t>FW011300US</t>
  </si>
  <si>
    <t>CL2041-07</t>
  </si>
  <si>
    <t>109-20410007</t>
  </si>
  <si>
    <t>VA104700CA</t>
  </si>
  <si>
    <t>PWRHERO 10S(Dummy)</t>
  </si>
  <si>
    <t>ZB1756Y-06</t>
  </si>
  <si>
    <t>Rose Gold</t>
  </si>
  <si>
    <t>107-17562506</t>
  </si>
  <si>
    <t>FW040700US</t>
  </si>
  <si>
    <t>iFloor 3 Breeze Dummy</t>
  </si>
  <si>
    <t>CL2011A-03</t>
  </si>
  <si>
    <t>109-20110103</t>
  </si>
  <si>
    <t>FW102800US</t>
  </si>
  <si>
    <t>Floor One S5 Extreme Dummy</t>
  </si>
  <si>
    <t>CL2019E-06</t>
  </si>
  <si>
    <t>109-20190506</t>
  </si>
  <si>
    <t>FW007300US</t>
  </si>
  <si>
    <t>Floor One S2</t>
  </si>
  <si>
    <t>CL2011E-01</t>
  </si>
  <si>
    <t>109-20110501</t>
  </si>
  <si>
    <t>FW051400US</t>
  </si>
  <si>
    <t>Floor One S3 Extreme Dummy</t>
  </si>
  <si>
    <t>CL1879B-11</t>
  </si>
  <si>
    <t>109-18790211</t>
  </si>
  <si>
    <t>FW031000US</t>
  </si>
  <si>
    <t>iFloor 3 Dummy</t>
  </si>
  <si>
    <t>CL1879D-08</t>
  </si>
  <si>
    <t>109-18790408</t>
  </si>
  <si>
    <t>FW007400US</t>
  </si>
  <si>
    <t>Floor One S2 Dummy</t>
  </si>
  <si>
    <t>CL2011E-02</t>
  </si>
  <si>
    <t>109-20110502</t>
  </si>
  <si>
    <t>FW040800TH</t>
  </si>
  <si>
    <t>CL2011D-07</t>
  </si>
  <si>
    <t>109-20110407</t>
  </si>
  <si>
    <t>VS140500US</t>
  </si>
  <si>
    <t>ZB2028K-01</t>
  </si>
  <si>
    <t>107-20281101</t>
  </si>
  <si>
    <t>FW150900IN</t>
  </si>
  <si>
    <t>CL2020H-10</t>
  </si>
  <si>
    <t>IN</t>
  </si>
  <si>
    <t>109-20200810</t>
  </si>
  <si>
    <t>FW011100CA</t>
  </si>
  <si>
    <t>iFloor 2 Complete</t>
  </si>
  <si>
    <t>CL2041-06</t>
  </si>
  <si>
    <t>109-20410006</t>
  </si>
  <si>
    <t>VS152300MY</t>
  </si>
  <si>
    <t>ZB2052P-01</t>
  </si>
  <si>
    <t>107-20521601</t>
  </si>
  <si>
    <t>FW151200TW</t>
  </si>
  <si>
    <t>CL2020F-05</t>
  </si>
  <si>
    <t>109-20200605</t>
  </si>
  <si>
    <t>FW102500IN</t>
  </si>
  <si>
    <t>CL2019B-07</t>
  </si>
  <si>
    <t>109-20190207</t>
  </si>
  <si>
    <t>FW151100TH</t>
  </si>
  <si>
    <t>CL2020H-12</t>
  </si>
  <si>
    <t>TH</t>
  </si>
  <si>
    <t>109-20200812</t>
  </si>
  <si>
    <t>VA116500US</t>
  </si>
  <si>
    <t>PWRHERO11 Pet(Dummy)</t>
  </si>
  <si>
    <t>ZB2016F-05</t>
  </si>
  <si>
    <t>107-20160605</t>
  </si>
  <si>
    <t>VS122500CA</t>
  </si>
  <si>
    <t>PURE ONE S12 (Dummy)</t>
  </si>
  <si>
    <t>ZB1873R-13</t>
  </si>
  <si>
    <t>107-18731813</t>
  </si>
  <si>
    <t>VA104300CA</t>
  </si>
  <si>
    <t>T2(PWRHERO 10S EX)</t>
  </si>
  <si>
    <t>ZB1756Y-05</t>
  </si>
  <si>
    <t>107-17562505</t>
  </si>
  <si>
    <t>VA104000US</t>
  </si>
  <si>
    <t>PWRHERO 10S</t>
  </si>
  <si>
    <t>ZB1756Y-02</t>
  </si>
  <si>
    <t>107-17562502</t>
  </si>
  <si>
    <t>VS112800US</t>
  </si>
  <si>
    <t>PURE ONE S11 Dummy</t>
  </si>
  <si>
    <t>ZB1965B-16</t>
  </si>
  <si>
    <t>107-19650216</t>
  </si>
  <si>
    <t>VS101800US</t>
  </si>
  <si>
    <t>PURE ONE X Dual Dummy</t>
  </si>
  <si>
    <t>ZB1979F-04</t>
  </si>
  <si>
    <t>107-19790604</t>
  </si>
  <si>
    <t>VS112700US</t>
  </si>
  <si>
    <t>PURE ONE S11 Dual Dummy</t>
  </si>
  <si>
    <t>ZB1965E-03</t>
  </si>
  <si>
    <t>107-19650503</t>
  </si>
  <si>
    <t>VS122400CA</t>
  </si>
  <si>
    <t>PURE ONE S12 Pro EX Dummy</t>
  </si>
  <si>
    <t>ZB1873R-12</t>
  </si>
  <si>
    <t>107-18731812</t>
  </si>
  <si>
    <t>VS101700US</t>
  </si>
  <si>
    <t>PURE ONE X Dummy</t>
  </si>
  <si>
    <t>ZB1979B-07</t>
  </si>
  <si>
    <t>107-19790207</t>
  </si>
  <si>
    <t>FW010900AU</t>
  </si>
  <si>
    <t>CL2041A-03</t>
  </si>
  <si>
    <t>109-20410103</t>
  </si>
  <si>
    <t>FW051300CA</t>
  </si>
  <si>
    <t xml:space="preserve">Floor One S3 Ultra </t>
  </si>
  <si>
    <t>CL1879B-10</t>
  </si>
  <si>
    <t>109-18790210</t>
  </si>
  <si>
    <t>VS113000US</t>
  </si>
  <si>
    <t>S10</t>
  </si>
  <si>
    <t>ZB2210-01</t>
  </si>
  <si>
    <t>107-22100001</t>
  </si>
  <si>
    <t>VA115200AU</t>
  </si>
  <si>
    <t>ZB1769M-04</t>
  </si>
  <si>
    <t>107-17691304</t>
  </si>
  <si>
    <t>VA115500CA</t>
  </si>
  <si>
    <t>T3(PWRHERO 11S EX)</t>
  </si>
  <si>
    <t>ZB2016D-04</t>
  </si>
  <si>
    <t>107-20160404</t>
  </si>
  <si>
    <t>VS112600CA</t>
  </si>
  <si>
    <t>ZB1965B-15</t>
  </si>
  <si>
    <t>107-19650215</t>
  </si>
  <si>
    <t>VS112400CA</t>
  </si>
  <si>
    <t>PURE ONE S11 EX</t>
  </si>
  <si>
    <t>ZB1965B-13</t>
  </si>
  <si>
    <t>Dark Grey&amp;Red</t>
  </si>
  <si>
    <t>107-19650213</t>
  </si>
  <si>
    <t>VS040400MY</t>
  </si>
  <si>
    <t>ZB1980H-05</t>
  </si>
  <si>
    <t>107-19800805</t>
  </si>
  <si>
    <t>VS122300CA</t>
  </si>
  <si>
    <t>ZB1873R-11</t>
  </si>
  <si>
    <t>107-18731811</t>
  </si>
  <si>
    <t>VA103500CA</t>
  </si>
  <si>
    <t>T1(A10-D improved)</t>
  </si>
  <si>
    <t>ZB1756W-08</t>
  </si>
  <si>
    <t>107-17562308</t>
  </si>
  <si>
    <t>VS151500US</t>
  </si>
  <si>
    <t>ZB2052A-03</t>
  </si>
  <si>
    <t>107-20520103</t>
  </si>
  <si>
    <t>SW100900MY</t>
  </si>
  <si>
    <t>CL2029F-04</t>
  </si>
  <si>
    <t>109-20290604</t>
  </si>
  <si>
    <t>VS101600US</t>
  </si>
  <si>
    <t>PURE ONE X Flex</t>
  </si>
  <si>
    <t>ZB1979B-06</t>
  </si>
  <si>
    <t>107-19790206</t>
  </si>
  <si>
    <t>FW102600IL</t>
  </si>
  <si>
    <t>CL2019F-07</t>
  </si>
  <si>
    <t>109-20190607</t>
  </si>
  <si>
    <t>FW150800IL</t>
  </si>
  <si>
    <t>CL2020H-09</t>
  </si>
  <si>
    <t>109-20200809</t>
  </si>
  <si>
    <t>VA116200US</t>
  </si>
  <si>
    <t>C3(PWRHERO 11 Snap)</t>
  </si>
  <si>
    <t>ZB2016-07</t>
  </si>
  <si>
    <t>107-20160007</t>
  </si>
  <si>
    <t>VA115300US</t>
  </si>
  <si>
    <t>ZB2016-05</t>
  </si>
  <si>
    <t>107-20160005</t>
  </si>
  <si>
    <t>VA104400US</t>
  </si>
  <si>
    <t>C2(A10 Spartan)</t>
  </si>
  <si>
    <t>ZB1756D-09</t>
  </si>
  <si>
    <t>107-17560409</t>
  </si>
  <si>
    <t>VA103200US</t>
  </si>
  <si>
    <t>C1(A10-D)</t>
  </si>
  <si>
    <t>ZB1756H-06</t>
  </si>
  <si>
    <t>107-17560806</t>
  </si>
  <si>
    <t>VA114300US</t>
  </si>
  <si>
    <t>ZB1769W-02</t>
  </si>
  <si>
    <t>107-17692302</t>
  </si>
  <si>
    <t>VA104600US</t>
  </si>
  <si>
    <t>ZB1756H-07</t>
  </si>
  <si>
    <t>107-17560807</t>
  </si>
  <si>
    <t>VA104500US</t>
  </si>
  <si>
    <t>ZB1756D-10</t>
  </si>
  <si>
    <t>107-17560410</t>
  </si>
  <si>
    <t>VA114200US</t>
  </si>
  <si>
    <t>ZB1769W-01</t>
  </si>
  <si>
    <t>107-17692301</t>
  </si>
  <si>
    <t>A11 Pet</t>
  </si>
  <si>
    <t>VA115700US</t>
  </si>
  <si>
    <t>PWRHERO 11 Pet</t>
  </si>
  <si>
    <t>ZB2016F-01</t>
  </si>
  <si>
    <t>107-20160601</t>
  </si>
  <si>
    <t>VS151700US</t>
  </si>
  <si>
    <t>ZB2052H-01</t>
  </si>
  <si>
    <t>107-20520801</t>
  </si>
  <si>
    <t>VN</t>
  </si>
  <si>
    <t>VA116400US</t>
  </si>
  <si>
    <t>PWRHERO 11S(Dummy）</t>
  </si>
  <si>
    <t>ZB2016D-05</t>
  </si>
  <si>
    <t>107-20160405</t>
  </si>
  <si>
    <t>FW102300HK</t>
  </si>
  <si>
    <t>CL2019B-06</t>
  </si>
  <si>
    <t>HK</t>
  </si>
  <si>
    <t>109-20190206</t>
  </si>
  <si>
    <t>FW150600TW</t>
  </si>
  <si>
    <t>CL2020F-03</t>
  </si>
  <si>
    <t>109-20200603</t>
  </si>
  <si>
    <t>FW102200TW</t>
  </si>
  <si>
    <t>CL2019E-05</t>
  </si>
  <si>
    <t>109-20190505</t>
  </si>
  <si>
    <t>FW051200TW</t>
  </si>
  <si>
    <t>CL1879B-09</t>
  </si>
  <si>
    <t>109-18790209</t>
  </si>
  <si>
    <t>FW102700TH</t>
  </si>
  <si>
    <t>CL2019B-08</t>
  </si>
  <si>
    <t>109-20190208</t>
  </si>
  <si>
    <t>VS151200UK</t>
  </si>
  <si>
    <t>ZB2052M-01</t>
  </si>
  <si>
    <t>107-20521301</t>
  </si>
  <si>
    <t>VS150800US</t>
  </si>
  <si>
    <t>ZB2052G-01</t>
  </si>
  <si>
    <t>107-20520701</t>
  </si>
  <si>
    <t>VS150400US</t>
  </si>
  <si>
    <t>ZB2052A-01</t>
  </si>
  <si>
    <t>107-20520101</t>
  </si>
  <si>
    <t>FW102400UK</t>
  </si>
  <si>
    <t>CL2019F-06</t>
  </si>
  <si>
    <t>109-20190606</t>
  </si>
  <si>
    <t>FW150700US</t>
  </si>
  <si>
    <t>CL2020F-04</t>
  </si>
  <si>
    <t>109-20200604</t>
  </si>
  <si>
    <t>CW101300UK</t>
  </si>
  <si>
    <t>CL2043E-02</t>
  </si>
  <si>
    <t>108-20430502</t>
  </si>
  <si>
    <t>CW010600UK</t>
  </si>
  <si>
    <t>CL2043C-02</t>
  </si>
  <si>
    <t>108-20430302</t>
  </si>
  <si>
    <t>CW101200UK</t>
  </si>
  <si>
    <t>CL2043B-02</t>
  </si>
  <si>
    <t>108-20430202</t>
  </si>
  <si>
    <t>VS122200IN</t>
  </si>
  <si>
    <t>ZB1873V-05</t>
  </si>
  <si>
    <t>107-18732205</t>
  </si>
  <si>
    <t>VS100800US</t>
  </si>
  <si>
    <t>PURE ONE X Dual</t>
  </si>
  <si>
    <t>ZB1979F-01</t>
  </si>
  <si>
    <t>107-19790601</t>
  </si>
  <si>
    <t>VS101300US</t>
  </si>
  <si>
    <t>ZB1979F-03</t>
  </si>
  <si>
    <t>107-19790603</t>
  </si>
  <si>
    <t>VS100900US</t>
  </si>
  <si>
    <t>ZB1979F-02</t>
  </si>
  <si>
    <t>107-19790602</t>
  </si>
  <si>
    <t>FW150500PH</t>
  </si>
  <si>
    <t>CL2020H-08</t>
  </si>
  <si>
    <t>109-20200808</t>
  </si>
  <si>
    <t>VS111700US</t>
  </si>
  <si>
    <t>ZB1965G-01</t>
  </si>
  <si>
    <t>107-19650701</t>
  </si>
  <si>
    <t>FW051100PH</t>
  </si>
  <si>
    <t>CL1879B-08</t>
  </si>
  <si>
    <t>109-18790208</t>
  </si>
  <si>
    <t>FW030300AU</t>
  </si>
  <si>
    <t>CL1879E-04</t>
  </si>
  <si>
    <t>109-18790504</t>
  </si>
  <si>
    <t>FW100600UK</t>
  </si>
  <si>
    <t>CL2019B-02</t>
  </si>
  <si>
    <t>109-20190202</t>
  </si>
  <si>
    <t>FW011000CL</t>
  </si>
  <si>
    <t>CL2041B-02</t>
  </si>
  <si>
    <t>CL</t>
  </si>
  <si>
    <t>109-20410202</t>
  </si>
  <si>
    <t>VA114500US</t>
  </si>
  <si>
    <t>PWRHERO 11S</t>
  </si>
  <si>
    <t>ZB2016D-01</t>
  </si>
  <si>
    <t>107-20160401</t>
  </si>
  <si>
    <t>VA116100CL</t>
  </si>
  <si>
    <t>ZB2016A-05</t>
  </si>
  <si>
    <t>107-20160105</t>
  </si>
  <si>
    <t>VA116300US</t>
  </si>
  <si>
    <t>A11 Essentials</t>
  </si>
  <si>
    <t>ZB2016-08</t>
  </si>
  <si>
    <t>107-20160008</t>
  </si>
  <si>
    <t>FW040500US</t>
  </si>
  <si>
    <t>iFloor 3 Breeze Complete</t>
  </si>
  <si>
    <t>CL2011A-02</t>
  </si>
  <si>
    <t>109-20110102</t>
  </si>
  <si>
    <t>FW030700TR</t>
  </si>
  <si>
    <t>CL1879E-06</t>
  </si>
  <si>
    <t>TR</t>
  </si>
  <si>
    <t>109-18790506</t>
  </si>
  <si>
    <t>CW100300US</t>
  </si>
  <si>
    <t>CL2043D-01</t>
  </si>
  <si>
    <t>108-20430401</t>
  </si>
  <si>
    <t>SW100800AU</t>
  </si>
  <si>
    <t>CL2029G-01</t>
  </si>
  <si>
    <t>109-20290701</t>
  </si>
  <si>
    <t>SW100500UK</t>
  </si>
  <si>
    <t>CL2029F-02</t>
  </si>
  <si>
    <t>109-20290602</t>
  </si>
  <si>
    <t>FW010800US</t>
  </si>
  <si>
    <t>CL2041-05</t>
  </si>
  <si>
    <t>109-20410005</t>
  </si>
  <si>
    <t>SW100400US</t>
  </si>
  <si>
    <t>CL2029E-01</t>
  </si>
  <si>
    <t>109-20290501</t>
  </si>
  <si>
    <t>FW051000TR</t>
  </si>
  <si>
    <t>CL1879-11</t>
  </si>
  <si>
    <t>109-18790011</t>
  </si>
  <si>
    <t>VA115400US</t>
  </si>
  <si>
    <t>ZB2016-06</t>
  </si>
  <si>
    <t>107-20160006</t>
  </si>
  <si>
    <t>VA102500US</t>
  </si>
  <si>
    <t>ZB1756W-03</t>
  </si>
  <si>
    <t>107-17562303</t>
  </si>
  <si>
    <t>VA102300US</t>
  </si>
  <si>
    <t>ZB1756W-01</t>
  </si>
  <si>
    <t>107-17562301</t>
  </si>
  <si>
    <t>CW010800US</t>
  </si>
  <si>
    <t>CL2043A-02</t>
  </si>
  <si>
    <t>108-20430102</t>
  </si>
  <si>
    <t>CW010100US</t>
  </si>
  <si>
    <t>iCarpet Complete</t>
  </si>
  <si>
    <t>CL2043A-01</t>
  </si>
  <si>
    <t>108-20430101</t>
  </si>
  <si>
    <t>VS111900US</t>
  </si>
  <si>
    <t>PURE ONE S11 Ultra</t>
  </si>
  <si>
    <t>ZB1965E-01</t>
  </si>
  <si>
    <t>107-19650501</t>
  </si>
  <si>
    <t>VS112000US</t>
  </si>
  <si>
    <t>PURE ONE S11 Dual</t>
  </si>
  <si>
    <t>ZB1965E-02</t>
  </si>
  <si>
    <t>107-19650502</t>
  </si>
  <si>
    <t>CW101100AU</t>
  </si>
  <si>
    <t>CL2043H-01</t>
  </si>
  <si>
    <t>108-20430801</t>
  </si>
  <si>
    <t>CW101500US</t>
  </si>
  <si>
    <t>Carpet One Complete</t>
  </si>
  <si>
    <t>CL2043-02</t>
  </si>
  <si>
    <t>108-20430002</t>
  </si>
  <si>
    <t>FW102000US</t>
  </si>
  <si>
    <t>CL2019E-04</t>
  </si>
  <si>
    <t>109-20190504</t>
  </si>
  <si>
    <t>FW050500US</t>
  </si>
  <si>
    <t>Floor One S3 + Pure One Mini S4 Power Cleaning Kit</t>
  </si>
  <si>
    <t>CL1879B-05</t>
  </si>
  <si>
    <t>109-18790205</t>
  </si>
  <si>
    <t>FW050600US</t>
  </si>
  <si>
    <t>CL1879B-06</t>
  </si>
  <si>
    <t>109-18790206</t>
  </si>
  <si>
    <t>FW101900US</t>
  </si>
  <si>
    <t>CL2019E-03</t>
  </si>
  <si>
    <t>109-20190503</t>
  </si>
  <si>
    <t>CW101400US</t>
  </si>
  <si>
    <t>CL2043-01</t>
  </si>
  <si>
    <t>108-20430001</t>
  </si>
  <si>
    <t>FW100800ID</t>
  </si>
  <si>
    <t>CL2019B-04</t>
  </si>
  <si>
    <t>109-20190204</t>
  </si>
  <si>
    <t>FW030400US</t>
  </si>
  <si>
    <t>iFloor 3 Ultra</t>
  </si>
  <si>
    <t>CL1879D-05</t>
  </si>
  <si>
    <t>109-18790405</t>
  </si>
  <si>
    <t>FW030500US</t>
  </si>
  <si>
    <t>CL1879D-06</t>
  </si>
  <si>
    <t>109-18790406</t>
  </si>
  <si>
    <t>FW150100ID</t>
  </si>
  <si>
    <t>CL2020H-03</t>
  </si>
  <si>
    <t>109-20200803</t>
  </si>
  <si>
    <t>CW010500AU</t>
  </si>
  <si>
    <t>CL2043F-01</t>
  </si>
  <si>
    <t>108-20430601</t>
  </si>
  <si>
    <t>FW040400MY</t>
  </si>
  <si>
    <t>CL2011D-05</t>
  </si>
  <si>
    <t>109-20110405</t>
  </si>
  <si>
    <t>FW050300IN</t>
  </si>
  <si>
    <t>CL1879-07</t>
  </si>
  <si>
    <t>109-18790007</t>
  </si>
  <si>
    <t>CL2041A-02</t>
  </si>
  <si>
    <t>109-20410102</t>
  </si>
  <si>
    <t>FW040300IL</t>
  </si>
  <si>
    <t>CL2011D-04</t>
  </si>
  <si>
    <t>109-20110404</t>
  </si>
  <si>
    <t>FW101500AU</t>
  </si>
  <si>
    <t>CL2019H-01</t>
  </si>
  <si>
    <t>109-20190801</t>
  </si>
  <si>
    <t>VA113600AU</t>
  </si>
  <si>
    <t>ZB1769M-02</t>
  </si>
  <si>
    <t>107-17691302</t>
  </si>
  <si>
    <t>FW101300MY</t>
  </si>
  <si>
    <t>CL2019F-04</t>
  </si>
  <si>
    <t>109-20190604</t>
  </si>
  <si>
    <t>VS111500TH</t>
  </si>
  <si>
    <t>ZB1965-09</t>
  </si>
  <si>
    <t>107-19650009</t>
  </si>
  <si>
    <t>VA113500JP</t>
  </si>
  <si>
    <t>A11 Danimo</t>
  </si>
  <si>
    <t>ZB1769I-02</t>
  </si>
  <si>
    <t>107-17690902</t>
  </si>
  <si>
    <t>VS100400VN</t>
  </si>
  <si>
    <t>ZB1979D-02</t>
  </si>
  <si>
    <t>107-19790402</t>
  </si>
  <si>
    <t>FW010600VN</t>
  </si>
  <si>
    <t>CL2041B-01</t>
  </si>
  <si>
    <t>109-20410201</t>
  </si>
  <si>
    <t>FW150100CA</t>
  </si>
  <si>
    <t>CL2020F-02</t>
  </si>
  <si>
    <t>109-20200602</t>
  </si>
  <si>
    <t>VS040200ID</t>
  </si>
  <si>
    <t>ZB1980H-03</t>
  </si>
  <si>
    <t>ID,VN</t>
  </si>
  <si>
    <t>107-19800803</t>
  </si>
  <si>
    <t>FW040200ID</t>
  </si>
  <si>
    <t>CL2011D-03</t>
  </si>
  <si>
    <t>109-20110403</t>
  </si>
  <si>
    <t>VS111400UK</t>
  </si>
  <si>
    <t>ZB1965-08</t>
  </si>
  <si>
    <t>107-19650008</t>
  </si>
  <si>
    <t>VA111000JP</t>
  </si>
  <si>
    <t>ZB1769V-02</t>
  </si>
  <si>
    <t>107-17692202</t>
  </si>
  <si>
    <t>HD050100CA</t>
  </si>
  <si>
    <t>CD1960B-04</t>
  </si>
  <si>
    <t>111-19600204</t>
  </si>
  <si>
    <t>VS121000JP</t>
  </si>
  <si>
    <t>ZB1873E-01</t>
  </si>
  <si>
    <t>107-18730501</t>
  </si>
  <si>
    <t>FW007600US</t>
  </si>
  <si>
    <t>CL2011F-01</t>
  </si>
  <si>
    <t>109-20110601</t>
  </si>
  <si>
    <t>FW200300US</t>
  </si>
  <si>
    <t>CL2123B-01</t>
  </si>
  <si>
    <t>109-21230201</t>
  </si>
  <si>
    <t>VA116800AU</t>
  </si>
  <si>
    <t>ZB1769Z-01</t>
  </si>
  <si>
    <t>107-17692601</t>
  </si>
  <si>
    <t>VS171100US</t>
  </si>
  <si>
    <t>ZB2201H-01</t>
  </si>
  <si>
    <t>107-22010801</t>
  </si>
  <si>
    <t>VS120200US</t>
  </si>
  <si>
    <t>ZB1873S-01</t>
  </si>
  <si>
    <t>107-18731901</t>
  </si>
  <si>
    <t>A10JP0A01</t>
  </si>
  <si>
    <t>A10 Master</t>
  </si>
  <si>
    <t>ZB1756V-02</t>
  </si>
  <si>
    <t>Cherry Pink</t>
  </si>
  <si>
    <t>107-17562202</t>
  </si>
  <si>
    <t>HD050100UK</t>
  </si>
  <si>
    <t>CD1960D-04</t>
  </si>
  <si>
    <t>111-19600404</t>
  </si>
  <si>
    <t>VS160100US</t>
  </si>
  <si>
    <t>ZB2201C-01</t>
  </si>
  <si>
    <t>107-22010301</t>
  </si>
  <si>
    <t>VS152500AU</t>
  </si>
  <si>
    <t>ZB2052L-01</t>
  </si>
  <si>
    <t>107-20521201</t>
  </si>
  <si>
    <t>SC010100US</t>
  </si>
  <si>
    <t>CL2138A-01</t>
  </si>
  <si>
    <t>108-21380101</t>
  </si>
  <si>
    <t>SC100100US</t>
  </si>
  <si>
    <t>CL2138-01</t>
  </si>
  <si>
    <t>108-21380001</t>
  </si>
  <si>
    <t>CW011100AU</t>
  </si>
  <si>
    <t>CL2043F-02</t>
  </si>
  <si>
    <t>108-20430602</t>
  </si>
  <si>
    <t>VS152900US</t>
  </si>
  <si>
    <t>ZB2052S-01</t>
  </si>
  <si>
    <t>107-20521901</t>
  </si>
  <si>
    <t>PURE ONE S15</t>
  </si>
  <si>
    <t>VS1A0300DE</t>
  </si>
  <si>
    <t>ZB2225A-01</t>
  </si>
  <si>
    <t>107-22250101</t>
  </si>
  <si>
    <t>VS1B0100US</t>
  </si>
  <si>
    <t>PURE ONE STATION FURFREE</t>
  </si>
  <si>
    <t>ZB2225C-01</t>
  </si>
  <si>
    <t>BLACK/BLUE</t>
  </si>
  <si>
    <t>107-22250301</t>
  </si>
  <si>
    <t>PURE ONE STATION PET</t>
  </si>
  <si>
    <t>ZB2225D-01</t>
  </si>
  <si>
    <t>107-22250401</t>
  </si>
  <si>
    <t>VA117000US</t>
  </si>
  <si>
    <t>PWRHERO 11 ZT</t>
  </si>
  <si>
    <t>ZB2016F-07</t>
  </si>
  <si>
    <t>Coffee</t>
  </si>
  <si>
    <t>107-20160607</t>
  </si>
  <si>
    <t>VS180100US</t>
  </si>
  <si>
    <t>S10 ZT</t>
  </si>
  <si>
    <t>ZB2210A-01</t>
  </si>
  <si>
    <t>107-22100101</t>
  </si>
  <si>
    <t>VS113300US</t>
  </si>
  <si>
    <t>PURE ONE S11 ZT</t>
  </si>
  <si>
    <t>ZB1965G-02</t>
  </si>
  <si>
    <t xml:space="preserve">Dark Grey   </t>
  </si>
  <si>
    <t>107-19650702</t>
  </si>
  <si>
    <t>VA150100US</t>
  </si>
  <si>
    <t>A10-D Plus</t>
  </si>
  <si>
    <t>ZB1756O-01</t>
  </si>
  <si>
    <t>107-17561501</t>
  </si>
  <si>
    <t>VS1A0100US</t>
  </si>
  <si>
    <t>ZB2225-01</t>
  </si>
  <si>
    <t>107-22250001</t>
  </si>
  <si>
    <t>HB100100US</t>
  </si>
  <si>
    <t>BA2013F-01</t>
  </si>
  <si>
    <t>112-20130601</t>
  </si>
  <si>
    <t>A11US0A10</t>
  </si>
  <si>
    <t>ZB1769D-01</t>
  </si>
  <si>
    <t>107-17690401</t>
  </si>
  <si>
    <t>VA10US0000</t>
  </si>
  <si>
    <t>ZB1756R-01</t>
  </si>
  <si>
    <t>107-17561801</t>
  </si>
  <si>
    <t>VA110000JP</t>
  </si>
  <si>
    <t>ZB1769V-01</t>
  </si>
  <si>
    <t>107-17692201</t>
  </si>
  <si>
    <t>A11US0A11</t>
  </si>
  <si>
    <t>ZB1769D-02</t>
  </si>
  <si>
    <t>107-17690402</t>
  </si>
  <si>
    <t>VA110000UK</t>
  </si>
  <si>
    <t>ZB1769U-03</t>
  </si>
  <si>
    <t>107-17692103</t>
  </si>
  <si>
    <t>HB100100JP</t>
  </si>
  <si>
    <t>Stiya One</t>
  </si>
  <si>
    <t>BA2013H-01</t>
  </si>
  <si>
    <t>112-20130801</t>
  </si>
  <si>
    <t>A11UK0A10</t>
  </si>
  <si>
    <t>ZB1769U-04</t>
  </si>
  <si>
    <t>107-17692104</t>
  </si>
  <si>
    <t>A11CA0A10</t>
  </si>
  <si>
    <t>ZB1769D-03</t>
  </si>
  <si>
    <t>107-17690403</t>
  </si>
  <si>
    <t>A11CA0A11</t>
  </si>
  <si>
    <t>ZB1769D-04</t>
  </si>
  <si>
    <t>107-17690404</t>
  </si>
  <si>
    <t>USIFL1GRY</t>
  </si>
  <si>
    <t>CL1762B-01</t>
  </si>
  <si>
    <t>109-17620201</t>
  </si>
  <si>
    <t>iF1US0A00</t>
  </si>
  <si>
    <t>CL1762U-01</t>
  </si>
  <si>
    <t>109-17622101</t>
  </si>
  <si>
    <t>USA101BLU</t>
  </si>
  <si>
    <t>ZB1756B-01</t>
  </si>
  <si>
    <t>107-17560201</t>
  </si>
  <si>
    <t>USA102ORA</t>
  </si>
  <si>
    <t>ZB1756B-02</t>
  </si>
  <si>
    <t>Orange</t>
  </si>
  <si>
    <t>107-17560202</t>
  </si>
  <si>
    <t>CAA101BLU</t>
  </si>
  <si>
    <t>ZB1756B-03</t>
  </si>
  <si>
    <t>107-17560203</t>
  </si>
  <si>
    <t>CAA102ORA</t>
  </si>
  <si>
    <t>ZB1756B-04</t>
  </si>
  <si>
    <t>107-17560204</t>
  </si>
  <si>
    <t>USA102GRY</t>
  </si>
  <si>
    <t>ZB1756B-09</t>
  </si>
  <si>
    <t>107-17560209</t>
  </si>
  <si>
    <t>JPA102PIN</t>
  </si>
  <si>
    <t>ZB1756C-02</t>
  </si>
  <si>
    <t>Pink</t>
  </si>
  <si>
    <t>107-17560302</t>
  </si>
  <si>
    <t>UKA102BLU</t>
  </si>
  <si>
    <t>ZB1756G-01</t>
  </si>
  <si>
    <t>107-17560701</t>
  </si>
  <si>
    <t>UKA101BLU</t>
  </si>
  <si>
    <t>ZB1756G-03</t>
  </si>
  <si>
    <t>107-17560703</t>
  </si>
  <si>
    <t>A10US0A02</t>
  </si>
  <si>
    <t>ZB1756R-02</t>
  </si>
  <si>
    <t>107-17561802</t>
  </si>
  <si>
    <t>A10US0A01</t>
  </si>
  <si>
    <t>ZB1756R-03</t>
  </si>
  <si>
    <t>107-17561803</t>
  </si>
  <si>
    <t>UKA111MOO</t>
  </si>
  <si>
    <t>ZB1769-01</t>
  </si>
  <si>
    <t>107-17690001</t>
  </si>
  <si>
    <t>UKA112EME</t>
  </si>
  <si>
    <t>ZB1769-02</t>
  </si>
  <si>
    <t>107-17690002</t>
  </si>
  <si>
    <t>EUA111MOO</t>
  </si>
  <si>
    <t>ZB1769-03</t>
  </si>
  <si>
    <t>107-17690003</t>
  </si>
  <si>
    <t>EUA112EME</t>
  </si>
  <si>
    <t>ZB1769-04</t>
  </si>
  <si>
    <t>107-17690004</t>
  </si>
  <si>
    <t>USA111MOO</t>
  </si>
  <si>
    <t>ZB1769B-01</t>
  </si>
  <si>
    <t>107-17690201</t>
  </si>
  <si>
    <t>USA111MO1</t>
  </si>
  <si>
    <t>ZB1769B-03</t>
  </si>
  <si>
    <t>107-17690203</t>
  </si>
  <si>
    <t>CAA111MOO</t>
  </si>
  <si>
    <t>ZB1769B-05</t>
  </si>
  <si>
    <t>107-17690205</t>
  </si>
  <si>
    <t>CAA112EME</t>
  </si>
  <si>
    <t>ZB1769B-06</t>
  </si>
  <si>
    <t>107-17690206</t>
  </si>
  <si>
    <t>A11US0A00</t>
  </si>
  <si>
    <t>ZB1769R-01</t>
  </si>
  <si>
    <t>107-17691801</t>
  </si>
  <si>
    <t>A11US0A01</t>
  </si>
  <si>
    <t>ZB1769R-02</t>
  </si>
  <si>
    <t>107-17691802</t>
  </si>
  <si>
    <t>USS122BLK</t>
  </si>
  <si>
    <t>ZB1873B-01</t>
  </si>
  <si>
    <t>107-18730201</t>
  </si>
  <si>
    <t>USS123GRY</t>
  </si>
  <si>
    <t>ZB1873B-02</t>
  </si>
  <si>
    <t>107-18730202</t>
  </si>
  <si>
    <t>S12CA0A10</t>
  </si>
  <si>
    <t>ZB1873B-03</t>
  </si>
  <si>
    <t>107-18730203</t>
  </si>
  <si>
    <t>USS121BLU</t>
  </si>
  <si>
    <t>ZB1873D-01</t>
  </si>
  <si>
    <t>107-18730401</t>
  </si>
  <si>
    <t>UKS122BLK</t>
  </si>
  <si>
    <t>ZB1873G-01</t>
  </si>
  <si>
    <t>107-18730701</t>
  </si>
  <si>
    <t>EUS123GRY</t>
  </si>
  <si>
    <t>ZB1873G-03</t>
  </si>
  <si>
    <t>107-18730703</t>
  </si>
  <si>
    <t>TS100100US</t>
  </si>
  <si>
    <t>KA2121A-01</t>
  </si>
  <si>
    <t>116-21210101</t>
  </si>
  <si>
    <t>EUS122BLK</t>
  </si>
  <si>
    <t>ZB1873G-02</t>
  </si>
  <si>
    <t>107-18730702</t>
  </si>
  <si>
    <t>iF1CA0A00</t>
  </si>
  <si>
    <t>CL1762U-02</t>
  </si>
  <si>
    <t>109-17622102</t>
  </si>
  <si>
    <t>USA102BLU</t>
  </si>
  <si>
    <t>ZB1756B-05</t>
  </si>
  <si>
    <t>107-17560205</t>
  </si>
  <si>
    <t>JPA102BLU</t>
  </si>
  <si>
    <t>ZB1756C-01</t>
  </si>
  <si>
    <t>107-17560301</t>
  </si>
  <si>
    <t>JPA103GRY</t>
  </si>
  <si>
    <t>ZB1756C-03</t>
  </si>
  <si>
    <t>107-17560303</t>
  </si>
  <si>
    <t>EUA102BLU</t>
  </si>
  <si>
    <t>ZB1756G-02</t>
  </si>
  <si>
    <t>107-17560702</t>
  </si>
  <si>
    <t>USA112EME</t>
  </si>
  <si>
    <t>ZB1769B-02</t>
  </si>
  <si>
    <t>107-17690202</t>
  </si>
  <si>
    <t>USA114EME</t>
  </si>
  <si>
    <t>ZB1769B-04</t>
  </si>
  <si>
    <t>107-17690204</t>
  </si>
  <si>
    <t>JPA111MOO</t>
  </si>
  <si>
    <t>ZB1769C-01</t>
  </si>
  <si>
    <t>107-17690301</t>
  </si>
  <si>
    <t>JPA112EME</t>
  </si>
  <si>
    <t>ZB1769C-02</t>
  </si>
  <si>
    <t>107-17690302</t>
  </si>
  <si>
    <t>FW103000US</t>
  </si>
  <si>
    <t>CL2019P-01</t>
  </si>
  <si>
    <t>109-20191601</t>
  </si>
  <si>
    <t>FW103200US</t>
  </si>
  <si>
    <t>CL2019Q-01</t>
  </si>
  <si>
    <t>109-20191701</t>
  </si>
  <si>
    <t>VA150300US</t>
  </si>
  <si>
    <t>A10-D PLUS Dummy</t>
  </si>
  <si>
    <t>ZB1756O-04</t>
  </si>
  <si>
    <t>PURPLE</t>
  </si>
  <si>
    <t>107-17561504</t>
  </si>
  <si>
    <t>VS180200US</t>
  </si>
  <si>
    <t xml:space="preserve"> S10 ZT DUMMY</t>
  </si>
  <si>
    <t>ZB2210A-02</t>
  </si>
  <si>
    <t>107-22100102</t>
  </si>
  <si>
    <t>VA117100US</t>
  </si>
  <si>
    <t>PWRHERO 11 ZT Dummy</t>
  </si>
  <si>
    <t>ZB2016F-08</t>
  </si>
  <si>
    <t>107-20160608</t>
  </si>
  <si>
    <t>VS113400US</t>
  </si>
  <si>
    <t>PURE ONE S11 ZT(Dummy)</t>
  </si>
  <si>
    <t>ZB1965G-03</t>
  </si>
  <si>
    <t>107-19650703</t>
  </si>
  <si>
    <t>VS171300MY</t>
  </si>
  <si>
    <t>ZB2201I-01</t>
  </si>
  <si>
    <t>WHITE</t>
  </si>
  <si>
    <t>107-22010901</t>
  </si>
  <si>
    <t>VS161100ID</t>
  </si>
  <si>
    <t>ZB2201J-01</t>
  </si>
  <si>
    <t>107-22011001</t>
  </si>
  <si>
    <t>VS161300TH</t>
  </si>
  <si>
    <t>ZB2201K-01</t>
  </si>
  <si>
    <t>107-22011101</t>
  </si>
  <si>
    <t>SW110500AU</t>
  </si>
  <si>
    <t>CL2203C-01</t>
  </si>
  <si>
    <t>109-22030301</t>
  </si>
  <si>
    <t>SW110100US</t>
  </si>
  <si>
    <t>CL2203A-01</t>
  </si>
  <si>
    <t>109-22030101</t>
  </si>
  <si>
    <t>FW200800ID</t>
  </si>
  <si>
    <t>CL2123D-02</t>
  </si>
  <si>
    <t>109-21230402</t>
  </si>
  <si>
    <t>FW011500ID</t>
  </si>
  <si>
    <t>CL2041B-05</t>
  </si>
  <si>
    <t>109-20410205</t>
  </si>
  <si>
    <t>FW200900TH</t>
  </si>
  <si>
    <t>CL2123D-03</t>
  </si>
  <si>
    <t>109-21230403</t>
  </si>
  <si>
    <t>FW201100MY</t>
  </si>
  <si>
    <t>CL2123K-01</t>
  </si>
  <si>
    <t>109-21231101</t>
  </si>
  <si>
    <t>VA150400CA</t>
  </si>
  <si>
    <t>ZB1756O-05</t>
  </si>
  <si>
    <t>107-17561505</t>
  </si>
  <si>
    <t>FW104000VN</t>
  </si>
  <si>
    <t>CL2019V-01</t>
  </si>
  <si>
    <t>109-20192201</t>
  </si>
  <si>
    <t>VS154200RU</t>
  </si>
  <si>
    <t>PURE ONE S15 ESSENTIALS</t>
  </si>
  <si>
    <t>ZB2052V-01</t>
  </si>
  <si>
    <t>107-20522201</t>
  </si>
  <si>
    <t>VS161500RU</t>
  </si>
  <si>
    <t>ZB2201L-01</t>
  </si>
  <si>
    <t>107-22011201</t>
  </si>
  <si>
    <t>FW041100RU</t>
  </si>
  <si>
    <t>CL2011H-01</t>
  </si>
  <si>
    <t>109-20110801</t>
  </si>
  <si>
    <t>VS161700HK</t>
  </si>
  <si>
    <t>ZB2201M-01</t>
  </si>
  <si>
    <t>107-22011301</t>
  </si>
  <si>
    <t>VS161800IN</t>
  </si>
  <si>
    <t>ZB2201M-02</t>
  </si>
  <si>
    <t>107-22011302</t>
  </si>
  <si>
    <t>FW201400AU</t>
  </si>
  <si>
    <t>CL2123L-01</t>
  </si>
  <si>
    <t>109-21231201</t>
  </si>
  <si>
    <t>FW007900US</t>
  </si>
  <si>
    <t>Floor One S2 Plus Dummy</t>
  </si>
  <si>
    <t>CL2011E-04</t>
  </si>
  <si>
    <t>109-20110504</t>
  </si>
  <si>
    <t>FW210600ID</t>
  </si>
  <si>
    <t>CL2221C-01</t>
  </si>
  <si>
    <t>109-22210301</t>
  </si>
  <si>
    <t>FW011800US</t>
  </si>
  <si>
    <t>iFloor 2 Max</t>
  </si>
  <si>
    <t>CL2041D-01</t>
  </si>
  <si>
    <t>109-20410401</t>
  </si>
  <si>
    <t>FW110300US</t>
  </si>
  <si>
    <t>Floor One S6 Extreme Pro</t>
  </si>
  <si>
    <t>CL2223C-02</t>
  </si>
  <si>
    <t>109-22230302</t>
  </si>
  <si>
    <t>FW007800US</t>
  </si>
  <si>
    <t>Floor One S2 Plus</t>
  </si>
  <si>
    <t>CL2011E-03</t>
  </si>
  <si>
    <t>109-20110503</t>
  </si>
  <si>
    <t>FW110500US</t>
  </si>
  <si>
    <t>CL2223D-01</t>
  </si>
  <si>
    <t>109-22230401</t>
  </si>
  <si>
    <t>FW051700US</t>
  </si>
  <si>
    <t>Floor One S3 Pro</t>
  </si>
  <si>
    <t>CL1879B-12</t>
  </si>
  <si>
    <t>109-18790212</t>
  </si>
  <si>
    <t>FW051800US</t>
  </si>
  <si>
    <t>CL1879B-13</t>
  </si>
  <si>
    <t>109-18790213</t>
  </si>
  <si>
    <t>FW111100SG</t>
  </si>
  <si>
    <t>CL2223H-01</t>
  </si>
  <si>
    <t>109-22230801</t>
  </si>
  <si>
    <t>FW111300ID</t>
  </si>
  <si>
    <t>CL2223H-03</t>
  </si>
  <si>
    <t>109-22230803</t>
  </si>
  <si>
    <t>VA090100US</t>
  </si>
  <si>
    <t>LiteVak</t>
  </si>
  <si>
    <t>ZB1758L-01</t>
  </si>
  <si>
    <t>107-17581201</t>
  </si>
  <si>
    <t>Floor One S7 Steam Plus</t>
  </si>
  <si>
    <t>FW111400US</t>
  </si>
  <si>
    <t>Floor One S6 Extreme Pro Dummy</t>
  </si>
  <si>
    <t>CL2223C-03</t>
  </si>
  <si>
    <t>109-22230303</t>
  </si>
  <si>
    <t>FW104100CA</t>
  </si>
  <si>
    <t>Floor One S5 Ultra</t>
  </si>
  <si>
    <t>CL2019P-03</t>
  </si>
  <si>
    <t>109-20191603</t>
  </si>
  <si>
    <t>FW012100US</t>
  </si>
  <si>
    <t>iFloor 2 Blue</t>
  </si>
  <si>
    <t>CL2041D-02</t>
  </si>
  <si>
    <t>109-20410402</t>
  </si>
  <si>
    <t>SC100900SG</t>
  </si>
  <si>
    <t>CL2138O-01</t>
  </si>
  <si>
    <t>108-21381501</t>
  </si>
  <si>
    <t>FW201500IL</t>
  </si>
  <si>
    <t>CL2123K-02</t>
  </si>
  <si>
    <t>109-21231102</t>
  </si>
  <si>
    <t>FW111700AU</t>
  </si>
  <si>
    <t>CL2223K-01</t>
  </si>
  <si>
    <t>109-22231101</t>
  </si>
  <si>
    <t>VS113500UK</t>
  </si>
  <si>
    <t>PURE ONE S11 SPARTAN</t>
  </si>
  <si>
    <t>ZB1965-10</t>
  </si>
  <si>
    <t>107-19650010</t>
  </si>
  <si>
    <t>VS162100UK</t>
  </si>
  <si>
    <t>ZB2201O-01</t>
  </si>
  <si>
    <t>107-22011501</t>
  </si>
  <si>
    <t>VS154300UK</t>
  </si>
  <si>
    <t>ZB2052I-02</t>
  </si>
  <si>
    <t>107-20520902</t>
  </si>
  <si>
    <t>FW111500FR</t>
  </si>
  <si>
    <t>Floor One S6 Pet</t>
  </si>
  <si>
    <t>CL2223E-02</t>
  </si>
  <si>
    <t>blue</t>
  </si>
  <si>
    <t>109-22230502</t>
  </si>
  <si>
    <t>FW250100US</t>
  </si>
  <si>
    <t>Floor One S7 Combo</t>
  </si>
  <si>
    <t>CL2220A-01</t>
  </si>
  <si>
    <t>109-22200101</t>
  </si>
  <si>
    <t>FW250300DE</t>
  </si>
  <si>
    <t>CL2220B-01</t>
  </si>
  <si>
    <t>109-22200201</t>
  </si>
  <si>
    <t>FW111800AU</t>
  </si>
  <si>
    <t>Floor One S6 Extreme</t>
  </si>
  <si>
    <t>CL2223K-02</t>
  </si>
  <si>
    <t>109-22231102</t>
  </si>
  <si>
    <t>FW112000AU</t>
  </si>
  <si>
    <t>Floor One S6 Pro Extreme</t>
  </si>
  <si>
    <t>CL2223L-01</t>
  </si>
  <si>
    <t>109-22231201</t>
  </si>
  <si>
    <t>FW012400SA</t>
  </si>
  <si>
    <t>CL2041F-01</t>
  </si>
  <si>
    <t>AE</t>
  </si>
  <si>
    <t>109-20410601</t>
  </si>
  <si>
    <t>CW101800SA</t>
  </si>
  <si>
    <t>CL2043K-01</t>
  </si>
  <si>
    <t>108-20431101</t>
  </si>
  <si>
    <t>CW011500SA</t>
  </si>
  <si>
    <t>CL2043J-01</t>
  </si>
  <si>
    <t>108-20431001</t>
  </si>
  <si>
    <t>VS154500SA</t>
  </si>
  <si>
    <t>PURE ONE S15 Pet</t>
  </si>
  <si>
    <t>ZB2052W-01</t>
  </si>
  <si>
    <t>107-20522301</t>
  </si>
  <si>
    <t>VS162300SA</t>
  </si>
  <si>
    <t>ZB2201P-01</t>
  </si>
  <si>
    <t>107-22011601</t>
  </si>
  <si>
    <t>FW104300SA</t>
  </si>
  <si>
    <t>CL2019W-01</t>
  </si>
  <si>
    <t>109-20192301</t>
  </si>
  <si>
    <t>FW052000SA</t>
  </si>
  <si>
    <t xml:space="preserve">Floor One S3 Breeze </t>
  </si>
  <si>
    <t>CL1879S-01</t>
  </si>
  <si>
    <t>109-18791901</t>
  </si>
  <si>
    <t>FW041300SA</t>
  </si>
  <si>
    <t>Ifloor 3 breeze</t>
  </si>
  <si>
    <t>CL2011I-01</t>
  </si>
  <si>
    <t>109-20110901</t>
  </si>
  <si>
    <t>FW012200CA</t>
  </si>
  <si>
    <t>CL2041D-03</t>
  </si>
  <si>
    <t>109-20410403</t>
  </si>
  <si>
    <t>FW112200JP</t>
  </si>
  <si>
    <t>Floor One S7 Lite</t>
  </si>
  <si>
    <t>CL2223M-01</t>
  </si>
  <si>
    <t>109-22231301</t>
  </si>
  <si>
    <t>FW201700JP</t>
  </si>
  <si>
    <t>CL2123P-01</t>
  </si>
  <si>
    <t>109-21231601</t>
  </si>
  <si>
    <t>VA105000UK</t>
  </si>
  <si>
    <t>A10 ESSENTIALS</t>
  </si>
  <si>
    <t>ZB1756P-01</t>
  </si>
  <si>
    <t>107-17561601</t>
  </si>
  <si>
    <t>9VSMB1B0000</t>
  </si>
  <si>
    <t>9VSAC1B0000</t>
  </si>
  <si>
    <t>9VSFD1B0000</t>
  </si>
  <si>
    <t>9VSDB1B0000</t>
  </si>
  <si>
    <t>9VSFI1B0000</t>
  </si>
  <si>
    <t>9VSAC1B0100</t>
  </si>
  <si>
    <t>9VSDE1B0000</t>
  </si>
  <si>
    <t>9VSUT1B0000</t>
  </si>
  <si>
    <t>9VSBP1B0000</t>
  </si>
  <si>
    <t>9VSPS1B0000</t>
  </si>
  <si>
    <t>9VSSB1B01EU</t>
  </si>
  <si>
    <t>9VSSH1B0100</t>
  </si>
  <si>
    <t>9FWRU250000</t>
  </si>
  <si>
    <t>9FWRD250000</t>
  </si>
  <si>
    <t>9FWRI250100</t>
  </si>
  <si>
    <t>9FWRI250000</t>
  </si>
  <si>
    <t>9FWRM250200</t>
  </si>
  <si>
    <t>9FWAC250000</t>
  </si>
  <si>
    <t>9FWWC250000</t>
  </si>
  <si>
    <t>9FWRW250000</t>
  </si>
  <si>
    <t>9FWRM250100</t>
  </si>
  <si>
    <t>9FWRR250000</t>
  </si>
  <si>
    <t>9FWWD250000</t>
  </si>
  <si>
    <t>9FWRH250100</t>
  </si>
  <si>
    <t>9FWRP250000</t>
  </si>
  <si>
    <t>9FWRP250100</t>
  </si>
  <si>
    <t>9FWBC250000</t>
  </si>
  <si>
    <t>9FWPB250000</t>
  </si>
  <si>
    <t>9FWPT250000</t>
  </si>
  <si>
    <t>9FWRC250000</t>
  </si>
  <si>
    <t>9FWRM250000</t>
  </si>
  <si>
    <t>9FWFD250000</t>
  </si>
  <si>
    <t>9FWUH250000</t>
  </si>
  <si>
    <t>9FWRH250000</t>
  </si>
  <si>
    <t>9FWRS250000</t>
  </si>
  <si>
    <t>9FWMB250000</t>
  </si>
  <si>
    <t>9FWPB250100</t>
  </si>
  <si>
    <t>9FWBR250000</t>
  </si>
  <si>
    <t>增加S7 Combo散件清单</t>
    <phoneticPr fontId="2" type="noConversion"/>
  </si>
  <si>
    <t>9FWRP100200</t>
  </si>
  <si>
    <t>增加S5 Pro清单</t>
    <phoneticPr fontId="2" type="noConversion"/>
  </si>
  <si>
    <t>增加新品S7 Steam清单</t>
    <phoneticPr fontId="2" type="noConversion"/>
  </si>
  <si>
    <t>增加S6 Pet清单</t>
    <phoneticPr fontId="2" type="noConversion"/>
  </si>
  <si>
    <t>增加PURE ONE STATION PET、S7 Steam Plus清单</t>
    <phoneticPr fontId="2" type="noConversion"/>
  </si>
  <si>
    <t>9VSMB111900</t>
  </si>
  <si>
    <t>9VSPT111700</t>
  </si>
  <si>
    <t>9VSDB111700</t>
  </si>
  <si>
    <t>114-22200126</t>
  </si>
  <si>
    <t>旋转接头组件</t>
  </si>
  <si>
    <t>增加欧版S11降本款（大货SKU不变）散件：主机、电池、尘桶</t>
    <phoneticPr fontId="2" type="noConversion"/>
  </si>
  <si>
    <t>增加S5系列机身信号组件（带pin针的机身导电散件）</t>
    <phoneticPr fontId="2" type="noConversion"/>
  </si>
  <si>
    <t>9CWRD100200</t>
  </si>
  <si>
    <t>9CWRP100400</t>
  </si>
  <si>
    <t>9CWRP010300</t>
  </si>
  <si>
    <t>增加地毯机降本款（大货SKU不变）散件：显示屏、PCBA</t>
    <phoneticPr fontId="2" type="noConversion"/>
  </si>
  <si>
    <t>9VSMB1A0000</t>
  </si>
  <si>
    <t>9VSFD1A0000</t>
  </si>
  <si>
    <t>9VSDB1A0000</t>
  </si>
  <si>
    <t>9VSUT1A0000</t>
  </si>
  <si>
    <t>9VSBP1A0000</t>
  </si>
  <si>
    <t>9VSSB1A01EU</t>
  </si>
  <si>
    <t>9VSSH1A0100</t>
  </si>
  <si>
    <t>GB,AE</t>
  </si>
  <si>
    <t>US,CA</t>
  </si>
  <si>
    <t>US,CA,MX</t>
  </si>
  <si>
    <t>CL2020K-02</t>
  </si>
  <si>
    <t>FW151500AU</t>
  </si>
  <si>
    <t>109-20201102</t>
  </si>
  <si>
    <t>FR,ES,UA,IT,DE,AT,CH,NL,DK,PL</t>
  </si>
  <si>
    <t>ZB2052X-01</t>
  </si>
  <si>
    <t>VS154700AU</t>
  </si>
  <si>
    <t>107-20522401</t>
  </si>
  <si>
    <t>US,NI</t>
  </si>
  <si>
    <t>ONLINE,OFFLINE</t>
  </si>
  <si>
    <t>SG,MY</t>
  </si>
  <si>
    <t>VN,TH,ID</t>
  </si>
  <si>
    <t>US,MX</t>
  </si>
  <si>
    <t>SG,MY,HK,BN</t>
  </si>
  <si>
    <t>PURE ONE STATION</t>
  </si>
  <si>
    <t>ZB2052B-06</t>
  </si>
  <si>
    <t>VS155200UK</t>
  </si>
  <si>
    <t>107-20520206</t>
  </si>
  <si>
    <t>CL1879T-01</t>
  </si>
  <si>
    <t>FW052200RU</t>
  </si>
  <si>
    <t>109-18792001</t>
  </si>
  <si>
    <t>CL2203J-01</t>
  </si>
  <si>
    <t>SW110900RU</t>
  </si>
  <si>
    <t>109-22031001</t>
  </si>
  <si>
    <t>IE,GB,AE</t>
  </si>
  <si>
    <t>US,MX,CA</t>
  </si>
  <si>
    <t>ZB2225P-01</t>
  </si>
  <si>
    <t>VS1A1200UK</t>
  </si>
  <si>
    <t>107-22251601</t>
  </si>
  <si>
    <t>TR,UA,IT,ES,FR,DE,CH,AT,NL,DK,GR</t>
  </si>
  <si>
    <t>HK,SG,MY,CN</t>
  </si>
  <si>
    <t>US,CA,NI</t>
  </si>
  <si>
    <t>ZB2052S-02</t>
  </si>
  <si>
    <t>VS154800CA</t>
  </si>
  <si>
    <t>107-20521902</t>
  </si>
  <si>
    <t>IE,GB</t>
  </si>
  <si>
    <t>CL2041G-01</t>
  </si>
  <si>
    <t>FW012600RU</t>
  </si>
  <si>
    <t>109-20410701</t>
  </si>
  <si>
    <t>iFloor 2 MAX</t>
  </si>
  <si>
    <t>SG,MY,HK</t>
  </si>
  <si>
    <t>FR,DE,NL,PL,SE,VN</t>
  </si>
  <si>
    <t xml:space="preserve">White </t>
  </si>
  <si>
    <t>DE,FR,ES,IT,NL,PL,SE</t>
  </si>
  <si>
    <t>CL1879-12</t>
  </si>
  <si>
    <t>FW052300UK</t>
  </si>
  <si>
    <t>109-18790012</t>
  </si>
  <si>
    <t>CA,US,NI</t>
  </si>
  <si>
    <t>TH,VN,MN</t>
  </si>
  <si>
    <t>ZB2225O-01</t>
  </si>
  <si>
    <t>VS1B1100UK</t>
  </si>
  <si>
    <t>107-22251501</t>
  </si>
  <si>
    <t>UA,DE,AT,CH,IT,FR,NL,PL,SE,MN</t>
  </si>
  <si>
    <t>DE,FR,IT,ES,ZA,NL,PL,SE</t>
  </si>
  <si>
    <t>ZB2225N-01</t>
  </si>
  <si>
    <t>DE,CH,AT,ES</t>
  </si>
  <si>
    <t>107-22251401</t>
  </si>
  <si>
    <t>ZB2201Q-01</t>
  </si>
  <si>
    <t>VS171700RU</t>
  </si>
  <si>
    <t>107-22011701</t>
  </si>
  <si>
    <t>CL2020H-14</t>
  </si>
  <si>
    <t>FW151400UK</t>
  </si>
  <si>
    <t>109-20200814</t>
  </si>
  <si>
    <t>CL2041B-06</t>
  </si>
  <si>
    <t>FW011600MY</t>
  </si>
  <si>
    <t>109-20410206</t>
  </si>
  <si>
    <t>BN,MY,SG,CN,HK</t>
  </si>
  <si>
    <t>US,PH</t>
  </si>
  <si>
    <t>SG,MY,BN</t>
  </si>
  <si>
    <t>US,CN</t>
  </si>
  <si>
    <t>CL2223E-03</t>
  </si>
  <si>
    <t>FW112300TR</t>
  </si>
  <si>
    <t>109-22230503</t>
  </si>
  <si>
    <t>MY,SG,HK,CN</t>
  </si>
  <si>
    <t>ZB1979G-02</t>
  </si>
  <si>
    <t>PURE ONE X PET</t>
  </si>
  <si>
    <t>VS101900UK</t>
  </si>
  <si>
    <t>107-19790702</t>
  </si>
  <si>
    <t>TR,FR,DE,CH,AT,NL,IT,ES,PL,SE</t>
  </si>
  <si>
    <t>US,MX,NI</t>
  </si>
  <si>
    <t>CA,US,MX</t>
  </si>
  <si>
    <t>CL2043L-01</t>
  </si>
  <si>
    <t>CW102000RU</t>
  </si>
  <si>
    <t>108-20431201</t>
  </si>
  <si>
    <t>US,CA,CN</t>
  </si>
  <si>
    <t>US,MX,NI,CA</t>
  </si>
  <si>
    <t>CL2041H-01</t>
  </si>
  <si>
    <t>FW012800UK</t>
  </si>
  <si>
    <t>109-20410801</t>
  </si>
  <si>
    <t>SG,MY,PH</t>
  </si>
  <si>
    <t>IT,UA,ES,TR,FR,DE,AT,CH,NL,PL,SE</t>
  </si>
  <si>
    <t>ZB2052Y-01</t>
  </si>
  <si>
    <t>VS155100RU</t>
  </si>
  <si>
    <t>107-20522501</t>
  </si>
  <si>
    <t>ID,TH,VN,MN</t>
  </si>
  <si>
    <t>IT,FR,TR,ES,DE,NL,PL,SE</t>
  </si>
  <si>
    <t>US,,CA</t>
  </si>
  <si>
    <t>GB,AE,FR</t>
  </si>
  <si>
    <t>ZB2052A-06</t>
  </si>
  <si>
    <t>PURE ONE S15 FLEX (Dummy)</t>
  </si>
  <si>
    <t>VS154900CA</t>
  </si>
  <si>
    <t>107-20520106</t>
  </si>
  <si>
    <t>White&amp;black</t>
  </si>
  <si>
    <t>9VSRH120000</t>
  </si>
  <si>
    <t>9FWPA2000US</t>
  </si>
  <si>
    <t>9FWPB020000</t>
  </si>
  <si>
    <t>9FWPA2004AU</t>
  </si>
  <si>
    <t>9FWBC200200</t>
  </si>
  <si>
    <t>9FWRM200400</t>
  </si>
  <si>
    <t>9FWRP200500</t>
  </si>
  <si>
    <t>9FWRD200200</t>
  </si>
  <si>
    <t>9FWPT200200</t>
  </si>
  <si>
    <t>9FWRM200500</t>
  </si>
  <si>
    <t>9FWRP200600</t>
  </si>
  <si>
    <t>9FWRW200200</t>
  </si>
  <si>
    <t>9FWRU200200</t>
  </si>
  <si>
    <t>9FWRC200100</t>
  </si>
  <si>
    <t>9FWCB010000</t>
  </si>
  <si>
    <t>114-17620209</t>
  </si>
  <si>
    <t>SP_IFLADP</t>
  </si>
  <si>
    <t>Carton Box</t>
  </si>
  <si>
    <t>114-20430102</t>
  </si>
  <si>
    <t>114-20430104</t>
  </si>
  <si>
    <t>114-20430003</t>
  </si>
  <si>
    <t>114-20430106</t>
  </si>
  <si>
    <t>114-20430004</t>
  </si>
  <si>
    <t>114-20430401</t>
  </si>
  <si>
    <t>114-20430108</t>
  </si>
  <si>
    <t>114-20430114</t>
  </si>
  <si>
    <t>114-20190804</t>
  </si>
  <si>
    <t>114-18732342</t>
  </si>
  <si>
    <t>114-20430800</t>
  </si>
  <si>
    <t>114-20430801</t>
  </si>
  <si>
    <t>Instructon manual</t>
  </si>
  <si>
    <t>114-20521200</t>
  </si>
  <si>
    <t>114-20521201</t>
  </si>
  <si>
    <t>114-20521203</t>
  </si>
  <si>
    <t>114-21230227</t>
  </si>
  <si>
    <t>2717-2612000</t>
  </si>
  <si>
    <t>适配器美版</t>
  </si>
  <si>
    <t>114-20430804</t>
  </si>
  <si>
    <t>114-19790007</t>
  </si>
  <si>
    <t>done lily UK返工
一次性需求</t>
  </si>
  <si>
    <t>114-19790008</t>
  </si>
  <si>
    <t>114-19790009</t>
  </si>
  <si>
    <t>114-19790010</t>
  </si>
  <si>
    <t>done lily JP彩箱</t>
  </si>
  <si>
    <t>114-20200200</t>
  </si>
  <si>
    <t>114-22010301</t>
  </si>
  <si>
    <t>溶液桶组件（高配）</t>
  </si>
  <si>
    <t>喷水板超声组件</t>
  </si>
  <si>
    <t>114-17622149</t>
  </si>
  <si>
    <t>114-21231200</t>
  </si>
  <si>
    <t>114-21231201</t>
  </si>
  <si>
    <t>114-21231202</t>
  </si>
  <si>
    <t>114-21231204</t>
  </si>
  <si>
    <t>114-21231205</t>
  </si>
  <si>
    <t>114-21231206</t>
  </si>
  <si>
    <t>114-21231207</t>
  </si>
  <si>
    <t>114-21231208</t>
  </si>
  <si>
    <t>114-21231209</t>
  </si>
  <si>
    <t>2*滤芯+1*HEPA</t>
  </si>
  <si>
    <t>回收桶过滤器组件*2+滚刷组件*2</t>
  </si>
  <si>
    <t>Dirt Water Tank</t>
  </si>
  <si>
    <t>114-21231212</t>
  </si>
  <si>
    <t>Repair Charging Chip</t>
  </si>
  <si>
    <t>114-21231213</t>
  </si>
  <si>
    <t>114-20410404</t>
  </si>
  <si>
    <t>Cherry  US返工
一次性需求</t>
  </si>
  <si>
    <t>返工黄箱</t>
  </si>
  <si>
    <t>114-18790218</t>
  </si>
  <si>
    <t>0</t>
  </si>
  <si>
    <t>FW210900RU</t>
  </si>
  <si>
    <t>CL2221D-01</t>
  </si>
  <si>
    <t>109-22210401</t>
  </si>
  <si>
    <t>9FWPB3003UK</t>
  </si>
  <si>
    <t>CL2316E-02</t>
  </si>
  <si>
    <t>CL2328B-01</t>
  </si>
  <si>
    <t>9FWRP170000</t>
  </si>
  <si>
    <t>CL2315B-01</t>
  </si>
  <si>
    <t>114-23150202</t>
  </si>
  <si>
    <t>FW122400SG</t>
  </si>
  <si>
    <t>iFloor 5</t>
  </si>
  <si>
    <t>CL2347E-02</t>
  </si>
  <si>
    <t>白+黑</t>
  </si>
  <si>
    <t>109-23470502</t>
  </si>
  <si>
    <t>FR,DE,IT,NL,PL,SE,ES,BE</t>
  </si>
  <si>
    <t>9FWPB160000</t>
  </si>
  <si>
    <t>CL2331H-01</t>
  </si>
  <si>
    <t>9FWRH150300</t>
  </si>
  <si>
    <t>114-20200630</t>
  </si>
  <si>
    <t>9FWRC130000</t>
  </si>
  <si>
    <t>CL2371-01</t>
  </si>
  <si>
    <t>ES,UA,FR,DE,AT,CH,ZA,GR,PL,NL,DK,TR,MA,LT,CZ,HU</t>
  </si>
  <si>
    <t>DE,FR,IT,ES,NL,PL,SE,BE</t>
  </si>
  <si>
    <t>FR,DE,IT,NL,PL,SE,BE</t>
  </si>
  <si>
    <t>FW160900DE</t>
  </si>
  <si>
    <t>CL2331I-01</t>
  </si>
  <si>
    <t>FR,DE,NL,PL,SE,BE,ES,IT</t>
  </si>
  <si>
    <t>109-23310901</t>
  </si>
  <si>
    <t>9FWPB2503EU</t>
  </si>
  <si>
    <t>CL2220H-01</t>
  </si>
  <si>
    <t>114-22200800</t>
  </si>
  <si>
    <t>9FWRP121300</t>
  </si>
  <si>
    <t>CL2347-01</t>
  </si>
  <si>
    <t>114-23470006</t>
  </si>
  <si>
    <t>FW400900JP</t>
  </si>
  <si>
    <t>CL2328F-01</t>
  </si>
  <si>
    <t>109-23280601</t>
  </si>
  <si>
    <t>9FWRC250100</t>
  </si>
  <si>
    <t>CL2220G-01</t>
  </si>
  <si>
    <t>114-22200706</t>
  </si>
  <si>
    <t>9FWRH260000</t>
  </si>
  <si>
    <t>CL2325A-01</t>
  </si>
  <si>
    <t>114-23250111</t>
  </si>
  <si>
    <t>VS1A1000DE</t>
  </si>
  <si>
    <t>PURE ONE AIR PET +</t>
  </si>
  <si>
    <t>ZB2225L-01</t>
  </si>
  <si>
    <t>107-22251201</t>
  </si>
  <si>
    <t>VS1B1300AU</t>
  </si>
  <si>
    <t>ZB2225Q-01</t>
  </si>
  <si>
    <t>107-22251701</t>
  </si>
  <si>
    <t>CL2221B-02</t>
  </si>
  <si>
    <t>114-22210202</t>
  </si>
  <si>
    <t>FW132000AU</t>
  </si>
  <si>
    <t>Floor One S5 Plus</t>
  </si>
  <si>
    <t>CL2371I-01</t>
  </si>
  <si>
    <t>109-23710901</t>
  </si>
  <si>
    <t>9FWPT250200</t>
  </si>
  <si>
    <t>114-22200702</t>
  </si>
  <si>
    <t>9FWBC220000</t>
  </si>
  <si>
    <t>CL2335D-01</t>
  </si>
  <si>
    <t>114-23350409</t>
  </si>
  <si>
    <t>114-18790803</t>
  </si>
  <si>
    <t>DE,NL,PL,SE,FR,ES,BE,IT</t>
  </si>
  <si>
    <t>FW170400TR</t>
  </si>
  <si>
    <t>109-23150201</t>
  </si>
  <si>
    <t>FW202500RU</t>
  </si>
  <si>
    <t>FLOOR ONE S7 PRO</t>
  </si>
  <si>
    <t>CL2123Q-01</t>
  </si>
  <si>
    <t>109-21231701</t>
  </si>
  <si>
    <t>CL2223N-01</t>
  </si>
  <si>
    <t>114-22231401</t>
  </si>
  <si>
    <t>9FWRP220200</t>
  </si>
  <si>
    <t>114-23350405</t>
  </si>
  <si>
    <t>FW222400VN</t>
  </si>
  <si>
    <t>CL2335L-01</t>
  </si>
  <si>
    <t>109-23351201</t>
  </si>
  <si>
    <t>9FWRC220000</t>
  </si>
  <si>
    <t>CL2335F-01</t>
  </si>
  <si>
    <t>114-23350603</t>
  </si>
  <si>
    <t>CL,FR,IT,UA,ES,DE,AT,CH,TR,SE,PL,NL,BE</t>
  </si>
  <si>
    <t>CL2347J-01</t>
  </si>
  <si>
    <t>ZB1980M-01</t>
  </si>
  <si>
    <t>9FWBC120100</t>
  </si>
  <si>
    <t>114-23470004</t>
  </si>
  <si>
    <t>9FWRI250200</t>
  </si>
  <si>
    <t>114-22200705</t>
  </si>
  <si>
    <t>FW112700RU</t>
  </si>
  <si>
    <t>109-22231401</t>
  </si>
  <si>
    <t>UA,DE,FR,CH,AT,ES,IT,NL,PL,SE,MN</t>
  </si>
  <si>
    <t>9FWWC130100</t>
  </si>
  <si>
    <t>CL2371A-02</t>
  </si>
  <si>
    <t>9FWUH120100</t>
  </si>
  <si>
    <t>114-23470005</t>
  </si>
  <si>
    <t>9FWPB3001EU</t>
  </si>
  <si>
    <t>CL2316G-01</t>
  </si>
  <si>
    <t>9FWRD170000</t>
  </si>
  <si>
    <t>114-23150201</t>
  </si>
  <si>
    <t>9FWWD120000</t>
  </si>
  <si>
    <t>114-23470000</t>
  </si>
  <si>
    <t>VA090300US</t>
  </si>
  <si>
    <t>ZB1758M-01</t>
  </si>
  <si>
    <t>107-17581301</t>
  </si>
  <si>
    <t>DE,FR,IT,NL,PL,SE,ES,BE,TR</t>
  </si>
  <si>
    <t>9FWPT130000</t>
  </si>
  <si>
    <t>scraper</t>
  </si>
  <si>
    <t>9FWPA1300US</t>
  </si>
  <si>
    <t>9FWRM250300</t>
  </si>
  <si>
    <t>114-22200704</t>
  </si>
  <si>
    <t>FW121500US</t>
  </si>
  <si>
    <t>iFloor 5 Breeze Complete</t>
  </si>
  <si>
    <t>CL2347A-01</t>
  </si>
  <si>
    <t>白+蓝</t>
  </si>
  <si>
    <t>109-23470101</t>
  </si>
  <si>
    <t>FW170600ID</t>
  </si>
  <si>
    <t>CL2315C-01</t>
  </si>
  <si>
    <t>109-23150301</t>
  </si>
  <si>
    <t>9FWWD220000</t>
  </si>
  <si>
    <t>114-23350400</t>
  </si>
  <si>
    <t>ES,FR,IT,UA,AT,DE,NL,TR,DK,PL</t>
  </si>
  <si>
    <t>FW122800UK</t>
  </si>
  <si>
    <t>CL2347G-01</t>
  </si>
  <si>
    <t>109-23470701</t>
  </si>
  <si>
    <t>FW300900DE</t>
  </si>
  <si>
    <t>Floor One Switch S6</t>
  </si>
  <si>
    <t>109-23160701</t>
  </si>
  <si>
    <t>FW130200US</t>
  </si>
  <si>
    <t>109-23710001</t>
  </si>
  <si>
    <t>9FWRM130000</t>
  </si>
  <si>
    <t>9FWRD130000</t>
  </si>
  <si>
    <t>9FWPA2600EU</t>
  </si>
  <si>
    <t>114-23250110</t>
  </si>
  <si>
    <t>9FWRP140300</t>
  </si>
  <si>
    <t>CL2331K-02</t>
  </si>
  <si>
    <t>114-23311105</t>
  </si>
  <si>
    <t>9FWRM260000</t>
  </si>
  <si>
    <t>114-23250106</t>
  </si>
  <si>
    <t>114-18732202</t>
  </si>
  <si>
    <t>FW300700ID</t>
  </si>
  <si>
    <t>CL2316E-01</t>
  </si>
  <si>
    <t>109-23160501</t>
  </si>
  <si>
    <t>9VSCB1B01RU</t>
  </si>
  <si>
    <t>ZB2225M-01</t>
  </si>
  <si>
    <t>VA090400US</t>
  </si>
  <si>
    <t>GO FLEX</t>
  </si>
  <si>
    <t>ZB1758M-02</t>
  </si>
  <si>
    <t>107-17581302</t>
  </si>
  <si>
    <t>DE,FR,BE,SE,PL,NL</t>
  </si>
  <si>
    <t>FW112800AU</t>
  </si>
  <si>
    <t>Floor One S6 Pro</t>
  </si>
  <si>
    <t>CL2223L-02</t>
  </si>
  <si>
    <t>109-22231202</t>
  </si>
  <si>
    <t>FR,DE,IT,NL,PL,SE,MA,BE</t>
  </si>
  <si>
    <t>9SWPA1100RU</t>
  </si>
  <si>
    <t>114-22031002</t>
  </si>
  <si>
    <t>CL2325B-01</t>
  </si>
  <si>
    <t>FW130700VN</t>
  </si>
  <si>
    <t>CL2371B-01</t>
  </si>
  <si>
    <t>109-23710201</t>
  </si>
  <si>
    <t>VS1B1500SG</t>
  </si>
  <si>
    <t>ZB2225R-01</t>
  </si>
  <si>
    <t>107-22251801</t>
  </si>
  <si>
    <t>CL2220I-01</t>
  </si>
  <si>
    <t>FW301400FR</t>
  </si>
  <si>
    <t>CL2316G-02</t>
  </si>
  <si>
    <t>109-23160702</t>
  </si>
  <si>
    <t>9FWRI300000</t>
  </si>
  <si>
    <t>CL2316F-01</t>
  </si>
  <si>
    <t>FW221300DE</t>
  </si>
  <si>
    <t>CL2335E-01</t>
  </si>
  <si>
    <t>IT,ES,DE,NL,PL,SE,BE,FR</t>
  </si>
  <si>
    <t>109-23350501</t>
  </si>
  <si>
    <t>9FWPB3002AU</t>
  </si>
  <si>
    <t>CL2316H-01</t>
  </si>
  <si>
    <t>9FWUH130200</t>
  </si>
  <si>
    <t>CL2371A-01</t>
  </si>
  <si>
    <t>114-23710106</t>
  </si>
  <si>
    <t>9FWPT260000</t>
  </si>
  <si>
    <t>114-23250105</t>
  </si>
  <si>
    <t>9FWPB2502US</t>
  </si>
  <si>
    <t>114-22200700</t>
  </si>
  <si>
    <t>9FWMB250200</t>
  </si>
  <si>
    <t>114-22200701</t>
  </si>
  <si>
    <t>9FWUH130100</t>
  </si>
  <si>
    <t>VA030100US</t>
  </si>
  <si>
    <t>GO Mini Pet</t>
  </si>
  <si>
    <t>ZB2228D-01</t>
  </si>
  <si>
    <t>107-22280401</t>
  </si>
  <si>
    <t>DE,CH,NL,AT,DK</t>
  </si>
  <si>
    <t>FW122100DE</t>
  </si>
  <si>
    <t>CL2347B-01</t>
  </si>
  <si>
    <t>109-23470201</t>
  </si>
  <si>
    <t>FW251600JP</t>
  </si>
  <si>
    <t>CL2220L-01</t>
  </si>
  <si>
    <t>109-22201201</t>
  </si>
  <si>
    <t>FW123200JP</t>
  </si>
  <si>
    <t>iFloor 5 Breeze</t>
  </si>
  <si>
    <t>109-23471001</t>
  </si>
  <si>
    <t>9FWWC250100</t>
  </si>
  <si>
    <t>114-22200801</t>
  </si>
  <si>
    <t>9SWRP1102RU</t>
  </si>
  <si>
    <t>114-22031001</t>
  </si>
  <si>
    <t>9FWPB130000</t>
  </si>
  <si>
    <t>FW401000AU</t>
  </si>
  <si>
    <t>CL2328E-01</t>
  </si>
  <si>
    <t>109-23280501</t>
  </si>
  <si>
    <t>FW171200RU</t>
  </si>
  <si>
    <t>CL2315F-01</t>
  </si>
  <si>
    <t>109-23150601</t>
  </si>
  <si>
    <t>FW130500UK</t>
  </si>
  <si>
    <t>CL2371D-01</t>
  </si>
  <si>
    <t>109-23710401</t>
  </si>
  <si>
    <t>9FWPT210100</t>
  </si>
  <si>
    <t>114-22210200</t>
  </si>
  <si>
    <t>VS040600RU</t>
  </si>
  <si>
    <t>107-19801301</t>
  </si>
  <si>
    <t>FR,DE,NL,PL,SE,CH,LT,BE,MN</t>
  </si>
  <si>
    <t>FR,DE,IT,BE,SE,PL,NL</t>
  </si>
  <si>
    <t>FW301300AU</t>
  </si>
  <si>
    <t>109-23160801</t>
  </si>
  <si>
    <t>9FWWD130100</t>
  </si>
  <si>
    <t>9FWRH130000</t>
  </si>
  <si>
    <t>FW301200JP</t>
  </si>
  <si>
    <t>CL2316I-01</t>
  </si>
  <si>
    <t>109-23160901</t>
  </si>
  <si>
    <t>9FWRD140100</t>
  </si>
  <si>
    <t>114-23311106</t>
  </si>
  <si>
    <t>FW221500US</t>
  </si>
  <si>
    <t>109-23350601</t>
  </si>
  <si>
    <t>9FWRP300100</t>
  </si>
  <si>
    <t>ES,IT,FR,DE,PL,NL,CH,UA,CZ</t>
  </si>
  <si>
    <t>9FWRR260000</t>
  </si>
  <si>
    <t>114-23250108</t>
  </si>
  <si>
    <t>FW251000DE</t>
  </si>
  <si>
    <t>Floor one switch S7</t>
  </si>
  <si>
    <t>DE,FR,IT,ES,BE,SE,PL,NL,MN</t>
  </si>
  <si>
    <t>109-22200801</t>
  </si>
  <si>
    <t>9FWPB220000</t>
  </si>
  <si>
    <t>114-23350401</t>
  </si>
  <si>
    <t>FW151700RU</t>
  </si>
  <si>
    <t>CL2020O-01</t>
  </si>
  <si>
    <t>109-20201501</t>
  </si>
  <si>
    <t>9FWPA1200UK</t>
  </si>
  <si>
    <t>114-23470700</t>
  </si>
  <si>
    <t>9FWPB1406EU</t>
  </si>
  <si>
    <t>114-23311103</t>
  </si>
  <si>
    <t>FW221100US</t>
  </si>
  <si>
    <t>109-23350401</t>
  </si>
  <si>
    <t>9FWRM121200</t>
  </si>
  <si>
    <t>FW260300RU</t>
  </si>
  <si>
    <t>Yoniev U7s</t>
  </si>
  <si>
    <t>109-23250201</t>
  </si>
  <si>
    <t>VA020100US</t>
  </si>
  <si>
    <t>GO MINI</t>
  </si>
  <si>
    <t>ZB2228C-01</t>
  </si>
  <si>
    <t>107-22280301</t>
  </si>
  <si>
    <t>9FWPB3004JP</t>
  </si>
  <si>
    <t>FW131800JP</t>
  </si>
  <si>
    <t>CL2371G-01</t>
  </si>
  <si>
    <t>109-23710701</t>
  </si>
  <si>
    <t>FW131600MY</t>
  </si>
  <si>
    <t>CL2371B-03</t>
  </si>
  <si>
    <t>109-23710203</t>
  </si>
  <si>
    <t>9FWPB2201US</t>
  </si>
  <si>
    <t>114-23350600</t>
  </si>
  <si>
    <t>9FWRP140200</t>
  </si>
  <si>
    <t>114-23311104</t>
  </si>
  <si>
    <t>9FWRH170000</t>
  </si>
  <si>
    <t>114-23150203</t>
  </si>
  <si>
    <t>9FWRP121200</t>
  </si>
  <si>
    <t>114-23470102</t>
  </si>
  <si>
    <t>ES,DE,FR,IT,NL,PL,SE,CL,BE</t>
  </si>
  <si>
    <t>9FWWC120000</t>
  </si>
  <si>
    <t>CL2347C-01</t>
  </si>
  <si>
    <t>114-23470300</t>
  </si>
  <si>
    <t>UA,ES,FR,TR,IT,DE,AT,CH,NL,PL,SE,BE</t>
  </si>
  <si>
    <t>9VSPA1701RU</t>
  </si>
  <si>
    <t>114-22011701</t>
  </si>
  <si>
    <t>FR,ES,IT,DE,CH,RO,PL</t>
  </si>
  <si>
    <t>IT,DE,FR,ES,BE,SE,PL,NL</t>
  </si>
  <si>
    <t>BLACK/DARK GREY</t>
  </si>
  <si>
    <t>DE,ES,RU,FR,IT,NL,PL,SE,ZA,TR,BE</t>
  </si>
  <si>
    <t>9FWPA1301EU</t>
  </si>
  <si>
    <t>9FWRR260100</t>
  </si>
  <si>
    <t>114-23250109</t>
  </si>
  <si>
    <t>9FWPB3000US</t>
  </si>
  <si>
    <t>FW222600AU</t>
  </si>
  <si>
    <t>CL2335K-01</t>
  </si>
  <si>
    <t>109-23351101</t>
  </si>
  <si>
    <t>9FWPB120000</t>
  </si>
  <si>
    <t>114-23470001</t>
  </si>
  <si>
    <t>FW400800SG</t>
  </si>
  <si>
    <t>Floor One Stretch S6</t>
  </si>
  <si>
    <t>CL2328G-02</t>
  </si>
  <si>
    <t>109-23280702</t>
  </si>
  <si>
    <t>9FWRI130100</t>
  </si>
  <si>
    <t>FW160800US</t>
  </si>
  <si>
    <t>109-23310801</t>
  </si>
  <si>
    <t>VS1B0700RU</t>
  </si>
  <si>
    <t>107-22251301</t>
  </si>
  <si>
    <t>CL,DE,FR,ES,IT,PL,ZA,MN,MA,TR,NL,BE</t>
  </si>
  <si>
    <t>9FWRP300200</t>
  </si>
  <si>
    <t>9FWRH220000</t>
  </si>
  <si>
    <t>114-23350602</t>
  </si>
  <si>
    <t>DE,IT,ES,FR,NL,PL,SE,BE</t>
  </si>
  <si>
    <t>FW164300UK</t>
  </si>
  <si>
    <t>Floor One S6 Plus</t>
  </si>
  <si>
    <t>CL2331S-01</t>
  </si>
  <si>
    <t>109-23311901</t>
  </si>
  <si>
    <t>9FWRP160000</t>
  </si>
  <si>
    <t>114-23310801</t>
  </si>
  <si>
    <t>9FWPA1201AU</t>
  </si>
  <si>
    <t>CL2347I-01</t>
  </si>
  <si>
    <t>9FWWC130200</t>
  </si>
  <si>
    <t>114-23710104</t>
  </si>
  <si>
    <t>9FWPT170000</t>
  </si>
  <si>
    <t>114-23150200</t>
  </si>
  <si>
    <t>FW144000DE</t>
  </si>
  <si>
    <t>Floor One S6 Flashdry Pet</t>
  </si>
  <si>
    <t>BLUE</t>
  </si>
  <si>
    <t>109-23311102</t>
  </si>
  <si>
    <t>9FWUH220000</t>
  </si>
  <si>
    <t>114-23350410</t>
  </si>
  <si>
    <t>9FWUH260000</t>
  </si>
  <si>
    <t>114-23250100</t>
  </si>
  <si>
    <t>9FWFI300000</t>
  </si>
  <si>
    <t>CL2335I-01</t>
  </si>
  <si>
    <t>9FWBC160000</t>
  </si>
  <si>
    <t>114-23310803</t>
  </si>
  <si>
    <t>9FWRD120000</t>
  </si>
  <si>
    <t>114-23470007</t>
  </si>
  <si>
    <t>9FWRP220100</t>
  </si>
  <si>
    <t>9FWRD220000</t>
  </si>
  <si>
    <t>114-23350402</t>
  </si>
  <si>
    <t>FR,DE,IT,NL,PL,SE,MN,BE,ES</t>
  </si>
  <si>
    <t>VS1D1700US</t>
  </si>
  <si>
    <t>ZB2342D-06</t>
  </si>
  <si>
    <t>107-23420406</t>
  </si>
  <si>
    <t>9FWBC120000</t>
  </si>
  <si>
    <t>114-23470100</t>
  </si>
  <si>
    <t>DE,FR,IT,CL,ZA,ES,BE</t>
  </si>
  <si>
    <t>9FWDA300000</t>
  </si>
  <si>
    <t>9FWRH120000</t>
  </si>
  <si>
    <t>114-23470003</t>
  </si>
  <si>
    <t>9FWWC220000</t>
  </si>
  <si>
    <t>114-23350500</t>
  </si>
  <si>
    <t>114-20200631</t>
  </si>
  <si>
    <t>9FWUH120000</t>
  </si>
  <si>
    <t>114-23470101</t>
  </si>
  <si>
    <t>9FWPT220000</t>
  </si>
  <si>
    <t>114-23350406</t>
  </si>
  <si>
    <t>9FWRM260100</t>
  </si>
  <si>
    <t>114-23250107</t>
  </si>
  <si>
    <t>9FWRM220000</t>
  </si>
  <si>
    <t>114-23350407</t>
  </si>
  <si>
    <t>FW222200UK</t>
  </si>
  <si>
    <t>CL2335J-01</t>
  </si>
  <si>
    <t>109-23351001</t>
  </si>
  <si>
    <t>9FWRD250100</t>
  </si>
  <si>
    <t>114-22200703</t>
  </si>
  <si>
    <t>FW210700TR</t>
  </si>
  <si>
    <t>109-22210202</t>
  </si>
  <si>
    <t>FW250800US</t>
  </si>
  <si>
    <t>109-22200701</t>
  </si>
  <si>
    <t>FW131500DE</t>
  </si>
  <si>
    <t>109-23710102</t>
  </si>
  <si>
    <t>9FWRP300000</t>
  </si>
  <si>
    <t>9FWWD300000</t>
  </si>
  <si>
    <t>9FWRP130000</t>
  </si>
  <si>
    <t>FW260500ID</t>
  </si>
  <si>
    <t>CL2325C-01</t>
  </si>
  <si>
    <t>109-23250301</t>
  </si>
  <si>
    <t>9FWBC260000</t>
  </si>
  <si>
    <t>114-23250102</t>
  </si>
  <si>
    <t>FW400100US</t>
  </si>
  <si>
    <t>109-23280201</t>
  </si>
  <si>
    <t>FW012900VN</t>
  </si>
  <si>
    <t>CL2041B-07</t>
  </si>
  <si>
    <t>109-20410207</t>
  </si>
  <si>
    <t>FR,DE,ES,IT,ZA,BE,PL,NL</t>
  </si>
  <si>
    <t>9FWRI130000</t>
  </si>
  <si>
    <t>DE,FR,IT,ES,BE,SE,PL,NL</t>
  </si>
  <si>
    <t>FW121900DE</t>
  </si>
  <si>
    <t>109-23470301</t>
  </si>
  <si>
    <t>UA,FR,DE,CH,AT,NL,PL,SE,BE</t>
  </si>
  <si>
    <t>FW401200DE</t>
  </si>
  <si>
    <t>CL2328C-01</t>
  </si>
  <si>
    <t>109-23280301</t>
  </si>
  <si>
    <t>FW251200MY</t>
  </si>
  <si>
    <t>MY,SG,BN</t>
  </si>
  <si>
    <t>109-22200901</t>
  </si>
  <si>
    <t>9FWPB2504UK</t>
  </si>
  <si>
    <t>114-22200900</t>
  </si>
  <si>
    <t>9FWPA1701RU</t>
  </si>
  <si>
    <t>114-23150600</t>
  </si>
  <si>
    <t>FW123000AU</t>
  </si>
  <si>
    <t>109-23470901</t>
  </si>
  <si>
    <t>FW221700DE</t>
  </si>
  <si>
    <t>CL2335G-01</t>
  </si>
  <si>
    <t>109-23350701</t>
  </si>
  <si>
    <t>US,NI,CA</t>
  </si>
  <si>
    <t>9FWRD160000</t>
  </si>
  <si>
    <t>114-23310802</t>
  </si>
  <si>
    <t>9FWPA1700EU</t>
  </si>
  <si>
    <t>114-23150204</t>
  </si>
  <si>
    <t>9FWRP220000</t>
  </si>
  <si>
    <t>114-23350601</t>
  </si>
  <si>
    <t>FW301500SG</t>
  </si>
  <si>
    <t>109-23160502</t>
  </si>
  <si>
    <t>SW111400IL</t>
  </si>
  <si>
    <t>CL2203B-03</t>
  </si>
  <si>
    <t>109-22030203</t>
  </si>
  <si>
    <t>9FWBR220000</t>
  </si>
  <si>
    <t>114-23350408</t>
  </si>
  <si>
    <t>FW260100TR</t>
  </si>
  <si>
    <t>109-23250101</t>
  </si>
  <si>
    <t>FW121300US</t>
  </si>
  <si>
    <t>109-23470001</t>
  </si>
  <si>
    <t>9FWRI220000</t>
  </si>
  <si>
    <t>114-23350403</t>
  </si>
  <si>
    <t>9FWWD130200</t>
  </si>
  <si>
    <t>114-23710105</t>
  </si>
  <si>
    <t>FW222800MY</t>
  </si>
  <si>
    <t>Floor One S7 FlashDry</t>
  </si>
  <si>
    <t>CL2335L-02</t>
  </si>
  <si>
    <t>109-23351202</t>
  </si>
  <si>
    <t>FW401100UK</t>
  </si>
  <si>
    <t>CL2328D-01</t>
  </si>
  <si>
    <t>109-23280401</t>
  </si>
  <si>
    <t>9FWRH160000</t>
  </si>
  <si>
    <t>114-23310804</t>
  </si>
  <si>
    <t>FW251300VN</t>
  </si>
  <si>
    <t>CL2220I-02</t>
  </si>
  <si>
    <t>109-22200902</t>
  </si>
  <si>
    <t>FW400700ID</t>
  </si>
  <si>
    <t>CL2328G-01</t>
  </si>
  <si>
    <t>109-23280701</t>
  </si>
  <si>
    <t>9FWRU160000</t>
  </si>
  <si>
    <t>114-23310805</t>
  </si>
  <si>
    <t>9FWRD260000</t>
  </si>
  <si>
    <t>114-23250103</t>
  </si>
  <si>
    <t>FW123300DE</t>
  </si>
  <si>
    <t>CL2347C-02</t>
  </si>
  <si>
    <t>109-23470302</t>
  </si>
  <si>
    <t>FW130300DE</t>
  </si>
  <si>
    <t>109-23710101</t>
  </si>
  <si>
    <t>9FWRH300000</t>
  </si>
  <si>
    <t>DE,GR,PL,UA,CZ,RO</t>
  </si>
  <si>
    <t>9FWRP260000</t>
  </si>
  <si>
    <t>114-23250104</t>
  </si>
  <si>
    <t>FW122300ID</t>
  </si>
  <si>
    <t>CL2347E-01</t>
  </si>
  <si>
    <t>109-23470501</t>
  </si>
  <si>
    <t>FW300800US</t>
  </si>
  <si>
    <t>109-23160601</t>
  </si>
  <si>
    <t>9FWBR260000</t>
  </si>
  <si>
    <t>114-23250101</t>
  </si>
  <si>
    <t>9FWPB2202EU</t>
  </si>
  <si>
    <t>114-23350700</t>
  </si>
  <si>
    <t>9FWMB250300</t>
  </si>
  <si>
    <t>114-22200707</t>
  </si>
  <si>
    <t>FW131400RU</t>
  </si>
  <si>
    <t>CL2371C-01</t>
  </si>
  <si>
    <t>109-23710301</t>
  </si>
  <si>
    <t>FW222000JP</t>
  </si>
  <si>
    <t>109-23350901</t>
  </si>
  <si>
    <t>VA110000EU</t>
    <phoneticPr fontId="2" type="noConversion"/>
  </si>
  <si>
    <t>9FWPB1402AU</t>
  </si>
  <si>
    <t>9FWAR300000</t>
  </si>
  <si>
    <t>9FWWD300100</t>
  </si>
  <si>
    <t>9FWMB300000</t>
  </si>
  <si>
    <t>9FWMB300100</t>
  </si>
  <si>
    <t>9FWRC300000</t>
  </si>
  <si>
    <t>206-1879-0803</t>
  </si>
  <si>
    <t>转接头和机体底盖组件</t>
  </si>
  <si>
    <t>附件套装彩盒版（HEPA*2+滚刷组件*2）</t>
  </si>
  <si>
    <t>机体前盖</t>
  </si>
  <si>
    <t>手柄组件</t>
  </si>
  <si>
    <t>显示屏组件</t>
  </si>
  <si>
    <t>主电机组件</t>
  </si>
  <si>
    <t>刮水板</t>
  </si>
  <si>
    <t>适配器俄版</t>
  </si>
  <si>
    <t>适配器（美版）</t>
  </si>
  <si>
    <t>适配器（欧版）</t>
  </si>
  <si>
    <t>溶液桶组件（蓝色）</t>
  </si>
  <si>
    <t>回收桶组件（蓝色）</t>
  </si>
  <si>
    <t>手柄组件（蓝色）</t>
  </si>
  <si>
    <t>托盘充电盒</t>
  </si>
  <si>
    <t>机身充电导线</t>
  </si>
  <si>
    <t>机体下装饰盖</t>
  </si>
  <si>
    <t>主电机+密封圈</t>
  </si>
  <si>
    <t>美版烘干托盘组件</t>
  </si>
  <si>
    <t>欧版烘干托盘组件</t>
  </si>
  <si>
    <t>机身主控板组件(烘干）</t>
  </si>
  <si>
    <t>机身主控板组件(普通款）</t>
  </si>
  <si>
    <t>地刷主控板组件</t>
  </si>
  <si>
    <t>接水盘组件</t>
  </si>
  <si>
    <t>滚刷盖超声组件</t>
  </si>
  <si>
    <t>托盘充电盒组件（烘干版）</t>
  </si>
  <si>
    <t>适配器英版</t>
  </si>
  <si>
    <t>托盘组件（烘干款欧版）</t>
  </si>
  <si>
    <t>托盘组件（烘干款澳版）</t>
  </si>
  <si>
    <t>机身主控板组件（普通款）</t>
  </si>
  <si>
    <t>机身主控板组件（烘干款）</t>
  </si>
  <si>
    <t>显示屏组件（普通款）</t>
  </si>
  <si>
    <t>显示屏组件（烘干款）</t>
  </si>
  <si>
    <t>英版烘干托盘组件</t>
  </si>
  <si>
    <t>动力源组件</t>
  </si>
  <si>
    <t>LED显示屏组件</t>
  </si>
  <si>
    <t>Cherry   Switch S7 标准化</t>
  </si>
  <si>
    <t>直立收纳座组件</t>
  </si>
  <si>
    <t>滚刷盖组件蓝色</t>
  </si>
  <si>
    <t>滚刷盖组件黑色</t>
  </si>
  <si>
    <t>手柄组件蓝色</t>
  </si>
  <si>
    <t>手柄组件黑色</t>
  </si>
  <si>
    <t>低配主控板组件（ 机身）</t>
  </si>
  <si>
    <t>高配主控板组件（ 机身）</t>
  </si>
  <si>
    <t>适配器澳版</t>
  </si>
  <si>
    <t>软管上接头密封组件</t>
  </si>
  <si>
    <t>干湿过滤分离器</t>
  </si>
  <si>
    <t>动力源组件（蓝色）</t>
  </si>
  <si>
    <t>多锥尘桶组件</t>
  </si>
  <si>
    <t>烘干托盘组件美版</t>
  </si>
  <si>
    <t>烘干托盘组件欧版</t>
  </si>
  <si>
    <t>烘干托盘组件澳版</t>
  </si>
  <si>
    <t>烘干托盘组件英版</t>
  </si>
  <si>
    <t>烘干托盘组件日版</t>
  </si>
  <si>
    <t>机身充电装配组件</t>
  </si>
  <si>
    <t>主控板组件（欧美版）</t>
  </si>
  <si>
    <t>主控板组件（亚太版）</t>
  </si>
  <si>
    <t>6972200194237</t>
  </si>
  <si>
    <t>6972200196859</t>
  </si>
  <si>
    <t>6974950105822</t>
  </si>
  <si>
    <t>6974950105839</t>
  </si>
  <si>
    <t>6974950105846</t>
  </si>
  <si>
    <t>6974950106065</t>
  </si>
  <si>
    <t>6974950106072</t>
  </si>
  <si>
    <t>6974950106089</t>
  </si>
  <si>
    <t>6974950106096</t>
  </si>
  <si>
    <t>6974950106102</t>
  </si>
  <si>
    <t>6974950106119</t>
  </si>
  <si>
    <t>6974950106126</t>
  </si>
  <si>
    <t>6974950106133</t>
  </si>
  <si>
    <t>6974950106140</t>
  </si>
  <si>
    <t>6974950106157</t>
  </si>
  <si>
    <t>6974950106164</t>
  </si>
  <si>
    <t>6974950106171</t>
  </si>
  <si>
    <t>6974950106188</t>
  </si>
  <si>
    <t>6974950106195</t>
  </si>
  <si>
    <t>6974950106201</t>
  </si>
  <si>
    <t>6974950106218</t>
  </si>
  <si>
    <t>6974950106423</t>
  </si>
  <si>
    <t>6974950106430</t>
  </si>
  <si>
    <t>6974950106447</t>
  </si>
  <si>
    <t>6974950106454</t>
  </si>
  <si>
    <t>6974950106461</t>
  </si>
  <si>
    <t>6974950106478</t>
  </si>
  <si>
    <t>6974950106485</t>
  </si>
  <si>
    <t>6974950106492</t>
  </si>
  <si>
    <t>6974950106508</t>
  </si>
  <si>
    <t>6974950106515</t>
  </si>
  <si>
    <t>6974950106249</t>
  </si>
  <si>
    <t>6974950106256</t>
  </si>
  <si>
    <t>6974950106263</t>
  </si>
  <si>
    <t>6974950106270</t>
  </si>
  <si>
    <t>6974950106287</t>
  </si>
  <si>
    <t>6974950106294</t>
  </si>
  <si>
    <t>6974950106300</t>
  </si>
  <si>
    <t>6974950106317</t>
  </si>
  <si>
    <t>6974950106324</t>
  </si>
  <si>
    <t>6974950106331</t>
  </si>
  <si>
    <t>6974950106348</t>
  </si>
  <si>
    <t>6974950106355</t>
  </si>
  <si>
    <t>6974950106362</t>
  </si>
  <si>
    <t>6974950106379</t>
  </si>
  <si>
    <t>6974950107345</t>
  </si>
  <si>
    <t>6974950107352</t>
  </si>
  <si>
    <t>6974950107369</t>
  </si>
  <si>
    <t>6974950107376</t>
  </si>
  <si>
    <t>6974950107383</t>
  </si>
  <si>
    <t>6974950107390</t>
  </si>
  <si>
    <t>FW050200US</t>
  </si>
  <si>
    <t>CL1879B-03</t>
  </si>
  <si>
    <t>CANCEL</t>
  </si>
  <si>
    <t>109-18790203</t>
  </si>
  <si>
    <t>FW103700US</t>
  </si>
  <si>
    <t>CL2019P-02</t>
  </si>
  <si>
    <t>109-20191602</t>
  </si>
  <si>
    <t>HD050200KR</t>
  </si>
  <si>
    <t>CD1960E-02</t>
  </si>
  <si>
    <t>Cream</t>
  </si>
  <si>
    <t>111-19600502</t>
  </si>
  <si>
    <t>VA113900IN</t>
  </si>
  <si>
    <t>ZB1769K-04</t>
  </si>
  <si>
    <t>107-17691104</t>
  </si>
  <si>
    <t>Yoniev U5s</t>
  </si>
  <si>
    <t>FW050900US</t>
  </si>
  <si>
    <t>CL1879B-07</t>
  </si>
  <si>
    <t>109-18790207</t>
  </si>
  <si>
    <t>VA115800US</t>
  </si>
  <si>
    <t>PWRHERO 11 Dual</t>
  </si>
  <si>
    <t>ZB2016F-02</t>
  </si>
  <si>
    <t>107-20160602</t>
  </si>
  <si>
    <t>White/Black</t>
  </si>
  <si>
    <t>HD050100KR</t>
  </si>
  <si>
    <t>CD1960E-01</t>
  </si>
  <si>
    <t>111-19600501</t>
  </si>
  <si>
    <t>VS170700JP</t>
  </si>
  <si>
    <t>ZB2201F-01</t>
  </si>
  <si>
    <t>107-22010601</t>
  </si>
  <si>
    <t>FR,DE,CL</t>
  </si>
  <si>
    <t>FR,DE,IT,ZA,ES,BE,SE,PL,NL,CL</t>
  </si>
  <si>
    <t>FW103800DE</t>
  </si>
  <si>
    <t>CL2019S-02</t>
  </si>
  <si>
    <t>DE,AT,CH,ES,FR,NL,PL</t>
  </si>
  <si>
    <t>109-20191902</t>
  </si>
  <si>
    <t>CW010900CA</t>
  </si>
  <si>
    <t>CL2043A-03</t>
  </si>
  <si>
    <t>108-20430103</t>
  </si>
  <si>
    <t>FW144100US</t>
  </si>
  <si>
    <t>FloorWasher FlashDry(6 Series)</t>
  </si>
  <si>
    <t>CL2331J-01</t>
  </si>
  <si>
    <t>109-23311001</t>
  </si>
  <si>
    <t>VS162600IL</t>
  </si>
  <si>
    <t>ZB2201R-01</t>
  </si>
  <si>
    <t>107-22011801</t>
  </si>
  <si>
    <t>Blue&amp;White</t>
  </si>
  <si>
    <t>VS160900JP</t>
  </si>
  <si>
    <t>ZB2201G-01</t>
  </si>
  <si>
    <t>107-22010701</t>
  </si>
  <si>
    <t>FW151000VN</t>
  </si>
  <si>
    <t>CL2020H-11</t>
  </si>
  <si>
    <t>109-20200811</t>
  </si>
  <si>
    <t>VA116600AU</t>
  </si>
  <si>
    <t>A11 TANGO EX</t>
  </si>
  <si>
    <t>ZB1769M-05</t>
  </si>
  <si>
    <t>107-17691305</t>
  </si>
  <si>
    <t>VS1A0800US</t>
  </si>
  <si>
    <t>ZB2225K-02</t>
  </si>
  <si>
    <t>107-22251102</t>
  </si>
  <si>
    <t>VA101200JP</t>
  </si>
  <si>
    <t>ZB1756V-05</t>
  </si>
  <si>
    <t>107-17562205</t>
  </si>
  <si>
    <t>FW007700US</t>
  </si>
  <si>
    <t>Floor One S3 Complete</t>
  </si>
  <si>
    <t>CL2011F-02</t>
  </si>
  <si>
    <t>109-20110602</t>
  </si>
  <si>
    <t>VS040300IL</t>
  </si>
  <si>
    <t>ZB1980H-04</t>
  </si>
  <si>
    <t>107-19800804</t>
  </si>
  <si>
    <t>CW100900AU</t>
  </si>
  <si>
    <t>CL2043G-01</t>
  </si>
  <si>
    <t>108-20430701</t>
  </si>
  <si>
    <t>FW030900VN</t>
  </si>
  <si>
    <t>CL1879E-07</t>
  </si>
  <si>
    <t>109-18790507</t>
  </si>
  <si>
    <t>HD050200UK</t>
  </si>
  <si>
    <t>CD1960D-05</t>
  </si>
  <si>
    <t>111-19600405</t>
  </si>
  <si>
    <t>VS155800IL</t>
  </si>
  <si>
    <t>ZB2052C-01</t>
  </si>
  <si>
    <t>107-20520301</t>
  </si>
  <si>
    <t>FW221800DE</t>
  </si>
  <si>
    <t>CL2335G-02</t>
  </si>
  <si>
    <t>109-23350702</t>
  </si>
  <si>
    <t>SW100600TH</t>
  </si>
  <si>
    <t>CL2029F-03</t>
  </si>
  <si>
    <t>109-20290603</t>
  </si>
  <si>
    <t>VS150200JP</t>
  </si>
  <si>
    <t>ZB2028H-01</t>
  </si>
  <si>
    <t>107-20280801</t>
  </si>
  <si>
    <t>9FWAR220000</t>
  </si>
  <si>
    <t>澳版烘干托盘组件</t>
  </si>
  <si>
    <t>9FWWC021100</t>
  </si>
  <si>
    <t>9CWRP1002AU</t>
  </si>
  <si>
    <t>9FWRP1103RU</t>
  </si>
  <si>
    <t>9FWRP0502RU</t>
  </si>
  <si>
    <t>9FWRP1502RU</t>
  </si>
  <si>
    <t>9FWPA2006RU</t>
  </si>
  <si>
    <t>9FWPA0501RU</t>
  </si>
  <si>
    <t>9FWPA2601RU</t>
  </si>
  <si>
    <t>9FWPB2203JP</t>
  </si>
  <si>
    <t>9FWRP2203VN</t>
  </si>
  <si>
    <t>9FWRH010100</t>
  </si>
  <si>
    <t>9FWPB050000</t>
  </si>
  <si>
    <t>9FWPB4002UK</t>
  </si>
  <si>
    <t>9FWRP400200</t>
  </si>
  <si>
    <t>9FWPB4001EU</t>
  </si>
  <si>
    <t>9FWPT400000</t>
  </si>
  <si>
    <t>9FWRC400000</t>
  </si>
  <si>
    <t>9FWRD400000</t>
  </si>
  <si>
    <t>9FWRH400000</t>
  </si>
  <si>
    <t>9FWRH400100</t>
  </si>
  <si>
    <t>9FWRH400200</t>
  </si>
  <si>
    <t>9FWRH400300</t>
  </si>
  <si>
    <t>9FWRI400000</t>
  </si>
  <si>
    <t>9FWRP400000</t>
  </si>
  <si>
    <t>9FWRP400100</t>
  </si>
  <si>
    <t>9FWRS400000</t>
  </si>
  <si>
    <t>9FWRS400100</t>
  </si>
  <si>
    <t>9FWRS400200</t>
  </si>
  <si>
    <t>9FWRU400000</t>
  </si>
  <si>
    <t>9FWRW400000</t>
  </si>
  <si>
    <t>9FWWC400000</t>
  </si>
  <si>
    <t>9FWRP250400</t>
  </si>
  <si>
    <t>9FWRP250200</t>
  </si>
  <si>
    <t>9FWRI150300</t>
  </si>
  <si>
    <t>9FWWD400000</t>
  </si>
  <si>
    <t>9FWUH400000</t>
  </si>
  <si>
    <t>9FWRI040000</t>
  </si>
  <si>
    <t>9FWRH200300</t>
  </si>
  <si>
    <t>9FWRH200400</t>
  </si>
  <si>
    <t>增加CL2371 S5标准化清单：CL2371A-01、CL2371A-02</t>
    <phoneticPr fontId="2" type="noConversion"/>
  </si>
  <si>
    <t>增加CL2316 Switch S6清单：CL2316G-01、CL2316G-02</t>
    <phoneticPr fontId="2" type="noConversion"/>
  </si>
  <si>
    <t>增加CL2331 S6标准化清单：CL2331I-01、CL2331K-02</t>
    <phoneticPr fontId="2" type="noConversion"/>
  </si>
  <si>
    <t>增加CL2347 iFloor 5系列清单：CL2347C-01、CL2347C-02、CL2347B-01</t>
    <phoneticPr fontId="2" type="noConversion"/>
  </si>
  <si>
    <t>增加CL2335 S7 Pro标准化清单：CL2335E-01、CL2335G-01</t>
    <phoneticPr fontId="2" type="noConversion"/>
  </si>
  <si>
    <t>增加CL2220 Switch S7清单：CL2220H-01</t>
    <phoneticPr fontId="2" type="noConversion"/>
  </si>
  <si>
    <t>增加CL2041 Ifloor 2系列改型清单：CL2041B-03、CL2041B-04</t>
    <phoneticPr fontId="2" type="noConversion"/>
  </si>
  <si>
    <t>增加CL2328 Stretch S6清单：CL2328C-01</t>
    <phoneticPr fontId="2" type="noConversion"/>
  </si>
  <si>
    <t>增加CL2335E-01 S7 Pro标准化的适配器</t>
    <phoneticPr fontId="2" type="noConversion"/>
  </si>
  <si>
    <t>9VSDB111500</t>
  </si>
  <si>
    <t>9FWRH130100</t>
  </si>
  <si>
    <t>FW132700AU</t>
  </si>
  <si>
    <t>CL2371I-02</t>
  </si>
  <si>
    <t>109-23710902</t>
  </si>
  <si>
    <t>Yoniev U5</t>
  </si>
  <si>
    <t>VS1D1100ID</t>
  </si>
  <si>
    <t>A30S Pet</t>
  </si>
  <si>
    <t>ZB2342E-03</t>
  </si>
  <si>
    <t>107-23420503</t>
  </si>
  <si>
    <t>FW1B0200US</t>
  </si>
  <si>
    <t>CL2315G-02</t>
  </si>
  <si>
    <t>White/light blue</t>
  </si>
  <si>
    <t>109-23150702</t>
  </si>
  <si>
    <t>FW223000DE</t>
  </si>
  <si>
    <t>CL2335G-03</t>
  </si>
  <si>
    <t>109-23350703</t>
  </si>
  <si>
    <t>FW123400AE</t>
  </si>
  <si>
    <t>CL2347E-05</t>
  </si>
  <si>
    <t>109-23470505</t>
  </si>
  <si>
    <t>Floor One S7 Flashdry</t>
  </si>
  <si>
    <t>FW104700UK</t>
  </si>
  <si>
    <t>Floor one S5</t>
  </si>
  <si>
    <t>CL2019S-04</t>
  </si>
  <si>
    <t>109-20191904</t>
  </si>
  <si>
    <t>FW008000CA</t>
  </si>
  <si>
    <t>CL2011E-05</t>
  </si>
  <si>
    <t>red</t>
  </si>
  <si>
    <t>109-20110505</t>
  </si>
  <si>
    <t>FW1B0300US</t>
  </si>
  <si>
    <t>CL2315G-03</t>
  </si>
  <si>
    <t>109-23150703</t>
  </si>
  <si>
    <t>VA020300DE</t>
  </si>
  <si>
    <t>ZB2228E-01</t>
  </si>
  <si>
    <t>107-22280501</t>
  </si>
  <si>
    <t>VA170200US</t>
  </si>
  <si>
    <t>GO 203</t>
  </si>
  <si>
    <t>ZB2342-02</t>
  </si>
  <si>
    <t xml:space="preserve">Light Blue </t>
  </si>
  <si>
    <t>107-23420002</t>
  </si>
  <si>
    <t>FW223400SA</t>
  </si>
  <si>
    <t>CL2335P-01</t>
  </si>
  <si>
    <t>109-23351601</t>
  </si>
  <si>
    <t>FW052400US</t>
  </si>
  <si>
    <t>CL1879B-14</t>
  </si>
  <si>
    <t>109-18790214</t>
  </si>
  <si>
    <t>VS1D0300US</t>
  </si>
  <si>
    <t>GO PET 303</t>
  </si>
  <si>
    <t>ZB2342D-03</t>
  </si>
  <si>
    <t>Light blue</t>
  </si>
  <si>
    <t>107-23420403</t>
  </si>
  <si>
    <t>FW104500US</t>
  </si>
  <si>
    <t>FloorWasher Pet (5 Series)</t>
  </si>
  <si>
    <t>CL2019P-05</t>
  </si>
  <si>
    <t>109-20191605</t>
  </si>
  <si>
    <t>FW104800US</t>
  </si>
  <si>
    <t>FloorWasher Pet (5 Series) Dummy</t>
  </si>
  <si>
    <t>CL2019P-07</t>
  </si>
  <si>
    <t>109-20191607</t>
  </si>
  <si>
    <t>FW123600RU</t>
  </si>
  <si>
    <t>CL2347O-01</t>
  </si>
  <si>
    <t>109-23471501</t>
  </si>
  <si>
    <t>FW401500TR</t>
  </si>
  <si>
    <t>CL2328C-03</t>
  </si>
  <si>
    <t>109-23280303</t>
  </si>
  <si>
    <t>Floor One S7 Flashdry Pet</t>
  </si>
  <si>
    <t>FW143600AU</t>
  </si>
  <si>
    <t>Floor One S6 Flashdry</t>
  </si>
  <si>
    <t>CL2331O-01</t>
  </si>
  <si>
    <t>109-23311501</t>
  </si>
  <si>
    <t>BLACK</t>
  </si>
  <si>
    <t>FW401700IL</t>
  </si>
  <si>
    <t>CL2328N-01</t>
  </si>
  <si>
    <t>109-23281401</t>
  </si>
  <si>
    <t>IT,FR,DE,NL,PL,SE,BE,ES</t>
  </si>
  <si>
    <t>FW121600CA</t>
  </si>
  <si>
    <t>CL2347-02</t>
  </si>
  <si>
    <t>Grey+Black</t>
  </si>
  <si>
    <t>109-23470002</t>
  </si>
  <si>
    <t>FW401400UK</t>
  </si>
  <si>
    <t>CL2328D-02</t>
  </si>
  <si>
    <t>109-23280402</t>
  </si>
  <si>
    <t>FW251900DE</t>
  </si>
  <si>
    <t>Floor One Switch S7</t>
  </si>
  <si>
    <t>CL2220H-04</t>
  </si>
  <si>
    <t>Black/white</t>
  </si>
  <si>
    <t>109-22200804</t>
  </si>
  <si>
    <t>FW144400US</t>
  </si>
  <si>
    <t>FloorWasher FlashDry (6 Series) dummy</t>
  </si>
  <si>
    <t>CL2331J-02</t>
  </si>
  <si>
    <t>109-23311002</t>
  </si>
  <si>
    <t>FW122500IL</t>
  </si>
  <si>
    <t>CL2347E-03</t>
  </si>
  <si>
    <t>109-23470503</t>
  </si>
  <si>
    <t>FW131000IL</t>
  </si>
  <si>
    <t>CL2371E-01</t>
  </si>
  <si>
    <t>109-23710501</t>
  </si>
  <si>
    <t>FW144500IL</t>
  </si>
  <si>
    <t xml:space="preserve">Floor One S6 Flashdry </t>
  </si>
  <si>
    <t>CL2331Q-04</t>
  </si>
  <si>
    <t>109-23311704</t>
  </si>
  <si>
    <t>FW123700US</t>
  </si>
  <si>
    <t>CL2347-03</t>
  </si>
  <si>
    <t>White + Black</t>
  </si>
  <si>
    <t>109-23470003</t>
  </si>
  <si>
    <t>VN,ID,TH</t>
  </si>
  <si>
    <t>RU,TR</t>
  </si>
  <si>
    <t>FW1B0100US</t>
  </si>
  <si>
    <t>CL2315G-01</t>
  </si>
  <si>
    <t>White/bay blue</t>
  </si>
  <si>
    <t>109-23150701</t>
  </si>
  <si>
    <t>FW143800TH</t>
  </si>
  <si>
    <t>CL2331Q-01</t>
  </si>
  <si>
    <t>109-23311701</t>
  </si>
  <si>
    <t>FW252000US</t>
  </si>
  <si>
    <t>Tineco FloorWasher Switch Pet 7 Dummy</t>
  </si>
  <si>
    <t>CL2220G-02</t>
  </si>
  <si>
    <t>Black/White</t>
  </si>
  <si>
    <t>109-22200702</t>
  </si>
  <si>
    <t>VS156200TH</t>
  </si>
  <si>
    <t>ZB2052E-01</t>
  </si>
  <si>
    <t>TH,ID</t>
  </si>
  <si>
    <t>107-20520501</t>
  </si>
  <si>
    <t>FW1A0200US</t>
  </si>
  <si>
    <t>CL2221H-02</t>
  </si>
  <si>
    <t>Grey/light blue</t>
  </si>
  <si>
    <t>109-22210802</t>
  </si>
  <si>
    <t>FW104400US</t>
  </si>
  <si>
    <t>FloorWasher (5 series)</t>
  </si>
  <si>
    <t>CL2019P-04</t>
  </si>
  <si>
    <t>109-20191604</t>
  </si>
  <si>
    <t>VA170300US</t>
  </si>
  <si>
    <t>ZB2342-03</t>
  </si>
  <si>
    <t>107-23420003</t>
  </si>
  <si>
    <t>VS1D0200US</t>
  </si>
  <si>
    <t>GO PET 302</t>
  </si>
  <si>
    <t>ZB2342D-02</t>
  </si>
  <si>
    <t>Green</t>
  </si>
  <si>
    <t>107-23420402</t>
  </si>
  <si>
    <t>ID,TH</t>
  </si>
  <si>
    <t>VA170400US</t>
  </si>
  <si>
    <t>GO 205</t>
  </si>
  <si>
    <t>ZB2342-04</t>
  </si>
  <si>
    <t>107-23420004</t>
  </si>
  <si>
    <t>FW121700US</t>
  </si>
  <si>
    <t>CL2347A-02</t>
  </si>
  <si>
    <t>Grey+White</t>
  </si>
  <si>
    <t>109-23470102</t>
  </si>
  <si>
    <t>Floor One Switch S6 Pet</t>
  </si>
  <si>
    <t>VA170100US</t>
  </si>
  <si>
    <t>ZB2342-01</t>
  </si>
  <si>
    <t>107-23420001</t>
  </si>
  <si>
    <t>FW223600IL</t>
  </si>
  <si>
    <t>CL2335R-01</t>
  </si>
  <si>
    <t>109-23351801</t>
  </si>
  <si>
    <t>FW144300HK</t>
  </si>
  <si>
    <t>CL2331Q-03</t>
  </si>
  <si>
    <t>109-23311703</t>
  </si>
  <si>
    <t>FW104600US</t>
  </si>
  <si>
    <t>FloorWasher Home Kit (5 Series)</t>
  </si>
  <si>
    <t>CL2019P-06</t>
  </si>
  <si>
    <t>109-20191606</t>
  </si>
  <si>
    <t>FW251800DE</t>
  </si>
  <si>
    <t>Floor One Switch S7 Pet</t>
  </si>
  <si>
    <t>CL2220H-03</t>
  </si>
  <si>
    <t>109-22200803</t>
  </si>
  <si>
    <t>VS1D0500US</t>
  </si>
  <si>
    <t>A30S</t>
  </si>
  <si>
    <t>ZB2342D-05</t>
  </si>
  <si>
    <t>Whie&amp;Black</t>
  </si>
  <si>
    <t>107-23420405</t>
  </si>
  <si>
    <t>FW164400US</t>
  </si>
  <si>
    <t>FloorWasher 6 series</t>
  </si>
  <si>
    <t>CL2331H-02</t>
  </si>
  <si>
    <t>109-23310802</t>
  </si>
  <si>
    <t>VA170500US</t>
  </si>
  <si>
    <t>GO 201</t>
  </si>
  <si>
    <t>ZB2342-05</t>
  </si>
  <si>
    <t>Bay Blue</t>
  </si>
  <si>
    <t>107-23420005</t>
  </si>
  <si>
    <t>FW1A0100US</t>
  </si>
  <si>
    <t>CL2221H-01</t>
  </si>
  <si>
    <t>Grey/bay blue</t>
  </si>
  <si>
    <t>109-22210801</t>
  </si>
  <si>
    <t>VA170800CA</t>
  </si>
  <si>
    <t>ZB2342-06</t>
  </si>
  <si>
    <t>107-23420006</t>
  </si>
  <si>
    <t>VS180300CA</t>
  </si>
  <si>
    <t>ZB2210A-03</t>
  </si>
  <si>
    <t>107-22100103</t>
  </si>
  <si>
    <t>FW164700US</t>
  </si>
  <si>
    <t>FloorWasher Home Kit (6 Series)　</t>
  </si>
  <si>
    <t>CL2331H-05</t>
  </si>
  <si>
    <t>109-23310805</t>
  </si>
  <si>
    <t>VS156000SA</t>
  </si>
  <si>
    <t>ZB2052D-01</t>
  </si>
  <si>
    <t>107-20520401</t>
  </si>
  <si>
    <t>VS1D0700DE</t>
  </si>
  <si>
    <t>ZB2342E-01</t>
  </si>
  <si>
    <t>107-23420501</t>
  </si>
  <si>
    <t>VS113700CA</t>
  </si>
  <si>
    <t>ZB1965M-01</t>
  </si>
  <si>
    <t>107-19651301</t>
  </si>
  <si>
    <t>FW031100CA</t>
  </si>
  <si>
    <t>CL1879D-09</t>
  </si>
  <si>
    <t>109-18790409</t>
  </si>
  <si>
    <t>VS1D1400MY</t>
  </si>
  <si>
    <t>ZB2342G-01</t>
  </si>
  <si>
    <t>107-23420701</t>
  </si>
  <si>
    <t>VS1D0900UK</t>
  </si>
  <si>
    <t>ZB2342I-01</t>
  </si>
  <si>
    <t>107-23420901</t>
  </si>
  <si>
    <t>SW101000UK</t>
  </si>
  <si>
    <t>CL2029F-05</t>
  </si>
  <si>
    <t>109-20290605</t>
  </si>
  <si>
    <t>DE,FR,CZ,BE,SE,PL,NL,IT</t>
  </si>
  <si>
    <t>FW401300TR</t>
  </si>
  <si>
    <t>CL2328C-02</t>
  </si>
  <si>
    <t>white/Black</t>
  </si>
  <si>
    <t>109-23280302</t>
  </si>
  <si>
    <t>SW111800HK</t>
  </si>
  <si>
    <t>CL2203K-03</t>
  </si>
  <si>
    <t>108-22031103</t>
  </si>
  <si>
    <t>FW252100US</t>
  </si>
  <si>
    <t>FLOORWASHER SWITCH PET 7 SERIES</t>
  </si>
  <si>
    <t>CL2220G-03</t>
  </si>
  <si>
    <t>黑色</t>
  </si>
  <si>
    <t>109-22200703</t>
  </si>
  <si>
    <t>VS1D1900CA</t>
  </si>
  <si>
    <t>GO PET 303 DUMMY</t>
  </si>
  <si>
    <t>ZB2342D-08</t>
  </si>
  <si>
    <t>107-23420408</t>
  </si>
  <si>
    <t>VS171900TH</t>
  </si>
  <si>
    <t>ZB2201S-01</t>
  </si>
  <si>
    <t>107-22011901</t>
  </si>
  <si>
    <t>FR,ZA,TR,KR</t>
  </si>
  <si>
    <t>IT,ES,FR,UA,DE,NL,PL,SE,BE,KR</t>
  </si>
  <si>
    <t>VS1D0100US</t>
  </si>
  <si>
    <t>GO PET 301</t>
  </si>
  <si>
    <t>ZB2342D-01</t>
  </si>
  <si>
    <t>Bay blue</t>
  </si>
  <si>
    <t>107-23420401</t>
  </si>
  <si>
    <t>备注</t>
    <phoneticPr fontId="2" type="noConversion"/>
  </si>
  <si>
    <t>9FWUH220100</t>
  </si>
  <si>
    <t>9FWWC220100</t>
  </si>
  <si>
    <t>9FWBC1B0000</t>
  </si>
  <si>
    <t>9FWPT1B0000</t>
  </si>
  <si>
    <t>9FWUH1B0000</t>
  </si>
  <si>
    <t>9FWWC1B0000</t>
  </si>
  <si>
    <t>9FWWD1B0000</t>
  </si>
  <si>
    <t>9VAMB170000</t>
  </si>
  <si>
    <t>9VAPT170000</t>
  </si>
  <si>
    <t>9VABP170000</t>
  </si>
  <si>
    <t>9VADA170000</t>
  </si>
  <si>
    <t>9VAUT170000</t>
  </si>
  <si>
    <t>9VAPA1700US</t>
  </si>
  <si>
    <t>9VSPA1D00US</t>
  </si>
  <si>
    <t>9VSPA1D01DE</t>
  </si>
  <si>
    <t>9VSPA1D03UK</t>
  </si>
  <si>
    <t>9VSDA1D0000</t>
  </si>
  <si>
    <t>9VSPW1D0000</t>
  </si>
  <si>
    <t>9VSFP1D0000</t>
  </si>
  <si>
    <t>9VSMB1D0000</t>
  </si>
  <si>
    <t>9VSMB1D0100</t>
  </si>
  <si>
    <t>9VSPT1D0000</t>
  </si>
  <si>
    <t>9VSBP1D0000</t>
  </si>
  <si>
    <t>9VSBH1D0000</t>
  </si>
  <si>
    <t>9FWPB2206SA</t>
  </si>
  <si>
    <t>9FWRM110300</t>
  </si>
  <si>
    <t>干簧管对接导线（板端）</t>
  </si>
  <si>
    <t>滚刷盖组件灰色</t>
  </si>
  <si>
    <t>机身主控板组件</t>
  </si>
  <si>
    <t>溶液桶组件灰色</t>
  </si>
  <si>
    <t>回收桶组件灰色</t>
  </si>
  <si>
    <t>收纳架组合</t>
  </si>
  <si>
    <t>滚刷盖组件白色</t>
  </si>
  <si>
    <t>手柄组件白色</t>
  </si>
  <si>
    <t>溶液桶组件白色</t>
  </si>
  <si>
    <t>回收桶组件白色</t>
  </si>
  <si>
    <t>主体组件功能款</t>
  </si>
  <si>
    <t>电池包组件白色</t>
  </si>
  <si>
    <t>AA2346A地毯刷组件功能款</t>
  </si>
  <si>
    <t>尘桶组件功能款（包含过滤器，过滤棉）</t>
  </si>
  <si>
    <t>加长管组件3Pin</t>
  </si>
  <si>
    <t>适配器功能款美版</t>
  </si>
  <si>
    <t>适配器轻智能款美版</t>
  </si>
  <si>
    <t>适配器轻智能款欧版</t>
  </si>
  <si>
    <t>适配器轻智能款英版</t>
  </si>
  <si>
    <t>尘桶组件轻智能款（包含过滤器，过滤棉）</t>
  </si>
  <si>
    <t>墙挂组件（含壁钉包）</t>
  </si>
  <si>
    <t>Wall-mounted dock</t>
  </si>
  <si>
    <t>主体组件轻智能款(绿色）</t>
  </si>
  <si>
    <t>主体组件轻智能款(黑白）</t>
  </si>
  <si>
    <t>电池包组件黑色</t>
  </si>
  <si>
    <t>AA2346B地毯刷组件轻智能款</t>
  </si>
  <si>
    <t>Mini power brush</t>
  </si>
  <si>
    <t>6974950108359</t>
  </si>
  <si>
    <t>6974950108366</t>
  </si>
  <si>
    <t>6974950108373</t>
  </si>
  <si>
    <t>6974950108380</t>
  </si>
  <si>
    <t>6974950108496</t>
  </si>
  <si>
    <t>6974950108397</t>
  </si>
  <si>
    <t>6974950108557</t>
  </si>
  <si>
    <t>6974950108410</t>
  </si>
  <si>
    <t>6974950108427</t>
  </si>
  <si>
    <t>6974950108434</t>
  </si>
  <si>
    <t>6974950108458</t>
  </si>
  <si>
    <t>6974950108465</t>
  </si>
  <si>
    <t>6974950108472</t>
  </si>
  <si>
    <t>6974950108489</t>
  </si>
  <si>
    <t>6974950108540</t>
  </si>
  <si>
    <t>9VSPS150000</t>
  </si>
  <si>
    <t>9VSBH151300</t>
  </si>
  <si>
    <t>9VSMB151300</t>
  </si>
  <si>
    <t>9FWPB250500</t>
  </si>
  <si>
    <t>9VSBH111200</t>
  </si>
  <si>
    <t>9FWAR250000</t>
  </si>
  <si>
    <t>9FWRM050000</t>
  </si>
  <si>
    <t>9FWRH051000</t>
  </si>
  <si>
    <t>9FWRP050300</t>
  </si>
  <si>
    <t>9FWRD050200</t>
  </si>
  <si>
    <t>增加CL2020 S5 COMBO系列的机身充电装配组件：9FWRI150300，1月下单，预计6月初到PST&amp;LMR</t>
    <phoneticPr fontId="2" type="noConversion"/>
  </si>
  <si>
    <t>增加CL2011系列的机身充电导线组件：9FWRI040000，3月下单，预计7月到PST&amp;LMR</t>
    <phoneticPr fontId="2" type="noConversion"/>
  </si>
  <si>
    <t>增加CL2123系列的机体上装饰盖+机体后盖（9FWRH200300+9FWRH200400），3月下单，预计7月到PST&amp;LMR</t>
    <phoneticPr fontId="2" type="noConversion"/>
  </si>
  <si>
    <t>增加S5标准化/S6标准化回收桶上盖组件9FWRH130100</t>
    <phoneticPr fontId="2" type="noConversion"/>
  </si>
  <si>
    <t>增加S3改善款散件，及其他机器散件清单</t>
    <phoneticPr fontId="2" type="noConversion"/>
  </si>
  <si>
    <t>增加ZB2342E-01 A30S散件清单</t>
    <phoneticPr fontId="2" type="noConversion"/>
  </si>
  <si>
    <t>SW010400DE</t>
  </si>
  <si>
    <t>AE,JO</t>
  </si>
  <si>
    <t>FW132900IN</t>
  </si>
  <si>
    <t>CL2371K-01</t>
  </si>
  <si>
    <t>109-23711101</t>
  </si>
  <si>
    <t>Go mini</t>
  </si>
  <si>
    <t>FW251700IN</t>
  </si>
  <si>
    <t>CL2220I-03</t>
  </si>
  <si>
    <t>109-22200903</t>
  </si>
  <si>
    <t>FW1A0100AU</t>
  </si>
  <si>
    <t>CL2221I-01</t>
  </si>
  <si>
    <t>109-22210901</t>
  </si>
  <si>
    <t>TR,RU</t>
  </si>
  <si>
    <t>VS1C1200DE</t>
  </si>
  <si>
    <t>PURE ONE STATION 5</t>
  </si>
  <si>
    <t>ZB2377D-02</t>
  </si>
  <si>
    <t>107-23770402</t>
  </si>
  <si>
    <t>VS201400DE</t>
  </si>
  <si>
    <t>PURE ONE A50S</t>
  </si>
  <si>
    <t>ZB2368A-02</t>
  </si>
  <si>
    <t>107-23680102</t>
  </si>
  <si>
    <t>SW010600UK</t>
  </si>
  <si>
    <t>iFloor 5 Steam</t>
  </si>
  <si>
    <t>CL2029K-01</t>
  </si>
  <si>
    <t>109-20291101</t>
  </si>
  <si>
    <t>MY,SG,HK</t>
  </si>
  <si>
    <t>SW010100US</t>
  </si>
  <si>
    <t>CL2029H-01</t>
  </si>
  <si>
    <t>109-20290801</t>
  </si>
  <si>
    <t>VS200200US</t>
  </si>
  <si>
    <t>GO Pet Pro</t>
  </si>
  <si>
    <t>ZB2368-02</t>
  </si>
  <si>
    <t>GREY/LIGHT BLUE</t>
  </si>
  <si>
    <t>107-23680002</t>
  </si>
  <si>
    <t>CW200500US</t>
  </si>
  <si>
    <t>Carpet One Cruiser</t>
  </si>
  <si>
    <t>CL2321A-01</t>
  </si>
  <si>
    <t>108-23210101</t>
  </si>
  <si>
    <t>VS201100UK</t>
  </si>
  <si>
    <t>PURE ONE A50S PLUS</t>
  </si>
  <si>
    <t>ZB2368C-01</t>
  </si>
  <si>
    <t>107-23680301</t>
  </si>
  <si>
    <t>VS1C0500US</t>
  </si>
  <si>
    <t>ST 508</t>
  </si>
  <si>
    <t>ZB2377-03</t>
  </si>
  <si>
    <t>GREY</t>
  </si>
  <si>
    <t>107-23770003</t>
  </si>
  <si>
    <t>VS201300US</t>
  </si>
  <si>
    <t>PURE ONE A50S PET</t>
  </si>
  <si>
    <t>ZB2368F-01</t>
  </si>
  <si>
    <t>107-23680601</t>
  </si>
  <si>
    <t>VS1D2100UK</t>
  </si>
  <si>
    <t>A30S PLUS</t>
  </si>
  <si>
    <t>ZB2342I-02</t>
  </si>
  <si>
    <t>107-23420902</t>
  </si>
  <si>
    <t>VS200300CA</t>
  </si>
  <si>
    <t>T3 Pet EX</t>
  </si>
  <si>
    <t>ZB2368-03</t>
  </si>
  <si>
    <t>GREY/LIGHT GREEN</t>
  </si>
  <si>
    <t>107-23680003</t>
  </si>
  <si>
    <t>NA</t>
  </si>
  <si>
    <t>CL2203K-01</t>
  </si>
  <si>
    <t>ID,VN,TH</t>
  </si>
  <si>
    <t>VS1C0700DE</t>
  </si>
  <si>
    <t>ZB2377D-01</t>
  </si>
  <si>
    <t>DE,NL,PL,SE,BE,IT,ES,FR</t>
  </si>
  <si>
    <t>107-23770401</t>
  </si>
  <si>
    <t>VS1D2000DE</t>
  </si>
  <si>
    <t>ZB2342E-05</t>
  </si>
  <si>
    <t>107-23420505</t>
  </si>
  <si>
    <t>109-20290901</t>
  </si>
  <si>
    <t>FW301600IN</t>
  </si>
  <si>
    <t>CL2316E-03</t>
  </si>
  <si>
    <t>Black, White</t>
  </si>
  <si>
    <t>109-23160503</t>
  </si>
  <si>
    <t>Go FLEX dummy</t>
  </si>
  <si>
    <t>FW052500US</t>
  </si>
  <si>
    <t>CL1879B-15</t>
  </si>
  <si>
    <t>109-18790215</t>
  </si>
  <si>
    <t>VS200500DE</t>
  </si>
  <si>
    <t>ZB2368A-01</t>
  </si>
  <si>
    <t>107-23680101</t>
  </si>
  <si>
    <t>SW010200US</t>
  </si>
  <si>
    <t>CL2029H-02</t>
  </si>
  <si>
    <t>109-20290802</t>
  </si>
  <si>
    <t>VA090600CA</t>
  </si>
  <si>
    <t>ZB1758L-02</t>
  </si>
  <si>
    <t>107-17581202</t>
  </si>
  <si>
    <t>DE,FR,IT,ES,BE,NL,SE,PL,KR</t>
  </si>
  <si>
    <t>VS1C1100UK</t>
  </si>
  <si>
    <t>ZB2377F-01</t>
  </si>
  <si>
    <t>107-23770601</t>
  </si>
  <si>
    <t>GO 208</t>
  </si>
  <si>
    <t>Pure One S11 Pet</t>
  </si>
  <si>
    <t>GO 203 dummy</t>
  </si>
  <si>
    <t>SW111600IN</t>
  </si>
  <si>
    <t>109-22031101</t>
  </si>
  <si>
    <t>VS1C0900US</t>
  </si>
  <si>
    <t>ZB2377C-01</t>
  </si>
  <si>
    <t>107-23770301</t>
  </si>
  <si>
    <t>CL2029I-01</t>
    <phoneticPr fontId="2" type="noConversion"/>
  </si>
  <si>
    <t>给Motor增加备注列</t>
    <phoneticPr fontId="2" type="noConversion"/>
  </si>
  <si>
    <t>9VSSH1C0000</t>
  </si>
  <si>
    <t>9VSSB1C01EU</t>
  </si>
  <si>
    <t>9VSDB1C0000</t>
  </si>
  <si>
    <t>9VSAC1C0000</t>
  </si>
  <si>
    <t>9VSBP1C0000</t>
  </si>
  <si>
    <t>9VSMB1C0000</t>
  </si>
  <si>
    <t>9VSDB1C0100</t>
  </si>
  <si>
    <t>9VSFI1C0000</t>
  </si>
  <si>
    <t>9VSFP1C0000</t>
  </si>
  <si>
    <t>9VSUT200000</t>
  </si>
  <si>
    <t>9FWBR021100</t>
  </si>
  <si>
    <t>9FWBC021100</t>
  </si>
  <si>
    <t>9VABH1011DE</t>
  </si>
  <si>
    <t>9VABH1011JP</t>
  </si>
  <si>
    <t>9VATC111100</t>
  </si>
  <si>
    <t>9VABD111100</t>
  </si>
  <si>
    <t>9VABD111200</t>
  </si>
  <si>
    <t>9VAAH1011JP</t>
  </si>
  <si>
    <t>9VAPD1111JP</t>
  </si>
  <si>
    <t>9VSBH1211JP</t>
  </si>
  <si>
    <t>9VSFI121100</t>
  </si>
  <si>
    <t>9VSFI1211JP</t>
  </si>
  <si>
    <t>9VSTA1211JP</t>
  </si>
  <si>
    <t>9VSBS1211JP</t>
  </si>
  <si>
    <t>9VSBD1211JP</t>
  </si>
  <si>
    <t>9VSAH1211JP</t>
  </si>
  <si>
    <t>9VAMB1111DE</t>
  </si>
  <si>
    <t>9VAMB1112DE</t>
  </si>
  <si>
    <t>9VAPT1112DE</t>
  </si>
  <si>
    <t>9VAMB1112JP</t>
  </si>
  <si>
    <t>9VAAH1111JP</t>
  </si>
  <si>
    <t>9FWAL021100</t>
  </si>
  <si>
    <t>9VABT1011JP</t>
  </si>
  <si>
    <t>9HDFF051100</t>
  </si>
  <si>
    <t>9HDFF051200</t>
  </si>
  <si>
    <t>9VAPA1111AU</t>
  </si>
  <si>
    <t>9VAPA1011AU</t>
  </si>
  <si>
    <t>9VABH101200</t>
  </si>
  <si>
    <t>9VABT1012JP</t>
  </si>
  <si>
    <t>9VAPA1011EU</t>
  </si>
  <si>
    <t>9FWPA0312KR</t>
  </si>
  <si>
    <t>9VSPD1011JP</t>
  </si>
  <si>
    <t>9VSUT1011JP</t>
  </si>
  <si>
    <t>9VSMB1011JP</t>
  </si>
  <si>
    <t>9FWIM031200</t>
  </si>
  <si>
    <t>9FWPA0313KR</t>
  </si>
  <si>
    <t>9VAAH101200</t>
  </si>
  <si>
    <t>9VAKP101100</t>
  </si>
  <si>
    <t>900MM0011UK</t>
  </si>
  <si>
    <t>900MM0011EU</t>
  </si>
  <si>
    <t>900MM0011JP</t>
  </si>
  <si>
    <t>900VB0011UK</t>
  </si>
  <si>
    <t>900VB0011EU</t>
  </si>
  <si>
    <t>900VB0011JP</t>
  </si>
  <si>
    <t>9VSPA1011AU</t>
  </si>
  <si>
    <t>9FWWC0312KR</t>
  </si>
  <si>
    <t>9FWWD0312KR</t>
  </si>
  <si>
    <t>9FWWC0311KR</t>
  </si>
  <si>
    <t>9FWWD0311KR</t>
  </si>
  <si>
    <t>9FWRM021200</t>
  </si>
  <si>
    <t>9FWRE021100</t>
  </si>
  <si>
    <t>9FWRP021100</t>
  </si>
  <si>
    <t>9FWTS021100</t>
  </si>
  <si>
    <t>9FWRB021100</t>
  </si>
  <si>
    <t>9FWRU021100</t>
  </si>
  <si>
    <t>9VSPA0410JP</t>
  </si>
  <si>
    <t>9VSMB011000</t>
  </si>
  <si>
    <t>9VSMB0410JP</t>
  </si>
  <si>
    <t>9VSDB011000</t>
  </si>
  <si>
    <t>9VSDB0410JP</t>
  </si>
  <si>
    <t>9VABP111200</t>
  </si>
  <si>
    <t>9VSPA0410UK</t>
  </si>
  <si>
    <t>9VSBH121300</t>
  </si>
  <si>
    <t>9VSMB1511JP</t>
  </si>
  <si>
    <t>9VSBH151100</t>
  </si>
  <si>
    <t>9HBPA1001EU</t>
  </si>
  <si>
    <t>9HBPA1002JP</t>
  </si>
  <si>
    <t>9HBPA1003UK</t>
  </si>
  <si>
    <t>9HBTH100000</t>
  </si>
  <si>
    <t>9VABR102700</t>
  </si>
  <si>
    <t>9VABR102800</t>
  </si>
  <si>
    <t>9VSBR123300</t>
  </si>
  <si>
    <t>9FWRH050100</t>
  </si>
  <si>
    <t>9FWRH031200</t>
  </si>
  <si>
    <t>9FWRH150100</t>
  </si>
  <si>
    <t>9VSPA1212IN</t>
  </si>
  <si>
    <t>9FWPA0500IN</t>
  </si>
  <si>
    <t>9CWRM0100US</t>
  </si>
  <si>
    <t>9CWRM0103US</t>
  </si>
  <si>
    <t>9CWRP1000US</t>
  </si>
  <si>
    <t>9CWRP0100US</t>
  </si>
  <si>
    <t>9CWUH1000US</t>
  </si>
  <si>
    <t>9CWUH1001EU</t>
  </si>
  <si>
    <t>9CWUH1002US</t>
  </si>
  <si>
    <t>9CWUH0100US</t>
  </si>
  <si>
    <t>9CWWC010100</t>
  </si>
  <si>
    <t>9CWWC100100</t>
  </si>
  <si>
    <t>9CWWD010100</t>
  </si>
  <si>
    <t>9CWWD100100</t>
  </si>
  <si>
    <t>9CWRI0100US</t>
  </si>
  <si>
    <t>9CWRS100200</t>
  </si>
  <si>
    <t>9CWFI100000</t>
  </si>
  <si>
    <t>9CWRS100300</t>
  </si>
  <si>
    <t>9CWRW100000</t>
  </si>
  <si>
    <t>9FWPA1000AU</t>
  </si>
  <si>
    <t>9FWUH100400</t>
  </si>
  <si>
    <t>9VSMB111300</t>
  </si>
  <si>
    <t>9VSMB111400</t>
  </si>
  <si>
    <t>9VSDB111300</t>
  </si>
  <si>
    <t>9VSDB111400</t>
  </si>
  <si>
    <t>9VSKA110000</t>
  </si>
  <si>
    <t>9FWPB1001AU</t>
  </si>
  <si>
    <t>9VABH111900</t>
  </si>
  <si>
    <t>9FWRD0500TW</t>
  </si>
  <si>
    <t>9FWRP0501TW</t>
  </si>
  <si>
    <t>9FWRP1006TW</t>
  </si>
  <si>
    <t>9FWRD1003TW</t>
  </si>
  <si>
    <t>9FWRP1007TW</t>
  </si>
  <si>
    <t>9FWRD1500TW</t>
  </si>
  <si>
    <t>9FWRP1501TW</t>
  </si>
  <si>
    <t>9VAPT102800</t>
  </si>
  <si>
    <t>9VAMB101600</t>
  </si>
  <si>
    <t>9VAMB101700</t>
  </si>
  <si>
    <t>9FWUH000000</t>
  </si>
  <si>
    <t>9FWRD000000</t>
  </si>
  <si>
    <t>9FWRP000000</t>
  </si>
  <si>
    <t>9VSPT111400</t>
  </si>
  <si>
    <t>9SWRI1002UK</t>
  </si>
  <si>
    <t>9FWRD000100</t>
  </si>
  <si>
    <t>9FWRP000100</t>
  </si>
  <si>
    <t>9CWRI1000AU</t>
  </si>
  <si>
    <t>9FWRM1002AU</t>
  </si>
  <si>
    <t>9FWRP1008AU</t>
  </si>
  <si>
    <t>9VSBH151200</t>
  </si>
  <si>
    <t>9VSMB151600</t>
  </si>
  <si>
    <t>9VSPT150200</t>
  </si>
  <si>
    <t>9VSBP150000</t>
  </si>
  <si>
    <t>9VSPA1500AU</t>
  </si>
  <si>
    <t>9VSRW120000</t>
  </si>
  <si>
    <t>9FWFY200000</t>
  </si>
  <si>
    <t>9CWRM100100</t>
  </si>
  <si>
    <t>9VSIM100000</t>
  </si>
  <si>
    <t>9VSIM100100</t>
  </si>
  <si>
    <t>9VSPA101200</t>
  </si>
  <si>
    <t>9VSIM100200</t>
  </si>
  <si>
    <t>9FWCB1500JP</t>
  </si>
  <si>
    <t>9FWRH020000</t>
  </si>
  <si>
    <t>9VSPA1600US</t>
  </si>
  <si>
    <t>9FWRH100500</t>
  </si>
  <si>
    <t>9VACB111400</t>
  </si>
  <si>
    <t>9VAIM110000</t>
  </si>
  <si>
    <t>9VACB111500</t>
  </si>
  <si>
    <t>9VARH100000</t>
  </si>
  <si>
    <t>9VACB101400</t>
  </si>
  <si>
    <t>9VSPA1113UK</t>
  </si>
  <si>
    <t>9VSBP111700</t>
  </si>
  <si>
    <t>9FWKA050000</t>
  </si>
  <si>
    <t>9FWKA050100</t>
  </si>
  <si>
    <t>9FWKA100400</t>
  </si>
  <si>
    <t>9FWKA100500</t>
  </si>
  <si>
    <t>9VAAH101300</t>
  </si>
  <si>
    <t>9FWAR050000</t>
  </si>
  <si>
    <t>9FWRP110000</t>
  </si>
  <si>
    <t>9FWRD110000</t>
  </si>
  <si>
    <t>9FWBR110000</t>
  </si>
  <si>
    <t>9FWRM110100</t>
  </si>
  <si>
    <t>9FWRU110000</t>
  </si>
  <si>
    <t>9VAMB090000</t>
  </si>
  <si>
    <t>9VAPT090000</t>
  </si>
  <si>
    <t>9VADA090000</t>
  </si>
  <si>
    <t>9VABP090000</t>
  </si>
  <si>
    <t>9VAPW090000</t>
  </si>
  <si>
    <t>9VAAC090000</t>
  </si>
  <si>
    <t>9FWRH100900</t>
  </si>
  <si>
    <t>9FWRW200300</t>
  </si>
  <si>
    <t>9FWRH200200</t>
  </si>
  <si>
    <t>9VAPA0900US</t>
  </si>
  <si>
    <t>9VAMB150000</t>
  </si>
  <si>
    <t>9FWCB050600</t>
  </si>
  <si>
    <t>9FWCB000000</t>
  </si>
  <si>
    <t>9CWIM010000</t>
  </si>
  <si>
    <t>9CWIM010100</t>
  </si>
  <si>
    <t>9CWIM010200</t>
  </si>
  <si>
    <t>9CWCB010000</t>
  </si>
  <si>
    <t>9CWCB010100</t>
  </si>
  <si>
    <t>9VSMB111800</t>
  </si>
  <si>
    <t>9VSPT111600</t>
  </si>
  <si>
    <t>9VSDA110000</t>
  </si>
  <si>
    <t>9VSPA1114US</t>
  </si>
  <si>
    <t>9VSSB1B00US</t>
  </si>
  <si>
    <t>9VSSB1A00US</t>
  </si>
  <si>
    <t>9VSSH1B0000</t>
  </si>
  <si>
    <t>9VSSH1A0000</t>
  </si>
  <si>
    <t>9VSKP1B0000</t>
  </si>
  <si>
    <t>9FWPA2500US</t>
  </si>
  <si>
    <t>9FWPT250100</t>
  </si>
  <si>
    <t>9FWRI100000</t>
  </si>
  <si>
    <t>9FWWS101800</t>
  </si>
  <si>
    <t>9CWRP100300</t>
  </si>
  <si>
    <t>9CWRP010200</t>
  </si>
  <si>
    <t>9FWPA2005JP</t>
  </si>
  <si>
    <t>9FWRM150000</t>
  </si>
  <si>
    <t>9FWRH010000</t>
  </si>
  <si>
    <t>9VSSB1B02UK</t>
  </si>
  <si>
    <t>9VSSB1A02UK</t>
  </si>
  <si>
    <t>9FWPA0112UK</t>
  </si>
  <si>
    <t>9FWPA1003UK</t>
  </si>
  <si>
    <t>9CWRP100500</t>
  </si>
  <si>
    <t>9CWRP100600</t>
  </si>
  <si>
    <t>9FWRH101000</t>
  </si>
  <si>
    <t>9SWAR110000</t>
  </si>
  <si>
    <t>9FWRP2008RU</t>
  </si>
  <si>
    <t>9VSPA0411RU</t>
  </si>
  <si>
    <t>9FWRD210100</t>
  </si>
  <si>
    <t>9FWRP2101TR</t>
  </si>
  <si>
    <t>9FWRP2102ID</t>
  </si>
  <si>
    <t>9FWRH031300</t>
  </si>
  <si>
    <t>9FWPB2204AU</t>
  </si>
  <si>
    <t>9FWPB2205UK</t>
  </si>
  <si>
    <t>9FWPA2200UK</t>
  </si>
  <si>
    <t>9FWRH150500</t>
  </si>
  <si>
    <t>9FWPB1400US</t>
  </si>
  <si>
    <t>9FWPB2506JP</t>
  </si>
  <si>
    <t>9FWBH250000</t>
  </si>
  <si>
    <t>9FWRP250300</t>
  </si>
  <si>
    <t>9FWRP250500</t>
  </si>
  <si>
    <t>9FWPA1204JP</t>
  </si>
  <si>
    <t>9FWRP031500</t>
  </si>
  <si>
    <t>9FWPB4003AU</t>
  </si>
  <si>
    <t>9FWPB4004JP</t>
  </si>
  <si>
    <t>9VAMB090100</t>
  </si>
  <si>
    <t>9VAUT090000</t>
  </si>
  <si>
    <t>9FWUH010000</t>
  </si>
  <si>
    <t>9FWRH000100</t>
  </si>
  <si>
    <t>9SWRI100300</t>
  </si>
  <si>
    <t>9FWBC1A0000</t>
  </si>
  <si>
    <t>9FWPB1A0000</t>
  </si>
  <si>
    <t>9FWPT1A0000</t>
  </si>
  <si>
    <t>9FWRP1A0000</t>
  </si>
  <si>
    <t>9FWUH1A0000</t>
  </si>
  <si>
    <t>9FWWC1A0000</t>
  </si>
  <si>
    <t>9FWWD1A0000</t>
  </si>
  <si>
    <t>9FWRC1A0000</t>
  </si>
  <si>
    <t>9FWRR1A0000</t>
  </si>
  <si>
    <t>9FWAR1A0000</t>
  </si>
  <si>
    <t>9FWWD220100</t>
  </si>
  <si>
    <t>9FWUH020000</t>
  </si>
  <si>
    <t>9FWRH220100</t>
  </si>
  <si>
    <t>9FWAR1B0000</t>
  </si>
  <si>
    <t>9SWWD010000</t>
  </si>
  <si>
    <t>9SWWD010100</t>
  </si>
  <si>
    <t>9SWUH010000</t>
  </si>
  <si>
    <t>9SWRU0100US</t>
  </si>
  <si>
    <t>9SWRU0101EU</t>
  </si>
  <si>
    <t>9SWRP010000</t>
  </si>
  <si>
    <t>9SWRH010000</t>
  </si>
  <si>
    <t>9CWUH200000</t>
  </si>
  <si>
    <t>9CWWD200000</t>
  </si>
  <si>
    <t>9CWDB200000</t>
  </si>
  <si>
    <t>9CWFI200000</t>
  </si>
  <si>
    <t>9CWUE200000</t>
  </si>
  <si>
    <t>9CWBR200000</t>
  </si>
  <si>
    <t>9CWBC200000</t>
  </si>
  <si>
    <t>9CWPB200000</t>
  </si>
  <si>
    <t>9VSPB1C0000</t>
  </si>
  <si>
    <t>9VSSH1C0100</t>
  </si>
  <si>
    <t>9VSSB1C00US</t>
  </si>
  <si>
    <t>9VSSB1C02UK</t>
  </si>
  <si>
    <t>9VSSB1C03US</t>
  </si>
  <si>
    <t>9VSAC1C0100</t>
  </si>
  <si>
    <t>9VSBP1C0100</t>
  </si>
  <si>
    <t>9VSMB1C0100</t>
  </si>
  <si>
    <t>9VSUT1C0000</t>
  </si>
  <si>
    <t>9VSDB111800</t>
  </si>
  <si>
    <t>9VSBH111300</t>
  </si>
  <si>
    <t>9VSUT200100</t>
  </si>
  <si>
    <t>9VSMB200000</t>
  </si>
  <si>
    <t>9VSBH200000</t>
  </si>
  <si>
    <t>9VSBH200100</t>
  </si>
  <si>
    <t>9FWFA400000</t>
  </si>
  <si>
    <t>9FWRP400300</t>
  </si>
  <si>
    <t>9VSPT1D0100</t>
  </si>
  <si>
    <t>206-1762-0203</t>
  </si>
  <si>
    <t>SP_IFLBR</t>
  </si>
  <si>
    <t>206-1762-0204</t>
  </si>
  <si>
    <t>SP_IFLFA</t>
  </si>
  <si>
    <t>回收桶过滤组件</t>
  </si>
  <si>
    <t>114-17620206</t>
  </si>
  <si>
    <t>回收桶组件
362-1762-1205</t>
  </si>
  <si>
    <t>206-1762-0207</t>
  </si>
  <si>
    <t>206-1762-0208</t>
  </si>
  <si>
    <t>Brush Roller cover</t>
  </si>
  <si>
    <t>SP_USA10CBR01</t>
  </si>
  <si>
    <t>FB1676 地刷组件-地毯刷（人字形），用206-1756-0242代替</t>
  </si>
  <si>
    <t>SP_USA10HEP00</t>
  </si>
  <si>
    <t>ZB1756 出风HEPA组件,用206-1769-0269</t>
  </si>
  <si>
    <t>206-1756-0204</t>
  </si>
  <si>
    <t>SP_USA10FIL00</t>
  </si>
  <si>
    <t>ZB1756 进风滤棉组件</t>
  </si>
  <si>
    <t>FILTER</t>
  </si>
  <si>
    <t>SP_USA10DBR00，组合套装代替</t>
  </si>
  <si>
    <t>SP_USA10BRK00</t>
  </si>
  <si>
    <t>家电刷组件364-1669-1714，多角度折弯清洁管（折弯刷组件）364-1669-1803，伸缩软管组件364-1669-1904，车用长扁吸415-0500-1092。用206-1873-0010代替</t>
  </si>
  <si>
    <t>114-17560218</t>
  </si>
  <si>
    <t>206-1756-0218</t>
  </si>
  <si>
    <t>SP_USA10FHA00→SP_A10FHA00</t>
  </si>
  <si>
    <t>364-1756-0401【ZB1756 进风过滤棉包胶组件 环保3类 】*2
364-1756-1301【ZB1756 出风HEPA组件 环保3类】*1不带金属滤网</t>
  </si>
  <si>
    <t>2*Filter&amp;1*HEPA</t>
  </si>
  <si>
    <t>SP_USA10FBR01</t>
  </si>
  <si>
    <t>369-1753-0825 【FB1753 FB1753F地刷组件(大颗粒带灯21.6V)(用于ZB1756B 美版航天蓝】，用206-1756-0243代替</t>
  </si>
  <si>
    <t>HARD FLOOR BRUSH</t>
  </si>
  <si>
    <t>SP_USA10TUA01</t>
  </si>
  <si>
    <t>加长管组件ID:   415-0500-1254,用206-1756-0244</t>
  </si>
  <si>
    <t>SP_USA10MPB00</t>
  </si>
  <si>
    <t>206-1756-0302</t>
  </si>
  <si>
    <t>SP_JAA10HFB01</t>
  </si>
  <si>
    <t>ZB1756C-01 FB1851 地刷组件</t>
  </si>
  <si>
    <t>Hard floor brush</t>
  </si>
  <si>
    <t>SP_JAA10HFB02</t>
  </si>
  <si>
    <t>ZB1756C-02 FB1851 地刷组件</t>
  </si>
  <si>
    <t>114-17560304</t>
  </si>
  <si>
    <t>SP_JAA10CBR01</t>
  </si>
  <si>
    <t>ZB1756C-01 FB1759B 地刷组件</t>
  </si>
  <si>
    <t>SP_JAA10CBR02</t>
  </si>
  <si>
    <t>ZB1756C-02 FB1759B 地刷组件</t>
  </si>
  <si>
    <t>SP_JAA10BAT20</t>
  </si>
  <si>
    <t>SP_JAA10FIL00</t>
  </si>
  <si>
    <t>ZB1756 进风滤棉组件，用206-1873-0504代替</t>
  </si>
  <si>
    <t>SP_JAA10CHA01</t>
  </si>
  <si>
    <t>ZB1756C-01 单充适配器</t>
  </si>
  <si>
    <t>SP_JAA10CDB00，组合套装代替</t>
  </si>
  <si>
    <t>SP_JAA10MPB00</t>
  </si>
  <si>
    <t>SP_JAA10LTA01</t>
  </si>
  <si>
    <t>ZB1756C-01 加长管组件</t>
  </si>
  <si>
    <t>SP_JPA10LTA03</t>
  </si>
  <si>
    <t>ZB1756V-03加长管组件</t>
  </si>
  <si>
    <t>SP_JAA10MAB01</t>
  </si>
  <si>
    <t>ZB1756 主体组件（日本版航天蓝 散件）</t>
  </si>
  <si>
    <t>SP_JAA10MAB03</t>
  </si>
  <si>
    <t>114-17690204</t>
  </si>
  <si>
    <t>SP_USA11CRT01</t>
  </si>
  <si>
    <t>ZB1769B-03 扁吸</t>
  </si>
  <si>
    <t>SP_USA11CRT02</t>
  </si>
  <si>
    <t>ZB1769B-04 扁吸</t>
  </si>
  <si>
    <t>2-in-1 dusting brush</t>
  </si>
  <si>
    <t xml:space="preserve">ZB1769B-04 组合刷 </t>
  </si>
  <si>
    <t>SP_USA11PFC00</t>
  </si>
  <si>
    <t>Pre-filter Cleaning Tool</t>
  </si>
  <si>
    <t>206-1769-0233</t>
  </si>
  <si>
    <t>SP_USA11HCT00</t>
  </si>
  <si>
    <t>ZB1769B 清洁刷植毛组件</t>
  </si>
  <si>
    <t>Hair cleaning tool</t>
  </si>
  <si>
    <t>SP_USA10PF200</t>
  </si>
  <si>
    <t>ZB1769B 滤芯清洁刷+进风过滤棉组件*2</t>
  </si>
  <si>
    <t>1*Pre-filter cleaning tool &amp; 2* filters</t>
  </si>
  <si>
    <t>SP_USA10DFT00</t>
  </si>
  <si>
    <t>新开模尘桶组件ID: 364-1756-3601 + 网孔过滤器包胶组件（散件8433灰）ID:365-1756-3403(带清洗标贴,散件专用)</t>
  </si>
  <si>
    <t>Pre filter cleaning tool &amp; 2 filters</t>
  </si>
  <si>
    <t>SP_JAA10FHA00</t>
  </si>
  <si>
    <t>364-1756-0401【ZB1756 进风过滤棉包胶组件 环保3类 】*2
364-1756-1301【ZB1756 出风HEPA组件 环保3类】*1</t>
  </si>
  <si>
    <t>114-17560239</t>
  </si>
  <si>
    <t>SP_USA10BAT20N</t>
  </si>
  <si>
    <t>ZB1756 电池包组件 （2000mAh）电池铭牌借用ZB1756D-07</t>
  </si>
  <si>
    <t>充电座组件+491-1769-0241 充电座铭牌
491-1769-0242 充电座警告文标贴</t>
  </si>
  <si>
    <t>206-1769-0309</t>
  </si>
  <si>
    <t>SP_JPA11BAT01</t>
  </si>
  <si>
    <t>SP_JPA11BAT02</t>
  </si>
  <si>
    <t>SP_JPA11MAB01</t>
  </si>
  <si>
    <t>ZB1769C-01 主体（除了电池，HEPA,尘桶以外部件）+ 491-1769-0237  主机铭牌</t>
  </si>
  <si>
    <t>SP_USA11HEP00</t>
  </si>
  <si>
    <t>ZB1769B 出风HEPA组件(两端灰色 不带出风板与左右按钮)用206-1769-0269</t>
  </si>
  <si>
    <t>SP_USA10CBR09</t>
  </si>
  <si>
    <t>FB1676地刷组件</t>
  </si>
  <si>
    <t>206-1756-0243</t>
  </si>
  <si>
    <t>SP_USA10HFB09</t>
  </si>
  <si>
    <t>FB1753F地刷组件</t>
  </si>
  <si>
    <t>SP_USA10TUB09</t>
  </si>
  <si>
    <t>加长管组件（加内壁管）管子灰色，按钮灰色</t>
  </si>
  <si>
    <t>SP_A10BAT20</t>
  </si>
  <si>
    <t xml:space="preserve">电池包组件
364-1756-3305（2000mAh）
</t>
  </si>
  <si>
    <t>206-1756-0704</t>
  </si>
  <si>
    <t>SP_A10EUADP</t>
  </si>
  <si>
    <t>SP_USS12CAB00</t>
  </si>
  <si>
    <t>FB1878 地刷组件，加地刷铭牌491-1873-0218</t>
  </si>
  <si>
    <t>206-1873-0501</t>
  </si>
  <si>
    <t>SP_JPS12HAB00</t>
  </si>
  <si>
    <t>FB1882地刷组件，加地刷铭牌491-1873-0240</t>
  </si>
  <si>
    <t>SP_USS12MPB00</t>
  </si>
  <si>
    <t>FB1679C 小电动地刷胶袋组件，加小电动铭牌491-1873-0219，206-1873-0155代替</t>
  </si>
  <si>
    <t>SP_JPS12MPB00</t>
  </si>
  <si>
    <t>FB1679C 小电动地刷胶袋组件，加小电动铭牌491-1873-0241 ，206-1873-0155代替</t>
  </si>
  <si>
    <t>SP_JPS12POH00</t>
  </si>
  <si>
    <t xml:space="preserve">ZB1873 充电座组件，加充电座铭牌491-1873-0243 </t>
  </si>
  <si>
    <t>Docking station</t>
  </si>
  <si>
    <t>SP_USS12PRF00</t>
  </si>
  <si>
    <t>进风过滤棉组件，用206-1756-0204代替</t>
  </si>
  <si>
    <t>SP_JPS12PRF00</t>
  </si>
  <si>
    <t>进风过滤棉组件</t>
  </si>
  <si>
    <t>SP_USS12APC00</t>
  </si>
  <si>
    <t>FB1776 电动滤芯清洁器胶袋组件，加铭牌491-1873-0220及警告标贴491-1873-0361</t>
  </si>
  <si>
    <t>Automatic pre-filter cleaning tool</t>
  </si>
  <si>
    <t>SP_JPS12APC00</t>
  </si>
  <si>
    <t>FB1776 电动滤芯清洁器胶袋组件，加铭牌491-1873-0242及警告标贴491-1873-0397</t>
  </si>
  <si>
    <t>206-1873-0205</t>
  </si>
  <si>
    <t>SP_USS12SDB00</t>
  </si>
  <si>
    <t>AA1886家电刷</t>
  </si>
  <si>
    <t>Soft dusting brush</t>
  </si>
  <si>
    <t>SP_JPS12SDB00</t>
  </si>
  <si>
    <t>Soft dusting brush，用206-1873-0205代替</t>
  </si>
  <si>
    <t>206-1873-0206</t>
  </si>
  <si>
    <t>SP_USS12FLC00</t>
  </si>
  <si>
    <t>伸缩扁吸组件</t>
  </si>
  <si>
    <t>SP_USS12HEP00</t>
  </si>
  <si>
    <t>出风HEPA组件，用206-1873-0154代替</t>
  </si>
  <si>
    <t>206-1873-0208</t>
  </si>
  <si>
    <t>SP_USS12DUB00</t>
  </si>
  <si>
    <t>组合刷组件</t>
  </si>
  <si>
    <t>SP_JPS12DUB00</t>
  </si>
  <si>
    <t>SP_USS12CRT00</t>
  </si>
  <si>
    <t>扁吸组件</t>
  </si>
  <si>
    <t>SP_USS12WMD00</t>
  </si>
  <si>
    <t>墙壁挂架组件</t>
  </si>
  <si>
    <t>SP_USS12TUA00</t>
  </si>
  <si>
    <t xml:space="preserve">加长管组件 </t>
  </si>
  <si>
    <t>SP_EUS12DUS00</t>
  </si>
  <si>
    <t>尘桶组件</t>
  </si>
  <si>
    <t>SP_JPS12DUS00</t>
  </si>
  <si>
    <t>SP_USS12FIH00</t>
  </si>
  <si>
    <t>网孔过滤器包胶组件，增加清洗标贴491-1873-0368，</t>
  </si>
  <si>
    <t>SP_JPS12FIH00</t>
  </si>
  <si>
    <t>网孔过滤器包胶组件，加提示标贴491-1873-03A4，用206-1873-0213代替</t>
  </si>
  <si>
    <t>SP_USS12HABT1</t>
  </si>
  <si>
    <t>FB1753 FB1753G地刷组件(大颗粒带灯21.6V，配S12)，增加铭牌491-1873-0225</t>
  </si>
  <si>
    <t>SP_USS12CDB00，需求少，用组合套装代替</t>
  </si>
  <si>
    <t>SP_JPS12CDB00，需求少，用组合套装代替</t>
  </si>
  <si>
    <t>114-18730215</t>
  </si>
  <si>
    <t>206-1873-0215</t>
  </si>
  <si>
    <t>SP_USS12FHA00</t>
  </si>
  <si>
    <t>出风HEPA组件(H11) +ZB1756 进风过滤棉组件-网孔支架版本（彩盒）</t>
  </si>
  <si>
    <t>SP_JPS12FHA00</t>
  </si>
  <si>
    <t>SP_USS12MAB00</t>
  </si>
  <si>
    <t>主体组件黑色_屏显(散件专用），增加ZB1873R-01主机铭牌491-1873-0244及WIFI标贴491-1873-0324，缺少PCB板贴膜-已ECR增加</t>
  </si>
  <si>
    <t>SP_JPS12MAB00</t>
  </si>
  <si>
    <t>主体组件_屏显(日本版散件专用），加主机铭牌  491-1873-0238及WIFI标贴491-1873-0324，缺少PCB板贴膜-已ECR增加，JP下架</t>
  </si>
  <si>
    <t>SP_GES12ADA00</t>
  </si>
  <si>
    <t>双充VDE头适配器组件</t>
  </si>
  <si>
    <t>SP_UKS12ADA00</t>
  </si>
  <si>
    <t>SP_USS12ACS00</t>
  </si>
  <si>
    <t>206-1873-0011</t>
  </si>
  <si>
    <t>SP_USS12FMT00</t>
  </si>
  <si>
    <t>Flexible multi-angle tube</t>
  </si>
  <si>
    <t>206-1873-0012</t>
  </si>
  <si>
    <t>SP_USS12FEH00</t>
  </si>
  <si>
    <t>Flexible extension hose</t>
  </si>
  <si>
    <t>SP_USS12BAT00</t>
  </si>
  <si>
    <t>ZB1873 电池包组件,增加电池包铭牌491-1873-0217 +客服标贴491-1873-03B9</t>
  </si>
  <si>
    <t>SP_EUA11MAB01</t>
  </si>
  <si>
    <t>机体组件（不含电池，HEPA,尘桶）三代代替</t>
  </si>
  <si>
    <t>SP_EUA11MAB02</t>
  </si>
  <si>
    <t>SP_EUA11FIH01</t>
  </si>
  <si>
    <t>SP_EUA11FIH02</t>
  </si>
  <si>
    <t>SP_EUA11BAT01</t>
  </si>
  <si>
    <t>电池2000mAH</t>
  </si>
  <si>
    <t>SP_EUA11BAT02</t>
  </si>
  <si>
    <t>SP_EUA11TUB01</t>
  </si>
  <si>
    <t>SP_EUA11TUB02</t>
  </si>
  <si>
    <t>SP_USA11WMD00</t>
  </si>
  <si>
    <t>墙壁挂架组件（带安装螺丝）</t>
  </si>
  <si>
    <t>SP_USA12SAW00</t>
  </si>
  <si>
    <t>壁钉组件</t>
  </si>
  <si>
    <t>Screw assembly for wall-mounted dock</t>
  </si>
  <si>
    <t>SP_UKS12BAT00</t>
  </si>
  <si>
    <t>SP_EUS12BAT00</t>
  </si>
  <si>
    <t>SP_JPS12BAT00</t>
  </si>
  <si>
    <t>SP_USS12ACSS1</t>
  </si>
  <si>
    <t>ZB1873D附件礼盒套装
364-1873-6701</t>
  </si>
  <si>
    <t>PURE ONE S12 M accessory set</t>
  </si>
  <si>
    <t>SP_USA11DUS00</t>
  </si>
  <si>
    <t>尘桶组件（售后部件统一颜色透明色）</t>
  </si>
  <si>
    <t>SP_JPA11MAC00</t>
  </si>
  <si>
    <t>除螨刷组件</t>
  </si>
  <si>
    <t>Matress Cleaner</t>
  </si>
  <si>
    <t>SP_USA11FIH00</t>
  </si>
  <si>
    <t>网孔过滤器包胶组件365-1756-2713*1+过滤棉和网孔过滤器清洗提示标贴 491-1756-03P8*1</t>
  </si>
  <si>
    <t>SP_USA11H&amp;C00</t>
  </si>
  <si>
    <t>出风组件（带hepa和盖），两端改灰色，加ZB1756B-09 HEPA盖，用206-1965-0108代替</t>
  </si>
  <si>
    <t>Hepa &amp; cover assembly</t>
  </si>
  <si>
    <t>SP_JPA11TUBV1</t>
  </si>
  <si>
    <t>SP_JPA11TUBV2</t>
  </si>
  <si>
    <t>206-1769-2203</t>
  </si>
  <si>
    <t>SP_JPA11MABV2</t>
  </si>
  <si>
    <t>机体组件（去掉尘桶组件，电池包，HEPA组件）</t>
  </si>
  <si>
    <t>206-1769-2204</t>
  </si>
  <si>
    <t>SP_JPA11FHA10</t>
  </si>
  <si>
    <t>ZB1769V 进风滤棉组件*2 + ZB1769V 出风HEPA组件(两端灰色  不带出风板与左右按钮)</t>
  </si>
  <si>
    <t>206-1756-0706</t>
  </si>
  <si>
    <t>SP_A10WMD00</t>
  </si>
  <si>
    <t>墙壁挂架组件（带安装螺丝）
ZB1516 壁钉包装组件</t>
  </si>
  <si>
    <t>SP_JPA11DUS01</t>
  </si>
  <si>
    <t>ZB1769V-01 尘桶组件(镶件B)</t>
  </si>
  <si>
    <t>SP_ACCHDER01</t>
  </si>
  <si>
    <t>附件延展架 墙挂版</t>
  </si>
  <si>
    <t>wall accessory holder</t>
  </si>
  <si>
    <t>SP_ACCHDER02</t>
  </si>
  <si>
    <t>附件延展架底座板</t>
  </si>
  <si>
    <t>charger accessory holder</t>
  </si>
  <si>
    <t>206-1756-1801</t>
  </si>
  <si>
    <t>SP_USA10H&amp;C00</t>
  </si>
  <si>
    <t>HEPA+出风盖组件灰色</t>
  </si>
  <si>
    <t>SP_JPA11H&amp;C00</t>
  </si>
  <si>
    <t>SP_AUS12MPB00</t>
  </si>
  <si>
    <t>FB1953A 小电动地刷胶袋组件带PTC</t>
  </si>
  <si>
    <t>206-1873-2333</t>
  </si>
  <si>
    <t>SP_AUS12PBS01</t>
  </si>
  <si>
    <t>释放按钮+弹簧组件（散件专用）</t>
  </si>
  <si>
    <t>Repair button</t>
  </si>
  <si>
    <t>SP_AUS12BMT01</t>
  </si>
  <si>
    <t>电机</t>
  </si>
  <si>
    <t>SP_AUS12MPB01</t>
  </si>
  <si>
    <t>主控板+wifi</t>
  </si>
  <si>
    <t>SP_USS11MAB01</t>
  </si>
  <si>
    <t>主体组件（高配散件专用）</t>
  </si>
  <si>
    <t>SP_USS11BAT01</t>
  </si>
  <si>
    <t>电池包组件（灰2000mAH）</t>
  </si>
  <si>
    <t>SP_USS11FIL01</t>
  </si>
  <si>
    <t>进风过滤棉组件-网孔支架版本</t>
  </si>
  <si>
    <t>SP_USS11FIH01</t>
  </si>
  <si>
    <t>滤网支架包胶组件+滤网上支架组件（直径86.5）</t>
  </si>
  <si>
    <t>SP_USS11TUB01</t>
  </si>
  <si>
    <t>加长管组件（灰色减重版本）</t>
  </si>
  <si>
    <t>SP_USS11CAB01</t>
  </si>
  <si>
    <t>FB1676G地刷组件</t>
  </si>
  <si>
    <t>SP_USS11HAB01</t>
  </si>
  <si>
    <t>SP_USS11WAM01</t>
  </si>
  <si>
    <t>SP_EUS11MAB01</t>
  </si>
  <si>
    <t>主体组件（高配散件专用）用206-1965-0201代替</t>
  </si>
  <si>
    <t>SP_EUS11BAT01</t>
  </si>
  <si>
    <t>电池包组件2000mah高配灰</t>
  </si>
  <si>
    <t>206-1965-0003</t>
  </si>
  <si>
    <t>SP_EUS11H&amp;C01</t>
  </si>
  <si>
    <t>出风盖板组件（散件专用）</t>
  </si>
  <si>
    <t>SP_EUS11DUS01</t>
  </si>
  <si>
    <t>尘桶组件（带支架灰色）</t>
  </si>
  <si>
    <t>SP_EUS11CHA01</t>
  </si>
  <si>
    <t>VDE轮充适配器组件</t>
  </si>
  <si>
    <t>206-1965-0107</t>
  </si>
  <si>
    <t>SP_USVS11MAB02</t>
  </si>
  <si>
    <t>主体组件（低配散件专用）</t>
  </si>
  <si>
    <t>SP_USVS11H&amp;C02</t>
  </si>
  <si>
    <t>出风盖板组件蓝色（散件专用）</t>
  </si>
  <si>
    <t>SP_USVS11BAT02</t>
  </si>
  <si>
    <t>电池包组件2500mah低配蓝</t>
  </si>
  <si>
    <t>SP_USVS11FIH02</t>
  </si>
  <si>
    <t>SP_USVS11TUB02</t>
  </si>
  <si>
    <t>加长管组件（蓝色减重版本）</t>
  </si>
  <si>
    <t>206-1965-0115</t>
  </si>
  <si>
    <t>SP_USVS11CAB02</t>
  </si>
  <si>
    <t>FB1676G地刷组件（黑色按钮）</t>
  </si>
  <si>
    <t>SP_USVS11WAM02</t>
  </si>
  <si>
    <t>206-1879-0101</t>
  </si>
  <si>
    <t>手柄组件（高配）</t>
  </si>
  <si>
    <t>206-1879-0102</t>
  </si>
  <si>
    <t>回收桶过滤器组件（前置方形过滤器组件+回收桶滤网组件）</t>
  </si>
  <si>
    <t>Hepa Assy</t>
  </si>
  <si>
    <t>206-1879-0103</t>
  </si>
  <si>
    <t>206-1879-0104</t>
  </si>
  <si>
    <t>回收桶组件（高配）</t>
  </si>
  <si>
    <t>206-1879-0105</t>
  </si>
  <si>
    <t>滚刷盖组件（高配）</t>
  </si>
  <si>
    <t>206-1879-0107</t>
  </si>
  <si>
    <t>114-18790109</t>
  </si>
  <si>
    <t>206-1879-0110</t>
  </si>
  <si>
    <t>托盘HEPA架</t>
  </si>
  <si>
    <t>HEPA Holder</t>
  </si>
  <si>
    <t>206-1879-0111</t>
  </si>
  <si>
    <t>附件收纳架</t>
  </si>
  <si>
    <t>206-1879-0112</t>
  </si>
  <si>
    <t>适配器（高配）</t>
  </si>
  <si>
    <t>手柄组件（低配）</t>
  </si>
  <si>
    <t>206-1879-0116</t>
  </si>
  <si>
    <t>回收桶组件(低配)</t>
  </si>
  <si>
    <t>206-1879-0117</t>
  </si>
  <si>
    <t>溶液桶组件(低配）</t>
  </si>
  <si>
    <t>适配器 （UK高配）</t>
  </si>
  <si>
    <t>适配器 （UK低配）</t>
  </si>
  <si>
    <t>206-1879-0126</t>
  </si>
  <si>
    <t>SP_0UFW03BRH01
新：9FWAR031100</t>
  </si>
  <si>
    <t>回收桶过滤器组件*2+滚刷组件*2（彩盒）</t>
  </si>
  <si>
    <t>206-1762-0107</t>
  </si>
  <si>
    <t>SP_USFW02BRP01
新:9FWAL021100</t>
  </si>
  <si>
    <t>回收桶过滤器组件*1+绒毛滚刷组件*2</t>
  </si>
  <si>
    <t>1*Pre-filter Assy&amp;2*Bursh Roller</t>
  </si>
  <si>
    <t>SP_UKVS11CHA01
新：9VSPA1111UK</t>
  </si>
  <si>
    <t>SP_UKVS11DUS01
新：9VSDB1111DE</t>
  </si>
  <si>
    <t>尘桶组件（带支架蓝色）</t>
  </si>
  <si>
    <t>FB1953小电动刷</t>
  </si>
  <si>
    <t>SP_JPA10MC</t>
  </si>
  <si>
    <t>Cleaning Solution *2</t>
  </si>
  <si>
    <t>Hero三档电池包2500mAH</t>
  </si>
  <si>
    <t>206-1879-0144</t>
  </si>
  <si>
    <t>Scraper</t>
  </si>
  <si>
    <t>造型附件组件</t>
  </si>
  <si>
    <t>Styling Nozzle</t>
  </si>
  <si>
    <t xml:space="preserve">顺滑附件组件 </t>
  </si>
  <si>
    <t>Smoothing Nozzle</t>
  </si>
  <si>
    <t>蓬松风嘴组件</t>
  </si>
  <si>
    <t xml:space="preserve">进风盖组件 深烟红 Sangria </t>
  </si>
  <si>
    <t>Airflow Inter Cover</t>
  </si>
  <si>
    <t xml:space="preserve">进风盖组件  白 White </t>
  </si>
  <si>
    <t xml:space="preserve">进风盖组件  深咖 Mocha </t>
  </si>
  <si>
    <t>SP_JAA10DUS03</t>
  </si>
  <si>
    <t>ZB1756C-01 新开模尘桶组件（含网孔过滤器包胶组件，滤棉</t>
  </si>
  <si>
    <t>9VAPT1111AU</t>
  </si>
  <si>
    <t>Master三档电池包2500mAH</t>
  </si>
  <si>
    <t>SAA轮充适配器组件700mA</t>
  </si>
  <si>
    <t>澳洲认证适配器800mA</t>
  </si>
  <si>
    <t>墙挂带安装螺丝</t>
  </si>
  <si>
    <t>铝管组件（黑色）</t>
  </si>
  <si>
    <t>206-1979-0203</t>
  </si>
  <si>
    <t>网孔过滤器</t>
  </si>
  <si>
    <t>2*滤芯+1*HEPA（彩盒）</t>
  </si>
  <si>
    <t>出风板组件</t>
  </si>
  <si>
    <t>HEPA Cover</t>
  </si>
  <si>
    <t>206-1756-0801</t>
  </si>
  <si>
    <t>FB1881地板刷</t>
  </si>
  <si>
    <t>Soft Roller Brush(FB1881)</t>
  </si>
  <si>
    <t>206-1756-0803</t>
  </si>
  <si>
    <t>铝管组件（紫色）</t>
  </si>
  <si>
    <t>206-1979-0204</t>
  </si>
  <si>
    <t>手持组件(黑白色)</t>
  </si>
  <si>
    <t>206-1756-0802</t>
  </si>
  <si>
    <t>手持组件</t>
  </si>
  <si>
    <t>ZB1979除螨刷</t>
  </si>
  <si>
    <t>加长管，长278mm</t>
  </si>
  <si>
    <t>114-18790002</t>
  </si>
  <si>
    <t>206-1756-1001</t>
  </si>
  <si>
    <t>206-1879-0802</t>
  </si>
  <si>
    <t>适配器韩国高配</t>
  </si>
  <si>
    <t>206-1979-0301</t>
  </si>
  <si>
    <t>充电座组件（白色）</t>
  </si>
  <si>
    <t>206-1979-0302</t>
  </si>
  <si>
    <t>铝管组件（灰色）</t>
  </si>
  <si>
    <t>206-1979-0303</t>
  </si>
  <si>
    <t>日本版主机（白色）</t>
  </si>
  <si>
    <t>FB1759地毯刷（双软毛单向螺旋/旧弯管/带PTC）</t>
  </si>
  <si>
    <t>适配器（PSE认证 800mA）</t>
  </si>
  <si>
    <t>206-1756-0245</t>
  </si>
  <si>
    <t>FB1753地板刷(带PTC，A0DASH专用)</t>
  </si>
  <si>
    <t>说明书</t>
  </si>
  <si>
    <t>Floor one S3 Manual</t>
  </si>
  <si>
    <t>10-22提OA</t>
  </si>
  <si>
    <t>灰色2500mAH 电池</t>
  </si>
  <si>
    <t xml:space="preserve">Master三档电池 2000mAH </t>
  </si>
  <si>
    <t>206-1879-0901</t>
  </si>
  <si>
    <t>US/CA</t>
  </si>
  <si>
    <t>206-1756-0099</t>
  </si>
  <si>
    <t>BOM为水机小轮轴，水机小轮轴短，吸尘器小轮轴长</t>
  </si>
  <si>
    <t>地刷小轮+小轮轴组件</t>
  </si>
  <si>
    <t>Repair Wheel</t>
  </si>
  <si>
    <t>114-17560096</t>
  </si>
  <si>
    <t>206-1756-0096</t>
  </si>
  <si>
    <t>2*滤芯&amp;1*海帕（彩盒装）</t>
  </si>
  <si>
    <t>206-1756-0095</t>
  </si>
  <si>
    <t>宠物刷（彩盒装）</t>
  </si>
  <si>
    <t>Pet Grooming and Shedding Kit</t>
  </si>
  <si>
    <t>206-1960-0004</t>
  </si>
  <si>
    <t>11-27提交</t>
  </si>
  <si>
    <t>LED化妆镜-英国</t>
  </si>
  <si>
    <t>LED Lighting Makeup Mirror</t>
  </si>
  <si>
    <t>LED化妆镜-欧版</t>
  </si>
  <si>
    <t>114-19600001</t>
  </si>
  <si>
    <t>206-1960-0001</t>
  </si>
  <si>
    <t>1-已被提交需ECR</t>
  </si>
  <si>
    <t>LED化妆镜-日本</t>
  </si>
  <si>
    <t>11-27已提交</t>
  </si>
  <si>
    <t>真空收纳袋-英国</t>
  </si>
  <si>
    <t>Vacuum Storage Bags</t>
  </si>
  <si>
    <t>真空收纳袋-欧版</t>
  </si>
  <si>
    <t>真空收纳袋-日本</t>
  </si>
  <si>
    <t>澳洲直头适配器</t>
  </si>
  <si>
    <t>206-1879-0805</t>
  </si>
  <si>
    <t>溶液桶组件（韩国高配）</t>
  </si>
  <si>
    <t>回收桶组件（高配韩国）</t>
  </si>
  <si>
    <t>206-1879-0904</t>
  </si>
  <si>
    <t>溶液桶组件（韩国低配）</t>
  </si>
  <si>
    <t>回收桶组件（韩国低配）</t>
  </si>
  <si>
    <t>206-1879-0201</t>
  </si>
  <si>
    <t>206-1879-0704</t>
  </si>
  <si>
    <t>206-1879-0202</t>
  </si>
  <si>
    <t>液位传感器电容式</t>
  </si>
  <si>
    <t>液位传感器光电式</t>
  </si>
  <si>
    <t>114-18790712</t>
  </si>
  <si>
    <t>206-1879-0712</t>
  </si>
  <si>
    <t>电池包组件高配</t>
  </si>
  <si>
    <t>206-1879-0402</t>
  </si>
  <si>
    <t>电池包组件低配</t>
  </si>
  <si>
    <t>206-1879-0204</t>
  </si>
  <si>
    <t>新高配主控板GD</t>
  </si>
  <si>
    <t>206-1879-0403</t>
  </si>
  <si>
    <t>新低配主控板GD</t>
  </si>
  <si>
    <t>老高配主控板ST</t>
  </si>
  <si>
    <t>老低配主控板ST</t>
  </si>
  <si>
    <t>206-1879-0206</t>
  </si>
  <si>
    <t>污水传感器组件</t>
  </si>
  <si>
    <t>206-1879-0703</t>
  </si>
  <si>
    <t>206-1879-0702</t>
  </si>
  <si>
    <t>206-1762-2123</t>
  </si>
  <si>
    <t>风机装配组件</t>
  </si>
  <si>
    <t>206-1762-2124</t>
  </si>
  <si>
    <t>滚刷带轮传动组件</t>
  </si>
  <si>
    <t>同步带</t>
  </si>
  <si>
    <t>Belt</t>
  </si>
  <si>
    <t>206-1762-2126</t>
  </si>
  <si>
    <t>206-1762-2127</t>
  </si>
  <si>
    <t>刮条包胶组件</t>
  </si>
  <si>
    <t>206-1762-2128</t>
  </si>
  <si>
    <t>电池</t>
  </si>
  <si>
    <t>206-1980-0001</t>
  </si>
  <si>
    <t>小家电刷</t>
  </si>
  <si>
    <t>Upholstery nozzle</t>
  </si>
  <si>
    <t>长扁吸</t>
  </si>
  <si>
    <t>Crevice tool</t>
  </si>
  <si>
    <t>206-1980-0003</t>
  </si>
  <si>
    <t>挂架组件</t>
  </si>
  <si>
    <t>206-1980-1101</t>
  </si>
  <si>
    <t>适配器-日版</t>
  </si>
  <si>
    <t>主机高配</t>
  </si>
  <si>
    <t>主机低配</t>
  </si>
  <si>
    <t>206-1980-1102</t>
  </si>
  <si>
    <t>主机高配日本版</t>
  </si>
  <si>
    <t>尘桶组件高配</t>
  </si>
  <si>
    <t>尘桶组件低配</t>
  </si>
  <si>
    <t>尘桶组件日本版</t>
  </si>
  <si>
    <t>206-1980-0009</t>
  </si>
  <si>
    <t>HEPA组件+过滤器支架组件</t>
  </si>
  <si>
    <t>filter</t>
  </si>
  <si>
    <t>206-2011-0101</t>
  </si>
  <si>
    <t>206-2011-0102</t>
  </si>
  <si>
    <t>主机组件浅蓝</t>
  </si>
  <si>
    <t>尘桶组件浅蓝按钮</t>
  </si>
  <si>
    <t>114-20160005</t>
  </si>
  <si>
    <t>电池浅蓝2500mAH</t>
  </si>
  <si>
    <t>206-2016-0006</t>
  </si>
  <si>
    <t>加长管浅蓝</t>
  </si>
  <si>
    <t>114-20160007</t>
  </si>
  <si>
    <t>206-2016-0007</t>
  </si>
  <si>
    <t>206-2016-0010</t>
  </si>
  <si>
    <t>主机组件黑白</t>
  </si>
  <si>
    <t>206-2016-0011</t>
  </si>
  <si>
    <t>尘桶组件黑色按钮</t>
  </si>
  <si>
    <t>114-20160012</t>
  </si>
  <si>
    <t>206-2016-0012</t>
  </si>
  <si>
    <t>电池黑白2500mAH</t>
  </si>
  <si>
    <t>206-2016-0013</t>
  </si>
  <si>
    <t>加长管黑色短款</t>
  </si>
  <si>
    <t>206-1769-0704</t>
  </si>
  <si>
    <t>接头释放钮+弹簧+滤芯</t>
  </si>
  <si>
    <t>适配器DE</t>
  </si>
  <si>
    <t>适配器EU</t>
  </si>
  <si>
    <t>206-1676-0003</t>
  </si>
  <si>
    <t>Brush Cover</t>
  </si>
  <si>
    <t>206-1879-0714</t>
  </si>
  <si>
    <t>206-2041-0002</t>
  </si>
  <si>
    <t>溶液桶</t>
  </si>
  <si>
    <t>滚刷盖</t>
  </si>
  <si>
    <t>206-2028-0801</t>
  </si>
  <si>
    <t>扁吸小口径</t>
  </si>
  <si>
    <t>组合刷小口径</t>
  </si>
  <si>
    <t>2-In-1 Dusting Brush</t>
  </si>
  <si>
    <t>充电座</t>
  </si>
  <si>
    <t>FB2033地刷</t>
  </si>
  <si>
    <t>Hard surface floor brush</t>
  </si>
  <si>
    <t>206-2013-0700</t>
  </si>
  <si>
    <t>磁吸适配器欧版</t>
  </si>
  <si>
    <t>206-2013-0800</t>
  </si>
  <si>
    <t>磁吸适配器日本版</t>
  </si>
  <si>
    <t>206-2013-0701</t>
  </si>
  <si>
    <t>磁吸适配器英版</t>
  </si>
  <si>
    <t>206-2013-0601</t>
  </si>
  <si>
    <t>清洁毛刷+绒布袋</t>
  </si>
  <si>
    <t>206-2019-0500</t>
  </si>
  <si>
    <t>206-2019-0102</t>
  </si>
  <si>
    <t>114-20190103</t>
  </si>
  <si>
    <t>206-2019-0103</t>
  </si>
  <si>
    <t>206-2019-0104</t>
  </si>
  <si>
    <t>206-2019-0105</t>
  </si>
  <si>
    <t>206-2019-0106</t>
  </si>
  <si>
    <t>206-2019-0107</t>
  </si>
  <si>
    <t>206-2019-0108</t>
  </si>
  <si>
    <t>附件支架组合</t>
  </si>
  <si>
    <t>206-2020-0600</t>
  </si>
  <si>
    <t>206-2020-0602</t>
  </si>
  <si>
    <t>114-20200603</t>
  </si>
  <si>
    <t>206-2020-0603</t>
  </si>
  <si>
    <t>206-2020-0604</t>
  </si>
  <si>
    <t>滚刷盖(黑色）</t>
  </si>
  <si>
    <t>206-2020-0605</t>
  </si>
  <si>
    <t>206-2020-0607</t>
  </si>
  <si>
    <t>206-2020-0608</t>
  </si>
  <si>
    <t>干式尘桶组件</t>
  </si>
  <si>
    <t>206-2020-0609</t>
  </si>
  <si>
    <t>206-1756-0903</t>
  </si>
  <si>
    <t>206-1756-2203</t>
  </si>
  <si>
    <t>206-1873-2202</t>
  </si>
  <si>
    <t>114-18790710</t>
  </si>
  <si>
    <t>206-1879-0710</t>
  </si>
  <si>
    <t>206-1879-0705</t>
  </si>
  <si>
    <t>206-2019-0502</t>
  </si>
  <si>
    <t>206-2019-0111</t>
  </si>
  <si>
    <t>206-2019-0112</t>
  </si>
  <si>
    <t>114-20190501</t>
  </si>
  <si>
    <t>206-2019-0501</t>
  </si>
  <si>
    <t>206-2019-0503</t>
  </si>
  <si>
    <t>206-2019-0113</t>
  </si>
  <si>
    <t>206-2019-0114</t>
  </si>
  <si>
    <t>206-2019-0115</t>
  </si>
  <si>
    <t>114-20190116</t>
  </si>
  <si>
    <t>206-2019-0116</t>
  </si>
  <si>
    <t>206-2019-0117</t>
  </si>
  <si>
    <t>206-2019-0118</t>
  </si>
  <si>
    <t>搭建0127-cherry</t>
  </si>
  <si>
    <t>206-2019-0127</t>
  </si>
  <si>
    <t>cherry 
7月搭建，7月补单已下</t>
  </si>
  <si>
    <t>114-20200611</t>
  </si>
  <si>
    <t>206-2020-0611</t>
  </si>
  <si>
    <t>主机动力源导线组件</t>
  </si>
  <si>
    <t>206-2020-0613</t>
  </si>
  <si>
    <t>机体水满检测组件</t>
  </si>
  <si>
    <t>206-2041-0005</t>
  </si>
  <si>
    <t>206-2041-0006</t>
  </si>
  <si>
    <t>206-2019-0044</t>
  </si>
  <si>
    <t>206-2020-0044</t>
  </si>
  <si>
    <t>206-2020-0045</t>
  </si>
  <si>
    <t>尘桶附件托盘组件</t>
  </si>
  <si>
    <t>206-2019-0505</t>
  </si>
  <si>
    <t>后续不下单-20230615</t>
  </si>
  <si>
    <t>206-2019-0119</t>
  </si>
  <si>
    <t>带风扇主控板组件LCD</t>
  </si>
  <si>
    <t>114-18790208</t>
  </si>
  <si>
    <t>206-1879-0208</t>
  </si>
  <si>
    <t>206-1879-0209</t>
  </si>
  <si>
    <t>外壳维修组件（高配）</t>
  </si>
  <si>
    <t>206-1879-0406</t>
  </si>
  <si>
    <t>外壳维修组件（低配）</t>
  </si>
  <si>
    <t>206-2019-0120</t>
  </si>
  <si>
    <t>外壳维修组件</t>
  </si>
  <si>
    <t>114-20200617</t>
  </si>
  <si>
    <t>206-2020-0617</t>
  </si>
  <si>
    <t>114-20190066</t>
  </si>
  <si>
    <t>206-2019-0066</t>
  </si>
  <si>
    <t>206-1873-2203</t>
  </si>
  <si>
    <t>适配器印度版</t>
  </si>
  <si>
    <t>206-1879-0024</t>
  </si>
  <si>
    <t>206-2043-0100</t>
  </si>
  <si>
    <t>206-2043-0000</t>
  </si>
  <si>
    <t>206-2043-0101</t>
  </si>
  <si>
    <t>206-2043-0102</t>
  </si>
  <si>
    <t>地刷电机传动组件美版</t>
  </si>
  <si>
    <t>206-2043-0300</t>
  </si>
  <si>
    <t>地刷电机传动组件欧版</t>
  </si>
  <si>
    <t>206-2043-0001</t>
  </si>
  <si>
    <t>吸口风道脏污传感器组件</t>
  </si>
  <si>
    <t>用完用1879的</t>
  </si>
  <si>
    <t>206-2043-0301</t>
  </si>
  <si>
    <t>主电机加热体组件 欧版</t>
  </si>
  <si>
    <t>206-2043-0104</t>
  </si>
  <si>
    <t>主电机加热体组件 美版</t>
  </si>
  <si>
    <t>206-2043-0002</t>
  </si>
  <si>
    <t>206-2043-0400</t>
  </si>
  <si>
    <t>206-2043-0105</t>
  </si>
  <si>
    <t>206-2043-0003</t>
  </si>
  <si>
    <t>主控板（智能美版）</t>
  </si>
  <si>
    <t>206-2043-0200</t>
  </si>
  <si>
    <t>主控板（智能欧版）</t>
  </si>
  <si>
    <t>206-2043-0106</t>
  </si>
  <si>
    <t>主控板（功能美版）</t>
  </si>
  <si>
    <t>206-2043-0302</t>
  </si>
  <si>
    <t>主控板（功能欧版）</t>
  </si>
  <si>
    <t>206-2043-0107</t>
  </si>
  <si>
    <t>206-2043-0004</t>
  </si>
  <si>
    <t>2043不搭</t>
  </si>
  <si>
    <t>手柄组件智能LED黑白美版</t>
  </si>
  <si>
    <t>206-2043-0201</t>
  </si>
  <si>
    <t>手柄组件智能LED黑白欧版</t>
  </si>
  <si>
    <t>206-2043-0401</t>
  </si>
  <si>
    <t>手柄组件智能LCD黑白美版</t>
  </si>
  <si>
    <t>206-2043-0500</t>
  </si>
  <si>
    <t>手柄组件智能LCD黑白欧版</t>
  </si>
  <si>
    <t>206-2043-0108</t>
  </si>
  <si>
    <t>206-2043-0303</t>
  </si>
  <si>
    <t>206-2043-0005</t>
  </si>
  <si>
    <t>溶液桶组件黑色</t>
  </si>
  <si>
    <t>206-2043-0109</t>
  </si>
  <si>
    <t>206-2043-0110</t>
  </si>
  <si>
    <t>206-2043-0014</t>
  </si>
  <si>
    <t>206-2043-0006</t>
  </si>
  <si>
    <t>回收桶组件黑色</t>
  </si>
  <si>
    <t>206-2043-0111</t>
  </si>
  <si>
    <t>206-2043-0112</t>
  </si>
  <si>
    <t>回收桶组件蓝色</t>
  </si>
  <si>
    <t>206-2043-0015</t>
  </si>
  <si>
    <t>回收桶组件蓝色智能版</t>
  </si>
  <si>
    <t>206-2043-0113</t>
  </si>
  <si>
    <t>206-2043-0114</t>
  </si>
  <si>
    <t>电源线（美版120V）</t>
  </si>
  <si>
    <t>206-2043-0304</t>
  </si>
  <si>
    <t>206-2043-0115</t>
  </si>
  <si>
    <t>附件组件</t>
  </si>
  <si>
    <t>114-20430402</t>
  </si>
  <si>
    <t>传感器套装</t>
  </si>
  <si>
    <t>206-2043-0009</t>
  </si>
  <si>
    <t>206-2043-0403</t>
  </si>
  <si>
    <t>湿度传感器套装</t>
  </si>
  <si>
    <t>206-2043-0010</t>
  </si>
  <si>
    <t>206-2043-0404</t>
  </si>
  <si>
    <t>过滤套装</t>
  </si>
  <si>
    <t>206-2043-0011</t>
  </si>
  <si>
    <t>206-2043-0405</t>
  </si>
  <si>
    <t>光电液位传感器组件</t>
  </si>
  <si>
    <t>206-2043-0012</t>
  </si>
  <si>
    <t>206-2043-0407</t>
  </si>
  <si>
    <t>206-2043-0013</t>
  </si>
  <si>
    <t>206-2011-0401</t>
  </si>
  <si>
    <t>直立限位块</t>
  </si>
  <si>
    <t>206-2011-0402</t>
  </si>
  <si>
    <t>206-2011-0403</t>
  </si>
  <si>
    <t>114-20110103</t>
  </si>
  <si>
    <t>206-2011-0103</t>
  </si>
  <si>
    <t>206-2029-0600</t>
  </si>
  <si>
    <t>有标贴</t>
  </si>
  <si>
    <t>206-2029-0602</t>
  </si>
  <si>
    <t>206-2029-0603</t>
  </si>
  <si>
    <t>206-2029-0604</t>
  </si>
  <si>
    <t>206-2029-0605</t>
  </si>
  <si>
    <t>206-2029-0606</t>
  </si>
  <si>
    <t>206-2029-0607</t>
  </si>
  <si>
    <t>206-2029-0608</t>
  </si>
  <si>
    <t>主电机组件(欧版）</t>
  </si>
  <si>
    <t>206-2029-0610</t>
  </si>
  <si>
    <t>水泵组件（欧版）</t>
  </si>
  <si>
    <t>206-2029-0612</t>
  </si>
  <si>
    <t>地刷电机齿轮箱组件（欧版）</t>
  </si>
  <si>
    <t>206-2029-0613</t>
  </si>
  <si>
    <t>主控PCBA组件(欧版）</t>
  </si>
  <si>
    <t>114-20290614</t>
  </si>
  <si>
    <t>206-2029-0614</t>
  </si>
  <si>
    <t>小轮包胶组件（2个小轮+2个轴）</t>
  </si>
  <si>
    <t>206-2029-0615</t>
  </si>
  <si>
    <t>206-2029-0616</t>
  </si>
  <si>
    <t>红外脏污传感器板组件</t>
  </si>
  <si>
    <t>206-2029-0619</t>
  </si>
  <si>
    <t>Steam附件套装</t>
  </si>
  <si>
    <t>206-2029-0617</t>
  </si>
  <si>
    <t>206-2029-0618</t>
  </si>
  <si>
    <t>LED显示屏组件
机身顶盖+显示屏</t>
  </si>
  <si>
    <t>206-2029-0621</t>
  </si>
  <si>
    <t>喷气板超声组件</t>
  </si>
  <si>
    <t>206-2029-0620</t>
  </si>
  <si>
    <t>电源线（欧版）</t>
  </si>
  <si>
    <t>206-2029-0622</t>
  </si>
  <si>
    <t>锅炉组件（欧版）</t>
  </si>
  <si>
    <t>206-2019-0200</t>
  </si>
  <si>
    <t>206-2019-0201</t>
  </si>
  <si>
    <t>206-2019-0202</t>
  </si>
  <si>
    <t>206-2019-0204</t>
  </si>
  <si>
    <t>机身导电组件（国际版电解）</t>
  </si>
  <si>
    <t>206-2043-0007</t>
  </si>
  <si>
    <t>地刷毛条组件</t>
  </si>
  <si>
    <t>114-20190803</t>
  </si>
  <si>
    <t>206-2019-0803</t>
  </si>
  <si>
    <t>206-2020-0800</t>
  </si>
  <si>
    <t>206-2020-0801</t>
  </si>
  <si>
    <t>206-2020-0802</t>
  </si>
  <si>
    <t>206-1879-0025</t>
  </si>
  <si>
    <t>206-1879-0027</t>
  </si>
  <si>
    <t>206-1879-0026</t>
  </si>
  <si>
    <t>手柄组件（蓝色吸水）</t>
  </si>
  <si>
    <t>206-1879-0028</t>
  </si>
  <si>
    <t>主控板组件（吸水）</t>
  </si>
  <si>
    <t>206-2019-0602</t>
  </si>
  <si>
    <t>206-2019-0603</t>
  </si>
  <si>
    <t>206-2019-0605</t>
  </si>
  <si>
    <t>带风扇主控板组件（吸水）</t>
  </si>
  <si>
    <t>206-2019-0604</t>
  </si>
  <si>
    <t>手柄组件LED（蓝色吸水）</t>
  </si>
  <si>
    <t>206-2019-0508</t>
  </si>
  <si>
    <t>废弃与蓝色版本通用</t>
  </si>
  <si>
    <t>手柄组件LED（蓝色不吸水）</t>
  </si>
  <si>
    <t>206-2019-0509</t>
  </si>
  <si>
    <t>废弃与黑色版本通用</t>
  </si>
  <si>
    <t>手柄组件LED（黑色吸水）</t>
  </si>
  <si>
    <t>206-1965-0500</t>
  </si>
  <si>
    <t>已搭</t>
  </si>
  <si>
    <t>主机组件灰色3pin</t>
  </si>
  <si>
    <t>206-1965-0700</t>
  </si>
  <si>
    <t>主机组件蓝色</t>
  </si>
  <si>
    <t>206-1965-0800</t>
  </si>
  <si>
    <t>已提OA,已搭建</t>
  </si>
  <si>
    <t>主机组件蓝色3pin</t>
  </si>
  <si>
    <t>206-1965-0501</t>
  </si>
  <si>
    <t>尘桶组件灰色3PIN</t>
  </si>
  <si>
    <t>206-1965-0701</t>
  </si>
  <si>
    <t>尘桶组件蓝色3PIN</t>
  </si>
  <si>
    <t>206-1965-0801</t>
  </si>
  <si>
    <t>206-1965-0502</t>
  </si>
  <si>
    <t>双节管3pin</t>
  </si>
  <si>
    <t>206-1965-0503</t>
  </si>
  <si>
    <t>已提OA,先搭建，已下单</t>
  </si>
  <si>
    <t>4月下单</t>
  </si>
  <si>
    <t>206-1965-0505</t>
  </si>
  <si>
    <t>FB1753地板刷（3pin)</t>
  </si>
  <si>
    <t>114-19650506</t>
  </si>
  <si>
    <t>206-1965-0506</t>
  </si>
  <si>
    <t>FB1965小电动（3pin）</t>
  </si>
  <si>
    <t>206-1756-2300</t>
  </si>
  <si>
    <t>已提OA，已搭建</t>
  </si>
  <si>
    <t>主机带电池蓝色</t>
  </si>
  <si>
    <t>206-1965-0214</t>
  </si>
  <si>
    <t>加长管红色</t>
  </si>
  <si>
    <t>206-1979-0600</t>
  </si>
  <si>
    <t>主机组件黑色3pin</t>
  </si>
  <si>
    <t>206-1979-0601</t>
  </si>
  <si>
    <t>尘桶组件黑色3pin</t>
  </si>
  <si>
    <t>206-2016-0600</t>
  </si>
  <si>
    <t>206-2016-0601</t>
  </si>
  <si>
    <t>尘桶组件蓝色3pin</t>
  </si>
  <si>
    <t>206-1769-2300</t>
  </si>
  <si>
    <t>主机hero蓝色3pin</t>
  </si>
  <si>
    <t>206-1769-2301</t>
  </si>
  <si>
    <t>尘桶hero蓝色3pin</t>
  </si>
  <si>
    <t>206-2019-0121</t>
  </si>
  <si>
    <t>已完成</t>
  </si>
  <si>
    <t>适配器台湾版</t>
  </si>
  <si>
    <t>206-2019-0205</t>
  </si>
  <si>
    <t>适配器香港版</t>
  </si>
  <si>
    <t>206-2016-0015</t>
  </si>
  <si>
    <t>销售已下单</t>
  </si>
  <si>
    <t>电池包灰色2500mAh</t>
  </si>
  <si>
    <t>206-1965-0507</t>
  </si>
  <si>
    <t>已提OA,PLM已提交，销售散件</t>
  </si>
  <si>
    <t>附件套装三件装</t>
  </si>
  <si>
    <t>206-2019-0804</t>
  </si>
  <si>
    <t>206-2019-0123</t>
  </si>
  <si>
    <t>研发:吕世恒 
6月下单</t>
  </si>
  <si>
    <t>充电维修套装</t>
  </si>
  <si>
    <t>206-2052-0100</t>
  </si>
  <si>
    <t>主机黑白LED</t>
  </si>
  <si>
    <t>206-2052-0101</t>
  </si>
  <si>
    <t>206-2052-0102</t>
  </si>
  <si>
    <t>206-2052-0103</t>
  </si>
  <si>
    <t>底座组件</t>
  </si>
  <si>
    <t>206-2052-0104</t>
  </si>
  <si>
    <t>206-2052-0700</t>
  </si>
  <si>
    <t>主机黑白LCD</t>
  </si>
  <si>
    <t>206-2052-0800</t>
  </si>
  <si>
    <t>主机低配LED</t>
  </si>
  <si>
    <t>206-2052-0105</t>
  </si>
  <si>
    <t>主机蓝色LED</t>
  </si>
  <si>
    <t>206-2052-0106</t>
  </si>
  <si>
    <t>电池蓝色2500mAH</t>
  </si>
  <si>
    <t>206-2016-0602</t>
  </si>
  <si>
    <t>0520确认暂无上市计划</t>
  </si>
  <si>
    <t>FB1753地板刷3pin带PTC</t>
  </si>
  <si>
    <t>206-1873-2342</t>
  </si>
  <si>
    <t>已提OA，待搭建</t>
  </si>
  <si>
    <t>FB1878地刷接头组件</t>
  </si>
  <si>
    <t>206-1769-2302</t>
  </si>
  <si>
    <t>墙壁挂架组件3pin</t>
  </si>
  <si>
    <t>206-1879-0210</t>
  </si>
  <si>
    <t>显示屏组件台湾中文</t>
  </si>
  <si>
    <t>206-1879-0211</t>
  </si>
  <si>
    <t>主控板组件台湾语音</t>
  </si>
  <si>
    <t>206-2019-0122</t>
  </si>
  <si>
    <t>206-2019-0510</t>
  </si>
  <si>
    <t>显示屏组件台湾中文LED</t>
  </si>
  <si>
    <t>206-2019-0511</t>
  </si>
  <si>
    <t>206-2020-0618</t>
  </si>
  <si>
    <t>4月20日CRD</t>
  </si>
  <si>
    <t>206-2020-0619</t>
  </si>
  <si>
    <t>114-17562500</t>
  </si>
  <si>
    <t>206-1756-2500</t>
  </si>
  <si>
    <t>5月已下单</t>
  </si>
  <si>
    <t>电池包2000mAH</t>
  </si>
  <si>
    <t>206-1756-2502</t>
  </si>
  <si>
    <t>主机金色</t>
  </si>
  <si>
    <t>主机红色</t>
  </si>
  <si>
    <t>206-2028-1100</t>
  </si>
  <si>
    <t>主机组件</t>
  </si>
  <si>
    <t>206-2028-1101</t>
  </si>
  <si>
    <t>206-2011-0500</t>
  </si>
  <si>
    <t>5月搭建，6月15MP,6月排产下单</t>
  </si>
  <si>
    <t>显示屏</t>
  </si>
  <si>
    <t>206-2011-0502</t>
  </si>
  <si>
    <t>206-2011-0503</t>
  </si>
  <si>
    <t>206-2011-0504</t>
  </si>
  <si>
    <t>206-2210-0000</t>
  </si>
  <si>
    <t>5月搭建,6月底MP,6月已下单</t>
  </si>
  <si>
    <t>206-2210-0001</t>
  </si>
  <si>
    <t>206-2210-0002</t>
  </si>
  <si>
    <t>206-2210-0004</t>
  </si>
  <si>
    <t>电源线（英版BS插头）</t>
  </si>
  <si>
    <t>显示屏装饰圈组件</t>
  </si>
  <si>
    <t>206-2043-0800</t>
  </si>
  <si>
    <t>电源线（EHA）</t>
  </si>
  <si>
    <t>206-2043-0801</t>
  </si>
  <si>
    <t>主控板（EHA）</t>
  </si>
  <si>
    <t>114-20190806</t>
  </si>
  <si>
    <t>206-2019-0806</t>
  </si>
  <si>
    <t>done lily 
EHA 2019</t>
  </si>
  <si>
    <t>主电机带密封圈（EHA）</t>
  </si>
  <si>
    <t>114-20190807</t>
  </si>
  <si>
    <t>206-2019-0807</t>
  </si>
  <si>
    <t>done lily EHA 2019</t>
  </si>
  <si>
    <t>206-2019-0124</t>
  </si>
  <si>
    <t>cherry 
已搭建完成</t>
  </si>
  <si>
    <t>滚刷组件卡扣式</t>
  </si>
  <si>
    <t>cherry
已搭建完成</t>
  </si>
  <si>
    <t>206-2020-0621</t>
  </si>
  <si>
    <t>cherry
6月已下单</t>
  </si>
  <si>
    <t>回收盘</t>
  </si>
  <si>
    <t>206-2052-1600</t>
  </si>
  <si>
    <t>不搭，重新基于EHA大货搭</t>
  </si>
  <si>
    <t>FB2119地板刷</t>
  </si>
  <si>
    <t>206-2052-1200</t>
  </si>
  <si>
    <t>主机黑白LCD（EHA）</t>
  </si>
  <si>
    <t>206-2052-1201</t>
  </si>
  <si>
    <t>电池黑白2500mAH（EHA）</t>
  </si>
  <si>
    <t>206-2052-1202</t>
  </si>
  <si>
    <t>底座组件（EHA双充）</t>
  </si>
  <si>
    <t>206-2052-1203</t>
  </si>
  <si>
    <t>FB2118地毯刷（EHA）</t>
  </si>
  <si>
    <t>206-2052-1204</t>
  </si>
  <si>
    <t>FB2119地板刷（EHA）</t>
  </si>
  <si>
    <t>206-2052-1205</t>
  </si>
  <si>
    <t>适配器（EHA）</t>
  </si>
  <si>
    <t>206-2020-0624</t>
  </si>
  <si>
    <t>done lily 
马来需求</t>
  </si>
  <si>
    <t>托盘充电头组件</t>
  </si>
  <si>
    <t>206-2020-0625</t>
  </si>
  <si>
    <t>Cherry 台湾</t>
  </si>
  <si>
    <t>托盘和直立收纳座</t>
  </si>
  <si>
    <t>SP_JPA11FIH01</t>
  </si>
  <si>
    <t>206-2138-0004</t>
  </si>
  <si>
    <t>114-21380006</t>
  </si>
  <si>
    <t>206-2138-0006</t>
  </si>
  <si>
    <t>114-21380007</t>
  </si>
  <si>
    <t>114-21380008</t>
  </si>
  <si>
    <t>206-2138-0102</t>
  </si>
  <si>
    <t>电机室组件（无刷）</t>
  </si>
  <si>
    <t>低配主控板</t>
  </si>
  <si>
    <t>高配主控板</t>
  </si>
  <si>
    <t>114-21380013</t>
  </si>
  <si>
    <t>软管点胶组件（带手柄组件）</t>
  </si>
  <si>
    <t>过滤套装(1个过滤架3个海绵1个软胶）</t>
  </si>
  <si>
    <t>206-2138-0016</t>
  </si>
  <si>
    <t>光电传感器</t>
  </si>
  <si>
    <t>高配充电导线组件</t>
  </si>
  <si>
    <t>206-1873-2343</t>
  </si>
  <si>
    <t>done lily EHA 
S12小轮组件</t>
  </si>
  <si>
    <t>地刷小轮组件（2小轮2轴4小轮垫片）</t>
  </si>
  <si>
    <t>206-2123-0200</t>
  </si>
  <si>
    <t>114-21230201</t>
  </si>
  <si>
    <t>206-2123-0201</t>
  </si>
  <si>
    <t>206-2123-0202</t>
  </si>
  <si>
    <t>206-2123-0203</t>
  </si>
  <si>
    <t>前置方形过滤器滤网组件</t>
  </si>
  <si>
    <t>HEPA Assy</t>
  </si>
  <si>
    <t>114-21230204</t>
  </si>
  <si>
    <t>206-2123-0204</t>
  </si>
  <si>
    <t>206-2123-0205</t>
  </si>
  <si>
    <t>206-2123-0220</t>
  </si>
  <si>
    <t>206-2123-0206</t>
  </si>
  <si>
    <t>206-2123-0207</t>
  </si>
  <si>
    <t>cherry 不搭借用S5</t>
  </si>
  <si>
    <t>206-2123-0215</t>
  </si>
  <si>
    <t>114-21230208</t>
  </si>
  <si>
    <t>206-2123-0208</t>
  </si>
  <si>
    <t>主控板组件（ 机身）</t>
  </si>
  <si>
    <t>206-2123-0209</t>
  </si>
  <si>
    <t>LCD显示屏组件</t>
  </si>
  <si>
    <t>114-21230210</t>
  </si>
  <si>
    <t>206-2123-0210</t>
  </si>
  <si>
    <t>206-2123-0211</t>
  </si>
  <si>
    <t>cherry MP:9.23 9月已下单
满足EHA需求增水箱盖密封圈-肖涵</t>
  </si>
  <si>
    <t>206-2123-0212</t>
  </si>
  <si>
    <t>206-2123-0213</t>
  </si>
  <si>
    <t>206-2123-0221</t>
  </si>
  <si>
    <t>滚刷电机齿轮箱组件</t>
  </si>
  <si>
    <t>206-2123-0222</t>
  </si>
  <si>
    <t>主控板组件（地刷）</t>
  </si>
  <si>
    <t>206-2123-0223</t>
  </si>
  <si>
    <t>大轮组件</t>
  </si>
  <si>
    <t>114-21230225</t>
  </si>
  <si>
    <t>206-2123-0225</t>
  </si>
  <si>
    <t>LED灯板组件</t>
  </si>
  <si>
    <t>206-2123-0214</t>
  </si>
  <si>
    <t>cherry MP:9.23  9月已下单
满足EHA需求增加小轮+小轮轴组件--ECN肖涵</t>
  </si>
  <si>
    <t>206-2123-0216</t>
  </si>
  <si>
    <t>206-2123-0217</t>
  </si>
  <si>
    <t>206-2123-0218</t>
  </si>
  <si>
    <t>托盘充电支架组件</t>
  </si>
  <si>
    <t>206-2123-0219</t>
  </si>
  <si>
    <t>地刷底座支架包胶组件</t>
  </si>
  <si>
    <t>114-21230226</t>
  </si>
  <si>
    <t>206-2123-0226</t>
  </si>
  <si>
    <t>cherry 销售需求</t>
  </si>
  <si>
    <t>附件套装（HEPA*2+滚刷组件*2）</t>
  </si>
  <si>
    <t>114-21230400</t>
  </si>
  <si>
    <t>206-2043-0804</t>
  </si>
  <si>
    <t>done lily EHA
地毯机 去除EPE</t>
  </si>
  <si>
    <t>地刷电机传动组件（EHA）</t>
  </si>
  <si>
    <t>206-1979-0007</t>
  </si>
  <si>
    <t>主机铭牌（UK返工用）</t>
  </si>
  <si>
    <t>206-1979-0008</t>
  </si>
  <si>
    <t>外箱整合大标贴（UK返工用）</t>
  </si>
  <si>
    <t>206-1979-0009</t>
  </si>
  <si>
    <t>适配器（UK返工用）</t>
  </si>
  <si>
    <t>206-1979-0010</t>
  </si>
  <si>
    <t>封口标贴（UK返工用）</t>
  </si>
  <si>
    <t>206-2020-0200</t>
  </si>
  <si>
    <t>S5 Combo黄板箱</t>
  </si>
  <si>
    <t>206-1762-2148</t>
  </si>
  <si>
    <t>机身到地刷水管</t>
  </si>
  <si>
    <t>206-2019-0129</t>
  </si>
  <si>
    <t>脏污传感器组件</t>
  </si>
  <si>
    <t>114-20390008</t>
  </si>
  <si>
    <t>包装是彩箱</t>
  </si>
  <si>
    <t>增配包</t>
  </si>
  <si>
    <t>包装是黄板箱</t>
  </si>
  <si>
    <t>114-22010800</t>
  </si>
  <si>
    <t>206-2201-0800</t>
  </si>
  <si>
    <t>cherry
MP:10/15 CA:10/26
高配</t>
  </si>
  <si>
    <t>114-22010300</t>
  </si>
  <si>
    <t>206-2201-0300</t>
  </si>
  <si>
    <t>cherry
MP:10/15 CA:10/26
低配</t>
  </si>
  <si>
    <t>114-22010804</t>
  </si>
  <si>
    <t>206-2201-0801</t>
  </si>
  <si>
    <t>114-22010802</t>
  </si>
  <si>
    <t>206-2201-0802</t>
  </si>
  <si>
    <t>114-22010803</t>
  </si>
  <si>
    <t>206-2201-0803</t>
  </si>
  <si>
    <t>FB2206地刷组件</t>
  </si>
  <si>
    <t>206-2201-0301</t>
  </si>
  <si>
    <t>114-22010400</t>
  </si>
  <si>
    <t>206-2201-0400</t>
  </si>
  <si>
    <t>114-22010401</t>
  </si>
  <si>
    <t>12月下单</t>
  </si>
  <si>
    <t>FB2207小电动3pin</t>
  </si>
  <si>
    <t>114-21380103</t>
  </si>
  <si>
    <t>done lily spot</t>
  </si>
  <si>
    <t>板刷组件3pin</t>
  </si>
  <si>
    <t>114-20190131</t>
  </si>
  <si>
    <t>done lily EHA需求</t>
  </si>
  <si>
    <t>水管转接管组件</t>
  </si>
  <si>
    <t>114-20110507</t>
  </si>
  <si>
    <t>done lily 马来需求</t>
  </si>
  <si>
    <t>114-20200402</t>
  </si>
  <si>
    <t>肖涵 马来需求</t>
  </si>
  <si>
    <t>114-20200403</t>
  </si>
  <si>
    <t>脏污(红外)传感器板组件</t>
  </si>
  <si>
    <t>114-18790507</t>
  </si>
  <si>
    <t>done lily AU返工需求</t>
  </si>
  <si>
    <t>114-17690404</t>
  </si>
  <si>
    <t>A11 Hero隔离蜂窝板AU</t>
  </si>
  <si>
    <t>114-17690405</t>
  </si>
  <si>
    <t>A11 Hero铭牌标贴组件AU</t>
  </si>
  <si>
    <t>Instruction Manual</t>
  </si>
  <si>
    <t>114-17690406</t>
  </si>
  <si>
    <t>A11 Hero普通热缩膜AU</t>
  </si>
  <si>
    <t>114-17560136</t>
  </si>
  <si>
    <t>A10 Hero说明书套装（说明书壁钉包清洁刷）</t>
  </si>
  <si>
    <t>114-17560137</t>
  </si>
  <si>
    <t>A10 Hero标贴蜂窝板组件</t>
  </si>
  <si>
    <t>114-20200112</t>
  </si>
  <si>
    <t>已搭建完成</t>
  </si>
  <si>
    <t>动力源组件接插式</t>
  </si>
  <si>
    <t>动力源组件接插式（蓝色）</t>
  </si>
  <si>
    <t>动力源组件接插式（台湾中文）</t>
  </si>
  <si>
    <t>114-20290401</t>
  </si>
  <si>
    <t>扬声器组件</t>
  </si>
  <si>
    <t>Tineco Speaker</t>
  </si>
  <si>
    <t>114-20160701</t>
  </si>
  <si>
    <t>结构：芦志成 
电器：方威杰 
包装：凌启佳</t>
  </si>
  <si>
    <t>主机咖啡色 3pin</t>
  </si>
  <si>
    <t>114-20160702</t>
  </si>
  <si>
    <t>电池包组件咖啡色2500mAh</t>
  </si>
  <si>
    <t>结构：温祖强  包装：凌启佳</t>
  </si>
  <si>
    <t>主机组件海军蓝3pin</t>
  </si>
  <si>
    <t>电池包组件海军蓝2500mAh</t>
  </si>
  <si>
    <t>尘桶组件海军蓝3pin</t>
  </si>
  <si>
    <t>搭配新的动力源</t>
  </si>
  <si>
    <t>机身插针导电组件</t>
  </si>
  <si>
    <t>114-20191700</t>
  </si>
  <si>
    <t>done lily S5降本款</t>
  </si>
  <si>
    <t>主电机+密封圈(45降本款)</t>
  </si>
  <si>
    <t>114-20191701</t>
  </si>
  <si>
    <t>地刷电机齿轮箱组件(降本)</t>
  </si>
  <si>
    <t>114-20191702</t>
  </si>
  <si>
    <t>主控板组件(LCD消毒版)降本</t>
  </si>
  <si>
    <t>114-20191600</t>
  </si>
  <si>
    <t>主控板组件(LED)降本</t>
  </si>
  <si>
    <t>114-21380024</t>
  </si>
  <si>
    <t>板刷组件4pin</t>
  </si>
  <si>
    <t>114-21380025</t>
  </si>
  <si>
    <t>电动滚刷组件(带盖和轴)(抬)</t>
  </si>
  <si>
    <t>114-21380026</t>
  </si>
  <si>
    <t>电动滚刷吸嘴盖组件(抬)</t>
  </si>
  <si>
    <t>114-21380027</t>
  </si>
  <si>
    <t>滚刷组件(抬)</t>
  </si>
  <si>
    <t>114-21380028</t>
  </si>
  <si>
    <t>软管点胶组件(带手柄组件)(抬+RGB)</t>
  </si>
  <si>
    <t>114-18790032</t>
  </si>
  <si>
    <t>2081-1762009, 水阀密封圈
2062-1879108, 水阀下盖
2089-0000009, 进水盖O型圈</t>
  </si>
  <si>
    <t>水阀密封圈组件</t>
  </si>
  <si>
    <t>扬声器密封组件</t>
  </si>
  <si>
    <t>肖涵 EHA需求</t>
  </si>
  <si>
    <t>114-18790034</t>
  </si>
  <si>
    <t>S3水管套装</t>
  </si>
  <si>
    <t>S5水管套装</t>
  </si>
  <si>
    <t>114-22010000</t>
  </si>
  <si>
    <t>肖涵 ZB2201</t>
  </si>
  <si>
    <t>FB2205地刷组件</t>
  </si>
  <si>
    <t>114-18790215</t>
  </si>
  <si>
    <t>柠檬味</t>
  </si>
  <si>
    <t>114-18790216</t>
  </si>
  <si>
    <t>薰衣草味</t>
  </si>
  <si>
    <t>114-20190145</t>
  </si>
  <si>
    <t>S5礼品套装（滚刷HEPA溶液）</t>
  </si>
  <si>
    <t>114-20190146</t>
  </si>
  <si>
    <t>114-20191906</t>
  </si>
  <si>
    <t>done lily 2019三杰电芯</t>
  </si>
  <si>
    <t>电池包（三杰电芯）</t>
  </si>
  <si>
    <t>cherry
无BOM 供拆机使用</t>
  </si>
  <si>
    <t>肖涵 台湾/美国通用</t>
  </si>
  <si>
    <t>114-21231203</t>
  </si>
  <si>
    <t>114-17562301</t>
  </si>
  <si>
    <t>114-18790217</t>
  </si>
  <si>
    <t>114-21230228</t>
  </si>
  <si>
    <t>Cherry，4月排产下单</t>
  </si>
  <si>
    <t>回收桶盖组件</t>
  </si>
  <si>
    <t>114-22230300</t>
  </si>
  <si>
    <t>Cherry,5月初MP</t>
  </si>
  <si>
    <t>LCD机身主控板组件</t>
  </si>
  <si>
    <t>114-22230305</t>
  </si>
  <si>
    <t>Cherry,5月初MP，不下单</t>
  </si>
  <si>
    <t>114-22030147</t>
  </si>
  <si>
    <t>done lily S7 Steam</t>
  </si>
  <si>
    <t>114-22030148</t>
  </si>
  <si>
    <t>114-22030149</t>
  </si>
  <si>
    <t>114-22030150</t>
  </si>
  <si>
    <t>114-22030002</t>
  </si>
  <si>
    <t>114-22030152</t>
  </si>
  <si>
    <t>114-22030153</t>
  </si>
  <si>
    <t>114-22030154</t>
  </si>
  <si>
    <t>114-22030155</t>
  </si>
  <si>
    <t>114-22030156</t>
  </si>
  <si>
    <t>114-22030157</t>
  </si>
  <si>
    <t>114-22030158</t>
  </si>
  <si>
    <t>114-22030167</t>
  </si>
  <si>
    <t xml:space="preserve">                                                                                                                                                                                                                                                                                                                                                                                                                                                      </t>
  </si>
  <si>
    <t>114-22030159</t>
  </si>
  <si>
    <t>114-22030160</t>
  </si>
  <si>
    <t>蒸汽泵组件+电磁阀</t>
  </si>
  <si>
    <t>114-22030161</t>
  </si>
  <si>
    <t>锅炉组件（带2个垫片）</t>
  </si>
  <si>
    <t>114-22030163</t>
  </si>
  <si>
    <t>114-22030164</t>
  </si>
  <si>
    <t>地刷板组件</t>
  </si>
  <si>
    <t>114-22030165</t>
  </si>
  <si>
    <t>114-22030166</t>
  </si>
  <si>
    <t>吸口密封条组件</t>
  </si>
  <si>
    <t>底部刮条组件</t>
  </si>
  <si>
    <t>114-17581200</t>
  </si>
  <si>
    <t>cherry</t>
  </si>
  <si>
    <t>114-17581201</t>
  </si>
  <si>
    <t>114-17581202</t>
  </si>
  <si>
    <t>114-17581204</t>
  </si>
  <si>
    <t>FB1881E地毯刷</t>
  </si>
  <si>
    <t>114-17581205</t>
  </si>
  <si>
    <t>Wall-mounted Dock</t>
  </si>
  <si>
    <t>114-17581206</t>
  </si>
  <si>
    <t>出风盖板组件</t>
  </si>
  <si>
    <t>肖涵 悠尼上亚太</t>
  </si>
  <si>
    <t>114-22210305</t>
  </si>
  <si>
    <t>机身充电组件</t>
  </si>
  <si>
    <t>114-22210316</t>
  </si>
  <si>
    <t>托盘充电盒组件套装</t>
  </si>
  <si>
    <t>肖涵EHA需求</t>
  </si>
  <si>
    <t>小轮组件(两个小轮+两个小轮轴)</t>
  </si>
  <si>
    <t>114-21230229</t>
  </si>
  <si>
    <t>done lily 2123hepa滚刷套装彩盒版</t>
  </si>
  <si>
    <t>114-20410008</t>
  </si>
  <si>
    <t>done lily 1762回收桶</t>
  </si>
  <si>
    <t>114-20410400</t>
  </si>
  <si>
    <t>Cherry</t>
  </si>
  <si>
    <t>114-20410401</t>
  </si>
  <si>
    <t>114-20410402</t>
  </si>
  <si>
    <t>114-20410403</t>
  </si>
  <si>
    <t>114-22230308</t>
  </si>
  <si>
    <t>114-21231214</t>
  </si>
  <si>
    <t>done lily EHA 2123转接头</t>
  </si>
  <si>
    <t>114-17581207</t>
  </si>
  <si>
    <t>114-20430018</t>
  </si>
  <si>
    <t>done lily 地毯机滚刷盖清理附件</t>
  </si>
  <si>
    <t>114-17561500</t>
  </si>
  <si>
    <t>主机带电池</t>
  </si>
  <si>
    <t>114-20110508</t>
  </si>
  <si>
    <t>114-20430600</t>
  </si>
  <si>
    <t>done lily AU地毯机返工</t>
  </si>
  <si>
    <t>外箱整合大标贴</t>
  </si>
  <si>
    <t>114-20430601</t>
  </si>
  <si>
    <t>主机铭牌</t>
  </si>
  <si>
    <t>114-20430602</t>
  </si>
  <si>
    <t>iCarpet 吊卡</t>
  </si>
  <si>
    <t>114-20430603</t>
  </si>
  <si>
    <t>水印箱</t>
  </si>
  <si>
    <t>114-20430604</t>
  </si>
  <si>
    <t>CL2043溶液瓶支撑纸卡</t>
  </si>
  <si>
    <t>114-22230309</t>
  </si>
  <si>
    <t>单耳 Cherry</t>
  </si>
  <si>
    <t>114-19650222</t>
  </si>
  <si>
    <t>Cherry MP:7.9</t>
  </si>
  <si>
    <t>主机组件改型后</t>
  </si>
  <si>
    <t>114-19650223</t>
  </si>
  <si>
    <t>Cherry MP:7.9,可与2210通用颜色不一致</t>
  </si>
  <si>
    <t>电池包组件改型后</t>
  </si>
  <si>
    <t>114-19650224</t>
  </si>
  <si>
    <t>Cherry MP::7.9</t>
  </si>
  <si>
    <t>尘桶组件改型后</t>
  </si>
  <si>
    <t>114-19650225</t>
  </si>
  <si>
    <t xml:space="preserve">Cherry </t>
  </si>
  <si>
    <t>适配器美版改型后</t>
  </si>
  <si>
    <t>114-22250300</t>
  </si>
  <si>
    <t>done lily ZB2225 Station</t>
  </si>
  <si>
    <t>手持组件高配</t>
  </si>
  <si>
    <t>114-22250000</t>
  </si>
  <si>
    <t>done lily ZB2225 Station低配</t>
  </si>
  <si>
    <t>手持组件低配</t>
  </si>
  <si>
    <t>114-22250301</t>
  </si>
  <si>
    <t>114-22250302</t>
  </si>
  <si>
    <t>网孔过滤器组件</t>
  </si>
  <si>
    <t>114-22250004</t>
  </si>
  <si>
    <t>网孔过滤器组件低配</t>
  </si>
  <si>
    <t>114-22250303</t>
  </si>
  <si>
    <t>基站尘桶组件高配</t>
  </si>
  <si>
    <t>114-22250001</t>
  </si>
  <si>
    <t>基站尘桶组件低配</t>
  </si>
  <si>
    <t>114-22250304</t>
  </si>
  <si>
    <t>基站尘桶进风过滤棉组件</t>
  </si>
  <si>
    <t>114-22250305</t>
  </si>
  <si>
    <t>基站HEPA组件</t>
  </si>
  <si>
    <t>114-22250310</t>
  </si>
  <si>
    <t>香薰块（蓝风铃）</t>
  </si>
  <si>
    <t>Deodorizer</t>
  </si>
  <si>
    <t>114-22250306</t>
  </si>
  <si>
    <t>金属直管组件</t>
  </si>
  <si>
    <t>114-22250005</t>
  </si>
  <si>
    <t>金属直管组件低配</t>
  </si>
  <si>
    <t>114-22250307</t>
  </si>
  <si>
    <t>FB2206A地刷组件</t>
  </si>
  <si>
    <t>114-22250006</t>
  </si>
  <si>
    <t>FB2206A地刷组件低配</t>
  </si>
  <si>
    <t>114-22250308</t>
  </si>
  <si>
    <t>基站底座组件</t>
  </si>
  <si>
    <t>114-22250311</t>
  </si>
  <si>
    <t>基站机身组件美版高配</t>
  </si>
  <si>
    <t>Station Body</t>
  </si>
  <si>
    <t>114-22250400</t>
  </si>
  <si>
    <t>基站机身组件欧版高配</t>
  </si>
  <si>
    <t>114-22250002</t>
  </si>
  <si>
    <t>基站机身组件美版低配</t>
  </si>
  <si>
    <t>114-22250100</t>
  </si>
  <si>
    <t>基站机身组件欧版低配</t>
  </si>
  <si>
    <t>114-22250312</t>
  </si>
  <si>
    <t>基站机头组件美版高配</t>
  </si>
  <si>
    <t>Station Head</t>
  </si>
  <si>
    <t>114-22250401</t>
  </si>
  <si>
    <t>基站机头组件欧版高配</t>
  </si>
  <si>
    <t>114-22250003</t>
  </si>
  <si>
    <t>基站机头组件美版低配</t>
  </si>
  <si>
    <t>114-22250101</t>
  </si>
  <si>
    <t>基站机头组件欧版低配</t>
  </si>
  <si>
    <t>114-22250309</t>
  </si>
  <si>
    <t>宠物套装（梳毛刷+软管组件）</t>
  </si>
  <si>
    <t>114-22200116</t>
  </si>
  <si>
    <t>Cherry MP:8/15</t>
  </si>
  <si>
    <t>114-22200117</t>
  </si>
  <si>
    <t>114-22200118</t>
  </si>
  <si>
    <t>114-22200119</t>
  </si>
  <si>
    <t>114-22200200</t>
  </si>
  <si>
    <t>114-22200120</t>
  </si>
  <si>
    <t>114-22200201</t>
  </si>
  <si>
    <t>114-22200121</t>
  </si>
  <si>
    <t>114-22200202</t>
  </si>
  <si>
    <t>114-22200123</t>
  </si>
  <si>
    <t>电池包组件美版</t>
  </si>
  <si>
    <t>114-22200203</t>
  </si>
  <si>
    <t>114-22200100</t>
  </si>
  <si>
    <t>114-22200101</t>
  </si>
  <si>
    <t>114-22200102</t>
  </si>
  <si>
    <t>114-22200103</t>
  </si>
  <si>
    <t>114-22200104</t>
  </si>
  <si>
    <t>114-22200105</t>
  </si>
  <si>
    <t>114-22200106</t>
  </si>
  <si>
    <t>114-22200124</t>
  </si>
  <si>
    <t>114-22200107</t>
  </si>
  <si>
    <t>114-22200108</t>
  </si>
  <si>
    <t>电解水导线组件</t>
  </si>
  <si>
    <t>114-22200109</t>
  </si>
  <si>
    <t>114-22200110</t>
  </si>
  <si>
    <t>114-22200111</t>
  </si>
  <si>
    <t>114-22200112</t>
  </si>
  <si>
    <t>吸尘器托盘组件</t>
  </si>
  <si>
    <t>114-22200113</t>
  </si>
  <si>
    <t>114-22200114</t>
  </si>
  <si>
    <t>114-22200115</t>
  </si>
  <si>
    <t>114-22200125</t>
  </si>
  <si>
    <t>114-21231103</t>
  </si>
  <si>
    <t>希伯来语</t>
  </si>
  <si>
    <t>114-20190504</t>
  </si>
  <si>
    <t>206-2019-0504</t>
  </si>
  <si>
    <t>Cherry，水满检测导线组件</t>
  </si>
  <si>
    <t>机身信号组件</t>
  </si>
  <si>
    <t>黄盒</t>
  </si>
  <si>
    <t>114-20190608</t>
  </si>
  <si>
    <t>溶液1L通用彩盒2024版</t>
  </si>
  <si>
    <t>114-20430020</t>
  </si>
  <si>
    <t>done lily 2043降本</t>
  </si>
  <si>
    <t>智能版LED显示屏组件（降本）</t>
  </si>
  <si>
    <t>114-20430021</t>
  </si>
  <si>
    <t>主控板(智能美版)(降本)</t>
  </si>
  <si>
    <t>114-20430203</t>
  </si>
  <si>
    <t>主控板(智能欧版)(降本)</t>
  </si>
  <si>
    <t>114-20430116</t>
  </si>
  <si>
    <t>主控板(功能美版)(降本)</t>
  </si>
  <si>
    <t>114-20430305</t>
  </si>
  <si>
    <t>主控板(功能欧版)(降本)</t>
  </si>
  <si>
    <t>114-19650006</t>
  </si>
  <si>
    <t>done lily 欧版S11降本蓝色</t>
  </si>
  <si>
    <t>主体组件(降本)</t>
  </si>
  <si>
    <t>114-19650007</t>
  </si>
  <si>
    <t>电池包组件(降本)</t>
  </si>
  <si>
    <t>114-19650008</t>
  </si>
  <si>
    <t>尘桶组件(降本)</t>
  </si>
  <si>
    <t>114-21231600</t>
  </si>
  <si>
    <t>done lily JP S7 Pro</t>
  </si>
  <si>
    <t>适配器日版</t>
  </si>
  <si>
    <t>114-20200804</t>
  </si>
  <si>
    <t>Cherry
参考114-20200017</t>
  </si>
  <si>
    <t>114-21230230</t>
  </si>
  <si>
    <t xml:space="preserve"> 同国内114-21230040</t>
  </si>
  <si>
    <t>机体上装饰盖包胶组件</t>
  </si>
  <si>
    <t>114-21230231</t>
  </si>
  <si>
    <t xml:space="preserve"> 同国内114-21230046</t>
  </si>
  <si>
    <t xml:space="preserve"> 机体后盖</t>
  </si>
  <si>
    <t>114-20410407</t>
  </si>
  <si>
    <t xml:space="preserve"> 同国内114-20410313</t>
  </si>
  <si>
    <t>114-22251500</t>
  </si>
  <si>
    <t>done lily ZB2225 Station英版高配</t>
  </si>
  <si>
    <t>基站机身组件英版高配</t>
  </si>
  <si>
    <t>114-22251600</t>
  </si>
  <si>
    <t>基站机身组件英版低配</t>
  </si>
  <si>
    <t>114-20410201</t>
  </si>
  <si>
    <t>done lily UK从DE借货返工</t>
  </si>
  <si>
    <t>114-20430409</t>
  </si>
  <si>
    <t>主控板(智能LCD美版)(降本)</t>
  </si>
  <si>
    <t>114-20430501</t>
  </si>
  <si>
    <t>主控板(智能LCD欧版)(降本)</t>
  </si>
  <si>
    <t>114-20190810</t>
  </si>
  <si>
    <t>done lily EHA S5转接头</t>
  </si>
  <si>
    <t>114-22030170</t>
  </si>
  <si>
    <t>done lily EU线下S7 Steam彩盒套装</t>
  </si>
  <si>
    <t>国内ID:114-20200058</t>
  </si>
  <si>
    <t>动力源锁扣组件</t>
  </si>
  <si>
    <t>国内ID:114-20200028</t>
  </si>
  <si>
    <t>114-22251301</t>
  </si>
  <si>
    <t>语音不一样，散件类型选错</t>
  </si>
  <si>
    <t>基站机身组件俄版高配</t>
  </si>
  <si>
    <t>语音不一样</t>
  </si>
  <si>
    <t>114-18792001</t>
  </si>
  <si>
    <t>114-21231701</t>
  </si>
  <si>
    <t>114-20201501</t>
  </si>
  <si>
    <t>EAC认证标识</t>
  </si>
  <si>
    <t>114-21231702</t>
  </si>
  <si>
    <t>114-18792002</t>
  </si>
  <si>
    <t>114-19801301</t>
  </si>
  <si>
    <t>Cherry 已提OA</t>
  </si>
  <si>
    <t>Cherry 已提OA，提手可拆</t>
  </si>
  <si>
    <t>114-23250200</t>
  </si>
  <si>
    <t>Yoniev优化、降本，借用CL2325包装</t>
  </si>
  <si>
    <t>114-22210201</t>
  </si>
  <si>
    <t xml:space="preserve">主控板组件 </t>
  </si>
  <si>
    <t>114-22210317</t>
  </si>
  <si>
    <t>114-18790407</t>
  </si>
  <si>
    <t>子公司外购展架</t>
  </si>
  <si>
    <t>114-23710012</t>
  </si>
  <si>
    <t>done lily CL2371 S5标准化</t>
  </si>
  <si>
    <t>114-23710103</t>
  </si>
  <si>
    <t>114-23710100</t>
  </si>
  <si>
    <t>114-23710101</t>
  </si>
  <si>
    <t>114-23710102</t>
  </si>
  <si>
    <t>114-23710003</t>
  </si>
  <si>
    <t>114-23710004</t>
  </si>
  <si>
    <t>114-23710006</t>
  </si>
  <si>
    <t>114-23710005</t>
  </si>
  <si>
    <t>114-23710007</t>
  </si>
  <si>
    <t>114-23710008</t>
  </si>
  <si>
    <t>114-23710009</t>
  </si>
  <si>
    <t>114-23710010</t>
  </si>
  <si>
    <t>显示屏+机体顶盖</t>
  </si>
  <si>
    <t>114-23710011</t>
  </si>
  <si>
    <t>污水桶水满检测导线组件</t>
  </si>
  <si>
    <t>Cherry  S7标准化</t>
  </si>
  <si>
    <t>114-23351100</t>
  </si>
  <si>
    <t>114-23351201</t>
  </si>
  <si>
    <t>114-23350404</t>
  </si>
  <si>
    <t>114-23350411</t>
  </si>
  <si>
    <t>114-23350900</t>
  </si>
  <si>
    <t>Cherry  S7标准化，大货已发布</t>
  </si>
  <si>
    <t>日版烘干托盘组件</t>
  </si>
  <si>
    <t>114-23351000</t>
  </si>
  <si>
    <t>Cherry  S7标准化，已发布</t>
  </si>
  <si>
    <t>114-23351200</t>
  </si>
  <si>
    <t>Cherry  S7标准化，已发布，亚太版本</t>
  </si>
  <si>
    <t>机身主控板越南烘干版</t>
  </si>
  <si>
    <t>114-20200806</t>
  </si>
  <si>
    <t>蔡亮亮-印尼</t>
  </si>
  <si>
    <t>114-23310800</t>
  </si>
  <si>
    <t>done lily CL2331 S6标准化
和2371搭重复，保留2371的ID</t>
  </si>
  <si>
    <t>托盘组件（普通款）</t>
  </si>
  <si>
    <t>114-23311003</t>
  </si>
  <si>
    <t>done Cherry搭 CL2331 S6标准化</t>
  </si>
  <si>
    <t>托盘组件（烘干款美版）</t>
  </si>
  <si>
    <t>114-23311500</t>
  </si>
  <si>
    <t>done lily CL2331 S6标准化</t>
  </si>
  <si>
    <t>114-22201200</t>
  </si>
  <si>
    <t>114-22200901</t>
  </si>
  <si>
    <t>Cherry   Switch S7 标准化
包装参考国内ID：114-22200056</t>
  </si>
  <si>
    <t>FB2117地板刷</t>
  </si>
  <si>
    <t>114-22200708</t>
  </si>
  <si>
    <t>114-22200709</t>
  </si>
  <si>
    <t>114-22200902</t>
  </si>
  <si>
    <t>114-22200903</t>
  </si>
  <si>
    <t>114-22200710</t>
  </si>
  <si>
    <t>Cherry   I5 新品</t>
  </si>
  <si>
    <t>114-23470002</t>
  </si>
  <si>
    <t>114-23470900</t>
  </si>
  <si>
    <t>114-23471000</t>
  </si>
  <si>
    <t>地刷后轮包胶组件</t>
  </si>
  <si>
    <t>114-20110406</t>
  </si>
  <si>
    <t>Cherry 包装参考:114-20110005</t>
  </si>
  <si>
    <t>114-20410408</t>
  </si>
  <si>
    <t>IFloor 2展架</t>
  </si>
  <si>
    <t>114-18790219</t>
  </si>
  <si>
    <t>已提交</t>
  </si>
  <si>
    <t>自清洁托盘(改善版)</t>
  </si>
  <si>
    <t>114-18790221</t>
  </si>
  <si>
    <t>高配显示屏组件英文(改善版)</t>
  </si>
  <si>
    <t>114-18790222</t>
  </si>
  <si>
    <t>主控板高配欧美(改善版)</t>
  </si>
  <si>
    <t>114-18790408</t>
  </si>
  <si>
    <t>主控板低配(改善版)</t>
  </si>
  <si>
    <t>114-18790223</t>
  </si>
  <si>
    <t>转接头组件(改善版)</t>
  </si>
  <si>
    <t>114-18790224</t>
  </si>
  <si>
    <t>45电机(改善版)</t>
  </si>
  <si>
    <t>114-23280300</t>
  </si>
  <si>
    <t>GOMS OK</t>
  </si>
  <si>
    <t>114-23280400</t>
  </si>
  <si>
    <t>114-23280500</t>
  </si>
  <si>
    <t>正在工作等待导入降本</t>
  </si>
  <si>
    <t>烘干托盘组件澳洲版</t>
  </si>
  <si>
    <t>114-23280600</t>
  </si>
  <si>
    <t>烘干托盘组件日本版</t>
  </si>
  <si>
    <t>114-23280201</t>
  </si>
  <si>
    <t>114-23280202</t>
  </si>
  <si>
    <t>114-23280203</t>
  </si>
  <si>
    <t>清水箱组件</t>
  </si>
  <si>
    <t>114-23280204</t>
  </si>
  <si>
    <t>114-23280205</t>
  </si>
  <si>
    <t>与114-23710007铭牌一致</t>
  </si>
  <si>
    <t>电池包组件借用2330</t>
  </si>
  <si>
    <t>114-23280206</t>
  </si>
  <si>
    <t>114-23280207</t>
  </si>
  <si>
    <t>114-23280208</t>
  </si>
  <si>
    <t>地刷充电头+托盘触点组件</t>
  </si>
  <si>
    <t>114-23280209</t>
  </si>
  <si>
    <t>托盘电源板组件</t>
  </si>
  <si>
    <t>114-23280210</t>
  </si>
  <si>
    <t>前后盖软胶塞</t>
  </si>
  <si>
    <t>114-23280211</t>
  </si>
  <si>
    <t>回收桶信号检测组件</t>
  </si>
  <si>
    <t>114-23280212</t>
  </si>
  <si>
    <t>114-23280213</t>
  </si>
  <si>
    <t>114-23280214</t>
  </si>
  <si>
    <t>水箱下水阀组件</t>
  </si>
  <si>
    <t>114-23280215</t>
  </si>
  <si>
    <t>114-23280216</t>
  </si>
  <si>
    <t>喷水板组件</t>
  </si>
  <si>
    <t>114-23280217</t>
  </si>
  <si>
    <t>躺平识别霍尔支架组件</t>
  </si>
  <si>
    <t>地刷充电对接导线组件</t>
  </si>
  <si>
    <t>114-23280219</t>
  </si>
  <si>
    <t>地刷主控板</t>
  </si>
  <si>
    <t>114-23280221</t>
  </si>
  <si>
    <t>大轮和小轮组件</t>
  </si>
  <si>
    <t xml:space="preserve">Cherry  </t>
  </si>
  <si>
    <t>Cherry  同CL2221赃污传感器尺寸</t>
  </si>
  <si>
    <t>114-17581300</t>
  </si>
  <si>
    <t>主机组件灰色</t>
  </si>
  <si>
    <t>114-17581301</t>
  </si>
  <si>
    <t>TU1893 折叠金属导电管组件</t>
  </si>
  <si>
    <t>114-23160600</t>
  </si>
  <si>
    <t>done lily CL2316 Switch S6</t>
  </si>
  <si>
    <t>114-23160601</t>
  </si>
  <si>
    <t>114-23160700</t>
  </si>
  <si>
    <t>114-23160602</t>
  </si>
  <si>
    <t>114-23160603</t>
  </si>
  <si>
    <t>114-23160701</t>
  </si>
  <si>
    <t>114-23160604</t>
  </si>
  <si>
    <t>114-23160605</t>
  </si>
  <si>
    <t>114-23160702</t>
  </si>
  <si>
    <t>114-23160800</t>
  </si>
  <si>
    <t>114-23160500</t>
  </si>
  <si>
    <t>114-23160900</t>
  </si>
  <si>
    <t>114-23160606</t>
  </si>
  <si>
    <t>114-23160607</t>
  </si>
  <si>
    <t>114-23160608</t>
  </si>
  <si>
    <t>114-23160501</t>
  </si>
  <si>
    <t>114-23160609</t>
  </si>
  <si>
    <t>114-23160610</t>
  </si>
  <si>
    <t>114-20410202</t>
  </si>
  <si>
    <t>done lily 经销商需求</t>
  </si>
  <si>
    <t>114-20110509</t>
  </si>
  <si>
    <t>Floor One S2 Plus展架</t>
  </si>
  <si>
    <t>114-20191601</t>
  </si>
  <si>
    <t>114-20290626</t>
  </si>
  <si>
    <t>Cherry，维修中心需求</t>
  </si>
  <si>
    <t>114-22210800</t>
  </si>
  <si>
    <t>Cherry，悠尼改添可</t>
  </si>
  <si>
    <t>114-22210801</t>
  </si>
  <si>
    <t>114-22210803</t>
  </si>
  <si>
    <t>114-22210804</t>
  </si>
  <si>
    <t>114-22210805</t>
  </si>
  <si>
    <t>114-22210806</t>
  </si>
  <si>
    <t>114-22210807</t>
  </si>
  <si>
    <t>114-22210808</t>
  </si>
  <si>
    <t>114-22210809</t>
  </si>
  <si>
    <t>114-22210810</t>
  </si>
  <si>
    <t>114-23150700</t>
  </si>
  <si>
    <t>114-23150701</t>
  </si>
  <si>
    <t>114-23150702</t>
  </si>
  <si>
    <t>114-23150703</t>
  </si>
  <si>
    <t>114-23150704</t>
  </si>
  <si>
    <t>114-23420000</t>
  </si>
  <si>
    <t>Cherry，新品</t>
  </si>
  <si>
    <t>114-23420001</t>
  </si>
  <si>
    <t>114-23420002</t>
  </si>
  <si>
    <t>114-23420003</t>
  </si>
  <si>
    <t>114-23420005</t>
  </si>
  <si>
    <t>114-23420004</t>
  </si>
  <si>
    <t>114-23420400</t>
  </si>
  <si>
    <t>114-23420500</t>
  </si>
  <si>
    <t>114-23420900</t>
  </si>
  <si>
    <t>114-23420401</t>
  </si>
  <si>
    <t>114-23420402</t>
  </si>
  <si>
    <t>114-23420403</t>
  </si>
  <si>
    <t>114-23420405</t>
  </si>
  <si>
    <t>114-23420501</t>
  </si>
  <si>
    <t>114-23420406</t>
  </si>
  <si>
    <t>114-23420407</t>
  </si>
  <si>
    <t>114-23420409</t>
  </si>
  <si>
    <t>114-23420502</t>
  </si>
  <si>
    <t>FB2117A地板刷</t>
  </si>
  <si>
    <t>114-23350701</t>
  </si>
  <si>
    <t>114-23350702</t>
  </si>
  <si>
    <t>114-23350703</t>
  </si>
  <si>
    <t>114-23351600</t>
  </si>
  <si>
    <t>Cherry,
SA胶带不包含希伯来语（英版可使用SA版）</t>
  </si>
  <si>
    <t>沙特版烘干托盘</t>
  </si>
  <si>
    <t>114-23710107</t>
  </si>
  <si>
    <t>done lily CL2371 回收桶上盖</t>
  </si>
  <si>
    <t>回收桶上盖组件</t>
  </si>
  <si>
    <t>114-22230310</t>
  </si>
  <si>
    <t>Alex ，与CL2123电机差异OA中done</t>
  </si>
  <si>
    <t>114-17622153</t>
  </si>
  <si>
    <t>Alex ,经销商需求已完成</t>
  </si>
  <si>
    <t>114-23350412</t>
  </si>
  <si>
    <t>Lily CL2335回收桶上盖</t>
  </si>
  <si>
    <t>114-23150705</t>
  </si>
  <si>
    <t>Alex, （CL2221H&amp; CL2315G）系列增加宠物版滚刷 OA中</t>
  </si>
  <si>
    <t>附件套装彩盒版（HEPA*2+宠物版滚刷组件*2）</t>
  </si>
  <si>
    <t>114-20290800</t>
  </si>
  <si>
    <t>Alex, 改为浮子 待解锁</t>
  </si>
  <si>
    <t>114-20290801</t>
  </si>
  <si>
    <t>114-20290802</t>
  </si>
  <si>
    <t>Alex, 改变颜色，有标贴</t>
  </si>
  <si>
    <t>手柄组件灰色</t>
  </si>
  <si>
    <t>114-20290803</t>
  </si>
  <si>
    <t>Alex, 线更长 done</t>
  </si>
  <si>
    <t>水泵组件（美版）</t>
  </si>
  <si>
    <t>114-20290804</t>
  </si>
  <si>
    <t>Alex, 线更长</t>
  </si>
  <si>
    <t>114-20290805</t>
  </si>
  <si>
    <t>Alex, 改为全新</t>
  </si>
  <si>
    <t>主控PCBA组件</t>
  </si>
  <si>
    <t>114-20290806</t>
  </si>
  <si>
    <t>Alex, 功能指示灯改变</t>
  </si>
  <si>
    <t>LED灯板</t>
  </si>
  <si>
    <t>114-23210100</t>
  </si>
  <si>
    <t>已提交OA lily CL2321 Carpet One S7</t>
  </si>
  <si>
    <t>114-23210101</t>
  </si>
  <si>
    <t>114-23210102</t>
  </si>
  <si>
    <t>114-23210103</t>
  </si>
  <si>
    <t>放水阀过滤棉+电机进风海绵</t>
  </si>
  <si>
    <t>114-23210104</t>
  </si>
  <si>
    <t>114-23210105</t>
  </si>
  <si>
    <t>114-23210106</t>
  </si>
  <si>
    <t>114-23210107</t>
  </si>
  <si>
    <t>地刷托盘组件（带提手）</t>
  </si>
  <si>
    <t>114-23770300</t>
  </si>
  <si>
    <t>已提交PLM lily ZB2377 Station 5</t>
  </si>
  <si>
    <t>114-23770301</t>
  </si>
  <si>
    <t>基站机头组件白色</t>
  </si>
  <si>
    <t>114-23770000</t>
  </si>
  <si>
    <t>基站机头组件灰色</t>
  </si>
  <si>
    <t>114-23770302</t>
  </si>
  <si>
    <t>基站机身组件白色美版</t>
  </si>
  <si>
    <t>114-23770400</t>
  </si>
  <si>
    <t>基站机身组件白色欧版</t>
  </si>
  <si>
    <t>114-23770600</t>
  </si>
  <si>
    <t>基站机身组件白色英版</t>
  </si>
  <si>
    <t>114-23770001</t>
  </si>
  <si>
    <t>基站机身组件灰色美版</t>
  </si>
  <si>
    <t>114-23770303</t>
  </si>
  <si>
    <t>基站尘桶组件</t>
  </si>
  <si>
    <t>114-23770304</t>
  </si>
  <si>
    <t>基站HEPA组件白色</t>
  </si>
  <si>
    <t>114-23770002</t>
  </si>
  <si>
    <t>基站HEPA组件灰色</t>
  </si>
  <si>
    <t>114-23770305</t>
  </si>
  <si>
    <t>AA2405A地刷组件白色低配</t>
  </si>
  <si>
    <t>114-23770003</t>
  </si>
  <si>
    <t>AA2405地刷组件灰色高配</t>
  </si>
  <si>
    <t>114-23770306</t>
  </si>
  <si>
    <t>手持组件白色</t>
  </si>
  <si>
    <t>114-23770004</t>
  </si>
  <si>
    <t>手持组件灰色</t>
  </si>
  <si>
    <t>114-23770307</t>
  </si>
  <si>
    <t>吸尘器尘桶组件</t>
  </si>
  <si>
    <t>114-23770308</t>
  </si>
  <si>
    <t>114-23770309</t>
  </si>
  <si>
    <t>吸尘器HEPA组件</t>
  </si>
  <si>
    <t>114-23770005</t>
  </si>
  <si>
    <t>此ID不用，用114-23680000
lily ZB2377 Station 5</t>
  </si>
  <si>
    <t>金属管组件灰色款</t>
  </si>
  <si>
    <t>114-19651302</t>
  </si>
  <si>
    <t xml:space="preserve">Alex，1965降本款 2pin改3pin </t>
  </si>
  <si>
    <t>114-19651300</t>
  </si>
  <si>
    <t>Alex，1965地刷改变借用1965G-02</t>
  </si>
  <si>
    <t>FB2116地刷组件</t>
  </si>
  <si>
    <t>114-23680000</t>
  </si>
  <si>
    <t>Alex,ZB2368</t>
  </si>
  <si>
    <t>114-23680600</t>
  </si>
  <si>
    <t>弯折管</t>
  </si>
  <si>
    <t>114-23680602</t>
  </si>
  <si>
    <t>主体组件（白色）</t>
  </si>
  <si>
    <t>114-23680603</t>
  </si>
  <si>
    <t>AA2405智能防缠绕地刷</t>
  </si>
  <si>
    <t>114-23680001</t>
  </si>
  <si>
    <t>AA2405A防缠绕绿光地刷</t>
  </si>
  <si>
    <t>114-23280701</t>
  </si>
  <si>
    <t>Alex，Chris有下单需求 done</t>
  </si>
  <si>
    <t>回收桶过滤器装配组件</t>
  </si>
  <si>
    <t>114-23280700</t>
  </si>
  <si>
    <t>Alex，Chris有下单需求done</t>
  </si>
  <si>
    <t>机身主控板组件（亚太版）</t>
  </si>
  <si>
    <t>114-23420410</t>
  </si>
  <si>
    <t xml:space="preserve">ALEX,销售需求 A30s白色款 done </t>
  </si>
  <si>
    <t>6972200193148</t>
  </si>
  <si>
    <t>6972200193155</t>
  </si>
  <si>
    <t>6972200193162</t>
  </si>
  <si>
    <t>6972200193179</t>
  </si>
  <si>
    <t>6972200193186</t>
  </si>
  <si>
    <t>6972200191182</t>
  </si>
  <si>
    <t>6972200197429</t>
  </si>
  <si>
    <t>6972200194398</t>
  </si>
  <si>
    <t>6972200196538</t>
  </si>
  <si>
    <t>6972200196583</t>
  </si>
  <si>
    <t>6972200196613</t>
  </si>
  <si>
    <t>6974950103552</t>
  </si>
  <si>
    <t>6972200198877</t>
  </si>
  <si>
    <t>6972200198914</t>
  </si>
  <si>
    <t>6972200198921</t>
  </si>
  <si>
    <t>6972200199393</t>
  </si>
  <si>
    <t>6972200198938</t>
  </si>
  <si>
    <t>6972200198945</t>
  </si>
  <si>
    <t>6972200199881</t>
  </si>
  <si>
    <t>6972200199898</t>
  </si>
  <si>
    <t>6972200199973</t>
  </si>
  <si>
    <t>6972200199980</t>
  </si>
  <si>
    <t>6972200199997</t>
  </si>
  <si>
    <t>6974950100018</t>
  </si>
  <si>
    <t>6974950100025</t>
  </si>
  <si>
    <t>6974950100032</t>
  </si>
  <si>
    <t>6974950100049</t>
  </si>
  <si>
    <t>6974950100056</t>
  </si>
  <si>
    <t>6974950100063</t>
  </si>
  <si>
    <t>6974950100117</t>
  </si>
  <si>
    <t>6974950100124</t>
  </si>
  <si>
    <t>6974950100131</t>
  </si>
  <si>
    <t>\</t>
  </si>
  <si>
    <t>6974950103019</t>
  </si>
  <si>
    <t>6974950103057</t>
  </si>
  <si>
    <t>增加新品Station 5、iFloor 5 Steam清单</t>
    <phoneticPr fontId="2" type="noConversion"/>
  </si>
  <si>
    <t>9VSPT200000</t>
  </si>
  <si>
    <t>9VSPT200100</t>
  </si>
  <si>
    <t>114-23680604</t>
  </si>
  <si>
    <t>ALEX与2342程序不一样，借用2377</t>
  </si>
  <si>
    <t>114-23680002</t>
  </si>
  <si>
    <t>电池包组件灰色</t>
  </si>
  <si>
    <t>9FWPB3005TW</t>
  </si>
  <si>
    <t>9FWPB4005TW</t>
  </si>
  <si>
    <t>114-23160502</t>
  </si>
  <si>
    <t>烘干托盘</t>
  </si>
  <si>
    <t>114-23280702</t>
  </si>
  <si>
    <t>烘干托盘组件</t>
  </si>
  <si>
    <t>FW122600TW</t>
  </si>
  <si>
    <t>CL2347E-04</t>
  </si>
  <si>
    <t>White &amp; Black</t>
  </si>
  <si>
    <t>109-23470504</t>
  </si>
  <si>
    <t>VS1C1500ID</t>
  </si>
  <si>
    <t>ZB2377G-01</t>
  </si>
  <si>
    <t>107-23770701</t>
  </si>
  <si>
    <t>VS1C1700SA</t>
  </si>
  <si>
    <t>ZB2377H-01</t>
  </si>
  <si>
    <t>107-23770801</t>
  </si>
  <si>
    <t>SC050300DE</t>
  </si>
  <si>
    <t>CL2415A-01</t>
  </si>
  <si>
    <t>108-24150101</t>
  </si>
  <si>
    <t>VS1D2300SA</t>
  </si>
  <si>
    <t>ZB2342K-01</t>
  </si>
  <si>
    <t>107-23421101</t>
  </si>
  <si>
    <t>SW010800SA</t>
  </si>
  <si>
    <t>CL2029L-01</t>
  </si>
  <si>
    <t>109-20291201</t>
  </si>
  <si>
    <t>VS202000SA</t>
  </si>
  <si>
    <t>PURE ONE A50s</t>
  </si>
  <si>
    <t>ZB2368I-01</t>
  </si>
  <si>
    <t>107-23680901</t>
  </si>
  <si>
    <t>FW123800US</t>
  </si>
  <si>
    <t>CL2347-04</t>
  </si>
  <si>
    <t>109-23470004</t>
  </si>
  <si>
    <t>FW401800TW</t>
  </si>
  <si>
    <t>FLOOR ONE STRETCH S6</t>
  </si>
  <si>
    <t>CL2328G-03</t>
  </si>
  <si>
    <t>109-23280703</t>
  </si>
  <si>
    <t>VS201800RU</t>
  </si>
  <si>
    <t>ZB2368H-01</t>
  </si>
  <si>
    <t>107-23680801</t>
  </si>
  <si>
    <t>VS1C1300TR</t>
  </si>
  <si>
    <t>ZB2377D-03</t>
  </si>
  <si>
    <t>107-23770403</t>
  </si>
  <si>
    <t>VS1C1800MY</t>
  </si>
  <si>
    <t>ZB2377G-02</t>
  </si>
  <si>
    <t>107-23770702</t>
  </si>
  <si>
    <t>FW1D0100US</t>
  </si>
  <si>
    <t>GO H2O MAX</t>
  </si>
  <si>
    <t>CL2378A-01</t>
  </si>
  <si>
    <t>橙色</t>
  </si>
  <si>
    <t>109-23780101</t>
  </si>
  <si>
    <t>SC051000US</t>
  </si>
  <si>
    <t>GO SPOT</t>
  </si>
  <si>
    <t>CL2415-02</t>
  </si>
  <si>
    <t>浅蓝色</t>
  </si>
  <si>
    <t>108-24150002</t>
  </si>
  <si>
    <t>FW131200AE</t>
  </si>
  <si>
    <t>CL2371F-01</t>
  </si>
  <si>
    <t>AE,IQ</t>
  </si>
  <si>
    <t>109-23710601</t>
  </si>
  <si>
    <t>FW301700TW</t>
  </si>
  <si>
    <t>CL2316E-04</t>
  </si>
  <si>
    <t>109-23160504</t>
  </si>
  <si>
    <t>VS1D1600AU</t>
  </si>
  <si>
    <t>ZB2342F-01</t>
  </si>
  <si>
    <t>107-23420601</t>
  </si>
  <si>
    <t>114-20290504</t>
  </si>
  <si>
    <t>114-20290500</t>
  </si>
  <si>
    <t>114-20290505</t>
  </si>
  <si>
    <t>散备件 CL2029E-01 电源线（美版）</t>
  </si>
  <si>
    <t>散备件 CL2029E-01 主电机组件(美版） _</t>
  </si>
  <si>
    <t>散备件 CL2029E-01 锅炉组件（美版）</t>
  </si>
  <si>
    <t>A53</t>
  </si>
  <si>
    <t>A40</t>
  </si>
  <si>
    <t>1FWBR100000</t>
  </si>
  <si>
    <t>1FWBR100100</t>
  </si>
  <si>
    <t>A41</t>
  </si>
  <si>
    <t>1FWBR150000</t>
  </si>
  <si>
    <t>1FWBR150100</t>
  </si>
  <si>
    <t>A42</t>
  </si>
  <si>
    <t>1VATC111100</t>
  </si>
  <si>
    <t>1VATC111200</t>
  </si>
  <si>
    <t>1VSTC121100</t>
  </si>
  <si>
    <t>A43</t>
  </si>
  <si>
    <t>1FWFA031100</t>
  </si>
  <si>
    <t>1FWFA110000</t>
  </si>
  <si>
    <t>A44</t>
  </si>
  <si>
    <t>1VABD111100</t>
  </si>
  <si>
    <t>1VABD111200</t>
  </si>
  <si>
    <t>1VSBD121100</t>
  </si>
  <si>
    <t>A45</t>
  </si>
  <si>
    <t>1VSPW111200</t>
  </si>
  <si>
    <t>1VSPW111100</t>
  </si>
  <si>
    <t>Wall-Mounted Dock</t>
  </si>
  <si>
    <t>A46</t>
  </si>
  <si>
    <t>1FWWD021100</t>
  </si>
  <si>
    <t>1FWWD010300</t>
  </si>
  <si>
    <t>A47</t>
  </si>
  <si>
    <t>滤网支架包胶组件+滤网上支架组件（直径86.5）蓝色</t>
  </si>
  <si>
    <t>A48</t>
  </si>
  <si>
    <t>9VSMB121200</t>
  </si>
  <si>
    <t>1VSMB121200</t>
  </si>
  <si>
    <t>114-18732306</t>
  </si>
  <si>
    <t>主体组件灰色_屏显(散件专用）</t>
  </si>
  <si>
    <t>1VSMB121100</t>
  </si>
  <si>
    <t>A49</t>
  </si>
  <si>
    <t>9VSUT121200</t>
  </si>
  <si>
    <t>1VSUT121200</t>
  </si>
  <si>
    <t>114-18732320</t>
  </si>
  <si>
    <t>加长管组件 灰</t>
  </si>
  <si>
    <t>1VSUT121100</t>
  </si>
  <si>
    <t>加长管组件  黑</t>
  </si>
  <si>
    <t>A50</t>
  </si>
  <si>
    <t>1FWRM250300</t>
  </si>
  <si>
    <t>1FWRM220000</t>
  </si>
  <si>
    <t>A51</t>
  </si>
  <si>
    <t>1FWBC220000</t>
  </si>
  <si>
    <t>1FWBC250000</t>
  </si>
  <si>
    <t>A52</t>
  </si>
  <si>
    <t>1FWBR220000</t>
  </si>
  <si>
    <t>1FWBR250000</t>
  </si>
  <si>
    <t>1FWWD100000</t>
  </si>
  <si>
    <t>1FWWD130200</t>
  </si>
  <si>
    <t>A54</t>
  </si>
  <si>
    <t>1FWWD100100</t>
  </si>
  <si>
    <t>1FWWD130100</t>
  </si>
  <si>
    <t>A55</t>
  </si>
  <si>
    <t>1FWWD200000</t>
  </si>
  <si>
    <t>1FWWD220000</t>
  </si>
  <si>
    <t>A56</t>
  </si>
  <si>
    <t>1FWPB160000</t>
  </si>
  <si>
    <t>1FWPB130000</t>
  </si>
  <si>
    <t>A57</t>
  </si>
  <si>
    <t>1FWPB100000</t>
  </si>
  <si>
    <t>1FWPB1001AU</t>
  </si>
  <si>
    <t>114-18790119</t>
  </si>
  <si>
    <t>Cleaning Solution*2-500ml*2</t>
  </si>
  <si>
    <t>Cleaning Solution--欧版480ml*2</t>
  </si>
  <si>
    <t>Cleaning Solution-美版480ml*2</t>
  </si>
  <si>
    <t>1FWRC100000</t>
  </si>
  <si>
    <t>1FWRH100700</t>
  </si>
  <si>
    <t>Plastic part-机体下装饰盖</t>
  </si>
  <si>
    <t>new structure</t>
  </si>
  <si>
    <t>新品散配件</t>
  </si>
  <si>
    <t>114-24150000</t>
  </si>
  <si>
    <t>114-24150002</t>
  </si>
  <si>
    <t>114-24150001</t>
  </si>
  <si>
    <t>手柄架（蓝色）</t>
  </si>
  <si>
    <t>114-24150003</t>
  </si>
  <si>
    <t>标准刷头组件（蓝色）</t>
  </si>
  <si>
    <t>114-24150004</t>
  </si>
  <si>
    <t>114-24150009</t>
  </si>
  <si>
    <t>10.28更新</t>
  </si>
  <si>
    <t>9FWRI110000</t>
  </si>
  <si>
    <t>9FWRI200400</t>
  </si>
  <si>
    <t>9CWBA200000</t>
  </si>
  <si>
    <t>9FWRM1D0100</t>
  </si>
  <si>
    <t>9FWRM1D0000</t>
  </si>
  <si>
    <t>9FWPT1D0000</t>
  </si>
  <si>
    <t>9FWRD1D0000</t>
  </si>
  <si>
    <t>9FWRH1D0300</t>
  </si>
  <si>
    <t>9FWRH1D0200</t>
  </si>
  <si>
    <t>9FWRH1D0100</t>
  </si>
  <si>
    <t>9FWRH1D0000</t>
  </si>
  <si>
    <t>9FWRW1D0000</t>
  </si>
  <si>
    <t>9FWRI1D0000</t>
  </si>
  <si>
    <t>9FWRK1D0000</t>
  </si>
  <si>
    <t>9FWBC1D0000</t>
  </si>
  <si>
    <t>9FWRR1D0000</t>
  </si>
  <si>
    <t>9FWUH1D0000</t>
  </si>
  <si>
    <t>9FWWC1D0000</t>
  </si>
  <si>
    <t>9FWFP1D0000</t>
  </si>
  <si>
    <t>9FWWD1D0000</t>
  </si>
  <si>
    <t>9FWBR1D0000</t>
  </si>
  <si>
    <t>9FWPB1D0000</t>
  </si>
  <si>
    <t>9FWRI1D0100</t>
  </si>
  <si>
    <t>9SWRI0100EU</t>
  </si>
  <si>
    <t>9SWRP0101DE</t>
  </si>
  <si>
    <t>9FWPA0113RU</t>
  </si>
  <si>
    <t>9SWRP1003SA</t>
  </si>
  <si>
    <t>9FWPD4000AE</t>
  </si>
  <si>
    <t>9VSPT1D02AE</t>
  </si>
  <si>
    <t>9VSPW1D01AE</t>
  </si>
  <si>
    <t>9FWRP1301AE</t>
  </si>
  <si>
    <t>9VSPA2000RU</t>
  </si>
  <si>
    <t>9VSDB200000</t>
  </si>
  <si>
    <t>9VSBM2000RU</t>
  </si>
  <si>
    <t>9VSPW2000RU</t>
  </si>
  <si>
    <t>9VSBD200000</t>
  </si>
  <si>
    <t>9VSPW2001AE</t>
  </si>
  <si>
    <t>9FWUH4001JP</t>
  </si>
  <si>
    <t>9FWRP1302RU</t>
  </si>
  <si>
    <t>9FWPA1302IN</t>
  </si>
  <si>
    <t>9FWRP1303IN</t>
  </si>
  <si>
    <t>9VSPW1D02AU</t>
  </si>
  <si>
    <t>9VSBP1D01AU</t>
  </si>
  <si>
    <t>9VAUE1700US</t>
  </si>
  <si>
    <t>9VAMB1701US</t>
  </si>
  <si>
    <t>9FWRP1405AU</t>
  </si>
  <si>
    <t>9FWWC140000</t>
  </si>
  <si>
    <t>9FWPD3000IN</t>
  </si>
  <si>
    <t>9SWRP1103IN</t>
  </si>
  <si>
    <t>9SWRP1004SA</t>
  </si>
  <si>
    <t>9FWPA1004US</t>
  </si>
  <si>
    <t>9FWBC050000</t>
  </si>
  <si>
    <t>9FWWC050200</t>
  </si>
  <si>
    <t>9FWWD050100</t>
  </si>
  <si>
    <t>9FWUH050100</t>
  </si>
  <si>
    <t>9FWRH051100</t>
  </si>
  <si>
    <t>9FWRP1011AE</t>
  </si>
  <si>
    <t>9CWRP0105AE</t>
  </si>
  <si>
    <t>9SCWD050000</t>
  </si>
  <si>
    <t>9SCRH050000</t>
  </si>
  <si>
    <t>9SCHA050000</t>
  </si>
  <si>
    <t>9SCBM050000</t>
  </si>
  <si>
    <t>9SCRH050100</t>
  </si>
  <si>
    <t>9SCUE050000</t>
  </si>
  <si>
    <t>9SCRP050000</t>
  </si>
  <si>
    <t>9SCRK050000</t>
  </si>
  <si>
    <t>9SCRI0503EU</t>
  </si>
  <si>
    <t>9SCRU0502EU</t>
  </si>
  <si>
    <t>9SCRM0502EU</t>
  </si>
  <si>
    <t>9SCHA050200</t>
  </si>
  <si>
    <t>9SCBM050200</t>
  </si>
  <si>
    <t>9SCUE050200</t>
  </si>
  <si>
    <t>9SCRI0504SA</t>
  </si>
  <si>
    <t>9SCWD0501SA</t>
  </si>
  <si>
    <t>9SCRH0502SA</t>
  </si>
  <si>
    <t>9SCUE0503SA</t>
  </si>
  <si>
    <t>9SCRK0501SA</t>
  </si>
  <si>
    <t>9SCRU0503SA</t>
  </si>
  <si>
    <t>9SCRH0503SA</t>
  </si>
  <si>
    <t>SC050900SA</t>
  </si>
  <si>
    <t>VA030500MY</t>
  </si>
  <si>
    <t>FW1D0500AU</t>
  </si>
  <si>
    <t>SC051300MY</t>
  </si>
  <si>
    <t>FW171400IL</t>
  </si>
  <si>
    <t>VS1C2000AU</t>
  </si>
  <si>
    <t>FW1A0500US</t>
  </si>
  <si>
    <t>FW213000IL</t>
  </si>
  <si>
    <t>VS202500MY</t>
  </si>
  <si>
    <t>VS202200AU</t>
  </si>
  <si>
    <t>VA030300AU</t>
  </si>
  <si>
    <t>FW260700IL</t>
  </si>
  <si>
    <t>CW011900DE</t>
  </si>
  <si>
    <t>SC051200ID</t>
  </si>
  <si>
    <t>SC050700AU</t>
  </si>
  <si>
    <t>VS202600TH</t>
  </si>
  <si>
    <t>iCarpet Spot</t>
  </si>
  <si>
    <t>Go mini pet</t>
  </si>
  <si>
    <t>GO H2O SENSE GH303 Dummy</t>
  </si>
  <si>
    <t>CL2415D-01</t>
  </si>
  <si>
    <t>ZB2228K-01</t>
    <phoneticPr fontId="2" type="noConversion"/>
  </si>
  <si>
    <t>CL2378C-01</t>
  </si>
  <si>
    <t>CL2415E-02</t>
  </si>
  <si>
    <t>CL2315H-01</t>
  </si>
  <si>
    <t>ZB2377I-01</t>
  </si>
  <si>
    <t>CL2221H-03</t>
  </si>
  <si>
    <t>CL2221K-01</t>
  </si>
  <si>
    <t>ZB2368K-01</t>
  </si>
  <si>
    <t>ZB2368J-01</t>
  </si>
  <si>
    <t>ZB2228I-01</t>
  </si>
  <si>
    <t>CL2325G-01</t>
  </si>
  <si>
    <t>CL2043C-04</t>
  </si>
  <si>
    <t>CL2415E-01</t>
  </si>
  <si>
    <t>CL2415C-01</t>
  </si>
  <si>
    <t>ZB2368K-02</t>
  </si>
  <si>
    <t>白色</t>
  </si>
  <si>
    <t>White&amp; Black</t>
  </si>
  <si>
    <t>108-24150401</t>
  </si>
  <si>
    <t>107-22281101</t>
  </si>
  <si>
    <t>109-23780301</t>
  </si>
  <si>
    <t>108-24150502</t>
  </si>
  <si>
    <t>109-23150801</t>
  </si>
  <si>
    <t>107-23770901</t>
  </si>
  <si>
    <t>109-22210803</t>
  </si>
  <si>
    <t>109-22211101</t>
  </si>
  <si>
    <t>107-23681101</t>
  </si>
  <si>
    <t>107-23681001</t>
  </si>
  <si>
    <t>107-22280901</t>
  </si>
  <si>
    <t>109-23250701</t>
  </si>
  <si>
    <t>108-20430304</t>
  </si>
  <si>
    <t>108-24150501</t>
  </si>
  <si>
    <t>108-24150301</t>
  </si>
  <si>
    <t>107-23681102</t>
  </si>
  <si>
    <t xml:space="preserve">增加Floor One Stretch S6 FW401200DE 的手柄9FWUH400000 </t>
    <phoneticPr fontId="2" type="noConversion"/>
  </si>
  <si>
    <t>1、Add a note 'new structure' to the improved version of S3(CL1879).
2、Add a comparison list for the new  machine ICarpet(CL2043).</t>
    <phoneticPr fontId="2" type="noConversion"/>
  </si>
  <si>
    <t>UPDATE</t>
    <phoneticPr fontId="2" type="noConversion"/>
  </si>
  <si>
    <t>1、给S3改善版增加new structure 备注；
2、增加新品清洗机CL2043对照清单；</t>
    <phoneticPr fontId="2" type="noConversion"/>
  </si>
  <si>
    <t xml:space="preserve">
UPDATE TIME</t>
    <phoneticPr fontId="2" type="noConversion"/>
  </si>
  <si>
    <t>Add the handle 9FWUH400000 for the Floor One Stretch S6 FW401200DE.</t>
    <phoneticPr fontId="2" type="noConversion"/>
  </si>
  <si>
    <t>增加S5大货FW130300DE的对应旧桶
9FWWD100000；
增加新桶的对应S5大货FW101700DE
FW100200EU
FW103400EU
FW103600EU
FW110700DE.</t>
    <phoneticPr fontId="2" type="noConversion"/>
  </si>
  <si>
    <t>Add the substitution relationship between the new version TANK and the old version TANK for the S5</t>
    <phoneticPr fontId="2" type="noConversion"/>
  </si>
  <si>
    <t>Add a comparison list for the ifloor5 steam(CL2029).</t>
    <phoneticPr fontId="2" type="noConversion"/>
  </si>
  <si>
    <t>根据PST需增加新SKU，补充对应大货ifloor5 steam(CL2029)散件关系: SW010600UK、SW010400DE、 SW010200US、SW010100US、SW010800SA</t>
    <phoneticPr fontId="2" type="noConversion"/>
  </si>
  <si>
    <t>1、补充S5的2019--2371回收桶升级迭代，大货散件关系；
2、添加"new version" 备注给迭代新版桶；</t>
    <phoneticPr fontId="2" type="noConversion"/>
  </si>
  <si>
    <t>1、增加新品吸尘器A50\A50 PLUS（ZB2368）对照清单</t>
    <phoneticPr fontId="2" type="noConversion"/>
  </si>
  <si>
    <t>9VSBM1D0000</t>
  </si>
  <si>
    <t>1、A50、A50PLUS的欧版适配器SKU有误，已修改</t>
    <phoneticPr fontId="2" type="noConversion"/>
  </si>
  <si>
    <t>1.correct the SKU of adapter of A50 and A50PLUS(VS201400DE,VS200500DE)</t>
    <phoneticPr fontId="2" type="noConversion"/>
  </si>
  <si>
    <t>1.Add a comparison list for the new machine A50/A50 PLUS(ZB2368).</t>
    <phoneticPr fontId="2" type="noConversion"/>
  </si>
  <si>
    <t xml:space="preserve">1.Add new DWT to S5/S6/S7 series with note "new version".
</t>
    <phoneticPr fontId="2" type="noConversion"/>
  </si>
  <si>
    <t>产品状态(更新)</t>
    <phoneticPr fontId="2" type="noConversion"/>
  </si>
  <si>
    <t>FW360300MY</t>
  </si>
  <si>
    <t>109-24570201</t>
  </si>
  <si>
    <t>CL2457B-01</t>
  </si>
  <si>
    <t>FW070400US</t>
  </si>
  <si>
    <t>109-24530101</t>
  </si>
  <si>
    <t>CL2453A-01</t>
  </si>
  <si>
    <t>FW402200KR</t>
  </si>
  <si>
    <t>109-23281301</t>
  </si>
  <si>
    <t>CL2328M-01</t>
  </si>
  <si>
    <t>FW060100DE</t>
  </si>
  <si>
    <t>109-23761601</t>
  </si>
  <si>
    <t>FLOOR ONE S7 STRETCH ULTRA</t>
  </si>
  <si>
    <t>CL2376P-01</t>
  </si>
  <si>
    <t>FW350300VN</t>
  </si>
  <si>
    <t>109-24260501</t>
  </si>
  <si>
    <t>CL2426E-01</t>
  </si>
  <si>
    <t>FW060400MY</t>
  </si>
  <si>
    <t>109-23761801</t>
  </si>
  <si>
    <t>Floor One S7 Stretch</t>
  </si>
  <si>
    <t>CL2376R-01</t>
  </si>
  <si>
    <t>FW1D1700DE</t>
  </si>
  <si>
    <t>109-23780202</t>
  </si>
  <si>
    <t>CL2378B-02</t>
  </si>
  <si>
    <t>FW1D0300DE</t>
  </si>
  <si>
    <t>109-23780201</t>
  </si>
  <si>
    <t>CL2378B-01</t>
  </si>
  <si>
    <t>FW311000DE</t>
  </si>
  <si>
    <t>109-23480604</t>
  </si>
  <si>
    <t>FLOOR ONE SWITCH S6 STRETCH PLUS</t>
  </si>
  <si>
    <t>CL2348F-04</t>
  </si>
  <si>
    <t>WHITE&amp;BLACK</t>
  </si>
  <si>
    <t>109-20291301</t>
  </si>
  <si>
    <t>FW2C0400DE</t>
  </si>
  <si>
    <t>109-23431301</t>
  </si>
  <si>
    <t>CL2343M-01</t>
  </si>
  <si>
    <t>FW070100DE</t>
  </si>
  <si>
    <t>109-24530001</t>
  </si>
  <si>
    <t>CL2453-01</t>
  </si>
  <si>
    <t>FW2B0500RU</t>
  </si>
  <si>
    <t>109-23431801</t>
  </si>
  <si>
    <t>CL2343R-01</t>
  </si>
  <si>
    <t>FW061200RU</t>
  </si>
  <si>
    <t>109-23762101</t>
  </si>
  <si>
    <t>CL2376U-01</t>
  </si>
  <si>
    <t>FW2C0700DE</t>
  </si>
  <si>
    <t>109-23431303</t>
  </si>
  <si>
    <t>CL2343M-03</t>
  </si>
  <si>
    <t>FW420400DE</t>
  </si>
  <si>
    <t>109-24580102</t>
  </si>
  <si>
    <t>CL2458A-02</t>
  </si>
  <si>
    <t>FW302000KR</t>
  </si>
  <si>
    <t>109-23161401</t>
  </si>
  <si>
    <t>CL2316N-01</t>
  </si>
  <si>
    <t>FW360400VN</t>
  </si>
  <si>
    <t>109-24570202</t>
  </si>
  <si>
    <t>CL2457B-02</t>
  </si>
  <si>
    <t>FW1D1500US</t>
  </si>
  <si>
    <t>109-23780403</t>
  </si>
  <si>
    <t>CL2378D-03</t>
  </si>
  <si>
    <t>FW060200DE</t>
  </si>
  <si>
    <t>109-23761602</t>
  </si>
  <si>
    <t>CL2376P-02</t>
  </si>
  <si>
    <t>FW2C0200ID</t>
  </si>
  <si>
    <t>109-23431102</t>
  </si>
  <si>
    <t>CL2343K-02</t>
  </si>
  <si>
    <t>FW310300DE</t>
  </si>
  <si>
    <t>109-23480601</t>
  </si>
  <si>
    <t>FLOOR ONE SWITCH S6 STRETCH</t>
  </si>
  <si>
    <t>CL2348F-01</t>
  </si>
  <si>
    <t>FW2C0100MY</t>
  </si>
  <si>
    <t>109-23431101</t>
  </si>
  <si>
    <t>CL2343K-01</t>
  </si>
  <si>
    <t>FW1D1600US</t>
  </si>
  <si>
    <t>109-23780503</t>
  </si>
  <si>
    <t>CL2378E-03</t>
  </si>
  <si>
    <t>FW070200DE</t>
  </si>
  <si>
    <t>109-24530002</t>
  </si>
  <si>
    <t>CL2453-02</t>
  </si>
  <si>
    <t>VA030700DE</t>
  </si>
  <si>
    <t>107-22281201</t>
  </si>
  <si>
    <t>ZB2228L-01</t>
  </si>
  <si>
    <t>FW350500SG</t>
  </si>
  <si>
    <t>109-24260601</t>
  </si>
  <si>
    <t>CL2426F-01</t>
  </si>
  <si>
    <t>CW201100IL</t>
  </si>
  <si>
    <t>108-23210601</t>
  </si>
  <si>
    <t>CL2321F-01</t>
  </si>
  <si>
    <t>FW420600MY</t>
  </si>
  <si>
    <t>109-24580201</t>
  </si>
  <si>
    <t>CL2458B-01</t>
  </si>
  <si>
    <t>FW360100DE</t>
  </si>
  <si>
    <t>109-24570001</t>
  </si>
  <si>
    <t>CL2457-01</t>
  </si>
  <si>
    <t>CW200600DE</t>
  </si>
  <si>
    <t>108-23210201</t>
  </si>
  <si>
    <t>CL2321B-01</t>
  </si>
  <si>
    <t>VA030800ID</t>
  </si>
  <si>
    <t>107-22281102</t>
  </si>
  <si>
    <t>ZB2228K-02</t>
  </si>
  <si>
    <t>FW420700ID</t>
  </si>
  <si>
    <t>109-24580202</t>
  </si>
  <si>
    <t>CL2458B-02</t>
  </si>
  <si>
    <t>CW200800AU</t>
  </si>
  <si>
    <t>108-23210401</t>
  </si>
  <si>
    <t>CL2321D-01</t>
  </si>
  <si>
    <t>AU,MN,NZ</t>
  </si>
  <si>
    <t>FW060800AU</t>
  </si>
  <si>
    <t>109-23761901</t>
  </si>
  <si>
    <t>CL2376S-01</t>
  </si>
  <si>
    <t>FW061000ID</t>
  </si>
  <si>
    <t>109-23762001</t>
  </si>
  <si>
    <t>CL2376T-01</t>
  </si>
  <si>
    <t>1、补充IFLOOR 5 STEAM的holder散件。</t>
    <phoneticPr fontId="2" type="noConversion"/>
  </si>
  <si>
    <t>全新SKU名称</t>
  </si>
  <si>
    <t>Battery（2000mAh）</t>
  </si>
  <si>
    <t>ZB1756C 主体航天蓝</t>
  </si>
  <si>
    <t>FB1679C 小电动地刷胶袋组件，加小电动铭牌491-1873-0241</t>
  </si>
  <si>
    <t>FB1679C 小电动地刷组件
369-1679-1001（小电动+铭牌）</t>
  </si>
  <si>
    <t>Swich</t>
  </si>
  <si>
    <t>ADAPTER</t>
  </si>
  <si>
    <t>1FWPA0211US</t>
  </si>
  <si>
    <t xml:space="preserve">Adapter
</t>
  </si>
  <si>
    <t>适配器组件</t>
  </si>
  <si>
    <t>114-19650402</t>
  </si>
  <si>
    <t>[EHA]Lithium Battery Tineco S11 Pure One</t>
  </si>
  <si>
    <t>114-19650402-A</t>
  </si>
  <si>
    <t>电池灰色25P</t>
  </si>
  <si>
    <t>Cleaning Solution-1L</t>
  </si>
  <si>
    <t>1FWWS101800</t>
  </si>
  <si>
    <t>Cleaning Solution--280ml</t>
  </si>
  <si>
    <t>ZB1769B 滤芯清洁刷</t>
  </si>
  <si>
    <t>回收桶组件（旧）</t>
  </si>
  <si>
    <t>回收桶组件(新）</t>
  </si>
  <si>
    <t>A58</t>
  </si>
  <si>
    <t>1FWBC200200</t>
  </si>
  <si>
    <t>1FWBC100000</t>
  </si>
  <si>
    <t>1FWBC200000</t>
  </si>
  <si>
    <t>A60</t>
  </si>
  <si>
    <t>9FWWD070200</t>
  </si>
  <si>
    <t>1FWWD070200</t>
  </si>
  <si>
    <t>114-24530008</t>
  </si>
  <si>
    <t>CL2453-02Dirt Water Tank9FWWD070200</t>
  </si>
  <si>
    <t>SP;CL2453-02;回收桶组件（蓝色）</t>
  </si>
  <si>
    <t>1FWWD120000</t>
  </si>
  <si>
    <t>CL2347-01Dirt Water Tank9FWWD120000</t>
  </si>
  <si>
    <t>SP;CL2347-01;回收桶组件</t>
  </si>
  <si>
    <t>A59</t>
  </si>
  <si>
    <t>9FWFA400100</t>
  </si>
  <si>
    <t>1FWFA400100</t>
  </si>
  <si>
    <t>114-23280222</t>
  </si>
  <si>
    <t>回收桶过滤器组件</t>
  </si>
  <si>
    <t>1FWFP150000</t>
  </si>
  <si>
    <t>A61</t>
  </si>
  <si>
    <t>9FWBC070200</t>
  </si>
  <si>
    <t>1FWBC070200</t>
  </si>
  <si>
    <t>114-24530009</t>
  </si>
  <si>
    <t>CL2453-02Brush Roller Cover9FWBC070200</t>
  </si>
  <si>
    <t>SP;CL2453-02;滚刷盖组件（蓝色）</t>
  </si>
  <si>
    <t>1FWBC120000</t>
  </si>
  <si>
    <t>CL2347A-01Brush Roller Cover9FWBC120000</t>
  </si>
  <si>
    <t>SP;CL2347A-01;滚刷盖组件蓝色</t>
  </si>
  <si>
    <t>A62</t>
  </si>
  <si>
    <t>9FWWC070200</t>
  </si>
  <si>
    <t>1FWWC070200</t>
  </si>
  <si>
    <t>114-24530010</t>
  </si>
  <si>
    <t>CL2453-02Clean Water Tank9FWWC070200</t>
  </si>
  <si>
    <t>SP;CL2453-02;溶液桶组件（蓝色）</t>
  </si>
  <si>
    <t>1FWWC120000</t>
  </si>
  <si>
    <t>CL2347C-01Clean Water Tank9FWWC120000</t>
  </si>
  <si>
    <t>SP;CL2347C-01;溶液桶组件</t>
  </si>
  <si>
    <t>A63</t>
  </si>
  <si>
    <t>9FWRR070000</t>
  </si>
  <si>
    <t>1FWRR070000</t>
  </si>
  <si>
    <t>114-24530205</t>
  </si>
  <si>
    <t>CL2453B-01Scraper9FWRR070000</t>
  </si>
  <si>
    <t>SP;CL2453B-01;刮条组件</t>
  </si>
  <si>
    <t>1FWRR100000</t>
  </si>
  <si>
    <t>SP_CL2019A-01_Scraper</t>
  </si>
  <si>
    <t>散备件 CL2019A-01 刮条组件 _</t>
  </si>
  <si>
    <t>来源：产品档案</t>
    <phoneticPr fontId="2" type="noConversion"/>
  </si>
  <si>
    <t>109-24260502</t>
  </si>
  <si>
    <t>109-24261101</t>
  </si>
  <si>
    <t>107-24520003</t>
  </si>
  <si>
    <t>109-23311402</t>
  </si>
  <si>
    <t>109-23780501</t>
  </si>
  <si>
    <t>109-24260401</t>
  </si>
  <si>
    <t>107-24460005</t>
  </si>
  <si>
    <t>108-24150302</t>
  </si>
  <si>
    <t>109-24570204</t>
  </si>
  <si>
    <t>107-22281301</t>
  </si>
  <si>
    <t>109-24110603</t>
  </si>
  <si>
    <t>109-24570301</t>
  </si>
  <si>
    <t>109-23281801</t>
  </si>
  <si>
    <t>109-23780402</t>
  </si>
  <si>
    <t>107-17581203</t>
  </si>
  <si>
    <t>107-24460002</t>
  </si>
  <si>
    <t>109-23432203</t>
  </si>
  <si>
    <t>109-23780502</t>
  </si>
  <si>
    <t>109-24110501</t>
  </si>
  <si>
    <t>109-23780401</t>
  </si>
  <si>
    <t>109-24580001</t>
  </si>
  <si>
    <t>107-24520002</t>
  </si>
  <si>
    <t>109-24580401</t>
  </si>
  <si>
    <t>109-23431701</t>
  </si>
  <si>
    <t>109-23431501</t>
  </si>
  <si>
    <t>109-23311403</t>
  </si>
  <si>
    <t>109-23761803</t>
  </si>
  <si>
    <t>109-23431401</t>
  </si>
  <si>
    <t>109-23432202</t>
  </si>
  <si>
    <t>109-24580101</t>
  </si>
  <si>
    <t>109-23481202</t>
  </si>
  <si>
    <t>107-24520001</t>
  </si>
  <si>
    <t>109-24110601</t>
  </si>
  <si>
    <t>110-21430401</t>
  </si>
  <si>
    <t>109-23780601</t>
  </si>
  <si>
    <t>109-23762002</t>
  </si>
  <si>
    <t>109-24110607</t>
  </si>
  <si>
    <t>109-23281901</t>
  </si>
  <si>
    <t>109-24110502</t>
  </si>
  <si>
    <t>109-23432204</t>
  </si>
  <si>
    <t>109-23480501</t>
  </si>
  <si>
    <t>109-23282001</t>
  </si>
  <si>
    <t>107-24460003</t>
  </si>
  <si>
    <t>109-23431103</t>
  </si>
  <si>
    <t>109-24110801</t>
  </si>
  <si>
    <t>109-23760501</t>
  </si>
  <si>
    <t>109-23431601</t>
  </si>
  <si>
    <t>108-23210301</t>
  </si>
  <si>
    <t>109-24110504</t>
  </si>
  <si>
    <t>109-23431104</t>
  </si>
  <si>
    <t>107-24460004</t>
  </si>
  <si>
    <t>109-24580501</t>
  </si>
  <si>
    <t>109-24570203</t>
  </si>
  <si>
    <t>109-23432201</t>
  </si>
  <si>
    <t>109-24530201</t>
  </si>
  <si>
    <t>109-24580203</t>
  </si>
  <si>
    <t>107-23770004</t>
  </si>
  <si>
    <t>109-23282002</t>
  </si>
  <si>
    <t>FW351600CL</t>
  </si>
  <si>
    <t>FW351500RU</t>
  </si>
  <si>
    <t>VA190300CA</t>
  </si>
  <si>
    <t>FW164800AU</t>
  </si>
  <si>
    <t>FW1D0900US</t>
  </si>
  <si>
    <t>FW350100IL</t>
  </si>
  <si>
    <t>VA180300US</t>
  </si>
  <si>
    <t>SC051400AU</t>
  </si>
  <si>
    <t>FW361000AE</t>
  </si>
  <si>
    <t>VA020900VN</t>
  </si>
  <si>
    <t>FW1E0600US</t>
  </si>
  <si>
    <t>FW360700RU</t>
  </si>
  <si>
    <t>FW412500DE</t>
  </si>
  <si>
    <t>FW1D1000CA</t>
  </si>
  <si>
    <t>VA090700US</t>
  </si>
  <si>
    <t>VA180000US</t>
  </si>
  <si>
    <t>FW2A1100HK</t>
  </si>
  <si>
    <t>FW1D1100CA</t>
  </si>
  <si>
    <t>FW1E0100US</t>
  </si>
  <si>
    <t>FW1D0700US</t>
  </si>
  <si>
    <t>FW420100US</t>
  </si>
  <si>
    <t>VA190200CA</t>
  </si>
  <si>
    <t>FW421300UK</t>
  </si>
  <si>
    <t>FW2B0300AU</t>
  </si>
  <si>
    <t>FW2A0700AU</t>
  </si>
  <si>
    <t>FW164900AU</t>
  </si>
  <si>
    <t>FW061600AE</t>
  </si>
  <si>
    <t>FW2A0500US</t>
  </si>
  <si>
    <t>FW2A1000IL</t>
  </si>
  <si>
    <t>FW420300DE</t>
  </si>
  <si>
    <t>FW311500SA</t>
  </si>
  <si>
    <t>VA190100CA</t>
  </si>
  <si>
    <t>FW1E0300US</t>
  </si>
  <si>
    <t>TD020400KR</t>
  </si>
  <si>
    <t>FW1F1300MY</t>
  </si>
  <si>
    <t>FW061400IL</t>
  </si>
  <si>
    <t>FW1E230DUS</t>
  </si>
  <si>
    <t>FW410100US</t>
  </si>
  <si>
    <t>FW1E0500US</t>
  </si>
  <si>
    <t>FW2A1200CL</t>
  </si>
  <si>
    <t>FW310100US</t>
  </si>
  <si>
    <t>FW410300DE</t>
  </si>
  <si>
    <t>VA180100CA</t>
  </si>
  <si>
    <t>FW2C0600IL</t>
  </si>
  <si>
    <t>FW1E0800MY</t>
  </si>
  <si>
    <t>FW060600US</t>
  </si>
  <si>
    <t>FW2B0100US</t>
  </si>
  <si>
    <t>CW200700UK</t>
  </si>
  <si>
    <t>FW1E2200US</t>
  </si>
  <si>
    <t>FW2C0800AE</t>
  </si>
  <si>
    <t>VA180200US</t>
  </si>
  <si>
    <t>FW422700RU</t>
  </si>
  <si>
    <t>FW360500IL</t>
  </si>
  <si>
    <t>FW2A0900ID</t>
  </si>
  <si>
    <t>FW070600UK</t>
  </si>
  <si>
    <t>FW420800IL</t>
  </si>
  <si>
    <t>VS1C2100US</t>
  </si>
  <si>
    <t>FW412800UK</t>
  </si>
  <si>
    <t>LiteVak Wash Pro</t>
  </si>
  <si>
    <t>CL2378D-02</t>
  </si>
  <si>
    <t>Litevak Flex</t>
  </si>
  <si>
    <t>ZB1758L-03</t>
  </si>
  <si>
    <t>GO SLIM</t>
  </si>
  <si>
    <t>ZB2446-02</t>
  </si>
  <si>
    <t>FLOOR ONE S9 Artist Steam</t>
  </si>
  <si>
    <t>CL2343V-03</t>
  </si>
  <si>
    <t>HK,SG,MY</t>
  </si>
  <si>
    <t>LiteVak Wash</t>
  </si>
  <si>
    <t>CL2378E-02</t>
  </si>
  <si>
    <t>GO H2O HammerHead</t>
  </si>
  <si>
    <t>CL2411E-01</t>
  </si>
  <si>
    <t>CL2378D-01</t>
  </si>
  <si>
    <t>CL2458-01</t>
  </si>
  <si>
    <t>GO Pet Cyclone EX</t>
  </si>
  <si>
    <t>ZB2452-02</t>
  </si>
  <si>
    <t>CL2458D-01</t>
  </si>
  <si>
    <t>FLOOR ONE S9 Artist Pro</t>
  </si>
  <si>
    <t>CL2343Q-01</t>
  </si>
  <si>
    <t>AU,NZ</t>
  </si>
  <si>
    <t>CL2343O-01</t>
  </si>
  <si>
    <t>DARK GREY</t>
  </si>
  <si>
    <t>CL2331N-03</t>
  </si>
  <si>
    <t>CL2376R-03</t>
  </si>
  <si>
    <t>CL2343N-01</t>
  </si>
  <si>
    <t>CL2343V-02</t>
  </si>
  <si>
    <t>CL2458A-01</t>
  </si>
  <si>
    <t>CL2348L-02</t>
  </si>
  <si>
    <t>GO Pet Cyclone</t>
  </si>
  <si>
    <t>ZB2452-01</t>
  </si>
  <si>
    <t>GO H2O HammerHead Mess Detect</t>
  </si>
  <si>
    <t>CL2411F-01</t>
  </si>
  <si>
    <t>KA2143D-01</t>
  </si>
  <si>
    <t>Tineco iFloor Y2</t>
  </si>
  <si>
    <t>CL2378F-01</t>
  </si>
  <si>
    <t>CL2376T-02</t>
  </si>
  <si>
    <t>GH HammerHead Mess Detect Dummy TGT</t>
  </si>
  <si>
    <t>CL2411F-07</t>
  </si>
  <si>
    <t>Floor One S6 Stretch Lite</t>
  </si>
  <si>
    <t>CL2328S-01</t>
  </si>
  <si>
    <t>GO H2O HammerHead Dummy</t>
  </si>
  <si>
    <t>CL2411E-02</t>
  </si>
  <si>
    <t>CL2343V-04</t>
  </si>
  <si>
    <t>CL2348E-01</t>
  </si>
  <si>
    <t>CL2328T-01</t>
  </si>
  <si>
    <t>IT,FR,DE,ES,NL,BE,PL,SE</t>
  </si>
  <si>
    <t>ZB2446-03</t>
  </si>
  <si>
    <t>Floor One S9 Artist</t>
  </si>
  <si>
    <t>CL2343K-03</t>
  </si>
  <si>
    <t>SILVER</t>
  </si>
  <si>
    <t>CL2411H-01</t>
  </si>
  <si>
    <t>Floor One S7 Stretch Ultra</t>
  </si>
  <si>
    <t>CL2376E-01</t>
  </si>
  <si>
    <t>CL2343P-01</t>
  </si>
  <si>
    <t>CL2321C-01</t>
  </si>
  <si>
    <t>GH HammerHead TGT Dummy</t>
  </si>
  <si>
    <t>CL2411E-04</t>
  </si>
  <si>
    <t>CL2343K-04</t>
  </si>
  <si>
    <t>Go slim dummy</t>
  </si>
  <si>
    <t>ZB2446-04</t>
  </si>
  <si>
    <t>Floor One S6 Stretch Pro</t>
  </si>
  <si>
    <t>CL2458E-01</t>
  </si>
  <si>
    <t>Floor one s6 flashdry</t>
  </si>
  <si>
    <t>CL2457B-03</t>
  </si>
  <si>
    <t>CL2343V-01</t>
  </si>
  <si>
    <t>CL2453B-01</t>
  </si>
  <si>
    <t>CL2458B-03</t>
  </si>
  <si>
    <t>Go Station Dummy</t>
  </si>
  <si>
    <t>ZB2377-04</t>
  </si>
  <si>
    <t>CL2328T-02</t>
  </si>
  <si>
    <t>CL2426E-02</t>
  </si>
  <si>
    <t>CL2426K-01</t>
  </si>
  <si>
    <t>GO PET CYCLONE DUMMY</t>
  </si>
  <si>
    <t>ZB2452-03</t>
  </si>
  <si>
    <t>CL2331N-02</t>
  </si>
  <si>
    <t>NZ</t>
  </si>
  <si>
    <t>CL2378E-01</t>
  </si>
  <si>
    <t>White&amp;Red</t>
  </si>
  <si>
    <t>FLOOR ONE SWITCH S7 STRETCH</t>
  </si>
  <si>
    <t>CL2426D-01</t>
  </si>
  <si>
    <t>GO SLIM Dummy(No POP)</t>
  </si>
  <si>
    <t>ZB2446-05</t>
  </si>
  <si>
    <t>CL2415C-02</t>
  </si>
  <si>
    <t>Sky Blue</t>
  </si>
  <si>
    <t>CL2457B-04</t>
  </si>
  <si>
    <t>white&amp;black</t>
  </si>
  <si>
    <t>ZB2228M-01</t>
  </si>
  <si>
    <t>Go HammerHead Mess Detect Dummy</t>
  </si>
  <si>
    <t>CL2411F-03</t>
  </si>
  <si>
    <t>Champagne black</t>
  </si>
  <si>
    <t>CL2457C-01</t>
  </si>
  <si>
    <t>Floor One S5 Stretch Extreme</t>
  </si>
  <si>
    <t>CL2328R-01</t>
  </si>
  <si>
    <t>White&amp; Black&amp;Blue</t>
  </si>
  <si>
    <t>9FWRH150600</t>
  </si>
  <si>
    <t>9FWKA1E01US</t>
  </si>
  <si>
    <t>9FWRS2B0000</t>
  </si>
  <si>
    <t>FW1E1500US</t>
  </si>
  <si>
    <t>9FWWD420000</t>
  </si>
  <si>
    <t>9FWUH070000</t>
  </si>
  <si>
    <t>9FWRH1H00IL</t>
  </si>
  <si>
    <t>9FWRH160100</t>
  </si>
  <si>
    <t>9VSRH180100</t>
  </si>
  <si>
    <t>FW421100AU</t>
  </si>
  <si>
    <t>9FWUH060000</t>
  </si>
  <si>
    <t>9FWPD3001KR</t>
  </si>
  <si>
    <t>9FWRI1D02US</t>
  </si>
  <si>
    <t>9VABM030000</t>
  </si>
  <si>
    <t>9CWIM100000</t>
  </si>
  <si>
    <t>9FWRM360100</t>
  </si>
  <si>
    <t>9FWPD4002CL</t>
  </si>
  <si>
    <t>9FWRH1D06US</t>
  </si>
  <si>
    <t>9VSBM1C0100</t>
  </si>
  <si>
    <t>9FWPT1E0000</t>
  </si>
  <si>
    <t>9FWPT1600AU</t>
  </si>
  <si>
    <t>FW413100ID</t>
  </si>
  <si>
    <t>9SWRU1000US</t>
  </si>
  <si>
    <t>9FWRP2C0400</t>
  </si>
  <si>
    <t>9FWPB4202US</t>
  </si>
  <si>
    <t>9FWRH1E35US</t>
  </si>
  <si>
    <t>9FWRH1H04IL</t>
  </si>
  <si>
    <t>9FWWD1E06US</t>
  </si>
  <si>
    <t>9FWRH200600</t>
  </si>
  <si>
    <t>9FWPB200100</t>
  </si>
  <si>
    <t>9FWRH1E30US</t>
  </si>
  <si>
    <t>9FWRH1E2000</t>
  </si>
  <si>
    <t>9FWWC120100</t>
  </si>
  <si>
    <t>9FWWC420000</t>
  </si>
  <si>
    <t>9FWWD310000</t>
  </si>
  <si>
    <t>9SCRI0506AU</t>
  </si>
  <si>
    <t>9FWRR1E01MY</t>
  </si>
  <si>
    <t>9FWRR060000</t>
  </si>
  <si>
    <t>9CWRS100100</t>
  </si>
  <si>
    <t>9FWRR360000</t>
  </si>
  <si>
    <t>9FWRK360000</t>
  </si>
  <si>
    <t>9FWRH1E33US</t>
  </si>
  <si>
    <t>9FWRP1D00US</t>
  </si>
  <si>
    <t>9FWPB2A01US</t>
  </si>
  <si>
    <t>9FWRP3603DE</t>
  </si>
  <si>
    <t>9FWRP2A0000</t>
  </si>
  <si>
    <t>9CWCB0103DE</t>
  </si>
  <si>
    <t>9FWWC060000</t>
  </si>
  <si>
    <t>9FWWD070000</t>
  </si>
  <si>
    <t>9FWRH4300US</t>
  </si>
  <si>
    <t>9FWRP060400</t>
  </si>
  <si>
    <t>9FWUH1E03US</t>
  </si>
  <si>
    <t>9FWPD0600DE</t>
  </si>
  <si>
    <t>9FWRP2B0100</t>
  </si>
  <si>
    <t>9FWRD070000</t>
  </si>
  <si>
    <t>9FWRI2C0200</t>
  </si>
  <si>
    <t>9FWRH1E1500</t>
  </si>
  <si>
    <t>9FWRH1D07US</t>
  </si>
  <si>
    <t>9FWUH1E05US</t>
  </si>
  <si>
    <t>9FWRH1E0600</t>
  </si>
  <si>
    <t>9FWRH400400</t>
  </si>
  <si>
    <t>9VSBP180100</t>
  </si>
  <si>
    <t>9FWRP2A04US</t>
  </si>
  <si>
    <t>9FWRI2B01AU</t>
  </si>
  <si>
    <t>FW412700AU</t>
  </si>
  <si>
    <t>9FWRH060500</t>
  </si>
  <si>
    <t>9FWRP2B04AU</t>
  </si>
  <si>
    <t>9FWRH1E25MY</t>
  </si>
  <si>
    <t>9FWRM1D02US</t>
  </si>
  <si>
    <t>9FWRH1E26MY</t>
  </si>
  <si>
    <t>FW1F1900RU</t>
  </si>
  <si>
    <t>9FWRH2A0200</t>
  </si>
  <si>
    <t>9FWWD1600AU</t>
  </si>
  <si>
    <t>9FWPB4200EU</t>
  </si>
  <si>
    <t>9FWRS360000</t>
  </si>
  <si>
    <t>9FWPB2A03UK</t>
  </si>
  <si>
    <t>9FWRI310000</t>
  </si>
  <si>
    <t>9FWRP4203IL</t>
  </si>
  <si>
    <t>9FWRH360000</t>
  </si>
  <si>
    <t>9FWRI1E0100</t>
  </si>
  <si>
    <t>9VSPB150100</t>
  </si>
  <si>
    <t>VS220300DE</t>
  </si>
  <si>
    <t>9FWRP350100</t>
  </si>
  <si>
    <t>9FWPB4204AU</t>
  </si>
  <si>
    <t>9FWRP4200EU</t>
  </si>
  <si>
    <t>9FWRH2C0000</t>
  </si>
  <si>
    <t>9VAMB190000</t>
  </si>
  <si>
    <t>9FWBR1D01US</t>
  </si>
  <si>
    <t>9FWBP350000</t>
  </si>
  <si>
    <t>9FWWD1D0200</t>
  </si>
  <si>
    <t>9FWRH130200</t>
  </si>
  <si>
    <t>9FWPT1G00RU</t>
  </si>
  <si>
    <t>9FWPT2C0000</t>
  </si>
  <si>
    <t>9FWRP0602IL</t>
  </si>
  <si>
    <t>9FWRD1E03MY</t>
  </si>
  <si>
    <t>9FWRU2A0200</t>
  </si>
  <si>
    <t>9CWTH100000</t>
  </si>
  <si>
    <t>9FWUT350000</t>
  </si>
  <si>
    <t>9FWWC1601AU</t>
  </si>
  <si>
    <t>9FWRH2C0300</t>
  </si>
  <si>
    <t>9FWPT060000</t>
  </si>
  <si>
    <t>9FWRH060100</t>
  </si>
  <si>
    <t>9FWRH1E31US</t>
  </si>
  <si>
    <t>9FWRH120100</t>
  </si>
  <si>
    <t>9FWRH1E1800</t>
  </si>
  <si>
    <t>9FWRP350400</t>
  </si>
  <si>
    <t>9SWRH100300</t>
  </si>
  <si>
    <t>9FWWD200100</t>
  </si>
  <si>
    <t>9FWPT1E02MY</t>
  </si>
  <si>
    <t>9FWUH160000</t>
  </si>
  <si>
    <t>9FWRH420000</t>
  </si>
  <si>
    <t>9FWRH2C0100</t>
  </si>
  <si>
    <t>FW360900AU</t>
  </si>
  <si>
    <t>9FWPD0602AU</t>
  </si>
  <si>
    <t>9FWWC1E02MY</t>
  </si>
  <si>
    <t>9FWRP310000</t>
  </si>
  <si>
    <t>9FWRU2A0000</t>
  </si>
  <si>
    <t>9FWRW2C0000</t>
  </si>
  <si>
    <t>9FWRR1D0200</t>
  </si>
  <si>
    <t>9FWRI0600DE</t>
  </si>
  <si>
    <t>9FWRP4300US</t>
  </si>
  <si>
    <t>9FWRH1E0000</t>
  </si>
  <si>
    <t>9VSRH180000</t>
  </si>
  <si>
    <t>9FWWC1E0100</t>
  </si>
  <si>
    <t>9FWKA1D0000</t>
  </si>
  <si>
    <t>9FWPA1206US</t>
  </si>
  <si>
    <t>9FWPT2B0000</t>
  </si>
  <si>
    <t>9CWCB100000</t>
  </si>
  <si>
    <t>9FWBR1E0000</t>
  </si>
  <si>
    <t>9FWWC070000</t>
  </si>
  <si>
    <t>9FWWD1E05US</t>
  </si>
  <si>
    <t>9VAFD180000</t>
  </si>
  <si>
    <t>9FWRH1E34US</t>
  </si>
  <si>
    <t>9FWPT1D0300</t>
  </si>
  <si>
    <t>FWRP2002</t>
  </si>
  <si>
    <t>9FWBC1E00SG</t>
  </si>
  <si>
    <t>9FWPB2B00RU</t>
  </si>
  <si>
    <t>9FWRI2A0000</t>
  </si>
  <si>
    <t>9FWRR1E0000</t>
  </si>
  <si>
    <t>9FWPB3502UK</t>
  </si>
  <si>
    <t>9FWCB200100</t>
  </si>
  <si>
    <t>9FWRS2A0000</t>
  </si>
  <si>
    <t>9FWUH1H00IL</t>
  </si>
  <si>
    <t>9VSFI150000</t>
  </si>
  <si>
    <t>9FWKA060000</t>
  </si>
  <si>
    <t>9FWRD1H00IL</t>
  </si>
  <si>
    <t>9FWUH1E0000</t>
  </si>
  <si>
    <t>9FWPT1E01SG</t>
  </si>
  <si>
    <t>9FWRH1E24MY</t>
  </si>
  <si>
    <t>9FWRD350000</t>
  </si>
  <si>
    <t>VSBP1115</t>
  </si>
  <si>
    <t>9FWRD1D01US</t>
  </si>
  <si>
    <t>9FWPB4201NZ</t>
  </si>
  <si>
    <t>VS230500UK</t>
  </si>
  <si>
    <t>VS230300DE</t>
  </si>
  <si>
    <t>9FWMB310000</t>
  </si>
  <si>
    <t>9FWRH2A0100</t>
  </si>
  <si>
    <t>FW1E0400US</t>
  </si>
  <si>
    <t>9FWRH1E1700</t>
  </si>
  <si>
    <t>9FWUH120200</t>
  </si>
  <si>
    <t>9FWRI0601MY</t>
  </si>
  <si>
    <t>9FWRP4201MY</t>
  </si>
  <si>
    <t>9FWRO2A0000</t>
  </si>
  <si>
    <t>9FWBC1E01MY</t>
  </si>
  <si>
    <t>9VSCB1800US</t>
  </si>
  <si>
    <t>9FWPB2B02AU</t>
  </si>
  <si>
    <t>VS210900UK</t>
  </si>
  <si>
    <t>9FWWC2C0000</t>
  </si>
  <si>
    <t>FW1E1600US</t>
  </si>
  <si>
    <t>9FWRH1E0200</t>
  </si>
  <si>
    <t>9FWRH1E0800</t>
  </si>
  <si>
    <t>9FWPB1D01US</t>
  </si>
  <si>
    <t>9FWRH1D04US</t>
  </si>
  <si>
    <t>9FWRI3102EU</t>
  </si>
  <si>
    <t>9FWKA1E00US</t>
  </si>
  <si>
    <t>9FWWD1E03SG</t>
  </si>
  <si>
    <t>9FWPB2C00EU</t>
  </si>
  <si>
    <t>9FWRP4005DE</t>
  </si>
  <si>
    <t>9FWRI1D0300</t>
  </si>
  <si>
    <t>9FWRD060000</t>
  </si>
  <si>
    <t>9FWBC360000</t>
  </si>
  <si>
    <t>9FWWD1E0100</t>
  </si>
  <si>
    <t>9VSTC200000</t>
  </si>
  <si>
    <t>9FWMB350100</t>
  </si>
  <si>
    <t>9FWWC2A0000</t>
  </si>
  <si>
    <t>9FWRP310100</t>
  </si>
  <si>
    <t>9FWRP4006KR</t>
  </si>
  <si>
    <t>9FWPD3600UK</t>
  </si>
  <si>
    <t>9SWRP1000US</t>
  </si>
  <si>
    <t>9FWRI1E0300</t>
  </si>
  <si>
    <t>9VAPW180000</t>
  </si>
  <si>
    <t>9FWRP0601MY</t>
  </si>
  <si>
    <t>9FWUH1E04US</t>
  </si>
  <si>
    <t>9FWRH1H03IL</t>
  </si>
  <si>
    <t>9FWRH1E1200</t>
  </si>
  <si>
    <t>9FWRP060500</t>
  </si>
  <si>
    <t>9FWRH2C0500</t>
  </si>
  <si>
    <t>VS220500DE</t>
  </si>
  <si>
    <t>9FWRM1D0400</t>
  </si>
  <si>
    <t>9FWRH1E0900</t>
  </si>
  <si>
    <t>9FWIM010000</t>
  </si>
  <si>
    <t>9FWRH1E21SG</t>
  </si>
  <si>
    <t>9FWPA1D00US</t>
  </si>
  <si>
    <t>9FWPB2A02AU</t>
  </si>
  <si>
    <t>VS220100US</t>
  </si>
  <si>
    <t>9FWRH4006ID</t>
  </si>
  <si>
    <t>VS210500US</t>
  </si>
  <si>
    <t>9FWTN360000</t>
  </si>
  <si>
    <t>9FWWD160100</t>
  </si>
  <si>
    <t>9FWWD1D0400</t>
  </si>
  <si>
    <t>9FWRD1E0000</t>
  </si>
  <si>
    <t>9FWBC120200</t>
  </si>
  <si>
    <t>9FWBC1D01US</t>
  </si>
  <si>
    <t>9SWCB100000</t>
  </si>
  <si>
    <t>9SCRI0500US</t>
  </si>
  <si>
    <t>9VAFD190000</t>
  </si>
  <si>
    <t>9FWRI2C03SG</t>
  </si>
  <si>
    <t>9FWWD2600IL</t>
  </si>
  <si>
    <t>9FWRH1H05IL</t>
  </si>
  <si>
    <t>9FWPT350000</t>
  </si>
  <si>
    <t>9VSMB1C02AU</t>
  </si>
  <si>
    <t>FW1I2100RU</t>
  </si>
  <si>
    <t>9FWPB4203RU</t>
  </si>
  <si>
    <t>9FWRH1H06IL</t>
  </si>
  <si>
    <t>9FWBC1D0200</t>
  </si>
  <si>
    <t>9FWRH060300</t>
  </si>
  <si>
    <t>9FWRD1E02SG</t>
  </si>
  <si>
    <t>9FWUH1E02MY</t>
  </si>
  <si>
    <t>9FWRH1E36US</t>
  </si>
  <si>
    <t>9VADB032500</t>
  </si>
  <si>
    <t>9FWPD0601MY</t>
  </si>
  <si>
    <t>FW1H1800IL</t>
  </si>
  <si>
    <t>9VAMB180000</t>
  </si>
  <si>
    <t>9SWRM1002US</t>
  </si>
  <si>
    <t>9FWRH1H01IL</t>
  </si>
  <si>
    <t>9SWRO1000US</t>
  </si>
  <si>
    <t>9FWUH070100</t>
  </si>
  <si>
    <t>FW2A1400TR</t>
  </si>
  <si>
    <t>9FWRS060000</t>
  </si>
  <si>
    <t>9VADB190000</t>
  </si>
  <si>
    <t>9VAUT180000</t>
  </si>
  <si>
    <t>9FWMB350000</t>
  </si>
  <si>
    <t>9FWRH160200</t>
  </si>
  <si>
    <t>9VADB180000</t>
  </si>
  <si>
    <t>9FWRP4004IL</t>
  </si>
  <si>
    <t>9FWRD070100</t>
  </si>
  <si>
    <t>9FWWC2600IL</t>
  </si>
  <si>
    <t>9FWPB2C01SG</t>
  </si>
  <si>
    <t>9FWRP0603RU</t>
  </si>
  <si>
    <t>FW351300TW</t>
  </si>
  <si>
    <t>9FWRP2C0200</t>
  </si>
  <si>
    <t>9FWRH2C0600</t>
  </si>
  <si>
    <t>9FWRP2C0100</t>
  </si>
  <si>
    <t>9FWRH1E22SG</t>
  </si>
  <si>
    <t>9FWUH420000</t>
  </si>
  <si>
    <t>9FWWC1H00IL</t>
  </si>
  <si>
    <t>9FWRK2C0000</t>
  </si>
  <si>
    <t>9FWRH1E29US</t>
  </si>
  <si>
    <t>9FWRM070000</t>
  </si>
  <si>
    <t>9FWWD120100</t>
  </si>
  <si>
    <t>9FWUH350000</t>
  </si>
  <si>
    <t>9FWPD4001KR</t>
  </si>
  <si>
    <t>9VAPT190000</t>
  </si>
  <si>
    <t>FW2C1100TR</t>
  </si>
  <si>
    <t>9FWUH2A0000</t>
  </si>
  <si>
    <t>9FWPB1D0200</t>
  </si>
  <si>
    <t>9FWBR1D0200</t>
  </si>
  <si>
    <t>9FWUH060100</t>
  </si>
  <si>
    <t>9FWRH2C0200</t>
  </si>
  <si>
    <t>FW423000AU</t>
  </si>
  <si>
    <t>9FWRH2203DE</t>
  </si>
  <si>
    <t>9FWRS060100</t>
  </si>
  <si>
    <t>9SWRH1102RU</t>
  </si>
  <si>
    <t>9FWRO310000</t>
  </si>
  <si>
    <t>9FWRM360000</t>
  </si>
  <si>
    <t>9FWRP2A03US</t>
  </si>
  <si>
    <t>9FWRI1E04SG</t>
  </si>
  <si>
    <t>9SCRU0500US</t>
  </si>
  <si>
    <t>9FWRI360000</t>
  </si>
  <si>
    <t>SWCB1000</t>
  </si>
  <si>
    <t>9FWRH060400</t>
  </si>
  <si>
    <t>9FWRH1E1300</t>
  </si>
  <si>
    <t>9FWPB4300US</t>
  </si>
  <si>
    <t>9FWWC1E0000</t>
  </si>
  <si>
    <t>9FWRH1E0700</t>
  </si>
  <si>
    <t>9FWRM2A0000</t>
  </si>
  <si>
    <t>9FWUH1D0200</t>
  </si>
  <si>
    <t>9VSUT1C0100</t>
  </si>
  <si>
    <t>9FWRM060100</t>
  </si>
  <si>
    <t>9FWRK2A0000</t>
  </si>
  <si>
    <t>9FWRD4300US</t>
  </si>
  <si>
    <t>9SCRM0500US</t>
  </si>
  <si>
    <t>9FWWC1D0100</t>
  </si>
  <si>
    <t>9FWRD1E0100</t>
  </si>
  <si>
    <t>9CWRM100000</t>
  </si>
  <si>
    <t>9FWRD310000</t>
  </si>
  <si>
    <t>9FWRW2A0000</t>
  </si>
  <si>
    <t>9FWRH1D1000</t>
  </si>
  <si>
    <t>9FWRM310100</t>
  </si>
  <si>
    <t>9FWRH1D05US</t>
  </si>
  <si>
    <t>9FWRK1E0000</t>
  </si>
  <si>
    <t>9SWRI1001US</t>
  </si>
  <si>
    <t>9FWUH4300US</t>
  </si>
  <si>
    <t>9FWRH400500</t>
  </si>
  <si>
    <t>9FWPT420000</t>
  </si>
  <si>
    <t>9VSFD180000</t>
  </si>
  <si>
    <t>9FWKA1G00RU</t>
  </si>
  <si>
    <t>FW1G010ERU</t>
  </si>
  <si>
    <t>9FWBR060000</t>
  </si>
  <si>
    <t>9FWRP3600MY</t>
  </si>
  <si>
    <t>FW2B0100IL</t>
  </si>
  <si>
    <t>9FWRP2C0000</t>
  </si>
  <si>
    <t>9FWRH1E23MY</t>
  </si>
  <si>
    <t>9FWPD0604RU</t>
  </si>
  <si>
    <t>9FWUH360000</t>
  </si>
  <si>
    <t>9SWRM010000</t>
  </si>
  <si>
    <t>9FWPT360000</t>
  </si>
  <si>
    <t>9FWPB4205IL</t>
  </si>
  <si>
    <t>9FWPA1D01AU</t>
  </si>
  <si>
    <t>9SWCB100200</t>
  </si>
  <si>
    <t>9FWPB4100EU</t>
  </si>
  <si>
    <t>9FWRH2204US</t>
  </si>
  <si>
    <t>9FWPD3601EU</t>
  </si>
  <si>
    <t>9CWRI1001UK</t>
  </si>
  <si>
    <t>9FWWD060100</t>
  </si>
  <si>
    <t>9FWRI350100</t>
  </si>
  <si>
    <t>9FWRH1D0900</t>
  </si>
  <si>
    <t>9FWRP4204RU</t>
  </si>
  <si>
    <t>9FWPT1H00IL</t>
  </si>
  <si>
    <t>9SWWD100000</t>
  </si>
  <si>
    <t>9FWRP420200</t>
  </si>
  <si>
    <t>9FWRP2A02IL</t>
  </si>
  <si>
    <t>9FWRM310000</t>
  </si>
  <si>
    <t>9FWRH1E0400</t>
  </si>
  <si>
    <t>9FWRM2C0100</t>
  </si>
  <si>
    <t>9FWRO3101US</t>
  </si>
  <si>
    <t>9FWPB3100EU</t>
  </si>
  <si>
    <t>9FWWD1E0000</t>
  </si>
  <si>
    <t>9FWUH360100</t>
  </si>
  <si>
    <t>9FWRP2C0500</t>
  </si>
  <si>
    <t>FW440100US</t>
  </si>
  <si>
    <t>9FWRU2C0000</t>
  </si>
  <si>
    <t>9FWRI2A0100</t>
  </si>
  <si>
    <t>9FWBC070000</t>
  </si>
  <si>
    <t>9FWRI310100</t>
  </si>
  <si>
    <t>9FWRH2C0400</t>
  </si>
  <si>
    <t>9FWUH310000</t>
  </si>
  <si>
    <t>9FWRH1E1900</t>
  </si>
  <si>
    <t>9FWPB1E0000</t>
  </si>
  <si>
    <t>9FWRM1E0000</t>
  </si>
  <si>
    <t>9FWPA1D0300</t>
  </si>
  <si>
    <t>9FWUH420100</t>
  </si>
  <si>
    <t>9VSAC180000</t>
  </si>
  <si>
    <t>9FWWD1D03US</t>
  </si>
  <si>
    <t>9FWRP2B0000</t>
  </si>
  <si>
    <t>9FWRI350000</t>
  </si>
  <si>
    <t>9FWRH1E32US</t>
  </si>
  <si>
    <t>9FWRH1E1600</t>
  </si>
  <si>
    <t>9FWRP1D01US</t>
  </si>
  <si>
    <t>9FWRH060600</t>
  </si>
  <si>
    <t>FW1E2800US</t>
  </si>
  <si>
    <t>9VSUT180000</t>
  </si>
  <si>
    <t>FW430300DE</t>
  </si>
  <si>
    <t>9FWPB1E02MY</t>
  </si>
  <si>
    <t>9FWRH060700</t>
  </si>
  <si>
    <t>9VSPA2001AU</t>
  </si>
  <si>
    <t>9FWRO2A01US</t>
  </si>
  <si>
    <t>9FWRP3601IL</t>
  </si>
  <si>
    <t>FW430100US</t>
  </si>
  <si>
    <t>9FWPB2B01US</t>
  </si>
  <si>
    <t>9FWRU2A0400</t>
  </si>
  <si>
    <t>9FWMB310100</t>
  </si>
  <si>
    <t>9FWRM2B0100</t>
  </si>
  <si>
    <t>9FWCB120200</t>
  </si>
  <si>
    <t>9FWWD060000</t>
  </si>
  <si>
    <t>9FWRD1E04US</t>
  </si>
  <si>
    <t>9FWRM1D03US</t>
  </si>
  <si>
    <t>9FWPB4000US</t>
  </si>
  <si>
    <t>9FWAC1E0000</t>
  </si>
  <si>
    <t>9FWPB1H00IL</t>
  </si>
  <si>
    <t>9FWPT420100</t>
  </si>
  <si>
    <t>9FWUH1D01US</t>
  </si>
  <si>
    <t>9FWRH1E0500</t>
  </si>
  <si>
    <t>9SWRI100400</t>
  </si>
  <si>
    <t>9FWRU2C0100</t>
  </si>
  <si>
    <t>9FWRS2C0000</t>
  </si>
  <si>
    <t>9FWWD4300US</t>
  </si>
  <si>
    <t>9FWRO2B00US</t>
  </si>
  <si>
    <t>9FWRH4301US</t>
  </si>
  <si>
    <t>9FWMB3002KR</t>
  </si>
  <si>
    <t>9FWRU2A0100</t>
  </si>
  <si>
    <t>FW1G180YID</t>
  </si>
  <si>
    <t>SW101100TR</t>
  </si>
  <si>
    <t>9FWRP2B03US</t>
  </si>
  <si>
    <t>9FWRP3003KR</t>
  </si>
  <si>
    <t>9VSBH151400</t>
  </si>
  <si>
    <t>9FWRP1E00SG</t>
  </si>
  <si>
    <t>9VAPA0306EU</t>
  </si>
  <si>
    <t>9FWRU1D00US</t>
  </si>
  <si>
    <t>9FWRU2A0300</t>
  </si>
  <si>
    <t>9VSUT151200</t>
  </si>
  <si>
    <t>9FWRH1D08US</t>
  </si>
  <si>
    <t>9FWIM010100</t>
  </si>
  <si>
    <t>VS210700DE</t>
  </si>
  <si>
    <t>9FWBC070100</t>
  </si>
  <si>
    <t>9FWRR170000</t>
  </si>
  <si>
    <t>9FWRP2601IL</t>
  </si>
  <si>
    <t>9FWRP2A01TH</t>
  </si>
  <si>
    <t>9FWPB3500EU</t>
  </si>
  <si>
    <t>9FWPA1A00AU</t>
  </si>
  <si>
    <t>9FWPD2500IN</t>
  </si>
  <si>
    <t>FW413000MY</t>
  </si>
  <si>
    <t>9FWWD2C0000</t>
  </si>
  <si>
    <t>9FWWC070100</t>
  </si>
  <si>
    <t>9FWRH1E1100</t>
  </si>
  <si>
    <t>9FWRP350000</t>
  </si>
  <si>
    <t>9FWRH060000</t>
  </si>
  <si>
    <t>9FWRH1E27US</t>
  </si>
  <si>
    <t>9FWWD1H00IL</t>
  </si>
  <si>
    <t>9FWPT310000</t>
  </si>
  <si>
    <t>9FWRM350000</t>
  </si>
  <si>
    <t>9FWRP2103IL</t>
  </si>
  <si>
    <t>9FWRH1E38US</t>
  </si>
  <si>
    <t>9FWPA0700UK</t>
  </si>
  <si>
    <t>9FWBR160000</t>
  </si>
  <si>
    <t>9FWWC310000</t>
  </si>
  <si>
    <t>9FWRI2C0000</t>
  </si>
  <si>
    <t>FW1G1100MY</t>
  </si>
  <si>
    <t>9FWRH1E37US</t>
  </si>
  <si>
    <t>9FWWD070100</t>
  </si>
  <si>
    <t>9VSBD2001US</t>
  </si>
  <si>
    <t>VS230100US</t>
  </si>
  <si>
    <t>9FWPT4300US</t>
  </si>
  <si>
    <t>9FWWC1D0200</t>
  </si>
  <si>
    <t>9FWPB2A00VN</t>
  </si>
  <si>
    <t>FW1E2900US</t>
  </si>
  <si>
    <t>9FWRI2B00US</t>
  </si>
  <si>
    <t>9FWWD1D0100</t>
  </si>
  <si>
    <t>9FWWD420100</t>
  </si>
  <si>
    <t>9FWRH1D1100</t>
  </si>
  <si>
    <t>9FWRH1E1400</t>
  </si>
  <si>
    <t>9FWRH2C0700</t>
  </si>
  <si>
    <t>9FWPB1G00RU</t>
  </si>
  <si>
    <t>9SWRM1000US</t>
  </si>
  <si>
    <t>9FWPT3601SG</t>
  </si>
  <si>
    <t>9FWPT070000</t>
  </si>
  <si>
    <t>9FWRR1D01US</t>
  </si>
  <si>
    <t>9FWRH1E28US</t>
  </si>
  <si>
    <t>9FWRH1E0100</t>
  </si>
  <si>
    <t>FW1E2700US</t>
  </si>
  <si>
    <t>9FWPB1E01SI</t>
  </si>
  <si>
    <t>9FWRM2C0200</t>
  </si>
  <si>
    <t>9FWPT1D0200</t>
  </si>
  <si>
    <t>9FWWC1600AU</t>
  </si>
  <si>
    <t>SC051600RU</t>
  </si>
  <si>
    <t>9FWRM060000</t>
  </si>
  <si>
    <t>9FWRP060000</t>
  </si>
  <si>
    <t>9FWPD0603US</t>
  </si>
  <si>
    <t>9FWRM2B00US</t>
  </si>
  <si>
    <t>9FWRI0602AU</t>
  </si>
  <si>
    <t>9FWRP2B0200</t>
  </si>
  <si>
    <t>9FWRH1H02IL</t>
  </si>
  <si>
    <t>9FWUH2C0000</t>
  </si>
  <si>
    <t>9FWRH2A0000</t>
  </si>
  <si>
    <t>9FWRM1E02MY</t>
  </si>
  <si>
    <t>GO HammerHeadMess Detect</t>
  </si>
  <si>
    <t>PURE ONE S50 PRO</t>
  </si>
  <si>
    <t>PURE ONE S70</t>
  </si>
  <si>
    <t>iFloor Y5 Stretch</t>
  </si>
  <si>
    <t>PURE ONE S50</t>
  </si>
  <si>
    <t>iFLOOR Y3 Stretch Lite</t>
  </si>
  <si>
    <t>Yoniev U9</t>
  </si>
  <si>
    <t>Floor One Switch S7 Stretch</t>
  </si>
  <si>
    <t>FLOOR ONE i5 STRETCH</t>
  </si>
  <si>
    <t>GO H2O HammerHead Ultra</t>
  </si>
  <si>
    <t>Floor One i6 Stretch</t>
  </si>
  <si>
    <t>Yoniev U9 Pro</t>
  </si>
  <si>
    <t>iFloor Y5 Stretch Ultra</t>
  </si>
  <si>
    <t>GO H2O HammerHead MessDetect Ultra</t>
  </si>
  <si>
    <t>GO H2O HammerHead Mess Detect Complete</t>
  </si>
  <si>
    <t>CL2411F-05</t>
  </si>
  <si>
    <t>CL2458C-01</t>
  </si>
  <si>
    <t>CL2328X-02</t>
  </si>
  <si>
    <t>CL2328U-01</t>
  </si>
  <si>
    <t>CL2378G-01</t>
  </si>
  <si>
    <t>ZB2450D-01</t>
  </si>
  <si>
    <t>CL2457D-01</t>
  </si>
  <si>
    <t>ZB2451G-01</t>
  </si>
  <si>
    <t>ZB2451D-01</t>
  </si>
  <si>
    <t>CL2411F-02</t>
  </si>
  <si>
    <t>ZB2449K-01</t>
  </si>
  <si>
    <t>CL2411F-06</t>
  </si>
  <si>
    <t>ZB2450-01</t>
  </si>
  <si>
    <t>ZB2450C-01</t>
  </si>
  <si>
    <t>ZB2449D-01</t>
  </si>
  <si>
    <t>CL2411L-01</t>
  </si>
  <si>
    <t>CL2411P-01</t>
  </si>
  <si>
    <t>CL2343J-02</t>
  </si>
  <si>
    <t>CL2426J-01</t>
  </si>
  <si>
    <t>CL2343M-04</t>
  </si>
  <si>
    <t>CL2458C-02</t>
  </si>
  <si>
    <t>CL2411R-01</t>
  </si>
  <si>
    <t>CL2343B-01</t>
  </si>
  <si>
    <t>CL2376F-01</t>
  </si>
  <si>
    <t>CL2411E-05</t>
  </si>
  <si>
    <t>CL2458I-01</t>
  </si>
  <si>
    <t>CL2458H-01</t>
  </si>
  <si>
    <t>CL2411N-01</t>
  </si>
  <si>
    <t>CL2029F-06</t>
  </si>
  <si>
    <t>ZB2449E-01</t>
  </si>
  <si>
    <t>CL2328X-01</t>
  </si>
  <si>
    <t>CL2411I-01</t>
  </si>
  <si>
    <t>ZB2451C-01</t>
  </si>
  <si>
    <t>CL2411F-10</t>
  </si>
  <si>
    <t>CL2411F-09</t>
  </si>
  <si>
    <t>CL2415G-01</t>
  </si>
  <si>
    <t>IT,FR,DE,ES,NL,BE,PL,SE,CL</t>
  </si>
  <si>
    <t>GB,CA</t>
  </si>
  <si>
    <t>DE,PL</t>
  </si>
  <si>
    <t>RU,PH</t>
  </si>
  <si>
    <t>White+Blue</t>
  </si>
  <si>
    <t>黑金</t>
  </si>
  <si>
    <t>DARK GRAY</t>
  </si>
  <si>
    <t>白橙色</t>
  </si>
  <si>
    <t>109-24110605</t>
  </si>
  <si>
    <t>109-24580301</t>
  </si>
  <si>
    <t>109-23282402</t>
  </si>
  <si>
    <t>109-23282101</t>
  </si>
  <si>
    <t>109-23780701</t>
  </si>
  <si>
    <t>107-24500401</t>
  </si>
  <si>
    <t>109-24570401</t>
  </si>
  <si>
    <t>107-24510701</t>
  </si>
  <si>
    <t>107-24510401</t>
  </si>
  <si>
    <t>109-24110602</t>
  </si>
  <si>
    <t>107-24491101</t>
  </si>
  <si>
    <t>109-24110606</t>
  </si>
  <si>
    <t>107-24500001</t>
  </si>
  <si>
    <t>107-24500301</t>
  </si>
  <si>
    <t>107-24490401</t>
  </si>
  <si>
    <t>109-24111201</t>
  </si>
  <si>
    <t>109-24111601</t>
  </si>
  <si>
    <t>109-23431002</t>
  </si>
  <si>
    <t>109-24261001</t>
  </si>
  <si>
    <t>109-23431304</t>
  </si>
  <si>
    <t>109-24580302</t>
  </si>
  <si>
    <t>109-24111801</t>
  </si>
  <si>
    <t>109-23430201</t>
  </si>
  <si>
    <t>109-23760601</t>
  </si>
  <si>
    <t>109-24110505</t>
  </si>
  <si>
    <t>109-24580901</t>
  </si>
  <si>
    <t>109-24580801</t>
  </si>
  <si>
    <t>109-24111401</t>
  </si>
  <si>
    <t>109-20290606</t>
  </si>
  <si>
    <t>107-24490501</t>
  </si>
  <si>
    <t>109-23282401</t>
  </si>
  <si>
    <t>109-24110901</t>
  </si>
  <si>
    <t>107-24510301</t>
  </si>
  <si>
    <t>109-24110610</t>
  </si>
  <si>
    <t>109-24110609</t>
  </si>
  <si>
    <t>108-24150701</t>
  </si>
  <si>
    <t>114-20200633</t>
  </si>
  <si>
    <t>114-20290501</t>
  </si>
  <si>
    <t>114-20290502</t>
  </si>
  <si>
    <t>114-20290503</t>
  </si>
  <si>
    <t>114-20290506</t>
  </si>
  <si>
    <t>114-20290507</t>
  </si>
  <si>
    <t>114-20290601</t>
  </si>
  <si>
    <t>114-20290625</t>
  </si>
  <si>
    <t>114-20290627</t>
  </si>
  <si>
    <t>114-20290632</t>
  </si>
  <si>
    <t>114-20290807</t>
  </si>
  <si>
    <t>114-20410001</t>
  </si>
  <si>
    <t>114-20410405</t>
  </si>
  <si>
    <t>114-20410406</t>
  </si>
  <si>
    <t>114-20430016</t>
  </si>
  <si>
    <t>114-20430017</t>
  </si>
  <si>
    <t>114-20430019</t>
  </si>
  <si>
    <t>114-20430202</t>
  </si>
  <si>
    <t>114-20430306</t>
  </si>
  <si>
    <t>114-20430803</t>
  </si>
  <si>
    <t>114-20521900</t>
  </si>
  <si>
    <t>114-20521901</t>
  </si>
  <si>
    <t>114-20521902</t>
  </si>
  <si>
    <t>114-20521903</t>
  </si>
  <si>
    <t>114-21230224</t>
  </si>
  <si>
    <t>114-21230414</t>
  </si>
  <si>
    <t>114-21231101</t>
  </si>
  <si>
    <t>114-21231210</t>
  </si>
  <si>
    <t>114-21231211</t>
  </si>
  <si>
    <t>114-22031003</t>
  </si>
  <si>
    <t>114-22100003</t>
  </si>
  <si>
    <t>114-22100104</t>
  </si>
  <si>
    <t>114-22100105</t>
  </si>
  <si>
    <t>114-22100106</t>
  </si>
  <si>
    <t>114-22100107</t>
  </si>
  <si>
    <t>114-22100108</t>
  </si>
  <si>
    <t>114-22100200</t>
  </si>
  <si>
    <t>114-22100201</t>
  </si>
  <si>
    <t>114-22200904</t>
  </si>
  <si>
    <t>114-22210900</t>
  </si>
  <si>
    <t>114-22211100</t>
  </si>
  <si>
    <t>114-22281100</t>
  </si>
  <si>
    <t>114-22281101</t>
  </si>
  <si>
    <t>114-22281102</t>
  </si>
  <si>
    <t>114-23150300</t>
  </si>
  <si>
    <t>114-23161400</t>
  </si>
  <si>
    <t>114-23161401</t>
  </si>
  <si>
    <t>114-23161402</t>
  </si>
  <si>
    <t>114-23250700</t>
  </si>
  <si>
    <t>114-23250701</t>
  </si>
  <si>
    <t>114-23250702</t>
  </si>
  <si>
    <t>114-23280200</t>
  </si>
  <si>
    <t>114-23280223</t>
  </si>
  <si>
    <t>114-23280302</t>
  </si>
  <si>
    <t>114-23280703</t>
  </si>
  <si>
    <t>114-23280704</t>
  </si>
  <si>
    <t>114-23281300</t>
  </si>
  <si>
    <t>114-23281301</t>
  </si>
  <si>
    <t>114-23281400</t>
  </si>
  <si>
    <t>114-23281800</t>
  </si>
  <si>
    <t>114-23281802</t>
  </si>
  <si>
    <t>114-23311400</t>
  </si>
  <si>
    <t>114-23311401</t>
  </si>
  <si>
    <t>114-23311402</t>
  </si>
  <si>
    <t>114-23311403</t>
  </si>
  <si>
    <t>114-23311404</t>
  </si>
  <si>
    <t>114-23311405</t>
  </si>
  <si>
    <t>114-23311406</t>
  </si>
  <si>
    <t>114-23311407</t>
  </si>
  <si>
    <t>114-23311408</t>
  </si>
  <si>
    <t>114-23350604</t>
  </si>
  <si>
    <t>114-23350705</t>
  </si>
  <si>
    <t>114-23431100</t>
  </si>
  <si>
    <t>114-23431101</t>
  </si>
  <si>
    <t>114-23431102</t>
  </si>
  <si>
    <t>114-23431103</t>
  </si>
  <si>
    <t>114-23431104</t>
  </si>
  <si>
    <t>114-23431105</t>
  </si>
  <si>
    <t>114-23431300</t>
  </si>
  <si>
    <t>114-23431301</t>
  </si>
  <si>
    <t>114-23431302</t>
  </si>
  <si>
    <t>114-23431303</t>
  </si>
  <si>
    <t>114-23431304</t>
  </si>
  <si>
    <t>114-23431305</t>
  </si>
  <si>
    <t>114-23431307</t>
  </si>
  <si>
    <t>114-23431308</t>
  </si>
  <si>
    <t>114-23431309</t>
  </si>
  <si>
    <t>114-23431310</t>
  </si>
  <si>
    <t>114-23431311</t>
  </si>
  <si>
    <t>114-23431312</t>
  </si>
  <si>
    <t>114-23431313</t>
  </si>
  <si>
    <t>114-23431314</t>
  </si>
  <si>
    <t>114-23431315</t>
  </si>
  <si>
    <t>114-23431316</t>
  </si>
  <si>
    <t>114-23431318</t>
  </si>
  <si>
    <t>114-23431319</t>
  </si>
  <si>
    <t>114-23431320</t>
  </si>
  <si>
    <t>114-23431321</t>
  </si>
  <si>
    <t>114-23431323</t>
  </si>
  <si>
    <t>114-23431326</t>
  </si>
  <si>
    <t>114-23431327</t>
  </si>
  <si>
    <t>114-23431400</t>
  </si>
  <si>
    <t>114-23431401</t>
  </si>
  <si>
    <t>114-23431402</t>
  </si>
  <si>
    <t>114-23431403</t>
  </si>
  <si>
    <t>114-23431500</t>
  </si>
  <si>
    <t>114-23431600</t>
  </si>
  <si>
    <t>114-23431601</t>
  </si>
  <si>
    <t>114-23431602</t>
  </si>
  <si>
    <t>114-23431603</t>
  </si>
  <si>
    <t>114-23431604</t>
  </si>
  <si>
    <t>114-23431605</t>
  </si>
  <si>
    <t>114-23431606</t>
  </si>
  <si>
    <t>114-23431607</t>
  </si>
  <si>
    <t>114-23431700</t>
  </si>
  <si>
    <t>114-23431701</t>
  </si>
  <si>
    <t>114-23431702</t>
  </si>
  <si>
    <t>114-23431703</t>
  </si>
  <si>
    <t>114-23431800</t>
  </si>
  <si>
    <t>114-23431801</t>
  </si>
  <si>
    <t>114-23431802</t>
  </si>
  <si>
    <t>114-23432200</t>
  </si>
  <si>
    <t>114-23432201</t>
  </si>
  <si>
    <t>114-23432202</t>
  </si>
  <si>
    <t>114-23432203</t>
  </si>
  <si>
    <t>114-23432204</t>
  </si>
  <si>
    <t>114-23432205</t>
  </si>
  <si>
    <t>114-23432206</t>
  </si>
  <si>
    <t>114-23432207</t>
  </si>
  <si>
    <t>114-23432208</t>
  </si>
  <si>
    <t>114-23432209</t>
  </si>
  <si>
    <t>114-23432210</t>
  </si>
  <si>
    <t>114-23432211</t>
  </si>
  <si>
    <t>114-23432213</t>
  </si>
  <si>
    <t>114-23432214</t>
  </si>
  <si>
    <t>114-23432215</t>
  </si>
  <si>
    <t>114-23432216</t>
  </si>
  <si>
    <t>114-23432217</t>
  </si>
  <si>
    <t>114-23432218</t>
  </si>
  <si>
    <t>114-23432219</t>
  </si>
  <si>
    <t>114-23432220</t>
  </si>
  <si>
    <t>114-23432221</t>
  </si>
  <si>
    <t>114-23432222</t>
  </si>
  <si>
    <t>114-23470009</t>
  </si>
  <si>
    <t>114-23470010</t>
  </si>
  <si>
    <t>114-23470011</t>
  </si>
  <si>
    <t>114-23470012</t>
  </si>
  <si>
    <t>114-23470013</t>
  </si>
  <si>
    <t>114-23470014</t>
  </si>
  <si>
    <t>114-23470015</t>
  </si>
  <si>
    <t>114-23480503</t>
  </si>
  <si>
    <t>114-23480600</t>
  </si>
  <si>
    <t>114-23480601</t>
  </si>
  <si>
    <t>114-23480602</t>
  </si>
  <si>
    <t>114-23480603</t>
  </si>
  <si>
    <t>114-23480604</t>
  </si>
  <si>
    <t>114-23480605</t>
  </si>
  <si>
    <t>114-23480606</t>
  </si>
  <si>
    <t>114-23480607</t>
  </si>
  <si>
    <t>114-23480608</t>
  </si>
  <si>
    <t>114-23480609</t>
  </si>
  <si>
    <t>114-23480610</t>
  </si>
  <si>
    <t>114-23480611</t>
  </si>
  <si>
    <t>114-23480612</t>
  </si>
  <si>
    <t>114-23480613</t>
  </si>
  <si>
    <t>114-23480614</t>
  </si>
  <si>
    <t>114-23480616</t>
  </si>
  <si>
    <t>114-23680003</t>
  </si>
  <si>
    <t>114-23680805</t>
  </si>
  <si>
    <t>114-23681000</t>
  </si>
  <si>
    <t>114-23710200</t>
  </si>
  <si>
    <t>114-23760500</t>
  </si>
  <si>
    <t>114-23761600</t>
  </si>
  <si>
    <t>114-23761601</t>
  </si>
  <si>
    <t>114-23761602</t>
  </si>
  <si>
    <t>114-23761604</t>
  </si>
  <si>
    <t>114-23761605</t>
  </si>
  <si>
    <t>114-23761607</t>
  </si>
  <si>
    <t>114-23761800</t>
  </si>
  <si>
    <t>114-23761801</t>
  </si>
  <si>
    <t>114-23761802</t>
  </si>
  <si>
    <t>114-23761803</t>
  </si>
  <si>
    <t>114-23761804</t>
  </si>
  <si>
    <t>114-23761805</t>
  </si>
  <si>
    <t>114-23761806</t>
  </si>
  <si>
    <t>114-23761807</t>
  </si>
  <si>
    <t>114-23761808</t>
  </si>
  <si>
    <t>114-23761810</t>
  </si>
  <si>
    <t>114-23761811</t>
  </si>
  <si>
    <t>114-23761812</t>
  </si>
  <si>
    <t>114-23761813</t>
  </si>
  <si>
    <t>114-23761814</t>
  </si>
  <si>
    <t>114-23761815</t>
  </si>
  <si>
    <t>114-23761816</t>
  </si>
  <si>
    <t>114-23761817</t>
  </si>
  <si>
    <t>114-23761818</t>
  </si>
  <si>
    <t>114-23761819</t>
  </si>
  <si>
    <t>114-23761820</t>
  </si>
  <si>
    <t>114-23761821</t>
  </si>
  <si>
    <t>114-23761822</t>
  </si>
  <si>
    <t>114-23761823</t>
  </si>
  <si>
    <t>114-23761900</t>
  </si>
  <si>
    <t>114-23761901</t>
  </si>
  <si>
    <t>114-23762000</t>
  </si>
  <si>
    <t>114-23762100</t>
  </si>
  <si>
    <t>114-23762101</t>
  </si>
  <si>
    <t>114-23770404</t>
  </si>
  <si>
    <t>114-23770700</t>
  </si>
  <si>
    <t>114-23770900</t>
  </si>
  <si>
    <t>114-23780107</t>
  </si>
  <si>
    <t>114-23780200</t>
  </si>
  <si>
    <t>114-23780201</t>
  </si>
  <si>
    <t>114-23780202</t>
  </si>
  <si>
    <t>114-23780203</t>
  </si>
  <si>
    <t>114-23780204</t>
  </si>
  <si>
    <t>114-23780300</t>
  </si>
  <si>
    <t>114-23780400</t>
  </si>
  <si>
    <t>114-23780401</t>
  </si>
  <si>
    <t>114-23780402</t>
  </si>
  <si>
    <t>114-23780403</t>
  </si>
  <si>
    <t>114-23780404</t>
  </si>
  <si>
    <t>114-23780405</t>
  </si>
  <si>
    <t>114-23780406</t>
  </si>
  <si>
    <t>114-23780407</t>
  </si>
  <si>
    <t>114-23780408</t>
  </si>
  <si>
    <t>114-23780409</t>
  </si>
  <si>
    <t>114-23780410</t>
  </si>
  <si>
    <t>114-23780411</t>
  </si>
  <si>
    <t>114-23780412</t>
  </si>
  <si>
    <t>114-23780413</t>
  </si>
  <si>
    <t>114-23780500</t>
  </si>
  <si>
    <t>114-23780501</t>
  </si>
  <si>
    <t>114-23780502</t>
  </si>
  <si>
    <t>114-23780504</t>
  </si>
  <si>
    <t>114-23780505</t>
  </si>
  <si>
    <t>114-23780506</t>
  </si>
  <si>
    <t>114-23780507</t>
  </si>
  <si>
    <t>114-23780508</t>
  </si>
  <si>
    <t>114-23780509</t>
  </si>
  <si>
    <t>114-23780510</t>
  </si>
  <si>
    <t>114-23780511</t>
  </si>
  <si>
    <t>114-23780512</t>
  </si>
  <si>
    <t>114-23780513</t>
  </si>
  <si>
    <t>114-23780514</t>
  </si>
  <si>
    <t>114-23780515</t>
  </si>
  <si>
    <t>114-23780516</t>
  </si>
  <si>
    <t>114-23780517</t>
  </si>
  <si>
    <t>114-23780518</t>
  </si>
  <si>
    <t>114-24110500</t>
  </si>
  <si>
    <t>114-24110501</t>
  </si>
  <si>
    <t>114-24110502</t>
  </si>
  <si>
    <t>114-24110503</t>
  </si>
  <si>
    <t>114-24110504</t>
  </si>
  <si>
    <t>114-24110505</t>
  </si>
  <si>
    <t>114-24110506</t>
  </si>
  <si>
    <t>114-24110507</t>
  </si>
  <si>
    <t>114-24110509</t>
  </si>
  <si>
    <t>114-24110510</t>
  </si>
  <si>
    <t>114-24110511</t>
  </si>
  <si>
    <t>114-24110512</t>
  </si>
  <si>
    <t>114-24110513</t>
  </si>
  <si>
    <t>114-24110515</t>
  </si>
  <si>
    <t>114-24110516</t>
  </si>
  <si>
    <t>114-24110517</t>
  </si>
  <si>
    <t>114-24110518</t>
  </si>
  <si>
    <t>114-24110519</t>
  </si>
  <si>
    <t>114-24110520</t>
  </si>
  <si>
    <t>114-24110600</t>
  </si>
  <si>
    <t>114-24110601</t>
  </si>
  <si>
    <t>114-24110602</t>
  </si>
  <si>
    <t>114-24110603</t>
  </si>
  <si>
    <t>114-24110604</t>
  </si>
  <si>
    <t>114-24110607</t>
  </si>
  <si>
    <t>114-24110608</t>
  </si>
  <si>
    <t>114-24110609</t>
  </si>
  <si>
    <t>114-24110610</t>
  </si>
  <si>
    <t>114-24110611</t>
  </si>
  <si>
    <t>114-24110612</t>
  </si>
  <si>
    <t>114-24110613</t>
  </si>
  <si>
    <t>114-24110614</t>
  </si>
  <si>
    <t>114-24110615</t>
  </si>
  <si>
    <t>114-24110616</t>
  </si>
  <si>
    <t>114-24110617</t>
  </si>
  <si>
    <t>114-24110618</t>
  </si>
  <si>
    <t>114-24110619</t>
  </si>
  <si>
    <t>114-24110620</t>
  </si>
  <si>
    <t>114-24110621</t>
  </si>
  <si>
    <t>114-24110622</t>
  </si>
  <si>
    <t>114-24110623</t>
  </si>
  <si>
    <t>114-24110624</t>
  </si>
  <si>
    <t>114-24110625</t>
  </si>
  <si>
    <t>114-24110626</t>
  </si>
  <si>
    <t>114-24110627</t>
  </si>
  <si>
    <t>114-24110628</t>
  </si>
  <si>
    <t>114-24110629</t>
  </si>
  <si>
    <t>114-24110630</t>
  </si>
  <si>
    <t>114-24110631</t>
  </si>
  <si>
    <t>114-24110632</t>
  </si>
  <si>
    <t>114-24110633</t>
  </si>
  <si>
    <t>114-24110634</t>
  </si>
  <si>
    <t>114-24110635</t>
  </si>
  <si>
    <t>114-24110636</t>
  </si>
  <si>
    <t>114-24110637</t>
  </si>
  <si>
    <t>114-24110801</t>
  </si>
  <si>
    <t>114-24110802</t>
  </si>
  <si>
    <t>114-24110803</t>
  </si>
  <si>
    <t>114-24110805</t>
  </si>
  <si>
    <t>114-24110806</t>
  </si>
  <si>
    <t>114-24110807</t>
  </si>
  <si>
    <t>114-24110808</t>
  </si>
  <si>
    <t>114-24110809</t>
  </si>
  <si>
    <t>114-24110810</t>
  </si>
  <si>
    <t>114-24110811</t>
  </si>
  <si>
    <t>114-24110812</t>
  </si>
  <si>
    <t>114-24110813</t>
  </si>
  <si>
    <t>114-24110900</t>
  </si>
  <si>
    <t>114-24110901</t>
  </si>
  <si>
    <t>114-24110902</t>
  </si>
  <si>
    <t>114-24110903</t>
  </si>
  <si>
    <t>114-24110904</t>
  </si>
  <si>
    <t>114-24110905</t>
  </si>
  <si>
    <t>114-24110906</t>
  </si>
  <si>
    <t>114-24110908</t>
  </si>
  <si>
    <t>114-24111600</t>
  </si>
  <si>
    <t>114-24111601</t>
  </si>
  <si>
    <t>114-24111602</t>
  </si>
  <si>
    <t>114-24111603</t>
  </si>
  <si>
    <t>114-24111604</t>
  </si>
  <si>
    <t>114-24111605</t>
  </si>
  <si>
    <t>114-24111606</t>
  </si>
  <si>
    <t>114-24111607</t>
  </si>
  <si>
    <t>114-24111608</t>
  </si>
  <si>
    <t>114-24111609</t>
  </si>
  <si>
    <t>114-24111610</t>
  </si>
  <si>
    <t>114-24111611</t>
  </si>
  <si>
    <t>114-24111612</t>
  </si>
  <si>
    <t>114-24111800</t>
  </si>
  <si>
    <t>114-24111801</t>
  </si>
  <si>
    <t>114-24111802</t>
  </si>
  <si>
    <t>114-24150006</t>
  </si>
  <si>
    <t>114-24150007</t>
  </si>
  <si>
    <t>114-24150010</t>
  </si>
  <si>
    <t>114-24150300</t>
  </si>
  <si>
    <t>114-24260400</t>
  </si>
  <si>
    <t>114-24260500</t>
  </si>
  <si>
    <t>114-24260501</t>
  </si>
  <si>
    <t>114-24260504</t>
  </si>
  <si>
    <t>114-24260505</t>
  </si>
  <si>
    <t>114-24260506</t>
  </si>
  <si>
    <t>114-24260507</t>
  </si>
  <si>
    <t>114-24260508</t>
  </si>
  <si>
    <t>114-24260509</t>
  </si>
  <si>
    <t>114-24260510</t>
  </si>
  <si>
    <t>114-24260511</t>
  </si>
  <si>
    <t>114-24260512</t>
  </si>
  <si>
    <t>114-24260513</t>
  </si>
  <si>
    <t>114-24260515</t>
  </si>
  <si>
    <t>114-24260602</t>
  </si>
  <si>
    <t>114-24460000</t>
  </si>
  <si>
    <t>114-24460001</t>
  </si>
  <si>
    <t>114-24460002</t>
  </si>
  <si>
    <t>114-24460004</t>
  </si>
  <si>
    <t>114-24460005</t>
  </si>
  <si>
    <t>114-24520000</t>
  </si>
  <si>
    <t>114-24520001</t>
  </si>
  <si>
    <t>114-24520002</t>
  </si>
  <si>
    <t>114-24520003</t>
  </si>
  <si>
    <t>114-24530000</t>
  </si>
  <si>
    <t>114-24530001</t>
  </si>
  <si>
    <t>114-24530002</t>
  </si>
  <si>
    <t>114-24530003</t>
  </si>
  <si>
    <t>114-24530004</t>
  </si>
  <si>
    <t>114-24530005</t>
  </si>
  <si>
    <t>114-24530006</t>
  </si>
  <si>
    <t>114-24530100</t>
  </si>
  <si>
    <t>114-24530200</t>
  </si>
  <si>
    <t>114-24530201</t>
  </si>
  <si>
    <t>114-24530202</t>
  </si>
  <si>
    <t>114-24530203</t>
  </si>
  <si>
    <t>114-24530204</t>
  </si>
  <si>
    <t>114-24570000</t>
  </si>
  <si>
    <t>114-24570001</t>
  </si>
  <si>
    <t>114-24570002</t>
  </si>
  <si>
    <t>114-24570003</t>
  </si>
  <si>
    <t>114-24570004</t>
  </si>
  <si>
    <t>114-24570005</t>
  </si>
  <si>
    <t>114-24570006</t>
  </si>
  <si>
    <t>114-24570007</t>
  </si>
  <si>
    <t>114-24570008</t>
  </si>
  <si>
    <t>114-24570009</t>
  </si>
  <si>
    <t>114-24570010</t>
  </si>
  <si>
    <t>114-24570011</t>
  </si>
  <si>
    <t>114-24570200</t>
  </si>
  <si>
    <t>114-24570201</t>
  </si>
  <si>
    <t>114-24570202</t>
  </si>
  <si>
    <t>114-24570203</t>
  </si>
  <si>
    <t>114-24570204</t>
  </si>
  <si>
    <t>114-24570205</t>
  </si>
  <si>
    <t>114-24580000</t>
  </si>
  <si>
    <t>114-24580100</t>
  </si>
  <si>
    <t>114-24580101</t>
  </si>
  <si>
    <t>114-24580102</t>
  </si>
  <si>
    <t>114-24580103</t>
  </si>
  <si>
    <t>114-24580104</t>
  </si>
  <si>
    <t>114-24580105</t>
  </si>
  <si>
    <t>114-24580106</t>
  </si>
  <si>
    <t>114-24580107</t>
  </si>
  <si>
    <t>114-24580200</t>
  </si>
  <si>
    <t>114-24580201</t>
  </si>
  <si>
    <t>114-24580202</t>
  </si>
  <si>
    <t>114-24580203</t>
  </si>
  <si>
    <t>114-24580204</t>
  </si>
  <si>
    <t>114-24580206</t>
  </si>
  <si>
    <t>114-24580207</t>
  </si>
  <si>
    <t>114-24580300</t>
  </si>
  <si>
    <t>114-24580500</t>
  </si>
  <si>
    <t>114-24580501</t>
  </si>
  <si>
    <t>114-24580800</t>
  </si>
  <si>
    <t>114-24580801</t>
  </si>
  <si>
    <t>114-24580802</t>
  </si>
  <si>
    <t>114-24580803</t>
  </si>
  <si>
    <t>114-24580804</t>
  </si>
  <si>
    <t>114-24580805</t>
  </si>
  <si>
    <t>114-24580806</t>
  </si>
  <si>
    <t>114-24580807</t>
  </si>
  <si>
    <t/>
  </si>
  <si>
    <t>206-2029-0500</t>
  </si>
  <si>
    <t>206-2029-0501</t>
  </si>
  <si>
    <t>206-2029-0502</t>
  </si>
  <si>
    <t>206-2029-0503</t>
  </si>
  <si>
    <t>206-2029-0504</t>
  </si>
  <si>
    <t>206-2029-0505</t>
  </si>
  <si>
    <t>206-2029-0506</t>
  </si>
  <si>
    <t>206-2029-0507</t>
  </si>
  <si>
    <t>206-2029-0601</t>
  </si>
  <si>
    <t>206-2043-0016</t>
  </si>
  <si>
    <t>206-2043-0017</t>
  </si>
  <si>
    <t>206-2043-0202</t>
  </si>
  <si>
    <t>206-2043-0402</t>
  </si>
  <si>
    <t>206-2043-0803</t>
  </si>
  <si>
    <t>206-2123-0224</t>
  </si>
  <si>
    <t>206-2210-0003</t>
  </si>
  <si>
    <t>Hair Cleaning Tool</t>
  </si>
  <si>
    <t>Charging Dock</t>
  </si>
  <si>
    <t>冯净茹 新马销售需求
outlet connector（QQ）</t>
  </si>
  <si>
    <t>司曼婷</t>
  </si>
  <si>
    <t>新品遗漏 US 8/7
2153-2029006 I5</t>
  </si>
  <si>
    <t>韩致琴 邀请</t>
  </si>
  <si>
    <t>OA提交</t>
  </si>
  <si>
    <t>ID 经销商
王永品
关联所有CL2123</t>
  </si>
  <si>
    <t>梁霄</t>
  </si>
  <si>
    <t>王勇</t>
  </si>
  <si>
    <t>澳洲 -添可U5s智能洗地机</t>
  </si>
  <si>
    <t xml:space="preserve">司曼婷
FW170600ID
/FW210600ID </t>
  </si>
  <si>
    <t>智利的烘干托盘增加 label
需要新建</t>
  </si>
  <si>
    <t>遗漏 以色列主控板</t>
  </si>
  <si>
    <t>15K改装 未关联到型号上</t>
  </si>
  <si>
    <t>新品 CL2376 -后追加的
特殊托盘 BOM 未定</t>
  </si>
  <si>
    <t>新品 CL2376</t>
  </si>
  <si>
    <t>新品 CL2376 -后追加的</t>
  </si>
  <si>
    <t>新品 CL2376
修改为CL2376P-02</t>
  </si>
  <si>
    <t>CL2376</t>
  </si>
  <si>
    <t>维护到
FW061200RU</t>
  </si>
  <si>
    <t>2300-1953030
维护到ZB2377</t>
  </si>
  <si>
    <t>新品 CL2378</t>
  </si>
  <si>
    <t>CL2378B</t>
  </si>
  <si>
    <t>CL2378D</t>
  </si>
  <si>
    <t>CL2453</t>
  </si>
  <si>
    <t>CL2453
需要变更BOM
加入 2505-2347000</t>
  </si>
  <si>
    <t>CL2457</t>
  </si>
  <si>
    <t>大货BOM暂未搭建，无ID</t>
  </si>
  <si>
    <t>维护 亚洲配置</t>
  </si>
  <si>
    <t>水阀下盖组件</t>
  </si>
  <si>
    <t>Micro switch connecting wires</t>
  </si>
  <si>
    <t>包装箱</t>
  </si>
  <si>
    <t>地刷组件</t>
  </si>
  <si>
    <t>充电收纳座组件</t>
  </si>
  <si>
    <t>进风过滤棉组件-方孔版本</t>
  </si>
  <si>
    <t>双节可拆金属管组件</t>
  </si>
  <si>
    <t>转接头及机体底盖组件</t>
  </si>
  <si>
    <t xml:space="preserve"> 网孔过滤器包胶组件（直径86.5）</t>
  </si>
  <si>
    <t>出风HEPA过滤组件</t>
  </si>
  <si>
    <t xml:space="preserve"> 双节可拆金属管组件</t>
  </si>
  <si>
    <t xml:space="preserve"> FB2116地刷组件</t>
  </si>
  <si>
    <t>RFID吊卡</t>
  </si>
  <si>
    <t>烘干托盘组件（印度版）</t>
  </si>
  <si>
    <t>动力源组件（韩版）</t>
  </si>
  <si>
    <t>主控板组件（韩国）</t>
  </si>
  <si>
    <t>烘干托盘组件（韩国）</t>
  </si>
  <si>
    <t>烘干托盘组件（智利专用）</t>
  </si>
  <si>
    <t>机身主控板组件（韩国）</t>
  </si>
  <si>
    <t>机身主控板组件（以色列）</t>
  </si>
  <si>
    <t>ZB2228茵莉适配器美版</t>
  </si>
  <si>
    <t xml:space="preserve"> 滚刷盖组件（灰色）</t>
  </si>
  <si>
    <t>溶液桶组件(普通版)-灰色</t>
  </si>
  <si>
    <t>回收桶组件（灰色）</t>
  </si>
  <si>
    <t>手柄组件（灰色）</t>
  </si>
  <si>
    <t>转接头和机体底盖组件（灰色）</t>
  </si>
  <si>
    <t>CL2331J-01产品贺卡</t>
  </si>
  <si>
    <t>组合刷组件（灰色）</t>
  </si>
  <si>
    <t>扁吸组件（灰色）</t>
  </si>
  <si>
    <t>适配器组件（澳洲）</t>
  </si>
  <si>
    <t>水泵出水管组件</t>
  </si>
  <si>
    <t>烘干托盘组件（美版）</t>
  </si>
  <si>
    <t>烘干托盘组件（欧版）</t>
  </si>
  <si>
    <t>主控板组件（欧美澳五国）</t>
  </si>
  <si>
    <t>电源线组件（欧版）</t>
  </si>
  <si>
    <t>手柄组件（深蓝色）</t>
  </si>
  <si>
    <t>耐热滚刷组件</t>
  </si>
  <si>
    <t>有刷电机齿轮箱组件（带铭牌）</t>
  </si>
  <si>
    <t>前后盖软胶塞（黑色）</t>
  </si>
  <si>
    <t>前后盖软胶塞（深蓝）</t>
  </si>
  <si>
    <t>直通式光电液位传感器组件</t>
  </si>
  <si>
    <t>回收桶信号检测组件（黑色适配蓝色）</t>
  </si>
  <si>
    <t>电解水组件</t>
  </si>
  <si>
    <t>烘干托盘组件（马来）</t>
  </si>
  <si>
    <t xml:space="preserve"> 主控板组件（亚太）</t>
  </si>
  <si>
    <t>地刷充电头组件</t>
  </si>
  <si>
    <t>转接头组件（带锁扣）</t>
  </si>
  <si>
    <t>电源线组件（英版）</t>
  </si>
  <si>
    <t>烘干托盘电源板组件</t>
  </si>
  <si>
    <t>烘干托盘触点组件</t>
  </si>
  <si>
    <t>机体后盖上盖（黑色）</t>
  </si>
  <si>
    <t>WIFI 小板</t>
  </si>
  <si>
    <t>手柄组件（黑色）</t>
  </si>
  <si>
    <t xml:space="preserve"> 回收桶组件（黑色）</t>
  </si>
  <si>
    <t>烘干托盘组件（澳版）</t>
  </si>
  <si>
    <t>电源线组件（澳版）</t>
  </si>
  <si>
    <t>主控板组件（以色列）</t>
  </si>
  <si>
    <t>主控板组件（阿土俄）</t>
  </si>
  <si>
    <t xml:space="preserve"> 烘干托盘组件（俄罗斯专用）</t>
  </si>
  <si>
    <t>小电动地刷胶袋组件</t>
  </si>
  <si>
    <t>金属管组件</t>
  </si>
  <si>
    <t>基站机身组件（澳洲）</t>
  </si>
  <si>
    <t>滚刷上盖（黑色）</t>
  </si>
  <si>
    <t>动力源上盖组件（黑色）</t>
  </si>
  <si>
    <t>溶液桶盖（黑色）</t>
  </si>
  <si>
    <t>机身装饰圈</t>
  </si>
  <si>
    <t>机身负载线束组件</t>
  </si>
  <si>
    <t>刮条组件（黑色）</t>
  </si>
  <si>
    <t>地刷后轮包胶组件（黑色）</t>
  </si>
  <si>
    <t>溶液桶组件（黑色）</t>
  </si>
  <si>
    <t>回收桶组件（黑色）</t>
  </si>
  <si>
    <t>滚刷上盖组件</t>
  </si>
  <si>
    <t>动力源上盖组件</t>
  </si>
  <si>
    <t>溶液桶盖</t>
  </si>
  <si>
    <t>水泵组件</t>
  </si>
  <si>
    <t>电源线组件</t>
  </si>
  <si>
    <t>控制板组件</t>
  </si>
  <si>
    <t>EMC主板</t>
  </si>
  <si>
    <t>装饰盖</t>
  </si>
  <si>
    <t>微动开关组件</t>
  </si>
  <si>
    <t>后壳装饰盖</t>
  </si>
  <si>
    <t>后壳</t>
  </si>
  <si>
    <t>前壳防护贴组件</t>
  </si>
  <si>
    <t>地刷上盖</t>
  </si>
  <si>
    <t>地刷下盖</t>
  </si>
  <si>
    <t>动力源外罩</t>
  </si>
  <si>
    <t>电池包组件（带铭牌）</t>
  </si>
  <si>
    <t>机身信号检测组件</t>
  </si>
  <si>
    <t>转接头软管</t>
  </si>
  <si>
    <t>澳版交流电源线</t>
  </si>
  <si>
    <t>溶液桶组件（灰色）</t>
  </si>
  <si>
    <t>滚刷盖组件（灰色）</t>
  </si>
  <si>
    <t>电池包组件（集成PCBA）</t>
  </si>
  <si>
    <t>指示灯盖板组件（灰色）</t>
  </si>
  <si>
    <t>指示灯盖板组件（蓝色）</t>
  </si>
  <si>
    <t>滚刷盖组件（蓝色）</t>
  </si>
  <si>
    <t>刮条组件（带小轮）</t>
  </si>
  <si>
    <t>转接头和机体底盖组件（蓝色）</t>
  </si>
  <si>
    <t>机身主控板组件（欧美五国）</t>
  </si>
  <si>
    <t>清洁刷组件</t>
  </si>
  <si>
    <t>机身主控板组件（新马越泰）</t>
  </si>
  <si>
    <t>托盘组件（英规插头）</t>
  </si>
  <si>
    <t>托盘组件（欧规插头）</t>
  </si>
  <si>
    <t>电池包组件（有风扇）</t>
  </si>
  <si>
    <t>-</t>
  </si>
  <si>
    <t>电动床褥刷组件</t>
  </si>
  <si>
    <t>烘干托盘组件（英插）</t>
  </si>
  <si>
    <t>过滤式电解水组件</t>
  </si>
  <si>
    <t>机身前盖（银色）</t>
  </si>
  <si>
    <t>电源线（英插）</t>
  </si>
  <si>
    <t>机身主板（东南亚）</t>
  </si>
  <si>
    <t>机身主板（以色列）</t>
  </si>
  <si>
    <t>清水桶组件</t>
  </si>
  <si>
    <t>回收桶桶盖</t>
  </si>
  <si>
    <t>回收桶桶身</t>
  </si>
  <si>
    <t>烘干托盘组件（欧插）</t>
  </si>
  <si>
    <t>下水阀接头</t>
  </si>
  <si>
    <t>无水检测传感器</t>
  </si>
  <si>
    <t>地刷主板组件</t>
  </si>
  <si>
    <t>显示屏装饰盖</t>
  </si>
  <si>
    <t>RGB灯板组件</t>
  </si>
  <si>
    <t>机身主板</t>
  </si>
  <si>
    <t xml:space="preserve">电池(7*4000mAh) </t>
  </si>
  <si>
    <t>机身前盖(蓝色)</t>
  </si>
  <si>
    <t>地刷电机</t>
  </si>
  <si>
    <t>风机组件</t>
  </si>
  <si>
    <t>托盘脚垫软塞组件</t>
  </si>
  <si>
    <t>托盘充电导线组件</t>
  </si>
  <si>
    <t xml:space="preserve">电池(7*6250mAh) </t>
  </si>
  <si>
    <t>烘干托盘组件（美插）</t>
  </si>
  <si>
    <t>电源线（美插）</t>
  </si>
  <si>
    <t>机身主板（俄）</t>
  </si>
  <si>
    <t>烘干托盘组件（俄）</t>
  </si>
  <si>
    <t>烘干托盘主板（俄/2A）</t>
  </si>
  <si>
    <t>烘干托盘组件(欧插)</t>
  </si>
  <si>
    <t>机身公插转接板组件</t>
  </si>
  <si>
    <t>动力源母插转接板组件</t>
  </si>
  <si>
    <t>机身主控板组件(欧版)</t>
  </si>
  <si>
    <t>发热丝组件</t>
  </si>
  <si>
    <t>电源线（欧插）</t>
  </si>
  <si>
    <t>烘干托盘主板(欧版）</t>
  </si>
  <si>
    <t>手持吸尘组件（黑色）</t>
  </si>
  <si>
    <t>金伸管组件（黑色）</t>
  </si>
  <si>
    <t>机身主控板组件（亚太）</t>
  </si>
  <si>
    <t>7节托盘电源板组件</t>
  </si>
  <si>
    <t>手持主体组件
备注：不包含电池、海帕和尘桶组件</t>
  </si>
  <si>
    <t>尘桶组件
备注：包含多锥组件、过滤棉</t>
  </si>
  <si>
    <t>墙挂组件
备注：包含壁钉包</t>
  </si>
  <si>
    <t>手持主体组件（蓝色）</t>
  </si>
  <si>
    <t>多锥组件（蓝色）</t>
  </si>
  <si>
    <t>电池包组件（黑色）</t>
  </si>
  <si>
    <t>SP;CL2020F-03;动力源母插导电组件</t>
  </si>
  <si>
    <t>散备件 CL2029E-01 水泵组件（美版）</t>
  </si>
  <si>
    <t>散备件 CL2029E-01 地刷电机齿轮箱组件（美版）</t>
  </si>
  <si>
    <t>散备件 CL2029E-01 主控PCBA组件(美版）</t>
  </si>
  <si>
    <t>散备件 CL2029E-01 蒸汽机外购包装箱</t>
  </si>
  <si>
    <t>散备件 CL2029F-01 溶液桶组件</t>
  </si>
  <si>
    <t>SP;CL2029F-04;黄板箱</t>
  </si>
  <si>
    <t>散（备）件 CL2041-01 适配器美版</t>
  </si>
  <si>
    <t>SP;CL2041D-01;CL2041D-01 覆盖标贴</t>
  </si>
  <si>
    <t>SP;CL2041D-02;CL2041D-02 覆盖标贴</t>
  </si>
  <si>
    <t>散备件 CL2043-01 地毯机外购包装箱</t>
  </si>
  <si>
    <t>散备件 CL2043-01 滚刷盖清理附件</t>
  </si>
  <si>
    <t>SP;CL2043-01;500ML 地毯机溶液标贴（背面）双语版</t>
  </si>
  <si>
    <t>散备件 CL2043B-02 电源线UK版本</t>
  </si>
  <si>
    <t>散备件 CL2043D-01 传感器套装</t>
  </si>
  <si>
    <t>散备件 CL2043H-01 主电机加热体组件（EHA）</t>
  </si>
  <si>
    <t>散备件 CL2123B-01 LED灯板组件 _</t>
  </si>
  <si>
    <t>SP;CL2123K-01;黄板箱</t>
  </si>
  <si>
    <t>SP;CL2123L-01;回收桶组件</t>
  </si>
  <si>
    <t>SP;CL2123L-01;托盘组件</t>
  </si>
  <si>
    <t>SP;CL2203J-01;机体前装饰盖</t>
  </si>
  <si>
    <t>散备件 ZB2210-01 FB2027B地刷组件</t>
  </si>
  <si>
    <t>SP;ZB2210A-02;不干胶+UPC标贴</t>
  </si>
  <si>
    <t>SP;ZB2210A-02;POP展示牌</t>
  </si>
  <si>
    <t>SP;CL2221K-01;CL2221K-01主控板组件(软件包)</t>
  </si>
  <si>
    <t>SP;ZB2228K-02;尘桶组件</t>
  </si>
  <si>
    <t>SP;CL2325G-01;CL2325G主控板组件</t>
  </si>
  <si>
    <t>SP;CL2325G-01;回收桶组件</t>
  </si>
  <si>
    <t>SP;CL2325G-01;溶液桶组件</t>
  </si>
  <si>
    <t>SP;CL2328B-01;烘干托盘组件美版</t>
  </si>
  <si>
    <t>SP;CL2328B-01;地刷底座组件</t>
  </si>
  <si>
    <t>SP;CL2328G-01;4PX虚拟SKU</t>
  </si>
  <si>
    <t>SP;CL2328G-01;转接头组件</t>
  </si>
  <si>
    <t>SP;CL2328R-01;机身主控板组件（欧洲）</t>
  </si>
  <si>
    <t>SP;CL2328R-01;托盘组件</t>
  </si>
  <si>
    <t>SP;CL2331N-02;电池包组件</t>
  </si>
  <si>
    <t>SP;CL2331N-02;溶液桶组件</t>
  </si>
  <si>
    <t>SP;CL2331N-02;回收桶组件</t>
  </si>
  <si>
    <t>SP;CL2331N-02;手柄组件</t>
  </si>
  <si>
    <t>SP;CL2331N-02;滚刷组件</t>
  </si>
  <si>
    <t>SP;CL2331N-02;转接头及机体底盖</t>
  </si>
  <si>
    <t>SP;CL2331N-03;溶液桶组件</t>
  </si>
  <si>
    <t>SP;CL2331N-03;回收桶组件</t>
  </si>
  <si>
    <t>SP;CL2331N-03;转接头及机体底盖</t>
  </si>
  <si>
    <t>SP;CL2335F-01;机体前装饰盖</t>
  </si>
  <si>
    <t>SP;CL2335G-02;机体前装饰盖</t>
  </si>
  <si>
    <t>SP;CL2343N-01;地刷主控板组件（蒸汽美版）</t>
  </si>
  <si>
    <t>SP;CL2343N-01;机身主控板组件（蒸汽美版）</t>
  </si>
  <si>
    <t>SP;CL2343N-01;烘干托盘组件（蒸汽美版）</t>
  </si>
  <si>
    <t>SP;CL2343N-01;发热丝组件（蒸汽美版）</t>
  </si>
  <si>
    <t>SP;CL2343O-01;烘干托盘组件（蒸汽澳版）</t>
  </si>
  <si>
    <t>SP;CL2343P-01;机身主控板组件（美版）</t>
  </si>
  <si>
    <t>SP;CL2343P-01;红外脏污传感器组件</t>
  </si>
  <si>
    <t>SP;CL2343P-01;发热丝组件（美版）</t>
  </si>
  <si>
    <t>SP;CL2343P-01;托盘风机组件(国梦DC24V带硅胶套)</t>
  </si>
  <si>
    <t>SP;CL2343P-01;2A托盘电源板组件（美版）</t>
  </si>
  <si>
    <t>SP;CL2343Q-01;烘干托盘组件（澳插）</t>
  </si>
  <si>
    <t>SP;CL2343Q-01;机身主控板组件（澳）</t>
  </si>
  <si>
    <t>SP;CL2343Q-01;电源线（澳插）</t>
  </si>
  <si>
    <t>SP;CL2343Q-01;托盘风机组件(乘方DC24V带硅胶套)</t>
  </si>
  <si>
    <t>SP;CL2343V-01;手柄组件（LCD屏）</t>
  </si>
  <si>
    <t>SP;CL2343V-01;清水箱组件</t>
  </si>
  <si>
    <t>SP;CL2343V-01;烘干托盘组件（蒸汽版欧插）</t>
  </si>
  <si>
    <t>SP;CL2343V-01;大轮组件</t>
  </si>
  <si>
    <t>SP;CL2343V-01;锅炉组件</t>
  </si>
  <si>
    <t>SP;CL2343V-01;蒸汽泵组件</t>
  </si>
  <si>
    <t>SP;CL2343V-01;气泵组件</t>
  </si>
  <si>
    <t>SP;CL2343V-01;蠕动泵组件（蒸汽）</t>
  </si>
  <si>
    <t>SP;CL2343V-01;蒸汽泄压阀组件</t>
  </si>
  <si>
    <t>SP;CL2343V-01;光电传感器组件（蒸汽）</t>
  </si>
  <si>
    <t>SP;CL2343V-01;地刷主控板组件</t>
  </si>
  <si>
    <t>SP;CL2343V-01;机身主控板组件（东南亚蒸汽）</t>
  </si>
  <si>
    <t>SP;CL2343V-01;机身前盖(灰色)</t>
  </si>
  <si>
    <t>SP;CL2343V-01;下水阀接头（带滤网）</t>
  </si>
  <si>
    <t>SP;CL2343V-01;微动开关组件</t>
  </si>
  <si>
    <t>SP;CL2343V-01;地刷充电导线组件</t>
  </si>
  <si>
    <t>SP;CL2343V-01;转接头组件（带机体装饰盖）</t>
  </si>
  <si>
    <t>SP;CL2343V-01;托盘风机组件(乘方DC24V附减震支架)</t>
  </si>
  <si>
    <t>SP;CL2343V-01;托盘充电导线组件</t>
  </si>
  <si>
    <t>SP;CL2343V-01;过流式电解水组件</t>
  </si>
  <si>
    <t>SP;CL2343V-02;机身主板组件（以色列）</t>
  </si>
  <si>
    <t>SP;CL2343V-03;烘干托盘组件（蒸汽英插）</t>
  </si>
  <si>
    <t>SP;CL2348E-01;发热丝组件（美版）</t>
  </si>
  <si>
    <t>SP;CL2376P-02;躺平系列耗材套装-耐热滚刷</t>
  </si>
  <si>
    <t>SP;CL2378D-01;LiteVak耗材套装</t>
  </si>
  <si>
    <t>SP;CL2411E-01;GO H2O HammerHead耗材套装</t>
  </si>
  <si>
    <t>SP;CL2411F-01;GO H2O HammerHead Pet耗材套装</t>
  </si>
  <si>
    <t>SP;CL2411F-02;回收桶组件</t>
  </si>
  <si>
    <t>SP;CL2411F-02;手柄组件</t>
  </si>
  <si>
    <t>SP;CL2411F-02;后壳装饰盖</t>
  </si>
  <si>
    <t>SP;CL2411F-02;前壳装饰盖</t>
  </si>
  <si>
    <t>SP;CL2411F-02;前壳防护贴组件</t>
  </si>
  <si>
    <t>SP;CL2411F-02;机身信号检测组件</t>
  </si>
  <si>
    <t>SP;CL2411F-02;动力源顶盖静电膜组件</t>
  </si>
  <si>
    <t>SP;CL2411F-05;回收桶组件</t>
  </si>
  <si>
    <t>SP;CL2411F-05;手柄组件</t>
  </si>
  <si>
    <t>SP;CL2411F-05;装饰盖</t>
  </si>
  <si>
    <t>SP;CL2411F-05;前盖装饰壳</t>
  </si>
  <si>
    <t>SP;CL2411F-05;动力源顶盖静电膜组件</t>
  </si>
  <si>
    <t>SP;CL2411F-05;机身信号检测组件</t>
  </si>
  <si>
    <t>SP;CL2411F-05;前壳防护贴组件</t>
  </si>
  <si>
    <t>SP;CL2411F-06;手柄组件</t>
  </si>
  <si>
    <t>SP;CL2411F-06;装饰盖</t>
  </si>
  <si>
    <t>SP;CL2411F-06;前壳装饰盖</t>
  </si>
  <si>
    <t>SP;CL2411F-05;后壳装饰盖</t>
  </si>
  <si>
    <t>SP;CL2411H-01;回收桶组件</t>
  </si>
  <si>
    <t>SP;CL2411H-01;手柄组件</t>
  </si>
  <si>
    <t>SP;CL2411H-01;烘干托盘组件</t>
  </si>
  <si>
    <t>SP;CL2411H-01;万能英版电源线</t>
  </si>
  <si>
    <t>SP;CL2411H-01;地刷电机齿轮箱组件</t>
  </si>
  <si>
    <t>SP;CL2411H-01;地刷底座组件</t>
  </si>
  <si>
    <t>SP;CL2411H-01;滚刷组件</t>
  </si>
  <si>
    <t>SP;CL2411H-01;喷水板组件</t>
  </si>
  <si>
    <t>SP;CL2411H-01;顶盖按键板组件</t>
  </si>
  <si>
    <t>SP;CL2411H-01;CL2411H-机身主控板组件</t>
  </si>
  <si>
    <t>SP;CL2411H-01;电池包组件（带铭牌）</t>
  </si>
  <si>
    <t>SP;CL2411H-01;后壳装饰盖</t>
  </si>
  <si>
    <t>SP;CL2411H-01;前壳装饰盖</t>
  </si>
  <si>
    <t>SP;CL2411I-01;溶液桶组件</t>
  </si>
  <si>
    <t>SP;CL2411I-01;滚刷组件</t>
  </si>
  <si>
    <t>SP;CL2411I-01;烘干托盘组件</t>
  </si>
  <si>
    <t>SP;CL2411I-01;地刷底座组件</t>
  </si>
  <si>
    <t>SP;CL2411I-01;地刷上盖组件</t>
  </si>
  <si>
    <t>SP;CL2411I-01;电池包组件</t>
  </si>
  <si>
    <t>SP;CL2411I-01;LED显示屏组件</t>
  </si>
  <si>
    <t>SP;CL2411I-01;机身主控板组件</t>
  </si>
  <si>
    <t>SP;CL2411P-01;手柄组件</t>
  </si>
  <si>
    <t>SP;CL2411P-01;回收桶组件</t>
  </si>
  <si>
    <t>SP;CL2411P-01;溶液桶组件</t>
  </si>
  <si>
    <t>SP;CL2411P-01;烘干托盘组件</t>
  </si>
  <si>
    <t>SP;CL2411P-01;地刷上盖组件</t>
  </si>
  <si>
    <t>SP;CL2411P-01;地刷底盖组件</t>
  </si>
  <si>
    <t>SP;CL2411P-01;梳齿刮水板组件</t>
  </si>
  <si>
    <t>SP;CL2411P-01;水阀下盖组件</t>
  </si>
  <si>
    <t>SP;CL2411P-01;后壳装饰盖</t>
  </si>
  <si>
    <t>SP;CL2411P-01;前壳装饰盖</t>
  </si>
  <si>
    <t>SP;CL2411P-01;前壳防护贴组件</t>
  </si>
  <si>
    <t>SP;CL2411P-01;动力源顶盖组件</t>
  </si>
  <si>
    <t>SP;CL2411P-01;电池包组件（带铭牌）</t>
  </si>
  <si>
    <t>SP;CL2411R-01;烘干托盘组件</t>
  </si>
  <si>
    <t>SP;CL2411R-01;电池包组件（带铭牌）</t>
  </si>
  <si>
    <t>SP;CL2411R-01;LiteVak耗材套装</t>
  </si>
  <si>
    <t>SP;CL2415-02;电源线（美版）</t>
  </si>
  <si>
    <t>SP;CL2415-02;电磁泵（美版）</t>
  </si>
  <si>
    <t>SP;CL2415-02;主电机（美版）</t>
  </si>
  <si>
    <t>SP;CL2453B-01;适配器（英标）</t>
  </si>
  <si>
    <t>SP;CL2453B-01;手柄组件（黑色）</t>
  </si>
  <si>
    <t>SP;CL2453B-01;溶液桶组件</t>
  </si>
  <si>
    <t>SP;CL2453B-01;回收桶组件</t>
  </si>
  <si>
    <t>SP;CL2453B-01;滚刷盖组件</t>
  </si>
  <si>
    <t>SP;CL2458-01;烘干托盘组件</t>
  </si>
  <si>
    <t>SP;CL2458A-02;回收桶组件</t>
  </si>
  <si>
    <t>SP;CL2458A-02;清水箱组件</t>
  </si>
  <si>
    <t>SP;CL2458A-02;手柄组件</t>
  </si>
  <si>
    <t>SP;CL2458A-02;电池包组件</t>
  </si>
  <si>
    <t>SP;CL2458A-02;机身主控板组件（欧洲）</t>
  </si>
  <si>
    <t>SP;CL2458A-02;烘干托盘组件</t>
  </si>
  <si>
    <t>SP;CL2458A-02;六节托盘电源板组件</t>
  </si>
  <si>
    <t>SP;CL2458A-02;前后盖软胶塞</t>
  </si>
  <si>
    <t>SP;CL2458B-01;回收桶组件</t>
  </si>
  <si>
    <t>SP;CL2458B-01;手柄组件</t>
  </si>
  <si>
    <t>SP;CL2458B-01;电池包组件</t>
  </si>
  <si>
    <t>SP;CL2458B-01;机身主控板组件（新马）</t>
  </si>
  <si>
    <t>SP;CL2458B-01;烘干托盘组件</t>
  </si>
  <si>
    <t>SP;CL2458B-03;机身主控板组件</t>
  </si>
  <si>
    <t>SP;CL2458B-03;烘干托盘组件</t>
  </si>
  <si>
    <t>SP;CL2458C-01;烘干托盘组件</t>
  </si>
  <si>
    <t>SP;CL2458E-01;机身主控板组件</t>
  </si>
  <si>
    <t>SP;CL2458E-01;烘干托盘组件</t>
  </si>
  <si>
    <t>SP;CL2458H-01;回收桶组件</t>
  </si>
  <si>
    <t>SP;CL2458H-01;烘干托盘组件</t>
  </si>
  <si>
    <t>SP;CL2458H-01;手柄组件</t>
  </si>
  <si>
    <t>SP;CL2458H-01;电池包组件</t>
  </si>
  <si>
    <t>SP;CL2458H-01;机身主控板组件</t>
  </si>
  <si>
    <t>SP;CL2458H-01;显示屏组件（含灯板）</t>
  </si>
  <si>
    <t>SP;CL2458H-01;喷水板组件</t>
  </si>
  <si>
    <t>SP;CL2458H-01;回收桶进气接头包胶组件</t>
  </si>
  <si>
    <t>大货状态</t>
    <phoneticPr fontId="2" type="noConversion"/>
  </si>
  <si>
    <t>orange</t>
  </si>
  <si>
    <t>iFloor Y2 Plus</t>
  </si>
  <si>
    <t>iFloor Y2</t>
  </si>
  <si>
    <t>Floor One S9 Artist Premium</t>
  </si>
  <si>
    <t>Floor One S6 Stretch Extreme</t>
  </si>
  <si>
    <t>Grey&amp;Black</t>
  </si>
  <si>
    <t>white</t>
  </si>
  <si>
    <t>FLOOR ONE S6 FLASHDRY PET</t>
  </si>
  <si>
    <t>新增25年新机型：
CL2321B-01	Carpet One Cruiser
CL2328R-01	Floor One S5 Stretch Extreme
CL2328T-01	Floor One S6 Stretch Lite
CL2343M-01	Floor One S9 Artist
CL2343M-03	Floor One S9 Artist Premium
CL2348F-01	FLOOR ONE SWITCH S6 STRETCH
CL2348F-04	FLOOR ONE SWITCH S6 STRETCH PLUS
CL2376P-01	FLOOR ONE S7 STRETCH ULTRA
CL2376P-02	Floor One S7 Stretch
CL2378B-01	iFloor Y2
CL2378B-02	iFloor Y2 Plus
CL2415A-01	iCarpet Spot
CL2453-01	iFloor 5 Breeze
CL2453-02	iFloor 5 Breeze Complete
CL2457-01	FLOOR ONE S6 FLASHDRY PET
CL2458A-01	FLOOR ONE STRETCH S6
CL2458A-02	Floor One S6 Stretch Extreme
ZB2342E-05	A30S PLUS</t>
    <phoneticPr fontId="2" type="noConversion"/>
  </si>
  <si>
    <t>中文描述DES</t>
    <phoneticPr fontId="2" type="noConversion"/>
  </si>
  <si>
    <t>1、补充S6机型漏缺的地刷电机；</t>
    <phoneticPr fontId="2" type="noConversion"/>
  </si>
  <si>
    <t>来源：北斗（旧）GOMS散件迭代，ICSS迭代（新）</t>
    <phoneticPr fontId="2" type="noConversion"/>
  </si>
  <si>
    <t>CL2533C-01</t>
  </si>
  <si>
    <t>SW13060EAU</t>
  </si>
  <si>
    <t>GO H2O-GH203</t>
  </si>
  <si>
    <t>GO H2O-GH208</t>
  </si>
  <si>
    <t>GO H2O Sense</t>
  </si>
  <si>
    <t>A11 Pet Ex</t>
  </si>
  <si>
    <t>GO H2O XL-GH503</t>
  </si>
  <si>
    <t>GO H2O XL-GH503 Dummy</t>
  </si>
  <si>
    <t>GO H2O-GH201</t>
  </si>
  <si>
    <t>PURE ONE STATION 5 PLUS</t>
  </si>
  <si>
    <t>GO H2O XL Breeze</t>
  </si>
  <si>
    <t>Go Steam</t>
  </si>
  <si>
    <t>GO H2O Sense-GH303</t>
  </si>
  <si>
    <t>GO H2O Sense-GH301</t>
  </si>
  <si>
    <t>Floor One S3 Ultra</t>
  </si>
  <si>
    <t>GO PET 302（Dummy）</t>
  </si>
  <si>
    <t>GO  H20 XL+GO Mini</t>
  </si>
  <si>
    <t>iFLOOR MAX</t>
  </si>
  <si>
    <t>FLOOR ONE S6 FLASHDRY</t>
  </si>
  <si>
    <t>Floor One S9 Artist Pro</t>
  </si>
  <si>
    <t>LiteVak Wash Pro Dummy</t>
  </si>
  <si>
    <t>LiteVak Wash Dummy</t>
  </si>
  <si>
    <t>Floor One SWITCH S6 STRETCH</t>
  </si>
  <si>
    <t>食万星厨韩国版</t>
  </si>
  <si>
    <t>Floor One Switch S6 Stretch</t>
  </si>
  <si>
    <t>iFloor Y3</t>
  </si>
  <si>
    <t>ES,DE,AT,CH,NL,FR,RO,DK,GR,IT,UA,HK</t>
  </si>
  <si>
    <t>ES,FR,DE,AT,CH,DK,GR,NL,UA,LT,CZ,HU,IT,PL</t>
  </si>
  <si>
    <t>TH,TR</t>
  </si>
  <si>
    <t>AE,JO,IQ</t>
  </si>
  <si>
    <t>DE,CH,NL,LT,RO,DK</t>
  </si>
  <si>
    <t>DE,ZA,PL,GR,HK</t>
  </si>
  <si>
    <t>DE,FR,IT,NL,PL,SE,ES,BE,MN</t>
  </si>
  <si>
    <t>DE,FR,NL,ES,LT,BE,SE,PL,IT</t>
  </si>
  <si>
    <t>ID,VN,TH,PH</t>
  </si>
  <si>
    <t>DE,ZA,FR,ES,PL,CH,RO,GR,CZ,NL,HU,LT,UA</t>
  </si>
  <si>
    <t>DE,PL,CH,AT,FR,ES,RO,GR,CZ,HU,NL,LT,UA</t>
  </si>
  <si>
    <t>DE,CH,ES,PL,FR,NL,AT,LT,DK,RO,GR,IT,UA,HU</t>
  </si>
  <si>
    <t>MY,SG,HK,BN</t>
  </si>
  <si>
    <t>DE,FR,AT,CZ,PL,NL,UA,DK,IT</t>
  </si>
  <si>
    <t>NL,DE,UA,FR,AT,CH,CZ,PL,RO,DK,GR</t>
  </si>
  <si>
    <t>AU,AR,NZ</t>
  </si>
  <si>
    <t>,FR,IT,DE,ZA,ES,BE,SE,PL,NL,CL,MN,MX,HK</t>
  </si>
  <si>
    <t>FR,IT,TR,ES,CH,DE,UA,LT,CZ,PL,GR,HU</t>
  </si>
  <si>
    <t>DE,CH,ZA,MN,FR,ES,IT</t>
  </si>
  <si>
    <t>DE,NL,PL,SE,IT,BE,FR,ZA,CL,MN,PE</t>
  </si>
  <si>
    <t>IT,ES,FR,AT,DE,CH,NL,PL,DK,UA,VN,CZ,LT,GR</t>
  </si>
  <si>
    <t>MY,SG,CN,HK</t>
  </si>
  <si>
    <t>CA,US,CN,MX</t>
  </si>
  <si>
    <t>ID,VN,TR</t>
  </si>
  <si>
    <t>MY,SG,BN,CN,HK</t>
  </si>
  <si>
    <t>US,NI,MX</t>
  </si>
  <si>
    <t>ID,VN,TH,TR</t>
  </si>
  <si>
    <t>SG,MY,CN,HK</t>
  </si>
  <si>
    <t>DE,ES,IT,FR,ZA,CL,MN,TR,NL,PL,SE,BE,MX,PE</t>
  </si>
  <si>
    <t>ES,IT,FR,DE,BE,NL,PL,SE,ZA,CL,MX,PE</t>
  </si>
  <si>
    <t>DE,CH,PL,RO,DK,NL,LT,AT,FR,ES,GR,UA,CZ,HU</t>
  </si>
  <si>
    <t>IT,ES,FR,DE,NL,PL,SE,BE,TR,MN,HK</t>
  </si>
  <si>
    <t>IT,ES,DE,FR,BE,NL,PL,SE,TR</t>
  </si>
  <si>
    <t>RU,TR,MA</t>
  </si>
  <si>
    <t>FR,DE,IT,NL,PL,SE,ES,BE,UA</t>
  </si>
  <si>
    <t>DE,ES,FR,CH,NL,RO,AT,LT,PL,GR</t>
  </si>
  <si>
    <t>VN,TH,TR</t>
  </si>
  <si>
    <t>DE,FR,CH,AT,LT,PL,NL,RO,UA</t>
  </si>
  <si>
    <t>IT,ES,NL,PL,SE,BE,DE,FR,CL,MX,PE</t>
  </si>
  <si>
    <t>HK,MY,SG,CN,BN</t>
  </si>
  <si>
    <t>ES,DE,PL,FR,NL,RO,LT,DK,IT,UA</t>
  </si>
  <si>
    <t>DE,ES,CH,PL,FR,NL,RO,UA,LT,GR,DK,HU</t>
  </si>
  <si>
    <t>FR,IT,DE,CL,KR,MN,ES,BE,NL,PL,SE,MX,PE</t>
  </si>
  <si>
    <t>CL,TR</t>
  </si>
  <si>
    <t>ID,TH,MN,ZA,HK</t>
  </si>
  <si>
    <t>DE,ES,IT,FR,NL,PL,SE,BE,ZA,MN</t>
  </si>
  <si>
    <t>DE,FR,ES,IT,NO,RO,LT,BE,NL,HU</t>
  </si>
  <si>
    <t>AT,DE,CH,ES,FR</t>
  </si>
  <si>
    <t>ES,IT,UA,FR,DE,CH,AT,DK,GR,NL,PL</t>
  </si>
  <si>
    <t>US,CL,MX</t>
  </si>
  <si>
    <t>AT,CH,DE,ES,LT,PL,FR,NL,RO,UA,GR</t>
  </si>
  <si>
    <t>DE,FR,IT,ES,BE,NL</t>
  </si>
  <si>
    <t>DE,CH,PL,NL,ZA,CL,MN,LT,UA,GR,DK,RO,AT,FR,ES,CZ,HU,PE,MA</t>
  </si>
  <si>
    <t>TR,ZA</t>
  </si>
  <si>
    <t>ID,HK,VN</t>
  </si>
  <si>
    <t>TH,PH</t>
  </si>
  <si>
    <t>MY,SG,AE</t>
  </si>
  <si>
    <t>TH,VN,ID,MN,HK</t>
  </si>
  <si>
    <t>PL,ES,FR,DE,CH,ZA,MN,RO,GR,CZ,NL,LT,CL,IT,HU,UA</t>
  </si>
  <si>
    <t>IT,FR,DE,ES,NL,BE,PL,SE,PH</t>
  </si>
  <si>
    <t>PL,DE,ES,FR,RO,GR,CZ,NL,LT,IT,HU,UA</t>
  </si>
  <si>
    <t>SE,DE,FR,IT,ES,NL,BE,PL,HK,CL,IL,MA</t>
  </si>
  <si>
    <t>PL,ES,FR,RO,GR,CZ,NL,LT,IT,HU,UA</t>
  </si>
  <si>
    <t>RU,TR,MN,MA</t>
  </si>
  <si>
    <t>DE,AT,CH,ES,FR,PL,RO,GR,CZ,NL,LT,IT,HU,UA</t>
  </si>
  <si>
    <t>PL,ES,FR,CH,AT,DE,RO,GR,CZ,NL,LT,IT,UA,MA</t>
  </si>
  <si>
    <t>DE,AT,CH,FR,ES,PL,HK,ZA,LT,GR,CZ,NL,IT,HU,UA,MA</t>
  </si>
  <si>
    <t>TH,VN,TR,MN,AE</t>
  </si>
  <si>
    <t>DE,FR,SE,PL,BE,NL,ES,IT,MN,ZA,PE,CL</t>
  </si>
  <si>
    <t>IT,FR,DE,ES,NL,BE,PL,SE,GB</t>
  </si>
  <si>
    <t>MY,SG,BN,HK,AE</t>
  </si>
  <si>
    <t>DE,AT,PL,ES,FR,CH,RO,GR,CZ,NL,LT,HU,IT,UA</t>
  </si>
  <si>
    <t>DE,FR,IT,ES,NL,BE,PL,SE</t>
  </si>
  <si>
    <t>HK,ID,VN,PH,MN</t>
  </si>
  <si>
    <t>TH,VN,MN,PH,HK</t>
  </si>
  <si>
    <t>CL,PE</t>
  </si>
  <si>
    <t>TR,RU,MA</t>
  </si>
  <si>
    <t>RU,MA</t>
  </si>
  <si>
    <t>DE,CH,AT,FR,ES,PL,RO,GR,CZ,NL,LT,IT,HU,UA</t>
  </si>
  <si>
    <t>FR,DE,SE,PL,BE,NL,ES,IT,CL,PE</t>
  </si>
  <si>
    <t>GB,BN,SG,MY</t>
  </si>
  <si>
    <t>RU,TR,AE</t>
  </si>
  <si>
    <t>ID,VN,TR,ZA,TH,MN,HK</t>
  </si>
  <si>
    <t>RU,IQ</t>
  </si>
  <si>
    <t>TR,MA</t>
  </si>
  <si>
    <t>RU,ZA,MN</t>
  </si>
  <si>
    <t>DE,FR,IT,ES</t>
  </si>
  <si>
    <t>小机型不备件</t>
    <phoneticPr fontId="2" type="noConversion"/>
  </si>
  <si>
    <t>老机型不维护</t>
    <phoneticPr fontId="2" type="noConversion"/>
  </si>
  <si>
    <t>不维护</t>
    <phoneticPr fontId="2" type="noConversion"/>
  </si>
  <si>
    <t>114-17560205</t>
  </si>
  <si>
    <t>114-17560206</t>
  </si>
  <si>
    <t>114-17560208</t>
  </si>
  <si>
    <t>114-17560210</t>
  </si>
  <si>
    <t>114-17560211</t>
  </si>
  <si>
    <t>114-17560241</t>
  </si>
  <si>
    <t>114-17560805</t>
  </si>
  <si>
    <t>114-17690212</t>
  </si>
  <si>
    <t>114-18730212</t>
  </si>
  <si>
    <t>114-18730217</t>
  </si>
  <si>
    <t>114-18730401</t>
  </si>
  <si>
    <t>114-18790114</t>
  </si>
  <si>
    <t>114-19650110</t>
  </si>
  <si>
    <t>114-19650114</t>
  </si>
  <si>
    <t>114-19650203</t>
  </si>
  <si>
    <t>114-19790207</t>
  </si>
  <si>
    <t>114-19800004</t>
  </si>
  <si>
    <t>114-20160009</t>
  </si>
  <si>
    <t>114-20180100</t>
  </si>
  <si>
    <t>114-20180101</t>
  </si>
  <si>
    <t>114-20180102</t>
  </si>
  <si>
    <t>114-20180105</t>
  </si>
  <si>
    <t>114-20180106</t>
  </si>
  <si>
    <t>114-19650405</t>
  </si>
  <si>
    <t>114-25330007</t>
  </si>
  <si>
    <t>114-24490402</t>
  </si>
  <si>
    <t>114-18732334</t>
  </si>
  <si>
    <t>114-25330601</t>
  </si>
  <si>
    <t>114-24490401</t>
  </si>
  <si>
    <t>114-23430205</t>
  </si>
  <si>
    <t>114-23780415</t>
  </si>
  <si>
    <t>114-24261006</t>
  </si>
  <si>
    <t>114-24510416</t>
  </si>
  <si>
    <t>114-19890000</t>
  </si>
  <si>
    <t>114-24260524</t>
  </si>
  <si>
    <t>114-17690227</t>
  </si>
  <si>
    <t>114-25030300</t>
  </si>
  <si>
    <t>114-17690008</t>
  </si>
  <si>
    <t>114-18790504</t>
  </si>
  <si>
    <t>114-24261301</t>
  </si>
  <si>
    <t>114-24111803</t>
  </si>
  <si>
    <t>114-18790718</t>
  </si>
  <si>
    <t>114-25400002</t>
  </si>
  <si>
    <t>114-18790037</t>
  </si>
  <si>
    <t>114-24110524</t>
  </si>
  <si>
    <t>114-23761825</t>
  </si>
  <si>
    <t>114-23481210</t>
  </si>
  <si>
    <t>114-20410409</t>
  </si>
  <si>
    <t>114-18790418</t>
  </si>
  <si>
    <t>114-24580604</t>
  </si>
  <si>
    <t>114-22210319</t>
  </si>
  <si>
    <t>114-17560246</t>
  </si>
  <si>
    <t>114-24260523</t>
  </si>
  <si>
    <t>114-18790207</t>
  </si>
  <si>
    <t>114-20410205</t>
  </si>
  <si>
    <t>114-17560209</t>
  </si>
  <si>
    <t>114-23431121</t>
  </si>
  <si>
    <t>114-18790016</t>
  </si>
  <si>
    <t>114-18790230</t>
  </si>
  <si>
    <t>114-24580900</t>
  </si>
  <si>
    <t>114-24490500</t>
  </si>
  <si>
    <t>114-24500403</t>
  </si>
  <si>
    <t>114-24580210</t>
  </si>
  <si>
    <t>114-24261002</t>
  </si>
  <si>
    <t>114-24510312</t>
  </si>
  <si>
    <t>114-00000027</t>
  </si>
  <si>
    <t>114-25030201</t>
  </si>
  <si>
    <t>114-25400008</t>
  </si>
  <si>
    <t>114-25030304</t>
  </si>
  <si>
    <t>114-24150701</t>
  </si>
  <si>
    <t>114-17622120</t>
  </si>
  <si>
    <t>114-24570207</t>
  </si>
  <si>
    <t>114-23780121</t>
  </si>
  <si>
    <t>114-23780701</t>
  </si>
  <si>
    <t>114-18732332</t>
  </si>
  <si>
    <t>114-24260525</t>
  </si>
  <si>
    <t>114-25120000</t>
  </si>
  <si>
    <t>114-24111401</t>
  </si>
  <si>
    <t>114-17620202</t>
  </si>
  <si>
    <t>114-23430203</t>
  </si>
  <si>
    <t>114-23780704</t>
  </si>
  <si>
    <t>114-24510419</t>
  </si>
  <si>
    <t>114-19650410</t>
  </si>
  <si>
    <t>114-23432231</t>
  </si>
  <si>
    <t>114-24490506</t>
  </si>
  <si>
    <t>114-24500404</t>
  </si>
  <si>
    <t>114-25331401</t>
  </si>
  <si>
    <t>114-17560075</t>
  </si>
  <si>
    <t>114-18790716</t>
  </si>
  <si>
    <t>114-19650218</t>
  </si>
  <si>
    <t>114-17560407</t>
  </si>
  <si>
    <t>114-20191605</t>
  </si>
  <si>
    <t>114-23431119</t>
  </si>
  <si>
    <t>114-20180104</t>
  </si>
  <si>
    <t>114-23761847</t>
  </si>
  <si>
    <t>114-17560247</t>
  </si>
  <si>
    <t>114-25030207</t>
  </si>
  <si>
    <t>114-18732314</t>
  </si>
  <si>
    <t>114-24590010</t>
  </si>
  <si>
    <t>114-25400300</t>
  </si>
  <si>
    <t>114-18732302</t>
  </si>
  <si>
    <t>114-24590001</t>
  </si>
  <si>
    <t>114-23780703</t>
  </si>
  <si>
    <t>114-24510303</t>
  </si>
  <si>
    <t>114-24260518</t>
  </si>
  <si>
    <t>114-19790504</t>
  </si>
  <si>
    <t>114-25330009</t>
  </si>
  <si>
    <t>114-24510200</t>
  </si>
  <si>
    <t>114-24510304</t>
  </si>
  <si>
    <t>114-18790715</t>
  </si>
  <si>
    <t>114-23761849</t>
  </si>
  <si>
    <t>114-19790501</t>
  </si>
  <si>
    <t>114-20192001</t>
  </si>
  <si>
    <t>114-24580603</t>
  </si>
  <si>
    <t>114-24510422</t>
  </si>
  <si>
    <t>114-24590005</t>
  </si>
  <si>
    <t>114-19650117</t>
  </si>
  <si>
    <t>114-24261003</t>
  </si>
  <si>
    <t>114-20160800</t>
  </si>
  <si>
    <t>114-23431113</t>
  </si>
  <si>
    <t>114-20190404</t>
  </si>
  <si>
    <t>114-17560248</t>
  </si>
  <si>
    <t>114-17560307</t>
  </si>
  <si>
    <t>114-17560214</t>
  </si>
  <si>
    <t>114-00000016</t>
  </si>
  <si>
    <t>114-23761841</t>
  </si>
  <si>
    <t>114-24261200</t>
  </si>
  <si>
    <t>114-17560318</t>
  </si>
  <si>
    <t>114-24590004</t>
  </si>
  <si>
    <t>114-17690216</t>
  </si>
  <si>
    <t>114-23780709</t>
  </si>
  <si>
    <t>114-24111404</t>
  </si>
  <si>
    <t>114-24490503</t>
  </si>
  <si>
    <t>114-20200400</t>
  </si>
  <si>
    <t>114-19790507</t>
  </si>
  <si>
    <t>114-25120603</t>
  </si>
  <si>
    <t>114-24110638</t>
  </si>
  <si>
    <t>114-22280301</t>
  </si>
  <si>
    <t>114-23761842</t>
  </si>
  <si>
    <t>114-23431123</t>
  </si>
  <si>
    <t>114-17560808</t>
  </si>
  <si>
    <t>114-17690231</t>
  </si>
  <si>
    <t>114-24260521</t>
  </si>
  <si>
    <t>114-20192000</t>
  </si>
  <si>
    <t>114-19790502</t>
  </si>
  <si>
    <t>114-23431110</t>
  </si>
  <si>
    <t>114-19650409</t>
  </si>
  <si>
    <t>114-17622130</t>
  </si>
  <si>
    <t>114-17560237</t>
  </si>
  <si>
    <t>114-18732330</t>
  </si>
  <si>
    <t>114-17560250</t>
  </si>
  <si>
    <t>114-17690209</t>
  </si>
  <si>
    <t>114-00000012</t>
  </si>
  <si>
    <t>114-24590002</t>
  </si>
  <si>
    <t>114-18790416</t>
  </si>
  <si>
    <t>114-23481300</t>
  </si>
  <si>
    <t>114-23431608</t>
  </si>
  <si>
    <t>114-17690201</t>
  </si>
  <si>
    <t>114-20192002</t>
  </si>
  <si>
    <t>114-24260528</t>
  </si>
  <si>
    <t>114-19650407</t>
  </si>
  <si>
    <t>114-24111407</t>
  </si>
  <si>
    <t>114-18790029</t>
  </si>
  <si>
    <t>114-17560320</t>
  </si>
  <si>
    <t>114-24111409</t>
  </si>
  <si>
    <t>114-23432223</t>
  </si>
  <si>
    <t>114-17560240</t>
  </si>
  <si>
    <t>114-16760001</t>
  </si>
  <si>
    <t>114-18730515</t>
  </si>
  <si>
    <t>114-23430200</t>
  </si>
  <si>
    <t>114-18790413</t>
  </si>
  <si>
    <t>114-17560232</t>
  </si>
  <si>
    <t>114-18730153</t>
  </si>
  <si>
    <t>114-20190147</t>
  </si>
  <si>
    <t>114-24510409</t>
  </si>
  <si>
    <t>114-20190802</t>
  </si>
  <si>
    <t>114-18790701</t>
  </si>
  <si>
    <t>114-20190512</t>
  </si>
  <si>
    <t>114-00000006</t>
  </si>
  <si>
    <t>114-19530101</t>
  </si>
  <si>
    <t>114-18790412</t>
  </si>
  <si>
    <t>114-19650404</t>
  </si>
  <si>
    <t>114-00000010</t>
  </si>
  <si>
    <t>114-20190513</t>
  </si>
  <si>
    <t>114-24590000</t>
  </si>
  <si>
    <t>114-24510310</t>
  </si>
  <si>
    <t>114-24261300</t>
  </si>
  <si>
    <t>114-24580209</t>
  </si>
  <si>
    <t>114-00000020</t>
  </si>
  <si>
    <t>114-25400000</t>
  </si>
  <si>
    <t>114-17560221</t>
  </si>
  <si>
    <t>114-00000015</t>
  </si>
  <si>
    <t>114-24510404</t>
  </si>
  <si>
    <t>114-23481204</t>
  </si>
  <si>
    <t>114-24111200</t>
  </si>
  <si>
    <t>114-17560322</t>
  </si>
  <si>
    <t>114-20160014</t>
  </si>
  <si>
    <t>114-19650403</t>
  </si>
  <si>
    <t>114-24580701</t>
  </si>
  <si>
    <t>114-24570217</t>
  </si>
  <si>
    <t>114-25330004</t>
  </si>
  <si>
    <t>114-23760604</t>
  </si>
  <si>
    <t>114-24510417</t>
  </si>
  <si>
    <t>114-23711200</t>
  </si>
  <si>
    <t>114-23431118</t>
  </si>
  <si>
    <t>114-23760602</t>
  </si>
  <si>
    <t>114-17690246</t>
  </si>
  <si>
    <t>114-25400005</t>
  </si>
  <si>
    <t>114-17690270</t>
  </si>
  <si>
    <t>114-17560087</t>
  </si>
  <si>
    <t>114-24510420</t>
  </si>
  <si>
    <t>114-24510413</t>
  </si>
  <si>
    <t>114-24490508</t>
  </si>
  <si>
    <t>114-22210318</t>
  </si>
  <si>
    <t>114-19650208</t>
  </si>
  <si>
    <t>114-24500302</t>
  </si>
  <si>
    <t>114-17690221</t>
  </si>
  <si>
    <t>114-22281103</t>
  </si>
  <si>
    <t>114-24580901</t>
  </si>
  <si>
    <t>114-23481209</t>
  </si>
  <si>
    <t>114-17560101</t>
  </si>
  <si>
    <t>114-25330006</t>
  </si>
  <si>
    <t>114-20190611</t>
  </si>
  <si>
    <t>114-24490501</t>
  </si>
  <si>
    <t>114-22280500</t>
  </si>
  <si>
    <t>114-17692001</t>
  </si>
  <si>
    <t>114-25330001</t>
  </si>
  <si>
    <t>114-23760608</t>
  </si>
  <si>
    <t>114-24510313</t>
  </si>
  <si>
    <t>114-24490505</t>
  </si>
  <si>
    <t>114-20160801</t>
  </si>
  <si>
    <t>114-17690225</t>
  </si>
  <si>
    <t>114-17690240</t>
  </si>
  <si>
    <t>114-17560084</t>
  </si>
  <si>
    <t>114-23432228</t>
  </si>
  <si>
    <t>114-24490404</t>
  </si>
  <si>
    <t>114-18732323</t>
  </si>
  <si>
    <t>114-17690214</t>
  </si>
  <si>
    <t>114-19650217</t>
  </si>
  <si>
    <t>114-17690234</t>
  </si>
  <si>
    <t>114-17690263</t>
  </si>
  <si>
    <t>114-23780708</t>
  </si>
  <si>
    <t>114-17560312</t>
  </si>
  <si>
    <t>114-18732321</t>
  </si>
  <si>
    <t>114-24590100</t>
  </si>
  <si>
    <t>114-18790706</t>
  </si>
  <si>
    <t>114-17690217</t>
  </si>
  <si>
    <t>114-19790506</t>
  </si>
  <si>
    <t>114-23430401</t>
  </si>
  <si>
    <t>114-23481301</t>
  </si>
  <si>
    <t>114-24510408</t>
  </si>
  <si>
    <t>114-18790417</t>
  </si>
  <si>
    <t>114-23481302</t>
  </si>
  <si>
    <t>114-17690238</t>
  </si>
  <si>
    <t>114-24580211</t>
  </si>
  <si>
    <t>114-25330000</t>
  </si>
  <si>
    <t>114-17560405</t>
  </si>
  <si>
    <t>114-24580600</t>
  </si>
  <si>
    <t>114-24150700</t>
  </si>
  <si>
    <t>114-23421401</t>
  </si>
  <si>
    <t>114-24111408</t>
  </si>
  <si>
    <t>114-20110505</t>
  </si>
  <si>
    <t>114-17690237</t>
  </si>
  <si>
    <t>114-25330010</t>
  </si>
  <si>
    <t>114-25400003</t>
  </si>
  <si>
    <t>114-23761902</t>
  </si>
  <si>
    <t>114-18732336</t>
  </si>
  <si>
    <t>114-19650413</t>
  </si>
  <si>
    <t>114-24111405</t>
  </si>
  <si>
    <t>114-24500301</t>
  </si>
  <si>
    <t>114-24510403</t>
  </si>
  <si>
    <t>114-23431108</t>
  </si>
  <si>
    <t>114-24590008</t>
  </si>
  <si>
    <t>114-25400001</t>
  </si>
  <si>
    <t>114-24570209</t>
  </si>
  <si>
    <t>114-17690239</t>
  </si>
  <si>
    <t>114-23761852</t>
  </si>
  <si>
    <t>114-17560102</t>
  </si>
  <si>
    <t>114-18730705</t>
  </si>
  <si>
    <t>114-24510305</t>
  </si>
  <si>
    <t>114-23432229</t>
  </si>
  <si>
    <t>114-00000005</t>
  </si>
  <si>
    <t>114-23780700</t>
  </si>
  <si>
    <t>114-25400004</t>
  </si>
  <si>
    <t>114-25030307</t>
  </si>
  <si>
    <t>114-17690218</t>
  </si>
  <si>
    <t>114-23711201</t>
  </si>
  <si>
    <t>114-24500402</t>
  </si>
  <si>
    <t>114-00000014</t>
  </si>
  <si>
    <t>114-24260519</t>
  </si>
  <si>
    <t>114-22230801</t>
  </si>
  <si>
    <t>114-18790707</t>
  </si>
  <si>
    <t>114-17690249</t>
  </si>
  <si>
    <t>114-19650111</t>
  </si>
  <si>
    <t>114-18790717</t>
  </si>
  <si>
    <t>114-17560238</t>
  </si>
  <si>
    <t>114-17690223</t>
  </si>
  <si>
    <t>114-23711202</t>
  </si>
  <si>
    <t>114-16760004</t>
  </si>
  <si>
    <t>114-23431111</t>
  </si>
  <si>
    <t>114-20290634</t>
  </si>
  <si>
    <t>114-19650411</t>
  </si>
  <si>
    <t>114-18790708</t>
  </si>
  <si>
    <t>114-23282400</t>
  </si>
  <si>
    <t>114-23431116</t>
  </si>
  <si>
    <t>114-17560085</t>
  </si>
  <si>
    <t>114-19790503</t>
  </si>
  <si>
    <t>114-17560404</t>
  </si>
  <si>
    <t>114-19890101</t>
  </si>
  <si>
    <t>114-23431114</t>
  </si>
  <si>
    <t>114-24260517</t>
  </si>
  <si>
    <t>114-17690265</t>
  </si>
  <si>
    <t>114-18732322</t>
  </si>
  <si>
    <t>114-18790000</t>
  </si>
  <si>
    <t>114-18790405</t>
  </si>
  <si>
    <t>114-25330012</t>
  </si>
  <si>
    <t>114-18730021</t>
  </si>
  <si>
    <t>114-23760700</t>
  </si>
  <si>
    <t>114-17690207</t>
  </si>
  <si>
    <t>114-17690202</t>
  </si>
  <si>
    <t>114-17690256</t>
  </si>
  <si>
    <t>114-24500304</t>
  </si>
  <si>
    <t>114-23481201</t>
  </si>
  <si>
    <t>114-24490405</t>
  </si>
  <si>
    <t>114-17560081</t>
  </si>
  <si>
    <t>114-24580601</t>
  </si>
  <si>
    <t>114-00000003</t>
  </si>
  <si>
    <t>114-25330005</t>
  </si>
  <si>
    <t>114-23432227</t>
  </si>
  <si>
    <t>114-25330602</t>
  </si>
  <si>
    <t>114-23481207</t>
  </si>
  <si>
    <t>114-24580700</t>
  </si>
  <si>
    <t>114-24581000</t>
  </si>
  <si>
    <t>114-17560089</t>
  </si>
  <si>
    <t>114-23760607</t>
  </si>
  <si>
    <t>114-17560213</t>
  </si>
  <si>
    <t>114-24500303</t>
  </si>
  <si>
    <t>114-18731804</t>
  </si>
  <si>
    <t>114-25030303</t>
  </si>
  <si>
    <t>114-24260516</t>
  </si>
  <si>
    <t>114-18732328</t>
  </si>
  <si>
    <t>114-22281104</t>
  </si>
  <si>
    <t>114-25030203</t>
  </si>
  <si>
    <t>114-17690243</t>
  </si>
  <si>
    <t>114-24570213</t>
  </si>
  <si>
    <t>114-17560315</t>
  </si>
  <si>
    <t>114-24510700</t>
  </si>
  <si>
    <t>114-17690247</t>
  </si>
  <si>
    <t>114-17690211</t>
  </si>
  <si>
    <t>114-17690224</t>
  </si>
  <si>
    <t>114-17562204</t>
  </si>
  <si>
    <t>114-18730516</t>
  </si>
  <si>
    <t>114-18732331</t>
  </si>
  <si>
    <t>114-23431115</t>
  </si>
  <si>
    <t>114-19790505</t>
  </si>
  <si>
    <t>114-24590006</t>
  </si>
  <si>
    <t>114-19650406</t>
  </si>
  <si>
    <t>114-17690259</t>
  </si>
  <si>
    <t>114-17560086</t>
  </si>
  <si>
    <t>114-17560249</t>
  </si>
  <si>
    <t>114-23431122</t>
  </si>
  <si>
    <t>114-17560088</t>
  </si>
  <si>
    <t>114-18790030</t>
  </si>
  <si>
    <t>114-18790709</t>
  </si>
  <si>
    <t>114-17690228</t>
  </si>
  <si>
    <t>114-24111402</t>
  </si>
  <si>
    <t>114-24510412</t>
  </si>
  <si>
    <t>114-25330600</t>
  </si>
  <si>
    <t>114-20190801</t>
  </si>
  <si>
    <t>114-17690232</t>
  </si>
  <si>
    <t>114-16760002</t>
  </si>
  <si>
    <t>114-23761845</t>
  </si>
  <si>
    <t>114-17560090</t>
  </si>
  <si>
    <t>114-24260401</t>
  </si>
  <si>
    <t>114-24510311</t>
  </si>
  <si>
    <t>114-18791901</t>
  </si>
  <si>
    <t>114-24510421</t>
  </si>
  <si>
    <t>114-24111403</t>
  </si>
  <si>
    <t>114-19650301</t>
  </si>
  <si>
    <t>114-24500306</t>
  </si>
  <si>
    <t>114-24261100</t>
  </si>
  <si>
    <t>114-18790713</t>
  </si>
  <si>
    <t>114-17562001</t>
  </si>
  <si>
    <t>114-24261304</t>
  </si>
  <si>
    <t>114-18790036</t>
  </si>
  <si>
    <t>114-23780707</t>
  </si>
  <si>
    <t>114-18732341</t>
  </si>
  <si>
    <t>114-17690304</t>
  </si>
  <si>
    <t>114-25330002</t>
  </si>
  <si>
    <t>114-20191900</t>
  </si>
  <si>
    <t>114-24510302</t>
  </si>
  <si>
    <t>114-25331400</t>
  </si>
  <si>
    <t>114-18790040</t>
  </si>
  <si>
    <t>114-24490507</t>
  </si>
  <si>
    <t>114-18732319</t>
  </si>
  <si>
    <t>114-23761846</t>
  </si>
  <si>
    <t>114-19650412</t>
  </si>
  <si>
    <t>114-18730704</t>
  </si>
  <si>
    <t>114-24261302</t>
  </si>
  <si>
    <t>114-24510410</t>
  </si>
  <si>
    <t>114-18732317</t>
  </si>
  <si>
    <t>114-25400100</t>
  </si>
  <si>
    <t>114-24590011</t>
  </si>
  <si>
    <t>114-25031000</t>
  </si>
  <si>
    <t>114-17690241</t>
  </si>
  <si>
    <t>114-24510418</t>
  </si>
  <si>
    <t>114-20431002</t>
  </si>
  <si>
    <t>114-24510407</t>
  </si>
  <si>
    <t>114-23431112</t>
  </si>
  <si>
    <t>114-20192301</t>
  </si>
  <si>
    <t>114-17560202</t>
  </si>
  <si>
    <t>114-23780705</t>
  </si>
  <si>
    <t>114-18790227</t>
  </si>
  <si>
    <t>114-18790415</t>
  </si>
  <si>
    <t>114-18732313</t>
  </si>
  <si>
    <t>114-25030206</t>
  </si>
  <si>
    <t>114-23432226</t>
  </si>
  <si>
    <t>114-24260520</t>
  </si>
  <si>
    <t>114-22210901</t>
  </si>
  <si>
    <t>114-24590009</t>
  </si>
  <si>
    <t>114-17690701</t>
  </si>
  <si>
    <t>114-17560103</t>
  </si>
  <si>
    <t>114-23481211</t>
  </si>
  <si>
    <t>114-18732316</t>
  </si>
  <si>
    <t>114-24500300</t>
  </si>
  <si>
    <t>114-24510308</t>
  </si>
  <si>
    <t>114-23430204</t>
  </si>
  <si>
    <t>114-25400006</t>
  </si>
  <si>
    <t>114-18790902</t>
  </si>
  <si>
    <t>114-24580902</t>
  </si>
  <si>
    <t>114-25330003</t>
  </si>
  <si>
    <t>114-20192004</t>
  </si>
  <si>
    <t>114-17690307</t>
  </si>
  <si>
    <t>114-22280302</t>
  </si>
  <si>
    <t>114-00000004</t>
  </si>
  <si>
    <t>114-17690257</t>
  </si>
  <si>
    <t>114-17690208</t>
  </si>
  <si>
    <t>114-23421400</t>
  </si>
  <si>
    <t>114-17560319</t>
  </si>
  <si>
    <t>114-17560321</t>
  </si>
  <si>
    <t>114-24570214</t>
  </si>
  <si>
    <t>114-24500305</t>
  </si>
  <si>
    <t>114-23481203</t>
  </si>
  <si>
    <t>114-24490504</t>
  </si>
  <si>
    <t>114-17690303</t>
  </si>
  <si>
    <t>114-17560222</t>
  </si>
  <si>
    <t>114-25030200</t>
  </si>
  <si>
    <t>114-23210201</t>
  </si>
  <si>
    <t>114-18790214</t>
  </si>
  <si>
    <t>114-19650300</t>
  </si>
  <si>
    <t>114-18790414</t>
  </si>
  <si>
    <t>114-18790198</t>
  </si>
  <si>
    <t>114-18790013</t>
  </si>
  <si>
    <t>114-17690210</t>
  </si>
  <si>
    <t>114-17690203</t>
  </si>
  <si>
    <t>114-00000011</t>
  </si>
  <si>
    <t>114-23762001</t>
  </si>
  <si>
    <t>114-17560225</t>
  </si>
  <si>
    <t>114-17560076</t>
  </si>
  <si>
    <t>114-17560227</t>
  </si>
  <si>
    <t>114-18732326</t>
  </si>
  <si>
    <t>114-19651303</t>
  </si>
  <si>
    <t>114-17690215</t>
  </si>
  <si>
    <t>114-24260522</t>
  </si>
  <si>
    <t>114-19650408</t>
  </si>
  <si>
    <t>114-23431109</t>
  </si>
  <si>
    <t>114-24261001</t>
  </si>
  <si>
    <t>114-25400200</t>
  </si>
  <si>
    <t>114-20192003</t>
  </si>
  <si>
    <t>114-22280900</t>
  </si>
  <si>
    <t>114-24530500</t>
  </si>
  <si>
    <t>114-24570208</t>
  </si>
  <si>
    <t>114-18730402</t>
  </si>
  <si>
    <t>114-19650221</t>
  </si>
  <si>
    <t>114-19650219</t>
  </si>
  <si>
    <t>114-17560403</t>
  </si>
  <si>
    <t>114-20190811</t>
  </si>
  <si>
    <t>114-24510309</t>
  </si>
  <si>
    <t>114-25400007</t>
  </si>
  <si>
    <t>114-17690219</t>
  </si>
  <si>
    <t>114-00000007</t>
  </si>
  <si>
    <t>114-19650212</t>
  </si>
  <si>
    <t>114-24570211</t>
  </si>
  <si>
    <t>114-24570215</t>
  </si>
  <si>
    <t>114-19610101</t>
  </si>
  <si>
    <t>114-18732340</t>
  </si>
  <si>
    <t>114-00000009</t>
  </si>
  <si>
    <t>114-23432230</t>
  </si>
  <si>
    <t>114-23761851</t>
  </si>
  <si>
    <t>114-20192005</t>
  </si>
  <si>
    <t>114-24261000</t>
  </si>
  <si>
    <t>114-18732327</t>
  </si>
  <si>
    <t>114-25030306</t>
  </si>
  <si>
    <t>114-17560079</t>
  </si>
  <si>
    <t>114-17560324</t>
  </si>
  <si>
    <t>114-23431120</t>
  </si>
  <si>
    <t>114-18790021</t>
  </si>
  <si>
    <t>114-23780702</t>
  </si>
  <si>
    <t>114-18790503</t>
  </si>
  <si>
    <t>114-25030205</t>
  </si>
  <si>
    <t>114-17690003</t>
  </si>
  <si>
    <t>114-17560807</t>
  </si>
  <si>
    <t>114-24261005</t>
  </si>
  <si>
    <t>114-18732329</t>
  </si>
  <si>
    <t>114-18790226</t>
  </si>
  <si>
    <t>114-17690206</t>
  </si>
  <si>
    <t>114-24510411</t>
  </si>
  <si>
    <t>114-24490400</t>
  </si>
  <si>
    <t>114-18790411</t>
  </si>
  <si>
    <t>114-17690260</t>
  </si>
  <si>
    <t>114-23481202</t>
  </si>
  <si>
    <t>114-16760005</t>
  </si>
  <si>
    <t>114-19650414</t>
  </si>
  <si>
    <t>114-24510406</t>
  </si>
  <si>
    <t>114-23760603</t>
  </si>
  <si>
    <t>114-18732325</t>
  </si>
  <si>
    <t>114-17530001</t>
  </si>
  <si>
    <t>114-24510415</t>
  </si>
  <si>
    <t>114-24570218</t>
  </si>
  <si>
    <t>114-23430201</t>
  </si>
  <si>
    <t>114-23761844</t>
  </si>
  <si>
    <t>114-23761826</t>
  </si>
  <si>
    <t>114-18730514</t>
  </si>
  <si>
    <t>114-18732301</t>
  </si>
  <si>
    <t>114-25030204</t>
  </si>
  <si>
    <t>114-17690226</t>
  </si>
  <si>
    <t>114-24111406</t>
  </si>
  <si>
    <t>114-17560306</t>
  </si>
  <si>
    <t>114-24490502</t>
  </si>
  <si>
    <t>114-18790212</t>
  </si>
  <si>
    <t>114-24510306</t>
  </si>
  <si>
    <t>114-23430202</t>
  </si>
  <si>
    <t>114-24510405</t>
  </si>
  <si>
    <t>114-17560077</t>
  </si>
  <si>
    <t>114-23250300</t>
  </si>
  <si>
    <t>114-17562302</t>
  </si>
  <si>
    <t>114-17560311</t>
  </si>
  <si>
    <t>114-17560216</t>
  </si>
  <si>
    <t>114-17560226</t>
  </si>
  <si>
    <t>114-18732335</t>
  </si>
  <si>
    <t>114-23481206</t>
  </si>
  <si>
    <t>114-23761903</t>
  </si>
  <si>
    <t>114-17560083</t>
  </si>
  <si>
    <t>114-17560078</t>
  </si>
  <si>
    <t>114-25120003</t>
  </si>
  <si>
    <t>114-25030202</t>
  </si>
  <si>
    <t>114-23760600</t>
  </si>
  <si>
    <t>114-19650401</t>
  </si>
  <si>
    <t>114-23431117</t>
  </si>
  <si>
    <t>114-23481208</t>
  </si>
  <si>
    <t>114-23761850</t>
  </si>
  <si>
    <t>114-23760601</t>
  </si>
  <si>
    <t>114-24580602</t>
  </si>
  <si>
    <t>114-24570212</t>
  </si>
  <si>
    <t>114-24590003</t>
  </si>
  <si>
    <t>114-25330603</t>
  </si>
  <si>
    <t>114-18790225</t>
  </si>
  <si>
    <t>114-17690013</t>
  </si>
  <si>
    <t>114-25120002</t>
  </si>
  <si>
    <t>114-17690402</t>
  </si>
  <si>
    <t>114-18732324</t>
  </si>
  <si>
    <t>114-24580702</t>
  </si>
  <si>
    <t>114-24590007</t>
  </si>
  <si>
    <t>114-24510307</t>
  </si>
  <si>
    <t>114-23780414</t>
  </si>
  <si>
    <t>114-23430206</t>
  </si>
  <si>
    <t>114-17562501</t>
  </si>
  <si>
    <t>114-25120600</t>
  </si>
  <si>
    <t>114-17690244</t>
  </si>
  <si>
    <t>114-00000008</t>
  </si>
  <si>
    <t>114-18731805</t>
  </si>
  <si>
    <t>114-24111410</t>
  </si>
  <si>
    <t>114-23481205</t>
  </si>
  <si>
    <t>114-24570210</t>
  </si>
  <si>
    <t>114-23760606</t>
  </si>
  <si>
    <t>114-24510414</t>
  </si>
  <si>
    <t>114-17560082</t>
  </si>
  <si>
    <t>114-17690213</t>
  </si>
  <si>
    <t>114-25030308</t>
  </si>
  <si>
    <t>114-17690253</t>
  </si>
  <si>
    <t>114-23761843</t>
  </si>
  <si>
    <t>114-18732315</t>
  </si>
  <si>
    <t>114-23761848</t>
  </si>
  <si>
    <t>114-24490406</t>
  </si>
  <si>
    <t>114-17560233</t>
  </si>
  <si>
    <t>114-24490403</t>
  </si>
  <si>
    <t>114-24510314</t>
  </si>
  <si>
    <t>108-23610101</t>
  </si>
  <si>
    <t>114-25030302</t>
  </si>
  <si>
    <t>114-22280400</t>
  </si>
  <si>
    <t>114-25330008</t>
  </si>
  <si>
    <t>114-24570216</t>
  </si>
  <si>
    <t>114-25030305</t>
  </si>
  <si>
    <t>114-24510300</t>
  </si>
  <si>
    <t>114-17560080</t>
  </si>
  <si>
    <t>114-25030301</t>
  </si>
  <si>
    <t>114-00000028</t>
  </si>
  <si>
    <t>114-23430400</t>
  </si>
  <si>
    <t>114-00000013</t>
  </si>
  <si>
    <t>114-17690220</t>
  </si>
  <si>
    <t>114-18732312</t>
  </si>
  <si>
    <t>9VABR103000</t>
  </si>
  <si>
    <t>9VAPA1012US</t>
  </si>
  <si>
    <t>9VABR102900</t>
  </si>
  <si>
    <t>9VAFP1112US</t>
  </si>
  <si>
    <t>9VSDB1211US</t>
  </si>
  <si>
    <t>9VSBP1212US</t>
  </si>
  <si>
    <t>9VSDB1111US</t>
  </si>
  <si>
    <t>9VSDB1112US</t>
  </si>
  <si>
    <t>9VSPA0410US</t>
  </si>
  <si>
    <t>9VAUH060000</t>
  </si>
  <si>
    <t>9VADA060000</t>
  </si>
  <si>
    <t>9VABR062500</t>
  </si>
  <si>
    <t>9VAFI060000</t>
  </si>
  <si>
    <t>9VAPS060000</t>
  </si>
  <si>
    <t>9SWRP130000</t>
  </si>
  <si>
    <t>9VSMB2101US</t>
  </si>
  <si>
    <t>SP_AUS12SFD01</t>
  </si>
  <si>
    <t>9SWRP140100</t>
  </si>
  <si>
    <t>9VSDB2101US</t>
  </si>
  <si>
    <t>9FWUH2B0000</t>
  </si>
  <si>
    <t>9FWRD1D0300</t>
  </si>
  <si>
    <t>9FWRI350400</t>
  </si>
  <si>
    <t>9VSBP230100</t>
  </si>
  <si>
    <t>9VSFS1213AU</t>
  </si>
  <si>
    <t>9FWPB3504SA</t>
  </si>
  <si>
    <t>9VAMB200000</t>
  </si>
  <si>
    <t>9VADB1112DE</t>
  </si>
  <si>
    <t>9FWCB050400</t>
  </si>
  <si>
    <t>9FWPB350700</t>
  </si>
  <si>
    <t>9FWRH1G01RU</t>
  </si>
  <si>
    <t>9FWRH050200</t>
  </si>
  <si>
    <t>9FWRH2D0100</t>
  </si>
  <si>
    <t>9FWRD050100</t>
  </si>
  <si>
    <t>9FWPT1E03US</t>
  </si>
  <si>
    <t>9FWPB060000</t>
  </si>
  <si>
    <t>9FWRS3101SA</t>
  </si>
  <si>
    <t>9FWUH010200</t>
  </si>
  <si>
    <t>9FWFA031200</t>
  </si>
  <si>
    <t>9FWWC420100</t>
  </si>
  <si>
    <t>9FWRH210200</t>
  </si>
  <si>
    <t>9VARH150000</t>
  </si>
  <si>
    <t>9FWRP3506SA</t>
  </si>
  <si>
    <t>9FWCB031300</t>
  </si>
  <si>
    <t>9FWRH010200</t>
  </si>
  <si>
    <t>SP_USA10FBR02</t>
  </si>
  <si>
    <t>9FWRP2C07SA</t>
  </si>
  <si>
    <t>9FWWC0500AU</t>
  </si>
  <si>
    <t>9FWCB0510US</t>
  </si>
  <si>
    <t>9FWRD430100</t>
  </si>
  <si>
    <t>9VSPT210000</t>
  </si>
  <si>
    <t>9VSMB220000</t>
  </si>
  <si>
    <t>9FWPT420300</t>
  </si>
  <si>
    <t>9FWRD350200</t>
  </si>
  <si>
    <t>9VSMB230700</t>
  </si>
  <si>
    <t>9VAPT2001US</t>
  </si>
  <si>
    <t>9FWWD1E0700</t>
  </si>
  <si>
    <t>9FWRH2D0200</t>
  </si>
  <si>
    <t>9VADB200000</t>
  </si>
  <si>
    <t>9SCRI050700</t>
  </si>
  <si>
    <t>9FWCB021100</t>
  </si>
  <si>
    <t>9FWPB3600AE</t>
  </si>
  <si>
    <t>9FWPA1D04RU</t>
  </si>
  <si>
    <t>SP_AUS12BEL01</t>
  </si>
  <si>
    <t>9FWBP3501SA</t>
  </si>
  <si>
    <t>9VAMB210000</t>
  </si>
  <si>
    <t>9FWWC1G00ID</t>
  </si>
  <si>
    <t>9FWRP2B0600</t>
  </si>
  <si>
    <t>9FWRH1D1200</t>
  </si>
  <si>
    <t>9VSMB230500</t>
  </si>
  <si>
    <t>9FWRM2A01SA</t>
  </si>
  <si>
    <t>9VSUT210000</t>
  </si>
  <si>
    <t>9VSDB220000</t>
  </si>
  <si>
    <t>9SWWC130100</t>
  </si>
  <si>
    <t>9VSRH110300</t>
  </si>
  <si>
    <t>9VACB101100</t>
  </si>
  <si>
    <t>9FWKA100600</t>
  </si>
  <si>
    <t>9FWRU2C02SA</t>
  </si>
  <si>
    <t>9VAPA0600US</t>
  </si>
  <si>
    <t>9FWRP0608AE</t>
  </si>
  <si>
    <t>9VARH150100</t>
  </si>
  <si>
    <t>9VADB200500</t>
  </si>
  <si>
    <t>SP_AUS12DUS01</t>
  </si>
  <si>
    <t>9VSRH250900</t>
  </si>
  <si>
    <t>9FWRP2D03RU</t>
  </si>
  <si>
    <t>SP_AUS12ADA00</t>
  </si>
  <si>
    <t>9VSRH250100</t>
  </si>
  <si>
    <t>9FWRD1D0200</t>
  </si>
  <si>
    <t>9VSMB2301US</t>
  </si>
  <si>
    <t>9FWMB3504SA</t>
  </si>
  <si>
    <t>9SWUH130000</t>
  </si>
  <si>
    <t>9VSPA2303RU</t>
  </si>
  <si>
    <t>9VSMB2303US</t>
  </si>
  <si>
    <t>9FWRS0604AE</t>
  </si>
  <si>
    <t>9FWIM100100</t>
  </si>
  <si>
    <t>9FWWD420200</t>
  </si>
  <si>
    <t>9VSDB230800</t>
  </si>
  <si>
    <t>9VSRH250400</t>
  </si>
  <si>
    <t>9FWPT350200</t>
  </si>
  <si>
    <t>9VARH110000</t>
  </si>
  <si>
    <t>9FWRH2C09SA</t>
  </si>
  <si>
    <t>9FWCB100100</t>
  </si>
  <si>
    <t>9VARH150200</t>
  </si>
  <si>
    <t>9VAFP1011JP</t>
  </si>
  <si>
    <t>9FWWD0602AE</t>
  </si>
  <si>
    <t>9FWPB350500</t>
  </si>
  <si>
    <t>9VSRH250300</t>
  </si>
  <si>
    <t>9FWWD1D0500</t>
  </si>
  <si>
    <t>9FWRR1G00ID</t>
  </si>
  <si>
    <t>9VSDB210000</t>
  </si>
  <si>
    <t>9FWCB150200</t>
  </si>
  <si>
    <t>9VABP210000</t>
  </si>
  <si>
    <t>9FWUH1E06US</t>
  </si>
  <si>
    <t>9VADB021700</t>
  </si>
  <si>
    <t>9FWPT0601AE</t>
  </si>
  <si>
    <t>9FWPB2C03IL</t>
  </si>
  <si>
    <t>9VAIM100100</t>
  </si>
  <si>
    <t>9FWRP3505SA</t>
  </si>
  <si>
    <t>9FWIM100000</t>
  </si>
  <si>
    <t>9FWWD2C01SA</t>
  </si>
  <si>
    <t>9FWCB021200</t>
  </si>
  <si>
    <t>SP_USA10BATCD</t>
  </si>
  <si>
    <t>SP_AUS12SFG01</t>
  </si>
  <si>
    <t>9VARH150400</t>
  </si>
  <si>
    <t>9VSPT250000</t>
  </si>
  <si>
    <t>9FWCB032400</t>
  </si>
  <si>
    <t>9FWAC310000</t>
  </si>
  <si>
    <t>9FWPT2B0100</t>
  </si>
  <si>
    <t>9FWIM100200</t>
  </si>
  <si>
    <t>9FWRP350700</t>
  </si>
  <si>
    <t>9FWRH1G04ID</t>
  </si>
  <si>
    <t>9FWTN050000</t>
  </si>
  <si>
    <t>9VAFC1012JP</t>
  </si>
  <si>
    <t>9FWRD1G00ID</t>
  </si>
  <si>
    <t>9FWPB2A04IL</t>
  </si>
  <si>
    <t>SP_RWCAR</t>
  </si>
  <si>
    <t>9FWRP2B05IL</t>
  </si>
  <si>
    <t>9FWCB032200</t>
  </si>
  <si>
    <t>9VAMB101400</t>
  </si>
  <si>
    <t>9VSDA1211AU</t>
  </si>
  <si>
    <t>9VSPD230000</t>
  </si>
  <si>
    <t>9FWPT1002AU</t>
  </si>
  <si>
    <t>9FWRH100200</t>
  </si>
  <si>
    <t>9FWCB032100</t>
  </si>
  <si>
    <t>9FWCB100000</t>
  </si>
  <si>
    <t>9VSRH250000</t>
  </si>
  <si>
    <t>9VSMB230600</t>
  </si>
  <si>
    <t>9FWMB350200</t>
  </si>
  <si>
    <t>9FWPB420600</t>
  </si>
  <si>
    <t>9FWBR2D0000</t>
  </si>
  <si>
    <t>SP_USA10TUA02</t>
  </si>
  <si>
    <t>9VSUM230000</t>
  </si>
  <si>
    <t>9FWWC3101SA</t>
  </si>
  <si>
    <t>9FWPT1I00RU</t>
  </si>
  <si>
    <t>9VABR103100</t>
  </si>
  <si>
    <t>9FWRP4205KR</t>
  </si>
  <si>
    <t>9FWWD3601AE</t>
  </si>
  <si>
    <t>9SWRI130000</t>
  </si>
  <si>
    <t>9FWRH440200</t>
  </si>
  <si>
    <t>9VSPT230300</t>
  </si>
  <si>
    <t>9FWPA130300</t>
  </si>
  <si>
    <t>9FWPB2C02SA</t>
  </si>
  <si>
    <t>9FWRH440000</t>
  </si>
  <si>
    <t>9FWUH2D0000</t>
  </si>
  <si>
    <t>9VAPT1113US</t>
  </si>
  <si>
    <t>9VSDB230500</t>
  </si>
  <si>
    <t>9VSBS230000</t>
  </si>
  <si>
    <t>9VSPB210000</t>
  </si>
  <si>
    <t>9FWRH210100</t>
  </si>
  <si>
    <t>9VSPA1111US</t>
  </si>
  <si>
    <t>9VSMB2201US</t>
  </si>
  <si>
    <t>9VAPA0308MY</t>
  </si>
  <si>
    <t>9FWRH430200</t>
  </si>
  <si>
    <t>9FWRS3100SA</t>
  </si>
  <si>
    <t>9SWRO130000</t>
  </si>
  <si>
    <t>9FWRH101200</t>
  </si>
  <si>
    <t>9VSMB210000</t>
  </si>
  <si>
    <t>9VADB021800</t>
  </si>
  <si>
    <t>9SWPT130000</t>
  </si>
  <si>
    <t>9FWWD440000</t>
  </si>
  <si>
    <t>9VSDB230900</t>
  </si>
  <si>
    <t>9VSFD210000</t>
  </si>
  <si>
    <t>9VARH110100</t>
  </si>
  <si>
    <t>SP_USA11HBR02</t>
  </si>
  <si>
    <t>9VAPT1111US</t>
  </si>
  <si>
    <t>9FWRH2A03SA</t>
  </si>
  <si>
    <t>9VSMB210200</t>
  </si>
  <si>
    <t>SP_USS12PRF01</t>
  </si>
  <si>
    <t>9VSRH110200</t>
  </si>
  <si>
    <t>9FWWC1D0300</t>
  </si>
  <si>
    <t>9VADB1012JP</t>
  </si>
  <si>
    <t>SP_USS12WMD01</t>
  </si>
  <si>
    <t>9VSSH250000</t>
  </si>
  <si>
    <t>SP_USA11HFB01</t>
  </si>
  <si>
    <t>9FWPB2C04AU</t>
  </si>
  <si>
    <t>9FWMB310400</t>
  </si>
  <si>
    <t>9VSHC230000</t>
  </si>
  <si>
    <t>9FWBR031200</t>
  </si>
  <si>
    <t>9FWPB310300</t>
  </si>
  <si>
    <t>9FWRD420100</t>
  </si>
  <si>
    <t>9SWPB130000</t>
  </si>
  <si>
    <t>SP_RWPAC</t>
  </si>
  <si>
    <t>9FWPT420400</t>
  </si>
  <si>
    <t>9SCWD050200</t>
  </si>
  <si>
    <t>9VSPT1D0300</t>
  </si>
  <si>
    <t>9FWPT1G01ID</t>
  </si>
  <si>
    <t>9FWCB040100</t>
  </si>
  <si>
    <t>9SWWC130000</t>
  </si>
  <si>
    <t>9FWRK2D0000</t>
  </si>
  <si>
    <t>9FWRH061600</t>
  </si>
  <si>
    <t>SP_AUS12DPB01</t>
  </si>
  <si>
    <t>9FWRH1G02ID</t>
  </si>
  <si>
    <t>9VSDB2201US</t>
  </si>
  <si>
    <t>9VSMB230000</t>
  </si>
  <si>
    <t>9FWUH2C01SA</t>
  </si>
  <si>
    <t>9VSRH250700</t>
  </si>
  <si>
    <t>9FWRH2D0000</t>
  </si>
  <si>
    <t>9FWRH3601AE</t>
  </si>
  <si>
    <t>9FWWD0603AE</t>
  </si>
  <si>
    <t>9VSDB2303US</t>
  </si>
  <si>
    <t>9FWRP2A05SA</t>
  </si>
  <si>
    <t>9FWRR1D0300</t>
  </si>
  <si>
    <t>9FWRP2D0000</t>
  </si>
  <si>
    <t>9VAMB200400</t>
  </si>
  <si>
    <t>9FWPT130100</t>
  </si>
  <si>
    <t>9VSPT220000</t>
  </si>
  <si>
    <t>9FWPT3501SA</t>
  </si>
  <si>
    <t>9VAMB111600</t>
  </si>
  <si>
    <t>9VSFI111200</t>
  </si>
  <si>
    <t>SP_USA10F&amp;H00</t>
  </si>
  <si>
    <t>9FWRP1304KR</t>
  </si>
  <si>
    <t>9FWRW2C01SA</t>
  </si>
  <si>
    <t>9SWRP100500</t>
  </si>
  <si>
    <t>9FWRP4101MY</t>
  </si>
  <si>
    <t>9FWRM2C03SA</t>
  </si>
  <si>
    <t>SP_RWPFC</t>
  </si>
  <si>
    <t>9VSFS1212US</t>
  </si>
  <si>
    <t>9FWRP2C06SA</t>
  </si>
  <si>
    <t>9FWMB3503SA</t>
  </si>
  <si>
    <t>SP_USA12SAW01</t>
  </si>
  <si>
    <t>9FWCB031400</t>
  </si>
  <si>
    <t>9SWRD130000</t>
  </si>
  <si>
    <t>9VSTS121100</t>
  </si>
  <si>
    <t>9FWPA4400AU</t>
  </si>
  <si>
    <t>SP_USA11TUB12</t>
  </si>
  <si>
    <t>9VSMB220200</t>
  </si>
  <si>
    <t>9FWUH3101SA</t>
  </si>
  <si>
    <t>9VSDB210300</t>
  </si>
  <si>
    <t>9FWRP4206JP</t>
  </si>
  <si>
    <t>9SWRM130000</t>
  </si>
  <si>
    <t>9FWWC2A01SA</t>
  </si>
  <si>
    <t>9SWRW140000</t>
  </si>
  <si>
    <t>9FWRP3103SA</t>
  </si>
  <si>
    <t>9FWPT420200</t>
  </si>
  <si>
    <t>9FWPB4302UK</t>
  </si>
  <si>
    <t>9FWUH440000</t>
  </si>
  <si>
    <t>9VSDB220200</t>
  </si>
  <si>
    <t>9VSIM120000</t>
  </si>
  <si>
    <t>9VAPW200000</t>
  </si>
  <si>
    <t>9FWUH3501SA</t>
  </si>
  <si>
    <t>SP_USS12FEH01</t>
  </si>
  <si>
    <t>9VAMB030000</t>
  </si>
  <si>
    <t>9VADB2001US</t>
  </si>
  <si>
    <t>SP_USA11TUB11</t>
  </si>
  <si>
    <t>9FWRS3601AE</t>
  </si>
  <si>
    <t>9VAUT1012JP</t>
  </si>
  <si>
    <t>9VSPA2302UK</t>
  </si>
  <si>
    <t>SP_USA11FIH11</t>
  </si>
  <si>
    <t>SP_USA11HEP01</t>
  </si>
  <si>
    <t>9VACB1013PH</t>
  </si>
  <si>
    <t>SP_RWTAP</t>
  </si>
  <si>
    <t>SP_AUS12DLG01</t>
  </si>
  <si>
    <t>9FWPT2C01SA</t>
  </si>
  <si>
    <t>9VSRH250500</t>
  </si>
  <si>
    <t>9VARH150300</t>
  </si>
  <si>
    <t>9FWRI2C04SA</t>
  </si>
  <si>
    <t>9FWBR050000</t>
  </si>
  <si>
    <t>9VSPT2302US</t>
  </si>
  <si>
    <t>9FWPS1G00ID</t>
  </si>
  <si>
    <t>9VSDB230000</t>
  </si>
  <si>
    <t>9SWRP140000</t>
  </si>
  <si>
    <t>9FWPT1001AU</t>
  </si>
  <si>
    <t>9FWRH0615AE</t>
  </si>
  <si>
    <t>9FWPB3503IL</t>
  </si>
  <si>
    <t>9VSDB230700</t>
  </si>
  <si>
    <t>9FWRP0504AE</t>
  </si>
  <si>
    <t>9VSMB230800</t>
  </si>
  <si>
    <t>9FWRH1G00ID</t>
  </si>
  <si>
    <t>9VSRH110100</t>
  </si>
  <si>
    <t>9VSMB220300</t>
  </si>
  <si>
    <t>9FWPB350800</t>
  </si>
  <si>
    <t>EHA用无SKU</t>
  </si>
  <si>
    <t>9FWCB350500</t>
  </si>
  <si>
    <t>9FWRH050900</t>
  </si>
  <si>
    <t>9FWUH1D0300</t>
  </si>
  <si>
    <t>9SWRH130000</t>
  </si>
  <si>
    <t>9FWRH100600</t>
  </si>
  <si>
    <t>9VSDB2301US</t>
  </si>
  <si>
    <t>9SWRP130200</t>
  </si>
  <si>
    <t>9FWPT050000</t>
  </si>
  <si>
    <t>9VSBP210000</t>
  </si>
  <si>
    <t>SP_AUS12APC01</t>
  </si>
  <si>
    <t>9FWRM0603AE</t>
  </si>
  <si>
    <t>9FWMB350700</t>
  </si>
  <si>
    <t>9VSUT230000</t>
  </si>
  <si>
    <t>SP_AUS12HABT2</t>
  </si>
  <si>
    <t>9FWPB2D0000</t>
  </si>
  <si>
    <t>9VSMB250000</t>
  </si>
  <si>
    <t>9VAPA2002UK</t>
  </si>
  <si>
    <t>9VSDB230200</t>
  </si>
  <si>
    <t>9VSPS230000</t>
  </si>
  <si>
    <t>9FWRH2C08SA</t>
  </si>
  <si>
    <t>SP_USA10BAT20</t>
  </si>
  <si>
    <t>9FWRH1D1300</t>
  </si>
  <si>
    <t>9FWCB032300</t>
  </si>
  <si>
    <t>SP_AUS12ADA02</t>
  </si>
  <si>
    <t>9VAMB200500</t>
  </si>
  <si>
    <t>9FWUH2A01SA</t>
  </si>
  <si>
    <t>9FWRM3501SA</t>
  </si>
  <si>
    <t>9FWBC1A01AU</t>
  </si>
  <si>
    <t>9VSRH250800</t>
  </si>
  <si>
    <t>9VACB111100</t>
  </si>
  <si>
    <t>9FWBP3100SA</t>
  </si>
  <si>
    <t>SP_AUS12CAB01</t>
  </si>
  <si>
    <t>9VSPT2201US</t>
  </si>
  <si>
    <t>9VSMB230400</t>
  </si>
  <si>
    <t>9FWRP2B0700</t>
  </si>
  <si>
    <t>9FWRP2D0100</t>
  </si>
  <si>
    <t>9FWIM031100</t>
  </si>
  <si>
    <t>9FWPB4301DE</t>
  </si>
  <si>
    <t>9SWRH130100</t>
  </si>
  <si>
    <t>9FWIM100400</t>
  </si>
  <si>
    <t>9VAFP1111JP</t>
  </si>
  <si>
    <t>9VAFI021200</t>
  </si>
  <si>
    <t>9VSMB1D0200</t>
  </si>
  <si>
    <t>9VAFC1011JP</t>
  </si>
  <si>
    <t>9VABR103200</t>
  </si>
  <si>
    <t>9FWRS3602AE</t>
  </si>
  <si>
    <t>9VSDB220300</t>
  </si>
  <si>
    <t>9FWWD3101SA</t>
  </si>
  <si>
    <t>9VSFI210000</t>
  </si>
  <si>
    <t>9VAPA2001US</t>
  </si>
  <si>
    <t>9CWWS200200</t>
  </si>
  <si>
    <t>9FWRH050700</t>
  </si>
  <si>
    <t>9VSRH110000</t>
  </si>
  <si>
    <t>9FWVB030000</t>
  </si>
  <si>
    <t>9FWCB050200</t>
  </si>
  <si>
    <t>9FWCB031500</t>
  </si>
  <si>
    <t>9FWPB0602IL</t>
  </si>
  <si>
    <t>9VAPS101100</t>
  </si>
  <si>
    <t>SP_USA10HCA01</t>
  </si>
  <si>
    <t>SP_USS12SDB01</t>
  </si>
  <si>
    <t>9VSUT111500</t>
  </si>
  <si>
    <t>9FWRD3501SA</t>
  </si>
  <si>
    <t>9FWWC2C01SA</t>
  </si>
  <si>
    <t>9FWMB350500</t>
  </si>
  <si>
    <t>9FWRP2D02MY</t>
  </si>
  <si>
    <t>9FWIM100300</t>
  </si>
  <si>
    <t>9VAPA0307AU</t>
  </si>
  <si>
    <t>9FWPA0701ID</t>
  </si>
  <si>
    <t>9FWPT3602AE</t>
  </si>
  <si>
    <t>9VSMB1211US</t>
  </si>
  <si>
    <t>9VSRH110600</t>
  </si>
  <si>
    <t>9VSRH110400</t>
  </si>
  <si>
    <t>SP_RWDUS</t>
  </si>
  <si>
    <t>9FWWD100200</t>
  </si>
  <si>
    <t>9VSDB230600</t>
  </si>
  <si>
    <t>9FWRO2D0000</t>
  </si>
  <si>
    <t>SP_USS11SCW01</t>
  </si>
  <si>
    <t>9FWRM3602AE</t>
  </si>
  <si>
    <t>9FWUH3602AE</t>
  </si>
  <si>
    <t>9VSMB1212US</t>
  </si>
  <si>
    <t>9FWPT2A01SA</t>
  </si>
  <si>
    <t>9FWWC0601AE</t>
  </si>
  <si>
    <t>9FWIM100500</t>
  </si>
  <si>
    <t>9FWPB350600</t>
  </si>
  <si>
    <t>SP_USS12FLC01</t>
  </si>
  <si>
    <t>9VADB200200</t>
  </si>
  <si>
    <t>9VAMB1012JP</t>
  </si>
  <si>
    <t>9FWRH2C10SA</t>
  </si>
  <si>
    <t>9FWRC050000</t>
  </si>
  <si>
    <t>9FWPT1D0400</t>
  </si>
  <si>
    <t>9FWCB031600</t>
  </si>
  <si>
    <t>9VADB200300</t>
  </si>
  <si>
    <t>9VADB1111DE</t>
  </si>
  <si>
    <t>9VAIM100000</t>
  </si>
  <si>
    <t>9FWMB350600</t>
  </si>
  <si>
    <t>SP_USS12FMT01</t>
  </si>
  <si>
    <t>9VSPT230100</t>
  </si>
  <si>
    <t>9VSPT2101US</t>
  </si>
  <si>
    <t>9FWCB032000</t>
  </si>
  <si>
    <t>9FWMB3102SA</t>
  </si>
  <si>
    <t>9VSPA2300EU</t>
  </si>
  <si>
    <t>9FWRH440100</t>
  </si>
  <si>
    <t>SP_USS12CDB01</t>
  </si>
  <si>
    <t>9VSUM230100</t>
  </si>
  <si>
    <t>9FWPB3601IL</t>
  </si>
  <si>
    <t>9FWPB2B03IL</t>
  </si>
  <si>
    <t>9FWRH0614AE</t>
  </si>
  <si>
    <t>9FWRU060000</t>
  </si>
  <si>
    <t>SP_RWCBR</t>
  </si>
  <si>
    <t>SP_AUS12BAT00</t>
  </si>
  <si>
    <t>9VAMB200300</t>
  </si>
  <si>
    <t>SP_USA11HBR01</t>
  </si>
  <si>
    <t>9FWRH1G03ID</t>
  </si>
  <si>
    <t>9VAPA1012JP</t>
  </si>
  <si>
    <t>9VSFP210000</t>
  </si>
  <si>
    <t>9FWCB050000</t>
  </si>
  <si>
    <t>9VSPT2304US</t>
  </si>
  <si>
    <t>9FWPB2B0400</t>
  </si>
  <si>
    <t>9VSBP230000</t>
  </si>
  <si>
    <t>9FWRP260200</t>
  </si>
  <si>
    <t>9VAAH101400</t>
  </si>
  <si>
    <t>SP_USA10CAB00</t>
  </si>
  <si>
    <t>SP_USA10FIH00</t>
  </si>
  <si>
    <t>SP_AUS12DLD01</t>
  </si>
  <si>
    <t>9FWRM3102SA</t>
  </si>
  <si>
    <t>9FWUH060300</t>
  </si>
  <si>
    <t>9VAMB210300</t>
  </si>
  <si>
    <t>9VAMB2001US</t>
  </si>
  <si>
    <t>9FWPT440000</t>
  </si>
  <si>
    <t>9FWRO2C01SA</t>
  </si>
  <si>
    <t>9FWMB3103SA</t>
  </si>
  <si>
    <t>9FWUH0602AE</t>
  </si>
  <si>
    <t>9FWRD440000</t>
  </si>
  <si>
    <t>9FWPB420700</t>
  </si>
  <si>
    <t>9FWRP3604AE</t>
  </si>
  <si>
    <t>9VSRH250200</t>
  </si>
  <si>
    <t>9SWCB140000</t>
  </si>
  <si>
    <t>9VAMB210100</t>
  </si>
  <si>
    <t>9VAMB1111US</t>
  </si>
  <si>
    <t>SP_USS12HEP01</t>
  </si>
  <si>
    <t>9FWRD420000</t>
  </si>
  <si>
    <t>9VSRH250600</t>
  </si>
  <si>
    <t>9VSDB230400</t>
  </si>
  <si>
    <t>9FWPB1D0300</t>
  </si>
  <si>
    <t>9FWRO2B0100</t>
  </si>
  <si>
    <t>9VA100000</t>
  </si>
  <si>
    <t>9VAPT210000</t>
  </si>
  <si>
    <t>SP_USA11DUS11</t>
  </si>
  <si>
    <t>9VSIM120100</t>
  </si>
  <si>
    <t>9FWRH1G05ID</t>
  </si>
  <si>
    <t>9FWPB3102SA</t>
  </si>
  <si>
    <t>9FWRI3601AE</t>
  </si>
  <si>
    <t>9FWRP440000</t>
  </si>
  <si>
    <t>9VSMB230200</t>
  </si>
  <si>
    <t>9VADB200400</t>
  </si>
  <si>
    <t>9FWRS0602AE</t>
  </si>
  <si>
    <t>SP_AUS12FIH01</t>
  </si>
  <si>
    <t>9FWRS0603AE</t>
  </si>
  <si>
    <t>9VSMB210300</t>
  </si>
  <si>
    <t>SP_USA10MAB02</t>
  </si>
  <si>
    <t>9VSDB210200</t>
  </si>
  <si>
    <t>9VSMB230900</t>
  </si>
  <si>
    <t>CW040100VN</t>
  </si>
  <si>
    <t>9VAPA2000EU</t>
  </si>
  <si>
    <t>9VADB032600</t>
  </si>
  <si>
    <t>9SWRP130100</t>
  </si>
  <si>
    <t>9FWWC3601AE</t>
  </si>
  <si>
    <t>9VAMB200200</t>
  </si>
  <si>
    <t>9VSPA2301US</t>
  </si>
  <si>
    <t>9VAPT200000</t>
  </si>
  <si>
    <t>9FWRP2C08AU</t>
  </si>
  <si>
    <t>9VAUE111100</t>
  </si>
  <si>
    <t>SP_AUS12BAT02</t>
  </si>
  <si>
    <t>散备件 ZB1756B-01 FB1676 滚刷组件（人字形地毯刷） _</t>
  </si>
  <si>
    <t>散（备）件 ZB1756B-01 ZB1756 UL认证适配器</t>
  </si>
  <si>
    <t>散（备）件 ZB1756B-02 FB1676 地刷组件-地毯刷（人字形）</t>
  </si>
  <si>
    <t>散（备）件 ZB1756B-02 ZB1756B UL认证双充适配器</t>
  </si>
  <si>
    <t>散备件 ZB1756B-02 FB1678 滚刷组件-地板绒毛刷 _</t>
  </si>
  <si>
    <t>散（备）件 ZB1756B-09 主体组件（不带尘桶电池和出风HEPA）</t>
  </si>
  <si>
    <t>散（备）件 ZB1756H-01 H-03 适配器</t>
  </si>
  <si>
    <t>散备件 ZB1769B-02 出风HEPA组件 _</t>
  </si>
  <si>
    <t>散（备）件 ZB1873B-01 尘桶组件</t>
  </si>
  <si>
    <t>散（备）件 ZB1873B-01 双充UL适配器组件</t>
  </si>
  <si>
    <t>散（备）件 ZB1873D-01 FB1676G地刷组件-地毯刷</t>
  </si>
  <si>
    <t>散（备）件 ZB1873W-01 主体组件_屏显(散件专用）</t>
  </si>
  <si>
    <t>散（备）件 ZB1873W-01 加长管组件</t>
  </si>
  <si>
    <t>散（备）件 CL1879B-01 适配器</t>
  </si>
  <si>
    <t>散（备）件 CL1879D-01 适配器</t>
  </si>
  <si>
    <t>散（备）件 ZB1965B-01 尘桶组件</t>
  </si>
  <si>
    <t>散（备）件 ZB1965B-01 UL轮充适配器组件</t>
  </si>
  <si>
    <t>散（备）件 ZB1965B-02 出风盖板组件（散件专用）</t>
  </si>
  <si>
    <t>散（备）件 ZB1965B-02 尘桶组件</t>
  </si>
  <si>
    <t>散（备）件 ZB1979B-01 26V/800mA UL认证适配器</t>
  </si>
  <si>
    <t>散（备）件 ZB1980F-01 适配器-美版</t>
  </si>
  <si>
    <t>散（备）件 ZB2016-02 适配器美版</t>
  </si>
  <si>
    <t>散备件 ZL2018A-01 手柄组件 _</t>
  </si>
  <si>
    <t>散备件 ZB2018A-01 尘桶组件 _</t>
  </si>
  <si>
    <t>散备件 ZL2018A-01 滚刷组件 _</t>
  </si>
  <si>
    <t>散备件 ZL2018A-01 过滤棉组件*2 _</t>
  </si>
  <si>
    <t>散备件 ZL2018A-01 充电座组件 _</t>
  </si>
  <si>
    <t>散（备）件 ZB1965D-02 手持组件</t>
  </si>
  <si>
    <t>SP;CL2533-01;地刷主控板组件</t>
  </si>
  <si>
    <t>SP;ZB2449D-01;手持主体组件（美版）</t>
  </si>
  <si>
    <t>散（备）件 ZB1873W FB1753传动组件（散件专用）</t>
  </si>
  <si>
    <t>SP;CL2533F-01;地刷主控板组件</t>
  </si>
  <si>
    <t>SP;ZB2449D-01;尘桶组件（美版）</t>
  </si>
  <si>
    <t>SP;CL2343B-02;手柄组件</t>
  </si>
  <si>
    <t>SP;CL2378D-04;动力源上盖组件</t>
  </si>
  <si>
    <t>SP;CL2426J-01;电源线（台湾版）</t>
  </si>
  <si>
    <t>SP;ZB2451D-02;地刷组件（高配）</t>
  </si>
  <si>
    <t>散备件 AA1989 手持支架组件(EHA专用)</t>
  </si>
  <si>
    <t>SP;CL2426E-03;烘干托盘组件（沙特）</t>
  </si>
  <si>
    <t>散（备）件 ZB1769B-01 出风盖组件</t>
  </si>
  <si>
    <t>SP;ZB2503C-01;手持主体组件</t>
  </si>
  <si>
    <t>散（备）件 ZB1769-02 尘桶组件</t>
  </si>
  <si>
    <t>SP;CL1879-05;黄板箱</t>
  </si>
  <si>
    <t>SP;CL2426M-01;烘干托盘组件（欧洲版）</t>
  </si>
  <si>
    <t>SP;CL2411R-01;梳齿刮水板组件（带喷水板）</t>
  </si>
  <si>
    <t>散备件 CL1879G-01 喷水板超声组件</t>
  </si>
  <si>
    <t>SP;CL2540-02;机体前盖组件</t>
  </si>
  <si>
    <t>SP;CL1879-05;S3明星展台</t>
  </si>
  <si>
    <t>SP;CL2411E-05;电池包组件</t>
  </si>
  <si>
    <t>SP;CL2376R-03;烘干托盘组件</t>
  </si>
  <si>
    <t>SP;CL2348L-02;红外脏污传感器板组件（沙特）</t>
  </si>
  <si>
    <t>SP;CL2041D-02;手柄组件（蓝色）</t>
  </si>
  <si>
    <t>SP;CL1879D-05;HEPA组件（返工1包多）</t>
  </si>
  <si>
    <t>SP;CL2458F-01;清水箱组件</t>
  </si>
  <si>
    <t>SP;CL2221C-01;电机壳组件</t>
  </si>
  <si>
    <t>SP;ZB1756O-02;底部亚克力支架A</t>
  </si>
  <si>
    <t>SP;CL2426E-03;7节托盘电源板组件 （沙特）</t>
  </si>
  <si>
    <t>散（备）件 CL1879B-01 翻新机用包材套装</t>
  </si>
  <si>
    <t>SP;CL2041B-07;机体前盖组件</t>
  </si>
  <si>
    <t>散（备）件 ZB1756B-02 FB1753F地刷组件(大颗粒带灯21.6V)</t>
  </si>
  <si>
    <t>SP;CL2343K-04;机身主控板组件（沙特）</t>
  </si>
  <si>
    <t>散备件 CL1879G-01 溶液桶组件EHA专用 _</t>
  </si>
  <si>
    <t>SP;CL1879B-12;QVC箱唛标贴</t>
  </si>
  <si>
    <t>SP;CL2458I-01;显示屏组件（含灯板）</t>
  </si>
  <si>
    <t>SP;ZB2449E-01;电池（墨蓝色）</t>
  </si>
  <si>
    <t>SP;ZB2450D-01;手持主体组件（蓝色）</t>
  </si>
  <si>
    <t>SP;CL2458B-05;电池包组件</t>
  </si>
  <si>
    <t>SP;CL2426J-01;显示屏组件</t>
  </si>
  <si>
    <t>SP;ZB2451C-01;ZB2451C手持单体组件（无尘桶/HEPA/电池包）</t>
  </si>
  <si>
    <t>散（备）件 SP0000 SP0000 售后封口标贴</t>
  </si>
  <si>
    <t>SP;ZB2503B-01;电池包组件（美版铭牌）</t>
  </si>
  <si>
    <t>SP;CL2411H-03;回收桶组件</t>
  </si>
  <si>
    <t>SP;CL2540-01;机体前盖</t>
  </si>
  <si>
    <t>SP;ZB2503C-01;尘桶组件</t>
  </si>
  <si>
    <t>SP;CL2415G-01;电源线</t>
  </si>
  <si>
    <t>散备件 CL1762U-04 彩盒 _</t>
  </si>
  <si>
    <t>SP;CL2457B-04;烘干托盘组件</t>
  </si>
  <si>
    <t>SP;CL2378G-01;适配器（俄罗斯版）</t>
  </si>
  <si>
    <t>散（备）件 ZB1873W 同步带</t>
  </si>
  <si>
    <t>SP;CL2426E-03;FB2116A地刷组件（沙特）</t>
  </si>
  <si>
    <t>SP;ZB2512-01;手持主体组件</t>
  </si>
  <si>
    <t>SP;CL2411N-01;溶液桶组件</t>
  </si>
  <si>
    <t>散（备）件 CL1762B-01 AB1888清洁刷组件</t>
  </si>
  <si>
    <t>SP;CL2343B-02;机身主控板组件(含软件)</t>
  </si>
  <si>
    <t>SP;CL2378G-01;溶液桶盖（灰色）</t>
  </si>
  <si>
    <t>SP;ZB2451D-02;手持单体组件（无尘桶、HEPA、电池包）</t>
  </si>
  <si>
    <t>散（备）件 ZB1965D-02 滤芯清洁刷白色</t>
  </si>
  <si>
    <t>SP;CL2343V-05;主电机组件（沙特）</t>
  </si>
  <si>
    <t>SP;ZB2449E-01;金属直管组件</t>
  </si>
  <si>
    <t>SP;ZB2450D-01;尘桶组件（蓝色）</t>
  </si>
  <si>
    <t>SP;CL2533N-01;清水桶组件</t>
  </si>
  <si>
    <t>散（备）件 ZB1756 主体包材</t>
  </si>
  <si>
    <t>散（备）件 CL1879G-01 液位传感器电容式</t>
  </si>
  <si>
    <t>SP;ZB1965B-10;主机铭牌(CA返工用）</t>
  </si>
  <si>
    <t>散备件 ZB1756D-01 黄板箱 _</t>
  </si>
  <si>
    <t>SP;CL2019P-05;宠物滚刷+过滤器彩盒套装</t>
  </si>
  <si>
    <t>SP;CL2343K-04;电解水组件（沙特）</t>
  </si>
  <si>
    <t>ZL2018A-01 适配器美版</t>
  </si>
  <si>
    <t>SP;CL2376R-03;WIFI小板</t>
  </si>
  <si>
    <t>SP;ZB1756O-02;底部亚克力支架B</t>
  </si>
  <si>
    <t>SP;ZB2503B-01;ZB2503B尘桶组件（无滤棉及多锥）</t>
  </si>
  <si>
    <t>散（备）件 ZB1873W-01 尘桶组件（包装方式不同）</t>
  </si>
  <si>
    <t>SP;ZB2459-01;滚刷组件</t>
  </si>
  <si>
    <t>SP;CL2540C-01;机身主控板组件</t>
  </si>
  <si>
    <t>散（备）件 ZB1873W 双充UL适配器组件</t>
  </si>
  <si>
    <t>SP;ZB2459-01;多锥组件</t>
  </si>
  <si>
    <t>SP;CL2378G-01;动力源上盖组件（灰色）</t>
  </si>
  <si>
    <t>SP;ZB2451C-01;手持主体组件（高配美版）</t>
  </si>
  <si>
    <t>SP;CL2426E-03;手持吸尘组件（沙特）</t>
  </si>
  <si>
    <t>散（备）件 ZB1979E-01 主控板组件</t>
  </si>
  <si>
    <t>SP;CL2533-01;手柄组件</t>
  </si>
  <si>
    <t>SP;ZB2451B-04;适配器（俄罗斯）</t>
  </si>
  <si>
    <t>SP;ZB2451C-02;手持主体组件（高配美版蓝橙色）</t>
  </si>
  <si>
    <t>散（备）件 CL1879G-01 水阀下盖&amp;水阀密封圈</t>
  </si>
  <si>
    <t>SP;CL2376R-03;红外脏污传感器板组件</t>
  </si>
  <si>
    <t>散（备）件 ZB1979E-01 出风HEPA盖</t>
  </si>
  <si>
    <t>SP;CL2019T-01;维修冲洗标贴</t>
  </si>
  <si>
    <t>SP;CL2458F-01;回收桶组件</t>
  </si>
  <si>
    <t>SP;ZB2451D-02;ZB2451D尘桶组件（无滤棉及多锥)</t>
  </si>
  <si>
    <t>SP;ZB2459-01;基站海帕组件</t>
  </si>
  <si>
    <t>散（备）件 ZB1965B-01 壁钉包纸卡组件</t>
  </si>
  <si>
    <t>SP;CL2426J-01;电池包组件（带铭牌）</t>
  </si>
  <si>
    <t>SP;ZB2016F-08;POP展示牌</t>
  </si>
  <si>
    <t>SP;CL2343K-04;显示屏装饰盖（沙特）</t>
  </si>
  <si>
    <t>SP;CL2019F-04;黄板箱</t>
  </si>
  <si>
    <t>SP;ZB1756O-02;展架铁艺部分</t>
  </si>
  <si>
    <t>散（备）件 ZB1756C-01/02 出风HEPA组件</t>
  </si>
  <si>
    <t>散（备）件 ZB1756B-01 彩盒封口标贴</t>
  </si>
  <si>
    <t>散（备）件 SP0000 46*30*25黄板箱</t>
  </si>
  <si>
    <t>SP;CL2376R-03;回收桶过滤器装配组件</t>
  </si>
  <si>
    <t>SP;CL2426L-01;烘干托盘组件</t>
  </si>
  <si>
    <t>散备件 ZB1756C-01 02 滤网组件（散件） _</t>
  </si>
  <si>
    <t>SP;ZB2459-01;机身组件</t>
  </si>
  <si>
    <t>散（备）件 ZB1769B-02 FB1676地刷组件-地毯刷 21.6V</t>
  </si>
  <si>
    <t>SP;CL2378G-01;回收桶组件（灰色）</t>
  </si>
  <si>
    <t>SP;CL2411N-01;刮条组件</t>
  </si>
  <si>
    <t>SP;ZB2449E-01;尘桶组件（墨蓝色）</t>
  </si>
  <si>
    <t>散（备）件 ZB1965D-02 电池灰色25P</t>
  </si>
  <si>
    <t>SP;CL2020H-04;黄板箱</t>
  </si>
  <si>
    <t>散（备）件 ZB1979E-01 主机组件</t>
  </si>
  <si>
    <t>SP;ZB2512F-01;地刷组件</t>
  </si>
  <si>
    <t>SP;CL2411F-10;手柄组件</t>
  </si>
  <si>
    <t>SP;ZB2228C-01;尘桶组件</t>
  </si>
  <si>
    <t>SP;CL2376R-03;电池包组件（泰鼎带国际铭牌AE）</t>
  </si>
  <si>
    <t>SP;CL2343K-03;烘干托盘组件（以色列）</t>
  </si>
  <si>
    <t>散备件 ZB1756H-01 返工用说明书组件</t>
  </si>
  <si>
    <t>散（备）件 ZB1769B-01 主体（除了电池，HEPA,尘桶以外部件）</t>
  </si>
  <si>
    <t>SP;CL2426E-03;机身主控板组件（沙特）</t>
  </si>
  <si>
    <t>SP;CL2019T-01;维修通用标贴</t>
  </si>
  <si>
    <t>散（备）件 ZB1979E-01 出风HEPA</t>
  </si>
  <si>
    <t>SP;CL2343K-04;回收桶组件（沙特）</t>
  </si>
  <si>
    <t>散（备）件 ZB1965D-02 电机装饰盖</t>
  </si>
  <si>
    <t>散（备）件 CL1762U-04 翻新机用包材套装</t>
  </si>
  <si>
    <t>散（备）件 ZB1756B-05 ZB1756 电池包组件（2000mAh）速安行*1+电池包铭牌*1</t>
  </si>
  <si>
    <t>散（备）件 ZB1873W FB1753软毛滚刷体</t>
  </si>
  <si>
    <t>SP;ZB1756O-02;不干胶+UPC标贴</t>
  </si>
  <si>
    <t>散（备）件 ZB1769B-01 尘桶组件(镶件B)</t>
  </si>
  <si>
    <t>散（备）件 SP0000 垃圾箱盒-透明灰</t>
  </si>
  <si>
    <t>SP;ZB2459-01;电池包组件</t>
  </si>
  <si>
    <t>SP;CL1879D-05;CL1879D-05主机铭牌</t>
  </si>
  <si>
    <t>SP;CL2348M-01;HEPA组件</t>
  </si>
  <si>
    <t>SP;CL2343P-01;电池包组件（危包）</t>
  </si>
  <si>
    <t>散（备）件 ZB1769B-01 电池包组件（带铭牌）</t>
  </si>
  <si>
    <t>SP;CL2019T-01;维修溶液标贴</t>
  </si>
  <si>
    <t>SP;CL2426E-02;机身主控板组件（智利）</t>
  </si>
  <si>
    <t>散（备）件 ZB1965D-02 主控板组件</t>
  </si>
  <si>
    <t>SP;CL2411N-01;后壳装饰盖</t>
  </si>
  <si>
    <t>散备件 CL1879-11 AB1888B清洁刷组件</t>
  </si>
  <si>
    <t>散备件 ZB1756C-02 出风盖组件 _</t>
  </si>
  <si>
    <t>SP;CL2411N-01;显示屏组件</t>
  </si>
  <si>
    <t>SP;CL2343V-02;烘干托盘组件（蒸汽以色列）</t>
  </si>
  <si>
    <t>散（备）件 ZB1756B-09 电池包组件（含装饰盖丝印）</t>
  </si>
  <si>
    <t>散（备）件 FB1676 滚刷组件（人字形地毯刷）</t>
  </si>
  <si>
    <t>散（备）件 ZB1873E-01 纸箱（日本地刷返工）</t>
  </si>
  <si>
    <t>SP;CL2343B-01;机身主控板组件（以色列）</t>
  </si>
  <si>
    <t>SP;CL1879D-05;500ml附件盒支撑蜂窝板</t>
  </si>
  <si>
    <t>散备件 ZB1756B-01 主体组件 _</t>
  </si>
  <si>
    <t>散（备）件 ZB1873W-01 EHA专用尘桶组件（包含尘桶，滤棉，网孔过滤器）</t>
  </si>
  <si>
    <t>SP;CL2019A-01;TUSA外购便携展架</t>
  </si>
  <si>
    <t>SP;ZB2451D-01;收纳座挂架充电组件</t>
  </si>
  <si>
    <t>散备件 CL2019H-01 电池包 _</t>
  </si>
  <si>
    <t>散（备）件 CL1879G-01 适配器（GMA认证澳大利亚插头 1A）</t>
  </si>
  <si>
    <t>散备件 CL2019E-01 密封圈</t>
  </si>
  <si>
    <t>散（备）件 SP0000 信号支架上盖-黑色</t>
  </si>
  <si>
    <t>散（备）件 FB1953A 滚刷支架组件</t>
  </si>
  <si>
    <t>SP;CL1879D-05;HEPA保护纸卡</t>
  </si>
  <si>
    <t>散（备）件 ZB1965D-02 尘桶组件</t>
  </si>
  <si>
    <t>散（备）件 SP0000 风叶支架-原色</t>
  </si>
  <si>
    <t>SP;CL2019F-05;包装箱Carton Box</t>
  </si>
  <si>
    <t>SP;ZB2459-01;尘桶组件</t>
  </si>
  <si>
    <t>SP;ZB2451C-02;手持单体组件（无尘桶、HEPA、电池包）</t>
  </si>
  <si>
    <t>SP;CL2426M-01;Switch S7 stretch 动力源组件</t>
  </si>
  <si>
    <t>SP;CL2458B-05;烘干托盘组件</t>
  </si>
  <si>
    <t>散（备）件 SP0000 362*112*350黄板箱</t>
  </si>
  <si>
    <t>SP;CL2540-02;耐热滚刷组件</t>
  </si>
  <si>
    <t>散（备）件 ZB1756B-02 加长管组件</t>
  </si>
  <si>
    <t>散（备）件 SP0000 初效网架-橙色</t>
  </si>
  <si>
    <t>SP;ZB2451D-01;弯折管组件（灰色）</t>
  </si>
  <si>
    <t>SP;CL2348L-02;清水箱组件（沙特）</t>
  </si>
  <si>
    <t>SP;CL2411L-01;电池包组件</t>
  </si>
  <si>
    <t>散备件 ZB1756C-01 -02 FB1759B 滚刷组件（不含地刷面盖，底座，电机） _</t>
  </si>
  <si>
    <t>散（备）件 ZB2016-02 说明书组件（返工用）</t>
  </si>
  <si>
    <t>散（备）件 ZB1965D-02 网孔过滤器</t>
  </si>
  <si>
    <t>SP;CL2458G-01;主控板组件</t>
  </si>
  <si>
    <t>SP;CL2457B-04;回收桶组件</t>
  </si>
  <si>
    <t>SP;CL2533-01;托盘充电导线组件</t>
  </si>
  <si>
    <t>SP;CL2376F-01;机体后盖上盖</t>
  </si>
  <si>
    <t>SP;ZB2451D-02;电池包组件</t>
  </si>
  <si>
    <t>SP;CL2371L-01;适配器</t>
  </si>
  <si>
    <t>SP;CL2343K-04;烘干托盘组件（英插沙特）</t>
  </si>
  <si>
    <t>SP;CL2376F-01;前后盖软胶塞</t>
  </si>
  <si>
    <t>散（备）件 ZB1769B-03 FB1676地刷组件-地毯刷 21.6V</t>
  </si>
  <si>
    <t>SP;CL2540-02;手柄组件</t>
  </si>
  <si>
    <t>散（备）件 ZB1769B 电池包组件，新打样灰色，取消闪粉灯的丝印提示，降本后2000mAh</t>
  </si>
  <si>
    <t>散（备）件 ZB1756  双充充电器包材</t>
  </si>
  <si>
    <t>SP;ZB2451D-02;尘桶组件（无滤棉及多锥)</t>
  </si>
  <si>
    <t>SP;ZB2451D-01;织物刷组件</t>
  </si>
  <si>
    <t>SP;ZB2449E-01;收纳充电组件</t>
  </si>
  <si>
    <t>SP;CL2221C-01;机身盖组件</t>
  </si>
  <si>
    <t>散（备）件 ZB1965B-02 UL轮充适配器组件</t>
  </si>
  <si>
    <t>SP;ZB2450C-01;手持主体组件（美版）</t>
  </si>
  <si>
    <t>散（备）件 ZB1769B-01/-02 折弯刷组件</t>
  </si>
  <si>
    <t>SP;ZB2228K-01;适配器英版改马来西亚</t>
  </si>
  <si>
    <t>SP;CL2458I-01;前后盖软胶塞</t>
  </si>
  <si>
    <t>SP;CL2348L-02;光电液位传感器组件（沙特）</t>
  </si>
  <si>
    <t>散（备）件 ZB1756A-05 A10过滤套装</t>
  </si>
  <si>
    <t>SP;CL2533-01;锅炉组件</t>
  </si>
  <si>
    <t>SP;CL2019F-07;回收桶上盖组件</t>
  </si>
  <si>
    <t>SP;ZB2449E-01;手持主体组件（墨蓝色）</t>
  </si>
  <si>
    <t>SP;ZB2228E-01;尘桶组件（低配）</t>
  </si>
  <si>
    <t>散（备）件 ZB1769T A10、A11滤芯清洁套装</t>
  </si>
  <si>
    <t>SP;CL2533-01;电池包组件</t>
  </si>
  <si>
    <t>SP;CL2376F-01;回收桶组件</t>
  </si>
  <si>
    <t>SP;ZB2451C-02;ZB2451C尘桶组件（无滤棉及多锥)</t>
  </si>
  <si>
    <t>SP;ZB2449E-01;多锥组件</t>
  </si>
  <si>
    <t>SP;ZB2016F-08;不干胶+UPC标贴</t>
  </si>
  <si>
    <t>散（备）件 ZB1769B-02 FB1753F滚刷组件（不含地刷面盖，底座，电机）</t>
  </si>
  <si>
    <t>散（备）件 ZB1769B 电池包组件 365-1769-3805+铭牌491-1769-0227</t>
  </si>
  <si>
    <t>散（备）件 ZB1756  进风滤棉包材</t>
  </si>
  <si>
    <t>SP;CL2343V-05;转接头组件（沙特）</t>
  </si>
  <si>
    <t>SP;ZB2449D-01;手持单体组件（无尘桶、HEPA、电池包）</t>
  </si>
  <si>
    <t>散（备）件 ZB1873W-01 进风过滤棉组件</t>
  </si>
  <si>
    <t>散（备）件 ZB1769B-02 组合刷</t>
  </si>
  <si>
    <t>SP;ZB1965B-10;透明计划标贴(CA返工用）</t>
  </si>
  <si>
    <t>散（备）件 ZB1769B-01/-02 家电刷组件</t>
  </si>
  <si>
    <t>散（备）件 ZB1769B-04 网孔过滤器包胶组件</t>
  </si>
  <si>
    <t>SP;CL2378G-01;溶液桶组件（灰色）</t>
  </si>
  <si>
    <t>散（备）件 ZB1756C-02 尘桶组件</t>
  </si>
  <si>
    <t>散（备）件 ZB1873W-01 墙壁挂架组件</t>
  </si>
  <si>
    <t>SP;ZB2459A-01;机身组件</t>
  </si>
  <si>
    <t>散（备）件 CL1879G-01 主控板组件(高配)</t>
  </si>
  <si>
    <t>散（备）件 ZB1769B-01 FB1753F地刷组件(大颗粒带灯21.6V)</t>
  </si>
  <si>
    <t>散（备）件 ZB1979E-01 尘桶组件</t>
  </si>
  <si>
    <t>SP;CL2343D-01;烘干托盘组件</t>
  </si>
  <si>
    <t>SP;CL2348M-01;动力源组件</t>
  </si>
  <si>
    <t>SP;ZB2451D-01;附件支架组件</t>
  </si>
  <si>
    <t>SP;CL1879D-05;滚刷组件（返工1包多）</t>
  </si>
  <si>
    <t>SP;CL2348M-01;CL2348M烘干托盘组件</t>
  </si>
  <si>
    <t>散（备）件 ZB1769B 电池包组件+铭牌</t>
  </si>
  <si>
    <t>SP;CL2458B-05;LED显示屏组件</t>
  </si>
  <si>
    <t>SP;CL2533-01;烘干托盘组件</t>
  </si>
  <si>
    <t>散（备）件 ZB1756D-01 ZB1756 附件组件（返工专用） 环保3类</t>
  </si>
  <si>
    <t>SP;CL2458F-01;电池包组件</t>
  </si>
  <si>
    <t>SP;CL2415G-01;回收桶组件</t>
  </si>
  <si>
    <t>SP;ZB2342N-01;电池包组件（带铭牌）</t>
  </si>
  <si>
    <t>SP;CL2411N-01;电池包组件</t>
  </si>
  <si>
    <t>SP;CL2011D-05;黄板箱</t>
  </si>
  <si>
    <t>散（备）件 ZB1769B-01/-02 水印箱</t>
  </si>
  <si>
    <t>SP;CL2533-01;清水桶组件</t>
  </si>
  <si>
    <t>SP;CL2540-02;微动开关及导线组件</t>
  </si>
  <si>
    <t>SP;CL2376S-02;转接头组件（带锁扣）</t>
  </si>
  <si>
    <t>散（备）件 ZB1873W 显示屏支架组件</t>
  </si>
  <si>
    <t>散（备）件 ZB1965D-02 SAA轮充适配器组件(EHA用)</t>
  </si>
  <si>
    <t>SP;CL2411N-01;地刷上盖组件</t>
  </si>
  <si>
    <t>SP;ZB2450C-01;尘桶组件（美版）</t>
  </si>
  <si>
    <t>SP;ZB2451D-01;手持主体组件（高配）</t>
  </si>
  <si>
    <t>SP;CL2343K-04;手柄组件（沙特）</t>
  </si>
  <si>
    <t>SP;ZB2459-01;地刷组件</t>
  </si>
  <si>
    <t>SP;CL2540-02;转接头组件+锁扣+机体下盖</t>
  </si>
  <si>
    <t>SP;CL2457B-04;转接头和机体底盖组件</t>
  </si>
  <si>
    <t>散（备）件 ZB1769B 电池包组件365-1769-3804+铭牌</t>
  </si>
  <si>
    <t>SP;CL2376R-03;回收桶组件（黑色）</t>
  </si>
  <si>
    <t>散（备）件 ZB1756A-02 ZB1756A A10尊享过滤套装</t>
  </si>
  <si>
    <t>散（备）件 ZB1873G-02 主体组件_屏显(散件专用</t>
  </si>
  <si>
    <t>SP;ZB2451C-02;尘桶组件（美版蓝橙色）</t>
  </si>
  <si>
    <t>SP;CL2343V-05;机身主控板组件（沙特）</t>
  </si>
  <si>
    <t>散（备）件 SP0000 左开关支架-黑色</t>
  </si>
  <si>
    <t>SP;CL2378G-01;刮条组件（灰色）</t>
  </si>
  <si>
    <t>SP;CL2540-02;CL2540机身主控板组件</t>
  </si>
  <si>
    <t>SP;ZB2503C-01;ZB2503C手持单体组件（无尘桶/HEPA/电池包）</t>
  </si>
  <si>
    <t>散（备）件 ZB1769B-02 FB1753F地刷组件(大颗粒带灯21.6V)</t>
  </si>
  <si>
    <t>SP;CL2371L-01;电池包组件</t>
  </si>
  <si>
    <t>SP;ZB2450D-01;电池包组件（蓝色）</t>
  </si>
  <si>
    <t>散（备）件 SP0000 高效网架包胶-橙色</t>
  </si>
  <si>
    <t>SP;CL2426E-03;电池包组件（沙特）</t>
  </si>
  <si>
    <t>散（备）件 CL1879G-01 扬声器密封组件（1W）</t>
  </si>
  <si>
    <t>散备件 ZB1769B-03 主体（除了电池，HEPA,尘桶以外部件），已加铭牌 _</t>
  </si>
  <si>
    <t>散（备）件 ZB1965B-01 进风过滤棉组件+网孔支架</t>
  </si>
  <si>
    <t>SP;CL1879G-01;液位传感器光电式</t>
  </si>
  <si>
    <t>散（备）件 ZB1756B 出风hepa组件(上下端灰色），进风过滤棉组件</t>
  </si>
  <si>
    <t>散（备）件 ZB1769B-01  网孔过滤器包胶组件</t>
  </si>
  <si>
    <t>SP;CL2371L-01;主控板组件</t>
  </si>
  <si>
    <t>散（备）件 FB1676 FB1676G传动组件</t>
  </si>
  <si>
    <t>SP;CL2343K-04;大轮组件（沙特）</t>
  </si>
  <si>
    <t>SP;CL2029F-06;主控板组件</t>
  </si>
  <si>
    <t>散（备）件 ZB1965D-02 FB1676G地刷组件（EHA用）</t>
  </si>
  <si>
    <t>散（备）件 CL1879G-01 WIFI小板</t>
  </si>
  <si>
    <t>SP;CL2328X-01;机身主控板组件</t>
  </si>
  <si>
    <t>SP;CL2343K-04;地刷电机（沙特）</t>
  </si>
  <si>
    <t>散（备）件 ZB1756  出风HEPA包材</t>
  </si>
  <si>
    <t>散（备）件 ZB1979E-01 锂电池</t>
  </si>
  <si>
    <t>散（备）件 ZB1756D-01 滤芯清洁刷组件</t>
  </si>
  <si>
    <t>散备件 AA1989 AA1989手持支架组件（双充、两块铁板） _</t>
  </si>
  <si>
    <t>SP;CL2343K-04;RGB灯板组件（沙特）</t>
  </si>
  <si>
    <t>SP;CL2426E-03;动力源组件（沙特）</t>
  </si>
  <si>
    <t>散（备）件 ZB1769B-04 主体（除了电池，HEPA,尘桶以外部件），已加铭牌</t>
  </si>
  <si>
    <t>散（备）件 ZB1873W-01 壁钉组件</t>
  </si>
  <si>
    <t>半成品 CL1879-09 回收桶组件（蓝色）</t>
  </si>
  <si>
    <t>散（备）件 CL1879D-01 翻新机用包材套装</t>
  </si>
  <si>
    <t>SP;CL2533-01;CL2533显示屏组件（国际智能款）</t>
  </si>
  <si>
    <t>散（备）件 ZB1873 蓝牙音响</t>
  </si>
  <si>
    <t>SP;CL2376G-01;适配器（澳洲）</t>
  </si>
  <si>
    <t>散（备）件 ZB1769B-01  加长管组件（加内壁管）</t>
  </si>
  <si>
    <t>散（备）件 ZB1769B-02 电池包组件（带铭牌）</t>
  </si>
  <si>
    <t>散（备）件 ZB1769B-04 加长管组件（加内壁管）</t>
  </si>
  <si>
    <t>SP;ZB2450C-01;手持单体组件（无尘桶、HEPA、电池包）</t>
  </si>
  <si>
    <t>SP;CL2348L-02;手柄组件（沙特）</t>
  </si>
  <si>
    <t>SP;ZB2449D-01;ZB2449D尘桶组件（无滤棉及多锥）</t>
  </si>
  <si>
    <t>散（备）件 ZB1756  清洁刷包材</t>
  </si>
  <si>
    <t>SP;CL2458F-01;主控板组件</t>
  </si>
  <si>
    <t>散（备）件 SP0000 右开关支架-黑色</t>
  </si>
  <si>
    <t>SP;CL2533-01;主电机组件</t>
  </si>
  <si>
    <t>SP;CL2343V-05;清水桶组件（沙特）</t>
  </si>
  <si>
    <t>SP;CL2533F-01;大轮组件</t>
  </si>
  <si>
    <t>SP;CL2348L-02;机身主控板组件（沙特）</t>
  </si>
  <si>
    <t>SP;CL2458G-01;电池包组件（带铭牌）</t>
  </si>
  <si>
    <t>SP;CL2458J-01;烘干托盘组件</t>
  </si>
  <si>
    <t>散（备）件 ZB1756  扁吸&amp;组合刷包材</t>
  </si>
  <si>
    <t>SP;CL2376F-01;手柄组件</t>
  </si>
  <si>
    <t>散（备）件 ZB1756B-01 锂电池警告标贴</t>
  </si>
  <si>
    <t>SP;ZB2450C-01;尘桶组件（无滤棉及多锥）</t>
  </si>
  <si>
    <t>散备件 ZB1873R-08 散件唛头空白标签卷芯4</t>
  </si>
  <si>
    <t>SP;ZB2503C-01;墙挂组件（含附件支架和壁钉包）</t>
  </si>
  <si>
    <t>SP;CL2426E-03;手柄组件（沙特）</t>
  </si>
  <si>
    <t>散（备）件 ZB1873W-01 ZB1669伸缩软管条码组件</t>
  </si>
  <si>
    <t>SP;ZB2228K-02;ZB2228K手持组件</t>
  </si>
  <si>
    <t>SP;ZB2503B-01;尘桶组件（美版）</t>
  </si>
  <si>
    <t>散（备）件 ZB1769B-03 加长管组件（加内壁管）</t>
  </si>
  <si>
    <t>SP;CL2457B-04;红外脏污传感器板组件</t>
  </si>
  <si>
    <t>散（备）件 ZB1756C-02 加长管组件</t>
  </si>
  <si>
    <t>SP;ZB2451G-01;适配器（英版）</t>
  </si>
  <si>
    <t>散（备）件 ZB1769B-03 网孔过滤器包胶组件</t>
  </si>
  <si>
    <t>散（备）件 ZB1769B-01 出风HEPA组件</t>
  </si>
  <si>
    <t>散（备）件 ZB1769B-02 网孔过滤器包胶组件</t>
  </si>
  <si>
    <t>散备件 ZB1756V-07 菲律宾渠道黄板箱</t>
  </si>
  <si>
    <t>散（备）件 ZB1873E-01 胶带（规格：专用透明返工胶带  长80m，宽72mm，厚55u 环保2类  用量：4m）</t>
  </si>
  <si>
    <t>散（备）件 ZB1873W FB1878人字滚刷体</t>
  </si>
  <si>
    <t>SP;CL2343K-04;电池包组件(7*4000mAh 沙特)</t>
  </si>
  <si>
    <t>散（备）件 ZB1979E-01 电机组件</t>
  </si>
  <si>
    <t>SP;ZB2459-01;基站尘桶组件</t>
  </si>
  <si>
    <t>散（备）件 ZB1965D-02 无刷电机</t>
  </si>
  <si>
    <t>散（备）件 ZB1769B-04 FB1676地刷组件-地毯刷 21.6V</t>
  </si>
  <si>
    <t>散（备）件 ZB1756  单充充电器包材</t>
  </si>
  <si>
    <t>SP;ZB1756O-02;POP展示牌</t>
  </si>
  <si>
    <t>SP;CL2343K-04;电源线（英插沙特）</t>
  </si>
  <si>
    <t>散（备）件 ZB1756  A11充电座包材</t>
  </si>
  <si>
    <t>散备件 CL1879-11 滚刷组件</t>
  </si>
  <si>
    <t>散（备）件 CL1879G-01 地刷转接头组件</t>
  </si>
  <si>
    <t>散（备）件 ZB1769B-02 出风盖组件</t>
  </si>
  <si>
    <t>SP;ZB2451C-01;电池包组件（美版铭牌）</t>
  </si>
  <si>
    <t>SP;CL2411N-01;烘干托盘组件</t>
  </si>
  <si>
    <t>SP;ZB2451D-01;尘桶组件（高配）</t>
  </si>
  <si>
    <t>SP;CL2533F-01;主控板组件</t>
  </si>
  <si>
    <t>散备件 CL2019H-01 电池包</t>
  </si>
  <si>
    <t>散（备）件 ZB1769B-02  主体（除了电池，HEPA,尘桶以外部件）</t>
  </si>
  <si>
    <t>散（备）件 FB1676 地刷软管</t>
  </si>
  <si>
    <t>SP;CL2376R-03;喷水板组件</t>
  </si>
  <si>
    <t>散（备）件 ZB1756  四件套包材</t>
  </si>
  <si>
    <t>SP;CL2426D-01;烘干托盘组件（以色列）</t>
  </si>
  <si>
    <t>SP;ZB2451C-01;ZB2451C尘桶组件（无滤棉及多锥）</t>
  </si>
  <si>
    <t>SP;CL1879S-01;主控板组件（阿拉伯）</t>
  </si>
  <si>
    <t>SP;ZB2451D-02;ZB2451D手持单体组件（无尘桶/HEPA/电池包）</t>
  </si>
  <si>
    <t>SP;CL2411N-01;梳齿刮水板组件（带喷水板）</t>
  </si>
  <si>
    <t>SP;ZB1965G-03;不干胶+UPC标贴</t>
  </si>
  <si>
    <t>SP;ZB2450C-01;ZB2450C手持单体组件（无尘桶/HEPA/电池包）</t>
  </si>
  <si>
    <t>SP;CL2426K-01;烘干托盘组件</t>
  </si>
  <si>
    <t>散（备）件 CL1879G-01 机身充电导线组件</t>
  </si>
  <si>
    <t>散（备）件 ZB1756T A10尊享过滤套装</t>
  </si>
  <si>
    <t>SP;CL2426M-02;CL2426M-02黄板箱</t>
  </si>
  <si>
    <t>SP;CL1879-01;S3水管</t>
  </si>
  <si>
    <t>SP;CL2378G-01;手柄组件（灰色）</t>
  </si>
  <si>
    <t>SP;ZB1873W-01;尘桶底盖</t>
  </si>
  <si>
    <t>散（备）件 ZB1769C 电池包组件 365-1769-3802（散件用）</t>
  </si>
  <si>
    <t>SP;CL2533-01;机体后盖</t>
  </si>
  <si>
    <t>SP;CL2019S-01;POP广告牌</t>
  </si>
  <si>
    <t>SP;ZB2451C-01;尘桶组件（美版）</t>
  </si>
  <si>
    <t>SP;CL2533N-01;机身主控板组件</t>
  </si>
  <si>
    <t>SP;CL1879-01;电池包组件（力神电池）</t>
  </si>
  <si>
    <t>SP;ZB2449E-01;地刷组件</t>
  </si>
  <si>
    <t>散（备）件 ZB1873W-01 FB1776 电动滤芯清洁器胶袋组件（包装方式不同）</t>
  </si>
  <si>
    <t>SP;CL2376R-03;有刷电机齿轮箱组件（带铭牌）</t>
  </si>
  <si>
    <t>散（备）件 ZB1965D-02 加长管组件（减重版本）</t>
  </si>
  <si>
    <t>散（备）件 ZB1873G-01 主体组件_屏显(散件专用）</t>
  </si>
  <si>
    <t>SP;CL2426M-01;吸尘组件</t>
  </si>
  <si>
    <t>SP;ZB2451D-01;收纳座支撑杆组件</t>
  </si>
  <si>
    <t>散（备）件 ZB1873W-01 FB1753 FB1753G地刷组件(大颗粒带灯21.6V，配A12)（包装方式不同）</t>
  </si>
  <si>
    <t>SP;CL2540A-01;托盘组件</t>
  </si>
  <si>
    <t>SP;ZB2459-01;手持组件</t>
  </si>
  <si>
    <t>SP;ZB2503J-01;适配器（英版）</t>
  </si>
  <si>
    <t>散（备）件 ZB1769B 电池包组件  365-1769-3806+铭牌491-1769-0227</t>
  </si>
  <si>
    <t>SP;ZB2451D-02;尘桶组件</t>
  </si>
  <si>
    <t>SP;ZB2451D-01;收纳底座组件</t>
  </si>
  <si>
    <t>SP;CL2343K-04;转接头组件（沙特）</t>
  </si>
  <si>
    <t>散（备）件 ZB1756B-01 ZB1756 电池包组件 （2000mAh）</t>
  </si>
  <si>
    <t>SP;CL2378G-01;机身装饰圈</t>
  </si>
  <si>
    <t>SP;CL1879D-05;CL1879D-05 外箱标贴</t>
  </si>
  <si>
    <t>散（备）件 ZB1873W-01 轮充适配器（包装方式不同）</t>
  </si>
  <si>
    <t>SP;ZB2503B-01;ZB2503B手持单体组件（无尘桶/HEPA/电池包）</t>
  </si>
  <si>
    <t>SP;CL2343V-05;手柄组件（沙特LCD屏）</t>
  </si>
  <si>
    <t>SP;CL2426E-03;主电机（沙特）</t>
  </si>
  <si>
    <t>SP;ZB2459-01;组合刷组件</t>
  </si>
  <si>
    <t>散备件 ZB1769G-01 黄板箱 _</t>
  </si>
  <si>
    <t>散（备）件 ZB1756A-01 A10 A11通用附件包</t>
  </si>
  <si>
    <t>SP;CL2348L-02;地刷组件（沙特FB2116A带PTC）</t>
  </si>
  <si>
    <t>散（备）件 ZB1873W-01 FB1878 地刷组件（包装方式不同）</t>
  </si>
  <si>
    <t>SP;ZB2450C-01;电池包组件（美版铭牌）</t>
  </si>
  <si>
    <t>SP;ZB2451C-01;手持单体组件（无尘桶、HEPA、电池包）</t>
  </si>
  <si>
    <t>SP;CL2343B-02;锂电池包组件（带铭牌）</t>
  </si>
  <si>
    <t>SP;CL2540-01;电源转接板组件</t>
  </si>
  <si>
    <t>散备件 CL1879I-01 iFloor 3 说明书 _</t>
  </si>
  <si>
    <t>SP;CL2458I-01;烘干托盘组件-欧版</t>
  </si>
  <si>
    <t>SP;CL2533-01;转接头组件带锁扣</t>
  </si>
  <si>
    <t>SP;CL2019T-01;维修冲洗标贴-英语</t>
  </si>
  <si>
    <t>散（备）件 ZB1769C 出风HEPA组件</t>
  </si>
  <si>
    <t>SP;ZB2228C-01;HEPA组件+过滤器支架组件</t>
  </si>
  <si>
    <t>散（备）件 SP0000 保险杠透镜</t>
  </si>
  <si>
    <t>散（备）件 ZB1769B-04 尘桶组件(镶件B)</t>
  </si>
  <si>
    <t>散（备）件 ZB1769B-02 加长管组件（加内壁管）</t>
  </si>
  <si>
    <t>SP;ZB2342N-01;ZB2342N-01手持组件</t>
  </si>
  <si>
    <t>散备件 ZB1756C-01 出风盖组件 _</t>
  </si>
  <si>
    <t>散备件 ZB1756C-01 -02 FB1851 滚刷组件（不含地刷面盖，底座，电机） _</t>
  </si>
  <si>
    <t>SP;CL2457B-04;直通式光电液位传感器组件</t>
  </si>
  <si>
    <t>SP;ZB2450C-01;ZB2450C尘桶组件（无滤棉及多锥）</t>
  </si>
  <si>
    <t>SP;CL2348L-02;回收桶组件（沙特）</t>
  </si>
  <si>
    <t>SP;ZB2449E-01;进风过滤棉组件</t>
  </si>
  <si>
    <t>散（备）件 ZB1769C 电池包组件  365-1769-3801（散件用）</t>
  </si>
  <si>
    <t>散（备）件 ZB1756B-01  尘桶组件 （不含滤网组件及进风滤棉组件）</t>
  </si>
  <si>
    <t>SP;ZB2503B-01;适配器（美版）</t>
  </si>
  <si>
    <t>SP;CL2321B-01;地毯预处理液 500ml 单瓶</t>
  </si>
  <si>
    <t>SP;CL1879B-01;螺丝 PT3.0*10 黑色</t>
  </si>
  <si>
    <t>SP;ZB1965G-03;POP展示牌</t>
  </si>
  <si>
    <t>SP;CL1879D-05;胶袋W125L350</t>
  </si>
  <si>
    <t>SP;CL1879-01;包装箱Carton Box</t>
  </si>
  <si>
    <t>散（备）件 CL1879-01 翻新机用包材套装</t>
  </si>
  <si>
    <t>散（备）件 ZB1769B-02 尘桶组件(镶件B)</t>
  </si>
  <si>
    <t>散（备）件 ZB1769B-01/-02 ZB1769B 进风滤棉组件</t>
  </si>
  <si>
    <t>散（备）件 SP0000 风叶支架减震垫圈-黑色</t>
  </si>
  <si>
    <t>SP;CL2376T-02;烘干托盘组件 以色列版</t>
  </si>
  <si>
    <t>散（备）件 ZB1756B-01 ZB1756B 充电座组件</t>
  </si>
  <si>
    <t>散（备）件 ZB1756 尘桶组件包材</t>
  </si>
  <si>
    <t>散（备）件 ZB1756B-01 出风板组件（航天蓝）</t>
  </si>
  <si>
    <t>散（备）件 ZB1873W-01 AA1886家电刷</t>
  </si>
  <si>
    <t>SP;ZB1965M-01;金属直管组件</t>
  </si>
  <si>
    <t>散（备）件 ZB1769B-01 FB1676地刷组件-地毯刷 21.6V</t>
  </si>
  <si>
    <t>SP;CL2426E-03;显示屏组件（沙特）</t>
  </si>
  <si>
    <t>散（备）件 ZB1965D-02 显示屏保护板（带静电膜）</t>
  </si>
  <si>
    <t>SP;CL2343K-04;清水桶组件（沙特）</t>
  </si>
  <si>
    <t>SP;CL2426J-01;手持吸尘组件</t>
  </si>
  <si>
    <t>SP;CL2540B-01;机身主控板组件</t>
  </si>
  <si>
    <t>SP;CL2019T-01;维修通用标贴-英语</t>
  </si>
  <si>
    <t>SP;ZB2228I-01;适配器澳版</t>
  </si>
  <si>
    <t>SP;CL2453E-01;适配器</t>
  </si>
  <si>
    <t>SP;CL2457B-04;电池包组件（带铭牌，有风扇）</t>
  </si>
  <si>
    <t>散（备）件 ZB1873D-01  主体组件_无屏（散件）</t>
  </si>
  <si>
    <t>SP;ZB1965B-10;覆盖标贴(CA返工用）</t>
  </si>
  <si>
    <t>SP;ZB1965B-10;吊卡(CA返工用）</t>
  </si>
  <si>
    <t>散（备）件 ZB1756D-01 尘桶组件+标贴+过滤棉</t>
  </si>
  <si>
    <t>SP;CL2019H-01;回收桶组件</t>
  </si>
  <si>
    <t>SP;ZB2451C-02;尘桶组件（无滤棉及多锥)</t>
  </si>
  <si>
    <t>SP;CL2540-01;发热丝组件-欧版</t>
  </si>
  <si>
    <t>散（备）件 ZB1769B-01/-02 ZB1769B 长扁吸组件</t>
  </si>
  <si>
    <t>散（备）件 SP0000 信号支架下盖-黑色</t>
  </si>
  <si>
    <t>散（备）件 ZB1965B-02 壁钉包纸卡组件</t>
  </si>
  <si>
    <t>SP;CL2457B-04;有刷电机齿轮箱组件</t>
  </si>
  <si>
    <t>SP;CL2457B-04;手柄组件</t>
  </si>
  <si>
    <t>散（备）件 ZB1961B-01 机体组件</t>
  </si>
  <si>
    <t>散（备）件 ZB1873W-01 HEPA盖</t>
  </si>
  <si>
    <t>散（备）件 SP0000 中间盖-咖啡色丝印银色logo</t>
  </si>
  <si>
    <t>SP;CL2343V-05;电池包组件(7*6250mAh)（沙特）</t>
  </si>
  <si>
    <t>SP;CL2376R-03;清水箱组件</t>
  </si>
  <si>
    <t>SP;CL2019T-01;维修溶液标贴-英语</t>
  </si>
  <si>
    <t>SP;CL2426J-01;托盘组件</t>
  </si>
  <si>
    <t>散（备）件 ZB1873W-01 伸缩扁吸组件</t>
  </si>
  <si>
    <t>SP;ZB2503C-01;尘桶组件（不含滤棉及多锥）</t>
  </si>
  <si>
    <t>散（备）件 ZB1756  地毯刷包材</t>
  </si>
  <si>
    <t>散（备）件 ZB1756C-02 主体组件</t>
  </si>
  <si>
    <t>SP;CL2343K-04;机身前盖(银色)(沙特)</t>
  </si>
  <si>
    <t>散备件 CL-1879G-01 充电维修套装</t>
  </si>
  <si>
    <t>SP;CL2378G-01;电池包组件</t>
  </si>
  <si>
    <t>散（备）件 CL1879E-01 翻新机用包材套装</t>
  </si>
  <si>
    <t>SP;ZB2503B-01;尘桶组件（无滤棉及多锥）</t>
  </si>
  <si>
    <t>散（备）件 ZB1769-01 尘桶组件</t>
  </si>
  <si>
    <t>散备件 ZB1756H-01 返工用标贴组合</t>
  </si>
  <si>
    <t>SP;CL2426J-01;动力源组件</t>
  </si>
  <si>
    <t>散（备）件 ZB1873W-01 转折管胶袋组件</t>
  </si>
  <si>
    <t>散（备）件 ZB1769B-01/-02  充电座组件</t>
  </si>
  <si>
    <t>SP;ZB2451D-01;电池包组件（灰色）</t>
  </si>
  <si>
    <t>SP;ZB2449D-01;电池包组件（美版铭牌）</t>
  </si>
  <si>
    <t>SP;CL1879D-05;500ml溶液瓶滚刷附件盒</t>
  </si>
  <si>
    <t>散（备）件 ZB1769B-04 FB1753F地刷组件(大颗粒带灯21.6V)</t>
  </si>
  <si>
    <t>SP;CL2348L-02;动力源组件（沙特）</t>
  </si>
  <si>
    <t>散（备）件 FB1676G FB1676G释放按钮+弹簧组件</t>
  </si>
  <si>
    <t>散（备）件 ZB1965D-02 墙壁挂架组件</t>
  </si>
  <si>
    <t>SP;ZB2451D-01;适配器（欧版）</t>
  </si>
  <si>
    <t>SP;CL2376F-01;转接头组件（带锁扣）</t>
  </si>
  <si>
    <t>散（备）件 ZB1873W-01 扁吸组合刷纸卡组件</t>
  </si>
  <si>
    <t>散（备）件 FB1753  后轮组件（轴套版）</t>
  </si>
  <si>
    <t>SP;ZB2451D-02;弯折管组件(蓝橙色）</t>
  </si>
  <si>
    <t>SP;CL2457B-03;烘干托盘组件（以色列版）</t>
  </si>
  <si>
    <t>SP;CL2343B-01;烘干托盘组件（以色列）</t>
  </si>
  <si>
    <t>SP;CL2376R-03;转接头组件（带锁扣）</t>
  </si>
  <si>
    <t>SP;CL2376R-3;蠕动泵组件</t>
  </si>
  <si>
    <t>散（备）件 ZB1873E-01 地刷组件（日本地刷返工）</t>
  </si>
  <si>
    <t>散（备）件 ZB1873W ZB1873 电池包组件</t>
  </si>
  <si>
    <t>SP;ZB2503B-01;手持单体组件（无尘桶、HEPA、电池包）</t>
  </si>
  <si>
    <t>散（备）件 ZB1769B-01 FB1753F滚刷组件（不含地刷面盖，底座，电机）</t>
  </si>
  <si>
    <t>SP;CL2411N-01;地刷底盖组件</t>
  </si>
  <si>
    <t>散（备）件 ZB1756C-02 双充适配器</t>
  </si>
  <si>
    <t>SP;ZB2449E-01;HEPA组件</t>
  </si>
  <si>
    <t>散备件 CL1879B-01 S3系列外购包装箱</t>
  </si>
  <si>
    <t>SP;ZB2451C-02;电池包组件（美版铭牌）</t>
  </si>
  <si>
    <t>SP;CL2343B-02;托盘组件</t>
  </si>
  <si>
    <t>SP;ZB2451D-01;地刷组件（高配黑色）</t>
  </si>
  <si>
    <t>散（备）件 ZB1756 电池包包材</t>
  </si>
  <si>
    <t>SP;CL2325C-01;CL2325C主控板组件</t>
  </si>
  <si>
    <t>SP;ZB1756W-08;ZB1756W过滤棉HEPA 套装</t>
  </si>
  <si>
    <t>散（备）件 ZB1756C-01 尘桶组件</t>
  </si>
  <si>
    <t>散（备）件 ZB1756B-01 黄板水印箱</t>
  </si>
  <si>
    <t>散（备）件 ZB1756B-01  滤网组件（散件）</t>
  </si>
  <si>
    <t>散（备）件 ZB1873W FB1878传动组件（散件专用）</t>
  </si>
  <si>
    <t>SP;CL2348L-02;有刷电机齿轮箱组件（沙特）</t>
  </si>
  <si>
    <t>SP;CL2376S-02;手柄组件（白色）</t>
  </si>
  <si>
    <t>散（备）件 ZB1756  出风盖包材</t>
  </si>
  <si>
    <t>散（备）件 ZB1756  电动刷包材</t>
  </si>
  <si>
    <t>SP;ZB2512-01;ZB2512手持单体组件（无尘桶/HEPA/电池包）</t>
  </si>
  <si>
    <t>SP;ZB2503B-01;手持主体组件（美版）</t>
  </si>
  <si>
    <t>SP;CL2376F-01;电池包组件（带铭牌）</t>
  </si>
  <si>
    <t>散（备）件 ZB1965D-02 出风HEPA组件</t>
  </si>
  <si>
    <t>SP;CL2343K-04;发热丝组件（沙特）</t>
  </si>
  <si>
    <t>SP;CL2348L-02;手持吸尘组件（沙特）</t>
  </si>
  <si>
    <t>SP;CL2376R-03;手柄组件</t>
  </si>
  <si>
    <t>SP;CL2376F-01;显示屏罩组件</t>
  </si>
  <si>
    <t>SP;CL2458F-01;烘干托盘组件</t>
  </si>
  <si>
    <t>SP;CL2457B-04;主控板组件（带软件）（亚太）（沙特）</t>
  </si>
  <si>
    <t>SP;ZB2459-01;机头组件</t>
  </si>
  <si>
    <t>SP;CL2533F-01;CL2533-01 黄板箱</t>
  </si>
  <si>
    <t>散（备）件 ZB1769 地刷外盒</t>
  </si>
  <si>
    <t>SP;ZB2512-01;手持单体组件（无尘桶、HEPA、电池包）</t>
  </si>
  <si>
    <t>散（备）件 ZB1769D 机体组件（售后部件统一颜色灰色）</t>
  </si>
  <si>
    <t>散（备）件 ZB1873W-01 出风HEPA组件</t>
  </si>
  <si>
    <t>SP;CL2458G-01;LED显示屏组件</t>
  </si>
  <si>
    <t>SP;ZB2459-01;金属管组件</t>
  </si>
  <si>
    <t>SP;ZB2451C-01;尘桶组件（无滤棉及多锥）</t>
  </si>
  <si>
    <t>SP;CL2378D-04;CL2378D-04 托盘组件</t>
  </si>
  <si>
    <t>SP;CL2343B-02;发热丝组件</t>
  </si>
  <si>
    <t>散备件 ZB1756Y-02 主机金色</t>
  </si>
  <si>
    <t>SP;ZB2512F-01;电池包（带铭牌）</t>
  </si>
  <si>
    <t>散（备）件 ZB1769B-03 尘桶组件(镶件B)</t>
  </si>
  <si>
    <t>散（备）件 SP0000 面壳-咖啡色</t>
  </si>
  <si>
    <t>散备件 ZB1873R-08 散件唛头空白标签卷芯8.5</t>
  </si>
  <si>
    <t>SP;CL2411N-01;转轴压板</t>
  </si>
  <si>
    <t>SP;CL2348L-02;烘干托盘组件（沙特）</t>
  </si>
  <si>
    <t>SP;CL2457B-04;机身充电导线</t>
  </si>
  <si>
    <t>SP;CL2376F-01;主控板组件</t>
  </si>
  <si>
    <t>SP;ZB2451D-02;手持主体组件（高配蓝橙色）</t>
  </si>
  <si>
    <t>散（备）件 ZB1756  加长管包材</t>
  </si>
  <si>
    <t>散（备）件 ZB1769B-01 组合刷</t>
  </si>
  <si>
    <t>SP;ZB2503C-01;ZB2503C尘桶组件（不含滤棉及多锥）</t>
  </si>
  <si>
    <t>散（备）件 ZB1769B-03/04 ZB1769B 充电座组件</t>
  </si>
  <si>
    <t>SP;CL2376R-03;回收桶信号检测组件（黑色适配蓝色）</t>
  </si>
  <si>
    <t>散（备）件 ZB1873W-01 网孔过滤器包胶组件（包装方式不同）</t>
  </si>
  <si>
    <t>SP;CL2376R-03;直通式光电液位传感器组件</t>
  </si>
  <si>
    <t>SP;ZB2449D-01;ZB2449D手持单体组件（无尘桶/HEPA/电池包）</t>
  </si>
  <si>
    <t>散（备）件 ZB1756B-02 主体组件</t>
  </si>
  <si>
    <t>SP;ZB2449D-01;尘桶组件（无滤棉及多锥）</t>
  </si>
  <si>
    <t>SP;ZB2451C-02;ZB2451C手持单体组件（无尘桶/HEPA/电池包）</t>
  </si>
  <si>
    <t>AA2361A-01;二合一地毯清洗机与7节电芯动力源适配 国际版;CW040100VN</t>
  </si>
  <si>
    <t>SP;ZB2503C-01;适配器（欧版）</t>
  </si>
  <si>
    <t>SP;ZB2228D-01;尘桶组件（高配）</t>
  </si>
  <si>
    <t>SP;CL2533-01;机身主控板组件</t>
  </si>
  <si>
    <t>SP;CL2457B-04;溶液桶组件(普通版)</t>
  </si>
  <si>
    <t>SP;ZB2503C-01;手持单体组件（不含HEPA/尘桶/电池）</t>
  </si>
  <si>
    <t>SP;ZB2451C-01;适配器（美版）</t>
  </si>
  <si>
    <t>散（备）件 ZB1756  地板刷包材</t>
  </si>
  <si>
    <t>SP;ZB2503C-01;电池包组件（黑色）</t>
  </si>
  <si>
    <t>散（备）件 SP0000  网袋</t>
  </si>
  <si>
    <t>SP;CL2343D-01;机身主控板组件</t>
  </si>
  <si>
    <t>散（备）件 SP0000 垃圾箱提手-橙色</t>
  </si>
  <si>
    <t>散（备）件 ZB1769B-01/-02 伸缩软管组件</t>
  </si>
  <si>
    <t>散（备）件 ZB1873W-01 电池包组件2500mAH（包装方式不同）</t>
  </si>
  <si>
    <t>Carpet brush roller</t>
  </si>
  <si>
    <t>DUAL ADAPTOR</t>
  </si>
  <si>
    <t>HARD FLOOR BRUSH ROLLER</t>
  </si>
  <si>
    <t>[EHA]Handvac Assy Tineco S11 Without Battery Dustbin Filter Pure One</t>
  </si>
  <si>
    <t>[EHA]Agitator drive assembly for soft-roller power brush</t>
  </si>
  <si>
    <t>Floor Stand （Charging Stand）</t>
  </si>
  <si>
    <t>[EHA]Clean Water Tank Tineco S3 Floor One</t>
  </si>
  <si>
    <t>gift box</t>
  </si>
  <si>
    <t>[EHA]Tooth belt for soft roller power brush</t>
  </si>
  <si>
    <t>[EHA]Filter Clean Tool Tineco S11 Pure One</t>
  </si>
  <si>
    <t>sensor</t>
  </si>
  <si>
    <t>Brown box</t>
  </si>
  <si>
    <t>[EHA]Dustbin</t>
  </si>
  <si>
    <t>[EHA]Main PCB assembly</t>
  </si>
  <si>
    <t>[EHA]CWT Outlet &amp; Seal Set Set S3</t>
  </si>
  <si>
    <t>[EHA]Exhuast filter cover</t>
  </si>
  <si>
    <t>[EHA]Hand Assembly without dust bin, exhaust filter and exhuast filte cover</t>
  </si>
  <si>
    <t>[EHA]Exhaust filter</t>
  </si>
  <si>
    <t>[EHA]Screen Cover Tineco S11 Pure One</t>
  </si>
  <si>
    <t>[EHA]Agitator for soft roller power brush</t>
  </si>
  <si>
    <t>[EHA]Main PCB Tineco S11 Pure One</t>
  </si>
  <si>
    <t>Hepa cover</t>
  </si>
  <si>
    <t>[EHA]Agitator PH Tineco S11 Pure One</t>
  </si>
  <si>
    <t>carton</t>
  </si>
  <si>
    <t>Dustbin+Filter holder+Pre-filter</t>
  </si>
  <si>
    <t>[EHA]Adaptor Tineco S3 Floor One</t>
  </si>
  <si>
    <t>[EHA]Agitator Mini P/Head Tineco S11 Pure One</t>
  </si>
  <si>
    <t>[EHA]Dustbin Tineco S11 Pure One Without Filter</t>
  </si>
  <si>
    <t>Flexible Multi-Angle Tube</t>
  </si>
  <si>
    <t>[EHA]Dust Separator Tineco S11 Pure One</t>
  </si>
  <si>
    <t>Soft Dusting Brush</t>
  </si>
  <si>
    <t>Brush roller</t>
  </si>
  <si>
    <t>[EHA]Filter</t>
  </si>
  <si>
    <t>[EHA]Wall-mounted dock</t>
  </si>
  <si>
    <t>[EHA]Main PCB Assy Tineco S3 Floor One</t>
  </si>
  <si>
    <t>[EHA]Dust bin assembly</t>
  </si>
  <si>
    <t>Charger Accessory Holder</t>
  </si>
  <si>
    <t>accessory</t>
  </si>
  <si>
    <t>[EHA]Display PCB</t>
  </si>
  <si>
    <t>[EHA]Adaptor Tineco S11 Pure One</t>
  </si>
  <si>
    <t>[EHA]Speaker Assy Tineco S3 Floor One</t>
  </si>
  <si>
    <t>[EHA]PH Motor Assy Tineco S11 Pure One</t>
  </si>
  <si>
    <t>[EHA]Power Head Tineco S11 Pure One</t>
  </si>
  <si>
    <t>[EHA]Wifi Assy Tineco S3 Floor One</t>
  </si>
  <si>
    <t>[EHA]Battery assembly (Service part only)</t>
  </si>
  <si>
    <t>charging stand</t>
  </si>
  <si>
    <t>[EHA]Screw assembly for wall-mounted dock</t>
  </si>
  <si>
    <t>[EHA]Flexible extension hose</t>
  </si>
  <si>
    <t>tape</t>
  </si>
  <si>
    <t>[EHA]Agitator for Direct-drive LED multi-tasker power brush</t>
  </si>
  <si>
    <t>[EHA]Main Motor assembly</t>
  </si>
  <si>
    <t>[EHA]Brushless Motor Tineco S11 Pure One</t>
  </si>
  <si>
    <t>[EHA]Soft Tube Assy Tineco S3 Floor One</t>
  </si>
  <si>
    <t>[EHA]Soft Tube Tineco S11 Pure One</t>
  </si>
  <si>
    <t>[EHA]Wire</t>
  </si>
  <si>
    <t>[EHA]Automatic pre-filter cleaning tool</t>
  </si>
  <si>
    <t>[EHA]Rod Assy Tineco S11 Pure One</t>
  </si>
  <si>
    <t>[EHA]Hard floor brush</t>
  </si>
  <si>
    <t>[EHA]Adapter</t>
  </si>
  <si>
    <t>[EHA]carpet brush</t>
  </si>
  <si>
    <t>iFloor 3 Manual</t>
  </si>
  <si>
    <t>Hard floor brush roller</t>
  </si>
  <si>
    <t>500mL Pre-treatment Solution*1</t>
  </si>
  <si>
    <t>[EHA]Soft dusting brush</t>
  </si>
  <si>
    <t>[EHA]Touch Screen Tineco S11 Pure One</t>
  </si>
  <si>
    <t>[EHA]HEPA Cover</t>
  </si>
  <si>
    <t>[EHA]Flexible long crevice tool</t>
  </si>
  <si>
    <t>[EHA]Flexible multi-angle tube</t>
  </si>
  <si>
    <t>[EHA]PH Clip Tineco S11 Pure One</t>
  </si>
  <si>
    <t>[EHA]Charging Base Tineco S11 Pure One</t>
  </si>
  <si>
    <t>[EHA]Crevice &amp; 2-In-1 Dusting Brush</t>
  </si>
  <si>
    <t>[EHA]Wheel PH Tineco S11 Pure One</t>
  </si>
  <si>
    <t>Dual adaptor</t>
  </si>
  <si>
    <t>Filter &amp; HEPA Assembly</t>
  </si>
  <si>
    <t>CARTON BOX</t>
  </si>
  <si>
    <t>[EHA]Agitator drive assembly for Direct-drive LED multi-tasker power brush</t>
  </si>
  <si>
    <t>[EHA]Exhaust Assy Tineco S11 Pure One</t>
  </si>
  <si>
    <t>[EHA]HEPA</t>
  </si>
  <si>
    <t>[EHA]Filter holder</t>
  </si>
  <si>
    <t>spot kit</t>
  </si>
  <si>
    <t>[EHA]Battery</t>
  </si>
  <si>
    <t>2*Hepa Assy&amp;2*Brush Roller for stretch series</t>
  </si>
  <si>
    <t>HEPA Assy+Brush Roller</t>
  </si>
  <si>
    <t>wire</t>
  </si>
  <si>
    <t>Repair Wheal</t>
  </si>
  <si>
    <t>Hand ASSY KIT for Floor One S5 Combo &amp; Slim</t>
  </si>
  <si>
    <t>MULTI-TASKER KIT FOR S5 SLIM</t>
  </si>
  <si>
    <t>iFloor 3 Adaptor-Korea</t>
  </si>
  <si>
    <t>[EHA]Power brush release button + spring</t>
  </si>
  <si>
    <t>Battery（2500mAh）</t>
  </si>
  <si>
    <t>FB1753 Hard Floor Brush</t>
  </si>
  <si>
    <t>2*Filter &amp; 1* HEPA</t>
  </si>
  <si>
    <t>Diffuser</t>
  </si>
  <si>
    <t>2*Hepa Assy&amp;2*Brush Roller 3 Series</t>
  </si>
  <si>
    <t>Flexible long crevice tool</t>
  </si>
  <si>
    <t>Pet Grooming and Shedding KIT</t>
  </si>
  <si>
    <t>Pre-Filter Assy</t>
  </si>
  <si>
    <t>Removable Crumb Tray</t>
  </si>
  <si>
    <t>Storage Bags</t>
  </si>
  <si>
    <t> iCarpet  carton box</t>
  </si>
  <si>
    <t>FW440300DE</t>
  </si>
  <si>
    <t>FW431100DE</t>
  </si>
  <si>
    <t>SW14090EUS</t>
  </si>
  <si>
    <t>FW1I2300AU</t>
  </si>
  <si>
    <t>FW351800DE</t>
  </si>
  <si>
    <t>FW2D0400US</t>
  </si>
  <si>
    <t>FW2D0100DE</t>
  </si>
  <si>
    <t>FW441000VN</t>
  </si>
  <si>
    <t>FW430600UK</t>
  </si>
  <si>
    <t>VA201100DE</t>
  </si>
  <si>
    <t>FW2D0200DE</t>
  </si>
  <si>
    <t>FW1D2100US</t>
  </si>
  <si>
    <t>FW423100TW</t>
  </si>
  <si>
    <t>FW061700AU</t>
  </si>
  <si>
    <t>FW2A1500AE</t>
  </si>
  <si>
    <t>FW061900US</t>
  </si>
  <si>
    <t>FW422900JP</t>
  </si>
  <si>
    <t>FW413300KR</t>
  </si>
  <si>
    <t>FW311900JP</t>
  </si>
  <si>
    <t>FW440800UK</t>
  </si>
  <si>
    <t>VA200100US</t>
  </si>
  <si>
    <t>FW352100AU</t>
  </si>
  <si>
    <t>FW430400DE</t>
  </si>
  <si>
    <t>FW352200AE</t>
  </si>
  <si>
    <t>SW130200DE</t>
  </si>
  <si>
    <t>FW070800KR</t>
  </si>
  <si>
    <t>VA200500DE</t>
  </si>
  <si>
    <t>FW440600AU</t>
  </si>
  <si>
    <t>FW440400DE</t>
  </si>
  <si>
    <t>SW130100DE</t>
  </si>
  <si>
    <t>VA200700UK</t>
  </si>
  <si>
    <t>FW133100KR</t>
  </si>
  <si>
    <t>VS231300US</t>
  </si>
  <si>
    <t>FW2C1000AU</t>
  </si>
  <si>
    <t>FW351900DE</t>
  </si>
  <si>
    <t>FW413400DE</t>
  </si>
  <si>
    <t>FW071000AU</t>
  </si>
  <si>
    <t>FW061800UK</t>
  </si>
  <si>
    <t>VA210100DE</t>
  </si>
  <si>
    <t>FW062000DE</t>
  </si>
  <si>
    <t>FW430800VN</t>
  </si>
  <si>
    <t>FW441100DE</t>
  </si>
  <si>
    <t>CL2376H-01</t>
  </si>
  <si>
    <t>Floor one i6 stretch complete</t>
  </si>
  <si>
    <t>CL2458I-03</t>
  </si>
  <si>
    <t>Floor one S7 stretch steam</t>
  </si>
  <si>
    <t>CL2533F-01</t>
  </si>
  <si>
    <t>iFloor U5 Stretch</t>
  </si>
  <si>
    <t>CL2411V-01</t>
  </si>
  <si>
    <t>FLOOR ONE SWITCH S7 STRETCH PREMIUM</t>
  </si>
  <si>
    <t>CL2426M-01</t>
  </si>
  <si>
    <t>Floor One S7 Artist</t>
  </si>
  <si>
    <t>CL2540A-01</t>
  </si>
  <si>
    <t>CL2540-01</t>
  </si>
  <si>
    <t>FLOOR ONE i5 STRETCH PLUS</t>
  </si>
  <si>
    <t>CL2376K-01</t>
  </si>
  <si>
    <t>CL2458J-01</t>
  </si>
  <si>
    <t>PURE ONE S30</t>
  </si>
  <si>
    <t>ZB2503K-01</t>
  </si>
  <si>
    <t>Floor One S7 Artist Premium</t>
  </si>
  <si>
    <t>CL2540-02</t>
  </si>
  <si>
    <t>CL2378D-04</t>
  </si>
  <si>
    <t>CL2458B-05</t>
  </si>
  <si>
    <t>Floor One S6 Stretch Ultra</t>
  </si>
  <si>
    <t>CL2376S-02</t>
  </si>
  <si>
    <t>CL2343V-05</t>
  </si>
  <si>
    <t>FloorWasher Home Kit（7 Series）</t>
  </si>
  <si>
    <t>CL2376E-02</t>
  </si>
  <si>
    <t>CL2458F-01</t>
  </si>
  <si>
    <t>CL2458G-01</t>
  </si>
  <si>
    <t>CL2348M-01</t>
  </si>
  <si>
    <t>CL2376Z-01</t>
  </si>
  <si>
    <t>ZB2503B-01</t>
  </si>
  <si>
    <t>CL2426L-01</t>
  </si>
  <si>
    <t>Floor One i6 Stretch Plus</t>
  </si>
  <si>
    <t>CL2458I-02</t>
  </si>
  <si>
    <t>CL2426E-03</t>
  </si>
  <si>
    <t>Floor one S7 stretch steam plus</t>
  </si>
  <si>
    <t>CL2533-02</t>
  </si>
  <si>
    <t>ifloor 5 breeze complete</t>
  </si>
  <si>
    <t>CL2453C-01</t>
  </si>
  <si>
    <t>ZB2503C-01</t>
  </si>
  <si>
    <t>CL2376G-01</t>
  </si>
  <si>
    <t>CL2376H-02</t>
  </si>
  <si>
    <t>CL2533-01</t>
  </si>
  <si>
    <t>ZB2503J-01</t>
  </si>
  <si>
    <t>Floor One S5 plus</t>
  </si>
  <si>
    <t>CL2371L-01</t>
  </si>
  <si>
    <t>ZB2451C-02</t>
  </si>
  <si>
    <t>CL2426M-02</t>
  </si>
  <si>
    <t>Floor one S6 Stretch Lite complete</t>
  </si>
  <si>
    <t>CL2328T-03</t>
  </si>
  <si>
    <t>CL2343B-02</t>
  </si>
  <si>
    <t>Floor One S7 STRETCH ultra</t>
  </si>
  <si>
    <t>CL2376P-03</t>
  </si>
  <si>
    <t>PURE ONE S30 Pro</t>
  </si>
  <si>
    <t>ZB2512-01</t>
  </si>
  <si>
    <t>Floor one S7 stretch complete</t>
  </si>
  <si>
    <t>CL2376P-04</t>
  </si>
  <si>
    <t>CL2458K-01</t>
  </si>
  <si>
    <t>Floor one i5 stretch complete</t>
  </si>
  <si>
    <t>CL2376H-03</t>
  </si>
  <si>
    <t>FR,DE,ES,IT,CL,BE,NL,SE,PL</t>
  </si>
  <si>
    <t>FR</t>
  </si>
  <si>
    <t>FR,ES,IT,NL,PL,LT</t>
  </si>
  <si>
    <t>IT,ES,FR,DE,PL,SE,NL,BE</t>
  </si>
  <si>
    <t>VN,ID</t>
  </si>
  <si>
    <t>PL</t>
  </si>
  <si>
    <t>IQ</t>
  </si>
  <si>
    <t>FR,IT,DE,PL,ES,CL,RO,GR</t>
  </si>
  <si>
    <t>DE,FR,IT,PL</t>
  </si>
  <si>
    <t>DE,FR,IT,ES,SE,PL,NL,BE</t>
  </si>
  <si>
    <t>FR,ES,IT,NL,RO,DK,CZ,LT,GR,TR,MA</t>
  </si>
  <si>
    <t>IT,FR,DE,ES,PL,SE,NL,BE</t>
  </si>
  <si>
    <t>VN,TH</t>
  </si>
  <si>
    <t>LIGHT GREY</t>
  </si>
  <si>
    <t>Black&amp;White</t>
  </si>
  <si>
    <t>白&amp;黒</t>
  </si>
  <si>
    <t>ORANGE &amp; BLUE</t>
  </si>
  <si>
    <t>109-23760801</t>
  </si>
  <si>
    <t>109-24580903</t>
  </si>
  <si>
    <t>109-25330601</t>
  </si>
  <si>
    <t>109-24112201</t>
  </si>
  <si>
    <t>109-24261301</t>
  </si>
  <si>
    <t>109-25400101</t>
  </si>
  <si>
    <t>109-25400001</t>
  </si>
  <si>
    <t>109-23761101</t>
  </si>
  <si>
    <t>109-24581001</t>
  </si>
  <si>
    <t>107-25031101</t>
  </si>
  <si>
    <t>109-25400002</t>
  </si>
  <si>
    <t>109-23780404</t>
  </si>
  <si>
    <t>109-24580205</t>
  </si>
  <si>
    <t>109-23761902</t>
  </si>
  <si>
    <t>109-23432205</t>
  </si>
  <si>
    <t>109-23760502</t>
  </si>
  <si>
    <t>109-24580601</t>
  </si>
  <si>
    <t>109-24580701</t>
  </si>
  <si>
    <t>109-23481301</t>
  </si>
  <si>
    <t>109-23762601</t>
  </si>
  <si>
    <t>107-25030201</t>
  </si>
  <si>
    <t>109-24261201</t>
  </si>
  <si>
    <t>109-24580902</t>
  </si>
  <si>
    <t>109-24260503</t>
  </si>
  <si>
    <t>109-25330002</t>
  </si>
  <si>
    <t>109-24530301</t>
  </si>
  <si>
    <t>107-25030301</t>
  </si>
  <si>
    <t>109-23760701</t>
  </si>
  <si>
    <t>109-23760802</t>
  </si>
  <si>
    <t>109-25330001</t>
  </si>
  <si>
    <t>107-25031001</t>
  </si>
  <si>
    <t>109-23711201</t>
  </si>
  <si>
    <t>107-24510302</t>
  </si>
  <si>
    <t>109-23430401</t>
  </si>
  <si>
    <t>109-24261302</t>
  </si>
  <si>
    <t>109-23282003</t>
  </si>
  <si>
    <t>109-24530401</t>
  </si>
  <si>
    <t>109-23430202</t>
  </si>
  <si>
    <t>109-23761603</t>
  </si>
  <si>
    <t>107-25120001</t>
  </si>
  <si>
    <t>109-23761604</t>
  </si>
  <si>
    <t>109-24581101</t>
  </si>
  <si>
    <t>109-23760803</t>
  </si>
  <si>
    <t>Floor One S7 Stretch Steam</t>
  </si>
  <si>
    <t>109-25330301</t>
    <phoneticPr fontId="2" type="noConversion"/>
  </si>
  <si>
    <t>Fried noodle shovel assembly</t>
  </si>
  <si>
    <t>Pot lid</t>
  </si>
  <si>
    <t>Pot handle</t>
  </si>
  <si>
    <t>Wok components</t>
  </si>
  <si>
    <t>Self-cleaning spatula assembly</t>
  </si>
  <si>
    <t>Cutting board components</t>
  </si>
  <si>
    <t>Vegetable box components</t>
  </si>
  <si>
    <t>9TDMB0107KR</t>
  </si>
  <si>
    <t>9FWRH101400</t>
  </si>
  <si>
    <t>9VADB090000</t>
  </si>
  <si>
    <t>9TDMB0100KR</t>
  </si>
  <si>
    <t>9TDMB0105KR</t>
  </si>
  <si>
    <t>9TDMB0104KR</t>
  </si>
  <si>
    <t>9VABP090100</t>
  </si>
  <si>
    <t>9FWPB100200</t>
  </si>
  <si>
    <t>9VAMB090200</t>
  </si>
  <si>
    <t>9TDMB0106KR</t>
  </si>
  <si>
    <t>9TDMB0102KR</t>
  </si>
  <si>
    <t>9VAPT090100</t>
  </si>
  <si>
    <t>9TDMB0101KR</t>
  </si>
  <si>
    <t>9FWRI220100</t>
  </si>
  <si>
    <t>9HBPA1000US</t>
  </si>
  <si>
    <t>9VAPA0901ID</t>
  </si>
  <si>
    <t>114-21430098</t>
  </si>
  <si>
    <t>114-20191913</t>
  </si>
  <si>
    <t>114-17581400</t>
  </si>
  <si>
    <t>114-21430091</t>
  </si>
  <si>
    <t>114-21430096</t>
  </si>
  <si>
    <t>114-21430095</t>
  </si>
  <si>
    <t>114-17581401</t>
  </si>
  <si>
    <t>114-20191910</t>
  </si>
  <si>
    <t>114-17581402</t>
  </si>
  <si>
    <t>114-21430097</t>
  </si>
  <si>
    <t>114-21430093</t>
  </si>
  <si>
    <t>114-17581404</t>
  </si>
  <si>
    <t>114-21430092</t>
  </si>
  <si>
    <t>114-23350501</t>
  </si>
  <si>
    <t>114-20130600</t>
  </si>
  <si>
    <t>114-17581403</t>
  </si>
  <si>
    <t>SP;KA2143-01;炒面铲组件（韩国版）</t>
  </si>
  <si>
    <t>SP;CL2019S-01;机身后盖（改善款）</t>
  </si>
  <si>
    <t>SP;ZB1758N-01;尘桶组件</t>
  </si>
  <si>
    <t>SP;KA2143-01;透气锅盖散件（韩国版）</t>
  </si>
  <si>
    <t>SP;KA2143-01;星厨锅手柄（韩国版）</t>
  </si>
  <si>
    <t>SP;KA2143-01;炒锅组件（韩国版）</t>
  </si>
  <si>
    <t>SP;ZB1758N-01;地刷组件</t>
  </si>
  <si>
    <t>SP;CL2019S-01;托盘组件（改善款）</t>
  </si>
  <si>
    <t>SP;ZB1758N-01;手持组件（无电池，尘桶，HEPA）</t>
  </si>
  <si>
    <t>SP;KA2143-01;自清洁锅铲组件（韩国版）</t>
  </si>
  <si>
    <t>SP;KA2143-01;菜板组件（韩国版）</t>
  </si>
  <si>
    <t>SP;ZB1758N-01;电池包+铭牌</t>
  </si>
  <si>
    <t>SP;KA2143-01;大菜盒组件（韩国版）</t>
  </si>
  <si>
    <t>SP;CL2335E-01;机身水满检测组件</t>
  </si>
  <si>
    <t>散备件 BA2013F-01 磁吸适配器美版 _</t>
  </si>
  <si>
    <t>SP;ZB1758N-01;适配器</t>
  </si>
  <si>
    <t>EU</t>
  </si>
  <si>
    <t>功能版LED显示屏组件</t>
  </si>
  <si>
    <t>智能版LCD显示屏组件</t>
  </si>
  <si>
    <t>智能版LED显示屏组件</t>
  </si>
  <si>
    <t>散件老 OLD SAP  ID</t>
    <phoneticPr fontId="2" type="noConversion"/>
  </si>
  <si>
    <t>更新时间 UPDATE TIME</t>
    <phoneticPr fontId="2" type="noConversion"/>
  </si>
  <si>
    <t>2508更新</t>
    <phoneticPr fontId="2" type="noConversion"/>
  </si>
  <si>
    <t>SP;ZB2342D-02;FB1953C小电动组件3Pin带PTC</t>
  </si>
  <si>
    <t>CL2029M-01</t>
    <phoneticPr fontId="2" type="noConversion"/>
  </si>
  <si>
    <t>CL2343D-01</t>
    <phoneticPr fontId="2" type="noConversion"/>
  </si>
  <si>
    <t>CL2453D-01</t>
    <phoneticPr fontId="2" type="noConversion"/>
  </si>
  <si>
    <t>SW011000AU</t>
    <phoneticPr fontId="2" type="noConversion"/>
  </si>
  <si>
    <t>备注</t>
  </si>
  <si>
    <t>SP_CL2020F-01_HEPA</t>
  </si>
  <si>
    <t>HEPA组合（回收桶HEPA+吸尘器HEPA）</t>
  </si>
  <si>
    <t>黑色款</t>
  </si>
  <si>
    <t>CL2328B-01HEPA Assy9FWFA400100</t>
  </si>
  <si>
    <t>SP;CL2328B-01;回收桶过滤器组件</t>
  </si>
  <si>
    <t>单独水机HEPA，若缺货可用2020组合HEPA（包含1吸尘器+1水机HEPA）替代。但是不能反向替代。</t>
  </si>
  <si>
    <t>A67</t>
  </si>
  <si>
    <t>1FWPD4002CL</t>
  </si>
  <si>
    <t>CL2328C-01Charging Dock9FWPD4002CL</t>
  </si>
  <si>
    <t>SP;CL2328C-01;烘干托盘组件（智利专用）</t>
  </si>
  <si>
    <t>未备货，与114-23280300通用。</t>
  </si>
  <si>
    <t>1FWPB4001EU</t>
  </si>
  <si>
    <t>CL2328C-01Charging Base9FWPB4001EU</t>
  </si>
  <si>
    <t>SP;CL2328C-01;烘干托盘组件欧版</t>
  </si>
  <si>
    <t>A66</t>
  </si>
  <si>
    <t>1FWWC400000</t>
  </si>
  <si>
    <t>CL2328B-01Clean Water Tank9FWWC400000</t>
  </si>
  <si>
    <t>SP;CL2328B-01;清水箱组件</t>
  </si>
  <si>
    <t>1FWWC420000</t>
  </si>
  <si>
    <t>CL2458A-02Clean Water Tank9FWWC420000</t>
  </si>
  <si>
    <t>A64</t>
  </si>
  <si>
    <t>HEPA2个组合(回收桶+吸尘器)</t>
  </si>
  <si>
    <t>A65</t>
  </si>
  <si>
    <t>1FWMB150400</t>
  </si>
  <si>
    <t>黑色缺货可用同结构蓝色</t>
  </si>
  <si>
    <t>1FWMB150300</t>
  </si>
  <si>
    <t>EHA SKU</t>
  </si>
  <si>
    <t>9FWPD4002CL</t>
    <phoneticPr fontId="2" type="noConversion"/>
  </si>
  <si>
    <r>
      <t>114-23280302(</t>
    </r>
    <r>
      <rPr>
        <sz val="11"/>
        <rFont val="微软雅黑"/>
        <family val="2"/>
        <charset val="134"/>
      </rPr>
      <t>未备件</t>
    </r>
    <r>
      <rPr>
        <sz val="11"/>
        <rFont val="Calibri"/>
        <family val="2"/>
      </rPr>
      <t>)</t>
    </r>
    <r>
      <rPr>
        <sz val="11"/>
        <rFont val="微软雅黑"/>
        <family val="2"/>
        <charset val="134"/>
      </rPr>
      <t>通用</t>
    </r>
    <r>
      <rPr>
        <sz val="11"/>
        <rFont val="Calibri"/>
        <family val="2"/>
      </rPr>
      <t xml:space="preserve">114-23280300
</t>
    </r>
    <phoneticPr fontId="2" type="noConversion"/>
  </si>
  <si>
    <t xml:space="preserve">迭代 Spare part  substitute </t>
    <phoneticPr fontId="2" type="noConversion"/>
  </si>
  <si>
    <t>https://tineco-yxzt.oss-accelerate.aliyuncs.com/20240826/08261_1724634140437.jpg</t>
  </si>
  <si>
    <t>https://tineco-yxzt.oss-accelerate.aliyuncs.com/20240903/18_1725332345132.jpg</t>
  </si>
  <si>
    <t>https://tineco-yxzt.oss-accelerate.aliyuncs.com/20231219/9VSBC111100_1702948060830.png</t>
  </si>
  <si>
    <t>https://tineco-yxzt.oss-accelerate.aliyuncs.com/20231219/9VSRW100200_1702948075442.png</t>
  </si>
  <si>
    <t>https://tineco-yxzt.oss-accelerate.aliyuncs.com/product/114-17560201.jpg</t>
  </si>
  <si>
    <t>https://tineco-yxzt.oss-accelerate.aliyuncs.com/product/114-17560204.jpg</t>
  </si>
  <si>
    <t>https://tineco-yxzt.oss-accelerate.aliyuncs.com/20231219/9VABR103000_1702948054526.png</t>
  </si>
  <si>
    <t>https://tineco-yxzt.oss-accelerate.aliyuncs.com/product/114-17560206.jpg</t>
  </si>
  <si>
    <t>https://tineco-yxzt.oss-accelerate.aliyuncs.com/20231219/9VAAB101100_1702948048662.png</t>
  </si>
  <si>
    <t>https://tineco-yxzt.oss-accelerate.aliyuncs.com/product/114-17560212.jpg</t>
  </si>
  <si>
    <t>https://tineco-yxzt.oss-accelerate.aliyuncs.com/product/114-17560218.jpg</t>
  </si>
  <si>
    <t>https://tineco-yxzt.oss-accelerate.aliyuncs.com/product/114-17560220.jpg</t>
  </si>
  <si>
    <t>https://tineco-yxzt.oss-accelerate.aliyuncs.com/product/114-17560224.png</t>
  </si>
  <si>
    <t>https://tineco-yxzt.oss-accelerate.aliyuncs.com/product/114-17560235.jpg</t>
  </si>
  <si>
    <t>https://tineco-yxzt.oss-accelerate.aliyuncs.com/product/114-17560236.jpg</t>
  </si>
  <si>
    <t>https://tineco-yxzt.oss-accelerate.aliyuncs.com/product/114-17560239.jpg</t>
  </si>
  <si>
    <t>https://tineco-yxzt.oss-accelerate.aliyuncs.com/product/114-17560241.jpg</t>
  </si>
  <si>
    <t>https://tineco-yxzt.oss-accelerate.aliyuncs.com/product/114-17560242.jpg</t>
  </si>
  <si>
    <t>https://tineco-yxzt.oss-accelerate.aliyuncs.com/product/114-17560243.jpg</t>
  </si>
  <si>
    <t>https://tineco-yxzt.oss-accelerate.aliyuncs.com/20231227/9VAUT101100_1703640268527.png</t>
  </si>
  <si>
    <t>https://tineco-yxzt.oss-accelerate.aliyuncs.com/product/114-17560245.jpg</t>
  </si>
  <si>
    <t>https://tineco-yxzt.oss-accelerate.aliyuncs.com/product/114-17560301.jpg</t>
  </si>
  <si>
    <t>https://tineco-yxzt.oss-accelerate.aliyuncs.com/20231219/9VABH1011JP_1702948053215.png</t>
  </si>
  <si>
    <t>https://tineco-yxzt.oss-accelerate.aliyuncs.com/product/114-17560307.jpg</t>
  </si>
  <si>
    <t>https://tineco-yxzt.oss-accelerate.aliyuncs.com/product/114-17560309.jpg</t>
  </si>
  <si>
    <t>https://tineco-yxzt.oss-accelerate.aliyuncs.com/20231219/9VAAB1011JP_1702948048741.png</t>
  </si>
  <si>
    <t>https://tineco-yxzt.oss-accelerate.aliyuncs.com/product/114-17560311.jpg</t>
  </si>
  <si>
    <t>https://tineco-yxzt.oss-accelerate.aliyuncs.com/product/114-17560312.jpg</t>
  </si>
  <si>
    <t>https://tineco-yxzt.oss-accelerate.aliyuncs.com/product/114-17560313.png</t>
  </si>
  <si>
    <t>https://tineco-yxzt.oss-accelerate.aliyuncs.com/20231227/9VAUT1011JP_1703640268625.png</t>
  </si>
  <si>
    <t>https://tineco-yxzt.oss-accelerate.aliyuncs.com/product/114-17560318.jpg</t>
  </si>
  <si>
    <t>https://tineco-yxzt.oss-accelerate.aliyuncs.com/20231219/9VABT1011JP_1702948054607.png</t>
  </si>
  <si>
    <t>https://tineco-yxzt.oss-accelerate.aliyuncs.com/product/114-17560402.jpg</t>
  </si>
  <si>
    <t>https://tineco-yxzt.oss-accelerate.aliyuncs.com/product/114-17560409.jpg</t>
  </si>
  <si>
    <t>https://tineco-yxzt.oss-accelerate.aliyuncs.com/product/114-17560701.jpg</t>
  </si>
  <si>
    <t>https://tineco-yxzt.oss-accelerate.aliyuncs.com/product/114-17560702.jpg</t>
  </si>
  <si>
    <t>https://tineco-yxzt.oss-accelerate.aliyuncs.com/product/114-17560703.jpg</t>
  </si>
  <si>
    <t>https://tineco-yxzt.oss-accelerate.aliyuncs.com/product/114-17560706.jpg</t>
  </si>
  <si>
    <t>https://tineco-yxzt.oss-accelerate.aliyuncs.com/20231219/9VABH101200_1702948053296.png</t>
  </si>
  <si>
    <t>https://tineco-yxzt.oss-accelerate.aliyuncs.com/product/114-17560802.jpg</t>
  </si>
  <si>
    <t>https://tineco-yxzt.oss-accelerate.aliyuncs.com/product/114-17560803.jpg</t>
  </si>
  <si>
    <t>https://tineco-yxzt.oss-accelerate.aliyuncs.com/product/114-17560804.jpg</t>
  </si>
  <si>
    <t>https://tineco-yxzt.oss-accelerate.aliyuncs.com/product/114-17560805.jpg</t>
  </si>
  <si>
    <t>https://tineco-yxzt.oss-accelerate.aliyuncs.com/product/114-17560806.jpg</t>
  </si>
  <si>
    <t>https://tineco-yxzt.oss-accelerate.aliyuncs.com/product/114-17560902.jpg</t>
  </si>
  <si>
    <t>https://tineco-yxzt.oss-accelerate.aliyuncs.com/20231219/9VABR102700_1702948054363.png</t>
  </si>
  <si>
    <t>https://tineco-yxzt.oss-accelerate.aliyuncs.com/product/114-17561201.jpg</t>
  </si>
  <si>
    <t>https://tineco-yxzt.oss-accelerate.aliyuncs.com/20241008/image_1728371838447.png</t>
  </si>
  <si>
    <t>https://tineco-yxzt.oss-accelerate.aliyuncs.com/20231227/9VAAC101100_1703640267936.png</t>
  </si>
  <si>
    <t>https://tineco-yxzt.oss-accelerate.aliyuncs.com/product/114-17562201.jpg</t>
  </si>
  <si>
    <t>https://tineco-yxzt.oss-accelerate.aliyuncs.com/20231227/9VAUT1013JP_1703640268818.png</t>
  </si>
  <si>
    <t>https://tineco-yxzt.oss-accelerate.aliyuncs.com/20231219/9VABR102800_1702948054443.png</t>
  </si>
  <si>
    <t>https://tineco-yxzt.oss-accelerate.aliyuncs.com/20231219/9VAMB101500_1702948056580.png</t>
  </si>
  <si>
    <t>https://tineco-yxzt.oss-accelerate.aliyuncs.com/20231219/9VAPT102800_1702948058560.png</t>
  </si>
  <si>
    <t>https://tineco-yxzt.oss-accelerate.aliyuncs.com/20231219/9VAMB101600_1702948056680.png</t>
  </si>
  <si>
    <t>https://tineco-yxzt.oss-accelerate.aliyuncs.com/20231219/9VAMB101700_1702948056754.png</t>
  </si>
  <si>
    <t>https://tineco-yxzt.oss-accelerate.aliyuncs.com/20231219/9VAMB090000_1702948056070.png</t>
  </si>
  <si>
    <t>https://tineco-yxzt.oss-accelerate.aliyuncs.com/20231219/9VAPT090000_1702948058337.png</t>
  </si>
  <si>
    <t>https://tineco-yxzt.oss-accelerate.aliyuncs.com/20231219/9VADA090000_1702948054926.png</t>
  </si>
  <si>
    <t>https://tineco-yxzt.oss-accelerate.aliyuncs.com/20231219/9VABP090000_1702948053713.png</t>
  </si>
  <si>
    <t>https://tineco-yxzt.oss-accelerate.aliyuncs.com/20231219/9VAPW090000_1702948059634.png</t>
  </si>
  <si>
    <t>https://tineco-yxzt.oss-accelerate.aliyuncs.com/20231219/9VAAC090000_1702948048819.png</t>
  </si>
  <si>
    <t>https://tineco-yxzt.oss-accelerate.aliyuncs.com/20231219/9VAPA0900US_1702948057664.png</t>
  </si>
  <si>
    <t>https://tineco-yxzt.oss-accelerate.aliyuncs.com/20250805/weixinjietu_20250805103603_1754362043823.png</t>
  </si>
  <si>
    <t>https://tineco-yxzt.oss-accelerate.aliyuncs.com/20250805/weixinjietu_20250805103615_1754362133721.png</t>
  </si>
  <si>
    <t>https://tineco-yxzt.oss-accelerate.aliyuncs.com/20250805/weixinjietu_20250805103629_1754362228067.png</t>
  </si>
  <si>
    <t>https://tineco-yxzt.oss-accelerate.aliyuncs.com/20250805/weixinjietu_20250805103648_1754362294170.png</t>
  </si>
  <si>
    <t>https://tineco-yxzt.oss-accelerate.aliyuncs.com/20250805/weixinjietu_20250805103700_1754362427006.png</t>
  </si>
  <si>
    <t>https://tineco-yxzt.oss-accelerate.aliyuncs.com/product/114-17620107.jpg</t>
  </si>
  <si>
    <t>https://tineco-yxzt.oss-accelerate.aliyuncs.com/product/114-17620202.png</t>
  </si>
  <si>
    <t>https://tineco-yxzt.oss-accelerate.aliyuncs.com/product/114-17620203.jpg</t>
  </si>
  <si>
    <t>https://tineco-yxzt.oss-accelerate.aliyuncs.com/product/114-17620204.jpg</t>
  </si>
  <si>
    <t>https://tineco-yxzt.oss-accelerate.aliyuncs.com/product/114-17620206.jpg</t>
  </si>
  <si>
    <t>https://tineco-yxzt.oss-accelerate.aliyuncs.com/product/114-17620207.jpg</t>
  </si>
  <si>
    <t>https://tineco-yxzt.oss-accelerate.aliyuncs.com/20231219/9FWBC021100_1702948010095.png</t>
  </si>
  <si>
    <t>https://tineco-yxzt.oss-accelerate.aliyuncs.com/product/114-17620209.jpg</t>
  </si>
  <si>
    <t>https://tineco-yxzt.oss-accelerate.aliyuncs.com/20231227/9FWRM021100_1703640265318.png</t>
  </si>
  <si>
    <t>https://tineco-yxzt.oss-accelerate.aliyuncs.com/20231227/9FWRM021200_1703640265402.png</t>
  </si>
  <si>
    <t>https://tineco-yxzt.oss-accelerate.aliyuncs.com/20231219/9FWRP021100_1702948029146.png</t>
  </si>
  <si>
    <t>https://tineco-yxzt.oss-accelerate.aliyuncs.com/20231227/9FWTS021100_1703640265656.png</t>
  </si>
  <si>
    <t>https://tineco-yxzt.oss-accelerate.aliyuncs.com/20231219/9FWRB021100_1702948019649.png</t>
  </si>
  <si>
    <t>https://tineco-yxzt.oss-accelerate.aliyuncs.com/20231219/9FWRU021100_1702948034646.png</t>
  </si>
  <si>
    <t>https://tineco-yxzt.oss-accelerate.aliyuncs.com/product/114-17690004.jpg</t>
  </si>
  <si>
    <t>https://tineco-yxzt.oss-accelerate.aliyuncs.com/product/114-17690006.jpg</t>
  </si>
  <si>
    <t>https://tineco-yxzt.oss-accelerate.aliyuncs.com/product/114-17690009.jpg</t>
  </si>
  <si>
    <t>https://tineco-yxzt.oss-accelerate.aliyuncs.com/20231227/9VAUT1112DE_1703640269014.png</t>
  </si>
  <si>
    <t>https://tineco-yxzt.oss-accelerate.aliyuncs.com/product/114-17690012.jpg</t>
  </si>
  <si>
    <t>https://tineco-yxzt.oss-accelerate.aliyuncs.com/product/114-17690014.jpg</t>
  </si>
  <si>
    <t>https://tineco-yxzt.oss-accelerate.aliyuncs.com/product/114-17690016.jpg</t>
  </si>
  <si>
    <t>https://tineco-yxzt.oss-accelerate.aliyuncs.com/product/114-17690017.jpg</t>
  </si>
  <si>
    <t>https://tineco-yxzt.oss-accelerate.aliyuncs.com/product/114-17690180.jpg</t>
  </si>
  <si>
    <t>https://tineco-yxzt.oss-accelerate.aliyuncs.com/product/114-17690181.jpg</t>
  </si>
  <si>
    <t>https://tineco-yxzt.oss-accelerate.aliyuncs.com/product/114-17690204.png</t>
  </si>
  <si>
    <t>https://tineco-yxzt.oss-accelerate.aliyuncs.com/product/114-17690205.png</t>
  </si>
  <si>
    <t>https://tineco-yxzt.oss-accelerate.aliyuncs.com/product/114-17690212.jpg</t>
  </si>
  <si>
    <t>https://tineco-yxzt.oss-accelerate.aliyuncs.com/product/114-17690233.png</t>
  </si>
  <si>
    <t>https://tineco-yxzt.oss-accelerate.aliyuncs.com/20231219/9VAPT1112US_1702948059112.png</t>
  </si>
  <si>
    <t>https://tineco-yxzt.oss-accelerate.aliyuncs.com/product/114-17690242.jpg</t>
  </si>
  <si>
    <t>https://tineco-yxzt.oss-accelerate.aliyuncs.com/product/114-17690254.jpg</t>
  </si>
  <si>
    <t>https://tineco-yxzt.oss-accelerate.aliyuncs.com/20231219/9VABD111200_1702948052974.png</t>
  </si>
  <si>
    <t>https://tineco-yxzt.oss-accelerate.aliyuncs.com/product/114-17690269.jpg</t>
  </si>
  <si>
    <t>https://tineco-yxzt.oss-accelerate.aliyuncs.com/20231227/9VAPD1111JP_1703640268235.png</t>
  </si>
  <si>
    <t>https://tineco-yxzt.oss-accelerate.aliyuncs.com/product/114-17690302.jpg</t>
  </si>
  <si>
    <t>https://tineco-yxzt.oss-accelerate.aliyuncs.com/20231219/9VAMB1111JP_1702948056900.png</t>
  </si>
  <si>
    <t>https://tineco-yxzt.oss-accelerate.aliyuncs.com/product/114-17690310.jpg</t>
  </si>
  <si>
    <t>https://tineco-yxzt.oss-accelerate.aliyuncs.com/20231219/9VABT1111JP_1702948054765.png</t>
  </si>
  <si>
    <t>https://tineco-yxzt.oss-accelerate.aliyuncs.com/product/114-17690312.jpg</t>
  </si>
  <si>
    <t>https://tineco-yxzt.oss-accelerate.aliyuncs.com/product/114-17690401.jpg</t>
  </si>
  <si>
    <t>https://tineco-yxzt.oss-accelerate.aliyuncs.com/product/114-17690703.jpg</t>
  </si>
  <si>
    <t>https://tineco-yxzt.oss-accelerate.aliyuncs.com/20231219/9VARB111200_1702948060007.png</t>
  </si>
  <si>
    <t>https://tineco-yxzt.oss-accelerate.aliyuncs.com/20231227/9VAUT111200_1703640268915.png</t>
  </si>
  <si>
    <t>https://tineco-yxzt.oss-accelerate.aliyuncs.com/product/114-17691301.jpg</t>
  </si>
  <si>
    <t>https://tineco-yxzt.oss-accelerate.aliyuncs.com/product/114-17692201.jpg</t>
  </si>
  <si>
    <t>https://tineco-yxzt.oss-accelerate.aliyuncs.com/20231227/9VAUT1112JP_1703640269110.png</t>
  </si>
  <si>
    <t>https://tineco-yxzt.oss-accelerate.aliyuncs.com/product/114-17692205.jpg</t>
  </si>
  <si>
    <t>https://tineco-yxzt.oss-accelerate.aliyuncs.com/product/114-17692206.jpg</t>
  </si>
  <si>
    <t>https://tineco-yxzt.oss-accelerate.aliyuncs.com/20231219/9VAMB111800_1702948057434.png</t>
  </si>
  <si>
    <t>https://tineco-yxzt.oss-accelerate.aliyuncs.com/20231219/9VADB114000_1702948055510.png</t>
  </si>
  <si>
    <t>https://tineco-yxzt.oss-accelerate.aliyuncs.com/20231219/9VAPW111300_1702948059933.png</t>
  </si>
  <si>
    <t>https://tineco-yxzt.oss-accelerate.aliyuncs.com/product/114-18730010.jpg</t>
  </si>
  <si>
    <t>https://tineco-yxzt.oss-accelerate.aliyuncs.com/product/114-18730011.png</t>
  </si>
  <si>
    <t>https://tineco-yxzt.oss-accelerate.aliyuncs.com/20231227/9VSUE121100_1703640269698.png</t>
  </si>
  <si>
    <t>https://tineco-yxzt.oss-accelerate.aliyuncs.com/20231219/9VSHC121100_1702948066592.png</t>
  </si>
  <si>
    <t>https://tineco-yxzt.oss-accelerate.aliyuncs.com/product/114-18730154.jpg</t>
  </si>
  <si>
    <t>https://tineco-yxzt.oss-accelerate.aliyuncs.com/product/114-18730155.png</t>
  </si>
  <si>
    <t>https://tineco-yxzt.oss-accelerate.aliyuncs.com/20230906/114-18730201_1693968787766.png</t>
  </si>
  <si>
    <t>https://tineco-yxzt.oss-accelerate.aliyuncs.com/product/114-18730204.jpg</t>
  </si>
  <si>
    <t>https://tineco-yxzt.oss-accelerate.aliyuncs.com/product/114-18730205.jpg</t>
  </si>
  <si>
    <t>https://tineco-yxzt.oss-accelerate.aliyuncs.com/product/114-18730206.png</t>
  </si>
  <si>
    <t>https://tineco-yxzt.oss-accelerate.aliyuncs.com/product/114-18730207.jpg</t>
  </si>
  <si>
    <t>https://tineco-yxzt.oss-accelerate.aliyuncs.com/product/114-18730208.png</t>
  </si>
  <si>
    <t>https://tineco-yxzt.oss-accelerate.aliyuncs.com/product/114-18730209.png</t>
  </si>
  <si>
    <t>https://tineco-yxzt.oss-accelerate.aliyuncs.com/product/114-18730210.jpg</t>
  </si>
  <si>
    <t>https://tineco-yxzt.oss-accelerate.aliyuncs.com/20231227/9VSUT121100_1703640269897.png</t>
  </si>
  <si>
    <t>https://tineco-yxzt.oss-accelerate.aliyuncs.com/product/114-18730212.jpg</t>
  </si>
  <si>
    <t>https://tineco-yxzt.oss-accelerate.aliyuncs.com/product/114-18730213.jpg</t>
  </si>
  <si>
    <t>https://tineco-yxzt.oss-accelerate.aliyuncs.com/product/114-18730214.png</t>
  </si>
  <si>
    <t>https://tineco-yxzt.oss-accelerate.aliyuncs.com/product/114-18730215.jpg</t>
  </si>
  <si>
    <t>https://tineco-yxzt.oss-accelerate.aliyuncs.com/20231227/9VSMB121100_1703640269498.png</t>
  </si>
  <si>
    <t>https://tineco-yxzt.oss-accelerate.aliyuncs.com/product/114-18730217.jpg</t>
  </si>
  <si>
    <t>https://tineco-yxzt.oss-accelerate.aliyuncs.com/product/114-18730218.jpg</t>
  </si>
  <si>
    <t>https://tineco-yxzt.oss-accelerate.aliyuncs.com/product/114-18730219.jpg</t>
  </si>
  <si>
    <t>https://tineco-yxzt.oss-accelerate.aliyuncs.com/20231219/9VSSA121100_1702948075509.png</t>
  </si>
  <si>
    <t>https://tineco-yxzt.oss-accelerate.aliyuncs.com/product/114-18730401.jpg</t>
  </si>
  <si>
    <t>https://tineco-yxzt.oss-accelerate.aliyuncs.com/20231219/9VSMB1211US_1702948067938.png</t>
  </si>
  <si>
    <t>https://tineco-yxzt.oss-accelerate.aliyuncs.com/20231219/9VSBH1211JP_1702948061319.png</t>
  </si>
  <si>
    <t>https://tineco-yxzt.oss-accelerate.aliyuncs.com/product/114-18730502.png</t>
  </si>
  <si>
    <t>https://tineco-yxzt.oss-accelerate.aliyuncs.com/20231219/9VSPD1211JP_1702948070124.png</t>
  </si>
  <si>
    <t>https://tineco-yxzt.oss-accelerate.aliyuncs.com/product/114-18730505.jpg</t>
  </si>
  <si>
    <t>https://tineco-yxzt.oss-accelerate.aliyuncs.com/product/114-18730506.jpg</t>
  </si>
  <si>
    <t>https://tineco-yxzt.oss-accelerate.aliyuncs.com/product/114-18730507.png</t>
  </si>
  <si>
    <t>https://tineco-yxzt.oss-accelerate.aliyuncs.com/product/114-18730508.jpg</t>
  </si>
  <si>
    <t>https://tineco-yxzt.oss-accelerate.aliyuncs.com/product/114-18730509.jpg</t>
  </si>
  <si>
    <t>https://tineco-yxzt.oss-accelerate.aliyuncs.com/product/114-18730510.png</t>
  </si>
  <si>
    <t>https://tineco-yxzt.oss-accelerate.aliyuncs.com/20231219/9VSMB1211JP_1702948067858.png</t>
  </si>
  <si>
    <t>https://tineco-yxzt.oss-accelerate.aliyuncs.com/product/114-18730513.jpg</t>
  </si>
  <si>
    <t>https://tineco-yxzt.oss-accelerate.aliyuncs.com/product/114-18730701.jpg</t>
  </si>
  <si>
    <t>https://tineco-yxzt.oss-accelerate.aliyuncs.com/product/114-18730702.jpg</t>
  </si>
  <si>
    <t>https://tineco-yxzt.oss-accelerate.aliyuncs.com/product/114-18730706.jpg</t>
  </si>
  <si>
    <t>https://tineco-yxzt.oss-accelerate.aliyuncs.com/product/114-18731801.jpg</t>
  </si>
  <si>
    <t>https://tineco-yxzt.oss-accelerate.aliyuncs.com/product/114-18731802.jpg</t>
  </si>
  <si>
    <t>https://tineco-yxzt.oss-accelerate.aliyuncs.com/20231219/9VSBH121300_1702948061400.png</t>
  </si>
  <si>
    <t>https://tineco-yxzt.oss-accelerate.aliyuncs.com/20231219/9VSBR123300_1702948062978.png</t>
  </si>
  <si>
    <t>https://tineco-yxzt.oss-accelerate.aliyuncs.com/20231227/9VSPA1212IN_1703640269596.png</t>
  </si>
  <si>
    <t>https://tineco-yxzt.oss-accelerate.aliyuncs.com/product/114-18732306.jpg</t>
  </si>
  <si>
    <t>https://tineco-yxzt.oss-accelerate.aliyuncs.com/product/114-18732312.jpg</t>
  </si>
  <si>
    <t>https://tineco-yxzt.oss-accelerate.aliyuncs.com/product/114-18732314.jpg</t>
  </si>
  <si>
    <t>https://tineco-yxzt.oss-accelerate.aliyuncs.com/product/114-18732315.jpg</t>
  </si>
  <si>
    <t>https://tineco-yxzt.oss-accelerate.aliyuncs.com/product/114-18732316.jpg</t>
  </si>
  <si>
    <t>https://tineco-yxzt.oss-accelerate.aliyuncs.com/product/114-18732317.jpg</t>
  </si>
  <si>
    <t>https://tineco-yxzt.oss-accelerate.aliyuncs.com/product/114-18732318.png</t>
  </si>
  <si>
    <t>https://tineco-yxzt.oss-accelerate.aliyuncs.com/product/114-18732319.jpg</t>
  </si>
  <si>
    <t>https://tineco-yxzt.oss-accelerate.aliyuncs.com/product/114-18732320.jpg</t>
  </si>
  <si>
    <t>https://tineco-yxzt.oss-accelerate.aliyuncs.com/product/114-18732321.jpg</t>
  </si>
  <si>
    <t>https://tineco-yxzt.oss-accelerate.aliyuncs.com/product/114-18732323.jpg</t>
  </si>
  <si>
    <t>https://tineco-yxzt.oss-accelerate.aliyuncs.com/product/114-18732324.jpg</t>
  </si>
  <si>
    <t>https://tineco-yxzt.oss-accelerate.aliyuncs.com/product/114-18732325.png</t>
  </si>
  <si>
    <t>https://tineco-yxzt.oss-accelerate.aliyuncs.com/product/114-18732326.jpg</t>
  </si>
  <si>
    <t>https://tineco-yxzt.oss-accelerate.aliyuncs.com/product/114-18732327.png</t>
  </si>
  <si>
    <t>https://tineco-yxzt.oss-accelerate.aliyuncs.com/product/114-18732329.png</t>
  </si>
  <si>
    <t>https://tineco-yxzt.oss-accelerate.aliyuncs.com/20231219/9VSRB121100_1702948075363.png</t>
  </si>
  <si>
    <t>https://tineco-yxzt.oss-accelerate.aliyuncs.com/20231219/9FWRM121100_1702948028442.png</t>
  </si>
  <si>
    <t>https://tineco-yxzt.oss-accelerate.aliyuncs.com/20231219/9FWRP121100_1702948029812.png</t>
  </si>
  <si>
    <t>https://tineco-yxzt.oss-accelerate.aliyuncs.com/20231219/9FWRK050000_1702948027670.png</t>
  </si>
  <si>
    <t>https://tineco-yxzt.oss-accelerate.aliyuncs.com/20231219/9FWWC050100_1702948036154.png</t>
  </si>
  <si>
    <t>https://tineco-yxzt.oss-accelerate.aliyuncs.com/20231219/9FWUH050000_1702948035486.png</t>
  </si>
  <si>
    <t>https://tineco-yxzt.oss-accelerate.aliyuncs.com/20231219/9FWWD050000_1702948037498.png</t>
  </si>
  <si>
    <t>https://tineco-yxzt.oss-accelerate.aliyuncs.com/20231219/9FWRP050000_1702948029216.png</t>
  </si>
  <si>
    <t>https://tineco-yxzt.oss-accelerate.aliyuncs.com/20231219/9FWRH050600_1702948025668.png</t>
  </si>
  <si>
    <t>https://tineco-yxzt.oss-accelerate.aliyuncs.com/20231219/9FWTS050000_1702948035259.png</t>
  </si>
  <si>
    <t>https://tineco-yxzt.oss-accelerate.aliyuncs.com/20241220/shoubing_1734657799764.jpg</t>
  </si>
  <si>
    <t>https://tineco-yxzt.oss-accelerate.aliyuncs.com/product/114-18790102.png</t>
  </si>
  <si>
    <t>https://tineco-yxzt.oss-accelerate.aliyuncs.com/20231227/9FWFI031100_1703640265133.png</t>
  </si>
  <si>
    <t>https://tineco-yxzt.oss-accelerate.aliyuncs.com/product/114-18790104.jpg</t>
  </si>
  <si>
    <t>https://tineco-yxzt.oss-accelerate.aliyuncs.com/product/114-18790105.jpg</t>
  </si>
  <si>
    <t>https://tineco-yxzt.oss-accelerate.aliyuncs.com/20231219/9FWBC031200_1702948010243.png</t>
  </si>
  <si>
    <t>https://tineco-yxzt.oss-accelerate.aliyuncs.com/product/114-18790107.jpg</t>
  </si>
  <si>
    <t>https://tineco-yxzt.oss-accelerate.aliyuncs.com/product/114-18790109.png</t>
  </si>
  <si>
    <t>https://tineco-yxzt.oss-accelerate.aliyuncs.com/20231219/9FWHE031100_1702948016096.png</t>
  </si>
  <si>
    <t>https://tineco-yxzt.oss-accelerate.aliyuncs.com/20231219/9FWHA031100_1702948015795.png</t>
  </si>
  <si>
    <t>https://tineco-yxzt.oss-accelerate.aliyuncs.com/20231219/9FWPB031100_1702948018050.png</t>
  </si>
  <si>
    <t>https://tineco-yxzt.oss-accelerate.aliyuncs.com/product/114-18790113.jpg</t>
  </si>
  <si>
    <t>https://tineco-yxzt.oss-accelerate.aliyuncs.com/product/114-18790114.jpg</t>
  </si>
  <si>
    <t>https://tineco-yxzt.oss-accelerate.aliyuncs.com/20231219/9FWUH031100_1702948035410.png</t>
  </si>
  <si>
    <t>https://tineco-yxzt.oss-accelerate.aliyuncs.com/product/114-18790116.jpg</t>
  </si>
  <si>
    <t>https://tineco-yxzt.oss-accelerate.aliyuncs.com/product/114-18790117.jpg</t>
  </si>
  <si>
    <t>https://tineco-yxzt.oss-accelerate.aliyuncs.com/20231219/9FWBC031100_1702948010171.png</t>
  </si>
  <si>
    <t>https://tineco-yxzt.oss-accelerate.aliyuncs.com/product/114-18790119.jpg</t>
  </si>
  <si>
    <t>https://tineco-yxzt.oss-accelerate.aliyuncs.com/product/114-18790120.jpg</t>
  </si>
  <si>
    <t>https://tineco-yxzt.oss-accelerate.aliyuncs.com/product/114-18790124.jpg</t>
  </si>
  <si>
    <t>https://tineco-yxzt.oss-accelerate.aliyuncs.com/product/114-18790125.jpg</t>
  </si>
  <si>
    <t>https://tineco-yxzt.oss-accelerate.aliyuncs.com/product/114-18790126.jpg</t>
  </si>
  <si>
    <t>https://tineco-yxzt.oss-accelerate.aliyuncs.com/20231227/9FWTS031100_1703640265746.png</t>
  </si>
  <si>
    <t>https://tineco-yxzt.oss-accelerate.aliyuncs.com/product/114-18790208.jpeg</t>
  </si>
  <si>
    <t>https://tineco-yxzt.oss-accelerate.aliyuncs.com/20231219/9FWRD0500TW_1702948020374.png</t>
  </si>
  <si>
    <t>https://tineco-yxzt.oss-accelerate.aliyuncs.com/20241009/1111111_1728466793015.jpg</t>
  </si>
  <si>
    <t>https://tineco-yxzt.oss-accelerate.aliyuncs.com/product/114-18790702.png</t>
  </si>
  <si>
    <t>https://tineco-yxzt.oss-accelerate.aliyuncs.com/20231227/9FWRM031200_1703640265484.png</t>
  </si>
  <si>
    <t>https://tineco-yxzt.oss-accelerate.aliyuncs.com/product/114-18790704.jpg</t>
  </si>
  <si>
    <t>https://tineco-yxzt.oss-accelerate.aliyuncs.com/20231219/9FWRD031100_1702948020299.png</t>
  </si>
  <si>
    <t>https://tineco-yxzt.oss-accelerate.aliyuncs.com/20231219/9FWRH031100_1702948021564.png</t>
  </si>
  <si>
    <t>https://tineco-yxzt.oss-accelerate.aliyuncs.com/20231219/9FWRC031100_1702948019729.png</t>
  </si>
  <si>
    <t>https://tineco-yxzt.oss-accelerate.aliyuncs.com/product/114-18790802.jpg</t>
  </si>
  <si>
    <t>https://tineco-yxzt.oss-accelerate.aliyuncs.com/product/114-18790805.jpg</t>
  </si>
  <si>
    <t>https://tineco-yxzt.oss-accelerate.aliyuncs.com/product/114-18790806.jpg</t>
  </si>
  <si>
    <t>https://tineco-yxzt.oss-accelerate.aliyuncs.com/product/114-18790901.jpg</t>
  </si>
  <si>
    <t>https://tineco-yxzt.oss-accelerate.aliyuncs.com/product/114-18790904.jpg</t>
  </si>
  <si>
    <t>https://tineco-yxzt.oss-accelerate.aliyuncs.com/product/114-18790905.jpg</t>
  </si>
  <si>
    <t>https://tineco-yxzt.oss-accelerate.aliyuncs.com/product/114-18791101.jpg</t>
  </si>
  <si>
    <t>https://tineco-yxzt.oss-accelerate.aliyuncs.com/20241225/PCBA_1735093520891.jpg</t>
  </si>
  <si>
    <t>https://tineco-yxzt.oss-accelerate.aliyuncs.com/20231219/9HDNT051100_1702948043345.png</t>
  </si>
  <si>
    <t>https://tineco-yxzt.oss-accelerate.aliyuncs.com/product/114-19600102.png</t>
  </si>
  <si>
    <t>https://tineco-yxzt.oss-accelerate.aliyuncs.com/product/114-19600103.png</t>
  </si>
  <si>
    <t>https://tineco-yxzt.oss-accelerate.aliyuncs.com/product/114-19600104.jpg</t>
  </si>
  <si>
    <t>https://tineco-yxzt.oss-accelerate.aliyuncs.com/20231219/9HDFF051200_1702948039446.png</t>
  </si>
  <si>
    <t>https://tineco-yxzt.oss-accelerate.aliyuncs.com/20231219/9HDFF051300_1702948039524.png</t>
  </si>
  <si>
    <t>https://tineco-yxzt.oss-accelerate.aliyuncs.com/product/114-19650004.jpg</t>
  </si>
  <si>
    <t>https://tineco-yxzt.oss-accelerate.aliyuncs.com/product/114-19650005.jpg</t>
  </si>
  <si>
    <t>https://tineco-yxzt.oss-accelerate.aliyuncs.com/20231219/9VSMB111900_1702948067781.png</t>
  </si>
  <si>
    <t>https://tineco-yxzt.oss-accelerate.aliyuncs.com/20231219/9VSPT111700_1702948070737.png</t>
  </si>
  <si>
    <t>https://tineco-yxzt.oss-accelerate.aliyuncs.com/20231219/9VSDB111700_1702948064456.png</t>
  </si>
  <si>
    <t>https://tineco-yxzt.oss-accelerate.aliyuncs.com/product/114-19650107.jpg</t>
  </si>
  <si>
    <t>https://tineco-yxzt.oss-accelerate.aliyuncs.com/product/114-19650108.jpg</t>
  </si>
  <si>
    <t>https://tineco-yxzt.oss-accelerate.aliyuncs.com/product/114-19650109.jpg</t>
  </si>
  <si>
    <t>https://tineco-yxzt.oss-accelerate.aliyuncs.com/product/114-19650110.jpg</t>
  </si>
  <si>
    <t>https://tineco-yxzt.oss-accelerate.aliyuncs.com/product/114-19650112.jpg</t>
  </si>
  <si>
    <t>https://tineco-yxzt.oss-accelerate.aliyuncs.com/product/114-19650113.jpg</t>
  </si>
  <si>
    <t>https://tineco-yxzt.oss-accelerate.aliyuncs.com/product/114-19650114.jpg</t>
  </si>
  <si>
    <t>https://tineco-yxzt.oss-accelerate.aliyuncs.com/product/114-19650115.jpg</t>
  </si>
  <si>
    <t>https://tineco-yxzt.oss-accelerate.aliyuncs.com/product/114-19650116.jpg</t>
  </si>
  <si>
    <t>https://tineco-yxzt.oss-accelerate.aliyuncs.com/product/114-19650118.jpg</t>
  </si>
  <si>
    <t>https://tineco-yxzt.oss-accelerate.aliyuncs.com/product/114-19650119.jpg</t>
  </si>
  <si>
    <t>https://tineco-yxzt.oss-accelerate.aliyuncs.com/product/114-19650201.jpg</t>
  </si>
  <si>
    <t>https://tineco-yxzt.oss-accelerate.aliyuncs.com/product/114-19650202.jpg</t>
  </si>
  <si>
    <t>https://tineco-yxzt.oss-accelerate.aliyuncs.com/product/114-19650203.jpg</t>
  </si>
  <si>
    <t>https://tineco-yxzt.oss-accelerate.aliyuncs.com/product/114-19650204.jpg</t>
  </si>
  <si>
    <t>https://tineco-yxzt.oss-accelerate.aliyuncs.com/product/114-19650207.jpg</t>
  </si>
  <si>
    <t>https://tineco-yxzt.oss-accelerate.aliyuncs.com/product/114-19650210.jpg</t>
  </si>
  <si>
    <t>https://tineco-yxzt.oss-accelerate.aliyuncs.com/product/114-19650211.jpg</t>
  </si>
  <si>
    <t>https://tineco-yxzt.oss-accelerate.aliyuncs.com/product/114-19650213.jpg</t>
  </si>
  <si>
    <t>https://tineco-yxzt.oss-accelerate.aliyuncs.com/20231227/9VSUT111400_1703640269798.png</t>
  </si>
  <si>
    <t>https://tineco-yxzt.oss-accelerate.aliyuncs.com/20231219/9VSMB111800_1702948067702.png</t>
  </si>
  <si>
    <t>https://tineco-yxzt.oss-accelerate.aliyuncs.com/20231219/9VSPT111600_1702948070667.png</t>
  </si>
  <si>
    <t>https://tineco-yxzt.oss-accelerate.aliyuncs.com/20231219/9VSDA110000_1702948063245.png</t>
  </si>
  <si>
    <t>https://tineco-yxzt.oss-accelerate.aliyuncs.com/20231219/9VSPA1114US_1702948069405.png</t>
  </si>
  <si>
    <t>https://tineco-yxzt.oss-accelerate.aliyuncs.com/20231219/9VSMB111300_1702948067462.png</t>
  </si>
  <si>
    <t>https://tineco-yxzt.oss-accelerate.aliyuncs.com/20231219/9VSDB111300_1702948064212.png</t>
  </si>
  <si>
    <t>https://tineco-yxzt.oss-accelerate.aliyuncs.com/product/114-19650502.jpeg</t>
  </si>
  <si>
    <t>https://tineco-yxzt.oss-accelerate.aliyuncs.com/20240327/S11DUALditanshua_1711507124269.jpg</t>
  </si>
  <si>
    <t>https://tineco-yxzt.oss-accelerate.aliyuncs.com/20231219/9VSBP111400_1702948062241.png</t>
  </si>
  <si>
    <t>https://tineco-yxzt.oss-accelerate.aliyuncs.com/20231219/9VSBH111200_1702948061197.png</t>
  </si>
  <si>
    <t>https://tineco-yxzt.oss-accelerate.aliyuncs.com/20231219/9VSBM110000_1702948061711.png</t>
  </si>
  <si>
    <t>https://tineco-yxzt.oss-accelerate.aliyuncs.com/20231219/9VSMB111500_1702948067541.png</t>
  </si>
  <si>
    <t>https://tineco-yxzt.oss-accelerate.aliyuncs.com/20231219/9VSDB111500_1702948064292.png</t>
  </si>
  <si>
    <t>https://tineco-yxzt.oss-accelerate.aliyuncs.com/20240702/1965dishua_1719885068590.jfif</t>
  </si>
  <si>
    <t>https://tineco-yxzt.oss-accelerate.aliyuncs.com/20241220/tube_1734661760647.jpg</t>
  </si>
  <si>
    <t>https://tineco-yxzt.oss-accelerate.aliyuncs.com/20231219/9VABT1012JP_1702948054685.png</t>
  </si>
  <si>
    <t>https://tineco-yxzt.oss-accelerate.aliyuncs.com/product/114-19790002.jpg</t>
  </si>
  <si>
    <t>https://tineco-yxzt.oss-accelerate.aliyuncs.com/product/114-19790003.png</t>
  </si>
  <si>
    <t>https://tineco-yxzt.oss-accelerate.aliyuncs.com/product/114-19790004.png</t>
  </si>
  <si>
    <t>https://tineco-yxzt.oss-accelerate.aliyuncs.com/20231219/9VSPA1011AU_1702948069061.png</t>
  </si>
  <si>
    <t>https://tineco-yxzt.oss-accelerate.aliyuncs.com/product/114-19790201.jpg</t>
  </si>
  <si>
    <t>https://tineco-yxzt.oss-accelerate.aliyuncs.com/product/114-19790202.jpg</t>
  </si>
  <si>
    <t>https://tineco-yxzt.oss-accelerate.aliyuncs.com/product/114-19790203.jpg</t>
  </si>
  <si>
    <t>https://tineco-yxzt.oss-accelerate.aliyuncs.com/product/114-19790204.jpg</t>
  </si>
  <si>
    <t>https://tineco-yxzt.oss-accelerate.aliyuncs.com/product/114-19790205.jpg</t>
  </si>
  <si>
    <t>https://tineco-yxzt.oss-accelerate.aliyuncs.com/product/114-19790206.jpg</t>
  </si>
  <si>
    <t>https://tineco-yxzt.oss-accelerate.aliyuncs.com/product/114-19790207.png</t>
  </si>
  <si>
    <t>https://tineco-yxzt.oss-accelerate.aliyuncs.com/product/114-19790208.jpg</t>
  </si>
  <si>
    <t>https://tineco-yxzt.oss-accelerate.aliyuncs.com/20231219/9VSPD1011JP_1702948070054.png</t>
  </si>
  <si>
    <t>https://tineco-yxzt.oss-accelerate.aliyuncs.com/product/114-19790302.jpg</t>
  </si>
  <si>
    <t>https://tineco-yxzt.oss-accelerate.aliyuncs.com/20231219/9VSMB1011JP_1702948067145.png</t>
  </si>
  <si>
    <t>https://tineco-yxzt.oss-accelerate.aliyuncs.com/20231219/9VSMB101200_1702948067222.png</t>
  </si>
  <si>
    <t>https://tineco-yxzt.oss-accelerate.aliyuncs.com/20231219/9VSDB101300_1702948063809.png</t>
  </si>
  <si>
    <t>https://tineco-yxzt.oss-accelerate.aliyuncs.com/product/114-19800001.png</t>
  </si>
  <si>
    <t>https://tineco-yxzt.oss-accelerate.aliyuncs.com/product/114-19800002.png</t>
  </si>
  <si>
    <t>https://tineco-yxzt.oss-accelerate.aliyuncs.com/20231219/9VSPD041000_1702948069987.png</t>
  </si>
  <si>
    <t>https://tineco-yxzt.oss-accelerate.aliyuncs.com/product/114-19800004.png</t>
  </si>
  <si>
    <t>https://tineco-yxzt.oss-accelerate.aliyuncs.com/20231219/9VSMB041000_1702948066913.png</t>
  </si>
  <si>
    <t>https://tineco-yxzt.oss-accelerate.aliyuncs.com/20231219/9VSMB011000_1702948066834.png</t>
  </si>
  <si>
    <t>https://tineco-yxzt.oss-accelerate.aliyuncs.com/20231219/9VSDB041000_1702948063483.png</t>
  </si>
  <si>
    <t>https://tineco-yxzt.oss-accelerate.aliyuncs.com/20231219/9VSDB011000_1702948063404.png</t>
  </si>
  <si>
    <t>https://tineco-yxzt.oss-accelerate.aliyuncs.com/product/114-19800009.jpg</t>
  </si>
  <si>
    <t>https://tineco-yxzt.oss-accelerate.aliyuncs.com/product/114-19800801.png</t>
  </si>
  <si>
    <t>https://tineco-yxzt.oss-accelerate.aliyuncs.com/product/114-19800802.png</t>
  </si>
  <si>
    <t>https://tineco-yxzt.oss-accelerate.aliyuncs.com/product/114-19801101.png</t>
  </si>
  <si>
    <t>https://tineco-yxzt.oss-accelerate.aliyuncs.com/20231219/9VSMB0410JP_1702948066991.png</t>
  </si>
  <si>
    <t>https://tineco-yxzt.oss-accelerate.aliyuncs.com/20231219/9VSDB0410JP_1702948063565.png</t>
  </si>
  <si>
    <t>https://tineco-yxzt.oss-accelerate.aliyuncs.com/20231227/9FWUH041100_1703640265834.png</t>
  </si>
  <si>
    <t>https://tineco-yxzt.oss-accelerate.aliyuncs.com/20231219/9FWPB041100_1702948018133.png</t>
  </si>
  <si>
    <t>https://tineco-yxzt.oss-accelerate.aliyuncs.com/20231219/9FWRH040000_1702948025339.png</t>
  </si>
  <si>
    <t>https://tineco-yxzt.oss-accelerate.aliyuncs.com/20231219/9FWRM040000_1702948028015.png</t>
  </si>
  <si>
    <t>https://tineco-yxzt.oss-accelerate.aliyuncs.com/20231219/9FWUH000000_1702948035333.png</t>
  </si>
  <si>
    <t>https://tineco-yxzt.oss-accelerate.aliyuncs.com/20231219/9FWRD000000_1702948020133.png</t>
  </si>
  <si>
    <t>https://tineco-yxzt.oss-accelerate.aliyuncs.com/20231219/9FWRM000000_1702948027878.png</t>
  </si>
  <si>
    <t>https://tineco-yxzt.oss-accelerate.aliyuncs.com/20231219/9FWRP000000_1702948029004.png</t>
  </si>
  <si>
    <t>https://tineco-yxzt.oss-accelerate.aliyuncs.com/20231219/9FWRH000000_1702948021228.png</t>
  </si>
  <si>
    <t>https://tineco-yxzt.oss-accelerate.aliyuncs.com/20231219/9FWRH040100_1702948025431.png</t>
  </si>
  <si>
    <t>https://tineco-yxzt.oss-accelerate.aliyuncs.com/20231219/9FWRD000100_1702948020216.png</t>
  </si>
  <si>
    <t>https://tineco-yxzt.oss-accelerate.aliyuncs.com/20231219/9FWRP000100_1702948029074.png</t>
  </si>
  <si>
    <t>https://tineco-yxzt.oss-accelerate.aliyuncs.com/product/114-20130600.png</t>
  </si>
  <si>
    <t>https://tineco-yxzt.oss-accelerate.aliyuncs.com/20231219/9HBTH100000_1702948039264.png</t>
  </si>
  <si>
    <t>https://tineco-yxzt.oss-accelerate.aliyuncs.com/product/114-20130700.png</t>
  </si>
  <si>
    <t>https://tineco-yxzt.oss-accelerate.aliyuncs.com/product/114-20130701.png</t>
  </si>
  <si>
    <t>https://tineco-yxzt.oss-accelerate.aliyuncs.com/product/114-20130800.png</t>
  </si>
  <si>
    <t>https://tineco-yxzt.oss-accelerate.aliyuncs.com/product/114-20160001.png</t>
  </si>
  <si>
    <t>https://tineco-yxzt.oss-accelerate.aliyuncs.com/20231219/9VAMB111400_1702948057192.png</t>
  </si>
  <si>
    <t>https://tineco-yxzt.oss-accelerate.aliyuncs.com/20231219/9VADB111200_1702948055268.png</t>
  </si>
  <si>
    <t>https://tineco-yxzt.oss-accelerate.aliyuncs.com/20231219/9VAFD111100_1702948055750.png</t>
  </si>
  <si>
    <t>https://tineco-yxzt.oss-accelerate.aliyuncs.com/20231219/9VAPT111500_1702948059412.png</t>
  </si>
  <si>
    <t>https://tineco-yxzt.oss-accelerate.aliyuncs.com/20231227/9VAUT111300_1703640269206.png</t>
  </si>
  <si>
    <t>https://tineco-yxzt.oss-accelerate.aliyuncs.com/20231219/9VABP111200_1702948054283.png</t>
  </si>
  <si>
    <t>https://tineco-yxzt.oss-accelerate.aliyuncs.com/product/114-20160008.png</t>
  </si>
  <si>
    <t>https://tineco-yxzt.oss-accelerate.aliyuncs.com/product/114-20160009.png</t>
  </si>
  <si>
    <t>https://tineco-yxzt.oss-accelerate.aliyuncs.com/20231219/9VAMB111500_1702948057266.png</t>
  </si>
  <si>
    <t>https://tineco-yxzt.oss-accelerate.aliyuncs.com/20231219/9VADB111300_1702948055354.png</t>
  </si>
  <si>
    <t>https://tineco-yxzt.oss-accelerate.aliyuncs.com/20231219/9VAPT111400_1702948059262.png</t>
  </si>
  <si>
    <t>https://tineco-yxzt.oss-accelerate.aliyuncs.com/product/114-20160013.png</t>
  </si>
  <si>
    <t>https://tineco-yxzt.oss-accelerate.aliyuncs.com/product/114-20160101.png</t>
  </si>
  <si>
    <t>https://tineco-yxzt.oss-accelerate.aliyuncs.com/product/114-20160102.png</t>
  </si>
  <si>
    <t>https://tineco-yxzt.oss-accelerate.aliyuncs.com/20231219/9VAMB111700_1702948057352.png</t>
  </si>
  <si>
    <t>https://tineco-yxzt.oss-accelerate.aliyuncs.com/20231219/9VADB113900_1702948055432.png</t>
  </si>
  <si>
    <t>https://tineco-yxzt.oss-accelerate.aliyuncs.com/20231227/9VABP112000_1703640268036.png</t>
  </si>
  <si>
    <t>https://tineco-yxzt.oss-accelerate.aliyuncs.com/20231219/9VAMB112000_1702948057510.png</t>
  </si>
  <si>
    <t>https://tineco-yxzt.oss-accelerate.aliyuncs.com/20231219/9VAPT113400_1702948059561.png</t>
  </si>
  <si>
    <t>https://tineco-yxzt.oss-accelerate.aliyuncs.com/20231227/9VAUH060000_1703640268429.png</t>
  </si>
  <si>
    <t>https://tineco-yxzt.oss-accelerate.aliyuncs.com/20231219/9VADA060000_1702948054847.png</t>
  </si>
  <si>
    <t>https://tineco-yxzt.oss-accelerate.aliyuncs.com/20231227/9VABR062500_1703640268139.png</t>
  </si>
  <si>
    <t>https://tineco-yxzt.oss-accelerate.aliyuncs.com/20231219/9VAFI060000_1702948055827.png</t>
  </si>
  <si>
    <t>https://tineco-yxzt.oss-accelerate.aliyuncs.com/20231227/9VAPS060000_1703640268333.png</t>
  </si>
  <si>
    <t>https://tineco-yxzt.oss-accelerate.aliyuncs.com/20231219/9FWFI110000_1702948015239.png</t>
  </si>
  <si>
    <t>https://tineco-yxzt.oss-accelerate.aliyuncs.com/20231219/9FWRK110000_1702948027739.png</t>
  </si>
  <si>
    <t>https://tineco-yxzt.oss-accelerate.aliyuncs.com/20231227/9FWUH100100_1703640266068.png</t>
  </si>
  <si>
    <t>https://tineco-yxzt.oss-accelerate.aliyuncs.com/20231227/9FWWD100000_1703640266412.png</t>
  </si>
  <si>
    <t>https://tineco-yxzt.oss-accelerate.aliyuncs.com/20231227/9FWWC100000_1703640266234.png</t>
  </si>
  <si>
    <t>https://tineco-yxzt.oss-accelerate.aliyuncs.com/20231219/9FWBC100000_1702948010314.png</t>
  </si>
  <si>
    <t>https://tineco-yxzt.oss-accelerate.aliyuncs.com/20231227/9FWBR100000_1703640264964.png</t>
  </si>
  <si>
    <t>https://tineco-yxzt.oss-accelerate.aliyuncs.com/20231219/9FWPB100000_1702948018214.png</t>
  </si>
  <si>
    <t>https://tineco-yxzt.oss-accelerate.aliyuncs.com/20231219/9FWHA100000_1702948015874.png</t>
  </si>
  <si>
    <t>https://tineco-yxzt.oss-accelerate.aliyuncs.com/20231219/9FWRD100100_1702948020527.png</t>
  </si>
  <si>
    <t>https://tineco-yxzt.oss-accelerate.aliyuncs.com/20240701/2019guatiao_1719817721080.png</t>
  </si>
  <si>
    <t>https://tineco-yxzt.oss-accelerate.aliyuncs.com/20240701/2019guangdian_1719817775917.png</t>
  </si>
  <si>
    <t>https://tineco-yxzt.oss-accelerate.aliyuncs.com/20231219/9FWRM100000_1702948028087.png</t>
  </si>
  <si>
    <t>https://tineco-yxzt.oss-accelerate.aliyuncs.com/20231219/9FWRM100100_1702948028155.png</t>
  </si>
  <si>
    <t>https://tineco-yxzt.oss-accelerate.aliyuncs.com/20231219/9FWRU100000_1702948034719.png</t>
  </si>
  <si>
    <t>https://tineco-yxzt.oss-accelerate.aliyuncs.com/20231219/9FWRP100200_1702948029289.png</t>
  </si>
  <si>
    <t>https://tineco-yxzt.oss-accelerate.aliyuncs.com/20231219/9FWRH100100_1702948025822.png</t>
  </si>
  <si>
    <t>https://tineco-yxzt.oss-accelerate.aliyuncs.com/20231219/9FWPA1001TW_1702948017292.png</t>
  </si>
  <si>
    <t>https://tineco-yxzt.oss-accelerate.aliyuncs.com/20231219/9FWRC100000_1702948019809.png</t>
  </si>
  <si>
    <t>https://tineco-yxzt.oss-accelerate.aliyuncs.com/20231219/9FWBR100100_1702948010753.png</t>
  </si>
  <si>
    <t>https://tineco-yxzt.oss-accelerate.aliyuncs.com/product/114-20190127.jpg</t>
  </si>
  <si>
    <t>https://tineco-yxzt.oss-accelerate.aliyuncs.com/20231219/9FWRS100100_1702948034188.png</t>
  </si>
  <si>
    <t>https://tineco-yxzt.oss-accelerate.aliyuncs.com/20231219/9FWRD100200_1702948020605.png</t>
  </si>
  <si>
    <t>https://tineco-yxzt.oss-accelerate.aliyuncs.com/20231219/9FWRP100400_1702948029431.png</t>
  </si>
  <si>
    <t>https://tineco-yxzt.oss-accelerate.aliyuncs.com/20231219/9FWWC100100_1702948036230.png</t>
  </si>
  <si>
    <t>https://tineco-yxzt.oss-accelerate.aliyuncs.com/product/114-20190204.jpeg</t>
  </si>
  <si>
    <t>https://tineco-yxzt.oss-accelerate.aliyuncs.com/20231227/9FWUH100000_1703640265983.png</t>
  </si>
  <si>
    <t>https://tineco-yxzt.oss-accelerate.aliyuncs.com/20231219/9FWPT100000_1702948019092.png</t>
  </si>
  <si>
    <t>https://tineco-yxzt.oss-accelerate.aliyuncs.com/20231219/9FWRD100000_1702948020450.png</t>
  </si>
  <si>
    <t>https://tineco-yxzt.oss-accelerate.aliyuncs.com/20231219/9FWRI100000_1702948026843.png</t>
  </si>
  <si>
    <t>https://tineco-yxzt.oss-accelerate.aliyuncs.com/20231219/9FWRP100300_1702948029362.png</t>
  </si>
  <si>
    <t>https://tineco-yxzt.oss-accelerate.aliyuncs.com/20231219/9FWRD1003TW_1702948020685.png</t>
  </si>
  <si>
    <t>https://tineco-yxzt.oss-accelerate.aliyuncs.com/20240702/rename_file_1719887191812.jpeg</t>
  </si>
  <si>
    <t>https://tineco-yxzt.oss-accelerate.aliyuncs.com/20231219/9FWWC100200_1702948036303.png</t>
  </si>
  <si>
    <t>https://tineco-yxzt.oss-accelerate.aliyuncs.com/20231219/9FWWD100100_1702948037575.png</t>
  </si>
  <si>
    <t>https://tineco-yxzt.oss-accelerate.aliyuncs.com/20231227/9FWUH100200_1703640266151.png</t>
  </si>
  <si>
    <t>https://tineco-yxzt.oss-accelerate.aliyuncs.com/20250220/B33_1740038046001.png</t>
  </si>
  <si>
    <t>https://tineco-yxzt.oss-accelerate.aliyuncs.com/20231219/9FWPA1000AU_1702948017196.png</t>
  </si>
  <si>
    <t>https://tineco-yxzt.oss-accelerate.aliyuncs.com/product/114-20190806.jpeg</t>
  </si>
  <si>
    <t>https://tineco-yxzt.oss-accelerate.aliyuncs.com/20231219/9FWRH100700_1702948025978.png</t>
  </si>
  <si>
    <t>https://tineco-yxzt.oss-accelerate.aliyuncs.com/20231219/9FWRP101000_1702948029592.png</t>
  </si>
  <si>
    <t>https://tineco-yxzt.oss-accelerate.aliyuncs.com/20231219/9FWRM100300_1702948028226.png</t>
  </si>
  <si>
    <t>https://tineco-yxzt.oss-accelerate.aliyuncs.com/20231219/9FWRM100400_1702948028299.png</t>
  </si>
  <si>
    <t>https://tineco-yxzt.oss-accelerate.aliyuncs.com/20231219/9FWRP100900_1702948029499.png</t>
  </si>
  <si>
    <t>https://tineco-yxzt.oss-accelerate.aliyuncs.com/20231219/9FWPT100300_1702948019173.png</t>
  </si>
  <si>
    <t>https://tineco-yxzt.oss-accelerate.aliyuncs.com/20231219/9FWFI110100_1702948015320.png</t>
  </si>
  <si>
    <t>https://tineco-yxzt.oss-accelerate.aliyuncs.com/20231219/9FWHA110000_1702948015947.png</t>
  </si>
  <si>
    <t>https://tineco-yxzt.oss-accelerate.aliyuncs.com/20231219/9FWMB150300_1702948016387.png</t>
  </si>
  <si>
    <t>https://tineco-yxzt.oss-accelerate.aliyuncs.com/20231219/9FWRH150200_1702948026210.png</t>
  </si>
  <si>
    <t>https://tineco-yxzt.oss-accelerate.aliyuncs.com/20231219/9FWRS150100_1702948034259.png</t>
  </si>
  <si>
    <t>https://tineco-yxzt.oss-accelerate.aliyuncs.com/20231219/9FWUH150000_1702948035558.png</t>
  </si>
  <si>
    <t>https://tineco-yxzt.oss-accelerate.aliyuncs.com/20231227/9FWWD150000_1703640266497.png</t>
  </si>
  <si>
    <t>https://tineco-yxzt.oss-accelerate.aliyuncs.com/20231227/9FWWC150000_1703640266317.png</t>
  </si>
  <si>
    <t>https://tineco-yxzt.oss-accelerate.aliyuncs.com/20231219/9FWBC150000_1702948010387.png</t>
  </si>
  <si>
    <t>https://tineco-yxzt.oss-accelerate.aliyuncs.com/20231227/9FWBR150000_1703640265048.png</t>
  </si>
  <si>
    <t>https://tineco-yxzt.oss-accelerate.aliyuncs.com/20231227/9FWFP150000_1703640265223.png</t>
  </si>
  <si>
    <t>https://tineco-yxzt.oss-accelerate.aliyuncs.com/20231219/9FWDA150000_1702948014824.png</t>
  </si>
  <si>
    <t>https://tineco-yxzt.oss-accelerate.aliyuncs.com/20231219/9FWPB150000_1702948018390.png</t>
  </si>
  <si>
    <t>https://tineco-yxzt.oss-accelerate.aliyuncs.com/20231219/9FWRI150000_1702948026995.png</t>
  </si>
  <si>
    <t>https://tineco-yxzt.oss-accelerate.aliyuncs.com/20240701/2020sensor_1719818805017.png</t>
  </si>
  <si>
    <t>https://tineco-yxzt.oss-accelerate.aliyuncs.com/20240701/jishenzhukongban_1719818616739.jpg</t>
  </si>
  <si>
    <t>https://tineco-yxzt.oss-accelerate.aliyuncs.com/20240701/guatiaozujian_1719818694636.jpg</t>
  </si>
  <si>
    <t>https://tineco-yxzt.oss-accelerate.aliyuncs.com/20231219/9FWRI150100_1702948027074.png</t>
  </si>
  <si>
    <t>https://tineco-yxzt.oss-accelerate.aliyuncs.com/20231219/9FWBR150100_1702948014515.png</t>
  </si>
  <si>
    <t>https://tineco-yxzt.oss-accelerate.aliyuncs.com/20231219/9FWRC150000_1702948019894.png</t>
  </si>
  <si>
    <t>https://tineco-yxzt.oss-accelerate.aliyuncs.com/20231219/9FWMB150400_1702948016458.png</t>
  </si>
  <si>
    <t>https://tineco-yxzt.oss-accelerate.aliyuncs.com/20231219/9FWRI150200_1702948027149.png</t>
  </si>
  <si>
    <t>https://tineco-yxzt.oss-accelerate.aliyuncs.com/20231219/9FWPT150000_1702948019253.png</t>
  </si>
  <si>
    <t>https://tineco-yxzt.oss-accelerate.aliyuncs.com/20240701/2020_1719818116158.png</t>
  </si>
  <si>
    <t>https://tineco-yxzt.oss-accelerate.aliyuncs.com/20240701/2020jitiqiangai_1719819112596.png</t>
  </si>
  <si>
    <t>https://tineco-yxzt.oss-accelerate.aliyuncs.com/20250228/1234_1740705076199.png</t>
  </si>
  <si>
    <t>https://tineco-yxzt.oss-accelerate.aliyuncs.com/20231219/9FWWC150100_1702948036373.png</t>
  </si>
  <si>
    <t>https://tineco-yxzt.oss-accelerate.aliyuncs.com/20231219/9FWWD150100_1702948037649.png</t>
  </si>
  <si>
    <t>https://tineco-yxzt.oss-accelerate.aliyuncs.com/20231219/9FWUH150100_1702948035631.png</t>
  </si>
  <si>
    <t>https://tineco-yxzt.oss-accelerate.aliyuncs.com/20231219/9FWRM150000_1702948028509.png</t>
  </si>
  <si>
    <t>https://tineco-yxzt.oss-accelerate.aliyuncs.com/20250616/c1915b003ee737f3fe3a0ab4da2f5f9_1750051549601.png</t>
  </si>
  <si>
    <t>https://tineco-yxzt.oss-accelerate.aliyuncs.com/20231219/9VSMB1511JP_1702948068176.png</t>
  </si>
  <si>
    <t>https://tineco-yxzt.oss-accelerate.aliyuncs.com/product/114-20280802.jpeg</t>
  </si>
  <si>
    <t>https://tineco-yxzt.oss-accelerate.aliyuncs.com/product/114-20280803.jpeg</t>
  </si>
  <si>
    <t>https://tineco-yxzt.oss-accelerate.aliyuncs.com/product/114-20280804.png</t>
  </si>
  <si>
    <t>https://tineco-yxzt.oss-accelerate.aliyuncs.com/20231219/9VSBD151100_1702948061048.png</t>
  </si>
  <si>
    <t>https://tineco-yxzt.oss-accelerate.aliyuncs.com/20240701/2028jiazhang_1719818867503.png</t>
  </si>
  <si>
    <t>https://tineco-yxzt.oss-accelerate.aliyuncs.com/20231219/9VSPD151100_1702948070192.png</t>
  </si>
  <si>
    <t>https://tineco-yxzt.oss-accelerate.aliyuncs.com/20231219/9VSBH151100_1702948061551.png</t>
  </si>
  <si>
    <t>https://tineco-yxzt.oss-accelerate.aliyuncs.com/product/114-20281100.jpeg</t>
  </si>
  <si>
    <t>https://tineco-yxzt.oss-accelerate.aliyuncs.com/product/114-20281101.jpeg</t>
  </si>
  <si>
    <t>https://tineco-yxzt.oss-accelerate.aliyuncs.com/20231219/9SWRM1000US_1702948046774.png</t>
  </si>
  <si>
    <t>https://tineco-yxzt.oss-accelerate.aliyuncs.com/20231227/9SWRU1000US_1703640267734.png</t>
  </si>
  <si>
    <t>https://tineco-yxzt.oss-accelerate.aliyuncs.com/20231219/9SWRM1002US_1702948046960.png</t>
  </si>
  <si>
    <t>https://tineco-yxzt.oss-accelerate.aliyuncs.com/20231227/9SWRI1001US_1703640267441.png</t>
  </si>
  <si>
    <t>https://tineco-yxzt.oss-accelerate.aliyuncs.com/20231219/9SWRO1000US_1702948047289.png</t>
  </si>
  <si>
    <t>https://tineco-yxzt.oss-accelerate.aliyuncs.com/20231219/9SWBR100000_1702948045666.png</t>
  </si>
  <si>
    <t>https://tineco-yxzt.oss-accelerate.aliyuncs.com/20231219/9SWWC100100_1702948048260.png</t>
  </si>
  <si>
    <t>https://tineco-yxzt.oss-accelerate.aliyuncs.com/20231219/9SWWD100200_1702948048418.png</t>
  </si>
  <si>
    <t>https://tineco-yxzt.oss-accelerate.aliyuncs.com/20231227/9SWBC100000_1703640267067.png</t>
  </si>
  <si>
    <t>https://tineco-yxzt.oss-accelerate.aliyuncs.com/product/114-20290605.png</t>
  </si>
  <si>
    <t>https://tineco-yxzt.oss-accelerate.aliyuncs.com/20231219/9SWPB100000_1702948045819.png</t>
  </si>
  <si>
    <t>https://tineco-yxzt.oss-accelerate.aliyuncs.com/20231227/9SWRR100000_1703640267634.png</t>
  </si>
  <si>
    <t>https://tineco-yxzt.oss-accelerate.aliyuncs.com/20231219/9SWFI100000_1702948045741.png</t>
  </si>
  <si>
    <t>https://tineco-yxzt.oss-accelerate.aliyuncs.com/20231219/9SWRM1001EU_1702948046877.png</t>
  </si>
  <si>
    <t>https://tineco-yxzt.oss-accelerate.aliyuncs.com/20231219/9SWRH100000_1702948046211.png</t>
  </si>
  <si>
    <t>https://tineco-yxzt.oss-accelerate.aliyuncs.com/20231227/9SWRU1001EU_1703640267830.png</t>
  </si>
  <si>
    <t>https://tineco-yxzt.oss-accelerate.aliyuncs.com/20231219/9SWRM1003EU_1702948047039.png</t>
  </si>
  <si>
    <t>https://tineco-yxzt.oss-accelerate.aliyuncs.com/20231219/9SWRW100000_1702948048100.png</t>
  </si>
  <si>
    <t>https://tineco-yxzt.oss-accelerate.aliyuncs.com/20231219/9SWRK100000_1702948046596.png</t>
  </si>
  <si>
    <t>https://tineco-yxzt.oss-accelerate.aliyuncs.com/20231219/9SWRI100000_1702948046445.png</t>
  </si>
  <si>
    <t>https://tineco-yxzt.oss-accelerate.aliyuncs.com/20231219/9SWRH100100_1702948046291.png</t>
  </si>
  <si>
    <t>https://tineco-yxzt.oss-accelerate.aliyuncs.com/20231227/9SWAR100000_1703640266936.png</t>
  </si>
  <si>
    <t>https://tineco-yxzt.oss-accelerate.aliyuncs.com/20231227/9SWRI1000EU_1703640267330.png</t>
  </si>
  <si>
    <t>https://tineco-yxzt.oss-accelerate.aliyuncs.com/20231227/9SWRH100200_1703640267232.png</t>
  </si>
  <si>
    <t>https://tineco-yxzt.oss-accelerate.aliyuncs.com/20231219/9SWRO1001EU_1702948047372.png</t>
  </si>
  <si>
    <t>https://tineco-yxzt.oss-accelerate.aliyuncs.com/20231227/9SWRI1002UK_1703640267537.png</t>
  </si>
  <si>
    <t>https://tineco-yxzt.oss-accelerate.aliyuncs.com/20240821/ganhuangguanzujian_1724219938223.jpg</t>
  </si>
  <si>
    <t>https://tineco-yxzt.oss-accelerate.aliyuncs.com/20250208/wire11_1738982020862.png</t>
  </si>
  <si>
    <t>https://tineco-yxzt.oss-accelerate.aliyuncs.com/20250603/weixinjietu_20250603133926_1748929197447.png</t>
  </si>
  <si>
    <t>https://tineco-yxzt.oss-accelerate.aliyuncs.com/20240828/image_1724807263863.png</t>
  </si>
  <si>
    <t>https://tineco-yxzt.oss-accelerate.aliyuncs.com/20240815/LEDdengban_1723690972299.webp</t>
  </si>
  <si>
    <t>https://tineco-yxzt.oss-accelerate.aliyuncs.com/20240826/0826_1724633803804.jpg</t>
  </si>
  <si>
    <t>https://tineco-yxzt.oss-accelerate.aliyuncs.com/20240903/1_1725333762134.jpg</t>
  </si>
  <si>
    <t>https://tineco-yxzt.oss-accelerate.aliyuncs.com/product/114-20390008.jpg</t>
  </si>
  <si>
    <t>https://tineco-yxzt.oss-accelerate.aliyuncs.com/product/114-20410001.png</t>
  </si>
  <si>
    <t>https://tineco-yxzt.oss-accelerate.aliyuncs.com/20231219/9FWWC011100_1702948035783.png</t>
  </si>
  <si>
    <t>https://tineco-yxzt.oss-accelerate.aliyuncs.com/20231219/9FWBC011100_1702948010020.png</t>
  </si>
  <si>
    <t>https://tineco-yxzt.oss-accelerate.aliyuncs.com/20231219/9FWPT011100_1702948018880.png</t>
  </si>
  <si>
    <t>https://tineco-yxzt.oss-accelerate.aliyuncs.com/20231219/9FWRU010000_1702948034501.png</t>
  </si>
  <si>
    <t>https://tineco-yxzt.oss-accelerate.aliyuncs.com/20231219/9FWWD010300_1702948036664.png</t>
  </si>
  <si>
    <t>https://tineco-yxzt.oss-accelerate.aliyuncs.com/20250630/weixinjietu_20250630101623_1751249807503.png</t>
  </si>
  <si>
    <t>https://tineco-yxzt.oss-accelerate.aliyuncs.com/20231219/9FWWC011200_1702948035858.png</t>
  </si>
  <si>
    <t>https://tineco-yxzt.oss-accelerate.aliyuncs.com/20231219/9FWPT011200_1702948018987.png</t>
  </si>
  <si>
    <t>https://tineco-yxzt.oss-accelerate.aliyuncs.com/20240528/shuibeng_1716859645542.png</t>
  </si>
  <si>
    <t>https://tineco-yxzt.oss-accelerate.aliyuncs.com/20231219/9FWRM010000_1702948027947.png</t>
  </si>
  <si>
    <t>https://tineco-yxzt.oss-accelerate.aliyuncs.com/20231219/9FWRH010000_1702948021301.png</t>
  </si>
  <si>
    <t>https://tineco-yxzt.oss-accelerate.aliyuncs.com/20250521/weixinjietu_20250521160728_1747814865805.png</t>
  </si>
  <si>
    <t>https://tineco-yxzt.oss-accelerate.aliyuncs.com/20231227/9CWRH100000_1703640264193.png</t>
  </si>
  <si>
    <t>https://tineco-yxzt.oss-accelerate.aliyuncs.com/20231219/9CWRD100000_1702948007732.png</t>
  </si>
  <si>
    <t>https://tineco-yxzt.oss-accelerate.aliyuncs.com/product/114-20430003.jpeg</t>
  </si>
  <si>
    <t>https://tineco-yxzt.oss-accelerate.aliyuncs.com/product/114-20430005.jpeg</t>
  </si>
  <si>
    <t>https://tineco-yxzt.oss-accelerate.aliyuncs.com/product/114-20430006.jpeg</t>
  </si>
  <si>
    <t>https://tineco-yxzt.oss-accelerate.aliyuncs.com/20231219/9CWRR100000_1702948009032.png</t>
  </si>
  <si>
    <t>https://tineco-yxzt.oss-accelerate.aliyuncs.com/20231219/9CWRS100500_1702948009107.png</t>
  </si>
  <si>
    <t>https://tineco-yxzt.oss-accelerate.aliyuncs.com/product/114-20430011.jpeg</t>
  </si>
  <si>
    <t>https://tineco-yxzt.oss-accelerate.aliyuncs.com/20231219/9CWRW100100_1702948009182.png</t>
  </si>
  <si>
    <t>https://tineco-yxzt.oss-accelerate.aliyuncs.com/20231219/9CWWC100100_1702948009571.png</t>
  </si>
  <si>
    <t>https://tineco-yxzt.oss-accelerate.aliyuncs.com/20231219/9CWWD100100_1702948009718.png</t>
  </si>
  <si>
    <t>https://tineco-yxzt.oss-accelerate.aliyuncs.com/20231227/9CWRH010000_1703640409104.png</t>
  </si>
  <si>
    <t>https://tineco-yxzt.oss-accelerate.aliyuncs.com/product/114-20430101.jpeg</t>
  </si>
  <si>
    <t>https://tineco-yxzt.oss-accelerate.aliyuncs.com/20231219/9CWRM0100US_1702948008071.png</t>
  </si>
  <si>
    <t>https://tineco-yxzt.oss-accelerate.aliyuncs.com/20231219/9CWRK010000_1702948007990.png</t>
  </si>
  <si>
    <t>https://tineco-yxzt.oss-accelerate.aliyuncs.com/20231219/9CWRM0103US_1702948008306.png</t>
  </si>
  <si>
    <t>https://tineco-yxzt.oss-accelerate.aliyuncs.com/20231219/9CWRD010000_1702948005973.png</t>
  </si>
  <si>
    <t>https://tineco-yxzt.oss-accelerate.aliyuncs.com/20231219/9CWRP0100US_1702948008382.png</t>
  </si>
  <si>
    <t>https://tineco-yxzt.oss-accelerate.aliyuncs.com/20231219/9CWUH0100US_1702948009332.png</t>
  </si>
  <si>
    <t>https://tineco-yxzt.oss-accelerate.aliyuncs.com/product/114-20430109.jpeg</t>
  </si>
  <si>
    <t>https://tineco-yxzt.oss-accelerate.aliyuncs.com/product/114-20430111.jpeg</t>
  </si>
  <si>
    <t>https://tineco-yxzt.oss-accelerate.aliyuncs.com/20231219/9CWWD010100_1702948009649.png</t>
  </si>
  <si>
    <t>https://tineco-yxzt.oss-accelerate.aliyuncs.com/20231219/9CWBC010000_1702948005830.png</t>
  </si>
  <si>
    <t>https://tineco-yxzt.oss-accelerate.aliyuncs.com/product/114-20430115.jpeg</t>
  </si>
  <si>
    <t>https://tineco-yxzt.oss-accelerate.aliyuncs.com/20231219/9CWRP1001EU_1702948008725.png</t>
  </si>
  <si>
    <t>https://tineco-yxzt.oss-accelerate.aliyuncs.com/20231219/9CWRM0101EU_1702948008147.png</t>
  </si>
  <si>
    <t>https://tineco-yxzt.oss-accelerate.aliyuncs.com/20231219/9CWRM0102EU_1702948008226.png</t>
  </si>
  <si>
    <t>https://tineco-yxzt.oss-accelerate.aliyuncs.com/20231219/9CWRP0101EU_1702948008456.png</t>
  </si>
  <si>
    <t>https://tineco-yxzt.oss-accelerate.aliyuncs.com/product/114-20430303.jpeg</t>
  </si>
  <si>
    <t>https://tineco-yxzt.oss-accelerate.aliyuncs.com/20231227/9CWRI0101EU_1703640264282.png</t>
  </si>
  <si>
    <t>https://tineco-yxzt.oss-accelerate.aliyuncs.com/20231219/9CWRD100100_1702948007821.png</t>
  </si>
  <si>
    <t>https://tineco-yxzt.oss-accelerate.aliyuncs.com/20231219/9CWUH1002US_1702948009420.png</t>
  </si>
  <si>
    <t>https://tineco-yxzt.oss-accelerate.aliyuncs.com/20231219/9CWUH1003EU_1702948009497.png</t>
  </si>
  <si>
    <t>https://tineco-yxzt.oss-accelerate.aliyuncs.com/product/114-20520100.jpeg</t>
  </si>
  <si>
    <t>https://tineco-yxzt.oss-accelerate.aliyuncs.com/product/114-20520101.jpeg</t>
  </si>
  <si>
    <t>https://tineco-yxzt.oss-accelerate.aliyuncs.com/product/114-20520102.jpeg</t>
  </si>
  <si>
    <t>https://tineco-yxzt.oss-accelerate.aliyuncs.com/product/114-20520103.jpeg</t>
  </si>
  <si>
    <t>https://tineco-yxzt.oss-accelerate.aliyuncs.com/product/114-20520104.jpeg</t>
  </si>
  <si>
    <t>https://tineco-yxzt.oss-accelerate.aliyuncs.com/20231219/9VSMB151500_1702948068573.png</t>
  </si>
  <si>
    <t>https://tineco-yxzt.oss-accelerate.aliyuncs.com/20231219/9VSPT150100_1702948074964.png</t>
  </si>
  <si>
    <t>https://tineco-yxzt.oss-accelerate.aliyuncs.com/20231219/9VSMB151300_1702948068332.png</t>
  </si>
  <si>
    <t>https://tineco-yxzt.oss-accelerate.aliyuncs.com/20231219/9VSMB151400_1702948068408.png</t>
  </si>
  <si>
    <t>https://tineco-yxzt.oss-accelerate.aliyuncs.com/20231219/9VSPS150000_1702948070260.png</t>
  </si>
  <si>
    <t>https://tineco-yxzt.oss-accelerate.aliyuncs.com/product/114-20521204.jpeg</t>
  </si>
  <si>
    <t>https://tineco-yxzt.oss-accelerate.aliyuncs.com/20231219/9VSPA1500AU_1702948069718.png</t>
  </si>
  <si>
    <t>https://tineco-yxzt.oss-accelerate.aliyuncs.com/20241220/dishua11_1734661284090.jpg</t>
  </si>
  <si>
    <t>https://tineco-yxzt.oss-accelerate.aliyuncs.com/20241220/base_1734661432956.jpg</t>
  </si>
  <si>
    <t>https://tineco-yxzt.oss-accelerate.aliyuncs.com/20241220/Filter_1734661528285.jpg</t>
  </si>
  <si>
    <t>https://tineco-yxzt.oss-accelerate.aliyuncs.com/20241220/shuangjiekechaijinshuguanzujian_1734661638272.jpg</t>
  </si>
  <si>
    <t>https://tineco-yxzt.oss-accelerate.aliyuncs.com/product/114-21210100.png</t>
  </si>
  <si>
    <t>https://tineco-yxzt.oss-accelerate.aliyuncs.com/20231219/9FWWD200000_1702948037723.png</t>
  </si>
  <si>
    <t>https://tineco-yxzt.oss-accelerate.aliyuncs.com/20231219/9FWBR200000_1702948014589.png</t>
  </si>
  <si>
    <t>https://tineco-yxzt.oss-accelerate.aliyuncs.com/20231219/9FWBC200000_1702948010460.png</t>
  </si>
  <si>
    <t>https://tineco-yxzt.oss-accelerate.aliyuncs.com/20231219/9FWFA200000_1702948014999.png</t>
  </si>
  <si>
    <t>https://tineco-yxzt.oss-accelerate.aliyuncs.com/20231219/9FWWC200000_1702948036446.png</t>
  </si>
  <si>
    <t>https://tineco-yxzt.oss-accelerate.aliyuncs.com/20231219/9FWPB200000_1702948018554.png</t>
  </si>
  <si>
    <t>https://tineco-yxzt.oss-accelerate.aliyuncs.com/20231219/9FWRP200000_1702948029882.png</t>
  </si>
  <si>
    <t>https://tineco-yxzt.oss-accelerate.aliyuncs.com/20231219/9FWRD200000_1702948020916.png</t>
  </si>
  <si>
    <t>https://tineco-yxzt.oss-accelerate.aliyuncs.com/20231219/9FWPT200000_1702948019331.png</t>
  </si>
  <si>
    <t>https://tineco-yxzt.oss-accelerate.aliyuncs.com/20231219/9FWRI200000_1702948027225.png</t>
  </si>
  <si>
    <t>https://tineco-yxzt.oss-accelerate.aliyuncs.com/20231219/9FWRI200100_1702948027302.png</t>
  </si>
  <si>
    <t>https://tineco-yxzt.oss-accelerate.aliyuncs.com/20231219/9FWRI200200_1702948027390.png</t>
  </si>
  <si>
    <t>https://tineco-yxzt.oss-accelerate.aliyuncs.com/20231227/9FWRR200000_1703640265572.png</t>
  </si>
  <si>
    <t>https://tineco-yxzt.oss-accelerate.aliyuncs.com/20231219/9FWRM200000_1702948028577.png</t>
  </si>
  <si>
    <t>https://tineco-yxzt.oss-accelerate.aliyuncs.com/20231219/9FWRU200000_1702948034875.png</t>
  </si>
  <si>
    <t>https://tineco-yxzt.oss-accelerate.aliyuncs.com/20231219/9FWRH200000_1702948026298.png</t>
  </si>
  <si>
    <t>https://tineco-yxzt.oss-accelerate.aliyuncs.com/20231219/9FWRC200000_1702948019973.png</t>
  </si>
  <si>
    <t>https://tineco-yxzt.oss-accelerate.aliyuncs.com/20231219/9FWHA200000_1702948016019.png</t>
  </si>
  <si>
    <t>https://tineco-yxzt.oss-accelerate.aliyuncs.com/20231219/9FWRM200100_1702948028648.png</t>
  </si>
  <si>
    <t>https://tineco-yxzt.oss-accelerate.aliyuncs.com/20231219/9FWRP200100_1702948033739.png</t>
  </si>
  <si>
    <t>https://tineco-yxzt.oss-accelerate.aliyuncs.com/20231219/9FWRW200000_1702948035023.png</t>
  </si>
  <si>
    <t>https://tineco-yxzt.oss-accelerate.aliyuncs.com/20231227/9FWAR200000_1703640264777.png</t>
  </si>
  <si>
    <t>https://tineco-yxzt.oss-accelerate.aliyuncs.com/20231219/9FWPA2000US_1702948017389.png</t>
  </si>
  <si>
    <t>https://tineco-yxzt.oss-accelerate.aliyuncs.com/20231219/9FWRH200100_1702948026373.png</t>
  </si>
  <si>
    <t>https://tineco-yxzt.oss-accelerate.aliyuncs.com/20231219/9FWRH200300_1702948026447.png</t>
  </si>
  <si>
    <t>https://tineco-yxzt.oss-accelerate.aliyuncs.com/20231219/9FWRH200400_1702948026523.png</t>
  </si>
  <si>
    <t>https://tineco-yxzt.oss-accelerate.aliyuncs.com/20231219/9FWPA2001DE_1702948017482.png</t>
  </si>
  <si>
    <t>https://tineco-yxzt.oss-accelerate.aliyuncs.com/20241225/zhuanjietou_1735113535009.jpg</t>
  </si>
  <si>
    <t>https://tineco-yxzt.oss-accelerate.aliyuncs.com/20240821/shuifa_1724219778456.jpg</t>
  </si>
  <si>
    <t>https://tineco-yxzt.oss-accelerate.aliyuncs.com/20240821/wire_1724220116411.jpg</t>
  </si>
  <si>
    <t>https://tineco-yxzt.oss-accelerate.aliyuncs.com/20231219/9FWPA2005JP_1702948017571.png</t>
  </si>
  <si>
    <t>https://tineco-yxzt.oss-accelerate.aliyuncs.com/20231219/9SCWD100000_1702948045510.png</t>
  </si>
  <si>
    <t>https://tineco-yxzt.oss-accelerate.aliyuncs.com/20231219/9SCWC100000_1702948045432.png</t>
  </si>
  <si>
    <t>https://tineco-yxzt.oss-accelerate.aliyuncs.com/20231219/9SCPB100000_1702948044219.png</t>
  </si>
  <si>
    <t>https://tineco-yxzt.oss-accelerate.aliyuncs.com/20231219/9SCHA100000_1702948044144.png</t>
  </si>
  <si>
    <t>https://tineco-yxzt.oss-accelerate.aliyuncs.com/20231219/9SCBM100000_1702948043579.png</t>
  </si>
  <si>
    <t>https://tineco-yxzt.oss-accelerate.aliyuncs.com/20231219/9SCBC100000_1702948043421.png</t>
  </si>
  <si>
    <t>https://tineco-yxzt.oss-accelerate.aliyuncs.com/20231219/9SCBR100000_1702948043898.png</t>
  </si>
  <si>
    <t>https://tineco-yxzt.oss-accelerate.aliyuncs.com/20231219/9SCRM100000_1702948044848.png</t>
  </si>
  <si>
    <t>https://tineco-yxzt.oss-accelerate.aliyuncs.com/20231219/9SCRH100000_1702948044460.png</t>
  </si>
  <si>
    <t>https://tineco-yxzt.oss-accelerate.aliyuncs.com/20231219/9SCRP100000_1702948045032.png</t>
  </si>
  <si>
    <t>https://tineco-yxzt.oss-accelerate.aliyuncs.com/20231219/9SCPT100000_1702948044384.png</t>
  </si>
  <si>
    <t>https://tineco-yxzt.oss-accelerate.aliyuncs.com/20231219/9SCUE100000_1702948045356.png</t>
  </si>
  <si>
    <t>https://tineco-yxzt.oss-accelerate.aliyuncs.com/20231219/9SCFI100000_1702948044065.png</t>
  </si>
  <si>
    <t>https://tineco-yxzt.oss-accelerate.aliyuncs.com/20231219/9SCRU100000_1702948045281.png</t>
  </si>
  <si>
    <t>https://tineco-yxzt.oss-accelerate.aliyuncs.com/20231219/9SCRS100000_1702948045208.png</t>
  </si>
  <si>
    <t>https://tineco-yxzt.oss-accelerate.aliyuncs.com/20231219/9SCRK100000_1702948044689.png</t>
  </si>
  <si>
    <t>https://tineco-yxzt.oss-accelerate.aliyuncs.com/20231219/9SCRI100000_1702948044612.png</t>
  </si>
  <si>
    <t>https://tineco-yxzt.oss-accelerate.aliyuncs.com/20231219/9SCRP100100_1702948045134.png</t>
  </si>
  <si>
    <t>https://tineco-yxzt.oss-accelerate.aliyuncs.com/20231219/9SCBM100200_1702948043741.png</t>
  </si>
  <si>
    <t>https://tineco-yxzt.oss-accelerate.aliyuncs.com/20231219/9SCBM100300_1702948043819.png</t>
  </si>
  <si>
    <t>https://tineco-yxzt.oss-accelerate.aliyuncs.com/20231219/9SCBC100100_1702948043501.png</t>
  </si>
  <si>
    <t>https://tineco-yxzt.oss-accelerate.aliyuncs.com/20231219/9SCBR100100_1702948043978.png</t>
  </si>
  <si>
    <t>https://tineco-yxzt.oss-accelerate.aliyuncs.com/20231219/9SCRH100200_1702948044536.png</t>
  </si>
  <si>
    <t>https://tineco-yxzt.oss-accelerate.aliyuncs.com/20231219/9SCRP010000_1702948044927.png</t>
  </si>
  <si>
    <t>https://tineco-yxzt.oss-accelerate.aliyuncs.com/20231219/9SCPT010000_1702948044295.png</t>
  </si>
  <si>
    <t>https://tineco-yxzt.oss-accelerate.aliyuncs.com/20231219/9SCRM010000_1702948044765.png</t>
  </si>
  <si>
    <t>https://tineco-yxzt.oss-accelerate.aliyuncs.com/20231219/9SCBM100100_1702948043659.png</t>
  </si>
  <si>
    <t>https://tineco-yxzt.oss-accelerate.aliyuncs.com/20231219/9VSPA1113UK_1702948069336.png</t>
  </si>
  <si>
    <t>https://tineco-yxzt.oss-accelerate.aliyuncs.com/20231219/9VSBP111700_1702948062498.png</t>
  </si>
  <si>
    <t>https://tineco-yxzt.oss-accelerate.aliyuncs.com/20231219/9VSMB160000_1702948068652.png</t>
  </si>
  <si>
    <t>https://tineco-yxzt.oss-accelerate.aliyuncs.com/20231219/9VSPA1600US_1702948069785.png</t>
  </si>
  <si>
    <t>https://tineco-yxzt.oss-accelerate.aliyuncs.com/20231219/9VSPA1700DE_1702948069853.png</t>
  </si>
  <si>
    <t>https://tineco-yxzt.oss-accelerate.aliyuncs.com/20231219/9VSBM170000_1702948062016.png</t>
  </si>
  <si>
    <t>https://tineco-yxzt.oss-accelerate.aliyuncs.com/20231219/9VSMB170000_1702948068721.png</t>
  </si>
  <si>
    <t>https://tineco-yxzt.oss-accelerate.aliyuncs.com/20231219/9VSFA170000_1702948065151.png</t>
  </si>
  <si>
    <t>https://tineco-yxzt.oss-accelerate.aliyuncs.com/20231219/9VSBP170000_1702948062739.png</t>
  </si>
  <si>
    <t>https://tineco-yxzt.oss-accelerate.aliyuncs.com/20231219/9VSFD170000_1702948065789.png</t>
  </si>
  <si>
    <t>https://tineco-yxzt.oss-accelerate.aliyuncs.com/20231219/9SWWD110000_1702948048497.png</t>
  </si>
  <si>
    <t>https://tineco-yxzt.oss-accelerate.aliyuncs.com/20231219/9SWPB110000_1702948045901.png</t>
  </si>
  <si>
    <t>https://tineco-yxzt.oss-accelerate.aliyuncs.com/20231219/9SWRC110000_1702948046055.png</t>
  </si>
  <si>
    <t>https://tineco-yxzt.oss-accelerate.aliyuncs.com/20231219/9SWBC110000_1702948045587.png</t>
  </si>
  <si>
    <t>https://tineco-yxzt.oss-accelerate.aliyuncs.com/20231227/9SWBR110000_1703640267150.png</t>
  </si>
  <si>
    <t>https://tineco-yxzt.oss-accelerate.aliyuncs.com/20231219/9SWWC110000_1702948048339.png</t>
  </si>
  <si>
    <t>https://tineco-yxzt.oss-accelerate.aliyuncs.com/20231219/9SWRD110000_1702948046133.png</t>
  </si>
  <si>
    <t>https://tineco-yxzt.oss-accelerate.aliyuncs.com/20231219/9SWRP110000_1702948047563.png</t>
  </si>
  <si>
    <t>https://tineco-yxzt.oss-accelerate.aliyuncs.com/20231219/9SWPT110000_1702948045976.png</t>
  </si>
  <si>
    <t>https://tineco-yxzt.oss-accelerate.aliyuncs.com/20231219/9SWRM110000_1702948047123.png</t>
  </si>
  <si>
    <t>https://tineco-yxzt.oss-accelerate.aliyuncs.com/20231219/9SWRI110000_1702948046521.png</t>
  </si>
  <si>
    <t>https://tineco-yxzt.oss-accelerate.aliyuncs.com/20231219/9SWRU110000_1702948047854.png</t>
  </si>
  <si>
    <t>https://tineco-yxzt.oss-accelerate.aliyuncs.com/20231219/9SWRM110100_1702948047210.png</t>
  </si>
  <si>
    <t>https://tineco-yxzt.oss-accelerate.aliyuncs.com/20231219/9SWRU110100_1702948047934.png</t>
  </si>
  <si>
    <t>https://tineco-yxzt.oss-accelerate.aliyuncs.com/20231219/9SWRO110000_1702948047456.png</t>
  </si>
  <si>
    <t>https://tineco-yxzt.oss-accelerate.aliyuncs.com/20231219/9SWRK110000_1702948046676.png</t>
  </si>
  <si>
    <t>https://tineco-yxzt.oss-accelerate.aliyuncs.com/20231219/9SWRP110100_1702948047662.png</t>
  </si>
  <si>
    <t>https://tineco-yxzt.oss-accelerate.aliyuncs.com/20231219/9SWRH110100_1702948046367.png</t>
  </si>
  <si>
    <t>https://tineco-yxzt.oss-accelerate.aliyuncs.com/20231219/9SWRS110000_1702948047776.png</t>
  </si>
  <si>
    <t>https://tineco-yxzt.oss-accelerate.aliyuncs.com/20231219/9SWRU110200_1702948048015.png</t>
  </si>
  <si>
    <t>https://tineco-yxzt.oss-accelerate.aliyuncs.com/20241015/PCBA_1728955679819.png</t>
  </si>
  <si>
    <t>https://tineco-yxzt.oss-accelerate.aliyuncs.com/20231219/9VSMB111600_1702948067622.png</t>
  </si>
  <si>
    <t>https://tineco-yxzt.oss-accelerate.aliyuncs.com/20231219/9VSDB111600_1702948064374.png</t>
  </si>
  <si>
    <t>https://tineco-yxzt.oss-accelerate.aliyuncs.com/20231219/9VSPT111400_1702948070601.png</t>
  </si>
  <si>
    <t>https://tineco-yxzt.oss-accelerate.aliyuncs.com/20231219/9VSBP111500_1702948062416.png</t>
  </si>
  <si>
    <t>https://tineco-yxzt.oss-accelerate.aliyuncs.com/20231219/9VSMB180000_1702948068789.png</t>
  </si>
  <si>
    <t>https://tineco-yxzt.oss-accelerate.aliyuncs.com/20231219/9VSPT180000_1702948075029.png</t>
  </si>
  <si>
    <t>https://tineco-yxzt.oss-accelerate.aliyuncs.com/20231219/9VSDA180000_1702948063325.png</t>
  </si>
  <si>
    <t>https://tineco-yxzt.oss-accelerate.aliyuncs.com/20241220/1432_1734660673062.jpg</t>
  </si>
  <si>
    <t>https://tineco-yxzt.oss-accelerate.aliyuncs.com/20241220/chufengHEPAguolu:zujian_1734660719936.jpg</t>
  </si>
  <si>
    <t>https://tineco-yxzt.oss-accelerate.aliyuncs.com/20241220/tube2_1734660974641.jpg</t>
  </si>
  <si>
    <t>https://tineco-yxzt.oss-accelerate.aliyuncs.com/20241220/dishua_1734661115338.jpg</t>
  </si>
  <si>
    <t>https://tineco-yxzt.oss-accelerate.aliyuncs.com/20250116/323414_1737017643874.jpg</t>
  </si>
  <si>
    <t>https://tineco-yxzt.oss-accelerate.aliyuncs.com/20231219/9FWRM250000_1702948028788.png</t>
  </si>
  <si>
    <t>https://tineco-yxzt.oss-accelerate.aliyuncs.com/20231219/9FWRD250000_1702948021071.png</t>
  </si>
  <si>
    <t>https://tineco-yxzt.oss-accelerate.aliyuncs.com/20231219/9FWRH250000_1702948026683.png</t>
  </si>
  <si>
    <t>https://tineco-yxzt.oss-accelerate.aliyuncs.com/20231219/9FWRW250000_1702948035109.png</t>
  </si>
  <si>
    <t>https://tineco-yxzt.oss-accelerate.aliyuncs.com/20231219/9FWRR250000_1702948034118.png</t>
  </si>
  <si>
    <t>https://tineco-yxzt.oss-accelerate.aliyuncs.com/20231219/9FWRM250100_1702948028861.png</t>
  </si>
  <si>
    <t>https://tineco-yxzt.oss-accelerate.aliyuncs.com/20231219/9FWRU250000_1702948034950.png</t>
  </si>
  <si>
    <t>https://tineco-yxzt.oss-accelerate.aliyuncs.com/20231219/9FWRI250000_1702948027529.png</t>
  </si>
  <si>
    <t>https://tineco-yxzt.oss-accelerate.aliyuncs.com/20231219/9FWRI250100_1702948027598.png</t>
  </si>
  <si>
    <t>https://tineco-yxzt.oss-accelerate.aliyuncs.com/20231219/9FWRS250000_1702948034399.png</t>
  </si>
  <si>
    <t>https://tineco-yxzt.oss-accelerate.aliyuncs.com/20231219/9FWRP250000_1702948033929.png</t>
  </si>
  <si>
    <t>https://tineco-yxzt.oss-accelerate.aliyuncs.com/20231219/9FWRP250100_1702948034047.png</t>
  </si>
  <si>
    <t>https://tineco-yxzt.oss-accelerate.aliyuncs.com/20231219/9FWPB250000_1702948018720.png</t>
  </si>
  <si>
    <t>https://tineco-yxzt.oss-accelerate.aliyuncs.com/20231219/9FWMB250000_1702948016607.png</t>
  </si>
  <si>
    <t>https://tineco-yxzt.oss-accelerate.aliyuncs.com/20231219/9FWAC250000_1702948009868.png</t>
  </si>
  <si>
    <t>https://tineco-yxzt.oss-accelerate.aliyuncs.com/20231219/9FWFD250000_1702948015160.png</t>
  </si>
  <si>
    <t>https://tineco-yxzt.oss-accelerate.aliyuncs.com/20231219/9FWPB250100_1702948018800.png</t>
  </si>
  <si>
    <t>https://tineco-yxzt.oss-accelerate.aliyuncs.com/20231219/9FWBR250000_1702948014744.png</t>
  </si>
  <si>
    <t>https://tineco-yxzt.oss-accelerate.aliyuncs.com/20231219/9FWWD250000_1702948037872.png</t>
  </si>
  <si>
    <t>https://tineco-yxzt.oss-accelerate.aliyuncs.com/20231219/9FWBC250000_1702948010608.png</t>
  </si>
  <si>
    <t>https://tineco-yxzt.oss-accelerate.aliyuncs.com/20231219/9FWPA2500US_1702948017883.png</t>
  </si>
  <si>
    <t>https://tineco-yxzt.oss-accelerate.aliyuncs.com/20231219/9FWPT250100_1702948019568.png</t>
  </si>
  <si>
    <t>https://tineco-yxzt.oss-accelerate.aliyuncs.com/20231219/9FWRC250000_1702948020055.png</t>
  </si>
  <si>
    <t>https://tineco-yxzt.oss-accelerate.aliyuncs.com/20231219/9FWRH250100_1702948026762.png</t>
  </si>
  <si>
    <t>https://tineco-yxzt.oss-accelerate.aliyuncs.com/20231227/9FWAR250000_1703640264870.png</t>
  </si>
  <si>
    <t>https://tineco-yxzt.oss-accelerate.aliyuncs.com/20231219/9FWWC250000_1702948036591.png</t>
  </si>
  <si>
    <t>https://tineco-yxzt.oss-accelerate.aliyuncs.com/20231219/9FWRM250200_1702948028934.png</t>
  </si>
  <si>
    <t>https://tineco-yxzt.oss-accelerate.aliyuncs.com/20231219/9FWPA2501DE_1702948017967.png</t>
  </si>
  <si>
    <t>https://tineco-yxzt.oss-accelerate.aliyuncs.com/20231219/9FWPT250000_1702948019490.png</t>
  </si>
  <si>
    <t>https://tineco-yxzt.oss-accelerate.aliyuncs.com/20250108/23231231313_1736305509252.jpg</t>
  </si>
  <si>
    <t>https://tineco-yxzt.oss-accelerate.aliyuncs.com/20231219/9FWPB210000_1702948018642.png</t>
  </si>
  <si>
    <t>https://tineco-yxzt.oss-accelerate.aliyuncs.com/20231219/9FWUH210000_1702948035709.png</t>
  </si>
  <si>
    <t>https://tineco-yxzt.oss-accelerate.aliyuncs.com/20231219/9FWWC210000_1702948036517.png</t>
  </si>
  <si>
    <t>https://tineco-yxzt.oss-accelerate.aliyuncs.com/20231219/9FWWD210000_1702948037797.png</t>
  </si>
  <si>
    <t>https://tineco-yxzt.oss-accelerate.aliyuncs.com/20240402/gunshua_1712050054058.png</t>
  </si>
  <si>
    <t>https://tineco-yxzt.oss-accelerate.aliyuncs.com/20231219/9FWBC210000_1702948010532.png</t>
  </si>
  <si>
    <t>https://tineco-yxzt.oss-accelerate.aliyuncs.com/20231219/9FWFI210000_1702948015634.png</t>
  </si>
  <si>
    <t>https://tineco-yxzt.oss-accelerate.aliyuncs.com/20231219/9FWRD210000_1702948020993.png</t>
  </si>
  <si>
    <t>https://tineco-yxzt.oss-accelerate.aliyuncs.com/20231219/9FWRH210000_1702948026603.png</t>
  </si>
  <si>
    <t>https://tineco-yxzt.oss-accelerate.aliyuncs.com/20231219/9FWRP210000_1702948033847.png</t>
  </si>
  <si>
    <t>https://tineco-yxzt.oss-accelerate.aliyuncs.com/20231219/9FWPT210000_1702948019410.png</t>
  </si>
  <si>
    <t>https://tineco-yxzt.oss-accelerate.aliyuncs.com/20231219/9FWRI210000_1702948027459.png</t>
  </si>
  <si>
    <t>https://tineco-yxzt.oss-accelerate.aliyuncs.com/20231219/9FWRK210000_1702948027808.png</t>
  </si>
  <si>
    <t>https://tineco-yxzt.oss-accelerate.aliyuncs.com/20231219/9FWRM210000_1702948028717.png</t>
  </si>
  <si>
    <t>https://tineco-yxzt.oss-accelerate.aliyuncs.com/20231219/9FWRS210000_1702948034328.png</t>
  </si>
  <si>
    <t>https://tineco-yxzt.oss-accelerate.aliyuncs.com/20231219/9FWFA210000_1702948015083.png</t>
  </si>
  <si>
    <t>https://tineco-yxzt.oss-accelerate.aliyuncs.com/20250327/2221Kzhuban_1743054213294.png</t>
  </si>
  <si>
    <t>https://tineco-yxzt.oss-accelerate.aliyuncs.com/20231219/9FWRH110000_1702948026134.png</t>
  </si>
  <si>
    <t>https://tineco-yxzt.oss-accelerate.aliyuncs.com/20231219/9FWRD110000_1702948020765.png</t>
  </si>
  <si>
    <t>https://tineco-yxzt.oss-accelerate.aliyuncs.com/20231219/9FWPB110000_1702948018296.png</t>
  </si>
  <si>
    <t>https://tineco-yxzt.oss-accelerate.aliyuncs.com/20231219/9FWRM110000_1702948028369.png</t>
  </si>
  <si>
    <t>https://tineco-yxzt.oss-accelerate.aliyuncs.com/20231219/9FWRP110200_1702948029743.png</t>
  </si>
  <si>
    <t>https://tineco-yxzt.oss-accelerate.aliyuncs.com/20231219/9FWFA110000_1702948014903.png</t>
  </si>
  <si>
    <t>https://tineco-yxzt.oss-accelerate.aliyuncs.com/20231219/9FWRP110100_1702948029663.png</t>
  </si>
  <si>
    <t>https://tineco-yxzt.oss-accelerate.aliyuncs.com/20231219/9FWRD110100_1702948020842.png</t>
  </si>
  <si>
    <t>https://tineco-yxzt.oss-accelerate.aliyuncs.com/20240821/watervalve_1724219694580.jpg</t>
  </si>
  <si>
    <t>https://tineco-yxzt.oss-accelerate.aliyuncs.com/20231219/9VSMB1A0000_1702948068859.png</t>
  </si>
  <si>
    <t>https://tineco-yxzt.oss-accelerate.aliyuncs.com/20231219/9VSDB1A0000_1702948064833.png</t>
  </si>
  <si>
    <t>https://tineco-yxzt.oss-accelerate.aliyuncs.com/20231219/9VSSB1A00US_1702948075574.png</t>
  </si>
  <si>
    <t>https://tineco-yxzt.oss-accelerate.aliyuncs.com/20231219/9VSSH1A0000_1702948075995.png</t>
  </si>
  <si>
    <t>https://tineco-yxzt.oss-accelerate.aliyuncs.com/20231219/9VSFD1A0000_1702948065872.png</t>
  </si>
  <si>
    <t>https://tineco-yxzt.oss-accelerate.aliyuncs.com/20231219/9VSBP1A0000_1702948062820.png</t>
  </si>
  <si>
    <t>https://tineco-yxzt.oss-accelerate.aliyuncs.com/20231219/9VSSB1A01EU_1702948075642.png</t>
  </si>
  <si>
    <t>https://tineco-yxzt.oss-accelerate.aliyuncs.com/20231219/9VSSH1A0100_1702948076063.png</t>
  </si>
  <si>
    <t>https://tineco-yxzt.oss-accelerate.aliyuncs.com/20231219/9VSMB1B0000_1702948068927.png</t>
  </si>
  <si>
    <t>https://tineco-yxzt.oss-accelerate.aliyuncs.com/20231227/9VSAC1B0000_1703640269301.png</t>
  </si>
  <si>
    <t>https://tineco-yxzt.oss-accelerate.aliyuncs.com/20231219/9VSFD1B0000_1702948065954.png</t>
  </si>
  <si>
    <t>https://tineco-yxzt.oss-accelerate.aliyuncs.com/20231219/9VSDB1B0000_1702948064913.png</t>
  </si>
  <si>
    <t>https://tineco-yxzt.oss-accelerate.aliyuncs.com/20231219/9VSFI1B0000_1702948066430.png</t>
  </si>
  <si>
    <t>https://tineco-yxzt.oss-accelerate.aliyuncs.com/20231227/9VSAC1B0100_1703640269399.png</t>
  </si>
  <si>
    <t>https://tineco-yxzt.oss-accelerate.aliyuncs.com/20231227/9VSUT1B0000_1703640269997.png</t>
  </si>
  <si>
    <t>https://tineco-yxzt.oss-accelerate.aliyuncs.com/20231219/9VSBP1B0000_1702948062900.png</t>
  </si>
  <si>
    <t>https://tineco-yxzt.oss-accelerate.aliyuncs.com/20231219/9VSPS1B0000_1702948070329.png</t>
  </si>
  <si>
    <t>https://tineco-yxzt.oss-accelerate.aliyuncs.com/20231219/9VSKP1B0000_1702948066754.png</t>
  </si>
  <si>
    <t>https://tineco-yxzt.oss-accelerate.aliyuncs.com/20231219/9VSDE1B0000_1702948064993.png</t>
  </si>
  <si>
    <t>https://tineco-yxzt.oss-accelerate.aliyuncs.com/20231219/9VSSB1B00US_1702948075795.png</t>
  </si>
  <si>
    <t>https://tineco-yxzt.oss-accelerate.aliyuncs.com/20231219/9VSSH1B0000_1702948076130.png</t>
  </si>
  <si>
    <t>https://tineco-yxzt.oss-accelerate.aliyuncs.com/20231219/9VSSB1B01EU_1702948075860.png</t>
  </si>
  <si>
    <t>https://tineco-yxzt.oss-accelerate.aliyuncs.com/20231219/9VSSH1B0100_1702948076198.png</t>
  </si>
  <si>
    <t>https://tineco-yxzt.oss-accelerate.aliyuncs.com/20231219/9VSSB1B02UK_1702948075928.png</t>
  </si>
  <si>
    <t>https://tineco-yxzt.oss-accelerate.aliyuncs.com/20231219/9VSSB1A02UK_1702948075725.png</t>
  </si>
  <si>
    <t>https://tineco-yxzt.oss-accelerate.aliyuncs.com/20250520/weixinjietu_20250520161802_1747729315213.png</t>
  </si>
  <si>
    <t>https://tineco-yxzt.oss-accelerate.aliyuncs.com/20250520/weixinjietu_20250520161826_1747729351120.png</t>
  </si>
  <si>
    <t>https://tineco-yxzt.oss-accelerate.aliyuncs.com/20250520/weixinjietu_20250520161802_1747729389250.png</t>
  </si>
  <si>
    <t>https://tineco-yxzt.oss-accelerate.aliyuncs.com/20250520/weixinjietu_20250520161802_1747729450281.png</t>
  </si>
  <si>
    <t>https://tineco-yxzt.oss-accelerate.aliyuncs.com/20250327/minipowerbrush_1743039413575.png</t>
  </si>
  <si>
    <t>https://tineco-yxzt.oss-accelerate.aliyuncs.com/20250327/dustbin_1743039306294.png</t>
  </si>
  <si>
    <t>https://tineco-yxzt.oss-accelerate.aliyuncs.com/20250725/image_1753408221727.png</t>
  </si>
  <si>
    <t>https://tineco-yxzt.oss-accelerate.aliyuncs.com/20240318/weixinjietu_20240318144718_1710744450860.png</t>
  </si>
  <si>
    <t>https://tineco-yxzt.oss-accelerate.aliyuncs.com/20240318/weixinjietu_20240318144758_1710744485427.png</t>
  </si>
  <si>
    <t>https://tineco-yxzt.oss-accelerate.aliyuncs.com/20240318/weixinjietu_20240318144840_1710744527157.png</t>
  </si>
  <si>
    <t>https://tineco-yxzt.oss-accelerate.aliyuncs.com/20240318/weixinjietu_20240318144441_1710744327753.png</t>
  </si>
  <si>
    <t>https://tineco-yxzt.oss-accelerate.aliyuncs.com/20241202/11_1733117508828.jpg</t>
  </si>
  <si>
    <t>https://tineco-yxzt.oss-accelerate.aliyuncs.com/20240322/honggantuopanzujian_1711078995377.jpeg</t>
  </si>
  <si>
    <t>https://tineco-yxzt.oss-accelerate.aliyuncs.com/20240322/zhukongbanzujian_1711079716972.jpeg</t>
  </si>
  <si>
    <t>https://tineco-yxzt.oss-accelerate.aliyuncs.com/20241104/1111_1730705805566.jpg</t>
  </si>
  <si>
    <t>https://tineco-yxzt.oss-accelerate.aliyuncs.com/20240322/huishoutong_1711075036397.jpeg</t>
  </si>
  <si>
    <t>https://tineco-yxzt.oss-accelerate.aliyuncs.com/20240322/ganshiguolu:qi_1711075205961.jpeg</t>
  </si>
  <si>
    <t>https://tineco-yxzt.oss-accelerate.aliyuncs.com/20240322/dongliyuan_1711095007627.jpeg</t>
  </si>
  <si>
    <t>https://tineco-yxzt.oss-accelerate.aliyuncs.com/20240322/duozhuichentongzujian_1711077880834.jpeg</t>
  </si>
  <si>
    <t>https://tineco-yxzt.oss-accelerate.aliyuncs.com/20240322/honggantuopanzujian_1711078405560.jpeg</t>
  </si>
  <si>
    <t>https://tineco-yxzt.oss-accelerate.aliyuncs.com/20240322/tuopanchongdianhezujian_1711079198166.jpeg</t>
  </si>
  <si>
    <t>https://tineco-yxzt.oss-accelerate.aliyuncs.com/20240322/jishenchongdianzhuangpeizujian1_1711079232581.jpeg</t>
  </si>
  <si>
    <t>https://tineco-yxzt.oss-accelerate.aliyuncs.com/20240322/zhukongbanzujian_1711079595603.jpeg</t>
  </si>
  <si>
    <t>https://tineco-yxzt.oss-accelerate.aliyuncs.com/20240322/zhuanjietouzujian_1711079848732.jpeg</t>
  </si>
  <si>
    <t>https://tineco-yxzt.oss-accelerate.aliyuncs.com/20240322/dishuazhukongbanzujian_1711079889957.jpeg</t>
  </si>
  <si>
    <t>https://tineco-yxzt.oss-accelerate.aliyuncs.com/20240322/honggantuopanzujian_1711078554097.jpeg</t>
  </si>
  <si>
    <t>https://tineco-yxzt.oss-accelerate.aliyuncs.com/20240322/honggantuopanzujian_1711078970181.jpeg</t>
  </si>
  <si>
    <t>https://tineco-yxzt.oss-accelerate.aliyuncs.com/20240322/honggantuopanzujian_1711079065363.jpeg</t>
  </si>
  <si>
    <t>https://tineco-yxzt.oss-accelerate.aliyuncs.com/20241231/pcba_1735613807724.jpg</t>
  </si>
  <si>
    <t>https://tineco-yxzt.oss-accelerate.aliyuncs.com/20241231/3232323_1735613892630.jpg</t>
  </si>
  <si>
    <t>https://tineco-yxzt.oss-accelerate.aliyuncs.com/20240625/shoubing_1719298255506.jpeg</t>
  </si>
  <si>
    <t>https://tineco-yxzt.oss-accelerate.aliyuncs.com/20240625/chentong_1719300077553.jpeg</t>
  </si>
  <si>
    <t>https://tineco-yxzt.oss-accelerate.aliyuncs.com/20240625/dianjijinfenghaimian+fangshuifaguolu:mian_1719300097583.jpeg</t>
  </si>
  <si>
    <t>https://tineco-yxzt.oss-accelerate.aliyuncs.com/20240625/fujianzujian_1719300145351.jpeg</t>
  </si>
  <si>
    <t>https://tineco-yxzt.oss-accelerate.aliyuncs.com/20240625/gunshua_1719300196120.jpeg</t>
  </si>
  <si>
    <t>https://tineco-yxzt.oss-accelerate.aliyuncs.com/20240625/gunshuagai_1719300257406.jpeg</t>
  </si>
  <si>
    <t>https://tineco-yxzt.oss-accelerate.aliyuncs.com/20240625/dizuo_1719300278179.jpeg</t>
  </si>
  <si>
    <t>https://tineco-yxzt.oss-accelerate.aliyuncs.com/20240821/Image_1723539076984_1724220195589.jpg</t>
  </si>
  <si>
    <t>https://tineco-yxzt.oss-accelerate.aliyuncs.com/20240318/weixinjietu_20240318145545_1710744952046.png</t>
  </si>
  <si>
    <t>https://tineco-yxzt.oss-accelerate.aliyuncs.com/20240318/weixinjietu_20240318145003_1710744611615.png</t>
  </si>
  <si>
    <t>https://tineco-yxzt.oss-accelerate.aliyuncs.com/20240318/weixinjietu_20240318144926_1710744574788.png</t>
  </si>
  <si>
    <t>https://tineco-yxzt.oss-accelerate.aliyuncs.com/20240318/weixinjietu_20240318145145_1710744712427.png</t>
  </si>
  <si>
    <t>https://tineco-yxzt.oss-accelerate.aliyuncs.com/20240318/weixinjietu_20240318145405_1710744853448.png</t>
  </si>
  <si>
    <t>https://tineco-yxzt.oss-accelerate.aliyuncs.com/20240318/weixinjietu_20240318145105_1710744674408.png</t>
  </si>
  <si>
    <t>https://tineco-yxzt.oss-accelerate.aliyuncs.com/20240318/weixinjietu_20240318145254_1710744781818.png</t>
  </si>
  <si>
    <t>https://tineco-yxzt.oss-accelerate.aliyuncs.com/20240318/weixinjietu_20240318145332_1710744819980.png</t>
  </si>
  <si>
    <t>https://tineco-yxzt.oss-accelerate.aliyuncs.com/20240318/weixinjietu_20240318145440_1710744886725.png</t>
  </si>
  <si>
    <t>https://tineco-yxzt.oss-accelerate.aliyuncs.com/20240318/weixinjietu_20240318145513_1710744920188.png</t>
  </si>
  <si>
    <t>https://tineco-yxzt.oss-accelerate.aliyuncs.com/20240318/weixinjietu_20240318145217_1710744744616.png</t>
  </si>
  <si>
    <t>https://tineco-yxzt.oss-accelerate.aliyuncs.com/20250630/weixinjietu_20250630102930_1751250588091.png</t>
  </si>
  <si>
    <t>https://tineco-yxzt.oss-accelerate.aliyuncs.com/20250327/2335_1743057167371.png</t>
  </si>
  <si>
    <t>https://tineco-yxzt.oss-accelerate.aliyuncs.com/20250401/2335_1743500165526.png</t>
  </si>
  <si>
    <t>https://tineco-yxzt.oss-accelerate.aliyuncs.com/20240306/tuopan_1709691106945.GIF</t>
  </si>
  <si>
    <t>https://tineco-yxzt.oss-accelerate.aliyuncs.com/20240306/huishoutong_1709691205564.GIF</t>
  </si>
  <si>
    <t>https://tineco-yxzt.oss-accelerate.aliyuncs.com/20240306/shoubing_1709691535577.GIF</t>
  </si>
  <si>
    <t>https://tineco-yxzt.oss-accelerate.aliyuncs.com/20240306/qingshuixiang_1709691425566.GIF</t>
  </si>
  <si>
    <t>https://tineco-yxzt.oss-accelerate.aliyuncs.com/20240306/jieshuipan_1709691556429.GIF</t>
  </si>
  <si>
    <t>https://tineco-yxzt.oss-accelerate.aliyuncs.com/20240306/dianchi_1709691618614.GIF</t>
  </si>
  <si>
    <t>https://tineco-yxzt.oss-accelerate.aliyuncs.com/20240306/xianluban_1709691688866.GIF</t>
  </si>
  <si>
    <t>https://tineco-yxzt.oss-accelerate.aliyuncs.com/20240306/xianshiping_1709691771004.GIF</t>
  </si>
  <si>
    <t>https://tineco-yxzt.oss-accelerate.aliyuncs.com/20240306/chongdian_1709691852897.GIF</t>
  </si>
  <si>
    <t>https://tineco-yxzt.oss-accelerate.aliyuncs.com/20240306/tuopanxianluban_1709692150505.GIF</t>
  </si>
  <si>
    <t>https://tineco-yxzt.oss-accelerate.aliyuncs.com/20240306/ruansai_1709692212296.GIF</t>
  </si>
  <si>
    <t>https://tineco-yxzt.oss-accelerate.aliyuncs.com/20240306/xinhaojiance_1709692284161.GIF</t>
  </si>
  <si>
    <t>https://tineco-yxzt.oss-accelerate.aliyuncs.com/20240306/hongwai_1709692389165.GIF</t>
  </si>
  <si>
    <t>https://tineco-yxzt.oss-accelerate.aliyuncs.com/20240306/shuibeng_1709692458984.GIF</t>
  </si>
  <si>
    <t>https://tineco-yxzt.oss-accelerate.aliyuncs.com/20240306/shuixiangxiashuifazujian_1709692518244.GIF</t>
  </si>
  <si>
    <t>https://tineco-yxzt.oss-accelerate.aliyuncs.com/20240306/guangdianchuanganqi_1709692976859.GIF</t>
  </si>
  <si>
    <t>https://tineco-yxzt.oss-accelerate.aliyuncs.com/20240306/penshuiban_1709693039077.GIF</t>
  </si>
  <si>
    <t>https://tineco-yxzt.oss-accelerate.aliyuncs.com/20240306/tangpinghuoer_1709693090974.GIF</t>
  </si>
  <si>
    <t>https://tineco-yxzt.oss-accelerate.aliyuncs.com/20240306/dishuazhukongban_1709693147907.GIF</t>
  </si>
  <si>
    <t>https://tineco-yxzt.oss-accelerate.aliyuncs.com/20240306/daxiaolun_1709693230648.GIF</t>
  </si>
  <si>
    <t>https://tineco-yxzt.oss-accelerate.aliyuncs.com/20240822/HEPA_1724286749680.jpg</t>
  </si>
  <si>
    <t>https://tineco-yxzt.oss-accelerate.aliyuncs.com/20240306/tuopan_1709691129047.GIF</t>
  </si>
  <si>
    <t>https://tineco-yxzt.oss-accelerate.aliyuncs.com/20250117/dock2_1737082856649.jpg</t>
  </si>
  <si>
    <t>https://tineco-yxzt.oss-accelerate.aliyuncs.com/20240903/2_1725348447420.jpg</t>
  </si>
  <si>
    <t>https://tineco-yxzt.oss-accelerate.aliyuncs.com/20240914/shoubing_1726275850848.jpg</t>
  </si>
  <si>
    <t>https://tineco-yxzt.oss-accelerate.aliyuncs.com/20250407/zhuanjietouzujian_1744002871914.png</t>
  </si>
  <si>
    <t>https://tineco-yxzt.oss-accelerate.aliyuncs.com/20250114/PCBA1111_1736824487320.jpg</t>
  </si>
  <si>
    <t>https://tineco-yxzt.oss-accelerate.aliyuncs.com/20250114/dock2_1736824691659.jpg</t>
  </si>
  <si>
    <t>https://tineco-yxzt.oss-accelerate.aliyuncs.com/20241108/PCBA_1731027140135.jpg</t>
  </si>
  <si>
    <t>https://tineco-yxzt.oss-accelerate.aliyuncs.com/20250107/jishenzhukongban_1736236759037.png</t>
  </si>
  <si>
    <t>https://tineco-yxzt.oss-accelerate.aliyuncs.com/20250107/tuopanzujian_1736236880800.png</t>
  </si>
  <si>
    <t>https://tineco-yxzt.oss-accelerate.aliyuncs.com/20250512/jishenzhukongban_1747016822780.png</t>
  </si>
  <si>
    <t>https://tineco-yxzt.oss-accelerate.aliyuncs.com/20240222/tuopan_1708566989438.jpeg</t>
  </si>
  <si>
    <t>https://tineco-yxzt.oss-accelerate.aliyuncs.com/20240222/zhukongbanPCBA_1708567134632.jpeg</t>
  </si>
  <si>
    <t>https://tineco-yxzt.oss-accelerate.aliyuncs.com/20240222/xianshipingzujian_1708567630700.jpeg</t>
  </si>
  <si>
    <t>https://tineco-yxzt.oss-accelerate.aliyuncs.com/20240222/gunshuagaizujian1_1708567703727.jpeg</t>
  </si>
  <si>
    <t>https://tineco-yxzt.oss-accelerate.aliyuncs.com/20240206/zhuanjietouzujian1_1707204792981.jpeg</t>
  </si>
  <si>
    <t>https://tineco-yxzt.oss-accelerate.aliyuncs.com/20240206/yidairudongbeng_1707205005044.jpeg</t>
  </si>
  <si>
    <t>https://tineco-yxzt.oss-accelerate.aliyuncs.com/20240222/tuopanhongganban_1708567733049.jpeg</t>
  </si>
  <si>
    <t>https://tineco-yxzt.oss-accelerate.aliyuncs.com/20240222/zhukongbanPCBA_1708567844773.jpeg</t>
  </si>
  <si>
    <t>https://tineco-yxzt.oss-accelerate.aliyuncs.com/20240206/dishuazhukongban2_1707205311224.jpeg</t>
  </si>
  <si>
    <t>https://tineco-yxzt.oss-accelerate.aliyuncs.com/20240222/xianshipingzujian_1708568103596.jpeg</t>
  </si>
  <si>
    <t>https://tineco-yxzt.oss-accelerate.aliyuncs.com/20250228/CWT_1740705469602.jpg</t>
  </si>
  <si>
    <t>https://tineco-yxzt.oss-accelerate.aliyuncs.com/20250228/DWT122_1740705559468.png</t>
  </si>
  <si>
    <t>https://tineco-yxzt.oss-accelerate.aliyuncs.com/20250228/shoubing_1740705672678.jpg</t>
  </si>
  <si>
    <t>https://tineco-yxzt.oss-accelerate.aliyuncs.com/20250228/brushroller_1740705750501.png</t>
  </si>
  <si>
    <t>https://tineco-yxzt.oss-accelerate.aliyuncs.com/20250228/A11_1740705844739.png</t>
  </si>
  <si>
    <t>https://tineco-yxzt.oss-accelerate.aliyuncs.com/20250228/CWT_1740706077889.jpg</t>
  </si>
  <si>
    <t>https://tineco-yxzt.oss-accelerate.aliyuncs.com/20250228/DWT122_1740706155282.png</t>
  </si>
  <si>
    <t>https://tineco-yxzt.oss-accelerate.aliyuncs.com/20250228/A11_1740706374351.png</t>
  </si>
  <si>
    <t>https://tineco-yxzt.oss-accelerate.aliyuncs.com/20250519/gunshuadianjichilunxiangzujian_1747648367180.jpg</t>
  </si>
  <si>
    <t>https://tineco-yxzt.oss-accelerate.aliyuncs.com/20241021/gunshua_1729475885815.jpeg</t>
  </si>
  <si>
    <t>https://tineco-yxzt.oss-accelerate.aliyuncs.com/20240815/image_1723714509974.png</t>
  </si>
  <si>
    <t>https://tineco-yxzt.oss-accelerate.aliyuncs.com/20250311/jitiqianzhuangshigai_1741654611902.png</t>
  </si>
  <si>
    <t>https://tineco-yxzt.oss-accelerate.aliyuncs.com/20250311/jitiqianzhuangshigai_1741654638792.png</t>
  </si>
  <si>
    <t>https://tineco-yxzt.oss-accelerate.aliyuncs.com/20250508/weixinjietu_20250508171416_1746695667559.png</t>
  </si>
  <si>
    <t>https://tineco-yxzt.oss-accelerate.aliyuncs.com/20240821/shuifa1_1724219838778.jpg</t>
  </si>
  <si>
    <t>https://tineco-yxzt.oss-accelerate.aliyuncs.com/20240925/2_1727226875239.jpg</t>
  </si>
  <si>
    <t>https://tineco-yxzt.oss-accelerate.aliyuncs.com/20240823/dishua_1724394933792.jpg</t>
  </si>
  <si>
    <t>https://tineco-yxzt.oss-accelerate.aliyuncs.com/20240925/wall_1727227229042.jpg</t>
  </si>
  <si>
    <t>https://tineco-yxzt.oss-accelerate.aliyuncs.com/20240925/21_1727227112811.jpg</t>
  </si>
  <si>
    <t>https://tineco-yxzt.oss-accelerate.aliyuncs.com/20240919/wall_1726711198069.jpg</t>
  </si>
  <si>
    <t>https://tineco-yxzt.oss-accelerate.aliyuncs.com/20250707/weixinjietu_20250707191150_1751887186752.png</t>
  </si>
  <si>
    <t>https://tineco-yxzt.oss-accelerate.aliyuncs.com/20250707/weixinjietu_20250707191214_1751887386964.png</t>
  </si>
  <si>
    <t>https://tineco-yxzt.oss-accelerate.aliyuncs.com/20250603/chargingbase_1748944590090.png</t>
  </si>
  <si>
    <t>https://tineco-yxzt.oss-accelerate.aliyuncs.com/20250722/honggantuopan_1753153286239.jpg</t>
  </si>
  <si>
    <t>https://tineco-yxzt.oss-accelerate.aliyuncs.com/20250722/jishenzhukongbanzujian_1753153339098.jpg</t>
  </si>
  <si>
    <t>https://tineco-yxzt.oss-accelerate.aliyuncs.com/20250722/dianchibao_1753153494961.jpg</t>
  </si>
  <si>
    <t>https://tineco-yxzt.oss-accelerate.aliyuncs.com/20250722/shoubingzujian_1753153663202.jpg</t>
  </si>
  <si>
    <t>https://tineco-yxzt.oss-accelerate.aliyuncs.com/20250721/jishenzhukongbanzujian_1753080100334.jpg</t>
  </si>
  <si>
    <t>https://tineco-yxzt.oss-accelerate.aliyuncs.com/20250722/honggantuopan_1753153127905.png</t>
  </si>
  <si>
    <t>https://tineco-yxzt.oss-accelerate.aliyuncs.com/20250120/05-honggantuopan_1737340000323.png</t>
  </si>
  <si>
    <t>https://tineco-yxzt.oss-accelerate.aliyuncs.com/20250120/20-jishenqiangai_1737340539681.png</t>
  </si>
  <si>
    <t>https://tineco-yxzt.oss-accelerate.aliyuncs.com/20250626/handle_1750915344110.png</t>
  </si>
  <si>
    <t>https://tineco-yxzt.oss-accelerate.aliyuncs.com/20250626/CWT_1750915442543.png</t>
  </si>
  <si>
    <t>https://tineco-yxzt.oss-accelerate.aliyuncs.com/20250626/DWT_1750915523865.png</t>
  </si>
  <si>
    <t>https://tineco-yxzt.oss-accelerate.aliyuncs.com/20250626/Repairwheel_1750915635633.png</t>
  </si>
  <si>
    <t>https://tineco-yxzt.oss-accelerate.aliyuncs.com/20250626/zhuanjietouzujian_1750915779518.jpeg</t>
  </si>
  <si>
    <t>https://tineco-yxzt.oss-accelerate.aliyuncs.com/20250626/plasticpartdisplaydecorativecover_1750915910824.png</t>
  </si>
  <si>
    <t>https://tineco-yxzt.oss-accelerate.aliyuncs.com/20250626/jishendengban_1750916037179.jpeg</t>
  </si>
  <si>
    <t>https://tineco-yxzt.oss-accelerate.aliyuncs.com/20250626/dianchi4000mAh_1750916127358.jpeg</t>
  </si>
  <si>
    <t>https://tineco-yxzt.oss-accelerate.aliyuncs.com/20250626/brushmotor_1750916276252.png</t>
  </si>
  <si>
    <t>https://tineco-yxzt.oss-accelerate.aliyuncs.com/20250626/jiarezujian_1750916374678.jpeg</t>
  </si>
  <si>
    <t>https://tineco-yxzt.oss-accelerate.aliyuncs.com/20250626/chargingbase_1750916481160.png</t>
  </si>
  <si>
    <t>https://tineco-yxzt.oss-accelerate.aliyuncs.com/20250626/dianjieshuimokuaizujian_1750916608337.jpeg</t>
  </si>
  <si>
    <t>https://tineco-yxzt.oss-accelerate.aliyuncs.com/20250626/bodydecorativecover_1750916692924.png</t>
  </si>
  <si>
    <t>https://tineco-yxzt.oss-accelerate.aliyuncs.com/20250626/dianyuanxian_1750918801027.jpeg</t>
  </si>
  <si>
    <t>https://tineco-yxzt.oss-accelerate.aliyuncs.com/20250609/05-honggantuopan_1749446115820.png</t>
  </si>
  <si>
    <t>https://tineco-yxzt.oss-accelerate.aliyuncs.com/20250115/00-handle_1736925477009.png</t>
  </si>
  <si>
    <t>https://tineco-yxzt.oss-accelerate.aliyuncs.com/20250115/01-CWT_1736931542434.png</t>
  </si>
  <si>
    <t>https://tineco-yxzt.oss-accelerate.aliyuncs.com/20250115/02-DWT_1736931792041.png</t>
  </si>
  <si>
    <t>https://tineco-yxzt.oss-accelerate.aliyuncs.com/20250115/03-huishoutongshanggai_1736932344858.png</t>
  </si>
  <si>
    <t>https://tineco-yxzt.oss-accelerate.aliyuncs.com/20250124/04-huishoutongtongshen_1737688576852.png</t>
  </si>
  <si>
    <t>https://tineco-yxzt.oss-accelerate.aliyuncs.com/20250115/05-honggantuopan_1736935525519.png</t>
  </si>
  <si>
    <t>https://tineco-yxzt.oss-accelerate.aliyuncs.com/20250124/08-shuifazhuanjietou+lu:wang_1737689056862.png</t>
  </si>
  <si>
    <t>https://tineco-yxzt.oss-accelerate.aliyuncs.com/20250115/09-dalunzujian_1736942782008.png</t>
  </si>
  <si>
    <t>https://tineco-yxzt.oss-accelerate.aliyuncs.com/20250115/10-dishuachongdiandaoxianzujian_1736943042121.png</t>
  </si>
  <si>
    <t>https://tineco-yxzt.oss-accelerate.aliyuncs.com/20250116/11-pump_1736995142721.png</t>
  </si>
  <si>
    <t>https://tineco-yxzt.oss-accelerate.aliyuncs.com/20250116/13-zhuanjietouzujian_1736995392644.png</t>
  </si>
  <si>
    <t>https://tineco-yxzt.oss-accelerate.aliyuncs.com/20250116/14-dishuazhuliban_1736995800465.png</t>
  </si>
  <si>
    <t>https://tineco-yxzt.oss-accelerate.aliyuncs.com/20250116/15-xianshipingzhuangshigai_1736995848033.png</t>
  </si>
  <si>
    <t>https://tineco-yxzt.oss-accelerate.aliyuncs.com/20250702/dianchibao_1751416858275.jpg</t>
  </si>
  <si>
    <t>https://tineco-yxzt.oss-accelerate.aliyuncs.com/20250116/20-jishenqiangai_1736998854988.png</t>
  </si>
  <si>
    <t>https://tineco-yxzt.oss-accelerate.aliyuncs.com/20250116/21-dishuadianji_1736999028647.png</t>
  </si>
  <si>
    <t>https://tineco-yxzt.oss-accelerate.aliyuncs.com/20250116/26-tuopanjiaodianjiqiruansai_1737006867485.png</t>
  </si>
  <si>
    <t>https://tineco-yxzt.oss-accelerate.aliyuncs.com/20250116/27-tuopanchongdiandaoxianzujian_1737007096340.png</t>
  </si>
  <si>
    <t>https://tineco-yxzt.oss-accelerate.aliyuncs.com/20250429/mainPCBA_1745907315037.png</t>
  </si>
  <si>
    <t>https://tineco-yxzt.oss-accelerate.aliyuncs.com/20250429/chargingbase_1745907721411.png</t>
  </si>
  <si>
    <t>https://tineco-yxzt.oss-accelerate.aliyuncs.com/20250429/boilerfaresizujian_1745907774535.png</t>
  </si>
  <si>
    <t>https://tineco-yxzt.oss-accelerate.aliyuncs.com/20250527/114-23431500_1748316561249.png</t>
  </si>
  <si>
    <t>https://tineco-yxzt.oss-accelerate.aliyuncs.com/20250702/dianchibao_1751417127815.jpg</t>
  </si>
  <si>
    <t>https://tineco-yxzt.oss-accelerate.aliyuncs.com/20250403/chargingbase_1743670330436.png</t>
  </si>
  <si>
    <t>https://tineco-yxzt.oss-accelerate.aliyuncs.com/20250711/weixinjietu_20250711112012_1752204188589.png</t>
  </si>
  <si>
    <t>https://tineco-yxzt.oss-accelerate.aliyuncs.com/20250424/chargingbase_1745477468880.png</t>
  </si>
  <si>
    <t>https://tineco-yxzt.oss-accelerate.aliyuncs.com/20250424/motorfan_1745477984640.png</t>
  </si>
  <si>
    <t>https://tineco-yxzt.oss-accelerate.aliyuncs.com/20250124/05-honggantuopan_1737690385420.png</t>
  </si>
  <si>
    <t>https://tineco-yxzt.oss-accelerate.aliyuncs.com/20250429/handle_1745908616445.png</t>
  </si>
  <si>
    <t>https://tineco-yxzt.oss-accelerate.aliyuncs.com/20250429/chargingbase_1745911672409.png</t>
  </si>
  <si>
    <t>https://tineco-yxzt.oss-accelerate.aliyuncs.com/20250429/Repairwheel_1745911798291.png</t>
  </si>
  <si>
    <t>https://tineco-yxzt.oss-accelerate.aliyuncs.com/20250429/boilerguoluzujian_1745912667245.png</t>
  </si>
  <si>
    <t>https://tineco-yxzt.oss-accelerate.aliyuncs.com/20250429/pumpzhengqibengzujian_1745913077506.png</t>
  </si>
  <si>
    <t>https://tineco-yxzt.oss-accelerate.aliyuncs.com/20250429/pumpqibengzujian_1745913256747.png</t>
  </si>
  <si>
    <t>https://tineco-yxzt.oss-accelerate.aliyuncs.com/20250429/pumpzhengqixieyafa_1745916077299.png</t>
  </si>
  <si>
    <t>https://tineco-yxzt.oss-accelerate.aliyuncs.com/20250429/waterlevelsensor_1745916381849.png</t>
  </si>
  <si>
    <t>https://tineco-yxzt.oss-accelerate.aliyuncs.com/20250429/mainPCBA_1745916729597.png</t>
  </si>
  <si>
    <t>https://tineco-yxzt.oss-accelerate.aliyuncs.com/20250429/plasticpartjishenqiangai_1745916847332.png</t>
  </si>
  <si>
    <t>https://tineco-yxzt.oss-accelerate.aliyuncs.com/20250429/plasticpartxiashuifajietoudailu:wang_1745917437542.png</t>
  </si>
  <si>
    <t>https://tineco-yxzt.oss-accelerate.aliyuncs.com/20250429/microSwitch_1745917658849.png</t>
  </si>
  <si>
    <t>https://tineco-yxzt.oss-accelerate.aliyuncs.com/20250429/jishenchongdiandaoxianzujian_1745918590082.png</t>
  </si>
  <si>
    <t>https://tineco-yxzt.oss-accelerate.aliyuncs.com/20250429/plasticpartzhuanjietoudaijitizhuangshigai_1745918717507.png</t>
  </si>
  <si>
    <t>https://tineco-yxzt.oss-accelerate.aliyuncs.com/20250429/motorfengjizujian_1745918860563.png</t>
  </si>
  <si>
    <t>https://tineco-yxzt.oss-accelerate.aliyuncs.com/20250429/tuopanchongdiandaoxianzujian_1745918972104.png</t>
  </si>
  <si>
    <t>https://tineco-yxzt.oss-accelerate.aliyuncs.com/20250429/dianjieshuizujian_1745919158750.png</t>
  </si>
  <si>
    <t>https://tineco-yxzt.oss-accelerate.aliyuncs.com/20250429/mainPCBA_1745919245598.png</t>
  </si>
  <si>
    <t>https://tineco-yxzt.oss-accelerate.aliyuncs.com/20250512/chargingbase_1747020714355.png</t>
  </si>
  <si>
    <t>https://tineco-yxzt.oss-accelerate.aliyuncs.com/20250630/base_1751251294108.png</t>
  </si>
  <si>
    <t>https://tineco-yxzt.oss-accelerate.aliyuncs.com/20250702/weixinjietu_20250701101814_1751416985730.png</t>
  </si>
  <si>
    <t>https://tineco-yxzt.oss-accelerate.aliyuncs.com/20250702/weixinjietu_20250701101838_1751417292197.png</t>
  </si>
  <si>
    <t>https://tineco-yxzt.oss-accelerate.aliyuncs.com/20250702/weixinjietu_20250701101857_1751417358408.png</t>
  </si>
  <si>
    <t>https://tineco-yxzt.oss-accelerate.aliyuncs.com/20250702/weixinjietu_20250701101913_1751419086812.png</t>
  </si>
  <si>
    <t>https://tineco-yxzt.oss-accelerate.aliyuncs.com/20250702/weixinjietu_20250701101924_1751419180368.png</t>
  </si>
  <si>
    <t>https://tineco-yxzt.oss-accelerate.aliyuncs.com/20250702/weixinjietu_20250701101944_1751419331132.png</t>
  </si>
  <si>
    <t>https://tineco-yxzt.oss-accelerate.aliyuncs.com/20240701/huishoutong2_1719817976388.jpeg</t>
  </si>
  <si>
    <t>https://tineco-yxzt.oss-accelerate.aliyuncs.com/20240701/tuopan_1719817227189.jpeg</t>
  </si>
  <si>
    <t>https://tineco-yxzt.oss-accelerate.aliyuncs.com/20240701/zhudianjicemian_1719817577374.jpeg</t>
  </si>
  <si>
    <t>https://tineco-yxzt.oss-accelerate.aliyuncs.com/20240701/zhuanjietouhejitidigaizujiantongCL2019gaiweibaise_1719817503453.jpg</t>
  </si>
  <si>
    <t>https://tineco-yxzt.oss-accelerate.aliyuncs.com/20240701/gunshuagai2347_1719816827897.png</t>
  </si>
  <si>
    <t>https://tineco-yxzt.oss-accelerate.aliyuncs.com/20240701/shoubingheise_1719817848447.jpeg</t>
  </si>
  <si>
    <t>https://tineco-yxzt.oss-accelerate.aliyuncs.com/20240701/jishenzhukongbanzujian_1719817634769.jpeg</t>
  </si>
  <si>
    <t>https://tineco-yxzt.oss-accelerate.aliyuncs.com/20240701/xianshiping+jitidinggaizhengmian_1719817441889.jpeg</t>
  </si>
  <si>
    <t>https://tineco-yxzt.oss-accelerate.aliyuncs.com/20241129/1111_1732864747356.jpg</t>
  </si>
  <si>
    <t>https://tineco-yxzt.oss-accelerate.aliyuncs.com/20241129/1111_1732864907428.jpg</t>
  </si>
  <si>
    <t>https://tineco-yxzt.oss-accelerate.aliyuncs.com/20241129/23333_1732865096851.jpg</t>
  </si>
  <si>
    <t>https://tineco-yxzt.oss-accelerate.aliyuncs.com/20241129/233232232332_1732865323754.jpg</t>
  </si>
  <si>
    <t>https://tineco-yxzt.oss-accelerate.aliyuncs.com/20241129/3231241_1732865548166.jpg</t>
  </si>
  <si>
    <t>https://tineco-yxzt.oss-accelerate.aliyuncs.com/20240701/qingshuitong_1719817950775.jpeg</t>
  </si>
  <si>
    <t>https://tineco-yxzt.oss-accelerate.aliyuncs.com/20250611/jiarezujian_1749611266462.jpeg</t>
  </si>
  <si>
    <t>https://tineco-yxzt.oss-accelerate.aliyuncs.com/20250110/handle_1736501600279.png</t>
  </si>
  <si>
    <t>https://tineco-yxzt.oss-accelerate.aliyuncs.com/20250110/powersource_1736501874403.png</t>
  </si>
  <si>
    <t>https://tineco-yxzt.oss-accelerate.aliyuncs.com/20250110/DWT_1736502150878.png</t>
  </si>
  <si>
    <t>https://tineco-yxzt.oss-accelerate.aliyuncs.com/20250110/03-CWT_1736502331758.png</t>
  </si>
  <si>
    <t>https://tineco-yxzt.oss-accelerate.aliyuncs.com/20250110/04-dryingdock_1736502519346.png</t>
  </si>
  <si>
    <t>https://tineco-yxzt.oss-accelerate.aliyuncs.com/20250110/05-brushmotor_1736502719193.png</t>
  </si>
  <si>
    <t>https://tineco-yxzt.oss-accelerate.aliyuncs.com/20250110/06-jishengongchazhuanjiebanzujian_1736502976370.png</t>
  </si>
  <si>
    <t>https://tineco-yxzt.oss-accelerate.aliyuncs.com/20250110/07-dongliyuanmuchazhuanjiebanzujian_1736503182351.png</t>
  </si>
  <si>
    <t>https://tineco-yxzt.oss-accelerate.aliyuncs.com/20250114/11-shouchixichenzujian_1736850848688.png</t>
  </si>
  <si>
    <t>https://tineco-yxzt.oss-accelerate.aliyuncs.com/20250521/01-handle_1747806724467.png</t>
  </si>
  <si>
    <t>https://tineco-yxzt.oss-accelerate.aliyuncs.com/20250521/02-mainbody_1747824028111.png</t>
  </si>
  <si>
    <t>https://tineco-yxzt.oss-accelerate.aliyuncs.com/20250521/03-DWT_1747824216734.png</t>
  </si>
  <si>
    <t>https://tineco-yxzt.oss-accelerate.aliyuncs.com/20250521/04-CWT_1747824336194.png</t>
  </si>
  <si>
    <t>https://tineco-yxzt.oss-accelerate.aliyuncs.com/20250521/05-chargingbase_1747824441224.png</t>
  </si>
  <si>
    <t>https://tineco-yxzt.oss-accelerate.aliyuncs.com/20250521/06-brushmotor_1747824523113.png</t>
  </si>
  <si>
    <t>https://tineco-yxzt.oss-accelerate.aliyuncs.com/20250521/08-vacmainbody_1747824686424.png</t>
  </si>
  <si>
    <t>https://tineco-yxzt.oss-accelerate.aliyuncs.com/20250521/11-carpetbrush_1747825031321.png</t>
  </si>
  <si>
    <t>https://tineco-yxzt.oss-accelerate.aliyuncs.com/20250620/weixinjietu_20250620144011_1750401707057.png</t>
  </si>
  <si>
    <t>https://tineco-yxzt.oss-accelerate.aliyuncs.com/20250620/weixinjietu_20250620144029_1750401994112.png</t>
  </si>
  <si>
    <t>https://tineco-yxzt.oss-accelerate.aliyuncs.com/20250620/weixinjietu_20250620144046_1750402052129.png</t>
  </si>
  <si>
    <t>https://tineco-yxzt.oss-accelerate.aliyuncs.com/20241220/zuheshua_1734660098796.jpg</t>
  </si>
  <si>
    <t>https://tineco-yxzt.oss-accelerate.aliyuncs.com/20240717/wanzheguan_1721196104586.png</t>
  </si>
  <si>
    <t>https://tineco-yxzt.oss-accelerate.aliyuncs.com/20240827/22_1724728645331.jpg</t>
  </si>
  <si>
    <t>https://tineco-yxzt.oss-accelerate.aliyuncs.com/20240912/dustbin_1726104795257.jpg</t>
  </si>
  <si>
    <t>https://tineco-yxzt.oss-accelerate.aliyuncs.com/20240912/minni_1726105061784.jpg</t>
  </si>
  <si>
    <t>https://tineco-yxzt.oss-accelerate.aliyuncs.com/20240912/wall_1726105228838.jpg</t>
  </si>
  <si>
    <t>https://tineco-yxzt.oss-accelerate.aliyuncs.com/20240912/22233_1726106570610.jpg</t>
  </si>
  <si>
    <t>https://tineco-yxzt.oss-accelerate.aliyuncs.com/20241220/bianxi_1734660034462.jpg</t>
  </si>
  <si>
    <t>https://tineco-yxzt.oss-accelerate.aliyuncs.com/20240912/wall_1726107066998.jpg</t>
  </si>
  <si>
    <t>https://tineco-yxzt.oss-accelerate.aliyuncs.com/20241220/ada_1734662414680.jpg</t>
  </si>
  <si>
    <t>https://tineco-yxzt.oss-accelerate.aliyuncs.com/20240131/chongdianweixiuhe_1706693676757.jpeg</t>
  </si>
  <si>
    <t>https://tineco-yxzt.oss-accelerate.aliyuncs.com/20240131/jitixiazhuangshigai2_1706693961450.jpeg</t>
  </si>
  <si>
    <t>https://tineco-yxzt.oss-accelerate.aliyuncs.com/20240131/jishenchongdiandaoxianzujian_1706693832076.jpeg</t>
  </si>
  <si>
    <t>https://tineco-yxzt.oss-accelerate.aliyuncs.com/20240701/2371dianchi_1719817320245.png</t>
  </si>
  <si>
    <t>https://tineco-yxzt.oss-accelerate.aliyuncs.com/20240131/zhukongbanPCBA_1706695046589.jpeg</t>
  </si>
  <si>
    <t>https://tineco-yxzt.oss-accelerate.aliyuncs.com/20240131/zhudianji+mifengquan_1706695142695.jpeg</t>
  </si>
  <si>
    <t>https://tineco-yxzt.oss-accelerate.aliyuncs.com/20240131/xianshipingzhengmian_1706695324989.jpeg</t>
  </si>
  <si>
    <t>https://tineco-yxzt.oss-accelerate.aliyuncs.com/20250210/232323223_1739164685422.jpg</t>
  </si>
  <si>
    <t>https://tineco-yxzt.oss-accelerate.aliyuncs.com/20240701/2371shipeiqi_1719817085470.png</t>
  </si>
  <si>
    <t>https://tineco-yxzt.oss-accelerate.aliyuncs.com/20250122/CWT_1737534264393.jpg</t>
  </si>
  <si>
    <t>https://tineco-yxzt.oss-accelerate.aliyuncs.com/20250122/232323223_1737534287756.jpg</t>
  </si>
  <si>
    <t>https://tineco-yxzt.oss-accelerate.aliyuncs.com/20240919/ada_1726711338703.jpg</t>
  </si>
  <si>
    <t>https://tineco-yxzt.oss-accelerate.aliyuncs.com/20250617/weixinjietu_20250617110423_1750129499386.png</t>
  </si>
  <si>
    <t>https://tineco-yxzt.oss-accelerate.aliyuncs.com/20250722/shipeiqi_1753154110195.jpg</t>
  </si>
  <si>
    <t>https://tineco-yxzt.oss-accelerate.aliyuncs.com/20250710/dianchibao_1752131471146.png</t>
  </si>
  <si>
    <t>https://tineco-yxzt.oss-accelerate.aliyuncs.com/20250710/weixintupian_20240530083046_1752131536374.jpg</t>
  </si>
  <si>
    <t>https://tineco-yxzt.oss-accelerate.aliyuncs.com/20250310/tuopanzujian_1741576485765.png</t>
  </si>
  <si>
    <t>https://tineco-yxzt.oss-accelerate.aliyuncs.com/20250429/weixinjietu_20250429085756_1745888490148.png</t>
  </si>
  <si>
    <t>https://tineco-yxzt.oss-accelerate.aliyuncs.com/20250429/weixinjietu_20250429085845_1745889577646.png</t>
  </si>
  <si>
    <t>https://tineco-yxzt.oss-accelerate.aliyuncs.com/20250429/weixinjietu_20250429085901_1745890590462.png</t>
  </si>
  <si>
    <t>https://tineco-yxzt.oss-accelerate.aliyuncs.com/20250429/weixinjietu_20250429085921_1745890646742.png</t>
  </si>
  <si>
    <t>https://tineco-yxzt.oss-accelerate.aliyuncs.com/20250429/weixinjietu_20250429085936_1745890865944.png</t>
  </si>
  <si>
    <t>https://tineco-yxzt.oss-accelerate.aliyuncs.com/20250429/weixinjietu_20250429085950_1745890917877.png</t>
  </si>
  <si>
    <t>https://tineco-yxzt.oss-accelerate.aliyuncs.com/20250429/weixinjietu_20250429090005_1745891122750.png</t>
  </si>
  <si>
    <t>https://tineco-yxzt.oss-accelerate.aliyuncs.com/20250429/weixinjietu_20250429090021_1745891160156.png</t>
  </si>
  <si>
    <t>https://tineco-yxzt.oss-accelerate.aliyuncs.com/20250630/weixinjietu_20250630134439_1751262304891.png</t>
  </si>
  <si>
    <t>https://tineco-yxzt.oss-accelerate.aliyuncs.com/20241219/2_1734589861501.jpg</t>
  </si>
  <si>
    <t>https://tineco-yxzt.oss-accelerate.aliyuncs.com/20241219/weixintupian_202411141109498_1734590090210.jpg</t>
  </si>
  <si>
    <t>https://tineco-yxzt.oss-accelerate.aliyuncs.com/20241219/wire111_1734590424704.jpg</t>
  </si>
  <si>
    <t>https://tineco-yxzt.oss-accelerate.aliyuncs.com/20241219/weixintupian_202411141109493_1734594703094.jpg</t>
  </si>
  <si>
    <t>https://tineco-yxzt.oss-accelerate.aliyuncs.com/20241225/DWT_1735112203483.jpg</t>
  </si>
  <si>
    <t>https://tineco-yxzt.oss-accelerate.aliyuncs.com/20241219/weixintupian_202411141109491_1734578094685.jpg</t>
  </si>
  <si>
    <t>https://tineco-yxzt.oss-accelerate.aliyuncs.com/20241219/weixintupian_20241114110949_1734578233397.jpg</t>
  </si>
  <si>
    <t>https://tineco-yxzt.oss-accelerate.aliyuncs.com/20241219/weixintupian_202411141109482_1734578445685.jpg</t>
  </si>
  <si>
    <t>https://tineco-yxzt.oss-accelerate.aliyuncs.com/20241219/weixintupian_202411141109492_1734586130159.jpg</t>
  </si>
  <si>
    <t>https://tineco-yxzt.oss-accelerate.aliyuncs.com/20241219/weixintupian_202411141109494_1734586474304.jpg</t>
  </si>
  <si>
    <t>https://tineco-yxzt.oss-accelerate.aliyuncs.com/20241219/weixintupian_202411141109495_1734586641284.jpg</t>
  </si>
  <si>
    <t>https://tineco-yxzt.oss-accelerate.aliyuncs.com/20241219/42_1734588887052.jpg</t>
  </si>
  <si>
    <t>https://tineco-yxzt.oss-accelerate.aliyuncs.com/20241219/42_1734588919824.jpg</t>
  </si>
  <si>
    <t>https://tineco-yxzt.oss-accelerate.aliyuncs.com/20241219/weixintupian_202411141109496_1734589120839.jpg</t>
  </si>
  <si>
    <t>https://tineco-yxzt.oss-accelerate.aliyuncs.com/20241219/weixintupian_202411141109497_1734589279566.jpg</t>
  </si>
  <si>
    <t>https://tineco-yxzt.oss-accelerate.aliyuncs.com/20241219/45552_1734589653830.jpg</t>
  </si>
  <si>
    <t>https://tineco-yxzt.oss-accelerate.aliyuncs.com/20241219/11_1734589750208.jpg</t>
  </si>
  <si>
    <t>https://tineco-yxzt.oss-accelerate.aliyuncs.com/20250220/2_1740018445992.jpg</t>
  </si>
  <si>
    <t>https://tineco-yxzt.oss-accelerate.aliyuncs.com/20241219/weixintupian_202411141109498_1734590247779.jpg</t>
  </si>
  <si>
    <t>https://tineco-yxzt.oss-accelerate.aliyuncs.com/20241219/62_1734590951668.jpg</t>
  </si>
  <si>
    <t>https://tineco-yxzt.oss-accelerate.aliyuncs.com/20241219/5_1734589496153.jpg</t>
  </si>
  <si>
    <t>https://tineco-yxzt.oss-accelerate.aliyuncs.com/20241219/wire111_1734590474789.jpg</t>
  </si>
  <si>
    <t>https://tineco-yxzt.oss-accelerate.aliyuncs.com/20241219/dockpcba_1734590707538.jpg</t>
  </si>
  <si>
    <t>https://tineco-yxzt.oss-accelerate.aliyuncs.com/20241219/425_1734594207024.jpg</t>
  </si>
  <si>
    <t>https://tineco-yxzt.oss-accelerate.aliyuncs.com/20241219/2315_1734594266622.jpg</t>
  </si>
  <si>
    <t>https://tineco-yxzt.oss-accelerate.aliyuncs.com/20241219/wifi_1734594448888.jpg</t>
  </si>
  <si>
    <t>https://tineco-yxzt.oss-accelerate.aliyuncs.com/20241219/weixintupian_202411141109493_1734594502354.jpg</t>
  </si>
  <si>
    <t>https://tineco-yxzt.oss-accelerate.aliyuncs.com/20241225/DWT_1735112037172.jpg</t>
  </si>
  <si>
    <t>https://tineco-yxzt.oss-accelerate.aliyuncs.com/20250520/weixinjietu_20250520151947_1747725656392.png</t>
  </si>
  <si>
    <t>https://tineco-yxzt.oss-accelerate.aliyuncs.com/20250520/weixinjietu_20250520151928_1747725617083.png</t>
  </si>
  <si>
    <t>https://tineco-yxzt.oss-accelerate.aliyuncs.com/20250520/weixinjietu_20250520150522_1747725119620.png</t>
  </si>
  <si>
    <t>https://tineco-yxzt.oss-accelerate.aliyuncs.com/20250520/weixinjietu_20250520150539_1747725185187.png</t>
  </si>
  <si>
    <t>https://tineco-yxzt.oss-accelerate.aliyuncs.com/20250520/weixinjietu_20250520150551_1747725245944.png</t>
  </si>
  <si>
    <t>https://tineco-yxzt.oss-accelerate.aliyuncs.com/20250520/weixinjietu_20250520150606_1747725293205.png</t>
  </si>
  <si>
    <t>https://tineco-yxzt.oss-accelerate.aliyuncs.com/20250520/weixinjietu_20250520150619_1747725336287.png</t>
  </si>
  <si>
    <t>https://tineco-yxzt.oss-accelerate.aliyuncs.com/20250520/weixinjietu_20250520150629_1747725380093.png</t>
  </si>
  <si>
    <t>https://tineco-yxzt.oss-accelerate.aliyuncs.com/20250520/weixinjietu_20250520150645_1747725427157.png</t>
  </si>
  <si>
    <t>https://tineco-yxzt.oss-accelerate.aliyuncs.com/20250520/weixinjietu_20250520150656_1747725467258.png</t>
  </si>
  <si>
    <t>https://tineco-yxzt.oss-accelerate.aliyuncs.com/20250520/weixinjietu_20250520150707_1747725507915.png</t>
  </si>
  <si>
    <t>https://tineco-yxzt.oss-accelerate.aliyuncs.com/20250520/weixinjietu_20250520150719_1747725539650.png</t>
  </si>
  <si>
    <t>https://tineco-yxzt.oss-accelerate.aliyuncs.com/20241225/2_1735111676299.jpg</t>
  </si>
  <si>
    <t>https://tineco-yxzt.oss-accelerate.aliyuncs.com/20241219/wire111_1734590560622.jpg</t>
  </si>
  <si>
    <t>https://tineco-yxzt.oss-accelerate.aliyuncs.com/20250603/weixinjietu_20250530090631_1748929674665.png</t>
  </si>
  <si>
    <t>https://tineco-yxzt.oss-accelerate.aliyuncs.com/20250603/weixinjietu_20250530090812_1748929815900.png</t>
  </si>
  <si>
    <t>https://tineco-yxzt.oss-accelerate.aliyuncs.com/20241225/PCBA_1735111865115.jpg</t>
  </si>
  <si>
    <t>https://tineco-yxzt.oss-accelerate.aliyuncs.com/20250220/2_1740018478748.jpg</t>
  </si>
  <si>
    <t>https://tineco-yxzt.oss-accelerate.aliyuncs.com/20240722/dizuo_1721626598450.jpeg</t>
  </si>
  <si>
    <t>https://tineco-yxzt.oss-accelerate.aliyuncs.com/20240722/jizhanjitou2_1721626731689.jpeg</t>
  </si>
  <si>
    <t>https://tineco-yxzt.oss-accelerate.aliyuncs.com/20240722/jizhanjishen_1721632888133.jpeg</t>
  </si>
  <si>
    <t>https://tineco-yxzt.oss-accelerate.aliyuncs.com/20240722/jizhanchentong_1721634192996.jpeg</t>
  </si>
  <si>
    <t>https://tineco-yxzt.oss-accelerate.aliyuncs.com/20240722/jizhanhepa_1721634981721.jpeg</t>
  </si>
  <si>
    <t>https://tineco-yxzt.oss-accelerate.aliyuncs.com/20240722/xichenqidishua_1721635245846.jpeg</t>
  </si>
  <si>
    <t>https://tineco-yxzt.oss-accelerate.aliyuncs.com/20240722/xichenqizhuji_1721635494340.jpeg</t>
  </si>
  <si>
    <t>https://tineco-yxzt.oss-accelerate.aliyuncs.com/20240722/xichenqichentong_1721636071795.jpeg</t>
  </si>
  <si>
    <t>https://tineco-yxzt.oss-accelerate.aliyuncs.com/20240722/guolu:mian_1721636250552.jpeg</t>
  </si>
  <si>
    <t>https://tineco-yxzt.oss-accelerate.aliyuncs.com/20240722/xichenqihepa_1721636382842.jpeg</t>
  </si>
  <si>
    <t>https://tineco-yxzt.oss-accelerate.aliyuncs.com/20240722/jizhanjishen_1721633200217.jpeg</t>
  </si>
  <si>
    <t>https://tineco-yxzt.oss-accelerate.aliyuncs.com/20240722/jizhanjishen_1721633363232.jpeg</t>
  </si>
  <si>
    <t>https://tineco-yxzt.oss-accelerate.aliyuncs.com/20241220/tube_1734659537175.jpg</t>
  </si>
  <si>
    <t>https://tineco-yxzt.oss-accelerate.aliyuncs.com/20241220/body_1734664239205.jpg</t>
  </si>
  <si>
    <t>https://tineco-yxzt.oss-accelerate.aliyuncs.com/20240910/dock_1725933890189.jpg</t>
  </si>
  <si>
    <t>https://tineco-yxzt.oss-accelerate.aliyuncs.com/20240903/16_1725332014908.jpg</t>
  </si>
  <si>
    <t>https://tineco-yxzt.oss-accelerate.aliyuncs.com/20240903/15_1725331882035.jpg</t>
  </si>
  <si>
    <t>https://tineco-yxzt.oss-accelerate.aliyuncs.com/20240903/14_1725331313486.jpg</t>
  </si>
  <si>
    <t>https://tineco-yxzt.oss-accelerate.aliyuncs.com/20240903/13_1725330695893.jpg</t>
  </si>
  <si>
    <t>https://tineco-yxzt.oss-accelerate.aliyuncs.com/20240903/6_1725329237425.jpg</t>
  </si>
  <si>
    <t>https://tineco-yxzt.oss-accelerate.aliyuncs.com/20240903/12_1725330447250.jpg</t>
  </si>
  <si>
    <t>https://tineco-yxzt.oss-accelerate.aliyuncs.com/20240903/17_1725332189610.jpg</t>
  </si>
  <si>
    <t>https://tineco-yxzt.oss-accelerate.aliyuncs.com/20240903/11_1725330121662.jpg</t>
  </si>
  <si>
    <t>https://tineco-yxzt.oss-accelerate.aliyuncs.com/20240903/10_1725329994277.jpg</t>
  </si>
  <si>
    <t>https://tineco-yxzt.oss-accelerate.aliyuncs.com/20240903/1222_1725332545694.jpg</t>
  </si>
  <si>
    <t>https://tineco-yxzt.oss-accelerate.aliyuncs.com/20240903/9_1725329834019.jpg</t>
  </si>
  <si>
    <t>https://tineco-yxzt.oss-accelerate.aliyuncs.com/20240903/8_1725329541195.jpg</t>
  </si>
  <si>
    <t>https://tineco-yxzt.oss-accelerate.aliyuncs.com/20240903/7_1725329398168.jpg</t>
  </si>
  <si>
    <t>https://tineco-yxzt.oss-accelerate.aliyuncs.com/20240903/5_1725328723732.jpg</t>
  </si>
  <si>
    <t>https://tineco-yxzt.oss-accelerate.aliyuncs.com/20240903/4_1725328349566.jpg</t>
  </si>
  <si>
    <t>https://tineco-yxzt.oss-accelerate.aliyuncs.com/20240903/3_1725332509071.jpg</t>
  </si>
  <si>
    <t>https://tineco-yxzt.oss-accelerate.aliyuncs.com/20240903/2_1725325807905.jpg</t>
  </si>
  <si>
    <t>https://tineco-yxzt.oss-accelerate.aliyuncs.com/20240828/fengjibenti_1724806961214.jpg</t>
  </si>
  <si>
    <t>https://tineco-yxzt.oss-accelerate.aliyuncs.com/20250117/battery_1737081587035.jpg</t>
  </si>
  <si>
    <t>https://tineco-yxzt.oss-accelerate.aliyuncs.com/20250117/brushroller_1737081771223.png</t>
  </si>
  <si>
    <t>https://tineco-yxzt.oss-accelerate.aliyuncs.com/20250117/ada_1737081919079.jpg</t>
  </si>
  <si>
    <t>https://tineco-yxzt.oss-accelerate.aliyuncs.com/20250117/CWT1_1737082128839.png</t>
  </si>
  <si>
    <t>https://tineco-yxzt.oss-accelerate.aliyuncs.com/20250117/DWT1_1737082238088.png</t>
  </si>
  <si>
    <t>https://tineco-yxzt.oss-accelerate.aliyuncs.com/20241220/ada_1734664354181.jpg</t>
  </si>
  <si>
    <t>https://tineco-yxzt.oss-accelerate.aliyuncs.com/20250121/batte3_1737446109760.png</t>
  </si>
  <si>
    <t>https://tineco-yxzt.oss-accelerate.aliyuncs.com/20250121/MOTOR_1737446313179.png</t>
  </si>
  <si>
    <t>https://tineco-yxzt.oss-accelerate.aliyuncs.com/20250121/dock_1737446724011.jpg</t>
  </si>
  <si>
    <t>https://tineco-yxzt.oss-accelerate.aliyuncs.com/20250121/cover_1737446978688.jpg</t>
  </si>
  <si>
    <t>https://tineco-yxzt.oss-accelerate.aliyuncs.com/20250121/cover2_1737447218329.jpg</t>
  </si>
  <si>
    <t>https://tineco-yxzt.oss-accelerate.aliyuncs.com/20250121/cover3_1737447334917.jpg</t>
  </si>
  <si>
    <t>https://tineco-yxzt.oss-accelerate.aliyuncs.com/20250121/cover4_1737447520040.jpg</t>
  </si>
  <si>
    <t>https://tineco-yxzt.oss-accelerate.aliyuncs.com/20250121/wire_1737447701768.jpg</t>
  </si>
  <si>
    <t>https://tineco-yxzt.oss-accelerate.aliyuncs.com/20250121/11_1737447927702.jpg</t>
  </si>
  <si>
    <t>https://tineco-yxzt.oss-accelerate.aliyuncs.com/20250121/roller_1737448128335.png</t>
  </si>
  <si>
    <t>https://tineco-yxzt.oss-accelerate.aliyuncs.com/20250121/handle_1737448277446.png</t>
  </si>
  <si>
    <t>https://tineco-yxzt.oss-accelerate.aliyuncs.com/20250121/tank_1737448574320.jpg</t>
  </si>
  <si>
    <t>https://tineco-yxzt.oss-accelerate.aliyuncs.com/20250121/DWT1_1737448697900.png</t>
  </si>
  <si>
    <t>https://tineco-yxzt.oss-accelerate.aliyuncs.com/20250620/weixinjietu_20250620145246_1750402484281.png</t>
  </si>
  <si>
    <t>https://tineco-yxzt.oss-accelerate.aliyuncs.com/20250620/weixinjietu_20250620145302_1750402650439.png</t>
  </si>
  <si>
    <t>https://tineco-yxzt.oss-accelerate.aliyuncs.com/20250208/dock_1738975878388.jpg</t>
  </si>
  <si>
    <t>https://tineco-yxzt.oss-accelerate.aliyuncs.com/20250208/cover_1738976666873.jpg</t>
  </si>
  <si>
    <t>https://tineco-yxzt.oss-accelerate.aliyuncs.com/20250208/roller_1738976805716.jpg</t>
  </si>
  <si>
    <t>https://tineco-yxzt.oss-accelerate.aliyuncs.com/20250208/part_1738979474360.jpg</t>
  </si>
  <si>
    <t>https://tineco-yxzt.oss-accelerate.aliyuncs.com/20250208/2344_1738979822600.jpg</t>
  </si>
  <si>
    <t>https://tineco-yxzt.oss-accelerate.aliyuncs.com/20250208/de_1738979953777.jpg</t>
  </si>
  <si>
    <t>https://tineco-yxzt.oss-accelerate.aliyuncs.com/20250208/Motor_1738980122719.jpg</t>
  </si>
  <si>
    <t>https://tineco-yxzt.oss-accelerate.aliyuncs.com/20250208/motor2_1738980263063.jpg</t>
  </si>
  <si>
    <t>https://tineco-yxzt.oss-accelerate.aliyuncs.com/20250208/sc_1738980417664.jpg</t>
  </si>
  <si>
    <t>https://tineco-yxzt.oss-accelerate.aliyuncs.com/20250208/rol_1738980582928.jpg</t>
  </si>
  <si>
    <t>https://tineco-yxzt.oss-accelerate.aliyuncs.com/20250208/hd_1738980828772.jpg</t>
  </si>
  <si>
    <t>https://tineco-yxzt.oss-accelerate.aliyuncs.com/20250208/cl_1738980969189.jpg</t>
  </si>
  <si>
    <t>https://tineco-yxzt.oss-accelerate.aliyuncs.com/20250208/dy_1738981083694.png</t>
  </si>
  <si>
    <t>https://tineco-yxzt.oss-accelerate.aliyuncs.com/20250208/pump_1738981249549.png</t>
  </si>
  <si>
    <t>https://tineco-yxzt.oss-accelerate.aliyuncs.com/20250208/WIRE_1738981366301.png</t>
  </si>
  <si>
    <t>https://tineco-yxzt.oss-accelerate.aliyuncs.com/20250208/pc_1738981476648.png</t>
  </si>
  <si>
    <t>https://tineco-yxzt.oss-accelerate.aliyuncs.com/20250208/ECM_1738981552675.png</t>
  </si>
  <si>
    <t>https://tineco-yxzt.oss-accelerate.aliyuncs.com/20250508/weixinjietu_20250508134629_1746684691154.png</t>
  </si>
  <si>
    <t>https://tineco-yxzt.oss-accelerate.aliyuncs.com/20250508/weixinjietu_20250508134515_1746683267098.png</t>
  </si>
  <si>
    <t>https://tineco-yxzt.oss-accelerate.aliyuncs.com/20250508/weixinjietu_20250508134537_1746684338235.png</t>
  </si>
  <si>
    <t>https://tineco-yxzt.oss-accelerate.aliyuncs.com/20250508/weixinjietu_20250508134548_1746683716886.png</t>
  </si>
  <si>
    <t>https://tineco-yxzt.oss-accelerate.aliyuncs.com/20250508/weixinjietu_20250508134603_1746683810687.png</t>
  </si>
  <si>
    <t>https://tineco-yxzt.oss-accelerate.aliyuncs.com/20250508/weixinjietu_20250508134616_1746684517204.png</t>
  </si>
  <si>
    <t>https://tineco-yxzt.oss-accelerate.aliyuncs.com/20250508/weixinjietu_20250508134652_1746684743106.png</t>
  </si>
  <si>
    <t>https://tineco-yxzt.oss-accelerate.aliyuncs.com/20250508/weixinjietu_20250508134708_1746685119358.png</t>
  </si>
  <si>
    <t>https://tineco-yxzt.oss-accelerate.aliyuncs.com/20250508/weixinjietu_20250508134727_1746685024724.png</t>
  </si>
  <si>
    <t>https://tineco-yxzt.oss-accelerate.aliyuncs.com/20250221/A01_1740101703879.png</t>
  </si>
  <si>
    <t>https://tineco-yxzt.oss-accelerate.aliyuncs.com/20250221/cwt3_1740102010913.png</t>
  </si>
  <si>
    <t>https://tineco-yxzt.oss-accelerate.aliyuncs.com/20250221/A02_1740102350705.png</t>
  </si>
  <si>
    <t>https://tineco-yxzt.oss-accelerate.aliyuncs.com/20250221/12_1740102457744.png</t>
  </si>
  <si>
    <t>https://tineco-yxzt.oss-accelerate.aliyuncs.com/20250221/121_1740103361393.png</t>
  </si>
  <si>
    <t>https://tineco-yxzt.oss-accelerate.aliyuncs.com/20250221/122_1740103482497.png</t>
  </si>
  <si>
    <t>https://tineco-yxzt.oss-accelerate.aliyuncs.com/20250221/P_1740103585673.png</t>
  </si>
  <si>
    <t>https://tineco-yxzt.oss-accelerate.aliyuncs.com/20250221/123_1740103686739.png</t>
  </si>
  <si>
    <t>https://tineco-yxzt.oss-accelerate.aliyuncs.com/20250221/124_1740104032741.png</t>
  </si>
  <si>
    <t>https://tineco-yxzt.oss-accelerate.aliyuncs.com/20250221/p2_1740104185590.png</t>
  </si>
  <si>
    <t>https://tineco-yxzt.oss-accelerate.aliyuncs.com/20250221/A2_1740104281581.png</t>
  </si>
  <si>
    <t>https://tineco-yxzt.oss-accelerate.aliyuncs.com/20250221/A3_1740104378768.png</t>
  </si>
  <si>
    <t>https://tineco-yxzt.oss-accelerate.aliyuncs.com/20250221/A5_1740104481228.png</t>
  </si>
  <si>
    <t>https://tineco-yxzt.oss-accelerate.aliyuncs.com/20250221/A7_1740104568350.png</t>
  </si>
  <si>
    <t>https://tineco-yxzt.oss-accelerate.aliyuncs.com/20250221/A6_1740104659505.png</t>
  </si>
  <si>
    <t>https://tineco-yxzt.oss-accelerate.aliyuncs.com/20250220/DWT222_1740032617916.png</t>
  </si>
  <si>
    <t>https://tineco-yxzt.oss-accelerate.aliyuncs.com/20250220/cwt3_1740032926432.png</t>
  </si>
  <si>
    <t>https://tineco-yxzt.oss-accelerate.aliyuncs.com/20250220/B1_1740033196835.png</t>
  </si>
  <si>
    <t>https://tineco-yxzt.oss-accelerate.aliyuncs.com/20250220/base_1740033373346.png</t>
  </si>
  <si>
    <t>https://tineco-yxzt.oss-accelerate.aliyuncs.com/20250220/P_1740033515210.png</t>
  </si>
  <si>
    <t>https://tineco-yxzt.oss-accelerate.aliyuncs.com/20250220/B2_1740033799755.png</t>
  </si>
  <si>
    <t>https://tineco-yxzt.oss-accelerate.aliyuncs.com/20250220/d2_1740034205922.png</t>
  </si>
  <si>
    <t>https://tineco-yxzt.oss-accelerate.aliyuncs.com/20250220/w1_1740034381028.png</t>
  </si>
  <si>
    <t>https://tineco-yxzt.oss-accelerate.aliyuncs.com/20250220/A1_1740034659983.png</t>
  </si>
  <si>
    <t>https://tineco-yxzt.oss-accelerate.aliyuncs.com/20250220/p2_1740034846130.png</t>
  </si>
  <si>
    <t>https://tineco-yxzt.oss-accelerate.aliyuncs.com/20250220/A2_1740035051732.png</t>
  </si>
  <si>
    <t>https://tineco-yxzt.oss-accelerate.aliyuncs.com/20250220/A3_1740035362623.png</t>
  </si>
  <si>
    <t>https://tineco-yxzt.oss-accelerate.aliyuncs.com/20250220/A5_1740035525730.png</t>
  </si>
  <si>
    <t>https://tineco-yxzt.oss-accelerate.aliyuncs.com/20250220/A6_1740036501378.png</t>
  </si>
  <si>
    <t>https://tineco-yxzt.oss-accelerate.aliyuncs.com/20250220/A7_1740036677766.png</t>
  </si>
  <si>
    <t>https://tineco-yxzt.oss-accelerate.aliyuncs.com/20250220/A8_1740036838035.png</t>
  </si>
  <si>
    <t>https://tineco-yxzt.oss-accelerate.aliyuncs.com/20250220/A9_1740036943639.png</t>
  </si>
  <si>
    <t>https://tineco-yxzt.oss-accelerate.aliyuncs.com/20240902/9SCWD050000_1725256516816.png</t>
  </si>
  <si>
    <t>https://tineco-yxzt.oss-accelerate.aliyuncs.com/20240902/114-24150001_1725267663643.png</t>
  </si>
  <si>
    <t>https://tineco-yxzt.oss-accelerate.aliyuncs.com/20240902/114-24150002_1725263804942.png</t>
  </si>
  <si>
    <t>https://tineco-yxzt.oss-accelerate.aliyuncs.com/20240902/114-24150003_1725269915679.png</t>
  </si>
  <si>
    <t>https://tineco-yxzt.oss-accelerate.aliyuncs.com/20240902/114-24150004_1725270198309.png</t>
  </si>
  <si>
    <t>https://tineco-yxzt.oss-accelerate.aliyuncs.com/20240902/114-24150005_1725270561197.png</t>
  </si>
  <si>
    <t>https://tineco-yxzt.oss-accelerate.aliyuncs.com/20240904/dianyuanxian_1725430492555.png</t>
  </si>
  <si>
    <t>https://tineco-yxzt.oss-accelerate.aliyuncs.com/20240918/114-24150103_1726646698220.png</t>
  </si>
  <si>
    <t>https://tineco-yxzt.oss-accelerate.aliyuncs.com/20240918/114-24150104_1726646966860.png</t>
  </si>
  <si>
    <t>https://tineco-yxzt.oss-accelerate.aliyuncs.com/20240918/114-24150105_1726648594058.png</t>
  </si>
  <si>
    <t>https://tineco-yxzt.oss-accelerate.aliyuncs.com/20241101/114-24150002_1730451434420.png</t>
  </si>
  <si>
    <t>https://tineco-yxzt.oss-accelerate.aliyuncs.com/20241101/114-24150105_1730451703749.png</t>
  </si>
  <si>
    <t>https://tineco-yxzt.oss-accelerate.aliyuncs.com/20241101/114-24150004_1730452195262.png</t>
  </si>
  <si>
    <t>https://tineco-yxzt.oss-accelerate.aliyuncs.com/20250514/09-chargingbase_1747193957448.png</t>
  </si>
  <si>
    <t>https://tineco-yxzt.oss-accelerate.aliyuncs.com/20250123/00-handle_1737624009473.png</t>
  </si>
  <si>
    <t>https://tineco-yxzt.oss-accelerate.aliyuncs.com/20250123/01-dongliyuan_1737624209696.png</t>
  </si>
  <si>
    <t>https://tineco-yxzt.oss-accelerate.aliyuncs.com/20250124/shouchixichenzujian_1737700347549.jpeg</t>
  </si>
  <si>
    <t>https://tineco-yxzt.oss-accelerate.aliyuncs.com/20250123/05-tube_1737624546774.png</t>
  </si>
  <si>
    <t>https://tineco-yxzt.oss-accelerate.aliyuncs.com/20250123/06-carpetbrush_1737625688135.png</t>
  </si>
  <si>
    <t>https://tineco-yxzt.oss-accelerate.aliyuncs.com/20250123/09-chargingbase_1737626161598.png</t>
  </si>
  <si>
    <t>https://tineco-yxzt.oss-accelerate.aliyuncs.com/20250630/00-handle_1751260304452.png</t>
  </si>
  <si>
    <t>https://tineco-yxzt.oss-accelerate.aliyuncs.com/20250630/mainbody_1751260379423.png</t>
  </si>
  <si>
    <t>https://tineco-yxzt.oss-accelerate.aliyuncs.com/20250630/mainbodyvacuum_1751260504309.png</t>
  </si>
  <si>
    <t>https://tineco-yxzt.oss-accelerate.aliyuncs.com/20250630/base_1751260921978.png</t>
  </si>
  <si>
    <t>https://tineco-yxzt.oss-accelerate.aliyuncs.com/20250630/carpetbrush_1751261027155.png</t>
  </si>
  <si>
    <t>https://tineco-yxzt.oss-accelerate.aliyuncs.com/20250123/09-chargingbase_1737627094043.png</t>
  </si>
  <si>
    <t>https://tineco-yxzt.oss-accelerate.aliyuncs.com/20250707/weixinjietu_20250707185307_1751885599465.png</t>
  </si>
  <si>
    <t>https://tineco-yxzt.oss-accelerate.aliyuncs.com/20250211/mainbody_1739239275447.png</t>
  </si>
  <si>
    <t>https://tineco-yxzt.oss-accelerate.aliyuncs.com/20250211/dustbin_1739239441406.png</t>
  </si>
  <si>
    <t>https://tineco-yxzt.oss-accelerate.aliyuncs.com/20250211/filterholder_1739239605509.png</t>
  </si>
  <si>
    <t>https://tineco-yxzt.oss-accelerate.aliyuncs.com/20250211/wall-mounteddock_1739239834612.png</t>
  </si>
  <si>
    <t>https://tineco-yxzt.oss-accelerate.aliyuncs.com/20250211/tube_1739240087938.png</t>
  </si>
  <si>
    <t>https://tineco-yxzt.oss-accelerate.aliyuncs.com/20250731/weixinjietu_20250731102815_1753929354280.png</t>
  </si>
  <si>
    <t>https://tineco-yxzt.oss-accelerate.aliyuncs.com/20250805/weixinjietu_20250804155418_1754356410872.png</t>
  </si>
  <si>
    <t>https://tineco-yxzt.oss-accelerate.aliyuncs.com/20250805/weixinjietu_20250804155308_1754356476402.png</t>
  </si>
  <si>
    <t>https://tineco-yxzt.oss-accelerate.aliyuncs.com/20250626/battery_1750922210830.png</t>
  </si>
  <si>
    <t>https://tineco-yxzt.oss-accelerate.aliyuncs.com/20250626/mainbody_1750922359199.png</t>
  </si>
  <si>
    <t>https://tineco-yxzt.oss-accelerate.aliyuncs.com/20250626/hepa_1750922454505.png</t>
  </si>
  <si>
    <t>https://tineco-yxzt.oss-accelerate.aliyuncs.com/20250626/dustbin_1750922621198.png</t>
  </si>
  <si>
    <t>https://tineco-yxzt.oss-accelerate.aliyuncs.com/20250626/filter_1750922714463.png</t>
  </si>
  <si>
    <t>https://tineco-yxzt.oss-accelerate.aliyuncs.com/20250626/filterholder_1750922870129.png</t>
  </si>
  <si>
    <t>https://tineco-yxzt.oss-accelerate.aliyuncs.com/20250626/tube_1750922908240.png</t>
  </si>
  <si>
    <t>https://tineco-yxzt.oss-accelerate.aliyuncs.com/20250626/brush_1750923064771.png</t>
  </si>
  <si>
    <t>https://tineco-yxzt.oss-accelerate.aliyuncs.com/20250626/chargingbase_1750923194501.png</t>
  </si>
  <si>
    <t>https://tineco-yxzt.oss-accelerate.aliyuncs.com/20250731/weixinjietu_20250731102815_1753931466846.png</t>
  </si>
  <si>
    <t>https://tineco-yxzt.oss-accelerate.aliyuncs.com/20250805/weixinjietu_20250804155418_1754356540079.png</t>
  </si>
  <si>
    <t>https://tineco-yxzt.oss-accelerate.aliyuncs.com/20250805/weixinjietu_20250804155308_1754356597904.png</t>
  </si>
  <si>
    <t>https://tineco-yxzt.oss-accelerate.aliyuncs.com/20250626/battery_1750926088001.png</t>
  </si>
  <si>
    <t>https://tineco-yxzt.oss-accelerate.aliyuncs.com/20250626/mainbody_1750926171152.png</t>
  </si>
  <si>
    <t>https://tineco-yxzt.oss-accelerate.aliyuncs.com/20250626/dustbin_1750926244265.png</t>
  </si>
  <si>
    <t>https://tineco-yxzt.oss-accelerate.aliyuncs.com/20250731/weixinjietu_20250731102918_1753932262084.png</t>
  </si>
  <si>
    <t>https://tineco-yxzt.oss-accelerate.aliyuncs.com/20250731/weixinjietu_20250731102815_1753931911582.png</t>
  </si>
  <si>
    <t>https://tineco-yxzt.oss-accelerate.aliyuncs.com/20250731/weixinjietu_20250731102815_1753933218751.png</t>
  </si>
  <si>
    <t>https://tineco-yxzt.oss-accelerate.aliyuncs.com/20250805/weixinjietu_20250804155418_1754360202967.png</t>
  </si>
  <si>
    <t>https://tineco-yxzt.oss-accelerate.aliyuncs.com/20250805/weixinjietu_20250804155308_1754360303879.png</t>
  </si>
  <si>
    <t>https://tineco-yxzt.oss-accelerate.aliyuncs.com/20250805/weixinjietu_20250804155418_1754360549327.png</t>
  </si>
  <si>
    <t>https://tineco-yxzt.oss-accelerate.aliyuncs.com/20250805/weixinjietu_20250804155308_1754360619774.png</t>
  </si>
  <si>
    <t>https://tineco-yxzt.oss-accelerate.aliyuncs.com/20250626/mainbody_1750927187925.png</t>
  </si>
  <si>
    <t>https://tineco-yxzt.oss-accelerate.aliyuncs.com/20250626/tube_1750927262623.png</t>
  </si>
  <si>
    <t>https://tineco-yxzt.oss-accelerate.aliyuncs.com/20250626/brush_1750929227382.png</t>
  </si>
  <si>
    <t>https://tineco-yxzt.oss-accelerate.aliyuncs.com/20250626/dockingbase_1750929477117.png</t>
  </si>
  <si>
    <t>https://tineco-yxzt.oss-accelerate.aliyuncs.com/20250626/accessoryholder_1750929706238.png</t>
  </si>
  <si>
    <t>https://tineco-yxzt.oss-accelerate.aliyuncs.com/20250626/chargingdock_1750929762424.png</t>
  </si>
  <si>
    <t>https://tineco-yxzt.oss-accelerate.aliyuncs.com/20250626/basetube_1750929926233.png</t>
  </si>
  <si>
    <t>https://tineco-yxzt.oss-accelerate.aliyuncs.com/20250626/battery_1750930097797.png</t>
  </si>
  <si>
    <t>https://tineco-yxzt.oss-accelerate.aliyuncs.com/20250626/dustbin_1750930196744.png</t>
  </si>
  <si>
    <t>https://tineco-yxzt.oss-accelerate.aliyuncs.com/20250626/softdustingbrush_1750930421500.png</t>
  </si>
  <si>
    <t>https://tineco-yxzt.oss-accelerate.aliyuncs.com/20250731/weixinjietu_20250731102943_1753932560085.png</t>
  </si>
  <si>
    <t>https://tineco-yxzt.oss-accelerate.aliyuncs.com/20250731/weixinjietu_20250731103000_1753932658186.png</t>
  </si>
  <si>
    <t>https://tineco-yxzt.oss-accelerate.aliyuncs.com/20250731/weixinjietu_20250731102815_1753932819712.png</t>
  </si>
  <si>
    <t>https://tineco-yxzt.oss-accelerate.aliyuncs.com/20250805/weixinjietu_20250804155308_1754360407170.png</t>
  </si>
  <si>
    <t>https://tineco-yxzt.oss-accelerate.aliyuncs.com/20250805/weixinjietu_20250804155418_1754360480483.png</t>
  </si>
  <si>
    <t>https://tineco-yxzt.oss-accelerate.aliyuncs.com/20250303/mainbody_1740966742465.png</t>
  </si>
  <si>
    <t>https://tineco-yxzt.oss-accelerate.aliyuncs.com/20250303/dustbin_1740966847048.png</t>
  </si>
  <si>
    <t>https://tineco-yxzt.oss-accelerate.aliyuncs.com/20250303/filterholder_1740967832462.png</t>
  </si>
  <si>
    <t>https://tineco-yxzt.oss-accelerate.aliyuncs.com/20250303/battery_1740968155482.png</t>
  </si>
  <si>
    <t>https://tineco-yxzt.oss-accelerate.aliyuncs.com/20250117/shoubing_1737077581653.jpg</t>
  </si>
  <si>
    <t>https://tineco-yxzt.oss-accelerate.aliyuncs.com/20250117/CWT_1737077933575.jpg</t>
  </si>
  <si>
    <t>https://tineco-yxzt.oss-accelerate.aliyuncs.com/20250117/232323223_1737078371528.jpg</t>
  </si>
  <si>
    <t>https://tineco-yxzt.oss-accelerate.aliyuncs.com/20250117/brushcover_1737078514591.jpg</t>
  </si>
  <si>
    <t>https://tineco-yxzt.oss-accelerate.aliyuncs.com/20250117/display_1737079151204.jpg</t>
  </si>
  <si>
    <t>https://tineco-yxzt.oss-accelerate.aliyuncs.com/20250213/DWT122_1739411682474.png</t>
  </si>
  <si>
    <t>https://tineco-yxzt.oss-accelerate.aliyuncs.com/20250213/cover222222222_1739411758056.jpg</t>
  </si>
  <si>
    <t>https://tineco-yxzt.oss-accelerate.aliyuncs.com/20250213/CWT_1739411858947.jpg</t>
  </si>
  <si>
    <t>https://tineco-yxzt.oss-accelerate.aliyuncs.com/20250117/display_1737079187162.jpg</t>
  </si>
  <si>
    <t>https://tineco-yxzt.oss-accelerate.aliyuncs.com/20250213/ada_1739408930706.jpg</t>
  </si>
  <si>
    <t>https://tineco-yxzt.oss-accelerate.aliyuncs.com/20250213/shoubing_1739409130305.jpg</t>
  </si>
  <si>
    <t>https://tineco-yxzt.oss-accelerate.aliyuncs.com/20250213/CWT_1739409272415.jpg</t>
  </si>
  <si>
    <t>https://tineco-yxzt.oss-accelerate.aliyuncs.com/20250213/232323223_1739409388361.jpg</t>
  </si>
  <si>
    <t>https://tineco-yxzt.oss-accelerate.aliyuncs.com/20250213/brushcover_1739409551915.jpg</t>
  </si>
  <si>
    <t>https://tineco-yxzt.oss-accelerate.aliyuncs.com/20250213/11_1739410176041.jpg</t>
  </si>
  <si>
    <t>https://tineco-yxzt.oss-accelerate.aliyuncs.com/20250805/weixinjietu_20250805103506_1754361520307.png</t>
  </si>
  <si>
    <t>https://tineco-yxzt.oss-accelerate.aliyuncs.com/20250114/shoubing_1736819154247.jpg</t>
  </si>
  <si>
    <t>https://tineco-yxzt.oss-accelerate.aliyuncs.com/20250114/4141241241_1736819292978.jpg</t>
  </si>
  <si>
    <t>https://tineco-yxzt.oss-accelerate.aliyuncs.com/20250114/32131_1736819450296.jpg</t>
  </si>
  <si>
    <t>https://tineco-yxzt.oss-accelerate.aliyuncs.com/20250114/11_1736819575391.jpg</t>
  </si>
  <si>
    <t>https://tineco-yxzt.oss-accelerate.aliyuncs.com/20250114/1111111321232131231_1736819864978.jpg</t>
  </si>
  <si>
    <t>https://tineco-yxzt.oss-accelerate.aliyuncs.com/20250210/23211414_1739156844002.jpg</t>
  </si>
  <si>
    <t>https://tineco-yxzt.oss-accelerate.aliyuncs.com/20250114/watersensor_1736820215724.jpg</t>
  </si>
  <si>
    <t>https://tineco-yxzt.oss-accelerate.aliyuncs.com/20250210/pcba2_1739164478950.jpg</t>
  </si>
  <si>
    <t>https://tineco-yxzt.oss-accelerate.aliyuncs.com/20250210/batte_1739164789196.png</t>
  </si>
  <si>
    <t>https://tineco-yxzt.oss-accelerate.aliyuncs.com/20250210/moto_1739164363690.png</t>
  </si>
  <si>
    <t>https://tineco-yxzt.oss-accelerate.aliyuncs.com/20250114/tools_1736821158089.jpg</t>
  </si>
  <si>
    <t>https://tineco-yxzt.oss-accelerate.aliyuncs.com/20250210/wire222_1739164228329.png</t>
  </si>
  <si>
    <t>https://tineco-yxzt.oss-accelerate.aliyuncs.com/20250114/shoubing_1736819115245.jpg</t>
  </si>
  <si>
    <t>https://tineco-yxzt.oss-accelerate.aliyuncs.com/20250212/PCBA111_1739351612904.png</t>
  </si>
  <si>
    <t>https://tineco-yxzt.oss-accelerate.aliyuncs.com/20250114/23231231313_1736820963708.jpg</t>
  </si>
  <si>
    <t>https://tineco-yxzt.oss-accelerate.aliyuncs.com/20250114/23231231313_1736820978231.jpg</t>
  </si>
  <si>
    <t>https://tineco-yxzt.oss-accelerate.aliyuncs.com/20250117/battery2_1737082498972.png</t>
  </si>
  <si>
    <t>https://tineco-yxzt.oss-accelerate.aliyuncs.com/20250508/weixinjietu_20250508154408_1746690414344.png</t>
  </si>
  <si>
    <t>https://tineco-yxzt.oss-accelerate.aliyuncs.com/20250508/weixinjietu_20250508154434_1746691272597.png</t>
  </si>
  <si>
    <t>https://tineco-yxzt.oss-accelerate.aliyuncs.com/20250508/weixinjietu_20250508154447_1746691333954.png</t>
  </si>
  <si>
    <t>https://tineco-yxzt.oss-accelerate.aliyuncs.com/20250508/weixinjietu_20250508154501_1746691625657.png</t>
  </si>
  <si>
    <t>https://tineco-yxzt.oss-accelerate.aliyuncs.com/20250508/weixinjietu_20250508154515_1746691542027.png</t>
  </si>
  <si>
    <t>https://tineco-yxzt.oss-accelerate.aliyuncs.com/20250508/weixinjietu_20250508154530_1746691672080.png</t>
  </si>
  <si>
    <t>https://tineco-yxzt.oss-accelerate.aliyuncs.com/20250508/weixinjietu_20250508154541_1746691777860.png</t>
  </si>
  <si>
    <t>https://tineco-yxzt.oss-accelerate.aliyuncs.com/20250508/weixinjietu_20250508154553_1746691917219.png</t>
  </si>
  <si>
    <t>https://tineco-yxzt.oss-accelerate.aliyuncs.com/20250508/weixinjietu_20250508154604_1746692028032.png</t>
  </si>
  <si>
    <t>https://tineco-yxzt.oss-accelerate.aliyuncs.com/20250508/weixinjietu_20250508154621_1746692119360.png</t>
  </si>
  <si>
    <t>https://tineco-yxzt.oss-accelerate.aliyuncs.com/20250508/weixinjietu_20250508154632_1746692203138.png</t>
  </si>
  <si>
    <t>https://tineco-yxzt.oss-accelerate.aliyuncs.com/20250506/weixinjietu_20250506105126_1746499904339.png</t>
  </si>
  <si>
    <t>https://tineco-yxzt.oss-accelerate.aliyuncs.com/20250224/tuopanzujian_1740362725662.png</t>
  </si>
  <si>
    <t>https://tineco-yxzt.oss-accelerate.aliyuncs.com/20241231/wushuitong_1735609821074.png</t>
  </si>
  <si>
    <t>https://tineco-yxzt.oss-accelerate.aliyuncs.com/20241231/qingshuixiang_1735609949852.png</t>
  </si>
  <si>
    <t>https://tineco-yxzt.oss-accelerate.aliyuncs.com/20241231/shoubingzujian_1735610053549.png</t>
  </si>
  <si>
    <t>https://tineco-yxzt.oss-accelerate.aliyuncs.com/20241231/dianchibao_1735610141990.png</t>
  </si>
  <si>
    <t>https://tineco-yxzt.oss-accelerate.aliyuncs.com/20241231/jishenzhukongban_1735610252380.png</t>
  </si>
  <si>
    <t>https://tineco-yxzt.oss-accelerate.aliyuncs.com/20241231/honggantuopan_1735610350172.png</t>
  </si>
  <si>
    <t>https://tineco-yxzt.oss-accelerate.aliyuncs.com/20241231/tuopandianyuanban_1735610617986.png</t>
  </si>
  <si>
    <t>https://tineco-yxzt.oss-accelerate.aliyuncs.com/20241231/ruanjiaosai_1735610699782.png</t>
  </si>
  <si>
    <t>https://tineco-yxzt.oss-accelerate.aliyuncs.com/20241231/wushuitong_1735609461223.png</t>
  </si>
  <si>
    <t>https://tineco-yxzt.oss-accelerate.aliyuncs.com/20241231/shoubingzujian_1735609509124.png</t>
  </si>
  <si>
    <t>https://tineco-yxzt.oss-accelerate.aliyuncs.com/20241231/dianchibao_1735608958238.png</t>
  </si>
  <si>
    <t>https://tineco-yxzt.oss-accelerate.aliyuncs.com/20241231/jishenzhukongban_1735609380199.png</t>
  </si>
  <si>
    <t>https://tineco-yxzt.oss-accelerate.aliyuncs.com/20241231/honggantuopan_1735609724510.png</t>
  </si>
  <si>
    <t>https://tineco-yxzt.oss-accelerate.aliyuncs.com/20250305/jishenzhukongban_1741159870352.png</t>
  </si>
  <si>
    <t>https://tineco-yxzt.oss-accelerate.aliyuncs.com/20250418/honggantuopan_1744945735390.png</t>
  </si>
  <si>
    <t>https://tineco-yxzt.oss-accelerate.aliyuncs.com/20250603/honggantuopan_1748929766752.png</t>
  </si>
  <si>
    <t>https://tineco-yxzt.oss-accelerate.aliyuncs.com/20250603/dianchibao_1748929901934.png</t>
  </si>
  <si>
    <t>https://tineco-yxzt.oss-accelerate.aliyuncs.com/20250603/xianshipingzujian_1748929955156.jpg</t>
  </si>
  <si>
    <t>https://tineco-yxzt.oss-accelerate.aliyuncs.com/20250407/tuopanzujian_1744002986763.png</t>
  </si>
  <si>
    <t>https://tineco-yxzt.oss-accelerate.aliyuncs.com/20250310/jishenzhukongban_1741585433441.png</t>
  </si>
  <si>
    <t>https://tineco-yxzt.oss-accelerate.aliyuncs.com/20250310/honggantuopan_1741585531218.png</t>
  </si>
  <si>
    <t>https://tineco-yxzt.oss-accelerate.aliyuncs.com/20250603/dianchibao_1748921089432.png</t>
  </si>
  <si>
    <t>https://tineco-yxzt.oss-accelerate.aliyuncs.com/20250603/jishenzhukongban_1748927433722.png</t>
  </si>
  <si>
    <t>https://tineco-yxzt.oss-accelerate.aliyuncs.com/20250603/honggantuopan_1748927627574.png</t>
  </si>
  <si>
    <t>https://tineco-yxzt.oss-accelerate.aliyuncs.com/20250603/wushuitong_1748927656639.png</t>
  </si>
  <si>
    <t>https://tineco-yxzt.oss-accelerate.aliyuncs.com/20250603/qingshuixiang_1748927809916.png</t>
  </si>
  <si>
    <t>https://tineco-yxzt.oss-accelerate.aliyuncs.com/20250508/dianchibao_1746687870984.png</t>
  </si>
  <si>
    <t>https://tineco-yxzt.oss-accelerate.aliyuncs.com/20250508/jishenzhukongban_1746687910934.png</t>
  </si>
  <si>
    <t>https://tineco-yxzt.oss-accelerate.aliyuncs.com/20250512/xianshipingzujian_1747011515578.jpg</t>
  </si>
  <si>
    <t>https://tineco-yxzt.oss-accelerate.aliyuncs.com/20250331/huishoutongzujian_1743413025779.png</t>
  </si>
  <si>
    <t>https://tineco-yxzt.oss-accelerate.aliyuncs.com/20250331/honggantuopanzujian_1743413060744.png</t>
  </si>
  <si>
    <t>https://tineco-yxzt.oss-accelerate.aliyuncs.com/20250331/shoubingzujian_1743413101059.png</t>
  </si>
  <si>
    <t>https://tineco-yxzt.oss-accelerate.aliyuncs.com/20250331/dianchibaozujian_1743413287094.png</t>
  </si>
  <si>
    <t>https://tineco-yxzt.oss-accelerate.aliyuncs.com/20250331/jishenzhukongbanzujian_1743413161816.png</t>
  </si>
  <si>
    <t>https://tineco-yxzt.oss-accelerate.aliyuncs.com/20250331/xianshipingzujian_1743413184256.gif</t>
  </si>
  <si>
    <t>https://tineco-yxzt.oss-accelerate.aliyuncs.com/20250331/penshuibanzujian_1743413231769.gif</t>
  </si>
  <si>
    <t>https://tineco-yxzt.oss-accelerate.aliyuncs.com/20250331/weixinjietu_20250326165223_1743413259241.png</t>
  </si>
  <si>
    <t>https://tineco-yxzt.oss-accelerate.aliyuncs.com/20250512/xianshipingzujian_1747015050182.jpg</t>
  </si>
  <si>
    <t>https://tineco-yxzt.oss-accelerate.aliyuncs.com/20250512/ruanjiaosai_1747015070745.png</t>
  </si>
  <si>
    <t>https://tineco-yxzt.oss-accelerate.aliyuncs.com/20250427/tuopanzujian_1745722713997.png</t>
  </si>
  <si>
    <t>https://tineco-yxzt.oss-accelerate.aliyuncs.com/20250512/honggantuopan_1747016252751.png</t>
  </si>
  <si>
    <t>https://tineco-yxzt.oss-accelerate.aliyuncs.com/20250806/chentongzujian_1754449975928.jpg</t>
  </si>
  <si>
    <t>https://tineco-yxzt.oss-accelerate.aliyuncs.com/20250806/duozhuizujian_1754450010633.jpg</t>
  </si>
  <si>
    <t>https://tineco-yxzt.oss-accelerate.aliyuncs.com/20250806/dianchi_1754450042075.jpg</t>
  </si>
  <si>
    <t>https://tineco-yxzt.oss-accelerate.aliyuncs.com/20250806/jitouzujian_1754450076436.jpg</t>
  </si>
  <si>
    <t>https://tineco-yxzt.oss-accelerate.aliyuncs.com/20250806/jishenzujian_1754450106864.jpg</t>
  </si>
  <si>
    <t>https://tineco-yxzt.oss-accelerate.aliyuncs.com/20250806/HEPAzujian1_1754450149760.jpg</t>
  </si>
  <si>
    <t>https://tineco-yxzt.oss-accelerate.aliyuncs.com/20250806/jizhanchentong_1754450239601.jpg</t>
  </si>
  <si>
    <t>https://tineco-yxzt.oss-accelerate.aliyuncs.com/20250806/jinshuguan_1754450301820.jpg</t>
  </si>
  <si>
    <t>https://tineco-yxzt.oss-accelerate.aliyuncs.com/20250806/dishuazujian_1754450331092.jpg</t>
  </si>
  <si>
    <t>https://tineco-yxzt.oss-accelerate.aliyuncs.com/20250806/zuheshua_1754450396423.png</t>
  </si>
  <si>
    <t>https://tineco-yxzt.oss-accelerate.aliyuncs.com/20250806/gunshuazujian_1754450445947.jpg</t>
  </si>
  <si>
    <t>https://tineco-yxzt.oss-accelerate.aliyuncs.com/20250806/shouchijitizujian_1754459251122.jpg</t>
  </si>
  <si>
    <t>https://tineco-yxzt.oss-accelerate.aliyuncs.com/20250806/jishenzujian_1754450479149.jpg</t>
  </si>
  <si>
    <t>https://tineco-yxzt.oss-accelerate.aliyuncs.com/20250731/weixinjietu_20250731102918_1753958673034.png</t>
  </si>
  <si>
    <t>https://tineco-yxzt.oss-accelerate.aliyuncs.com/20250731/weixinjietu_20250731102815_1753958887032.png</t>
  </si>
  <si>
    <t>https://tineco-yxzt.oss-accelerate.aliyuncs.com/20250805/weixinjietu_20250804155308_1754360970396.png</t>
  </si>
  <si>
    <t>https://tineco-yxzt.oss-accelerate.aliyuncs.com/20250805/weixinjietu_20250804155418_1754361072368.png</t>
  </si>
  <si>
    <t>https://tineco-yxzt.oss-accelerate.aliyuncs.com/20250731/weixinjietu_20250731102815_1753951574560.png</t>
  </si>
  <si>
    <t>https://tineco-yxzt.oss-accelerate.aliyuncs.com/20250731/weixinjietu_20250731102918_1753958149790.png</t>
  </si>
  <si>
    <t>https://tineco-yxzt.oss-accelerate.aliyuncs.com/20250731/weixinjietu_20250731163926_1753958461395.png</t>
  </si>
  <si>
    <t>https://tineco-yxzt.oss-accelerate.aliyuncs.com/20250805/weixinjietu_20250804155308_1754360768439.png</t>
  </si>
  <si>
    <t>https://tineco-yxzt.oss-accelerate.aliyuncs.com/20250805/weixinjietu_20250804155418_1754360835207.png</t>
  </si>
  <si>
    <t>https://tineco-yxzt.oss-accelerate.aliyuncs.com/20250731/weixinjietu_20250731102918_1753959000835.png</t>
  </si>
  <si>
    <t>https://tineco-yxzt.oss-accelerate.aliyuncs.com/20250805/weixinjietu_20250804155308_1754361138100.png</t>
  </si>
  <si>
    <t>https://tineco-yxzt.oss-accelerate.aliyuncs.com/20250805/weixinjietu_20250805103529_1754361815205.png</t>
  </si>
  <si>
    <t>https://tineco-yxzt.oss-accelerate.aliyuncs.com/20250805/weixinjietu_20250805103549_1754361986577.png</t>
  </si>
  <si>
    <t>https://tineco-yxzt.oss-accelerate.aliyuncs.com/20250716/weixinjietu_20250715094019_1752655474316.png</t>
  </si>
  <si>
    <t>https://tineco-yxzt.oss-accelerate.aliyuncs.com/20250716/weixinjietu_20250715093930_1752655425619.png</t>
  </si>
  <si>
    <t>https://tineco-yxzt.oss-accelerate.aliyuncs.com/20250716/weixinjietu_20250715094052_1752655367577.png</t>
  </si>
  <si>
    <t>https://tineco-yxzt.oss-accelerate.aliyuncs.com/20250716/weixinjietu_20250715093950_1752655323436.png</t>
  </si>
  <si>
    <t>https://tineco-yxzt.oss-accelerate.aliyuncs.com/20250716/weixinjietu_20250715093859_1752655274913.png</t>
  </si>
  <si>
    <t>https://tineco-yxzt.oss-accelerate.aliyuncs.com/20250716/weixinjietu_20250715093836_1752655232219.png</t>
  </si>
  <si>
    <t>https://tineco-yxzt.oss-accelerate.aliyuncs.com/20250716/weixinjietu_20250715094424_1752655115843.png</t>
  </si>
  <si>
    <t>https://tineco-yxzt.oss-accelerate.aliyuncs.com/20250716/weixinjietu_20250716163654_1752655061296.png</t>
  </si>
  <si>
    <t>https://tineco-yxzt.oss-accelerate.aliyuncs.com/20250716/weixinjietu_20250715093942_1752654955657.png</t>
  </si>
  <si>
    <t>https://tineco-yxzt.oss-accelerate.aliyuncs.com/20250716/weixinjietu_20250716163446_1752654908603.png</t>
  </si>
  <si>
    <t>https://tineco-yxzt.oss-accelerate.aliyuncs.com/20250716/weixinjietu_20250716163028_1752654649867.png</t>
  </si>
  <si>
    <t>https://tineco-yxzt.oss-accelerate.aliyuncs.com/20250731/weixinjietu_20250731101759_1753928297800.png</t>
  </si>
  <si>
    <t>https://tineco-yxzt.oss-accelerate.aliyuncs.com/20250805/weixinjietu_20250805103715_1754362521986.png</t>
  </si>
  <si>
    <t>https://tineco-yxzt.oss-accelerate.aliyuncs.com/20250805/weixinjietu_20250805103728_1754362581993.png</t>
  </si>
  <si>
    <t>https://tineco-yxzt.oss-accelerate.aliyuncs.com/20250707/weixinjietu_20250707181618_1751883975612.png</t>
  </si>
  <si>
    <t>https://tineco-yxzt.oss-accelerate.aliyuncs.com/20250707/weixinjietu_20250707182123_1751884271072.png</t>
  </si>
  <si>
    <t>https://tineco-yxzt.oss-accelerate.aliyuncs.com/20250707/weixinjietu_20250707182153_1751884304997.png</t>
  </si>
  <si>
    <t>https://tineco-yxzt.oss-accelerate.aliyuncs.com/20250707/weixinjietu_20250707182209_1751884905578.png</t>
  </si>
  <si>
    <t>https://tineco-yxzt.oss-accelerate.aliyuncs.com/20250722/faresi_1753154009740.png</t>
  </si>
  <si>
    <t>https://tineco-yxzt.oss-accelerate.aliyuncs.com/20250722/jitiqianzhuangshigai_1753152923870.jpg</t>
  </si>
  <si>
    <t>https://tineco-yxzt.oss-accelerate.aliyuncs.com/20250728/zhukongbanzujian_1753668403048.jpg</t>
  </si>
  <si>
    <t>https://tineco-yxzt.oss-accelerate.aliyuncs.com/20250728/zhukongbanzujian_1753668467577.jpg</t>
  </si>
  <si>
    <t>Add new sku: 
brush motor for S6</t>
    <phoneticPr fontId="2" type="noConversion"/>
  </si>
  <si>
    <t xml:space="preserve">新增25年新机型:
VS220300DE 	PURE ONE S50 PRO
 VS230300DE 	PURE ONE S70
 VS220500DE 	PURE ONE S50 PRO
 FW430300DE 	Floor One i6 Stretch
 VS210700DE 	PURE ONE S50
 FW440300DE 	 FLOOR ONE i5 STRETCH 
 FW431100DE 	 Floor one i6 stretch complete 
 FW351800DE 	 FLOOR ONE SWITCH S7 STRETCH PREMIUM 
 FW2D0100DE 	 Floor One S7 Artist 
 FW2D0200DE 	 Floor One S7 Artist Premium 
 FW430400DE 	 Floor One i6 Stretch Plus 
 SW130200DE 	 Floor one S7 stretch steam plus 
 VA200500DE 	 PURE ONE S30 
 FW440400DE 	 FLOOR ONE i5 STRETCH PLUS 
 SW130100DE 	 Floor one S7 stretch steam 
 FW351900DE 	 FLOOR ONE SWITCH S7 STRETCH 
 FW413400DE 	 Floor one S6 Stretch Lite complete 
 VA210100DE 	 PURE ONE S30 Pro 
 FW062000DE 	 Floor one S7 stretch complete 
 FW441100DE 	 Floor one i5 stretch complete </t>
    <phoneticPr fontId="2" type="noConversion"/>
  </si>
  <si>
    <t>Add new machine:
CL2321B-01	Carpet One Cruiser
CL2328R-01	Floor One S5 Stretch Extreme
CL2328T-01	Floor One S6 Stretch Lite
CL2343M-01	Floor One S9 Artist
CL2343M-03	Floor One S9 Artist Premium
CL2348F-01	FLOOR ONE SWITCH S6 STRETCH
CL2348F-04	FLOOR ONE SWITCH S6 STRETCH PLUS
CL2376P-01	FLOOR ONE S7 STRETCH ULTRA
CL2376P-02	Floor One S7 Stretch
CL2378B-01	iFloor Y2
CL2378B-02	iFloor Y2 Plus
CL2415A-01	iCarpet Spot
CL2453-01	iFloor 5 Breeze
CL2453-02	iFloor 5 Breeze Complete
CL2457-01	FLOOR ONE S6 FLASHDRY PET
CL2458A-01	FLOOR ONE STRETCH S6
CL2458A-02	Floor One S6 Stretch Extreme
ZB2342E-05	A30S PLUS</t>
    <phoneticPr fontId="2" type="noConversion"/>
  </si>
  <si>
    <t xml:space="preserve">Add new machine:
VS220300DE 	PURE ONE S50 PRO
 VS230300DE 	PURE ONE S70
 VS220500DE 	PURE ONE S50 PRO
 FW430300DE 	Floor One i6 Stretch
 VS210700DE 	PURE ONE S50
 FW440300DE 	 FLOOR ONE i5 STRETCH 
 FW431100DE 	 Floor one i6 stretch complete 
 FW351800DE 	 FLOOR ONE SWITCH S7 STRETCH PREMIUM 
 FW2D0100DE 	 Floor One S7 Artist 
 FW2D0200DE 	 Floor One S7 Artist Premium 
 FW430400DE 	 Floor One i6 Stretch Plus 
 SW130200DE 	 Floor one S7 stretch steam plus 
 VA200500DE 	 PURE ONE S30 
 FW440400DE 	 FLOOR ONE i5 STRETCH PLUS 
 SW130100DE 	 Floor one S7 stretch steam 
 FW351900DE 	 FLOOR ONE SWITCH S7 STRETCH 
 FW413400DE 	 Floor one S6 Stretch Lite complete 
 VA210100DE 	 PURE ONE S30 Pro 
 FW062000DE 	 Floor one S7 stretch complete 
 FW441100DE 	 Floor one i5 stretch complete </t>
    <phoneticPr fontId="2" type="noConversion"/>
  </si>
  <si>
    <t>大货国家COUNTRY</t>
    <phoneticPr fontId="2" type="noConversion"/>
  </si>
  <si>
    <t>大货颜色COLOR</t>
    <phoneticPr fontId="2" type="noConversion"/>
  </si>
  <si>
    <t>PICTURE LINK</t>
    <phoneticPr fontId="2" type="noConversion"/>
  </si>
  <si>
    <t>VS250100US</t>
  </si>
  <si>
    <t>9FWUH0101VN</t>
  </si>
  <si>
    <t>9FWBR100200</t>
  </si>
  <si>
    <t>PURE ONE STATION 5 PRO</t>
  </si>
  <si>
    <t>ZB2459-01</t>
  </si>
  <si>
    <t>107-24590001</t>
  </si>
  <si>
    <t>194846415408</t>
  </si>
  <si>
    <t>194846415330</t>
  </si>
  <si>
    <t>194846415378</t>
  </si>
  <si>
    <t>194846415422</t>
  </si>
  <si>
    <t>194846415439</t>
  </si>
  <si>
    <t>194846415354</t>
  </si>
  <si>
    <t>194846415385</t>
  </si>
  <si>
    <t>194846415392</t>
  </si>
  <si>
    <t>194846415361</t>
  </si>
  <si>
    <t>194846415507</t>
  </si>
  <si>
    <t>194846415415</t>
  </si>
  <si>
    <t>194846415347</t>
  </si>
  <si>
    <t>194846415460</t>
  </si>
  <si>
    <t>194846415477</t>
  </si>
  <si>
    <t>194846415484</t>
  </si>
  <si>
    <t>194846412346</t>
  </si>
  <si>
    <t>194846411455</t>
  </si>
  <si>
    <t>194846411592</t>
  </si>
  <si>
    <t>194846411547</t>
  </si>
  <si>
    <t>194846411738</t>
  </si>
  <si>
    <t>194846413084</t>
  </si>
  <si>
    <t>194846413077</t>
  </si>
  <si>
    <t>194846411462</t>
  </si>
  <si>
    <t>194846413060</t>
  </si>
  <si>
    <t>194846411769</t>
  </si>
  <si>
    <t>194846413053</t>
  </si>
  <si>
    <t>194846410144</t>
  </si>
  <si>
    <t>194846411578</t>
  </si>
  <si>
    <t>194846412063</t>
  </si>
  <si>
    <t>194846411691</t>
  </si>
  <si>
    <t>194846411394</t>
  </si>
  <si>
    <t>194846411400</t>
  </si>
  <si>
    <t>194846411417</t>
  </si>
  <si>
    <t>194846411424</t>
  </si>
  <si>
    <t>194846411639</t>
  </si>
  <si>
    <t>194846412698</t>
  </si>
  <si>
    <t>194846412704</t>
  </si>
  <si>
    <t>194846414388</t>
  </si>
  <si>
    <t>194846414395</t>
  </si>
  <si>
    <t>194846414401</t>
  </si>
  <si>
    <t>194846411097</t>
  </si>
  <si>
    <t>194846411974</t>
  </si>
  <si>
    <t>194846411981</t>
  </si>
  <si>
    <t>194846411998</t>
  </si>
  <si>
    <t>194846412001</t>
  </si>
  <si>
    <t>194846412018</t>
  </si>
  <si>
    <t>194846412025</t>
  </si>
  <si>
    <t>194846412032</t>
  </si>
  <si>
    <t>194846415248</t>
  </si>
  <si>
    <t>194846411264</t>
  </si>
  <si>
    <t>194846411820</t>
  </si>
  <si>
    <t>194846411271</t>
  </si>
  <si>
    <t>194846411837</t>
  </si>
  <si>
    <t>194846412216</t>
  </si>
  <si>
    <t>194846411301</t>
  </si>
  <si>
    <t>194846411202</t>
  </si>
  <si>
    <t>194846411219</t>
  </si>
  <si>
    <t>194846413039</t>
  </si>
  <si>
    <t>194846412315</t>
  </si>
  <si>
    <t>194846412049</t>
  </si>
  <si>
    <t>194846412322</t>
  </si>
  <si>
    <t>194846411745</t>
  </si>
  <si>
    <t>194846412056</t>
  </si>
  <si>
    <t>194846414364</t>
  </si>
  <si>
    <t>194846411608</t>
  </si>
  <si>
    <t>194846411110</t>
  </si>
  <si>
    <t>194846411509</t>
  </si>
  <si>
    <t>194846411103</t>
  </si>
  <si>
    <t>194846413022</t>
  </si>
  <si>
    <t>194846411660</t>
  </si>
  <si>
    <t>194846411677</t>
  </si>
  <si>
    <t>194846412339</t>
  </si>
  <si>
    <t>194846411431</t>
  </si>
  <si>
    <t>194846413152</t>
  </si>
  <si>
    <t>194846415224</t>
  </si>
  <si>
    <t>194846413213</t>
  </si>
  <si>
    <t>194846413930</t>
  </si>
  <si>
    <t>194846411080</t>
  </si>
  <si>
    <t>194846411141</t>
  </si>
  <si>
    <t>194846411844</t>
  </si>
  <si>
    <t>194846411868</t>
  </si>
  <si>
    <t>194846411875</t>
  </si>
  <si>
    <t>194846411905</t>
  </si>
  <si>
    <t>194846411929</t>
  </si>
  <si>
    <t>194846411943</t>
  </si>
  <si>
    <t>194846413107</t>
  </si>
  <si>
    <t>194846413114</t>
  </si>
  <si>
    <t>194846411899</t>
  </si>
  <si>
    <t>194846411912</t>
  </si>
  <si>
    <t>194846411936</t>
  </si>
  <si>
    <t>194846413121</t>
  </si>
  <si>
    <t>194846411967</t>
  </si>
  <si>
    <t>194846411950</t>
  </si>
  <si>
    <t>194846411851</t>
  </si>
  <si>
    <t>194846413169</t>
  </si>
  <si>
    <t>194846411882</t>
  </si>
  <si>
    <t>194846412353</t>
  </si>
  <si>
    <t>194846411158</t>
  </si>
  <si>
    <t>194846411165</t>
  </si>
  <si>
    <t>194846411172</t>
  </si>
  <si>
    <t>194846411189</t>
  </si>
  <si>
    <t>194846411196</t>
  </si>
  <si>
    <t>194846411288</t>
  </si>
  <si>
    <t>194846411226</t>
  </si>
  <si>
    <t>194846412445</t>
  </si>
  <si>
    <t>194846410731</t>
  </si>
  <si>
    <t>194846411653</t>
  </si>
  <si>
    <t>194846414012</t>
  </si>
  <si>
    <t>194846414036</t>
  </si>
  <si>
    <t>194846414050</t>
  </si>
  <si>
    <t>194846414067</t>
  </si>
  <si>
    <t>194846414074</t>
  </si>
  <si>
    <t>194846414135</t>
  </si>
  <si>
    <t>194846414142</t>
  </si>
  <si>
    <t>194846414029</t>
  </si>
  <si>
    <t>194846414043</t>
  </si>
  <si>
    <t>194846414111</t>
  </si>
  <si>
    <t>194846414128</t>
  </si>
  <si>
    <t>194846414951</t>
  </si>
  <si>
    <t>194846411318</t>
  </si>
  <si>
    <t>194846411332</t>
  </si>
  <si>
    <t>194846411349</t>
  </si>
  <si>
    <t>194846411356</t>
  </si>
  <si>
    <t>194846411363</t>
  </si>
  <si>
    <t>194846411370</t>
  </si>
  <si>
    <t>194846411387</t>
  </si>
  <si>
    <t>194846411325</t>
  </si>
  <si>
    <t>194846412070</t>
  </si>
  <si>
    <t>194846412087</t>
  </si>
  <si>
    <t>194846412094</t>
  </si>
  <si>
    <t>194846412100</t>
  </si>
  <si>
    <t>194846412117</t>
  </si>
  <si>
    <t>194846412124</t>
  </si>
  <si>
    <t>194846412131</t>
  </si>
  <si>
    <t>194846412148</t>
  </si>
  <si>
    <t>194846412155</t>
  </si>
  <si>
    <t>194846412162</t>
  </si>
  <si>
    <t>194846412179</t>
  </si>
  <si>
    <t>194846413800</t>
  </si>
  <si>
    <t>194846413244</t>
  </si>
  <si>
    <t>194846413251</t>
  </si>
  <si>
    <t>194846413268</t>
  </si>
  <si>
    <t>194846414432</t>
  </si>
  <si>
    <t>194846414449</t>
  </si>
  <si>
    <t>194846414456</t>
  </si>
  <si>
    <t>194846414463</t>
  </si>
  <si>
    <t>194846414470</t>
  </si>
  <si>
    <t>194846414524</t>
  </si>
  <si>
    <t>194846414531</t>
  </si>
  <si>
    <t>194846412469</t>
  </si>
  <si>
    <t>194846412308</t>
  </si>
  <si>
    <t>194846412186</t>
  </si>
  <si>
    <t>194846412193</t>
  </si>
  <si>
    <t>194846412209</t>
  </si>
  <si>
    <t>194846412223</t>
  </si>
  <si>
    <t>194846412230</t>
  </si>
  <si>
    <t>194846412247</t>
  </si>
  <si>
    <t>194846412254</t>
  </si>
  <si>
    <t>194846412261</t>
  </si>
  <si>
    <t>194846412278</t>
  </si>
  <si>
    <t>194846412285</t>
  </si>
  <si>
    <t>194846412292</t>
  </si>
  <si>
    <t>194846414333</t>
  </si>
  <si>
    <t>194846412711</t>
  </si>
  <si>
    <t>194846412728</t>
  </si>
  <si>
    <t>194846412766</t>
  </si>
  <si>
    <t>194846412742</t>
  </si>
  <si>
    <t>194846412759</t>
  </si>
  <si>
    <t>194846413220</t>
  </si>
  <si>
    <t>194846412865</t>
  </si>
  <si>
    <t>194846412872</t>
  </si>
  <si>
    <t>194846412902</t>
  </si>
  <si>
    <t>194846412919</t>
  </si>
  <si>
    <t>194846412926</t>
  </si>
  <si>
    <t>194846412933</t>
  </si>
  <si>
    <t>194846412940</t>
  </si>
  <si>
    <t>194846412957</t>
  </si>
  <si>
    <t>194846413015</t>
  </si>
  <si>
    <t>194846413138</t>
  </si>
  <si>
    <t>194846414371</t>
  </si>
  <si>
    <t>194846414579</t>
  </si>
  <si>
    <t>194846414654</t>
  </si>
  <si>
    <t>194846415255</t>
  </si>
  <si>
    <t>194846413848</t>
  </si>
  <si>
    <t>194846413855</t>
  </si>
  <si>
    <t>194846413862</t>
  </si>
  <si>
    <t>194846413879</t>
  </si>
  <si>
    <t>194846412889</t>
  </si>
  <si>
    <t>194846412858</t>
  </si>
  <si>
    <t>194846412896</t>
  </si>
  <si>
    <t>194846413091</t>
  </si>
  <si>
    <t>194846413961</t>
  </si>
  <si>
    <t>194846413978</t>
  </si>
  <si>
    <t>194846413985</t>
  </si>
  <si>
    <t>194846413992</t>
  </si>
  <si>
    <t>194846414661</t>
  </si>
  <si>
    <t>194846413008</t>
  </si>
  <si>
    <t>194846412773</t>
  </si>
  <si>
    <t>194846412780</t>
  </si>
  <si>
    <t>194846413145</t>
  </si>
  <si>
    <t>194846414609</t>
  </si>
  <si>
    <t>194846414692</t>
  </si>
  <si>
    <t>194846414708</t>
  </si>
  <si>
    <t>194846413916</t>
  </si>
  <si>
    <t>194846414548</t>
  </si>
  <si>
    <t>194846414555</t>
  </si>
  <si>
    <t>194846412391</t>
  </si>
  <si>
    <t>194846412407</t>
  </si>
  <si>
    <t>194846412452</t>
  </si>
  <si>
    <t>194846414562</t>
  </si>
  <si>
    <t>194846414418</t>
  </si>
  <si>
    <t>194846414425</t>
  </si>
  <si>
    <t>194846413671</t>
  </si>
  <si>
    <t>194846413695</t>
  </si>
  <si>
    <t>194846413701</t>
  </si>
  <si>
    <t>194846413718</t>
  </si>
  <si>
    <t>194846413787</t>
  </si>
  <si>
    <t>194846413817</t>
  </si>
  <si>
    <t>194846413596</t>
  </si>
  <si>
    <t>194846413602</t>
  </si>
  <si>
    <t>194846413619</t>
  </si>
  <si>
    <t>194846413626</t>
  </si>
  <si>
    <t>194846413633</t>
  </si>
  <si>
    <t>194846413640</t>
  </si>
  <si>
    <t>194846413657</t>
  </si>
  <si>
    <t>194846413664</t>
  </si>
  <si>
    <t>194846413688</t>
  </si>
  <si>
    <t>194846413725</t>
  </si>
  <si>
    <t>194846413794</t>
  </si>
  <si>
    <t>194846413732</t>
  </si>
  <si>
    <t>194846413756</t>
  </si>
  <si>
    <t>194846413763</t>
  </si>
  <si>
    <t>194846413749</t>
  </si>
  <si>
    <t>194846413770</t>
  </si>
  <si>
    <t>194846412360</t>
  </si>
  <si>
    <t>194846412377</t>
  </si>
  <si>
    <t>194846412384</t>
  </si>
  <si>
    <t>194846412841</t>
  </si>
  <si>
    <t>194846412964</t>
  </si>
  <si>
    <t>194846413282</t>
  </si>
  <si>
    <t>194846413312</t>
  </si>
  <si>
    <t>194846413343</t>
  </si>
  <si>
    <t>194846413374</t>
  </si>
  <si>
    <t>194846413404</t>
  </si>
  <si>
    <t>194846413435</t>
  </si>
  <si>
    <t>194846413466</t>
  </si>
  <si>
    <t>194846413886</t>
  </si>
  <si>
    <t>194846414104</t>
  </si>
  <si>
    <t>194846413275</t>
  </si>
  <si>
    <t>194846413305</t>
  </si>
  <si>
    <t>194846413329</t>
  </si>
  <si>
    <t>194846413336</t>
  </si>
  <si>
    <t>194846413367</t>
  </si>
  <si>
    <t>194846413381</t>
  </si>
  <si>
    <t>194846413398</t>
  </si>
  <si>
    <t>194846413428</t>
  </si>
  <si>
    <t>194846413442</t>
  </si>
  <si>
    <t>194846413459</t>
  </si>
  <si>
    <t>194846413473</t>
  </si>
  <si>
    <t>194846413480</t>
  </si>
  <si>
    <t>194846413497</t>
  </si>
  <si>
    <t>194846413503</t>
  </si>
  <si>
    <t>194846413510</t>
  </si>
  <si>
    <t>194846413350</t>
  </si>
  <si>
    <t>194846413411</t>
  </si>
  <si>
    <t>194846413527</t>
  </si>
  <si>
    <t>194846413534</t>
  </si>
  <si>
    <t>194846413541</t>
  </si>
  <si>
    <t>194846413558</t>
  </si>
  <si>
    <t>194846413589</t>
  </si>
  <si>
    <t>194846414258</t>
  </si>
  <si>
    <t>194846414265</t>
  </si>
  <si>
    <t>194846414272</t>
  </si>
  <si>
    <t>194846414289</t>
  </si>
  <si>
    <t>194846414340</t>
  </si>
  <si>
    <t>194846414357</t>
  </si>
  <si>
    <t>194846414302</t>
  </si>
  <si>
    <t>194846414319</t>
  </si>
  <si>
    <t>194846414678</t>
  </si>
  <si>
    <t>194846414685</t>
  </si>
  <si>
    <t>194846414647</t>
  </si>
  <si>
    <t>194846414630</t>
  </si>
  <si>
    <t>194846414968</t>
  </si>
  <si>
    <t>194846414975</t>
  </si>
  <si>
    <t>194846414982</t>
  </si>
  <si>
    <t>194846414999</t>
  </si>
  <si>
    <t>194846415002</t>
  </si>
  <si>
    <t>194846415019</t>
  </si>
  <si>
    <t>194846415033</t>
  </si>
  <si>
    <t>194846415040</t>
  </si>
  <si>
    <t>194846415064</t>
  </si>
  <si>
    <t>194846415071</t>
  </si>
  <si>
    <t>194846415088</t>
  </si>
  <si>
    <t>194846415095</t>
  </si>
  <si>
    <t>194846415101</t>
  </si>
  <si>
    <t>194846415118</t>
  </si>
  <si>
    <t>194846415163</t>
  </si>
  <si>
    <t>194846415057</t>
  </si>
  <si>
    <t>194846415170</t>
  </si>
  <si>
    <t>194846415187</t>
  </si>
  <si>
    <t>194846415194</t>
  </si>
  <si>
    <t>194846415200</t>
  </si>
  <si>
    <t>194846415026</t>
  </si>
  <si>
    <t>194846415125</t>
  </si>
  <si>
    <t>194846415132</t>
  </si>
  <si>
    <t>194846415149</t>
  </si>
  <si>
    <t>194846415156</t>
  </si>
  <si>
    <t>194846415262</t>
  </si>
  <si>
    <t>194846414715</t>
  </si>
  <si>
    <t>194846414722</t>
  </si>
  <si>
    <t>194846414739</t>
  </si>
  <si>
    <t>194846414746</t>
  </si>
  <si>
    <t>194846414753</t>
  </si>
  <si>
    <t>194846414760</t>
  </si>
  <si>
    <t>194846414777</t>
  </si>
  <si>
    <t>194846414784</t>
  </si>
  <si>
    <t>194846414791</t>
  </si>
  <si>
    <t>194846414814</t>
  </si>
  <si>
    <t>194846414838</t>
  </si>
  <si>
    <t>194846414845</t>
  </si>
  <si>
    <t>194846414852</t>
  </si>
  <si>
    <t>194846414869</t>
  </si>
  <si>
    <t>194846414876</t>
  </si>
  <si>
    <t>194846414883</t>
  </si>
  <si>
    <t>194846414890</t>
  </si>
  <si>
    <t>194846414906</t>
  </si>
  <si>
    <t>194846414807</t>
  </si>
  <si>
    <t>194846414821</t>
  </si>
  <si>
    <t>194846415217</t>
  </si>
  <si>
    <t>194846415286</t>
  </si>
  <si>
    <t>194846415323</t>
  </si>
  <si>
    <t>194846415279</t>
  </si>
  <si>
    <t>194846415309</t>
  </si>
  <si>
    <t>194846415316</t>
  </si>
  <si>
    <t>194846415293</t>
  </si>
  <si>
    <t>194846414487</t>
  </si>
  <si>
    <t>194846414494</t>
  </si>
  <si>
    <t>194846414500</t>
  </si>
  <si>
    <t>194846414517</t>
  </si>
  <si>
    <t>114-20290630</t>
  </si>
  <si>
    <t>114-20290901</t>
  </si>
  <si>
    <t>114-20291201</t>
  </si>
  <si>
    <t>114-20410700</t>
  </si>
  <si>
    <t>114-23280402</t>
  </si>
  <si>
    <t>114-23280601</t>
  </si>
  <si>
    <t>114-23311700</t>
  </si>
  <si>
    <t>114-23421101</t>
  </si>
  <si>
    <t>114-23421102</t>
  </si>
  <si>
    <t>114-23680800</t>
  </si>
  <si>
    <t>114-23680801</t>
  </si>
  <si>
    <t>114-23680802</t>
  </si>
  <si>
    <t>114-23680803</t>
  </si>
  <si>
    <t>114-23680804</t>
  </si>
  <si>
    <t>114-23680901</t>
  </si>
  <si>
    <t>114-23710300</t>
  </si>
  <si>
    <t>114-23710601</t>
  </si>
  <si>
    <t>114-23711100</t>
  </si>
  <si>
    <t>114-23711101</t>
  </si>
  <si>
    <t>114-24150100</t>
  </si>
  <si>
    <t>114-24150101</t>
  </si>
  <si>
    <t>114-24150102</t>
  </si>
  <si>
    <t>114-24150400</t>
  </si>
  <si>
    <t>114-24150401</t>
  </si>
  <si>
    <t>114-24150402</t>
  </si>
  <si>
    <t>114-24150403</t>
  </si>
  <si>
    <t>114-24150404</t>
  </si>
  <si>
    <t>114-24150405</t>
  </si>
  <si>
    <t>114-24150406</t>
  </si>
  <si>
    <t>SP DES</t>
    <phoneticPr fontId="2" type="noConversion"/>
  </si>
  <si>
    <t>FW0501A0EU</t>
  </si>
  <si>
    <t>109-18790001-A</t>
  </si>
  <si>
    <t>FW0501B0EU</t>
  </si>
  <si>
    <t>109-18790001-B</t>
  </si>
  <si>
    <t>FW0507A0DE</t>
  </si>
  <si>
    <t>109-18790009-A</t>
  </si>
  <si>
    <t>FW0507B0DE</t>
  </si>
  <si>
    <t>109-18790009-B</t>
  </si>
  <si>
    <t>FW0301A0EU</t>
  </si>
  <si>
    <t>109-18790501-A</t>
  </si>
  <si>
    <t>FW0301B0EU</t>
  </si>
  <si>
    <t>109-18790501-B</t>
  </si>
  <si>
    <t>FW0306A0DE</t>
  </si>
  <si>
    <t>109-18790505-A</t>
  </si>
  <si>
    <t>FW0306B0DE</t>
  </si>
  <si>
    <t>109-18790505-B</t>
  </si>
  <si>
    <t>FW0401A0EU</t>
  </si>
  <si>
    <t>109-20110401-A</t>
  </si>
  <si>
    <t>FW0401B0EU</t>
  </si>
  <si>
    <t>109-20110401-B</t>
  </si>
  <si>
    <t>FW0406A0EU</t>
  </si>
  <si>
    <t>109-20110406-A</t>
  </si>
  <si>
    <t>FW0406B0EU</t>
  </si>
  <si>
    <t>109-20110406-B</t>
  </si>
  <si>
    <t>FW0409A0DE</t>
  </si>
  <si>
    <t>109-20110408-A</t>
  </si>
  <si>
    <t>FW0409B0DE</t>
  </si>
  <si>
    <t>109-20110408-B</t>
  </si>
  <si>
    <t>FW1005A0EU</t>
  </si>
  <si>
    <t>109-20190201-A</t>
  </si>
  <si>
    <t>FW1005B0EU</t>
  </si>
  <si>
    <t>109-20190201-B</t>
  </si>
  <si>
    <t>FW1017A0DE</t>
  </si>
  <si>
    <t>109-20190205-A</t>
  </si>
  <si>
    <t>FW1017B0DE</t>
  </si>
  <si>
    <t>109-20190205-B</t>
  </si>
  <si>
    <t>FW1002A0EU</t>
  </si>
  <si>
    <t>109-20190601-A</t>
  </si>
  <si>
    <t>FW1002B0EU</t>
  </si>
  <si>
    <t>109-20190601-B</t>
  </si>
  <si>
    <t>FW1016A0DE</t>
  </si>
  <si>
    <t>109-20190605-A</t>
  </si>
  <si>
    <t>FW1016B0DE</t>
  </si>
  <si>
    <t>109-20190605-B</t>
  </si>
  <si>
    <t>FW1034A0EU</t>
  </si>
  <si>
    <t>109-20191901-A</t>
  </si>
  <si>
    <t>FW1034B0EU</t>
  </si>
  <si>
    <t>109-20191901-B</t>
  </si>
  <si>
    <t>FW1036A0EU</t>
  </si>
  <si>
    <t>109-20192001-A</t>
  </si>
  <si>
    <t>FW1036B0EU</t>
  </si>
  <si>
    <t>109-20192001-B</t>
  </si>
  <si>
    <t>FW1501A0EU</t>
  </si>
  <si>
    <t>109-20200801-A</t>
  </si>
  <si>
    <t>FW1501B0EU</t>
  </si>
  <si>
    <t>109-20200801-B</t>
  </si>
  <si>
    <t>FW1503A0DE</t>
  </si>
  <si>
    <t>109-20200806-A</t>
  </si>
  <si>
    <t>FW1503B0DE</t>
  </si>
  <si>
    <t>109-20200806-B</t>
  </si>
  <si>
    <t>FW1504A0DE</t>
  </si>
  <si>
    <t>109-20200807-A</t>
  </si>
  <si>
    <t>FW1504B0DE</t>
  </si>
  <si>
    <t>109-20200807-B</t>
  </si>
  <si>
    <t>SW1001A0EU</t>
  </si>
  <si>
    <t>109-20290601-A</t>
  </si>
  <si>
    <t>SW1001B0EU</t>
  </si>
  <si>
    <t>109-20290601-B</t>
  </si>
  <si>
    <t>SW0104A0DE</t>
  </si>
  <si>
    <t>109-20290901-A</t>
  </si>
  <si>
    <t>SW0104B0DE</t>
  </si>
  <si>
    <t>109-20290901-B</t>
  </si>
  <si>
    <t>FW0112A0DE</t>
  </si>
  <si>
    <t>109-20410203-A</t>
  </si>
  <si>
    <t>FW0112B0DE</t>
  </si>
  <si>
    <t>109-20410203-B</t>
  </si>
  <si>
    <t>FW0114A0DE</t>
  </si>
  <si>
    <t>109-20410204-A</t>
  </si>
  <si>
    <t>FW0114B0DE</t>
  </si>
  <si>
    <t>109-20410204-B</t>
  </si>
  <si>
    <t>FW2007A0EU</t>
  </si>
  <si>
    <t>109-21230401-A</t>
  </si>
  <si>
    <t>FW2007B0EU</t>
  </si>
  <si>
    <t>109-21230401-B</t>
  </si>
  <si>
    <t>FW2012A0EU</t>
  </si>
  <si>
    <t>109-21230404-A</t>
  </si>
  <si>
    <t>FW2012B0EU</t>
  </si>
  <si>
    <t>109-21230404-B</t>
  </si>
  <si>
    <t>SW1103A0EU</t>
  </si>
  <si>
    <t>109-22030201-A</t>
  </si>
  <si>
    <t>SW1103B0EU</t>
  </si>
  <si>
    <t>109-22030201-B</t>
  </si>
  <si>
    <t>SW1106A0DE</t>
  </si>
  <si>
    <t>109-22030202-A</t>
  </si>
  <si>
    <t>SW1106B0DE</t>
  </si>
  <si>
    <t>109-22030202-B</t>
  </si>
  <si>
    <t>FW2503A0DE</t>
  </si>
  <si>
    <t>109-22200201-A</t>
  </si>
  <si>
    <t>FW2503B0DE</t>
  </si>
  <si>
    <t>109-22200201-B</t>
  </si>
  <si>
    <t>FW2510A0DE</t>
  </si>
  <si>
    <t>109-22200801-A</t>
  </si>
  <si>
    <t>FW2510B0DE</t>
  </si>
  <si>
    <t>109-22200801-B</t>
  </si>
  <si>
    <t>FW2518A0DE</t>
  </si>
  <si>
    <t>109-22200803-A</t>
  </si>
  <si>
    <t>FW2518B0DE</t>
  </si>
  <si>
    <t>109-22200803-B</t>
  </si>
  <si>
    <t>FW1107A0DE</t>
  </si>
  <si>
    <t>109-22230501-A</t>
  </si>
  <si>
    <t>FW1107B0DE</t>
  </si>
  <si>
    <t>109-22230501-B</t>
  </si>
  <si>
    <t>FW1115A0FR</t>
  </si>
  <si>
    <t>109-22230502-A</t>
  </si>
  <si>
    <t>FW1115B0FR</t>
  </si>
  <si>
    <t>109-22230502-B</t>
  </si>
  <si>
    <t>FW3009A0DE</t>
  </si>
  <si>
    <t>109-23160701-A</t>
  </si>
  <si>
    <t>FW3009B0DE</t>
  </si>
  <si>
    <t>109-23160701-B</t>
  </si>
  <si>
    <t>FW3014A0FR</t>
  </si>
  <si>
    <t>109-23160702-A</t>
  </si>
  <si>
    <t>FW3014B0FR</t>
  </si>
  <si>
    <t>109-23160702-B</t>
  </si>
  <si>
    <t>FW4012A0DE</t>
  </si>
  <si>
    <t>109-23280301-A</t>
  </si>
  <si>
    <t>FW4012B0DE</t>
  </si>
  <si>
    <t>109-23280301-B</t>
  </si>
  <si>
    <t>FW4125A0DE</t>
  </si>
  <si>
    <t>109-23281801-A</t>
  </si>
  <si>
    <t>FW4125B0DE</t>
  </si>
  <si>
    <t>109-23281801-B</t>
  </si>
  <si>
    <t>FW4103A0DE</t>
  </si>
  <si>
    <t>109-23282001-A</t>
  </si>
  <si>
    <t>FW4103B0DE</t>
  </si>
  <si>
    <t>109-23282001-B</t>
  </si>
  <si>
    <t>FW1609A0DE</t>
  </si>
  <si>
    <t>109-23310901-A</t>
  </si>
  <si>
    <t>FW1609B0DE</t>
  </si>
  <si>
    <t>109-23310901-B</t>
  </si>
  <si>
    <t>FW1440A0DE</t>
  </si>
  <si>
    <t>109-23311102-A</t>
  </si>
  <si>
    <t>FW1440B0DE</t>
  </si>
  <si>
    <t>109-23311102-B</t>
  </si>
  <si>
    <t>FW2213A0DE</t>
  </si>
  <si>
    <t>109-23350501-A</t>
  </si>
  <si>
    <t>FW2213B0DE</t>
  </si>
  <si>
    <t>109-23350501-B</t>
  </si>
  <si>
    <t>FW2217A0DE</t>
  </si>
  <si>
    <t>109-23350701-A</t>
  </si>
  <si>
    <t>FW2217B0DE</t>
  </si>
  <si>
    <t>109-23350701-B</t>
  </si>
  <si>
    <t>FW2218A0DE</t>
  </si>
  <si>
    <t>109-23350702-A</t>
  </si>
  <si>
    <t>FW2218B0DE</t>
  </si>
  <si>
    <t>109-23350702-B</t>
  </si>
  <si>
    <t>FW2C04A0DE</t>
  </si>
  <si>
    <t>109-23431301-A</t>
  </si>
  <si>
    <t>FW2C04B0DE</t>
  </si>
  <si>
    <t>109-23431301-B</t>
  </si>
  <si>
    <t>FW2C07A0DE</t>
  </si>
  <si>
    <t>109-23431303-A</t>
  </si>
  <si>
    <t>FW2C07B0DE</t>
  </si>
  <si>
    <t>109-23431303-B</t>
  </si>
  <si>
    <t>FW1221A0DE</t>
  </si>
  <si>
    <t>109-23470201-A</t>
  </si>
  <si>
    <t>FW1221B0DE</t>
  </si>
  <si>
    <t>109-23470201-B</t>
  </si>
  <si>
    <t>FW1219A0DE</t>
  </si>
  <si>
    <t>109-23470301-A</t>
  </si>
  <si>
    <t>FW1219B0DE</t>
  </si>
  <si>
    <t>109-23470301-B</t>
  </si>
  <si>
    <t>FW1233A0DE</t>
  </si>
  <si>
    <t>109-23470302-A</t>
  </si>
  <si>
    <t>FW1233B0DE</t>
  </si>
  <si>
    <t>109-23470302-B</t>
  </si>
  <si>
    <t>FW3103A0DE</t>
  </si>
  <si>
    <t>109-23480601-A</t>
  </si>
  <si>
    <t>FW3103B0DE</t>
  </si>
  <si>
    <t>109-23480601-B</t>
  </si>
  <si>
    <t>FW3110A0DE</t>
  </si>
  <si>
    <t>109-23480604-A</t>
  </si>
  <si>
    <t>FW3110B0DE</t>
  </si>
  <si>
    <t>109-23480604-B</t>
  </si>
  <si>
    <t>FW1303A0DE</t>
  </si>
  <si>
    <t>109-23710101-A</t>
  </si>
  <si>
    <t>FW1303B0DE</t>
  </si>
  <si>
    <t>109-23710101-B</t>
  </si>
  <si>
    <t>FW1315A0DE</t>
  </si>
  <si>
    <t>109-23710102-A</t>
  </si>
  <si>
    <t>FW1315B0DE</t>
  </si>
  <si>
    <t>109-23710102-B</t>
  </si>
  <si>
    <t>FW4403A0DE</t>
  </si>
  <si>
    <t>109-23760801-A</t>
  </si>
  <si>
    <t>FW4403B0DE</t>
  </si>
  <si>
    <t>109-23760801-B</t>
  </si>
  <si>
    <t>FW0601A0DE</t>
  </si>
  <si>
    <t>109-23761601-A</t>
  </si>
  <si>
    <t>FW0601B0DE</t>
  </si>
  <si>
    <t>109-23761601-B</t>
  </si>
  <si>
    <t>FW0602A0DE</t>
  </si>
  <si>
    <t>109-23761602-A</t>
  </si>
  <si>
    <t>FW0602B0DE</t>
  </si>
  <si>
    <t>109-23761602-B</t>
  </si>
  <si>
    <t>FW1D03A0DE</t>
  </si>
  <si>
    <t>109-23780201-A</t>
  </si>
  <si>
    <t>FW1D03B0DE</t>
  </si>
  <si>
    <t>109-23780201-B</t>
  </si>
  <si>
    <t>FW1D17A0DE</t>
  </si>
  <si>
    <t>109-23780202-A</t>
  </si>
  <si>
    <t>FW1D17B0DE</t>
  </si>
  <si>
    <t>109-23780202-B</t>
  </si>
  <si>
    <t>FW3519A0DE</t>
  </si>
  <si>
    <t>109-24261302-A</t>
  </si>
  <si>
    <t>FW3519B0DE</t>
  </si>
  <si>
    <t>109-24261302-B</t>
  </si>
  <si>
    <t>FW0702A0DE</t>
  </si>
  <si>
    <t>109-24530002-A</t>
  </si>
  <si>
    <t>FW0702B0DE</t>
  </si>
  <si>
    <t>109-24530002-B</t>
  </si>
  <si>
    <t>FW3601A0DE</t>
  </si>
  <si>
    <t>109-24570001-A</t>
  </si>
  <si>
    <t>FW3601B0DE</t>
  </si>
  <si>
    <t>109-24570001-B</t>
  </si>
  <si>
    <t>FW4203A0DE</t>
  </si>
  <si>
    <t>109-24580101-A</t>
  </si>
  <si>
    <t>FW4203B0DE</t>
  </si>
  <si>
    <t>109-24580101-B</t>
  </si>
  <si>
    <t>FW4204A0DE</t>
  </si>
  <si>
    <t>109-24580102-A</t>
  </si>
  <si>
    <t>FW4204B0DE</t>
  </si>
  <si>
    <t>109-24580102-B</t>
  </si>
  <si>
    <t>FW4303A0DE</t>
  </si>
  <si>
    <t>109-24580901-A</t>
  </si>
  <si>
    <t>FW4303B0DE</t>
  </si>
  <si>
    <t>109-24580901-B</t>
  </si>
  <si>
    <t>FW4304A0DE</t>
  </si>
  <si>
    <t>109-24580902-A</t>
  </si>
  <si>
    <t>FW4304B0DE</t>
  </si>
  <si>
    <t>109-24580902-B</t>
  </si>
  <si>
    <t>FW4501A0DE</t>
  </si>
  <si>
    <t>Floor One S9 Master</t>
  </si>
  <si>
    <t>109-24670401-A</t>
  </si>
  <si>
    <t>FW4501B0DE</t>
  </si>
  <si>
    <t>109-24670401-B</t>
  </si>
  <si>
    <t>FW5701A0DE</t>
  </si>
  <si>
    <t>Floor One S7 Master</t>
  </si>
  <si>
    <t>109-24670801-A</t>
  </si>
  <si>
    <t>FW5701B0DE</t>
  </si>
  <si>
    <t>109-24670801-B</t>
  </si>
  <si>
    <t>SW1503A0DE</t>
  </si>
  <si>
    <t>Floor One S6 Stretch Steam</t>
  </si>
  <si>
    <t>109-25010101-A</t>
  </si>
  <si>
    <t>SW1503B0DE</t>
  </si>
  <si>
    <t>109-25010101-B</t>
  </si>
  <si>
    <t>SW1301A0DE</t>
  </si>
  <si>
    <t>109-25330001-A</t>
  </si>
  <si>
    <t>SW1301B0DE</t>
  </si>
  <si>
    <t>109-25330001-B</t>
  </si>
  <si>
    <t>SW1302A0DE</t>
  </si>
  <si>
    <t>109-25330002-A</t>
  </si>
  <si>
    <t>SW1302B0DE</t>
  </si>
  <si>
    <t>109-25330002-B</t>
  </si>
  <si>
    <t>FW4801A0DE</t>
  </si>
  <si>
    <t>Floor One S5 Max</t>
  </si>
  <si>
    <t>109-25350101-A</t>
  </si>
  <si>
    <t>FW4801B0DE</t>
  </si>
  <si>
    <t>109-25350101-B</t>
  </si>
  <si>
    <t>FW4A01A0DE</t>
  </si>
  <si>
    <t>Floor One S7 Max Pro</t>
  </si>
  <si>
    <t>109-25350301-A</t>
  </si>
  <si>
    <t>FW4A01B0DE</t>
  </si>
  <si>
    <t>109-25350301-B</t>
  </si>
  <si>
    <t>FW2D01A0DE</t>
  </si>
  <si>
    <t>109-25400001-A</t>
  </si>
  <si>
    <t>FW2D01B0DE</t>
  </si>
  <si>
    <t>109-25400001-B</t>
  </si>
  <si>
    <t>FW2D02A0DE</t>
  </si>
  <si>
    <t>109-25400002-A</t>
  </si>
  <si>
    <t>FW2D02B0DE</t>
  </si>
  <si>
    <t>109-25400002-B</t>
  </si>
  <si>
    <t>FW3701A0DE</t>
  </si>
  <si>
    <t>Floor One Switch i5 Stretch</t>
  </si>
  <si>
    <t>109-25430001-A</t>
  </si>
  <si>
    <t>FW3701B0DE</t>
  </si>
  <si>
    <t>109-25430001-B</t>
  </si>
  <si>
    <t>FW3405A0DE</t>
  </si>
  <si>
    <t>Floor One Switch S6 Stretch Breeze</t>
  </si>
  <si>
    <t>109-25430201-A</t>
  </si>
  <si>
    <t>FW3405B0DE</t>
  </si>
  <si>
    <t>109-25430201-B</t>
  </si>
  <si>
    <t xml:space="preserve"> Refurbished SKU</t>
    <phoneticPr fontId="2" type="noConversion"/>
  </si>
  <si>
    <t>EAN</t>
    <phoneticPr fontId="2" type="noConversion"/>
  </si>
  <si>
    <t>Area</t>
    <phoneticPr fontId="2" type="noConversion"/>
  </si>
  <si>
    <t>NAME</t>
    <phoneticPr fontId="2" type="noConversion"/>
  </si>
  <si>
    <t>/,</t>
  </si>
  <si>
    <t>6974950102234,	 6974950102234, 6974950102234</t>
  </si>
  <si>
    <t>6974950105488,	 6974950105488</t>
  </si>
  <si>
    <t>6974950109356,	 6974950109356</t>
  </si>
  <si>
    <t>6974950108199,	 6974950108199</t>
  </si>
  <si>
    <t>6974950105464,	 6974950105464</t>
  </si>
  <si>
    <t>6974950105099,	 6974950105099</t>
  </si>
  <si>
    <t>6974950102104,	 6974950102104</t>
  </si>
  <si>
    <t>6974950105242 ,	 6974950105242</t>
  </si>
  <si>
    <t>6974950102135,	 6974950102135</t>
  </si>
  <si>
    <t>6974950100261,	 6974950100261</t>
  </si>
  <si>
    <t>6972200198211,	 6972200198211</t>
  </si>
  <si>
    <t>6974950106775,	 6974950106775</t>
  </si>
  <si>
    <t>6974950103668,	 6974950103668</t>
  </si>
  <si>
    <t>6974950107604,	 6974950107604</t>
  </si>
  <si>
    <t>6972200199362,	 6972200199362</t>
  </si>
  <si>
    <t>6974950103507,	 6974950103507</t>
  </si>
  <si>
    <t>6974950104955 ,	 6974950104955</t>
  </si>
  <si>
    <t>6974950101350,6972200199720,6972200199775,6972200199737,6972200199744,	 6972200199720</t>
  </si>
  <si>
    <t>6974950109233 ,	 6974950109233</t>
  </si>
  <si>
    <t>6974950105020,	 6974950105020</t>
  </si>
  <si>
    <t>6974950108939,	 6974950108939</t>
  </si>
  <si>
    <t>6974950103095,	 6974950103095</t>
  </si>
  <si>
    <t>6972200197382,	 6972200197382</t>
  </si>
  <si>
    <t>6974950102081,	 6974950102081</t>
  </si>
  <si>
    <t>6974950104436,	 6974950104436</t>
  </si>
  <si>
    <t>6974950108274,'6974950108274,	 6974950108274</t>
  </si>
  <si>
    <t>6974950105297,	 6974950105297</t>
  </si>
  <si>
    <t>6972200199089,6974950100988,	 6972200199089</t>
  </si>
  <si>
    <t>6974950101282,	 6974950101282</t>
  </si>
  <si>
    <t>6972200198198,	 6972200198198</t>
  </si>
  <si>
    <t>/,6972200198082</t>
  </si>
  <si>
    <t>6974950105358,	 6974950105358</t>
  </si>
  <si>
    <t>6972200198518,	 6972200198518</t>
  </si>
  <si>
    <t>6974950109929,	 6974950109929</t>
  </si>
  <si>
    <t>6932485000258,	 6932485000258</t>
  </si>
  <si>
    <t>6932485001859,	 6932485001859</t>
  </si>
  <si>
    <t>6932485001866,	 6932485001866</t>
  </si>
  <si>
    <t>6974950105556,	 6974950105556</t>
  </si>
  <si>
    <t>6932485001460,	 6932485001460</t>
  </si>
  <si>
    <t>6932485003532,	 6932485003532</t>
  </si>
  <si>
    <t>6932485001804 ,	 6932485001804</t>
  </si>
  <si>
    <t>6932485003228,	 6932485003228</t>
  </si>
  <si>
    <t>6932485000159,	 6932485000159</t>
  </si>
  <si>
    <t>6932485001873,	 6932485001873</t>
  </si>
  <si>
    <t>6932485001934,	 6932485001934</t>
  </si>
  <si>
    <t>6932485001798 ,	 6932485001798</t>
  </si>
  <si>
    <t>6932485003143,	 6932485003143</t>
  </si>
  <si>
    <t>6932485001637,	 6932485001637</t>
  </si>
  <si>
    <t>商品流通码EAN/EAN</t>
  </si>
  <si>
    <t xml:space="preserve">194846101462 </t>
  </si>
  <si>
    <t>194846100816</t>
  </si>
  <si>
    <t>194846100199</t>
  </si>
  <si>
    <t>194846000857</t>
  </si>
  <si>
    <t>194846100601</t>
  </si>
  <si>
    <t>194846200103,	 194846200103</t>
  </si>
  <si>
    <t>194846000499</t>
  </si>
  <si>
    <t>194846002509</t>
  </si>
  <si>
    <t>194846002530</t>
  </si>
  <si>
    <t>194846100731</t>
  </si>
  <si>
    <t>194846000802</t>
  </si>
  <si>
    <t>194846000185</t>
  </si>
  <si>
    <t xml:space="preserve">194846101479 </t>
  </si>
  <si>
    <t>194846100922</t>
  </si>
  <si>
    <t>194846002745</t>
  </si>
  <si>
    <t>194846101608</t>
  </si>
  <si>
    <t>194846100335</t>
  </si>
  <si>
    <t>194846100786</t>
  </si>
  <si>
    <t>194846001533,194846002387</t>
  </si>
  <si>
    <t>194846001434</t>
  </si>
  <si>
    <t>194846000864</t>
  </si>
  <si>
    <t>194846200110</t>
  </si>
  <si>
    <t>194846001021</t>
  </si>
  <si>
    <t>194846100854,194846100915</t>
  </si>
  <si>
    <t>194846101080</t>
  </si>
  <si>
    <t>194846002516</t>
  </si>
  <si>
    <t>194846000840</t>
  </si>
  <si>
    <t>194846002783</t>
  </si>
  <si>
    <t>194846100038</t>
  </si>
  <si>
    <t>6974950104924</t>
  </si>
  <si>
    <t>194846200042</t>
  </si>
  <si>
    <t>194846100069</t>
  </si>
  <si>
    <t>194846000284</t>
  </si>
  <si>
    <t xml:space="preserve"> 194846101592</t>
  </si>
  <si>
    <t>194846001496</t>
  </si>
  <si>
    <t>194846001724</t>
  </si>
  <si>
    <t>194846002523</t>
  </si>
  <si>
    <t>194846100588</t>
  </si>
  <si>
    <t xml:space="preserve">194846101677 </t>
  </si>
  <si>
    <t>194846101325</t>
  </si>
  <si>
    <t>194846002547</t>
  </si>
  <si>
    <t>194846415965</t>
  </si>
  <si>
    <t>194846101530</t>
  </si>
  <si>
    <t>194846100472</t>
  </si>
  <si>
    <t>194846120005</t>
  </si>
  <si>
    <t xml:space="preserve">194846002905 </t>
  </si>
  <si>
    <t>194846100007</t>
  </si>
  <si>
    <t>194846001458</t>
  </si>
  <si>
    <t>194846002486</t>
  </si>
  <si>
    <t>194846002363</t>
  </si>
  <si>
    <t>194846101202</t>
  </si>
  <si>
    <t>194846000109</t>
  </si>
  <si>
    <t>194846001465</t>
  </si>
  <si>
    <t>194846000307</t>
  </si>
  <si>
    <t>194846100557</t>
  </si>
  <si>
    <t>194846000338</t>
  </si>
  <si>
    <t xml:space="preserve">194846101639 </t>
  </si>
  <si>
    <t>194846002431</t>
  </si>
  <si>
    <t>194846002998</t>
  </si>
  <si>
    <t>194846100663</t>
  </si>
  <si>
    <t>194846002271</t>
  </si>
  <si>
    <t>194846000819</t>
  </si>
  <si>
    <t>194846120203</t>
  </si>
  <si>
    <t>194846101431</t>
  </si>
  <si>
    <t>194846100991</t>
  </si>
  <si>
    <t>194846120029</t>
  </si>
  <si>
    <t>194846001540</t>
  </si>
  <si>
    <t>194846000055</t>
  </si>
  <si>
    <t>194846120012</t>
  </si>
  <si>
    <t>194846002561</t>
  </si>
  <si>
    <t>194846001694</t>
  </si>
  <si>
    <t>194846200080</t>
  </si>
  <si>
    <t>194846100670,194846100687,	 194846100670</t>
  </si>
  <si>
    <t>194846100779</t>
  </si>
  <si>
    <t>194846001779</t>
  </si>
  <si>
    <t>194846000987</t>
  </si>
  <si>
    <t>194846100502</t>
  </si>
  <si>
    <t>194846001885,194846001847</t>
  </si>
  <si>
    <t>194846100113</t>
  </si>
  <si>
    <t>194846002301</t>
  </si>
  <si>
    <t>194846000086</t>
  </si>
  <si>
    <t>194846002578</t>
  </si>
  <si>
    <t>194846000895</t>
  </si>
  <si>
    <t>194846101318</t>
  </si>
  <si>
    <t>194846140003</t>
  </si>
  <si>
    <t>194846002554</t>
  </si>
  <si>
    <t>194846101264</t>
  </si>
  <si>
    <t>194846100526</t>
  </si>
  <si>
    <t>194846000048</t>
  </si>
  <si>
    <t>194846002325</t>
  </si>
  <si>
    <t>194846002981</t>
  </si>
  <si>
    <t>194846100175</t>
  </si>
  <si>
    <t>194846100939</t>
  </si>
  <si>
    <t>194846000390</t>
  </si>
  <si>
    <t>194846002424</t>
  </si>
  <si>
    <t>194846100366</t>
  </si>
  <si>
    <t>194846000215</t>
  </si>
  <si>
    <t>194846101301</t>
  </si>
  <si>
    <t>194846101240</t>
  </si>
  <si>
    <t>194846001656</t>
  </si>
  <si>
    <t>194846002585</t>
  </si>
  <si>
    <t>194846101653</t>
  </si>
  <si>
    <t>194846001861,194846001892</t>
  </si>
  <si>
    <t>194846000031</t>
  </si>
  <si>
    <t>194846100304</t>
  </si>
  <si>
    <t>194846003063</t>
  </si>
  <si>
    <t>194846000871</t>
  </si>
  <si>
    <t>194846001489</t>
  </si>
  <si>
    <t>194846002264</t>
  </si>
  <si>
    <t>194846001564</t>
  </si>
  <si>
    <t>194846003001</t>
  </si>
  <si>
    <t>194846101684</t>
  </si>
  <si>
    <t>194846001588</t>
  </si>
  <si>
    <t>194846001700</t>
  </si>
  <si>
    <t>194846100793</t>
  </si>
  <si>
    <t xml:space="preserve">194846101455 </t>
  </si>
  <si>
    <t>194846101448</t>
  </si>
  <si>
    <t>194846100489</t>
  </si>
  <si>
    <t>194846100748</t>
  </si>
  <si>
    <t>194846100342</t>
  </si>
  <si>
    <t>194846100878</t>
  </si>
  <si>
    <t>194846001519</t>
  </si>
  <si>
    <t>194846000567</t>
  </si>
  <si>
    <t>194846002349</t>
  </si>
  <si>
    <t>194846100328</t>
  </si>
  <si>
    <t>194846002295</t>
  </si>
  <si>
    <t>194846101004,194846100960</t>
  </si>
  <si>
    <t>194846001731</t>
  </si>
  <si>
    <t>194846001663</t>
  </si>
  <si>
    <t>194846100519</t>
  </si>
  <si>
    <t>194846210003</t>
  </si>
  <si>
    <t xml:space="preserve">194846101660 </t>
  </si>
  <si>
    <t>194846000024</t>
  </si>
  <si>
    <t>194846001625</t>
  </si>
  <si>
    <t>194846100533</t>
  </si>
  <si>
    <t>194846100953</t>
  </si>
  <si>
    <t>194846100397</t>
  </si>
  <si>
    <t xml:space="preserve">194846002851 </t>
  </si>
  <si>
    <t>194846001601</t>
  </si>
  <si>
    <t>194846101516</t>
  </si>
  <si>
    <t>194846101066</t>
  </si>
  <si>
    <t>194846002875</t>
  </si>
  <si>
    <t>194846200073</t>
  </si>
  <si>
    <t>194846100946</t>
  </si>
  <si>
    <t>194846001717</t>
  </si>
  <si>
    <t xml:space="preserve">194846002868 </t>
  </si>
  <si>
    <t>194846002417</t>
  </si>
  <si>
    <t>194846100403</t>
  </si>
  <si>
    <t>194846002493</t>
  </si>
  <si>
    <t>194846100090</t>
  </si>
  <si>
    <t>194846101271</t>
  </si>
  <si>
    <t xml:space="preserve">194846101295 </t>
  </si>
  <si>
    <t>194846001007</t>
  </si>
  <si>
    <t>194846001038,	 194846001038</t>
  </si>
  <si>
    <t>194846100656,194846100571</t>
  </si>
  <si>
    <t>194846000888</t>
  </si>
  <si>
    <t>194846001595</t>
  </si>
  <si>
    <t>194846001762</t>
  </si>
  <si>
    <t>194846120036</t>
  </si>
  <si>
    <t>194846100496</t>
  </si>
  <si>
    <t>194846101523</t>
  </si>
  <si>
    <t>194846100700</t>
  </si>
  <si>
    <t>194846101547</t>
  </si>
  <si>
    <t>194846100724</t>
  </si>
  <si>
    <t>856560007795</t>
  </si>
  <si>
    <t>194846100373</t>
  </si>
  <si>
    <t>194846000949</t>
  </si>
  <si>
    <t>194846100014</t>
  </si>
  <si>
    <t>194846001670</t>
  </si>
  <si>
    <t>194846100540</t>
  </si>
  <si>
    <t xml:space="preserve">194846101646 </t>
  </si>
  <si>
    <t>194846002899</t>
  </si>
  <si>
    <t>194846001618</t>
  </si>
  <si>
    <t>194846002332</t>
  </si>
  <si>
    <t>6972200193520</t>
  </si>
  <si>
    <t>194846002929</t>
  </si>
  <si>
    <t>194846100571,194846100656</t>
  </si>
  <si>
    <t>194846002318</t>
  </si>
  <si>
    <t>194846101332</t>
  </si>
  <si>
    <t>194846101493</t>
  </si>
  <si>
    <t>194846001649</t>
  </si>
  <si>
    <t>194846002257</t>
  </si>
  <si>
    <t>194846100625,194846100908</t>
  </si>
  <si>
    <t>194846003025</t>
  </si>
  <si>
    <t>194846000826</t>
  </si>
  <si>
    <t>194846002288</t>
  </si>
  <si>
    <t>194846001014</t>
  </si>
  <si>
    <t>194846001557</t>
  </si>
  <si>
    <t>194846101257</t>
  </si>
  <si>
    <t>194846002790</t>
  </si>
  <si>
    <t>194846100380,	 194846100380</t>
  </si>
  <si>
    <t>194846001632</t>
  </si>
  <si>
    <t>194846000208</t>
  </si>
  <si>
    <t>194846101509</t>
  </si>
  <si>
    <t>194846100441</t>
  </si>
  <si>
    <t>194846000291</t>
  </si>
  <si>
    <t>194846002738</t>
  </si>
  <si>
    <t>194846200066</t>
  </si>
  <si>
    <t>194846001472</t>
  </si>
  <si>
    <t>194846002776</t>
  </si>
  <si>
    <t>194846000482</t>
  </si>
  <si>
    <t>194846101615</t>
  </si>
  <si>
    <t>194846001335</t>
  </si>
  <si>
    <t>194846001786</t>
  </si>
  <si>
    <t>194846001120</t>
  </si>
  <si>
    <t>194846000246</t>
  </si>
  <si>
    <t>194846101585</t>
  </si>
  <si>
    <t>194846000192</t>
  </si>
  <si>
    <t>194846100717</t>
  </si>
  <si>
    <t>194846101288</t>
  </si>
  <si>
    <t>194846000543</t>
  </si>
  <si>
    <t>194846003056</t>
  </si>
  <si>
    <t>194846001113</t>
  </si>
  <si>
    <t>194846101486</t>
  </si>
  <si>
    <t>194846100618</t>
  </si>
  <si>
    <t>194846101691</t>
  </si>
  <si>
    <t>194846100564</t>
  </si>
  <si>
    <t>6972200193506</t>
  </si>
  <si>
    <t>194846003049</t>
  </si>
  <si>
    <t>194846000093</t>
  </si>
  <si>
    <t>194846101011</t>
  </si>
  <si>
    <t>194846101059</t>
  </si>
  <si>
    <t>194846000321</t>
  </si>
  <si>
    <t>194846003018</t>
  </si>
  <si>
    <t>194846002936</t>
  </si>
  <si>
    <t>194846100427</t>
  </si>
  <si>
    <t>194846001427</t>
  </si>
  <si>
    <t>194846100762,194846100755</t>
  </si>
  <si>
    <t>194846003032</t>
  </si>
  <si>
    <t>194846100021</t>
  </si>
  <si>
    <t>194846002950</t>
  </si>
  <si>
    <t>194846001908</t>
  </si>
  <si>
    <t>194846001755</t>
  </si>
  <si>
    <t>194846001076</t>
  </si>
  <si>
    <t>194846000116</t>
  </si>
  <si>
    <t>194846002882</t>
  </si>
  <si>
    <t>194846100359</t>
  </si>
  <si>
    <t>194846100595</t>
  </si>
  <si>
    <t>194846001830</t>
  </si>
  <si>
    <t>194846000833</t>
  </si>
  <si>
    <t>194846001526</t>
  </si>
  <si>
    <t>856560007788</t>
  </si>
  <si>
    <t>194846001045</t>
  </si>
  <si>
    <t>194846001823,194846001878</t>
  </si>
  <si>
    <t>194846001397</t>
  </si>
  <si>
    <t>194846001571</t>
  </si>
  <si>
    <t>194846100984</t>
  </si>
  <si>
    <t>194846003070</t>
  </si>
  <si>
    <t>194846001342,194846001410</t>
  </si>
  <si>
    <t>194846001748</t>
  </si>
  <si>
    <t>194846000444</t>
  </si>
  <si>
    <t>194846100847,194846100809</t>
  </si>
  <si>
    <t>194846101226</t>
  </si>
  <si>
    <t>194846101783</t>
  </si>
  <si>
    <t xml:space="preserve">194846101738 </t>
  </si>
  <si>
    <t xml:space="preserve"> 194846101752,194846101752</t>
  </si>
  <si>
    <t>194846101806</t>
  </si>
  <si>
    <t>194846101981</t>
  </si>
  <si>
    <t>194846101998</t>
  </si>
  <si>
    <t>194846003155</t>
  </si>
  <si>
    <t>194846101837</t>
  </si>
  <si>
    <t>194846003193</t>
  </si>
  <si>
    <t>194846101967</t>
  </si>
  <si>
    <t>194846101899</t>
  </si>
  <si>
    <t xml:space="preserve">194846003179 </t>
  </si>
  <si>
    <t>194846003100</t>
  </si>
  <si>
    <t>194846101905</t>
  </si>
  <si>
    <t>194846101844</t>
  </si>
  <si>
    <t>194846101820</t>
  </si>
  <si>
    <t>194846003148</t>
  </si>
  <si>
    <t>194846101875</t>
  </si>
  <si>
    <t>194846003131</t>
  </si>
  <si>
    <t xml:space="preserve">194846101851 </t>
  </si>
  <si>
    <t>194846102049</t>
  </si>
  <si>
    <t>194846101813</t>
  </si>
  <si>
    <t>194846101943</t>
  </si>
  <si>
    <t>194846101912</t>
  </si>
  <si>
    <t>194846101929</t>
  </si>
  <si>
    <t>194846101868</t>
  </si>
  <si>
    <t>194846101882</t>
  </si>
  <si>
    <t>194846102032</t>
  </si>
  <si>
    <t>194846003124</t>
  </si>
  <si>
    <t>194846003162</t>
  </si>
  <si>
    <t>194846102018</t>
  </si>
  <si>
    <t>194846102025</t>
  </si>
  <si>
    <t>194846003216</t>
  </si>
  <si>
    <t>194846003209</t>
  </si>
  <si>
    <t>194846102117</t>
  </si>
  <si>
    <t>194846102148</t>
  </si>
  <si>
    <t>194846102100</t>
  </si>
  <si>
    <t>194846003223</t>
  </si>
  <si>
    <t>194846102155</t>
  </si>
  <si>
    <t>194846102094</t>
  </si>
  <si>
    <t>194846102186</t>
  </si>
  <si>
    <t>194846102179</t>
  </si>
  <si>
    <t>194846102162</t>
  </si>
  <si>
    <t>194846003230</t>
  </si>
  <si>
    <t>194846003254</t>
  </si>
  <si>
    <t>194846003186</t>
  </si>
  <si>
    <t>6972200196132, 6972200196804, 6972200196811, 6972200196743</t>
  </si>
  <si>
    <t>Add EAN code colume and refurbished FG list</t>
    <phoneticPr fontId="2" type="noConversion"/>
  </si>
  <si>
    <t>新增大货EAN信息列，新增翻新机EAN码</t>
    <phoneticPr fontId="2" type="noConversion"/>
  </si>
  <si>
    <t>Refurbished SAP ID</t>
    <phoneticPr fontId="2" type="noConversion"/>
  </si>
  <si>
    <t>165-1769-2101,107-17692101</t>
    <phoneticPr fontId="2" type="noConversion"/>
  </si>
  <si>
    <t>FW2B0200TW</t>
    <phoneticPr fontId="2" type="noConversion"/>
  </si>
  <si>
    <t>FW371600ID</t>
  </si>
  <si>
    <t>FW062100AU</t>
  </si>
  <si>
    <t>FW372300UK</t>
  </si>
  <si>
    <t>FW4A0200PL</t>
  </si>
  <si>
    <t>SW200800VN</t>
  </si>
  <si>
    <t>SW150300DE</t>
  </si>
  <si>
    <t>SW131500AE</t>
  </si>
  <si>
    <t>VS250700RU</t>
  </si>
  <si>
    <t>SW151200DE</t>
  </si>
  <si>
    <t>FW340500DE</t>
  </si>
  <si>
    <t>FW311700TR</t>
  </si>
  <si>
    <t>FW570100DE</t>
  </si>
  <si>
    <t>SW150100US</t>
  </si>
  <si>
    <t>SW150900SG</t>
  </si>
  <si>
    <t>FW340900MY</t>
  </si>
  <si>
    <t>VA180600DE</t>
  </si>
  <si>
    <t>VS270100US</t>
  </si>
  <si>
    <t>FW610100DE</t>
  </si>
  <si>
    <t>SW14140EAU</t>
  </si>
  <si>
    <t>SW132100UK</t>
  </si>
  <si>
    <t>FW500200HK</t>
  </si>
  <si>
    <t>VS230800RU</t>
  </si>
  <si>
    <t>VA090900ID</t>
  </si>
  <si>
    <t>VS231500DE</t>
  </si>
  <si>
    <t>FW1E3100MY</t>
  </si>
  <si>
    <t>FW431000AU</t>
  </si>
  <si>
    <t>FW4A0100DE</t>
  </si>
  <si>
    <t>SW131700TW</t>
  </si>
  <si>
    <t>FW2D0800RU</t>
  </si>
  <si>
    <t>SC051800ZA</t>
  </si>
  <si>
    <t>FW071200ID</t>
  </si>
  <si>
    <t>VA210900ID</t>
  </si>
  <si>
    <t>FW423300VN</t>
  </si>
  <si>
    <t>FW372200UK</t>
  </si>
  <si>
    <t>FW441500RU</t>
  </si>
  <si>
    <t>FW431300JP</t>
  </si>
  <si>
    <t>SW131900VN</t>
  </si>
  <si>
    <t>SW150500UK</t>
  </si>
  <si>
    <t>FW450100DE</t>
  </si>
  <si>
    <t>VS250300DE</t>
  </si>
  <si>
    <t>FW370300US</t>
  </si>
  <si>
    <t>SW131300SG</t>
  </si>
  <si>
    <t>VS230900DE</t>
  </si>
  <si>
    <t>FW370100DE</t>
  </si>
  <si>
    <t>FW2D0600MY</t>
  </si>
  <si>
    <t>FW480100DE</t>
  </si>
  <si>
    <t>FW340700US</t>
  </si>
  <si>
    <t>VS270300DE</t>
  </si>
  <si>
    <t>FW341400RU</t>
  </si>
  <si>
    <t>FW1D2400ID</t>
  </si>
  <si>
    <t>FW1I2500ID</t>
  </si>
  <si>
    <t>Floor One Switch i6 Power Kit</t>
  </si>
  <si>
    <t>Floor One S7 Stretch Deluxe</t>
  </si>
  <si>
    <t>Floor One Switch i5 Stretch Breeze</t>
  </si>
  <si>
    <t>Floor One S7 Max Gold</t>
  </si>
  <si>
    <t>Floor One S9 Artist Steam Pro</t>
  </si>
  <si>
    <t>FLOOR ONE S6 Stretch Steam Plus</t>
  </si>
  <si>
    <t>FLOOR ONE S6 Stretch Steam</t>
  </si>
  <si>
    <t>Floor One Switch S6 Power Kit</t>
  </si>
  <si>
    <t>A25 PLUS</t>
  </si>
  <si>
    <t>PURE ONE A90S</t>
  </si>
  <si>
    <t>Floor One S5 Stretch Essential</t>
  </si>
  <si>
    <t>Floor One i7 Stretch Steam</t>
  </si>
  <si>
    <t>Floor One i7 Fold</t>
  </si>
  <si>
    <t>Air Lite</t>
  </si>
  <si>
    <t>PURE ONE S70 PLUS</t>
  </si>
  <si>
    <t>iFloor Y3 Stretch</t>
  </si>
  <si>
    <t>Floor One S9 Artist Neo</t>
  </si>
  <si>
    <t>CL2543G-01</t>
  </si>
  <si>
    <t>CL2376S-03</t>
  </si>
  <si>
    <t>CL2543J-02</t>
  </si>
  <si>
    <t>CL2535C-02</t>
  </si>
  <si>
    <t>CL2539B-02</t>
  </si>
  <si>
    <t>CL2501A-01</t>
  </si>
  <si>
    <t>CL2533L-01</t>
  </si>
  <si>
    <t>ZB2459C-01</t>
  </si>
  <si>
    <t>CL2501A-02</t>
  </si>
  <si>
    <t>CL2543B-01</t>
  </si>
  <si>
    <t>CL2348N-01</t>
  </si>
  <si>
    <t>CL2467H-01</t>
  </si>
  <si>
    <t>CL2501-01</t>
  </si>
  <si>
    <t>CL2501D-01</t>
  </si>
  <si>
    <t>CL2543D-01</t>
  </si>
  <si>
    <t>ZB2446A-02</t>
  </si>
  <si>
    <t>ZB2481-01</t>
  </si>
  <si>
    <t>CL2328O-01</t>
  </si>
  <si>
    <t>CL2533H-01</t>
  </si>
  <si>
    <t>CL2533O-01</t>
  </si>
  <si>
    <t>CL2482D-01</t>
  </si>
  <si>
    <t>ZB2451B-04</t>
  </si>
  <si>
    <t>ZB1758N-01</t>
  </si>
  <si>
    <t>ZB2451H-02</t>
  </si>
  <si>
    <t>CL2411H-03</t>
  </si>
  <si>
    <t>CL2458L-01</t>
  </si>
  <si>
    <t>CL2535C-01</t>
  </si>
  <si>
    <t>CL2533M-01</t>
  </si>
  <si>
    <t>CL2540C-01</t>
  </si>
  <si>
    <t>CL2415H-01</t>
  </si>
  <si>
    <t>CL2453E-01</t>
  </si>
  <si>
    <t>ZB2512F-01</t>
  </si>
  <si>
    <t>CL2458O-01</t>
  </si>
  <si>
    <t>CL2543J-01</t>
  </si>
  <si>
    <t>CL2376D-01</t>
  </si>
  <si>
    <t>CL2458M-01</t>
  </si>
  <si>
    <t>CL2533N-01</t>
  </si>
  <si>
    <t>CL2501B-01</t>
  </si>
  <si>
    <t>CL2467D-01</t>
  </si>
  <si>
    <t>ZB2459A-01</t>
  </si>
  <si>
    <t>CL2543A-01</t>
  </si>
  <si>
    <t>CL2533K-01</t>
  </si>
  <si>
    <t>ZB2451D-02</t>
  </si>
  <si>
    <t>CL2543-01</t>
  </si>
  <si>
    <t>CL2540B-01</t>
  </si>
  <si>
    <t>CL2535A-01</t>
  </si>
  <si>
    <t>CL2543C-01</t>
  </si>
  <si>
    <t>ZB2481A-01</t>
  </si>
  <si>
    <t>CL2543F-01</t>
  </si>
  <si>
    <t>CL2378I-01</t>
  </si>
  <si>
    <t>CL2411X-01</t>
  </si>
  <si>
    <t>ID,ZA</t>
  </si>
  <si>
    <t>DE,FR,IT,ES,PL,SE,NL,BE</t>
  </si>
  <si>
    <t>TR,UZ</t>
  </si>
  <si>
    <t>BE,DE,FR,IT,ES,PL,SE,NL</t>
  </si>
  <si>
    <t>NL</t>
  </si>
  <si>
    <t>RU,KZ,BY,AE</t>
  </si>
  <si>
    <t>MY,SG,JO</t>
  </si>
  <si>
    <t>DE,IT,PL,NL,AT</t>
  </si>
  <si>
    <t>IQ,TR</t>
  </si>
  <si>
    <t>ZA</t>
  </si>
  <si>
    <t>VN,TR</t>
  </si>
  <si>
    <t>DE,FR,IT,BE,ES,PL,SE,NL</t>
  </si>
  <si>
    <t>BE,IT,DE,FR,ES,PL,SE,NL</t>
  </si>
  <si>
    <t>HK,MY,SG</t>
  </si>
  <si>
    <t>DE,FR,PL,RO,GR,ES,NL</t>
  </si>
  <si>
    <t>DE,IT,FR,PL,ES,NL</t>
  </si>
  <si>
    <r>
      <t>2501014更新</t>
    </r>
    <r>
      <rPr>
        <sz val="11"/>
        <rFont val="微软雅黑"/>
        <family val="2"/>
        <charset val="134"/>
      </rPr>
      <t/>
    </r>
  </si>
  <si>
    <t>Black &amp; White</t>
  </si>
  <si>
    <t>109-25430701</t>
  </si>
  <si>
    <t>109-23761903</t>
  </si>
  <si>
    <t>6932485009831</t>
  </si>
  <si>
    <t>109-25431002</t>
  </si>
  <si>
    <t>CHAMPAGNE GOLD</t>
  </si>
  <si>
    <t>109-25350302</t>
  </si>
  <si>
    <t>6932485012855</t>
  </si>
  <si>
    <t>109-25390202</t>
  </si>
  <si>
    <t>6932485013364</t>
  </si>
  <si>
    <t>109-25010101</t>
  </si>
  <si>
    <t>6932485011537,6932485011544</t>
  </si>
  <si>
    <t>109-25331201</t>
  </si>
  <si>
    <t>6932485009220</t>
  </si>
  <si>
    <t>107-24590301</t>
  </si>
  <si>
    <t>109-25010102</t>
  </si>
  <si>
    <t>6932485011551</t>
  </si>
  <si>
    <t>109-25430201</t>
  </si>
  <si>
    <t>6932485009589</t>
  </si>
  <si>
    <t>109-23481401</t>
  </si>
  <si>
    <t>6932485006731</t>
  </si>
  <si>
    <t>109-24670801</t>
  </si>
  <si>
    <t>109-25010001</t>
  </si>
  <si>
    <t>194846102247</t>
  </si>
  <si>
    <t>109-25010401</t>
  </si>
  <si>
    <t>6932485009466</t>
  </si>
  <si>
    <t>109-25430401</t>
  </si>
  <si>
    <t>107-24460102</t>
  </si>
  <si>
    <t>Gunmetal Gray</t>
  </si>
  <si>
    <t>107-24810001</t>
  </si>
  <si>
    <t>194846427296</t>
  </si>
  <si>
    <t>109-23281501</t>
  </si>
  <si>
    <t>6932485012114</t>
  </si>
  <si>
    <t>109-25330801</t>
  </si>
  <si>
    <t>109-25331501</t>
  </si>
  <si>
    <t>109-24820401</t>
  </si>
  <si>
    <t>107-24510204</t>
  </si>
  <si>
    <t>6932485008384</t>
  </si>
  <si>
    <t>107-17581401</t>
  </si>
  <si>
    <t>6975159901451</t>
  </si>
  <si>
    <t>Silver</t>
  </si>
  <si>
    <t>107-24510802</t>
  </si>
  <si>
    <t>6932485009855</t>
  </si>
  <si>
    <t>109-24110803</t>
  </si>
  <si>
    <t>6932485009039</t>
  </si>
  <si>
    <t>109-24581201</t>
  </si>
  <si>
    <t>6932485008421</t>
  </si>
  <si>
    <t>109-25350301</t>
  </si>
  <si>
    <t>6932485009008</t>
  </si>
  <si>
    <t>黑</t>
  </si>
  <si>
    <t>109-25331301</t>
  </si>
  <si>
    <t>6932485009237</t>
  </si>
  <si>
    <t>109-25400301</t>
  </si>
  <si>
    <t>6932485009565</t>
  </si>
  <si>
    <t>108-24150801</t>
  </si>
  <si>
    <t>109-24530501</t>
  </si>
  <si>
    <t>6932485009152</t>
  </si>
  <si>
    <t>107-25120601</t>
  </si>
  <si>
    <t>6932485010431</t>
  </si>
  <si>
    <t>109-24581501</t>
  </si>
  <si>
    <t>6932485011049</t>
  </si>
  <si>
    <t>109-25431001</t>
  </si>
  <si>
    <t>109-23760401</t>
  </si>
  <si>
    <t>6932485009435</t>
  </si>
  <si>
    <t>109-24581301</t>
  </si>
  <si>
    <t>6932485009428</t>
  </si>
  <si>
    <t>109-25331401</t>
  </si>
  <si>
    <t>6932485009541</t>
  </si>
  <si>
    <t>109-25010201</t>
  </si>
  <si>
    <t>6932485011544</t>
  </si>
  <si>
    <t>109-24670401</t>
  </si>
  <si>
    <t>107-24590101</t>
  </si>
  <si>
    <t>6971745580796</t>
  </si>
  <si>
    <t>109-25430101</t>
  </si>
  <si>
    <t>194846102223</t>
  </si>
  <si>
    <t>109-25331101</t>
  </si>
  <si>
    <t>6932485009213</t>
  </si>
  <si>
    <t>Orange &amp; Blue</t>
  </si>
  <si>
    <t>107-24510402</t>
  </si>
  <si>
    <t>109-25430001</t>
  </si>
  <si>
    <t>6932485009572</t>
  </si>
  <si>
    <t>109-25400201</t>
  </si>
  <si>
    <t>6932485009558</t>
  </si>
  <si>
    <t>109-25350101</t>
  </si>
  <si>
    <t>6932485008988</t>
  </si>
  <si>
    <t>109-25430301</t>
  </si>
  <si>
    <t>194846102230</t>
  </si>
  <si>
    <t>107-24810101</t>
  </si>
  <si>
    <t>6932485011353</t>
  </si>
  <si>
    <t>109-25430601</t>
  </si>
  <si>
    <t>109-23780901</t>
  </si>
  <si>
    <t>6932485011056</t>
  </si>
  <si>
    <t>白橙</t>
  </si>
  <si>
    <t>109-24112401</t>
  </si>
  <si>
    <t>6975159901512</t>
  </si>
  <si>
    <t>250421更新</t>
    <phoneticPr fontId="2" type="noConversion"/>
  </si>
  <si>
    <t>240820更新</t>
    <phoneticPr fontId="2" type="noConversion"/>
  </si>
  <si>
    <t>250814更新</t>
  </si>
  <si>
    <t>241028更新</t>
    <phoneticPr fontId="2" type="noConversion"/>
  </si>
  <si>
    <t>250814更新</t>
    <phoneticPr fontId="2" type="noConversion"/>
  </si>
  <si>
    <t>2501014更新</t>
    <phoneticPr fontId="2" type="noConversion"/>
  </si>
  <si>
    <t>PURE ONE S30 PRO</t>
  </si>
  <si>
    <t>Floor One Switch i6 Stretch</t>
  </si>
  <si>
    <t>Floor One i5 Stretch Plus</t>
  </si>
  <si>
    <t>PUR ONE S70</t>
  </si>
  <si>
    <t>Floor One S9 Artist Breeze</t>
  </si>
  <si>
    <t>Yoniev U2 Pro</t>
  </si>
  <si>
    <t>Yoniev U9 Neo</t>
  </si>
  <si>
    <t>FW4134A0DE</t>
  </si>
  <si>
    <t>FW4134B0DE</t>
  </si>
  <si>
    <t>VA2101A0DE</t>
  </si>
  <si>
    <t>VA2101B0DE</t>
  </si>
  <si>
    <t>VS2107A0DE</t>
  </si>
  <si>
    <t>VS2107B0DE</t>
  </si>
  <si>
    <t>CW0103A0EU</t>
  </si>
  <si>
    <t>CW0103B0EU</t>
  </si>
  <si>
    <t>CW0119A0DE</t>
  </si>
  <si>
    <t>CW0119B0DE</t>
  </si>
  <si>
    <t>CW1005A0EU</t>
  </si>
  <si>
    <t>CW1005B0EU</t>
  </si>
  <si>
    <t>CW1007A0EU</t>
  </si>
  <si>
    <t>CW1007B0EU</t>
  </si>
  <si>
    <t>CW2006A0DE</t>
  </si>
  <si>
    <t>CW2006B0DE</t>
  </si>
  <si>
    <t>FW0516A0EU</t>
  </si>
  <si>
    <t>FW0516B0EU</t>
  </si>
  <si>
    <t>FW0620A0DE</t>
  </si>
  <si>
    <t>FW0620B0DE</t>
  </si>
  <si>
    <t>FW0701A0DE</t>
  </si>
  <si>
    <t>FW0701B0DE</t>
  </si>
  <si>
    <t>FW3518A0DE</t>
  </si>
  <si>
    <t>FW3518B0DE</t>
  </si>
  <si>
    <t>FW4311A0DE</t>
  </si>
  <si>
    <t>FW4311B0DE</t>
  </si>
  <si>
    <t>FW4404A0DE</t>
  </si>
  <si>
    <t>FW4404B0DE</t>
  </si>
  <si>
    <t>FW4411A0DE</t>
  </si>
  <si>
    <t>FW4411B0DE</t>
  </si>
  <si>
    <t>SC0103A0DE</t>
  </si>
  <si>
    <t>SC0103B0DE</t>
  </si>
  <si>
    <t>SC0503A0DE</t>
  </si>
  <si>
    <t>SC0503B0DE</t>
  </si>
  <si>
    <t>SC1003A0DE</t>
  </si>
  <si>
    <t>SC1003B0DE</t>
  </si>
  <si>
    <t>VA2005A0DE</t>
  </si>
  <si>
    <t>VA2005B0DE</t>
  </si>
  <si>
    <t>VS1A03A0DE</t>
  </si>
  <si>
    <t>VS1A03B0DE</t>
  </si>
  <si>
    <t>VS1B03A0DE</t>
  </si>
  <si>
    <t>VS1B03B0DE</t>
  </si>
  <si>
    <t>VS1C07A0DE</t>
  </si>
  <si>
    <t>VS1C07B0DE</t>
  </si>
  <si>
    <t>VS1C12A0DE</t>
  </si>
  <si>
    <t>VS1C12B0DE</t>
  </si>
  <si>
    <t>VS1D07A0DE</t>
  </si>
  <si>
    <t>VS1D07B0DE</t>
  </si>
  <si>
    <t>VS1D20A0DE</t>
  </si>
  <si>
    <t>VS1D20B0DE</t>
  </si>
  <si>
    <t>VS2005A0DE</t>
  </si>
  <si>
    <t>VS2005B0DE</t>
  </si>
  <si>
    <t>VS2014A0DE</t>
  </si>
  <si>
    <t>VS2014B0DE</t>
  </si>
  <si>
    <t>VS2203A0DE</t>
  </si>
  <si>
    <t>VS2203B0DE</t>
  </si>
  <si>
    <t>VS2205A0DE</t>
  </si>
  <si>
    <t>VS2205B0DE</t>
  </si>
  <si>
    <t>VS2303A0DE</t>
  </si>
  <si>
    <t>VS2303B0DE</t>
  </si>
  <si>
    <t>109-23282003-A</t>
  </si>
  <si>
    <t>109-23282003-B</t>
  </si>
  <si>
    <t>107-25120001-A</t>
  </si>
  <si>
    <t>107-25120001-B</t>
  </si>
  <si>
    <t>107-24490501-A</t>
  </si>
  <si>
    <t>107-24490501-B</t>
  </si>
  <si>
    <t>108-20430301-A</t>
  </si>
  <si>
    <t>108-20430301-B</t>
  </si>
  <si>
    <t>108-20430304-A</t>
  </si>
  <si>
    <t>108-20430304-B</t>
  </si>
  <si>
    <t>108-20430201-A</t>
  </si>
  <si>
    <t>108-20430201-B</t>
  </si>
  <si>
    <t>108-20430501-A</t>
  </si>
  <si>
    <t>108-20430501-B</t>
  </si>
  <si>
    <t>108-23210201-A</t>
  </si>
  <si>
    <t>108-23210201-B</t>
  </si>
  <si>
    <t>109-18791601-A</t>
  </si>
  <si>
    <t>109-18791601-B</t>
  </si>
  <si>
    <t>109-23761604-A</t>
  </si>
  <si>
    <t>109-23761604-B</t>
  </si>
  <si>
    <t>109-24530001-A</t>
  </si>
  <si>
    <t>109-24530001-B</t>
  </si>
  <si>
    <t>109-24261301-A</t>
  </si>
  <si>
    <t>109-24261301-B</t>
  </si>
  <si>
    <t>109-24580903-A</t>
  </si>
  <si>
    <t>109-24580903-B</t>
  </si>
  <si>
    <t>109-23760802-A</t>
  </si>
  <si>
    <t>109-23760802-B</t>
  </si>
  <si>
    <t>109-23760803-A</t>
  </si>
  <si>
    <t>109-23760803-B</t>
  </si>
  <si>
    <t>108-21380301-A</t>
  </si>
  <si>
    <t>108-21380301-B</t>
  </si>
  <si>
    <t>108-24150101-A</t>
  </si>
  <si>
    <t>108-24150101-B</t>
  </si>
  <si>
    <t>108-21380201-A</t>
  </si>
  <si>
    <t>108-21380201-B</t>
  </si>
  <si>
    <t>107-25030301-A</t>
  </si>
  <si>
    <t>107-25030301-B</t>
  </si>
  <si>
    <t>107-22250101-A</t>
  </si>
  <si>
    <t>107-22250101-B</t>
  </si>
  <si>
    <t>107-22250401-A</t>
  </si>
  <si>
    <t>107-22250401-B</t>
  </si>
  <si>
    <t>107-23770401-A</t>
  </si>
  <si>
    <t>107-23770401-B</t>
  </si>
  <si>
    <t>107-23770402-A</t>
  </si>
  <si>
    <t>107-23770402-B</t>
  </si>
  <si>
    <t>107-23420501-A</t>
  </si>
  <si>
    <t>107-23420501-B</t>
  </si>
  <si>
    <t>107-23420505-A</t>
  </si>
  <si>
    <t>107-23420505-B</t>
  </si>
  <si>
    <t>107-23680101-A</t>
  </si>
  <si>
    <t>107-23680101-B</t>
  </si>
  <si>
    <t>107-23680102-A</t>
  </si>
  <si>
    <t>107-23680102-B</t>
  </si>
  <si>
    <t>107-24500401-A</t>
  </si>
  <si>
    <t>107-24500401-B</t>
  </si>
  <si>
    <t>107-24500001-A</t>
  </si>
  <si>
    <t>107-24500001-B</t>
  </si>
  <si>
    <t>107-24510401-A</t>
  </si>
  <si>
    <t>107-24510401-B</t>
  </si>
  <si>
    <t>FW2D1100AU</t>
  </si>
  <si>
    <t>VS231200AU</t>
  </si>
  <si>
    <t>VS220800AU</t>
  </si>
  <si>
    <t>VS220700AU</t>
  </si>
  <si>
    <t>VS250500AU</t>
  </si>
  <si>
    <t>SW150700AU</t>
  </si>
  <si>
    <t>VA210500AU</t>
  </si>
  <si>
    <t>FW1D2200AU</t>
  </si>
  <si>
    <t>FW371800AU</t>
  </si>
  <si>
    <t>PURE ONE P50 PRO</t>
  </si>
  <si>
    <t>PURE ONE P30 PRO</t>
  </si>
  <si>
    <t>GO H2O Max</t>
  </si>
  <si>
    <t>CL2540D-01</t>
  </si>
  <si>
    <t>ZB2451E-01</t>
  </si>
  <si>
    <t>ZB2450E-02</t>
  </si>
  <si>
    <t>ZB2450E-01</t>
  </si>
  <si>
    <t>ZB2459B-01</t>
  </si>
  <si>
    <t>CL2501C-01</t>
  </si>
  <si>
    <t>ZB2512C-01</t>
  </si>
  <si>
    <t>CL2378C-03</t>
  </si>
  <si>
    <t>CL2543H-01</t>
  </si>
  <si>
    <t>FW451000UK</t>
  </si>
  <si>
    <t>SW201100MY</t>
  </si>
  <si>
    <t>FW431500RU</t>
  </si>
  <si>
    <t>FW600100US</t>
  </si>
  <si>
    <t>FW413700DE</t>
  </si>
  <si>
    <t>FW590100US</t>
  </si>
  <si>
    <t>FW372500RU</t>
  </si>
  <si>
    <t>FW341000AE</t>
  </si>
  <si>
    <t>FW2C1400MY</t>
  </si>
  <si>
    <t>FW431600IL</t>
  </si>
  <si>
    <t>FW570500UK</t>
  </si>
  <si>
    <t>SW200700MY</t>
  </si>
  <si>
    <t>FW371200KR</t>
  </si>
  <si>
    <t>FW441700AE</t>
  </si>
  <si>
    <t>FW50010EJP</t>
  </si>
  <si>
    <t>FW630100VN</t>
  </si>
  <si>
    <t>VS1D2500KR</t>
  </si>
  <si>
    <t>FW372000JP</t>
  </si>
  <si>
    <t>VA031000RU</t>
  </si>
  <si>
    <t>FW630300SG</t>
  </si>
  <si>
    <t>FW1H2100AE</t>
  </si>
  <si>
    <t>VA200900RU</t>
  </si>
  <si>
    <t>FW4A0400VN</t>
  </si>
  <si>
    <t>FW580100US</t>
  </si>
  <si>
    <t>SW151100AE</t>
  </si>
  <si>
    <t>SW200100DE</t>
  </si>
  <si>
    <t>FW2C1200SG</t>
  </si>
  <si>
    <t>SW201300ID</t>
  </si>
  <si>
    <t>VA210300RU</t>
  </si>
  <si>
    <t>VA231100DE</t>
  </si>
  <si>
    <t>FW2C1300VN</t>
  </si>
  <si>
    <t>FW2D1200SG</t>
  </si>
  <si>
    <t>FW490100DE</t>
  </si>
  <si>
    <t>FW441300JP</t>
  </si>
  <si>
    <t>FW311300KR</t>
  </si>
  <si>
    <t>VS230700DE</t>
  </si>
  <si>
    <t>FW2D0900VN</t>
  </si>
  <si>
    <t>FW413600RU</t>
  </si>
  <si>
    <t>VA180500DE</t>
  </si>
  <si>
    <t>FW640100VN</t>
  </si>
  <si>
    <t>Floor One S9 Artist Prime</t>
  </si>
  <si>
    <t>Floor One Station S7 Auto</t>
  </si>
  <si>
    <t>Floor One S6 Master</t>
  </si>
  <si>
    <t>Floor One i5 Stretch</t>
  </si>
  <si>
    <t>Floor One S6 Stretch Max</t>
  </si>
  <si>
    <t>iFloor Y2 Lite</t>
  </si>
  <si>
    <t>Pure One S30 Pro Pet</t>
  </si>
  <si>
    <t>Floor One S9 Artist II</t>
  </si>
  <si>
    <t>Floor One S9 Artist Breeze II</t>
  </si>
  <si>
    <t>Floor One i5 Max Pro</t>
  </si>
  <si>
    <t>CL2348K-01</t>
  </si>
  <si>
    <t>ZB2451H-01</t>
  </si>
  <si>
    <t>CL2540B-02</t>
  </si>
  <si>
    <t>CL2328Z-01</t>
  </si>
  <si>
    <t>CL2436D-01</t>
  </si>
  <si>
    <t>CL2467L-01</t>
  </si>
  <si>
    <t>CL2539B-03</t>
  </si>
  <si>
    <t>CL2458N-01</t>
  </si>
  <si>
    <t>CL2467G-01</t>
  </si>
  <si>
    <t>CL2328R-02</t>
  </si>
  <si>
    <t>CL2467F-01</t>
  </si>
  <si>
    <t>CL2543K-01</t>
  </si>
  <si>
    <t>CL2543D-02</t>
  </si>
  <si>
    <t>CL2343K-07</t>
  </si>
  <si>
    <t>CL2458K-02</t>
  </si>
  <si>
    <t>CL2467K-01</t>
  </si>
  <si>
    <t>CL2539B-01</t>
  </si>
  <si>
    <t>CL2543E-01</t>
  </si>
  <si>
    <t>CL2376J-01</t>
  </si>
  <si>
    <t>CL2482B-01</t>
  </si>
  <si>
    <t>CL2562-01</t>
  </si>
  <si>
    <t>ZB2342N-01</t>
  </si>
  <si>
    <t>CL2543I-01</t>
  </si>
  <si>
    <t>ZB2228O-01</t>
  </si>
  <si>
    <t>CL2562A-01</t>
  </si>
  <si>
    <t>CL2378H-01</t>
  </si>
  <si>
    <t>ZB2503D-01</t>
  </si>
  <si>
    <t>CL2535E-01</t>
  </si>
  <si>
    <t>CL2467E-01</t>
  </si>
  <si>
    <t>CL2501E-01</t>
  </si>
  <si>
    <t>CL2539-01</t>
  </si>
  <si>
    <t>CL2343K-05</t>
  </si>
  <si>
    <t>CL2539E-01</t>
  </si>
  <si>
    <t>ZB2512A-01</t>
  </si>
  <si>
    <t>ZB2512G-01</t>
  </si>
  <si>
    <t>CL2343K-06</t>
  </si>
  <si>
    <t>CL2540B-03</t>
  </si>
  <si>
    <t>CL2535B-01</t>
  </si>
  <si>
    <t>CL2376C-01</t>
  </si>
  <si>
    <t>PL,NL</t>
  </si>
  <si>
    <t>VN,PH</t>
  </si>
  <si>
    <t>BY,RU</t>
  </si>
  <si>
    <t>BY,KZ,RU</t>
  </si>
  <si>
    <t>TH,VN,PH</t>
  </si>
  <si>
    <t>NZ,AU</t>
  </si>
  <si>
    <t>RU,BY</t>
  </si>
  <si>
    <t>RU,BY,KZ,AE</t>
  </si>
  <si>
    <t>DE,PL,FR,IT,ES,SE,NL,BE,RO,AT,CZ,SK,HU</t>
  </si>
  <si>
    <t>DE,FR,ES</t>
  </si>
  <si>
    <t>Black and White</t>
  </si>
  <si>
    <t>purple</t>
  </si>
  <si>
    <t>BLACK &amp; BLUE</t>
  </si>
  <si>
    <t>GREY &amp; BLUE</t>
  </si>
  <si>
    <t>109-23481101</t>
  </si>
  <si>
    <t>107-24510801</t>
  </si>
  <si>
    <t>109-25400202</t>
  </si>
  <si>
    <t>109-23282601</t>
  </si>
  <si>
    <t>109-24360401</t>
  </si>
  <si>
    <t>109-25400401</t>
  </si>
  <si>
    <t>109-24671201</t>
  </si>
  <si>
    <t>107-24510501</t>
  </si>
  <si>
    <t>109-25390203</t>
  </si>
  <si>
    <t>109-24581401</t>
  </si>
  <si>
    <t>109-24670701</t>
  </si>
  <si>
    <t>109-23281802</t>
  </si>
  <si>
    <t>109-24670601</t>
  </si>
  <si>
    <t>109-25431101</t>
  </si>
  <si>
    <t>107-24500502</t>
  </si>
  <si>
    <t>109-25430402</t>
  </si>
  <si>
    <t>109-23431107</t>
  </si>
  <si>
    <t>109-24581102</t>
  </si>
  <si>
    <t>109-24671101</t>
  </si>
  <si>
    <t>109-25390201</t>
  </si>
  <si>
    <t>109-25430501</t>
  </si>
  <si>
    <t>109-23761001</t>
  </si>
  <si>
    <t>109-24820201</t>
  </si>
  <si>
    <t>109-25620001</t>
  </si>
  <si>
    <t>107-24500501</t>
  </si>
  <si>
    <t>107-23421401</t>
  </si>
  <si>
    <t>107-24590201</t>
  </si>
  <si>
    <t>109-25430901</t>
  </si>
  <si>
    <t>109-25010301</t>
  </si>
  <si>
    <t>107-22281501</t>
  </si>
  <si>
    <t>109-25620101</t>
  </si>
  <si>
    <t>109-23780801</t>
  </si>
  <si>
    <t>107-25030401</t>
  </si>
  <si>
    <t>109-25350501</t>
  </si>
  <si>
    <t>109-24670501</t>
  </si>
  <si>
    <t>109-25010501</t>
  </si>
  <si>
    <t>109-25390001</t>
  </si>
  <si>
    <t>109-23431105</t>
  </si>
  <si>
    <t>109-25390501</t>
  </si>
  <si>
    <t>107-25120301</t>
  </si>
  <si>
    <t>107-25120101</t>
  </si>
  <si>
    <t>107-25120701</t>
  </si>
  <si>
    <t>109-23431106</t>
  </si>
  <si>
    <t>109-25400203</t>
  </si>
  <si>
    <t>109-25350201</t>
  </si>
  <si>
    <t>109-23780303</t>
  </si>
  <si>
    <t>109-23760301</t>
  </si>
  <si>
    <t>109-25430801</t>
  </si>
  <si>
    <t>Blue</t>
    <phoneticPr fontId="2" type="noConversion"/>
  </si>
  <si>
    <t>251117更新</t>
  </si>
  <si>
    <t>251117更新</t>
    <phoneticPr fontId="2" type="noConversion"/>
  </si>
  <si>
    <t>商品流通码UPC(NA)/UPC</t>
    <phoneticPr fontId="2" type="noConversion"/>
  </si>
  <si>
    <t>新SKU</t>
  </si>
  <si>
    <t>老SAP ID</t>
  </si>
  <si>
    <t>散备件图片</t>
  </si>
  <si>
    <t>DES</t>
  </si>
  <si>
    <t>UPC</t>
  </si>
  <si>
    <t>新品遗漏</t>
  </si>
  <si>
    <t>主控板组件（沙特）</t>
  </si>
  <si>
    <t>820更新</t>
  </si>
  <si>
    <t>冯净茹 新马销售需求
24/7/22（QQ）</t>
  </si>
  <si>
    <t>主板至地刷板连接导线</t>
  </si>
  <si>
    <t>FB1676 滚刷释放盖板</t>
  </si>
  <si>
    <t>FB1679C 小电动地刷组件带PTC（小电动+铭牌） ，206-1873-0155代替</t>
  </si>
  <si>
    <t>FB1881 绒毛滚刷组件</t>
  </si>
  <si>
    <t>10-26提交OA,10月29提交NPS</t>
  </si>
  <si>
    <t>FB1753 绒毛滚刷组件</t>
  </si>
  <si>
    <t>ZB1769B-03 网孔过滤器包胶组件*1+491-1756-03W2 清洗提示标贴*1</t>
  </si>
  <si>
    <t>FB1882地板刷</t>
  </si>
  <si>
    <t>FB1882滚刷组件</t>
  </si>
  <si>
    <t>SP_0UFW03HAN01</t>
  </si>
  <si>
    <t>SP_0UFW03HEA01</t>
  </si>
  <si>
    <t>SP_0UFW03FIL01</t>
  </si>
  <si>
    <t>SP_0UFW03DWT01</t>
  </si>
  <si>
    <t>SP_0UFW03CWT01</t>
  </si>
  <si>
    <t>SP_0UFW03BRC01</t>
  </si>
  <si>
    <t>114-18790107</t>
  </si>
  <si>
    <t>SP_0UFW03BRR01</t>
  </si>
  <si>
    <t>SP_0UFW03CLT01</t>
  </si>
  <si>
    <t>SP_0UFW03HEH01</t>
  </si>
  <si>
    <t>SP_0UFW03ACH01</t>
  </si>
  <si>
    <t>SP_0UFW03CHB01</t>
  </si>
  <si>
    <t>SP_EUFW03ADA01</t>
  </si>
  <si>
    <t>SP_0UFW03HAN02</t>
  </si>
  <si>
    <t>SP_0UFW03DWT02</t>
  </si>
  <si>
    <t>SP_0UFW03CWT02</t>
  </si>
  <si>
    <t>SP_0UFW03BRC02</t>
  </si>
  <si>
    <t>SP_EUFW03ADA04</t>
  </si>
  <si>
    <t>SP_UKFW03ADA06
新：9FWPA0311UK</t>
  </si>
  <si>
    <t>SP_UKFW03ADA05
新：9FWPA0312UK</t>
  </si>
  <si>
    <t>S3礼品套装（滚刷HEPA溶液）</t>
  </si>
  <si>
    <t>114-18790228</t>
  </si>
  <si>
    <t>114-18790229</t>
  </si>
  <si>
    <t>转接头组件（灰色）</t>
  </si>
  <si>
    <t>iFloor 3 Ultra展架</t>
  </si>
  <si>
    <t>借用EHA</t>
  </si>
  <si>
    <t>10-29提交NPS</t>
  </si>
  <si>
    <t>114-19650204</t>
  </si>
  <si>
    <t>114-19650205</t>
  </si>
  <si>
    <t>FB2118地毯刷</t>
  </si>
  <si>
    <t>废弃，G-01变更为灰色</t>
  </si>
  <si>
    <t>10-21提交OA,10-28提交NPS,已维护中台</t>
  </si>
  <si>
    <t>10-21提交OA,10-28提交NPS已维护中台</t>
  </si>
  <si>
    <t>10-21提交OA</t>
  </si>
  <si>
    <t>10-26提交OA，10月29提交NPS</t>
  </si>
  <si>
    <t>12-24提交NPS</t>
  </si>
  <si>
    <t>12-28提交</t>
  </si>
  <si>
    <t>5月15日BOM完成，4月26提交</t>
  </si>
  <si>
    <t>5月15日BOM完成</t>
  </si>
  <si>
    <t>12-25提交NPS</t>
  </si>
  <si>
    <t>FB2027地毯刷</t>
  </si>
  <si>
    <t>手柄组件LCD</t>
  </si>
  <si>
    <t xml:space="preserve"> LCD显示屏（国际版电解）+机体顶盖</t>
  </si>
  <si>
    <t>LCD主控板组件（国际版电解）+散热风扇</t>
  </si>
  <si>
    <t>溶液桶组件(消毒版)</t>
  </si>
  <si>
    <t>不搭建，借用UK适配器</t>
  </si>
  <si>
    <t>手柄组件LED</t>
  </si>
  <si>
    <t>带风扇主控板组件LED</t>
  </si>
  <si>
    <t>114-20191604</t>
  </si>
  <si>
    <t>HEPA组合</t>
  </si>
  <si>
    <t>250421更新</t>
  </si>
  <si>
    <t xml:space="preserve">主机组件 </t>
  </si>
  <si>
    <t>FB2137地刷</t>
  </si>
  <si>
    <t>9SWRP100200</t>
  </si>
  <si>
    <t>114-20290629</t>
  </si>
  <si>
    <t>冯净茹 新马销售需求
Reed switch PCBA
24/7/22（QQ）</t>
  </si>
  <si>
    <t>干簧管小板组件</t>
  </si>
  <si>
    <t>机身主控板组件（沙特版）</t>
  </si>
  <si>
    <t>114-20290631</t>
  </si>
  <si>
    <t>主控板组件（含阿拉伯语）</t>
  </si>
  <si>
    <t>请帮忙搭建下CL2029I-01的主控PCBA组件（欧版），电子工程师：林汉阳；包装方式可参考114-20290805</t>
  </si>
  <si>
    <t>机身主控板组件（欧版）</t>
  </si>
  <si>
    <t>I5 STEAM  AE UK  电源线</t>
  </si>
  <si>
    <t>电源线BS插头</t>
  </si>
  <si>
    <t>维护发现遗漏的配件</t>
  </si>
  <si>
    <t>机体下装饰盖（左右）+防拆盖 白色</t>
  </si>
  <si>
    <t>机体下装饰盖（左右）+防拆盖 黑色</t>
  </si>
  <si>
    <t>手柄组件功能LED黑白美版</t>
  </si>
  <si>
    <t>手柄组件功能LED黑白欧版</t>
  </si>
  <si>
    <t>电源线（欧版230V）</t>
  </si>
  <si>
    <t>9FWRH200500</t>
  </si>
  <si>
    <t>114-21231104</t>
  </si>
  <si>
    <t>冯净茹 新马销售需求
 outlet connector
24/7/22（QQ）</t>
  </si>
  <si>
    <t>114-21231105</t>
  </si>
  <si>
    <t>适配器EHA</t>
  </si>
  <si>
    <t>114-22031101</t>
  </si>
  <si>
    <t>主控板组件（印度）</t>
  </si>
  <si>
    <t>FB2027B地刷组件</t>
  </si>
  <si>
    <t>9FWRH110100</t>
  </si>
  <si>
    <t>114-22230800</t>
  </si>
  <si>
    <t>114-23160503</t>
  </si>
  <si>
    <t>114-23210108</t>
  </si>
  <si>
    <t>陈倩婷 亚太销售需求
24/8/8 （QQ）</t>
  </si>
  <si>
    <t>尼龙收纳袋</t>
  </si>
  <si>
    <t>stretch S6 单独HEPA补完</t>
  </si>
  <si>
    <t>2722-2328008等待导入降本</t>
  </si>
  <si>
    <t>手柄组件（日版专用）</t>
  </si>
  <si>
    <t>114-23311011</t>
  </si>
  <si>
    <t>溶液通组件（普通版）</t>
  </si>
  <si>
    <t>114-23311501</t>
  </si>
  <si>
    <t>9FWRH220200</t>
  </si>
  <si>
    <t>114-23351202</t>
  </si>
  <si>
    <t>114-23420006</t>
  </si>
  <si>
    <t>伸缩软管组件</t>
  </si>
  <si>
    <t>114-23420007</t>
  </si>
  <si>
    <t>主体组件功能款（蓝色）</t>
  </si>
  <si>
    <t>114-23420601</t>
  </si>
  <si>
    <t>挂墙支架组件（白）含壁钉包</t>
  </si>
  <si>
    <t>114-23420602</t>
  </si>
  <si>
    <t>地刷组件（白色）</t>
  </si>
  <si>
    <t>墙壁挂架组件（含壁钉包）</t>
  </si>
  <si>
    <t>小电动地刷组件</t>
  </si>
  <si>
    <t>墙壁挂架组件（含壁钉包）无希伯来语</t>
  </si>
  <si>
    <t>机身主控板组件（俄版）</t>
  </si>
  <si>
    <t>109-23710601
FW131200AE</t>
  </si>
  <si>
    <t>机身主控板组件（亚太五国）</t>
  </si>
  <si>
    <t>114-23780100</t>
  </si>
  <si>
    <t>114-23780101</t>
  </si>
  <si>
    <t>114-23780102</t>
  </si>
  <si>
    <t>114-23780103</t>
  </si>
  <si>
    <t>114-23780104</t>
  </si>
  <si>
    <t>114-23780105</t>
  </si>
  <si>
    <t>114-23780106</t>
  </si>
  <si>
    <t xml:space="preserve">手柄组件 </t>
  </si>
  <si>
    <t>114-23780108</t>
  </si>
  <si>
    <t>刮条</t>
  </si>
  <si>
    <t>114-23780109</t>
  </si>
  <si>
    <t>滚刷上盖</t>
  </si>
  <si>
    <t>114-23780110</t>
  </si>
  <si>
    <t>114-23780111</t>
  </si>
  <si>
    <t>114-23780112</t>
  </si>
  <si>
    <t>114-23780113</t>
  </si>
  <si>
    <t>大轮子组件</t>
  </si>
  <si>
    <t>114-23780114</t>
  </si>
  <si>
    <t>114-23780115</t>
  </si>
  <si>
    <t>114-23780116</t>
  </si>
  <si>
    <t>下水阀组件</t>
  </si>
  <si>
    <t>114-23780117</t>
  </si>
  <si>
    <t>114-23780118</t>
  </si>
  <si>
    <t>114-23780119</t>
  </si>
  <si>
    <t>电机（有刷风机）</t>
  </si>
  <si>
    <t>平面刷前盖组件</t>
  </si>
  <si>
    <t>114-24150005</t>
  </si>
  <si>
    <t>114-24150008</t>
  </si>
  <si>
    <t>EMC滤波板</t>
  </si>
  <si>
    <t>电源开关组件</t>
  </si>
  <si>
    <t>电磁泵（欧版）</t>
  </si>
  <si>
    <t>主电机（欧版）</t>
  </si>
  <si>
    <t>114-24150103</t>
  </si>
  <si>
    <t>手柄架（白色）</t>
  </si>
  <si>
    <t>114-24150104</t>
  </si>
  <si>
    <t>标准刷头组件（白色）</t>
  </si>
  <si>
    <t>114-24150105</t>
  </si>
  <si>
    <t>手柄组件（白色）</t>
  </si>
  <si>
    <t>电源线（沙特）</t>
  </si>
  <si>
    <t>回收桶组件（沙特）</t>
  </si>
  <si>
    <t>回收桶上盖组件（沙特）</t>
  </si>
  <si>
    <t>手柄组件（沙特）</t>
  </si>
  <si>
    <t>电源开关组件（沙特）</t>
  </si>
  <si>
    <t>电磁泵（沙特）</t>
  </si>
  <si>
    <t>平面刷前盖组件（沙特）</t>
  </si>
  <si>
    <t>114-24510301</t>
  </si>
  <si>
    <t>9FWWD450100</t>
  </si>
  <si>
    <t>114-24670500</t>
  </si>
  <si>
    <t>SP;CL2467E-01;回收桶组件</t>
  </si>
  <si>
    <t>25.11.17更新</t>
    <phoneticPr fontId="2" type="noConversion"/>
  </si>
  <si>
    <t>9SWRU150000</t>
  </si>
  <si>
    <t>114-25010016</t>
  </si>
  <si>
    <t>https://tineco-yxzt.oss-accelerate.aliyuncs.com/20250828/gaoyadiancishuibeng_1756372660565.jpg</t>
  </si>
  <si>
    <t>SP;CL2501-01;高压电磁水泵</t>
  </si>
  <si>
    <t>1FWUH100200</t>
  </si>
  <si>
    <t>114-20190604-A</t>
  </si>
  <si>
    <t>散备件 CL2019F-05 手柄组件（蓝色）</t>
  </si>
  <si>
    <t>9VAPW180100</t>
  </si>
  <si>
    <t>114-24460103</t>
  </si>
  <si>
    <t>https://tineco-yxzt.oss-accelerate.aliyuncs.com/20251011/weixinjietu_20250925134029_1760164222548.png</t>
  </si>
  <si>
    <t>SP;ZB2446A-01;墙挂组件</t>
  </si>
  <si>
    <t>9SWWD1501SA</t>
  </si>
  <si>
    <t>114-25010500</t>
  </si>
  <si>
    <t>https://tineco-yxzt.oss-accelerate.aliyuncs.com/20251021/huishoutong_1761042167600.jpg</t>
  </si>
  <si>
    <t>SP;CL2501E-01;回收桶组件</t>
  </si>
  <si>
    <t>Main Body PCBA</t>
  </si>
  <si>
    <t>9FWRP4A0000</t>
  </si>
  <si>
    <t>114-25350304</t>
  </si>
  <si>
    <t>https://tineco-yxzt.oss-accelerate.aliyuncs.com/20250912/D36015094263AE3BD693F7F66AAC33D0_1757659739524.png</t>
  </si>
  <si>
    <t>SP;CL2535C-01;CL2535C机身主控板组件</t>
  </si>
  <si>
    <t>1VSMB140000</t>
  </si>
  <si>
    <t>114-20281100-A</t>
  </si>
  <si>
    <t>散备件 ZB2028K-01 主机组件</t>
  </si>
  <si>
    <t>9SWRM1503SA</t>
  </si>
  <si>
    <t>114-25010513</t>
  </si>
  <si>
    <t>https://tineco-yxzt.oss-accelerate.aliyuncs.com/20251021/youshuadianjichilunxiang_1761042624132.png</t>
  </si>
  <si>
    <t>SP;CL2501E-01;有刷电机齿轮箱组件</t>
  </si>
  <si>
    <t>9FWWC450100</t>
  </si>
  <si>
    <t>114-24670802</t>
  </si>
  <si>
    <t>SP;CL2467H-01;溶液桶组件</t>
  </si>
  <si>
    <t>9VSRH270100</t>
  </si>
  <si>
    <t>114-24810002</t>
  </si>
  <si>
    <t>https://tineco-yxzt.oss-accelerate.aliyuncs.com/20250827/shounazuodizuozujian_1756284308764.jpg</t>
  </si>
  <si>
    <t>SP;ZB2481-01;收纳座底座组件</t>
  </si>
  <si>
    <t>9SWRD150000</t>
  </si>
  <si>
    <t>114-25010011</t>
  </si>
  <si>
    <t>https://tineco-yxzt.oss-accelerate.aliyuncs.com/20250828/LEDxianshipingzujian_1756371988974.jpg</t>
  </si>
  <si>
    <t>SP;CL2501-01;LED显示屏组件</t>
  </si>
  <si>
    <t>Power Supply Board</t>
  </si>
  <si>
    <t>9CWRP200200</t>
  </si>
  <si>
    <t>114-23210405</t>
  </si>
  <si>
    <t>https://tineco-yxzt.oss-accelerate.aliyuncs.com/20250924/PowerSupplyBoard_1758696100056.png</t>
  </si>
  <si>
    <t>SP;CL2321D-01;电源板</t>
  </si>
  <si>
    <t>9FWRI500000</t>
  </si>
  <si>
    <t>114-24820224</t>
  </si>
  <si>
    <t>https://tineco-yxzt.oss-accelerate.aliyuncs.com/20251020/jishendishuazuhexianshu_1760953909980.jpg</t>
  </si>
  <si>
    <t>SP;CL2482B-01;CL2482B机身组合线束</t>
  </si>
  <si>
    <t>9SWUH150000</t>
  </si>
  <si>
    <t>114-25010002</t>
  </si>
  <si>
    <t>https://tineco-yxzt.oss-accelerate.aliyuncs.com/20250828/shoubing_1756370893810.jpg</t>
  </si>
  <si>
    <t>SP;CL2501-01;手柄组件</t>
  </si>
  <si>
    <t>Charging base foot pads(4pcs)</t>
  </si>
  <si>
    <t>9FWRH4A0300</t>
  </si>
  <si>
    <t>114-25350313</t>
  </si>
  <si>
    <t>https://tineco-yxzt.oss-accelerate.aliyuncs.com/20250912/CADC167056A53B02E7DA55533B14BF41_1757660663659.png</t>
  </si>
  <si>
    <t>SP;CL2535C-01;托盘脚垫4个</t>
  </si>
  <si>
    <t>9SWRI150100</t>
  </si>
  <si>
    <t>114-25010012</t>
  </si>
  <si>
    <t>https://tineco-yxzt.oss-accelerate.aliyuncs.com/20250828/zhaomingdengbanzujian_1756372143756.jpg</t>
  </si>
  <si>
    <t>SP;CL2501-01;照明灯板组件</t>
  </si>
  <si>
    <t>9FWRH500300</t>
  </si>
  <si>
    <t>114-24820217</t>
  </si>
  <si>
    <t>https://tineco-yxzt.oss-accelerate.aliyuncs.com/20251020/jietouzujian_1760953551525.png</t>
  </si>
  <si>
    <t>SP;CL2482B-01;接头组件</t>
  </si>
  <si>
    <t>9SWRI130100</t>
  </si>
  <si>
    <t>114-25331100</t>
  </si>
  <si>
    <t>SP;CL2533K-01;地刷充电导线</t>
  </si>
  <si>
    <t>1SCRP100000</t>
  </si>
  <si>
    <t>114-21380011-A</t>
  </si>
  <si>
    <t>散备件 CL2138-01 高配主控板 _</t>
  </si>
  <si>
    <t>9SWPB130100</t>
  </si>
  <si>
    <t>114-25330300</t>
  </si>
  <si>
    <t>SP;CL2533C-01;烘干托盘组件</t>
  </si>
  <si>
    <t>9VSPT230500</t>
  </si>
  <si>
    <t>114-24510802</t>
  </si>
  <si>
    <t>https://tineco-yxzt.oss-accelerate.aliyuncs.com/20250915/weixinjietu_20250901113728_1757900085401.png</t>
  </si>
  <si>
    <t>SP;ZB2451H-02;电池包组件</t>
  </si>
  <si>
    <t>Main Body Rear Cover Soft Rubber Plug</t>
  </si>
  <si>
    <t>9FWRH480000</t>
  </si>
  <si>
    <t>114-25350101</t>
  </si>
  <si>
    <t>https://tineco-yxzt.oss-accelerate.aliyuncs.com/20250912/weixinjietu_20250903191712_1757643971627.png</t>
  </si>
  <si>
    <t>SP;CL2535A-01;后盖软胶塞组件</t>
  </si>
  <si>
    <t>9FWUH540000</t>
  </si>
  <si>
    <t>114-25390007</t>
  </si>
  <si>
    <t>https://tineco-yxzt.oss-accelerate.aliyuncs.com/20251014/weixinjietu_20251014103233_1760409651422.png</t>
  </si>
  <si>
    <t>SP;CL2539-01;手柄组件</t>
  </si>
  <si>
    <t>9FWMB3403SA</t>
  </si>
  <si>
    <t>114-25430404</t>
  </si>
  <si>
    <t>https://tineco-yxzt.oss-accelerate.aliyuncs.com/20250915/image20250902-102354_1757901530986.png</t>
  </si>
  <si>
    <t>SP;CL2543D-02;动力源组件(沙特)</t>
  </si>
  <si>
    <t>9FWRP540100</t>
  </si>
  <si>
    <t>114-25390003</t>
  </si>
  <si>
    <t>https://tineco-yxzt.oss-accelerate.aliyuncs.com/20251014/weixinjietu_20251014102756_1760409332355.png</t>
  </si>
  <si>
    <t>SP;CL2539-01;RGB灯板组件</t>
  </si>
  <si>
    <t>9FWRH500900</t>
  </si>
  <si>
    <t>114-24820226</t>
  </si>
  <si>
    <t>https://tineco-yxzt.oss-accelerate.aliyuncs.com/20251020/tishoutiepian_1760953985681.jpg</t>
  </si>
  <si>
    <t>SP;CL2482B-01;提手贴片</t>
  </si>
  <si>
    <t>Body Charging Port Wire Harness</t>
  </si>
  <si>
    <t>9FWRI1H00SA</t>
  </si>
  <si>
    <t>114-23780805</t>
  </si>
  <si>
    <t>SP;CL2378H-01;机身负载线束组件（沙特）</t>
  </si>
  <si>
    <t>9FWRH500400</t>
  </si>
  <si>
    <t>114-24820218</t>
  </si>
  <si>
    <t>https://tineco-yxzt.oss-accelerate.aliyuncs.com/20251020/dalunbaojiaozujian_1760953630205.jpg</t>
  </si>
  <si>
    <t>SP;CL2482B-01;大轮包胶组件</t>
  </si>
  <si>
    <t>9FWRH450100</t>
  </si>
  <si>
    <t>114-24670411</t>
  </si>
  <si>
    <t>SP;CL2467D-01;转接头组件</t>
  </si>
  <si>
    <t>9VSBS270000</t>
  </si>
  <si>
    <t>114-24810008</t>
  </si>
  <si>
    <t>https://tineco-yxzt.oss-accelerate.aliyuncs.com/20250827/wanzheguanzujian_1756285414879.png</t>
  </si>
  <si>
    <t>SP;ZB2481-01;AA2530家电刷</t>
  </si>
  <si>
    <t>114-23710105-A</t>
  </si>
  <si>
    <t>SP;CL2371A-01;回收桶组件</t>
  </si>
  <si>
    <t>9SWRU150300</t>
  </si>
  <si>
    <t>114-25010105</t>
  </si>
  <si>
    <t>https://tineco-yxzt.oss-accelerate.aliyuncs.com/20250901/gaoyadiancishuibeng_1756706129757.jpg</t>
  </si>
  <si>
    <t>SP;CL2501A-01;CL2501高压电磁水泵</t>
  </si>
  <si>
    <t>Charging Base PCBA Assembly</t>
  </si>
  <si>
    <t>9FWRP6300VN</t>
  </si>
  <si>
    <t>114-25620003</t>
  </si>
  <si>
    <t>SP;CL2562-01;托盘电源板组件</t>
  </si>
  <si>
    <t>9FWUH1D0400</t>
  </si>
  <si>
    <t>114-23780903</t>
  </si>
  <si>
    <t>https://tineco-yxzt.oss-accelerate.aliyuncs.com/20250826/weixinjietu_20250826194015_1756208643611.png</t>
  </si>
  <si>
    <t>SP;CL2378I-01;手柄组件</t>
  </si>
  <si>
    <t>9FWFP3400SA</t>
  </si>
  <si>
    <t>114-25430403</t>
  </si>
  <si>
    <t>https://tineco-yxzt.oss-accelerate.aliyuncs.com/20250915/image20250902-102122_1757901347811.png</t>
  </si>
  <si>
    <t>SP;CL2543D-02;HEPA组件(沙特)</t>
  </si>
  <si>
    <t>9FWRW450000</t>
  </si>
  <si>
    <t>114-24670805</t>
  </si>
  <si>
    <t>SP;CL2467H-01;大轮包胶组件（带护套）</t>
  </si>
  <si>
    <t>9SWUH010100</t>
  </si>
  <si>
    <t>114-20291305</t>
  </si>
  <si>
    <t>https://tineco-yxzt.oss-accelerate.aliyuncs.com/20251027/weixinjietu_20251027133000_1761543701146.png</t>
  </si>
  <si>
    <t>SP;CL2029M-01;手柄组件</t>
  </si>
  <si>
    <t>9SWRH140000</t>
  </si>
  <si>
    <t>114-25330700</t>
  </si>
  <si>
    <t>SP;CL2533G-01;回收桶进气接头包胶组件</t>
  </si>
  <si>
    <t>9FWRH500000</t>
  </si>
  <si>
    <t>114-24820207</t>
  </si>
  <si>
    <t>SP;CL2482B-01;机身小轮组件</t>
  </si>
  <si>
    <t>Main Body Lower Cover</t>
  </si>
  <si>
    <t>9FWRH4A0800</t>
  </si>
  <si>
    <t>114-25350328</t>
  </si>
  <si>
    <t>https://tineco-yxzt.oss-accelerate.aliyuncs.com/20250912/5A56108782FD76FD54B8C624B15CD97B_1757662430725.png</t>
  </si>
  <si>
    <t>SP;CL2535C-01;机体下装饰盖</t>
  </si>
  <si>
    <t>9FWRM2D0000</t>
  </si>
  <si>
    <t>114-25400203</t>
  </si>
  <si>
    <t>https://tineco-yxzt.oss-accelerate.aliyuncs.com/20251028/weixintupian_20240530083051_1761615036628.jpg</t>
  </si>
  <si>
    <t>SP;CL2540B-02;凯航45BLDB_180W主电机</t>
  </si>
  <si>
    <t>9VSRH270500</t>
  </si>
  <si>
    <t>114-24810009</t>
  </si>
  <si>
    <t>https://tineco-yxzt.oss-accelerate.aliyuncs.com/20250827/wanzheguanzujian_1756285394075.jpg</t>
  </si>
  <si>
    <t>SP;ZB2481-01;弯折管组件</t>
  </si>
  <si>
    <t>9FWRS420000</t>
  </si>
  <si>
    <t>114-24581500</t>
  </si>
  <si>
    <t>https://tineco-yxzt.oss-accelerate.aliyuncs.com/20250828/guangdianyeweichuanganqi_1756341949613.jpg</t>
  </si>
  <si>
    <t>SP;CL2458O-01;直通式光电液位传感器</t>
  </si>
  <si>
    <t>Brush Roller Assembly Charging Connection Wire</t>
  </si>
  <si>
    <t>9FWRI4A0000</t>
  </si>
  <si>
    <t>114-25350306</t>
  </si>
  <si>
    <t>https://tineco-yxzt.oss-accelerate.aliyuncs.com/20250912/61FEEB9F93938DC818E18F01189A01A4_1757659979002.png</t>
  </si>
  <si>
    <t>SP;CL2535C-01;地刷充电对接导线组件</t>
  </si>
  <si>
    <t>9FWRP450500</t>
  </si>
  <si>
    <t>114-24670807</t>
  </si>
  <si>
    <t>SP;CL2467H-01;地刷主控板组件</t>
  </si>
  <si>
    <t>9FWPT1D0500</t>
  </si>
  <si>
    <t>114-23780902</t>
  </si>
  <si>
    <t>https://tineco-yxzt.oss-accelerate.aliyuncs.com/20250826/weixinjietu_20250826194002_1756208581272.png</t>
  </si>
  <si>
    <t>SP;CL2378I-01;电池包组件（带铭牌）</t>
  </si>
  <si>
    <t>9SWPB150000</t>
  </si>
  <si>
    <t>114-25010003</t>
  </si>
  <si>
    <t>https://tineco-yxzt.oss-accelerate.aliyuncs.com/20250828/tuopanzujian_1756370941938.jpg</t>
  </si>
  <si>
    <t>SP;CL2501-01;托盘组件</t>
  </si>
  <si>
    <t>Main Body Rear Cover</t>
  </si>
  <si>
    <t>9FWRH480200</t>
  </si>
  <si>
    <t>114-25350105</t>
  </si>
  <si>
    <t>https://tineco-yxzt.oss-accelerate.aliyuncs.com/20250912/weixinjietu_20250908105329_1757644255715.png</t>
  </si>
  <si>
    <t>SP;CL2535A-01;机体后盖</t>
  </si>
  <si>
    <t>9FWRD450000</t>
  </si>
  <si>
    <t>114-24670506</t>
  </si>
  <si>
    <t>SP;CL2467E-01;手柄屏幕组件</t>
  </si>
  <si>
    <t>9VSPT1C0000</t>
  </si>
  <si>
    <t>114-23770701</t>
  </si>
  <si>
    <t>SP;ZB2377G-01;电池包组件（带铭牌）</t>
  </si>
  <si>
    <t>9VSSB250100</t>
  </si>
  <si>
    <t>114-24590200</t>
  </si>
  <si>
    <t>https://tineco-yxzt.oss-accelerate.aliyuncs.com/20251020/jishenzujian_1760940648804.jpg</t>
  </si>
  <si>
    <t>SP;ZB2459B-01;机身组件</t>
  </si>
  <si>
    <t>9VSMB231000</t>
  </si>
  <si>
    <t>114-24510800</t>
  </si>
  <si>
    <t>https://tineco-yxzt.oss-accelerate.aliyuncs.com/20250915/weixinjietu_20250901113803_1757899730298.png</t>
  </si>
  <si>
    <t>SP;ZB2451H-02;手持单体组件（无尘桶/HEPA/电池包）</t>
  </si>
  <si>
    <t>9FWPT4A0000</t>
  </si>
  <si>
    <t>114-25350324</t>
  </si>
  <si>
    <t>https://tineco-yxzt.oss-accelerate.aliyuncs.com/20250912/weixinjietu_20250903192726_1757644922531.png</t>
  </si>
  <si>
    <t>SP;CL2535C-01;电池包组件（带铭牌欧美版）</t>
  </si>
  <si>
    <t>Main Body Front Cover</t>
  </si>
  <si>
    <t>9FWRH4A0700</t>
  </si>
  <si>
    <t>114-25350326</t>
  </si>
  <si>
    <t>https://tineco-yxzt.oss-accelerate.aliyuncs.com/20250912/dd0e0d69-a2fc-442c-a178-69fd554a94fe_1757662156852.png</t>
  </si>
  <si>
    <t>SP;CL2535C-01;机体前盖</t>
  </si>
  <si>
    <t>9SWUH130100</t>
  </si>
  <si>
    <t>114-25331208</t>
  </si>
  <si>
    <t>SP;CL2533L-01;手柄组件</t>
  </si>
  <si>
    <t>Accessory Kit_ 2*brush roller+2* dry filter</t>
  </si>
  <si>
    <t>9FWKA4501DE</t>
  </si>
  <si>
    <t>114-24670401</t>
  </si>
  <si>
    <t>SP;CL2467D-01;CL2467D附件套装（可拆卸滚刷+过滤器）</t>
  </si>
  <si>
    <t>1VAMB150000</t>
  </si>
  <si>
    <t>114-17561500-A</t>
  </si>
  <si>
    <t>SP;ZB1756O-01;主机带电池</t>
  </si>
  <si>
    <t>9SWRP1303NULL</t>
  </si>
  <si>
    <t>114-25331200</t>
  </si>
  <si>
    <t>SP;CL2533L-01;主控板组件</t>
  </si>
  <si>
    <t>9VSPT270100</t>
  </si>
  <si>
    <t>114-24810100</t>
  </si>
  <si>
    <t>https://tineco-yxzt.oss-accelerate.aliyuncs.com/20250827/dianchibaozujian（daimingpai）_1756284765727.jpg</t>
  </si>
  <si>
    <t>SP;ZB2481A-01;电池包组件（带铭牌）</t>
  </si>
  <si>
    <t>9FWPT450000</t>
  </si>
  <si>
    <t>114-24670412</t>
  </si>
  <si>
    <t>SP;CL2467D-01;电池包组件</t>
  </si>
  <si>
    <t>Power Housing</t>
  </si>
  <si>
    <t>9FWRH4A1100</t>
  </si>
  <si>
    <t>114-25350332</t>
  </si>
  <si>
    <t>SP;CL2535C-02;动力外壳</t>
  </si>
  <si>
    <t>9SWRH130300</t>
  </si>
  <si>
    <t>114-25331207</t>
  </si>
  <si>
    <t>SP;CL2533L-01;转接头组件</t>
  </si>
  <si>
    <t>9SWRH150100</t>
  </si>
  <si>
    <t>114-25010009</t>
  </si>
  <si>
    <t>https://tineco-yxzt.oss-accelerate.aliyuncs.com/20250828/zhuanjietouzujian_1756371571552.jpg</t>
  </si>
  <si>
    <t>SP;CL2501-01;转接头组件</t>
  </si>
  <si>
    <t>Brush Roller Motor</t>
  </si>
  <si>
    <t>9FWRM1H00SA</t>
  </si>
  <si>
    <t>114-23780806</t>
  </si>
  <si>
    <t>SP;CL2378H-01;地刷电机齿轮箱组件（沙特）</t>
  </si>
  <si>
    <t>9FWRP540000</t>
  </si>
  <si>
    <t>114-25390002</t>
  </si>
  <si>
    <t>https://tineco-yxzt.oss-accelerate.aliyuncs.com/20251014/weixinjietu_20251014102715_1760409252785.png</t>
  </si>
  <si>
    <t>SP;CL2539-01;托盘电源板组件</t>
  </si>
  <si>
    <t>9FWPT500000</t>
  </si>
  <si>
    <t>114-24820206</t>
  </si>
  <si>
    <t>https://tineco-yxzt.oss-accelerate.aliyuncs.com/20251020/dianchibao_1760953200512.jpg</t>
  </si>
  <si>
    <t>SP;CL2482B-01;电池包组件（带铭牌）</t>
  </si>
  <si>
    <t>Flexible Long Crevice Tool</t>
  </si>
  <si>
    <t>9VSTL230000</t>
  </si>
  <si>
    <t>114-24510806</t>
  </si>
  <si>
    <t>https://tineco-yxzt.oss-accelerate.aliyuncs.com/20250915/weixinjietu_20250915093956_1757900417055.png</t>
  </si>
  <si>
    <t>SP;ZB2451H-02;伸缩扁吸组件</t>
  </si>
  <si>
    <t>9CWRD1003SA</t>
  </si>
  <si>
    <t>114-20431102</t>
  </si>
  <si>
    <t>https://tineco-yxzt.oss-accelerate.aliyuncs.com/20250912/114-20431102_1757645909924.png</t>
  </si>
  <si>
    <t>SP;CL2043K-01;智能版LED显示屏组件</t>
  </si>
  <si>
    <t>9FWRD5001HK</t>
  </si>
  <si>
    <t>114-24820402</t>
  </si>
  <si>
    <t>https://tineco-yxzt.oss-accelerate.aliyuncs.com/20251104/zhuxianshipingzujian_1762226993445.jpg</t>
  </si>
  <si>
    <t>SP;CL2482D-01;CL2482东陆显示屏（港版）</t>
  </si>
  <si>
    <t>1FWBC150000</t>
  </si>
  <si>
    <t>114-20200604-A</t>
  </si>
  <si>
    <t>散备件 CL2020F-01 滚刷盖 _</t>
  </si>
  <si>
    <t>9FWBC450100</t>
  </si>
  <si>
    <t>114-24670806</t>
  </si>
  <si>
    <t>SP;CL2467H-01;滚刷盖组件</t>
  </si>
  <si>
    <t>9CWRM1002SA</t>
  </si>
  <si>
    <t>114-20431101</t>
  </si>
  <si>
    <t>https://tineco-yxzt.oss-accelerate.aliyuncs.com/20250912/114-20431101_1757645658733.png</t>
  </si>
  <si>
    <t>SP;CL2043K-01;主电机加热体组件</t>
  </si>
  <si>
    <t>1SWRS100000</t>
  </si>
  <si>
    <t>114-20290616-A</t>
  </si>
  <si>
    <t>散备件 CL2029F-01 红外脏污传感器板组件 _</t>
  </si>
  <si>
    <t>Dirt Water Tank Assembly</t>
  </si>
  <si>
    <t>9FWWD6300VN</t>
  </si>
  <si>
    <t>114-25620000</t>
  </si>
  <si>
    <t>SP;CL2562-01;回收桶组件（含除臭盒）</t>
  </si>
  <si>
    <t>9FWRM450000</t>
  </si>
  <si>
    <t>114-24670408</t>
  </si>
  <si>
    <t>https://tineco-yxzt.oss-accelerate.aliyuncs.com/20250924/zhu_1758676179740.png</t>
  </si>
  <si>
    <t>SP;CL2467D-01;主电机组件</t>
  </si>
  <si>
    <t>9SWBC010000</t>
  </si>
  <si>
    <t>114-20291301</t>
  </si>
  <si>
    <t>https://tineco-yxzt.oss-accelerate.aliyuncs.com/20251027/weixinjietu_20251027133012_1761543411223.png</t>
  </si>
  <si>
    <t>SP;CL2029M-01;滚刷盖组件</t>
  </si>
  <si>
    <t>9FWWC1D0400</t>
  </si>
  <si>
    <t>114-23780904</t>
  </si>
  <si>
    <t>https://tineco-yxzt.oss-accelerate.aliyuncs.com/20250826/weixinjietu_20250826194034_1756208702062.png</t>
  </si>
  <si>
    <t>SP;CL2378I-01;溶液桶组件</t>
  </si>
  <si>
    <t>9FWRP1404IL</t>
  </si>
  <si>
    <t>https://tineco-yxzt.oss-accelerate.aliyuncs.com/20240821/PCBA_1724219478627.png</t>
  </si>
  <si>
    <t>SP;CL2331Q-04;机身主控板组件（以色列烘干版）</t>
  </si>
  <si>
    <t>9FWRS3400SA</t>
  </si>
  <si>
    <t>114-25430407</t>
  </si>
  <si>
    <t>https://tineco-yxzt.oss-accelerate.aliyuncs.com/20250915/image20250902-102423_1757904867157.png</t>
  </si>
  <si>
    <t>SP;CL2543D-02;回收桶信号检测组件(沙特)</t>
  </si>
  <si>
    <t>9SWRP1500US</t>
  </si>
  <si>
    <t>114-25010005</t>
  </si>
  <si>
    <t>https://tineco-yxzt.oss-accelerate.aliyuncs.com/20250828/jishenzhukongbanzujian（meiban）_1756371124427.jpg</t>
  </si>
  <si>
    <t>SP;CL2501-01;机身主控板组件（美版）</t>
  </si>
  <si>
    <t>9VSBP230300</t>
  </si>
  <si>
    <t>114-24510805</t>
  </si>
  <si>
    <t>https://tineco-yxzt.oss-accelerate.aliyuncs.com/20250915/weixinjietu_20250901114226_1757900305541.png</t>
  </si>
  <si>
    <t>SP;ZB2451H-02;地刷组件</t>
  </si>
  <si>
    <t>9FWRS500100</t>
  </si>
  <si>
    <t>114-24820214</t>
  </si>
  <si>
    <t>https://tineco-yxzt.oss-accelerate.aliyuncs.com/20251020/CL2482shangshuijizhanzhitongshiguangdianyeweichuanganqi_1760953438125.jpg</t>
  </si>
  <si>
    <t>SP;CL2482B-01;直通式光电液位传感器</t>
  </si>
  <si>
    <t>9SWRM150100</t>
  </si>
  <si>
    <t>114-25010103</t>
  </si>
  <si>
    <t>https://tineco-yxzt.oss-accelerate.aliyuncs.com/20250901/zhudianjilu:boxiaobanzujian(meiban)_1756705984448.jpg</t>
  </si>
  <si>
    <t>SP;CL2501A-01;主电机滤波小板组件(欧版)</t>
  </si>
  <si>
    <t>9VSBM270000</t>
  </si>
  <si>
    <t>114-24810007</t>
  </si>
  <si>
    <t>https://tineco-yxzt.oss-accelerate.aliyuncs.com/20250827/chumaoxiaodiandong_1756285454228.png</t>
  </si>
  <si>
    <t>SP;ZB2481-01;除毛小电动</t>
  </si>
  <si>
    <t>Control Board Assembly（Roller Brush ）</t>
  </si>
  <si>
    <t>9CWRP200000</t>
  </si>
  <si>
    <t>114-23210402</t>
  </si>
  <si>
    <t>https://tineco-yxzt.oss-accelerate.aliyuncs.com/20250924/ControlBoardAssembly（RollerBrush）_1758695940460.png</t>
  </si>
  <si>
    <t>SP;CL2321D-01;地刷控制板组件</t>
  </si>
  <si>
    <t>9FWRP2D0500</t>
  </si>
  <si>
    <t>114-25400205</t>
  </si>
  <si>
    <t>https://tineco-yxzt.oss-accelerate.aliyuncs.com/20251028/honggantuopandianyuanban_1761615296132.jpg</t>
  </si>
  <si>
    <t>SP;CL2540B-02;慢烘托盘电源板七节</t>
  </si>
  <si>
    <t>1FWRP100500</t>
  </si>
  <si>
    <t>114-20190605-A</t>
  </si>
  <si>
    <t>散备件 CL2019F-05 主控板组件</t>
  </si>
  <si>
    <t>9FWRP340200</t>
  </si>
  <si>
    <t>114-25430201</t>
  </si>
  <si>
    <t>https://tineco-yxzt.oss-accelerate.aliyuncs.com/20250826/weixinjietu_20250826110612_1756178125708.png</t>
  </si>
  <si>
    <t>SP;CL2543B-01;CL2543高配主控板组件</t>
  </si>
  <si>
    <t>9SWWC1502SA</t>
  </si>
  <si>
    <t>114-25010501</t>
  </si>
  <si>
    <t>https://tineco-yxzt.oss-accelerate.aliyuncs.com/20251021/qingshuixiang_1761042194542.jpg</t>
  </si>
  <si>
    <t>SP;CL2501E-01;清水箱组件</t>
  </si>
  <si>
    <t>9VSRH270700</t>
  </si>
  <si>
    <t>114-24810016</t>
  </si>
  <si>
    <t>https://tineco-yxzt.oss-accelerate.aliyuncs.com/20250827/duozhuizujian_1756284829081.jpg</t>
  </si>
  <si>
    <t>SP;ZB2481-01;多锥组件</t>
  </si>
  <si>
    <t>9FWRH450600</t>
  </si>
  <si>
    <t>114-24670420</t>
  </si>
  <si>
    <t>SP;CL2467D-01;电磁阀</t>
  </si>
  <si>
    <t>9FWRH500600</t>
  </si>
  <si>
    <t>114-24820220</t>
  </si>
  <si>
    <t>https://tineco-yxzt.oss-accelerate.aliyuncs.com/20251020/weixinjietu_20251020174850_1760953759125.png</t>
  </si>
  <si>
    <t>SP;CL2482B-01;躺平转接头</t>
  </si>
  <si>
    <t>9VSMB2701EU</t>
  </si>
  <si>
    <t>114-24810103</t>
  </si>
  <si>
    <t>https://tineco-yxzt.oss-accelerate.aliyuncs.com/20250827/shouchizujian_1756284551595.jpg</t>
  </si>
  <si>
    <t>SP;ZB2481A-01;手持组件</t>
  </si>
  <si>
    <t>9SWPT130100</t>
  </si>
  <si>
    <t>114-25331205</t>
  </si>
  <si>
    <t>SP;CL2533L-01;电池包组件</t>
  </si>
  <si>
    <t>9FWRP4207VN</t>
  </si>
  <si>
    <t>114-24581501</t>
  </si>
  <si>
    <t>https://tineco-yxzt.oss-accelerate.aliyuncs.com/20250828/jishenzhukongban_1756341914422.png</t>
  </si>
  <si>
    <t>SP;CL2458O-01;CL2458O主控板组件</t>
  </si>
  <si>
    <t>9FWRR450000</t>
  </si>
  <si>
    <t>114-24670417</t>
  </si>
  <si>
    <t>SP;CL2467D-01;可拆刮条组件</t>
  </si>
  <si>
    <t>1FWRP200000</t>
  </si>
  <si>
    <t>114-21230208-A</t>
  </si>
  <si>
    <t>散备件 CL2123B-01 主控板组件（机身） _</t>
  </si>
  <si>
    <t>9FWBM370100</t>
  </si>
  <si>
    <t>114-25430702</t>
  </si>
  <si>
    <t>https://tineco-yxzt.oss-accelerate.aliyuncs.com/20250826/weixinjietu_20250826111747_1756178399066.png</t>
  </si>
  <si>
    <t>SP;CL2543G-01;电动床褥刷组件</t>
  </si>
  <si>
    <t>9FWMB340000</t>
  </si>
  <si>
    <t>114-25430000</t>
  </si>
  <si>
    <t>https://tineco-yxzt.oss-accelerate.aliyuncs.com/20250826/weixinjietu_20250815090434_1756177320660.png</t>
  </si>
  <si>
    <t>SP;CL2543-01;动力源组件</t>
  </si>
  <si>
    <t>9FWBC1D0300</t>
  </si>
  <si>
    <t>114-23780901</t>
  </si>
  <si>
    <t>https://tineco-yxzt.oss-accelerate.aliyuncs.com/20250826/weixinjietu_20250826193947_1756208473040.png</t>
  </si>
  <si>
    <t>SP;CL2378I-01;滚刷盖组件</t>
  </si>
  <si>
    <t>9SWRI130200</t>
  </si>
  <si>
    <t>114-25331101</t>
  </si>
  <si>
    <t>SP;CL2533K-01;地刷电源导线</t>
  </si>
  <si>
    <t>Connector</t>
  </si>
  <si>
    <t>9SWRH200100</t>
  </si>
  <si>
    <t>114-25390502</t>
  </si>
  <si>
    <t>https://tineco-yxzt.oss-accelerate.aliyuncs.com/20251030/weixinjietu_20251030101829_1761790751845.png</t>
  </si>
  <si>
    <t>SP;CL2539E-01;转接头组件+机体下盖</t>
  </si>
  <si>
    <t>9FWUH450100</t>
  </si>
  <si>
    <t>114-24670803</t>
  </si>
  <si>
    <t>SP;CL2467H-01;手柄组件</t>
  </si>
  <si>
    <t>9FWDB340000</t>
  </si>
  <si>
    <t>114-25430402</t>
  </si>
  <si>
    <t>https://tineco-yxzt.oss-accelerate.aliyuncs.com/20250915/image20250902-102058_1757901278552.png</t>
  </si>
  <si>
    <t>SP;CL2543D-02;干式尘桶组件(沙特)</t>
  </si>
  <si>
    <t>9FWBM3400SA</t>
  </si>
  <si>
    <t>114-25430410</t>
  </si>
  <si>
    <t>https://tineco-yxzt.oss-accelerate.aliyuncs.com/20250915/image20250902-102524_1757905246605.png</t>
  </si>
  <si>
    <t>SP;CL2543D-02;软绒电动刷组件(沙特)</t>
  </si>
  <si>
    <t>Main PCBA</t>
  </si>
  <si>
    <t>9FWRP4A0400</t>
  </si>
  <si>
    <t>114-25350500</t>
  </si>
  <si>
    <t>https://tineco-yxzt.oss-accelerate.aliyuncs.com/20251111/weixinjietu_20251110150845_1762822278164.png</t>
  </si>
  <si>
    <t>SP;CL2535E-01;CL2535E机身主控板组件</t>
  </si>
  <si>
    <t>9SWWD130000</t>
  </si>
  <si>
    <t>114-25331204</t>
  </si>
  <si>
    <t>SP;CL2533L-01;回收桶组件</t>
  </si>
  <si>
    <t>9VSUM230200</t>
  </si>
  <si>
    <t>114-24510804</t>
  </si>
  <si>
    <t>https://tineco-yxzt.oss-accelerate.aliyuncs.com/20250915/weixinjietu_20250901113927_1757900245349.png</t>
  </si>
  <si>
    <t>SP;ZB2451H-02;弯折管组件</t>
  </si>
  <si>
    <t>9VSMB250200</t>
  </si>
  <si>
    <t>114-24590201</t>
  </si>
  <si>
    <t>https://tineco-yxzt.oss-accelerate.aliyuncs.com/20251020/shouchijitizujian_1760940676609.jpg</t>
  </si>
  <si>
    <t>SP;ZB2459B-01;手持组件</t>
  </si>
  <si>
    <t>114-23350408-A</t>
  </si>
  <si>
    <t>SP;CL2335D-01;滚刷组件</t>
  </si>
  <si>
    <t>9VSPT250100</t>
  </si>
  <si>
    <t>114-24590305</t>
  </si>
  <si>
    <t>https://tineco-yxzt.oss-accelerate.aliyuncs.com/20251020/dianchi_1760940565015.jpg</t>
  </si>
  <si>
    <t>SP;ZB2459C-01;电池包组件（欧版铭牌）</t>
  </si>
  <si>
    <t>1FWRP250000</t>
  </si>
  <si>
    <t>114-22200110-A</t>
  </si>
  <si>
    <t>SP;CL2220A-01;主控板组件</t>
  </si>
  <si>
    <t>1SWRP110000</t>
  </si>
  <si>
    <t>114-22030154-A</t>
  </si>
  <si>
    <t>SP;CL2203A-01;主控板组件</t>
  </si>
  <si>
    <t>9FWFS3400SA</t>
  </si>
  <si>
    <t>114-25430412</t>
  </si>
  <si>
    <t>https://tineco-yxzt.oss-accelerate.aliyuncs.com/20250915/image20250902-102606_1757905838009.png</t>
  </si>
  <si>
    <t>SP;CL2543D-02;直立收纳座胶袋组件(沙特)</t>
  </si>
  <si>
    <t>Main Body Rear Upper Cover</t>
  </si>
  <si>
    <t>9FWRH480300</t>
  </si>
  <si>
    <t>114-25350106</t>
  </si>
  <si>
    <t>https://tineco-yxzt.oss-accelerate.aliyuncs.com/20250912/weixinjietu_20250908105444_1757644339744.png</t>
  </si>
  <si>
    <t>SP;CL2535A-01;机体后上盖</t>
  </si>
  <si>
    <t>9FWUH340000</t>
  </si>
  <si>
    <t>114-25430001</t>
  </si>
  <si>
    <t>https://tineco-yxzt.oss-accelerate.aliyuncs.com/20250826/weixinjietu_20250815091008_1756177408212.png</t>
  </si>
  <si>
    <t>SP;CL2543-01;手柄组件</t>
  </si>
  <si>
    <t>9SWRP200100</t>
  </si>
  <si>
    <t>114-25390500</t>
  </si>
  <si>
    <t>https://tineco-yxzt.oss-accelerate.aliyuncs.com/20251030/weixinjietu_20251014102838_1761790167604.png</t>
  </si>
  <si>
    <t>SP;CL2539E-01;主控板组件</t>
  </si>
  <si>
    <t>9FWRH340000</t>
  </si>
  <si>
    <t>114-25430004</t>
  </si>
  <si>
    <t>https://tineco-yxzt.oss-accelerate.aliyuncs.com/20250826/weixinjietu_20250815092132_1756177689843.png</t>
  </si>
  <si>
    <t>SP;CL2543-01;转接头组件（带锁扣）</t>
  </si>
  <si>
    <t>9FWRH500100</t>
  </si>
  <si>
    <t>114-24820210</t>
  </si>
  <si>
    <t>https://tineco-yxzt.oss-accelerate.aliyuncs.com/20251020/jishen0_1760953293140.png</t>
  </si>
  <si>
    <t>SP;CL2482B-01;机身</t>
  </si>
  <si>
    <t>Power-Assist Wheel Assembly</t>
  </si>
  <si>
    <t>9FWRM4A0100</t>
  </si>
  <si>
    <t>114-25350303</t>
  </si>
  <si>
    <t>https://tineco-yxzt.oss-accelerate.aliyuncs.com/20250912/669886547010A6BE5CF4F7F670CC855D_1757659603679.png</t>
  </si>
  <si>
    <t>SP;CL2535C-01;助力轮组件</t>
  </si>
  <si>
    <t>9SWRD130100</t>
  </si>
  <si>
    <t>114-25331302</t>
  </si>
  <si>
    <t>SP;CL2533M-01;显示屏组件</t>
  </si>
  <si>
    <t>9VAMB030100</t>
  </si>
  <si>
    <t>114-22281501</t>
  </si>
  <si>
    <t>SP;ZB2228O-01;手持组件</t>
  </si>
  <si>
    <t>1FWRH220000</t>
  </si>
  <si>
    <t>114-23350602-A</t>
  </si>
  <si>
    <t>SP;CL2335F-01;接水盘组件</t>
  </si>
  <si>
    <t>9FWUH5001HK</t>
  </si>
  <si>
    <t>114-24820401</t>
  </si>
  <si>
    <t>https://tineco-yxzt.oss-accelerate.aliyuncs.com/20251104/shoubingwaixiezujian_1762226969766.jpeg</t>
  </si>
  <si>
    <t>SP;CL2482D-01;手柄外协组件（香港版）</t>
  </si>
  <si>
    <t>9SWPB130200</t>
  </si>
  <si>
    <t>114-25331201</t>
  </si>
  <si>
    <t>SP;CL2533L-01;烘干托盘组件</t>
  </si>
  <si>
    <t>1FWRP100900</t>
  </si>
  <si>
    <t>114-20191702-A</t>
  </si>
  <si>
    <t>SP;CL2019Q-01;主控板组件(LCD消毒版)降本</t>
  </si>
  <si>
    <t>Plastic Part</t>
  </si>
  <si>
    <t>9SWRH140100</t>
  </si>
  <si>
    <t>114-25330801</t>
  </si>
  <si>
    <t>SP;CL2533H-01;转接头组件＋锁扣</t>
  </si>
  <si>
    <t>9FWPA4401JP</t>
  </si>
  <si>
    <t>114-23760300</t>
  </si>
  <si>
    <t>https://tineco-yxzt.oss-accelerate.aliyuncs.com/20251011/weixinjietu_20250928173205_1760143911536.png</t>
  </si>
  <si>
    <t>SP;CL2376C-01;适配器--日本</t>
  </si>
  <si>
    <t>1SWRU1001EU</t>
  </si>
  <si>
    <t>114-20290611-A</t>
  </si>
  <si>
    <t>散备件 CL2029F-01 水泵组件（欧版）</t>
  </si>
  <si>
    <t>9FWUH450200</t>
  </si>
  <si>
    <t>114-24670706</t>
  </si>
  <si>
    <t>SP;CL2467G-01;手柄组件</t>
  </si>
  <si>
    <t>9VSFI250000</t>
  </si>
  <si>
    <t>114-24590304</t>
  </si>
  <si>
    <t>https://tineco-yxzt.oss-accelerate.aliyuncs.com/20251020/11_1760940523888.png</t>
  </si>
  <si>
    <t>SP;ZB2459C-01;基站海帕组件</t>
  </si>
  <si>
    <t>9SWRH150000</t>
  </si>
  <si>
    <t>114-25010004</t>
  </si>
  <si>
    <t>https://tineco-yxzt.oss-accelerate.aliyuncs.com/20250828/jitiruanjiaosaizujian_1756371094707.jpg</t>
  </si>
  <si>
    <t>SP;CL2501-01;机体软胶塞组件</t>
  </si>
  <si>
    <t>9FWRP4103RU</t>
  </si>
  <si>
    <t>114-23282600</t>
  </si>
  <si>
    <t>https://tineco-yxzt.oss-accelerate.aliyuncs.com/20251010/jishenzhukongban_1760084102835.png</t>
  </si>
  <si>
    <t>SP;CL2328Z-01;CL2328Z-01主控板组件</t>
  </si>
  <si>
    <t>1CWRP100400</t>
  </si>
  <si>
    <t>114-20430203-A</t>
  </si>
  <si>
    <t>SP;CL2043B-01;主控板(智能欧版)(降本)</t>
  </si>
  <si>
    <t>9FWMB370100</t>
  </si>
  <si>
    <t>114-25430900</t>
  </si>
  <si>
    <t>https://tineco-yxzt.oss-accelerate.aliyuncs.com/20251011/image20250902-102354_1760159536068.png</t>
  </si>
  <si>
    <t>SP;CL2543I-01;动力源组件</t>
  </si>
  <si>
    <t>9FWPT4401SA</t>
  </si>
  <si>
    <t>114-23761001</t>
  </si>
  <si>
    <t>https://tineco-yxzt.oss-accelerate.aliyuncs.com/20250925/weixinjietu_20250925090739_1758762870044.png</t>
  </si>
  <si>
    <t>SP;CL2376J-01;电池包组件（沙特）</t>
  </si>
  <si>
    <t>9SWRP150200</t>
  </si>
  <si>
    <t>114-25010007</t>
  </si>
  <si>
    <t>https://tineco-yxzt.oss-accelerate.aliyuncs.com/20250828/12Vdianyuanxian-zhukongban_1756371379675.jpg</t>
  </si>
  <si>
    <t>SP;CL2501-01;12V电源线-主控板</t>
  </si>
  <si>
    <t>9FWPT540000</t>
  </si>
  <si>
    <t>114-25390000</t>
  </si>
  <si>
    <t>https://tineco-yxzt.oss-accelerate.aliyuncs.com/20251014/weixinjietu_20251014101507_1760408132754.png</t>
  </si>
  <si>
    <t>SP;CL2539-01;电池包组件（带铭牌）</t>
  </si>
  <si>
    <t>9VSFI270000</t>
  </si>
  <si>
    <t>114-24810010</t>
  </si>
  <si>
    <t>https://tineco-yxzt.oss-accelerate.aliyuncs.com/20250827/guolu:mianzujian_1756285066134.jpg</t>
  </si>
  <si>
    <t>SP;ZB2481-01;过滤棉组件</t>
  </si>
  <si>
    <t>Main Control Board Assembly</t>
  </si>
  <si>
    <t>9CWRP200100</t>
  </si>
  <si>
    <t>114-23210404</t>
  </si>
  <si>
    <t>https://tineco-yxzt.oss-accelerate.aliyuncs.com/20250924/MainControlBoardAssembly_1758696045737.png</t>
  </si>
  <si>
    <t>SP;CL2321D-01;主控板组件</t>
  </si>
  <si>
    <t>9SWRI1505SA</t>
  </si>
  <si>
    <t>114-25010506</t>
  </si>
  <si>
    <t>https://tineco-yxzt.oss-accelerate.aliyuncs.com/20251021/meibandianyuanxian_1761042306978.jpg</t>
  </si>
  <si>
    <t>SP;CL2501E-01;英版电源线</t>
  </si>
  <si>
    <t>Brush Roller Motor Gearbox Assembly</t>
  </si>
  <si>
    <t>9FWRM4A0200</t>
  </si>
  <si>
    <t>114-25350309</t>
  </si>
  <si>
    <t>https://tineco-yxzt.oss-accelerate.aliyuncs.com/20250912/6BD59C2EF8349F8E39A4CD457F981BC9_1757660271149.png</t>
  </si>
  <si>
    <t>SP;CL2535C-01;滚刷电机齿轮箱组件（带铭牌）</t>
  </si>
  <si>
    <t>Connector Assembly＋Buckle</t>
  </si>
  <si>
    <t>9FWRH4A1000</t>
  </si>
  <si>
    <t>114-25350331</t>
  </si>
  <si>
    <t>SP;CL2535C-02;转接头组件+锁扣</t>
  </si>
  <si>
    <t>Main Motor Assembly</t>
  </si>
  <si>
    <t>9CWRM200200</t>
  </si>
  <si>
    <t>114-23210407</t>
  </si>
  <si>
    <t>https://tineco-yxzt.oss-accelerate.aliyuncs.com/20250924/MainMotorAssembly_1758696185392.png</t>
  </si>
  <si>
    <t>SP;CL2332D-01;主电机组件</t>
  </si>
  <si>
    <t>9SWRO150000</t>
  </si>
  <si>
    <t>114-25010015</t>
  </si>
  <si>
    <t>https://tineco-yxzt.oss-accelerate.aliyuncs.com/20250828/CL2501gaoyaguolu_1756372470763.jpg</t>
  </si>
  <si>
    <t>SP;CL2501-01;CL2501高压锅炉</t>
  </si>
  <si>
    <t>9SWRS150200</t>
  </si>
  <si>
    <t>114-25010023</t>
  </si>
  <si>
    <t>https://tineco-yxzt.oss-accelerate.aliyuncs.com/20250828/12Vdianyuanxian-lu:boban_1756373338142.jpg</t>
  </si>
  <si>
    <t>SP;CL2501-01;12V电源线-滤波板</t>
  </si>
  <si>
    <t>9VADB180100</t>
  </si>
  <si>
    <t>114-24460101</t>
  </si>
  <si>
    <t>https://tineco-yxzt.oss-accelerate.aliyuncs.com/20251011/weixinjietu_20250925114216_1760164010057.png</t>
  </si>
  <si>
    <t>SP;ZB2446A-01;尘桶组件（散件）</t>
  </si>
  <si>
    <t>9FWRD1H01SA</t>
  </si>
  <si>
    <t>114-23780803</t>
  </si>
  <si>
    <t>SP;CL2378H-01;动力源上盖组件（沙特）</t>
  </si>
  <si>
    <t>9FWRM450100</t>
  </si>
  <si>
    <t>114-24670710</t>
  </si>
  <si>
    <t>SP;CL2467G-01;有刷电机齿轮箱组件</t>
  </si>
  <si>
    <t>9FWWD1H01SA</t>
  </si>
  <si>
    <t>114-23780810</t>
  </si>
  <si>
    <t>SP;CL2378H-01;回收桶组件（沙特）</t>
  </si>
  <si>
    <t>1FWWD130000</t>
  </si>
  <si>
    <t>114-23710001-A</t>
  </si>
  <si>
    <t>9FWBR1H00SA</t>
  </si>
  <si>
    <t>114-23780800</t>
  </si>
  <si>
    <t>SP;CL2378H-01;滚刷组件（沙特）</t>
  </si>
  <si>
    <t>9FWRP3405SA</t>
  </si>
  <si>
    <t>114-25430406</t>
  </si>
  <si>
    <t>https://tineco-yxzt.oss-accelerate.aliyuncs.com/20250915/image20250902-100507_1757901657190.png</t>
  </si>
  <si>
    <t>SP;CL2543D-02;主控板组件(沙特)</t>
  </si>
  <si>
    <t>Diaphragm Pump Assembly</t>
  </si>
  <si>
    <t>9FWRU4A0100</t>
  </si>
  <si>
    <t>114-25350308</t>
  </si>
  <si>
    <t>https://tineco-yxzt.oss-accelerate.aliyuncs.com/20250912/C9FF39DAD052ED5FD3224741BF13F17C_1757660181104.png</t>
  </si>
  <si>
    <t>SP;CL2535C-01;隔膜泵组件</t>
  </si>
  <si>
    <t>Charging Wire Assembly of charging base</t>
  </si>
  <si>
    <t>9FWRI4A0200</t>
  </si>
  <si>
    <t>114-25350318</t>
  </si>
  <si>
    <t>https://tineco-yxzt.oss-accelerate.aliyuncs.com/20250912/4FE064062E74602B859A6BB3E5567FD0_1757661341748.png</t>
  </si>
  <si>
    <t>SP;CL2535C-01;烘干托盘充电导线组件</t>
  </si>
  <si>
    <t>spot cleaner(Use with CL2348 SwitchPro Motor )</t>
  </si>
  <si>
    <t>CW000100DE</t>
  </si>
  <si>
    <t>108-23620101</t>
  </si>
  <si>
    <t>AA2362A-01;布艺清洗机附件搭配6节电芯国际;CW000100DE</t>
  </si>
  <si>
    <t>9VSRH270600</t>
  </si>
  <si>
    <t>114-24810015</t>
  </si>
  <si>
    <t>https://tineco-yxzt.oss-accelerate.aliyuncs.com/20250827/gunshuazujian_1756284864588.jpg</t>
  </si>
  <si>
    <t>SP;ZB2481-01;滚刷组件</t>
  </si>
  <si>
    <t>LED Display</t>
  </si>
  <si>
    <t>9FWRD480000</t>
  </si>
  <si>
    <t>114-25350103</t>
  </si>
  <si>
    <t>https://tineco-yxzt.oss-accelerate.aliyuncs.com/20250912/weixinjietu_20250903191921_1757644124499.png</t>
  </si>
  <si>
    <t>SP;CL2535A-01;LED显示屏组件</t>
  </si>
  <si>
    <t>9FWRI450200</t>
  </si>
  <si>
    <t>114-24670712</t>
  </si>
  <si>
    <t>SP;CL2467G-01;机身充电通讯导线</t>
  </si>
  <si>
    <t>9SWCB100400</t>
  </si>
  <si>
    <t>114-20290635</t>
  </si>
  <si>
    <t>SP;CL2029F-01;CL2029F-01水印箱</t>
  </si>
  <si>
    <t>9FWBR500000</t>
  </si>
  <si>
    <t>114-24820209</t>
  </si>
  <si>
    <t>https://tineco-yxzt.oss-accelerate.aliyuncs.com/20251020/gunshuazujian_1760953266869.jpg</t>
  </si>
  <si>
    <t>SP;CL2482B-01;滚刷组件</t>
  </si>
  <si>
    <t>1FWRS100100</t>
  </si>
  <si>
    <t>114-20190129-A</t>
  </si>
  <si>
    <t>散备件 CL2019A-01 脏污传感器组件</t>
  </si>
  <si>
    <t>9FWRH450900</t>
  </si>
  <si>
    <t>114-24670503</t>
  </si>
  <si>
    <t>SP;CL2467E-01;左右磁边小板组件</t>
  </si>
  <si>
    <t>Brush Roller Assembly PCBA</t>
  </si>
  <si>
    <t>9FWRP4A0100</t>
  </si>
  <si>
    <t>114-25350305</t>
  </si>
  <si>
    <t>https://tineco-yxzt.oss-accelerate.aliyuncs.com/20250912/23FA52A7F5964866CB7FD1F905AA5476_1757659880895.jpg</t>
  </si>
  <si>
    <t>SP;CL2535C-01;地刷主控板组件（含上下盖）</t>
  </si>
  <si>
    <t>9VSPT270000</t>
  </si>
  <si>
    <t>114-24810013</t>
  </si>
  <si>
    <t>https://tineco-yxzt.oss-accelerate.aliyuncs.com/20250827/dianchibaozujian（daimingpai）_1756284947598.jpg</t>
  </si>
  <si>
    <t>SP;ZB2481-01;电池包组件（带铭牌）</t>
  </si>
  <si>
    <t>Charging Base NTC Wire Assembly</t>
  </si>
  <si>
    <t>9FWRI4A0100</t>
  </si>
  <si>
    <t>114-25350317</t>
  </si>
  <si>
    <t>https://tineco-yxzt.oss-accelerate.aliyuncs.com/20250912/15DACD461F05AB5CAE1CD8967655659C_1757661186830.png</t>
  </si>
  <si>
    <t>SP;CL2535C-01;NTC导线组件</t>
  </si>
  <si>
    <t>Water Spray Board  Assembly</t>
  </si>
  <si>
    <t>9FWRH4A0000</t>
  </si>
  <si>
    <t>114-25350310</t>
  </si>
  <si>
    <t>https://tineco-yxzt.oss-accelerate.aliyuncs.com/20250912/f9161366-0e5d-47c3-addb-11f9dd397021_1757660382417.png</t>
  </si>
  <si>
    <t>SP;CL2535C-01;喷水板超声组件</t>
  </si>
  <si>
    <t>9SWRO150100</t>
  </si>
  <si>
    <t>114-25010104</t>
  </si>
  <si>
    <t>https://tineco-yxzt.oss-accelerate.aliyuncs.com/20250901/CL2501gaoyaguolu_1756706096112.jpg</t>
  </si>
  <si>
    <t>SP;CL2501A-01;CL2501高压锅炉（欧版）</t>
  </si>
  <si>
    <t>Servo motor Assembly</t>
  </si>
  <si>
    <t>9FWRM4A0000</t>
  </si>
  <si>
    <t>114-25350301</t>
  </si>
  <si>
    <t>https://tineco-yxzt.oss-accelerate.aliyuncs.com/20250912/14E1378571D867055A826C1330C02170_1757659327720.png</t>
  </si>
  <si>
    <t>SP;CL2535C-01;舵机组件</t>
  </si>
  <si>
    <t>9FWWC500000</t>
  </si>
  <si>
    <t>114-24820201</t>
  </si>
  <si>
    <t>https://tineco-yxzt.oss-accelerate.aliyuncs.com/20251020/rongyetongguatiaozujian_1760952950956.jpg</t>
  </si>
  <si>
    <t>SP;CL2482B-01;清水箱组件</t>
  </si>
  <si>
    <t>9FWRI450100</t>
  </si>
  <si>
    <t>114-24670502</t>
  </si>
  <si>
    <t>SP;CL2467E-01;地刷充电对接导线组件</t>
  </si>
  <si>
    <t>9SWRM150000</t>
  </si>
  <si>
    <t>114-25010010</t>
  </si>
  <si>
    <t>https://tineco-yxzt.oss-accelerate.aliyuncs.com/20250828/zhudianjilu:boxiaobanzujian(meiban)_1756371624049.jpg</t>
  </si>
  <si>
    <t>SP;CL2501-01;主电机滤波小板组件(美版)</t>
  </si>
  <si>
    <t>9FWRP4102DE</t>
  </si>
  <si>
    <t>114-23281804</t>
  </si>
  <si>
    <t>https://tineco-yxzt.oss-accelerate.aliyuncs.com/20250901/jishenzhukongban_1756707745603.png</t>
  </si>
  <si>
    <t>SP;CL2328R-02;CL2328R-02主控板组件</t>
  </si>
  <si>
    <t>1VSBH143000</t>
  </si>
  <si>
    <t>114-20281101-A</t>
  </si>
  <si>
    <t>散备件 ZB2028K-01 FB2137地刷</t>
  </si>
  <si>
    <t>9SWWC130200</t>
  </si>
  <si>
    <t>114-25331300</t>
  </si>
  <si>
    <t>SP;CL2533M-01;清水箱组件</t>
  </si>
  <si>
    <t>9SWRU150100</t>
  </si>
  <si>
    <t>114-25010017</t>
  </si>
  <si>
    <t>https://tineco-yxzt.oss-accelerate.aliyuncs.com/20250828/diyadiancishuibeng_1756372840855.jpg</t>
  </si>
  <si>
    <t>SP;CL2501-01;清洋蠕动泵</t>
  </si>
  <si>
    <t>9FWRH450300</t>
  </si>
  <si>
    <t>114-24670416</t>
  </si>
  <si>
    <t>SP;CL2467D-01;舵机组件</t>
  </si>
  <si>
    <t>9FWRU540000</t>
  </si>
  <si>
    <t>114-25390006</t>
  </si>
  <si>
    <t>https://tineco-yxzt.oss-accelerate.aliyuncs.com/20251014/weixinjietu_20251014103030_1760409551894.png</t>
  </si>
  <si>
    <t>SP;CL2539-01;蠕动泵组件</t>
  </si>
  <si>
    <t>Charging base Fan Assembly</t>
  </si>
  <si>
    <t>9FWRM4A0300</t>
  </si>
  <si>
    <t>114-25350319</t>
  </si>
  <si>
    <t>https://tineco-yxzt.oss-accelerate.aliyuncs.com/20250912/A8E581F33FB2BEB8660FB81E75AC9B4B_1757661449897.png</t>
  </si>
  <si>
    <t>SP;CL2535C-01;托盘风机组件</t>
  </si>
  <si>
    <t>9FWBM3401SA</t>
  </si>
  <si>
    <t>114-25430411</t>
  </si>
  <si>
    <t>https://tineco-yxzt.oss-accelerate.aliyuncs.com/20250915/image20250902-102552_1757905787073.png</t>
  </si>
  <si>
    <t>SP;CL2543D-02;电动床褥刷组件(沙特)</t>
  </si>
  <si>
    <t>9FWKA4503EU</t>
  </si>
  <si>
    <t>114-24670801</t>
  </si>
  <si>
    <t>SP;CL2467H-01;CL2467H附件套装（可拆卸滚刷+过滤器）</t>
  </si>
  <si>
    <t>9FWRH450500</t>
  </si>
  <si>
    <t>114-24670419</t>
  </si>
  <si>
    <t>SP;CL2467D-01;加热组件</t>
  </si>
  <si>
    <t>9SWRD010000</t>
  </si>
  <si>
    <t>114-20291303</t>
  </si>
  <si>
    <t>https://tineco-yxzt.oss-accelerate.aliyuncs.com/20251027/weixinjietu_20251027132820_1761543581136.png</t>
  </si>
  <si>
    <t>SP;CL2029M-01;机身顶盖组件</t>
  </si>
  <si>
    <t>9FWRI450000</t>
  </si>
  <si>
    <t>114-24670414</t>
  </si>
  <si>
    <t>SP;CL2467D-01;地刷通讯导线</t>
  </si>
  <si>
    <t>9SWUH200000</t>
  </si>
  <si>
    <t>114-25390503</t>
  </si>
  <si>
    <t>https://tineco-yxzt.oss-accelerate.aliyuncs.com/20251030/weixinjietu_20251014103233_1761790818501.png</t>
  </si>
  <si>
    <t>SP;CL2539E-01;手柄组件</t>
  </si>
  <si>
    <t>Power Cord-SA</t>
  </si>
  <si>
    <t>9SCRI0508ZA</t>
  </si>
  <si>
    <t>114-24150800</t>
  </si>
  <si>
    <t>SP;CL2415H-01;南非版电源线</t>
  </si>
  <si>
    <t>9CWWD200100</t>
  </si>
  <si>
    <t>114-23210406</t>
  </si>
  <si>
    <t>https://tineco-yxzt.oss-accelerate.aliyuncs.com/20250924/DirtWaterTankAssembly_1758696140804.png</t>
  </si>
  <si>
    <t>SP;CL2321D-01;回收桶组件</t>
  </si>
  <si>
    <t>9VSMB2700US</t>
  </si>
  <si>
    <t>114-24810014</t>
  </si>
  <si>
    <t>https://tineco-yxzt.oss-accelerate.aliyuncs.com/20250827/shouchizujian_1756284909486.jpg</t>
  </si>
  <si>
    <t>SP;ZB2481-01;手持组件</t>
  </si>
  <si>
    <t>9SWRS1503SA</t>
  </si>
  <si>
    <t>114-25010505</t>
  </si>
  <si>
    <t>https://tineco-yxzt.oss-accelerate.aliyuncs.com/20251021/hongwaizangwuchuanganqizujian_1761042274942.jpg</t>
  </si>
  <si>
    <t>SP;CL2501E-01;红外脏污传感器组件</t>
  </si>
  <si>
    <t>Power Cable</t>
  </si>
  <si>
    <t>9SWRI010200</t>
  </si>
  <si>
    <t>114-20291307</t>
  </si>
  <si>
    <t>https://tineco-yxzt.oss-accelerate.aliyuncs.com/20251027/weixinjietu_20251027132359_1761543858654.png</t>
  </si>
  <si>
    <t>SP;CL2029M-01;电源线</t>
  </si>
  <si>
    <t>9FWDE6300MY</t>
  </si>
  <si>
    <t>114-25620006</t>
  </si>
  <si>
    <t>SP;CL2562-01;Anti-odor stick抗菌祛味棒</t>
  </si>
  <si>
    <t>9FWRP340000</t>
  </si>
  <si>
    <t>114-25430003</t>
  </si>
  <si>
    <t>https://tineco-yxzt.oss-accelerate.aliyuncs.com/20250826/weixinjietu_20250826110612_1756177624330.png</t>
  </si>
  <si>
    <t>SP;CL2543-01;CL2543低配机身主控板组件</t>
  </si>
  <si>
    <t>9FWPT500100</t>
  </si>
  <si>
    <t>114-24820404</t>
  </si>
  <si>
    <t>https://tineco-yxzt.oss-accelerate.aliyuncs.com/20251104/dianchibao_1762227057983.jpg</t>
  </si>
  <si>
    <t>SP;CL2482D-01;电池包组件（带铭牌）</t>
  </si>
  <si>
    <t>9SWRS1505SA</t>
  </si>
  <si>
    <t>114-25010514</t>
  </si>
  <si>
    <t>https://tineco-yxzt.oss-accelerate.aliyuncs.com/20251021/weixinjietu_20251021182953_1761042662150.png</t>
  </si>
  <si>
    <t>SP;CL2501E-01;回收桶信号检测组件</t>
  </si>
  <si>
    <t>9FWRR500000</t>
  </si>
  <si>
    <t>114-24820208</t>
  </si>
  <si>
    <t>https://tineco-yxzt.oss-accelerate.aliyuncs.com/20251020/guatiaozujian_1760953238604.jpg</t>
  </si>
  <si>
    <t>SP;CL2482B-01;刮条组件</t>
  </si>
  <si>
    <t>9FWRS500000</t>
  </si>
  <si>
    <t>114-24820213</t>
  </si>
  <si>
    <t>https://tineco-yxzt.oss-accelerate.aliyuncs.com/20251020/faresi_1760953394802.png</t>
  </si>
  <si>
    <t>SP;CL2482B-01;发热丝组件</t>
  </si>
  <si>
    <t>9FWKA4505US</t>
  </si>
  <si>
    <t>114-24670701</t>
  </si>
  <si>
    <t>SP;CL2467G-01;CL2467G附件套装（不可拆卸滚刷+过滤器）</t>
  </si>
  <si>
    <t>114-20410203</t>
  </si>
  <si>
    <t>SP;CL2041B-06;手柄组件</t>
  </si>
  <si>
    <t>9SWRR150000</t>
  </si>
  <si>
    <t>114-25010013</t>
  </si>
  <si>
    <t>https://tineco-yxzt.oss-accelerate.aliyuncs.com/20250828/kechaiguatiaozujian_1756372187799.jpg</t>
  </si>
  <si>
    <t>SP;CL2501-01;可拆刮条组件</t>
  </si>
  <si>
    <t>Handle Assembly</t>
  </si>
  <si>
    <t>9FWUH4A0000</t>
  </si>
  <si>
    <t>114-25350316</t>
  </si>
  <si>
    <t>https://tineco-yxzt.oss-accelerate.aliyuncs.com/20250912/8d347efa-88e0-4f54-9a6e-1b235614d8de_1757661078443.png</t>
  </si>
  <si>
    <t>SP;CL2535C-01;手柄组件</t>
  </si>
  <si>
    <t>9FWHA370000</t>
  </si>
  <si>
    <t>https://tineco-yxzt.oss-accelerate.aliyuncs.com/20250826/weixinjietu_20250826111807_1756178462778.png</t>
  </si>
  <si>
    <t>SP;CL2543G-01;直立收纳座胶袋组件</t>
  </si>
  <si>
    <t>9VSDB231000</t>
  </si>
  <si>
    <t>114-24510801</t>
  </si>
  <si>
    <t>https://tineco-yxzt.oss-accelerate.aliyuncs.com/20250915/weixinjietu_20250901113653_1757899811721.png</t>
  </si>
  <si>
    <t>SP;ZB2451H-02;尘桶组件(无多锥及滤棉)</t>
  </si>
  <si>
    <t>9FWRP340100</t>
  </si>
  <si>
    <t>114-25430101</t>
  </si>
  <si>
    <t>https://tineco-yxzt.oss-accelerate.aliyuncs.com/20250826/weixinjietu_20250826110612_1756177942585.png</t>
  </si>
  <si>
    <t>SP;CL2543A-01;CL2543低配主控板组件</t>
  </si>
  <si>
    <t>1SWRP1001EU</t>
  </si>
  <si>
    <t>114-20290613-A</t>
  </si>
  <si>
    <t>散备件 CL2029F-01 主控PCBA组件(欧版）</t>
  </si>
  <si>
    <t>Charging base PCBA Assembly</t>
  </si>
  <si>
    <t>9FWRP4A0200</t>
  </si>
  <si>
    <t>114-25350321</t>
  </si>
  <si>
    <t>https://tineco-yxzt.oss-accelerate.aliyuncs.com/20250912/34187F167969517B2A1C16F3B98B9585_1757661622460.png</t>
  </si>
  <si>
    <t>SP;CL2535C-01;7节托盘电源板组件</t>
  </si>
  <si>
    <t>9FWPB450000</t>
  </si>
  <si>
    <t>114-24670405</t>
  </si>
  <si>
    <t>https://tineco-yxzt.oss-accelerate.aliyuncs.com/20250924/tuopan_1758675413930.png</t>
  </si>
  <si>
    <t>SP;CL2467D-01;烘干托盘组件</t>
  </si>
  <si>
    <t>9FWWD500000</t>
  </si>
  <si>
    <t>114-24820200</t>
  </si>
  <si>
    <t>https://tineco-yxzt.oss-accelerate.aliyuncs.com/20251020/huishoutongzujian_1760952911511.jpg</t>
  </si>
  <si>
    <t>SP;CL2482B-01;回收桶组件</t>
  </si>
  <si>
    <t>9VSPT270200</t>
  </si>
  <si>
    <t>114-24810101</t>
  </si>
  <si>
    <t>https://tineco-yxzt.oss-accelerate.aliyuncs.com/20250827/chentongzujian_1756284737287.jpg</t>
  </si>
  <si>
    <t>SP;ZB2481A-01;尘桶组件</t>
  </si>
  <si>
    <t>9VSHA230000</t>
  </si>
  <si>
    <t>114-24510803</t>
  </si>
  <si>
    <t>https://tineco-yxzt.oss-accelerate.aliyuncs.com/20250915/weixinjietu_20250901114651_1757900172415.png</t>
  </si>
  <si>
    <t>SP;ZB2451H-02;收纳座底座组件</t>
  </si>
  <si>
    <t>9CWRI1002SA</t>
  </si>
  <si>
    <t>114-20431103</t>
  </si>
  <si>
    <t>https://tineco-yxzt.oss-accelerate.aliyuncs.com/20250912/114-20431103_1757646068973.png</t>
  </si>
  <si>
    <t>SP;CL2043K-01;电源线（英版230V)</t>
  </si>
  <si>
    <t>Brush Roller Assembly Upper Cover + seals</t>
  </si>
  <si>
    <t>9FWRH4A0100</t>
  </si>
  <si>
    <t>114-25350311</t>
  </si>
  <si>
    <t>https://tineco-yxzt.oss-accelerate.aliyuncs.com/20250912/332BFB7995C732A1F3131A70178CB908_1757660473209.png</t>
  </si>
  <si>
    <t>SP;CL2535C-01;地刷上盖包胶组件+密封条</t>
  </si>
  <si>
    <t>9FWRP5002HK</t>
  </si>
  <si>
    <t>114-24820405</t>
  </si>
  <si>
    <t>https://tineco-yxzt.oss-accelerate.aliyuncs.com/20251104/CL2482Azhukongbanzujian_1762227102216.jpg</t>
  </si>
  <si>
    <t>SP;CL2482D-01;主控板组件（港版）</t>
  </si>
  <si>
    <t>9VABP180000</t>
  </si>
  <si>
    <t>114-24460104</t>
  </si>
  <si>
    <t>https://tineco-yxzt.oss-accelerate.aliyuncs.com/20251011/weixintupian_20250925133837_1760164284168.jpg</t>
  </si>
  <si>
    <t>SP;ZB2446A-01;地刷组件-低配</t>
  </si>
  <si>
    <t>9SWRP2000VN</t>
  </si>
  <si>
    <t>114-25390200</t>
  </si>
  <si>
    <t>https://tineco-yxzt.oss-accelerate.aliyuncs.com/20251016/weixinjietu_20251014102838_1760594318718.png</t>
  </si>
  <si>
    <t>SP;CL2539B-02;机身主控板组件(亚太）</t>
  </si>
  <si>
    <t>9SWRP1503EU</t>
  </si>
  <si>
    <t>114-25010101</t>
  </si>
  <si>
    <t>https://tineco-yxzt.oss-accelerate.aliyuncs.com/20250901/jishenzhukongbanzujian（meiban）_1756705822947.jpg</t>
  </si>
  <si>
    <t>SP;CL2501A-01;机身主控板组件（欧版）</t>
  </si>
  <si>
    <t>9VSSB250000</t>
  </si>
  <si>
    <t>114-24590301</t>
  </si>
  <si>
    <t>https://tineco-yxzt.oss-accelerate.aliyuncs.com/20251020/jishenzujian_1760940370347.jpg</t>
  </si>
  <si>
    <t>SP;ZB2459C-01;机身组件</t>
  </si>
  <si>
    <t>9SWRP1505SA</t>
  </si>
  <si>
    <t>114-25010504</t>
  </si>
  <si>
    <t>https://tineco-yxzt.oss-accelerate.aliyuncs.com/20251021/jishenzhukongbanzujian（meiban）_1761042245361.jpg</t>
  </si>
  <si>
    <t>SP;CL2501E-01;机身主控板组件（沙特版本）</t>
  </si>
  <si>
    <t>9FWPB4400SA</t>
  </si>
  <si>
    <t>114-23761000</t>
  </si>
  <si>
    <t>https://tineco-yxzt.oss-accelerate.aliyuncs.com/20250925/weixinjietu_20250925090725_1758763381354.png</t>
  </si>
  <si>
    <t>SP;CL2376J-01;托盘组件（沙特）</t>
  </si>
  <si>
    <t>9SWRI150000</t>
  </si>
  <si>
    <t>114-25010008</t>
  </si>
  <si>
    <t>https://tineco-yxzt.oss-accelerate.aliyuncs.com/20250828/meibandianyuanxian_1756371402853.jpg</t>
  </si>
  <si>
    <t>SP;CL2501-01;美版电源线</t>
  </si>
  <si>
    <t>9FWUH500000</t>
  </si>
  <si>
    <t>114-24820204</t>
  </si>
  <si>
    <t>https://tineco-yxzt.oss-accelerate.aliyuncs.com/20251020/shoubingwaixiezujian_1760953113801.jpeg</t>
  </si>
  <si>
    <t>SP;CL2482B-01;手柄外协组件（日版）</t>
  </si>
  <si>
    <t>9FWPB4A0000</t>
  </si>
  <si>
    <t>114-25350329</t>
  </si>
  <si>
    <t>https://tineco-yxzt.oss-accelerate.aliyuncs.com/20250917/weixinjietu_20250917092629_1758087857770.png</t>
  </si>
  <si>
    <t>SP;CL2535C-01;托盘组件</t>
  </si>
  <si>
    <t>9FWWC450200</t>
  </si>
  <si>
    <t>114-24670702</t>
  </si>
  <si>
    <t>SP;CL2467G-01;溶液桶组件</t>
  </si>
  <si>
    <t>9VSRH270400</t>
  </si>
  <si>
    <t>114-24810005</t>
  </si>
  <si>
    <t>https://tineco-yxzt.oss-accelerate.aliyuncs.com/20250827/haipazujian_1756284442881.jpg</t>
  </si>
  <si>
    <t>SP;ZB2481-01;HEPA组件</t>
  </si>
  <si>
    <t>9VSDB250100</t>
  </si>
  <si>
    <t>114-24590303</t>
  </si>
  <si>
    <t>https://tineco-yxzt.oss-accelerate.aliyuncs.com/20251020/chentongzujian_1760940444702.jpg</t>
  </si>
  <si>
    <t>SP;ZB2459C-01;尘桶组件</t>
  </si>
  <si>
    <t>9FWPB450200</t>
  </si>
  <si>
    <t>114-24670704</t>
  </si>
  <si>
    <t>SP;CL2467G-01;托盘组件</t>
  </si>
  <si>
    <t>9FWRH500800</t>
  </si>
  <si>
    <t>114-24820223</t>
  </si>
  <si>
    <t>https://tineco-yxzt.oss-accelerate.aliyuncs.com/20251020/ruanguantaoguanbaojiaozujian_1760953852040.png</t>
  </si>
  <si>
    <t>SP;CL2482B-01;软管套管包胶组件</t>
  </si>
  <si>
    <t>9SWRH150200</t>
  </si>
  <si>
    <t>114-25010014</t>
  </si>
  <si>
    <t>https://tineco-yxzt.oss-accelerate.aliyuncs.com/20250828/guatiaosuokou_1756372355135.jpg</t>
  </si>
  <si>
    <t>SP;CL2501-01;刮条锁扣</t>
  </si>
  <si>
    <t>9FWRH450700</t>
  </si>
  <si>
    <t>114-24670421</t>
  </si>
  <si>
    <t>SP;CL2467D-01;光电液位传感器</t>
  </si>
  <si>
    <t>Main Board Assembly</t>
  </si>
  <si>
    <t>9FWRP6301VN</t>
  </si>
  <si>
    <t>114-25620004</t>
  </si>
  <si>
    <t>SP;CL2562-01;主控板组件</t>
  </si>
  <si>
    <t>9FWUH4401SA</t>
  </si>
  <si>
    <t>114-23761005</t>
  </si>
  <si>
    <t>https://tineco-yxzt.oss-accelerate.aliyuncs.com/20250925/weixinjietu_20250925091926_1758763197202.png</t>
  </si>
  <si>
    <t>SP;CL2376J-01;手柄组件（沙特）</t>
  </si>
  <si>
    <t>9FWRM500000</t>
  </si>
  <si>
    <t>114-24820216</t>
  </si>
  <si>
    <t>https://tineco-yxzt.oss-accelerate.aliyuncs.com/20251020/youshuadianjichilunxiangzujian_1760953515325.jpg</t>
  </si>
  <si>
    <t>SP;CL2482B-01;有刷电机齿轮箱组件</t>
  </si>
  <si>
    <t>9SWRI150200</t>
  </si>
  <si>
    <t>114-25010102</t>
  </si>
  <si>
    <t>https://tineco-yxzt.oss-accelerate.aliyuncs.com/20250901/meibandianyuanxian_1756705948184.jpg</t>
  </si>
  <si>
    <t>SP;CL2501A-01;欧版电源线</t>
  </si>
  <si>
    <t>Rubber Plug (Rear Body Cover)</t>
  </si>
  <si>
    <t>9FWRH4A0200</t>
  </si>
  <si>
    <t>114-25350312</t>
  </si>
  <si>
    <t>https://tineco-yxzt.oss-accelerate.aliyuncs.com/20250912/89176AEE946EE973812C5129CBF91E9F_1757660568779.png</t>
  </si>
  <si>
    <t>SP;CL2535C-01;机体后盖软胶塞（左右）</t>
  </si>
  <si>
    <t>9FWRP500100</t>
  </si>
  <si>
    <t>114-24820212</t>
  </si>
  <si>
    <t>https://tineco-yxzt.oss-accelerate.aliyuncs.com/20251020/tuopandianyuanban_1760953352363.jpg</t>
  </si>
  <si>
    <t>SP;CL2482B-01;慢烘托盘电源板</t>
  </si>
  <si>
    <t>9FWPT450100</t>
  </si>
  <si>
    <t>114-24670708</t>
  </si>
  <si>
    <t>SP;CL2467G-01;电池包组件</t>
  </si>
  <si>
    <t>9FWRK450000</t>
  </si>
  <si>
    <t>114-24670604</t>
  </si>
  <si>
    <t>SP;CL2467F-01;直立开关导线组件</t>
  </si>
  <si>
    <t>Peristaltic Pump Assembly</t>
  </si>
  <si>
    <t>9FWRU4A0000</t>
  </si>
  <si>
    <t>114-25350307</t>
  </si>
  <si>
    <t>https://tineco-yxzt.oss-accelerate.aliyuncs.com/20250912/E7F538BE778948BAB32C50C5CBFABD95_1757660086515.png</t>
  </si>
  <si>
    <t>SP;CL2535C-01;蠕动泵组件</t>
  </si>
  <si>
    <t>9SWRM130100</t>
  </si>
  <si>
    <t>114-25331203</t>
  </si>
  <si>
    <t>SP;CL2533L-01;地刷电机</t>
  </si>
  <si>
    <t>9FWRD450100</t>
  </si>
  <si>
    <t>114-24670600</t>
  </si>
  <si>
    <t>SP;CL2467F-01;手柄屏幕组件</t>
  </si>
  <si>
    <t>9FWUH410000</t>
  </si>
  <si>
    <t>114-23281805</t>
  </si>
  <si>
    <t>https://tineco-yxzt.oss-accelerate.aliyuncs.com/20250901/shoubingzujian_1756707881837.png</t>
  </si>
  <si>
    <t>SP;CL2328R-02;手柄组件</t>
  </si>
  <si>
    <t>9FWPT1I0100</t>
  </si>
  <si>
    <t>114-24112400</t>
  </si>
  <si>
    <t>SP;CL2411X-01;电池包组件</t>
  </si>
  <si>
    <t>9VAPT180000</t>
  </si>
  <si>
    <t>114-24460100</t>
  </si>
  <si>
    <t>https://tineco-yxzt.oss-accelerate.aliyuncs.com/20251011/weixintupian_20250925114017_1760167470919.jpg</t>
  </si>
  <si>
    <t>SP;ZB2446A-01;电池包组件（蓝微带铭牌）</t>
  </si>
  <si>
    <t>9SWBH1500AU</t>
  </si>
  <si>
    <t>114-25010301</t>
  </si>
  <si>
    <t>https://tineco-yxzt.oss-accelerate.aliyuncs.com/20250924/naizhengqigunshuazujian_1758678111891.png</t>
  </si>
  <si>
    <t>SP;CL2501C-01;耐蒸汽滚刷组件</t>
  </si>
  <si>
    <t>9FWWC450000</t>
  </si>
  <si>
    <t>114-24670404</t>
  </si>
  <si>
    <t>https://tineco-yxzt.oss-accelerate.aliyuncs.com/20250924/rongyetong_1758675179542.png</t>
  </si>
  <si>
    <t>SP;CL2467D-01;溶液桶组件</t>
  </si>
  <si>
    <t>9SWRR010000</t>
  </si>
  <si>
    <t>114-20291304</t>
  </si>
  <si>
    <t>https://tineco-yxzt.oss-accelerate.aliyuncs.com/20251027/weixinjietu_20251027132452_1761543638239.png</t>
  </si>
  <si>
    <t>SP;CL2029M-01;刮条包胶组件</t>
  </si>
  <si>
    <t>9SWRU150200</t>
  </si>
  <si>
    <t>114-25010018</t>
  </si>
  <si>
    <t>https://tineco-yxzt.oss-accelerate.aliyuncs.com/20250828/diancifazujian999_1756372946199.jpg</t>
  </si>
  <si>
    <t>SP;CL2501-01;电磁阀组件</t>
  </si>
  <si>
    <t>9FWRH451200</t>
  </si>
  <si>
    <t>114-24670705</t>
  </si>
  <si>
    <t>SP;CL2467G-01;托盘充电组件</t>
  </si>
  <si>
    <t>1FWRH100100</t>
  </si>
  <si>
    <t>114-20190120-A</t>
  </si>
  <si>
    <t>散备件 CL2019A-01 外壳维修组件</t>
  </si>
  <si>
    <t>9FWUH2D0100</t>
  </si>
  <si>
    <t>114-25400201</t>
  </si>
  <si>
    <t>https://tineco-yxzt.oss-accelerate.aliyuncs.com/20251028/shoubingzujian_1761614799797.jpg</t>
  </si>
  <si>
    <t>SP;CL2540B-02;手柄组件</t>
  </si>
  <si>
    <t>9FWRH4A0600</t>
  </si>
  <si>
    <t>114-25350325</t>
  </si>
  <si>
    <t>https://tineco-yxzt.oss-accelerate.aliyuncs.com/20250912/72ECD4C9CCEC897627EC77DF2F135684_1757662013465.png</t>
  </si>
  <si>
    <t>SP;CL2535C-01;动力外壳</t>
  </si>
  <si>
    <t>Main Body Signal Detection Assembly</t>
  </si>
  <si>
    <t>9FWRI4A0500</t>
  </si>
  <si>
    <t>114-25350323</t>
  </si>
  <si>
    <t>https://tineco-yxzt.oss-accelerate.aliyuncs.com/20250912/D4284574C07A87EC7D572454F6D18126_1757661802455.png</t>
  </si>
  <si>
    <t>SP;CL2535C-01;机身信号检测组件</t>
  </si>
  <si>
    <t>9FWRI4B00DE</t>
  </si>
  <si>
    <t>114-25350402</t>
  </si>
  <si>
    <t>SP;CL2535D-01;托盘充电导线组件</t>
  </si>
  <si>
    <t>Main Motor</t>
  </si>
  <si>
    <t>9FWRM6300VN</t>
  </si>
  <si>
    <t>114-25620002</t>
  </si>
  <si>
    <t>SP;CL2562-01;主电机</t>
  </si>
  <si>
    <t>9VSDB270000</t>
  </si>
  <si>
    <t>114-24810011</t>
  </si>
  <si>
    <t>https://tineco-yxzt.oss-accelerate.aliyuncs.com/20250827/chentongzujian_1756285038657.jpg</t>
  </si>
  <si>
    <t>SP;ZB2481-01;尘桶组件</t>
  </si>
  <si>
    <t>9FWRP340400</t>
  </si>
  <si>
    <t>114-25430600</t>
  </si>
  <si>
    <t>https://tineco-yxzt.oss-accelerate.aliyuncs.com/20250902/image20250902-100507_1756778764038.png</t>
  </si>
  <si>
    <t>SP;CL2543F-01;主控板组件</t>
  </si>
  <si>
    <t>9VSRH270000</t>
  </si>
  <si>
    <t>114-24810001</t>
  </si>
  <si>
    <t>https://tineco-yxzt.oss-accelerate.aliyuncs.com/20250827/fujianjia_1756284278405.jpg</t>
  </si>
  <si>
    <t>SP;ZB2481-01;附件架</t>
  </si>
  <si>
    <t>9SWRM1502SA</t>
  </si>
  <si>
    <t>114-25010509</t>
  </si>
  <si>
    <t>https://tineco-yxzt.oss-accelerate.aliyuncs.com/20251021/zhudianjilu:boxiaobanzujian(meiban)_1761042406687.jpg</t>
  </si>
  <si>
    <t>SP;CL2501E-01;主电机滤波小板组件(欧版)</t>
  </si>
  <si>
    <t>Motor Assembly（Roller Brush ）</t>
  </si>
  <si>
    <t>9CWRM200000</t>
  </si>
  <si>
    <t>114-23210400</t>
  </si>
  <si>
    <t>https://tineco-yxzt.oss-accelerate.aliyuncs.com/20250924/MotorAssembly（RollerBrush）_1758695784809.png</t>
  </si>
  <si>
    <t>SP;CL2321D-01;地刷电机组件</t>
  </si>
  <si>
    <t>9FWMB340100</t>
  </si>
  <si>
    <t>114-25430100</t>
  </si>
  <si>
    <t>https://tineco-yxzt.oss-accelerate.aliyuncs.com/20250826/weixinjietu_20250815090434_1756177873949.png</t>
  </si>
  <si>
    <t>SP;CL2543A-01;动力源组件</t>
  </si>
  <si>
    <t>9FWRP450800</t>
  </si>
  <si>
    <t>114-24670603</t>
  </si>
  <si>
    <t>SP;CL2467F-01;地刷主板组件</t>
  </si>
  <si>
    <t>9FWRP450700</t>
  </si>
  <si>
    <t>114-24670601</t>
  </si>
  <si>
    <t>SP;CL2467F-01;机身主控板组件</t>
  </si>
  <si>
    <t>9FWRP540200</t>
  </si>
  <si>
    <t>114-25390004</t>
  </si>
  <si>
    <t>https://tineco-yxzt.oss-accelerate.aliyuncs.com/20251014/weixinjietu_20251014102838_1760409409713.png</t>
  </si>
  <si>
    <t>SP;CL2539-01;机身主控板组件</t>
  </si>
  <si>
    <t>Tray Assembly</t>
  </si>
  <si>
    <t>9SWPB010000</t>
  </si>
  <si>
    <t>114-20291302</t>
  </si>
  <si>
    <t>https://tineco-yxzt.oss-accelerate.aliyuncs.com/20251027/weixinjietu_20251027133034_1761543496762.png</t>
  </si>
  <si>
    <t>SP;CL2029M-01;托盘组件</t>
  </si>
  <si>
    <t>Main body PCBA</t>
  </si>
  <si>
    <t>9FWRP4B00DE</t>
  </si>
  <si>
    <t>114-25350401</t>
  </si>
  <si>
    <t>SP;CL2535D-01;机身主控板组件</t>
  </si>
  <si>
    <t>9FWBM370000</t>
  </si>
  <si>
    <t>114-25430701</t>
  </si>
  <si>
    <t>https://tineco-yxzt.oss-accelerate.aliyuncs.com/20250826/weixinjietu_20250826111653_1756178337053.png</t>
  </si>
  <si>
    <t>SP;CL2543G-01;软绒电动刷组件</t>
  </si>
  <si>
    <t>9SWRH1506SA</t>
  </si>
  <si>
    <t>114-25010511</t>
  </si>
  <si>
    <t>https://tineco-yxzt.oss-accelerate.aliyuncs.com/20251021/penshuibanzujian_1761042476113.jpg</t>
  </si>
  <si>
    <t>SP;CL2501E-01;喷水板组件</t>
  </si>
  <si>
    <t>9VSDB250000</t>
  </si>
  <si>
    <t>114-24590300</t>
  </si>
  <si>
    <t>https://tineco-yxzt.oss-accelerate.aliyuncs.com/20251020/jizhanchentong_1760940349584.jpg</t>
  </si>
  <si>
    <t>SP;ZB2459C-01;基站尘桶组件（欧版）</t>
  </si>
  <si>
    <t>9FWPB5001ID</t>
  </si>
  <si>
    <t>114-24820403</t>
  </si>
  <si>
    <t>https://tineco-yxzt.oss-accelerate.aliyuncs.com/20251104/honggantuopan_1762227024889.jpg</t>
  </si>
  <si>
    <t>SP;CL2482D-01;烘干托盘组件(香港版)</t>
  </si>
  <si>
    <t>9SWWC010000</t>
  </si>
  <si>
    <t>114-20291306</t>
  </si>
  <si>
    <t>https://tineco-yxzt.oss-accelerate.aliyuncs.com/20251027/weixinjietu_20251027132433_1761543765137.png</t>
  </si>
  <si>
    <t>SP;CL2029M-01;溶液桶组件</t>
  </si>
  <si>
    <t>9VSMB250100</t>
  </si>
  <si>
    <t>114-24590306</t>
  </si>
  <si>
    <t>https://tineco-yxzt.oss-accelerate.aliyuncs.com/20251020/shouchijitizujian_1760940604085.jpg</t>
  </si>
  <si>
    <t>SP;ZB2459C-01;手持组件</t>
  </si>
  <si>
    <t>9FWWC1H01SA</t>
  </si>
  <si>
    <t>114-23780809</t>
  </si>
  <si>
    <t>SP;CL2378H-01;溶液桶组件（沙特）</t>
  </si>
  <si>
    <t>Clean water Tank with Scraper Assembly</t>
  </si>
  <si>
    <t>9FWWC4A0000</t>
  </si>
  <si>
    <t>114-25350300</t>
  </si>
  <si>
    <t>https://tineco-yxzt.oss-accelerate.aliyuncs.com/20250912/15a76428-bcfb-446d-8f27-2dcbca4843a8_1757659001746.png</t>
  </si>
  <si>
    <t>SP;CL2535C-01;溶液桶+刮水组件</t>
  </si>
  <si>
    <t>1FWRS100000</t>
  </si>
  <si>
    <t>114-20190114-A</t>
  </si>
  <si>
    <t>散备件 CL2019A-01 光电液位传感器</t>
  </si>
  <si>
    <t>connector unit</t>
  </si>
  <si>
    <t>9FWRH1H07SA</t>
  </si>
  <si>
    <t>114-23780804</t>
  </si>
  <si>
    <t>SP;CL2378H-01;转接头组件（沙特）</t>
  </si>
  <si>
    <t>Pet grooming(Use with CL2348 SwitchPro Motor)</t>
  </si>
  <si>
    <t>CB000100DE</t>
  </si>
  <si>
    <t>107-23580101</t>
  </si>
  <si>
    <t>AA2358A-01;宠物附件通用CL2348动力源国际版;CB000100DE</t>
  </si>
  <si>
    <t>9FWRS450000</t>
  </si>
  <si>
    <t>114-24670711</t>
  </si>
  <si>
    <t>SP;CL2467G-01;直通式光电液位传感器</t>
  </si>
  <si>
    <t>9FWMB340200</t>
  </si>
  <si>
    <t>114-25430200</t>
  </si>
  <si>
    <t>https://tineco-yxzt.oss-accelerate.aliyuncs.com/20250826/weixinjietu_20250815090434_1756178054174.png</t>
  </si>
  <si>
    <t>SP;CL2543B-01;动力源组件</t>
  </si>
  <si>
    <t>9FWRU500000</t>
  </si>
  <si>
    <t>114-24820215</t>
  </si>
  <si>
    <t>https://tineco-yxzt.oss-accelerate.aliyuncs.com/20251020/rudongbengzujian_1760953473046.jpg</t>
  </si>
  <si>
    <t>SP;CL2482B-01;蠕动泵组件</t>
  </si>
  <si>
    <t>Microswitch Wire</t>
  </si>
  <si>
    <t>9SWRI010100</t>
  </si>
  <si>
    <t>114-20291300</t>
  </si>
  <si>
    <t>https://tineco-yxzt.oss-accelerate.aliyuncs.com/20251027/weixintupian_20251027133339_1761543340063.jpg</t>
  </si>
  <si>
    <t>SP;CL2029M-01;微动开关导线</t>
  </si>
  <si>
    <t>9FWRP450900</t>
  </si>
  <si>
    <t>114-24670709</t>
  </si>
  <si>
    <t>SP;CL2467G-01;主控板组件</t>
  </si>
  <si>
    <t>9FWRP5000JP</t>
  </si>
  <si>
    <t>114-24820205</t>
  </si>
  <si>
    <t>https://tineco-yxzt.oss-accelerate.aliyuncs.com/20251020/CL2482Azhukongbanzujian_1760953146550.jpg</t>
  </si>
  <si>
    <t>SP;CL2482B-01;CL2482B主控板</t>
  </si>
  <si>
    <t>9SWRH1505SA</t>
  </si>
  <si>
    <t>114-25010508</t>
  </si>
  <si>
    <t>https://tineco-yxzt.oss-accelerate.aliyuncs.com/20251021/zhuanjietouzujian_1761042367074.jpg</t>
  </si>
  <si>
    <t>SP;CL2501E-01;转接头组件</t>
  </si>
  <si>
    <t>9SWWC150000</t>
  </si>
  <si>
    <t>114-25010000</t>
  </si>
  <si>
    <t>https://tineco-yxzt.oss-accelerate.aliyuncs.com/20250828/qingshuixiang_1756370613062.jpg</t>
  </si>
  <si>
    <t>SP;CL2501-01;清水箱组件</t>
  </si>
  <si>
    <t>9SWRI1504AU</t>
  </si>
  <si>
    <t>114-25010300</t>
  </si>
  <si>
    <t>https://tineco-yxzt.oss-accelerate.aliyuncs.com/20250924/meibandianyuanxian_1758677969251.jpg</t>
  </si>
  <si>
    <t>SP;CL2501C-01;澳版电源线</t>
  </si>
  <si>
    <t>Heating Wire Assembly</t>
  </si>
  <si>
    <t>9FWRI4A0300</t>
  </si>
  <si>
    <t>114-25350320</t>
  </si>
  <si>
    <t>https://tineco-yxzt.oss-accelerate.aliyuncs.com/20250912/15A85CB0788197252D8AC598E5A0B9A0_1757661534785.png</t>
  </si>
  <si>
    <t>SP;CL2535C-01;发热丝组件</t>
  </si>
  <si>
    <t>9VSSH250100</t>
  </si>
  <si>
    <t>114-24590302</t>
  </si>
  <si>
    <t>https://tineco-yxzt.oss-accelerate.aliyuncs.com/20251020/jitouzujian_1760940413872.jpg</t>
  </si>
  <si>
    <t>SP;ZB2459C-01;机头组件</t>
  </si>
  <si>
    <t>1VAPT113400</t>
  </si>
  <si>
    <t>114-20160702-A</t>
  </si>
  <si>
    <t>SP;ZB2016F-07;电池包组件咖啡色2500mAh</t>
  </si>
  <si>
    <t>9SWRH150400</t>
  </si>
  <si>
    <t>114-25010020</t>
  </si>
  <si>
    <t>https://tineco-yxzt.oss-accelerate.aliyuncs.com/20250828/penshuibanzujian_1756373128188.jpg</t>
  </si>
  <si>
    <t>SP;CL2501-01;喷水板组件</t>
  </si>
  <si>
    <t>9FWUH340100</t>
  </si>
  <si>
    <t>114-25430400</t>
  </si>
  <si>
    <t>https://tineco-yxzt.oss-accelerate.aliyuncs.com/20250902/image20250902-100253_1756778598029.png</t>
  </si>
  <si>
    <t>SP;CL2543D-01;手柄组件</t>
  </si>
  <si>
    <t>9SWRH130200</t>
  </si>
  <si>
    <t>114-25331206</t>
  </si>
  <si>
    <t>SP;CL2533L-01;机体后盖</t>
  </si>
  <si>
    <t>9FWRH3401SA</t>
  </si>
  <si>
    <t>114-25430405</t>
  </si>
  <si>
    <t>https://tineco-yxzt.oss-accelerate.aliyuncs.com/20250915/image20250902-102333_1757901596354.png</t>
  </si>
  <si>
    <t>SP;CL2543D-02;喷水板组件(沙特)</t>
  </si>
  <si>
    <t>9FWUH4A0100</t>
  </si>
  <si>
    <t>114-25350336</t>
  </si>
  <si>
    <t>SP;CL2535C-02;手柄组件</t>
  </si>
  <si>
    <t>1SWRO1001EU</t>
  </si>
  <si>
    <t>114-20290622-A</t>
  </si>
  <si>
    <t>散备件 CL2029F-01 锅炉组件（欧版）</t>
  </si>
  <si>
    <t>9FWRM4A0400</t>
  </si>
  <si>
    <t>114-25350335</t>
  </si>
  <si>
    <t>https://tineco-yxzt.oss-accelerate.aliyuncs.com/20251104/weixintupian_20240530083051_1762238852686.jpg</t>
  </si>
  <si>
    <t>SP;CL2535C-02;主电机组件</t>
  </si>
  <si>
    <t>Water Pump Assembly</t>
  </si>
  <si>
    <t>9CWRU200000</t>
  </si>
  <si>
    <t>114-23210401</t>
  </si>
  <si>
    <t>https://tineco-yxzt.oss-accelerate.aliyuncs.com/20250924/WaterPumpAssembly_1758695886337.png</t>
  </si>
  <si>
    <t>SP;CL2321D-01;水泵组件</t>
  </si>
  <si>
    <t>RGB light</t>
  </si>
  <si>
    <t>9FWRP4A0300</t>
  </si>
  <si>
    <t>114-25350327</t>
  </si>
  <si>
    <t>https://tineco-yxzt.oss-accelerate.aliyuncs.com/20250912/afbf128b-4ecb-449f-94a9-f05774895bf0_1757662323074.png</t>
  </si>
  <si>
    <t>SP;CL2535C-01;RGB灯板</t>
  </si>
  <si>
    <t>1FWRH200400</t>
  </si>
  <si>
    <t>114-21230231-A</t>
  </si>
  <si>
    <t>SP;CL2123B-01;机体后盖</t>
  </si>
  <si>
    <t>9SWRP150100</t>
  </si>
  <si>
    <t>114-25010006</t>
  </si>
  <si>
    <t>https://tineco-yxzt.oss-accelerate.aliyuncs.com/20250828/dianyuanxianluban_1756371218193.jpg</t>
  </si>
  <si>
    <t>SP;CL2501-01;电源线路板</t>
  </si>
  <si>
    <t>9FWPB450100</t>
  </si>
  <si>
    <t>114-24670501</t>
  </si>
  <si>
    <t>SP;CL2467E-01;烘干托盘组件</t>
  </si>
  <si>
    <t>9FWRH450800</t>
  </si>
  <si>
    <t>114-24670422</t>
  </si>
  <si>
    <t>SP;CL2467D-01;过滤盒超声组件</t>
  </si>
  <si>
    <t>9FWPT480000</t>
  </si>
  <si>
    <t>114-25350107</t>
  </si>
  <si>
    <t>https://tineco-yxzt.oss-accelerate.aliyuncs.com/20250912/weixinjietu_20250903192726_1757643880282.png</t>
  </si>
  <si>
    <t>SP;CL2535A-01;电池包组件</t>
  </si>
  <si>
    <t>9VAFA180000</t>
  </si>
  <si>
    <t>114-24460105</t>
  </si>
  <si>
    <t>https://tineco-yxzt.oss-accelerate.aliyuncs.com/20251011/weixinjietu_20250925114514_1760164352375.png</t>
  </si>
  <si>
    <t>SP;ZB2446A-01;HAPA组件</t>
  </si>
  <si>
    <t>9FWRM430000</t>
  </si>
  <si>
    <t>114-24581301</t>
  </si>
  <si>
    <t>https://tineco-yxzt.oss-accelerate.aliyuncs.com/20250828/weixintupian_20240530083112_1756342102926.jpg</t>
  </si>
  <si>
    <t>SP;CL2458M-01;有刷电机齿轮箱组件</t>
  </si>
  <si>
    <t>9SWPB140000</t>
  </si>
  <si>
    <t>114-25330800</t>
  </si>
  <si>
    <t>SP;CL2533H-01;烘干托盘组件</t>
  </si>
  <si>
    <t>9VSRH270200</t>
  </si>
  <si>
    <t>114-24810003</t>
  </si>
  <si>
    <t>https://tineco-yxzt.oss-accelerate.aliyuncs.com/20250827/shounazuozhichengganzujian_1756284340229.jpg</t>
  </si>
  <si>
    <t>SP;ZB2481-01;收纳座支撑杆组件</t>
  </si>
  <si>
    <t>9VAMB180100</t>
  </si>
  <si>
    <t>114-24460102</t>
  </si>
  <si>
    <t>https://tineco-yxzt.oss-accelerate.aliyuncs.com/20251011/weixintupian_20250925113937_1760164139322.jpg</t>
  </si>
  <si>
    <t>SP;ZB2446A-01;手持组件</t>
  </si>
  <si>
    <t>9FWRP4007SA</t>
  </si>
  <si>
    <t>114-23280403</t>
  </si>
  <si>
    <t>https://tineco-yxzt.oss-accelerate.aliyuncs.com/20250912/114-23280403_1757646314304.gif</t>
  </si>
  <si>
    <t>SP;CL2328D-02;机身主控板组件（沙特）</t>
  </si>
  <si>
    <t>9FWRH4A1300</t>
  </si>
  <si>
    <t>114-25350334</t>
  </si>
  <si>
    <t>SP;CL2535C-02;机体下装饰盖</t>
  </si>
  <si>
    <t>9FWRP540300</t>
  </si>
  <si>
    <t>114-25390005</t>
  </si>
  <si>
    <t>https://tineco-yxzt.oss-accelerate.aliyuncs.com/20251014/weixinjietu_20251014102916_1760409479783.png</t>
  </si>
  <si>
    <t>SP;CL2539-01;地刷主控板组件（含软件）</t>
  </si>
  <si>
    <t>9FWWD450000</t>
  </si>
  <si>
    <t>114-24670402</t>
  </si>
  <si>
    <t>https://tineco-yxzt.oss-accelerate.aliyuncs.com/20250924/huishoutong_1758674716923.png</t>
  </si>
  <si>
    <t>SP;CL2467D-01;回收桶组件</t>
  </si>
  <si>
    <t>RGB Light Board+wire</t>
  </si>
  <si>
    <t>9FWRI4A0400</t>
  </si>
  <si>
    <t>114-25350322</t>
  </si>
  <si>
    <t>https://tineco-yxzt.oss-accelerate.aliyuncs.com/20250912/75027EDC85DAB4B110B5A06D2FF3582D_1757661704503.png</t>
  </si>
  <si>
    <t>SP;CL2535C-01;RGB灯板+导线</t>
  </si>
  <si>
    <t>9FWRP340300</t>
  </si>
  <si>
    <t>114-25430401</t>
  </si>
  <si>
    <t>https://tineco-yxzt.oss-accelerate.aliyuncs.com/20250902/image20250902-100507_1756778723900.png</t>
  </si>
  <si>
    <t>SP;CL2543D-01;主控板组件</t>
  </si>
  <si>
    <t>9FWWD4A0000</t>
  </si>
  <si>
    <t>SP;CL2535C-02;回收桶组件</t>
  </si>
  <si>
    <t>9SWRP1504NZ</t>
  </si>
  <si>
    <t>114-25010400</t>
  </si>
  <si>
    <t>https://tineco-yxzt.oss-accelerate.aliyuncs.com/20250908/jishenzhukongbanzujian（meiban）_1757315321063.jpg</t>
  </si>
  <si>
    <t>SP;CL2501D-01;机身主控板组件（新马版本）</t>
  </si>
  <si>
    <t>9FWRP480000</t>
  </si>
  <si>
    <t>114-25350104</t>
  </si>
  <si>
    <t>https://tineco-yxzt.oss-accelerate.aliyuncs.com/20250912/image20250904-083904_1757644184321.png</t>
  </si>
  <si>
    <t>SP;CL2535A-01;机身主控板组件</t>
  </si>
  <si>
    <t>114-20200112-A</t>
  </si>
  <si>
    <t>SP;CL2020F-01;动力源组件接插式</t>
  </si>
  <si>
    <t>9FWRH450200</t>
  </si>
  <si>
    <t>114-24670415</t>
  </si>
  <si>
    <t>SP;CL2467D-01;污水满检测导线组件</t>
  </si>
  <si>
    <t>9FWRD450200</t>
  </si>
  <si>
    <t>114-24670707</t>
  </si>
  <si>
    <t>SP;CL2467G-01;手柄显示屏组件</t>
  </si>
  <si>
    <t>9FWRH450400</t>
  </si>
  <si>
    <t>114-24670418</t>
  </si>
  <si>
    <t>SP;CL2467D-01;隔膜泵</t>
  </si>
  <si>
    <t>9SWRO1502SA</t>
  </si>
  <si>
    <t>114-25010512</t>
  </si>
  <si>
    <t>https://tineco-yxzt.oss-accelerate.aliyuncs.com/20251021/CL2501gaoyaguolu_1761042499335.jpg</t>
  </si>
  <si>
    <t>SP;CL2501E-01;CL2501高压锅炉（欧版）</t>
  </si>
  <si>
    <t>1SWRM1001EU</t>
  </si>
  <si>
    <t>114-20290609-A</t>
  </si>
  <si>
    <t>散备件 CL2029F-01 主电机组件（欧版） _</t>
  </si>
  <si>
    <t>9FWPT1H01SA</t>
  </si>
  <si>
    <t>114-23780802</t>
  </si>
  <si>
    <t>SP;CL2378H-01;电池包组件（沙特）</t>
  </si>
  <si>
    <t>9FWRP450300</t>
  </si>
  <si>
    <t>114-24670424</t>
  </si>
  <si>
    <t>SP;CL2467D-01;地刷主板组件</t>
  </si>
  <si>
    <t>9FWRM4400SA</t>
  </si>
  <si>
    <t>114-23761004</t>
  </si>
  <si>
    <t>https://tineco-yxzt.oss-accelerate.aliyuncs.com/20250925/weixinjietu_20250925090918_1758763117358.png</t>
  </si>
  <si>
    <t>SP;CL2376J-01;有刷电机齿轮箱组件（沙特）</t>
  </si>
  <si>
    <t>9FWWC500100</t>
  </si>
  <si>
    <t>114-24820400</t>
  </si>
  <si>
    <t>https://tineco-yxzt.oss-accelerate.aliyuncs.com/20251104/rongyetongguatiaozujian_1762226939107.jpg</t>
  </si>
  <si>
    <t>SP;CL2482D-01;清水箱组件</t>
  </si>
  <si>
    <t>9FWFD500000</t>
  </si>
  <si>
    <t>114-24820202</t>
  </si>
  <si>
    <t>https://tineco-yxzt.oss-accelerate.aliyuncs.com/20251020/huishoutongguolu:qizhuangpeizujian_1760952978374.jpg</t>
  </si>
  <si>
    <t>SP;CL2482B-01;回收桶过滤器装配组件</t>
  </si>
  <si>
    <t>9VSUE230000</t>
  </si>
  <si>
    <t>114-24510423</t>
  </si>
  <si>
    <t>https://tineco-yxzt.oss-accelerate.aliyuncs.com/20250828/weixinjietu_20250828111155_1756350918906.png</t>
  </si>
  <si>
    <t>SP;ZB2451D-02;伸缩软管组件</t>
  </si>
  <si>
    <t>Front cover</t>
  </si>
  <si>
    <t>9SWRH200000</t>
  </si>
  <si>
    <t>114-25390501</t>
  </si>
  <si>
    <t>https://tineco-yxzt.oss-accelerate.aliyuncs.com/20251030/weixinjietu_20251030101311_1761790729306.png</t>
  </si>
  <si>
    <t>SP;CL2539E-01;机体前盖</t>
  </si>
  <si>
    <t>1FWRH250000</t>
  </si>
  <si>
    <t>114-22200102-A</t>
  </si>
  <si>
    <t>SP;CL2220A-01;转接头和机体底盖组件</t>
  </si>
  <si>
    <t>9SWWD150000</t>
  </si>
  <si>
    <t>114-25010001</t>
  </si>
  <si>
    <t>https://tineco-yxzt.oss-accelerate.aliyuncs.com/20250828/huishoutong_1756370741599.jpg</t>
  </si>
  <si>
    <t>SP;CL2501-01;回收桶组件</t>
  </si>
  <si>
    <t>9VABP210100</t>
  </si>
  <si>
    <t>114-25120101</t>
  </si>
  <si>
    <t>https://tineco-yxzt.oss-accelerate.aliyuncs.com/20250912/114-25120101_1757644558707.png</t>
  </si>
  <si>
    <t>SP;ZB2512A-01;地刷组件-中配</t>
  </si>
  <si>
    <t>9SWUH1501SA</t>
  </si>
  <si>
    <t>114-25010503</t>
  </si>
  <si>
    <t>https://tineco-yxzt.oss-accelerate.aliyuncs.com/20251021/shoubing_1761042218526.jpg</t>
  </si>
  <si>
    <t>SP;CL2501E-01;手柄组件</t>
  </si>
  <si>
    <t>9VSBD270000</t>
  </si>
  <si>
    <t>114-24810012</t>
  </si>
  <si>
    <t>https://tineco-yxzt.oss-accelerate.aliyuncs.com/20250827/AA2532erheyizuheshua_1756284985637.jpg</t>
  </si>
  <si>
    <t>SP;ZB2481-01;AA2532二合一组合刷</t>
  </si>
  <si>
    <t>1FWRK110000</t>
  </si>
  <si>
    <t>114-20190066-A</t>
  </si>
  <si>
    <t>散备件 CL2019A-01 微动开关</t>
  </si>
  <si>
    <t>9VSMB231100</t>
  </si>
  <si>
    <t>114-24510807</t>
  </si>
  <si>
    <t>https://tineco-yxzt.oss-accelerate.aliyuncs.com/20251104/shouchi_1762220034944.png</t>
  </si>
  <si>
    <t>SP;ZB2451H-01;手持单体组件（无尘桶/HEPA/电池包）</t>
  </si>
  <si>
    <t>9FWRI340000</t>
  </si>
  <si>
    <t>114-25430005</t>
  </si>
  <si>
    <t>https://tineco-yxzt.oss-accelerate.aliyuncs.com/20250826/weixinjietu_20250826110934_1756177787283.png</t>
  </si>
  <si>
    <t>SP;CL2543-01;烘干托盘充电导线组件</t>
  </si>
  <si>
    <t>Drain Valve ＋Filter</t>
  </si>
  <si>
    <t>9FWRH4A0500</t>
  </si>
  <si>
    <t>114-25350315</t>
  </si>
  <si>
    <t>https://tineco-yxzt.oss-accelerate.aliyuncs.com/20250912/3EBFE79E6497EF4DDE34A938A9E35C8C_1757660949823.png</t>
  </si>
  <si>
    <t>SP;CL2535C-01;下水阀接头包胶组件+过滤网</t>
  </si>
  <si>
    <t>9FWRP450000</t>
  </si>
  <si>
    <t>114-24670407</t>
  </si>
  <si>
    <t>SP;CL2467D-01;7节降本托盘电源板</t>
  </si>
  <si>
    <t>Power-Assisted Wheel Assembly</t>
  </si>
  <si>
    <t>9CWRM200100</t>
  </si>
  <si>
    <t>114-23210403</t>
  </si>
  <si>
    <t>https://tineco-yxzt.oss-accelerate.aliyuncs.com/20250924/Power-AssistedWheelAssembly_1758695989131.png</t>
  </si>
  <si>
    <t>SP;CL2321D-01;助力轮组件</t>
  </si>
  <si>
    <t>9FWRO3400SA</t>
  </si>
  <si>
    <t>114-25430408</t>
  </si>
  <si>
    <t>https://tineco-yxzt.oss-accelerate.aliyuncs.com/20250915/image20250902-102442_1757905122410.png</t>
  </si>
  <si>
    <t>SP;CL2543D-02;发热丝组件(沙特)</t>
  </si>
  <si>
    <t>9FWRP450600</t>
  </si>
  <si>
    <t>114-24670505</t>
  </si>
  <si>
    <t>SP;CL2467E-01;机身主控板组件</t>
  </si>
  <si>
    <t>9FWUH450000</t>
  </si>
  <si>
    <t>114-24670406</t>
  </si>
  <si>
    <t>https://tineco-yxzt.oss-accelerate.aliyuncs.com/20250924/shoubing_1758675779726.png</t>
  </si>
  <si>
    <t>SP;CL2467D-01;手柄组件</t>
  </si>
  <si>
    <t>9VSPA270000</t>
  </si>
  <si>
    <t>114-24810000</t>
  </si>
  <si>
    <t>https://tineco-yxzt.oss-accelerate.aliyuncs.com/20251031/shipeiqi_1761878190734.jpg</t>
  </si>
  <si>
    <t>SP;ZB2481-01;适配器</t>
  </si>
  <si>
    <t>LED Display Connection Wire</t>
  </si>
  <si>
    <t>9FWRI480000</t>
  </si>
  <si>
    <t>114-25350100</t>
  </si>
  <si>
    <t>https://tineco-yxzt.oss-accelerate.aliyuncs.com/20250912/weixinjietu_20250903191802_1757643589846.png</t>
  </si>
  <si>
    <t>SP;CL2535A-01;CL2535A LED显示屏连接导线</t>
  </si>
  <si>
    <t>9FWPB500000</t>
  </si>
  <si>
    <t>114-24820203</t>
  </si>
  <si>
    <t>https://tineco-yxzt.oss-accelerate.aliyuncs.com/20251020/honggantuopan_1760953004920.jpg</t>
  </si>
  <si>
    <t>SP;CL2482B-01;烘干托盘组件(日版)</t>
  </si>
  <si>
    <t>SP;CL2019P-05;抗菌滚刷组件</t>
  </si>
  <si>
    <t>9VSBP270000</t>
  </si>
  <si>
    <t>114-24810006</t>
  </si>
  <si>
    <t>https://tineco-yxzt.oss-accelerate.aliyuncs.com/20250827/dishuazujian_1756284474081.jpg</t>
  </si>
  <si>
    <t>SP;ZB2481-01;地刷组件</t>
  </si>
  <si>
    <t>9SWPB130300</t>
  </si>
  <si>
    <t>114-25331500</t>
  </si>
  <si>
    <t>https://tineco-yxzt.oss-accelerate.aliyuncs.com/20251014/weixinjietu_20251014132600_1760419598006.png</t>
  </si>
  <si>
    <t>SP;CL2533O-01;烘干托盘组件</t>
  </si>
  <si>
    <t>9FWWD430100</t>
  </si>
  <si>
    <t>114-24581300</t>
  </si>
  <si>
    <t>https://tineco-yxzt.oss-accelerate.aliyuncs.com/20250901/wushuitong_1756707272047.png</t>
  </si>
  <si>
    <t>SP;CL2458M-01;回收桶组件</t>
  </si>
  <si>
    <t>9FWRP450100</t>
  </si>
  <si>
    <t>114-24670409</t>
  </si>
  <si>
    <t>https://tineco-yxzt.oss-accelerate.aliyuncs.com/20250924/XUANCAI_1758676443078.png</t>
  </si>
  <si>
    <t>SP;CL2467D-01;炫彩灯板</t>
  </si>
  <si>
    <t>9VSBP230200</t>
  </si>
  <si>
    <t>114-24510424</t>
  </si>
  <si>
    <t>https://tineco-yxzt.oss-accelerate.aliyuncs.com/20250828/dishuazujian_1756368366027.jpg</t>
  </si>
  <si>
    <t>SP;ZB2451D-01;地刷组件</t>
  </si>
  <si>
    <t>9FWRH450000</t>
  </si>
  <si>
    <t>114-24670410</t>
  </si>
  <si>
    <t>https://tineco-yxzt.oss-accelerate.aliyuncs.com/20250924/zangwu_1758676638207.png</t>
  </si>
  <si>
    <t>SP;CL2467D-01;红外脏污传感器</t>
  </si>
  <si>
    <t>9FWFA450000</t>
  </si>
  <si>
    <t>114-24670403</t>
  </si>
  <si>
    <t>https://tineco-yxzt.oss-accelerate.aliyuncs.com/20250924/hepa_1758674976119.png</t>
  </si>
  <si>
    <t>SP;CL2467D-01;回收桶过滤器装配组件</t>
  </si>
  <si>
    <t>9VSRH270300</t>
  </si>
  <si>
    <t>114-24810004</t>
  </si>
  <si>
    <t>https://tineco-yxzt.oss-accelerate.aliyuncs.com/20250827/shounazuoguajiazujian_1756284420787.jpg</t>
  </si>
  <si>
    <t>SP;ZB2481-01;收纳座挂架组件</t>
  </si>
  <si>
    <t>DWT Signal Detection Assembly</t>
  </si>
  <si>
    <t>9FWRI4400SA</t>
  </si>
  <si>
    <t>114-23761002</t>
  </si>
  <si>
    <t>https://tineco-yxzt.oss-accelerate.aliyuncs.com/20250925/weixinjietu_20250925090840_1758762962024.png</t>
  </si>
  <si>
    <t>SP;CL2376J-01;回收桶信号检测组件（沙特）</t>
  </si>
  <si>
    <t>9FWRS500200</t>
  </si>
  <si>
    <t>114-24820222</t>
  </si>
  <si>
    <t>https://tineco-yxzt.oss-accelerate.aliyuncs.com/20251020/shuimanjiancedaoxianzujian_1760953814554.jpg</t>
  </si>
  <si>
    <t>SP;CL2482B-01;水满检测导线组件</t>
  </si>
  <si>
    <t>9FWUH1H01SA</t>
  </si>
  <si>
    <t>114-23780808</t>
  </si>
  <si>
    <t>SP;CL2378H-01;手柄组件（沙特）</t>
  </si>
  <si>
    <t>9FWPB6300VN</t>
  </si>
  <si>
    <t>114-25620005</t>
  </si>
  <si>
    <t>SP;CL2562-01;烘干托盘组件（欧版）</t>
  </si>
  <si>
    <t>9SWRI1506SA</t>
  </si>
  <si>
    <t>114-25010510</t>
  </si>
  <si>
    <t>https://tineco-yxzt.oss-accelerate.aliyuncs.com/20251021/zhaomingdengbanzujian_1761042431122.jpg</t>
  </si>
  <si>
    <t>SP;CL2501E-01;照明灯板组件</t>
  </si>
  <si>
    <t>9SWWC150100</t>
  </si>
  <si>
    <t>114-25010100</t>
  </si>
  <si>
    <t>https://tineco-yxzt.oss-accelerate.aliyuncs.com/20250901/qingshuixiang_1756705798685.jpg</t>
  </si>
  <si>
    <t>SP;CL2501A-01;清水箱组件</t>
  </si>
  <si>
    <t>9SWPT130200</t>
  </si>
  <si>
    <t>114-25331303</t>
  </si>
  <si>
    <t>SP;CL2533M-01;电池包组件</t>
  </si>
  <si>
    <t>9SWRS150000</t>
  </si>
  <si>
    <t>114-25010021</t>
  </si>
  <si>
    <t>https://tineco-yxzt.oss-accelerate.aliyuncs.com/20250828/hongwaizangwuchuanganqizujian_1756373173845.jpg</t>
  </si>
  <si>
    <t>SP;CL2501-01;红外脏污传感器组件</t>
  </si>
  <si>
    <t>Connector Assembly</t>
  </si>
  <si>
    <t>9FWRH4404SA</t>
  </si>
  <si>
    <t>114-23761003</t>
  </si>
  <si>
    <t>https://tineco-yxzt.oss-accelerate.aliyuncs.com/20250925/weixinjietu_20250925090901_1758763040644.png</t>
  </si>
  <si>
    <t>SP;CL2376J-01;转接头组件（沙特）</t>
  </si>
  <si>
    <t>9FWTN340000</t>
  </si>
  <si>
    <t>114-25430002</t>
  </si>
  <si>
    <t>https://tineco-yxzt.oss-accelerate.aliyuncs.com/20250826/weixinjietu_20250815091726_1756177476474.png</t>
  </si>
  <si>
    <t>SP;CL2543-01;AB1888B清洁刷组件</t>
  </si>
  <si>
    <t>9FWRH4A0900</t>
  </si>
  <si>
    <t>114-25350330</t>
  </si>
  <si>
    <t>SP;CL2535C-02;机体后盖软胶塞（左右）</t>
  </si>
  <si>
    <t>9SWRS1504SA</t>
  </si>
  <si>
    <t>114-25010507</t>
  </si>
  <si>
    <t>https://tineco-yxzt.oss-accelerate.aliyuncs.com/20251021/12Vdianyuanxian-lu:boban_1761042338449.jpg</t>
  </si>
  <si>
    <t>SP;CL2501E-01;12V电源线-滤波板</t>
  </si>
  <si>
    <t>9FWRH4A0400</t>
  </si>
  <si>
    <t>114-25350314</t>
  </si>
  <si>
    <t>https://tineco-yxzt.oss-accelerate.aliyuncs.com/20250912/521CF2EB2275E1884A18C167135F8F92_1757660821654.png</t>
  </si>
  <si>
    <t>SP;CL2535C-01;转接头组件+锁扣</t>
  </si>
  <si>
    <t>9SWRI150300</t>
  </si>
  <si>
    <t>114-25010200</t>
  </si>
  <si>
    <t>https://tineco-yxzt.oss-accelerate.aliyuncs.com/20250901/meibandianyuanxian_1756708051962.jpg</t>
  </si>
  <si>
    <t>SP;CL2501B-01;英版电源线</t>
  </si>
  <si>
    <t>9FWRM1H01SA</t>
  </si>
  <si>
    <t>114-23780807</t>
  </si>
  <si>
    <t>SP;CL2378H-01;有刷风机（沙特）</t>
  </si>
  <si>
    <t>9FWPB1H01SA</t>
  </si>
  <si>
    <t>114-23780801</t>
  </si>
  <si>
    <t>SP;CL2378H-01;托盘组件（沙特）</t>
  </si>
  <si>
    <t>9FWRI450300</t>
  </si>
  <si>
    <t>114-24670713</t>
  </si>
  <si>
    <t>SP;CL2467G-01;地刷+水泵导线</t>
  </si>
  <si>
    <t>9FWRH500700</t>
  </si>
  <si>
    <t>114-24820221</t>
  </si>
  <si>
    <t>https://tineco-yxzt.oss-accelerate.aliyuncs.com/20251020/jishendigai_1760953787573.jpg</t>
  </si>
  <si>
    <t>SP;CL2482B-01;机身底盖</t>
  </si>
  <si>
    <t>Adapter(RU)</t>
  </si>
  <si>
    <t>9VAPA0309RU</t>
  </si>
  <si>
    <t>114-22281500</t>
  </si>
  <si>
    <t>SP;ZB2228O-01;茵莉适配器-俄罗斯</t>
  </si>
  <si>
    <t>9FWRH480100</t>
  </si>
  <si>
    <t>114-25350102</t>
  </si>
  <si>
    <t>https://tineco-yxzt.oss-accelerate.aliyuncs.com/20250912/weixinjietu_20250903191845_1757644060502.png</t>
  </si>
  <si>
    <t>SP;CL2535A-01;机体前盖</t>
  </si>
  <si>
    <t>9FWRH500500</t>
  </si>
  <si>
    <t>114-24820219</t>
  </si>
  <si>
    <t>https://tineco-yxzt.oss-accelerate.aliyuncs.com/20251020/penshuibanzujian_1760953668566.jpg</t>
  </si>
  <si>
    <t>SP;CL2482B-01;喷水板组件</t>
  </si>
  <si>
    <t>9FWRI500100</t>
  </si>
  <si>
    <t>114-24820225</t>
  </si>
  <si>
    <t>https://tineco-yxzt.oss-accelerate.aliyuncs.com/20251020/jishengongchadaoxianzujian_1760953954710.jpg</t>
  </si>
  <si>
    <t>SP;CL2482B-01;机身公插导线组件</t>
  </si>
  <si>
    <t>9FWPB2D0100</t>
  </si>
  <si>
    <t>114-25400202</t>
  </si>
  <si>
    <t>https://tineco-yxzt.oss-accelerate.aliyuncs.com/20251028/honggantuopan_1761614887824.jpg</t>
  </si>
  <si>
    <t>SP;CL2540B-02;烘干托盘组件</t>
  </si>
  <si>
    <t>Lower Decorative Cover</t>
  </si>
  <si>
    <t>9FWRH2007DE</t>
  </si>
  <si>
    <t>114-21230415</t>
  </si>
  <si>
    <t>https://tineco-yxzt.oss-accelerate.aliyuncs.com/20251030/114-21230415_1761819323391.png</t>
  </si>
  <si>
    <t>SP;CL2123D-01;机体下装饰盖</t>
  </si>
  <si>
    <t>9FWRH500200</t>
  </si>
  <si>
    <t>114-24820211</t>
  </si>
  <si>
    <t>https://tineco-yxzt.oss-accelerate.aliyuncs.com/20251020/lu:jishen_1760953322835.jpg</t>
  </si>
  <si>
    <t>SP;CL2482B-01;铝机身</t>
  </si>
  <si>
    <t>9FWRP450200</t>
  </si>
  <si>
    <t>114-24670413</t>
  </si>
  <si>
    <t>SP;CL2467D-01;主控板组件</t>
  </si>
  <si>
    <t>9SWRD140000</t>
  </si>
  <si>
    <t>114-25330701</t>
  </si>
  <si>
    <t>SP;CL2533G-01;显示屏组件</t>
  </si>
  <si>
    <t>9FWFA420000</t>
  </si>
  <si>
    <t>114-24581502</t>
  </si>
  <si>
    <t>https://tineco-yxzt.oss-accelerate.aliyuncs.com/20250828/huishoutongguolu:qizhuangpeizujian_1756341874109.jpg</t>
  </si>
  <si>
    <t>SP;CL2458O-01;回收桶过滤器装配组件</t>
  </si>
  <si>
    <t>9FWRI5400DE</t>
  </si>
  <si>
    <t>114-25390001</t>
  </si>
  <si>
    <t>https://tineco-yxzt.oss-accelerate.aliyuncs.com/20251014/weixinjietu_20251014102418_1760408674871.png</t>
  </si>
  <si>
    <t>SP;CL2539-01;万能欧版电源线</t>
  </si>
  <si>
    <t>9SWRH150300</t>
  </si>
  <si>
    <t>114-25010019</t>
  </si>
  <si>
    <t>https://tineco-yxzt.oss-accelerate.aliyuncs.com/20250828/houzhiguolu:hezujian_1756372988992.jpg</t>
  </si>
  <si>
    <t>SP;CL2501-01;后置过滤盒组件</t>
  </si>
  <si>
    <t>9FWRP450400</t>
  </si>
  <si>
    <t>114-24670804</t>
  </si>
  <si>
    <t>SP;CL2467H-01;机身主控板</t>
  </si>
  <si>
    <t>1VAMB112000</t>
  </si>
  <si>
    <t>114-20160701-A</t>
  </si>
  <si>
    <t>SP;ZB2016F-07;主机咖啡色</t>
  </si>
  <si>
    <t>9FWRP2D0400</t>
  </si>
  <si>
    <t>114-25400204</t>
  </si>
  <si>
    <t>https://tineco-yxzt.oss-accelerate.aliyuncs.com/20251028/zhukongbanzujian_1761615143598.jpg</t>
  </si>
  <si>
    <t>SP;CL2540B-02;机身主控板组件</t>
  </si>
  <si>
    <t>9FWWD4401SA</t>
  </si>
  <si>
    <t>114-23761006</t>
  </si>
  <si>
    <t>https://tineco-yxzt.oss-accelerate.aliyuncs.com/20250925/weixinjietu_20250925091009_1758763275484.png</t>
  </si>
  <si>
    <t>SP;CL2376J-01;回收桶组件（沙特）</t>
  </si>
  <si>
    <t>9VAPA2100RU</t>
  </si>
  <si>
    <t>114-25120100</t>
  </si>
  <si>
    <t>https://tineco-yxzt.oss-accelerate.aliyuncs.com/20250912/114-25120100_1757644279647.png</t>
  </si>
  <si>
    <t>SP;ZB2512A-01;适配器（俄罗斯版-科力）</t>
  </si>
  <si>
    <t>9VAUM210000</t>
  </si>
  <si>
    <t>114-25120004</t>
  </si>
  <si>
    <t>https://tineco-yxzt.oss-accelerate.aliyuncs.com/20250828/weixinjietu_20250828111143_1756350806413.png</t>
  </si>
  <si>
    <t>SP;ZB2512-01;弯折管组件</t>
  </si>
  <si>
    <t>9SWPB130400</t>
  </si>
  <si>
    <t>114-25331301</t>
  </si>
  <si>
    <t>SP;CL2533M-01;烘干托盘组件</t>
  </si>
  <si>
    <t>9VSPT1503SA</t>
  </si>
  <si>
    <t>114-20520400</t>
  </si>
  <si>
    <t>https://tineco-yxzt.oss-accelerate.aliyuncs.com/20250912/114-20520400_1757646453451.png</t>
  </si>
  <si>
    <t>SP;ZB2052D-01;电池包组件</t>
  </si>
  <si>
    <t>9FWRD6300VN</t>
  </si>
  <si>
    <t>114-25620001</t>
  </si>
  <si>
    <t>SP;CL2562-01;显示屏组件</t>
  </si>
  <si>
    <t>9FWRD4B00DE</t>
  </si>
  <si>
    <t>114-25350400</t>
  </si>
  <si>
    <t>SP;CL2535D-01;显示屏组件</t>
  </si>
  <si>
    <t>Micro Switch ＋Wire</t>
  </si>
  <si>
    <t>9FWRK4A0000</t>
  </si>
  <si>
    <t>114-25350302</t>
  </si>
  <si>
    <t>https://tineco-yxzt.oss-accelerate.aliyuncs.com/20250912/0180e578-009f-4e2b-b7eb-c52b6b19abaa_1757659464697.png</t>
  </si>
  <si>
    <t>SP;CL2535C-01;微动开关+导线</t>
  </si>
  <si>
    <t>114-20200627-A</t>
  </si>
  <si>
    <t>SP;CL2020H-06;动力源组件接插式（蓝色）</t>
  </si>
  <si>
    <t>9FWMB370000</t>
  </si>
  <si>
    <t>114-25430500</t>
  </si>
  <si>
    <t>https://tineco-yxzt.oss-accelerate.aliyuncs.com/20251011/image20250902-102354_1760159168660.png</t>
  </si>
  <si>
    <t>SP;CL2543E-01;动力源组件</t>
  </si>
  <si>
    <t>9FWRH4A1200</t>
  </si>
  <si>
    <t>114-25350333</t>
  </si>
  <si>
    <t>SP;CL2535C-02;机体前盖</t>
  </si>
  <si>
    <t>9FWRH3402SA</t>
  </si>
  <si>
    <t>114-25430409</t>
  </si>
  <si>
    <t>https://tineco-yxzt.oss-accelerate.aliyuncs.com/20250915/image20250902-102501_1757905189727.png</t>
  </si>
  <si>
    <t>SP;CL2543D-02;转接头组件（带锁扣）(沙特)</t>
  </si>
  <si>
    <t>9FWPB430300</t>
  </si>
  <si>
    <t>114-24581400</t>
  </si>
  <si>
    <t>https://tineco-yxzt.oss-accelerate.aliyuncs.com/20251010/honggantuopan_1760083984104.png</t>
  </si>
  <si>
    <t>SP;CL2458N-01;烘干托盘组件</t>
  </si>
  <si>
    <t>9VSPA270100</t>
  </si>
  <si>
    <t>114-24810102</t>
  </si>
  <si>
    <t>https://tineco-yxzt.oss-accelerate.aliyuncs.com/20250827/shipeiqi_1756284704656.jpg</t>
  </si>
  <si>
    <t>SP;ZB2481A-01;适配器</t>
  </si>
  <si>
    <t>9FWRD500000</t>
  </si>
  <si>
    <t>114-24820228</t>
  </si>
  <si>
    <t>https://tineco-yxzt.oss-accelerate.aliyuncs.com/20251104/zhuxianshipingzujian_1762226893309.jpg</t>
  </si>
  <si>
    <t>SP;CL2482B-01;东陆显示屏</t>
  </si>
  <si>
    <t>9FWPB6301SG</t>
  </si>
  <si>
    <t>114-25620100</t>
  </si>
  <si>
    <t>SP;CL2562A-01;烘干托盘组件（英版）</t>
  </si>
  <si>
    <t>9FWBC450000</t>
  </si>
  <si>
    <t>114-24670423</t>
  </si>
  <si>
    <t>SP;CL2467D-01;滚刷上盖组件</t>
  </si>
  <si>
    <t>9SWRP1507DE</t>
  </si>
  <si>
    <t>l老机型不维护</t>
    <phoneticPr fontId="2" type="noConversion"/>
  </si>
  <si>
    <t>不维护</t>
    <phoneticPr fontId="2" type="noConversion"/>
  </si>
  <si>
    <t>无</t>
    <phoneticPr fontId="2" type="noConversion"/>
  </si>
  <si>
    <t>9SWRP1506US</t>
  </si>
  <si>
    <t>9FWBR450000</t>
  </si>
  <si>
    <t>9FWRH451100</t>
  </si>
  <si>
    <t>老品不维护</t>
    <phoneticPr fontId="2" type="noConversion"/>
  </si>
  <si>
    <t>无</t>
    <phoneticPr fontId="2" type="noConversion"/>
  </si>
  <si>
    <t>FW010700AU</t>
    <phoneticPr fontId="2" type="noConversion"/>
  </si>
  <si>
    <t xml:space="preserve">Add new machine of Europe:
FW450100DE 	Floor One S9 Master
VS250300DE 	PURE ONE STATION 5 PRO
VS230900DE 	PUR ONE S70
FW370100DE 	Floor One Switch i5 Stretch
FW480100DE 	Floor One S5 Max
</t>
    <phoneticPr fontId="2" type="noConversion"/>
  </si>
  <si>
    <t xml:space="preserve">新增欧洲机型BOM：:
FW450100DE 	Floor One S9 Master
VS250300DE 	PURE ONE STATION 5 PRO
VS230900DE 	PUR ONE S70
FW370100DE 	Floor One Switch i5 Stretch
FW480100DE 	Floor One S5 Max
</t>
    <phoneticPr fontId="2" type="noConversion"/>
  </si>
  <si>
    <t>114-25010107</t>
  </si>
  <si>
    <t>SP;CL2501A-01;滤波板（欧版）</t>
    <phoneticPr fontId="2" type="noConversion"/>
  </si>
  <si>
    <t>114-25350337</t>
    <phoneticPr fontId="2" type="noConversion"/>
  </si>
  <si>
    <t>194846413909</t>
  </si>
  <si>
    <t>194846413893</t>
  </si>
  <si>
    <t>194846412827</t>
  </si>
  <si>
    <t>194846412735</t>
  </si>
  <si>
    <t>194846414326</t>
  </si>
  <si>
    <t>194846414234</t>
  </si>
  <si>
    <t>194846412476</t>
  </si>
  <si>
    <t>194846414241</t>
  </si>
  <si>
    <t>194846414166</t>
  </si>
  <si>
    <t>新SAPID</t>
  </si>
  <si>
    <t>194846000529</t>
  </si>
  <si>
    <t>194846000512</t>
  </si>
  <si>
    <t>194846000536</t>
  </si>
  <si>
    <t>194846101071</t>
  </si>
  <si>
    <t>194846100410</t>
  </si>
  <si>
    <t>6972200192752</t>
  </si>
  <si>
    <t>6972200192189</t>
  </si>
  <si>
    <t>6972200195708</t>
  </si>
  <si>
    <t>6972200192196</t>
  </si>
  <si>
    <t>6972200195333</t>
  </si>
  <si>
    <t>114-25430703</t>
    <phoneticPr fontId="2" type="noConversion"/>
  </si>
  <si>
    <t>114-25010024</t>
  </si>
  <si>
    <t>SP;CL2501-01;滤波板</t>
  </si>
  <si>
    <t>114-24670703</t>
  </si>
  <si>
    <t>SP;CL2467G-01;滚刷组件</t>
  </si>
  <si>
    <t>114-24670602</t>
  </si>
  <si>
    <t>SP;CL2467F-01;喷水板组件</t>
  </si>
  <si>
    <r>
      <t>SP E</t>
    </r>
    <r>
      <rPr>
        <sz val="10"/>
        <color theme="1"/>
        <rFont val="等线"/>
        <family val="3"/>
        <charset val="134"/>
      </rPr>
      <t>AN</t>
    </r>
    <r>
      <rPr>
        <b/>
        <sz val="10"/>
        <color theme="1"/>
        <rFont val="等线"/>
        <family val="3"/>
        <charset val="134"/>
      </rPr>
      <t xml:space="preserve"> CODE</t>
    </r>
    <phoneticPr fontId="2" type="noConversion"/>
  </si>
  <si>
    <t>外箱包装尺寸(MM)长/Package MM Length</t>
    <phoneticPr fontId="2" type="noConversion"/>
  </si>
  <si>
    <t>外箱包装尺寸(MM)宽/Package MM Width</t>
    <phoneticPr fontId="2" type="noConversion"/>
  </si>
  <si>
    <t>外箱包装尺寸(MM)高/Package MM Height</t>
    <phoneticPr fontId="2" type="noConversion"/>
  </si>
  <si>
    <t>6.15</t>
  </si>
  <si>
    <t>8.2</t>
  </si>
  <si>
    <t>6.9</t>
  </si>
  <si>
    <t>9.04</t>
  </si>
  <si>
    <t>8.6</t>
  </si>
  <si>
    <t>7.4</t>
  </si>
  <si>
    <t>9.1</t>
  </si>
  <si>
    <t>8</t>
  </si>
  <si>
    <t>7.5</t>
  </si>
  <si>
    <t>4.7</t>
  </si>
  <si>
    <t>8.5</t>
  </si>
  <si>
    <t>8.57</t>
  </si>
  <si>
    <t>9.7</t>
  </si>
  <si>
    <t>9.6</t>
  </si>
  <si>
    <t>5</t>
  </si>
  <si>
    <t>9.2</t>
  </si>
  <si>
    <t>13.4</t>
  </si>
  <si>
    <t>14.1</t>
  </si>
  <si>
    <t>9.8</t>
  </si>
  <si>
    <t>8.12</t>
  </si>
  <si>
    <t>9.45</t>
  </si>
  <si>
    <t>5.88</t>
  </si>
  <si>
    <t>4.76</t>
  </si>
  <si>
    <t>9.3</t>
  </si>
  <si>
    <t>9.76</t>
  </si>
  <si>
    <t>3.9</t>
  </si>
  <si>
    <t>4.1</t>
  </si>
  <si>
    <t>6.7</t>
  </si>
  <si>
    <t>6.95</t>
  </si>
  <si>
    <t>9</t>
  </si>
  <si>
    <t>5.8</t>
  </si>
  <si>
    <t>11.5</t>
  </si>
  <si>
    <t>7.39</t>
  </si>
  <si>
    <t>8.4</t>
  </si>
  <si>
    <t>666</t>
  </si>
  <si>
    <t>5.1</t>
  </si>
  <si>
    <t>16.5</t>
  </si>
  <si>
    <t>5.3</t>
  </si>
  <si>
    <t>9.4</t>
  </si>
  <si>
    <t>9.06</t>
  </si>
  <si>
    <t>7.3</t>
  </si>
  <si>
    <t>9.15</t>
  </si>
  <si>
    <t>12.3</t>
  </si>
  <si>
    <t>5.24</t>
  </si>
  <si>
    <t>4.28</t>
  </si>
  <si>
    <t>13.5</t>
  </si>
  <si>
    <t>8.85</t>
  </si>
  <si>
    <t>8.7</t>
  </si>
  <si>
    <t>5.45</t>
  </si>
  <si>
    <t>5.9</t>
  </si>
  <si>
    <t>6.4</t>
  </si>
  <si>
    <t>7.8</t>
  </si>
  <si>
    <t>5.74</t>
  </si>
  <si>
    <t>10.5</t>
  </si>
  <si>
    <t>5.7</t>
  </si>
  <si>
    <t>8.9</t>
  </si>
  <si>
    <t>5.25</t>
  </si>
  <si>
    <t>7.2</t>
  </si>
  <si>
    <t>5.2</t>
  </si>
  <si>
    <t>6</t>
  </si>
  <si>
    <t>3.91</t>
  </si>
  <si>
    <t>10</t>
  </si>
  <si>
    <t>11.4</t>
  </si>
  <si>
    <t>14.2</t>
  </si>
  <si>
    <t>13</t>
  </si>
  <si>
    <t>16.3</t>
  </si>
  <si>
    <t>4.8</t>
  </si>
  <si>
    <t>8.17</t>
  </si>
  <si>
    <t>5.21</t>
  </si>
  <si>
    <t>4.75</t>
  </si>
  <si>
    <t>4.81</t>
  </si>
  <si>
    <t>4.98</t>
  </si>
  <si>
    <t>7.1</t>
  </si>
  <si>
    <t>3.74</t>
  </si>
  <si>
    <t>4.2</t>
  </si>
  <si>
    <t>3.5</t>
  </si>
  <si>
    <t>6.85</t>
  </si>
  <si>
    <t>12.5</t>
  </si>
  <si>
    <t>5.5</t>
  </si>
  <si>
    <t>7.6</t>
  </si>
  <si>
    <t>11.6</t>
  </si>
  <si>
    <t>5.34</t>
  </si>
  <si>
    <t>5.86</t>
  </si>
  <si>
    <t>10.3</t>
  </si>
  <si>
    <t>9.5</t>
  </si>
  <si>
    <t>4.94</t>
  </si>
  <si>
    <t>5.37</t>
  </si>
  <si>
    <t>5.4</t>
  </si>
  <si>
    <t>6.3</t>
  </si>
  <si>
    <t>7.9</t>
  </si>
  <si>
    <t>4</t>
  </si>
  <si>
    <t>8.3</t>
  </si>
  <si>
    <t>7.93</t>
  </si>
  <si>
    <t>5.362</t>
  </si>
  <si>
    <t>15.6</t>
  </si>
  <si>
    <t>5.17</t>
  </si>
  <si>
    <t>3.62</t>
  </si>
  <si>
    <t>16.8</t>
  </si>
  <si>
    <t>4.87</t>
  </si>
  <si>
    <t>4.82</t>
  </si>
  <si>
    <t>6.2</t>
  </si>
  <si>
    <t>12.4</t>
  </si>
  <si>
    <t>17.8</t>
  </si>
  <si>
    <t>5.6</t>
  </si>
  <si>
    <t>4.6</t>
  </si>
  <si>
    <t>5.42</t>
  </si>
  <si>
    <t>3.3</t>
  </si>
  <si>
    <t>6.38</t>
  </si>
  <si>
    <t>14.4</t>
  </si>
  <si>
    <t>14</t>
  </si>
  <si>
    <t>6.35</t>
  </si>
  <si>
    <t>3.6</t>
  </si>
  <si>
    <t>7</t>
  </si>
  <si>
    <t>4.01</t>
  </si>
  <si>
    <t>4.5</t>
  </si>
  <si>
    <t>4.22</t>
  </si>
  <si>
    <t>6.1</t>
  </si>
  <si>
    <t>12</t>
  </si>
  <si>
    <t>15.8</t>
  </si>
  <si>
    <t>6.5</t>
  </si>
  <si>
    <t>4.06</t>
  </si>
  <si>
    <t>3.2</t>
  </si>
  <si>
    <t>11.3</t>
  </si>
  <si>
    <t>12.8</t>
  </si>
  <si>
    <t>4.4</t>
  </si>
  <si>
    <t>3.17</t>
  </si>
  <si>
    <t>4.95</t>
  </si>
  <si>
    <t>5.55</t>
  </si>
  <si>
    <t>13.2</t>
  </si>
  <si>
    <t>8.0</t>
  </si>
  <si>
    <t>3.32</t>
  </si>
  <si>
    <t>4.65</t>
  </si>
  <si>
    <t>13.7</t>
  </si>
  <si>
    <t>5.03</t>
  </si>
  <si>
    <t>5.78</t>
  </si>
  <si>
    <t>9.0</t>
  </si>
  <si>
    <t>7.71</t>
  </si>
  <si>
    <t>4.3</t>
  </si>
  <si>
    <t>9.9</t>
  </si>
  <si>
    <t>1.35</t>
  </si>
  <si>
    <t>4.23</t>
  </si>
  <si>
    <t>6.8</t>
  </si>
  <si>
    <t>8.48</t>
  </si>
  <si>
    <t>13.56</t>
  </si>
  <si>
    <t>10.6</t>
  </si>
  <si>
    <t>5.44</t>
  </si>
  <si>
    <t>3.4</t>
  </si>
  <si>
    <t>7.7</t>
  </si>
  <si>
    <t>8.8</t>
  </si>
  <si>
    <t>5.97</t>
  </si>
  <si>
    <t>3.57</t>
  </si>
  <si>
    <t>8.1</t>
  </si>
  <si>
    <t>10.4</t>
  </si>
  <si>
    <t>4.89</t>
  </si>
  <si>
    <t>3.8</t>
  </si>
  <si>
    <t>10.8</t>
  </si>
  <si>
    <t>5.35</t>
  </si>
  <si>
    <t>13.1</t>
  </si>
  <si>
    <t>6.29</t>
  </si>
  <si>
    <t>6.6</t>
  </si>
  <si>
    <t>4.86</t>
  </si>
  <si>
    <t>12.2</t>
  </si>
  <si>
    <t>5.28</t>
  </si>
  <si>
    <t>10.7</t>
  </si>
  <si>
    <t>6.04</t>
  </si>
  <si>
    <t>5.59</t>
  </si>
  <si>
    <t>12.9</t>
  </si>
  <si>
    <t>11</t>
  </si>
  <si>
    <t>10.2</t>
  </si>
  <si>
    <t>12.6</t>
  </si>
  <si>
    <t>3.42</t>
  </si>
  <si>
    <t>4.9</t>
  </si>
  <si>
    <t>5.79</t>
  </si>
  <si>
    <t>7.27</t>
  </si>
  <si>
    <t>9.38</t>
  </si>
  <si>
    <t>31.8</t>
  </si>
  <si>
    <t>8.54</t>
  </si>
  <si>
    <t>12.85</t>
  </si>
  <si>
    <t>10.1</t>
  </si>
  <si>
    <t>7.83</t>
  </si>
  <si>
    <t>7.26</t>
  </si>
  <si>
    <t>8.68</t>
  </si>
  <si>
    <t>8.83</t>
  </si>
  <si>
    <t>10.15</t>
  </si>
  <si>
    <t>12.95</t>
  </si>
  <si>
    <t>10.55</t>
  </si>
  <si>
    <t>9.05</t>
  </si>
  <si>
    <t>8.95</t>
  </si>
  <si>
    <t>11.9</t>
  </si>
  <si>
    <t>11.1</t>
  </si>
  <si>
    <t>8.25</t>
  </si>
  <si>
    <t>8.65</t>
  </si>
  <si>
    <t>10.9</t>
  </si>
  <si>
    <t>17.4</t>
  </si>
  <si>
    <r>
      <t>241220</t>
    </r>
    <r>
      <rPr>
        <sz val="9"/>
        <rFont val="Calibri"/>
        <family val="3"/>
        <charset val="134"/>
        <scheme val="minor"/>
      </rPr>
      <t>更新</t>
    </r>
    <phoneticPr fontId="2" type="noConversion"/>
  </si>
  <si>
    <r>
      <t>250421</t>
    </r>
    <r>
      <rPr>
        <sz val="9"/>
        <rFont val="Calibri"/>
        <family val="3"/>
        <charset val="134"/>
        <scheme val="minor"/>
      </rPr>
      <t>更新</t>
    </r>
    <phoneticPr fontId="2" type="noConversion"/>
  </si>
  <si>
    <r>
      <t>241028</t>
    </r>
    <r>
      <rPr>
        <sz val="9"/>
        <rFont val="Calibri"/>
        <family val="3"/>
        <charset val="134"/>
        <scheme val="minor"/>
      </rPr>
      <t>更新</t>
    </r>
    <phoneticPr fontId="2" type="noConversion"/>
  </si>
  <si>
    <t>756</t>
  </si>
  <si>
    <t>326</t>
  </si>
  <si>
    <t>784</t>
  </si>
  <si>
    <t>722</t>
  </si>
  <si>
    <t>743</t>
  </si>
  <si>
    <t>334</t>
  </si>
  <si>
    <t>840</t>
  </si>
  <si>
    <t>267</t>
  </si>
  <si>
    <t>674</t>
  </si>
  <si>
    <t>765</t>
  </si>
  <si>
    <t>494</t>
  </si>
  <si>
    <t>473</t>
  </si>
  <si>
    <t>813</t>
  </si>
  <si>
    <t>362</t>
  </si>
  <si>
    <t>384</t>
  </si>
  <si>
    <t>742</t>
  </si>
  <si>
    <t>676</t>
  </si>
  <si>
    <t>456</t>
  </si>
  <si>
    <t>436</t>
  </si>
  <si>
    <t>685</t>
  </si>
  <si>
    <t>738</t>
  </si>
  <si>
    <t>770</t>
  </si>
  <si>
    <t>682</t>
  </si>
  <si>
    <t>822</t>
  </si>
  <si>
    <t>66</t>
  </si>
  <si>
    <t>482</t>
  </si>
  <si>
    <t>856</t>
  </si>
  <si>
    <t>850</t>
  </si>
  <si>
    <t>678</t>
  </si>
  <si>
    <t>776</t>
  </si>
  <si>
    <t>331</t>
  </si>
  <si>
    <t>463</t>
  </si>
  <si>
    <t>766</t>
  </si>
  <si>
    <t>329</t>
  </si>
  <si>
    <t>768</t>
  </si>
  <si>
    <t>791</t>
  </si>
  <si>
    <t>790</t>
  </si>
  <si>
    <t>1288</t>
  </si>
  <si>
    <t>500</t>
  </si>
  <si>
    <t>826</t>
  </si>
  <si>
    <t>764</t>
  </si>
  <si>
    <t>454</t>
  </si>
  <si>
    <t>775</t>
  </si>
  <si>
    <t>691</t>
  </si>
  <si>
    <t>318</t>
  </si>
  <si>
    <t>747</t>
  </si>
  <si>
    <t>830</t>
  </si>
  <si>
    <t>402</t>
  </si>
  <si>
    <t>744</t>
  </si>
  <si>
    <t>736</t>
  </si>
  <si>
    <t>772</t>
  </si>
  <si>
    <t>688</t>
  </si>
  <si>
    <t>684</t>
  </si>
  <si>
    <t>888</t>
  </si>
  <si>
    <t>444</t>
  </si>
  <si>
    <t>750</t>
  </si>
  <si>
    <t>689</t>
  </si>
  <si>
    <t>1268</t>
  </si>
  <si>
    <t>471</t>
  </si>
  <si>
    <t>845</t>
  </si>
  <si>
    <t>740</t>
  </si>
  <si>
    <t>484</t>
  </si>
  <si>
    <t>751</t>
  </si>
  <si>
    <t>778</t>
  </si>
  <si>
    <t>802</t>
  </si>
  <si>
    <t>914</t>
  </si>
  <si>
    <t>336</t>
  </si>
  <si>
    <t>781</t>
  </si>
  <si>
    <t>754</t>
  </si>
  <si>
    <t>410</t>
  </si>
  <si>
    <t>726</t>
  </si>
  <si>
    <t>669</t>
  </si>
  <si>
    <t>846</t>
  </si>
  <si>
    <t>874</t>
  </si>
  <si>
    <t>876</t>
  </si>
  <si>
    <t>686</t>
  </si>
  <si>
    <t>394</t>
  </si>
  <si>
    <t>554</t>
  </si>
  <si>
    <t>567</t>
  </si>
  <si>
    <t>1192</t>
  </si>
  <si>
    <t>749</t>
  </si>
  <si>
    <t>782</t>
  </si>
  <si>
    <t>700</t>
  </si>
  <si>
    <t>476</t>
  </si>
  <si>
    <t>702</t>
  </si>
  <si>
    <t>916</t>
  </si>
  <si>
    <t>372</t>
  </si>
  <si>
    <t>730</t>
  </si>
  <si>
    <t>490</t>
  </si>
  <si>
    <t>739</t>
  </si>
  <si>
    <t>746</t>
  </si>
  <si>
    <t>424</t>
  </si>
  <si>
    <t>672</t>
  </si>
  <si>
    <t>771</t>
  </si>
  <si>
    <t>720</t>
  </si>
  <si>
    <t>712</t>
  </si>
  <si>
    <t>1236</t>
  </si>
  <si>
    <t>859</t>
  </si>
  <si>
    <t>731</t>
  </si>
  <si>
    <t>1232</t>
  </si>
  <si>
    <t>613</t>
  </si>
  <si>
    <t>734</t>
  </si>
  <si>
    <t>903</t>
  </si>
  <si>
    <t>713</t>
  </si>
  <si>
    <t>864</t>
  </si>
  <si>
    <t>760</t>
  </si>
  <si>
    <t>735</t>
  </si>
  <si>
    <t>316</t>
  </si>
  <si>
    <t>773</t>
  </si>
  <si>
    <t>324</t>
  </si>
  <si>
    <t>808</t>
  </si>
  <si>
    <t>792</t>
  </si>
  <si>
    <t>154</t>
  </si>
  <si>
    <t>296</t>
  </si>
  <si>
    <t>180</t>
  </si>
  <si>
    <t>330</t>
  </si>
  <si>
    <t>304</t>
  </si>
  <si>
    <t>163</t>
  </si>
  <si>
    <t>368</t>
  </si>
  <si>
    <t>332</t>
  </si>
  <si>
    <t>298</t>
  </si>
  <si>
    <t>346</t>
  </si>
  <si>
    <t>380</t>
  </si>
  <si>
    <t>292</t>
  </si>
  <si>
    <t>378</t>
  </si>
  <si>
    <t>155</t>
  </si>
  <si>
    <t>231</t>
  </si>
  <si>
    <t>196</t>
  </si>
  <si>
    <t>291</t>
  </si>
  <si>
    <t>300</t>
  </si>
  <si>
    <t>343</t>
  </si>
  <si>
    <t>169</t>
  </si>
  <si>
    <t>340</t>
  </si>
  <si>
    <t>192</t>
  </si>
  <si>
    <t>175</t>
  </si>
  <si>
    <t>344</t>
  </si>
  <si>
    <t>387</t>
  </si>
  <si>
    <t>157</t>
  </si>
  <si>
    <t>174</t>
  </si>
  <si>
    <t>493</t>
  </si>
  <si>
    <t>301</t>
  </si>
  <si>
    <t>236</t>
  </si>
  <si>
    <t>416</t>
  </si>
  <si>
    <t>299</t>
  </si>
  <si>
    <t>153</t>
  </si>
  <si>
    <t>166</t>
  </si>
  <si>
    <t>383</t>
  </si>
  <si>
    <t>305</t>
  </si>
  <si>
    <t>193</t>
  </si>
  <si>
    <t>165</t>
  </si>
  <si>
    <t>229</t>
  </si>
  <si>
    <t>266</t>
  </si>
  <si>
    <t>327</t>
  </si>
  <si>
    <t>194</t>
  </si>
  <si>
    <t>338</t>
  </si>
  <si>
    <t>386</t>
  </si>
  <si>
    <t>342</t>
  </si>
  <si>
    <t>221</t>
  </si>
  <si>
    <t>242</t>
  </si>
  <si>
    <t>258</t>
  </si>
  <si>
    <t>382</t>
  </si>
  <si>
    <t>458</t>
  </si>
  <si>
    <t>467</t>
  </si>
  <si>
    <t>160</t>
  </si>
  <si>
    <t>161</t>
  </si>
  <si>
    <t>306</t>
  </si>
  <si>
    <t>134</t>
  </si>
  <si>
    <t>395</t>
  </si>
  <si>
    <t>158</t>
  </si>
  <si>
    <t>198</t>
  </si>
  <si>
    <t>230</t>
  </si>
  <si>
    <t>209</t>
  </si>
  <si>
    <t>211</t>
  </si>
  <si>
    <t>303</t>
  </si>
  <si>
    <t>268</t>
  </si>
  <si>
    <t>218</t>
  </si>
  <si>
    <t>358</t>
  </si>
  <si>
    <t>181</t>
  </si>
  <si>
    <t>146</t>
  </si>
  <si>
    <t>309</t>
  </si>
  <si>
    <t>280</t>
  </si>
  <si>
    <t>341</t>
  </si>
  <si>
    <t>320</t>
  </si>
  <si>
    <t>457</t>
  </si>
  <si>
    <t>376</t>
  </si>
  <si>
    <t>288</t>
  </si>
  <si>
    <t>390</t>
  </si>
  <si>
    <t>375</t>
  </si>
  <si>
    <t>328</t>
  </si>
  <si>
    <t>270</t>
  </si>
  <si>
    <t>278</t>
  </si>
  <si>
    <t>321</t>
  </si>
  <si>
    <t>451</t>
  </si>
  <si>
    <t>290</t>
  </si>
  <si>
    <t>548</t>
  </si>
  <si>
    <t>360</t>
  </si>
  <si>
    <t>333</t>
  </si>
  <si>
    <t>257</t>
  </si>
  <si>
    <t>491</t>
  </si>
  <si>
    <t>279</t>
  </si>
  <si>
    <t>289</t>
  </si>
  <si>
    <t>683</t>
  </si>
  <si>
    <t>748</t>
  </si>
  <si>
    <t>322</t>
  </si>
  <si>
    <t>462</t>
  </si>
  <si>
    <t>661</t>
  </si>
  <si>
    <t>367</t>
  </si>
  <si>
    <t>310</t>
  </si>
  <si>
    <t>323</t>
  </si>
  <si>
    <t>297</t>
  </si>
  <si>
    <t>670</t>
  </si>
  <si>
    <t>337</t>
  </si>
  <si>
    <t>293</t>
  </si>
  <si>
    <t>414</t>
  </si>
  <si>
    <t>308</t>
  </si>
  <si>
    <t>411</t>
  </si>
  <si>
    <t>405</t>
  </si>
  <si>
    <t>317</t>
  </si>
  <si>
    <t>281</t>
  </si>
  <si>
    <t>365</t>
  </si>
  <si>
    <t>325</t>
  </si>
  <si>
    <t>355</t>
  </si>
  <si>
    <t>417</t>
  </si>
  <si>
    <t>496</t>
  </si>
  <si>
    <t>351</t>
  </si>
  <si>
    <t>445</t>
  </si>
  <si>
    <t>339</t>
  </si>
  <si>
    <t>420</t>
  </si>
  <si>
    <t>286</t>
  </si>
  <si>
    <t>352</t>
  </si>
  <si>
    <t>432</t>
  </si>
  <si>
    <t>335</t>
  </si>
  <si>
    <t>315</t>
  </si>
  <si>
    <t>535</t>
  </si>
  <si>
    <t>366</t>
  </si>
  <si>
    <t>319</t>
  </si>
  <si>
    <t>106</t>
  </si>
  <si>
    <t>393</t>
  </si>
  <si>
    <t>156</t>
  </si>
  <si>
    <t>671</t>
  </si>
  <si>
    <t>294</t>
  </si>
  <si>
    <t>459</t>
  </si>
  <si>
    <t>381</t>
  </si>
  <si>
    <t>359</t>
  </si>
  <si>
    <t>302</t>
  </si>
  <si>
    <t>313</t>
  </si>
  <si>
    <t>373</t>
  </si>
  <si>
    <t>796</t>
  </si>
  <si>
    <t>518</t>
  </si>
  <si>
    <t>357</t>
  </si>
  <si>
    <t>349</t>
  </si>
  <si>
    <t>363</t>
  </si>
  <si>
    <t>282</t>
  </si>
  <si>
    <t>718</t>
  </si>
  <si>
    <t>728</t>
  </si>
  <si>
    <t>314</t>
  </si>
  <si>
    <t>外箱包装尺寸(MM)长/Package MM Length</t>
    <phoneticPr fontId="2" type="noConversion"/>
  </si>
  <si>
    <t>外箱包装尺寸(MM)宽/Package MM Width</t>
    <phoneticPr fontId="2" type="noConversion"/>
  </si>
  <si>
    <t>外箱包装尺寸(MM)高/Package MM Height</t>
    <phoneticPr fontId="2" type="noConversion"/>
  </si>
  <si>
    <t>IT,FR,DE,BE,NL,SE,PL,ES</t>
  </si>
  <si>
    <t>ZB2446A-01</t>
  </si>
  <si>
    <t>107-24460101</t>
  </si>
  <si>
    <t>箱毛重(千克) Gross  weight (KG)</t>
    <phoneticPr fontId="2" type="noConversion"/>
  </si>
  <si>
    <t>add weight and seize of the models</t>
    <phoneticPr fontId="2" type="noConversion"/>
  </si>
  <si>
    <t>增加大货的箱重量和箱规格信息</t>
    <phoneticPr fontId="2" type="noConversion"/>
  </si>
  <si>
    <t>大货FG ID</t>
    <phoneticPr fontId="2" type="noConversion"/>
  </si>
  <si>
    <t>大货销售型号FG NAME</t>
    <phoneticPr fontId="2" type="noConversion"/>
  </si>
  <si>
    <t>9FWCB4100DE</t>
  </si>
  <si>
    <t>SP_IFLCSN</t>
  </si>
  <si>
    <t>9VSCB121200</t>
  </si>
  <si>
    <t>9FWRH641800</t>
  </si>
  <si>
    <t>9FWRH642700</t>
  </si>
  <si>
    <t>9FWBC570000</t>
  </si>
  <si>
    <t>9FWCB400000</t>
  </si>
  <si>
    <t>9FWWS0502TR</t>
  </si>
  <si>
    <t>9FWPB570000</t>
  </si>
  <si>
    <t>9FWCB040400</t>
  </si>
  <si>
    <t>9FWWC510100</t>
  </si>
  <si>
    <t>9FWPT510000</t>
  </si>
  <si>
    <t>9FWPB500200</t>
  </si>
  <si>
    <t>9FWCB080000</t>
  </si>
  <si>
    <t>9FWCB4402SA</t>
  </si>
  <si>
    <t>9FWCB4A0100</t>
  </si>
  <si>
    <t>9CWWS100100</t>
  </si>
  <si>
    <t>9FWRH510100</t>
  </si>
  <si>
    <t>9FWRS640200</t>
  </si>
  <si>
    <t>9FWRP510300</t>
  </si>
  <si>
    <t>9FWRS540300</t>
  </si>
  <si>
    <t>9FWCB6300VN</t>
  </si>
  <si>
    <t>9FWRH541400</t>
  </si>
  <si>
    <t>9FWRP640100</t>
  </si>
  <si>
    <t>9FWCB140000</t>
  </si>
  <si>
    <t>9FWCB450400</t>
  </si>
  <si>
    <t>9FWRI640200</t>
  </si>
  <si>
    <t>9FWPT500200</t>
  </si>
  <si>
    <t>9CWWS200100</t>
  </si>
  <si>
    <t>9FWCB010300</t>
  </si>
  <si>
    <t>9FWRH541100</t>
  </si>
  <si>
    <t>9FWRH630000</t>
  </si>
  <si>
    <t>9FWCB450800</t>
  </si>
  <si>
    <t>9FWRS540200</t>
  </si>
  <si>
    <t>9FWRH700000</t>
  </si>
  <si>
    <t>9FWRP570000</t>
  </si>
  <si>
    <t>9FWCB2100RU</t>
  </si>
  <si>
    <t>9FWCB5000VN</t>
  </si>
  <si>
    <t>9FWWD510200</t>
  </si>
  <si>
    <t>9FWRH641200</t>
  </si>
  <si>
    <t>9FWRI640700</t>
  </si>
  <si>
    <t>9FWCB670100</t>
  </si>
  <si>
    <t>9FWCB120000</t>
  </si>
  <si>
    <t>9FWUH700000</t>
  </si>
  <si>
    <t>9FWUH640000</t>
  </si>
  <si>
    <t>9SWCB110000</t>
  </si>
  <si>
    <t>9VSMB260100</t>
  </si>
  <si>
    <t>9FWPT4801AE</t>
  </si>
  <si>
    <t>9FWCB4204RU</t>
  </si>
  <si>
    <t>9FWRH501000</t>
  </si>
  <si>
    <t>9FWRH570000</t>
  </si>
  <si>
    <t>9VSCB1D01SA</t>
  </si>
  <si>
    <t>9FWRP5008EU</t>
  </si>
  <si>
    <t>9FWUH570000</t>
  </si>
  <si>
    <t>9FWRH451000</t>
  </si>
  <si>
    <t>9FWRP4801AE</t>
  </si>
  <si>
    <t>9VAUM230000</t>
  </si>
  <si>
    <t>9FWCB220000</t>
  </si>
  <si>
    <t>9FWRH511100</t>
  </si>
  <si>
    <t>9FWWD500100</t>
  </si>
  <si>
    <t>114-17690236</t>
  </si>
  <si>
    <t>9FWCB200000</t>
  </si>
  <si>
    <t>9FWRH511000</t>
  </si>
  <si>
    <t>9FWCB440000</t>
  </si>
  <si>
    <t>9FWWS101600</t>
  </si>
  <si>
    <t>9FWCB0601SG</t>
  </si>
  <si>
    <t>9FWRH4805AE</t>
  </si>
  <si>
    <t>9VSCB1D0200</t>
  </si>
  <si>
    <t>9SWCB1501VN</t>
  </si>
  <si>
    <t>9FWCB150600</t>
  </si>
  <si>
    <t>9SWCB2000MY</t>
  </si>
  <si>
    <t>9VSCB110100</t>
  </si>
  <si>
    <t>9FWRH670200</t>
  </si>
  <si>
    <t>SP_JAA10GIB02</t>
  </si>
  <si>
    <t>9FWRH630100</t>
  </si>
  <si>
    <t>9FWRD700100</t>
  </si>
  <si>
    <t>9FWCB450200</t>
  </si>
  <si>
    <t>9FWUH2C0200</t>
  </si>
  <si>
    <t>9FWRI540600</t>
  </si>
  <si>
    <t>9FWRH641000</t>
  </si>
  <si>
    <t>9FWRH510200</t>
  </si>
  <si>
    <t>9SWCB130000</t>
  </si>
  <si>
    <t>9FWPB700100</t>
  </si>
  <si>
    <t>9FWRI640000</t>
  </si>
  <si>
    <t>9FWRM510000</t>
  </si>
  <si>
    <t>9FWRH540400</t>
  </si>
  <si>
    <t>9VSFI260000</t>
  </si>
  <si>
    <t>9VACB020000</t>
  </si>
  <si>
    <t>9FWRH642300</t>
  </si>
  <si>
    <t>9FWRP380000</t>
  </si>
  <si>
    <t>9VAPT240000</t>
  </si>
  <si>
    <t>9FWRP2A0600</t>
  </si>
  <si>
    <t>9SWWC200000</t>
  </si>
  <si>
    <t>9FWRH700200</t>
  </si>
  <si>
    <t>9FWCB2C0400</t>
  </si>
  <si>
    <t>9VSCB2300RU</t>
  </si>
  <si>
    <t>9FWWS101400</t>
  </si>
  <si>
    <t>9FWWC600000</t>
  </si>
  <si>
    <t>9FWRH511300</t>
  </si>
  <si>
    <t>9FWRH510400</t>
  </si>
  <si>
    <t>9FWRH640900</t>
  </si>
  <si>
    <t>9VACB150000</t>
  </si>
  <si>
    <t>9VACB210300</t>
  </si>
  <si>
    <t>9FWRH642500</t>
  </si>
  <si>
    <t>9FWRI700100</t>
  </si>
  <si>
    <t>9FWRM640000</t>
  </si>
  <si>
    <t>9FWCB350200</t>
  </si>
  <si>
    <t>9FWCB4A0000</t>
  </si>
  <si>
    <t>9FWCB490000</t>
  </si>
  <si>
    <t>9FWCB350700</t>
  </si>
  <si>
    <t>9FWCB420300</t>
  </si>
  <si>
    <t>9FWRP5007KR</t>
  </si>
  <si>
    <t>9FWRH642600</t>
  </si>
  <si>
    <t>SP_JAA10GIB01</t>
  </si>
  <si>
    <t>9FWRH050300</t>
  </si>
  <si>
    <t>9FWRH700400</t>
  </si>
  <si>
    <t>9FWRH510500</t>
  </si>
  <si>
    <t>9FWCB0602AE</t>
  </si>
  <si>
    <t>9FWRP670000</t>
  </si>
  <si>
    <t>9FWCB2C0500</t>
  </si>
  <si>
    <t>9FWUH500200</t>
  </si>
  <si>
    <t>9FWRP600000</t>
  </si>
  <si>
    <t>9FWRH200800</t>
  </si>
  <si>
    <t>9FWRH350000</t>
  </si>
  <si>
    <t>9FWRH700500</t>
  </si>
  <si>
    <t>9VSCB1A0000</t>
  </si>
  <si>
    <t>9FWBC510000</t>
  </si>
  <si>
    <t>9SWRH140300</t>
  </si>
  <si>
    <t>9FWRH690100</t>
  </si>
  <si>
    <t>9FWRI700000</t>
  </si>
  <si>
    <t>9FWKA500000</t>
  </si>
  <si>
    <t>9FWWC640000</t>
  </si>
  <si>
    <t>9FWRI670000</t>
  </si>
  <si>
    <t>9FWCB310000</t>
  </si>
  <si>
    <t>9VSCB150100</t>
  </si>
  <si>
    <t>9FWCB050700</t>
  </si>
  <si>
    <t>9VAPS020000</t>
  </si>
  <si>
    <t>9FWCB040600</t>
  </si>
  <si>
    <t>9FWCB070000</t>
  </si>
  <si>
    <t>9VSMB1D04KR</t>
  </si>
  <si>
    <t>9FWRP4301MY</t>
  </si>
  <si>
    <t>9FWRH501800</t>
  </si>
  <si>
    <t>9FWRH540100</t>
  </si>
  <si>
    <t>9FWRH501900</t>
  </si>
  <si>
    <t>9FWKA1003AU</t>
  </si>
  <si>
    <t>9FWCB2D01VN</t>
  </si>
  <si>
    <t>9VACB090100</t>
  </si>
  <si>
    <t>9FWRP5006EU</t>
  </si>
  <si>
    <t>9FWRP250600</t>
  </si>
  <si>
    <t>9FWRP510100</t>
  </si>
  <si>
    <t>9VAMB240000</t>
  </si>
  <si>
    <t>9FWCB1G00ID</t>
  </si>
  <si>
    <t>9FWWC670000</t>
  </si>
  <si>
    <t>9FWRH640500</t>
  </si>
  <si>
    <t>9FWCB3602SA</t>
  </si>
  <si>
    <t>9FWRH501100</t>
  </si>
  <si>
    <t>9FWCB440400</t>
  </si>
  <si>
    <t>9FWRH641900</t>
  </si>
  <si>
    <t>9FWRI500400</t>
  </si>
  <si>
    <t>9FWPB570100</t>
  </si>
  <si>
    <t>9FWCB032600</t>
  </si>
  <si>
    <t>9VSMB2503DE</t>
  </si>
  <si>
    <t>9FWWS1000US</t>
  </si>
  <si>
    <t>9FWUH670100</t>
  </si>
  <si>
    <t>9FWCB4205VN</t>
  </si>
  <si>
    <t>9VACB200000</t>
  </si>
  <si>
    <t>9FWRP630200</t>
  </si>
  <si>
    <t>9FWWD420300</t>
  </si>
  <si>
    <t>9FWRM700000</t>
  </si>
  <si>
    <t>9FWWS040000</t>
  </si>
  <si>
    <t>9VACB101200</t>
  </si>
  <si>
    <t>9FWPB670000</t>
  </si>
  <si>
    <t>9FWCB0600DE</t>
  </si>
  <si>
    <t>9VACB090200</t>
  </si>
  <si>
    <t>9FWAR100100</t>
  </si>
  <si>
    <t>9FWRS640400</t>
  </si>
  <si>
    <t>9FWRH200900</t>
  </si>
  <si>
    <t>9FWCB350300</t>
  </si>
  <si>
    <t>9FWRP2E0100</t>
  </si>
  <si>
    <t>9FWRP080000</t>
  </si>
  <si>
    <t>9SWCB130400</t>
  </si>
  <si>
    <t>9FWRH641400</t>
  </si>
  <si>
    <t>9FWWS1003EU</t>
  </si>
  <si>
    <t>9FWCB200400</t>
  </si>
  <si>
    <t>9FWRH250200</t>
  </si>
  <si>
    <t>9VADB230000</t>
  </si>
  <si>
    <t>9FWCB1D00DE</t>
  </si>
  <si>
    <t>9FWRS640500</t>
  </si>
  <si>
    <t>9FWRH510900</t>
  </si>
  <si>
    <t>9CWWS200300</t>
  </si>
  <si>
    <t>9FWCB480000</t>
  </si>
  <si>
    <t>9VAMB230000</t>
  </si>
  <si>
    <t>9VSBP260000</t>
  </si>
  <si>
    <t>9FWWC540000</t>
  </si>
  <si>
    <t>9FWCB050800</t>
  </si>
  <si>
    <t>9FWRS640000</t>
  </si>
  <si>
    <t>9SCCB050100</t>
  </si>
  <si>
    <t>9FWWD640200</t>
  </si>
  <si>
    <t>9FWRP5005IL</t>
  </si>
  <si>
    <t>9FWCB2E0000</t>
  </si>
  <si>
    <t>9VADB240000</t>
  </si>
  <si>
    <t>9FWCB2A0200</t>
  </si>
  <si>
    <t>9FWMB150100</t>
  </si>
  <si>
    <t>9FWRI700200</t>
  </si>
  <si>
    <t>9FWCB2A0000</t>
  </si>
  <si>
    <t>9FWAR150000</t>
  </si>
  <si>
    <t>9FWWS031600</t>
  </si>
  <si>
    <t>9VSMB260000</t>
  </si>
  <si>
    <t>114-17690235</t>
  </si>
  <si>
    <t>9SWRI2000IL</t>
  </si>
  <si>
    <t>9FWRK640000</t>
  </si>
  <si>
    <t>9VACB210000</t>
  </si>
  <si>
    <t>9FWUH420200</t>
  </si>
  <si>
    <t>9FWCB450700</t>
  </si>
  <si>
    <t>9TDRH020800</t>
  </si>
  <si>
    <t>9FWRS540600</t>
  </si>
  <si>
    <t>9FWKA100200</t>
  </si>
  <si>
    <t>9FWWC500200</t>
  </si>
  <si>
    <t>9CWWS200000</t>
  </si>
  <si>
    <t>9FWCB640000</t>
  </si>
  <si>
    <t>9VSMB1D0300</t>
  </si>
  <si>
    <t>9FWBC450200</t>
  </si>
  <si>
    <t>114-18732339</t>
  </si>
  <si>
    <t>9FWCB040200</t>
  </si>
  <si>
    <t>9VSBM260000</t>
  </si>
  <si>
    <t>9VSCB1D0300</t>
  </si>
  <si>
    <t>9FWWD510100</t>
  </si>
  <si>
    <t>9FWWD1E0800</t>
  </si>
  <si>
    <t>9FWRH540600</t>
  </si>
  <si>
    <t>9FWRD500200</t>
  </si>
  <si>
    <t>9FWRP420900</t>
  </si>
  <si>
    <t>9FWRS640300</t>
  </si>
  <si>
    <t>9VSPW1D0300</t>
  </si>
  <si>
    <t>9FWPT2C0200</t>
  </si>
  <si>
    <t>9FWRH4806AE</t>
  </si>
  <si>
    <t>9FWCB440300</t>
  </si>
  <si>
    <t>9FWCB540100</t>
  </si>
  <si>
    <t>9FWCB0501JP</t>
  </si>
  <si>
    <t>9FWRH540000</t>
  </si>
  <si>
    <t>9FWRI570100</t>
  </si>
  <si>
    <t>9FWCB350400</t>
  </si>
  <si>
    <t>9FWCB031800</t>
  </si>
  <si>
    <t>9FWCB360000</t>
  </si>
  <si>
    <t>9FWCB080200</t>
  </si>
  <si>
    <t>9FWRH540700</t>
  </si>
  <si>
    <t>9FWRH670100</t>
  </si>
  <si>
    <t>9FWWD690000</t>
  </si>
  <si>
    <t>9FWRH570100</t>
  </si>
  <si>
    <t>9FWCB300000</t>
  </si>
  <si>
    <t>9SWRP140300</t>
  </si>
  <si>
    <t>9FWCB150500</t>
  </si>
  <si>
    <t>9VACB200100</t>
  </si>
  <si>
    <t>9FWCB080100</t>
  </si>
  <si>
    <t>9CWWS1003AU</t>
  </si>
  <si>
    <t>9FWRD540000</t>
  </si>
  <si>
    <t>9FWRP500400</t>
  </si>
  <si>
    <t>9FWKA100000</t>
  </si>
  <si>
    <t>9VSCB200000</t>
  </si>
  <si>
    <t>9FWCB150100</t>
  </si>
  <si>
    <t>9FWRH700100</t>
  </si>
  <si>
    <t>9FWRH640000</t>
  </si>
  <si>
    <t>9FWCB4801AE</t>
  </si>
  <si>
    <t>9SWCB100300</t>
  </si>
  <si>
    <t>9FWRH2D0300</t>
  </si>
  <si>
    <t>9FWRP380100</t>
  </si>
  <si>
    <t>9FWWS100600</t>
  </si>
  <si>
    <t>9FWRH501700</t>
  </si>
  <si>
    <t>9FWRP510200</t>
  </si>
  <si>
    <t>9FWWS1004AU</t>
  </si>
  <si>
    <t>9FWRS540000</t>
  </si>
  <si>
    <t>9FWWD640100</t>
  </si>
  <si>
    <t>9FWWS031100</t>
  </si>
  <si>
    <t>9VSCB1B0000</t>
  </si>
  <si>
    <t>9FWRH510600</t>
  </si>
  <si>
    <t>9FWCB670200</t>
  </si>
  <si>
    <t>9VSCB110000</t>
  </si>
  <si>
    <t>9FWRP540700</t>
  </si>
  <si>
    <t>9FWPB1E0300</t>
  </si>
  <si>
    <t>9SCWS100000</t>
  </si>
  <si>
    <t>9FWRI2C05IL</t>
  </si>
  <si>
    <t>9CWWS100000</t>
  </si>
  <si>
    <t>9FWRH510000</t>
  </si>
  <si>
    <t>9FWRH511200</t>
  </si>
  <si>
    <t>9FWCB430000</t>
  </si>
  <si>
    <t>9FWUH510000</t>
  </si>
  <si>
    <t>9FWUH540100</t>
  </si>
  <si>
    <t>9VAAB020000</t>
  </si>
  <si>
    <t>9FWCB040300</t>
  </si>
  <si>
    <t>9SWCB200100</t>
  </si>
  <si>
    <t>9FWRI540100</t>
  </si>
  <si>
    <t>9FWCB1B00US</t>
  </si>
  <si>
    <t>9CWCB010200</t>
  </si>
  <si>
    <t>9FWRP2C1000</t>
  </si>
  <si>
    <t>9FWCB400100</t>
  </si>
  <si>
    <t>9FWRH1E4000</t>
  </si>
  <si>
    <t>9FWWC690000</t>
  </si>
  <si>
    <t>9FWCB150300</t>
  </si>
  <si>
    <t>9SWRP200200</t>
  </si>
  <si>
    <t>9SWCB130300</t>
  </si>
  <si>
    <t>9FWRP500300</t>
  </si>
  <si>
    <t>9FWCB031900</t>
  </si>
  <si>
    <t>9VACB090000</t>
  </si>
  <si>
    <t>9FWRH641700</t>
  </si>
  <si>
    <t>9FWPA0800IN</t>
  </si>
  <si>
    <t>9FWCB380000</t>
  </si>
  <si>
    <t>9FWRI640600</t>
  </si>
  <si>
    <t>9VSCB150000</t>
  </si>
  <si>
    <t>9FWRP2C0900</t>
  </si>
  <si>
    <t>9FWPB500300</t>
  </si>
  <si>
    <t>9FWCB2B00RU</t>
  </si>
  <si>
    <t>9FWRI640500</t>
  </si>
  <si>
    <t>9VSPA2600DE</t>
  </si>
  <si>
    <t>9FWRH541200</t>
  </si>
  <si>
    <t>9FWCB450500</t>
  </si>
  <si>
    <t>9FWWS0313RU</t>
  </si>
  <si>
    <t>9FWPT670000</t>
  </si>
  <si>
    <t>9FWRH640100</t>
  </si>
  <si>
    <t>9SCCB0500DE</t>
  </si>
  <si>
    <t>9FWCB120100</t>
  </si>
  <si>
    <t>9FWCB110000</t>
  </si>
  <si>
    <t>9FWRU670000</t>
  </si>
  <si>
    <t>9VACB210200</t>
  </si>
  <si>
    <t>9SCCB010000</t>
  </si>
  <si>
    <t>9FWUH690000</t>
  </si>
  <si>
    <t>9VSCB220000</t>
  </si>
  <si>
    <t>9TDRH020000</t>
  </si>
  <si>
    <t>9FWWS100800</t>
  </si>
  <si>
    <t>9FWRD1E0600</t>
  </si>
  <si>
    <t>9FWCB050300</t>
  </si>
  <si>
    <t>9VSCB1C00SA</t>
  </si>
  <si>
    <t>9FWPT2B0200</t>
  </si>
  <si>
    <t>9FWRI640800</t>
  </si>
  <si>
    <t>9FWRH541300</t>
  </si>
  <si>
    <t>9VSCB2002US</t>
  </si>
  <si>
    <t>9VSCB150200</t>
  </si>
  <si>
    <t>9FWWS0501ID</t>
  </si>
  <si>
    <t>9FWWC570000</t>
  </si>
  <si>
    <t>9FWUH2E0000</t>
  </si>
  <si>
    <t>9FWRI640100</t>
  </si>
  <si>
    <t>9VSCB040000</t>
  </si>
  <si>
    <t>9FWRP640000</t>
  </si>
  <si>
    <t>9FWCB540200</t>
  </si>
  <si>
    <t>9FWRI640300</t>
  </si>
  <si>
    <t>9FWRM540000</t>
  </si>
  <si>
    <t>9FWCB1E02US</t>
  </si>
  <si>
    <t>9FWCB1E01MY</t>
  </si>
  <si>
    <t>9FWCB1G02RU</t>
  </si>
  <si>
    <t>9FWCB450600</t>
  </si>
  <si>
    <t>9FWRS540100</t>
  </si>
  <si>
    <t>9FWRP540900</t>
  </si>
  <si>
    <t>9FWRH501600</t>
  </si>
  <si>
    <t>9FWRI500500</t>
  </si>
  <si>
    <t>9VSCB1D0000</t>
  </si>
  <si>
    <t>9FWRO540100</t>
  </si>
  <si>
    <t>9FWRH640400</t>
  </si>
  <si>
    <t>9FWRH540800</t>
  </si>
  <si>
    <t>9FWWS1005ID</t>
  </si>
  <si>
    <t>9FWRM640100</t>
  </si>
  <si>
    <t>9FWWD640000</t>
  </si>
  <si>
    <t>9VACB101500</t>
  </si>
  <si>
    <t>9FWRM570000</t>
  </si>
  <si>
    <t>9FWWS0500IL</t>
  </si>
  <si>
    <t>9FWWS102000</t>
  </si>
  <si>
    <t>9FWCB1700RU</t>
  </si>
  <si>
    <t>9FWRD5003EU</t>
  </si>
  <si>
    <t>9SWRP140200</t>
  </si>
  <si>
    <t>9FWWS0313KR</t>
  </si>
  <si>
    <t>9FWRH540500</t>
  </si>
  <si>
    <t>9FWRH501300</t>
  </si>
  <si>
    <t>9VACB1011RU</t>
  </si>
  <si>
    <t>9FWTH640000</t>
  </si>
  <si>
    <t>9FWRM700100</t>
  </si>
  <si>
    <t>9FWWC540100</t>
  </si>
  <si>
    <t>9FWRI510000</t>
  </si>
  <si>
    <t>9FWPB630200</t>
  </si>
  <si>
    <t>9FWCB060300</t>
  </si>
  <si>
    <t>9FWWS101300</t>
  </si>
  <si>
    <t>9FWCB450000</t>
  </si>
  <si>
    <t>9FWPB450300</t>
  </si>
  <si>
    <t>9FWCB1D0100</t>
  </si>
  <si>
    <t>9FWWS2100ID</t>
  </si>
  <si>
    <t>9VABP240000</t>
  </si>
  <si>
    <t>9FWRP101200</t>
  </si>
  <si>
    <t>9FWCB430100</t>
  </si>
  <si>
    <t>9SWPT130400</t>
  </si>
  <si>
    <t>9FWRS540500</t>
  </si>
  <si>
    <t>9FWCB380100</t>
  </si>
  <si>
    <t>9VSUT1D0000</t>
  </si>
  <si>
    <t>9FWCB1E03US</t>
  </si>
  <si>
    <t>9FWRS510000</t>
  </si>
  <si>
    <t>9FWCB2D0000</t>
  </si>
  <si>
    <t>9FWPB5101IL</t>
  </si>
  <si>
    <t>9FWRH2E0100</t>
  </si>
  <si>
    <t>9FWRU540200</t>
  </si>
  <si>
    <t>9SWCB010100</t>
  </si>
  <si>
    <t>9FWCB510200</t>
  </si>
  <si>
    <t>9FWRU540100</t>
  </si>
  <si>
    <t>9FWPB4800AE</t>
  </si>
  <si>
    <t>9FWCB150400</t>
  </si>
  <si>
    <t>9FWWS0313JP</t>
  </si>
  <si>
    <t>9FWRH640200</t>
  </si>
  <si>
    <t>9FWRH2E0000</t>
  </si>
  <si>
    <t>9TDRH020200</t>
  </si>
  <si>
    <t>9FWWS100700</t>
  </si>
  <si>
    <t>9FWRP690100</t>
  </si>
  <si>
    <t>9FWMB380000</t>
  </si>
  <si>
    <t>9FWCB040700</t>
  </si>
  <si>
    <t>9VAMB240100</t>
  </si>
  <si>
    <t>9VSUM260000</t>
  </si>
  <si>
    <t>9TDRH021000</t>
  </si>
  <si>
    <t>9FWCB1G01VN</t>
  </si>
  <si>
    <t>9FWRH640700</t>
  </si>
  <si>
    <t>9FWRH541500</t>
  </si>
  <si>
    <t>9FWKA1001AU</t>
  </si>
  <si>
    <t>9FWRH690000</t>
  </si>
  <si>
    <t>9FWAR100000</t>
  </si>
  <si>
    <t>9VSCB121300</t>
  </si>
  <si>
    <t>9FWRI540500</t>
  </si>
  <si>
    <t>9FWRH510300</t>
  </si>
  <si>
    <t>9FWRH642100</t>
  </si>
  <si>
    <t>9FWCB110100</t>
  </si>
  <si>
    <t>9FWRH640800</t>
  </si>
  <si>
    <t>9FWRI4802AE</t>
  </si>
  <si>
    <t>9FWCB050900</t>
  </si>
  <si>
    <t>9FWRD510000</t>
  </si>
  <si>
    <t>9FWRU640000</t>
  </si>
  <si>
    <t>9FWRH541000</t>
  </si>
  <si>
    <t>9VSMB231200</t>
  </si>
  <si>
    <t>9FWCB130000</t>
  </si>
  <si>
    <t>9FWCB0317JP</t>
  </si>
  <si>
    <t>9FWRP510400</t>
  </si>
  <si>
    <t>9FWRP640200</t>
  </si>
  <si>
    <t>9FWRH510700</t>
  </si>
  <si>
    <t>9FWCB250000</t>
  </si>
  <si>
    <t>9FWRD1E0500</t>
  </si>
  <si>
    <t>9FWCB100200</t>
  </si>
  <si>
    <t>9CWWS100200</t>
  </si>
  <si>
    <t>9FWRP670100</t>
  </si>
  <si>
    <t>9VACB230000</t>
  </si>
  <si>
    <t>9FWRI540400</t>
  </si>
  <si>
    <t>9FWMB380100</t>
  </si>
  <si>
    <t>9FWPT570000</t>
  </si>
  <si>
    <t>9FWMB150000</t>
  </si>
  <si>
    <t>9FWWD1E1000</t>
  </si>
  <si>
    <t>9VSCB170000</t>
  </si>
  <si>
    <t>9FWRP540800</t>
  </si>
  <si>
    <t>9FWRD640000</t>
  </si>
  <si>
    <t>9FWPB500400</t>
  </si>
  <si>
    <t>9FWWD1E0900</t>
  </si>
  <si>
    <t>9FWCB3101SA</t>
  </si>
  <si>
    <t>9FWRM540100</t>
  </si>
  <si>
    <t>9VAAF1011JP</t>
  </si>
  <si>
    <t>9FWCB350600</t>
  </si>
  <si>
    <t>9FWRD700000</t>
  </si>
  <si>
    <t>9FWUH670000</t>
  </si>
  <si>
    <t>9CWWS200400</t>
  </si>
  <si>
    <t>9FWRH501500</t>
  </si>
  <si>
    <t>9FWWC510000</t>
  </si>
  <si>
    <t>9FWKA150000</t>
  </si>
  <si>
    <t>9FWRI570000</t>
  </si>
  <si>
    <t>9FWCB100300</t>
  </si>
  <si>
    <t>9SWCB140100</t>
  </si>
  <si>
    <t>9FWCB051100</t>
  </si>
  <si>
    <t>9FWCB420200</t>
  </si>
  <si>
    <t>9VSDB260000</t>
  </si>
  <si>
    <t>9FWRH642000</t>
  </si>
  <si>
    <t>9FWRH642200</t>
  </si>
  <si>
    <t>9FWRH640600</t>
  </si>
  <si>
    <t>9SCCB050200</t>
  </si>
  <si>
    <t>9FWCB1E00MY</t>
  </si>
  <si>
    <t>9VAPT230000</t>
  </si>
  <si>
    <t>9FWCB010100</t>
  </si>
  <si>
    <t>9TDRH020600</t>
  </si>
  <si>
    <t>9FWCB200200</t>
  </si>
  <si>
    <t>9FWPB2E0000</t>
  </si>
  <si>
    <t>9FWRI700300</t>
  </si>
  <si>
    <t>9SWCB1500SA</t>
  </si>
  <si>
    <t>9FWCB3501SA</t>
  </si>
  <si>
    <t>9FWAR150100</t>
  </si>
  <si>
    <t>9TDRH020700</t>
  </si>
  <si>
    <t>9VSCB100000</t>
  </si>
  <si>
    <t>9FWCB510100</t>
  </si>
  <si>
    <t>9VACB111200</t>
  </si>
  <si>
    <t>9SWPT300000</t>
  </si>
  <si>
    <t>9SWCB200200</t>
  </si>
  <si>
    <t>9FWPB700000</t>
  </si>
  <si>
    <t>9FWCB2A0100</t>
  </si>
  <si>
    <t>9FWRH670000</t>
  </si>
  <si>
    <t>9FWCB3601DE</t>
  </si>
  <si>
    <t>9FWCB2C00SG</t>
  </si>
  <si>
    <t>9FWCB031200</t>
  </si>
  <si>
    <t>9SWCB100100</t>
  </si>
  <si>
    <t>9FWPB600000</t>
  </si>
  <si>
    <t>9FWRH642400</t>
  </si>
  <si>
    <t>9VAPW240000</t>
  </si>
  <si>
    <t>9FWRH540200</t>
  </si>
  <si>
    <t>9FWRI500200</t>
  </si>
  <si>
    <t>9FWWS101000</t>
  </si>
  <si>
    <t>9FWRS540400</t>
  </si>
  <si>
    <t>9FWMB1502TW</t>
  </si>
  <si>
    <t>9FWRS700000</t>
  </si>
  <si>
    <t>9FWCB2C02SA</t>
  </si>
  <si>
    <t>9VACB090300</t>
  </si>
  <si>
    <t>9FWWD510000</t>
  </si>
  <si>
    <t>9VSSB2502DE</t>
  </si>
  <si>
    <t>9FWRH540900</t>
  </si>
  <si>
    <t>9FWRP510500</t>
  </si>
  <si>
    <t>9FWCB4201DE</t>
  </si>
  <si>
    <t>9FWRP540400</t>
  </si>
  <si>
    <t>9FWWC450300</t>
  </si>
  <si>
    <t>9FWCB4303ID</t>
  </si>
  <si>
    <t>9FWPB570200</t>
  </si>
  <si>
    <t>9VAKA230000</t>
  </si>
  <si>
    <t>9VSPW260000</t>
  </si>
  <si>
    <t>9FWCB360300</t>
  </si>
  <si>
    <t>9TDRH020900</t>
  </si>
  <si>
    <t>9FWPB510000</t>
  </si>
  <si>
    <t>9VSCB160000</t>
  </si>
  <si>
    <t>9FWCB340000</t>
  </si>
  <si>
    <t>9FWUH700100</t>
  </si>
  <si>
    <t>9FWRH570200</t>
  </si>
  <si>
    <t>9VACB111300</t>
  </si>
  <si>
    <t>9FWRP7001EU</t>
  </si>
  <si>
    <t>9FWCB1301SA</t>
  </si>
  <si>
    <t>9FWRH640300</t>
  </si>
  <si>
    <t>9FWPT600000</t>
  </si>
  <si>
    <t>9VSCB1C0100</t>
  </si>
  <si>
    <t>9FWRI500300</t>
  </si>
  <si>
    <t>9FWRH501400</t>
  </si>
  <si>
    <t>9FWWS101700</t>
  </si>
  <si>
    <t>9FWCB1I0000</t>
  </si>
  <si>
    <t>9FWUH500300</t>
  </si>
  <si>
    <t>9FWCB050500</t>
  </si>
  <si>
    <t>9SWCB130200</t>
  </si>
  <si>
    <t>9FWRP510600</t>
  </si>
  <si>
    <t>9SWPT200000</t>
  </si>
  <si>
    <t>9FWCB4302MY</t>
  </si>
  <si>
    <t>9FWCB450300</t>
  </si>
  <si>
    <t>9FWRP7002MY</t>
  </si>
  <si>
    <t>9FWCB670000</t>
  </si>
  <si>
    <t>9VSCB121100</t>
  </si>
  <si>
    <t>9FWCB100400</t>
  </si>
  <si>
    <t>9VAUT240000</t>
  </si>
  <si>
    <t>9FWRP700000</t>
  </si>
  <si>
    <t>9SWCB130100</t>
  </si>
  <si>
    <t>9FWCB200300</t>
  </si>
  <si>
    <t>9VSPT260000</t>
  </si>
  <si>
    <t>9SWPT130300</t>
  </si>
  <si>
    <t>9FWCB2C0300</t>
  </si>
  <si>
    <t>9SWCB0100SA</t>
  </si>
  <si>
    <t>9FWCB1D02RU</t>
  </si>
  <si>
    <t>9FWRD1E0700</t>
  </si>
  <si>
    <t>9VSFD260000</t>
  </si>
  <si>
    <t>9VADB240100</t>
  </si>
  <si>
    <t>9VACB210100</t>
  </si>
  <si>
    <t>9VSAH260000</t>
  </si>
  <si>
    <t>9FWRH641100</t>
  </si>
  <si>
    <t>9TDRH020400</t>
  </si>
  <si>
    <t>9VACB101600</t>
  </si>
  <si>
    <t>9TDRH020500</t>
  </si>
  <si>
    <t>9FWCB440100</t>
  </si>
  <si>
    <t>9VSCB100100</t>
  </si>
  <si>
    <t>9FWRH1E4100</t>
  </si>
  <si>
    <t>9FWWS021100</t>
  </si>
  <si>
    <t>9FWCB4200SG</t>
  </si>
  <si>
    <t>9SWRP200300</t>
  </si>
  <si>
    <t>9VSPT1C01AE</t>
  </si>
  <si>
    <t>9FWCB1H0000</t>
  </si>
  <si>
    <t>9FWWS102200</t>
  </si>
  <si>
    <t>9FWRH540300</t>
  </si>
  <si>
    <t>9FWRS700100</t>
  </si>
  <si>
    <t>9FWRI4801AE</t>
  </si>
  <si>
    <t>9VAPT240100</t>
  </si>
  <si>
    <t>9FWCB0311RU</t>
  </si>
  <si>
    <t>9FWRH670300</t>
  </si>
  <si>
    <t>9FWRP451000</t>
  </si>
  <si>
    <t>9SWCB110100</t>
  </si>
  <si>
    <t>9FWUH450300</t>
  </si>
  <si>
    <t>9FWRP510000</t>
  </si>
  <si>
    <t>9FWRI500600</t>
  </si>
  <si>
    <t>9FWRP540500</t>
  </si>
  <si>
    <t>9FWRI540200</t>
  </si>
  <si>
    <t>9FWCB540000</t>
  </si>
  <si>
    <t>9FWRP540600</t>
  </si>
  <si>
    <t>9FWRH201000</t>
  </si>
  <si>
    <t>9FWWS101500</t>
  </si>
  <si>
    <t>9VAPW230000</t>
  </si>
  <si>
    <t>9FWCB2C01DE</t>
  </si>
  <si>
    <t>9FWCB010200</t>
  </si>
  <si>
    <t>9FWCB3500SG</t>
  </si>
  <si>
    <t>9FWWS031500</t>
  </si>
  <si>
    <t>9FWCB040000</t>
  </si>
  <si>
    <t>9FWRI640400</t>
  </si>
  <si>
    <t>9VSCB2001SA</t>
  </si>
  <si>
    <t>9FWRH641500</t>
  </si>
  <si>
    <t>9FWRS700200</t>
  </si>
  <si>
    <t>9FWRI540300</t>
  </si>
  <si>
    <t>9FWRH510800</t>
  </si>
  <si>
    <t>9FWRH641300</t>
  </si>
  <si>
    <t>9FWPT7000EU</t>
  </si>
  <si>
    <t>9FWRH4804AE</t>
  </si>
  <si>
    <t>9SWRH140200</t>
  </si>
  <si>
    <t>9SCWS0500ID</t>
  </si>
  <si>
    <t>9FWRO540000</t>
  </si>
  <si>
    <t>9FWCB510000</t>
  </si>
  <si>
    <t>9FWRS640100</t>
  </si>
  <si>
    <t>9FWWC700000</t>
  </si>
  <si>
    <t>9VAMB230100</t>
  </si>
  <si>
    <t>9FWCB2600RU</t>
  </si>
  <si>
    <t>9FWCB040500</t>
  </si>
  <si>
    <t>9VSRH110500</t>
  </si>
  <si>
    <t>9FWCB031100</t>
  </si>
  <si>
    <t>9FWRH700300</t>
  </si>
  <si>
    <t>9FWRM2C0400</t>
  </si>
  <si>
    <t>9FWRP541000</t>
  </si>
  <si>
    <t>9SWCB1102HK</t>
  </si>
  <si>
    <t>9FWRP440100</t>
  </si>
  <si>
    <t>9VACB111600</t>
  </si>
  <si>
    <t>9FWRH150700</t>
  </si>
  <si>
    <t>9FWRP2E0000</t>
  </si>
  <si>
    <t>9FWKA150100</t>
  </si>
  <si>
    <t>9FWRH501200</t>
  </si>
  <si>
    <t>9TDRH021100</t>
  </si>
  <si>
    <t>9FWRP690000</t>
  </si>
  <si>
    <t>9FWPT540100</t>
  </si>
  <si>
    <t>9CWCB100100</t>
  </si>
  <si>
    <t>9FWCB370000</t>
  </si>
  <si>
    <t>9FWWC670100</t>
  </si>
  <si>
    <t>9FWCB450100</t>
  </si>
  <si>
    <t>9FWRC640000</t>
  </si>
  <si>
    <t>9FWRH641600</t>
  </si>
  <si>
    <t> Floor One S5 Stretch Extreme  carton box</t>
  </si>
  <si>
    <t> PURE ONE S12 Tango  carton box</t>
  </si>
  <si>
    <t>Base Station Water Spray Plate</t>
  </si>
  <si>
    <t>Base Station Sewage Discharge Assembly（1.5m）</t>
  </si>
  <si>
    <t xml:space="preserve"> Wiper Assembly</t>
  </si>
  <si>
    <t>Rear Cover</t>
  </si>
  <si>
    <t>Water Full Detection Assembly</t>
  </si>
  <si>
    <t xml:space="preserve"> Dual Hall Board Assembly</t>
  </si>
  <si>
    <t>Water Level Sensor</t>
  </si>
  <si>
    <t>Front Cover Soft Rubber Plugs (4 pcs)</t>
  </si>
  <si>
    <t>Floor Brush PCBA</t>
  </si>
  <si>
    <t> Floor One S6 Flashdry Pet  carton box</t>
  </si>
  <si>
    <t>CL2467D-01 Yellow Carton</t>
  </si>
  <si>
    <t>DWT Signal Detection Cable</t>
  </si>
  <si>
    <t>1L Carpet Deep Cleaning Solution*1</t>
  </si>
  <si>
    <t>Hot Water Inlet Valve</t>
  </si>
  <si>
    <t>Lower  Decorative Cover</t>
  </si>
  <si>
    <t>North American Color Carton Box Label</t>
  </si>
  <si>
    <t>Floor Brush Hall Board Assembly</t>
  </si>
  <si>
    <t>DWT Body</t>
  </si>
  <si>
    <t>Floor Brush Water Tube Kit</t>
  </si>
  <si>
    <t>Drying NTC Wire Assembly</t>
  </si>
  <si>
    <t>Drain Valve</t>
  </si>
  <si>
    <t> Floor One S7 Flashdry Pet  carton box</t>
  </si>
  <si>
    <t>Rear Cover Bottom Rubber Plug</t>
  </si>
  <si>
    <t xml:space="preserve"> Bracket</t>
  </si>
  <si>
    <t>Body back cover</t>
  </si>
  <si>
    <t> PURE ONE S11 PET  carton box</t>
  </si>
  <si>
    <t>Anti-odor stick</t>
  </si>
  <si>
    <t>Gift box</t>
  </si>
  <si>
    <t>Rear Upper  Cover</t>
  </si>
  <si>
    <t>Main Body EPE</t>
  </si>
  <si>
    <t>Power Cord</t>
  </si>
  <si>
    <t>Floor Brush Upper Cover</t>
  </si>
  <si>
    <t xml:space="preserve"> Bottom Cover</t>
  </si>
  <si>
    <t>Display Screen Cable</t>
  </si>
  <si>
    <t>Servo Motor Assembly</t>
  </si>
  <si>
    <t>Display cover</t>
  </si>
  <si>
    <t>Base Station Water Inlet Pipe</t>
  </si>
  <si>
    <t>Power Adapter Board Assembly</t>
  </si>
  <si>
    <t>Main Body Top Cover</t>
  </si>
  <si>
    <t>Cleaning Solution Tineco Pet_1000ml*1 color box</t>
  </si>
  <si>
    <t>Rubber Plug Assembly(Rear of the Battery)</t>
  </si>
  <si>
    <t xml:space="preserve"> Left Decorative Cover</t>
  </si>
  <si>
    <t>Connecting Hose+Cover</t>
  </si>
  <si>
    <t>Water Inlet T Assembly</t>
  </si>
  <si>
    <t>Opening/Closing Motor</t>
  </si>
  <si>
    <t>Pressure Reducing Valve</t>
  </si>
  <si>
    <t>Rotating Shaft Pressure Plate</t>
  </si>
  <si>
    <t xml:space="preserve">Front Cover Assembly </t>
  </si>
  <si>
    <t>Main Body Bracket</t>
  </si>
  <si>
    <t> PURE ONE AIR PET +  carton box</t>
  </si>
  <si>
    <t>Lower Body Decorative Cover</t>
  </si>
  <si>
    <t>CWT drain valve</t>
  </si>
  <si>
    <t>Tray Charging Wire Assembly</t>
  </si>
  <si>
    <t>Charging Wire of brush roller assembly</t>
  </si>
  <si>
    <t> Floor One Switch S6 Stretch Plus  carton box</t>
  </si>
  <si>
    <t>Storage Dock</t>
  </si>
  <si>
    <t> iFloor Breeze Essentials  carton box</t>
  </si>
  <si>
    <t>Light Bar Front Cover</t>
  </si>
  <si>
    <t>Brush Motor Handle Cover</t>
  </si>
  <si>
    <t xml:space="preserve"> Main  Board Assembly</t>
  </si>
  <si>
    <t>One-way Valve</t>
  </si>
  <si>
    <t>water-full detection wire assembly</t>
  </si>
  <si>
    <t>Main  Board Assembly</t>
  </si>
  <si>
    <t>Servo Assembly</t>
  </si>
  <si>
    <t> Floor One S7 Stretch  carton box</t>
  </si>
  <si>
    <t>2*Hepa Assy&amp;2*Brush Roller</t>
  </si>
  <si>
    <t xml:space="preserve">Clog Detection Sensor </t>
  </si>
  <si>
    <t>Base Station Top Cover</t>
  </si>
  <si>
    <t> ifloor Y2 Plus  carton box</t>
  </si>
  <si>
    <t>Base Station Hall Board Assembly</t>
  </si>
  <si>
    <t>Brush Roller Motor Cover</t>
  </si>
  <si>
    <t>Cleaning Solution Tineco_1000ml*1</t>
  </si>
  <si>
    <t>Water Tank On The Charging Base</t>
  </si>
  <si>
    <t> Floor One S3 Extreme  carton box</t>
  </si>
  <si>
    <t>Dirt Sensor</t>
  </si>
  <si>
    <t>2*Hepa Assy&amp;2*Brush Roller S5 combo plus</t>
  </si>
  <si>
    <t>Switch Detection Assembly</t>
  </si>
  <si>
    <t>CL2467H-01 Outer Carton Label</t>
  </si>
  <si>
    <t>Saline bottle assembly</t>
  </si>
  <si>
    <t>Electrolyzed Water Component</t>
  </si>
  <si>
    <t>color box</t>
  </si>
  <si>
    <t xml:space="preserve"> DWT Cover</t>
  </si>
  <si>
    <t>Body Bottom Cover</t>
  </si>
  <si>
    <t>Water Full/Low Detection board Assembly</t>
  </si>
  <si>
    <t>Connecting hose assembly</t>
  </si>
  <si>
    <t> iFloor 3 Plus  carton box</t>
  </si>
  <si>
    <t>Body Bottom Cover Left &amp; Right Screw Plugs</t>
  </si>
  <si>
    <t>connecting hose unit</t>
  </si>
  <si>
    <t> Switch S6 Pet  carton box</t>
  </si>
  <si>
    <t>Display</t>
  </si>
  <si>
    <t> A50S  carton box</t>
  </si>
  <si>
    <t>Screw Plug (Left &amp; Right)</t>
  </si>
  <si>
    <t>Water Tank Cap Assembly</t>
  </si>
  <si>
    <t>Main Body Rubber Wheel Plug Assembly</t>
  </si>
  <si>
    <t xml:space="preserve">Charging Base Power Board Assembly </t>
  </si>
  <si>
    <t>Base Station Water Level Detection Hall Assembly</t>
  </si>
  <si>
    <t>DWT Cover Assembly</t>
  </si>
  <si>
    <t xml:space="preserve"> Rear Cover Screw Plug Assembly </t>
  </si>
  <si>
    <t> PURE ONE S11  carton box</t>
  </si>
  <si>
    <t>Charging base Power PCBA</t>
  </si>
  <si>
    <t>Light Panel Assembly</t>
  </si>
  <si>
    <t xml:space="preserve">Light Guide Plate Assembly </t>
  </si>
  <si>
    <t>2-in-1 Dusting Brush Crevice Tool</t>
  </si>
  <si>
    <t>Back Cover</t>
  </si>
  <si>
    <t>Electromagnet Assembly</t>
  </si>
  <si>
    <t>Charging base Foot Pad (1 pc)</t>
  </si>
  <si>
    <t>CL2467D-01 Outer Carton Label</t>
  </si>
  <si>
    <t>Upper Body Cover</t>
  </si>
  <si>
    <t> icarpet spot  carton box</t>
  </si>
  <si>
    <t> ifloor 5  carton box</t>
  </si>
  <si>
    <t>Water Pump</t>
  </si>
  <si>
    <t> Carpet One Spot Essentials  carton box</t>
  </si>
  <si>
    <t>Vegetable dispensing cover assembly</t>
  </si>
  <si>
    <t>Power Source Cover</t>
  </si>
  <si>
    <t>Water drain Valve Assembly</t>
  </si>
  <si>
    <t> PURE ONE S15 FLEX EX  carton box</t>
  </si>
  <si>
    <t>Body Power Cable</t>
  </si>
  <si>
    <t>114-23281803</t>
  </si>
  <si>
    <t>114-17620210</t>
  </si>
  <si>
    <t>114-18732100</t>
  </si>
  <si>
    <t>114-20190101</t>
  </si>
  <si>
    <t>114-24360441</t>
  </si>
  <si>
    <t>114-24360456</t>
  </si>
  <si>
    <t>114-24671408</t>
  </si>
  <si>
    <t>114-23280401</t>
  </si>
  <si>
    <t>114-18790031</t>
  </si>
  <si>
    <t>114-24671100</t>
  </si>
  <si>
    <t>114-20110900</t>
  </si>
  <si>
    <t>114-24280326</t>
  </si>
  <si>
    <t>114-24280331</t>
  </si>
  <si>
    <t>114-24820406</t>
  </si>
  <si>
    <t>114-23760900</t>
  </si>
  <si>
    <t>114-23761007</t>
  </si>
  <si>
    <t>114-25350338</t>
  </si>
  <si>
    <t>114-20430408</t>
  </si>
  <si>
    <t>114-24280304</t>
  </si>
  <si>
    <t>114-24360417</t>
  </si>
  <si>
    <t>114-24280318</t>
  </si>
  <si>
    <t>114-25390628</t>
  </si>
  <si>
    <t>114-25620007</t>
  </si>
  <si>
    <t>114-25390636</t>
  </si>
  <si>
    <t>114-24360426</t>
  </si>
  <si>
    <t>114-23311107</t>
  </si>
  <si>
    <t>114-24670429</t>
  </si>
  <si>
    <t>114-24360410</t>
  </si>
  <si>
    <t>114-24820601</t>
  </si>
  <si>
    <t>114-23210200</t>
  </si>
  <si>
    <t>114-20410204</t>
  </si>
  <si>
    <t>114-25390617</t>
  </si>
  <si>
    <t>114-25620402</t>
  </si>
  <si>
    <t>114-24670431</t>
  </si>
  <si>
    <t>114-25390626</t>
  </si>
  <si>
    <t>114-24820709</t>
  </si>
  <si>
    <t>114-24671406</t>
  </si>
  <si>
    <t>114-22210400</t>
  </si>
  <si>
    <t>114-24820413</t>
  </si>
  <si>
    <t>114-24280322</t>
  </si>
  <si>
    <t>114-24360425</t>
  </si>
  <si>
    <t>114-24360438</t>
  </si>
  <si>
    <t>114-25700010</t>
  </si>
  <si>
    <t>114-23470502</t>
  </si>
  <si>
    <t>114-24820700</t>
  </si>
  <si>
    <t>114-24360449</t>
  </si>
  <si>
    <t>114-22031000</t>
  </si>
  <si>
    <t>114-25600011</t>
  </si>
  <si>
    <t>114-25350604</t>
  </si>
  <si>
    <t>114-24580502</t>
  </si>
  <si>
    <t>114-24820408</t>
  </si>
  <si>
    <t>114-24671101</t>
  </si>
  <si>
    <t>114-23421100</t>
  </si>
  <si>
    <t>114-24820514</t>
  </si>
  <si>
    <t>114-24671402</t>
  </si>
  <si>
    <t>114-24670504</t>
  </si>
  <si>
    <t>114-25350601</t>
  </si>
  <si>
    <t>114-25120701</t>
  </si>
  <si>
    <t>114-23350704</t>
  </si>
  <si>
    <t>114-24280327</t>
  </si>
  <si>
    <t>114-24820500</t>
  </si>
  <si>
    <t>114-21231100</t>
  </si>
  <si>
    <t>114-24280325</t>
  </si>
  <si>
    <t>114-23761100</t>
  </si>
  <si>
    <t>114-20190515</t>
  </si>
  <si>
    <t>114-23761824</t>
  </si>
  <si>
    <t>114-25350606</t>
  </si>
  <si>
    <t>114-23420411</t>
  </si>
  <si>
    <t>114-25010402</t>
  </si>
  <si>
    <t>114-20200807</t>
  </si>
  <si>
    <t>114-25390201</t>
  </si>
  <si>
    <t>114-19650802</t>
  </si>
  <si>
    <t>114-25700009</t>
  </si>
  <si>
    <t>114-17560317</t>
  </si>
  <si>
    <t>114-25620403</t>
  </si>
  <si>
    <t>114-24820713</t>
  </si>
  <si>
    <t>114-24670427</t>
  </si>
  <si>
    <t>114-23431128</t>
  </si>
  <si>
    <t>114-25390306</t>
  </si>
  <si>
    <t>114-18790146</t>
  </si>
  <si>
    <t>114-24360423</t>
  </si>
  <si>
    <t>114-24280305</t>
  </si>
  <si>
    <t>114-25330011</t>
  </si>
  <si>
    <t>114-24821003</t>
  </si>
  <si>
    <t>114-24360406</t>
  </si>
  <si>
    <t>114-24280301</t>
  </si>
  <si>
    <t>114-25390605</t>
  </si>
  <si>
    <t>114-25600008</t>
  </si>
  <si>
    <t>114-22281600</t>
  </si>
  <si>
    <t>114-24360452</t>
  </si>
  <si>
    <t>114-25431201</t>
  </si>
  <si>
    <t>114-25031300</t>
  </si>
  <si>
    <t>114-23432233</t>
  </si>
  <si>
    <t>114-25390206</t>
  </si>
  <si>
    <t>114-24820718</t>
  </si>
  <si>
    <t>114-23431125</t>
  </si>
  <si>
    <t>114-24510201</t>
  </si>
  <si>
    <t>114-20191907</t>
  </si>
  <si>
    <t>114-24671304</t>
  </si>
  <si>
    <t>114-24280332</t>
  </si>
  <si>
    <t>114-24280310</t>
  </si>
  <si>
    <t>114-24360421</t>
  </si>
  <si>
    <t>114-17561501</t>
  </si>
  <si>
    <t>114-25120300</t>
  </si>
  <si>
    <t>114-24360454</t>
  </si>
  <si>
    <t>114-24820708</t>
  </si>
  <si>
    <t>114-24360413</t>
  </si>
  <si>
    <t>114-24260527</t>
  </si>
  <si>
    <t>114-25350501</t>
  </si>
  <si>
    <t>114-25350200</t>
  </si>
  <si>
    <t>114-24261305</t>
  </si>
  <si>
    <t>114-24581503</t>
  </si>
  <si>
    <t>114-24820600</t>
  </si>
  <si>
    <t>114-24360455</t>
  </si>
  <si>
    <t>114-17560316</t>
  </si>
  <si>
    <t>114-18790213</t>
  </si>
  <si>
    <t>114-24820720</t>
  </si>
  <si>
    <t>114-24280312</t>
  </si>
  <si>
    <t>114-23761853</t>
  </si>
  <si>
    <t>114-25700006</t>
  </si>
  <si>
    <t>114-23431131</t>
  </si>
  <si>
    <t>114-24820510</t>
  </si>
  <si>
    <t>114-24671303</t>
  </si>
  <si>
    <t>114-21230416</t>
  </si>
  <si>
    <t>114-24260529</t>
  </si>
  <si>
    <t>114-24820721</t>
  </si>
  <si>
    <t>114-22251200</t>
  </si>
  <si>
    <t>114-24280313</t>
  </si>
  <si>
    <t>114-25332302</t>
  </si>
  <si>
    <t>114-25680001</t>
  </si>
  <si>
    <t>114-24820704</t>
  </si>
  <si>
    <t>114-24820227</t>
  </si>
  <si>
    <t>114-24360448</t>
  </si>
  <si>
    <t>114-25700002</t>
  </si>
  <si>
    <t>114-23480617</t>
  </si>
  <si>
    <t>114-20522500</t>
  </si>
  <si>
    <t>114-18791900</t>
  </si>
  <si>
    <t>114-22281602</t>
  </si>
  <si>
    <t>114-20110405</t>
  </si>
  <si>
    <t>114-24530501</t>
  </si>
  <si>
    <t>114-23421402</t>
  </si>
  <si>
    <t>114-24581101</t>
  </si>
  <si>
    <t>114-24820512</t>
  </si>
  <si>
    <t>114-25390601</t>
  </si>
  <si>
    <t>114-24820513</t>
  </si>
  <si>
    <t>114-20190808</t>
  </si>
  <si>
    <t>114-25400206</t>
  </si>
  <si>
    <t>114-17581208</t>
  </si>
  <si>
    <t>114-24820502</t>
  </si>
  <si>
    <t>114-22200905</t>
  </si>
  <si>
    <t>114-24280308</t>
  </si>
  <si>
    <t>114-25031302</t>
  </si>
  <si>
    <t>114-24111411</t>
  </si>
  <si>
    <t>114-25700008</t>
  </si>
  <si>
    <t>114-24360409</t>
  </si>
  <si>
    <t>114-24570219</t>
  </si>
  <si>
    <t>114-24820410</t>
  </si>
  <si>
    <t>114-23761102</t>
  </si>
  <si>
    <t>114-24360442</t>
  </si>
  <si>
    <t>114-24820503</t>
  </si>
  <si>
    <t>114-24670900</t>
  </si>
  <si>
    <t>114-18790421</t>
  </si>
  <si>
    <t>114-24590102</t>
  </si>
  <si>
    <t>114-20190100</t>
  </si>
  <si>
    <t>114-25700103</t>
  </si>
  <si>
    <t>114-24581507</t>
  </si>
  <si>
    <t>114-25031100</t>
  </si>
  <si>
    <t>114-25620400</t>
  </si>
  <si>
    <t>114-24581506</t>
  </si>
  <si>
    <t>114-24820710</t>
  </si>
  <si>
    <t>114-20110400</t>
  </si>
  <si>
    <t>114-17560408</t>
  </si>
  <si>
    <t>114-25700011</t>
  </si>
  <si>
    <t>114-23761606</t>
  </si>
  <si>
    <t>114-17581209</t>
  </si>
  <si>
    <t>114-20190126</t>
  </si>
  <si>
    <t>114-24360431</t>
  </si>
  <si>
    <t>114-21230417</t>
  </si>
  <si>
    <t>114-24261004</t>
  </si>
  <si>
    <t>114-25810004</t>
  </si>
  <si>
    <t>114-23760901</t>
  </si>
  <si>
    <t>114-25331304</t>
  </si>
  <si>
    <t>114-24360428</t>
  </si>
  <si>
    <t>114-20190601</t>
  </si>
  <si>
    <t>114-21231700</t>
  </si>
  <si>
    <t>114-22200711</t>
  </si>
  <si>
    <t>114-25120704</t>
  </si>
  <si>
    <t>114-23780205</t>
  </si>
  <si>
    <t>114-24360439</t>
  </si>
  <si>
    <t>114-24280324</t>
  </si>
  <si>
    <t>114-23210202</t>
  </si>
  <si>
    <t>114-25350108</t>
  </si>
  <si>
    <t>114-25120705</t>
  </si>
  <si>
    <t>114-25600007</t>
  </si>
  <si>
    <t>114-20190600</t>
  </si>
  <si>
    <t>114-25390615</t>
  </si>
  <si>
    <t>114-18790039</t>
  </si>
  <si>
    <t>114-24360411</t>
  </si>
  <si>
    <t>114-24150501</t>
  </si>
  <si>
    <t>114-24360446</t>
  </si>
  <si>
    <t>114-24820414</t>
  </si>
  <si>
    <t>114-25810005</t>
  </si>
  <si>
    <t>114-25031301</t>
  </si>
  <si>
    <t>114-23432232</t>
  </si>
  <si>
    <t>114-20200803</t>
  </si>
  <si>
    <t>114-24820715</t>
  </si>
  <si>
    <t>114-23432224</t>
  </si>
  <si>
    <t>114-20200606</t>
  </si>
  <si>
    <t>114-18790419</t>
  </si>
  <si>
    <t>114-25600004</t>
  </si>
  <si>
    <t>114-25390204</t>
  </si>
  <si>
    <t>114-24360414</t>
  </si>
  <si>
    <t>114-25120001</t>
  </si>
  <si>
    <t>114-24581505</t>
  </si>
  <si>
    <t>114-24670809</t>
  </si>
  <si>
    <t>114-21430908</t>
  </si>
  <si>
    <t>114-25390301</t>
  </si>
  <si>
    <t>114-20190125</t>
  </si>
  <si>
    <t>114-24820501</t>
  </si>
  <si>
    <t>114-23210109</t>
  </si>
  <si>
    <t>114-24360457</t>
  </si>
  <si>
    <t>114-23421502</t>
  </si>
  <si>
    <t>114-24671503</t>
  </si>
  <si>
    <t>114-20110506</t>
  </si>
  <si>
    <t>114-25600006</t>
  </si>
  <si>
    <t>114-23420412</t>
  </si>
  <si>
    <t>114-24280303</t>
  </si>
  <si>
    <t>114-24110526</t>
  </si>
  <si>
    <t>114-25390608</t>
  </si>
  <si>
    <t>114-24820509</t>
  </si>
  <si>
    <t>114-24580301</t>
  </si>
  <si>
    <t>114-24360418</t>
  </si>
  <si>
    <t>114-23421500</t>
  </si>
  <si>
    <t>114-23430402</t>
  </si>
  <si>
    <t>114-25350608</t>
  </si>
  <si>
    <t>114-23760400</t>
  </si>
  <si>
    <t>114-25390638</t>
  </si>
  <si>
    <t>114-18791002</t>
  </si>
  <si>
    <t>114-25390600</t>
  </si>
  <si>
    <t>114-24671416</t>
  </si>
  <si>
    <t>114-24261303</t>
  </si>
  <si>
    <t>114-18790508</t>
  </si>
  <si>
    <t>114-24570206</t>
  </si>
  <si>
    <t>114-23761700</t>
  </si>
  <si>
    <t>114-25390609</t>
  </si>
  <si>
    <t>114-25700004</t>
  </si>
  <si>
    <t>114-25680006</t>
  </si>
  <si>
    <t>114-24671102</t>
  </si>
  <si>
    <t>114-23160704</t>
  </si>
  <si>
    <t>114-25332300</t>
  </si>
  <si>
    <t>114-20201500</t>
  </si>
  <si>
    <t>114-25030400</t>
  </si>
  <si>
    <t>114-23760902</t>
  </si>
  <si>
    <t>114-20430802</t>
  </si>
  <si>
    <t>114-25390607</t>
  </si>
  <si>
    <t>114-24820412</t>
  </si>
  <si>
    <t>114-20190110</t>
  </si>
  <si>
    <t>114-23680100</t>
  </si>
  <si>
    <t>114-20200626</t>
  </si>
  <si>
    <t>114-24820717</t>
  </si>
  <si>
    <t>114-24360400</t>
  </si>
  <si>
    <t>114-25350600</t>
  </si>
  <si>
    <t>114-20290628</t>
  </si>
  <si>
    <t>114-25400301</t>
  </si>
  <si>
    <t>114-25431204</t>
  </si>
  <si>
    <t>114-20190506</t>
  </si>
  <si>
    <t>114-18790001</t>
  </si>
  <si>
    <t>114-24820508</t>
  </si>
  <si>
    <t>114-24280316</t>
  </si>
  <si>
    <t>114-20190800</t>
  </si>
  <si>
    <t>114-25390624</t>
  </si>
  <si>
    <t>114-24360445</t>
  </si>
  <si>
    <t>114-18790108</t>
  </si>
  <si>
    <t>114-22251300</t>
  </si>
  <si>
    <t>114-24280319</t>
  </si>
  <si>
    <t>114-25700104</t>
  </si>
  <si>
    <t>114-19650009</t>
  </si>
  <si>
    <t>114-25390635</t>
  </si>
  <si>
    <t>114-24110527</t>
  </si>
  <si>
    <t>114-21380022</t>
  </si>
  <si>
    <t>114-23431130</t>
  </si>
  <si>
    <t>114-20430406</t>
  </si>
  <si>
    <t>114-24280300</t>
  </si>
  <si>
    <t>114-24280329</t>
  </si>
  <si>
    <t>114-24581100</t>
  </si>
  <si>
    <t>114-24280317</t>
  </si>
  <si>
    <t>114-25390640</t>
  </si>
  <si>
    <t>114-22281601</t>
  </si>
  <si>
    <t>114-20110800</t>
  </si>
  <si>
    <t>114-25390202</t>
  </si>
  <si>
    <t>114-25390613</t>
  </si>
  <si>
    <t>114-23150706</t>
  </si>
  <si>
    <t>114-20431000</t>
  </si>
  <si>
    <t>114-23431129</t>
  </si>
  <si>
    <t>114-23280705</t>
  </si>
  <si>
    <t>114-24110531</t>
  </si>
  <si>
    <t>114-25680005</t>
  </si>
  <si>
    <t>114-20200401</t>
  </si>
  <si>
    <t>114-25390205</t>
  </si>
  <si>
    <t>114-25331202</t>
  </si>
  <si>
    <t>114-24820407</t>
  </si>
  <si>
    <t>114-18790410</t>
  </si>
  <si>
    <t>114-17581302</t>
  </si>
  <si>
    <t>114-24360435</t>
  </si>
  <si>
    <t>114-23760903</t>
  </si>
  <si>
    <t>114-25431202</t>
  </si>
  <si>
    <t>114-24360436</t>
  </si>
  <si>
    <t>114-20522300</t>
  </si>
  <si>
    <t>114-23431126</t>
  </si>
  <si>
    <t>114-24820415</t>
  </si>
  <si>
    <t>114-23431803</t>
  </si>
  <si>
    <t>114-24360433</t>
  </si>
  <si>
    <t>114-25600001</t>
  </si>
  <si>
    <t>114-25390618</t>
  </si>
  <si>
    <t>114-24670430</t>
  </si>
  <si>
    <t>114-18790502</t>
  </si>
  <si>
    <t>114-25700001</t>
  </si>
  <si>
    <t>114-24360401</t>
  </si>
  <si>
    <t>114-24150106</t>
  </si>
  <si>
    <t>114-23470301</t>
  </si>
  <si>
    <t>114-22231400</t>
  </si>
  <si>
    <t>114-25700005</t>
  </si>
  <si>
    <t>114-25120102</t>
  </si>
  <si>
    <t>114-21380300</t>
  </si>
  <si>
    <t>114-25680004</t>
  </si>
  <si>
    <t>114-24500000</t>
  </si>
  <si>
    <t>114-21430900</t>
  </si>
  <si>
    <t>114-20190128</t>
  </si>
  <si>
    <t>114-24110532</t>
  </si>
  <si>
    <t>114-18790906</t>
  </si>
  <si>
    <t>114-23770800</t>
  </si>
  <si>
    <t>114-23430207</t>
  </si>
  <si>
    <t>114-24360458</t>
  </si>
  <si>
    <t>114-25390630</t>
  </si>
  <si>
    <t>114-23680004</t>
  </si>
  <si>
    <t>114-20520200</t>
  </si>
  <si>
    <t>114-18790015</t>
  </si>
  <si>
    <t>114-24671401</t>
  </si>
  <si>
    <t>114-25810002</t>
  </si>
  <si>
    <t>114-24360407</t>
  </si>
  <si>
    <t>114-19801300</t>
  </si>
  <si>
    <t>114-24360408</t>
  </si>
  <si>
    <t>114-25390302</t>
  </si>
  <si>
    <t>114-24360422</t>
  </si>
  <si>
    <t>114-25390619</t>
  </si>
  <si>
    <t>114-24110525</t>
  </si>
  <si>
    <t>114-24110910</t>
  </si>
  <si>
    <t>114-24111804</t>
  </si>
  <si>
    <t>114-24670808</t>
  </si>
  <si>
    <t>114-25390625</t>
  </si>
  <si>
    <t>114-25390304</t>
  </si>
  <si>
    <t>114-24820507</t>
  </si>
  <si>
    <t>114-24820603</t>
  </si>
  <si>
    <t>114-23420503</t>
  </si>
  <si>
    <t>114-25390639</t>
  </si>
  <si>
    <t>114-24360405</t>
  </si>
  <si>
    <t>114-25390610</t>
  </si>
  <si>
    <t>114-20190203</t>
  </si>
  <si>
    <t>114-24360437</t>
  </si>
  <si>
    <t>114-24360444</t>
  </si>
  <si>
    <t>114-17560138</t>
  </si>
  <si>
    <t>114-24671407</t>
  </si>
  <si>
    <t>114-18790014</t>
  </si>
  <si>
    <t>114-20190610</t>
  </si>
  <si>
    <t>114-23150601</t>
  </si>
  <si>
    <t>114-24820515</t>
  </si>
  <si>
    <t>114-25330702</t>
  </si>
  <si>
    <t>114-18790801</t>
  </si>
  <si>
    <t>114-25390606</t>
  </si>
  <si>
    <t>114-24820504</t>
  </si>
  <si>
    <t>114-17561002</t>
  </si>
  <si>
    <t>114-24360447</t>
  </si>
  <si>
    <t>114-24821002</t>
  </si>
  <si>
    <t>114-25390632</t>
  </si>
  <si>
    <t>114-24280328</t>
  </si>
  <si>
    <t>114-25620401</t>
  </si>
  <si>
    <t>114-23761904</t>
  </si>
  <si>
    <t>114-20190606</t>
  </si>
  <si>
    <t>114-24670425</t>
  </si>
  <si>
    <t>114-24671200</t>
  </si>
  <si>
    <t>114-23780900</t>
  </si>
  <si>
    <t>114-22210300</t>
  </si>
  <si>
    <t>114-25031305</t>
  </si>
  <si>
    <t>114-20191606</t>
  </si>
  <si>
    <t>114-24580903</t>
  </si>
  <si>
    <t>114-25331305</t>
  </si>
  <si>
    <t>114-25390634</t>
  </si>
  <si>
    <t>114-25431205</t>
  </si>
  <si>
    <t>114-23421501</t>
  </si>
  <si>
    <t>114-24110639</t>
  </si>
  <si>
    <t>114-24280307</t>
  </si>
  <si>
    <t>114-25400009</t>
  </si>
  <si>
    <t>114-24280901</t>
  </si>
  <si>
    <t>114-25810006</t>
  </si>
  <si>
    <t>114-25390621</t>
  </si>
  <si>
    <t>114-20290902</t>
  </si>
  <si>
    <t>114-24280334</t>
  </si>
  <si>
    <t>114-25390620</t>
  </si>
  <si>
    <t>114-25350602</t>
  </si>
  <si>
    <t>114-20200805</t>
  </si>
  <si>
    <t>114-18791001</t>
  </si>
  <si>
    <t>114-24360402</t>
  </si>
  <si>
    <t>114-25810003</t>
  </si>
  <si>
    <t>114-21430902</t>
  </si>
  <si>
    <t>114-20190507</t>
  </si>
  <si>
    <t>114-25680003</t>
  </si>
  <si>
    <t>114-25431200</t>
  </si>
  <si>
    <t>114-20110801</t>
  </si>
  <si>
    <t>114-25031308</t>
  </si>
  <si>
    <t>114-25600003</t>
  </si>
  <si>
    <t>114-21430910</t>
  </si>
  <si>
    <t>114-24111900</t>
  </si>
  <si>
    <t>114-24360415</t>
  </si>
  <si>
    <t>114-25390637</t>
  </si>
  <si>
    <t>114-20190805</t>
  </si>
  <si>
    <t>114-25680000</t>
  </si>
  <si>
    <t>114-20190109</t>
  </si>
  <si>
    <t>114-18732101</t>
  </si>
  <si>
    <t>114-25390305</t>
  </si>
  <si>
    <t>114-24280309</t>
  </si>
  <si>
    <t>114-24360450</t>
  </si>
  <si>
    <t>114-22230502</t>
  </si>
  <si>
    <t>114-24360419</t>
  </si>
  <si>
    <t>114-25350607</t>
  </si>
  <si>
    <t>114-18792000</t>
  </si>
  <si>
    <t>114-24280311</t>
  </si>
  <si>
    <t>114-24360420</t>
  </si>
  <si>
    <t>114-25390612</t>
  </si>
  <si>
    <t>114-24510500</t>
  </si>
  <si>
    <t>114-23710108</t>
  </si>
  <si>
    <t>114-18791102</t>
  </si>
  <si>
    <t>114-24280323</t>
  </si>
  <si>
    <t>114-24360429</t>
  </si>
  <si>
    <t>114-24280320</t>
  </si>
  <si>
    <t>114-22200802</t>
  </si>
  <si>
    <t>114-24110528</t>
  </si>
  <si>
    <t>114-20190405</t>
  </si>
  <si>
    <t>114-20430008</t>
  </si>
  <si>
    <t>114-25700100</t>
  </si>
  <si>
    <t>114-25120706</t>
  </si>
  <si>
    <t>114-25390303</t>
  </si>
  <si>
    <t>114-25431203</t>
  </si>
  <si>
    <t>114-24671405</t>
  </si>
  <si>
    <t>114-20200601</t>
  </si>
  <si>
    <t>114-24110533</t>
  </si>
  <si>
    <t>114-22011700</t>
  </si>
  <si>
    <t>114-25390300</t>
  </si>
  <si>
    <t>114-24360404</t>
  </si>
  <si>
    <t>114-24820602</t>
  </si>
  <si>
    <t>114-24110530</t>
  </si>
  <si>
    <t>114-23481200</t>
  </si>
  <si>
    <t>114-17560901</t>
  </si>
  <si>
    <t>114-25390629</t>
  </si>
  <si>
    <t>114-17560325</t>
  </si>
  <si>
    <t>114-24261101</t>
  </si>
  <si>
    <t>114-24820701</t>
  </si>
  <si>
    <t>114-25700007</t>
  </si>
  <si>
    <t>114-23210203</t>
  </si>
  <si>
    <t>114-24820506</t>
  </si>
  <si>
    <t>114-24280314</t>
  </si>
  <si>
    <t>114-20200610</t>
  </si>
  <si>
    <t>114-18790401</t>
  </si>
  <si>
    <t>114-24671409</t>
  </si>
  <si>
    <t>114-20192300</t>
  </si>
  <si>
    <t>114-25332303</t>
  </si>
  <si>
    <t>114-18790231</t>
  </si>
  <si>
    <t>114-24580208</t>
  </si>
  <si>
    <t>114-25600005</t>
  </si>
  <si>
    <t>114-24360443</t>
  </si>
  <si>
    <t>114-24360451</t>
  </si>
  <si>
    <t>114-24360412</t>
  </si>
  <si>
    <t>114-24150702</t>
  </si>
  <si>
    <t>114-24110814</t>
  </si>
  <si>
    <t>114-25120702</t>
  </si>
  <si>
    <t>114-20410600</t>
  </si>
  <si>
    <t>114-21430906</t>
  </si>
  <si>
    <t>114-21230411</t>
  </si>
  <si>
    <t>114-25810000</t>
  </si>
  <si>
    <t>114-24820716</t>
  </si>
  <si>
    <t>114-25010515</t>
  </si>
  <si>
    <t>114-24260526</t>
  </si>
  <si>
    <t>114-20200622</t>
  </si>
  <si>
    <t>114-21430907</t>
  </si>
  <si>
    <t>114-19790011</t>
  </si>
  <si>
    <t>114-24280900</t>
  </si>
  <si>
    <t>114-17690702</t>
  </si>
  <si>
    <t>114-25850000</t>
  </si>
  <si>
    <t>114-25390504</t>
  </si>
  <si>
    <t>114-24820703</t>
  </si>
  <si>
    <t>114-23432225</t>
  </si>
  <si>
    <t>114-25700003</t>
  </si>
  <si>
    <t>114-24570014</t>
  </si>
  <si>
    <t>114-23431106</t>
  </si>
  <si>
    <t>114-18790804</t>
  </si>
  <si>
    <t>114-20290624</t>
  </si>
  <si>
    <t>114-24671301</t>
  </si>
  <si>
    <t>114-24360453</t>
  </si>
  <si>
    <t>114-25031304</t>
  </si>
  <si>
    <t>114-25390603</t>
  </si>
  <si>
    <t>114-24820409</t>
  </si>
  <si>
    <t>114-20191903</t>
  </si>
  <si>
    <t>114-25390633</t>
  </si>
  <si>
    <t>114-20200620</t>
  </si>
  <si>
    <t>114-24820706</t>
  </si>
  <si>
    <t>114-23431107</t>
  </si>
  <si>
    <t>114-17581405</t>
  </si>
  <si>
    <t>114-24280302</t>
  </si>
  <si>
    <t>114-24590101</t>
  </si>
  <si>
    <t>114-25390611</t>
  </si>
  <si>
    <t>114-24280902</t>
  </si>
  <si>
    <t>114-24580108</t>
  </si>
  <si>
    <t>114-25390602</t>
  </si>
  <si>
    <t>114-24671500</t>
  </si>
  <si>
    <t>114-24581104</t>
  </si>
  <si>
    <t>114-24671403</t>
  </si>
  <si>
    <t>114-25120700</t>
  </si>
  <si>
    <t>114-25600002</t>
  </si>
  <si>
    <t>114-24570220</t>
  </si>
  <si>
    <t>114-21430909</t>
  </si>
  <si>
    <t>114-24280315</t>
  </si>
  <si>
    <t>114-22011600</t>
  </si>
  <si>
    <t>114-25430413</t>
  </si>
  <si>
    <t>114-24820702</t>
  </si>
  <si>
    <t>114-24671404</t>
  </si>
  <si>
    <t>114-17690403</t>
  </si>
  <si>
    <t>114-24820712</t>
  </si>
  <si>
    <t>114-23710600</t>
  </si>
  <si>
    <t>114-24360403</t>
  </si>
  <si>
    <t>114-24671302</t>
  </si>
  <si>
    <t>114-23770405</t>
  </si>
  <si>
    <t>114-24820416</t>
  </si>
  <si>
    <t>114-24820505</t>
  </si>
  <si>
    <t>114-20190516</t>
  </si>
  <si>
    <t>114-24112401</t>
  </si>
  <si>
    <t>114-24820511</t>
  </si>
  <si>
    <t>114-18790505</t>
  </si>
  <si>
    <t>114-25330301</t>
  </si>
  <si>
    <t>114-24280333</t>
  </si>
  <si>
    <t>114-25390203</t>
  </si>
  <si>
    <t>114-24581103</t>
  </si>
  <si>
    <t>114-24670428</t>
  </si>
  <si>
    <t>114-24821000</t>
  </si>
  <si>
    <t>114-25700000</t>
  </si>
  <si>
    <t>114-18731803</t>
  </si>
  <si>
    <t>114-20190607</t>
  </si>
  <si>
    <t>114-25031303</t>
  </si>
  <si>
    <t>114-24820705</t>
  </si>
  <si>
    <t>114-25331402</t>
  </si>
  <si>
    <t>114-21230412</t>
  </si>
  <si>
    <t>114-25600000</t>
  </si>
  <si>
    <t>114-25330302</t>
  </si>
  <si>
    <t>114-23431124</t>
  </si>
  <si>
    <t>114-20291200</t>
  </si>
  <si>
    <t>114-23780710</t>
  </si>
  <si>
    <t>114-24110535</t>
  </si>
  <si>
    <t>114-25600009</t>
  </si>
  <si>
    <t>114-25031309</t>
  </si>
  <si>
    <t>114-25120604</t>
  </si>
  <si>
    <t>114-25600010</t>
  </si>
  <si>
    <t>114-24360424</t>
  </si>
  <si>
    <t>114-21430904</t>
  </si>
  <si>
    <t>114-17562303</t>
  </si>
  <si>
    <t>114-21430905</t>
  </si>
  <si>
    <t>114-23760800</t>
  </si>
  <si>
    <t>114-19790012</t>
  </si>
  <si>
    <t>114-24110534</t>
  </si>
  <si>
    <t>114-17622101</t>
  </si>
  <si>
    <t>114-24580205</t>
  </si>
  <si>
    <t>114-25390800</t>
  </si>
  <si>
    <t>114-23770801</t>
  </si>
  <si>
    <t>114-23780811</t>
  </si>
  <si>
    <t>114-20191909</t>
  </si>
  <si>
    <t>114-25390604</t>
  </si>
  <si>
    <t>114-24820707</t>
  </si>
  <si>
    <t>114-25350603</t>
  </si>
  <si>
    <t>114-25031306</t>
  </si>
  <si>
    <t>114-18790501</t>
  </si>
  <si>
    <t>114-25700102</t>
  </si>
  <si>
    <t>114-24671502</t>
  </si>
  <si>
    <t>114-22030200</t>
  </si>
  <si>
    <t>114-24671501</t>
  </si>
  <si>
    <t>114-24280306</t>
  </si>
  <si>
    <t>114-24820604</t>
  </si>
  <si>
    <t>114-25390627</t>
  </si>
  <si>
    <t>114-25390616</t>
  </si>
  <si>
    <t>114-25390008</t>
  </si>
  <si>
    <t>114-25390631</t>
  </si>
  <si>
    <t>114-21230418</t>
  </si>
  <si>
    <t>114-20190514</t>
  </si>
  <si>
    <t>114-25120703</t>
  </si>
  <si>
    <t>114-23431328</t>
  </si>
  <si>
    <t>114-20410200</t>
  </si>
  <si>
    <t>114-24260605</t>
  </si>
  <si>
    <t>114-18790711</t>
  </si>
  <si>
    <t>114-20110104</t>
  </si>
  <si>
    <t>114-24360430</t>
  </si>
  <si>
    <t>114-23680900</t>
  </si>
  <si>
    <t>114-24360432</t>
  </si>
  <si>
    <t>114-24820714</t>
  </si>
  <si>
    <t>114-25390623</t>
  </si>
  <si>
    <t>114-24280321</t>
  </si>
  <si>
    <t>114-24360427</t>
  </si>
  <si>
    <t>114-24820711</t>
  </si>
  <si>
    <t>114-25350605</t>
  </si>
  <si>
    <t>114-25332301</t>
  </si>
  <si>
    <t>114-24150500</t>
  </si>
  <si>
    <t>114-25390622</t>
  </si>
  <si>
    <t>114-24280330</t>
  </si>
  <si>
    <t>114-24360416</t>
  </si>
  <si>
    <t>114-24821001</t>
  </si>
  <si>
    <t>114-25120707</t>
  </si>
  <si>
    <t>114-23250201</t>
  </si>
  <si>
    <t>114-20110404</t>
  </si>
  <si>
    <t>114-19650220</t>
  </si>
  <si>
    <t>114-18790903</t>
  </si>
  <si>
    <t>114-24820719</t>
  </si>
  <si>
    <t>114-23431127</t>
  </si>
  <si>
    <t>114-25390700</t>
  </si>
  <si>
    <t>114-22031100</t>
  </si>
  <si>
    <t>114-23761101</t>
  </si>
  <si>
    <t>114-20160103</t>
  </si>
  <si>
    <t>114-20200634</t>
  </si>
  <si>
    <t>114-25810001</t>
  </si>
  <si>
    <t>114-20200623</t>
  </si>
  <si>
    <t>114-24820411</t>
  </si>
  <si>
    <t>114-21430911</t>
  </si>
  <si>
    <t>114-25680002</t>
  </si>
  <si>
    <t>114-25390614</t>
  </si>
  <si>
    <t>114-20431100</t>
  </si>
  <si>
    <t>114-25430700</t>
  </si>
  <si>
    <t>114-25700101</t>
  </si>
  <si>
    <t>114-24670426</t>
  </si>
  <si>
    <t>114-24360440</t>
  </si>
  <si>
    <t>114-24360434</t>
  </si>
  <si>
    <t>206-1762-0210</t>
  </si>
  <si>
    <t>206-1879-0031</t>
  </si>
  <si>
    <t>206-2043-0408</t>
  </si>
  <si>
    <t>206-1769-0236</t>
  </si>
  <si>
    <t>206-1756-0317</t>
  </si>
  <si>
    <t>206-1756-0316</t>
  </si>
  <si>
    <t>206-1879-0213</t>
  </si>
  <si>
    <t>206-2019-0808</t>
  </si>
  <si>
    <t>206-1879-0002</t>
  </si>
  <si>
    <t>206-2019-0100</t>
  </si>
  <si>
    <t>206-2011-0400</t>
  </si>
  <si>
    <t>206-1756-0408</t>
  </si>
  <si>
    <t>206-2019-0126</t>
  </si>
  <si>
    <t>206-2019-0601</t>
  </si>
  <si>
    <t>206-2020-0803</t>
  </si>
  <si>
    <t>206-2020-0606</t>
  </si>
  <si>
    <t>206-1769-0235</t>
  </si>
  <si>
    <t>206-2019-0125</t>
  </si>
  <si>
    <t>206-1873-2339</t>
  </si>
  <si>
    <t>206-1879-1002</t>
  </si>
  <si>
    <t>206-2043-0802</t>
  </si>
  <si>
    <t>206-2019-0110</t>
  </si>
  <si>
    <t>206-2019-0506</t>
  </si>
  <si>
    <t>206-2019-0800</t>
  </si>
  <si>
    <t>206-1879-0108</t>
  </si>
  <si>
    <t>206-2043-0406</t>
  </si>
  <si>
    <t>206-1879-0502</t>
  </si>
  <si>
    <t>206-2019-0128</t>
  </si>
  <si>
    <t>206-1879-0015</t>
  </si>
  <si>
    <t>206-2019-0203</t>
  </si>
  <si>
    <t>206-1879-0014</t>
  </si>
  <si>
    <t>206-1879-0801</t>
  </si>
  <si>
    <t>206-1756-1002</t>
  </si>
  <si>
    <t>206-1879-1001</t>
  </si>
  <si>
    <t>206-2019-0507</t>
  </si>
  <si>
    <t>206-2019-0805</t>
  </si>
  <si>
    <t>206-2019-0109</t>
  </si>
  <si>
    <t>206-1879-1102</t>
  </si>
  <si>
    <t>206-2043-0008</t>
  </si>
  <si>
    <t>206-2020-0601</t>
  </si>
  <si>
    <t>206-1756-0325</t>
  </si>
  <si>
    <t>206-2020-0610</t>
  </si>
  <si>
    <t>206-2020-0622</t>
  </si>
  <si>
    <t>206-1769-0702</t>
  </si>
  <si>
    <t>206-1879-0804</t>
  </si>
  <si>
    <t>206-2020-0620</t>
  </si>
  <si>
    <t>206-1873-1803</t>
  </si>
  <si>
    <t>206-1762-2101</t>
  </si>
  <si>
    <t>206-1879-0501</t>
  </si>
  <si>
    <t>206-1879-0711</t>
  </si>
  <si>
    <t>206-1769-0245</t>
  </si>
  <si>
    <t>206-1879-0903</t>
  </si>
  <si>
    <t>206-2020-0623</t>
  </si>
  <si>
    <t>https://tineco-yxzt.oss-accelerate.aliyuncs.com/20231219/9FWWS100100_1702948038638.png</t>
  </si>
  <si>
    <t>https://tineco-yxzt.oss-accelerate.aliyuncs.com/20251223/114-24360441jizhanpenshuibanzhuangshizujian_1766488043010.jpg</t>
  </si>
  <si>
    <t>https://tineco-yxzt.oss-accelerate.aliyuncs.com/20251223/114-24360451、114-24360456jizhanpaiwuhuanxiangzujian_1766488700577.jpg</t>
  </si>
  <si>
    <t>https://tineco-yxzt.oss-accelerate.aliyuncs.com/20260210/gunshuashanggai_1770714921916.png</t>
  </si>
  <si>
    <t>https://tineco-yxzt.oss-accelerate.aliyuncs.com/20251217/tuopan_1765946883299.png</t>
  </si>
  <si>
    <t>https://tineco-yxzt.oss-accelerate.aliyuncs.com/20260210/rongyetongguashuizujian_1770686611562.png</t>
  </si>
  <si>
    <t>https://tineco-yxzt.oss-accelerate.aliyuncs.com/20260210/dianchi-1_1770688098509.png</t>
  </si>
  <si>
    <t>https://tineco-yxzt.oss-accelerate.aliyuncs.com/20251217/honggantuopan_1765964794246.jpg</t>
  </si>
  <si>
    <t>https://tineco-yxzt.oss-accelerate.aliyuncs.com/20231219/9CWWS100100_1702948009795.png</t>
  </si>
  <si>
    <t>https://tineco-yxzt.oss-accelerate.aliyuncs.com/20260210/jishenhougai_1770685525400.png</t>
  </si>
  <si>
    <t>https://tineco-yxzt.oss-accelerate.aliyuncs.com/20251222/114-24360417shuimanshibieguanjiaohuoerzujian_1766399409640.png</t>
  </si>
  <si>
    <t>https://tineco-yxzt.oss-accelerate.aliyuncs.com/20260210/CL2428dishuashuanghuoerbanzujian_1770686216356.png</t>
  </si>
  <si>
    <t>https://tineco-yxzt.oss-accelerate.aliyuncs.com/20260206/zhitongshiguangdianyeweichuanganqizujian_1770360503344.JPG</t>
  </si>
  <si>
    <t>https://tineco-yxzt.oss-accelerate.aliyuncs.com/20260206/jitiqiangairuanjiaosai（4ge）_1770360892789.JPG</t>
  </si>
  <si>
    <t>https://tineco-yxzt.oss-accelerate.aliyuncs.com/20251223/114-24360426dishuakongzhixiaobanzujian_1766487300498.jpg</t>
  </si>
  <si>
    <t>https://tineco-yxzt.oss-accelerate.aliyuncs.com/20251222/114-24360410huishoutongshuimanxinhaojiancedaoxianzujian_1766399003246.jpg</t>
  </si>
  <si>
    <t>https://tineco-yxzt.oss-accelerate.aliyuncs.com/20260128/dianchibao_1769563294393.jpg</t>
  </si>
  <si>
    <t>https://tineco-yxzt.oss-accelerate.aliyuncs.com/20260206/reshuishangshuifa_1770359911226.JPG</t>
  </si>
  <si>
    <t>https://tineco-yxzt.oss-accelerate.aliyuncs.com/20260123/114-25620402-jitixiazhuangshigai_1769143825985.png</t>
  </si>
  <si>
    <t>https://tineco-yxzt.oss-accelerate.aliyuncs.com/20260206/dishuahuoerbanzujian_1770360415319.JPG</t>
  </si>
  <si>
    <t>https://tineco-yxzt.oss-accelerate.aliyuncs.com/20260128/jietouzujian_1769564382873.png</t>
  </si>
  <si>
    <t>https://tineco-yxzt.oss-accelerate.aliyuncs.com/20260210/zhukongban_1770714838499.png</t>
  </si>
  <si>
    <t>https://tineco-yxzt.oss-accelerate.aliyuncs.com/20251223/114-24360425dishuashuiguantaozhuang_1766487275460.jpg</t>
  </si>
  <si>
    <t>https://tineco-yxzt.oss-accelerate.aliyuncs.com/20251223/114-24360438hongganNTCdaoxianzujian_1766487920701.jpg</t>
  </si>
  <si>
    <t>https://tineco-yxzt.oss-accelerate.aliyuncs.com/20260123/shoubingzujian(gaopei)_1769161821476.jpg</t>
  </si>
  <si>
    <t>https://tineco-yxzt.oss-accelerate.aliyuncs.com/20251223/114-24360449shoubingzujian_1766488382044.jpg</t>
  </si>
  <si>
    <t>https://tineco-yxzt.oss-accelerate.aliyuncs.com/20260203/shouchi_1770084216471.png</t>
  </si>
  <si>
    <t>https://tineco-yxzt.oss-accelerate.aliyuncs.com/20260119/2535Adianchibao_1768801329557.png</t>
  </si>
  <si>
    <t>https://tineco-yxzt.oss-accelerate.aliyuncs.com/20251217/shuifaxiagaizujian_1765964959236.png</t>
  </si>
  <si>
    <t>https://tineco-yxzt.oss-accelerate.aliyuncs.com/20251217/xiashuifa_1765946996246.png</t>
  </si>
  <si>
    <t>https://tineco-yxzt.oss-accelerate.aliyuncs.com/20260210/shoubing_1770714739074.png</t>
  </si>
  <si>
    <t>https://tineco-yxzt.oss-accelerate.aliyuncs.com/20251217/fangshui_1765942135963.png</t>
  </si>
  <si>
    <t>https://tineco-yxzt.oss-accelerate.aliyuncs.com/20260109/2535zhukongban_1767927890444.png</t>
  </si>
  <si>
    <t>https://tineco-yxzt.oss-accelerate.aliyuncs.com/20251216/114-25120701_1765877811583.png</t>
  </si>
  <si>
    <t>https://tineco-yxzt.oss-accelerate.aliyuncs.com/20260210/jishenhougaidibujiaosai_1770687004265.png</t>
  </si>
  <si>
    <t>https://tineco-yxzt.oss-accelerate.aliyuncs.com/20260123/huishoutongzujian_1769129154555.jpg</t>
  </si>
  <si>
    <t>https://tineco-yxzt.oss-accelerate.aliyuncs.com/20260210/fuhezhijie_1770686543026.png</t>
  </si>
  <si>
    <t>https://tineco-yxzt.oss-accelerate.aliyuncs.com/20260119/2535jitihougai_1768801682308.png</t>
  </si>
  <si>
    <t>https://tineco-yxzt.oss-accelerate.aliyuncs.com/20251212/weixinjietu_20251119101627_1765517409597.png</t>
  </si>
  <si>
    <t>https://tineco-yxzt.oss-accelerate.aliyuncs.com/20260123/114-25620403-jitihoushanggai_1769144031407.png</t>
  </si>
  <si>
    <t>https://tineco-yxzt.oss-accelerate.aliyuncs.com/20260123/fuxianshiping1_1769162898437.jpg</t>
  </si>
  <si>
    <t>https://tineco-yxzt.oss-accelerate.aliyuncs.com/20251217/114-23431128_1765953950491.png</t>
  </si>
  <si>
    <t>https://tineco-yxzt.oss-accelerate.aliyuncs.com/20260210/CL2539C-01yingbansanchadianyuanxian_1770710401434.png</t>
  </si>
  <si>
    <t>https://tineco-yxzt.oss-accelerate.aliyuncs.com/20231219/9FWWS031200_1702948038025.png</t>
  </si>
  <si>
    <t>https://tineco-yxzt.oss-accelerate.aliyuncs.com/20251223/114-24360423dishuashanggai_1766487177844.jpg</t>
  </si>
  <si>
    <t>https://tineco-yxzt.oss-accelerate.aliyuncs.com/20260210/jishendigai_1770685569192.png</t>
  </si>
  <si>
    <t>https://tineco-yxzt.oss-accelerate.aliyuncs.com/20260203/honggantuopan_1770079520855.jpg</t>
  </si>
  <si>
    <t>https://tineco-yxzt.oss-accelerate.aliyuncs.com/20251222/114-24360406xianshipingdaoxian_1766398682859.jpg</t>
  </si>
  <si>
    <t>https://tineco-yxzt.oss-accelerate.aliyuncs.com/20260210/duojizujian_1770685213285.png</t>
  </si>
  <si>
    <t>https://tineco-yxzt.oss-accelerate.aliyuncs.com/20260206/xianshipinggai_1770359054475.JPG</t>
  </si>
  <si>
    <t>https://tineco-yxzt.oss-accelerate.aliyuncs.com/20260202/jinfengguolu:mianzujian_1770026426921.png</t>
  </si>
  <si>
    <t>https://tineco-yxzt.oss-accelerate.aliyuncs.com/20251223/114-24360452jizhanjinshuiguan_1766488518061.jpg</t>
  </si>
  <si>
    <t>https://tineco-yxzt.oss-accelerate.aliyuncs.com/20260104/2543L-01PCBA_1767496165120.png</t>
  </si>
  <si>
    <t>https://tineco-yxzt.oss-accelerate.aliyuncs.com/20251229/114-25031300_1766987020782.png</t>
  </si>
  <si>
    <t>https://tineco-yxzt.oss-accelerate.aliyuncs.com/20260127/10473721825863d5382dd562872f8969_1769498962148.png</t>
  </si>
  <si>
    <t>https://tineco-yxzt.oss-accelerate.aliyuncs.com/20251217/114-25390206_1765941522457.png</t>
  </si>
  <si>
    <t>https://tineco-yxzt.oss-accelerate.aliyuncs.com/20260126/jishenshanggai_1769391775162.jpg</t>
  </si>
  <si>
    <t>https://tineco-yxzt.oss-accelerate.aliyuncs.com/20260210/dianchibaoyouluosijiaosaizujian（hanzuoyou）_1770687225329.png</t>
  </si>
  <si>
    <t>https://tineco-yxzt.oss-accelerate.aliyuncs.com/20260210/jishenzuozhuangshigai_1770685879246.png</t>
  </si>
  <si>
    <t>https://tineco-yxzt.oss-accelerate.aliyuncs.com/20251223/weixinjietu_20251223185111_1766487099447.png</t>
  </si>
  <si>
    <t>https://tineco-yxzt.oss-accelerate.aliyuncs.com/20251223/114-24360454jinshuisantongzujian_1766488602609.jpg</t>
  </si>
  <si>
    <t>https://tineco-yxzt.oss-accelerate.aliyuncs.com/20260123/dishuachongdianduijiedaoxianzujian_1769162501028.jpg</t>
  </si>
  <si>
    <t>https://tineco-yxzt.oss-accelerate.aliyuncs.com/20251222/114-24360413kaihedianjichuandongzujian_1766399153919.jpg</t>
  </si>
  <si>
    <t>https://tineco-yxzt.oss-accelerate.aliyuncs.com/20260128/CL2482Azhukongbanzujian_1769563184517.jpg</t>
  </si>
  <si>
    <t>https://tineco-yxzt.oss-accelerate.aliyuncs.com/20251223/114-24360455jianyafa_1766488641681.jpg</t>
  </si>
  <si>
    <t>https://tineco-yxzt.oss-accelerate.aliyuncs.com/20240702/rename_file_1719887061503.jpeg</t>
  </si>
  <si>
    <t>https://tineco-yxzt.oss-accelerate.aliyuncs.com/20260128/zhuanzhouyaban_1769563865056.jpg</t>
  </si>
  <si>
    <t>https://tineco-yxzt.oss-accelerate.aliyuncs.com/20260210/jishenqiangaizujian（hanjishenwaiqiao)_1770685977355.png</t>
  </si>
  <si>
    <t>https://tineco-yxzt.oss-accelerate.aliyuncs.com/20251212/weixinjietu_20251119144626_1765516382664.png</t>
  </si>
  <si>
    <t>https://tineco-yxzt.oss-accelerate.aliyuncs.com/20260123/shoubingwaixiezujian00_1769130312798.png</t>
  </si>
  <si>
    <t>https://tineco-yxzt.oss-accelerate.aliyuncs.com/20260122/2426jitihougai_1769057525529.png</t>
  </si>
  <si>
    <t>https://tineco-yxzt.oss-accelerate.aliyuncs.com/20260128/jishenzhijia01_1769562066340.png</t>
  </si>
  <si>
    <t>https://tineco-yxzt.oss-accelerate.aliyuncs.com/20260210/gunshuagaizujian_1770686015747.png</t>
  </si>
  <si>
    <t>https://tineco-yxzt.oss-accelerate.aliyuncs.com/20251222/weixinjietu_20251202160800_1766396608369.png</t>
  </si>
  <si>
    <t>https://tineco-yxzt.oss-accelerate.aliyuncs.com/20260123/tuopanchongdianchudianzujian_1769162164279.jpg</t>
  </si>
  <si>
    <t>https://tineco-yxzt.oss-accelerate.aliyuncs.com/20251223/114-24360448rongyetongzujian_1766488336899.jpg</t>
  </si>
  <si>
    <t>https://tineco-yxzt.oss-accelerate.aliyuncs.com/20251205/dishuachongdian_1764926067172.png</t>
  </si>
  <si>
    <t>https://tineco-yxzt.oss-accelerate.aliyuncs.com/20260119/114-22281602-dizuo_1768789686609.png</t>
  </si>
  <si>
    <t>https://tineco-yxzt.oss-accelerate.aliyuncs.com/20260104/shouchizujian_1767506052319.png</t>
  </si>
  <si>
    <t>https://tineco-yxzt.oss-accelerate.aliyuncs.com/20251224/zhukongbanCL2376-04_1766545584788.png</t>
  </si>
  <si>
    <t>https://tineco-yxzt.oss-accelerate.aliyuncs.com/20260123/dengtiaoqiangai_1769161725007.jpg</t>
  </si>
  <si>
    <t>https://tineco-yxzt.oss-accelerate.aliyuncs.com/20260206/gunshuadianjishoubinggaiban_1770358132555.png</t>
  </si>
  <si>
    <t>https://tineco-yxzt.oss-accelerate.aliyuncs.com/20260128/jishenzhijia01_1769561994982.png</t>
  </si>
  <si>
    <t>https://tineco-yxzt.oss-accelerate.aliyuncs.com/20260123/CL2482Azhukongbanzujian_1769129467458.jpg</t>
  </si>
  <si>
    <t>https://tineco-yxzt.oss-accelerate.aliyuncs.com/20260203/ChargingBasePCBAAssembly_1770080690639.png</t>
  </si>
  <si>
    <t>https://tineco-yxzt.oss-accelerate.aliyuncs.com/20260210/zhukongban_1770685788069.png</t>
  </si>
  <si>
    <t>https://tineco-yxzt.oss-accelerate.aliyuncs.com/20251229/114-25031302_1766988292261.png</t>
  </si>
  <si>
    <t>https://tineco-yxzt.oss-accelerate.aliyuncs.com/20251212/weixinjietu_20251119101401_1765517331695.png</t>
  </si>
  <si>
    <t>https://tineco-yxzt.oss-accelerate.aliyuncs.com/20251222/114-24360409shoubinggaiban_1766398955483.png</t>
  </si>
  <si>
    <t>https://tineco-yxzt.oss-accelerate.aliyuncs.com/20251217/xiangjiaolunsaizujian_1765965084571.png</t>
  </si>
  <si>
    <t>https://tineco-yxzt.oss-accelerate.aliyuncs.com/20251223/114-24360442danxiangfa_1766488079308.jpg</t>
  </si>
  <si>
    <t>https://tineco-yxzt.oss-accelerate.aliyuncs.com/20260123/shuimanjiancedaoxianzujian_1769129625258.jpg</t>
  </si>
  <si>
    <t>https://tineco-yxzt.oss-accelerate.aliyuncs.com/20260126/shouchijitizujian_1769417140651.jpg</t>
  </si>
  <si>
    <t>https://tineco-yxzt.oss-accelerate.aliyuncs.com/product/114-18790002.jpg</t>
  </si>
  <si>
    <t>https://tineco-yxzt.oss-accelerate.aliyuncs.com/20260204/weixinjietu_20251212131653_1770179540974.png</t>
  </si>
  <si>
    <t>https://tineco-yxzt.oss-accelerate.aliyuncs.com/20260123/114-25620400-CL2562Dzhukongbanzujian_1769143626802.png</t>
  </si>
  <si>
    <t>https://tineco-yxzt.oss-accelerate.aliyuncs.com/20260210/wushuitong_1770712210667.png</t>
  </si>
  <si>
    <t>https://tineco-yxzt.oss-accelerate.aliyuncs.com/20260123/duojizujian_1769162666689.jpg</t>
  </si>
  <si>
    <t>https://tineco-yxzt.oss-accelerate.aliyuncs.com/20231219/9FWWS040000_1702948038411.png</t>
  </si>
  <si>
    <t>https://tineco-yxzt.oss-accelerate.aliyuncs.com/20251212/weixinjietu_20251119101906_1765517537799.png</t>
  </si>
  <si>
    <t>https://tineco-yxzt.oss-accelerate.aliyuncs.com/20240701/image_1719816745584.png</t>
  </si>
  <si>
    <t>https://tineco-yxzt.oss-accelerate.aliyuncs.com/20251223/114-24360431dusaijianceguangdianyeweichuanganqizujian_1766487532449.jpg</t>
  </si>
  <si>
    <t>https://tineco-yxzt.oss-accelerate.aliyuncs.com/20260302/866494bb05a155744e76f78ea168d13e_1772442805159.png</t>
  </si>
  <si>
    <t>https://tineco-yxzt.oss-accelerate.aliyuncs.com/20251205/2376zhukongban_1764924619969.png</t>
  </si>
  <si>
    <t>https://tineco-yxzt.oss-accelerate.aliyuncs.com/20251223/114-24360428jizhanshanggaizujian_1766487381537.jpg</t>
  </si>
  <si>
    <t>https://tineco-yxzt.oss-accelerate.aliyuncs.com/20251117/794aaca7-6daa-4914-a742-ef353b11b687_1763342025355.png</t>
  </si>
  <si>
    <t>https://tineco-yxzt.oss-accelerate.aliyuncs.com/20251216/114-25120704_1765878630218.png</t>
  </si>
  <si>
    <t>https://tineco-yxzt.oss-accelerate.aliyuncs.com/20251223/114-24360439jizhanhuoerbanzujian_1766487963144.jpg</t>
  </si>
  <si>
    <t>https://tineco-yxzt.oss-accelerate.aliyuncs.com/20260210/youshuadianjishoubinggaiban_1770686488756.png</t>
  </si>
  <si>
    <t>https://tineco-yxzt.oss-accelerate.aliyuncs.com/20251216/114-25120705_1765878748285.png</t>
  </si>
  <si>
    <t>https://tineco-yxzt.oss-accelerate.aliyuncs.com/20260202/dishuazujian_1770026310761.png</t>
  </si>
  <si>
    <t>https://tineco-yxzt.oss-accelerate.aliyuncs.com/20231227/9FWWS100200_1703640266682.png</t>
  </si>
  <si>
    <t>https://tineco-yxzt.oss-accelerate.aliyuncs.com/20260206/tuopanshuixiangzujian_1770359718408.JPG</t>
  </si>
  <si>
    <t>https://tineco-yxzt.oss-accelerate.aliyuncs.com/20251222/114-24360411hongwaizangwuchuanganqizujian_1766399043092.jpg</t>
  </si>
  <si>
    <t>https://tineco-yxzt.oss-accelerate.aliyuncs.com/20251223/114-24360446huishoutongzongcheng_1766488255285.jpg</t>
  </si>
  <si>
    <t>https://tineco-yxzt.oss-accelerate.aliyuncs.com/20251226/CL2482Azhukongbanzujian_1766719015879.jpg</t>
  </si>
  <si>
    <t>https://tineco-yxzt.oss-accelerate.aliyuncs.com/20251229/114-25031301_1766987346087.png</t>
  </si>
  <si>
    <t>https://tineco-yxzt.oss-accelerate.aliyuncs.com/20231219/9FWMB150100_1702948016242.png</t>
  </si>
  <si>
    <t>https://tineco-yxzt.oss-accelerate.aliyuncs.com/20260123/fupinglianjiedaoxian_1769163088859.jpg</t>
  </si>
  <si>
    <t>https://tineco-yxzt.oss-accelerate.aliyuncs.com/20231227/9FWAR150000_1703640264474.png</t>
  </si>
  <si>
    <t>https://tineco-yxzt.oss-accelerate.aliyuncs.com/20241226/9FWWS100200_1703640266682_1735203500198.png</t>
  </si>
  <si>
    <t>https://tineco-yxzt.oss-accelerate.aliyuncs.com/20260203/shouchi_1770084144818.png</t>
  </si>
  <si>
    <t>https://tineco-yxzt.oss-accelerate.aliyuncs.com/20251217/114-25390204_1765941174786.png</t>
  </si>
  <si>
    <t>https://tineco-yxzt.oss-accelerate.aliyuncs.com/20251222/114-24360414fangshuibankaiguanjiancezujian_1766399230674.jpg</t>
  </si>
  <si>
    <t>https://tineco-yxzt.oss-accelerate.aliyuncs.com/20260210/shoubingzujian_1770712126582.png</t>
  </si>
  <si>
    <t>https://tineco-yxzt.oss-accelerate.aliyuncs.com/20260206/ScreenShot_2026-01-20_100458_023_1770361245261.png</t>
  </si>
  <si>
    <t>https://tineco-yxzt.oss-accelerate.aliyuncs.com/20240701/image_1719819334594.png</t>
  </si>
  <si>
    <t>https://tineco-yxzt.oss-accelerate.aliyuncs.com/20260123/rongyetongguatiaozujian_1769129325881.jpg</t>
  </si>
  <si>
    <t>https://tineco-yxzt.oss-accelerate.aliyuncs.com/20260104/shouchizujian_1767506025234.png</t>
  </si>
  <si>
    <t>https://tineco-yxzt.oss-accelerate.aliyuncs.com/20260211/gunshuashanggai_1770776958593.png</t>
  </si>
  <si>
    <t>https://tineco-yxzt.oss-accelerate.aliyuncs.com/20260204/MiniPowerBrush_1770170322342.png</t>
  </si>
  <si>
    <t>https://tineco-yxzt.oss-accelerate.aliyuncs.com/20260210/DWTcover_1770685470188.png</t>
  </si>
  <si>
    <t>https://tineco-yxzt.oss-accelerate.aliyuncs.com/20260206/jitidigai_1770359282421.JPG</t>
  </si>
  <si>
    <t>https://tineco-yxzt.oss-accelerate.aliyuncs.com/20260123/zhuxianshipingzujian_1769130242578.jpg</t>
  </si>
  <si>
    <t>https://tineco-yxzt.oss-accelerate.aliyuncs.com/20260210/jishenzhukongban_1770705190619.png</t>
  </si>
  <si>
    <t>https://tineco-yxzt.oss-accelerate.aliyuncs.com/20251222/114-24360418shuimanshuiquejiancexiaobanzujian_1766399466488.jpg</t>
  </si>
  <si>
    <t>https://tineco-yxzt.oss-accelerate.aliyuncs.com/20260104/guaqiangzhijiazujian_1767504929474.png</t>
  </si>
  <si>
    <t>https://tineco-yxzt.oss-accelerate.aliyuncs.com/20251222/2343Ddianchi_1766397791415.png</t>
  </si>
  <si>
    <t>https://tineco-yxzt.oss-accelerate.aliyuncs.com/20260119/2535zhuanjietou_1768801707342.png</t>
  </si>
  <si>
    <t>https://tineco-yxzt.oss-accelerate.aliyuncs.com/20260206/jitiqiangai_1770357341109.png</t>
  </si>
  <si>
    <t>https://tineco-yxzt.oss-accelerate.aliyuncs.com/20260206/jitidigaizuoyouluosisai_1770359329374.JPG</t>
  </si>
  <si>
    <t>https://tineco-yxzt.oss-accelerate.aliyuncs.com/20251212/weixinjietu_20251119100248_1765516200083.png</t>
  </si>
  <si>
    <t>https://tineco-yxzt.oss-accelerate.aliyuncs.com/20251222/weixinjietu_20251202160814_1766397113011.png</t>
  </si>
  <si>
    <t>https://tineco-yxzt.oss-accelerate.aliyuncs.com/20251217/shoubingsuokou_1765947057365.png</t>
  </si>
  <si>
    <t>https://tineco-yxzt.oss-accelerate.aliyuncs.com/20260206/IMG_2713_1770359215995.JPG</t>
  </si>
  <si>
    <t>https://tineco-yxzt.oss-accelerate.aliyuncs.com/20251217/DCDCxiaoban_1765965203268.png</t>
  </si>
  <si>
    <t>https://tineco-yxzt.oss-accelerate.aliyuncs.com/product/114-20190110.jpg</t>
  </si>
  <si>
    <t>https://tineco-yxzt.oss-accelerate.aliyuncs.com/20260126/dengtiaoqiangai_1769391709566.jpg</t>
  </si>
  <si>
    <t>https://tineco-yxzt.oss-accelerate.aliyuncs.com/20251222/114-24360400jishenshanggailuodingsai（zuoyou）_1766398328001.png</t>
  </si>
  <si>
    <t>https://tineco-yxzt.oss-accelerate.aliyuncs.com/20260203/weixinjietu_20260203095924_1770084000550.png</t>
  </si>
  <si>
    <t>https://tineco-yxzt.oss-accelerate.aliyuncs.com/20260109/2543L-01PCBA_1767922209372.png</t>
  </si>
  <si>
    <t>https://tineco-yxzt.oss-accelerate.aliyuncs.com/20231219/9FWWS0313EU_1702948038180.png</t>
  </si>
  <si>
    <t>https://tineco-yxzt.oss-accelerate.aliyuncs.com/20260123/xiangjiaolunsaizujian_1769130163702.png</t>
  </si>
  <si>
    <t>https://tineco-yxzt.oss-accelerate.aliyuncs.com/20260210/tuopandianyuanbanzujian_1770686140557.png</t>
  </si>
  <si>
    <t>https://tineco-yxzt.oss-accelerate.aliyuncs.com/20260206/jizhanshuimanjiancehuoerzujian_1770360295406.JPG</t>
  </si>
  <si>
    <t>https://tineco-yxzt.oss-accelerate.aliyuncs.com/20251223/114-24360445huishoutongtonggaizujian_1766488216230.jpg</t>
  </si>
  <si>
    <t>https://tineco-yxzt.oss-accelerate.aliyuncs.com/20231219/9FWWS031100_1702948037949.png</t>
  </si>
  <si>
    <t>https://tineco-yxzt.oss-accelerate.aliyuncs.com/20260210/jishenhougailuosisaizujian（hanzuoyou）_1770686267784.png</t>
  </si>
  <si>
    <t>https://tineco-yxzt.oss-accelerate.aliyuncs.com/20260206/tuopandianyuanban_1770360844334.JPG</t>
  </si>
  <si>
    <t>https://tineco-yxzt.oss-accelerate.aliyuncs.com/20231227/9SCWS100000_1703640266836.png</t>
  </si>
  <si>
    <t>https://tineco-yxzt.oss-accelerate.aliyuncs.com/20251217/114-23431130_1765954207290.png</t>
  </si>
  <si>
    <t>https://tineco-yxzt.oss-accelerate.aliyuncs.com/20260209/CL2428zhaomingbanzujian_1770623014213.png</t>
  </si>
  <si>
    <t>https://tineco-yxzt.oss-accelerate.aliyuncs.com/20260210/daoguangbanzujian（daoguangban＋waiqiao）_1770687154481.png</t>
  </si>
  <si>
    <t>https://tineco-yxzt.oss-accelerate.aliyuncs.com/20260210/shoubingzujian_1770686188256.png</t>
  </si>
  <si>
    <t>https://tineco-yxzt.oss-accelerate.aliyuncs.com/20260206/shoubingzujian_1770361138499.png</t>
  </si>
  <si>
    <t>https://tineco-yxzt.oss-accelerate.aliyuncs.com/20260119/114-22281601ZB2228erheyizuheshua_1768789494231.png</t>
  </si>
  <si>
    <t>https://tineco-yxzt.oss-accelerate.aliyuncs.com/20260206/dishuachongdianduijiedaoxianzujian_1770359543679.JPG</t>
  </si>
  <si>
    <t>https://tineco-yxzt.oss-accelerate.aliyuncs.com/20251217/114-23431129_1765954002864.png</t>
  </si>
  <si>
    <t>https://tineco-yxzt.oss-accelerate.aliyuncs.com/20251222/753dabcc0e2c0a62c7fee910cb141e7_1766397042546.jpg</t>
  </si>
  <si>
    <t>https://tineco-yxzt.oss-accelerate.aliyuncs.com/20251217/114-25390205_1765941398311.png</t>
  </si>
  <si>
    <t>https://tineco-yxzt.oss-accelerate.aliyuncs.com/20251217/tuopandianyuanban_1765964862079.jpg</t>
  </si>
  <si>
    <t>https://tineco-yxzt.oss-accelerate.aliyuncs.com/20251223/114-24360435diancitiezujian_1766487803486.jpg</t>
  </si>
  <si>
    <t>https://tineco-yxzt.oss-accelerate.aliyuncs.com/20260109/weixinjietu_20260104143056_1767925130055.png</t>
  </si>
  <si>
    <t>https://tineco-yxzt.oss-accelerate.aliyuncs.com/20251223/114-24360436faresizujian_1766487847759.jpg</t>
  </si>
  <si>
    <t>https://tineco-yxzt.oss-accelerate.aliyuncs.com/20251217/114-23431126_1765953502455.png</t>
  </si>
  <si>
    <t>https://tineco-yxzt.oss-accelerate.aliyuncs.com/20251226/honggantuopan_1766719106764.jpg</t>
  </si>
  <si>
    <t>https://tineco-yxzt.oss-accelerate.aliyuncs.com/20251223/oubandianyuanxian_1766487720201.jpg</t>
  </si>
  <si>
    <t>https://tineco-yxzt.oss-accelerate.aliyuncs.com/20260206/IMG_2720_1770359962427.JPG</t>
  </si>
  <si>
    <t>https://tineco-yxzt.oss-accelerate.aliyuncs.com/20231219/9FWWS0313RU_1702948038332.png</t>
  </si>
  <si>
    <t>https://tineco-yxzt.oss-accelerate.aliyuncs.com/20251205/dianchi_1764925445331.png</t>
  </si>
  <si>
    <t>https://tineco-yxzt.oss-accelerate.aliyuncs.com/20251222/114-24360401jitishanggai_1766398402234.jpg</t>
  </si>
  <si>
    <t>https://tineco-yxzt.oss-accelerate.aliyuncs.com/20251212/weixinjietu_20251119100441_1765516300914.png</t>
  </si>
  <si>
    <t>https://tineco-yxzt.oss-accelerate.aliyuncs.com/20251222/weixinjietu_20251202161217_1766396981485.png</t>
  </si>
  <si>
    <t>https://tineco-yxzt.oss-accelerate.aliyuncs.com/20251222/2343Ddianchi_1766397891152.png</t>
  </si>
  <si>
    <t>https://tineco-yxzt.oss-accelerate.aliyuncs.com/20251223/yingbandianyuanxian_1766488796855.jpg</t>
  </si>
  <si>
    <t>https://tineco-yxzt.oss-accelerate.aliyuncs.com/20260206/ScreenShot_2026-02-06_151002_104_1770361814798.png</t>
  </si>
  <si>
    <t>https://tineco-yxzt.oss-accelerate.aliyuncs.com/20231219/9FWWS0501ID_1702948038563.png</t>
  </si>
  <si>
    <t>https://tineco-yxzt.oss-accelerate.aliyuncs.com/20260210/rongye_1770714714091.png</t>
  </si>
  <si>
    <t>https://tineco-yxzt.oss-accelerate.aliyuncs.com/20260302/shoubing_1772443108787.png</t>
  </si>
  <si>
    <t>https://tineco-yxzt.oss-accelerate.aliyuncs.com/20251222/114-24360407jishendianyuandaoxian_1766398726177.jpg</t>
  </si>
  <si>
    <t>https://tineco-yxzt.oss-accelerate.aliyuncs.com/20251222/114-24360408jishenzhukongbanzujianouban_1766398770131.jpg</t>
  </si>
  <si>
    <t>https://tineco-yxzt.oss-accelerate.aliyuncs.com/20251223/114-24360422dishuachongdianduijiedaoxianzujian_1766487133795.jpg</t>
  </si>
  <si>
    <t>https://tineco-yxzt.oss-accelerate.aliyuncs.com/20260206/tuopanfengjizujian_1770360002589.JPG</t>
  </si>
  <si>
    <t>https://tineco-yxzt.oss-accelerate.aliyuncs.com/20260206/jizhanshuixiangzaiweijiancehuoerzujian_1770360358752.JPG</t>
  </si>
  <si>
    <t>https://tineco-yxzt.oss-accelerate.aliyuncs.com/20260206/jishenzhukongban_1770361368654.JPG</t>
  </si>
  <si>
    <t>https://tineco-yxzt.oss-accelerate.aliyuncs.com/20260123/jishenzhijia00_1769130044200.png</t>
  </si>
  <si>
    <t>https://tineco-yxzt.oss-accelerate.aliyuncs.com/20260128/faresi_1769563441663.png</t>
  </si>
  <si>
    <t>https://tineco-yxzt.oss-accelerate.aliyuncs.com/20260206/faresizujian_1770361079643.JPG</t>
  </si>
  <si>
    <t>https://tineco-yxzt.oss-accelerate.aliyuncs.com/20251222/114-24360405jitiqiangaizujian_1766398645146.jpg</t>
  </si>
  <si>
    <t>https://tineco-yxzt.oss-accelerate.aliyuncs.com/20260206/jitixiagai_1770359392213.JPG</t>
  </si>
  <si>
    <t>https://tineco-yxzt.oss-accelerate.aliyuncs.com/20231219/9FWWS1005ID_1702948038713.png</t>
  </si>
  <si>
    <t>https://tineco-yxzt.oss-accelerate.aliyuncs.com/20251223/114-24360437tuopanfengjizujian_1766487883511.jpg</t>
  </si>
  <si>
    <t>https://tineco-yxzt.oss-accelerate.aliyuncs.com/20251223/114-24360444huishoutongtongtizujian_1766488175055.jpg</t>
  </si>
  <si>
    <t>https://tineco-yxzt.oss-accelerate.aliyuncs.com/20260210/dishuadianji_1770714879245.jpg</t>
  </si>
  <si>
    <t>https://tineco-yxzt.oss-accelerate.aliyuncs.com/20231219/9FWWS0500IL_1702948038487.png</t>
  </si>
  <si>
    <t>https://tineco-yxzt.oss-accelerate.aliyuncs.com/20231219/9FWWS0313KR_1702948038257.png</t>
  </si>
  <si>
    <t>https://tineco-yxzt.oss-accelerate.aliyuncs.com/20260206/xianshipingdaoguangjian_1770359119915.JPG</t>
  </si>
  <si>
    <t>https://tineco-yxzt.oss-accelerate.aliyuncs.com/20260123/jishen_1769129752550.jpg</t>
  </si>
  <si>
    <t>https://tineco-yxzt.oss-accelerate.aliyuncs.com/20251223/114-24360447qingjieshuazujian_1766488296150.jpg</t>
  </si>
  <si>
    <t>https://tineco-yxzt.oss-accelerate.aliyuncs.com/20260203/youshuadianjichilunxiangzujian_1770079436552.jpg</t>
  </si>
  <si>
    <t>https://tineco-yxzt.oss-accelerate.aliyuncs.com/20260206/ScreenShot_2026-02-06_151134_817_1770361907316.png</t>
  </si>
  <si>
    <t>https://tineco-yxzt.oss-accelerate.aliyuncs.com/20260210/wushuitongshuimanjiancedaoxian_1770687075742.png</t>
  </si>
  <si>
    <t>https://tineco-yxzt.oss-accelerate.aliyuncs.com/20260123/114-25620401-honggantuopanzujian_1769143745770.png</t>
  </si>
  <si>
    <t>https://tineco-yxzt.oss-accelerate.aliyuncs.com/20240701/rongye_1719816519423.png</t>
  </si>
  <si>
    <t>https://tineco-yxzt.oss-accelerate.aliyuncs.com/20251217/tuopan_1765947251432.png</t>
  </si>
  <si>
    <t>https://tineco-yxzt.oss-accelerate.aliyuncs.com/20231219/9FWWS2100ID_1702948038865.png</t>
  </si>
  <si>
    <t>https://tineco-yxzt.oss-accelerate.aliyuncs.com/20251229/114-25031305_1766988671609.png</t>
  </si>
  <si>
    <t>https://tineco-yxzt.oss-accelerate.aliyuncs.com/20251225/85b749e1-e33d-4c3f-89f8-c62758a0162a_1766627249158.png</t>
  </si>
  <si>
    <t>https://tineco-yxzt.oss-accelerate.aliyuncs.com/20251222/2533dianchi_1766398098526.png</t>
  </si>
  <si>
    <t>https://tineco-yxzt.oss-accelerate.aliyuncs.com/20260206/refengNTCzujian_1770360799282.png</t>
  </si>
  <si>
    <t>https://tineco-yxzt.oss-accelerate.aliyuncs.com/20260104/jinshuguanzujian_1767505926803.png</t>
  </si>
  <si>
    <t>https://tineco-yxzt.oss-accelerate.aliyuncs.com/20260210/hongwaizangwuchuanganqizujian_1770685732115.jpg</t>
  </si>
  <si>
    <t>https://tineco-yxzt.oss-accelerate.aliyuncs.com/20260210/tuopanzujian_1770689619247.png</t>
  </si>
  <si>
    <t>https://tineco-yxzt.oss-accelerate.aliyuncs.com/20260302/jitiqiangai_1772442903993.png</t>
  </si>
  <si>
    <t>https://tineco-yxzt.oss-accelerate.aliyuncs.com/20260206/jiashuigemobeng(duanzilanse)_1770360124283.JPG</t>
  </si>
  <si>
    <t>https://tineco-yxzt.oss-accelerate.aliyuncs.com/20260206/choushuigemobeng（duanzihongse)_1770360066554.JPG</t>
  </si>
  <si>
    <t>https://tineco-yxzt.oss-accelerate.aliyuncs.com/20260109/2535dehonggantuopan_1767927985325.png</t>
  </si>
  <si>
    <t>https://tineco-yxzt.oss-accelerate.aliyuncs.com/20231227/9FWWS0313JP_1703640266582.png</t>
  </si>
  <si>
    <t>https://tineco-yxzt.oss-accelerate.aliyuncs.com/20251222/114-24360402pingmuwaizhaozujian_1766398485360.jpg</t>
  </si>
  <si>
    <t>https://tineco-yxzt.oss-accelerate.aliyuncs.com/20260302/jitiqiangai_1772442756104.png</t>
  </si>
  <si>
    <t>https://tineco-yxzt.oss-accelerate.aliyuncs.com/20251222/weixinjietu_20251222174802_1766396900158.png</t>
  </si>
  <si>
    <t>https://tineco-yxzt.oss-accelerate.aliyuncs.com/20260104/2543dongliyuan_1767496004354.png</t>
  </si>
  <si>
    <t>https://tineco-yxzt.oss-accelerate.aliyuncs.com/20251229/114-25031302_1766990415906.png</t>
  </si>
  <si>
    <t>https://tineco-yxzt.oss-accelerate.aliyuncs.com/20260204/wanzheguanzujian_1770169932600.png</t>
  </si>
  <si>
    <t>https://tineco-yxzt.oss-accelerate.aliyuncs.com/20251223/weixinjietu_20251223192734_1766489277208.png</t>
  </si>
  <si>
    <t>https://tineco-yxzt.oss-accelerate.aliyuncs.com/20260206/ScreenShot_2026-02-06_145657_053_1770361032851.png</t>
  </si>
  <si>
    <t>https://tineco-yxzt.oss-accelerate.aliyuncs.com/20251222/weixinjietu_20251202160724_1766396525326.png</t>
  </si>
  <si>
    <t>https://tineco-yxzt.oss-accelerate.aliyuncs.com/20260210/jishenyouzhuangshigai_1770685846886.png</t>
  </si>
  <si>
    <t>https://tineco-yxzt.oss-accelerate.aliyuncs.com/20251223/114-24360450jianyibanshou_1766488440020.jpg</t>
  </si>
  <si>
    <t>https://tineco-yxzt.oss-accelerate.aliyuncs.com/20251223/114-24360419shuifazujian_1766486913730.jpg</t>
  </si>
  <si>
    <t>https://tineco-yxzt.oss-accelerate.aliyuncs.com/20260119/2535xianshipinglianjiexian_1768801625414.png</t>
  </si>
  <si>
    <t>https://tineco-yxzt.oss-accelerate.aliyuncs.com/20260210/jishendianzhenpingzujian（donglujiangben）_1770685904132.png</t>
  </si>
  <si>
    <t>https://tineco-yxzt.oss-accelerate.aliyuncs.com/20251223/114-24360420rudongbengzujian_1766486959628.jpg</t>
  </si>
  <si>
    <t>https://tineco-yxzt.oss-accelerate.aliyuncs.com/20260206/jitishanggaizujian_1770359487974.JPG</t>
  </si>
  <si>
    <t>https://tineco-yxzt.oss-accelerate.aliyuncs.com/20260105/shouchizujian_1767583554546.png</t>
  </si>
  <si>
    <t>https://tineco-yxzt.oss-accelerate.aliyuncs.com/20251223/114-24360429jizhandianyuanzhukongbanzujianouban_1766487416284.jpg</t>
  </si>
  <si>
    <t>https://tineco-yxzt.oss-accelerate.aliyuncs.com/20260210/jishenxiazhuangshigai_1770686308294.png</t>
  </si>
  <si>
    <t>https://tineco-yxzt.oss-accelerate.aliyuncs.com/20231227/9CWWS100200_1703640264365.png</t>
  </si>
  <si>
    <t>https://tineco-yxzt.oss-accelerate.aliyuncs.com/20260204/weixinjietu_20251119144626_1770179363978.png</t>
  </si>
  <si>
    <t>https://tineco-yxzt.oss-accelerate.aliyuncs.com/20260206/ouban_1770361319916.png</t>
  </si>
  <si>
    <t>https://tineco-yxzt.oss-accelerate.aliyuncs.com/20260109/2543dongliyuan_1767921970174.png</t>
  </si>
  <si>
    <t>https://tineco-yxzt.oss-accelerate.aliyuncs.com/20260210/dianchi_1770714814952.png</t>
  </si>
  <si>
    <t>https://tineco-yxzt.oss-accelerate.aliyuncs.com/20231219/9FWMB150000_1702948016169.png</t>
  </si>
  <si>
    <t>https://tineco-yxzt.oss-accelerate.aliyuncs.com/20260206/jishenzhukongban_1770361194032.JPG</t>
  </si>
  <si>
    <t>https://tineco-yxzt.oss-accelerate.aliyuncs.com/20251222/114-24360404xianshipingzujian_1766398609442.jpg</t>
  </si>
  <si>
    <t>https://tineco-yxzt.oss-accelerate.aliyuncs.com/20260128/honggantuopan_1769563374222.jpg</t>
  </si>
  <si>
    <t>https://tineco-yxzt.oss-accelerate.aliyuncs.com/product/114-17560901.jpg</t>
  </si>
  <si>
    <t>https://tineco-yxzt.oss-accelerate.aliyuncs.com/20260206/duojizujian_1770360549926.JPG</t>
  </si>
  <si>
    <t>https://tineco-yxzt.oss-accelerate.aliyuncs.com/product/114-17560325.jpg</t>
  </si>
  <si>
    <t>https://tineco-yxzt.oss-accelerate.aliyuncs.com/20260123/zhuxianshipingzujian_1769161887286.jpg</t>
  </si>
  <si>
    <t>https://tineco-yxzt.oss-accelerate.aliyuncs.com/20251212/weixinjietu_20251212131653_1765517215971.png</t>
  </si>
  <si>
    <t>https://tineco-yxzt.oss-accelerate.aliyuncs.com/20260123/tangpingzhuanjietou_1769129918481.png</t>
  </si>
  <si>
    <t>https://tineco-yxzt.oss-accelerate.aliyuncs.com/20260210/rongyetongzujian_1770686066334.png</t>
  </si>
  <si>
    <t>https://tineco-yxzt.oss-accelerate.aliyuncs.com/product/114-20200610.jpg</t>
  </si>
  <si>
    <t>https://tineco-yxzt.oss-accelerate.aliyuncs.com/product/114-18790401.jpg</t>
  </si>
  <si>
    <t>https://tineco-yxzt.oss-accelerate.aliyuncs.com/20260204/chentongzujian_1770170164991.png</t>
  </si>
  <si>
    <t>https://tineco-yxzt.oss-accelerate.aliyuncs.com/20251223/114-24360443jizhanjiaodian（2gezhuang）_1766488134162.jpg</t>
  </si>
  <si>
    <t>https://tineco-yxzt.oss-accelerate.aliyuncs.com/20251223/114-24360451、114-24360456jizhanpaiwuhuanxiangzujian_1766488477973.jpg</t>
  </si>
  <si>
    <t>https://tineco-yxzt.oss-accelerate.aliyuncs.com/20251222/114-24360412jitizhongkuang_1766399088026.jpg</t>
  </si>
  <si>
    <t>https://tineco-yxzt.oss-accelerate.aliyuncs.com/20251216/114-25120702_1765878284730.png</t>
  </si>
  <si>
    <t>https://tineco-yxzt.oss-accelerate.aliyuncs.com/20260302/honggantuopanzujian_1772442425458.png</t>
  </si>
  <si>
    <t>https://tineco-yxzt.oss-accelerate.aliyuncs.com/20260123/jishendishuazuhexianshu_1769163152591.jpg</t>
  </si>
  <si>
    <t>https://tineco-yxzt.oss-accelerate.aliyuncs.com/20260123/honggantuopan_1769162066576.jpg</t>
  </si>
  <si>
    <t>https://tineco-yxzt.oss-accelerate.aliyuncs.com/20251205/penshuiban_1764926194860.png</t>
  </si>
  <si>
    <t>https://tineco-yxzt.oss-accelerate.aliyuncs.com/20251223/114-24360453paiwucaoguolu:wangzujian_1766488560926.jpg</t>
  </si>
  <si>
    <t>https://tineco-yxzt.oss-accelerate.aliyuncs.com/20251229/114-25031304_1766989461303.png</t>
  </si>
  <si>
    <t>https://tineco-yxzt.oss-accelerate.aliyuncs.com/20260206/jitihougai_1770358784557.png</t>
  </si>
  <si>
    <t>https://tineco-yxzt.oss-accelerate.aliyuncs.com/20251217/dishuachongdianduijiedaoxianzujian_1765965025418.jpg</t>
  </si>
  <si>
    <t>https://tineco-yxzt.oss-accelerate.aliyuncs.com/20231219/9FWWS101000_1702948038789.png</t>
  </si>
  <si>
    <t>https://tineco-yxzt.oss-accelerate.aliyuncs.com/20260206/reshuiNTCzujian_1770360743416.JPG</t>
  </si>
  <si>
    <t>https://tineco-yxzt.oss-accelerate.aliyuncs.com/20231219/9FWMB1502TW_1702948016315.png</t>
  </si>
  <si>
    <t>https://tineco-yxzt.oss-accelerate.aliyuncs.com/20260123/CL2482shangshuijizhanzhitongshiguangdianyeweichuanganqi_1769162322258.jpg</t>
  </si>
  <si>
    <t>https://tineco-yxzt.oss-accelerate.aliyuncs.com/20260210/huishoutongzujian_1770685404443.png</t>
  </si>
  <si>
    <t>https://tineco-yxzt.oss-accelerate.aliyuncs.com/20260128/jishenzujian_1769563930521.jpg</t>
  </si>
  <si>
    <t>https://tineco-yxzt.oss-accelerate.aliyuncs.com/20260206/jitizhongkuang_1770359440516.png</t>
  </si>
  <si>
    <t>https://tineco-yxzt.oss-accelerate.aliyuncs.com/20260210/zhukongban_1770689671212.png</t>
  </si>
  <si>
    <t>https://tineco-yxzt.oss-accelerate.aliyuncs.com/20260206/jishenzhukongban_1770358253386.JPG</t>
  </si>
  <si>
    <t>https://tineco-yxzt.oss-accelerate.aliyuncs.com/20260210/rongye_1770715059876.png</t>
  </si>
  <si>
    <t>https://tineco-yxzt.oss-accelerate.aliyuncs.com/20260210/tuopan_1770714760757.png</t>
  </si>
  <si>
    <t>https://tineco-yxzt.oss-accelerate.aliyuncs.com/20260202/guaqiangzhijiazujian_1770025739346.png</t>
  </si>
  <si>
    <t>https://tineco-yxzt.oss-accelerate.aliyuncs.com/20260210/tuopanzujian_1770686102232.png</t>
  </si>
  <si>
    <t>https://tineco-yxzt.oss-accelerate.aliyuncs.com/20260123/shoubingwaixiezujian(gaopei)_1769161968747.jpg</t>
  </si>
  <si>
    <t>https://tineco-yxzt.oss-accelerate.aliyuncs.com/20260123/CL2482Azhukongbanzujian_1769162823774.jpg</t>
  </si>
  <si>
    <t>https://tineco-yxzt.oss-accelerate.aliyuncs.com/20251222/114-24360403daoguangzhao_1766398571487.jpg</t>
  </si>
  <si>
    <t>https://tineco-yxzt.oss-accelerate.aliyuncs.com/20251226/tuopanchongdianchudianzujian_1766719179257.jpg</t>
  </si>
  <si>
    <t>https://tineco-yxzt.oss-accelerate.aliyuncs.com/20260123/jishendigai_1769129829491.jpg</t>
  </si>
  <si>
    <t>https://tineco-yxzt.oss-accelerate.aliyuncs.com/20260123/shoubingwaixiezujian00_1769161673804.png</t>
  </si>
  <si>
    <t>https://tineco-yxzt.oss-accelerate.aliyuncs.com/20260302/zhukongban_1772440196806.png</t>
  </si>
  <si>
    <t>https://tineco-yxzt.oss-accelerate.aliyuncs.com/20251217/114-25390203_1765940918953.png</t>
  </si>
  <si>
    <t>https://tineco-yxzt.oss-accelerate.aliyuncs.com/20260203/CL2482Azhukongbanzujian_1770079266151.jpg</t>
  </si>
  <si>
    <t>https://tineco-yxzt.oss-accelerate.aliyuncs.com/20251229/114-25031303_1766988502537.png</t>
  </si>
  <si>
    <t>https://tineco-yxzt.oss-accelerate.aliyuncs.com/20260123/CL2482dishuazhukongbanzujian（dairuanjian）_1769162232246.jpg</t>
  </si>
  <si>
    <t>https://tineco-yxzt.oss-accelerate.aliyuncs.com/20260203/dianchi_1770083807822.png</t>
  </si>
  <si>
    <t>https://tineco-yxzt.oss-accelerate.aliyuncs.com/20251222/2533dianchi_1766397998329.png</t>
  </si>
  <si>
    <t>https://tineco-yxzt.oss-accelerate.aliyuncs.com/20260202/duozhuizujian_1770026539696.png</t>
  </si>
  <si>
    <t>https://tineco-yxzt.oss-accelerate.aliyuncs.com/20260119/114-25031301_1768798112596.png</t>
  </si>
  <si>
    <t>https://tineco-yxzt.oss-accelerate.aliyuncs.com/20260202/HEPAzujian_1770026644513.png</t>
  </si>
  <si>
    <t>https://tineco-yxzt.oss-accelerate.aliyuncs.com/20251223/114-24360424dishuadizuozhijiazujian_1766487217167.jpg</t>
  </si>
  <si>
    <t>https://tineco-yxzt.oss-accelerate.aliyuncs.com/20260116/2539H-01zhukongban_1768528299071.png</t>
  </si>
  <si>
    <t>https://tineco-yxzt.oss-accelerate.aliyuncs.com/20260205/2377dianchi_1770276753445.png</t>
  </si>
  <si>
    <t>https://tineco-yxzt.oss-accelerate.aliyuncs.com/20260206/jishendingbuzhuangshipian_1770358950732.JPG</t>
  </si>
  <si>
    <t>https://tineco-yxzt.oss-accelerate.aliyuncs.com/20260123/CL2482cibianxiaoban_1769162430096.jpg</t>
  </si>
  <si>
    <t>https://tineco-yxzt.oss-accelerate.aliyuncs.com/20260109/2535yingbandianyuanxian_1767928191610.png</t>
  </si>
  <si>
    <t>https://tineco-yxzt.oss-accelerate.aliyuncs.com/20251229/114-25031300_1766990142494.png</t>
  </si>
  <si>
    <t>https://tineco-yxzt.oss-accelerate.aliyuncs.com/20260204/weixinjietu_20251119100248_1770179488364.png</t>
  </si>
  <si>
    <t>https://tineco-yxzt.oss-accelerate.aliyuncs.com/20260211/zhukongban_1770776983769.png</t>
  </si>
  <si>
    <t>https://tineco-yxzt.oss-accelerate.aliyuncs.com/20260210/shoubing_1770715080650.png</t>
  </si>
  <si>
    <t>https://tineco-yxzt.oss-accelerate.aliyuncs.com/20260210/CL2428dianchibaozhuanjiebanzujian_1770685679091.png</t>
  </si>
  <si>
    <t>https://tineco-yxzt.oss-accelerate.aliyuncs.com/20260128/CL2482zhongguobansanchadianyuanxian_1769563517324.jpg</t>
  </si>
  <si>
    <t>https://tineco-yxzt.oss-accelerate.aliyuncs.com/20260206/zhaomingbanzujian_1770360454953.JPG</t>
  </si>
  <si>
    <t>https://tineco-yxzt.oss-accelerate.aliyuncs.com/20260206/IMG_2709_1770359810017.JPG</t>
  </si>
  <si>
    <t>https://tineco-yxzt.oss-accelerate.aliyuncs.com/20260206/dishuazhukongban_1770360642006.JPG</t>
  </si>
  <si>
    <t>https://tineco-yxzt.oss-accelerate.aliyuncs.com/20251216/114-25120703_1765878523719.png</t>
  </si>
  <si>
    <t>https://tineco-yxzt.oss-accelerate.aliyuncs.com/20251223/114-24360430jizhandiancifazujian_1766487454766.jpg</t>
  </si>
  <si>
    <t>https://tineco-yxzt.oss-accelerate.aliyuncs.com/20251223/114-24360432jizhanqiangai_1766487558270.jpg</t>
  </si>
  <si>
    <t>https://tineco-yxzt.oss-accelerate.aliyuncs.com/20260123/hongwaizangwuchuanganqizujian_1769162957007.jpg</t>
  </si>
  <si>
    <t>https://tineco-yxzt.oss-accelerate.aliyuncs.com/20260206/wannengoubansanchadianyuanxian_1770360231084.JPG</t>
  </si>
  <si>
    <t>https://tineco-yxzt.oss-accelerate.aliyuncs.com/20260210/jishenshangzhuangshigaibaojiaozujian_1770686364505.png</t>
  </si>
  <si>
    <t>https://tineco-yxzt.oss-accelerate.aliyuncs.com/20251223/114-24360427jizhanhougaiban_1766487344255.jpg</t>
  </si>
  <si>
    <t>https://tineco-yxzt.oss-accelerate.aliyuncs.com/20231219/9VABD111100_1702948052893.png</t>
  </si>
  <si>
    <t>https://tineco-yxzt.oss-accelerate.aliyuncs.com/20260123/dianchibao_1769162740531.jpg</t>
  </si>
  <si>
    <t>https://tineco-yxzt.oss-accelerate.aliyuncs.com/20260119/2535jitiqiangai_1768801395859.png</t>
  </si>
  <si>
    <t>https://tineco-yxzt.oss-accelerate.aliyuncs.com/20260206/jiareguan_1770360172000.JPG</t>
  </si>
  <si>
    <t>https://tineco-yxzt.oss-accelerate.aliyuncs.com/20251222/114-24360416guoliushidianjieshuizujian_1766399336655.jpg</t>
  </si>
  <si>
    <t>https://tineco-yxzt.oss-accelerate.aliyuncs.com/20260203/rongyetongguatiaozujian_1770079364227.jpg</t>
  </si>
  <si>
    <t>https://tineco-yxzt.oss-accelerate.aliyuncs.com/20260202/image_1770024235321.png</t>
  </si>
  <si>
    <t>https://tineco-yxzt.oss-accelerate.aliyuncs.com/20260126/xiangjiaolunsaizujian_1769391844486.png</t>
  </si>
  <si>
    <t>https://tineco-yxzt.oss-accelerate.aliyuncs.com/20251217/114-23431127_1765953605342.png</t>
  </si>
  <si>
    <t>https://tineco-yxzt.oss-accelerate.aliyuncs.com/20260210/jishenzhukongban_1770710442100.JPG</t>
  </si>
  <si>
    <t>https://tineco-yxzt.oss-accelerate.aliyuncs.com/20260104/2376zhukongban_1767497831515.png</t>
  </si>
  <si>
    <t>https://tineco-yxzt.oss-accelerate.aliyuncs.com/20251117/LowerDecorativeCover_1763342711585.png</t>
  </si>
  <si>
    <t>https://tineco-yxzt.oss-accelerate.aliyuncs.com/20260302/tuopandianyuanbanzujian_1772442465481.png</t>
  </si>
  <si>
    <t>https://tineco-yxzt.oss-accelerate.aliyuncs.com/20251217/dengtiaoqiangaizujian_1765965147731.png</t>
  </si>
  <si>
    <t>https://tineco-yxzt.oss-accelerate.aliyuncs.com/20251222/weixinjietu_20251222174620_1766396796528.png</t>
  </si>
  <si>
    <t>https://tineco-yxzt.oss-accelerate.aliyuncs.com/20260206/IMG_2649_1770359682184.JPG</t>
  </si>
  <si>
    <t>https://tineco-yxzt.oss-accelerate.aliyuncs.com/20260204/weixinjietu_20251119101401_1770179439513.png</t>
  </si>
  <si>
    <t>https://tineco-yxzt.oss-accelerate.aliyuncs.com/20251223/114-24360440tuopanchongdianzujian_1766488000433.jpg</t>
  </si>
  <si>
    <t>https://tineco-yxzt.oss-accelerate.aliyuncs.com/20251223/114-24360434jizhanshangshuifa_1766487766058.png</t>
  </si>
  <si>
    <t>Charging Contacts  Of Floor Brush</t>
  </si>
  <si>
    <t>CL2467H-01 Yellow Carton</t>
  </si>
  <si>
    <t>Base Station Water Tank  Detection Hall Assembly</t>
  </si>
  <si>
    <t> A30S Plus  carton box</t>
  </si>
  <si>
    <t>Front Body Cover</t>
  </si>
  <si>
    <t>Body Lower Cover</t>
  </si>
  <si>
    <t>Fan Assembly</t>
  </si>
  <si>
    <t>DWT Body Assembly</t>
  </si>
  <si>
    <t>Display light guide component</t>
  </si>
  <si>
    <t>fuselage</t>
  </si>
  <si>
    <t>Cleaning Brush</t>
  </si>
  <si>
    <t>DWT Signal Detection Sensor</t>
  </si>
  <si>
    <t>EVA</t>
  </si>
  <si>
    <t>Hot Air NTC Assembly</t>
  </si>
  <si>
    <t>Dirt Sensor Assembly</t>
  </si>
  <si>
    <t>Main Unit Front Cover</t>
  </si>
  <si>
    <t>Water Pump (Blue Terminal)</t>
  </si>
  <si>
    <t>Water Pump (Red Terminal)</t>
  </si>
  <si>
    <t> Floor One S5 Combo Plus  carton box</t>
  </si>
  <si>
    <t>Screen Housing</t>
  </si>
  <si>
    <t>Main switch cover assembly</t>
  </si>
  <si>
    <t>Water bottle assembly</t>
  </si>
  <si>
    <t>Water Pipe + 2 Pipe Clamps</t>
  </si>
  <si>
    <t>Clean Water Tank Filler Cap</t>
  </si>
  <si>
    <t>Connecting hose unit</t>
  </si>
  <si>
    <t>2*Hepa Assy&amp;2*Brush Roller 5 Series</t>
  </si>
  <si>
    <t> PURE ONE S12  carton box</t>
  </si>
  <si>
    <t>Right Decorative Cover</t>
  </si>
  <si>
    <t>Wrench</t>
  </si>
  <si>
    <t> Floor One S6 Pet  carton box</t>
  </si>
  <si>
    <t>Water Valve Assembly</t>
  </si>
  <si>
    <t>Display connection wire</t>
  </si>
  <si>
    <t xml:space="preserve"> Dot Matrix Screen </t>
  </si>
  <si>
    <t>Body Upper Cover</t>
  </si>
  <si>
    <t> Floor One S5 Extreme New version  carton box</t>
  </si>
  <si>
    <t>Floor Brush Board Assembly</t>
  </si>
  <si>
    <t>Base Station Power PCBA</t>
  </si>
  <si>
    <t xml:space="preserve"> Lower Decorative Cover</t>
  </si>
  <si>
    <t> Switch S7 Pet  carton box</t>
  </si>
  <si>
    <t>Flat-laying Adapter</t>
  </si>
  <si>
    <t>Base Station Foot Pad ( 2 pc )</t>
  </si>
  <si>
    <t>Base Station Sewage Discharge Assembly(0.8m)</t>
  </si>
  <si>
    <t>Middle Body Frame</t>
  </si>
  <si>
    <t>Dark soy sauce bottle assembly</t>
  </si>
  <si>
    <t>Ground Brush Assembly Wire Harness</t>
  </si>
  <si>
    <t>Vinegar bottle assembly</t>
  </si>
  <si>
    <t> PURE ONE X Essentials  carton box</t>
  </si>
  <si>
    <t>water spray plate assembly</t>
  </si>
  <si>
    <t> Floor One S6 FlashDry(cost down)  carton box</t>
  </si>
  <si>
    <t>Base Station Sewage Filter Assembly</t>
  </si>
  <si>
    <t>Cleaning Solution Tineco Pet_1000ml*1 brown box</t>
  </si>
  <si>
    <t>Hot Water NTC Assembly</t>
  </si>
  <si>
    <t>Photoelectric Liquid Level Sensor</t>
  </si>
  <si>
    <t> Floor One S6 Stretch Extreme  carton box</t>
  </si>
  <si>
    <t>Light soy sauce bottle assembly</t>
  </si>
  <si>
    <t>Handle Structural Component</t>
  </si>
  <si>
    <t>middle frame assembly</t>
  </si>
  <si>
    <t>Main Control Board</t>
  </si>
  <si>
    <t>Light Guide Shield</t>
  </si>
  <si>
    <t> Pure One Station 5  carton box</t>
  </si>
  <si>
    <t>bottom case</t>
  </si>
  <si>
    <t>Cleaning Solution*2</t>
  </si>
  <si>
    <t>Upper EPE</t>
  </si>
  <si>
    <t>Ground Brush Main Control Board</t>
  </si>
  <si>
    <t> Floor One S7 Premium  carton box</t>
  </si>
  <si>
    <t>Floor Brush Base Bracket Assembly</t>
  </si>
  <si>
    <t>Cooking wine bottle assembly</t>
  </si>
  <si>
    <t>Syrup bottle assembly</t>
  </si>
  <si>
    <t> PURE ONE X Tango  carton box</t>
  </si>
  <si>
    <t>Cleaning Solution *4</t>
  </si>
  <si>
    <t>Top Decorative Cover</t>
  </si>
  <si>
    <t>Magnetic Edge Small Board</t>
  </si>
  <si>
    <t>power cord</t>
  </si>
  <si>
    <t>Connecting hose</t>
  </si>
  <si>
    <t> Floor One S7 Steam Plus  carton box</t>
  </si>
  <si>
    <t xml:space="preserve">Battery Adapter Board </t>
  </si>
  <si>
    <t>Lighting Board Assembly</t>
  </si>
  <si>
    <t>Charging Connection Wire Assembly Of Charging Base</t>
  </si>
  <si>
    <t> Floor One S9 Artist Premium  carton box</t>
  </si>
  <si>
    <t> ifloor2 plus   carton box</t>
  </si>
  <si>
    <t>Base Station Solenoid Valve Assembly</t>
  </si>
  <si>
    <t>Base Station Front Cover</t>
  </si>
  <si>
    <t xml:space="preserve"> Upper Decorative Cover</t>
  </si>
  <si>
    <t>Base Station Rear Cover</t>
  </si>
  <si>
    <t>Body front cover</t>
  </si>
  <si>
    <t>Heating Tube</t>
  </si>
  <si>
    <t>Electrolyzed Water Module</t>
  </si>
  <si>
    <t> iFloor Breeze  carton box</t>
  </si>
  <si>
    <t>iFloor 3 Color box</t>
  </si>
  <si>
    <t>Main Body Small Wheel Rubber Plug Assembly</t>
  </si>
  <si>
    <t>Heated Blower Assembly</t>
  </si>
  <si>
    <t>Oil bottle assembly</t>
  </si>
  <si>
    <t>Bottom EPE</t>
  </si>
  <si>
    <t>Charging Contacts  Of Charging Base</t>
  </si>
  <si>
    <t>Base Station Water Valve</t>
  </si>
  <si>
    <t>SP;CL2328R-01;彩箱</t>
  </si>
  <si>
    <t>散（备）件 CL1762B 地面清洁液组件（CL1762B美版Tineco）</t>
  </si>
  <si>
    <t>SP;ZB1873U-06;彩箱</t>
  </si>
  <si>
    <t>散备件 CL2019A-01 溶液280ml赠品 _</t>
  </si>
  <si>
    <t>SP;CL2436D-01;基站喷水板装饰组件</t>
  </si>
  <si>
    <t>SP;CL2436D-01;基站排污换向组件（管长1.5m）</t>
  </si>
  <si>
    <t>SP;CL2467N-01;滚刷上盖组件</t>
  </si>
  <si>
    <t>SP;CL2328D-02;彩箱</t>
  </si>
  <si>
    <t>散备件 CL1879-11 溶液包装组件（1L土耳其） _</t>
  </si>
  <si>
    <t>SP;CL2467K-01;烘干托盘组件</t>
  </si>
  <si>
    <t>SP;CL2011I-01;彩箱</t>
  </si>
  <si>
    <t>SP;CL2428C-01;溶液桶刮水组件</t>
  </si>
  <si>
    <t>SP;CL2428C-01;电池包组件（带铭牌）</t>
  </si>
  <si>
    <t>SP;CL2482D-02;烘干托盘组件(欧版)</t>
  </si>
  <si>
    <t>SP;CL2376I-01;CL2376I-01彩箱</t>
  </si>
  <si>
    <t>SP;CL2376J-01;CL2376J-01彩箱</t>
  </si>
  <si>
    <t>SP;CL2535C-01;CL2535C-01彩箱</t>
  </si>
  <si>
    <t>散备件 CL2043D-01 地毯溶液包装组件1L</t>
  </si>
  <si>
    <t>SP;CL2428C-01;机身后盖</t>
  </si>
  <si>
    <t>SP;CL2436D-01;水满识别灌胶霍尔组件</t>
  </si>
  <si>
    <t>SP;CL2428C-01;CL2428地刷双霍尔板组件</t>
  </si>
  <si>
    <t>SP;CL2539F-01;直通式光电液位传感器组件</t>
  </si>
  <si>
    <t>SP;CL2562-01;CL2562-01彩箱</t>
  </si>
  <si>
    <t>SP;CL2539F-01;机体前盖软胶塞 （4个）</t>
  </si>
  <si>
    <t>SP;CL2436D-01;地刷控制小板组件</t>
  </si>
  <si>
    <t>SP;CL2331K-02;彩箱</t>
  </si>
  <si>
    <t>SP;CL2467D-01;CL2467D-01黄板箱</t>
  </si>
  <si>
    <t>SP;CL2436D-01;回收桶水满信号检测导线组件</t>
  </si>
  <si>
    <t>SP;CL2482F-01;电池包铭牌组件</t>
  </si>
  <si>
    <t>SP;CL2321B-01;地毯养护液1L 单瓶</t>
  </si>
  <si>
    <t>SP;CL2041B-07;CL2041B-07彩箱</t>
  </si>
  <si>
    <t>SP;CL2539F-01;热水上水阀</t>
  </si>
  <si>
    <t>SP;CL2562D-01;机体下装饰盖</t>
  </si>
  <si>
    <t>SP;CL2467D-01;NO.1-北美彩箱标贴</t>
  </si>
  <si>
    <t>SP;CL2539F-01;地刷霍尔板组件</t>
  </si>
  <si>
    <t>SP;CL2482G-02;接头组件</t>
  </si>
  <si>
    <t>SP;CL2467N-01;机身主控板组件</t>
  </si>
  <si>
    <t>SP;CL2221D-01;彩箱（俄罗斯）</t>
  </si>
  <si>
    <t>SP;CL2482D-02;CL2482D-02 彩箱</t>
  </si>
  <si>
    <t>SP;CL2428C-01;回收桶桶体</t>
  </si>
  <si>
    <t>SP;CL2436D-01;地刷水管套装</t>
  </si>
  <si>
    <t>SP;CL2436D-01;烘干NTC导线组件</t>
  </si>
  <si>
    <t>SP;CL2570-02;CL2570-02 彩箱</t>
  </si>
  <si>
    <t>SP;CL2347E-05;彩箱</t>
  </si>
  <si>
    <t>SP;CL2482G-02;手柄组件(欧版)</t>
  </si>
  <si>
    <t>SP;CL2436D-01;手柄组件</t>
  </si>
  <si>
    <t>SP;CL2203J-01;彩箱</t>
  </si>
  <si>
    <t>SP;ZB2560-01;手持单体组件（无尘桶/HEPA/电池包）</t>
  </si>
  <si>
    <t>SP;CL2535F-01;电池包组件（带铭牌国际版）--沙特</t>
  </si>
  <si>
    <t>SP;CL2458E-01;CL2458E-01俄罗斯彩箱</t>
  </si>
  <si>
    <t>SP;CL2482D-02;水阀下盖低配组件</t>
  </si>
  <si>
    <t>SP;CL2467K-01;下水阀包胶组件</t>
  </si>
  <si>
    <t>SP;ZB2342K-01;彩箱</t>
  </si>
  <si>
    <t>SP;CL2482E-03;主控板组件</t>
  </si>
  <si>
    <t>SP;CL2467N-01;手柄组件</t>
  </si>
  <si>
    <t>SP;CL2467E-01;转接头防水密封圈</t>
  </si>
  <si>
    <t>SP;CL2535F-01;CL2535F机身主控板组件</t>
  </si>
  <si>
    <t>SP;ZB2512G-01;弯折管组件</t>
  </si>
  <si>
    <t>SP;CL2335G-02;彩箱</t>
  </si>
  <si>
    <t>SP;CL2428C-01;机身后盖底部胶塞</t>
  </si>
  <si>
    <t>SP;CL2482E-01;回收桶组件</t>
  </si>
  <si>
    <t>散（备）件 ZB1769B-02 彩箱</t>
  </si>
  <si>
    <t>SP;CL2123K-01;彩箱</t>
  </si>
  <si>
    <t>SP;CL2428C-01;复合支架</t>
  </si>
  <si>
    <t>SP;CL2376K-01;CL2376K-01彩箱</t>
  </si>
  <si>
    <t>SP;Cleaning Solution*2;溶液包装组件双瓶0.95L（TUSA外购薰衣草味）</t>
  </si>
  <si>
    <t>SP;CL2376R-01;彩箱</t>
  </si>
  <si>
    <t>SP;CL2535F-01;机体后盖--沙特</t>
  </si>
  <si>
    <t>SP;ZB2342D-02;ZB2342D-02彩箱</t>
  </si>
  <si>
    <t>SP;CL2501D-02;彩箱</t>
  </si>
  <si>
    <t>SP;CL2020H-03;CL2020H-03彩箱</t>
  </si>
  <si>
    <t>SP;CL2539B-02;CL2539B-02 彩箱</t>
  </si>
  <si>
    <t>SP;ZB1965H-01;彩箱</t>
  </si>
  <si>
    <t>SP;CL2570-01;回收桶除臭盒组件</t>
  </si>
  <si>
    <t>散（备）件 ZB1756C-02 彩箱</t>
  </si>
  <si>
    <t>SP;CL2562D-01;机体后上盖</t>
  </si>
  <si>
    <t>SP;CL2482G-02;LED显示屏</t>
  </si>
  <si>
    <t>SP;CL2467D-01;机身EPE</t>
  </si>
  <si>
    <t>SP;CL2343K-07;手柄组件</t>
  </si>
  <si>
    <t>SP;CL2539C-01;电源线</t>
  </si>
  <si>
    <t>SP;CL1879B-01;地面清洁液组件（500ml国际双瓶包售前用)</t>
  </si>
  <si>
    <t>SP;CL2436D-01;地刷上盖</t>
  </si>
  <si>
    <t>SP;CL2428C-01;机身底盖</t>
  </si>
  <si>
    <t>SP;CL2533-02;CL2533-02  彩箱</t>
  </si>
  <si>
    <t>SP;CL2482J-01;烘干托盘组件（新马版）</t>
  </si>
  <si>
    <t>SP;CL2436D-01;显示屏导线</t>
  </si>
  <si>
    <t>SP;CL2428C-01;舵机组件</t>
  </si>
  <si>
    <t>SP;CL2539F-01;显示屏盖</t>
  </si>
  <si>
    <t>SP;ZB2560-02;进风过滤棉组件</t>
  </si>
  <si>
    <t>SP;ZB2228P-01;ZB2228P-01 彩箱</t>
  </si>
  <si>
    <t>SP;CL2436D-01;基站进水管</t>
  </si>
  <si>
    <t>SP;CL2543L-01;CL2543L主控板组件</t>
  </si>
  <si>
    <t>SP;ZB2503M-01;电池包组件</t>
  </si>
  <si>
    <t>SP;CL2343V-03;电源转接板组件</t>
  </si>
  <si>
    <t>SP;CL2539B-04;清水箱组件</t>
  </si>
  <si>
    <t>SP;CL2482G-02;机身上盖</t>
  </si>
  <si>
    <t>SP;CL2343K-07;彩箱-CL2343K-07</t>
  </si>
  <si>
    <t>SP;ZB2451B-04;ZB2451B-04 彩箱</t>
  </si>
  <si>
    <t>SP;CL2019S-01;宠物版溶液包装组件薰衣草味1L(彩盒)</t>
  </si>
  <si>
    <t>SP;CL2467M-01;溶液桶组件</t>
  </si>
  <si>
    <t>SP;CL2428C-01;电池包螺丝胶塞组件（含左右）</t>
  </si>
  <si>
    <t>SP;CL2428C-01;机身左装饰盖</t>
  </si>
  <si>
    <t>SP;CL2436D-01;转接头组件+盖板</t>
  </si>
  <si>
    <t>SP;ZB1756O-01;ZB1756O-01彩箱</t>
  </si>
  <si>
    <t>SP;ZB2512C-01;彩箱</t>
  </si>
  <si>
    <t>SP;CL2436D-01;进水三通组件</t>
  </si>
  <si>
    <t>SP;CL2482G-02;地刷充电对接导线组件</t>
  </si>
  <si>
    <t>SP;CL2436D-01;开合电机传动组件</t>
  </si>
  <si>
    <t>SP;CL2426E-01;CL2426E-01彩箱</t>
  </si>
  <si>
    <t>SP;CL2535E-01;CL2535E-01 彩箱</t>
  </si>
  <si>
    <t>SP;CL2535B-01;CL2535B-01彩箱</t>
  </si>
  <si>
    <t>SP;CL2426M-01;彩箱</t>
  </si>
  <si>
    <t>SP;CL2458O-01;CL2458O-01彩箱</t>
  </si>
  <si>
    <t>SP;CL2482F-01;主控板组件</t>
  </si>
  <si>
    <t>SP;CL2436D-01;减压阀</t>
  </si>
  <si>
    <t>散（备）件 ZB1756C-01 彩箱</t>
  </si>
  <si>
    <t>散备件 CL1879B-01 螺丝</t>
  </si>
  <si>
    <t>SP;CL2482G-02;转轴压板</t>
  </si>
  <si>
    <t>SP;CL2428C-01;机身前盖组件（含机身外壳)</t>
  </si>
  <si>
    <t>SP;CL2376R-03;CL2376R-03彩箱</t>
  </si>
  <si>
    <t>SP;CL2570-01;CL2570机身主控板组件</t>
  </si>
  <si>
    <t>SP;CL2343K-06;彩箱-CL2343K-06</t>
  </si>
  <si>
    <t>SP;CL2482E-01;手柄外协组件（欧版）</t>
  </si>
  <si>
    <t>SP;CL2467M-01;机身主控板组件</t>
  </si>
  <si>
    <t>SP;CL2123D-01;机体右装饰盖</t>
  </si>
  <si>
    <t>SP;CL2426E-01;机体后盖</t>
  </si>
  <si>
    <t>SP;CL2482G-02;机身支架仿形膜组件</t>
  </si>
  <si>
    <t>SP;ZB2225L-01;彩箱</t>
  </si>
  <si>
    <t>SP;CL2428C-01;滚刷盖组件</t>
  </si>
  <si>
    <t>SP;CL2533W-01;机体下装饰盖</t>
  </si>
  <si>
    <t>SP;CL2568-01;下水阀组件</t>
  </si>
  <si>
    <t>SP;CL2482G-02;托盘充电导线组件</t>
  </si>
  <si>
    <t>SP;CL2482B-01;轻量化系列耗材套装</t>
  </si>
  <si>
    <t>SP;CL2436D-01;溶液桶组件</t>
  </si>
  <si>
    <t>SP;CL2570-01;地刷充电对接导线组件</t>
  </si>
  <si>
    <t>SP;CL2348F-04;彩箱</t>
  </si>
  <si>
    <t>SP;ZB2052Y-01;彩箱</t>
  </si>
  <si>
    <t>SP;CL1879S-01;彩箱</t>
  </si>
  <si>
    <t>SP;ZB2228P-01;底座</t>
  </si>
  <si>
    <t>SP;CL2011D-08;彩箱</t>
  </si>
  <si>
    <t>SP;CL2453E-01;CL2453E-01 彩箱</t>
  </si>
  <si>
    <t>SP;ZB2342N-01;手持机体组件</t>
  </si>
  <si>
    <t>SP;CL2458K-03;主控板组件</t>
  </si>
  <si>
    <t>SP;CL2482E-01;灯条前盖仿形膜组件</t>
  </si>
  <si>
    <t>SP;CL2539F-01;滚刷电机手柄盖板</t>
  </si>
  <si>
    <t>SP;CL2482E-02;机身支架</t>
  </si>
  <si>
    <t>散备件 CL2019H-01 S5礼品套装（彩箱滚刷卡扣HEPA溶液EHA专用） _</t>
  </si>
  <si>
    <t>SP;CL2540B-02;CL2540B-02彩箱</t>
  </si>
  <si>
    <t>SP;ZB1758L-01;ZB1758L-01彩箱</t>
  </si>
  <si>
    <t>SP;CL2482E-01;主控板组件（欧版）</t>
  </si>
  <si>
    <t>SP;CL2220I-01;国际版七节托盘电源板组件</t>
  </si>
  <si>
    <t>SP;CL2428C-01;CL2428C主控板组件（中配国际）</t>
  </si>
  <si>
    <t>SP;ZB2503M-01;手持单体组件（无尘桶/HEPA/电池包）</t>
  </si>
  <si>
    <t>SP;CL2411N-01;彩箱</t>
  </si>
  <si>
    <t>SP;CL2570-01;清水箱组件</t>
  </si>
  <si>
    <t>SP;CL2436D-01;有刷电机手柄盖板</t>
  </si>
  <si>
    <t>SP;CL2457B-04;彩箱</t>
  </si>
  <si>
    <t>SP;CL2482D-02;机身橡胶轮塞组件</t>
  </si>
  <si>
    <t>SP;CL2376K-02;CL2376K-02 彩箱</t>
  </si>
  <si>
    <t>SP;CL2436D-01;单向阀</t>
  </si>
  <si>
    <t>SP;CL2482E-01;水满检测导线组件</t>
  </si>
  <si>
    <t>SP;CL2467I-01;烘干托盘组件</t>
  </si>
  <si>
    <t>SP;CL1879D-05;CL1879D-05彩箱</t>
  </si>
  <si>
    <t>SP;ZB2459A-02;手持组件</t>
  </si>
  <si>
    <t>散（备）件 CL1879 溶液单瓶</t>
  </si>
  <si>
    <t>CL2019A-01 溶液1L美版彩盒</t>
  </si>
  <si>
    <t>SP;CL2570A-02;手柄组件</t>
  </si>
  <si>
    <t>SP;CL2458O-02;CL2458O-02彩箱</t>
  </si>
  <si>
    <t>SP;ZB2503K-01;彩箱</t>
  </si>
  <si>
    <t>SP;CL2562D-01;CL2562D主控板组件</t>
  </si>
  <si>
    <t>SP;CL2458O-02;回收桶组件</t>
  </si>
  <si>
    <t>SP;CL2482G-02;舵机组件</t>
  </si>
  <si>
    <t>散备件 CL2011D-02 安皓瑞溶液双瓶480mlASDA专用 _</t>
  </si>
  <si>
    <t>散（备）件 ZB1756D-05 彩箱*10</t>
  </si>
  <si>
    <t>SP;CL2570-02;烘干托盘组件</t>
  </si>
  <si>
    <t>SP;CL2376P-02;彩箱</t>
  </si>
  <si>
    <t>SP;ZB1758L-02;ZB1758L-02彩箱</t>
  </si>
  <si>
    <t>散备件 CL2019A-01 附件套装（回收桶过滤器组件*2+滚刷组件卡扣*2彩箱）</t>
  </si>
  <si>
    <t>SP;CL2436D-01;堵塞检测光电液位传感器组件</t>
  </si>
  <si>
    <t>SP;CL2123D-01;机体前装饰盖</t>
  </si>
  <si>
    <t>SP;CL2426J-01;CL2426J-01台湾 彩箱</t>
  </si>
  <si>
    <t>SP;CL2581-01;机身主控板组件（欧版）</t>
  </si>
  <si>
    <t>SP;CL2376I-01;主控板组件</t>
  </si>
  <si>
    <t>SP;CL2533M-01;CL2533M-01彩箱</t>
  </si>
  <si>
    <t>SP;CL2436D-01;基站上盖组件</t>
  </si>
  <si>
    <t>散备件 CL2019F-01 溶液280ml欧版 _</t>
  </si>
  <si>
    <t>SP;CL2123Q-01;彩箱</t>
  </si>
  <si>
    <t>SP;CL2220G-01;机体下装饰盖</t>
  </si>
  <si>
    <t>SP;ZB2512G-01;尘桶组件（不含滤棉及多锥）</t>
  </si>
  <si>
    <t>SP;CL2378B-02;彩箱</t>
  </si>
  <si>
    <t>SP;CL2436D-01;基站霍尔板组件</t>
  </si>
  <si>
    <t>SP;CL2428C-01;有刷电机手柄盖板组件</t>
  </si>
  <si>
    <t>SP;CL2321B-01;地毯养护液 1L(无内盒无胶袋) 线上专用</t>
  </si>
  <si>
    <t>SP;CL2535A-01;CL2535A-01彩箱</t>
  </si>
  <si>
    <t>SP;ZB2512G-01;手持单体组件（无尘桶/HEPA/电池包）</t>
  </si>
  <si>
    <t>SP;ZB2560-02;地刷组件</t>
  </si>
  <si>
    <t>SP;CL2019F-01;溶液1L通用彩盒</t>
  </si>
  <si>
    <t>SP;CL2539F-01;托盘水箱组件</t>
  </si>
  <si>
    <t>SP;CL1879-09;彩箱</t>
  </si>
  <si>
    <t>SP;CL2436D-01;红外脏污传感器组件</t>
  </si>
  <si>
    <t>SP;CL2415E-02;CL2415E-02彩箱</t>
  </si>
  <si>
    <t>SP;CL2436D-01;回收桶总成</t>
  </si>
  <si>
    <t>SP;CL2482D-03;主控板组件（以色列版）</t>
  </si>
  <si>
    <t>SP;CL2581-02;彩箱（危包）</t>
  </si>
  <si>
    <t>SP;ZB2503M-01;尘桶组件（无滤棉及多锥）</t>
  </si>
  <si>
    <t>SP;CL2343V-03;CL2343V-03彩箱</t>
  </si>
  <si>
    <t>散备件 CL2020H-06 动力源组件(蓝色） _</t>
  </si>
  <si>
    <t>SP;CL2482G-02;副屏连接导线</t>
  </si>
  <si>
    <t>SP;CL2343V-05;CL2343V-05彩箱</t>
  </si>
  <si>
    <t>SP;CL2020F-01;附件套装彩箱</t>
  </si>
  <si>
    <t>SP;CL1879D-05;清洁液塑封胶袋组件500ml（美版返工用）</t>
  </si>
  <si>
    <t>SP;ZB2560-02;手持单体组件（无尘桶/HEPA/电池包）</t>
  </si>
  <si>
    <t>散（备）件 ZB1769B-01 彩箱</t>
  </si>
  <si>
    <t>SP;CL2539B-04;以色列版电源线</t>
  </si>
  <si>
    <t>SP;CL2436D-01;放水板开关检测组件</t>
  </si>
  <si>
    <t>SP;ZB2512-01;彩箱</t>
  </si>
  <si>
    <t>SP;CL2458O-02;手柄组件</t>
  </si>
  <si>
    <t>SP;CL2467H-01;CL2467H-01外箱标贴</t>
  </si>
  <si>
    <t>SP;KA2143I-01;盐水瓶组件</t>
  </si>
  <si>
    <t>SP;CL2539C-01;电解杀菌模块</t>
  </si>
  <si>
    <t>散备件 CL2019A-01 S5礼品套装（彩箱滚刷卡扣HEPA溶液）</t>
  </si>
  <si>
    <t>SP;CL2482E-01;清水箱组件</t>
  </si>
  <si>
    <t>SP;CL2321A-01;地毯溶液套装</t>
  </si>
  <si>
    <t>SP;CL2436D-01;CL2436D-01彩箱</t>
  </si>
  <si>
    <t>SP;ZB2342O-01;手持机体组件</t>
  </si>
  <si>
    <t>SP;CL2467O-01;滚刷上盖组件</t>
  </si>
  <si>
    <t>散备件 ZB1873W-01 彩箱*10 _</t>
  </si>
  <si>
    <t>SP;CL2011D-05;彩箱</t>
  </si>
  <si>
    <t>SP;ZB2560-02;FB1953C小电动组件3Pin带PTC</t>
  </si>
  <si>
    <t>SP;ZB2342D-03;ZB2342D-03彩箱</t>
  </si>
  <si>
    <t>SP;CL2428C-01;回收桶盖组件</t>
  </si>
  <si>
    <t>SP;CL2411E-06;回收桶组件</t>
  </si>
  <si>
    <t>SP;CL2539F-01;机体底盖</t>
  </si>
  <si>
    <t>SP;CL2482E-01;东陆显示屏（欧版黑）</t>
  </si>
  <si>
    <t>SP;CL2458C-02;机身主控板组件</t>
  </si>
  <si>
    <t>SP;CL2436D-01;水满水缺检测小板组件</t>
  </si>
  <si>
    <t>SP;ZB2342O-01;挂墙支架组件（含壁钉包）</t>
  </si>
  <si>
    <t>SP;CL2343D-01;电池包组件（澳洲带危包）</t>
  </si>
  <si>
    <t>SP;CL2535F-01;转接头组件--沙特</t>
  </si>
  <si>
    <t>SP;CL2376D-01;CL2376D-01彩箱</t>
  </si>
  <si>
    <t>SP;CL2539F-01;CL2539F-01彩箱(危包)</t>
  </si>
  <si>
    <t>散备件 CL1879J-01 S3彩箱</t>
  </si>
  <si>
    <t>SP;CL2539F-01;机体前盖</t>
  </si>
  <si>
    <t>SP;CL2467N-01;托盘充电导线组件</t>
  </si>
  <si>
    <t>SP;CL2426M-01;CL2426M-01彩箱</t>
  </si>
  <si>
    <t>SP;CL1879E-05;彩箱</t>
  </si>
  <si>
    <t>SP;CL2457B-01;彩箱</t>
  </si>
  <si>
    <t>SP;CL2376Q-01;CL2376Q-01 彩箱</t>
  </si>
  <si>
    <t>SP;CL2539F-01;机体底盖左右螺丝塞</t>
  </si>
  <si>
    <t>SP;CL2570-01;转接头组件</t>
  </si>
  <si>
    <t>SP;CL2568-01;回收桶组件</t>
  </si>
  <si>
    <t>SP;CL2467K-01;手柄锁扣组件</t>
  </si>
  <si>
    <t>SP;CL2316G-02;彩箱</t>
  </si>
  <si>
    <t>SP;CL2533W-01;主控板组件</t>
  </si>
  <si>
    <t>SP;CL2020O-01;彩箱</t>
  </si>
  <si>
    <t>SP;ZB2503D-01;ZB2503D-01彩箱</t>
  </si>
  <si>
    <t>SP;CL2376I-02;CL2376I-02彩箱</t>
  </si>
  <si>
    <t>散备件 CL2043H-01 地毯溶液包装组件1L(EHA彩盒）</t>
  </si>
  <si>
    <t>SP;CL2539F-01;机身触摸显示屏组件+导线</t>
  </si>
  <si>
    <t>SP;CL2482D-02;DCDC电源小板</t>
  </si>
  <si>
    <t>散备件 CL2019A-01 S5礼品套装（彩箱）滚刷HEPA溶液 _</t>
  </si>
  <si>
    <t>SP;ZB2368A-02;彩箱</t>
  </si>
  <si>
    <t>SP;CL2020H-06;彩箱</t>
  </si>
  <si>
    <t>SP;CL2482G-02;灯条前盖仿形膜组件</t>
  </si>
  <si>
    <t>SP;CL2436D-01;机身上盖螺钉塞（左右）</t>
  </si>
  <si>
    <t>SP;CL2535F-01;CL2535F-01 彩箱</t>
  </si>
  <si>
    <t>SP;CL2029F-05;彩箱</t>
  </si>
  <si>
    <t>SP;CL2540C-01;水箱盖组件</t>
  </si>
  <si>
    <t>SP;CL2543L-02;CL2543L主控板组件</t>
  </si>
  <si>
    <t>SP;CL2019E-01;Cleaning Solution</t>
  </si>
  <si>
    <t>散（备）件 CL1879-02 欧英版溶液双瓶</t>
  </si>
  <si>
    <t>SP;CL2482E-01;机身橡胶轮塞组件</t>
  </si>
  <si>
    <t>SP;CL2428C-01;2A托盘电源板组件-6串</t>
  </si>
  <si>
    <t>散备件 CL2019H-01 溶液包装组件1L彩盒（EHA）</t>
  </si>
  <si>
    <t>SP;CL2539F-01;基站水满检测霍尔组件</t>
  </si>
  <si>
    <t>SP;CL2436D-01;回收桶桶盖组件</t>
  </si>
  <si>
    <t>散（备）件 CL1879-01 CL1879B-01 CL1879D-01 CL1879E-01 地面清洁液组件(国际版)</t>
  </si>
  <si>
    <t>SP;ZB2225M-01;彩箱</t>
  </si>
  <si>
    <t>SP;CL2428C-01;机身后盖螺丝塞组件（含左右）</t>
  </si>
  <si>
    <t>SP;CL2570A-02;CL2570A-02;彩箱</t>
  </si>
  <si>
    <t>SP;ZB1965-01;彩箱</t>
  </si>
  <si>
    <t>SP;CL2539F-01;托盘电源板</t>
  </si>
  <si>
    <t>SP;CL2411E-07;托盘组件</t>
  </si>
  <si>
    <t>SP;CL2138-01;地毯预处理溶液包装组件480ml（含喷头）</t>
  </si>
  <si>
    <t>SP;CL2343K-08;以色列版电源线</t>
  </si>
  <si>
    <t>散备件 CL2043D-01 地毯溶液包装组件500ml _</t>
  </si>
  <si>
    <t>SP;CL2428C-01;CL2428照明板组件</t>
  </si>
  <si>
    <t>SP;CL2428C-01;导光板组件（导光板＋外壳）</t>
  </si>
  <si>
    <t>SP;CL2458K-01;CL2458K-01彩箱</t>
  </si>
  <si>
    <t>SP;CL2428C-01;手柄组件</t>
  </si>
  <si>
    <t>SP;CL2539F-01;手柄组件</t>
  </si>
  <si>
    <t>SP;ZB2228P-01;ZB2228二合一组合刷</t>
  </si>
  <si>
    <t>SP;CL2539B-01;CL2539B-01彩箱</t>
  </si>
  <si>
    <t>SP;CL2539F-01;地刷充电对接导线组件</t>
  </si>
  <si>
    <t>SP;CL2315G-01;彩箱</t>
  </si>
  <si>
    <t>SP;CL2019F-01;溶液1L通用彩盒2024版</t>
  </si>
  <si>
    <t>SP;CL2043J-01;彩箱</t>
  </si>
  <si>
    <t>SP;CL2343K-08;机身主控板组件（以色列）</t>
  </si>
  <si>
    <t>SP;CL2328G-01;CL2328G-01彩箱</t>
  </si>
  <si>
    <t>SP;CL2411E-07;后壳</t>
  </si>
  <si>
    <t>SP;CL2568-01;清水箱组件</t>
  </si>
  <si>
    <t>SP;CL2020H-04;彩箱</t>
  </si>
  <si>
    <t>SP;CL2539B-04;机身主控板</t>
  </si>
  <si>
    <t>SP;CL2533L-01;CL2533L-01彩箱</t>
  </si>
  <si>
    <t>SP;CL2482D-02;慢烘托盘电源板</t>
  </si>
  <si>
    <t>SP;CL1879D-05;彩箱</t>
  </si>
  <si>
    <t>SP;ZB1758M-02;ZB1758M-02彩箱</t>
  </si>
  <si>
    <t>SP;CL2436D-01;电磁铁组件</t>
  </si>
  <si>
    <t>SP;CL2376I-03;适配器--印度</t>
  </si>
  <si>
    <t>SP;CL2543L-01;CL2543L-01彩箱</t>
  </si>
  <si>
    <t>SP;CL2436D-01;发热丝组件</t>
  </si>
  <si>
    <t>SP;ZB2052W-01;彩箱</t>
  </si>
  <si>
    <t>SP;CL2343K-07;机身主控板组件</t>
  </si>
  <si>
    <t>SP;CL2482D-03;烘干托盘组件(以色列)</t>
  </si>
  <si>
    <t>SP;CL2343R-01;CL2343R-01 彩箱</t>
  </si>
  <si>
    <t>SP;CL2436D-01;欧版电源线</t>
  </si>
  <si>
    <t>SP;ZB2560-02;ZB2560欧版适配器</t>
  </si>
  <si>
    <t>SP;CL2539F-01;托盘脚垫（1个）</t>
  </si>
  <si>
    <t>SP;CL2467D-01;CL2467D-01外箱标贴</t>
  </si>
  <si>
    <t>散（备）件 CL1879E-03 安皓瑞溶液双瓶480ml俄版</t>
  </si>
  <si>
    <t>SP;CL2570-01;电池包组件</t>
  </si>
  <si>
    <t>SP;CL2436D-01;机体上盖</t>
  </si>
  <si>
    <t>SP;CL2415A-01;彩箱</t>
  </si>
  <si>
    <t>SP;CL2347C-02;彩箱</t>
  </si>
  <si>
    <t>SP;CL2223N-01;彩箱</t>
  </si>
  <si>
    <t>SP;CL2570-01;蠕动泵组件</t>
  </si>
  <si>
    <t>SP;ZB2512A-01;ZB2512A-01彩箱</t>
  </si>
  <si>
    <t>SP;CL2138C-01;彩箱</t>
  </si>
  <si>
    <t>SP;CL2568-01;手柄组件</t>
  </si>
  <si>
    <t>SP;ZB2450-01;彩箱</t>
  </si>
  <si>
    <t>SP;KA2143I-01;投菜上盖组件</t>
  </si>
  <si>
    <t>散备件 CL2019A-01 溶液包装组件1L（Ali）</t>
  </si>
  <si>
    <t>SP;CL2411E-07;动力源顶盖组件</t>
  </si>
  <si>
    <t>SP;ZB2377H-01;彩箱</t>
  </si>
  <si>
    <t>SP;CL2343B-02;电池包组件（台湾带危包）</t>
  </si>
  <si>
    <t>SP;CL2436D-02;英版电源线</t>
  </si>
  <si>
    <t>SP;CL2539F-01;上下水阀组件+过滤网</t>
  </si>
  <si>
    <t>SP;ZB2368-02;ZB2368-02彩箱</t>
  </si>
  <si>
    <t>SP;ZB2052B-05;彩箱</t>
  </si>
  <si>
    <t>散备件 CL1879-04 安皓瑞溶液双瓶480ml印尼 _</t>
  </si>
  <si>
    <t>SP;CL2467N-01;溶液桶组件</t>
  </si>
  <si>
    <t>SP;CL2581-01;手柄组件</t>
  </si>
  <si>
    <t>SP;CL2436D-01;机身电源导线</t>
  </si>
  <si>
    <t>SP;ZB1980M-01;彩箱</t>
  </si>
  <si>
    <t>SP;CL2436D-01;机身主控板组件欧版</t>
  </si>
  <si>
    <t>SP;CL2539C-01;CL2539C-01;彩箱</t>
  </si>
  <si>
    <t>SP;CL2436D-01;地刷充电对接导线组件</t>
  </si>
  <si>
    <t>SP;CL2539F-01;托盘风机组件</t>
  </si>
  <si>
    <t>SP;CL2411E-05;彩箱</t>
  </si>
  <si>
    <t>SP;CL2411I-01;彩箱</t>
  </si>
  <si>
    <t>SP;CL2411R-01;CL2411R-01 彩箱</t>
  </si>
  <si>
    <t>SP;CL2467H-01;CL2467H-01黄板箱</t>
  </si>
  <si>
    <t>SP;CL2539F-01;基站水箱在位检测霍尔组件</t>
  </si>
  <si>
    <t>SP;CL2539C-03;机身主控板组件+下盖</t>
  </si>
  <si>
    <t>SP;CL2482E-01;机身支架</t>
  </si>
  <si>
    <t>SP;CL2482F-01;发热丝组件</t>
  </si>
  <si>
    <t>SP;ZB2342E-05;彩箱</t>
  </si>
  <si>
    <t>SP;CL2539F-01;发热丝组件</t>
  </si>
  <si>
    <t>SP;CL2436D-01;机体前盖组件</t>
  </si>
  <si>
    <t>SP;CL2539F-01;机体下盖</t>
  </si>
  <si>
    <t>散备件 CL2019B-04 溶液包装组件1L（印尼版）</t>
  </si>
  <si>
    <t>SP;CL2436D-01;托盘风机组件</t>
  </si>
  <si>
    <t>SP;CL2436D-01;回收桶桶体组件</t>
  </si>
  <si>
    <t>SP;ZB1756L-01;A10 Hero彩箱AU</t>
  </si>
  <si>
    <t>SP;CL2467N-01;有刷电机齿轮箱组件</t>
  </si>
  <si>
    <t>散备件 CL1879-06 安皓瑞溶液双瓶480ml以色列 _</t>
  </si>
  <si>
    <t>SP;CL2019F-01;地板溶液花香1L</t>
  </si>
  <si>
    <t>SP;CL2315F-01;彩箱（俄罗斯）</t>
  </si>
  <si>
    <t>SP;CL2482E-03;CL2482锦花显示屏（港版）</t>
  </si>
  <si>
    <t>SP;CL2533G-01;主控板组件</t>
  </si>
  <si>
    <t>散（备）件 CL1879H-01 韩版溶液单瓶</t>
  </si>
  <si>
    <t>SP;CL2539F-01;显示屏导光件</t>
  </si>
  <si>
    <t>SP;CL2482E-01;机身</t>
  </si>
  <si>
    <t>散（备）件 ZB1756J-01 5套彩箱+5套黄板箱（俄罗斯）</t>
  </si>
  <si>
    <t>SP;CL2436D-01;清洁刷组件</t>
  </si>
  <si>
    <t>SP;CL2482J-01;电机齿轮箱组件</t>
  </si>
  <si>
    <t>SP;CL2539F-01;溶液桶+刮水组件</t>
  </si>
  <si>
    <t>SP;CL2428C-01;污水桶水满检测导线</t>
  </si>
  <si>
    <t>SP;CL2562D-01;烘干托盘组件</t>
  </si>
  <si>
    <t>SP;CL2376S-03;CL2376S-03彩箱</t>
  </si>
  <si>
    <t>SP;CL2019F-01;溶液双瓶1L通用</t>
  </si>
  <si>
    <t>SP;CL2467D-01;支撑缓冲棉</t>
  </si>
  <si>
    <t>SP;CL2467L-01;烘干托盘组件</t>
  </si>
  <si>
    <t>SP;CL2378I-01;CL2378I-01彩箱</t>
  </si>
  <si>
    <t>SP;CL2221C-01;溶液500ml(悠尼专用)</t>
  </si>
  <si>
    <t>SP;ZB2503M-01;地刷组件-低配</t>
  </si>
  <si>
    <t>SP;CL2019P-05;主控板组件</t>
  </si>
  <si>
    <t>SP;CL2458I-02;彩箱</t>
  </si>
  <si>
    <t>SP;CL2533M-01;电池包组件（台湾带危包）</t>
  </si>
  <si>
    <t>SP;CL2539F-01;热风NTC组件</t>
  </si>
  <si>
    <t>SP;CL2543L-02;CL2543L-02彩箱</t>
  </si>
  <si>
    <t>SP;ZB2342O-01;金属管组件</t>
  </si>
  <si>
    <t>SP;CL2411F-10;彩箱</t>
  </si>
  <si>
    <t>SP;CL2428C-01;红外脏污传感器组件</t>
  </si>
  <si>
    <t>SP;CL2540-02;彩箱</t>
  </si>
  <si>
    <t>SP;CL2428I-01;托盘组件</t>
  </si>
  <si>
    <t>SP;CL2581-02;机体前盖(带静电膜)</t>
  </si>
  <si>
    <t>SP;CL2539F-01;加水隔膜泵(端子蓝色)</t>
  </si>
  <si>
    <t>SP;CL2029I-01;彩箱</t>
  </si>
  <si>
    <t>SP;CL2428C-03;CL2428C-03 彩箱（危包）</t>
  </si>
  <si>
    <t>SP;CL2539F-01;抽水隔膜泵（端子红色)</t>
  </si>
  <si>
    <t>SP;CL2535F-01;烘干托盘组件--沙特</t>
  </si>
  <si>
    <t>散（备）件 CL1879J-01 日本版溶液双瓶</t>
  </si>
  <si>
    <t>SP;CL2436D-01;屏幕外罩组件</t>
  </si>
  <si>
    <t>SP;CL2581-01;机体前盖(带静电膜)</t>
  </si>
  <si>
    <t>SP;KA2143I-01;主机开关盖组件</t>
  </si>
  <si>
    <t>SP;CL2568-01;地刷主控板组件</t>
  </si>
  <si>
    <t>SP;CL2543L-01;动力源组件</t>
  </si>
  <si>
    <t>SP;CL2011H-01;彩箱</t>
  </si>
  <si>
    <t>SP;ZB2503M-02;手持单体组件（无尘桶/HEPA/电池包）</t>
  </si>
  <si>
    <t>SP;ZB2560-02;弯折管组件</t>
  </si>
  <si>
    <t>SP;KA2143I-01;水瓶组件</t>
  </si>
  <si>
    <t>SP;CL2411S-01;彩箱</t>
  </si>
  <si>
    <t>SP;CL2436D-01;机身水管+2个管夹</t>
  </si>
  <si>
    <t>SP;CL2539F-01;清水箱注水盖+密封圈</t>
  </si>
  <si>
    <t>散备件 CL2019H-01 S5礼品套装（彩箱滚刷HEPA溶液EHA专用）</t>
  </si>
  <si>
    <t>SP;CL2568-01;转接头组件</t>
  </si>
  <si>
    <t>SP;CL2019A-01;附件套装彩箱</t>
  </si>
  <si>
    <t>SP;ZB1873U-02;彩箱</t>
  </si>
  <si>
    <t>SP;CL2539C-03;三插电源线</t>
  </si>
  <si>
    <t>SP;CL2428C-01;机身右装饰盖</t>
  </si>
  <si>
    <t>SP;CL2436D-01;简易扳手</t>
  </si>
  <si>
    <t>SP;CL2223E-02;彩箱</t>
  </si>
  <si>
    <t>SP;CL2436D-01;水阀组件</t>
  </si>
  <si>
    <t>SP;CL2535F-01;LED显示屏连接导线--沙特</t>
  </si>
  <si>
    <t>SP;CL1879T-01;彩箱</t>
  </si>
  <si>
    <t>SP;CL2428C-01;机身点阵屏组件（东陆降本）</t>
  </si>
  <si>
    <t>SP;CL2436D-01;蠕动泵组件</t>
  </si>
  <si>
    <t>SP;CL2539F-01;机体上盖组件</t>
  </si>
  <si>
    <t>SP;ZB2451E-01;手持组件（无尘桶/HEPA/电池包）</t>
  </si>
  <si>
    <t>SP;CL2371A-02;彩箱</t>
  </si>
  <si>
    <t>散备件 CL1879K-01 iFloor 3彩箱</t>
  </si>
  <si>
    <t>SP;CL2428C-01;CL2428C高配地刷板组件</t>
  </si>
  <si>
    <t>SP;CL2436D-01;基站电源主控板组件欧版</t>
  </si>
  <si>
    <t>SP;CL2428C-01;机身下装饰盖</t>
  </si>
  <si>
    <t>SP;CL2220H-03;彩箱</t>
  </si>
  <si>
    <t>SP;CL2411E-06;动力源顶盖组件</t>
  </si>
  <si>
    <t>SP;CL2019F-04;彩箱</t>
  </si>
  <si>
    <t>散备件 CL2043-01 地毯溶液包装组件500ml</t>
  </si>
  <si>
    <t>SP;CL2570A-01;CL2570A机身主控板组件</t>
  </si>
  <si>
    <t>SP;ZB2512G-01;彩箱</t>
  </si>
  <si>
    <t>SP;CL2539C-02;欧版三插电源线</t>
  </si>
  <si>
    <t>SP;CL2543L-02;动力源组件</t>
  </si>
  <si>
    <t>SP;CL2467N-01;电池包组件</t>
  </si>
  <si>
    <t>散备件 CL2020F-01 动力源组件 _</t>
  </si>
  <si>
    <t>SP;CL2411E-08;回收桶组件</t>
  </si>
  <si>
    <t>SP;ZB2201Q-01;彩箱</t>
  </si>
  <si>
    <t>SP;CL2539C-01;机身主控板组件+下盖</t>
  </si>
  <si>
    <t>SP;CL2436D-01;显示屏组件</t>
  </si>
  <si>
    <t>SP;CL2482F-01;烘干托盘组件(韩版)</t>
  </si>
  <si>
    <t>SP;CL2411E-07;回收桶组件</t>
  </si>
  <si>
    <t>SP;CL2348L-02; 彩箱</t>
  </si>
  <si>
    <t>散（备）件 ZB1756I-02 适配器马来版本</t>
  </si>
  <si>
    <t>SP;CL2539F-01;舵机组件</t>
  </si>
  <si>
    <t>散（备）件 ZB1756C-01/-02 ZB1769B 滤芯清洁刷+进风过滤棉组件*2</t>
  </si>
  <si>
    <t>SP;CL2426K-01;CL2426K-01俄罗斯 彩箱</t>
  </si>
  <si>
    <t>SP;CL2482G-02;LED显示屏组件</t>
  </si>
  <si>
    <t>SP;CL2570-01;手柄组件（带屏幕）</t>
  </si>
  <si>
    <t>SP;CL2321B-01;地毯养护液 1L（彩盒+胶袋）亚太专用</t>
  </si>
  <si>
    <t>SP;CL2482E-01;躺平转接头</t>
  </si>
  <si>
    <t>SP;CL2428C-01;溶液桶组件</t>
  </si>
  <si>
    <t>散备件 CL2020F-01 S5 slim礼品套装（彩箱）滚刷HEPA溶液 _</t>
  </si>
  <si>
    <t>散（备）件 CL1879D-01 美版新溶液双瓶</t>
  </si>
  <si>
    <t>SP;CL2467N-01;绿光灯导线组件</t>
  </si>
  <si>
    <t>SP;CL2019W-01;彩箱</t>
  </si>
  <si>
    <t>SP;CL2533W-02;彩箱（危包）</t>
  </si>
  <si>
    <t>SP;CL1879B-06;CL1879B-06彩箱</t>
  </si>
  <si>
    <t>SP;CL2458B-02;CL2458B-02彩箱</t>
  </si>
  <si>
    <t>SP;ZB2560-02;尘桶组件（无滤棉及多锥）</t>
  </si>
  <si>
    <t>SP;CL2436D-01;基站脚垫 （2个装）</t>
  </si>
  <si>
    <t>SP;CL2436D-01;基站排污换向组件</t>
  </si>
  <si>
    <t>SP;CL2436D-01;机体中框</t>
  </si>
  <si>
    <t>SP;CL2415G-01;CL2415G-01俄罗斯彩箱</t>
  </si>
  <si>
    <t>SP;CL2411H-01;彩箱</t>
  </si>
  <si>
    <t>SP;ZB2512G-01;电池包组件</t>
  </si>
  <si>
    <t>SP;CL2041F-01;彩箱</t>
  </si>
  <si>
    <t>SP;KA2143I-01;老抽瓶组件</t>
  </si>
  <si>
    <t>SP;CL2123D-04;彩箱</t>
  </si>
  <si>
    <t>SP;CL2581-01;烘干托盘组件</t>
  </si>
  <si>
    <t>SP;CL2482G-02;机身地刷组合线束</t>
  </si>
  <si>
    <t>SP;CL2501E-01;彩箱</t>
  </si>
  <si>
    <t>SP;CL2426E-03;CL2426E-03彩箱</t>
  </si>
  <si>
    <t>散备件 CL2020F-01 附件套装，HEPA*2+滚刷组件卡扣*2（彩箱）</t>
  </si>
  <si>
    <t>SP;KA2143I-01;醋瓶组件</t>
  </si>
  <si>
    <t>SP;ZB1979-06;彩箱</t>
  </si>
  <si>
    <t>SP;CL2428I-01;CL2428I-01 彩箱（危包）</t>
  </si>
  <si>
    <t>散（备）件 ZB1769G-02 彩箱</t>
  </si>
  <si>
    <t>SP;CL2585-01;电池包组件（带危包）</t>
  </si>
  <si>
    <t>SP;CL2539E-01;CL2539E-01彩箱(危包)</t>
  </si>
  <si>
    <t>SP;CL2482G-02;烘干托盘组件</t>
  </si>
  <si>
    <t>SP;CL2343V-01;CL2343V-01 彩箱</t>
  </si>
  <si>
    <t>SP;CL2570-01;喷水板组件</t>
  </si>
  <si>
    <t>SP;CL2457-01;彩箱</t>
  </si>
  <si>
    <t>SP;CL2343K-01;彩箱</t>
  </si>
  <si>
    <t>散（备）件 CL1879H-01 彩箱</t>
  </si>
  <si>
    <t>SP;CL2029F-04;彩箱</t>
  </si>
  <si>
    <t>SP;CL2467M-01;烘干托盘组件</t>
  </si>
  <si>
    <t>SP;CL2436D-01;排污槽过滤网组件</t>
  </si>
  <si>
    <t>SP;ZB2503M-01;墙挂组件（含附件支架和壁钉包）</t>
  </si>
  <si>
    <t>SP;CL2539F-01;机体后盖</t>
  </si>
  <si>
    <t>SP;CL2482D-02;地刷充电对接导线组件</t>
  </si>
  <si>
    <t>SP;CL2019S-01;宠物版溶液包装组件薰衣草味1L</t>
  </si>
  <si>
    <t>SP;CL2539F-01;热水 NTC 组件</t>
  </si>
  <si>
    <t>散备件 CL2020F-03 动力源组件（台湾中文）</t>
  </si>
  <si>
    <t>SP;CL2482G-02;直通式光电液位传感器</t>
  </si>
  <si>
    <t>SP;CL2343K-04;彩箱</t>
  </si>
  <si>
    <t>SP;ZB1758N-01;ZB1758N-01彩箱</t>
  </si>
  <si>
    <t>SP;CL2428C-01;回收桶组件</t>
  </si>
  <si>
    <t>SP;ZB2459A-02;机身组件</t>
  </si>
  <si>
    <t>SP;CL2539F-01;机体中框</t>
  </si>
  <si>
    <t>SP;CL2428I-01;CL2428I主控板组件（中配）</t>
  </si>
  <si>
    <t>SP;CL2458A-02;彩箱</t>
  </si>
  <si>
    <t>SP;CL2539F-01;CL2539F 机身主控板组件+下盖</t>
  </si>
  <si>
    <t>SP;CL2467O-01;溶液桶组件</t>
  </si>
  <si>
    <t>SP;CL2458K-04;CL2458K-04彩箱</t>
  </si>
  <si>
    <t>SP;CL2467N-01;烘干托盘组件</t>
  </si>
  <si>
    <t>SP;ZB2512G-01;宠物营销套装（梳毛刷+软管组件）</t>
  </si>
  <si>
    <t>SP;ZB2560-02;挂墙支架组件（含壁钉包装组件）</t>
  </si>
  <si>
    <t>SP;CL2457B-02;CL2457B-02彩箱</t>
  </si>
  <si>
    <t>SP;KA2143I-01;生抽瓶组件</t>
  </si>
  <si>
    <t>SP;CL2428C-01;托盘组件</t>
  </si>
  <si>
    <t>SP;ZB2201P-01;彩箱</t>
  </si>
  <si>
    <t>SP;CL2543D-01;CL2543D-01彩箱</t>
  </si>
  <si>
    <t>SP;CL2482G-02;手柄外协组件(欧版)</t>
  </si>
  <si>
    <t>SP;CL2467N-01;机身中盖组件</t>
  </si>
  <si>
    <t>SP;ZB1769M-04;Carton Box</t>
  </si>
  <si>
    <t>SP;CL2482G-02;主控板组件（欧洲中配）</t>
  </si>
  <si>
    <t>SP;CL2371F-01;彩箱</t>
  </si>
  <si>
    <t>SP;CL2436D-01;导光罩</t>
  </si>
  <si>
    <t>SP;CL2467M-01;电池包组件</t>
  </si>
  <si>
    <t>SP;ZB2377D-02;彩箱</t>
  </si>
  <si>
    <t>SP;CL2482D-03;托盘充电导线组件</t>
  </si>
  <si>
    <t>SP;CL2482E-01;机身底盖</t>
  </si>
  <si>
    <t>SP;CL2019E-01;溶液包装组件双瓶0.95L（TUSA外购薰衣草味*1+柠檬味*1）</t>
  </si>
  <si>
    <t>SP;CL2411X-01;CL2411X-01彩箱</t>
  </si>
  <si>
    <t>SP;CL2482E-02;手柄外协组件（欧版）</t>
  </si>
  <si>
    <t>SP;CL1879-05;彩箱</t>
  </si>
  <si>
    <t>SP;CL2533C-01;CL2533C-01彩箱</t>
  </si>
  <si>
    <t>SP;CL2428C-03;CL2428C主控板组件（中配中东）</t>
  </si>
  <si>
    <t>SP;CL2539B-04;电池包组件</t>
  </si>
  <si>
    <t>SP;CL2458K-03;CL2458K-03彩箱</t>
  </si>
  <si>
    <t>SP;CL2467D-01;机身头部EPE</t>
  </si>
  <si>
    <t>SP;CL2482J-01;主控板组件</t>
  </si>
  <si>
    <t>SP;CL2570-01;CL2570-01 彩箱</t>
  </si>
  <si>
    <t>散（备）件 ZB1873R-06 彩箱*10</t>
  </si>
  <si>
    <t>SP;CL2019F-03;彩箱</t>
  </si>
  <si>
    <t>SP;ZB2503M-01;金属直管组件</t>
  </si>
  <si>
    <t>SP;CL2482G-02;地刷主控板组件</t>
  </si>
  <si>
    <t>SP;CL2533N-01;CL2533N-01彩箱</t>
  </si>
  <si>
    <t>SP;ZB2560-02;电池包组件</t>
  </si>
  <si>
    <t>SP;CL2533C-01;电池包组件（澳洲带危包）</t>
  </si>
  <si>
    <t>SP;CL2343K-02;CL2343K-02彩箱</t>
  </si>
  <si>
    <t>SP;CL2029L-01;彩箱</t>
  </si>
  <si>
    <t>SP;CL2378G-01;CL2378G-01 彩箱</t>
  </si>
  <si>
    <t>SP;CL2411E-08;动力源顶盖组件</t>
  </si>
  <si>
    <t>SP;ZB2560-02;多锥组件</t>
  </si>
  <si>
    <t>SP;ZB2503M-02;尘桶组件（无滤棉及多锥）</t>
  </si>
  <si>
    <t>SP;ZB2512F-01;ZB2512F-01彩箱</t>
  </si>
  <si>
    <t>SP;ZB2560-02;HEPA组件</t>
  </si>
  <si>
    <t>SP;CL2436D-01;地刷底座支架组件</t>
  </si>
  <si>
    <t>SP;KA2143I-01;料酒瓶组件</t>
  </si>
  <si>
    <t>SP;ZB1756W-08;ZB1756W-08彩箱</t>
  </si>
  <si>
    <t>SP;KA2143I-01;糖水瓶组件</t>
  </si>
  <si>
    <t>SP;CL2376H-02;彩箱</t>
  </si>
  <si>
    <t>SP;ZB1979-05;彩箱</t>
  </si>
  <si>
    <t>SP;CL2411E-08;后壳</t>
  </si>
  <si>
    <t>散（备）件 CL1762U 地面清洁液组件（CL1762B美版Tineco）</t>
  </si>
  <si>
    <t>SP;CL2458B-01;彩箱</t>
  </si>
  <si>
    <t>SP;CL2539H-01;CL2539H;机身主控板组件</t>
  </si>
  <si>
    <t>SP;ZB2377H-01;电池包组件--沙特</t>
  </si>
  <si>
    <t>SP;CL2378H-01;CL2378H-01彩箱</t>
  </si>
  <si>
    <t>SP;CL2019S-01;地板溶液宠物薰衣草味1L</t>
  </si>
  <si>
    <t>SP;CL2539F-01;机身顶部装饰片</t>
  </si>
  <si>
    <t>SP;CL2482G-02;磁边小板</t>
  </si>
  <si>
    <t>SP;CL2535F-01;万能英版电源线--沙特</t>
  </si>
  <si>
    <t>SP;ZB2503M-02;电池包组件</t>
  </si>
  <si>
    <t>散（备）件 CL1879E-03 5套彩箱+5套黄板箱（俄罗斯）</t>
  </si>
  <si>
    <t>SP;CL2570A-02;转接头组件</t>
  </si>
  <si>
    <t>SP;CL2467O-01;机身主控板组件</t>
  </si>
  <si>
    <t>SP;CL2203B-02;彩箱</t>
  </si>
  <si>
    <t>SP;CL2467O-01;手柄组件</t>
  </si>
  <si>
    <t>SP;CL2428C-01;电池包转接板组件</t>
  </si>
  <si>
    <t>SP;CL2482F-01;万能韩版两插电源线</t>
  </si>
  <si>
    <t>SP;CL2539F-01;照明板组件</t>
  </si>
  <si>
    <t>SP;CL2539F-01;充电座组件+充电通讯导线</t>
  </si>
  <si>
    <t>SP;CL2539-01;CL2539-01彩箱</t>
  </si>
  <si>
    <t>SP;CL2539F-01;地刷主控板</t>
  </si>
  <si>
    <t>SP;CL2123D-01;机体左装饰盖</t>
  </si>
  <si>
    <t>SP;CL2019E-01;溶液包装组件双瓶0.95L（TUSA外购柠檬味）</t>
  </si>
  <si>
    <t>SP;ZB2512G-01;墙挂组件（含附件支架和壁钉包）</t>
  </si>
  <si>
    <t>SP;CL2343M-03;彩箱</t>
  </si>
  <si>
    <t>SP;CL2041B-04;彩箱</t>
  </si>
  <si>
    <t>SP;CL2426F-01;彩箱</t>
  </si>
  <si>
    <t>散（备）件 CL1879G-01 溶液单瓶EHA用</t>
  </si>
  <si>
    <t>SP;CL2011D-01;彩箱</t>
  </si>
  <si>
    <t>SP;CL2436D-01;基站电磁阀组件</t>
  </si>
  <si>
    <t>SP;ZB2368I-01;彩箱</t>
  </si>
  <si>
    <t>SP;CL2436D-01;基站前盖</t>
  </si>
  <si>
    <t>SP;CL2482G-02;红外脏污传感器组件</t>
  </si>
  <si>
    <t>SP;CL2539F-01;万能欧版三插电源线</t>
  </si>
  <si>
    <t>SP;CL2428C-01;机身上装饰盖包胶组件</t>
  </si>
  <si>
    <t>SP;CL2436D-01;基站后盖板</t>
  </si>
  <si>
    <t>散（备）件 ZB1769B-03 组合刷</t>
  </si>
  <si>
    <t>SP;CL2482G-02;电池包铭牌组件</t>
  </si>
  <si>
    <t>SP;CL2535F-01;机体前盖--沙特</t>
  </si>
  <si>
    <t>SP;CL2533W-01;机体前盖</t>
  </si>
  <si>
    <t>SP;CL2415E-01;地毯溶液套装 印尼专用</t>
  </si>
  <si>
    <t>SP;CL2539F-01;加热管</t>
  </si>
  <si>
    <t>SP;CL2428C-02;CL2428C-02 彩箱（危包）</t>
  </si>
  <si>
    <t>SP;CL2436D-01;过流式电解水组件</t>
  </si>
  <si>
    <t>SP;CL2482J-01;溶液桶刮条组件（欧版）</t>
  </si>
  <si>
    <t>SP;ZB2512G-02;手持单体组件（无尘桶/HEPA/电池包）</t>
  </si>
  <si>
    <t>SP;CL2325B-01;彩箱（俄罗斯）</t>
  </si>
  <si>
    <t>SP;ZB1965B-10;彩箱透明封口标贴(CA返工用）</t>
  </si>
  <si>
    <t>散备件 CL1879I-01 iFloor 3 彩箱 _</t>
  </si>
  <si>
    <t>SP;CL2482G-02;机身小轮橡胶塞组件</t>
  </si>
  <si>
    <t>SP;CL2343K-07;托盘风机组件</t>
  </si>
  <si>
    <t>SP;CL2539G-01;CL2539G;主控板组件</t>
  </si>
  <si>
    <t>SP;CL2203K-03;彩箱</t>
  </si>
  <si>
    <t>SP;CL2376K-02;主控板组件</t>
  </si>
  <si>
    <t>SP;ZB2016A-04;PWRHERO 11 彩箱</t>
  </si>
  <si>
    <t>SP;CL2020F-01;机体后装饰盖</t>
  </si>
  <si>
    <t>SP;CL2581-01;托盘电源板组件</t>
  </si>
  <si>
    <t>散备件 CL2020F-01 slim礼品套装（彩箱滚刷卡扣HEPA溶液） _</t>
  </si>
  <si>
    <t>SP;CL2482D-02;灯条前盖仿形膜组件</t>
  </si>
  <si>
    <t>SP;KA2143I-01;油瓶组件</t>
  </si>
  <si>
    <t>SP;CL2568-01;机身主控板组件</t>
  </si>
  <si>
    <t>SP;CL2539F-01;电池包组件（带铭牌）</t>
  </si>
  <si>
    <t>SP;CL2043K-01;彩箱</t>
  </si>
  <si>
    <t>SP;CL2543G-01;CL2543G-01彩箱</t>
  </si>
  <si>
    <t>SP;CL2570A-01;清水箱组件</t>
  </si>
  <si>
    <t>SP;CL2467D-01;地刷底部EPE</t>
  </si>
  <si>
    <t>SP;CL2436D-01;托盘充电组件</t>
  </si>
  <si>
    <t>SP;CL2436D-01;基站上水阀</t>
  </si>
  <si>
    <t>26.3.18维护</t>
  </si>
  <si>
    <t>26.3.18维护</t>
    <phoneticPr fontId="2" type="noConversion"/>
  </si>
  <si>
    <t>FW640200MY</t>
  </si>
  <si>
    <t>TD02100ESG</t>
  </si>
  <si>
    <t>FW123900CA</t>
  </si>
  <si>
    <t>FW500400KR</t>
  </si>
  <si>
    <t>FW2C1500IL</t>
  </si>
  <si>
    <t>FW1H2300DE</t>
  </si>
  <si>
    <t>FW451200IL</t>
  </si>
  <si>
    <t>FW541300RU</t>
  </si>
  <si>
    <t>FW080500IN</t>
  </si>
  <si>
    <t>TD02030ESG</t>
  </si>
  <si>
    <t>SW141900VN</t>
  </si>
  <si>
    <t>FW540800VN</t>
  </si>
  <si>
    <t>FW510100DE</t>
  </si>
  <si>
    <t>VA241500US</t>
  </si>
  <si>
    <t>SW142000TR</t>
  </si>
  <si>
    <t>FW570300AU</t>
  </si>
  <si>
    <t>FW570700IL</t>
  </si>
  <si>
    <t>FW670200MY</t>
  </si>
  <si>
    <t>VA021100DE</t>
  </si>
  <si>
    <t>FW1E3300US</t>
  </si>
  <si>
    <t>FW540700MY</t>
  </si>
  <si>
    <t>SW300200VN</t>
  </si>
  <si>
    <t>FW1D2500US</t>
  </si>
  <si>
    <t>FW630500RU</t>
  </si>
  <si>
    <t>VS260200DE</t>
  </si>
  <si>
    <t>FW2A1600US</t>
  </si>
  <si>
    <t>SW201000KR</t>
  </si>
  <si>
    <t>VA260100US</t>
  </si>
  <si>
    <t>FW431800ID</t>
  </si>
  <si>
    <t>FW541000IL</t>
  </si>
  <si>
    <t>TD02110ESG</t>
  </si>
  <si>
    <t>FW080100VN</t>
  </si>
  <si>
    <t>FW080200SG</t>
  </si>
  <si>
    <t>VS250800DE</t>
  </si>
  <si>
    <t>FW4B0100DE</t>
  </si>
  <si>
    <t>FW670400DE</t>
  </si>
  <si>
    <t>FW510800IL</t>
  </si>
  <si>
    <t>VA231400DE</t>
  </si>
  <si>
    <t>FW1E3400US</t>
  </si>
  <si>
    <t>SW201600RU</t>
  </si>
  <si>
    <t>FW690100PL</t>
  </si>
  <si>
    <t>FW501500TR</t>
  </si>
  <si>
    <t>VA220700CA</t>
  </si>
  <si>
    <t>FW700400MY</t>
  </si>
  <si>
    <t>FW441800IL</t>
  </si>
  <si>
    <t>FW2E0100DE</t>
  </si>
  <si>
    <t>SW201400IL</t>
  </si>
  <si>
    <t>SW132400VN</t>
  </si>
  <si>
    <t>VS221000TH</t>
  </si>
  <si>
    <t>VA211200MY</t>
  </si>
  <si>
    <t>VS260100DE</t>
  </si>
  <si>
    <t>FW431700MY</t>
  </si>
  <si>
    <t>FW480300AE</t>
  </si>
  <si>
    <t>VS1D2700US</t>
  </si>
  <si>
    <t>FW510900TR</t>
  </si>
  <si>
    <t>FW500600DE</t>
  </si>
  <si>
    <t>SW141800MY</t>
  </si>
  <si>
    <t>FW510400DE</t>
  </si>
  <si>
    <t>FW700200DE</t>
  </si>
  <si>
    <t>FW423500VN</t>
  </si>
  <si>
    <t>FW380200ID</t>
  </si>
  <si>
    <t>FW500700DE</t>
  </si>
  <si>
    <t>FW540500DE</t>
  </si>
  <si>
    <t>FW501400IL</t>
  </si>
  <si>
    <t>FW380100ID</t>
  </si>
  <si>
    <t>FW080400US</t>
  </si>
  <si>
    <t>VA220500CA</t>
  </si>
  <si>
    <t>FW480500UK</t>
  </si>
  <si>
    <t>VA220100CA</t>
  </si>
  <si>
    <t>FW501300VN</t>
  </si>
  <si>
    <t>FW1E3200US</t>
  </si>
  <si>
    <t>FW600500IL</t>
  </si>
  <si>
    <t>FW670100ID</t>
  </si>
  <si>
    <t>FW2E0200DE</t>
  </si>
  <si>
    <t>FW670500DE</t>
  </si>
  <si>
    <t>食万星厨主机新加坡</t>
  </si>
  <si>
    <t>GO H2O XL Complete</t>
  </si>
  <si>
    <t>Yoniev M70S</t>
  </si>
  <si>
    <t>Floor One Station S9 Artist</t>
  </si>
  <si>
    <t>FLOOR ONE i5 Stretch Plus ll</t>
  </si>
  <si>
    <t>食万星厨猪油料盒新加坡版</t>
  </si>
  <si>
    <t>FLOOR ONE i7 Steam</t>
  </si>
  <si>
    <t>Floor One S9 Scientist</t>
  </si>
  <si>
    <t>PURE ONE S20</t>
  </si>
  <si>
    <t>Floor One i7 Steam</t>
  </si>
  <si>
    <t>Yoniev M50S</t>
  </si>
  <si>
    <t>Floor One S7 Stretch Max</t>
  </si>
  <si>
    <t>GO MINI PLUS</t>
  </si>
  <si>
    <t>GO H2O HammerHead Pro</t>
  </si>
  <si>
    <t>Floor One Switch S7 Steam</t>
  </si>
  <si>
    <t>GO H2O MAX Complete</t>
  </si>
  <si>
    <t>FLOOR ONE S6 Stretch Max</t>
  </si>
  <si>
    <t>PURE ONE A70S</t>
  </si>
  <si>
    <t>FLOOR ONE S9 Artist Steam Ultra</t>
  </si>
  <si>
    <t>Go PureCyclone Flex</t>
  </si>
  <si>
    <t>Floor One i6 Stretch Plus II</t>
  </si>
  <si>
    <t>食万星厨八料盒新加坡版</t>
  </si>
  <si>
    <t>Floor One i5 Stretch Plus ll</t>
  </si>
  <si>
    <t>Floor One i5 Stretch ll</t>
  </si>
  <si>
    <t>Floor One i5 Max</t>
  </si>
  <si>
    <t>Floor One S7 Stretch Turbo</t>
  </si>
  <si>
    <t>PURE ONE S50 PRO PET</t>
  </si>
  <si>
    <t>Floor One S5 Stretch Gold</t>
  </si>
  <si>
    <t>PureCyclone</t>
  </si>
  <si>
    <t>Floor One S7 Fold Pro</t>
  </si>
  <si>
    <t>FLOOR ONE i5 Stretch</t>
  </si>
  <si>
    <t>Floor One S9 Artist Turbo</t>
  </si>
  <si>
    <t>Pure One S50 Pro</t>
  </si>
  <si>
    <t>Pure One S30 Pro</t>
  </si>
  <si>
    <t>PURE ONE A70S Pet</t>
  </si>
  <si>
    <t>Floor One i6 Stretch II</t>
  </si>
  <si>
    <t>GO PET PLUS</t>
  </si>
  <si>
    <t>FLOOR ONE i7 Stretch Steam</t>
  </si>
  <si>
    <t>Floor One S9 Scientist Complete</t>
  </si>
  <si>
    <t>Floor One S7 Fold Elite</t>
  </si>
  <si>
    <t>Floor One Switch i5 Power Kit II</t>
  </si>
  <si>
    <t>Floor One i7 Fold Premium</t>
  </si>
  <si>
    <t>FLOOR ONE Station S9 Artist</t>
  </si>
  <si>
    <t>Floor One Switch i6 Power Kit II</t>
  </si>
  <si>
    <t>iFloor 5 Stretch</t>
  </si>
  <si>
    <t>PureCyclone PET</t>
  </si>
  <si>
    <t>PureCyclone PET PRO</t>
  </si>
  <si>
    <t>Yoniev M30S</t>
  </si>
  <si>
    <t>Floor One S9 Artist Elite</t>
  </si>
  <si>
    <t>Floor One S7 Max</t>
  </si>
  <si>
    <t>CL2436D-02</t>
  </si>
  <si>
    <t>KA2143I-01</t>
  </si>
  <si>
    <t>CL2347-05</t>
  </si>
  <si>
    <t>CL2482F-01</t>
  </si>
  <si>
    <t>CL2343K-08</t>
  </si>
  <si>
    <t>CL2378J-01</t>
  </si>
  <si>
    <t>CL2467O-01</t>
  </si>
  <si>
    <t>CL2539G-01</t>
  </si>
  <si>
    <t>CL2376I-03</t>
  </si>
  <si>
    <t>KA2559A-01</t>
  </si>
  <si>
    <t>CL2533W-02</t>
  </si>
  <si>
    <t>CL2539C-02</t>
  </si>
  <si>
    <t>CL2428C-01</t>
  </si>
  <si>
    <t>ZB2503M-01</t>
  </si>
  <si>
    <t>CL2533G-03</t>
  </si>
  <si>
    <t>CL2467I-01</t>
  </si>
  <si>
    <t>CL2467N-01</t>
  </si>
  <si>
    <t>CL2570-02</t>
  </si>
  <si>
    <t>ZB2228P-01</t>
  </si>
  <si>
    <t>CL2411E-07</t>
  </si>
  <si>
    <t>CL2539C-01</t>
  </si>
  <si>
    <t>CL2585-02</t>
  </si>
  <si>
    <t>CL2378D-05</t>
  </si>
  <si>
    <t>CL2562D-01</t>
  </si>
  <si>
    <t>ZB2560-02</t>
  </si>
  <si>
    <t>CL2343N-03</t>
  </si>
  <si>
    <t>CL2539D-01</t>
  </si>
  <si>
    <t>ZB2446B-01</t>
  </si>
  <si>
    <t>CL2458K-04</t>
  </si>
  <si>
    <t>CL2539C-03</t>
  </si>
  <si>
    <t>KA2143I-02</t>
  </si>
  <si>
    <t>CL2376I-01</t>
  </si>
  <si>
    <t>CL2376I-02</t>
  </si>
  <si>
    <t>ZB2459A-02</t>
  </si>
  <si>
    <t>CL2535D-01</t>
  </si>
  <si>
    <t>CL2570A-01</t>
  </si>
  <si>
    <t>CL2428I-01</t>
  </si>
  <si>
    <t>ZB2512G-02</t>
  </si>
  <si>
    <t>CL2411E-08</t>
  </si>
  <si>
    <t>CL2539H-01</t>
  </si>
  <si>
    <t>CL2568-01</t>
  </si>
  <si>
    <t>CL2482E-03</t>
  </si>
  <si>
    <t>ZB2541B-01</t>
  </si>
  <si>
    <t>CL2482J-01</t>
  </si>
  <si>
    <t>CL2376K-02</t>
  </si>
  <si>
    <t>CL2581-01</t>
  </si>
  <si>
    <t>CL2539B-04</t>
  </si>
  <si>
    <t>CL2533N-02</t>
  </si>
  <si>
    <t>ZB2450F-01</t>
  </si>
  <si>
    <t>ZB2512F-02</t>
  </si>
  <si>
    <t>ZB2560-01</t>
  </si>
  <si>
    <t>CL2458K-03</t>
  </si>
  <si>
    <t>CL2535F-01</t>
  </si>
  <si>
    <t>ZB2342O-01</t>
  </si>
  <si>
    <t>CL2428C-03</t>
  </si>
  <si>
    <t>CL2482E-01</t>
  </si>
  <si>
    <t>CL2533W-01</t>
  </si>
  <si>
    <t>CL2428C-02</t>
  </si>
  <si>
    <t>CL2482G-02</t>
  </si>
  <si>
    <t>CL2458O-02</t>
  </si>
  <si>
    <t>CL2543L-02</t>
  </si>
  <si>
    <t>CL2482E-02</t>
  </si>
  <si>
    <t>CL2539F-01</t>
  </si>
  <si>
    <t>CL2482D-03</t>
  </si>
  <si>
    <t>CL2543L-01</t>
  </si>
  <si>
    <t>CL2376Q-01</t>
  </si>
  <si>
    <t>ZB2541A-01</t>
  </si>
  <si>
    <t>CL2535J-01</t>
  </si>
  <si>
    <t>CL2428K-01</t>
  </si>
  <si>
    <t>ZB2541-01</t>
  </si>
  <si>
    <t>CL2482D-02</t>
  </si>
  <si>
    <t>CL2411E-06</t>
  </si>
  <si>
    <t>CL2467M-01</t>
  </si>
  <si>
    <t>CL2570-01</t>
  </si>
  <si>
    <t>CL2581-02</t>
  </si>
  <si>
    <t>CL2570A-02</t>
  </si>
  <si>
    <t>TH,VN,MA</t>
  </si>
  <si>
    <t>HK,RU,BY</t>
  </si>
  <si>
    <t>FR,DE,IT,SE,NL,BE,ES,PL</t>
  </si>
  <si>
    <t>ID,PH</t>
  </si>
  <si>
    <t>PL,HU,RO,GR,CZ,UA,FR</t>
  </si>
  <si>
    <t>RU,KZ</t>
  </si>
  <si>
    <t>PL,LT,HU,RO,GR,CZ,UA</t>
  </si>
  <si>
    <t>TR,RU,IQ</t>
  </si>
  <si>
    <t>DE,FR,IT</t>
  </si>
  <si>
    <t>PL,FI</t>
  </si>
  <si>
    <t>DE,IT,NL,PL,FR,FI,MA</t>
  </si>
  <si>
    <t>DE,NL,PL,FR,FI</t>
  </si>
  <si>
    <t>DE,NL,PL,FR,IT,FI</t>
  </si>
  <si>
    <t>DE,FR,IT,ES,PL,SE,NL,BE,LT,FI,IL</t>
  </si>
  <si>
    <t>Black Gold</t>
  </si>
  <si>
    <t>Light Grey</t>
  </si>
  <si>
    <t>Black/Green</t>
  </si>
  <si>
    <t>Black/Purple</t>
  </si>
  <si>
    <t>GREY &amp; GREEN</t>
  </si>
  <si>
    <t>GERY</t>
  </si>
  <si>
    <t>Champagne Gold</t>
  </si>
  <si>
    <t>BLACK&amp;BLUE</t>
  </si>
  <si>
    <t>Black/Gold</t>
  </si>
  <si>
    <t>Gold</t>
  </si>
  <si>
    <t>LIGHT PURPLE</t>
  </si>
  <si>
    <t>GRAY</t>
  </si>
  <si>
    <t>black/white</t>
  </si>
  <si>
    <t>109-24360402</t>
  </si>
  <si>
    <t>110-21430901</t>
  </si>
  <si>
    <t>109-23470005</t>
  </si>
  <si>
    <t>109-24820601</t>
  </si>
  <si>
    <t>109-23431108</t>
  </si>
  <si>
    <t>109-23781001</t>
  </si>
  <si>
    <t>109-24671501</t>
  </si>
  <si>
    <t>109-25390701</t>
  </si>
  <si>
    <t>109-23760903</t>
  </si>
  <si>
    <t>110-25590101</t>
  </si>
  <si>
    <t>109-25332302</t>
  </si>
  <si>
    <t>109-25390302</t>
  </si>
  <si>
    <t>109-24280301</t>
  </si>
  <si>
    <t>107-25031301</t>
  </si>
  <si>
    <t>109-25330703</t>
  </si>
  <si>
    <t>109-24670901</t>
  </si>
  <si>
    <t>109-24671401</t>
  </si>
  <si>
    <t>109-25700002</t>
  </si>
  <si>
    <t>107-22281601</t>
  </si>
  <si>
    <t>109-24110507</t>
  </si>
  <si>
    <t>109-25390301</t>
  </si>
  <si>
    <t>109-25850002</t>
  </si>
  <si>
    <t>109-23780405</t>
  </si>
  <si>
    <t>109-25620401</t>
  </si>
  <si>
    <t>107-25600002</t>
  </si>
  <si>
    <t>109-23431403</t>
  </si>
  <si>
    <t>109-25390401</t>
  </si>
  <si>
    <t>107-24460201</t>
  </si>
  <si>
    <t>109-24581104</t>
  </si>
  <si>
    <t>109-25390303</t>
  </si>
  <si>
    <t>110-21430902</t>
  </si>
  <si>
    <t>109-23760901</t>
  </si>
  <si>
    <t>109-23760902</t>
  </si>
  <si>
    <t>107-24590102</t>
  </si>
  <si>
    <t>109-25350401</t>
  </si>
  <si>
    <t>109-25700101</t>
  </si>
  <si>
    <t>109-24280901</t>
  </si>
  <si>
    <t>107-25120702</t>
  </si>
  <si>
    <t>109-24110508</t>
  </si>
  <si>
    <t>109-25390801</t>
  </si>
  <si>
    <t>109-25680001</t>
  </si>
  <si>
    <t>109-24820503</t>
  </si>
  <si>
    <t>107-25410201</t>
  </si>
  <si>
    <t>109-24821001</t>
  </si>
  <si>
    <t>109-23761102</t>
  </si>
  <si>
    <t>109-25810001</t>
  </si>
  <si>
    <t>109-25390204</t>
  </si>
  <si>
    <t>109-25331402</t>
  </si>
  <si>
    <t>107-24500601</t>
  </si>
  <si>
    <t>107-25120602</t>
  </si>
  <si>
    <t>107-25600001</t>
  </si>
  <si>
    <t>109-24581103</t>
  </si>
  <si>
    <t>109-25350601</t>
  </si>
  <si>
    <t>107-23421501</t>
  </si>
  <si>
    <t>109-24280303</t>
  </si>
  <si>
    <t>109-24820501</t>
  </si>
  <si>
    <t>109-25332301</t>
  </si>
  <si>
    <t>109-24280302</t>
  </si>
  <si>
    <t>109-24820702</t>
  </si>
  <si>
    <t>109-24581502</t>
  </si>
  <si>
    <t>109-25431202</t>
  </si>
  <si>
    <t>109-24820502</t>
  </si>
  <si>
    <t>109-25390601</t>
  </si>
  <si>
    <t>109-24820403</t>
  </si>
  <si>
    <t>109-25431201</t>
  </si>
  <si>
    <t>109-23761701</t>
  </si>
  <si>
    <t>107-25410101</t>
  </si>
  <si>
    <t>109-25351001</t>
  </si>
  <si>
    <t>109-24281101</t>
  </si>
  <si>
    <t>107-25410001</t>
  </si>
  <si>
    <t>109-24820402</t>
  </si>
  <si>
    <t>109-24110506</t>
  </si>
  <si>
    <t>109-24671301</t>
  </si>
  <si>
    <t>109-25700001</t>
  </si>
  <si>
    <t>109-25810002</t>
  </si>
  <si>
    <t>109-25700102</t>
  </si>
  <si>
    <t>260318更新</t>
    <phoneticPr fontId="2" type="noConversion"/>
  </si>
  <si>
    <t>15.1</t>
  </si>
  <si>
    <t>15</t>
  </si>
  <si>
    <t>11.8</t>
  </si>
  <si>
    <t>4.74</t>
  </si>
  <si>
    <t>6.45</t>
  </si>
  <si>
    <t>9.35</t>
  </si>
  <si>
    <t>12.1</t>
  </si>
  <si>
    <t>596</t>
  </si>
  <si>
    <t>546</t>
  </si>
  <si>
    <t>426</t>
  </si>
  <si>
    <t>396</t>
  </si>
  <si>
    <t>240</t>
  </si>
  <si>
    <t>785</t>
  </si>
  <si>
    <t>408</t>
  </si>
  <si>
    <t>841</t>
  </si>
  <si>
    <t>354</t>
  </si>
  <si>
    <t>612</t>
  </si>
  <si>
    <t>350</t>
  </si>
  <si>
    <t>533</t>
  </si>
  <si>
    <t>690</t>
  </si>
  <si>
    <t>178</t>
  </si>
  <si>
    <t>777</t>
  </si>
  <si>
    <t>269</t>
  </si>
  <si>
    <t>171</t>
  </si>
  <si>
    <t>795</t>
  </si>
  <si>
    <t>769</t>
  </si>
  <si>
    <t>259</t>
  </si>
  <si>
    <t>371</t>
  </si>
  <si>
    <t>6971745580970</t>
  </si>
  <si>
    <t>6971745581014</t>
  </si>
  <si>
    <t>6971745580802</t>
  </si>
  <si>
    <t>6932485006472</t>
  </si>
  <si>
    <t>6975159901741</t>
  </si>
  <si>
    <t>6971745581052</t>
  </si>
  <si>
    <t>6932485009527</t>
  </si>
  <si>
    <t>6975159901734</t>
  </si>
  <si>
    <t>6971745581533</t>
  </si>
  <si>
    <t>6971745581540</t>
  </si>
  <si>
    <t>6971745581045</t>
  </si>
  <si>
    <t>6932485017287</t>
  </si>
  <si>
    <t>6932485018291</t>
  </si>
  <si>
    <t>6971745581564</t>
  </si>
  <si>
    <t>6932485018147</t>
  </si>
  <si>
    <t>6975159901727</t>
  </si>
  <si>
    <t>DE</t>
    <phoneticPr fontId="2" type="noConversion"/>
  </si>
  <si>
    <t>CA</t>
    <phoneticPr fontId="2" type="noConversion"/>
  </si>
  <si>
    <t>GB</t>
    <phoneticPr fontId="2" type="noConversion"/>
  </si>
  <si>
    <t>KR</t>
    <phoneticPr fontId="2" type="noConversion"/>
  </si>
  <si>
    <t>US</t>
    <phoneticPr fontId="2" type="noConversion"/>
  </si>
  <si>
    <t>检查list</t>
    <phoneticPr fontId="2" type="noConversion"/>
  </si>
  <si>
    <t>FG EAN CODE</t>
    <phoneticPr fontId="2" type="noConversion"/>
  </si>
  <si>
    <t>NOTE</t>
    <phoneticPr fontId="2" type="noConversion"/>
  </si>
  <si>
    <t>FG SKU</t>
    <phoneticPr fontId="2" type="noConversion"/>
  </si>
  <si>
    <t>SP SKU</t>
    <phoneticPr fontId="2" type="noConversion"/>
  </si>
  <si>
    <t>tube</t>
  </si>
  <si>
    <t>substitute: new version, same stucture 9FWBC220000</t>
  </si>
  <si>
    <t>for brush</t>
  </si>
  <si>
    <t>for main body</t>
  </si>
  <si>
    <t>for charging base</t>
  </si>
  <si>
    <t>wifi PCBA</t>
  </si>
  <si>
    <t>water sensor</t>
  </si>
  <si>
    <t>dirt sensor</t>
  </si>
  <si>
    <t>DWT sensor</t>
  </si>
  <si>
    <t>pump</t>
  </si>
  <si>
    <t>substitute: old version,same structure 9FWWC400000</t>
  </si>
  <si>
    <t>DWT top</t>
  </si>
  <si>
    <t>DWT without top</t>
  </si>
  <si>
    <t>for RGB light</t>
  </si>
  <si>
    <t>hose</t>
  </si>
  <si>
    <t>for motor</t>
  </si>
  <si>
    <t>substitute: new tank 9FWWD220000</t>
  </si>
  <si>
    <t>for main body；new structure</t>
  </si>
  <si>
    <t>substitute: old version,same structure 9FWBC120000</t>
  </si>
  <si>
    <t>substitute: old version,same structure 9FWRR100000</t>
  </si>
  <si>
    <t>substitute: old version,same structure 9FWWC120000</t>
  </si>
  <si>
    <t>new version DWT</t>
  </si>
  <si>
    <t>substitute：new version DWT 9FWWD130200</t>
  </si>
  <si>
    <t>substitute: new version DWT 9FWWD130100</t>
  </si>
  <si>
    <t>substitute: new version,same structure 9FWWC070200</t>
  </si>
  <si>
    <t>substitute: new version,same structure 9FWBC070200</t>
  </si>
  <si>
    <t>substitute: old version, same stucture 9FWBC250000</t>
  </si>
  <si>
    <t>dirty water tank top</t>
  </si>
  <si>
    <t>VA0203B0DE</t>
  </si>
  <si>
    <t>107-22280501-B</t>
  </si>
  <si>
    <t>VA0203A0DE</t>
  </si>
  <si>
    <t>107-22280501-A</t>
  </si>
  <si>
    <t>VA0211B0DE</t>
  </si>
  <si>
    <t>107-22281601-B</t>
  </si>
  <si>
    <t>VA0211A0DE</t>
  </si>
  <si>
    <t>107-22281601-A</t>
  </si>
  <si>
    <t>VA1805A0DE</t>
  </si>
  <si>
    <t>107-24460101-A</t>
  </si>
  <si>
    <t>VA1805B0DE</t>
  </si>
  <si>
    <t>107-24460101-B</t>
  </si>
  <si>
    <t>VA1806B0DE</t>
  </si>
  <si>
    <t>107-24460102-B</t>
  </si>
  <si>
    <t>VA1806A0DE</t>
  </si>
  <si>
    <t>107-24460102-A</t>
  </si>
  <si>
    <t>VS2309A0DE</t>
  </si>
  <si>
    <t>107-24510402-A</t>
  </si>
  <si>
    <t>VS2309B0DE</t>
  </si>
  <si>
    <t>107-24510402-B</t>
  </si>
  <si>
    <t>VS2307B0DE</t>
  </si>
  <si>
    <t>107-24510801-B</t>
  </si>
  <si>
    <t>VS2307A0DE</t>
  </si>
  <si>
    <t>107-24510801-A</t>
  </si>
  <si>
    <t>VS2315A0DE</t>
  </si>
  <si>
    <t>107-24510802-A</t>
  </si>
  <si>
    <t>VS2315B0DE</t>
  </si>
  <si>
    <t>107-24510802-B</t>
  </si>
  <si>
    <t>VS2503A0DE</t>
  </si>
  <si>
    <t>107-24590101-A</t>
  </si>
  <si>
    <t>VS2503B0DE</t>
  </si>
  <si>
    <t>107-24590101-B</t>
  </si>
  <si>
    <t>VS2508A0DE</t>
  </si>
  <si>
    <t>107-24590102-A</t>
  </si>
  <si>
    <t>VS2508B0DE</t>
  </si>
  <si>
    <t>107-24590102-B</t>
  </si>
  <si>
    <t>VS2703A0DE</t>
  </si>
  <si>
    <t>107-24810101-A</t>
  </si>
  <si>
    <t>VS2703B0DE</t>
  </si>
  <si>
    <t>107-24810101-B</t>
  </si>
  <si>
    <t>VA2011A0DE</t>
  </si>
  <si>
    <t>107-25031101-A</t>
  </si>
  <si>
    <t>VA2011B0DE</t>
  </si>
  <si>
    <t>107-25031101-B</t>
  </si>
  <si>
    <t>VA2111B0DE</t>
  </si>
  <si>
    <t>107-25120701-B</t>
  </si>
  <si>
    <t>VA2111A0DE</t>
  </si>
  <si>
    <t>107-25120701-A</t>
  </si>
  <si>
    <t>VA2314A0DE</t>
  </si>
  <si>
    <t>107-25120702-A</t>
  </si>
  <si>
    <t>VA2314B0DE</t>
  </si>
  <si>
    <t>107-25120702-B</t>
  </si>
  <si>
    <t>VS2601A0DE</t>
  </si>
  <si>
    <t>107-25600001-A</t>
  </si>
  <si>
    <t>VS2601B0DE</t>
  </si>
  <si>
    <t>107-25600001-B</t>
  </si>
  <si>
    <t>VS2602A0DE</t>
  </si>
  <si>
    <t>107-25600002-A</t>
  </si>
  <si>
    <t>FW1H23A0DE</t>
  </si>
  <si>
    <t>109-23781001-A</t>
  </si>
  <si>
    <t>FW1H23B0DE</t>
  </si>
  <si>
    <t>109-23781001-B</t>
  </si>
  <si>
    <t>109-24280301-B</t>
  </si>
  <si>
    <t>109-24280301-A</t>
  </si>
  <si>
    <t>FW5104A0DE</t>
  </si>
  <si>
    <t>109-24280302-A</t>
  </si>
  <si>
    <t>FW5104B0DE</t>
  </si>
  <si>
    <t>109-24280302-B</t>
  </si>
  <si>
    <t>FW5006B0DE</t>
  </si>
  <si>
    <t>109-24820501-B</t>
  </si>
  <si>
    <t>FW5006A0DE</t>
  </si>
  <si>
    <t>109-24820501-A</t>
  </si>
  <si>
    <t>FW5007B0DE</t>
  </si>
  <si>
    <t>109-24820502-B</t>
  </si>
  <si>
    <t>FW5007A0DE</t>
  </si>
  <si>
    <t>109-24820502-A</t>
  </si>
  <si>
    <t>FW7002A0DE</t>
  </si>
  <si>
    <t>109-24820702-A</t>
  </si>
  <si>
    <t>FW7002B0DE</t>
  </si>
  <si>
    <t>109-24820702-B</t>
  </si>
  <si>
    <t>SW1512A0DE</t>
  </si>
  <si>
    <t>109-25010102-A</t>
  </si>
  <si>
    <t>SW1512B0DE</t>
  </si>
  <si>
    <t>109-25010102-B</t>
  </si>
  <si>
    <t>FW4901B0DE</t>
  </si>
  <si>
    <t>Floor One i6 Max Pro</t>
  </si>
  <si>
    <t>109-25350201-B</t>
  </si>
  <si>
    <t>FW4901A0DE</t>
  </si>
  <si>
    <t>109-25350201-A</t>
  </si>
  <si>
    <t>FW4A02A0PL</t>
  </si>
  <si>
    <t>109-25350302-A</t>
  </si>
  <si>
    <t>FW4A02B0PL</t>
  </si>
  <si>
    <t>109-25350302-B</t>
  </si>
  <si>
    <t>109-25390001-B</t>
  </si>
  <si>
    <t>109-25390001-A</t>
  </si>
  <si>
    <t>FW5405A0DE</t>
  </si>
  <si>
    <t>109-25390601-A</t>
  </si>
  <si>
    <t>FW5405B0DE</t>
  </si>
  <si>
    <t>109-25390601-B</t>
  </si>
  <si>
    <t>FW6901A0PL</t>
  </si>
  <si>
    <t>109-25680001-A</t>
  </si>
  <si>
    <t>FW6901B0PL</t>
  </si>
  <si>
    <t>109-25680001-B</t>
  </si>
  <si>
    <t>FW6704B0DE</t>
  </si>
  <si>
    <t>109-25700101-B</t>
  </si>
  <si>
    <t>FW6704A0DE</t>
  </si>
  <si>
    <t>109-25700101-A</t>
  </si>
  <si>
    <t>FW6705A0DE</t>
  </si>
  <si>
    <t>109-25700102-A</t>
  </si>
  <si>
    <t>FW6705B0DE</t>
  </si>
  <si>
    <t>109-25700102-B</t>
  </si>
  <si>
    <t>FW2E01A0DE</t>
  </si>
  <si>
    <t>109-25810001-A</t>
  </si>
  <si>
    <t>FW2E01B0DE</t>
  </si>
  <si>
    <t>109-25810001-B</t>
  </si>
  <si>
    <t>FW2E02B0DE</t>
  </si>
  <si>
    <t>109-25810002-B</t>
  </si>
  <si>
    <t>FW2E02A0DE</t>
  </si>
  <si>
    <t>109-25810002-A</t>
  </si>
  <si>
    <t>EU</t>
    <phoneticPr fontId="2" type="noConversion"/>
  </si>
  <si>
    <t xml:space="preserve">
6932485003525
</t>
  </si>
  <si>
    <t xml:space="preserve">add new machine of 2446，2482，2581,2539,2570，2560,2459,2428 series.
</t>
    <phoneticPr fontId="2" type="noConversion"/>
  </si>
  <si>
    <t>FW780100DE</t>
  </si>
  <si>
    <t>FW770100DE</t>
  </si>
  <si>
    <t>FW342000DE</t>
  </si>
  <si>
    <t>FW780200DE</t>
  </si>
  <si>
    <t>Floor One S9 Artist Boost Steam Premium</t>
  </si>
  <si>
    <t>Floor One Station S9 Scientist</t>
  </si>
  <si>
    <t>Floor One Stretch S6 Combo</t>
  </si>
  <si>
    <t>Floor One S9 Artist Boost Steam</t>
  </si>
  <si>
    <t>CL2615-01</t>
  </si>
  <si>
    <t>CL2428J-01</t>
  </si>
  <si>
    <t>CL2543B-02</t>
  </si>
  <si>
    <t>CL2615-02</t>
  </si>
  <si>
    <t>DE,FR,IT,ES,PL</t>
  </si>
  <si>
    <t>DE,FR,IT,ES,PL,SE,NL,BE,CN</t>
  </si>
  <si>
    <t>Brown</t>
  </si>
  <si>
    <t>Gray</t>
  </si>
  <si>
    <t>109-26150001</t>
  </si>
  <si>
    <t>109-24281001</t>
  </si>
  <si>
    <t>109-25430202</t>
  </si>
  <si>
    <t>109-26150002</t>
  </si>
  <si>
    <t>6971745581557</t>
  </si>
  <si>
    <t>260527更新</t>
    <phoneticPr fontId="2" type="noConversion"/>
  </si>
  <si>
    <t>14.3</t>
  </si>
  <si>
    <t>6971745581571</t>
  </si>
  <si>
    <t>194846102353</t>
  </si>
  <si>
    <t>VS1B0900DE</t>
    <phoneticPr fontId="2" type="noConversion"/>
  </si>
  <si>
    <t>注意：剔除特殊件和不再使用的件。LIST页删除N/A件
来源：GOMS产品档案&amp;data sheet。EAN&amp;UPC来源：datasheet&amp;产品规划部维护记录表</t>
    <phoneticPr fontId="2" type="noConversion"/>
  </si>
  <si>
    <t>Power Adapter Board</t>
  </si>
  <si>
    <t>lower cover+connecting hose</t>
  </si>
  <si>
    <t>9FWPT770000</t>
  </si>
  <si>
    <t>114-24281005</t>
  </si>
  <si>
    <t>9FWRP770200</t>
  </si>
  <si>
    <t>114-24281004</t>
  </si>
  <si>
    <t>9FWRP2E0200</t>
  </si>
  <si>
    <t>114-25810201</t>
  </si>
  <si>
    <t>9FWRH220500</t>
  </si>
  <si>
    <t>9FWRP770000</t>
  </si>
  <si>
    <t>114-24281000</t>
  </si>
  <si>
    <t>9FWRP220400</t>
  </si>
  <si>
    <t>114-23350706</t>
  </si>
  <si>
    <t>9FWPB2E01UK</t>
  </si>
  <si>
    <t>114-25810200</t>
  </si>
  <si>
    <t>9FWRH770000</t>
  </si>
  <si>
    <t>9FWRH770100</t>
  </si>
  <si>
    <t>114-24281006</t>
  </si>
  <si>
    <t>9VARM110000</t>
  </si>
  <si>
    <t>114-17692400</t>
  </si>
  <si>
    <t>9FWRD770000</t>
  </si>
  <si>
    <t>114-24281003</t>
  </si>
  <si>
    <t>9FWRH770200</t>
  </si>
  <si>
    <t>114-24281007</t>
  </si>
  <si>
    <t>9VSPT1D0400</t>
  </si>
  <si>
    <t>114-23420504</t>
  </si>
  <si>
    <t>9FWRP770100</t>
  </si>
  <si>
    <t>114-24281002</t>
  </si>
  <si>
    <t>9FWRM5102SA</t>
  </si>
  <si>
    <t>114-24281121</t>
  </si>
  <si>
    <t>Dot Matrix Screen</t>
  </si>
  <si>
    <t>Front Cover Assembly</t>
  </si>
  <si>
    <t>Battery Adapter Board</t>
  </si>
  <si>
    <t>Main motor</t>
  </si>
  <si>
    <t>WiFi board+wire</t>
  </si>
  <si>
    <t>https://tineco-yxzt.oss-accelerate.aliyuncs.com/20260519/dianchi-1_1779175041006.png</t>
  </si>
  <si>
    <t>https://tineco-yxzt.oss-accelerate.aliyuncs.com/20260519/jishendianzhenpingzujian（donglujiangben）_1779174999567.png</t>
  </si>
  <si>
    <t>https://tineco-yxzt.oss-accelerate.aliyuncs.com/20260519/jishenhougai_1779175278872.png</t>
  </si>
  <si>
    <t>https://tineco-yxzt.oss-accelerate.aliyuncs.com/20260519/6fc32596ec5a3afd306afbc4870d7045_1779175550278.png</t>
  </si>
  <si>
    <t>https://tineco-yxzt.oss-accelerate.aliyuncs.com/20260519/jishenqiangaizujian（hanjishenwaiqiao)_1779175073667.png</t>
  </si>
  <si>
    <t>https://tineco-yxzt.oss-accelerate.aliyuncs.com/20260427/gunshuadianjichilunxiangzujian（daimingpai）_1777278650612.png</t>
  </si>
  <si>
    <t>https://tineco-yxzt.oss-accelerate.aliyuncs.com/20260519/CL2428dianchibaozhuanjiebanzujian_1779173735469.png</t>
  </si>
  <si>
    <t>https://tineco-yxzt.oss-accelerate.aliyuncs.com/20260519/dishuaban_1779175147534.png</t>
  </si>
  <si>
    <t>https://tineco-yxzt.oss-accelerate.aliyuncs.com/20260511/2342dianchibao_1778479817194.png</t>
  </si>
  <si>
    <t>https://tineco-yxzt.oss-accelerate.aliyuncs.com/20260506/tupian6_1778050907069.png</t>
  </si>
  <si>
    <t>https://tineco-yxzt.oss-accelerate.aliyuncs.com/20260506/tupian2_1778051018661.png</t>
  </si>
  <si>
    <t>https://tineco-yxzt.oss-accelerate.aliyuncs.com/20260420/64a58209038da00e0c7da10aec5537e8_1776650490796.png</t>
  </si>
  <si>
    <t>https://tineco-yxzt.oss-accelerate.aliyuncs.com/20260417/ScreenShot_2026-04-17_131750_745_1776403147309.png</t>
  </si>
  <si>
    <t>https://tineco-yxzt.oss-accelerate.aliyuncs.com/20260417/ScreenShot_2026-04-17_131838_996_1776403180321.png</t>
  </si>
  <si>
    <t>SP;CL2428J-01;电池包铭牌组件</t>
  </si>
  <si>
    <t>SP;CL2428J-01;机身点阵屏组件</t>
  </si>
  <si>
    <t>SP;CL2428J-01;机身后盖</t>
  </si>
  <si>
    <t>SP;CL2428J-01;电池包螺丝胶塞组件</t>
  </si>
  <si>
    <t>SP;CL2428J-01;机身前盖组件（含机身外壳)</t>
  </si>
  <si>
    <t>SP;CL2428K-01;滚刷电机齿轮箱组件（带铭牌）</t>
  </si>
  <si>
    <t>SP;CL2428J-01;电池包转接板组件</t>
  </si>
  <si>
    <t>SP;CL2428J-01;CL2428J主控板组件（欧版高配）</t>
  </si>
  <si>
    <t>SP;CL2428J-01;CL2428J地刷板组件</t>
  </si>
  <si>
    <t>SP;ZB2342E-05;电池包组件（白色）</t>
  </si>
  <si>
    <t>SP;CL2581B-01;烘干托盘组件</t>
  </si>
  <si>
    <t>SP;CL2581B-01;电源转接板</t>
  </si>
  <si>
    <t>SP;ZB1769X-01;无刷电机</t>
  </si>
  <si>
    <t>SP;CL2335G-01;机身底盖+转接头</t>
  </si>
  <si>
    <t>SP;CL2335G-01;wifi小板带线束</t>
  </si>
  <si>
    <t>26.5.27维护</t>
    <phoneticPr fontId="2" type="noConversion"/>
  </si>
  <si>
    <t>114-24281001</t>
    <phoneticPr fontId="2" type="noConversion"/>
  </si>
  <si>
    <t>114-23350707</t>
    <phoneticPr fontId="2" type="noConversion"/>
  </si>
  <si>
    <t>109-25810201</t>
  </si>
  <si>
    <t>FW2E0400UK</t>
    <phoneticPr fontId="2" type="noConversion"/>
  </si>
  <si>
    <t>CL2581B-01</t>
  </si>
  <si>
    <t>更新2342原配白电池新增散件；
更新2335机型正确转接头新增散件，取消原错误BOM；
更新2335wifi小板新增散件；
更新2467喷水板新增散件；
更新2581小部分新增散件；
更新2446小部分新增散件；
更新2428小部分新增散件；</t>
    <phoneticPr fontId="2" type="noConversion"/>
  </si>
  <si>
    <t>更新旧品新增精细化维修散件；
增加新品2446，CL2482，CL2581,CL2539,CL2570，ZB2560,ZB2459,CL2428散件。</t>
    <phoneticPr fontId="2" type="noConversion"/>
  </si>
  <si>
    <t>6972200194145</t>
  </si>
  <si>
    <t>6972200193551</t>
  </si>
  <si>
    <t>6972200192820</t>
  </si>
  <si>
    <t>6972200193124</t>
  </si>
  <si>
    <t>6972200193568</t>
  </si>
  <si>
    <t>114-24110804</t>
    <phoneticPr fontId="2" type="noConversion"/>
  </si>
  <si>
    <t>114-20190206</t>
    <phoneticPr fontId="2" type="noConversion"/>
  </si>
  <si>
    <t>109-24281001-B</t>
  </si>
  <si>
    <t>109-26150002-A</t>
  </si>
  <si>
    <t>107-22251401-A</t>
  </si>
  <si>
    <t>109-20191902-A</t>
  </si>
  <si>
    <t>107-25600002-B</t>
  </si>
  <si>
    <t>109-24281001-A</t>
  </si>
  <si>
    <t>109-20191902-B</t>
  </si>
  <si>
    <t>109-26150001-A</t>
  </si>
  <si>
    <t>107-22251401-B</t>
  </si>
  <si>
    <t>109-26150002-B</t>
  </si>
  <si>
    <t>109-26150001-B</t>
  </si>
  <si>
    <t>109-25430202-A</t>
  </si>
  <si>
    <t>109-25430202-B</t>
  </si>
  <si>
    <t>VS1B09A0DE</t>
  </si>
  <si>
    <t>VS1B09B0DE</t>
  </si>
  <si>
    <t>VS2602B0DE</t>
  </si>
  <si>
    <t>FW1038A0EU</t>
  </si>
  <si>
    <t>FW1038B0EU</t>
  </si>
  <si>
    <t>FW7701A0DE</t>
  </si>
  <si>
    <t>FW7701B0DE</t>
  </si>
  <si>
    <t>FW3420A0DE</t>
  </si>
  <si>
    <t>FW3420B0DE</t>
  </si>
  <si>
    <t>FW7801A0DE</t>
  </si>
  <si>
    <t>FW7801B0DE</t>
  </si>
  <si>
    <t>FW7802A0DE</t>
  </si>
  <si>
    <t>FW7802B0DE</t>
  </si>
  <si>
    <t>FW5101B0DE</t>
  </si>
  <si>
    <t>FW5101A0DE</t>
  </si>
  <si>
    <t>SW2001B0DE</t>
  </si>
  <si>
    <t>SW2001A0DE</t>
  </si>
  <si>
    <t>modify old BOM</t>
    <phoneticPr fontId="2" type="noConversion"/>
  </si>
  <si>
    <t>更新5月-8月的新品</t>
    <phoneticPr fontId="2" type="noConversion"/>
  </si>
  <si>
    <t>update new models</t>
    <phoneticPr fontId="2" type="noConversion"/>
  </si>
  <si>
    <t>114-26310011</t>
  </si>
  <si>
    <t>114-26250000</t>
  </si>
  <si>
    <t>114-26250001</t>
  </si>
  <si>
    <t>114-26250002</t>
  </si>
  <si>
    <t>114-26310002</t>
  </si>
  <si>
    <t>114-26150003</t>
  </si>
  <si>
    <t>114-26150004</t>
  </si>
  <si>
    <t>114-26310000</t>
  </si>
  <si>
    <t>114-26310004</t>
  </si>
  <si>
    <t>114-26350012</t>
  </si>
  <si>
    <t>114-25391102</t>
  </si>
  <si>
    <t>114-26350005</t>
  </si>
  <si>
    <t>114-26371005</t>
  </si>
  <si>
    <t>114-25390403</t>
  </si>
  <si>
    <t>114-26350001</t>
  </si>
  <si>
    <t>114-26350006</t>
  </si>
  <si>
    <t>114-26371004</t>
  </si>
  <si>
    <t>114-25391101</t>
  </si>
  <si>
    <t>114-26350007</t>
  </si>
  <si>
    <t>114-26350010</t>
  </si>
  <si>
    <t>114-26350002</t>
  </si>
  <si>
    <t>114-26350003</t>
  </si>
  <si>
    <t>114-25391100</t>
  </si>
  <si>
    <t>114-26350009</t>
  </si>
  <si>
    <t>114-26310012</t>
  </si>
  <si>
    <t>114-26350004</t>
  </si>
  <si>
    <t>114-26350000</t>
  </si>
  <si>
    <t>114-26350008</t>
  </si>
  <si>
    <t>114-26350011</t>
  </si>
  <si>
    <t>114-26370002</t>
  </si>
  <si>
    <t>114-24582000</t>
  </si>
  <si>
    <t>114-26370003</t>
  </si>
  <si>
    <t>114-26370200</t>
  </si>
  <si>
    <t>114-26370001</t>
  </si>
  <si>
    <t>114-26371003</t>
  </si>
  <si>
    <t>114-26371000</t>
  </si>
  <si>
    <t>114-26371002</t>
  </si>
  <si>
    <t>114-26371013</t>
  </si>
  <si>
    <t>114-26371009</t>
  </si>
  <si>
    <t>114-26371010</t>
  </si>
  <si>
    <t>114-25390902</t>
  </si>
  <si>
    <t>114-26371011</t>
  </si>
  <si>
    <t>114-26371001</t>
  </si>
  <si>
    <t>114-26371008</t>
  </si>
  <si>
    <t>114-26371012</t>
  </si>
  <si>
    <t>114-26371007</t>
  </si>
  <si>
    <t>114-26371006</t>
  </si>
  <si>
    <t>114-23770406</t>
  </si>
  <si>
    <t>114-24590104</t>
  </si>
  <si>
    <t>114-24590103</t>
  </si>
  <si>
    <t>114-24510435</t>
  </si>
  <si>
    <t>114-24510425</t>
  </si>
  <si>
    <t>114-24510808</t>
  </si>
  <si>
    <t>114-26320001</t>
  </si>
  <si>
    <t>114-26260101</t>
  </si>
  <si>
    <t>114-26260100</t>
  </si>
  <si>
    <t>114-26260000</t>
  </si>
  <si>
    <t>114-26260002</t>
  </si>
  <si>
    <t>114-26260001</t>
  </si>
  <si>
    <t>114-24581803</t>
  </si>
  <si>
    <t>114-25400208</t>
  </si>
  <si>
    <t>114-26310007</t>
  </si>
  <si>
    <t>114-26310008</t>
  </si>
  <si>
    <t>114-26310009</t>
  </si>
  <si>
    <t>114-26310010</t>
  </si>
  <si>
    <t>114-26310014</t>
  </si>
  <si>
    <t>114-26310001</t>
  </si>
  <si>
    <t>114-26310003</t>
  </si>
  <si>
    <t>114-26310005</t>
  </si>
  <si>
    <t>114-26310013</t>
  </si>
  <si>
    <t>114-25331407</t>
  </si>
  <si>
    <t>114-25410010</t>
  </si>
  <si>
    <t>114-25850011</t>
  </si>
  <si>
    <t>114-25620502</t>
  </si>
  <si>
    <t>114-24581900</t>
  </si>
  <si>
    <t>114-26310006</t>
  </si>
  <si>
    <t>114-25331406</t>
  </si>
  <si>
    <t>114-24281008</t>
  </si>
  <si>
    <t>114-26150010</t>
  </si>
  <si>
    <t>114-26150000</t>
  </si>
  <si>
    <t>114-26150101</t>
  </si>
  <si>
    <t>114-26150007</t>
  </si>
  <si>
    <t>114-26150002</t>
  </si>
  <si>
    <t>114-26150005</t>
  </si>
  <si>
    <t>114-26150008</t>
  </si>
  <si>
    <t>114-26150001</t>
  </si>
  <si>
    <t>114-26150009</t>
  </si>
  <si>
    <t>114-25330705</t>
  </si>
  <si>
    <t>114-26150006</t>
  </si>
  <si>
    <t>114-24460205</t>
  </si>
  <si>
    <t>114-24460206</t>
  </si>
  <si>
    <t>114-24460302</t>
  </si>
  <si>
    <t>114-24460201</t>
  </si>
  <si>
    <t>114-24460301</t>
  </si>
  <si>
    <t>114-24460300</t>
  </si>
  <si>
    <t>114-24670432</t>
  </si>
  <si>
    <t>114-23210110</t>
  </si>
  <si>
    <t>114-24820722</t>
  </si>
  <si>
    <t>114-24820516</t>
  </si>
  <si>
    <t>114-25010108</t>
  </si>
  <si>
    <t>114-24810104</t>
  </si>
  <si>
    <t>114-25700300</t>
  </si>
  <si>
    <t>114-25400600</t>
  </si>
  <si>
    <t>114-26150100</t>
  </si>
  <si>
    <t>114-25351002</t>
  </si>
  <si>
    <t>DWT Signal Sensor</t>
  </si>
  <si>
    <t>Left Decorative Cover</t>
  </si>
  <si>
    <t>NTC Wire assembly</t>
  </si>
  <si>
    <t>Connecting Hose</t>
  </si>
  <si>
    <t>Water Spray Plate</t>
  </si>
  <si>
    <t>Brush roller PCBA</t>
  </si>
  <si>
    <t>LED light</t>
  </si>
  <si>
    <t>Water level Sensor</t>
  </si>
  <si>
    <t>Steam Pump</t>
  </si>
  <si>
    <t>Display + Wire</t>
  </si>
  <si>
    <t>Hose Transition Assy</t>
  </si>
  <si>
    <t>Roller Brush Top Cover</t>
  </si>
  <si>
    <t>Dirt  Water  Tank Full Detection Wire</t>
  </si>
  <si>
    <t>Floor Brush PCB Assy</t>
  </si>
  <si>
    <t>Charging Base Power Board Assy</t>
  </si>
  <si>
    <t>Main Board Assy</t>
  </si>
  <si>
    <t>HEPA＋Filter</t>
  </si>
  <si>
    <t>HEPA&amp;Filter</t>
  </si>
  <si>
    <t>Rubber plug</t>
  </si>
  <si>
    <t>Front Cover</t>
  </si>
  <si>
    <t>Lower Cover</t>
  </si>
  <si>
    <t>Power-assist wheel</t>
  </si>
  <si>
    <t>Charging Wire for Floor Brush</t>
  </si>
  <si>
    <t>Boiler Assy</t>
  </si>
  <si>
    <t>Floor Brush Board Assy</t>
  </si>
  <si>
    <t>Water Spray Plate  Assembly</t>
  </si>
  <si>
    <t>9FWRI800100</t>
  </si>
  <si>
    <t>9FWPT4C0000</t>
  </si>
  <si>
    <t>9FWRD4C0000</t>
  </si>
  <si>
    <t>9FWRM4C0000</t>
  </si>
  <si>
    <t>9FWRM800100</t>
  </si>
  <si>
    <t>9FWRH780000</t>
  </si>
  <si>
    <t>9FWRH780100</t>
  </si>
  <si>
    <t>9FWRI800000</t>
  </si>
  <si>
    <t>9FWRU800000</t>
  </si>
  <si>
    <t>9SWPB320000</t>
  </si>
  <si>
    <t>9SWPT250000</t>
  </si>
  <si>
    <t>9SWRH320000</t>
  </si>
  <si>
    <t>9SWRH810100</t>
  </si>
  <si>
    <t>9SWRI200200</t>
  </si>
  <si>
    <t>9SWRM320000</t>
  </si>
  <si>
    <t>9SWRM320100</t>
  </si>
  <si>
    <t>9SWRO810000</t>
  </si>
  <si>
    <t>9SWRP250000</t>
  </si>
  <si>
    <t>9SWRP320000</t>
  </si>
  <si>
    <t>9SWRP320200</t>
  </si>
  <si>
    <t>9SWRS320000</t>
  </si>
  <si>
    <t>9SWRU320000</t>
  </si>
  <si>
    <t>9SWUH250000</t>
  </si>
  <si>
    <t>9SWWC320000</t>
  </si>
  <si>
    <t>9FWUH800100</t>
  </si>
  <si>
    <t>9SWPT320000</t>
  </si>
  <si>
    <t>9SWRD320000</t>
  </si>
  <si>
    <t>9SWRP320100</t>
  </si>
  <si>
    <t>9SWRS320100</t>
  </si>
  <si>
    <t>9FWRH810000</t>
  </si>
  <si>
    <t>9FWRM4200VN</t>
  </si>
  <si>
    <t>9FWRM810000</t>
  </si>
  <si>
    <t>9FWRP810100</t>
  </si>
  <si>
    <t>9FWRS810000</t>
  </si>
  <si>
    <t>9SWPB810000</t>
  </si>
  <si>
    <t>9SWPT810000</t>
  </si>
  <si>
    <t>9SWRH810000</t>
  </si>
  <si>
    <t>9SWRH810200</t>
  </si>
  <si>
    <t>9SWRI810000</t>
  </si>
  <si>
    <t>9SWRI810100</t>
  </si>
  <si>
    <t>9SWRM200000</t>
  </si>
  <si>
    <t>9SWRM810000</t>
  </si>
  <si>
    <t>9SWRP810000</t>
  </si>
  <si>
    <t>9SWRP810100</t>
  </si>
  <si>
    <t>9SWRP810200</t>
  </si>
  <si>
    <t>9SWUH810000</t>
  </si>
  <si>
    <t>9SWWC810000</t>
  </si>
  <si>
    <t>9VSFP1C0100</t>
  </si>
  <si>
    <t>9VSCB2501DE</t>
  </si>
  <si>
    <t>9VSCB2500DE</t>
  </si>
  <si>
    <t>9VSFP230100</t>
  </si>
  <si>
    <t>9VSCB2302DE</t>
  </si>
  <si>
    <t>9VSCB2301DE</t>
  </si>
  <si>
    <t>9FWBR0B0000</t>
  </si>
  <si>
    <t>9FWCB4D0000</t>
  </si>
  <si>
    <t>9FWPT4D0000</t>
  </si>
  <si>
    <t>9FWRH4D0000</t>
  </si>
  <si>
    <t>9FWRH4D0100</t>
  </si>
  <si>
    <t>9FWRP4D0000</t>
  </si>
  <si>
    <t>9FWUH4301SA</t>
  </si>
  <si>
    <t>9FWBR2D0100</t>
  </si>
  <si>
    <t>9FWPT800000</t>
  </si>
  <si>
    <t>9FWRH800000</t>
  </si>
  <si>
    <t>9FWRH800100</t>
  </si>
  <si>
    <t>9FWRH800200</t>
  </si>
  <si>
    <t>9FWRH800300</t>
  </si>
  <si>
    <t>9FWRM800000</t>
  </si>
  <si>
    <t>9FWRP800000</t>
  </si>
  <si>
    <t>9FWRW800000</t>
  </si>
  <si>
    <t>9FWWD800000</t>
  </si>
  <si>
    <t>9SWRS130000</t>
  </si>
  <si>
    <t>9VABD220000</t>
  </si>
  <si>
    <t>9SWBM300000</t>
  </si>
  <si>
    <t>9FWRI630100</t>
  </si>
  <si>
    <t>9FWRP430200</t>
  </si>
  <si>
    <t>9FWUH800000</t>
  </si>
  <si>
    <t>9SWRH130500</t>
  </si>
  <si>
    <t>9FWCB770000</t>
  </si>
  <si>
    <t>9FWCB780000</t>
  </si>
  <si>
    <t>9FWPB780000</t>
  </si>
  <si>
    <t>9FWRH780400</t>
  </si>
  <si>
    <t>9FWRO780000</t>
  </si>
  <si>
    <t>9FWRP780000</t>
  </si>
  <si>
    <t>9FWRP780100</t>
  </si>
  <si>
    <t>9FWRP780200</t>
  </si>
  <si>
    <t>9FWUH780000</t>
  </si>
  <si>
    <t>9FWWC780000</t>
  </si>
  <si>
    <t>9SWRH140400</t>
  </si>
  <si>
    <t>9FWRH780200</t>
  </si>
  <si>
    <t>9VABD260000</t>
  </si>
  <si>
    <t>9VABP260000</t>
  </si>
  <si>
    <t>9VADB180200</t>
  </si>
  <si>
    <t>9VAMB260000</t>
  </si>
  <si>
    <t>9VAPT180100</t>
  </si>
  <si>
    <t>9VAPW180200</t>
  </si>
  <si>
    <t>9FWCB450900</t>
  </si>
  <si>
    <t>9CWCB200000</t>
  </si>
  <si>
    <t>9FWCB7000DE</t>
  </si>
  <si>
    <t>9FWCB5001DE</t>
  </si>
  <si>
    <t>9SWCB1502DE</t>
  </si>
  <si>
    <t>9VSCB2700DE</t>
  </si>
  <si>
    <t>9FWCB670400</t>
  </si>
  <si>
    <t>9FWRP2D0600</t>
  </si>
  <si>
    <t>9FWPB780100</t>
  </si>
  <si>
    <t>9FWCB480200</t>
  </si>
  <si>
    <t>https://tineco-yxzt.oss-accelerate.aliyuncs.com/20260710/ScreenShot_2026-07-10_140521_527_1783663546571.png</t>
  </si>
  <si>
    <t>https://tineco-yxzt.oss-accelerate.aliyuncs.com/20260810/ScreenShot_2026-08-10_102459_941_1786328711678.png</t>
  </si>
  <si>
    <t>https://tineco-yxzt.oss-accelerate.aliyuncs.com/20260810/ScreenShot_2026-08-10_102942_668_1786328997344.png</t>
  </si>
  <si>
    <t>https://tineco-yxzt.oss-accelerate.aliyuncs.com/20260810/ScreenShot_2026-08-10_103215_192_1786329154855.png</t>
  </si>
  <si>
    <t>https://tineco-yxzt.oss-accelerate.aliyuncs.com/20260708/ScreenShot_2026-07-08_092752_057_1783474090113.png</t>
  </si>
  <si>
    <t>https://tineco-yxzt.oss-accelerate.aliyuncs.com/20260710/ScreenShot_2026-07-10_151537_490_1783667746393.png</t>
  </si>
  <si>
    <t>https://tineco-yxzt.oss-accelerate.aliyuncs.com/20260710/ScreenShot_2026-07-10_151702_692_1783667830280.png</t>
  </si>
  <si>
    <t>https://tineco-yxzt.oss-accelerate.aliyuncs.com/20260708/ScreenShot_2026-07-08_092211_524_1783473745889.png</t>
  </si>
  <si>
    <t>https://tineco-yxzt.oss-accelerate.aliyuncs.com/20260708/ScreenShot_2026-07-08_093021_122_1783474227099.png</t>
  </si>
  <si>
    <t>https://tineco-yxzt.oss-accelerate.aliyuncs.com/20260817/ScreenShot_2026-08-17_184850_190_1786963739876.png</t>
  </si>
  <si>
    <t>https://tineco-yxzt.oss-accelerate.aliyuncs.com/20260814/ScreenShot_2026-08-14_154620_157_1786693608441.png</t>
  </si>
  <si>
    <t>https://tineco-yxzt.oss-accelerate.aliyuncs.com/20260817/ScreenShot_2026-08-17_185052_268_1786963869725.png</t>
  </si>
  <si>
    <t>https://tineco-yxzt.oss-accelerate.aliyuncs.com/20260803/ScreenShot_2026-08-03_135425_789_1785736474527.png</t>
  </si>
  <si>
    <t>https://tineco-yxzt.oss-accelerate.aliyuncs.com/20260610/3fcbbf6885fc9cec41b09ee59e1f730a_1781073849768.png</t>
  </si>
  <si>
    <t>https://tineco-yxzt.oss-accelerate.aliyuncs.com/20260817/ScreenShot_2026-08-17_183803_570_1786963104069.png</t>
  </si>
  <si>
    <t>https://tineco-yxzt.oss-accelerate.aliyuncs.com/20260817/ScreenShot_2026-08-17_185336_950_1786964041420.png</t>
  </si>
  <si>
    <t>https://tineco-yxzt.oss-accelerate.aliyuncs.com/20260803/ScreenShot_2026-08-03_134452_055_1785735905098.png</t>
  </si>
  <si>
    <t>https://tineco-yxzt.oss-accelerate.aliyuncs.com/20260814/ScreenShot_2026-08-14_154955_306_1786693817109.png</t>
  </si>
  <si>
    <t>https://tineco-yxzt.oss-accelerate.aliyuncs.com/20260817/ScreenShot_2026-08-17_185903_959_1786964363205.png</t>
  </si>
  <si>
    <t>https://tineco-yxzt.oss-accelerate.aliyuncs.com/20260817/ScreenShot_2026-08-17_191204_751_1786965141140.png</t>
  </si>
  <si>
    <t>https://tineco-yxzt.oss-accelerate.aliyuncs.com/20260817/ScreenShot_2026-08-17_184100_318_1786963273473.png</t>
  </si>
  <si>
    <t>https://tineco-yxzt.oss-accelerate.aliyuncs.com/20260817/ScreenShot_2026-08-17_184330_294_1786963433447.png</t>
  </si>
  <si>
    <t>https://tineco-yxzt.oss-accelerate.aliyuncs.com/20260814/ScreenShot_2026-08-14_154227_784_1786693364972.png</t>
  </si>
  <si>
    <t>https://tineco-yxzt.oss-accelerate.aliyuncs.com/20260817/ScreenShot_2026-08-17_190753_875_1786964906706.png</t>
  </si>
  <si>
    <t>https://tineco-yxzt.oss-accelerate.aliyuncs.com/20260710/ScreenShot_2026-07-10_140653_477_1783663672936.png</t>
  </si>
  <si>
    <t>https://tineco-yxzt.oss-accelerate.aliyuncs.com/20260817/ScreenShot_2026-08-17_184643_812_1786963619993.png</t>
  </si>
  <si>
    <t>https://tineco-yxzt.oss-accelerate.aliyuncs.com/20260817/ScreenShot_2026-08-17_183207_302_1786962755414.png</t>
  </si>
  <si>
    <t>https://tineco-yxzt.oss-accelerate.aliyuncs.com/20260817/ScreenShot_2026-08-17_190402_244_1786964668235.png</t>
  </si>
  <si>
    <t>https://tineco-yxzt.oss-accelerate.aliyuncs.com/20260817/ScreenShot_2026-08-17_191427_956_1786965285538.png</t>
  </si>
  <si>
    <t>https://tineco-yxzt.oss-accelerate.aliyuncs.com/20260803/ScreenShot_2026-08-03_103010_942_1785724225299.png</t>
  </si>
  <si>
    <t>https://tineco-yxzt.oss-accelerate.aliyuncs.com/20260526/youshuadianjichilunxiang_1779777492868.png</t>
  </si>
  <si>
    <t>https://tineco-yxzt.oss-accelerate.aliyuncs.com/20260803/ScreenShot_2026-08-03_102758_409_1785724114640.png</t>
  </si>
  <si>
    <t>https://tineco-yxzt.oss-accelerate.aliyuncs.com/20260810/ScreenShot_2026-08-10_103607_366_1786329396606.png</t>
  </si>
  <si>
    <t>https://tineco-yxzt.oss-accelerate.aliyuncs.com/20260803/ScreenShot_2026-08-03_102413_215_1785723884696.png</t>
  </si>
  <si>
    <t>https://tineco-yxzt.oss-accelerate.aliyuncs.com/20260803/ScreenShot_2026-08-03_135629_451_1785736613643.png</t>
  </si>
  <si>
    <t>https://tineco-yxzt.oss-accelerate.aliyuncs.com/20260803/ScreenShot_2026-08-03_135926_632_1785736807439.png</t>
  </si>
  <si>
    <t>https://tineco-yxzt.oss-accelerate.aliyuncs.com/20260803/ScreenShot_2026-08-03_135518_110_1785736545357.png</t>
  </si>
  <si>
    <t>https://tineco-yxzt.oss-accelerate.aliyuncs.com/20260803/ScreenShot_2026-08-03_135253_592_1785736398764.png</t>
  </si>
  <si>
    <t>https://tineco-yxzt.oss-accelerate.aliyuncs.com/20260803/ScreenShot_2026-08-03_135121_430_1785736307695.png</t>
  </si>
  <si>
    <t>https://tineco-yxzt.oss-accelerate.aliyuncs.com/20260803/ScreenShot_2026-08-03_134841_088_1785736144710.png</t>
  </si>
  <si>
    <t>https://tineco-yxzt.oss-accelerate.aliyuncs.com/20260710/ScreenShot_2026-07-10_141743_971_1783664283248.png</t>
  </si>
  <si>
    <t>https://tineco-yxzt.oss-accelerate.aliyuncs.com/20260803/ScreenShot_2026-08-03_102758_409_1785736045333.png</t>
  </si>
  <si>
    <t>https://tineco-yxzt.oss-accelerate.aliyuncs.com/20260803/ScreenShot_2026-08-03_134320_554_1785735822402.png</t>
  </si>
  <si>
    <t>https://tineco-yxzt.oss-accelerate.aliyuncs.com/20260803/ScreenShot_2026-08-03_134212_101_1785735743245.png</t>
  </si>
  <si>
    <t>https://tineco-yxzt.oss-accelerate.aliyuncs.com/20260803/ScreenShot_2026-08-03_133935_107_1785735581925.png</t>
  </si>
  <si>
    <t>https://tineco-yxzt.oss-accelerate.aliyuncs.com/20260803/ScreenShot_2026-08-03_133801_506_1785735504485.png</t>
  </si>
  <si>
    <t>https://tineco-yxzt.oss-accelerate.aliyuncs.com/20260803/ScreenShot_2026-08-03_133659_126_1785735428197.png</t>
  </si>
  <si>
    <t>https://tineco-yxzt.oss-accelerate.aliyuncs.com/20260728/e23548ebb520cf682532a2677c060e50_1785239281060.png</t>
  </si>
  <si>
    <t>SP;CL2631-02;回收桶信号检测组件</t>
  </si>
  <si>
    <t>SP;CL2625-01;电池包组件</t>
  </si>
  <si>
    <t>SP;CL2625-01;显示屏罩组件</t>
  </si>
  <si>
    <t>SP;CL2625-01;主电机</t>
  </si>
  <si>
    <t>SP;CL2631-01;地刷电机</t>
  </si>
  <si>
    <t>SP;CL2615-01;机体左装饰盖</t>
  </si>
  <si>
    <t>SP;CL2615-01;机体右装饰盖</t>
  </si>
  <si>
    <t>SP;CL2631-01;NTC组件</t>
  </si>
  <si>
    <t>SP;CL2631-01;蠕动泵组件</t>
  </si>
  <si>
    <t>SP;CL2635-01;烘干托盘组件</t>
  </si>
  <si>
    <t>SP;CL2539K-01;电池包组件（危包）</t>
  </si>
  <si>
    <t>SP;CL2635-01;转接头组件+锁扣</t>
  </si>
  <si>
    <t>SP;CL2637J-02;喷水板组件</t>
  </si>
  <si>
    <t>SP;CL2539D-01;污水桶水满检测导线</t>
  </si>
  <si>
    <t>SP;CL2635-01;有刷电机齿轮箱组件（带铭牌）</t>
  </si>
  <si>
    <t>SP;CL2635-01;主电机</t>
  </si>
  <si>
    <t>SP;CL2637J-02;内加热锅炉组件</t>
  </si>
  <si>
    <t>SP;CL2539K-01;主控板组件</t>
  </si>
  <si>
    <t>SP;CL2635-01;地刷板组件</t>
  </si>
  <si>
    <t>SP;CL2635-01;LED照明灯板组件</t>
  </si>
  <si>
    <t>SP;CL2635-01;直通式光电液位传感器组件</t>
  </si>
  <si>
    <t>SP;CL2635-01;蒸汽蠕动泵</t>
  </si>
  <si>
    <t>SP;CL2539K-01;手柄组件</t>
  </si>
  <si>
    <t>SP;CL2635-01;清水箱组件</t>
  </si>
  <si>
    <t>SP;CL2631-02;手柄组件</t>
  </si>
  <si>
    <t>SP;CL2635-01;电池包组件（危包）</t>
  </si>
  <si>
    <t>SP;CL2635-01;LED显示屏组+导线</t>
  </si>
  <si>
    <t>SP;CL2635-01;主控板组件</t>
  </si>
  <si>
    <t>SP;CL2635-01;红外脏污传感器组件</t>
  </si>
  <si>
    <t>SP;CL2637-01;转接头组件</t>
  </si>
  <si>
    <t>SP;CL2458T-01;有刷电机齿轮箱组件</t>
  </si>
  <si>
    <t>SP;CL2637-01;主电机</t>
  </si>
  <si>
    <t>SP;CL2637B-01;CL2637B主控板组件</t>
  </si>
  <si>
    <t>SP;CL2637-01;红外脏污传感器组件</t>
  </si>
  <si>
    <t>SP;CL2637J-02;烘干托盘组件</t>
  </si>
  <si>
    <t>SP;CL2637J-02;电池包组件（危包）</t>
  </si>
  <si>
    <t>SP;CL2637J-02;滚刷上盖</t>
  </si>
  <si>
    <t>SP;CL2637J-02;转接头组件</t>
  </si>
  <si>
    <t>SP;CL2637J-02;污水满检测导线组件</t>
  </si>
  <si>
    <t>SP;CL2637J-02;显示屏导线</t>
  </si>
  <si>
    <t>SP;CL2539I-02;滚刷电机</t>
  </si>
  <si>
    <t>SP;CL2637J-02;主电机</t>
  </si>
  <si>
    <t>SP;CL2637J-02;地刷主控板组件</t>
  </si>
  <si>
    <t>SP;CL2637J-02;托盘电源板组件</t>
  </si>
  <si>
    <t>SP;CL2637J-02;主控板组件</t>
  </si>
  <si>
    <t>SP;CL2637J-02;手柄组件</t>
  </si>
  <si>
    <t>SP;CL2637J-02;清水箱组件</t>
  </si>
  <si>
    <t>SP;ZB2377D-02;HEPA＋过滤棉</t>
  </si>
  <si>
    <t>SP;ZB2459A-01;包装箱</t>
  </si>
  <si>
    <t>SP;ZB2459A-02;彩箱</t>
  </si>
  <si>
    <t>SP;ZB2451D-01;HEPA＋过滤棉</t>
  </si>
  <si>
    <t>SP;ZB2451D-01;彩箱</t>
  </si>
  <si>
    <t>SP;ZB2451H-01;彩箱</t>
  </si>
  <si>
    <t>SP;CL2632-01;滚刷组件</t>
  </si>
  <si>
    <t>SP;CL2626A-02;彩箱</t>
  </si>
  <si>
    <t>SP;CL2626A-01;电池包铭牌组件</t>
  </si>
  <si>
    <t>SP;CL2626-01;机体下装饰盖</t>
  </si>
  <si>
    <t>SP;CL2626-01;机体前盖</t>
  </si>
  <si>
    <t>SP;CL2626-01;主控板组件</t>
  </si>
  <si>
    <t>SP;CL2458R-01;手柄组件（沙特）</t>
  </si>
  <si>
    <t>SP;CL2540B-04;滚刷组件</t>
  </si>
  <si>
    <t>SP;CL2631-01;CL2631-01 电池包组件（危包）</t>
  </si>
  <si>
    <t>SP;CL2631-02;机体后盖软胶塞（左右）</t>
  </si>
  <si>
    <t>SP;CL2631-02;机体前盖</t>
  </si>
  <si>
    <t>SP;CL2631-02;机体下装饰盖</t>
  </si>
  <si>
    <t>SP;CL2631-02;机体后盖</t>
  </si>
  <si>
    <t>SP;CL2631-01;主电机</t>
  </si>
  <si>
    <t>SP;CL2631-01;主控板组件</t>
  </si>
  <si>
    <t>SP;CL2631-01;大轮组件（左和右）</t>
  </si>
  <si>
    <t>SP;CL2631-02;回收桶组件</t>
  </si>
  <si>
    <t>SP;CL2533N-02;红外脏污传感器组件</t>
  </si>
  <si>
    <t>SP;ZB2541-01;组合刷</t>
  </si>
  <si>
    <t>SP;CL2585-02;小电动地刷胶袋组件</t>
  </si>
  <si>
    <t>SP;CL2562E-01;地刷充电对接导线组件</t>
  </si>
  <si>
    <t>SP;CL2458S-01;机身主控板组件</t>
  </si>
  <si>
    <t>SP;CL2631-01;手柄组件</t>
  </si>
  <si>
    <t>SP;CL2533N-02;机体后盖</t>
  </si>
  <si>
    <t>SP;CL2428J-01;彩箱</t>
  </si>
  <si>
    <t>SP;CL2615-01;彩箱</t>
  </si>
  <si>
    <t>SP;CL2615-01;烘干托盘组件</t>
  </si>
  <si>
    <t>SP;CL2615A-01;机体前盖(带静电膜)</t>
  </si>
  <si>
    <t>SP;CL2615-01;内加热锅炉组件</t>
  </si>
  <si>
    <t>SP;CL2615-01;转接板组件</t>
  </si>
  <si>
    <t>SP;CL2615-01;主控板组件</t>
  </si>
  <si>
    <t>SP;CL2615-01;地刷板组件</t>
  </si>
  <si>
    <t>SP;CL2615-01;手柄组件</t>
  </si>
  <si>
    <t>SP;CL2615-01;清水箱组件</t>
  </si>
  <si>
    <t>SP;CL2533G-03;喷水板组件</t>
  </si>
  <si>
    <t>SP;CL2615-01;机体前盖(带静电膜)</t>
  </si>
  <si>
    <t>SP;ZB2446B-01;组合刷组件</t>
  </si>
  <si>
    <t>SP;ZB2446B-01;地刷组件-低配</t>
  </si>
  <si>
    <t>SP;ZB2446C-01;尘桶组件（无滤棉及多锥）</t>
  </si>
  <si>
    <t>SP;ZB2446B-01;手持单体组件（无尘桶/HEPA/电池包）</t>
  </si>
  <si>
    <t>SP;ZB2446C-01;电池包组件</t>
  </si>
  <si>
    <t>SP;ZB2446C-01;墙挂组件（含壁钉包）</t>
  </si>
  <si>
    <t>SP;CL2467D-01;CL2467D-01;黄板箱</t>
  </si>
  <si>
    <t>SP;CL2321A-01;CL2321A-01  黄板箱</t>
  </si>
  <si>
    <t>SP;CL2482G-02;彩箱</t>
  </si>
  <si>
    <t>SP;CL2482E-02;彩箱</t>
  </si>
  <si>
    <t>SP;CL2501A-02;彩箱</t>
  </si>
  <si>
    <t>SP;ZB2481A-01;彩箱</t>
  </si>
  <si>
    <t>SP;CL2570C-01;CL2570A-01黄板箱</t>
  </si>
  <si>
    <t>SP;CL2540F-01;机身主控板组件</t>
  </si>
  <si>
    <t>SP;CL2615A-01;烘干托盘组件</t>
  </si>
  <si>
    <t>SP;CL2535J-01;CL2535A-01 彩箱</t>
  </si>
  <si>
    <t>2026.8.28维护</t>
    <phoneticPr fontId="2" type="noConversion"/>
  </si>
  <si>
    <t>FW511100SA</t>
    <phoneticPr fontId="2" type="noConversion"/>
  </si>
  <si>
    <t>FW4D0700DE</t>
  </si>
  <si>
    <t>VA102900DE</t>
  </si>
  <si>
    <t>SW320100DE</t>
  </si>
  <si>
    <t>107-18950101</t>
  </si>
  <si>
    <t>107-18950102</t>
  </si>
  <si>
    <t>VA103700DE</t>
  </si>
  <si>
    <t>SW250400UK</t>
  </si>
  <si>
    <t>FW800100DE</t>
  </si>
  <si>
    <t>107-18950022</t>
  </si>
  <si>
    <t>VA113400DE</t>
  </si>
  <si>
    <t>SW250200DE</t>
  </si>
  <si>
    <t>HD050300EU</t>
  </si>
  <si>
    <t>107-18950001</t>
  </si>
  <si>
    <t>FW432700UK</t>
  </si>
  <si>
    <t>SC060500DE</t>
  </si>
  <si>
    <t>107-18950002</t>
  </si>
  <si>
    <t>FW4C0500DE</t>
  </si>
  <si>
    <t>107-18950018</t>
  </si>
  <si>
    <t>HB100100UK</t>
  </si>
  <si>
    <t>FW4C0300DE</t>
  </si>
  <si>
    <t>FW4D0400DE</t>
  </si>
  <si>
    <t>SW250100DE</t>
  </si>
  <si>
    <t>107-18950023</t>
  </si>
  <si>
    <t>FW101200UK</t>
  </si>
  <si>
    <t>SW320200DE</t>
  </si>
  <si>
    <t>VA280800DE</t>
  </si>
  <si>
    <t>107-18950017</t>
  </si>
  <si>
    <t>107-18950004</t>
  </si>
  <si>
    <t>VS151000DE</t>
  </si>
  <si>
    <t>FW800200DE</t>
  </si>
  <si>
    <t>SW810200FR</t>
  </si>
  <si>
    <t>107-18950014</t>
  </si>
  <si>
    <t>VA101100UK</t>
  </si>
  <si>
    <t>VS100200UK</t>
  </si>
  <si>
    <t>107-19850006</t>
  </si>
  <si>
    <t>FW670900UK</t>
  </si>
  <si>
    <t>107-19830008</t>
  </si>
  <si>
    <t>107-18950003</t>
  </si>
  <si>
    <t>FW4D0900UK</t>
  </si>
  <si>
    <t>FW432500DE</t>
  </si>
  <si>
    <t>107-19850107</t>
  </si>
  <si>
    <t>FW81110EDE</t>
  </si>
  <si>
    <t>107-19850011</t>
  </si>
  <si>
    <t>FW2D1700UK</t>
  </si>
  <si>
    <t>VA102700DE</t>
  </si>
  <si>
    <t>FW780400UK</t>
  </si>
  <si>
    <t>SW810100FR</t>
  </si>
  <si>
    <t>107-19850109</t>
  </si>
  <si>
    <t>FW432400DE</t>
  </si>
  <si>
    <t>FLOOR ONE i6 PLUS</t>
  </si>
  <si>
    <t>FLOOR ONE S7 SuperSteam</t>
  </si>
  <si>
    <t>HF103X 011</t>
  </si>
  <si>
    <t>HF110HX 001</t>
  </si>
  <si>
    <t>PWRHERO 10</t>
  </si>
  <si>
    <t>Floor One S9 Artist SuperSteam</t>
  </si>
  <si>
    <t>Floor One S7 Suite</t>
  </si>
  <si>
    <t>HF110H 011</t>
  </si>
  <si>
    <t>Floor One S9 Artist SuperSteam Premium</t>
  </si>
  <si>
    <t>HF122GH 001</t>
  </si>
  <si>
    <t>Floor One i7 HotWash</t>
  </si>
  <si>
    <t>CARPET ONE Spot DualHeat</t>
  </si>
  <si>
    <t>HF122RPT 001</t>
  </si>
  <si>
    <t>FLOOR ONE i5 lite</t>
  </si>
  <si>
    <t>HF122GPT 011</t>
  </si>
  <si>
    <t>FLOOR ONE i5 STRETCH LITE</t>
  </si>
  <si>
    <t>FLOOR ONE i6 STRETCH</t>
  </si>
  <si>
    <t>HF110P 011</t>
  </si>
  <si>
    <t>Floor One S7 SuperSteam plus</t>
  </si>
  <si>
    <t>PURE ONE A15</t>
  </si>
  <si>
    <t>HF122RH 011</t>
  </si>
  <si>
    <t>Floor One S7 Suite Plus</t>
  </si>
  <si>
    <t>Floor One i7 Stretch Steam plus</t>
  </si>
  <si>
    <t>HF122BPT 011</t>
  </si>
  <si>
    <t>VC 6 Cordless ouFamily *AU</t>
  </si>
  <si>
    <t>VC 4 Cordless myHome *EU</t>
  </si>
  <si>
    <t>Floor One i7 HotWash Plus</t>
  </si>
  <si>
    <t>VC 7 Cordless yourMax *EU</t>
  </si>
  <si>
    <t>FLOOR ONE S7 HotJet</t>
  </si>
  <si>
    <t>VC 6 Cordless ourFamily *EU</t>
  </si>
  <si>
    <t>Floor One i7 VaporPure</t>
  </si>
  <si>
    <t>VC 7 Signature Line *EU</t>
  </si>
  <si>
    <t>CL2626A-02</t>
  </si>
  <si>
    <t>ZB1756X-03</t>
  </si>
  <si>
    <t>CL2635-01</t>
  </si>
  <si>
    <t>ZB1895A-01</t>
  </si>
  <si>
    <t>ZB1895A-02</t>
  </si>
  <si>
    <t>ZB1756Z-01</t>
  </si>
  <si>
    <t>CL2539L-01</t>
  </si>
  <si>
    <t>CL2631-01</t>
  </si>
  <si>
    <t>ZB1895-22</t>
  </si>
  <si>
    <t>ZB1769E-04</t>
  </si>
  <si>
    <t>CL2539K-02</t>
  </si>
  <si>
    <t>CD1960D-03</t>
  </si>
  <si>
    <t>ZB1895-01</t>
  </si>
  <si>
    <t>CL2458J-02</t>
  </si>
  <si>
    <t>CL2509D-01</t>
  </si>
  <si>
    <t>ZB1895-02</t>
  </si>
  <si>
    <t>CL2625A-02</t>
  </si>
  <si>
    <t>ZB1895-18</t>
  </si>
  <si>
    <t>BA2013G-02</t>
  </si>
  <si>
    <t>CL2625A-01</t>
  </si>
  <si>
    <t>CL2626A-01</t>
  </si>
  <si>
    <t>CL2539K-01</t>
  </si>
  <si>
    <t>ZB1895-23</t>
  </si>
  <si>
    <t>CL2019F-02</t>
  </si>
  <si>
    <t>CL2635-02</t>
  </si>
  <si>
    <t>ZB2446C-01</t>
  </si>
  <si>
    <t>ZB1895-17</t>
  </si>
  <si>
    <t>ZB1895-04</t>
  </si>
  <si>
    <t>ZB2052K-01</t>
  </si>
  <si>
    <t>CL2631-02</t>
  </si>
  <si>
    <t>CL2637J-02</t>
  </si>
  <si>
    <t>ZB1895-14</t>
  </si>
  <si>
    <t>ZB1756U-03</t>
  </si>
  <si>
    <t>ZB1979-02</t>
  </si>
  <si>
    <t>ZB1985-06</t>
  </si>
  <si>
    <t>CL2570C-01</t>
  </si>
  <si>
    <t>ZB1983-08</t>
  </si>
  <si>
    <t>ZB1895-03</t>
  </si>
  <si>
    <t>CL2626B-01</t>
  </si>
  <si>
    <t>CL2458S-02</t>
  </si>
  <si>
    <t>ZB1985A-07</t>
  </si>
  <si>
    <t>CL2637B-01</t>
  </si>
  <si>
    <t>ZB1985-11</t>
  </si>
  <si>
    <t>CL2540F-01</t>
  </si>
  <si>
    <t>ZB1756X-01</t>
  </si>
  <si>
    <t>CL2615A-01</t>
  </si>
  <si>
    <t>CL2637J-01</t>
  </si>
  <si>
    <t>ZB1985A-09</t>
  </si>
  <si>
    <t>CL2458S-01</t>
  </si>
  <si>
    <t>PL,FR</t>
  </si>
  <si>
    <t>PL,IT,FR,DE,ES,SE,NL,BE</t>
  </si>
  <si>
    <t>DE,IT,PL,MA,CZ,GB,FR,TR,ES</t>
  </si>
  <si>
    <t>FR,MA,PL,DE,GB,ES,TR,CZ,IT</t>
  </si>
  <si>
    <t>CN,DE,FR,IT,PL,ES,SE,NL,BE</t>
  </si>
  <si>
    <t>PL,GB,DE,ES,IT,TR,MA,CZ,FR</t>
  </si>
  <si>
    <t>FR,GB,PL,MA,TR,IT,DE,CZ,ES</t>
  </si>
  <si>
    <t>DE,PL,IT,FR,ES,SE,NL,BE</t>
  </si>
  <si>
    <t>FR,ES,MA,DE,CZ,IT,PL,GB,TR</t>
  </si>
  <si>
    <t>PL,IT,DE,TR,ES,FR,CZ,MA,GB</t>
  </si>
  <si>
    <t>DE,FR,IT,PL,GB,ES,SE,NL,BE,AT,CZ,SK</t>
  </si>
  <si>
    <t>ES,GB,MA,FR,TR,IT,PL,DE,CZ</t>
  </si>
  <si>
    <t>FR,IT,CZ,DE,GB,PL,MA,TR,ES</t>
  </si>
  <si>
    <t>PL,DE,IT,ES,MA,TR,GB,FR,CZ</t>
  </si>
  <si>
    <t>TR,CZ,PL,FR,DE,IT,GB,MA,ES</t>
  </si>
  <si>
    <t>GB,SG,MY</t>
  </si>
  <si>
    <t>TR,MA,FR,ES,CZ,GB,PL,IT,DE</t>
  </si>
  <si>
    <t>PL,IT,GB,FR,DE,ES,SE,NL,BE</t>
  </si>
  <si>
    <t>Dark Green</t>
  </si>
  <si>
    <t>NAVY BLUE</t>
  </si>
  <si>
    <t xml:space="preserve"> 白黑</t>
  </si>
  <si>
    <t>109-26260102</t>
  </si>
  <si>
    <t>107-17562403</t>
  </si>
  <si>
    <t>109-26350001</t>
  </si>
  <si>
    <t>107-17562601</t>
  </si>
  <si>
    <t>109-25391201</t>
  </si>
  <si>
    <t>109-26310001</t>
  </si>
  <si>
    <t>107-17690504</t>
  </si>
  <si>
    <t>109-25391102</t>
  </si>
  <si>
    <t>111-19600403</t>
  </si>
  <si>
    <t>109-24581002</t>
  </si>
  <si>
    <t>108-25090401</t>
  </si>
  <si>
    <t>109-26250102</t>
  </si>
  <si>
    <t>112-20130702</t>
  </si>
  <si>
    <t>109-26250101</t>
  </si>
  <si>
    <t>109-26260101</t>
  </si>
  <si>
    <t>109-25391101</t>
  </si>
  <si>
    <t>109-20190602</t>
  </si>
  <si>
    <t>109-26350002</t>
  </si>
  <si>
    <t>107-24460301</t>
  </si>
  <si>
    <t>107-20521101</t>
  </si>
  <si>
    <t>109-26310002</t>
  </si>
  <si>
    <t>109-26371002</t>
  </si>
  <si>
    <t>107-17562103</t>
  </si>
  <si>
    <t>107-19790002</t>
  </si>
  <si>
    <t>109-25700301</t>
  </si>
  <si>
    <t>109-26260201</t>
  </si>
  <si>
    <t>109-24581902</t>
  </si>
  <si>
    <t>109-26370201</t>
  </si>
  <si>
    <t>109-25400601</t>
  </si>
  <si>
    <t>107-17562401</t>
  </si>
  <si>
    <t>109-26150101</t>
  </si>
  <si>
    <t>109-26371001</t>
  </si>
  <si>
    <t>109-24581901</t>
  </si>
  <si>
    <t>200828更新</t>
  </si>
  <si>
    <t>200828更新</t>
    <phoneticPr fontId="2" type="noConversion"/>
  </si>
  <si>
    <t>箱毛重KG/Gross weight</t>
    <phoneticPr fontId="2" type="noConversion"/>
  </si>
  <si>
    <t>6.69</t>
  </si>
  <si>
    <t>7.95</t>
  </si>
  <si>
    <t>10.64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</si>
</sst>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804]* #,##0_ ;_ [$¥-804]* \-#,##0_ ;_ [$¥-804]* &quot;-&quot;??_ ;_ @_ "/>
    <numFmt numFmtId="165" formatCode="[$-409]mmm\-yy;@"/>
    <numFmt numFmtId="166" formatCode="000000"/>
    <numFmt numFmtId="167" formatCode="0_);[Red]\(0\)"/>
  </numFmts>
  <fonts count="45">
    <font>
      <sz val="11"/>
      <color theme="1"/>
      <name val="Calibri"/>
      <charset val="134"/>
      <scheme val="minor"/>
    </font>
    <font>
      <sz val="11"/>
      <color indexed="8"/>
      <name val="Calibri"/>
      <family val="3"/>
      <charset val="134"/>
      <scheme val="minor"/>
    </font>
    <font>
      <sz val="9"/>
      <name val="Calibri"/>
      <family val="3"/>
      <charset val="134"/>
      <scheme val="minor"/>
    </font>
    <font>
      <sz val="11"/>
      <color theme="1"/>
      <name val="Calibri"/>
      <family val="3"/>
      <charset val="134"/>
      <scheme val="minor"/>
    </font>
    <font>
      <sz val="12"/>
      <name val="宋体"/>
      <family val="3"/>
      <charset val="134"/>
    </font>
    <font>
      <sz val="9"/>
      <color theme="1"/>
      <name val="微软雅黑"/>
      <family val="2"/>
      <charset val="134"/>
    </font>
    <font>
      <sz val="9"/>
      <name val="微软雅黑"/>
      <family val="2"/>
      <charset val="134"/>
    </font>
    <font>
      <sz val="11"/>
      <color indexed="8"/>
      <name val="Calibri"/>
      <family val="2"/>
      <charset val="1"/>
      <scheme val="minor"/>
    </font>
    <font>
      <sz val="12"/>
      <name val="宋体"/>
      <family val="3"/>
      <charset val="134"/>
    </font>
    <font>
      <sz val="12"/>
      <color theme="1"/>
      <name val="Calibri"/>
      <family val="3"/>
      <charset val="134"/>
      <scheme val="minor"/>
    </font>
    <font>
      <sz val="11"/>
      <name val="Calibri"/>
      <family val="2"/>
    </font>
    <font>
      <sz val="11"/>
      <name val="等线"/>
      <family val="3"/>
      <charset val="134"/>
    </font>
    <font>
      <sz val="8"/>
      <color theme="1"/>
      <name val="微软雅黑"/>
      <family val="2"/>
      <charset val="134"/>
    </font>
    <font>
      <sz val="11"/>
      <name val="SimSun"/>
      <charset val="134"/>
    </font>
    <font>
      <sz val="11"/>
      <color theme="1"/>
      <name val="微软雅黑"/>
      <family val="2"/>
      <charset val="134"/>
    </font>
    <font>
      <b/>
      <sz val="14"/>
      <name val="宋体"/>
      <family val="3"/>
      <charset val="134"/>
    </font>
    <font>
      <sz val="6"/>
      <color theme="1"/>
      <name val="微软雅黑"/>
      <family val="2"/>
      <charset val="134"/>
    </font>
    <font>
      <sz val="9"/>
      <color theme="1"/>
      <name val="Calibri"/>
      <family val="3"/>
      <charset val="134"/>
      <scheme val="minor"/>
    </font>
    <font>
      <sz val="11"/>
      <name val="微软雅黑"/>
      <family val="2"/>
      <charset val="134"/>
    </font>
    <font>
      <sz val="9"/>
      <color theme="1"/>
      <name val="等线"/>
      <family val="3"/>
      <charset val="134"/>
    </font>
    <font>
      <sz val="11"/>
      <name val="等线"/>
      <family val="3"/>
      <charset val="134"/>
    </font>
    <font>
      <sz val="11"/>
      <color rgb="FFFF0000"/>
      <name val="Calibri"/>
      <family val="3"/>
      <charset val="134"/>
      <scheme val="minor"/>
    </font>
    <font>
      <sz val="11"/>
      <color theme="1"/>
      <name val="微软雅黑"/>
      <family val="2"/>
      <charset val="134"/>
    </font>
    <font>
      <sz val="11"/>
      <color indexed="8"/>
      <name val="等线"/>
      <family val="3"/>
      <charset val="134"/>
    </font>
    <font>
      <sz val="11"/>
      <color theme="1"/>
      <name val="等线"/>
      <family val="3"/>
      <charset val="134"/>
    </font>
    <font>
      <b/>
      <sz val="10"/>
      <color theme="1"/>
      <name val="微软雅黑"/>
      <family val="2"/>
      <charset val="134"/>
    </font>
    <font>
      <b/>
      <sz val="11"/>
      <color rgb="FF000000"/>
      <name val="等线"/>
      <family val="3"/>
      <charset val="134"/>
    </font>
    <font>
      <sz val="10"/>
      <name val="Calibri"/>
      <family val="3"/>
      <charset val="134"/>
      <scheme val="minor"/>
    </font>
    <font>
      <sz val="10"/>
      <color theme="1"/>
      <name val="Calibri"/>
      <family val="3"/>
      <charset val="134"/>
      <scheme val="minor"/>
    </font>
    <font>
      <b/>
      <sz val="10"/>
      <color theme="1"/>
      <name val="Calibri"/>
      <family val="3"/>
      <charset val="134"/>
      <scheme val="minor"/>
    </font>
    <font>
      <sz val="10"/>
      <color rgb="FF303133"/>
      <name val="Calibri"/>
      <family val="3"/>
      <charset val="134"/>
      <scheme val="minor"/>
    </font>
    <font>
      <sz val="10"/>
      <color rgb="FF222222"/>
      <name val="Calibri"/>
      <family val="3"/>
      <charset val="134"/>
      <scheme val="minor"/>
    </font>
    <font>
      <sz val="10"/>
      <color rgb="FF515A6E"/>
      <name val="Calibri"/>
      <family val="3"/>
      <charset val="134"/>
      <scheme val="minor"/>
    </font>
    <font>
      <sz val="11"/>
      <name val="Calibri"/>
      <family val="3"/>
      <charset val="134"/>
      <scheme val="minor"/>
    </font>
    <font>
      <b/>
      <sz val="10"/>
      <color theme="1"/>
      <name val="等线"/>
      <family val="3"/>
      <charset val="134"/>
    </font>
    <font>
      <sz val="10"/>
      <color theme="1"/>
      <name val="等线"/>
      <family val="3"/>
      <charset val="134"/>
    </font>
    <font>
      <sz val="9"/>
      <color rgb="FFFF0000"/>
      <name val="Calibri"/>
      <family val="3"/>
      <charset val="134"/>
      <scheme val="minor"/>
    </font>
    <font>
      <sz val="9"/>
      <color indexed="8"/>
      <name val="Calibri"/>
      <family val="3"/>
      <charset val="134"/>
      <scheme val="minor"/>
    </font>
    <font>
      <sz val="6"/>
      <color rgb="FF515A6E"/>
      <name val="Helvetica"/>
      <family val="2"/>
    </font>
    <font>
      <b/>
      <sz val="9"/>
      <color theme="1"/>
      <name val="微软雅黑"/>
      <family val="2"/>
      <charset val="134"/>
    </font>
    <font>
      <b/>
      <sz val="11"/>
      <color theme="1"/>
      <name val="微软雅黑"/>
      <family val="2"/>
      <charset val="134"/>
    </font>
    <font>
      <sz val="10"/>
      <color theme="1"/>
      <name val="微软雅黑"/>
      <family val="2"/>
      <charset val="134"/>
    </font>
    <font>
      <b/>
      <sz val="11"/>
      <color theme="1"/>
      <name val="Calibri"/>
      <family val="3"/>
      <charset val="134"/>
      <scheme val="minor"/>
    </font>
    <font>
      <b/>
      <sz val="6"/>
      <name val="宋体"/>
      <family val="3"/>
      <charset val="134"/>
    </font>
    <font>
      <sz val="6"/>
      <name val="Calibri"/>
      <family val="2"/>
    </font>
  </fonts>
  <fills count="15">
    <fill>
      <patternFill patternType="none"/>
    </fill>
    <fill>
      <patternFill patternType="gray125"/>
    </fill>
    <fill>
      <patternFill patternType="solid">
        <fgColor rgb="FFF2F4F7"/>
        <bgColor rgb="FFF2F4F7"/>
      </patternFill>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indexed="22"/>
      </patternFill>
    </fill>
    <fill>
      <patternFill patternType="solid">
        <fgColor theme="8" tint="0.59999389629810485"/>
        <bgColor indexed="64"/>
      </patternFill>
    </fill>
    <fill>
      <patternFill patternType="solid">
        <fgColor theme="1" tint="0.499984740745262"/>
        <bgColor indexed="64"/>
      </patternFill>
    </fill>
    <fill>
      <patternFill patternType="solid">
        <fgColor theme="5" tint="0.79998168889431442"/>
        <bgColor rgb="FFF2F4F7"/>
      </patternFill>
    </fill>
    <fill>
      <patternFill patternType="solid">
        <fgColor rgb="FFED7D31"/>
        <bgColor indexed="64"/>
      </patternFill>
    </fill>
    <fill>
      <patternFill patternType="solid">
        <fgColor theme="3"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5">
    <xf numFmtId="164" fontId="0" fillId="0" borderId="0">
      <alignment vertical="center"/>
    </xf>
    <xf numFmtId="164" fontId="1" fillId="0" borderId="0">
      <alignment vertical="center"/>
    </xf>
    <xf numFmtId="164" fontId="3" fillId="0" borderId="0"/>
    <xf numFmtId="164" fontId="3" fillId="0" borderId="0"/>
    <xf numFmtId="164" fontId="4" fillId="0" borderId="0">
      <alignment vertical="top"/>
    </xf>
    <xf numFmtId="0" fontId="7" fillId="0" borderId="0">
      <alignment vertical="center"/>
    </xf>
    <xf numFmtId="165" fontId="8" fillId="0" borderId="0">
      <alignment vertical="top"/>
    </xf>
    <xf numFmtId="165" fontId="3" fillId="0" borderId="0"/>
    <xf numFmtId="165" fontId="4" fillId="0" borderId="0">
      <alignment vertical="top"/>
    </xf>
    <xf numFmtId="165" fontId="3" fillId="0" borderId="0">
      <alignment vertical="center"/>
    </xf>
    <xf numFmtId="165" fontId="3" fillId="0" borderId="0">
      <alignment vertical="center"/>
    </xf>
    <xf numFmtId="164" fontId="3" fillId="0" borderId="0"/>
    <xf numFmtId="164" fontId="9" fillId="0" borderId="0"/>
    <xf numFmtId="164" fontId="3" fillId="0" borderId="0">
      <alignment vertical="center"/>
    </xf>
    <xf numFmtId="165" fontId="4" fillId="0" borderId="0">
      <alignment vertical="top"/>
    </xf>
  </cellStyleXfs>
  <cellXfs count="160">
    <xf numFmtId="164" fontId="0" fillId="0" borderId="0" xfId="0">
      <alignment vertical="center"/>
    </xf>
    <xf numFmtId="0" fontId="5" fillId="0" borderId="1" xfId="0" applyNumberFormat="1" applyFont="1" applyBorder="1" applyAlignment="1">
      <alignment horizontal="left" vertical="center"/>
    </xf>
    <xf numFmtId="0" fontId="0" fillId="0" borderId="0" xfId="0" applyNumberFormat="1">
      <alignment vertical="center"/>
    </xf>
    <xf numFmtId="0" fontId="3" fillId="0" borderId="0" xfId="0" applyNumberFormat="1" applyFont="1">
      <alignment vertical="center"/>
    </xf>
    <xf numFmtId="164" fontId="0" fillId="0" borderId="1" xfId="0" applyBorder="1">
      <alignment vertical="center"/>
    </xf>
    <xf numFmtId="0" fontId="13" fillId="0" borderId="0" xfId="0" applyNumberFormat="1" applyFont="1" applyAlignment="1">
      <alignment vertical="center" wrapText="1"/>
    </xf>
    <xf numFmtId="0" fontId="14" fillId="0" borderId="1" xfId="0" applyNumberFormat="1" applyFont="1" applyBorder="1" applyAlignment="1">
      <alignment horizontal="left" vertical="center"/>
    </xf>
    <xf numFmtId="0" fontId="14" fillId="0" borderId="1" xfId="3" applyNumberFormat="1" applyFont="1" applyBorder="1" applyAlignment="1">
      <alignment horizontal="left" vertical="center"/>
    </xf>
    <xf numFmtId="0" fontId="13" fillId="11" borderId="0" xfId="0" applyNumberFormat="1" applyFont="1" applyFill="1" applyAlignment="1">
      <alignment vertical="center" wrapText="1"/>
    </xf>
    <xf numFmtId="0" fontId="3" fillId="11" borderId="0" xfId="0" applyNumberFormat="1" applyFont="1" applyFill="1">
      <alignment vertical="center"/>
    </xf>
    <xf numFmtId="164" fontId="0" fillId="0" borderId="0" xfId="0" applyAlignment="1">
      <alignment horizontal="left" vertical="center"/>
    </xf>
    <xf numFmtId="164" fontId="10" fillId="0" borderId="1" xfId="0" applyFont="1" applyBorder="1" applyAlignment="1"/>
    <xf numFmtId="164" fontId="15" fillId="9" borderId="0" xfId="0" applyFont="1" applyFill="1" applyAlignment="1">
      <alignment horizontal="center" vertical="center" wrapText="1"/>
    </xf>
    <xf numFmtId="164" fontId="15" fillId="9" borderId="2" xfId="0" applyFont="1" applyFill="1" applyBorder="1" applyAlignment="1">
      <alignment horizontal="center" vertical="center" wrapText="1"/>
    </xf>
    <xf numFmtId="0" fontId="15" fillId="9" borderId="2" xfId="0" applyNumberFormat="1" applyFont="1" applyFill="1" applyBorder="1" applyAlignment="1">
      <alignment horizontal="center" vertical="center" wrapText="1"/>
    </xf>
    <xf numFmtId="0" fontId="10" fillId="0" borderId="1" xfId="0" applyNumberFormat="1" applyFont="1" applyBorder="1" applyAlignment="1"/>
    <xf numFmtId="164" fontId="13" fillId="0" borderId="1" xfId="0" applyFont="1" applyBorder="1" applyAlignment="1">
      <alignment vertical="center" wrapText="1"/>
    </xf>
    <xf numFmtId="164" fontId="10" fillId="11" borderId="1" xfId="0" applyFont="1" applyFill="1" applyBorder="1" applyAlignment="1"/>
    <xf numFmtId="0" fontId="10" fillId="11" borderId="1" xfId="0" applyNumberFormat="1" applyFont="1" applyFill="1" applyBorder="1" applyAlignment="1"/>
    <xf numFmtId="0" fontId="0" fillId="0" borderId="1" xfId="0" applyNumberFormat="1" applyBorder="1">
      <alignment vertical="center"/>
    </xf>
    <xf numFmtId="0" fontId="3" fillId="0" borderId="1" xfId="0" applyNumberFormat="1" applyFont="1" applyBorder="1">
      <alignment vertical="center"/>
    </xf>
    <xf numFmtId="164" fontId="13" fillId="11" borderId="1" xfId="0" applyFont="1" applyFill="1" applyBorder="1" applyAlignment="1">
      <alignment vertical="center" wrapText="1"/>
    </xf>
    <xf numFmtId="164" fontId="10" fillId="0" borderId="1" xfId="0" applyFont="1" applyBorder="1" applyAlignment="1">
      <alignment wrapText="1"/>
    </xf>
    <xf numFmtId="164" fontId="0" fillId="11" borderId="1" xfId="0" applyFill="1" applyBorder="1">
      <alignment vertical="center"/>
    </xf>
    <xf numFmtId="0" fontId="0" fillId="11" borderId="1" xfId="0" applyNumberFormat="1" applyFill="1" applyBorder="1">
      <alignment vertical="center"/>
    </xf>
    <xf numFmtId="0" fontId="3" fillId="11" borderId="1" xfId="0" applyNumberFormat="1" applyFont="1" applyFill="1" applyBorder="1">
      <alignment vertical="center"/>
    </xf>
    <xf numFmtId="164" fontId="17" fillId="0" borderId="0" xfId="0" applyFont="1">
      <alignment vertical="center"/>
    </xf>
    <xf numFmtId="0" fontId="19" fillId="0" borderId="1" xfId="0" applyNumberFormat="1" applyFont="1" applyBorder="1" applyAlignment="1">
      <alignment horizontal="left" vertical="center"/>
    </xf>
    <xf numFmtId="1" fontId="19" fillId="0" borderId="1" xfId="0" applyNumberFormat="1" applyFont="1" applyBorder="1" applyAlignment="1">
      <alignment horizontal="left" vertical="center"/>
    </xf>
    <xf numFmtId="0" fontId="19" fillId="3" borderId="1" xfId="0" applyNumberFormat="1" applyFont="1" applyFill="1" applyBorder="1" applyAlignment="1">
      <alignment horizontal="left" vertical="center"/>
    </xf>
    <xf numFmtId="164" fontId="19" fillId="0" borderId="0" xfId="0" applyFont="1" applyAlignment="1">
      <alignment horizontal="left" vertical="center"/>
    </xf>
    <xf numFmtId="1" fontId="19" fillId="0" borderId="0" xfId="0" applyNumberFormat="1" applyFont="1" applyAlignment="1">
      <alignment horizontal="left" vertical="center"/>
    </xf>
    <xf numFmtId="164" fontId="20" fillId="0" borderId="1" xfId="0" applyFont="1" applyBorder="1" applyAlignment="1"/>
    <xf numFmtId="164" fontId="21" fillId="0" borderId="1" xfId="0" applyFont="1" applyBorder="1" applyAlignment="1">
      <alignment horizontal="center"/>
    </xf>
    <xf numFmtId="166" fontId="22" fillId="6" borderId="3" xfId="0" applyNumberFormat="1" applyFont="1" applyFill="1" applyBorder="1" applyAlignment="1">
      <alignment horizontal="center"/>
    </xf>
    <xf numFmtId="164" fontId="23" fillId="0" borderId="1" xfId="0" applyFont="1" applyBorder="1">
      <alignment vertical="center"/>
    </xf>
    <xf numFmtId="166" fontId="22" fillId="6" borderId="1" xfId="0" applyNumberFormat="1" applyFont="1" applyFill="1" applyBorder="1" applyAlignment="1">
      <alignment horizontal="center"/>
    </xf>
    <xf numFmtId="0" fontId="24" fillId="0" borderId="1" xfId="3" applyNumberFormat="1" applyFont="1" applyBorder="1" applyAlignment="1">
      <alignment horizontal="left" vertical="center"/>
    </xf>
    <xf numFmtId="0" fontId="5" fillId="0" borderId="1" xfId="0" applyNumberFormat="1" applyFont="1" applyBorder="1" applyAlignment="1">
      <alignment horizontal="left" vertical="center" wrapText="1"/>
    </xf>
    <xf numFmtId="0" fontId="6" fillId="0" borderId="1" xfId="0" applyNumberFormat="1" applyFont="1" applyBorder="1" applyAlignment="1">
      <alignment horizontal="left" vertical="center"/>
    </xf>
    <xf numFmtId="0" fontId="12" fillId="0" borderId="1" xfId="0" applyNumberFormat="1" applyFont="1" applyBorder="1" applyAlignment="1">
      <alignment horizontal="left" vertical="center" wrapText="1"/>
    </xf>
    <xf numFmtId="0" fontId="25" fillId="5" borderId="1" xfId="0" applyNumberFormat="1" applyFont="1" applyFill="1" applyBorder="1" applyAlignment="1">
      <alignment horizontal="center" vertical="center"/>
    </xf>
    <xf numFmtId="0" fontId="25" fillId="5" borderId="1" xfId="0" applyNumberFormat="1" applyFont="1" applyFill="1" applyBorder="1" applyAlignment="1">
      <alignment horizontal="left" vertical="center"/>
    </xf>
    <xf numFmtId="164" fontId="26" fillId="13" borderId="1" xfId="0" applyFont="1" applyFill="1" applyBorder="1" applyAlignment="1">
      <alignment horizontal="left" vertical="center"/>
    </xf>
    <xf numFmtId="164" fontId="26" fillId="13" borderId="1" xfId="0" applyFont="1" applyFill="1" applyBorder="1" applyAlignment="1">
      <alignment horizontal="left" vertical="center" wrapText="1"/>
    </xf>
    <xf numFmtId="164" fontId="20" fillId="0" borderId="1" xfId="0" applyFont="1" applyBorder="1" applyAlignment="1">
      <alignment horizontal="left"/>
    </xf>
    <xf numFmtId="164" fontId="11" fillId="0" borderId="1" xfId="0" applyFont="1" applyBorder="1" applyAlignment="1"/>
    <xf numFmtId="166" fontId="14" fillId="6" borderId="1" xfId="0" applyNumberFormat="1" applyFont="1" applyFill="1" applyBorder="1" applyAlignment="1">
      <alignment horizontal="center"/>
    </xf>
    <xf numFmtId="164" fontId="28" fillId="0" borderId="0" xfId="0" applyFont="1">
      <alignment vertical="center"/>
    </xf>
    <xf numFmtId="164" fontId="27" fillId="0" borderId="0" xfId="0" applyFont="1" applyAlignment="1"/>
    <xf numFmtId="0" fontId="28" fillId="0" borderId="0" xfId="0" applyNumberFormat="1" applyFont="1" applyAlignment="1">
      <alignment horizontal="left" vertical="center"/>
    </xf>
    <xf numFmtId="164" fontId="27" fillId="0" borderId="0" xfId="0" applyFont="1" applyAlignment="1">
      <alignment horizontal="left"/>
    </xf>
    <xf numFmtId="1" fontId="3" fillId="0" borderId="1" xfId="0" applyNumberFormat="1" applyFont="1" applyBorder="1">
      <alignment vertical="center"/>
    </xf>
    <xf numFmtId="164" fontId="28" fillId="0" borderId="0" xfId="0" applyFont="1" applyAlignment="1">
      <alignment horizontal="left" vertical="center"/>
    </xf>
    <xf numFmtId="164" fontId="28" fillId="0" borderId="1" xfId="0" applyFont="1" applyBorder="1">
      <alignment vertical="center"/>
    </xf>
    <xf numFmtId="164" fontId="28" fillId="3" borderId="0" xfId="0" applyFont="1" applyFill="1">
      <alignment vertical="center"/>
    </xf>
    <xf numFmtId="0" fontId="29" fillId="10" borderId="1" xfId="0" applyNumberFormat="1" applyFont="1" applyFill="1" applyBorder="1" applyAlignment="1">
      <alignment horizontal="left" vertical="top" wrapText="1"/>
    </xf>
    <xf numFmtId="14" fontId="28" fillId="0" borderId="1" xfId="0" applyNumberFormat="1" applyFont="1" applyBorder="1" applyAlignment="1">
      <alignment horizontal="left" vertical="center"/>
    </xf>
    <xf numFmtId="0" fontId="28" fillId="0" borderId="1" xfId="0" applyNumberFormat="1" applyFont="1" applyBorder="1" applyAlignment="1">
      <alignment horizontal="left" vertical="center"/>
    </xf>
    <xf numFmtId="164" fontId="27" fillId="0" borderId="1" xfId="0" applyFont="1" applyBorder="1" applyAlignment="1">
      <alignment horizontal="left"/>
    </xf>
    <xf numFmtId="164" fontId="28" fillId="0" borderId="1" xfId="0" applyFont="1" applyBorder="1" applyAlignment="1">
      <alignment horizontal="left" vertical="center"/>
    </xf>
    <xf numFmtId="0" fontId="28" fillId="0" borderId="1" xfId="0" applyNumberFormat="1" applyFont="1" applyBorder="1" applyAlignment="1">
      <alignment horizontal="left" vertical="center" wrapText="1"/>
    </xf>
    <xf numFmtId="0" fontId="29" fillId="3" borderId="1" xfId="0" applyNumberFormat="1" applyFont="1" applyFill="1" applyBorder="1" applyAlignment="1">
      <alignment horizontal="left" vertical="top"/>
    </xf>
    <xf numFmtId="0" fontId="28" fillId="0" borderId="1" xfId="3" applyNumberFormat="1" applyFont="1" applyBorder="1" applyAlignment="1">
      <alignment horizontal="left" vertical="center"/>
    </xf>
    <xf numFmtId="164" fontId="30" fillId="0" borderId="1" xfId="0" applyFont="1" applyBorder="1" applyAlignment="1">
      <alignment horizontal="left"/>
    </xf>
    <xf numFmtId="164" fontId="31" fillId="0" borderId="1" xfId="0" applyFont="1" applyBorder="1" applyAlignment="1">
      <alignment horizontal="left"/>
    </xf>
    <xf numFmtId="164" fontId="32" fillId="0" borderId="0" xfId="0" applyFont="1" applyAlignment="1">
      <alignment horizontal="left" vertical="center"/>
    </xf>
    <xf numFmtId="0" fontId="34" fillId="10" borderId="1" xfId="0" applyNumberFormat="1" applyFont="1" applyFill="1" applyBorder="1" applyAlignment="1">
      <alignment horizontal="left" vertical="top"/>
    </xf>
    <xf numFmtId="0" fontId="34" fillId="10" borderId="1" xfId="0" applyNumberFormat="1" applyFont="1" applyFill="1" applyBorder="1" applyAlignment="1">
      <alignment horizontal="left" vertical="top" wrapText="1"/>
    </xf>
    <xf numFmtId="0" fontId="34" fillId="4" borderId="1" xfId="0" applyNumberFormat="1" applyFont="1" applyFill="1" applyBorder="1" applyAlignment="1">
      <alignment horizontal="left" vertical="top" wrapText="1"/>
    </xf>
    <xf numFmtId="0" fontId="34" fillId="4" borderId="1" xfId="0" applyNumberFormat="1" applyFont="1" applyFill="1" applyBorder="1" applyAlignment="1">
      <alignment horizontal="left" vertical="top"/>
    </xf>
    <xf numFmtId="0" fontId="34" fillId="8" borderId="1" xfId="0" applyNumberFormat="1" applyFont="1" applyFill="1" applyBorder="1" applyAlignment="1">
      <alignment horizontal="left" vertical="top"/>
    </xf>
    <xf numFmtId="164" fontId="35" fillId="0" borderId="0" xfId="0" applyFont="1" applyAlignment="1">
      <alignment horizontal="left" vertical="top"/>
    </xf>
    <xf numFmtId="0" fontId="2" fillId="2" borderId="1" xfId="0" applyNumberFormat="1" applyFont="1" applyFill="1" applyBorder="1" applyAlignment="1">
      <alignment horizontal="left" vertical="top" wrapText="1"/>
    </xf>
    <xf numFmtId="0" fontId="2" fillId="2" borderId="1" xfId="0" applyNumberFormat="1" applyFont="1" applyFill="1" applyBorder="1" applyAlignment="1">
      <alignment vertical="top" wrapText="1"/>
    </xf>
    <xf numFmtId="0" fontId="17" fillId="7" borderId="1" xfId="0" applyNumberFormat="1" applyFont="1" applyFill="1" applyBorder="1" applyAlignment="1">
      <alignment horizontal="left" vertical="top"/>
    </xf>
    <xf numFmtId="164" fontId="17" fillId="0" borderId="0" xfId="0" applyFont="1" applyAlignment="1">
      <alignment horizontal="left" vertical="top"/>
    </xf>
    <xf numFmtId="0" fontId="17" fillId="0" borderId="0" xfId="0" applyNumberFormat="1" applyFont="1" applyAlignment="1">
      <alignment vertical="top"/>
    </xf>
    <xf numFmtId="0" fontId="17" fillId="0" borderId="0" xfId="0" applyNumberFormat="1" applyFont="1">
      <alignment vertical="center"/>
    </xf>
    <xf numFmtId="0" fontId="17" fillId="0" borderId="0" xfId="0" applyNumberFormat="1" applyFont="1" applyAlignment="1">
      <alignment horizontal="left" vertical="center"/>
    </xf>
    <xf numFmtId="164" fontId="2" fillId="0" borderId="0" xfId="0" applyFont="1" applyAlignment="1"/>
    <xf numFmtId="1" fontId="17" fillId="0" borderId="0" xfId="0" applyNumberFormat="1" applyFont="1">
      <alignment vertical="center"/>
    </xf>
    <xf numFmtId="14" fontId="39" fillId="0" borderId="1" xfId="0" applyNumberFormat="1" applyFont="1" applyBorder="1" applyAlignment="1">
      <alignment horizontal="center" vertical="center"/>
    </xf>
    <xf numFmtId="0" fontId="17" fillId="0" borderId="1" xfId="0" applyNumberFormat="1" applyFont="1" applyBorder="1" applyAlignment="1">
      <alignment horizontal="left" vertical="top" wrapText="1"/>
    </xf>
    <xf numFmtId="164" fontId="17" fillId="0" borderId="1" xfId="0" applyFont="1" applyBorder="1" applyAlignment="1">
      <alignment horizontal="left" vertical="top"/>
    </xf>
    <xf numFmtId="0" fontId="2" fillId="0" borderId="1" xfId="0" applyNumberFormat="1" applyFont="1" applyBorder="1" applyAlignment="1">
      <alignment horizontal="center" vertical="center"/>
    </xf>
    <xf numFmtId="0" fontId="2" fillId="0" borderId="1" xfId="0" applyNumberFormat="1" applyFont="1" applyBorder="1" applyAlignment="1">
      <alignment horizontal="left" vertical="center"/>
    </xf>
    <xf numFmtId="1" fontId="17" fillId="0" borderId="1" xfId="0" applyNumberFormat="1" applyFont="1" applyBorder="1" applyAlignment="1">
      <alignment horizontal="center" vertical="center"/>
    </xf>
    <xf numFmtId="0" fontId="17" fillId="0" borderId="1" xfId="0" applyNumberFormat="1" applyFont="1" applyBorder="1" applyAlignment="1">
      <alignment horizontal="center" vertical="center"/>
    </xf>
    <xf numFmtId="0" fontId="17" fillId="0" borderId="1" xfId="0" applyNumberFormat="1" applyFont="1" applyBorder="1" applyAlignment="1">
      <alignment vertical="top"/>
    </xf>
    <xf numFmtId="164" fontId="17" fillId="0" borderId="1" xfId="0" applyFont="1" applyBorder="1">
      <alignment vertical="center"/>
    </xf>
    <xf numFmtId="0" fontId="17" fillId="0" borderId="1" xfId="0" applyNumberFormat="1" applyFont="1" applyBorder="1">
      <alignment vertical="center"/>
    </xf>
    <xf numFmtId="0" fontId="2" fillId="0" borderId="1" xfId="0" applyNumberFormat="1" applyFont="1" applyBorder="1">
      <alignment vertical="center"/>
    </xf>
    <xf numFmtId="0" fontId="17" fillId="0" borderId="1" xfId="0" applyNumberFormat="1" applyFont="1" applyBorder="1" applyAlignment="1">
      <alignment horizontal="left" vertical="center"/>
    </xf>
    <xf numFmtId="164" fontId="2" fillId="0" borderId="1" xfId="0" applyFont="1" applyBorder="1" applyAlignment="1"/>
    <xf numFmtId="164" fontId="2" fillId="0" borderId="1" xfId="0" applyFont="1" applyBorder="1" applyAlignment="1">
      <alignment horizontal="left"/>
    </xf>
    <xf numFmtId="164" fontId="36" fillId="0" borderId="1" xfId="0" applyFont="1" applyBorder="1" applyAlignment="1"/>
    <xf numFmtId="164" fontId="2" fillId="0" borderId="1" xfId="0" applyFont="1" applyBorder="1" applyAlignment="1">
      <alignment horizontal="center" vertical="center"/>
    </xf>
    <xf numFmtId="164" fontId="17" fillId="0" borderId="1" xfId="0" applyFont="1" applyBorder="1" applyAlignment="1">
      <alignment horizontal="left" vertical="center"/>
    </xf>
    <xf numFmtId="164" fontId="37" fillId="0" borderId="1" xfId="0" applyFont="1" applyBorder="1">
      <alignment vertical="center"/>
    </xf>
    <xf numFmtId="1" fontId="17" fillId="0" borderId="1" xfId="0" applyNumberFormat="1" applyFont="1" applyBorder="1">
      <alignment vertical="center"/>
    </xf>
    <xf numFmtId="164" fontId="38" fillId="0" borderId="1" xfId="0" applyFont="1" applyBorder="1">
      <alignment vertical="center"/>
    </xf>
    <xf numFmtId="1" fontId="17" fillId="0" borderId="1" xfId="0" applyNumberFormat="1" applyFont="1" applyBorder="1" applyAlignment="1">
      <alignment horizontal="left" vertical="top"/>
    </xf>
    <xf numFmtId="0" fontId="17" fillId="0" borderId="1" xfId="0" applyNumberFormat="1" applyFont="1" applyBorder="1" applyAlignment="1">
      <alignment horizontal="left" vertical="top"/>
    </xf>
    <xf numFmtId="0" fontId="17" fillId="0" borderId="0" xfId="0" applyNumberFormat="1" applyFont="1" applyAlignment="1">
      <alignment horizontal="left" vertical="top"/>
    </xf>
    <xf numFmtId="164" fontId="14" fillId="0" borderId="0" xfId="0" applyFont="1">
      <alignment vertical="center"/>
    </xf>
    <xf numFmtId="164" fontId="14" fillId="0" borderId="1" xfId="0" applyFont="1" applyBorder="1" applyAlignment="1">
      <alignment horizontal="left" vertical="center"/>
    </xf>
    <xf numFmtId="164" fontId="14" fillId="0" borderId="1" xfId="0" applyFont="1" applyBorder="1" applyAlignment="1">
      <alignment horizontal="left" vertical="center" wrapText="1"/>
    </xf>
    <xf numFmtId="14" fontId="40" fillId="0" borderId="1" xfId="0" applyNumberFormat="1" applyFont="1" applyBorder="1" applyAlignment="1">
      <alignment horizontal="center" vertical="center"/>
    </xf>
    <xf numFmtId="164" fontId="40" fillId="0" borderId="1" xfId="0" applyFont="1" applyBorder="1" applyAlignment="1">
      <alignment horizontal="center" vertical="center"/>
    </xf>
    <xf numFmtId="164" fontId="40" fillId="0" borderId="0" xfId="0" applyFont="1" applyAlignment="1">
      <alignment horizontal="center" vertical="center"/>
    </xf>
    <xf numFmtId="164" fontId="14" fillId="0" borderId="0" xfId="0" applyFont="1" applyAlignment="1">
      <alignment horizontal="left" vertical="center"/>
    </xf>
    <xf numFmtId="164" fontId="33" fillId="0" borderId="1" xfId="0" applyFont="1" applyBorder="1">
      <alignment vertical="center"/>
    </xf>
    <xf numFmtId="164" fontId="33" fillId="0" borderId="1" xfId="0" applyFont="1" applyBorder="1" applyAlignment="1">
      <alignment horizontal="left"/>
    </xf>
    <xf numFmtId="164" fontId="33" fillId="0" borderId="1" xfId="0" applyFont="1" applyBorder="1" applyAlignment="1"/>
    <xf numFmtId="164" fontId="33" fillId="0" borderId="1" xfId="0" applyFont="1" applyBorder="1" applyAlignment="1">
      <alignment horizontal="center"/>
    </xf>
    <xf numFmtId="167" fontId="33" fillId="0" borderId="1" xfId="0" applyNumberFormat="1" applyFont="1" applyBorder="1" applyAlignment="1">
      <alignment horizontal="right"/>
    </xf>
    <xf numFmtId="167" fontId="0" fillId="0" borderId="1" xfId="0" applyNumberFormat="1" applyBorder="1">
      <alignment vertical="center"/>
    </xf>
    <xf numFmtId="164" fontId="41" fillId="0" borderId="1" xfId="0" applyFont="1" applyBorder="1" applyAlignment="1">
      <alignment horizontal="left" vertical="center"/>
    </xf>
    <xf numFmtId="0" fontId="5" fillId="0" borderId="1" xfId="0" applyNumberFormat="1" applyFont="1" applyBorder="1" applyAlignment="1">
      <alignment horizontal="left" vertical="top" wrapText="1"/>
    </xf>
    <xf numFmtId="1" fontId="2" fillId="12" borderId="1" xfId="0" applyNumberFormat="1" applyFont="1" applyFill="1" applyBorder="1" applyAlignment="1">
      <alignment vertical="top" wrapText="1"/>
    </xf>
    <xf numFmtId="0" fontId="2" fillId="12" borderId="1" xfId="0" applyNumberFormat="1" applyFont="1" applyFill="1" applyBorder="1" applyAlignment="1">
      <alignment vertical="top" wrapText="1"/>
    </xf>
    <xf numFmtId="1" fontId="42" fillId="14" borderId="1" xfId="0" applyNumberFormat="1" applyFont="1" applyFill="1" applyBorder="1" applyAlignment="1">
      <alignment vertical="top"/>
    </xf>
    <xf numFmtId="1" fontId="42" fillId="8" borderId="1" xfId="0" applyNumberFormat="1" applyFont="1" applyFill="1" applyBorder="1" applyAlignment="1">
      <alignment horizontal="right" vertical="top"/>
    </xf>
    <xf numFmtId="1" fontId="42" fillId="3" borderId="1" xfId="0" applyNumberFormat="1" applyFont="1" applyFill="1" applyBorder="1" applyAlignment="1">
      <alignment vertical="top" wrapText="1"/>
    </xf>
    <xf numFmtId="1" fontId="42" fillId="0" borderId="0" xfId="0" applyNumberFormat="1" applyFont="1" applyAlignment="1">
      <alignment vertical="top"/>
    </xf>
    <xf numFmtId="164" fontId="42" fillId="0" borderId="0" xfId="0" applyFont="1" applyAlignment="1">
      <alignment vertical="top"/>
    </xf>
    <xf numFmtId="1" fontId="42" fillId="14" borderId="1" xfId="0" applyNumberFormat="1" applyFont="1" applyFill="1" applyBorder="1" applyAlignment="1">
      <alignment horizontal="left" vertical="top"/>
    </xf>
    <xf numFmtId="1" fontId="3" fillId="0" borderId="1" xfId="0" applyNumberFormat="1" applyFont="1" applyBorder="1" applyAlignment="1">
      <alignment horizontal="left" vertical="center"/>
    </xf>
    <xf numFmtId="164" fontId="3" fillId="0" borderId="1" xfId="0" applyFont="1" applyBorder="1" applyAlignment="1">
      <alignment horizontal="left" vertical="center"/>
    </xf>
    <xf numFmtId="1" fontId="3" fillId="0" borderId="0" xfId="0" applyNumberFormat="1" applyFont="1">
      <alignment vertical="center"/>
    </xf>
    <xf numFmtId="164" fontId="3" fillId="0" borderId="0" xfId="0" applyFont="1">
      <alignment vertical="center"/>
    </xf>
    <xf numFmtId="1" fontId="3" fillId="3" borderId="1" xfId="0" applyNumberFormat="1" applyFont="1" applyFill="1" applyBorder="1">
      <alignment vertical="center"/>
    </xf>
    <xf numFmtId="1" fontId="3" fillId="3" borderId="1" xfId="0" applyNumberFormat="1" applyFont="1" applyFill="1" applyBorder="1" applyAlignment="1">
      <alignment horizontal="left" vertical="center"/>
    </xf>
    <xf numFmtId="1" fontId="3" fillId="0" borderId="1" xfId="0" applyNumberFormat="1" applyFont="1" applyBorder="1" applyAlignment="1">
      <alignment horizontal="right" vertical="center"/>
    </xf>
    <xf numFmtId="1" fontId="3" fillId="0" borderId="1" xfId="0" applyNumberFormat="1" applyFont="1" applyBorder="1" applyAlignment="1">
      <alignment vertical="center" wrapText="1"/>
    </xf>
    <xf numFmtId="1" fontId="3" fillId="0" borderId="1" xfId="13" applyNumberFormat="1" applyBorder="1">
      <alignment vertical="center"/>
    </xf>
    <xf numFmtId="164" fontId="3" fillId="0" borderId="1" xfId="0" applyFont="1" applyBorder="1">
      <alignment vertical="center"/>
    </xf>
    <xf numFmtId="1" fontId="3" fillId="0" borderId="0" xfId="0" applyNumberFormat="1" applyFont="1" applyAlignment="1">
      <alignment horizontal="right" vertical="center"/>
    </xf>
    <xf numFmtId="1" fontId="3" fillId="0" borderId="0" xfId="0" applyNumberFormat="1" applyFont="1" applyAlignment="1">
      <alignment horizontal="left" vertical="center"/>
    </xf>
    <xf numFmtId="164" fontId="33" fillId="0" borderId="0" xfId="0" applyFont="1" applyAlignment="1"/>
    <xf numFmtId="164" fontId="33" fillId="0" borderId="0" xfId="0" applyFont="1" applyAlignment="1">
      <alignment horizontal="left"/>
    </xf>
    <xf numFmtId="1" fontId="42" fillId="14" borderId="1" xfId="0" applyNumberFormat="1" applyFont="1" applyFill="1" applyBorder="1" applyAlignment="1">
      <alignment horizontal="right" vertical="top"/>
    </xf>
    <xf numFmtId="1" fontId="33" fillId="3" borderId="1" xfId="0" applyNumberFormat="1" applyFont="1" applyFill="1" applyBorder="1" applyAlignment="1">
      <alignment horizontal="right" vertical="center"/>
    </xf>
    <xf numFmtId="1" fontId="3" fillId="11" borderId="1" xfId="0" applyNumberFormat="1" applyFont="1" applyFill="1" applyBorder="1">
      <alignment vertical="center"/>
    </xf>
    <xf numFmtId="1" fontId="3" fillId="11" borderId="1" xfId="0" applyNumberFormat="1" applyFont="1" applyFill="1" applyBorder="1" applyAlignment="1">
      <alignment horizontal="right" vertical="center"/>
    </xf>
    <xf numFmtId="1" fontId="3" fillId="0" borderId="1" xfId="13" applyNumberFormat="1" applyBorder="1" applyAlignment="1">
      <alignment horizontal="left" vertical="center"/>
    </xf>
    <xf numFmtId="164" fontId="43" fillId="9" borderId="1" xfId="0" applyFont="1" applyFill="1" applyBorder="1" applyAlignment="1">
      <alignment horizontal="center" vertical="center" wrapText="1"/>
    </xf>
    <xf numFmtId="164" fontId="44" fillId="0" borderId="0" xfId="0" applyFont="1" applyAlignment="1"/>
    <xf numFmtId="164" fontId="10" fillId="0" borderId="1" xfId="0" applyFont="1" applyBorder="1" applyAlignment="1">
      <alignment horizontal="left"/>
    </xf>
    <xf numFmtId="1" fontId="42" fillId="8" borderId="1" xfId="0" applyNumberFormat="1" applyFont="1" applyFill="1" applyBorder="1" applyAlignment="1">
      <alignment vertical="top"/>
    </xf>
    <xf numFmtId="0" fontId="2" fillId="12" borderId="1" xfId="0" applyNumberFormat="1" applyFont="1" applyFill="1" applyBorder="1" applyAlignment="1">
      <alignment horizontal="center" vertical="top" wrapText="1"/>
    </xf>
    <xf numFmtId="164" fontId="37" fillId="0" borderId="0" xfId="0" applyFont="1">
      <alignment vertical="center"/>
    </xf>
    <xf numFmtId="0" fontId="2" fillId="7" borderId="1" xfId="0" applyNumberFormat="1" applyFont="1" applyFill="1" applyBorder="1" applyAlignment="1">
      <alignment horizontal="center" vertical="center"/>
    </xf>
    <xf numFmtId="164" fontId="2" fillId="7" borderId="1" xfId="0" applyFont="1" applyFill="1" applyBorder="1" applyAlignment="1">
      <alignment horizontal="center"/>
    </xf>
    <xf numFmtId="0" fontId="17" fillId="7" borderId="0" xfId="0" applyNumberFormat="1" applyFont="1" applyFill="1" applyAlignment="1">
      <alignment horizontal="center" vertical="center"/>
    </xf>
    <xf numFmtId="14" fontId="40" fillId="0" borderId="1" xfId="0" applyNumberFormat="1" applyFont="1" applyBorder="1" applyAlignment="1">
      <alignment horizontal="center" vertical="center"/>
    </xf>
    <xf numFmtId="0" fontId="5" fillId="0" borderId="1" xfId="0" applyNumberFormat="1" applyFont="1" applyBorder="1" applyAlignment="1">
      <alignment horizontal="left" vertical="top" wrapText="1"/>
    </xf>
    <xf numFmtId="0" fontId="16" fillId="0" borderId="1" xfId="0" applyNumberFormat="1" applyFont="1" applyBorder="1" applyAlignment="1">
      <alignment horizontal="left" vertical="center" wrapText="1"/>
    </xf>
    <xf numFmtId="14" fontId="39" fillId="0" borderId="1" xfId="0" applyNumberFormat="1" applyFont="1" applyBorder="1" applyAlignment="1">
      <alignment horizontal="center" vertical="center"/>
    </xf>
  </cellXfs>
  <cellStyles count="15">
    <cellStyle name="Normal" xfId="0" builtinId="0"/>
    <cellStyle name="常规 11" xfId="4" xr:uid="{00000000-0005-0000-0000-000001000000}"/>
    <cellStyle name="常规 2" xfId="1" xr:uid="{00000000-0005-0000-0000-000002000000}"/>
    <cellStyle name="常规 2 2" xfId="7" xr:uid="{00000000-0005-0000-0000-000003000000}"/>
    <cellStyle name="常规 2 2 2" xfId="2" xr:uid="{00000000-0005-0000-0000-000004000000}"/>
    <cellStyle name="常规 2 4" xfId="12" xr:uid="{00000000-0005-0000-0000-000005000000}"/>
    <cellStyle name="常规 3" xfId="5" xr:uid="{00000000-0005-0000-0000-000006000000}"/>
    <cellStyle name="常规 3 2" xfId="8" xr:uid="{00000000-0005-0000-0000-000007000000}"/>
    <cellStyle name="常规 3 3" xfId="11" xr:uid="{00000000-0005-0000-0000-000008000000}"/>
    <cellStyle name="常规 4" xfId="6" xr:uid="{00000000-0005-0000-0000-000009000000}"/>
    <cellStyle name="常规 4 2" xfId="14" xr:uid="{25D5AFE0-D392-48DD-AEE6-2F87B5966C6F}"/>
    <cellStyle name="常规 5" xfId="9" xr:uid="{00000000-0005-0000-0000-00000A000000}"/>
    <cellStyle name="常规 6" xfId="10" xr:uid="{00000000-0005-0000-0000-00000B000000}"/>
    <cellStyle name="常规 7" xfId="3" xr:uid="{00000000-0005-0000-0000-00000C000000}"/>
    <cellStyle name="常规 8" xfId="13" xr:uid="{F62233E4-4471-43DE-ADBB-FFA14DC9AB90}"/>
  </cellStyles>
  <dxfs count="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0000FF"/>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C78"/>
  <sheetViews>
    <sheetView zoomScale="90" zoomScaleNormal="90" workbookViewId="0">
      <pane ySplit="1" topLeftCell="A71" activePane="bottomLeft" state="frozen"/>
      <selection pane="bottomLeft" activeCell="C74" sqref="C74"/>
    </sheetView>
  </sheetViews>
  <sheetFormatPr baseColWidth="10" defaultColWidth="8.69140625" defaultRowHeight="16.3"/>
  <cols>
    <col min="1" max="1" width="13.84375" style="110" customWidth="1"/>
    <col min="2" max="2" width="24.69140625" style="111" customWidth="1"/>
    <col min="3" max="3" width="27.921875" style="111" customWidth="1"/>
    <col min="4" max="11" width="6.3828125" style="105" customWidth="1"/>
    <col min="12" max="12" width="8" style="105" customWidth="1"/>
    <col min="13" max="16384" width="8.69140625" style="105"/>
  </cols>
  <sheetData>
    <row r="1" spans="1:3" ht="22.5" customHeight="1">
      <c r="A1" s="41" t="s">
        <v>7369</v>
      </c>
      <c r="B1" s="42" t="s">
        <v>7367</v>
      </c>
      <c r="C1" s="42" t="s">
        <v>2230</v>
      </c>
    </row>
    <row r="2" spans="1:3">
      <c r="A2" s="82">
        <v>44834</v>
      </c>
      <c r="B2" s="106"/>
      <c r="C2" s="1" t="s">
        <v>2231</v>
      </c>
    </row>
    <row r="3" spans="1:3">
      <c r="A3" s="82">
        <v>44858</v>
      </c>
      <c r="B3" s="106"/>
      <c r="C3" s="1" t="s">
        <v>2232</v>
      </c>
    </row>
    <row r="4" spans="1:3">
      <c r="A4" s="82">
        <v>44918</v>
      </c>
      <c r="B4" s="106"/>
      <c r="C4" s="1" t="s">
        <v>2233</v>
      </c>
    </row>
    <row r="5" spans="1:3" ht="38.6">
      <c r="A5" s="159">
        <v>44979</v>
      </c>
      <c r="B5" s="106"/>
      <c r="C5" s="38" t="s">
        <v>2409</v>
      </c>
    </row>
    <row r="6" spans="1:3">
      <c r="A6" s="159"/>
      <c r="B6" s="106"/>
      <c r="C6" s="1" t="s">
        <v>2317</v>
      </c>
    </row>
    <row r="7" spans="1:3">
      <c r="A7" s="159"/>
      <c r="B7" s="106"/>
      <c r="C7" s="1" t="s">
        <v>2318</v>
      </c>
    </row>
    <row r="8" spans="1:3">
      <c r="A8" s="159"/>
      <c r="B8" s="106"/>
      <c r="C8" s="1" t="s">
        <v>2319</v>
      </c>
    </row>
    <row r="9" spans="1:3">
      <c r="A9" s="159"/>
      <c r="B9" s="106"/>
      <c r="C9" s="1" t="s">
        <v>2335</v>
      </c>
    </row>
    <row r="10" spans="1:3">
      <c r="A10" s="82">
        <v>45007</v>
      </c>
      <c r="B10" s="106"/>
      <c r="C10" s="1" t="s">
        <v>2337</v>
      </c>
    </row>
    <row r="11" spans="1:3">
      <c r="A11" s="159">
        <v>45043</v>
      </c>
      <c r="B11" s="106"/>
      <c r="C11" s="1" t="s">
        <v>2410</v>
      </c>
    </row>
    <row r="12" spans="1:3">
      <c r="A12" s="159"/>
      <c r="B12" s="106"/>
      <c r="C12" s="1" t="s">
        <v>2411</v>
      </c>
    </row>
    <row r="13" spans="1:3">
      <c r="A13" s="159">
        <v>45086</v>
      </c>
      <c r="B13" s="106"/>
      <c r="C13" s="1" t="s">
        <v>2414</v>
      </c>
    </row>
    <row r="14" spans="1:3">
      <c r="A14" s="159"/>
      <c r="B14" s="106"/>
      <c r="C14" s="1" t="s">
        <v>2416</v>
      </c>
    </row>
    <row r="15" spans="1:3">
      <c r="A15" s="159"/>
      <c r="B15" s="106"/>
      <c r="C15" s="1" t="s">
        <v>2417</v>
      </c>
    </row>
    <row r="16" spans="1:3">
      <c r="A16" s="159"/>
      <c r="B16" s="106"/>
      <c r="C16" s="1" t="s">
        <v>2420</v>
      </c>
    </row>
    <row r="17" spans="1:3">
      <c r="A17" s="82">
        <v>45089</v>
      </c>
      <c r="B17" s="106"/>
      <c r="C17" s="1" t="s">
        <v>2428</v>
      </c>
    </row>
    <row r="18" spans="1:3">
      <c r="A18" s="82">
        <v>45141</v>
      </c>
      <c r="B18" s="106"/>
      <c r="C18" s="1" t="s">
        <v>2431</v>
      </c>
    </row>
    <row r="19" spans="1:3">
      <c r="A19" s="82">
        <v>45156</v>
      </c>
      <c r="B19" s="106"/>
      <c r="C19" s="1" t="s">
        <v>2433</v>
      </c>
    </row>
    <row r="20" spans="1:3">
      <c r="A20" s="82">
        <v>45161</v>
      </c>
      <c r="B20" s="106"/>
      <c r="C20" s="1" t="s">
        <v>3816</v>
      </c>
    </row>
    <row r="21" spans="1:3">
      <c r="A21" s="82">
        <v>45173</v>
      </c>
      <c r="B21" s="106"/>
      <c r="C21" s="1" t="s">
        <v>3818</v>
      </c>
    </row>
    <row r="22" spans="1:3">
      <c r="A22" s="82">
        <v>45175</v>
      </c>
      <c r="B22" s="106"/>
      <c r="C22" s="1" t="s">
        <v>3813</v>
      </c>
    </row>
    <row r="23" spans="1:3">
      <c r="A23" s="82">
        <v>45188</v>
      </c>
      <c r="B23" s="106"/>
      <c r="C23" s="1" t="s">
        <v>3815</v>
      </c>
    </row>
    <row r="24" spans="1:3">
      <c r="A24" s="82">
        <v>45210</v>
      </c>
      <c r="B24" s="106"/>
      <c r="C24" s="1" t="s">
        <v>3817</v>
      </c>
    </row>
    <row r="25" spans="1:3">
      <c r="A25" s="159">
        <v>45225</v>
      </c>
      <c r="B25" s="106"/>
      <c r="C25" s="1" t="s">
        <v>3825</v>
      </c>
    </row>
    <row r="26" spans="1:3">
      <c r="A26" s="159"/>
      <c r="B26" s="106"/>
      <c r="C26" s="1" t="s">
        <v>3824</v>
      </c>
    </row>
    <row r="27" spans="1:3">
      <c r="A27" s="159"/>
      <c r="B27" s="106"/>
      <c r="C27" s="1" t="s">
        <v>3829</v>
      </c>
    </row>
    <row r="28" spans="1:3">
      <c r="A28" s="82">
        <v>45351</v>
      </c>
      <c r="B28" s="106"/>
      <c r="C28" s="1" t="s">
        <v>4722</v>
      </c>
    </row>
    <row r="29" spans="1:3">
      <c r="A29" s="82">
        <v>45363</v>
      </c>
      <c r="B29" s="106"/>
      <c r="C29" s="1" t="s">
        <v>4723</v>
      </c>
    </row>
    <row r="30" spans="1:3">
      <c r="A30" s="159">
        <v>45365</v>
      </c>
      <c r="B30" s="106"/>
      <c r="C30" s="1" t="s">
        <v>4724</v>
      </c>
    </row>
    <row r="31" spans="1:3">
      <c r="A31" s="159"/>
      <c r="B31" s="106"/>
      <c r="C31" s="1" t="s">
        <v>4725</v>
      </c>
    </row>
    <row r="32" spans="1:3">
      <c r="A32" s="159"/>
      <c r="B32" s="106"/>
      <c r="C32" s="1" t="s">
        <v>4726</v>
      </c>
    </row>
    <row r="33" spans="1:3">
      <c r="A33" s="159"/>
      <c r="B33" s="106"/>
      <c r="C33" s="1" t="s">
        <v>4727</v>
      </c>
    </row>
    <row r="34" spans="1:3">
      <c r="A34" s="159">
        <v>45372</v>
      </c>
      <c r="B34" s="106"/>
      <c r="C34" s="1" t="s">
        <v>4728</v>
      </c>
    </row>
    <row r="35" spans="1:3">
      <c r="A35" s="159"/>
      <c r="B35" s="106"/>
      <c r="C35" s="1" t="s">
        <v>4729</v>
      </c>
    </row>
    <row r="36" spans="1:3">
      <c r="A36" s="159"/>
      <c r="B36" s="106"/>
      <c r="C36" s="39" t="s">
        <v>5052</v>
      </c>
    </row>
    <row r="37" spans="1:3">
      <c r="A37" s="159"/>
      <c r="B37" s="106"/>
      <c r="C37" s="39" t="s">
        <v>5053</v>
      </c>
    </row>
    <row r="38" spans="1:3">
      <c r="A38" s="159"/>
      <c r="B38" s="106"/>
      <c r="C38" s="39" t="s">
        <v>5054</v>
      </c>
    </row>
    <row r="39" spans="1:3">
      <c r="A39" s="82">
        <v>45410</v>
      </c>
      <c r="B39" s="106"/>
      <c r="C39" s="1" t="s">
        <v>4730</v>
      </c>
    </row>
    <row r="40" spans="1:3">
      <c r="A40" s="159">
        <v>45433</v>
      </c>
      <c r="B40" s="106"/>
      <c r="C40" s="1" t="s">
        <v>5055</v>
      </c>
    </row>
    <row r="41" spans="1:3">
      <c r="A41" s="159"/>
      <c r="B41" s="106"/>
      <c r="C41" s="1" t="s">
        <v>5057</v>
      </c>
    </row>
    <row r="42" spans="1:3">
      <c r="A42" s="159"/>
      <c r="B42" s="106"/>
      <c r="C42" s="1" t="s">
        <v>5056</v>
      </c>
    </row>
    <row r="43" spans="1:3">
      <c r="A43" s="82">
        <v>45481</v>
      </c>
      <c r="B43" s="106"/>
      <c r="C43" s="1" t="s">
        <v>5159</v>
      </c>
    </row>
    <row r="44" spans="1:3">
      <c r="A44" s="82">
        <v>45495</v>
      </c>
      <c r="B44" s="106"/>
      <c r="C44" s="1" t="s">
        <v>7074</v>
      </c>
    </row>
    <row r="45" spans="1:3" ht="64.3">
      <c r="A45" s="82">
        <v>45524</v>
      </c>
      <c r="B45" s="106" t="s">
        <v>7373</v>
      </c>
      <c r="C45" s="38" t="s">
        <v>7374</v>
      </c>
    </row>
    <row r="46" spans="1:3" ht="90">
      <c r="A46" s="82">
        <v>45525</v>
      </c>
      <c r="B46" s="106" t="s">
        <v>7372</v>
      </c>
      <c r="C46" s="38" t="s">
        <v>7371</v>
      </c>
    </row>
    <row r="47" spans="1:3" ht="26.5" customHeight="1">
      <c r="A47" s="82">
        <v>45527</v>
      </c>
      <c r="B47" s="106" t="s">
        <v>7370</v>
      </c>
      <c r="C47" s="38" t="s">
        <v>7365</v>
      </c>
    </row>
    <row r="48" spans="1:3" ht="130.30000000000001">
      <c r="A48" s="82">
        <v>45593</v>
      </c>
      <c r="B48" s="107" t="s">
        <v>7366</v>
      </c>
      <c r="C48" s="38" t="s">
        <v>7368</v>
      </c>
    </row>
    <row r="49" spans="1:3" ht="25" customHeight="1">
      <c r="A49" s="82">
        <v>45618</v>
      </c>
      <c r="B49" s="107" t="s">
        <v>7381</v>
      </c>
      <c r="C49" s="38" t="s">
        <v>7375</v>
      </c>
    </row>
    <row r="50" spans="1:3" ht="18" customHeight="1">
      <c r="A50" s="82">
        <v>45623</v>
      </c>
      <c r="B50" s="106" t="s">
        <v>7380</v>
      </c>
      <c r="C50" s="1" t="s">
        <v>7376</v>
      </c>
    </row>
    <row r="51" spans="1:3" ht="17.5" customHeight="1">
      <c r="A51" s="82">
        <v>45644</v>
      </c>
      <c r="B51" s="106" t="s">
        <v>7379</v>
      </c>
      <c r="C51" s="38" t="s">
        <v>7378</v>
      </c>
    </row>
    <row r="52" spans="1:3" ht="25.75">
      <c r="A52" s="82">
        <v>45646</v>
      </c>
      <c r="B52" s="106"/>
      <c r="C52" s="38" t="s">
        <v>7495</v>
      </c>
    </row>
    <row r="53" spans="1:3" ht="70.5" customHeight="1">
      <c r="A53" s="159">
        <v>45768</v>
      </c>
      <c r="B53" s="158" t="s">
        <v>12641</v>
      </c>
      <c r="C53" s="158" t="s">
        <v>9143</v>
      </c>
    </row>
    <row r="54" spans="1:3" ht="32.049999999999997" customHeight="1">
      <c r="A54" s="159"/>
      <c r="B54" s="158"/>
      <c r="C54" s="158"/>
    </row>
    <row r="55" spans="1:3" ht="38.049999999999997" customHeight="1">
      <c r="A55" s="159"/>
      <c r="B55" s="158"/>
      <c r="C55" s="158"/>
    </row>
    <row r="56" spans="1:3" ht="33.549999999999997" customHeight="1">
      <c r="A56" s="159"/>
      <c r="B56" s="158"/>
      <c r="C56" s="158"/>
    </row>
    <row r="57" spans="1:3" ht="30" customHeight="1">
      <c r="A57" s="159"/>
      <c r="B57" s="158"/>
      <c r="C57" s="158"/>
    </row>
    <row r="58" spans="1:3" ht="32.6">
      <c r="A58" s="82">
        <v>45831</v>
      </c>
      <c r="B58" s="107" t="s">
        <v>12639</v>
      </c>
      <c r="C58" s="40" t="s">
        <v>9145</v>
      </c>
    </row>
    <row r="59" spans="1:3" ht="40" customHeight="1">
      <c r="A59" s="159">
        <v>45884</v>
      </c>
      <c r="B59" s="158" t="s">
        <v>12642</v>
      </c>
      <c r="C59" s="158" t="s">
        <v>12640</v>
      </c>
    </row>
    <row r="60" spans="1:3" ht="40" customHeight="1">
      <c r="A60" s="159"/>
      <c r="B60" s="158"/>
      <c r="C60" s="158"/>
    </row>
    <row r="61" spans="1:3" ht="40" customHeight="1">
      <c r="A61" s="159"/>
      <c r="B61" s="158"/>
      <c r="C61" s="158"/>
    </row>
    <row r="62" spans="1:3" ht="40" customHeight="1">
      <c r="A62" s="159"/>
      <c r="B62" s="158"/>
      <c r="C62" s="158"/>
    </row>
    <row r="63" spans="1:3" ht="40" customHeight="1">
      <c r="A63" s="159"/>
      <c r="B63" s="158"/>
      <c r="C63" s="158"/>
    </row>
    <row r="64" spans="1:3">
      <c r="A64" s="108">
        <v>45940</v>
      </c>
      <c r="B64" s="118" t="s">
        <v>13666</v>
      </c>
      <c r="C64" s="118" t="s">
        <v>13667</v>
      </c>
    </row>
    <row r="65" spans="1:3" ht="14.05" customHeight="1">
      <c r="A65" s="156">
        <v>45979</v>
      </c>
      <c r="B65" s="157" t="s">
        <v>15926</v>
      </c>
      <c r="C65" s="157" t="s">
        <v>15927</v>
      </c>
    </row>
    <row r="66" spans="1:3">
      <c r="A66" s="156"/>
      <c r="B66" s="157"/>
      <c r="C66" s="157"/>
    </row>
    <row r="67" spans="1:3">
      <c r="A67" s="156"/>
      <c r="B67" s="157"/>
      <c r="C67" s="157"/>
    </row>
    <row r="68" spans="1:3">
      <c r="A68" s="156"/>
      <c r="B68" s="157"/>
      <c r="C68" s="157"/>
    </row>
    <row r="69" spans="1:3" ht="13.5" customHeight="1">
      <c r="A69" s="156"/>
      <c r="B69" s="157"/>
      <c r="C69" s="157"/>
    </row>
    <row r="70" spans="1:3" ht="13" customHeight="1">
      <c r="A70" s="156"/>
      <c r="B70" s="157"/>
      <c r="C70" s="157"/>
    </row>
    <row r="71" spans="1:3">
      <c r="A71" s="108">
        <v>45993</v>
      </c>
      <c r="B71" s="1" t="s">
        <v>16422</v>
      </c>
      <c r="C71" s="1" t="s">
        <v>16423</v>
      </c>
    </row>
    <row r="72" spans="1:3" ht="89.15" customHeight="1">
      <c r="A72" s="108">
        <v>46099</v>
      </c>
      <c r="B72" s="38" t="s">
        <v>19450</v>
      </c>
      <c r="C72" s="38" t="s">
        <v>19549</v>
      </c>
    </row>
    <row r="73" spans="1:3" ht="110.05" customHeight="1">
      <c r="A73" s="108">
        <v>46169</v>
      </c>
      <c r="B73" s="119" t="s">
        <v>19587</v>
      </c>
      <c r="C73" s="119" t="s">
        <v>19548</v>
      </c>
    </row>
    <row r="74" spans="1:3" ht="18.55" customHeight="1">
      <c r="A74" s="108">
        <v>46260</v>
      </c>
      <c r="B74" s="106" t="s">
        <v>19589</v>
      </c>
      <c r="C74" s="119" t="s">
        <v>19588</v>
      </c>
    </row>
    <row r="75" spans="1:3" ht="18.55" customHeight="1">
      <c r="A75" s="109"/>
      <c r="B75" s="106"/>
      <c r="C75" s="106"/>
    </row>
    <row r="76" spans="1:3" ht="18.55" customHeight="1">
      <c r="A76" s="109"/>
      <c r="B76" s="106"/>
      <c r="C76" s="106"/>
    </row>
    <row r="77" spans="1:3" ht="18.55" customHeight="1">
      <c r="A77" s="109"/>
      <c r="B77" s="106"/>
      <c r="C77" s="106"/>
    </row>
    <row r="78" spans="1:3" ht="18.55" customHeight="1">
      <c r="A78" s="109"/>
      <c r="B78" s="106"/>
      <c r="C78" s="106"/>
    </row>
  </sheetData>
  <autoFilter ref="A1:C48" xr:uid="{00000000-0009-0000-0000-000002000000}"/>
  <mergeCells count="16">
    <mergeCell ref="A5:A9"/>
    <mergeCell ref="A11:A12"/>
    <mergeCell ref="A13:A16"/>
    <mergeCell ref="A25:A27"/>
    <mergeCell ref="A30:A33"/>
    <mergeCell ref="A53:A57"/>
    <mergeCell ref="B53:B57"/>
    <mergeCell ref="C53:C57"/>
    <mergeCell ref="A40:A42"/>
    <mergeCell ref="A34:A38"/>
    <mergeCell ref="A65:A70"/>
    <mergeCell ref="B65:B70"/>
    <mergeCell ref="C65:C70"/>
    <mergeCell ref="B59:B63"/>
    <mergeCell ref="C59:C63"/>
    <mergeCell ref="A59:A63"/>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V5620"/>
  <sheetViews>
    <sheetView tabSelected="1" topLeftCell="H1" zoomScale="90" zoomScaleNormal="90" workbookViewId="0">
      <pane ySplit="1" topLeftCell="A3325" activePane="bottomLeft" state="frozen"/>
      <selection pane="bottomLeft" activeCell="S3325" sqref="S3325"/>
    </sheetView>
  </sheetViews>
  <sheetFormatPr baseColWidth="10" defaultColWidth="8.69140625" defaultRowHeight="12.9"/>
  <cols>
    <col min="1" max="1" width="8.84375" style="53" customWidth="1"/>
    <col min="2" max="2" width="10.23046875" style="53" customWidth="1"/>
    <col min="3" max="3" width="8.3828125" style="30" customWidth="1"/>
    <col min="4" max="4" width="7.765625" style="30" customWidth="1"/>
    <col min="5" max="6" width="8.84375" style="30" customWidth="1"/>
    <col min="7" max="7" width="11.23046875" style="30" customWidth="1"/>
    <col min="8" max="8" width="5.23046875" style="30" customWidth="1"/>
    <col min="9" max="9" width="6.07421875" style="30" customWidth="1"/>
    <col min="10" max="13" width="4.23046875" style="30" customWidth="1"/>
    <col min="14" max="14" width="12.765625" style="53" customWidth="1"/>
    <col min="15" max="15" width="5.921875" style="30" customWidth="1"/>
    <col min="16" max="16" width="4.23046875" style="30" customWidth="1"/>
    <col min="17" max="17" width="11.765625" style="30" bestFit="1" customWidth="1"/>
    <col min="18" max="18" width="26.69140625" style="30" customWidth="1"/>
    <col min="19" max="19" width="38.3828125" style="30" customWidth="1"/>
    <col min="20" max="20" width="5.69140625" style="30" customWidth="1"/>
    <col min="21" max="21" width="10.3828125" style="30" customWidth="1"/>
    <col min="22" max="22" width="11.69140625" style="31" customWidth="1"/>
    <col min="23" max="16384" width="8.69140625" style="30"/>
  </cols>
  <sheetData>
    <row r="1" spans="1:22" s="72" customFormat="1" ht="42.55" customHeight="1">
      <c r="A1" s="56" t="s">
        <v>11252</v>
      </c>
      <c r="B1" s="62" t="s">
        <v>19299</v>
      </c>
      <c r="C1" s="67" t="s">
        <v>16424</v>
      </c>
      <c r="D1" s="67" t="s">
        <v>1479</v>
      </c>
      <c r="E1" s="68" t="s">
        <v>12643</v>
      </c>
      <c r="F1" s="68" t="s">
        <v>16425</v>
      </c>
      <c r="G1" s="68" t="s">
        <v>19297</v>
      </c>
      <c r="H1" s="68" t="s">
        <v>12644</v>
      </c>
      <c r="I1" s="68" t="s">
        <v>9134</v>
      </c>
      <c r="J1" s="68" t="s">
        <v>16421</v>
      </c>
      <c r="K1" s="68" t="s">
        <v>16415</v>
      </c>
      <c r="L1" s="68" t="s">
        <v>16416</v>
      </c>
      <c r="M1" s="68" t="s">
        <v>16417</v>
      </c>
      <c r="N1" s="62" t="s">
        <v>19300</v>
      </c>
      <c r="O1" s="69" t="s">
        <v>11289</v>
      </c>
      <c r="P1" s="69" t="s">
        <v>11251</v>
      </c>
      <c r="Q1" s="69" t="s">
        <v>2229</v>
      </c>
      <c r="R1" s="70" t="s">
        <v>13020</v>
      </c>
      <c r="S1" s="70" t="s">
        <v>12645</v>
      </c>
      <c r="T1" s="71" t="s">
        <v>19298</v>
      </c>
      <c r="U1" s="70" t="s">
        <v>9144</v>
      </c>
      <c r="V1" s="70" t="s">
        <v>15958</v>
      </c>
    </row>
    <row r="2" spans="1:22" ht="20.149999999999999" customHeight="1">
      <c r="A2" s="57">
        <v>46169</v>
      </c>
      <c r="B2" s="58" t="s">
        <v>19452</v>
      </c>
      <c r="C2" s="27" t="str">
        <f>VLOOKUP(B2,'大货清单（不定期按GOMS更新）'!A:H,8,0)</f>
        <v>109-24281001</v>
      </c>
      <c r="D2" s="27" t="str">
        <f>VLOOKUP(B2,'大货清单（不定期按GOMS更新）'!A:C,3,0)</f>
        <v>CL2428J-01</v>
      </c>
      <c r="E2" s="27" t="str">
        <f>VLOOKUP(B2,'大货清单（不定期按GOMS更新）'!A:H,4,0)</f>
        <v>DE</v>
      </c>
      <c r="F2" s="27" t="str">
        <f>VLOOKUP(B2,'大货清单（不定期按GOMS更新）'!A:H,2,0)</f>
        <v>Floor One Station S9 Scientist</v>
      </c>
      <c r="G2" s="28" t="str">
        <f>VLOOKUP(B2,'大货清单（不定期按GOMS更新）'!A:I,9,FALSE)</f>
        <v>6971745581557</v>
      </c>
      <c r="H2" s="27" t="str">
        <f>VLOOKUP(B2,'大货清单（不定期按GOMS更新）'!A:H,7,0)</f>
        <v>Gray</v>
      </c>
      <c r="I2" s="27" t="str">
        <f>VLOOKUP(B2,'大货清单（不定期按GOMS更新）'!A:F,6,FALSE)</f>
        <v>GTM</v>
      </c>
      <c r="J2" s="27" t="str">
        <f>VLOOKUP(B2,'大货清单（不定期按GOMS更新）'!A:K,11,FALSE)</f>
        <v>14.3</v>
      </c>
      <c r="K2" s="27" t="str">
        <f>VLOOKUP(B2,'大货清单（不定期按GOMS更新）'!A:N,12,FALSE)</f>
        <v>785</v>
      </c>
      <c r="L2" s="27" t="str">
        <f>VLOOKUP(B2,'大货清单（不定期按GOMS更新）'!A:M,13,FALSE)</f>
        <v>386</v>
      </c>
      <c r="M2" s="27" t="str">
        <f>VLOOKUP(B2,'大货清单（不定期按GOMS更新）'!A:N,14,FALSE)</f>
        <v>367</v>
      </c>
      <c r="N2" s="58" t="s">
        <v>16552</v>
      </c>
      <c r="O2" s="27">
        <f>IFERROR(VLOOKUP(N2,'散件迭代（不定期更新）'!C:J,8,FALSE),0)</f>
        <v>0</v>
      </c>
      <c r="P2" s="27" t="str">
        <f>IFERROR(VLOOKUP(N2,'散件（更新）'!B:H,3,FALSE),0)</f>
        <v/>
      </c>
      <c r="Q2" s="27" t="str">
        <f>VLOOKUP(N2,'散件（更新）'!B:H,2,FALSE)</f>
        <v>114-24280313</v>
      </c>
      <c r="R2" s="27" t="str">
        <f>VLOOKUP(N2,'散件（更新）'!B:H,7,FALSE)</f>
        <v>Brush Roller Cover</v>
      </c>
      <c r="S2" s="27" t="str">
        <f>VLOOKUP(N2,'散件（更新）'!B:E,4,FALSE)</f>
        <v>https://tineco-yxzt.oss-accelerate.aliyuncs.com/20260210/gunshuagaizujian_1770686015747.png</v>
      </c>
      <c r="T2" s="27" t="s">
        <v>8759</v>
      </c>
      <c r="U2" s="28" t="str">
        <f>VLOOKUP(N2,'散件（更新）'!B:G,6,FALSE)</f>
        <v>SP;CL2428C-01;滚刷盖组件</v>
      </c>
      <c r="V2" s="28">
        <f>VLOOKUP(N2,'散件（更新）'!B:I,8,FALSE)</f>
        <v>6932485020737</v>
      </c>
    </row>
    <row r="3" spans="1:22" ht="20.149999999999999" customHeight="1">
      <c r="A3" s="57">
        <v>46169</v>
      </c>
      <c r="B3" s="58" t="s">
        <v>19452</v>
      </c>
      <c r="C3" s="27" t="str">
        <f>VLOOKUP(B3,'大货清单（不定期按GOMS更新）'!A:H,8,0)</f>
        <v>109-24281001</v>
      </c>
      <c r="D3" s="27" t="str">
        <f>VLOOKUP(B3,'大货清单（不定期按GOMS更新）'!A:C,3,0)</f>
        <v>CL2428J-01</v>
      </c>
      <c r="E3" s="27" t="str">
        <f>VLOOKUP(B3,'大货清单（不定期按GOMS更新）'!A:H,4,0)</f>
        <v>DE</v>
      </c>
      <c r="F3" s="27" t="str">
        <f>VLOOKUP(B3,'大货清单（不定期按GOMS更新）'!A:H,2,0)</f>
        <v>Floor One Station S9 Scientist</v>
      </c>
      <c r="G3" s="28" t="str">
        <f>VLOOKUP(B3,'大货清单（不定期按GOMS更新）'!A:I,9,FALSE)</f>
        <v>6971745581557</v>
      </c>
      <c r="H3" s="27" t="str">
        <f>VLOOKUP(B3,'大货清单（不定期按GOMS更新）'!A:H,7,0)</f>
        <v>Gray</v>
      </c>
      <c r="I3" s="27" t="str">
        <f>VLOOKUP(B3,'大货清单（不定期按GOMS更新）'!A:F,6,FALSE)</f>
        <v>GTM</v>
      </c>
      <c r="J3" s="27" t="str">
        <f>VLOOKUP(B3,'大货清单（不定期按GOMS更新）'!A:K,11,FALSE)</f>
        <v>14.3</v>
      </c>
      <c r="K3" s="27" t="str">
        <f>VLOOKUP(B3,'大货清单（不定期按GOMS更新）'!A:N,12,FALSE)</f>
        <v>785</v>
      </c>
      <c r="L3" s="27" t="str">
        <f>VLOOKUP(B3,'大货清单（不定期按GOMS更新）'!A:M,13,FALSE)</f>
        <v>386</v>
      </c>
      <c r="M3" s="27" t="str">
        <f>VLOOKUP(B3,'大货清单（不定期按GOMS更新）'!A:N,14,FALSE)</f>
        <v>367</v>
      </c>
      <c r="N3" s="58" t="s">
        <v>8082</v>
      </c>
      <c r="O3" s="27">
        <f>IFERROR(VLOOKUP(N3,'散件迭代（不定期更新）'!C:J,8,FALSE),0)</f>
        <v>0</v>
      </c>
      <c r="P3" s="27" t="str">
        <f>IFERROR(VLOOKUP(N3,'散件（更新）'!B:H,3,FALSE),0)</f>
        <v/>
      </c>
      <c r="Q3" s="27" t="str">
        <f>VLOOKUP(N3,'散件（更新）'!B:H,2,FALSE)</f>
        <v>114-23761801</v>
      </c>
      <c r="R3" s="27" t="str">
        <f>VLOOKUP(N3,'散件（更新）'!B:H,7,FALSE)</f>
        <v>Brush Roller</v>
      </c>
      <c r="S3" s="27" t="str">
        <f>VLOOKUP(N3,'散件（更新）'!B:E,4,FALSE)</f>
        <v>https://tineco-yxzt.oss-accelerate.aliyuncs.com/20241219/weixintupian_20241114110949_1734578233397.jpg</v>
      </c>
      <c r="T3" s="27" t="s">
        <v>8759</v>
      </c>
      <c r="U3" s="28" t="str">
        <f>VLOOKUP(N3,'散件（更新）'!B:G,6,FALSE)</f>
        <v>耐热滚刷组件</v>
      </c>
      <c r="V3" s="28">
        <f>VLOOKUP(N3,'散件（更新）'!B:I,8,FALSE)</f>
        <v>6932485002405</v>
      </c>
    </row>
    <row r="4" spans="1:22" ht="20.149999999999999" customHeight="1">
      <c r="A4" s="57">
        <v>46169</v>
      </c>
      <c r="B4" s="58" t="s">
        <v>19452</v>
      </c>
      <c r="C4" s="27" t="str">
        <f>VLOOKUP(B4,'大货清单（不定期按GOMS更新）'!A:H,8,0)</f>
        <v>109-24281001</v>
      </c>
      <c r="D4" s="27" t="str">
        <f>VLOOKUP(B4,'大货清单（不定期按GOMS更新）'!A:C,3,0)</f>
        <v>CL2428J-01</v>
      </c>
      <c r="E4" s="27" t="str">
        <f>VLOOKUP(B4,'大货清单（不定期按GOMS更新）'!A:H,4,0)</f>
        <v>DE</v>
      </c>
      <c r="F4" s="27" t="str">
        <f>VLOOKUP(B4,'大货清单（不定期按GOMS更新）'!A:H,2,0)</f>
        <v>Floor One Station S9 Scientist</v>
      </c>
      <c r="G4" s="28" t="str">
        <f>VLOOKUP(B4,'大货清单（不定期按GOMS更新）'!A:I,9,FALSE)</f>
        <v>6971745581557</v>
      </c>
      <c r="H4" s="27" t="str">
        <f>VLOOKUP(B4,'大货清单（不定期按GOMS更新）'!A:H,7,0)</f>
        <v>Gray</v>
      </c>
      <c r="I4" s="27" t="str">
        <f>VLOOKUP(B4,'大货清单（不定期按GOMS更新）'!A:F,6,FALSE)</f>
        <v>GTM</v>
      </c>
      <c r="J4" s="27" t="str">
        <f>VLOOKUP(B4,'大货清单（不定期按GOMS更新）'!A:K,11,FALSE)</f>
        <v>14.3</v>
      </c>
      <c r="K4" s="27" t="str">
        <f>VLOOKUP(B4,'大货清单（不定期按GOMS更新）'!A:N,12,FALSE)</f>
        <v>785</v>
      </c>
      <c r="L4" s="27" t="str">
        <f>VLOOKUP(B4,'大货清单（不定期按GOMS更新）'!A:M,13,FALSE)</f>
        <v>386</v>
      </c>
      <c r="M4" s="27" t="str">
        <f>VLOOKUP(B4,'大货清单（不定期按GOMS更新）'!A:N,14,FALSE)</f>
        <v>367</v>
      </c>
      <c r="N4" s="58" t="s">
        <v>15014</v>
      </c>
      <c r="O4" s="27">
        <f>IFERROR(VLOOKUP(N4,'散件迭代（不定期更新）'!C:J,8,FALSE),0)</f>
        <v>0</v>
      </c>
      <c r="P4" s="27">
        <f>IFERROR(VLOOKUP(N4,'散件（更新）'!B:H,3,FALSE),0)</f>
        <v>0</v>
      </c>
      <c r="Q4" s="27" t="str">
        <f>VLOOKUP(N4,'散件（更新）'!B:H,2,FALSE)</f>
        <v>114-25350310</v>
      </c>
      <c r="R4" s="27" t="str">
        <f>VLOOKUP(N4,'散件（更新）'!B:H,7,FALSE)</f>
        <v>Water Spray Board  Assembly</v>
      </c>
      <c r="S4" s="27" t="str">
        <f>VLOOKUP(N4,'散件（更新）'!B:E,4,FALSE)</f>
        <v>https://tineco-yxzt.oss-accelerate.aliyuncs.com/20250912/f9161366-0e5d-47c3-addb-11f9dd397021_1757660382417.png</v>
      </c>
      <c r="T4" s="27" t="s">
        <v>8759</v>
      </c>
      <c r="U4" s="28" t="str">
        <f>VLOOKUP(N4,'散件（更新）'!B:G,6,FALSE)</f>
        <v>SP;CL2535C-01;喷水板超声组件</v>
      </c>
      <c r="V4" s="28">
        <f>VLOOKUP(N4,'散件（更新）'!B:I,8,FALSE)</f>
        <v>6932485013623</v>
      </c>
    </row>
    <row r="5" spans="1:22" ht="20.149999999999999" customHeight="1">
      <c r="A5" s="57">
        <v>46169</v>
      </c>
      <c r="B5" s="58" t="s">
        <v>19452</v>
      </c>
      <c r="C5" s="27" t="str">
        <f>VLOOKUP(B5,'大货清单（不定期按GOMS更新）'!A:H,8,0)</f>
        <v>109-24281001</v>
      </c>
      <c r="D5" s="27" t="str">
        <f>VLOOKUP(B5,'大货清单（不定期按GOMS更新）'!A:C,3,0)</f>
        <v>CL2428J-01</v>
      </c>
      <c r="E5" s="27" t="str">
        <f>VLOOKUP(B5,'大货清单（不定期按GOMS更新）'!A:H,4,0)</f>
        <v>DE</v>
      </c>
      <c r="F5" s="27" t="str">
        <f>VLOOKUP(B5,'大货清单（不定期按GOMS更新）'!A:H,2,0)</f>
        <v>Floor One Station S9 Scientist</v>
      </c>
      <c r="G5" s="28" t="str">
        <f>VLOOKUP(B5,'大货清单（不定期按GOMS更新）'!A:I,9,FALSE)</f>
        <v>6971745581557</v>
      </c>
      <c r="H5" s="27" t="str">
        <f>VLOOKUP(B5,'大货清单（不定期按GOMS更新）'!A:H,7,0)</f>
        <v>Gray</v>
      </c>
      <c r="I5" s="27" t="str">
        <f>VLOOKUP(B5,'大货清单（不定期按GOMS更新）'!A:F,6,FALSE)</f>
        <v>GTM</v>
      </c>
      <c r="J5" s="27" t="str">
        <f>VLOOKUP(B5,'大货清单（不定期按GOMS更新）'!A:K,11,FALSE)</f>
        <v>14.3</v>
      </c>
      <c r="K5" s="27" t="str">
        <f>VLOOKUP(B5,'大货清单（不定期按GOMS更新）'!A:N,12,FALSE)</f>
        <v>785</v>
      </c>
      <c r="L5" s="27" t="str">
        <f>VLOOKUP(B5,'大货清单（不定期按GOMS更新）'!A:M,13,FALSE)</f>
        <v>386</v>
      </c>
      <c r="M5" s="27" t="str">
        <f>VLOOKUP(B5,'大货清单（不定期按GOMS更新）'!A:N,14,FALSE)</f>
        <v>367</v>
      </c>
      <c r="N5" s="58" t="s">
        <v>15183</v>
      </c>
      <c r="O5" s="27">
        <f>IFERROR(VLOOKUP(N5,'散件迭代（不定期更新）'!C:J,8,FALSE),0)</f>
        <v>0</v>
      </c>
      <c r="P5" s="27">
        <f>IFERROR(VLOOKUP(N5,'散件（更新）'!B:H,3,FALSE),0)</f>
        <v>0</v>
      </c>
      <c r="Q5" s="27" t="str">
        <f>VLOOKUP(N5,'散件（更新）'!B:H,2,FALSE)</f>
        <v>114-25350311</v>
      </c>
      <c r="R5" s="27" t="str">
        <f>VLOOKUP(N5,'散件（更新）'!B:H,7,FALSE)</f>
        <v>Brush Roller Assembly Upper Cover + seals</v>
      </c>
      <c r="S5" s="27" t="str">
        <f>VLOOKUP(N5,'散件（更新）'!B:E,4,FALSE)</f>
        <v>https://tineco-yxzt.oss-accelerate.aliyuncs.com/20250912/332BFB7995C732A1F3131A70178CB908_1757660473209.png</v>
      </c>
      <c r="T5" s="27" t="s">
        <v>19302</v>
      </c>
      <c r="U5" s="28" t="str">
        <f>VLOOKUP(N5,'散件（更新）'!B:G,6,FALSE)</f>
        <v>SP;CL2535C-01;地刷上盖包胶组件+密封条</v>
      </c>
      <c r="V5" s="28">
        <f>VLOOKUP(N5,'散件（更新）'!B:I,8,FALSE)</f>
        <v>6932485013630</v>
      </c>
    </row>
    <row r="6" spans="1:22" ht="20.149999999999999" customHeight="1">
      <c r="A6" s="57">
        <v>46169</v>
      </c>
      <c r="B6" s="58" t="s">
        <v>19452</v>
      </c>
      <c r="C6" s="27" t="str">
        <f>VLOOKUP(B6,'大货清单（不定期按GOMS更新）'!A:H,8,0)</f>
        <v>109-24281001</v>
      </c>
      <c r="D6" s="27" t="str">
        <f>VLOOKUP(B6,'大货清单（不定期按GOMS更新）'!A:C,3,0)</f>
        <v>CL2428J-01</v>
      </c>
      <c r="E6" s="27" t="str">
        <f>VLOOKUP(B6,'大货清单（不定期按GOMS更新）'!A:H,4,0)</f>
        <v>DE</v>
      </c>
      <c r="F6" s="27" t="str">
        <f>VLOOKUP(B6,'大货清单（不定期按GOMS更新）'!A:H,2,0)</f>
        <v>Floor One Station S9 Scientist</v>
      </c>
      <c r="G6" s="28" t="str">
        <f>VLOOKUP(B6,'大货清单（不定期按GOMS更新）'!A:I,9,FALSE)</f>
        <v>6971745581557</v>
      </c>
      <c r="H6" s="27" t="str">
        <f>VLOOKUP(B6,'大货清单（不定期按GOMS更新）'!A:H,7,0)</f>
        <v>Gray</v>
      </c>
      <c r="I6" s="27" t="str">
        <f>VLOOKUP(B6,'大货清单（不定期按GOMS更新）'!A:F,6,FALSE)</f>
        <v>GTM</v>
      </c>
      <c r="J6" s="27" t="str">
        <f>VLOOKUP(B6,'大货清单（不定期按GOMS更新）'!A:K,11,FALSE)</f>
        <v>14.3</v>
      </c>
      <c r="K6" s="27" t="str">
        <f>VLOOKUP(B6,'大货清单（不定期按GOMS更新）'!A:N,12,FALSE)</f>
        <v>785</v>
      </c>
      <c r="L6" s="27" t="str">
        <f>VLOOKUP(B6,'大货清单（不定期按GOMS更新）'!A:M,13,FALSE)</f>
        <v>386</v>
      </c>
      <c r="M6" s="27" t="str">
        <f>VLOOKUP(B6,'大货清单（不定期按GOMS更新）'!A:N,14,FALSE)</f>
        <v>367</v>
      </c>
      <c r="N6" s="58" t="s">
        <v>14922</v>
      </c>
      <c r="O6" s="27">
        <f>IFERROR(VLOOKUP(N6,'散件迭代（不定期更新）'!C:J,8,FALSE),0)</f>
        <v>0</v>
      </c>
      <c r="P6" s="27">
        <f>IFERROR(VLOOKUP(N6,'散件（更新）'!B:H,3,FALSE),0)</f>
        <v>0</v>
      </c>
      <c r="Q6" s="27" t="str">
        <f>VLOOKUP(N6,'散件（更新）'!B:H,2,FALSE)</f>
        <v>114-25350331</v>
      </c>
      <c r="R6" s="27" t="str">
        <f>VLOOKUP(N6,'散件（更新）'!B:H,7,FALSE)</f>
        <v>Connector Assembly＋Buckle</v>
      </c>
      <c r="S6" s="27">
        <f>VLOOKUP(N6,'散件（更新）'!B:E,4,FALSE)</f>
        <v>0</v>
      </c>
      <c r="T6" s="27" t="s">
        <v>8759</v>
      </c>
      <c r="U6" s="28" t="str">
        <f>VLOOKUP(N6,'散件（更新）'!B:G,6,FALSE)</f>
        <v>SP;CL2535C-02;转接头组件+锁扣</v>
      </c>
      <c r="V6" s="28">
        <f>VLOOKUP(N6,'散件（更新）'!B:I,8,FALSE)</f>
        <v>6932485014354</v>
      </c>
    </row>
    <row r="7" spans="1:22" ht="20.149999999999999" customHeight="1">
      <c r="A7" s="57">
        <v>46169</v>
      </c>
      <c r="B7" s="58" t="s">
        <v>19452</v>
      </c>
      <c r="C7" s="27" t="str">
        <f>VLOOKUP(B7,'大货清单（不定期按GOMS更新）'!A:H,8,0)</f>
        <v>109-24281001</v>
      </c>
      <c r="D7" s="27" t="str">
        <f>VLOOKUP(B7,'大货清单（不定期按GOMS更新）'!A:C,3,0)</f>
        <v>CL2428J-01</v>
      </c>
      <c r="E7" s="27" t="str">
        <f>VLOOKUP(B7,'大货清单（不定期按GOMS更新）'!A:H,4,0)</f>
        <v>DE</v>
      </c>
      <c r="F7" s="27" t="str">
        <f>VLOOKUP(B7,'大货清单（不定期按GOMS更新）'!A:H,2,0)</f>
        <v>Floor One Station S9 Scientist</v>
      </c>
      <c r="G7" s="28" t="str">
        <f>VLOOKUP(B7,'大货清单（不定期按GOMS更新）'!A:I,9,FALSE)</f>
        <v>6971745581557</v>
      </c>
      <c r="H7" s="27" t="str">
        <f>VLOOKUP(B7,'大货清单（不定期按GOMS更新）'!A:H,7,0)</f>
        <v>Gray</v>
      </c>
      <c r="I7" s="27" t="str">
        <f>VLOOKUP(B7,'大货清单（不定期按GOMS更新）'!A:F,6,FALSE)</f>
        <v>GTM</v>
      </c>
      <c r="J7" s="27" t="str">
        <f>VLOOKUP(B7,'大货清单（不定期按GOMS更新）'!A:K,11,FALSE)</f>
        <v>14.3</v>
      </c>
      <c r="K7" s="27" t="str">
        <f>VLOOKUP(B7,'大货清单（不定期按GOMS更新）'!A:N,12,FALSE)</f>
        <v>785</v>
      </c>
      <c r="L7" s="27" t="str">
        <f>VLOOKUP(B7,'大货清单（不定期按GOMS更新）'!A:M,13,FALSE)</f>
        <v>386</v>
      </c>
      <c r="M7" s="27" t="str">
        <f>VLOOKUP(B7,'大货清单（不定期按GOMS更新）'!A:N,14,FALSE)</f>
        <v>367</v>
      </c>
      <c r="N7" s="58" t="s">
        <v>16707</v>
      </c>
      <c r="O7" s="27">
        <f>IFERROR(VLOOKUP(N7,'散件迭代（不定期更新）'!C:J,8,FALSE),0)</f>
        <v>0</v>
      </c>
      <c r="P7" s="27" t="str">
        <f>IFERROR(VLOOKUP(N7,'散件（更新）'!B:H,3,FALSE),0)</f>
        <v/>
      </c>
      <c r="Q7" s="27" t="str">
        <f>VLOOKUP(N7,'散件（更新）'!B:H,2,FALSE)</f>
        <v>114-24280300</v>
      </c>
      <c r="R7" s="27" t="str">
        <f>VLOOKUP(N7,'散件（更新）'!B:H,7,FALSE)</f>
        <v>Light Panel Assembly</v>
      </c>
      <c r="S7" s="27" t="str">
        <f>VLOOKUP(N7,'散件（更新）'!B:E,4,FALSE)</f>
        <v>https://tineco-yxzt.oss-accelerate.aliyuncs.com/20260209/CL2428zhaomingbanzujian_1770623014213.png</v>
      </c>
      <c r="T7" s="27" t="s">
        <v>8759</v>
      </c>
      <c r="U7" s="28" t="str">
        <f>VLOOKUP(N7,'散件（更新）'!B:G,6,FALSE)</f>
        <v>SP;CL2428C-01;CL2428照明板组件</v>
      </c>
      <c r="V7" s="28">
        <f>VLOOKUP(N7,'散件（更新）'!B:I,8,FALSE)</f>
        <v>6932485020607</v>
      </c>
    </row>
    <row r="8" spans="1:22" ht="19" customHeight="1">
      <c r="A8" s="57">
        <v>46169</v>
      </c>
      <c r="B8" s="58" t="s">
        <v>19452</v>
      </c>
      <c r="C8" s="27" t="str">
        <f>VLOOKUP(B8,'大货清单（不定期按GOMS更新）'!A:H,8,0)</f>
        <v>109-24281001</v>
      </c>
      <c r="D8" s="27" t="str">
        <f>VLOOKUP(B8,'大货清单（不定期按GOMS更新）'!A:C,3,0)</f>
        <v>CL2428J-01</v>
      </c>
      <c r="E8" s="27" t="str">
        <f>VLOOKUP(B8,'大货清单（不定期按GOMS更新）'!A:H,4,0)</f>
        <v>DE</v>
      </c>
      <c r="F8" s="27" t="str">
        <f>VLOOKUP(B8,'大货清单（不定期按GOMS更新）'!A:H,2,0)</f>
        <v>Floor One Station S9 Scientist</v>
      </c>
      <c r="G8" s="28" t="str">
        <f>VLOOKUP(B8,'大货清单（不定期按GOMS更新）'!A:I,9,FALSE)</f>
        <v>6971745581557</v>
      </c>
      <c r="H8" s="27" t="str">
        <f>VLOOKUP(B8,'大货清单（不定期按GOMS更新）'!A:H,7,0)</f>
        <v>Gray</v>
      </c>
      <c r="I8" s="27" t="str">
        <f>VLOOKUP(B8,'大货清单（不定期按GOMS更新）'!A:F,6,FALSE)</f>
        <v>GTM</v>
      </c>
      <c r="J8" s="27" t="str">
        <f>VLOOKUP(B8,'大货清单（不定期按GOMS更新）'!A:K,11,FALSE)</f>
        <v>14.3</v>
      </c>
      <c r="K8" s="27" t="str">
        <f>VLOOKUP(B8,'大货清单（不定期按GOMS更新）'!A:N,12,FALSE)</f>
        <v>785</v>
      </c>
      <c r="L8" s="27" t="str">
        <f>VLOOKUP(B8,'大货清单（不定期按GOMS更新）'!A:M,13,FALSE)</f>
        <v>386</v>
      </c>
      <c r="M8" s="27" t="str">
        <f>VLOOKUP(B8,'大货清单（不定期按GOMS更新）'!A:N,14,FALSE)</f>
        <v>367</v>
      </c>
      <c r="N8" s="58" t="s">
        <v>16844</v>
      </c>
      <c r="O8" s="27">
        <f>IFERROR(VLOOKUP(N8,'散件迭代（不定期更新）'!C:J,8,FALSE),0)</f>
        <v>0</v>
      </c>
      <c r="P8" s="27" t="str">
        <f>IFERROR(VLOOKUP(N8,'散件（更新）'!B:H,3,FALSE),0)</f>
        <v/>
      </c>
      <c r="Q8" s="27" t="str">
        <f>VLOOKUP(N8,'散件（更新）'!B:H,2,FALSE)</f>
        <v>114-24280309</v>
      </c>
      <c r="R8" s="27" t="str">
        <f>VLOOKUP(N8,'散件（更新）'!B:H,7,FALSE)</f>
        <v>Right Decorative Cover</v>
      </c>
      <c r="S8" s="27" t="str">
        <f>VLOOKUP(N8,'散件（更新）'!B:E,4,FALSE)</f>
        <v>https://tineco-yxzt.oss-accelerate.aliyuncs.com/20260210/jishenyouzhuangshigai_1770685846886.png</v>
      </c>
      <c r="T8" s="27" t="s">
        <v>8759</v>
      </c>
      <c r="U8" s="28" t="str">
        <f>VLOOKUP(N8,'散件（更新）'!B:G,6,FALSE)</f>
        <v>SP;CL2428C-01;机身右装饰盖</v>
      </c>
      <c r="V8" s="28">
        <f>VLOOKUP(N8,'散件（更新）'!B:I,8,FALSE)</f>
        <v>6932485020690</v>
      </c>
    </row>
    <row r="9" spans="1:22" ht="20.149999999999999" customHeight="1">
      <c r="A9" s="57">
        <v>46169</v>
      </c>
      <c r="B9" s="58" t="s">
        <v>19452</v>
      </c>
      <c r="C9" s="27" t="str">
        <f>VLOOKUP(B9,'大货清单（不定期按GOMS更新）'!A:H,8,0)</f>
        <v>109-24281001</v>
      </c>
      <c r="D9" s="27" t="str">
        <f>VLOOKUP(B9,'大货清单（不定期按GOMS更新）'!A:C,3,0)</f>
        <v>CL2428J-01</v>
      </c>
      <c r="E9" s="27" t="str">
        <f>VLOOKUP(B9,'大货清单（不定期按GOMS更新）'!A:H,4,0)</f>
        <v>DE</v>
      </c>
      <c r="F9" s="27" t="str">
        <f>VLOOKUP(B9,'大货清单（不定期按GOMS更新）'!A:H,2,0)</f>
        <v>Floor One Station S9 Scientist</v>
      </c>
      <c r="G9" s="28" t="str">
        <f>VLOOKUP(B9,'大货清单（不定期按GOMS更新）'!A:I,9,FALSE)</f>
        <v>6971745581557</v>
      </c>
      <c r="H9" s="27" t="str">
        <f>VLOOKUP(B9,'大货清单（不定期按GOMS更新）'!A:H,7,0)</f>
        <v>Gray</v>
      </c>
      <c r="I9" s="27" t="str">
        <f>VLOOKUP(B9,'大货清单（不定期按GOMS更新）'!A:F,6,FALSE)</f>
        <v>GTM</v>
      </c>
      <c r="J9" s="27" t="str">
        <f>VLOOKUP(B9,'大货清单（不定期按GOMS更新）'!A:K,11,FALSE)</f>
        <v>14.3</v>
      </c>
      <c r="K9" s="27" t="str">
        <f>VLOOKUP(B9,'大货清单（不定期按GOMS更新）'!A:N,12,FALSE)</f>
        <v>785</v>
      </c>
      <c r="L9" s="27" t="str">
        <f>VLOOKUP(B9,'大货清单（不定期按GOMS更新）'!A:M,13,FALSE)</f>
        <v>386</v>
      </c>
      <c r="M9" s="27" t="str">
        <f>VLOOKUP(B9,'大货清单（不定期按GOMS更新）'!A:N,14,FALSE)</f>
        <v>367</v>
      </c>
      <c r="N9" s="58" t="s">
        <v>16525</v>
      </c>
      <c r="O9" s="27">
        <f>IFERROR(VLOOKUP(N9,'散件迭代（不定期更新）'!C:J,8,FALSE),0)</f>
        <v>0</v>
      </c>
      <c r="P9" s="27" t="str">
        <f>IFERROR(VLOOKUP(N9,'散件（更新）'!B:H,3,FALSE),0)</f>
        <v/>
      </c>
      <c r="Q9" s="27" t="str">
        <f>VLOOKUP(N9,'散件（更新）'!B:H,2,FALSE)</f>
        <v>114-24280310</v>
      </c>
      <c r="R9" s="27" t="str">
        <f>VLOOKUP(N9,'散件（更新）'!B:H,7,FALSE)</f>
        <v xml:space="preserve"> Left Decorative Cover</v>
      </c>
      <c r="S9" s="27" t="str">
        <f>VLOOKUP(N9,'散件（更新）'!B:E,4,FALSE)</f>
        <v>https://tineco-yxzt.oss-accelerate.aliyuncs.com/20260210/jishenzuozhuangshigai_1770685879246.png</v>
      </c>
      <c r="T9" s="27" t="s">
        <v>8759</v>
      </c>
      <c r="U9" s="28" t="str">
        <f>VLOOKUP(N9,'散件（更新）'!B:G,6,FALSE)</f>
        <v>SP;CL2428C-01;机身左装饰盖</v>
      </c>
      <c r="V9" s="28">
        <f>VLOOKUP(N9,'散件（更新）'!B:I,8,FALSE)</f>
        <v>6932485020706</v>
      </c>
    </row>
    <row r="10" spans="1:22" ht="20.149999999999999" customHeight="1">
      <c r="A10" s="57">
        <v>46169</v>
      </c>
      <c r="B10" s="58" t="s">
        <v>19452</v>
      </c>
      <c r="C10" s="27" t="str">
        <f>VLOOKUP(B10,'大货清单（不定期按GOMS更新）'!A:H,8,0)</f>
        <v>109-24281001</v>
      </c>
      <c r="D10" s="27" t="str">
        <f>VLOOKUP(B10,'大货清单（不定期按GOMS更新）'!A:C,3,0)</f>
        <v>CL2428J-01</v>
      </c>
      <c r="E10" s="27" t="str">
        <f>VLOOKUP(B10,'大货清单（不定期按GOMS更新）'!A:H,4,0)</f>
        <v>DE</v>
      </c>
      <c r="F10" s="27" t="str">
        <f>VLOOKUP(B10,'大货清单（不定期按GOMS更新）'!A:H,2,0)</f>
        <v>Floor One Station S9 Scientist</v>
      </c>
      <c r="G10" s="28" t="str">
        <f>VLOOKUP(B10,'大货清单（不定期按GOMS更新）'!A:I,9,FALSE)</f>
        <v>6971745581557</v>
      </c>
      <c r="H10" s="27" t="str">
        <f>VLOOKUP(B10,'大货清单（不定期按GOMS更新）'!A:H,7,0)</f>
        <v>Gray</v>
      </c>
      <c r="I10" s="27" t="str">
        <f>VLOOKUP(B10,'大货清单（不定期按GOMS更新）'!A:F,6,FALSE)</f>
        <v>GTM</v>
      </c>
      <c r="J10" s="27" t="str">
        <f>VLOOKUP(B10,'大货清单（不定期按GOMS更新）'!A:K,11,FALSE)</f>
        <v>14.3</v>
      </c>
      <c r="K10" s="27" t="str">
        <f>VLOOKUP(B10,'大货清单（不定期按GOMS更新）'!A:N,12,FALSE)</f>
        <v>785</v>
      </c>
      <c r="L10" s="27" t="str">
        <f>VLOOKUP(B10,'大货清单（不定期按GOMS更新）'!A:M,13,FALSE)</f>
        <v>386</v>
      </c>
      <c r="M10" s="27" t="str">
        <f>VLOOKUP(B10,'大货清单（不定期按GOMS更新）'!A:N,14,FALSE)</f>
        <v>367</v>
      </c>
      <c r="N10" s="58" t="s">
        <v>16699</v>
      </c>
      <c r="O10" s="27">
        <f>IFERROR(VLOOKUP(N10,'散件迭代（不定期更新）'!C:J,8,FALSE),0)</f>
        <v>0</v>
      </c>
      <c r="P10" s="27" t="str">
        <f>IFERROR(VLOOKUP(N10,'散件（更新）'!B:H,3,FALSE),0)</f>
        <v/>
      </c>
      <c r="Q10" s="27" t="str">
        <f>VLOOKUP(N10,'散件（更新）'!B:H,2,FALSE)</f>
        <v>114-24280319</v>
      </c>
      <c r="R10" s="27" t="str">
        <f>VLOOKUP(N10,'散件（更新）'!B:H,7,FALSE)</f>
        <v xml:space="preserve"> Rear Cover Screw Plug Assembly </v>
      </c>
      <c r="S10" s="27" t="str">
        <f>VLOOKUP(N10,'散件（更新）'!B:E,4,FALSE)</f>
        <v>https://tineco-yxzt.oss-accelerate.aliyuncs.com/20260210/jishenhougailuosisaizujian（hanzuoyou）_1770686267784.png</v>
      </c>
      <c r="T10" s="27" t="s">
        <v>8759</v>
      </c>
      <c r="U10" s="28" t="str">
        <f>VLOOKUP(N10,'散件（更新）'!B:G,6,FALSE)</f>
        <v>SP;CL2428C-01;机身后盖螺丝塞组件（含左右）</v>
      </c>
      <c r="V10" s="28">
        <f>VLOOKUP(N10,'散件（更新）'!B:I,8,FALSE)</f>
        <v>6932485020799</v>
      </c>
    </row>
    <row r="11" spans="1:22" ht="20.149999999999999" customHeight="1">
      <c r="A11" s="57">
        <v>46169</v>
      </c>
      <c r="B11" s="58" t="s">
        <v>19452</v>
      </c>
      <c r="C11" s="27" t="str">
        <f>VLOOKUP(B11,'大货清单（不定期按GOMS更新）'!A:H,8,0)</f>
        <v>109-24281001</v>
      </c>
      <c r="D11" s="27" t="str">
        <f>VLOOKUP(B11,'大货清单（不定期按GOMS更新）'!A:C,3,0)</f>
        <v>CL2428J-01</v>
      </c>
      <c r="E11" s="27" t="str">
        <f>VLOOKUP(B11,'大货清单（不定期按GOMS更新）'!A:H,4,0)</f>
        <v>DE</v>
      </c>
      <c r="F11" s="27" t="str">
        <f>VLOOKUP(B11,'大货清单（不定期按GOMS更新）'!A:H,2,0)</f>
        <v>Floor One Station S9 Scientist</v>
      </c>
      <c r="G11" s="28" t="str">
        <f>VLOOKUP(B11,'大货清单（不定期按GOMS更新）'!A:I,9,FALSE)</f>
        <v>6971745581557</v>
      </c>
      <c r="H11" s="27" t="str">
        <f>VLOOKUP(B11,'大货清单（不定期按GOMS更新）'!A:H,7,0)</f>
        <v>Gray</v>
      </c>
      <c r="I11" s="27" t="str">
        <f>VLOOKUP(B11,'大货清单（不定期按GOMS更新）'!A:F,6,FALSE)</f>
        <v>GTM</v>
      </c>
      <c r="J11" s="27" t="str">
        <f>VLOOKUP(B11,'大货清单（不定期按GOMS更新）'!A:K,11,FALSE)</f>
        <v>14.3</v>
      </c>
      <c r="K11" s="27" t="str">
        <f>VLOOKUP(B11,'大货清单（不定期按GOMS更新）'!A:N,12,FALSE)</f>
        <v>785</v>
      </c>
      <c r="L11" s="27" t="str">
        <f>VLOOKUP(B11,'大货清单（不定期按GOMS更新）'!A:M,13,FALSE)</f>
        <v>386</v>
      </c>
      <c r="M11" s="27" t="str">
        <f>VLOOKUP(B11,'大货清单（不定期按GOMS更新）'!A:N,14,FALSE)</f>
        <v>367</v>
      </c>
      <c r="N11" s="58" t="s">
        <v>16858</v>
      </c>
      <c r="O11" s="27">
        <f>IFERROR(VLOOKUP(N11,'散件迭代（不定期更新）'!C:J,8,FALSE),0)</f>
        <v>0</v>
      </c>
      <c r="P11" s="27" t="str">
        <f>IFERROR(VLOOKUP(N11,'散件（更新）'!B:H,3,FALSE),0)</f>
        <v/>
      </c>
      <c r="Q11" s="27" t="str">
        <f>VLOOKUP(N11,'散件（更新）'!B:H,2,FALSE)</f>
        <v>114-24280320</v>
      </c>
      <c r="R11" s="27" t="str">
        <f>VLOOKUP(N11,'散件（更新）'!B:H,7,FALSE)</f>
        <v xml:space="preserve"> Lower Decorative Cover</v>
      </c>
      <c r="S11" s="27" t="str">
        <f>VLOOKUP(N11,'散件（更新）'!B:E,4,FALSE)</f>
        <v>https://tineco-yxzt.oss-accelerate.aliyuncs.com/20260210/jishenxiazhuangshigai_1770686308294.png</v>
      </c>
      <c r="T11" s="27" t="s">
        <v>8759</v>
      </c>
      <c r="U11" s="28" t="str">
        <f>VLOOKUP(N11,'散件（更新）'!B:G,6,FALSE)</f>
        <v>SP;CL2428C-01;机身下装饰盖</v>
      </c>
      <c r="V11" s="28">
        <f>VLOOKUP(N11,'散件（更新）'!B:I,8,FALSE)</f>
        <v>6932485020805</v>
      </c>
    </row>
    <row r="12" spans="1:22" ht="20.149999999999999" customHeight="1">
      <c r="A12" s="57">
        <v>46169</v>
      </c>
      <c r="B12" s="58" t="s">
        <v>19452</v>
      </c>
      <c r="C12" s="27" t="str">
        <f>VLOOKUP(B12,'大货清单（不定期按GOMS更新）'!A:H,8,0)</f>
        <v>109-24281001</v>
      </c>
      <c r="D12" s="27" t="str">
        <f>VLOOKUP(B12,'大货清单（不定期按GOMS更新）'!A:C,3,0)</f>
        <v>CL2428J-01</v>
      </c>
      <c r="E12" s="27" t="str">
        <f>VLOOKUP(B12,'大货清单（不定期按GOMS更新）'!A:H,4,0)</f>
        <v>DE</v>
      </c>
      <c r="F12" s="27" t="str">
        <f>VLOOKUP(B12,'大货清单（不定期按GOMS更新）'!A:H,2,0)</f>
        <v>Floor One Station S9 Scientist</v>
      </c>
      <c r="G12" s="28" t="str">
        <f>VLOOKUP(B12,'大货清单（不定期按GOMS更新）'!A:I,9,FALSE)</f>
        <v>6971745581557</v>
      </c>
      <c r="H12" s="27" t="str">
        <f>VLOOKUP(B12,'大货清单（不定期按GOMS更新）'!A:H,7,0)</f>
        <v>Gray</v>
      </c>
      <c r="I12" s="27" t="str">
        <f>VLOOKUP(B12,'大货清单（不定期按GOMS更新）'!A:F,6,FALSE)</f>
        <v>GTM</v>
      </c>
      <c r="J12" s="27" t="str">
        <f>VLOOKUP(B12,'大货清单（不定期按GOMS更新）'!A:K,11,FALSE)</f>
        <v>14.3</v>
      </c>
      <c r="K12" s="27" t="str">
        <f>VLOOKUP(B12,'大货清单（不定期按GOMS更新）'!A:N,12,FALSE)</f>
        <v>785</v>
      </c>
      <c r="L12" s="27" t="str">
        <f>VLOOKUP(B12,'大货清单（不定期按GOMS更新）'!A:M,13,FALSE)</f>
        <v>386</v>
      </c>
      <c r="M12" s="27" t="str">
        <f>VLOOKUP(B12,'大货清单（不定期按GOMS更新）'!A:N,14,FALSE)</f>
        <v>367</v>
      </c>
      <c r="N12" s="58" t="s">
        <v>17023</v>
      </c>
      <c r="O12" s="27">
        <f>IFERROR(VLOOKUP(N12,'散件迭代（不定期更新）'!C:J,8,FALSE),0)</f>
        <v>0</v>
      </c>
      <c r="P12" s="27" t="str">
        <f>IFERROR(VLOOKUP(N12,'散件（更新）'!B:H,3,FALSE),0)</f>
        <v/>
      </c>
      <c r="Q12" s="27" t="str">
        <f>VLOOKUP(N12,'散件（更新）'!B:H,2,FALSE)</f>
        <v>114-24280321</v>
      </c>
      <c r="R12" s="27" t="str">
        <f>VLOOKUP(N12,'散件（更新）'!B:H,7,FALSE)</f>
        <v xml:space="preserve"> Upper Decorative Cover</v>
      </c>
      <c r="S12" s="27" t="str">
        <f>VLOOKUP(N12,'散件（更新）'!B:E,4,FALSE)</f>
        <v>https://tineco-yxzt.oss-accelerate.aliyuncs.com/20260210/jishenshangzhuangshigaibaojiaozujian_1770686364505.png</v>
      </c>
      <c r="T12" s="27" t="s">
        <v>8759</v>
      </c>
      <c r="U12" s="28" t="str">
        <f>VLOOKUP(N12,'散件（更新）'!B:G,6,FALSE)</f>
        <v>SP;CL2428C-01;机身上装饰盖包胶组件</v>
      </c>
      <c r="V12" s="28">
        <f>VLOOKUP(N12,'散件（更新）'!B:I,8,FALSE)</f>
        <v>6932485020812</v>
      </c>
    </row>
    <row r="13" spans="1:22" ht="20.149999999999999" customHeight="1">
      <c r="A13" s="57">
        <v>46169</v>
      </c>
      <c r="B13" s="58" t="s">
        <v>19452</v>
      </c>
      <c r="C13" s="27" t="str">
        <f>VLOOKUP(B13,'大货清单（不定期按GOMS更新）'!A:H,8,0)</f>
        <v>109-24281001</v>
      </c>
      <c r="D13" s="27" t="str">
        <f>VLOOKUP(B13,'大货清单（不定期按GOMS更新）'!A:C,3,0)</f>
        <v>CL2428J-01</v>
      </c>
      <c r="E13" s="27" t="str">
        <f>VLOOKUP(B13,'大货清单（不定期按GOMS更新）'!A:H,4,0)</f>
        <v>DE</v>
      </c>
      <c r="F13" s="27" t="str">
        <f>VLOOKUP(B13,'大货清单（不定期按GOMS更新）'!A:H,2,0)</f>
        <v>Floor One Station S9 Scientist</v>
      </c>
      <c r="G13" s="28" t="str">
        <f>VLOOKUP(B13,'大货清单（不定期按GOMS更新）'!A:I,9,FALSE)</f>
        <v>6971745581557</v>
      </c>
      <c r="H13" s="27" t="str">
        <f>VLOOKUP(B13,'大货清单（不定期按GOMS更新）'!A:H,7,0)</f>
        <v>Gray</v>
      </c>
      <c r="I13" s="27" t="str">
        <f>VLOOKUP(B13,'大货清单（不定期按GOMS更新）'!A:F,6,FALSE)</f>
        <v>GTM</v>
      </c>
      <c r="J13" s="27" t="str">
        <f>VLOOKUP(B13,'大货清单（不定期按GOMS更新）'!A:K,11,FALSE)</f>
        <v>14.3</v>
      </c>
      <c r="K13" s="27" t="str">
        <f>VLOOKUP(B13,'大货清单（不定期按GOMS更新）'!A:N,12,FALSE)</f>
        <v>785</v>
      </c>
      <c r="L13" s="27" t="str">
        <f>VLOOKUP(B13,'大货清单（不定期按GOMS更新）'!A:M,13,FALSE)</f>
        <v>386</v>
      </c>
      <c r="M13" s="27" t="str">
        <f>VLOOKUP(B13,'大货清单（不定期按GOMS更新）'!A:N,14,FALSE)</f>
        <v>367</v>
      </c>
      <c r="N13" s="58" t="s">
        <v>16614</v>
      </c>
      <c r="O13" s="27">
        <f>IFERROR(VLOOKUP(N13,'散件迭代（不定期更新）'!C:J,8,FALSE),0)</f>
        <v>0</v>
      </c>
      <c r="P13" s="27" t="str">
        <f>IFERROR(VLOOKUP(N13,'散件（更新）'!B:H,3,FALSE),0)</f>
        <v/>
      </c>
      <c r="Q13" s="27" t="str">
        <f>VLOOKUP(N13,'散件（更新）'!B:H,2,FALSE)</f>
        <v>114-24280324</v>
      </c>
      <c r="R13" s="27" t="str">
        <f>VLOOKUP(N13,'散件（更新）'!B:H,7,FALSE)</f>
        <v>Brush Roller Motor Cover</v>
      </c>
      <c r="S13" s="27" t="str">
        <f>VLOOKUP(N13,'散件（更新）'!B:E,4,FALSE)</f>
        <v>https://tineco-yxzt.oss-accelerate.aliyuncs.com/20260210/youshuadianjishoubinggaiban_1770686488756.png</v>
      </c>
      <c r="T13" s="27" t="s">
        <v>8759</v>
      </c>
      <c r="U13" s="28" t="str">
        <f>VLOOKUP(N13,'散件（更新）'!B:G,6,FALSE)</f>
        <v>SP;CL2428C-01;有刷电机手柄盖板组件</v>
      </c>
      <c r="V13" s="28">
        <f>VLOOKUP(N13,'散件（更新）'!B:I,8,FALSE)</f>
        <v>6932485020843</v>
      </c>
    </row>
    <row r="14" spans="1:22" ht="20.149999999999999" customHeight="1">
      <c r="A14" s="57">
        <v>46169</v>
      </c>
      <c r="B14" s="58" t="s">
        <v>19452</v>
      </c>
      <c r="C14" s="27" t="str">
        <f>VLOOKUP(B14,'大货清单（不定期按GOMS更新）'!A:H,8,0)</f>
        <v>109-24281001</v>
      </c>
      <c r="D14" s="27" t="str">
        <f>VLOOKUP(B14,'大货清单（不定期按GOMS更新）'!A:C,3,0)</f>
        <v>CL2428J-01</v>
      </c>
      <c r="E14" s="27" t="str">
        <f>VLOOKUP(B14,'大货清单（不定期按GOMS更新）'!A:H,4,0)</f>
        <v>DE</v>
      </c>
      <c r="F14" s="27" t="str">
        <f>VLOOKUP(B14,'大货清单（不定期按GOMS更新）'!A:H,2,0)</f>
        <v>Floor One Station S9 Scientist</v>
      </c>
      <c r="G14" s="28" t="str">
        <f>VLOOKUP(B14,'大货清单（不定期按GOMS更新）'!A:I,9,FALSE)</f>
        <v>6971745581557</v>
      </c>
      <c r="H14" s="27" t="str">
        <f>VLOOKUP(B14,'大货清单（不定期按GOMS更新）'!A:H,7,0)</f>
        <v>Gray</v>
      </c>
      <c r="I14" s="27" t="str">
        <f>VLOOKUP(B14,'大货清单（不定期按GOMS更新）'!A:F,6,FALSE)</f>
        <v>GTM</v>
      </c>
      <c r="J14" s="27" t="str">
        <f>VLOOKUP(B14,'大货清单（不定期按GOMS更新）'!A:K,11,FALSE)</f>
        <v>14.3</v>
      </c>
      <c r="K14" s="27" t="str">
        <f>VLOOKUP(B14,'大货清单（不定期按GOMS更新）'!A:N,12,FALSE)</f>
        <v>785</v>
      </c>
      <c r="L14" s="27" t="str">
        <f>VLOOKUP(B14,'大货清单（不定期按GOMS更新）'!A:M,13,FALSE)</f>
        <v>386</v>
      </c>
      <c r="M14" s="27" t="str">
        <f>VLOOKUP(B14,'大货清单（不定期按GOMS更新）'!A:N,14,FALSE)</f>
        <v>367</v>
      </c>
      <c r="N14" s="58" t="s">
        <v>16488</v>
      </c>
      <c r="O14" s="27">
        <f>IFERROR(VLOOKUP(N14,'散件迭代（不定期更新）'!C:J,8,FALSE),0)</f>
        <v>0</v>
      </c>
      <c r="P14" s="27" t="str">
        <f>IFERROR(VLOOKUP(N14,'散件（更新）'!B:H,3,FALSE),0)</f>
        <v/>
      </c>
      <c r="Q14" s="27" t="str">
        <f>VLOOKUP(N14,'散件（更新）'!B:H,2,FALSE)</f>
        <v>114-24280325</v>
      </c>
      <c r="R14" s="27" t="str">
        <f>VLOOKUP(N14,'散件（更新）'!B:H,7,FALSE)</f>
        <v xml:space="preserve"> Bracket</v>
      </c>
      <c r="S14" s="27" t="str">
        <f>VLOOKUP(N14,'散件（更新）'!B:E,4,FALSE)</f>
        <v>https://tineco-yxzt.oss-accelerate.aliyuncs.com/20260210/fuhezhijie_1770686543026.png</v>
      </c>
      <c r="T14" s="27" t="s">
        <v>8759</v>
      </c>
      <c r="U14" s="28" t="str">
        <f>VLOOKUP(N14,'散件（更新）'!B:G,6,FALSE)</f>
        <v>SP;CL2428C-01;复合支架</v>
      </c>
      <c r="V14" s="28">
        <f>VLOOKUP(N14,'散件（更新）'!B:I,8,FALSE)</f>
        <v>6932485020850</v>
      </c>
    </row>
    <row r="15" spans="1:22" ht="20.149999999999999" customHeight="1">
      <c r="A15" s="57">
        <v>46169</v>
      </c>
      <c r="B15" s="58" t="s">
        <v>19452</v>
      </c>
      <c r="C15" s="27" t="str">
        <f>VLOOKUP(B15,'大货清单（不定期按GOMS更新）'!A:H,8,0)</f>
        <v>109-24281001</v>
      </c>
      <c r="D15" s="27" t="str">
        <f>VLOOKUP(B15,'大货清单（不定期按GOMS更新）'!A:C,3,0)</f>
        <v>CL2428J-01</v>
      </c>
      <c r="E15" s="27" t="str">
        <f>VLOOKUP(B15,'大货清单（不定期按GOMS更新）'!A:H,4,0)</f>
        <v>DE</v>
      </c>
      <c r="F15" s="27" t="str">
        <f>VLOOKUP(B15,'大货清单（不定期按GOMS更新）'!A:H,2,0)</f>
        <v>Floor One Station S9 Scientist</v>
      </c>
      <c r="G15" s="28" t="str">
        <f>VLOOKUP(B15,'大货清单（不定期按GOMS更新）'!A:I,9,FALSE)</f>
        <v>6971745581557</v>
      </c>
      <c r="H15" s="27" t="str">
        <f>VLOOKUP(B15,'大货清单（不定期按GOMS更新）'!A:H,7,0)</f>
        <v>Gray</v>
      </c>
      <c r="I15" s="27" t="str">
        <f>VLOOKUP(B15,'大货清单（不定期按GOMS更新）'!A:F,6,FALSE)</f>
        <v>GTM</v>
      </c>
      <c r="J15" s="27" t="str">
        <f>VLOOKUP(B15,'大货清单（不定期按GOMS更新）'!A:K,11,FALSE)</f>
        <v>14.3</v>
      </c>
      <c r="K15" s="27" t="str">
        <f>VLOOKUP(B15,'大货清单（不定期按GOMS更新）'!A:N,12,FALSE)</f>
        <v>785</v>
      </c>
      <c r="L15" s="27" t="str">
        <f>VLOOKUP(B15,'大货清单（不定期按GOMS更新）'!A:M,13,FALSE)</f>
        <v>386</v>
      </c>
      <c r="M15" s="27" t="str">
        <f>VLOOKUP(B15,'大货清单（不定期按GOMS更新）'!A:N,14,FALSE)</f>
        <v>367</v>
      </c>
      <c r="N15" s="58" t="s">
        <v>16708</v>
      </c>
      <c r="O15" s="27">
        <f>IFERROR(VLOOKUP(N15,'散件迭代（不定期更新）'!C:J,8,FALSE),0)</f>
        <v>0</v>
      </c>
      <c r="P15" s="27" t="str">
        <f>IFERROR(VLOOKUP(N15,'散件（更新）'!B:H,3,FALSE),0)</f>
        <v/>
      </c>
      <c r="Q15" s="27" t="str">
        <f>VLOOKUP(N15,'散件（更新）'!B:H,2,FALSE)</f>
        <v>114-24280329</v>
      </c>
      <c r="R15" s="27" t="str">
        <f>VLOOKUP(N15,'散件（更新）'!B:H,7,FALSE)</f>
        <v xml:space="preserve">Light Guide Plate Assembly </v>
      </c>
      <c r="S15" s="27" t="str">
        <f>VLOOKUP(N15,'散件（更新）'!B:E,4,FALSE)</f>
        <v>https://tineco-yxzt.oss-accelerate.aliyuncs.com/20260210/daoguangbanzujian（daoguangban＋waiqiao）_1770687154481.png</v>
      </c>
      <c r="T15" s="27" t="s">
        <v>8759</v>
      </c>
      <c r="U15" s="28" t="str">
        <f>VLOOKUP(N15,'散件（更新）'!B:G,6,FALSE)</f>
        <v>SP;CL2428C-01;导光板组件（导光板＋外壳）</v>
      </c>
      <c r="V15" s="28">
        <f>VLOOKUP(N15,'散件（更新）'!B:I,8,FALSE)</f>
        <v>6932485020898</v>
      </c>
    </row>
    <row r="16" spans="1:22" ht="20.149999999999999" customHeight="1">
      <c r="A16" s="57">
        <v>46169</v>
      </c>
      <c r="B16" s="58" t="s">
        <v>19452</v>
      </c>
      <c r="C16" s="27" t="str">
        <f>VLOOKUP(B16,'大货清单（不定期按GOMS更新）'!A:H,8,0)</f>
        <v>109-24281001</v>
      </c>
      <c r="D16" s="27" t="str">
        <f>VLOOKUP(B16,'大货清单（不定期按GOMS更新）'!A:C,3,0)</f>
        <v>CL2428J-01</v>
      </c>
      <c r="E16" s="27" t="str">
        <f>VLOOKUP(B16,'大货清单（不定期按GOMS更新）'!A:H,4,0)</f>
        <v>DE</v>
      </c>
      <c r="F16" s="27" t="str">
        <f>VLOOKUP(B16,'大货清单（不定期按GOMS更新）'!A:H,2,0)</f>
        <v>Floor One Station S9 Scientist</v>
      </c>
      <c r="G16" s="28" t="str">
        <f>VLOOKUP(B16,'大货清单（不定期按GOMS更新）'!A:I,9,FALSE)</f>
        <v>6971745581557</v>
      </c>
      <c r="H16" s="27" t="str">
        <f>VLOOKUP(B16,'大货清单（不定期按GOMS更新）'!A:H,7,0)</f>
        <v>Gray</v>
      </c>
      <c r="I16" s="27" t="str">
        <f>VLOOKUP(B16,'大货清单（不定期按GOMS更新）'!A:F,6,FALSE)</f>
        <v>GTM</v>
      </c>
      <c r="J16" s="27" t="str">
        <f>VLOOKUP(B16,'大货清单（不定期按GOMS更新）'!A:K,11,FALSE)</f>
        <v>14.3</v>
      </c>
      <c r="K16" s="27" t="str">
        <f>VLOOKUP(B16,'大货清单（不定期按GOMS更新）'!A:N,12,FALSE)</f>
        <v>785</v>
      </c>
      <c r="L16" s="27" t="str">
        <f>VLOOKUP(B16,'大货清单（不定期按GOMS更新）'!A:M,13,FALSE)</f>
        <v>386</v>
      </c>
      <c r="M16" s="27" t="str">
        <f>VLOOKUP(B16,'大货清单（不定期按GOMS更新）'!A:N,14,FALSE)</f>
        <v>367</v>
      </c>
      <c r="N16" s="58" t="s">
        <v>16456</v>
      </c>
      <c r="O16" s="27">
        <f>IFERROR(VLOOKUP(N16,'散件迭代（不定期更新）'!C:J,8,FALSE),0)</f>
        <v>0</v>
      </c>
      <c r="P16" s="27" t="str">
        <f>IFERROR(VLOOKUP(N16,'散件（更新）'!B:H,3,FALSE),0)</f>
        <v/>
      </c>
      <c r="Q16" s="27" t="str">
        <f>VLOOKUP(N16,'散件（更新）'!B:H,2,FALSE)</f>
        <v>114-25390617</v>
      </c>
      <c r="R16" s="27" t="str">
        <f>VLOOKUP(N16,'散件（更新）'!B:H,7,FALSE)</f>
        <v>Hot Water Inlet Valve</v>
      </c>
      <c r="S16" s="27" t="str">
        <f>VLOOKUP(N16,'散件（更新）'!B:E,4,FALSE)</f>
        <v>https://tineco-yxzt.oss-accelerate.aliyuncs.com/20260206/reshuishangshuifa_1770359911226.JPG</v>
      </c>
      <c r="T16" s="27" t="s">
        <v>8759</v>
      </c>
      <c r="U16" s="28" t="str">
        <f>VLOOKUP(N16,'散件（更新）'!B:G,6,FALSE)</f>
        <v>SP;CL2539F-01;热水上水阀</v>
      </c>
      <c r="V16" s="28">
        <f>VLOOKUP(N16,'散件（更新）'!B:I,8,FALSE)</f>
        <v>6932485021550</v>
      </c>
    </row>
    <row r="17" spans="1:22" ht="20.149999999999999" customHeight="1">
      <c r="A17" s="57">
        <v>46169</v>
      </c>
      <c r="B17" s="58" t="s">
        <v>19452</v>
      </c>
      <c r="C17" s="27" t="str">
        <f>VLOOKUP(B17,'大货清单（不定期按GOMS更新）'!A:H,8,0)</f>
        <v>109-24281001</v>
      </c>
      <c r="D17" s="27" t="str">
        <f>VLOOKUP(B17,'大货清单（不定期按GOMS更新）'!A:C,3,0)</f>
        <v>CL2428J-01</v>
      </c>
      <c r="E17" s="27" t="str">
        <f>VLOOKUP(B17,'大货清单（不定期按GOMS更新）'!A:H,4,0)</f>
        <v>DE</v>
      </c>
      <c r="F17" s="27" t="str">
        <f>VLOOKUP(B17,'大货清单（不定期按GOMS更新）'!A:H,2,0)</f>
        <v>Floor One Station S9 Scientist</v>
      </c>
      <c r="G17" s="28" t="str">
        <f>VLOOKUP(B17,'大货清单（不定期按GOMS更新）'!A:I,9,FALSE)</f>
        <v>6971745581557</v>
      </c>
      <c r="H17" s="27" t="str">
        <f>VLOOKUP(B17,'大货清单（不定期按GOMS更新）'!A:H,7,0)</f>
        <v>Gray</v>
      </c>
      <c r="I17" s="27" t="str">
        <f>VLOOKUP(B17,'大货清单（不定期按GOMS更新）'!A:F,6,FALSE)</f>
        <v>GTM</v>
      </c>
      <c r="J17" s="27" t="str">
        <f>VLOOKUP(B17,'大货清单（不定期按GOMS更新）'!A:K,11,FALSE)</f>
        <v>14.3</v>
      </c>
      <c r="K17" s="27" t="str">
        <f>VLOOKUP(B17,'大货清单（不定期按GOMS更新）'!A:N,12,FALSE)</f>
        <v>785</v>
      </c>
      <c r="L17" s="27" t="str">
        <f>VLOOKUP(B17,'大货清单（不定期按GOMS更新）'!A:M,13,FALSE)</f>
        <v>386</v>
      </c>
      <c r="M17" s="27" t="str">
        <f>VLOOKUP(B17,'大货清单（不定期按GOMS更新）'!A:N,14,FALSE)</f>
        <v>367</v>
      </c>
      <c r="N17" s="58" t="s">
        <v>16738</v>
      </c>
      <c r="O17" s="27">
        <f>IFERROR(VLOOKUP(N17,'散件迭代（不定期更新）'!C:J,8,FALSE),0)</f>
        <v>0</v>
      </c>
      <c r="P17" s="27" t="str">
        <f>IFERROR(VLOOKUP(N17,'散件（更新）'!B:H,3,FALSE),0)</f>
        <v/>
      </c>
      <c r="Q17" s="27" t="str">
        <f>VLOOKUP(N17,'散件（更新）'!B:H,2,FALSE)</f>
        <v>114-25390618</v>
      </c>
      <c r="R17" s="27" t="str">
        <f>VLOOKUP(N17,'散件（更新）'!B:H,7,FALSE)</f>
        <v>Charging base Foot Pad (1 pc)</v>
      </c>
      <c r="S17" s="27" t="str">
        <f>VLOOKUP(N17,'散件（更新）'!B:E,4,FALSE)</f>
        <v>https://tineco-yxzt.oss-accelerate.aliyuncs.com/20260206/IMG_2720_1770359962427.JPG</v>
      </c>
      <c r="T17" s="27" t="s">
        <v>8759</v>
      </c>
      <c r="U17" s="28" t="str">
        <f>VLOOKUP(N17,'散件（更新）'!B:G,6,FALSE)</f>
        <v>SP;CL2539F-01;托盘脚垫（1个）</v>
      </c>
      <c r="V17" s="28">
        <f>VLOOKUP(N17,'散件（更新）'!B:I,8,FALSE)</f>
        <v>6932485021567</v>
      </c>
    </row>
    <row r="18" spans="1:22" ht="20.149999999999999" customHeight="1">
      <c r="A18" s="57">
        <v>46169</v>
      </c>
      <c r="B18" s="58" t="s">
        <v>19452</v>
      </c>
      <c r="C18" s="27" t="str">
        <f>VLOOKUP(B18,'大货清单（不定期按GOMS更新）'!A:H,8,0)</f>
        <v>109-24281001</v>
      </c>
      <c r="D18" s="27" t="str">
        <f>VLOOKUP(B18,'大货清单（不定期按GOMS更新）'!A:C,3,0)</f>
        <v>CL2428J-01</v>
      </c>
      <c r="E18" s="27" t="str">
        <f>VLOOKUP(B18,'大货清单（不定期按GOMS更新）'!A:H,4,0)</f>
        <v>DE</v>
      </c>
      <c r="F18" s="27" t="str">
        <f>VLOOKUP(B18,'大货清单（不定期按GOMS更新）'!A:H,2,0)</f>
        <v>Floor One Station S9 Scientist</v>
      </c>
      <c r="G18" s="28" t="str">
        <f>VLOOKUP(B18,'大货清单（不定期按GOMS更新）'!A:I,9,FALSE)</f>
        <v>6971745581557</v>
      </c>
      <c r="H18" s="27" t="str">
        <f>VLOOKUP(B18,'大货清单（不定期按GOMS更新）'!A:H,7,0)</f>
        <v>Gray</v>
      </c>
      <c r="I18" s="27" t="str">
        <f>VLOOKUP(B18,'大货清单（不定期按GOMS更新）'!A:F,6,FALSE)</f>
        <v>GTM</v>
      </c>
      <c r="J18" s="27" t="str">
        <f>VLOOKUP(B18,'大货清单（不定期按GOMS更新）'!A:K,11,FALSE)</f>
        <v>14.3</v>
      </c>
      <c r="K18" s="27" t="str">
        <f>VLOOKUP(B18,'大货清单（不定期按GOMS更新）'!A:N,12,FALSE)</f>
        <v>785</v>
      </c>
      <c r="L18" s="27" t="str">
        <f>VLOOKUP(B18,'大货清单（不定期按GOMS更新）'!A:M,13,FALSE)</f>
        <v>386</v>
      </c>
      <c r="M18" s="27" t="str">
        <f>VLOOKUP(B18,'大货清单（不定期按GOMS更新）'!A:N,14,FALSE)</f>
        <v>367</v>
      </c>
      <c r="N18" s="58" t="s">
        <v>16758</v>
      </c>
      <c r="O18" s="27">
        <f>IFERROR(VLOOKUP(N18,'散件迭代（不定期更新）'!C:J,8,FALSE),0)</f>
        <v>0</v>
      </c>
      <c r="P18" s="27" t="str">
        <f>IFERROR(VLOOKUP(N18,'散件（更新）'!B:H,3,FALSE),0)</f>
        <v/>
      </c>
      <c r="Q18" s="27" t="str">
        <f>VLOOKUP(N18,'散件（更新）'!B:H,2,FALSE)</f>
        <v>114-25390630</v>
      </c>
      <c r="R18" s="27" t="str">
        <f>VLOOKUP(N18,'散件（更新）'!B:H,7,FALSE)</f>
        <v>Water drain Valve Assembly</v>
      </c>
      <c r="S18" s="27" t="str">
        <f>VLOOKUP(N18,'散件（更新）'!B:E,4,FALSE)</f>
        <v>https://tineco-yxzt.oss-accelerate.aliyuncs.com/20260206/ScreenShot_2026-02-06_151002_104_1770361814798.png</v>
      </c>
      <c r="T18" s="27" t="s">
        <v>8759</v>
      </c>
      <c r="U18" s="28" t="str">
        <f>VLOOKUP(N18,'散件（更新）'!B:G,6,FALSE)</f>
        <v>SP;CL2539F-01;上下水阀组件+过滤网</v>
      </c>
      <c r="V18" s="28">
        <f>VLOOKUP(N18,'散件（更新）'!B:I,8,FALSE)</f>
        <v>6932485021680</v>
      </c>
    </row>
    <row r="19" spans="1:22" ht="20.149999999999999" customHeight="1">
      <c r="A19" s="57">
        <v>46169</v>
      </c>
      <c r="B19" s="58" t="s">
        <v>19452</v>
      </c>
      <c r="C19" s="27" t="str">
        <f>VLOOKUP(B19,'大货清单（不定期按GOMS更新）'!A:H,8,0)</f>
        <v>109-24281001</v>
      </c>
      <c r="D19" s="27" t="str">
        <f>VLOOKUP(B19,'大货清单（不定期按GOMS更新）'!A:C,3,0)</f>
        <v>CL2428J-01</v>
      </c>
      <c r="E19" s="27" t="str">
        <f>VLOOKUP(B19,'大货清单（不定期按GOMS更新）'!A:H,4,0)</f>
        <v>DE</v>
      </c>
      <c r="F19" s="27" t="str">
        <f>VLOOKUP(B19,'大货清单（不定期按GOMS更新）'!A:H,2,0)</f>
        <v>Floor One Station S9 Scientist</v>
      </c>
      <c r="G19" s="28" t="str">
        <f>VLOOKUP(B19,'大货清单（不定期按GOMS更新）'!A:I,9,FALSE)</f>
        <v>6971745581557</v>
      </c>
      <c r="H19" s="27" t="str">
        <f>VLOOKUP(B19,'大货清单（不定期按GOMS更新）'!A:H,7,0)</f>
        <v>Gray</v>
      </c>
      <c r="I19" s="27" t="str">
        <f>VLOOKUP(B19,'大货清单（不定期按GOMS更新）'!A:F,6,FALSE)</f>
        <v>GTM</v>
      </c>
      <c r="J19" s="27" t="str">
        <f>VLOOKUP(B19,'大货清单（不定期按GOMS更新）'!A:K,11,FALSE)</f>
        <v>14.3</v>
      </c>
      <c r="K19" s="27" t="str">
        <f>VLOOKUP(B19,'大货清单（不定期按GOMS更新）'!A:N,12,FALSE)</f>
        <v>785</v>
      </c>
      <c r="L19" s="27" t="str">
        <f>VLOOKUP(B19,'大货清单（不定期按GOMS更新）'!A:M,13,FALSE)</f>
        <v>386</v>
      </c>
      <c r="M19" s="27" t="str">
        <f>VLOOKUP(B19,'大货清单（不定期按GOMS更新）'!A:N,14,FALSE)</f>
        <v>367</v>
      </c>
      <c r="N19" s="58" t="s">
        <v>16838</v>
      </c>
      <c r="O19" s="27">
        <f>IFERROR(VLOOKUP(N19,'散件迭代（不定期更新）'!C:J,8,FALSE),0)</f>
        <v>0</v>
      </c>
      <c r="P19" s="27" t="str">
        <f>IFERROR(VLOOKUP(N19,'散件（更新）'!B:H,3,FALSE),0)</f>
        <v/>
      </c>
      <c r="Q19" s="27" t="str">
        <f>VLOOKUP(N19,'散件（更新）'!B:H,2,FALSE)</f>
        <v>114-25390637</v>
      </c>
      <c r="R19" s="27" t="str">
        <f>VLOOKUP(N19,'散件（更新）'!B:H,7,FALSE)</f>
        <v>Clean Water Tank Filler Cap</v>
      </c>
      <c r="S19" s="27" t="str">
        <f>VLOOKUP(N19,'散件（更新）'!B:E,4,FALSE)</f>
        <v>https://tineco-yxzt.oss-accelerate.aliyuncs.com/20260206/ScreenShot_2026-02-06_145657_053_1770361032851.png</v>
      </c>
      <c r="T19" s="27" t="s">
        <v>8759</v>
      </c>
      <c r="U19" s="28" t="str">
        <f>VLOOKUP(N19,'散件（更新）'!B:G,6,FALSE)</f>
        <v>SP;CL2539F-01;清水箱注水盖+密封圈</v>
      </c>
      <c r="V19" s="28">
        <f>VLOOKUP(N19,'散件（更新）'!B:I,8,FALSE)</f>
        <v>6932485021758</v>
      </c>
    </row>
    <row r="20" spans="1:22" ht="20.149999999999999" customHeight="1">
      <c r="A20" s="57">
        <v>46169</v>
      </c>
      <c r="B20" s="58" t="s">
        <v>19452</v>
      </c>
      <c r="C20" s="27" t="str">
        <f>VLOOKUP(B20,'大货清单（不定期按GOMS更新）'!A:H,8,0)</f>
        <v>109-24281001</v>
      </c>
      <c r="D20" s="27" t="str">
        <f>VLOOKUP(B20,'大货清单（不定期按GOMS更新）'!A:C,3,0)</f>
        <v>CL2428J-01</v>
      </c>
      <c r="E20" s="27" t="str">
        <f>VLOOKUP(B20,'大货清单（不定期按GOMS更新）'!A:H,4,0)</f>
        <v>DE</v>
      </c>
      <c r="F20" s="27" t="str">
        <f>VLOOKUP(B20,'大货清单（不定期按GOMS更新）'!A:H,2,0)</f>
        <v>Floor One Station S9 Scientist</v>
      </c>
      <c r="G20" s="28" t="str">
        <f>VLOOKUP(B20,'大货清单（不定期按GOMS更新）'!A:I,9,FALSE)</f>
        <v>6971745581557</v>
      </c>
      <c r="H20" s="27" t="str">
        <f>VLOOKUP(B20,'大货清单（不定期按GOMS更新）'!A:H,7,0)</f>
        <v>Gray</v>
      </c>
      <c r="I20" s="27" t="str">
        <f>VLOOKUP(B20,'大货清单（不定期按GOMS更新）'!A:F,6,FALSE)</f>
        <v>GTM</v>
      </c>
      <c r="J20" s="27" t="str">
        <f>VLOOKUP(B20,'大货清单（不定期按GOMS更新）'!A:K,11,FALSE)</f>
        <v>14.3</v>
      </c>
      <c r="K20" s="27" t="str">
        <f>VLOOKUP(B20,'大货清单（不定期按GOMS更新）'!A:N,12,FALSE)</f>
        <v>785</v>
      </c>
      <c r="L20" s="27" t="str">
        <f>VLOOKUP(B20,'大货清单（不定期按GOMS更新）'!A:M,13,FALSE)</f>
        <v>386</v>
      </c>
      <c r="M20" s="27" t="str">
        <f>VLOOKUP(B20,'大货清单（不定期按GOMS更新）'!A:N,14,FALSE)</f>
        <v>367</v>
      </c>
      <c r="N20" s="58" t="s">
        <v>16982</v>
      </c>
      <c r="O20" s="27">
        <f>IFERROR(VLOOKUP(N20,'散件迭代（不定期更新）'!C:J,8,FALSE),0)</f>
        <v>0</v>
      </c>
      <c r="P20" s="27" t="str">
        <f>IFERROR(VLOOKUP(N20,'散件（更新）'!B:H,3,FALSE),0)</f>
        <v/>
      </c>
      <c r="Q20" s="27" t="str">
        <f>VLOOKUP(N20,'散件（更新）'!B:H,2,FALSE)</f>
        <v>114-24360424</v>
      </c>
      <c r="R20" s="27" t="str">
        <f>VLOOKUP(N20,'散件（更新）'!B:H,7,FALSE)</f>
        <v>Floor Brush Base Bracket Assembly</v>
      </c>
      <c r="S20" s="27" t="str">
        <f>VLOOKUP(N20,'散件（更新）'!B:E,4,FALSE)</f>
        <v>https://tineco-yxzt.oss-accelerate.aliyuncs.com/20251223/114-24360424dishuadizuozhijiazujian_1766487217167.jpg</v>
      </c>
      <c r="T20" s="27" t="s">
        <v>8759</v>
      </c>
      <c r="U20" s="28" t="str">
        <f>VLOOKUP(N20,'散件（更新）'!B:G,6,FALSE)</f>
        <v>SP;CL2436D-01;地刷底座支架组件</v>
      </c>
      <c r="V20" s="28">
        <f>VLOOKUP(N20,'散件（更新）'!B:I,8,FALSE)</f>
        <v>6932485018765</v>
      </c>
    </row>
    <row r="21" spans="1:22" ht="20.149999999999999" customHeight="1">
      <c r="A21" s="57">
        <v>46169</v>
      </c>
      <c r="B21" s="58" t="s">
        <v>19452</v>
      </c>
      <c r="C21" s="27" t="str">
        <f>VLOOKUP(B21,'大货清单（不定期按GOMS更新）'!A:H,8,0)</f>
        <v>109-24281001</v>
      </c>
      <c r="D21" s="27" t="str">
        <f>VLOOKUP(B21,'大货清单（不定期按GOMS更新）'!A:C,3,0)</f>
        <v>CL2428J-01</v>
      </c>
      <c r="E21" s="27" t="str">
        <f>VLOOKUP(B21,'大货清单（不定期按GOMS更新）'!A:H,4,0)</f>
        <v>DE</v>
      </c>
      <c r="F21" s="27" t="str">
        <f>VLOOKUP(B21,'大货清单（不定期按GOMS更新）'!A:H,2,0)</f>
        <v>Floor One Station S9 Scientist</v>
      </c>
      <c r="G21" s="28" t="str">
        <f>VLOOKUP(B21,'大货清单（不定期按GOMS更新）'!A:I,9,FALSE)</f>
        <v>6971745581557</v>
      </c>
      <c r="H21" s="27" t="str">
        <f>VLOOKUP(B21,'大货清单（不定期按GOMS更新）'!A:H,7,0)</f>
        <v>Gray</v>
      </c>
      <c r="I21" s="27" t="str">
        <f>VLOOKUP(B21,'大货清单（不定期按GOMS更新）'!A:F,6,FALSE)</f>
        <v>GTM</v>
      </c>
      <c r="J21" s="27" t="str">
        <f>VLOOKUP(B21,'大货清单（不定期按GOMS更新）'!A:K,11,FALSE)</f>
        <v>14.3</v>
      </c>
      <c r="K21" s="27" t="str">
        <f>VLOOKUP(B21,'大货清单（不定期按GOMS更新）'!A:N,12,FALSE)</f>
        <v>785</v>
      </c>
      <c r="L21" s="27" t="str">
        <f>VLOOKUP(B21,'大货清单（不定期按GOMS更新）'!A:M,13,FALSE)</f>
        <v>386</v>
      </c>
      <c r="M21" s="27" t="str">
        <f>VLOOKUP(B21,'大货清单（不定期按GOMS更新）'!A:N,14,FALSE)</f>
        <v>367</v>
      </c>
      <c r="N21" s="58" t="s">
        <v>16799</v>
      </c>
      <c r="O21" s="27">
        <f>IFERROR(VLOOKUP(N21,'散件迭代（不定期更新）'!C:J,8,FALSE),0)</f>
        <v>0</v>
      </c>
      <c r="P21" s="27" t="str">
        <f>IFERROR(VLOOKUP(N21,'散件（更新）'!B:H,3,FALSE),0)</f>
        <v/>
      </c>
      <c r="Q21" s="27" t="str">
        <f>VLOOKUP(N21,'散件（更新）'!B:H,2,FALSE)</f>
        <v>114-24280328</v>
      </c>
      <c r="R21" s="27" t="str">
        <f>VLOOKUP(N21,'散件（更新）'!B:H,7,FALSE)</f>
        <v>DWT Signal Detection Sensor</v>
      </c>
      <c r="S21" s="27" t="str">
        <f>VLOOKUP(N21,'散件（更新）'!B:E,4,FALSE)</f>
        <v>https://tineco-yxzt.oss-accelerate.aliyuncs.com/20260210/wushuitongshuimanjiancedaoxian_1770687075742.png</v>
      </c>
      <c r="T21" s="27" t="s">
        <v>19303</v>
      </c>
      <c r="U21" s="28" t="str">
        <f>VLOOKUP(N21,'散件（更新）'!B:G,6,FALSE)</f>
        <v>SP;CL2428C-01;污水桶水满检测导线</v>
      </c>
      <c r="V21" s="28">
        <f>VLOOKUP(N21,'散件（更新）'!B:I,8,FALSE)</f>
        <v>6932485020881</v>
      </c>
    </row>
    <row r="22" spans="1:22" ht="20.149999999999999" customHeight="1">
      <c r="A22" s="57">
        <v>46169</v>
      </c>
      <c r="B22" s="58" t="s">
        <v>19452</v>
      </c>
      <c r="C22" s="27" t="str">
        <f>VLOOKUP(B22,'大货清单（不定期按GOMS更新）'!A:H,8,0)</f>
        <v>109-24281001</v>
      </c>
      <c r="D22" s="27" t="str">
        <f>VLOOKUP(B22,'大货清单（不定期按GOMS更新）'!A:C,3,0)</f>
        <v>CL2428J-01</v>
      </c>
      <c r="E22" s="27" t="str">
        <f>VLOOKUP(B22,'大货清单（不定期按GOMS更新）'!A:H,4,0)</f>
        <v>DE</v>
      </c>
      <c r="F22" s="27" t="str">
        <f>VLOOKUP(B22,'大货清单（不定期按GOMS更新）'!A:H,2,0)</f>
        <v>Floor One Station S9 Scientist</v>
      </c>
      <c r="G22" s="28" t="str">
        <f>VLOOKUP(B22,'大货清单（不定期按GOMS更新）'!A:I,9,FALSE)</f>
        <v>6971745581557</v>
      </c>
      <c r="H22" s="27" t="str">
        <f>VLOOKUP(B22,'大货清单（不定期按GOMS更新）'!A:H,7,0)</f>
        <v>Gray</v>
      </c>
      <c r="I22" s="27" t="str">
        <f>VLOOKUP(B22,'大货清单（不定期按GOMS更新）'!A:F,6,FALSE)</f>
        <v>GTM</v>
      </c>
      <c r="J22" s="27" t="str">
        <f>VLOOKUP(B22,'大货清单（不定期按GOMS更新）'!A:K,11,FALSE)</f>
        <v>14.3</v>
      </c>
      <c r="K22" s="27" t="str">
        <f>VLOOKUP(B22,'大货清单（不定期按GOMS更新）'!A:N,12,FALSE)</f>
        <v>785</v>
      </c>
      <c r="L22" s="27" t="str">
        <f>VLOOKUP(B22,'大货清单（不定期按GOMS更新）'!A:M,13,FALSE)</f>
        <v>386</v>
      </c>
      <c r="M22" s="27" t="str">
        <f>VLOOKUP(B22,'大货清单（不定期按GOMS更新）'!A:N,14,FALSE)</f>
        <v>367</v>
      </c>
      <c r="N22" s="58" t="s">
        <v>16715</v>
      </c>
      <c r="O22" s="27">
        <f>IFERROR(VLOOKUP(N22,'散件迭代（不定期更新）'!C:J,8,FALSE),0)</f>
        <v>0</v>
      </c>
      <c r="P22" s="27" t="str">
        <f>IFERROR(VLOOKUP(N22,'散件（更新）'!B:H,3,FALSE),0)</f>
        <v/>
      </c>
      <c r="Q22" s="27" t="str">
        <f>VLOOKUP(N22,'散件（更新）'!B:H,2,FALSE)</f>
        <v>114-25390613</v>
      </c>
      <c r="R22" s="27" t="str">
        <f>VLOOKUP(N22,'散件（更新）'!B:H,7,FALSE)</f>
        <v>Brush Roller Assembly Charging Connection Wire</v>
      </c>
      <c r="S22" s="27" t="str">
        <f>VLOOKUP(N22,'散件（更新）'!B:E,4,FALSE)</f>
        <v>https://tineco-yxzt.oss-accelerate.aliyuncs.com/20260206/dishuachongdianduijiedaoxianzujian_1770359543679.JPG</v>
      </c>
      <c r="T22" s="27" t="s">
        <v>8759</v>
      </c>
      <c r="U22" s="28" t="str">
        <f>VLOOKUP(N22,'散件（更新）'!B:G,6,FALSE)</f>
        <v>SP;CL2539F-01;地刷充电对接导线组件</v>
      </c>
      <c r="V22" s="28">
        <f>VLOOKUP(N22,'散件（更新）'!B:I,8,FALSE)</f>
        <v>6932485021512</v>
      </c>
    </row>
    <row r="23" spans="1:22" ht="20.149999999999999" customHeight="1">
      <c r="A23" s="57">
        <v>46169</v>
      </c>
      <c r="B23" s="58" t="s">
        <v>19452</v>
      </c>
      <c r="C23" s="27" t="str">
        <f>VLOOKUP(B23,'大货清单（不定期按GOMS更新）'!A:H,8,0)</f>
        <v>109-24281001</v>
      </c>
      <c r="D23" s="27" t="str">
        <f>VLOOKUP(B23,'大货清单（不定期按GOMS更新）'!A:C,3,0)</f>
        <v>CL2428J-01</v>
      </c>
      <c r="E23" s="27" t="str">
        <f>VLOOKUP(B23,'大货清单（不定期按GOMS更新）'!A:H,4,0)</f>
        <v>DE</v>
      </c>
      <c r="F23" s="27" t="str">
        <f>VLOOKUP(B23,'大货清单（不定期按GOMS更新）'!A:H,2,0)</f>
        <v>Floor One Station S9 Scientist</v>
      </c>
      <c r="G23" s="28" t="str">
        <f>VLOOKUP(B23,'大货清单（不定期按GOMS更新）'!A:I,9,FALSE)</f>
        <v>6971745581557</v>
      </c>
      <c r="H23" s="27" t="str">
        <f>VLOOKUP(B23,'大货清单（不定期按GOMS更新）'!A:H,7,0)</f>
        <v>Gray</v>
      </c>
      <c r="I23" s="27" t="str">
        <f>VLOOKUP(B23,'大货清单（不定期按GOMS更新）'!A:F,6,FALSE)</f>
        <v>GTM</v>
      </c>
      <c r="J23" s="27" t="str">
        <f>VLOOKUP(B23,'大货清单（不定期按GOMS更新）'!A:K,11,FALSE)</f>
        <v>14.3</v>
      </c>
      <c r="K23" s="27" t="str">
        <f>VLOOKUP(B23,'大货清单（不定期按GOMS更新）'!A:N,12,FALSE)</f>
        <v>785</v>
      </c>
      <c r="L23" s="27" t="str">
        <f>VLOOKUP(B23,'大货清单（不定期按GOMS更新）'!A:M,13,FALSE)</f>
        <v>386</v>
      </c>
      <c r="M23" s="27" t="str">
        <f>VLOOKUP(B23,'大货清单（不定期按GOMS更新）'!A:N,14,FALSE)</f>
        <v>367</v>
      </c>
      <c r="N23" s="58" t="s">
        <v>17007</v>
      </c>
      <c r="O23" s="27">
        <f>IFERROR(VLOOKUP(N23,'散件迭代（不定期更新）'!C:J,8,FALSE),0)</f>
        <v>0</v>
      </c>
      <c r="P23" s="27" t="str">
        <f>IFERROR(VLOOKUP(N23,'散件（更新）'!B:H,3,FALSE),0)</f>
        <v/>
      </c>
      <c r="Q23" s="27" t="str">
        <f>VLOOKUP(N23,'散件（更新）'!B:H,2,FALSE)</f>
        <v>114-25390616</v>
      </c>
      <c r="R23" s="27" t="str">
        <f>VLOOKUP(N23,'散件（更新）'!B:H,7,FALSE)</f>
        <v>Charging Connection Wire Assembly Of Charging Base</v>
      </c>
      <c r="S23" s="27" t="str">
        <f>VLOOKUP(N23,'散件（更新）'!B:E,4,FALSE)</f>
        <v>https://tineco-yxzt.oss-accelerate.aliyuncs.com/20260206/IMG_2709_1770359810017.JPG</v>
      </c>
      <c r="T23" s="27" t="s">
        <v>8759</v>
      </c>
      <c r="U23" s="28" t="str">
        <f>VLOOKUP(N23,'散件（更新）'!B:G,6,FALSE)</f>
        <v>SP;CL2539F-01;充电座组件+充电通讯导线</v>
      </c>
      <c r="V23" s="28">
        <f>VLOOKUP(N23,'散件（更新）'!B:I,8,FALSE)</f>
        <v>6932485021543</v>
      </c>
    </row>
    <row r="24" spans="1:22" ht="20.149999999999999" customHeight="1">
      <c r="A24" s="57">
        <v>46169</v>
      </c>
      <c r="B24" s="58" t="s">
        <v>19452</v>
      </c>
      <c r="C24" s="27" t="str">
        <f>VLOOKUP(B24,'大货清单（不定期按GOMS更新）'!A:H,8,0)</f>
        <v>109-24281001</v>
      </c>
      <c r="D24" s="27" t="str">
        <f>VLOOKUP(B24,'大货清单（不定期按GOMS更新）'!A:C,3,0)</f>
        <v>CL2428J-01</v>
      </c>
      <c r="E24" s="27" t="str">
        <f>VLOOKUP(B24,'大货清单（不定期按GOMS更新）'!A:H,4,0)</f>
        <v>DE</v>
      </c>
      <c r="F24" s="27" t="str">
        <f>VLOOKUP(B24,'大货清单（不定期按GOMS更新）'!A:H,2,0)</f>
        <v>Floor One Station S9 Scientist</v>
      </c>
      <c r="G24" s="28" t="str">
        <f>VLOOKUP(B24,'大货清单（不定期按GOMS更新）'!A:I,9,FALSE)</f>
        <v>6971745581557</v>
      </c>
      <c r="H24" s="27" t="str">
        <f>VLOOKUP(B24,'大货清单（不定期按GOMS更新）'!A:H,7,0)</f>
        <v>Gray</v>
      </c>
      <c r="I24" s="27" t="str">
        <f>VLOOKUP(B24,'大货清单（不定期按GOMS更新）'!A:F,6,FALSE)</f>
        <v>GTM</v>
      </c>
      <c r="J24" s="27" t="str">
        <f>VLOOKUP(B24,'大货清单（不定期按GOMS更新）'!A:K,11,FALSE)</f>
        <v>14.3</v>
      </c>
      <c r="K24" s="27" t="str">
        <f>VLOOKUP(B24,'大货清单（不定期按GOMS更新）'!A:N,12,FALSE)</f>
        <v>785</v>
      </c>
      <c r="L24" s="27" t="str">
        <f>VLOOKUP(B24,'大货清单（不定期按GOMS更新）'!A:M,13,FALSE)</f>
        <v>386</v>
      </c>
      <c r="M24" s="27" t="str">
        <f>VLOOKUP(B24,'大货清单（不定期按GOMS更新）'!A:N,14,FALSE)</f>
        <v>367</v>
      </c>
      <c r="N24" s="58" t="s">
        <v>17022</v>
      </c>
      <c r="O24" s="27">
        <f>IFERROR(VLOOKUP(N24,'散件迭代（不定期更新）'!C:J,8,FALSE),0)</f>
        <v>0</v>
      </c>
      <c r="P24" s="27" t="str">
        <f>IFERROR(VLOOKUP(N24,'散件（更新）'!B:H,3,FALSE),0)</f>
        <v/>
      </c>
      <c r="Q24" s="27" t="str">
        <f>VLOOKUP(N24,'散件（更新）'!B:H,2,FALSE)</f>
        <v>114-25390623</v>
      </c>
      <c r="R24" s="27" t="str">
        <f>VLOOKUP(N24,'散件（更新）'!B:H,7,FALSE)</f>
        <v>Power Cord</v>
      </c>
      <c r="S24" s="27" t="str">
        <f>VLOOKUP(N24,'散件（更新）'!B:E,4,FALSE)</f>
        <v>https://tineco-yxzt.oss-accelerate.aliyuncs.com/20260206/wannengoubansanchadianyuanxian_1770360231084.JPG</v>
      </c>
      <c r="T24" s="27" t="s">
        <v>8759</v>
      </c>
      <c r="U24" s="28" t="str">
        <f>VLOOKUP(N24,'散件（更新）'!B:G,6,FALSE)</f>
        <v>SP;CL2539F-01;万能欧版三插电源线</v>
      </c>
      <c r="V24" s="28">
        <f>VLOOKUP(N24,'散件（更新）'!B:I,8,FALSE)</f>
        <v>6932485021611</v>
      </c>
    </row>
    <row r="25" spans="1:22" ht="20.149999999999999" customHeight="1">
      <c r="A25" s="57">
        <v>46169</v>
      </c>
      <c r="B25" s="58" t="s">
        <v>19452</v>
      </c>
      <c r="C25" s="27" t="str">
        <f>VLOOKUP(B25,'大货清单（不定期按GOMS更新）'!A:H,8,0)</f>
        <v>109-24281001</v>
      </c>
      <c r="D25" s="27" t="str">
        <f>VLOOKUP(B25,'大货清单（不定期按GOMS更新）'!A:C,3,0)</f>
        <v>CL2428J-01</v>
      </c>
      <c r="E25" s="27" t="str">
        <f>VLOOKUP(B25,'大货清单（不定期按GOMS更新）'!A:H,4,0)</f>
        <v>DE</v>
      </c>
      <c r="F25" s="27" t="str">
        <f>VLOOKUP(B25,'大货清单（不定期按GOMS更新）'!A:H,2,0)</f>
        <v>Floor One Station S9 Scientist</v>
      </c>
      <c r="G25" s="28" t="str">
        <f>VLOOKUP(B25,'大货清单（不定期按GOMS更新）'!A:I,9,FALSE)</f>
        <v>6971745581557</v>
      </c>
      <c r="H25" s="27" t="str">
        <f>VLOOKUP(B25,'大货清单（不定期按GOMS更新）'!A:H,7,0)</f>
        <v>Gray</v>
      </c>
      <c r="I25" s="27" t="str">
        <f>VLOOKUP(B25,'大货清单（不定期按GOMS更新）'!A:F,6,FALSE)</f>
        <v>GTM</v>
      </c>
      <c r="J25" s="27" t="str">
        <f>VLOOKUP(B25,'大货清单（不定期按GOMS更新）'!A:K,11,FALSE)</f>
        <v>14.3</v>
      </c>
      <c r="K25" s="27" t="str">
        <f>VLOOKUP(B25,'大货清单（不定期按GOMS更新）'!A:N,12,FALSE)</f>
        <v>785</v>
      </c>
      <c r="L25" s="27" t="str">
        <f>VLOOKUP(B25,'大货清单（不定期按GOMS更新）'!A:M,13,FALSE)</f>
        <v>386</v>
      </c>
      <c r="M25" s="27" t="str">
        <f>VLOOKUP(B25,'大货清单（不定期按GOMS更新）'!A:N,14,FALSE)</f>
        <v>367</v>
      </c>
      <c r="N25" s="58" t="s">
        <v>7814</v>
      </c>
      <c r="O25" s="27">
        <f>IFERROR(VLOOKUP(N25,'散件迭代（不定期更新）'!C:J,8,FALSE),0)</f>
        <v>0</v>
      </c>
      <c r="P25" s="27" t="str">
        <f>IFERROR(VLOOKUP(N25,'散件（更新）'!B:H,3,FALSE),0)</f>
        <v/>
      </c>
      <c r="Q25" s="27" t="str">
        <f>VLOOKUP(N25,'散件（更新）'!B:H,2,FALSE)</f>
        <v>114-24570002</v>
      </c>
      <c r="R25" s="27" t="str">
        <f>VLOOKUP(N25,'散件（更新）'!B:H,7,FALSE)</f>
        <v>Switch</v>
      </c>
      <c r="S25" s="27" t="str">
        <f>VLOOKUP(N25,'散件（更新）'!B:E,4,FALSE)</f>
        <v>https://tineco-yxzt.oss-accelerate.aliyuncs.com/20250114/32131_1736819450296.jpg</v>
      </c>
      <c r="T25" s="27" t="s">
        <v>8759</v>
      </c>
      <c r="U25" s="28" t="str">
        <f>VLOOKUP(N25,'散件（更新）'!B:G,6,FALSE)</f>
        <v>微动开关</v>
      </c>
      <c r="V25" s="28">
        <f>VLOOKUP(N25,'散件（更新）'!B:I,8,FALSE)</f>
        <v>6932485002955</v>
      </c>
    </row>
    <row r="26" spans="1:22" ht="20.149999999999999" customHeight="1">
      <c r="A26" s="57">
        <v>46169</v>
      </c>
      <c r="B26" s="58" t="s">
        <v>19452</v>
      </c>
      <c r="C26" s="27" t="str">
        <f>VLOOKUP(B26,'大货清单（不定期按GOMS更新）'!A:H,8,0)</f>
        <v>109-24281001</v>
      </c>
      <c r="D26" s="27" t="str">
        <f>VLOOKUP(B26,'大货清单（不定期按GOMS更新）'!A:C,3,0)</f>
        <v>CL2428J-01</v>
      </c>
      <c r="E26" s="27" t="str">
        <f>VLOOKUP(B26,'大货清单（不定期按GOMS更新）'!A:H,4,0)</f>
        <v>DE</v>
      </c>
      <c r="F26" s="27" t="str">
        <f>VLOOKUP(B26,'大货清单（不定期按GOMS更新）'!A:H,2,0)</f>
        <v>Floor One Station S9 Scientist</v>
      </c>
      <c r="G26" s="28" t="str">
        <f>VLOOKUP(B26,'大货清单（不定期按GOMS更新）'!A:I,9,FALSE)</f>
        <v>6971745581557</v>
      </c>
      <c r="H26" s="27" t="str">
        <f>VLOOKUP(B26,'大货清单（不定期按GOMS更新）'!A:H,7,0)</f>
        <v>Gray</v>
      </c>
      <c r="I26" s="27" t="str">
        <f>VLOOKUP(B26,'大货清单（不定期按GOMS更新）'!A:F,6,FALSE)</f>
        <v>GTM</v>
      </c>
      <c r="J26" s="27" t="str">
        <f>VLOOKUP(B26,'大货清单（不定期按GOMS更新）'!A:K,11,FALSE)</f>
        <v>14.3</v>
      </c>
      <c r="K26" s="27" t="str">
        <f>VLOOKUP(B26,'大货清单（不定期按GOMS更新）'!A:N,12,FALSE)</f>
        <v>785</v>
      </c>
      <c r="L26" s="27" t="str">
        <f>VLOOKUP(B26,'大货清单（不定期按GOMS更新）'!A:M,13,FALSE)</f>
        <v>386</v>
      </c>
      <c r="M26" s="27" t="str">
        <f>VLOOKUP(B26,'大货清单（不定期按GOMS更新）'!A:N,14,FALSE)</f>
        <v>367</v>
      </c>
      <c r="N26" s="58" t="s">
        <v>15881</v>
      </c>
      <c r="O26" s="27">
        <f>IFERROR(VLOOKUP(N26,'散件迭代（不定期更新）'!C:J,8,FALSE),0)</f>
        <v>0</v>
      </c>
      <c r="P26" s="27">
        <f>IFERROR(VLOOKUP(N26,'散件（更新）'!B:H,3,FALSE),0)</f>
        <v>0</v>
      </c>
      <c r="Q26" s="27" t="str">
        <f>VLOOKUP(N26,'散件（更新）'!B:H,2,FALSE)</f>
        <v>114-25350302</v>
      </c>
      <c r="R26" s="27" t="str">
        <f>VLOOKUP(N26,'散件（更新）'!B:H,7,FALSE)</f>
        <v>Micro Switch ＋Wire</v>
      </c>
      <c r="S26" s="27" t="str">
        <f>VLOOKUP(N26,'散件（更新）'!B:E,4,FALSE)</f>
        <v>https://tineco-yxzt.oss-accelerate.aliyuncs.com/20250912/0180e578-009f-4e2b-b7eb-c52b6b19abaa_1757659464697.png</v>
      </c>
      <c r="T26" s="27" t="s">
        <v>8759</v>
      </c>
      <c r="U26" s="28" t="str">
        <f>VLOOKUP(N26,'散件（更新）'!B:G,6,FALSE)</f>
        <v>SP;CL2535C-01;微动开关+导线</v>
      </c>
      <c r="V26" s="28">
        <f>VLOOKUP(N26,'散件（更新）'!B:I,8,FALSE)</f>
        <v>6932485013548</v>
      </c>
    </row>
    <row r="27" spans="1:22" ht="20.149999999999999" customHeight="1">
      <c r="A27" s="57">
        <v>46169</v>
      </c>
      <c r="B27" s="58" t="s">
        <v>19452</v>
      </c>
      <c r="C27" s="27" t="str">
        <f>VLOOKUP(B27,'大货清单（不定期按GOMS更新）'!A:H,8,0)</f>
        <v>109-24281001</v>
      </c>
      <c r="D27" s="27" t="str">
        <f>VLOOKUP(B27,'大货清单（不定期按GOMS更新）'!A:C,3,0)</f>
        <v>CL2428J-01</v>
      </c>
      <c r="E27" s="27" t="str">
        <f>VLOOKUP(B27,'大货清单（不定期按GOMS更新）'!A:H,4,0)</f>
        <v>DE</v>
      </c>
      <c r="F27" s="27" t="str">
        <f>VLOOKUP(B27,'大货清单（不定期按GOMS更新）'!A:H,2,0)</f>
        <v>Floor One Station S9 Scientist</v>
      </c>
      <c r="G27" s="28" t="str">
        <f>VLOOKUP(B27,'大货清单（不定期按GOMS更新）'!A:I,9,FALSE)</f>
        <v>6971745581557</v>
      </c>
      <c r="H27" s="27" t="str">
        <f>VLOOKUP(B27,'大货清单（不定期按GOMS更新）'!A:H,7,0)</f>
        <v>Gray</v>
      </c>
      <c r="I27" s="27" t="str">
        <f>VLOOKUP(B27,'大货清单（不定期按GOMS更新）'!A:F,6,FALSE)</f>
        <v>GTM</v>
      </c>
      <c r="J27" s="27" t="str">
        <f>VLOOKUP(B27,'大货清单（不定期按GOMS更新）'!A:K,11,FALSE)</f>
        <v>14.3</v>
      </c>
      <c r="K27" s="27" t="str">
        <f>VLOOKUP(B27,'大货清单（不定期按GOMS更新）'!A:N,12,FALSE)</f>
        <v>785</v>
      </c>
      <c r="L27" s="27" t="str">
        <f>VLOOKUP(B27,'大货清单（不定期按GOMS更新）'!A:M,13,FALSE)</f>
        <v>386</v>
      </c>
      <c r="M27" s="27" t="str">
        <f>VLOOKUP(B27,'大货清单（不定期按GOMS更新）'!A:N,14,FALSE)</f>
        <v>367</v>
      </c>
      <c r="N27" s="58" t="s">
        <v>16510</v>
      </c>
      <c r="O27" s="27">
        <f>IFERROR(VLOOKUP(N27,'散件迭代（不定期更新）'!C:J,8,FALSE),0)</f>
        <v>0</v>
      </c>
      <c r="P27" s="27" t="str">
        <f>IFERROR(VLOOKUP(N27,'散件（更新）'!B:H,3,FALSE),0)</f>
        <v/>
      </c>
      <c r="Q27" s="27" t="str">
        <f>VLOOKUP(N27,'散件（更新）'!B:H,2,FALSE)</f>
        <v>114-24280301</v>
      </c>
      <c r="R27" s="27" t="str">
        <f>VLOOKUP(N27,'散件（更新）'!B:H,7,FALSE)</f>
        <v>Servo Motor Assembly</v>
      </c>
      <c r="S27" s="27" t="str">
        <f>VLOOKUP(N27,'散件（更新）'!B:E,4,FALSE)</f>
        <v>https://tineco-yxzt.oss-accelerate.aliyuncs.com/20260210/duojizujian_1770685213285.png</v>
      </c>
      <c r="T27" s="27" t="s">
        <v>8759</v>
      </c>
      <c r="U27" s="28" t="str">
        <f>VLOOKUP(N27,'散件（更新）'!B:G,6,FALSE)</f>
        <v>SP;CL2428C-01;舵机组件</v>
      </c>
      <c r="V27" s="28">
        <f>VLOOKUP(N27,'散件（更新）'!B:I,8,FALSE)</f>
        <v>6932485020614</v>
      </c>
    </row>
    <row r="28" spans="1:22" ht="20.149999999999999" customHeight="1">
      <c r="A28" s="57">
        <v>46169</v>
      </c>
      <c r="B28" s="58" t="s">
        <v>19452</v>
      </c>
      <c r="C28" s="27" t="str">
        <f>VLOOKUP(B28,'大货清单（不定期按GOMS更新）'!A:H,8,0)</f>
        <v>109-24281001</v>
      </c>
      <c r="D28" s="27" t="str">
        <f>VLOOKUP(B28,'大货清单（不定期按GOMS更新）'!A:C,3,0)</f>
        <v>CL2428J-01</v>
      </c>
      <c r="E28" s="27" t="str">
        <f>VLOOKUP(B28,'大货清单（不定期按GOMS更新）'!A:H,4,0)</f>
        <v>DE</v>
      </c>
      <c r="F28" s="27" t="str">
        <f>VLOOKUP(B28,'大货清单（不定期按GOMS更新）'!A:H,2,0)</f>
        <v>Floor One Station S9 Scientist</v>
      </c>
      <c r="G28" s="28" t="str">
        <f>VLOOKUP(B28,'大货清单（不定期按GOMS更新）'!A:I,9,FALSE)</f>
        <v>6971745581557</v>
      </c>
      <c r="H28" s="27" t="str">
        <f>VLOOKUP(B28,'大货清单（不定期按GOMS更新）'!A:H,7,0)</f>
        <v>Gray</v>
      </c>
      <c r="I28" s="27" t="str">
        <f>VLOOKUP(B28,'大货清单（不定期按GOMS更新）'!A:F,6,FALSE)</f>
        <v>GTM</v>
      </c>
      <c r="J28" s="27" t="str">
        <f>VLOOKUP(B28,'大货清单（不定期按GOMS更新）'!A:K,11,FALSE)</f>
        <v>14.3</v>
      </c>
      <c r="K28" s="27" t="str">
        <f>VLOOKUP(B28,'大货清单（不定期按GOMS更新）'!A:N,12,FALSE)</f>
        <v>785</v>
      </c>
      <c r="L28" s="27" t="str">
        <f>VLOOKUP(B28,'大货清单（不定期按GOMS更新）'!A:M,13,FALSE)</f>
        <v>386</v>
      </c>
      <c r="M28" s="27" t="str">
        <f>VLOOKUP(B28,'大货清单（不定期按GOMS更新）'!A:N,14,FALSE)</f>
        <v>367</v>
      </c>
      <c r="N28" s="58" t="s">
        <v>16769</v>
      </c>
      <c r="O28" s="27">
        <f>IFERROR(VLOOKUP(N28,'散件迭代（不定期更新）'!C:J,8,FALSE),0)</f>
        <v>0</v>
      </c>
      <c r="P28" s="27" t="str">
        <f>IFERROR(VLOOKUP(N28,'散件（更新）'!B:H,3,FALSE),0)</f>
        <v/>
      </c>
      <c r="Q28" s="27" t="str">
        <f>VLOOKUP(N28,'散件（更新）'!B:H,2,FALSE)</f>
        <v>114-25390619</v>
      </c>
      <c r="R28" s="27" t="str">
        <f>VLOOKUP(N28,'散件（更新）'!B:H,7,FALSE)</f>
        <v>Charging base Fan Assembly</v>
      </c>
      <c r="S28" s="27" t="str">
        <f>VLOOKUP(N28,'散件（更新）'!B:E,4,FALSE)</f>
        <v>https://tineco-yxzt.oss-accelerate.aliyuncs.com/20260206/tuopanfengjizujian_1770360002589.JPG</v>
      </c>
      <c r="T28" s="27" t="s">
        <v>8759</v>
      </c>
      <c r="U28" s="28" t="str">
        <f>VLOOKUP(N28,'散件（更新）'!B:G,6,FALSE)</f>
        <v>SP;CL2539F-01;托盘风机组件</v>
      </c>
      <c r="V28" s="28">
        <f>VLOOKUP(N28,'散件（更新）'!B:I,8,FALSE)</f>
        <v>6932485021574</v>
      </c>
    </row>
    <row r="29" spans="1:22" ht="20.149999999999999" customHeight="1">
      <c r="A29" s="57">
        <v>46169</v>
      </c>
      <c r="B29" s="58" t="s">
        <v>19452</v>
      </c>
      <c r="C29" s="27" t="str">
        <f>VLOOKUP(B29,'大货清单（不定期按GOMS更新）'!A:H,8,0)</f>
        <v>109-24281001</v>
      </c>
      <c r="D29" s="27" t="str">
        <f>VLOOKUP(B29,'大货清单（不定期按GOMS更新）'!A:C,3,0)</f>
        <v>CL2428J-01</v>
      </c>
      <c r="E29" s="27" t="str">
        <f>VLOOKUP(B29,'大货清单（不定期按GOMS更新）'!A:H,4,0)</f>
        <v>DE</v>
      </c>
      <c r="F29" s="27" t="str">
        <f>VLOOKUP(B29,'大货清单（不定期按GOMS更新）'!A:H,2,0)</f>
        <v>Floor One Station S9 Scientist</v>
      </c>
      <c r="G29" s="28" t="str">
        <f>VLOOKUP(B29,'大货清单（不定期按GOMS更新）'!A:I,9,FALSE)</f>
        <v>6971745581557</v>
      </c>
      <c r="H29" s="27" t="str">
        <f>VLOOKUP(B29,'大货清单（不定期按GOMS更新）'!A:H,7,0)</f>
        <v>Gray</v>
      </c>
      <c r="I29" s="27" t="str">
        <f>VLOOKUP(B29,'大货清单（不定期按GOMS更新）'!A:F,6,FALSE)</f>
        <v>GTM</v>
      </c>
      <c r="J29" s="27" t="str">
        <f>VLOOKUP(B29,'大货清单（不定期按GOMS更新）'!A:K,11,FALSE)</f>
        <v>14.3</v>
      </c>
      <c r="K29" s="27" t="str">
        <f>VLOOKUP(B29,'大货清单（不定期按GOMS更新）'!A:N,12,FALSE)</f>
        <v>785</v>
      </c>
      <c r="L29" s="27" t="str">
        <f>VLOOKUP(B29,'大货清单（不定期按GOMS更新）'!A:M,13,FALSE)</f>
        <v>386</v>
      </c>
      <c r="M29" s="27" t="str">
        <f>VLOOKUP(B29,'大货清单（不定期按GOMS更新）'!A:N,14,FALSE)</f>
        <v>367</v>
      </c>
      <c r="N29" s="58" t="s">
        <v>15344</v>
      </c>
      <c r="O29" s="27">
        <f>IFERROR(VLOOKUP(N29,'散件迭代（不定期更新）'!C:J,8,FALSE),0)</f>
        <v>0</v>
      </c>
      <c r="P29" s="27">
        <f>IFERROR(VLOOKUP(N29,'散件（更新）'!B:H,3,FALSE),0)</f>
        <v>0</v>
      </c>
      <c r="Q29" s="27" t="str">
        <f>VLOOKUP(N29,'散件（更新）'!B:H,2,FALSE)</f>
        <v>114-25620002</v>
      </c>
      <c r="R29" s="27" t="str">
        <f>VLOOKUP(N29,'散件（更新）'!B:H,7,FALSE)</f>
        <v>Main Motor</v>
      </c>
      <c r="S29" s="27">
        <f>VLOOKUP(N29,'散件（更新）'!B:E,4,FALSE)</f>
        <v>0</v>
      </c>
      <c r="T29" s="27" t="s">
        <v>8759</v>
      </c>
      <c r="U29" s="28" t="str">
        <f>VLOOKUP(N29,'散件（更新）'!B:G,6,FALSE)</f>
        <v>SP;CL2562-01;主电机</v>
      </c>
      <c r="V29" s="28">
        <f>VLOOKUP(N29,'散件（更新）'!B:I,8,FALSE)</f>
        <v>6932485016242</v>
      </c>
    </row>
    <row r="30" spans="1:22" ht="20.149999999999999" customHeight="1">
      <c r="A30" s="57">
        <v>46169</v>
      </c>
      <c r="B30" s="58" t="s">
        <v>19452</v>
      </c>
      <c r="C30" s="27" t="str">
        <f>VLOOKUP(B30,'大货清单（不定期按GOMS更新）'!A:H,8,0)</f>
        <v>109-24281001</v>
      </c>
      <c r="D30" s="27" t="str">
        <f>VLOOKUP(B30,'大货清单（不定期按GOMS更新）'!A:C,3,0)</f>
        <v>CL2428J-01</v>
      </c>
      <c r="E30" s="27" t="str">
        <f>VLOOKUP(B30,'大货清单（不定期按GOMS更新）'!A:H,4,0)</f>
        <v>DE</v>
      </c>
      <c r="F30" s="27" t="str">
        <f>VLOOKUP(B30,'大货清单（不定期按GOMS更新）'!A:H,2,0)</f>
        <v>Floor One Station S9 Scientist</v>
      </c>
      <c r="G30" s="28" t="str">
        <f>VLOOKUP(B30,'大货清单（不定期按GOMS更新）'!A:I,9,FALSE)</f>
        <v>6971745581557</v>
      </c>
      <c r="H30" s="27" t="str">
        <f>VLOOKUP(B30,'大货清单（不定期按GOMS更新）'!A:H,7,0)</f>
        <v>Gray</v>
      </c>
      <c r="I30" s="27" t="str">
        <f>VLOOKUP(B30,'大货清单（不定期按GOMS更新）'!A:F,6,FALSE)</f>
        <v>GTM</v>
      </c>
      <c r="J30" s="27" t="str">
        <f>VLOOKUP(B30,'大货清单（不定期按GOMS更新）'!A:K,11,FALSE)</f>
        <v>14.3</v>
      </c>
      <c r="K30" s="27" t="str">
        <f>VLOOKUP(B30,'大货清单（不定期按GOMS更新）'!A:N,12,FALSE)</f>
        <v>785</v>
      </c>
      <c r="L30" s="27" t="str">
        <f>VLOOKUP(B30,'大货清单（不定期按GOMS更新）'!A:M,13,FALSE)</f>
        <v>386</v>
      </c>
      <c r="M30" s="27" t="str">
        <f>VLOOKUP(B30,'大货清单（不定期按GOMS更新）'!A:N,14,FALSE)</f>
        <v>367</v>
      </c>
      <c r="N30" s="58" t="s">
        <v>17029</v>
      </c>
      <c r="O30" s="27">
        <f>IFERROR(VLOOKUP(N30,'散件迭代（不定期更新）'!C:J,8,FALSE),0)</f>
        <v>0</v>
      </c>
      <c r="P30" s="27" t="str">
        <f>IFERROR(VLOOKUP(N30,'散件（更新）'!B:H,3,FALSE),0)</f>
        <v/>
      </c>
      <c r="Q30" s="27" t="str">
        <f>VLOOKUP(N30,'散件（更新）'!B:H,2,FALSE)</f>
        <v>114-25390622</v>
      </c>
      <c r="R30" s="27" t="str">
        <f>VLOOKUP(N30,'散件（更新）'!B:H,7,FALSE)</f>
        <v>Heating Tube</v>
      </c>
      <c r="S30" s="27" t="str">
        <f>VLOOKUP(N30,'散件（更新）'!B:E,4,FALSE)</f>
        <v>https://tineco-yxzt.oss-accelerate.aliyuncs.com/20260206/jiareguan_1770360172000.JPG</v>
      </c>
      <c r="T30" s="27" t="s">
        <v>8759</v>
      </c>
      <c r="U30" s="28" t="str">
        <f>VLOOKUP(N30,'散件（更新）'!B:G,6,FALSE)</f>
        <v>SP;CL2539F-01;加热管</v>
      </c>
      <c r="V30" s="28">
        <f>VLOOKUP(N30,'散件（更新）'!B:I,8,FALSE)</f>
        <v>6932485021604</v>
      </c>
    </row>
    <row r="31" spans="1:22" ht="20.149999999999999" customHeight="1">
      <c r="A31" s="57">
        <v>46169</v>
      </c>
      <c r="B31" s="58" t="s">
        <v>19452</v>
      </c>
      <c r="C31" s="27" t="str">
        <f>VLOOKUP(B31,'大货清单（不定期按GOMS更新）'!A:H,8,0)</f>
        <v>109-24281001</v>
      </c>
      <c r="D31" s="27" t="str">
        <f>VLOOKUP(B31,'大货清单（不定期按GOMS更新）'!A:C,3,0)</f>
        <v>CL2428J-01</v>
      </c>
      <c r="E31" s="27" t="str">
        <f>VLOOKUP(B31,'大货清单（不定期按GOMS更新）'!A:H,4,0)</f>
        <v>DE</v>
      </c>
      <c r="F31" s="27" t="str">
        <f>VLOOKUP(B31,'大货清单（不定期按GOMS更新）'!A:H,2,0)</f>
        <v>Floor One Station S9 Scientist</v>
      </c>
      <c r="G31" s="28" t="str">
        <f>VLOOKUP(B31,'大货清单（不定期按GOMS更新）'!A:I,9,FALSE)</f>
        <v>6971745581557</v>
      </c>
      <c r="H31" s="27" t="str">
        <f>VLOOKUP(B31,'大货清单（不定期按GOMS更新）'!A:H,7,0)</f>
        <v>Gray</v>
      </c>
      <c r="I31" s="27" t="str">
        <f>VLOOKUP(B31,'大货清单（不定期按GOMS更新）'!A:F,6,FALSE)</f>
        <v>GTM</v>
      </c>
      <c r="J31" s="27" t="str">
        <f>VLOOKUP(B31,'大货清单（不定期按GOMS更新）'!A:K,11,FALSE)</f>
        <v>14.3</v>
      </c>
      <c r="K31" s="27" t="str">
        <f>VLOOKUP(B31,'大货清单（不定期按GOMS更新）'!A:N,12,FALSE)</f>
        <v>785</v>
      </c>
      <c r="L31" s="27" t="str">
        <f>VLOOKUP(B31,'大货清单（不定期按GOMS更新）'!A:M,13,FALSE)</f>
        <v>386</v>
      </c>
      <c r="M31" s="27" t="str">
        <f>VLOOKUP(B31,'大货清单（不定期按GOMS更新）'!A:N,14,FALSE)</f>
        <v>367</v>
      </c>
      <c r="N31" s="58" t="s">
        <v>16779</v>
      </c>
      <c r="O31" s="27">
        <f>IFERROR(VLOOKUP(N31,'散件迭代（不定期更新）'!C:J,8,FALSE),0)</f>
        <v>0</v>
      </c>
      <c r="P31" s="27" t="str">
        <f>IFERROR(VLOOKUP(N31,'散件（更新）'!B:H,3,FALSE),0)</f>
        <v/>
      </c>
      <c r="Q31" s="27" t="str">
        <f>VLOOKUP(N31,'散件（更新）'!B:H,2,FALSE)</f>
        <v>114-25390639</v>
      </c>
      <c r="R31" s="27" t="str">
        <f>VLOOKUP(N31,'散件（更新）'!B:H,7,FALSE)</f>
        <v>Heating Wire Assembly</v>
      </c>
      <c r="S31" s="27" t="str">
        <f>VLOOKUP(N31,'散件（更新）'!B:E,4,FALSE)</f>
        <v>https://tineco-yxzt.oss-accelerate.aliyuncs.com/20260206/faresizujian_1770361079643.JPG</v>
      </c>
      <c r="T31" s="27" t="s">
        <v>8759</v>
      </c>
      <c r="U31" s="28" t="str">
        <f>VLOOKUP(N31,'散件（更新）'!B:G,6,FALSE)</f>
        <v>SP;CL2539F-01;发热丝组件</v>
      </c>
      <c r="V31" s="28">
        <f>VLOOKUP(N31,'散件（更新）'!B:I,8,FALSE)</f>
        <v>6932485021765</v>
      </c>
    </row>
    <row r="32" spans="1:22" ht="20.149999999999999" customHeight="1">
      <c r="A32" s="57">
        <v>46169</v>
      </c>
      <c r="B32" s="58" t="s">
        <v>19452</v>
      </c>
      <c r="C32" s="27" t="str">
        <f>VLOOKUP(B32,'大货清单（不定期按GOMS更新）'!A:H,8,0)</f>
        <v>109-24281001</v>
      </c>
      <c r="D32" s="27" t="str">
        <f>VLOOKUP(B32,'大货清单（不定期按GOMS更新）'!A:C,3,0)</f>
        <v>CL2428J-01</v>
      </c>
      <c r="E32" s="27" t="str">
        <f>VLOOKUP(B32,'大货清单（不定期按GOMS更新）'!A:H,4,0)</f>
        <v>DE</v>
      </c>
      <c r="F32" s="27" t="str">
        <f>VLOOKUP(B32,'大货清单（不定期按GOMS更新）'!A:H,2,0)</f>
        <v>Floor One Station S9 Scientist</v>
      </c>
      <c r="G32" s="28" t="str">
        <f>VLOOKUP(B32,'大货清单（不定期按GOMS更新）'!A:I,9,FALSE)</f>
        <v>6971745581557</v>
      </c>
      <c r="H32" s="27" t="str">
        <f>VLOOKUP(B32,'大货清单（不定期按GOMS更新）'!A:H,7,0)</f>
        <v>Gray</v>
      </c>
      <c r="I32" s="27" t="str">
        <f>VLOOKUP(B32,'大货清单（不定期按GOMS更新）'!A:F,6,FALSE)</f>
        <v>GTM</v>
      </c>
      <c r="J32" s="27" t="str">
        <f>VLOOKUP(B32,'大货清单（不定期按GOMS更新）'!A:K,11,FALSE)</f>
        <v>14.3</v>
      </c>
      <c r="K32" s="27" t="str">
        <f>VLOOKUP(B32,'大货清单（不定期按GOMS更新）'!A:N,12,FALSE)</f>
        <v>785</v>
      </c>
      <c r="L32" s="27" t="str">
        <f>VLOOKUP(B32,'大货清单（不定期按GOMS更新）'!A:M,13,FALSE)</f>
        <v>386</v>
      </c>
      <c r="M32" s="27" t="str">
        <f>VLOOKUP(B32,'大货清单（不定期按GOMS更新）'!A:N,14,FALSE)</f>
        <v>367</v>
      </c>
      <c r="N32" s="58" t="s">
        <v>7969</v>
      </c>
      <c r="O32" s="27">
        <f>IFERROR(VLOOKUP(N32,'散件迭代（不定期更新）'!C:J,8,FALSE),0)</f>
        <v>0</v>
      </c>
      <c r="P32" s="27" t="str">
        <f>IFERROR(VLOOKUP(N32,'散件（更新）'!B:H,3,FALSE),0)</f>
        <v/>
      </c>
      <c r="Q32" s="27" t="str">
        <f>VLOOKUP(N32,'散件（更新）'!B:H,2,FALSE)</f>
        <v>114-23761821</v>
      </c>
      <c r="R32" s="27" t="str">
        <f>VLOOKUP(N32,'散件（更新）'!B:H,7,FALSE)</f>
        <v>PCBA</v>
      </c>
      <c r="S32" s="27" t="str">
        <f>VLOOKUP(N32,'散件（更新）'!B:E,4,FALSE)</f>
        <v>https://tineco-yxzt.oss-accelerate.aliyuncs.com/20241219/wifi_1734594448888.jpg</v>
      </c>
      <c r="T32" s="27" t="s">
        <v>8759</v>
      </c>
      <c r="U32" s="28" t="str">
        <f>VLOOKUP(N32,'散件（更新）'!B:G,6,FALSE)</f>
        <v>WIFI 小板</v>
      </c>
      <c r="V32" s="28">
        <f>VLOOKUP(N32,'散件（更新）'!B:I,8,FALSE)</f>
        <v>6932485002597</v>
      </c>
    </row>
    <row r="33" spans="1:22" ht="20.149999999999999" customHeight="1">
      <c r="A33" s="57">
        <v>46169</v>
      </c>
      <c r="B33" s="58" t="s">
        <v>19452</v>
      </c>
      <c r="C33" s="27" t="str">
        <f>VLOOKUP(B33,'大货清单（不定期按GOMS更新）'!A:H,8,0)</f>
        <v>109-24281001</v>
      </c>
      <c r="D33" s="27" t="str">
        <f>VLOOKUP(B33,'大货清单（不定期按GOMS更新）'!A:C,3,0)</f>
        <v>CL2428J-01</v>
      </c>
      <c r="E33" s="27" t="str">
        <f>VLOOKUP(B33,'大货清单（不定期按GOMS更新）'!A:H,4,0)</f>
        <v>DE</v>
      </c>
      <c r="F33" s="27" t="str">
        <f>VLOOKUP(B33,'大货清单（不定期按GOMS更新）'!A:H,2,0)</f>
        <v>Floor One Station S9 Scientist</v>
      </c>
      <c r="G33" s="28" t="str">
        <f>VLOOKUP(B33,'大货清单（不定期按GOMS更新）'!A:I,9,FALSE)</f>
        <v>6971745581557</v>
      </c>
      <c r="H33" s="27" t="str">
        <f>VLOOKUP(B33,'大货清单（不定期按GOMS更新）'!A:H,7,0)</f>
        <v>Gray</v>
      </c>
      <c r="I33" s="27" t="str">
        <f>VLOOKUP(B33,'大货清单（不定期按GOMS更新）'!A:F,6,FALSE)</f>
        <v>GTM</v>
      </c>
      <c r="J33" s="27" t="str">
        <f>VLOOKUP(B33,'大货清单（不定期按GOMS更新）'!A:K,11,FALSE)</f>
        <v>14.3</v>
      </c>
      <c r="K33" s="27" t="str">
        <f>VLOOKUP(B33,'大货清单（不定期按GOMS更新）'!A:N,12,FALSE)</f>
        <v>785</v>
      </c>
      <c r="L33" s="27" t="str">
        <f>VLOOKUP(B33,'大货清单（不定期按GOMS更新）'!A:M,13,FALSE)</f>
        <v>386</v>
      </c>
      <c r="M33" s="27" t="str">
        <f>VLOOKUP(B33,'大货清单（不定期按GOMS更新）'!A:N,14,FALSE)</f>
        <v>367</v>
      </c>
      <c r="N33" s="58" t="s">
        <v>9942</v>
      </c>
      <c r="O33" s="27">
        <f>IFERROR(VLOOKUP(N33,'散件迭代（不定期更新）'!C:J,8,FALSE),0)</f>
        <v>0</v>
      </c>
      <c r="P33" s="27">
        <f>IFERROR(VLOOKUP(N33,'散件（更新）'!B:H,3,FALSE),0)</f>
        <v>0</v>
      </c>
      <c r="Q33" s="27" t="str">
        <f>VLOOKUP(N33,'散件（更新）'!B:H,2,FALSE)</f>
        <v>114-23761847</v>
      </c>
      <c r="R33" s="27" t="str">
        <f>VLOOKUP(N33,'散件（更新）'!B:H,7,FALSE)</f>
        <v>PCBA</v>
      </c>
      <c r="S33" s="27">
        <f>VLOOKUP(N33,'散件（更新）'!B:E,4,FALSE)</f>
        <v>0</v>
      </c>
      <c r="T33" s="27" t="s">
        <v>8759</v>
      </c>
      <c r="U33" s="28" t="str">
        <f>VLOOKUP(N33,'散件（更新）'!B:G,6,FALSE)</f>
        <v>SP;CL2376R-03;WIFI小板</v>
      </c>
      <c r="V33" s="28">
        <f>VLOOKUP(N33,'散件（更新）'!B:I,8,FALSE)</f>
        <v>6932485007325</v>
      </c>
    </row>
    <row r="34" spans="1:22" ht="20.149999999999999" customHeight="1">
      <c r="A34" s="57">
        <v>46169</v>
      </c>
      <c r="B34" s="58" t="s">
        <v>19452</v>
      </c>
      <c r="C34" s="27" t="str">
        <f>VLOOKUP(B34,'大货清单（不定期按GOMS更新）'!A:H,8,0)</f>
        <v>109-24281001</v>
      </c>
      <c r="D34" s="27" t="str">
        <f>VLOOKUP(B34,'大货清单（不定期按GOMS更新）'!A:C,3,0)</f>
        <v>CL2428J-01</v>
      </c>
      <c r="E34" s="27" t="str">
        <f>VLOOKUP(B34,'大货清单（不定期按GOMS更新）'!A:H,4,0)</f>
        <v>DE</v>
      </c>
      <c r="F34" s="27" t="str">
        <f>VLOOKUP(B34,'大货清单（不定期按GOMS更新）'!A:H,2,0)</f>
        <v>Floor One Station S9 Scientist</v>
      </c>
      <c r="G34" s="28" t="str">
        <f>VLOOKUP(B34,'大货清单（不定期按GOMS更新）'!A:I,9,FALSE)</f>
        <v>6971745581557</v>
      </c>
      <c r="H34" s="27" t="str">
        <f>VLOOKUP(B34,'大货清单（不定期按GOMS更新）'!A:H,7,0)</f>
        <v>Gray</v>
      </c>
      <c r="I34" s="27" t="str">
        <f>VLOOKUP(B34,'大货清单（不定期按GOMS更新）'!A:F,6,FALSE)</f>
        <v>GTM</v>
      </c>
      <c r="J34" s="27" t="str">
        <f>VLOOKUP(B34,'大货清单（不定期按GOMS更新）'!A:K,11,FALSE)</f>
        <v>14.3</v>
      </c>
      <c r="K34" s="27" t="str">
        <f>VLOOKUP(B34,'大货清单（不定期按GOMS更新）'!A:N,12,FALSE)</f>
        <v>785</v>
      </c>
      <c r="L34" s="27" t="str">
        <f>VLOOKUP(B34,'大货清单（不定期按GOMS更新）'!A:M,13,FALSE)</f>
        <v>386</v>
      </c>
      <c r="M34" s="27" t="str">
        <f>VLOOKUP(B34,'大货清单（不定期按GOMS更新）'!A:N,14,FALSE)</f>
        <v>367</v>
      </c>
      <c r="N34" s="58" t="s">
        <v>16445</v>
      </c>
      <c r="O34" s="27">
        <f>IFERROR(VLOOKUP(N34,'散件迭代（不定期更新）'!C:J,8,FALSE),0)</f>
        <v>0</v>
      </c>
      <c r="P34" s="27" t="str">
        <f>IFERROR(VLOOKUP(N34,'散件（更新）'!B:H,3,FALSE),0)</f>
        <v/>
      </c>
      <c r="Q34" s="27" t="str">
        <f>VLOOKUP(N34,'散件（更新）'!B:H,2,FALSE)</f>
        <v>114-24280318</v>
      </c>
      <c r="R34" s="27" t="str">
        <f>VLOOKUP(N34,'散件（更新）'!B:H,7,FALSE)</f>
        <v xml:space="preserve"> Dual Hall Board Assembly</v>
      </c>
      <c r="S34" s="27" t="str">
        <f>VLOOKUP(N34,'散件（更新）'!B:E,4,FALSE)</f>
        <v>https://tineco-yxzt.oss-accelerate.aliyuncs.com/20260210/CL2428dishuashuanghuoerbanzujian_1770686216356.png</v>
      </c>
      <c r="T34" s="27" t="s">
        <v>8759</v>
      </c>
      <c r="U34" s="28" t="str">
        <f>VLOOKUP(N34,'散件（更新）'!B:G,6,FALSE)</f>
        <v>SP;CL2428C-01;CL2428地刷双霍尔板组件</v>
      </c>
      <c r="V34" s="28">
        <f>VLOOKUP(N34,'散件（更新）'!B:I,8,FALSE)</f>
        <v>6932485020782</v>
      </c>
    </row>
    <row r="35" spans="1:22" ht="20.149999999999999" customHeight="1">
      <c r="A35" s="57">
        <v>46169</v>
      </c>
      <c r="B35" s="58" t="s">
        <v>19452</v>
      </c>
      <c r="C35" s="27" t="str">
        <f>VLOOKUP(B35,'大货清单（不定期按GOMS更新）'!A:H,8,0)</f>
        <v>109-24281001</v>
      </c>
      <c r="D35" s="27" t="str">
        <f>VLOOKUP(B35,'大货清单（不定期按GOMS更新）'!A:C,3,0)</f>
        <v>CL2428J-01</v>
      </c>
      <c r="E35" s="27" t="str">
        <f>VLOOKUP(B35,'大货清单（不定期按GOMS更新）'!A:H,4,0)</f>
        <v>DE</v>
      </c>
      <c r="F35" s="27" t="str">
        <f>VLOOKUP(B35,'大货清单（不定期按GOMS更新）'!A:H,2,0)</f>
        <v>Floor One Station S9 Scientist</v>
      </c>
      <c r="G35" s="28" t="str">
        <f>VLOOKUP(B35,'大货清单（不定期按GOMS更新）'!A:I,9,FALSE)</f>
        <v>6971745581557</v>
      </c>
      <c r="H35" s="27" t="str">
        <f>VLOOKUP(B35,'大货清单（不定期按GOMS更新）'!A:H,7,0)</f>
        <v>Gray</v>
      </c>
      <c r="I35" s="27" t="str">
        <f>VLOOKUP(B35,'大货清单（不定期按GOMS更新）'!A:F,6,FALSE)</f>
        <v>GTM</v>
      </c>
      <c r="J35" s="27" t="str">
        <f>VLOOKUP(B35,'大货清单（不定期按GOMS更新）'!A:K,11,FALSE)</f>
        <v>14.3</v>
      </c>
      <c r="K35" s="27" t="str">
        <f>VLOOKUP(B35,'大货清单（不定期按GOMS更新）'!A:N,12,FALSE)</f>
        <v>785</v>
      </c>
      <c r="L35" s="27" t="str">
        <f>VLOOKUP(B35,'大货清单（不定期按GOMS更新）'!A:M,13,FALSE)</f>
        <v>386</v>
      </c>
      <c r="M35" s="27" t="str">
        <f>VLOOKUP(B35,'大货清单（不定期按GOMS更新）'!A:N,14,FALSE)</f>
        <v>367</v>
      </c>
      <c r="N35" s="58" t="s">
        <v>16702</v>
      </c>
      <c r="O35" s="27">
        <f>IFERROR(VLOOKUP(N35,'散件迭代（不定期更新）'!C:J,8,FALSE),0)</f>
        <v>0</v>
      </c>
      <c r="P35" s="27" t="str">
        <f>IFERROR(VLOOKUP(N35,'散件（更新）'!B:H,3,FALSE),0)</f>
        <v/>
      </c>
      <c r="Q35" s="27" t="str">
        <f>VLOOKUP(N35,'散件（更新）'!B:H,2,FALSE)</f>
        <v>114-25390635</v>
      </c>
      <c r="R35" s="27" t="str">
        <f>VLOOKUP(N35,'散件（更新）'!B:H,7,FALSE)</f>
        <v>Charging base Power PCBA</v>
      </c>
      <c r="S35" s="27" t="str">
        <f>VLOOKUP(N35,'散件（更新）'!B:E,4,FALSE)</f>
        <v>https://tineco-yxzt.oss-accelerate.aliyuncs.com/20260206/tuopandianyuanban_1770360844334.JPG</v>
      </c>
      <c r="T35" s="27" t="s">
        <v>8759</v>
      </c>
      <c r="U35" s="28" t="str">
        <f>VLOOKUP(N35,'散件（更新）'!B:G,6,FALSE)</f>
        <v>SP;CL2539F-01;托盘电源板</v>
      </c>
      <c r="V35" s="28">
        <f>VLOOKUP(N35,'散件（更新）'!B:I,8,FALSE)</f>
        <v>6932485021734</v>
      </c>
    </row>
    <row r="36" spans="1:22" ht="20.149999999999999" customHeight="1">
      <c r="A36" s="57">
        <v>46169</v>
      </c>
      <c r="B36" s="58" t="s">
        <v>19452</v>
      </c>
      <c r="C36" s="27" t="str">
        <f>VLOOKUP(B36,'大货清单（不定期按GOMS更新）'!A:H,8,0)</f>
        <v>109-24281001</v>
      </c>
      <c r="D36" s="27" t="str">
        <f>VLOOKUP(B36,'大货清单（不定期按GOMS更新）'!A:C,3,0)</f>
        <v>CL2428J-01</v>
      </c>
      <c r="E36" s="27" t="str">
        <f>VLOOKUP(B36,'大货清单（不定期按GOMS更新）'!A:H,4,0)</f>
        <v>DE</v>
      </c>
      <c r="F36" s="27" t="str">
        <f>VLOOKUP(B36,'大货清单（不定期按GOMS更新）'!A:H,2,0)</f>
        <v>Floor One Station S9 Scientist</v>
      </c>
      <c r="G36" s="28" t="str">
        <f>VLOOKUP(B36,'大货清单（不定期按GOMS更新）'!A:I,9,FALSE)</f>
        <v>6971745581557</v>
      </c>
      <c r="H36" s="27" t="str">
        <f>VLOOKUP(B36,'大货清单（不定期按GOMS更新）'!A:H,7,0)</f>
        <v>Gray</v>
      </c>
      <c r="I36" s="27" t="str">
        <f>VLOOKUP(B36,'大货清单（不定期按GOMS更新）'!A:F,6,FALSE)</f>
        <v>GTM</v>
      </c>
      <c r="J36" s="27" t="str">
        <f>VLOOKUP(B36,'大货清单（不定期按GOMS更新）'!A:K,11,FALSE)</f>
        <v>14.3</v>
      </c>
      <c r="K36" s="27" t="str">
        <f>VLOOKUP(B36,'大货清单（不定期按GOMS更新）'!A:N,12,FALSE)</f>
        <v>785</v>
      </c>
      <c r="L36" s="27" t="str">
        <f>VLOOKUP(B36,'大货清单（不定期按GOMS更新）'!A:M,13,FALSE)</f>
        <v>386</v>
      </c>
      <c r="M36" s="27" t="str">
        <f>VLOOKUP(B36,'大货清单（不定期按GOMS更新）'!A:N,14,FALSE)</f>
        <v>367</v>
      </c>
      <c r="N36" s="58" t="s">
        <v>16815</v>
      </c>
      <c r="O36" s="27">
        <f>IFERROR(VLOOKUP(N36,'散件迭代（不定期更新）'!C:J,8,FALSE),0)</f>
        <v>0</v>
      </c>
      <c r="P36" s="27" t="str">
        <f>IFERROR(VLOOKUP(N36,'散件（更新）'!B:H,3,FALSE),0)</f>
        <v/>
      </c>
      <c r="Q36" s="27" t="str">
        <f>VLOOKUP(N36,'散件（更新）'!B:H,2,FALSE)</f>
        <v>114-24280307</v>
      </c>
      <c r="R36" s="27" t="str">
        <f>VLOOKUP(N36,'散件（更新）'!B:H,7,FALSE)</f>
        <v>Dirt Sensor Assembly</v>
      </c>
      <c r="S36" s="27" t="str">
        <f>VLOOKUP(N36,'散件（更新）'!B:E,4,FALSE)</f>
        <v>https://tineco-yxzt.oss-accelerate.aliyuncs.com/20260210/hongwaizangwuchuanganqizujian_1770685732115.jpg</v>
      </c>
      <c r="T36" s="27" t="s">
        <v>8759</v>
      </c>
      <c r="U36" s="28" t="str">
        <f>VLOOKUP(N36,'散件（更新）'!B:G,6,FALSE)</f>
        <v>SP;CL2428C-01;红外脏污传感器组件</v>
      </c>
      <c r="V36" s="28">
        <f>VLOOKUP(N36,'散件（更新）'!B:I,8,FALSE)</f>
        <v>6932485020676</v>
      </c>
    </row>
    <row r="37" spans="1:22" ht="20.149999999999999" customHeight="1">
      <c r="A37" s="57">
        <v>46169</v>
      </c>
      <c r="B37" s="58" t="s">
        <v>19452</v>
      </c>
      <c r="C37" s="27" t="str">
        <f>VLOOKUP(B37,'大货清单（不定期按GOMS更新）'!A:H,8,0)</f>
        <v>109-24281001</v>
      </c>
      <c r="D37" s="27" t="str">
        <f>VLOOKUP(B37,'大货清单（不定期按GOMS更新）'!A:C,3,0)</f>
        <v>CL2428J-01</v>
      </c>
      <c r="E37" s="27" t="str">
        <f>VLOOKUP(B37,'大货清单（不定期按GOMS更新）'!A:H,4,0)</f>
        <v>DE</v>
      </c>
      <c r="F37" s="27" t="str">
        <f>VLOOKUP(B37,'大货清单（不定期按GOMS更新）'!A:H,2,0)</f>
        <v>Floor One Station S9 Scientist</v>
      </c>
      <c r="G37" s="28" t="str">
        <f>VLOOKUP(B37,'大货清单（不定期按GOMS更新）'!A:I,9,FALSE)</f>
        <v>6971745581557</v>
      </c>
      <c r="H37" s="27" t="str">
        <f>VLOOKUP(B37,'大货清单（不定期按GOMS更新）'!A:H,7,0)</f>
        <v>Gray</v>
      </c>
      <c r="I37" s="27" t="str">
        <f>VLOOKUP(B37,'大货清单（不定期按GOMS更新）'!A:F,6,FALSE)</f>
        <v>GTM</v>
      </c>
      <c r="J37" s="27" t="str">
        <f>VLOOKUP(B37,'大货清单（不定期按GOMS更新）'!A:K,11,FALSE)</f>
        <v>14.3</v>
      </c>
      <c r="K37" s="27" t="str">
        <f>VLOOKUP(B37,'大货清单（不定期按GOMS更新）'!A:N,12,FALSE)</f>
        <v>785</v>
      </c>
      <c r="L37" s="27" t="str">
        <f>VLOOKUP(B37,'大货清单（不定期按GOMS更新）'!A:M,13,FALSE)</f>
        <v>386</v>
      </c>
      <c r="M37" s="27" t="str">
        <f>VLOOKUP(B37,'大货清单（不定期按GOMS更新）'!A:N,14,FALSE)</f>
        <v>367</v>
      </c>
      <c r="N37" s="58" t="s">
        <v>16695</v>
      </c>
      <c r="O37" s="27">
        <f>IFERROR(VLOOKUP(N37,'散件迭代（不定期更新）'!C:J,8,FALSE),0)</f>
        <v>0</v>
      </c>
      <c r="P37" s="27" t="str">
        <f>IFERROR(VLOOKUP(N37,'散件（更新）'!B:H,3,FALSE),0)</f>
        <v/>
      </c>
      <c r="Q37" s="27" t="str">
        <f>VLOOKUP(N37,'散件（更新）'!B:H,2,FALSE)</f>
        <v>114-25390624</v>
      </c>
      <c r="R37" s="27" t="str">
        <f>VLOOKUP(N37,'散件（更新）'!B:H,7,FALSE)</f>
        <v>Base Station Water Level Detection Hall Assembly</v>
      </c>
      <c r="S37" s="27" t="str">
        <f>VLOOKUP(N37,'散件（更新）'!B:E,4,FALSE)</f>
        <v>https://tineco-yxzt.oss-accelerate.aliyuncs.com/20260206/jizhanshuimanjiancehuoerzujian_1770360295406.JPG</v>
      </c>
      <c r="T37" s="27" t="s">
        <v>8759</v>
      </c>
      <c r="U37" s="28" t="str">
        <f>VLOOKUP(N37,'散件（更新）'!B:G,6,FALSE)</f>
        <v>SP;CL2539F-01;基站水满检测霍尔组件</v>
      </c>
      <c r="V37" s="28">
        <f>VLOOKUP(N37,'散件（更新）'!B:I,8,FALSE)</f>
        <v>6932485021628</v>
      </c>
    </row>
    <row r="38" spans="1:22" ht="20.149999999999999" customHeight="1">
      <c r="A38" s="57">
        <v>46169</v>
      </c>
      <c r="B38" s="58" t="s">
        <v>19452</v>
      </c>
      <c r="C38" s="27" t="str">
        <f>VLOOKUP(B38,'大货清单（不定期按GOMS更新）'!A:H,8,0)</f>
        <v>109-24281001</v>
      </c>
      <c r="D38" s="27" t="str">
        <f>VLOOKUP(B38,'大货清单（不定期按GOMS更新）'!A:C,3,0)</f>
        <v>CL2428J-01</v>
      </c>
      <c r="E38" s="27" t="str">
        <f>VLOOKUP(B38,'大货清单（不定期按GOMS更新）'!A:H,4,0)</f>
        <v>DE</v>
      </c>
      <c r="F38" s="27" t="str">
        <f>VLOOKUP(B38,'大货清单（不定期按GOMS更新）'!A:H,2,0)</f>
        <v>Floor One Station S9 Scientist</v>
      </c>
      <c r="G38" s="28" t="str">
        <f>VLOOKUP(B38,'大货清单（不定期按GOMS更新）'!A:I,9,FALSE)</f>
        <v>6971745581557</v>
      </c>
      <c r="H38" s="27" t="str">
        <f>VLOOKUP(B38,'大货清单（不定期按GOMS更新）'!A:H,7,0)</f>
        <v>Gray</v>
      </c>
      <c r="I38" s="27" t="str">
        <f>VLOOKUP(B38,'大货清单（不定期按GOMS更新）'!A:F,6,FALSE)</f>
        <v>GTM</v>
      </c>
      <c r="J38" s="27" t="str">
        <f>VLOOKUP(B38,'大货清单（不定期按GOMS更新）'!A:K,11,FALSE)</f>
        <v>14.3</v>
      </c>
      <c r="K38" s="27" t="str">
        <f>VLOOKUP(B38,'大货清单（不定期按GOMS更新）'!A:N,12,FALSE)</f>
        <v>785</v>
      </c>
      <c r="L38" s="27" t="str">
        <f>VLOOKUP(B38,'大货清单（不定期按GOMS更新）'!A:M,13,FALSE)</f>
        <v>386</v>
      </c>
      <c r="M38" s="27" t="str">
        <f>VLOOKUP(B38,'大货清单（不定期按GOMS更新）'!A:N,14,FALSE)</f>
        <v>367</v>
      </c>
      <c r="N38" s="58" t="s">
        <v>16774</v>
      </c>
      <c r="O38" s="27">
        <f>IFERROR(VLOOKUP(N38,'散件迭代（不定期更新）'!C:J,8,FALSE),0)</f>
        <v>0</v>
      </c>
      <c r="P38" s="27" t="str">
        <f>IFERROR(VLOOKUP(N38,'散件（更新）'!B:H,3,FALSE),0)</f>
        <v/>
      </c>
      <c r="Q38" s="27" t="str">
        <f>VLOOKUP(N38,'散件（更新）'!B:H,2,FALSE)</f>
        <v>114-25390625</v>
      </c>
      <c r="R38" s="27" t="str">
        <f>VLOOKUP(N38,'散件（更新）'!B:H,7,FALSE)</f>
        <v>Base Station Water Tank  Detection Hall Assembly</v>
      </c>
      <c r="S38" s="27" t="str">
        <f>VLOOKUP(N38,'散件（更新）'!B:E,4,FALSE)</f>
        <v>https://tineco-yxzt.oss-accelerate.aliyuncs.com/20260206/jizhanshuixiangzaiweijiancehuoerzujian_1770360358752.JPG</v>
      </c>
      <c r="T38" s="27" t="s">
        <v>8759</v>
      </c>
      <c r="U38" s="28" t="str">
        <f>VLOOKUP(N38,'散件（更新）'!B:G,6,FALSE)</f>
        <v>SP;CL2539F-01;基站水箱在位检测霍尔组件</v>
      </c>
      <c r="V38" s="28">
        <f>VLOOKUP(N38,'散件（更新）'!B:I,8,FALSE)</f>
        <v>6932485021635</v>
      </c>
    </row>
    <row r="39" spans="1:22" ht="20.149999999999999" customHeight="1">
      <c r="A39" s="57">
        <v>46169</v>
      </c>
      <c r="B39" s="58" t="s">
        <v>19452</v>
      </c>
      <c r="C39" s="27" t="str">
        <f>VLOOKUP(B39,'大货清单（不定期按GOMS更新）'!A:H,8,0)</f>
        <v>109-24281001</v>
      </c>
      <c r="D39" s="27" t="str">
        <f>VLOOKUP(B39,'大货清单（不定期按GOMS更新）'!A:C,3,0)</f>
        <v>CL2428J-01</v>
      </c>
      <c r="E39" s="27" t="str">
        <f>VLOOKUP(B39,'大货清单（不定期按GOMS更新）'!A:H,4,0)</f>
        <v>DE</v>
      </c>
      <c r="F39" s="27" t="str">
        <f>VLOOKUP(B39,'大货清单（不定期按GOMS更新）'!A:H,2,0)</f>
        <v>Floor One Station S9 Scientist</v>
      </c>
      <c r="G39" s="28" t="str">
        <f>VLOOKUP(B39,'大货清单（不定期按GOMS更新）'!A:I,9,FALSE)</f>
        <v>6971745581557</v>
      </c>
      <c r="H39" s="27" t="str">
        <f>VLOOKUP(B39,'大货清单（不定期按GOMS更新）'!A:H,7,0)</f>
        <v>Gray</v>
      </c>
      <c r="I39" s="27" t="str">
        <f>VLOOKUP(B39,'大货清单（不定期按GOMS更新）'!A:F,6,FALSE)</f>
        <v>GTM</v>
      </c>
      <c r="J39" s="27" t="str">
        <f>VLOOKUP(B39,'大货清单（不定期按GOMS更新）'!A:K,11,FALSE)</f>
        <v>14.3</v>
      </c>
      <c r="K39" s="27" t="str">
        <f>VLOOKUP(B39,'大货清单（不定期按GOMS更新）'!A:N,12,FALSE)</f>
        <v>785</v>
      </c>
      <c r="L39" s="27" t="str">
        <f>VLOOKUP(B39,'大货清单（不定期按GOMS更新）'!A:M,13,FALSE)</f>
        <v>386</v>
      </c>
      <c r="M39" s="27" t="str">
        <f>VLOOKUP(B39,'大货清单（不定期按GOMS更新）'!A:N,14,FALSE)</f>
        <v>367</v>
      </c>
      <c r="N39" s="58" t="s">
        <v>16446</v>
      </c>
      <c r="O39" s="27">
        <f>IFERROR(VLOOKUP(N39,'散件迭代（不定期更新）'!C:J,8,FALSE),0)</f>
        <v>0</v>
      </c>
      <c r="P39" s="27" t="str">
        <f>IFERROR(VLOOKUP(N39,'散件（更新）'!B:H,3,FALSE),0)</f>
        <v/>
      </c>
      <c r="Q39" s="27" t="str">
        <f>VLOOKUP(N39,'散件（更新）'!B:H,2,FALSE)</f>
        <v>114-25390628</v>
      </c>
      <c r="R39" s="27" t="str">
        <f>VLOOKUP(N39,'散件（更新）'!B:H,7,FALSE)</f>
        <v>Water Level Sensor</v>
      </c>
      <c r="S39" s="27" t="str">
        <f>VLOOKUP(N39,'散件（更新）'!B:E,4,FALSE)</f>
        <v>https://tineco-yxzt.oss-accelerate.aliyuncs.com/20260206/zhitongshiguangdianyeweichuanganqizujian_1770360503344.JPG</v>
      </c>
      <c r="T39" s="27" t="s">
        <v>8759</v>
      </c>
      <c r="U39" s="28" t="str">
        <f>VLOOKUP(N39,'散件（更新）'!B:G,6,FALSE)</f>
        <v>SP;CL2539F-01;直通式光电液位传感器组件</v>
      </c>
      <c r="V39" s="28">
        <f>VLOOKUP(N39,'散件（更新）'!B:I,8,FALSE)</f>
        <v>6932485021666</v>
      </c>
    </row>
    <row r="40" spans="1:22" ht="20.149999999999999" customHeight="1">
      <c r="A40" s="57">
        <v>46169</v>
      </c>
      <c r="B40" s="58" t="s">
        <v>19452</v>
      </c>
      <c r="C40" s="27" t="str">
        <f>VLOOKUP(B40,'大货清单（不定期按GOMS更新）'!A:H,8,0)</f>
        <v>109-24281001</v>
      </c>
      <c r="D40" s="27" t="str">
        <f>VLOOKUP(B40,'大货清单（不定期按GOMS更新）'!A:C,3,0)</f>
        <v>CL2428J-01</v>
      </c>
      <c r="E40" s="27" t="str">
        <f>VLOOKUP(B40,'大货清单（不定期按GOMS更新）'!A:H,4,0)</f>
        <v>DE</v>
      </c>
      <c r="F40" s="27" t="str">
        <f>VLOOKUP(B40,'大货清单（不定期按GOMS更新）'!A:H,2,0)</f>
        <v>Floor One Station S9 Scientist</v>
      </c>
      <c r="G40" s="28" t="str">
        <f>VLOOKUP(B40,'大货清单（不定期按GOMS更新）'!A:I,9,FALSE)</f>
        <v>6971745581557</v>
      </c>
      <c r="H40" s="27" t="str">
        <f>VLOOKUP(B40,'大货清单（不定期按GOMS更新）'!A:H,7,0)</f>
        <v>Gray</v>
      </c>
      <c r="I40" s="27" t="str">
        <f>VLOOKUP(B40,'大货清单（不定期按GOMS更新）'!A:F,6,FALSE)</f>
        <v>GTM</v>
      </c>
      <c r="J40" s="27" t="str">
        <f>VLOOKUP(B40,'大货清单（不定期按GOMS更新）'!A:K,11,FALSE)</f>
        <v>14.3</v>
      </c>
      <c r="K40" s="27" t="str">
        <f>VLOOKUP(B40,'大货清单（不定期按GOMS更新）'!A:N,12,FALSE)</f>
        <v>785</v>
      </c>
      <c r="L40" s="27" t="str">
        <f>VLOOKUP(B40,'大货清单（不定期按GOMS更新）'!A:M,13,FALSE)</f>
        <v>386</v>
      </c>
      <c r="M40" s="27" t="str">
        <f>VLOOKUP(B40,'大货清单（不定期按GOMS更新）'!A:N,14,FALSE)</f>
        <v>367</v>
      </c>
      <c r="N40" s="58" t="s">
        <v>16924</v>
      </c>
      <c r="O40" s="27">
        <f>IFERROR(VLOOKUP(N40,'散件迭代（不定期更新）'!C:J,8,FALSE),0)</f>
        <v>0</v>
      </c>
      <c r="P40" s="27" t="str">
        <f>IFERROR(VLOOKUP(N40,'散件（更新）'!B:H,3,FALSE),0)</f>
        <v/>
      </c>
      <c r="Q40" s="27" t="str">
        <f>VLOOKUP(N40,'散件（更新）'!B:H,2,FALSE)</f>
        <v>114-25390633</v>
      </c>
      <c r="R40" s="27" t="str">
        <f>VLOOKUP(N40,'散件（更新）'!B:H,7,FALSE)</f>
        <v>Hot Water NTC Assembly</v>
      </c>
      <c r="S40" s="27" t="str">
        <f>VLOOKUP(N40,'散件（更新）'!B:E,4,FALSE)</f>
        <v>https://tineco-yxzt.oss-accelerate.aliyuncs.com/20260206/reshuiNTCzujian_1770360743416.JPG</v>
      </c>
      <c r="T40" s="27" t="s">
        <v>8759</v>
      </c>
      <c r="U40" s="28" t="str">
        <f>VLOOKUP(N40,'散件（更新）'!B:G,6,FALSE)</f>
        <v>SP;CL2539F-01;热水 NTC 组件</v>
      </c>
      <c r="V40" s="28">
        <f>VLOOKUP(N40,'散件（更新）'!B:I,8,FALSE)</f>
        <v>6932485021710</v>
      </c>
    </row>
    <row r="41" spans="1:22" ht="20.149999999999999" customHeight="1">
      <c r="A41" s="57">
        <v>46169</v>
      </c>
      <c r="B41" s="58" t="s">
        <v>19452</v>
      </c>
      <c r="C41" s="27" t="str">
        <f>VLOOKUP(B41,'大货清单（不定期按GOMS更新）'!A:H,8,0)</f>
        <v>109-24281001</v>
      </c>
      <c r="D41" s="27" t="str">
        <f>VLOOKUP(B41,'大货清单（不定期按GOMS更新）'!A:C,3,0)</f>
        <v>CL2428J-01</v>
      </c>
      <c r="E41" s="27" t="str">
        <f>VLOOKUP(B41,'大货清单（不定期按GOMS更新）'!A:H,4,0)</f>
        <v>DE</v>
      </c>
      <c r="F41" s="27" t="str">
        <f>VLOOKUP(B41,'大货清单（不定期按GOMS更新）'!A:H,2,0)</f>
        <v>Floor One Station S9 Scientist</v>
      </c>
      <c r="G41" s="28" t="str">
        <f>VLOOKUP(B41,'大货清单（不定期按GOMS更新）'!A:I,9,FALSE)</f>
        <v>6971745581557</v>
      </c>
      <c r="H41" s="27" t="str">
        <f>VLOOKUP(B41,'大货清单（不定期按GOMS更新）'!A:H,7,0)</f>
        <v>Gray</v>
      </c>
      <c r="I41" s="27" t="str">
        <f>VLOOKUP(B41,'大货清单（不定期按GOMS更新）'!A:F,6,FALSE)</f>
        <v>GTM</v>
      </c>
      <c r="J41" s="27" t="str">
        <f>VLOOKUP(B41,'大货清单（不定期按GOMS更新）'!A:K,11,FALSE)</f>
        <v>14.3</v>
      </c>
      <c r="K41" s="27" t="str">
        <f>VLOOKUP(B41,'大货清单（不定期按GOMS更新）'!A:N,12,FALSE)</f>
        <v>785</v>
      </c>
      <c r="L41" s="27" t="str">
        <f>VLOOKUP(B41,'大货清单（不定期按GOMS更新）'!A:M,13,FALSE)</f>
        <v>386</v>
      </c>
      <c r="M41" s="27" t="str">
        <f>VLOOKUP(B41,'大货清单（不定期按GOMS更新）'!A:N,14,FALSE)</f>
        <v>367</v>
      </c>
      <c r="N41" s="58" t="s">
        <v>16811</v>
      </c>
      <c r="O41" s="27">
        <f>IFERROR(VLOOKUP(N41,'散件迭代（不定期更新）'!C:J,8,FALSE),0)</f>
        <v>0</v>
      </c>
      <c r="P41" s="27" t="str">
        <f>IFERROR(VLOOKUP(N41,'散件（更新）'!B:H,3,FALSE),0)</f>
        <v/>
      </c>
      <c r="Q41" s="27" t="str">
        <f>VLOOKUP(N41,'散件（更新）'!B:H,2,FALSE)</f>
        <v>114-25390634</v>
      </c>
      <c r="R41" s="27" t="str">
        <f>VLOOKUP(N41,'散件（更新）'!B:H,7,FALSE)</f>
        <v>Hot Air NTC Assembly</v>
      </c>
      <c r="S41" s="27" t="str">
        <f>VLOOKUP(N41,'散件（更新）'!B:E,4,FALSE)</f>
        <v>https://tineco-yxzt.oss-accelerate.aliyuncs.com/20260206/refengNTCzujian_1770360799282.png</v>
      </c>
      <c r="T41" s="27" t="s">
        <v>8759</v>
      </c>
      <c r="U41" s="28" t="str">
        <f>VLOOKUP(N41,'散件（更新）'!B:G,6,FALSE)</f>
        <v>SP;CL2539F-01;热风NTC组件</v>
      </c>
      <c r="V41" s="28">
        <f>VLOOKUP(N41,'散件（更新）'!B:I,8,FALSE)</f>
        <v>6932485021727</v>
      </c>
    </row>
    <row r="42" spans="1:22" ht="20.149999999999999" customHeight="1">
      <c r="A42" s="57">
        <v>46169</v>
      </c>
      <c r="B42" s="58" t="s">
        <v>19452</v>
      </c>
      <c r="C42" s="27" t="str">
        <f>VLOOKUP(B42,'大货清单（不定期按GOMS更新）'!A:H,8,0)</f>
        <v>109-24281001</v>
      </c>
      <c r="D42" s="27" t="str">
        <f>VLOOKUP(B42,'大货清单（不定期按GOMS更新）'!A:C,3,0)</f>
        <v>CL2428J-01</v>
      </c>
      <c r="E42" s="27" t="str">
        <f>VLOOKUP(B42,'大货清单（不定期按GOMS更新）'!A:H,4,0)</f>
        <v>DE</v>
      </c>
      <c r="F42" s="27" t="str">
        <f>VLOOKUP(B42,'大货清单（不定期按GOMS更新）'!A:H,2,0)</f>
        <v>Floor One Station S9 Scientist</v>
      </c>
      <c r="G42" s="28" t="str">
        <f>VLOOKUP(B42,'大货清单（不定期按GOMS更新）'!A:I,9,FALSE)</f>
        <v>6971745581557</v>
      </c>
      <c r="H42" s="27" t="str">
        <f>VLOOKUP(B42,'大货清单（不定期按GOMS更新）'!A:H,7,0)</f>
        <v>Gray</v>
      </c>
      <c r="I42" s="27" t="str">
        <f>VLOOKUP(B42,'大货清单（不定期按GOMS更新）'!A:F,6,FALSE)</f>
        <v>GTM</v>
      </c>
      <c r="J42" s="27" t="str">
        <f>VLOOKUP(B42,'大货清单（不定期按GOMS更新）'!A:K,11,FALSE)</f>
        <v>14.3</v>
      </c>
      <c r="K42" s="27" t="str">
        <f>VLOOKUP(B42,'大货清单（不定期按GOMS更新）'!A:N,12,FALSE)</f>
        <v>785</v>
      </c>
      <c r="L42" s="27" t="str">
        <f>VLOOKUP(B42,'大货清单（不定期按GOMS更新）'!A:M,13,FALSE)</f>
        <v>386</v>
      </c>
      <c r="M42" s="27" t="str">
        <f>VLOOKUP(B42,'大货清单（不定期按GOMS更新）'!A:N,14,FALSE)</f>
        <v>367</v>
      </c>
      <c r="N42" s="58" t="s">
        <v>15284</v>
      </c>
      <c r="O42" s="27">
        <f>IFERROR(VLOOKUP(N42,'散件迭代（不定期更新）'!C:J,8,FALSE),0)</f>
        <v>0</v>
      </c>
      <c r="P42" s="27">
        <f>IFERROR(VLOOKUP(N42,'散件（更新）'!B:H,3,FALSE),0)</f>
        <v>0</v>
      </c>
      <c r="Q42" s="27" t="str">
        <f>VLOOKUP(N42,'散件（更新）'!B:H,2,FALSE)</f>
        <v>114-25350307</v>
      </c>
      <c r="R42" s="27" t="str">
        <f>VLOOKUP(N42,'散件（更新）'!B:H,7,FALSE)</f>
        <v>Peristaltic Pump Assembly</v>
      </c>
      <c r="S42" s="27" t="str">
        <f>VLOOKUP(N42,'散件（更新）'!B:E,4,FALSE)</f>
        <v>https://tineco-yxzt.oss-accelerate.aliyuncs.com/20250912/E7F538BE778948BAB32C50C5CBFABD95_1757660086515.png</v>
      </c>
      <c r="T42" s="27" t="s">
        <v>8759</v>
      </c>
      <c r="U42" s="28" t="str">
        <f>VLOOKUP(N42,'散件（更新）'!B:G,6,FALSE)</f>
        <v>SP;CL2535C-01;蠕动泵组件</v>
      </c>
      <c r="V42" s="28">
        <f>VLOOKUP(N42,'散件（更新）'!B:I,8,FALSE)</f>
        <v>6932485013593</v>
      </c>
    </row>
    <row r="43" spans="1:22" ht="20.149999999999999" customHeight="1">
      <c r="A43" s="57">
        <v>46169</v>
      </c>
      <c r="B43" s="58" t="s">
        <v>19452</v>
      </c>
      <c r="C43" s="27" t="str">
        <f>VLOOKUP(B43,'大货清单（不定期按GOMS更新）'!A:H,8,0)</f>
        <v>109-24281001</v>
      </c>
      <c r="D43" s="27" t="str">
        <f>VLOOKUP(B43,'大货清单（不定期按GOMS更新）'!A:C,3,0)</f>
        <v>CL2428J-01</v>
      </c>
      <c r="E43" s="27" t="str">
        <f>VLOOKUP(B43,'大货清单（不定期按GOMS更新）'!A:H,4,0)</f>
        <v>DE</v>
      </c>
      <c r="F43" s="27" t="str">
        <f>VLOOKUP(B43,'大货清单（不定期按GOMS更新）'!A:H,2,0)</f>
        <v>Floor One Station S9 Scientist</v>
      </c>
      <c r="G43" s="28" t="str">
        <f>VLOOKUP(B43,'大货清单（不定期按GOMS更新）'!A:I,9,FALSE)</f>
        <v>6971745581557</v>
      </c>
      <c r="H43" s="27" t="str">
        <f>VLOOKUP(B43,'大货清单（不定期按GOMS更新）'!A:H,7,0)</f>
        <v>Gray</v>
      </c>
      <c r="I43" s="27" t="str">
        <f>VLOOKUP(B43,'大货清单（不定期按GOMS更新）'!A:F,6,FALSE)</f>
        <v>GTM</v>
      </c>
      <c r="J43" s="27" t="str">
        <f>VLOOKUP(B43,'大货清单（不定期按GOMS更新）'!A:K,11,FALSE)</f>
        <v>14.3</v>
      </c>
      <c r="K43" s="27" t="str">
        <f>VLOOKUP(B43,'大货清单（不定期按GOMS更新）'!A:N,12,FALSE)</f>
        <v>785</v>
      </c>
      <c r="L43" s="27" t="str">
        <f>VLOOKUP(B43,'大货清单（不定期按GOMS更新）'!A:M,13,FALSE)</f>
        <v>386</v>
      </c>
      <c r="M43" s="27" t="str">
        <f>VLOOKUP(B43,'大货清单（不定期按GOMS更新）'!A:N,14,FALSE)</f>
        <v>367</v>
      </c>
      <c r="N43" s="58" t="s">
        <v>14961</v>
      </c>
      <c r="O43" s="27">
        <f>IFERROR(VLOOKUP(N43,'散件迭代（不定期更新）'!C:J,8,FALSE),0)</f>
        <v>0</v>
      </c>
      <c r="P43" s="27">
        <f>IFERROR(VLOOKUP(N43,'散件（更新）'!B:H,3,FALSE),0)</f>
        <v>0</v>
      </c>
      <c r="Q43" s="27" t="str">
        <f>VLOOKUP(N43,'散件（更新）'!B:H,2,FALSE)</f>
        <v>114-25350308</v>
      </c>
      <c r="R43" s="27" t="str">
        <f>VLOOKUP(N43,'散件（更新）'!B:H,7,FALSE)</f>
        <v>Diaphragm Pump Assembly</v>
      </c>
      <c r="S43" s="27" t="str">
        <f>VLOOKUP(N43,'散件（更新）'!B:E,4,FALSE)</f>
        <v>https://tineco-yxzt.oss-accelerate.aliyuncs.com/20250912/C9FF39DAD052ED5FD3224741BF13F17C_1757660181104.png</v>
      </c>
      <c r="T43" s="27" t="s">
        <v>8759</v>
      </c>
      <c r="U43" s="28" t="str">
        <f>VLOOKUP(N43,'散件（更新）'!B:G,6,FALSE)</f>
        <v>SP;CL2535C-01;隔膜泵组件</v>
      </c>
      <c r="V43" s="28">
        <f>VLOOKUP(N43,'散件（更新）'!B:I,8,FALSE)</f>
        <v>6932485013609</v>
      </c>
    </row>
    <row r="44" spans="1:22" ht="20.149999999999999" customHeight="1">
      <c r="A44" s="57">
        <v>46169</v>
      </c>
      <c r="B44" s="58" t="s">
        <v>19452</v>
      </c>
      <c r="C44" s="27" t="str">
        <f>VLOOKUP(B44,'大货清单（不定期按GOMS更新）'!A:H,8,0)</f>
        <v>109-24281001</v>
      </c>
      <c r="D44" s="27" t="str">
        <f>VLOOKUP(B44,'大货清单（不定期按GOMS更新）'!A:C,3,0)</f>
        <v>CL2428J-01</v>
      </c>
      <c r="E44" s="27" t="str">
        <f>VLOOKUP(B44,'大货清单（不定期按GOMS更新）'!A:H,4,0)</f>
        <v>DE</v>
      </c>
      <c r="F44" s="27" t="str">
        <f>VLOOKUP(B44,'大货清单（不定期按GOMS更新）'!A:H,2,0)</f>
        <v>Floor One Station S9 Scientist</v>
      </c>
      <c r="G44" s="28" t="str">
        <f>VLOOKUP(B44,'大货清单（不定期按GOMS更新）'!A:I,9,FALSE)</f>
        <v>6971745581557</v>
      </c>
      <c r="H44" s="27" t="str">
        <f>VLOOKUP(B44,'大货清单（不定期按GOMS更新）'!A:H,7,0)</f>
        <v>Gray</v>
      </c>
      <c r="I44" s="27" t="str">
        <f>VLOOKUP(B44,'大货清单（不定期按GOMS更新）'!A:F,6,FALSE)</f>
        <v>GTM</v>
      </c>
      <c r="J44" s="27" t="str">
        <f>VLOOKUP(B44,'大货清单（不定期按GOMS更新）'!A:K,11,FALSE)</f>
        <v>14.3</v>
      </c>
      <c r="K44" s="27" t="str">
        <f>VLOOKUP(B44,'大货清单（不定期按GOMS更新）'!A:N,12,FALSE)</f>
        <v>785</v>
      </c>
      <c r="L44" s="27" t="str">
        <f>VLOOKUP(B44,'大货清单（不定期按GOMS更新）'!A:M,13,FALSE)</f>
        <v>386</v>
      </c>
      <c r="M44" s="27" t="str">
        <f>VLOOKUP(B44,'大货清单（不定期按GOMS更新）'!A:N,14,FALSE)</f>
        <v>367</v>
      </c>
      <c r="N44" s="58" t="s">
        <v>16822</v>
      </c>
      <c r="O44" s="27">
        <f>IFERROR(VLOOKUP(N44,'散件迭代（不定期更新）'!C:J,8,FALSE),0)</f>
        <v>0</v>
      </c>
      <c r="P44" s="27" t="str">
        <f>IFERROR(VLOOKUP(N44,'散件（更新）'!B:H,3,FALSE),0)</f>
        <v/>
      </c>
      <c r="Q44" s="27" t="str">
        <f>VLOOKUP(N44,'散件（更新）'!B:H,2,FALSE)</f>
        <v>114-25390620</v>
      </c>
      <c r="R44" s="27" t="str">
        <f>VLOOKUP(N44,'散件（更新）'!B:H,7,FALSE)</f>
        <v>Water Pump (Red Terminal)</v>
      </c>
      <c r="S44" s="27" t="str">
        <f>VLOOKUP(N44,'散件（更新）'!B:E,4,FALSE)</f>
        <v>https://tineco-yxzt.oss-accelerate.aliyuncs.com/20260206/choushuigemobeng（duanzihongse)_1770360066554.JPG</v>
      </c>
      <c r="T44" s="27" t="s">
        <v>8759</v>
      </c>
      <c r="U44" s="28" t="str">
        <f>VLOOKUP(N44,'散件（更新）'!B:G,6,FALSE)</f>
        <v>SP;CL2539F-01;抽水隔膜泵（端子红色)</v>
      </c>
      <c r="V44" s="28">
        <f>VLOOKUP(N44,'散件（更新）'!B:I,8,FALSE)</f>
        <v>6932485021581</v>
      </c>
    </row>
    <row r="45" spans="1:22" ht="20.149999999999999" customHeight="1">
      <c r="A45" s="57">
        <v>46169</v>
      </c>
      <c r="B45" s="58" t="s">
        <v>19452</v>
      </c>
      <c r="C45" s="27" t="str">
        <f>VLOOKUP(B45,'大货清单（不定期按GOMS更新）'!A:H,8,0)</f>
        <v>109-24281001</v>
      </c>
      <c r="D45" s="27" t="str">
        <f>VLOOKUP(B45,'大货清单（不定期按GOMS更新）'!A:C,3,0)</f>
        <v>CL2428J-01</v>
      </c>
      <c r="E45" s="27" t="str">
        <f>VLOOKUP(B45,'大货清单（不定期按GOMS更新）'!A:H,4,0)</f>
        <v>DE</v>
      </c>
      <c r="F45" s="27" t="str">
        <f>VLOOKUP(B45,'大货清单（不定期按GOMS更新）'!A:H,2,0)</f>
        <v>Floor One Station S9 Scientist</v>
      </c>
      <c r="G45" s="28" t="str">
        <f>VLOOKUP(B45,'大货清单（不定期按GOMS更新）'!A:I,9,FALSE)</f>
        <v>6971745581557</v>
      </c>
      <c r="H45" s="27" t="str">
        <f>VLOOKUP(B45,'大货清单（不定期按GOMS更新）'!A:H,7,0)</f>
        <v>Gray</v>
      </c>
      <c r="I45" s="27" t="str">
        <f>VLOOKUP(B45,'大货清单（不定期按GOMS更新）'!A:F,6,FALSE)</f>
        <v>GTM</v>
      </c>
      <c r="J45" s="27" t="str">
        <f>VLOOKUP(B45,'大货清单（不定期按GOMS更新）'!A:K,11,FALSE)</f>
        <v>14.3</v>
      </c>
      <c r="K45" s="27" t="str">
        <f>VLOOKUP(B45,'大货清单（不定期按GOMS更新）'!A:N,12,FALSE)</f>
        <v>785</v>
      </c>
      <c r="L45" s="27" t="str">
        <f>VLOOKUP(B45,'大货清单（不定期按GOMS更新）'!A:M,13,FALSE)</f>
        <v>386</v>
      </c>
      <c r="M45" s="27" t="str">
        <f>VLOOKUP(B45,'大货清单（不定期按GOMS更新）'!A:N,14,FALSE)</f>
        <v>367</v>
      </c>
      <c r="N45" s="58" t="s">
        <v>16819</v>
      </c>
      <c r="O45" s="27">
        <f>IFERROR(VLOOKUP(N45,'散件迭代（不定期更新）'!C:J,8,FALSE),0)</f>
        <v>0</v>
      </c>
      <c r="P45" s="27" t="str">
        <f>IFERROR(VLOOKUP(N45,'散件（更新）'!B:H,3,FALSE),0)</f>
        <v/>
      </c>
      <c r="Q45" s="27" t="str">
        <f>VLOOKUP(N45,'散件（更新）'!B:H,2,FALSE)</f>
        <v>114-25390621</v>
      </c>
      <c r="R45" s="27" t="str">
        <f>VLOOKUP(N45,'散件（更新）'!B:H,7,FALSE)</f>
        <v>Water Pump (Blue Terminal)</v>
      </c>
      <c r="S45" s="27" t="str">
        <f>VLOOKUP(N45,'散件（更新）'!B:E,4,FALSE)</f>
        <v>https://tineco-yxzt.oss-accelerate.aliyuncs.com/20260206/jiashuigemobeng(duanzilanse)_1770360124283.JPG</v>
      </c>
      <c r="T45" s="27" t="s">
        <v>8759</v>
      </c>
      <c r="U45" s="28" t="str">
        <f>VLOOKUP(N45,'散件（更新）'!B:G,6,FALSE)</f>
        <v>SP;CL2539F-01;加水隔膜泵(端子蓝色)</v>
      </c>
      <c r="V45" s="28">
        <f>VLOOKUP(N45,'散件（更新）'!B:I,8,FALSE)</f>
        <v>6932485021598</v>
      </c>
    </row>
    <row r="46" spans="1:22" ht="20.149999999999999" customHeight="1">
      <c r="A46" s="57">
        <v>46169</v>
      </c>
      <c r="B46" s="58" t="s">
        <v>19452</v>
      </c>
      <c r="C46" s="27" t="str">
        <f>VLOOKUP(B46,'大货清单（不定期按GOMS更新）'!A:H,8,0)</f>
        <v>109-24281001</v>
      </c>
      <c r="D46" s="27" t="str">
        <f>VLOOKUP(B46,'大货清单（不定期按GOMS更新）'!A:C,3,0)</f>
        <v>CL2428J-01</v>
      </c>
      <c r="E46" s="27" t="str">
        <f>VLOOKUP(B46,'大货清单（不定期按GOMS更新）'!A:H,4,0)</f>
        <v>DE</v>
      </c>
      <c r="F46" s="27" t="str">
        <f>VLOOKUP(B46,'大货清单（不定期按GOMS更新）'!A:H,2,0)</f>
        <v>Floor One Station S9 Scientist</v>
      </c>
      <c r="G46" s="28" t="str">
        <f>VLOOKUP(B46,'大货清单（不定期按GOMS更新）'!A:I,9,FALSE)</f>
        <v>6971745581557</v>
      </c>
      <c r="H46" s="27" t="str">
        <f>VLOOKUP(B46,'大货清单（不定期按GOMS更新）'!A:H,7,0)</f>
        <v>Gray</v>
      </c>
      <c r="I46" s="27" t="str">
        <f>VLOOKUP(B46,'大货清单（不定期按GOMS更新）'!A:F,6,FALSE)</f>
        <v>GTM</v>
      </c>
      <c r="J46" s="27" t="str">
        <f>VLOOKUP(B46,'大货清单（不定期按GOMS更新）'!A:K,11,FALSE)</f>
        <v>14.3</v>
      </c>
      <c r="K46" s="27" t="str">
        <f>VLOOKUP(B46,'大货清单（不定期按GOMS更新）'!A:N,12,FALSE)</f>
        <v>785</v>
      </c>
      <c r="L46" s="27" t="str">
        <f>VLOOKUP(B46,'大货清单（不定期按GOMS更新）'!A:M,13,FALSE)</f>
        <v>386</v>
      </c>
      <c r="M46" s="27" t="str">
        <f>VLOOKUP(B46,'大货清单（不定期按GOMS更新）'!A:N,14,FALSE)</f>
        <v>367</v>
      </c>
      <c r="N46" s="58" t="s">
        <v>16796</v>
      </c>
      <c r="O46" s="27">
        <f>IFERROR(VLOOKUP(N46,'散件迭代（不定期更新）'!C:J,8,FALSE),0)</f>
        <v>0</v>
      </c>
      <c r="P46" s="27" t="str">
        <f>IFERROR(VLOOKUP(N46,'散件（更新）'!B:H,3,FALSE),0)</f>
        <v/>
      </c>
      <c r="Q46" s="27" t="str">
        <f>VLOOKUP(N46,'散件（更新）'!B:H,2,FALSE)</f>
        <v>114-24360447</v>
      </c>
      <c r="R46" s="27" t="str">
        <f>VLOOKUP(N46,'散件（更新）'!B:H,7,FALSE)</f>
        <v>Cleaning Brush</v>
      </c>
      <c r="S46" s="27" t="str">
        <f>VLOOKUP(N46,'散件（更新）'!B:E,4,FALSE)</f>
        <v>https://tineco-yxzt.oss-accelerate.aliyuncs.com/20251223/114-24360447qingjieshuazujian_1766488296150.jpg</v>
      </c>
      <c r="T46" s="27" t="s">
        <v>8759</v>
      </c>
      <c r="U46" s="28" t="str">
        <f>VLOOKUP(N46,'散件（更新）'!B:G,6,FALSE)</f>
        <v>SP;CL2436D-01;清洁刷组件</v>
      </c>
      <c r="V46" s="28">
        <f>VLOOKUP(N46,'散件（更新）'!B:I,8,FALSE)</f>
        <v>6932485018994</v>
      </c>
    </row>
    <row r="47" spans="1:22" ht="20.149999999999999" customHeight="1">
      <c r="A47" s="57">
        <v>46169</v>
      </c>
      <c r="B47" s="58" t="s">
        <v>19452</v>
      </c>
      <c r="C47" s="27" t="str">
        <f>VLOOKUP(B47,'大货清单（不定期按GOMS更新）'!A:H,8,0)</f>
        <v>109-24281001</v>
      </c>
      <c r="D47" s="27" t="str">
        <f>VLOOKUP(B47,'大货清单（不定期按GOMS更新）'!A:C,3,0)</f>
        <v>CL2428J-01</v>
      </c>
      <c r="E47" s="27" t="str">
        <f>VLOOKUP(B47,'大货清单（不定期按GOMS更新）'!A:H,4,0)</f>
        <v>DE</v>
      </c>
      <c r="F47" s="27" t="str">
        <f>VLOOKUP(B47,'大货清单（不定期按GOMS更新）'!A:H,2,0)</f>
        <v>Floor One Station S9 Scientist</v>
      </c>
      <c r="G47" s="28" t="str">
        <f>VLOOKUP(B47,'大货清单（不定期按GOMS更新）'!A:I,9,FALSE)</f>
        <v>6971745581557</v>
      </c>
      <c r="H47" s="27" t="str">
        <f>VLOOKUP(B47,'大货清单（不定期按GOMS更新）'!A:H,7,0)</f>
        <v>Gray</v>
      </c>
      <c r="I47" s="27" t="str">
        <f>VLOOKUP(B47,'大货清单（不定期按GOMS更新）'!A:F,6,FALSE)</f>
        <v>GTM</v>
      </c>
      <c r="J47" s="27" t="str">
        <f>VLOOKUP(B47,'大货清单（不定期按GOMS更新）'!A:K,11,FALSE)</f>
        <v>14.3</v>
      </c>
      <c r="K47" s="27" t="str">
        <f>VLOOKUP(B47,'大货清单（不定期按GOMS更新）'!A:N,12,FALSE)</f>
        <v>785</v>
      </c>
      <c r="L47" s="27" t="str">
        <f>VLOOKUP(B47,'大货清单（不定期按GOMS更新）'!A:M,13,FALSE)</f>
        <v>386</v>
      </c>
      <c r="M47" s="27" t="str">
        <f>VLOOKUP(B47,'大货清单（不定期按GOMS更新）'!A:N,14,FALSE)</f>
        <v>367</v>
      </c>
      <c r="N47" s="58" t="s">
        <v>16710</v>
      </c>
      <c r="O47" s="27">
        <f>IFERROR(VLOOKUP(N47,'散件迭代（不定期更新）'!C:J,8,FALSE),0)</f>
        <v>0</v>
      </c>
      <c r="P47" s="27" t="str">
        <f>IFERROR(VLOOKUP(N47,'散件（更新）'!B:H,3,FALSE),0)</f>
        <v/>
      </c>
      <c r="Q47" s="27" t="str">
        <f>VLOOKUP(N47,'散件（更新）'!B:H,2,FALSE)</f>
        <v>114-24280317</v>
      </c>
      <c r="R47" s="27" t="str">
        <f>VLOOKUP(N47,'散件（更新）'!B:H,7,FALSE)</f>
        <v>Handle Assembly</v>
      </c>
      <c r="S47" s="27" t="str">
        <f>VLOOKUP(N47,'散件（更新）'!B:E,4,FALSE)</f>
        <v>https://tineco-yxzt.oss-accelerate.aliyuncs.com/20260210/shoubingzujian_1770686188256.png</v>
      </c>
      <c r="T47" s="27" t="s">
        <v>8759</v>
      </c>
      <c r="U47" s="28" t="str">
        <f>VLOOKUP(N47,'散件（更新）'!B:G,6,FALSE)</f>
        <v>SP;CL2428C-01;手柄组件</v>
      </c>
      <c r="V47" s="28">
        <f>VLOOKUP(N47,'散件（更新）'!B:I,8,FALSE)</f>
        <v>6932485020775</v>
      </c>
    </row>
    <row r="48" spans="1:22" ht="20.149999999999999" customHeight="1">
      <c r="A48" s="57">
        <v>46169</v>
      </c>
      <c r="B48" s="58" t="s">
        <v>19452</v>
      </c>
      <c r="C48" s="27" t="str">
        <f>VLOOKUP(B48,'大货清单（不定期按GOMS更新）'!A:H,8,0)</f>
        <v>109-24281001</v>
      </c>
      <c r="D48" s="27" t="str">
        <f>VLOOKUP(B48,'大货清单（不定期按GOMS更新）'!A:C,3,0)</f>
        <v>CL2428J-01</v>
      </c>
      <c r="E48" s="27" t="str">
        <f>VLOOKUP(B48,'大货清单（不定期按GOMS更新）'!A:H,4,0)</f>
        <v>DE</v>
      </c>
      <c r="F48" s="27" t="str">
        <f>VLOOKUP(B48,'大货清单（不定期按GOMS更新）'!A:H,2,0)</f>
        <v>Floor One Station S9 Scientist</v>
      </c>
      <c r="G48" s="28" t="str">
        <f>VLOOKUP(B48,'大货清单（不定期按GOMS更新）'!A:I,9,FALSE)</f>
        <v>6971745581557</v>
      </c>
      <c r="H48" s="27" t="str">
        <f>VLOOKUP(B48,'大货清单（不定期按GOMS更新）'!A:H,7,0)</f>
        <v>Gray</v>
      </c>
      <c r="I48" s="27" t="str">
        <f>VLOOKUP(B48,'大货清单（不定期按GOMS更新）'!A:F,6,FALSE)</f>
        <v>GTM</v>
      </c>
      <c r="J48" s="27" t="str">
        <f>VLOOKUP(B48,'大货清单（不定期按GOMS更新）'!A:K,11,FALSE)</f>
        <v>14.3</v>
      </c>
      <c r="K48" s="27" t="str">
        <f>VLOOKUP(B48,'大货清单（不定期按GOMS更新）'!A:N,12,FALSE)</f>
        <v>785</v>
      </c>
      <c r="L48" s="27" t="str">
        <f>VLOOKUP(B48,'大货清单（不定期按GOMS更新）'!A:M,13,FALSE)</f>
        <v>386</v>
      </c>
      <c r="M48" s="27" t="str">
        <f>VLOOKUP(B48,'大货清单（不定期按GOMS更新）'!A:N,14,FALSE)</f>
        <v>367</v>
      </c>
      <c r="N48" s="58" t="s">
        <v>16883</v>
      </c>
      <c r="O48" s="27">
        <f>IFERROR(VLOOKUP(N48,'散件迭代（不定期更新）'!C:J,8,FALSE),0)</f>
        <v>0</v>
      </c>
      <c r="P48" s="27" t="str">
        <f>IFERROR(VLOOKUP(N48,'散件（更新）'!B:H,3,FALSE),0)</f>
        <v/>
      </c>
      <c r="Q48" s="27" t="str">
        <f>VLOOKUP(N48,'散件（更新）'!B:H,2,FALSE)</f>
        <v>114-24280314</v>
      </c>
      <c r="R48" s="27" t="str">
        <f>VLOOKUP(N48,'散件（更新）'!B:H,7,FALSE)</f>
        <v>Clean Water Tank</v>
      </c>
      <c r="S48" s="27" t="str">
        <f>VLOOKUP(N48,'散件（更新）'!B:E,4,FALSE)</f>
        <v>https://tineco-yxzt.oss-accelerate.aliyuncs.com/20260210/rongyetongzujian_1770686066334.png</v>
      </c>
      <c r="T48" s="27" t="s">
        <v>8759</v>
      </c>
      <c r="U48" s="28" t="str">
        <f>VLOOKUP(N48,'散件（更新）'!B:G,6,FALSE)</f>
        <v>SP;CL2428C-01;溶液桶组件</v>
      </c>
      <c r="V48" s="28">
        <f>VLOOKUP(N48,'散件（更新）'!B:I,8,FALSE)</f>
        <v>6932485020744</v>
      </c>
    </row>
    <row r="49" spans="1:22" ht="20.149999999999999" customHeight="1">
      <c r="A49" s="57">
        <v>46169</v>
      </c>
      <c r="B49" s="58" t="s">
        <v>19452</v>
      </c>
      <c r="C49" s="27" t="str">
        <f>VLOOKUP(B49,'大货清单（不定期按GOMS更新）'!A:H,8,0)</f>
        <v>109-24281001</v>
      </c>
      <c r="D49" s="27" t="str">
        <f>VLOOKUP(B49,'大货清单（不定期按GOMS更新）'!A:C,3,0)</f>
        <v>CL2428J-01</v>
      </c>
      <c r="E49" s="27" t="str">
        <f>VLOOKUP(B49,'大货清单（不定期按GOMS更新）'!A:H,4,0)</f>
        <v>DE</v>
      </c>
      <c r="F49" s="27" t="str">
        <f>VLOOKUP(B49,'大货清单（不定期按GOMS更新）'!A:H,2,0)</f>
        <v>Floor One Station S9 Scientist</v>
      </c>
      <c r="G49" s="28" t="str">
        <f>VLOOKUP(B49,'大货清单（不定期按GOMS更新）'!A:I,9,FALSE)</f>
        <v>6971745581557</v>
      </c>
      <c r="H49" s="27" t="str">
        <f>VLOOKUP(B49,'大货清单（不定期按GOMS更新）'!A:H,7,0)</f>
        <v>Gray</v>
      </c>
      <c r="I49" s="27" t="str">
        <f>VLOOKUP(B49,'大货清单（不定期按GOMS更新）'!A:F,6,FALSE)</f>
        <v>GTM</v>
      </c>
      <c r="J49" s="27" t="str">
        <f>VLOOKUP(B49,'大货清单（不定期按GOMS更新）'!A:K,11,FALSE)</f>
        <v>14.3</v>
      </c>
      <c r="K49" s="27" t="str">
        <f>VLOOKUP(B49,'大货清单（不定期按GOMS更新）'!A:N,12,FALSE)</f>
        <v>785</v>
      </c>
      <c r="L49" s="27" t="str">
        <f>VLOOKUP(B49,'大货清单（不定期按GOMS更新）'!A:M,13,FALSE)</f>
        <v>386</v>
      </c>
      <c r="M49" s="27" t="str">
        <f>VLOOKUP(B49,'大货清单（不定期按GOMS更新）'!A:N,14,FALSE)</f>
        <v>367</v>
      </c>
      <c r="N49" s="58" t="s">
        <v>16436</v>
      </c>
      <c r="O49" s="27">
        <f>IFERROR(VLOOKUP(N49,'散件迭代（不定期更新）'!C:J,8,FALSE),0)</f>
        <v>0</v>
      </c>
      <c r="P49" s="27" t="str">
        <f>IFERROR(VLOOKUP(N49,'散件（更新）'!B:H,3,FALSE),0)</f>
        <v/>
      </c>
      <c r="Q49" s="27" t="str">
        <f>VLOOKUP(N49,'散件（更新）'!B:H,2,FALSE)</f>
        <v>114-24280326</v>
      </c>
      <c r="R49" s="27" t="str">
        <f>VLOOKUP(N49,'散件（更新）'!B:H,7,FALSE)</f>
        <v xml:space="preserve"> Wiper Assembly</v>
      </c>
      <c r="S49" s="27" t="str">
        <f>VLOOKUP(N49,'散件（更新）'!B:E,4,FALSE)</f>
        <v>https://tineco-yxzt.oss-accelerate.aliyuncs.com/20260210/rongyetongguashuizujian_1770686611562.png</v>
      </c>
      <c r="T49" s="27" t="s">
        <v>8759</v>
      </c>
      <c r="U49" s="28" t="str">
        <f>VLOOKUP(N49,'散件（更新）'!B:G,6,FALSE)</f>
        <v>SP;CL2428C-01;溶液桶刮水组件</v>
      </c>
      <c r="V49" s="28">
        <f>VLOOKUP(N49,'散件（更新）'!B:I,8,FALSE)</f>
        <v>6932485020867</v>
      </c>
    </row>
    <row r="50" spans="1:22" ht="20.149999999999999" customHeight="1">
      <c r="A50" s="57">
        <v>46169</v>
      </c>
      <c r="B50" s="58" t="s">
        <v>19452</v>
      </c>
      <c r="C50" s="27" t="str">
        <f>VLOOKUP(B50,'大货清单（不定期按GOMS更新）'!A:H,8,0)</f>
        <v>109-24281001</v>
      </c>
      <c r="D50" s="27" t="str">
        <f>VLOOKUP(B50,'大货清单（不定期按GOMS更新）'!A:C,3,0)</f>
        <v>CL2428J-01</v>
      </c>
      <c r="E50" s="27" t="str">
        <f>VLOOKUP(B50,'大货清单（不定期按GOMS更新）'!A:H,4,0)</f>
        <v>DE</v>
      </c>
      <c r="F50" s="27" t="str">
        <f>VLOOKUP(B50,'大货清单（不定期按GOMS更新）'!A:H,2,0)</f>
        <v>Floor One Station S9 Scientist</v>
      </c>
      <c r="G50" s="28" t="str">
        <f>VLOOKUP(B50,'大货清单（不定期按GOMS更新）'!A:I,9,FALSE)</f>
        <v>6971745581557</v>
      </c>
      <c r="H50" s="27" t="str">
        <f>VLOOKUP(B50,'大货清单（不定期按GOMS更新）'!A:H,7,0)</f>
        <v>Gray</v>
      </c>
      <c r="I50" s="27" t="str">
        <f>VLOOKUP(B50,'大货清单（不定期按GOMS更新）'!A:F,6,FALSE)</f>
        <v>GTM</v>
      </c>
      <c r="J50" s="27" t="str">
        <f>VLOOKUP(B50,'大货清单（不定期按GOMS更新）'!A:K,11,FALSE)</f>
        <v>14.3</v>
      </c>
      <c r="K50" s="27" t="str">
        <f>VLOOKUP(B50,'大货清单（不定期按GOMS更新）'!A:N,12,FALSE)</f>
        <v>785</v>
      </c>
      <c r="L50" s="27" t="str">
        <f>VLOOKUP(B50,'大货清单（不定期按GOMS更新）'!A:M,13,FALSE)</f>
        <v>386</v>
      </c>
      <c r="M50" s="27" t="str">
        <f>VLOOKUP(B50,'大货清单（不定期按GOMS更新）'!A:N,14,FALSE)</f>
        <v>367</v>
      </c>
      <c r="N50" s="58" t="s">
        <v>16619</v>
      </c>
      <c r="O50" s="27">
        <f>IFERROR(VLOOKUP(N50,'散件迭代（不定期更新）'!C:J,8,FALSE),0)</f>
        <v>0</v>
      </c>
      <c r="P50" s="27" t="str">
        <f>IFERROR(VLOOKUP(N50,'散件（更新）'!B:H,3,FALSE),0)</f>
        <v/>
      </c>
      <c r="Q50" s="27" t="str">
        <f>VLOOKUP(N50,'散件（更新）'!B:H,2,FALSE)</f>
        <v>114-25390615</v>
      </c>
      <c r="R50" s="27" t="str">
        <f>VLOOKUP(N50,'散件（更新）'!B:H,7,FALSE)</f>
        <v>Water Tank On The Charging Base</v>
      </c>
      <c r="S50" s="27" t="str">
        <f>VLOOKUP(N50,'散件（更新）'!B:E,4,FALSE)</f>
        <v>https://tineco-yxzt.oss-accelerate.aliyuncs.com/20260206/tuopanshuixiangzujian_1770359718408.JPG</v>
      </c>
      <c r="T50" s="27" t="s">
        <v>19303</v>
      </c>
      <c r="U50" s="28" t="str">
        <f>VLOOKUP(N50,'散件（更新）'!B:G,6,FALSE)</f>
        <v>SP;CL2539F-01;托盘水箱组件</v>
      </c>
      <c r="V50" s="28">
        <f>VLOOKUP(N50,'散件（更新）'!B:I,8,FALSE)</f>
        <v>6932485021536</v>
      </c>
    </row>
    <row r="51" spans="1:22" ht="20.149999999999999" customHeight="1">
      <c r="A51" s="57">
        <v>46169</v>
      </c>
      <c r="B51" s="58" t="s">
        <v>19452</v>
      </c>
      <c r="C51" s="27" t="str">
        <f>VLOOKUP(B51,'大货清单（不定期按GOMS更新）'!A:H,8,0)</f>
        <v>109-24281001</v>
      </c>
      <c r="D51" s="27" t="str">
        <f>VLOOKUP(B51,'大货清单（不定期按GOMS更新）'!A:C,3,0)</f>
        <v>CL2428J-01</v>
      </c>
      <c r="E51" s="27" t="str">
        <f>VLOOKUP(B51,'大货清单（不定期按GOMS更新）'!A:H,4,0)</f>
        <v>DE</v>
      </c>
      <c r="F51" s="27" t="str">
        <f>VLOOKUP(B51,'大货清单（不定期按GOMS更新）'!A:H,2,0)</f>
        <v>Floor One Station S9 Scientist</v>
      </c>
      <c r="G51" s="28" t="str">
        <f>VLOOKUP(B51,'大货清单（不定期按GOMS更新）'!A:I,9,FALSE)</f>
        <v>6971745581557</v>
      </c>
      <c r="H51" s="27" t="str">
        <f>VLOOKUP(B51,'大货清单（不定期按GOMS更新）'!A:H,7,0)</f>
        <v>Gray</v>
      </c>
      <c r="I51" s="27" t="str">
        <f>VLOOKUP(B51,'大货清单（不定期按GOMS更新）'!A:F,6,FALSE)</f>
        <v>GTM</v>
      </c>
      <c r="J51" s="27" t="str">
        <f>VLOOKUP(B51,'大货清单（不定期按GOMS更新）'!A:K,11,FALSE)</f>
        <v>14.3</v>
      </c>
      <c r="K51" s="27" t="str">
        <f>VLOOKUP(B51,'大货清单（不定期按GOMS更新）'!A:N,12,FALSE)</f>
        <v>785</v>
      </c>
      <c r="L51" s="27" t="str">
        <f>VLOOKUP(B51,'大货清单（不定期按GOMS更新）'!A:M,13,FALSE)</f>
        <v>386</v>
      </c>
      <c r="M51" s="27" t="str">
        <f>VLOOKUP(B51,'大货清单（不定期按GOMS更新）'!A:N,14,FALSE)</f>
        <v>367</v>
      </c>
      <c r="N51" s="58" t="s">
        <v>16929</v>
      </c>
      <c r="O51" s="27">
        <f>IFERROR(VLOOKUP(N51,'散件迭代（不定期更新）'!C:J,8,FALSE),0)</f>
        <v>0</v>
      </c>
      <c r="P51" s="27" t="str">
        <f>IFERROR(VLOOKUP(N51,'散件（更新）'!B:H,3,FALSE),0)</f>
        <v/>
      </c>
      <c r="Q51" s="27" t="str">
        <f>VLOOKUP(N51,'散件（更新）'!B:H,2,FALSE)</f>
        <v>114-24280302</v>
      </c>
      <c r="R51" s="27" t="str">
        <f>VLOOKUP(N51,'散件（更新）'!B:H,7,FALSE)</f>
        <v>Dirt Water Tank</v>
      </c>
      <c r="S51" s="27" t="str">
        <f>VLOOKUP(N51,'散件（更新）'!B:E,4,FALSE)</f>
        <v>https://tineco-yxzt.oss-accelerate.aliyuncs.com/20260210/huishoutongzujian_1770685404443.png</v>
      </c>
      <c r="T51" s="27" t="s">
        <v>19304</v>
      </c>
      <c r="U51" s="28" t="str">
        <f>VLOOKUP(N51,'散件（更新）'!B:G,6,FALSE)</f>
        <v>SP;CL2428C-01;回收桶组件</v>
      </c>
      <c r="V51" s="28">
        <f>VLOOKUP(N51,'散件（更新）'!B:I,8,FALSE)</f>
        <v>6932485020621</v>
      </c>
    </row>
    <row r="52" spans="1:22" ht="20.149999999999999" customHeight="1">
      <c r="A52" s="57">
        <v>46169</v>
      </c>
      <c r="B52" s="58" t="s">
        <v>19452</v>
      </c>
      <c r="C52" s="27" t="str">
        <f>VLOOKUP(B52,'大货清单（不定期按GOMS更新）'!A:H,8,0)</f>
        <v>109-24281001</v>
      </c>
      <c r="D52" s="27" t="str">
        <f>VLOOKUP(B52,'大货清单（不定期按GOMS更新）'!A:C,3,0)</f>
        <v>CL2428J-01</v>
      </c>
      <c r="E52" s="27" t="str">
        <f>VLOOKUP(B52,'大货清单（不定期按GOMS更新）'!A:H,4,0)</f>
        <v>DE</v>
      </c>
      <c r="F52" s="27" t="str">
        <f>VLOOKUP(B52,'大货清单（不定期按GOMS更新）'!A:H,2,0)</f>
        <v>Floor One Station S9 Scientist</v>
      </c>
      <c r="G52" s="28" t="str">
        <f>VLOOKUP(B52,'大货清单（不定期按GOMS更新）'!A:I,9,FALSE)</f>
        <v>6971745581557</v>
      </c>
      <c r="H52" s="27" t="str">
        <f>VLOOKUP(B52,'大货清单（不定期按GOMS更新）'!A:H,7,0)</f>
        <v>Gray</v>
      </c>
      <c r="I52" s="27" t="str">
        <f>VLOOKUP(B52,'大货清单（不定期按GOMS更新）'!A:F,6,FALSE)</f>
        <v>GTM</v>
      </c>
      <c r="J52" s="27" t="str">
        <f>VLOOKUP(B52,'大货清单（不定期按GOMS更新）'!A:K,11,FALSE)</f>
        <v>14.3</v>
      </c>
      <c r="K52" s="27" t="str">
        <f>VLOOKUP(B52,'大货清单（不定期按GOMS更新）'!A:N,12,FALSE)</f>
        <v>785</v>
      </c>
      <c r="L52" s="27" t="str">
        <f>VLOOKUP(B52,'大货清单（不定期按GOMS更新）'!A:M,13,FALSE)</f>
        <v>386</v>
      </c>
      <c r="M52" s="27" t="str">
        <f>VLOOKUP(B52,'大货清单（不定期按GOMS更新）'!A:N,14,FALSE)</f>
        <v>367</v>
      </c>
      <c r="N52" s="58" t="s">
        <v>16652</v>
      </c>
      <c r="O52" s="27">
        <f>IFERROR(VLOOKUP(N52,'散件迭代（不定期更新）'!C:J,8,FALSE),0)</f>
        <v>0</v>
      </c>
      <c r="P52" s="27" t="str">
        <f>IFERROR(VLOOKUP(N52,'散件（更新）'!B:H,3,FALSE),0)</f>
        <v/>
      </c>
      <c r="Q52" s="27" t="str">
        <f>VLOOKUP(N52,'散件（更新）'!B:H,2,FALSE)</f>
        <v>114-24280303</v>
      </c>
      <c r="R52" s="27" t="str">
        <f>VLOOKUP(N52,'散件（更新）'!B:H,7,FALSE)</f>
        <v xml:space="preserve"> DWT Cover</v>
      </c>
      <c r="S52" s="27" t="str">
        <f>VLOOKUP(N52,'散件（更新）'!B:E,4,FALSE)</f>
        <v>https://tineco-yxzt.oss-accelerate.aliyuncs.com/20260210/DWTcover_1770685470188.png</v>
      </c>
      <c r="T52" s="27" t="s">
        <v>19304</v>
      </c>
      <c r="U52" s="28" t="str">
        <f>VLOOKUP(N52,'散件（更新）'!B:G,6,FALSE)</f>
        <v>SP;CL2428C-01;回收桶盖组件</v>
      </c>
      <c r="V52" s="28">
        <f>VLOOKUP(N52,'散件（更新）'!B:I,8,FALSE)</f>
        <v>6932485020638</v>
      </c>
    </row>
    <row r="53" spans="1:22" ht="20.149999999999999" customHeight="1">
      <c r="A53" s="57">
        <v>46169</v>
      </c>
      <c r="B53" s="58" t="s">
        <v>19452</v>
      </c>
      <c r="C53" s="27" t="str">
        <f>VLOOKUP(B53,'大货清单（不定期按GOMS更新）'!A:H,8,0)</f>
        <v>109-24281001</v>
      </c>
      <c r="D53" s="27" t="str">
        <f>VLOOKUP(B53,'大货清单（不定期按GOMS更新）'!A:C,3,0)</f>
        <v>CL2428J-01</v>
      </c>
      <c r="E53" s="27" t="str">
        <f>VLOOKUP(B53,'大货清单（不定期按GOMS更新）'!A:H,4,0)</f>
        <v>DE</v>
      </c>
      <c r="F53" s="27" t="str">
        <f>VLOOKUP(B53,'大货清单（不定期按GOMS更新）'!A:H,2,0)</f>
        <v>Floor One Station S9 Scientist</v>
      </c>
      <c r="G53" s="28" t="str">
        <f>VLOOKUP(B53,'大货清单（不定期按GOMS更新）'!A:I,9,FALSE)</f>
        <v>6971745581557</v>
      </c>
      <c r="H53" s="27" t="str">
        <f>VLOOKUP(B53,'大货清单（不定期按GOMS更新）'!A:H,7,0)</f>
        <v>Gray</v>
      </c>
      <c r="I53" s="27" t="str">
        <f>VLOOKUP(B53,'大货清单（不定期按GOMS更新）'!A:F,6,FALSE)</f>
        <v>GTM</v>
      </c>
      <c r="J53" s="27" t="str">
        <f>VLOOKUP(B53,'大货清单（不定期按GOMS更新）'!A:K,11,FALSE)</f>
        <v>14.3</v>
      </c>
      <c r="K53" s="27" t="str">
        <f>VLOOKUP(B53,'大货清单（不定期按GOMS更新）'!A:N,12,FALSE)</f>
        <v>785</v>
      </c>
      <c r="L53" s="27" t="str">
        <f>VLOOKUP(B53,'大货清单（不定期按GOMS更新）'!A:M,13,FALSE)</f>
        <v>386</v>
      </c>
      <c r="M53" s="27" t="str">
        <f>VLOOKUP(B53,'大货清单（不定期按GOMS更新）'!A:N,14,FALSE)</f>
        <v>367</v>
      </c>
      <c r="N53" s="58" t="s">
        <v>16464</v>
      </c>
      <c r="O53" s="27">
        <f>IFERROR(VLOOKUP(N53,'散件迭代（不定期更新）'!C:J,8,FALSE),0)</f>
        <v>0</v>
      </c>
      <c r="P53" s="27" t="str">
        <f>IFERROR(VLOOKUP(N53,'散件（更新）'!B:H,3,FALSE),0)</f>
        <v/>
      </c>
      <c r="Q53" s="27" t="str">
        <f>VLOOKUP(N53,'散件（更新）'!B:H,2,FALSE)</f>
        <v>114-24280322</v>
      </c>
      <c r="R53" s="27" t="str">
        <f>VLOOKUP(N53,'散件（更新）'!B:H,7,FALSE)</f>
        <v>DWT Body</v>
      </c>
      <c r="S53" s="27">
        <f>VLOOKUP(N53,'散件（更新）'!B:E,4,FALSE)</f>
        <v>0</v>
      </c>
      <c r="T53" s="27" t="s">
        <v>19305</v>
      </c>
      <c r="U53" s="28" t="str">
        <f>VLOOKUP(N53,'散件（更新）'!B:G,6,FALSE)</f>
        <v>SP;CL2428C-01;回收桶桶体</v>
      </c>
      <c r="V53" s="28">
        <f>VLOOKUP(N53,'散件（更新）'!B:I,8,FALSE)</f>
        <v>6932485020829</v>
      </c>
    </row>
    <row r="54" spans="1:22" ht="20.149999999999999" customHeight="1">
      <c r="A54" s="57">
        <v>46169</v>
      </c>
      <c r="B54" s="58" t="s">
        <v>19452</v>
      </c>
      <c r="C54" s="27" t="str">
        <f>VLOOKUP(B54,'大货清单（不定期按GOMS更新）'!A:H,8,0)</f>
        <v>109-24281001</v>
      </c>
      <c r="D54" s="27" t="str">
        <f>VLOOKUP(B54,'大货清单（不定期按GOMS更新）'!A:C,3,0)</f>
        <v>CL2428J-01</v>
      </c>
      <c r="E54" s="27" t="str">
        <f>VLOOKUP(B54,'大货清单（不定期按GOMS更新）'!A:H,4,0)</f>
        <v>DE</v>
      </c>
      <c r="F54" s="27" t="str">
        <f>VLOOKUP(B54,'大货清单（不定期按GOMS更新）'!A:H,2,0)</f>
        <v>Floor One Station S9 Scientist</v>
      </c>
      <c r="G54" s="28" t="str">
        <f>VLOOKUP(B54,'大货清单（不定期按GOMS更新）'!A:I,9,FALSE)</f>
        <v>6971745581557</v>
      </c>
      <c r="H54" s="27" t="str">
        <f>VLOOKUP(B54,'大货清单（不定期按GOMS更新）'!A:H,7,0)</f>
        <v>Gray</v>
      </c>
      <c r="I54" s="27" t="str">
        <f>VLOOKUP(B54,'大货清单（不定期按GOMS更新）'!A:F,6,FALSE)</f>
        <v>GTM</v>
      </c>
      <c r="J54" s="27" t="str">
        <f>VLOOKUP(B54,'大货清单（不定期按GOMS更新）'!A:K,11,FALSE)</f>
        <v>14.3</v>
      </c>
      <c r="K54" s="27" t="str">
        <f>VLOOKUP(B54,'大货清单（不定期按GOMS更新）'!A:N,12,FALSE)</f>
        <v>785</v>
      </c>
      <c r="L54" s="27" t="str">
        <f>VLOOKUP(B54,'大货清单（不定期按GOMS更新）'!A:M,13,FALSE)</f>
        <v>386</v>
      </c>
      <c r="M54" s="27" t="str">
        <f>VLOOKUP(B54,'大货清单（不定期按GOMS更新）'!A:N,14,FALSE)</f>
        <v>367</v>
      </c>
      <c r="N54" s="58" t="s">
        <v>15245</v>
      </c>
      <c r="O54" s="27">
        <f>IFERROR(VLOOKUP(N54,'散件迭代（不定期更新）'!C:J,8,FALSE),0)</f>
        <v>0</v>
      </c>
      <c r="P54" s="27">
        <f>IFERROR(VLOOKUP(N54,'散件（更新）'!B:H,3,FALSE),0)</f>
        <v>0</v>
      </c>
      <c r="Q54" s="27" t="str">
        <f>VLOOKUP(N54,'散件（更新）'!B:H,2,FALSE)</f>
        <v>114-25010014</v>
      </c>
      <c r="R54" s="27" t="str">
        <f>VLOOKUP(N54,'散件（更新）'!B:H,7,FALSE)</f>
        <v>plastic part</v>
      </c>
      <c r="S54" s="27" t="str">
        <f>VLOOKUP(N54,'散件（更新）'!B:E,4,FALSE)</f>
        <v>https://tineco-yxzt.oss-accelerate.aliyuncs.com/20250828/guatiaosuokou_1756372355135.jpg</v>
      </c>
      <c r="T54" s="27" t="s">
        <v>19306</v>
      </c>
      <c r="U54" s="28" t="str">
        <f>VLOOKUP(N54,'散件（更新）'!B:G,6,FALSE)</f>
        <v>SP;CL2501-01;刮条锁扣</v>
      </c>
      <c r="V54" s="28">
        <f>VLOOKUP(N54,'散件（更新）'!B:I,8,FALSE)</f>
        <v>6932485010950</v>
      </c>
    </row>
    <row r="55" spans="1:22" ht="20.149999999999999" customHeight="1">
      <c r="A55" s="57">
        <v>46169</v>
      </c>
      <c r="B55" s="58" t="s">
        <v>19452</v>
      </c>
      <c r="C55" s="27" t="str">
        <f>VLOOKUP(B55,'大货清单（不定期按GOMS更新）'!A:H,8,0)</f>
        <v>109-24281001</v>
      </c>
      <c r="D55" s="27" t="str">
        <f>VLOOKUP(B55,'大货清单（不定期按GOMS更新）'!A:C,3,0)</f>
        <v>CL2428J-01</v>
      </c>
      <c r="E55" s="27" t="str">
        <f>VLOOKUP(B55,'大货清单（不定期按GOMS更新）'!A:H,4,0)</f>
        <v>DE</v>
      </c>
      <c r="F55" s="27" t="str">
        <f>VLOOKUP(B55,'大货清单（不定期按GOMS更新）'!A:H,2,0)</f>
        <v>Floor One Station S9 Scientist</v>
      </c>
      <c r="G55" s="28" t="str">
        <f>VLOOKUP(B55,'大货清单（不定期按GOMS更新）'!A:I,9,FALSE)</f>
        <v>6971745581557</v>
      </c>
      <c r="H55" s="27" t="str">
        <f>VLOOKUP(B55,'大货清单（不定期按GOMS更新）'!A:H,7,0)</f>
        <v>Gray</v>
      </c>
      <c r="I55" s="27" t="str">
        <f>VLOOKUP(B55,'大货清单（不定期按GOMS更新）'!A:F,6,FALSE)</f>
        <v>GTM</v>
      </c>
      <c r="J55" s="27" t="str">
        <f>VLOOKUP(B55,'大货清单（不定期按GOMS更新）'!A:K,11,FALSE)</f>
        <v>14.3</v>
      </c>
      <c r="K55" s="27" t="str">
        <f>VLOOKUP(B55,'大货清单（不定期按GOMS更新）'!A:N,12,FALSE)</f>
        <v>785</v>
      </c>
      <c r="L55" s="27" t="str">
        <f>VLOOKUP(B55,'大货清单（不定期按GOMS更新）'!A:M,13,FALSE)</f>
        <v>386</v>
      </c>
      <c r="M55" s="27" t="str">
        <f>VLOOKUP(B55,'大货清单（不定期按GOMS更新）'!A:N,14,FALSE)</f>
        <v>367</v>
      </c>
      <c r="N55" s="58" t="s">
        <v>15134</v>
      </c>
      <c r="O55" s="27">
        <f>IFERROR(VLOOKUP(N55,'散件迭代（不定期更新）'!C:J,8,FALSE),0)</f>
        <v>0</v>
      </c>
      <c r="P55" s="27">
        <f>IFERROR(VLOOKUP(N55,'散件（更新）'!B:H,3,FALSE),0)</f>
        <v>0</v>
      </c>
      <c r="Q55" s="27" t="str">
        <f>VLOOKUP(N55,'散件（更新）'!B:H,2,FALSE)</f>
        <v>114-25010013</v>
      </c>
      <c r="R55" s="27" t="str">
        <f>VLOOKUP(N55,'散件（更新）'!B:H,7,FALSE)</f>
        <v>Scraper</v>
      </c>
      <c r="S55" s="27" t="str">
        <f>VLOOKUP(N55,'散件（更新）'!B:E,4,FALSE)</f>
        <v>https://tineco-yxzt.oss-accelerate.aliyuncs.com/20250828/kechaiguatiaozujian_1756372187799.jpg</v>
      </c>
      <c r="T55" s="27" t="s">
        <v>8759</v>
      </c>
      <c r="U55" s="28" t="str">
        <f>VLOOKUP(N55,'散件（更新）'!B:G,6,FALSE)</f>
        <v>SP;CL2501-01;可拆刮条组件</v>
      </c>
      <c r="V55" s="28">
        <f>VLOOKUP(N55,'散件（更新）'!B:I,8,FALSE)</f>
        <v>6932485010943</v>
      </c>
    </row>
    <row r="56" spans="1:22" ht="20.149999999999999" customHeight="1">
      <c r="A56" s="57">
        <v>46169</v>
      </c>
      <c r="B56" s="58" t="s">
        <v>7448</v>
      </c>
      <c r="C56" s="27" t="str">
        <f>VLOOKUP(B56,'大货清单（不定期按GOMS更新）'!A:H,8,0)</f>
        <v>109-23480601</v>
      </c>
      <c r="D56" s="27" t="str">
        <f>VLOOKUP(B56,'大货清单（不定期按GOMS更新）'!A:C,3,0)</f>
        <v>CL2348F-01</v>
      </c>
      <c r="E56" s="27" t="str">
        <f>VLOOKUP(B56,'大货清单（不定期按GOMS更新）'!A:H,4,0)</f>
        <v>DE,FR,SE,PL,BE,NL,ES,IT,MN,ZA,PE,CL</v>
      </c>
      <c r="F56" s="27" t="str">
        <f>VLOOKUP(B56,'大货清单（不定期按GOMS更新）'!A:H,2,0)</f>
        <v>FLOOR ONE SWITCH S6 STRETCH</v>
      </c>
      <c r="G56" s="28">
        <f>VLOOKUP(B56,'大货清单（不定期按GOMS更新）'!A:I,9,FALSE)</f>
        <v>6932485002290</v>
      </c>
      <c r="H56" s="27" t="str">
        <f>VLOOKUP(B56,'大货清单（不定期按GOMS更新）'!A:H,7,0)</f>
        <v>WHITE&amp;BLACK</v>
      </c>
      <c r="I56" s="27" t="str">
        <f>VLOOKUP(B56,'大货清单（不定期按GOMS更新）'!A:F,6,FALSE)</f>
        <v>ACTIVE</v>
      </c>
      <c r="J56" s="27" t="str">
        <f>VLOOKUP(B56,'大货清单（不定期按GOMS更新）'!A:K,11,FALSE)</f>
        <v>12.6</v>
      </c>
      <c r="K56" s="27" t="str">
        <f>VLOOKUP(B56,'大货清单（不定期按GOMS更新）'!A:N,12,FALSE)</f>
        <v>850</v>
      </c>
      <c r="L56" s="27" t="str">
        <f>VLOOKUP(B56,'大货清单（不定期按GOMS更新）'!A:M,13,FALSE)</f>
        <v>332</v>
      </c>
      <c r="M56" s="27" t="str">
        <f>VLOOKUP(B56,'大货清单（不定期按GOMS更新）'!A:N,14,FALSE)</f>
        <v>318</v>
      </c>
      <c r="N56" s="58" t="s">
        <v>10185</v>
      </c>
      <c r="O56" s="27">
        <f>IFERROR(VLOOKUP(N56,'散件迭代（不定期更新）'!C:J,8,FALSE),0)</f>
        <v>0</v>
      </c>
      <c r="P56" s="27">
        <f>IFERROR(VLOOKUP(N56,'散件（更新）'!B:H,3,FALSE),0)</f>
        <v>0</v>
      </c>
      <c r="Q56" s="27" t="str">
        <f>VLOOKUP(N56,'散件（更新）'!B:H,2,FALSE)</f>
        <v>114-23481211</v>
      </c>
      <c r="R56" s="27" t="str">
        <f>VLOOKUP(N56,'散件（更新）'!B:H,7,FALSE)</f>
        <v>Carpet Brush</v>
      </c>
      <c r="S56" s="27" t="str">
        <f>VLOOKUP(N56,'散件（更新）'!B:E,4,FALSE)</f>
        <v>https://tineco-yxzt.oss-accelerate.aliyuncs.com/20250521/11-carpetbrush_1747825031321.png</v>
      </c>
      <c r="T56" s="27" t="s">
        <v>19307</v>
      </c>
      <c r="U56" s="28" t="str">
        <f>VLOOKUP(N56,'散件（更新）'!B:G,6,FALSE)</f>
        <v>SP;CL2348L-02;地刷组件（沙特FB2116A带PTC）</v>
      </c>
      <c r="V56" s="28">
        <f>VLOOKUP(N56,'散件（更新）'!B:I,8,FALSE)</f>
        <v>6932485008070</v>
      </c>
    </row>
    <row r="57" spans="1:22" ht="20.149999999999999" customHeight="1">
      <c r="A57" s="57">
        <v>46169</v>
      </c>
      <c r="B57" s="58" t="s">
        <v>4893</v>
      </c>
      <c r="C57" s="27" t="str">
        <f>VLOOKUP(B57,'大货清单（不定期按GOMS更新）'!A:H,8,0)</f>
        <v>109-22200803</v>
      </c>
      <c r="D57" s="27" t="str">
        <f>VLOOKUP(B57,'大货清单（不定期按GOMS更新）'!A:C,3,0)</f>
        <v>CL2220H-03</v>
      </c>
      <c r="E57" s="27" t="str">
        <f>VLOOKUP(B57,'大货清单（不定期按GOMS更新）'!A:H,4,0)</f>
        <v>ES,DE,PL,FR,NL,RO,LT,DK,IT,UA</v>
      </c>
      <c r="F57" s="27" t="str">
        <f>VLOOKUP(B57,'大货清单（不定期按GOMS更新）'!A:H,2,0)</f>
        <v>Floor One Switch S7 Pet</v>
      </c>
      <c r="G57" s="28" t="str">
        <f>VLOOKUP(B57,'大货清单（不定期按GOMS更新）'!A:I,9,FALSE)</f>
        <v>6974950108274,'6974950108274,	 6974950108274</v>
      </c>
      <c r="H57" s="27" t="str">
        <f>VLOOKUP(B57,'大货清单（不定期按GOMS更新）'!A:H,7,0)</f>
        <v>Blue</v>
      </c>
      <c r="I57" s="27" t="str">
        <f>VLOOKUP(B57,'大货清单（不定期按GOMS更新）'!A:F,6,FALSE)</f>
        <v>ACTIVE</v>
      </c>
      <c r="J57" s="27" t="str">
        <f>VLOOKUP(B57,'大货清单（不定期按GOMS更新）'!A:K,11,FALSE)</f>
        <v>15.8</v>
      </c>
      <c r="K57" s="27" t="str">
        <f>VLOOKUP(B57,'大货清单（不定期按GOMS更新）'!A:N,12,FALSE)</f>
        <v>845</v>
      </c>
      <c r="L57" s="27" t="str">
        <f>VLOOKUP(B57,'大货清单（不定期按GOMS更新）'!A:M,13,FALSE)</f>
        <v>382</v>
      </c>
      <c r="M57" s="27" t="str">
        <f>VLOOKUP(B57,'大货清单（不定期按GOMS更新）'!A:N,14,FALSE)</f>
        <v>410</v>
      </c>
      <c r="N57" s="58" t="s">
        <v>16610</v>
      </c>
      <c r="O57" s="27">
        <f>IFERROR(VLOOKUP(N57,'散件迭代（不定期更新）'!C:J,8,FALSE),0)</f>
        <v>0</v>
      </c>
      <c r="P57" s="27" t="str">
        <f>IFERROR(VLOOKUP(N57,'散件（更新）'!B:H,3,FALSE),0)</f>
        <v/>
      </c>
      <c r="Q57" s="27" t="str">
        <f>VLOOKUP(N57,'散件（更新）'!B:H,2,FALSE)</f>
        <v>114-22200711</v>
      </c>
      <c r="R57" s="27" t="str">
        <f>VLOOKUP(N57,'散件（更新）'!B:H,7,FALSE)</f>
        <v>Lower Decorative Cover</v>
      </c>
      <c r="S57" s="27" t="str">
        <f>VLOOKUP(N57,'散件（更新）'!B:E,4,FALSE)</f>
        <v>https://tineco-yxzt.oss-accelerate.aliyuncs.com/20251117/794aaca7-6daa-4914-a742-ef353b11b687_1763342025355.png</v>
      </c>
      <c r="T57" s="27" t="s">
        <v>19304</v>
      </c>
      <c r="U57" s="28" t="str">
        <f>VLOOKUP(N57,'散件（更新）'!B:G,6,FALSE)</f>
        <v>SP;CL2220G-01;机体下装饰盖</v>
      </c>
      <c r="V57" s="28">
        <f>VLOOKUP(N57,'散件（更新）'!B:I,8,FALSE)</f>
        <v>6932485017997</v>
      </c>
    </row>
    <row r="58" spans="1:22" ht="20.149999999999999" customHeight="1">
      <c r="A58" s="57">
        <v>46169</v>
      </c>
      <c r="B58" s="58" t="s">
        <v>114</v>
      </c>
      <c r="C58" s="27" t="str">
        <f>VLOOKUP(B58,'大货清单（不定期按GOMS更新）'!A:H,8,0)</f>
        <v>109-20200807</v>
      </c>
      <c r="D58" s="27" t="str">
        <f>VLOOKUP(B58,'大货清单（不定期按GOMS更新）'!A:C,3,0)</f>
        <v>CL2020H-07</v>
      </c>
      <c r="E58" s="27" t="str">
        <f>VLOOKUP(B58,'大货清单（不定期按GOMS更新）'!A:H,4,0)</f>
        <v>FR,DE,IT,NL,PL,SE,MN,BE,ES</v>
      </c>
      <c r="F58" s="27" t="str">
        <f>VLOOKUP(B58,'大货清单（不定期按GOMS更新）'!A:H,2,0)</f>
        <v>Floor One S5 Combo Power KIT</v>
      </c>
      <c r="G58" s="28" t="str">
        <f>VLOOKUP(B58,'大货清单（不定期按GOMS更新）'!A:I,9,FALSE)</f>
        <v>6972200198518,	 6972200198518</v>
      </c>
      <c r="H58" s="27" t="str">
        <f>VLOOKUP(B58,'大货清单（不定期按GOMS更新）'!A:H,7,0)</f>
        <v>Black</v>
      </c>
      <c r="I58" s="27" t="str">
        <f>VLOOKUP(B58,'大货清单（不定期按GOMS更新）'!A:F,6,FALSE)</f>
        <v>ACTIVE</v>
      </c>
      <c r="J58" s="27" t="str">
        <f>VLOOKUP(B58,'大货清单（不定期按GOMS更新）'!A:K,11,FALSE)</f>
        <v>11.6</v>
      </c>
      <c r="K58" s="27" t="str">
        <f>VLOOKUP(B58,'大货清单（不定期按GOMS更新）'!A:N,12,FALSE)</f>
        <v>444</v>
      </c>
      <c r="L58" s="27" t="str">
        <f>VLOOKUP(B58,'大货清单（不定期按GOMS更新）'!A:M,13,FALSE)</f>
        <v>304</v>
      </c>
      <c r="M58" s="27" t="str">
        <f>VLOOKUP(B58,'大货清单（不定期按GOMS更新）'!A:N,14,FALSE)</f>
        <v>676</v>
      </c>
      <c r="N58" s="58" t="s">
        <v>776</v>
      </c>
      <c r="O58" s="27">
        <f>IFERROR(VLOOKUP(N58,'散件迭代（不定期更新）'!C:J,8,FALSE),0)</f>
        <v>0</v>
      </c>
      <c r="P58" s="27" t="str">
        <f>IFERROR(VLOOKUP(N58,'散件（更新）'!B:H,3,FALSE),0)</f>
        <v>206-2019-0116</v>
      </c>
      <c r="Q58" s="27" t="str">
        <f>VLOOKUP(N58,'散件（更新）'!B:H,2,FALSE)</f>
        <v>114-20190116</v>
      </c>
      <c r="R58" s="27" t="str">
        <f>VLOOKUP(N58,'散件（更新）'!B:H,7,FALSE)</f>
        <v>Motor</v>
      </c>
      <c r="S58" s="27" t="str">
        <f>VLOOKUP(N58,'散件（更新）'!B:E,4,FALSE)</f>
        <v>https://tineco-yxzt.oss-accelerate.aliyuncs.com/20231219/9FWRM100100_1702948028155.png</v>
      </c>
      <c r="T58" s="27" t="s">
        <v>19304</v>
      </c>
      <c r="U58" s="28" t="str">
        <f>VLOOKUP(N58,'散件（更新）'!B:G,6,FALSE)</f>
        <v>地刷电机齿轮箱组件</v>
      </c>
      <c r="V58" s="28" t="str">
        <f>VLOOKUP(N58,'散件（更新）'!B:I,8,FALSE)</f>
        <v>6972200197047</v>
      </c>
    </row>
    <row r="59" spans="1:22" ht="20.149999999999999" customHeight="1">
      <c r="A59" s="57">
        <v>46169</v>
      </c>
      <c r="B59" s="58" t="s">
        <v>19453</v>
      </c>
      <c r="C59" s="27" t="str">
        <f>VLOOKUP(B59,'大货清单（不定期按GOMS更新）'!A:H,8,0)</f>
        <v>109-25430202</v>
      </c>
      <c r="D59" s="27" t="str">
        <f>VLOOKUP(B59,'大货清单（不定期按GOMS更新）'!A:C,3,0)</f>
        <v>CL2543B-02</v>
      </c>
      <c r="E59" s="27" t="str">
        <f>VLOOKUP(B59,'大货清单（不定期按GOMS更新）'!A:H,4,0)</f>
        <v>DE,FR,IT,ES,PL</v>
      </c>
      <c r="F59" s="27" t="str">
        <f>VLOOKUP(B59,'大货清单（不定期按GOMS更新）'!A:H,2,0)</f>
        <v>Floor One Stretch S6 Combo</v>
      </c>
      <c r="G59" s="28">
        <f>VLOOKUP(B59,'大货清单（不定期按GOMS更新）'!A:I,9,FALSE)</f>
        <v>6971745581762</v>
      </c>
      <c r="H59" s="27" t="str">
        <f>VLOOKUP(B59,'大货清单（不定期按GOMS更新）'!A:H,7,0)</f>
        <v>Black &amp; White</v>
      </c>
      <c r="I59" s="27" t="str">
        <f>VLOOKUP(B59,'大货清单（不定期按GOMS更新）'!A:F,6,FALSE)</f>
        <v>GTM</v>
      </c>
      <c r="J59" s="27" t="str">
        <f>VLOOKUP(B59,'大货清单（不定期按GOMS更新）'!A:K,11,FALSE)</f>
        <v>9.5</v>
      </c>
      <c r="K59" s="27" t="str">
        <f>VLOOKUP(B59,'大货清单（不定期按GOMS更新）'!A:N,12,FALSE)</f>
        <v>760</v>
      </c>
      <c r="L59" s="27" t="str">
        <f>VLOOKUP(B59,'大货清单（不定期按GOMS更新）'!A:M,13,FALSE)</f>
        <v>332</v>
      </c>
      <c r="M59" s="27" t="str">
        <f>VLOOKUP(B59,'大货清单（不定期按GOMS更新）'!A:N,14,FALSE)</f>
        <v>318</v>
      </c>
      <c r="N59" s="58" t="s">
        <v>15485</v>
      </c>
      <c r="O59" s="27">
        <f>IFERROR(VLOOKUP(N59,'散件迭代（不定期更新）'!C:J,8,FALSE),0)</f>
        <v>0</v>
      </c>
      <c r="P59" s="27">
        <f>IFERROR(VLOOKUP(N59,'散件（更新）'!B:H,3,FALSE),0)</f>
        <v>0</v>
      </c>
      <c r="Q59" s="27" t="str">
        <f>VLOOKUP(N59,'散件（更新）'!B:H,2,FALSE)</f>
        <v>114-25430400</v>
      </c>
      <c r="R59" s="27" t="str">
        <f>VLOOKUP(N59,'散件（更新）'!B:H,7,FALSE)</f>
        <v>Handle</v>
      </c>
      <c r="S59" s="27" t="str">
        <f>VLOOKUP(N59,'散件（更新）'!B:E,4,FALSE)</f>
        <v>https://tineco-yxzt.oss-accelerate.aliyuncs.com/20250902/image20250902-100253_1756778598029.png</v>
      </c>
      <c r="T59" s="27" t="s">
        <v>19305</v>
      </c>
      <c r="U59" s="28" t="str">
        <f>VLOOKUP(N59,'散件（更新）'!B:G,6,FALSE)</f>
        <v>SP;CL2543D-01;手柄组件</v>
      </c>
      <c r="V59" s="28">
        <f>VLOOKUP(N59,'散件（更新）'!B:I,8,FALSE)</f>
        <v>6932485012251</v>
      </c>
    </row>
    <row r="60" spans="1:22" ht="20.149999999999999" customHeight="1">
      <c r="A60" s="57">
        <v>46169</v>
      </c>
      <c r="B60" s="58" t="s">
        <v>19453</v>
      </c>
      <c r="C60" s="27" t="str">
        <f>VLOOKUP(B60,'大货清单（不定期按GOMS更新）'!A:H,8,0)</f>
        <v>109-25430202</v>
      </c>
      <c r="D60" s="27" t="str">
        <f>VLOOKUP(B60,'大货清单（不定期按GOMS更新）'!A:C,3,0)</f>
        <v>CL2543B-02</v>
      </c>
      <c r="E60" s="27" t="str">
        <f>VLOOKUP(B60,'大货清单（不定期按GOMS更新）'!A:H,4,0)</f>
        <v>DE,FR,IT,ES,PL</v>
      </c>
      <c r="F60" s="27" t="str">
        <f>VLOOKUP(B60,'大货清单（不定期按GOMS更新）'!A:H,2,0)</f>
        <v>Floor One Stretch S6 Combo</v>
      </c>
      <c r="G60" s="28">
        <f>VLOOKUP(B60,'大货清单（不定期按GOMS更新）'!A:I,9,FALSE)</f>
        <v>6971745581762</v>
      </c>
      <c r="H60" s="27" t="str">
        <f>VLOOKUP(B60,'大货清单（不定期按GOMS更新）'!A:H,7,0)</f>
        <v>Black &amp; White</v>
      </c>
      <c r="I60" s="27" t="str">
        <f>VLOOKUP(B60,'大货清单（不定期按GOMS更新）'!A:F,6,FALSE)</f>
        <v>GTM</v>
      </c>
      <c r="J60" s="27" t="str">
        <f>VLOOKUP(B60,'大货清单（不定期按GOMS更新）'!A:K,11,FALSE)</f>
        <v>9.5</v>
      </c>
      <c r="K60" s="27" t="str">
        <f>VLOOKUP(B60,'大货清单（不定期按GOMS更新）'!A:N,12,FALSE)</f>
        <v>760</v>
      </c>
      <c r="L60" s="27" t="str">
        <f>VLOOKUP(B60,'大货清单（不定期按GOMS更新）'!A:M,13,FALSE)</f>
        <v>332</v>
      </c>
      <c r="M60" s="27" t="str">
        <f>VLOOKUP(B60,'大货清单（不定期按GOMS更新）'!A:N,14,FALSE)</f>
        <v>318</v>
      </c>
      <c r="N60" s="58" t="s">
        <v>4422</v>
      </c>
      <c r="O60" s="27">
        <f>IFERROR(VLOOKUP(N60,'散件迭代（不定期更新）'!C:J,8,FALSE),0)</f>
        <v>0</v>
      </c>
      <c r="P60" s="27" t="str">
        <f>IFERROR(VLOOKUP(N60,'散件（更新）'!B:H,3,FALSE),0)</f>
        <v>/</v>
      </c>
      <c r="Q60" s="27" t="str">
        <f>VLOOKUP(N60,'散件（更新）'!B:H,2,FALSE)</f>
        <v>114-23350408</v>
      </c>
      <c r="R60" s="27" t="str">
        <f>VLOOKUP(N60,'散件（更新）'!B:H,7,FALSE)</f>
        <v>Brush Roller</v>
      </c>
      <c r="S60" s="27" t="str">
        <f>VLOOKUP(N60,'散件（更新）'!B:E,4,FALSE)</f>
        <v>https://tineco-yxzt.oss-accelerate.aliyuncs.com/20241021/gunshua_1729475885815.jpeg</v>
      </c>
      <c r="T60" s="27" t="s">
        <v>19306</v>
      </c>
      <c r="U60" s="28" t="str">
        <f>VLOOKUP(N60,'散件（更新）'!B:G,6,FALSE)</f>
        <v>滚刷组件</v>
      </c>
      <c r="V60" s="28" t="str">
        <f>VLOOKUP(N60,'散件（更新）'!B:I,8,FALSE)</f>
        <v>6974950106188</v>
      </c>
    </row>
    <row r="61" spans="1:22" ht="20.149999999999999" customHeight="1">
      <c r="A61" s="57">
        <v>46169</v>
      </c>
      <c r="B61" s="58" t="s">
        <v>19453</v>
      </c>
      <c r="C61" s="27" t="str">
        <f>VLOOKUP(B61,'大货清单（不定期按GOMS更新）'!A:H,8,0)</f>
        <v>109-25430202</v>
      </c>
      <c r="D61" s="27" t="str">
        <f>VLOOKUP(B61,'大货清单（不定期按GOMS更新）'!A:C,3,0)</f>
        <v>CL2543B-02</v>
      </c>
      <c r="E61" s="27" t="str">
        <f>VLOOKUP(B61,'大货清单（不定期按GOMS更新）'!A:H,4,0)</f>
        <v>DE,FR,IT,ES,PL</v>
      </c>
      <c r="F61" s="27" t="str">
        <f>VLOOKUP(B61,'大货清单（不定期按GOMS更新）'!A:H,2,0)</f>
        <v>Floor One Stretch S6 Combo</v>
      </c>
      <c r="G61" s="28">
        <f>VLOOKUP(B61,'大货清单（不定期按GOMS更新）'!A:I,9,FALSE)</f>
        <v>6971745581762</v>
      </c>
      <c r="H61" s="27" t="str">
        <f>VLOOKUP(B61,'大货清单（不定期按GOMS更新）'!A:H,7,0)</f>
        <v>Black &amp; White</v>
      </c>
      <c r="I61" s="27" t="str">
        <f>VLOOKUP(B61,'大货清单（不定期按GOMS更新）'!A:F,6,FALSE)</f>
        <v>GTM</v>
      </c>
      <c r="J61" s="27" t="str">
        <f>VLOOKUP(B61,'大货清单（不定期按GOMS更新）'!A:K,11,FALSE)</f>
        <v>9.5</v>
      </c>
      <c r="K61" s="27" t="str">
        <f>VLOOKUP(B61,'大货清单（不定期按GOMS更新）'!A:N,12,FALSE)</f>
        <v>760</v>
      </c>
      <c r="L61" s="27" t="str">
        <f>VLOOKUP(B61,'大货清单（不定期按GOMS更新）'!A:M,13,FALSE)</f>
        <v>332</v>
      </c>
      <c r="M61" s="27" t="str">
        <f>VLOOKUP(B61,'大货清单（不定期按GOMS更新）'!A:N,14,FALSE)</f>
        <v>318</v>
      </c>
      <c r="N61" s="58" t="s">
        <v>1093</v>
      </c>
      <c r="O61" s="27">
        <f>IFERROR(VLOOKUP(N61,'散件迭代（不定期更新）'!C:J,8,FALSE),0)</f>
        <v>0</v>
      </c>
      <c r="P61" s="27" t="str">
        <f>IFERROR(VLOOKUP(N61,'散件（更新）'!B:H,3,FALSE),0)</f>
        <v>206-2020-0608</v>
      </c>
      <c r="Q61" s="27" t="str">
        <f>VLOOKUP(N61,'散件（更新）'!B:H,2,FALSE)</f>
        <v>114-20200608</v>
      </c>
      <c r="R61" s="27" t="str">
        <f>VLOOKUP(N61,'散件（更新）'!B:H,7,FALSE)</f>
        <v>Dustbin Assembly</v>
      </c>
      <c r="S61" s="27" t="str">
        <f>VLOOKUP(N61,'散件（更新）'!B:E,4,FALSE)</f>
        <v>https://tineco-yxzt.oss-accelerate.aliyuncs.com/20231219/9FWDA150000_1702948014824.png</v>
      </c>
      <c r="T61" s="27" t="s">
        <v>8759</v>
      </c>
      <c r="U61" s="28" t="str">
        <f>VLOOKUP(N61,'散件（更新）'!B:G,6,FALSE)</f>
        <v>干式尘桶组件</v>
      </c>
      <c r="V61" s="28" t="str">
        <f>VLOOKUP(N61,'散件（更新）'!B:I,8,FALSE)</f>
        <v>6972200196620</v>
      </c>
    </row>
    <row r="62" spans="1:22" ht="20.149999999999999" customHeight="1">
      <c r="A62" s="57">
        <v>46169</v>
      </c>
      <c r="B62" s="58" t="s">
        <v>19453</v>
      </c>
      <c r="C62" s="27" t="str">
        <f>VLOOKUP(B62,'大货清单（不定期按GOMS更新）'!A:H,8,0)</f>
        <v>109-25430202</v>
      </c>
      <c r="D62" s="27" t="str">
        <f>VLOOKUP(B62,'大货清单（不定期按GOMS更新）'!A:C,3,0)</f>
        <v>CL2543B-02</v>
      </c>
      <c r="E62" s="27" t="str">
        <f>VLOOKUP(B62,'大货清单（不定期按GOMS更新）'!A:H,4,0)</f>
        <v>DE,FR,IT,ES,PL</v>
      </c>
      <c r="F62" s="27" t="str">
        <f>VLOOKUP(B62,'大货清单（不定期按GOMS更新）'!A:H,2,0)</f>
        <v>Floor One Stretch S6 Combo</v>
      </c>
      <c r="G62" s="28">
        <f>VLOOKUP(B62,'大货清单（不定期按GOMS更新）'!A:I,9,FALSE)</f>
        <v>6971745581762</v>
      </c>
      <c r="H62" s="27" t="str">
        <f>VLOOKUP(B62,'大货清单（不定期按GOMS更新）'!A:H,7,0)</f>
        <v>Black &amp; White</v>
      </c>
      <c r="I62" s="27" t="str">
        <f>VLOOKUP(B62,'大货清单（不定期按GOMS更新）'!A:F,6,FALSE)</f>
        <v>GTM</v>
      </c>
      <c r="J62" s="27" t="str">
        <f>VLOOKUP(B62,'大货清单（不定期按GOMS更新）'!A:K,11,FALSE)</f>
        <v>9.5</v>
      </c>
      <c r="K62" s="27" t="str">
        <f>VLOOKUP(B62,'大货清单（不定期按GOMS更新）'!A:N,12,FALSE)</f>
        <v>760</v>
      </c>
      <c r="L62" s="27" t="str">
        <f>VLOOKUP(B62,'大货清单（不定期按GOMS更新）'!A:M,13,FALSE)</f>
        <v>332</v>
      </c>
      <c r="M62" s="27" t="str">
        <f>VLOOKUP(B62,'大货清单（不定期按GOMS更新）'!A:N,14,FALSE)</f>
        <v>318</v>
      </c>
      <c r="N62" s="58" t="s">
        <v>7530</v>
      </c>
      <c r="O62" s="27" t="str">
        <f>IFERROR(VLOOKUP(N62,'散件迭代（不定期更新）'!C:J,8,FALSE),0)</f>
        <v>A64</v>
      </c>
      <c r="P62" s="27">
        <f>IFERROR(VLOOKUP(N62,'散件（更新）'!B:H,3,FALSE),0)</f>
        <v>0</v>
      </c>
      <c r="Q62" s="27" t="str">
        <f>VLOOKUP(N62,'散件（更新）'!B:H,2,FALSE)</f>
        <v>114-23280222</v>
      </c>
      <c r="R62" s="27" t="str">
        <f>VLOOKUP(N62,'散件（更新）'!B:H,7,FALSE)</f>
        <v>HEPA Assy</v>
      </c>
      <c r="S62" s="27" t="str">
        <f>VLOOKUP(N62,'散件（更新）'!B:E,4,FALSE)</f>
        <v>https://tineco-yxzt.oss-accelerate.aliyuncs.com/20240822/HEPA_1724286749680.jpg</v>
      </c>
      <c r="T62" s="27" t="s">
        <v>19307</v>
      </c>
      <c r="U62" s="28" t="str">
        <f>VLOOKUP(N62,'散件（更新）'!B:G,6,FALSE)</f>
        <v>回收桶过滤器组件</v>
      </c>
      <c r="V62" s="28">
        <f>VLOOKUP(N62,'散件（更新）'!B:I,8,FALSE)</f>
        <v>6932485000470</v>
      </c>
    </row>
    <row r="63" spans="1:22" ht="20.149999999999999" customHeight="1">
      <c r="A63" s="57">
        <v>46169</v>
      </c>
      <c r="B63" s="58" t="s">
        <v>19453</v>
      </c>
      <c r="C63" s="27" t="str">
        <f>VLOOKUP(B63,'大货清单（不定期按GOMS更新）'!A:H,8,0)</f>
        <v>109-25430202</v>
      </c>
      <c r="D63" s="27" t="str">
        <f>VLOOKUP(B63,'大货清单（不定期按GOMS更新）'!A:C,3,0)</f>
        <v>CL2543B-02</v>
      </c>
      <c r="E63" s="27" t="str">
        <f>VLOOKUP(B63,'大货清单（不定期按GOMS更新）'!A:H,4,0)</f>
        <v>DE,FR,IT,ES,PL</v>
      </c>
      <c r="F63" s="27" t="str">
        <f>VLOOKUP(B63,'大货清单（不定期按GOMS更新）'!A:H,2,0)</f>
        <v>Floor One Stretch S6 Combo</v>
      </c>
      <c r="G63" s="28">
        <f>VLOOKUP(B63,'大货清单（不定期按GOMS更新）'!A:I,9,FALSE)</f>
        <v>6971745581762</v>
      </c>
      <c r="H63" s="27" t="str">
        <f>VLOOKUP(B63,'大货清单（不定期按GOMS更新）'!A:H,7,0)</f>
        <v>Black &amp; White</v>
      </c>
      <c r="I63" s="27" t="str">
        <f>VLOOKUP(B63,'大货清单（不定期按GOMS更新）'!A:F,6,FALSE)</f>
        <v>GTM</v>
      </c>
      <c r="J63" s="27" t="str">
        <f>VLOOKUP(B63,'大货清单（不定期按GOMS更新）'!A:K,11,FALSE)</f>
        <v>9.5</v>
      </c>
      <c r="K63" s="27" t="str">
        <f>VLOOKUP(B63,'大货清单（不定期按GOMS更新）'!A:N,12,FALSE)</f>
        <v>760</v>
      </c>
      <c r="L63" s="27" t="str">
        <f>VLOOKUP(B63,'大货清单（不定期按GOMS更新）'!A:M,13,FALSE)</f>
        <v>332</v>
      </c>
      <c r="M63" s="27" t="str">
        <f>VLOOKUP(B63,'大货清单（不定期按GOMS更新）'!A:N,14,FALSE)</f>
        <v>318</v>
      </c>
      <c r="N63" s="58" t="s">
        <v>1092</v>
      </c>
      <c r="O63" s="27" t="str">
        <f>IFERROR(VLOOKUP(N63,'散件迭代（不定期更新）'!C:J,8,FALSE),0)</f>
        <v>A64</v>
      </c>
      <c r="P63" s="27" t="str">
        <f>IFERROR(VLOOKUP(N63,'散件（更新）'!B:H,3,FALSE),0)</f>
        <v>206-2020-0607</v>
      </c>
      <c r="Q63" s="27" t="str">
        <f>VLOOKUP(N63,'散件（更新）'!B:H,2,FALSE)</f>
        <v>114-20200607</v>
      </c>
      <c r="R63" s="27" t="str">
        <f>VLOOKUP(N63,'散件（更新）'!B:H,7,FALSE)</f>
        <v>HEPA</v>
      </c>
      <c r="S63" s="27" t="str">
        <f>VLOOKUP(N63,'散件（更新）'!B:E,4,FALSE)</f>
        <v>https://tineco-yxzt.oss-accelerate.aliyuncs.com/20231227/9FWFP150000_1703640265223.png</v>
      </c>
      <c r="T63" s="27" t="s">
        <v>19308</v>
      </c>
      <c r="U63" s="28" t="str">
        <f>VLOOKUP(N63,'散件（更新）'!B:G,6,FALSE)</f>
        <v>HEPA组合</v>
      </c>
      <c r="V63" s="28" t="str">
        <f>VLOOKUP(N63,'散件（更新）'!B:I,8,FALSE)</f>
        <v>6972200196613</v>
      </c>
    </row>
    <row r="64" spans="1:22" ht="20.149999999999999" customHeight="1">
      <c r="A64" s="57">
        <v>46169</v>
      </c>
      <c r="B64" s="58" t="s">
        <v>19453</v>
      </c>
      <c r="C64" s="27" t="str">
        <f>VLOOKUP(B64,'大货清单（不定期按GOMS更新）'!A:H,8,0)</f>
        <v>109-25430202</v>
      </c>
      <c r="D64" s="27" t="str">
        <f>VLOOKUP(B64,'大货清单（不定期按GOMS更新）'!A:C,3,0)</f>
        <v>CL2543B-02</v>
      </c>
      <c r="E64" s="27" t="str">
        <f>VLOOKUP(B64,'大货清单（不定期按GOMS更新）'!A:H,4,0)</f>
        <v>DE,FR,IT,ES,PL</v>
      </c>
      <c r="F64" s="27" t="str">
        <f>VLOOKUP(B64,'大货清单（不定期按GOMS更新）'!A:H,2,0)</f>
        <v>Floor One Stretch S6 Combo</v>
      </c>
      <c r="G64" s="28">
        <f>VLOOKUP(B64,'大货清单（不定期按GOMS更新）'!A:I,9,FALSE)</f>
        <v>6971745581762</v>
      </c>
      <c r="H64" s="27" t="str">
        <f>VLOOKUP(B64,'大货清单（不定期按GOMS更新）'!A:H,7,0)</f>
        <v>Black &amp; White</v>
      </c>
      <c r="I64" s="27" t="str">
        <f>VLOOKUP(B64,'大货清单（不定期按GOMS更新）'!A:F,6,FALSE)</f>
        <v>GTM</v>
      </c>
      <c r="J64" s="27" t="str">
        <f>VLOOKUP(B64,'大货清单（不定期按GOMS更新）'!A:K,11,FALSE)</f>
        <v>9.5</v>
      </c>
      <c r="K64" s="27" t="str">
        <f>VLOOKUP(B64,'大货清单（不定期按GOMS更新）'!A:N,12,FALSE)</f>
        <v>760</v>
      </c>
      <c r="L64" s="27" t="str">
        <f>VLOOKUP(B64,'大货清单（不定期按GOMS更新）'!A:M,13,FALSE)</f>
        <v>332</v>
      </c>
      <c r="M64" s="27" t="str">
        <f>VLOOKUP(B64,'大货清单（不定期按GOMS更新）'!A:N,14,FALSE)</f>
        <v>318</v>
      </c>
      <c r="N64" s="58" t="s">
        <v>1078</v>
      </c>
      <c r="O64" s="27">
        <f>IFERROR(VLOOKUP(N64,'散件迭代（不定期更新）'!C:J,8,FALSE),0)</f>
        <v>0</v>
      </c>
      <c r="P64" s="27" t="str">
        <f>IFERROR(VLOOKUP(N64,'散件（更新）'!B:H,3,FALSE),0)</f>
        <v>206-2020-0045</v>
      </c>
      <c r="Q64" s="27" t="str">
        <f>VLOOKUP(N64,'散件（更新）'!B:H,2,FALSE)</f>
        <v>114-20200045</v>
      </c>
      <c r="R64" s="27" t="str">
        <f>VLOOKUP(N64,'散件（更新）'!B:H,7,FALSE)</f>
        <v>Accessory Holder</v>
      </c>
      <c r="S64" s="27" t="str">
        <f>VLOOKUP(N64,'散件（更新）'!B:E,4,FALSE)</f>
        <v>https://tineco-yxzt.oss-accelerate.aliyuncs.com/20231219/9FWHA110000_1702948015947.png</v>
      </c>
      <c r="T64" s="27" t="s">
        <v>8759</v>
      </c>
      <c r="U64" s="28" t="str">
        <f>VLOOKUP(N64,'散件（更新）'!B:G,6,FALSE)</f>
        <v>尘桶附件托盘组件</v>
      </c>
      <c r="V64" s="28" t="str">
        <f>VLOOKUP(N64,'散件（更新）'!B:I,8,FALSE)</f>
        <v>6972200197245</v>
      </c>
    </row>
    <row r="65" spans="1:22" ht="20.149999999999999" customHeight="1">
      <c r="A65" s="57">
        <v>46169</v>
      </c>
      <c r="B65" s="58" t="s">
        <v>19453</v>
      </c>
      <c r="C65" s="27" t="str">
        <f>VLOOKUP(B65,'大货清单（不定期按GOMS更新）'!A:H,8,0)</f>
        <v>109-25430202</v>
      </c>
      <c r="D65" s="27" t="str">
        <f>VLOOKUP(B65,'大货清单（不定期按GOMS更新）'!A:C,3,0)</f>
        <v>CL2543B-02</v>
      </c>
      <c r="E65" s="27" t="str">
        <f>VLOOKUP(B65,'大货清单（不定期按GOMS更新）'!A:H,4,0)</f>
        <v>DE,FR,IT,ES,PL</v>
      </c>
      <c r="F65" s="27" t="str">
        <f>VLOOKUP(B65,'大货清单（不定期按GOMS更新）'!A:H,2,0)</f>
        <v>Floor One Stretch S6 Combo</v>
      </c>
      <c r="G65" s="28">
        <f>VLOOKUP(B65,'大货清单（不定期按GOMS更新）'!A:I,9,FALSE)</f>
        <v>6971745581762</v>
      </c>
      <c r="H65" s="27" t="str">
        <f>VLOOKUP(B65,'大货清单（不定期按GOMS更新）'!A:H,7,0)</f>
        <v>Black &amp; White</v>
      </c>
      <c r="I65" s="27" t="str">
        <f>VLOOKUP(B65,'大货清单（不定期按GOMS更新）'!A:F,6,FALSE)</f>
        <v>GTM</v>
      </c>
      <c r="J65" s="27" t="str">
        <f>VLOOKUP(B65,'大货清单（不定期按GOMS更新）'!A:K,11,FALSE)</f>
        <v>9.5</v>
      </c>
      <c r="K65" s="27" t="str">
        <f>VLOOKUP(B65,'大货清单（不定期按GOMS更新）'!A:N,12,FALSE)</f>
        <v>760</v>
      </c>
      <c r="L65" s="27" t="str">
        <f>VLOOKUP(B65,'大货清单（不定期按GOMS更新）'!A:M,13,FALSE)</f>
        <v>332</v>
      </c>
      <c r="M65" s="27" t="str">
        <f>VLOOKUP(B65,'大货清单（不定期按GOMS更新）'!A:N,14,FALSE)</f>
        <v>318</v>
      </c>
      <c r="N65" s="58" t="s">
        <v>15437</v>
      </c>
      <c r="O65" s="27">
        <f>IFERROR(VLOOKUP(N65,'散件迭代（不定期更新）'!C:J,8,FALSE),0)</f>
        <v>0</v>
      </c>
      <c r="P65" s="27">
        <f>IFERROR(VLOOKUP(N65,'散件（更新）'!B:H,3,FALSE),0)</f>
        <v>0</v>
      </c>
      <c r="Q65" s="27" t="str">
        <f>VLOOKUP(N65,'散件（更新）'!B:H,2,FALSE)</f>
        <v>114-25430200</v>
      </c>
      <c r="R65" s="27" t="str">
        <f>VLOOKUP(N65,'散件（更新）'!B:H,7,FALSE)</f>
        <v>Main Body</v>
      </c>
      <c r="S65" s="27" t="str">
        <f>VLOOKUP(N65,'散件（更新）'!B:E,4,FALSE)</f>
        <v>https://tineco-yxzt.oss-accelerate.aliyuncs.com/20250826/weixinjietu_20250815090434_1756178054174.png</v>
      </c>
      <c r="T65" s="27" t="s">
        <v>8759</v>
      </c>
      <c r="U65" s="28" t="str">
        <f>VLOOKUP(N65,'散件（更新）'!B:G,6,FALSE)</f>
        <v>SP;CL2543B-01;动力源组件</v>
      </c>
      <c r="V65" s="28">
        <f>VLOOKUP(N65,'散件（更新）'!B:I,8,FALSE)</f>
        <v>6975159901635</v>
      </c>
    </row>
    <row r="66" spans="1:22" ht="20.149999999999999" customHeight="1">
      <c r="A66" s="57">
        <v>46169</v>
      </c>
      <c r="B66" s="58" t="s">
        <v>19453</v>
      </c>
      <c r="C66" s="27" t="str">
        <f>VLOOKUP(B66,'大货清单（不定期按GOMS更新）'!A:H,8,0)</f>
        <v>109-25430202</v>
      </c>
      <c r="D66" s="27" t="str">
        <f>VLOOKUP(B66,'大货清单（不定期按GOMS更新）'!A:C,3,0)</f>
        <v>CL2543B-02</v>
      </c>
      <c r="E66" s="27" t="str">
        <f>VLOOKUP(B66,'大货清单（不定期按GOMS更新）'!A:H,4,0)</f>
        <v>DE,FR,IT,ES,PL</v>
      </c>
      <c r="F66" s="27" t="str">
        <f>VLOOKUP(B66,'大货清单（不定期按GOMS更新）'!A:H,2,0)</f>
        <v>Floor One Stretch S6 Combo</v>
      </c>
      <c r="G66" s="28">
        <f>VLOOKUP(B66,'大货清单（不定期按GOMS更新）'!A:I,9,FALSE)</f>
        <v>6971745581762</v>
      </c>
      <c r="H66" s="27" t="str">
        <f>VLOOKUP(B66,'大货清单（不定期按GOMS更新）'!A:H,7,0)</f>
        <v>Black &amp; White</v>
      </c>
      <c r="I66" s="27" t="str">
        <f>VLOOKUP(B66,'大货清单（不定期按GOMS更新）'!A:F,6,FALSE)</f>
        <v>GTM</v>
      </c>
      <c r="J66" s="27" t="str">
        <f>VLOOKUP(B66,'大货清单（不定期按GOMS更新）'!A:K,11,FALSE)</f>
        <v>9.5</v>
      </c>
      <c r="K66" s="27" t="str">
        <f>VLOOKUP(B66,'大货清单（不定期按GOMS更新）'!A:N,12,FALSE)</f>
        <v>760</v>
      </c>
      <c r="L66" s="27" t="str">
        <f>VLOOKUP(B66,'大货清单（不定期按GOMS更新）'!A:M,13,FALSE)</f>
        <v>332</v>
      </c>
      <c r="M66" s="27" t="str">
        <f>VLOOKUP(B66,'大货清单（不定期按GOMS更新）'!A:N,14,FALSE)</f>
        <v>318</v>
      </c>
      <c r="N66" s="58" t="s">
        <v>8110</v>
      </c>
      <c r="O66" s="27">
        <f>IFERROR(VLOOKUP(N66,'散件迭代（不定期更新）'!C:J,8,FALSE),0)</f>
        <v>0</v>
      </c>
      <c r="P66" s="27" t="str">
        <f>IFERROR(VLOOKUP(N66,'散件（更新）'!B:H,3,FALSE),0)</f>
        <v/>
      </c>
      <c r="Q66" s="27" t="str">
        <f>VLOOKUP(N66,'散件（更新）'!B:H,2,FALSE)</f>
        <v>114-23480604</v>
      </c>
      <c r="R66" s="27" t="str">
        <f>VLOOKUP(N66,'散件（更新）'!B:H,7,FALSE)</f>
        <v>Charging Base</v>
      </c>
      <c r="S66" s="27" t="str">
        <f>VLOOKUP(N66,'散件（更新）'!B:E,4,FALSE)</f>
        <v>https://tineco-yxzt.oss-accelerate.aliyuncs.com/20250110/04-dryingdock_1736502519346.png</v>
      </c>
      <c r="T66" s="27" t="s">
        <v>8759</v>
      </c>
      <c r="U66" s="28" t="str">
        <f>VLOOKUP(N66,'散件（更新）'!B:G,6,FALSE)</f>
        <v>烘干托盘组件(欧插)</v>
      </c>
      <c r="V66" s="28">
        <f>VLOOKUP(N66,'散件（更新）'!B:I,8,FALSE)</f>
        <v>6932485003891</v>
      </c>
    </row>
    <row r="67" spans="1:22" ht="20.149999999999999" customHeight="1">
      <c r="A67" s="57">
        <v>46169</v>
      </c>
      <c r="B67" s="58" t="s">
        <v>19453</v>
      </c>
      <c r="C67" s="27" t="str">
        <f>VLOOKUP(B67,'大货清单（不定期按GOMS更新）'!A:H,8,0)</f>
        <v>109-25430202</v>
      </c>
      <c r="D67" s="27" t="str">
        <f>VLOOKUP(B67,'大货清单（不定期按GOMS更新）'!A:C,3,0)</f>
        <v>CL2543B-02</v>
      </c>
      <c r="E67" s="27" t="str">
        <f>VLOOKUP(B67,'大货清单（不定期按GOMS更新）'!A:H,4,0)</f>
        <v>DE,FR,IT,ES,PL</v>
      </c>
      <c r="F67" s="27" t="str">
        <f>VLOOKUP(B67,'大货清单（不定期按GOMS更新）'!A:H,2,0)</f>
        <v>Floor One Stretch S6 Combo</v>
      </c>
      <c r="G67" s="28">
        <f>VLOOKUP(B67,'大货清单（不定期按GOMS更新）'!A:I,9,FALSE)</f>
        <v>6971745581762</v>
      </c>
      <c r="H67" s="27" t="str">
        <f>VLOOKUP(B67,'大货清单（不定期按GOMS更新）'!A:H,7,0)</f>
        <v>Black &amp; White</v>
      </c>
      <c r="I67" s="27" t="str">
        <f>VLOOKUP(B67,'大货清单（不定期按GOMS更新）'!A:F,6,FALSE)</f>
        <v>GTM</v>
      </c>
      <c r="J67" s="27" t="str">
        <f>VLOOKUP(B67,'大货清单（不定期按GOMS更新）'!A:K,11,FALSE)</f>
        <v>9.5</v>
      </c>
      <c r="K67" s="27" t="str">
        <f>VLOOKUP(B67,'大货清单（不定期按GOMS更新）'!A:N,12,FALSE)</f>
        <v>760</v>
      </c>
      <c r="L67" s="27" t="str">
        <f>VLOOKUP(B67,'大货清单（不定期按GOMS更新）'!A:M,13,FALSE)</f>
        <v>332</v>
      </c>
      <c r="M67" s="27" t="str">
        <f>VLOOKUP(B67,'大货清单（不定期按GOMS更新）'!A:N,14,FALSE)</f>
        <v>318</v>
      </c>
      <c r="N67" s="58" t="s">
        <v>1204</v>
      </c>
      <c r="O67" s="27">
        <f>IFERROR(VLOOKUP(N67,'散件迭代（不定期更新）'!C:J,8,FALSE),0)</f>
        <v>0</v>
      </c>
      <c r="P67" s="27" t="str">
        <f>IFERROR(VLOOKUP(N67,'散件（更新）'!B:H,3,FALSE),0)</f>
        <v>206-2011-0401</v>
      </c>
      <c r="Q67" s="27" t="str">
        <f>VLOOKUP(N67,'散件（更新）'!B:H,2,FALSE)</f>
        <v>114-20110401</v>
      </c>
      <c r="R67" s="27" t="str">
        <f>VLOOKUP(N67,'散件（更新）'!B:H,7,FALSE)</f>
        <v>Plastic part</v>
      </c>
      <c r="S67" s="27" t="str">
        <f>VLOOKUP(N67,'散件（更新）'!B:E,4,FALSE)</f>
        <v>https://tineco-yxzt.oss-accelerate.aliyuncs.com/20231219/9FWRH040000_1702948025339.png</v>
      </c>
      <c r="T67" s="27" t="s">
        <v>8759</v>
      </c>
      <c r="U67" s="28" t="str">
        <f>VLOOKUP(N67,'散件（更新）'!B:G,6,FALSE)</f>
        <v>直立限位块</v>
      </c>
      <c r="V67" s="28" t="str">
        <f>VLOOKUP(N67,'散件（更新）'!B:I,8,FALSE)</f>
        <v>6972200197771</v>
      </c>
    </row>
    <row r="68" spans="1:22" ht="20.149999999999999" customHeight="1">
      <c r="A68" s="57">
        <v>46169</v>
      </c>
      <c r="B68" s="58" t="s">
        <v>19453</v>
      </c>
      <c r="C68" s="27" t="str">
        <f>VLOOKUP(B68,'大货清单（不定期按GOMS更新）'!A:H,8,0)</f>
        <v>109-25430202</v>
      </c>
      <c r="D68" s="27" t="str">
        <f>VLOOKUP(B68,'大货清单（不定期按GOMS更新）'!A:C,3,0)</f>
        <v>CL2543B-02</v>
      </c>
      <c r="E68" s="27" t="str">
        <f>VLOOKUP(B68,'大货清单（不定期按GOMS更新）'!A:H,4,0)</f>
        <v>DE,FR,IT,ES,PL</v>
      </c>
      <c r="F68" s="27" t="str">
        <f>VLOOKUP(B68,'大货清单（不定期按GOMS更新）'!A:H,2,0)</f>
        <v>Floor One Stretch S6 Combo</v>
      </c>
      <c r="G68" s="28">
        <f>VLOOKUP(B68,'大货清单（不定期按GOMS更新）'!A:I,9,FALSE)</f>
        <v>6971745581762</v>
      </c>
      <c r="H68" s="27" t="str">
        <f>VLOOKUP(B68,'大货清单（不定期按GOMS更新）'!A:H,7,0)</f>
        <v>Black &amp; White</v>
      </c>
      <c r="I68" s="27" t="str">
        <f>VLOOKUP(B68,'大货清单（不定期按GOMS更新）'!A:F,6,FALSE)</f>
        <v>GTM</v>
      </c>
      <c r="J68" s="27" t="str">
        <f>VLOOKUP(B68,'大货清单（不定期按GOMS更新）'!A:K,11,FALSE)</f>
        <v>9.5</v>
      </c>
      <c r="K68" s="27" t="str">
        <f>VLOOKUP(B68,'大货清单（不定期按GOMS更新）'!A:N,12,FALSE)</f>
        <v>760</v>
      </c>
      <c r="L68" s="27" t="str">
        <f>VLOOKUP(B68,'大货清单（不定期按GOMS更新）'!A:M,13,FALSE)</f>
        <v>332</v>
      </c>
      <c r="M68" s="27" t="str">
        <f>VLOOKUP(B68,'大货清单（不定期按GOMS更新）'!A:N,14,FALSE)</f>
        <v>318</v>
      </c>
      <c r="N68" s="58" t="s">
        <v>8054</v>
      </c>
      <c r="O68" s="27">
        <f>IFERROR(VLOOKUP(N68,'散件迭代（不定期更新）'!C:J,8,FALSE),0)</f>
        <v>0</v>
      </c>
      <c r="P68" s="27" t="str">
        <f>IFERROR(VLOOKUP(N68,'散件（更新）'!B:H,3,FALSE),0)</f>
        <v/>
      </c>
      <c r="Q68" s="27" t="str">
        <f>VLOOKUP(N68,'散件（更新）'!B:H,2,FALSE)</f>
        <v>114-23761815</v>
      </c>
      <c r="R68" s="27" t="str">
        <f>VLOOKUP(N68,'散件（更新）'!B:H,7,FALSE)</f>
        <v>plastic part</v>
      </c>
      <c r="S68" s="27" t="str">
        <f>VLOOKUP(N68,'散件（更新）'!B:E,4,FALSE)</f>
        <v>https://tineco-yxzt.oss-accelerate.aliyuncs.com/20241219/62_1734590951668.jpg</v>
      </c>
      <c r="T68" s="27" t="s">
        <v>8759</v>
      </c>
      <c r="U68" s="28" t="str">
        <f>VLOOKUP(N68,'散件（更新）'!B:G,6,FALSE)</f>
        <v>地刷充电头组件</v>
      </c>
      <c r="V68" s="28">
        <f>VLOOKUP(N68,'散件（更新）'!B:I,8,FALSE)</f>
        <v>6932485002559</v>
      </c>
    </row>
    <row r="69" spans="1:22" ht="20.149999999999999" customHeight="1">
      <c r="A69" s="57">
        <v>46169</v>
      </c>
      <c r="B69" s="58" t="s">
        <v>19453</v>
      </c>
      <c r="C69" s="27" t="str">
        <f>VLOOKUP(B69,'大货清单（不定期按GOMS更新）'!A:H,8,0)</f>
        <v>109-25430202</v>
      </c>
      <c r="D69" s="27" t="str">
        <f>VLOOKUP(B69,'大货清单（不定期按GOMS更新）'!A:C,3,0)</f>
        <v>CL2543B-02</v>
      </c>
      <c r="E69" s="27" t="str">
        <f>VLOOKUP(B69,'大货清单（不定期按GOMS更新）'!A:H,4,0)</f>
        <v>DE,FR,IT,ES,PL</v>
      </c>
      <c r="F69" s="27" t="str">
        <f>VLOOKUP(B69,'大货清单（不定期按GOMS更新）'!A:H,2,0)</f>
        <v>Floor One Stretch S6 Combo</v>
      </c>
      <c r="G69" s="28">
        <f>VLOOKUP(B69,'大货清单（不定期按GOMS更新）'!A:I,9,FALSE)</f>
        <v>6971745581762</v>
      </c>
      <c r="H69" s="27" t="str">
        <f>VLOOKUP(B69,'大货清单（不定期按GOMS更新）'!A:H,7,0)</f>
        <v>Black &amp; White</v>
      </c>
      <c r="I69" s="27" t="str">
        <f>VLOOKUP(B69,'大货清单（不定期按GOMS更新）'!A:F,6,FALSE)</f>
        <v>GTM</v>
      </c>
      <c r="J69" s="27" t="str">
        <f>VLOOKUP(B69,'大货清单（不定期按GOMS更新）'!A:K,11,FALSE)</f>
        <v>9.5</v>
      </c>
      <c r="K69" s="27" t="str">
        <f>VLOOKUP(B69,'大货清单（不定期按GOMS更新）'!A:N,12,FALSE)</f>
        <v>760</v>
      </c>
      <c r="L69" s="27" t="str">
        <f>VLOOKUP(B69,'大货清单（不定期按GOMS更新）'!A:M,13,FALSE)</f>
        <v>332</v>
      </c>
      <c r="M69" s="27" t="str">
        <f>VLOOKUP(B69,'大货清单（不定期按GOMS更新）'!A:N,14,FALSE)</f>
        <v>318</v>
      </c>
      <c r="N69" s="58" t="s">
        <v>1702</v>
      </c>
      <c r="O69" s="27">
        <f>IFERROR(VLOOKUP(N69,'散件迭代（不定期更新）'!C:J,8,FALSE),0)</f>
        <v>0</v>
      </c>
      <c r="P69" s="27" t="str">
        <f>IFERROR(VLOOKUP(N69,'散件（更新）'!B:H,3,FALSE),0)</f>
        <v>/</v>
      </c>
      <c r="Q69" s="27" t="str">
        <f>VLOOKUP(N69,'散件（更新）'!B:H,2,FALSE)</f>
        <v>114-20191901</v>
      </c>
      <c r="R69" s="27" t="str">
        <f>VLOOKUP(N69,'散件（更新）'!B:H,7,FALSE)</f>
        <v>plastic part</v>
      </c>
      <c r="S69" s="27">
        <f>VLOOKUP(N69,'散件（更新）'!B:E,4,FALSE)</f>
        <v>0</v>
      </c>
      <c r="T69" s="27" t="s">
        <v>8759</v>
      </c>
      <c r="U69" s="28" t="str">
        <f>VLOOKUP(N69,'散件（更新）'!B:G,6,FALSE)</f>
        <v>S5水管套装</v>
      </c>
      <c r="V69" s="28">
        <f>VLOOKUP(N69,'散件（更新）'!B:I,8,FALSE)</f>
        <v>6974950102210</v>
      </c>
    </row>
    <row r="70" spans="1:22" ht="20.149999999999999" customHeight="1">
      <c r="A70" s="57">
        <v>46169</v>
      </c>
      <c r="B70" s="58" t="s">
        <v>19453</v>
      </c>
      <c r="C70" s="27" t="str">
        <f>VLOOKUP(B70,'大货清单（不定期按GOMS更新）'!A:H,8,0)</f>
        <v>109-25430202</v>
      </c>
      <c r="D70" s="27" t="str">
        <f>VLOOKUP(B70,'大货清单（不定期按GOMS更新）'!A:C,3,0)</f>
        <v>CL2543B-02</v>
      </c>
      <c r="E70" s="27" t="str">
        <f>VLOOKUP(B70,'大货清单（不定期按GOMS更新）'!A:H,4,0)</f>
        <v>DE,FR,IT,ES,PL</v>
      </c>
      <c r="F70" s="27" t="str">
        <f>VLOOKUP(B70,'大货清单（不定期按GOMS更新）'!A:H,2,0)</f>
        <v>Floor One Stretch S6 Combo</v>
      </c>
      <c r="G70" s="28">
        <f>VLOOKUP(B70,'大货清单（不定期按GOMS更新）'!A:I,9,FALSE)</f>
        <v>6971745581762</v>
      </c>
      <c r="H70" s="27" t="str">
        <f>VLOOKUP(B70,'大货清单（不定期按GOMS更新）'!A:H,7,0)</f>
        <v>Black &amp; White</v>
      </c>
      <c r="I70" s="27" t="str">
        <f>VLOOKUP(B70,'大货清单（不定期按GOMS更新）'!A:F,6,FALSE)</f>
        <v>GTM</v>
      </c>
      <c r="J70" s="27" t="str">
        <f>VLOOKUP(B70,'大货清单（不定期按GOMS更新）'!A:K,11,FALSE)</f>
        <v>9.5</v>
      </c>
      <c r="K70" s="27" t="str">
        <f>VLOOKUP(B70,'大货清单（不定期按GOMS更新）'!A:N,12,FALSE)</f>
        <v>760</v>
      </c>
      <c r="L70" s="27" t="str">
        <f>VLOOKUP(B70,'大货清单（不定期按GOMS更新）'!A:M,13,FALSE)</f>
        <v>332</v>
      </c>
      <c r="M70" s="27" t="str">
        <f>VLOOKUP(B70,'大货清单（不定期按GOMS更新）'!A:N,14,FALSE)</f>
        <v>318</v>
      </c>
      <c r="N70" s="58" t="s">
        <v>16689</v>
      </c>
      <c r="O70" s="27">
        <f>IFERROR(VLOOKUP(N70,'散件迭代（不定期更新）'!C:J,8,FALSE),0)</f>
        <v>0</v>
      </c>
      <c r="P70" s="27" t="str">
        <f>IFERROR(VLOOKUP(N70,'散件（更新）'!B:H,3,FALSE),0)</f>
        <v/>
      </c>
      <c r="Q70" s="27" t="str">
        <f>VLOOKUP(N70,'散件（更新）'!B:H,2,FALSE)</f>
        <v>114-25400301</v>
      </c>
      <c r="R70" s="27" t="str">
        <f>VLOOKUP(N70,'散件（更新）'!B:H,7,FALSE)</f>
        <v>Water Tank Cap Assembly</v>
      </c>
      <c r="S70" s="27" t="str">
        <f>VLOOKUP(N70,'散件（更新）'!B:E,4,FALSE)</f>
        <v>https://tineco-yxzt.oss-accelerate.aliyuncs.com/20260203/weixinjietu_20260203095924_1770084000550.png</v>
      </c>
      <c r="T70" s="27" t="s">
        <v>8759</v>
      </c>
      <c r="U70" s="28" t="str">
        <f>VLOOKUP(N70,'散件（更新）'!B:G,6,FALSE)</f>
        <v>SP;CL2540C-01;水箱盖组件</v>
      </c>
      <c r="V70" s="28">
        <f>VLOOKUP(N70,'散件（更新）'!B:I,8,FALSE)</f>
        <v>6932485021871</v>
      </c>
    </row>
    <row r="71" spans="1:22" ht="20.149999999999999" customHeight="1">
      <c r="A71" s="57">
        <v>46169</v>
      </c>
      <c r="B71" s="58" t="s">
        <v>19453</v>
      </c>
      <c r="C71" s="27" t="str">
        <f>VLOOKUP(B71,'大货清单（不定期按GOMS更新）'!A:H,8,0)</f>
        <v>109-25430202</v>
      </c>
      <c r="D71" s="27" t="str">
        <f>VLOOKUP(B71,'大货清单（不定期按GOMS更新）'!A:C,3,0)</f>
        <v>CL2543B-02</v>
      </c>
      <c r="E71" s="27" t="str">
        <f>VLOOKUP(B71,'大货清单（不定期按GOMS更新）'!A:H,4,0)</f>
        <v>DE,FR,IT,ES,PL</v>
      </c>
      <c r="F71" s="27" t="str">
        <f>VLOOKUP(B71,'大货清单（不定期按GOMS更新）'!A:H,2,0)</f>
        <v>Floor One Stretch S6 Combo</v>
      </c>
      <c r="G71" s="28">
        <f>VLOOKUP(B71,'大货清单（不定期按GOMS更新）'!A:I,9,FALSE)</f>
        <v>6971745581762</v>
      </c>
      <c r="H71" s="27" t="str">
        <f>VLOOKUP(B71,'大货清单（不定期按GOMS更新）'!A:H,7,0)</f>
        <v>Black &amp; White</v>
      </c>
      <c r="I71" s="27" t="str">
        <f>VLOOKUP(B71,'大货清单（不定期按GOMS更新）'!A:F,6,FALSE)</f>
        <v>GTM</v>
      </c>
      <c r="J71" s="27" t="str">
        <f>VLOOKUP(B71,'大货清单（不定期按GOMS更新）'!A:K,11,FALSE)</f>
        <v>9.5</v>
      </c>
      <c r="K71" s="27" t="str">
        <f>VLOOKUP(B71,'大货清单（不定期按GOMS更新）'!A:N,12,FALSE)</f>
        <v>760</v>
      </c>
      <c r="L71" s="27" t="str">
        <f>VLOOKUP(B71,'大货清单（不定期按GOMS更新）'!A:M,13,FALSE)</f>
        <v>332</v>
      </c>
      <c r="M71" s="27" t="str">
        <f>VLOOKUP(B71,'大货清单（不定期按GOMS更新）'!A:N,14,FALSE)</f>
        <v>318</v>
      </c>
      <c r="N71" s="58" t="s">
        <v>14826</v>
      </c>
      <c r="O71" s="27">
        <f>IFERROR(VLOOKUP(N71,'散件迭代（不定期更新）'!C:J,8,FALSE),0)</f>
        <v>0</v>
      </c>
      <c r="P71" s="27">
        <f>IFERROR(VLOOKUP(N71,'散件（更新）'!B:H,3,FALSE),0)</f>
        <v>0</v>
      </c>
      <c r="Q71" s="27" t="str">
        <f>VLOOKUP(N71,'散件（更新）'!B:H,2,FALSE)</f>
        <v>114-25430004</v>
      </c>
      <c r="R71" s="27" t="str">
        <f>VLOOKUP(N71,'散件（更新）'!B:H,7,FALSE)</f>
        <v>plastic part</v>
      </c>
      <c r="S71" s="27" t="str">
        <f>VLOOKUP(N71,'散件（更新）'!B:E,4,FALSE)</f>
        <v>https://tineco-yxzt.oss-accelerate.aliyuncs.com/20250826/weixinjietu_20250815092132_1756177689843.png</v>
      </c>
      <c r="T71" s="27" t="s">
        <v>8759</v>
      </c>
      <c r="U71" s="28" t="str">
        <f>VLOOKUP(N71,'散件（更新）'!B:G,6,FALSE)</f>
        <v>SP;CL2543-01;转接头组件（带锁扣）</v>
      </c>
      <c r="V71" s="28">
        <f>VLOOKUP(N71,'散件（更新）'!B:I,8,FALSE)</f>
        <v>6975159901598</v>
      </c>
    </row>
    <row r="72" spans="1:22" ht="20.149999999999999" customHeight="1">
      <c r="A72" s="57">
        <v>46169</v>
      </c>
      <c r="B72" s="58" t="s">
        <v>19453</v>
      </c>
      <c r="C72" s="27" t="str">
        <f>VLOOKUP(B72,'大货清单（不定期按GOMS更新）'!A:H,8,0)</f>
        <v>109-25430202</v>
      </c>
      <c r="D72" s="27" t="str">
        <f>VLOOKUP(B72,'大货清单（不定期按GOMS更新）'!A:C,3,0)</f>
        <v>CL2543B-02</v>
      </c>
      <c r="E72" s="27" t="str">
        <f>VLOOKUP(B72,'大货清单（不定期按GOMS更新）'!A:H,4,0)</f>
        <v>DE,FR,IT,ES,PL</v>
      </c>
      <c r="F72" s="27" t="str">
        <f>VLOOKUP(B72,'大货清单（不定期按GOMS更新）'!A:H,2,0)</f>
        <v>Floor One Stretch S6 Combo</v>
      </c>
      <c r="G72" s="28">
        <f>VLOOKUP(B72,'大货清单（不定期按GOMS更新）'!A:I,9,FALSE)</f>
        <v>6971745581762</v>
      </c>
      <c r="H72" s="27" t="str">
        <f>VLOOKUP(B72,'大货清单（不定期按GOMS更新）'!A:H,7,0)</f>
        <v>Black &amp; White</v>
      </c>
      <c r="I72" s="27" t="str">
        <f>VLOOKUP(B72,'大货清单（不定期按GOMS更新）'!A:F,6,FALSE)</f>
        <v>GTM</v>
      </c>
      <c r="J72" s="27" t="str">
        <f>VLOOKUP(B72,'大货清单（不定期按GOMS更新）'!A:K,11,FALSE)</f>
        <v>9.5</v>
      </c>
      <c r="K72" s="27" t="str">
        <f>VLOOKUP(B72,'大货清单（不定期按GOMS更新）'!A:N,12,FALSE)</f>
        <v>760</v>
      </c>
      <c r="L72" s="27" t="str">
        <f>VLOOKUP(B72,'大货清单（不定期按GOMS更新）'!A:M,13,FALSE)</f>
        <v>332</v>
      </c>
      <c r="M72" s="27" t="str">
        <f>VLOOKUP(B72,'大货清单（不定期按GOMS更新）'!A:N,14,FALSE)</f>
        <v>318</v>
      </c>
      <c r="N72" s="58" t="s">
        <v>4703</v>
      </c>
      <c r="O72" s="27">
        <f>IFERROR(VLOOKUP(N72,'散件迭代（不定期更新）'!C:J,8,FALSE),0)</f>
        <v>0</v>
      </c>
      <c r="P72" s="27">
        <f>IFERROR(VLOOKUP(N72,'散件（更新）'!B:H,3,FALSE),0)</f>
        <v>0</v>
      </c>
      <c r="Q72" s="27" t="str">
        <f>VLOOKUP(N72,'散件（更新）'!B:H,2,FALSE)</f>
        <v>114-23280214</v>
      </c>
      <c r="R72" s="27" t="str">
        <f>VLOOKUP(N72,'散件（更新）'!B:H,7,FALSE)</f>
        <v>plastic part</v>
      </c>
      <c r="S72" s="27" t="str">
        <f>VLOOKUP(N72,'散件（更新）'!B:E,4,FALSE)</f>
        <v>https://tineco-yxzt.oss-accelerate.aliyuncs.com/20240306/shuixiangxiashuifazujian_1709692518244.GIF</v>
      </c>
      <c r="T72" s="27" t="s">
        <v>19301</v>
      </c>
      <c r="U72" s="28" t="str">
        <f>VLOOKUP(N72,'散件（更新）'!B:G,6,FALSE)</f>
        <v>水箱下水阀组件</v>
      </c>
      <c r="V72" s="28">
        <f>VLOOKUP(N72,'散件（更新）'!B:I,8,FALSE)</f>
        <v>6974950107246</v>
      </c>
    </row>
    <row r="73" spans="1:22" ht="20.149999999999999" customHeight="1">
      <c r="A73" s="57">
        <v>46169</v>
      </c>
      <c r="B73" s="58" t="s">
        <v>19453</v>
      </c>
      <c r="C73" s="27" t="str">
        <f>VLOOKUP(B73,'大货清单（不定期按GOMS更新）'!A:H,8,0)</f>
        <v>109-25430202</v>
      </c>
      <c r="D73" s="27" t="str">
        <f>VLOOKUP(B73,'大货清单（不定期按GOMS更新）'!A:C,3,0)</f>
        <v>CL2543B-02</v>
      </c>
      <c r="E73" s="27" t="str">
        <f>VLOOKUP(B73,'大货清单（不定期按GOMS更新）'!A:H,4,0)</f>
        <v>DE,FR,IT,ES,PL</v>
      </c>
      <c r="F73" s="27" t="str">
        <f>VLOOKUP(B73,'大货清单（不定期按GOMS更新）'!A:H,2,0)</f>
        <v>Floor One Stretch S6 Combo</v>
      </c>
      <c r="G73" s="28">
        <f>VLOOKUP(B73,'大货清单（不定期按GOMS更新）'!A:I,9,FALSE)</f>
        <v>6971745581762</v>
      </c>
      <c r="H73" s="27" t="str">
        <f>VLOOKUP(B73,'大货清单（不定期按GOMS更新）'!A:H,7,0)</f>
        <v>Black &amp; White</v>
      </c>
      <c r="I73" s="27" t="str">
        <f>VLOOKUP(B73,'大货清单（不定期按GOMS更新）'!A:F,6,FALSE)</f>
        <v>GTM</v>
      </c>
      <c r="J73" s="27" t="str">
        <f>VLOOKUP(B73,'大货清单（不定期按GOMS更新）'!A:K,11,FALSE)</f>
        <v>9.5</v>
      </c>
      <c r="K73" s="27" t="str">
        <f>VLOOKUP(B73,'大货清单（不定期按GOMS更新）'!A:N,12,FALSE)</f>
        <v>760</v>
      </c>
      <c r="L73" s="27" t="str">
        <f>VLOOKUP(B73,'大货清单（不定期按GOMS更新）'!A:M,13,FALSE)</f>
        <v>332</v>
      </c>
      <c r="M73" s="27" t="str">
        <f>VLOOKUP(B73,'大货清单（不定期按GOMS更新）'!A:N,14,FALSE)</f>
        <v>318</v>
      </c>
      <c r="N73" s="58" t="s">
        <v>8077</v>
      </c>
      <c r="O73" s="27">
        <f>IFERROR(VLOOKUP(N73,'散件迭代（不定期更新）'!C:J,8,FALSE),0)</f>
        <v>0</v>
      </c>
      <c r="P73" s="27" t="str">
        <f>IFERROR(VLOOKUP(N73,'散件（更新）'!B:H,3,FALSE),0)</f>
        <v/>
      </c>
      <c r="Q73" s="27" t="str">
        <f>VLOOKUP(N73,'散件（更新）'!B:H,2,FALSE)</f>
        <v>114-23280223</v>
      </c>
      <c r="R73" s="27" t="str">
        <f>VLOOKUP(N73,'散件（更新）'!B:H,7,FALSE)</f>
        <v>plastic part</v>
      </c>
      <c r="S73" s="27">
        <f>VLOOKUP(N73,'散件（更新）'!B:E,4,FALSE)</f>
        <v>0</v>
      </c>
      <c r="T73" s="27" t="s">
        <v>8759</v>
      </c>
      <c r="U73" s="28" t="str">
        <f>VLOOKUP(N73,'散件（更新）'!B:G,6,FALSE)</f>
        <v>SP;CL2328B-01;地刷底座组件</v>
      </c>
      <c r="V73" s="28">
        <f>VLOOKUP(N73,'散件（更新）'!B:I,8,FALSE)</f>
        <v>6932485001132</v>
      </c>
    </row>
    <row r="74" spans="1:22" ht="20.149999999999999" customHeight="1">
      <c r="A74" s="57">
        <v>46169</v>
      </c>
      <c r="B74" s="58" t="s">
        <v>19453</v>
      </c>
      <c r="C74" s="27" t="str">
        <f>VLOOKUP(B74,'大货清单（不定期按GOMS更新）'!A:H,8,0)</f>
        <v>109-25430202</v>
      </c>
      <c r="D74" s="27" t="str">
        <f>VLOOKUP(B74,'大货清单（不定期按GOMS更新）'!A:C,3,0)</f>
        <v>CL2543B-02</v>
      </c>
      <c r="E74" s="27" t="str">
        <f>VLOOKUP(B74,'大货清单（不定期按GOMS更新）'!A:H,4,0)</f>
        <v>DE,FR,IT,ES,PL</v>
      </c>
      <c r="F74" s="27" t="str">
        <f>VLOOKUP(B74,'大货清单（不定期按GOMS更新）'!A:H,2,0)</f>
        <v>Floor One Stretch S6 Combo</v>
      </c>
      <c r="G74" s="28">
        <f>VLOOKUP(B74,'大货清单（不定期按GOMS更新）'!A:I,9,FALSE)</f>
        <v>6971745581762</v>
      </c>
      <c r="H74" s="27" t="str">
        <f>VLOOKUP(B74,'大货清单（不定期按GOMS更新）'!A:H,7,0)</f>
        <v>Black &amp; White</v>
      </c>
      <c r="I74" s="27" t="str">
        <f>VLOOKUP(B74,'大货清单（不定期按GOMS更新）'!A:F,6,FALSE)</f>
        <v>GTM</v>
      </c>
      <c r="J74" s="27" t="str">
        <f>VLOOKUP(B74,'大货清单（不定期按GOMS更新）'!A:K,11,FALSE)</f>
        <v>9.5</v>
      </c>
      <c r="K74" s="27" t="str">
        <f>VLOOKUP(B74,'大货清单（不定期按GOMS更新）'!A:N,12,FALSE)</f>
        <v>760</v>
      </c>
      <c r="L74" s="27" t="str">
        <f>VLOOKUP(B74,'大货清单（不定期按GOMS更新）'!A:M,13,FALSE)</f>
        <v>332</v>
      </c>
      <c r="M74" s="27" t="str">
        <f>VLOOKUP(B74,'大货清单（不定期按GOMS更新）'!A:N,14,FALSE)</f>
        <v>318</v>
      </c>
      <c r="N74" s="58" t="s">
        <v>7823</v>
      </c>
      <c r="O74" s="27">
        <f>IFERROR(VLOOKUP(N74,'散件迭代（不定期更新）'!C:J,8,FALSE),0)</f>
        <v>0</v>
      </c>
      <c r="P74" s="27" t="str">
        <f>IFERROR(VLOOKUP(N74,'散件（更新）'!B:H,3,FALSE),0)</f>
        <v/>
      </c>
      <c r="Q74" s="27" t="str">
        <f>VLOOKUP(N74,'散件（更新）'!B:H,2,FALSE)</f>
        <v>114-24580806</v>
      </c>
      <c r="R74" s="27" t="str">
        <f>VLOOKUP(N74,'散件（更新）'!B:H,7,FALSE)</f>
        <v>plastic part</v>
      </c>
      <c r="S74" s="27" t="str">
        <f>VLOOKUP(N74,'散件（更新）'!B:E,4,FALSE)</f>
        <v>https://tineco-yxzt.oss-accelerate.aliyuncs.com/20250331/penshuibanzujian_1743413231769.gif</v>
      </c>
      <c r="T74" s="27" t="s">
        <v>8759</v>
      </c>
      <c r="U74" s="28" t="str">
        <f>VLOOKUP(N74,'散件（更新）'!B:G,6,FALSE)</f>
        <v>SP;CL2458H-01;喷水板组件</v>
      </c>
      <c r="V74" s="28">
        <f>VLOOKUP(N74,'散件（更新）'!B:I,8,FALSE)</f>
        <v>6932485006571</v>
      </c>
    </row>
    <row r="75" spans="1:22" ht="20.149999999999999" customHeight="1">
      <c r="A75" s="57">
        <v>46169</v>
      </c>
      <c r="B75" s="58" t="s">
        <v>19453</v>
      </c>
      <c r="C75" s="27" t="str">
        <f>VLOOKUP(B75,'大货清单（不定期按GOMS更新）'!A:H,8,0)</f>
        <v>109-25430202</v>
      </c>
      <c r="D75" s="27" t="str">
        <f>VLOOKUP(B75,'大货清单（不定期按GOMS更新）'!A:C,3,0)</f>
        <v>CL2543B-02</v>
      </c>
      <c r="E75" s="27" t="str">
        <f>VLOOKUP(B75,'大货清单（不定期按GOMS更新）'!A:H,4,0)</f>
        <v>DE,FR,IT,ES,PL</v>
      </c>
      <c r="F75" s="27" t="str">
        <f>VLOOKUP(B75,'大货清单（不定期按GOMS更新）'!A:H,2,0)</f>
        <v>Floor One Stretch S6 Combo</v>
      </c>
      <c r="G75" s="28">
        <f>VLOOKUP(B75,'大货清单（不定期按GOMS更新）'!A:I,9,FALSE)</f>
        <v>6971745581762</v>
      </c>
      <c r="H75" s="27" t="str">
        <f>VLOOKUP(B75,'大货清单（不定期按GOMS更新）'!A:H,7,0)</f>
        <v>Black &amp; White</v>
      </c>
      <c r="I75" s="27" t="str">
        <f>VLOOKUP(B75,'大货清单（不定期按GOMS更新）'!A:F,6,FALSE)</f>
        <v>GTM</v>
      </c>
      <c r="J75" s="27" t="str">
        <f>VLOOKUP(B75,'大货清单（不定期按GOMS更新）'!A:K,11,FALSE)</f>
        <v>9.5</v>
      </c>
      <c r="K75" s="27" t="str">
        <f>VLOOKUP(B75,'大货清单（不定期按GOMS更新）'!A:N,12,FALSE)</f>
        <v>760</v>
      </c>
      <c r="L75" s="27" t="str">
        <f>VLOOKUP(B75,'大货清单（不定期按GOMS更新）'!A:M,13,FALSE)</f>
        <v>332</v>
      </c>
      <c r="M75" s="27" t="str">
        <f>VLOOKUP(B75,'大货清单（不定期按GOMS更新）'!A:N,14,FALSE)</f>
        <v>318</v>
      </c>
      <c r="N75" s="58" t="s">
        <v>8162</v>
      </c>
      <c r="O75" s="27">
        <f>IFERROR(VLOOKUP(N75,'散件迭代（不定期更新）'!C:J,8,FALSE),0)</f>
        <v>0</v>
      </c>
      <c r="P75" s="27" t="str">
        <f>IFERROR(VLOOKUP(N75,'散件（更新）'!B:H,3,FALSE),0)</f>
        <v/>
      </c>
      <c r="Q75" s="27" t="str">
        <f>VLOOKUP(N75,'散件（更新）'!B:H,2,FALSE)</f>
        <v>114-24580807</v>
      </c>
      <c r="R75" s="27" t="str">
        <f>VLOOKUP(N75,'散件（更新）'!B:H,7,FALSE)</f>
        <v>plastic part</v>
      </c>
      <c r="S75" s="27" t="str">
        <f>VLOOKUP(N75,'散件（更新）'!B:E,4,FALSE)</f>
        <v>https://tineco-yxzt.oss-accelerate.aliyuncs.com/20250331/weixinjietu_20250326165223_1743413259241.png</v>
      </c>
      <c r="T75" s="27" t="s">
        <v>8759</v>
      </c>
      <c r="U75" s="28" t="str">
        <f>VLOOKUP(N75,'散件（更新）'!B:G,6,FALSE)</f>
        <v>SP;CL2458H-01;回收桶进气接头包胶组件</v>
      </c>
      <c r="V75" s="28">
        <f>VLOOKUP(N75,'散件（更新）'!B:I,8,FALSE)</f>
        <v>6932485006588</v>
      </c>
    </row>
    <row r="76" spans="1:22" ht="20.149999999999999" customHeight="1">
      <c r="A76" s="57">
        <v>46169</v>
      </c>
      <c r="B76" s="58" t="s">
        <v>19453</v>
      </c>
      <c r="C76" s="27" t="str">
        <f>VLOOKUP(B76,'大货清单（不定期按GOMS更新）'!A:H,8,0)</f>
        <v>109-25430202</v>
      </c>
      <c r="D76" s="27" t="str">
        <f>VLOOKUP(B76,'大货清单（不定期按GOMS更新）'!A:C,3,0)</f>
        <v>CL2543B-02</v>
      </c>
      <c r="E76" s="27" t="str">
        <f>VLOOKUP(B76,'大货清单（不定期按GOMS更新）'!A:H,4,0)</f>
        <v>DE,FR,IT,ES,PL</v>
      </c>
      <c r="F76" s="27" t="str">
        <f>VLOOKUP(B76,'大货清单（不定期按GOMS更新）'!A:H,2,0)</f>
        <v>Floor One Stretch S6 Combo</v>
      </c>
      <c r="G76" s="28">
        <f>VLOOKUP(B76,'大货清单（不定期按GOMS更新）'!A:I,9,FALSE)</f>
        <v>6971745581762</v>
      </c>
      <c r="H76" s="27" t="str">
        <f>VLOOKUP(B76,'大货清单（不定期按GOMS更新）'!A:H,7,0)</f>
        <v>Black &amp; White</v>
      </c>
      <c r="I76" s="27" t="str">
        <f>VLOOKUP(B76,'大货清单（不定期按GOMS更新）'!A:F,6,FALSE)</f>
        <v>GTM</v>
      </c>
      <c r="J76" s="27" t="str">
        <f>VLOOKUP(B76,'大货清单（不定期按GOMS更新）'!A:K,11,FALSE)</f>
        <v>9.5</v>
      </c>
      <c r="K76" s="27" t="str">
        <f>VLOOKUP(B76,'大货清单（不定期按GOMS更新）'!A:N,12,FALSE)</f>
        <v>760</v>
      </c>
      <c r="L76" s="27" t="str">
        <f>VLOOKUP(B76,'大货清单（不定期按GOMS更新）'!A:M,13,FALSE)</f>
        <v>332</v>
      </c>
      <c r="M76" s="27" t="str">
        <f>VLOOKUP(B76,'大货清单（不定期按GOMS更新）'!A:N,14,FALSE)</f>
        <v>318</v>
      </c>
      <c r="N76" s="58" t="s">
        <v>10021</v>
      </c>
      <c r="O76" s="27">
        <f>IFERROR(VLOOKUP(N76,'散件迭代（不定期更新）'!C:J,8,FALSE),0)</f>
        <v>0</v>
      </c>
      <c r="P76" s="27">
        <f>IFERROR(VLOOKUP(N76,'散件（更新）'!B:H,3,FALSE),0)</f>
        <v>0</v>
      </c>
      <c r="Q76" s="27" t="str">
        <f>VLOOKUP(N76,'散件（更新）'!B:H,2,FALSE)</f>
        <v>114-23760604</v>
      </c>
      <c r="R76" s="27" t="str">
        <f>VLOOKUP(N76,'散件（更新）'!B:H,7,FALSE)</f>
        <v>plastic part</v>
      </c>
      <c r="S76" s="27" t="str">
        <f>VLOOKUP(N76,'散件（更新）'!B:E,4,FALSE)</f>
        <v>https://tineco-yxzt.oss-accelerate.aliyuncs.com/20250429/weixinjietu_20250429085936_1745890865944.png</v>
      </c>
      <c r="T76" s="27" t="s">
        <v>8759</v>
      </c>
      <c r="U76" s="28" t="str">
        <f>VLOOKUP(N76,'散件（更新）'!B:G,6,FALSE)</f>
        <v>SP;CL2376F-01;机体后盖上盖</v>
      </c>
      <c r="V76" s="28">
        <f>VLOOKUP(N76,'散件（更新）'!B:I,8,FALSE)</f>
        <v>6932485007226</v>
      </c>
    </row>
    <row r="77" spans="1:22" ht="20.149999999999999" customHeight="1">
      <c r="A77" s="57">
        <v>46169</v>
      </c>
      <c r="B77" s="58" t="s">
        <v>19453</v>
      </c>
      <c r="C77" s="27" t="str">
        <f>VLOOKUP(B77,'大货清单（不定期按GOMS更新）'!A:H,8,0)</f>
        <v>109-25430202</v>
      </c>
      <c r="D77" s="27" t="str">
        <f>VLOOKUP(B77,'大货清单（不定期按GOMS更新）'!A:C,3,0)</f>
        <v>CL2543B-02</v>
      </c>
      <c r="E77" s="27" t="str">
        <f>VLOOKUP(B77,'大货清单（不定期按GOMS更新）'!A:H,4,0)</f>
        <v>DE,FR,IT,ES,PL</v>
      </c>
      <c r="F77" s="27" t="str">
        <f>VLOOKUP(B77,'大货清单（不定期按GOMS更新）'!A:H,2,0)</f>
        <v>Floor One Stretch S6 Combo</v>
      </c>
      <c r="G77" s="28">
        <f>VLOOKUP(B77,'大货清单（不定期按GOMS更新）'!A:I,9,FALSE)</f>
        <v>6971745581762</v>
      </c>
      <c r="H77" s="27" t="str">
        <f>VLOOKUP(B77,'大货清单（不定期按GOMS更新）'!A:H,7,0)</f>
        <v>Black &amp; White</v>
      </c>
      <c r="I77" s="27" t="str">
        <f>VLOOKUP(B77,'大货清单（不定期按GOMS更新）'!A:F,6,FALSE)</f>
        <v>GTM</v>
      </c>
      <c r="J77" s="27" t="str">
        <f>VLOOKUP(B77,'大货清单（不定期按GOMS更新）'!A:K,11,FALSE)</f>
        <v>9.5</v>
      </c>
      <c r="K77" s="27" t="str">
        <f>VLOOKUP(B77,'大货清单（不定期按GOMS更新）'!A:N,12,FALSE)</f>
        <v>760</v>
      </c>
      <c r="L77" s="27" t="str">
        <f>VLOOKUP(B77,'大货清单（不定期按GOMS更新）'!A:M,13,FALSE)</f>
        <v>332</v>
      </c>
      <c r="M77" s="27" t="str">
        <f>VLOOKUP(B77,'大货清单（不定期按GOMS更新）'!A:N,14,FALSE)</f>
        <v>318</v>
      </c>
      <c r="N77" s="58" t="s">
        <v>16614</v>
      </c>
      <c r="O77" s="27">
        <f>IFERROR(VLOOKUP(N77,'散件迭代（不定期更新）'!C:J,8,FALSE),0)</f>
        <v>0</v>
      </c>
      <c r="P77" s="27" t="str">
        <f>IFERROR(VLOOKUP(N77,'散件（更新）'!B:H,3,FALSE),0)</f>
        <v/>
      </c>
      <c r="Q77" s="27" t="str">
        <f>VLOOKUP(N77,'散件（更新）'!B:H,2,FALSE)</f>
        <v>114-24280324</v>
      </c>
      <c r="R77" s="27" t="str">
        <f>VLOOKUP(N77,'散件（更新）'!B:H,7,FALSE)</f>
        <v>Brush Roller Motor Cover</v>
      </c>
      <c r="S77" s="27" t="str">
        <f>VLOOKUP(N77,'散件（更新）'!B:E,4,FALSE)</f>
        <v>https://tineco-yxzt.oss-accelerate.aliyuncs.com/20260210/youshuadianjishoubinggaiban_1770686488756.png</v>
      </c>
      <c r="T77" s="27" t="s">
        <v>8759</v>
      </c>
      <c r="U77" s="28" t="str">
        <f>VLOOKUP(N77,'散件（更新）'!B:G,6,FALSE)</f>
        <v>SP;CL2428C-01;有刷电机手柄盖板组件</v>
      </c>
      <c r="V77" s="28">
        <f>VLOOKUP(N77,'散件（更新）'!B:I,8,FALSE)</f>
        <v>6932485020843</v>
      </c>
    </row>
    <row r="78" spans="1:22" ht="20.149999999999999" customHeight="1">
      <c r="A78" s="57">
        <v>46169</v>
      </c>
      <c r="B78" s="58" t="s">
        <v>19453</v>
      </c>
      <c r="C78" s="27" t="str">
        <f>VLOOKUP(B78,'大货清单（不定期按GOMS更新）'!A:H,8,0)</f>
        <v>109-25430202</v>
      </c>
      <c r="D78" s="27" t="str">
        <f>VLOOKUP(B78,'大货清单（不定期按GOMS更新）'!A:C,3,0)</f>
        <v>CL2543B-02</v>
      </c>
      <c r="E78" s="27" t="str">
        <f>VLOOKUP(B78,'大货清单（不定期按GOMS更新）'!A:H,4,0)</f>
        <v>DE,FR,IT,ES,PL</v>
      </c>
      <c r="F78" s="27" t="str">
        <f>VLOOKUP(B78,'大货清单（不定期按GOMS更新）'!A:H,2,0)</f>
        <v>Floor One Stretch S6 Combo</v>
      </c>
      <c r="G78" s="28">
        <f>VLOOKUP(B78,'大货清单（不定期按GOMS更新）'!A:I,9,FALSE)</f>
        <v>6971745581762</v>
      </c>
      <c r="H78" s="27" t="str">
        <f>VLOOKUP(B78,'大货清单（不定期按GOMS更新）'!A:H,7,0)</f>
        <v>Black &amp; White</v>
      </c>
      <c r="I78" s="27" t="str">
        <f>VLOOKUP(B78,'大货清单（不定期按GOMS更新）'!A:F,6,FALSE)</f>
        <v>GTM</v>
      </c>
      <c r="J78" s="27" t="str">
        <f>VLOOKUP(B78,'大货清单（不定期按GOMS更新）'!A:K,11,FALSE)</f>
        <v>9.5</v>
      </c>
      <c r="K78" s="27" t="str">
        <f>VLOOKUP(B78,'大货清单（不定期按GOMS更新）'!A:N,12,FALSE)</f>
        <v>760</v>
      </c>
      <c r="L78" s="27" t="str">
        <f>VLOOKUP(B78,'大货清单（不定期按GOMS更新）'!A:M,13,FALSE)</f>
        <v>332</v>
      </c>
      <c r="M78" s="27" t="str">
        <f>VLOOKUP(B78,'大货清单（不定期按GOMS更新）'!A:N,14,FALSE)</f>
        <v>318</v>
      </c>
      <c r="N78" s="58" t="s">
        <v>16457</v>
      </c>
      <c r="O78" s="27">
        <f>IFERROR(VLOOKUP(N78,'散件迭代（不定期更新）'!C:J,8,FALSE),0)</f>
        <v>0</v>
      </c>
      <c r="P78" s="27" t="str">
        <f>IFERROR(VLOOKUP(N78,'散件（更新）'!B:H,3,FALSE),0)</f>
        <v/>
      </c>
      <c r="Q78" s="27" t="str">
        <f>VLOOKUP(N78,'散件（更新）'!B:H,2,FALSE)</f>
        <v>114-25620402</v>
      </c>
      <c r="R78" s="27" t="str">
        <f>VLOOKUP(N78,'散件（更新）'!B:H,7,FALSE)</f>
        <v>Lower  Decorative Cover</v>
      </c>
      <c r="S78" s="27" t="str">
        <f>VLOOKUP(N78,'散件（更新）'!B:E,4,FALSE)</f>
        <v>https://tineco-yxzt.oss-accelerate.aliyuncs.com/20260123/114-25620402-jitixiazhuangshigai_1769143825985.png</v>
      </c>
      <c r="T78" s="27" t="s">
        <v>8759</v>
      </c>
      <c r="U78" s="28" t="str">
        <f>VLOOKUP(N78,'散件（更新）'!B:G,6,FALSE)</f>
        <v>SP;CL2562D-01;机体下装饰盖</v>
      </c>
      <c r="V78" s="28">
        <f>VLOOKUP(N78,'散件（更新）'!B:I,8,FALSE)</f>
        <v>6932485021345</v>
      </c>
    </row>
    <row r="79" spans="1:22" ht="20.149999999999999" customHeight="1">
      <c r="A79" s="57">
        <v>46169</v>
      </c>
      <c r="B79" s="58" t="s">
        <v>19453</v>
      </c>
      <c r="C79" s="27" t="str">
        <f>VLOOKUP(B79,'大货清单（不定期按GOMS更新）'!A:H,8,0)</f>
        <v>109-25430202</v>
      </c>
      <c r="D79" s="27" t="str">
        <f>VLOOKUP(B79,'大货清单（不定期按GOMS更新）'!A:C,3,0)</f>
        <v>CL2543B-02</v>
      </c>
      <c r="E79" s="27" t="str">
        <f>VLOOKUP(B79,'大货清单（不定期按GOMS更新）'!A:H,4,0)</f>
        <v>DE,FR,IT,ES,PL</v>
      </c>
      <c r="F79" s="27" t="str">
        <f>VLOOKUP(B79,'大货清单（不定期按GOMS更新）'!A:H,2,0)</f>
        <v>Floor One Stretch S6 Combo</v>
      </c>
      <c r="G79" s="28">
        <f>VLOOKUP(B79,'大货清单（不定期按GOMS更新）'!A:I,9,FALSE)</f>
        <v>6971745581762</v>
      </c>
      <c r="H79" s="27" t="str">
        <f>VLOOKUP(B79,'大货清单（不定期按GOMS更新）'!A:H,7,0)</f>
        <v>Black &amp; White</v>
      </c>
      <c r="I79" s="27" t="str">
        <f>VLOOKUP(B79,'大货清单（不定期按GOMS更新）'!A:F,6,FALSE)</f>
        <v>GTM</v>
      </c>
      <c r="J79" s="27" t="str">
        <f>VLOOKUP(B79,'大货清单（不定期按GOMS更新）'!A:K,11,FALSE)</f>
        <v>9.5</v>
      </c>
      <c r="K79" s="27" t="str">
        <f>VLOOKUP(B79,'大货清单（不定期按GOMS更新）'!A:N,12,FALSE)</f>
        <v>760</v>
      </c>
      <c r="L79" s="27" t="str">
        <f>VLOOKUP(B79,'大货清单（不定期按GOMS更新）'!A:M,13,FALSE)</f>
        <v>332</v>
      </c>
      <c r="M79" s="27" t="str">
        <f>VLOOKUP(B79,'大货清单（不定期按GOMS更新）'!A:N,14,FALSE)</f>
        <v>318</v>
      </c>
      <c r="N79" s="58" t="s">
        <v>7850</v>
      </c>
      <c r="O79" s="27">
        <f>IFERROR(VLOOKUP(N79,'散件迭代（不定期更新）'!C:J,8,FALSE),0)</f>
        <v>0</v>
      </c>
      <c r="P79" s="27" t="str">
        <f>IFERROR(VLOOKUP(N79,'散件（更新）'!B:H,3,FALSE),0)</f>
        <v/>
      </c>
      <c r="Q79" s="27" t="str">
        <f>VLOOKUP(N79,'散件（更新）'!B:H,2,FALSE)</f>
        <v>114-23480606</v>
      </c>
      <c r="R79" s="27" t="str">
        <f>VLOOKUP(N79,'散件（更新）'!B:H,7,FALSE)</f>
        <v>Wire</v>
      </c>
      <c r="S79" s="27" t="str">
        <f>VLOOKUP(N79,'散件（更新）'!B:E,4,FALSE)</f>
        <v>https://tineco-yxzt.oss-accelerate.aliyuncs.com/20250110/06-jishengongchazhuanjiebanzujian_1736502976370.png</v>
      </c>
      <c r="T79" s="27" t="s">
        <v>8759</v>
      </c>
      <c r="U79" s="28" t="str">
        <f>VLOOKUP(N79,'散件（更新）'!B:G,6,FALSE)</f>
        <v>机身公插转接板组件</v>
      </c>
      <c r="V79" s="28">
        <f>VLOOKUP(N79,'散件（更新）'!B:I,8,FALSE)</f>
        <v>6932485003914</v>
      </c>
    </row>
    <row r="80" spans="1:22" ht="20.149999999999999" customHeight="1">
      <c r="A80" s="57">
        <v>46169</v>
      </c>
      <c r="B80" s="58" t="s">
        <v>19453</v>
      </c>
      <c r="C80" s="27" t="str">
        <f>VLOOKUP(B80,'大货清单（不定期按GOMS更新）'!A:H,8,0)</f>
        <v>109-25430202</v>
      </c>
      <c r="D80" s="27" t="str">
        <f>VLOOKUP(B80,'大货清单（不定期按GOMS更新）'!A:C,3,0)</f>
        <v>CL2543B-02</v>
      </c>
      <c r="E80" s="27" t="str">
        <f>VLOOKUP(B80,'大货清单（不定期按GOMS更新）'!A:H,4,0)</f>
        <v>DE,FR,IT,ES,PL</v>
      </c>
      <c r="F80" s="27" t="str">
        <f>VLOOKUP(B80,'大货清单（不定期按GOMS更新）'!A:H,2,0)</f>
        <v>Floor One Stretch S6 Combo</v>
      </c>
      <c r="G80" s="28">
        <f>VLOOKUP(B80,'大货清单（不定期按GOMS更新）'!A:I,9,FALSE)</f>
        <v>6971745581762</v>
      </c>
      <c r="H80" s="27" t="str">
        <f>VLOOKUP(B80,'大货清单（不定期按GOMS更新）'!A:H,7,0)</f>
        <v>Black &amp; White</v>
      </c>
      <c r="I80" s="27" t="str">
        <f>VLOOKUP(B80,'大货清单（不定期按GOMS更新）'!A:F,6,FALSE)</f>
        <v>GTM</v>
      </c>
      <c r="J80" s="27" t="str">
        <f>VLOOKUP(B80,'大货清单（不定期按GOMS更新）'!A:K,11,FALSE)</f>
        <v>9.5</v>
      </c>
      <c r="K80" s="27" t="str">
        <f>VLOOKUP(B80,'大货清单（不定期按GOMS更新）'!A:N,12,FALSE)</f>
        <v>760</v>
      </c>
      <c r="L80" s="27" t="str">
        <f>VLOOKUP(B80,'大货清单（不定期按GOMS更新）'!A:M,13,FALSE)</f>
        <v>332</v>
      </c>
      <c r="M80" s="27" t="str">
        <f>VLOOKUP(B80,'大货清单（不定期按GOMS更新）'!A:N,14,FALSE)</f>
        <v>318</v>
      </c>
      <c r="N80" s="58" t="s">
        <v>7947</v>
      </c>
      <c r="O80" s="27">
        <f>IFERROR(VLOOKUP(N80,'散件迭代（不定期更新）'!C:J,8,FALSE),0)</f>
        <v>0</v>
      </c>
      <c r="P80" s="27" t="str">
        <f>IFERROR(VLOOKUP(N80,'散件（更新）'!B:H,3,FALSE),0)</f>
        <v/>
      </c>
      <c r="Q80" s="27" t="str">
        <f>VLOOKUP(N80,'散件（更新）'!B:H,2,FALSE)</f>
        <v>114-23480614</v>
      </c>
      <c r="R80" s="27" t="str">
        <f>VLOOKUP(N80,'散件（更新）'!B:H,7,FALSE)</f>
        <v>Wire</v>
      </c>
      <c r="S80" s="27">
        <f>VLOOKUP(N80,'散件（更新）'!B:E,4,FALSE)</f>
        <v>0</v>
      </c>
      <c r="T80" s="27" t="s">
        <v>8759</v>
      </c>
      <c r="U80" s="28" t="str">
        <f>VLOOKUP(N80,'散件（更新）'!B:G,6,FALSE)</f>
        <v>电源线（欧插）</v>
      </c>
      <c r="V80" s="28">
        <f>VLOOKUP(N80,'散件（更新）'!B:I,8,FALSE)</f>
        <v>6932485003990</v>
      </c>
    </row>
    <row r="81" spans="1:22" ht="20.149999999999999" customHeight="1">
      <c r="A81" s="57">
        <v>46169</v>
      </c>
      <c r="B81" s="58" t="s">
        <v>19453</v>
      </c>
      <c r="C81" s="27" t="str">
        <f>VLOOKUP(B81,'大货清单（不定期按GOMS更新）'!A:H,8,0)</f>
        <v>109-25430202</v>
      </c>
      <c r="D81" s="27" t="str">
        <f>VLOOKUP(B81,'大货清单（不定期按GOMS更新）'!A:C,3,0)</f>
        <v>CL2543B-02</v>
      </c>
      <c r="E81" s="27" t="str">
        <f>VLOOKUP(B81,'大货清单（不定期按GOMS更新）'!A:H,4,0)</f>
        <v>DE,FR,IT,ES,PL</v>
      </c>
      <c r="F81" s="27" t="str">
        <f>VLOOKUP(B81,'大货清单（不定期按GOMS更新）'!A:H,2,0)</f>
        <v>Floor One Stretch S6 Combo</v>
      </c>
      <c r="G81" s="28">
        <f>VLOOKUP(B81,'大货清单（不定期按GOMS更新）'!A:I,9,FALSE)</f>
        <v>6971745581762</v>
      </c>
      <c r="H81" s="27" t="str">
        <f>VLOOKUP(B81,'大货清单（不定期按GOMS更新）'!A:H,7,0)</f>
        <v>Black &amp; White</v>
      </c>
      <c r="I81" s="27" t="str">
        <f>VLOOKUP(B81,'大货清单（不定期按GOMS更新）'!A:F,6,FALSE)</f>
        <v>GTM</v>
      </c>
      <c r="J81" s="27" t="str">
        <f>VLOOKUP(B81,'大货清单（不定期按GOMS更新）'!A:K,11,FALSE)</f>
        <v>9.5</v>
      </c>
      <c r="K81" s="27" t="str">
        <f>VLOOKUP(B81,'大货清单（不定期按GOMS更新）'!A:N,12,FALSE)</f>
        <v>760</v>
      </c>
      <c r="L81" s="27" t="str">
        <f>VLOOKUP(B81,'大货清单（不定期按GOMS更新）'!A:M,13,FALSE)</f>
        <v>332</v>
      </c>
      <c r="M81" s="27" t="str">
        <f>VLOOKUP(B81,'大货清单（不定期按GOMS更新）'!A:N,14,FALSE)</f>
        <v>318</v>
      </c>
      <c r="N81" s="58" t="s">
        <v>15657</v>
      </c>
      <c r="O81" s="27">
        <f>IFERROR(VLOOKUP(N81,'散件迭代（不定期更新）'!C:J,8,FALSE),0)</f>
        <v>0</v>
      </c>
      <c r="P81" s="27">
        <f>IFERROR(VLOOKUP(N81,'散件（更新）'!B:H,3,FALSE),0)</f>
        <v>0</v>
      </c>
      <c r="Q81" s="27" t="str">
        <f>VLOOKUP(N81,'散件（更新）'!B:H,2,FALSE)</f>
        <v>114-25430005</v>
      </c>
      <c r="R81" s="27" t="str">
        <f>VLOOKUP(N81,'散件（更新）'!B:H,7,FALSE)</f>
        <v>Wire</v>
      </c>
      <c r="S81" s="27" t="str">
        <f>VLOOKUP(N81,'散件（更新）'!B:E,4,FALSE)</f>
        <v>https://tineco-yxzt.oss-accelerate.aliyuncs.com/20250826/weixinjietu_20250826110934_1756177787283.png</v>
      </c>
      <c r="T81" s="27" t="s">
        <v>8759</v>
      </c>
      <c r="U81" s="28" t="str">
        <f>VLOOKUP(N81,'散件（更新）'!B:G,6,FALSE)</f>
        <v>SP;CL2543-01;烘干托盘充电导线组件</v>
      </c>
      <c r="V81" s="28">
        <f>VLOOKUP(N81,'散件（更新）'!B:I,8,FALSE)</f>
        <v>6975159901604</v>
      </c>
    </row>
    <row r="82" spans="1:22" ht="20.149999999999999" customHeight="1">
      <c r="A82" s="57">
        <v>46169</v>
      </c>
      <c r="B82" s="58" t="s">
        <v>19453</v>
      </c>
      <c r="C82" s="27" t="str">
        <f>VLOOKUP(B82,'大货清单（不定期按GOMS更新）'!A:H,8,0)</f>
        <v>109-25430202</v>
      </c>
      <c r="D82" s="27" t="str">
        <f>VLOOKUP(B82,'大货清单（不定期按GOMS更新）'!A:C,3,0)</f>
        <v>CL2543B-02</v>
      </c>
      <c r="E82" s="27" t="str">
        <f>VLOOKUP(B82,'大货清单（不定期按GOMS更新）'!A:H,4,0)</f>
        <v>DE,FR,IT,ES,PL</v>
      </c>
      <c r="F82" s="27" t="str">
        <f>VLOOKUP(B82,'大货清单（不定期按GOMS更新）'!A:H,2,0)</f>
        <v>Floor One Stretch S6 Combo</v>
      </c>
      <c r="G82" s="28">
        <f>VLOOKUP(B82,'大货清单（不定期按GOMS更新）'!A:I,9,FALSE)</f>
        <v>6971745581762</v>
      </c>
      <c r="H82" s="27" t="str">
        <f>VLOOKUP(B82,'大货清单（不定期按GOMS更新）'!A:H,7,0)</f>
        <v>Black &amp; White</v>
      </c>
      <c r="I82" s="27" t="str">
        <f>VLOOKUP(B82,'大货清单（不定期按GOMS更新）'!A:F,6,FALSE)</f>
        <v>GTM</v>
      </c>
      <c r="J82" s="27" t="str">
        <f>VLOOKUP(B82,'大货清单（不定期按GOMS更新）'!A:K,11,FALSE)</f>
        <v>9.5</v>
      </c>
      <c r="K82" s="27" t="str">
        <f>VLOOKUP(B82,'大货清单（不定期按GOMS更新）'!A:N,12,FALSE)</f>
        <v>760</v>
      </c>
      <c r="L82" s="27" t="str">
        <f>VLOOKUP(B82,'大货清单（不定期按GOMS更新）'!A:M,13,FALSE)</f>
        <v>332</v>
      </c>
      <c r="M82" s="27" t="str">
        <f>VLOOKUP(B82,'大货清单（不定期按GOMS更新）'!A:N,14,FALSE)</f>
        <v>318</v>
      </c>
      <c r="N82" s="58" t="s">
        <v>4705</v>
      </c>
      <c r="O82" s="27">
        <f>IFERROR(VLOOKUP(N82,'散件迭代（不定期更新）'!C:J,8,FALSE),0)</f>
        <v>0</v>
      </c>
      <c r="P82" s="27">
        <f>IFERROR(VLOOKUP(N82,'散件（更新）'!B:H,3,FALSE),0)</f>
        <v>0</v>
      </c>
      <c r="Q82" s="27" t="str">
        <f>VLOOKUP(N82,'散件（更新）'!B:H,2,FALSE)</f>
        <v>114-23280211</v>
      </c>
      <c r="R82" s="27" t="str">
        <f>VLOOKUP(N82,'散件（更新）'!B:H,7,FALSE)</f>
        <v>Wire</v>
      </c>
      <c r="S82" s="27" t="str">
        <f>VLOOKUP(N82,'散件（更新）'!B:E,4,FALSE)</f>
        <v>https://tineco-yxzt.oss-accelerate.aliyuncs.com/20240306/xinhaojiance_1709692284161.GIF</v>
      </c>
      <c r="T82" s="27" t="s">
        <v>8759</v>
      </c>
      <c r="U82" s="28" t="str">
        <f>VLOOKUP(N82,'散件（更新）'!B:G,6,FALSE)</f>
        <v>回收桶信号检测组件</v>
      </c>
      <c r="V82" s="28">
        <f>VLOOKUP(N82,'散件（更新）'!B:I,8,FALSE)</f>
        <v>6974950107215</v>
      </c>
    </row>
    <row r="83" spans="1:22" ht="20.149999999999999" customHeight="1">
      <c r="A83" s="57">
        <v>46169</v>
      </c>
      <c r="B83" s="58" t="s">
        <v>19453</v>
      </c>
      <c r="C83" s="27" t="str">
        <f>VLOOKUP(B83,'大货清单（不定期按GOMS更新）'!A:H,8,0)</f>
        <v>109-25430202</v>
      </c>
      <c r="D83" s="27" t="str">
        <f>VLOOKUP(B83,'大货清单（不定期按GOMS更新）'!A:C,3,0)</f>
        <v>CL2543B-02</v>
      </c>
      <c r="E83" s="27" t="str">
        <f>VLOOKUP(B83,'大货清单（不定期按GOMS更新）'!A:H,4,0)</f>
        <v>DE,FR,IT,ES,PL</v>
      </c>
      <c r="F83" s="27" t="str">
        <f>VLOOKUP(B83,'大货清单（不定期按GOMS更新）'!A:H,2,0)</f>
        <v>Floor One Stretch S6 Combo</v>
      </c>
      <c r="G83" s="28">
        <f>VLOOKUP(B83,'大货清单（不定期按GOMS更新）'!A:I,9,FALSE)</f>
        <v>6971745581762</v>
      </c>
      <c r="H83" s="27" t="str">
        <f>VLOOKUP(B83,'大货清单（不定期按GOMS更新）'!A:H,7,0)</f>
        <v>Black &amp; White</v>
      </c>
      <c r="I83" s="27" t="str">
        <f>VLOOKUP(B83,'大货清单（不定期按GOMS更新）'!A:F,6,FALSE)</f>
        <v>GTM</v>
      </c>
      <c r="J83" s="27" t="str">
        <f>VLOOKUP(B83,'大货清单（不定期按GOMS更新）'!A:K,11,FALSE)</f>
        <v>9.5</v>
      </c>
      <c r="K83" s="27" t="str">
        <f>VLOOKUP(B83,'大货清单（不定期按GOMS更新）'!A:N,12,FALSE)</f>
        <v>760</v>
      </c>
      <c r="L83" s="27" t="str">
        <f>VLOOKUP(B83,'大货清单（不定期按GOMS更新）'!A:M,13,FALSE)</f>
        <v>332</v>
      </c>
      <c r="M83" s="27" t="str">
        <f>VLOOKUP(B83,'大货清单（不定期按GOMS更新）'!A:N,14,FALSE)</f>
        <v>318</v>
      </c>
      <c r="N83" s="58" t="s">
        <v>15009</v>
      </c>
      <c r="O83" s="27">
        <f>IFERROR(VLOOKUP(N83,'散件迭代（不定期更新）'!C:J,8,FALSE),0)</f>
        <v>0</v>
      </c>
      <c r="P83" s="27">
        <f>IFERROR(VLOOKUP(N83,'散件（更新）'!B:H,3,FALSE),0)</f>
        <v>0</v>
      </c>
      <c r="Q83" s="27" t="str">
        <f>VLOOKUP(N83,'散件（更新）'!B:H,2,FALSE)</f>
        <v>114-25350317</v>
      </c>
      <c r="R83" s="27" t="str">
        <f>VLOOKUP(N83,'散件（更新）'!B:H,7,FALSE)</f>
        <v>Charging Base NTC Wire Assembly</v>
      </c>
      <c r="S83" s="27" t="str">
        <f>VLOOKUP(N83,'散件（更新）'!B:E,4,FALSE)</f>
        <v>https://tineco-yxzt.oss-accelerate.aliyuncs.com/20250912/15DACD461F05AB5CAE1CD8967655659C_1757661186830.png</v>
      </c>
      <c r="T83" s="27" t="s">
        <v>8759</v>
      </c>
      <c r="U83" s="28" t="str">
        <f>VLOOKUP(N83,'散件（更新）'!B:G,6,FALSE)</f>
        <v>SP;CL2535C-01;NTC导线组件</v>
      </c>
      <c r="V83" s="28">
        <f>VLOOKUP(N83,'散件（更新）'!B:I,8,FALSE)</f>
        <v>6932485013692</v>
      </c>
    </row>
    <row r="84" spans="1:22" ht="20.149999999999999" customHeight="1">
      <c r="A84" s="57">
        <v>46169</v>
      </c>
      <c r="B84" s="58" t="s">
        <v>19453</v>
      </c>
      <c r="C84" s="27" t="str">
        <f>VLOOKUP(B84,'大货清单（不定期按GOMS更新）'!A:H,8,0)</f>
        <v>109-25430202</v>
      </c>
      <c r="D84" s="27" t="str">
        <f>VLOOKUP(B84,'大货清单（不定期按GOMS更新）'!A:C,3,0)</f>
        <v>CL2543B-02</v>
      </c>
      <c r="E84" s="27" t="str">
        <f>VLOOKUP(B84,'大货清单（不定期按GOMS更新）'!A:H,4,0)</f>
        <v>DE,FR,IT,ES,PL</v>
      </c>
      <c r="F84" s="27" t="str">
        <f>VLOOKUP(B84,'大货清单（不定期按GOMS更新）'!A:H,2,0)</f>
        <v>Floor One Stretch S6 Combo</v>
      </c>
      <c r="G84" s="28">
        <f>VLOOKUP(B84,'大货清单（不定期按GOMS更新）'!A:I,9,FALSE)</f>
        <v>6971745581762</v>
      </c>
      <c r="H84" s="27" t="str">
        <f>VLOOKUP(B84,'大货清单（不定期按GOMS更新）'!A:H,7,0)</f>
        <v>Black &amp; White</v>
      </c>
      <c r="I84" s="27" t="str">
        <f>VLOOKUP(B84,'大货清单（不定期按GOMS更新）'!A:F,6,FALSE)</f>
        <v>GTM</v>
      </c>
      <c r="J84" s="27" t="str">
        <f>VLOOKUP(B84,'大货清单（不定期按GOMS更新）'!A:K,11,FALSE)</f>
        <v>9.5</v>
      </c>
      <c r="K84" s="27" t="str">
        <f>VLOOKUP(B84,'大货清单（不定期按GOMS更新）'!A:N,12,FALSE)</f>
        <v>760</v>
      </c>
      <c r="L84" s="27" t="str">
        <f>VLOOKUP(B84,'大货清单（不定期按GOMS更新）'!A:M,13,FALSE)</f>
        <v>332</v>
      </c>
      <c r="M84" s="27" t="str">
        <f>VLOOKUP(B84,'大货清单（不定期按GOMS更新）'!A:N,14,FALSE)</f>
        <v>318</v>
      </c>
      <c r="N84" s="58" t="s">
        <v>8062</v>
      </c>
      <c r="O84" s="27">
        <f>IFERROR(VLOOKUP(N84,'散件迭代（不定期更新）'!C:J,8,FALSE),0)</f>
        <v>0</v>
      </c>
      <c r="P84" s="27" t="str">
        <f>IFERROR(VLOOKUP(N84,'散件（更新）'!B:H,3,FALSE),0)</f>
        <v/>
      </c>
      <c r="Q84" s="27" t="str">
        <f>VLOOKUP(N84,'散件（更新）'!B:H,2,FALSE)</f>
        <v>114-23761805</v>
      </c>
      <c r="R84" s="27" t="str">
        <f>VLOOKUP(N84,'散件（更新）'!B:H,7,FALSE)</f>
        <v>Motor</v>
      </c>
      <c r="S84" s="27" t="str">
        <f>VLOOKUP(N84,'散件（更新）'!B:E,4,FALSE)</f>
        <v>https://tineco-yxzt.oss-accelerate.aliyuncs.com/20241219/weixintupian_202411141109495_1734586641284.jpg</v>
      </c>
      <c r="T84" s="27" t="s">
        <v>8759</v>
      </c>
      <c r="U84" s="28" t="str">
        <f>VLOOKUP(N84,'散件（更新）'!B:G,6,FALSE)</f>
        <v>主电机组件</v>
      </c>
      <c r="V84" s="28">
        <f>VLOOKUP(N84,'散件（更新）'!B:I,8,FALSE)</f>
        <v>6932485002443</v>
      </c>
    </row>
    <row r="85" spans="1:22" ht="20.149999999999999" customHeight="1">
      <c r="A85" s="57">
        <v>46169</v>
      </c>
      <c r="B85" s="58" t="s">
        <v>19453</v>
      </c>
      <c r="C85" s="27" t="str">
        <f>VLOOKUP(B85,'大货清单（不定期按GOMS更新）'!A:H,8,0)</f>
        <v>109-25430202</v>
      </c>
      <c r="D85" s="27" t="str">
        <f>VLOOKUP(B85,'大货清单（不定期按GOMS更新）'!A:C,3,0)</f>
        <v>CL2543B-02</v>
      </c>
      <c r="E85" s="27" t="str">
        <f>VLOOKUP(B85,'大货清单（不定期按GOMS更新）'!A:H,4,0)</f>
        <v>DE,FR,IT,ES,PL</v>
      </c>
      <c r="F85" s="27" t="str">
        <f>VLOOKUP(B85,'大货清单（不定期按GOMS更新）'!A:H,2,0)</f>
        <v>Floor One Stretch S6 Combo</v>
      </c>
      <c r="G85" s="28">
        <f>VLOOKUP(B85,'大货清单（不定期按GOMS更新）'!A:I,9,FALSE)</f>
        <v>6971745581762</v>
      </c>
      <c r="H85" s="27" t="str">
        <f>VLOOKUP(B85,'大货清单（不定期按GOMS更新）'!A:H,7,0)</f>
        <v>Black &amp; White</v>
      </c>
      <c r="I85" s="27" t="str">
        <f>VLOOKUP(B85,'大货清单（不定期按GOMS更新）'!A:F,6,FALSE)</f>
        <v>GTM</v>
      </c>
      <c r="J85" s="27" t="str">
        <f>VLOOKUP(B85,'大货清单（不定期按GOMS更新）'!A:K,11,FALSE)</f>
        <v>9.5</v>
      </c>
      <c r="K85" s="27" t="str">
        <f>VLOOKUP(B85,'大货清单（不定期按GOMS更新）'!A:N,12,FALSE)</f>
        <v>760</v>
      </c>
      <c r="L85" s="27" t="str">
        <f>VLOOKUP(B85,'大货清单（不定期按GOMS更新）'!A:M,13,FALSE)</f>
        <v>332</v>
      </c>
      <c r="M85" s="27" t="str">
        <f>VLOOKUP(B85,'大货清单（不定期按GOMS更新）'!A:N,14,FALSE)</f>
        <v>318</v>
      </c>
      <c r="N85" s="58" t="s">
        <v>7972</v>
      </c>
      <c r="O85" s="27">
        <f>IFERROR(VLOOKUP(N85,'散件迭代（不定期更新）'!C:J,8,FALSE),0)</f>
        <v>0</v>
      </c>
      <c r="P85" s="27" t="str">
        <f>IFERROR(VLOOKUP(N85,'散件（更新）'!B:H,3,FALSE),0)</f>
        <v/>
      </c>
      <c r="Q85" s="27" t="str">
        <f>VLOOKUP(N85,'散件（更新）'!B:H,2,FALSE)</f>
        <v>114-23780402</v>
      </c>
      <c r="R85" s="27" t="str">
        <f>VLOOKUP(N85,'散件（更新）'!B:H,7,FALSE)</f>
        <v>Motor</v>
      </c>
      <c r="S85" s="27" t="str">
        <f>VLOOKUP(N85,'散件（更新）'!B:E,4,FALSE)</f>
        <v>https://tineco-yxzt.oss-accelerate.aliyuncs.com/20250121/MOTOR_1737446313179.png</v>
      </c>
      <c r="T85" s="27" t="s">
        <v>8759</v>
      </c>
      <c r="U85" s="28" t="str">
        <f>VLOOKUP(N85,'散件（更新）'!B:G,6,FALSE)</f>
        <v>蠕动泵组件</v>
      </c>
      <c r="V85" s="28">
        <f>VLOOKUP(N85,'散件（更新）'!B:I,8,FALSE)</f>
        <v>6932485004089</v>
      </c>
    </row>
    <row r="86" spans="1:22" ht="20.149999999999999" customHeight="1">
      <c r="A86" s="57">
        <v>46169</v>
      </c>
      <c r="B86" s="58" t="s">
        <v>19453</v>
      </c>
      <c r="C86" s="27" t="str">
        <f>VLOOKUP(B86,'大货清单（不定期按GOMS更新）'!A:H,8,0)</f>
        <v>109-25430202</v>
      </c>
      <c r="D86" s="27" t="str">
        <f>VLOOKUP(B86,'大货清单（不定期按GOMS更新）'!A:C,3,0)</f>
        <v>CL2543B-02</v>
      </c>
      <c r="E86" s="27" t="str">
        <f>VLOOKUP(B86,'大货清单（不定期按GOMS更新）'!A:H,4,0)</f>
        <v>DE,FR,IT,ES,PL</v>
      </c>
      <c r="F86" s="27" t="str">
        <f>VLOOKUP(B86,'大货清单（不定期按GOMS更新）'!A:H,2,0)</f>
        <v>Floor One Stretch S6 Combo</v>
      </c>
      <c r="G86" s="28">
        <f>VLOOKUP(B86,'大货清单（不定期按GOMS更新）'!A:I,9,FALSE)</f>
        <v>6971745581762</v>
      </c>
      <c r="H86" s="27" t="str">
        <f>VLOOKUP(B86,'大货清单（不定期按GOMS更新）'!A:H,7,0)</f>
        <v>Black &amp; White</v>
      </c>
      <c r="I86" s="27" t="str">
        <f>VLOOKUP(B86,'大货清单（不定期按GOMS更新）'!A:F,6,FALSE)</f>
        <v>GTM</v>
      </c>
      <c r="J86" s="27" t="str">
        <f>VLOOKUP(B86,'大货清单（不定期按GOMS更新）'!A:K,11,FALSE)</f>
        <v>9.5</v>
      </c>
      <c r="K86" s="27" t="str">
        <f>VLOOKUP(B86,'大货清单（不定期按GOMS更新）'!A:N,12,FALSE)</f>
        <v>760</v>
      </c>
      <c r="L86" s="27" t="str">
        <f>VLOOKUP(B86,'大货清单（不定期按GOMS更新）'!A:M,13,FALSE)</f>
        <v>332</v>
      </c>
      <c r="M86" s="27" t="str">
        <f>VLOOKUP(B86,'大货清单（不定期按GOMS更新）'!A:N,14,FALSE)</f>
        <v>318</v>
      </c>
      <c r="N86" s="58" t="s">
        <v>8072</v>
      </c>
      <c r="O86" s="27">
        <f>IFERROR(VLOOKUP(N86,'散件迭代（不定期更新）'!C:J,8,FALSE),0)</f>
        <v>0</v>
      </c>
      <c r="P86" s="27" t="str">
        <f>IFERROR(VLOOKUP(N86,'散件（更新）'!B:H,3,FALSE),0)</f>
        <v/>
      </c>
      <c r="Q86" s="27" t="str">
        <f>VLOOKUP(N86,'散件（更新）'!B:H,2,FALSE)</f>
        <v>114-23480613</v>
      </c>
      <c r="R86" s="27" t="str">
        <f>VLOOKUP(N86,'散件（更新）'!B:H,7,FALSE)</f>
        <v>Motor</v>
      </c>
      <c r="S86" s="27">
        <f>VLOOKUP(N86,'散件（更新）'!B:E,4,FALSE)</f>
        <v>0</v>
      </c>
      <c r="T86" s="27" t="s">
        <v>8759</v>
      </c>
      <c r="U86" s="28" t="str">
        <f>VLOOKUP(N86,'散件（更新）'!B:G,6,FALSE)</f>
        <v>风机组件</v>
      </c>
      <c r="V86" s="28">
        <f>VLOOKUP(N86,'散件（更新）'!B:I,8,FALSE)</f>
        <v>6932485003983</v>
      </c>
    </row>
    <row r="87" spans="1:22" ht="20.149999999999999" customHeight="1">
      <c r="A87" s="57">
        <v>46169</v>
      </c>
      <c r="B87" s="58" t="s">
        <v>19453</v>
      </c>
      <c r="C87" s="27" t="str">
        <f>VLOOKUP(B87,'大货清单（不定期按GOMS更新）'!A:H,8,0)</f>
        <v>109-25430202</v>
      </c>
      <c r="D87" s="27" t="str">
        <f>VLOOKUP(B87,'大货清单（不定期按GOMS更新）'!A:C,3,0)</f>
        <v>CL2543B-02</v>
      </c>
      <c r="E87" s="27" t="str">
        <f>VLOOKUP(B87,'大货清单（不定期按GOMS更新）'!A:H,4,0)</f>
        <v>DE,FR,IT,ES,PL</v>
      </c>
      <c r="F87" s="27" t="str">
        <f>VLOOKUP(B87,'大货清单（不定期按GOMS更新）'!A:H,2,0)</f>
        <v>Floor One Stretch S6 Combo</v>
      </c>
      <c r="G87" s="28">
        <f>VLOOKUP(B87,'大货清单（不定期按GOMS更新）'!A:I,9,FALSE)</f>
        <v>6971745581762</v>
      </c>
      <c r="H87" s="27" t="str">
        <f>VLOOKUP(B87,'大货清单（不定期按GOMS更新）'!A:H,7,0)</f>
        <v>Black &amp; White</v>
      </c>
      <c r="I87" s="27" t="str">
        <f>VLOOKUP(B87,'大货清单（不定期按GOMS更新）'!A:F,6,FALSE)</f>
        <v>GTM</v>
      </c>
      <c r="J87" s="27" t="str">
        <f>VLOOKUP(B87,'大货清单（不定期按GOMS更新）'!A:K,11,FALSE)</f>
        <v>9.5</v>
      </c>
      <c r="K87" s="27" t="str">
        <f>VLOOKUP(B87,'大货清单（不定期按GOMS更新）'!A:N,12,FALSE)</f>
        <v>760</v>
      </c>
      <c r="L87" s="27" t="str">
        <f>VLOOKUP(B87,'大货清单（不定期按GOMS更新）'!A:M,13,FALSE)</f>
        <v>332</v>
      </c>
      <c r="M87" s="27" t="str">
        <f>VLOOKUP(B87,'大货清单（不定期按GOMS更新）'!A:N,14,FALSE)</f>
        <v>318</v>
      </c>
      <c r="N87" s="58" t="s">
        <v>8047</v>
      </c>
      <c r="O87" s="27">
        <f>IFERROR(VLOOKUP(N87,'散件迭代（不定期更新）'!C:J,8,FALSE),0)</f>
        <v>0</v>
      </c>
      <c r="P87" s="27" t="str">
        <f>IFERROR(VLOOKUP(N87,'散件（更新）'!B:H,3,FALSE),0)</f>
        <v/>
      </c>
      <c r="Q87" s="27" t="str">
        <f>VLOOKUP(N87,'散件（更新）'!B:H,2,FALSE)</f>
        <v>114-23480612</v>
      </c>
      <c r="R87" s="27" t="str">
        <f>VLOOKUP(N87,'散件（更新）'!B:H,7,FALSE)</f>
        <v>Boiler </v>
      </c>
      <c r="S87" s="27">
        <f>VLOOKUP(N87,'散件（更新）'!B:E,4,FALSE)</f>
        <v>0</v>
      </c>
      <c r="T87" s="27" t="s">
        <v>8759</v>
      </c>
      <c r="U87" s="28" t="str">
        <f>VLOOKUP(N87,'散件（更新）'!B:G,6,FALSE)</f>
        <v>发热丝组件</v>
      </c>
      <c r="V87" s="28">
        <f>VLOOKUP(N87,'散件（更新）'!B:I,8,FALSE)</f>
        <v>6932485003976</v>
      </c>
    </row>
    <row r="88" spans="1:22" ht="20.149999999999999" customHeight="1">
      <c r="A88" s="57">
        <v>46169</v>
      </c>
      <c r="B88" s="58" t="s">
        <v>19453</v>
      </c>
      <c r="C88" s="27" t="str">
        <f>VLOOKUP(B88,'大货清单（不定期按GOMS更新）'!A:H,8,0)</f>
        <v>109-25430202</v>
      </c>
      <c r="D88" s="27" t="str">
        <f>VLOOKUP(B88,'大货清单（不定期按GOMS更新）'!A:C,3,0)</f>
        <v>CL2543B-02</v>
      </c>
      <c r="E88" s="27" t="str">
        <f>VLOOKUP(B88,'大货清单（不定期按GOMS更新）'!A:H,4,0)</f>
        <v>DE,FR,IT,ES,PL</v>
      </c>
      <c r="F88" s="27" t="str">
        <f>VLOOKUP(B88,'大货清单（不定期按GOMS更新）'!A:H,2,0)</f>
        <v>Floor One Stretch S6 Combo</v>
      </c>
      <c r="G88" s="28">
        <f>VLOOKUP(B88,'大货清单（不定期按GOMS更新）'!A:I,9,FALSE)</f>
        <v>6971745581762</v>
      </c>
      <c r="H88" s="27" t="str">
        <f>VLOOKUP(B88,'大货清单（不定期按GOMS更新）'!A:H,7,0)</f>
        <v>Black &amp; White</v>
      </c>
      <c r="I88" s="27" t="str">
        <f>VLOOKUP(B88,'大货清单（不定期按GOMS更新）'!A:F,6,FALSE)</f>
        <v>GTM</v>
      </c>
      <c r="J88" s="27" t="str">
        <f>VLOOKUP(B88,'大货清单（不定期按GOMS更新）'!A:K,11,FALSE)</f>
        <v>9.5</v>
      </c>
      <c r="K88" s="27" t="str">
        <f>VLOOKUP(B88,'大货清单（不定期按GOMS更新）'!A:N,12,FALSE)</f>
        <v>760</v>
      </c>
      <c r="L88" s="27" t="str">
        <f>VLOOKUP(B88,'大货清单（不定期按GOMS更新）'!A:M,13,FALSE)</f>
        <v>332</v>
      </c>
      <c r="M88" s="27" t="str">
        <f>VLOOKUP(B88,'大货清单（不定期按GOMS更新）'!A:N,14,FALSE)</f>
        <v>318</v>
      </c>
      <c r="N88" s="58" t="s">
        <v>14714</v>
      </c>
      <c r="O88" s="27">
        <f>IFERROR(VLOOKUP(N88,'散件迭代（不定期更新）'!C:J,8,FALSE),0)</f>
        <v>0</v>
      </c>
      <c r="P88" s="27">
        <f>IFERROR(VLOOKUP(N88,'散件（更新）'!B:H,3,FALSE),0)</f>
        <v>0</v>
      </c>
      <c r="Q88" s="27" t="str">
        <f>VLOOKUP(N88,'散件（更新）'!B:H,2,FALSE)</f>
        <v>114-25430201</v>
      </c>
      <c r="R88" s="27" t="str">
        <f>VLOOKUP(N88,'散件（更新）'!B:H,7,FALSE)</f>
        <v>PCBA</v>
      </c>
      <c r="S88" s="27" t="str">
        <f>VLOOKUP(N88,'散件（更新）'!B:E,4,FALSE)</f>
        <v>https://tineco-yxzt.oss-accelerate.aliyuncs.com/20250826/weixinjietu_20250826110612_1756178125708.png</v>
      </c>
      <c r="T88" s="27" t="s">
        <v>19309</v>
      </c>
      <c r="U88" s="28" t="str">
        <f>VLOOKUP(N88,'散件（更新）'!B:G,6,FALSE)</f>
        <v>SP;CL2543B-01;CL2543高配主控板组件</v>
      </c>
      <c r="V88" s="28">
        <f>VLOOKUP(N88,'散件（更新）'!B:I,8,FALSE)</f>
        <v>6975159901642</v>
      </c>
    </row>
    <row r="89" spans="1:22" ht="20.149999999999999" customHeight="1">
      <c r="A89" s="57">
        <v>46169</v>
      </c>
      <c r="B89" s="58" t="s">
        <v>19453</v>
      </c>
      <c r="C89" s="27" t="str">
        <f>VLOOKUP(B89,'大货清单（不定期按GOMS更新）'!A:H,8,0)</f>
        <v>109-25430202</v>
      </c>
      <c r="D89" s="27" t="str">
        <f>VLOOKUP(B89,'大货清单（不定期按GOMS更新）'!A:C,3,0)</f>
        <v>CL2543B-02</v>
      </c>
      <c r="E89" s="27" t="str">
        <f>VLOOKUP(B89,'大货清单（不定期按GOMS更新）'!A:H,4,0)</f>
        <v>DE,FR,IT,ES,PL</v>
      </c>
      <c r="F89" s="27" t="str">
        <f>VLOOKUP(B89,'大货清单（不定期按GOMS更新）'!A:H,2,0)</f>
        <v>Floor One Stretch S6 Combo</v>
      </c>
      <c r="G89" s="28">
        <f>VLOOKUP(B89,'大货清单（不定期按GOMS更新）'!A:I,9,FALSE)</f>
        <v>6971745581762</v>
      </c>
      <c r="H89" s="27" t="str">
        <f>VLOOKUP(B89,'大货清单（不定期按GOMS更新）'!A:H,7,0)</f>
        <v>Black &amp; White</v>
      </c>
      <c r="I89" s="27" t="str">
        <f>VLOOKUP(B89,'大货清单（不定期按GOMS更新）'!A:F,6,FALSE)</f>
        <v>GTM</v>
      </c>
      <c r="J89" s="27" t="str">
        <f>VLOOKUP(B89,'大货清单（不定期按GOMS更新）'!A:K,11,FALSE)</f>
        <v>9.5</v>
      </c>
      <c r="K89" s="27" t="str">
        <f>VLOOKUP(B89,'大货清单（不定期按GOMS更新）'!A:N,12,FALSE)</f>
        <v>760</v>
      </c>
      <c r="L89" s="27" t="str">
        <f>VLOOKUP(B89,'大货清单（不定期按GOMS更新）'!A:M,13,FALSE)</f>
        <v>332</v>
      </c>
      <c r="M89" s="27" t="str">
        <f>VLOOKUP(B89,'大货清单（不定期按GOMS更新）'!A:N,14,FALSE)</f>
        <v>318</v>
      </c>
      <c r="N89" s="58" t="s">
        <v>8104</v>
      </c>
      <c r="O89" s="27">
        <f>IFERROR(VLOOKUP(N89,'散件迭代（不定期更新）'!C:J,8,FALSE),0)</f>
        <v>0</v>
      </c>
      <c r="P89" s="27" t="str">
        <f>IFERROR(VLOOKUP(N89,'散件（更新）'!B:H,3,FALSE),0)</f>
        <v/>
      </c>
      <c r="Q89" s="27" t="str">
        <f>VLOOKUP(N89,'散件（更新）'!B:H,2,FALSE)</f>
        <v>114-24580106</v>
      </c>
      <c r="R89" s="27" t="str">
        <f>VLOOKUP(N89,'散件（更新）'!B:H,7,FALSE)</f>
        <v>PCBA</v>
      </c>
      <c r="S89" s="27" t="str">
        <f>VLOOKUP(N89,'散件（更新）'!B:E,4,FALSE)</f>
        <v>https://tineco-yxzt.oss-accelerate.aliyuncs.com/20241231/tuopandianyuanban_1735610617986.png</v>
      </c>
      <c r="T89" s="27" t="s">
        <v>19304</v>
      </c>
      <c r="U89" s="28" t="str">
        <f>VLOOKUP(N89,'散件（更新）'!B:G,6,FALSE)</f>
        <v>SP;CL2458A-02;六节托盘电源板组件</v>
      </c>
      <c r="V89" s="28">
        <f>VLOOKUP(N89,'散件（更新）'!B:I,8,FALSE)</f>
        <v>6932485004584</v>
      </c>
    </row>
    <row r="90" spans="1:22" ht="20.149999999999999" customHeight="1">
      <c r="A90" s="57">
        <v>46169</v>
      </c>
      <c r="B90" s="58" t="s">
        <v>19453</v>
      </c>
      <c r="C90" s="27" t="str">
        <f>VLOOKUP(B90,'大货清单（不定期按GOMS更新）'!A:H,8,0)</f>
        <v>109-25430202</v>
      </c>
      <c r="D90" s="27" t="str">
        <f>VLOOKUP(B90,'大货清单（不定期按GOMS更新）'!A:C,3,0)</f>
        <v>CL2543B-02</v>
      </c>
      <c r="E90" s="27" t="str">
        <f>VLOOKUP(B90,'大货清单（不定期按GOMS更新）'!A:H,4,0)</f>
        <v>DE,FR,IT,ES,PL</v>
      </c>
      <c r="F90" s="27" t="str">
        <f>VLOOKUP(B90,'大货清单（不定期按GOMS更新）'!A:H,2,0)</f>
        <v>Floor One Stretch S6 Combo</v>
      </c>
      <c r="G90" s="28">
        <f>VLOOKUP(B90,'大货清单（不定期按GOMS更新）'!A:I,9,FALSE)</f>
        <v>6971745581762</v>
      </c>
      <c r="H90" s="27" t="str">
        <f>VLOOKUP(B90,'大货清单（不定期按GOMS更新）'!A:H,7,0)</f>
        <v>Black &amp; White</v>
      </c>
      <c r="I90" s="27" t="str">
        <f>VLOOKUP(B90,'大货清单（不定期按GOMS更新）'!A:F,6,FALSE)</f>
        <v>GTM</v>
      </c>
      <c r="J90" s="27" t="str">
        <f>VLOOKUP(B90,'大货清单（不定期按GOMS更新）'!A:K,11,FALSE)</f>
        <v>9.5</v>
      </c>
      <c r="K90" s="27" t="str">
        <f>VLOOKUP(B90,'大货清单（不定期按GOMS更新）'!A:N,12,FALSE)</f>
        <v>760</v>
      </c>
      <c r="L90" s="27" t="str">
        <f>VLOOKUP(B90,'大货清单（不定期按GOMS更新）'!A:M,13,FALSE)</f>
        <v>332</v>
      </c>
      <c r="M90" s="27" t="str">
        <f>VLOOKUP(B90,'大货清单（不定期按GOMS更新）'!A:N,14,FALSE)</f>
        <v>318</v>
      </c>
      <c r="N90" s="58" t="s">
        <v>7813</v>
      </c>
      <c r="O90" s="27">
        <f>IFERROR(VLOOKUP(N90,'散件迭代（不定期更新）'!C:J,8,FALSE),0)</f>
        <v>0</v>
      </c>
      <c r="P90" s="27" t="str">
        <f>IFERROR(VLOOKUP(N90,'散件（更新）'!B:H,3,FALSE),0)</f>
        <v/>
      </c>
      <c r="Q90" s="27" t="str">
        <f>VLOOKUP(N90,'散件（更新）'!B:H,2,FALSE)</f>
        <v>114-24570003</v>
      </c>
      <c r="R90" s="27" t="str">
        <f>VLOOKUP(N90,'散件（更新）'!B:H,7,FALSE)</f>
        <v>Scraper</v>
      </c>
      <c r="S90" s="27" t="str">
        <f>VLOOKUP(N90,'散件（更新）'!B:E,4,FALSE)</f>
        <v>https://tineco-yxzt.oss-accelerate.aliyuncs.com/20250114/11_1736819575391.jpg</v>
      </c>
      <c r="T90" s="27" t="s">
        <v>19303</v>
      </c>
      <c r="U90" s="28" t="str">
        <f>VLOOKUP(N90,'散件（更新）'!B:G,6,FALSE)</f>
        <v>刮条组件（带小轮）</v>
      </c>
      <c r="V90" s="28">
        <f>VLOOKUP(N90,'散件（更新）'!B:I,8,FALSE)</f>
        <v>6932485002962</v>
      </c>
    </row>
    <row r="91" spans="1:22" ht="20.149999999999999" customHeight="1">
      <c r="A91" s="57">
        <v>46169</v>
      </c>
      <c r="B91" s="58" t="s">
        <v>19453</v>
      </c>
      <c r="C91" s="27" t="str">
        <f>VLOOKUP(B91,'大货清单（不定期按GOMS更新）'!A:H,8,0)</f>
        <v>109-25430202</v>
      </c>
      <c r="D91" s="27" t="str">
        <f>VLOOKUP(B91,'大货清单（不定期按GOMS更新）'!A:C,3,0)</f>
        <v>CL2543B-02</v>
      </c>
      <c r="E91" s="27" t="str">
        <f>VLOOKUP(B91,'大货清单（不定期按GOMS更新）'!A:H,4,0)</f>
        <v>DE,FR,IT,ES,PL</v>
      </c>
      <c r="F91" s="27" t="str">
        <f>VLOOKUP(B91,'大货清单（不定期按GOMS更新）'!A:H,2,0)</f>
        <v>Floor One Stretch S6 Combo</v>
      </c>
      <c r="G91" s="28">
        <f>VLOOKUP(B91,'大货清单（不定期按GOMS更新）'!A:I,9,FALSE)</f>
        <v>6971745581762</v>
      </c>
      <c r="H91" s="27" t="str">
        <f>VLOOKUP(B91,'大货清单（不定期按GOMS更新）'!A:H,7,0)</f>
        <v>Black &amp; White</v>
      </c>
      <c r="I91" s="27" t="str">
        <f>VLOOKUP(B91,'大货清单（不定期按GOMS更新）'!A:F,6,FALSE)</f>
        <v>GTM</v>
      </c>
      <c r="J91" s="27" t="str">
        <f>VLOOKUP(B91,'大货清单（不定期按GOMS更新）'!A:K,11,FALSE)</f>
        <v>9.5</v>
      </c>
      <c r="K91" s="27" t="str">
        <f>VLOOKUP(B91,'大货清单（不定期按GOMS更新）'!A:N,12,FALSE)</f>
        <v>760</v>
      </c>
      <c r="L91" s="27" t="str">
        <f>VLOOKUP(B91,'大货清单（不定期按GOMS更新）'!A:M,13,FALSE)</f>
        <v>332</v>
      </c>
      <c r="M91" s="27" t="str">
        <f>VLOOKUP(B91,'大货清单（不定期按GOMS更新）'!A:N,14,FALSE)</f>
        <v>318</v>
      </c>
      <c r="N91" s="58" t="s">
        <v>8012</v>
      </c>
      <c r="O91" s="27">
        <f>IFERROR(VLOOKUP(N91,'散件迭代（不定期更新）'!C:J,8,FALSE),0)</f>
        <v>0</v>
      </c>
      <c r="P91" s="27" t="str">
        <f>IFERROR(VLOOKUP(N91,'散件（更新）'!B:H,3,FALSE),0)</f>
        <v/>
      </c>
      <c r="Q91" s="27" t="str">
        <f>VLOOKUP(N91,'散件（更新）'!B:H,2,FALSE)</f>
        <v>114-23761808</v>
      </c>
      <c r="R91" s="27" t="str">
        <f>VLOOKUP(N91,'散件（更新）'!B:H,7,FALSE)</f>
        <v>Sensor</v>
      </c>
      <c r="S91" s="27" t="str">
        <f>VLOOKUP(N91,'散件（更新）'!B:E,4,FALSE)</f>
        <v>https://tineco-yxzt.oss-accelerate.aliyuncs.com/20241219/weixintupian_202411141109496_1734589120839.jpg</v>
      </c>
      <c r="T91" s="27" t="s">
        <v>8759</v>
      </c>
      <c r="U91" s="28" t="str">
        <f>VLOOKUP(N91,'散件（更新）'!B:G,6,FALSE)</f>
        <v>直通式光电液位传感器组件</v>
      </c>
      <c r="V91" s="28">
        <f>VLOOKUP(N91,'散件（更新）'!B:I,8,FALSE)</f>
        <v>6932485002474</v>
      </c>
    </row>
    <row r="92" spans="1:22" ht="20.149999999999999" customHeight="1">
      <c r="A92" s="57">
        <v>46169</v>
      </c>
      <c r="B92" s="58" t="s">
        <v>19453</v>
      </c>
      <c r="C92" s="27" t="str">
        <f>VLOOKUP(B92,'大货清单（不定期按GOMS更新）'!A:H,8,0)</f>
        <v>109-25430202</v>
      </c>
      <c r="D92" s="27" t="str">
        <f>VLOOKUP(B92,'大货清单（不定期按GOMS更新）'!A:C,3,0)</f>
        <v>CL2543B-02</v>
      </c>
      <c r="E92" s="27" t="str">
        <f>VLOOKUP(B92,'大货清单（不定期按GOMS更新）'!A:H,4,0)</f>
        <v>DE,FR,IT,ES,PL</v>
      </c>
      <c r="F92" s="27" t="str">
        <f>VLOOKUP(B92,'大货清单（不定期按GOMS更新）'!A:H,2,0)</f>
        <v>Floor One Stretch S6 Combo</v>
      </c>
      <c r="G92" s="28">
        <f>VLOOKUP(B92,'大货清单（不定期按GOMS更新）'!A:I,9,FALSE)</f>
        <v>6971745581762</v>
      </c>
      <c r="H92" s="27" t="str">
        <f>VLOOKUP(B92,'大货清单（不定期按GOMS更新）'!A:H,7,0)</f>
        <v>Black &amp; White</v>
      </c>
      <c r="I92" s="27" t="str">
        <f>VLOOKUP(B92,'大货清单（不定期按GOMS更新）'!A:F,6,FALSE)</f>
        <v>GTM</v>
      </c>
      <c r="J92" s="27" t="str">
        <f>VLOOKUP(B92,'大货清单（不定期按GOMS更新）'!A:K,11,FALSE)</f>
        <v>9.5</v>
      </c>
      <c r="K92" s="27" t="str">
        <f>VLOOKUP(B92,'大货清单（不定期按GOMS更新）'!A:N,12,FALSE)</f>
        <v>760</v>
      </c>
      <c r="L92" s="27" t="str">
        <f>VLOOKUP(B92,'大货清单（不定期按GOMS更新）'!A:M,13,FALSE)</f>
        <v>332</v>
      </c>
      <c r="M92" s="27" t="str">
        <f>VLOOKUP(B92,'大货清单（不定期按GOMS更新）'!A:N,14,FALSE)</f>
        <v>318</v>
      </c>
      <c r="N92" s="58" t="s">
        <v>4708</v>
      </c>
      <c r="O92" s="27">
        <f>IFERROR(VLOOKUP(N92,'散件迭代（不定期更新）'!C:J,8,FALSE),0)</f>
        <v>0</v>
      </c>
      <c r="P92" s="27">
        <f>IFERROR(VLOOKUP(N92,'散件（更新）'!B:H,3,FALSE),0)</f>
        <v>0</v>
      </c>
      <c r="Q92" s="27" t="str">
        <f>VLOOKUP(N92,'散件（更新）'!B:H,2,FALSE)</f>
        <v>114-23280212</v>
      </c>
      <c r="R92" s="27" t="str">
        <f>VLOOKUP(N92,'散件（更新）'!B:H,7,FALSE)</f>
        <v>Sensor</v>
      </c>
      <c r="S92" s="27" t="str">
        <f>VLOOKUP(N92,'散件（更新）'!B:E,4,FALSE)</f>
        <v>https://tineco-yxzt.oss-accelerate.aliyuncs.com/20240306/hongwai_1709692389165.GIF</v>
      </c>
      <c r="T92" s="27" t="s">
        <v>8759</v>
      </c>
      <c r="U92" s="28" t="str">
        <f>VLOOKUP(N92,'散件（更新）'!B:G,6,FALSE)</f>
        <v>红外脏污传感器板组件</v>
      </c>
      <c r="V92" s="28">
        <f>VLOOKUP(N92,'散件（更新）'!B:I,8,FALSE)</f>
        <v>6974950107222</v>
      </c>
    </row>
    <row r="93" spans="1:22" ht="20.149999999999999" customHeight="1">
      <c r="A93" s="57">
        <v>46169</v>
      </c>
      <c r="B93" s="58" t="s">
        <v>19453</v>
      </c>
      <c r="C93" s="27" t="str">
        <f>VLOOKUP(B93,'大货清单（不定期按GOMS更新）'!A:H,8,0)</f>
        <v>109-25430202</v>
      </c>
      <c r="D93" s="27" t="str">
        <f>VLOOKUP(B93,'大货清单（不定期按GOMS更新）'!A:C,3,0)</f>
        <v>CL2543B-02</v>
      </c>
      <c r="E93" s="27" t="str">
        <f>VLOOKUP(B93,'大货清单（不定期按GOMS更新）'!A:H,4,0)</f>
        <v>DE,FR,IT,ES,PL</v>
      </c>
      <c r="F93" s="27" t="str">
        <f>VLOOKUP(B93,'大货清单（不定期按GOMS更新）'!A:H,2,0)</f>
        <v>Floor One Stretch S6 Combo</v>
      </c>
      <c r="G93" s="28">
        <f>VLOOKUP(B93,'大货清单（不定期按GOMS更新）'!A:I,9,FALSE)</f>
        <v>6971745581762</v>
      </c>
      <c r="H93" s="27" t="str">
        <f>VLOOKUP(B93,'大货清单（不定期按GOMS更新）'!A:H,7,0)</f>
        <v>Black &amp; White</v>
      </c>
      <c r="I93" s="27" t="str">
        <f>VLOOKUP(B93,'大货清单（不定期按GOMS更新）'!A:F,6,FALSE)</f>
        <v>GTM</v>
      </c>
      <c r="J93" s="27" t="str">
        <f>VLOOKUP(B93,'大货清单（不定期按GOMS更新）'!A:K,11,FALSE)</f>
        <v>9.5</v>
      </c>
      <c r="K93" s="27" t="str">
        <f>VLOOKUP(B93,'大货清单（不定期按GOMS更新）'!A:N,12,FALSE)</f>
        <v>760</v>
      </c>
      <c r="L93" s="27" t="str">
        <f>VLOOKUP(B93,'大货清单（不定期按GOMS更新）'!A:M,13,FALSE)</f>
        <v>332</v>
      </c>
      <c r="M93" s="27" t="str">
        <f>VLOOKUP(B93,'大货清单（不定期按GOMS更新）'!A:N,14,FALSE)</f>
        <v>318</v>
      </c>
      <c r="N93" s="58" t="s">
        <v>5334</v>
      </c>
      <c r="O93" s="27">
        <f>IFERROR(VLOOKUP(N93,'散件迭代（不定期更新）'!C:J,8,FALSE),0)</f>
        <v>0</v>
      </c>
      <c r="P93" s="27" t="str">
        <f>IFERROR(VLOOKUP(N93,'散件（更新）'!B:H,3,FALSE),0)</f>
        <v>/</v>
      </c>
      <c r="Q93" s="27" t="str">
        <f>VLOOKUP(N93,'散件（更新）'!B:H,2,FALSE)</f>
        <v>114-21231213</v>
      </c>
      <c r="R93" s="27" t="str">
        <f>VLOOKUP(N93,'散件（更新）'!B:H,7,FALSE)</f>
        <v>Repair Wheel</v>
      </c>
      <c r="S93" s="27">
        <f>VLOOKUP(N93,'散件（更新）'!B:E,4,FALSE)</f>
        <v>0</v>
      </c>
      <c r="T93" s="27" t="s">
        <v>19304</v>
      </c>
      <c r="U93" s="28" t="str">
        <f>VLOOKUP(N93,'散件（更新）'!B:G,6,FALSE)</f>
        <v>小轮组件(两个小轮+两个小轮轴)</v>
      </c>
      <c r="V93" s="28">
        <f>VLOOKUP(N93,'散件（更新）'!B:I,8,FALSE)</f>
        <v>6974950105853</v>
      </c>
    </row>
    <row r="94" spans="1:22" ht="20.149999999999999" customHeight="1">
      <c r="A94" s="57">
        <v>46169</v>
      </c>
      <c r="B94" s="58" t="s">
        <v>19453</v>
      </c>
      <c r="C94" s="27" t="str">
        <f>VLOOKUP(B94,'大货清单（不定期按GOMS更新）'!A:H,8,0)</f>
        <v>109-25430202</v>
      </c>
      <c r="D94" s="27" t="str">
        <f>VLOOKUP(B94,'大货清单（不定期按GOMS更新）'!A:C,3,0)</f>
        <v>CL2543B-02</v>
      </c>
      <c r="E94" s="27" t="str">
        <f>VLOOKUP(B94,'大货清单（不定期按GOMS更新）'!A:H,4,0)</f>
        <v>DE,FR,IT,ES,PL</v>
      </c>
      <c r="F94" s="27" t="str">
        <f>VLOOKUP(B94,'大货清单（不定期按GOMS更新）'!A:H,2,0)</f>
        <v>Floor One Stretch S6 Combo</v>
      </c>
      <c r="G94" s="28">
        <f>VLOOKUP(B94,'大货清单（不定期按GOMS更新）'!A:I,9,FALSE)</f>
        <v>6971745581762</v>
      </c>
      <c r="H94" s="27" t="str">
        <f>VLOOKUP(B94,'大货清单（不定期按GOMS更新）'!A:H,7,0)</f>
        <v>Black &amp; White</v>
      </c>
      <c r="I94" s="27" t="str">
        <f>VLOOKUP(B94,'大货清单（不定期按GOMS更新）'!A:F,6,FALSE)</f>
        <v>GTM</v>
      </c>
      <c r="J94" s="27" t="str">
        <f>VLOOKUP(B94,'大货清单（不定期按GOMS更新）'!A:K,11,FALSE)</f>
        <v>9.5</v>
      </c>
      <c r="K94" s="27" t="str">
        <f>VLOOKUP(B94,'大货清单（不定期按GOMS更新）'!A:N,12,FALSE)</f>
        <v>760</v>
      </c>
      <c r="L94" s="27" t="str">
        <f>VLOOKUP(B94,'大货清单（不定期按GOMS更新）'!A:M,13,FALSE)</f>
        <v>332</v>
      </c>
      <c r="M94" s="27" t="str">
        <f>VLOOKUP(B94,'大货清单（不定期按GOMS更新）'!A:N,14,FALSE)</f>
        <v>318</v>
      </c>
      <c r="N94" s="58" t="s">
        <v>4712</v>
      </c>
      <c r="O94" s="27">
        <f>IFERROR(VLOOKUP(N94,'散件迭代（不定期更新）'!C:J,8,FALSE),0)</f>
        <v>0</v>
      </c>
      <c r="P94" s="27">
        <f>IFERROR(VLOOKUP(N94,'散件（更新）'!B:H,3,FALSE),0)</f>
        <v>0</v>
      </c>
      <c r="Q94" s="27" t="str">
        <f>VLOOKUP(N94,'散件（更新）'!B:H,2,FALSE)</f>
        <v>114-23280221</v>
      </c>
      <c r="R94" s="27" t="str">
        <f>VLOOKUP(N94,'散件（更新）'!B:H,7,FALSE)</f>
        <v>Repair Wheel</v>
      </c>
      <c r="S94" s="27" t="str">
        <f>VLOOKUP(N94,'散件（更新）'!B:E,4,FALSE)</f>
        <v>https://tineco-yxzt.oss-accelerate.aliyuncs.com/20240306/daxiaolun_1709693230648.GIF</v>
      </c>
      <c r="T94" s="27" t="s">
        <v>19305</v>
      </c>
      <c r="U94" s="28" t="str">
        <f>VLOOKUP(N94,'散件（更新）'!B:G,6,FALSE)</f>
        <v>大轮和小轮组件</v>
      </c>
      <c r="V94" s="28">
        <f>VLOOKUP(N94,'散件（更新）'!B:I,8,FALSE)</f>
        <v>6974950107314</v>
      </c>
    </row>
    <row r="95" spans="1:22" ht="20.149999999999999" customHeight="1">
      <c r="A95" s="57">
        <v>46169</v>
      </c>
      <c r="B95" s="58" t="s">
        <v>19453</v>
      </c>
      <c r="C95" s="27" t="str">
        <f>VLOOKUP(B95,'大货清单（不定期按GOMS更新）'!A:H,8,0)</f>
        <v>109-25430202</v>
      </c>
      <c r="D95" s="27" t="str">
        <f>VLOOKUP(B95,'大货清单（不定期按GOMS更新）'!A:C,3,0)</f>
        <v>CL2543B-02</v>
      </c>
      <c r="E95" s="27" t="str">
        <f>VLOOKUP(B95,'大货清单（不定期按GOMS更新）'!A:H,4,0)</f>
        <v>DE,FR,IT,ES,PL</v>
      </c>
      <c r="F95" s="27" t="str">
        <f>VLOOKUP(B95,'大货清单（不定期按GOMS更新）'!A:H,2,0)</f>
        <v>Floor One Stretch S6 Combo</v>
      </c>
      <c r="G95" s="28">
        <f>VLOOKUP(B95,'大货清单（不定期按GOMS更新）'!A:I,9,FALSE)</f>
        <v>6971745581762</v>
      </c>
      <c r="H95" s="27" t="str">
        <f>VLOOKUP(B95,'大货清单（不定期按GOMS更新）'!A:H,7,0)</f>
        <v>Black &amp; White</v>
      </c>
      <c r="I95" s="27" t="str">
        <f>VLOOKUP(B95,'大货清单（不定期按GOMS更新）'!A:F,6,FALSE)</f>
        <v>GTM</v>
      </c>
      <c r="J95" s="27" t="str">
        <f>VLOOKUP(B95,'大货清单（不定期按GOMS更新）'!A:K,11,FALSE)</f>
        <v>9.5</v>
      </c>
      <c r="K95" s="27" t="str">
        <f>VLOOKUP(B95,'大货清单（不定期按GOMS更新）'!A:N,12,FALSE)</f>
        <v>760</v>
      </c>
      <c r="L95" s="27" t="str">
        <f>VLOOKUP(B95,'大货清单（不定期按GOMS更新）'!A:M,13,FALSE)</f>
        <v>332</v>
      </c>
      <c r="M95" s="27" t="str">
        <f>VLOOKUP(B95,'大货清单（不定期按GOMS更新）'!A:N,14,FALSE)</f>
        <v>318</v>
      </c>
      <c r="N95" s="58" t="s">
        <v>15766</v>
      </c>
      <c r="O95" s="27">
        <f>IFERROR(VLOOKUP(N95,'散件迭代（不定期更新）'!C:J,8,FALSE),0)</f>
        <v>0</v>
      </c>
      <c r="P95" s="27">
        <f>IFERROR(VLOOKUP(N95,'散件（更新）'!B:H,3,FALSE),0)</f>
        <v>0</v>
      </c>
      <c r="Q95" s="27" t="str">
        <f>VLOOKUP(N95,'散件（更新）'!B:H,2,FALSE)</f>
        <v>114-25430002</v>
      </c>
      <c r="R95" s="27" t="str">
        <f>VLOOKUP(N95,'散件（更新）'!B:H,7,FALSE)</f>
        <v>3-In-1 Cleaning Tool</v>
      </c>
      <c r="S95" s="27" t="str">
        <f>VLOOKUP(N95,'散件（更新）'!B:E,4,FALSE)</f>
        <v>https://tineco-yxzt.oss-accelerate.aliyuncs.com/20250826/weixinjietu_20250815091726_1756177476474.png</v>
      </c>
      <c r="T95" s="27" t="s">
        <v>8759</v>
      </c>
      <c r="U95" s="28" t="str">
        <f>VLOOKUP(N95,'散件（更新）'!B:G,6,FALSE)</f>
        <v>SP;CL2543-01;AB1888B清洁刷组件</v>
      </c>
      <c r="V95" s="28">
        <f>VLOOKUP(N95,'散件（更新）'!B:I,8,FALSE)</f>
        <v>6975159901574</v>
      </c>
    </row>
    <row r="96" spans="1:22" ht="20.149999999999999" customHeight="1">
      <c r="A96" s="57">
        <v>46169</v>
      </c>
      <c r="B96" s="58" t="s">
        <v>19453</v>
      </c>
      <c r="C96" s="27" t="str">
        <f>VLOOKUP(B96,'大货清单（不定期按GOMS更新）'!A:H,8,0)</f>
        <v>109-25430202</v>
      </c>
      <c r="D96" s="27" t="str">
        <f>VLOOKUP(B96,'大货清单（不定期按GOMS更新）'!A:C,3,0)</f>
        <v>CL2543B-02</v>
      </c>
      <c r="E96" s="27" t="str">
        <f>VLOOKUP(B96,'大货清单（不定期按GOMS更新）'!A:H,4,0)</f>
        <v>DE,FR,IT,ES,PL</v>
      </c>
      <c r="F96" s="27" t="str">
        <f>VLOOKUP(B96,'大货清单（不定期按GOMS更新）'!A:H,2,0)</f>
        <v>Floor One Stretch S6 Combo</v>
      </c>
      <c r="G96" s="28">
        <f>VLOOKUP(B96,'大货清单（不定期按GOMS更新）'!A:I,9,FALSE)</f>
        <v>6971745581762</v>
      </c>
      <c r="H96" s="27" t="str">
        <f>VLOOKUP(B96,'大货清单（不定期按GOMS更新）'!A:H,7,0)</f>
        <v>Black &amp; White</v>
      </c>
      <c r="I96" s="27" t="str">
        <f>VLOOKUP(B96,'大货清单（不定期按GOMS更新）'!A:F,6,FALSE)</f>
        <v>GTM</v>
      </c>
      <c r="J96" s="27" t="str">
        <f>VLOOKUP(B96,'大货清单（不定期按GOMS更新）'!A:K,11,FALSE)</f>
        <v>9.5</v>
      </c>
      <c r="K96" s="27" t="str">
        <f>VLOOKUP(B96,'大货清单（不定期按GOMS更新）'!A:N,12,FALSE)</f>
        <v>760</v>
      </c>
      <c r="L96" s="27" t="str">
        <f>VLOOKUP(B96,'大货清单（不定期按GOMS更新）'!A:M,13,FALSE)</f>
        <v>332</v>
      </c>
      <c r="M96" s="27" t="str">
        <f>VLOOKUP(B96,'大货清单（不定期按GOMS更新）'!A:N,14,FALSE)</f>
        <v>318</v>
      </c>
      <c r="N96" s="58" t="s">
        <v>8199</v>
      </c>
      <c r="O96" s="27">
        <f>IFERROR(VLOOKUP(N96,'散件迭代（不定期更新）'!C:J,8,FALSE),0)</f>
        <v>0</v>
      </c>
      <c r="P96" s="27" t="str">
        <f>IFERROR(VLOOKUP(N96,'散件（更新）'!B:H,3,FALSE),0)</f>
        <v/>
      </c>
      <c r="Q96" s="27" t="str">
        <f>VLOOKUP(N96,'散件（更新）'!B:H,2,FALSE)</f>
        <v>114-23480603</v>
      </c>
      <c r="R96" s="27" t="str">
        <f>VLOOKUP(N96,'散件（更新）'!B:H,7,FALSE)</f>
        <v>Clean Water Tank</v>
      </c>
      <c r="S96" s="27" t="str">
        <f>VLOOKUP(N96,'散件（更新）'!B:E,4,FALSE)</f>
        <v>https://tineco-yxzt.oss-accelerate.aliyuncs.com/20250110/03-CWT_1736502331758.png</v>
      </c>
      <c r="T96" s="27" t="s">
        <v>19307</v>
      </c>
      <c r="U96" s="28" t="str">
        <f>VLOOKUP(N96,'散件（更新）'!B:G,6,FALSE)</f>
        <v>清水箱组件</v>
      </c>
      <c r="V96" s="28">
        <f>VLOOKUP(N96,'散件（更新）'!B:I,8,FALSE)</f>
        <v>6932485003884</v>
      </c>
    </row>
    <row r="97" spans="1:22" ht="20.149999999999999" customHeight="1">
      <c r="A97" s="57">
        <v>46169</v>
      </c>
      <c r="B97" s="58" t="s">
        <v>19453</v>
      </c>
      <c r="C97" s="27" t="str">
        <f>VLOOKUP(B97,'大货清单（不定期按GOMS更新）'!A:H,8,0)</f>
        <v>109-25430202</v>
      </c>
      <c r="D97" s="27" t="str">
        <f>VLOOKUP(B97,'大货清单（不定期按GOMS更新）'!A:C,3,0)</f>
        <v>CL2543B-02</v>
      </c>
      <c r="E97" s="27" t="str">
        <f>VLOOKUP(B97,'大货清单（不定期按GOMS更新）'!A:H,4,0)</f>
        <v>DE,FR,IT,ES,PL</v>
      </c>
      <c r="F97" s="27" t="str">
        <f>VLOOKUP(B97,'大货清单（不定期按GOMS更新）'!A:H,2,0)</f>
        <v>Floor One Stretch S6 Combo</v>
      </c>
      <c r="G97" s="28">
        <f>VLOOKUP(B97,'大货清单（不定期按GOMS更新）'!A:I,9,FALSE)</f>
        <v>6971745581762</v>
      </c>
      <c r="H97" s="27" t="str">
        <f>VLOOKUP(B97,'大货清单（不定期按GOMS更新）'!A:H,7,0)</f>
        <v>Black &amp; White</v>
      </c>
      <c r="I97" s="27" t="str">
        <f>VLOOKUP(B97,'大货清单（不定期按GOMS更新）'!A:F,6,FALSE)</f>
        <v>GTM</v>
      </c>
      <c r="J97" s="27" t="str">
        <f>VLOOKUP(B97,'大货清单（不定期按GOMS更新）'!A:K,11,FALSE)</f>
        <v>9.5</v>
      </c>
      <c r="K97" s="27" t="str">
        <f>VLOOKUP(B97,'大货清单（不定期按GOMS更新）'!A:N,12,FALSE)</f>
        <v>760</v>
      </c>
      <c r="L97" s="27" t="str">
        <f>VLOOKUP(B97,'大货清单（不定期按GOMS更新）'!A:M,13,FALSE)</f>
        <v>332</v>
      </c>
      <c r="M97" s="27" t="str">
        <f>VLOOKUP(B97,'大货清单（不定期按GOMS更新）'!A:N,14,FALSE)</f>
        <v>318</v>
      </c>
      <c r="N97" s="58" t="s">
        <v>7808</v>
      </c>
      <c r="O97" s="27">
        <f>IFERROR(VLOOKUP(N97,'散件迭代（不定期更新）'!C:J,8,FALSE),0)</f>
        <v>0</v>
      </c>
      <c r="P97" s="27" t="str">
        <f>IFERROR(VLOOKUP(N97,'散件（更新）'!B:H,3,FALSE),0)</f>
        <v/>
      </c>
      <c r="Q97" s="27" t="str">
        <f>VLOOKUP(N97,'散件（更新）'!B:H,2,FALSE)</f>
        <v>114-23480602</v>
      </c>
      <c r="R97" s="27" t="str">
        <f>VLOOKUP(N97,'散件（更新）'!B:H,7,FALSE)</f>
        <v>Dirt Water Tank</v>
      </c>
      <c r="S97" s="27" t="str">
        <f>VLOOKUP(N97,'散件（更新）'!B:E,4,FALSE)</f>
        <v>https://tineco-yxzt.oss-accelerate.aliyuncs.com/20250110/DWT_1736502150878.png</v>
      </c>
      <c r="T97" s="27" t="s">
        <v>19308</v>
      </c>
      <c r="U97" s="28" t="str">
        <f>VLOOKUP(N97,'散件（更新）'!B:G,6,FALSE)</f>
        <v>回收桶组件</v>
      </c>
      <c r="V97" s="28">
        <f>VLOOKUP(N97,'散件（更新）'!B:I,8,FALSE)</f>
        <v>6932485003877</v>
      </c>
    </row>
    <row r="98" spans="1:22" ht="20.149999999999999" customHeight="1">
      <c r="A98" s="57">
        <v>46169</v>
      </c>
      <c r="B98" s="58" t="s">
        <v>19453</v>
      </c>
      <c r="C98" s="27" t="str">
        <f>VLOOKUP(B98,'大货清单（不定期按GOMS更新）'!A:H,8,0)</f>
        <v>109-25430202</v>
      </c>
      <c r="D98" s="27" t="str">
        <f>VLOOKUP(B98,'大货清单（不定期按GOMS更新）'!A:C,3,0)</f>
        <v>CL2543B-02</v>
      </c>
      <c r="E98" s="27" t="str">
        <f>VLOOKUP(B98,'大货清单（不定期按GOMS更新）'!A:H,4,0)</f>
        <v>DE,FR,IT,ES,PL</v>
      </c>
      <c r="F98" s="27" t="str">
        <f>VLOOKUP(B98,'大货清单（不定期按GOMS更新）'!A:H,2,0)</f>
        <v>Floor One Stretch S6 Combo</v>
      </c>
      <c r="G98" s="28">
        <f>VLOOKUP(B98,'大货清单（不定期按GOMS更新）'!A:I,9,FALSE)</f>
        <v>6971745581762</v>
      </c>
      <c r="H98" s="27" t="str">
        <f>VLOOKUP(B98,'大货清单（不定期按GOMS更新）'!A:H,7,0)</f>
        <v>Black &amp; White</v>
      </c>
      <c r="I98" s="27" t="str">
        <f>VLOOKUP(B98,'大货清单（不定期按GOMS更新）'!A:F,6,FALSE)</f>
        <v>GTM</v>
      </c>
      <c r="J98" s="27" t="str">
        <f>VLOOKUP(B98,'大货清单（不定期按GOMS更新）'!A:K,11,FALSE)</f>
        <v>9.5</v>
      </c>
      <c r="K98" s="27" t="str">
        <f>VLOOKUP(B98,'大货清单（不定期按GOMS更新）'!A:N,12,FALSE)</f>
        <v>760</v>
      </c>
      <c r="L98" s="27" t="str">
        <f>VLOOKUP(B98,'大货清单（不定期按GOMS更新）'!A:M,13,FALSE)</f>
        <v>332</v>
      </c>
      <c r="M98" s="27" t="str">
        <f>VLOOKUP(B98,'大货清单（不定期按GOMS更新）'!A:N,14,FALSE)</f>
        <v>318</v>
      </c>
      <c r="N98" s="58" t="s">
        <v>1335</v>
      </c>
      <c r="O98" s="27">
        <f>IFERROR(VLOOKUP(N98,'散件迭代（不定期更新）'!C:J,8,FALSE),0)</f>
        <v>0</v>
      </c>
      <c r="P98" s="27" t="str">
        <f>IFERROR(VLOOKUP(N98,'散件（更新）'!B:H,3,FALSE),0)</f>
        <v>206-2028-0805</v>
      </c>
      <c r="Q98" s="27" t="str">
        <f>VLOOKUP(N98,'散件（更新）'!B:H,2,FALSE)</f>
        <v>114-20280805</v>
      </c>
      <c r="R98" s="27" t="str">
        <f>VLOOKUP(N98,'散件（更新）'!B:H,7,FALSE)</f>
        <v>2-In-1 Dusting Brush</v>
      </c>
      <c r="S98" s="27" t="str">
        <f>VLOOKUP(N98,'散件（更新）'!B:E,4,FALSE)</f>
        <v>https://tineco-yxzt.oss-accelerate.aliyuncs.com/20231219/9VSBD151100_1702948061048.png</v>
      </c>
      <c r="T98" s="27" t="s">
        <v>8759</v>
      </c>
      <c r="U98" s="28" t="str">
        <f>VLOOKUP(N98,'散件（更新）'!B:G,6,FALSE)</f>
        <v>组合刷小口径</v>
      </c>
      <c r="V98" s="28" t="str">
        <f>VLOOKUP(N98,'散件（更新）'!B:I,8,FALSE)</f>
        <v>6972200195807</v>
      </c>
    </row>
    <row r="99" spans="1:22" ht="20.149999999999999" customHeight="1">
      <c r="A99" s="57">
        <v>46169</v>
      </c>
      <c r="B99" s="58" t="s">
        <v>19453</v>
      </c>
      <c r="C99" s="27" t="str">
        <f>VLOOKUP(B99,'大货清单（不定期按GOMS更新）'!A:H,8,0)</f>
        <v>109-25430202</v>
      </c>
      <c r="D99" s="27" t="str">
        <f>VLOOKUP(B99,'大货清单（不定期按GOMS更新）'!A:C,3,0)</f>
        <v>CL2543B-02</v>
      </c>
      <c r="E99" s="27" t="str">
        <f>VLOOKUP(B99,'大货清单（不定期按GOMS更新）'!A:H,4,0)</f>
        <v>DE,FR,IT,ES,PL</v>
      </c>
      <c r="F99" s="27" t="str">
        <f>VLOOKUP(B99,'大货清单（不定期按GOMS更新）'!A:H,2,0)</f>
        <v>Floor One Stretch S6 Combo</v>
      </c>
      <c r="G99" s="28">
        <f>VLOOKUP(B99,'大货清单（不定期按GOMS更新）'!A:I,9,FALSE)</f>
        <v>6971745581762</v>
      </c>
      <c r="H99" s="27" t="str">
        <f>VLOOKUP(B99,'大货清单（不定期按GOMS更新）'!A:H,7,0)</f>
        <v>Black &amp; White</v>
      </c>
      <c r="I99" s="27" t="str">
        <f>VLOOKUP(B99,'大货清单（不定期按GOMS更新）'!A:F,6,FALSE)</f>
        <v>GTM</v>
      </c>
      <c r="J99" s="27" t="str">
        <f>VLOOKUP(B99,'大货清单（不定期按GOMS更新）'!A:K,11,FALSE)</f>
        <v>9.5</v>
      </c>
      <c r="K99" s="27" t="str">
        <f>VLOOKUP(B99,'大货清单（不定期按GOMS更新）'!A:N,12,FALSE)</f>
        <v>760</v>
      </c>
      <c r="L99" s="27" t="str">
        <f>VLOOKUP(B99,'大货清单（不定期按GOMS更新）'!A:M,13,FALSE)</f>
        <v>332</v>
      </c>
      <c r="M99" s="27" t="str">
        <f>VLOOKUP(B99,'大货清单（不定期按GOMS更新）'!A:N,14,FALSE)</f>
        <v>318</v>
      </c>
      <c r="N99" s="58" t="s">
        <v>1334</v>
      </c>
      <c r="O99" s="27">
        <f>IFERROR(VLOOKUP(N99,'散件迭代（不定期更新）'!C:J,8,FALSE),0)</f>
        <v>0</v>
      </c>
      <c r="P99" s="27" t="str">
        <f>IFERROR(VLOOKUP(N99,'散件（更新）'!B:H,3,FALSE),0)</f>
        <v>206-2028-0804</v>
      </c>
      <c r="Q99" s="27" t="str">
        <f>VLOOKUP(N99,'散件（更新）'!B:H,2,FALSE)</f>
        <v>114-20280804</v>
      </c>
      <c r="R99" s="27" t="str">
        <f>VLOOKUP(N99,'散件（更新）'!B:H,7,FALSE)</f>
        <v>Crevice Tool</v>
      </c>
      <c r="S99" s="27" t="str">
        <f>VLOOKUP(N99,'散件（更新）'!B:E,4,FALSE)</f>
        <v>https://tineco-yxzt.oss-accelerate.aliyuncs.com/product/114-20280804.png</v>
      </c>
      <c r="T99" s="27" t="s">
        <v>8759</v>
      </c>
      <c r="U99" s="28" t="str">
        <f>VLOOKUP(N99,'散件（更新）'!B:G,6,FALSE)</f>
        <v>扁吸小口径</v>
      </c>
      <c r="V99" s="28" t="str">
        <f>VLOOKUP(N99,'散件（更新）'!B:I,8,FALSE)</f>
        <v>6972200195791</v>
      </c>
    </row>
    <row r="100" spans="1:22" ht="20.149999999999999" customHeight="1">
      <c r="A100" s="57">
        <v>46169</v>
      </c>
      <c r="B100" s="58" t="s">
        <v>11062</v>
      </c>
      <c r="C100" s="27" t="str">
        <f>VLOOKUP(B100,'大货清单（不定期按GOMS更新）'!A:H,8,0)</f>
        <v>109-24261302</v>
      </c>
      <c r="D100" s="27" t="str">
        <f>VLOOKUP(B100,'大货清单（不定期按GOMS更新）'!A:C,3,0)</f>
        <v>CL2426M-02</v>
      </c>
      <c r="E100" s="27" t="str">
        <f>VLOOKUP(B100,'大货清单（不定期按GOMS更新）'!A:H,4,0)</f>
        <v>IT,FR,DE,ES,PL,SE,NL,BE</v>
      </c>
      <c r="F100" s="27" t="str">
        <f>VLOOKUP(B100,'大货清单（不定期按GOMS更新）'!A:H,2,0)</f>
        <v>FLOOR ONE SWITCH S7 STRETCH</v>
      </c>
      <c r="G100" s="28">
        <f>VLOOKUP(B100,'大货清单（不定期按GOMS更新）'!A:I,9,FALSE)</f>
        <v>6932485006724</v>
      </c>
      <c r="H100" s="27" t="str">
        <f>VLOOKUP(B100,'大货清单（不定期按GOMS更新）'!A:H,7,0)</f>
        <v>黑色</v>
      </c>
      <c r="I100" s="27" t="str">
        <f>VLOOKUP(B100,'大货清单（不定期按GOMS更新）'!A:F,6,FALSE)</f>
        <v>ACTIVE</v>
      </c>
      <c r="J100" s="27" t="str">
        <f>VLOOKUP(B100,'大货清单（不定期按GOMS更新）'!A:K,11,FALSE)</f>
        <v>12.8</v>
      </c>
      <c r="K100" s="27" t="str">
        <f>VLOOKUP(B100,'大货清单（不定期按GOMS更新）'!A:N,12,FALSE)</f>
        <v>850</v>
      </c>
      <c r="L100" s="27" t="str">
        <f>VLOOKUP(B100,'大货清单（不定期按GOMS更新）'!A:M,13,FALSE)</f>
        <v>332</v>
      </c>
      <c r="M100" s="27" t="str">
        <f>VLOOKUP(B100,'大货清单（不定期按GOMS更新）'!A:N,14,FALSE)</f>
        <v>318</v>
      </c>
      <c r="N100" s="58" t="s">
        <v>9927</v>
      </c>
      <c r="O100" s="27">
        <f>IFERROR(VLOOKUP(N100,'散件迭代（不定期更新）'!C:J,8,FALSE),0)</f>
        <v>0</v>
      </c>
      <c r="P100" s="27">
        <f>IFERROR(VLOOKUP(N100,'散件（更新）'!B:H,3,FALSE),0)</f>
        <v>0</v>
      </c>
      <c r="Q100" s="27" t="str">
        <f>VLOOKUP(N100,'散件（更新）'!B:H,2,FALSE)</f>
        <v>114-24260525</v>
      </c>
      <c r="R100" s="27" t="str">
        <f>VLOOKUP(N100,'散件（更新）'!B:H,7,FALSE)</f>
        <v>Carpet Brush</v>
      </c>
      <c r="S100" s="27" t="str">
        <f>VLOOKUP(N100,'散件（更新）'!B:E,4,FALSE)</f>
        <v>https://tineco-yxzt.oss-accelerate.aliyuncs.com/20250630/carpetbrush_1751261027155.png</v>
      </c>
      <c r="T100" s="27" t="s">
        <v>8759</v>
      </c>
      <c r="U100" s="28" t="str">
        <f>VLOOKUP(N100,'散件（更新）'!B:G,6,FALSE)</f>
        <v>SP;CL2426E-03;FB2116A地刷组件（沙特）</v>
      </c>
      <c r="V100" s="28">
        <f>VLOOKUP(N100,'散件（更新）'!B:I,8,FALSE)</f>
        <v>6932485008612</v>
      </c>
    </row>
    <row r="101" spans="1:22" ht="20.149999999999999" customHeight="1">
      <c r="A101" s="57">
        <v>46169</v>
      </c>
      <c r="B101" s="58" t="s">
        <v>19009</v>
      </c>
      <c r="C101" s="27" t="str">
        <f>VLOOKUP(B101,'大货清单（不定期按GOMS更新）'!A:H,8,0)</f>
        <v>109-25351001</v>
      </c>
      <c r="D101" s="27" t="str">
        <f>VLOOKUP(B101,'大货清单（不定期按GOMS更新）'!A:C,3,0)</f>
        <v>CL2535J-01</v>
      </c>
      <c r="E101" s="27" t="str">
        <f>VLOOKUP(B101,'大货清单（不定期按GOMS更新）'!A:H,4,0)</f>
        <v>GB</v>
      </c>
      <c r="F101" s="27" t="str">
        <f>VLOOKUP(B101,'大货清单（不定期按GOMS更新）'!A:H,2,0)</f>
        <v>Floor One S5 Max</v>
      </c>
      <c r="G101" s="28" t="str">
        <f>VLOOKUP(B101,'大货清单（不定期按GOMS更新）'!A:I,9,FALSE)</f>
        <v>6971745581571</v>
      </c>
      <c r="H101" s="27" t="str">
        <f>VLOOKUP(B101,'大货清单（不定期按GOMS更新）'!A:H,7,0)</f>
        <v>White&amp;black</v>
      </c>
      <c r="I101" s="27" t="str">
        <f>VLOOKUP(B101,'大货清单（不定期按GOMS更新）'!A:F,6,FALSE)</f>
        <v>ACTIVE</v>
      </c>
      <c r="J101" s="27" t="str">
        <f>VLOOKUP(B101,'大货清单（不定期按GOMS更新）'!A:K,11,FALSE)</f>
        <v>9.2</v>
      </c>
      <c r="K101" s="27" t="str">
        <f>VLOOKUP(B101,'大货清单（不定期按GOMS更新）'!A:N,12,FALSE)</f>
        <v>712</v>
      </c>
      <c r="L101" s="27" t="str">
        <f>VLOOKUP(B101,'大货清单（不定期按GOMS更新）'!A:M,13,FALSE)</f>
        <v>321</v>
      </c>
      <c r="M101" s="27" t="str">
        <f>VLOOKUP(B101,'大货清单（不定期按GOMS更新）'!A:N,14,FALSE)</f>
        <v>278</v>
      </c>
      <c r="N101" s="58" t="s">
        <v>8082</v>
      </c>
      <c r="O101" s="27">
        <f>IFERROR(VLOOKUP(N101,'散件迭代（不定期更新）'!C:J,8,FALSE),0)</f>
        <v>0</v>
      </c>
      <c r="P101" s="27" t="str">
        <f>IFERROR(VLOOKUP(N101,'散件（更新）'!B:H,3,FALSE),0)</f>
        <v/>
      </c>
      <c r="Q101" s="27" t="str">
        <f>VLOOKUP(N101,'散件（更新）'!B:H,2,FALSE)</f>
        <v>114-23761801</v>
      </c>
      <c r="R101" s="27" t="str">
        <f>VLOOKUP(N101,'散件（更新）'!B:H,7,FALSE)</f>
        <v>Brush Roller</v>
      </c>
      <c r="S101" s="27" t="str">
        <f>VLOOKUP(N101,'散件（更新）'!B:E,4,FALSE)</f>
        <v>https://tineco-yxzt.oss-accelerate.aliyuncs.com/20241219/weixintupian_20241114110949_1734578233397.jpg</v>
      </c>
      <c r="T101" s="27" t="s">
        <v>8759</v>
      </c>
      <c r="U101" s="28" t="str">
        <f>VLOOKUP(N101,'散件（更新）'!B:G,6,FALSE)</f>
        <v>耐热滚刷组件</v>
      </c>
      <c r="V101" s="28">
        <f>VLOOKUP(N101,'散件（更新）'!B:I,8,FALSE)</f>
        <v>6932485002405</v>
      </c>
    </row>
    <row r="102" spans="1:22" ht="20.149999999999999" customHeight="1">
      <c r="A102" s="57">
        <v>46169</v>
      </c>
      <c r="B102" s="58" t="s">
        <v>19009</v>
      </c>
      <c r="C102" s="27" t="str">
        <f>VLOOKUP(B102,'大货清单（不定期按GOMS更新）'!A:H,8,0)</f>
        <v>109-25351001</v>
      </c>
      <c r="D102" s="27" t="str">
        <f>VLOOKUP(B102,'大货清单（不定期按GOMS更新）'!A:C,3,0)</f>
        <v>CL2535J-01</v>
      </c>
      <c r="E102" s="27" t="str">
        <f>VLOOKUP(B102,'大货清单（不定期按GOMS更新）'!A:H,4,0)</f>
        <v>GB</v>
      </c>
      <c r="F102" s="27" t="str">
        <f>VLOOKUP(B102,'大货清单（不定期按GOMS更新）'!A:H,2,0)</f>
        <v>Floor One S5 Max</v>
      </c>
      <c r="G102" s="28" t="str">
        <f>VLOOKUP(B102,'大货清单（不定期按GOMS更新）'!A:I,9,FALSE)</f>
        <v>6971745581571</v>
      </c>
      <c r="H102" s="27" t="str">
        <f>VLOOKUP(B102,'大货清单（不定期按GOMS更新）'!A:H,7,0)</f>
        <v>White&amp;black</v>
      </c>
      <c r="I102" s="27" t="str">
        <f>VLOOKUP(B102,'大货清单（不定期按GOMS更新）'!A:F,6,FALSE)</f>
        <v>ACTIVE</v>
      </c>
      <c r="J102" s="27" t="str">
        <f>VLOOKUP(B102,'大货清单（不定期按GOMS更新）'!A:K,11,FALSE)</f>
        <v>9.2</v>
      </c>
      <c r="K102" s="27" t="str">
        <f>VLOOKUP(B102,'大货清单（不定期按GOMS更新）'!A:N,12,FALSE)</f>
        <v>712</v>
      </c>
      <c r="L102" s="27" t="str">
        <f>VLOOKUP(B102,'大货清单（不定期按GOMS更新）'!A:M,13,FALSE)</f>
        <v>321</v>
      </c>
      <c r="M102" s="27" t="str">
        <f>VLOOKUP(B102,'大货清单（不定期按GOMS更新）'!A:N,14,FALSE)</f>
        <v>278</v>
      </c>
      <c r="N102" s="58" t="s">
        <v>7530</v>
      </c>
      <c r="O102" s="27" t="str">
        <f>IFERROR(VLOOKUP(N102,'散件迭代（不定期更新）'!C:J,8,FALSE),0)</f>
        <v>A64</v>
      </c>
      <c r="P102" s="27">
        <f>IFERROR(VLOOKUP(N102,'散件（更新）'!B:H,3,FALSE),0)</f>
        <v>0</v>
      </c>
      <c r="Q102" s="27" t="str">
        <f>VLOOKUP(N102,'散件（更新）'!B:H,2,FALSE)</f>
        <v>114-23280222</v>
      </c>
      <c r="R102" s="27" t="str">
        <f>VLOOKUP(N102,'散件（更新）'!B:H,7,FALSE)</f>
        <v>HEPA Assy</v>
      </c>
      <c r="S102" s="27" t="str">
        <f>VLOOKUP(N102,'散件（更新）'!B:E,4,FALSE)</f>
        <v>https://tineco-yxzt.oss-accelerate.aliyuncs.com/20240822/HEPA_1724286749680.jpg</v>
      </c>
      <c r="T102" s="27" t="s">
        <v>8759</v>
      </c>
      <c r="U102" s="28" t="str">
        <f>VLOOKUP(N102,'散件（更新）'!B:G,6,FALSE)</f>
        <v>回收桶过滤器组件</v>
      </c>
      <c r="V102" s="28">
        <f>VLOOKUP(N102,'散件（更新）'!B:I,8,FALSE)</f>
        <v>6932485000470</v>
      </c>
    </row>
    <row r="103" spans="1:22" ht="20.149999999999999" customHeight="1">
      <c r="A103" s="57">
        <v>46169</v>
      </c>
      <c r="B103" s="58" t="s">
        <v>19009</v>
      </c>
      <c r="C103" s="27" t="str">
        <f>VLOOKUP(B103,'大货清单（不定期按GOMS更新）'!A:H,8,0)</f>
        <v>109-25351001</v>
      </c>
      <c r="D103" s="27" t="str">
        <f>VLOOKUP(B103,'大货清单（不定期按GOMS更新）'!A:C,3,0)</f>
        <v>CL2535J-01</v>
      </c>
      <c r="E103" s="27" t="str">
        <f>VLOOKUP(B103,'大货清单（不定期按GOMS更新）'!A:H,4,0)</f>
        <v>GB</v>
      </c>
      <c r="F103" s="27" t="str">
        <f>VLOOKUP(B103,'大货清单（不定期按GOMS更新）'!A:H,2,0)</f>
        <v>Floor One S5 Max</v>
      </c>
      <c r="G103" s="28" t="str">
        <f>VLOOKUP(B103,'大货清单（不定期按GOMS更新）'!A:I,9,FALSE)</f>
        <v>6971745581571</v>
      </c>
      <c r="H103" s="27" t="str">
        <f>VLOOKUP(B103,'大货清单（不定期按GOMS更新）'!A:H,7,0)</f>
        <v>White&amp;black</v>
      </c>
      <c r="I103" s="27" t="str">
        <f>VLOOKUP(B103,'大货清单（不定期按GOMS更新）'!A:F,6,FALSE)</f>
        <v>ACTIVE</v>
      </c>
      <c r="J103" s="27" t="str">
        <f>VLOOKUP(B103,'大货清单（不定期按GOMS更新）'!A:K,11,FALSE)</f>
        <v>9.2</v>
      </c>
      <c r="K103" s="27" t="str">
        <f>VLOOKUP(B103,'大货清单（不定期按GOMS更新）'!A:N,12,FALSE)</f>
        <v>712</v>
      </c>
      <c r="L103" s="27" t="str">
        <f>VLOOKUP(B103,'大货清单（不定期按GOMS更新）'!A:M,13,FALSE)</f>
        <v>321</v>
      </c>
      <c r="M103" s="27" t="str">
        <f>VLOOKUP(B103,'大货清单（不定期按GOMS更新）'!A:N,14,FALSE)</f>
        <v>278</v>
      </c>
      <c r="N103" s="58" t="s">
        <v>10117</v>
      </c>
      <c r="O103" s="27">
        <f>IFERROR(VLOOKUP(N103,'散件迭代（不定期更新）'!C:J,8,FALSE),0)</f>
        <v>0</v>
      </c>
      <c r="P103" s="27">
        <f>IFERROR(VLOOKUP(N103,'散件（更新）'!B:H,3,FALSE),0)</f>
        <v>0</v>
      </c>
      <c r="Q103" s="27" t="str">
        <f>VLOOKUP(N103,'散件（更新）'!B:H,2,FALSE)</f>
        <v>114-24581000</v>
      </c>
      <c r="R103" s="27" t="str">
        <f>VLOOKUP(N103,'散件（更新）'!B:H,7,FALSE)</f>
        <v>Charging Base</v>
      </c>
      <c r="S103" s="27" t="str">
        <f>VLOOKUP(N103,'散件（更新）'!B:E,4,FALSE)</f>
        <v>https://tineco-yxzt.oss-accelerate.aliyuncs.com/20250512/honggantuopan_1747016252751.png</v>
      </c>
      <c r="T103" s="27" t="s">
        <v>8759</v>
      </c>
      <c r="U103" s="28" t="str">
        <f>VLOOKUP(N103,'散件（更新）'!B:G,6,FALSE)</f>
        <v>SP;CL2458J-01;烘干托盘组件</v>
      </c>
      <c r="V103" s="28">
        <f>VLOOKUP(N103,'散件（更新）'!B:I,8,FALSE)</f>
        <v>6932485008193</v>
      </c>
    </row>
    <row r="104" spans="1:22" ht="20.149999999999999" customHeight="1">
      <c r="A104" s="57">
        <v>46169</v>
      </c>
      <c r="B104" s="58" t="s">
        <v>19009</v>
      </c>
      <c r="C104" s="27" t="str">
        <f>VLOOKUP(B104,'大货清单（不定期按GOMS更新）'!A:H,8,0)</f>
        <v>109-25351001</v>
      </c>
      <c r="D104" s="27" t="str">
        <f>VLOOKUP(B104,'大货清单（不定期按GOMS更新）'!A:C,3,0)</f>
        <v>CL2535J-01</v>
      </c>
      <c r="E104" s="27" t="str">
        <f>VLOOKUP(B104,'大货清单（不定期按GOMS更新）'!A:H,4,0)</f>
        <v>GB</v>
      </c>
      <c r="F104" s="27" t="str">
        <f>VLOOKUP(B104,'大货清单（不定期按GOMS更新）'!A:H,2,0)</f>
        <v>Floor One S5 Max</v>
      </c>
      <c r="G104" s="28" t="str">
        <f>VLOOKUP(B104,'大货清单（不定期按GOMS更新）'!A:I,9,FALSE)</f>
        <v>6971745581571</v>
      </c>
      <c r="H104" s="27" t="str">
        <f>VLOOKUP(B104,'大货清单（不定期按GOMS更新）'!A:H,7,0)</f>
        <v>White&amp;black</v>
      </c>
      <c r="I104" s="27" t="str">
        <f>VLOOKUP(B104,'大货清单（不定期按GOMS更新）'!A:F,6,FALSE)</f>
        <v>ACTIVE</v>
      </c>
      <c r="J104" s="27" t="str">
        <f>VLOOKUP(B104,'大货清单（不定期按GOMS更新）'!A:K,11,FALSE)</f>
        <v>9.2</v>
      </c>
      <c r="K104" s="27" t="str">
        <f>VLOOKUP(B104,'大货清单（不定期按GOMS更新）'!A:N,12,FALSE)</f>
        <v>712</v>
      </c>
      <c r="L104" s="27" t="str">
        <f>VLOOKUP(B104,'大货清单（不定期按GOMS更新）'!A:M,13,FALSE)</f>
        <v>321</v>
      </c>
      <c r="M104" s="27" t="str">
        <f>VLOOKUP(B104,'大货清单（不定期按GOMS更新）'!A:N,14,FALSE)</f>
        <v>278</v>
      </c>
      <c r="N104" s="58" t="s">
        <v>15529</v>
      </c>
      <c r="O104" s="27">
        <f>IFERROR(VLOOKUP(N104,'散件迭代（不定期更新）'!C:J,8,FALSE),0)</f>
        <v>0</v>
      </c>
      <c r="P104" s="27">
        <f>IFERROR(VLOOKUP(N104,'散件（更新）'!B:H,3,FALSE),0)</f>
        <v>0</v>
      </c>
      <c r="Q104" s="27" t="str">
        <f>VLOOKUP(N104,'散件（更新）'!B:H,2,FALSE)</f>
        <v>114-25350107</v>
      </c>
      <c r="R104" s="27" t="str">
        <f>VLOOKUP(N104,'散件（更新）'!B:H,7,FALSE)</f>
        <v>Battery</v>
      </c>
      <c r="S104" s="27" t="str">
        <f>VLOOKUP(N104,'散件（更新）'!B:E,4,FALSE)</f>
        <v>https://tineco-yxzt.oss-accelerate.aliyuncs.com/20250912/weixinjietu_20250903192726_1757643880282.png</v>
      </c>
      <c r="T104" s="27" t="s">
        <v>8759</v>
      </c>
      <c r="U104" s="28" t="str">
        <f>VLOOKUP(N104,'散件（更新）'!B:G,6,FALSE)</f>
        <v>SP;CL2535A-01;电池包组件</v>
      </c>
      <c r="V104" s="28">
        <f>VLOOKUP(N104,'散件（更新）'!B:I,8,FALSE)</f>
        <v>6932485013517</v>
      </c>
    </row>
    <row r="105" spans="1:22" ht="20.149999999999999" customHeight="1">
      <c r="A105" s="57">
        <v>46169</v>
      </c>
      <c r="B105" s="58" t="s">
        <v>19009</v>
      </c>
      <c r="C105" s="27" t="str">
        <f>VLOOKUP(B105,'大货清单（不定期按GOMS更新）'!A:H,8,0)</f>
        <v>109-25351001</v>
      </c>
      <c r="D105" s="27" t="str">
        <f>VLOOKUP(B105,'大货清单（不定期按GOMS更新）'!A:C,3,0)</f>
        <v>CL2535J-01</v>
      </c>
      <c r="E105" s="27" t="str">
        <f>VLOOKUP(B105,'大货清单（不定期按GOMS更新）'!A:H,4,0)</f>
        <v>GB</v>
      </c>
      <c r="F105" s="27" t="str">
        <f>VLOOKUP(B105,'大货清单（不定期按GOMS更新）'!A:H,2,0)</f>
        <v>Floor One S5 Max</v>
      </c>
      <c r="G105" s="28" t="str">
        <f>VLOOKUP(B105,'大货清单（不定期按GOMS更新）'!A:I,9,FALSE)</f>
        <v>6971745581571</v>
      </c>
      <c r="H105" s="27" t="str">
        <f>VLOOKUP(B105,'大货清单（不定期按GOMS更新）'!A:H,7,0)</f>
        <v>White&amp;black</v>
      </c>
      <c r="I105" s="27" t="str">
        <f>VLOOKUP(B105,'大货清单（不定期按GOMS更新）'!A:F,6,FALSE)</f>
        <v>ACTIVE</v>
      </c>
      <c r="J105" s="27" t="str">
        <f>VLOOKUP(B105,'大货清单（不定期按GOMS更新）'!A:K,11,FALSE)</f>
        <v>9.2</v>
      </c>
      <c r="K105" s="27" t="str">
        <f>VLOOKUP(B105,'大货清单（不定期按GOMS更新）'!A:N,12,FALSE)</f>
        <v>712</v>
      </c>
      <c r="L105" s="27" t="str">
        <f>VLOOKUP(B105,'大货清单（不定期按GOMS更新）'!A:M,13,FALSE)</f>
        <v>321</v>
      </c>
      <c r="M105" s="27" t="str">
        <f>VLOOKUP(B105,'大货清单（不定期按GOMS更新）'!A:N,14,FALSE)</f>
        <v>278</v>
      </c>
      <c r="N105" s="58" t="s">
        <v>16473</v>
      </c>
      <c r="O105" s="27">
        <f>IFERROR(VLOOKUP(N105,'散件迭代（不定期更新）'!C:J,8,FALSE),0)</f>
        <v>0</v>
      </c>
      <c r="P105" s="27" t="str">
        <f>IFERROR(VLOOKUP(N105,'散件（更新）'!B:H,3,FALSE),0)</f>
        <v/>
      </c>
      <c r="Q105" s="27" t="str">
        <f>VLOOKUP(N105,'散件（更新）'!B:H,2,FALSE)</f>
        <v>114-25350604</v>
      </c>
      <c r="R105" s="27" t="str">
        <f>VLOOKUP(N105,'散件（更新）'!B:H,7,FALSE)</f>
        <v>Battery</v>
      </c>
      <c r="S105" s="27" t="str">
        <f>VLOOKUP(N105,'散件（更新）'!B:E,4,FALSE)</f>
        <v>https://tineco-yxzt.oss-accelerate.aliyuncs.com/20260119/2535Adianchibao_1768801329557.png</v>
      </c>
      <c r="T105" s="27" t="s">
        <v>8759</v>
      </c>
      <c r="U105" s="28" t="str">
        <f>VLOOKUP(N105,'散件（更新）'!B:G,6,FALSE)</f>
        <v>SP;CL2535F-01;电池包组件（带铭牌国际版）--沙特</v>
      </c>
      <c r="V105" s="28">
        <f>VLOOKUP(N105,'散件（更新）'!B:I,8,FALSE)</f>
        <v>6932485020935</v>
      </c>
    </row>
    <row r="106" spans="1:22" ht="20.149999999999999" customHeight="1">
      <c r="A106" s="57">
        <v>46169</v>
      </c>
      <c r="B106" s="58" t="s">
        <v>19009</v>
      </c>
      <c r="C106" s="27" t="str">
        <f>VLOOKUP(B106,'大货清单（不定期按GOMS更新）'!A:H,8,0)</f>
        <v>109-25351001</v>
      </c>
      <c r="D106" s="27" t="str">
        <f>VLOOKUP(B106,'大货清单（不定期按GOMS更新）'!A:C,3,0)</f>
        <v>CL2535J-01</v>
      </c>
      <c r="E106" s="27" t="str">
        <f>VLOOKUP(B106,'大货清单（不定期按GOMS更新）'!A:H,4,0)</f>
        <v>GB</v>
      </c>
      <c r="F106" s="27" t="str">
        <f>VLOOKUP(B106,'大货清单（不定期按GOMS更新）'!A:H,2,0)</f>
        <v>Floor One S5 Max</v>
      </c>
      <c r="G106" s="28" t="str">
        <f>VLOOKUP(B106,'大货清单（不定期按GOMS更新）'!A:I,9,FALSE)</f>
        <v>6971745581571</v>
      </c>
      <c r="H106" s="27" t="str">
        <f>VLOOKUP(B106,'大货清单（不定期按GOMS更新）'!A:H,7,0)</f>
        <v>White&amp;black</v>
      </c>
      <c r="I106" s="27" t="str">
        <f>VLOOKUP(B106,'大货清单（不定期按GOMS更新）'!A:F,6,FALSE)</f>
        <v>ACTIVE</v>
      </c>
      <c r="J106" s="27" t="str">
        <f>VLOOKUP(B106,'大货清单（不定期按GOMS更新）'!A:K,11,FALSE)</f>
        <v>9.2</v>
      </c>
      <c r="K106" s="27" t="str">
        <f>VLOOKUP(B106,'大货清单（不定期按GOMS更新）'!A:N,12,FALSE)</f>
        <v>712</v>
      </c>
      <c r="L106" s="27" t="str">
        <f>VLOOKUP(B106,'大货清单（不定期按GOMS更新）'!A:M,13,FALSE)</f>
        <v>321</v>
      </c>
      <c r="M106" s="27" t="str">
        <f>VLOOKUP(B106,'大货清单（不定期按GOMS更新）'!A:N,14,FALSE)</f>
        <v>278</v>
      </c>
      <c r="N106" s="58" t="s">
        <v>14979</v>
      </c>
      <c r="O106" s="27">
        <f>IFERROR(VLOOKUP(N106,'散件迭代（不定期更新）'!C:J,8,FALSE),0)</f>
        <v>0</v>
      </c>
      <c r="P106" s="27">
        <f>IFERROR(VLOOKUP(N106,'散件（更新）'!B:H,3,FALSE),0)</f>
        <v>0</v>
      </c>
      <c r="Q106" s="27" t="str">
        <f>VLOOKUP(N106,'散件（更新）'!B:H,2,FALSE)</f>
        <v>114-25350103</v>
      </c>
      <c r="R106" s="27" t="str">
        <f>VLOOKUP(N106,'散件（更新）'!B:H,7,FALSE)</f>
        <v>LED Display</v>
      </c>
      <c r="S106" s="27" t="str">
        <f>VLOOKUP(N106,'散件（更新）'!B:E,4,FALSE)</f>
        <v>https://tineco-yxzt.oss-accelerate.aliyuncs.com/20250912/weixinjietu_20250903191921_1757644124499.png</v>
      </c>
      <c r="T106" s="27" t="s">
        <v>8759</v>
      </c>
      <c r="U106" s="28" t="str">
        <f>VLOOKUP(N106,'散件（更新）'!B:G,6,FALSE)</f>
        <v>SP;CL2535A-01;LED显示屏组件</v>
      </c>
      <c r="V106" s="28">
        <f>VLOOKUP(N106,'散件（更新）'!B:I,8,FALSE)</f>
        <v>6932485013470</v>
      </c>
    </row>
    <row r="107" spans="1:22" ht="20.149999999999999" customHeight="1">
      <c r="A107" s="57">
        <v>46169</v>
      </c>
      <c r="B107" s="58" t="s">
        <v>19009</v>
      </c>
      <c r="C107" s="27" t="str">
        <f>VLOOKUP(B107,'大货清单（不定期按GOMS更新）'!A:H,8,0)</f>
        <v>109-25351001</v>
      </c>
      <c r="D107" s="27" t="str">
        <f>VLOOKUP(B107,'大货清单（不定期按GOMS更新）'!A:C,3,0)</f>
        <v>CL2535J-01</v>
      </c>
      <c r="E107" s="27" t="str">
        <f>VLOOKUP(B107,'大货清单（不定期按GOMS更新）'!A:H,4,0)</f>
        <v>GB</v>
      </c>
      <c r="F107" s="27" t="str">
        <f>VLOOKUP(B107,'大货清单（不定期按GOMS更新）'!A:H,2,0)</f>
        <v>Floor One S5 Max</v>
      </c>
      <c r="G107" s="28" t="str">
        <f>VLOOKUP(B107,'大货清单（不定期按GOMS更新）'!A:I,9,FALSE)</f>
        <v>6971745581571</v>
      </c>
      <c r="H107" s="27" t="str">
        <f>VLOOKUP(B107,'大货清单（不定期按GOMS更新）'!A:H,7,0)</f>
        <v>White&amp;black</v>
      </c>
      <c r="I107" s="27" t="str">
        <f>VLOOKUP(B107,'大货清单（不定期按GOMS更新）'!A:F,6,FALSE)</f>
        <v>ACTIVE</v>
      </c>
      <c r="J107" s="27" t="str">
        <f>VLOOKUP(B107,'大货清单（不定期按GOMS更新）'!A:K,11,FALSE)</f>
        <v>9.2</v>
      </c>
      <c r="K107" s="27" t="str">
        <f>VLOOKUP(B107,'大货清单（不定期按GOMS更新）'!A:N,12,FALSE)</f>
        <v>712</v>
      </c>
      <c r="L107" s="27" t="str">
        <f>VLOOKUP(B107,'大货清单（不定期按GOMS更新）'!A:M,13,FALSE)</f>
        <v>321</v>
      </c>
      <c r="M107" s="27" t="str">
        <f>VLOOKUP(B107,'大货清单（不定期按GOMS更新）'!A:N,14,FALSE)</f>
        <v>278</v>
      </c>
      <c r="N107" s="58" t="s">
        <v>1204</v>
      </c>
      <c r="O107" s="27">
        <f>IFERROR(VLOOKUP(N107,'散件迭代（不定期更新）'!C:J,8,FALSE),0)</f>
        <v>0</v>
      </c>
      <c r="P107" s="27" t="str">
        <f>IFERROR(VLOOKUP(N107,'散件（更新）'!B:H,3,FALSE),0)</f>
        <v>206-2011-0401</v>
      </c>
      <c r="Q107" s="27" t="str">
        <f>VLOOKUP(N107,'散件（更新）'!B:H,2,FALSE)</f>
        <v>114-20110401</v>
      </c>
      <c r="R107" s="27" t="str">
        <f>VLOOKUP(N107,'散件（更新）'!B:H,7,FALSE)</f>
        <v>Plastic part</v>
      </c>
      <c r="S107" s="27" t="str">
        <f>VLOOKUP(N107,'散件（更新）'!B:E,4,FALSE)</f>
        <v>https://tineco-yxzt.oss-accelerate.aliyuncs.com/20231219/9FWRH040000_1702948025339.png</v>
      </c>
      <c r="T107" s="27" t="s">
        <v>8759</v>
      </c>
      <c r="U107" s="28" t="str">
        <f>VLOOKUP(N107,'散件（更新）'!B:G,6,FALSE)</f>
        <v>直立限位块</v>
      </c>
      <c r="V107" s="28" t="str">
        <f>VLOOKUP(N107,'散件（更新）'!B:I,8,FALSE)</f>
        <v>6972200197771</v>
      </c>
    </row>
    <row r="108" spans="1:22" ht="20.149999999999999" customHeight="1">
      <c r="A108" s="57">
        <v>46169</v>
      </c>
      <c r="B108" s="58" t="s">
        <v>19009</v>
      </c>
      <c r="C108" s="27" t="str">
        <f>VLOOKUP(B108,'大货清单（不定期按GOMS更新）'!A:H,8,0)</f>
        <v>109-25351001</v>
      </c>
      <c r="D108" s="27" t="str">
        <f>VLOOKUP(B108,'大货清单（不定期按GOMS更新）'!A:C,3,0)</f>
        <v>CL2535J-01</v>
      </c>
      <c r="E108" s="27" t="str">
        <f>VLOOKUP(B108,'大货清单（不定期按GOMS更新）'!A:H,4,0)</f>
        <v>GB</v>
      </c>
      <c r="F108" s="27" t="str">
        <f>VLOOKUP(B108,'大货清单（不定期按GOMS更新）'!A:H,2,0)</f>
        <v>Floor One S5 Max</v>
      </c>
      <c r="G108" s="28" t="str">
        <f>VLOOKUP(B108,'大货清单（不定期按GOMS更新）'!A:I,9,FALSE)</f>
        <v>6971745581571</v>
      </c>
      <c r="H108" s="27" t="str">
        <f>VLOOKUP(B108,'大货清单（不定期按GOMS更新）'!A:H,7,0)</f>
        <v>White&amp;black</v>
      </c>
      <c r="I108" s="27" t="str">
        <f>VLOOKUP(B108,'大货清单（不定期按GOMS更新）'!A:F,6,FALSE)</f>
        <v>ACTIVE</v>
      </c>
      <c r="J108" s="27" t="str">
        <f>VLOOKUP(B108,'大货清单（不定期按GOMS更新）'!A:K,11,FALSE)</f>
        <v>9.2</v>
      </c>
      <c r="K108" s="27" t="str">
        <f>VLOOKUP(B108,'大货清单（不定期按GOMS更新）'!A:N,12,FALSE)</f>
        <v>712</v>
      </c>
      <c r="L108" s="27" t="str">
        <f>VLOOKUP(B108,'大货清单（不定期按GOMS更新）'!A:M,13,FALSE)</f>
        <v>321</v>
      </c>
      <c r="M108" s="27" t="str">
        <f>VLOOKUP(B108,'大货清单（不定期按GOMS更新）'!A:N,14,FALSE)</f>
        <v>278</v>
      </c>
      <c r="N108" s="58" t="s">
        <v>8054</v>
      </c>
      <c r="O108" s="27">
        <f>IFERROR(VLOOKUP(N108,'散件迭代（不定期更新）'!C:J,8,FALSE),0)</f>
        <v>0</v>
      </c>
      <c r="P108" s="27" t="str">
        <f>IFERROR(VLOOKUP(N108,'散件（更新）'!B:H,3,FALSE),0)</f>
        <v/>
      </c>
      <c r="Q108" s="27" t="str">
        <f>VLOOKUP(N108,'散件（更新）'!B:H,2,FALSE)</f>
        <v>114-23761815</v>
      </c>
      <c r="R108" s="27" t="str">
        <f>VLOOKUP(N108,'散件（更新）'!B:H,7,FALSE)</f>
        <v>plastic part</v>
      </c>
      <c r="S108" s="27" t="str">
        <f>VLOOKUP(N108,'散件（更新）'!B:E,4,FALSE)</f>
        <v>https://tineco-yxzt.oss-accelerate.aliyuncs.com/20241219/62_1734590951668.jpg</v>
      </c>
      <c r="T108" s="27" t="s">
        <v>8759</v>
      </c>
      <c r="U108" s="28" t="str">
        <f>VLOOKUP(N108,'散件（更新）'!B:G,6,FALSE)</f>
        <v>地刷充电头组件</v>
      </c>
      <c r="V108" s="28">
        <f>VLOOKUP(N108,'散件（更新）'!B:I,8,FALSE)</f>
        <v>6932485002559</v>
      </c>
    </row>
    <row r="109" spans="1:22" ht="20.149999999999999" customHeight="1">
      <c r="A109" s="57">
        <v>46169</v>
      </c>
      <c r="B109" s="58" t="s">
        <v>19009</v>
      </c>
      <c r="C109" s="27" t="str">
        <f>VLOOKUP(B109,'大货清单（不定期按GOMS更新）'!A:H,8,0)</f>
        <v>109-25351001</v>
      </c>
      <c r="D109" s="27" t="str">
        <f>VLOOKUP(B109,'大货清单（不定期按GOMS更新）'!A:C,3,0)</f>
        <v>CL2535J-01</v>
      </c>
      <c r="E109" s="27" t="str">
        <f>VLOOKUP(B109,'大货清单（不定期按GOMS更新）'!A:H,4,0)</f>
        <v>GB</v>
      </c>
      <c r="F109" s="27" t="str">
        <f>VLOOKUP(B109,'大货清单（不定期按GOMS更新）'!A:H,2,0)</f>
        <v>Floor One S5 Max</v>
      </c>
      <c r="G109" s="28" t="str">
        <f>VLOOKUP(B109,'大货清单（不定期按GOMS更新）'!A:I,9,FALSE)</f>
        <v>6971745581571</v>
      </c>
      <c r="H109" s="27" t="str">
        <f>VLOOKUP(B109,'大货清单（不定期按GOMS更新）'!A:H,7,0)</f>
        <v>White&amp;black</v>
      </c>
      <c r="I109" s="27" t="str">
        <f>VLOOKUP(B109,'大货清单（不定期按GOMS更新）'!A:F,6,FALSE)</f>
        <v>ACTIVE</v>
      </c>
      <c r="J109" s="27" t="str">
        <f>VLOOKUP(B109,'大货清单（不定期按GOMS更新）'!A:K,11,FALSE)</f>
        <v>9.2</v>
      </c>
      <c r="K109" s="27" t="str">
        <f>VLOOKUP(B109,'大货清单（不定期按GOMS更新）'!A:N,12,FALSE)</f>
        <v>712</v>
      </c>
      <c r="L109" s="27" t="str">
        <f>VLOOKUP(B109,'大货清单（不定期按GOMS更新）'!A:M,13,FALSE)</f>
        <v>321</v>
      </c>
      <c r="M109" s="27" t="str">
        <f>VLOOKUP(B109,'大货清单（不定期按GOMS更新）'!A:N,14,FALSE)</f>
        <v>278</v>
      </c>
      <c r="N109" s="58" t="s">
        <v>10072</v>
      </c>
      <c r="O109" s="27">
        <f>IFERROR(VLOOKUP(N109,'散件迭代（不定期更新）'!C:J,8,FALSE),0)</f>
        <v>0</v>
      </c>
      <c r="P109" s="27">
        <f>IFERROR(VLOOKUP(N109,'散件（更新）'!B:H,3,FALSE),0)</f>
        <v>0</v>
      </c>
      <c r="Q109" s="27" t="str">
        <f>VLOOKUP(N109,'散件（更新）'!B:H,2,FALSE)</f>
        <v>114-23761902</v>
      </c>
      <c r="R109" s="27" t="str">
        <f>VLOOKUP(N109,'散件（更新）'!B:H,7,FALSE)</f>
        <v>plastic part</v>
      </c>
      <c r="S109" s="27" t="str">
        <f>VLOOKUP(N109,'散件（更新）'!B:E,4,FALSE)</f>
        <v>https://tineco-yxzt.oss-accelerate.aliyuncs.com/20250603/weixinjietu_20250530090631_1748929674665.png</v>
      </c>
      <c r="T109" s="27" t="s">
        <v>8759</v>
      </c>
      <c r="U109" s="28" t="str">
        <f>VLOOKUP(N109,'散件（更新）'!B:G,6,FALSE)</f>
        <v>SP;CL2376S-02;转接头组件（带锁扣）</v>
      </c>
      <c r="V109" s="28">
        <f>VLOOKUP(N109,'散件（更新）'!B:I,8,FALSE)</f>
        <v>6932485008742</v>
      </c>
    </row>
    <row r="110" spans="1:22" ht="20.149999999999999" customHeight="1">
      <c r="A110" s="57">
        <v>46169</v>
      </c>
      <c r="B110" s="58" t="s">
        <v>19009</v>
      </c>
      <c r="C110" s="27" t="str">
        <f>VLOOKUP(B110,'大货清单（不定期按GOMS更新）'!A:H,8,0)</f>
        <v>109-25351001</v>
      </c>
      <c r="D110" s="27" t="str">
        <f>VLOOKUP(B110,'大货清单（不定期按GOMS更新）'!A:C,3,0)</f>
        <v>CL2535J-01</v>
      </c>
      <c r="E110" s="27" t="str">
        <f>VLOOKUP(B110,'大货清单（不定期按GOMS更新）'!A:H,4,0)</f>
        <v>GB</v>
      </c>
      <c r="F110" s="27" t="str">
        <f>VLOOKUP(B110,'大货清单（不定期按GOMS更新）'!A:H,2,0)</f>
        <v>Floor One S5 Max</v>
      </c>
      <c r="G110" s="28" t="str">
        <f>VLOOKUP(B110,'大货清单（不定期按GOMS更新）'!A:I,9,FALSE)</f>
        <v>6971745581571</v>
      </c>
      <c r="H110" s="27" t="str">
        <f>VLOOKUP(B110,'大货清单（不定期按GOMS更新）'!A:H,7,0)</f>
        <v>White&amp;black</v>
      </c>
      <c r="I110" s="27" t="str">
        <f>VLOOKUP(B110,'大货清单（不定期按GOMS更新）'!A:F,6,FALSE)</f>
        <v>ACTIVE</v>
      </c>
      <c r="J110" s="27" t="str">
        <f>VLOOKUP(B110,'大货清单（不定期按GOMS更新）'!A:K,11,FALSE)</f>
        <v>9.2</v>
      </c>
      <c r="K110" s="27" t="str">
        <f>VLOOKUP(B110,'大货清单（不定期按GOMS更新）'!A:N,12,FALSE)</f>
        <v>712</v>
      </c>
      <c r="L110" s="27" t="str">
        <f>VLOOKUP(B110,'大货清单（不定期按GOMS更新）'!A:M,13,FALSE)</f>
        <v>321</v>
      </c>
      <c r="M110" s="27" t="str">
        <f>VLOOKUP(B110,'大货清单（不定期按GOMS更新）'!A:N,14,FALSE)</f>
        <v>278</v>
      </c>
      <c r="N110" s="58" t="s">
        <v>1702</v>
      </c>
      <c r="O110" s="27">
        <f>IFERROR(VLOOKUP(N110,'散件迭代（不定期更新）'!C:J,8,FALSE),0)</f>
        <v>0</v>
      </c>
      <c r="P110" s="27" t="str">
        <f>IFERROR(VLOOKUP(N110,'散件（更新）'!B:H,3,FALSE),0)</f>
        <v>/</v>
      </c>
      <c r="Q110" s="27" t="str">
        <f>VLOOKUP(N110,'散件（更新）'!B:H,2,FALSE)</f>
        <v>114-20191901</v>
      </c>
      <c r="R110" s="27" t="str">
        <f>VLOOKUP(N110,'散件（更新）'!B:H,7,FALSE)</f>
        <v>plastic part</v>
      </c>
      <c r="S110" s="27">
        <f>VLOOKUP(N110,'散件（更新）'!B:E,4,FALSE)</f>
        <v>0</v>
      </c>
      <c r="T110" s="27" t="s">
        <v>8759</v>
      </c>
      <c r="U110" s="28" t="str">
        <f>VLOOKUP(N110,'散件（更新）'!B:G,6,FALSE)</f>
        <v>S5水管套装</v>
      </c>
      <c r="V110" s="28">
        <f>VLOOKUP(N110,'散件（更新）'!B:I,8,FALSE)</f>
        <v>6974950102210</v>
      </c>
    </row>
    <row r="111" spans="1:22" ht="20.149999999999999" customHeight="1">
      <c r="A111" s="57">
        <v>46169</v>
      </c>
      <c r="B111" s="58" t="s">
        <v>19009</v>
      </c>
      <c r="C111" s="27" t="str">
        <f>VLOOKUP(B111,'大货清单（不定期按GOMS更新）'!A:H,8,0)</f>
        <v>109-25351001</v>
      </c>
      <c r="D111" s="27" t="str">
        <f>VLOOKUP(B111,'大货清单（不定期按GOMS更新）'!A:C,3,0)</f>
        <v>CL2535J-01</v>
      </c>
      <c r="E111" s="27" t="str">
        <f>VLOOKUP(B111,'大货清单（不定期按GOMS更新）'!A:H,4,0)</f>
        <v>GB</v>
      </c>
      <c r="F111" s="27" t="str">
        <f>VLOOKUP(B111,'大货清单（不定期按GOMS更新）'!A:H,2,0)</f>
        <v>Floor One S5 Max</v>
      </c>
      <c r="G111" s="28" t="str">
        <f>VLOOKUP(B111,'大货清单（不定期按GOMS更新）'!A:I,9,FALSE)</f>
        <v>6971745581571</v>
      </c>
      <c r="H111" s="27" t="str">
        <f>VLOOKUP(B111,'大货清单（不定期按GOMS更新）'!A:H,7,0)</f>
        <v>White&amp;black</v>
      </c>
      <c r="I111" s="27" t="str">
        <f>VLOOKUP(B111,'大货清单（不定期按GOMS更新）'!A:F,6,FALSE)</f>
        <v>ACTIVE</v>
      </c>
      <c r="J111" s="27" t="str">
        <f>VLOOKUP(B111,'大货清单（不定期按GOMS更新）'!A:K,11,FALSE)</f>
        <v>9.2</v>
      </c>
      <c r="K111" s="27" t="str">
        <f>VLOOKUP(B111,'大货清单（不定期按GOMS更新）'!A:N,12,FALSE)</f>
        <v>712</v>
      </c>
      <c r="L111" s="27" t="str">
        <f>VLOOKUP(B111,'大货清单（不定期按GOMS更新）'!A:M,13,FALSE)</f>
        <v>321</v>
      </c>
      <c r="M111" s="27" t="str">
        <f>VLOOKUP(B111,'大货清单（不定期按GOMS更新）'!A:N,14,FALSE)</f>
        <v>278</v>
      </c>
      <c r="N111" s="58" t="s">
        <v>16689</v>
      </c>
      <c r="O111" s="27">
        <f>IFERROR(VLOOKUP(N111,'散件迭代（不定期更新）'!C:J,8,FALSE),0)</f>
        <v>0</v>
      </c>
      <c r="P111" s="27" t="str">
        <f>IFERROR(VLOOKUP(N111,'散件（更新）'!B:H,3,FALSE),0)</f>
        <v/>
      </c>
      <c r="Q111" s="27" t="str">
        <f>VLOOKUP(N111,'散件（更新）'!B:H,2,FALSE)</f>
        <v>114-25400301</v>
      </c>
      <c r="R111" s="27" t="str">
        <f>VLOOKUP(N111,'散件（更新）'!B:H,7,FALSE)</f>
        <v>Water Tank Cap Assembly</v>
      </c>
      <c r="S111" s="27" t="str">
        <f>VLOOKUP(N111,'散件（更新）'!B:E,4,FALSE)</f>
        <v>https://tineco-yxzt.oss-accelerate.aliyuncs.com/20260203/weixinjietu_20260203095924_1770084000550.png</v>
      </c>
      <c r="T111" s="27" t="s">
        <v>8759</v>
      </c>
      <c r="U111" s="28" t="str">
        <f>VLOOKUP(N111,'散件（更新）'!B:G,6,FALSE)</f>
        <v>SP;CL2540C-01;水箱盖组件</v>
      </c>
      <c r="V111" s="28">
        <f>VLOOKUP(N111,'散件（更新）'!B:I,8,FALSE)</f>
        <v>6932485021871</v>
      </c>
    </row>
    <row r="112" spans="1:22" ht="20.149999999999999" customHeight="1">
      <c r="A112" s="57">
        <v>46169</v>
      </c>
      <c r="B112" s="58" t="s">
        <v>19009</v>
      </c>
      <c r="C112" s="27" t="str">
        <f>VLOOKUP(B112,'大货清单（不定期按GOMS更新）'!A:H,8,0)</f>
        <v>109-25351001</v>
      </c>
      <c r="D112" s="27" t="str">
        <f>VLOOKUP(B112,'大货清单（不定期按GOMS更新）'!A:C,3,0)</f>
        <v>CL2535J-01</v>
      </c>
      <c r="E112" s="27" t="str">
        <f>VLOOKUP(B112,'大货清单（不定期按GOMS更新）'!A:H,4,0)</f>
        <v>GB</v>
      </c>
      <c r="F112" s="27" t="str">
        <f>VLOOKUP(B112,'大货清单（不定期按GOMS更新）'!A:H,2,0)</f>
        <v>Floor One S5 Max</v>
      </c>
      <c r="G112" s="28" t="str">
        <f>VLOOKUP(B112,'大货清单（不定期按GOMS更新）'!A:I,9,FALSE)</f>
        <v>6971745581571</v>
      </c>
      <c r="H112" s="27" t="str">
        <f>VLOOKUP(B112,'大货清单（不定期按GOMS更新）'!A:H,7,0)</f>
        <v>White&amp;black</v>
      </c>
      <c r="I112" s="27" t="str">
        <f>VLOOKUP(B112,'大货清单（不定期按GOMS更新）'!A:F,6,FALSE)</f>
        <v>ACTIVE</v>
      </c>
      <c r="J112" s="27" t="str">
        <f>VLOOKUP(B112,'大货清单（不定期按GOMS更新）'!A:K,11,FALSE)</f>
        <v>9.2</v>
      </c>
      <c r="K112" s="27" t="str">
        <f>VLOOKUP(B112,'大货清单（不定期按GOMS更新）'!A:N,12,FALSE)</f>
        <v>712</v>
      </c>
      <c r="L112" s="27" t="str">
        <f>VLOOKUP(B112,'大货清单（不定期按GOMS更新）'!A:M,13,FALSE)</f>
        <v>321</v>
      </c>
      <c r="M112" s="27" t="str">
        <f>VLOOKUP(B112,'大货清单（不定期按GOMS更新）'!A:N,14,FALSE)</f>
        <v>278</v>
      </c>
      <c r="N112" s="58" t="s">
        <v>4703</v>
      </c>
      <c r="O112" s="27">
        <f>IFERROR(VLOOKUP(N112,'散件迭代（不定期更新）'!C:J,8,FALSE),0)</f>
        <v>0</v>
      </c>
      <c r="P112" s="27">
        <f>IFERROR(VLOOKUP(N112,'散件（更新）'!B:H,3,FALSE),0)</f>
        <v>0</v>
      </c>
      <c r="Q112" s="27" t="str">
        <f>VLOOKUP(N112,'散件（更新）'!B:H,2,FALSE)</f>
        <v>114-23280214</v>
      </c>
      <c r="R112" s="27" t="str">
        <f>VLOOKUP(N112,'散件（更新）'!B:H,7,FALSE)</f>
        <v>plastic part</v>
      </c>
      <c r="S112" s="27" t="str">
        <f>VLOOKUP(N112,'散件（更新）'!B:E,4,FALSE)</f>
        <v>https://tineco-yxzt.oss-accelerate.aliyuncs.com/20240306/shuixiangxiashuifazujian_1709692518244.GIF</v>
      </c>
      <c r="T112" s="27" t="s">
        <v>8759</v>
      </c>
      <c r="U112" s="28" t="str">
        <f>VLOOKUP(N112,'散件（更新）'!B:G,6,FALSE)</f>
        <v>水箱下水阀组件</v>
      </c>
      <c r="V112" s="28">
        <f>VLOOKUP(N112,'散件（更新）'!B:I,8,FALSE)</f>
        <v>6974950107246</v>
      </c>
    </row>
    <row r="113" spans="1:22" ht="20.149999999999999" customHeight="1">
      <c r="A113" s="57">
        <v>46169</v>
      </c>
      <c r="B113" s="58" t="s">
        <v>19009</v>
      </c>
      <c r="C113" s="27" t="str">
        <f>VLOOKUP(B113,'大货清单（不定期按GOMS更新）'!A:H,8,0)</f>
        <v>109-25351001</v>
      </c>
      <c r="D113" s="27" t="str">
        <f>VLOOKUP(B113,'大货清单（不定期按GOMS更新）'!A:C,3,0)</f>
        <v>CL2535J-01</v>
      </c>
      <c r="E113" s="27" t="str">
        <f>VLOOKUP(B113,'大货清单（不定期按GOMS更新）'!A:H,4,0)</f>
        <v>GB</v>
      </c>
      <c r="F113" s="27" t="str">
        <f>VLOOKUP(B113,'大货清单（不定期按GOMS更新）'!A:H,2,0)</f>
        <v>Floor One S5 Max</v>
      </c>
      <c r="G113" s="28" t="str">
        <f>VLOOKUP(B113,'大货清单（不定期按GOMS更新）'!A:I,9,FALSE)</f>
        <v>6971745581571</v>
      </c>
      <c r="H113" s="27" t="str">
        <f>VLOOKUP(B113,'大货清单（不定期按GOMS更新）'!A:H,7,0)</f>
        <v>White&amp;black</v>
      </c>
      <c r="I113" s="27" t="str">
        <f>VLOOKUP(B113,'大货清单（不定期按GOMS更新）'!A:F,6,FALSE)</f>
        <v>ACTIVE</v>
      </c>
      <c r="J113" s="27" t="str">
        <f>VLOOKUP(B113,'大货清单（不定期按GOMS更新）'!A:K,11,FALSE)</f>
        <v>9.2</v>
      </c>
      <c r="K113" s="27" t="str">
        <f>VLOOKUP(B113,'大货清单（不定期按GOMS更新）'!A:N,12,FALSE)</f>
        <v>712</v>
      </c>
      <c r="L113" s="27" t="str">
        <f>VLOOKUP(B113,'大货清单（不定期按GOMS更新）'!A:M,13,FALSE)</f>
        <v>321</v>
      </c>
      <c r="M113" s="27" t="str">
        <f>VLOOKUP(B113,'大货清单（不定期按GOMS更新）'!A:N,14,FALSE)</f>
        <v>278</v>
      </c>
      <c r="N113" s="58" t="s">
        <v>8077</v>
      </c>
      <c r="O113" s="27">
        <f>IFERROR(VLOOKUP(N113,'散件迭代（不定期更新）'!C:J,8,FALSE),0)</f>
        <v>0</v>
      </c>
      <c r="P113" s="27" t="str">
        <f>IFERROR(VLOOKUP(N113,'散件（更新）'!B:H,3,FALSE),0)</f>
        <v/>
      </c>
      <c r="Q113" s="27" t="str">
        <f>VLOOKUP(N113,'散件（更新）'!B:H,2,FALSE)</f>
        <v>114-23280223</v>
      </c>
      <c r="R113" s="27" t="str">
        <f>VLOOKUP(N113,'散件（更新）'!B:H,7,FALSE)</f>
        <v>plastic part</v>
      </c>
      <c r="S113" s="27">
        <f>VLOOKUP(N113,'散件（更新）'!B:E,4,FALSE)</f>
        <v>0</v>
      </c>
      <c r="T113" s="27" t="s">
        <v>8759</v>
      </c>
      <c r="U113" s="28" t="str">
        <f>VLOOKUP(N113,'散件（更新）'!B:G,6,FALSE)</f>
        <v>SP;CL2328B-01;地刷底座组件</v>
      </c>
      <c r="V113" s="28">
        <f>VLOOKUP(N113,'散件（更新）'!B:I,8,FALSE)</f>
        <v>6932485001132</v>
      </c>
    </row>
    <row r="114" spans="1:22" ht="20.149999999999999" customHeight="1">
      <c r="A114" s="57">
        <v>46169</v>
      </c>
      <c r="B114" s="58" t="s">
        <v>19009</v>
      </c>
      <c r="C114" s="27" t="str">
        <f>VLOOKUP(B114,'大货清单（不定期按GOMS更新）'!A:H,8,0)</f>
        <v>109-25351001</v>
      </c>
      <c r="D114" s="27" t="str">
        <f>VLOOKUP(B114,'大货清单（不定期按GOMS更新）'!A:C,3,0)</f>
        <v>CL2535J-01</v>
      </c>
      <c r="E114" s="27" t="str">
        <f>VLOOKUP(B114,'大货清单（不定期按GOMS更新）'!A:H,4,0)</f>
        <v>GB</v>
      </c>
      <c r="F114" s="27" t="str">
        <f>VLOOKUP(B114,'大货清单（不定期按GOMS更新）'!A:H,2,0)</f>
        <v>Floor One S5 Max</v>
      </c>
      <c r="G114" s="28" t="str">
        <f>VLOOKUP(B114,'大货清单（不定期按GOMS更新）'!A:I,9,FALSE)</f>
        <v>6971745581571</v>
      </c>
      <c r="H114" s="27" t="str">
        <f>VLOOKUP(B114,'大货清单（不定期按GOMS更新）'!A:H,7,0)</f>
        <v>White&amp;black</v>
      </c>
      <c r="I114" s="27" t="str">
        <f>VLOOKUP(B114,'大货清单（不定期按GOMS更新）'!A:F,6,FALSE)</f>
        <v>ACTIVE</v>
      </c>
      <c r="J114" s="27" t="str">
        <f>VLOOKUP(B114,'大货清单（不定期按GOMS更新）'!A:K,11,FALSE)</f>
        <v>9.2</v>
      </c>
      <c r="K114" s="27" t="str">
        <f>VLOOKUP(B114,'大货清单（不定期按GOMS更新）'!A:N,12,FALSE)</f>
        <v>712</v>
      </c>
      <c r="L114" s="27" t="str">
        <f>VLOOKUP(B114,'大货清单（不定期按GOMS更新）'!A:M,13,FALSE)</f>
        <v>321</v>
      </c>
      <c r="M114" s="27" t="str">
        <f>VLOOKUP(B114,'大货清单（不定期按GOMS更新）'!A:N,14,FALSE)</f>
        <v>278</v>
      </c>
      <c r="N114" s="58" t="s">
        <v>7823</v>
      </c>
      <c r="O114" s="27">
        <f>IFERROR(VLOOKUP(N114,'散件迭代（不定期更新）'!C:J,8,FALSE),0)</f>
        <v>0</v>
      </c>
      <c r="P114" s="27" t="str">
        <f>IFERROR(VLOOKUP(N114,'散件（更新）'!B:H,3,FALSE),0)</f>
        <v/>
      </c>
      <c r="Q114" s="27" t="str">
        <f>VLOOKUP(N114,'散件（更新）'!B:H,2,FALSE)</f>
        <v>114-24580806</v>
      </c>
      <c r="R114" s="27" t="str">
        <f>VLOOKUP(N114,'散件（更新）'!B:H,7,FALSE)</f>
        <v>plastic part</v>
      </c>
      <c r="S114" s="27" t="str">
        <f>VLOOKUP(N114,'散件（更新）'!B:E,4,FALSE)</f>
        <v>https://tineco-yxzt.oss-accelerate.aliyuncs.com/20250331/penshuibanzujian_1743413231769.gif</v>
      </c>
      <c r="T114" s="27" t="s">
        <v>8759</v>
      </c>
      <c r="U114" s="28" t="str">
        <f>VLOOKUP(N114,'散件（更新）'!B:G,6,FALSE)</f>
        <v>SP;CL2458H-01;喷水板组件</v>
      </c>
      <c r="V114" s="28">
        <f>VLOOKUP(N114,'散件（更新）'!B:I,8,FALSE)</f>
        <v>6932485006571</v>
      </c>
    </row>
    <row r="115" spans="1:22" ht="20.149999999999999" customHeight="1">
      <c r="A115" s="57">
        <v>46169</v>
      </c>
      <c r="B115" s="58" t="s">
        <v>19009</v>
      </c>
      <c r="C115" s="27" t="str">
        <f>VLOOKUP(B115,'大货清单（不定期按GOMS更新）'!A:H,8,0)</f>
        <v>109-25351001</v>
      </c>
      <c r="D115" s="27" t="str">
        <f>VLOOKUP(B115,'大货清单（不定期按GOMS更新）'!A:C,3,0)</f>
        <v>CL2535J-01</v>
      </c>
      <c r="E115" s="27" t="str">
        <f>VLOOKUP(B115,'大货清单（不定期按GOMS更新）'!A:H,4,0)</f>
        <v>GB</v>
      </c>
      <c r="F115" s="27" t="str">
        <f>VLOOKUP(B115,'大货清单（不定期按GOMS更新）'!A:H,2,0)</f>
        <v>Floor One S5 Max</v>
      </c>
      <c r="G115" s="28" t="str">
        <f>VLOOKUP(B115,'大货清单（不定期按GOMS更新）'!A:I,9,FALSE)</f>
        <v>6971745581571</v>
      </c>
      <c r="H115" s="27" t="str">
        <f>VLOOKUP(B115,'大货清单（不定期按GOMS更新）'!A:H,7,0)</f>
        <v>White&amp;black</v>
      </c>
      <c r="I115" s="27" t="str">
        <f>VLOOKUP(B115,'大货清单（不定期按GOMS更新）'!A:F,6,FALSE)</f>
        <v>ACTIVE</v>
      </c>
      <c r="J115" s="27" t="str">
        <f>VLOOKUP(B115,'大货清单（不定期按GOMS更新）'!A:K,11,FALSE)</f>
        <v>9.2</v>
      </c>
      <c r="K115" s="27" t="str">
        <f>VLOOKUP(B115,'大货清单（不定期按GOMS更新）'!A:N,12,FALSE)</f>
        <v>712</v>
      </c>
      <c r="L115" s="27" t="str">
        <f>VLOOKUP(B115,'大货清单（不定期按GOMS更新）'!A:M,13,FALSE)</f>
        <v>321</v>
      </c>
      <c r="M115" s="27" t="str">
        <f>VLOOKUP(B115,'大货清单（不定期按GOMS更新）'!A:N,14,FALSE)</f>
        <v>278</v>
      </c>
      <c r="N115" s="58" t="s">
        <v>8162</v>
      </c>
      <c r="O115" s="27">
        <f>IFERROR(VLOOKUP(N115,'散件迭代（不定期更新）'!C:J,8,FALSE),0)</f>
        <v>0</v>
      </c>
      <c r="P115" s="27" t="str">
        <f>IFERROR(VLOOKUP(N115,'散件（更新）'!B:H,3,FALSE),0)</f>
        <v/>
      </c>
      <c r="Q115" s="27" t="str">
        <f>VLOOKUP(N115,'散件（更新）'!B:H,2,FALSE)</f>
        <v>114-24580807</v>
      </c>
      <c r="R115" s="27" t="str">
        <f>VLOOKUP(N115,'散件（更新）'!B:H,7,FALSE)</f>
        <v>plastic part</v>
      </c>
      <c r="S115" s="27" t="str">
        <f>VLOOKUP(N115,'散件（更新）'!B:E,4,FALSE)</f>
        <v>https://tineco-yxzt.oss-accelerate.aliyuncs.com/20250331/weixinjietu_20250326165223_1743413259241.png</v>
      </c>
      <c r="T115" s="27" t="s">
        <v>8759</v>
      </c>
      <c r="U115" s="28" t="str">
        <f>VLOOKUP(N115,'散件（更新）'!B:G,6,FALSE)</f>
        <v>SP;CL2458H-01;回收桶进气接头包胶组件</v>
      </c>
      <c r="V115" s="28">
        <f>VLOOKUP(N115,'散件（更新）'!B:I,8,FALSE)</f>
        <v>6932485006588</v>
      </c>
    </row>
    <row r="116" spans="1:22" ht="20.149999999999999" customHeight="1">
      <c r="A116" s="57">
        <v>46169</v>
      </c>
      <c r="B116" s="58" t="s">
        <v>19009</v>
      </c>
      <c r="C116" s="27" t="str">
        <f>VLOOKUP(B116,'大货清单（不定期按GOMS更新）'!A:H,8,0)</f>
        <v>109-25351001</v>
      </c>
      <c r="D116" s="27" t="str">
        <f>VLOOKUP(B116,'大货清单（不定期按GOMS更新）'!A:C,3,0)</f>
        <v>CL2535J-01</v>
      </c>
      <c r="E116" s="27" t="str">
        <f>VLOOKUP(B116,'大货清单（不定期按GOMS更新）'!A:H,4,0)</f>
        <v>GB</v>
      </c>
      <c r="F116" s="27" t="str">
        <f>VLOOKUP(B116,'大货清单（不定期按GOMS更新）'!A:H,2,0)</f>
        <v>Floor One S5 Max</v>
      </c>
      <c r="G116" s="28" t="str">
        <f>VLOOKUP(B116,'大货清单（不定期按GOMS更新）'!A:I,9,FALSE)</f>
        <v>6971745581571</v>
      </c>
      <c r="H116" s="27" t="str">
        <f>VLOOKUP(B116,'大货清单（不定期按GOMS更新）'!A:H,7,0)</f>
        <v>White&amp;black</v>
      </c>
      <c r="I116" s="27" t="str">
        <f>VLOOKUP(B116,'大货清单（不定期按GOMS更新）'!A:F,6,FALSE)</f>
        <v>ACTIVE</v>
      </c>
      <c r="J116" s="27" t="str">
        <f>VLOOKUP(B116,'大货清单（不定期按GOMS更新）'!A:K,11,FALSE)</f>
        <v>9.2</v>
      </c>
      <c r="K116" s="27" t="str">
        <f>VLOOKUP(B116,'大货清单（不定期按GOMS更新）'!A:N,12,FALSE)</f>
        <v>712</v>
      </c>
      <c r="L116" s="27" t="str">
        <f>VLOOKUP(B116,'大货清单（不定期按GOMS更新）'!A:M,13,FALSE)</f>
        <v>321</v>
      </c>
      <c r="M116" s="27" t="str">
        <f>VLOOKUP(B116,'大货清单（不定期按GOMS更新）'!A:N,14,FALSE)</f>
        <v>278</v>
      </c>
      <c r="N116" s="58" t="s">
        <v>14463</v>
      </c>
      <c r="O116" s="27">
        <f>IFERROR(VLOOKUP(N116,'散件迭代（不定期更新）'!C:J,8,FALSE),0)</f>
        <v>0</v>
      </c>
      <c r="P116" s="27">
        <f>IFERROR(VLOOKUP(N116,'散件（更新）'!B:H,3,FALSE),0)</f>
        <v>0</v>
      </c>
      <c r="Q116" s="27" t="str">
        <f>VLOOKUP(N116,'散件（更新）'!B:H,2,FALSE)</f>
        <v>114-25350101</v>
      </c>
      <c r="R116" s="27" t="str">
        <f>VLOOKUP(N116,'散件（更新）'!B:H,7,FALSE)</f>
        <v>Main Body Rear Cover Soft Rubber Plug</v>
      </c>
      <c r="S116" s="27" t="str">
        <f>VLOOKUP(N116,'散件（更新）'!B:E,4,FALSE)</f>
        <v>https://tineco-yxzt.oss-accelerate.aliyuncs.com/20250912/weixinjietu_20250903191712_1757643971627.png</v>
      </c>
      <c r="T116" s="27" t="s">
        <v>19309</v>
      </c>
      <c r="U116" s="28" t="str">
        <f>VLOOKUP(N116,'散件（更新）'!B:G,6,FALSE)</f>
        <v>SP;CL2535A-01;后盖软胶塞组件</v>
      </c>
      <c r="V116" s="28">
        <f>VLOOKUP(N116,'散件（更新）'!B:I,8,FALSE)</f>
        <v>6932485013456</v>
      </c>
    </row>
    <row r="117" spans="1:22" ht="20.149999999999999" customHeight="1">
      <c r="A117" s="57">
        <v>46169</v>
      </c>
      <c r="B117" s="58" t="s">
        <v>19009</v>
      </c>
      <c r="C117" s="27" t="str">
        <f>VLOOKUP(B117,'大货清单（不定期按GOMS更新）'!A:H,8,0)</f>
        <v>109-25351001</v>
      </c>
      <c r="D117" s="27" t="str">
        <f>VLOOKUP(B117,'大货清单（不定期按GOMS更新）'!A:C,3,0)</f>
        <v>CL2535J-01</v>
      </c>
      <c r="E117" s="27" t="str">
        <f>VLOOKUP(B117,'大货清单（不定期按GOMS更新）'!A:H,4,0)</f>
        <v>GB</v>
      </c>
      <c r="F117" s="27" t="str">
        <f>VLOOKUP(B117,'大货清单（不定期按GOMS更新）'!A:H,2,0)</f>
        <v>Floor One S5 Max</v>
      </c>
      <c r="G117" s="28" t="str">
        <f>VLOOKUP(B117,'大货清单（不定期按GOMS更新）'!A:I,9,FALSE)</f>
        <v>6971745581571</v>
      </c>
      <c r="H117" s="27" t="str">
        <f>VLOOKUP(B117,'大货清单（不定期按GOMS更新）'!A:H,7,0)</f>
        <v>White&amp;black</v>
      </c>
      <c r="I117" s="27" t="str">
        <f>VLOOKUP(B117,'大货清单（不定期按GOMS更新）'!A:F,6,FALSE)</f>
        <v>ACTIVE</v>
      </c>
      <c r="J117" s="27" t="str">
        <f>VLOOKUP(B117,'大货清单（不定期按GOMS更新）'!A:K,11,FALSE)</f>
        <v>9.2</v>
      </c>
      <c r="K117" s="27" t="str">
        <f>VLOOKUP(B117,'大货清单（不定期按GOMS更新）'!A:N,12,FALSE)</f>
        <v>712</v>
      </c>
      <c r="L117" s="27" t="str">
        <f>VLOOKUP(B117,'大货清单（不定期按GOMS更新）'!A:M,13,FALSE)</f>
        <v>321</v>
      </c>
      <c r="M117" s="27" t="str">
        <f>VLOOKUP(B117,'大货清单（不定期按GOMS更新）'!A:N,14,FALSE)</f>
        <v>278</v>
      </c>
      <c r="N117" s="58" t="s">
        <v>15802</v>
      </c>
      <c r="O117" s="27">
        <f>IFERROR(VLOOKUP(N117,'散件迭代（不定期更新）'!C:J,8,FALSE),0)</f>
        <v>0</v>
      </c>
      <c r="P117" s="27">
        <f>IFERROR(VLOOKUP(N117,'散件（更新）'!B:H,3,FALSE),0)</f>
        <v>0</v>
      </c>
      <c r="Q117" s="27" t="str">
        <f>VLOOKUP(N117,'散件（更新）'!B:H,2,FALSE)</f>
        <v>114-25350102</v>
      </c>
      <c r="R117" s="27" t="str">
        <f>VLOOKUP(N117,'散件（更新）'!B:H,7,FALSE)</f>
        <v>Main Body Front Cover</v>
      </c>
      <c r="S117" s="27" t="str">
        <f>VLOOKUP(N117,'散件（更新）'!B:E,4,FALSE)</f>
        <v>https://tineco-yxzt.oss-accelerate.aliyuncs.com/20250912/weixinjietu_20250903191845_1757644060502.png</v>
      </c>
      <c r="T117" s="27" t="s">
        <v>19304</v>
      </c>
      <c r="U117" s="28" t="str">
        <f>VLOOKUP(N117,'散件（更新）'!B:G,6,FALSE)</f>
        <v>SP;CL2535A-01;机体前盖</v>
      </c>
      <c r="V117" s="28">
        <f>VLOOKUP(N117,'散件（更新）'!B:I,8,FALSE)</f>
        <v>6932485013463</v>
      </c>
    </row>
    <row r="118" spans="1:22" ht="20.149999999999999" customHeight="1">
      <c r="A118" s="57">
        <v>46169</v>
      </c>
      <c r="B118" s="58" t="s">
        <v>19009</v>
      </c>
      <c r="C118" s="27" t="str">
        <f>VLOOKUP(B118,'大货清单（不定期按GOMS更新）'!A:H,8,0)</f>
        <v>109-25351001</v>
      </c>
      <c r="D118" s="27" t="str">
        <f>VLOOKUP(B118,'大货清单（不定期按GOMS更新）'!A:C,3,0)</f>
        <v>CL2535J-01</v>
      </c>
      <c r="E118" s="27" t="str">
        <f>VLOOKUP(B118,'大货清单（不定期按GOMS更新）'!A:H,4,0)</f>
        <v>GB</v>
      </c>
      <c r="F118" s="27" t="str">
        <f>VLOOKUP(B118,'大货清单（不定期按GOMS更新）'!A:H,2,0)</f>
        <v>Floor One S5 Max</v>
      </c>
      <c r="G118" s="28" t="str">
        <f>VLOOKUP(B118,'大货清单（不定期按GOMS更新）'!A:I,9,FALSE)</f>
        <v>6971745581571</v>
      </c>
      <c r="H118" s="27" t="str">
        <f>VLOOKUP(B118,'大货清单（不定期按GOMS更新）'!A:H,7,0)</f>
        <v>White&amp;black</v>
      </c>
      <c r="I118" s="27" t="str">
        <f>VLOOKUP(B118,'大货清单（不定期按GOMS更新）'!A:F,6,FALSE)</f>
        <v>ACTIVE</v>
      </c>
      <c r="J118" s="27" t="str">
        <f>VLOOKUP(B118,'大货清单（不定期按GOMS更新）'!A:K,11,FALSE)</f>
        <v>9.2</v>
      </c>
      <c r="K118" s="27" t="str">
        <f>VLOOKUP(B118,'大货清单（不定期按GOMS更新）'!A:N,12,FALSE)</f>
        <v>712</v>
      </c>
      <c r="L118" s="27" t="str">
        <f>VLOOKUP(B118,'大货清单（不定期按GOMS更新）'!A:M,13,FALSE)</f>
        <v>321</v>
      </c>
      <c r="M118" s="27" t="str">
        <f>VLOOKUP(B118,'大货清单（不定期按GOMS更新）'!A:N,14,FALSE)</f>
        <v>278</v>
      </c>
      <c r="N118" s="58" t="s">
        <v>14563</v>
      </c>
      <c r="O118" s="27">
        <f>IFERROR(VLOOKUP(N118,'散件迭代（不定期更新）'!C:J,8,FALSE),0)</f>
        <v>0</v>
      </c>
      <c r="P118" s="27">
        <f>IFERROR(VLOOKUP(N118,'散件（更新）'!B:H,3,FALSE),0)</f>
        <v>0</v>
      </c>
      <c r="Q118" s="27" t="str">
        <f>VLOOKUP(N118,'散件（更新）'!B:H,2,FALSE)</f>
        <v>114-25350105</v>
      </c>
      <c r="R118" s="27" t="str">
        <f>VLOOKUP(N118,'散件（更新）'!B:H,7,FALSE)</f>
        <v>Main Body Rear Cover</v>
      </c>
      <c r="S118" s="27" t="str">
        <f>VLOOKUP(N118,'散件（更新）'!B:E,4,FALSE)</f>
        <v>https://tineco-yxzt.oss-accelerate.aliyuncs.com/20250912/weixinjietu_20250908105329_1757644255715.png</v>
      </c>
      <c r="T118" s="27" t="s">
        <v>19303</v>
      </c>
      <c r="U118" s="28" t="str">
        <f>VLOOKUP(N118,'散件（更新）'!B:G,6,FALSE)</f>
        <v>SP;CL2535A-01;机体后盖</v>
      </c>
      <c r="V118" s="28">
        <f>VLOOKUP(N118,'散件（更新）'!B:I,8,FALSE)</f>
        <v>6932485013494</v>
      </c>
    </row>
    <row r="119" spans="1:22" ht="20.149999999999999" customHeight="1">
      <c r="A119" s="57">
        <v>46169</v>
      </c>
      <c r="B119" s="58" t="s">
        <v>19009</v>
      </c>
      <c r="C119" s="27" t="str">
        <f>VLOOKUP(B119,'大货清单（不定期按GOMS更新）'!A:H,8,0)</f>
        <v>109-25351001</v>
      </c>
      <c r="D119" s="27" t="str">
        <f>VLOOKUP(B119,'大货清单（不定期按GOMS更新）'!A:C,3,0)</f>
        <v>CL2535J-01</v>
      </c>
      <c r="E119" s="27" t="str">
        <f>VLOOKUP(B119,'大货清单（不定期按GOMS更新）'!A:H,4,0)</f>
        <v>GB</v>
      </c>
      <c r="F119" s="27" t="str">
        <f>VLOOKUP(B119,'大货清单（不定期按GOMS更新）'!A:H,2,0)</f>
        <v>Floor One S5 Max</v>
      </c>
      <c r="G119" s="28" t="str">
        <f>VLOOKUP(B119,'大货清单（不定期按GOMS更新）'!A:I,9,FALSE)</f>
        <v>6971745581571</v>
      </c>
      <c r="H119" s="27" t="str">
        <f>VLOOKUP(B119,'大货清单（不定期按GOMS更新）'!A:H,7,0)</f>
        <v>White&amp;black</v>
      </c>
      <c r="I119" s="27" t="str">
        <f>VLOOKUP(B119,'大货清单（不定期按GOMS更新）'!A:F,6,FALSE)</f>
        <v>ACTIVE</v>
      </c>
      <c r="J119" s="27" t="str">
        <f>VLOOKUP(B119,'大货清单（不定期按GOMS更新）'!A:K,11,FALSE)</f>
        <v>9.2</v>
      </c>
      <c r="K119" s="27" t="str">
        <f>VLOOKUP(B119,'大货清单（不定期按GOMS更新）'!A:N,12,FALSE)</f>
        <v>712</v>
      </c>
      <c r="L119" s="27" t="str">
        <f>VLOOKUP(B119,'大货清单（不定期按GOMS更新）'!A:M,13,FALSE)</f>
        <v>321</v>
      </c>
      <c r="M119" s="27" t="str">
        <f>VLOOKUP(B119,'大货清单（不定期按GOMS更新）'!A:N,14,FALSE)</f>
        <v>278</v>
      </c>
      <c r="N119" s="58" t="s">
        <v>14814</v>
      </c>
      <c r="O119" s="27">
        <f>IFERROR(VLOOKUP(N119,'散件迭代（不定期更新）'!C:J,8,FALSE),0)</f>
        <v>0</v>
      </c>
      <c r="P119" s="27">
        <f>IFERROR(VLOOKUP(N119,'散件（更新）'!B:H,3,FALSE),0)</f>
        <v>0</v>
      </c>
      <c r="Q119" s="27" t="str">
        <f>VLOOKUP(N119,'散件（更新）'!B:H,2,FALSE)</f>
        <v>114-25350106</v>
      </c>
      <c r="R119" s="27" t="str">
        <f>VLOOKUP(N119,'散件（更新）'!B:H,7,FALSE)</f>
        <v>Main Body Rear Upper Cover</v>
      </c>
      <c r="S119" s="27" t="str">
        <f>VLOOKUP(N119,'散件（更新）'!B:E,4,FALSE)</f>
        <v>https://tineco-yxzt.oss-accelerate.aliyuncs.com/20250912/weixinjietu_20250908105444_1757644339744.png</v>
      </c>
      <c r="T119" s="27" t="s">
        <v>8759</v>
      </c>
      <c r="U119" s="28" t="str">
        <f>VLOOKUP(N119,'散件（更新）'!B:G,6,FALSE)</f>
        <v>SP;CL2535A-01;机体后上盖</v>
      </c>
      <c r="V119" s="28">
        <f>VLOOKUP(N119,'散件（更新）'!B:I,8,FALSE)</f>
        <v>6932485013500</v>
      </c>
    </row>
    <row r="120" spans="1:22" ht="20.149999999999999" customHeight="1">
      <c r="A120" s="57">
        <v>46169</v>
      </c>
      <c r="B120" s="58" t="s">
        <v>19009</v>
      </c>
      <c r="C120" s="27" t="str">
        <f>VLOOKUP(B120,'大货清单（不定期按GOMS更新）'!A:H,8,0)</f>
        <v>109-25351001</v>
      </c>
      <c r="D120" s="27" t="str">
        <f>VLOOKUP(B120,'大货清单（不定期按GOMS更新）'!A:C,3,0)</f>
        <v>CL2535J-01</v>
      </c>
      <c r="E120" s="27" t="str">
        <f>VLOOKUP(B120,'大货清单（不定期按GOMS更新）'!A:H,4,0)</f>
        <v>GB</v>
      </c>
      <c r="F120" s="27" t="str">
        <f>VLOOKUP(B120,'大货清单（不定期按GOMS更新）'!A:H,2,0)</f>
        <v>Floor One S5 Max</v>
      </c>
      <c r="G120" s="28" t="str">
        <f>VLOOKUP(B120,'大货清单（不定期按GOMS更新）'!A:I,9,FALSE)</f>
        <v>6971745581571</v>
      </c>
      <c r="H120" s="27" t="str">
        <f>VLOOKUP(B120,'大货清单（不定期按GOMS更新）'!A:H,7,0)</f>
        <v>White&amp;black</v>
      </c>
      <c r="I120" s="27" t="str">
        <f>VLOOKUP(B120,'大货清单（不定期按GOMS更新）'!A:F,6,FALSE)</f>
        <v>ACTIVE</v>
      </c>
      <c r="J120" s="27" t="str">
        <f>VLOOKUP(B120,'大货清单（不定期按GOMS更新）'!A:K,11,FALSE)</f>
        <v>9.2</v>
      </c>
      <c r="K120" s="27" t="str">
        <f>VLOOKUP(B120,'大货清单（不定期按GOMS更新）'!A:N,12,FALSE)</f>
        <v>712</v>
      </c>
      <c r="L120" s="27" t="str">
        <f>VLOOKUP(B120,'大货清单（不定期按GOMS更新）'!A:M,13,FALSE)</f>
        <v>321</v>
      </c>
      <c r="M120" s="27" t="str">
        <f>VLOOKUP(B120,'大货清单（不定期按GOMS更新）'!A:N,14,FALSE)</f>
        <v>278</v>
      </c>
      <c r="N120" s="58" t="s">
        <v>16457</v>
      </c>
      <c r="O120" s="27">
        <f>IFERROR(VLOOKUP(N120,'散件迭代（不定期更新）'!C:J,8,FALSE),0)</f>
        <v>0</v>
      </c>
      <c r="P120" s="27" t="str">
        <f>IFERROR(VLOOKUP(N120,'散件（更新）'!B:H,3,FALSE),0)</f>
        <v/>
      </c>
      <c r="Q120" s="27" t="str">
        <f>VLOOKUP(N120,'散件（更新）'!B:H,2,FALSE)</f>
        <v>114-25620402</v>
      </c>
      <c r="R120" s="27" t="str">
        <f>VLOOKUP(N120,'散件（更新）'!B:H,7,FALSE)</f>
        <v>Lower  Decorative Cover</v>
      </c>
      <c r="S120" s="27" t="str">
        <f>VLOOKUP(N120,'散件（更新）'!B:E,4,FALSE)</f>
        <v>https://tineco-yxzt.oss-accelerate.aliyuncs.com/20260123/114-25620402-jitixiazhuangshigai_1769143825985.png</v>
      </c>
      <c r="T120" s="27" t="s">
        <v>8759</v>
      </c>
      <c r="U120" s="28" t="str">
        <f>VLOOKUP(N120,'散件（更新）'!B:G,6,FALSE)</f>
        <v>SP;CL2562D-01;机体下装饰盖</v>
      </c>
      <c r="V120" s="28">
        <f>VLOOKUP(N120,'散件（更新）'!B:I,8,FALSE)</f>
        <v>6932485021345</v>
      </c>
    </row>
    <row r="121" spans="1:22" ht="20.149999999999999" customHeight="1">
      <c r="A121" s="57">
        <v>46169</v>
      </c>
      <c r="B121" s="58" t="s">
        <v>19009</v>
      </c>
      <c r="C121" s="27" t="str">
        <f>VLOOKUP(B121,'大货清单（不定期按GOMS更新）'!A:H,8,0)</f>
        <v>109-25351001</v>
      </c>
      <c r="D121" s="27" t="str">
        <f>VLOOKUP(B121,'大货清单（不定期按GOMS更新）'!A:C,3,0)</f>
        <v>CL2535J-01</v>
      </c>
      <c r="E121" s="27" t="str">
        <f>VLOOKUP(B121,'大货清单（不定期按GOMS更新）'!A:H,4,0)</f>
        <v>GB</v>
      </c>
      <c r="F121" s="27" t="str">
        <f>VLOOKUP(B121,'大货清单（不定期按GOMS更新）'!A:H,2,0)</f>
        <v>Floor One S5 Max</v>
      </c>
      <c r="G121" s="28" t="str">
        <f>VLOOKUP(B121,'大货清单（不定期按GOMS更新）'!A:I,9,FALSE)</f>
        <v>6971745581571</v>
      </c>
      <c r="H121" s="27" t="str">
        <f>VLOOKUP(B121,'大货清单（不定期按GOMS更新）'!A:H,7,0)</f>
        <v>White&amp;black</v>
      </c>
      <c r="I121" s="27" t="str">
        <f>VLOOKUP(B121,'大货清单（不定期按GOMS更新）'!A:F,6,FALSE)</f>
        <v>ACTIVE</v>
      </c>
      <c r="J121" s="27" t="str">
        <f>VLOOKUP(B121,'大货清单（不定期按GOMS更新）'!A:K,11,FALSE)</f>
        <v>9.2</v>
      </c>
      <c r="K121" s="27" t="str">
        <f>VLOOKUP(B121,'大货清单（不定期按GOMS更新）'!A:N,12,FALSE)</f>
        <v>712</v>
      </c>
      <c r="L121" s="27" t="str">
        <f>VLOOKUP(B121,'大货清单（不定期按GOMS更新）'!A:M,13,FALSE)</f>
        <v>321</v>
      </c>
      <c r="M121" s="27" t="str">
        <f>VLOOKUP(B121,'大货清单（不定期按GOMS更新）'!A:N,14,FALSE)</f>
        <v>278</v>
      </c>
      <c r="N121" s="58" t="s">
        <v>16579</v>
      </c>
      <c r="O121" s="27">
        <f>IFERROR(VLOOKUP(N121,'散件迭代（不定期更新）'!C:J,8,FALSE),0)</f>
        <v>0</v>
      </c>
      <c r="P121" s="27" t="str">
        <f>IFERROR(VLOOKUP(N121,'散件（更新）'!B:H,3,FALSE),0)</f>
        <v/>
      </c>
      <c r="Q121" s="27" t="str">
        <f>VLOOKUP(N121,'散件（更新）'!B:H,2,FALSE)</f>
        <v>114-24360409</v>
      </c>
      <c r="R121" s="27" t="str">
        <f>VLOOKUP(N121,'散件（更新）'!B:H,7,FALSE)</f>
        <v>Brush Motor Handle Cover</v>
      </c>
      <c r="S121" s="27" t="str">
        <f>VLOOKUP(N121,'散件（更新）'!B:E,4,FALSE)</f>
        <v>https://tineco-yxzt.oss-accelerate.aliyuncs.com/20251222/114-24360409shoubinggaiban_1766398955483.png</v>
      </c>
      <c r="T121" s="27" t="s">
        <v>19304</v>
      </c>
      <c r="U121" s="28" t="str">
        <f>VLOOKUP(N121,'散件（更新）'!B:G,6,FALSE)</f>
        <v>SP;CL2436D-01;有刷电机手柄盖板</v>
      </c>
      <c r="V121" s="28">
        <f>VLOOKUP(N121,'散件（更新）'!B:I,8,FALSE)</f>
        <v>6932485018611</v>
      </c>
    </row>
    <row r="122" spans="1:22" ht="20.149999999999999" customHeight="1">
      <c r="A122" s="57">
        <v>46169</v>
      </c>
      <c r="B122" s="58" t="s">
        <v>19009</v>
      </c>
      <c r="C122" s="27" t="str">
        <f>VLOOKUP(B122,'大货清单（不定期按GOMS更新）'!A:H,8,0)</f>
        <v>109-25351001</v>
      </c>
      <c r="D122" s="27" t="str">
        <f>VLOOKUP(B122,'大货清单（不定期按GOMS更新）'!A:C,3,0)</f>
        <v>CL2535J-01</v>
      </c>
      <c r="E122" s="27" t="str">
        <f>VLOOKUP(B122,'大货清单（不定期按GOMS更新）'!A:H,4,0)</f>
        <v>GB</v>
      </c>
      <c r="F122" s="27" t="str">
        <f>VLOOKUP(B122,'大货清单（不定期按GOMS更新）'!A:H,2,0)</f>
        <v>Floor One S5 Max</v>
      </c>
      <c r="G122" s="28" t="str">
        <f>VLOOKUP(B122,'大货清单（不定期按GOMS更新）'!A:I,9,FALSE)</f>
        <v>6971745581571</v>
      </c>
      <c r="H122" s="27" t="str">
        <f>VLOOKUP(B122,'大货清单（不定期按GOMS更新）'!A:H,7,0)</f>
        <v>White&amp;black</v>
      </c>
      <c r="I122" s="27" t="str">
        <f>VLOOKUP(B122,'大货清单（不定期按GOMS更新）'!A:F,6,FALSE)</f>
        <v>ACTIVE</v>
      </c>
      <c r="J122" s="27" t="str">
        <f>VLOOKUP(B122,'大货清单（不定期按GOMS更新）'!A:K,11,FALSE)</f>
        <v>9.2</v>
      </c>
      <c r="K122" s="27" t="str">
        <f>VLOOKUP(B122,'大货清单（不定期按GOMS更新）'!A:N,12,FALSE)</f>
        <v>712</v>
      </c>
      <c r="L122" s="27" t="str">
        <f>VLOOKUP(B122,'大货清单（不定期按GOMS更新）'!A:M,13,FALSE)</f>
        <v>321</v>
      </c>
      <c r="M122" s="27" t="str">
        <f>VLOOKUP(B122,'大货清单（不定期按GOMS更新）'!A:N,14,FALSE)</f>
        <v>278</v>
      </c>
      <c r="N122" s="58" t="s">
        <v>15657</v>
      </c>
      <c r="O122" s="27">
        <f>IFERROR(VLOOKUP(N122,'散件迭代（不定期更新）'!C:J,8,FALSE),0)</f>
        <v>0</v>
      </c>
      <c r="P122" s="27">
        <f>IFERROR(VLOOKUP(N122,'散件（更新）'!B:H,3,FALSE),0)</f>
        <v>0</v>
      </c>
      <c r="Q122" s="27" t="str">
        <f>VLOOKUP(N122,'散件（更新）'!B:H,2,FALSE)</f>
        <v>114-25430005</v>
      </c>
      <c r="R122" s="27" t="str">
        <f>VLOOKUP(N122,'散件（更新）'!B:H,7,FALSE)</f>
        <v>Wire</v>
      </c>
      <c r="S122" s="27" t="str">
        <f>VLOOKUP(N122,'散件（更新）'!B:E,4,FALSE)</f>
        <v>https://tineco-yxzt.oss-accelerate.aliyuncs.com/20250826/weixinjietu_20250826110934_1756177787283.png</v>
      </c>
      <c r="T122" s="27" t="s">
        <v>8759</v>
      </c>
      <c r="U122" s="28" t="str">
        <f>VLOOKUP(N122,'散件（更新）'!B:G,6,FALSE)</f>
        <v>SP;CL2543-01;烘干托盘充电导线组件</v>
      </c>
      <c r="V122" s="28">
        <f>VLOOKUP(N122,'散件（更新）'!B:I,8,FALSE)</f>
        <v>6975159901604</v>
      </c>
    </row>
    <row r="123" spans="1:22" ht="20.149999999999999" customHeight="1">
      <c r="A123" s="57">
        <v>46169</v>
      </c>
      <c r="B123" s="58" t="s">
        <v>19009</v>
      </c>
      <c r="C123" s="27" t="str">
        <f>VLOOKUP(B123,'大货清单（不定期按GOMS更新）'!A:H,8,0)</f>
        <v>109-25351001</v>
      </c>
      <c r="D123" s="27" t="str">
        <f>VLOOKUP(B123,'大货清单（不定期按GOMS更新）'!A:C,3,0)</f>
        <v>CL2535J-01</v>
      </c>
      <c r="E123" s="27" t="str">
        <f>VLOOKUP(B123,'大货清单（不定期按GOMS更新）'!A:H,4,0)</f>
        <v>GB</v>
      </c>
      <c r="F123" s="27" t="str">
        <f>VLOOKUP(B123,'大货清单（不定期按GOMS更新）'!A:H,2,0)</f>
        <v>Floor One S5 Max</v>
      </c>
      <c r="G123" s="28" t="str">
        <f>VLOOKUP(B123,'大货清单（不定期按GOMS更新）'!A:I,9,FALSE)</f>
        <v>6971745581571</v>
      </c>
      <c r="H123" s="27" t="str">
        <f>VLOOKUP(B123,'大货清单（不定期按GOMS更新）'!A:H,7,0)</f>
        <v>White&amp;black</v>
      </c>
      <c r="I123" s="27" t="str">
        <f>VLOOKUP(B123,'大货清单（不定期按GOMS更新）'!A:F,6,FALSE)</f>
        <v>ACTIVE</v>
      </c>
      <c r="J123" s="27" t="str">
        <f>VLOOKUP(B123,'大货清单（不定期按GOMS更新）'!A:K,11,FALSE)</f>
        <v>9.2</v>
      </c>
      <c r="K123" s="27" t="str">
        <f>VLOOKUP(B123,'大货清单（不定期按GOMS更新）'!A:N,12,FALSE)</f>
        <v>712</v>
      </c>
      <c r="L123" s="27" t="str">
        <f>VLOOKUP(B123,'大货清单（不定期按GOMS更新）'!A:M,13,FALSE)</f>
        <v>321</v>
      </c>
      <c r="M123" s="27" t="str">
        <f>VLOOKUP(B123,'大货清单（不定期按GOMS更新）'!A:N,14,FALSE)</f>
        <v>278</v>
      </c>
      <c r="N123" s="58" t="s">
        <v>4705</v>
      </c>
      <c r="O123" s="27">
        <f>IFERROR(VLOOKUP(N123,'散件迭代（不定期更新）'!C:J,8,FALSE),0)</f>
        <v>0</v>
      </c>
      <c r="P123" s="27">
        <f>IFERROR(VLOOKUP(N123,'散件（更新）'!B:H,3,FALSE),0)</f>
        <v>0</v>
      </c>
      <c r="Q123" s="27" t="str">
        <f>VLOOKUP(N123,'散件（更新）'!B:H,2,FALSE)</f>
        <v>114-23280211</v>
      </c>
      <c r="R123" s="27" t="str">
        <f>VLOOKUP(N123,'散件（更新）'!B:H,7,FALSE)</f>
        <v>Wire</v>
      </c>
      <c r="S123" s="27" t="str">
        <f>VLOOKUP(N123,'散件（更新）'!B:E,4,FALSE)</f>
        <v>https://tineco-yxzt.oss-accelerate.aliyuncs.com/20240306/xinhaojiance_1709692284161.GIF</v>
      </c>
      <c r="T123" s="27" t="s">
        <v>19307</v>
      </c>
      <c r="U123" s="28" t="str">
        <f>VLOOKUP(N123,'散件（更新）'!B:G,6,FALSE)</f>
        <v>回收桶信号检测组件</v>
      </c>
      <c r="V123" s="28">
        <f>VLOOKUP(N123,'散件（更新）'!B:I,8,FALSE)</f>
        <v>6974950107215</v>
      </c>
    </row>
    <row r="124" spans="1:22" ht="20.149999999999999" customHeight="1">
      <c r="A124" s="57">
        <v>46169</v>
      </c>
      <c r="B124" s="58" t="s">
        <v>19009</v>
      </c>
      <c r="C124" s="27" t="str">
        <f>VLOOKUP(B124,'大货清单（不定期按GOMS更新）'!A:H,8,0)</f>
        <v>109-25351001</v>
      </c>
      <c r="D124" s="27" t="str">
        <f>VLOOKUP(B124,'大货清单（不定期按GOMS更新）'!A:C,3,0)</f>
        <v>CL2535J-01</v>
      </c>
      <c r="E124" s="27" t="str">
        <f>VLOOKUP(B124,'大货清单（不定期按GOMS更新）'!A:H,4,0)</f>
        <v>GB</v>
      </c>
      <c r="F124" s="27" t="str">
        <f>VLOOKUP(B124,'大货清单（不定期按GOMS更新）'!A:H,2,0)</f>
        <v>Floor One S5 Max</v>
      </c>
      <c r="G124" s="28" t="str">
        <f>VLOOKUP(B124,'大货清单（不定期按GOMS更新）'!A:I,9,FALSE)</f>
        <v>6971745581571</v>
      </c>
      <c r="H124" s="27" t="str">
        <f>VLOOKUP(B124,'大货清单（不定期按GOMS更新）'!A:H,7,0)</f>
        <v>White&amp;black</v>
      </c>
      <c r="I124" s="27" t="str">
        <f>VLOOKUP(B124,'大货清单（不定期按GOMS更新）'!A:F,6,FALSE)</f>
        <v>ACTIVE</v>
      </c>
      <c r="J124" s="27" t="str">
        <f>VLOOKUP(B124,'大货清单（不定期按GOMS更新）'!A:K,11,FALSE)</f>
        <v>9.2</v>
      </c>
      <c r="K124" s="27" t="str">
        <f>VLOOKUP(B124,'大货清单（不定期按GOMS更新）'!A:N,12,FALSE)</f>
        <v>712</v>
      </c>
      <c r="L124" s="27" t="str">
        <f>VLOOKUP(B124,'大货清单（不定期按GOMS更新）'!A:M,13,FALSE)</f>
        <v>321</v>
      </c>
      <c r="M124" s="27" t="str">
        <f>VLOOKUP(B124,'大货清单（不定期按GOMS更新）'!A:N,14,FALSE)</f>
        <v>278</v>
      </c>
      <c r="N124" s="58" t="s">
        <v>15690</v>
      </c>
      <c r="O124" s="27">
        <f>IFERROR(VLOOKUP(N124,'散件迭代（不定期更新）'!C:J,8,FALSE),0)</f>
        <v>0</v>
      </c>
      <c r="P124" s="27">
        <f>IFERROR(VLOOKUP(N124,'散件（更新）'!B:H,3,FALSE),0)</f>
        <v>0</v>
      </c>
      <c r="Q124" s="27" t="str">
        <f>VLOOKUP(N124,'散件（更新）'!B:H,2,FALSE)</f>
        <v>114-25350100</v>
      </c>
      <c r="R124" s="27" t="str">
        <f>VLOOKUP(N124,'散件（更新）'!B:H,7,FALSE)</f>
        <v>LED Display Connection Wire</v>
      </c>
      <c r="S124" s="27" t="str">
        <f>VLOOKUP(N124,'散件（更新）'!B:E,4,FALSE)</f>
        <v>https://tineco-yxzt.oss-accelerate.aliyuncs.com/20250912/weixinjietu_20250903191802_1757643589846.png</v>
      </c>
      <c r="T124" s="27" t="s">
        <v>19308</v>
      </c>
      <c r="U124" s="28" t="str">
        <f>VLOOKUP(N124,'散件（更新）'!B:G,6,FALSE)</f>
        <v>SP;CL2535A-01;CL2535A LED显示屏连接导线</v>
      </c>
      <c r="V124" s="28">
        <f>VLOOKUP(N124,'散件（更新）'!B:I,8,FALSE)</f>
        <v>6932485013449</v>
      </c>
    </row>
    <row r="125" spans="1:22" ht="20.149999999999999" customHeight="1">
      <c r="A125" s="57">
        <v>46169</v>
      </c>
      <c r="B125" s="58" t="s">
        <v>19009</v>
      </c>
      <c r="C125" s="27" t="str">
        <f>VLOOKUP(B125,'大货清单（不定期按GOMS更新）'!A:H,8,0)</f>
        <v>109-25351001</v>
      </c>
      <c r="D125" s="27" t="str">
        <f>VLOOKUP(B125,'大货清单（不定期按GOMS更新）'!A:C,3,0)</f>
        <v>CL2535J-01</v>
      </c>
      <c r="E125" s="27" t="str">
        <f>VLOOKUP(B125,'大货清单（不定期按GOMS更新）'!A:H,4,0)</f>
        <v>GB</v>
      </c>
      <c r="F125" s="27" t="str">
        <f>VLOOKUP(B125,'大货清单（不定期按GOMS更新）'!A:H,2,0)</f>
        <v>Floor One S5 Max</v>
      </c>
      <c r="G125" s="28" t="str">
        <f>VLOOKUP(B125,'大货清单（不定期按GOMS更新）'!A:I,9,FALSE)</f>
        <v>6971745581571</v>
      </c>
      <c r="H125" s="27" t="str">
        <f>VLOOKUP(B125,'大货清单（不定期按GOMS更新）'!A:H,7,0)</f>
        <v>White&amp;black</v>
      </c>
      <c r="I125" s="27" t="str">
        <f>VLOOKUP(B125,'大货清单（不定期按GOMS更新）'!A:F,6,FALSE)</f>
        <v>ACTIVE</v>
      </c>
      <c r="J125" s="27" t="str">
        <f>VLOOKUP(B125,'大货清单（不定期按GOMS更新）'!A:K,11,FALSE)</f>
        <v>9.2</v>
      </c>
      <c r="K125" s="27" t="str">
        <f>VLOOKUP(B125,'大货清单（不定期按GOMS更新）'!A:N,12,FALSE)</f>
        <v>712</v>
      </c>
      <c r="L125" s="27" t="str">
        <f>VLOOKUP(B125,'大货清单（不定期按GOMS更新）'!A:M,13,FALSE)</f>
        <v>321</v>
      </c>
      <c r="M125" s="27" t="str">
        <f>VLOOKUP(B125,'大货清单（不定期按GOMS更新）'!A:N,14,FALSE)</f>
        <v>278</v>
      </c>
      <c r="N125" s="58" t="s">
        <v>15009</v>
      </c>
      <c r="O125" s="27">
        <f>IFERROR(VLOOKUP(N125,'散件迭代（不定期更新）'!C:J,8,FALSE),0)</f>
        <v>0</v>
      </c>
      <c r="P125" s="27">
        <f>IFERROR(VLOOKUP(N125,'散件（更新）'!B:H,3,FALSE),0)</f>
        <v>0</v>
      </c>
      <c r="Q125" s="27" t="str">
        <f>VLOOKUP(N125,'散件（更新）'!B:H,2,FALSE)</f>
        <v>114-25350317</v>
      </c>
      <c r="R125" s="27" t="str">
        <f>VLOOKUP(N125,'散件（更新）'!B:H,7,FALSE)</f>
        <v>Charging Base NTC Wire Assembly</v>
      </c>
      <c r="S125" s="27" t="str">
        <f>VLOOKUP(N125,'散件（更新）'!B:E,4,FALSE)</f>
        <v>https://tineco-yxzt.oss-accelerate.aliyuncs.com/20250912/15DACD461F05AB5CAE1CD8967655659C_1757661186830.png</v>
      </c>
      <c r="T125" s="27" t="s">
        <v>8759</v>
      </c>
      <c r="U125" s="28" t="str">
        <f>VLOOKUP(N125,'散件（更新）'!B:G,6,FALSE)</f>
        <v>SP;CL2535C-01;NTC导线组件</v>
      </c>
      <c r="V125" s="28">
        <f>VLOOKUP(N125,'散件（更新）'!B:I,8,FALSE)</f>
        <v>6932485013692</v>
      </c>
    </row>
    <row r="126" spans="1:22" ht="20.149999999999999" customHeight="1">
      <c r="A126" s="57">
        <v>46169</v>
      </c>
      <c r="B126" s="58" t="s">
        <v>19009</v>
      </c>
      <c r="C126" s="27" t="str">
        <f>VLOOKUP(B126,'大货清单（不定期按GOMS更新）'!A:H,8,0)</f>
        <v>109-25351001</v>
      </c>
      <c r="D126" s="27" t="str">
        <f>VLOOKUP(B126,'大货清单（不定期按GOMS更新）'!A:C,3,0)</f>
        <v>CL2535J-01</v>
      </c>
      <c r="E126" s="27" t="str">
        <f>VLOOKUP(B126,'大货清单（不定期按GOMS更新）'!A:H,4,0)</f>
        <v>GB</v>
      </c>
      <c r="F126" s="27" t="str">
        <f>VLOOKUP(B126,'大货清单（不定期按GOMS更新）'!A:H,2,0)</f>
        <v>Floor One S5 Max</v>
      </c>
      <c r="G126" s="28" t="str">
        <f>VLOOKUP(B126,'大货清单（不定期按GOMS更新）'!A:I,9,FALSE)</f>
        <v>6971745581571</v>
      </c>
      <c r="H126" s="27" t="str">
        <f>VLOOKUP(B126,'大货清单（不定期按GOMS更新）'!A:H,7,0)</f>
        <v>White&amp;black</v>
      </c>
      <c r="I126" s="27" t="str">
        <f>VLOOKUP(B126,'大货清单（不定期按GOMS更新）'!A:F,6,FALSE)</f>
        <v>ACTIVE</v>
      </c>
      <c r="J126" s="27" t="str">
        <f>VLOOKUP(B126,'大货清单（不定期按GOMS更新）'!A:K,11,FALSE)</f>
        <v>9.2</v>
      </c>
      <c r="K126" s="27" t="str">
        <f>VLOOKUP(B126,'大货清单（不定期按GOMS更新）'!A:N,12,FALSE)</f>
        <v>712</v>
      </c>
      <c r="L126" s="27" t="str">
        <f>VLOOKUP(B126,'大货清单（不定期按GOMS更新）'!A:M,13,FALSE)</f>
        <v>321</v>
      </c>
      <c r="M126" s="27" t="str">
        <f>VLOOKUP(B126,'大货清单（不定期按GOMS更新）'!A:N,14,FALSE)</f>
        <v>278</v>
      </c>
      <c r="N126" s="58" t="s">
        <v>7972</v>
      </c>
      <c r="O126" s="27">
        <f>IFERROR(VLOOKUP(N126,'散件迭代（不定期更新）'!C:J,8,FALSE),0)</f>
        <v>0</v>
      </c>
      <c r="P126" s="27" t="str">
        <f>IFERROR(VLOOKUP(N126,'散件（更新）'!B:H,3,FALSE),0)</f>
        <v/>
      </c>
      <c r="Q126" s="27" t="str">
        <f>VLOOKUP(N126,'散件（更新）'!B:H,2,FALSE)</f>
        <v>114-23780402</v>
      </c>
      <c r="R126" s="27" t="str">
        <f>VLOOKUP(N126,'散件（更新）'!B:H,7,FALSE)</f>
        <v>Motor</v>
      </c>
      <c r="S126" s="27" t="str">
        <f>VLOOKUP(N126,'散件（更新）'!B:E,4,FALSE)</f>
        <v>https://tineco-yxzt.oss-accelerate.aliyuncs.com/20250121/MOTOR_1737446313179.png</v>
      </c>
      <c r="T126" s="27" t="s">
        <v>8759</v>
      </c>
      <c r="U126" s="28" t="str">
        <f>VLOOKUP(N126,'散件（更新）'!B:G,6,FALSE)</f>
        <v>蠕动泵组件</v>
      </c>
      <c r="V126" s="28">
        <f>VLOOKUP(N126,'散件（更新）'!B:I,8,FALSE)</f>
        <v>6932485004089</v>
      </c>
    </row>
    <row r="127" spans="1:22" ht="20.149999999999999" customHeight="1">
      <c r="A127" s="57">
        <v>46169</v>
      </c>
      <c r="B127" s="58" t="s">
        <v>19009</v>
      </c>
      <c r="C127" s="27" t="str">
        <f>VLOOKUP(B127,'大货清单（不定期按GOMS更新）'!A:H,8,0)</f>
        <v>109-25351001</v>
      </c>
      <c r="D127" s="27" t="str">
        <f>VLOOKUP(B127,'大货清单（不定期按GOMS更新）'!A:C,3,0)</f>
        <v>CL2535J-01</v>
      </c>
      <c r="E127" s="27" t="str">
        <f>VLOOKUP(B127,'大货清单（不定期按GOMS更新）'!A:H,4,0)</f>
        <v>GB</v>
      </c>
      <c r="F127" s="27" t="str">
        <f>VLOOKUP(B127,'大货清单（不定期按GOMS更新）'!A:H,2,0)</f>
        <v>Floor One S5 Max</v>
      </c>
      <c r="G127" s="28" t="str">
        <f>VLOOKUP(B127,'大货清单（不定期按GOMS更新）'!A:I,9,FALSE)</f>
        <v>6971745581571</v>
      </c>
      <c r="H127" s="27" t="str">
        <f>VLOOKUP(B127,'大货清单（不定期按GOMS更新）'!A:H,7,0)</f>
        <v>White&amp;black</v>
      </c>
      <c r="I127" s="27" t="str">
        <f>VLOOKUP(B127,'大货清单（不定期按GOMS更新）'!A:F,6,FALSE)</f>
        <v>ACTIVE</v>
      </c>
      <c r="J127" s="27" t="str">
        <f>VLOOKUP(B127,'大货清单（不定期按GOMS更新）'!A:K,11,FALSE)</f>
        <v>9.2</v>
      </c>
      <c r="K127" s="27" t="str">
        <f>VLOOKUP(B127,'大货清单（不定期按GOMS更新）'!A:N,12,FALSE)</f>
        <v>712</v>
      </c>
      <c r="L127" s="27" t="str">
        <f>VLOOKUP(B127,'大货清单（不定期按GOMS更新）'!A:M,13,FALSE)</f>
        <v>321</v>
      </c>
      <c r="M127" s="27" t="str">
        <f>VLOOKUP(B127,'大货清单（不定期按GOMS更新）'!A:N,14,FALSE)</f>
        <v>278</v>
      </c>
      <c r="N127" s="58" t="s">
        <v>8072</v>
      </c>
      <c r="O127" s="27">
        <f>IFERROR(VLOOKUP(N127,'散件迭代（不定期更新）'!C:J,8,FALSE),0)</f>
        <v>0</v>
      </c>
      <c r="P127" s="27" t="str">
        <f>IFERROR(VLOOKUP(N127,'散件（更新）'!B:H,3,FALSE),0)</f>
        <v/>
      </c>
      <c r="Q127" s="27" t="str">
        <f>VLOOKUP(N127,'散件（更新）'!B:H,2,FALSE)</f>
        <v>114-23480613</v>
      </c>
      <c r="R127" s="27" t="str">
        <f>VLOOKUP(N127,'散件（更新）'!B:H,7,FALSE)</f>
        <v>Motor</v>
      </c>
      <c r="S127" s="27">
        <f>VLOOKUP(N127,'散件（更新）'!B:E,4,FALSE)</f>
        <v>0</v>
      </c>
      <c r="T127" s="27" t="s">
        <v>8759</v>
      </c>
      <c r="U127" s="28" t="str">
        <f>VLOOKUP(N127,'散件（更新）'!B:G,6,FALSE)</f>
        <v>风机组件</v>
      </c>
      <c r="V127" s="28">
        <f>VLOOKUP(N127,'散件（更新）'!B:I,8,FALSE)</f>
        <v>6932485003983</v>
      </c>
    </row>
    <row r="128" spans="1:22" ht="20.149999999999999" customHeight="1">
      <c r="A128" s="57">
        <v>46169</v>
      </c>
      <c r="B128" s="58" t="s">
        <v>19009</v>
      </c>
      <c r="C128" s="27" t="str">
        <f>VLOOKUP(B128,'大货清单（不定期按GOMS更新）'!A:H,8,0)</f>
        <v>109-25351001</v>
      </c>
      <c r="D128" s="27" t="str">
        <f>VLOOKUP(B128,'大货清单（不定期按GOMS更新）'!A:C,3,0)</f>
        <v>CL2535J-01</v>
      </c>
      <c r="E128" s="27" t="str">
        <f>VLOOKUP(B128,'大货清单（不定期按GOMS更新）'!A:H,4,0)</f>
        <v>GB</v>
      </c>
      <c r="F128" s="27" t="str">
        <f>VLOOKUP(B128,'大货清单（不定期按GOMS更新）'!A:H,2,0)</f>
        <v>Floor One S5 Max</v>
      </c>
      <c r="G128" s="28" t="str">
        <f>VLOOKUP(B128,'大货清单（不定期按GOMS更新）'!A:I,9,FALSE)</f>
        <v>6971745581571</v>
      </c>
      <c r="H128" s="27" t="str">
        <f>VLOOKUP(B128,'大货清单（不定期按GOMS更新）'!A:H,7,0)</f>
        <v>White&amp;black</v>
      </c>
      <c r="I128" s="27" t="str">
        <f>VLOOKUP(B128,'大货清单（不定期按GOMS更新）'!A:F,6,FALSE)</f>
        <v>ACTIVE</v>
      </c>
      <c r="J128" s="27" t="str">
        <f>VLOOKUP(B128,'大货清单（不定期按GOMS更新）'!A:K,11,FALSE)</f>
        <v>9.2</v>
      </c>
      <c r="K128" s="27" t="str">
        <f>VLOOKUP(B128,'大货清单（不定期按GOMS更新）'!A:N,12,FALSE)</f>
        <v>712</v>
      </c>
      <c r="L128" s="27" t="str">
        <f>VLOOKUP(B128,'大货清单（不定期按GOMS更新）'!A:M,13,FALSE)</f>
        <v>321</v>
      </c>
      <c r="M128" s="27" t="str">
        <f>VLOOKUP(B128,'大货清单（不定期按GOMS更新）'!A:N,14,FALSE)</f>
        <v>278</v>
      </c>
      <c r="N128" s="58" t="s">
        <v>15537</v>
      </c>
      <c r="O128" s="27">
        <f>IFERROR(VLOOKUP(N128,'散件迭代（不定期更新）'!C:J,8,FALSE),0)</f>
        <v>0</v>
      </c>
      <c r="P128" s="27">
        <f>IFERROR(VLOOKUP(N128,'散件（更新）'!B:H,3,FALSE),0)</f>
        <v>0</v>
      </c>
      <c r="Q128" s="27" t="str">
        <f>VLOOKUP(N128,'散件（更新）'!B:H,2,FALSE)</f>
        <v>114-24581301</v>
      </c>
      <c r="R128" s="27" t="str">
        <f>VLOOKUP(N128,'散件（更新）'!B:H,7,FALSE)</f>
        <v>Motor</v>
      </c>
      <c r="S128" s="27" t="str">
        <f>VLOOKUP(N128,'散件（更新）'!B:E,4,FALSE)</f>
        <v>https://tineco-yxzt.oss-accelerate.aliyuncs.com/20250828/weixintupian_20240530083112_1756342102926.jpg</v>
      </c>
      <c r="T128" s="27" t="s">
        <v>8759</v>
      </c>
      <c r="U128" s="28" t="str">
        <f>VLOOKUP(N128,'散件（更新）'!B:G,6,FALSE)</f>
        <v>SP;CL2458M-01;有刷电机齿轮箱组件</v>
      </c>
      <c r="V128" s="28">
        <f>VLOOKUP(N128,'散件（更新）'!B:I,8,FALSE)</f>
        <v>6932485011650</v>
      </c>
    </row>
    <row r="129" spans="1:22" ht="20.149999999999999" customHeight="1">
      <c r="A129" s="57">
        <v>46169</v>
      </c>
      <c r="B129" s="58" t="s">
        <v>19009</v>
      </c>
      <c r="C129" s="27" t="str">
        <f>VLOOKUP(B129,'大货清单（不定期按GOMS更新）'!A:H,8,0)</f>
        <v>109-25351001</v>
      </c>
      <c r="D129" s="27" t="str">
        <f>VLOOKUP(B129,'大货清单（不定期按GOMS更新）'!A:C,3,0)</f>
        <v>CL2535J-01</v>
      </c>
      <c r="E129" s="27" t="str">
        <f>VLOOKUP(B129,'大货清单（不定期按GOMS更新）'!A:H,4,0)</f>
        <v>GB</v>
      </c>
      <c r="F129" s="27" t="str">
        <f>VLOOKUP(B129,'大货清单（不定期按GOMS更新）'!A:H,2,0)</f>
        <v>Floor One S5 Max</v>
      </c>
      <c r="G129" s="28" t="str">
        <f>VLOOKUP(B129,'大货清单（不定期按GOMS更新）'!A:I,9,FALSE)</f>
        <v>6971745581571</v>
      </c>
      <c r="H129" s="27" t="str">
        <f>VLOOKUP(B129,'大货清单（不定期按GOMS更新）'!A:H,7,0)</f>
        <v>White&amp;black</v>
      </c>
      <c r="I129" s="27" t="str">
        <f>VLOOKUP(B129,'大货清单（不定期按GOMS更新）'!A:F,6,FALSE)</f>
        <v>ACTIVE</v>
      </c>
      <c r="J129" s="27" t="str">
        <f>VLOOKUP(B129,'大货清单（不定期按GOMS更新）'!A:K,11,FALSE)</f>
        <v>9.2</v>
      </c>
      <c r="K129" s="27" t="str">
        <f>VLOOKUP(B129,'大货清单（不定期按GOMS更新）'!A:N,12,FALSE)</f>
        <v>712</v>
      </c>
      <c r="L129" s="27" t="str">
        <f>VLOOKUP(B129,'大货清单（不定期按GOMS更新）'!A:M,13,FALSE)</f>
        <v>321</v>
      </c>
      <c r="M129" s="27" t="str">
        <f>VLOOKUP(B129,'大货清单（不定期按GOMS更新）'!A:N,14,FALSE)</f>
        <v>278</v>
      </c>
      <c r="N129" s="58" t="s">
        <v>15344</v>
      </c>
      <c r="O129" s="27">
        <f>IFERROR(VLOOKUP(N129,'散件迭代（不定期更新）'!C:J,8,FALSE),0)</f>
        <v>0</v>
      </c>
      <c r="P129" s="27">
        <f>IFERROR(VLOOKUP(N129,'散件（更新）'!B:H,3,FALSE),0)</f>
        <v>0</v>
      </c>
      <c r="Q129" s="27" t="str">
        <f>VLOOKUP(N129,'散件（更新）'!B:H,2,FALSE)</f>
        <v>114-25620002</v>
      </c>
      <c r="R129" s="27" t="str">
        <f>VLOOKUP(N129,'散件（更新）'!B:H,7,FALSE)</f>
        <v>Main Motor</v>
      </c>
      <c r="S129" s="27">
        <f>VLOOKUP(N129,'散件（更新）'!B:E,4,FALSE)</f>
        <v>0</v>
      </c>
      <c r="T129" s="27" t="s">
        <v>8759</v>
      </c>
      <c r="U129" s="28" t="str">
        <f>VLOOKUP(N129,'散件（更新）'!B:G,6,FALSE)</f>
        <v>SP;CL2562-01;主电机</v>
      </c>
      <c r="V129" s="28">
        <f>VLOOKUP(N129,'散件（更新）'!B:I,8,FALSE)</f>
        <v>6932485016242</v>
      </c>
    </row>
    <row r="130" spans="1:22" ht="20.149999999999999" customHeight="1">
      <c r="A130" s="57">
        <v>46169</v>
      </c>
      <c r="B130" s="58" t="s">
        <v>19009</v>
      </c>
      <c r="C130" s="27" t="str">
        <f>VLOOKUP(B130,'大货清单（不定期按GOMS更新）'!A:H,8,0)</f>
        <v>109-25351001</v>
      </c>
      <c r="D130" s="27" t="str">
        <f>VLOOKUP(B130,'大货清单（不定期按GOMS更新）'!A:C,3,0)</f>
        <v>CL2535J-01</v>
      </c>
      <c r="E130" s="27" t="str">
        <f>VLOOKUP(B130,'大货清单（不定期按GOMS更新）'!A:H,4,0)</f>
        <v>GB</v>
      </c>
      <c r="F130" s="27" t="str">
        <f>VLOOKUP(B130,'大货清单（不定期按GOMS更新）'!A:H,2,0)</f>
        <v>Floor One S5 Max</v>
      </c>
      <c r="G130" s="28" t="str">
        <f>VLOOKUP(B130,'大货清单（不定期按GOMS更新）'!A:I,9,FALSE)</f>
        <v>6971745581571</v>
      </c>
      <c r="H130" s="27" t="str">
        <f>VLOOKUP(B130,'大货清单（不定期按GOMS更新）'!A:H,7,0)</f>
        <v>White&amp;black</v>
      </c>
      <c r="I130" s="27" t="str">
        <f>VLOOKUP(B130,'大货清单（不定期按GOMS更新）'!A:F,6,FALSE)</f>
        <v>ACTIVE</v>
      </c>
      <c r="J130" s="27" t="str">
        <f>VLOOKUP(B130,'大货清单（不定期按GOMS更新）'!A:K,11,FALSE)</f>
        <v>9.2</v>
      </c>
      <c r="K130" s="27" t="str">
        <f>VLOOKUP(B130,'大货清单（不定期按GOMS更新）'!A:N,12,FALSE)</f>
        <v>712</v>
      </c>
      <c r="L130" s="27" t="str">
        <f>VLOOKUP(B130,'大货清单（不定期按GOMS更新）'!A:M,13,FALSE)</f>
        <v>321</v>
      </c>
      <c r="M130" s="27" t="str">
        <f>VLOOKUP(B130,'大货清单（不定期按GOMS更新）'!A:N,14,FALSE)</f>
        <v>278</v>
      </c>
      <c r="N130" s="58" t="s">
        <v>8047</v>
      </c>
      <c r="O130" s="27">
        <f>IFERROR(VLOOKUP(N130,'散件迭代（不定期更新）'!C:J,8,FALSE),0)</f>
        <v>0</v>
      </c>
      <c r="P130" s="27" t="str">
        <f>IFERROR(VLOOKUP(N130,'散件（更新）'!B:H,3,FALSE),0)</f>
        <v/>
      </c>
      <c r="Q130" s="27" t="str">
        <f>VLOOKUP(N130,'散件（更新）'!B:H,2,FALSE)</f>
        <v>114-23480612</v>
      </c>
      <c r="R130" s="27" t="str">
        <f>VLOOKUP(N130,'散件（更新）'!B:H,7,FALSE)</f>
        <v>Boiler </v>
      </c>
      <c r="S130" s="27">
        <f>VLOOKUP(N130,'散件（更新）'!B:E,4,FALSE)</f>
        <v>0</v>
      </c>
      <c r="T130" s="27" t="s">
        <v>8759</v>
      </c>
      <c r="U130" s="28" t="str">
        <f>VLOOKUP(N130,'散件（更新）'!B:G,6,FALSE)</f>
        <v>发热丝组件</v>
      </c>
      <c r="V130" s="28">
        <f>VLOOKUP(N130,'散件（更新）'!B:I,8,FALSE)</f>
        <v>6932485003976</v>
      </c>
    </row>
    <row r="131" spans="1:22" ht="20.149999999999999" customHeight="1">
      <c r="A131" s="57">
        <v>46169</v>
      </c>
      <c r="B131" s="58" t="s">
        <v>19009</v>
      </c>
      <c r="C131" s="27" t="str">
        <f>VLOOKUP(B131,'大货清单（不定期按GOMS更新）'!A:H,8,0)</f>
        <v>109-25351001</v>
      </c>
      <c r="D131" s="27" t="str">
        <f>VLOOKUP(B131,'大货清单（不定期按GOMS更新）'!A:C,3,0)</f>
        <v>CL2535J-01</v>
      </c>
      <c r="E131" s="27" t="str">
        <f>VLOOKUP(B131,'大货清单（不定期按GOMS更新）'!A:H,4,0)</f>
        <v>GB</v>
      </c>
      <c r="F131" s="27" t="str">
        <f>VLOOKUP(B131,'大货清单（不定期按GOMS更新）'!A:H,2,0)</f>
        <v>Floor One S5 Max</v>
      </c>
      <c r="G131" s="28" t="str">
        <f>VLOOKUP(B131,'大货清单（不定期按GOMS更新）'!A:I,9,FALSE)</f>
        <v>6971745581571</v>
      </c>
      <c r="H131" s="27" t="str">
        <f>VLOOKUP(B131,'大货清单（不定期按GOMS更新）'!A:H,7,0)</f>
        <v>White&amp;black</v>
      </c>
      <c r="I131" s="27" t="str">
        <f>VLOOKUP(B131,'大货清单（不定期按GOMS更新）'!A:F,6,FALSE)</f>
        <v>ACTIVE</v>
      </c>
      <c r="J131" s="27" t="str">
        <f>VLOOKUP(B131,'大货清单（不定期按GOMS更新）'!A:K,11,FALSE)</f>
        <v>9.2</v>
      </c>
      <c r="K131" s="27" t="str">
        <f>VLOOKUP(B131,'大货清单（不定期按GOMS更新）'!A:N,12,FALSE)</f>
        <v>712</v>
      </c>
      <c r="L131" s="27" t="str">
        <f>VLOOKUP(B131,'大货清单（不定期按GOMS更新）'!A:M,13,FALSE)</f>
        <v>321</v>
      </c>
      <c r="M131" s="27" t="str">
        <f>VLOOKUP(B131,'大货清单（不定期按GOMS更新）'!A:N,14,FALSE)</f>
        <v>278</v>
      </c>
      <c r="N131" s="58" t="s">
        <v>8104</v>
      </c>
      <c r="O131" s="27">
        <f>IFERROR(VLOOKUP(N131,'散件迭代（不定期更新）'!C:J,8,FALSE),0)</f>
        <v>0</v>
      </c>
      <c r="P131" s="27" t="str">
        <f>IFERROR(VLOOKUP(N131,'散件（更新）'!B:H,3,FALSE),0)</f>
        <v/>
      </c>
      <c r="Q131" s="27" t="str">
        <f>VLOOKUP(N131,'散件（更新）'!B:H,2,FALSE)</f>
        <v>114-24580106</v>
      </c>
      <c r="R131" s="27" t="str">
        <f>VLOOKUP(N131,'散件（更新）'!B:H,7,FALSE)</f>
        <v>PCBA</v>
      </c>
      <c r="S131" s="27" t="str">
        <f>VLOOKUP(N131,'散件（更新）'!B:E,4,FALSE)</f>
        <v>https://tineco-yxzt.oss-accelerate.aliyuncs.com/20241231/tuopandianyuanban_1735610617986.png</v>
      </c>
      <c r="T131" s="27" t="s">
        <v>8759</v>
      </c>
      <c r="U131" s="28" t="str">
        <f>VLOOKUP(N131,'散件（更新）'!B:G,6,FALSE)</f>
        <v>SP;CL2458A-02;六节托盘电源板组件</v>
      </c>
      <c r="V131" s="28">
        <f>VLOOKUP(N131,'散件（更新）'!B:I,8,FALSE)</f>
        <v>6932485004584</v>
      </c>
    </row>
    <row r="132" spans="1:22" ht="20.149999999999999" customHeight="1">
      <c r="A132" s="57">
        <v>46169</v>
      </c>
      <c r="B132" s="58" t="s">
        <v>19009</v>
      </c>
      <c r="C132" s="27" t="str">
        <f>VLOOKUP(B132,'大货清单（不定期按GOMS更新）'!A:H,8,0)</f>
        <v>109-25351001</v>
      </c>
      <c r="D132" s="27" t="str">
        <f>VLOOKUP(B132,'大货清单（不定期按GOMS更新）'!A:C,3,0)</f>
        <v>CL2535J-01</v>
      </c>
      <c r="E132" s="27" t="str">
        <f>VLOOKUP(B132,'大货清单（不定期按GOMS更新）'!A:H,4,0)</f>
        <v>GB</v>
      </c>
      <c r="F132" s="27" t="str">
        <f>VLOOKUP(B132,'大货清单（不定期按GOMS更新）'!A:H,2,0)</f>
        <v>Floor One S5 Max</v>
      </c>
      <c r="G132" s="28" t="str">
        <f>VLOOKUP(B132,'大货清单（不定期按GOMS更新）'!A:I,9,FALSE)</f>
        <v>6971745581571</v>
      </c>
      <c r="H132" s="27" t="str">
        <f>VLOOKUP(B132,'大货清单（不定期按GOMS更新）'!A:H,7,0)</f>
        <v>White&amp;black</v>
      </c>
      <c r="I132" s="27" t="str">
        <f>VLOOKUP(B132,'大货清单（不定期按GOMS更新）'!A:F,6,FALSE)</f>
        <v>ACTIVE</v>
      </c>
      <c r="J132" s="27" t="str">
        <f>VLOOKUP(B132,'大货清单（不定期按GOMS更新）'!A:K,11,FALSE)</f>
        <v>9.2</v>
      </c>
      <c r="K132" s="27" t="str">
        <f>VLOOKUP(B132,'大货清单（不定期按GOMS更新）'!A:N,12,FALSE)</f>
        <v>712</v>
      </c>
      <c r="L132" s="27" t="str">
        <f>VLOOKUP(B132,'大货清单（不定期按GOMS更新）'!A:M,13,FALSE)</f>
        <v>321</v>
      </c>
      <c r="M132" s="27" t="str">
        <f>VLOOKUP(B132,'大货清单（不定期按GOMS更新）'!A:N,14,FALSE)</f>
        <v>278</v>
      </c>
      <c r="N132" s="58" t="s">
        <v>15582</v>
      </c>
      <c r="O132" s="27">
        <f>IFERROR(VLOOKUP(N132,'散件迭代（不定期更新）'!C:J,8,FALSE),0)</f>
        <v>0</v>
      </c>
      <c r="P132" s="27">
        <f>IFERROR(VLOOKUP(N132,'散件（更新）'!B:H,3,FALSE),0)</f>
        <v>0</v>
      </c>
      <c r="Q132" s="27" t="str">
        <f>VLOOKUP(N132,'散件（更新）'!B:H,2,FALSE)</f>
        <v>114-25350104</v>
      </c>
      <c r="R132" s="27" t="str">
        <f>VLOOKUP(N132,'散件（更新）'!B:H,7,FALSE)</f>
        <v>Main body PCBA</v>
      </c>
      <c r="S132" s="27" t="str">
        <f>VLOOKUP(N132,'散件（更新）'!B:E,4,FALSE)</f>
        <v>https://tineco-yxzt.oss-accelerate.aliyuncs.com/20250912/image20250904-083904_1757644184321.png</v>
      </c>
      <c r="T132" s="27" t="s">
        <v>19301</v>
      </c>
      <c r="U132" s="28" t="str">
        <f>VLOOKUP(N132,'散件（更新）'!B:G,6,FALSE)</f>
        <v>SP;CL2535A-01;机身主控板组件</v>
      </c>
      <c r="V132" s="28">
        <f>VLOOKUP(N132,'散件（更新）'!B:I,8,FALSE)</f>
        <v>6932485013487</v>
      </c>
    </row>
    <row r="133" spans="1:22" ht="20.149999999999999" customHeight="1">
      <c r="A133" s="57">
        <v>46169</v>
      </c>
      <c r="B133" s="58" t="s">
        <v>19009</v>
      </c>
      <c r="C133" s="27" t="str">
        <f>VLOOKUP(B133,'大货清单（不定期按GOMS更新）'!A:H,8,0)</f>
        <v>109-25351001</v>
      </c>
      <c r="D133" s="27" t="str">
        <f>VLOOKUP(B133,'大货清单（不定期按GOMS更新）'!A:C,3,0)</f>
        <v>CL2535J-01</v>
      </c>
      <c r="E133" s="27" t="str">
        <f>VLOOKUP(B133,'大货清单（不定期按GOMS更新）'!A:H,4,0)</f>
        <v>GB</v>
      </c>
      <c r="F133" s="27" t="str">
        <f>VLOOKUP(B133,'大货清单（不定期按GOMS更新）'!A:H,2,0)</f>
        <v>Floor One S5 Max</v>
      </c>
      <c r="G133" s="28" t="str">
        <f>VLOOKUP(B133,'大货清单（不定期按GOMS更新）'!A:I,9,FALSE)</f>
        <v>6971745581571</v>
      </c>
      <c r="H133" s="27" t="str">
        <f>VLOOKUP(B133,'大货清单（不定期按GOMS更新）'!A:H,7,0)</f>
        <v>White&amp;black</v>
      </c>
      <c r="I133" s="27" t="str">
        <f>VLOOKUP(B133,'大货清单（不定期按GOMS更新）'!A:F,6,FALSE)</f>
        <v>ACTIVE</v>
      </c>
      <c r="J133" s="27" t="str">
        <f>VLOOKUP(B133,'大货清单（不定期按GOMS更新）'!A:K,11,FALSE)</f>
        <v>9.2</v>
      </c>
      <c r="K133" s="27" t="str">
        <f>VLOOKUP(B133,'大货清单（不定期按GOMS更新）'!A:N,12,FALSE)</f>
        <v>712</v>
      </c>
      <c r="L133" s="27" t="str">
        <f>VLOOKUP(B133,'大货清单（不定期按GOMS更新）'!A:M,13,FALSE)</f>
        <v>321</v>
      </c>
      <c r="M133" s="27" t="str">
        <f>VLOOKUP(B133,'大货清单（不定期按GOMS更新）'!A:N,14,FALSE)</f>
        <v>278</v>
      </c>
      <c r="N133" s="58" t="s">
        <v>7813</v>
      </c>
      <c r="O133" s="27">
        <f>IFERROR(VLOOKUP(N133,'散件迭代（不定期更新）'!C:J,8,FALSE),0)</f>
        <v>0</v>
      </c>
      <c r="P133" s="27" t="str">
        <f>IFERROR(VLOOKUP(N133,'散件（更新）'!B:H,3,FALSE),0)</f>
        <v/>
      </c>
      <c r="Q133" s="27" t="str">
        <f>VLOOKUP(N133,'散件（更新）'!B:H,2,FALSE)</f>
        <v>114-24570003</v>
      </c>
      <c r="R133" s="27" t="str">
        <f>VLOOKUP(N133,'散件（更新）'!B:H,7,FALSE)</f>
        <v>Scraper</v>
      </c>
      <c r="S133" s="27" t="str">
        <f>VLOOKUP(N133,'散件（更新）'!B:E,4,FALSE)</f>
        <v>https://tineco-yxzt.oss-accelerate.aliyuncs.com/20250114/11_1736819575391.jpg</v>
      </c>
      <c r="T133" s="27" t="s">
        <v>8759</v>
      </c>
      <c r="U133" s="28" t="str">
        <f>VLOOKUP(N133,'散件（更新）'!B:G,6,FALSE)</f>
        <v>刮条组件（带小轮）</v>
      </c>
      <c r="V133" s="28">
        <f>VLOOKUP(N133,'散件（更新）'!B:I,8,FALSE)</f>
        <v>6932485002962</v>
      </c>
    </row>
    <row r="134" spans="1:22" ht="20.149999999999999" customHeight="1">
      <c r="A134" s="57">
        <v>46169</v>
      </c>
      <c r="B134" s="58" t="s">
        <v>19009</v>
      </c>
      <c r="C134" s="27" t="str">
        <f>VLOOKUP(B134,'大货清单（不定期按GOMS更新）'!A:H,8,0)</f>
        <v>109-25351001</v>
      </c>
      <c r="D134" s="27" t="str">
        <f>VLOOKUP(B134,'大货清单（不定期按GOMS更新）'!A:C,3,0)</f>
        <v>CL2535J-01</v>
      </c>
      <c r="E134" s="27" t="str">
        <f>VLOOKUP(B134,'大货清单（不定期按GOMS更新）'!A:H,4,0)</f>
        <v>GB</v>
      </c>
      <c r="F134" s="27" t="str">
        <f>VLOOKUP(B134,'大货清单（不定期按GOMS更新）'!A:H,2,0)</f>
        <v>Floor One S5 Max</v>
      </c>
      <c r="G134" s="28" t="str">
        <f>VLOOKUP(B134,'大货清单（不定期按GOMS更新）'!A:I,9,FALSE)</f>
        <v>6971745581571</v>
      </c>
      <c r="H134" s="27" t="str">
        <f>VLOOKUP(B134,'大货清单（不定期按GOMS更新）'!A:H,7,0)</f>
        <v>White&amp;black</v>
      </c>
      <c r="I134" s="27" t="str">
        <f>VLOOKUP(B134,'大货清单（不定期按GOMS更新）'!A:F,6,FALSE)</f>
        <v>ACTIVE</v>
      </c>
      <c r="J134" s="27" t="str">
        <f>VLOOKUP(B134,'大货清单（不定期按GOMS更新）'!A:K,11,FALSE)</f>
        <v>9.2</v>
      </c>
      <c r="K134" s="27" t="str">
        <f>VLOOKUP(B134,'大货清单（不定期按GOMS更新）'!A:N,12,FALSE)</f>
        <v>712</v>
      </c>
      <c r="L134" s="27" t="str">
        <f>VLOOKUP(B134,'大货清单（不定期按GOMS更新）'!A:M,13,FALSE)</f>
        <v>321</v>
      </c>
      <c r="M134" s="27" t="str">
        <f>VLOOKUP(B134,'大货清单（不定期按GOMS更新）'!A:N,14,FALSE)</f>
        <v>278</v>
      </c>
      <c r="N134" s="58" t="s">
        <v>8012</v>
      </c>
      <c r="O134" s="27">
        <f>IFERROR(VLOOKUP(N134,'散件迭代（不定期更新）'!C:J,8,FALSE),0)</f>
        <v>0</v>
      </c>
      <c r="P134" s="27" t="str">
        <f>IFERROR(VLOOKUP(N134,'散件（更新）'!B:H,3,FALSE),0)</f>
        <v/>
      </c>
      <c r="Q134" s="27" t="str">
        <f>VLOOKUP(N134,'散件（更新）'!B:H,2,FALSE)</f>
        <v>114-23761808</v>
      </c>
      <c r="R134" s="27" t="str">
        <f>VLOOKUP(N134,'散件（更新）'!B:H,7,FALSE)</f>
        <v>Sensor</v>
      </c>
      <c r="S134" s="27" t="str">
        <f>VLOOKUP(N134,'散件（更新）'!B:E,4,FALSE)</f>
        <v>https://tineco-yxzt.oss-accelerate.aliyuncs.com/20241219/weixintupian_202411141109496_1734589120839.jpg</v>
      </c>
      <c r="T134" s="27" t="s">
        <v>8759</v>
      </c>
      <c r="U134" s="28" t="str">
        <f>VLOOKUP(N134,'散件（更新）'!B:G,6,FALSE)</f>
        <v>直通式光电液位传感器组件</v>
      </c>
      <c r="V134" s="28">
        <f>VLOOKUP(N134,'散件（更新）'!B:I,8,FALSE)</f>
        <v>6932485002474</v>
      </c>
    </row>
    <row r="135" spans="1:22" ht="20.149999999999999" customHeight="1">
      <c r="A135" s="57">
        <v>46169</v>
      </c>
      <c r="B135" s="58" t="s">
        <v>19009</v>
      </c>
      <c r="C135" s="27" t="str">
        <f>VLOOKUP(B135,'大货清单（不定期按GOMS更新）'!A:H,8,0)</f>
        <v>109-25351001</v>
      </c>
      <c r="D135" s="27" t="str">
        <f>VLOOKUP(B135,'大货清单（不定期按GOMS更新）'!A:C,3,0)</f>
        <v>CL2535J-01</v>
      </c>
      <c r="E135" s="27" t="str">
        <f>VLOOKUP(B135,'大货清单（不定期按GOMS更新）'!A:H,4,0)</f>
        <v>GB</v>
      </c>
      <c r="F135" s="27" t="str">
        <f>VLOOKUP(B135,'大货清单（不定期按GOMS更新）'!A:H,2,0)</f>
        <v>Floor One S5 Max</v>
      </c>
      <c r="G135" s="28" t="str">
        <f>VLOOKUP(B135,'大货清单（不定期按GOMS更新）'!A:I,9,FALSE)</f>
        <v>6971745581571</v>
      </c>
      <c r="H135" s="27" t="str">
        <f>VLOOKUP(B135,'大货清单（不定期按GOMS更新）'!A:H,7,0)</f>
        <v>White&amp;black</v>
      </c>
      <c r="I135" s="27" t="str">
        <f>VLOOKUP(B135,'大货清单（不定期按GOMS更新）'!A:F,6,FALSE)</f>
        <v>ACTIVE</v>
      </c>
      <c r="J135" s="27" t="str">
        <f>VLOOKUP(B135,'大货清单（不定期按GOMS更新）'!A:K,11,FALSE)</f>
        <v>9.2</v>
      </c>
      <c r="K135" s="27" t="str">
        <f>VLOOKUP(B135,'大货清单（不定期按GOMS更新）'!A:N,12,FALSE)</f>
        <v>712</v>
      </c>
      <c r="L135" s="27" t="str">
        <f>VLOOKUP(B135,'大货清单（不定期按GOMS更新）'!A:M,13,FALSE)</f>
        <v>321</v>
      </c>
      <c r="M135" s="27" t="str">
        <f>VLOOKUP(B135,'大货清单（不定期按GOMS更新）'!A:N,14,FALSE)</f>
        <v>278</v>
      </c>
      <c r="N135" s="58" t="s">
        <v>4708</v>
      </c>
      <c r="O135" s="27">
        <f>IFERROR(VLOOKUP(N135,'散件迭代（不定期更新）'!C:J,8,FALSE),0)</f>
        <v>0</v>
      </c>
      <c r="P135" s="27">
        <f>IFERROR(VLOOKUP(N135,'散件（更新）'!B:H,3,FALSE),0)</f>
        <v>0</v>
      </c>
      <c r="Q135" s="27" t="str">
        <f>VLOOKUP(N135,'散件（更新）'!B:H,2,FALSE)</f>
        <v>114-23280212</v>
      </c>
      <c r="R135" s="27" t="str">
        <f>VLOOKUP(N135,'散件（更新）'!B:H,7,FALSE)</f>
        <v>Sensor</v>
      </c>
      <c r="S135" s="27" t="str">
        <f>VLOOKUP(N135,'散件（更新）'!B:E,4,FALSE)</f>
        <v>https://tineco-yxzt.oss-accelerate.aliyuncs.com/20240306/hongwai_1709692389165.GIF</v>
      </c>
      <c r="T135" s="27" t="s">
        <v>8759</v>
      </c>
      <c r="U135" s="28" t="str">
        <f>VLOOKUP(N135,'散件（更新）'!B:G,6,FALSE)</f>
        <v>红外脏污传感器板组件</v>
      </c>
      <c r="V135" s="28">
        <f>VLOOKUP(N135,'散件（更新）'!B:I,8,FALSE)</f>
        <v>6974950107222</v>
      </c>
    </row>
    <row r="136" spans="1:22" ht="20.149999999999999" customHeight="1">
      <c r="A136" s="57">
        <v>46169</v>
      </c>
      <c r="B136" s="58" t="s">
        <v>19009</v>
      </c>
      <c r="C136" s="27" t="str">
        <f>VLOOKUP(B136,'大货清单（不定期按GOMS更新）'!A:H,8,0)</f>
        <v>109-25351001</v>
      </c>
      <c r="D136" s="27" t="str">
        <f>VLOOKUP(B136,'大货清单（不定期按GOMS更新）'!A:C,3,0)</f>
        <v>CL2535J-01</v>
      </c>
      <c r="E136" s="27" t="str">
        <f>VLOOKUP(B136,'大货清单（不定期按GOMS更新）'!A:H,4,0)</f>
        <v>GB</v>
      </c>
      <c r="F136" s="27" t="str">
        <f>VLOOKUP(B136,'大货清单（不定期按GOMS更新）'!A:H,2,0)</f>
        <v>Floor One S5 Max</v>
      </c>
      <c r="G136" s="28" t="str">
        <f>VLOOKUP(B136,'大货清单（不定期按GOMS更新）'!A:I,9,FALSE)</f>
        <v>6971745581571</v>
      </c>
      <c r="H136" s="27" t="str">
        <f>VLOOKUP(B136,'大货清单（不定期按GOMS更新）'!A:H,7,0)</f>
        <v>White&amp;black</v>
      </c>
      <c r="I136" s="27" t="str">
        <f>VLOOKUP(B136,'大货清单（不定期按GOMS更新）'!A:F,6,FALSE)</f>
        <v>ACTIVE</v>
      </c>
      <c r="J136" s="27" t="str">
        <f>VLOOKUP(B136,'大货清单（不定期按GOMS更新）'!A:K,11,FALSE)</f>
        <v>9.2</v>
      </c>
      <c r="K136" s="27" t="str">
        <f>VLOOKUP(B136,'大货清单（不定期按GOMS更新）'!A:N,12,FALSE)</f>
        <v>712</v>
      </c>
      <c r="L136" s="27" t="str">
        <f>VLOOKUP(B136,'大货清单（不定期按GOMS更新）'!A:M,13,FALSE)</f>
        <v>321</v>
      </c>
      <c r="M136" s="27" t="str">
        <f>VLOOKUP(B136,'大货清单（不定期按GOMS更新）'!A:N,14,FALSE)</f>
        <v>278</v>
      </c>
      <c r="N136" s="58" t="s">
        <v>5334</v>
      </c>
      <c r="O136" s="27">
        <f>IFERROR(VLOOKUP(N136,'散件迭代（不定期更新）'!C:J,8,FALSE),0)</f>
        <v>0</v>
      </c>
      <c r="P136" s="27" t="str">
        <f>IFERROR(VLOOKUP(N136,'散件（更新）'!B:H,3,FALSE),0)</f>
        <v>/</v>
      </c>
      <c r="Q136" s="27" t="str">
        <f>VLOOKUP(N136,'散件（更新）'!B:H,2,FALSE)</f>
        <v>114-21231213</v>
      </c>
      <c r="R136" s="27" t="str">
        <f>VLOOKUP(N136,'散件（更新）'!B:H,7,FALSE)</f>
        <v>Repair Wheel</v>
      </c>
      <c r="S136" s="27">
        <f>VLOOKUP(N136,'散件（更新）'!B:E,4,FALSE)</f>
        <v>0</v>
      </c>
      <c r="T136" s="27" t="s">
        <v>8759</v>
      </c>
      <c r="U136" s="28" t="str">
        <f>VLOOKUP(N136,'散件（更新）'!B:G,6,FALSE)</f>
        <v>小轮组件(两个小轮+两个小轮轴)</v>
      </c>
      <c r="V136" s="28">
        <f>VLOOKUP(N136,'散件（更新）'!B:I,8,FALSE)</f>
        <v>6974950105853</v>
      </c>
    </row>
    <row r="137" spans="1:22" ht="20.149999999999999" customHeight="1">
      <c r="A137" s="57">
        <v>46169</v>
      </c>
      <c r="B137" s="58" t="s">
        <v>19009</v>
      </c>
      <c r="C137" s="27" t="str">
        <f>VLOOKUP(B137,'大货清单（不定期按GOMS更新）'!A:H,8,0)</f>
        <v>109-25351001</v>
      </c>
      <c r="D137" s="27" t="str">
        <f>VLOOKUP(B137,'大货清单（不定期按GOMS更新）'!A:C,3,0)</f>
        <v>CL2535J-01</v>
      </c>
      <c r="E137" s="27" t="str">
        <f>VLOOKUP(B137,'大货清单（不定期按GOMS更新）'!A:H,4,0)</f>
        <v>GB</v>
      </c>
      <c r="F137" s="27" t="str">
        <f>VLOOKUP(B137,'大货清单（不定期按GOMS更新）'!A:H,2,0)</f>
        <v>Floor One S5 Max</v>
      </c>
      <c r="G137" s="28" t="str">
        <f>VLOOKUP(B137,'大货清单（不定期按GOMS更新）'!A:I,9,FALSE)</f>
        <v>6971745581571</v>
      </c>
      <c r="H137" s="27" t="str">
        <f>VLOOKUP(B137,'大货清单（不定期按GOMS更新）'!A:H,7,0)</f>
        <v>White&amp;black</v>
      </c>
      <c r="I137" s="27" t="str">
        <f>VLOOKUP(B137,'大货清单（不定期按GOMS更新）'!A:F,6,FALSE)</f>
        <v>ACTIVE</v>
      </c>
      <c r="J137" s="27" t="str">
        <f>VLOOKUP(B137,'大货清单（不定期按GOMS更新）'!A:K,11,FALSE)</f>
        <v>9.2</v>
      </c>
      <c r="K137" s="27" t="str">
        <f>VLOOKUP(B137,'大货清单（不定期按GOMS更新）'!A:N,12,FALSE)</f>
        <v>712</v>
      </c>
      <c r="L137" s="27" t="str">
        <f>VLOOKUP(B137,'大货清单（不定期按GOMS更新）'!A:M,13,FALSE)</f>
        <v>321</v>
      </c>
      <c r="M137" s="27" t="str">
        <f>VLOOKUP(B137,'大货清单（不定期按GOMS更新）'!A:N,14,FALSE)</f>
        <v>278</v>
      </c>
      <c r="N137" s="58" t="s">
        <v>4712</v>
      </c>
      <c r="O137" s="27">
        <f>IFERROR(VLOOKUP(N137,'散件迭代（不定期更新）'!C:J,8,FALSE),0)</f>
        <v>0</v>
      </c>
      <c r="P137" s="27">
        <f>IFERROR(VLOOKUP(N137,'散件（更新）'!B:H,3,FALSE),0)</f>
        <v>0</v>
      </c>
      <c r="Q137" s="27" t="str">
        <f>VLOOKUP(N137,'散件（更新）'!B:H,2,FALSE)</f>
        <v>114-23280221</v>
      </c>
      <c r="R137" s="27" t="str">
        <f>VLOOKUP(N137,'散件（更新）'!B:H,7,FALSE)</f>
        <v>Repair Wheel</v>
      </c>
      <c r="S137" s="27" t="str">
        <f>VLOOKUP(N137,'散件（更新）'!B:E,4,FALSE)</f>
        <v>https://tineco-yxzt.oss-accelerate.aliyuncs.com/20240306/daxiaolun_1709693230648.GIF</v>
      </c>
      <c r="T137" s="27" t="s">
        <v>8759</v>
      </c>
      <c r="U137" s="28" t="str">
        <f>VLOOKUP(N137,'散件（更新）'!B:G,6,FALSE)</f>
        <v>大轮和小轮组件</v>
      </c>
      <c r="V137" s="28">
        <f>VLOOKUP(N137,'散件（更新）'!B:I,8,FALSE)</f>
        <v>6974950107314</v>
      </c>
    </row>
    <row r="138" spans="1:22" ht="20.149999999999999" customHeight="1">
      <c r="A138" s="57">
        <v>46169</v>
      </c>
      <c r="B138" s="58" t="s">
        <v>19009</v>
      </c>
      <c r="C138" s="27" t="str">
        <f>VLOOKUP(B138,'大货清单（不定期按GOMS更新）'!A:H,8,0)</f>
        <v>109-25351001</v>
      </c>
      <c r="D138" s="27" t="str">
        <f>VLOOKUP(B138,'大货清单（不定期按GOMS更新）'!A:C,3,0)</f>
        <v>CL2535J-01</v>
      </c>
      <c r="E138" s="27" t="str">
        <f>VLOOKUP(B138,'大货清单（不定期按GOMS更新）'!A:H,4,0)</f>
        <v>GB</v>
      </c>
      <c r="F138" s="27" t="str">
        <f>VLOOKUP(B138,'大货清单（不定期按GOMS更新）'!A:H,2,0)</f>
        <v>Floor One S5 Max</v>
      </c>
      <c r="G138" s="28" t="str">
        <f>VLOOKUP(B138,'大货清单（不定期按GOMS更新）'!A:I,9,FALSE)</f>
        <v>6971745581571</v>
      </c>
      <c r="H138" s="27" t="str">
        <f>VLOOKUP(B138,'大货清单（不定期按GOMS更新）'!A:H,7,0)</f>
        <v>White&amp;black</v>
      </c>
      <c r="I138" s="27" t="str">
        <f>VLOOKUP(B138,'大货清单（不定期按GOMS更新）'!A:F,6,FALSE)</f>
        <v>ACTIVE</v>
      </c>
      <c r="J138" s="27" t="str">
        <f>VLOOKUP(B138,'大货清单（不定期按GOMS更新）'!A:K,11,FALSE)</f>
        <v>9.2</v>
      </c>
      <c r="K138" s="27" t="str">
        <f>VLOOKUP(B138,'大货清单（不定期按GOMS更新）'!A:N,12,FALSE)</f>
        <v>712</v>
      </c>
      <c r="L138" s="27" t="str">
        <f>VLOOKUP(B138,'大货清单（不定期按GOMS更新）'!A:M,13,FALSE)</f>
        <v>321</v>
      </c>
      <c r="M138" s="27" t="str">
        <f>VLOOKUP(B138,'大货清单（不定期按GOMS更新）'!A:N,14,FALSE)</f>
        <v>278</v>
      </c>
      <c r="N138" s="58" t="s">
        <v>15766</v>
      </c>
      <c r="O138" s="27">
        <f>IFERROR(VLOOKUP(N138,'散件迭代（不定期更新）'!C:J,8,FALSE),0)</f>
        <v>0</v>
      </c>
      <c r="P138" s="27">
        <f>IFERROR(VLOOKUP(N138,'散件（更新）'!B:H,3,FALSE),0)</f>
        <v>0</v>
      </c>
      <c r="Q138" s="27" t="str">
        <f>VLOOKUP(N138,'散件（更新）'!B:H,2,FALSE)</f>
        <v>114-25430002</v>
      </c>
      <c r="R138" s="27" t="str">
        <f>VLOOKUP(N138,'散件（更新）'!B:H,7,FALSE)</f>
        <v>3-In-1 Cleaning Tool</v>
      </c>
      <c r="S138" s="27" t="str">
        <f>VLOOKUP(N138,'散件（更新）'!B:E,4,FALSE)</f>
        <v>https://tineco-yxzt.oss-accelerate.aliyuncs.com/20250826/weixinjietu_20250815091726_1756177476474.png</v>
      </c>
      <c r="T138" s="27" t="s">
        <v>8759</v>
      </c>
      <c r="U138" s="28" t="str">
        <f>VLOOKUP(N138,'散件（更新）'!B:G,6,FALSE)</f>
        <v>SP;CL2543-01;AB1888B清洁刷组件</v>
      </c>
      <c r="V138" s="28">
        <f>VLOOKUP(N138,'散件（更新）'!B:I,8,FALSE)</f>
        <v>6975159901574</v>
      </c>
    </row>
    <row r="139" spans="1:22" ht="20.149999999999999" customHeight="1">
      <c r="A139" s="57">
        <v>46169</v>
      </c>
      <c r="B139" s="58" t="s">
        <v>19009</v>
      </c>
      <c r="C139" s="27" t="str">
        <f>VLOOKUP(B139,'大货清单（不定期按GOMS更新）'!A:H,8,0)</f>
        <v>109-25351001</v>
      </c>
      <c r="D139" s="27" t="str">
        <f>VLOOKUP(B139,'大货清单（不定期按GOMS更新）'!A:C,3,0)</f>
        <v>CL2535J-01</v>
      </c>
      <c r="E139" s="27" t="str">
        <f>VLOOKUP(B139,'大货清单（不定期按GOMS更新）'!A:H,4,0)</f>
        <v>GB</v>
      </c>
      <c r="F139" s="27" t="str">
        <f>VLOOKUP(B139,'大货清单（不定期按GOMS更新）'!A:H,2,0)</f>
        <v>Floor One S5 Max</v>
      </c>
      <c r="G139" s="28" t="str">
        <f>VLOOKUP(B139,'大货清单（不定期按GOMS更新）'!A:I,9,FALSE)</f>
        <v>6971745581571</v>
      </c>
      <c r="H139" s="27" t="str">
        <f>VLOOKUP(B139,'大货清单（不定期按GOMS更新）'!A:H,7,0)</f>
        <v>White&amp;black</v>
      </c>
      <c r="I139" s="27" t="str">
        <f>VLOOKUP(B139,'大货清单（不定期按GOMS更新）'!A:F,6,FALSE)</f>
        <v>ACTIVE</v>
      </c>
      <c r="J139" s="27" t="str">
        <f>VLOOKUP(B139,'大货清单（不定期按GOMS更新）'!A:K,11,FALSE)</f>
        <v>9.2</v>
      </c>
      <c r="K139" s="27" t="str">
        <f>VLOOKUP(B139,'大货清单（不定期按GOMS更新）'!A:N,12,FALSE)</f>
        <v>712</v>
      </c>
      <c r="L139" s="27" t="str">
        <f>VLOOKUP(B139,'大货清单（不定期按GOMS更新）'!A:M,13,FALSE)</f>
        <v>321</v>
      </c>
      <c r="M139" s="27" t="str">
        <f>VLOOKUP(B139,'大货清单（不定期按GOMS更新）'!A:N,14,FALSE)</f>
        <v>278</v>
      </c>
      <c r="N139" s="58" t="s">
        <v>15485</v>
      </c>
      <c r="O139" s="27">
        <f>IFERROR(VLOOKUP(N139,'散件迭代（不定期更新）'!C:J,8,FALSE),0)</f>
        <v>0</v>
      </c>
      <c r="P139" s="27">
        <f>IFERROR(VLOOKUP(N139,'散件（更新）'!B:H,3,FALSE),0)</f>
        <v>0</v>
      </c>
      <c r="Q139" s="27" t="str">
        <f>VLOOKUP(N139,'散件（更新）'!B:H,2,FALSE)</f>
        <v>114-25430400</v>
      </c>
      <c r="R139" s="27" t="str">
        <f>VLOOKUP(N139,'散件（更新）'!B:H,7,FALSE)</f>
        <v>Handle</v>
      </c>
      <c r="S139" s="27" t="str">
        <f>VLOOKUP(N139,'散件（更新）'!B:E,4,FALSE)</f>
        <v>https://tineco-yxzt.oss-accelerate.aliyuncs.com/20250902/image20250902-100253_1756778598029.png</v>
      </c>
      <c r="T139" s="27" t="s">
        <v>8759</v>
      </c>
      <c r="U139" s="28" t="str">
        <f>VLOOKUP(N139,'散件（更新）'!B:G,6,FALSE)</f>
        <v>SP;CL2543D-01;手柄组件</v>
      </c>
      <c r="V139" s="28">
        <f>VLOOKUP(N139,'散件（更新）'!B:I,8,FALSE)</f>
        <v>6932485012251</v>
      </c>
    </row>
    <row r="140" spans="1:22" s="27" customFormat="1" ht="20.149999999999999" customHeight="1">
      <c r="A140" s="57">
        <v>46169</v>
      </c>
      <c r="B140" s="58" t="s">
        <v>19009</v>
      </c>
      <c r="C140" s="27" t="str">
        <f>VLOOKUP(B140,'大货清单（不定期按GOMS更新）'!A:H,8,0)</f>
        <v>109-25351001</v>
      </c>
      <c r="D140" s="27" t="str">
        <f>VLOOKUP(B140,'大货清单（不定期按GOMS更新）'!A:C,3,0)</f>
        <v>CL2535J-01</v>
      </c>
      <c r="E140" s="27" t="str">
        <f>VLOOKUP(B140,'大货清单（不定期按GOMS更新）'!A:H,4,0)</f>
        <v>GB</v>
      </c>
      <c r="F140" s="27" t="str">
        <f>VLOOKUP(B140,'大货清单（不定期按GOMS更新）'!A:H,2,0)</f>
        <v>Floor One S5 Max</v>
      </c>
      <c r="G140" s="28" t="str">
        <f>VLOOKUP(B140,'大货清单（不定期按GOMS更新）'!A:I,9,FALSE)</f>
        <v>6971745581571</v>
      </c>
      <c r="H140" s="27" t="str">
        <f>VLOOKUP(B140,'大货清单（不定期按GOMS更新）'!A:H,7,0)</f>
        <v>White&amp;black</v>
      </c>
      <c r="I140" s="27" t="str">
        <f>VLOOKUP(B140,'大货清单（不定期按GOMS更新）'!A:F,6,FALSE)</f>
        <v>ACTIVE</v>
      </c>
      <c r="J140" s="27" t="str">
        <f>VLOOKUP(B140,'大货清单（不定期按GOMS更新）'!A:K,11,FALSE)</f>
        <v>9.2</v>
      </c>
      <c r="K140" s="27" t="str">
        <f>VLOOKUP(B140,'大货清单（不定期按GOMS更新）'!A:N,12,FALSE)</f>
        <v>712</v>
      </c>
      <c r="L140" s="27" t="str">
        <f>VLOOKUP(B140,'大货清单（不定期按GOMS更新）'!A:M,13,FALSE)</f>
        <v>321</v>
      </c>
      <c r="M140" s="27" t="str">
        <f>VLOOKUP(B140,'大货清单（不定期按GOMS更新）'!A:N,14,FALSE)</f>
        <v>278</v>
      </c>
      <c r="N140" s="58" t="s">
        <v>8199</v>
      </c>
      <c r="O140" s="27">
        <f>IFERROR(VLOOKUP(N140,'散件迭代（不定期更新）'!C:J,8,FALSE),0)</f>
        <v>0</v>
      </c>
      <c r="P140" s="27" t="str">
        <f>IFERROR(VLOOKUP(N140,'散件（更新）'!B:H,3,FALSE),0)</f>
        <v/>
      </c>
      <c r="Q140" s="27" t="str">
        <f>VLOOKUP(N140,'散件（更新）'!B:H,2,FALSE)</f>
        <v>114-23480603</v>
      </c>
      <c r="R140" s="27" t="str">
        <f>VLOOKUP(N140,'散件（更新）'!B:H,7,FALSE)</f>
        <v>Clean Water Tank</v>
      </c>
      <c r="S140" s="27" t="str">
        <f>VLOOKUP(N140,'散件（更新）'!B:E,4,FALSE)</f>
        <v>https://tineco-yxzt.oss-accelerate.aliyuncs.com/20250110/03-CWT_1736502331758.png</v>
      </c>
      <c r="T140" s="27" t="s">
        <v>8759</v>
      </c>
      <c r="U140" s="28" t="str">
        <f>VLOOKUP(N140,'散件（更新）'!B:G,6,FALSE)</f>
        <v>清水箱组件</v>
      </c>
      <c r="V140" s="28">
        <f>VLOOKUP(N140,'散件（更新）'!B:I,8,FALSE)</f>
        <v>6932485003884</v>
      </c>
    </row>
    <row r="141" spans="1:22" ht="20.149999999999999" customHeight="1">
      <c r="A141" s="57">
        <v>46169</v>
      </c>
      <c r="B141" s="58" t="s">
        <v>19009</v>
      </c>
      <c r="C141" s="27" t="str">
        <f>VLOOKUP(B141,'大货清单（不定期按GOMS更新）'!A:H,8,0)</f>
        <v>109-25351001</v>
      </c>
      <c r="D141" s="27" t="str">
        <f>VLOOKUP(B141,'大货清单（不定期按GOMS更新）'!A:C,3,0)</f>
        <v>CL2535J-01</v>
      </c>
      <c r="E141" s="27" t="str">
        <f>VLOOKUP(B141,'大货清单（不定期按GOMS更新）'!A:H,4,0)</f>
        <v>GB</v>
      </c>
      <c r="F141" s="27" t="str">
        <f>VLOOKUP(B141,'大货清单（不定期按GOMS更新）'!A:H,2,0)</f>
        <v>Floor One S5 Max</v>
      </c>
      <c r="G141" s="28" t="str">
        <f>VLOOKUP(B141,'大货清单（不定期按GOMS更新）'!A:I,9,FALSE)</f>
        <v>6971745581571</v>
      </c>
      <c r="H141" s="27" t="str">
        <f>VLOOKUP(B141,'大货清单（不定期按GOMS更新）'!A:H,7,0)</f>
        <v>White&amp;black</v>
      </c>
      <c r="I141" s="27" t="str">
        <f>VLOOKUP(B141,'大货清单（不定期按GOMS更新）'!A:F,6,FALSE)</f>
        <v>ACTIVE</v>
      </c>
      <c r="J141" s="27" t="str">
        <f>VLOOKUP(B141,'大货清单（不定期按GOMS更新）'!A:K,11,FALSE)</f>
        <v>9.2</v>
      </c>
      <c r="K141" s="27" t="str">
        <f>VLOOKUP(B141,'大货清单（不定期按GOMS更新）'!A:N,12,FALSE)</f>
        <v>712</v>
      </c>
      <c r="L141" s="27" t="str">
        <f>VLOOKUP(B141,'大货清单（不定期按GOMS更新）'!A:M,13,FALSE)</f>
        <v>321</v>
      </c>
      <c r="M141" s="27" t="str">
        <f>VLOOKUP(B141,'大货清单（不定期按GOMS更新）'!A:N,14,FALSE)</f>
        <v>278</v>
      </c>
      <c r="N141" s="58" t="s">
        <v>7808</v>
      </c>
      <c r="O141" s="27">
        <f>IFERROR(VLOOKUP(N141,'散件迭代（不定期更新）'!C:J,8,FALSE),0)</f>
        <v>0</v>
      </c>
      <c r="P141" s="27" t="str">
        <f>IFERROR(VLOOKUP(N141,'散件（更新）'!B:H,3,FALSE),0)</f>
        <v/>
      </c>
      <c r="Q141" s="27" t="str">
        <f>VLOOKUP(N141,'散件（更新）'!B:H,2,FALSE)</f>
        <v>114-23480602</v>
      </c>
      <c r="R141" s="27" t="str">
        <f>VLOOKUP(N141,'散件（更新）'!B:H,7,FALSE)</f>
        <v>Dirt Water Tank</v>
      </c>
      <c r="S141" s="27" t="str">
        <f>VLOOKUP(N141,'散件（更新）'!B:E,4,FALSE)</f>
        <v>https://tineco-yxzt.oss-accelerate.aliyuncs.com/20250110/DWT_1736502150878.png</v>
      </c>
      <c r="T141" s="27" t="s">
        <v>8759</v>
      </c>
      <c r="U141" s="28" t="str">
        <f>VLOOKUP(N141,'散件（更新）'!B:G,6,FALSE)</f>
        <v>回收桶组件</v>
      </c>
      <c r="V141" s="28">
        <f>VLOOKUP(N141,'散件（更新）'!B:I,8,FALSE)</f>
        <v>6932485003877</v>
      </c>
    </row>
    <row r="142" spans="1:22" ht="20.149999999999999" customHeight="1">
      <c r="A142" s="57">
        <v>46169</v>
      </c>
      <c r="B142" s="58" t="s">
        <v>19000</v>
      </c>
      <c r="C142" s="27" t="str">
        <f>VLOOKUP(B142,'大货清单（不定期按GOMS更新）'!A:H,8,0)</f>
        <v>109-24820702</v>
      </c>
      <c r="D142" s="27" t="str">
        <f>VLOOKUP(B142,'大货清单（不定期按GOMS更新）'!A:C,3,0)</f>
        <v>CL2482G-02</v>
      </c>
      <c r="E142" s="27" t="str">
        <f>VLOOKUP(B142,'大货清单（不定期按GOMS更新）'!A:H,4,0)</f>
        <v>DE,NL,PL,FR,FI</v>
      </c>
      <c r="F142" s="27" t="str">
        <f>VLOOKUP(B142,'大货清单（不定期按GOMS更新）'!A:H,2,0)</f>
        <v>Floor One S7 Fold Elite</v>
      </c>
      <c r="G142" s="28">
        <f>VLOOKUP(B142,'大货清单（不定期按GOMS更新）'!A:I,9,FALSE)</f>
        <v>6932485017799</v>
      </c>
      <c r="H142" s="27" t="str">
        <f>VLOOKUP(B142,'大货清单（不定期按GOMS更新）'!A:H,7,0)</f>
        <v>Black/Gold</v>
      </c>
      <c r="I142" s="27" t="str">
        <f>VLOOKUP(B142,'大货清单（不定期按GOMS更新）'!A:F,6,FALSE)</f>
        <v>ACTIVE</v>
      </c>
      <c r="J142" s="27" t="str">
        <f>VLOOKUP(B142,'大货清单（不定期按GOMS更新）'!A:K,11,FALSE)</f>
        <v>8.8</v>
      </c>
      <c r="K142" s="27" t="str">
        <f>VLOOKUP(B142,'大货清单（不定期按GOMS更新）'!A:N,12,FALSE)</f>
        <v>769</v>
      </c>
      <c r="L142" s="27" t="str">
        <f>VLOOKUP(B142,'大货清单（不定期按GOMS更新）'!A:M,13,FALSE)</f>
        <v>319</v>
      </c>
      <c r="M142" s="27" t="str">
        <f>VLOOKUP(B142,'大货清单（不定期按GOMS更新）'!A:N,14,FALSE)</f>
        <v>259</v>
      </c>
      <c r="N142" s="58" t="s">
        <v>16692</v>
      </c>
      <c r="O142" s="27">
        <f>IFERROR(VLOOKUP(N142,'散件迭代（不定期更新）'!C:J,8,FALSE),0)</f>
        <v>0</v>
      </c>
      <c r="P142" s="27" t="str">
        <f>IFERROR(VLOOKUP(N142,'散件（更新）'!B:H,3,FALSE),0)</f>
        <v/>
      </c>
      <c r="Q142" s="27" t="str">
        <f>VLOOKUP(N142,'散件（更新）'!B:H,2,FALSE)</f>
        <v>114-24820508</v>
      </c>
      <c r="R142" s="27" t="str">
        <f>VLOOKUP(N142,'散件（更新）'!B:H,7,FALSE)</f>
        <v>Main Body Rubber Wheel Plug Assembly</v>
      </c>
      <c r="S142" s="27" t="str">
        <f>VLOOKUP(N142,'散件（更新）'!B:E,4,FALSE)</f>
        <v>https://tineco-yxzt.oss-accelerate.aliyuncs.com/20260123/xiangjiaolunsaizujian_1769130163702.png</v>
      </c>
      <c r="T142" s="27" t="s">
        <v>8759</v>
      </c>
      <c r="U142" s="28" t="str">
        <f>VLOOKUP(N142,'散件（更新）'!B:G,6,FALSE)</f>
        <v>SP;CL2482E-01;机身橡胶轮塞组件</v>
      </c>
      <c r="V142" s="28">
        <f>VLOOKUP(N142,'散件（更新）'!B:I,8,FALSE)</f>
        <v>6932485021062</v>
      </c>
    </row>
    <row r="143" spans="1:22" ht="20.149999999999999" customHeight="1">
      <c r="A143" s="57">
        <v>46169</v>
      </c>
      <c r="B143" s="58" t="s">
        <v>4928</v>
      </c>
      <c r="C143" s="27" t="str">
        <f>VLOOKUP(B143,'大货清单（不定期按GOMS更新）'!A:H,8,0)</f>
        <v>107-23420501</v>
      </c>
      <c r="D143" s="27" t="str">
        <f>VLOOKUP(B143,'大货清单（不定期按GOMS更新）'!A:C,3,0)</f>
        <v>ZB2342E-01</v>
      </c>
      <c r="E143" s="27" t="str">
        <f>VLOOKUP(B143,'大货清单（不定期按GOMS更新）'!A:H,4,0)</f>
        <v>DE,ES,IT,FR,NL,PL,SE,BE,ZA,MN</v>
      </c>
      <c r="F143" s="27" t="str">
        <f>VLOOKUP(B143,'大货清单（不定期按GOMS更新）'!A:H,2,0)</f>
        <v>A30S</v>
      </c>
      <c r="G143" s="28">
        <f>VLOOKUP(B143,'大货清单（不定期按GOMS更新）'!A:I,9,FALSE)</f>
        <v>6974950106850</v>
      </c>
      <c r="H143" s="27" t="str">
        <f>VLOOKUP(B143,'大货清单（不定期按GOMS更新）'!A:H,7,0)</f>
        <v>White</v>
      </c>
      <c r="I143" s="27" t="str">
        <f>VLOOKUP(B143,'大货清单（不定期按GOMS更新）'!A:F,6,FALSE)</f>
        <v>ACTIVE</v>
      </c>
      <c r="J143" s="27" t="str">
        <f>VLOOKUP(B143,'大货清单（不定期按GOMS更新）'!A:K,11,FALSE)</f>
        <v>4.6</v>
      </c>
      <c r="K143" s="27" t="str">
        <f>VLOOKUP(B143,'大货清单（不定期按GOMS更新）'!A:N,12,FALSE)</f>
        <v>676</v>
      </c>
      <c r="L143" s="27" t="str">
        <f>VLOOKUP(B143,'大货清单（不定期按GOMS更新）'!A:M,13,FALSE)</f>
        <v>165</v>
      </c>
      <c r="M143" s="27" t="str">
        <f>VLOOKUP(B143,'大货清单（不定期按GOMS更新）'!A:N,14,FALSE)</f>
        <v>293</v>
      </c>
      <c r="N143" s="58" t="s">
        <v>7275</v>
      </c>
      <c r="O143" s="27">
        <f>IFERROR(VLOOKUP(N143,'散件迭代（不定期更新）'!C:J,8,FALSE),0)</f>
        <v>0</v>
      </c>
      <c r="P143" s="27">
        <f>IFERROR(VLOOKUP(N143,'散件（更新）'!B:H,3,FALSE),0)</f>
        <v>0</v>
      </c>
      <c r="Q143" s="27" t="str">
        <f>VLOOKUP(N143,'散件（更新）'!B:H,2,FALSE)</f>
        <v>114-23420602</v>
      </c>
      <c r="R143" s="27" t="str">
        <f>VLOOKUP(N143,'散件（更新）'!B:H,7,FALSE)</f>
        <v>Carpet Brush</v>
      </c>
      <c r="S143" s="27" t="str">
        <f>VLOOKUP(N143,'散件（更新）'!B:E,4,FALSE)</f>
        <v>https://tineco-yxzt.oss-accelerate.aliyuncs.com/20240925/21_1727227112811.jpg</v>
      </c>
      <c r="T143" s="27" t="s">
        <v>8759</v>
      </c>
      <c r="U143" s="28" t="str">
        <f>VLOOKUP(N143,'散件（更新）'!B:G,6,FALSE)</f>
        <v>地刷组件（白色）</v>
      </c>
      <c r="V143" s="28">
        <f>VLOOKUP(N143,'散件（更新）'!B:I,8,FALSE)</f>
        <v>6932485001217</v>
      </c>
    </row>
    <row r="144" spans="1:22" ht="20.149999999999999" customHeight="1">
      <c r="A144" s="57">
        <v>46169</v>
      </c>
      <c r="B144" s="58" t="s">
        <v>4940</v>
      </c>
      <c r="C144" s="27" t="str">
        <f>VLOOKUP(B144,'大货清单（不定期按GOMS更新）'!A:H,8,0)</f>
        <v>107-23420901</v>
      </c>
      <c r="D144" s="27" t="str">
        <f>VLOOKUP(B144,'大货清单（不定期按GOMS更新）'!A:C,3,0)</f>
        <v>ZB2342I-01</v>
      </c>
      <c r="E144" s="27" t="str">
        <f>VLOOKUP(B144,'大货清单（不定期按GOMS更新）'!A:H,4,0)</f>
        <v>GB</v>
      </c>
      <c r="F144" s="27" t="str">
        <f>VLOOKUP(B144,'大货清单（不定期按GOMS更新）'!A:H,2,0)</f>
        <v>A30S</v>
      </c>
      <c r="G144" s="28">
        <f>VLOOKUP(B144,'大货清单（不定期按GOMS更新）'!A:I,9,FALSE)</f>
        <v>6974950106904</v>
      </c>
      <c r="H144" s="27" t="str">
        <f>VLOOKUP(B144,'大货清单（不定期按GOMS更新）'!A:H,7,0)</f>
        <v>Whie&amp;Black</v>
      </c>
      <c r="I144" s="27" t="str">
        <f>VLOOKUP(B144,'大货清单（不定期按GOMS更新）'!A:F,6,FALSE)</f>
        <v>ACTIVE</v>
      </c>
      <c r="J144" s="27" t="str">
        <f>VLOOKUP(B144,'大货清单（不定期按GOMS更新）'!A:K,11,FALSE)</f>
        <v>4.6</v>
      </c>
      <c r="K144" s="27" t="str">
        <f>VLOOKUP(B144,'大货清单（不定期按GOMS更新）'!A:N,12,FALSE)</f>
        <v>676</v>
      </c>
      <c r="L144" s="27" t="str">
        <f>VLOOKUP(B144,'大货清单（不定期按GOMS更新）'!A:M,13,FALSE)</f>
        <v>165</v>
      </c>
      <c r="M144" s="27" t="str">
        <f>VLOOKUP(B144,'大货清单（不定期按GOMS更新）'!A:N,14,FALSE)</f>
        <v>293</v>
      </c>
      <c r="N144" s="58" t="s">
        <v>7275</v>
      </c>
      <c r="O144" s="27">
        <f>IFERROR(VLOOKUP(N144,'散件迭代（不定期更新）'!C:J,8,FALSE),0)</f>
        <v>0</v>
      </c>
      <c r="P144" s="27">
        <f>IFERROR(VLOOKUP(N144,'散件（更新）'!B:H,3,FALSE),0)</f>
        <v>0</v>
      </c>
      <c r="Q144" s="27" t="str">
        <f>VLOOKUP(N144,'散件（更新）'!B:H,2,FALSE)</f>
        <v>114-23420602</v>
      </c>
      <c r="R144" s="27" t="str">
        <f>VLOOKUP(N144,'散件（更新）'!B:H,7,FALSE)</f>
        <v>Carpet Brush</v>
      </c>
      <c r="S144" s="27" t="str">
        <f>VLOOKUP(N144,'散件（更新）'!B:E,4,FALSE)</f>
        <v>https://tineco-yxzt.oss-accelerate.aliyuncs.com/20240925/21_1727227112811.jpg</v>
      </c>
      <c r="T144" s="27" t="s">
        <v>8759</v>
      </c>
      <c r="U144" s="28" t="str">
        <f>VLOOKUP(N144,'散件（更新）'!B:G,6,FALSE)</f>
        <v>地刷组件（白色）</v>
      </c>
      <c r="V144" s="28">
        <f>VLOOKUP(N144,'散件（更新）'!B:I,8,FALSE)</f>
        <v>6932485001217</v>
      </c>
    </row>
    <row r="145" spans="1:22" ht="20.149999999999999" customHeight="1">
      <c r="A145" s="57">
        <v>46169</v>
      </c>
      <c r="B145" s="58" t="s">
        <v>5125</v>
      </c>
      <c r="C145" s="27" t="str">
        <f>VLOOKUP(B145,'大货清单（不定期按GOMS更新）'!A:H,8,0)</f>
        <v>107-23420505</v>
      </c>
      <c r="D145" s="27" t="str">
        <f>VLOOKUP(B145,'大货清单（不定期按GOMS更新）'!A:C,3,0)</f>
        <v>ZB2342E-05</v>
      </c>
      <c r="E145" s="27" t="str">
        <f>VLOOKUP(B145,'大货清单（不定期按GOMS更新）'!A:H,4,0)</f>
        <v>DE,CH,PL,RO,DK,NL,LT,AT,FR,ES,GR,UA,CZ,HU</v>
      </c>
      <c r="F145" s="27" t="str">
        <f>VLOOKUP(B145,'大货清单（不定期按GOMS更新）'!A:H,2,0)</f>
        <v>A30S PLUS</v>
      </c>
      <c r="G145" s="28" t="str">
        <f>VLOOKUP(B145,'大货清单（不定期按GOMS更新）'!A:I,9,FALSE)</f>
        <v>6974950109233 ,	 6974950109233</v>
      </c>
      <c r="H145" s="27" t="str">
        <f>VLOOKUP(B145,'大货清单（不定期按GOMS更新）'!A:H,7,0)</f>
        <v>White</v>
      </c>
      <c r="I145" s="27" t="str">
        <f>VLOOKUP(B145,'大货清单（不定期按GOMS更新）'!A:F,6,FALSE)</f>
        <v>ACTIVE</v>
      </c>
      <c r="J145" s="27" t="str">
        <f>VLOOKUP(B145,'大货清单（不定期按GOMS更新）'!A:K,11,FALSE)</f>
        <v>5.2</v>
      </c>
      <c r="K145" s="27" t="str">
        <f>VLOOKUP(B145,'大货清单（不定期按GOMS更新）'!A:N,12,FALSE)</f>
        <v>676</v>
      </c>
      <c r="L145" s="27" t="str">
        <f>VLOOKUP(B145,'大货清单（不定期按GOMS更新）'!A:M,13,FALSE)</f>
        <v>165</v>
      </c>
      <c r="M145" s="27" t="str">
        <f>VLOOKUP(B145,'大货清单（不定期按GOMS更新）'!A:N,14,FALSE)</f>
        <v>293</v>
      </c>
      <c r="N145" s="58" t="s">
        <v>7275</v>
      </c>
      <c r="O145" s="27">
        <f>IFERROR(VLOOKUP(N145,'散件迭代（不定期更新）'!C:J,8,FALSE),0)</f>
        <v>0</v>
      </c>
      <c r="P145" s="27">
        <f>IFERROR(VLOOKUP(N145,'散件（更新）'!B:H,3,FALSE),0)</f>
        <v>0</v>
      </c>
      <c r="Q145" s="27" t="str">
        <f>VLOOKUP(N145,'散件（更新）'!B:H,2,FALSE)</f>
        <v>114-23420602</v>
      </c>
      <c r="R145" s="27" t="str">
        <f>VLOOKUP(N145,'散件（更新）'!B:H,7,FALSE)</f>
        <v>Carpet Brush</v>
      </c>
      <c r="S145" s="27" t="str">
        <f>VLOOKUP(N145,'散件（更新）'!B:E,4,FALSE)</f>
        <v>https://tineco-yxzt.oss-accelerate.aliyuncs.com/20240925/21_1727227112811.jpg</v>
      </c>
      <c r="T145" s="27" t="s">
        <v>8759</v>
      </c>
      <c r="U145" s="28" t="str">
        <f>VLOOKUP(N145,'散件（更新）'!B:G,6,FALSE)</f>
        <v>地刷组件（白色）</v>
      </c>
      <c r="V145" s="28">
        <f>VLOOKUP(N145,'散件（更新）'!B:I,8,FALSE)</f>
        <v>6932485001217</v>
      </c>
    </row>
    <row r="146" spans="1:22" ht="20.149999999999999" customHeight="1">
      <c r="A146" s="57">
        <v>46169</v>
      </c>
      <c r="B146" s="58" t="s">
        <v>5109</v>
      </c>
      <c r="C146" s="27" t="str">
        <f>VLOOKUP(B146,'大货清单（不定期按GOMS更新）'!A:H,8,0)</f>
        <v>107-23420902</v>
      </c>
      <c r="D146" s="27" t="str">
        <f>VLOOKUP(B146,'大货清单（不定期按GOMS更新）'!A:C,3,0)</f>
        <v>ZB2342I-02</v>
      </c>
      <c r="E146" s="27" t="str">
        <f>VLOOKUP(B146,'大货清单（不定期按GOMS更新）'!A:H,4,0)</f>
        <v>GB</v>
      </c>
      <c r="F146" s="27" t="str">
        <f>VLOOKUP(B146,'大货清单（不定期按GOMS更新）'!A:H,2,0)</f>
        <v>A30S PLUS</v>
      </c>
      <c r="G146" s="28">
        <f>VLOOKUP(B146,'大货清单（不定期按GOMS更新）'!A:I,9,FALSE)</f>
        <v>6974950109240</v>
      </c>
      <c r="H146" s="27" t="str">
        <f>VLOOKUP(B146,'大货清单（不定期按GOMS更新）'!A:H,7,0)</f>
        <v>White</v>
      </c>
      <c r="I146" s="27" t="str">
        <f>VLOOKUP(B146,'大货清单（不定期按GOMS更新）'!A:F,6,FALSE)</f>
        <v>ACTIVE</v>
      </c>
      <c r="J146" s="27" t="str">
        <f>VLOOKUP(B146,'大货清单（不定期按GOMS更新）'!A:K,11,FALSE)</f>
        <v>5.2</v>
      </c>
      <c r="K146" s="27" t="str">
        <f>VLOOKUP(B146,'大货清单（不定期按GOMS更新）'!A:N,12,FALSE)</f>
        <v>676</v>
      </c>
      <c r="L146" s="27" t="str">
        <f>VLOOKUP(B146,'大货清单（不定期按GOMS更新）'!A:M,13,FALSE)</f>
        <v>165</v>
      </c>
      <c r="M146" s="27" t="str">
        <f>VLOOKUP(B146,'大货清单（不定期按GOMS更新）'!A:N,14,FALSE)</f>
        <v>293</v>
      </c>
      <c r="N146" s="58" t="s">
        <v>7275</v>
      </c>
      <c r="O146" s="27">
        <f>IFERROR(VLOOKUP(N146,'散件迭代（不定期更新）'!C:J,8,FALSE),0)</f>
        <v>0</v>
      </c>
      <c r="P146" s="27">
        <f>IFERROR(VLOOKUP(N146,'散件（更新）'!B:H,3,FALSE),0)</f>
        <v>0</v>
      </c>
      <c r="Q146" s="27" t="str">
        <f>VLOOKUP(N146,'散件（更新）'!B:H,2,FALSE)</f>
        <v>114-23420602</v>
      </c>
      <c r="R146" s="27" t="str">
        <f>VLOOKUP(N146,'散件（更新）'!B:H,7,FALSE)</f>
        <v>Carpet Brush</v>
      </c>
      <c r="S146" s="27" t="str">
        <f>VLOOKUP(N146,'散件（更新）'!B:E,4,FALSE)</f>
        <v>https://tineco-yxzt.oss-accelerate.aliyuncs.com/20240925/21_1727227112811.jpg</v>
      </c>
      <c r="T146" s="27" t="s">
        <v>8759</v>
      </c>
      <c r="U146" s="28" t="str">
        <f>VLOOKUP(N146,'散件（更新）'!B:G,6,FALSE)</f>
        <v>地刷组件（白色）</v>
      </c>
      <c r="V146" s="28">
        <f>VLOOKUP(N146,'散件（更新）'!B:I,8,FALSE)</f>
        <v>6932485001217</v>
      </c>
    </row>
    <row r="147" spans="1:22" ht="20.149999999999999" customHeight="1">
      <c r="A147" s="57">
        <v>46169</v>
      </c>
      <c r="B147" s="58" t="s">
        <v>18992</v>
      </c>
      <c r="C147" s="27" t="str">
        <f>VLOOKUP(B147,'大货清单（不定期按GOMS更新）'!A:H,8,0)</f>
        <v>107-25600001</v>
      </c>
      <c r="D147" s="27" t="str">
        <f>VLOOKUP(B147,'大货清单（不定期按GOMS更新）'!A:C,3,0)</f>
        <v>ZB2560-01</v>
      </c>
      <c r="E147" s="27" t="str">
        <f>VLOOKUP(B147,'大货清单（不定期按GOMS更新）'!A:H,4,0)</f>
        <v>PL,FI</v>
      </c>
      <c r="F147" s="27" t="str">
        <f>VLOOKUP(B147,'大货清单（不定期按GOMS更新）'!A:H,2,0)</f>
        <v>PURE ONE A70S Pet</v>
      </c>
      <c r="G147" s="28">
        <f>VLOOKUP(B147,'大货清单（不定期按GOMS更新）'!A:I,9,FALSE)</f>
        <v>6932485018017</v>
      </c>
      <c r="H147" s="27" t="str">
        <f>VLOOKUP(B147,'大货清单（不定期按GOMS更新）'!A:H,7,0)</f>
        <v>BLUE</v>
      </c>
      <c r="I147" s="27" t="str">
        <f>VLOOKUP(B147,'大货清单（不定期按GOMS更新）'!A:F,6,FALSE)</f>
        <v>ACTIVE</v>
      </c>
      <c r="J147" s="27" t="str">
        <f>VLOOKUP(B147,'大货清单（不定期按GOMS更新）'!A:K,11,FALSE)</f>
        <v>5.7</v>
      </c>
      <c r="K147" s="27" t="str">
        <f>VLOOKUP(B147,'大货清单（不定期按GOMS更新）'!A:N,12,FALSE)</f>
        <v>676</v>
      </c>
      <c r="L147" s="27" t="str">
        <f>VLOOKUP(B147,'大货清单（不定期按GOMS更新）'!A:M,13,FALSE)</f>
        <v>165</v>
      </c>
      <c r="M147" s="27" t="str">
        <f>VLOOKUP(B147,'大货清单（不定期按GOMS更新）'!A:N,14,FALSE)</f>
        <v>293</v>
      </c>
      <c r="N147" s="58" t="s">
        <v>5438</v>
      </c>
      <c r="O147" s="27">
        <f>IFERROR(VLOOKUP(N147,'散件迭代（不定期更新）'!C:J,8,FALSE),0)</f>
        <v>0</v>
      </c>
      <c r="P147" s="27" t="str">
        <f>IFERROR(VLOOKUP(N147,'散件（更新）'!B:H,3,FALSE),0)</f>
        <v>/</v>
      </c>
      <c r="Q147" s="27" t="str">
        <f>VLOOKUP(N147,'散件（更新）'!B:H,2,FALSE)</f>
        <v>114-23680001</v>
      </c>
      <c r="R147" s="27" t="str">
        <f>VLOOKUP(N147,'散件（更新）'!B:H,7,FALSE)</f>
        <v>Hard Floor Brush</v>
      </c>
      <c r="S147" s="27">
        <f>VLOOKUP(N147,'散件（更新）'!B:E,4,FALSE)</f>
        <v>0</v>
      </c>
      <c r="T147" s="27" t="s">
        <v>19309</v>
      </c>
      <c r="U147" s="28" t="str">
        <f>VLOOKUP(N147,'散件（更新）'!B:G,6,FALSE)</f>
        <v>AA2405A防缠绕绿光地刷</v>
      </c>
      <c r="V147" s="28">
        <f>VLOOKUP(N147,'散件（更新）'!B:I,8,FALSE)</f>
        <v>6974950109622</v>
      </c>
    </row>
    <row r="148" spans="1:22" ht="20.149999999999999" customHeight="1">
      <c r="A148" s="57">
        <v>46169</v>
      </c>
      <c r="B148" s="58" t="s">
        <v>18966</v>
      </c>
      <c r="C148" s="27" t="str">
        <f>VLOOKUP(B148,'大货清单（不定期按GOMS更新）'!A:H,8,0)</f>
        <v>107-25600002</v>
      </c>
      <c r="D148" s="27" t="str">
        <f>VLOOKUP(B148,'大货清单（不定期按GOMS更新）'!A:C,3,0)</f>
        <v>ZB2560-02</v>
      </c>
      <c r="E148" s="27" t="str">
        <f>VLOOKUP(B148,'大货清单（不定期按GOMS更新）'!A:H,4,0)</f>
        <v>FR,DE,IT,SE,NL,BE,ES,PL</v>
      </c>
      <c r="F148" s="27" t="str">
        <f>VLOOKUP(B148,'大货清单（不定期按GOMS更新）'!A:H,2,0)</f>
        <v>PURE ONE A70S</v>
      </c>
      <c r="G148" s="28">
        <f>VLOOKUP(B148,'大货清单（不定期按GOMS更新）'!A:I,9,FALSE)</f>
        <v>6932485019601</v>
      </c>
      <c r="H148" s="27" t="str">
        <f>VLOOKUP(B148,'大货清单（不定期按GOMS更新）'!A:H,7,0)</f>
        <v>BLUE</v>
      </c>
      <c r="I148" s="27" t="str">
        <f>VLOOKUP(B148,'大货清单（不定期按GOMS更新）'!A:F,6,FALSE)</f>
        <v>ACTIVE</v>
      </c>
      <c r="J148" s="27" t="str">
        <f>VLOOKUP(B148,'大货清单（不定期按GOMS更新）'!A:K,11,FALSE)</f>
        <v>5.6</v>
      </c>
      <c r="K148" s="27" t="str">
        <f>VLOOKUP(B148,'大货清单（不定期按GOMS更新）'!A:N,12,FALSE)</f>
        <v>676</v>
      </c>
      <c r="L148" s="27" t="str">
        <f>VLOOKUP(B148,'大货清单（不定期按GOMS更新）'!A:M,13,FALSE)</f>
        <v>165</v>
      </c>
      <c r="M148" s="27" t="str">
        <f>VLOOKUP(B148,'大货清单（不定期按GOMS更新）'!A:N,14,FALSE)</f>
        <v>293</v>
      </c>
      <c r="N148" s="63" t="s">
        <v>5438</v>
      </c>
      <c r="O148" s="27">
        <f>IFERROR(VLOOKUP(N148,'散件迭代（不定期更新）'!C:J,8,FALSE),0)</f>
        <v>0</v>
      </c>
      <c r="P148" s="27" t="str">
        <f>IFERROR(VLOOKUP(N148,'散件（更新）'!B:H,3,FALSE),0)</f>
        <v>/</v>
      </c>
      <c r="Q148" s="27" t="str">
        <f>VLOOKUP(N148,'散件（更新）'!B:H,2,FALSE)</f>
        <v>114-23680001</v>
      </c>
      <c r="R148" s="27" t="str">
        <f>VLOOKUP(N148,'散件（更新）'!B:H,7,FALSE)</f>
        <v>Hard Floor Brush</v>
      </c>
      <c r="S148" s="27">
        <f>VLOOKUP(N148,'散件（更新）'!B:E,4,FALSE)</f>
        <v>0</v>
      </c>
      <c r="T148" s="27" t="s">
        <v>19303</v>
      </c>
      <c r="U148" s="28" t="str">
        <f>VLOOKUP(N148,'散件（更新）'!B:G,6,FALSE)</f>
        <v>AA2405A防缠绕绿光地刷</v>
      </c>
      <c r="V148" s="28">
        <f>VLOOKUP(N148,'散件（更新）'!B:I,8,FALSE)</f>
        <v>6974950109622</v>
      </c>
    </row>
    <row r="149" spans="1:22" ht="20.149999999999999" customHeight="1">
      <c r="A149" s="57">
        <v>46169</v>
      </c>
      <c r="B149" s="58" t="s">
        <v>4928</v>
      </c>
      <c r="C149" s="27" t="str">
        <f>VLOOKUP(B149,'大货清单（不定期按GOMS更新）'!A:H,8,0)</f>
        <v>107-23420501</v>
      </c>
      <c r="D149" s="27" t="str">
        <f>VLOOKUP(B149,'大货清单（不定期按GOMS更新）'!A:C,3,0)</f>
        <v>ZB2342E-01</v>
      </c>
      <c r="E149" s="27" t="str">
        <f>VLOOKUP(B149,'大货清单（不定期按GOMS更新）'!A:H,4,0)</f>
        <v>DE,ES,IT,FR,NL,PL,SE,BE,ZA,MN</v>
      </c>
      <c r="F149" s="27" t="str">
        <f>VLOOKUP(B149,'大货清单（不定期按GOMS更新）'!A:H,2,0)</f>
        <v>A30S</v>
      </c>
      <c r="G149" s="28">
        <f>VLOOKUP(B149,'大货清单（不定期按GOMS更新）'!A:I,9,FALSE)</f>
        <v>6974950106850</v>
      </c>
      <c r="H149" s="27" t="str">
        <f>VLOOKUP(B149,'大货清单（不定期按GOMS更新）'!A:H,7,0)</f>
        <v>White</v>
      </c>
      <c r="I149" s="27" t="str">
        <f>VLOOKUP(B149,'大货清单（不定期按GOMS更新）'!A:F,6,FALSE)</f>
        <v>ACTIVE</v>
      </c>
      <c r="J149" s="27" t="str">
        <f>VLOOKUP(B149,'大货清单（不定期按GOMS更新）'!A:K,11,FALSE)</f>
        <v>4.6</v>
      </c>
      <c r="K149" s="27" t="str">
        <f>VLOOKUP(B149,'大货清单（不定期按GOMS更新）'!A:N,12,FALSE)</f>
        <v>676</v>
      </c>
      <c r="L149" s="27" t="str">
        <f>VLOOKUP(B149,'大货清单（不定期按GOMS更新）'!A:M,13,FALSE)</f>
        <v>165</v>
      </c>
      <c r="M149" s="27" t="str">
        <f>VLOOKUP(B149,'大货清单（不定期按GOMS更新）'!A:N,14,FALSE)</f>
        <v>293</v>
      </c>
      <c r="N149" s="58" t="s">
        <v>16978</v>
      </c>
      <c r="O149" s="27">
        <f>IFERROR(VLOOKUP(N149,'散件迭代（不定期更新）'!C:J,8,FALSE),0)</f>
        <v>0</v>
      </c>
      <c r="P149" s="27" t="str">
        <f>IFERROR(VLOOKUP(N149,'散件（更新）'!B:H,3,FALSE),0)</f>
        <v/>
      </c>
      <c r="Q149" s="27" t="str">
        <f>VLOOKUP(N149,'散件（更新）'!B:H,2,FALSE)</f>
        <v>114-25600009</v>
      </c>
      <c r="R149" s="27" t="str">
        <f>VLOOKUP(N149,'散件（更新）'!B:H,7,FALSE)</f>
        <v>Filter Holder</v>
      </c>
      <c r="S149" s="27" t="str">
        <f>VLOOKUP(N149,'散件（更新）'!B:E,4,FALSE)</f>
        <v>https://tineco-yxzt.oss-accelerate.aliyuncs.com/20260202/duozhuizujian_1770026539696.png</v>
      </c>
      <c r="T149" s="27" t="s">
        <v>19304</v>
      </c>
      <c r="U149" s="28" t="str">
        <f>VLOOKUP(N149,'散件（更新）'!B:G,6,FALSE)</f>
        <v>SP;ZB2560-02;多锥组件</v>
      </c>
      <c r="V149" s="28">
        <f>VLOOKUP(N149,'散件（更新）'!B:I,8,FALSE)</f>
        <v>6932485020164</v>
      </c>
    </row>
    <row r="150" spans="1:22" ht="20.149999999999999" customHeight="1">
      <c r="A150" s="57">
        <v>46169</v>
      </c>
      <c r="B150" s="58" t="s">
        <v>1444</v>
      </c>
      <c r="C150" s="27" t="str">
        <f>VLOOKUP(B150,'大货清单（不定期按GOMS更新）'!A:H,8,0)</f>
        <v>109-20191901</v>
      </c>
      <c r="D150" s="27" t="str">
        <f>VLOOKUP(B150,'大货清单（不定期按GOMS更新）'!A:C,3,0)</f>
        <v>CL2019S-01</v>
      </c>
      <c r="E150" s="27" t="str">
        <f>VLOOKUP(B150,'大货清单（不定期按GOMS更新）'!A:H,4,0)</f>
        <v>CL,DE,FR,ES,IT,PL,ZA,MN,MA,TR,NL,BE</v>
      </c>
      <c r="F150" s="27" t="str">
        <f>VLOOKUP(B150,'大货清单（不定期按GOMS更新）'!A:H,2,0)</f>
        <v>Floor One S5</v>
      </c>
      <c r="G150" s="28" t="str">
        <f>VLOOKUP(B150,'大货清单（不定期按GOMS更新）'!A:I,9,FALSE)</f>
        <v>6972200196132, 6972200196804, 6972200196811, 6972200196743</v>
      </c>
      <c r="H150" s="27" t="str">
        <f>VLOOKUP(B150,'大货清单（不定期按GOMS更新）'!A:H,7,0)</f>
        <v>Black</v>
      </c>
      <c r="I150" s="27" t="str">
        <f>VLOOKUP(B150,'大货清单（不定期按GOMS更新）'!A:F,6,FALSE)</f>
        <v>ACTIVE</v>
      </c>
      <c r="J150" s="27" t="str">
        <f>VLOOKUP(B150,'大货清单（不定期按GOMS更新）'!A:K,11,FALSE)</f>
        <v>8</v>
      </c>
      <c r="K150" s="27" t="str">
        <f>VLOOKUP(B150,'大货清单（不定期按GOMS更新）'!A:N,12,FALSE)</f>
        <v>326</v>
      </c>
      <c r="L150" s="27" t="str">
        <f>VLOOKUP(B150,'大货清单（不定期按GOMS更新）'!A:M,13,FALSE)</f>
        <v>296</v>
      </c>
      <c r="M150" s="27" t="str">
        <f>VLOOKUP(B150,'大货清单（不定期按GOMS更新）'!A:N,14,FALSE)</f>
        <v>672</v>
      </c>
      <c r="N150" s="58" t="s">
        <v>4231</v>
      </c>
      <c r="O150" s="27">
        <f>IFERROR(VLOOKUP(N150,'散件迭代（不定期更新）'!C:J,8,FALSE),0)</f>
        <v>0</v>
      </c>
      <c r="P150" s="27" t="str">
        <f>IFERROR(VLOOKUP(N150,'散件（更新）'!B:H,3,FALSE),0)</f>
        <v>/</v>
      </c>
      <c r="Q150" s="27" t="str">
        <f>VLOOKUP(N150,'散件（更新）'!B:H,2,FALSE)</f>
        <v>114-23710005</v>
      </c>
      <c r="R150" s="27" t="str">
        <f>VLOOKUP(N150,'散件（更新）'!B:H,7,FALSE)</f>
        <v>plastic part</v>
      </c>
      <c r="S150" s="27" t="str">
        <f>VLOOKUP(N150,'散件（更新）'!B:E,4,FALSE)</f>
        <v>https://tineco-yxzt.oss-accelerate.aliyuncs.com/20240131/jitixiazhuangshigai2_1706693961450.jpeg</v>
      </c>
      <c r="T150" s="27" t="s">
        <v>19310</v>
      </c>
      <c r="U150" s="28" t="str">
        <f>VLOOKUP(N150,'散件（更新）'!B:G,6,FALSE)</f>
        <v>机体下装饰盖</v>
      </c>
      <c r="V150" s="28">
        <f>VLOOKUP(N150,'散件（更新）'!B:I,8,FALSE)</f>
        <v>6974950106003</v>
      </c>
    </row>
    <row r="151" spans="1:22" ht="20.149999999999999" customHeight="1">
      <c r="A151" s="57">
        <v>46169</v>
      </c>
      <c r="B151" s="58" t="s">
        <v>1444</v>
      </c>
      <c r="C151" s="27" t="str">
        <f>VLOOKUP(B151,'大货清单（不定期按GOMS更新）'!A:H,8,0)</f>
        <v>109-20191901</v>
      </c>
      <c r="D151" s="27" t="str">
        <f>VLOOKUP(B151,'大货清单（不定期按GOMS更新）'!A:C,3,0)</f>
        <v>CL2019S-01</v>
      </c>
      <c r="E151" s="27" t="str">
        <f>VLOOKUP(B151,'大货清单（不定期按GOMS更新）'!A:H,4,0)</f>
        <v>CL,DE,FR,ES,IT,PL,ZA,MN,MA,TR,NL,BE</v>
      </c>
      <c r="F151" s="27" t="str">
        <f>VLOOKUP(B151,'大货清单（不定期按GOMS更新）'!A:H,2,0)</f>
        <v>Floor One S5</v>
      </c>
      <c r="G151" s="28" t="str">
        <f>VLOOKUP(B151,'大货清单（不定期按GOMS更新）'!A:I,9,FALSE)</f>
        <v>6972200196132, 6972200196804, 6972200196811, 6972200196743</v>
      </c>
      <c r="H151" s="27" t="str">
        <f>VLOOKUP(B151,'大货清单（不定期按GOMS更新）'!A:H,7,0)</f>
        <v>Black</v>
      </c>
      <c r="I151" s="27" t="str">
        <f>VLOOKUP(B151,'大货清单（不定期按GOMS更新）'!A:F,6,FALSE)</f>
        <v>ACTIVE</v>
      </c>
      <c r="J151" s="27" t="str">
        <f>VLOOKUP(B151,'大货清单（不定期按GOMS更新）'!A:K,11,FALSE)</f>
        <v>8</v>
      </c>
      <c r="K151" s="27" t="str">
        <f>VLOOKUP(B151,'大货清单（不定期按GOMS更新）'!A:N,12,FALSE)</f>
        <v>326</v>
      </c>
      <c r="L151" s="27" t="str">
        <f>VLOOKUP(B151,'大货清单（不定期按GOMS更新）'!A:M,13,FALSE)</f>
        <v>296</v>
      </c>
      <c r="M151" s="27" t="str">
        <f>VLOOKUP(B151,'大货清单（不定期按GOMS更新）'!A:N,14,FALSE)</f>
        <v>672</v>
      </c>
      <c r="N151" s="58" t="s">
        <v>4390</v>
      </c>
      <c r="O151" s="27">
        <f>IFERROR(VLOOKUP(N151,'散件迭代（不定期更新）'!C:J,8,FALSE),0)</f>
        <v>0</v>
      </c>
      <c r="P151" s="27" t="str">
        <f>IFERROR(VLOOKUP(N151,'散件（更新）'!B:H,3,FALSE),0)</f>
        <v>/</v>
      </c>
      <c r="Q151" s="27" t="str">
        <f>VLOOKUP(N151,'散件（更新）'!B:H,2,FALSE)</f>
        <v>114-23710006</v>
      </c>
      <c r="R151" s="27" t="str">
        <f>VLOOKUP(N151,'散件（更新）'!B:H,7,FALSE)</f>
        <v>Wire</v>
      </c>
      <c r="S151" s="27" t="str">
        <f>VLOOKUP(N151,'散件（更新）'!B:E,4,FALSE)</f>
        <v>https://tineco-yxzt.oss-accelerate.aliyuncs.com/20240131/jishenchongdiandaoxianzujian_1706693832076.jpeg</v>
      </c>
      <c r="T151" s="27" t="s">
        <v>8759</v>
      </c>
      <c r="U151" s="28" t="str">
        <f>VLOOKUP(N151,'散件（更新）'!B:G,6,FALSE)</f>
        <v>机身充电导线</v>
      </c>
      <c r="V151" s="28">
        <f>VLOOKUP(N151,'散件（更新）'!B:I,8,FALSE)</f>
        <v>6974950105990</v>
      </c>
    </row>
    <row r="152" spans="1:22" ht="20.149999999999999" customHeight="1">
      <c r="A152" s="57">
        <v>46169</v>
      </c>
      <c r="B152" s="58" t="s">
        <v>122</v>
      </c>
      <c r="C152" s="27" t="str">
        <f>VLOOKUP(B152,'大货清单（不定期按GOMS更新）'!A:H,8,0)</f>
        <v>109-20190605</v>
      </c>
      <c r="D152" s="27" t="str">
        <f>VLOOKUP(B152,'大货清单（不定期按GOMS更新）'!A:C,3,0)</f>
        <v>CL2019F-05</v>
      </c>
      <c r="E152" s="27" t="str">
        <f>VLOOKUP(B152,'大货清单（不定期按GOMS更新）'!A:H,4,0)</f>
        <v>ES,FR,DE,AT,CH,DK,GR,NL,UA,LT,CZ,HU,IT,PL</v>
      </c>
      <c r="F152" s="27" t="str">
        <f>VLOOKUP(B152,'大货清单（不定期按GOMS更新）'!A:H,2,0)</f>
        <v>Floor One S5 Extreme</v>
      </c>
      <c r="G152" s="28">
        <f>VLOOKUP(B152,'大货清单（不定期按GOMS更新）'!A:I,9,FALSE)</f>
        <v>6972200198495</v>
      </c>
      <c r="H152" s="27" t="str">
        <f>VLOOKUP(B152,'大货清单（不定期按GOMS更新）'!A:H,7,0)</f>
        <v>Blue</v>
      </c>
      <c r="I152" s="27" t="str">
        <f>VLOOKUP(B152,'大货清单（不定期按GOMS更新）'!A:F,6,FALSE)</f>
        <v>ACTIVE</v>
      </c>
      <c r="J152" s="27" t="str">
        <f>VLOOKUP(B152,'大货清单（不定期按GOMS更新）'!A:K,11,FALSE)</f>
        <v>8.2</v>
      </c>
      <c r="K152" s="27" t="str">
        <f>VLOOKUP(B152,'大货清单（不定期按GOMS更新）'!A:N,12,FALSE)</f>
        <v>326</v>
      </c>
      <c r="L152" s="27" t="str">
        <f>VLOOKUP(B152,'大货清单（不定期按GOMS更新）'!A:M,13,FALSE)</f>
        <v>296</v>
      </c>
      <c r="M152" s="27" t="str">
        <f>VLOOKUP(B152,'大货清单（不定期按GOMS更新）'!A:N,14,FALSE)</f>
        <v>672</v>
      </c>
      <c r="N152" s="58" t="s">
        <v>11206</v>
      </c>
      <c r="O152" s="27">
        <f>IFERROR(VLOOKUP(N152,'散件迭代（不定期更新）'!C:J,8,FALSE),0)</f>
        <v>0</v>
      </c>
      <c r="P152" s="27">
        <f>IFERROR(VLOOKUP(N152,'散件（更新）'!B:H,3,FALSE),0)</f>
        <v>0</v>
      </c>
      <c r="Q152" s="27" t="str">
        <f>VLOOKUP(N152,'散件（更新）'!B:H,2,FALSE)</f>
        <v>114-20191910</v>
      </c>
      <c r="R152" s="27" t="str">
        <f>VLOOKUP(N152,'散件（更新）'!B:H,7,FALSE)</f>
        <v>Charging Base</v>
      </c>
      <c r="S152" s="27">
        <f>VLOOKUP(N152,'散件（更新）'!B:E,4,FALSE)</f>
        <v>0</v>
      </c>
      <c r="T152" s="27" t="s">
        <v>8759</v>
      </c>
      <c r="U152" s="28" t="str">
        <f>VLOOKUP(N152,'散件（更新）'!B:G,6,FALSE)</f>
        <v>SP;CL2019S-01;托盘组件（改善款）</v>
      </c>
      <c r="V152" s="28">
        <f>VLOOKUP(N152,'散件（更新）'!B:I,8,FALSE)</f>
        <v>6932485008483</v>
      </c>
    </row>
    <row r="153" spans="1:22" ht="20.149999999999999" customHeight="1">
      <c r="A153" s="57">
        <v>46169</v>
      </c>
      <c r="B153" s="58" t="s">
        <v>122</v>
      </c>
      <c r="C153" s="27" t="str">
        <f>VLOOKUP(B153,'大货清单（不定期按GOMS更新）'!A:H,8,0)</f>
        <v>109-20190605</v>
      </c>
      <c r="D153" s="27" t="str">
        <f>VLOOKUP(B153,'大货清单（不定期按GOMS更新）'!A:C,3,0)</f>
        <v>CL2019F-05</v>
      </c>
      <c r="E153" s="27" t="str">
        <f>VLOOKUP(B153,'大货清单（不定期按GOMS更新）'!A:H,4,0)</f>
        <v>ES,FR,DE,AT,CH,DK,GR,NL,UA,LT,CZ,HU,IT,PL</v>
      </c>
      <c r="F153" s="27" t="str">
        <f>VLOOKUP(B153,'大货清单（不定期按GOMS更新）'!A:H,2,0)</f>
        <v>Floor One S5 Extreme</v>
      </c>
      <c r="G153" s="28">
        <f>VLOOKUP(B153,'大货清单（不定期按GOMS更新）'!A:I,9,FALSE)</f>
        <v>6972200198495</v>
      </c>
      <c r="H153" s="27" t="str">
        <f>VLOOKUP(B153,'大货清单（不定期按GOMS更新）'!A:H,7,0)</f>
        <v>Blue</v>
      </c>
      <c r="I153" s="27" t="str">
        <f>VLOOKUP(B153,'大货清单（不定期按GOMS更新）'!A:F,6,FALSE)</f>
        <v>ACTIVE</v>
      </c>
      <c r="J153" s="27" t="str">
        <f>VLOOKUP(B153,'大货清单（不定期按GOMS更新）'!A:K,11,FALSE)</f>
        <v>8.2</v>
      </c>
      <c r="K153" s="27" t="str">
        <f>VLOOKUP(B153,'大货清单（不定期按GOMS更新）'!A:N,12,FALSE)</f>
        <v>326</v>
      </c>
      <c r="L153" s="27" t="str">
        <f>VLOOKUP(B153,'大货清单（不定期按GOMS更新）'!A:M,13,FALSE)</f>
        <v>296</v>
      </c>
      <c r="M153" s="27" t="str">
        <f>VLOOKUP(B153,'大货清单（不定期按GOMS更新）'!A:N,14,FALSE)</f>
        <v>672</v>
      </c>
      <c r="N153" s="58" t="s">
        <v>4231</v>
      </c>
      <c r="O153" s="27">
        <f>IFERROR(VLOOKUP(N153,'散件迭代（不定期更新）'!C:J,8,FALSE),0)</f>
        <v>0</v>
      </c>
      <c r="P153" s="27" t="str">
        <f>IFERROR(VLOOKUP(N153,'散件（更新）'!B:H,3,FALSE),0)</f>
        <v>/</v>
      </c>
      <c r="Q153" s="27" t="str">
        <f>VLOOKUP(N153,'散件（更新）'!B:H,2,FALSE)</f>
        <v>114-23710005</v>
      </c>
      <c r="R153" s="27" t="str">
        <f>VLOOKUP(N153,'散件（更新）'!B:H,7,FALSE)</f>
        <v>plastic part</v>
      </c>
      <c r="S153" s="27" t="str">
        <f>VLOOKUP(N153,'散件（更新）'!B:E,4,FALSE)</f>
        <v>https://tineco-yxzt.oss-accelerate.aliyuncs.com/20240131/jitixiazhuangshigai2_1706693961450.jpeg</v>
      </c>
      <c r="T153" s="27" t="s">
        <v>8759</v>
      </c>
      <c r="U153" s="28" t="str">
        <f>VLOOKUP(N153,'散件（更新）'!B:G,6,FALSE)</f>
        <v>机体下装饰盖</v>
      </c>
      <c r="V153" s="28">
        <f>VLOOKUP(N153,'散件（更新）'!B:I,8,FALSE)</f>
        <v>6974950106003</v>
      </c>
    </row>
    <row r="154" spans="1:22" ht="20.149999999999999" customHeight="1">
      <c r="A154" s="57">
        <v>46169</v>
      </c>
      <c r="B154" s="58" t="s">
        <v>4752</v>
      </c>
      <c r="C154" s="27" t="str">
        <f>VLOOKUP(B154,'大货清单（不定期按GOMS更新）'!A:H,8,0)</f>
        <v>109-20191904</v>
      </c>
      <c r="D154" s="27" t="str">
        <f>VLOOKUP(B154,'大货清单（不定期按GOMS更新）'!A:C,3,0)</f>
        <v>CL2019S-04</v>
      </c>
      <c r="E154" s="27" t="str">
        <f>VLOOKUP(B154,'大货清单（不定期按GOMS更新）'!A:H,4,0)</f>
        <v>GB</v>
      </c>
      <c r="F154" s="27" t="str">
        <f>VLOOKUP(B154,'大货清单（不定期按GOMS更新）'!A:H,2,0)</f>
        <v>Floor one S5</v>
      </c>
      <c r="G154" s="28">
        <f>VLOOKUP(B154,'大货清单（不定期按GOMS更新）'!A:I,9,FALSE)</f>
        <v>6974950108182</v>
      </c>
      <c r="H154" s="27" t="str">
        <f>VLOOKUP(B154,'大货清单（不定期按GOMS更新）'!A:H,7,0)</f>
        <v>Blue</v>
      </c>
      <c r="I154" s="27" t="str">
        <f>VLOOKUP(B154,'大货清单（不定期按GOMS更新）'!A:F,6,FALSE)</f>
        <v>ACTIVE</v>
      </c>
      <c r="J154" s="27" t="str">
        <f>VLOOKUP(B154,'大货清单（不定期按GOMS更新）'!A:K,11,FALSE)</f>
        <v>8.17</v>
      </c>
      <c r="K154" s="27" t="str">
        <f>VLOOKUP(B154,'大货清单（不定期按GOMS更新）'!A:N,12,FALSE)</f>
        <v>326</v>
      </c>
      <c r="L154" s="27" t="str">
        <f>VLOOKUP(B154,'大货清单（不定期按GOMS更新）'!A:M,13,FALSE)</f>
        <v>296</v>
      </c>
      <c r="M154" s="27" t="str">
        <f>VLOOKUP(B154,'大货清单（不定期按GOMS更新）'!A:N,14,FALSE)</f>
        <v>672</v>
      </c>
      <c r="N154" s="58" t="s">
        <v>4231</v>
      </c>
      <c r="O154" s="27">
        <f>IFERROR(VLOOKUP(N154,'散件迭代（不定期更新）'!C:J,8,FALSE),0)</f>
        <v>0</v>
      </c>
      <c r="P154" s="27" t="str">
        <f>IFERROR(VLOOKUP(N154,'散件（更新）'!B:H,3,FALSE),0)</f>
        <v>/</v>
      </c>
      <c r="Q154" s="27" t="str">
        <f>VLOOKUP(N154,'散件（更新）'!B:H,2,FALSE)</f>
        <v>114-23710005</v>
      </c>
      <c r="R154" s="27" t="str">
        <f>VLOOKUP(N154,'散件（更新）'!B:H,7,FALSE)</f>
        <v>plastic part</v>
      </c>
      <c r="S154" s="27" t="str">
        <f>VLOOKUP(N154,'散件（更新）'!B:E,4,FALSE)</f>
        <v>https://tineco-yxzt.oss-accelerate.aliyuncs.com/20240131/jitixiazhuangshigai2_1706693961450.jpeg</v>
      </c>
      <c r="T154" s="27" t="s">
        <v>8759</v>
      </c>
      <c r="U154" s="28" t="str">
        <f>VLOOKUP(N154,'散件（更新）'!B:G,6,FALSE)</f>
        <v>机体下装饰盖</v>
      </c>
      <c r="V154" s="28">
        <f>VLOOKUP(N154,'散件（更新）'!B:I,8,FALSE)</f>
        <v>6974950106003</v>
      </c>
    </row>
    <row r="155" spans="1:22" ht="20.149999999999999" customHeight="1">
      <c r="A155" s="57">
        <v>46169</v>
      </c>
      <c r="B155" s="58" t="s">
        <v>4243</v>
      </c>
      <c r="C155" s="27" t="str">
        <f>VLOOKUP(B155,'大货清单（不定期按GOMS更新）'!A:H,8,0)</f>
        <v>109-22200801</v>
      </c>
      <c r="D155" s="27" t="str">
        <f>VLOOKUP(B155,'大货清单（不定期按GOMS更新）'!A:C,3,0)</f>
        <v>CL2220H-01</v>
      </c>
      <c r="E155" s="27" t="str">
        <f>VLOOKUP(B155,'大货清单（不定期按GOMS更新）'!A:H,4,0)</f>
        <v>DE,FR,IT,ES,BE,SE,PL,NL,MN</v>
      </c>
      <c r="F155" s="27" t="str">
        <f>VLOOKUP(B155,'大货清单（不定期按GOMS更新）'!A:H,2,0)</f>
        <v>Floor one switch S7</v>
      </c>
      <c r="G155" s="28">
        <f>VLOOKUP(B155,'大货清单（不定期按GOMS更新）'!A:I,9,FALSE)</f>
        <v>6974950105075</v>
      </c>
      <c r="H155" s="27" t="str">
        <f>VLOOKUP(B155,'大货清单（不定期按GOMS更新）'!A:H,7,0)</f>
        <v>Black</v>
      </c>
      <c r="I155" s="27" t="str">
        <f>VLOOKUP(B155,'大货清单（不定期按GOMS更新）'!A:F,6,FALSE)</f>
        <v>ACTIVE</v>
      </c>
      <c r="J155" s="27" t="str">
        <f>VLOOKUP(B155,'大货清单（不定期按GOMS更新）'!A:K,11,FALSE)</f>
        <v>15.6</v>
      </c>
      <c r="K155" s="27" t="str">
        <f>VLOOKUP(B155,'大货清单（不定期按GOMS更新）'!A:N,12,FALSE)</f>
        <v>845</v>
      </c>
      <c r="L155" s="27" t="str">
        <f>VLOOKUP(B155,'大货清单（不定期按GOMS更新）'!A:M,13,FALSE)</f>
        <v>382</v>
      </c>
      <c r="M155" s="27" t="str">
        <f>VLOOKUP(B155,'大货清单（不定期按GOMS更新）'!A:N,14,FALSE)</f>
        <v>410</v>
      </c>
      <c r="N155" s="58" t="s">
        <v>7268</v>
      </c>
      <c r="O155" s="27">
        <f>IFERROR(VLOOKUP(N155,'散件迭代（不定期更新）'!C:J,8,FALSE),0)</f>
        <v>0</v>
      </c>
      <c r="P155" s="27">
        <f>IFERROR(VLOOKUP(N155,'散件（更新）'!B:H,3,FALSE),0)</f>
        <v>0</v>
      </c>
      <c r="Q155" s="27" t="str">
        <f>VLOOKUP(N155,'散件（更新）'!B:H,2,FALSE)</f>
        <v>114-23680804</v>
      </c>
      <c r="R155" s="27" t="str">
        <f>VLOOKUP(N155,'散件（更新）'!B:H,7,FALSE)</f>
        <v>2-In-1 Dusting Brush</v>
      </c>
      <c r="S155" s="27" t="str">
        <f>VLOOKUP(N155,'散件（更新）'!B:E,4,FALSE)</f>
        <v>https://tineco-yxzt.oss-accelerate.aliyuncs.com/20240912/22233_1726106570610.jpg</v>
      </c>
      <c r="T155" s="27" t="s">
        <v>19307</v>
      </c>
      <c r="U155" s="28" t="str">
        <f>VLOOKUP(N155,'散件（更新）'!B:G,6,FALSE)</f>
        <v>组合刷组件</v>
      </c>
      <c r="V155" s="28">
        <f>VLOOKUP(N155,'散件（更新）'!B:I,8,FALSE)</f>
        <v>6932485001026</v>
      </c>
    </row>
    <row r="156" spans="1:22" ht="20.149999999999999" customHeight="1">
      <c r="A156" s="57">
        <v>46169</v>
      </c>
      <c r="B156" s="58" t="s">
        <v>7448</v>
      </c>
      <c r="C156" s="27" t="str">
        <f>VLOOKUP(B156,'大货清单（不定期按GOMS更新）'!A:H,8,0)</f>
        <v>109-23480601</v>
      </c>
      <c r="D156" s="27" t="str">
        <f>VLOOKUP(B156,'大货清单（不定期按GOMS更新）'!A:C,3,0)</f>
        <v>CL2348F-01</v>
      </c>
      <c r="E156" s="27" t="str">
        <f>VLOOKUP(B156,'大货清单（不定期按GOMS更新）'!A:H,4,0)</f>
        <v>DE,FR,SE,PL,BE,NL,ES,IT,MN,ZA,PE,CL</v>
      </c>
      <c r="F156" s="27" t="str">
        <f>VLOOKUP(B156,'大货清单（不定期按GOMS更新）'!A:H,2,0)</f>
        <v>FLOOR ONE SWITCH S6 STRETCH</v>
      </c>
      <c r="G156" s="28">
        <f>VLOOKUP(B156,'大货清单（不定期按GOMS更新）'!A:I,9,FALSE)</f>
        <v>6932485002290</v>
      </c>
      <c r="H156" s="27" t="str">
        <f>VLOOKUP(B156,'大货清单（不定期按GOMS更新）'!A:H,7,0)</f>
        <v>WHITE&amp;BLACK</v>
      </c>
      <c r="I156" s="27" t="str">
        <f>VLOOKUP(B156,'大货清单（不定期按GOMS更新）'!A:F,6,FALSE)</f>
        <v>ACTIVE</v>
      </c>
      <c r="J156" s="27" t="str">
        <f>VLOOKUP(B156,'大货清单（不定期按GOMS更新）'!A:K,11,FALSE)</f>
        <v>12.6</v>
      </c>
      <c r="K156" s="27" t="str">
        <f>VLOOKUP(B156,'大货清单（不定期按GOMS更新）'!A:N,12,FALSE)</f>
        <v>850</v>
      </c>
      <c r="L156" s="27" t="str">
        <f>VLOOKUP(B156,'大货清单（不定期按GOMS更新）'!A:M,13,FALSE)</f>
        <v>332</v>
      </c>
      <c r="M156" s="27" t="str">
        <f>VLOOKUP(B156,'大货清单（不定期按GOMS更新）'!A:N,14,FALSE)</f>
        <v>318</v>
      </c>
      <c r="N156" s="58" t="s">
        <v>16689</v>
      </c>
      <c r="O156" s="27">
        <f>IFERROR(VLOOKUP(N156,'散件迭代（不定期更新）'!C:J,8,FALSE),0)</f>
        <v>0</v>
      </c>
      <c r="P156" s="27" t="str">
        <f>IFERROR(VLOOKUP(N156,'散件（更新）'!B:H,3,FALSE),0)</f>
        <v/>
      </c>
      <c r="Q156" s="27" t="str">
        <f>VLOOKUP(N156,'散件（更新）'!B:H,2,FALSE)</f>
        <v>114-25400301</v>
      </c>
      <c r="R156" s="27" t="str">
        <f>VLOOKUP(N156,'散件（更新）'!B:H,7,FALSE)</f>
        <v>Water Tank Cap Assembly</v>
      </c>
      <c r="S156" s="27" t="str">
        <f>VLOOKUP(N156,'散件（更新）'!B:E,4,FALSE)</f>
        <v>https://tineco-yxzt.oss-accelerate.aliyuncs.com/20260203/weixinjietu_20260203095924_1770084000550.png</v>
      </c>
      <c r="T156" s="27" t="s">
        <v>19308</v>
      </c>
      <c r="U156" s="28" t="str">
        <f>VLOOKUP(N156,'散件（更新）'!B:G,6,FALSE)</f>
        <v>SP;CL2540C-01;水箱盖组件</v>
      </c>
      <c r="V156" s="28">
        <f>VLOOKUP(N156,'散件（更新）'!B:I,8,FALSE)</f>
        <v>6932485021871</v>
      </c>
    </row>
    <row r="157" spans="1:22" ht="20.149999999999999" customHeight="1">
      <c r="A157" s="57">
        <v>46169</v>
      </c>
      <c r="B157" s="58" t="s">
        <v>11062</v>
      </c>
      <c r="C157" s="27" t="str">
        <f>VLOOKUP(B157,'大货清单（不定期按GOMS更新）'!A:H,8,0)</f>
        <v>109-24261302</v>
      </c>
      <c r="D157" s="27" t="str">
        <f>VLOOKUP(B157,'大货清单（不定期按GOMS更新）'!A:C,3,0)</f>
        <v>CL2426M-02</v>
      </c>
      <c r="E157" s="27" t="str">
        <f>VLOOKUP(B157,'大货清单（不定期按GOMS更新）'!A:H,4,0)</f>
        <v>IT,FR,DE,ES,PL,SE,NL,BE</v>
      </c>
      <c r="F157" s="27" t="str">
        <f>VLOOKUP(B157,'大货清单（不定期按GOMS更新）'!A:H,2,0)</f>
        <v>FLOOR ONE SWITCH S7 STRETCH</v>
      </c>
      <c r="G157" s="28">
        <f>VLOOKUP(B157,'大货清单（不定期按GOMS更新）'!A:I,9,FALSE)</f>
        <v>6932485006724</v>
      </c>
      <c r="H157" s="27" t="str">
        <f>VLOOKUP(B157,'大货清单（不定期按GOMS更新）'!A:H,7,0)</f>
        <v>黑色</v>
      </c>
      <c r="I157" s="27" t="str">
        <f>VLOOKUP(B157,'大货清单（不定期按GOMS更新）'!A:F,6,FALSE)</f>
        <v>ACTIVE</v>
      </c>
      <c r="J157" s="27" t="str">
        <f>VLOOKUP(B157,'大货清单（不定期按GOMS更新）'!A:K,11,FALSE)</f>
        <v>12.8</v>
      </c>
      <c r="K157" s="27" t="str">
        <f>VLOOKUP(B157,'大货清单（不定期按GOMS更新）'!A:N,12,FALSE)</f>
        <v>850</v>
      </c>
      <c r="L157" s="27" t="str">
        <f>VLOOKUP(B157,'大货清单（不定期按GOMS更新）'!A:M,13,FALSE)</f>
        <v>332</v>
      </c>
      <c r="M157" s="27" t="str">
        <f>VLOOKUP(B157,'大货清单（不定期按GOMS更新）'!A:N,14,FALSE)</f>
        <v>318</v>
      </c>
      <c r="N157" s="58" t="s">
        <v>16689</v>
      </c>
      <c r="O157" s="27">
        <f>IFERROR(VLOOKUP(N157,'散件迭代（不定期更新）'!C:J,8,FALSE),0)</f>
        <v>0</v>
      </c>
      <c r="P157" s="27" t="str">
        <f>IFERROR(VLOOKUP(N157,'散件（更新）'!B:H,3,FALSE),0)</f>
        <v/>
      </c>
      <c r="Q157" s="27" t="str">
        <f>VLOOKUP(N157,'散件（更新）'!B:H,2,FALSE)</f>
        <v>114-25400301</v>
      </c>
      <c r="R157" s="27" t="str">
        <f>VLOOKUP(N157,'散件（更新）'!B:H,7,FALSE)</f>
        <v>Water Tank Cap Assembly</v>
      </c>
      <c r="S157" s="27" t="str">
        <f>VLOOKUP(N157,'散件（更新）'!B:E,4,FALSE)</f>
        <v>https://tineco-yxzt.oss-accelerate.aliyuncs.com/20260203/weixinjietu_20260203095924_1770084000550.png</v>
      </c>
      <c r="T157" s="27" t="s">
        <v>8759</v>
      </c>
      <c r="U157" s="28" t="str">
        <f>VLOOKUP(N157,'散件（更新）'!B:G,6,FALSE)</f>
        <v>SP;CL2540C-01;水箱盖组件</v>
      </c>
      <c r="V157" s="28">
        <f>VLOOKUP(N157,'散件（更新）'!B:I,8,FALSE)</f>
        <v>6932485021871</v>
      </c>
    </row>
    <row r="158" spans="1:22" ht="20.149999999999999" customHeight="1">
      <c r="A158" s="57">
        <v>46169</v>
      </c>
      <c r="B158" s="58" t="s">
        <v>7392</v>
      </c>
      <c r="C158" s="27" t="str">
        <f>VLOOKUP(B158,'大货清单（不定期按GOMS更新）'!A:H,8,0)</f>
        <v>109-23761601</v>
      </c>
      <c r="D158" s="27" t="str">
        <f>VLOOKUP(B158,'大货清单（不定期按GOMS更新）'!A:C,3,0)</f>
        <v>CL2376P-01</v>
      </c>
      <c r="E158" s="27" t="str">
        <f>VLOOKUP(B158,'大货清单（不定期按GOMS更新）'!A:H,4,0)</f>
        <v>IT,FR,DE,ES,NL,BE,PL,SE,CL</v>
      </c>
      <c r="F158" s="27" t="str">
        <f>VLOOKUP(B158,'大货清单（不定期按GOMS更新）'!A:H,2,0)</f>
        <v>FLOOR ONE S7 STRETCH ULTRA</v>
      </c>
      <c r="G158" s="28" t="str">
        <f>VLOOKUP(B158,'大货清单（不定期按GOMS更新）'!A:I,9,FALSE)</f>
        <v>6932485003532,	 6932485003532</v>
      </c>
      <c r="H158" s="27" t="str">
        <f>VLOOKUP(B158,'大货清单（不定期按GOMS更新）'!A:H,7,0)</f>
        <v>BLACK</v>
      </c>
      <c r="I158" s="27" t="str">
        <f>VLOOKUP(B158,'大货清单（不定期按GOMS更新）'!A:F,6,FALSE)</f>
        <v>ACTIVE</v>
      </c>
      <c r="J158" s="27" t="str">
        <f>VLOOKUP(B158,'大货清单（不定期按GOMS更新）'!A:K,11,FALSE)</f>
        <v>9.3</v>
      </c>
      <c r="K158" s="27" t="str">
        <f>VLOOKUP(B158,'大货清单（不定期按GOMS更新）'!A:N,12,FALSE)</f>
        <v>712</v>
      </c>
      <c r="L158" s="27" t="str">
        <f>VLOOKUP(B158,'大货清单（不定期按GOMS更新）'!A:M,13,FALSE)</f>
        <v>270</v>
      </c>
      <c r="M158" s="27" t="str">
        <f>VLOOKUP(B158,'大货清单（不定期按GOMS更新）'!A:N,14,FALSE)</f>
        <v>326</v>
      </c>
      <c r="N158" s="58" t="s">
        <v>16689</v>
      </c>
      <c r="O158" s="27">
        <f>IFERROR(VLOOKUP(N158,'散件迭代（不定期更新）'!C:J,8,FALSE),0)</f>
        <v>0</v>
      </c>
      <c r="P158" s="27" t="str">
        <f>IFERROR(VLOOKUP(N158,'散件（更新）'!B:H,3,FALSE),0)</f>
        <v/>
      </c>
      <c r="Q158" s="27" t="str">
        <f>VLOOKUP(N158,'散件（更新）'!B:H,2,FALSE)</f>
        <v>114-25400301</v>
      </c>
      <c r="R158" s="27" t="str">
        <f>VLOOKUP(N158,'散件（更新）'!B:H,7,FALSE)</f>
        <v>Water Tank Cap Assembly</v>
      </c>
      <c r="S158" s="27" t="str">
        <f>VLOOKUP(N158,'散件（更新）'!B:E,4,FALSE)</f>
        <v>https://tineco-yxzt.oss-accelerate.aliyuncs.com/20260203/weixinjietu_20260203095924_1770084000550.png</v>
      </c>
      <c r="T158" s="27" t="s">
        <v>8759</v>
      </c>
      <c r="U158" s="28" t="str">
        <f>VLOOKUP(N158,'散件（更新）'!B:G,6,FALSE)</f>
        <v>SP;CL2540C-01;水箱盖组件</v>
      </c>
      <c r="V158" s="28">
        <f>VLOOKUP(N158,'散件（更新）'!B:I,8,FALSE)</f>
        <v>6932485021871</v>
      </c>
    </row>
    <row r="159" spans="1:22" ht="20.149999999999999" customHeight="1">
      <c r="A159" s="57">
        <v>46169</v>
      </c>
      <c r="B159" s="58" t="s">
        <v>7442</v>
      </c>
      <c r="C159" s="27" t="str">
        <f>VLOOKUP(B159,'大货清单（不定期按GOMS更新）'!A:H,8,0)</f>
        <v>109-23761602</v>
      </c>
      <c r="D159" s="27" t="str">
        <f>VLOOKUP(B159,'大货清单（不定期按GOMS更新）'!A:C,3,0)</f>
        <v>CL2376P-02</v>
      </c>
      <c r="E159" s="27" t="str">
        <f>VLOOKUP(B159,'大货清单（不定期按GOMS更新）'!A:H,4,0)</f>
        <v>DE,AT,CH,FR,ES,PL,HK,ZA,LT,GR,CZ,NL,IT,HU,UA,MA</v>
      </c>
      <c r="F159" s="27" t="str">
        <f>VLOOKUP(B159,'大货清单（不定期按GOMS更新）'!A:H,2,0)</f>
        <v>Floor One S7 Stretch</v>
      </c>
      <c r="G159" s="28" t="str">
        <f>VLOOKUP(B159,'大货清单（不定期按GOMS更新）'!A:I,9,FALSE)</f>
        <v>6932485001798 ,	 6932485001798</v>
      </c>
      <c r="H159" s="27" t="str">
        <f>VLOOKUP(B159,'大货清单（不定期按GOMS更新）'!A:H,7,0)</f>
        <v>Blue</v>
      </c>
      <c r="I159" s="27" t="str">
        <f>VLOOKUP(B159,'大货清单（不定期按GOMS更新）'!A:F,6,FALSE)</f>
        <v>ACTIVE</v>
      </c>
      <c r="J159" s="27" t="str">
        <f>VLOOKUP(B159,'大货清单（不定期按GOMS更新）'!A:K,11,FALSE)</f>
        <v>9</v>
      </c>
      <c r="K159" s="27" t="str">
        <f>VLOOKUP(B159,'大货清单（不定期按GOMS更新）'!A:N,12,FALSE)</f>
        <v>712</v>
      </c>
      <c r="L159" s="27" t="str">
        <f>VLOOKUP(B159,'大货清单（不定期按GOMS更新）'!A:M,13,FALSE)</f>
        <v>270</v>
      </c>
      <c r="M159" s="27" t="str">
        <f>VLOOKUP(B159,'大货清单（不定期按GOMS更新）'!A:N,14,FALSE)</f>
        <v>326</v>
      </c>
      <c r="N159" s="58" t="s">
        <v>16689</v>
      </c>
      <c r="O159" s="27">
        <f>IFERROR(VLOOKUP(N159,'散件迭代（不定期更新）'!C:J,8,FALSE),0)</f>
        <v>0</v>
      </c>
      <c r="P159" s="27" t="str">
        <f>IFERROR(VLOOKUP(N159,'散件（更新）'!B:H,3,FALSE),0)</f>
        <v/>
      </c>
      <c r="Q159" s="27" t="str">
        <f>VLOOKUP(N159,'散件（更新）'!B:H,2,FALSE)</f>
        <v>114-25400301</v>
      </c>
      <c r="R159" s="27" t="str">
        <f>VLOOKUP(N159,'散件（更新）'!B:H,7,FALSE)</f>
        <v>Water Tank Cap Assembly</v>
      </c>
      <c r="S159" s="27" t="str">
        <f>VLOOKUP(N159,'散件（更新）'!B:E,4,FALSE)</f>
        <v>https://tineco-yxzt.oss-accelerate.aliyuncs.com/20260203/weixinjietu_20260203095924_1770084000550.png</v>
      </c>
      <c r="T159" s="27" t="s">
        <v>8759</v>
      </c>
      <c r="U159" s="28" t="str">
        <f>VLOOKUP(N159,'散件（更新）'!B:G,6,FALSE)</f>
        <v>SP;CL2540C-01;水箱盖组件</v>
      </c>
      <c r="V159" s="28">
        <f>VLOOKUP(N159,'散件（更新）'!B:I,8,FALSE)</f>
        <v>6932485021871</v>
      </c>
    </row>
    <row r="160" spans="1:22" ht="20.149999999999999" customHeight="1">
      <c r="A160" s="57">
        <v>46169</v>
      </c>
      <c r="B160" s="58" t="s">
        <v>7409</v>
      </c>
      <c r="C160" s="27" t="str">
        <f>VLOOKUP(B160,'大货清单（不定期按GOMS更新）'!A:H,8,0)</f>
        <v>109-23480604</v>
      </c>
      <c r="D160" s="27" t="str">
        <f>VLOOKUP(B160,'大货清单（不定期按GOMS更新）'!A:C,3,0)</f>
        <v>CL2348F-04</v>
      </c>
      <c r="E160" s="27" t="str">
        <f>VLOOKUP(B160,'大货清单（不定期按GOMS更新）'!A:H,4,0)</f>
        <v>PL,DE,ES,FR,RO,GR,CZ,NL,LT,IT,HU,UA</v>
      </c>
      <c r="F160" s="27" t="str">
        <f>VLOOKUP(B160,'大货清单（不定期按GOMS更新）'!A:H,2,0)</f>
        <v>FLOOR ONE SWITCH S6 STRETCH PLUS</v>
      </c>
      <c r="G160" s="28">
        <f>VLOOKUP(B160,'大货清单（不定期按GOMS更新）'!A:I,9,FALSE)</f>
        <v>6932485002306</v>
      </c>
      <c r="H160" s="27" t="str">
        <f>VLOOKUP(B160,'大货清单（不定期按GOMS更新）'!A:H,7,0)</f>
        <v>WHITE&amp;BLACK</v>
      </c>
      <c r="I160" s="27" t="str">
        <f>VLOOKUP(B160,'大货清单（不定期按GOMS更新）'!A:F,6,FALSE)</f>
        <v>ACTIVE</v>
      </c>
      <c r="J160" s="27" t="str">
        <f>VLOOKUP(B160,'大货清单（不定期按GOMS更新）'!A:K,11,FALSE)</f>
        <v>12.9</v>
      </c>
      <c r="K160" s="27" t="str">
        <f>VLOOKUP(B160,'大货清单（不定期按GOMS更新）'!A:N,12,FALSE)</f>
        <v>850</v>
      </c>
      <c r="L160" s="27" t="str">
        <f>VLOOKUP(B160,'大货清单（不定期按GOMS更新）'!A:M,13,FALSE)</f>
        <v>332</v>
      </c>
      <c r="M160" s="27" t="str">
        <f>VLOOKUP(B160,'大货清单（不定期按GOMS更新）'!A:N,14,FALSE)</f>
        <v>318</v>
      </c>
      <c r="N160" s="58" t="s">
        <v>16689</v>
      </c>
      <c r="O160" s="27">
        <f>IFERROR(VLOOKUP(N160,'散件迭代（不定期更新）'!C:J,8,FALSE),0)</f>
        <v>0</v>
      </c>
      <c r="P160" s="27" t="str">
        <f>IFERROR(VLOOKUP(N160,'散件（更新）'!B:H,3,FALSE),0)</f>
        <v/>
      </c>
      <c r="Q160" s="27" t="str">
        <f>VLOOKUP(N160,'散件（更新）'!B:H,2,FALSE)</f>
        <v>114-25400301</v>
      </c>
      <c r="R160" s="27" t="str">
        <f>VLOOKUP(N160,'散件（更新）'!B:H,7,FALSE)</f>
        <v>Water Tank Cap Assembly</v>
      </c>
      <c r="S160" s="27" t="str">
        <f>VLOOKUP(N160,'散件（更新）'!B:E,4,FALSE)</f>
        <v>https://tineco-yxzt.oss-accelerate.aliyuncs.com/20260203/weixinjietu_20260203095924_1770084000550.png</v>
      </c>
      <c r="T160" s="27" t="s">
        <v>8759</v>
      </c>
      <c r="U160" s="28" t="str">
        <f>VLOOKUP(N160,'散件（更新）'!B:G,6,FALSE)</f>
        <v>SP;CL2540C-01;水箱盖组件</v>
      </c>
      <c r="V160" s="28">
        <f>VLOOKUP(N160,'散件（更新）'!B:I,8,FALSE)</f>
        <v>6932485021871</v>
      </c>
    </row>
    <row r="161" spans="1:22" ht="20.149999999999999" customHeight="1">
      <c r="A161" s="57">
        <v>46169</v>
      </c>
      <c r="B161" s="58" t="s">
        <v>13680</v>
      </c>
      <c r="C161" s="27" t="str">
        <f>VLOOKUP(B161,'大货清单（不定期按GOMS更新）'!A:H,8,0)</f>
        <v>109-25430201</v>
      </c>
      <c r="D161" s="27" t="str">
        <f>VLOOKUP(B161,'大货清单（不定期按GOMS更新）'!A:C,3,0)</f>
        <v>CL2543B-01</v>
      </c>
      <c r="E161" s="27" t="str">
        <f>VLOOKUP(B161,'大货清单（不定期按GOMS更新）'!A:H,4,0)</f>
        <v>IT,ES,FR,DE,PL,SE,NL,BE</v>
      </c>
      <c r="F161" s="27" t="str">
        <f>VLOOKUP(B161,'大货清单（不定期按GOMS更新）'!A:H,2,0)</f>
        <v>Floor One Switch S6 Stretch Breeze</v>
      </c>
      <c r="G161" s="28" t="str">
        <f>VLOOKUP(B161,'大货清单（不定期按GOMS更新）'!A:I,9,FALSE)</f>
        <v>6932485009589</v>
      </c>
      <c r="H161" s="27" t="str">
        <f>VLOOKUP(B161,'大货清单（不定期按GOMS更新）'!A:H,7,0)</f>
        <v>Black &amp; White</v>
      </c>
      <c r="I161" s="27" t="str">
        <f>VLOOKUP(B161,'大货清单（不定期按GOMS更新）'!A:F,6,FALSE)</f>
        <v>ACTIVE</v>
      </c>
      <c r="J161" s="27" t="str">
        <f>VLOOKUP(B161,'大货清单（不定期按GOMS更新）'!A:K,11,FALSE)</f>
        <v>9.5</v>
      </c>
      <c r="K161" s="27" t="str">
        <f>VLOOKUP(B161,'大货清单（不定期按GOMS更新）'!A:N,12,FALSE)</f>
        <v>760</v>
      </c>
      <c r="L161" s="27" t="str">
        <f>VLOOKUP(B161,'大货清单（不定期按GOMS更新）'!A:M,13,FALSE)</f>
        <v>332</v>
      </c>
      <c r="M161" s="27" t="str">
        <f>VLOOKUP(B161,'大货清单（不定期按GOMS更新）'!A:N,14,FALSE)</f>
        <v>318</v>
      </c>
      <c r="N161" s="58" t="s">
        <v>16689</v>
      </c>
      <c r="O161" s="27">
        <f>IFERROR(VLOOKUP(N161,'散件迭代（不定期更新）'!C:J,8,FALSE),0)</f>
        <v>0</v>
      </c>
      <c r="P161" s="27" t="str">
        <f>IFERROR(VLOOKUP(N161,'散件（更新）'!B:H,3,FALSE),0)</f>
        <v/>
      </c>
      <c r="Q161" s="27" t="str">
        <f>VLOOKUP(N161,'散件（更新）'!B:H,2,FALSE)</f>
        <v>114-25400301</v>
      </c>
      <c r="R161" s="27" t="str">
        <f>VLOOKUP(N161,'散件（更新）'!B:H,7,FALSE)</f>
        <v>Water Tank Cap Assembly</v>
      </c>
      <c r="S161" s="27" t="str">
        <f>VLOOKUP(N161,'散件（更新）'!B:E,4,FALSE)</f>
        <v>https://tineco-yxzt.oss-accelerate.aliyuncs.com/20260203/weixinjietu_20260203095924_1770084000550.png</v>
      </c>
      <c r="T161" s="27" t="s">
        <v>8759</v>
      </c>
      <c r="U161" s="28" t="str">
        <f>VLOOKUP(N161,'散件（更新）'!B:G,6,FALSE)</f>
        <v>SP;CL2540C-01;水箱盖组件</v>
      </c>
      <c r="V161" s="28">
        <f>VLOOKUP(N161,'散件（更新）'!B:I,8,FALSE)</f>
        <v>6932485021871</v>
      </c>
    </row>
    <row r="162" spans="1:22" ht="20.149999999999999" customHeight="1">
      <c r="A162" s="57">
        <v>46169</v>
      </c>
      <c r="B162" s="58" t="s">
        <v>11032</v>
      </c>
      <c r="C162" s="27" t="str">
        <f>VLOOKUP(B162,'大货清单（不定期按GOMS更新）'!A:H,8,0)</f>
        <v>109-24261301</v>
      </c>
      <c r="D162" s="27" t="str">
        <f>VLOOKUP(B162,'大货清单（不定期按GOMS更新）'!A:C,3,0)</f>
        <v>CL2426M-01</v>
      </c>
      <c r="E162" s="27" t="str">
        <f>VLOOKUP(B162,'大货清单（不定期按GOMS更新）'!A:H,4,0)</f>
        <v>FR,ES,IT,NL,PL,LT</v>
      </c>
      <c r="F162" s="27" t="str">
        <f>VLOOKUP(B162,'大货清单（不定期按GOMS更新）'!A:H,2,0)</f>
        <v>FLOOR ONE SWITCH S7 STRETCH PREMIUM</v>
      </c>
      <c r="G162" s="28">
        <f>VLOOKUP(B162,'大货清单（不定期按GOMS更新）'!A:I,9,FALSE)</f>
        <v>6932485006717</v>
      </c>
      <c r="H162" s="27" t="str">
        <f>VLOOKUP(B162,'大货清单（不定期按GOMS更新）'!A:H,7,0)</f>
        <v>黑色</v>
      </c>
      <c r="I162" s="27" t="str">
        <f>VLOOKUP(B162,'大货清单（不定期按GOMS更新）'!A:F,6,FALSE)</f>
        <v>ACTIVE</v>
      </c>
      <c r="J162" s="27" t="str">
        <f>VLOOKUP(B162,'大货清单（不定期按GOMS更新）'!A:K,11,FALSE)</f>
        <v>12.95</v>
      </c>
      <c r="K162" s="27" t="str">
        <f>VLOOKUP(B162,'大货清单（不定期按GOMS更新）'!A:N,12,FALSE)</f>
        <v>850</v>
      </c>
      <c r="L162" s="27" t="str">
        <f>VLOOKUP(B162,'大货清单（不定期按GOMS更新）'!A:M,13,FALSE)</f>
        <v>332</v>
      </c>
      <c r="M162" s="27" t="str">
        <f>VLOOKUP(B162,'大货清单（不定期按GOMS更新）'!A:N,14,FALSE)</f>
        <v>318</v>
      </c>
      <c r="N162" s="58" t="s">
        <v>16689</v>
      </c>
      <c r="O162" s="27">
        <f>IFERROR(VLOOKUP(N162,'散件迭代（不定期更新）'!C:J,8,FALSE),0)</f>
        <v>0</v>
      </c>
      <c r="P162" s="27" t="str">
        <f>IFERROR(VLOOKUP(N162,'散件（更新）'!B:H,3,FALSE),0)</f>
        <v/>
      </c>
      <c r="Q162" s="27" t="str">
        <f>VLOOKUP(N162,'散件（更新）'!B:H,2,FALSE)</f>
        <v>114-25400301</v>
      </c>
      <c r="R162" s="27" t="str">
        <f>VLOOKUP(N162,'散件（更新）'!B:H,7,FALSE)</f>
        <v>Water Tank Cap Assembly</v>
      </c>
      <c r="S162" s="27" t="str">
        <f>VLOOKUP(N162,'散件（更新）'!B:E,4,FALSE)</f>
        <v>https://tineco-yxzt.oss-accelerate.aliyuncs.com/20260203/weixinjietu_20260203095924_1770084000550.png</v>
      </c>
      <c r="T162" s="27" t="s">
        <v>8759</v>
      </c>
      <c r="U162" s="28" t="str">
        <f>VLOOKUP(N162,'散件（更新）'!B:G,6,FALSE)</f>
        <v>SP;CL2540C-01;水箱盖组件</v>
      </c>
      <c r="V162" s="28">
        <f>VLOOKUP(N162,'散件（更新）'!B:I,8,FALSE)</f>
        <v>6932485021871</v>
      </c>
    </row>
    <row r="163" spans="1:22" ht="20.149999999999999" customHeight="1">
      <c r="A163" s="57">
        <v>46169</v>
      </c>
      <c r="B163" s="58" t="s">
        <v>13714</v>
      </c>
      <c r="C163" s="27" t="str">
        <f>VLOOKUP(B163,'大货清单（不定期按GOMS更新）'!A:H,8,0)</f>
        <v>109-25430001</v>
      </c>
      <c r="D163" s="27" t="str">
        <f>VLOOKUP(B163,'大货清单（不定期按GOMS更新）'!A:C,3,0)</f>
        <v>CL2543-01</v>
      </c>
      <c r="E163" s="27" t="str">
        <f>VLOOKUP(B163,'大货清单（不定期按GOMS更新）'!A:H,4,0)</f>
        <v>DE,FR,PL,RO,GR,ES,NL</v>
      </c>
      <c r="F163" s="27" t="str">
        <f>VLOOKUP(B163,'大货清单（不定期按GOMS更新）'!A:H,2,0)</f>
        <v>Floor One Switch i5 Stretch</v>
      </c>
      <c r="G163" s="28" t="str">
        <f>VLOOKUP(B163,'大货清单（不定期按GOMS更新）'!A:I,9,FALSE)</f>
        <v>6932485009572</v>
      </c>
      <c r="H163" s="27" t="str">
        <f>VLOOKUP(B163,'大货清单（不定期按GOMS更新）'!A:H,7,0)</f>
        <v>Black &amp; White</v>
      </c>
      <c r="I163" s="27" t="str">
        <f>VLOOKUP(B163,'大货清单（不定期按GOMS更新）'!A:F,6,FALSE)</f>
        <v>ACTIVE</v>
      </c>
      <c r="J163" s="27" t="str">
        <f>VLOOKUP(B163,'大货清单（不定期按GOMS更新）'!A:K,11,FALSE)</f>
        <v>10</v>
      </c>
      <c r="K163" s="27" t="str">
        <f>VLOOKUP(B163,'大货清单（不定期按GOMS更新）'!A:N,12,FALSE)</f>
        <v>760</v>
      </c>
      <c r="L163" s="27" t="str">
        <f>VLOOKUP(B163,'大货清单（不定期按GOMS更新）'!A:M,13,FALSE)</f>
        <v>332</v>
      </c>
      <c r="M163" s="27" t="str">
        <f>VLOOKUP(B163,'大货清单（不定期按GOMS更新）'!A:N,14,FALSE)</f>
        <v>321</v>
      </c>
      <c r="N163" s="58" t="s">
        <v>16689</v>
      </c>
      <c r="O163" s="27">
        <f>IFERROR(VLOOKUP(N163,'散件迭代（不定期更新）'!C:J,8,FALSE),0)</f>
        <v>0</v>
      </c>
      <c r="P163" s="27" t="str">
        <f>IFERROR(VLOOKUP(N163,'散件（更新）'!B:H,3,FALSE),0)</f>
        <v/>
      </c>
      <c r="Q163" s="27" t="str">
        <f>VLOOKUP(N163,'散件（更新）'!B:H,2,FALSE)</f>
        <v>114-25400301</v>
      </c>
      <c r="R163" s="27" t="str">
        <f>VLOOKUP(N163,'散件（更新）'!B:H,7,FALSE)</f>
        <v>Water Tank Cap Assembly</v>
      </c>
      <c r="S163" s="27" t="str">
        <f>VLOOKUP(N163,'散件（更新）'!B:E,4,FALSE)</f>
        <v>https://tineco-yxzt.oss-accelerate.aliyuncs.com/20260203/weixinjietu_20260203095924_1770084000550.png</v>
      </c>
      <c r="T163" s="27" t="s">
        <v>8759</v>
      </c>
      <c r="U163" s="28" t="str">
        <f>VLOOKUP(N163,'散件（更新）'!B:G,6,FALSE)</f>
        <v>SP;CL2540C-01;水箱盖组件</v>
      </c>
      <c r="V163" s="28">
        <f>VLOOKUP(N163,'散件（更新）'!B:I,8,FALSE)</f>
        <v>6932485021871</v>
      </c>
    </row>
    <row r="164" spans="1:22" ht="20.149999999999999" customHeight="1">
      <c r="A164" s="57">
        <v>46169</v>
      </c>
      <c r="B164" s="58" t="s">
        <v>4395</v>
      </c>
      <c r="C164" s="27" t="str">
        <f>VLOOKUP(B164,'大货清单（不定期按GOMS更新）'!A:H,8,0)</f>
        <v>109-23280301</v>
      </c>
      <c r="D164" s="27" t="str">
        <f>VLOOKUP(B164,'大货清单（不定期按GOMS更新）'!A:C,3,0)</f>
        <v>CL2328C-01</v>
      </c>
      <c r="E164" s="27" t="str">
        <f>VLOOKUP(B164,'大货清单（不定期按GOMS更新）'!A:H,4,0)</f>
        <v>DE,ES,IT,FR,ZA,CL,MN,TR,NL,PL,SE,BE,MX,PE</v>
      </c>
      <c r="F164" s="27" t="str">
        <f>VLOOKUP(B164,'大货清单（不定期按GOMS更新）'!A:H,2,0)</f>
        <v>Floor One Stretch S6</v>
      </c>
      <c r="G164" s="28">
        <f>VLOOKUP(B164,'大货清单（不定期按GOMS更新）'!A:I,9,FALSE)</f>
        <v>6974950106751</v>
      </c>
      <c r="H164" s="27" t="str">
        <f>VLOOKUP(B164,'大货清单（不定期按GOMS更新）'!A:H,7,0)</f>
        <v>White</v>
      </c>
      <c r="I164" s="27" t="str">
        <f>VLOOKUP(B164,'大货清单（不定期按GOMS更新）'!A:F,6,FALSE)</f>
        <v>ACTIVE</v>
      </c>
      <c r="J164" s="27" t="str">
        <f>VLOOKUP(B164,'大货清单（不定期按GOMS更新）'!A:K,11,FALSE)</f>
        <v>9.2</v>
      </c>
      <c r="K164" s="27" t="str">
        <f>VLOOKUP(B164,'大货清单（不定期按GOMS更新）'!A:N,12,FALSE)</f>
        <v>738</v>
      </c>
      <c r="L164" s="27" t="str">
        <f>VLOOKUP(B164,'大货清单（不定期按GOMS更新）'!A:M,13,FALSE)</f>
        <v>332</v>
      </c>
      <c r="M164" s="27" t="str">
        <f>VLOOKUP(B164,'大货清单（不定期按GOMS更新）'!A:N,14,FALSE)</f>
        <v>288</v>
      </c>
      <c r="N164" s="58" t="s">
        <v>16689</v>
      </c>
      <c r="O164" s="27">
        <f>IFERROR(VLOOKUP(N164,'散件迭代（不定期更新）'!C:J,8,FALSE),0)</f>
        <v>0</v>
      </c>
      <c r="P164" s="27" t="str">
        <f>IFERROR(VLOOKUP(N164,'散件（更新）'!B:H,3,FALSE),0)</f>
        <v/>
      </c>
      <c r="Q164" s="27" t="str">
        <f>VLOOKUP(N164,'散件（更新）'!B:H,2,FALSE)</f>
        <v>114-25400301</v>
      </c>
      <c r="R164" s="27" t="str">
        <f>VLOOKUP(N164,'散件（更新）'!B:H,7,FALSE)</f>
        <v>Water Tank Cap Assembly</v>
      </c>
      <c r="S164" s="27" t="str">
        <f>VLOOKUP(N164,'散件（更新）'!B:E,4,FALSE)</f>
        <v>https://tineco-yxzt.oss-accelerate.aliyuncs.com/20260203/weixinjietu_20260203095924_1770084000550.png</v>
      </c>
      <c r="T164" s="27" t="s">
        <v>8759</v>
      </c>
      <c r="U164" s="28" t="str">
        <f>VLOOKUP(N164,'散件（更新）'!B:G,6,FALSE)</f>
        <v>SP;CL2540C-01;水箱盖组件</v>
      </c>
      <c r="V164" s="28">
        <f>VLOOKUP(N164,'散件（更新）'!B:I,8,FALSE)</f>
        <v>6932485021871</v>
      </c>
    </row>
    <row r="165" spans="1:22" ht="20.149999999999999" customHeight="1">
      <c r="A165" s="57">
        <v>46169</v>
      </c>
      <c r="B165" s="58" t="s">
        <v>7662</v>
      </c>
      <c r="C165" s="27" t="str">
        <f>VLOOKUP(B165,'大货清单（不定期按GOMS更新）'!A:H,8,0)</f>
        <v>109-23282001</v>
      </c>
      <c r="D165" s="27" t="str">
        <f>VLOOKUP(B165,'大货清单（不定期按GOMS更新）'!A:C,3,0)</f>
        <v>CL2328T-01</v>
      </c>
      <c r="E165" s="27" t="str">
        <f>VLOOKUP(B165,'大货清单（不定期按GOMS更新）'!A:H,4,0)</f>
        <v>IT,FR,DE,ES,NL,BE,PL,SE</v>
      </c>
      <c r="F165" s="27" t="str">
        <f>VLOOKUP(B165,'大货清单（不定期按GOMS更新）'!A:H,2,0)</f>
        <v>Floor One S6 Stretch Lite</v>
      </c>
      <c r="G165" s="28">
        <f>VLOOKUP(B165,'大货清单（不定期按GOMS更新）'!A:I,9,FALSE)</f>
        <v>6932485001705</v>
      </c>
      <c r="H165" s="27" t="str">
        <f>VLOOKUP(B165,'大货清单（不定期按GOMS更新）'!A:H,7,0)</f>
        <v>White</v>
      </c>
      <c r="I165" s="27" t="str">
        <f>VLOOKUP(B165,'大货清单（不定期按GOMS更新）'!A:F,6,FALSE)</f>
        <v>ACTIVE</v>
      </c>
      <c r="J165" s="27" t="str">
        <f>VLOOKUP(B165,'大货清单（不定期按GOMS更新）'!A:K,11,FALSE)</f>
        <v>8.5</v>
      </c>
      <c r="K165" s="27" t="str">
        <f>VLOOKUP(B165,'大货清单（不定期按GOMS更新）'!A:N,12,FALSE)</f>
        <v>722</v>
      </c>
      <c r="L165" s="27" t="str">
        <f>VLOOKUP(B165,'大货清单（不定期按GOMS更新）'!A:M,13,FALSE)</f>
        <v>331</v>
      </c>
      <c r="M165" s="27" t="str">
        <f>VLOOKUP(B165,'大货清单（不定期按GOMS更新）'!A:N,14,FALSE)</f>
        <v>286</v>
      </c>
      <c r="N165" s="58" t="s">
        <v>16689</v>
      </c>
      <c r="O165" s="27">
        <f>IFERROR(VLOOKUP(N165,'散件迭代（不定期更新）'!C:J,8,FALSE),0)</f>
        <v>0</v>
      </c>
      <c r="P165" s="27" t="str">
        <f>IFERROR(VLOOKUP(N165,'散件（更新）'!B:H,3,FALSE),0)</f>
        <v/>
      </c>
      <c r="Q165" s="27" t="str">
        <f>VLOOKUP(N165,'散件（更新）'!B:H,2,FALSE)</f>
        <v>114-25400301</v>
      </c>
      <c r="R165" s="27" t="str">
        <f>VLOOKUP(N165,'散件（更新）'!B:H,7,FALSE)</f>
        <v>Water Tank Cap Assembly</v>
      </c>
      <c r="S165" s="27" t="str">
        <f>VLOOKUP(N165,'散件（更新）'!B:E,4,FALSE)</f>
        <v>https://tineco-yxzt.oss-accelerate.aliyuncs.com/20260203/weixinjietu_20260203095924_1770084000550.png</v>
      </c>
      <c r="T165" s="27" t="s">
        <v>19301</v>
      </c>
      <c r="U165" s="28" t="str">
        <f>VLOOKUP(N165,'散件（更新）'!B:G,6,FALSE)</f>
        <v>SP;CL2540C-01;水箱盖组件</v>
      </c>
      <c r="V165" s="28">
        <f>VLOOKUP(N165,'散件（更新）'!B:I,8,FALSE)</f>
        <v>6932485021871</v>
      </c>
    </row>
    <row r="166" spans="1:22" ht="20.149999999999999" customHeight="1">
      <c r="A166" s="57">
        <v>46169</v>
      </c>
      <c r="B166" s="58" t="s">
        <v>7633</v>
      </c>
      <c r="C166" s="27" t="str">
        <f>VLOOKUP(B166,'大货清单（不定期按GOMS更新）'!A:H,8,0)</f>
        <v>109-23281801</v>
      </c>
      <c r="D166" s="27" t="str">
        <f>VLOOKUP(B166,'大货清单（不定期按GOMS更新）'!A:C,3,0)</f>
        <v>CL2328R-01</v>
      </c>
      <c r="E166" s="27" t="str">
        <f>VLOOKUP(B166,'大货清单（不定期按GOMS更新）'!A:H,4,0)</f>
        <v>DE,CH,AT,FR,ES,PL,RO,GR,CZ,NL,LT,IT,HU,UA</v>
      </c>
      <c r="F166" s="27" t="str">
        <f>VLOOKUP(B166,'大货清单（不定期按GOMS更新）'!A:H,2,0)</f>
        <v>Floor One S5 Stretch Extreme</v>
      </c>
      <c r="G166" s="28">
        <f>VLOOKUP(B166,'大货清单（不定期按GOMS更新）'!A:I,9,FALSE)</f>
        <v>6932485001682</v>
      </c>
      <c r="H166" s="27" t="str">
        <f>VLOOKUP(B166,'大货清单（不定期按GOMS更新）'!A:H,7,0)</f>
        <v>White&amp; Black&amp;Blue</v>
      </c>
      <c r="I166" s="27" t="str">
        <f>VLOOKUP(B166,'大货清单（不定期按GOMS更新）'!A:F,6,FALSE)</f>
        <v>ACTIVE</v>
      </c>
      <c r="J166" s="27" t="str">
        <f>VLOOKUP(B166,'大货清单（不定期按GOMS更新）'!A:K,11,FALSE)</f>
        <v>8.8</v>
      </c>
      <c r="K166" s="27" t="str">
        <f>VLOOKUP(B166,'大货清单（不定期按GOMS更新）'!A:N,12,FALSE)</f>
        <v>722</v>
      </c>
      <c r="L166" s="27" t="str">
        <f>VLOOKUP(B166,'大货清单（不定期按GOMS更新）'!A:M,13,FALSE)</f>
        <v>331</v>
      </c>
      <c r="M166" s="27" t="str">
        <f>VLOOKUP(B166,'大货清单（不定期按GOMS更新）'!A:N,14,FALSE)</f>
        <v>286</v>
      </c>
      <c r="N166" s="58" t="s">
        <v>16689</v>
      </c>
      <c r="O166" s="27">
        <f>IFERROR(VLOOKUP(N166,'散件迭代（不定期更新）'!C:J,8,FALSE),0)</f>
        <v>0</v>
      </c>
      <c r="P166" s="27" t="str">
        <f>IFERROR(VLOOKUP(N166,'散件（更新）'!B:H,3,FALSE),0)</f>
        <v/>
      </c>
      <c r="Q166" s="27" t="str">
        <f>VLOOKUP(N166,'散件（更新）'!B:H,2,FALSE)</f>
        <v>114-25400301</v>
      </c>
      <c r="R166" s="27" t="str">
        <f>VLOOKUP(N166,'散件（更新）'!B:H,7,FALSE)</f>
        <v>Water Tank Cap Assembly</v>
      </c>
      <c r="S166" s="27" t="str">
        <f>VLOOKUP(N166,'散件（更新）'!B:E,4,FALSE)</f>
        <v>https://tineco-yxzt.oss-accelerate.aliyuncs.com/20260203/weixinjietu_20260203095924_1770084000550.png</v>
      </c>
      <c r="T166" s="27" t="s">
        <v>8759</v>
      </c>
      <c r="U166" s="28" t="str">
        <f>VLOOKUP(N166,'散件（更新）'!B:G,6,FALSE)</f>
        <v>SP;CL2540C-01;水箱盖组件</v>
      </c>
      <c r="V166" s="28">
        <f>VLOOKUP(N166,'散件（更新）'!B:I,8,FALSE)</f>
        <v>6932485021871</v>
      </c>
    </row>
    <row r="167" spans="1:22" s="27" customFormat="1" ht="20.149999999999999" customHeight="1">
      <c r="A167" s="57">
        <v>46169</v>
      </c>
      <c r="B167" s="58" t="s">
        <v>7650</v>
      </c>
      <c r="C167" s="27" t="str">
        <f>VLOOKUP(B167,'大货清单（不定期按GOMS更新）'!A:H,8,0)</f>
        <v>109-24580101</v>
      </c>
      <c r="D167" s="27" t="str">
        <f>VLOOKUP(B167,'大货清单（不定期按GOMS更新）'!A:C,3,0)</f>
        <v>CL2458A-01</v>
      </c>
      <c r="E167" s="27" t="str">
        <f>VLOOKUP(B167,'大货清单（不定期按GOMS更新）'!A:H,4,0)</f>
        <v>FR,DE,SE,PL,BE,NL,ES,IT,CL,PE</v>
      </c>
      <c r="F167" s="27" t="str">
        <f>VLOOKUP(B167,'大货清单（不定期按GOMS更新）'!A:H,2,0)</f>
        <v>FLOOR ONE STRETCH S6</v>
      </c>
      <c r="G167" s="28">
        <f>VLOOKUP(B167,'大货清单（不定期按GOMS更新）'!A:I,9,FALSE)</f>
        <v>6974950106751</v>
      </c>
      <c r="H167" s="27" t="str">
        <f>VLOOKUP(B167,'大货清单（不定期按GOMS更新）'!A:H,7,0)</f>
        <v>White</v>
      </c>
      <c r="I167" s="27" t="str">
        <f>VLOOKUP(B167,'大货清单（不定期按GOMS更新）'!A:F,6,FALSE)</f>
        <v>ACTIVE</v>
      </c>
      <c r="J167" s="27" t="str">
        <f>VLOOKUP(B167,'大货清单（不定期按GOMS更新）'!A:K,11,FALSE)</f>
        <v>9</v>
      </c>
      <c r="K167" s="27" t="str">
        <f>VLOOKUP(B167,'大货清单（不定期按GOMS更新）'!A:N,12,FALSE)</f>
        <v>722</v>
      </c>
      <c r="L167" s="27" t="str">
        <f>VLOOKUP(B167,'大货清单（不定期按GOMS更新）'!A:M,13,FALSE)</f>
        <v>331</v>
      </c>
      <c r="M167" s="27" t="str">
        <f>VLOOKUP(B167,'大货清单（不定期按GOMS更新）'!A:N,14,FALSE)</f>
        <v>286</v>
      </c>
      <c r="N167" s="58" t="s">
        <v>16689</v>
      </c>
      <c r="O167" s="27">
        <f>IFERROR(VLOOKUP(N167,'散件迭代（不定期更新）'!C:J,8,FALSE),0)</f>
        <v>0</v>
      </c>
      <c r="P167" s="27" t="str">
        <f>IFERROR(VLOOKUP(N167,'散件（更新）'!B:H,3,FALSE),0)</f>
        <v/>
      </c>
      <c r="Q167" s="27" t="str">
        <f>VLOOKUP(N167,'散件（更新）'!B:H,2,FALSE)</f>
        <v>114-25400301</v>
      </c>
      <c r="R167" s="27" t="str">
        <f>VLOOKUP(N167,'散件（更新）'!B:H,7,FALSE)</f>
        <v>Water Tank Cap Assembly</v>
      </c>
      <c r="S167" s="27" t="str">
        <f>VLOOKUP(N167,'散件（更新）'!B:E,4,FALSE)</f>
        <v>https://tineco-yxzt.oss-accelerate.aliyuncs.com/20260203/weixinjietu_20260203095924_1770084000550.png</v>
      </c>
      <c r="T167" s="27" t="s">
        <v>8759</v>
      </c>
      <c r="U167" s="28" t="str">
        <f>VLOOKUP(N167,'散件（更新）'!B:G,6,FALSE)</f>
        <v>SP;CL2540C-01;水箱盖组件</v>
      </c>
      <c r="V167" s="28">
        <f>VLOOKUP(N167,'散件（更新）'!B:I,8,FALSE)</f>
        <v>6932485021871</v>
      </c>
    </row>
    <row r="168" spans="1:22" ht="20.05" customHeight="1">
      <c r="A168" s="57">
        <v>46169</v>
      </c>
      <c r="B168" s="58" t="s">
        <v>7430</v>
      </c>
      <c r="C168" s="27" t="str">
        <f>VLOOKUP(B168,'大货清单（不定期按GOMS更新）'!A:H,8,0)</f>
        <v>109-24580102</v>
      </c>
      <c r="D168" s="27" t="str">
        <f>VLOOKUP(B168,'大货清单（不定期按GOMS更新）'!A:C,3,0)</f>
        <v>CL2458A-02</v>
      </c>
      <c r="E168" s="27" t="str">
        <f>VLOOKUP(B168,'大货清单（不定期按GOMS更新）'!A:H,4,0)</f>
        <v>PL,ES,FR,CH,AT,DE,RO,GR,CZ,NL,LT,IT,UA,MA</v>
      </c>
      <c r="F168" s="27" t="str">
        <f>VLOOKUP(B168,'大货清单（不定期按GOMS更新）'!A:H,2,0)</f>
        <v>Floor One S6 Stretch Extreme</v>
      </c>
      <c r="G168" s="28">
        <f>VLOOKUP(B168,'大货清单（不定期按GOMS更新）'!A:I,9,FALSE)</f>
        <v>6932485001699</v>
      </c>
      <c r="H168" s="27" t="str">
        <f>VLOOKUP(B168,'大货清单（不定期按GOMS更新）'!A:H,7,0)</f>
        <v>Grey&amp;Black</v>
      </c>
      <c r="I168" s="27" t="str">
        <f>VLOOKUP(B168,'大货清单（不定期按GOMS更新）'!A:F,6,FALSE)</f>
        <v>ACTIVE</v>
      </c>
      <c r="J168" s="27" t="str">
        <f>VLOOKUP(B168,'大货清单（不定期按GOMS更新）'!A:K,11,FALSE)</f>
        <v>9.5</v>
      </c>
      <c r="K168" s="27" t="str">
        <f>VLOOKUP(B168,'大货清单（不定期按GOMS更新）'!A:N,12,FALSE)</f>
        <v>722</v>
      </c>
      <c r="L168" s="27" t="str">
        <f>VLOOKUP(B168,'大货清单（不定期按GOMS更新）'!A:M,13,FALSE)</f>
        <v>331</v>
      </c>
      <c r="M168" s="27" t="str">
        <f>VLOOKUP(B168,'大货清单（不定期按GOMS更新）'!A:N,14,FALSE)</f>
        <v>286</v>
      </c>
      <c r="N168" s="58" t="s">
        <v>16689</v>
      </c>
      <c r="O168" s="27">
        <f>IFERROR(VLOOKUP(N168,'散件迭代（不定期更新）'!C:J,8,FALSE),0)</f>
        <v>0</v>
      </c>
      <c r="P168" s="27" t="str">
        <f>IFERROR(VLOOKUP(N168,'散件（更新）'!B:H,3,FALSE),0)</f>
        <v/>
      </c>
      <c r="Q168" s="27" t="str">
        <f>VLOOKUP(N168,'散件（更新）'!B:H,2,FALSE)</f>
        <v>114-25400301</v>
      </c>
      <c r="R168" s="27" t="str">
        <f>VLOOKUP(N168,'散件（更新）'!B:H,7,FALSE)</f>
        <v>Water Tank Cap Assembly</v>
      </c>
      <c r="S168" s="27" t="str">
        <f>VLOOKUP(N168,'散件（更新）'!B:E,4,FALSE)</f>
        <v>https://tineco-yxzt.oss-accelerate.aliyuncs.com/20260203/weixinjietu_20260203095924_1770084000550.png</v>
      </c>
      <c r="T168" s="27" t="s">
        <v>8759</v>
      </c>
      <c r="U168" s="28" t="str">
        <f>VLOOKUP(N168,'散件（更新）'!B:G,6,FALSE)</f>
        <v>SP;CL2540C-01;水箱盖组件</v>
      </c>
      <c r="V168" s="28">
        <f>VLOOKUP(N168,'散件（更新）'!B:I,8,FALSE)</f>
        <v>6932485021871</v>
      </c>
    </row>
    <row r="169" spans="1:22" ht="20.149999999999999" customHeight="1">
      <c r="A169" s="57">
        <v>46169</v>
      </c>
      <c r="B169" s="58" t="s">
        <v>8136</v>
      </c>
      <c r="C169" s="27" t="str">
        <f>VLOOKUP(B169,'大货清单（不定期按GOMS更新）'!A:H,8,0)</f>
        <v>109-24580901</v>
      </c>
      <c r="D169" s="27" t="str">
        <f>VLOOKUP(B169,'大货清单（不定期按GOMS更新）'!A:C,3,0)</f>
        <v>CL2458I-01</v>
      </c>
      <c r="E169" s="27" t="str">
        <f>VLOOKUP(B169,'大货清单（不定期按GOMS更新）'!A:H,4,0)</f>
        <v>DE,FR,IT,ES</v>
      </c>
      <c r="F169" s="27" t="str">
        <f>VLOOKUP(B169,'大货清单（不定期按GOMS更新）'!A:H,2,0)</f>
        <v>Floor One i6 Stretch</v>
      </c>
      <c r="G169" s="28">
        <f>VLOOKUP(B169,'大货清单（不定期按GOMS更新）'!A:I,9,FALSE)</f>
        <v>6932485006403</v>
      </c>
      <c r="H169" s="27">
        <f>VLOOKUP(B169,'大货清单（不定期按GOMS更新）'!A:H,7,0)</f>
        <v>0</v>
      </c>
      <c r="I169" s="27" t="str">
        <f>VLOOKUP(B169,'大货清单（不定期按GOMS更新）'!A:F,6,FALSE)</f>
        <v>ACTIVE</v>
      </c>
      <c r="J169" s="27" t="str">
        <f>VLOOKUP(B169,'大货清单（不定期按GOMS更新）'!A:K,11,FALSE)</f>
        <v>8.85</v>
      </c>
      <c r="K169" s="27" t="str">
        <f>VLOOKUP(B169,'大货清单（不定期按GOMS更新）'!A:N,12,FALSE)</f>
        <v>722</v>
      </c>
      <c r="L169" s="27" t="str">
        <f>VLOOKUP(B169,'大货清单（不定期按GOMS更新）'!A:M,13,FALSE)</f>
        <v>331</v>
      </c>
      <c r="M169" s="27" t="str">
        <f>VLOOKUP(B169,'大货清单（不定期按GOMS更新）'!A:N,14,FALSE)</f>
        <v>286</v>
      </c>
      <c r="N169" s="58" t="s">
        <v>16689</v>
      </c>
      <c r="O169" s="27">
        <f>IFERROR(VLOOKUP(N169,'散件迭代（不定期更新）'!C:J,8,FALSE),0)</f>
        <v>0</v>
      </c>
      <c r="P169" s="27" t="str">
        <f>IFERROR(VLOOKUP(N169,'散件（更新）'!B:H,3,FALSE),0)</f>
        <v/>
      </c>
      <c r="Q169" s="27" t="str">
        <f>VLOOKUP(N169,'散件（更新）'!B:H,2,FALSE)</f>
        <v>114-25400301</v>
      </c>
      <c r="R169" s="27" t="str">
        <f>VLOOKUP(N169,'散件（更新）'!B:H,7,FALSE)</f>
        <v>Water Tank Cap Assembly</v>
      </c>
      <c r="S169" s="27" t="str">
        <f>VLOOKUP(N169,'散件（更新）'!B:E,4,FALSE)</f>
        <v>https://tineco-yxzt.oss-accelerate.aliyuncs.com/20260203/weixinjietu_20260203095924_1770084000550.png</v>
      </c>
      <c r="T169" s="27" t="s">
        <v>8759</v>
      </c>
      <c r="U169" s="28" t="str">
        <f>VLOOKUP(N169,'散件（更新）'!B:G,6,FALSE)</f>
        <v>SP;CL2540C-01;水箱盖组件</v>
      </c>
      <c r="V169" s="28">
        <f>VLOOKUP(N169,'散件（更新）'!B:I,8,FALSE)</f>
        <v>6932485021871</v>
      </c>
    </row>
    <row r="170" spans="1:22" ht="20.149999999999999" customHeight="1">
      <c r="A170" s="57">
        <v>46169</v>
      </c>
      <c r="B170" s="58" t="s">
        <v>11050</v>
      </c>
      <c r="C170" s="27" t="str">
        <f>VLOOKUP(B170,'大货清单（不定期按GOMS更新）'!A:H,8,0)</f>
        <v>109-24580902</v>
      </c>
      <c r="D170" s="27" t="str">
        <f>VLOOKUP(B170,'大货清单（不定期按GOMS更新）'!A:C,3,0)</f>
        <v>CL2458I-02</v>
      </c>
      <c r="E170" s="27" t="str">
        <f>VLOOKUP(B170,'大货清单（不定期按GOMS更新）'!A:H,4,0)</f>
        <v>FR,IT,DE,PL,ES,CL,RO,GR</v>
      </c>
      <c r="F170" s="27" t="str">
        <f>VLOOKUP(B170,'大货清单（不定期按GOMS更新）'!A:H,2,0)</f>
        <v>Floor One i6 Stretch Plus</v>
      </c>
      <c r="G170" s="28">
        <f>VLOOKUP(B170,'大货清单（不定期按GOMS更新）'!A:I,9,FALSE)</f>
        <v>6932485006410</v>
      </c>
      <c r="H170" s="27" t="str">
        <f>VLOOKUP(B170,'大货清单（不定期按GOMS更新）'!A:H,7,0)</f>
        <v>DARK GRAY</v>
      </c>
      <c r="I170" s="27" t="str">
        <f>VLOOKUP(B170,'大货清单（不定期按GOMS更新）'!A:F,6,FALSE)</f>
        <v>ACTIVE</v>
      </c>
      <c r="J170" s="27" t="str">
        <f>VLOOKUP(B170,'大货清单（不定期按GOMS更新）'!A:K,11,FALSE)</f>
        <v>9.2</v>
      </c>
      <c r="K170" s="27" t="str">
        <f>VLOOKUP(B170,'大货清单（不定期按GOMS更新）'!A:N,12,FALSE)</f>
        <v>722</v>
      </c>
      <c r="L170" s="27" t="str">
        <f>VLOOKUP(B170,'大货清单（不定期按GOMS更新）'!A:M,13,FALSE)</f>
        <v>331</v>
      </c>
      <c r="M170" s="27" t="str">
        <f>VLOOKUP(B170,'大货清单（不定期按GOMS更新）'!A:N,14,FALSE)</f>
        <v>286</v>
      </c>
      <c r="N170" s="58" t="s">
        <v>16689</v>
      </c>
      <c r="O170" s="27">
        <f>IFERROR(VLOOKUP(N170,'散件迭代（不定期更新）'!C:J,8,FALSE),0)</f>
        <v>0</v>
      </c>
      <c r="P170" s="27" t="str">
        <f>IFERROR(VLOOKUP(N170,'散件（更新）'!B:H,3,FALSE),0)</f>
        <v/>
      </c>
      <c r="Q170" s="27" t="str">
        <f>VLOOKUP(N170,'散件（更新）'!B:H,2,FALSE)</f>
        <v>114-25400301</v>
      </c>
      <c r="R170" s="27" t="str">
        <f>VLOOKUP(N170,'散件（更新）'!B:H,7,FALSE)</f>
        <v>Water Tank Cap Assembly</v>
      </c>
      <c r="S170" s="27" t="str">
        <f>VLOOKUP(N170,'散件（更新）'!B:E,4,FALSE)</f>
        <v>https://tineco-yxzt.oss-accelerate.aliyuncs.com/20260203/weixinjietu_20260203095924_1770084000550.png</v>
      </c>
      <c r="T170" s="27" t="s">
        <v>8759</v>
      </c>
      <c r="U170" s="28" t="str">
        <f>VLOOKUP(N170,'散件（更新）'!B:G,6,FALSE)</f>
        <v>SP;CL2540C-01;水箱盖组件</v>
      </c>
      <c r="V170" s="28">
        <f>VLOOKUP(N170,'散件（更新）'!B:I,8,FALSE)</f>
        <v>6932485021871</v>
      </c>
    </row>
    <row r="171" spans="1:22" ht="20.149999999999999" customHeight="1">
      <c r="A171" s="57">
        <v>46169</v>
      </c>
      <c r="B171" s="58" t="s">
        <v>11028</v>
      </c>
      <c r="C171" s="27" t="str">
        <f>VLOOKUP(B171,'大货清单（不定期按GOMS更新）'!A:H,8,0)</f>
        <v>109-23760801</v>
      </c>
      <c r="D171" s="27" t="str">
        <f>VLOOKUP(B171,'大货清单（不定期按GOMS更新）'!A:C,3,0)</f>
        <v>CL2376H-01</v>
      </c>
      <c r="E171" s="27" t="str">
        <f>VLOOKUP(B171,'大货清单（不定期按GOMS更新）'!A:H,4,0)</f>
        <v>FR,DE,ES,IT,CL,BE,NL,SE,PL</v>
      </c>
      <c r="F171" s="27" t="str">
        <f>VLOOKUP(B171,'大货清单（不定期按GOMS更新）'!A:H,2,0)</f>
        <v>FLOOR ONE i5 STRETCH</v>
      </c>
      <c r="G171" s="28">
        <f>VLOOKUP(B171,'大货清单（不定期按GOMS更新）'!A:I,9,FALSE)</f>
        <v>6932485006427</v>
      </c>
      <c r="H171" s="27" t="str">
        <f>VLOOKUP(B171,'大货清单（不定期按GOMS更新）'!A:H,7,0)</f>
        <v>LIGHT GREY</v>
      </c>
      <c r="I171" s="27" t="str">
        <f>VLOOKUP(B171,'大货清单（不定期按GOMS更新）'!A:F,6,FALSE)</f>
        <v>ACTIVE</v>
      </c>
      <c r="J171" s="27" t="str">
        <f>VLOOKUP(B171,'大货清单（不定期按GOMS更新）'!A:K,11,FALSE)</f>
        <v>8.4</v>
      </c>
      <c r="K171" s="27" t="str">
        <f>VLOOKUP(B171,'大货清单（不定期按GOMS更新）'!A:N,12,FALSE)</f>
        <v>712</v>
      </c>
      <c r="L171" s="27" t="str">
        <f>VLOOKUP(B171,'大货清单（不定期按GOMS更新）'!A:M,13,FALSE)</f>
        <v>321</v>
      </c>
      <c r="M171" s="27" t="str">
        <f>VLOOKUP(B171,'大货清单（不定期按GOMS更新）'!A:N,14,FALSE)</f>
        <v>278</v>
      </c>
      <c r="N171" s="58" t="s">
        <v>16689</v>
      </c>
      <c r="O171" s="27">
        <f>IFERROR(VLOOKUP(N171,'散件迭代（不定期更新）'!C:J,8,FALSE),0)</f>
        <v>0</v>
      </c>
      <c r="P171" s="27" t="str">
        <f>IFERROR(VLOOKUP(N171,'散件（更新）'!B:H,3,FALSE),0)</f>
        <v/>
      </c>
      <c r="Q171" s="27" t="str">
        <f>VLOOKUP(N171,'散件（更新）'!B:H,2,FALSE)</f>
        <v>114-25400301</v>
      </c>
      <c r="R171" s="27" t="str">
        <f>VLOOKUP(N171,'散件（更新）'!B:H,7,FALSE)</f>
        <v>Water Tank Cap Assembly</v>
      </c>
      <c r="S171" s="27" t="str">
        <f>VLOOKUP(N171,'散件（更新）'!B:E,4,FALSE)</f>
        <v>https://tineco-yxzt.oss-accelerate.aliyuncs.com/20260203/weixinjietu_20260203095924_1770084000550.png</v>
      </c>
      <c r="T171" s="27" t="s">
        <v>8759</v>
      </c>
      <c r="U171" s="28" t="str">
        <f>VLOOKUP(N171,'散件（更新）'!B:G,6,FALSE)</f>
        <v>SP;CL2540C-01;水箱盖组件</v>
      </c>
      <c r="V171" s="28">
        <f>VLOOKUP(N171,'散件（更新）'!B:I,8,FALSE)</f>
        <v>6932485021871</v>
      </c>
    </row>
    <row r="172" spans="1:22" ht="20.149999999999999" customHeight="1">
      <c r="A172" s="57">
        <v>46169</v>
      </c>
      <c r="B172" s="58" t="s">
        <v>11056</v>
      </c>
      <c r="C172" s="27" t="str">
        <f>VLOOKUP(B172,'大货清单（不定期按GOMS更新）'!A:H,8,0)</f>
        <v>109-23760802</v>
      </c>
      <c r="D172" s="27" t="str">
        <f>VLOOKUP(B172,'大货清单（不定期按GOMS更新）'!A:C,3,0)</f>
        <v>CL2376H-02</v>
      </c>
      <c r="E172" s="27" t="str">
        <f>VLOOKUP(B172,'大货清单（不定期按GOMS更新）'!A:H,4,0)</f>
        <v>FR,ES,IT,NL,RO,DK,CZ,LT,GR,TR,MA</v>
      </c>
      <c r="F172" s="27" t="str">
        <f>VLOOKUP(B172,'大货清单（不定期按GOMS更新）'!A:H,2,0)</f>
        <v>FLOOR ONE i5 STRETCH PLUS</v>
      </c>
      <c r="G172" s="28">
        <f>VLOOKUP(B172,'大货清单（不定期按GOMS更新）'!A:I,9,FALSE)</f>
        <v>6932485006434</v>
      </c>
      <c r="H172" s="27" t="str">
        <f>VLOOKUP(B172,'大货清单（不定期按GOMS更新）'!A:H,7,0)</f>
        <v>LIGHT GREY</v>
      </c>
      <c r="I172" s="27" t="str">
        <f>VLOOKUP(B172,'大货清单（不定期按GOMS更新）'!A:F,6,FALSE)</f>
        <v>ACTIVE</v>
      </c>
      <c r="J172" s="27" t="str">
        <f>VLOOKUP(B172,'大货清单（不定期按GOMS更新）'!A:K,11,FALSE)</f>
        <v>8.8</v>
      </c>
      <c r="K172" s="27" t="str">
        <f>VLOOKUP(B172,'大货清单（不定期按GOMS更新）'!A:N,12,FALSE)</f>
        <v>712</v>
      </c>
      <c r="L172" s="27" t="str">
        <f>VLOOKUP(B172,'大货清单（不定期按GOMS更新）'!A:M,13,FALSE)</f>
        <v>321</v>
      </c>
      <c r="M172" s="27" t="str">
        <f>VLOOKUP(B172,'大货清单（不定期按GOMS更新）'!A:N,14,FALSE)</f>
        <v>278</v>
      </c>
      <c r="N172" s="58" t="s">
        <v>16689</v>
      </c>
      <c r="O172" s="27">
        <f>IFERROR(VLOOKUP(N172,'散件迭代（不定期更新）'!C:J,8,FALSE),0)</f>
        <v>0</v>
      </c>
      <c r="P172" s="27" t="str">
        <f>IFERROR(VLOOKUP(N172,'散件（更新）'!B:H,3,FALSE),0)</f>
        <v/>
      </c>
      <c r="Q172" s="27" t="str">
        <f>VLOOKUP(N172,'散件（更新）'!B:H,2,FALSE)</f>
        <v>114-25400301</v>
      </c>
      <c r="R172" s="27" t="str">
        <f>VLOOKUP(N172,'散件（更新）'!B:H,7,FALSE)</f>
        <v>Water Tank Cap Assembly</v>
      </c>
      <c r="S172" s="27" t="str">
        <f>VLOOKUP(N172,'散件（更新）'!B:E,4,FALSE)</f>
        <v>https://tineco-yxzt.oss-accelerate.aliyuncs.com/20260203/weixinjietu_20260203095924_1770084000550.png</v>
      </c>
      <c r="T172" s="27" t="s">
        <v>8759</v>
      </c>
      <c r="U172" s="28" t="str">
        <f>VLOOKUP(N172,'散件（更新）'!B:G,6,FALSE)</f>
        <v>SP;CL2540C-01;水箱盖组件</v>
      </c>
      <c r="V172" s="28">
        <f>VLOOKUP(N172,'散件（更新）'!B:I,8,FALSE)</f>
        <v>6932485021871</v>
      </c>
    </row>
    <row r="173" spans="1:22" ht="20.149999999999999" customHeight="1">
      <c r="A173" s="57">
        <v>46169</v>
      </c>
      <c r="B173" s="58" t="s">
        <v>13716</v>
      </c>
      <c r="C173" s="27" t="str">
        <f>VLOOKUP(B173,'大货清单（不定期按GOMS更新）'!A:H,8,0)</f>
        <v>109-25350101</v>
      </c>
      <c r="D173" s="27" t="str">
        <f>VLOOKUP(B173,'大货清单（不定期按GOMS更新）'!A:C,3,0)</f>
        <v>CL2535A-01</v>
      </c>
      <c r="E173" s="27" t="str">
        <f>VLOOKUP(B173,'大货清单（不定期按GOMS更新）'!A:H,4,0)</f>
        <v>DE,IT,FR,PL,ES,NL</v>
      </c>
      <c r="F173" s="27" t="str">
        <f>VLOOKUP(B173,'大货清单（不定期按GOMS更新）'!A:H,2,0)</f>
        <v>Floor One S5 Max</v>
      </c>
      <c r="G173" s="28" t="str">
        <f>VLOOKUP(B173,'大货清单（不定期按GOMS更新）'!A:I,9,FALSE)</f>
        <v>6932485008988</v>
      </c>
      <c r="H173" s="27" t="str">
        <f>VLOOKUP(B173,'大货清单（不定期按GOMS更新）'!A:H,7,0)</f>
        <v>WHITE</v>
      </c>
      <c r="I173" s="27" t="str">
        <f>VLOOKUP(B173,'大货清单（不定期按GOMS更新）'!A:F,6,FALSE)</f>
        <v>ACTIVE</v>
      </c>
      <c r="J173" s="27" t="str">
        <f>VLOOKUP(B173,'大货清单（不定期按GOMS更新）'!A:K,11,FALSE)</f>
        <v>9.2</v>
      </c>
      <c r="K173" s="27" t="str">
        <f>VLOOKUP(B173,'大货清单（不定期按GOMS更新）'!A:N,12,FALSE)</f>
        <v>712</v>
      </c>
      <c r="L173" s="27" t="str">
        <f>VLOOKUP(B173,'大货清单（不定期按GOMS更新）'!A:M,13,FALSE)</f>
        <v>321</v>
      </c>
      <c r="M173" s="27" t="str">
        <f>VLOOKUP(B173,'大货清单（不定期按GOMS更新）'!A:N,14,FALSE)</f>
        <v>278</v>
      </c>
      <c r="N173" s="58" t="s">
        <v>16689</v>
      </c>
      <c r="O173" s="27">
        <f>IFERROR(VLOOKUP(N173,'散件迭代（不定期更新）'!C:J,8,FALSE),0)</f>
        <v>0</v>
      </c>
      <c r="P173" s="27" t="str">
        <f>IFERROR(VLOOKUP(N173,'散件（更新）'!B:H,3,FALSE),0)</f>
        <v/>
      </c>
      <c r="Q173" s="27" t="str">
        <f>VLOOKUP(N173,'散件（更新）'!B:H,2,FALSE)</f>
        <v>114-25400301</v>
      </c>
      <c r="R173" s="27" t="str">
        <f>VLOOKUP(N173,'散件（更新）'!B:H,7,FALSE)</f>
        <v>Water Tank Cap Assembly</v>
      </c>
      <c r="S173" s="27" t="str">
        <f>VLOOKUP(N173,'散件（更新）'!B:E,4,FALSE)</f>
        <v>https://tineco-yxzt.oss-accelerate.aliyuncs.com/20260203/weixinjietu_20260203095924_1770084000550.png</v>
      </c>
      <c r="T173" s="27" t="s">
        <v>8759</v>
      </c>
      <c r="U173" s="28" t="str">
        <f>VLOOKUP(N173,'散件（更新）'!B:G,6,FALSE)</f>
        <v>SP;CL2540C-01;水箱盖组件</v>
      </c>
      <c r="V173" s="28">
        <f>VLOOKUP(N173,'散件（更新）'!B:I,8,FALSE)</f>
        <v>6932485021871</v>
      </c>
    </row>
    <row r="174" spans="1:22" ht="20.149999999999999" customHeight="1">
      <c r="A174" s="57">
        <v>46169</v>
      </c>
      <c r="B174" s="58" t="s">
        <v>11065</v>
      </c>
      <c r="C174" s="27" t="str">
        <f>VLOOKUP(B174,'大货清单（不定期按GOMS更新）'!A:H,8,0)</f>
        <v>109-23761603</v>
      </c>
      <c r="D174" s="27" t="str">
        <f>VLOOKUP(B174,'大货清单（不定期按GOMS更新）'!A:C,3,0)</f>
        <v>CL2376P-03</v>
      </c>
      <c r="E174" s="27" t="str">
        <f>VLOOKUP(B174,'大货清单（不定期按GOMS更新）'!A:H,4,0)</f>
        <v>GB</v>
      </c>
      <c r="F174" s="27" t="str">
        <f>VLOOKUP(B174,'大货清单（不定期按GOMS更新）'!A:H,2,0)</f>
        <v>Floor One S7 STRETCH ultra</v>
      </c>
      <c r="G174" s="28">
        <f>VLOOKUP(B174,'大货清单（不定期按GOMS更新）'!A:I,9,FALSE)</f>
        <v>6932485006700</v>
      </c>
      <c r="H174" s="27" t="str">
        <f>VLOOKUP(B174,'大货清单（不定期按GOMS更新）'!A:H,7,0)</f>
        <v>BLACK</v>
      </c>
      <c r="I174" s="27" t="str">
        <f>VLOOKUP(B174,'大货清单（不定期按GOMS更新）'!A:F,6,FALSE)</f>
        <v>ACTIVE</v>
      </c>
      <c r="J174" s="27" t="str">
        <f>VLOOKUP(B174,'大货清单（不定期按GOMS更新）'!A:K,11,FALSE)</f>
        <v>9.3</v>
      </c>
      <c r="K174" s="27" t="str">
        <f>VLOOKUP(B174,'大货清单（不定期按GOMS更新）'!A:N,12,FALSE)</f>
        <v>712</v>
      </c>
      <c r="L174" s="27" t="str">
        <f>VLOOKUP(B174,'大货清单（不定期按GOMS更新）'!A:M,13,FALSE)</f>
        <v>270</v>
      </c>
      <c r="M174" s="27" t="str">
        <f>VLOOKUP(B174,'大货清单（不定期按GOMS更新）'!A:N,14,FALSE)</f>
        <v>326</v>
      </c>
      <c r="N174" s="58" t="s">
        <v>16689</v>
      </c>
      <c r="O174" s="27">
        <f>IFERROR(VLOOKUP(N174,'散件迭代（不定期更新）'!C:J,8,FALSE),0)</f>
        <v>0</v>
      </c>
      <c r="P174" s="27" t="str">
        <f>IFERROR(VLOOKUP(N174,'散件（更新）'!B:H,3,FALSE),0)</f>
        <v/>
      </c>
      <c r="Q174" s="27" t="str">
        <f>VLOOKUP(N174,'散件（更新）'!B:H,2,FALSE)</f>
        <v>114-25400301</v>
      </c>
      <c r="R174" s="27" t="str">
        <f>VLOOKUP(N174,'散件（更新）'!B:H,7,FALSE)</f>
        <v>Water Tank Cap Assembly</v>
      </c>
      <c r="S174" s="27" t="str">
        <f>VLOOKUP(N174,'散件（更新）'!B:E,4,FALSE)</f>
        <v>https://tineco-yxzt.oss-accelerate.aliyuncs.com/20260203/weixinjietu_20260203095924_1770084000550.png</v>
      </c>
      <c r="T174" s="27" t="s">
        <v>8759</v>
      </c>
      <c r="U174" s="28" t="str">
        <f>VLOOKUP(N174,'散件（更新）'!B:G,6,FALSE)</f>
        <v>SP;CL2540C-01;水箱盖组件</v>
      </c>
      <c r="V174" s="28">
        <f>VLOOKUP(N174,'散件（更新）'!B:I,8,FALSE)</f>
        <v>6932485021871</v>
      </c>
    </row>
    <row r="175" spans="1:22" ht="20.149999999999999" customHeight="1">
      <c r="A175" s="57">
        <v>46169</v>
      </c>
      <c r="B175" s="58" t="s">
        <v>11067</v>
      </c>
      <c r="C175" s="27" t="str">
        <f>VLOOKUP(B175,'大货清单（不定期按GOMS更新）'!A:H,8,0)</f>
        <v>109-23761604</v>
      </c>
      <c r="D175" s="27" t="str">
        <f>VLOOKUP(B175,'大货清单（不定期按GOMS更新）'!A:C,3,0)</f>
        <v>CL2376P-04</v>
      </c>
      <c r="E175" s="27" t="str">
        <f>VLOOKUP(B175,'大货清单（不定期按GOMS更新）'!A:H,4,0)</f>
        <v>FR</v>
      </c>
      <c r="F175" s="27" t="str">
        <f>VLOOKUP(B175,'大货清单（不定期按GOMS更新）'!A:H,2,0)</f>
        <v>Floor one S7 stretch complete</v>
      </c>
      <c r="G175" s="28">
        <f>VLOOKUP(B175,'大货清单（不定期按GOMS更新）'!A:I,9,FALSE)</f>
        <v>6932485008469</v>
      </c>
      <c r="H175" s="27" t="str">
        <f>VLOOKUP(B175,'大货清单（不定期按GOMS更新）'!A:H,7,0)</f>
        <v>BLACK</v>
      </c>
      <c r="I175" s="27" t="str">
        <f>VLOOKUP(B175,'大货清单（不定期按GOMS更新）'!A:F,6,FALSE)</f>
        <v>ACTIVE</v>
      </c>
      <c r="J175" s="27" t="str">
        <f>VLOOKUP(B175,'大货清单（不定期按GOMS更新）'!A:K,11,FALSE)</f>
        <v>9.3</v>
      </c>
      <c r="K175" s="27" t="str">
        <f>VLOOKUP(B175,'大货清单（不定期按GOMS更新）'!A:N,12,FALSE)</f>
        <v>712</v>
      </c>
      <c r="L175" s="27" t="str">
        <f>VLOOKUP(B175,'大货清单（不定期按GOMS更新）'!A:M,13,FALSE)</f>
        <v>270</v>
      </c>
      <c r="M175" s="27" t="str">
        <f>VLOOKUP(B175,'大货清单（不定期按GOMS更新）'!A:N,14,FALSE)</f>
        <v>326</v>
      </c>
      <c r="N175" s="58" t="s">
        <v>16689</v>
      </c>
      <c r="O175" s="27">
        <f>IFERROR(VLOOKUP(N175,'散件迭代（不定期更新）'!C:J,8,FALSE),0)</f>
        <v>0</v>
      </c>
      <c r="P175" s="27" t="str">
        <f>IFERROR(VLOOKUP(N175,'散件（更新）'!B:H,3,FALSE),0)</f>
        <v/>
      </c>
      <c r="Q175" s="27" t="str">
        <f>VLOOKUP(N175,'散件（更新）'!B:H,2,FALSE)</f>
        <v>114-25400301</v>
      </c>
      <c r="R175" s="27" t="str">
        <f>VLOOKUP(N175,'散件（更新）'!B:H,7,FALSE)</f>
        <v>Water Tank Cap Assembly</v>
      </c>
      <c r="S175" s="27" t="str">
        <f>VLOOKUP(N175,'散件（更新）'!B:E,4,FALSE)</f>
        <v>https://tineco-yxzt.oss-accelerate.aliyuncs.com/20260203/weixinjietu_20260203095924_1770084000550.png</v>
      </c>
      <c r="T175" s="27" t="s">
        <v>8759</v>
      </c>
      <c r="U175" s="28" t="str">
        <f>VLOOKUP(N175,'散件（更新）'!B:G,6,FALSE)</f>
        <v>SP;CL2540C-01;水箱盖组件</v>
      </c>
      <c r="V175" s="28">
        <f>VLOOKUP(N175,'散件（更新）'!B:I,8,FALSE)</f>
        <v>6932485021871</v>
      </c>
    </row>
    <row r="176" spans="1:22" ht="20.149999999999999" customHeight="1">
      <c r="A176" s="57">
        <v>46169</v>
      </c>
      <c r="B176" s="58" t="s">
        <v>13704</v>
      </c>
      <c r="C176" s="27" t="str">
        <f>VLOOKUP(B176,'大货清单（不定期按GOMS更新）'!A:H,8,0)</f>
        <v>109-25431001</v>
      </c>
      <c r="D176" s="27" t="str">
        <f>VLOOKUP(B176,'大货清单（不定期按GOMS更新）'!A:C,3,0)</f>
        <v>CL2543J-01</v>
      </c>
      <c r="E176" s="27" t="str">
        <f>VLOOKUP(B176,'大货清单（不定期按GOMS更新）'!A:H,4,0)</f>
        <v>GB</v>
      </c>
      <c r="F176" s="27" t="str">
        <f>VLOOKUP(B176,'大货清单（不定期按GOMS更新）'!A:H,2,0)</f>
        <v>Floor One Switch i6 Stretch</v>
      </c>
      <c r="G176" s="28">
        <f>VLOOKUP(B176,'大货清单（不定期按GOMS更新）'!A:I,9,FALSE)</f>
        <v>6932485009664</v>
      </c>
      <c r="H176" s="27" t="str">
        <f>VLOOKUP(B176,'大货清单（不定期按GOMS更新）'!A:H,7,0)</f>
        <v>Black &amp; White</v>
      </c>
      <c r="I176" s="27" t="str">
        <f>VLOOKUP(B176,'大货清单（不定期按GOMS更新）'!A:F,6,FALSE)</f>
        <v>ACTIVE</v>
      </c>
      <c r="J176" s="27" t="str">
        <f>VLOOKUP(B176,'大货清单（不定期按GOMS更新）'!A:K,11,FALSE)</f>
        <v>9.9</v>
      </c>
      <c r="K176" s="27" t="str">
        <f>VLOOKUP(B176,'大货清单（不定期按GOMS更新）'!A:N,12,FALSE)</f>
        <v>760</v>
      </c>
      <c r="L176" s="27" t="str">
        <f>VLOOKUP(B176,'大货清单（不定期按GOMS更新）'!A:M,13,FALSE)</f>
        <v>332</v>
      </c>
      <c r="M176" s="27" t="str">
        <f>VLOOKUP(B176,'大货清单（不定期按GOMS更新）'!A:N,14,FALSE)</f>
        <v>318</v>
      </c>
      <c r="N176" s="58" t="s">
        <v>16689</v>
      </c>
      <c r="O176" s="27">
        <f>IFERROR(VLOOKUP(N176,'散件迭代（不定期更新）'!C:J,8,FALSE),0)</f>
        <v>0</v>
      </c>
      <c r="P176" s="27" t="str">
        <f>IFERROR(VLOOKUP(N176,'散件（更新）'!B:H,3,FALSE),0)</f>
        <v/>
      </c>
      <c r="Q176" s="27" t="str">
        <f>VLOOKUP(N176,'散件（更新）'!B:H,2,FALSE)</f>
        <v>114-25400301</v>
      </c>
      <c r="R176" s="27" t="str">
        <f>VLOOKUP(N176,'散件（更新）'!B:H,7,FALSE)</f>
        <v>Water Tank Cap Assembly</v>
      </c>
      <c r="S176" s="27" t="str">
        <f>VLOOKUP(N176,'散件（更新）'!B:E,4,FALSE)</f>
        <v>https://tineco-yxzt.oss-accelerate.aliyuncs.com/20260203/weixinjietu_20260203095924_1770084000550.png</v>
      </c>
      <c r="T176" s="27" t="s">
        <v>8759</v>
      </c>
      <c r="U176" s="28" t="str">
        <f>VLOOKUP(N176,'散件（更新）'!B:G,6,FALSE)</f>
        <v>SP;CL2540C-01;水箱盖组件</v>
      </c>
      <c r="V176" s="28">
        <f>VLOOKUP(N176,'散件（更新）'!B:I,8,FALSE)</f>
        <v>6932485021871</v>
      </c>
    </row>
    <row r="177" spans="1:22" ht="20.149999999999999" customHeight="1">
      <c r="A177" s="57">
        <v>46169</v>
      </c>
      <c r="B177" s="58" t="s">
        <v>13673</v>
      </c>
      <c r="C177" s="27" t="str">
        <f>VLOOKUP(B177,'大货清单（不定期按GOMS更新）'!A:H,8,0)</f>
        <v>109-25431002</v>
      </c>
      <c r="D177" s="27" t="str">
        <f>VLOOKUP(B177,'大货清单（不定期按GOMS更新）'!A:C,3,0)</f>
        <v>CL2543J-02</v>
      </c>
      <c r="E177" s="27" t="str">
        <f>VLOOKUP(B177,'大货清单（不定期按GOMS更新）'!A:H,4,0)</f>
        <v>GB</v>
      </c>
      <c r="F177" s="27" t="str">
        <f>VLOOKUP(B177,'大货清单（不定期按GOMS更新）'!A:H,2,0)</f>
        <v>Floor One Switch i5 Stretch Breeze</v>
      </c>
      <c r="G177" s="28">
        <f>VLOOKUP(B177,'大货清单（不定期按GOMS更新）'!A:I,9,FALSE)</f>
        <v>6932485009756</v>
      </c>
      <c r="H177" s="27" t="str">
        <f>VLOOKUP(B177,'大货清单（不定期按GOMS更新）'!A:H,7,0)</f>
        <v>Black &amp; White</v>
      </c>
      <c r="I177" s="27" t="str">
        <f>VLOOKUP(B177,'大货清单（不定期按GOMS更新）'!A:F,6,FALSE)</f>
        <v>ACTIVE</v>
      </c>
      <c r="J177" s="27" t="str">
        <f>VLOOKUP(B177,'大货清单（不定期按GOMS更新）'!A:K,11,FALSE)</f>
        <v>8.9</v>
      </c>
      <c r="K177" s="27" t="str">
        <f>VLOOKUP(B177,'大货清单（不定期按GOMS更新）'!A:N,12,FALSE)</f>
        <v>760</v>
      </c>
      <c r="L177" s="27" t="str">
        <f>VLOOKUP(B177,'大货清单（不定期按GOMS更新）'!A:M,13,FALSE)</f>
        <v>332</v>
      </c>
      <c r="M177" s="27" t="str">
        <f>VLOOKUP(B177,'大货清单（不定期按GOMS更新）'!A:N,14,FALSE)</f>
        <v>318</v>
      </c>
      <c r="N177" s="58" t="s">
        <v>16689</v>
      </c>
      <c r="O177" s="27">
        <f>IFERROR(VLOOKUP(N177,'散件迭代（不定期更新）'!C:J,8,FALSE),0)</f>
        <v>0</v>
      </c>
      <c r="P177" s="27" t="str">
        <f>IFERROR(VLOOKUP(N177,'散件（更新）'!B:H,3,FALSE),0)</f>
        <v/>
      </c>
      <c r="Q177" s="27" t="str">
        <f>VLOOKUP(N177,'散件（更新）'!B:H,2,FALSE)</f>
        <v>114-25400301</v>
      </c>
      <c r="R177" s="27" t="str">
        <f>VLOOKUP(N177,'散件（更新）'!B:H,7,FALSE)</f>
        <v>Water Tank Cap Assembly</v>
      </c>
      <c r="S177" s="27" t="str">
        <f>VLOOKUP(N177,'散件（更新）'!B:E,4,FALSE)</f>
        <v>https://tineco-yxzt.oss-accelerate.aliyuncs.com/20260203/weixinjietu_20260203095924_1770084000550.png</v>
      </c>
      <c r="T177" s="27" t="s">
        <v>8759</v>
      </c>
      <c r="U177" s="28" t="str">
        <f>VLOOKUP(N177,'散件（更新）'!B:G,6,FALSE)</f>
        <v>SP;CL2540C-01;水箱盖组件</v>
      </c>
      <c r="V177" s="28">
        <f>VLOOKUP(N177,'散件（更新）'!B:I,8,FALSE)</f>
        <v>6932485021871</v>
      </c>
    </row>
    <row r="178" spans="1:22" ht="20.149999999999999" customHeight="1">
      <c r="A178" s="57">
        <v>46169</v>
      </c>
      <c r="B178" s="58" t="s">
        <v>4436</v>
      </c>
      <c r="C178" s="27" t="str">
        <f>VLOOKUP(B178,'大货清单（不定期按GOMS更新）'!A:H,8,0)</f>
        <v>109-23280401</v>
      </c>
      <c r="D178" s="27" t="str">
        <f>VLOOKUP(B178,'大货清单（不定期按GOMS更新）'!A:C,3,0)</f>
        <v>CL2328D-01</v>
      </c>
      <c r="E178" s="27" t="str">
        <f>VLOOKUP(B178,'大货清单（不定期按GOMS更新）'!A:H,4,0)</f>
        <v>GB</v>
      </c>
      <c r="F178" s="27" t="str">
        <f>VLOOKUP(B178,'大货清单（不定期按GOMS更新）'!A:H,2,0)</f>
        <v>Floor One Stretch S6</v>
      </c>
      <c r="G178" s="28">
        <f>VLOOKUP(B178,'大货清单（不定期按GOMS更新）'!A:I,9,FALSE)</f>
        <v>6974950106768</v>
      </c>
      <c r="H178" s="27" t="str">
        <f>VLOOKUP(B178,'大货清单（不定期按GOMS更新）'!A:H,7,0)</f>
        <v>White</v>
      </c>
      <c r="I178" s="27" t="str">
        <f>VLOOKUP(B178,'大货清单（不定期按GOMS更新）'!A:F,6,FALSE)</f>
        <v>ACTIVE</v>
      </c>
      <c r="J178" s="27" t="str">
        <f>VLOOKUP(B178,'大货清单（不定期按GOMS更新）'!A:K,11,FALSE)</f>
        <v>9.2</v>
      </c>
      <c r="K178" s="27" t="str">
        <f>VLOOKUP(B178,'大货清单（不定期按GOMS更新）'!A:N,12,FALSE)</f>
        <v>738</v>
      </c>
      <c r="L178" s="27" t="str">
        <f>VLOOKUP(B178,'大货清单（不定期按GOMS更新）'!A:M,13,FALSE)</f>
        <v>332</v>
      </c>
      <c r="M178" s="27" t="str">
        <f>VLOOKUP(B178,'大货清单（不定期按GOMS更新）'!A:N,14,FALSE)</f>
        <v>288</v>
      </c>
      <c r="N178" s="63" t="s">
        <v>16689</v>
      </c>
      <c r="O178" s="27">
        <f>IFERROR(VLOOKUP(N178,'散件迭代（不定期更新）'!C:J,8,FALSE),0)</f>
        <v>0</v>
      </c>
      <c r="P178" s="27" t="str">
        <f>IFERROR(VLOOKUP(N178,'散件（更新）'!B:H,3,FALSE),0)</f>
        <v/>
      </c>
      <c r="Q178" s="27" t="str">
        <f>VLOOKUP(N178,'散件（更新）'!B:H,2,FALSE)</f>
        <v>114-25400301</v>
      </c>
      <c r="R178" s="27" t="str">
        <f>VLOOKUP(N178,'散件（更新）'!B:H,7,FALSE)</f>
        <v>Water Tank Cap Assembly</v>
      </c>
      <c r="S178" s="27" t="str">
        <f>VLOOKUP(N178,'散件（更新）'!B:E,4,FALSE)</f>
        <v>https://tineco-yxzt.oss-accelerate.aliyuncs.com/20260203/weixinjietu_20260203095924_1770084000550.png</v>
      </c>
      <c r="T178" s="27" t="s">
        <v>8759</v>
      </c>
      <c r="U178" s="28" t="str">
        <f>VLOOKUP(N178,'散件（更新）'!B:G,6,FALSE)</f>
        <v>SP;CL2540C-01;水箱盖组件</v>
      </c>
      <c r="V178" s="28">
        <f>VLOOKUP(N178,'散件（更新）'!B:I,8,FALSE)</f>
        <v>6932485021871</v>
      </c>
    </row>
    <row r="179" spans="1:22" ht="20.149999999999999" customHeight="1">
      <c r="A179" s="57">
        <v>46169</v>
      </c>
      <c r="B179" s="58" t="s">
        <v>7678</v>
      </c>
      <c r="C179" s="27" t="str">
        <f>VLOOKUP(B179,'大货清单（不定期按GOMS更新）'!A:H,8,0)</f>
        <v>109-23282002</v>
      </c>
      <c r="D179" s="27" t="str">
        <f>VLOOKUP(B179,'大货清单（不定期按GOMS更新）'!A:C,3,0)</f>
        <v>CL2328T-02</v>
      </c>
      <c r="E179" s="27" t="str">
        <f>VLOOKUP(B179,'大货清单（不定期按GOMS更新）'!A:H,4,0)</f>
        <v>GB</v>
      </c>
      <c r="F179" s="27" t="str">
        <f>VLOOKUP(B179,'大货清单（不定期按GOMS更新）'!A:H,2,0)</f>
        <v>Floor One S6 Stretch Lite</v>
      </c>
      <c r="G179" s="28">
        <f>VLOOKUP(B179,'大货清单（不定期按GOMS更新）'!A:I,9,FALSE)</f>
        <v>6971745580789</v>
      </c>
      <c r="H179" s="27" t="str">
        <f>VLOOKUP(B179,'大货清单（不定期按GOMS更新）'!A:H,7,0)</f>
        <v>White</v>
      </c>
      <c r="I179" s="27" t="str">
        <f>VLOOKUP(B179,'大货清单（不定期按GOMS更新）'!A:F,6,FALSE)</f>
        <v>ACTIVE</v>
      </c>
      <c r="J179" s="27" t="str">
        <f>VLOOKUP(B179,'大货清单（不定期按GOMS更新）'!A:K,11,FALSE)</f>
        <v>8.5</v>
      </c>
      <c r="K179" s="27" t="str">
        <f>VLOOKUP(B179,'大货清单（不定期按GOMS更新）'!A:N,12,FALSE)</f>
        <v>722</v>
      </c>
      <c r="L179" s="27" t="str">
        <f>VLOOKUP(B179,'大货清单（不定期按GOMS更新）'!A:M,13,FALSE)</f>
        <v>331</v>
      </c>
      <c r="M179" s="27" t="str">
        <f>VLOOKUP(B179,'大货清单（不定期按GOMS更新）'!A:N,14,FALSE)</f>
        <v>286</v>
      </c>
      <c r="N179" s="58" t="s">
        <v>16689</v>
      </c>
      <c r="O179" s="27">
        <f>IFERROR(VLOOKUP(N179,'散件迭代（不定期更新）'!C:J,8,FALSE),0)</f>
        <v>0</v>
      </c>
      <c r="P179" s="27" t="str">
        <f>IFERROR(VLOOKUP(N179,'散件（更新）'!B:H,3,FALSE),0)</f>
        <v/>
      </c>
      <c r="Q179" s="27" t="str">
        <f>VLOOKUP(N179,'散件（更新）'!B:H,2,FALSE)</f>
        <v>114-25400301</v>
      </c>
      <c r="R179" s="27" t="str">
        <f>VLOOKUP(N179,'散件（更新）'!B:H,7,FALSE)</f>
        <v>Water Tank Cap Assembly</v>
      </c>
      <c r="S179" s="27" t="str">
        <f>VLOOKUP(N179,'散件（更新）'!B:E,4,FALSE)</f>
        <v>https://tineco-yxzt.oss-accelerate.aliyuncs.com/20260203/weixinjietu_20260203095924_1770084000550.png</v>
      </c>
      <c r="T179" s="27" t="s">
        <v>8759</v>
      </c>
      <c r="U179" s="28" t="str">
        <f>VLOOKUP(N179,'散件（更新）'!B:G,6,FALSE)</f>
        <v>SP;CL2540C-01;水箱盖组件</v>
      </c>
      <c r="V179" s="28">
        <f>VLOOKUP(N179,'散件（更新）'!B:I,8,FALSE)</f>
        <v>6932485021871</v>
      </c>
    </row>
    <row r="180" spans="1:22" ht="20.149999999999999" customHeight="1">
      <c r="A180" s="57">
        <v>46169</v>
      </c>
      <c r="B180" s="58" t="s">
        <v>11063</v>
      </c>
      <c r="C180" s="27" t="str">
        <f>VLOOKUP(B180,'大货清单（不定期按GOMS更新）'!A:H,8,0)</f>
        <v>109-23282003</v>
      </c>
      <c r="D180" s="27" t="str">
        <f>VLOOKUP(B180,'大货清单（不定期按GOMS更新）'!A:C,3,0)</f>
        <v>CL2328T-03</v>
      </c>
      <c r="E180" s="27" t="str">
        <f>VLOOKUP(B180,'大货清单（不定期按GOMS更新）'!A:H,4,0)</f>
        <v>FR</v>
      </c>
      <c r="F180" s="27" t="str">
        <f>VLOOKUP(B180,'大货清单（不定期按GOMS更新）'!A:H,2,0)</f>
        <v>Floor one S6 Stretch Lite complete</v>
      </c>
      <c r="G180" s="28">
        <f>VLOOKUP(B180,'大货清单（不定期按GOMS更新）'!A:I,9,FALSE)</f>
        <v>6932485008452</v>
      </c>
      <c r="H180" s="27" t="str">
        <f>VLOOKUP(B180,'大货清单（不定期按GOMS更新）'!A:H,7,0)</f>
        <v>WHITE</v>
      </c>
      <c r="I180" s="27" t="str">
        <f>VLOOKUP(B180,'大货清单（不定期按GOMS更新）'!A:F,6,FALSE)</f>
        <v>ACTIVE</v>
      </c>
      <c r="J180" s="27" t="str">
        <f>VLOOKUP(B180,'大货清单（不定期按GOMS更新）'!A:K,11,FALSE)</f>
        <v>9.05</v>
      </c>
      <c r="K180" s="27" t="str">
        <f>VLOOKUP(B180,'大货清单（不定期按GOMS更新）'!A:N,12,FALSE)</f>
        <v>722</v>
      </c>
      <c r="L180" s="27" t="str">
        <f>VLOOKUP(B180,'大货清单（不定期按GOMS更新）'!A:M,13,FALSE)</f>
        <v>331</v>
      </c>
      <c r="M180" s="27" t="str">
        <f>VLOOKUP(B180,'大货清单（不定期按GOMS更新）'!A:N,14,FALSE)</f>
        <v>286</v>
      </c>
      <c r="N180" s="58" t="s">
        <v>16689</v>
      </c>
      <c r="O180" s="27">
        <f>IFERROR(VLOOKUP(N180,'散件迭代（不定期更新）'!C:J,8,FALSE),0)</f>
        <v>0</v>
      </c>
      <c r="P180" s="27" t="str">
        <f>IFERROR(VLOOKUP(N180,'散件（更新）'!B:H,3,FALSE),0)</f>
        <v/>
      </c>
      <c r="Q180" s="27" t="str">
        <f>VLOOKUP(N180,'散件（更新）'!B:H,2,FALSE)</f>
        <v>114-25400301</v>
      </c>
      <c r="R180" s="27" t="str">
        <f>VLOOKUP(N180,'散件（更新）'!B:H,7,FALSE)</f>
        <v>Water Tank Cap Assembly</v>
      </c>
      <c r="S180" s="27" t="str">
        <f>VLOOKUP(N180,'散件（更新）'!B:E,4,FALSE)</f>
        <v>https://tineco-yxzt.oss-accelerate.aliyuncs.com/20260203/weixinjietu_20260203095924_1770084000550.png</v>
      </c>
      <c r="T180" s="27" t="s">
        <v>8759</v>
      </c>
      <c r="U180" s="28" t="str">
        <f>VLOOKUP(N180,'散件（更新）'!B:G,6,FALSE)</f>
        <v>SP;CL2540C-01;水箱盖组件</v>
      </c>
      <c r="V180" s="28">
        <f>VLOOKUP(N180,'散件（更新）'!B:I,8,FALSE)</f>
        <v>6932485021871</v>
      </c>
    </row>
    <row r="181" spans="1:22" ht="20.149999999999999" customHeight="1">
      <c r="A181" s="57">
        <v>46169</v>
      </c>
      <c r="B181" s="58" t="s">
        <v>7643</v>
      </c>
      <c r="C181" s="27" t="str">
        <f>VLOOKUP(B181,'大货清单（不定期按GOMS更新）'!A:H,8,0)</f>
        <v>109-24580401</v>
      </c>
      <c r="D181" s="27" t="str">
        <f>VLOOKUP(B181,'大货清单（不定期按GOMS更新）'!A:C,3,0)</f>
        <v>CL2458D-01</v>
      </c>
      <c r="E181" s="27" t="str">
        <f>VLOOKUP(B181,'大货清单（不定期按GOMS更新）'!A:H,4,0)</f>
        <v>GB,AE</v>
      </c>
      <c r="F181" s="27" t="str">
        <f>VLOOKUP(B181,'大货清单（不定期按GOMS更新）'!A:H,2,0)</f>
        <v>Floor One Stretch S6</v>
      </c>
      <c r="G181" s="28">
        <f>VLOOKUP(B181,'大货清单（不定期按GOMS更新）'!A:I,9,FALSE)</f>
        <v>6974950106768</v>
      </c>
      <c r="H181" s="27" t="str">
        <f>VLOOKUP(B181,'大货清单（不定期按GOMS更新）'!A:H,7,0)</f>
        <v>White</v>
      </c>
      <c r="I181" s="27" t="str">
        <f>VLOOKUP(B181,'大货清单（不定期按GOMS更新）'!A:F,6,FALSE)</f>
        <v>ACTIVE</v>
      </c>
      <c r="J181" s="27" t="str">
        <f>VLOOKUP(B181,'大货清单（不定期按GOMS更新）'!A:K,11,FALSE)</f>
        <v>9</v>
      </c>
      <c r="K181" s="27" t="str">
        <f>VLOOKUP(B181,'大货清单（不定期按GOMS更新）'!A:N,12,FALSE)</f>
        <v>722</v>
      </c>
      <c r="L181" s="27" t="str">
        <f>VLOOKUP(B181,'大货清单（不定期按GOMS更新）'!A:M,13,FALSE)</f>
        <v>331</v>
      </c>
      <c r="M181" s="27" t="str">
        <f>VLOOKUP(B181,'大货清单（不定期按GOMS更新）'!A:N,14,FALSE)</f>
        <v>286</v>
      </c>
      <c r="N181" s="58" t="s">
        <v>16689</v>
      </c>
      <c r="O181" s="27">
        <f>IFERROR(VLOOKUP(N181,'散件迭代（不定期更新）'!C:J,8,FALSE),0)</f>
        <v>0</v>
      </c>
      <c r="P181" s="27" t="str">
        <f>IFERROR(VLOOKUP(N181,'散件（更新）'!B:H,3,FALSE),0)</f>
        <v/>
      </c>
      <c r="Q181" s="27" t="str">
        <f>VLOOKUP(N181,'散件（更新）'!B:H,2,FALSE)</f>
        <v>114-25400301</v>
      </c>
      <c r="R181" s="27" t="str">
        <f>VLOOKUP(N181,'散件（更新）'!B:H,7,FALSE)</f>
        <v>Water Tank Cap Assembly</v>
      </c>
      <c r="S181" s="27" t="str">
        <f>VLOOKUP(N181,'散件（更新）'!B:E,4,FALSE)</f>
        <v>https://tineco-yxzt.oss-accelerate.aliyuncs.com/20260203/weixinjietu_20260203095924_1770084000550.png</v>
      </c>
      <c r="T181" s="27" t="s">
        <v>19303</v>
      </c>
      <c r="U181" s="28" t="str">
        <f>VLOOKUP(N181,'散件（更新）'!B:G,6,FALSE)</f>
        <v>SP;CL2540C-01;水箱盖组件</v>
      </c>
      <c r="V181" s="28">
        <f>VLOOKUP(N181,'散件（更新）'!B:I,8,FALSE)</f>
        <v>6932485021871</v>
      </c>
    </row>
    <row r="182" spans="1:22" ht="20.149999999999999" customHeight="1">
      <c r="A182" s="57">
        <v>46169</v>
      </c>
      <c r="B182" s="58" t="s">
        <v>11036</v>
      </c>
      <c r="C182" s="27" t="str">
        <f>VLOOKUP(B182,'大货清单（不定期按GOMS更新）'!A:H,8,0)</f>
        <v>109-24581001</v>
      </c>
      <c r="D182" s="27" t="str">
        <f>VLOOKUP(B182,'大货清单（不定期按GOMS更新）'!A:C,3,0)</f>
        <v>CL2458J-01</v>
      </c>
      <c r="E182" s="27" t="str">
        <f>VLOOKUP(B182,'大货清单（不定期按GOMS更新）'!A:H,4,0)</f>
        <v>GB</v>
      </c>
      <c r="F182" s="27" t="str">
        <f>VLOOKUP(B182,'大货清单（不定期按GOMS更新）'!A:H,2,0)</f>
        <v>Floor One i6 Stretch</v>
      </c>
      <c r="G182" s="28">
        <f>VLOOKUP(B182,'大货清单（不定期按GOMS更新）'!A:I,9,FALSE)</f>
        <v>6932485006601</v>
      </c>
      <c r="H182" s="27" t="str">
        <f>VLOOKUP(B182,'大货清单（不定期按GOMS更新）'!A:H,7,0)</f>
        <v>DARK GRAY</v>
      </c>
      <c r="I182" s="27" t="str">
        <f>VLOOKUP(B182,'大货清单（不定期按GOMS更新）'!A:F,6,FALSE)</f>
        <v>ACTIVE</v>
      </c>
      <c r="J182" s="27" t="str">
        <f>VLOOKUP(B182,'大货清单（不定期按GOMS更新）'!A:K,11,FALSE)</f>
        <v>8.85</v>
      </c>
      <c r="K182" s="27" t="str">
        <f>VLOOKUP(B182,'大货清单（不定期按GOMS更新）'!A:N,12,FALSE)</f>
        <v>722</v>
      </c>
      <c r="L182" s="27" t="str">
        <f>VLOOKUP(B182,'大货清单（不定期按GOMS更新）'!A:M,13,FALSE)</f>
        <v>331</v>
      </c>
      <c r="M182" s="27" t="str">
        <f>VLOOKUP(B182,'大货清单（不定期按GOMS更新）'!A:N,14,FALSE)</f>
        <v>286</v>
      </c>
      <c r="N182" s="58" t="s">
        <v>16689</v>
      </c>
      <c r="O182" s="27">
        <f>IFERROR(VLOOKUP(N182,'散件迭代（不定期更新）'!C:J,8,FALSE),0)</f>
        <v>0</v>
      </c>
      <c r="P182" s="27" t="str">
        <f>IFERROR(VLOOKUP(N182,'散件（更新）'!B:H,3,FALSE),0)</f>
        <v/>
      </c>
      <c r="Q182" s="27" t="str">
        <f>VLOOKUP(N182,'散件（更新）'!B:H,2,FALSE)</f>
        <v>114-25400301</v>
      </c>
      <c r="R182" s="27" t="str">
        <f>VLOOKUP(N182,'散件（更新）'!B:H,7,FALSE)</f>
        <v>Water Tank Cap Assembly</v>
      </c>
      <c r="S182" s="27" t="str">
        <f>VLOOKUP(N182,'散件（更新）'!B:E,4,FALSE)</f>
        <v>https://tineco-yxzt.oss-accelerate.aliyuncs.com/20260203/weixinjietu_20260203095924_1770084000550.png</v>
      </c>
      <c r="T182" s="27" t="s">
        <v>8759</v>
      </c>
      <c r="U182" s="28" t="str">
        <f>VLOOKUP(N182,'散件（更新）'!B:G,6,FALSE)</f>
        <v>SP;CL2540C-01;水箱盖组件</v>
      </c>
      <c r="V182" s="28">
        <f>VLOOKUP(N182,'散件（更新）'!B:I,8,FALSE)</f>
        <v>6932485021871</v>
      </c>
    </row>
    <row r="183" spans="1:22" ht="20.149999999999999" customHeight="1">
      <c r="A183" s="57">
        <v>46169</v>
      </c>
      <c r="B183" s="58" t="s">
        <v>11029</v>
      </c>
      <c r="C183" s="27" t="str">
        <f>VLOOKUP(B183,'大货清单（不定期按GOMS更新）'!A:H,8,0)</f>
        <v>109-24580903</v>
      </c>
      <c r="D183" s="27" t="str">
        <f>VLOOKUP(B183,'大货清单（不定期按GOMS更新）'!A:C,3,0)</f>
        <v>CL2458I-03</v>
      </c>
      <c r="E183" s="27" t="str">
        <f>VLOOKUP(B183,'大货清单（不定期按GOMS更新）'!A:H,4,0)</f>
        <v>FR</v>
      </c>
      <c r="F183" s="27" t="str">
        <f>VLOOKUP(B183,'大货清单（不定期按GOMS更新）'!A:H,2,0)</f>
        <v>Floor one i6 stretch complete</v>
      </c>
      <c r="G183" s="28">
        <f>VLOOKUP(B183,'大货清单（不定期按GOMS更新）'!A:I,9,FALSE)</f>
        <v>6932485008445</v>
      </c>
      <c r="H183" s="27" t="str">
        <f>VLOOKUP(B183,'大货清单（不定期按GOMS更新）'!A:H,7,0)</f>
        <v>DARK GRAY</v>
      </c>
      <c r="I183" s="27" t="str">
        <f>VLOOKUP(B183,'大货清单（不定期按GOMS更新）'!A:F,6,FALSE)</f>
        <v>ACTIVE</v>
      </c>
      <c r="J183" s="27" t="str">
        <f>VLOOKUP(B183,'大货清单（不定期按GOMS更新）'!A:K,11,FALSE)</f>
        <v>9.4</v>
      </c>
      <c r="K183" s="27" t="str">
        <f>VLOOKUP(B183,'大货清单（不定期按GOMS更新）'!A:N,12,FALSE)</f>
        <v>722</v>
      </c>
      <c r="L183" s="27" t="str">
        <f>VLOOKUP(B183,'大货清单（不定期按GOMS更新）'!A:M,13,FALSE)</f>
        <v>331</v>
      </c>
      <c r="M183" s="27" t="str">
        <f>VLOOKUP(B183,'大货清单（不定期按GOMS更新）'!A:N,14,FALSE)</f>
        <v>286</v>
      </c>
      <c r="N183" s="58" t="s">
        <v>16689</v>
      </c>
      <c r="O183" s="27">
        <f>IFERROR(VLOOKUP(N183,'散件迭代（不定期更新）'!C:J,8,FALSE),0)</f>
        <v>0</v>
      </c>
      <c r="P183" s="27" t="str">
        <f>IFERROR(VLOOKUP(N183,'散件（更新）'!B:H,3,FALSE),0)</f>
        <v/>
      </c>
      <c r="Q183" s="27" t="str">
        <f>VLOOKUP(N183,'散件（更新）'!B:H,2,FALSE)</f>
        <v>114-25400301</v>
      </c>
      <c r="R183" s="27" t="str">
        <f>VLOOKUP(N183,'散件（更新）'!B:H,7,FALSE)</f>
        <v>Water Tank Cap Assembly</v>
      </c>
      <c r="S183" s="27" t="str">
        <f>VLOOKUP(N183,'散件（更新）'!B:E,4,FALSE)</f>
        <v>https://tineco-yxzt.oss-accelerate.aliyuncs.com/20260203/weixinjietu_20260203095924_1770084000550.png</v>
      </c>
      <c r="T183" s="27" t="s">
        <v>8759</v>
      </c>
      <c r="U183" s="28" t="str">
        <f>VLOOKUP(N183,'散件（更新）'!B:G,6,FALSE)</f>
        <v>SP;CL2540C-01;水箱盖组件</v>
      </c>
      <c r="V183" s="28">
        <f>VLOOKUP(N183,'散件（更新）'!B:I,8,FALSE)</f>
        <v>6932485021871</v>
      </c>
    </row>
    <row r="184" spans="1:22" ht="20.149999999999999" customHeight="1">
      <c r="A184" s="57">
        <v>46169</v>
      </c>
      <c r="B184" s="58" t="s">
        <v>11047</v>
      </c>
      <c r="C184" s="27" t="str">
        <f>VLOOKUP(B184,'大货清单（不定期按GOMS更新）'!A:H,8,0)</f>
        <v>109-23762601</v>
      </c>
      <c r="D184" s="27" t="str">
        <f>VLOOKUP(B184,'大货清单（不定期按GOMS更新）'!A:C,3,0)</f>
        <v>CL2376Z-01</v>
      </c>
      <c r="E184" s="27" t="str">
        <f>VLOOKUP(B184,'大货清单（不定期按GOMS更新）'!A:H,4,0)</f>
        <v>GB</v>
      </c>
      <c r="F184" s="27" t="str">
        <f>VLOOKUP(B184,'大货清单（不定期按GOMS更新）'!A:H,2,0)</f>
        <v>FLOOR ONE i5 STRETCH</v>
      </c>
      <c r="G184" s="28">
        <f>VLOOKUP(B184,'大货清单（不定期按GOMS更新）'!A:I,9,FALSE)</f>
        <v>6932485006595</v>
      </c>
      <c r="H184" s="27" t="str">
        <f>VLOOKUP(B184,'大货清单（不定期按GOMS更新）'!A:H,7,0)</f>
        <v>LIGHT GREY</v>
      </c>
      <c r="I184" s="27" t="str">
        <f>VLOOKUP(B184,'大货清单（不定期按GOMS更新）'!A:F,6,FALSE)</f>
        <v>ACTIVE</v>
      </c>
      <c r="J184" s="27" t="str">
        <f>VLOOKUP(B184,'大货清单（不定期按GOMS更新）'!A:K,11,FALSE)</f>
        <v>8.4</v>
      </c>
      <c r="K184" s="27" t="str">
        <f>VLOOKUP(B184,'大货清单（不定期按GOMS更新）'!A:N,12,FALSE)</f>
        <v>712</v>
      </c>
      <c r="L184" s="27" t="str">
        <f>VLOOKUP(B184,'大货清单（不定期按GOMS更新）'!A:M,13,FALSE)</f>
        <v>321</v>
      </c>
      <c r="M184" s="27" t="str">
        <f>VLOOKUP(B184,'大货清单（不定期按GOMS更新）'!A:N,14,FALSE)</f>
        <v>278</v>
      </c>
      <c r="N184" s="58" t="s">
        <v>16689</v>
      </c>
      <c r="O184" s="27">
        <f>IFERROR(VLOOKUP(N184,'散件迭代（不定期更新）'!C:J,8,FALSE),0)</f>
        <v>0</v>
      </c>
      <c r="P184" s="27" t="str">
        <f>IFERROR(VLOOKUP(N184,'散件（更新）'!B:H,3,FALSE),0)</f>
        <v/>
      </c>
      <c r="Q184" s="27" t="str">
        <f>VLOOKUP(N184,'散件（更新）'!B:H,2,FALSE)</f>
        <v>114-25400301</v>
      </c>
      <c r="R184" s="27" t="str">
        <f>VLOOKUP(N184,'散件（更新）'!B:H,7,FALSE)</f>
        <v>Water Tank Cap Assembly</v>
      </c>
      <c r="S184" s="27" t="str">
        <f>VLOOKUP(N184,'散件（更新）'!B:E,4,FALSE)</f>
        <v>https://tineco-yxzt.oss-accelerate.aliyuncs.com/20260203/weixinjietu_20260203095924_1770084000550.png</v>
      </c>
      <c r="T184" s="27" t="s">
        <v>8759</v>
      </c>
      <c r="U184" s="28" t="str">
        <f>VLOOKUP(N184,'散件（更新）'!B:G,6,FALSE)</f>
        <v>SP;CL2540C-01;水箱盖组件</v>
      </c>
      <c r="V184" s="28">
        <f>VLOOKUP(N184,'散件（更新）'!B:I,8,FALSE)</f>
        <v>6932485021871</v>
      </c>
    </row>
    <row r="185" spans="1:22" ht="20.149999999999999" customHeight="1">
      <c r="A185" s="57">
        <v>46169</v>
      </c>
      <c r="B185" s="58" t="s">
        <v>11069</v>
      </c>
      <c r="C185" s="27" t="str">
        <f>VLOOKUP(B185,'大货清单（不定期按GOMS更新）'!A:H,8,0)</f>
        <v>109-23760803</v>
      </c>
      <c r="D185" s="27" t="str">
        <f>VLOOKUP(B185,'大货清单（不定期按GOMS更新）'!A:C,3,0)</f>
        <v>CL2376H-03</v>
      </c>
      <c r="E185" s="27" t="str">
        <f>VLOOKUP(B185,'大货清单（不定期按GOMS更新）'!A:H,4,0)</f>
        <v>FR</v>
      </c>
      <c r="F185" s="27" t="str">
        <f>VLOOKUP(B185,'大货清单（不定期按GOMS更新）'!A:H,2,0)</f>
        <v>Floor one i5 stretch complete</v>
      </c>
      <c r="G185" s="28">
        <f>VLOOKUP(B185,'大货清单（不定期按GOMS更新）'!A:I,9,FALSE)</f>
        <v>6932485008438</v>
      </c>
      <c r="H185" s="27" t="str">
        <f>VLOOKUP(B185,'大货清单（不定期按GOMS更新）'!A:H,7,0)</f>
        <v>LIGHT GREY</v>
      </c>
      <c r="I185" s="27" t="str">
        <f>VLOOKUP(B185,'大货清单（不定期按GOMS更新）'!A:F,6,FALSE)</f>
        <v>ACTIVE</v>
      </c>
      <c r="J185" s="27" t="str">
        <f>VLOOKUP(B185,'大货清单（不定期按GOMS更新）'!A:K,11,FALSE)</f>
        <v>8.95</v>
      </c>
      <c r="K185" s="27" t="str">
        <f>VLOOKUP(B185,'大货清单（不定期按GOMS更新）'!A:N,12,FALSE)</f>
        <v>712</v>
      </c>
      <c r="L185" s="27" t="str">
        <f>VLOOKUP(B185,'大货清单（不定期按GOMS更新）'!A:M,13,FALSE)</f>
        <v>321</v>
      </c>
      <c r="M185" s="27" t="str">
        <f>VLOOKUP(B185,'大货清单（不定期按GOMS更新）'!A:N,14,FALSE)</f>
        <v>278</v>
      </c>
      <c r="N185" s="58" t="s">
        <v>16689</v>
      </c>
      <c r="O185" s="27">
        <f>IFERROR(VLOOKUP(N185,'散件迭代（不定期更新）'!C:J,8,FALSE),0)</f>
        <v>0</v>
      </c>
      <c r="P185" s="27" t="str">
        <f>IFERROR(VLOOKUP(N185,'散件（更新）'!B:H,3,FALSE),0)</f>
        <v/>
      </c>
      <c r="Q185" s="27" t="str">
        <f>VLOOKUP(N185,'散件（更新）'!B:H,2,FALSE)</f>
        <v>114-25400301</v>
      </c>
      <c r="R185" s="27" t="str">
        <f>VLOOKUP(N185,'散件（更新）'!B:H,7,FALSE)</f>
        <v>Water Tank Cap Assembly</v>
      </c>
      <c r="S185" s="27" t="str">
        <f>VLOOKUP(N185,'散件（更新）'!B:E,4,FALSE)</f>
        <v>https://tineco-yxzt.oss-accelerate.aliyuncs.com/20260203/weixinjietu_20260203095924_1770084000550.png</v>
      </c>
      <c r="T185" s="27" t="s">
        <v>8759</v>
      </c>
      <c r="U185" s="28" t="str">
        <f>VLOOKUP(N185,'散件（更新）'!B:G,6,FALSE)</f>
        <v>SP;CL2540C-01;水箱盖组件</v>
      </c>
      <c r="V185" s="28">
        <f>VLOOKUP(N185,'散件（更新）'!B:I,8,FALSE)</f>
        <v>6932485021871</v>
      </c>
    </row>
    <row r="186" spans="1:22" ht="20.149999999999999" customHeight="1">
      <c r="A186" s="57">
        <v>46169</v>
      </c>
      <c r="B186" s="58" t="s">
        <v>14088</v>
      </c>
      <c r="C186" s="27" t="str">
        <f>VLOOKUP(B186,'大货清单（不定期按GOMS更新）'!A:H,8,0)</f>
        <v>109-25350201</v>
      </c>
      <c r="D186" s="27" t="str">
        <f>VLOOKUP(B186,'大货清单（不定期按GOMS更新）'!A:C,3,0)</f>
        <v>CL2535B-01</v>
      </c>
      <c r="E186" s="27" t="str">
        <f>VLOOKUP(B186,'大货清单（不定期按GOMS更新）'!A:H,4,0)</f>
        <v>DE,FR,ES</v>
      </c>
      <c r="F186" s="27" t="str">
        <f>VLOOKUP(B186,'大货清单（不定期按GOMS更新）'!A:H,2,0)</f>
        <v>Floor One i5 Max Pro</v>
      </c>
      <c r="G186" s="28">
        <f>VLOOKUP(B186,'大货清单（不定期按GOMS更新）'!A:I,9,FALSE)</f>
        <v>6932485008995</v>
      </c>
      <c r="H186" s="27" t="str">
        <f>VLOOKUP(B186,'大货清单（不定期按GOMS更新）'!A:H,7,0)</f>
        <v>White&amp;black</v>
      </c>
      <c r="I186" s="27" t="str">
        <f>VLOOKUP(B186,'大货清单（不定期按GOMS更新）'!A:F,6,FALSE)</f>
        <v>ACTIVE</v>
      </c>
      <c r="J186" s="27" t="str">
        <f>VLOOKUP(B186,'大货清单（不定期按GOMS更新）'!A:K,11,FALSE)</f>
        <v>9.4</v>
      </c>
      <c r="K186" s="27" t="str">
        <f>VLOOKUP(B186,'大货清单（不定期按GOMS更新）'!A:N,12,FALSE)</f>
        <v>712</v>
      </c>
      <c r="L186" s="27" t="str">
        <f>VLOOKUP(B186,'大货清单（不定期按GOMS更新）'!A:M,13,FALSE)</f>
        <v>321</v>
      </c>
      <c r="M186" s="27" t="str">
        <f>VLOOKUP(B186,'大货清单（不定期按GOMS更新）'!A:N,14,FALSE)</f>
        <v>278</v>
      </c>
      <c r="N186" s="58" t="s">
        <v>16689</v>
      </c>
      <c r="O186" s="27">
        <f>IFERROR(VLOOKUP(N186,'散件迭代（不定期更新）'!C:J,8,FALSE),0)</f>
        <v>0</v>
      </c>
      <c r="P186" s="27" t="str">
        <f>IFERROR(VLOOKUP(N186,'散件（更新）'!B:H,3,FALSE),0)</f>
        <v/>
      </c>
      <c r="Q186" s="27" t="str">
        <f>VLOOKUP(N186,'散件（更新）'!B:H,2,FALSE)</f>
        <v>114-25400301</v>
      </c>
      <c r="R186" s="27" t="str">
        <f>VLOOKUP(N186,'散件（更新）'!B:H,7,FALSE)</f>
        <v>Water Tank Cap Assembly</v>
      </c>
      <c r="S186" s="27" t="str">
        <f>VLOOKUP(N186,'散件（更新）'!B:E,4,FALSE)</f>
        <v>https://tineco-yxzt.oss-accelerate.aliyuncs.com/20260203/weixinjietu_20260203095924_1770084000550.png</v>
      </c>
      <c r="T186" s="27" t="s">
        <v>8759</v>
      </c>
      <c r="U186" s="28" t="str">
        <f>VLOOKUP(N186,'散件（更新）'!B:G,6,FALSE)</f>
        <v>SP;CL2540C-01;水箱盖组件</v>
      </c>
      <c r="V186" s="28">
        <f>VLOOKUP(N186,'散件（更新）'!B:I,8,FALSE)</f>
        <v>6932485021871</v>
      </c>
    </row>
    <row r="187" spans="1:22" ht="20.149999999999999" customHeight="1">
      <c r="A187" s="57">
        <v>46169</v>
      </c>
      <c r="B187" s="58" t="s">
        <v>19000</v>
      </c>
      <c r="C187" s="27" t="str">
        <f>VLOOKUP(B187,'大货清单（不定期按GOMS更新）'!A:H,8,0)</f>
        <v>109-24820702</v>
      </c>
      <c r="D187" s="27" t="str">
        <f>VLOOKUP(B187,'大货清单（不定期按GOMS更新）'!A:C,3,0)</f>
        <v>CL2482G-02</v>
      </c>
      <c r="E187" s="27" t="str">
        <f>VLOOKUP(B187,'大货清单（不定期按GOMS更新）'!A:H,4,0)</f>
        <v>DE,NL,PL,FR,FI</v>
      </c>
      <c r="F187" s="27" t="str">
        <f>VLOOKUP(B187,'大货清单（不定期按GOMS更新）'!A:H,2,0)</f>
        <v>Floor One S7 Fold Elite</v>
      </c>
      <c r="G187" s="28">
        <f>VLOOKUP(B187,'大货清单（不定期按GOMS更新）'!A:I,9,FALSE)</f>
        <v>6932485017799</v>
      </c>
      <c r="H187" s="27" t="str">
        <f>VLOOKUP(B187,'大货清单（不定期按GOMS更新）'!A:H,7,0)</f>
        <v>Black/Gold</v>
      </c>
      <c r="I187" s="27" t="str">
        <f>VLOOKUP(B187,'大货清单（不定期按GOMS更新）'!A:F,6,FALSE)</f>
        <v>ACTIVE</v>
      </c>
      <c r="J187" s="27" t="str">
        <f>VLOOKUP(B187,'大货清单（不定期按GOMS更新）'!A:K,11,FALSE)</f>
        <v>8.8</v>
      </c>
      <c r="K187" s="27" t="str">
        <f>VLOOKUP(B187,'大货清单（不定期按GOMS更新）'!A:N,12,FALSE)</f>
        <v>769</v>
      </c>
      <c r="L187" s="27" t="str">
        <f>VLOOKUP(B187,'大货清单（不定期按GOMS更新）'!A:M,13,FALSE)</f>
        <v>319</v>
      </c>
      <c r="M187" s="27" t="str">
        <f>VLOOKUP(B187,'大货清单（不定期按GOMS更新）'!A:N,14,FALSE)</f>
        <v>259</v>
      </c>
      <c r="N187" s="58" t="s">
        <v>14989</v>
      </c>
      <c r="O187" s="27">
        <f>IFERROR(VLOOKUP(N187,'散件迭代（不定期更新）'!C:J,8,FALSE),0)</f>
        <v>0</v>
      </c>
      <c r="P187" s="27">
        <f>IFERROR(VLOOKUP(N187,'散件（更新）'!B:H,3,FALSE),0)</f>
        <v>0</v>
      </c>
      <c r="Q187" s="27" t="str">
        <f>VLOOKUP(N187,'散件（更新）'!B:H,2,FALSE)</f>
        <v>114-24820209</v>
      </c>
      <c r="R187" s="27" t="str">
        <f>VLOOKUP(N187,'散件（更新）'!B:H,7,FALSE)</f>
        <v>Brush Roller</v>
      </c>
      <c r="S187" s="27" t="str">
        <f>VLOOKUP(N187,'散件（更新）'!B:E,4,FALSE)</f>
        <v>https://tineco-yxzt.oss-accelerate.aliyuncs.com/20251020/gunshuazujian_1760953266869.jpg</v>
      </c>
      <c r="T187" s="27" t="s">
        <v>8759</v>
      </c>
      <c r="U187" s="28" t="str">
        <f>VLOOKUP(N187,'散件（更新）'!B:G,6,FALSE)</f>
        <v>SP;CL2482B-01;滚刷组件</v>
      </c>
      <c r="V187" s="28">
        <f>VLOOKUP(N187,'散件（更新）'!B:I,8,FALSE)</f>
        <v>6932485013050</v>
      </c>
    </row>
    <row r="188" spans="1:22" ht="20.149999999999999" customHeight="1">
      <c r="A188" s="57">
        <v>46169</v>
      </c>
      <c r="B188" s="58" t="s">
        <v>19000</v>
      </c>
      <c r="C188" s="27" t="str">
        <f>VLOOKUP(B188,'大货清单（不定期按GOMS更新）'!A:H,8,0)</f>
        <v>109-24820702</v>
      </c>
      <c r="D188" s="27" t="str">
        <f>VLOOKUP(B188,'大货清单（不定期按GOMS更新）'!A:C,3,0)</f>
        <v>CL2482G-02</v>
      </c>
      <c r="E188" s="27" t="str">
        <f>VLOOKUP(B188,'大货清单（不定期按GOMS更新）'!A:H,4,0)</f>
        <v>DE,NL,PL,FR,FI</v>
      </c>
      <c r="F188" s="27" t="str">
        <f>VLOOKUP(B188,'大货清单（不定期按GOMS更新）'!A:H,2,0)</f>
        <v>Floor One S7 Fold Elite</v>
      </c>
      <c r="G188" s="28">
        <f>VLOOKUP(B188,'大货清单（不定期按GOMS更新）'!A:I,9,FALSE)</f>
        <v>6932485017799</v>
      </c>
      <c r="H188" s="27" t="str">
        <f>VLOOKUP(B188,'大货清单（不定期按GOMS更新）'!A:H,7,0)</f>
        <v>Black/Gold</v>
      </c>
      <c r="I188" s="27" t="str">
        <f>VLOOKUP(B188,'大货清单（不定期按GOMS更新）'!A:F,6,FALSE)</f>
        <v>ACTIVE</v>
      </c>
      <c r="J188" s="27" t="str">
        <f>VLOOKUP(B188,'大货清单（不定期按GOMS更新）'!A:K,11,FALSE)</f>
        <v>8.8</v>
      </c>
      <c r="K188" s="27" t="str">
        <f>VLOOKUP(B188,'大货清单（不定期按GOMS更新）'!A:N,12,FALSE)</f>
        <v>769</v>
      </c>
      <c r="L188" s="27" t="str">
        <f>VLOOKUP(B188,'大货清单（不定期按GOMS更新）'!A:M,13,FALSE)</f>
        <v>319</v>
      </c>
      <c r="M188" s="27" t="str">
        <f>VLOOKUP(B188,'大货清单（不定期按GOMS更新）'!A:N,14,FALSE)</f>
        <v>259</v>
      </c>
      <c r="N188" s="58" t="s">
        <v>15618</v>
      </c>
      <c r="O188" s="27">
        <f>IFERROR(VLOOKUP(N188,'散件迭代（不定期更新）'!C:J,8,FALSE),0)</f>
        <v>0</v>
      </c>
      <c r="P188" s="27">
        <f>IFERROR(VLOOKUP(N188,'散件（更新）'!B:H,3,FALSE),0)</f>
        <v>0</v>
      </c>
      <c r="Q188" s="27" t="str">
        <f>VLOOKUP(N188,'散件（更新）'!B:H,2,FALSE)</f>
        <v>114-24820202</v>
      </c>
      <c r="R188" s="27" t="str">
        <f>VLOOKUP(N188,'散件（更新）'!B:H,7,FALSE)</f>
        <v>Filter Holder</v>
      </c>
      <c r="S188" s="27" t="str">
        <f>VLOOKUP(N188,'散件（更新）'!B:E,4,FALSE)</f>
        <v>https://tineco-yxzt.oss-accelerate.aliyuncs.com/20251020/huishoutongguolu:qizhuangpeizujian_1760952978374.jpg</v>
      </c>
      <c r="T188" s="27" t="s">
        <v>19307</v>
      </c>
      <c r="U188" s="28" t="str">
        <f>VLOOKUP(N188,'散件（更新）'!B:G,6,FALSE)</f>
        <v>SP;CL2482B-01;回收桶过滤器装配组件</v>
      </c>
      <c r="V188" s="28">
        <f>VLOOKUP(N188,'散件（更新）'!B:I,8,FALSE)</f>
        <v>6932485012985</v>
      </c>
    </row>
    <row r="189" spans="1:22" ht="20.149999999999999" customHeight="1">
      <c r="A189" s="57">
        <v>46169</v>
      </c>
      <c r="B189" s="58" t="s">
        <v>19000</v>
      </c>
      <c r="C189" s="27" t="str">
        <f>VLOOKUP(B189,'大货清单（不定期按GOMS更新）'!A:H,8,0)</f>
        <v>109-24820702</v>
      </c>
      <c r="D189" s="27" t="str">
        <f>VLOOKUP(B189,'大货清单（不定期按GOMS更新）'!A:C,3,0)</f>
        <v>CL2482G-02</v>
      </c>
      <c r="E189" s="27" t="str">
        <f>VLOOKUP(B189,'大货清单（不定期按GOMS更新）'!A:H,4,0)</f>
        <v>DE,NL,PL,FR,FI</v>
      </c>
      <c r="F189" s="27" t="str">
        <f>VLOOKUP(B189,'大货清单（不定期按GOMS更新）'!A:H,2,0)</f>
        <v>Floor One S7 Fold Elite</v>
      </c>
      <c r="G189" s="28">
        <f>VLOOKUP(B189,'大货清单（不定期按GOMS更新）'!A:I,9,FALSE)</f>
        <v>6932485017799</v>
      </c>
      <c r="H189" s="27" t="str">
        <f>VLOOKUP(B189,'大货清单（不定期按GOMS更新）'!A:H,7,0)</f>
        <v>Black/Gold</v>
      </c>
      <c r="I189" s="27" t="str">
        <f>VLOOKUP(B189,'大货清单（不定期按GOMS更新）'!A:F,6,FALSE)</f>
        <v>ACTIVE</v>
      </c>
      <c r="J189" s="27" t="str">
        <f>VLOOKUP(B189,'大货清单（不定期按GOMS更新）'!A:K,11,FALSE)</f>
        <v>8.8</v>
      </c>
      <c r="K189" s="27" t="str">
        <f>VLOOKUP(B189,'大货清单（不定期按GOMS更新）'!A:N,12,FALSE)</f>
        <v>769</v>
      </c>
      <c r="L189" s="27" t="str">
        <f>VLOOKUP(B189,'大货清单（不定期按GOMS更新）'!A:M,13,FALSE)</f>
        <v>319</v>
      </c>
      <c r="M189" s="27" t="str">
        <f>VLOOKUP(B189,'大货清单（不定期按GOMS更新）'!A:N,14,FALSE)</f>
        <v>259</v>
      </c>
      <c r="N189" s="58" t="s">
        <v>16911</v>
      </c>
      <c r="O189" s="27">
        <f>IFERROR(VLOOKUP(N189,'散件迭代（不定期更新）'!C:J,8,FALSE),0)</f>
        <v>0</v>
      </c>
      <c r="P189" s="27" t="str">
        <f>IFERROR(VLOOKUP(N189,'散件（更新）'!B:H,3,FALSE),0)</f>
        <v/>
      </c>
      <c r="Q189" s="27" t="str">
        <f>VLOOKUP(N189,'散件（更新）'!B:H,2,FALSE)</f>
        <v>114-24820703</v>
      </c>
      <c r="R189" s="27" t="str">
        <f>VLOOKUP(N189,'散件（更新）'!B:H,7,FALSE)</f>
        <v>Charging Base</v>
      </c>
      <c r="S189" s="27" t="str">
        <f>VLOOKUP(N189,'散件（更新）'!B:E,4,FALSE)</f>
        <v>https://tineco-yxzt.oss-accelerate.aliyuncs.com/20260123/honggantuopan_1769162066576.jpg</v>
      </c>
      <c r="T189" s="27" t="s">
        <v>19308</v>
      </c>
      <c r="U189" s="28" t="str">
        <f>VLOOKUP(N189,'散件（更新）'!B:G,6,FALSE)</f>
        <v>SP;CL2482G-02;烘干托盘组件</v>
      </c>
      <c r="V189" s="28">
        <f>VLOOKUP(N189,'散件（更新）'!B:I,8,FALSE)</f>
        <v>6932485021147</v>
      </c>
    </row>
    <row r="190" spans="1:22" ht="20.149999999999999" customHeight="1">
      <c r="A190" s="57">
        <v>46169</v>
      </c>
      <c r="B190" s="58" t="s">
        <v>19000</v>
      </c>
      <c r="C190" s="27" t="str">
        <f>VLOOKUP(B190,'大货清单（不定期按GOMS更新）'!A:H,8,0)</f>
        <v>109-24820702</v>
      </c>
      <c r="D190" s="27" t="str">
        <f>VLOOKUP(B190,'大货清单（不定期按GOMS更新）'!A:C,3,0)</f>
        <v>CL2482G-02</v>
      </c>
      <c r="E190" s="27" t="str">
        <f>VLOOKUP(B190,'大货清单（不定期按GOMS更新）'!A:H,4,0)</f>
        <v>DE,NL,PL,FR,FI</v>
      </c>
      <c r="F190" s="27" t="str">
        <f>VLOOKUP(B190,'大货清单（不定期按GOMS更新）'!A:H,2,0)</f>
        <v>Floor One S7 Fold Elite</v>
      </c>
      <c r="G190" s="28">
        <f>VLOOKUP(B190,'大货清单（不定期按GOMS更新）'!A:I,9,FALSE)</f>
        <v>6932485017799</v>
      </c>
      <c r="H190" s="27" t="str">
        <f>VLOOKUP(B190,'大货清单（不定期按GOMS更新）'!A:H,7,0)</f>
        <v>Black/Gold</v>
      </c>
      <c r="I190" s="27" t="str">
        <f>VLOOKUP(B190,'大货清单（不定期按GOMS更新）'!A:F,6,FALSE)</f>
        <v>ACTIVE</v>
      </c>
      <c r="J190" s="27" t="str">
        <f>VLOOKUP(B190,'大货清单（不定期按GOMS更新）'!A:K,11,FALSE)</f>
        <v>8.8</v>
      </c>
      <c r="K190" s="27" t="str">
        <f>VLOOKUP(B190,'大货清单（不定期按GOMS更新）'!A:N,12,FALSE)</f>
        <v>769</v>
      </c>
      <c r="L190" s="27" t="str">
        <f>VLOOKUP(B190,'大货清单（不定期按GOMS更新）'!A:M,13,FALSE)</f>
        <v>319</v>
      </c>
      <c r="M190" s="27" t="str">
        <f>VLOOKUP(B190,'大货清单（不定期按GOMS更新）'!A:N,14,FALSE)</f>
        <v>259</v>
      </c>
      <c r="N190" s="58" t="s">
        <v>17025</v>
      </c>
      <c r="O190" s="27">
        <f>IFERROR(VLOOKUP(N190,'散件迭代（不定期更新）'!C:J,8,FALSE),0)</f>
        <v>0</v>
      </c>
      <c r="P190" s="27" t="str">
        <f>IFERROR(VLOOKUP(N190,'散件（更新）'!B:H,3,FALSE),0)</f>
        <v/>
      </c>
      <c r="Q190" s="27" t="str">
        <f>VLOOKUP(N190,'散件（更新）'!B:H,2,FALSE)</f>
        <v>114-24820711</v>
      </c>
      <c r="R190" s="27" t="str">
        <f>VLOOKUP(N190,'散件（更新）'!B:H,7,FALSE)</f>
        <v>Battery</v>
      </c>
      <c r="S190" s="27" t="str">
        <f>VLOOKUP(N190,'散件（更新）'!B:E,4,FALSE)</f>
        <v>https://tineco-yxzt.oss-accelerate.aliyuncs.com/20260123/dianchibao_1769162740531.jpg</v>
      </c>
      <c r="T190" s="27" t="s">
        <v>8759</v>
      </c>
      <c r="U190" s="28" t="str">
        <f>VLOOKUP(N190,'散件（更新）'!B:G,6,FALSE)</f>
        <v>SP;CL2482G-02;电池包铭牌组件</v>
      </c>
      <c r="V190" s="28">
        <f>VLOOKUP(N190,'散件（更新）'!B:I,8,FALSE)</f>
        <v>6932485021222</v>
      </c>
    </row>
    <row r="191" spans="1:22" ht="20.149999999999999" customHeight="1">
      <c r="A191" s="57">
        <v>46169</v>
      </c>
      <c r="B191" s="58" t="s">
        <v>19000</v>
      </c>
      <c r="C191" s="27" t="str">
        <f>VLOOKUP(B191,'大货清单（不定期按GOMS更新）'!A:H,8,0)</f>
        <v>109-24820702</v>
      </c>
      <c r="D191" s="27" t="str">
        <f>VLOOKUP(B191,'大货清单（不定期按GOMS更新）'!A:C,3,0)</f>
        <v>CL2482G-02</v>
      </c>
      <c r="E191" s="27" t="str">
        <f>VLOOKUP(B191,'大货清单（不定期按GOMS更新）'!A:H,4,0)</f>
        <v>DE,NL,PL,FR,FI</v>
      </c>
      <c r="F191" s="27" t="str">
        <f>VLOOKUP(B191,'大货清单（不定期按GOMS更新）'!A:H,2,0)</f>
        <v>Floor One S7 Fold Elite</v>
      </c>
      <c r="G191" s="28">
        <f>VLOOKUP(B191,'大货清单（不定期按GOMS更新）'!A:I,9,FALSE)</f>
        <v>6932485017799</v>
      </c>
      <c r="H191" s="27" t="str">
        <f>VLOOKUP(B191,'大货清单（不定期按GOMS更新）'!A:H,7,0)</f>
        <v>Black/Gold</v>
      </c>
      <c r="I191" s="27" t="str">
        <f>VLOOKUP(B191,'大货清单（不定期按GOMS更新）'!A:F,6,FALSE)</f>
        <v>ACTIVE</v>
      </c>
      <c r="J191" s="27" t="str">
        <f>VLOOKUP(B191,'大货清单（不定期按GOMS更新）'!A:K,11,FALSE)</f>
        <v>8.8</v>
      </c>
      <c r="K191" s="27" t="str">
        <f>VLOOKUP(B191,'大货清单（不定期按GOMS更新）'!A:N,12,FALSE)</f>
        <v>769</v>
      </c>
      <c r="L191" s="27" t="str">
        <f>VLOOKUP(B191,'大货清单（不定期按GOMS更新）'!A:M,13,FALSE)</f>
        <v>319</v>
      </c>
      <c r="M191" s="27" t="str">
        <f>VLOOKUP(B191,'大货清单（不定期按GOMS更新）'!A:N,14,FALSE)</f>
        <v>259</v>
      </c>
      <c r="N191" s="58" t="s">
        <v>16879</v>
      </c>
      <c r="O191" s="27">
        <f>IFERROR(VLOOKUP(N191,'散件迭代（不定期更新）'!C:J,8,FALSE),0)</f>
        <v>0</v>
      </c>
      <c r="P191" s="27" t="str">
        <f>IFERROR(VLOOKUP(N191,'散件（更新）'!B:H,3,FALSE),0)</f>
        <v/>
      </c>
      <c r="Q191" s="27" t="str">
        <f>VLOOKUP(N191,'散件（更新）'!B:H,2,FALSE)</f>
        <v>114-24820701</v>
      </c>
      <c r="R191" s="27" t="str">
        <f>VLOOKUP(N191,'散件（更新）'!B:H,7,FALSE)</f>
        <v>Display Screen</v>
      </c>
      <c r="S191" s="27" t="str">
        <f>VLOOKUP(N191,'散件（更新）'!B:E,4,FALSE)</f>
        <v>https://tineco-yxzt.oss-accelerate.aliyuncs.com/20260123/zhuxianshipingzujian_1769161887286.jpg</v>
      </c>
      <c r="T191" s="27" t="s">
        <v>8759</v>
      </c>
      <c r="U191" s="28" t="str">
        <f>VLOOKUP(N191,'散件（更新）'!B:G,6,FALSE)</f>
        <v>SP;CL2482G-02;LED显示屏组件</v>
      </c>
      <c r="V191" s="28">
        <f>VLOOKUP(N191,'散件（更新）'!B:I,8,FALSE)</f>
        <v>6932485021123</v>
      </c>
    </row>
    <row r="192" spans="1:22" ht="20.149999999999999" customHeight="1">
      <c r="A192" s="57">
        <v>46169</v>
      </c>
      <c r="B192" s="58" t="s">
        <v>19000</v>
      </c>
      <c r="C192" s="27" t="str">
        <f>VLOOKUP(B192,'大货清单（不定期按GOMS更新）'!A:H,8,0)</f>
        <v>109-24820702</v>
      </c>
      <c r="D192" s="27" t="str">
        <f>VLOOKUP(B192,'大货清单（不定期按GOMS更新）'!A:C,3,0)</f>
        <v>CL2482G-02</v>
      </c>
      <c r="E192" s="27" t="str">
        <f>VLOOKUP(B192,'大货清单（不定期按GOMS更新）'!A:H,4,0)</f>
        <v>DE,NL,PL,FR,FI</v>
      </c>
      <c r="F192" s="27" t="str">
        <f>VLOOKUP(B192,'大货清单（不定期按GOMS更新）'!A:H,2,0)</f>
        <v>Floor One S7 Fold Elite</v>
      </c>
      <c r="G192" s="28">
        <f>VLOOKUP(B192,'大货清单（不定期按GOMS更新）'!A:I,9,FALSE)</f>
        <v>6932485017799</v>
      </c>
      <c r="H192" s="27" t="str">
        <f>VLOOKUP(B192,'大货清单（不定期按GOMS更新）'!A:H,7,0)</f>
        <v>Black/Gold</v>
      </c>
      <c r="I192" s="27" t="str">
        <f>VLOOKUP(B192,'大货清单（不定期按GOMS更新）'!A:F,6,FALSE)</f>
        <v>ACTIVE</v>
      </c>
      <c r="J192" s="27" t="str">
        <f>VLOOKUP(B192,'大货清单（不定期按GOMS更新）'!A:K,11,FALSE)</f>
        <v>8.8</v>
      </c>
      <c r="K192" s="27" t="str">
        <f>VLOOKUP(B192,'大货清单（不定期按GOMS更新）'!A:N,12,FALSE)</f>
        <v>769</v>
      </c>
      <c r="L192" s="27" t="str">
        <f>VLOOKUP(B192,'大货清单（不定期按GOMS更新）'!A:M,13,FALSE)</f>
        <v>319</v>
      </c>
      <c r="M192" s="27" t="str">
        <f>VLOOKUP(B192,'大货清单（不定期按GOMS更新）'!A:N,14,FALSE)</f>
        <v>259</v>
      </c>
      <c r="N192" s="58" t="s">
        <v>16501</v>
      </c>
      <c r="O192" s="27">
        <f>IFERROR(VLOOKUP(N192,'散件迭代（不定期更新）'!C:J,8,FALSE),0)</f>
        <v>0</v>
      </c>
      <c r="P192" s="27" t="str">
        <f>IFERROR(VLOOKUP(N192,'散件（更新）'!B:H,3,FALSE),0)</f>
        <v/>
      </c>
      <c r="Q192" s="27" t="str">
        <f>VLOOKUP(N192,'散件（更新）'!B:H,2,FALSE)</f>
        <v>114-24820713</v>
      </c>
      <c r="R192" s="27" t="str">
        <f>VLOOKUP(N192,'散件（更新）'!B:H,7,FALSE)</f>
        <v>Display Screen</v>
      </c>
      <c r="S192" s="27" t="str">
        <f>VLOOKUP(N192,'散件（更新）'!B:E,4,FALSE)</f>
        <v>https://tineco-yxzt.oss-accelerate.aliyuncs.com/20260123/fuxianshiping1_1769162898437.jpg</v>
      </c>
      <c r="T192" s="27" t="s">
        <v>8759</v>
      </c>
      <c r="U192" s="28" t="str">
        <f>VLOOKUP(N192,'散件（更新）'!B:G,6,FALSE)</f>
        <v>SP;CL2482G-02;LED显示屏</v>
      </c>
      <c r="V192" s="28">
        <f>VLOOKUP(N192,'散件（更新）'!B:I,8,FALSE)</f>
        <v>6932485021246</v>
      </c>
    </row>
    <row r="193" spans="1:22" ht="20.149999999999999" customHeight="1">
      <c r="A193" s="57">
        <v>46169</v>
      </c>
      <c r="B193" s="58" t="s">
        <v>19000</v>
      </c>
      <c r="C193" s="27" t="str">
        <f>VLOOKUP(B193,'大货清单（不定期按GOMS更新）'!A:H,8,0)</f>
        <v>109-24820702</v>
      </c>
      <c r="D193" s="27" t="str">
        <f>VLOOKUP(B193,'大货清单（不定期按GOMS更新）'!A:C,3,0)</f>
        <v>CL2482G-02</v>
      </c>
      <c r="E193" s="27" t="str">
        <f>VLOOKUP(B193,'大货清单（不定期按GOMS更新）'!A:H,4,0)</f>
        <v>DE,NL,PL,FR,FI</v>
      </c>
      <c r="F193" s="27" t="str">
        <f>VLOOKUP(B193,'大货清单（不定期按GOMS更新）'!A:H,2,0)</f>
        <v>Floor One S7 Fold Elite</v>
      </c>
      <c r="G193" s="28">
        <f>VLOOKUP(B193,'大货清单（不定期按GOMS更新）'!A:I,9,FALSE)</f>
        <v>6932485017799</v>
      </c>
      <c r="H193" s="27" t="str">
        <f>VLOOKUP(B193,'大货清单（不定期按GOMS更新）'!A:H,7,0)</f>
        <v>Black/Gold</v>
      </c>
      <c r="I193" s="27" t="str">
        <f>VLOOKUP(B193,'大货清单（不定期按GOMS更新）'!A:F,6,FALSE)</f>
        <v>ACTIVE</v>
      </c>
      <c r="J193" s="27" t="str">
        <f>VLOOKUP(B193,'大货清单（不定期按GOMS更新）'!A:K,11,FALSE)</f>
        <v>8.8</v>
      </c>
      <c r="K193" s="27" t="str">
        <f>VLOOKUP(B193,'大货清单（不定期按GOMS更新）'!A:N,12,FALSE)</f>
        <v>769</v>
      </c>
      <c r="L193" s="27" t="str">
        <f>VLOOKUP(B193,'大货清单（不定期按GOMS更新）'!A:M,13,FALSE)</f>
        <v>319</v>
      </c>
      <c r="M193" s="27" t="str">
        <f>VLOOKUP(B193,'大货清单（不定期按GOMS更新）'!A:N,14,FALSE)</f>
        <v>259</v>
      </c>
      <c r="N193" s="58" t="s">
        <v>15823</v>
      </c>
      <c r="O193" s="27">
        <f>IFERROR(VLOOKUP(N193,'散件迭代（不定期更新）'!C:J,8,FALSE),0)</f>
        <v>0</v>
      </c>
      <c r="P193" s="27">
        <f>IFERROR(VLOOKUP(N193,'散件（更新）'!B:H,3,FALSE),0)</f>
        <v>0</v>
      </c>
      <c r="Q193" s="27" t="str">
        <f>VLOOKUP(N193,'散件（更新）'!B:H,2,FALSE)</f>
        <v>114-24820211</v>
      </c>
      <c r="R193" s="27" t="str">
        <f>VLOOKUP(N193,'散件（更新）'!B:H,7,FALSE)</f>
        <v>plastic part</v>
      </c>
      <c r="S193" s="27" t="str">
        <f>VLOOKUP(N193,'散件（更新）'!B:E,4,FALSE)</f>
        <v>https://tineco-yxzt.oss-accelerate.aliyuncs.com/20251020/lu:jishen_1760953322835.jpg</v>
      </c>
      <c r="T193" s="27" t="s">
        <v>8759</v>
      </c>
      <c r="U193" s="28" t="str">
        <f>VLOOKUP(N193,'散件（更新）'!B:G,6,FALSE)</f>
        <v>SP;CL2482B-01;铝机身</v>
      </c>
      <c r="V193" s="28">
        <f>VLOOKUP(N193,'散件（更新）'!B:I,8,FALSE)</f>
        <v>6932485013074</v>
      </c>
    </row>
    <row r="194" spans="1:22" ht="20.149999999999999" customHeight="1">
      <c r="A194" s="57">
        <v>46169</v>
      </c>
      <c r="B194" s="58" t="s">
        <v>19000</v>
      </c>
      <c r="C194" s="27" t="str">
        <f>VLOOKUP(B194,'大货清单（不定期按GOMS更新）'!A:H,8,0)</f>
        <v>109-24820702</v>
      </c>
      <c r="D194" s="27" t="str">
        <f>VLOOKUP(B194,'大货清单（不定期按GOMS更新）'!A:C,3,0)</f>
        <v>CL2482G-02</v>
      </c>
      <c r="E194" s="27" t="str">
        <f>VLOOKUP(B194,'大货清单（不定期按GOMS更新）'!A:H,4,0)</f>
        <v>DE,NL,PL,FR,FI</v>
      </c>
      <c r="F194" s="27" t="str">
        <f>VLOOKUP(B194,'大货清单（不定期按GOMS更新）'!A:H,2,0)</f>
        <v>Floor One S7 Fold Elite</v>
      </c>
      <c r="G194" s="28">
        <f>VLOOKUP(B194,'大货清单（不定期按GOMS更新）'!A:I,9,FALSE)</f>
        <v>6932485017799</v>
      </c>
      <c r="H194" s="27" t="str">
        <f>VLOOKUP(B194,'大货清单（不定期按GOMS更新）'!A:H,7,0)</f>
        <v>Black/Gold</v>
      </c>
      <c r="I194" s="27" t="str">
        <f>VLOOKUP(B194,'大货清单（不定期按GOMS更新）'!A:F,6,FALSE)</f>
        <v>ACTIVE</v>
      </c>
      <c r="J194" s="27" t="str">
        <f>VLOOKUP(B194,'大货清单（不定期按GOMS更新）'!A:K,11,FALSE)</f>
        <v>8.8</v>
      </c>
      <c r="K194" s="27" t="str">
        <f>VLOOKUP(B194,'大货清单（不定期按GOMS更新）'!A:N,12,FALSE)</f>
        <v>769</v>
      </c>
      <c r="L194" s="27" t="str">
        <f>VLOOKUP(B194,'大货清单（不定期按GOMS更新）'!A:M,13,FALSE)</f>
        <v>319</v>
      </c>
      <c r="M194" s="27" t="str">
        <f>VLOOKUP(B194,'大货清单（不定期按GOMS更新）'!A:N,14,FALSE)</f>
        <v>259</v>
      </c>
      <c r="N194" s="58" t="s">
        <v>14487</v>
      </c>
      <c r="O194" s="27">
        <f>IFERROR(VLOOKUP(N194,'散件迭代（不定期更新）'!C:J,8,FALSE),0)</f>
        <v>0</v>
      </c>
      <c r="P194" s="27">
        <f>IFERROR(VLOOKUP(N194,'散件（更新）'!B:H,3,FALSE),0)</f>
        <v>0</v>
      </c>
      <c r="Q194" s="27" t="str">
        <f>VLOOKUP(N194,'散件（更新）'!B:H,2,FALSE)</f>
        <v>114-24820218</v>
      </c>
      <c r="R194" s="27" t="str">
        <f>VLOOKUP(N194,'散件（更新）'!B:H,7,FALSE)</f>
        <v>plastic part</v>
      </c>
      <c r="S194" s="27" t="str">
        <f>VLOOKUP(N194,'散件（更新）'!B:E,4,FALSE)</f>
        <v>https://tineco-yxzt.oss-accelerate.aliyuncs.com/20251020/dalunbaojiaozujian_1760953630205.jpg</v>
      </c>
      <c r="T194" s="27" t="s">
        <v>8759</v>
      </c>
      <c r="U194" s="28" t="str">
        <f>VLOOKUP(N194,'散件（更新）'!B:G,6,FALSE)</f>
        <v>SP;CL2482B-01;大轮包胶组件</v>
      </c>
      <c r="V194" s="28">
        <f>VLOOKUP(N194,'散件（更新）'!B:I,8,FALSE)</f>
        <v>6932485013142</v>
      </c>
    </row>
    <row r="195" spans="1:22" ht="20.149999999999999" customHeight="1">
      <c r="A195" s="57">
        <v>46169</v>
      </c>
      <c r="B195" s="58" t="s">
        <v>19000</v>
      </c>
      <c r="C195" s="27" t="str">
        <f>VLOOKUP(B195,'大货清单（不定期按GOMS更新）'!A:H,8,0)</f>
        <v>109-24820702</v>
      </c>
      <c r="D195" s="27" t="str">
        <f>VLOOKUP(B195,'大货清单（不定期按GOMS更新）'!A:C,3,0)</f>
        <v>CL2482G-02</v>
      </c>
      <c r="E195" s="27" t="str">
        <f>VLOOKUP(B195,'大货清单（不定期按GOMS更新）'!A:H,4,0)</f>
        <v>DE,NL,PL,FR,FI</v>
      </c>
      <c r="F195" s="27" t="str">
        <f>VLOOKUP(B195,'大货清单（不定期按GOMS更新）'!A:H,2,0)</f>
        <v>Floor One S7 Fold Elite</v>
      </c>
      <c r="G195" s="28">
        <f>VLOOKUP(B195,'大货清单（不定期按GOMS更新）'!A:I,9,FALSE)</f>
        <v>6932485017799</v>
      </c>
      <c r="H195" s="27" t="str">
        <f>VLOOKUP(B195,'大货清单（不定期按GOMS更新）'!A:H,7,0)</f>
        <v>Black/Gold</v>
      </c>
      <c r="I195" s="27" t="str">
        <f>VLOOKUP(B195,'大货清单（不定期按GOMS更新）'!A:F,6,FALSE)</f>
        <v>ACTIVE</v>
      </c>
      <c r="J195" s="27" t="str">
        <f>VLOOKUP(B195,'大货清单（不定期按GOMS更新）'!A:K,11,FALSE)</f>
        <v>8.8</v>
      </c>
      <c r="K195" s="27" t="str">
        <f>VLOOKUP(B195,'大货清单（不定期按GOMS更新）'!A:N,12,FALSE)</f>
        <v>769</v>
      </c>
      <c r="L195" s="27" t="str">
        <f>VLOOKUP(B195,'大货清单（不定期按GOMS更新）'!A:M,13,FALSE)</f>
        <v>319</v>
      </c>
      <c r="M195" s="27" t="str">
        <f>VLOOKUP(B195,'大货清单（不定期按GOMS更新）'!A:N,14,FALSE)</f>
        <v>259</v>
      </c>
      <c r="N195" s="58" t="s">
        <v>15806</v>
      </c>
      <c r="O195" s="27">
        <f>IFERROR(VLOOKUP(N195,'散件迭代（不定期更新）'!C:J,8,FALSE),0)</f>
        <v>0</v>
      </c>
      <c r="P195" s="27">
        <f>IFERROR(VLOOKUP(N195,'散件（更新）'!B:H,3,FALSE),0)</f>
        <v>0</v>
      </c>
      <c r="Q195" s="27" t="str">
        <f>VLOOKUP(N195,'散件（更新）'!B:H,2,FALSE)</f>
        <v>114-24820219</v>
      </c>
      <c r="R195" s="27" t="str">
        <f>VLOOKUP(N195,'散件（更新）'!B:H,7,FALSE)</f>
        <v>plastic part</v>
      </c>
      <c r="S195" s="27" t="str">
        <f>VLOOKUP(N195,'散件（更新）'!B:E,4,FALSE)</f>
        <v>https://tineco-yxzt.oss-accelerate.aliyuncs.com/20251020/penshuibanzujian_1760953668566.jpg</v>
      </c>
      <c r="T195" s="27" t="s">
        <v>8759</v>
      </c>
      <c r="U195" s="28" t="str">
        <f>VLOOKUP(N195,'散件（更新）'!B:G,6,FALSE)</f>
        <v>SP;CL2482B-01;喷水板组件</v>
      </c>
      <c r="V195" s="28">
        <f>VLOOKUP(N195,'散件（更新）'!B:I,8,FALSE)</f>
        <v>6932485013159</v>
      </c>
    </row>
    <row r="196" spans="1:22" ht="20.149999999999999" customHeight="1">
      <c r="A196" s="57">
        <v>46169</v>
      </c>
      <c r="B196" s="58" t="s">
        <v>19000</v>
      </c>
      <c r="C196" s="27" t="str">
        <f>VLOOKUP(B196,'大货清单（不定期按GOMS更新）'!A:H,8,0)</f>
        <v>109-24820702</v>
      </c>
      <c r="D196" s="27" t="str">
        <f>VLOOKUP(B196,'大货清单（不定期按GOMS更新）'!A:C,3,0)</f>
        <v>CL2482G-02</v>
      </c>
      <c r="E196" s="27" t="str">
        <f>VLOOKUP(B196,'大货清单（不定期按GOMS更新）'!A:H,4,0)</f>
        <v>DE,NL,PL,FR,FI</v>
      </c>
      <c r="F196" s="27" t="str">
        <f>VLOOKUP(B196,'大货清单（不定期按GOMS更新）'!A:H,2,0)</f>
        <v>Floor One S7 Fold Elite</v>
      </c>
      <c r="G196" s="28">
        <f>VLOOKUP(B196,'大货清单（不定期按GOMS更新）'!A:I,9,FALSE)</f>
        <v>6932485017799</v>
      </c>
      <c r="H196" s="27" t="str">
        <f>VLOOKUP(B196,'大货清单（不定期按GOMS更新）'!A:H,7,0)</f>
        <v>Black/Gold</v>
      </c>
      <c r="I196" s="27" t="str">
        <f>VLOOKUP(B196,'大货清单（不定期按GOMS更新）'!A:F,6,FALSE)</f>
        <v>ACTIVE</v>
      </c>
      <c r="J196" s="27" t="str">
        <f>VLOOKUP(B196,'大货清单（不定期按GOMS更新）'!A:K,11,FALSE)</f>
        <v>8.8</v>
      </c>
      <c r="K196" s="27" t="str">
        <f>VLOOKUP(B196,'大货清单（不定期按GOMS更新）'!A:N,12,FALSE)</f>
        <v>769</v>
      </c>
      <c r="L196" s="27" t="str">
        <f>VLOOKUP(B196,'大货清单（不定期按GOMS更新）'!A:M,13,FALSE)</f>
        <v>319</v>
      </c>
      <c r="M196" s="27" t="str">
        <f>VLOOKUP(B196,'大货清单（不定期按GOMS更新）'!A:N,14,FALSE)</f>
        <v>259</v>
      </c>
      <c r="N196" s="58" t="s">
        <v>14479</v>
      </c>
      <c r="O196" s="27">
        <f>IFERROR(VLOOKUP(N196,'散件迭代（不定期更新）'!C:J,8,FALSE),0)</f>
        <v>0</v>
      </c>
      <c r="P196" s="27">
        <f>IFERROR(VLOOKUP(N196,'散件（更新）'!B:H,3,FALSE),0)</f>
        <v>0</v>
      </c>
      <c r="Q196" s="27" t="str">
        <f>VLOOKUP(N196,'散件（更新）'!B:H,2,FALSE)</f>
        <v>114-24820226</v>
      </c>
      <c r="R196" s="27" t="str">
        <f>VLOOKUP(N196,'散件（更新）'!B:H,7,FALSE)</f>
        <v>plastic part</v>
      </c>
      <c r="S196" s="27" t="str">
        <f>VLOOKUP(N196,'散件（更新）'!B:E,4,FALSE)</f>
        <v>https://tineco-yxzt.oss-accelerate.aliyuncs.com/20251020/tishoutiepian_1760953985681.jpg</v>
      </c>
      <c r="T196" s="27" t="s">
        <v>8759</v>
      </c>
      <c r="U196" s="28" t="str">
        <f>VLOOKUP(N196,'散件（更新）'!B:G,6,FALSE)</f>
        <v>SP;CL2482B-01;提手贴片</v>
      </c>
      <c r="V196" s="28">
        <f>VLOOKUP(N196,'散件（更新）'!B:I,8,FALSE)</f>
        <v>6932485013227</v>
      </c>
    </row>
    <row r="197" spans="1:22" ht="20.149999999999999" customHeight="1">
      <c r="A197" s="57">
        <v>46169</v>
      </c>
      <c r="B197" s="58" t="s">
        <v>19000</v>
      </c>
      <c r="C197" s="27" t="str">
        <f>VLOOKUP(B197,'大货清单（不定期按GOMS更新）'!A:H,8,0)</f>
        <v>109-24820702</v>
      </c>
      <c r="D197" s="27" t="str">
        <f>VLOOKUP(B197,'大货清单（不定期按GOMS更新）'!A:C,3,0)</f>
        <v>CL2482G-02</v>
      </c>
      <c r="E197" s="27" t="str">
        <f>VLOOKUP(B197,'大货清单（不定期按GOMS更新）'!A:H,4,0)</f>
        <v>DE,NL,PL,FR,FI</v>
      </c>
      <c r="F197" s="27" t="str">
        <f>VLOOKUP(B197,'大货清单（不定期按GOMS更新）'!A:H,2,0)</f>
        <v>Floor One S7 Fold Elite</v>
      </c>
      <c r="G197" s="28">
        <f>VLOOKUP(B197,'大货清单（不定期按GOMS更新）'!A:I,9,FALSE)</f>
        <v>6932485017799</v>
      </c>
      <c r="H197" s="27" t="str">
        <f>VLOOKUP(B197,'大货清单（不定期按GOMS更新）'!A:H,7,0)</f>
        <v>Black/Gold</v>
      </c>
      <c r="I197" s="27" t="str">
        <f>VLOOKUP(B197,'大货清单（不定期按GOMS更新）'!A:F,6,FALSE)</f>
        <v>ACTIVE</v>
      </c>
      <c r="J197" s="27" t="str">
        <f>VLOOKUP(B197,'大货清单（不定期按GOMS更新）'!A:K,11,FALSE)</f>
        <v>8.8</v>
      </c>
      <c r="K197" s="27" t="str">
        <f>VLOOKUP(B197,'大货清单（不定期按GOMS更新）'!A:N,12,FALSE)</f>
        <v>769</v>
      </c>
      <c r="L197" s="27" t="str">
        <f>VLOOKUP(B197,'大货清单（不定期按GOMS更新）'!A:M,13,FALSE)</f>
        <v>319</v>
      </c>
      <c r="M197" s="27" t="str">
        <f>VLOOKUP(B197,'大货清单（不定期按GOMS更新）'!A:N,14,FALSE)</f>
        <v>259</v>
      </c>
      <c r="N197" s="58" t="s">
        <v>16475</v>
      </c>
      <c r="O197" s="27">
        <f>IFERROR(VLOOKUP(N197,'散件迭代（不定期更新）'!C:J,8,FALSE),0)</f>
        <v>0</v>
      </c>
      <c r="P197" s="27" t="str">
        <f>IFERROR(VLOOKUP(N197,'散件（更新）'!B:H,3,FALSE),0)</f>
        <v/>
      </c>
      <c r="Q197" s="27" t="str">
        <f>VLOOKUP(N197,'散件（更新）'!B:H,2,FALSE)</f>
        <v>114-24820408</v>
      </c>
      <c r="R197" s="27" t="str">
        <f>VLOOKUP(N197,'散件（更新）'!B:H,7,FALSE)</f>
        <v>Drain Valve</v>
      </c>
      <c r="S197" s="27" t="str">
        <f>VLOOKUP(N197,'散件（更新）'!B:E,4,FALSE)</f>
        <v>https://tineco-yxzt.oss-accelerate.aliyuncs.com/20251217/shuifaxiagaizujian_1765964959236.png</v>
      </c>
      <c r="T197" s="27" t="s">
        <v>19301</v>
      </c>
      <c r="U197" s="28" t="str">
        <f>VLOOKUP(N197,'散件（更新）'!B:G,6,FALSE)</f>
        <v>SP;CL2482D-02;水阀下盖低配组件</v>
      </c>
      <c r="V197" s="28">
        <f>VLOOKUP(N197,'散件（更新）'!B:I,8,FALSE)</f>
        <v>6932485019502</v>
      </c>
    </row>
    <row r="198" spans="1:22" ht="20.149999999999999" customHeight="1">
      <c r="A198" s="57">
        <v>46169</v>
      </c>
      <c r="B198" s="58" t="s">
        <v>19000</v>
      </c>
      <c r="C198" s="27" t="str">
        <f>VLOOKUP(B198,'大货清单（不定期按GOMS更新）'!A:H,8,0)</f>
        <v>109-24820702</v>
      </c>
      <c r="D198" s="27" t="str">
        <f>VLOOKUP(B198,'大货清单（不定期按GOMS更新）'!A:C,3,0)</f>
        <v>CL2482G-02</v>
      </c>
      <c r="E198" s="27" t="str">
        <f>VLOOKUP(B198,'大货清单（不定期按GOMS更新）'!A:H,4,0)</f>
        <v>DE,NL,PL,FR,FI</v>
      </c>
      <c r="F198" s="27" t="str">
        <f>VLOOKUP(B198,'大货清单（不定期按GOMS更新）'!A:H,2,0)</f>
        <v>Floor One S7 Fold Elite</v>
      </c>
      <c r="G198" s="28">
        <f>VLOOKUP(B198,'大货清单（不定期按GOMS更新）'!A:I,9,FALSE)</f>
        <v>6932485017799</v>
      </c>
      <c r="H198" s="27" t="str">
        <f>VLOOKUP(B198,'大货清单（不定期按GOMS更新）'!A:H,7,0)</f>
        <v>Black/Gold</v>
      </c>
      <c r="I198" s="27" t="str">
        <f>VLOOKUP(B198,'大货清单（不定期按GOMS更新）'!A:F,6,FALSE)</f>
        <v>ACTIVE</v>
      </c>
      <c r="J198" s="27" t="str">
        <f>VLOOKUP(B198,'大货清单（不定期按GOMS更新）'!A:K,11,FALSE)</f>
        <v>8.8</v>
      </c>
      <c r="K198" s="27" t="str">
        <f>VLOOKUP(B198,'大货清单（不定期按GOMS更新）'!A:N,12,FALSE)</f>
        <v>769</v>
      </c>
      <c r="L198" s="27" t="str">
        <f>VLOOKUP(B198,'大货清单（不定期按GOMS更新）'!A:M,13,FALSE)</f>
        <v>319</v>
      </c>
      <c r="M198" s="27" t="str">
        <f>VLOOKUP(B198,'大货清单（不定期按GOMS更新）'!A:N,14,FALSE)</f>
        <v>259</v>
      </c>
      <c r="N198" s="58" t="s">
        <v>16794</v>
      </c>
      <c r="O198" s="27">
        <f>IFERROR(VLOOKUP(N198,'散件迭代（不定期更新）'!C:J,8,FALSE),0)</f>
        <v>0</v>
      </c>
      <c r="P198" s="27" t="str">
        <f>IFERROR(VLOOKUP(N198,'散件（更新）'!B:H,3,FALSE),0)</f>
        <v/>
      </c>
      <c r="Q198" s="27" t="str">
        <f>VLOOKUP(N198,'散件（更新）'!B:H,2,FALSE)</f>
        <v>114-24820504</v>
      </c>
      <c r="R198" s="27" t="str">
        <f>VLOOKUP(N198,'散件（更新）'!B:H,7,FALSE)</f>
        <v>fuselage</v>
      </c>
      <c r="S198" s="27" t="str">
        <f>VLOOKUP(N198,'散件（更新）'!B:E,4,FALSE)</f>
        <v>https://tineco-yxzt.oss-accelerate.aliyuncs.com/20260123/jishen_1769129752550.jpg</v>
      </c>
      <c r="T198" s="27" t="s">
        <v>8759</v>
      </c>
      <c r="U198" s="28" t="str">
        <f>VLOOKUP(N198,'散件（更新）'!B:G,6,FALSE)</f>
        <v>SP;CL2482E-01;机身</v>
      </c>
      <c r="V198" s="28">
        <f>VLOOKUP(N198,'散件（更新）'!B:I,8,FALSE)</f>
        <v>6932485021024</v>
      </c>
    </row>
    <row r="199" spans="1:22" ht="20.149999999999999" customHeight="1">
      <c r="A199" s="57">
        <v>46169</v>
      </c>
      <c r="B199" s="58" t="s">
        <v>19000</v>
      </c>
      <c r="C199" s="27" t="str">
        <f>VLOOKUP(B199,'大货清单（不定期按GOMS更新）'!A:H,8,0)</f>
        <v>109-24820702</v>
      </c>
      <c r="D199" s="27" t="str">
        <f>VLOOKUP(B199,'大货清单（不定期按GOMS更新）'!A:C,3,0)</f>
        <v>CL2482G-02</v>
      </c>
      <c r="E199" s="27" t="str">
        <f>VLOOKUP(B199,'大货清单（不定期按GOMS更新）'!A:H,4,0)</f>
        <v>DE,NL,PL,FR,FI</v>
      </c>
      <c r="F199" s="27" t="str">
        <f>VLOOKUP(B199,'大货清单（不定期按GOMS更新）'!A:H,2,0)</f>
        <v>Floor One S7 Fold Elite</v>
      </c>
      <c r="G199" s="28">
        <f>VLOOKUP(B199,'大货清单（不定期按GOMS更新）'!A:I,9,FALSE)</f>
        <v>6932485017799</v>
      </c>
      <c r="H199" s="27" t="str">
        <f>VLOOKUP(B199,'大货清单（不定期按GOMS更新）'!A:H,7,0)</f>
        <v>Black/Gold</v>
      </c>
      <c r="I199" s="27" t="str">
        <f>VLOOKUP(B199,'大货清单（不定期按GOMS更新）'!A:F,6,FALSE)</f>
        <v>ACTIVE</v>
      </c>
      <c r="J199" s="27" t="str">
        <f>VLOOKUP(B199,'大货清单（不定期按GOMS更新）'!A:K,11,FALSE)</f>
        <v>8.8</v>
      </c>
      <c r="K199" s="27" t="str">
        <f>VLOOKUP(B199,'大货清单（不定期按GOMS更新）'!A:N,12,FALSE)</f>
        <v>769</v>
      </c>
      <c r="L199" s="27" t="str">
        <f>VLOOKUP(B199,'大货清单（不定期按GOMS更新）'!A:M,13,FALSE)</f>
        <v>319</v>
      </c>
      <c r="M199" s="27" t="str">
        <f>VLOOKUP(B199,'大货清单（不定期按GOMS更新）'!A:N,14,FALSE)</f>
        <v>259</v>
      </c>
      <c r="N199" s="58" t="s">
        <v>16954</v>
      </c>
      <c r="O199" s="27">
        <f>IFERROR(VLOOKUP(N199,'散件迭代（不定期更新）'!C:J,8,FALSE),0)</f>
        <v>0</v>
      </c>
      <c r="P199" s="27" t="str">
        <f>IFERROR(VLOOKUP(N199,'散件（更新）'!B:H,3,FALSE),0)</f>
        <v/>
      </c>
      <c r="Q199" s="27" t="str">
        <f>VLOOKUP(N199,'散件（更新）'!B:H,2,FALSE)</f>
        <v>114-24820505</v>
      </c>
      <c r="R199" s="27" t="str">
        <f>VLOOKUP(N199,'散件（更新）'!B:H,7,FALSE)</f>
        <v>bottom case</v>
      </c>
      <c r="S199" s="27" t="str">
        <f>VLOOKUP(N199,'散件（更新）'!B:E,4,FALSE)</f>
        <v>https://tineco-yxzt.oss-accelerate.aliyuncs.com/20260123/jishendigai_1769129829491.jpg</v>
      </c>
      <c r="T199" s="27" t="s">
        <v>8759</v>
      </c>
      <c r="U199" s="28" t="str">
        <f>VLOOKUP(N199,'散件（更新）'!B:G,6,FALSE)</f>
        <v>SP;CL2482E-01;机身底盖</v>
      </c>
      <c r="V199" s="28">
        <f>VLOOKUP(N199,'散件（更新）'!B:I,8,FALSE)</f>
        <v>6932485021031</v>
      </c>
    </row>
    <row r="200" spans="1:22" ht="20.149999999999999" customHeight="1">
      <c r="A200" s="57">
        <v>46169</v>
      </c>
      <c r="B200" s="58" t="s">
        <v>19000</v>
      </c>
      <c r="C200" s="27" t="str">
        <f>VLOOKUP(B200,'大货清单（不定期按GOMS更新）'!A:H,8,0)</f>
        <v>109-24820702</v>
      </c>
      <c r="D200" s="27" t="str">
        <f>VLOOKUP(B200,'大货清单（不定期按GOMS更新）'!A:C,3,0)</f>
        <v>CL2482G-02</v>
      </c>
      <c r="E200" s="27" t="str">
        <f>VLOOKUP(B200,'大货清单（不定期按GOMS更新）'!A:H,4,0)</f>
        <v>DE,NL,PL,FR,FI</v>
      </c>
      <c r="F200" s="27" t="str">
        <f>VLOOKUP(B200,'大货清单（不定期按GOMS更新）'!A:H,2,0)</f>
        <v>Floor One S7 Fold Elite</v>
      </c>
      <c r="G200" s="28">
        <f>VLOOKUP(B200,'大货清单（不定期按GOMS更新）'!A:I,9,FALSE)</f>
        <v>6932485017799</v>
      </c>
      <c r="H200" s="27" t="str">
        <f>VLOOKUP(B200,'大货清单（不定期按GOMS更新）'!A:H,7,0)</f>
        <v>Black/Gold</v>
      </c>
      <c r="I200" s="27" t="str">
        <f>VLOOKUP(B200,'大货清单（不定期按GOMS更新）'!A:F,6,FALSE)</f>
        <v>ACTIVE</v>
      </c>
      <c r="J200" s="27" t="str">
        <f>VLOOKUP(B200,'大货清单（不定期按GOMS更新）'!A:K,11,FALSE)</f>
        <v>8.8</v>
      </c>
      <c r="K200" s="27" t="str">
        <f>VLOOKUP(B200,'大货清单（不定期按GOMS更新）'!A:N,12,FALSE)</f>
        <v>769</v>
      </c>
      <c r="L200" s="27" t="str">
        <f>VLOOKUP(B200,'大货清单（不定期按GOMS更新）'!A:M,13,FALSE)</f>
        <v>319</v>
      </c>
      <c r="M200" s="27" t="str">
        <f>VLOOKUP(B200,'大货清单（不定期按GOMS更新）'!A:N,14,FALSE)</f>
        <v>259</v>
      </c>
      <c r="N200" s="58" t="s">
        <v>16882</v>
      </c>
      <c r="O200" s="27">
        <f>IFERROR(VLOOKUP(N200,'散件迭代（不定期更新）'!C:J,8,FALSE),0)</f>
        <v>0</v>
      </c>
      <c r="P200" s="27" t="str">
        <f>IFERROR(VLOOKUP(N200,'散件（更新）'!B:H,3,FALSE),0)</f>
        <v/>
      </c>
      <c r="Q200" s="27" t="str">
        <f>VLOOKUP(N200,'散件（更新）'!B:H,2,FALSE)</f>
        <v>114-24820506</v>
      </c>
      <c r="R200" s="27" t="str">
        <f>VLOOKUP(N200,'散件（更新）'!B:H,7,FALSE)</f>
        <v>Flat-laying Adapter</v>
      </c>
      <c r="S200" s="27" t="str">
        <f>VLOOKUP(N200,'散件（更新）'!B:E,4,FALSE)</f>
        <v>https://tineco-yxzt.oss-accelerate.aliyuncs.com/20260123/tangpingzhuanjietou_1769129918481.png</v>
      </c>
      <c r="T200" s="27" t="s">
        <v>8759</v>
      </c>
      <c r="U200" s="28" t="str">
        <f>VLOOKUP(N200,'散件（更新）'!B:G,6,FALSE)</f>
        <v>SP;CL2482E-01;躺平转接头</v>
      </c>
      <c r="V200" s="28">
        <f>VLOOKUP(N200,'散件（更新）'!B:I,8,FALSE)</f>
        <v>6932485021048</v>
      </c>
    </row>
    <row r="201" spans="1:22" ht="20.149999999999999" customHeight="1">
      <c r="A201" s="57">
        <v>46169</v>
      </c>
      <c r="B201" s="58" t="s">
        <v>19000</v>
      </c>
      <c r="C201" s="27" t="str">
        <f>VLOOKUP(B201,'大货清单（不定期按GOMS更新）'!A:H,8,0)</f>
        <v>109-24820702</v>
      </c>
      <c r="D201" s="27" t="str">
        <f>VLOOKUP(B201,'大货清单（不定期按GOMS更新）'!A:C,3,0)</f>
        <v>CL2482G-02</v>
      </c>
      <c r="E201" s="27" t="str">
        <f>VLOOKUP(B201,'大货清单（不定期按GOMS更新）'!A:H,4,0)</f>
        <v>DE,NL,PL,FR,FI</v>
      </c>
      <c r="F201" s="27" t="str">
        <f>VLOOKUP(B201,'大货清单（不定期按GOMS更新）'!A:H,2,0)</f>
        <v>Floor One S7 Fold Elite</v>
      </c>
      <c r="G201" s="28">
        <f>VLOOKUP(B201,'大货清单（不定期按GOMS更新）'!A:I,9,FALSE)</f>
        <v>6932485017799</v>
      </c>
      <c r="H201" s="27" t="str">
        <f>VLOOKUP(B201,'大货清单（不定期按GOMS更新）'!A:H,7,0)</f>
        <v>Black/Gold</v>
      </c>
      <c r="I201" s="27" t="str">
        <f>VLOOKUP(B201,'大货清单（不定期按GOMS更新）'!A:F,6,FALSE)</f>
        <v>ACTIVE</v>
      </c>
      <c r="J201" s="27" t="str">
        <f>VLOOKUP(B201,'大货清单（不定期按GOMS更新）'!A:K,11,FALSE)</f>
        <v>8.8</v>
      </c>
      <c r="K201" s="27" t="str">
        <f>VLOOKUP(B201,'大货清单（不定期按GOMS更新）'!A:N,12,FALSE)</f>
        <v>769</v>
      </c>
      <c r="L201" s="27" t="str">
        <f>VLOOKUP(B201,'大货清单（不定期按GOMS更新）'!A:M,13,FALSE)</f>
        <v>319</v>
      </c>
      <c r="M201" s="27" t="str">
        <f>VLOOKUP(B201,'大货清单（不定期按GOMS更新）'!A:N,14,FALSE)</f>
        <v>259</v>
      </c>
      <c r="N201" s="58" t="s">
        <v>16460</v>
      </c>
      <c r="O201" s="27">
        <f>IFERROR(VLOOKUP(N201,'散件迭代（不定期更新）'!C:J,8,FALSE),0)</f>
        <v>0</v>
      </c>
      <c r="P201" s="27" t="str">
        <f>IFERROR(VLOOKUP(N201,'散件（更新）'!B:H,3,FALSE),0)</f>
        <v/>
      </c>
      <c r="Q201" s="27" t="str">
        <f>VLOOKUP(N201,'散件（更新）'!B:H,2,FALSE)</f>
        <v>114-24820709</v>
      </c>
      <c r="R201" s="27" t="str">
        <f>VLOOKUP(N201,'散件（更新）'!B:H,7,FALSE)</f>
        <v>Connector Assembly</v>
      </c>
      <c r="S201" s="27" t="str">
        <f>VLOOKUP(N201,'散件（更新）'!B:E,4,FALSE)</f>
        <v>https://tineco-yxzt.oss-accelerate.aliyuncs.com/20260128/jietouzujian_1769564382873.png</v>
      </c>
      <c r="T201" s="27" t="s">
        <v>8759</v>
      </c>
      <c r="U201" s="28" t="str">
        <f>VLOOKUP(N201,'散件（更新）'!B:G,6,FALSE)</f>
        <v>SP;CL2482G-02;接头组件</v>
      </c>
      <c r="V201" s="28">
        <f>VLOOKUP(N201,'散件（更新）'!B:I,8,FALSE)</f>
        <v>6932485021208</v>
      </c>
    </row>
    <row r="202" spans="1:22" ht="20.149999999999999" customHeight="1">
      <c r="A202" s="57">
        <v>46169</v>
      </c>
      <c r="B202" s="58" t="s">
        <v>19000</v>
      </c>
      <c r="C202" s="27" t="str">
        <f>VLOOKUP(B202,'大货清单（不定期按GOMS更新）'!A:H,8,0)</f>
        <v>109-24820702</v>
      </c>
      <c r="D202" s="27" t="str">
        <f>VLOOKUP(B202,'大货清单（不定期按GOMS更新）'!A:C,3,0)</f>
        <v>CL2482G-02</v>
      </c>
      <c r="E202" s="27" t="str">
        <f>VLOOKUP(B202,'大货清单（不定期按GOMS更新）'!A:H,4,0)</f>
        <v>DE,NL,PL,FR,FI</v>
      </c>
      <c r="F202" s="27" t="str">
        <f>VLOOKUP(B202,'大货清单（不定期按GOMS更新）'!A:H,2,0)</f>
        <v>Floor One S7 Fold Elite</v>
      </c>
      <c r="G202" s="28">
        <f>VLOOKUP(B202,'大货清单（不定期按GOMS更新）'!A:I,9,FALSE)</f>
        <v>6932485017799</v>
      </c>
      <c r="H202" s="27" t="str">
        <f>VLOOKUP(B202,'大货清单（不定期按GOMS更新）'!A:H,7,0)</f>
        <v>Black/Gold</v>
      </c>
      <c r="I202" s="27" t="str">
        <f>VLOOKUP(B202,'大货清单（不定期按GOMS更新）'!A:F,6,FALSE)</f>
        <v>ACTIVE</v>
      </c>
      <c r="J202" s="27" t="str">
        <f>VLOOKUP(B202,'大货清单（不定期按GOMS更新）'!A:K,11,FALSE)</f>
        <v>8.8</v>
      </c>
      <c r="K202" s="27" t="str">
        <f>VLOOKUP(B202,'大货清单（不定期按GOMS更新）'!A:N,12,FALSE)</f>
        <v>769</v>
      </c>
      <c r="L202" s="27" t="str">
        <f>VLOOKUP(B202,'大货清单（不定期按GOMS更新）'!A:M,13,FALSE)</f>
        <v>319</v>
      </c>
      <c r="M202" s="27" t="str">
        <f>VLOOKUP(B202,'大货清单（不定期按GOMS更新）'!A:N,14,FALSE)</f>
        <v>259</v>
      </c>
      <c r="N202" s="58" t="s">
        <v>16685</v>
      </c>
      <c r="O202" s="27">
        <f>IFERROR(VLOOKUP(N202,'散件迭代（不定期更新）'!C:J,8,FALSE),0)</f>
        <v>0</v>
      </c>
      <c r="P202" s="27" t="str">
        <f>IFERROR(VLOOKUP(N202,'散件（更新）'!B:H,3,FALSE),0)</f>
        <v/>
      </c>
      <c r="Q202" s="27" t="str">
        <f>VLOOKUP(N202,'散件（更新）'!B:H,2,FALSE)</f>
        <v>114-24820717</v>
      </c>
      <c r="R202" s="27" t="str">
        <f>VLOOKUP(N202,'散件（更新）'!B:H,7,FALSE)</f>
        <v>Light Bar Front Cover</v>
      </c>
      <c r="S202" s="27" t="str">
        <f>VLOOKUP(N202,'散件（更新）'!B:E,4,FALSE)</f>
        <v>https://tineco-yxzt.oss-accelerate.aliyuncs.com/20260126/dengtiaoqiangai_1769391709566.jpg</v>
      </c>
      <c r="T202" s="27" t="s">
        <v>8759</v>
      </c>
      <c r="U202" s="28" t="str">
        <f>VLOOKUP(N202,'散件（更新）'!B:G,6,FALSE)</f>
        <v>SP;CL2482G-02;灯条前盖仿形膜组件</v>
      </c>
      <c r="V202" s="28">
        <f>VLOOKUP(N202,'散件（更新）'!B:I,8,FALSE)</f>
        <v>6932485021284</v>
      </c>
    </row>
    <row r="203" spans="1:22" ht="20.149999999999999" customHeight="1">
      <c r="A203" s="57">
        <v>46169</v>
      </c>
      <c r="B203" s="58" t="s">
        <v>19000</v>
      </c>
      <c r="C203" s="27" t="str">
        <f>VLOOKUP(B203,'大货清单（不定期按GOMS更新）'!A:H,8,0)</f>
        <v>109-24820702</v>
      </c>
      <c r="D203" s="27" t="str">
        <f>VLOOKUP(B203,'大货清单（不定期按GOMS更新）'!A:C,3,0)</f>
        <v>CL2482G-02</v>
      </c>
      <c r="E203" s="27" t="str">
        <f>VLOOKUP(B203,'大货清单（不定期按GOMS更新）'!A:H,4,0)</f>
        <v>DE,NL,PL,FR,FI</v>
      </c>
      <c r="F203" s="27" t="str">
        <f>VLOOKUP(B203,'大货清单（不定期按GOMS更新）'!A:H,2,0)</f>
        <v>Floor One S7 Fold Elite</v>
      </c>
      <c r="G203" s="28">
        <f>VLOOKUP(B203,'大货清单（不定期按GOMS更新）'!A:I,9,FALSE)</f>
        <v>6932485017799</v>
      </c>
      <c r="H203" s="27" t="str">
        <f>VLOOKUP(B203,'大货清单（不定期按GOMS更新）'!A:H,7,0)</f>
        <v>Black/Gold</v>
      </c>
      <c r="I203" s="27" t="str">
        <f>VLOOKUP(B203,'大货清单（不定期按GOMS更新）'!A:F,6,FALSE)</f>
        <v>ACTIVE</v>
      </c>
      <c r="J203" s="27" t="str">
        <f>VLOOKUP(B203,'大货清单（不定期按GOMS更新）'!A:K,11,FALSE)</f>
        <v>8.8</v>
      </c>
      <c r="K203" s="27" t="str">
        <f>VLOOKUP(B203,'大货清单（不定期按GOMS更新）'!A:N,12,FALSE)</f>
        <v>769</v>
      </c>
      <c r="L203" s="27" t="str">
        <f>VLOOKUP(B203,'大货清单（不定期按GOMS更新）'!A:M,13,FALSE)</f>
        <v>319</v>
      </c>
      <c r="M203" s="27" t="str">
        <f>VLOOKUP(B203,'大货清单（不定期按GOMS更新）'!A:N,14,FALSE)</f>
        <v>259</v>
      </c>
      <c r="N203" s="58" t="s">
        <v>16519</v>
      </c>
      <c r="O203" s="27">
        <f>IFERROR(VLOOKUP(N203,'散件迭代（不定期更新）'!C:J,8,FALSE),0)</f>
        <v>0</v>
      </c>
      <c r="P203" s="27" t="str">
        <f>IFERROR(VLOOKUP(N203,'散件（更新）'!B:H,3,FALSE),0)</f>
        <v/>
      </c>
      <c r="Q203" s="27" t="str">
        <f>VLOOKUP(N203,'散件（更新）'!B:H,2,FALSE)</f>
        <v>114-24820718</v>
      </c>
      <c r="R203" s="27" t="str">
        <f>VLOOKUP(N203,'散件（更新）'!B:H,7,FALSE)</f>
        <v>Main Body Top Cover</v>
      </c>
      <c r="S203" s="27" t="str">
        <f>VLOOKUP(N203,'散件（更新）'!B:E,4,FALSE)</f>
        <v>https://tineco-yxzt.oss-accelerate.aliyuncs.com/20260126/jishenshanggai_1769391775162.jpg</v>
      </c>
      <c r="T203" s="27" t="s">
        <v>8759</v>
      </c>
      <c r="U203" s="28" t="str">
        <f>VLOOKUP(N203,'散件（更新）'!B:G,6,FALSE)</f>
        <v>SP;CL2482G-02;机身上盖</v>
      </c>
      <c r="V203" s="28">
        <f>VLOOKUP(N203,'散件（更新）'!B:I,8,FALSE)</f>
        <v>6932485021291</v>
      </c>
    </row>
    <row r="204" spans="1:22" ht="20.149999999999999" customHeight="1">
      <c r="A204" s="57">
        <v>46169</v>
      </c>
      <c r="B204" s="58" t="s">
        <v>19000</v>
      </c>
      <c r="C204" s="27" t="str">
        <f>VLOOKUP(B204,'大货清单（不定期按GOMS更新）'!A:H,8,0)</f>
        <v>109-24820702</v>
      </c>
      <c r="D204" s="27" t="str">
        <f>VLOOKUP(B204,'大货清单（不定期按GOMS更新）'!A:C,3,0)</f>
        <v>CL2482G-02</v>
      </c>
      <c r="E204" s="27" t="str">
        <f>VLOOKUP(B204,'大货清单（不定期按GOMS更新）'!A:H,4,0)</f>
        <v>DE,NL,PL,FR,FI</v>
      </c>
      <c r="F204" s="27" t="str">
        <f>VLOOKUP(B204,'大货清单（不定期按GOMS更新）'!A:H,2,0)</f>
        <v>Floor One S7 Fold Elite</v>
      </c>
      <c r="G204" s="28">
        <f>VLOOKUP(B204,'大货清单（不定期按GOMS更新）'!A:I,9,FALSE)</f>
        <v>6932485017799</v>
      </c>
      <c r="H204" s="27" t="str">
        <f>VLOOKUP(B204,'大货清单（不定期按GOMS更新）'!A:H,7,0)</f>
        <v>Black/Gold</v>
      </c>
      <c r="I204" s="27" t="str">
        <f>VLOOKUP(B204,'大货清单（不定期按GOMS更新）'!A:F,6,FALSE)</f>
        <v>ACTIVE</v>
      </c>
      <c r="J204" s="27" t="str">
        <f>VLOOKUP(B204,'大货清单（不定期按GOMS更新）'!A:K,11,FALSE)</f>
        <v>8.8</v>
      </c>
      <c r="K204" s="27" t="str">
        <f>VLOOKUP(B204,'大货清单（不定期按GOMS更新）'!A:N,12,FALSE)</f>
        <v>769</v>
      </c>
      <c r="L204" s="27" t="str">
        <f>VLOOKUP(B204,'大货清单（不定期按GOMS更新）'!A:M,13,FALSE)</f>
        <v>319</v>
      </c>
      <c r="M204" s="27" t="str">
        <f>VLOOKUP(B204,'大货清单（不定期按GOMS更新）'!A:N,14,FALSE)</f>
        <v>259</v>
      </c>
      <c r="N204" s="58" t="s">
        <v>17038</v>
      </c>
      <c r="O204" s="27">
        <f>IFERROR(VLOOKUP(N204,'散件迭代（不定期更新）'!C:J,8,FALSE),0)</f>
        <v>0</v>
      </c>
      <c r="P204" s="27" t="str">
        <f>IFERROR(VLOOKUP(N204,'散件（更新）'!B:H,3,FALSE),0)</f>
        <v/>
      </c>
      <c r="Q204" s="27" t="str">
        <f>VLOOKUP(N204,'散件（更新）'!B:H,2,FALSE)</f>
        <v>114-24820719</v>
      </c>
      <c r="R204" s="27" t="str">
        <f>VLOOKUP(N204,'散件（更新）'!B:H,7,FALSE)</f>
        <v>Main Body Small Wheel Rubber Plug Assembly</v>
      </c>
      <c r="S204" s="27" t="str">
        <f>VLOOKUP(N204,'散件（更新）'!B:E,4,FALSE)</f>
        <v>https://tineco-yxzt.oss-accelerate.aliyuncs.com/20260126/xiangjiaolunsaizujian_1769391844486.png</v>
      </c>
      <c r="T204" s="27" t="s">
        <v>8759</v>
      </c>
      <c r="U204" s="28" t="str">
        <f>VLOOKUP(N204,'散件（更新）'!B:G,6,FALSE)</f>
        <v>SP;CL2482G-02;机身小轮橡胶塞组件</v>
      </c>
      <c r="V204" s="28">
        <f>VLOOKUP(N204,'散件（更新）'!B:I,8,FALSE)</f>
        <v>6932485021307</v>
      </c>
    </row>
    <row r="205" spans="1:22" ht="20.149999999999999" customHeight="1">
      <c r="A205" s="57">
        <v>46169</v>
      </c>
      <c r="B205" s="58" t="s">
        <v>19000</v>
      </c>
      <c r="C205" s="27" t="str">
        <f>VLOOKUP(B205,'大货清单（不定期按GOMS更新）'!A:H,8,0)</f>
        <v>109-24820702</v>
      </c>
      <c r="D205" s="27" t="str">
        <f>VLOOKUP(B205,'大货清单（不定期按GOMS更新）'!A:C,3,0)</f>
        <v>CL2482G-02</v>
      </c>
      <c r="E205" s="27" t="str">
        <f>VLOOKUP(B205,'大货清单（不定期按GOMS更新）'!A:H,4,0)</f>
        <v>DE,NL,PL,FR,FI</v>
      </c>
      <c r="F205" s="27" t="str">
        <f>VLOOKUP(B205,'大货清单（不定期按GOMS更新）'!A:H,2,0)</f>
        <v>Floor One S7 Fold Elite</v>
      </c>
      <c r="G205" s="28">
        <f>VLOOKUP(B205,'大货清单（不定期按GOMS更新）'!A:I,9,FALSE)</f>
        <v>6932485017799</v>
      </c>
      <c r="H205" s="27" t="str">
        <f>VLOOKUP(B205,'大货清单（不定期按GOMS更新）'!A:H,7,0)</f>
        <v>Black/Gold</v>
      </c>
      <c r="I205" s="27" t="str">
        <f>VLOOKUP(B205,'大货清单（不定期按GOMS更新）'!A:F,6,FALSE)</f>
        <v>ACTIVE</v>
      </c>
      <c r="J205" s="27" t="str">
        <f>VLOOKUP(B205,'大货清单（不定期按GOMS更新）'!A:K,11,FALSE)</f>
        <v>8.8</v>
      </c>
      <c r="K205" s="27" t="str">
        <f>VLOOKUP(B205,'大货清单（不定期按GOMS更新）'!A:N,12,FALSE)</f>
        <v>769</v>
      </c>
      <c r="L205" s="27" t="str">
        <f>VLOOKUP(B205,'大货清单（不定期按GOMS更新）'!A:M,13,FALSE)</f>
        <v>319</v>
      </c>
      <c r="M205" s="27" t="str">
        <f>VLOOKUP(B205,'大货清单（不定期按GOMS更新）'!A:N,14,FALSE)</f>
        <v>259</v>
      </c>
      <c r="N205" s="58" t="s">
        <v>16541</v>
      </c>
      <c r="O205" s="27">
        <f>IFERROR(VLOOKUP(N205,'散件迭代（不定期更新）'!C:J,8,FALSE),0)</f>
        <v>0</v>
      </c>
      <c r="P205" s="27" t="str">
        <f>IFERROR(VLOOKUP(N205,'散件（更新）'!B:H,3,FALSE),0)</f>
        <v/>
      </c>
      <c r="Q205" s="27" t="str">
        <f>VLOOKUP(N205,'散件（更新）'!B:H,2,FALSE)</f>
        <v>114-24820720</v>
      </c>
      <c r="R205" s="27" t="str">
        <f>VLOOKUP(N205,'散件（更新）'!B:H,7,FALSE)</f>
        <v>Rotating Shaft Pressure Plate</v>
      </c>
      <c r="S205" s="27" t="str">
        <f>VLOOKUP(N205,'散件（更新）'!B:E,4,FALSE)</f>
        <v>https://tineco-yxzt.oss-accelerate.aliyuncs.com/20260128/zhuanzhouyaban_1769563865056.jpg</v>
      </c>
      <c r="T205" s="27" t="s">
        <v>8759</v>
      </c>
      <c r="U205" s="28" t="str">
        <f>VLOOKUP(N205,'散件（更新）'!B:G,6,FALSE)</f>
        <v>SP;CL2482G-02;转轴压板</v>
      </c>
      <c r="V205" s="28">
        <f>VLOOKUP(N205,'散件（更新）'!B:I,8,FALSE)</f>
        <v>6932485021314</v>
      </c>
    </row>
    <row r="206" spans="1:22" ht="20.149999999999999" customHeight="1">
      <c r="A206" s="57">
        <v>46169</v>
      </c>
      <c r="B206" s="58" t="s">
        <v>19000</v>
      </c>
      <c r="C206" s="27" t="str">
        <f>VLOOKUP(B206,'大货清单（不定期按GOMS更新）'!A:H,8,0)</f>
        <v>109-24820702</v>
      </c>
      <c r="D206" s="27" t="str">
        <f>VLOOKUP(B206,'大货清单（不定期按GOMS更新）'!A:C,3,0)</f>
        <v>CL2482G-02</v>
      </c>
      <c r="E206" s="27" t="str">
        <f>VLOOKUP(B206,'大货清单（不定期按GOMS更新）'!A:H,4,0)</f>
        <v>DE,NL,PL,FR,FI</v>
      </c>
      <c r="F206" s="27" t="str">
        <f>VLOOKUP(B206,'大货清单（不定期按GOMS更新）'!A:H,2,0)</f>
        <v>Floor One S7 Fold Elite</v>
      </c>
      <c r="G206" s="28">
        <f>VLOOKUP(B206,'大货清单（不定期按GOMS更新）'!A:I,9,FALSE)</f>
        <v>6932485017799</v>
      </c>
      <c r="H206" s="27" t="str">
        <f>VLOOKUP(B206,'大货清单（不定期按GOMS更新）'!A:H,7,0)</f>
        <v>Black/Gold</v>
      </c>
      <c r="I206" s="27" t="str">
        <f>VLOOKUP(B206,'大货清单（不定期按GOMS更新）'!A:F,6,FALSE)</f>
        <v>ACTIVE</v>
      </c>
      <c r="J206" s="27" t="str">
        <f>VLOOKUP(B206,'大货清单（不定期按GOMS更新）'!A:K,11,FALSE)</f>
        <v>8.8</v>
      </c>
      <c r="K206" s="27" t="str">
        <f>VLOOKUP(B206,'大货清单（不定期按GOMS更新）'!A:N,12,FALSE)</f>
        <v>769</v>
      </c>
      <c r="L206" s="27" t="str">
        <f>VLOOKUP(B206,'大货清单（不定期按GOMS更新）'!A:M,13,FALSE)</f>
        <v>319</v>
      </c>
      <c r="M206" s="27" t="str">
        <f>VLOOKUP(B206,'大货清单（不定期按GOMS更新）'!A:N,14,FALSE)</f>
        <v>259</v>
      </c>
      <c r="N206" s="58" t="s">
        <v>16550</v>
      </c>
      <c r="O206" s="27">
        <f>IFERROR(VLOOKUP(N206,'散件迭代（不定期更新）'!C:J,8,FALSE),0)</f>
        <v>0</v>
      </c>
      <c r="P206" s="27" t="str">
        <f>IFERROR(VLOOKUP(N206,'散件（更新）'!B:H,3,FALSE),0)</f>
        <v/>
      </c>
      <c r="Q206" s="27" t="str">
        <f>VLOOKUP(N206,'散件（更新）'!B:H,2,FALSE)</f>
        <v>114-24820721</v>
      </c>
      <c r="R206" s="27" t="str">
        <f>VLOOKUP(N206,'散件（更新）'!B:H,7,FALSE)</f>
        <v>Main Body Bracket</v>
      </c>
      <c r="S206" s="27" t="str">
        <f>VLOOKUP(N206,'散件（更新）'!B:E,4,FALSE)</f>
        <v>https://tineco-yxzt.oss-accelerate.aliyuncs.com/20260128/jishenzhijia01_1769562066340.png</v>
      </c>
      <c r="T206" s="27" t="s">
        <v>8759</v>
      </c>
      <c r="U206" s="28" t="str">
        <f>VLOOKUP(N206,'散件（更新）'!B:G,6,FALSE)</f>
        <v>SP;CL2482G-02;机身支架仿形膜组件</v>
      </c>
      <c r="V206" s="28">
        <f>VLOOKUP(N206,'散件（更新）'!B:I,8,FALSE)</f>
        <v>6932485021956</v>
      </c>
    </row>
    <row r="207" spans="1:22" ht="20.149999999999999" customHeight="1">
      <c r="A207" s="57">
        <v>46169</v>
      </c>
      <c r="B207" s="58" t="s">
        <v>19000</v>
      </c>
      <c r="C207" s="27" t="str">
        <f>VLOOKUP(B207,'大货清单（不定期按GOMS更新）'!A:H,8,0)</f>
        <v>109-24820702</v>
      </c>
      <c r="D207" s="27" t="str">
        <f>VLOOKUP(B207,'大货清单（不定期按GOMS更新）'!A:C,3,0)</f>
        <v>CL2482G-02</v>
      </c>
      <c r="E207" s="27" t="str">
        <f>VLOOKUP(B207,'大货清单（不定期按GOMS更新）'!A:H,4,0)</f>
        <v>DE,NL,PL,FR,FI</v>
      </c>
      <c r="F207" s="27" t="str">
        <f>VLOOKUP(B207,'大货清单（不定期按GOMS更新）'!A:H,2,0)</f>
        <v>Floor One S7 Fold Elite</v>
      </c>
      <c r="G207" s="28">
        <f>VLOOKUP(B207,'大货清单（不定期按GOMS更新）'!A:I,9,FALSE)</f>
        <v>6932485017799</v>
      </c>
      <c r="H207" s="27" t="str">
        <f>VLOOKUP(B207,'大货清单（不定期按GOMS更新）'!A:H,7,0)</f>
        <v>Black/Gold</v>
      </c>
      <c r="I207" s="27" t="str">
        <f>VLOOKUP(B207,'大货清单（不定期按GOMS更新）'!A:F,6,FALSE)</f>
        <v>ACTIVE</v>
      </c>
      <c r="J207" s="27" t="str">
        <f>VLOOKUP(B207,'大货清单（不定期按GOMS更新）'!A:K,11,FALSE)</f>
        <v>8.8</v>
      </c>
      <c r="K207" s="27" t="str">
        <f>VLOOKUP(B207,'大货清单（不定期按GOMS更新）'!A:N,12,FALSE)</f>
        <v>769</v>
      </c>
      <c r="L207" s="27" t="str">
        <f>VLOOKUP(B207,'大货清单（不定期按GOMS更新）'!A:M,13,FALSE)</f>
        <v>319</v>
      </c>
      <c r="M207" s="27" t="str">
        <f>VLOOKUP(B207,'大货清单（不定期按GOMS更新）'!A:N,14,FALSE)</f>
        <v>259</v>
      </c>
      <c r="N207" s="58" t="s">
        <v>15009</v>
      </c>
      <c r="O207" s="27">
        <f>IFERROR(VLOOKUP(N207,'散件迭代（不定期更新）'!C:J,8,FALSE),0)</f>
        <v>0</v>
      </c>
      <c r="P207" s="27">
        <f>IFERROR(VLOOKUP(N207,'散件（更新）'!B:H,3,FALSE),0)</f>
        <v>0</v>
      </c>
      <c r="Q207" s="27" t="str">
        <f>VLOOKUP(N207,'散件（更新）'!B:H,2,FALSE)</f>
        <v>114-25350317</v>
      </c>
      <c r="R207" s="27" t="str">
        <f>VLOOKUP(N207,'散件（更新）'!B:H,7,FALSE)</f>
        <v>Charging Base NTC Wire Assembly</v>
      </c>
      <c r="S207" s="27" t="str">
        <f>VLOOKUP(N207,'散件（更新）'!B:E,4,FALSE)</f>
        <v>https://tineco-yxzt.oss-accelerate.aliyuncs.com/20250912/15DACD461F05AB5CAE1CD8967655659C_1757661186830.png</v>
      </c>
      <c r="T207" s="27" t="s">
        <v>8759</v>
      </c>
      <c r="U207" s="28" t="str">
        <f>VLOOKUP(N207,'散件（更新）'!B:G,6,FALSE)</f>
        <v>SP;CL2535C-01;NTC导线组件</v>
      </c>
      <c r="V207" s="28">
        <f>VLOOKUP(N207,'散件（更新）'!B:I,8,FALSE)</f>
        <v>6932485013692</v>
      </c>
    </row>
    <row r="208" spans="1:22" ht="20.149999999999999" customHeight="1">
      <c r="A208" s="57">
        <v>46169</v>
      </c>
      <c r="B208" s="58" t="s">
        <v>19000</v>
      </c>
      <c r="C208" s="27" t="str">
        <f>VLOOKUP(B208,'大货清单（不定期按GOMS更新）'!A:H,8,0)</f>
        <v>109-24820702</v>
      </c>
      <c r="D208" s="27" t="str">
        <f>VLOOKUP(B208,'大货清单（不定期按GOMS更新）'!A:C,3,0)</f>
        <v>CL2482G-02</v>
      </c>
      <c r="E208" s="27" t="str">
        <f>VLOOKUP(B208,'大货清单（不定期按GOMS更新）'!A:H,4,0)</f>
        <v>DE,NL,PL,FR,FI</v>
      </c>
      <c r="F208" s="27" t="str">
        <f>VLOOKUP(B208,'大货清单（不定期按GOMS更新）'!A:H,2,0)</f>
        <v>Floor One S7 Fold Elite</v>
      </c>
      <c r="G208" s="28">
        <f>VLOOKUP(B208,'大货清单（不定期按GOMS更新）'!A:I,9,FALSE)</f>
        <v>6932485017799</v>
      </c>
      <c r="H208" s="27" t="str">
        <f>VLOOKUP(B208,'大货清单（不定期按GOMS更新）'!A:H,7,0)</f>
        <v>Black/Gold</v>
      </c>
      <c r="I208" s="27" t="str">
        <f>VLOOKUP(B208,'大货清单（不定期按GOMS更新）'!A:F,6,FALSE)</f>
        <v>ACTIVE</v>
      </c>
      <c r="J208" s="27" t="str">
        <f>VLOOKUP(B208,'大货清单（不定期按GOMS更新）'!A:K,11,FALSE)</f>
        <v>8.8</v>
      </c>
      <c r="K208" s="27" t="str">
        <f>VLOOKUP(B208,'大货清单（不定期按GOMS更新）'!A:N,12,FALSE)</f>
        <v>769</v>
      </c>
      <c r="L208" s="27" t="str">
        <f>VLOOKUP(B208,'大货清单（不定期按GOMS更新）'!A:M,13,FALSE)</f>
        <v>319</v>
      </c>
      <c r="M208" s="27" t="str">
        <f>VLOOKUP(B208,'大货清单（不定期按GOMS更新）'!A:N,14,FALSE)</f>
        <v>259</v>
      </c>
      <c r="N208" s="58" t="s">
        <v>15810</v>
      </c>
      <c r="O208" s="27">
        <f>IFERROR(VLOOKUP(N208,'散件迭代（不定期更新）'!C:J,8,FALSE),0)</f>
        <v>0</v>
      </c>
      <c r="P208" s="27">
        <f>IFERROR(VLOOKUP(N208,'散件（更新）'!B:H,3,FALSE),0)</f>
        <v>0</v>
      </c>
      <c r="Q208" s="27" t="str">
        <f>VLOOKUP(N208,'散件（更新）'!B:H,2,FALSE)</f>
        <v>114-24820225</v>
      </c>
      <c r="R208" s="27" t="str">
        <f>VLOOKUP(N208,'散件（更新）'!B:H,7,FALSE)</f>
        <v>Wire</v>
      </c>
      <c r="S208" s="27" t="str">
        <f>VLOOKUP(N208,'散件（更新）'!B:E,4,FALSE)</f>
        <v>https://tineco-yxzt.oss-accelerate.aliyuncs.com/20251020/jishengongchadaoxianzujian_1760953954710.jpg</v>
      </c>
      <c r="T208" s="27" t="s">
        <v>8759</v>
      </c>
      <c r="U208" s="28" t="str">
        <f>VLOOKUP(N208,'散件（更新）'!B:G,6,FALSE)</f>
        <v>SP;CL2482B-01;机身公插导线组件</v>
      </c>
      <c r="V208" s="28">
        <f>VLOOKUP(N208,'散件（更新）'!B:I,8,FALSE)</f>
        <v>6932485013210</v>
      </c>
    </row>
    <row r="209" spans="1:22" ht="20.149999999999999" customHeight="1">
      <c r="A209" s="57">
        <v>46169</v>
      </c>
      <c r="B209" s="58" t="s">
        <v>19000</v>
      </c>
      <c r="C209" s="27" t="str">
        <f>VLOOKUP(B209,'大货清单（不定期按GOMS更新）'!A:H,8,0)</f>
        <v>109-24820702</v>
      </c>
      <c r="D209" s="27" t="str">
        <f>VLOOKUP(B209,'大货清单（不定期按GOMS更新）'!A:C,3,0)</f>
        <v>CL2482G-02</v>
      </c>
      <c r="E209" s="27" t="str">
        <f>VLOOKUP(B209,'大货清单（不定期按GOMS更新）'!A:H,4,0)</f>
        <v>DE,NL,PL,FR,FI</v>
      </c>
      <c r="F209" s="27" t="str">
        <f>VLOOKUP(B209,'大货清单（不定期按GOMS更新）'!A:H,2,0)</f>
        <v>Floor One S7 Fold Elite</v>
      </c>
      <c r="G209" s="28">
        <f>VLOOKUP(B209,'大货清单（不定期按GOMS更新）'!A:I,9,FALSE)</f>
        <v>6932485017799</v>
      </c>
      <c r="H209" s="27" t="str">
        <f>VLOOKUP(B209,'大货清单（不定期按GOMS更新）'!A:H,7,0)</f>
        <v>Black/Gold</v>
      </c>
      <c r="I209" s="27" t="str">
        <f>VLOOKUP(B209,'大货清单（不定期按GOMS更新）'!A:F,6,FALSE)</f>
        <v>ACTIVE</v>
      </c>
      <c r="J209" s="27" t="str">
        <f>VLOOKUP(B209,'大货清单（不定期按GOMS更新）'!A:K,11,FALSE)</f>
        <v>8.8</v>
      </c>
      <c r="K209" s="27" t="str">
        <f>VLOOKUP(B209,'大货清单（不定期按GOMS更新）'!A:N,12,FALSE)</f>
        <v>769</v>
      </c>
      <c r="L209" s="27" t="str">
        <f>VLOOKUP(B209,'大货清单（不定期按GOMS更新）'!A:M,13,FALSE)</f>
        <v>319</v>
      </c>
      <c r="M209" s="27" t="str">
        <f>VLOOKUP(B209,'大货清单（不定期按GOMS更新）'!A:N,14,FALSE)</f>
        <v>259</v>
      </c>
      <c r="N209" s="63" t="s">
        <v>16584</v>
      </c>
      <c r="O209" s="27">
        <f>IFERROR(VLOOKUP(N209,'散件迭代（不定期更新）'!C:J,8,FALSE),0)</f>
        <v>0</v>
      </c>
      <c r="P209" s="27" t="str">
        <f>IFERROR(VLOOKUP(N209,'散件（更新）'!B:H,3,FALSE),0)</f>
        <v/>
      </c>
      <c r="Q209" s="27" t="str">
        <f>VLOOKUP(N209,'散件（更新）'!B:H,2,FALSE)</f>
        <v>114-24820503</v>
      </c>
      <c r="R209" s="27" t="str">
        <f>VLOOKUP(N209,'散件（更新）'!B:H,7,FALSE)</f>
        <v>water-full detection wire assembly</v>
      </c>
      <c r="S209" s="27" t="str">
        <f>VLOOKUP(N209,'散件（更新）'!B:E,4,FALSE)</f>
        <v>https://tineco-yxzt.oss-accelerate.aliyuncs.com/20260123/shuimanjiancedaoxianzujian_1769129625258.jpg</v>
      </c>
      <c r="T209" s="27" t="s">
        <v>8759</v>
      </c>
      <c r="U209" s="28" t="str">
        <f>VLOOKUP(N209,'散件（更新）'!B:G,6,FALSE)</f>
        <v>SP;CL2482E-01;水满检测导线组件</v>
      </c>
      <c r="V209" s="28">
        <f>VLOOKUP(N209,'散件（更新）'!B:I,8,FALSE)</f>
        <v>6932485021017</v>
      </c>
    </row>
    <row r="210" spans="1:22" ht="20.149999999999999" customHeight="1">
      <c r="A210" s="57">
        <v>46169</v>
      </c>
      <c r="B210" s="58" t="s">
        <v>19000</v>
      </c>
      <c r="C210" s="27" t="str">
        <f>VLOOKUP(B210,'大货清单（不定期按GOMS更新）'!A:H,8,0)</f>
        <v>109-24820702</v>
      </c>
      <c r="D210" s="27" t="str">
        <f>VLOOKUP(B210,'大货清单（不定期按GOMS更新）'!A:C,3,0)</f>
        <v>CL2482G-02</v>
      </c>
      <c r="E210" s="27" t="str">
        <f>VLOOKUP(B210,'大货清单（不定期按GOMS更新）'!A:H,4,0)</f>
        <v>DE,NL,PL,FR,FI</v>
      </c>
      <c r="F210" s="27" t="str">
        <f>VLOOKUP(B210,'大货清单（不定期按GOMS更新）'!A:H,2,0)</f>
        <v>Floor One S7 Fold Elite</v>
      </c>
      <c r="G210" s="28">
        <f>VLOOKUP(B210,'大货清单（不定期按GOMS更新）'!A:I,9,FALSE)</f>
        <v>6932485017799</v>
      </c>
      <c r="H210" s="27" t="str">
        <f>VLOOKUP(B210,'大货清单（不定期按GOMS更新）'!A:H,7,0)</f>
        <v>Black/Gold</v>
      </c>
      <c r="I210" s="27" t="str">
        <f>VLOOKUP(B210,'大货清单（不定期按GOMS更新）'!A:F,6,FALSE)</f>
        <v>ACTIVE</v>
      </c>
      <c r="J210" s="27" t="str">
        <f>VLOOKUP(B210,'大货清单（不定期按GOMS更新）'!A:K,11,FALSE)</f>
        <v>8.8</v>
      </c>
      <c r="K210" s="27" t="str">
        <f>VLOOKUP(B210,'大货清单（不定期按GOMS更新）'!A:N,12,FALSE)</f>
        <v>769</v>
      </c>
      <c r="L210" s="27" t="str">
        <f>VLOOKUP(B210,'大货清单（不定期按GOMS更新）'!A:M,13,FALSE)</f>
        <v>319</v>
      </c>
      <c r="M210" s="27" t="str">
        <f>VLOOKUP(B210,'大货清单（不定期按GOMS更新）'!A:N,14,FALSE)</f>
        <v>259</v>
      </c>
      <c r="N210" s="58" t="s">
        <v>15837</v>
      </c>
      <c r="O210" s="27">
        <f>IFERROR(VLOOKUP(N210,'散件迭代（不定期更新）'!C:J,8,FALSE),0)</f>
        <v>0</v>
      </c>
      <c r="P210" s="27">
        <f>IFERROR(VLOOKUP(N210,'散件（更新）'!B:H,3,FALSE),0)</f>
        <v>0</v>
      </c>
      <c r="Q210" s="27" t="str">
        <f>VLOOKUP(N210,'散件（更新）'!B:H,2,FALSE)</f>
        <v>114-25390001</v>
      </c>
      <c r="R210" s="27" t="str">
        <f>VLOOKUP(N210,'散件（更新）'!B:H,7,FALSE)</f>
        <v>Wire</v>
      </c>
      <c r="S210" s="27" t="str">
        <f>VLOOKUP(N210,'散件（更新）'!B:E,4,FALSE)</f>
        <v>https://tineco-yxzt.oss-accelerate.aliyuncs.com/20251014/weixinjietu_20251014102418_1760408674871.png</v>
      </c>
      <c r="T210" s="27" t="s">
        <v>8759</v>
      </c>
      <c r="U210" s="28" t="str">
        <f>VLOOKUP(N210,'散件（更新）'!B:G,6,FALSE)</f>
        <v>SP;CL2539-01;万能欧版电源线</v>
      </c>
      <c r="V210" s="28">
        <f>VLOOKUP(N210,'散件（更新）'!B:I,8,FALSE)</f>
        <v>6932485014101</v>
      </c>
    </row>
    <row r="211" spans="1:22" ht="20.149999999999999" customHeight="1">
      <c r="A211" s="57">
        <v>46169</v>
      </c>
      <c r="B211" s="58" t="s">
        <v>19000</v>
      </c>
      <c r="C211" s="27" t="str">
        <f>VLOOKUP(B211,'大货清单（不定期按GOMS更新）'!A:H,8,0)</f>
        <v>109-24820702</v>
      </c>
      <c r="D211" s="27" t="str">
        <f>VLOOKUP(B211,'大货清单（不定期按GOMS更新）'!A:C,3,0)</f>
        <v>CL2482G-02</v>
      </c>
      <c r="E211" s="27" t="str">
        <f>VLOOKUP(B211,'大货清单（不定期按GOMS更新）'!A:H,4,0)</f>
        <v>DE,NL,PL,FR,FI</v>
      </c>
      <c r="F211" s="27" t="str">
        <f>VLOOKUP(B211,'大货清单（不定期按GOMS更新）'!A:H,2,0)</f>
        <v>Floor One S7 Fold Elite</v>
      </c>
      <c r="G211" s="28">
        <f>VLOOKUP(B211,'大货清单（不定期按GOMS更新）'!A:I,9,FALSE)</f>
        <v>6932485017799</v>
      </c>
      <c r="H211" s="27" t="str">
        <f>VLOOKUP(B211,'大货清单（不定期按GOMS更新）'!A:H,7,0)</f>
        <v>Black/Gold</v>
      </c>
      <c r="I211" s="27" t="str">
        <f>VLOOKUP(B211,'大货清单（不定期按GOMS更新）'!A:F,6,FALSE)</f>
        <v>ACTIVE</v>
      </c>
      <c r="J211" s="27" t="str">
        <f>VLOOKUP(B211,'大货清单（不定期按GOMS更新）'!A:K,11,FALSE)</f>
        <v>8.8</v>
      </c>
      <c r="K211" s="27" t="str">
        <f>VLOOKUP(B211,'大货清单（不定期按GOMS更新）'!A:N,12,FALSE)</f>
        <v>769</v>
      </c>
      <c r="L211" s="27" t="str">
        <f>VLOOKUP(B211,'大货清单（不定期按GOMS更新）'!A:M,13,FALSE)</f>
        <v>319</v>
      </c>
      <c r="M211" s="27" t="str">
        <f>VLOOKUP(B211,'大货清单（不定期按GOMS更新）'!A:N,14,FALSE)</f>
        <v>259</v>
      </c>
      <c r="N211" s="58" t="s">
        <v>16555</v>
      </c>
      <c r="O211" s="27">
        <f>IFERROR(VLOOKUP(N211,'散件迭代（不定期更新）'!C:J,8,FALSE),0)</f>
        <v>0</v>
      </c>
      <c r="P211" s="27" t="str">
        <f>IFERROR(VLOOKUP(N211,'散件（更新）'!B:H,3,FALSE),0)</f>
        <v/>
      </c>
      <c r="Q211" s="27" t="str">
        <f>VLOOKUP(N211,'散件（更新）'!B:H,2,FALSE)</f>
        <v>114-24820704</v>
      </c>
      <c r="R211" s="27" t="str">
        <f>VLOOKUP(N211,'散件（更新）'!B:H,7,FALSE)</f>
        <v>Tray Charging Wire Assembly</v>
      </c>
      <c r="S211" s="27" t="str">
        <f>VLOOKUP(N211,'散件（更新）'!B:E,4,FALSE)</f>
        <v>https://tineco-yxzt.oss-accelerate.aliyuncs.com/20260123/tuopanchongdianchudianzujian_1769162164279.jpg</v>
      </c>
      <c r="T211" s="27" t="s">
        <v>8759</v>
      </c>
      <c r="U211" s="28" t="str">
        <f>VLOOKUP(N211,'散件（更新）'!B:G,6,FALSE)</f>
        <v>SP;CL2482G-02;托盘充电导线组件</v>
      </c>
      <c r="V211" s="28">
        <f>VLOOKUP(N211,'散件（更新）'!B:I,8,FALSE)</f>
        <v>6932485021154</v>
      </c>
    </row>
    <row r="212" spans="1:22" ht="20.149999999999999" customHeight="1">
      <c r="A212" s="57">
        <v>46169</v>
      </c>
      <c r="B212" s="58" t="s">
        <v>19000</v>
      </c>
      <c r="C212" s="27" t="str">
        <f>VLOOKUP(B212,'大货清单（不定期按GOMS更新）'!A:H,8,0)</f>
        <v>109-24820702</v>
      </c>
      <c r="D212" s="27" t="str">
        <f>VLOOKUP(B212,'大货清单（不定期按GOMS更新）'!A:C,3,0)</f>
        <v>CL2482G-02</v>
      </c>
      <c r="E212" s="27" t="str">
        <f>VLOOKUP(B212,'大货清单（不定期按GOMS更新）'!A:H,4,0)</f>
        <v>DE,NL,PL,FR,FI</v>
      </c>
      <c r="F212" s="27" t="str">
        <f>VLOOKUP(B212,'大货清单（不定期按GOMS更新）'!A:H,2,0)</f>
        <v>Floor One S7 Fold Elite</v>
      </c>
      <c r="G212" s="28">
        <f>VLOOKUP(B212,'大货清单（不定期按GOMS更新）'!A:I,9,FALSE)</f>
        <v>6932485017799</v>
      </c>
      <c r="H212" s="27" t="str">
        <f>VLOOKUP(B212,'大货清单（不定期按GOMS更新）'!A:H,7,0)</f>
        <v>Black/Gold</v>
      </c>
      <c r="I212" s="27" t="str">
        <f>VLOOKUP(B212,'大货清单（不定期按GOMS更新）'!A:F,6,FALSE)</f>
        <v>ACTIVE</v>
      </c>
      <c r="J212" s="27" t="str">
        <f>VLOOKUP(B212,'大货清单（不定期按GOMS更新）'!A:K,11,FALSE)</f>
        <v>8.8</v>
      </c>
      <c r="K212" s="27" t="str">
        <f>VLOOKUP(B212,'大货清单（不定期按GOMS更新）'!A:N,12,FALSE)</f>
        <v>769</v>
      </c>
      <c r="L212" s="27" t="str">
        <f>VLOOKUP(B212,'大货清单（不定期按GOMS更新）'!A:M,13,FALSE)</f>
        <v>319</v>
      </c>
      <c r="M212" s="27" t="str">
        <f>VLOOKUP(B212,'大货清单（不定期按GOMS更新）'!A:N,14,FALSE)</f>
        <v>259</v>
      </c>
      <c r="N212" s="58" t="s">
        <v>16530</v>
      </c>
      <c r="O212" s="27">
        <f>IFERROR(VLOOKUP(N212,'散件迭代（不定期更新）'!C:J,8,FALSE),0)</f>
        <v>0</v>
      </c>
      <c r="P212" s="27" t="str">
        <f>IFERROR(VLOOKUP(N212,'散件（更新）'!B:H,3,FALSE),0)</f>
        <v/>
      </c>
      <c r="Q212" s="27" t="str">
        <f>VLOOKUP(N212,'散件（更新）'!B:H,2,FALSE)</f>
        <v>114-24820708</v>
      </c>
      <c r="R212" s="27" t="str">
        <f>VLOOKUP(N212,'散件（更新）'!B:H,7,FALSE)</f>
        <v>Wire</v>
      </c>
      <c r="S212" s="27" t="str">
        <f>VLOOKUP(N212,'散件（更新）'!B:E,4,FALSE)</f>
        <v>https://tineco-yxzt.oss-accelerate.aliyuncs.com/20260123/dishuachongdianduijiedaoxianzujian_1769162501028.jpg</v>
      </c>
      <c r="T212" s="27" t="s">
        <v>8759</v>
      </c>
      <c r="U212" s="28" t="str">
        <f>VLOOKUP(N212,'散件（更新）'!B:G,6,FALSE)</f>
        <v>SP;CL2482G-02;地刷充电对接导线组件</v>
      </c>
      <c r="V212" s="28">
        <f>VLOOKUP(N212,'散件（更新）'!B:I,8,FALSE)</f>
        <v>6932485021192</v>
      </c>
    </row>
    <row r="213" spans="1:22" ht="20.149999999999999" customHeight="1">
      <c r="A213" s="57">
        <v>46169</v>
      </c>
      <c r="B213" s="58" t="s">
        <v>19000</v>
      </c>
      <c r="C213" s="27" t="str">
        <f>VLOOKUP(B213,'大货清单（不定期按GOMS更新）'!A:H,8,0)</f>
        <v>109-24820702</v>
      </c>
      <c r="D213" s="27" t="str">
        <f>VLOOKUP(B213,'大货清单（不定期按GOMS更新）'!A:C,3,0)</f>
        <v>CL2482G-02</v>
      </c>
      <c r="E213" s="27" t="str">
        <f>VLOOKUP(B213,'大货清单（不定期按GOMS更新）'!A:H,4,0)</f>
        <v>DE,NL,PL,FR,FI</v>
      </c>
      <c r="F213" s="27" t="str">
        <f>VLOOKUP(B213,'大货清单（不定期按GOMS更新）'!A:H,2,0)</f>
        <v>Floor One S7 Fold Elite</v>
      </c>
      <c r="G213" s="28">
        <f>VLOOKUP(B213,'大货清单（不定期按GOMS更新）'!A:I,9,FALSE)</f>
        <v>6932485017799</v>
      </c>
      <c r="H213" s="27" t="str">
        <f>VLOOKUP(B213,'大货清单（不定期按GOMS更新）'!A:H,7,0)</f>
        <v>Black/Gold</v>
      </c>
      <c r="I213" s="27" t="str">
        <f>VLOOKUP(B213,'大货清单（不定期按GOMS更新）'!A:F,6,FALSE)</f>
        <v>ACTIVE</v>
      </c>
      <c r="J213" s="27" t="str">
        <f>VLOOKUP(B213,'大货清单（不定期按GOMS更新）'!A:K,11,FALSE)</f>
        <v>8.8</v>
      </c>
      <c r="K213" s="27" t="str">
        <f>VLOOKUP(B213,'大货清单（不定期按GOMS更新）'!A:N,12,FALSE)</f>
        <v>769</v>
      </c>
      <c r="L213" s="27" t="str">
        <f>VLOOKUP(B213,'大货清单（不定期按GOMS更新）'!A:M,13,FALSE)</f>
        <v>319</v>
      </c>
      <c r="M213" s="27" t="str">
        <f>VLOOKUP(B213,'大货清单（不定期按GOMS更新）'!A:N,14,FALSE)</f>
        <v>259</v>
      </c>
      <c r="N213" s="58" t="s">
        <v>16629</v>
      </c>
      <c r="O213" s="27">
        <f>IFERROR(VLOOKUP(N213,'散件迭代（不定期更新）'!C:J,8,FALSE),0)</f>
        <v>0</v>
      </c>
      <c r="P213" s="27" t="str">
        <f>IFERROR(VLOOKUP(N213,'散件（更新）'!B:H,3,FALSE),0)</f>
        <v/>
      </c>
      <c r="Q213" s="27" t="str">
        <f>VLOOKUP(N213,'散件（更新）'!B:H,2,FALSE)</f>
        <v>114-24820715</v>
      </c>
      <c r="R213" s="27" t="str">
        <f>VLOOKUP(N213,'散件（更新）'!B:H,7,FALSE)</f>
        <v>Wire</v>
      </c>
      <c r="S213" s="27" t="str">
        <f>VLOOKUP(N213,'散件（更新）'!B:E,4,FALSE)</f>
        <v>https://tineco-yxzt.oss-accelerate.aliyuncs.com/20260123/fupinglianjiedaoxian_1769163088859.jpg</v>
      </c>
      <c r="T213" s="27" t="s">
        <v>19303</v>
      </c>
      <c r="U213" s="28" t="str">
        <f>VLOOKUP(N213,'散件（更新）'!B:G,6,FALSE)</f>
        <v>SP;CL2482G-02;副屏连接导线</v>
      </c>
      <c r="V213" s="28">
        <f>VLOOKUP(N213,'散件（更新）'!B:I,8,FALSE)</f>
        <v>6932485021260</v>
      </c>
    </row>
    <row r="214" spans="1:22" ht="20.149999999999999" customHeight="1">
      <c r="A214" s="57">
        <v>46169</v>
      </c>
      <c r="B214" s="58" t="s">
        <v>19000</v>
      </c>
      <c r="C214" s="27" t="str">
        <f>VLOOKUP(B214,'大货清单（不定期按GOMS更新）'!A:H,8,0)</f>
        <v>109-24820702</v>
      </c>
      <c r="D214" s="27" t="str">
        <f>VLOOKUP(B214,'大货清单（不定期按GOMS更新）'!A:C,3,0)</f>
        <v>CL2482G-02</v>
      </c>
      <c r="E214" s="27" t="str">
        <f>VLOOKUP(B214,'大货清单（不定期按GOMS更新）'!A:H,4,0)</f>
        <v>DE,NL,PL,FR,FI</v>
      </c>
      <c r="F214" s="27" t="str">
        <f>VLOOKUP(B214,'大货清单（不定期按GOMS更新）'!A:H,2,0)</f>
        <v>Floor One S7 Fold Elite</v>
      </c>
      <c r="G214" s="28">
        <f>VLOOKUP(B214,'大货清单（不定期按GOMS更新）'!A:I,9,FALSE)</f>
        <v>6932485017799</v>
      </c>
      <c r="H214" s="27" t="str">
        <f>VLOOKUP(B214,'大货清单（不定期按GOMS更新）'!A:H,7,0)</f>
        <v>Black/Gold</v>
      </c>
      <c r="I214" s="27" t="str">
        <f>VLOOKUP(B214,'大货清单（不定期按GOMS更新）'!A:F,6,FALSE)</f>
        <v>ACTIVE</v>
      </c>
      <c r="J214" s="27" t="str">
        <f>VLOOKUP(B214,'大货清单（不定期按GOMS更新）'!A:K,11,FALSE)</f>
        <v>8.8</v>
      </c>
      <c r="K214" s="27" t="str">
        <f>VLOOKUP(B214,'大货清单（不定期按GOMS更新）'!A:N,12,FALSE)</f>
        <v>769</v>
      </c>
      <c r="L214" s="27" t="str">
        <f>VLOOKUP(B214,'大货清单（不定期按GOMS更新）'!A:M,13,FALSE)</f>
        <v>319</v>
      </c>
      <c r="M214" s="27" t="str">
        <f>VLOOKUP(B214,'大货清单（不定期按GOMS更新）'!A:N,14,FALSE)</f>
        <v>259</v>
      </c>
      <c r="N214" s="58" t="s">
        <v>16901</v>
      </c>
      <c r="O214" s="27">
        <f>IFERROR(VLOOKUP(N214,'散件迭代（不定期更新）'!C:J,8,FALSE),0)</f>
        <v>0</v>
      </c>
      <c r="P214" s="27" t="str">
        <f>IFERROR(VLOOKUP(N214,'散件（更新）'!B:H,3,FALSE),0)</f>
        <v/>
      </c>
      <c r="Q214" s="27" t="str">
        <f>VLOOKUP(N214,'散件（更新）'!B:H,2,FALSE)</f>
        <v>114-24820716</v>
      </c>
      <c r="R214" s="27" t="str">
        <f>VLOOKUP(N214,'散件（更新）'!B:H,7,FALSE)</f>
        <v>Ground Brush Assembly Wire Harness</v>
      </c>
      <c r="S214" s="27" t="str">
        <f>VLOOKUP(N214,'散件（更新）'!B:E,4,FALSE)</f>
        <v>https://tineco-yxzt.oss-accelerate.aliyuncs.com/20260123/jishendishuazuhexianshu_1769163152591.jpg</v>
      </c>
      <c r="T214" s="27" t="s">
        <v>8759</v>
      </c>
      <c r="U214" s="28" t="str">
        <f>VLOOKUP(N214,'散件（更新）'!B:G,6,FALSE)</f>
        <v>SP;CL2482G-02;机身地刷组合线束</v>
      </c>
      <c r="V214" s="28">
        <f>VLOOKUP(N214,'散件（更新）'!B:I,8,FALSE)</f>
        <v>6932485021277</v>
      </c>
    </row>
    <row r="215" spans="1:22" ht="20.149999999999999" customHeight="1">
      <c r="A215" s="57">
        <v>46169</v>
      </c>
      <c r="B215" s="58" t="s">
        <v>19000</v>
      </c>
      <c r="C215" s="27" t="str">
        <f>VLOOKUP(B215,'大货清单（不定期按GOMS更新）'!A:H,8,0)</f>
        <v>109-24820702</v>
      </c>
      <c r="D215" s="27" t="str">
        <f>VLOOKUP(B215,'大货清单（不定期按GOMS更新）'!A:C,3,0)</f>
        <v>CL2482G-02</v>
      </c>
      <c r="E215" s="27" t="str">
        <f>VLOOKUP(B215,'大货清单（不定期按GOMS更新）'!A:H,4,0)</f>
        <v>DE,NL,PL,FR,FI</v>
      </c>
      <c r="F215" s="27" t="str">
        <f>VLOOKUP(B215,'大货清单（不定期按GOMS更新）'!A:H,2,0)</f>
        <v>Floor One S7 Fold Elite</v>
      </c>
      <c r="G215" s="28">
        <f>VLOOKUP(B215,'大货清单（不定期按GOMS更新）'!A:I,9,FALSE)</f>
        <v>6932485017799</v>
      </c>
      <c r="H215" s="27" t="str">
        <f>VLOOKUP(B215,'大货清单（不定期按GOMS更新）'!A:H,7,0)</f>
        <v>Black/Gold</v>
      </c>
      <c r="I215" s="27" t="str">
        <f>VLOOKUP(B215,'大货清单（不定期按GOMS更新）'!A:F,6,FALSE)</f>
        <v>ACTIVE</v>
      </c>
      <c r="J215" s="27" t="str">
        <f>VLOOKUP(B215,'大货清单（不定期按GOMS更新）'!A:K,11,FALSE)</f>
        <v>8.8</v>
      </c>
      <c r="K215" s="27" t="str">
        <f>VLOOKUP(B215,'大货清单（不定期按GOMS更新）'!A:N,12,FALSE)</f>
        <v>769</v>
      </c>
      <c r="L215" s="27" t="str">
        <f>VLOOKUP(B215,'大货清单（不定期按GOMS更新）'!A:M,13,FALSE)</f>
        <v>319</v>
      </c>
      <c r="M215" s="27" t="str">
        <f>VLOOKUP(B215,'大货清单（不定期按GOMS更新）'!A:N,14,FALSE)</f>
        <v>259</v>
      </c>
      <c r="N215" s="58" t="s">
        <v>7814</v>
      </c>
      <c r="O215" s="27">
        <f>IFERROR(VLOOKUP(N215,'散件迭代（不定期更新）'!C:J,8,FALSE),0)</f>
        <v>0</v>
      </c>
      <c r="P215" s="27" t="str">
        <f>IFERROR(VLOOKUP(N215,'散件（更新）'!B:H,3,FALSE),0)</f>
        <v/>
      </c>
      <c r="Q215" s="27" t="str">
        <f>VLOOKUP(N215,'散件（更新）'!B:H,2,FALSE)</f>
        <v>114-24570002</v>
      </c>
      <c r="R215" s="27" t="str">
        <f>VLOOKUP(N215,'散件（更新）'!B:H,7,FALSE)</f>
        <v>Switch</v>
      </c>
      <c r="S215" s="27" t="str">
        <f>VLOOKUP(N215,'散件（更新）'!B:E,4,FALSE)</f>
        <v>https://tineco-yxzt.oss-accelerate.aliyuncs.com/20250114/32131_1736819450296.jpg</v>
      </c>
      <c r="T215" s="27" t="s">
        <v>8759</v>
      </c>
      <c r="U215" s="28" t="str">
        <f>VLOOKUP(N215,'散件（更新）'!B:G,6,FALSE)</f>
        <v>微动开关</v>
      </c>
      <c r="V215" s="28">
        <f>VLOOKUP(N215,'散件（更新）'!B:I,8,FALSE)</f>
        <v>6932485002955</v>
      </c>
    </row>
    <row r="216" spans="1:22" ht="20.149999999999999" customHeight="1">
      <c r="A216" s="57">
        <v>46169</v>
      </c>
      <c r="B216" s="58" t="s">
        <v>19000</v>
      </c>
      <c r="C216" s="27" t="str">
        <f>VLOOKUP(B216,'大货清单（不定期按GOMS更新）'!A:H,8,0)</f>
        <v>109-24820702</v>
      </c>
      <c r="D216" s="27" t="str">
        <f>VLOOKUP(B216,'大货清单（不定期按GOMS更新）'!A:C,3,0)</f>
        <v>CL2482G-02</v>
      </c>
      <c r="E216" s="27" t="str">
        <f>VLOOKUP(B216,'大货清单（不定期按GOMS更新）'!A:H,4,0)</f>
        <v>DE,NL,PL,FR,FI</v>
      </c>
      <c r="F216" s="27" t="str">
        <f>VLOOKUP(B216,'大货清单（不定期按GOMS更新）'!A:H,2,0)</f>
        <v>Floor One S7 Fold Elite</v>
      </c>
      <c r="G216" s="28">
        <f>VLOOKUP(B216,'大货清单（不定期按GOMS更新）'!A:I,9,FALSE)</f>
        <v>6932485017799</v>
      </c>
      <c r="H216" s="27" t="str">
        <f>VLOOKUP(B216,'大货清单（不定期按GOMS更新）'!A:H,7,0)</f>
        <v>Black/Gold</v>
      </c>
      <c r="I216" s="27" t="str">
        <f>VLOOKUP(B216,'大货清单（不定期按GOMS更新）'!A:F,6,FALSE)</f>
        <v>ACTIVE</v>
      </c>
      <c r="J216" s="27" t="str">
        <f>VLOOKUP(B216,'大货清单（不定期按GOMS更新）'!A:K,11,FALSE)</f>
        <v>8.8</v>
      </c>
      <c r="K216" s="27" t="str">
        <f>VLOOKUP(B216,'大货清单（不定期按GOMS更新）'!A:N,12,FALSE)</f>
        <v>769</v>
      </c>
      <c r="L216" s="27" t="str">
        <f>VLOOKUP(B216,'大货清单（不定期按GOMS更新）'!A:M,13,FALSE)</f>
        <v>319</v>
      </c>
      <c r="M216" s="27" t="str">
        <f>VLOOKUP(B216,'大货清单（不定期按GOMS更新）'!A:N,14,FALSE)</f>
        <v>259</v>
      </c>
      <c r="N216" s="58" t="s">
        <v>17039</v>
      </c>
      <c r="O216" s="27">
        <f>IFERROR(VLOOKUP(N216,'散件迭代（不定期更新）'!C:J,8,FALSE),0)</f>
        <v>0</v>
      </c>
      <c r="P216" s="27" t="str">
        <f>IFERROR(VLOOKUP(N216,'散件（更新）'!B:H,3,FALSE),0)</f>
        <v/>
      </c>
      <c r="Q216" s="27" t="str">
        <f>VLOOKUP(N216,'散件（更新）'!B:H,2,FALSE)</f>
        <v>114-23431127</v>
      </c>
      <c r="R216" s="27" t="str">
        <f>VLOOKUP(N216,'散件（更新）'!B:H,7,FALSE)</f>
        <v>Heated Blower Assembly</v>
      </c>
      <c r="S216" s="27" t="str">
        <f>VLOOKUP(N216,'散件（更新）'!B:E,4,FALSE)</f>
        <v>https://tineco-yxzt.oss-accelerate.aliyuncs.com/20251217/114-23431127_1765953605342.png</v>
      </c>
      <c r="T216" s="27" t="s">
        <v>8759</v>
      </c>
      <c r="U216" s="28" t="str">
        <f>VLOOKUP(N216,'散件（更新）'!B:G,6,FALSE)</f>
        <v>SP;CL2343K-07;托盘风机组件</v>
      </c>
      <c r="V216" s="28">
        <f>VLOOKUP(N216,'散件（更新）'!B:I,8,FALSE)</f>
        <v>6932485019328</v>
      </c>
    </row>
    <row r="217" spans="1:22" ht="20.149999999999999" customHeight="1">
      <c r="A217" s="57">
        <v>46169</v>
      </c>
      <c r="B217" s="58" t="s">
        <v>19000</v>
      </c>
      <c r="C217" s="27" t="str">
        <f>VLOOKUP(B217,'大货清单（不定期按GOMS更新）'!A:H,8,0)</f>
        <v>109-24820702</v>
      </c>
      <c r="D217" s="27" t="str">
        <f>VLOOKUP(B217,'大货清单（不定期按GOMS更新）'!A:C,3,0)</f>
        <v>CL2482G-02</v>
      </c>
      <c r="E217" s="27" t="str">
        <f>VLOOKUP(B217,'大货清单（不定期按GOMS更新）'!A:H,4,0)</f>
        <v>DE,NL,PL,FR,FI</v>
      </c>
      <c r="F217" s="27" t="str">
        <f>VLOOKUP(B217,'大货清单（不定期按GOMS更新）'!A:H,2,0)</f>
        <v>Floor One S7 Fold Elite</v>
      </c>
      <c r="G217" s="28">
        <f>VLOOKUP(B217,'大货清单（不定期按GOMS更新）'!A:I,9,FALSE)</f>
        <v>6932485017799</v>
      </c>
      <c r="H217" s="27" t="str">
        <f>VLOOKUP(B217,'大货清单（不定期按GOMS更新）'!A:H,7,0)</f>
        <v>Black/Gold</v>
      </c>
      <c r="I217" s="27" t="str">
        <f>VLOOKUP(B217,'大货清单（不定期按GOMS更新）'!A:F,6,FALSE)</f>
        <v>ACTIVE</v>
      </c>
      <c r="J217" s="27" t="str">
        <f>VLOOKUP(B217,'大货清单（不定期按GOMS更新）'!A:K,11,FALSE)</f>
        <v>8.8</v>
      </c>
      <c r="K217" s="27" t="str">
        <f>VLOOKUP(B217,'大货清单（不定期按GOMS更新）'!A:N,12,FALSE)</f>
        <v>769</v>
      </c>
      <c r="L217" s="27" t="str">
        <f>VLOOKUP(B217,'大货清单（不定期按GOMS更新）'!A:M,13,FALSE)</f>
        <v>319</v>
      </c>
      <c r="M217" s="27" t="str">
        <f>VLOOKUP(B217,'大货清单（不定期按GOMS更新）'!A:N,14,FALSE)</f>
        <v>259</v>
      </c>
      <c r="N217" s="58" t="s">
        <v>14534</v>
      </c>
      <c r="O217" s="27">
        <f>IFERROR(VLOOKUP(N217,'散件迭代（不定期更新）'!C:J,8,FALSE),0)</f>
        <v>0</v>
      </c>
      <c r="P217" s="27">
        <f>IFERROR(VLOOKUP(N217,'散件（更新）'!B:H,3,FALSE),0)</f>
        <v>0</v>
      </c>
      <c r="Q217" s="27" t="str">
        <f>VLOOKUP(N217,'散件（更新）'!B:H,2,FALSE)</f>
        <v>114-25400203</v>
      </c>
      <c r="R217" s="27" t="str">
        <f>VLOOKUP(N217,'散件（更新）'!B:H,7,FALSE)</f>
        <v>Motor</v>
      </c>
      <c r="S217" s="27" t="str">
        <f>VLOOKUP(N217,'散件（更新）'!B:E,4,FALSE)</f>
        <v>https://tineco-yxzt.oss-accelerate.aliyuncs.com/20251028/weixintupian_20240530083051_1761615036628.jpg</v>
      </c>
      <c r="T217" s="27" t="s">
        <v>8759</v>
      </c>
      <c r="U217" s="28" t="str">
        <f>VLOOKUP(N217,'散件（更新）'!B:G,6,FALSE)</f>
        <v>SP;CL2540B-02;凯航45BLDB_180W主电机</v>
      </c>
      <c r="V217" s="28">
        <f>VLOOKUP(N217,'散件（更新）'!B:I,8,FALSE)</f>
        <v>6932485016938</v>
      </c>
    </row>
    <row r="218" spans="1:22" ht="20.149999999999999" customHeight="1">
      <c r="A218" s="57">
        <v>46169</v>
      </c>
      <c r="B218" s="58" t="s">
        <v>19000</v>
      </c>
      <c r="C218" s="27" t="str">
        <f>VLOOKUP(B218,'大货清单（不定期按GOMS更新）'!A:H,8,0)</f>
        <v>109-24820702</v>
      </c>
      <c r="D218" s="27" t="str">
        <f>VLOOKUP(B218,'大货清单（不定期按GOMS更新）'!A:C,3,0)</f>
        <v>CL2482G-02</v>
      </c>
      <c r="E218" s="27" t="str">
        <f>VLOOKUP(B218,'大货清单（不定期按GOMS更新）'!A:H,4,0)</f>
        <v>DE,NL,PL,FR,FI</v>
      </c>
      <c r="F218" s="27" t="str">
        <f>VLOOKUP(B218,'大货清单（不定期按GOMS更新）'!A:H,2,0)</f>
        <v>Floor One S7 Fold Elite</v>
      </c>
      <c r="G218" s="28">
        <f>VLOOKUP(B218,'大货清单（不定期按GOMS更新）'!A:I,9,FALSE)</f>
        <v>6932485017799</v>
      </c>
      <c r="H218" s="27" t="str">
        <f>VLOOKUP(B218,'大货清单（不定期按GOMS更新）'!A:H,7,0)</f>
        <v>Black/Gold</v>
      </c>
      <c r="I218" s="27" t="str">
        <f>VLOOKUP(B218,'大货清单（不定期按GOMS更新）'!A:F,6,FALSE)</f>
        <v>ACTIVE</v>
      </c>
      <c r="J218" s="27" t="str">
        <f>VLOOKUP(B218,'大货清单（不定期按GOMS更新）'!A:K,11,FALSE)</f>
        <v>8.8</v>
      </c>
      <c r="K218" s="27" t="str">
        <f>VLOOKUP(B218,'大货清单（不定期按GOMS更新）'!A:N,12,FALSE)</f>
        <v>769</v>
      </c>
      <c r="L218" s="27" t="str">
        <f>VLOOKUP(B218,'大货清单（不定期按GOMS更新）'!A:M,13,FALSE)</f>
        <v>319</v>
      </c>
      <c r="M218" s="27" t="str">
        <f>VLOOKUP(B218,'大货清单（不定期按GOMS更新）'!A:N,14,FALSE)</f>
        <v>259</v>
      </c>
      <c r="N218" s="58" t="s">
        <v>15260</v>
      </c>
      <c r="O218" s="27">
        <f>IFERROR(VLOOKUP(N218,'散件迭代（不定期更新）'!C:J,8,FALSE),0)</f>
        <v>0</v>
      </c>
      <c r="P218" s="27">
        <f>IFERROR(VLOOKUP(N218,'散件（更新）'!B:H,3,FALSE),0)</f>
        <v>0</v>
      </c>
      <c r="Q218" s="27" t="str">
        <f>VLOOKUP(N218,'散件（更新）'!B:H,2,FALSE)</f>
        <v>114-24820216</v>
      </c>
      <c r="R218" s="27" t="str">
        <f>VLOOKUP(N218,'散件（更新）'!B:H,7,FALSE)</f>
        <v>Motor</v>
      </c>
      <c r="S218" s="27" t="str">
        <f>VLOOKUP(N218,'散件（更新）'!B:E,4,FALSE)</f>
        <v>https://tineco-yxzt.oss-accelerate.aliyuncs.com/20251020/youshuadianjichilunxiangzujian_1760953515325.jpg</v>
      </c>
      <c r="T218" s="27" t="s">
        <v>8759</v>
      </c>
      <c r="U218" s="28" t="str">
        <f>VLOOKUP(N218,'散件（更新）'!B:G,6,FALSE)</f>
        <v>SP;CL2482B-01;有刷电机齿轮箱组件</v>
      </c>
      <c r="V218" s="28">
        <f>VLOOKUP(N218,'散件（更新）'!B:I,8,FALSE)</f>
        <v>6932485013128</v>
      </c>
    </row>
    <row r="219" spans="1:22" ht="20.149999999999999" customHeight="1">
      <c r="A219" s="57">
        <v>46169</v>
      </c>
      <c r="B219" s="58" t="s">
        <v>19000</v>
      </c>
      <c r="C219" s="27" t="str">
        <f>VLOOKUP(B219,'大货清单（不定期按GOMS更新）'!A:H,8,0)</f>
        <v>109-24820702</v>
      </c>
      <c r="D219" s="27" t="str">
        <f>VLOOKUP(B219,'大货清单（不定期按GOMS更新）'!A:C,3,0)</f>
        <v>CL2482G-02</v>
      </c>
      <c r="E219" s="27" t="str">
        <f>VLOOKUP(B219,'大货清单（不定期按GOMS更新）'!A:H,4,0)</f>
        <v>DE,NL,PL,FR,FI</v>
      </c>
      <c r="F219" s="27" t="str">
        <f>VLOOKUP(B219,'大货清单（不定期按GOMS更新）'!A:H,2,0)</f>
        <v>Floor One S7 Fold Elite</v>
      </c>
      <c r="G219" s="28">
        <f>VLOOKUP(B219,'大货清单（不定期按GOMS更新）'!A:I,9,FALSE)</f>
        <v>6932485017799</v>
      </c>
      <c r="H219" s="27" t="str">
        <f>VLOOKUP(B219,'大货清单（不定期按GOMS更新）'!A:H,7,0)</f>
        <v>Black/Gold</v>
      </c>
      <c r="I219" s="27" t="str">
        <f>VLOOKUP(B219,'大货清单（不定期按GOMS更新）'!A:F,6,FALSE)</f>
        <v>ACTIVE</v>
      </c>
      <c r="J219" s="27" t="str">
        <f>VLOOKUP(B219,'大货清单（不定期按GOMS更新）'!A:K,11,FALSE)</f>
        <v>8.8</v>
      </c>
      <c r="K219" s="27" t="str">
        <f>VLOOKUP(B219,'大货清单（不定期按GOMS更新）'!A:N,12,FALSE)</f>
        <v>769</v>
      </c>
      <c r="L219" s="27" t="str">
        <f>VLOOKUP(B219,'大货清单（不定期按GOMS更新）'!A:M,13,FALSE)</f>
        <v>319</v>
      </c>
      <c r="M219" s="27" t="str">
        <f>VLOOKUP(B219,'大货清单（不定期按GOMS更新）'!A:N,14,FALSE)</f>
        <v>259</v>
      </c>
      <c r="N219" s="58" t="s">
        <v>16594</v>
      </c>
      <c r="O219" s="27">
        <f>IFERROR(VLOOKUP(N219,'散件迭代（不定期更新）'!C:J,8,FALSE),0)</f>
        <v>0</v>
      </c>
      <c r="P219" s="27" t="str">
        <f>IFERROR(VLOOKUP(N219,'散件（更新）'!B:H,3,FALSE),0)</f>
        <v/>
      </c>
      <c r="Q219" s="27" t="str">
        <f>VLOOKUP(N219,'散件（更新）'!B:H,2,FALSE)</f>
        <v>114-24820710</v>
      </c>
      <c r="R219" s="27" t="str">
        <f>VLOOKUP(N219,'散件（更新）'!B:H,7,FALSE)</f>
        <v>Servo Assembly</v>
      </c>
      <c r="S219" s="27" t="str">
        <f>VLOOKUP(N219,'散件（更新）'!B:E,4,FALSE)</f>
        <v>https://tineco-yxzt.oss-accelerate.aliyuncs.com/20260123/duojizujian_1769162666689.jpg</v>
      </c>
      <c r="T219" s="27" t="s">
        <v>8759</v>
      </c>
      <c r="U219" s="28" t="str">
        <f>VLOOKUP(N219,'散件（更新）'!B:G,6,FALSE)</f>
        <v>SP;CL2482G-02;舵机组件</v>
      </c>
      <c r="V219" s="28">
        <f>VLOOKUP(N219,'散件（更新）'!B:I,8,FALSE)</f>
        <v>6932485021215</v>
      </c>
    </row>
    <row r="220" spans="1:22" ht="20.149999999999999" customHeight="1">
      <c r="A220" s="57">
        <v>46169</v>
      </c>
      <c r="B220" s="58" t="s">
        <v>19000</v>
      </c>
      <c r="C220" s="27" t="str">
        <f>VLOOKUP(B220,'大货清单（不定期按GOMS更新）'!A:H,8,0)</f>
        <v>109-24820702</v>
      </c>
      <c r="D220" s="27" t="str">
        <f>VLOOKUP(B220,'大货清单（不定期按GOMS更新）'!A:C,3,0)</f>
        <v>CL2482G-02</v>
      </c>
      <c r="E220" s="27" t="str">
        <f>VLOOKUP(B220,'大货清单（不定期按GOMS更新）'!A:H,4,0)</f>
        <v>DE,NL,PL,FR,FI</v>
      </c>
      <c r="F220" s="27" t="str">
        <f>VLOOKUP(B220,'大货清单（不定期按GOMS更新）'!A:H,2,0)</f>
        <v>Floor One S7 Fold Elite</v>
      </c>
      <c r="G220" s="28">
        <f>VLOOKUP(B220,'大货清单（不定期按GOMS更新）'!A:I,9,FALSE)</f>
        <v>6932485017799</v>
      </c>
      <c r="H220" s="27" t="str">
        <f>VLOOKUP(B220,'大货清单（不定期按GOMS更新）'!A:H,7,0)</f>
        <v>Black/Gold</v>
      </c>
      <c r="I220" s="27" t="str">
        <f>VLOOKUP(B220,'大货清单（不定期按GOMS更新）'!A:F,6,FALSE)</f>
        <v>ACTIVE</v>
      </c>
      <c r="J220" s="27" t="str">
        <f>VLOOKUP(B220,'大货清单（不定期按GOMS更新）'!A:K,11,FALSE)</f>
        <v>8.8</v>
      </c>
      <c r="K220" s="27" t="str">
        <f>VLOOKUP(B220,'大货清单（不定期按GOMS更新）'!A:N,12,FALSE)</f>
        <v>769</v>
      </c>
      <c r="L220" s="27" t="str">
        <f>VLOOKUP(B220,'大货清单（不定期按GOMS更新）'!A:M,13,FALSE)</f>
        <v>319</v>
      </c>
      <c r="M220" s="27" t="str">
        <f>VLOOKUP(B220,'大货清单（不定期按GOMS更新）'!A:N,14,FALSE)</f>
        <v>259</v>
      </c>
      <c r="N220" s="58" t="s">
        <v>8047</v>
      </c>
      <c r="O220" s="27">
        <f>IFERROR(VLOOKUP(N220,'散件迭代（不定期更新）'!C:J,8,FALSE),0)</f>
        <v>0</v>
      </c>
      <c r="P220" s="27" t="str">
        <f>IFERROR(VLOOKUP(N220,'散件（更新）'!B:H,3,FALSE),0)</f>
        <v/>
      </c>
      <c r="Q220" s="27" t="str">
        <f>VLOOKUP(N220,'散件（更新）'!B:H,2,FALSE)</f>
        <v>114-23480612</v>
      </c>
      <c r="R220" s="27" t="str">
        <f>VLOOKUP(N220,'散件（更新）'!B:H,7,FALSE)</f>
        <v>Boiler </v>
      </c>
      <c r="S220" s="27">
        <f>VLOOKUP(N220,'散件（更新）'!B:E,4,FALSE)</f>
        <v>0</v>
      </c>
      <c r="T220" s="27" t="s">
        <v>19307</v>
      </c>
      <c r="U220" s="28" t="str">
        <f>VLOOKUP(N220,'散件（更新）'!B:G,6,FALSE)</f>
        <v>发热丝组件</v>
      </c>
      <c r="V220" s="28">
        <f>VLOOKUP(N220,'散件（更新）'!B:I,8,FALSE)</f>
        <v>6932485003976</v>
      </c>
    </row>
    <row r="221" spans="1:22" ht="20.149999999999999" customHeight="1">
      <c r="A221" s="57">
        <v>46169</v>
      </c>
      <c r="B221" s="58" t="s">
        <v>19000</v>
      </c>
      <c r="C221" s="27" t="str">
        <f>VLOOKUP(B221,'大货清单（不定期按GOMS更新）'!A:H,8,0)</f>
        <v>109-24820702</v>
      </c>
      <c r="D221" s="27" t="str">
        <f>VLOOKUP(B221,'大货清单（不定期按GOMS更新）'!A:C,3,0)</f>
        <v>CL2482G-02</v>
      </c>
      <c r="E221" s="27" t="str">
        <f>VLOOKUP(B221,'大货清单（不定期按GOMS更新）'!A:H,4,0)</f>
        <v>DE,NL,PL,FR,FI</v>
      </c>
      <c r="F221" s="27" t="str">
        <f>VLOOKUP(B221,'大货清单（不定期按GOMS更新）'!A:H,2,0)</f>
        <v>Floor One S7 Fold Elite</v>
      </c>
      <c r="G221" s="28">
        <f>VLOOKUP(B221,'大货清单（不定期按GOMS更新）'!A:I,9,FALSE)</f>
        <v>6932485017799</v>
      </c>
      <c r="H221" s="27" t="str">
        <f>VLOOKUP(B221,'大货清单（不定期按GOMS更新）'!A:H,7,0)</f>
        <v>Black/Gold</v>
      </c>
      <c r="I221" s="27" t="str">
        <f>VLOOKUP(B221,'大货清单（不定期按GOMS更新）'!A:F,6,FALSE)</f>
        <v>ACTIVE</v>
      </c>
      <c r="J221" s="27" t="str">
        <f>VLOOKUP(B221,'大货清单（不定期按GOMS更新）'!A:K,11,FALSE)</f>
        <v>8.8</v>
      </c>
      <c r="K221" s="27" t="str">
        <f>VLOOKUP(B221,'大货清单（不定期按GOMS更新）'!A:N,12,FALSE)</f>
        <v>769</v>
      </c>
      <c r="L221" s="27" t="str">
        <f>VLOOKUP(B221,'大货清单（不定期按GOMS更新）'!A:M,13,FALSE)</f>
        <v>319</v>
      </c>
      <c r="M221" s="27" t="str">
        <f>VLOOKUP(B221,'大货清单（不定期按GOMS更新）'!A:N,14,FALSE)</f>
        <v>259</v>
      </c>
      <c r="N221" s="58" t="s">
        <v>16725</v>
      </c>
      <c r="O221" s="27">
        <f>IFERROR(VLOOKUP(N221,'散件迭代（不定期更新）'!C:J,8,FALSE),0)</f>
        <v>0</v>
      </c>
      <c r="P221" s="27" t="str">
        <f>IFERROR(VLOOKUP(N221,'散件（更新）'!B:H,3,FALSE),0)</f>
        <v/>
      </c>
      <c r="Q221" s="27" t="str">
        <f>VLOOKUP(N221,'散件（更新）'!B:H,2,FALSE)</f>
        <v>114-24820407</v>
      </c>
      <c r="R221" s="27" t="str">
        <f>VLOOKUP(N221,'散件（更新）'!B:H,7,FALSE)</f>
        <v>PCBA</v>
      </c>
      <c r="S221" s="27" t="str">
        <f>VLOOKUP(N221,'散件（更新）'!B:E,4,FALSE)</f>
        <v>https://tineco-yxzt.oss-accelerate.aliyuncs.com/20251217/tuopandianyuanban_1765964862079.jpg</v>
      </c>
      <c r="T221" s="27" t="s">
        <v>19308</v>
      </c>
      <c r="U221" s="28" t="str">
        <f>VLOOKUP(N221,'散件（更新）'!B:G,6,FALSE)</f>
        <v>SP;CL2482D-02;慢烘托盘电源板</v>
      </c>
      <c r="V221" s="28">
        <f>VLOOKUP(N221,'散件（更新）'!B:I,8,FALSE)</f>
        <v>6932485019496</v>
      </c>
    </row>
    <row r="222" spans="1:22" ht="20.149999999999999" customHeight="1">
      <c r="A222" s="57">
        <v>46169</v>
      </c>
      <c r="B222" s="58" t="s">
        <v>19000</v>
      </c>
      <c r="C222" s="27" t="str">
        <f>VLOOKUP(B222,'大货清单（不定期按GOMS更新）'!A:H,8,0)</f>
        <v>109-24820702</v>
      </c>
      <c r="D222" s="27" t="str">
        <f>VLOOKUP(B222,'大货清单（不定期按GOMS更新）'!A:C,3,0)</f>
        <v>CL2482G-02</v>
      </c>
      <c r="E222" s="27" t="str">
        <f>VLOOKUP(B222,'大货清单（不定期按GOMS更新）'!A:H,4,0)</f>
        <v>DE,NL,PL,FR,FI</v>
      </c>
      <c r="F222" s="27" t="str">
        <f>VLOOKUP(B222,'大货清单（不定期按GOMS更新）'!A:H,2,0)</f>
        <v>Floor One S7 Fold Elite</v>
      </c>
      <c r="G222" s="28">
        <f>VLOOKUP(B222,'大货清单（不定期按GOMS更新）'!A:I,9,FALSE)</f>
        <v>6932485017799</v>
      </c>
      <c r="H222" s="27" t="str">
        <f>VLOOKUP(B222,'大货清单（不定期按GOMS更新）'!A:H,7,0)</f>
        <v>Black/Gold</v>
      </c>
      <c r="I222" s="27" t="str">
        <f>VLOOKUP(B222,'大货清单（不定期按GOMS更新）'!A:F,6,FALSE)</f>
        <v>ACTIVE</v>
      </c>
      <c r="J222" s="27" t="str">
        <f>VLOOKUP(B222,'大货清单（不定期按GOMS更新）'!A:K,11,FALSE)</f>
        <v>8.8</v>
      </c>
      <c r="K222" s="27" t="str">
        <f>VLOOKUP(B222,'大货清单（不定期按GOMS更新）'!A:N,12,FALSE)</f>
        <v>769</v>
      </c>
      <c r="L222" s="27" t="str">
        <f>VLOOKUP(B222,'大货清单（不定期按GOMS更新）'!A:M,13,FALSE)</f>
        <v>319</v>
      </c>
      <c r="M222" s="27" t="str">
        <f>VLOOKUP(B222,'大货清单（不定期按GOMS更新）'!A:N,14,FALSE)</f>
        <v>259</v>
      </c>
      <c r="N222" s="58" t="s">
        <v>16969</v>
      </c>
      <c r="O222" s="27">
        <f>IFERROR(VLOOKUP(N222,'散件迭代（不定期更新）'!C:J,8,FALSE),0)</f>
        <v>0</v>
      </c>
      <c r="P222" s="27" t="str">
        <f>IFERROR(VLOOKUP(N222,'散件（更新）'!B:H,3,FALSE),0)</f>
        <v/>
      </c>
      <c r="Q222" s="27" t="str">
        <f>VLOOKUP(N222,'散件（更新）'!B:H,2,FALSE)</f>
        <v>114-24820705</v>
      </c>
      <c r="R222" s="27" t="str">
        <f>VLOOKUP(N222,'散件（更新）'!B:H,7,FALSE)</f>
        <v>Ground Brush Main Control Board</v>
      </c>
      <c r="S222" s="27" t="str">
        <f>VLOOKUP(N222,'散件（更新）'!B:E,4,FALSE)</f>
        <v>https://tineco-yxzt.oss-accelerate.aliyuncs.com/20260123/CL2482dishuazhukongbanzujian（dairuanjian）_1769162232246.jpg</v>
      </c>
      <c r="T222" s="27" t="s">
        <v>8759</v>
      </c>
      <c r="U222" s="28" t="str">
        <f>VLOOKUP(N222,'散件（更新）'!B:G,6,FALSE)</f>
        <v>SP;CL2482G-02;地刷主控板组件</v>
      </c>
      <c r="V222" s="28">
        <f>VLOOKUP(N222,'散件（更新）'!B:I,8,FALSE)</f>
        <v>6932485021161</v>
      </c>
    </row>
    <row r="223" spans="1:22" ht="20.149999999999999" customHeight="1">
      <c r="A223" s="57">
        <v>46169</v>
      </c>
      <c r="B223" s="58" t="s">
        <v>19000</v>
      </c>
      <c r="C223" s="27" t="str">
        <f>VLOOKUP(B223,'大货清单（不定期按GOMS更新）'!A:H,8,0)</f>
        <v>109-24820702</v>
      </c>
      <c r="D223" s="27" t="str">
        <f>VLOOKUP(B223,'大货清单（不定期按GOMS更新）'!A:C,3,0)</f>
        <v>CL2482G-02</v>
      </c>
      <c r="E223" s="27" t="str">
        <f>VLOOKUP(B223,'大货清单（不定期按GOMS更新）'!A:H,4,0)</f>
        <v>DE,NL,PL,FR,FI</v>
      </c>
      <c r="F223" s="27" t="str">
        <f>VLOOKUP(B223,'大货清单（不定期按GOMS更新）'!A:H,2,0)</f>
        <v>Floor One S7 Fold Elite</v>
      </c>
      <c r="G223" s="28">
        <f>VLOOKUP(B223,'大货清单（不定期按GOMS更新）'!A:I,9,FALSE)</f>
        <v>6932485017799</v>
      </c>
      <c r="H223" s="27" t="str">
        <f>VLOOKUP(B223,'大货清单（不定期按GOMS更新）'!A:H,7,0)</f>
        <v>Black/Gold</v>
      </c>
      <c r="I223" s="27" t="str">
        <f>VLOOKUP(B223,'大货清单（不定期按GOMS更新）'!A:F,6,FALSE)</f>
        <v>ACTIVE</v>
      </c>
      <c r="J223" s="27" t="str">
        <f>VLOOKUP(B223,'大货清单（不定期按GOMS更新）'!A:K,11,FALSE)</f>
        <v>8.8</v>
      </c>
      <c r="K223" s="27" t="str">
        <f>VLOOKUP(B223,'大货清单（不定期按GOMS更新）'!A:N,12,FALSE)</f>
        <v>769</v>
      </c>
      <c r="L223" s="27" t="str">
        <f>VLOOKUP(B223,'大货清单（不定期按GOMS更新）'!A:M,13,FALSE)</f>
        <v>319</v>
      </c>
      <c r="M223" s="27" t="str">
        <f>VLOOKUP(B223,'大货清单（不定期按GOMS更新）'!A:N,14,FALSE)</f>
        <v>259</v>
      </c>
      <c r="N223" s="58" t="s">
        <v>16948</v>
      </c>
      <c r="O223" s="27">
        <f>IFERROR(VLOOKUP(N223,'散件迭代（不定期更新）'!C:J,8,FALSE),0)</f>
        <v>0</v>
      </c>
      <c r="P223" s="27" t="str">
        <f>IFERROR(VLOOKUP(N223,'散件（更新）'!B:H,3,FALSE),0)</f>
        <v/>
      </c>
      <c r="Q223" s="27" t="str">
        <f>VLOOKUP(N223,'散件（更新）'!B:H,2,FALSE)</f>
        <v>114-24820712</v>
      </c>
      <c r="R223" s="27" t="str">
        <f>VLOOKUP(N223,'散件（更新）'!B:H,7,FALSE)</f>
        <v>Main Control Board</v>
      </c>
      <c r="S223" s="27" t="str">
        <f>VLOOKUP(N223,'散件（更新）'!B:E,4,FALSE)</f>
        <v>https://tineco-yxzt.oss-accelerate.aliyuncs.com/20260123/CL2482Azhukongbanzujian_1769162823774.jpg</v>
      </c>
      <c r="T223" s="27" t="s">
        <v>8759</v>
      </c>
      <c r="U223" s="28" t="str">
        <f>VLOOKUP(N223,'散件（更新）'!B:G,6,FALSE)</f>
        <v>SP;CL2482G-02;主控板组件（欧洲中配）</v>
      </c>
      <c r="V223" s="28">
        <f>VLOOKUP(N223,'散件（更新）'!B:I,8,FALSE)</f>
        <v>6932485021239</v>
      </c>
    </row>
    <row r="224" spans="1:22" ht="20.149999999999999" customHeight="1">
      <c r="A224" s="57">
        <v>46169</v>
      </c>
      <c r="B224" s="58" t="s">
        <v>19000</v>
      </c>
      <c r="C224" s="27" t="str">
        <f>VLOOKUP(B224,'大货清单（不定期按GOMS更新）'!A:H,8,0)</f>
        <v>109-24820702</v>
      </c>
      <c r="D224" s="27" t="str">
        <f>VLOOKUP(B224,'大货清单（不定期按GOMS更新）'!A:C,3,0)</f>
        <v>CL2482G-02</v>
      </c>
      <c r="E224" s="27" t="str">
        <f>VLOOKUP(B224,'大货清单（不定期按GOMS更新）'!A:H,4,0)</f>
        <v>DE,NL,PL,FR,FI</v>
      </c>
      <c r="F224" s="27" t="str">
        <f>VLOOKUP(B224,'大货清单（不定期按GOMS更新）'!A:H,2,0)</f>
        <v>Floor One S7 Fold Elite</v>
      </c>
      <c r="G224" s="28">
        <f>VLOOKUP(B224,'大货清单（不定期按GOMS更新）'!A:I,9,FALSE)</f>
        <v>6932485017799</v>
      </c>
      <c r="H224" s="27" t="str">
        <f>VLOOKUP(B224,'大货清单（不定期按GOMS更新）'!A:H,7,0)</f>
        <v>Black/Gold</v>
      </c>
      <c r="I224" s="27" t="str">
        <f>VLOOKUP(B224,'大货清单（不定期按GOMS更新）'!A:F,6,FALSE)</f>
        <v>ACTIVE</v>
      </c>
      <c r="J224" s="27" t="str">
        <f>VLOOKUP(B224,'大货清单（不定期按GOMS更新）'!A:K,11,FALSE)</f>
        <v>8.8</v>
      </c>
      <c r="K224" s="27" t="str">
        <f>VLOOKUP(B224,'大货清单（不定期按GOMS更新）'!A:N,12,FALSE)</f>
        <v>769</v>
      </c>
      <c r="L224" s="27" t="str">
        <f>VLOOKUP(B224,'大货清单（不定期按GOMS更新）'!A:M,13,FALSE)</f>
        <v>319</v>
      </c>
      <c r="M224" s="27" t="str">
        <f>VLOOKUP(B224,'大货清单（不定期按GOMS更新）'!A:N,14,FALSE)</f>
        <v>259</v>
      </c>
      <c r="N224" s="58" t="s">
        <v>15121</v>
      </c>
      <c r="O224" s="27">
        <f>IFERROR(VLOOKUP(N224,'散件迭代（不定期更新）'!C:J,8,FALSE),0)</f>
        <v>0</v>
      </c>
      <c r="P224" s="27">
        <f>IFERROR(VLOOKUP(N224,'散件（更新）'!B:H,3,FALSE),0)</f>
        <v>0</v>
      </c>
      <c r="Q224" s="27" t="str">
        <f>VLOOKUP(N224,'散件（更新）'!B:H,2,FALSE)</f>
        <v>114-24820208</v>
      </c>
      <c r="R224" s="27" t="str">
        <f>VLOOKUP(N224,'散件（更新）'!B:H,7,FALSE)</f>
        <v>Scraper</v>
      </c>
      <c r="S224" s="27" t="str">
        <f>VLOOKUP(N224,'散件（更新）'!B:E,4,FALSE)</f>
        <v>https://tineco-yxzt.oss-accelerate.aliyuncs.com/20251020/guatiaozujian_1760953238604.jpg</v>
      </c>
      <c r="T224" s="27" t="s">
        <v>8759</v>
      </c>
      <c r="U224" s="28" t="str">
        <f>VLOOKUP(N224,'散件（更新）'!B:G,6,FALSE)</f>
        <v>SP;CL2482B-01;刮条组件</v>
      </c>
      <c r="V224" s="28">
        <f>VLOOKUP(N224,'散件（更新）'!B:I,8,FALSE)</f>
        <v>6932485013043</v>
      </c>
    </row>
    <row r="225" spans="1:22" ht="20.149999999999999" customHeight="1">
      <c r="A225" s="57">
        <v>46169</v>
      </c>
      <c r="B225" s="58" t="s">
        <v>19000</v>
      </c>
      <c r="C225" s="27" t="str">
        <f>VLOOKUP(B225,'大货清单（不定期按GOMS更新）'!A:H,8,0)</f>
        <v>109-24820702</v>
      </c>
      <c r="D225" s="27" t="str">
        <f>VLOOKUP(B225,'大货清单（不定期按GOMS更新）'!A:C,3,0)</f>
        <v>CL2482G-02</v>
      </c>
      <c r="E225" s="27" t="str">
        <f>VLOOKUP(B225,'大货清单（不定期按GOMS更新）'!A:H,4,0)</f>
        <v>DE,NL,PL,FR,FI</v>
      </c>
      <c r="F225" s="27" t="str">
        <f>VLOOKUP(B225,'大货清单（不定期按GOMS更新）'!A:H,2,0)</f>
        <v>Floor One S7 Fold Elite</v>
      </c>
      <c r="G225" s="28">
        <f>VLOOKUP(B225,'大货清单（不定期按GOMS更新）'!A:I,9,FALSE)</f>
        <v>6932485017799</v>
      </c>
      <c r="H225" s="27" t="str">
        <f>VLOOKUP(B225,'大货清单（不定期按GOMS更新）'!A:H,7,0)</f>
        <v>Black/Gold</v>
      </c>
      <c r="I225" s="27" t="str">
        <f>VLOOKUP(B225,'大货清单（不定期按GOMS更新）'!A:F,6,FALSE)</f>
        <v>ACTIVE</v>
      </c>
      <c r="J225" s="27" t="str">
        <f>VLOOKUP(B225,'大货清单（不定期按GOMS更新）'!A:K,11,FALSE)</f>
        <v>8.8</v>
      </c>
      <c r="K225" s="27" t="str">
        <f>VLOOKUP(B225,'大货清单（不定期按GOMS更新）'!A:N,12,FALSE)</f>
        <v>769</v>
      </c>
      <c r="L225" s="27" t="str">
        <f>VLOOKUP(B225,'大货清单（不定期按GOMS更新）'!A:M,13,FALSE)</f>
        <v>319</v>
      </c>
      <c r="M225" s="27" t="str">
        <f>VLOOKUP(B225,'大货清单（不定期按GOMS更新）'!A:N,14,FALSE)</f>
        <v>259</v>
      </c>
      <c r="N225" s="58" t="s">
        <v>16926</v>
      </c>
      <c r="O225" s="27">
        <f>IFERROR(VLOOKUP(N225,'散件迭代（不定期更新）'!C:J,8,FALSE),0)</f>
        <v>0</v>
      </c>
      <c r="P225" s="27" t="str">
        <f>IFERROR(VLOOKUP(N225,'散件（更新）'!B:H,3,FALSE),0)</f>
        <v/>
      </c>
      <c r="Q225" s="27" t="str">
        <f>VLOOKUP(N225,'散件（更新）'!B:H,2,FALSE)</f>
        <v>114-24820706</v>
      </c>
      <c r="R225" s="27" t="str">
        <f>VLOOKUP(N225,'散件（更新）'!B:H,7,FALSE)</f>
        <v>Photoelectric Liquid Level Sensor</v>
      </c>
      <c r="S225" s="27" t="str">
        <f>VLOOKUP(N225,'散件（更新）'!B:E,4,FALSE)</f>
        <v>https://tineco-yxzt.oss-accelerate.aliyuncs.com/20260123/CL2482shangshuijizhanzhitongshiguangdianyeweichuanganqi_1769162322258.jpg</v>
      </c>
      <c r="T225" s="27" t="s">
        <v>8759</v>
      </c>
      <c r="U225" s="28" t="str">
        <f>VLOOKUP(N225,'散件（更新）'!B:G,6,FALSE)</f>
        <v>SP;CL2482G-02;直通式光电液位传感器</v>
      </c>
      <c r="V225" s="28">
        <f>VLOOKUP(N225,'散件（更新）'!B:I,8,FALSE)</f>
        <v>6932485021178</v>
      </c>
    </row>
    <row r="226" spans="1:22" ht="20.149999999999999" customHeight="1">
      <c r="A226" s="57">
        <v>46169</v>
      </c>
      <c r="B226" s="58" t="s">
        <v>19000</v>
      </c>
      <c r="C226" s="27" t="str">
        <f>VLOOKUP(B226,'大货清单（不定期按GOMS更新）'!A:H,8,0)</f>
        <v>109-24820702</v>
      </c>
      <c r="D226" s="27" t="str">
        <f>VLOOKUP(B226,'大货清单（不定期按GOMS更新）'!A:C,3,0)</f>
        <v>CL2482G-02</v>
      </c>
      <c r="E226" s="27" t="str">
        <f>VLOOKUP(B226,'大货清单（不定期按GOMS更新）'!A:H,4,0)</f>
        <v>DE,NL,PL,FR,FI</v>
      </c>
      <c r="F226" s="27" t="str">
        <f>VLOOKUP(B226,'大货清单（不定期按GOMS更新）'!A:H,2,0)</f>
        <v>Floor One S7 Fold Elite</v>
      </c>
      <c r="G226" s="28">
        <f>VLOOKUP(B226,'大货清单（不定期按GOMS更新）'!A:I,9,FALSE)</f>
        <v>6932485017799</v>
      </c>
      <c r="H226" s="27" t="str">
        <f>VLOOKUP(B226,'大货清单（不定期按GOMS更新）'!A:H,7,0)</f>
        <v>Black/Gold</v>
      </c>
      <c r="I226" s="27" t="str">
        <f>VLOOKUP(B226,'大货清单（不定期按GOMS更新）'!A:F,6,FALSE)</f>
        <v>ACTIVE</v>
      </c>
      <c r="J226" s="27" t="str">
        <f>VLOOKUP(B226,'大货清单（不定期按GOMS更新）'!A:K,11,FALSE)</f>
        <v>8.8</v>
      </c>
      <c r="K226" s="27" t="str">
        <f>VLOOKUP(B226,'大货清单（不定期按GOMS更新）'!A:N,12,FALSE)</f>
        <v>769</v>
      </c>
      <c r="L226" s="27" t="str">
        <f>VLOOKUP(B226,'大货清单（不定期按GOMS更新）'!A:M,13,FALSE)</f>
        <v>319</v>
      </c>
      <c r="M226" s="27" t="str">
        <f>VLOOKUP(B226,'大货清单（不定期按GOMS更新）'!A:N,14,FALSE)</f>
        <v>259</v>
      </c>
      <c r="N226" s="58" t="s">
        <v>16996</v>
      </c>
      <c r="O226" s="27">
        <f>IFERROR(VLOOKUP(N226,'散件迭代（不定期更新）'!C:J,8,FALSE),0)</f>
        <v>0</v>
      </c>
      <c r="P226" s="27" t="str">
        <f>IFERROR(VLOOKUP(N226,'散件（更新）'!B:H,3,FALSE),0)</f>
        <v/>
      </c>
      <c r="Q226" s="27" t="str">
        <f>VLOOKUP(N226,'散件（更新）'!B:H,2,FALSE)</f>
        <v>114-24820707</v>
      </c>
      <c r="R226" s="27" t="str">
        <f>VLOOKUP(N226,'散件（更新）'!B:H,7,FALSE)</f>
        <v>Magnetic Edge Small Board</v>
      </c>
      <c r="S226" s="27" t="str">
        <f>VLOOKUP(N226,'散件（更新）'!B:E,4,FALSE)</f>
        <v>https://tineco-yxzt.oss-accelerate.aliyuncs.com/20260123/CL2482cibianxiaoban_1769162430096.jpg</v>
      </c>
      <c r="T226" s="27" t="s">
        <v>8759</v>
      </c>
      <c r="U226" s="28" t="str">
        <f>VLOOKUP(N226,'散件（更新）'!B:G,6,FALSE)</f>
        <v>SP;CL2482G-02;磁边小板</v>
      </c>
      <c r="V226" s="28">
        <f>VLOOKUP(N226,'散件（更新）'!B:I,8,FALSE)</f>
        <v>6932485021185</v>
      </c>
    </row>
    <row r="227" spans="1:22" ht="20.149999999999999" customHeight="1">
      <c r="A227" s="57">
        <v>46169</v>
      </c>
      <c r="B227" s="58" t="s">
        <v>19000</v>
      </c>
      <c r="C227" s="27" t="str">
        <f>VLOOKUP(B227,'大货清单（不定期按GOMS更新）'!A:H,8,0)</f>
        <v>109-24820702</v>
      </c>
      <c r="D227" s="27" t="str">
        <f>VLOOKUP(B227,'大货清单（不定期按GOMS更新）'!A:C,3,0)</f>
        <v>CL2482G-02</v>
      </c>
      <c r="E227" s="27" t="str">
        <f>VLOOKUP(B227,'大货清单（不定期按GOMS更新）'!A:H,4,0)</f>
        <v>DE,NL,PL,FR,FI</v>
      </c>
      <c r="F227" s="27" t="str">
        <f>VLOOKUP(B227,'大货清单（不定期按GOMS更新）'!A:H,2,0)</f>
        <v>Floor One S7 Fold Elite</v>
      </c>
      <c r="G227" s="28">
        <f>VLOOKUP(B227,'大货清单（不定期按GOMS更新）'!A:I,9,FALSE)</f>
        <v>6932485017799</v>
      </c>
      <c r="H227" s="27" t="str">
        <f>VLOOKUP(B227,'大货清单（不定期按GOMS更新）'!A:H,7,0)</f>
        <v>Black/Gold</v>
      </c>
      <c r="I227" s="27" t="str">
        <f>VLOOKUP(B227,'大货清单（不定期按GOMS更新）'!A:F,6,FALSE)</f>
        <v>ACTIVE</v>
      </c>
      <c r="J227" s="27" t="str">
        <f>VLOOKUP(B227,'大货清单（不定期按GOMS更新）'!A:K,11,FALSE)</f>
        <v>8.8</v>
      </c>
      <c r="K227" s="27" t="str">
        <f>VLOOKUP(B227,'大货清单（不定期按GOMS更新）'!A:N,12,FALSE)</f>
        <v>769</v>
      </c>
      <c r="L227" s="27" t="str">
        <f>VLOOKUP(B227,'大货清单（不定期按GOMS更新）'!A:M,13,FALSE)</f>
        <v>319</v>
      </c>
      <c r="M227" s="27" t="str">
        <f>VLOOKUP(B227,'大货清单（不定期按GOMS更新）'!A:N,14,FALSE)</f>
        <v>259</v>
      </c>
      <c r="N227" s="58" t="s">
        <v>17021</v>
      </c>
      <c r="O227" s="27">
        <f>IFERROR(VLOOKUP(N227,'散件迭代（不定期更新）'!C:J,8,FALSE),0)</f>
        <v>0</v>
      </c>
      <c r="P227" s="27" t="str">
        <f>IFERROR(VLOOKUP(N227,'散件（更新）'!B:H,3,FALSE),0)</f>
        <v/>
      </c>
      <c r="Q227" s="27" t="str">
        <f>VLOOKUP(N227,'散件（更新）'!B:H,2,FALSE)</f>
        <v>114-24820714</v>
      </c>
      <c r="R227" s="27" t="str">
        <f>VLOOKUP(N227,'散件（更新）'!B:H,7,FALSE)</f>
        <v>Dirt Sensor</v>
      </c>
      <c r="S227" s="27" t="str">
        <f>VLOOKUP(N227,'散件（更新）'!B:E,4,FALSE)</f>
        <v>https://tineco-yxzt.oss-accelerate.aliyuncs.com/20260123/hongwaizangwuchuanganqizujian_1769162957007.jpg</v>
      </c>
      <c r="T227" s="27" t="s">
        <v>8759</v>
      </c>
      <c r="U227" s="28" t="str">
        <f>VLOOKUP(N227,'散件（更新）'!B:G,6,FALSE)</f>
        <v>SP;CL2482G-02;红外脏污传感器组件</v>
      </c>
      <c r="V227" s="28">
        <f>VLOOKUP(N227,'散件（更新）'!B:I,8,FALSE)</f>
        <v>6932485021253</v>
      </c>
    </row>
    <row r="228" spans="1:22" ht="20.149999999999999" customHeight="1">
      <c r="A228" s="57">
        <v>46169</v>
      </c>
      <c r="B228" s="58" t="s">
        <v>19000</v>
      </c>
      <c r="C228" s="27" t="str">
        <f>VLOOKUP(B228,'大货清单（不定期按GOMS更新）'!A:H,8,0)</f>
        <v>109-24820702</v>
      </c>
      <c r="D228" s="27" t="str">
        <f>VLOOKUP(B228,'大货清单（不定期按GOMS更新）'!A:C,3,0)</f>
        <v>CL2482G-02</v>
      </c>
      <c r="E228" s="27" t="str">
        <f>VLOOKUP(B228,'大货清单（不定期按GOMS更新）'!A:H,4,0)</f>
        <v>DE,NL,PL,FR,FI</v>
      </c>
      <c r="F228" s="27" t="str">
        <f>VLOOKUP(B228,'大货清单（不定期按GOMS更新）'!A:H,2,0)</f>
        <v>Floor One S7 Fold Elite</v>
      </c>
      <c r="G228" s="28">
        <f>VLOOKUP(B228,'大货清单（不定期按GOMS更新）'!A:I,9,FALSE)</f>
        <v>6932485017799</v>
      </c>
      <c r="H228" s="27" t="str">
        <f>VLOOKUP(B228,'大货清单（不定期按GOMS更新）'!A:H,7,0)</f>
        <v>Black/Gold</v>
      </c>
      <c r="I228" s="27" t="str">
        <f>VLOOKUP(B228,'大货清单（不定期按GOMS更新）'!A:F,6,FALSE)</f>
        <v>ACTIVE</v>
      </c>
      <c r="J228" s="27" t="str">
        <f>VLOOKUP(B228,'大货清单（不定期按GOMS更新）'!A:K,11,FALSE)</f>
        <v>8.8</v>
      </c>
      <c r="K228" s="27" t="str">
        <f>VLOOKUP(B228,'大货清单（不定期按GOMS更新）'!A:N,12,FALSE)</f>
        <v>769</v>
      </c>
      <c r="L228" s="27" t="str">
        <f>VLOOKUP(B228,'大货清单（不定期按GOMS更新）'!A:M,13,FALSE)</f>
        <v>319</v>
      </c>
      <c r="M228" s="27" t="str">
        <f>VLOOKUP(B228,'大货清单（不定期按GOMS更新）'!A:N,14,FALSE)</f>
        <v>259</v>
      </c>
      <c r="N228" s="58" t="s">
        <v>15441</v>
      </c>
      <c r="O228" s="27">
        <f>IFERROR(VLOOKUP(N228,'散件迭代（不定期更新）'!C:J,8,FALSE),0)</f>
        <v>0</v>
      </c>
      <c r="P228" s="27">
        <f>IFERROR(VLOOKUP(N228,'散件（更新）'!B:H,3,FALSE),0)</f>
        <v>0</v>
      </c>
      <c r="Q228" s="27" t="str">
        <f>VLOOKUP(N228,'散件（更新）'!B:H,2,FALSE)</f>
        <v>114-24820215</v>
      </c>
      <c r="R228" s="27" t="str">
        <f>VLOOKUP(N228,'散件（更新）'!B:H,7,FALSE)</f>
        <v>Pump</v>
      </c>
      <c r="S228" s="27" t="str">
        <f>VLOOKUP(N228,'散件（更新）'!B:E,4,FALSE)</f>
        <v>https://tineco-yxzt.oss-accelerate.aliyuncs.com/20251020/rudongbengzujian_1760953473046.jpg</v>
      </c>
      <c r="T228" s="27" t="s">
        <v>8759</v>
      </c>
      <c r="U228" s="28" t="str">
        <f>VLOOKUP(N228,'散件（更新）'!B:G,6,FALSE)</f>
        <v>SP;CL2482B-01;蠕动泵组件</v>
      </c>
      <c r="V228" s="28">
        <f>VLOOKUP(N228,'散件（更新）'!B:I,8,FALSE)</f>
        <v>6932485013111</v>
      </c>
    </row>
    <row r="229" spans="1:22" ht="20.149999999999999" customHeight="1">
      <c r="A229" s="57">
        <v>46169</v>
      </c>
      <c r="B229" s="58" t="s">
        <v>19000</v>
      </c>
      <c r="C229" s="27" t="str">
        <f>VLOOKUP(B229,'大货清单（不定期按GOMS更新）'!A:H,8,0)</f>
        <v>109-24820702</v>
      </c>
      <c r="D229" s="27" t="str">
        <f>VLOOKUP(B229,'大货清单（不定期按GOMS更新）'!A:C,3,0)</f>
        <v>CL2482G-02</v>
      </c>
      <c r="E229" s="27" t="str">
        <f>VLOOKUP(B229,'大货清单（不定期按GOMS更新）'!A:H,4,0)</f>
        <v>DE,NL,PL,FR,FI</v>
      </c>
      <c r="F229" s="27" t="str">
        <f>VLOOKUP(B229,'大货清单（不定期按GOMS更新）'!A:H,2,0)</f>
        <v>Floor One S7 Fold Elite</v>
      </c>
      <c r="G229" s="28">
        <f>VLOOKUP(B229,'大货清单（不定期按GOMS更新）'!A:I,9,FALSE)</f>
        <v>6932485017799</v>
      </c>
      <c r="H229" s="27" t="str">
        <f>VLOOKUP(B229,'大货清单（不定期按GOMS更新）'!A:H,7,0)</f>
        <v>Black/Gold</v>
      </c>
      <c r="I229" s="27" t="str">
        <f>VLOOKUP(B229,'大货清单（不定期按GOMS更新）'!A:F,6,FALSE)</f>
        <v>ACTIVE</v>
      </c>
      <c r="J229" s="27" t="str">
        <f>VLOOKUP(B229,'大货清单（不定期按GOMS更新）'!A:K,11,FALSE)</f>
        <v>8.8</v>
      </c>
      <c r="K229" s="27" t="str">
        <f>VLOOKUP(B229,'大货清单（不定期按GOMS更新）'!A:N,12,FALSE)</f>
        <v>769</v>
      </c>
      <c r="L229" s="27" t="str">
        <f>VLOOKUP(B229,'大货清单（不定期按GOMS更新）'!A:M,13,FALSE)</f>
        <v>319</v>
      </c>
      <c r="M229" s="27" t="str">
        <f>VLOOKUP(B229,'大货清单（不定期按GOMS更新）'!A:N,14,FALSE)</f>
        <v>259</v>
      </c>
      <c r="N229" s="58" t="s">
        <v>5334</v>
      </c>
      <c r="O229" s="27">
        <f>IFERROR(VLOOKUP(N229,'散件迭代（不定期更新）'!C:J,8,FALSE),0)</f>
        <v>0</v>
      </c>
      <c r="P229" s="27" t="str">
        <f>IFERROR(VLOOKUP(N229,'散件（更新）'!B:H,3,FALSE),0)</f>
        <v>/</v>
      </c>
      <c r="Q229" s="27" t="str">
        <f>VLOOKUP(N229,'散件（更新）'!B:H,2,FALSE)</f>
        <v>114-21231213</v>
      </c>
      <c r="R229" s="27" t="str">
        <f>VLOOKUP(N229,'散件（更新）'!B:H,7,FALSE)</f>
        <v>Repair Wheel</v>
      </c>
      <c r="S229" s="27">
        <f>VLOOKUP(N229,'散件（更新）'!B:E,4,FALSE)</f>
        <v>0</v>
      </c>
      <c r="T229" s="27" t="s">
        <v>19301</v>
      </c>
      <c r="U229" s="28" t="str">
        <f>VLOOKUP(N229,'散件（更新）'!B:G,6,FALSE)</f>
        <v>小轮组件(两个小轮+两个小轮轴)</v>
      </c>
      <c r="V229" s="28">
        <f>VLOOKUP(N229,'散件（更新）'!B:I,8,FALSE)</f>
        <v>6974950105853</v>
      </c>
    </row>
    <row r="230" spans="1:22" ht="20.149999999999999" customHeight="1">
      <c r="A230" s="57">
        <v>46169</v>
      </c>
      <c r="B230" s="58" t="s">
        <v>19000</v>
      </c>
      <c r="C230" s="27" t="str">
        <f>VLOOKUP(B230,'大货清单（不定期按GOMS更新）'!A:H,8,0)</f>
        <v>109-24820702</v>
      </c>
      <c r="D230" s="27" t="str">
        <f>VLOOKUP(B230,'大货清单（不定期按GOMS更新）'!A:C,3,0)</f>
        <v>CL2482G-02</v>
      </c>
      <c r="E230" s="27" t="str">
        <f>VLOOKUP(B230,'大货清单（不定期按GOMS更新）'!A:H,4,0)</f>
        <v>DE,NL,PL,FR,FI</v>
      </c>
      <c r="F230" s="27" t="str">
        <f>VLOOKUP(B230,'大货清单（不定期按GOMS更新）'!A:H,2,0)</f>
        <v>Floor One S7 Fold Elite</v>
      </c>
      <c r="G230" s="28">
        <f>VLOOKUP(B230,'大货清单（不定期按GOMS更新）'!A:I,9,FALSE)</f>
        <v>6932485017799</v>
      </c>
      <c r="H230" s="27" t="str">
        <f>VLOOKUP(B230,'大货清单（不定期按GOMS更新）'!A:H,7,0)</f>
        <v>Black/Gold</v>
      </c>
      <c r="I230" s="27" t="str">
        <f>VLOOKUP(B230,'大货清单（不定期按GOMS更新）'!A:F,6,FALSE)</f>
        <v>ACTIVE</v>
      </c>
      <c r="J230" s="27" t="str">
        <f>VLOOKUP(B230,'大货清单（不定期按GOMS更新）'!A:K,11,FALSE)</f>
        <v>8.8</v>
      </c>
      <c r="K230" s="27" t="str">
        <f>VLOOKUP(B230,'大货清单（不定期按GOMS更新）'!A:N,12,FALSE)</f>
        <v>769</v>
      </c>
      <c r="L230" s="27" t="str">
        <f>VLOOKUP(B230,'大货清单（不定期按GOMS更新）'!A:M,13,FALSE)</f>
        <v>319</v>
      </c>
      <c r="M230" s="27" t="str">
        <f>VLOOKUP(B230,'大货清单（不定期按GOMS更新）'!A:N,14,FALSE)</f>
        <v>259</v>
      </c>
      <c r="N230" s="58" t="s">
        <v>16469</v>
      </c>
      <c r="O230" s="27">
        <f>IFERROR(VLOOKUP(N230,'散件迭代（不定期更新）'!C:J,8,FALSE),0)</f>
        <v>0</v>
      </c>
      <c r="P230" s="27" t="str">
        <f>IFERROR(VLOOKUP(N230,'散件（更新）'!B:H,3,FALSE),0)</f>
        <v/>
      </c>
      <c r="Q230" s="27" t="str">
        <f>VLOOKUP(N230,'散件（更新）'!B:H,2,FALSE)</f>
        <v>114-24820700</v>
      </c>
      <c r="R230" s="27" t="str">
        <f>VLOOKUP(N230,'散件（更新）'!B:H,7,FALSE)</f>
        <v>Handle</v>
      </c>
      <c r="S230" s="27" t="str">
        <f>VLOOKUP(N230,'散件（更新）'!B:E,4,FALSE)</f>
        <v>https://tineco-yxzt.oss-accelerate.aliyuncs.com/20260123/shoubingzujian(gaopei)_1769161821476.jpg</v>
      </c>
      <c r="T230" s="27" t="s">
        <v>8759</v>
      </c>
      <c r="U230" s="28" t="str">
        <f>VLOOKUP(N230,'散件（更新）'!B:G,6,FALSE)</f>
        <v>SP;CL2482G-02;手柄组件(欧版)</v>
      </c>
      <c r="V230" s="28">
        <f>VLOOKUP(N230,'散件（更新）'!B:I,8,FALSE)</f>
        <v>6932485021116</v>
      </c>
    </row>
    <row r="231" spans="1:22" ht="20.149999999999999" customHeight="1">
      <c r="A231" s="57">
        <v>46169</v>
      </c>
      <c r="B231" s="58" t="s">
        <v>19000</v>
      </c>
      <c r="C231" s="27" t="str">
        <f>VLOOKUP(B231,'大货清单（不定期按GOMS更新）'!A:H,8,0)</f>
        <v>109-24820702</v>
      </c>
      <c r="D231" s="27" t="str">
        <f>VLOOKUP(B231,'大货清单（不定期按GOMS更新）'!A:C,3,0)</f>
        <v>CL2482G-02</v>
      </c>
      <c r="E231" s="27" t="str">
        <f>VLOOKUP(B231,'大货清单（不定期按GOMS更新）'!A:H,4,0)</f>
        <v>DE,NL,PL,FR,FI</v>
      </c>
      <c r="F231" s="27" t="str">
        <f>VLOOKUP(B231,'大货清单（不定期按GOMS更新）'!A:H,2,0)</f>
        <v>Floor One S7 Fold Elite</v>
      </c>
      <c r="G231" s="28">
        <f>VLOOKUP(B231,'大货清单（不定期按GOMS更新）'!A:I,9,FALSE)</f>
        <v>6932485017799</v>
      </c>
      <c r="H231" s="27" t="str">
        <f>VLOOKUP(B231,'大货清单（不定期按GOMS更新）'!A:H,7,0)</f>
        <v>Black/Gold</v>
      </c>
      <c r="I231" s="27" t="str">
        <f>VLOOKUP(B231,'大货清单（不定期按GOMS更新）'!A:F,6,FALSE)</f>
        <v>ACTIVE</v>
      </c>
      <c r="J231" s="27" t="str">
        <f>VLOOKUP(B231,'大货清单（不定期按GOMS更新）'!A:K,11,FALSE)</f>
        <v>8.8</v>
      </c>
      <c r="K231" s="27" t="str">
        <f>VLOOKUP(B231,'大货清单（不定期按GOMS更新）'!A:N,12,FALSE)</f>
        <v>769</v>
      </c>
      <c r="L231" s="27" t="str">
        <f>VLOOKUP(B231,'大货清单（不定期按GOMS更新）'!A:M,13,FALSE)</f>
        <v>319</v>
      </c>
      <c r="M231" s="27" t="str">
        <f>VLOOKUP(B231,'大货清单（不定期按GOMS更新）'!A:N,14,FALSE)</f>
        <v>259</v>
      </c>
      <c r="N231" s="58" t="s">
        <v>16945</v>
      </c>
      <c r="O231" s="27">
        <f>IFERROR(VLOOKUP(N231,'散件迭代（不定期更新）'!C:J,8,FALSE),0)</f>
        <v>0</v>
      </c>
      <c r="P231" s="27" t="str">
        <f>IFERROR(VLOOKUP(N231,'散件（更新）'!B:H,3,FALSE),0)</f>
        <v/>
      </c>
      <c r="Q231" s="27" t="str">
        <f>VLOOKUP(N231,'散件（更新）'!B:H,2,FALSE)</f>
        <v>114-24820702</v>
      </c>
      <c r="R231" s="27" t="str">
        <f>VLOOKUP(N231,'散件（更新）'!B:H,7,FALSE)</f>
        <v>Handle Structural Component</v>
      </c>
      <c r="S231" s="27" t="str">
        <f>VLOOKUP(N231,'散件（更新）'!B:E,4,FALSE)</f>
        <v>https://tineco-yxzt.oss-accelerate.aliyuncs.com/20260123/shoubingwaixiezujian(gaopei)_1769161968747.jpg</v>
      </c>
      <c r="T231" s="27" t="s">
        <v>8759</v>
      </c>
      <c r="U231" s="28" t="str">
        <f>VLOOKUP(N231,'散件（更新）'!B:G,6,FALSE)</f>
        <v>SP;CL2482G-02;手柄外协组件(欧版)</v>
      </c>
      <c r="V231" s="28">
        <f>VLOOKUP(N231,'散件（更新）'!B:I,8,FALSE)</f>
        <v>6932485021130</v>
      </c>
    </row>
    <row r="232" spans="1:22" ht="20.149999999999999" customHeight="1">
      <c r="A232" s="57">
        <v>46169</v>
      </c>
      <c r="B232" s="58" t="s">
        <v>19000</v>
      </c>
      <c r="C232" s="27" t="str">
        <f>VLOOKUP(B232,'大货清单（不定期按GOMS更新）'!A:H,8,0)</f>
        <v>109-24820702</v>
      </c>
      <c r="D232" s="27" t="str">
        <f>VLOOKUP(B232,'大货清单（不定期按GOMS更新）'!A:C,3,0)</f>
        <v>CL2482G-02</v>
      </c>
      <c r="E232" s="27" t="str">
        <f>VLOOKUP(B232,'大货清单（不定期按GOMS更新）'!A:H,4,0)</f>
        <v>DE,NL,PL,FR,FI</v>
      </c>
      <c r="F232" s="27" t="str">
        <f>VLOOKUP(B232,'大货清单（不定期按GOMS更新）'!A:H,2,0)</f>
        <v>Floor One S7 Fold Elite</v>
      </c>
      <c r="G232" s="28">
        <f>VLOOKUP(B232,'大货清单（不定期按GOMS更新）'!A:I,9,FALSE)</f>
        <v>6932485017799</v>
      </c>
      <c r="H232" s="27" t="str">
        <f>VLOOKUP(B232,'大货清单（不定期按GOMS更新）'!A:H,7,0)</f>
        <v>Black/Gold</v>
      </c>
      <c r="I232" s="27" t="str">
        <f>VLOOKUP(B232,'大货清单（不定期按GOMS更新）'!A:F,6,FALSE)</f>
        <v>ACTIVE</v>
      </c>
      <c r="J232" s="27" t="str">
        <f>VLOOKUP(B232,'大货清单（不定期按GOMS更新）'!A:K,11,FALSE)</f>
        <v>8.8</v>
      </c>
      <c r="K232" s="27" t="str">
        <f>VLOOKUP(B232,'大货清单（不定期按GOMS更新）'!A:N,12,FALSE)</f>
        <v>769</v>
      </c>
      <c r="L232" s="27" t="str">
        <f>VLOOKUP(B232,'大货清单（不定期按GOMS更新）'!A:M,13,FALSE)</f>
        <v>319</v>
      </c>
      <c r="M232" s="27" t="str">
        <f>VLOOKUP(B232,'大货清单（不定期按GOMS更新）'!A:N,14,FALSE)</f>
        <v>259</v>
      </c>
      <c r="N232" s="58" t="s">
        <v>17032</v>
      </c>
      <c r="O232" s="27">
        <f>IFERROR(VLOOKUP(N232,'散件迭代（不定期更新）'!C:J,8,FALSE),0)</f>
        <v>0</v>
      </c>
      <c r="P232" s="27" t="str">
        <f>IFERROR(VLOOKUP(N232,'散件（更新）'!B:H,3,FALSE),0)</f>
        <v/>
      </c>
      <c r="Q232" s="27" t="str">
        <f>VLOOKUP(N232,'散件（更新）'!B:H,2,FALSE)</f>
        <v>114-24821001</v>
      </c>
      <c r="R232" s="27" t="str">
        <f>VLOOKUP(N232,'散件（更新）'!B:H,7,FALSE)</f>
        <v>Clean Water Tank</v>
      </c>
      <c r="S232" s="27" t="str">
        <f>VLOOKUP(N232,'散件（更新）'!B:E,4,FALSE)</f>
        <v>https://tineco-yxzt.oss-accelerate.aliyuncs.com/20260203/rongyetongguatiaozujian_1770079364227.jpg</v>
      </c>
      <c r="T232" s="27" t="s">
        <v>8759</v>
      </c>
      <c r="U232" s="28" t="str">
        <f>VLOOKUP(N232,'散件（更新）'!B:G,6,FALSE)</f>
        <v>SP;CL2482J-01;溶液桶刮条组件（欧版）</v>
      </c>
      <c r="V232" s="28">
        <f>VLOOKUP(N232,'散件（更新）'!B:I,8,FALSE)</f>
        <v>6932485022113</v>
      </c>
    </row>
    <row r="233" spans="1:22" ht="20.149999999999999" customHeight="1">
      <c r="A233" s="57">
        <v>46169</v>
      </c>
      <c r="B233" s="58" t="s">
        <v>19000</v>
      </c>
      <c r="C233" s="27" t="str">
        <f>VLOOKUP(B233,'大货清单（不定期按GOMS更新）'!A:H,8,0)</f>
        <v>109-24820702</v>
      </c>
      <c r="D233" s="27" t="str">
        <f>VLOOKUP(B233,'大货清单（不定期按GOMS更新）'!A:C,3,0)</f>
        <v>CL2482G-02</v>
      </c>
      <c r="E233" s="27" t="str">
        <f>VLOOKUP(B233,'大货清单（不定期按GOMS更新）'!A:H,4,0)</f>
        <v>DE,NL,PL,FR,FI</v>
      </c>
      <c r="F233" s="27" t="str">
        <f>VLOOKUP(B233,'大货清单（不定期按GOMS更新）'!A:H,2,0)</f>
        <v>Floor One S7 Fold Elite</v>
      </c>
      <c r="G233" s="28">
        <f>VLOOKUP(B233,'大货清单（不定期按GOMS更新）'!A:I,9,FALSE)</f>
        <v>6932485017799</v>
      </c>
      <c r="H233" s="27" t="str">
        <f>VLOOKUP(B233,'大货清单（不定期按GOMS更新）'!A:H,7,0)</f>
        <v>Black/Gold</v>
      </c>
      <c r="I233" s="27" t="str">
        <f>VLOOKUP(B233,'大货清单（不定期按GOMS更新）'!A:F,6,FALSE)</f>
        <v>ACTIVE</v>
      </c>
      <c r="J233" s="27" t="str">
        <f>VLOOKUP(B233,'大货清单（不定期按GOMS更新）'!A:K,11,FALSE)</f>
        <v>8.8</v>
      </c>
      <c r="K233" s="27" t="str">
        <f>VLOOKUP(B233,'大货清单（不定期按GOMS更新）'!A:N,12,FALSE)</f>
        <v>769</v>
      </c>
      <c r="L233" s="27" t="str">
        <f>VLOOKUP(B233,'大货清单（不定期按GOMS更新）'!A:M,13,FALSE)</f>
        <v>319</v>
      </c>
      <c r="M233" s="27" t="str">
        <f>VLOOKUP(B233,'大货清单（不定期按GOMS更新）'!A:N,14,FALSE)</f>
        <v>259</v>
      </c>
      <c r="N233" s="58" t="s">
        <v>16485</v>
      </c>
      <c r="O233" s="27">
        <f>IFERROR(VLOOKUP(N233,'散件迭代（不定期更新）'!C:J,8,FALSE),0)</f>
        <v>0</v>
      </c>
      <c r="P233" s="27" t="str">
        <f>IFERROR(VLOOKUP(N233,'散件（更新）'!B:H,3,FALSE),0)</f>
        <v/>
      </c>
      <c r="Q233" s="27" t="str">
        <f>VLOOKUP(N233,'散件（更新）'!B:H,2,FALSE)</f>
        <v>114-24820500</v>
      </c>
      <c r="R233" s="27" t="str">
        <f>VLOOKUP(N233,'散件（更新）'!B:H,7,FALSE)</f>
        <v>Dirt Water Tank</v>
      </c>
      <c r="S233" s="27" t="str">
        <f>VLOOKUP(N233,'散件（更新）'!B:E,4,FALSE)</f>
        <v>https://tineco-yxzt.oss-accelerate.aliyuncs.com/20260123/huishoutongzujian_1769129154555.jpg</v>
      </c>
      <c r="T233" s="27" t="s">
        <v>8759</v>
      </c>
      <c r="U233" s="28" t="str">
        <f>VLOOKUP(N233,'散件（更新）'!B:G,6,FALSE)</f>
        <v>SP;CL2482E-01;回收桶组件</v>
      </c>
      <c r="V233" s="28">
        <f>VLOOKUP(N233,'散件（更新）'!B:I,8,FALSE)</f>
        <v>6932485020980</v>
      </c>
    </row>
    <row r="234" spans="1:22" ht="20.149999999999999" customHeight="1">
      <c r="A234" s="57">
        <v>46169</v>
      </c>
      <c r="B234" s="58" t="s">
        <v>19000</v>
      </c>
      <c r="C234" s="27" t="str">
        <f>VLOOKUP(B234,'大货清单（不定期按GOMS更新）'!A:H,8,0)</f>
        <v>109-24820702</v>
      </c>
      <c r="D234" s="27" t="str">
        <f>VLOOKUP(B234,'大货清单（不定期按GOMS更新）'!A:C,3,0)</f>
        <v>CL2482G-02</v>
      </c>
      <c r="E234" s="27" t="str">
        <f>VLOOKUP(B234,'大货清单（不定期按GOMS更新）'!A:H,4,0)</f>
        <v>DE,NL,PL,FR,FI</v>
      </c>
      <c r="F234" s="27" t="str">
        <f>VLOOKUP(B234,'大货清单（不定期按GOMS更新）'!A:H,2,0)</f>
        <v>Floor One S7 Fold Elite</v>
      </c>
      <c r="G234" s="28">
        <f>VLOOKUP(B234,'大货清单（不定期按GOMS更新）'!A:I,9,FALSE)</f>
        <v>6932485017799</v>
      </c>
      <c r="H234" s="27" t="str">
        <f>VLOOKUP(B234,'大货清单（不定期按GOMS更新）'!A:H,7,0)</f>
        <v>Black/Gold</v>
      </c>
      <c r="I234" s="27" t="str">
        <f>VLOOKUP(B234,'大货清单（不定期按GOMS更新）'!A:F,6,FALSE)</f>
        <v>ACTIVE</v>
      </c>
      <c r="J234" s="27" t="str">
        <f>VLOOKUP(B234,'大货清单（不定期按GOMS更新）'!A:K,11,FALSE)</f>
        <v>8.8</v>
      </c>
      <c r="K234" s="27" t="str">
        <f>VLOOKUP(B234,'大货清单（不定期按GOMS更新）'!A:N,12,FALSE)</f>
        <v>769</v>
      </c>
      <c r="L234" s="27" t="str">
        <f>VLOOKUP(B234,'大货清单（不定期按GOMS更新）'!A:M,13,FALSE)</f>
        <v>319</v>
      </c>
      <c r="M234" s="27" t="str">
        <f>VLOOKUP(B234,'大货清单（不定期按GOMS更新）'!A:N,14,FALSE)</f>
        <v>259</v>
      </c>
      <c r="N234" s="58" t="s">
        <v>15245</v>
      </c>
      <c r="O234" s="27">
        <f>IFERROR(VLOOKUP(N234,'散件迭代（不定期更新）'!C:J,8,FALSE),0)</f>
        <v>0</v>
      </c>
      <c r="P234" s="27">
        <f>IFERROR(VLOOKUP(N234,'散件（更新）'!B:H,3,FALSE),0)</f>
        <v>0</v>
      </c>
      <c r="Q234" s="27" t="str">
        <f>VLOOKUP(N234,'散件（更新）'!B:H,2,FALSE)</f>
        <v>114-25010014</v>
      </c>
      <c r="R234" s="27" t="str">
        <f>VLOOKUP(N234,'散件（更新）'!B:H,7,FALSE)</f>
        <v>plastic part</v>
      </c>
      <c r="S234" s="27" t="str">
        <f>VLOOKUP(N234,'散件（更新）'!B:E,4,FALSE)</f>
        <v>https://tineco-yxzt.oss-accelerate.aliyuncs.com/20250828/guatiaosuokou_1756372355135.jpg</v>
      </c>
      <c r="T234" s="27" t="s">
        <v>8759</v>
      </c>
      <c r="U234" s="28" t="str">
        <f>VLOOKUP(N234,'散件（更新）'!B:G,6,FALSE)</f>
        <v>SP;CL2501-01;刮条锁扣</v>
      </c>
      <c r="V234" s="28">
        <f>VLOOKUP(N234,'散件（更新）'!B:I,8,FALSE)</f>
        <v>6932485010950</v>
      </c>
    </row>
    <row r="235" spans="1:22" ht="20.149999999999999" customHeight="1">
      <c r="A235" s="57">
        <v>46169</v>
      </c>
      <c r="B235" s="58" t="s">
        <v>11034</v>
      </c>
      <c r="C235" s="27" t="str">
        <f>VLOOKUP(B235,'大货清单（不定期按GOMS更新）'!A:H,8,0)</f>
        <v>109-25400001</v>
      </c>
      <c r="D235" s="27" t="str">
        <f>VLOOKUP(B235,'大货清单（不定期按GOMS更新）'!A:C,3,0)</f>
        <v>CL2540-01</v>
      </c>
      <c r="E235" s="27" t="str">
        <f>VLOOKUP(B235,'大货清单（不定期按GOMS更新）'!A:H,4,0)</f>
        <v>IT,ES,FR,DE,PL,SE,NL,BE</v>
      </c>
      <c r="F235" s="27" t="str">
        <f>VLOOKUP(B235,'大货清单（不定期按GOMS更新）'!A:H,2,0)</f>
        <v>Floor One S7 Artist</v>
      </c>
      <c r="G235" s="28">
        <f>VLOOKUP(B235,'大货清单（不定期按GOMS更新）'!A:I,9,FALSE)</f>
        <v>6971745580963</v>
      </c>
      <c r="H235" s="27" t="str">
        <f>VLOOKUP(B235,'大货清单（不定期按GOMS更新）'!A:H,7,0)</f>
        <v>GREY</v>
      </c>
      <c r="I235" s="27" t="str">
        <f>VLOOKUP(B235,'大货清单（不定期按GOMS更新）'!A:F,6,FALSE)</f>
        <v>ACTIVE</v>
      </c>
      <c r="J235" s="27" t="str">
        <f>VLOOKUP(B235,'大货清单（不定期按GOMS更新）'!A:K,11,FALSE)</f>
        <v>9.9</v>
      </c>
      <c r="K235" s="27" t="str">
        <f>VLOOKUP(B235,'大货清单（不定期按GOMS更新）'!A:N,12,FALSE)</f>
        <v>720</v>
      </c>
      <c r="L235" s="27" t="str">
        <f>VLOOKUP(B235,'大货清单（不定期按GOMS更新）'!A:M,13,FALSE)</f>
        <v>324</v>
      </c>
      <c r="M235" s="27" t="str">
        <f>VLOOKUP(B235,'大货清单（不定期按GOMS更新）'!A:N,14,FALSE)</f>
        <v>286</v>
      </c>
      <c r="N235" s="58" t="s">
        <v>16689</v>
      </c>
      <c r="O235" s="27">
        <f>IFERROR(VLOOKUP(N235,'散件迭代（不定期更新）'!C:J,8,FALSE),0)</f>
        <v>0</v>
      </c>
      <c r="P235" s="27" t="str">
        <f>IFERROR(VLOOKUP(N235,'散件（更新）'!B:H,3,FALSE),0)</f>
        <v/>
      </c>
      <c r="Q235" s="27" t="str">
        <f>VLOOKUP(N235,'散件（更新）'!B:H,2,FALSE)</f>
        <v>114-25400301</v>
      </c>
      <c r="R235" s="27" t="str">
        <f>VLOOKUP(N235,'散件（更新）'!B:H,7,FALSE)</f>
        <v>Water Tank Cap Assembly</v>
      </c>
      <c r="S235" s="27" t="str">
        <f>VLOOKUP(N235,'散件（更新）'!B:E,4,FALSE)</f>
        <v>https://tineco-yxzt.oss-accelerate.aliyuncs.com/20260203/weixinjietu_20260203095924_1770084000550.png</v>
      </c>
      <c r="T235" s="27" t="s">
        <v>8759</v>
      </c>
      <c r="U235" s="28" t="str">
        <f>VLOOKUP(N235,'散件（更新）'!B:G,6,FALSE)</f>
        <v>SP;CL2540C-01;水箱盖组件</v>
      </c>
      <c r="V235" s="28">
        <f>VLOOKUP(N235,'散件（更新）'!B:I,8,FALSE)</f>
        <v>6932485021871</v>
      </c>
    </row>
    <row r="236" spans="1:22" ht="20.149999999999999" customHeight="1">
      <c r="A236" s="57">
        <v>46169</v>
      </c>
      <c r="B236" s="58" t="s">
        <v>11038</v>
      </c>
      <c r="C236" s="27" t="str">
        <f>VLOOKUP(B236,'大货清单（不定期按GOMS更新）'!A:H,8,0)</f>
        <v>109-25400002</v>
      </c>
      <c r="D236" s="27" t="str">
        <f>VLOOKUP(B236,'大货清单（不定期按GOMS更新）'!A:C,3,0)</f>
        <v>CL2540-02</v>
      </c>
      <c r="E236" s="27" t="str">
        <f>VLOOKUP(B236,'大货清单（不定期按GOMS更新）'!A:H,4,0)</f>
        <v>DE,PL</v>
      </c>
      <c r="F236" s="27" t="str">
        <f>VLOOKUP(B236,'大货清单（不定期按GOMS更新）'!A:H,2,0)</f>
        <v>Floor One S7 Artist Premium</v>
      </c>
      <c r="G236" s="28" t="str">
        <f>VLOOKUP(B236,'大货清单（不定期按GOMS更新）'!A:I,9,FALSE)</f>
        <v>6971745580970</v>
      </c>
      <c r="H236" s="27" t="str">
        <f>VLOOKUP(B236,'大货清单（不定期按GOMS更新）'!A:H,7,0)</f>
        <v>BLACK</v>
      </c>
      <c r="I236" s="27" t="str">
        <f>VLOOKUP(B236,'大货清单（不定期按GOMS更新）'!A:F,6,FALSE)</f>
        <v>ACTIVE</v>
      </c>
      <c r="J236" s="27" t="str">
        <f>VLOOKUP(B236,'大货清单（不定期按GOMS更新）'!A:K,11,FALSE)</f>
        <v>10.2</v>
      </c>
      <c r="K236" s="27" t="str">
        <f>VLOOKUP(B236,'大货清单（不定期按GOMS更新）'!A:N,12,FALSE)</f>
        <v>720</v>
      </c>
      <c r="L236" s="27" t="str">
        <f>VLOOKUP(B236,'大货清单（不定期按GOMS更新）'!A:M,13,FALSE)</f>
        <v>324</v>
      </c>
      <c r="M236" s="27" t="str">
        <f>VLOOKUP(B236,'大货清单（不定期按GOMS更新）'!A:N,14,FALSE)</f>
        <v>288</v>
      </c>
      <c r="N236" s="58" t="s">
        <v>16689</v>
      </c>
      <c r="O236" s="27">
        <f>IFERROR(VLOOKUP(N236,'散件迭代（不定期更新）'!C:J,8,FALSE),0)</f>
        <v>0</v>
      </c>
      <c r="P236" s="27" t="str">
        <f>IFERROR(VLOOKUP(N236,'散件（更新）'!B:H,3,FALSE),0)</f>
        <v/>
      </c>
      <c r="Q236" s="27" t="str">
        <f>VLOOKUP(N236,'散件（更新）'!B:H,2,FALSE)</f>
        <v>114-25400301</v>
      </c>
      <c r="R236" s="27" t="str">
        <f>VLOOKUP(N236,'散件（更新）'!B:H,7,FALSE)</f>
        <v>Water Tank Cap Assembly</v>
      </c>
      <c r="S236" s="27" t="str">
        <f>VLOOKUP(N236,'散件（更新）'!B:E,4,FALSE)</f>
        <v>https://tineco-yxzt.oss-accelerate.aliyuncs.com/20260203/weixinjietu_20260203095924_1770084000550.png</v>
      </c>
      <c r="T236" s="27" t="s">
        <v>8759</v>
      </c>
      <c r="U236" s="28" t="str">
        <f>VLOOKUP(N236,'散件（更新）'!B:G,6,FALSE)</f>
        <v>SP;CL2540C-01;水箱盖组件</v>
      </c>
      <c r="V236" s="28">
        <f>VLOOKUP(N236,'散件（更新）'!B:I,8,FALSE)</f>
        <v>6932485021871</v>
      </c>
    </row>
    <row r="237" spans="1:22" ht="20.149999999999999" customHeight="1">
      <c r="A237" s="57">
        <v>46169</v>
      </c>
      <c r="B237" s="58" t="s">
        <v>19015</v>
      </c>
      <c r="C237" s="27" t="str">
        <f>VLOOKUP(B237,'大货清单（不定期按GOMS更新）'!A:H,8,0)</f>
        <v>109-25810002</v>
      </c>
      <c r="D237" s="27" t="str">
        <f>VLOOKUP(B237,'大货清单（不定期按GOMS更新）'!A:C,3,0)</f>
        <v>CL2581-02</v>
      </c>
      <c r="E237" s="27" t="str">
        <f>VLOOKUP(B237,'大货清单（不定期按GOMS更新）'!A:H,4,0)</f>
        <v>PL,FI</v>
      </c>
      <c r="F237" s="27" t="str">
        <f>VLOOKUP(B237,'大货清单（不定期按GOMS更新）'!A:H,2,0)</f>
        <v>Floor One S9 Artist Elite</v>
      </c>
      <c r="G237" s="28">
        <f>VLOOKUP(B237,'大货清单（不定期按GOMS更新）'!A:I,9,FALSE)</f>
        <v>6932485018055</v>
      </c>
      <c r="H237" s="27" t="str">
        <f>VLOOKUP(B237,'大货清单（不定期按GOMS更新）'!A:H,7,0)</f>
        <v>Green</v>
      </c>
      <c r="I237" s="27" t="str">
        <f>VLOOKUP(B237,'大货清单（不定期按GOMS更新）'!A:F,6,FALSE)</f>
        <v>ACTIVE</v>
      </c>
      <c r="J237" s="27" t="str">
        <f>VLOOKUP(B237,'大货清单（不定期按GOMS更新）'!A:K,11,FALSE)</f>
        <v>10.9</v>
      </c>
      <c r="K237" s="27" t="str">
        <f>VLOOKUP(B237,'大货清单（不定期按GOMS更新）'!A:N,12,FALSE)</f>
        <v>720</v>
      </c>
      <c r="L237" s="27" t="str">
        <f>VLOOKUP(B237,'大货清单（不定期按GOMS更新）'!A:M,13,FALSE)</f>
        <v>324</v>
      </c>
      <c r="M237" s="27" t="str">
        <f>VLOOKUP(B237,'大货清单（不定期按GOMS更新）'!A:N,14,FALSE)</f>
        <v>288</v>
      </c>
      <c r="N237" s="58" t="s">
        <v>8082</v>
      </c>
      <c r="O237" s="27">
        <f>IFERROR(VLOOKUP(N237,'散件迭代（不定期更新）'!C:J,8,FALSE),0)</f>
        <v>0</v>
      </c>
      <c r="P237" s="27" t="str">
        <f>IFERROR(VLOOKUP(N237,'散件（更新）'!B:H,3,FALSE),0)</f>
        <v/>
      </c>
      <c r="Q237" s="27" t="str">
        <f>VLOOKUP(N237,'散件（更新）'!B:H,2,FALSE)</f>
        <v>114-23761801</v>
      </c>
      <c r="R237" s="27" t="str">
        <f>VLOOKUP(N237,'散件（更新）'!B:H,7,FALSE)</f>
        <v>Brush Roller</v>
      </c>
      <c r="S237" s="27" t="str">
        <f>VLOOKUP(N237,'散件（更新）'!B:E,4,FALSE)</f>
        <v>https://tineco-yxzt.oss-accelerate.aliyuncs.com/20241219/weixintupian_20241114110949_1734578233397.jpg</v>
      </c>
      <c r="T237" s="27" t="s">
        <v>8759</v>
      </c>
      <c r="U237" s="28" t="str">
        <f>VLOOKUP(N237,'散件（更新）'!B:G,6,FALSE)</f>
        <v>耐热滚刷组件</v>
      </c>
      <c r="V237" s="28">
        <f>VLOOKUP(N237,'散件（更新）'!B:I,8,FALSE)</f>
        <v>6932485002405</v>
      </c>
    </row>
    <row r="238" spans="1:22" ht="20.149999999999999" customHeight="1">
      <c r="A238" s="57">
        <v>46169</v>
      </c>
      <c r="B238" s="58" t="s">
        <v>19015</v>
      </c>
      <c r="C238" s="27" t="str">
        <f>VLOOKUP(B238,'大货清单（不定期按GOMS更新）'!A:H,8,0)</f>
        <v>109-25810002</v>
      </c>
      <c r="D238" s="27" t="str">
        <f>VLOOKUP(B238,'大货清单（不定期按GOMS更新）'!A:C,3,0)</f>
        <v>CL2581-02</v>
      </c>
      <c r="E238" s="27" t="str">
        <f>VLOOKUP(B238,'大货清单（不定期按GOMS更新）'!A:H,4,0)</f>
        <v>PL,FI</v>
      </c>
      <c r="F238" s="27" t="str">
        <f>VLOOKUP(B238,'大货清单（不定期按GOMS更新）'!A:H,2,0)</f>
        <v>Floor One S9 Artist Elite</v>
      </c>
      <c r="G238" s="28">
        <f>VLOOKUP(B238,'大货清单（不定期按GOMS更新）'!A:I,9,FALSE)</f>
        <v>6932485018055</v>
      </c>
      <c r="H238" s="27" t="str">
        <f>VLOOKUP(B238,'大货清单（不定期按GOMS更新）'!A:H,7,0)</f>
        <v>Green</v>
      </c>
      <c r="I238" s="27" t="str">
        <f>VLOOKUP(B238,'大货清单（不定期按GOMS更新）'!A:F,6,FALSE)</f>
        <v>ACTIVE</v>
      </c>
      <c r="J238" s="27" t="str">
        <f>VLOOKUP(B238,'大货清单（不定期按GOMS更新）'!A:K,11,FALSE)</f>
        <v>10.9</v>
      </c>
      <c r="K238" s="27" t="str">
        <f>VLOOKUP(B238,'大货清单（不定期按GOMS更新）'!A:N,12,FALSE)</f>
        <v>720</v>
      </c>
      <c r="L238" s="27" t="str">
        <f>VLOOKUP(B238,'大货清单（不定期按GOMS更新）'!A:M,13,FALSE)</f>
        <v>324</v>
      </c>
      <c r="M238" s="27" t="str">
        <f>VLOOKUP(B238,'大货清单（不定期按GOMS更新）'!A:N,14,FALSE)</f>
        <v>288</v>
      </c>
      <c r="N238" s="58" t="s">
        <v>7530</v>
      </c>
      <c r="O238" s="27" t="str">
        <f>IFERROR(VLOOKUP(N238,'散件迭代（不定期更新）'!C:J,8,FALSE),0)</f>
        <v>A64</v>
      </c>
      <c r="P238" s="27">
        <f>IFERROR(VLOOKUP(N238,'散件（更新）'!B:H,3,FALSE),0)</f>
        <v>0</v>
      </c>
      <c r="Q238" s="27" t="str">
        <f>VLOOKUP(N238,'散件（更新）'!B:H,2,FALSE)</f>
        <v>114-23280222</v>
      </c>
      <c r="R238" s="27" t="str">
        <f>VLOOKUP(N238,'散件（更新）'!B:H,7,FALSE)</f>
        <v>HEPA Assy</v>
      </c>
      <c r="S238" s="27" t="str">
        <f>VLOOKUP(N238,'散件（更新）'!B:E,4,FALSE)</f>
        <v>https://tineco-yxzt.oss-accelerate.aliyuncs.com/20240822/HEPA_1724286749680.jpg</v>
      </c>
      <c r="T238" s="27" t="s">
        <v>8759</v>
      </c>
      <c r="U238" s="28" t="str">
        <f>VLOOKUP(N238,'散件（更新）'!B:G,6,FALSE)</f>
        <v>回收桶过滤器组件</v>
      </c>
      <c r="V238" s="28">
        <f>VLOOKUP(N238,'散件（更新）'!B:I,8,FALSE)</f>
        <v>6932485000470</v>
      </c>
    </row>
    <row r="239" spans="1:22" ht="20.149999999999999" customHeight="1">
      <c r="A239" s="57">
        <v>46169</v>
      </c>
      <c r="B239" s="58" t="s">
        <v>19015</v>
      </c>
      <c r="C239" s="27" t="str">
        <f>VLOOKUP(B239,'大货清单（不定期按GOMS更新）'!A:H,8,0)</f>
        <v>109-25810002</v>
      </c>
      <c r="D239" s="27" t="str">
        <f>VLOOKUP(B239,'大货清单（不定期按GOMS更新）'!A:C,3,0)</f>
        <v>CL2581-02</v>
      </c>
      <c r="E239" s="27" t="str">
        <f>VLOOKUP(B239,'大货清单（不定期按GOMS更新）'!A:H,4,0)</f>
        <v>PL,FI</v>
      </c>
      <c r="F239" s="27" t="str">
        <f>VLOOKUP(B239,'大货清单（不定期按GOMS更新）'!A:H,2,0)</f>
        <v>Floor One S9 Artist Elite</v>
      </c>
      <c r="G239" s="28">
        <f>VLOOKUP(B239,'大货清单（不定期按GOMS更新）'!A:I,9,FALSE)</f>
        <v>6932485018055</v>
      </c>
      <c r="H239" s="27" t="str">
        <f>VLOOKUP(B239,'大货清单（不定期按GOMS更新）'!A:H,7,0)</f>
        <v>Green</v>
      </c>
      <c r="I239" s="27" t="str">
        <f>VLOOKUP(B239,'大货清单（不定期按GOMS更新）'!A:F,6,FALSE)</f>
        <v>ACTIVE</v>
      </c>
      <c r="J239" s="27" t="str">
        <f>VLOOKUP(B239,'大货清单（不定期按GOMS更新）'!A:K,11,FALSE)</f>
        <v>10.9</v>
      </c>
      <c r="K239" s="27" t="str">
        <f>VLOOKUP(B239,'大货清单（不定期按GOMS更新）'!A:N,12,FALSE)</f>
        <v>720</v>
      </c>
      <c r="L239" s="27" t="str">
        <f>VLOOKUP(B239,'大货清单（不定期按GOMS更新）'!A:M,13,FALSE)</f>
        <v>324</v>
      </c>
      <c r="M239" s="27" t="str">
        <f>VLOOKUP(B239,'大货清单（不定期按GOMS更新）'!A:N,14,FALSE)</f>
        <v>288</v>
      </c>
      <c r="N239" s="58" t="s">
        <v>16900</v>
      </c>
      <c r="O239" s="27">
        <f>IFERROR(VLOOKUP(N239,'散件迭代（不定期更新）'!C:J,8,FALSE),0)</f>
        <v>0</v>
      </c>
      <c r="P239" s="27" t="str">
        <f>IFERROR(VLOOKUP(N239,'散件（更新）'!B:H,3,FALSE),0)</f>
        <v/>
      </c>
      <c r="Q239" s="27" t="str">
        <f>VLOOKUP(N239,'散件（更新）'!B:H,2,FALSE)</f>
        <v>114-25810000</v>
      </c>
      <c r="R239" s="27" t="str">
        <f>VLOOKUP(N239,'散件（更新）'!B:H,7,FALSE)</f>
        <v>Charging Base</v>
      </c>
      <c r="S239" s="27" t="str">
        <f>VLOOKUP(N239,'散件（更新）'!B:E,4,FALSE)</f>
        <v>https://tineco-yxzt.oss-accelerate.aliyuncs.com/20260302/honggantuopanzujian_1772442425458.png</v>
      </c>
      <c r="T239" s="27" t="s">
        <v>8759</v>
      </c>
      <c r="U239" s="28" t="str">
        <f>VLOOKUP(N239,'散件（更新）'!B:G,6,FALSE)</f>
        <v>SP;CL2581-01;烘干托盘组件</v>
      </c>
      <c r="V239" s="28">
        <f>VLOOKUP(N239,'散件（更新）'!B:I,8,FALSE)</f>
        <v>6932485022014</v>
      </c>
    </row>
    <row r="240" spans="1:22" ht="20.149999999999999" customHeight="1">
      <c r="A240" s="57">
        <v>46169</v>
      </c>
      <c r="B240" s="58" t="s">
        <v>19015</v>
      </c>
      <c r="C240" s="27" t="str">
        <f>VLOOKUP(B240,'大货清单（不定期按GOMS更新）'!A:H,8,0)</f>
        <v>109-25810002</v>
      </c>
      <c r="D240" s="27" t="str">
        <f>VLOOKUP(B240,'大货清单（不定期按GOMS更新）'!A:C,3,0)</f>
        <v>CL2581-02</v>
      </c>
      <c r="E240" s="27" t="str">
        <f>VLOOKUP(B240,'大货清单（不定期按GOMS更新）'!A:H,4,0)</f>
        <v>PL,FI</v>
      </c>
      <c r="F240" s="27" t="str">
        <f>VLOOKUP(B240,'大货清单（不定期按GOMS更新）'!A:H,2,0)</f>
        <v>Floor One S9 Artist Elite</v>
      </c>
      <c r="G240" s="28">
        <f>VLOOKUP(B240,'大货清单（不定期按GOMS更新）'!A:I,9,FALSE)</f>
        <v>6932485018055</v>
      </c>
      <c r="H240" s="27" t="str">
        <f>VLOOKUP(B240,'大货清单（不定期按GOMS更新）'!A:H,7,0)</f>
        <v>Green</v>
      </c>
      <c r="I240" s="27" t="str">
        <f>VLOOKUP(B240,'大货清单（不定期按GOMS更新）'!A:F,6,FALSE)</f>
        <v>ACTIVE</v>
      </c>
      <c r="J240" s="27" t="str">
        <f>VLOOKUP(B240,'大货清单（不定期按GOMS更新）'!A:K,11,FALSE)</f>
        <v>10.9</v>
      </c>
      <c r="K240" s="27" t="str">
        <f>VLOOKUP(B240,'大货清单（不定期按GOMS更新）'!A:N,12,FALSE)</f>
        <v>720</v>
      </c>
      <c r="L240" s="27" t="str">
        <f>VLOOKUP(B240,'大货清单（不定期按GOMS更新）'!A:M,13,FALSE)</f>
        <v>324</v>
      </c>
      <c r="M240" s="27" t="str">
        <f>VLOOKUP(B240,'大货清单（不定期按GOMS更新）'!A:N,14,FALSE)</f>
        <v>288</v>
      </c>
      <c r="N240" s="58" t="s">
        <v>9990</v>
      </c>
      <c r="O240" s="27">
        <f>IFERROR(VLOOKUP(N240,'散件迭代（不定期更新）'!C:J,8,FALSE),0)</f>
        <v>0</v>
      </c>
      <c r="P240" s="27">
        <f>IFERROR(VLOOKUP(N240,'散件（更新）'!B:H,3,FALSE),0)</f>
        <v>0</v>
      </c>
      <c r="Q240" s="27" t="str">
        <f>VLOOKUP(N240,'散件（更新）'!B:H,2,FALSE)</f>
        <v>114-23431608</v>
      </c>
      <c r="R240" s="27" t="str">
        <f>VLOOKUP(N240,'散件（更新）'!B:H,7,FALSE)</f>
        <v>Battery</v>
      </c>
      <c r="S240" s="27" t="str">
        <f>VLOOKUP(N240,'散件（更新）'!B:E,4,FALSE)</f>
        <v>https://tineco-yxzt.oss-accelerate.aliyuncs.com/20250711/weixinjietu_20250711112012_1752204188589.png</v>
      </c>
      <c r="T240" s="27" t="s">
        <v>8759</v>
      </c>
      <c r="U240" s="28" t="str">
        <f>VLOOKUP(N240,'散件（更新）'!B:G,6,FALSE)</f>
        <v>SP;CL2343P-01;电池包组件（危包）</v>
      </c>
      <c r="V240" s="28">
        <f>VLOOKUP(N240,'散件（更新）'!B:I,8,FALSE)</f>
        <v>6932485009374</v>
      </c>
    </row>
    <row r="241" spans="1:22" ht="20.149999999999999" customHeight="1">
      <c r="A241" s="57">
        <v>46169</v>
      </c>
      <c r="B241" s="58" t="s">
        <v>19015</v>
      </c>
      <c r="C241" s="27" t="str">
        <f>VLOOKUP(B241,'大货清单（不定期按GOMS更新）'!A:H,8,0)</f>
        <v>109-25810002</v>
      </c>
      <c r="D241" s="27" t="str">
        <f>VLOOKUP(B241,'大货清单（不定期按GOMS更新）'!A:C,3,0)</f>
        <v>CL2581-02</v>
      </c>
      <c r="E241" s="27" t="str">
        <f>VLOOKUP(B241,'大货清单（不定期按GOMS更新）'!A:H,4,0)</f>
        <v>PL,FI</v>
      </c>
      <c r="F241" s="27" t="str">
        <f>VLOOKUP(B241,'大货清单（不定期按GOMS更新）'!A:H,2,0)</f>
        <v>Floor One S9 Artist Elite</v>
      </c>
      <c r="G241" s="28">
        <f>VLOOKUP(B241,'大货清单（不定期按GOMS更新）'!A:I,9,FALSE)</f>
        <v>6932485018055</v>
      </c>
      <c r="H241" s="27" t="str">
        <f>VLOOKUP(B241,'大货清单（不定期按GOMS更新）'!A:H,7,0)</f>
        <v>Green</v>
      </c>
      <c r="I241" s="27" t="str">
        <f>VLOOKUP(B241,'大货清单（不定期按GOMS更新）'!A:F,6,FALSE)</f>
        <v>ACTIVE</v>
      </c>
      <c r="J241" s="27" t="str">
        <f>VLOOKUP(B241,'大货清单（不定期按GOMS更新）'!A:K,11,FALSE)</f>
        <v>10.9</v>
      </c>
      <c r="K241" s="27" t="str">
        <f>VLOOKUP(B241,'大货清单（不定期按GOMS更新）'!A:N,12,FALSE)</f>
        <v>720</v>
      </c>
      <c r="L241" s="27" t="str">
        <f>VLOOKUP(B241,'大货清单（不定期按GOMS更新）'!A:M,13,FALSE)</f>
        <v>324</v>
      </c>
      <c r="M241" s="27" t="str">
        <f>VLOOKUP(B241,'大货清单（不定期按GOMS更新）'!A:N,14,FALSE)</f>
        <v>288</v>
      </c>
      <c r="N241" s="58" t="s">
        <v>7859</v>
      </c>
      <c r="O241" s="27">
        <f>IFERROR(VLOOKUP(N241,'散件迭代（不定期更新）'!C:J,8,FALSE),0)</f>
        <v>0</v>
      </c>
      <c r="P241" s="27" t="str">
        <f>IFERROR(VLOOKUP(N241,'散件（更新）'!B:H,3,FALSE),0)</f>
        <v/>
      </c>
      <c r="Q241" s="27" t="str">
        <f>VLOOKUP(N241,'散件（更新）'!B:H,2,FALSE)</f>
        <v>114-23431303</v>
      </c>
      <c r="R241" s="27" t="str">
        <f>VLOOKUP(N241,'散件（更新）'!B:H,7,FALSE)</f>
        <v>plastic part</v>
      </c>
      <c r="S241" s="27" t="str">
        <f>VLOOKUP(N241,'散件（更新）'!B:E,4,FALSE)</f>
        <v>https://tineco-yxzt.oss-accelerate.aliyuncs.com/20250115/03-huishoutongshanggai_1736932344858.png</v>
      </c>
      <c r="T241" s="27" t="s">
        <v>8759</v>
      </c>
      <c r="U241" s="28" t="str">
        <f>VLOOKUP(N241,'散件（更新）'!B:G,6,FALSE)</f>
        <v>回收桶桶盖</v>
      </c>
      <c r="V241" s="28">
        <f>VLOOKUP(N241,'散件（更新）'!B:I,8,FALSE)</f>
        <v>6932485003266</v>
      </c>
    </row>
    <row r="242" spans="1:22" ht="20.149999999999999" customHeight="1">
      <c r="A242" s="57">
        <v>46169</v>
      </c>
      <c r="B242" s="58" t="s">
        <v>19015</v>
      </c>
      <c r="C242" s="27" t="str">
        <f>VLOOKUP(B242,'大货清单（不定期按GOMS更新）'!A:H,8,0)</f>
        <v>109-25810002</v>
      </c>
      <c r="D242" s="27" t="str">
        <f>VLOOKUP(B242,'大货清单（不定期按GOMS更新）'!A:C,3,0)</f>
        <v>CL2581-02</v>
      </c>
      <c r="E242" s="27" t="str">
        <f>VLOOKUP(B242,'大货清单（不定期按GOMS更新）'!A:H,4,0)</f>
        <v>PL,FI</v>
      </c>
      <c r="F242" s="27" t="str">
        <f>VLOOKUP(B242,'大货清单（不定期按GOMS更新）'!A:H,2,0)</f>
        <v>Floor One S9 Artist Elite</v>
      </c>
      <c r="G242" s="28">
        <f>VLOOKUP(B242,'大货清单（不定期按GOMS更新）'!A:I,9,FALSE)</f>
        <v>6932485018055</v>
      </c>
      <c r="H242" s="27" t="str">
        <f>VLOOKUP(B242,'大货清单（不定期按GOMS更新）'!A:H,7,0)</f>
        <v>Green</v>
      </c>
      <c r="I242" s="27" t="str">
        <f>VLOOKUP(B242,'大货清单（不定期按GOMS更新）'!A:F,6,FALSE)</f>
        <v>ACTIVE</v>
      </c>
      <c r="J242" s="27" t="str">
        <f>VLOOKUP(B242,'大货清单（不定期按GOMS更新）'!A:K,11,FALSE)</f>
        <v>10.9</v>
      </c>
      <c r="K242" s="27" t="str">
        <f>VLOOKUP(B242,'大货清单（不定期按GOMS更新）'!A:N,12,FALSE)</f>
        <v>720</v>
      </c>
      <c r="L242" s="27" t="str">
        <f>VLOOKUP(B242,'大货清单（不定期按GOMS更新）'!A:M,13,FALSE)</f>
        <v>324</v>
      </c>
      <c r="M242" s="27" t="str">
        <f>VLOOKUP(B242,'大货清单（不定期按GOMS更新）'!A:N,14,FALSE)</f>
        <v>288</v>
      </c>
      <c r="N242" s="58" t="s">
        <v>8042</v>
      </c>
      <c r="O242" s="27">
        <f>IFERROR(VLOOKUP(N242,'散件迭代（不定期更新）'!C:J,8,FALSE),0)</f>
        <v>0</v>
      </c>
      <c r="P242" s="27" t="str">
        <f>IFERROR(VLOOKUP(N242,'散件（更新）'!B:H,3,FALSE),0)</f>
        <v/>
      </c>
      <c r="Q242" s="27" t="str">
        <f>VLOOKUP(N242,'散件（更新）'!B:H,2,FALSE)</f>
        <v>114-23431308</v>
      </c>
      <c r="R242" s="27" t="str">
        <f>VLOOKUP(N242,'散件（更新）'!B:H,7,FALSE)</f>
        <v>plastic part</v>
      </c>
      <c r="S242" s="27" t="str">
        <f>VLOOKUP(N242,'散件（更新）'!B:E,4,FALSE)</f>
        <v>https://tineco-yxzt.oss-accelerate.aliyuncs.com/20250124/08-shuifazhuanjietou+lu:wang_1737689056862.png</v>
      </c>
      <c r="T242" s="27" t="s">
        <v>8759</v>
      </c>
      <c r="U242" s="28" t="str">
        <f>VLOOKUP(N242,'散件（更新）'!B:G,6,FALSE)</f>
        <v>下水阀接头</v>
      </c>
      <c r="V242" s="28">
        <f>VLOOKUP(N242,'散件（更新）'!B:I,8,FALSE)</f>
        <v>6932485003310</v>
      </c>
    </row>
    <row r="243" spans="1:22" ht="20.149999999999999" customHeight="1">
      <c r="A243" s="57">
        <v>46169</v>
      </c>
      <c r="B243" s="58" t="s">
        <v>19015</v>
      </c>
      <c r="C243" s="27" t="str">
        <f>VLOOKUP(B243,'大货清单（不定期按GOMS更新）'!A:H,8,0)</f>
        <v>109-25810002</v>
      </c>
      <c r="D243" s="27" t="str">
        <f>VLOOKUP(B243,'大货清单（不定期按GOMS更新）'!A:C,3,0)</f>
        <v>CL2581-02</v>
      </c>
      <c r="E243" s="27" t="str">
        <f>VLOOKUP(B243,'大货清单（不定期按GOMS更新）'!A:H,4,0)</f>
        <v>PL,FI</v>
      </c>
      <c r="F243" s="27" t="str">
        <f>VLOOKUP(B243,'大货清单（不定期按GOMS更新）'!A:H,2,0)</f>
        <v>Floor One S9 Artist Elite</v>
      </c>
      <c r="G243" s="28">
        <f>VLOOKUP(B243,'大货清单（不定期按GOMS更新）'!A:I,9,FALSE)</f>
        <v>6932485018055</v>
      </c>
      <c r="H243" s="27" t="str">
        <f>VLOOKUP(B243,'大货清单（不定期按GOMS更新）'!A:H,7,0)</f>
        <v>Green</v>
      </c>
      <c r="I243" s="27" t="str">
        <f>VLOOKUP(B243,'大货清单（不定期按GOMS更新）'!A:F,6,FALSE)</f>
        <v>ACTIVE</v>
      </c>
      <c r="J243" s="27" t="str">
        <f>VLOOKUP(B243,'大货清单（不定期按GOMS更新）'!A:K,11,FALSE)</f>
        <v>10.9</v>
      </c>
      <c r="K243" s="27" t="str">
        <f>VLOOKUP(B243,'大货清单（不定期按GOMS更新）'!A:N,12,FALSE)</f>
        <v>720</v>
      </c>
      <c r="L243" s="27" t="str">
        <f>VLOOKUP(B243,'大货清单（不定期按GOMS更新）'!A:M,13,FALSE)</f>
        <v>324</v>
      </c>
      <c r="M243" s="27" t="str">
        <f>VLOOKUP(B243,'大货清单（不定期按GOMS更新）'!A:N,14,FALSE)</f>
        <v>288</v>
      </c>
      <c r="N243" s="58" t="s">
        <v>7873</v>
      </c>
      <c r="O243" s="27">
        <f>IFERROR(VLOOKUP(N243,'散件迭代（不定期更新）'!C:J,8,FALSE),0)</f>
        <v>0</v>
      </c>
      <c r="P243" s="27" t="str">
        <f>IFERROR(VLOOKUP(N243,'散件（更新）'!B:H,3,FALSE),0)</f>
        <v/>
      </c>
      <c r="Q243" s="27" t="str">
        <f>VLOOKUP(N243,'散件（更新）'!B:H,2,FALSE)</f>
        <v>114-23431313</v>
      </c>
      <c r="R243" s="27" t="str">
        <f>VLOOKUP(N243,'散件（更新）'!B:H,7,FALSE)</f>
        <v>plastic part</v>
      </c>
      <c r="S243" s="27" t="str">
        <f>VLOOKUP(N243,'散件（更新）'!B:E,4,FALSE)</f>
        <v>https://tineco-yxzt.oss-accelerate.aliyuncs.com/20250116/13-zhuanjietouzujian_1736995392644.png</v>
      </c>
      <c r="T243" s="27" t="s">
        <v>8759</v>
      </c>
      <c r="U243" s="28" t="str">
        <f>VLOOKUP(N243,'散件（更新）'!B:G,6,FALSE)</f>
        <v>转接头组件</v>
      </c>
      <c r="V243" s="28">
        <f>VLOOKUP(N243,'散件（更新）'!B:I,8,FALSE)</f>
        <v>6932485003365</v>
      </c>
    </row>
    <row r="244" spans="1:22" ht="20.149999999999999" customHeight="1">
      <c r="A244" s="57">
        <v>46169</v>
      </c>
      <c r="B244" s="58" t="s">
        <v>19015</v>
      </c>
      <c r="C244" s="27" t="str">
        <f>VLOOKUP(B244,'大货清单（不定期按GOMS更新）'!A:H,8,0)</f>
        <v>109-25810002</v>
      </c>
      <c r="D244" s="27" t="str">
        <f>VLOOKUP(B244,'大货清单（不定期按GOMS更新）'!A:C,3,0)</f>
        <v>CL2581-02</v>
      </c>
      <c r="E244" s="27" t="str">
        <f>VLOOKUP(B244,'大货清单（不定期按GOMS更新）'!A:H,4,0)</f>
        <v>PL,FI</v>
      </c>
      <c r="F244" s="27" t="str">
        <f>VLOOKUP(B244,'大货清单（不定期按GOMS更新）'!A:H,2,0)</f>
        <v>Floor One S9 Artist Elite</v>
      </c>
      <c r="G244" s="28">
        <f>VLOOKUP(B244,'大货清单（不定期按GOMS更新）'!A:I,9,FALSE)</f>
        <v>6932485018055</v>
      </c>
      <c r="H244" s="27" t="str">
        <f>VLOOKUP(B244,'大货清单（不定期按GOMS更新）'!A:H,7,0)</f>
        <v>Green</v>
      </c>
      <c r="I244" s="27" t="str">
        <f>VLOOKUP(B244,'大货清单（不定期按GOMS更新）'!A:F,6,FALSE)</f>
        <v>ACTIVE</v>
      </c>
      <c r="J244" s="27" t="str">
        <f>VLOOKUP(B244,'大货清单（不定期按GOMS更新）'!A:K,11,FALSE)</f>
        <v>10.9</v>
      </c>
      <c r="K244" s="27" t="str">
        <f>VLOOKUP(B244,'大货清单（不定期按GOMS更新）'!A:N,12,FALSE)</f>
        <v>720</v>
      </c>
      <c r="L244" s="27" t="str">
        <f>VLOOKUP(B244,'大货清单（不定期按GOMS更新）'!A:M,13,FALSE)</f>
        <v>324</v>
      </c>
      <c r="M244" s="27" t="str">
        <f>VLOOKUP(B244,'大货清单（不定期按GOMS更新）'!A:N,14,FALSE)</f>
        <v>288</v>
      </c>
      <c r="N244" s="58" t="s">
        <v>8119</v>
      </c>
      <c r="O244" s="27">
        <f>IFERROR(VLOOKUP(N244,'散件迭代（不定期更新）'!C:J,8,FALSE),0)</f>
        <v>0</v>
      </c>
      <c r="P244" s="27" t="str">
        <f>IFERROR(VLOOKUP(N244,'散件（更新）'!B:H,3,FALSE),0)</f>
        <v/>
      </c>
      <c r="Q244" s="27" t="str">
        <f>VLOOKUP(N244,'散件（更新）'!B:H,2,FALSE)</f>
        <v>114-23431315</v>
      </c>
      <c r="R244" s="27" t="str">
        <f>VLOOKUP(N244,'散件（更新）'!B:H,7,FALSE)</f>
        <v>plastic part</v>
      </c>
      <c r="S244" s="27" t="str">
        <f>VLOOKUP(N244,'散件（更新）'!B:E,4,FALSE)</f>
        <v>https://tineco-yxzt.oss-accelerate.aliyuncs.com/20250116/15-xianshipingzhuangshigai_1736995848033.png</v>
      </c>
      <c r="T244" s="27" t="s">
        <v>19309</v>
      </c>
      <c r="U244" s="28" t="str">
        <f>VLOOKUP(N244,'散件（更新）'!B:G,6,FALSE)</f>
        <v>显示屏装饰盖</v>
      </c>
      <c r="V244" s="28">
        <f>VLOOKUP(N244,'散件（更新）'!B:I,8,FALSE)</f>
        <v>6932485003389</v>
      </c>
    </row>
    <row r="245" spans="1:22" ht="20.149999999999999" customHeight="1">
      <c r="A245" s="57">
        <v>46169</v>
      </c>
      <c r="B245" s="58" t="s">
        <v>19015</v>
      </c>
      <c r="C245" s="27" t="str">
        <f>VLOOKUP(B245,'大货清单（不定期按GOMS更新）'!A:H,8,0)</f>
        <v>109-25810002</v>
      </c>
      <c r="D245" s="27" t="str">
        <f>VLOOKUP(B245,'大货清单（不定期按GOMS更新）'!A:C,3,0)</f>
        <v>CL2581-02</v>
      </c>
      <c r="E245" s="27" t="str">
        <f>VLOOKUP(B245,'大货清单（不定期按GOMS更新）'!A:H,4,0)</f>
        <v>PL,FI</v>
      </c>
      <c r="F245" s="27" t="str">
        <f>VLOOKUP(B245,'大货清单（不定期按GOMS更新）'!A:H,2,0)</f>
        <v>Floor One S9 Artist Elite</v>
      </c>
      <c r="G245" s="28">
        <f>VLOOKUP(B245,'大货清单（不定期按GOMS更新）'!A:I,9,FALSE)</f>
        <v>6932485018055</v>
      </c>
      <c r="H245" s="27" t="str">
        <f>VLOOKUP(B245,'大货清单（不定期按GOMS更新）'!A:H,7,0)</f>
        <v>Green</v>
      </c>
      <c r="I245" s="27" t="str">
        <f>VLOOKUP(B245,'大货清单（不定期按GOMS更新）'!A:F,6,FALSE)</f>
        <v>ACTIVE</v>
      </c>
      <c r="J245" s="27" t="str">
        <f>VLOOKUP(B245,'大货清单（不定期按GOMS更新）'!A:K,11,FALSE)</f>
        <v>10.9</v>
      </c>
      <c r="K245" s="27" t="str">
        <f>VLOOKUP(B245,'大货清单（不定期按GOMS更新）'!A:N,12,FALSE)</f>
        <v>720</v>
      </c>
      <c r="L245" s="27" t="str">
        <f>VLOOKUP(B245,'大货清单（不定期按GOMS更新）'!A:M,13,FALSE)</f>
        <v>324</v>
      </c>
      <c r="M245" s="27" t="str">
        <f>VLOOKUP(B245,'大货清单（不定期按GOMS更新）'!A:N,14,FALSE)</f>
        <v>288</v>
      </c>
      <c r="N245" s="58" t="s">
        <v>8025</v>
      </c>
      <c r="O245" s="27">
        <f>IFERROR(VLOOKUP(N245,'散件迭代（不定期更新）'!C:J,8,FALSE),0)</f>
        <v>0</v>
      </c>
      <c r="P245" s="27" t="str">
        <f>IFERROR(VLOOKUP(N245,'散件（更新）'!B:H,3,FALSE),0)</f>
        <v/>
      </c>
      <c r="Q245" s="27" t="str">
        <f>VLOOKUP(N245,'散件（更新）'!B:H,2,FALSE)</f>
        <v>114-23431326</v>
      </c>
      <c r="R245" s="27" t="str">
        <f>VLOOKUP(N245,'散件（更新）'!B:H,7,FALSE)</f>
        <v>plastic part</v>
      </c>
      <c r="S245" s="27" t="str">
        <f>VLOOKUP(N245,'散件（更新）'!B:E,4,FALSE)</f>
        <v>https://tineco-yxzt.oss-accelerate.aliyuncs.com/20250116/26-tuopanjiaodianjiqiruansai_1737006867485.png</v>
      </c>
      <c r="T245" s="27" t="s">
        <v>19303</v>
      </c>
      <c r="U245" s="28" t="str">
        <f>VLOOKUP(N245,'散件（更新）'!B:G,6,FALSE)</f>
        <v>托盘脚垫软塞组件</v>
      </c>
      <c r="V245" s="28">
        <f>VLOOKUP(N245,'散件（更新）'!B:I,8,FALSE)</f>
        <v>6932485003495</v>
      </c>
    </row>
    <row r="246" spans="1:22" ht="20.149999999999999" customHeight="1">
      <c r="A246" s="57">
        <v>46169</v>
      </c>
      <c r="B246" s="58" t="s">
        <v>19015</v>
      </c>
      <c r="C246" s="27" t="str">
        <f>VLOOKUP(B246,'大货清单（不定期按GOMS更新）'!A:H,8,0)</f>
        <v>109-25810002</v>
      </c>
      <c r="D246" s="27" t="str">
        <f>VLOOKUP(B246,'大货清单（不定期按GOMS更新）'!A:C,3,0)</f>
        <v>CL2581-02</v>
      </c>
      <c r="E246" s="27" t="str">
        <f>VLOOKUP(B246,'大货清单（不定期按GOMS更新）'!A:H,4,0)</f>
        <v>PL,FI</v>
      </c>
      <c r="F246" s="27" t="str">
        <f>VLOOKUP(B246,'大货清单（不定期按GOMS更新）'!A:H,2,0)</f>
        <v>Floor One S9 Artist Elite</v>
      </c>
      <c r="G246" s="28">
        <f>VLOOKUP(B246,'大货清单（不定期按GOMS更新）'!A:I,9,FALSE)</f>
        <v>6932485018055</v>
      </c>
      <c r="H246" s="27" t="str">
        <f>VLOOKUP(B246,'大货清单（不定期按GOMS更新）'!A:H,7,0)</f>
        <v>Green</v>
      </c>
      <c r="I246" s="27" t="str">
        <f>VLOOKUP(B246,'大货清单（不定期按GOMS更新）'!A:F,6,FALSE)</f>
        <v>ACTIVE</v>
      </c>
      <c r="J246" s="27" t="str">
        <f>VLOOKUP(B246,'大货清单（不定期按GOMS更新）'!A:K,11,FALSE)</f>
        <v>10.9</v>
      </c>
      <c r="K246" s="27" t="str">
        <f>VLOOKUP(B246,'大货清单（不定期按GOMS更新）'!A:N,12,FALSE)</f>
        <v>720</v>
      </c>
      <c r="L246" s="27" t="str">
        <f>VLOOKUP(B246,'大货清单（不定期按GOMS更新）'!A:M,13,FALSE)</f>
        <v>324</v>
      </c>
      <c r="M246" s="27" t="str">
        <f>VLOOKUP(B246,'大货清单（不定期按GOMS更新）'!A:N,14,FALSE)</f>
        <v>288</v>
      </c>
      <c r="N246" s="58" t="s">
        <v>16818</v>
      </c>
      <c r="O246" s="27">
        <f>IFERROR(VLOOKUP(N246,'散件迭代（不定期更新）'!C:J,8,FALSE),0)</f>
        <v>0</v>
      </c>
      <c r="P246" s="27" t="str">
        <f>IFERROR(VLOOKUP(N246,'散件（更新）'!B:H,3,FALSE),0)</f>
        <v/>
      </c>
      <c r="Q246" s="27" t="str">
        <f>VLOOKUP(N246,'散件（更新）'!B:H,2,FALSE)</f>
        <v>114-25810006</v>
      </c>
      <c r="R246" s="27" t="str">
        <f>VLOOKUP(N246,'散件（更新）'!B:H,7,FALSE)</f>
        <v>Main Unit Front Cover</v>
      </c>
      <c r="S246" s="27" t="str">
        <f>VLOOKUP(N246,'散件（更新）'!B:E,4,FALSE)</f>
        <v>https://tineco-yxzt.oss-accelerate.aliyuncs.com/20260302/jitiqiangai_1772442903993.png</v>
      </c>
      <c r="T246" s="27" t="s">
        <v>19304</v>
      </c>
      <c r="U246" s="28" t="str">
        <f>VLOOKUP(N246,'散件（更新）'!B:G,6,FALSE)</f>
        <v>SP;CL2581-02;机体前盖(带静电膜)</v>
      </c>
      <c r="V246" s="28">
        <f>VLOOKUP(N246,'散件（更新）'!B:I,8,FALSE)</f>
        <v>6932485022069</v>
      </c>
    </row>
    <row r="247" spans="1:22" ht="20.149999999999999" customHeight="1">
      <c r="A247" s="57">
        <v>46169</v>
      </c>
      <c r="B247" s="58" t="s">
        <v>19015</v>
      </c>
      <c r="C247" s="27" t="str">
        <f>VLOOKUP(B247,'大货清单（不定期按GOMS更新）'!A:H,8,0)</f>
        <v>109-25810002</v>
      </c>
      <c r="D247" s="27" t="str">
        <f>VLOOKUP(B247,'大货清单（不定期按GOMS更新）'!A:C,3,0)</f>
        <v>CL2581-02</v>
      </c>
      <c r="E247" s="27" t="str">
        <f>VLOOKUP(B247,'大货清单（不定期按GOMS更新）'!A:H,4,0)</f>
        <v>PL,FI</v>
      </c>
      <c r="F247" s="27" t="str">
        <f>VLOOKUP(B247,'大货清单（不定期按GOMS更新）'!A:H,2,0)</f>
        <v>Floor One S9 Artist Elite</v>
      </c>
      <c r="G247" s="28">
        <f>VLOOKUP(B247,'大货清单（不定期按GOMS更新）'!A:I,9,FALSE)</f>
        <v>6932485018055</v>
      </c>
      <c r="H247" s="27" t="str">
        <f>VLOOKUP(B247,'大货清单（不定期按GOMS更新）'!A:H,7,0)</f>
        <v>Green</v>
      </c>
      <c r="I247" s="27" t="str">
        <f>VLOOKUP(B247,'大货清单（不定期按GOMS更新）'!A:F,6,FALSE)</f>
        <v>ACTIVE</v>
      </c>
      <c r="J247" s="27" t="str">
        <f>VLOOKUP(B247,'大货清单（不定期按GOMS更新）'!A:K,11,FALSE)</f>
        <v>10.9</v>
      </c>
      <c r="K247" s="27" t="str">
        <f>VLOOKUP(B247,'大货清单（不定期按GOMS更新）'!A:N,12,FALSE)</f>
        <v>720</v>
      </c>
      <c r="L247" s="27" t="str">
        <f>VLOOKUP(B247,'大货清单（不定期按GOMS更新）'!A:M,13,FALSE)</f>
        <v>324</v>
      </c>
      <c r="M247" s="27" t="str">
        <f>VLOOKUP(B247,'大货清单（不定期按GOMS更新）'!A:N,14,FALSE)</f>
        <v>288</v>
      </c>
      <c r="N247" s="58" t="s">
        <v>4704</v>
      </c>
      <c r="O247" s="27">
        <f>IFERROR(VLOOKUP(N247,'散件迭代（不定期更新）'!C:J,8,FALSE),0)</f>
        <v>0</v>
      </c>
      <c r="P247" s="27">
        <f>IFERROR(VLOOKUP(N247,'散件（更新）'!B:H,3,FALSE),0)</f>
        <v>0</v>
      </c>
      <c r="Q247" s="27" t="str">
        <f>VLOOKUP(N247,'散件（更新）'!B:H,2,FALSE)</f>
        <v>114-23280216</v>
      </c>
      <c r="R247" s="27" t="str">
        <f>VLOOKUP(N247,'散件（更新）'!B:H,7,FALSE)</f>
        <v>plastic part</v>
      </c>
      <c r="S247" s="27" t="str">
        <f>VLOOKUP(N247,'散件（更新）'!B:E,4,FALSE)</f>
        <v>https://tineco-yxzt.oss-accelerate.aliyuncs.com/20240306/penshuiban_1709693039077.GIF</v>
      </c>
      <c r="T247" s="27" t="s">
        <v>19310</v>
      </c>
      <c r="U247" s="28" t="str">
        <f>VLOOKUP(N247,'散件（更新）'!B:G,6,FALSE)</f>
        <v>喷水板组件</v>
      </c>
      <c r="V247" s="28">
        <f>VLOOKUP(N247,'散件（更新）'!B:I,8,FALSE)</f>
        <v>6974950107260</v>
      </c>
    </row>
    <row r="248" spans="1:22" ht="20.149999999999999" customHeight="1">
      <c r="A248" s="57">
        <v>46169</v>
      </c>
      <c r="B248" s="58" t="s">
        <v>19015</v>
      </c>
      <c r="C248" s="27" t="str">
        <f>VLOOKUP(B248,'大货清单（不定期按GOMS更新）'!A:H,8,0)</f>
        <v>109-25810002</v>
      </c>
      <c r="D248" s="27" t="str">
        <f>VLOOKUP(B248,'大货清单（不定期按GOMS更新）'!A:C,3,0)</f>
        <v>CL2581-02</v>
      </c>
      <c r="E248" s="27" t="str">
        <f>VLOOKUP(B248,'大货清单（不定期按GOMS更新）'!A:H,4,0)</f>
        <v>PL,FI</v>
      </c>
      <c r="F248" s="27" t="str">
        <f>VLOOKUP(B248,'大货清单（不定期按GOMS更新）'!A:H,2,0)</f>
        <v>Floor One S9 Artist Elite</v>
      </c>
      <c r="G248" s="28">
        <f>VLOOKUP(B248,'大货清单（不定期按GOMS更新）'!A:I,9,FALSE)</f>
        <v>6932485018055</v>
      </c>
      <c r="H248" s="27" t="str">
        <f>VLOOKUP(B248,'大货清单（不定期按GOMS更新）'!A:H,7,0)</f>
        <v>Green</v>
      </c>
      <c r="I248" s="27" t="str">
        <f>VLOOKUP(B248,'大货清单（不定期按GOMS更新）'!A:F,6,FALSE)</f>
        <v>ACTIVE</v>
      </c>
      <c r="J248" s="27" t="str">
        <f>VLOOKUP(B248,'大货清单（不定期按GOMS更新）'!A:K,11,FALSE)</f>
        <v>10.9</v>
      </c>
      <c r="K248" s="27" t="str">
        <f>VLOOKUP(B248,'大货清单（不定期按GOMS更新）'!A:N,12,FALSE)</f>
        <v>720</v>
      </c>
      <c r="L248" s="27" t="str">
        <f>VLOOKUP(B248,'大货清单（不定期按GOMS更新）'!A:M,13,FALSE)</f>
        <v>324</v>
      </c>
      <c r="M248" s="27" t="str">
        <f>VLOOKUP(B248,'大货清单（不定期按GOMS更新）'!A:N,14,FALSE)</f>
        <v>288</v>
      </c>
      <c r="N248" s="58" t="s">
        <v>16579</v>
      </c>
      <c r="O248" s="27">
        <f>IFERROR(VLOOKUP(N248,'散件迭代（不定期更新）'!C:J,8,FALSE),0)</f>
        <v>0</v>
      </c>
      <c r="P248" s="27" t="str">
        <f>IFERROR(VLOOKUP(N248,'散件（更新）'!B:H,3,FALSE),0)</f>
        <v/>
      </c>
      <c r="Q248" s="27" t="str">
        <f>VLOOKUP(N248,'散件（更新）'!B:H,2,FALSE)</f>
        <v>114-24360409</v>
      </c>
      <c r="R248" s="27" t="str">
        <f>VLOOKUP(N248,'散件（更新）'!B:H,7,FALSE)</f>
        <v>Brush Motor Handle Cover</v>
      </c>
      <c r="S248" s="27" t="str">
        <f>VLOOKUP(N248,'散件（更新）'!B:E,4,FALSE)</f>
        <v>https://tineco-yxzt.oss-accelerate.aliyuncs.com/20251222/114-24360409shoubinggaiban_1766398955483.png</v>
      </c>
      <c r="T248" s="27" t="s">
        <v>8759</v>
      </c>
      <c r="U248" s="28" t="str">
        <f>VLOOKUP(N248,'散件（更新）'!B:G,6,FALSE)</f>
        <v>SP;CL2436D-01;有刷电机手柄盖板</v>
      </c>
      <c r="V248" s="28">
        <f>VLOOKUP(N248,'散件（更新）'!B:I,8,FALSE)</f>
        <v>6932485018611</v>
      </c>
    </row>
    <row r="249" spans="1:22" s="27" customFormat="1" ht="20.149999999999999" customHeight="1">
      <c r="A249" s="57">
        <v>46169</v>
      </c>
      <c r="B249" s="58" t="s">
        <v>19015</v>
      </c>
      <c r="C249" s="27" t="str">
        <f>VLOOKUP(B249,'大货清单（不定期按GOMS更新）'!A:H,8,0)</f>
        <v>109-25810002</v>
      </c>
      <c r="D249" s="27" t="str">
        <f>VLOOKUP(B249,'大货清单（不定期按GOMS更新）'!A:C,3,0)</f>
        <v>CL2581-02</v>
      </c>
      <c r="E249" s="27" t="str">
        <f>VLOOKUP(B249,'大货清单（不定期按GOMS更新）'!A:H,4,0)</f>
        <v>PL,FI</v>
      </c>
      <c r="F249" s="27" t="str">
        <f>VLOOKUP(B249,'大货清单（不定期按GOMS更新）'!A:H,2,0)</f>
        <v>Floor One S9 Artist Elite</v>
      </c>
      <c r="G249" s="28">
        <f>VLOOKUP(B249,'大货清单（不定期按GOMS更新）'!A:I,9,FALSE)</f>
        <v>6932485018055</v>
      </c>
      <c r="H249" s="27" t="str">
        <f>VLOOKUP(B249,'大货清单（不定期按GOMS更新）'!A:H,7,0)</f>
        <v>Green</v>
      </c>
      <c r="I249" s="27" t="str">
        <f>VLOOKUP(B249,'大货清单（不定期按GOMS更新）'!A:F,6,FALSE)</f>
        <v>ACTIVE</v>
      </c>
      <c r="J249" s="27" t="str">
        <f>VLOOKUP(B249,'大货清单（不定期按GOMS更新）'!A:K,11,FALSE)</f>
        <v>10.9</v>
      </c>
      <c r="K249" s="27" t="str">
        <f>VLOOKUP(B249,'大货清单（不定期按GOMS更新）'!A:N,12,FALSE)</f>
        <v>720</v>
      </c>
      <c r="L249" s="27" t="str">
        <f>VLOOKUP(B249,'大货清单（不定期按GOMS更新）'!A:M,13,FALSE)</f>
        <v>324</v>
      </c>
      <c r="M249" s="27" t="str">
        <f>VLOOKUP(B249,'大货清单（不定期按GOMS更新）'!A:N,14,FALSE)</f>
        <v>288</v>
      </c>
      <c r="N249" s="58" t="s">
        <v>8200</v>
      </c>
      <c r="O249" s="27">
        <f>IFERROR(VLOOKUP(N249,'散件迭代（不定期更新）'!C:J,8,FALSE),0)</f>
        <v>0</v>
      </c>
      <c r="P249" s="27" t="str">
        <f>IFERROR(VLOOKUP(N249,'散件（更新）'!B:H,3,FALSE),0)</f>
        <v/>
      </c>
      <c r="Q249" s="27" t="str">
        <f>VLOOKUP(N249,'散件（更新）'!B:H,2,FALSE)</f>
        <v>114-23431310</v>
      </c>
      <c r="R249" s="27" t="str">
        <f>VLOOKUP(N249,'散件（更新）'!B:H,7,FALSE)</f>
        <v>Wire</v>
      </c>
      <c r="S249" s="27" t="str">
        <f>VLOOKUP(N249,'散件（更新）'!B:E,4,FALSE)</f>
        <v>https://tineco-yxzt.oss-accelerate.aliyuncs.com/20250115/10-dishuachongdiandaoxianzujian_1736943042121.png</v>
      </c>
      <c r="T249" s="27" t="s">
        <v>8759</v>
      </c>
      <c r="U249" s="28" t="str">
        <f>VLOOKUP(N249,'散件（更新）'!B:G,6,FALSE)</f>
        <v>机身充电导线组件</v>
      </c>
      <c r="V249" s="28">
        <f>VLOOKUP(N249,'散件（更新）'!B:I,8,FALSE)</f>
        <v>6932485003334</v>
      </c>
    </row>
    <row r="250" spans="1:22" ht="20.149999999999999" customHeight="1">
      <c r="A250" s="57">
        <v>46169</v>
      </c>
      <c r="B250" s="58" t="s">
        <v>19015</v>
      </c>
      <c r="C250" s="27" t="str">
        <f>VLOOKUP(B250,'大货清单（不定期按GOMS更新）'!A:H,8,0)</f>
        <v>109-25810002</v>
      </c>
      <c r="D250" s="27" t="str">
        <f>VLOOKUP(B250,'大货清单（不定期按GOMS更新）'!A:C,3,0)</f>
        <v>CL2581-02</v>
      </c>
      <c r="E250" s="27" t="str">
        <f>VLOOKUP(B250,'大货清单（不定期按GOMS更新）'!A:H,4,0)</f>
        <v>PL,FI</v>
      </c>
      <c r="F250" s="27" t="str">
        <f>VLOOKUP(B250,'大货清单（不定期按GOMS更新）'!A:H,2,0)</f>
        <v>Floor One S9 Artist Elite</v>
      </c>
      <c r="G250" s="28">
        <f>VLOOKUP(B250,'大货清单（不定期按GOMS更新）'!A:I,9,FALSE)</f>
        <v>6932485018055</v>
      </c>
      <c r="H250" s="27" t="str">
        <f>VLOOKUP(B250,'大货清单（不定期按GOMS更新）'!A:H,7,0)</f>
        <v>Green</v>
      </c>
      <c r="I250" s="27" t="str">
        <f>VLOOKUP(B250,'大货清单（不定期按GOMS更新）'!A:F,6,FALSE)</f>
        <v>ACTIVE</v>
      </c>
      <c r="J250" s="27" t="str">
        <f>VLOOKUP(B250,'大货清单（不定期按GOMS更新）'!A:K,11,FALSE)</f>
        <v>10.9</v>
      </c>
      <c r="K250" s="27" t="str">
        <f>VLOOKUP(B250,'大货清单（不定期按GOMS更新）'!A:N,12,FALSE)</f>
        <v>720</v>
      </c>
      <c r="L250" s="27" t="str">
        <f>VLOOKUP(B250,'大货清单（不定期按GOMS更新）'!A:M,13,FALSE)</f>
        <v>324</v>
      </c>
      <c r="M250" s="27" t="str">
        <f>VLOOKUP(B250,'大货清单（不定期按GOMS更新）'!A:N,14,FALSE)</f>
        <v>288</v>
      </c>
      <c r="N250" s="58" t="s">
        <v>15837</v>
      </c>
      <c r="O250" s="27">
        <f>IFERROR(VLOOKUP(N250,'散件迭代（不定期更新）'!C:J,8,FALSE),0)</f>
        <v>0</v>
      </c>
      <c r="P250" s="27">
        <f>IFERROR(VLOOKUP(N250,'散件（更新）'!B:H,3,FALSE),0)</f>
        <v>0</v>
      </c>
      <c r="Q250" s="27" t="str">
        <f>VLOOKUP(N250,'散件（更新）'!B:H,2,FALSE)</f>
        <v>114-25390001</v>
      </c>
      <c r="R250" s="27" t="str">
        <f>VLOOKUP(N250,'散件（更新）'!B:H,7,FALSE)</f>
        <v>Wire</v>
      </c>
      <c r="S250" s="27" t="str">
        <f>VLOOKUP(N250,'散件（更新）'!B:E,4,FALSE)</f>
        <v>https://tineco-yxzt.oss-accelerate.aliyuncs.com/20251014/weixinjietu_20251014102418_1760408674871.png</v>
      </c>
      <c r="T250" s="27" t="s">
        <v>8759</v>
      </c>
      <c r="U250" s="28" t="str">
        <f>VLOOKUP(N250,'散件（更新）'!B:G,6,FALSE)</f>
        <v>SP;CL2539-01;万能欧版电源线</v>
      </c>
      <c r="V250" s="28">
        <f>VLOOKUP(N250,'散件（更新）'!B:I,8,FALSE)</f>
        <v>6932485014101</v>
      </c>
    </row>
    <row r="251" spans="1:22" ht="20.149999999999999" customHeight="1">
      <c r="A251" s="57">
        <v>46169</v>
      </c>
      <c r="B251" s="58" t="s">
        <v>19015</v>
      </c>
      <c r="C251" s="27" t="str">
        <f>VLOOKUP(B251,'大货清单（不定期按GOMS更新）'!A:H,8,0)</f>
        <v>109-25810002</v>
      </c>
      <c r="D251" s="27" t="str">
        <f>VLOOKUP(B251,'大货清单（不定期按GOMS更新）'!A:C,3,0)</f>
        <v>CL2581-02</v>
      </c>
      <c r="E251" s="27" t="str">
        <f>VLOOKUP(B251,'大货清单（不定期按GOMS更新）'!A:H,4,0)</f>
        <v>PL,FI</v>
      </c>
      <c r="F251" s="27" t="str">
        <f>VLOOKUP(B251,'大货清单（不定期按GOMS更新）'!A:H,2,0)</f>
        <v>Floor One S9 Artist Elite</v>
      </c>
      <c r="G251" s="28">
        <f>VLOOKUP(B251,'大货清单（不定期按GOMS更新）'!A:I,9,FALSE)</f>
        <v>6932485018055</v>
      </c>
      <c r="H251" s="27" t="str">
        <f>VLOOKUP(B251,'大货清单（不定期按GOMS更新）'!A:H,7,0)</f>
        <v>Green</v>
      </c>
      <c r="I251" s="27" t="str">
        <f>VLOOKUP(B251,'大货清单（不定期按GOMS更新）'!A:F,6,FALSE)</f>
        <v>ACTIVE</v>
      </c>
      <c r="J251" s="27" t="str">
        <f>VLOOKUP(B251,'大货清单（不定期按GOMS更新）'!A:K,11,FALSE)</f>
        <v>10.9</v>
      </c>
      <c r="K251" s="27" t="str">
        <f>VLOOKUP(B251,'大货清单（不定期按GOMS更新）'!A:N,12,FALSE)</f>
        <v>720</v>
      </c>
      <c r="L251" s="27" t="str">
        <f>VLOOKUP(B251,'大货清单（不定期按GOMS更新）'!A:M,13,FALSE)</f>
        <v>324</v>
      </c>
      <c r="M251" s="27" t="str">
        <f>VLOOKUP(B251,'大货清单（不定期按GOMS更新）'!A:N,14,FALSE)</f>
        <v>288</v>
      </c>
      <c r="N251" s="58" t="s">
        <v>8030</v>
      </c>
      <c r="O251" s="27">
        <f>IFERROR(VLOOKUP(N251,'散件迭代（不定期更新）'!C:J,8,FALSE),0)</f>
        <v>0</v>
      </c>
      <c r="P251" s="27" t="str">
        <f>IFERROR(VLOOKUP(N251,'散件（更新）'!B:H,3,FALSE),0)</f>
        <v/>
      </c>
      <c r="Q251" s="27" t="str">
        <f>VLOOKUP(N251,'散件（更新）'!B:H,2,FALSE)</f>
        <v>114-23431307</v>
      </c>
      <c r="R251" s="27" t="str">
        <f>VLOOKUP(N251,'散件（更新）'!B:H,7,FALSE)</f>
        <v>Switch</v>
      </c>
      <c r="S251" s="27">
        <f>VLOOKUP(N251,'散件（更新）'!B:E,4,FALSE)</f>
        <v>0</v>
      </c>
      <c r="T251" s="27" t="s">
        <v>8759</v>
      </c>
      <c r="U251" s="28" t="str">
        <f>VLOOKUP(N251,'散件（更新）'!B:G,6,FALSE)</f>
        <v>微动开关</v>
      </c>
      <c r="V251" s="28">
        <f>VLOOKUP(N251,'散件（更新）'!B:I,8,FALSE)</f>
        <v>6932485003303</v>
      </c>
    </row>
    <row r="252" spans="1:22" ht="20.149999999999999" customHeight="1">
      <c r="A252" s="57">
        <v>46169</v>
      </c>
      <c r="B252" s="58" t="s">
        <v>19015</v>
      </c>
      <c r="C252" s="27" t="str">
        <f>VLOOKUP(B252,'大货清单（不定期按GOMS更新）'!A:H,8,0)</f>
        <v>109-25810002</v>
      </c>
      <c r="D252" s="27" t="str">
        <f>VLOOKUP(B252,'大货清单（不定期按GOMS更新）'!A:C,3,0)</f>
        <v>CL2581-02</v>
      </c>
      <c r="E252" s="27" t="str">
        <f>VLOOKUP(B252,'大货清单（不定期按GOMS更新）'!A:H,4,0)</f>
        <v>PL,FI</v>
      </c>
      <c r="F252" s="27" t="str">
        <f>VLOOKUP(B252,'大货清单（不定期按GOMS更新）'!A:H,2,0)</f>
        <v>Floor One S9 Artist Elite</v>
      </c>
      <c r="G252" s="28">
        <f>VLOOKUP(B252,'大货清单（不定期按GOMS更新）'!A:I,9,FALSE)</f>
        <v>6932485018055</v>
      </c>
      <c r="H252" s="27" t="str">
        <f>VLOOKUP(B252,'大货清单（不定期按GOMS更新）'!A:H,7,0)</f>
        <v>Green</v>
      </c>
      <c r="I252" s="27" t="str">
        <f>VLOOKUP(B252,'大货清单（不定期按GOMS更新）'!A:F,6,FALSE)</f>
        <v>ACTIVE</v>
      </c>
      <c r="J252" s="27" t="str">
        <f>VLOOKUP(B252,'大货清单（不定期按GOMS更新）'!A:K,11,FALSE)</f>
        <v>10.9</v>
      </c>
      <c r="K252" s="27" t="str">
        <f>VLOOKUP(B252,'大货清单（不定期按GOMS更新）'!A:N,12,FALSE)</f>
        <v>720</v>
      </c>
      <c r="L252" s="27" t="str">
        <f>VLOOKUP(B252,'大货清单（不定期按GOMS更新）'!A:M,13,FALSE)</f>
        <v>324</v>
      </c>
      <c r="M252" s="27" t="str">
        <f>VLOOKUP(B252,'大货清单（不定期按GOMS更新）'!A:N,14,FALSE)</f>
        <v>288</v>
      </c>
      <c r="N252" s="58" t="s">
        <v>17039</v>
      </c>
      <c r="O252" s="27">
        <f>IFERROR(VLOOKUP(N252,'散件迭代（不定期更新）'!C:J,8,FALSE),0)</f>
        <v>0</v>
      </c>
      <c r="P252" s="27" t="str">
        <f>IFERROR(VLOOKUP(N252,'散件（更新）'!B:H,3,FALSE),0)</f>
        <v/>
      </c>
      <c r="Q252" s="27" t="str">
        <f>VLOOKUP(N252,'散件（更新）'!B:H,2,FALSE)</f>
        <v>114-23431127</v>
      </c>
      <c r="R252" s="27" t="str">
        <f>VLOOKUP(N252,'散件（更新）'!B:H,7,FALSE)</f>
        <v>Heated Blower Assembly</v>
      </c>
      <c r="S252" s="27" t="str">
        <f>VLOOKUP(N252,'散件（更新）'!B:E,4,FALSE)</f>
        <v>https://tineco-yxzt.oss-accelerate.aliyuncs.com/20251217/114-23431127_1765953605342.png</v>
      </c>
      <c r="T252" s="27" t="s">
        <v>8759</v>
      </c>
      <c r="U252" s="28" t="str">
        <f>VLOOKUP(N252,'散件（更新）'!B:G,6,FALSE)</f>
        <v>SP;CL2343K-07;托盘风机组件</v>
      </c>
      <c r="V252" s="28">
        <f>VLOOKUP(N252,'散件（更新）'!B:I,8,FALSE)</f>
        <v>6932485019328</v>
      </c>
    </row>
    <row r="253" spans="1:22" ht="20.149999999999999" customHeight="1">
      <c r="A253" s="57">
        <v>46169</v>
      </c>
      <c r="B253" s="58" t="s">
        <v>19015</v>
      </c>
      <c r="C253" s="27" t="str">
        <f>VLOOKUP(B253,'大货清单（不定期按GOMS更新）'!A:H,8,0)</f>
        <v>109-25810002</v>
      </c>
      <c r="D253" s="27" t="str">
        <f>VLOOKUP(B253,'大货清单（不定期按GOMS更新）'!A:C,3,0)</f>
        <v>CL2581-02</v>
      </c>
      <c r="E253" s="27" t="str">
        <f>VLOOKUP(B253,'大货清单（不定期按GOMS更新）'!A:H,4,0)</f>
        <v>PL,FI</v>
      </c>
      <c r="F253" s="27" t="str">
        <f>VLOOKUP(B253,'大货清单（不定期按GOMS更新）'!A:H,2,0)</f>
        <v>Floor One S9 Artist Elite</v>
      </c>
      <c r="G253" s="28">
        <f>VLOOKUP(B253,'大货清单（不定期按GOMS更新）'!A:I,9,FALSE)</f>
        <v>6932485018055</v>
      </c>
      <c r="H253" s="27" t="str">
        <f>VLOOKUP(B253,'大货清单（不定期按GOMS更新）'!A:H,7,0)</f>
        <v>Green</v>
      </c>
      <c r="I253" s="27" t="str">
        <f>VLOOKUP(B253,'大货清单（不定期按GOMS更新）'!A:F,6,FALSE)</f>
        <v>ACTIVE</v>
      </c>
      <c r="J253" s="27" t="str">
        <f>VLOOKUP(B253,'大货清单（不定期按GOMS更新）'!A:K,11,FALSE)</f>
        <v>10.9</v>
      </c>
      <c r="K253" s="27" t="str">
        <f>VLOOKUP(B253,'大货清单（不定期按GOMS更新）'!A:N,12,FALSE)</f>
        <v>720</v>
      </c>
      <c r="L253" s="27" t="str">
        <f>VLOOKUP(B253,'大货清单（不定期按GOMS更新）'!A:M,13,FALSE)</f>
        <v>324</v>
      </c>
      <c r="M253" s="27" t="str">
        <f>VLOOKUP(B253,'大货清单（不定期按GOMS更新）'!A:N,14,FALSE)</f>
        <v>288</v>
      </c>
      <c r="N253" s="58" t="s">
        <v>14945</v>
      </c>
      <c r="O253" s="27">
        <f>IFERROR(VLOOKUP(N253,'散件迭代（不定期更新）'!C:J,8,FALSE),0)</f>
        <v>0</v>
      </c>
      <c r="P253" s="27">
        <f>IFERROR(VLOOKUP(N253,'散件（更新）'!B:H,3,FALSE),0)</f>
        <v>0</v>
      </c>
      <c r="Q253" s="27" t="str">
        <f>VLOOKUP(N253,'散件（更新）'!B:H,2,FALSE)</f>
        <v>114-24670710</v>
      </c>
      <c r="R253" s="27" t="str">
        <f>VLOOKUP(N253,'散件（更新）'!B:H,7,FALSE)</f>
        <v>Motor</v>
      </c>
      <c r="S253" s="27">
        <f>VLOOKUP(N253,'散件（更新）'!B:E,4,FALSE)</f>
        <v>0</v>
      </c>
      <c r="T253" s="27" t="s">
        <v>8759</v>
      </c>
      <c r="U253" s="28" t="str">
        <f>VLOOKUP(N253,'散件（更新）'!B:G,6,FALSE)</f>
        <v>SP;CL2467G-01;有刷电机齿轮箱组件</v>
      </c>
      <c r="V253" s="28">
        <f>VLOOKUP(N253,'散件（更新）'!B:I,8,FALSE)</f>
        <v>6932485017546</v>
      </c>
    </row>
    <row r="254" spans="1:22" ht="20.149999999999999" customHeight="1">
      <c r="A254" s="57">
        <v>46169</v>
      </c>
      <c r="B254" s="58" t="s">
        <v>19015</v>
      </c>
      <c r="C254" s="27" t="str">
        <f>VLOOKUP(B254,'大货清单（不定期按GOMS更新）'!A:H,8,0)</f>
        <v>109-25810002</v>
      </c>
      <c r="D254" s="27" t="str">
        <f>VLOOKUP(B254,'大货清单（不定期按GOMS更新）'!A:C,3,0)</f>
        <v>CL2581-02</v>
      </c>
      <c r="E254" s="27" t="str">
        <f>VLOOKUP(B254,'大货清单（不定期按GOMS更新）'!A:H,4,0)</f>
        <v>PL,FI</v>
      </c>
      <c r="F254" s="27" t="str">
        <f>VLOOKUP(B254,'大货清单（不定期按GOMS更新）'!A:H,2,0)</f>
        <v>Floor One S9 Artist Elite</v>
      </c>
      <c r="G254" s="28">
        <f>VLOOKUP(B254,'大货清单（不定期按GOMS更新）'!A:I,9,FALSE)</f>
        <v>6932485018055</v>
      </c>
      <c r="H254" s="27" t="str">
        <f>VLOOKUP(B254,'大货清单（不定期按GOMS更新）'!A:H,7,0)</f>
        <v>Green</v>
      </c>
      <c r="I254" s="27" t="str">
        <f>VLOOKUP(B254,'大货清单（不定期按GOMS更新）'!A:F,6,FALSE)</f>
        <v>ACTIVE</v>
      </c>
      <c r="J254" s="27" t="str">
        <f>VLOOKUP(B254,'大货清单（不定期按GOMS更新）'!A:K,11,FALSE)</f>
        <v>10.9</v>
      </c>
      <c r="K254" s="27" t="str">
        <f>VLOOKUP(B254,'大货清单（不定期按GOMS更新）'!A:N,12,FALSE)</f>
        <v>720</v>
      </c>
      <c r="L254" s="27" t="str">
        <f>VLOOKUP(B254,'大货清单（不定期按GOMS更新）'!A:M,13,FALSE)</f>
        <v>324</v>
      </c>
      <c r="M254" s="27" t="str">
        <f>VLOOKUP(B254,'大货清单（不定期按GOMS更新）'!A:N,14,FALSE)</f>
        <v>288</v>
      </c>
      <c r="N254" s="58" t="s">
        <v>15502</v>
      </c>
      <c r="O254" s="27">
        <f>IFERROR(VLOOKUP(N254,'散件迭代（不定期更新）'!C:J,8,FALSE),0)</f>
        <v>0</v>
      </c>
      <c r="P254" s="27">
        <f>IFERROR(VLOOKUP(N254,'散件（更新）'!B:H,3,FALSE),0)</f>
        <v>0</v>
      </c>
      <c r="Q254" s="27" t="str">
        <f>VLOOKUP(N254,'散件（更新）'!B:H,2,FALSE)</f>
        <v>114-25350335</v>
      </c>
      <c r="R254" s="27" t="str">
        <f>VLOOKUP(N254,'散件（更新）'!B:H,7,FALSE)</f>
        <v>Motor</v>
      </c>
      <c r="S254" s="27" t="str">
        <f>VLOOKUP(N254,'散件（更新）'!B:E,4,FALSE)</f>
        <v>https://tineco-yxzt.oss-accelerate.aliyuncs.com/20251104/weixintupian_20240530083051_1762238852686.jpg</v>
      </c>
      <c r="T254" s="27" t="s">
        <v>8759</v>
      </c>
      <c r="U254" s="28" t="str">
        <f>VLOOKUP(N254,'散件（更新）'!B:G,6,FALSE)</f>
        <v>SP;CL2535C-02;主电机组件</v>
      </c>
      <c r="V254" s="28">
        <f>VLOOKUP(N254,'散件（更新）'!B:I,8,FALSE)</f>
        <v>6932485014392</v>
      </c>
    </row>
    <row r="255" spans="1:22" ht="20.149999999999999" customHeight="1">
      <c r="A255" s="57">
        <v>46169</v>
      </c>
      <c r="B255" s="58" t="s">
        <v>19015</v>
      </c>
      <c r="C255" s="27" t="str">
        <f>VLOOKUP(B255,'大货清单（不定期按GOMS更新）'!A:H,8,0)</f>
        <v>109-25810002</v>
      </c>
      <c r="D255" s="27" t="str">
        <f>VLOOKUP(B255,'大货清单（不定期按GOMS更新）'!A:C,3,0)</f>
        <v>CL2581-02</v>
      </c>
      <c r="E255" s="27" t="str">
        <f>VLOOKUP(B255,'大货清单（不定期按GOMS更新）'!A:H,4,0)</f>
        <v>PL,FI</v>
      </c>
      <c r="F255" s="27" t="str">
        <f>VLOOKUP(B255,'大货清单（不定期按GOMS更新）'!A:H,2,0)</f>
        <v>Floor One S9 Artist Elite</v>
      </c>
      <c r="G255" s="28">
        <f>VLOOKUP(B255,'大货清单（不定期按GOMS更新）'!A:I,9,FALSE)</f>
        <v>6932485018055</v>
      </c>
      <c r="H255" s="27" t="str">
        <f>VLOOKUP(B255,'大货清单（不定期按GOMS更新）'!A:H,7,0)</f>
        <v>Green</v>
      </c>
      <c r="I255" s="27" t="str">
        <f>VLOOKUP(B255,'大货清单（不定期按GOMS更新）'!A:F,6,FALSE)</f>
        <v>ACTIVE</v>
      </c>
      <c r="J255" s="27" t="str">
        <f>VLOOKUP(B255,'大货清单（不定期按GOMS更新）'!A:K,11,FALSE)</f>
        <v>10.9</v>
      </c>
      <c r="K255" s="27" t="str">
        <f>VLOOKUP(B255,'大货清单（不定期按GOMS更新）'!A:N,12,FALSE)</f>
        <v>720</v>
      </c>
      <c r="L255" s="27" t="str">
        <f>VLOOKUP(B255,'大货清单（不定期按GOMS更新）'!A:M,13,FALSE)</f>
        <v>324</v>
      </c>
      <c r="M255" s="27" t="str">
        <f>VLOOKUP(B255,'大货清单（不定期按GOMS更新）'!A:N,14,FALSE)</f>
        <v>288</v>
      </c>
      <c r="N255" s="58" t="s">
        <v>10230</v>
      </c>
      <c r="O255" s="27">
        <f>IFERROR(VLOOKUP(N255,'散件迭代（不定期更新）'!C:J,8,FALSE),0)</f>
        <v>0</v>
      </c>
      <c r="P255" s="27">
        <f>IFERROR(VLOOKUP(N255,'散件（更新）'!B:H,3,FALSE),0)</f>
        <v>0</v>
      </c>
      <c r="Q255" s="27" t="str">
        <f>VLOOKUP(N255,'散件（更新）'!B:H,2,FALSE)</f>
        <v>114-25400007</v>
      </c>
      <c r="R255" s="27" t="str">
        <f>VLOOKUP(N255,'散件（更新）'!B:H,7,FALSE)</f>
        <v>Boiler </v>
      </c>
      <c r="S255" s="27" t="str">
        <f>VLOOKUP(N255,'散件（更新）'!B:E,4,FALSE)</f>
        <v>https://tineco-yxzt.oss-accelerate.aliyuncs.com/20250722/faresi_1753154009740.png</v>
      </c>
      <c r="T255" s="27" t="s">
        <v>8759</v>
      </c>
      <c r="U255" s="28" t="str">
        <f>VLOOKUP(N255,'散件（更新）'!B:G,6,FALSE)</f>
        <v>SP;CL2540-01;发热丝组件-欧版</v>
      </c>
      <c r="V255" s="28">
        <f>VLOOKUP(N255,'散件（更新）'!B:I,8,FALSE)</f>
        <v>6932485009770</v>
      </c>
    </row>
    <row r="256" spans="1:22" ht="20.149999999999999" customHeight="1">
      <c r="A256" s="57">
        <v>46169</v>
      </c>
      <c r="B256" s="58" t="s">
        <v>19015</v>
      </c>
      <c r="C256" s="27" t="str">
        <f>VLOOKUP(B256,'大货清单（不定期按GOMS更新）'!A:H,8,0)</f>
        <v>109-25810002</v>
      </c>
      <c r="D256" s="27" t="str">
        <f>VLOOKUP(B256,'大货清单（不定期按GOMS更新）'!A:C,3,0)</f>
        <v>CL2581-02</v>
      </c>
      <c r="E256" s="27" t="str">
        <f>VLOOKUP(B256,'大货清单（不定期按GOMS更新）'!A:H,4,0)</f>
        <v>PL,FI</v>
      </c>
      <c r="F256" s="27" t="str">
        <f>VLOOKUP(B256,'大货清单（不定期按GOMS更新）'!A:H,2,0)</f>
        <v>Floor One S9 Artist Elite</v>
      </c>
      <c r="G256" s="28">
        <f>VLOOKUP(B256,'大货清单（不定期按GOMS更新）'!A:I,9,FALSE)</f>
        <v>6932485018055</v>
      </c>
      <c r="H256" s="27" t="str">
        <f>VLOOKUP(B256,'大货清单（不定期按GOMS更新）'!A:H,7,0)</f>
        <v>Green</v>
      </c>
      <c r="I256" s="27" t="str">
        <f>VLOOKUP(B256,'大货清单（不定期按GOMS更新）'!A:F,6,FALSE)</f>
        <v>ACTIVE</v>
      </c>
      <c r="J256" s="27" t="str">
        <f>VLOOKUP(B256,'大货清单（不定期按GOMS更新）'!A:K,11,FALSE)</f>
        <v>10.9</v>
      </c>
      <c r="K256" s="27" t="str">
        <f>VLOOKUP(B256,'大货清单（不定期按GOMS更新）'!A:N,12,FALSE)</f>
        <v>720</v>
      </c>
      <c r="L256" s="27" t="str">
        <f>VLOOKUP(B256,'大货清单（不定期按GOMS更新）'!A:M,13,FALSE)</f>
        <v>324</v>
      </c>
      <c r="M256" s="27" t="str">
        <f>VLOOKUP(B256,'大货清单（不定期按GOMS更新）'!A:N,14,FALSE)</f>
        <v>288</v>
      </c>
      <c r="N256" s="58" t="s">
        <v>8085</v>
      </c>
      <c r="O256" s="27">
        <f>IFERROR(VLOOKUP(N256,'散件迭代（不定期更新）'!C:J,8,FALSE),0)</f>
        <v>0</v>
      </c>
      <c r="P256" s="27" t="str">
        <f>IFERROR(VLOOKUP(N256,'散件（更新）'!B:H,3,FALSE),0)</f>
        <v/>
      </c>
      <c r="Q256" s="27" t="str">
        <f>VLOOKUP(N256,'散件（更新）'!B:H,2,FALSE)</f>
        <v>114-23431314</v>
      </c>
      <c r="R256" s="27" t="str">
        <f>VLOOKUP(N256,'散件（更新）'!B:H,7,FALSE)</f>
        <v>PCBA</v>
      </c>
      <c r="S256" s="27" t="str">
        <f>VLOOKUP(N256,'散件（更新）'!B:E,4,FALSE)</f>
        <v>https://tineco-yxzt.oss-accelerate.aliyuncs.com/20250116/14-dishuazhuliban_1736995800465.png</v>
      </c>
      <c r="T256" s="27" t="s">
        <v>8759</v>
      </c>
      <c r="U256" s="28" t="str">
        <f>VLOOKUP(N256,'散件（更新）'!B:G,6,FALSE)</f>
        <v>地刷主板组件</v>
      </c>
      <c r="V256" s="28">
        <f>VLOOKUP(N256,'散件（更新）'!B:I,8,FALSE)</f>
        <v>6932485003372</v>
      </c>
    </row>
    <row r="257" spans="1:22" ht="20.149999999999999" customHeight="1">
      <c r="A257" s="57">
        <v>46169</v>
      </c>
      <c r="B257" s="58" t="s">
        <v>19015</v>
      </c>
      <c r="C257" s="27" t="str">
        <f>VLOOKUP(B257,'大货清单（不定期按GOMS更新）'!A:H,8,0)</f>
        <v>109-25810002</v>
      </c>
      <c r="D257" s="27" t="str">
        <f>VLOOKUP(B257,'大货清单（不定期按GOMS更新）'!A:C,3,0)</f>
        <v>CL2581-02</v>
      </c>
      <c r="E257" s="27" t="str">
        <f>VLOOKUP(B257,'大货清单（不定期按GOMS更新）'!A:H,4,0)</f>
        <v>PL,FI</v>
      </c>
      <c r="F257" s="27" t="str">
        <f>VLOOKUP(B257,'大货清单（不定期按GOMS更新）'!A:H,2,0)</f>
        <v>Floor One S9 Artist Elite</v>
      </c>
      <c r="G257" s="28">
        <f>VLOOKUP(B257,'大货清单（不定期按GOMS更新）'!A:I,9,FALSE)</f>
        <v>6932485018055</v>
      </c>
      <c r="H257" s="27" t="str">
        <f>VLOOKUP(B257,'大货清单（不定期按GOMS更新）'!A:H,7,0)</f>
        <v>Green</v>
      </c>
      <c r="I257" s="27" t="str">
        <f>VLOOKUP(B257,'大货清单（不定期按GOMS更新）'!A:F,6,FALSE)</f>
        <v>ACTIVE</v>
      </c>
      <c r="J257" s="27" t="str">
        <f>VLOOKUP(B257,'大货清单（不定期按GOMS更新）'!A:K,11,FALSE)</f>
        <v>10.9</v>
      </c>
      <c r="K257" s="27" t="str">
        <f>VLOOKUP(B257,'大货清单（不定期按GOMS更新）'!A:N,12,FALSE)</f>
        <v>720</v>
      </c>
      <c r="L257" s="27" t="str">
        <f>VLOOKUP(B257,'大货清单（不定期按GOMS更新）'!A:M,13,FALSE)</f>
        <v>324</v>
      </c>
      <c r="M257" s="27" t="str">
        <f>VLOOKUP(B257,'大货清单（不定期按GOMS更新）'!A:N,14,FALSE)</f>
        <v>288</v>
      </c>
      <c r="N257" s="58" t="s">
        <v>10190</v>
      </c>
      <c r="O257" s="27">
        <f>IFERROR(VLOOKUP(N257,'散件迭代（不定期更新）'!C:J,8,FALSE),0)</f>
        <v>0</v>
      </c>
      <c r="P257" s="27">
        <f>IFERROR(VLOOKUP(N257,'散件（更新）'!B:H,3,FALSE),0)</f>
        <v>0</v>
      </c>
      <c r="Q257" s="27" t="str">
        <f>VLOOKUP(N257,'散件（更新）'!B:H,2,FALSE)</f>
        <v>114-25400006</v>
      </c>
      <c r="R257" s="27" t="str">
        <f>VLOOKUP(N257,'散件（更新）'!B:H,7,FALSE)</f>
        <v>PCBA</v>
      </c>
      <c r="S257" s="27">
        <f>VLOOKUP(N257,'散件（更新）'!B:E,4,FALSE)</f>
        <v>0</v>
      </c>
      <c r="T257" s="27" t="s">
        <v>8759</v>
      </c>
      <c r="U257" s="28" t="str">
        <f>VLOOKUP(N257,'散件（更新）'!B:G,6,FALSE)</f>
        <v>SP;CL2540-01;电源转接板组件</v>
      </c>
      <c r="V257" s="28">
        <f>VLOOKUP(N257,'散件（更新）'!B:I,8,FALSE)</f>
        <v>6932485009763</v>
      </c>
    </row>
    <row r="258" spans="1:22" ht="20.149999999999999" customHeight="1">
      <c r="A258" s="57">
        <v>46169</v>
      </c>
      <c r="B258" s="58" t="s">
        <v>19015</v>
      </c>
      <c r="C258" s="27" t="str">
        <f>VLOOKUP(B258,'大货清单（不定期按GOMS更新）'!A:H,8,0)</f>
        <v>109-25810002</v>
      </c>
      <c r="D258" s="27" t="str">
        <f>VLOOKUP(B258,'大货清单（不定期按GOMS更新）'!A:C,3,0)</f>
        <v>CL2581-02</v>
      </c>
      <c r="E258" s="27" t="str">
        <f>VLOOKUP(B258,'大货清单（不定期按GOMS更新）'!A:H,4,0)</f>
        <v>PL,FI</v>
      </c>
      <c r="F258" s="27" t="str">
        <f>VLOOKUP(B258,'大货清单（不定期按GOMS更新）'!A:H,2,0)</f>
        <v>Floor One S9 Artist Elite</v>
      </c>
      <c r="G258" s="28">
        <f>VLOOKUP(B258,'大货清单（不定期按GOMS更新）'!A:I,9,FALSE)</f>
        <v>6932485018055</v>
      </c>
      <c r="H258" s="27" t="str">
        <f>VLOOKUP(B258,'大货清单（不定期按GOMS更新）'!A:H,7,0)</f>
        <v>Green</v>
      </c>
      <c r="I258" s="27" t="str">
        <f>VLOOKUP(B258,'大货清单（不定期按GOMS更新）'!A:F,6,FALSE)</f>
        <v>ACTIVE</v>
      </c>
      <c r="J258" s="27" t="str">
        <f>VLOOKUP(B258,'大货清单（不定期按GOMS更新）'!A:K,11,FALSE)</f>
        <v>10.9</v>
      </c>
      <c r="K258" s="27" t="str">
        <f>VLOOKUP(B258,'大货清单（不定期按GOMS更新）'!A:N,12,FALSE)</f>
        <v>720</v>
      </c>
      <c r="L258" s="27" t="str">
        <f>VLOOKUP(B258,'大货清单（不定期按GOMS更新）'!A:M,13,FALSE)</f>
        <v>324</v>
      </c>
      <c r="M258" s="27" t="str">
        <f>VLOOKUP(B258,'大货清单（不定期按GOMS更新）'!A:N,14,FALSE)</f>
        <v>288</v>
      </c>
      <c r="N258" s="58" t="s">
        <v>17045</v>
      </c>
      <c r="O258" s="27">
        <f>IFERROR(VLOOKUP(N258,'散件迭代（不定期更新）'!C:J,8,FALSE),0)</f>
        <v>0</v>
      </c>
      <c r="P258" s="27" t="str">
        <f>IFERROR(VLOOKUP(N258,'散件（更新）'!B:H,3,FALSE),0)</f>
        <v/>
      </c>
      <c r="Q258" s="27" t="str">
        <f>VLOOKUP(N258,'散件（更新）'!B:H,2,FALSE)</f>
        <v>114-25810001</v>
      </c>
      <c r="R258" s="27" t="str">
        <f>VLOOKUP(N258,'散件（更新）'!B:H,7,FALSE)</f>
        <v>Charging Base PCBA Assembly</v>
      </c>
      <c r="S258" s="27" t="str">
        <f>VLOOKUP(N258,'散件（更新）'!B:E,4,FALSE)</f>
        <v>https://tineco-yxzt.oss-accelerate.aliyuncs.com/20260302/tuopandianyuanbanzujian_1772442465481.png</v>
      </c>
      <c r="T258" s="27" t="s">
        <v>8759</v>
      </c>
      <c r="U258" s="28" t="str">
        <f>VLOOKUP(N258,'散件（更新）'!B:G,6,FALSE)</f>
        <v>SP;CL2581-01;托盘电源板组件</v>
      </c>
      <c r="V258" s="28">
        <f>VLOOKUP(N258,'散件（更新）'!B:I,8,FALSE)</f>
        <v>6932485022021</v>
      </c>
    </row>
    <row r="259" spans="1:22" ht="20.149999999999999" customHeight="1">
      <c r="A259" s="57">
        <v>46169</v>
      </c>
      <c r="B259" s="58" t="s">
        <v>19015</v>
      </c>
      <c r="C259" s="27" t="str">
        <f>VLOOKUP(B259,'大货清单（不定期按GOMS更新）'!A:H,8,0)</f>
        <v>109-25810002</v>
      </c>
      <c r="D259" s="27" t="str">
        <f>VLOOKUP(B259,'大货清单（不定期按GOMS更新）'!A:C,3,0)</f>
        <v>CL2581-02</v>
      </c>
      <c r="E259" s="27" t="str">
        <f>VLOOKUP(B259,'大货清单（不定期按GOMS更新）'!A:H,4,0)</f>
        <v>PL,FI</v>
      </c>
      <c r="F259" s="27" t="str">
        <f>VLOOKUP(B259,'大货清单（不定期按GOMS更新）'!A:H,2,0)</f>
        <v>Floor One S9 Artist Elite</v>
      </c>
      <c r="G259" s="28">
        <f>VLOOKUP(B259,'大货清单（不定期按GOMS更新）'!A:I,9,FALSE)</f>
        <v>6932485018055</v>
      </c>
      <c r="H259" s="27" t="str">
        <f>VLOOKUP(B259,'大货清单（不定期按GOMS更新）'!A:H,7,0)</f>
        <v>Green</v>
      </c>
      <c r="I259" s="27" t="str">
        <f>VLOOKUP(B259,'大货清单（不定期按GOMS更新）'!A:F,6,FALSE)</f>
        <v>ACTIVE</v>
      </c>
      <c r="J259" s="27" t="str">
        <f>VLOOKUP(B259,'大货清单（不定期按GOMS更新）'!A:K,11,FALSE)</f>
        <v>10.9</v>
      </c>
      <c r="K259" s="27" t="str">
        <f>VLOOKUP(B259,'大货清单（不定期按GOMS更新）'!A:N,12,FALSE)</f>
        <v>720</v>
      </c>
      <c r="L259" s="27" t="str">
        <f>VLOOKUP(B259,'大货清单（不定期按GOMS更新）'!A:M,13,FALSE)</f>
        <v>324</v>
      </c>
      <c r="M259" s="27" t="str">
        <f>VLOOKUP(B259,'大货清单（不定期按GOMS更新）'!A:N,14,FALSE)</f>
        <v>288</v>
      </c>
      <c r="N259" s="58" t="s">
        <v>16604</v>
      </c>
      <c r="O259" s="27">
        <f>IFERROR(VLOOKUP(N259,'散件迭代（不定期更新）'!C:J,8,FALSE),0)</f>
        <v>0</v>
      </c>
      <c r="P259" s="27" t="str">
        <f>IFERROR(VLOOKUP(N259,'散件（更新）'!B:H,3,FALSE),0)</f>
        <v/>
      </c>
      <c r="Q259" s="27" t="str">
        <f>VLOOKUP(N259,'散件（更新）'!B:H,2,FALSE)</f>
        <v>114-25810004</v>
      </c>
      <c r="R259" s="27" t="str">
        <f>VLOOKUP(N259,'散件（更新）'!B:H,7,FALSE)</f>
        <v>Main Board Assembly</v>
      </c>
      <c r="S259" s="27" t="str">
        <f>VLOOKUP(N259,'散件（更新）'!B:E,4,FALSE)</f>
        <v>https://tineco-yxzt.oss-accelerate.aliyuncs.com/20260302/866494bb05a155744e76f78ea168d13e_1772442805159.png</v>
      </c>
      <c r="T259" s="27" t="s">
        <v>8759</v>
      </c>
      <c r="U259" s="28" t="str">
        <f>VLOOKUP(N259,'散件（更新）'!B:G,6,FALSE)</f>
        <v>SP;CL2581-01;机身主控板组件（欧版）</v>
      </c>
      <c r="V259" s="28">
        <f>VLOOKUP(N259,'散件（更新）'!B:I,8,FALSE)</f>
        <v>6932485022052</v>
      </c>
    </row>
    <row r="260" spans="1:22" ht="20.149999999999999" customHeight="1">
      <c r="A260" s="57">
        <v>46169</v>
      </c>
      <c r="B260" s="58" t="s">
        <v>19015</v>
      </c>
      <c r="C260" s="27" t="str">
        <f>VLOOKUP(B260,'大货清单（不定期按GOMS更新）'!A:H,8,0)</f>
        <v>109-25810002</v>
      </c>
      <c r="D260" s="27" t="str">
        <f>VLOOKUP(B260,'大货清单（不定期按GOMS更新）'!A:C,3,0)</f>
        <v>CL2581-02</v>
      </c>
      <c r="E260" s="27" t="str">
        <f>VLOOKUP(B260,'大货清单（不定期按GOMS更新）'!A:H,4,0)</f>
        <v>PL,FI</v>
      </c>
      <c r="F260" s="27" t="str">
        <f>VLOOKUP(B260,'大货清单（不定期按GOMS更新）'!A:H,2,0)</f>
        <v>Floor One S9 Artist Elite</v>
      </c>
      <c r="G260" s="28">
        <f>VLOOKUP(B260,'大货清单（不定期按GOMS更新）'!A:I,9,FALSE)</f>
        <v>6932485018055</v>
      </c>
      <c r="H260" s="27" t="str">
        <f>VLOOKUP(B260,'大货清单（不定期按GOMS更新）'!A:H,7,0)</f>
        <v>Green</v>
      </c>
      <c r="I260" s="27" t="str">
        <f>VLOOKUP(B260,'大货清单（不定期按GOMS更新）'!A:F,6,FALSE)</f>
        <v>ACTIVE</v>
      </c>
      <c r="J260" s="27" t="str">
        <f>VLOOKUP(B260,'大货清单（不定期按GOMS更新）'!A:K,11,FALSE)</f>
        <v>10.9</v>
      </c>
      <c r="K260" s="27" t="str">
        <f>VLOOKUP(B260,'大货清单（不定期按GOMS更新）'!A:N,12,FALSE)</f>
        <v>720</v>
      </c>
      <c r="L260" s="27" t="str">
        <f>VLOOKUP(B260,'大货清单（不定期按GOMS更新）'!A:M,13,FALSE)</f>
        <v>324</v>
      </c>
      <c r="M260" s="27" t="str">
        <f>VLOOKUP(B260,'大货清单（不定期按GOMS更新）'!A:N,14,FALSE)</f>
        <v>288</v>
      </c>
      <c r="N260" s="58" t="s">
        <v>14475</v>
      </c>
      <c r="O260" s="27">
        <f>IFERROR(VLOOKUP(N260,'散件迭代（不定期更新）'!C:J,8,FALSE),0)</f>
        <v>0</v>
      </c>
      <c r="P260" s="27">
        <f>IFERROR(VLOOKUP(N260,'散件（更新）'!B:H,3,FALSE),0)</f>
        <v>0</v>
      </c>
      <c r="Q260" s="27" t="str">
        <f>VLOOKUP(N260,'散件（更新）'!B:H,2,FALSE)</f>
        <v>114-25390003</v>
      </c>
      <c r="R260" s="27" t="str">
        <f>VLOOKUP(N260,'散件（更新）'!B:H,7,FALSE)</f>
        <v>PCBA</v>
      </c>
      <c r="S260" s="27" t="str">
        <f>VLOOKUP(N260,'散件（更新）'!B:E,4,FALSE)</f>
        <v>https://tineco-yxzt.oss-accelerate.aliyuncs.com/20251014/weixinjietu_20251014102756_1760409332355.png</v>
      </c>
      <c r="T260" s="27" t="s">
        <v>19301</v>
      </c>
      <c r="U260" s="28" t="str">
        <f>VLOOKUP(N260,'散件（更新）'!B:G,6,FALSE)</f>
        <v>SP;CL2539-01;RGB灯板组件</v>
      </c>
      <c r="V260" s="28">
        <f>VLOOKUP(N260,'散件（更新）'!B:I,8,FALSE)</f>
        <v>6932485014125</v>
      </c>
    </row>
    <row r="261" spans="1:22" ht="20.149999999999999" customHeight="1">
      <c r="A261" s="57">
        <v>46169</v>
      </c>
      <c r="B261" s="58" t="s">
        <v>19015</v>
      </c>
      <c r="C261" s="27" t="str">
        <f>VLOOKUP(B261,'大货清单（不定期按GOMS更新）'!A:H,8,0)</f>
        <v>109-25810002</v>
      </c>
      <c r="D261" s="27" t="str">
        <f>VLOOKUP(B261,'大货清单（不定期按GOMS更新）'!A:C,3,0)</f>
        <v>CL2581-02</v>
      </c>
      <c r="E261" s="27" t="str">
        <f>VLOOKUP(B261,'大货清单（不定期按GOMS更新）'!A:H,4,0)</f>
        <v>PL,FI</v>
      </c>
      <c r="F261" s="27" t="str">
        <f>VLOOKUP(B261,'大货清单（不定期按GOMS更新）'!A:H,2,0)</f>
        <v>Floor One S9 Artist Elite</v>
      </c>
      <c r="G261" s="28">
        <f>VLOOKUP(B261,'大货清单（不定期按GOMS更新）'!A:I,9,FALSE)</f>
        <v>6932485018055</v>
      </c>
      <c r="H261" s="27" t="str">
        <f>VLOOKUP(B261,'大货清单（不定期按GOMS更新）'!A:H,7,0)</f>
        <v>Green</v>
      </c>
      <c r="I261" s="27" t="str">
        <f>VLOOKUP(B261,'大货清单（不定期按GOMS更新）'!A:F,6,FALSE)</f>
        <v>ACTIVE</v>
      </c>
      <c r="J261" s="27" t="str">
        <f>VLOOKUP(B261,'大货清单（不定期按GOMS更新）'!A:K,11,FALSE)</f>
        <v>10.9</v>
      </c>
      <c r="K261" s="27" t="str">
        <f>VLOOKUP(B261,'大货清单（不定期按GOMS更新）'!A:N,12,FALSE)</f>
        <v>720</v>
      </c>
      <c r="L261" s="27" t="str">
        <f>VLOOKUP(B261,'大货清单（不定期按GOMS更新）'!A:M,13,FALSE)</f>
        <v>324</v>
      </c>
      <c r="M261" s="27" t="str">
        <f>VLOOKUP(B261,'大货清单（不定期按GOMS更新）'!A:N,14,FALSE)</f>
        <v>288</v>
      </c>
      <c r="N261" s="58" t="s">
        <v>7813</v>
      </c>
      <c r="O261" s="27">
        <f>IFERROR(VLOOKUP(N261,'散件迭代（不定期更新）'!C:J,8,FALSE),0)</f>
        <v>0</v>
      </c>
      <c r="P261" s="27" t="str">
        <f>IFERROR(VLOOKUP(N261,'散件（更新）'!B:H,3,FALSE),0)</f>
        <v/>
      </c>
      <c r="Q261" s="27" t="str">
        <f>VLOOKUP(N261,'散件（更新）'!B:H,2,FALSE)</f>
        <v>114-24570003</v>
      </c>
      <c r="R261" s="27" t="str">
        <f>VLOOKUP(N261,'散件（更新）'!B:H,7,FALSE)</f>
        <v>Scraper</v>
      </c>
      <c r="S261" s="27" t="str">
        <f>VLOOKUP(N261,'散件（更新）'!B:E,4,FALSE)</f>
        <v>https://tineco-yxzt.oss-accelerate.aliyuncs.com/20250114/11_1736819575391.jpg</v>
      </c>
      <c r="T261" s="27" t="s">
        <v>8759</v>
      </c>
      <c r="U261" s="28" t="str">
        <f>VLOOKUP(N261,'散件（更新）'!B:G,6,FALSE)</f>
        <v>刮条组件（带小轮）</v>
      </c>
      <c r="V261" s="28">
        <f>VLOOKUP(N261,'散件（更新）'!B:I,8,FALSE)</f>
        <v>6932485002962</v>
      </c>
    </row>
    <row r="262" spans="1:22" ht="20.149999999999999" customHeight="1">
      <c r="A262" s="57">
        <v>46169</v>
      </c>
      <c r="B262" s="58" t="s">
        <v>19015</v>
      </c>
      <c r="C262" s="27" t="str">
        <f>VLOOKUP(B262,'大货清单（不定期按GOMS更新）'!A:H,8,0)</f>
        <v>109-25810002</v>
      </c>
      <c r="D262" s="27" t="str">
        <f>VLOOKUP(B262,'大货清单（不定期按GOMS更新）'!A:C,3,0)</f>
        <v>CL2581-02</v>
      </c>
      <c r="E262" s="27" t="str">
        <f>VLOOKUP(B262,'大货清单（不定期按GOMS更新）'!A:H,4,0)</f>
        <v>PL,FI</v>
      </c>
      <c r="F262" s="27" t="str">
        <f>VLOOKUP(B262,'大货清单（不定期按GOMS更新）'!A:H,2,0)</f>
        <v>Floor One S9 Artist Elite</v>
      </c>
      <c r="G262" s="28">
        <f>VLOOKUP(B262,'大货清单（不定期按GOMS更新）'!A:I,9,FALSE)</f>
        <v>6932485018055</v>
      </c>
      <c r="H262" s="27" t="str">
        <f>VLOOKUP(B262,'大货清单（不定期按GOMS更新）'!A:H,7,0)</f>
        <v>Green</v>
      </c>
      <c r="I262" s="27" t="str">
        <f>VLOOKUP(B262,'大货清单（不定期按GOMS更新）'!A:F,6,FALSE)</f>
        <v>ACTIVE</v>
      </c>
      <c r="J262" s="27" t="str">
        <f>VLOOKUP(B262,'大货清单（不定期按GOMS更新）'!A:K,11,FALSE)</f>
        <v>10.9</v>
      </c>
      <c r="K262" s="27" t="str">
        <f>VLOOKUP(B262,'大货清单（不定期按GOMS更新）'!A:N,12,FALSE)</f>
        <v>720</v>
      </c>
      <c r="L262" s="27" t="str">
        <f>VLOOKUP(B262,'大货清单（不定期按GOMS更新）'!A:M,13,FALSE)</f>
        <v>324</v>
      </c>
      <c r="M262" s="27" t="str">
        <f>VLOOKUP(B262,'大货清单（不定期按GOMS更新）'!A:N,14,FALSE)</f>
        <v>288</v>
      </c>
      <c r="N262" s="58" t="s">
        <v>7776</v>
      </c>
      <c r="O262" s="27">
        <f>IFERROR(VLOOKUP(N262,'散件迭代（不定期更新）'!C:J,8,FALSE),0)</f>
        <v>0</v>
      </c>
      <c r="P262" s="27" t="str">
        <f>IFERROR(VLOOKUP(N262,'散件（更新）'!B:H,3,FALSE),0)</f>
        <v/>
      </c>
      <c r="Q262" s="27" t="str">
        <f>VLOOKUP(N262,'散件（更新）'!B:H,2,FALSE)</f>
        <v>114-23431604</v>
      </c>
      <c r="R262" s="27" t="str">
        <f>VLOOKUP(N262,'散件（更新）'!B:H,7,FALSE)</f>
        <v>Sensor</v>
      </c>
      <c r="S262" s="27">
        <f>VLOOKUP(N262,'散件（更新）'!B:E,4,FALSE)</f>
        <v>0</v>
      </c>
      <c r="T262" s="27" t="s">
        <v>8759</v>
      </c>
      <c r="U262" s="28" t="str">
        <f>VLOOKUP(N262,'散件（更新）'!B:G,6,FALSE)</f>
        <v>SP;CL2343P-01;红外脏污传感器组件</v>
      </c>
      <c r="V262" s="28">
        <f>VLOOKUP(N262,'散件（更新）'!B:I,8,FALSE)</f>
        <v>6932485006281</v>
      </c>
    </row>
    <row r="263" spans="1:22" ht="20.149999999999999" customHeight="1">
      <c r="A263" s="57">
        <v>46169</v>
      </c>
      <c r="B263" s="58" t="s">
        <v>19015</v>
      </c>
      <c r="C263" s="27" t="str">
        <f>VLOOKUP(B263,'大货清单（不定期按GOMS更新）'!A:H,8,0)</f>
        <v>109-25810002</v>
      </c>
      <c r="D263" s="27" t="str">
        <f>VLOOKUP(B263,'大货清单（不定期按GOMS更新）'!A:C,3,0)</f>
        <v>CL2581-02</v>
      </c>
      <c r="E263" s="27" t="str">
        <f>VLOOKUP(B263,'大货清单（不定期按GOMS更新）'!A:H,4,0)</f>
        <v>PL,FI</v>
      </c>
      <c r="F263" s="27" t="str">
        <f>VLOOKUP(B263,'大货清单（不定期按GOMS更新）'!A:H,2,0)</f>
        <v>Floor One S9 Artist Elite</v>
      </c>
      <c r="G263" s="28">
        <f>VLOOKUP(B263,'大货清单（不定期按GOMS更新）'!A:I,9,FALSE)</f>
        <v>6932485018055</v>
      </c>
      <c r="H263" s="27" t="str">
        <f>VLOOKUP(B263,'大货清单（不定期按GOMS更新）'!A:H,7,0)</f>
        <v>Green</v>
      </c>
      <c r="I263" s="27" t="str">
        <f>VLOOKUP(B263,'大货清单（不定期按GOMS更新）'!A:F,6,FALSE)</f>
        <v>ACTIVE</v>
      </c>
      <c r="J263" s="27" t="str">
        <f>VLOOKUP(B263,'大货清单（不定期按GOMS更新）'!A:K,11,FALSE)</f>
        <v>10.9</v>
      </c>
      <c r="K263" s="27" t="str">
        <f>VLOOKUP(B263,'大货清单（不定期按GOMS更新）'!A:N,12,FALSE)</f>
        <v>720</v>
      </c>
      <c r="L263" s="27" t="str">
        <f>VLOOKUP(B263,'大货清单（不定期按GOMS更新）'!A:M,13,FALSE)</f>
        <v>324</v>
      </c>
      <c r="M263" s="27" t="str">
        <f>VLOOKUP(B263,'大货清单（不定期按GOMS更新）'!A:N,14,FALSE)</f>
        <v>288</v>
      </c>
      <c r="N263" s="58" t="s">
        <v>8159</v>
      </c>
      <c r="O263" s="27">
        <f>IFERROR(VLOOKUP(N263,'散件迭代（不定期更新）'!C:J,8,FALSE),0)</f>
        <v>0</v>
      </c>
      <c r="P263" s="27" t="str">
        <f>IFERROR(VLOOKUP(N263,'散件（更新）'!B:H,3,FALSE),0)</f>
        <v/>
      </c>
      <c r="Q263" s="27" t="str">
        <f>VLOOKUP(N263,'散件（更新）'!B:H,2,FALSE)</f>
        <v>114-23431312</v>
      </c>
      <c r="R263" s="27" t="str">
        <f>VLOOKUP(N263,'散件（更新）'!B:H,7,FALSE)</f>
        <v>Sensor</v>
      </c>
      <c r="S263" s="27">
        <f>VLOOKUP(N263,'散件（更新）'!B:E,4,FALSE)</f>
        <v>0</v>
      </c>
      <c r="T263" s="27" t="s">
        <v>8759</v>
      </c>
      <c r="U263" s="28" t="str">
        <f>VLOOKUP(N263,'散件（更新）'!B:G,6,FALSE)</f>
        <v>无水检测传感器</v>
      </c>
      <c r="V263" s="28">
        <f>VLOOKUP(N263,'散件（更新）'!B:I,8,FALSE)</f>
        <v>6932485003358</v>
      </c>
    </row>
    <row r="264" spans="1:22" ht="20.149999999999999" customHeight="1">
      <c r="A264" s="57">
        <v>46169</v>
      </c>
      <c r="B264" s="58" t="s">
        <v>19015</v>
      </c>
      <c r="C264" s="27" t="str">
        <f>VLOOKUP(B264,'大货清单（不定期按GOMS更新）'!A:H,8,0)</f>
        <v>109-25810002</v>
      </c>
      <c r="D264" s="27" t="str">
        <f>VLOOKUP(B264,'大货清单（不定期按GOMS更新）'!A:C,3,0)</f>
        <v>CL2581-02</v>
      </c>
      <c r="E264" s="27" t="str">
        <f>VLOOKUP(B264,'大货清单（不定期按GOMS更新）'!A:H,4,0)</f>
        <v>PL,FI</v>
      </c>
      <c r="F264" s="27" t="str">
        <f>VLOOKUP(B264,'大货清单（不定期按GOMS更新）'!A:H,2,0)</f>
        <v>Floor One S9 Artist Elite</v>
      </c>
      <c r="G264" s="28">
        <f>VLOOKUP(B264,'大货清单（不定期按GOMS更新）'!A:I,9,FALSE)</f>
        <v>6932485018055</v>
      </c>
      <c r="H264" s="27" t="str">
        <f>VLOOKUP(B264,'大货清单（不定期按GOMS更新）'!A:H,7,0)</f>
        <v>Green</v>
      </c>
      <c r="I264" s="27" t="str">
        <f>VLOOKUP(B264,'大货清单（不定期按GOMS更新）'!A:F,6,FALSE)</f>
        <v>ACTIVE</v>
      </c>
      <c r="J264" s="27" t="str">
        <f>VLOOKUP(B264,'大货清单（不定期按GOMS更新）'!A:K,11,FALSE)</f>
        <v>10.9</v>
      </c>
      <c r="K264" s="27" t="str">
        <f>VLOOKUP(B264,'大货清单（不定期按GOMS更新）'!A:N,12,FALSE)</f>
        <v>720</v>
      </c>
      <c r="L264" s="27" t="str">
        <f>VLOOKUP(B264,'大货清单（不定期按GOMS更新）'!A:M,13,FALSE)</f>
        <v>324</v>
      </c>
      <c r="M264" s="27" t="str">
        <f>VLOOKUP(B264,'大货清单（不定期按GOMS更新）'!A:N,14,FALSE)</f>
        <v>288</v>
      </c>
      <c r="N264" s="58" t="s">
        <v>8115</v>
      </c>
      <c r="O264" s="27">
        <f>IFERROR(VLOOKUP(N264,'散件迭代（不定期更新）'!C:J,8,FALSE),0)</f>
        <v>0</v>
      </c>
      <c r="P264" s="27" t="str">
        <f>IFERROR(VLOOKUP(N264,'散件（更新）'!B:H,3,FALSE),0)</f>
        <v/>
      </c>
      <c r="Q264" s="27" t="str">
        <f>VLOOKUP(N264,'散件（更新）'!B:H,2,FALSE)</f>
        <v>114-23431311</v>
      </c>
      <c r="R264" s="27" t="str">
        <f>VLOOKUP(N264,'散件（更新）'!B:H,7,FALSE)</f>
        <v>Pump</v>
      </c>
      <c r="S264" s="27" t="str">
        <f>VLOOKUP(N264,'散件（更新）'!B:E,4,FALSE)</f>
        <v>https://tineco-yxzt.oss-accelerate.aliyuncs.com/20250116/11-pump_1736995142721.png</v>
      </c>
      <c r="T264" s="27" t="s">
        <v>8759</v>
      </c>
      <c r="U264" s="28" t="str">
        <f>VLOOKUP(N264,'散件（更新）'!B:G,6,FALSE)</f>
        <v>蠕动泵组件</v>
      </c>
      <c r="V264" s="28">
        <f>VLOOKUP(N264,'散件（更新）'!B:I,8,FALSE)</f>
        <v>6932485003341</v>
      </c>
    </row>
    <row r="265" spans="1:22" ht="20.149999999999999" customHeight="1">
      <c r="A265" s="57">
        <v>46169</v>
      </c>
      <c r="B265" s="58" t="s">
        <v>19015</v>
      </c>
      <c r="C265" s="27" t="str">
        <f>VLOOKUP(B265,'大货清单（不定期按GOMS更新）'!A:H,8,0)</f>
        <v>109-25810002</v>
      </c>
      <c r="D265" s="27" t="str">
        <f>VLOOKUP(B265,'大货清单（不定期按GOMS更新）'!A:C,3,0)</f>
        <v>CL2581-02</v>
      </c>
      <c r="E265" s="27" t="str">
        <f>VLOOKUP(B265,'大货清单（不定期按GOMS更新）'!A:H,4,0)</f>
        <v>PL,FI</v>
      </c>
      <c r="F265" s="27" t="str">
        <f>VLOOKUP(B265,'大货清单（不定期按GOMS更新）'!A:H,2,0)</f>
        <v>Floor One S9 Artist Elite</v>
      </c>
      <c r="G265" s="28">
        <f>VLOOKUP(B265,'大货清单（不定期按GOMS更新）'!A:I,9,FALSE)</f>
        <v>6932485018055</v>
      </c>
      <c r="H265" s="27" t="str">
        <f>VLOOKUP(B265,'大货清单（不定期按GOMS更新）'!A:H,7,0)</f>
        <v>Green</v>
      </c>
      <c r="I265" s="27" t="str">
        <f>VLOOKUP(B265,'大货清单（不定期按GOMS更新）'!A:F,6,FALSE)</f>
        <v>ACTIVE</v>
      </c>
      <c r="J265" s="27" t="str">
        <f>VLOOKUP(B265,'大货清单（不定期按GOMS更新）'!A:K,11,FALSE)</f>
        <v>10.9</v>
      </c>
      <c r="K265" s="27" t="str">
        <f>VLOOKUP(B265,'大货清单（不定期按GOMS更新）'!A:N,12,FALSE)</f>
        <v>720</v>
      </c>
      <c r="L265" s="27" t="str">
        <f>VLOOKUP(B265,'大货清单（不定期按GOMS更新）'!A:M,13,FALSE)</f>
        <v>324</v>
      </c>
      <c r="M265" s="27" t="str">
        <f>VLOOKUP(B265,'大货清单（不定期按GOMS更新）'!A:N,14,FALSE)</f>
        <v>288</v>
      </c>
      <c r="N265" s="58" t="s">
        <v>7891</v>
      </c>
      <c r="O265" s="27">
        <f>IFERROR(VLOOKUP(N265,'散件迭代（不定期更新）'!C:J,8,FALSE),0)</f>
        <v>0</v>
      </c>
      <c r="P265" s="27" t="str">
        <f>IFERROR(VLOOKUP(N265,'散件（更新）'!B:H,3,FALSE),0)</f>
        <v/>
      </c>
      <c r="Q265" s="27" t="str">
        <f>VLOOKUP(N265,'散件（更新）'!B:H,2,FALSE)</f>
        <v>114-23431309</v>
      </c>
      <c r="R265" s="27" t="str">
        <f>VLOOKUP(N265,'散件（更新）'!B:H,7,FALSE)</f>
        <v>Repair Wheel</v>
      </c>
      <c r="S265" s="27" t="str">
        <f>VLOOKUP(N265,'散件（更新）'!B:E,4,FALSE)</f>
        <v>https://tineco-yxzt.oss-accelerate.aliyuncs.com/20250115/09-dalunzujian_1736942782008.png</v>
      </c>
      <c r="T265" s="27" t="s">
        <v>8759</v>
      </c>
      <c r="U265" s="28" t="str">
        <f>VLOOKUP(N265,'散件（更新）'!B:G,6,FALSE)</f>
        <v>大轮组件</v>
      </c>
      <c r="V265" s="28">
        <f>VLOOKUP(N265,'散件（更新）'!B:I,8,FALSE)</f>
        <v>6932485003327</v>
      </c>
    </row>
    <row r="266" spans="1:22" ht="20.149999999999999" customHeight="1">
      <c r="A266" s="57">
        <v>46169</v>
      </c>
      <c r="B266" s="58" t="s">
        <v>19015</v>
      </c>
      <c r="C266" s="27" t="str">
        <f>VLOOKUP(B266,'大货清单（不定期按GOMS更新）'!A:H,8,0)</f>
        <v>109-25810002</v>
      </c>
      <c r="D266" s="27" t="str">
        <f>VLOOKUP(B266,'大货清单（不定期按GOMS更新）'!A:C,3,0)</f>
        <v>CL2581-02</v>
      </c>
      <c r="E266" s="27" t="str">
        <f>VLOOKUP(B266,'大货清单（不定期按GOMS更新）'!A:H,4,0)</f>
        <v>PL,FI</v>
      </c>
      <c r="F266" s="27" t="str">
        <f>VLOOKUP(B266,'大货清单（不定期按GOMS更新）'!A:H,2,0)</f>
        <v>Floor One S9 Artist Elite</v>
      </c>
      <c r="G266" s="28">
        <f>VLOOKUP(B266,'大货清单（不定期按GOMS更新）'!A:I,9,FALSE)</f>
        <v>6932485018055</v>
      </c>
      <c r="H266" s="27" t="str">
        <f>VLOOKUP(B266,'大货清单（不定期按GOMS更新）'!A:H,7,0)</f>
        <v>Green</v>
      </c>
      <c r="I266" s="27" t="str">
        <f>VLOOKUP(B266,'大货清单（不定期按GOMS更新）'!A:F,6,FALSE)</f>
        <v>ACTIVE</v>
      </c>
      <c r="J266" s="27" t="str">
        <f>VLOOKUP(B266,'大货清单（不定期按GOMS更新）'!A:K,11,FALSE)</f>
        <v>10.9</v>
      </c>
      <c r="K266" s="27" t="str">
        <f>VLOOKUP(B266,'大货清单（不定期按GOMS更新）'!A:N,12,FALSE)</f>
        <v>720</v>
      </c>
      <c r="L266" s="27" t="str">
        <f>VLOOKUP(B266,'大货清单（不定期按GOMS更新）'!A:M,13,FALSE)</f>
        <v>324</v>
      </c>
      <c r="M266" s="27" t="str">
        <f>VLOOKUP(B266,'大货清单（不定期按GOMS更新）'!A:N,14,FALSE)</f>
        <v>288</v>
      </c>
      <c r="N266" s="58" t="s">
        <v>16796</v>
      </c>
      <c r="O266" s="27">
        <f>IFERROR(VLOOKUP(N266,'散件迭代（不定期更新）'!C:J,8,FALSE),0)</f>
        <v>0</v>
      </c>
      <c r="P266" s="27" t="str">
        <f>IFERROR(VLOOKUP(N266,'散件（更新）'!B:H,3,FALSE),0)</f>
        <v/>
      </c>
      <c r="Q266" s="27" t="str">
        <f>VLOOKUP(N266,'散件（更新）'!B:H,2,FALSE)</f>
        <v>114-24360447</v>
      </c>
      <c r="R266" s="27" t="str">
        <f>VLOOKUP(N266,'散件（更新）'!B:H,7,FALSE)</f>
        <v>Cleaning Brush</v>
      </c>
      <c r="S266" s="27" t="str">
        <f>VLOOKUP(N266,'散件（更新）'!B:E,4,FALSE)</f>
        <v>https://tineco-yxzt.oss-accelerate.aliyuncs.com/20251223/114-24360447qingjieshuazujian_1766488296150.jpg</v>
      </c>
      <c r="T266" s="27" t="s">
        <v>8759</v>
      </c>
      <c r="U266" s="28" t="str">
        <f>VLOOKUP(N266,'散件（更新）'!B:G,6,FALSE)</f>
        <v>SP;CL2436D-01;清洁刷组件</v>
      </c>
      <c r="V266" s="28">
        <f>VLOOKUP(N266,'散件（更新）'!B:I,8,FALSE)</f>
        <v>6932485018994</v>
      </c>
    </row>
    <row r="267" spans="1:22" ht="20.149999999999999" customHeight="1">
      <c r="A267" s="57">
        <v>46169</v>
      </c>
      <c r="B267" s="58" t="s">
        <v>19015</v>
      </c>
      <c r="C267" s="27" t="str">
        <f>VLOOKUP(B267,'大货清单（不定期按GOMS更新）'!A:H,8,0)</f>
        <v>109-25810002</v>
      </c>
      <c r="D267" s="27" t="str">
        <f>VLOOKUP(B267,'大货清单（不定期按GOMS更新）'!A:C,3,0)</f>
        <v>CL2581-02</v>
      </c>
      <c r="E267" s="27" t="str">
        <f>VLOOKUP(B267,'大货清单（不定期按GOMS更新）'!A:H,4,0)</f>
        <v>PL,FI</v>
      </c>
      <c r="F267" s="27" t="str">
        <f>VLOOKUP(B267,'大货清单（不定期按GOMS更新）'!A:H,2,0)</f>
        <v>Floor One S9 Artist Elite</v>
      </c>
      <c r="G267" s="28">
        <f>VLOOKUP(B267,'大货清单（不定期按GOMS更新）'!A:I,9,FALSE)</f>
        <v>6932485018055</v>
      </c>
      <c r="H267" s="27" t="str">
        <f>VLOOKUP(B267,'大货清单（不定期按GOMS更新）'!A:H,7,0)</f>
        <v>Green</v>
      </c>
      <c r="I267" s="27" t="str">
        <f>VLOOKUP(B267,'大货清单（不定期按GOMS更新）'!A:F,6,FALSE)</f>
        <v>ACTIVE</v>
      </c>
      <c r="J267" s="27" t="str">
        <f>VLOOKUP(B267,'大货清单（不定期按GOMS更新）'!A:K,11,FALSE)</f>
        <v>10.9</v>
      </c>
      <c r="K267" s="27" t="str">
        <f>VLOOKUP(B267,'大货清单（不定期按GOMS更新）'!A:N,12,FALSE)</f>
        <v>720</v>
      </c>
      <c r="L267" s="27" t="str">
        <f>VLOOKUP(B267,'大货清单（不定期按GOMS更新）'!A:M,13,FALSE)</f>
        <v>324</v>
      </c>
      <c r="M267" s="27" t="str">
        <f>VLOOKUP(B267,'大货清单（不定期按GOMS更新）'!A:N,14,FALSE)</f>
        <v>288</v>
      </c>
      <c r="N267" s="58" t="s">
        <v>16763</v>
      </c>
      <c r="O267" s="27">
        <f>IFERROR(VLOOKUP(N267,'散件迭代（不定期更新）'!C:J,8,FALSE),0)</f>
        <v>0</v>
      </c>
      <c r="P267" s="27" t="str">
        <f>IFERROR(VLOOKUP(N267,'散件（更新）'!B:H,3,FALSE),0)</f>
        <v/>
      </c>
      <c r="Q267" s="27" t="str">
        <f>VLOOKUP(N267,'散件（更新）'!B:H,2,FALSE)</f>
        <v>114-25810002</v>
      </c>
      <c r="R267" s="27" t="str">
        <f>VLOOKUP(N267,'散件（更新）'!B:H,7,FALSE)</f>
        <v>Handle</v>
      </c>
      <c r="S267" s="27" t="str">
        <f>VLOOKUP(N267,'散件（更新）'!B:E,4,FALSE)</f>
        <v>https://tineco-yxzt.oss-accelerate.aliyuncs.com/20260302/shoubing_1772443108787.png</v>
      </c>
      <c r="T267" s="27" t="s">
        <v>8759</v>
      </c>
      <c r="U267" s="28" t="str">
        <f>VLOOKUP(N267,'散件（更新）'!B:G,6,FALSE)</f>
        <v>SP;CL2581-01;手柄组件</v>
      </c>
      <c r="V267" s="28">
        <f>VLOOKUP(N267,'散件（更新）'!B:I,8,FALSE)</f>
        <v>6932485022038</v>
      </c>
    </row>
    <row r="268" spans="1:22" ht="20.149999999999999" customHeight="1">
      <c r="A268" s="57">
        <v>46169</v>
      </c>
      <c r="B268" s="58" t="s">
        <v>19015</v>
      </c>
      <c r="C268" s="27" t="str">
        <f>VLOOKUP(B268,'大货清单（不定期按GOMS更新）'!A:H,8,0)</f>
        <v>109-25810002</v>
      </c>
      <c r="D268" s="27" t="str">
        <f>VLOOKUP(B268,'大货清单（不定期按GOMS更新）'!A:C,3,0)</f>
        <v>CL2581-02</v>
      </c>
      <c r="E268" s="27" t="str">
        <f>VLOOKUP(B268,'大货清单（不定期按GOMS更新）'!A:H,4,0)</f>
        <v>PL,FI</v>
      </c>
      <c r="F268" s="27" t="str">
        <f>VLOOKUP(B268,'大货清单（不定期按GOMS更新）'!A:H,2,0)</f>
        <v>Floor One S9 Artist Elite</v>
      </c>
      <c r="G268" s="28">
        <f>VLOOKUP(B268,'大货清单（不定期按GOMS更新）'!A:I,9,FALSE)</f>
        <v>6932485018055</v>
      </c>
      <c r="H268" s="27" t="str">
        <f>VLOOKUP(B268,'大货清单（不定期按GOMS更新）'!A:H,7,0)</f>
        <v>Green</v>
      </c>
      <c r="I268" s="27" t="str">
        <f>VLOOKUP(B268,'大货清单（不定期按GOMS更新）'!A:F,6,FALSE)</f>
        <v>ACTIVE</v>
      </c>
      <c r="J268" s="27" t="str">
        <f>VLOOKUP(B268,'大货清单（不定期按GOMS更新）'!A:K,11,FALSE)</f>
        <v>10.9</v>
      </c>
      <c r="K268" s="27" t="str">
        <f>VLOOKUP(B268,'大货清单（不定期按GOMS更新）'!A:N,12,FALSE)</f>
        <v>720</v>
      </c>
      <c r="L268" s="27" t="str">
        <f>VLOOKUP(B268,'大货清单（不定期按GOMS更新）'!A:M,13,FALSE)</f>
        <v>324</v>
      </c>
      <c r="M268" s="27" t="str">
        <f>VLOOKUP(B268,'大货清单（不定期按GOMS更新）'!A:N,14,FALSE)</f>
        <v>288</v>
      </c>
      <c r="N268" s="63" t="s">
        <v>10217</v>
      </c>
      <c r="O268" s="27">
        <f>IFERROR(VLOOKUP(N268,'散件迭代（不定期更新）'!C:J,8,FALSE),0)</f>
        <v>0</v>
      </c>
      <c r="P268" s="27">
        <f>IFERROR(VLOOKUP(N268,'散件（更新）'!B:H,3,FALSE),0)</f>
        <v>0</v>
      </c>
      <c r="Q268" s="27" t="str">
        <f>VLOOKUP(N268,'散件（更新）'!B:H,2,FALSE)</f>
        <v>114-23431109</v>
      </c>
      <c r="R268" s="27" t="str">
        <f>VLOOKUP(N268,'散件（更新）'!B:H,7,FALSE)</f>
        <v>Clean Water Tank</v>
      </c>
      <c r="S268" s="27" t="str">
        <f>VLOOKUP(N268,'散件（更新）'!B:E,4,FALSE)</f>
        <v>https://tineco-yxzt.oss-accelerate.aliyuncs.com/20250626/CWT_1750915442543.png</v>
      </c>
      <c r="T268" s="27" t="s">
        <v>8759</v>
      </c>
      <c r="U268" s="28" t="str">
        <f>VLOOKUP(N268,'散件（更新）'!B:G,6,FALSE)</f>
        <v>SP;CL2343K-04;清水桶组件（沙特）</v>
      </c>
      <c r="V268" s="28">
        <f>VLOOKUP(N268,'散件（更新）'!B:I,8,FALSE)</f>
        <v>6932485007004</v>
      </c>
    </row>
    <row r="269" spans="1:22" ht="20.149999999999999" customHeight="1">
      <c r="A269" s="57">
        <v>46169</v>
      </c>
      <c r="B269" s="58" t="s">
        <v>19015</v>
      </c>
      <c r="C269" s="27" t="str">
        <f>VLOOKUP(B269,'大货清单（不定期按GOMS更新）'!A:H,8,0)</f>
        <v>109-25810002</v>
      </c>
      <c r="D269" s="27" t="str">
        <f>VLOOKUP(B269,'大货清单（不定期按GOMS更新）'!A:C,3,0)</f>
        <v>CL2581-02</v>
      </c>
      <c r="E269" s="27" t="str">
        <f>VLOOKUP(B269,'大货清单（不定期按GOMS更新）'!A:H,4,0)</f>
        <v>PL,FI</v>
      </c>
      <c r="F269" s="27" t="str">
        <f>VLOOKUP(B269,'大货清单（不定期按GOMS更新）'!A:H,2,0)</f>
        <v>Floor One S9 Artist Elite</v>
      </c>
      <c r="G269" s="28">
        <f>VLOOKUP(B269,'大货清单（不定期按GOMS更新）'!A:I,9,FALSE)</f>
        <v>6932485018055</v>
      </c>
      <c r="H269" s="27" t="str">
        <f>VLOOKUP(B269,'大货清单（不定期按GOMS更新）'!A:H,7,0)</f>
        <v>Green</v>
      </c>
      <c r="I269" s="27" t="str">
        <f>VLOOKUP(B269,'大货清单（不定期按GOMS更新）'!A:F,6,FALSE)</f>
        <v>ACTIVE</v>
      </c>
      <c r="J269" s="27" t="str">
        <f>VLOOKUP(B269,'大货清单（不定期按GOMS更新）'!A:K,11,FALSE)</f>
        <v>10.9</v>
      </c>
      <c r="K269" s="27" t="str">
        <f>VLOOKUP(B269,'大货清单（不定期按GOMS更新）'!A:N,12,FALSE)</f>
        <v>720</v>
      </c>
      <c r="L269" s="27" t="str">
        <f>VLOOKUP(B269,'大货清单（不定期按GOMS更新）'!A:M,13,FALSE)</f>
        <v>324</v>
      </c>
      <c r="M269" s="27" t="str">
        <f>VLOOKUP(B269,'大货清单（不定期按GOMS更新）'!A:N,14,FALSE)</f>
        <v>288</v>
      </c>
      <c r="N269" s="58" t="s">
        <v>8186</v>
      </c>
      <c r="O269" s="27">
        <f>IFERROR(VLOOKUP(N269,'散件迭代（不定期更新）'!C:J,8,FALSE),0)</f>
        <v>0</v>
      </c>
      <c r="P269" s="27" t="str">
        <f>IFERROR(VLOOKUP(N269,'散件（更新）'!B:H,3,FALSE),0)</f>
        <v/>
      </c>
      <c r="Q269" s="27" t="str">
        <f>VLOOKUP(N269,'散件（更新）'!B:H,2,FALSE)</f>
        <v>114-23431302</v>
      </c>
      <c r="R269" s="27" t="str">
        <f>VLOOKUP(N269,'散件（更新）'!B:H,7,FALSE)</f>
        <v>Dirt Water Tank</v>
      </c>
      <c r="S269" s="27" t="str">
        <f>VLOOKUP(N269,'散件（更新）'!B:E,4,FALSE)</f>
        <v>https://tineco-yxzt.oss-accelerate.aliyuncs.com/20250115/02-DWT_1736931792041.png</v>
      </c>
      <c r="T269" s="27" t="s">
        <v>8759</v>
      </c>
      <c r="U269" s="28" t="str">
        <f>VLOOKUP(N269,'散件（更新）'!B:G,6,FALSE)</f>
        <v>回收桶组件</v>
      </c>
      <c r="V269" s="28">
        <f>VLOOKUP(N269,'散件（更新）'!B:I,8,FALSE)</f>
        <v>6932485003259</v>
      </c>
    </row>
    <row r="270" spans="1:22" ht="20.149999999999999" customHeight="1">
      <c r="A270" s="57">
        <v>46169</v>
      </c>
      <c r="B270" s="58" t="s">
        <v>19015</v>
      </c>
      <c r="C270" s="27" t="str">
        <f>VLOOKUP(B270,'大货清单（不定期按GOMS更新）'!A:H,8,0)</f>
        <v>109-25810002</v>
      </c>
      <c r="D270" s="27" t="str">
        <f>VLOOKUP(B270,'大货清单（不定期按GOMS更新）'!A:C,3,0)</f>
        <v>CL2581-02</v>
      </c>
      <c r="E270" s="27" t="str">
        <f>VLOOKUP(B270,'大货清单（不定期按GOMS更新）'!A:H,4,0)</f>
        <v>PL,FI</v>
      </c>
      <c r="F270" s="27" t="str">
        <f>VLOOKUP(B270,'大货清单（不定期按GOMS更新）'!A:H,2,0)</f>
        <v>Floor One S9 Artist Elite</v>
      </c>
      <c r="G270" s="28">
        <f>VLOOKUP(B270,'大货清单（不定期按GOMS更新）'!A:I,9,FALSE)</f>
        <v>6932485018055</v>
      </c>
      <c r="H270" s="27" t="str">
        <f>VLOOKUP(B270,'大货清单（不定期按GOMS更新）'!A:H,7,0)</f>
        <v>Green</v>
      </c>
      <c r="I270" s="27" t="str">
        <f>VLOOKUP(B270,'大货清单（不定期按GOMS更新）'!A:F,6,FALSE)</f>
        <v>ACTIVE</v>
      </c>
      <c r="J270" s="27" t="str">
        <f>VLOOKUP(B270,'大货清单（不定期按GOMS更新）'!A:K,11,FALSE)</f>
        <v>10.9</v>
      </c>
      <c r="K270" s="27" t="str">
        <f>VLOOKUP(B270,'大货清单（不定期按GOMS更新）'!A:N,12,FALSE)</f>
        <v>720</v>
      </c>
      <c r="L270" s="27" t="str">
        <f>VLOOKUP(B270,'大货清单（不定期按GOMS更新）'!A:M,13,FALSE)</f>
        <v>324</v>
      </c>
      <c r="M270" s="27" t="str">
        <f>VLOOKUP(B270,'大货清单（不定期按GOMS更新）'!A:N,14,FALSE)</f>
        <v>288</v>
      </c>
      <c r="N270" s="58" t="s">
        <v>10020</v>
      </c>
      <c r="O270" s="27">
        <f>IFERROR(VLOOKUP(N270,'散件迭代（不定期更新）'!C:J,8,FALSE),0)</f>
        <v>0</v>
      </c>
      <c r="P270" s="27">
        <f>IFERROR(VLOOKUP(N270,'散件（更新）'!B:H,3,FALSE),0)</f>
        <v>0</v>
      </c>
      <c r="Q270" s="27" t="str">
        <f>VLOOKUP(N270,'散件（更新）'!B:H,2,FALSE)</f>
        <v>114-25330004</v>
      </c>
      <c r="R270" s="27" t="str">
        <f>VLOOKUP(N270,'散件（更新）'!B:H,7,FALSE)</f>
        <v>Wire</v>
      </c>
      <c r="S270" s="27" t="str">
        <f>VLOOKUP(N270,'散件（更新）'!B:E,4,FALSE)</f>
        <v>https://tineco-yxzt.oss-accelerate.aliyuncs.com/20250716/weixinjietu_20250715093859_1752655274913.png</v>
      </c>
      <c r="T270" s="27" t="s">
        <v>8759</v>
      </c>
      <c r="U270" s="28" t="str">
        <f>VLOOKUP(N270,'散件（更新）'!B:G,6,FALSE)</f>
        <v>SP;CL2533-01;托盘充电导线组件</v>
      </c>
      <c r="V270" s="28">
        <f>VLOOKUP(N270,'散件（更新）'!B:I,8,FALSE)</f>
        <v>6932485009305</v>
      </c>
    </row>
    <row r="271" spans="1:22" ht="20.149999999999999" customHeight="1">
      <c r="A271" s="57">
        <v>46169</v>
      </c>
      <c r="B271" s="58" t="s">
        <v>18987</v>
      </c>
      <c r="C271" s="27" t="str">
        <f>VLOOKUP(B271,'大货清单（不定期按GOMS更新）'!A:H,8,0)</f>
        <v>109-25810001</v>
      </c>
      <c r="D271" s="27" t="str">
        <f>VLOOKUP(B271,'大货清单（不定期按GOMS更新）'!A:C,3,0)</f>
        <v>CL2581-01</v>
      </c>
      <c r="E271" s="27" t="str">
        <f>VLOOKUP(B271,'大货清单（不定期按GOMS更新）'!A:H,4,0)</f>
        <v>DE,FR,IT</v>
      </c>
      <c r="F271" s="27" t="str">
        <f>VLOOKUP(B271,'大货清单（不定期按GOMS更新）'!A:H,2,0)</f>
        <v>Floor One S9 Artist Turbo</v>
      </c>
      <c r="G271" s="28">
        <f>VLOOKUP(B271,'大货清单（不定期按GOMS更新）'!A:I,9,FALSE)</f>
        <v>6932485018048</v>
      </c>
      <c r="H271" s="27" t="str">
        <f>VLOOKUP(B271,'大货清单（不定期按GOMS更新）'!A:H,7,0)</f>
        <v>Gold</v>
      </c>
      <c r="I271" s="27" t="str">
        <f>VLOOKUP(B271,'大货清单（不定期按GOMS更新）'!A:F,6,FALSE)</f>
        <v>ACTIVE</v>
      </c>
      <c r="J271" s="27" t="str">
        <f>VLOOKUP(B271,'大货清单（不定期按GOMS更新）'!A:K,11,FALSE)</f>
        <v>10.2</v>
      </c>
      <c r="K271" s="27" t="str">
        <f>VLOOKUP(B271,'大货清单（不定期按GOMS更新）'!A:N,12,FALSE)</f>
        <v>720</v>
      </c>
      <c r="L271" s="27" t="str">
        <f>VLOOKUP(B271,'大货清单（不定期按GOMS更新）'!A:M,13,FALSE)</f>
        <v>324</v>
      </c>
      <c r="M271" s="27" t="str">
        <f>VLOOKUP(B271,'大货清单（不定期按GOMS更新）'!A:N,14,FALSE)</f>
        <v>286</v>
      </c>
      <c r="N271" s="58" t="s">
        <v>8082</v>
      </c>
      <c r="O271" s="27">
        <f>IFERROR(VLOOKUP(N271,'散件迭代（不定期更新）'!C:J,8,FALSE),0)</f>
        <v>0</v>
      </c>
      <c r="P271" s="27" t="str">
        <f>IFERROR(VLOOKUP(N271,'散件（更新）'!B:H,3,FALSE),0)</f>
        <v/>
      </c>
      <c r="Q271" s="27" t="str">
        <f>VLOOKUP(N271,'散件（更新）'!B:H,2,FALSE)</f>
        <v>114-23761801</v>
      </c>
      <c r="R271" s="27" t="str">
        <f>VLOOKUP(N271,'散件（更新）'!B:H,7,FALSE)</f>
        <v>Brush Roller</v>
      </c>
      <c r="S271" s="27" t="str">
        <f>VLOOKUP(N271,'散件（更新）'!B:E,4,FALSE)</f>
        <v>https://tineco-yxzt.oss-accelerate.aliyuncs.com/20241219/weixintupian_20241114110949_1734578233397.jpg</v>
      </c>
      <c r="T271" s="27" t="s">
        <v>8759</v>
      </c>
      <c r="U271" s="28" t="str">
        <f>VLOOKUP(N271,'散件（更新）'!B:G,6,FALSE)</f>
        <v>耐热滚刷组件</v>
      </c>
      <c r="V271" s="28">
        <f>VLOOKUP(N271,'散件（更新）'!B:I,8,FALSE)</f>
        <v>6932485002405</v>
      </c>
    </row>
    <row r="272" spans="1:22" ht="20.149999999999999" customHeight="1">
      <c r="A272" s="57">
        <v>46169</v>
      </c>
      <c r="B272" s="58" t="s">
        <v>18987</v>
      </c>
      <c r="C272" s="27" t="str">
        <f>VLOOKUP(B272,'大货清单（不定期按GOMS更新）'!A:H,8,0)</f>
        <v>109-25810001</v>
      </c>
      <c r="D272" s="27" t="str">
        <f>VLOOKUP(B272,'大货清单（不定期按GOMS更新）'!A:C,3,0)</f>
        <v>CL2581-01</v>
      </c>
      <c r="E272" s="27" t="str">
        <f>VLOOKUP(B272,'大货清单（不定期按GOMS更新）'!A:H,4,0)</f>
        <v>DE,FR,IT</v>
      </c>
      <c r="F272" s="27" t="str">
        <f>VLOOKUP(B272,'大货清单（不定期按GOMS更新）'!A:H,2,0)</f>
        <v>Floor One S9 Artist Turbo</v>
      </c>
      <c r="G272" s="28">
        <f>VLOOKUP(B272,'大货清单（不定期按GOMS更新）'!A:I,9,FALSE)</f>
        <v>6932485018048</v>
      </c>
      <c r="H272" s="27" t="str">
        <f>VLOOKUP(B272,'大货清单（不定期按GOMS更新）'!A:H,7,0)</f>
        <v>Gold</v>
      </c>
      <c r="I272" s="27" t="str">
        <f>VLOOKUP(B272,'大货清单（不定期按GOMS更新）'!A:F,6,FALSE)</f>
        <v>ACTIVE</v>
      </c>
      <c r="J272" s="27" t="str">
        <f>VLOOKUP(B272,'大货清单（不定期按GOMS更新）'!A:K,11,FALSE)</f>
        <v>10.2</v>
      </c>
      <c r="K272" s="27" t="str">
        <f>VLOOKUP(B272,'大货清单（不定期按GOMS更新）'!A:N,12,FALSE)</f>
        <v>720</v>
      </c>
      <c r="L272" s="27" t="str">
        <f>VLOOKUP(B272,'大货清单（不定期按GOMS更新）'!A:M,13,FALSE)</f>
        <v>324</v>
      </c>
      <c r="M272" s="27" t="str">
        <f>VLOOKUP(B272,'大货清单（不定期按GOMS更新）'!A:N,14,FALSE)</f>
        <v>286</v>
      </c>
      <c r="N272" s="58" t="s">
        <v>7530</v>
      </c>
      <c r="O272" s="27" t="str">
        <f>IFERROR(VLOOKUP(N272,'散件迭代（不定期更新）'!C:J,8,FALSE),0)</f>
        <v>A64</v>
      </c>
      <c r="P272" s="27">
        <f>IFERROR(VLOOKUP(N272,'散件（更新）'!B:H,3,FALSE),0)</f>
        <v>0</v>
      </c>
      <c r="Q272" s="27" t="str">
        <f>VLOOKUP(N272,'散件（更新）'!B:H,2,FALSE)</f>
        <v>114-23280222</v>
      </c>
      <c r="R272" s="27" t="str">
        <f>VLOOKUP(N272,'散件（更新）'!B:H,7,FALSE)</f>
        <v>HEPA Assy</v>
      </c>
      <c r="S272" s="27" t="str">
        <f>VLOOKUP(N272,'散件（更新）'!B:E,4,FALSE)</f>
        <v>https://tineco-yxzt.oss-accelerate.aliyuncs.com/20240822/HEPA_1724286749680.jpg</v>
      </c>
      <c r="T272" s="27" t="s">
        <v>8759</v>
      </c>
      <c r="U272" s="28" t="str">
        <f>VLOOKUP(N272,'散件（更新）'!B:G,6,FALSE)</f>
        <v>回收桶过滤器组件</v>
      </c>
      <c r="V272" s="28">
        <f>VLOOKUP(N272,'散件（更新）'!B:I,8,FALSE)</f>
        <v>6932485000470</v>
      </c>
    </row>
    <row r="273" spans="1:22" ht="20.149999999999999" customHeight="1">
      <c r="A273" s="57">
        <v>46169</v>
      </c>
      <c r="B273" s="58" t="s">
        <v>18987</v>
      </c>
      <c r="C273" s="27" t="str">
        <f>VLOOKUP(B273,'大货清单（不定期按GOMS更新）'!A:H,8,0)</f>
        <v>109-25810001</v>
      </c>
      <c r="D273" s="27" t="str">
        <f>VLOOKUP(B273,'大货清单（不定期按GOMS更新）'!A:C,3,0)</f>
        <v>CL2581-01</v>
      </c>
      <c r="E273" s="27" t="str">
        <f>VLOOKUP(B273,'大货清单（不定期按GOMS更新）'!A:H,4,0)</f>
        <v>DE,FR,IT</v>
      </c>
      <c r="F273" s="27" t="str">
        <f>VLOOKUP(B273,'大货清单（不定期按GOMS更新）'!A:H,2,0)</f>
        <v>Floor One S9 Artist Turbo</v>
      </c>
      <c r="G273" s="28">
        <f>VLOOKUP(B273,'大货清单（不定期按GOMS更新）'!A:I,9,FALSE)</f>
        <v>6932485018048</v>
      </c>
      <c r="H273" s="27" t="str">
        <f>VLOOKUP(B273,'大货清单（不定期按GOMS更新）'!A:H,7,0)</f>
        <v>Gold</v>
      </c>
      <c r="I273" s="27" t="str">
        <f>VLOOKUP(B273,'大货清单（不定期按GOMS更新）'!A:F,6,FALSE)</f>
        <v>ACTIVE</v>
      </c>
      <c r="J273" s="27" t="str">
        <f>VLOOKUP(B273,'大货清单（不定期按GOMS更新）'!A:K,11,FALSE)</f>
        <v>10.2</v>
      </c>
      <c r="K273" s="27" t="str">
        <f>VLOOKUP(B273,'大货清单（不定期按GOMS更新）'!A:N,12,FALSE)</f>
        <v>720</v>
      </c>
      <c r="L273" s="27" t="str">
        <f>VLOOKUP(B273,'大货清单（不定期按GOMS更新）'!A:M,13,FALSE)</f>
        <v>324</v>
      </c>
      <c r="M273" s="27" t="str">
        <f>VLOOKUP(B273,'大货清单（不定期按GOMS更新）'!A:N,14,FALSE)</f>
        <v>286</v>
      </c>
      <c r="N273" s="58" t="s">
        <v>16900</v>
      </c>
      <c r="O273" s="27">
        <f>IFERROR(VLOOKUP(N273,'散件迭代（不定期更新）'!C:J,8,FALSE),0)</f>
        <v>0</v>
      </c>
      <c r="P273" s="27" t="str">
        <f>IFERROR(VLOOKUP(N273,'散件（更新）'!B:H,3,FALSE),0)</f>
        <v/>
      </c>
      <c r="Q273" s="27" t="str">
        <f>VLOOKUP(N273,'散件（更新）'!B:H,2,FALSE)</f>
        <v>114-25810000</v>
      </c>
      <c r="R273" s="27" t="str">
        <f>VLOOKUP(N273,'散件（更新）'!B:H,7,FALSE)</f>
        <v>Charging Base</v>
      </c>
      <c r="S273" s="27" t="str">
        <f>VLOOKUP(N273,'散件（更新）'!B:E,4,FALSE)</f>
        <v>https://tineco-yxzt.oss-accelerate.aliyuncs.com/20260302/honggantuopanzujian_1772442425458.png</v>
      </c>
      <c r="T273" s="27" t="s">
        <v>19309</v>
      </c>
      <c r="U273" s="28" t="str">
        <f>VLOOKUP(N273,'散件（更新）'!B:G,6,FALSE)</f>
        <v>SP;CL2581-01;烘干托盘组件</v>
      </c>
      <c r="V273" s="28">
        <f>VLOOKUP(N273,'散件（更新）'!B:I,8,FALSE)</f>
        <v>6932485022014</v>
      </c>
    </row>
    <row r="274" spans="1:22" ht="20.149999999999999" customHeight="1">
      <c r="A274" s="57">
        <v>46169</v>
      </c>
      <c r="B274" s="58" t="s">
        <v>18987</v>
      </c>
      <c r="C274" s="27" t="str">
        <f>VLOOKUP(B274,'大货清单（不定期按GOMS更新）'!A:H,8,0)</f>
        <v>109-25810001</v>
      </c>
      <c r="D274" s="27" t="str">
        <f>VLOOKUP(B274,'大货清单（不定期按GOMS更新）'!A:C,3,0)</f>
        <v>CL2581-01</v>
      </c>
      <c r="E274" s="27" t="str">
        <f>VLOOKUP(B274,'大货清单（不定期按GOMS更新）'!A:H,4,0)</f>
        <v>DE,FR,IT</v>
      </c>
      <c r="F274" s="27" t="str">
        <f>VLOOKUP(B274,'大货清单（不定期按GOMS更新）'!A:H,2,0)</f>
        <v>Floor One S9 Artist Turbo</v>
      </c>
      <c r="G274" s="28">
        <f>VLOOKUP(B274,'大货清单（不定期按GOMS更新）'!A:I,9,FALSE)</f>
        <v>6932485018048</v>
      </c>
      <c r="H274" s="27" t="str">
        <f>VLOOKUP(B274,'大货清单（不定期按GOMS更新）'!A:H,7,0)</f>
        <v>Gold</v>
      </c>
      <c r="I274" s="27" t="str">
        <f>VLOOKUP(B274,'大货清单（不定期按GOMS更新）'!A:F,6,FALSE)</f>
        <v>ACTIVE</v>
      </c>
      <c r="J274" s="27" t="str">
        <f>VLOOKUP(B274,'大货清单（不定期按GOMS更新）'!A:K,11,FALSE)</f>
        <v>10.2</v>
      </c>
      <c r="K274" s="27" t="str">
        <f>VLOOKUP(B274,'大货清单（不定期按GOMS更新）'!A:N,12,FALSE)</f>
        <v>720</v>
      </c>
      <c r="L274" s="27" t="str">
        <f>VLOOKUP(B274,'大货清单（不定期按GOMS更新）'!A:M,13,FALSE)</f>
        <v>324</v>
      </c>
      <c r="M274" s="27" t="str">
        <f>VLOOKUP(B274,'大货清单（不定期按GOMS更新）'!A:N,14,FALSE)</f>
        <v>286</v>
      </c>
      <c r="N274" s="58" t="s">
        <v>9990</v>
      </c>
      <c r="O274" s="27">
        <f>IFERROR(VLOOKUP(N274,'散件迭代（不定期更新）'!C:J,8,FALSE),0)</f>
        <v>0</v>
      </c>
      <c r="P274" s="27">
        <f>IFERROR(VLOOKUP(N274,'散件（更新）'!B:H,3,FALSE),0)</f>
        <v>0</v>
      </c>
      <c r="Q274" s="27" t="str">
        <f>VLOOKUP(N274,'散件（更新）'!B:H,2,FALSE)</f>
        <v>114-23431608</v>
      </c>
      <c r="R274" s="27" t="str">
        <f>VLOOKUP(N274,'散件（更新）'!B:H,7,FALSE)</f>
        <v>Battery</v>
      </c>
      <c r="S274" s="27" t="str">
        <f>VLOOKUP(N274,'散件（更新）'!B:E,4,FALSE)</f>
        <v>https://tineco-yxzt.oss-accelerate.aliyuncs.com/20250711/weixinjietu_20250711112012_1752204188589.png</v>
      </c>
      <c r="T274" s="27" t="s">
        <v>19304</v>
      </c>
      <c r="U274" s="28" t="str">
        <f>VLOOKUP(N274,'散件（更新）'!B:G,6,FALSE)</f>
        <v>SP;CL2343P-01;电池包组件（危包）</v>
      </c>
      <c r="V274" s="28">
        <f>VLOOKUP(N274,'散件（更新）'!B:I,8,FALSE)</f>
        <v>6932485009374</v>
      </c>
    </row>
    <row r="275" spans="1:22" ht="20.149999999999999" customHeight="1">
      <c r="A275" s="57">
        <v>46169</v>
      </c>
      <c r="B275" s="58" t="s">
        <v>18987</v>
      </c>
      <c r="C275" s="27" t="str">
        <f>VLOOKUP(B275,'大货清单（不定期按GOMS更新）'!A:H,8,0)</f>
        <v>109-25810001</v>
      </c>
      <c r="D275" s="27" t="str">
        <f>VLOOKUP(B275,'大货清单（不定期按GOMS更新）'!A:C,3,0)</f>
        <v>CL2581-01</v>
      </c>
      <c r="E275" s="27" t="str">
        <f>VLOOKUP(B275,'大货清单（不定期按GOMS更新）'!A:H,4,0)</f>
        <v>DE,FR,IT</v>
      </c>
      <c r="F275" s="27" t="str">
        <f>VLOOKUP(B275,'大货清单（不定期按GOMS更新）'!A:H,2,0)</f>
        <v>Floor One S9 Artist Turbo</v>
      </c>
      <c r="G275" s="28">
        <f>VLOOKUP(B275,'大货清单（不定期按GOMS更新）'!A:I,9,FALSE)</f>
        <v>6932485018048</v>
      </c>
      <c r="H275" s="27" t="str">
        <f>VLOOKUP(B275,'大货清单（不定期按GOMS更新）'!A:H,7,0)</f>
        <v>Gold</v>
      </c>
      <c r="I275" s="27" t="str">
        <f>VLOOKUP(B275,'大货清单（不定期按GOMS更新）'!A:F,6,FALSE)</f>
        <v>ACTIVE</v>
      </c>
      <c r="J275" s="27" t="str">
        <f>VLOOKUP(B275,'大货清单（不定期按GOMS更新）'!A:K,11,FALSE)</f>
        <v>10.2</v>
      </c>
      <c r="K275" s="27" t="str">
        <f>VLOOKUP(B275,'大货清单（不定期按GOMS更新）'!A:N,12,FALSE)</f>
        <v>720</v>
      </c>
      <c r="L275" s="27" t="str">
        <f>VLOOKUP(B275,'大货清单（不定期按GOMS更新）'!A:M,13,FALSE)</f>
        <v>324</v>
      </c>
      <c r="M275" s="27" t="str">
        <f>VLOOKUP(B275,'大货清单（不定期按GOMS更新）'!A:N,14,FALSE)</f>
        <v>286</v>
      </c>
      <c r="N275" s="58" t="s">
        <v>7859</v>
      </c>
      <c r="O275" s="27">
        <f>IFERROR(VLOOKUP(N275,'散件迭代（不定期更新）'!C:J,8,FALSE),0)</f>
        <v>0</v>
      </c>
      <c r="P275" s="27" t="str">
        <f>IFERROR(VLOOKUP(N275,'散件（更新）'!B:H,3,FALSE),0)</f>
        <v/>
      </c>
      <c r="Q275" s="27" t="str">
        <f>VLOOKUP(N275,'散件（更新）'!B:H,2,FALSE)</f>
        <v>114-23431303</v>
      </c>
      <c r="R275" s="27" t="str">
        <f>VLOOKUP(N275,'散件（更新）'!B:H,7,FALSE)</f>
        <v>plastic part</v>
      </c>
      <c r="S275" s="27" t="str">
        <f>VLOOKUP(N275,'散件（更新）'!B:E,4,FALSE)</f>
        <v>https://tineco-yxzt.oss-accelerate.aliyuncs.com/20250115/03-huishoutongshanggai_1736932344858.png</v>
      </c>
      <c r="T275" s="27" t="s">
        <v>19303</v>
      </c>
      <c r="U275" s="28" t="str">
        <f>VLOOKUP(N275,'散件（更新）'!B:G,6,FALSE)</f>
        <v>回收桶桶盖</v>
      </c>
      <c r="V275" s="28">
        <f>VLOOKUP(N275,'散件（更新）'!B:I,8,FALSE)</f>
        <v>6932485003266</v>
      </c>
    </row>
    <row r="276" spans="1:22" ht="20.149999999999999" customHeight="1">
      <c r="A276" s="57">
        <v>46169</v>
      </c>
      <c r="B276" s="58" t="s">
        <v>18987</v>
      </c>
      <c r="C276" s="27" t="str">
        <f>VLOOKUP(B276,'大货清单（不定期按GOMS更新）'!A:H,8,0)</f>
        <v>109-25810001</v>
      </c>
      <c r="D276" s="27" t="str">
        <f>VLOOKUP(B276,'大货清单（不定期按GOMS更新）'!A:C,3,0)</f>
        <v>CL2581-01</v>
      </c>
      <c r="E276" s="27" t="str">
        <f>VLOOKUP(B276,'大货清单（不定期按GOMS更新）'!A:H,4,0)</f>
        <v>DE,FR,IT</v>
      </c>
      <c r="F276" s="27" t="str">
        <f>VLOOKUP(B276,'大货清单（不定期按GOMS更新）'!A:H,2,0)</f>
        <v>Floor One S9 Artist Turbo</v>
      </c>
      <c r="G276" s="28">
        <f>VLOOKUP(B276,'大货清单（不定期按GOMS更新）'!A:I,9,FALSE)</f>
        <v>6932485018048</v>
      </c>
      <c r="H276" s="27" t="str">
        <f>VLOOKUP(B276,'大货清单（不定期按GOMS更新）'!A:H,7,0)</f>
        <v>Gold</v>
      </c>
      <c r="I276" s="27" t="str">
        <f>VLOOKUP(B276,'大货清单（不定期按GOMS更新）'!A:F,6,FALSE)</f>
        <v>ACTIVE</v>
      </c>
      <c r="J276" s="27" t="str">
        <f>VLOOKUP(B276,'大货清单（不定期按GOMS更新）'!A:K,11,FALSE)</f>
        <v>10.2</v>
      </c>
      <c r="K276" s="27" t="str">
        <f>VLOOKUP(B276,'大货清单（不定期按GOMS更新）'!A:N,12,FALSE)</f>
        <v>720</v>
      </c>
      <c r="L276" s="27" t="str">
        <f>VLOOKUP(B276,'大货清单（不定期按GOMS更新）'!A:M,13,FALSE)</f>
        <v>324</v>
      </c>
      <c r="M276" s="27" t="str">
        <f>VLOOKUP(B276,'大货清单（不定期按GOMS更新）'!A:N,14,FALSE)</f>
        <v>286</v>
      </c>
      <c r="N276" s="58" t="s">
        <v>8042</v>
      </c>
      <c r="O276" s="27">
        <f>IFERROR(VLOOKUP(N276,'散件迭代（不定期更新）'!C:J,8,FALSE),0)</f>
        <v>0</v>
      </c>
      <c r="P276" s="27" t="str">
        <f>IFERROR(VLOOKUP(N276,'散件（更新）'!B:H,3,FALSE),0)</f>
        <v/>
      </c>
      <c r="Q276" s="27" t="str">
        <f>VLOOKUP(N276,'散件（更新）'!B:H,2,FALSE)</f>
        <v>114-23431308</v>
      </c>
      <c r="R276" s="27" t="str">
        <f>VLOOKUP(N276,'散件（更新）'!B:H,7,FALSE)</f>
        <v>plastic part</v>
      </c>
      <c r="S276" s="27" t="str">
        <f>VLOOKUP(N276,'散件（更新）'!B:E,4,FALSE)</f>
        <v>https://tineco-yxzt.oss-accelerate.aliyuncs.com/20250124/08-shuifazhuanjietou+lu:wang_1737689056862.png</v>
      </c>
      <c r="T276" s="27" t="s">
        <v>8759</v>
      </c>
      <c r="U276" s="28" t="str">
        <f>VLOOKUP(N276,'散件（更新）'!B:G,6,FALSE)</f>
        <v>下水阀接头</v>
      </c>
      <c r="V276" s="28">
        <f>VLOOKUP(N276,'散件（更新）'!B:I,8,FALSE)</f>
        <v>6932485003310</v>
      </c>
    </row>
    <row r="277" spans="1:22" ht="20.149999999999999" customHeight="1">
      <c r="A277" s="57">
        <v>46169</v>
      </c>
      <c r="B277" s="58" t="s">
        <v>18987</v>
      </c>
      <c r="C277" s="27" t="str">
        <f>VLOOKUP(B277,'大货清单（不定期按GOMS更新）'!A:H,8,0)</f>
        <v>109-25810001</v>
      </c>
      <c r="D277" s="27" t="str">
        <f>VLOOKUP(B277,'大货清单（不定期按GOMS更新）'!A:C,3,0)</f>
        <v>CL2581-01</v>
      </c>
      <c r="E277" s="27" t="str">
        <f>VLOOKUP(B277,'大货清单（不定期按GOMS更新）'!A:H,4,0)</f>
        <v>DE,FR,IT</v>
      </c>
      <c r="F277" s="27" t="str">
        <f>VLOOKUP(B277,'大货清单（不定期按GOMS更新）'!A:H,2,0)</f>
        <v>Floor One S9 Artist Turbo</v>
      </c>
      <c r="G277" s="28">
        <f>VLOOKUP(B277,'大货清单（不定期按GOMS更新）'!A:I,9,FALSE)</f>
        <v>6932485018048</v>
      </c>
      <c r="H277" s="27" t="str">
        <f>VLOOKUP(B277,'大货清单（不定期按GOMS更新）'!A:H,7,0)</f>
        <v>Gold</v>
      </c>
      <c r="I277" s="27" t="str">
        <f>VLOOKUP(B277,'大货清单（不定期按GOMS更新）'!A:F,6,FALSE)</f>
        <v>ACTIVE</v>
      </c>
      <c r="J277" s="27" t="str">
        <f>VLOOKUP(B277,'大货清单（不定期按GOMS更新）'!A:K,11,FALSE)</f>
        <v>10.2</v>
      </c>
      <c r="K277" s="27" t="str">
        <f>VLOOKUP(B277,'大货清单（不定期按GOMS更新）'!A:N,12,FALSE)</f>
        <v>720</v>
      </c>
      <c r="L277" s="27" t="str">
        <f>VLOOKUP(B277,'大货清单（不定期按GOMS更新）'!A:M,13,FALSE)</f>
        <v>324</v>
      </c>
      <c r="M277" s="27" t="str">
        <f>VLOOKUP(B277,'大货清单（不定期按GOMS更新）'!A:N,14,FALSE)</f>
        <v>286</v>
      </c>
      <c r="N277" s="58" t="s">
        <v>7873</v>
      </c>
      <c r="O277" s="27">
        <f>IFERROR(VLOOKUP(N277,'散件迭代（不定期更新）'!C:J,8,FALSE),0)</f>
        <v>0</v>
      </c>
      <c r="P277" s="27" t="str">
        <f>IFERROR(VLOOKUP(N277,'散件（更新）'!B:H,3,FALSE),0)</f>
        <v/>
      </c>
      <c r="Q277" s="27" t="str">
        <f>VLOOKUP(N277,'散件（更新）'!B:H,2,FALSE)</f>
        <v>114-23431313</v>
      </c>
      <c r="R277" s="27" t="str">
        <f>VLOOKUP(N277,'散件（更新）'!B:H,7,FALSE)</f>
        <v>plastic part</v>
      </c>
      <c r="S277" s="27" t="str">
        <f>VLOOKUP(N277,'散件（更新）'!B:E,4,FALSE)</f>
        <v>https://tineco-yxzt.oss-accelerate.aliyuncs.com/20250116/13-zhuanjietouzujian_1736995392644.png</v>
      </c>
      <c r="T277" s="27" t="s">
        <v>8759</v>
      </c>
      <c r="U277" s="28" t="str">
        <f>VLOOKUP(N277,'散件（更新）'!B:G,6,FALSE)</f>
        <v>转接头组件</v>
      </c>
      <c r="V277" s="28">
        <f>VLOOKUP(N277,'散件（更新）'!B:I,8,FALSE)</f>
        <v>6932485003365</v>
      </c>
    </row>
    <row r="278" spans="1:22" ht="20.149999999999999" customHeight="1">
      <c r="A278" s="57">
        <v>46169</v>
      </c>
      <c r="B278" s="58" t="s">
        <v>18987</v>
      </c>
      <c r="C278" s="27" t="str">
        <f>VLOOKUP(B278,'大货清单（不定期按GOMS更新）'!A:H,8,0)</f>
        <v>109-25810001</v>
      </c>
      <c r="D278" s="27" t="str">
        <f>VLOOKUP(B278,'大货清单（不定期按GOMS更新）'!A:C,3,0)</f>
        <v>CL2581-01</v>
      </c>
      <c r="E278" s="27" t="str">
        <f>VLOOKUP(B278,'大货清单（不定期按GOMS更新）'!A:H,4,0)</f>
        <v>DE,FR,IT</v>
      </c>
      <c r="F278" s="27" t="str">
        <f>VLOOKUP(B278,'大货清单（不定期按GOMS更新）'!A:H,2,0)</f>
        <v>Floor One S9 Artist Turbo</v>
      </c>
      <c r="G278" s="28">
        <f>VLOOKUP(B278,'大货清单（不定期按GOMS更新）'!A:I,9,FALSE)</f>
        <v>6932485018048</v>
      </c>
      <c r="H278" s="27" t="str">
        <f>VLOOKUP(B278,'大货清单（不定期按GOMS更新）'!A:H,7,0)</f>
        <v>Gold</v>
      </c>
      <c r="I278" s="27" t="str">
        <f>VLOOKUP(B278,'大货清单（不定期按GOMS更新）'!A:F,6,FALSE)</f>
        <v>ACTIVE</v>
      </c>
      <c r="J278" s="27" t="str">
        <f>VLOOKUP(B278,'大货清单（不定期按GOMS更新）'!A:K,11,FALSE)</f>
        <v>10.2</v>
      </c>
      <c r="K278" s="27" t="str">
        <f>VLOOKUP(B278,'大货清单（不定期按GOMS更新）'!A:N,12,FALSE)</f>
        <v>720</v>
      </c>
      <c r="L278" s="27" t="str">
        <f>VLOOKUP(B278,'大货清单（不定期按GOMS更新）'!A:M,13,FALSE)</f>
        <v>324</v>
      </c>
      <c r="M278" s="27" t="str">
        <f>VLOOKUP(B278,'大货清单（不定期按GOMS更新）'!A:N,14,FALSE)</f>
        <v>286</v>
      </c>
      <c r="N278" s="58" t="s">
        <v>8119</v>
      </c>
      <c r="O278" s="27">
        <f>IFERROR(VLOOKUP(N278,'散件迭代（不定期更新）'!C:J,8,FALSE),0)</f>
        <v>0</v>
      </c>
      <c r="P278" s="27" t="str">
        <f>IFERROR(VLOOKUP(N278,'散件（更新）'!B:H,3,FALSE),0)</f>
        <v/>
      </c>
      <c r="Q278" s="27" t="str">
        <f>VLOOKUP(N278,'散件（更新）'!B:H,2,FALSE)</f>
        <v>114-23431315</v>
      </c>
      <c r="R278" s="27" t="str">
        <f>VLOOKUP(N278,'散件（更新）'!B:H,7,FALSE)</f>
        <v>plastic part</v>
      </c>
      <c r="S278" s="27" t="str">
        <f>VLOOKUP(N278,'散件（更新）'!B:E,4,FALSE)</f>
        <v>https://tineco-yxzt.oss-accelerate.aliyuncs.com/20250116/15-xianshipingzhuangshigai_1736995848033.png</v>
      </c>
      <c r="T278" s="27" t="s">
        <v>8759</v>
      </c>
      <c r="U278" s="28" t="str">
        <f>VLOOKUP(N278,'散件（更新）'!B:G,6,FALSE)</f>
        <v>显示屏装饰盖</v>
      </c>
      <c r="V278" s="28">
        <f>VLOOKUP(N278,'散件（更新）'!B:I,8,FALSE)</f>
        <v>6932485003389</v>
      </c>
    </row>
    <row r="279" spans="1:22" ht="20.149999999999999" customHeight="1">
      <c r="A279" s="57">
        <v>46169</v>
      </c>
      <c r="B279" s="58" t="s">
        <v>18987</v>
      </c>
      <c r="C279" s="27" t="str">
        <f>VLOOKUP(B279,'大货清单（不定期按GOMS更新）'!A:H,8,0)</f>
        <v>109-25810001</v>
      </c>
      <c r="D279" s="27" t="str">
        <f>VLOOKUP(B279,'大货清单（不定期按GOMS更新）'!A:C,3,0)</f>
        <v>CL2581-01</v>
      </c>
      <c r="E279" s="27" t="str">
        <f>VLOOKUP(B279,'大货清单（不定期按GOMS更新）'!A:H,4,0)</f>
        <v>DE,FR,IT</v>
      </c>
      <c r="F279" s="27" t="str">
        <f>VLOOKUP(B279,'大货清单（不定期按GOMS更新）'!A:H,2,0)</f>
        <v>Floor One S9 Artist Turbo</v>
      </c>
      <c r="G279" s="28">
        <f>VLOOKUP(B279,'大货清单（不定期按GOMS更新）'!A:I,9,FALSE)</f>
        <v>6932485018048</v>
      </c>
      <c r="H279" s="27" t="str">
        <f>VLOOKUP(B279,'大货清单（不定期按GOMS更新）'!A:H,7,0)</f>
        <v>Gold</v>
      </c>
      <c r="I279" s="27" t="str">
        <f>VLOOKUP(B279,'大货清单（不定期按GOMS更新）'!A:F,6,FALSE)</f>
        <v>ACTIVE</v>
      </c>
      <c r="J279" s="27" t="str">
        <f>VLOOKUP(B279,'大货清单（不定期按GOMS更新）'!A:K,11,FALSE)</f>
        <v>10.2</v>
      </c>
      <c r="K279" s="27" t="str">
        <f>VLOOKUP(B279,'大货清单（不定期按GOMS更新）'!A:N,12,FALSE)</f>
        <v>720</v>
      </c>
      <c r="L279" s="27" t="str">
        <f>VLOOKUP(B279,'大货清单（不定期按GOMS更新）'!A:M,13,FALSE)</f>
        <v>324</v>
      </c>
      <c r="M279" s="27" t="str">
        <f>VLOOKUP(B279,'大货清单（不定期按GOMS更新）'!A:N,14,FALSE)</f>
        <v>286</v>
      </c>
      <c r="N279" s="58" t="s">
        <v>8025</v>
      </c>
      <c r="O279" s="27">
        <f>IFERROR(VLOOKUP(N279,'散件迭代（不定期更新）'!C:J,8,FALSE),0)</f>
        <v>0</v>
      </c>
      <c r="P279" s="27" t="str">
        <f>IFERROR(VLOOKUP(N279,'散件（更新）'!B:H,3,FALSE),0)</f>
        <v/>
      </c>
      <c r="Q279" s="27" t="str">
        <f>VLOOKUP(N279,'散件（更新）'!B:H,2,FALSE)</f>
        <v>114-23431326</v>
      </c>
      <c r="R279" s="27" t="str">
        <f>VLOOKUP(N279,'散件（更新）'!B:H,7,FALSE)</f>
        <v>plastic part</v>
      </c>
      <c r="S279" s="27" t="str">
        <f>VLOOKUP(N279,'散件（更新）'!B:E,4,FALSE)</f>
        <v>https://tineco-yxzt.oss-accelerate.aliyuncs.com/20250116/26-tuopanjiaodianjiqiruansai_1737006867485.png</v>
      </c>
      <c r="T279" s="27" t="s">
        <v>8759</v>
      </c>
      <c r="U279" s="28" t="str">
        <f>VLOOKUP(N279,'散件（更新）'!B:G,6,FALSE)</f>
        <v>托盘脚垫软塞组件</v>
      </c>
      <c r="V279" s="28">
        <f>VLOOKUP(N279,'散件（更新）'!B:I,8,FALSE)</f>
        <v>6932485003495</v>
      </c>
    </row>
    <row r="280" spans="1:22" ht="20.149999999999999" customHeight="1">
      <c r="A280" s="57">
        <v>46169</v>
      </c>
      <c r="B280" s="58" t="s">
        <v>18987</v>
      </c>
      <c r="C280" s="27" t="str">
        <f>VLOOKUP(B280,'大货清单（不定期按GOMS更新）'!A:H,8,0)</f>
        <v>109-25810001</v>
      </c>
      <c r="D280" s="27" t="str">
        <f>VLOOKUP(B280,'大货清单（不定期按GOMS更新）'!A:C,3,0)</f>
        <v>CL2581-01</v>
      </c>
      <c r="E280" s="27" t="str">
        <f>VLOOKUP(B280,'大货清单（不定期按GOMS更新）'!A:H,4,0)</f>
        <v>DE,FR,IT</v>
      </c>
      <c r="F280" s="27" t="str">
        <f>VLOOKUP(B280,'大货清单（不定期按GOMS更新）'!A:H,2,0)</f>
        <v>Floor One S9 Artist Turbo</v>
      </c>
      <c r="G280" s="28">
        <f>VLOOKUP(B280,'大货清单（不定期按GOMS更新）'!A:I,9,FALSE)</f>
        <v>6932485018048</v>
      </c>
      <c r="H280" s="27" t="str">
        <f>VLOOKUP(B280,'大货清单（不定期按GOMS更新）'!A:H,7,0)</f>
        <v>Gold</v>
      </c>
      <c r="I280" s="27" t="str">
        <f>VLOOKUP(B280,'大货清单（不定期按GOMS更新）'!A:F,6,FALSE)</f>
        <v>ACTIVE</v>
      </c>
      <c r="J280" s="27" t="str">
        <f>VLOOKUP(B280,'大货清单（不定期按GOMS更新）'!A:K,11,FALSE)</f>
        <v>10.2</v>
      </c>
      <c r="K280" s="27" t="str">
        <f>VLOOKUP(B280,'大货清单（不定期按GOMS更新）'!A:N,12,FALSE)</f>
        <v>720</v>
      </c>
      <c r="L280" s="27" t="str">
        <f>VLOOKUP(B280,'大货清单（不定期按GOMS更新）'!A:M,13,FALSE)</f>
        <v>324</v>
      </c>
      <c r="M280" s="27" t="str">
        <f>VLOOKUP(B280,'大货清单（不定期按GOMS更新）'!A:N,14,FALSE)</f>
        <v>286</v>
      </c>
      <c r="N280" s="58" t="s">
        <v>16827</v>
      </c>
      <c r="O280" s="27">
        <f>IFERROR(VLOOKUP(N280,'散件迭代（不定期更新）'!C:J,8,FALSE),0)</f>
        <v>0</v>
      </c>
      <c r="P280" s="27" t="str">
        <f>IFERROR(VLOOKUP(N280,'散件（更新）'!B:H,3,FALSE),0)</f>
        <v/>
      </c>
      <c r="Q280" s="27" t="str">
        <f>VLOOKUP(N280,'散件（更新）'!B:H,2,FALSE)</f>
        <v>114-25810003</v>
      </c>
      <c r="R280" s="27" t="str">
        <f>VLOOKUP(N280,'散件（更新）'!B:H,7,FALSE)</f>
        <v>Main Unit Front Cover</v>
      </c>
      <c r="S280" s="27" t="str">
        <f>VLOOKUP(N280,'散件（更新）'!B:E,4,FALSE)</f>
        <v>https://tineco-yxzt.oss-accelerate.aliyuncs.com/20260302/jitiqiangai_1772442756104.png</v>
      </c>
      <c r="T280" s="27" t="s">
        <v>19308</v>
      </c>
      <c r="U280" s="28" t="str">
        <f>VLOOKUP(N280,'散件（更新）'!B:G,6,FALSE)</f>
        <v>SP;CL2581-01;机体前盖(带静电膜)</v>
      </c>
      <c r="V280" s="28">
        <f>VLOOKUP(N280,'散件（更新）'!B:I,8,FALSE)</f>
        <v>6932485022045</v>
      </c>
    </row>
    <row r="281" spans="1:22" ht="20.149999999999999" customHeight="1">
      <c r="A281" s="57">
        <v>46169</v>
      </c>
      <c r="B281" s="58" t="s">
        <v>18987</v>
      </c>
      <c r="C281" s="27" t="str">
        <f>VLOOKUP(B281,'大货清单（不定期按GOMS更新）'!A:H,8,0)</f>
        <v>109-25810001</v>
      </c>
      <c r="D281" s="27" t="str">
        <f>VLOOKUP(B281,'大货清单（不定期按GOMS更新）'!A:C,3,0)</f>
        <v>CL2581-01</v>
      </c>
      <c r="E281" s="27" t="str">
        <f>VLOOKUP(B281,'大货清单（不定期按GOMS更新）'!A:H,4,0)</f>
        <v>DE,FR,IT</v>
      </c>
      <c r="F281" s="27" t="str">
        <f>VLOOKUP(B281,'大货清单（不定期按GOMS更新）'!A:H,2,0)</f>
        <v>Floor One S9 Artist Turbo</v>
      </c>
      <c r="G281" s="28">
        <f>VLOOKUP(B281,'大货清单（不定期按GOMS更新）'!A:I,9,FALSE)</f>
        <v>6932485018048</v>
      </c>
      <c r="H281" s="27" t="str">
        <f>VLOOKUP(B281,'大货清单（不定期按GOMS更新）'!A:H,7,0)</f>
        <v>Gold</v>
      </c>
      <c r="I281" s="27" t="str">
        <f>VLOOKUP(B281,'大货清单（不定期按GOMS更新）'!A:F,6,FALSE)</f>
        <v>ACTIVE</v>
      </c>
      <c r="J281" s="27" t="str">
        <f>VLOOKUP(B281,'大货清单（不定期按GOMS更新）'!A:K,11,FALSE)</f>
        <v>10.2</v>
      </c>
      <c r="K281" s="27" t="str">
        <f>VLOOKUP(B281,'大货清单（不定期按GOMS更新）'!A:N,12,FALSE)</f>
        <v>720</v>
      </c>
      <c r="L281" s="27" t="str">
        <f>VLOOKUP(B281,'大货清单（不定期按GOMS更新）'!A:M,13,FALSE)</f>
        <v>324</v>
      </c>
      <c r="M281" s="27" t="str">
        <f>VLOOKUP(B281,'大货清单（不定期按GOMS更新）'!A:N,14,FALSE)</f>
        <v>286</v>
      </c>
      <c r="N281" s="58" t="s">
        <v>4704</v>
      </c>
      <c r="O281" s="27">
        <f>IFERROR(VLOOKUP(N281,'散件迭代（不定期更新）'!C:J,8,FALSE),0)</f>
        <v>0</v>
      </c>
      <c r="P281" s="27">
        <f>IFERROR(VLOOKUP(N281,'散件（更新）'!B:H,3,FALSE),0)</f>
        <v>0</v>
      </c>
      <c r="Q281" s="27" t="str">
        <f>VLOOKUP(N281,'散件（更新）'!B:H,2,FALSE)</f>
        <v>114-23280216</v>
      </c>
      <c r="R281" s="27" t="str">
        <f>VLOOKUP(N281,'散件（更新）'!B:H,7,FALSE)</f>
        <v>plastic part</v>
      </c>
      <c r="S281" s="27" t="str">
        <f>VLOOKUP(N281,'散件（更新）'!B:E,4,FALSE)</f>
        <v>https://tineco-yxzt.oss-accelerate.aliyuncs.com/20240306/penshuiban_1709693039077.GIF</v>
      </c>
      <c r="T281" s="27" t="s">
        <v>8759</v>
      </c>
      <c r="U281" s="28" t="str">
        <f>VLOOKUP(N281,'散件（更新）'!B:G,6,FALSE)</f>
        <v>喷水板组件</v>
      </c>
      <c r="V281" s="28">
        <f>VLOOKUP(N281,'散件（更新）'!B:I,8,FALSE)</f>
        <v>6974950107260</v>
      </c>
    </row>
    <row r="282" spans="1:22" ht="20.149999999999999" customHeight="1">
      <c r="A282" s="57">
        <v>46169</v>
      </c>
      <c r="B282" s="58" t="s">
        <v>18987</v>
      </c>
      <c r="C282" s="27" t="str">
        <f>VLOOKUP(B282,'大货清单（不定期按GOMS更新）'!A:H,8,0)</f>
        <v>109-25810001</v>
      </c>
      <c r="D282" s="27" t="str">
        <f>VLOOKUP(B282,'大货清单（不定期按GOMS更新）'!A:C,3,0)</f>
        <v>CL2581-01</v>
      </c>
      <c r="E282" s="27" t="str">
        <f>VLOOKUP(B282,'大货清单（不定期按GOMS更新）'!A:H,4,0)</f>
        <v>DE,FR,IT</v>
      </c>
      <c r="F282" s="27" t="str">
        <f>VLOOKUP(B282,'大货清单（不定期按GOMS更新）'!A:H,2,0)</f>
        <v>Floor One S9 Artist Turbo</v>
      </c>
      <c r="G282" s="28">
        <f>VLOOKUP(B282,'大货清单（不定期按GOMS更新）'!A:I,9,FALSE)</f>
        <v>6932485018048</v>
      </c>
      <c r="H282" s="27" t="str">
        <f>VLOOKUP(B282,'大货清单（不定期按GOMS更新）'!A:H,7,0)</f>
        <v>Gold</v>
      </c>
      <c r="I282" s="27" t="str">
        <f>VLOOKUP(B282,'大货清单（不定期按GOMS更新）'!A:F,6,FALSE)</f>
        <v>ACTIVE</v>
      </c>
      <c r="J282" s="27" t="str">
        <f>VLOOKUP(B282,'大货清单（不定期按GOMS更新）'!A:K,11,FALSE)</f>
        <v>10.2</v>
      </c>
      <c r="K282" s="27" t="str">
        <f>VLOOKUP(B282,'大货清单（不定期按GOMS更新）'!A:N,12,FALSE)</f>
        <v>720</v>
      </c>
      <c r="L282" s="27" t="str">
        <f>VLOOKUP(B282,'大货清单（不定期按GOMS更新）'!A:M,13,FALSE)</f>
        <v>324</v>
      </c>
      <c r="M282" s="27" t="str">
        <f>VLOOKUP(B282,'大货清单（不定期按GOMS更新）'!A:N,14,FALSE)</f>
        <v>286</v>
      </c>
      <c r="N282" s="58" t="s">
        <v>16579</v>
      </c>
      <c r="O282" s="27">
        <f>IFERROR(VLOOKUP(N282,'散件迭代（不定期更新）'!C:J,8,FALSE),0)</f>
        <v>0</v>
      </c>
      <c r="P282" s="27" t="str">
        <f>IFERROR(VLOOKUP(N282,'散件（更新）'!B:H,3,FALSE),0)</f>
        <v/>
      </c>
      <c r="Q282" s="27" t="str">
        <f>VLOOKUP(N282,'散件（更新）'!B:H,2,FALSE)</f>
        <v>114-24360409</v>
      </c>
      <c r="R282" s="27" t="str">
        <f>VLOOKUP(N282,'散件（更新）'!B:H,7,FALSE)</f>
        <v>Brush Motor Handle Cover</v>
      </c>
      <c r="S282" s="27" t="str">
        <f>VLOOKUP(N282,'散件（更新）'!B:E,4,FALSE)</f>
        <v>https://tineco-yxzt.oss-accelerate.aliyuncs.com/20251222/114-24360409shoubinggaiban_1766398955483.png</v>
      </c>
      <c r="T282" s="27" t="s">
        <v>8759</v>
      </c>
      <c r="U282" s="28" t="str">
        <f>VLOOKUP(N282,'散件（更新）'!B:G,6,FALSE)</f>
        <v>SP;CL2436D-01;有刷电机手柄盖板</v>
      </c>
      <c r="V282" s="28">
        <f>VLOOKUP(N282,'散件（更新）'!B:I,8,FALSE)</f>
        <v>6932485018611</v>
      </c>
    </row>
    <row r="283" spans="1:22" ht="20.149999999999999" customHeight="1">
      <c r="A283" s="57">
        <v>46169</v>
      </c>
      <c r="B283" s="58" t="s">
        <v>18987</v>
      </c>
      <c r="C283" s="27" t="str">
        <f>VLOOKUP(B283,'大货清单（不定期按GOMS更新）'!A:H,8,0)</f>
        <v>109-25810001</v>
      </c>
      <c r="D283" s="27" t="str">
        <f>VLOOKUP(B283,'大货清单（不定期按GOMS更新）'!A:C,3,0)</f>
        <v>CL2581-01</v>
      </c>
      <c r="E283" s="27" t="str">
        <f>VLOOKUP(B283,'大货清单（不定期按GOMS更新）'!A:H,4,0)</f>
        <v>DE,FR,IT</v>
      </c>
      <c r="F283" s="27" t="str">
        <f>VLOOKUP(B283,'大货清单（不定期按GOMS更新）'!A:H,2,0)</f>
        <v>Floor One S9 Artist Turbo</v>
      </c>
      <c r="G283" s="28">
        <f>VLOOKUP(B283,'大货清单（不定期按GOMS更新）'!A:I,9,FALSE)</f>
        <v>6932485018048</v>
      </c>
      <c r="H283" s="27" t="str">
        <f>VLOOKUP(B283,'大货清单（不定期按GOMS更新）'!A:H,7,0)</f>
        <v>Gold</v>
      </c>
      <c r="I283" s="27" t="str">
        <f>VLOOKUP(B283,'大货清单（不定期按GOMS更新）'!A:F,6,FALSE)</f>
        <v>ACTIVE</v>
      </c>
      <c r="J283" s="27" t="str">
        <f>VLOOKUP(B283,'大货清单（不定期按GOMS更新）'!A:K,11,FALSE)</f>
        <v>10.2</v>
      </c>
      <c r="K283" s="27" t="str">
        <f>VLOOKUP(B283,'大货清单（不定期按GOMS更新）'!A:N,12,FALSE)</f>
        <v>720</v>
      </c>
      <c r="L283" s="27" t="str">
        <f>VLOOKUP(B283,'大货清单（不定期按GOMS更新）'!A:M,13,FALSE)</f>
        <v>324</v>
      </c>
      <c r="M283" s="27" t="str">
        <f>VLOOKUP(B283,'大货清单（不定期按GOMS更新）'!A:N,14,FALSE)</f>
        <v>286</v>
      </c>
      <c r="N283" s="58" t="s">
        <v>8200</v>
      </c>
      <c r="O283" s="27">
        <f>IFERROR(VLOOKUP(N283,'散件迭代（不定期更新）'!C:J,8,FALSE),0)</f>
        <v>0</v>
      </c>
      <c r="P283" s="27" t="str">
        <f>IFERROR(VLOOKUP(N283,'散件（更新）'!B:H,3,FALSE),0)</f>
        <v/>
      </c>
      <c r="Q283" s="27" t="str">
        <f>VLOOKUP(N283,'散件（更新）'!B:H,2,FALSE)</f>
        <v>114-23431310</v>
      </c>
      <c r="R283" s="27" t="str">
        <f>VLOOKUP(N283,'散件（更新）'!B:H,7,FALSE)</f>
        <v>Wire</v>
      </c>
      <c r="S283" s="27" t="str">
        <f>VLOOKUP(N283,'散件（更新）'!B:E,4,FALSE)</f>
        <v>https://tineco-yxzt.oss-accelerate.aliyuncs.com/20250115/10-dishuachongdiandaoxianzujian_1736943042121.png</v>
      </c>
      <c r="T283" s="27" t="s">
        <v>8759</v>
      </c>
      <c r="U283" s="28" t="str">
        <f>VLOOKUP(N283,'散件（更新）'!B:G,6,FALSE)</f>
        <v>机身充电导线组件</v>
      </c>
      <c r="V283" s="28">
        <f>VLOOKUP(N283,'散件（更新）'!B:I,8,FALSE)</f>
        <v>6932485003334</v>
      </c>
    </row>
    <row r="284" spans="1:22" ht="20.149999999999999" customHeight="1">
      <c r="A284" s="57">
        <v>46169</v>
      </c>
      <c r="B284" s="58" t="s">
        <v>18987</v>
      </c>
      <c r="C284" s="27" t="str">
        <f>VLOOKUP(B284,'大货清单（不定期按GOMS更新）'!A:H,8,0)</f>
        <v>109-25810001</v>
      </c>
      <c r="D284" s="27" t="str">
        <f>VLOOKUP(B284,'大货清单（不定期按GOMS更新）'!A:C,3,0)</f>
        <v>CL2581-01</v>
      </c>
      <c r="E284" s="27" t="str">
        <f>VLOOKUP(B284,'大货清单（不定期按GOMS更新）'!A:H,4,0)</f>
        <v>DE,FR,IT</v>
      </c>
      <c r="F284" s="27" t="str">
        <f>VLOOKUP(B284,'大货清单（不定期按GOMS更新）'!A:H,2,0)</f>
        <v>Floor One S9 Artist Turbo</v>
      </c>
      <c r="G284" s="28">
        <f>VLOOKUP(B284,'大货清单（不定期按GOMS更新）'!A:I,9,FALSE)</f>
        <v>6932485018048</v>
      </c>
      <c r="H284" s="27" t="str">
        <f>VLOOKUP(B284,'大货清单（不定期按GOMS更新）'!A:H,7,0)</f>
        <v>Gold</v>
      </c>
      <c r="I284" s="27" t="str">
        <f>VLOOKUP(B284,'大货清单（不定期按GOMS更新）'!A:F,6,FALSE)</f>
        <v>ACTIVE</v>
      </c>
      <c r="J284" s="27" t="str">
        <f>VLOOKUP(B284,'大货清单（不定期按GOMS更新）'!A:K,11,FALSE)</f>
        <v>10.2</v>
      </c>
      <c r="K284" s="27" t="str">
        <f>VLOOKUP(B284,'大货清单（不定期按GOMS更新）'!A:N,12,FALSE)</f>
        <v>720</v>
      </c>
      <c r="L284" s="27" t="str">
        <f>VLOOKUP(B284,'大货清单（不定期按GOMS更新）'!A:M,13,FALSE)</f>
        <v>324</v>
      </c>
      <c r="M284" s="27" t="str">
        <f>VLOOKUP(B284,'大货清单（不定期按GOMS更新）'!A:N,14,FALSE)</f>
        <v>286</v>
      </c>
      <c r="N284" s="58" t="s">
        <v>15837</v>
      </c>
      <c r="O284" s="27">
        <f>IFERROR(VLOOKUP(N284,'散件迭代（不定期更新）'!C:J,8,FALSE),0)</f>
        <v>0</v>
      </c>
      <c r="P284" s="27">
        <f>IFERROR(VLOOKUP(N284,'散件（更新）'!B:H,3,FALSE),0)</f>
        <v>0</v>
      </c>
      <c r="Q284" s="27" t="str">
        <f>VLOOKUP(N284,'散件（更新）'!B:H,2,FALSE)</f>
        <v>114-25390001</v>
      </c>
      <c r="R284" s="27" t="str">
        <f>VLOOKUP(N284,'散件（更新）'!B:H,7,FALSE)</f>
        <v>Wire</v>
      </c>
      <c r="S284" s="27" t="str">
        <f>VLOOKUP(N284,'散件（更新）'!B:E,4,FALSE)</f>
        <v>https://tineco-yxzt.oss-accelerate.aliyuncs.com/20251014/weixinjietu_20251014102418_1760408674871.png</v>
      </c>
      <c r="T284" s="27" t="s">
        <v>8759</v>
      </c>
      <c r="U284" s="28" t="str">
        <f>VLOOKUP(N284,'散件（更新）'!B:G,6,FALSE)</f>
        <v>SP;CL2539-01;万能欧版电源线</v>
      </c>
      <c r="V284" s="28">
        <f>VLOOKUP(N284,'散件（更新）'!B:I,8,FALSE)</f>
        <v>6932485014101</v>
      </c>
    </row>
    <row r="285" spans="1:22" ht="20.149999999999999" customHeight="1">
      <c r="A285" s="57">
        <v>46169</v>
      </c>
      <c r="B285" s="58" t="s">
        <v>18987</v>
      </c>
      <c r="C285" s="27" t="str">
        <f>VLOOKUP(B285,'大货清单（不定期按GOMS更新）'!A:H,8,0)</f>
        <v>109-25810001</v>
      </c>
      <c r="D285" s="27" t="str">
        <f>VLOOKUP(B285,'大货清单（不定期按GOMS更新）'!A:C,3,0)</f>
        <v>CL2581-01</v>
      </c>
      <c r="E285" s="27" t="str">
        <f>VLOOKUP(B285,'大货清单（不定期按GOMS更新）'!A:H,4,0)</f>
        <v>DE,FR,IT</v>
      </c>
      <c r="F285" s="27" t="str">
        <f>VLOOKUP(B285,'大货清单（不定期按GOMS更新）'!A:H,2,0)</f>
        <v>Floor One S9 Artist Turbo</v>
      </c>
      <c r="G285" s="28">
        <f>VLOOKUP(B285,'大货清单（不定期按GOMS更新）'!A:I,9,FALSE)</f>
        <v>6932485018048</v>
      </c>
      <c r="H285" s="27" t="str">
        <f>VLOOKUP(B285,'大货清单（不定期按GOMS更新）'!A:H,7,0)</f>
        <v>Gold</v>
      </c>
      <c r="I285" s="27" t="str">
        <f>VLOOKUP(B285,'大货清单（不定期按GOMS更新）'!A:F,6,FALSE)</f>
        <v>ACTIVE</v>
      </c>
      <c r="J285" s="27" t="str">
        <f>VLOOKUP(B285,'大货清单（不定期按GOMS更新）'!A:K,11,FALSE)</f>
        <v>10.2</v>
      </c>
      <c r="K285" s="27" t="str">
        <f>VLOOKUP(B285,'大货清单（不定期按GOMS更新）'!A:N,12,FALSE)</f>
        <v>720</v>
      </c>
      <c r="L285" s="27" t="str">
        <f>VLOOKUP(B285,'大货清单（不定期按GOMS更新）'!A:M,13,FALSE)</f>
        <v>324</v>
      </c>
      <c r="M285" s="27" t="str">
        <f>VLOOKUP(B285,'大货清单（不定期按GOMS更新）'!A:N,14,FALSE)</f>
        <v>286</v>
      </c>
      <c r="N285" s="58" t="s">
        <v>8030</v>
      </c>
      <c r="O285" s="27">
        <f>IFERROR(VLOOKUP(N285,'散件迭代（不定期更新）'!C:J,8,FALSE),0)</f>
        <v>0</v>
      </c>
      <c r="P285" s="27" t="str">
        <f>IFERROR(VLOOKUP(N285,'散件（更新）'!B:H,3,FALSE),0)</f>
        <v/>
      </c>
      <c r="Q285" s="27" t="str">
        <f>VLOOKUP(N285,'散件（更新）'!B:H,2,FALSE)</f>
        <v>114-23431307</v>
      </c>
      <c r="R285" s="27" t="str">
        <f>VLOOKUP(N285,'散件（更新）'!B:H,7,FALSE)</f>
        <v>Switch</v>
      </c>
      <c r="S285" s="27">
        <f>VLOOKUP(N285,'散件（更新）'!B:E,4,FALSE)</f>
        <v>0</v>
      </c>
      <c r="T285" s="27" t="s">
        <v>8759</v>
      </c>
      <c r="U285" s="28" t="str">
        <f>VLOOKUP(N285,'散件（更新）'!B:G,6,FALSE)</f>
        <v>微动开关</v>
      </c>
      <c r="V285" s="28">
        <f>VLOOKUP(N285,'散件（更新）'!B:I,8,FALSE)</f>
        <v>6932485003303</v>
      </c>
    </row>
    <row r="286" spans="1:22" ht="20.149999999999999" customHeight="1">
      <c r="A286" s="57">
        <v>46169</v>
      </c>
      <c r="B286" s="58" t="s">
        <v>18987</v>
      </c>
      <c r="C286" s="27" t="str">
        <f>VLOOKUP(B286,'大货清单（不定期按GOMS更新）'!A:H,8,0)</f>
        <v>109-25810001</v>
      </c>
      <c r="D286" s="27" t="str">
        <f>VLOOKUP(B286,'大货清单（不定期按GOMS更新）'!A:C,3,0)</f>
        <v>CL2581-01</v>
      </c>
      <c r="E286" s="27" t="str">
        <f>VLOOKUP(B286,'大货清单（不定期按GOMS更新）'!A:H,4,0)</f>
        <v>DE,FR,IT</v>
      </c>
      <c r="F286" s="27" t="str">
        <f>VLOOKUP(B286,'大货清单（不定期按GOMS更新）'!A:H,2,0)</f>
        <v>Floor One S9 Artist Turbo</v>
      </c>
      <c r="G286" s="28">
        <f>VLOOKUP(B286,'大货清单（不定期按GOMS更新）'!A:I,9,FALSE)</f>
        <v>6932485018048</v>
      </c>
      <c r="H286" s="27" t="str">
        <f>VLOOKUP(B286,'大货清单（不定期按GOMS更新）'!A:H,7,0)</f>
        <v>Gold</v>
      </c>
      <c r="I286" s="27" t="str">
        <f>VLOOKUP(B286,'大货清单（不定期按GOMS更新）'!A:F,6,FALSE)</f>
        <v>ACTIVE</v>
      </c>
      <c r="J286" s="27" t="str">
        <f>VLOOKUP(B286,'大货清单（不定期按GOMS更新）'!A:K,11,FALSE)</f>
        <v>10.2</v>
      </c>
      <c r="K286" s="27" t="str">
        <f>VLOOKUP(B286,'大货清单（不定期按GOMS更新）'!A:N,12,FALSE)</f>
        <v>720</v>
      </c>
      <c r="L286" s="27" t="str">
        <f>VLOOKUP(B286,'大货清单（不定期按GOMS更新）'!A:M,13,FALSE)</f>
        <v>324</v>
      </c>
      <c r="M286" s="27" t="str">
        <f>VLOOKUP(B286,'大货清单（不定期按GOMS更新）'!A:N,14,FALSE)</f>
        <v>286</v>
      </c>
      <c r="N286" s="58" t="s">
        <v>17039</v>
      </c>
      <c r="O286" s="27">
        <f>IFERROR(VLOOKUP(N286,'散件迭代（不定期更新）'!C:J,8,FALSE),0)</f>
        <v>0</v>
      </c>
      <c r="P286" s="27" t="str">
        <f>IFERROR(VLOOKUP(N286,'散件（更新）'!B:H,3,FALSE),0)</f>
        <v/>
      </c>
      <c r="Q286" s="27" t="str">
        <f>VLOOKUP(N286,'散件（更新）'!B:H,2,FALSE)</f>
        <v>114-23431127</v>
      </c>
      <c r="R286" s="27" t="str">
        <f>VLOOKUP(N286,'散件（更新）'!B:H,7,FALSE)</f>
        <v>Heated Blower Assembly</v>
      </c>
      <c r="S286" s="27" t="str">
        <f>VLOOKUP(N286,'散件（更新）'!B:E,4,FALSE)</f>
        <v>https://tineco-yxzt.oss-accelerate.aliyuncs.com/20251217/114-23431127_1765953605342.png</v>
      </c>
      <c r="T286" s="27" t="s">
        <v>8759</v>
      </c>
      <c r="U286" s="28" t="str">
        <f>VLOOKUP(N286,'散件（更新）'!B:G,6,FALSE)</f>
        <v>SP;CL2343K-07;托盘风机组件</v>
      </c>
      <c r="V286" s="28">
        <f>VLOOKUP(N286,'散件（更新）'!B:I,8,FALSE)</f>
        <v>6932485019328</v>
      </c>
    </row>
    <row r="287" spans="1:22" ht="20.149999999999999" customHeight="1">
      <c r="A287" s="57">
        <v>46169</v>
      </c>
      <c r="B287" s="58" t="s">
        <v>18987</v>
      </c>
      <c r="C287" s="27" t="str">
        <f>VLOOKUP(B287,'大货清单（不定期按GOMS更新）'!A:H,8,0)</f>
        <v>109-25810001</v>
      </c>
      <c r="D287" s="27" t="str">
        <f>VLOOKUP(B287,'大货清单（不定期按GOMS更新）'!A:C,3,0)</f>
        <v>CL2581-01</v>
      </c>
      <c r="E287" s="27" t="str">
        <f>VLOOKUP(B287,'大货清单（不定期按GOMS更新）'!A:H,4,0)</f>
        <v>DE,FR,IT</v>
      </c>
      <c r="F287" s="27" t="str">
        <f>VLOOKUP(B287,'大货清单（不定期按GOMS更新）'!A:H,2,0)</f>
        <v>Floor One S9 Artist Turbo</v>
      </c>
      <c r="G287" s="28">
        <f>VLOOKUP(B287,'大货清单（不定期按GOMS更新）'!A:I,9,FALSE)</f>
        <v>6932485018048</v>
      </c>
      <c r="H287" s="27" t="str">
        <f>VLOOKUP(B287,'大货清单（不定期按GOMS更新）'!A:H,7,0)</f>
        <v>Gold</v>
      </c>
      <c r="I287" s="27" t="str">
        <f>VLOOKUP(B287,'大货清单（不定期按GOMS更新）'!A:F,6,FALSE)</f>
        <v>ACTIVE</v>
      </c>
      <c r="J287" s="27" t="str">
        <f>VLOOKUP(B287,'大货清单（不定期按GOMS更新）'!A:K,11,FALSE)</f>
        <v>10.2</v>
      </c>
      <c r="K287" s="27" t="str">
        <f>VLOOKUP(B287,'大货清单（不定期按GOMS更新）'!A:N,12,FALSE)</f>
        <v>720</v>
      </c>
      <c r="L287" s="27" t="str">
        <f>VLOOKUP(B287,'大货清单（不定期按GOMS更新）'!A:M,13,FALSE)</f>
        <v>324</v>
      </c>
      <c r="M287" s="27" t="str">
        <f>VLOOKUP(B287,'大货清单（不定期按GOMS更新）'!A:N,14,FALSE)</f>
        <v>286</v>
      </c>
      <c r="N287" s="58" t="s">
        <v>14945</v>
      </c>
      <c r="O287" s="27">
        <f>IFERROR(VLOOKUP(N287,'散件迭代（不定期更新）'!C:J,8,FALSE),0)</f>
        <v>0</v>
      </c>
      <c r="P287" s="27">
        <f>IFERROR(VLOOKUP(N287,'散件（更新）'!B:H,3,FALSE),0)</f>
        <v>0</v>
      </c>
      <c r="Q287" s="27" t="str">
        <f>VLOOKUP(N287,'散件（更新）'!B:H,2,FALSE)</f>
        <v>114-24670710</v>
      </c>
      <c r="R287" s="27" t="str">
        <f>VLOOKUP(N287,'散件（更新）'!B:H,7,FALSE)</f>
        <v>Motor</v>
      </c>
      <c r="S287" s="27">
        <f>VLOOKUP(N287,'散件（更新）'!B:E,4,FALSE)</f>
        <v>0</v>
      </c>
      <c r="T287" s="27" t="s">
        <v>8759</v>
      </c>
      <c r="U287" s="28" t="str">
        <f>VLOOKUP(N287,'散件（更新）'!B:G,6,FALSE)</f>
        <v>SP;CL2467G-01;有刷电机齿轮箱组件</v>
      </c>
      <c r="V287" s="28">
        <f>VLOOKUP(N287,'散件（更新）'!B:I,8,FALSE)</f>
        <v>6932485017546</v>
      </c>
    </row>
    <row r="288" spans="1:22" ht="20.149999999999999" customHeight="1">
      <c r="A288" s="57">
        <v>46169</v>
      </c>
      <c r="B288" s="58" t="s">
        <v>18987</v>
      </c>
      <c r="C288" s="27" t="str">
        <f>VLOOKUP(B288,'大货清单（不定期按GOMS更新）'!A:H,8,0)</f>
        <v>109-25810001</v>
      </c>
      <c r="D288" s="27" t="str">
        <f>VLOOKUP(B288,'大货清单（不定期按GOMS更新）'!A:C,3,0)</f>
        <v>CL2581-01</v>
      </c>
      <c r="E288" s="27" t="str">
        <f>VLOOKUP(B288,'大货清单（不定期按GOMS更新）'!A:H,4,0)</f>
        <v>DE,FR,IT</v>
      </c>
      <c r="F288" s="27" t="str">
        <f>VLOOKUP(B288,'大货清单（不定期按GOMS更新）'!A:H,2,0)</f>
        <v>Floor One S9 Artist Turbo</v>
      </c>
      <c r="G288" s="28">
        <f>VLOOKUP(B288,'大货清单（不定期按GOMS更新）'!A:I,9,FALSE)</f>
        <v>6932485018048</v>
      </c>
      <c r="H288" s="27" t="str">
        <f>VLOOKUP(B288,'大货清单（不定期按GOMS更新）'!A:H,7,0)</f>
        <v>Gold</v>
      </c>
      <c r="I288" s="27" t="str">
        <f>VLOOKUP(B288,'大货清单（不定期按GOMS更新）'!A:F,6,FALSE)</f>
        <v>ACTIVE</v>
      </c>
      <c r="J288" s="27" t="str">
        <f>VLOOKUP(B288,'大货清单（不定期按GOMS更新）'!A:K,11,FALSE)</f>
        <v>10.2</v>
      </c>
      <c r="K288" s="27" t="str">
        <f>VLOOKUP(B288,'大货清单（不定期按GOMS更新）'!A:N,12,FALSE)</f>
        <v>720</v>
      </c>
      <c r="L288" s="27" t="str">
        <f>VLOOKUP(B288,'大货清单（不定期按GOMS更新）'!A:M,13,FALSE)</f>
        <v>324</v>
      </c>
      <c r="M288" s="27" t="str">
        <f>VLOOKUP(B288,'大货清单（不定期按GOMS更新）'!A:N,14,FALSE)</f>
        <v>286</v>
      </c>
      <c r="N288" s="58" t="s">
        <v>15502</v>
      </c>
      <c r="O288" s="27">
        <f>IFERROR(VLOOKUP(N288,'散件迭代（不定期更新）'!C:J,8,FALSE),0)</f>
        <v>0</v>
      </c>
      <c r="P288" s="27">
        <f>IFERROR(VLOOKUP(N288,'散件（更新）'!B:H,3,FALSE),0)</f>
        <v>0</v>
      </c>
      <c r="Q288" s="27" t="str">
        <f>VLOOKUP(N288,'散件（更新）'!B:H,2,FALSE)</f>
        <v>114-25350335</v>
      </c>
      <c r="R288" s="27" t="str">
        <f>VLOOKUP(N288,'散件（更新）'!B:H,7,FALSE)</f>
        <v>Motor</v>
      </c>
      <c r="S288" s="27" t="str">
        <f>VLOOKUP(N288,'散件（更新）'!B:E,4,FALSE)</f>
        <v>https://tineco-yxzt.oss-accelerate.aliyuncs.com/20251104/weixintupian_20240530083051_1762238852686.jpg</v>
      </c>
      <c r="T288" s="27" t="s">
        <v>8759</v>
      </c>
      <c r="U288" s="28" t="str">
        <f>VLOOKUP(N288,'散件（更新）'!B:G,6,FALSE)</f>
        <v>SP;CL2535C-02;主电机组件</v>
      </c>
      <c r="V288" s="28">
        <f>VLOOKUP(N288,'散件（更新）'!B:I,8,FALSE)</f>
        <v>6932485014392</v>
      </c>
    </row>
    <row r="289" spans="1:22" ht="20.149999999999999" customHeight="1">
      <c r="A289" s="57">
        <v>46169</v>
      </c>
      <c r="B289" s="58" t="s">
        <v>18987</v>
      </c>
      <c r="C289" s="27" t="str">
        <f>VLOOKUP(B289,'大货清单（不定期按GOMS更新）'!A:H,8,0)</f>
        <v>109-25810001</v>
      </c>
      <c r="D289" s="27" t="str">
        <f>VLOOKUP(B289,'大货清单（不定期按GOMS更新）'!A:C,3,0)</f>
        <v>CL2581-01</v>
      </c>
      <c r="E289" s="27" t="str">
        <f>VLOOKUP(B289,'大货清单（不定期按GOMS更新）'!A:H,4,0)</f>
        <v>DE,FR,IT</v>
      </c>
      <c r="F289" s="27" t="str">
        <f>VLOOKUP(B289,'大货清单（不定期按GOMS更新）'!A:H,2,0)</f>
        <v>Floor One S9 Artist Turbo</v>
      </c>
      <c r="G289" s="28">
        <f>VLOOKUP(B289,'大货清单（不定期按GOMS更新）'!A:I,9,FALSE)</f>
        <v>6932485018048</v>
      </c>
      <c r="H289" s="27" t="str">
        <f>VLOOKUP(B289,'大货清单（不定期按GOMS更新）'!A:H,7,0)</f>
        <v>Gold</v>
      </c>
      <c r="I289" s="27" t="str">
        <f>VLOOKUP(B289,'大货清单（不定期按GOMS更新）'!A:F,6,FALSE)</f>
        <v>ACTIVE</v>
      </c>
      <c r="J289" s="27" t="str">
        <f>VLOOKUP(B289,'大货清单（不定期按GOMS更新）'!A:K,11,FALSE)</f>
        <v>10.2</v>
      </c>
      <c r="K289" s="27" t="str">
        <f>VLOOKUP(B289,'大货清单（不定期按GOMS更新）'!A:N,12,FALSE)</f>
        <v>720</v>
      </c>
      <c r="L289" s="27" t="str">
        <f>VLOOKUP(B289,'大货清单（不定期按GOMS更新）'!A:M,13,FALSE)</f>
        <v>324</v>
      </c>
      <c r="M289" s="27" t="str">
        <f>VLOOKUP(B289,'大货清单（不定期按GOMS更新）'!A:N,14,FALSE)</f>
        <v>286</v>
      </c>
      <c r="N289" s="58" t="s">
        <v>10230</v>
      </c>
      <c r="O289" s="27">
        <f>IFERROR(VLOOKUP(N289,'散件迭代（不定期更新）'!C:J,8,FALSE),0)</f>
        <v>0</v>
      </c>
      <c r="P289" s="27">
        <f>IFERROR(VLOOKUP(N289,'散件（更新）'!B:H,3,FALSE),0)</f>
        <v>0</v>
      </c>
      <c r="Q289" s="27" t="str">
        <f>VLOOKUP(N289,'散件（更新）'!B:H,2,FALSE)</f>
        <v>114-25400007</v>
      </c>
      <c r="R289" s="27" t="str">
        <f>VLOOKUP(N289,'散件（更新）'!B:H,7,FALSE)</f>
        <v>Boiler </v>
      </c>
      <c r="S289" s="27" t="str">
        <f>VLOOKUP(N289,'散件（更新）'!B:E,4,FALSE)</f>
        <v>https://tineco-yxzt.oss-accelerate.aliyuncs.com/20250722/faresi_1753154009740.png</v>
      </c>
      <c r="T289" s="27" t="s">
        <v>8759</v>
      </c>
      <c r="U289" s="28" t="str">
        <f>VLOOKUP(N289,'散件（更新）'!B:G,6,FALSE)</f>
        <v>SP;CL2540-01;发热丝组件-欧版</v>
      </c>
      <c r="V289" s="28">
        <f>VLOOKUP(N289,'散件（更新）'!B:I,8,FALSE)</f>
        <v>6932485009770</v>
      </c>
    </row>
    <row r="290" spans="1:22" ht="20.149999999999999" customHeight="1">
      <c r="A290" s="57">
        <v>46169</v>
      </c>
      <c r="B290" s="58" t="s">
        <v>18987</v>
      </c>
      <c r="C290" s="27" t="str">
        <f>VLOOKUP(B290,'大货清单（不定期按GOMS更新）'!A:H,8,0)</f>
        <v>109-25810001</v>
      </c>
      <c r="D290" s="27" t="str">
        <f>VLOOKUP(B290,'大货清单（不定期按GOMS更新）'!A:C,3,0)</f>
        <v>CL2581-01</v>
      </c>
      <c r="E290" s="27" t="str">
        <f>VLOOKUP(B290,'大货清单（不定期按GOMS更新）'!A:H,4,0)</f>
        <v>DE,FR,IT</v>
      </c>
      <c r="F290" s="27" t="str">
        <f>VLOOKUP(B290,'大货清单（不定期按GOMS更新）'!A:H,2,0)</f>
        <v>Floor One S9 Artist Turbo</v>
      </c>
      <c r="G290" s="28">
        <f>VLOOKUP(B290,'大货清单（不定期按GOMS更新）'!A:I,9,FALSE)</f>
        <v>6932485018048</v>
      </c>
      <c r="H290" s="27" t="str">
        <f>VLOOKUP(B290,'大货清单（不定期按GOMS更新）'!A:H,7,0)</f>
        <v>Gold</v>
      </c>
      <c r="I290" s="27" t="str">
        <f>VLOOKUP(B290,'大货清单（不定期按GOMS更新）'!A:F,6,FALSE)</f>
        <v>ACTIVE</v>
      </c>
      <c r="J290" s="27" t="str">
        <f>VLOOKUP(B290,'大货清单（不定期按GOMS更新）'!A:K,11,FALSE)</f>
        <v>10.2</v>
      </c>
      <c r="K290" s="27" t="str">
        <f>VLOOKUP(B290,'大货清单（不定期按GOMS更新）'!A:N,12,FALSE)</f>
        <v>720</v>
      </c>
      <c r="L290" s="27" t="str">
        <f>VLOOKUP(B290,'大货清单（不定期按GOMS更新）'!A:M,13,FALSE)</f>
        <v>324</v>
      </c>
      <c r="M290" s="27" t="str">
        <f>VLOOKUP(B290,'大货清单（不定期按GOMS更新）'!A:N,14,FALSE)</f>
        <v>286</v>
      </c>
      <c r="N290" s="58" t="s">
        <v>8085</v>
      </c>
      <c r="O290" s="27">
        <f>IFERROR(VLOOKUP(N290,'散件迭代（不定期更新）'!C:J,8,FALSE),0)</f>
        <v>0</v>
      </c>
      <c r="P290" s="27" t="str">
        <f>IFERROR(VLOOKUP(N290,'散件（更新）'!B:H,3,FALSE),0)</f>
        <v/>
      </c>
      <c r="Q290" s="27" t="str">
        <f>VLOOKUP(N290,'散件（更新）'!B:H,2,FALSE)</f>
        <v>114-23431314</v>
      </c>
      <c r="R290" s="27" t="str">
        <f>VLOOKUP(N290,'散件（更新）'!B:H,7,FALSE)</f>
        <v>PCBA</v>
      </c>
      <c r="S290" s="27" t="str">
        <f>VLOOKUP(N290,'散件（更新）'!B:E,4,FALSE)</f>
        <v>https://tineco-yxzt.oss-accelerate.aliyuncs.com/20250116/14-dishuazhuliban_1736995800465.png</v>
      </c>
      <c r="T290" s="27" t="s">
        <v>19301</v>
      </c>
      <c r="U290" s="28" t="str">
        <f>VLOOKUP(N290,'散件（更新）'!B:G,6,FALSE)</f>
        <v>地刷主板组件</v>
      </c>
      <c r="V290" s="28">
        <f>VLOOKUP(N290,'散件（更新）'!B:I,8,FALSE)</f>
        <v>6932485003372</v>
      </c>
    </row>
    <row r="291" spans="1:22" ht="22" customHeight="1">
      <c r="A291" s="57">
        <v>46169</v>
      </c>
      <c r="B291" s="58" t="s">
        <v>18987</v>
      </c>
      <c r="C291" s="27" t="str">
        <f>VLOOKUP(B291,'大货清单（不定期按GOMS更新）'!A:H,8,0)</f>
        <v>109-25810001</v>
      </c>
      <c r="D291" s="27" t="str">
        <f>VLOOKUP(B291,'大货清单（不定期按GOMS更新）'!A:C,3,0)</f>
        <v>CL2581-01</v>
      </c>
      <c r="E291" s="27" t="str">
        <f>VLOOKUP(B291,'大货清单（不定期按GOMS更新）'!A:H,4,0)</f>
        <v>DE,FR,IT</v>
      </c>
      <c r="F291" s="27" t="str">
        <f>VLOOKUP(B291,'大货清单（不定期按GOMS更新）'!A:H,2,0)</f>
        <v>Floor One S9 Artist Turbo</v>
      </c>
      <c r="G291" s="28">
        <f>VLOOKUP(B291,'大货清单（不定期按GOMS更新）'!A:I,9,FALSE)</f>
        <v>6932485018048</v>
      </c>
      <c r="H291" s="27" t="str">
        <f>VLOOKUP(B291,'大货清单（不定期按GOMS更新）'!A:H,7,0)</f>
        <v>Gold</v>
      </c>
      <c r="I291" s="27" t="str">
        <f>VLOOKUP(B291,'大货清单（不定期按GOMS更新）'!A:F,6,FALSE)</f>
        <v>ACTIVE</v>
      </c>
      <c r="J291" s="27" t="str">
        <f>VLOOKUP(B291,'大货清单（不定期按GOMS更新）'!A:K,11,FALSE)</f>
        <v>10.2</v>
      </c>
      <c r="K291" s="27" t="str">
        <f>VLOOKUP(B291,'大货清单（不定期按GOMS更新）'!A:N,12,FALSE)</f>
        <v>720</v>
      </c>
      <c r="L291" s="27" t="str">
        <f>VLOOKUP(B291,'大货清单（不定期按GOMS更新）'!A:M,13,FALSE)</f>
        <v>324</v>
      </c>
      <c r="M291" s="27" t="str">
        <f>VLOOKUP(B291,'大货清单（不定期按GOMS更新）'!A:N,14,FALSE)</f>
        <v>286</v>
      </c>
      <c r="N291" s="58" t="s">
        <v>10190</v>
      </c>
      <c r="O291" s="27">
        <f>IFERROR(VLOOKUP(N291,'散件迭代（不定期更新）'!C:J,8,FALSE),0)</f>
        <v>0</v>
      </c>
      <c r="P291" s="27">
        <f>IFERROR(VLOOKUP(N291,'散件（更新）'!B:H,3,FALSE),0)</f>
        <v>0</v>
      </c>
      <c r="Q291" s="27" t="str">
        <f>VLOOKUP(N291,'散件（更新）'!B:H,2,FALSE)</f>
        <v>114-25400006</v>
      </c>
      <c r="R291" s="27" t="str">
        <f>VLOOKUP(N291,'散件（更新）'!B:H,7,FALSE)</f>
        <v>PCBA</v>
      </c>
      <c r="S291" s="27">
        <f>VLOOKUP(N291,'散件（更新）'!B:E,4,FALSE)</f>
        <v>0</v>
      </c>
      <c r="T291" s="27" t="s">
        <v>8759</v>
      </c>
      <c r="U291" s="28" t="str">
        <f>VLOOKUP(N291,'散件（更新）'!B:G,6,FALSE)</f>
        <v>SP;CL2540-01;电源转接板组件</v>
      </c>
      <c r="V291" s="28">
        <f>VLOOKUP(N291,'散件（更新）'!B:I,8,FALSE)</f>
        <v>6932485009763</v>
      </c>
    </row>
    <row r="292" spans="1:22" ht="20.149999999999999" customHeight="1">
      <c r="A292" s="57">
        <v>46169</v>
      </c>
      <c r="B292" s="58" t="s">
        <v>18987</v>
      </c>
      <c r="C292" s="27" t="str">
        <f>VLOOKUP(B292,'大货清单（不定期按GOMS更新）'!A:H,8,0)</f>
        <v>109-25810001</v>
      </c>
      <c r="D292" s="27" t="str">
        <f>VLOOKUP(B292,'大货清单（不定期按GOMS更新）'!A:C,3,0)</f>
        <v>CL2581-01</v>
      </c>
      <c r="E292" s="27" t="str">
        <f>VLOOKUP(B292,'大货清单（不定期按GOMS更新）'!A:H,4,0)</f>
        <v>DE,FR,IT</v>
      </c>
      <c r="F292" s="27" t="str">
        <f>VLOOKUP(B292,'大货清单（不定期按GOMS更新）'!A:H,2,0)</f>
        <v>Floor One S9 Artist Turbo</v>
      </c>
      <c r="G292" s="28">
        <f>VLOOKUP(B292,'大货清单（不定期按GOMS更新）'!A:I,9,FALSE)</f>
        <v>6932485018048</v>
      </c>
      <c r="H292" s="27" t="str">
        <f>VLOOKUP(B292,'大货清单（不定期按GOMS更新）'!A:H,7,0)</f>
        <v>Gold</v>
      </c>
      <c r="I292" s="27" t="str">
        <f>VLOOKUP(B292,'大货清单（不定期按GOMS更新）'!A:F,6,FALSE)</f>
        <v>ACTIVE</v>
      </c>
      <c r="J292" s="27" t="str">
        <f>VLOOKUP(B292,'大货清单（不定期按GOMS更新）'!A:K,11,FALSE)</f>
        <v>10.2</v>
      </c>
      <c r="K292" s="27" t="str">
        <f>VLOOKUP(B292,'大货清单（不定期按GOMS更新）'!A:N,12,FALSE)</f>
        <v>720</v>
      </c>
      <c r="L292" s="27" t="str">
        <f>VLOOKUP(B292,'大货清单（不定期按GOMS更新）'!A:M,13,FALSE)</f>
        <v>324</v>
      </c>
      <c r="M292" s="27" t="str">
        <f>VLOOKUP(B292,'大货清单（不定期按GOMS更新）'!A:N,14,FALSE)</f>
        <v>286</v>
      </c>
      <c r="N292" s="58" t="s">
        <v>17045</v>
      </c>
      <c r="O292" s="27">
        <f>IFERROR(VLOOKUP(N292,'散件迭代（不定期更新）'!C:J,8,FALSE),0)</f>
        <v>0</v>
      </c>
      <c r="P292" s="27" t="str">
        <f>IFERROR(VLOOKUP(N292,'散件（更新）'!B:H,3,FALSE),0)</f>
        <v/>
      </c>
      <c r="Q292" s="27" t="str">
        <f>VLOOKUP(N292,'散件（更新）'!B:H,2,FALSE)</f>
        <v>114-25810001</v>
      </c>
      <c r="R292" s="27" t="str">
        <f>VLOOKUP(N292,'散件（更新）'!B:H,7,FALSE)</f>
        <v>Charging Base PCBA Assembly</v>
      </c>
      <c r="S292" s="27" t="str">
        <f>VLOOKUP(N292,'散件（更新）'!B:E,4,FALSE)</f>
        <v>https://tineco-yxzt.oss-accelerate.aliyuncs.com/20260302/tuopandianyuanbanzujian_1772442465481.png</v>
      </c>
      <c r="T292" s="27" t="s">
        <v>8759</v>
      </c>
      <c r="U292" s="28" t="str">
        <f>VLOOKUP(N292,'散件（更新）'!B:G,6,FALSE)</f>
        <v>SP;CL2581-01;托盘电源板组件</v>
      </c>
      <c r="V292" s="28">
        <f>VLOOKUP(N292,'散件（更新）'!B:I,8,FALSE)</f>
        <v>6932485022021</v>
      </c>
    </row>
    <row r="293" spans="1:22" ht="20.149999999999999" customHeight="1">
      <c r="A293" s="57">
        <v>46169</v>
      </c>
      <c r="B293" s="58" t="s">
        <v>18987</v>
      </c>
      <c r="C293" s="27" t="str">
        <f>VLOOKUP(B293,'大货清单（不定期按GOMS更新）'!A:H,8,0)</f>
        <v>109-25810001</v>
      </c>
      <c r="D293" s="27" t="str">
        <f>VLOOKUP(B293,'大货清单（不定期按GOMS更新）'!A:C,3,0)</f>
        <v>CL2581-01</v>
      </c>
      <c r="E293" s="27" t="str">
        <f>VLOOKUP(B293,'大货清单（不定期按GOMS更新）'!A:H,4,0)</f>
        <v>DE,FR,IT</v>
      </c>
      <c r="F293" s="27" t="str">
        <f>VLOOKUP(B293,'大货清单（不定期按GOMS更新）'!A:H,2,0)</f>
        <v>Floor One S9 Artist Turbo</v>
      </c>
      <c r="G293" s="28">
        <f>VLOOKUP(B293,'大货清单（不定期按GOMS更新）'!A:I,9,FALSE)</f>
        <v>6932485018048</v>
      </c>
      <c r="H293" s="27" t="str">
        <f>VLOOKUP(B293,'大货清单（不定期按GOMS更新）'!A:H,7,0)</f>
        <v>Gold</v>
      </c>
      <c r="I293" s="27" t="str">
        <f>VLOOKUP(B293,'大货清单（不定期按GOMS更新）'!A:F,6,FALSE)</f>
        <v>ACTIVE</v>
      </c>
      <c r="J293" s="27" t="str">
        <f>VLOOKUP(B293,'大货清单（不定期按GOMS更新）'!A:K,11,FALSE)</f>
        <v>10.2</v>
      </c>
      <c r="K293" s="27" t="str">
        <f>VLOOKUP(B293,'大货清单（不定期按GOMS更新）'!A:N,12,FALSE)</f>
        <v>720</v>
      </c>
      <c r="L293" s="27" t="str">
        <f>VLOOKUP(B293,'大货清单（不定期按GOMS更新）'!A:M,13,FALSE)</f>
        <v>324</v>
      </c>
      <c r="M293" s="27" t="str">
        <f>VLOOKUP(B293,'大货清单（不定期按GOMS更新）'!A:N,14,FALSE)</f>
        <v>286</v>
      </c>
      <c r="N293" s="58" t="s">
        <v>16604</v>
      </c>
      <c r="O293" s="27">
        <f>IFERROR(VLOOKUP(N293,'散件迭代（不定期更新）'!C:J,8,FALSE),0)</f>
        <v>0</v>
      </c>
      <c r="P293" s="27" t="str">
        <f>IFERROR(VLOOKUP(N293,'散件（更新）'!B:H,3,FALSE),0)</f>
        <v/>
      </c>
      <c r="Q293" s="27" t="str">
        <f>VLOOKUP(N293,'散件（更新）'!B:H,2,FALSE)</f>
        <v>114-25810004</v>
      </c>
      <c r="R293" s="27" t="str">
        <f>VLOOKUP(N293,'散件（更新）'!B:H,7,FALSE)</f>
        <v>Main Board Assembly</v>
      </c>
      <c r="S293" s="27" t="str">
        <f>VLOOKUP(N293,'散件（更新）'!B:E,4,FALSE)</f>
        <v>https://tineco-yxzt.oss-accelerate.aliyuncs.com/20260302/866494bb05a155744e76f78ea168d13e_1772442805159.png</v>
      </c>
      <c r="T293" s="27" t="s">
        <v>8759</v>
      </c>
      <c r="U293" s="28" t="str">
        <f>VLOOKUP(N293,'散件（更新）'!B:G,6,FALSE)</f>
        <v>SP;CL2581-01;机身主控板组件（欧版）</v>
      </c>
      <c r="V293" s="28">
        <f>VLOOKUP(N293,'散件（更新）'!B:I,8,FALSE)</f>
        <v>6932485022052</v>
      </c>
    </row>
    <row r="294" spans="1:22" ht="20.149999999999999" customHeight="1">
      <c r="A294" s="57">
        <v>46169</v>
      </c>
      <c r="B294" s="58" t="s">
        <v>18987</v>
      </c>
      <c r="C294" s="27" t="str">
        <f>VLOOKUP(B294,'大货清单（不定期按GOMS更新）'!A:H,8,0)</f>
        <v>109-25810001</v>
      </c>
      <c r="D294" s="27" t="str">
        <f>VLOOKUP(B294,'大货清单（不定期按GOMS更新）'!A:C,3,0)</f>
        <v>CL2581-01</v>
      </c>
      <c r="E294" s="27" t="str">
        <f>VLOOKUP(B294,'大货清单（不定期按GOMS更新）'!A:H,4,0)</f>
        <v>DE,FR,IT</v>
      </c>
      <c r="F294" s="27" t="str">
        <f>VLOOKUP(B294,'大货清单（不定期按GOMS更新）'!A:H,2,0)</f>
        <v>Floor One S9 Artist Turbo</v>
      </c>
      <c r="G294" s="28">
        <f>VLOOKUP(B294,'大货清单（不定期按GOMS更新）'!A:I,9,FALSE)</f>
        <v>6932485018048</v>
      </c>
      <c r="H294" s="27" t="str">
        <f>VLOOKUP(B294,'大货清单（不定期按GOMS更新）'!A:H,7,0)</f>
        <v>Gold</v>
      </c>
      <c r="I294" s="27" t="str">
        <f>VLOOKUP(B294,'大货清单（不定期按GOMS更新）'!A:F,6,FALSE)</f>
        <v>ACTIVE</v>
      </c>
      <c r="J294" s="27" t="str">
        <f>VLOOKUP(B294,'大货清单（不定期按GOMS更新）'!A:K,11,FALSE)</f>
        <v>10.2</v>
      </c>
      <c r="K294" s="27" t="str">
        <f>VLOOKUP(B294,'大货清单（不定期按GOMS更新）'!A:N,12,FALSE)</f>
        <v>720</v>
      </c>
      <c r="L294" s="27" t="str">
        <f>VLOOKUP(B294,'大货清单（不定期按GOMS更新）'!A:M,13,FALSE)</f>
        <v>324</v>
      </c>
      <c r="M294" s="27" t="str">
        <f>VLOOKUP(B294,'大货清单（不定期按GOMS更新）'!A:N,14,FALSE)</f>
        <v>286</v>
      </c>
      <c r="N294" s="58" t="s">
        <v>14475</v>
      </c>
      <c r="O294" s="27">
        <f>IFERROR(VLOOKUP(N294,'散件迭代（不定期更新）'!C:J,8,FALSE),0)</f>
        <v>0</v>
      </c>
      <c r="P294" s="27">
        <f>IFERROR(VLOOKUP(N294,'散件（更新）'!B:H,3,FALSE),0)</f>
        <v>0</v>
      </c>
      <c r="Q294" s="27" t="str">
        <f>VLOOKUP(N294,'散件（更新）'!B:H,2,FALSE)</f>
        <v>114-25390003</v>
      </c>
      <c r="R294" s="27" t="str">
        <f>VLOOKUP(N294,'散件（更新）'!B:H,7,FALSE)</f>
        <v>PCBA</v>
      </c>
      <c r="S294" s="27" t="str">
        <f>VLOOKUP(N294,'散件（更新）'!B:E,4,FALSE)</f>
        <v>https://tineco-yxzt.oss-accelerate.aliyuncs.com/20251014/weixinjietu_20251014102756_1760409332355.png</v>
      </c>
      <c r="T294" s="27" t="s">
        <v>8759</v>
      </c>
      <c r="U294" s="28" t="str">
        <f>VLOOKUP(N294,'散件（更新）'!B:G,6,FALSE)</f>
        <v>SP;CL2539-01;RGB灯板组件</v>
      </c>
      <c r="V294" s="28">
        <f>VLOOKUP(N294,'散件（更新）'!B:I,8,FALSE)</f>
        <v>6932485014125</v>
      </c>
    </row>
    <row r="295" spans="1:22" ht="20.149999999999999" customHeight="1">
      <c r="A295" s="57">
        <v>46169</v>
      </c>
      <c r="B295" s="58" t="s">
        <v>18987</v>
      </c>
      <c r="C295" s="27" t="str">
        <f>VLOOKUP(B295,'大货清单（不定期按GOMS更新）'!A:H,8,0)</f>
        <v>109-25810001</v>
      </c>
      <c r="D295" s="27" t="str">
        <f>VLOOKUP(B295,'大货清单（不定期按GOMS更新）'!A:C,3,0)</f>
        <v>CL2581-01</v>
      </c>
      <c r="E295" s="27" t="str">
        <f>VLOOKUP(B295,'大货清单（不定期按GOMS更新）'!A:H,4,0)</f>
        <v>DE,FR,IT</v>
      </c>
      <c r="F295" s="27" t="str">
        <f>VLOOKUP(B295,'大货清单（不定期按GOMS更新）'!A:H,2,0)</f>
        <v>Floor One S9 Artist Turbo</v>
      </c>
      <c r="G295" s="28">
        <f>VLOOKUP(B295,'大货清单（不定期按GOMS更新）'!A:I,9,FALSE)</f>
        <v>6932485018048</v>
      </c>
      <c r="H295" s="27" t="str">
        <f>VLOOKUP(B295,'大货清单（不定期按GOMS更新）'!A:H,7,0)</f>
        <v>Gold</v>
      </c>
      <c r="I295" s="27" t="str">
        <f>VLOOKUP(B295,'大货清单（不定期按GOMS更新）'!A:F,6,FALSE)</f>
        <v>ACTIVE</v>
      </c>
      <c r="J295" s="27" t="str">
        <f>VLOOKUP(B295,'大货清单（不定期按GOMS更新）'!A:K,11,FALSE)</f>
        <v>10.2</v>
      </c>
      <c r="K295" s="27" t="str">
        <f>VLOOKUP(B295,'大货清单（不定期按GOMS更新）'!A:N,12,FALSE)</f>
        <v>720</v>
      </c>
      <c r="L295" s="27" t="str">
        <f>VLOOKUP(B295,'大货清单（不定期按GOMS更新）'!A:M,13,FALSE)</f>
        <v>324</v>
      </c>
      <c r="M295" s="27" t="str">
        <f>VLOOKUP(B295,'大货清单（不定期按GOMS更新）'!A:N,14,FALSE)</f>
        <v>286</v>
      </c>
      <c r="N295" s="58" t="s">
        <v>7813</v>
      </c>
      <c r="O295" s="27">
        <f>IFERROR(VLOOKUP(N295,'散件迭代（不定期更新）'!C:J,8,FALSE),0)</f>
        <v>0</v>
      </c>
      <c r="P295" s="27" t="str">
        <f>IFERROR(VLOOKUP(N295,'散件（更新）'!B:H,3,FALSE),0)</f>
        <v/>
      </c>
      <c r="Q295" s="27" t="str">
        <f>VLOOKUP(N295,'散件（更新）'!B:H,2,FALSE)</f>
        <v>114-24570003</v>
      </c>
      <c r="R295" s="27" t="str">
        <f>VLOOKUP(N295,'散件（更新）'!B:H,7,FALSE)</f>
        <v>Scraper</v>
      </c>
      <c r="S295" s="27" t="str">
        <f>VLOOKUP(N295,'散件（更新）'!B:E,4,FALSE)</f>
        <v>https://tineco-yxzt.oss-accelerate.aliyuncs.com/20250114/11_1736819575391.jpg</v>
      </c>
      <c r="T295" s="27" t="s">
        <v>8759</v>
      </c>
      <c r="U295" s="28" t="str">
        <f>VLOOKUP(N295,'散件（更新）'!B:G,6,FALSE)</f>
        <v>刮条组件（带小轮）</v>
      </c>
      <c r="V295" s="28">
        <f>VLOOKUP(N295,'散件（更新）'!B:I,8,FALSE)</f>
        <v>6932485002962</v>
      </c>
    </row>
    <row r="296" spans="1:22" ht="20.149999999999999" customHeight="1">
      <c r="A296" s="57">
        <v>46169</v>
      </c>
      <c r="B296" s="58" t="s">
        <v>18987</v>
      </c>
      <c r="C296" s="27" t="str">
        <f>VLOOKUP(B296,'大货清单（不定期按GOMS更新）'!A:H,8,0)</f>
        <v>109-25810001</v>
      </c>
      <c r="D296" s="27" t="str">
        <f>VLOOKUP(B296,'大货清单（不定期按GOMS更新）'!A:C,3,0)</f>
        <v>CL2581-01</v>
      </c>
      <c r="E296" s="27" t="str">
        <f>VLOOKUP(B296,'大货清单（不定期按GOMS更新）'!A:H,4,0)</f>
        <v>DE,FR,IT</v>
      </c>
      <c r="F296" s="27" t="str">
        <f>VLOOKUP(B296,'大货清单（不定期按GOMS更新）'!A:H,2,0)</f>
        <v>Floor One S9 Artist Turbo</v>
      </c>
      <c r="G296" s="28">
        <f>VLOOKUP(B296,'大货清单（不定期按GOMS更新）'!A:I,9,FALSE)</f>
        <v>6932485018048</v>
      </c>
      <c r="H296" s="27" t="str">
        <f>VLOOKUP(B296,'大货清单（不定期按GOMS更新）'!A:H,7,0)</f>
        <v>Gold</v>
      </c>
      <c r="I296" s="27" t="str">
        <f>VLOOKUP(B296,'大货清单（不定期按GOMS更新）'!A:F,6,FALSE)</f>
        <v>ACTIVE</v>
      </c>
      <c r="J296" s="27" t="str">
        <f>VLOOKUP(B296,'大货清单（不定期按GOMS更新）'!A:K,11,FALSE)</f>
        <v>10.2</v>
      </c>
      <c r="K296" s="27" t="str">
        <f>VLOOKUP(B296,'大货清单（不定期按GOMS更新）'!A:N,12,FALSE)</f>
        <v>720</v>
      </c>
      <c r="L296" s="27" t="str">
        <f>VLOOKUP(B296,'大货清单（不定期按GOMS更新）'!A:M,13,FALSE)</f>
        <v>324</v>
      </c>
      <c r="M296" s="27" t="str">
        <f>VLOOKUP(B296,'大货清单（不定期按GOMS更新）'!A:N,14,FALSE)</f>
        <v>286</v>
      </c>
      <c r="N296" s="63" t="s">
        <v>7776</v>
      </c>
      <c r="O296" s="27">
        <f>IFERROR(VLOOKUP(N296,'散件迭代（不定期更新）'!C:J,8,FALSE),0)</f>
        <v>0</v>
      </c>
      <c r="P296" s="27" t="str">
        <f>IFERROR(VLOOKUP(N296,'散件（更新）'!B:H,3,FALSE),0)</f>
        <v/>
      </c>
      <c r="Q296" s="27" t="str">
        <f>VLOOKUP(N296,'散件（更新）'!B:H,2,FALSE)</f>
        <v>114-23431604</v>
      </c>
      <c r="R296" s="27" t="str">
        <f>VLOOKUP(N296,'散件（更新）'!B:H,7,FALSE)</f>
        <v>Sensor</v>
      </c>
      <c r="S296" s="27">
        <f>VLOOKUP(N296,'散件（更新）'!B:E,4,FALSE)</f>
        <v>0</v>
      </c>
      <c r="T296" s="27" t="s">
        <v>8759</v>
      </c>
      <c r="U296" s="28" t="str">
        <f>VLOOKUP(N296,'散件（更新）'!B:G,6,FALSE)</f>
        <v>SP;CL2343P-01;红外脏污传感器组件</v>
      </c>
      <c r="V296" s="28">
        <f>VLOOKUP(N296,'散件（更新）'!B:I,8,FALSE)</f>
        <v>6932485006281</v>
      </c>
    </row>
    <row r="297" spans="1:22" ht="20.149999999999999" customHeight="1">
      <c r="A297" s="57">
        <v>46169</v>
      </c>
      <c r="B297" s="58" t="s">
        <v>18987</v>
      </c>
      <c r="C297" s="27" t="str">
        <f>VLOOKUP(B297,'大货清单（不定期按GOMS更新）'!A:H,8,0)</f>
        <v>109-25810001</v>
      </c>
      <c r="D297" s="27" t="str">
        <f>VLOOKUP(B297,'大货清单（不定期按GOMS更新）'!A:C,3,0)</f>
        <v>CL2581-01</v>
      </c>
      <c r="E297" s="27" t="str">
        <f>VLOOKUP(B297,'大货清单（不定期按GOMS更新）'!A:H,4,0)</f>
        <v>DE,FR,IT</v>
      </c>
      <c r="F297" s="27" t="str">
        <f>VLOOKUP(B297,'大货清单（不定期按GOMS更新）'!A:H,2,0)</f>
        <v>Floor One S9 Artist Turbo</v>
      </c>
      <c r="G297" s="28">
        <f>VLOOKUP(B297,'大货清单（不定期按GOMS更新）'!A:I,9,FALSE)</f>
        <v>6932485018048</v>
      </c>
      <c r="H297" s="27" t="str">
        <f>VLOOKUP(B297,'大货清单（不定期按GOMS更新）'!A:H,7,0)</f>
        <v>Gold</v>
      </c>
      <c r="I297" s="27" t="str">
        <f>VLOOKUP(B297,'大货清单（不定期按GOMS更新）'!A:F,6,FALSE)</f>
        <v>ACTIVE</v>
      </c>
      <c r="J297" s="27" t="str">
        <f>VLOOKUP(B297,'大货清单（不定期按GOMS更新）'!A:K,11,FALSE)</f>
        <v>10.2</v>
      </c>
      <c r="K297" s="27" t="str">
        <f>VLOOKUP(B297,'大货清单（不定期按GOMS更新）'!A:N,12,FALSE)</f>
        <v>720</v>
      </c>
      <c r="L297" s="27" t="str">
        <f>VLOOKUP(B297,'大货清单（不定期按GOMS更新）'!A:M,13,FALSE)</f>
        <v>324</v>
      </c>
      <c r="M297" s="27" t="str">
        <f>VLOOKUP(B297,'大货清单（不定期按GOMS更新）'!A:N,14,FALSE)</f>
        <v>286</v>
      </c>
      <c r="N297" s="58" t="s">
        <v>8159</v>
      </c>
      <c r="O297" s="27">
        <f>IFERROR(VLOOKUP(N297,'散件迭代（不定期更新）'!C:J,8,FALSE),0)</f>
        <v>0</v>
      </c>
      <c r="P297" s="27" t="str">
        <f>IFERROR(VLOOKUP(N297,'散件（更新）'!B:H,3,FALSE),0)</f>
        <v/>
      </c>
      <c r="Q297" s="27" t="str">
        <f>VLOOKUP(N297,'散件（更新）'!B:H,2,FALSE)</f>
        <v>114-23431312</v>
      </c>
      <c r="R297" s="27" t="str">
        <f>VLOOKUP(N297,'散件（更新）'!B:H,7,FALSE)</f>
        <v>Sensor</v>
      </c>
      <c r="S297" s="27">
        <f>VLOOKUP(N297,'散件（更新）'!B:E,4,FALSE)</f>
        <v>0</v>
      </c>
      <c r="T297" s="27" t="s">
        <v>8759</v>
      </c>
      <c r="U297" s="28" t="str">
        <f>VLOOKUP(N297,'散件（更新）'!B:G,6,FALSE)</f>
        <v>无水检测传感器</v>
      </c>
      <c r="V297" s="28">
        <f>VLOOKUP(N297,'散件（更新）'!B:I,8,FALSE)</f>
        <v>6932485003358</v>
      </c>
    </row>
    <row r="298" spans="1:22" ht="20.149999999999999" customHeight="1">
      <c r="A298" s="57">
        <v>46169</v>
      </c>
      <c r="B298" s="58" t="s">
        <v>18987</v>
      </c>
      <c r="C298" s="27" t="str">
        <f>VLOOKUP(B298,'大货清单（不定期按GOMS更新）'!A:H,8,0)</f>
        <v>109-25810001</v>
      </c>
      <c r="D298" s="27" t="str">
        <f>VLOOKUP(B298,'大货清单（不定期按GOMS更新）'!A:C,3,0)</f>
        <v>CL2581-01</v>
      </c>
      <c r="E298" s="27" t="str">
        <f>VLOOKUP(B298,'大货清单（不定期按GOMS更新）'!A:H,4,0)</f>
        <v>DE,FR,IT</v>
      </c>
      <c r="F298" s="27" t="str">
        <f>VLOOKUP(B298,'大货清单（不定期按GOMS更新）'!A:H,2,0)</f>
        <v>Floor One S9 Artist Turbo</v>
      </c>
      <c r="G298" s="28">
        <f>VLOOKUP(B298,'大货清单（不定期按GOMS更新）'!A:I,9,FALSE)</f>
        <v>6932485018048</v>
      </c>
      <c r="H298" s="27" t="str">
        <f>VLOOKUP(B298,'大货清单（不定期按GOMS更新）'!A:H,7,0)</f>
        <v>Gold</v>
      </c>
      <c r="I298" s="27" t="str">
        <f>VLOOKUP(B298,'大货清单（不定期按GOMS更新）'!A:F,6,FALSE)</f>
        <v>ACTIVE</v>
      </c>
      <c r="J298" s="27" t="str">
        <f>VLOOKUP(B298,'大货清单（不定期按GOMS更新）'!A:K,11,FALSE)</f>
        <v>10.2</v>
      </c>
      <c r="K298" s="27" t="str">
        <f>VLOOKUP(B298,'大货清单（不定期按GOMS更新）'!A:N,12,FALSE)</f>
        <v>720</v>
      </c>
      <c r="L298" s="27" t="str">
        <f>VLOOKUP(B298,'大货清单（不定期按GOMS更新）'!A:M,13,FALSE)</f>
        <v>324</v>
      </c>
      <c r="M298" s="27" t="str">
        <f>VLOOKUP(B298,'大货清单（不定期按GOMS更新）'!A:N,14,FALSE)</f>
        <v>286</v>
      </c>
      <c r="N298" s="58" t="s">
        <v>8115</v>
      </c>
      <c r="O298" s="27">
        <f>IFERROR(VLOOKUP(N298,'散件迭代（不定期更新）'!C:J,8,FALSE),0)</f>
        <v>0</v>
      </c>
      <c r="P298" s="27" t="str">
        <f>IFERROR(VLOOKUP(N298,'散件（更新）'!B:H,3,FALSE),0)</f>
        <v/>
      </c>
      <c r="Q298" s="27" t="str">
        <f>VLOOKUP(N298,'散件（更新）'!B:H,2,FALSE)</f>
        <v>114-23431311</v>
      </c>
      <c r="R298" s="27" t="str">
        <f>VLOOKUP(N298,'散件（更新）'!B:H,7,FALSE)</f>
        <v>Pump</v>
      </c>
      <c r="S298" s="27" t="str">
        <f>VLOOKUP(N298,'散件（更新）'!B:E,4,FALSE)</f>
        <v>https://tineco-yxzt.oss-accelerate.aliyuncs.com/20250116/11-pump_1736995142721.png</v>
      </c>
      <c r="T298" s="27" t="s">
        <v>8759</v>
      </c>
      <c r="U298" s="28" t="str">
        <f>VLOOKUP(N298,'散件（更新）'!B:G,6,FALSE)</f>
        <v>蠕动泵组件</v>
      </c>
      <c r="V298" s="28">
        <f>VLOOKUP(N298,'散件（更新）'!B:I,8,FALSE)</f>
        <v>6932485003341</v>
      </c>
    </row>
    <row r="299" spans="1:22" ht="20.149999999999999" customHeight="1">
      <c r="A299" s="57">
        <v>46169</v>
      </c>
      <c r="B299" s="58" t="s">
        <v>18987</v>
      </c>
      <c r="C299" s="27" t="str">
        <f>VLOOKUP(B299,'大货清单（不定期按GOMS更新）'!A:H,8,0)</f>
        <v>109-25810001</v>
      </c>
      <c r="D299" s="27" t="str">
        <f>VLOOKUP(B299,'大货清单（不定期按GOMS更新）'!A:C,3,0)</f>
        <v>CL2581-01</v>
      </c>
      <c r="E299" s="27" t="str">
        <f>VLOOKUP(B299,'大货清单（不定期按GOMS更新）'!A:H,4,0)</f>
        <v>DE,FR,IT</v>
      </c>
      <c r="F299" s="27" t="str">
        <f>VLOOKUP(B299,'大货清单（不定期按GOMS更新）'!A:H,2,0)</f>
        <v>Floor One S9 Artist Turbo</v>
      </c>
      <c r="G299" s="28">
        <f>VLOOKUP(B299,'大货清单（不定期按GOMS更新）'!A:I,9,FALSE)</f>
        <v>6932485018048</v>
      </c>
      <c r="H299" s="27" t="str">
        <f>VLOOKUP(B299,'大货清单（不定期按GOMS更新）'!A:H,7,0)</f>
        <v>Gold</v>
      </c>
      <c r="I299" s="27" t="str">
        <f>VLOOKUP(B299,'大货清单（不定期按GOMS更新）'!A:F,6,FALSE)</f>
        <v>ACTIVE</v>
      </c>
      <c r="J299" s="27" t="str">
        <f>VLOOKUP(B299,'大货清单（不定期按GOMS更新）'!A:K,11,FALSE)</f>
        <v>10.2</v>
      </c>
      <c r="K299" s="27" t="str">
        <f>VLOOKUP(B299,'大货清单（不定期按GOMS更新）'!A:N,12,FALSE)</f>
        <v>720</v>
      </c>
      <c r="L299" s="27" t="str">
        <f>VLOOKUP(B299,'大货清单（不定期按GOMS更新）'!A:M,13,FALSE)</f>
        <v>324</v>
      </c>
      <c r="M299" s="27" t="str">
        <f>VLOOKUP(B299,'大货清单（不定期按GOMS更新）'!A:N,14,FALSE)</f>
        <v>286</v>
      </c>
      <c r="N299" s="58" t="s">
        <v>7891</v>
      </c>
      <c r="O299" s="27">
        <f>IFERROR(VLOOKUP(N299,'散件迭代（不定期更新）'!C:J,8,FALSE),0)</f>
        <v>0</v>
      </c>
      <c r="P299" s="27" t="str">
        <f>IFERROR(VLOOKUP(N299,'散件（更新）'!B:H,3,FALSE),0)</f>
        <v/>
      </c>
      <c r="Q299" s="27" t="str">
        <f>VLOOKUP(N299,'散件（更新）'!B:H,2,FALSE)</f>
        <v>114-23431309</v>
      </c>
      <c r="R299" s="27" t="str">
        <f>VLOOKUP(N299,'散件（更新）'!B:H,7,FALSE)</f>
        <v>Repair Wheel</v>
      </c>
      <c r="S299" s="27" t="str">
        <f>VLOOKUP(N299,'散件（更新）'!B:E,4,FALSE)</f>
        <v>https://tineco-yxzt.oss-accelerate.aliyuncs.com/20250115/09-dalunzujian_1736942782008.png</v>
      </c>
      <c r="T299" s="27" t="s">
        <v>8759</v>
      </c>
      <c r="U299" s="28" t="str">
        <f>VLOOKUP(N299,'散件（更新）'!B:G,6,FALSE)</f>
        <v>大轮组件</v>
      </c>
      <c r="V299" s="28">
        <f>VLOOKUP(N299,'散件（更新）'!B:I,8,FALSE)</f>
        <v>6932485003327</v>
      </c>
    </row>
    <row r="300" spans="1:22" ht="20.149999999999999" customHeight="1">
      <c r="A300" s="57">
        <v>46169</v>
      </c>
      <c r="B300" s="58" t="s">
        <v>18987</v>
      </c>
      <c r="C300" s="27" t="str">
        <f>VLOOKUP(B300,'大货清单（不定期按GOMS更新）'!A:H,8,0)</f>
        <v>109-25810001</v>
      </c>
      <c r="D300" s="27" t="str">
        <f>VLOOKUP(B300,'大货清单（不定期按GOMS更新）'!A:C,3,0)</f>
        <v>CL2581-01</v>
      </c>
      <c r="E300" s="27" t="str">
        <f>VLOOKUP(B300,'大货清单（不定期按GOMS更新）'!A:H,4,0)</f>
        <v>DE,FR,IT</v>
      </c>
      <c r="F300" s="27" t="str">
        <f>VLOOKUP(B300,'大货清单（不定期按GOMS更新）'!A:H,2,0)</f>
        <v>Floor One S9 Artist Turbo</v>
      </c>
      <c r="G300" s="28">
        <f>VLOOKUP(B300,'大货清单（不定期按GOMS更新）'!A:I,9,FALSE)</f>
        <v>6932485018048</v>
      </c>
      <c r="H300" s="27" t="str">
        <f>VLOOKUP(B300,'大货清单（不定期按GOMS更新）'!A:H,7,0)</f>
        <v>Gold</v>
      </c>
      <c r="I300" s="27" t="str">
        <f>VLOOKUP(B300,'大货清单（不定期按GOMS更新）'!A:F,6,FALSE)</f>
        <v>ACTIVE</v>
      </c>
      <c r="J300" s="27" t="str">
        <f>VLOOKUP(B300,'大货清单（不定期按GOMS更新）'!A:K,11,FALSE)</f>
        <v>10.2</v>
      </c>
      <c r="K300" s="27" t="str">
        <f>VLOOKUP(B300,'大货清单（不定期按GOMS更新）'!A:N,12,FALSE)</f>
        <v>720</v>
      </c>
      <c r="L300" s="27" t="str">
        <f>VLOOKUP(B300,'大货清单（不定期按GOMS更新）'!A:M,13,FALSE)</f>
        <v>324</v>
      </c>
      <c r="M300" s="27" t="str">
        <f>VLOOKUP(B300,'大货清单（不定期按GOMS更新）'!A:N,14,FALSE)</f>
        <v>286</v>
      </c>
      <c r="N300" s="58" t="s">
        <v>16796</v>
      </c>
      <c r="O300" s="27">
        <f>IFERROR(VLOOKUP(N300,'散件迭代（不定期更新）'!C:J,8,FALSE),0)</f>
        <v>0</v>
      </c>
      <c r="P300" s="27" t="str">
        <f>IFERROR(VLOOKUP(N300,'散件（更新）'!B:H,3,FALSE),0)</f>
        <v/>
      </c>
      <c r="Q300" s="27" t="str">
        <f>VLOOKUP(N300,'散件（更新）'!B:H,2,FALSE)</f>
        <v>114-24360447</v>
      </c>
      <c r="R300" s="27" t="str">
        <f>VLOOKUP(N300,'散件（更新）'!B:H,7,FALSE)</f>
        <v>Cleaning Brush</v>
      </c>
      <c r="S300" s="27" t="str">
        <f>VLOOKUP(N300,'散件（更新）'!B:E,4,FALSE)</f>
        <v>https://tineco-yxzt.oss-accelerate.aliyuncs.com/20251223/114-24360447qingjieshuazujian_1766488296150.jpg</v>
      </c>
      <c r="T300" s="27" t="s">
        <v>19309</v>
      </c>
      <c r="U300" s="28" t="str">
        <f>VLOOKUP(N300,'散件（更新）'!B:G,6,FALSE)</f>
        <v>SP;CL2436D-01;清洁刷组件</v>
      </c>
      <c r="V300" s="28">
        <f>VLOOKUP(N300,'散件（更新）'!B:I,8,FALSE)</f>
        <v>6932485018994</v>
      </c>
    </row>
    <row r="301" spans="1:22" ht="20.149999999999999" customHeight="1">
      <c r="A301" s="57">
        <v>46169</v>
      </c>
      <c r="B301" s="58" t="s">
        <v>18987</v>
      </c>
      <c r="C301" s="27" t="str">
        <f>VLOOKUP(B301,'大货清单（不定期按GOMS更新）'!A:H,8,0)</f>
        <v>109-25810001</v>
      </c>
      <c r="D301" s="27" t="str">
        <f>VLOOKUP(B301,'大货清单（不定期按GOMS更新）'!A:C,3,0)</f>
        <v>CL2581-01</v>
      </c>
      <c r="E301" s="27" t="str">
        <f>VLOOKUP(B301,'大货清单（不定期按GOMS更新）'!A:H,4,0)</f>
        <v>DE,FR,IT</v>
      </c>
      <c r="F301" s="27" t="str">
        <f>VLOOKUP(B301,'大货清单（不定期按GOMS更新）'!A:H,2,0)</f>
        <v>Floor One S9 Artist Turbo</v>
      </c>
      <c r="G301" s="28">
        <f>VLOOKUP(B301,'大货清单（不定期按GOMS更新）'!A:I,9,FALSE)</f>
        <v>6932485018048</v>
      </c>
      <c r="H301" s="27" t="str">
        <f>VLOOKUP(B301,'大货清单（不定期按GOMS更新）'!A:H,7,0)</f>
        <v>Gold</v>
      </c>
      <c r="I301" s="27" t="str">
        <f>VLOOKUP(B301,'大货清单（不定期按GOMS更新）'!A:F,6,FALSE)</f>
        <v>ACTIVE</v>
      </c>
      <c r="J301" s="27" t="str">
        <f>VLOOKUP(B301,'大货清单（不定期按GOMS更新）'!A:K,11,FALSE)</f>
        <v>10.2</v>
      </c>
      <c r="K301" s="27" t="str">
        <f>VLOOKUP(B301,'大货清单（不定期按GOMS更新）'!A:N,12,FALSE)</f>
        <v>720</v>
      </c>
      <c r="L301" s="27" t="str">
        <f>VLOOKUP(B301,'大货清单（不定期按GOMS更新）'!A:M,13,FALSE)</f>
        <v>324</v>
      </c>
      <c r="M301" s="27" t="str">
        <f>VLOOKUP(B301,'大货清单（不定期按GOMS更新）'!A:N,14,FALSE)</f>
        <v>286</v>
      </c>
      <c r="N301" s="58" t="s">
        <v>16763</v>
      </c>
      <c r="O301" s="27">
        <f>IFERROR(VLOOKUP(N301,'散件迭代（不定期更新）'!C:J,8,FALSE),0)</f>
        <v>0</v>
      </c>
      <c r="P301" s="27" t="str">
        <f>IFERROR(VLOOKUP(N301,'散件（更新）'!B:H,3,FALSE),0)</f>
        <v/>
      </c>
      <c r="Q301" s="27" t="str">
        <f>VLOOKUP(N301,'散件（更新）'!B:H,2,FALSE)</f>
        <v>114-25810002</v>
      </c>
      <c r="R301" s="27" t="str">
        <f>VLOOKUP(N301,'散件（更新）'!B:H,7,FALSE)</f>
        <v>Handle</v>
      </c>
      <c r="S301" s="27" t="str">
        <f>VLOOKUP(N301,'散件（更新）'!B:E,4,FALSE)</f>
        <v>https://tineco-yxzt.oss-accelerate.aliyuncs.com/20260302/shoubing_1772443108787.png</v>
      </c>
      <c r="T301" s="27" t="s">
        <v>19303</v>
      </c>
      <c r="U301" s="28" t="str">
        <f>VLOOKUP(N301,'散件（更新）'!B:G,6,FALSE)</f>
        <v>SP;CL2581-01;手柄组件</v>
      </c>
      <c r="V301" s="28">
        <f>VLOOKUP(N301,'散件（更新）'!B:I,8,FALSE)</f>
        <v>6932485022038</v>
      </c>
    </row>
    <row r="302" spans="1:22" ht="20.149999999999999" customHeight="1">
      <c r="A302" s="57">
        <v>46169</v>
      </c>
      <c r="B302" s="58" t="s">
        <v>18987</v>
      </c>
      <c r="C302" s="27" t="str">
        <f>VLOOKUP(B302,'大货清单（不定期按GOMS更新）'!A:H,8,0)</f>
        <v>109-25810001</v>
      </c>
      <c r="D302" s="27" t="str">
        <f>VLOOKUP(B302,'大货清单（不定期按GOMS更新）'!A:C,3,0)</f>
        <v>CL2581-01</v>
      </c>
      <c r="E302" s="27" t="str">
        <f>VLOOKUP(B302,'大货清单（不定期按GOMS更新）'!A:H,4,0)</f>
        <v>DE,FR,IT</v>
      </c>
      <c r="F302" s="27" t="str">
        <f>VLOOKUP(B302,'大货清单（不定期按GOMS更新）'!A:H,2,0)</f>
        <v>Floor One S9 Artist Turbo</v>
      </c>
      <c r="G302" s="28">
        <f>VLOOKUP(B302,'大货清单（不定期按GOMS更新）'!A:I,9,FALSE)</f>
        <v>6932485018048</v>
      </c>
      <c r="H302" s="27" t="str">
        <f>VLOOKUP(B302,'大货清单（不定期按GOMS更新）'!A:H,7,0)</f>
        <v>Gold</v>
      </c>
      <c r="I302" s="27" t="str">
        <f>VLOOKUP(B302,'大货清单（不定期按GOMS更新）'!A:F,6,FALSE)</f>
        <v>ACTIVE</v>
      </c>
      <c r="J302" s="27" t="str">
        <f>VLOOKUP(B302,'大货清单（不定期按GOMS更新）'!A:K,11,FALSE)</f>
        <v>10.2</v>
      </c>
      <c r="K302" s="27" t="str">
        <f>VLOOKUP(B302,'大货清单（不定期按GOMS更新）'!A:N,12,FALSE)</f>
        <v>720</v>
      </c>
      <c r="L302" s="27" t="str">
        <f>VLOOKUP(B302,'大货清单（不定期按GOMS更新）'!A:M,13,FALSE)</f>
        <v>324</v>
      </c>
      <c r="M302" s="27" t="str">
        <f>VLOOKUP(B302,'大货清单（不定期按GOMS更新）'!A:N,14,FALSE)</f>
        <v>286</v>
      </c>
      <c r="N302" s="58" t="s">
        <v>10217</v>
      </c>
      <c r="O302" s="27">
        <f>IFERROR(VLOOKUP(N302,'散件迭代（不定期更新）'!C:J,8,FALSE),0)</f>
        <v>0</v>
      </c>
      <c r="P302" s="27">
        <f>IFERROR(VLOOKUP(N302,'散件（更新）'!B:H,3,FALSE),0)</f>
        <v>0</v>
      </c>
      <c r="Q302" s="27" t="str">
        <f>VLOOKUP(N302,'散件（更新）'!B:H,2,FALSE)</f>
        <v>114-23431109</v>
      </c>
      <c r="R302" s="27" t="str">
        <f>VLOOKUP(N302,'散件（更新）'!B:H,7,FALSE)</f>
        <v>Clean Water Tank</v>
      </c>
      <c r="S302" s="27" t="str">
        <f>VLOOKUP(N302,'散件（更新）'!B:E,4,FALSE)</f>
        <v>https://tineco-yxzt.oss-accelerate.aliyuncs.com/20250626/CWT_1750915442543.png</v>
      </c>
      <c r="T302" s="27" t="s">
        <v>19304</v>
      </c>
      <c r="U302" s="28" t="str">
        <f>VLOOKUP(N302,'散件（更新）'!B:G,6,FALSE)</f>
        <v>SP;CL2343K-04;清水桶组件（沙特）</v>
      </c>
      <c r="V302" s="28">
        <f>VLOOKUP(N302,'散件（更新）'!B:I,8,FALSE)</f>
        <v>6932485007004</v>
      </c>
    </row>
    <row r="303" spans="1:22" ht="20.149999999999999" customHeight="1">
      <c r="A303" s="57">
        <v>46169</v>
      </c>
      <c r="B303" s="58" t="s">
        <v>18987</v>
      </c>
      <c r="C303" s="27" t="str">
        <f>VLOOKUP(B303,'大货清单（不定期按GOMS更新）'!A:H,8,0)</f>
        <v>109-25810001</v>
      </c>
      <c r="D303" s="27" t="str">
        <f>VLOOKUP(B303,'大货清单（不定期按GOMS更新）'!A:C,3,0)</f>
        <v>CL2581-01</v>
      </c>
      <c r="E303" s="27" t="str">
        <f>VLOOKUP(B303,'大货清单（不定期按GOMS更新）'!A:H,4,0)</f>
        <v>DE,FR,IT</v>
      </c>
      <c r="F303" s="27" t="str">
        <f>VLOOKUP(B303,'大货清单（不定期按GOMS更新）'!A:H,2,0)</f>
        <v>Floor One S9 Artist Turbo</v>
      </c>
      <c r="G303" s="28">
        <f>VLOOKUP(B303,'大货清单（不定期按GOMS更新）'!A:I,9,FALSE)</f>
        <v>6932485018048</v>
      </c>
      <c r="H303" s="27" t="str">
        <f>VLOOKUP(B303,'大货清单（不定期按GOMS更新）'!A:H,7,0)</f>
        <v>Gold</v>
      </c>
      <c r="I303" s="27" t="str">
        <f>VLOOKUP(B303,'大货清单（不定期按GOMS更新）'!A:F,6,FALSE)</f>
        <v>ACTIVE</v>
      </c>
      <c r="J303" s="27" t="str">
        <f>VLOOKUP(B303,'大货清单（不定期按GOMS更新）'!A:K,11,FALSE)</f>
        <v>10.2</v>
      </c>
      <c r="K303" s="27" t="str">
        <f>VLOOKUP(B303,'大货清单（不定期按GOMS更新）'!A:N,12,FALSE)</f>
        <v>720</v>
      </c>
      <c r="L303" s="27" t="str">
        <f>VLOOKUP(B303,'大货清单（不定期按GOMS更新）'!A:M,13,FALSE)</f>
        <v>324</v>
      </c>
      <c r="M303" s="27" t="str">
        <f>VLOOKUP(B303,'大货清单（不定期按GOMS更新）'!A:N,14,FALSE)</f>
        <v>286</v>
      </c>
      <c r="N303" s="58" t="s">
        <v>8186</v>
      </c>
      <c r="O303" s="27">
        <f>IFERROR(VLOOKUP(N303,'散件迭代（不定期更新）'!C:J,8,FALSE),0)</f>
        <v>0</v>
      </c>
      <c r="P303" s="27" t="str">
        <f>IFERROR(VLOOKUP(N303,'散件（更新）'!B:H,3,FALSE),0)</f>
        <v/>
      </c>
      <c r="Q303" s="27" t="str">
        <f>VLOOKUP(N303,'散件（更新）'!B:H,2,FALSE)</f>
        <v>114-23431302</v>
      </c>
      <c r="R303" s="27" t="str">
        <f>VLOOKUP(N303,'散件（更新）'!B:H,7,FALSE)</f>
        <v>Dirt Water Tank</v>
      </c>
      <c r="S303" s="27" t="str">
        <f>VLOOKUP(N303,'散件（更新）'!B:E,4,FALSE)</f>
        <v>https://tineco-yxzt.oss-accelerate.aliyuncs.com/20250115/02-DWT_1736931792041.png</v>
      </c>
      <c r="T303" s="27" t="s">
        <v>19304</v>
      </c>
      <c r="U303" s="28" t="str">
        <f>VLOOKUP(N303,'散件（更新）'!B:G,6,FALSE)</f>
        <v>回收桶组件</v>
      </c>
      <c r="V303" s="28">
        <f>VLOOKUP(N303,'散件（更新）'!B:I,8,FALSE)</f>
        <v>6932485003259</v>
      </c>
    </row>
    <row r="304" spans="1:22" ht="20.149999999999999" customHeight="1">
      <c r="A304" s="57">
        <v>46169</v>
      </c>
      <c r="B304" s="58" t="s">
        <v>18987</v>
      </c>
      <c r="C304" s="27" t="str">
        <f>VLOOKUP(B304,'大货清单（不定期按GOMS更新）'!A:H,8,0)</f>
        <v>109-25810001</v>
      </c>
      <c r="D304" s="27" t="str">
        <f>VLOOKUP(B304,'大货清单（不定期按GOMS更新）'!A:C,3,0)</f>
        <v>CL2581-01</v>
      </c>
      <c r="E304" s="27" t="str">
        <f>VLOOKUP(B304,'大货清单（不定期按GOMS更新）'!A:H,4,0)</f>
        <v>DE,FR,IT</v>
      </c>
      <c r="F304" s="27" t="str">
        <f>VLOOKUP(B304,'大货清单（不定期按GOMS更新）'!A:H,2,0)</f>
        <v>Floor One S9 Artist Turbo</v>
      </c>
      <c r="G304" s="28">
        <f>VLOOKUP(B304,'大货清单（不定期按GOMS更新）'!A:I,9,FALSE)</f>
        <v>6932485018048</v>
      </c>
      <c r="H304" s="27" t="str">
        <f>VLOOKUP(B304,'大货清单（不定期按GOMS更新）'!A:H,7,0)</f>
        <v>Gold</v>
      </c>
      <c r="I304" s="27" t="str">
        <f>VLOOKUP(B304,'大货清单（不定期按GOMS更新）'!A:F,6,FALSE)</f>
        <v>ACTIVE</v>
      </c>
      <c r="J304" s="27" t="str">
        <f>VLOOKUP(B304,'大货清单（不定期按GOMS更新）'!A:K,11,FALSE)</f>
        <v>10.2</v>
      </c>
      <c r="K304" s="27" t="str">
        <f>VLOOKUP(B304,'大货清单（不定期按GOMS更新）'!A:N,12,FALSE)</f>
        <v>720</v>
      </c>
      <c r="L304" s="27" t="str">
        <f>VLOOKUP(B304,'大货清单（不定期按GOMS更新）'!A:M,13,FALSE)</f>
        <v>324</v>
      </c>
      <c r="M304" s="27" t="str">
        <f>VLOOKUP(B304,'大货清单（不定期按GOMS更新）'!A:N,14,FALSE)</f>
        <v>286</v>
      </c>
      <c r="N304" s="58" t="s">
        <v>10020</v>
      </c>
      <c r="O304" s="27">
        <f>IFERROR(VLOOKUP(N304,'散件迭代（不定期更新）'!C:J,8,FALSE),0)</f>
        <v>0</v>
      </c>
      <c r="P304" s="27">
        <f>IFERROR(VLOOKUP(N304,'散件（更新）'!B:H,3,FALSE),0)</f>
        <v>0</v>
      </c>
      <c r="Q304" s="27" t="str">
        <f>VLOOKUP(N304,'散件（更新）'!B:H,2,FALSE)</f>
        <v>114-25330004</v>
      </c>
      <c r="R304" s="27" t="str">
        <f>VLOOKUP(N304,'散件（更新）'!B:H,7,FALSE)</f>
        <v>Wire</v>
      </c>
      <c r="S304" s="27" t="str">
        <f>VLOOKUP(N304,'散件（更新）'!B:E,4,FALSE)</f>
        <v>https://tineco-yxzt.oss-accelerate.aliyuncs.com/20250716/weixinjietu_20250715093859_1752655274913.png</v>
      </c>
      <c r="T304" s="27" t="s">
        <v>8759</v>
      </c>
      <c r="U304" s="28" t="str">
        <f>VLOOKUP(N304,'散件（更新）'!B:G,6,FALSE)</f>
        <v>SP;CL2533-01;托盘充电导线组件</v>
      </c>
      <c r="V304" s="28">
        <f>VLOOKUP(N304,'散件（更新）'!B:I,8,FALSE)</f>
        <v>6932485009305</v>
      </c>
    </row>
    <row r="305" spans="1:22" ht="20.149999999999999" customHeight="1">
      <c r="A305" s="57">
        <v>46169</v>
      </c>
      <c r="B305" s="58" t="s">
        <v>7633</v>
      </c>
      <c r="C305" s="27" t="str">
        <f>VLOOKUP(B305,'大货清单（不定期按GOMS更新）'!A:H,8,0)</f>
        <v>109-23281801</v>
      </c>
      <c r="D305" s="27" t="str">
        <f>VLOOKUP(B305,'大货清单（不定期按GOMS更新）'!A:C,3,0)</f>
        <v>CL2328R-01</v>
      </c>
      <c r="E305" s="27" t="str">
        <f>VLOOKUP(B305,'大货清单（不定期按GOMS更新）'!A:H,4,0)</f>
        <v>DE,CH,AT,FR,ES,PL,RO,GR,CZ,NL,LT,IT,HU,UA</v>
      </c>
      <c r="F305" s="27" t="str">
        <f>VLOOKUP(B305,'大货清单（不定期按GOMS更新）'!A:H,2,0)</f>
        <v>Floor One S5 Stretch Extreme</v>
      </c>
      <c r="G305" s="28">
        <f>VLOOKUP(B305,'大货清单（不定期按GOMS更新）'!A:I,9,FALSE)</f>
        <v>6932485001682</v>
      </c>
      <c r="H305" s="27" t="str">
        <f>VLOOKUP(B305,'大货清单（不定期按GOMS更新）'!A:H,7,0)</f>
        <v>White&amp; Black&amp;Blue</v>
      </c>
      <c r="I305" s="27" t="str">
        <f>VLOOKUP(B305,'大货清单（不定期按GOMS更新）'!A:F,6,FALSE)</f>
        <v>ACTIVE</v>
      </c>
      <c r="J305" s="27" t="str">
        <f>VLOOKUP(B305,'大货清单（不定期按GOMS更新）'!A:K,11,FALSE)</f>
        <v>8.8</v>
      </c>
      <c r="K305" s="27" t="str">
        <f>VLOOKUP(B305,'大货清单（不定期按GOMS更新）'!A:N,12,FALSE)</f>
        <v>722</v>
      </c>
      <c r="L305" s="27" t="str">
        <f>VLOOKUP(B305,'大货清单（不定期按GOMS更新）'!A:M,13,FALSE)</f>
        <v>331</v>
      </c>
      <c r="M305" s="27" t="str">
        <f>VLOOKUP(B305,'大货清单（不定期按GOMS更新）'!A:N,14,FALSE)</f>
        <v>286</v>
      </c>
      <c r="N305" s="58" t="s">
        <v>10072</v>
      </c>
      <c r="O305" s="27">
        <f>IFERROR(VLOOKUP(N305,'散件迭代（不定期更新）'!C:J,8,FALSE),0)</f>
        <v>0</v>
      </c>
      <c r="P305" s="27">
        <f>IFERROR(VLOOKUP(N305,'散件（更新）'!B:H,3,FALSE),0)</f>
        <v>0</v>
      </c>
      <c r="Q305" s="27" t="str">
        <f>VLOOKUP(N305,'散件（更新）'!B:H,2,FALSE)</f>
        <v>114-23761902</v>
      </c>
      <c r="R305" s="27" t="str">
        <f>VLOOKUP(N305,'散件（更新）'!B:H,7,FALSE)</f>
        <v>plastic part</v>
      </c>
      <c r="S305" s="27" t="str">
        <f>VLOOKUP(N305,'散件（更新）'!B:E,4,FALSE)</f>
        <v>https://tineco-yxzt.oss-accelerate.aliyuncs.com/20250603/weixinjietu_20250530090631_1748929674665.png</v>
      </c>
      <c r="T305" s="27" t="s">
        <v>19307</v>
      </c>
      <c r="U305" s="28" t="str">
        <f>VLOOKUP(N305,'散件（更新）'!B:G,6,FALSE)</f>
        <v>SP;CL2376S-02;转接头组件（带锁扣）</v>
      </c>
      <c r="V305" s="28">
        <f>VLOOKUP(N305,'散件（更新）'!B:I,8,FALSE)</f>
        <v>6932485008742</v>
      </c>
    </row>
    <row r="306" spans="1:22" ht="20.149999999999999" customHeight="1">
      <c r="A306" s="57">
        <v>46169</v>
      </c>
      <c r="B306" s="58" t="s">
        <v>7650</v>
      </c>
      <c r="C306" s="27" t="str">
        <f>VLOOKUP(B306,'大货清单（不定期按GOMS更新）'!A:H,8,0)</f>
        <v>109-24580101</v>
      </c>
      <c r="D306" s="27" t="str">
        <f>VLOOKUP(B306,'大货清单（不定期按GOMS更新）'!A:C,3,0)</f>
        <v>CL2458A-01</v>
      </c>
      <c r="E306" s="27" t="str">
        <f>VLOOKUP(B306,'大货清单（不定期按GOMS更新）'!A:H,4,0)</f>
        <v>FR,DE,SE,PL,BE,NL,ES,IT,CL,PE</v>
      </c>
      <c r="F306" s="27" t="str">
        <f>VLOOKUP(B306,'大货清单（不定期按GOMS更新）'!A:H,2,0)</f>
        <v>FLOOR ONE STRETCH S6</v>
      </c>
      <c r="G306" s="28">
        <f>VLOOKUP(B306,'大货清单（不定期按GOMS更新）'!A:I,9,FALSE)</f>
        <v>6974950106751</v>
      </c>
      <c r="H306" s="27" t="str">
        <f>VLOOKUP(B306,'大货清单（不定期按GOMS更新）'!A:H,7,0)</f>
        <v>White</v>
      </c>
      <c r="I306" s="27" t="str">
        <f>VLOOKUP(B306,'大货清单（不定期按GOMS更新）'!A:F,6,FALSE)</f>
        <v>ACTIVE</v>
      </c>
      <c r="J306" s="27" t="str">
        <f>VLOOKUP(B306,'大货清单（不定期按GOMS更新）'!A:K,11,FALSE)</f>
        <v>9</v>
      </c>
      <c r="K306" s="27" t="str">
        <f>VLOOKUP(B306,'大货清单（不定期按GOMS更新）'!A:N,12,FALSE)</f>
        <v>722</v>
      </c>
      <c r="L306" s="27" t="str">
        <f>VLOOKUP(B306,'大货清单（不定期按GOMS更新）'!A:M,13,FALSE)</f>
        <v>331</v>
      </c>
      <c r="M306" s="27" t="str">
        <f>VLOOKUP(B306,'大货清单（不定期按GOMS更新）'!A:N,14,FALSE)</f>
        <v>286</v>
      </c>
      <c r="N306" s="58" t="s">
        <v>10072</v>
      </c>
      <c r="O306" s="27">
        <f>IFERROR(VLOOKUP(N306,'散件迭代（不定期更新）'!C:J,8,FALSE),0)</f>
        <v>0</v>
      </c>
      <c r="P306" s="27">
        <f>IFERROR(VLOOKUP(N306,'散件（更新）'!B:H,3,FALSE),0)</f>
        <v>0</v>
      </c>
      <c r="Q306" s="27" t="str">
        <f>VLOOKUP(N306,'散件（更新）'!B:H,2,FALSE)</f>
        <v>114-23761902</v>
      </c>
      <c r="R306" s="27" t="str">
        <f>VLOOKUP(N306,'散件（更新）'!B:H,7,FALSE)</f>
        <v>plastic part</v>
      </c>
      <c r="S306" s="27" t="str">
        <f>VLOOKUP(N306,'散件（更新）'!B:E,4,FALSE)</f>
        <v>https://tineco-yxzt.oss-accelerate.aliyuncs.com/20250603/weixinjietu_20250530090631_1748929674665.png</v>
      </c>
      <c r="T306" s="27" t="s">
        <v>19308</v>
      </c>
      <c r="U306" s="28" t="str">
        <f>VLOOKUP(N306,'散件（更新）'!B:G,6,FALSE)</f>
        <v>SP;CL2376S-02;转接头组件（带锁扣）</v>
      </c>
      <c r="V306" s="28">
        <f>VLOOKUP(N306,'散件（更新）'!B:I,8,FALSE)</f>
        <v>6932485008742</v>
      </c>
    </row>
    <row r="307" spans="1:22" ht="20.149999999999999" customHeight="1">
      <c r="A307" s="57">
        <v>46169</v>
      </c>
      <c r="B307" s="58" t="s">
        <v>7643</v>
      </c>
      <c r="C307" s="27" t="str">
        <f>VLOOKUP(B307,'大货清单（不定期按GOMS更新）'!A:H,8,0)</f>
        <v>109-24580401</v>
      </c>
      <c r="D307" s="27" t="str">
        <f>VLOOKUP(B307,'大货清单（不定期按GOMS更新）'!A:C,3,0)</f>
        <v>CL2458D-01</v>
      </c>
      <c r="E307" s="27" t="str">
        <f>VLOOKUP(B307,'大货清单（不定期按GOMS更新）'!A:H,4,0)</f>
        <v>GB,AE</v>
      </c>
      <c r="F307" s="27" t="str">
        <f>VLOOKUP(B307,'大货清单（不定期按GOMS更新）'!A:H,2,0)</f>
        <v>Floor One Stretch S6</v>
      </c>
      <c r="G307" s="28">
        <f>VLOOKUP(B307,'大货清单（不定期按GOMS更新）'!A:I,9,FALSE)</f>
        <v>6974950106768</v>
      </c>
      <c r="H307" s="27" t="str">
        <f>VLOOKUP(B307,'大货清单（不定期按GOMS更新）'!A:H,7,0)</f>
        <v>White</v>
      </c>
      <c r="I307" s="27" t="str">
        <f>VLOOKUP(B307,'大货清单（不定期按GOMS更新）'!A:F,6,FALSE)</f>
        <v>ACTIVE</v>
      </c>
      <c r="J307" s="27" t="str">
        <f>VLOOKUP(B307,'大货清单（不定期按GOMS更新）'!A:K,11,FALSE)</f>
        <v>9</v>
      </c>
      <c r="K307" s="27" t="str">
        <f>VLOOKUP(B307,'大货清单（不定期按GOMS更新）'!A:N,12,FALSE)</f>
        <v>722</v>
      </c>
      <c r="L307" s="27" t="str">
        <f>VLOOKUP(B307,'大货清单（不定期按GOMS更新）'!A:M,13,FALSE)</f>
        <v>331</v>
      </c>
      <c r="M307" s="27" t="str">
        <f>VLOOKUP(B307,'大货清单（不定期按GOMS更新）'!A:N,14,FALSE)</f>
        <v>286</v>
      </c>
      <c r="N307" s="58" t="s">
        <v>10072</v>
      </c>
      <c r="O307" s="27">
        <f>IFERROR(VLOOKUP(N307,'散件迭代（不定期更新）'!C:J,8,FALSE),0)</f>
        <v>0</v>
      </c>
      <c r="P307" s="27">
        <f>IFERROR(VLOOKUP(N307,'散件（更新）'!B:H,3,FALSE),0)</f>
        <v>0</v>
      </c>
      <c r="Q307" s="27" t="str">
        <f>VLOOKUP(N307,'散件（更新）'!B:H,2,FALSE)</f>
        <v>114-23761902</v>
      </c>
      <c r="R307" s="27" t="str">
        <f>VLOOKUP(N307,'散件（更新）'!B:H,7,FALSE)</f>
        <v>plastic part</v>
      </c>
      <c r="S307" s="27" t="str">
        <f>VLOOKUP(N307,'散件（更新）'!B:E,4,FALSE)</f>
        <v>https://tineco-yxzt.oss-accelerate.aliyuncs.com/20250603/weixinjietu_20250530090631_1748929674665.png</v>
      </c>
      <c r="T307" s="27" t="s">
        <v>8759</v>
      </c>
      <c r="U307" s="28" t="str">
        <f>VLOOKUP(N307,'散件（更新）'!B:G,6,FALSE)</f>
        <v>SP;CL2376S-02;转接头组件（带锁扣）</v>
      </c>
      <c r="V307" s="28">
        <f>VLOOKUP(N307,'散件（更新）'!B:I,8,FALSE)</f>
        <v>6932485008742</v>
      </c>
    </row>
    <row r="308" spans="1:22" ht="20.149999999999999" customHeight="1">
      <c r="A308" s="57">
        <v>46169</v>
      </c>
      <c r="B308" s="58" t="s">
        <v>7662</v>
      </c>
      <c r="C308" s="27" t="str">
        <f>VLOOKUP(B308,'大货清单（不定期按GOMS更新）'!A:H,8,0)</f>
        <v>109-23282001</v>
      </c>
      <c r="D308" s="27" t="str">
        <f>VLOOKUP(B308,'大货清单（不定期按GOMS更新）'!A:C,3,0)</f>
        <v>CL2328T-01</v>
      </c>
      <c r="E308" s="27" t="str">
        <f>VLOOKUP(B308,'大货清单（不定期按GOMS更新）'!A:H,4,0)</f>
        <v>IT,FR,DE,ES,NL,BE,PL,SE</v>
      </c>
      <c r="F308" s="27" t="str">
        <f>VLOOKUP(B308,'大货清单（不定期按GOMS更新）'!A:H,2,0)</f>
        <v>Floor One S6 Stretch Lite</v>
      </c>
      <c r="G308" s="28">
        <f>VLOOKUP(B308,'大货清单（不定期按GOMS更新）'!A:I,9,FALSE)</f>
        <v>6932485001705</v>
      </c>
      <c r="H308" s="27" t="str">
        <f>VLOOKUP(B308,'大货清单（不定期按GOMS更新）'!A:H,7,0)</f>
        <v>White</v>
      </c>
      <c r="I308" s="27" t="str">
        <f>VLOOKUP(B308,'大货清单（不定期按GOMS更新）'!A:F,6,FALSE)</f>
        <v>ACTIVE</v>
      </c>
      <c r="J308" s="27" t="str">
        <f>VLOOKUP(B308,'大货清单（不定期按GOMS更新）'!A:K,11,FALSE)</f>
        <v>8.5</v>
      </c>
      <c r="K308" s="27" t="str">
        <f>VLOOKUP(B308,'大货清单（不定期按GOMS更新）'!A:N,12,FALSE)</f>
        <v>722</v>
      </c>
      <c r="L308" s="27" t="str">
        <f>VLOOKUP(B308,'大货清单（不定期按GOMS更新）'!A:M,13,FALSE)</f>
        <v>331</v>
      </c>
      <c r="M308" s="27" t="str">
        <f>VLOOKUP(B308,'大货清单（不定期按GOMS更新）'!A:N,14,FALSE)</f>
        <v>286</v>
      </c>
      <c r="N308" s="58" t="s">
        <v>10072</v>
      </c>
      <c r="O308" s="27">
        <f>IFERROR(VLOOKUP(N308,'散件迭代（不定期更新）'!C:J,8,FALSE),0)</f>
        <v>0</v>
      </c>
      <c r="P308" s="27">
        <f>IFERROR(VLOOKUP(N308,'散件（更新）'!B:H,3,FALSE),0)</f>
        <v>0</v>
      </c>
      <c r="Q308" s="27" t="str">
        <f>VLOOKUP(N308,'散件（更新）'!B:H,2,FALSE)</f>
        <v>114-23761902</v>
      </c>
      <c r="R308" s="27" t="str">
        <f>VLOOKUP(N308,'散件（更新）'!B:H,7,FALSE)</f>
        <v>plastic part</v>
      </c>
      <c r="S308" s="27" t="str">
        <f>VLOOKUP(N308,'散件（更新）'!B:E,4,FALSE)</f>
        <v>https://tineco-yxzt.oss-accelerate.aliyuncs.com/20250603/weixinjietu_20250530090631_1748929674665.png</v>
      </c>
      <c r="T308" s="27" t="s">
        <v>8759</v>
      </c>
      <c r="U308" s="28" t="str">
        <f>VLOOKUP(N308,'散件（更新）'!B:G,6,FALSE)</f>
        <v>SP;CL2376S-02;转接头组件（带锁扣）</v>
      </c>
      <c r="V308" s="28">
        <f>VLOOKUP(N308,'散件（更新）'!B:I,8,FALSE)</f>
        <v>6932485008742</v>
      </c>
    </row>
    <row r="309" spans="1:22" ht="20.149999999999999" customHeight="1">
      <c r="A309" s="57">
        <v>46169</v>
      </c>
      <c r="B309" s="58" t="s">
        <v>7678</v>
      </c>
      <c r="C309" s="27" t="str">
        <f>VLOOKUP(B309,'大货清单（不定期按GOMS更新）'!A:H,8,0)</f>
        <v>109-23282002</v>
      </c>
      <c r="D309" s="27" t="str">
        <f>VLOOKUP(B309,'大货清单（不定期按GOMS更新）'!A:C,3,0)</f>
        <v>CL2328T-02</v>
      </c>
      <c r="E309" s="27" t="str">
        <f>VLOOKUP(B309,'大货清单（不定期按GOMS更新）'!A:H,4,0)</f>
        <v>GB</v>
      </c>
      <c r="F309" s="27" t="str">
        <f>VLOOKUP(B309,'大货清单（不定期按GOMS更新）'!A:H,2,0)</f>
        <v>Floor One S6 Stretch Lite</v>
      </c>
      <c r="G309" s="28">
        <f>VLOOKUP(B309,'大货清单（不定期按GOMS更新）'!A:I,9,FALSE)</f>
        <v>6971745580789</v>
      </c>
      <c r="H309" s="27" t="str">
        <f>VLOOKUP(B309,'大货清单（不定期按GOMS更新）'!A:H,7,0)</f>
        <v>White</v>
      </c>
      <c r="I309" s="27" t="str">
        <f>VLOOKUP(B309,'大货清单（不定期按GOMS更新）'!A:F,6,FALSE)</f>
        <v>ACTIVE</v>
      </c>
      <c r="J309" s="27" t="str">
        <f>VLOOKUP(B309,'大货清单（不定期按GOMS更新）'!A:K,11,FALSE)</f>
        <v>8.5</v>
      </c>
      <c r="K309" s="27" t="str">
        <f>VLOOKUP(B309,'大货清单（不定期按GOMS更新）'!A:N,12,FALSE)</f>
        <v>722</v>
      </c>
      <c r="L309" s="27" t="str">
        <f>VLOOKUP(B309,'大货清单（不定期按GOMS更新）'!A:M,13,FALSE)</f>
        <v>331</v>
      </c>
      <c r="M309" s="27" t="str">
        <f>VLOOKUP(B309,'大货清单（不定期按GOMS更新）'!A:N,14,FALSE)</f>
        <v>286</v>
      </c>
      <c r="N309" s="58" t="s">
        <v>10072</v>
      </c>
      <c r="O309" s="27">
        <f>IFERROR(VLOOKUP(N309,'散件迭代（不定期更新）'!C:J,8,FALSE),0)</f>
        <v>0</v>
      </c>
      <c r="P309" s="27">
        <f>IFERROR(VLOOKUP(N309,'散件（更新）'!B:H,3,FALSE),0)</f>
        <v>0</v>
      </c>
      <c r="Q309" s="27" t="str">
        <f>VLOOKUP(N309,'散件（更新）'!B:H,2,FALSE)</f>
        <v>114-23761902</v>
      </c>
      <c r="R309" s="27" t="str">
        <f>VLOOKUP(N309,'散件（更新）'!B:H,7,FALSE)</f>
        <v>plastic part</v>
      </c>
      <c r="S309" s="27" t="str">
        <f>VLOOKUP(N309,'散件（更新）'!B:E,4,FALSE)</f>
        <v>https://tineco-yxzt.oss-accelerate.aliyuncs.com/20250603/weixinjietu_20250530090631_1748929674665.png</v>
      </c>
      <c r="T309" s="27" t="s">
        <v>8759</v>
      </c>
      <c r="U309" s="28" t="str">
        <f>VLOOKUP(N309,'散件（更新）'!B:G,6,FALSE)</f>
        <v>SP;CL2376S-02;转接头组件（带锁扣）</v>
      </c>
      <c r="V309" s="28">
        <f>VLOOKUP(N309,'散件（更新）'!B:I,8,FALSE)</f>
        <v>6932485008742</v>
      </c>
    </row>
    <row r="310" spans="1:22" ht="20.149999999999999" customHeight="1">
      <c r="A310" s="57">
        <v>46169</v>
      </c>
      <c r="B310" s="58" t="s">
        <v>11063</v>
      </c>
      <c r="C310" s="27" t="str">
        <f>VLOOKUP(B310,'大货清单（不定期按GOMS更新）'!A:H,8,0)</f>
        <v>109-23282003</v>
      </c>
      <c r="D310" s="27" t="str">
        <f>VLOOKUP(B310,'大货清单（不定期按GOMS更新）'!A:C,3,0)</f>
        <v>CL2328T-03</v>
      </c>
      <c r="E310" s="27" t="str">
        <f>VLOOKUP(B310,'大货清单（不定期按GOMS更新）'!A:H,4,0)</f>
        <v>FR</v>
      </c>
      <c r="F310" s="27" t="str">
        <f>VLOOKUP(B310,'大货清单（不定期按GOMS更新）'!A:H,2,0)</f>
        <v>Floor one S6 Stretch Lite complete</v>
      </c>
      <c r="G310" s="28">
        <f>VLOOKUP(B310,'大货清单（不定期按GOMS更新）'!A:I,9,FALSE)</f>
        <v>6932485008452</v>
      </c>
      <c r="H310" s="27" t="str">
        <f>VLOOKUP(B310,'大货清单（不定期按GOMS更新）'!A:H,7,0)</f>
        <v>WHITE</v>
      </c>
      <c r="I310" s="27" t="str">
        <f>VLOOKUP(B310,'大货清单（不定期按GOMS更新）'!A:F,6,FALSE)</f>
        <v>ACTIVE</v>
      </c>
      <c r="J310" s="27" t="str">
        <f>VLOOKUP(B310,'大货清单（不定期按GOMS更新）'!A:K,11,FALSE)</f>
        <v>9.05</v>
      </c>
      <c r="K310" s="27" t="str">
        <f>VLOOKUP(B310,'大货清单（不定期按GOMS更新）'!A:N,12,FALSE)</f>
        <v>722</v>
      </c>
      <c r="L310" s="27" t="str">
        <f>VLOOKUP(B310,'大货清单（不定期按GOMS更新）'!A:M,13,FALSE)</f>
        <v>331</v>
      </c>
      <c r="M310" s="27" t="str">
        <f>VLOOKUP(B310,'大货清单（不定期按GOMS更新）'!A:N,14,FALSE)</f>
        <v>286</v>
      </c>
      <c r="N310" s="58" t="s">
        <v>10072</v>
      </c>
      <c r="O310" s="27">
        <f>IFERROR(VLOOKUP(N310,'散件迭代（不定期更新）'!C:J,8,FALSE),0)</f>
        <v>0</v>
      </c>
      <c r="P310" s="27">
        <f>IFERROR(VLOOKUP(N310,'散件（更新）'!B:H,3,FALSE),0)</f>
        <v>0</v>
      </c>
      <c r="Q310" s="27" t="str">
        <f>VLOOKUP(N310,'散件（更新）'!B:H,2,FALSE)</f>
        <v>114-23761902</v>
      </c>
      <c r="R310" s="27" t="str">
        <f>VLOOKUP(N310,'散件（更新）'!B:H,7,FALSE)</f>
        <v>plastic part</v>
      </c>
      <c r="S310" s="27" t="str">
        <f>VLOOKUP(N310,'散件（更新）'!B:E,4,FALSE)</f>
        <v>https://tineco-yxzt.oss-accelerate.aliyuncs.com/20250603/weixinjietu_20250530090631_1748929674665.png</v>
      </c>
      <c r="T310" s="27" t="s">
        <v>19311</v>
      </c>
      <c r="U310" s="28" t="str">
        <f>VLOOKUP(N310,'散件（更新）'!B:G,6,FALSE)</f>
        <v>SP;CL2376S-02;转接头组件（带锁扣）</v>
      </c>
      <c r="V310" s="28">
        <f>VLOOKUP(N310,'散件（更新）'!B:I,8,FALSE)</f>
        <v>6932485008742</v>
      </c>
    </row>
    <row r="311" spans="1:22" ht="20.149999999999999" customHeight="1">
      <c r="A311" s="57">
        <v>46169</v>
      </c>
      <c r="B311" s="58" t="s">
        <v>19004</v>
      </c>
      <c r="C311" s="27" t="str">
        <f>VLOOKUP(B311,'大货清单（不定期按GOMS更新）'!A:H,8,0)</f>
        <v>109-25390601</v>
      </c>
      <c r="D311" s="27" t="str">
        <f>VLOOKUP(B311,'大货清单（不定期按GOMS更新）'!A:C,3,0)</f>
        <v>CL2539F-01</v>
      </c>
      <c r="E311" s="27" t="str">
        <f>VLOOKUP(B311,'大货清单（不定期按GOMS更新）'!A:H,4,0)</f>
        <v>DE,FR,IT,ES,PL,SE,NL,BE,LT,FI,IL</v>
      </c>
      <c r="F311" s="27" t="str">
        <f>VLOOKUP(B311,'大货清单（不定期按GOMS更新）'!A:H,2,0)</f>
        <v>FLOOR ONE Station S9 Artist</v>
      </c>
      <c r="G311" s="28" t="str">
        <f>VLOOKUP(B311,'大货清单（不定期按GOMS更新）'!A:I,9,FALSE)</f>
        <v>6932485017287</v>
      </c>
      <c r="H311" s="27" t="str">
        <f>VLOOKUP(B311,'大货清单（不定期按GOMS更新）'!A:H,7,0)</f>
        <v>BLUE</v>
      </c>
      <c r="I311" s="27" t="str">
        <f>VLOOKUP(B311,'大货清单（不定期按GOMS更新）'!A:F,6,FALSE)</f>
        <v>ACTIVE</v>
      </c>
      <c r="J311" s="27" t="str">
        <f>VLOOKUP(B311,'大货清单（不定期按GOMS更新）'!A:K,11,FALSE)</f>
        <v>14.2</v>
      </c>
      <c r="K311" s="27" t="str">
        <f>VLOOKUP(B311,'大货清单（不定期按GOMS更新）'!A:N,12,FALSE)</f>
        <v>736</v>
      </c>
      <c r="L311" s="27" t="str">
        <f>VLOOKUP(B311,'大货清单（不定期按GOMS更新）'!A:M,13,FALSE)</f>
        <v>386</v>
      </c>
      <c r="M311" s="27" t="str">
        <f>VLOOKUP(B311,'大货清单（不定期按GOMS更新）'!A:N,14,FALSE)</f>
        <v>371</v>
      </c>
      <c r="N311" s="58" t="s">
        <v>4422</v>
      </c>
      <c r="O311" s="27">
        <f>IFERROR(VLOOKUP(N311,'散件迭代（不定期更新）'!C:J,8,FALSE),0)</f>
        <v>0</v>
      </c>
      <c r="P311" s="27" t="str">
        <f>IFERROR(VLOOKUP(N311,'散件（更新）'!B:H,3,FALSE),0)</f>
        <v>/</v>
      </c>
      <c r="Q311" s="27" t="str">
        <f>VLOOKUP(N311,'散件（更新）'!B:H,2,FALSE)</f>
        <v>114-23350408</v>
      </c>
      <c r="R311" s="27" t="str">
        <f>VLOOKUP(N311,'散件（更新）'!B:H,7,FALSE)</f>
        <v>Brush Roller</v>
      </c>
      <c r="S311" s="27" t="str">
        <f>VLOOKUP(N311,'散件（更新）'!B:E,4,FALSE)</f>
        <v>https://tineco-yxzt.oss-accelerate.aliyuncs.com/20241021/gunshua_1729475885815.jpeg</v>
      </c>
      <c r="T311" s="27" t="s">
        <v>8759</v>
      </c>
      <c r="U311" s="28" t="str">
        <f>VLOOKUP(N311,'散件（更新）'!B:G,6,FALSE)</f>
        <v>滚刷组件</v>
      </c>
      <c r="V311" s="28" t="str">
        <f>VLOOKUP(N311,'散件（更新）'!B:I,8,FALSE)</f>
        <v>6974950106188</v>
      </c>
    </row>
    <row r="312" spans="1:22" ht="20.149999999999999" customHeight="1">
      <c r="A312" s="57">
        <v>46169</v>
      </c>
      <c r="B312" s="58" t="s">
        <v>19004</v>
      </c>
      <c r="C312" s="27" t="str">
        <f>VLOOKUP(B312,'大货清单（不定期按GOMS更新）'!A:H,8,0)</f>
        <v>109-25390601</v>
      </c>
      <c r="D312" s="27" t="str">
        <f>VLOOKUP(B312,'大货清单（不定期按GOMS更新）'!A:C,3,0)</f>
        <v>CL2539F-01</v>
      </c>
      <c r="E312" s="27" t="str">
        <f>VLOOKUP(B312,'大货清单（不定期按GOMS更新）'!A:H,4,0)</f>
        <v>DE,FR,IT,ES,PL,SE,NL,BE,LT,FI,IL</v>
      </c>
      <c r="F312" s="27" t="str">
        <f>VLOOKUP(B312,'大货清单（不定期按GOMS更新）'!A:H,2,0)</f>
        <v>FLOOR ONE Station S9 Artist</v>
      </c>
      <c r="G312" s="28" t="str">
        <f>VLOOKUP(B312,'大货清单（不定期按GOMS更新）'!A:I,9,FALSE)</f>
        <v>6932485017287</v>
      </c>
      <c r="H312" s="27" t="str">
        <f>VLOOKUP(B312,'大货清单（不定期按GOMS更新）'!A:H,7,0)</f>
        <v>BLUE</v>
      </c>
      <c r="I312" s="27" t="str">
        <f>VLOOKUP(B312,'大货清单（不定期按GOMS更新）'!A:F,6,FALSE)</f>
        <v>ACTIVE</v>
      </c>
      <c r="J312" s="27" t="str">
        <f>VLOOKUP(B312,'大货清单（不定期按GOMS更新）'!A:K,11,FALSE)</f>
        <v>14.2</v>
      </c>
      <c r="K312" s="27" t="str">
        <f>VLOOKUP(B312,'大货清单（不定期按GOMS更新）'!A:N,12,FALSE)</f>
        <v>736</v>
      </c>
      <c r="L312" s="27" t="str">
        <f>VLOOKUP(B312,'大货清单（不定期按GOMS更新）'!A:M,13,FALSE)</f>
        <v>386</v>
      </c>
      <c r="M312" s="27" t="str">
        <f>VLOOKUP(B312,'大货清单（不定期按GOMS更新）'!A:N,14,FALSE)</f>
        <v>371</v>
      </c>
      <c r="N312" s="58" t="s">
        <v>15833</v>
      </c>
      <c r="O312" s="27">
        <f>IFERROR(VLOOKUP(N312,'散件迭代（不定期更新）'!C:J,8,FALSE),0)</f>
        <v>0</v>
      </c>
      <c r="P312" s="27">
        <f>IFERROR(VLOOKUP(N312,'散件（更新）'!B:H,3,FALSE),0)</f>
        <v>0</v>
      </c>
      <c r="Q312" s="27" t="str">
        <f>VLOOKUP(N312,'散件（更新）'!B:H,2,FALSE)</f>
        <v>114-24581502</v>
      </c>
      <c r="R312" s="27" t="str">
        <f>VLOOKUP(N312,'散件（更新）'!B:H,7,FALSE)</f>
        <v>HEPA Assy</v>
      </c>
      <c r="S312" s="27" t="str">
        <f>VLOOKUP(N312,'散件（更新）'!B:E,4,FALSE)</f>
        <v>https://tineco-yxzt.oss-accelerate.aliyuncs.com/20250828/huishoutongguolu:qizhuangpeizujian_1756341874109.jpg</v>
      </c>
      <c r="T312" s="27" t="s">
        <v>8759</v>
      </c>
      <c r="U312" s="28" t="str">
        <f>VLOOKUP(N312,'散件（更新）'!B:G,6,FALSE)</f>
        <v>SP;CL2458O-01;回收桶过滤器装配组件</v>
      </c>
      <c r="V312" s="28">
        <f>VLOOKUP(N312,'散件（更新）'!B:I,8,FALSE)</f>
        <v>6932485011971</v>
      </c>
    </row>
    <row r="313" spans="1:22" ht="20.149999999999999" customHeight="1">
      <c r="A313" s="57">
        <v>46169</v>
      </c>
      <c r="B313" s="58" t="s">
        <v>19004</v>
      </c>
      <c r="C313" s="27" t="str">
        <f>VLOOKUP(B313,'大货清单（不定期按GOMS更新）'!A:H,8,0)</f>
        <v>109-25390601</v>
      </c>
      <c r="D313" s="27" t="str">
        <f>VLOOKUP(B313,'大货清单（不定期按GOMS更新）'!A:C,3,0)</f>
        <v>CL2539F-01</v>
      </c>
      <c r="E313" s="27" t="str">
        <f>VLOOKUP(B313,'大货清单（不定期按GOMS更新）'!A:H,4,0)</f>
        <v>DE,FR,IT,ES,PL,SE,NL,BE,LT,FI,IL</v>
      </c>
      <c r="F313" s="27" t="str">
        <f>VLOOKUP(B313,'大货清单（不定期按GOMS更新）'!A:H,2,0)</f>
        <v>FLOOR ONE Station S9 Artist</v>
      </c>
      <c r="G313" s="28" t="str">
        <f>VLOOKUP(B313,'大货清单（不定期按GOMS更新）'!A:I,9,FALSE)</f>
        <v>6932485017287</v>
      </c>
      <c r="H313" s="27" t="str">
        <f>VLOOKUP(B313,'大货清单（不定期按GOMS更新）'!A:H,7,0)</f>
        <v>BLUE</v>
      </c>
      <c r="I313" s="27" t="str">
        <f>VLOOKUP(B313,'大货清单（不定期按GOMS更新）'!A:F,6,FALSE)</f>
        <v>ACTIVE</v>
      </c>
      <c r="J313" s="27" t="str">
        <f>VLOOKUP(B313,'大货清单（不定期按GOMS更新）'!A:K,11,FALSE)</f>
        <v>14.2</v>
      </c>
      <c r="K313" s="27" t="str">
        <f>VLOOKUP(B313,'大货清单（不定期按GOMS更新）'!A:N,12,FALSE)</f>
        <v>736</v>
      </c>
      <c r="L313" s="27" t="str">
        <f>VLOOKUP(B313,'大货清单（不定期按GOMS更新）'!A:M,13,FALSE)</f>
        <v>386</v>
      </c>
      <c r="M313" s="27" t="str">
        <f>VLOOKUP(B313,'大货清单（不定期按GOMS更新）'!A:N,14,FALSE)</f>
        <v>371</v>
      </c>
      <c r="N313" s="58" t="s">
        <v>17050</v>
      </c>
      <c r="O313" s="27">
        <f>IFERROR(VLOOKUP(N313,'散件迭代（不定期更新）'!C:J,8,FALSE),0)</f>
        <v>0</v>
      </c>
      <c r="P313" s="27" t="str">
        <f>IFERROR(VLOOKUP(N313,'散件（更新）'!B:H,3,FALSE),0)</f>
        <v/>
      </c>
      <c r="Q313" s="27" t="str">
        <f>VLOOKUP(N313,'散件（更新）'!B:H,2,FALSE)</f>
        <v>114-25390614</v>
      </c>
      <c r="R313" s="27" t="str">
        <f>VLOOKUP(N313,'散件（更新）'!B:H,7,FALSE)</f>
        <v>Battery</v>
      </c>
      <c r="S313" s="27" t="str">
        <f>VLOOKUP(N313,'散件（更新）'!B:E,4,FALSE)</f>
        <v>https://tineco-yxzt.oss-accelerate.aliyuncs.com/20260206/IMG_2649_1770359682184.JPG</v>
      </c>
      <c r="T313" s="27" t="s">
        <v>8759</v>
      </c>
      <c r="U313" s="28" t="str">
        <f>VLOOKUP(N313,'散件（更新）'!B:G,6,FALSE)</f>
        <v>SP;CL2539F-01;电池包组件（带铭牌）</v>
      </c>
      <c r="V313" s="28">
        <f>VLOOKUP(N313,'散件（更新）'!B:I,8,FALSE)</f>
        <v>6932485021529</v>
      </c>
    </row>
    <row r="314" spans="1:22" ht="20.149999999999999" customHeight="1">
      <c r="A314" s="57">
        <v>46169</v>
      </c>
      <c r="B314" s="58" t="s">
        <v>19004</v>
      </c>
      <c r="C314" s="27" t="str">
        <f>VLOOKUP(B314,'大货清单（不定期按GOMS更新）'!A:H,8,0)</f>
        <v>109-25390601</v>
      </c>
      <c r="D314" s="27" t="str">
        <f>VLOOKUP(B314,'大货清单（不定期按GOMS更新）'!A:C,3,0)</f>
        <v>CL2539F-01</v>
      </c>
      <c r="E314" s="27" t="str">
        <f>VLOOKUP(B314,'大货清单（不定期按GOMS更新）'!A:H,4,0)</f>
        <v>DE,FR,IT,ES,PL,SE,NL,BE,LT,FI,IL</v>
      </c>
      <c r="F314" s="27" t="str">
        <f>VLOOKUP(B314,'大货清单（不定期按GOMS更新）'!A:H,2,0)</f>
        <v>FLOOR ONE Station S9 Artist</v>
      </c>
      <c r="G314" s="28" t="str">
        <f>VLOOKUP(B314,'大货清单（不定期按GOMS更新）'!A:I,9,FALSE)</f>
        <v>6932485017287</v>
      </c>
      <c r="H314" s="27" t="str">
        <f>VLOOKUP(B314,'大货清单（不定期按GOMS更新）'!A:H,7,0)</f>
        <v>BLUE</v>
      </c>
      <c r="I314" s="27" t="str">
        <f>VLOOKUP(B314,'大货清单（不定期按GOMS更新）'!A:F,6,FALSE)</f>
        <v>ACTIVE</v>
      </c>
      <c r="J314" s="27" t="str">
        <f>VLOOKUP(B314,'大货清单（不定期按GOMS更新）'!A:K,11,FALSE)</f>
        <v>14.2</v>
      </c>
      <c r="K314" s="27" t="str">
        <f>VLOOKUP(B314,'大货清单（不定期按GOMS更新）'!A:N,12,FALSE)</f>
        <v>736</v>
      </c>
      <c r="L314" s="27" t="str">
        <f>VLOOKUP(B314,'大货清单（不定期按GOMS更新）'!A:M,13,FALSE)</f>
        <v>386</v>
      </c>
      <c r="M314" s="27" t="str">
        <f>VLOOKUP(B314,'大货清单（不定期按GOMS更新）'!A:N,14,FALSE)</f>
        <v>371</v>
      </c>
      <c r="N314" s="58" t="s">
        <v>16680</v>
      </c>
      <c r="O314" s="27">
        <f>IFERROR(VLOOKUP(N314,'散件迭代（不定期更新）'!C:J,8,FALSE),0)</f>
        <v>0</v>
      </c>
      <c r="P314" s="27" t="str">
        <f>IFERROR(VLOOKUP(N314,'散件（更新）'!B:H,3,FALSE),0)</f>
        <v/>
      </c>
      <c r="Q314" s="27" t="str">
        <f>VLOOKUP(N314,'散件（更新）'!B:H,2,FALSE)</f>
        <v>114-25390607</v>
      </c>
      <c r="R314" s="27" t="str">
        <f>VLOOKUP(N314,'散件（更新）'!B:H,7,FALSE)</f>
        <v>Display</v>
      </c>
      <c r="S314" s="27" t="str">
        <f>VLOOKUP(N314,'散件（更新）'!B:E,4,FALSE)</f>
        <v>https://tineco-yxzt.oss-accelerate.aliyuncs.com/20260206/IMG_2713_1770359215995.JPG</v>
      </c>
      <c r="T314" s="27" t="s">
        <v>19301</v>
      </c>
      <c r="U314" s="28" t="str">
        <f>VLOOKUP(N314,'散件（更新）'!B:G,6,FALSE)</f>
        <v>SP;CL2539F-01;机身触摸显示屏组件+导线</v>
      </c>
      <c r="V314" s="28">
        <f>VLOOKUP(N314,'散件（更新）'!B:I,8,FALSE)</f>
        <v>6932485021451</v>
      </c>
    </row>
    <row r="315" spans="1:22" ht="20.149999999999999" customHeight="1">
      <c r="A315" s="57">
        <v>46169</v>
      </c>
      <c r="B315" s="58" t="s">
        <v>19004</v>
      </c>
      <c r="C315" s="27" t="str">
        <f>VLOOKUP(B315,'大货清单（不定期按GOMS更新）'!A:H,8,0)</f>
        <v>109-25390601</v>
      </c>
      <c r="D315" s="27" t="str">
        <f>VLOOKUP(B315,'大货清单（不定期按GOMS更新）'!A:C,3,0)</f>
        <v>CL2539F-01</v>
      </c>
      <c r="E315" s="27" t="str">
        <f>VLOOKUP(B315,'大货清单（不定期按GOMS更新）'!A:H,4,0)</f>
        <v>DE,FR,IT,ES,PL,SE,NL,BE,LT,FI,IL</v>
      </c>
      <c r="F315" s="27" t="str">
        <f>VLOOKUP(B315,'大货清单（不定期按GOMS更新）'!A:H,2,0)</f>
        <v>FLOOR ONE Station S9 Artist</v>
      </c>
      <c r="G315" s="28" t="str">
        <f>VLOOKUP(B315,'大货清单（不定期按GOMS更新）'!A:I,9,FALSE)</f>
        <v>6932485017287</v>
      </c>
      <c r="H315" s="27" t="str">
        <f>VLOOKUP(B315,'大货清单（不定期按GOMS更新）'!A:H,7,0)</f>
        <v>BLUE</v>
      </c>
      <c r="I315" s="27" t="str">
        <f>VLOOKUP(B315,'大货清单（不定期按GOMS更新）'!A:F,6,FALSE)</f>
        <v>ACTIVE</v>
      </c>
      <c r="J315" s="27" t="str">
        <f>VLOOKUP(B315,'大货清单（不定期按GOMS更新）'!A:K,11,FALSE)</f>
        <v>14.2</v>
      </c>
      <c r="K315" s="27" t="str">
        <f>VLOOKUP(B315,'大货清单（不定期按GOMS更新）'!A:N,12,FALSE)</f>
        <v>736</v>
      </c>
      <c r="L315" s="27" t="str">
        <f>VLOOKUP(B315,'大货清单（不定期按GOMS更新）'!A:M,13,FALSE)</f>
        <v>386</v>
      </c>
      <c r="M315" s="27" t="str">
        <f>VLOOKUP(B315,'大货清单（不定期按GOMS更新）'!A:N,14,FALSE)</f>
        <v>371</v>
      </c>
      <c r="N315" s="58" t="s">
        <v>7859</v>
      </c>
      <c r="O315" s="27">
        <f>IFERROR(VLOOKUP(N315,'散件迭代（不定期更新）'!C:J,8,FALSE),0)</f>
        <v>0</v>
      </c>
      <c r="P315" s="27" t="str">
        <f>IFERROR(VLOOKUP(N315,'散件（更新）'!B:H,3,FALSE),0)</f>
        <v/>
      </c>
      <c r="Q315" s="27" t="str">
        <f>VLOOKUP(N315,'散件（更新）'!B:H,2,FALSE)</f>
        <v>114-23431303</v>
      </c>
      <c r="R315" s="27" t="str">
        <f>VLOOKUP(N315,'散件（更新）'!B:H,7,FALSE)</f>
        <v>plastic part</v>
      </c>
      <c r="S315" s="27" t="str">
        <f>VLOOKUP(N315,'散件（更新）'!B:E,4,FALSE)</f>
        <v>https://tineco-yxzt.oss-accelerate.aliyuncs.com/20250115/03-huishoutongshanggai_1736932344858.png</v>
      </c>
      <c r="T315" s="27" t="s">
        <v>8759</v>
      </c>
      <c r="U315" s="28" t="str">
        <f>VLOOKUP(N315,'散件（更新）'!B:G,6,FALSE)</f>
        <v>回收桶桶盖</v>
      </c>
      <c r="V315" s="28">
        <f>VLOOKUP(N315,'散件（更新）'!B:I,8,FALSE)</f>
        <v>6932485003266</v>
      </c>
    </row>
    <row r="316" spans="1:22" ht="20.149999999999999" customHeight="1">
      <c r="A316" s="57">
        <v>46169</v>
      </c>
      <c r="B316" s="58" t="s">
        <v>19004</v>
      </c>
      <c r="C316" s="27" t="str">
        <f>VLOOKUP(B316,'大货清单（不定期按GOMS更新）'!A:H,8,0)</f>
        <v>109-25390601</v>
      </c>
      <c r="D316" s="27" t="str">
        <f>VLOOKUP(B316,'大货清单（不定期按GOMS更新）'!A:C,3,0)</f>
        <v>CL2539F-01</v>
      </c>
      <c r="E316" s="27" t="str">
        <f>VLOOKUP(B316,'大货清单（不定期按GOMS更新）'!A:H,4,0)</f>
        <v>DE,FR,IT,ES,PL,SE,NL,BE,LT,FI,IL</v>
      </c>
      <c r="F316" s="27" t="str">
        <f>VLOOKUP(B316,'大货清单（不定期按GOMS更新）'!A:H,2,0)</f>
        <v>FLOOR ONE Station S9 Artist</v>
      </c>
      <c r="G316" s="28" t="str">
        <f>VLOOKUP(B316,'大货清单（不定期按GOMS更新）'!A:I,9,FALSE)</f>
        <v>6932485017287</v>
      </c>
      <c r="H316" s="27" t="str">
        <f>VLOOKUP(B316,'大货清单（不定期按GOMS更新）'!A:H,7,0)</f>
        <v>BLUE</v>
      </c>
      <c r="I316" s="27" t="str">
        <f>VLOOKUP(B316,'大货清单（不定期按GOMS更新）'!A:F,6,FALSE)</f>
        <v>ACTIVE</v>
      </c>
      <c r="J316" s="27" t="str">
        <f>VLOOKUP(B316,'大货清单（不定期按GOMS更新）'!A:K,11,FALSE)</f>
        <v>14.2</v>
      </c>
      <c r="K316" s="27" t="str">
        <f>VLOOKUP(B316,'大货清单（不定期按GOMS更新）'!A:N,12,FALSE)</f>
        <v>736</v>
      </c>
      <c r="L316" s="27" t="str">
        <f>VLOOKUP(B316,'大货清单（不定期按GOMS更新）'!A:M,13,FALSE)</f>
        <v>386</v>
      </c>
      <c r="M316" s="27" t="str">
        <f>VLOOKUP(B316,'大货清单（不定期按GOMS更新）'!A:N,14,FALSE)</f>
        <v>371</v>
      </c>
      <c r="N316" s="58" t="s">
        <v>7885</v>
      </c>
      <c r="O316" s="27">
        <f>IFERROR(VLOOKUP(N316,'散件迭代（不定期更新）'!C:J,8,FALSE),0)</f>
        <v>0</v>
      </c>
      <c r="P316" s="27" t="str">
        <f>IFERROR(VLOOKUP(N316,'散件（更新）'!B:H,3,FALSE),0)</f>
        <v/>
      </c>
      <c r="Q316" s="27" t="str">
        <f>VLOOKUP(N316,'散件（更新）'!B:H,2,FALSE)</f>
        <v>114-23431304</v>
      </c>
      <c r="R316" s="27" t="str">
        <f>VLOOKUP(N316,'散件（更新）'!B:H,7,FALSE)</f>
        <v>plastic part</v>
      </c>
      <c r="S316" s="27" t="str">
        <f>VLOOKUP(N316,'散件（更新）'!B:E,4,FALSE)</f>
        <v>https://tineco-yxzt.oss-accelerate.aliyuncs.com/20250124/04-huishoutongtongshen_1737688576852.png</v>
      </c>
      <c r="T316" s="27" t="s">
        <v>8759</v>
      </c>
      <c r="U316" s="28" t="str">
        <f>VLOOKUP(N316,'散件（更新）'!B:G,6,FALSE)</f>
        <v>回收桶桶身</v>
      </c>
      <c r="V316" s="28">
        <f>VLOOKUP(N316,'散件（更新）'!B:I,8,FALSE)</f>
        <v>6932485003273</v>
      </c>
    </row>
    <row r="317" spans="1:22" ht="20.149999999999999" customHeight="1">
      <c r="A317" s="57">
        <v>46169</v>
      </c>
      <c r="B317" s="58" t="s">
        <v>19004</v>
      </c>
      <c r="C317" s="27" t="str">
        <f>VLOOKUP(B317,'大货清单（不定期按GOMS更新）'!A:H,8,0)</f>
        <v>109-25390601</v>
      </c>
      <c r="D317" s="27" t="str">
        <f>VLOOKUP(B317,'大货清单（不定期按GOMS更新）'!A:C,3,0)</f>
        <v>CL2539F-01</v>
      </c>
      <c r="E317" s="27" t="str">
        <f>VLOOKUP(B317,'大货清单（不定期按GOMS更新）'!A:H,4,0)</f>
        <v>DE,FR,IT,ES,PL,SE,NL,BE,LT,FI,IL</v>
      </c>
      <c r="F317" s="27" t="str">
        <f>VLOOKUP(B317,'大货清单（不定期按GOMS更新）'!A:H,2,0)</f>
        <v>FLOOR ONE Station S9 Artist</v>
      </c>
      <c r="G317" s="28" t="str">
        <f>VLOOKUP(B317,'大货清单（不定期按GOMS更新）'!A:I,9,FALSE)</f>
        <v>6932485017287</v>
      </c>
      <c r="H317" s="27" t="str">
        <f>VLOOKUP(B317,'大货清单（不定期按GOMS更新）'!A:H,7,0)</f>
        <v>BLUE</v>
      </c>
      <c r="I317" s="27" t="str">
        <f>VLOOKUP(B317,'大货清单（不定期按GOMS更新）'!A:F,6,FALSE)</f>
        <v>ACTIVE</v>
      </c>
      <c r="J317" s="27" t="str">
        <f>VLOOKUP(B317,'大货清单（不定期按GOMS更新）'!A:K,11,FALSE)</f>
        <v>14.2</v>
      </c>
      <c r="K317" s="27" t="str">
        <f>VLOOKUP(B317,'大货清单（不定期按GOMS更新）'!A:N,12,FALSE)</f>
        <v>736</v>
      </c>
      <c r="L317" s="27" t="str">
        <f>VLOOKUP(B317,'大货清单（不定期按GOMS更新）'!A:M,13,FALSE)</f>
        <v>386</v>
      </c>
      <c r="M317" s="27" t="str">
        <f>VLOOKUP(B317,'大货清单（不定期按GOMS更新）'!A:N,14,FALSE)</f>
        <v>371</v>
      </c>
      <c r="N317" s="58" t="s">
        <v>15014</v>
      </c>
      <c r="O317" s="27">
        <f>IFERROR(VLOOKUP(N317,'散件迭代（不定期更新）'!C:J,8,FALSE),0)</f>
        <v>0</v>
      </c>
      <c r="P317" s="27">
        <f>IFERROR(VLOOKUP(N317,'散件（更新）'!B:H,3,FALSE),0)</f>
        <v>0</v>
      </c>
      <c r="Q317" s="27" t="str">
        <f>VLOOKUP(N317,'散件（更新）'!B:H,2,FALSE)</f>
        <v>114-25350310</v>
      </c>
      <c r="R317" s="27" t="str">
        <f>VLOOKUP(N317,'散件（更新）'!B:H,7,FALSE)</f>
        <v>Water Spray Board  Assembly</v>
      </c>
      <c r="S317" s="27" t="str">
        <f>VLOOKUP(N317,'散件（更新）'!B:E,4,FALSE)</f>
        <v>https://tineco-yxzt.oss-accelerate.aliyuncs.com/20250912/f9161366-0e5d-47c3-addb-11f9dd397021_1757660382417.png</v>
      </c>
      <c r="T317" s="27" t="s">
        <v>8759</v>
      </c>
      <c r="U317" s="28" t="str">
        <f>VLOOKUP(N317,'散件（更新）'!B:G,6,FALSE)</f>
        <v>SP;CL2535C-01;喷水板超声组件</v>
      </c>
      <c r="V317" s="28">
        <f>VLOOKUP(N317,'散件（更新）'!B:I,8,FALSE)</f>
        <v>6932485013623</v>
      </c>
    </row>
    <row r="318" spans="1:22" ht="20.149999999999999" customHeight="1">
      <c r="A318" s="57">
        <v>46169</v>
      </c>
      <c r="B318" s="58" t="s">
        <v>19004</v>
      </c>
      <c r="C318" s="27" t="str">
        <f>VLOOKUP(B318,'大货清单（不定期按GOMS更新）'!A:H,8,0)</f>
        <v>109-25390601</v>
      </c>
      <c r="D318" s="27" t="str">
        <f>VLOOKUP(B318,'大货清单（不定期按GOMS更新）'!A:C,3,0)</f>
        <v>CL2539F-01</v>
      </c>
      <c r="E318" s="27" t="str">
        <f>VLOOKUP(B318,'大货清单（不定期按GOMS更新）'!A:H,4,0)</f>
        <v>DE,FR,IT,ES,PL,SE,NL,BE,LT,FI,IL</v>
      </c>
      <c r="F318" s="27" t="str">
        <f>VLOOKUP(B318,'大货清单（不定期按GOMS更新）'!A:H,2,0)</f>
        <v>FLOOR ONE Station S9 Artist</v>
      </c>
      <c r="G318" s="28" t="str">
        <f>VLOOKUP(B318,'大货清单（不定期按GOMS更新）'!A:I,9,FALSE)</f>
        <v>6932485017287</v>
      </c>
      <c r="H318" s="27" t="str">
        <f>VLOOKUP(B318,'大货清单（不定期按GOMS更新）'!A:H,7,0)</f>
        <v>BLUE</v>
      </c>
      <c r="I318" s="27" t="str">
        <f>VLOOKUP(B318,'大货清单（不定期按GOMS更新）'!A:F,6,FALSE)</f>
        <v>ACTIVE</v>
      </c>
      <c r="J318" s="27" t="str">
        <f>VLOOKUP(B318,'大货清单（不定期按GOMS更新）'!A:K,11,FALSE)</f>
        <v>14.2</v>
      </c>
      <c r="K318" s="27" t="str">
        <f>VLOOKUP(B318,'大货清单（不定期按GOMS更新）'!A:N,12,FALSE)</f>
        <v>736</v>
      </c>
      <c r="L318" s="27" t="str">
        <f>VLOOKUP(B318,'大货清单（不定期按GOMS更新）'!A:M,13,FALSE)</f>
        <v>386</v>
      </c>
      <c r="M318" s="27" t="str">
        <f>VLOOKUP(B318,'大货清单（不定期按GOMS更新）'!A:N,14,FALSE)</f>
        <v>371</v>
      </c>
      <c r="N318" s="58" t="s">
        <v>15183</v>
      </c>
      <c r="O318" s="27">
        <f>IFERROR(VLOOKUP(N318,'散件迭代（不定期更新）'!C:J,8,FALSE),0)</f>
        <v>0</v>
      </c>
      <c r="P318" s="27">
        <f>IFERROR(VLOOKUP(N318,'散件（更新）'!B:H,3,FALSE),0)</f>
        <v>0</v>
      </c>
      <c r="Q318" s="27" t="str">
        <f>VLOOKUP(N318,'散件（更新）'!B:H,2,FALSE)</f>
        <v>114-25350311</v>
      </c>
      <c r="R318" s="27" t="str">
        <f>VLOOKUP(N318,'散件（更新）'!B:H,7,FALSE)</f>
        <v>Brush Roller Assembly Upper Cover + seals</v>
      </c>
      <c r="S318" s="27" t="str">
        <f>VLOOKUP(N318,'散件（更新）'!B:E,4,FALSE)</f>
        <v>https://tineco-yxzt.oss-accelerate.aliyuncs.com/20250912/332BFB7995C732A1F3131A70178CB908_1757660473209.png</v>
      </c>
      <c r="T318" s="27" t="s">
        <v>8759</v>
      </c>
      <c r="U318" s="28" t="str">
        <f>VLOOKUP(N318,'散件（更新）'!B:G,6,FALSE)</f>
        <v>SP;CL2535C-01;地刷上盖包胶组件+密封条</v>
      </c>
      <c r="V318" s="28">
        <f>VLOOKUP(N318,'散件（更新）'!B:I,8,FALSE)</f>
        <v>6932485013630</v>
      </c>
    </row>
    <row r="319" spans="1:22" ht="20.149999999999999" customHeight="1">
      <c r="A319" s="57">
        <v>46169</v>
      </c>
      <c r="B319" s="58" t="s">
        <v>19004</v>
      </c>
      <c r="C319" s="27" t="str">
        <f>VLOOKUP(B319,'大货清单（不定期按GOMS更新）'!A:H,8,0)</f>
        <v>109-25390601</v>
      </c>
      <c r="D319" s="27" t="str">
        <f>VLOOKUP(B319,'大货清单（不定期按GOMS更新）'!A:C,3,0)</f>
        <v>CL2539F-01</v>
      </c>
      <c r="E319" s="27" t="str">
        <f>VLOOKUP(B319,'大货清单（不定期按GOMS更新）'!A:H,4,0)</f>
        <v>DE,FR,IT,ES,PL,SE,NL,BE,LT,FI,IL</v>
      </c>
      <c r="F319" s="27" t="str">
        <f>VLOOKUP(B319,'大货清单（不定期按GOMS更新）'!A:H,2,0)</f>
        <v>FLOOR ONE Station S9 Artist</v>
      </c>
      <c r="G319" s="28" t="str">
        <f>VLOOKUP(B319,'大货清单（不定期按GOMS更新）'!A:I,9,FALSE)</f>
        <v>6932485017287</v>
      </c>
      <c r="H319" s="27" t="str">
        <f>VLOOKUP(B319,'大货清单（不定期按GOMS更新）'!A:H,7,0)</f>
        <v>BLUE</v>
      </c>
      <c r="I319" s="27" t="str">
        <f>VLOOKUP(B319,'大货清单（不定期按GOMS更新）'!A:F,6,FALSE)</f>
        <v>ACTIVE</v>
      </c>
      <c r="J319" s="27" t="str">
        <f>VLOOKUP(B319,'大货清单（不定期按GOMS更新）'!A:K,11,FALSE)</f>
        <v>14.2</v>
      </c>
      <c r="K319" s="27" t="str">
        <f>VLOOKUP(B319,'大货清单（不定期按GOMS更新）'!A:N,12,FALSE)</f>
        <v>736</v>
      </c>
      <c r="L319" s="27" t="str">
        <f>VLOOKUP(B319,'大货清单（不定期按GOMS更新）'!A:M,13,FALSE)</f>
        <v>386</v>
      </c>
      <c r="M319" s="27" t="str">
        <f>VLOOKUP(B319,'大货清单（不定期按GOMS更新）'!A:N,14,FALSE)</f>
        <v>371</v>
      </c>
      <c r="N319" s="58" t="s">
        <v>14922</v>
      </c>
      <c r="O319" s="27">
        <f>IFERROR(VLOOKUP(N319,'散件迭代（不定期更新）'!C:J,8,FALSE),0)</f>
        <v>0</v>
      </c>
      <c r="P319" s="27">
        <f>IFERROR(VLOOKUP(N319,'散件（更新）'!B:H,3,FALSE),0)</f>
        <v>0</v>
      </c>
      <c r="Q319" s="27" t="str">
        <f>VLOOKUP(N319,'散件（更新）'!B:H,2,FALSE)</f>
        <v>114-25350331</v>
      </c>
      <c r="R319" s="27" t="str">
        <f>VLOOKUP(N319,'散件（更新）'!B:H,7,FALSE)</f>
        <v>Connector Assembly＋Buckle</v>
      </c>
      <c r="S319" s="27">
        <f>VLOOKUP(N319,'散件（更新）'!B:E,4,FALSE)</f>
        <v>0</v>
      </c>
      <c r="T319" s="27" t="s">
        <v>8759</v>
      </c>
      <c r="U319" s="28" t="str">
        <f>VLOOKUP(N319,'散件（更新）'!B:G,6,FALSE)</f>
        <v>SP;CL2535C-02;转接头组件+锁扣</v>
      </c>
      <c r="V319" s="28">
        <f>VLOOKUP(N319,'散件（更新）'!B:I,8,FALSE)</f>
        <v>6932485014354</v>
      </c>
    </row>
    <row r="320" spans="1:22" ht="20.149999999999999" customHeight="1">
      <c r="A320" s="57">
        <v>46169</v>
      </c>
      <c r="B320" s="58" t="s">
        <v>19004</v>
      </c>
      <c r="C320" s="27" t="str">
        <f>VLOOKUP(B320,'大货清单（不定期按GOMS更新）'!A:H,8,0)</f>
        <v>109-25390601</v>
      </c>
      <c r="D320" s="27" t="str">
        <f>VLOOKUP(B320,'大货清单（不定期按GOMS更新）'!A:C,3,0)</f>
        <v>CL2539F-01</v>
      </c>
      <c r="E320" s="27" t="str">
        <f>VLOOKUP(B320,'大货清单（不定期按GOMS更新）'!A:H,4,0)</f>
        <v>DE,FR,IT,ES,PL,SE,NL,BE,LT,FI,IL</v>
      </c>
      <c r="F320" s="27" t="str">
        <f>VLOOKUP(B320,'大货清单（不定期按GOMS更新）'!A:H,2,0)</f>
        <v>FLOOR ONE Station S9 Artist</v>
      </c>
      <c r="G320" s="28" t="str">
        <f>VLOOKUP(B320,'大货清单（不定期按GOMS更新）'!A:I,9,FALSE)</f>
        <v>6932485017287</v>
      </c>
      <c r="H320" s="27" t="str">
        <f>VLOOKUP(B320,'大货清单（不定期按GOMS更新）'!A:H,7,0)</f>
        <v>BLUE</v>
      </c>
      <c r="I320" s="27" t="str">
        <f>VLOOKUP(B320,'大货清单（不定期按GOMS更新）'!A:F,6,FALSE)</f>
        <v>ACTIVE</v>
      </c>
      <c r="J320" s="27" t="str">
        <f>VLOOKUP(B320,'大货清单（不定期按GOMS更新）'!A:K,11,FALSE)</f>
        <v>14.2</v>
      </c>
      <c r="K320" s="27" t="str">
        <f>VLOOKUP(B320,'大货清单（不定期按GOMS更新）'!A:N,12,FALSE)</f>
        <v>736</v>
      </c>
      <c r="L320" s="27" t="str">
        <f>VLOOKUP(B320,'大货清单（不定期按GOMS更新）'!A:M,13,FALSE)</f>
        <v>386</v>
      </c>
      <c r="M320" s="27" t="str">
        <f>VLOOKUP(B320,'大货清单（不定期按GOMS更新）'!A:N,14,FALSE)</f>
        <v>371</v>
      </c>
      <c r="N320" s="58" t="s">
        <v>16488</v>
      </c>
      <c r="O320" s="27">
        <f>IFERROR(VLOOKUP(N320,'散件迭代（不定期更新）'!C:J,8,FALSE),0)</f>
        <v>0</v>
      </c>
      <c r="P320" s="27" t="str">
        <f>IFERROR(VLOOKUP(N320,'散件（更新）'!B:H,3,FALSE),0)</f>
        <v/>
      </c>
      <c r="Q320" s="27" t="str">
        <f>VLOOKUP(N320,'散件（更新）'!B:H,2,FALSE)</f>
        <v>114-24280325</v>
      </c>
      <c r="R320" s="27" t="str">
        <f>VLOOKUP(N320,'散件（更新）'!B:H,7,FALSE)</f>
        <v xml:space="preserve"> Bracket</v>
      </c>
      <c r="S320" s="27" t="str">
        <f>VLOOKUP(N320,'散件（更新）'!B:E,4,FALSE)</f>
        <v>https://tineco-yxzt.oss-accelerate.aliyuncs.com/20260210/fuhezhijie_1770686543026.png</v>
      </c>
      <c r="T320" s="27" t="s">
        <v>8759</v>
      </c>
      <c r="U320" s="28" t="str">
        <f>VLOOKUP(N320,'散件（更新）'!B:G,6,FALSE)</f>
        <v>SP;CL2428C-01;复合支架</v>
      </c>
      <c r="V320" s="28">
        <f>VLOOKUP(N320,'散件（更新）'!B:I,8,FALSE)</f>
        <v>6932485020850</v>
      </c>
    </row>
    <row r="321" spans="1:22" ht="20.149999999999999" customHeight="1">
      <c r="A321" s="57">
        <v>46169</v>
      </c>
      <c r="B321" s="58" t="s">
        <v>19004</v>
      </c>
      <c r="C321" s="27" t="str">
        <f>VLOOKUP(B321,'大货清单（不定期按GOMS更新）'!A:H,8,0)</f>
        <v>109-25390601</v>
      </c>
      <c r="D321" s="27" t="str">
        <f>VLOOKUP(B321,'大货清单（不定期按GOMS更新）'!A:C,3,0)</f>
        <v>CL2539F-01</v>
      </c>
      <c r="E321" s="27" t="str">
        <f>VLOOKUP(B321,'大货清单（不定期按GOMS更新）'!A:H,4,0)</f>
        <v>DE,FR,IT,ES,PL,SE,NL,BE,LT,FI,IL</v>
      </c>
      <c r="F321" s="27" t="str">
        <f>VLOOKUP(B321,'大货清单（不定期按GOMS更新）'!A:H,2,0)</f>
        <v>FLOOR ONE Station S9 Artist</v>
      </c>
      <c r="G321" s="28" t="str">
        <f>VLOOKUP(B321,'大货清单（不定期按GOMS更新）'!A:I,9,FALSE)</f>
        <v>6932485017287</v>
      </c>
      <c r="H321" s="27" t="str">
        <f>VLOOKUP(B321,'大货清单（不定期按GOMS更新）'!A:H,7,0)</f>
        <v>BLUE</v>
      </c>
      <c r="I321" s="27" t="str">
        <f>VLOOKUP(B321,'大货清单（不定期按GOMS更新）'!A:F,6,FALSE)</f>
        <v>ACTIVE</v>
      </c>
      <c r="J321" s="27" t="str">
        <f>VLOOKUP(B321,'大货清单（不定期按GOMS更新）'!A:K,11,FALSE)</f>
        <v>14.2</v>
      </c>
      <c r="K321" s="27" t="str">
        <f>VLOOKUP(B321,'大货清单（不定期按GOMS更新）'!A:N,12,FALSE)</f>
        <v>736</v>
      </c>
      <c r="L321" s="27" t="str">
        <f>VLOOKUP(B321,'大货清单（不定期按GOMS更新）'!A:M,13,FALSE)</f>
        <v>386</v>
      </c>
      <c r="M321" s="27" t="str">
        <f>VLOOKUP(B321,'大货清单（不定期按GOMS更新）'!A:N,14,FALSE)</f>
        <v>371</v>
      </c>
      <c r="N321" s="58" t="s">
        <v>16664</v>
      </c>
      <c r="O321" s="27">
        <f>IFERROR(VLOOKUP(N321,'散件迭代（不定期更新）'!C:J,8,FALSE),0)</f>
        <v>0</v>
      </c>
      <c r="P321" s="27" t="str">
        <f>IFERROR(VLOOKUP(N321,'散件（更新）'!B:H,3,FALSE),0)</f>
        <v/>
      </c>
      <c r="Q321" s="27" t="str">
        <f>VLOOKUP(N321,'散件（更新）'!B:H,2,FALSE)</f>
        <v>114-25390600</v>
      </c>
      <c r="R321" s="27" t="str">
        <f>VLOOKUP(N321,'散件（更新）'!B:H,7,FALSE)</f>
        <v>Main Body Front Cover</v>
      </c>
      <c r="S321" s="27" t="str">
        <f>VLOOKUP(N321,'散件（更新）'!B:E,4,FALSE)</f>
        <v>https://tineco-yxzt.oss-accelerate.aliyuncs.com/20260206/jitiqiangai_1770357341109.png</v>
      </c>
      <c r="T321" s="27" t="s">
        <v>8759</v>
      </c>
      <c r="U321" s="28" t="str">
        <f>VLOOKUP(N321,'散件（更新）'!B:G,6,FALSE)</f>
        <v>SP;CL2539F-01;机体前盖</v>
      </c>
      <c r="V321" s="28">
        <f>VLOOKUP(N321,'散件（更新）'!B:I,8,FALSE)</f>
        <v>6932485021383</v>
      </c>
    </row>
    <row r="322" spans="1:22" ht="20.149999999999999" customHeight="1">
      <c r="A322" s="57">
        <v>46169</v>
      </c>
      <c r="B322" s="58" t="s">
        <v>19004</v>
      </c>
      <c r="C322" s="27" t="str">
        <f>VLOOKUP(B322,'大货清单（不定期按GOMS更新）'!A:H,8,0)</f>
        <v>109-25390601</v>
      </c>
      <c r="D322" s="27" t="str">
        <f>VLOOKUP(B322,'大货清单（不定期按GOMS更新）'!A:C,3,0)</f>
        <v>CL2539F-01</v>
      </c>
      <c r="E322" s="27" t="str">
        <f>VLOOKUP(B322,'大货清单（不定期按GOMS更新）'!A:H,4,0)</f>
        <v>DE,FR,IT,ES,PL,SE,NL,BE,LT,FI,IL</v>
      </c>
      <c r="F322" s="27" t="str">
        <f>VLOOKUP(B322,'大货清单（不定期按GOMS更新）'!A:H,2,0)</f>
        <v>FLOOR ONE Station S9 Artist</v>
      </c>
      <c r="G322" s="28" t="str">
        <f>VLOOKUP(B322,'大货清单（不定期按GOMS更新）'!A:I,9,FALSE)</f>
        <v>6932485017287</v>
      </c>
      <c r="H322" s="27" t="str">
        <f>VLOOKUP(B322,'大货清单（不定期按GOMS更新）'!A:H,7,0)</f>
        <v>BLUE</v>
      </c>
      <c r="I322" s="27" t="str">
        <f>VLOOKUP(B322,'大货清单（不定期按GOMS更新）'!A:F,6,FALSE)</f>
        <v>ACTIVE</v>
      </c>
      <c r="J322" s="27" t="str">
        <f>VLOOKUP(B322,'大货清单（不定期按GOMS更新）'!A:K,11,FALSE)</f>
        <v>14.2</v>
      </c>
      <c r="K322" s="27" t="str">
        <f>VLOOKUP(B322,'大货清单（不定期按GOMS更新）'!A:N,12,FALSE)</f>
        <v>736</v>
      </c>
      <c r="L322" s="27" t="str">
        <f>VLOOKUP(B322,'大货清单（不定期按GOMS更新）'!A:M,13,FALSE)</f>
        <v>386</v>
      </c>
      <c r="M322" s="27" t="str">
        <f>VLOOKUP(B322,'大货清单（不定期按GOMS更新）'!A:N,14,FALSE)</f>
        <v>371</v>
      </c>
      <c r="N322" s="58" t="s">
        <v>16568</v>
      </c>
      <c r="O322" s="27">
        <f>IFERROR(VLOOKUP(N322,'散件迭代（不定期更新）'!C:J,8,FALSE),0)</f>
        <v>0</v>
      </c>
      <c r="P322" s="27" t="str">
        <f>IFERROR(VLOOKUP(N322,'散件（更新）'!B:H,3,FALSE),0)</f>
        <v/>
      </c>
      <c r="Q322" s="27" t="str">
        <f>VLOOKUP(N322,'散件（更新）'!B:H,2,FALSE)</f>
        <v>114-25390601</v>
      </c>
      <c r="R322" s="27" t="str">
        <f>VLOOKUP(N322,'散件（更新）'!B:H,7,FALSE)</f>
        <v>Brush Motor Handle Cover</v>
      </c>
      <c r="S322" s="27" t="str">
        <f>VLOOKUP(N322,'散件（更新）'!B:E,4,FALSE)</f>
        <v>https://tineco-yxzt.oss-accelerate.aliyuncs.com/20260206/gunshuadianjishoubinggaiban_1770358132555.png</v>
      </c>
      <c r="T322" s="27" t="s">
        <v>8759</v>
      </c>
      <c r="U322" s="28" t="str">
        <f>VLOOKUP(N322,'散件（更新）'!B:G,6,FALSE)</f>
        <v>SP;CL2539F-01;滚刷电机手柄盖板</v>
      </c>
      <c r="V322" s="28">
        <f>VLOOKUP(N322,'散件（更新）'!B:I,8,FALSE)</f>
        <v>6932485021390</v>
      </c>
    </row>
    <row r="323" spans="1:22" ht="20.149999999999999" customHeight="1">
      <c r="A323" s="57">
        <v>46169</v>
      </c>
      <c r="B323" s="58" t="s">
        <v>19004</v>
      </c>
      <c r="C323" s="27" t="str">
        <f>VLOOKUP(B323,'大货清单（不定期按GOMS更新）'!A:H,8,0)</f>
        <v>109-25390601</v>
      </c>
      <c r="D323" s="27" t="str">
        <f>VLOOKUP(B323,'大货清单（不定期按GOMS更新）'!A:C,3,0)</f>
        <v>CL2539F-01</v>
      </c>
      <c r="E323" s="27" t="str">
        <f>VLOOKUP(B323,'大货清单（不定期按GOMS更新）'!A:H,4,0)</f>
        <v>DE,FR,IT,ES,PL,SE,NL,BE,LT,FI,IL</v>
      </c>
      <c r="F323" s="27" t="str">
        <f>VLOOKUP(B323,'大货清单（不定期按GOMS更新）'!A:H,2,0)</f>
        <v>FLOOR ONE Station S9 Artist</v>
      </c>
      <c r="G323" s="28" t="str">
        <f>VLOOKUP(B323,'大货清单（不定期按GOMS更新）'!A:I,9,FALSE)</f>
        <v>6932485017287</v>
      </c>
      <c r="H323" s="27" t="str">
        <f>VLOOKUP(B323,'大货清单（不定期按GOMS更新）'!A:H,7,0)</f>
        <v>BLUE</v>
      </c>
      <c r="I323" s="27" t="str">
        <f>VLOOKUP(B323,'大货清单（不定期按GOMS更新）'!A:F,6,FALSE)</f>
        <v>ACTIVE</v>
      </c>
      <c r="J323" s="27" t="str">
        <f>VLOOKUP(B323,'大货清单（不定期按GOMS更新）'!A:K,11,FALSE)</f>
        <v>14.2</v>
      </c>
      <c r="K323" s="27" t="str">
        <f>VLOOKUP(B323,'大货清单（不定期按GOMS更新）'!A:N,12,FALSE)</f>
        <v>736</v>
      </c>
      <c r="L323" s="27" t="str">
        <f>VLOOKUP(B323,'大货清单（不定期按GOMS更新）'!A:M,13,FALSE)</f>
        <v>386</v>
      </c>
      <c r="M323" s="27" t="str">
        <f>VLOOKUP(B323,'大货清单（不定期按GOMS更新）'!A:N,14,FALSE)</f>
        <v>371</v>
      </c>
      <c r="N323" s="58" t="s">
        <v>16921</v>
      </c>
      <c r="O323" s="27">
        <f>IFERROR(VLOOKUP(N323,'散件迭代（不定期更新）'!C:J,8,FALSE),0)</f>
        <v>0</v>
      </c>
      <c r="P323" s="27" t="str">
        <f>IFERROR(VLOOKUP(N323,'散件（更新）'!B:H,3,FALSE),0)</f>
        <v/>
      </c>
      <c r="Q323" s="27" t="str">
        <f>VLOOKUP(N323,'散件（更新）'!B:H,2,FALSE)</f>
        <v>114-25390603</v>
      </c>
      <c r="R323" s="27" t="str">
        <f>VLOOKUP(N323,'散件（更新）'!B:H,7,FALSE)</f>
        <v>Main Body Rear Cover</v>
      </c>
      <c r="S323" s="27" t="str">
        <f>VLOOKUP(N323,'散件（更新）'!B:E,4,FALSE)</f>
        <v>https://tineco-yxzt.oss-accelerate.aliyuncs.com/20260206/jitihougai_1770358784557.png</v>
      </c>
      <c r="T323" s="27" t="s">
        <v>8759</v>
      </c>
      <c r="U323" s="28" t="str">
        <f>VLOOKUP(N323,'散件（更新）'!B:G,6,FALSE)</f>
        <v>SP;CL2539F-01;机体后盖</v>
      </c>
      <c r="V323" s="28">
        <f>VLOOKUP(N323,'散件（更新）'!B:I,8,FALSE)</f>
        <v>6932485021413</v>
      </c>
    </row>
    <row r="324" spans="1:22" ht="20.149999999999999" customHeight="1">
      <c r="A324" s="57">
        <v>46169</v>
      </c>
      <c r="B324" s="58" t="s">
        <v>19004</v>
      </c>
      <c r="C324" s="27" t="str">
        <f>VLOOKUP(B324,'大货清单（不定期按GOMS更新）'!A:H,8,0)</f>
        <v>109-25390601</v>
      </c>
      <c r="D324" s="27" t="str">
        <f>VLOOKUP(B324,'大货清单（不定期按GOMS更新）'!A:C,3,0)</f>
        <v>CL2539F-01</v>
      </c>
      <c r="E324" s="27" t="str">
        <f>VLOOKUP(B324,'大货清单（不定期按GOMS更新）'!A:H,4,0)</f>
        <v>DE,FR,IT,ES,PL,SE,NL,BE,LT,FI,IL</v>
      </c>
      <c r="F324" s="27" t="str">
        <f>VLOOKUP(B324,'大货清单（不定期按GOMS更新）'!A:H,2,0)</f>
        <v>FLOOR ONE Station S9 Artist</v>
      </c>
      <c r="G324" s="28" t="str">
        <f>VLOOKUP(B324,'大货清单（不定期按GOMS更新）'!A:I,9,FALSE)</f>
        <v>6932485017287</v>
      </c>
      <c r="H324" s="27" t="str">
        <f>VLOOKUP(B324,'大货清单（不定期按GOMS更新）'!A:H,7,0)</f>
        <v>BLUE</v>
      </c>
      <c r="I324" s="27" t="str">
        <f>VLOOKUP(B324,'大货清单（不定期按GOMS更新）'!A:F,6,FALSE)</f>
        <v>ACTIVE</v>
      </c>
      <c r="J324" s="27" t="str">
        <f>VLOOKUP(B324,'大货清单（不定期按GOMS更新）'!A:K,11,FALSE)</f>
        <v>14.2</v>
      </c>
      <c r="K324" s="27" t="str">
        <f>VLOOKUP(B324,'大货清单（不定期按GOMS更新）'!A:N,12,FALSE)</f>
        <v>736</v>
      </c>
      <c r="L324" s="27" t="str">
        <f>VLOOKUP(B324,'大货清单（不定期按GOMS更新）'!A:M,13,FALSE)</f>
        <v>386</v>
      </c>
      <c r="M324" s="27" t="str">
        <f>VLOOKUP(B324,'大货清单（不定期按GOMS更新）'!A:N,14,FALSE)</f>
        <v>371</v>
      </c>
      <c r="N324" s="58" t="s">
        <v>16995</v>
      </c>
      <c r="O324" s="27">
        <f>IFERROR(VLOOKUP(N324,'散件迭代（不定期更新）'!C:J,8,FALSE),0)</f>
        <v>0</v>
      </c>
      <c r="P324" s="27" t="str">
        <f>IFERROR(VLOOKUP(N324,'散件（更新）'!B:H,3,FALSE),0)</f>
        <v/>
      </c>
      <c r="Q324" s="27" t="str">
        <f>VLOOKUP(N324,'散件（更新）'!B:H,2,FALSE)</f>
        <v>114-25390604</v>
      </c>
      <c r="R324" s="27" t="str">
        <f>VLOOKUP(N324,'散件（更新）'!B:H,7,FALSE)</f>
        <v>Top Decorative Cover</v>
      </c>
      <c r="S324" s="27" t="str">
        <f>VLOOKUP(N324,'散件（更新）'!B:E,4,FALSE)</f>
        <v>https://tineco-yxzt.oss-accelerate.aliyuncs.com/20260206/jishendingbuzhuangshipian_1770358950732.JPG</v>
      </c>
      <c r="T324" s="27" t="s">
        <v>19309</v>
      </c>
      <c r="U324" s="28" t="str">
        <f>VLOOKUP(N324,'散件（更新）'!B:G,6,FALSE)</f>
        <v>SP;CL2539F-01;机身顶部装饰片</v>
      </c>
      <c r="V324" s="28">
        <f>VLOOKUP(N324,'散件（更新）'!B:I,8,FALSE)</f>
        <v>6932485021420</v>
      </c>
    </row>
    <row r="325" spans="1:22" ht="20.149999999999999" customHeight="1">
      <c r="A325" s="57">
        <v>46169</v>
      </c>
      <c r="B325" s="58" t="s">
        <v>19004</v>
      </c>
      <c r="C325" s="27" t="str">
        <f>VLOOKUP(B325,'大货清单（不定期按GOMS更新）'!A:H,8,0)</f>
        <v>109-25390601</v>
      </c>
      <c r="D325" s="27" t="str">
        <f>VLOOKUP(B325,'大货清单（不定期按GOMS更新）'!A:C,3,0)</f>
        <v>CL2539F-01</v>
      </c>
      <c r="E325" s="27" t="str">
        <f>VLOOKUP(B325,'大货清单（不定期按GOMS更新）'!A:H,4,0)</f>
        <v>DE,FR,IT,ES,PL,SE,NL,BE,LT,FI,IL</v>
      </c>
      <c r="F325" s="27" t="str">
        <f>VLOOKUP(B325,'大货清单（不定期按GOMS更新）'!A:H,2,0)</f>
        <v>FLOOR ONE Station S9 Artist</v>
      </c>
      <c r="G325" s="28" t="str">
        <f>VLOOKUP(B325,'大货清单（不定期按GOMS更新）'!A:I,9,FALSE)</f>
        <v>6932485017287</v>
      </c>
      <c r="H325" s="27" t="str">
        <f>VLOOKUP(B325,'大货清单（不定期按GOMS更新）'!A:H,7,0)</f>
        <v>BLUE</v>
      </c>
      <c r="I325" s="27" t="str">
        <f>VLOOKUP(B325,'大货清单（不定期按GOMS更新）'!A:F,6,FALSE)</f>
        <v>ACTIVE</v>
      </c>
      <c r="J325" s="27" t="str">
        <f>VLOOKUP(B325,'大货清单（不定期按GOMS更新）'!A:K,11,FALSE)</f>
        <v>14.2</v>
      </c>
      <c r="K325" s="27" t="str">
        <f>VLOOKUP(B325,'大货清单（不定期按GOMS更新）'!A:N,12,FALSE)</f>
        <v>736</v>
      </c>
      <c r="L325" s="27" t="str">
        <f>VLOOKUP(B325,'大货清单（不定期按GOMS更新）'!A:M,13,FALSE)</f>
        <v>386</v>
      </c>
      <c r="M325" s="27" t="str">
        <f>VLOOKUP(B325,'大货清单（不定期按GOMS更新）'!A:N,14,FALSE)</f>
        <v>371</v>
      </c>
      <c r="N325" s="58" t="s">
        <v>16511</v>
      </c>
      <c r="O325" s="27">
        <f>IFERROR(VLOOKUP(N325,'散件迭代（不定期更新）'!C:J,8,FALSE),0)</f>
        <v>0</v>
      </c>
      <c r="P325" s="27" t="str">
        <f>IFERROR(VLOOKUP(N325,'散件（更新）'!B:H,3,FALSE),0)</f>
        <v/>
      </c>
      <c r="Q325" s="27" t="str">
        <f>VLOOKUP(N325,'散件（更新）'!B:H,2,FALSE)</f>
        <v>114-25390605</v>
      </c>
      <c r="R325" s="27" t="str">
        <f>VLOOKUP(N325,'散件（更新）'!B:H,7,FALSE)</f>
        <v>Display cover</v>
      </c>
      <c r="S325" s="27" t="str">
        <f>VLOOKUP(N325,'散件（更新）'!B:E,4,FALSE)</f>
        <v>https://tineco-yxzt.oss-accelerate.aliyuncs.com/20260206/xianshipinggai_1770359054475.JPG</v>
      </c>
      <c r="T325" s="27" t="s">
        <v>19303</v>
      </c>
      <c r="U325" s="28" t="str">
        <f>VLOOKUP(N325,'散件（更新）'!B:G,6,FALSE)</f>
        <v>SP;CL2539F-01;显示屏盖</v>
      </c>
      <c r="V325" s="28">
        <f>VLOOKUP(N325,'散件（更新）'!B:I,8,FALSE)</f>
        <v>6932485021437</v>
      </c>
    </row>
    <row r="326" spans="1:22" ht="20.149999999999999" customHeight="1">
      <c r="A326" s="57">
        <v>46169</v>
      </c>
      <c r="B326" s="58" t="s">
        <v>19004</v>
      </c>
      <c r="C326" s="27" t="str">
        <f>VLOOKUP(B326,'大货清单（不定期按GOMS更新）'!A:H,8,0)</f>
        <v>109-25390601</v>
      </c>
      <c r="D326" s="27" t="str">
        <f>VLOOKUP(B326,'大货清单（不定期按GOMS更新）'!A:C,3,0)</f>
        <v>CL2539F-01</v>
      </c>
      <c r="E326" s="27" t="str">
        <f>VLOOKUP(B326,'大货清单（不定期按GOMS更新）'!A:H,4,0)</f>
        <v>DE,FR,IT,ES,PL,SE,NL,BE,LT,FI,IL</v>
      </c>
      <c r="F326" s="27" t="str">
        <f>VLOOKUP(B326,'大货清单（不定期按GOMS更新）'!A:H,2,0)</f>
        <v>FLOOR ONE Station S9 Artist</v>
      </c>
      <c r="G326" s="28" t="str">
        <f>VLOOKUP(B326,'大货清单（不定期按GOMS更新）'!A:I,9,FALSE)</f>
        <v>6932485017287</v>
      </c>
      <c r="H326" s="27" t="str">
        <f>VLOOKUP(B326,'大货清单（不定期按GOMS更新）'!A:H,7,0)</f>
        <v>BLUE</v>
      </c>
      <c r="I326" s="27" t="str">
        <f>VLOOKUP(B326,'大货清单（不定期按GOMS更新）'!A:F,6,FALSE)</f>
        <v>ACTIVE</v>
      </c>
      <c r="J326" s="27" t="str">
        <f>VLOOKUP(B326,'大货清单（不定期按GOMS更新）'!A:K,11,FALSE)</f>
        <v>14.2</v>
      </c>
      <c r="K326" s="27" t="str">
        <f>VLOOKUP(B326,'大货清单（不定期按GOMS更新）'!A:N,12,FALSE)</f>
        <v>736</v>
      </c>
      <c r="L326" s="27" t="str">
        <f>VLOOKUP(B326,'大货清单（不定期按GOMS更新）'!A:M,13,FALSE)</f>
        <v>386</v>
      </c>
      <c r="M326" s="27" t="str">
        <f>VLOOKUP(B326,'大货清单（不定期按GOMS更新）'!A:N,14,FALSE)</f>
        <v>371</v>
      </c>
      <c r="N326" s="58" t="s">
        <v>16793</v>
      </c>
      <c r="O326" s="27">
        <f>IFERROR(VLOOKUP(N326,'散件迭代（不定期更新）'!C:J,8,FALSE),0)</f>
        <v>0</v>
      </c>
      <c r="P326" s="27" t="str">
        <f>IFERROR(VLOOKUP(N326,'散件（更新）'!B:H,3,FALSE),0)</f>
        <v/>
      </c>
      <c r="Q326" s="27" t="str">
        <f>VLOOKUP(N326,'散件（更新）'!B:H,2,FALSE)</f>
        <v>114-25390606</v>
      </c>
      <c r="R326" s="27" t="str">
        <f>VLOOKUP(N326,'散件（更新）'!B:H,7,FALSE)</f>
        <v>Display light guide component</v>
      </c>
      <c r="S326" s="27" t="str">
        <f>VLOOKUP(N326,'散件（更新）'!B:E,4,FALSE)</f>
        <v>https://tineco-yxzt.oss-accelerate.aliyuncs.com/20260206/xianshipingdaoguangjian_1770359119915.JPG</v>
      </c>
      <c r="T326" s="27" t="s">
        <v>19304</v>
      </c>
      <c r="U326" s="28" t="str">
        <f>VLOOKUP(N326,'散件（更新）'!B:G,6,FALSE)</f>
        <v>SP;CL2539F-01;显示屏导光件</v>
      </c>
      <c r="V326" s="28">
        <f>VLOOKUP(N326,'散件（更新）'!B:I,8,FALSE)</f>
        <v>6932485021444</v>
      </c>
    </row>
    <row r="327" spans="1:22" ht="20.149999999999999" customHeight="1">
      <c r="A327" s="57">
        <v>46169</v>
      </c>
      <c r="B327" s="58" t="s">
        <v>19004</v>
      </c>
      <c r="C327" s="27" t="str">
        <f>VLOOKUP(B327,'大货清单（不定期按GOMS更新）'!A:H,8,0)</f>
        <v>109-25390601</v>
      </c>
      <c r="D327" s="27" t="str">
        <f>VLOOKUP(B327,'大货清单（不定期按GOMS更新）'!A:C,3,0)</f>
        <v>CL2539F-01</v>
      </c>
      <c r="E327" s="27" t="str">
        <f>VLOOKUP(B327,'大货清单（不定期按GOMS更新）'!A:H,4,0)</f>
        <v>DE,FR,IT,ES,PL,SE,NL,BE,LT,FI,IL</v>
      </c>
      <c r="F327" s="27" t="str">
        <f>VLOOKUP(B327,'大货清单（不定期按GOMS更新）'!A:H,2,0)</f>
        <v>FLOOR ONE Station S9 Artist</v>
      </c>
      <c r="G327" s="28" t="str">
        <f>VLOOKUP(B327,'大货清单（不定期按GOMS更新）'!A:I,9,FALSE)</f>
        <v>6932485017287</v>
      </c>
      <c r="H327" s="27" t="str">
        <f>VLOOKUP(B327,'大货清单（不定期按GOMS更新）'!A:H,7,0)</f>
        <v>BLUE</v>
      </c>
      <c r="I327" s="27" t="str">
        <f>VLOOKUP(B327,'大货清单（不定期按GOMS更新）'!A:F,6,FALSE)</f>
        <v>ACTIVE</v>
      </c>
      <c r="J327" s="27" t="str">
        <f>VLOOKUP(B327,'大货清单（不定期按GOMS更新）'!A:K,11,FALSE)</f>
        <v>14.2</v>
      </c>
      <c r="K327" s="27" t="str">
        <f>VLOOKUP(B327,'大货清单（不定期按GOMS更新）'!A:N,12,FALSE)</f>
        <v>736</v>
      </c>
      <c r="L327" s="27" t="str">
        <f>VLOOKUP(B327,'大货清单（不定期按GOMS更新）'!A:M,13,FALSE)</f>
        <v>386</v>
      </c>
      <c r="M327" s="27" t="str">
        <f>VLOOKUP(B327,'大货清单（不定期按GOMS更新）'!A:N,14,FALSE)</f>
        <v>371</v>
      </c>
      <c r="N327" s="58" t="s">
        <v>16654</v>
      </c>
      <c r="O327" s="27">
        <f>IFERROR(VLOOKUP(N327,'散件迭代（不定期更新）'!C:J,8,FALSE),0)</f>
        <v>0</v>
      </c>
      <c r="P327" s="27" t="str">
        <f>IFERROR(VLOOKUP(N327,'散件（更新）'!B:H,3,FALSE),0)</f>
        <v/>
      </c>
      <c r="Q327" s="27" t="str">
        <f>VLOOKUP(N327,'散件（更新）'!B:H,2,FALSE)</f>
        <v>114-25390608</v>
      </c>
      <c r="R327" s="27" t="str">
        <f>VLOOKUP(N327,'散件（更新）'!B:H,7,FALSE)</f>
        <v>Body Bottom Cover</v>
      </c>
      <c r="S327" s="27" t="str">
        <f>VLOOKUP(N327,'散件（更新）'!B:E,4,FALSE)</f>
        <v>https://tineco-yxzt.oss-accelerate.aliyuncs.com/20260206/jitidigai_1770359282421.JPG</v>
      </c>
      <c r="T327" s="27" t="s">
        <v>19304</v>
      </c>
      <c r="U327" s="28" t="str">
        <f>VLOOKUP(N327,'散件（更新）'!B:G,6,FALSE)</f>
        <v>SP;CL2539F-01;机体底盖</v>
      </c>
      <c r="V327" s="28">
        <f>VLOOKUP(N327,'散件（更新）'!B:I,8,FALSE)</f>
        <v>6932485021468</v>
      </c>
    </row>
    <row r="328" spans="1:22" ht="20.149999999999999" customHeight="1">
      <c r="A328" s="57">
        <v>46169</v>
      </c>
      <c r="B328" s="58" t="s">
        <v>19004</v>
      </c>
      <c r="C328" s="27" t="str">
        <f>VLOOKUP(B328,'大货清单（不定期按GOMS更新）'!A:H,8,0)</f>
        <v>109-25390601</v>
      </c>
      <c r="D328" s="27" t="str">
        <f>VLOOKUP(B328,'大货清单（不定期按GOMS更新）'!A:C,3,0)</f>
        <v>CL2539F-01</v>
      </c>
      <c r="E328" s="27" t="str">
        <f>VLOOKUP(B328,'大货清单（不定期按GOMS更新）'!A:H,4,0)</f>
        <v>DE,FR,IT,ES,PL,SE,NL,BE,LT,FI,IL</v>
      </c>
      <c r="F328" s="27" t="str">
        <f>VLOOKUP(B328,'大货清单（不定期按GOMS更新）'!A:H,2,0)</f>
        <v>FLOOR ONE Station S9 Artist</v>
      </c>
      <c r="G328" s="28" t="str">
        <f>VLOOKUP(B328,'大货清单（不定期按GOMS更新）'!A:I,9,FALSE)</f>
        <v>6932485017287</v>
      </c>
      <c r="H328" s="27" t="str">
        <f>VLOOKUP(B328,'大货清单（不定期按GOMS更新）'!A:H,7,0)</f>
        <v>BLUE</v>
      </c>
      <c r="I328" s="27" t="str">
        <f>VLOOKUP(B328,'大货清单（不定期按GOMS更新）'!A:F,6,FALSE)</f>
        <v>ACTIVE</v>
      </c>
      <c r="J328" s="27" t="str">
        <f>VLOOKUP(B328,'大货清单（不定期按GOMS更新）'!A:K,11,FALSE)</f>
        <v>14.2</v>
      </c>
      <c r="K328" s="27" t="str">
        <f>VLOOKUP(B328,'大货清单（不定期按GOMS更新）'!A:N,12,FALSE)</f>
        <v>736</v>
      </c>
      <c r="L328" s="27" t="str">
        <f>VLOOKUP(B328,'大货清单（不定期按GOMS更新）'!A:M,13,FALSE)</f>
        <v>386</v>
      </c>
      <c r="M328" s="27" t="str">
        <f>VLOOKUP(B328,'大货清单（不定期按GOMS更新）'!A:N,14,FALSE)</f>
        <v>371</v>
      </c>
      <c r="N328" s="58" t="s">
        <v>16670</v>
      </c>
      <c r="O328" s="27">
        <f>IFERROR(VLOOKUP(N328,'散件迭代（不定期更新）'!C:J,8,FALSE),0)</f>
        <v>0</v>
      </c>
      <c r="P328" s="27" t="str">
        <f>IFERROR(VLOOKUP(N328,'散件（更新）'!B:H,3,FALSE),0)</f>
        <v/>
      </c>
      <c r="Q328" s="27" t="str">
        <f>VLOOKUP(N328,'散件（更新）'!B:H,2,FALSE)</f>
        <v>114-25390609</v>
      </c>
      <c r="R328" s="27" t="str">
        <f>VLOOKUP(N328,'散件（更新）'!B:H,7,FALSE)</f>
        <v>Body Bottom Cover Left &amp; Right Screw Plugs</v>
      </c>
      <c r="S328" s="27" t="str">
        <f>VLOOKUP(N328,'散件（更新）'!B:E,4,FALSE)</f>
        <v>https://tineco-yxzt.oss-accelerate.aliyuncs.com/20260206/jitidigaizuoyouluosisai_1770359329374.JPG</v>
      </c>
      <c r="T328" s="27" t="s">
        <v>8759</v>
      </c>
      <c r="U328" s="28" t="str">
        <f>VLOOKUP(N328,'散件（更新）'!B:G,6,FALSE)</f>
        <v>SP;CL2539F-01;机体底盖左右螺丝塞</v>
      </c>
      <c r="V328" s="28">
        <f>VLOOKUP(N328,'散件（更新）'!B:I,8,FALSE)</f>
        <v>6932485021475</v>
      </c>
    </row>
    <row r="329" spans="1:22" ht="20.149999999999999" customHeight="1">
      <c r="A329" s="57">
        <v>46169</v>
      </c>
      <c r="B329" s="58" t="s">
        <v>19004</v>
      </c>
      <c r="C329" s="27" t="str">
        <f>VLOOKUP(B329,'大货清单（不定期按GOMS更新）'!A:H,8,0)</f>
        <v>109-25390601</v>
      </c>
      <c r="D329" s="27" t="str">
        <f>VLOOKUP(B329,'大货清单（不定期按GOMS更新）'!A:C,3,0)</f>
        <v>CL2539F-01</v>
      </c>
      <c r="E329" s="27" t="str">
        <f>VLOOKUP(B329,'大货清单（不定期按GOMS更新）'!A:H,4,0)</f>
        <v>DE,FR,IT,ES,PL,SE,NL,BE,LT,FI,IL</v>
      </c>
      <c r="F329" s="27" t="str">
        <f>VLOOKUP(B329,'大货清单（不定期按GOMS更新）'!A:H,2,0)</f>
        <v>FLOOR ONE Station S9 Artist</v>
      </c>
      <c r="G329" s="28" t="str">
        <f>VLOOKUP(B329,'大货清单（不定期按GOMS更新）'!A:I,9,FALSE)</f>
        <v>6932485017287</v>
      </c>
      <c r="H329" s="27" t="str">
        <f>VLOOKUP(B329,'大货清单（不定期按GOMS更新）'!A:H,7,0)</f>
        <v>BLUE</v>
      </c>
      <c r="I329" s="27" t="str">
        <f>VLOOKUP(B329,'大货清单（不定期按GOMS更新）'!A:F,6,FALSE)</f>
        <v>ACTIVE</v>
      </c>
      <c r="J329" s="27" t="str">
        <f>VLOOKUP(B329,'大货清单（不定期按GOMS更新）'!A:K,11,FALSE)</f>
        <v>14.2</v>
      </c>
      <c r="K329" s="27" t="str">
        <f>VLOOKUP(B329,'大货清单（不定期按GOMS更新）'!A:N,12,FALSE)</f>
        <v>736</v>
      </c>
      <c r="L329" s="27" t="str">
        <f>VLOOKUP(B329,'大货清单（不定期按GOMS更新）'!A:M,13,FALSE)</f>
        <v>386</v>
      </c>
      <c r="M329" s="27" t="str">
        <f>VLOOKUP(B329,'大货清单（不定期按GOMS更新）'!A:N,14,FALSE)</f>
        <v>371</v>
      </c>
      <c r="N329" s="58" t="s">
        <v>16781</v>
      </c>
      <c r="O329" s="27">
        <f>IFERROR(VLOOKUP(N329,'散件迭代（不定期更新）'!C:J,8,FALSE),0)</f>
        <v>0</v>
      </c>
      <c r="P329" s="27" t="str">
        <f>IFERROR(VLOOKUP(N329,'散件（更新）'!B:H,3,FALSE),0)</f>
        <v/>
      </c>
      <c r="Q329" s="27" t="str">
        <f>VLOOKUP(N329,'散件（更新）'!B:H,2,FALSE)</f>
        <v>114-25390610</v>
      </c>
      <c r="R329" s="27" t="str">
        <f>VLOOKUP(N329,'散件（更新）'!B:H,7,FALSE)</f>
        <v>Body Lower Cover</v>
      </c>
      <c r="S329" s="27" t="str">
        <f>VLOOKUP(N329,'散件（更新）'!B:E,4,FALSE)</f>
        <v>https://tineco-yxzt.oss-accelerate.aliyuncs.com/20260206/jitixiagai_1770359392213.JPG</v>
      </c>
      <c r="T329" s="27" t="s">
        <v>19307</v>
      </c>
      <c r="U329" s="28" t="str">
        <f>VLOOKUP(N329,'散件（更新）'!B:G,6,FALSE)</f>
        <v>SP;CL2539F-01;机体下盖</v>
      </c>
      <c r="V329" s="28">
        <f>VLOOKUP(N329,'散件（更新）'!B:I,8,FALSE)</f>
        <v>6932485021482</v>
      </c>
    </row>
    <row r="330" spans="1:22" ht="20.149999999999999" customHeight="1">
      <c r="A330" s="57">
        <v>46169</v>
      </c>
      <c r="B330" s="58" t="s">
        <v>19004</v>
      </c>
      <c r="C330" s="27" t="str">
        <f>VLOOKUP(B330,'大货清单（不定期按GOMS更新）'!A:H,8,0)</f>
        <v>109-25390601</v>
      </c>
      <c r="D330" s="27" t="str">
        <f>VLOOKUP(B330,'大货清单（不定期按GOMS更新）'!A:C,3,0)</f>
        <v>CL2539F-01</v>
      </c>
      <c r="E330" s="27" t="str">
        <f>VLOOKUP(B330,'大货清单（不定期按GOMS更新）'!A:H,4,0)</f>
        <v>DE,FR,IT,ES,PL,SE,NL,BE,LT,FI,IL</v>
      </c>
      <c r="F330" s="27" t="str">
        <f>VLOOKUP(B330,'大货清单（不定期按GOMS更新）'!A:H,2,0)</f>
        <v>FLOOR ONE Station S9 Artist</v>
      </c>
      <c r="G330" s="28" t="str">
        <f>VLOOKUP(B330,'大货清单（不定期按GOMS更新）'!A:I,9,FALSE)</f>
        <v>6932485017287</v>
      </c>
      <c r="H330" s="27" t="str">
        <f>VLOOKUP(B330,'大货清单（不定期按GOMS更新）'!A:H,7,0)</f>
        <v>BLUE</v>
      </c>
      <c r="I330" s="27" t="str">
        <f>VLOOKUP(B330,'大货清单（不定期按GOMS更新）'!A:F,6,FALSE)</f>
        <v>ACTIVE</v>
      </c>
      <c r="J330" s="27" t="str">
        <f>VLOOKUP(B330,'大货清单（不定期按GOMS更新）'!A:K,11,FALSE)</f>
        <v>14.2</v>
      </c>
      <c r="K330" s="27" t="str">
        <f>VLOOKUP(B330,'大货清单（不定期按GOMS更新）'!A:N,12,FALSE)</f>
        <v>736</v>
      </c>
      <c r="L330" s="27" t="str">
        <f>VLOOKUP(B330,'大货清单（不定期按GOMS更新）'!A:M,13,FALSE)</f>
        <v>386</v>
      </c>
      <c r="M330" s="27" t="str">
        <f>VLOOKUP(B330,'大货清单（不定期按GOMS更新）'!A:N,14,FALSE)</f>
        <v>371</v>
      </c>
      <c r="N330" s="58" t="s">
        <v>16931</v>
      </c>
      <c r="O330" s="27">
        <f>IFERROR(VLOOKUP(N330,'散件迭代（不定期更新）'!C:J,8,FALSE),0)</f>
        <v>0</v>
      </c>
      <c r="P330" s="27" t="str">
        <f>IFERROR(VLOOKUP(N330,'散件（更新）'!B:H,3,FALSE),0)</f>
        <v/>
      </c>
      <c r="Q330" s="27" t="str">
        <f>VLOOKUP(N330,'散件（更新）'!B:H,2,FALSE)</f>
        <v>114-25390611</v>
      </c>
      <c r="R330" s="27" t="str">
        <f>VLOOKUP(N330,'散件（更新）'!B:H,7,FALSE)</f>
        <v>Middle Body Frame</v>
      </c>
      <c r="S330" s="27" t="str">
        <f>VLOOKUP(N330,'散件（更新）'!B:E,4,FALSE)</f>
        <v>https://tineco-yxzt.oss-accelerate.aliyuncs.com/20260206/jitizhongkuang_1770359440516.png</v>
      </c>
      <c r="T330" s="27" t="s">
        <v>19308</v>
      </c>
      <c r="U330" s="28" t="str">
        <f>VLOOKUP(N330,'散件（更新）'!B:G,6,FALSE)</f>
        <v>SP;CL2539F-01;机体中框</v>
      </c>
      <c r="V330" s="28">
        <f>VLOOKUP(N330,'散件（更新）'!B:I,8,FALSE)</f>
        <v>6932485021499</v>
      </c>
    </row>
    <row r="331" spans="1:22" ht="20.149999999999999" customHeight="1">
      <c r="A331" s="57">
        <v>46169</v>
      </c>
      <c r="B331" s="58" t="s">
        <v>19004</v>
      </c>
      <c r="C331" s="27" t="str">
        <f>VLOOKUP(B331,'大货清单（不定期按GOMS更新）'!A:H,8,0)</f>
        <v>109-25390601</v>
      </c>
      <c r="D331" s="27" t="str">
        <f>VLOOKUP(B331,'大货清单（不定期按GOMS更新）'!A:C,3,0)</f>
        <v>CL2539F-01</v>
      </c>
      <c r="E331" s="27" t="str">
        <f>VLOOKUP(B331,'大货清单（不定期按GOMS更新）'!A:H,4,0)</f>
        <v>DE,FR,IT,ES,PL,SE,NL,BE,LT,FI,IL</v>
      </c>
      <c r="F331" s="27" t="str">
        <f>VLOOKUP(B331,'大货清单（不定期按GOMS更新）'!A:H,2,0)</f>
        <v>FLOOR ONE Station S9 Artist</v>
      </c>
      <c r="G331" s="28" t="str">
        <f>VLOOKUP(B331,'大货清单（不定期按GOMS更新）'!A:I,9,FALSE)</f>
        <v>6932485017287</v>
      </c>
      <c r="H331" s="27" t="str">
        <f>VLOOKUP(B331,'大货清单（不定期按GOMS更新）'!A:H,7,0)</f>
        <v>BLUE</v>
      </c>
      <c r="I331" s="27" t="str">
        <f>VLOOKUP(B331,'大货清单（不定期按GOMS更新）'!A:F,6,FALSE)</f>
        <v>ACTIVE</v>
      </c>
      <c r="J331" s="27" t="str">
        <f>VLOOKUP(B331,'大货清单（不定期按GOMS更新）'!A:K,11,FALSE)</f>
        <v>14.2</v>
      </c>
      <c r="K331" s="27" t="str">
        <f>VLOOKUP(B331,'大货清单（不定期按GOMS更新）'!A:N,12,FALSE)</f>
        <v>736</v>
      </c>
      <c r="L331" s="27" t="str">
        <f>VLOOKUP(B331,'大货清单（不定期按GOMS更新）'!A:M,13,FALSE)</f>
        <v>386</v>
      </c>
      <c r="M331" s="27" t="str">
        <f>VLOOKUP(B331,'大货清单（不定期按GOMS更新）'!A:N,14,FALSE)</f>
        <v>371</v>
      </c>
      <c r="N331" s="58" t="s">
        <v>16852</v>
      </c>
      <c r="O331" s="27">
        <f>IFERROR(VLOOKUP(N331,'散件迭代（不定期更新）'!C:J,8,FALSE),0)</f>
        <v>0</v>
      </c>
      <c r="P331" s="27" t="str">
        <f>IFERROR(VLOOKUP(N331,'散件（更新）'!B:H,3,FALSE),0)</f>
        <v/>
      </c>
      <c r="Q331" s="27" t="str">
        <f>VLOOKUP(N331,'散件（更新）'!B:H,2,FALSE)</f>
        <v>114-25390612</v>
      </c>
      <c r="R331" s="27" t="str">
        <f>VLOOKUP(N331,'散件（更新）'!B:H,7,FALSE)</f>
        <v>Body Upper Cover</v>
      </c>
      <c r="S331" s="27" t="str">
        <f>VLOOKUP(N331,'散件（更新）'!B:E,4,FALSE)</f>
        <v>https://tineco-yxzt.oss-accelerate.aliyuncs.com/20260206/jitishanggaizujian_1770359487974.JPG</v>
      </c>
      <c r="T331" s="27" t="s">
        <v>8759</v>
      </c>
      <c r="U331" s="28" t="str">
        <f>VLOOKUP(N331,'散件（更新）'!B:G,6,FALSE)</f>
        <v>SP;CL2539F-01;机体上盖组件</v>
      </c>
      <c r="V331" s="28">
        <f>VLOOKUP(N331,'散件（更新）'!B:I,8,FALSE)</f>
        <v>6932485021505</v>
      </c>
    </row>
    <row r="332" spans="1:22" ht="20.149999999999999" customHeight="1">
      <c r="A332" s="57">
        <v>46169</v>
      </c>
      <c r="B332" s="58" t="s">
        <v>19004</v>
      </c>
      <c r="C332" s="27" t="str">
        <f>VLOOKUP(B332,'大货清单（不定期按GOMS更新）'!A:H,8,0)</f>
        <v>109-25390601</v>
      </c>
      <c r="D332" s="27" t="str">
        <f>VLOOKUP(B332,'大货清单（不定期按GOMS更新）'!A:C,3,0)</f>
        <v>CL2539F-01</v>
      </c>
      <c r="E332" s="27" t="str">
        <f>VLOOKUP(B332,'大货清单（不定期按GOMS更新）'!A:H,4,0)</f>
        <v>DE,FR,IT,ES,PL,SE,NL,BE,LT,FI,IL</v>
      </c>
      <c r="F332" s="27" t="str">
        <f>VLOOKUP(B332,'大货清单（不定期按GOMS更新）'!A:H,2,0)</f>
        <v>FLOOR ONE Station S9 Artist</v>
      </c>
      <c r="G332" s="28" t="str">
        <f>VLOOKUP(B332,'大货清单（不定期按GOMS更新）'!A:I,9,FALSE)</f>
        <v>6932485017287</v>
      </c>
      <c r="H332" s="27" t="str">
        <f>VLOOKUP(B332,'大货清单（不定期按GOMS更新）'!A:H,7,0)</f>
        <v>BLUE</v>
      </c>
      <c r="I332" s="27" t="str">
        <f>VLOOKUP(B332,'大货清单（不定期按GOMS更新）'!A:F,6,FALSE)</f>
        <v>ACTIVE</v>
      </c>
      <c r="J332" s="27" t="str">
        <f>VLOOKUP(B332,'大货清单（不定期按GOMS更新）'!A:K,11,FALSE)</f>
        <v>14.2</v>
      </c>
      <c r="K332" s="27" t="str">
        <f>VLOOKUP(B332,'大货清单（不定期按GOMS更新）'!A:N,12,FALSE)</f>
        <v>736</v>
      </c>
      <c r="L332" s="27" t="str">
        <f>VLOOKUP(B332,'大货清单（不定期按GOMS更新）'!A:M,13,FALSE)</f>
        <v>386</v>
      </c>
      <c r="M332" s="27" t="str">
        <f>VLOOKUP(B332,'大货清单（不定期按GOMS更新）'!A:N,14,FALSE)</f>
        <v>371</v>
      </c>
      <c r="N332" s="58" t="s">
        <v>16456</v>
      </c>
      <c r="O332" s="27">
        <f>IFERROR(VLOOKUP(N332,'散件迭代（不定期更新）'!C:J,8,FALSE),0)</f>
        <v>0</v>
      </c>
      <c r="P332" s="27" t="str">
        <f>IFERROR(VLOOKUP(N332,'散件（更新）'!B:H,3,FALSE),0)</f>
        <v/>
      </c>
      <c r="Q332" s="27" t="str">
        <f>VLOOKUP(N332,'散件（更新）'!B:H,2,FALSE)</f>
        <v>114-25390617</v>
      </c>
      <c r="R332" s="27" t="str">
        <f>VLOOKUP(N332,'散件（更新）'!B:H,7,FALSE)</f>
        <v>Hot Water Inlet Valve</v>
      </c>
      <c r="S332" s="27" t="str">
        <f>VLOOKUP(N332,'散件（更新）'!B:E,4,FALSE)</f>
        <v>https://tineco-yxzt.oss-accelerate.aliyuncs.com/20260206/reshuishangshuifa_1770359911226.JPG</v>
      </c>
      <c r="T332" s="27" t="s">
        <v>8759</v>
      </c>
      <c r="U332" s="28" t="str">
        <f>VLOOKUP(N332,'散件（更新）'!B:G,6,FALSE)</f>
        <v>SP;CL2539F-01;热水上水阀</v>
      </c>
      <c r="V332" s="28">
        <f>VLOOKUP(N332,'散件（更新）'!B:I,8,FALSE)</f>
        <v>6932485021550</v>
      </c>
    </row>
    <row r="333" spans="1:22" ht="20.149999999999999" customHeight="1">
      <c r="A333" s="57">
        <v>46169</v>
      </c>
      <c r="B333" s="58" t="s">
        <v>19004</v>
      </c>
      <c r="C333" s="27" t="str">
        <f>VLOOKUP(B333,'大货清单（不定期按GOMS更新）'!A:H,8,0)</f>
        <v>109-25390601</v>
      </c>
      <c r="D333" s="27" t="str">
        <f>VLOOKUP(B333,'大货清单（不定期按GOMS更新）'!A:C,3,0)</f>
        <v>CL2539F-01</v>
      </c>
      <c r="E333" s="27" t="str">
        <f>VLOOKUP(B333,'大货清单（不定期按GOMS更新）'!A:H,4,0)</f>
        <v>DE,FR,IT,ES,PL,SE,NL,BE,LT,FI,IL</v>
      </c>
      <c r="F333" s="27" t="str">
        <f>VLOOKUP(B333,'大货清单（不定期按GOMS更新）'!A:H,2,0)</f>
        <v>FLOOR ONE Station S9 Artist</v>
      </c>
      <c r="G333" s="28" t="str">
        <f>VLOOKUP(B333,'大货清单（不定期按GOMS更新）'!A:I,9,FALSE)</f>
        <v>6932485017287</v>
      </c>
      <c r="H333" s="27" t="str">
        <f>VLOOKUP(B333,'大货清单（不定期按GOMS更新）'!A:H,7,0)</f>
        <v>BLUE</v>
      </c>
      <c r="I333" s="27" t="str">
        <f>VLOOKUP(B333,'大货清单（不定期按GOMS更新）'!A:F,6,FALSE)</f>
        <v>ACTIVE</v>
      </c>
      <c r="J333" s="27" t="str">
        <f>VLOOKUP(B333,'大货清单（不定期按GOMS更新）'!A:K,11,FALSE)</f>
        <v>14.2</v>
      </c>
      <c r="K333" s="27" t="str">
        <f>VLOOKUP(B333,'大货清单（不定期按GOMS更新）'!A:N,12,FALSE)</f>
        <v>736</v>
      </c>
      <c r="L333" s="27" t="str">
        <f>VLOOKUP(B333,'大货清单（不定期按GOMS更新）'!A:M,13,FALSE)</f>
        <v>386</v>
      </c>
      <c r="M333" s="27" t="str">
        <f>VLOOKUP(B333,'大货清单（不定期按GOMS更新）'!A:N,14,FALSE)</f>
        <v>371</v>
      </c>
      <c r="N333" s="58" t="s">
        <v>16738</v>
      </c>
      <c r="O333" s="27">
        <f>IFERROR(VLOOKUP(N333,'散件迭代（不定期更新）'!C:J,8,FALSE),0)</f>
        <v>0</v>
      </c>
      <c r="P333" s="27" t="str">
        <f>IFERROR(VLOOKUP(N333,'散件（更新）'!B:H,3,FALSE),0)</f>
        <v/>
      </c>
      <c r="Q333" s="27" t="str">
        <f>VLOOKUP(N333,'散件（更新）'!B:H,2,FALSE)</f>
        <v>114-25390618</v>
      </c>
      <c r="R333" s="27" t="str">
        <f>VLOOKUP(N333,'散件（更新）'!B:H,7,FALSE)</f>
        <v>Charging base Foot Pad (1 pc)</v>
      </c>
      <c r="S333" s="27" t="str">
        <f>VLOOKUP(N333,'散件（更新）'!B:E,4,FALSE)</f>
        <v>https://tineco-yxzt.oss-accelerate.aliyuncs.com/20260206/IMG_2720_1770359962427.JPG</v>
      </c>
      <c r="T333" s="27" t="s">
        <v>8759</v>
      </c>
      <c r="U333" s="28" t="str">
        <f>VLOOKUP(N333,'散件（更新）'!B:G,6,FALSE)</f>
        <v>SP;CL2539F-01;托盘脚垫（1个）</v>
      </c>
      <c r="V333" s="28">
        <f>VLOOKUP(N333,'散件（更新）'!B:I,8,FALSE)</f>
        <v>6932485021567</v>
      </c>
    </row>
    <row r="334" spans="1:22" ht="20.149999999999999" customHeight="1">
      <c r="A334" s="57">
        <v>46169</v>
      </c>
      <c r="B334" s="58" t="s">
        <v>19004</v>
      </c>
      <c r="C334" s="27" t="str">
        <f>VLOOKUP(B334,'大货清单（不定期按GOMS更新）'!A:H,8,0)</f>
        <v>109-25390601</v>
      </c>
      <c r="D334" s="27" t="str">
        <f>VLOOKUP(B334,'大货清单（不定期按GOMS更新）'!A:C,3,0)</f>
        <v>CL2539F-01</v>
      </c>
      <c r="E334" s="27" t="str">
        <f>VLOOKUP(B334,'大货清单（不定期按GOMS更新）'!A:H,4,0)</f>
        <v>DE,FR,IT,ES,PL,SE,NL,BE,LT,FI,IL</v>
      </c>
      <c r="F334" s="27" t="str">
        <f>VLOOKUP(B334,'大货清单（不定期按GOMS更新）'!A:H,2,0)</f>
        <v>FLOOR ONE Station S9 Artist</v>
      </c>
      <c r="G334" s="28" t="str">
        <f>VLOOKUP(B334,'大货清单（不定期按GOMS更新）'!A:I,9,FALSE)</f>
        <v>6932485017287</v>
      </c>
      <c r="H334" s="27" t="str">
        <f>VLOOKUP(B334,'大货清单（不定期按GOMS更新）'!A:H,7,0)</f>
        <v>BLUE</v>
      </c>
      <c r="I334" s="27" t="str">
        <f>VLOOKUP(B334,'大货清单（不定期按GOMS更新）'!A:F,6,FALSE)</f>
        <v>ACTIVE</v>
      </c>
      <c r="J334" s="27" t="str">
        <f>VLOOKUP(B334,'大货清单（不定期按GOMS更新）'!A:K,11,FALSE)</f>
        <v>14.2</v>
      </c>
      <c r="K334" s="27" t="str">
        <f>VLOOKUP(B334,'大货清单（不定期按GOMS更新）'!A:N,12,FALSE)</f>
        <v>736</v>
      </c>
      <c r="L334" s="27" t="str">
        <f>VLOOKUP(B334,'大货清单（不定期按GOMS更新）'!A:M,13,FALSE)</f>
        <v>386</v>
      </c>
      <c r="M334" s="27" t="str">
        <f>VLOOKUP(B334,'大货清单（不定期按GOMS更新）'!A:N,14,FALSE)</f>
        <v>371</v>
      </c>
      <c r="N334" s="58" t="s">
        <v>16758</v>
      </c>
      <c r="O334" s="27">
        <f>IFERROR(VLOOKUP(N334,'散件迭代（不定期更新）'!C:J,8,FALSE),0)</f>
        <v>0</v>
      </c>
      <c r="P334" s="27" t="str">
        <f>IFERROR(VLOOKUP(N334,'散件（更新）'!B:H,3,FALSE),0)</f>
        <v/>
      </c>
      <c r="Q334" s="27" t="str">
        <f>VLOOKUP(N334,'散件（更新）'!B:H,2,FALSE)</f>
        <v>114-25390630</v>
      </c>
      <c r="R334" s="27" t="str">
        <f>VLOOKUP(N334,'散件（更新）'!B:H,7,FALSE)</f>
        <v>Water drain Valve Assembly</v>
      </c>
      <c r="S334" s="27" t="str">
        <f>VLOOKUP(N334,'散件（更新）'!B:E,4,FALSE)</f>
        <v>https://tineco-yxzt.oss-accelerate.aliyuncs.com/20260206/ScreenShot_2026-02-06_151002_104_1770361814798.png</v>
      </c>
      <c r="T334" s="27" t="s">
        <v>19311</v>
      </c>
      <c r="U334" s="28" t="str">
        <f>VLOOKUP(N334,'散件（更新）'!B:G,6,FALSE)</f>
        <v>SP;CL2539F-01;上下水阀组件+过滤网</v>
      </c>
      <c r="V334" s="28">
        <f>VLOOKUP(N334,'散件（更新）'!B:I,8,FALSE)</f>
        <v>6932485021680</v>
      </c>
    </row>
    <row r="335" spans="1:22" ht="20.149999999999999" customHeight="1">
      <c r="A335" s="57">
        <v>46169</v>
      </c>
      <c r="B335" s="58" t="s">
        <v>19004</v>
      </c>
      <c r="C335" s="27" t="str">
        <f>VLOOKUP(B335,'大货清单（不定期按GOMS更新）'!A:H,8,0)</f>
        <v>109-25390601</v>
      </c>
      <c r="D335" s="27" t="str">
        <f>VLOOKUP(B335,'大货清单（不定期按GOMS更新）'!A:C,3,0)</f>
        <v>CL2539F-01</v>
      </c>
      <c r="E335" s="27" t="str">
        <f>VLOOKUP(B335,'大货清单（不定期按GOMS更新）'!A:H,4,0)</f>
        <v>DE,FR,IT,ES,PL,SE,NL,BE,LT,FI,IL</v>
      </c>
      <c r="F335" s="27" t="str">
        <f>VLOOKUP(B335,'大货清单（不定期按GOMS更新）'!A:H,2,0)</f>
        <v>FLOOR ONE Station S9 Artist</v>
      </c>
      <c r="G335" s="28" t="str">
        <f>VLOOKUP(B335,'大货清单（不定期按GOMS更新）'!A:I,9,FALSE)</f>
        <v>6932485017287</v>
      </c>
      <c r="H335" s="27" t="str">
        <f>VLOOKUP(B335,'大货清单（不定期按GOMS更新）'!A:H,7,0)</f>
        <v>BLUE</v>
      </c>
      <c r="I335" s="27" t="str">
        <f>VLOOKUP(B335,'大货清单（不定期按GOMS更新）'!A:F,6,FALSE)</f>
        <v>ACTIVE</v>
      </c>
      <c r="J335" s="27" t="str">
        <f>VLOOKUP(B335,'大货清单（不定期按GOMS更新）'!A:K,11,FALSE)</f>
        <v>14.2</v>
      </c>
      <c r="K335" s="27" t="str">
        <f>VLOOKUP(B335,'大货清单（不定期按GOMS更新）'!A:N,12,FALSE)</f>
        <v>736</v>
      </c>
      <c r="L335" s="27" t="str">
        <f>VLOOKUP(B335,'大货清单（不定期按GOMS更新）'!A:M,13,FALSE)</f>
        <v>386</v>
      </c>
      <c r="M335" s="27" t="str">
        <f>VLOOKUP(B335,'大货清单（不定期按GOMS更新）'!A:N,14,FALSE)</f>
        <v>371</v>
      </c>
      <c r="N335" s="58" t="s">
        <v>16448</v>
      </c>
      <c r="O335" s="27">
        <f>IFERROR(VLOOKUP(N335,'散件迭代（不定期更新）'!C:J,8,FALSE),0)</f>
        <v>0</v>
      </c>
      <c r="P335" s="27" t="str">
        <f>IFERROR(VLOOKUP(N335,'散件（更新）'!B:H,3,FALSE),0)</f>
        <v/>
      </c>
      <c r="Q335" s="27" t="str">
        <f>VLOOKUP(N335,'散件（更新）'!B:H,2,FALSE)</f>
        <v>114-25390636</v>
      </c>
      <c r="R335" s="27" t="str">
        <f>VLOOKUP(N335,'散件（更新）'!B:H,7,FALSE)</f>
        <v>Front Cover Soft Rubber Plugs (4 pcs)</v>
      </c>
      <c r="S335" s="27" t="str">
        <f>VLOOKUP(N335,'散件（更新）'!B:E,4,FALSE)</f>
        <v>https://tineco-yxzt.oss-accelerate.aliyuncs.com/20260206/jitiqiangairuanjiaosai（4ge）_1770360892789.JPG</v>
      </c>
      <c r="T335" s="27" t="s">
        <v>8759</v>
      </c>
      <c r="U335" s="28" t="str">
        <f>VLOOKUP(N335,'散件（更新）'!B:G,6,FALSE)</f>
        <v>SP;CL2539F-01;机体前盖软胶塞 （4个）</v>
      </c>
      <c r="V335" s="28">
        <f>VLOOKUP(N335,'散件（更新）'!B:I,8,FALSE)</f>
        <v>6932485021741</v>
      </c>
    </row>
    <row r="336" spans="1:22" ht="20.149999999999999" customHeight="1">
      <c r="A336" s="57">
        <v>46169</v>
      </c>
      <c r="B336" s="58" t="s">
        <v>19004</v>
      </c>
      <c r="C336" s="27" t="str">
        <f>VLOOKUP(B336,'大货清单（不定期按GOMS更新）'!A:H,8,0)</f>
        <v>109-25390601</v>
      </c>
      <c r="D336" s="27" t="str">
        <f>VLOOKUP(B336,'大货清单（不定期按GOMS更新）'!A:C,3,0)</f>
        <v>CL2539F-01</v>
      </c>
      <c r="E336" s="27" t="str">
        <f>VLOOKUP(B336,'大货清单（不定期按GOMS更新）'!A:H,4,0)</f>
        <v>DE,FR,IT,ES,PL,SE,NL,BE,LT,FI,IL</v>
      </c>
      <c r="F336" s="27" t="str">
        <f>VLOOKUP(B336,'大货清单（不定期按GOMS更新）'!A:H,2,0)</f>
        <v>FLOOR ONE Station S9 Artist</v>
      </c>
      <c r="G336" s="28" t="str">
        <f>VLOOKUP(B336,'大货清单（不定期按GOMS更新）'!A:I,9,FALSE)</f>
        <v>6932485017287</v>
      </c>
      <c r="H336" s="27" t="str">
        <f>VLOOKUP(B336,'大货清单（不定期按GOMS更新）'!A:H,7,0)</f>
        <v>BLUE</v>
      </c>
      <c r="I336" s="27" t="str">
        <f>VLOOKUP(B336,'大货清单（不定期按GOMS更新）'!A:F,6,FALSE)</f>
        <v>ACTIVE</v>
      </c>
      <c r="J336" s="27" t="str">
        <f>VLOOKUP(B336,'大货清单（不定期按GOMS更新）'!A:K,11,FALSE)</f>
        <v>14.2</v>
      </c>
      <c r="K336" s="27" t="str">
        <f>VLOOKUP(B336,'大货清单（不定期按GOMS更新）'!A:N,12,FALSE)</f>
        <v>736</v>
      </c>
      <c r="L336" s="27" t="str">
        <f>VLOOKUP(B336,'大货清单（不定期按GOMS更新）'!A:M,13,FALSE)</f>
        <v>386</v>
      </c>
      <c r="M336" s="27" t="str">
        <f>VLOOKUP(B336,'大货清单（不定期按GOMS更新）'!A:N,14,FALSE)</f>
        <v>371</v>
      </c>
      <c r="N336" s="58" t="s">
        <v>16838</v>
      </c>
      <c r="O336" s="27">
        <f>IFERROR(VLOOKUP(N336,'散件迭代（不定期更新）'!C:J,8,FALSE),0)</f>
        <v>0</v>
      </c>
      <c r="P336" s="27" t="str">
        <f>IFERROR(VLOOKUP(N336,'散件（更新）'!B:H,3,FALSE),0)</f>
        <v/>
      </c>
      <c r="Q336" s="27" t="str">
        <f>VLOOKUP(N336,'散件（更新）'!B:H,2,FALSE)</f>
        <v>114-25390637</v>
      </c>
      <c r="R336" s="27" t="str">
        <f>VLOOKUP(N336,'散件（更新）'!B:H,7,FALSE)</f>
        <v>Clean Water Tank Filler Cap</v>
      </c>
      <c r="S336" s="27" t="str">
        <f>VLOOKUP(N336,'散件（更新）'!B:E,4,FALSE)</f>
        <v>https://tineco-yxzt.oss-accelerate.aliyuncs.com/20260206/ScreenShot_2026-02-06_145657_053_1770361032851.png</v>
      </c>
      <c r="T336" s="27" t="s">
        <v>8759</v>
      </c>
      <c r="U336" s="28" t="str">
        <f>VLOOKUP(N336,'散件（更新）'!B:G,6,FALSE)</f>
        <v>SP;CL2539F-01;清水箱注水盖+密封圈</v>
      </c>
      <c r="V336" s="28">
        <f>VLOOKUP(N336,'散件（更新）'!B:I,8,FALSE)</f>
        <v>6932485021758</v>
      </c>
    </row>
    <row r="337" spans="1:22" ht="20.149999999999999" customHeight="1">
      <c r="A337" s="57">
        <v>46169</v>
      </c>
      <c r="B337" s="58" t="s">
        <v>19004</v>
      </c>
      <c r="C337" s="27" t="str">
        <f>VLOOKUP(B337,'大货清单（不定期按GOMS更新）'!A:H,8,0)</f>
        <v>109-25390601</v>
      </c>
      <c r="D337" s="27" t="str">
        <f>VLOOKUP(B337,'大货清单（不定期按GOMS更新）'!A:C,3,0)</f>
        <v>CL2539F-01</v>
      </c>
      <c r="E337" s="27" t="str">
        <f>VLOOKUP(B337,'大货清单（不定期按GOMS更新）'!A:H,4,0)</f>
        <v>DE,FR,IT,ES,PL,SE,NL,BE,LT,FI,IL</v>
      </c>
      <c r="F337" s="27" t="str">
        <f>VLOOKUP(B337,'大货清单（不定期按GOMS更新）'!A:H,2,0)</f>
        <v>FLOOR ONE Station S9 Artist</v>
      </c>
      <c r="G337" s="28" t="str">
        <f>VLOOKUP(B337,'大货清单（不定期按GOMS更新）'!A:I,9,FALSE)</f>
        <v>6932485017287</v>
      </c>
      <c r="H337" s="27" t="str">
        <f>VLOOKUP(B337,'大货清单（不定期按GOMS更新）'!A:H,7,0)</f>
        <v>BLUE</v>
      </c>
      <c r="I337" s="27" t="str">
        <f>VLOOKUP(B337,'大货清单（不定期按GOMS更新）'!A:F,6,FALSE)</f>
        <v>ACTIVE</v>
      </c>
      <c r="J337" s="27" t="str">
        <f>VLOOKUP(B337,'大货清单（不定期按GOMS更新）'!A:K,11,FALSE)</f>
        <v>14.2</v>
      </c>
      <c r="K337" s="27" t="str">
        <f>VLOOKUP(B337,'大货清单（不定期按GOMS更新）'!A:N,12,FALSE)</f>
        <v>736</v>
      </c>
      <c r="L337" s="27" t="str">
        <f>VLOOKUP(B337,'大货清单（不定期按GOMS更新）'!A:M,13,FALSE)</f>
        <v>386</v>
      </c>
      <c r="M337" s="27" t="str">
        <f>VLOOKUP(B337,'大货清单（不定期按GOMS更新）'!A:N,14,FALSE)</f>
        <v>371</v>
      </c>
      <c r="N337" s="58" t="s">
        <v>16982</v>
      </c>
      <c r="O337" s="27">
        <f>IFERROR(VLOOKUP(N337,'散件迭代（不定期更新）'!C:J,8,FALSE),0)</f>
        <v>0</v>
      </c>
      <c r="P337" s="27" t="str">
        <f>IFERROR(VLOOKUP(N337,'散件（更新）'!B:H,3,FALSE),0)</f>
        <v/>
      </c>
      <c r="Q337" s="27" t="str">
        <f>VLOOKUP(N337,'散件（更新）'!B:H,2,FALSE)</f>
        <v>114-24360424</v>
      </c>
      <c r="R337" s="27" t="str">
        <f>VLOOKUP(N337,'散件（更新）'!B:H,7,FALSE)</f>
        <v>Floor Brush Base Bracket Assembly</v>
      </c>
      <c r="S337" s="27" t="str">
        <f>VLOOKUP(N337,'散件（更新）'!B:E,4,FALSE)</f>
        <v>https://tineco-yxzt.oss-accelerate.aliyuncs.com/20251223/114-24360424dishuadizuozhijiazujian_1766487217167.jpg</v>
      </c>
      <c r="T337" s="27" t="s">
        <v>8759</v>
      </c>
      <c r="U337" s="28" t="str">
        <f>VLOOKUP(N337,'散件（更新）'!B:G,6,FALSE)</f>
        <v>SP;CL2436D-01;地刷底座支架组件</v>
      </c>
      <c r="V337" s="28">
        <f>VLOOKUP(N337,'散件（更新）'!B:I,8,FALSE)</f>
        <v>6932485018765</v>
      </c>
    </row>
    <row r="338" spans="1:22" ht="20.149999999999999" customHeight="1">
      <c r="A338" s="57">
        <v>46169</v>
      </c>
      <c r="B338" s="58" t="s">
        <v>19004</v>
      </c>
      <c r="C338" s="27" t="str">
        <f>VLOOKUP(B338,'大货清单（不定期按GOMS更新）'!A:H,8,0)</f>
        <v>109-25390601</v>
      </c>
      <c r="D338" s="27" t="str">
        <f>VLOOKUP(B338,'大货清单（不定期按GOMS更新）'!A:C,3,0)</f>
        <v>CL2539F-01</v>
      </c>
      <c r="E338" s="27" t="str">
        <f>VLOOKUP(B338,'大货清单（不定期按GOMS更新）'!A:H,4,0)</f>
        <v>DE,FR,IT,ES,PL,SE,NL,BE,LT,FI,IL</v>
      </c>
      <c r="F338" s="27" t="str">
        <f>VLOOKUP(B338,'大货清单（不定期按GOMS更新）'!A:H,2,0)</f>
        <v>FLOOR ONE Station S9 Artist</v>
      </c>
      <c r="G338" s="28" t="str">
        <f>VLOOKUP(B338,'大货清单（不定期按GOMS更新）'!A:I,9,FALSE)</f>
        <v>6932485017287</v>
      </c>
      <c r="H338" s="27" t="str">
        <f>VLOOKUP(B338,'大货清单（不定期按GOMS更新）'!A:H,7,0)</f>
        <v>BLUE</v>
      </c>
      <c r="I338" s="27" t="str">
        <f>VLOOKUP(B338,'大货清单（不定期按GOMS更新）'!A:F,6,FALSE)</f>
        <v>ACTIVE</v>
      </c>
      <c r="J338" s="27" t="str">
        <f>VLOOKUP(B338,'大货清单（不定期按GOMS更新）'!A:K,11,FALSE)</f>
        <v>14.2</v>
      </c>
      <c r="K338" s="27" t="str">
        <f>VLOOKUP(B338,'大货清单（不定期按GOMS更新）'!A:N,12,FALSE)</f>
        <v>736</v>
      </c>
      <c r="L338" s="27" t="str">
        <f>VLOOKUP(B338,'大货清单（不定期按GOMS更新）'!A:M,13,FALSE)</f>
        <v>386</v>
      </c>
      <c r="M338" s="27" t="str">
        <f>VLOOKUP(B338,'大货清单（不定期按GOMS更新）'!A:N,14,FALSE)</f>
        <v>371</v>
      </c>
      <c r="N338" s="58" t="s">
        <v>16715</v>
      </c>
      <c r="O338" s="27">
        <f>IFERROR(VLOOKUP(N338,'散件迭代（不定期更新）'!C:J,8,FALSE),0)</f>
        <v>0</v>
      </c>
      <c r="P338" s="27" t="str">
        <f>IFERROR(VLOOKUP(N338,'散件（更新）'!B:H,3,FALSE),0)</f>
        <v/>
      </c>
      <c r="Q338" s="27" t="str">
        <f>VLOOKUP(N338,'散件（更新）'!B:H,2,FALSE)</f>
        <v>114-25390613</v>
      </c>
      <c r="R338" s="27" t="str">
        <f>VLOOKUP(N338,'散件（更新）'!B:H,7,FALSE)</f>
        <v>Brush Roller Assembly Charging Connection Wire</v>
      </c>
      <c r="S338" s="27" t="str">
        <f>VLOOKUP(N338,'散件（更新）'!B:E,4,FALSE)</f>
        <v>https://tineco-yxzt.oss-accelerate.aliyuncs.com/20260206/dishuachongdianduijiedaoxianzujian_1770359543679.JPG</v>
      </c>
      <c r="T338" s="27" t="s">
        <v>19301</v>
      </c>
      <c r="U338" s="28" t="str">
        <f>VLOOKUP(N338,'散件（更新）'!B:G,6,FALSE)</f>
        <v>SP;CL2539F-01;地刷充电对接导线组件</v>
      </c>
      <c r="V338" s="28">
        <f>VLOOKUP(N338,'散件（更新）'!B:I,8,FALSE)</f>
        <v>6932485021512</v>
      </c>
    </row>
    <row r="339" spans="1:22" ht="20.149999999999999" customHeight="1">
      <c r="A339" s="57">
        <v>46169</v>
      </c>
      <c r="B339" s="58" t="s">
        <v>19004</v>
      </c>
      <c r="C339" s="27" t="str">
        <f>VLOOKUP(B339,'大货清单（不定期按GOMS更新）'!A:H,8,0)</f>
        <v>109-25390601</v>
      </c>
      <c r="D339" s="27" t="str">
        <f>VLOOKUP(B339,'大货清单（不定期按GOMS更新）'!A:C,3,0)</f>
        <v>CL2539F-01</v>
      </c>
      <c r="E339" s="27" t="str">
        <f>VLOOKUP(B339,'大货清单（不定期按GOMS更新）'!A:H,4,0)</f>
        <v>DE,FR,IT,ES,PL,SE,NL,BE,LT,FI,IL</v>
      </c>
      <c r="F339" s="27" t="str">
        <f>VLOOKUP(B339,'大货清单（不定期按GOMS更新）'!A:H,2,0)</f>
        <v>FLOOR ONE Station S9 Artist</v>
      </c>
      <c r="G339" s="28" t="str">
        <f>VLOOKUP(B339,'大货清单（不定期按GOMS更新）'!A:I,9,FALSE)</f>
        <v>6932485017287</v>
      </c>
      <c r="H339" s="27" t="str">
        <f>VLOOKUP(B339,'大货清单（不定期按GOMS更新）'!A:H,7,0)</f>
        <v>BLUE</v>
      </c>
      <c r="I339" s="27" t="str">
        <f>VLOOKUP(B339,'大货清单（不定期按GOMS更新）'!A:F,6,FALSE)</f>
        <v>ACTIVE</v>
      </c>
      <c r="J339" s="27" t="str">
        <f>VLOOKUP(B339,'大货清单（不定期按GOMS更新）'!A:K,11,FALSE)</f>
        <v>14.2</v>
      </c>
      <c r="K339" s="27" t="str">
        <f>VLOOKUP(B339,'大货清单（不定期按GOMS更新）'!A:N,12,FALSE)</f>
        <v>736</v>
      </c>
      <c r="L339" s="27" t="str">
        <f>VLOOKUP(B339,'大货清单（不定期按GOMS更新）'!A:M,13,FALSE)</f>
        <v>386</v>
      </c>
      <c r="M339" s="27" t="str">
        <f>VLOOKUP(B339,'大货清单（不定期按GOMS更新）'!A:N,14,FALSE)</f>
        <v>371</v>
      </c>
      <c r="N339" s="58" t="s">
        <v>17007</v>
      </c>
      <c r="O339" s="27">
        <f>IFERROR(VLOOKUP(N339,'散件迭代（不定期更新）'!C:J,8,FALSE),0)</f>
        <v>0</v>
      </c>
      <c r="P339" s="27" t="str">
        <f>IFERROR(VLOOKUP(N339,'散件（更新）'!B:H,3,FALSE),0)</f>
        <v/>
      </c>
      <c r="Q339" s="27" t="str">
        <f>VLOOKUP(N339,'散件（更新）'!B:H,2,FALSE)</f>
        <v>114-25390616</v>
      </c>
      <c r="R339" s="27" t="str">
        <f>VLOOKUP(N339,'散件（更新）'!B:H,7,FALSE)</f>
        <v>Charging Connection Wire Assembly Of Charging Base</v>
      </c>
      <c r="S339" s="27" t="str">
        <f>VLOOKUP(N339,'散件（更新）'!B:E,4,FALSE)</f>
        <v>https://tineco-yxzt.oss-accelerate.aliyuncs.com/20260206/IMG_2709_1770359810017.JPG</v>
      </c>
      <c r="T339" s="27" t="s">
        <v>8759</v>
      </c>
      <c r="U339" s="28" t="str">
        <f>VLOOKUP(N339,'散件（更新）'!B:G,6,FALSE)</f>
        <v>SP;CL2539F-01;充电座组件+充电通讯导线</v>
      </c>
      <c r="V339" s="28">
        <f>VLOOKUP(N339,'散件（更新）'!B:I,8,FALSE)</f>
        <v>6932485021543</v>
      </c>
    </row>
    <row r="340" spans="1:22" ht="20.149999999999999" customHeight="1">
      <c r="A340" s="57">
        <v>46169</v>
      </c>
      <c r="B340" s="58" t="s">
        <v>19004</v>
      </c>
      <c r="C340" s="27" t="str">
        <f>VLOOKUP(B340,'大货清单（不定期按GOMS更新）'!A:H,8,0)</f>
        <v>109-25390601</v>
      </c>
      <c r="D340" s="27" t="str">
        <f>VLOOKUP(B340,'大货清单（不定期按GOMS更新）'!A:C,3,0)</f>
        <v>CL2539F-01</v>
      </c>
      <c r="E340" s="27" t="str">
        <f>VLOOKUP(B340,'大货清单（不定期按GOMS更新）'!A:H,4,0)</f>
        <v>DE,FR,IT,ES,PL,SE,NL,BE,LT,FI,IL</v>
      </c>
      <c r="F340" s="27" t="str">
        <f>VLOOKUP(B340,'大货清单（不定期按GOMS更新）'!A:H,2,0)</f>
        <v>FLOOR ONE Station S9 Artist</v>
      </c>
      <c r="G340" s="28" t="str">
        <f>VLOOKUP(B340,'大货清单（不定期按GOMS更新）'!A:I,9,FALSE)</f>
        <v>6932485017287</v>
      </c>
      <c r="H340" s="27" t="str">
        <f>VLOOKUP(B340,'大货清单（不定期按GOMS更新）'!A:H,7,0)</f>
        <v>BLUE</v>
      </c>
      <c r="I340" s="27" t="str">
        <f>VLOOKUP(B340,'大货清单（不定期按GOMS更新）'!A:F,6,FALSE)</f>
        <v>ACTIVE</v>
      </c>
      <c r="J340" s="27" t="str">
        <f>VLOOKUP(B340,'大货清单（不定期按GOMS更新）'!A:K,11,FALSE)</f>
        <v>14.2</v>
      </c>
      <c r="K340" s="27" t="str">
        <f>VLOOKUP(B340,'大货清单（不定期按GOMS更新）'!A:N,12,FALSE)</f>
        <v>736</v>
      </c>
      <c r="L340" s="27" t="str">
        <f>VLOOKUP(B340,'大货清单（不定期按GOMS更新）'!A:M,13,FALSE)</f>
        <v>386</v>
      </c>
      <c r="M340" s="27" t="str">
        <f>VLOOKUP(B340,'大货清单（不定期按GOMS更新）'!A:N,14,FALSE)</f>
        <v>371</v>
      </c>
      <c r="N340" s="58" t="s">
        <v>17022</v>
      </c>
      <c r="O340" s="27">
        <f>IFERROR(VLOOKUP(N340,'散件迭代（不定期更新）'!C:J,8,FALSE),0)</f>
        <v>0</v>
      </c>
      <c r="P340" s="27" t="str">
        <f>IFERROR(VLOOKUP(N340,'散件（更新）'!B:H,3,FALSE),0)</f>
        <v/>
      </c>
      <c r="Q340" s="27" t="str">
        <f>VLOOKUP(N340,'散件（更新）'!B:H,2,FALSE)</f>
        <v>114-25390623</v>
      </c>
      <c r="R340" s="27" t="str">
        <f>VLOOKUP(N340,'散件（更新）'!B:H,7,FALSE)</f>
        <v>Power Cord</v>
      </c>
      <c r="S340" s="27" t="str">
        <f>VLOOKUP(N340,'散件（更新）'!B:E,4,FALSE)</f>
        <v>https://tineco-yxzt.oss-accelerate.aliyuncs.com/20260206/wannengoubansanchadianyuanxian_1770360231084.JPG</v>
      </c>
      <c r="T340" s="27" t="s">
        <v>8759</v>
      </c>
      <c r="U340" s="28" t="str">
        <f>VLOOKUP(N340,'散件（更新）'!B:G,6,FALSE)</f>
        <v>SP;CL2539F-01;万能欧版三插电源线</v>
      </c>
      <c r="V340" s="28">
        <f>VLOOKUP(N340,'散件（更新）'!B:I,8,FALSE)</f>
        <v>6932485021611</v>
      </c>
    </row>
    <row r="341" spans="1:22" ht="20.149999999999999" customHeight="1">
      <c r="A341" s="57">
        <v>46169</v>
      </c>
      <c r="B341" s="58" t="s">
        <v>19004</v>
      </c>
      <c r="C341" s="27" t="str">
        <f>VLOOKUP(B341,'大货清单（不定期按GOMS更新）'!A:H,8,0)</f>
        <v>109-25390601</v>
      </c>
      <c r="D341" s="27" t="str">
        <f>VLOOKUP(B341,'大货清单（不定期按GOMS更新）'!A:C,3,0)</f>
        <v>CL2539F-01</v>
      </c>
      <c r="E341" s="27" t="str">
        <f>VLOOKUP(B341,'大货清单（不定期按GOMS更新）'!A:H,4,0)</f>
        <v>DE,FR,IT,ES,PL,SE,NL,BE,LT,FI,IL</v>
      </c>
      <c r="F341" s="27" t="str">
        <f>VLOOKUP(B341,'大货清单（不定期按GOMS更新）'!A:H,2,0)</f>
        <v>FLOOR ONE Station S9 Artist</v>
      </c>
      <c r="G341" s="28" t="str">
        <f>VLOOKUP(B341,'大货清单（不定期按GOMS更新）'!A:I,9,FALSE)</f>
        <v>6932485017287</v>
      </c>
      <c r="H341" s="27" t="str">
        <f>VLOOKUP(B341,'大货清单（不定期按GOMS更新）'!A:H,7,0)</f>
        <v>BLUE</v>
      </c>
      <c r="I341" s="27" t="str">
        <f>VLOOKUP(B341,'大货清单（不定期按GOMS更新）'!A:F,6,FALSE)</f>
        <v>ACTIVE</v>
      </c>
      <c r="J341" s="27" t="str">
        <f>VLOOKUP(B341,'大货清单（不定期按GOMS更新）'!A:K,11,FALSE)</f>
        <v>14.2</v>
      </c>
      <c r="K341" s="27" t="str">
        <f>VLOOKUP(B341,'大货清单（不定期按GOMS更新）'!A:N,12,FALSE)</f>
        <v>736</v>
      </c>
      <c r="L341" s="27" t="str">
        <f>VLOOKUP(B341,'大货清单（不定期按GOMS更新）'!A:M,13,FALSE)</f>
        <v>386</v>
      </c>
      <c r="M341" s="27" t="str">
        <f>VLOOKUP(B341,'大货清单（不定期按GOMS更新）'!A:N,14,FALSE)</f>
        <v>371</v>
      </c>
      <c r="N341" s="58" t="s">
        <v>15881</v>
      </c>
      <c r="O341" s="27">
        <f>IFERROR(VLOOKUP(N341,'散件迭代（不定期更新）'!C:J,8,FALSE),0)</f>
        <v>0</v>
      </c>
      <c r="P341" s="27">
        <f>IFERROR(VLOOKUP(N341,'散件（更新）'!B:H,3,FALSE),0)</f>
        <v>0</v>
      </c>
      <c r="Q341" s="27" t="str">
        <f>VLOOKUP(N341,'散件（更新）'!B:H,2,FALSE)</f>
        <v>114-25350302</v>
      </c>
      <c r="R341" s="27" t="str">
        <f>VLOOKUP(N341,'散件（更新）'!B:H,7,FALSE)</f>
        <v>Micro Switch ＋Wire</v>
      </c>
      <c r="S341" s="27" t="str">
        <f>VLOOKUP(N341,'散件（更新）'!B:E,4,FALSE)</f>
        <v>https://tineco-yxzt.oss-accelerate.aliyuncs.com/20250912/0180e578-009f-4e2b-b7eb-c52b6b19abaa_1757659464697.png</v>
      </c>
      <c r="T341" s="27" t="s">
        <v>8759</v>
      </c>
      <c r="U341" s="28" t="str">
        <f>VLOOKUP(N341,'散件（更新）'!B:G,6,FALSE)</f>
        <v>SP;CL2535C-01;微动开关+导线</v>
      </c>
      <c r="V341" s="28">
        <f>VLOOKUP(N341,'散件（更新）'!B:I,8,FALSE)</f>
        <v>6932485013548</v>
      </c>
    </row>
    <row r="342" spans="1:22" ht="20.149999999999999" customHeight="1">
      <c r="A342" s="57">
        <v>46169</v>
      </c>
      <c r="B342" s="58" t="s">
        <v>19004</v>
      </c>
      <c r="C342" s="27" t="str">
        <f>VLOOKUP(B342,'大货清单（不定期按GOMS更新）'!A:H,8,0)</f>
        <v>109-25390601</v>
      </c>
      <c r="D342" s="27" t="str">
        <f>VLOOKUP(B342,'大货清单（不定期按GOMS更新）'!A:C,3,0)</f>
        <v>CL2539F-01</v>
      </c>
      <c r="E342" s="27" t="str">
        <f>VLOOKUP(B342,'大货清单（不定期按GOMS更新）'!A:H,4,0)</f>
        <v>DE,FR,IT,ES,PL,SE,NL,BE,LT,FI,IL</v>
      </c>
      <c r="F342" s="27" t="str">
        <f>VLOOKUP(B342,'大货清单（不定期按GOMS更新）'!A:H,2,0)</f>
        <v>FLOOR ONE Station S9 Artist</v>
      </c>
      <c r="G342" s="28" t="str">
        <f>VLOOKUP(B342,'大货清单（不定期按GOMS更新）'!A:I,9,FALSE)</f>
        <v>6932485017287</v>
      </c>
      <c r="H342" s="27" t="str">
        <f>VLOOKUP(B342,'大货清单（不定期按GOMS更新）'!A:H,7,0)</f>
        <v>BLUE</v>
      </c>
      <c r="I342" s="27" t="str">
        <f>VLOOKUP(B342,'大货清单（不定期按GOMS更新）'!A:F,6,FALSE)</f>
        <v>ACTIVE</v>
      </c>
      <c r="J342" s="27" t="str">
        <f>VLOOKUP(B342,'大货清单（不定期按GOMS更新）'!A:K,11,FALSE)</f>
        <v>14.2</v>
      </c>
      <c r="K342" s="27" t="str">
        <f>VLOOKUP(B342,'大货清单（不定期按GOMS更新）'!A:N,12,FALSE)</f>
        <v>736</v>
      </c>
      <c r="L342" s="27" t="str">
        <f>VLOOKUP(B342,'大货清单（不定期按GOMS更新）'!A:M,13,FALSE)</f>
        <v>386</v>
      </c>
      <c r="M342" s="27" t="str">
        <f>VLOOKUP(B342,'大货清单（不定期按GOMS更新）'!A:N,14,FALSE)</f>
        <v>371</v>
      </c>
      <c r="N342" s="58" t="s">
        <v>8032</v>
      </c>
      <c r="O342" s="27">
        <f>IFERROR(VLOOKUP(N342,'散件迭代（不定期更新）'!C:J,8,FALSE),0)</f>
        <v>0</v>
      </c>
      <c r="P342" s="27" t="str">
        <f>IFERROR(VLOOKUP(N342,'散件（更新）'!B:H,3,FALSE),0)</f>
        <v/>
      </c>
      <c r="Q342" s="27" t="str">
        <f>VLOOKUP(N342,'散件（更新）'!B:H,2,FALSE)</f>
        <v>114-24530005</v>
      </c>
      <c r="R342" s="27" t="str">
        <f>VLOOKUP(N342,'散件（更新）'!B:H,7,FALSE)</f>
        <v>Motor</v>
      </c>
      <c r="S342" s="27">
        <f>VLOOKUP(N342,'散件（更新）'!B:E,4,FALSE)</f>
        <v>0</v>
      </c>
      <c r="T342" s="27" t="s">
        <v>8759</v>
      </c>
      <c r="U342" s="28" t="str">
        <f>VLOOKUP(N342,'散件（更新）'!B:G,6,FALSE)</f>
        <v>主电机</v>
      </c>
      <c r="V342" s="28">
        <f>VLOOKUP(N342,'散件（更新）'!B:I,8,FALSE)</f>
        <v>6932485003822</v>
      </c>
    </row>
    <row r="343" spans="1:22" ht="20.149999999999999" customHeight="1">
      <c r="A343" s="57">
        <v>46169</v>
      </c>
      <c r="B343" s="58" t="s">
        <v>19004</v>
      </c>
      <c r="C343" s="27" t="str">
        <f>VLOOKUP(B343,'大货清单（不定期按GOMS更新）'!A:H,8,0)</f>
        <v>109-25390601</v>
      </c>
      <c r="D343" s="27" t="str">
        <f>VLOOKUP(B343,'大货清单（不定期按GOMS更新）'!A:C,3,0)</f>
        <v>CL2539F-01</v>
      </c>
      <c r="E343" s="27" t="str">
        <f>VLOOKUP(B343,'大货清单（不定期按GOMS更新）'!A:H,4,0)</f>
        <v>DE,FR,IT,ES,PL,SE,NL,BE,LT,FI,IL</v>
      </c>
      <c r="F343" s="27" t="str">
        <f>VLOOKUP(B343,'大货清单（不定期按GOMS更新）'!A:H,2,0)</f>
        <v>FLOOR ONE Station S9 Artist</v>
      </c>
      <c r="G343" s="28" t="str">
        <f>VLOOKUP(B343,'大货清单（不定期按GOMS更新）'!A:I,9,FALSE)</f>
        <v>6932485017287</v>
      </c>
      <c r="H343" s="27" t="str">
        <f>VLOOKUP(B343,'大货清单（不定期按GOMS更新）'!A:H,7,0)</f>
        <v>BLUE</v>
      </c>
      <c r="I343" s="27" t="str">
        <f>VLOOKUP(B343,'大货清单（不定期按GOMS更新）'!A:F,6,FALSE)</f>
        <v>ACTIVE</v>
      </c>
      <c r="J343" s="27" t="str">
        <f>VLOOKUP(B343,'大货清单（不定期按GOMS更新）'!A:K,11,FALSE)</f>
        <v>14.2</v>
      </c>
      <c r="K343" s="27" t="str">
        <f>VLOOKUP(B343,'大货清单（不定期按GOMS更新）'!A:N,12,FALSE)</f>
        <v>736</v>
      </c>
      <c r="L343" s="27" t="str">
        <f>VLOOKUP(B343,'大货清单（不定期按GOMS更新）'!A:M,13,FALSE)</f>
        <v>386</v>
      </c>
      <c r="M343" s="27" t="str">
        <f>VLOOKUP(B343,'大货清单（不定期按GOMS更新）'!A:N,14,FALSE)</f>
        <v>371</v>
      </c>
      <c r="N343" s="58" t="s">
        <v>14835</v>
      </c>
      <c r="O343" s="27">
        <f>IFERROR(VLOOKUP(N343,'散件迭代（不定期更新）'!C:J,8,FALSE),0)</f>
        <v>0</v>
      </c>
      <c r="P343" s="27">
        <f>IFERROR(VLOOKUP(N343,'散件（更新）'!B:H,3,FALSE),0)</f>
        <v>0</v>
      </c>
      <c r="Q343" s="27" t="str">
        <f>VLOOKUP(N343,'散件（更新）'!B:H,2,FALSE)</f>
        <v>114-25350303</v>
      </c>
      <c r="R343" s="27" t="str">
        <f>VLOOKUP(N343,'散件（更新）'!B:H,7,FALSE)</f>
        <v>Power-Assist Wheel Assembly</v>
      </c>
      <c r="S343" s="27" t="str">
        <f>VLOOKUP(N343,'散件（更新）'!B:E,4,FALSE)</f>
        <v>https://tineco-yxzt.oss-accelerate.aliyuncs.com/20250912/669886547010A6BE5CF4F7F670CC855D_1757659603679.png</v>
      </c>
      <c r="T343" s="27" t="s">
        <v>8759</v>
      </c>
      <c r="U343" s="28" t="str">
        <f>VLOOKUP(N343,'散件（更新）'!B:G,6,FALSE)</f>
        <v>SP;CL2535C-01;助力轮组件</v>
      </c>
      <c r="V343" s="28">
        <f>VLOOKUP(N343,'散件（更新）'!B:I,8,FALSE)</f>
        <v>6932485013555</v>
      </c>
    </row>
    <row r="344" spans="1:22" ht="20.149999999999999" customHeight="1">
      <c r="A344" s="57">
        <v>46169</v>
      </c>
      <c r="B344" s="58" t="s">
        <v>19004</v>
      </c>
      <c r="C344" s="27" t="str">
        <f>VLOOKUP(B344,'大货清单（不定期按GOMS更新）'!A:H,8,0)</f>
        <v>109-25390601</v>
      </c>
      <c r="D344" s="27" t="str">
        <f>VLOOKUP(B344,'大货清单（不定期按GOMS更新）'!A:C,3,0)</f>
        <v>CL2539F-01</v>
      </c>
      <c r="E344" s="27" t="str">
        <f>VLOOKUP(B344,'大货清单（不定期按GOMS更新）'!A:H,4,0)</f>
        <v>DE,FR,IT,ES,PL,SE,NL,BE,LT,FI,IL</v>
      </c>
      <c r="F344" s="27" t="str">
        <f>VLOOKUP(B344,'大货清单（不定期按GOMS更新）'!A:H,2,0)</f>
        <v>FLOOR ONE Station S9 Artist</v>
      </c>
      <c r="G344" s="28" t="str">
        <f>VLOOKUP(B344,'大货清单（不定期按GOMS更新）'!A:I,9,FALSE)</f>
        <v>6932485017287</v>
      </c>
      <c r="H344" s="27" t="str">
        <f>VLOOKUP(B344,'大货清单（不定期按GOMS更新）'!A:H,7,0)</f>
        <v>BLUE</v>
      </c>
      <c r="I344" s="27" t="str">
        <f>VLOOKUP(B344,'大货清单（不定期按GOMS更新）'!A:F,6,FALSE)</f>
        <v>ACTIVE</v>
      </c>
      <c r="J344" s="27" t="str">
        <f>VLOOKUP(B344,'大货清单（不定期按GOMS更新）'!A:K,11,FALSE)</f>
        <v>14.2</v>
      </c>
      <c r="K344" s="27" t="str">
        <f>VLOOKUP(B344,'大货清单（不定期按GOMS更新）'!A:N,12,FALSE)</f>
        <v>736</v>
      </c>
      <c r="L344" s="27" t="str">
        <f>VLOOKUP(B344,'大货清单（不定期按GOMS更新）'!A:M,13,FALSE)</f>
        <v>386</v>
      </c>
      <c r="M344" s="27" t="str">
        <f>VLOOKUP(B344,'大货清单（不定期按GOMS更新）'!A:N,14,FALSE)</f>
        <v>371</v>
      </c>
      <c r="N344" s="58" t="s">
        <v>14917</v>
      </c>
      <c r="O344" s="27">
        <f>IFERROR(VLOOKUP(N344,'散件迭代（不定期更新）'!C:J,8,FALSE),0)</f>
        <v>0</v>
      </c>
      <c r="P344" s="27">
        <f>IFERROR(VLOOKUP(N344,'散件（更新）'!B:H,3,FALSE),0)</f>
        <v>0</v>
      </c>
      <c r="Q344" s="27" t="str">
        <f>VLOOKUP(N344,'散件（更新）'!B:H,2,FALSE)</f>
        <v>114-25350309</v>
      </c>
      <c r="R344" s="27" t="str">
        <f>VLOOKUP(N344,'散件（更新）'!B:H,7,FALSE)</f>
        <v>Brush Roller Motor Gearbox Assembly</v>
      </c>
      <c r="S344" s="27" t="str">
        <f>VLOOKUP(N344,'散件（更新）'!B:E,4,FALSE)</f>
        <v>https://tineco-yxzt.oss-accelerate.aliyuncs.com/20250912/6BD59C2EF8349F8E39A4CD457F981BC9_1757660271149.png</v>
      </c>
      <c r="T344" s="27" t="s">
        <v>8759</v>
      </c>
      <c r="U344" s="28" t="str">
        <f>VLOOKUP(N344,'散件（更新）'!B:G,6,FALSE)</f>
        <v>SP;CL2535C-01;滚刷电机齿轮箱组件（带铭牌）</v>
      </c>
      <c r="V344" s="28">
        <f>VLOOKUP(N344,'散件（更新）'!B:I,8,FALSE)</f>
        <v>6932485013616</v>
      </c>
    </row>
    <row r="345" spans="1:22" ht="20.149999999999999" customHeight="1">
      <c r="A345" s="57">
        <v>46169</v>
      </c>
      <c r="B345" s="58" t="s">
        <v>19004</v>
      </c>
      <c r="C345" s="27" t="str">
        <f>VLOOKUP(B345,'大货清单（不定期按GOMS更新）'!A:H,8,0)</f>
        <v>109-25390601</v>
      </c>
      <c r="D345" s="27" t="str">
        <f>VLOOKUP(B345,'大货清单（不定期按GOMS更新）'!A:C,3,0)</f>
        <v>CL2539F-01</v>
      </c>
      <c r="E345" s="27" t="str">
        <f>VLOOKUP(B345,'大货清单（不定期按GOMS更新）'!A:H,4,0)</f>
        <v>DE,FR,IT,ES,PL,SE,NL,BE,LT,FI,IL</v>
      </c>
      <c r="F345" s="29" t="str">
        <f>VLOOKUP(B345,'大货清单（不定期按GOMS更新）'!A:H,2,0)</f>
        <v>FLOOR ONE Station S9 Artist</v>
      </c>
      <c r="G345" s="28" t="str">
        <f>VLOOKUP(B345,'大货清单（不定期按GOMS更新）'!A:I,9,FALSE)</f>
        <v>6932485017287</v>
      </c>
      <c r="H345" s="27" t="str">
        <f>VLOOKUP(B345,'大货清单（不定期按GOMS更新）'!A:H,7,0)</f>
        <v>BLUE</v>
      </c>
      <c r="I345" s="27" t="str">
        <f>VLOOKUP(B345,'大货清单（不定期按GOMS更新）'!A:F,6,FALSE)</f>
        <v>ACTIVE</v>
      </c>
      <c r="J345" s="27" t="str">
        <f>VLOOKUP(B345,'大货清单（不定期按GOMS更新）'!A:K,11,FALSE)</f>
        <v>14.2</v>
      </c>
      <c r="K345" s="27" t="str">
        <f>VLOOKUP(B345,'大货清单（不定期按GOMS更新）'!A:N,12,FALSE)</f>
        <v>736</v>
      </c>
      <c r="L345" s="27" t="str">
        <f>VLOOKUP(B345,'大货清单（不定期按GOMS更新）'!A:M,13,FALSE)</f>
        <v>386</v>
      </c>
      <c r="M345" s="27" t="str">
        <f>VLOOKUP(B345,'大货清单（不定期按GOMS更新）'!A:N,14,FALSE)</f>
        <v>371</v>
      </c>
      <c r="N345" s="58" t="s">
        <v>16769</v>
      </c>
      <c r="O345" s="27">
        <f>IFERROR(VLOOKUP(N345,'散件迭代（不定期更新）'!C:J,8,FALSE),0)</f>
        <v>0</v>
      </c>
      <c r="P345" s="27" t="str">
        <f>IFERROR(VLOOKUP(N345,'散件（更新）'!B:H,3,FALSE),0)</f>
        <v/>
      </c>
      <c r="Q345" s="27" t="str">
        <f>VLOOKUP(N345,'散件（更新）'!B:H,2,FALSE)</f>
        <v>114-25390619</v>
      </c>
      <c r="R345" s="27" t="str">
        <f>VLOOKUP(N345,'散件（更新）'!B:H,7,FALSE)</f>
        <v>Charging base Fan Assembly</v>
      </c>
      <c r="S345" s="27" t="str">
        <f>VLOOKUP(N345,'散件（更新）'!B:E,4,FALSE)</f>
        <v>https://tineco-yxzt.oss-accelerate.aliyuncs.com/20260206/tuopanfengjizujian_1770360002589.JPG</v>
      </c>
      <c r="T345" s="27" t="s">
        <v>8759</v>
      </c>
      <c r="U345" s="28" t="str">
        <f>VLOOKUP(N345,'散件（更新）'!B:G,6,FALSE)</f>
        <v>SP;CL2539F-01;托盘风机组件</v>
      </c>
      <c r="V345" s="28">
        <f>VLOOKUP(N345,'散件（更新）'!B:I,8,FALSE)</f>
        <v>6932485021574</v>
      </c>
    </row>
    <row r="346" spans="1:22" ht="20.149999999999999" customHeight="1">
      <c r="A346" s="57">
        <v>46169</v>
      </c>
      <c r="B346" s="58" t="s">
        <v>19004</v>
      </c>
      <c r="C346" s="27" t="str">
        <f>VLOOKUP(B346,'大货清单（不定期按GOMS更新）'!A:H,8,0)</f>
        <v>109-25390601</v>
      </c>
      <c r="D346" s="27" t="str">
        <f>VLOOKUP(B346,'大货清单（不定期按GOMS更新）'!A:C,3,0)</f>
        <v>CL2539F-01</v>
      </c>
      <c r="E346" s="27" t="str">
        <f>VLOOKUP(B346,'大货清单（不定期按GOMS更新）'!A:H,4,0)</f>
        <v>DE,FR,IT,ES,PL,SE,NL,BE,LT,FI,IL</v>
      </c>
      <c r="F346" s="27" t="str">
        <f>VLOOKUP(B346,'大货清单（不定期按GOMS更新）'!A:H,2,0)</f>
        <v>FLOOR ONE Station S9 Artist</v>
      </c>
      <c r="G346" s="28" t="str">
        <f>VLOOKUP(B346,'大货清单（不定期按GOMS更新）'!A:I,9,FALSE)</f>
        <v>6932485017287</v>
      </c>
      <c r="H346" s="27" t="str">
        <f>VLOOKUP(B346,'大货清单（不定期按GOMS更新）'!A:H,7,0)</f>
        <v>BLUE</v>
      </c>
      <c r="I346" s="27" t="str">
        <f>VLOOKUP(B346,'大货清单（不定期按GOMS更新）'!A:F,6,FALSE)</f>
        <v>ACTIVE</v>
      </c>
      <c r="J346" s="27" t="str">
        <f>VLOOKUP(B346,'大货清单（不定期按GOMS更新）'!A:K,11,FALSE)</f>
        <v>14.2</v>
      </c>
      <c r="K346" s="27" t="str">
        <f>VLOOKUP(B346,'大货清单（不定期按GOMS更新）'!A:N,12,FALSE)</f>
        <v>736</v>
      </c>
      <c r="L346" s="27" t="str">
        <f>VLOOKUP(B346,'大货清单（不定期按GOMS更新）'!A:M,13,FALSE)</f>
        <v>386</v>
      </c>
      <c r="M346" s="27" t="str">
        <f>VLOOKUP(B346,'大货清单（不定期按GOMS更新）'!A:N,14,FALSE)</f>
        <v>371</v>
      </c>
      <c r="N346" s="58" t="s">
        <v>16876</v>
      </c>
      <c r="O346" s="27">
        <f>IFERROR(VLOOKUP(N346,'散件迭代（不定期更新）'!C:J,8,FALSE),0)</f>
        <v>0</v>
      </c>
      <c r="P346" s="27" t="str">
        <f>IFERROR(VLOOKUP(N346,'散件（更新）'!B:H,3,FALSE),0)</f>
        <v/>
      </c>
      <c r="Q346" s="27" t="str">
        <f>VLOOKUP(N346,'散件（更新）'!B:H,2,FALSE)</f>
        <v>114-25390629</v>
      </c>
      <c r="R346" s="27" t="str">
        <f>VLOOKUP(N346,'散件（更新）'!B:H,7,FALSE)</f>
        <v>Servo Assembly</v>
      </c>
      <c r="S346" s="27" t="str">
        <f>VLOOKUP(N346,'散件（更新）'!B:E,4,FALSE)</f>
        <v>https://tineco-yxzt.oss-accelerate.aliyuncs.com/20260206/duojizujian_1770360549926.JPG</v>
      </c>
      <c r="T346" s="27" t="s">
        <v>8759</v>
      </c>
      <c r="U346" s="28" t="str">
        <f>VLOOKUP(N346,'散件（更新）'!B:G,6,FALSE)</f>
        <v>SP;CL2539F-01;舵机组件</v>
      </c>
      <c r="V346" s="28">
        <f>VLOOKUP(N346,'散件（更新）'!B:I,8,FALSE)</f>
        <v>6932485021673</v>
      </c>
    </row>
    <row r="347" spans="1:22" ht="20.149999999999999" customHeight="1">
      <c r="A347" s="57">
        <v>46169</v>
      </c>
      <c r="B347" s="58" t="s">
        <v>19004</v>
      </c>
      <c r="C347" s="27" t="str">
        <f>VLOOKUP(B347,'大货清单（不定期按GOMS更新）'!A:H,8,0)</f>
        <v>109-25390601</v>
      </c>
      <c r="D347" s="27" t="str">
        <f>VLOOKUP(B347,'大货清单（不定期按GOMS更新）'!A:C,3,0)</f>
        <v>CL2539F-01</v>
      </c>
      <c r="E347" s="27" t="str">
        <f>VLOOKUP(B347,'大货清单（不定期按GOMS更新）'!A:H,4,0)</f>
        <v>DE,FR,IT,ES,PL,SE,NL,BE,LT,FI,IL</v>
      </c>
      <c r="F347" s="27" t="str">
        <f>VLOOKUP(B347,'大货清单（不定期按GOMS更新）'!A:H,2,0)</f>
        <v>FLOOR ONE Station S9 Artist</v>
      </c>
      <c r="G347" s="28" t="str">
        <f>VLOOKUP(B347,'大货清单（不定期按GOMS更新）'!A:I,9,FALSE)</f>
        <v>6932485017287</v>
      </c>
      <c r="H347" s="27" t="str">
        <f>VLOOKUP(B347,'大货清单（不定期按GOMS更新）'!A:H,7,0)</f>
        <v>BLUE</v>
      </c>
      <c r="I347" s="27" t="str">
        <f>VLOOKUP(B347,'大货清单（不定期按GOMS更新）'!A:F,6,FALSE)</f>
        <v>ACTIVE</v>
      </c>
      <c r="J347" s="27" t="str">
        <f>VLOOKUP(B347,'大货清单（不定期按GOMS更新）'!A:K,11,FALSE)</f>
        <v>14.2</v>
      </c>
      <c r="K347" s="27" t="str">
        <f>VLOOKUP(B347,'大货清单（不定期按GOMS更新）'!A:N,12,FALSE)</f>
        <v>736</v>
      </c>
      <c r="L347" s="27" t="str">
        <f>VLOOKUP(B347,'大货清单（不定期按GOMS更新）'!A:M,13,FALSE)</f>
        <v>386</v>
      </c>
      <c r="M347" s="27" t="str">
        <f>VLOOKUP(B347,'大货清单（不定期按GOMS更新）'!A:N,14,FALSE)</f>
        <v>371</v>
      </c>
      <c r="N347" s="58" t="s">
        <v>17029</v>
      </c>
      <c r="O347" s="27">
        <f>IFERROR(VLOOKUP(N347,'散件迭代（不定期更新）'!C:J,8,FALSE),0)</f>
        <v>0</v>
      </c>
      <c r="P347" s="27" t="str">
        <f>IFERROR(VLOOKUP(N347,'散件（更新）'!B:H,3,FALSE),0)</f>
        <v/>
      </c>
      <c r="Q347" s="27" t="str">
        <f>VLOOKUP(N347,'散件（更新）'!B:H,2,FALSE)</f>
        <v>114-25390622</v>
      </c>
      <c r="R347" s="27" t="str">
        <f>VLOOKUP(N347,'散件（更新）'!B:H,7,FALSE)</f>
        <v>Heating Tube</v>
      </c>
      <c r="S347" s="27" t="str">
        <f>VLOOKUP(N347,'散件（更新）'!B:E,4,FALSE)</f>
        <v>https://tineco-yxzt.oss-accelerate.aliyuncs.com/20260206/jiareguan_1770360172000.JPG</v>
      </c>
      <c r="T347" s="27" t="s">
        <v>8759</v>
      </c>
      <c r="U347" s="28" t="str">
        <f>VLOOKUP(N347,'散件（更新）'!B:G,6,FALSE)</f>
        <v>SP;CL2539F-01;加热管</v>
      </c>
      <c r="V347" s="28">
        <f>VLOOKUP(N347,'散件（更新）'!B:I,8,FALSE)</f>
        <v>6932485021604</v>
      </c>
    </row>
    <row r="348" spans="1:22" ht="20.149999999999999" customHeight="1">
      <c r="A348" s="57">
        <v>46169</v>
      </c>
      <c r="B348" s="58" t="s">
        <v>19004</v>
      </c>
      <c r="C348" s="27" t="str">
        <f>VLOOKUP(B348,'大货清单（不定期按GOMS更新）'!A:H,8,0)</f>
        <v>109-25390601</v>
      </c>
      <c r="D348" s="27" t="str">
        <f>VLOOKUP(B348,'大货清单（不定期按GOMS更新）'!A:C,3,0)</f>
        <v>CL2539F-01</v>
      </c>
      <c r="E348" s="27" t="str">
        <f>VLOOKUP(B348,'大货清单（不定期按GOMS更新）'!A:H,4,0)</f>
        <v>DE,FR,IT,ES,PL,SE,NL,BE,LT,FI,IL</v>
      </c>
      <c r="F348" s="27" t="str">
        <f>VLOOKUP(B348,'大货清单（不定期按GOMS更新）'!A:H,2,0)</f>
        <v>FLOOR ONE Station S9 Artist</v>
      </c>
      <c r="G348" s="28" t="str">
        <f>VLOOKUP(B348,'大货清单（不定期按GOMS更新）'!A:I,9,FALSE)</f>
        <v>6932485017287</v>
      </c>
      <c r="H348" s="27" t="str">
        <f>VLOOKUP(B348,'大货清单（不定期按GOMS更新）'!A:H,7,0)</f>
        <v>BLUE</v>
      </c>
      <c r="I348" s="27" t="str">
        <f>VLOOKUP(B348,'大货清单（不定期按GOMS更新）'!A:F,6,FALSE)</f>
        <v>ACTIVE</v>
      </c>
      <c r="J348" s="27" t="str">
        <f>VLOOKUP(B348,'大货清单（不定期按GOMS更新）'!A:K,11,FALSE)</f>
        <v>14.2</v>
      </c>
      <c r="K348" s="27" t="str">
        <f>VLOOKUP(B348,'大货清单（不定期按GOMS更新）'!A:N,12,FALSE)</f>
        <v>736</v>
      </c>
      <c r="L348" s="27" t="str">
        <f>VLOOKUP(B348,'大货清单（不定期按GOMS更新）'!A:M,13,FALSE)</f>
        <v>386</v>
      </c>
      <c r="M348" s="27" t="str">
        <f>VLOOKUP(B348,'大货清单（不定期按GOMS更新）'!A:N,14,FALSE)</f>
        <v>371</v>
      </c>
      <c r="N348" s="58" t="s">
        <v>16779</v>
      </c>
      <c r="O348" s="27">
        <f>IFERROR(VLOOKUP(N348,'散件迭代（不定期更新）'!C:J,8,FALSE),0)</f>
        <v>0</v>
      </c>
      <c r="P348" s="27" t="str">
        <f>IFERROR(VLOOKUP(N348,'散件（更新）'!B:H,3,FALSE),0)</f>
        <v/>
      </c>
      <c r="Q348" s="27" t="str">
        <f>VLOOKUP(N348,'散件（更新）'!B:H,2,FALSE)</f>
        <v>114-25390639</v>
      </c>
      <c r="R348" s="27" t="str">
        <f>VLOOKUP(N348,'散件（更新）'!B:H,7,FALSE)</f>
        <v>Heating Wire Assembly</v>
      </c>
      <c r="S348" s="27" t="str">
        <f>VLOOKUP(N348,'散件（更新）'!B:E,4,FALSE)</f>
        <v>https://tineco-yxzt.oss-accelerate.aliyuncs.com/20260206/faresizujian_1770361079643.JPG</v>
      </c>
      <c r="T348" s="27" t="s">
        <v>19309</v>
      </c>
      <c r="U348" s="28" t="str">
        <f>VLOOKUP(N348,'散件（更新）'!B:G,6,FALSE)</f>
        <v>SP;CL2539F-01;发热丝组件</v>
      </c>
      <c r="V348" s="28">
        <f>VLOOKUP(N348,'散件（更新）'!B:I,8,FALSE)</f>
        <v>6932485021765</v>
      </c>
    </row>
    <row r="349" spans="1:22" ht="20.149999999999999" customHeight="1">
      <c r="A349" s="57">
        <v>46169</v>
      </c>
      <c r="B349" s="58" t="s">
        <v>19004</v>
      </c>
      <c r="C349" s="27" t="str">
        <f>VLOOKUP(B349,'大货清单（不定期按GOMS更新）'!A:H,8,0)</f>
        <v>109-25390601</v>
      </c>
      <c r="D349" s="27" t="str">
        <f>VLOOKUP(B349,'大货清单（不定期按GOMS更新）'!A:C,3,0)</f>
        <v>CL2539F-01</v>
      </c>
      <c r="E349" s="27" t="str">
        <f>VLOOKUP(B349,'大货清单（不定期按GOMS更新）'!A:H,4,0)</f>
        <v>DE,FR,IT,ES,PL,SE,NL,BE,LT,FI,IL</v>
      </c>
      <c r="F349" s="27" t="str">
        <f>VLOOKUP(B349,'大货清单（不定期按GOMS更新）'!A:H,2,0)</f>
        <v>FLOOR ONE Station S9 Artist</v>
      </c>
      <c r="G349" s="28" t="str">
        <f>VLOOKUP(B349,'大货清单（不定期按GOMS更新）'!A:I,9,FALSE)</f>
        <v>6932485017287</v>
      </c>
      <c r="H349" s="27" t="str">
        <f>VLOOKUP(B349,'大货清单（不定期按GOMS更新）'!A:H,7,0)</f>
        <v>BLUE</v>
      </c>
      <c r="I349" s="27" t="str">
        <f>VLOOKUP(B349,'大货清单（不定期按GOMS更新）'!A:F,6,FALSE)</f>
        <v>ACTIVE</v>
      </c>
      <c r="J349" s="27" t="str">
        <f>VLOOKUP(B349,'大货清单（不定期按GOMS更新）'!A:K,11,FALSE)</f>
        <v>14.2</v>
      </c>
      <c r="K349" s="27" t="str">
        <f>VLOOKUP(B349,'大货清单（不定期按GOMS更新）'!A:N,12,FALSE)</f>
        <v>736</v>
      </c>
      <c r="L349" s="27" t="str">
        <f>VLOOKUP(B349,'大货清单（不定期按GOMS更新）'!A:M,13,FALSE)</f>
        <v>386</v>
      </c>
      <c r="M349" s="27" t="str">
        <f>VLOOKUP(B349,'大货清单（不定期按GOMS更新）'!A:N,14,FALSE)</f>
        <v>371</v>
      </c>
      <c r="N349" s="58" t="s">
        <v>16934</v>
      </c>
      <c r="O349" s="27">
        <f>IFERROR(VLOOKUP(N349,'散件迭代（不定期更新）'!C:J,8,FALSE),0)</f>
        <v>0</v>
      </c>
      <c r="P349" s="27" t="str">
        <f>IFERROR(VLOOKUP(N349,'散件（更新）'!B:H,3,FALSE),0)</f>
        <v/>
      </c>
      <c r="Q349" s="27" t="str">
        <f>VLOOKUP(N349,'散件（更新）'!B:H,2,FALSE)</f>
        <v>114-25390602</v>
      </c>
      <c r="R349" s="27" t="str">
        <f>VLOOKUP(N349,'散件（更新）'!B:H,7,FALSE)</f>
        <v>Main PCBA</v>
      </c>
      <c r="S349" s="27" t="str">
        <f>VLOOKUP(N349,'散件（更新）'!B:E,4,FALSE)</f>
        <v>https://tineco-yxzt.oss-accelerate.aliyuncs.com/20260206/jishenzhukongban_1770358253386.JPG</v>
      </c>
      <c r="T349" s="27" t="s">
        <v>19303</v>
      </c>
      <c r="U349" s="28" t="str">
        <f>VLOOKUP(N349,'散件（更新）'!B:G,6,FALSE)</f>
        <v>SP;CL2539F-01;CL2539F 机身主控板组件+下盖</v>
      </c>
      <c r="V349" s="28">
        <f>VLOOKUP(N349,'散件（更新）'!B:I,8,FALSE)</f>
        <v>6932485021406</v>
      </c>
    </row>
    <row r="350" spans="1:22" ht="20.149999999999999" customHeight="1">
      <c r="A350" s="57">
        <v>46169</v>
      </c>
      <c r="B350" s="58" t="s">
        <v>19004</v>
      </c>
      <c r="C350" s="27" t="str">
        <f>VLOOKUP(B350,'大货清单（不定期按GOMS更新）'!A:H,8,0)</f>
        <v>109-25390601</v>
      </c>
      <c r="D350" s="27" t="str">
        <f>VLOOKUP(B350,'大货清单（不定期按GOMS更新）'!A:C,3,0)</f>
        <v>CL2539F-01</v>
      </c>
      <c r="E350" s="27" t="str">
        <f>VLOOKUP(B350,'大货清单（不定期按GOMS更新）'!A:H,4,0)</f>
        <v>DE,FR,IT,ES,PL,SE,NL,BE,LT,FI,IL</v>
      </c>
      <c r="F350" s="27" t="str">
        <f>VLOOKUP(B350,'大货清单（不定期按GOMS更新）'!A:H,2,0)</f>
        <v>FLOOR ONE Station S9 Artist</v>
      </c>
      <c r="G350" s="28" t="str">
        <f>VLOOKUP(B350,'大货清单（不定期按GOMS更新）'!A:I,9,FALSE)</f>
        <v>6932485017287</v>
      </c>
      <c r="H350" s="27" t="str">
        <f>VLOOKUP(B350,'大货清单（不定期按GOMS更新）'!A:H,7,0)</f>
        <v>BLUE</v>
      </c>
      <c r="I350" s="27" t="str">
        <f>VLOOKUP(B350,'大货清单（不定期按GOMS更新）'!A:F,6,FALSE)</f>
        <v>ACTIVE</v>
      </c>
      <c r="J350" s="27" t="str">
        <f>VLOOKUP(B350,'大货清单（不定期按GOMS更新）'!A:K,11,FALSE)</f>
        <v>14.2</v>
      </c>
      <c r="K350" s="27" t="str">
        <f>VLOOKUP(B350,'大货清单（不定期按GOMS更新）'!A:N,12,FALSE)</f>
        <v>736</v>
      </c>
      <c r="L350" s="27" t="str">
        <f>VLOOKUP(B350,'大货清单（不定期按GOMS更新）'!A:M,13,FALSE)</f>
        <v>386</v>
      </c>
      <c r="M350" s="27" t="str">
        <f>VLOOKUP(B350,'大货清单（不定期按GOMS更新）'!A:N,14,FALSE)</f>
        <v>371</v>
      </c>
      <c r="N350" s="58" t="s">
        <v>17006</v>
      </c>
      <c r="O350" s="27">
        <f>IFERROR(VLOOKUP(N350,'散件迭代（不定期更新）'!C:J,8,FALSE),0)</f>
        <v>0</v>
      </c>
      <c r="P350" s="27" t="str">
        <f>IFERROR(VLOOKUP(N350,'散件（更新）'!B:H,3,FALSE),0)</f>
        <v/>
      </c>
      <c r="Q350" s="27" t="str">
        <f>VLOOKUP(N350,'散件（更新）'!B:H,2,FALSE)</f>
        <v>114-25390627</v>
      </c>
      <c r="R350" s="27" t="str">
        <f>VLOOKUP(N350,'散件（更新）'!B:H,7,FALSE)</f>
        <v>Lighting Board Assembly</v>
      </c>
      <c r="S350" s="27" t="str">
        <f>VLOOKUP(N350,'散件（更新）'!B:E,4,FALSE)</f>
        <v>https://tineco-yxzt.oss-accelerate.aliyuncs.com/20260206/zhaomingbanzujian_1770360454953.JPG</v>
      </c>
      <c r="T350" s="27" t="s">
        <v>19304</v>
      </c>
      <c r="U350" s="28" t="str">
        <f>VLOOKUP(N350,'散件（更新）'!B:G,6,FALSE)</f>
        <v>SP;CL2539F-01;照明板组件</v>
      </c>
      <c r="V350" s="28">
        <f>VLOOKUP(N350,'散件（更新）'!B:I,8,FALSE)</f>
        <v>6932485021659</v>
      </c>
    </row>
    <row r="351" spans="1:22" ht="20.149999999999999" customHeight="1">
      <c r="A351" s="57">
        <v>46169</v>
      </c>
      <c r="B351" s="58" t="s">
        <v>19004</v>
      </c>
      <c r="C351" s="27" t="str">
        <f>VLOOKUP(B351,'大货清单（不定期按GOMS更新）'!A:H,8,0)</f>
        <v>109-25390601</v>
      </c>
      <c r="D351" s="27" t="str">
        <f>VLOOKUP(B351,'大货清单（不定期按GOMS更新）'!A:C,3,0)</f>
        <v>CL2539F-01</v>
      </c>
      <c r="E351" s="27" t="str">
        <f>VLOOKUP(B351,'大货清单（不定期按GOMS更新）'!A:H,4,0)</f>
        <v>DE,FR,IT,ES,PL,SE,NL,BE,LT,FI,IL</v>
      </c>
      <c r="F351" s="27" t="str">
        <f>VLOOKUP(B351,'大货清单（不定期按GOMS更新）'!A:H,2,0)</f>
        <v>FLOOR ONE Station S9 Artist</v>
      </c>
      <c r="G351" s="28" t="str">
        <f>VLOOKUP(B351,'大货清单（不定期按GOMS更新）'!A:I,9,FALSE)</f>
        <v>6932485017287</v>
      </c>
      <c r="H351" s="27" t="str">
        <f>VLOOKUP(B351,'大货清单（不定期按GOMS更新）'!A:H,7,0)</f>
        <v>BLUE</v>
      </c>
      <c r="I351" s="27" t="str">
        <f>VLOOKUP(B351,'大货清单（不定期按GOMS更新）'!A:F,6,FALSE)</f>
        <v>ACTIVE</v>
      </c>
      <c r="J351" s="27" t="str">
        <f>VLOOKUP(B351,'大货清单（不定期按GOMS更新）'!A:K,11,FALSE)</f>
        <v>14.2</v>
      </c>
      <c r="K351" s="27" t="str">
        <f>VLOOKUP(B351,'大货清单（不定期按GOMS更新）'!A:N,12,FALSE)</f>
        <v>736</v>
      </c>
      <c r="L351" s="27" t="str">
        <f>VLOOKUP(B351,'大货清单（不定期按GOMS更新）'!A:M,13,FALSE)</f>
        <v>386</v>
      </c>
      <c r="M351" s="27" t="str">
        <f>VLOOKUP(B351,'大货清单（不定期按GOMS更新）'!A:N,14,FALSE)</f>
        <v>371</v>
      </c>
      <c r="N351" s="58" t="s">
        <v>17009</v>
      </c>
      <c r="O351" s="27">
        <f>IFERROR(VLOOKUP(N351,'散件迭代（不定期更新）'!C:J,8,FALSE),0)</f>
        <v>0</v>
      </c>
      <c r="P351" s="27" t="str">
        <f>IFERROR(VLOOKUP(N351,'散件（更新）'!B:H,3,FALSE),0)</f>
        <v/>
      </c>
      <c r="Q351" s="27" t="str">
        <f>VLOOKUP(N351,'散件（更新）'!B:H,2,FALSE)</f>
        <v>114-25390631</v>
      </c>
      <c r="R351" s="27" t="str">
        <f>VLOOKUP(N351,'散件（更新）'!B:H,7,FALSE)</f>
        <v>Floor Brush PCBA</v>
      </c>
      <c r="S351" s="27" t="str">
        <f>VLOOKUP(N351,'散件（更新）'!B:E,4,FALSE)</f>
        <v>https://tineco-yxzt.oss-accelerate.aliyuncs.com/20260206/dishuazhukongban_1770360642006.JPG</v>
      </c>
      <c r="T351" s="27" t="s">
        <v>19304</v>
      </c>
      <c r="U351" s="28" t="str">
        <f>VLOOKUP(N351,'散件（更新）'!B:G,6,FALSE)</f>
        <v>SP;CL2539F-01;地刷主控板</v>
      </c>
      <c r="V351" s="28">
        <f>VLOOKUP(N351,'散件（更新）'!B:I,8,FALSE)</f>
        <v>6932485021697</v>
      </c>
    </row>
    <row r="352" spans="1:22" ht="20.149999999999999" customHeight="1">
      <c r="A352" s="57">
        <v>46169</v>
      </c>
      <c r="B352" s="58" t="s">
        <v>19004</v>
      </c>
      <c r="C352" s="27" t="str">
        <f>VLOOKUP(B352,'大货清单（不定期按GOMS更新）'!A:H,8,0)</f>
        <v>109-25390601</v>
      </c>
      <c r="D352" s="27" t="str">
        <f>VLOOKUP(B352,'大货清单（不定期按GOMS更新）'!A:C,3,0)</f>
        <v>CL2539F-01</v>
      </c>
      <c r="E352" s="27" t="str">
        <f>VLOOKUP(B352,'大货清单（不定期按GOMS更新）'!A:H,4,0)</f>
        <v>DE,FR,IT,ES,PL,SE,NL,BE,LT,FI,IL</v>
      </c>
      <c r="F352" s="27" t="str">
        <f>VLOOKUP(B352,'大货清单（不定期按GOMS更新）'!A:H,2,0)</f>
        <v>FLOOR ONE Station S9 Artist</v>
      </c>
      <c r="G352" s="28" t="str">
        <f>VLOOKUP(B352,'大货清单（不定期按GOMS更新）'!A:I,9,FALSE)</f>
        <v>6932485017287</v>
      </c>
      <c r="H352" s="27" t="str">
        <f>VLOOKUP(B352,'大货清单（不定期按GOMS更新）'!A:H,7,0)</f>
        <v>BLUE</v>
      </c>
      <c r="I352" s="27" t="str">
        <f>VLOOKUP(B352,'大货清单（不定期按GOMS更新）'!A:F,6,FALSE)</f>
        <v>ACTIVE</v>
      </c>
      <c r="J352" s="27" t="str">
        <f>VLOOKUP(B352,'大货清单（不定期按GOMS更新）'!A:K,11,FALSE)</f>
        <v>14.2</v>
      </c>
      <c r="K352" s="27" t="str">
        <f>VLOOKUP(B352,'大货清单（不定期按GOMS更新）'!A:N,12,FALSE)</f>
        <v>736</v>
      </c>
      <c r="L352" s="27" t="str">
        <f>VLOOKUP(B352,'大货清单（不定期按GOMS更新）'!A:M,13,FALSE)</f>
        <v>386</v>
      </c>
      <c r="M352" s="27" t="str">
        <f>VLOOKUP(B352,'大货清单（不定期按GOMS更新）'!A:N,14,FALSE)</f>
        <v>371</v>
      </c>
      <c r="N352" s="58" t="s">
        <v>16702</v>
      </c>
      <c r="O352" s="27">
        <f>IFERROR(VLOOKUP(N352,'散件迭代（不定期更新）'!C:J,8,FALSE),0)</f>
        <v>0</v>
      </c>
      <c r="P352" s="27" t="str">
        <f>IFERROR(VLOOKUP(N352,'散件（更新）'!B:H,3,FALSE),0)</f>
        <v/>
      </c>
      <c r="Q352" s="27" t="str">
        <f>VLOOKUP(N352,'散件（更新）'!B:H,2,FALSE)</f>
        <v>114-25390635</v>
      </c>
      <c r="R352" s="27" t="str">
        <f>VLOOKUP(N352,'散件（更新）'!B:H,7,FALSE)</f>
        <v>Charging base Power PCBA</v>
      </c>
      <c r="S352" s="27" t="str">
        <f>VLOOKUP(N352,'散件（更新）'!B:E,4,FALSE)</f>
        <v>https://tineco-yxzt.oss-accelerate.aliyuncs.com/20260206/tuopandianyuanban_1770360844334.JPG</v>
      </c>
      <c r="T352" s="27" t="s">
        <v>8759</v>
      </c>
      <c r="U352" s="28" t="str">
        <f>VLOOKUP(N352,'散件（更新）'!B:G,6,FALSE)</f>
        <v>SP;CL2539F-01;托盘电源板</v>
      </c>
      <c r="V352" s="28">
        <f>VLOOKUP(N352,'散件（更新）'!B:I,8,FALSE)</f>
        <v>6932485021734</v>
      </c>
    </row>
    <row r="353" spans="1:22" ht="20.149999999999999" customHeight="1">
      <c r="A353" s="57">
        <v>46169</v>
      </c>
      <c r="B353" s="58" t="s">
        <v>19004</v>
      </c>
      <c r="C353" s="27" t="str">
        <f>VLOOKUP(B353,'大货清单（不定期按GOMS更新）'!A:H,8,0)</f>
        <v>109-25390601</v>
      </c>
      <c r="D353" s="27" t="str">
        <f>VLOOKUP(B353,'大货清单（不定期按GOMS更新）'!A:C,3,0)</f>
        <v>CL2539F-01</v>
      </c>
      <c r="E353" s="27" t="str">
        <f>VLOOKUP(B353,'大货清单（不定期按GOMS更新）'!A:H,4,0)</f>
        <v>DE,FR,IT,ES,PL,SE,NL,BE,LT,FI,IL</v>
      </c>
      <c r="F353" s="27" t="str">
        <f>VLOOKUP(B353,'大货清单（不定期按GOMS更新）'!A:H,2,0)</f>
        <v>FLOOR ONE Station S9 Artist</v>
      </c>
      <c r="G353" s="28" t="str">
        <f>VLOOKUP(B353,'大货清单（不定期按GOMS更新）'!A:I,9,FALSE)</f>
        <v>6932485017287</v>
      </c>
      <c r="H353" s="27" t="str">
        <f>VLOOKUP(B353,'大货清单（不定期按GOMS更新）'!A:H,7,0)</f>
        <v>BLUE</v>
      </c>
      <c r="I353" s="27" t="str">
        <f>VLOOKUP(B353,'大货清单（不定期按GOMS更新）'!A:F,6,FALSE)</f>
        <v>ACTIVE</v>
      </c>
      <c r="J353" s="27" t="str">
        <f>VLOOKUP(B353,'大货清单（不定期按GOMS更新）'!A:K,11,FALSE)</f>
        <v>14.2</v>
      </c>
      <c r="K353" s="27" t="str">
        <f>VLOOKUP(B353,'大货清单（不定期按GOMS更新）'!A:N,12,FALSE)</f>
        <v>736</v>
      </c>
      <c r="L353" s="27" t="str">
        <f>VLOOKUP(B353,'大货清单（不定期按GOMS更新）'!A:M,13,FALSE)</f>
        <v>386</v>
      </c>
      <c r="M353" s="27" t="str">
        <f>VLOOKUP(B353,'大货清单（不定期按GOMS更新）'!A:N,14,FALSE)</f>
        <v>371</v>
      </c>
      <c r="N353" s="58" t="s">
        <v>7776</v>
      </c>
      <c r="O353" s="27">
        <f>IFERROR(VLOOKUP(N353,'散件迭代（不定期更新）'!C:J,8,FALSE),0)</f>
        <v>0</v>
      </c>
      <c r="P353" s="27" t="str">
        <f>IFERROR(VLOOKUP(N353,'散件（更新）'!B:H,3,FALSE),0)</f>
        <v/>
      </c>
      <c r="Q353" s="27" t="str">
        <f>VLOOKUP(N353,'散件（更新）'!B:H,2,FALSE)</f>
        <v>114-23431604</v>
      </c>
      <c r="R353" s="27" t="str">
        <f>VLOOKUP(N353,'散件（更新）'!B:H,7,FALSE)</f>
        <v>Sensor</v>
      </c>
      <c r="S353" s="27">
        <f>VLOOKUP(N353,'散件（更新）'!B:E,4,FALSE)</f>
        <v>0</v>
      </c>
      <c r="T353" s="27" t="s">
        <v>19307</v>
      </c>
      <c r="U353" s="28" t="str">
        <f>VLOOKUP(N353,'散件（更新）'!B:G,6,FALSE)</f>
        <v>SP;CL2343P-01;红外脏污传感器组件</v>
      </c>
      <c r="V353" s="28">
        <f>VLOOKUP(N353,'散件（更新）'!B:I,8,FALSE)</f>
        <v>6932485006281</v>
      </c>
    </row>
    <row r="354" spans="1:22" ht="20.149999999999999" customHeight="1">
      <c r="A354" s="57">
        <v>46169</v>
      </c>
      <c r="B354" s="58" t="s">
        <v>19004</v>
      </c>
      <c r="C354" s="27" t="str">
        <f>VLOOKUP(B354,'大货清单（不定期按GOMS更新）'!A:H,8,0)</f>
        <v>109-25390601</v>
      </c>
      <c r="D354" s="27" t="str">
        <f>VLOOKUP(B354,'大货清单（不定期按GOMS更新）'!A:C,3,0)</f>
        <v>CL2539F-01</v>
      </c>
      <c r="E354" s="27" t="str">
        <f>VLOOKUP(B354,'大货清单（不定期按GOMS更新）'!A:H,4,0)</f>
        <v>DE,FR,IT,ES,PL,SE,NL,BE,LT,FI,IL</v>
      </c>
      <c r="F354" s="27" t="str">
        <f>VLOOKUP(B354,'大货清单（不定期按GOMS更新）'!A:H,2,0)</f>
        <v>FLOOR ONE Station S9 Artist</v>
      </c>
      <c r="G354" s="28" t="str">
        <f>VLOOKUP(B354,'大货清单（不定期按GOMS更新）'!A:I,9,FALSE)</f>
        <v>6932485017287</v>
      </c>
      <c r="H354" s="27" t="str">
        <f>VLOOKUP(B354,'大货清单（不定期按GOMS更新）'!A:H,7,0)</f>
        <v>BLUE</v>
      </c>
      <c r="I354" s="27" t="str">
        <f>VLOOKUP(B354,'大货清单（不定期按GOMS更新）'!A:F,6,FALSE)</f>
        <v>ACTIVE</v>
      </c>
      <c r="J354" s="27" t="str">
        <f>VLOOKUP(B354,'大货清单（不定期按GOMS更新）'!A:K,11,FALSE)</f>
        <v>14.2</v>
      </c>
      <c r="K354" s="27" t="str">
        <f>VLOOKUP(B354,'大货清单（不定期按GOMS更新）'!A:N,12,FALSE)</f>
        <v>736</v>
      </c>
      <c r="L354" s="27" t="str">
        <f>VLOOKUP(B354,'大货清单（不定期按GOMS更新）'!A:M,13,FALSE)</f>
        <v>386</v>
      </c>
      <c r="M354" s="27" t="str">
        <f>VLOOKUP(B354,'大货清单（不定期按GOMS更新）'!A:N,14,FALSE)</f>
        <v>371</v>
      </c>
      <c r="N354" s="58" t="s">
        <v>16695</v>
      </c>
      <c r="O354" s="27">
        <f>IFERROR(VLOOKUP(N354,'散件迭代（不定期更新）'!C:J,8,FALSE),0)</f>
        <v>0</v>
      </c>
      <c r="P354" s="27" t="str">
        <f>IFERROR(VLOOKUP(N354,'散件（更新）'!B:H,3,FALSE),0)</f>
        <v/>
      </c>
      <c r="Q354" s="27" t="str">
        <f>VLOOKUP(N354,'散件（更新）'!B:H,2,FALSE)</f>
        <v>114-25390624</v>
      </c>
      <c r="R354" s="27" t="str">
        <f>VLOOKUP(N354,'散件（更新）'!B:H,7,FALSE)</f>
        <v>Base Station Water Level Detection Hall Assembly</v>
      </c>
      <c r="S354" s="27" t="str">
        <f>VLOOKUP(N354,'散件（更新）'!B:E,4,FALSE)</f>
        <v>https://tineco-yxzt.oss-accelerate.aliyuncs.com/20260206/jizhanshuimanjiancehuoerzujian_1770360295406.JPG</v>
      </c>
      <c r="T354" s="27" t="s">
        <v>19308</v>
      </c>
      <c r="U354" s="28" t="str">
        <f>VLOOKUP(N354,'散件（更新）'!B:G,6,FALSE)</f>
        <v>SP;CL2539F-01;基站水满检测霍尔组件</v>
      </c>
      <c r="V354" s="28">
        <f>VLOOKUP(N354,'散件（更新）'!B:I,8,FALSE)</f>
        <v>6932485021628</v>
      </c>
    </row>
    <row r="355" spans="1:22" ht="20.149999999999999" customHeight="1">
      <c r="A355" s="57">
        <v>46169</v>
      </c>
      <c r="B355" s="58" t="s">
        <v>19004</v>
      </c>
      <c r="C355" s="27" t="str">
        <f>VLOOKUP(B355,'大货清单（不定期按GOMS更新）'!A:H,8,0)</f>
        <v>109-25390601</v>
      </c>
      <c r="D355" s="27" t="str">
        <f>VLOOKUP(B355,'大货清单（不定期按GOMS更新）'!A:C,3,0)</f>
        <v>CL2539F-01</v>
      </c>
      <c r="E355" s="27" t="str">
        <f>VLOOKUP(B355,'大货清单（不定期按GOMS更新）'!A:H,4,0)</f>
        <v>DE,FR,IT,ES,PL,SE,NL,BE,LT,FI,IL</v>
      </c>
      <c r="F355" s="27" t="str">
        <f>VLOOKUP(B355,'大货清单（不定期按GOMS更新）'!A:H,2,0)</f>
        <v>FLOOR ONE Station S9 Artist</v>
      </c>
      <c r="G355" s="28" t="str">
        <f>VLOOKUP(B355,'大货清单（不定期按GOMS更新）'!A:I,9,FALSE)</f>
        <v>6932485017287</v>
      </c>
      <c r="H355" s="27" t="str">
        <f>VLOOKUP(B355,'大货清单（不定期按GOMS更新）'!A:H,7,0)</f>
        <v>BLUE</v>
      </c>
      <c r="I355" s="27" t="str">
        <f>VLOOKUP(B355,'大货清单（不定期按GOMS更新）'!A:F,6,FALSE)</f>
        <v>ACTIVE</v>
      </c>
      <c r="J355" s="27" t="str">
        <f>VLOOKUP(B355,'大货清单（不定期按GOMS更新）'!A:K,11,FALSE)</f>
        <v>14.2</v>
      </c>
      <c r="K355" s="27" t="str">
        <f>VLOOKUP(B355,'大货清单（不定期按GOMS更新）'!A:N,12,FALSE)</f>
        <v>736</v>
      </c>
      <c r="L355" s="27" t="str">
        <f>VLOOKUP(B355,'大货清单（不定期按GOMS更新）'!A:M,13,FALSE)</f>
        <v>386</v>
      </c>
      <c r="M355" s="27" t="str">
        <f>VLOOKUP(B355,'大货清单（不定期按GOMS更新）'!A:N,14,FALSE)</f>
        <v>371</v>
      </c>
      <c r="N355" s="58" t="s">
        <v>16774</v>
      </c>
      <c r="O355" s="27">
        <f>IFERROR(VLOOKUP(N355,'散件迭代（不定期更新）'!C:J,8,FALSE),0)</f>
        <v>0</v>
      </c>
      <c r="P355" s="27" t="str">
        <f>IFERROR(VLOOKUP(N355,'散件（更新）'!B:H,3,FALSE),0)</f>
        <v/>
      </c>
      <c r="Q355" s="27" t="str">
        <f>VLOOKUP(N355,'散件（更新）'!B:H,2,FALSE)</f>
        <v>114-25390625</v>
      </c>
      <c r="R355" s="27" t="str">
        <f>VLOOKUP(N355,'散件（更新）'!B:H,7,FALSE)</f>
        <v>Base Station Water Tank  Detection Hall Assembly</v>
      </c>
      <c r="S355" s="27" t="str">
        <f>VLOOKUP(N355,'散件（更新）'!B:E,4,FALSE)</f>
        <v>https://tineco-yxzt.oss-accelerate.aliyuncs.com/20260206/jizhanshuixiangzaiweijiancehuoerzujian_1770360358752.JPG</v>
      </c>
      <c r="T355" s="27" t="s">
        <v>8759</v>
      </c>
      <c r="U355" s="28" t="str">
        <f>VLOOKUP(N355,'散件（更新）'!B:G,6,FALSE)</f>
        <v>SP;CL2539F-01;基站水箱在位检测霍尔组件</v>
      </c>
      <c r="V355" s="28">
        <f>VLOOKUP(N355,'散件（更新）'!B:I,8,FALSE)</f>
        <v>6932485021635</v>
      </c>
    </row>
    <row r="356" spans="1:22" ht="20.149999999999999" customHeight="1">
      <c r="A356" s="57">
        <v>46169</v>
      </c>
      <c r="B356" s="58" t="s">
        <v>19004</v>
      </c>
      <c r="C356" s="27" t="str">
        <f>VLOOKUP(B356,'大货清单（不定期按GOMS更新）'!A:H,8,0)</f>
        <v>109-25390601</v>
      </c>
      <c r="D356" s="27" t="str">
        <f>VLOOKUP(B356,'大货清单（不定期按GOMS更新）'!A:C,3,0)</f>
        <v>CL2539F-01</v>
      </c>
      <c r="E356" s="27" t="str">
        <f>VLOOKUP(B356,'大货清单（不定期按GOMS更新）'!A:H,4,0)</f>
        <v>DE,FR,IT,ES,PL,SE,NL,BE,LT,FI,IL</v>
      </c>
      <c r="F356" s="27" t="str">
        <f>VLOOKUP(B356,'大货清单（不定期按GOMS更新）'!A:H,2,0)</f>
        <v>FLOOR ONE Station S9 Artist</v>
      </c>
      <c r="G356" s="28" t="str">
        <f>VLOOKUP(B356,'大货清单（不定期按GOMS更新）'!A:I,9,FALSE)</f>
        <v>6932485017287</v>
      </c>
      <c r="H356" s="27" t="str">
        <f>VLOOKUP(B356,'大货清单（不定期按GOMS更新）'!A:H,7,0)</f>
        <v>BLUE</v>
      </c>
      <c r="I356" s="27" t="str">
        <f>VLOOKUP(B356,'大货清单（不定期按GOMS更新）'!A:F,6,FALSE)</f>
        <v>ACTIVE</v>
      </c>
      <c r="J356" s="27" t="str">
        <f>VLOOKUP(B356,'大货清单（不定期按GOMS更新）'!A:K,11,FALSE)</f>
        <v>14.2</v>
      </c>
      <c r="K356" s="27" t="str">
        <f>VLOOKUP(B356,'大货清单（不定期按GOMS更新）'!A:N,12,FALSE)</f>
        <v>736</v>
      </c>
      <c r="L356" s="27" t="str">
        <f>VLOOKUP(B356,'大货清单（不定期按GOMS更新）'!A:M,13,FALSE)</f>
        <v>386</v>
      </c>
      <c r="M356" s="27" t="str">
        <f>VLOOKUP(B356,'大货清单（不定期按GOMS更新）'!A:N,14,FALSE)</f>
        <v>371</v>
      </c>
      <c r="N356" s="58" t="s">
        <v>16459</v>
      </c>
      <c r="O356" s="27">
        <f>IFERROR(VLOOKUP(N356,'散件迭代（不定期更新）'!C:J,8,FALSE),0)</f>
        <v>0</v>
      </c>
      <c r="P356" s="27" t="str">
        <f>IFERROR(VLOOKUP(N356,'散件（更新）'!B:H,3,FALSE),0)</f>
        <v/>
      </c>
      <c r="Q356" s="27" t="str">
        <f>VLOOKUP(N356,'散件（更新）'!B:H,2,FALSE)</f>
        <v>114-25390626</v>
      </c>
      <c r="R356" s="27" t="str">
        <f>VLOOKUP(N356,'散件（更新）'!B:H,7,FALSE)</f>
        <v>Floor Brush Hall Board Assembly</v>
      </c>
      <c r="S356" s="27" t="str">
        <f>VLOOKUP(N356,'散件（更新）'!B:E,4,FALSE)</f>
        <v>https://tineco-yxzt.oss-accelerate.aliyuncs.com/20260206/dishuahuoerbanzujian_1770360415319.JPG</v>
      </c>
      <c r="T356" s="27" t="s">
        <v>8759</v>
      </c>
      <c r="U356" s="28" t="str">
        <f>VLOOKUP(N356,'散件（更新）'!B:G,6,FALSE)</f>
        <v>SP;CL2539F-01;地刷霍尔板组件</v>
      </c>
      <c r="V356" s="28">
        <f>VLOOKUP(N356,'散件（更新）'!B:I,8,FALSE)</f>
        <v>6932485021642</v>
      </c>
    </row>
    <row r="357" spans="1:22" ht="20.149999999999999" customHeight="1">
      <c r="A357" s="57">
        <v>46169</v>
      </c>
      <c r="B357" s="58" t="s">
        <v>19004</v>
      </c>
      <c r="C357" s="27" t="str">
        <f>VLOOKUP(B357,'大货清单（不定期按GOMS更新）'!A:H,8,0)</f>
        <v>109-25390601</v>
      </c>
      <c r="D357" s="27" t="str">
        <f>VLOOKUP(B357,'大货清单（不定期按GOMS更新）'!A:C,3,0)</f>
        <v>CL2539F-01</v>
      </c>
      <c r="E357" s="27" t="str">
        <f>VLOOKUP(B357,'大货清单（不定期按GOMS更新）'!A:H,4,0)</f>
        <v>DE,FR,IT,ES,PL,SE,NL,BE,LT,FI,IL</v>
      </c>
      <c r="F357" s="27" t="str">
        <f>VLOOKUP(B357,'大货清单（不定期按GOMS更新）'!A:H,2,0)</f>
        <v>FLOOR ONE Station S9 Artist</v>
      </c>
      <c r="G357" s="28" t="str">
        <f>VLOOKUP(B357,'大货清单（不定期按GOMS更新）'!A:I,9,FALSE)</f>
        <v>6932485017287</v>
      </c>
      <c r="H357" s="27" t="str">
        <f>VLOOKUP(B357,'大货清单（不定期按GOMS更新）'!A:H,7,0)</f>
        <v>BLUE</v>
      </c>
      <c r="I357" s="27" t="str">
        <f>VLOOKUP(B357,'大货清单（不定期按GOMS更新）'!A:F,6,FALSE)</f>
        <v>ACTIVE</v>
      </c>
      <c r="J357" s="27" t="str">
        <f>VLOOKUP(B357,'大货清单（不定期按GOMS更新）'!A:K,11,FALSE)</f>
        <v>14.2</v>
      </c>
      <c r="K357" s="27" t="str">
        <f>VLOOKUP(B357,'大货清单（不定期按GOMS更新）'!A:N,12,FALSE)</f>
        <v>736</v>
      </c>
      <c r="L357" s="27" t="str">
        <f>VLOOKUP(B357,'大货清单（不定期按GOMS更新）'!A:M,13,FALSE)</f>
        <v>386</v>
      </c>
      <c r="M357" s="27" t="str">
        <f>VLOOKUP(B357,'大货清单（不定期按GOMS更新）'!A:N,14,FALSE)</f>
        <v>371</v>
      </c>
      <c r="N357" s="58" t="s">
        <v>16446</v>
      </c>
      <c r="O357" s="27">
        <f>IFERROR(VLOOKUP(N357,'散件迭代（不定期更新）'!C:J,8,FALSE),0)</f>
        <v>0</v>
      </c>
      <c r="P357" s="27" t="str">
        <f>IFERROR(VLOOKUP(N357,'散件（更新）'!B:H,3,FALSE),0)</f>
        <v/>
      </c>
      <c r="Q357" s="27" t="str">
        <f>VLOOKUP(N357,'散件（更新）'!B:H,2,FALSE)</f>
        <v>114-25390628</v>
      </c>
      <c r="R357" s="27" t="str">
        <f>VLOOKUP(N357,'散件（更新）'!B:H,7,FALSE)</f>
        <v>Water Level Sensor</v>
      </c>
      <c r="S357" s="27" t="str">
        <f>VLOOKUP(N357,'散件（更新）'!B:E,4,FALSE)</f>
        <v>https://tineco-yxzt.oss-accelerate.aliyuncs.com/20260206/zhitongshiguangdianyeweichuanganqizujian_1770360503344.JPG</v>
      </c>
      <c r="T357" s="27" t="s">
        <v>8759</v>
      </c>
      <c r="U357" s="28" t="str">
        <f>VLOOKUP(N357,'散件（更新）'!B:G,6,FALSE)</f>
        <v>SP;CL2539F-01;直通式光电液位传感器组件</v>
      </c>
      <c r="V357" s="28">
        <f>VLOOKUP(N357,'散件（更新）'!B:I,8,FALSE)</f>
        <v>6932485021666</v>
      </c>
    </row>
    <row r="358" spans="1:22" ht="20.149999999999999" customHeight="1">
      <c r="A358" s="57">
        <v>46169</v>
      </c>
      <c r="B358" s="58" t="s">
        <v>19004</v>
      </c>
      <c r="C358" s="27" t="str">
        <f>VLOOKUP(B358,'大货清单（不定期按GOMS更新）'!A:H,8,0)</f>
        <v>109-25390601</v>
      </c>
      <c r="D358" s="27" t="str">
        <f>VLOOKUP(B358,'大货清单（不定期按GOMS更新）'!A:C,3,0)</f>
        <v>CL2539F-01</v>
      </c>
      <c r="E358" s="27" t="str">
        <f>VLOOKUP(B358,'大货清单（不定期按GOMS更新）'!A:H,4,0)</f>
        <v>DE,FR,IT,ES,PL,SE,NL,BE,LT,FI,IL</v>
      </c>
      <c r="F358" s="27" t="str">
        <f>VLOOKUP(B358,'大货清单（不定期按GOMS更新）'!A:H,2,0)</f>
        <v>FLOOR ONE Station S9 Artist</v>
      </c>
      <c r="G358" s="28" t="str">
        <f>VLOOKUP(B358,'大货清单（不定期按GOMS更新）'!A:I,9,FALSE)</f>
        <v>6932485017287</v>
      </c>
      <c r="H358" s="27" t="str">
        <f>VLOOKUP(B358,'大货清单（不定期按GOMS更新）'!A:H,7,0)</f>
        <v>BLUE</v>
      </c>
      <c r="I358" s="27" t="str">
        <f>VLOOKUP(B358,'大货清单（不定期按GOMS更新）'!A:F,6,FALSE)</f>
        <v>ACTIVE</v>
      </c>
      <c r="J358" s="27" t="str">
        <f>VLOOKUP(B358,'大货清单（不定期按GOMS更新）'!A:K,11,FALSE)</f>
        <v>14.2</v>
      </c>
      <c r="K358" s="27" t="str">
        <f>VLOOKUP(B358,'大货清单（不定期按GOMS更新）'!A:N,12,FALSE)</f>
        <v>736</v>
      </c>
      <c r="L358" s="27" t="str">
        <f>VLOOKUP(B358,'大货清单（不定期按GOMS更新）'!A:M,13,FALSE)</f>
        <v>386</v>
      </c>
      <c r="M358" s="27" t="str">
        <f>VLOOKUP(B358,'大货清单（不定期按GOMS更新）'!A:N,14,FALSE)</f>
        <v>371</v>
      </c>
      <c r="N358" s="58" t="s">
        <v>16924</v>
      </c>
      <c r="O358" s="27">
        <f>IFERROR(VLOOKUP(N358,'散件迭代（不定期更新）'!C:J,8,FALSE),0)</f>
        <v>0</v>
      </c>
      <c r="P358" s="27" t="str">
        <f>IFERROR(VLOOKUP(N358,'散件（更新）'!B:H,3,FALSE),0)</f>
        <v/>
      </c>
      <c r="Q358" s="27" t="str">
        <f>VLOOKUP(N358,'散件（更新）'!B:H,2,FALSE)</f>
        <v>114-25390633</v>
      </c>
      <c r="R358" s="27" t="str">
        <f>VLOOKUP(N358,'散件（更新）'!B:H,7,FALSE)</f>
        <v>Hot Water NTC Assembly</v>
      </c>
      <c r="S358" s="27" t="str">
        <f>VLOOKUP(N358,'散件（更新）'!B:E,4,FALSE)</f>
        <v>https://tineco-yxzt.oss-accelerate.aliyuncs.com/20260206/reshuiNTCzujian_1770360743416.JPG</v>
      </c>
      <c r="T358" s="27" t="s">
        <v>19311</v>
      </c>
      <c r="U358" s="28" t="str">
        <f>VLOOKUP(N358,'散件（更新）'!B:G,6,FALSE)</f>
        <v>SP;CL2539F-01;热水 NTC 组件</v>
      </c>
      <c r="V358" s="28">
        <f>VLOOKUP(N358,'散件（更新）'!B:I,8,FALSE)</f>
        <v>6932485021710</v>
      </c>
    </row>
    <row r="359" spans="1:22" ht="20.149999999999999" customHeight="1">
      <c r="A359" s="57">
        <v>46169</v>
      </c>
      <c r="B359" s="58" t="s">
        <v>19004</v>
      </c>
      <c r="C359" s="27" t="str">
        <f>VLOOKUP(B359,'大货清单（不定期按GOMS更新）'!A:H,8,0)</f>
        <v>109-25390601</v>
      </c>
      <c r="D359" s="27" t="str">
        <f>VLOOKUP(B359,'大货清单（不定期按GOMS更新）'!A:C,3,0)</f>
        <v>CL2539F-01</v>
      </c>
      <c r="E359" s="27" t="str">
        <f>VLOOKUP(B359,'大货清单（不定期按GOMS更新）'!A:H,4,0)</f>
        <v>DE,FR,IT,ES,PL,SE,NL,BE,LT,FI,IL</v>
      </c>
      <c r="F359" s="27" t="str">
        <f>VLOOKUP(B359,'大货清单（不定期按GOMS更新）'!A:H,2,0)</f>
        <v>FLOOR ONE Station S9 Artist</v>
      </c>
      <c r="G359" s="28" t="str">
        <f>VLOOKUP(B359,'大货清单（不定期按GOMS更新）'!A:I,9,FALSE)</f>
        <v>6932485017287</v>
      </c>
      <c r="H359" s="27" t="str">
        <f>VLOOKUP(B359,'大货清单（不定期按GOMS更新）'!A:H,7,0)</f>
        <v>BLUE</v>
      </c>
      <c r="I359" s="27" t="str">
        <f>VLOOKUP(B359,'大货清单（不定期按GOMS更新）'!A:F,6,FALSE)</f>
        <v>ACTIVE</v>
      </c>
      <c r="J359" s="27" t="str">
        <f>VLOOKUP(B359,'大货清单（不定期按GOMS更新）'!A:K,11,FALSE)</f>
        <v>14.2</v>
      </c>
      <c r="K359" s="27" t="str">
        <f>VLOOKUP(B359,'大货清单（不定期按GOMS更新）'!A:N,12,FALSE)</f>
        <v>736</v>
      </c>
      <c r="L359" s="27" t="str">
        <f>VLOOKUP(B359,'大货清单（不定期按GOMS更新）'!A:M,13,FALSE)</f>
        <v>386</v>
      </c>
      <c r="M359" s="27" t="str">
        <f>VLOOKUP(B359,'大货清单（不定期按GOMS更新）'!A:N,14,FALSE)</f>
        <v>371</v>
      </c>
      <c r="N359" s="58" t="s">
        <v>16811</v>
      </c>
      <c r="O359" s="27">
        <f>IFERROR(VLOOKUP(N359,'散件迭代（不定期更新）'!C:J,8,FALSE),0)</f>
        <v>0</v>
      </c>
      <c r="P359" s="27" t="str">
        <f>IFERROR(VLOOKUP(N359,'散件（更新）'!B:H,3,FALSE),0)</f>
        <v/>
      </c>
      <c r="Q359" s="27" t="str">
        <f>VLOOKUP(N359,'散件（更新）'!B:H,2,FALSE)</f>
        <v>114-25390634</v>
      </c>
      <c r="R359" s="27" t="str">
        <f>VLOOKUP(N359,'散件（更新）'!B:H,7,FALSE)</f>
        <v>Hot Air NTC Assembly</v>
      </c>
      <c r="S359" s="27" t="str">
        <f>VLOOKUP(N359,'散件（更新）'!B:E,4,FALSE)</f>
        <v>https://tineco-yxzt.oss-accelerate.aliyuncs.com/20260206/refengNTCzujian_1770360799282.png</v>
      </c>
      <c r="T359" s="27" t="s">
        <v>8759</v>
      </c>
      <c r="U359" s="28" t="str">
        <f>VLOOKUP(N359,'散件（更新）'!B:G,6,FALSE)</f>
        <v>SP;CL2539F-01;热风NTC组件</v>
      </c>
      <c r="V359" s="28">
        <f>VLOOKUP(N359,'散件（更新）'!B:I,8,FALSE)</f>
        <v>6932485021727</v>
      </c>
    </row>
    <row r="360" spans="1:22" ht="20.149999999999999" customHeight="1">
      <c r="A360" s="57">
        <v>46169</v>
      </c>
      <c r="B360" s="58" t="s">
        <v>19004</v>
      </c>
      <c r="C360" s="27" t="str">
        <f>VLOOKUP(B360,'大货清单（不定期按GOMS更新）'!A:H,8,0)</f>
        <v>109-25390601</v>
      </c>
      <c r="D360" s="27" t="str">
        <f>VLOOKUP(B360,'大货清单（不定期按GOMS更新）'!A:C,3,0)</f>
        <v>CL2539F-01</v>
      </c>
      <c r="E360" s="27" t="str">
        <f>VLOOKUP(B360,'大货清单（不定期按GOMS更新）'!A:H,4,0)</f>
        <v>DE,FR,IT,ES,PL,SE,NL,BE,LT,FI,IL</v>
      </c>
      <c r="F360" s="27" t="str">
        <f>VLOOKUP(B360,'大货清单（不定期按GOMS更新）'!A:H,2,0)</f>
        <v>FLOOR ONE Station S9 Artist</v>
      </c>
      <c r="G360" s="28" t="str">
        <f>VLOOKUP(B360,'大货清单（不定期按GOMS更新）'!A:I,9,FALSE)</f>
        <v>6932485017287</v>
      </c>
      <c r="H360" s="27" t="str">
        <f>VLOOKUP(B360,'大货清单（不定期按GOMS更新）'!A:H,7,0)</f>
        <v>BLUE</v>
      </c>
      <c r="I360" s="27" t="str">
        <f>VLOOKUP(B360,'大货清单（不定期按GOMS更新）'!A:F,6,FALSE)</f>
        <v>ACTIVE</v>
      </c>
      <c r="J360" s="27" t="str">
        <f>VLOOKUP(B360,'大货清单（不定期按GOMS更新）'!A:K,11,FALSE)</f>
        <v>14.2</v>
      </c>
      <c r="K360" s="27" t="str">
        <f>VLOOKUP(B360,'大货清单（不定期按GOMS更新）'!A:N,12,FALSE)</f>
        <v>736</v>
      </c>
      <c r="L360" s="27" t="str">
        <f>VLOOKUP(B360,'大货清单（不定期按GOMS更新）'!A:M,13,FALSE)</f>
        <v>386</v>
      </c>
      <c r="M360" s="27" t="str">
        <f>VLOOKUP(B360,'大货清单（不定期按GOMS更新）'!A:N,14,FALSE)</f>
        <v>371</v>
      </c>
      <c r="N360" s="58" t="s">
        <v>15284</v>
      </c>
      <c r="O360" s="27">
        <f>IFERROR(VLOOKUP(N360,'散件迭代（不定期更新）'!C:J,8,FALSE),0)</f>
        <v>0</v>
      </c>
      <c r="P360" s="27">
        <f>IFERROR(VLOOKUP(N360,'散件（更新）'!B:H,3,FALSE),0)</f>
        <v>0</v>
      </c>
      <c r="Q360" s="27" t="str">
        <f>VLOOKUP(N360,'散件（更新）'!B:H,2,FALSE)</f>
        <v>114-25350307</v>
      </c>
      <c r="R360" s="27" t="str">
        <f>VLOOKUP(N360,'散件（更新）'!B:H,7,FALSE)</f>
        <v>Peristaltic Pump Assembly</v>
      </c>
      <c r="S360" s="27" t="str">
        <f>VLOOKUP(N360,'散件（更新）'!B:E,4,FALSE)</f>
        <v>https://tineco-yxzt.oss-accelerate.aliyuncs.com/20250912/E7F538BE778948BAB32C50C5CBFABD95_1757660086515.png</v>
      </c>
      <c r="T360" s="27" t="s">
        <v>8759</v>
      </c>
      <c r="U360" s="28" t="str">
        <f>VLOOKUP(N360,'散件（更新）'!B:G,6,FALSE)</f>
        <v>SP;CL2535C-01;蠕动泵组件</v>
      </c>
      <c r="V360" s="28">
        <f>VLOOKUP(N360,'散件（更新）'!B:I,8,FALSE)</f>
        <v>6932485013593</v>
      </c>
    </row>
    <row r="361" spans="1:22" ht="20.149999999999999" customHeight="1">
      <c r="A361" s="57">
        <v>46169</v>
      </c>
      <c r="B361" s="58" t="s">
        <v>19004</v>
      </c>
      <c r="C361" s="27" t="str">
        <f>VLOOKUP(B361,'大货清单（不定期按GOMS更新）'!A:H,8,0)</f>
        <v>109-25390601</v>
      </c>
      <c r="D361" s="27" t="str">
        <f>VLOOKUP(B361,'大货清单（不定期按GOMS更新）'!A:C,3,0)</f>
        <v>CL2539F-01</v>
      </c>
      <c r="E361" s="27" t="str">
        <f>VLOOKUP(B361,'大货清单（不定期按GOMS更新）'!A:H,4,0)</f>
        <v>DE,FR,IT,ES,PL,SE,NL,BE,LT,FI,IL</v>
      </c>
      <c r="F361" s="27" t="str">
        <f>VLOOKUP(B361,'大货清单（不定期按GOMS更新）'!A:H,2,0)</f>
        <v>FLOOR ONE Station S9 Artist</v>
      </c>
      <c r="G361" s="28" t="str">
        <f>VLOOKUP(B361,'大货清单（不定期按GOMS更新）'!A:I,9,FALSE)</f>
        <v>6932485017287</v>
      </c>
      <c r="H361" s="27" t="str">
        <f>VLOOKUP(B361,'大货清单（不定期按GOMS更新）'!A:H,7,0)</f>
        <v>BLUE</v>
      </c>
      <c r="I361" s="27" t="str">
        <f>VLOOKUP(B361,'大货清单（不定期按GOMS更新）'!A:F,6,FALSE)</f>
        <v>ACTIVE</v>
      </c>
      <c r="J361" s="27" t="str">
        <f>VLOOKUP(B361,'大货清单（不定期按GOMS更新）'!A:K,11,FALSE)</f>
        <v>14.2</v>
      </c>
      <c r="K361" s="27" t="str">
        <f>VLOOKUP(B361,'大货清单（不定期按GOMS更新）'!A:N,12,FALSE)</f>
        <v>736</v>
      </c>
      <c r="L361" s="27" t="str">
        <f>VLOOKUP(B361,'大货清单（不定期按GOMS更新）'!A:M,13,FALSE)</f>
        <v>386</v>
      </c>
      <c r="M361" s="27" t="str">
        <f>VLOOKUP(B361,'大货清单（不定期按GOMS更新）'!A:N,14,FALSE)</f>
        <v>371</v>
      </c>
      <c r="N361" s="58" t="s">
        <v>16822</v>
      </c>
      <c r="O361" s="27">
        <f>IFERROR(VLOOKUP(N361,'散件迭代（不定期更新）'!C:J,8,FALSE),0)</f>
        <v>0</v>
      </c>
      <c r="P361" s="27" t="str">
        <f>IFERROR(VLOOKUP(N361,'散件（更新）'!B:H,3,FALSE),0)</f>
        <v/>
      </c>
      <c r="Q361" s="27" t="str">
        <f>VLOOKUP(N361,'散件（更新）'!B:H,2,FALSE)</f>
        <v>114-25390620</v>
      </c>
      <c r="R361" s="27" t="str">
        <f>VLOOKUP(N361,'散件（更新）'!B:H,7,FALSE)</f>
        <v>Water Pump (Red Terminal)</v>
      </c>
      <c r="S361" s="27" t="str">
        <f>VLOOKUP(N361,'散件（更新）'!B:E,4,FALSE)</f>
        <v>https://tineco-yxzt.oss-accelerate.aliyuncs.com/20260206/choushuigemobeng（duanzihongse)_1770360066554.JPG</v>
      </c>
      <c r="T361" s="27" t="s">
        <v>8759</v>
      </c>
      <c r="U361" s="28" t="str">
        <f>VLOOKUP(N361,'散件（更新）'!B:G,6,FALSE)</f>
        <v>SP;CL2539F-01;抽水隔膜泵（端子红色)</v>
      </c>
      <c r="V361" s="28">
        <f>VLOOKUP(N361,'散件（更新）'!B:I,8,FALSE)</f>
        <v>6932485021581</v>
      </c>
    </row>
    <row r="362" spans="1:22" ht="20.149999999999999" customHeight="1">
      <c r="A362" s="57">
        <v>46169</v>
      </c>
      <c r="B362" s="58" t="s">
        <v>19004</v>
      </c>
      <c r="C362" s="27" t="str">
        <f>VLOOKUP(B362,'大货清单（不定期按GOMS更新）'!A:H,8,0)</f>
        <v>109-25390601</v>
      </c>
      <c r="D362" s="27" t="str">
        <f>VLOOKUP(B362,'大货清单（不定期按GOMS更新）'!A:C,3,0)</f>
        <v>CL2539F-01</v>
      </c>
      <c r="E362" s="27" t="str">
        <f>VLOOKUP(B362,'大货清单（不定期按GOMS更新）'!A:H,4,0)</f>
        <v>DE,FR,IT,ES,PL,SE,NL,BE,LT,FI,IL</v>
      </c>
      <c r="F362" s="27" t="str">
        <f>VLOOKUP(B362,'大货清单（不定期按GOMS更新）'!A:H,2,0)</f>
        <v>FLOOR ONE Station S9 Artist</v>
      </c>
      <c r="G362" s="28" t="str">
        <f>VLOOKUP(B362,'大货清单（不定期按GOMS更新）'!A:I,9,FALSE)</f>
        <v>6932485017287</v>
      </c>
      <c r="H362" s="27" t="str">
        <f>VLOOKUP(B362,'大货清单（不定期按GOMS更新）'!A:H,7,0)</f>
        <v>BLUE</v>
      </c>
      <c r="I362" s="27" t="str">
        <f>VLOOKUP(B362,'大货清单（不定期按GOMS更新）'!A:F,6,FALSE)</f>
        <v>ACTIVE</v>
      </c>
      <c r="J362" s="27" t="str">
        <f>VLOOKUP(B362,'大货清单（不定期按GOMS更新）'!A:K,11,FALSE)</f>
        <v>14.2</v>
      </c>
      <c r="K362" s="27" t="str">
        <f>VLOOKUP(B362,'大货清单（不定期按GOMS更新）'!A:N,12,FALSE)</f>
        <v>736</v>
      </c>
      <c r="L362" s="27" t="str">
        <f>VLOOKUP(B362,'大货清单（不定期按GOMS更新）'!A:M,13,FALSE)</f>
        <v>386</v>
      </c>
      <c r="M362" s="27" t="str">
        <f>VLOOKUP(B362,'大货清单（不定期按GOMS更新）'!A:N,14,FALSE)</f>
        <v>371</v>
      </c>
      <c r="N362" s="58" t="s">
        <v>16819</v>
      </c>
      <c r="O362" s="27">
        <f>IFERROR(VLOOKUP(N362,'散件迭代（不定期更新）'!C:J,8,FALSE),0)</f>
        <v>0</v>
      </c>
      <c r="P362" s="27" t="str">
        <f>IFERROR(VLOOKUP(N362,'散件（更新）'!B:H,3,FALSE),0)</f>
        <v/>
      </c>
      <c r="Q362" s="27" t="str">
        <f>VLOOKUP(N362,'散件（更新）'!B:H,2,FALSE)</f>
        <v>114-25390621</v>
      </c>
      <c r="R362" s="27" t="str">
        <f>VLOOKUP(N362,'散件（更新）'!B:H,7,FALSE)</f>
        <v>Water Pump (Blue Terminal)</v>
      </c>
      <c r="S362" s="27" t="str">
        <f>VLOOKUP(N362,'散件（更新）'!B:E,4,FALSE)</f>
        <v>https://tineco-yxzt.oss-accelerate.aliyuncs.com/20260206/jiashuigemobeng(duanzilanse)_1770360124283.JPG</v>
      </c>
      <c r="T362" s="27" t="s">
        <v>19301</v>
      </c>
      <c r="U362" s="28" t="str">
        <f>VLOOKUP(N362,'散件（更新）'!B:G,6,FALSE)</f>
        <v>SP;CL2539F-01;加水隔膜泵(端子蓝色)</v>
      </c>
      <c r="V362" s="28">
        <f>VLOOKUP(N362,'散件（更新）'!B:I,8,FALSE)</f>
        <v>6932485021598</v>
      </c>
    </row>
    <row r="363" spans="1:22" ht="20.149999999999999" customHeight="1">
      <c r="A363" s="57">
        <v>46169</v>
      </c>
      <c r="B363" s="58" t="s">
        <v>19004</v>
      </c>
      <c r="C363" s="27" t="str">
        <f>VLOOKUP(B363,'大货清单（不定期按GOMS更新）'!A:H,8,0)</f>
        <v>109-25390601</v>
      </c>
      <c r="D363" s="27" t="str">
        <f>VLOOKUP(B363,'大货清单（不定期按GOMS更新）'!A:C,3,0)</f>
        <v>CL2539F-01</v>
      </c>
      <c r="E363" s="27" t="str">
        <f>VLOOKUP(B363,'大货清单（不定期按GOMS更新）'!A:H,4,0)</f>
        <v>DE,FR,IT,ES,PL,SE,NL,BE,LT,FI,IL</v>
      </c>
      <c r="F363" s="27" t="str">
        <f>VLOOKUP(B363,'大货清单（不定期按GOMS更新）'!A:H,2,0)</f>
        <v>FLOOR ONE Station S9 Artist</v>
      </c>
      <c r="G363" s="28" t="str">
        <f>VLOOKUP(B363,'大货清单（不定期按GOMS更新）'!A:I,9,FALSE)</f>
        <v>6932485017287</v>
      </c>
      <c r="H363" s="27" t="str">
        <f>VLOOKUP(B363,'大货清单（不定期按GOMS更新）'!A:H,7,0)</f>
        <v>BLUE</v>
      </c>
      <c r="I363" s="27" t="str">
        <f>VLOOKUP(B363,'大货清单（不定期按GOMS更新）'!A:F,6,FALSE)</f>
        <v>ACTIVE</v>
      </c>
      <c r="J363" s="27" t="str">
        <f>VLOOKUP(B363,'大货清单（不定期按GOMS更新）'!A:K,11,FALSE)</f>
        <v>14.2</v>
      </c>
      <c r="K363" s="27" t="str">
        <f>VLOOKUP(B363,'大货清单（不定期按GOMS更新）'!A:N,12,FALSE)</f>
        <v>736</v>
      </c>
      <c r="L363" s="27" t="str">
        <f>VLOOKUP(B363,'大货清单（不定期按GOMS更新）'!A:M,13,FALSE)</f>
        <v>386</v>
      </c>
      <c r="M363" s="27" t="str">
        <f>VLOOKUP(B363,'大货清单（不定期按GOMS更新）'!A:N,14,FALSE)</f>
        <v>371</v>
      </c>
      <c r="N363" s="58" t="s">
        <v>16796</v>
      </c>
      <c r="O363" s="27">
        <f>IFERROR(VLOOKUP(N363,'散件迭代（不定期更新）'!C:J,8,FALSE),0)</f>
        <v>0</v>
      </c>
      <c r="P363" s="27" t="str">
        <f>IFERROR(VLOOKUP(N363,'散件（更新）'!B:H,3,FALSE),0)</f>
        <v/>
      </c>
      <c r="Q363" s="27" t="str">
        <f>VLOOKUP(N363,'散件（更新）'!B:H,2,FALSE)</f>
        <v>114-24360447</v>
      </c>
      <c r="R363" s="27" t="str">
        <f>VLOOKUP(N363,'散件（更新）'!B:H,7,FALSE)</f>
        <v>Cleaning Brush</v>
      </c>
      <c r="S363" s="27" t="str">
        <f>VLOOKUP(N363,'散件（更新）'!B:E,4,FALSE)</f>
        <v>https://tineco-yxzt.oss-accelerate.aliyuncs.com/20251223/114-24360447qingjieshuazujian_1766488296150.jpg</v>
      </c>
      <c r="T363" s="27" t="s">
        <v>8759</v>
      </c>
      <c r="U363" s="28" t="str">
        <f>VLOOKUP(N363,'散件（更新）'!B:G,6,FALSE)</f>
        <v>SP;CL2436D-01;清洁刷组件</v>
      </c>
      <c r="V363" s="28">
        <f>VLOOKUP(N363,'散件（更新）'!B:I,8,FALSE)</f>
        <v>6932485018994</v>
      </c>
    </row>
    <row r="364" spans="1:22" ht="20.149999999999999" customHeight="1">
      <c r="A364" s="57">
        <v>46169</v>
      </c>
      <c r="B364" s="58" t="s">
        <v>19004</v>
      </c>
      <c r="C364" s="27" t="str">
        <f>VLOOKUP(B364,'大货清单（不定期按GOMS更新）'!A:H,8,0)</f>
        <v>109-25390601</v>
      </c>
      <c r="D364" s="27" t="str">
        <f>VLOOKUP(B364,'大货清单（不定期按GOMS更新）'!A:C,3,0)</f>
        <v>CL2539F-01</v>
      </c>
      <c r="E364" s="27" t="str">
        <f>VLOOKUP(B364,'大货清单（不定期按GOMS更新）'!A:H,4,0)</f>
        <v>DE,FR,IT,ES,PL,SE,NL,BE,LT,FI,IL</v>
      </c>
      <c r="F364" s="27" t="str">
        <f>VLOOKUP(B364,'大货清单（不定期按GOMS更新）'!A:H,2,0)</f>
        <v>FLOOR ONE Station S9 Artist</v>
      </c>
      <c r="G364" s="28" t="str">
        <f>VLOOKUP(B364,'大货清单（不定期按GOMS更新）'!A:I,9,FALSE)</f>
        <v>6932485017287</v>
      </c>
      <c r="H364" s="27" t="str">
        <f>VLOOKUP(B364,'大货清单（不定期按GOMS更新）'!A:H,7,0)</f>
        <v>BLUE</v>
      </c>
      <c r="I364" s="27" t="str">
        <f>VLOOKUP(B364,'大货清单（不定期按GOMS更新）'!A:F,6,FALSE)</f>
        <v>ACTIVE</v>
      </c>
      <c r="J364" s="27" t="str">
        <f>VLOOKUP(B364,'大货清单（不定期按GOMS更新）'!A:K,11,FALSE)</f>
        <v>14.2</v>
      </c>
      <c r="K364" s="27" t="str">
        <f>VLOOKUP(B364,'大货清单（不定期按GOMS更新）'!A:N,12,FALSE)</f>
        <v>736</v>
      </c>
      <c r="L364" s="27" t="str">
        <f>VLOOKUP(B364,'大货清单（不定期按GOMS更新）'!A:M,13,FALSE)</f>
        <v>386</v>
      </c>
      <c r="M364" s="27" t="str">
        <f>VLOOKUP(B364,'大货清单（不定期按GOMS更新）'!A:N,14,FALSE)</f>
        <v>371</v>
      </c>
      <c r="N364" s="58" t="s">
        <v>16711</v>
      </c>
      <c r="O364" s="27">
        <f>IFERROR(VLOOKUP(N364,'散件迭代（不定期更新）'!C:J,8,FALSE),0)</f>
        <v>0</v>
      </c>
      <c r="P364" s="27" t="str">
        <f>IFERROR(VLOOKUP(N364,'散件（更新）'!B:H,3,FALSE),0)</f>
        <v/>
      </c>
      <c r="Q364" s="27" t="str">
        <f>VLOOKUP(N364,'散件（更新）'!B:H,2,FALSE)</f>
        <v>114-25390640</v>
      </c>
      <c r="R364" s="27" t="str">
        <f>VLOOKUP(N364,'散件（更新）'!B:H,7,FALSE)</f>
        <v>Handle</v>
      </c>
      <c r="S364" s="27" t="str">
        <f>VLOOKUP(N364,'散件（更新）'!B:E,4,FALSE)</f>
        <v>https://tineco-yxzt.oss-accelerate.aliyuncs.com/20260206/shoubingzujian_1770361138499.png</v>
      </c>
      <c r="T364" s="27" t="s">
        <v>8759</v>
      </c>
      <c r="U364" s="28" t="str">
        <f>VLOOKUP(N364,'散件（更新）'!B:G,6,FALSE)</f>
        <v>SP;CL2539F-01;手柄组件</v>
      </c>
      <c r="V364" s="28">
        <f>VLOOKUP(N364,'散件（更新）'!B:I,8,FALSE)</f>
        <v>6932485021772</v>
      </c>
    </row>
    <row r="365" spans="1:22" ht="20.149999999999999" customHeight="1">
      <c r="A365" s="57">
        <v>46169</v>
      </c>
      <c r="B365" s="58" t="s">
        <v>19004</v>
      </c>
      <c r="C365" s="27" t="str">
        <f>VLOOKUP(B365,'大货清单（不定期按GOMS更新）'!A:H,8,0)</f>
        <v>109-25390601</v>
      </c>
      <c r="D365" s="27" t="str">
        <f>VLOOKUP(B365,'大货清单（不定期按GOMS更新）'!A:C,3,0)</f>
        <v>CL2539F-01</v>
      </c>
      <c r="E365" s="27" t="str">
        <f>VLOOKUP(B365,'大货清单（不定期按GOMS更新）'!A:H,4,0)</f>
        <v>DE,FR,IT,ES,PL,SE,NL,BE,LT,FI,IL</v>
      </c>
      <c r="F365" s="27" t="str">
        <f>VLOOKUP(B365,'大货清单（不定期按GOMS更新）'!A:H,2,0)</f>
        <v>FLOOR ONE Station S9 Artist</v>
      </c>
      <c r="G365" s="28" t="str">
        <f>VLOOKUP(B365,'大货清单（不定期按GOMS更新）'!A:I,9,FALSE)</f>
        <v>6932485017287</v>
      </c>
      <c r="H365" s="27" t="str">
        <f>VLOOKUP(B365,'大货清单（不定期按GOMS更新）'!A:H,7,0)</f>
        <v>BLUE</v>
      </c>
      <c r="I365" s="27" t="str">
        <f>VLOOKUP(B365,'大货清单（不定期按GOMS更新）'!A:F,6,FALSE)</f>
        <v>ACTIVE</v>
      </c>
      <c r="J365" s="27" t="str">
        <f>VLOOKUP(B365,'大货清单（不定期按GOMS更新）'!A:K,11,FALSE)</f>
        <v>14.2</v>
      </c>
      <c r="K365" s="27" t="str">
        <f>VLOOKUP(B365,'大货清单（不定期按GOMS更新）'!A:N,12,FALSE)</f>
        <v>736</v>
      </c>
      <c r="L365" s="27" t="str">
        <f>VLOOKUP(B365,'大货清单（不定期按GOMS更新）'!A:M,13,FALSE)</f>
        <v>386</v>
      </c>
      <c r="M365" s="27" t="str">
        <f>VLOOKUP(B365,'大货清单（不定期按GOMS更新）'!A:N,14,FALSE)</f>
        <v>371</v>
      </c>
      <c r="N365" s="58" t="s">
        <v>16619</v>
      </c>
      <c r="O365" s="27">
        <f>IFERROR(VLOOKUP(N365,'散件迭代（不定期更新）'!C:J,8,FALSE),0)</f>
        <v>0</v>
      </c>
      <c r="P365" s="27" t="str">
        <f>IFERROR(VLOOKUP(N365,'散件（更新）'!B:H,3,FALSE),0)</f>
        <v/>
      </c>
      <c r="Q365" s="27" t="str">
        <f>VLOOKUP(N365,'散件（更新）'!B:H,2,FALSE)</f>
        <v>114-25390615</v>
      </c>
      <c r="R365" s="27" t="str">
        <f>VLOOKUP(N365,'散件（更新）'!B:H,7,FALSE)</f>
        <v>Water Tank On The Charging Base</v>
      </c>
      <c r="S365" s="27" t="str">
        <f>VLOOKUP(N365,'散件（更新）'!B:E,4,FALSE)</f>
        <v>https://tineco-yxzt.oss-accelerate.aliyuncs.com/20260206/tuopanshuixiangzujian_1770359718408.JPG</v>
      </c>
      <c r="T365" s="27" t="s">
        <v>8759</v>
      </c>
      <c r="U365" s="28" t="str">
        <f>VLOOKUP(N365,'散件（更新）'!B:G,6,FALSE)</f>
        <v>SP;CL2539F-01;托盘水箱组件</v>
      </c>
      <c r="V365" s="28">
        <f>VLOOKUP(N365,'散件（更新）'!B:I,8,FALSE)</f>
        <v>6932485021536</v>
      </c>
    </row>
    <row r="366" spans="1:22" ht="20.149999999999999" customHeight="1">
      <c r="A366" s="57">
        <v>46169</v>
      </c>
      <c r="B366" s="58" t="s">
        <v>19004</v>
      </c>
      <c r="C366" s="27" t="str">
        <f>VLOOKUP(B366,'大货清单（不定期按GOMS更新）'!A:H,8,0)</f>
        <v>109-25390601</v>
      </c>
      <c r="D366" s="27" t="str">
        <f>VLOOKUP(B366,'大货清单（不定期按GOMS更新）'!A:C,3,0)</f>
        <v>CL2539F-01</v>
      </c>
      <c r="E366" s="27" t="str">
        <f>VLOOKUP(B366,'大货清单（不定期按GOMS更新）'!A:H,4,0)</f>
        <v>DE,FR,IT,ES,PL,SE,NL,BE,LT,FI,IL</v>
      </c>
      <c r="F366" s="27" t="str">
        <f>VLOOKUP(B366,'大货清单（不定期按GOMS更新）'!A:H,2,0)</f>
        <v>FLOOR ONE Station S9 Artist</v>
      </c>
      <c r="G366" s="28" t="str">
        <f>VLOOKUP(B366,'大货清单（不定期按GOMS更新）'!A:I,9,FALSE)</f>
        <v>6932485017287</v>
      </c>
      <c r="H366" s="27" t="str">
        <f>VLOOKUP(B366,'大货清单（不定期按GOMS更新）'!A:H,7,0)</f>
        <v>BLUE</v>
      </c>
      <c r="I366" s="27" t="str">
        <f>VLOOKUP(B366,'大货清单（不定期按GOMS更新）'!A:F,6,FALSE)</f>
        <v>ACTIVE</v>
      </c>
      <c r="J366" s="27" t="str">
        <f>VLOOKUP(B366,'大货清单（不定期按GOMS更新）'!A:K,11,FALSE)</f>
        <v>14.2</v>
      </c>
      <c r="K366" s="27" t="str">
        <f>VLOOKUP(B366,'大货清单（不定期按GOMS更新）'!A:N,12,FALSE)</f>
        <v>736</v>
      </c>
      <c r="L366" s="27" t="str">
        <f>VLOOKUP(B366,'大货清单（不定期按GOMS更新）'!A:M,13,FALSE)</f>
        <v>386</v>
      </c>
      <c r="M366" s="27" t="str">
        <f>VLOOKUP(B366,'大货清单（不定期按GOMS更新）'!A:N,14,FALSE)</f>
        <v>371</v>
      </c>
      <c r="N366" s="58" t="s">
        <v>16798</v>
      </c>
      <c r="O366" s="27">
        <f>IFERROR(VLOOKUP(N366,'散件迭代（不定期更新）'!C:J,8,FALSE),0)</f>
        <v>0</v>
      </c>
      <c r="P366" s="27" t="str">
        <f>IFERROR(VLOOKUP(N366,'散件（更新）'!B:H,3,FALSE),0)</f>
        <v/>
      </c>
      <c r="Q366" s="27" t="str">
        <f>VLOOKUP(N366,'散件（更新）'!B:H,2,FALSE)</f>
        <v>114-25390632</v>
      </c>
      <c r="R366" s="27" t="str">
        <f>VLOOKUP(N366,'散件（更新）'!B:H,7,FALSE)</f>
        <v>Clean Water Tank</v>
      </c>
      <c r="S366" s="27" t="str">
        <f>VLOOKUP(N366,'散件（更新）'!B:E,4,FALSE)</f>
        <v>https://tineco-yxzt.oss-accelerate.aliyuncs.com/20260206/ScreenShot_2026-02-06_151134_817_1770361907316.png</v>
      </c>
      <c r="T366" s="27" t="s">
        <v>8759</v>
      </c>
      <c r="U366" s="28" t="str">
        <f>VLOOKUP(N366,'散件（更新）'!B:G,6,FALSE)</f>
        <v>SP;CL2539F-01;溶液桶+刮水组件</v>
      </c>
      <c r="V366" s="28">
        <f>VLOOKUP(N366,'散件（更新）'!B:I,8,FALSE)</f>
        <v>6932485021703</v>
      </c>
    </row>
    <row r="367" spans="1:22" ht="20.149999999999999" customHeight="1">
      <c r="A367" s="57">
        <v>46169</v>
      </c>
      <c r="B367" s="58" t="s">
        <v>19004</v>
      </c>
      <c r="C367" s="27" t="str">
        <f>VLOOKUP(B367,'大货清单（不定期按GOMS更新）'!A:H,8,0)</f>
        <v>109-25390601</v>
      </c>
      <c r="D367" s="27" t="str">
        <f>VLOOKUP(B367,'大货清单（不定期按GOMS更新）'!A:C,3,0)</f>
        <v>CL2539F-01</v>
      </c>
      <c r="E367" s="27" t="str">
        <f>VLOOKUP(B367,'大货清单（不定期按GOMS更新）'!A:H,4,0)</f>
        <v>DE,FR,IT,ES,PL,SE,NL,BE,LT,FI,IL</v>
      </c>
      <c r="F367" s="27" t="str">
        <f>VLOOKUP(B367,'大货清单（不定期按GOMS更新）'!A:H,2,0)</f>
        <v>FLOOR ONE Station S9 Artist</v>
      </c>
      <c r="G367" s="28" t="str">
        <f>VLOOKUP(B367,'大货清单（不定期按GOMS更新）'!A:I,9,FALSE)</f>
        <v>6932485017287</v>
      </c>
      <c r="H367" s="27" t="str">
        <f>VLOOKUP(B367,'大货清单（不定期按GOMS更新）'!A:H,7,0)</f>
        <v>BLUE</v>
      </c>
      <c r="I367" s="27" t="str">
        <f>VLOOKUP(B367,'大货清单（不定期按GOMS更新）'!A:F,6,FALSE)</f>
        <v>ACTIVE</v>
      </c>
      <c r="J367" s="27" t="str">
        <f>VLOOKUP(B367,'大货清单（不定期按GOMS更新）'!A:K,11,FALSE)</f>
        <v>14.2</v>
      </c>
      <c r="K367" s="27" t="str">
        <f>VLOOKUP(B367,'大货清单（不定期按GOMS更新）'!A:N,12,FALSE)</f>
        <v>736</v>
      </c>
      <c r="L367" s="27" t="str">
        <f>VLOOKUP(B367,'大货清单（不定期按GOMS更新）'!A:M,13,FALSE)</f>
        <v>386</v>
      </c>
      <c r="M367" s="27" t="str">
        <f>VLOOKUP(B367,'大货清单（不定期按GOMS更新）'!A:N,14,FALSE)</f>
        <v>371</v>
      </c>
      <c r="N367" s="58" t="s">
        <v>8186</v>
      </c>
      <c r="O367" s="27">
        <f>IFERROR(VLOOKUP(N367,'散件迭代（不定期更新）'!C:J,8,FALSE),0)</f>
        <v>0</v>
      </c>
      <c r="P367" s="27" t="str">
        <f>IFERROR(VLOOKUP(N367,'散件（更新）'!B:H,3,FALSE),0)</f>
        <v/>
      </c>
      <c r="Q367" s="27" t="str">
        <f>VLOOKUP(N367,'散件（更新）'!B:H,2,FALSE)</f>
        <v>114-23431302</v>
      </c>
      <c r="R367" s="27" t="str">
        <f>VLOOKUP(N367,'散件（更新）'!B:H,7,FALSE)</f>
        <v>Dirt Water Tank</v>
      </c>
      <c r="S367" s="27" t="str">
        <f>VLOOKUP(N367,'散件（更新）'!B:E,4,FALSE)</f>
        <v>https://tineco-yxzt.oss-accelerate.aliyuncs.com/20250115/02-DWT_1736931792041.png</v>
      </c>
      <c r="T367" s="27" t="s">
        <v>8759</v>
      </c>
      <c r="U367" s="28" t="str">
        <f>VLOOKUP(N367,'散件（更新）'!B:G,6,FALSE)</f>
        <v>回收桶组件</v>
      </c>
      <c r="V367" s="28">
        <f>VLOOKUP(N367,'散件（更新）'!B:I,8,FALSE)</f>
        <v>6932485003259</v>
      </c>
    </row>
    <row r="368" spans="1:22" ht="20.149999999999999" customHeight="1">
      <c r="A368" s="57">
        <v>46169</v>
      </c>
      <c r="B368" s="58" t="s">
        <v>19004</v>
      </c>
      <c r="C368" s="27" t="str">
        <f>VLOOKUP(B368,'大货清单（不定期按GOMS更新）'!A:H,8,0)</f>
        <v>109-25390601</v>
      </c>
      <c r="D368" s="27" t="str">
        <f>VLOOKUP(B368,'大货清单（不定期按GOMS更新）'!A:C,3,0)</f>
        <v>CL2539F-01</v>
      </c>
      <c r="E368" s="27" t="str">
        <f>VLOOKUP(B368,'大货清单（不定期按GOMS更新）'!A:H,4,0)</f>
        <v>DE,FR,IT,ES,PL,SE,NL,BE,LT,FI,IL</v>
      </c>
      <c r="F368" s="27" t="str">
        <f>VLOOKUP(B368,'大货清单（不定期按GOMS更新）'!A:H,2,0)</f>
        <v>FLOOR ONE Station S9 Artist</v>
      </c>
      <c r="G368" s="28" t="str">
        <f>VLOOKUP(B368,'大货清单（不定期按GOMS更新）'!A:I,9,FALSE)</f>
        <v>6932485017287</v>
      </c>
      <c r="H368" s="27" t="str">
        <f>VLOOKUP(B368,'大货清单（不定期按GOMS更新）'!A:H,7,0)</f>
        <v>BLUE</v>
      </c>
      <c r="I368" s="27" t="str">
        <f>VLOOKUP(B368,'大货清单（不定期按GOMS更新）'!A:F,6,FALSE)</f>
        <v>ACTIVE</v>
      </c>
      <c r="J368" s="27" t="str">
        <f>VLOOKUP(B368,'大货清单（不定期按GOMS更新）'!A:K,11,FALSE)</f>
        <v>14.2</v>
      </c>
      <c r="K368" s="27" t="str">
        <f>VLOOKUP(B368,'大货清单（不定期按GOMS更新）'!A:N,12,FALSE)</f>
        <v>736</v>
      </c>
      <c r="L368" s="27" t="str">
        <f>VLOOKUP(B368,'大货清单（不定期按GOMS更新）'!A:M,13,FALSE)</f>
        <v>386</v>
      </c>
      <c r="M368" s="27" t="str">
        <f>VLOOKUP(B368,'大货清单（不定期按GOMS更新）'!A:N,14,FALSE)</f>
        <v>371</v>
      </c>
      <c r="N368" s="58" t="s">
        <v>15134</v>
      </c>
      <c r="O368" s="27">
        <f>IFERROR(VLOOKUP(N368,'散件迭代（不定期更新）'!C:J,8,FALSE),0)</f>
        <v>0</v>
      </c>
      <c r="P368" s="27">
        <f>IFERROR(VLOOKUP(N368,'散件（更新）'!B:H,3,FALSE),0)</f>
        <v>0</v>
      </c>
      <c r="Q368" s="27" t="str">
        <f>VLOOKUP(N368,'散件（更新）'!B:H,2,FALSE)</f>
        <v>114-25010013</v>
      </c>
      <c r="R368" s="27" t="str">
        <f>VLOOKUP(N368,'散件（更新）'!B:H,7,FALSE)</f>
        <v>Scraper</v>
      </c>
      <c r="S368" s="27" t="str">
        <f>VLOOKUP(N368,'散件（更新）'!B:E,4,FALSE)</f>
        <v>https://tineco-yxzt.oss-accelerate.aliyuncs.com/20250828/kechaiguatiaozujian_1756372187799.jpg</v>
      </c>
      <c r="T368" s="27" t="s">
        <v>8759</v>
      </c>
      <c r="U368" s="28" t="str">
        <f>VLOOKUP(N368,'散件（更新）'!B:G,6,FALSE)</f>
        <v>SP;CL2501-01;可拆刮条组件</v>
      </c>
      <c r="V368" s="28">
        <f>VLOOKUP(N368,'散件（更新）'!B:I,8,FALSE)</f>
        <v>6932485010943</v>
      </c>
    </row>
    <row r="369" spans="1:22" ht="20.149999999999999" customHeight="1">
      <c r="A369" s="57">
        <v>46169</v>
      </c>
      <c r="B369" s="58" t="s">
        <v>19016</v>
      </c>
      <c r="C369" s="27" t="str">
        <f>VLOOKUP(B369,'大货清单（不定期按GOMS更新）'!A:H,8,0)</f>
        <v>109-25700102</v>
      </c>
      <c r="D369" s="27" t="str">
        <f>VLOOKUP(B369,'大货清单（不定期按GOMS更新）'!A:C,3,0)</f>
        <v>CL2570A-02</v>
      </c>
      <c r="E369" s="27" t="str">
        <f>VLOOKUP(B369,'大货清单（不定期按GOMS更新）'!A:H,4,0)</f>
        <v>DE</v>
      </c>
      <c r="F369" s="27" t="str">
        <f>VLOOKUP(B369,'大货清单（不定期按GOMS更新）'!A:H,2,0)</f>
        <v>Floor One S7 Max</v>
      </c>
      <c r="G369" s="28">
        <f>VLOOKUP(B369,'大货清单（不定期按GOMS更新）'!A:I,9,FALSE)</f>
        <v>6932485018444</v>
      </c>
      <c r="H369" s="27" t="str">
        <f>VLOOKUP(B369,'大货清单（不定期按GOMS更新）'!A:H,7,0)</f>
        <v>Blue</v>
      </c>
      <c r="I369" s="27" t="str">
        <f>VLOOKUP(B369,'大货清单（不定期按GOMS更新）'!A:F,6,FALSE)</f>
        <v>ACTIVE</v>
      </c>
      <c r="J369" s="27" t="str">
        <f>VLOOKUP(B369,'大货清单（不定期按GOMS更新）'!A:K,11,FALSE)</f>
        <v>10.4</v>
      </c>
      <c r="K369" s="27" t="str">
        <f>VLOOKUP(B369,'大货清单（不定期按GOMS更新）'!A:N,12,FALSE)</f>
        <v>734</v>
      </c>
      <c r="L369" s="27" t="str">
        <f>VLOOKUP(B369,'大货清单（不定期按GOMS更新）'!A:M,13,FALSE)</f>
        <v>324</v>
      </c>
      <c r="M369" s="27" t="str">
        <f>VLOOKUP(B369,'大货清单（不定期按GOMS更新）'!A:N,14,FALSE)</f>
        <v>288</v>
      </c>
      <c r="N369" s="58" t="s">
        <v>8082</v>
      </c>
      <c r="O369" s="27">
        <f>IFERROR(VLOOKUP(N369,'散件迭代（不定期更新）'!C:J,8,FALSE),0)</f>
        <v>0</v>
      </c>
      <c r="P369" s="27" t="str">
        <f>IFERROR(VLOOKUP(N369,'散件（更新）'!B:H,3,FALSE),0)</f>
        <v/>
      </c>
      <c r="Q369" s="27" t="str">
        <f>VLOOKUP(N369,'散件（更新）'!B:H,2,FALSE)</f>
        <v>114-23761801</v>
      </c>
      <c r="R369" s="27" t="str">
        <f>VLOOKUP(N369,'散件（更新）'!B:H,7,FALSE)</f>
        <v>Brush Roller</v>
      </c>
      <c r="S369" s="27" t="str">
        <f>VLOOKUP(N369,'散件（更新）'!B:E,4,FALSE)</f>
        <v>https://tineco-yxzt.oss-accelerate.aliyuncs.com/20241219/weixintupian_20241114110949_1734578233397.jpg</v>
      </c>
      <c r="T369" s="27" t="s">
        <v>8759</v>
      </c>
      <c r="U369" s="28" t="str">
        <f>VLOOKUP(N369,'散件（更新）'!B:G,6,FALSE)</f>
        <v>耐热滚刷组件</v>
      </c>
      <c r="V369" s="28">
        <f>VLOOKUP(N369,'散件（更新）'!B:I,8,FALSE)</f>
        <v>6932485002405</v>
      </c>
    </row>
    <row r="370" spans="1:22" ht="20.149999999999999" customHeight="1">
      <c r="A370" s="57">
        <v>46169</v>
      </c>
      <c r="B370" s="58" t="s">
        <v>19016</v>
      </c>
      <c r="C370" s="27" t="str">
        <f>VLOOKUP(B370,'大货清单（不定期按GOMS更新）'!A:H,8,0)</f>
        <v>109-25700102</v>
      </c>
      <c r="D370" s="27" t="str">
        <f>VLOOKUP(B370,'大货清单（不定期按GOMS更新）'!A:C,3,0)</f>
        <v>CL2570A-02</v>
      </c>
      <c r="E370" s="27" t="str">
        <f>VLOOKUP(B370,'大货清单（不定期按GOMS更新）'!A:H,4,0)</f>
        <v>DE</v>
      </c>
      <c r="F370" s="27" t="str">
        <f>VLOOKUP(B370,'大货清单（不定期按GOMS更新）'!A:H,2,0)</f>
        <v>Floor One S7 Max</v>
      </c>
      <c r="G370" s="28">
        <f>VLOOKUP(B370,'大货清单（不定期按GOMS更新）'!A:I,9,FALSE)</f>
        <v>6932485018444</v>
      </c>
      <c r="H370" s="27" t="str">
        <f>VLOOKUP(B370,'大货清单（不定期按GOMS更新）'!A:H,7,0)</f>
        <v>Blue</v>
      </c>
      <c r="I370" s="27" t="str">
        <f>VLOOKUP(B370,'大货清单（不定期按GOMS更新）'!A:F,6,FALSE)</f>
        <v>ACTIVE</v>
      </c>
      <c r="J370" s="27" t="str">
        <f>VLOOKUP(B370,'大货清单（不定期按GOMS更新）'!A:K,11,FALSE)</f>
        <v>10.4</v>
      </c>
      <c r="K370" s="27" t="str">
        <f>VLOOKUP(B370,'大货清单（不定期按GOMS更新）'!A:N,12,FALSE)</f>
        <v>734</v>
      </c>
      <c r="L370" s="27" t="str">
        <f>VLOOKUP(B370,'大货清单（不定期按GOMS更新）'!A:M,13,FALSE)</f>
        <v>324</v>
      </c>
      <c r="M370" s="27" t="str">
        <f>VLOOKUP(B370,'大货清单（不定期按GOMS更新）'!A:N,14,FALSE)</f>
        <v>288</v>
      </c>
      <c r="N370" s="58" t="s">
        <v>15833</v>
      </c>
      <c r="O370" s="27">
        <f>IFERROR(VLOOKUP(N370,'散件迭代（不定期更新）'!C:J,8,FALSE),0)</f>
        <v>0</v>
      </c>
      <c r="P370" s="27">
        <f>IFERROR(VLOOKUP(N370,'散件（更新）'!B:H,3,FALSE),0)</f>
        <v>0</v>
      </c>
      <c r="Q370" s="27" t="str">
        <f>VLOOKUP(N370,'散件（更新）'!B:H,2,FALSE)</f>
        <v>114-24581502</v>
      </c>
      <c r="R370" s="27" t="str">
        <f>VLOOKUP(N370,'散件（更新）'!B:H,7,FALSE)</f>
        <v>HEPA Assy</v>
      </c>
      <c r="S370" s="27" t="str">
        <f>VLOOKUP(N370,'散件（更新）'!B:E,4,FALSE)</f>
        <v>https://tineco-yxzt.oss-accelerate.aliyuncs.com/20250828/huishoutongguolu:qizhuangpeizujian_1756341874109.jpg</v>
      </c>
      <c r="T370" s="27" t="s">
        <v>8759</v>
      </c>
      <c r="U370" s="28" t="str">
        <f>VLOOKUP(N370,'散件（更新）'!B:G,6,FALSE)</f>
        <v>SP;CL2458O-01;回收桶过滤器装配组件</v>
      </c>
      <c r="V370" s="28">
        <f>VLOOKUP(N370,'散件（更新）'!B:I,8,FALSE)</f>
        <v>6932485011971</v>
      </c>
    </row>
    <row r="371" spans="1:22" ht="20.149999999999999" customHeight="1">
      <c r="A371" s="57">
        <v>46169</v>
      </c>
      <c r="B371" s="58" t="s">
        <v>19016</v>
      </c>
      <c r="C371" s="27" t="str">
        <f>VLOOKUP(B371,'大货清单（不定期按GOMS更新）'!A:H,8,0)</f>
        <v>109-25700102</v>
      </c>
      <c r="D371" s="27" t="str">
        <f>VLOOKUP(B371,'大货清单（不定期按GOMS更新）'!A:C,3,0)</f>
        <v>CL2570A-02</v>
      </c>
      <c r="E371" s="27" t="str">
        <f>VLOOKUP(B371,'大货清单（不定期按GOMS更新）'!A:H,4,0)</f>
        <v>DE</v>
      </c>
      <c r="F371" s="27" t="str">
        <f>VLOOKUP(B371,'大货清单（不定期按GOMS更新）'!A:H,2,0)</f>
        <v>Floor One S7 Max</v>
      </c>
      <c r="G371" s="28">
        <f>VLOOKUP(B371,'大货清单（不定期按GOMS更新）'!A:I,9,FALSE)</f>
        <v>6932485018444</v>
      </c>
      <c r="H371" s="27" t="str">
        <f>VLOOKUP(B371,'大货清单（不定期按GOMS更新）'!A:H,7,0)</f>
        <v>Blue</v>
      </c>
      <c r="I371" s="27" t="str">
        <f>VLOOKUP(B371,'大货清单（不定期按GOMS更新）'!A:F,6,FALSE)</f>
        <v>ACTIVE</v>
      </c>
      <c r="J371" s="27" t="str">
        <f>VLOOKUP(B371,'大货清单（不定期按GOMS更新）'!A:K,11,FALSE)</f>
        <v>10.4</v>
      </c>
      <c r="K371" s="27" t="str">
        <f>VLOOKUP(B371,'大货清单（不定期按GOMS更新）'!A:N,12,FALSE)</f>
        <v>734</v>
      </c>
      <c r="L371" s="27" t="str">
        <f>VLOOKUP(B371,'大货清单（不定期按GOMS更新）'!A:M,13,FALSE)</f>
        <v>324</v>
      </c>
      <c r="M371" s="27" t="str">
        <f>VLOOKUP(B371,'大货清单（不定期按GOMS更新）'!A:N,14,FALSE)</f>
        <v>288</v>
      </c>
      <c r="N371" s="58" t="s">
        <v>15814</v>
      </c>
      <c r="O371" s="27">
        <f>IFERROR(VLOOKUP(N371,'散件迭代（不定期更新）'!C:J,8,FALSE),0)</f>
        <v>0</v>
      </c>
      <c r="P371" s="27">
        <f>IFERROR(VLOOKUP(N371,'散件（更新）'!B:H,3,FALSE),0)</f>
        <v>0</v>
      </c>
      <c r="Q371" s="27" t="str">
        <f>VLOOKUP(N371,'散件（更新）'!B:H,2,FALSE)</f>
        <v>114-25400202</v>
      </c>
      <c r="R371" s="27" t="str">
        <f>VLOOKUP(N371,'散件（更新）'!B:H,7,FALSE)</f>
        <v>Charging Base</v>
      </c>
      <c r="S371" s="27" t="str">
        <f>VLOOKUP(N371,'散件（更新）'!B:E,4,FALSE)</f>
        <v>https://tineco-yxzt.oss-accelerate.aliyuncs.com/20251028/honggantuopan_1761614887824.jpg</v>
      </c>
      <c r="T371" s="27" t="s">
        <v>19309</v>
      </c>
      <c r="U371" s="28" t="str">
        <f>VLOOKUP(N371,'散件（更新）'!B:G,6,FALSE)</f>
        <v>SP;CL2540B-02;烘干托盘组件</v>
      </c>
      <c r="V371" s="28">
        <f>VLOOKUP(N371,'散件（更新）'!B:I,8,FALSE)</f>
        <v>6932485016921</v>
      </c>
    </row>
    <row r="372" spans="1:22" ht="20.149999999999999" customHeight="1">
      <c r="A372" s="57">
        <v>46169</v>
      </c>
      <c r="B372" s="58" t="s">
        <v>19016</v>
      </c>
      <c r="C372" s="27" t="str">
        <f>VLOOKUP(B372,'大货清单（不定期按GOMS更新）'!A:H,8,0)</f>
        <v>109-25700102</v>
      </c>
      <c r="D372" s="27" t="str">
        <f>VLOOKUP(B372,'大货清单（不定期按GOMS更新）'!A:C,3,0)</f>
        <v>CL2570A-02</v>
      </c>
      <c r="E372" s="27" t="str">
        <f>VLOOKUP(B372,'大货清单（不定期按GOMS更新）'!A:H,4,0)</f>
        <v>DE</v>
      </c>
      <c r="F372" s="27" t="str">
        <f>VLOOKUP(B372,'大货清单（不定期按GOMS更新）'!A:H,2,0)</f>
        <v>Floor One S7 Max</v>
      </c>
      <c r="G372" s="28">
        <f>VLOOKUP(B372,'大货清单（不定期按GOMS更新）'!A:I,9,FALSE)</f>
        <v>6932485018444</v>
      </c>
      <c r="H372" s="27" t="str">
        <f>VLOOKUP(B372,'大货清单（不定期按GOMS更新）'!A:H,7,0)</f>
        <v>Blue</v>
      </c>
      <c r="I372" s="27" t="str">
        <f>VLOOKUP(B372,'大货清单（不定期按GOMS更新）'!A:F,6,FALSE)</f>
        <v>ACTIVE</v>
      </c>
      <c r="J372" s="27" t="str">
        <f>VLOOKUP(B372,'大货清单（不定期按GOMS更新）'!A:K,11,FALSE)</f>
        <v>10.4</v>
      </c>
      <c r="K372" s="27" t="str">
        <f>VLOOKUP(B372,'大货清单（不定期按GOMS更新）'!A:N,12,FALSE)</f>
        <v>734</v>
      </c>
      <c r="L372" s="27" t="str">
        <f>VLOOKUP(B372,'大货清单（不定期按GOMS更新）'!A:M,13,FALSE)</f>
        <v>324</v>
      </c>
      <c r="M372" s="27" t="str">
        <f>VLOOKUP(B372,'大货清单（不定期按GOMS更新）'!A:N,14,FALSE)</f>
        <v>288</v>
      </c>
      <c r="N372" s="58" t="s">
        <v>16741</v>
      </c>
      <c r="O372" s="27">
        <f>IFERROR(VLOOKUP(N372,'散件迭代（不定期更新）'!C:J,8,FALSE),0)</f>
        <v>0</v>
      </c>
      <c r="P372" s="27" t="str">
        <f>IFERROR(VLOOKUP(N372,'散件（更新）'!B:H,3,FALSE),0)</f>
        <v/>
      </c>
      <c r="Q372" s="27" t="str">
        <f>VLOOKUP(N372,'散件（更新）'!B:H,2,FALSE)</f>
        <v>114-25700001</v>
      </c>
      <c r="R372" s="27" t="str">
        <f>VLOOKUP(N372,'散件（更新）'!B:H,7,FALSE)</f>
        <v>Battery</v>
      </c>
      <c r="S372" s="27" t="str">
        <f>VLOOKUP(N372,'散件（更新）'!B:E,4,FALSE)</f>
        <v>https://tineco-yxzt.oss-accelerate.aliyuncs.com/20251205/dianchi_1764925445331.png</v>
      </c>
      <c r="T372" s="27" t="s">
        <v>19303</v>
      </c>
      <c r="U372" s="28" t="str">
        <f>VLOOKUP(N372,'散件（更新）'!B:G,6,FALSE)</f>
        <v>SP;CL2570-01;电池包组件</v>
      </c>
      <c r="V372" s="28">
        <f>VLOOKUP(N372,'散件（更新）'!B:I,8,FALSE)</f>
        <v>6932485018307</v>
      </c>
    </row>
    <row r="373" spans="1:22" ht="20.149999999999999" customHeight="1">
      <c r="A373" s="57">
        <v>46169</v>
      </c>
      <c r="B373" s="58" t="s">
        <v>19016</v>
      </c>
      <c r="C373" s="27" t="str">
        <f>VLOOKUP(B373,'大货清单（不定期按GOMS更新）'!A:H,8,0)</f>
        <v>109-25700102</v>
      </c>
      <c r="D373" s="27" t="str">
        <f>VLOOKUP(B373,'大货清单（不定期按GOMS更新）'!A:C,3,0)</f>
        <v>CL2570A-02</v>
      </c>
      <c r="E373" s="27" t="str">
        <f>VLOOKUP(B373,'大货清单（不定期按GOMS更新）'!A:H,4,0)</f>
        <v>DE</v>
      </c>
      <c r="F373" s="27" t="str">
        <f>VLOOKUP(B373,'大货清单（不定期按GOMS更新）'!A:H,2,0)</f>
        <v>Floor One S7 Max</v>
      </c>
      <c r="G373" s="28">
        <f>VLOOKUP(B373,'大货清单（不定期按GOMS更新）'!A:I,9,FALSE)</f>
        <v>6932485018444</v>
      </c>
      <c r="H373" s="27" t="str">
        <f>VLOOKUP(B373,'大货清单（不定期按GOMS更新）'!A:H,7,0)</f>
        <v>Blue</v>
      </c>
      <c r="I373" s="27" t="str">
        <f>VLOOKUP(B373,'大货清单（不定期按GOMS更新）'!A:F,6,FALSE)</f>
        <v>ACTIVE</v>
      </c>
      <c r="J373" s="27" t="str">
        <f>VLOOKUP(B373,'大货清单（不定期按GOMS更新）'!A:K,11,FALSE)</f>
        <v>10.4</v>
      </c>
      <c r="K373" s="27" t="str">
        <f>VLOOKUP(B373,'大货清单（不定期按GOMS更新）'!A:N,12,FALSE)</f>
        <v>734</v>
      </c>
      <c r="L373" s="27" t="str">
        <f>VLOOKUP(B373,'大货清单（不定期按GOMS更新）'!A:M,13,FALSE)</f>
        <v>324</v>
      </c>
      <c r="M373" s="27" t="str">
        <f>VLOOKUP(B373,'大货清单（不定期按GOMS更新）'!A:N,14,FALSE)</f>
        <v>288</v>
      </c>
      <c r="N373" s="58" t="s">
        <v>1702</v>
      </c>
      <c r="O373" s="27">
        <f>IFERROR(VLOOKUP(N373,'散件迭代（不定期更新）'!C:J,8,FALSE),0)</f>
        <v>0</v>
      </c>
      <c r="P373" s="27" t="str">
        <f>IFERROR(VLOOKUP(N373,'散件（更新）'!B:H,3,FALSE),0)</f>
        <v>/</v>
      </c>
      <c r="Q373" s="27" t="str">
        <f>VLOOKUP(N373,'散件（更新）'!B:H,2,FALSE)</f>
        <v>114-20191901</v>
      </c>
      <c r="R373" s="27" t="str">
        <f>VLOOKUP(N373,'散件（更新）'!B:H,7,FALSE)</f>
        <v>plastic part</v>
      </c>
      <c r="S373" s="27">
        <f>VLOOKUP(N373,'散件（更新）'!B:E,4,FALSE)</f>
        <v>0</v>
      </c>
      <c r="T373" s="27" t="s">
        <v>19304</v>
      </c>
      <c r="U373" s="28" t="str">
        <f>VLOOKUP(N373,'散件（更新）'!B:G,6,FALSE)</f>
        <v>S5水管套装</v>
      </c>
      <c r="V373" s="28">
        <f>VLOOKUP(N373,'散件（更新）'!B:I,8,FALSE)</f>
        <v>6974950102210</v>
      </c>
    </row>
    <row r="374" spans="1:22" ht="20.149999999999999" customHeight="1">
      <c r="A374" s="57">
        <v>46169</v>
      </c>
      <c r="B374" s="58" t="s">
        <v>19016</v>
      </c>
      <c r="C374" s="27" t="str">
        <f>VLOOKUP(B374,'大货清单（不定期按GOMS更新）'!A:H,8,0)</f>
        <v>109-25700102</v>
      </c>
      <c r="D374" s="27" t="str">
        <f>VLOOKUP(B374,'大货清单（不定期按GOMS更新）'!A:C,3,0)</f>
        <v>CL2570A-02</v>
      </c>
      <c r="E374" s="27" t="str">
        <f>VLOOKUP(B374,'大货清单（不定期按GOMS更新）'!A:H,4,0)</f>
        <v>DE</v>
      </c>
      <c r="F374" s="29" t="str">
        <f>VLOOKUP(B374,'大货清单（不定期按GOMS更新）'!A:H,2,0)</f>
        <v>Floor One S7 Max</v>
      </c>
      <c r="G374" s="28">
        <f>VLOOKUP(B374,'大货清单（不定期按GOMS更新）'!A:I,9,FALSE)</f>
        <v>6932485018444</v>
      </c>
      <c r="H374" s="27" t="str">
        <f>VLOOKUP(B374,'大货清单（不定期按GOMS更新）'!A:H,7,0)</f>
        <v>Blue</v>
      </c>
      <c r="I374" s="27" t="str">
        <f>VLOOKUP(B374,'大货清单（不定期按GOMS更新）'!A:F,6,FALSE)</f>
        <v>ACTIVE</v>
      </c>
      <c r="J374" s="27" t="str">
        <f>VLOOKUP(B374,'大货清单（不定期按GOMS更新）'!A:K,11,FALSE)</f>
        <v>10.4</v>
      </c>
      <c r="K374" s="27" t="str">
        <f>VLOOKUP(B374,'大货清单（不定期按GOMS更新）'!A:N,12,FALSE)</f>
        <v>734</v>
      </c>
      <c r="L374" s="27" t="str">
        <f>VLOOKUP(B374,'大货清单（不定期按GOMS更新）'!A:M,13,FALSE)</f>
        <v>324</v>
      </c>
      <c r="M374" s="27" t="str">
        <f>VLOOKUP(B374,'大货清单（不定期按GOMS更新）'!A:N,14,FALSE)</f>
        <v>288</v>
      </c>
      <c r="N374" s="58" t="s">
        <v>14814</v>
      </c>
      <c r="O374" s="27">
        <f>IFERROR(VLOOKUP(N374,'散件迭代（不定期更新）'!C:J,8,FALSE),0)</f>
        <v>0</v>
      </c>
      <c r="P374" s="27">
        <f>IFERROR(VLOOKUP(N374,'散件（更新）'!B:H,3,FALSE),0)</f>
        <v>0</v>
      </c>
      <c r="Q374" s="27" t="str">
        <f>VLOOKUP(N374,'散件（更新）'!B:H,2,FALSE)</f>
        <v>114-25350106</v>
      </c>
      <c r="R374" s="27" t="str">
        <f>VLOOKUP(N374,'散件（更新）'!B:H,7,FALSE)</f>
        <v>Main Body Rear Upper Cover</v>
      </c>
      <c r="S374" s="27" t="str">
        <f>VLOOKUP(N374,'散件（更新）'!B:E,4,FALSE)</f>
        <v>https://tineco-yxzt.oss-accelerate.aliyuncs.com/20250912/weixinjietu_20250908105444_1757644339744.png</v>
      </c>
      <c r="T374" s="27" t="s">
        <v>19304</v>
      </c>
      <c r="U374" s="28" t="str">
        <f>VLOOKUP(N374,'散件（更新）'!B:G,6,FALSE)</f>
        <v>SP;CL2535A-01;机体后上盖</v>
      </c>
      <c r="V374" s="28">
        <f>VLOOKUP(N374,'散件（更新）'!B:I,8,FALSE)</f>
        <v>6932485013500</v>
      </c>
    </row>
    <row r="375" spans="1:22" ht="20.149999999999999" customHeight="1">
      <c r="A375" s="57">
        <v>46169</v>
      </c>
      <c r="B375" s="58" t="s">
        <v>19016</v>
      </c>
      <c r="C375" s="27" t="str">
        <f>VLOOKUP(B375,'大货清单（不定期按GOMS更新）'!A:H,8,0)</f>
        <v>109-25700102</v>
      </c>
      <c r="D375" s="27" t="str">
        <f>VLOOKUP(B375,'大货清单（不定期按GOMS更新）'!A:C,3,0)</f>
        <v>CL2570A-02</v>
      </c>
      <c r="E375" s="27" t="str">
        <f>VLOOKUP(B375,'大货清单（不定期按GOMS更新）'!A:H,4,0)</f>
        <v>DE</v>
      </c>
      <c r="F375" s="27" t="str">
        <f>VLOOKUP(B375,'大货清单（不定期按GOMS更新）'!A:H,2,0)</f>
        <v>Floor One S7 Max</v>
      </c>
      <c r="G375" s="28">
        <f>VLOOKUP(B375,'大货清单（不定期按GOMS更新）'!A:I,9,FALSE)</f>
        <v>6932485018444</v>
      </c>
      <c r="H375" s="27" t="str">
        <f>VLOOKUP(B375,'大货清单（不定期按GOMS更新）'!A:H,7,0)</f>
        <v>Blue</v>
      </c>
      <c r="I375" s="27" t="str">
        <f>VLOOKUP(B375,'大货清单（不定期按GOMS更新）'!A:F,6,FALSE)</f>
        <v>ACTIVE</v>
      </c>
      <c r="J375" s="27" t="str">
        <f>VLOOKUP(B375,'大货清单（不定期按GOMS更新）'!A:K,11,FALSE)</f>
        <v>10.4</v>
      </c>
      <c r="K375" s="27" t="str">
        <f>VLOOKUP(B375,'大货清单（不定期按GOMS更新）'!A:N,12,FALSE)</f>
        <v>734</v>
      </c>
      <c r="L375" s="27" t="str">
        <f>VLOOKUP(B375,'大货清单（不定期按GOMS更新）'!A:M,13,FALSE)</f>
        <v>324</v>
      </c>
      <c r="M375" s="27" t="str">
        <f>VLOOKUP(B375,'大货清单（不定期按GOMS更新）'!A:N,14,FALSE)</f>
        <v>288</v>
      </c>
      <c r="N375" s="58" t="s">
        <v>15269</v>
      </c>
      <c r="O375" s="27">
        <f>IFERROR(VLOOKUP(N375,'散件迭代（不定期更新）'!C:J,8,FALSE),0)</f>
        <v>0</v>
      </c>
      <c r="P375" s="27">
        <f>IFERROR(VLOOKUP(N375,'散件（更新）'!B:H,3,FALSE),0)</f>
        <v>0</v>
      </c>
      <c r="Q375" s="27" t="str">
        <f>VLOOKUP(N375,'散件（更新）'!B:H,2,FALSE)</f>
        <v>114-25350312</v>
      </c>
      <c r="R375" s="27" t="str">
        <f>VLOOKUP(N375,'散件（更新）'!B:H,7,FALSE)</f>
        <v>Rubber Plug (Rear Body Cover)</v>
      </c>
      <c r="S375" s="27" t="str">
        <f>VLOOKUP(N375,'散件（更新）'!B:E,4,FALSE)</f>
        <v>https://tineco-yxzt.oss-accelerate.aliyuncs.com/20250912/89176AEE946EE973812C5129CBF91E9F_1757660568779.png</v>
      </c>
      <c r="T375" s="27" t="s">
        <v>19305</v>
      </c>
      <c r="U375" s="28" t="str">
        <f>VLOOKUP(N375,'散件（更新）'!B:G,6,FALSE)</f>
        <v>SP;CL2535C-01;机体后盖软胶塞（左右）</v>
      </c>
      <c r="V375" s="28">
        <f>VLOOKUP(N375,'散件（更新）'!B:I,8,FALSE)</f>
        <v>6932485013647</v>
      </c>
    </row>
    <row r="376" spans="1:22" ht="20.149999999999999" customHeight="1">
      <c r="A376" s="57">
        <v>46169</v>
      </c>
      <c r="B376" s="58" t="s">
        <v>19016</v>
      </c>
      <c r="C376" s="27" t="str">
        <f>VLOOKUP(B376,'大货清单（不定期按GOMS更新）'!A:H,8,0)</f>
        <v>109-25700102</v>
      </c>
      <c r="D376" s="27" t="str">
        <f>VLOOKUP(B376,'大货清单（不定期按GOMS更新）'!A:C,3,0)</f>
        <v>CL2570A-02</v>
      </c>
      <c r="E376" s="27" t="str">
        <f>VLOOKUP(B376,'大货清单（不定期按GOMS更新）'!A:H,4,0)</f>
        <v>DE</v>
      </c>
      <c r="F376" s="27" t="str">
        <f>VLOOKUP(B376,'大货清单（不定期按GOMS更新）'!A:H,2,0)</f>
        <v>Floor One S7 Max</v>
      </c>
      <c r="G376" s="28">
        <f>VLOOKUP(B376,'大货清单（不定期按GOMS更新）'!A:I,9,FALSE)</f>
        <v>6932485018444</v>
      </c>
      <c r="H376" s="27" t="str">
        <f>VLOOKUP(B376,'大货清单（不定期按GOMS更新）'!A:H,7,0)</f>
        <v>Blue</v>
      </c>
      <c r="I376" s="27" t="str">
        <f>VLOOKUP(B376,'大货清单（不定期按GOMS更新）'!A:F,6,FALSE)</f>
        <v>ACTIVE</v>
      </c>
      <c r="J376" s="27" t="str">
        <f>VLOOKUP(B376,'大货清单（不定期按GOMS更新）'!A:K,11,FALSE)</f>
        <v>10.4</v>
      </c>
      <c r="K376" s="27" t="str">
        <f>VLOOKUP(B376,'大货清单（不定期按GOMS更新）'!A:N,12,FALSE)</f>
        <v>734</v>
      </c>
      <c r="L376" s="27" t="str">
        <f>VLOOKUP(B376,'大货清单（不定期按GOMS更新）'!A:M,13,FALSE)</f>
        <v>324</v>
      </c>
      <c r="M376" s="27" t="str">
        <f>VLOOKUP(B376,'大货清单（不定期按GOMS更新）'!A:N,14,FALSE)</f>
        <v>288</v>
      </c>
      <c r="N376" s="58" t="s">
        <v>14586</v>
      </c>
      <c r="O376" s="27">
        <f>IFERROR(VLOOKUP(N376,'散件迭代（不定期更新）'!C:J,8,FALSE),0)</f>
        <v>0</v>
      </c>
      <c r="P376" s="27">
        <f>IFERROR(VLOOKUP(N376,'散件（更新）'!B:H,3,FALSE),0)</f>
        <v>0</v>
      </c>
      <c r="Q376" s="27" t="str">
        <f>VLOOKUP(N376,'散件（更新）'!B:H,2,FALSE)</f>
        <v>114-25350326</v>
      </c>
      <c r="R376" s="27" t="str">
        <f>VLOOKUP(N376,'散件（更新）'!B:H,7,FALSE)</f>
        <v>Main Body Front Cover</v>
      </c>
      <c r="S376" s="27" t="str">
        <f>VLOOKUP(N376,'散件（更新）'!B:E,4,FALSE)</f>
        <v>https://tineco-yxzt.oss-accelerate.aliyuncs.com/20250912/dd0e0d69-a2fc-442c-a178-69fd554a94fe_1757662156852.png</v>
      </c>
      <c r="T376" s="27" t="s">
        <v>8759</v>
      </c>
      <c r="U376" s="28" t="str">
        <f>VLOOKUP(N376,'散件（更新）'!B:G,6,FALSE)</f>
        <v>SP;CL2535C-01;机体前盖</v>
      </c>
      <c r="V376" s="28">
        <f>VLOOKUP(N376,'散件（更新）'!B:I,8,FALSE)</f>
        <v>6932485013784</v>
      </c>
    </row>
    <row r="377" spans="1:22" ht="20.149999999999999" customHeight="1">
      <c r="A377" s="57">
        <v>46169</v>
      </c>
      <c r="B377" s="58" t="s">
        <v>19016</v>
      </c>
      <c r="C377" s="27" t="str">
        <f>VLOOKUP(B377,'大货清单（不定期按GOMS更新）'!A:H,8,0)</f>
        <v>109-25700102</v>
      </c>
      <c r="D377" s="27" t="str">
        <f>VLOOKUP(B377,'大货清单（不定期按GOMS更新）'!A:C,3,0)</f>
        <v>CL2570A-02</v>
      </c>
      <c r="E377" s="27" t="str">
        <f>VLOOKUP(B377,'大货清单（不定期按GOMS更新）'!A:H,4,0)</f>
        <v>DE</v>
      </c>
      <c r="F377" s="27" t="str">
        <f>VLOOKUP(B377,'大货清单（不定期按GOMS更新）'!A:H,2,0)</f>
        <v>Floor One S7 Max</v>
      </c>
      <c r="G377" s="28">
        <f>VLOOKUP(B377,'大货清单（不定期按GOMS更新）'!A:I,9,FALSE)</f>
        <v>6932485018444</v>
      </c>
      <c r="H377" s="27" t="str">
        <f>VLOOKUP(B377,'大货清单（不定期按GOMS更新）'!A:H,7,0)</f>
        <v>Blue</v>
      </c>
      <c r="I377" s="27" t="str">
        <f>VLOOKUP(B377,'大货清单（不定期按GOMS更新）'!A:F,6,FALSE)</f>
        <v>ACTIVE</v>
      </c>
      <c r="J377" s="27" t="str">
        <f>VLOOKUP(B377,'大货清单（不定期按GOMS更新）'!A:K,11,FALSE)</f>
        <v>10.4</v>
      </c>
      <c r="K377" s="27" t="str">
        <f>VLOOKUP(B377,'大货清单（不定期按GOMS更新）'!A:N,12,FALSE)</f>
        <v>734</v>
      </c>
      <c r="L377" s="27" t="str">
        <f>VLOOKUP(B377,'大货清单（不定期按GOMS更新）'!A:M,13,FALSE)</f>
        <v>324</v>
      </c>
      <c r="M377" s="27" t="str">
        <f>VLOOKUP(B377,'大货清单（不定期按GOMS更新）'!A:N,14,FALSE)</f>
        <v>288</v>
      </c>
      <c r="N377" s="58" t="s">
        <v>16913</v>
      </c>
      <c r="O377" s="27">
        <f>IFERROR(VLOOKUP(N377,'散件迭代（不定期更新）'!C:J,8,FALSE),0)</f>
        <v>0</v>
      </c>
      <c r="P377" s="27" t="str">
        <f>IFERROR(VLOOKUP(N377,'散件（更新）'!B:H,3,FALSE),0)</f>
        <v/>
      </c>
      <c r="Q377" s="27" t="str">
        <f>VLOOKUP(N377,'散件（更新）'!B:H,2,FALSE)</f>
        <v>114-25700003</v>
      </c>
      <c r="R377" s="27" t="str">
        <f>VLOOKUP(N377,'散件（更新）'!B:H,7,FALSE)</f>
        <v>water spray plate assembly</v>
      </c>
      <c r="S377" s="27" t="str">
        <f>VLOOKUP(N377,'散件（更新）'!B:E,4,FALSE)</f>
        <v>https://tineco-yxzt.oss-accelerate.aliyuncs.com/20251205/penshuiban_1764926194860.png</v>
      </c>
      <c r="T377" s="27" t="s">
        <v>19307</v>
      </c>
      <c r="U377" s="28" t="str">
        <f>VLOOKUP(N377,'散件（更新）'!B:G,6,FALSE)</f>
        <v>SP;CL2570-01;喷水板组件</v>
      </c>
      <c r="V377" s="28">
        <f>VLOOKUP(N377,'散件（更新）'!B:I,8,FALSE)</f>
        <v>6932485018321</v>
      </c>
    </row>
    <row r="378" spans="1:22" ht="20.149999999999999" customHeight="1">
      <c r="A378" s="57">
        <v>46169</v>
      </c>
      <c r="B378" s="58" t="s">
        <v>19016</v>
      </c>
      <c r="C378" s="27" t="str">
        <f>VLOOKUP(B378,'大货清单（不定期按GOMS更新）'!A:H,8,0)</f>
        <v>109-25700102</v>
      </c>
      <c r="D378" s="27" t="str">
        <f>VLOOKUP(B378,'大货清单（不定期按GOMS更新）'!A:C,3,0)</f>
        <v>CL2570A-02</v>
      </c>
      <c r="E378" s="27" t="str">
        <f>VLOOKUP(B378,'大货清单（不定期按GOMS更新）'!A:H,4,0)</f>
        <v>DE</v>
      </c>
      <c r="F378" s="27" t="str">
        <f>VLOOKUP(B378,'大货清单（不定期按GOMS更新）'!A:H,2,0)</f>
        <v>Floor One S7 Max</v>
      </c>
      <c r="G378" s="28">
        <f>VLOOKUP(B378,'大货清单（不定期按GOMS更新）'!A:I,9,FALSE)</f>
        <v>6932485018444</v>
      </c>
      <c r="H378" s="27" t="str">
        <f>VLOOKUP(B378,'大货清单（不定期按GOMS更新）'!A:H,7,0)</f>
        <v>Blue</v>
      </c>
      <c r="I378" s="27" t="str">
        <f>VLOOKUP(B378,'大货清单（不定期按GOMS更新）'!A:F,6,FALSE)</f>
        <v>ACTIVE</v>
      </c>
      <c r="J378" s="27" t="str">
        <f>VLOOKUP(B378,'大货清单（不定期按GOMS更新）'!A:K,11,FALSE)</f>
        <v>10.4</v>
      </c>
      <c r="K378" s="27" t="str">
        <f>VLOOKUP(B378,'大货清单（不定期按GOMS更新）'!A:N,12,FALSE)</f>
        <v>734</v>
      </c>
      <c r="L378" s="27" t="str">
        <f>VLOOKUP(B378,'大货清单（不定期按GOMS更新）'!A:M,13,FALSE)</f>
        <v>324</v>
      </c>
      <c r="M378" s="27" t="str">
        <f>VLOOKUP(B378,'大货清单（不定期按GOMS更新）'!A:N,14,FALSE)</f>
        <v>288</v>
      </c>
      <c r="N378" s="58" t="s">
        <v>17000</v>
      </c>
      <c r="O378" s="27">
        <f>IFERROR(VLOOKUP(N378,'散件迭代（不定期更新）'!C:J,8,FALSE),0)</f>
        <v>0</v>
      </c>
      <c r="P378" s="27" t="str">
        <f>IFERROR(VLOOKUP(N378,'散件（更新）'!B:H,3,FALSE),0)</f>
        <v/>
      </c>
      <c r="Q378" s="27" t="str">
        <f>VLOOKUP(N378,'散件（更新）'!B:H,2,FALSE)</f>
        <v>114-25700102</v>
      </c>
      <c r="R378" s="27" t="str">
        <f>VLOOKUP(N378,'散件（更新）'!B:H,7,FALSE)</f>
        <v>Connecting hose</v>
      </c>
      <c r="S378" s="27" t="str">
        <f>VLOOKUP(N378,'散件（更新）'!B:E,4,FALSE)</f>
        <v>https://tineco-yxzt.oss-accelerate.aliyuncs.com/20260204/weixinjietu_20251119100248_1770179488364.png</v>
      </c>
      <c r="T378" s="27" t="s">
        <v>19308</v>
      </c>
      <c r="U378" s="28" t="str">
        <f>VLOOKUP(N378,'散件（更新）'!B:G,6,FALSE)</f>
        <v>SP;CL2570A-02;转接头组件</v>
      </c>
      <c r="V378" s="28">
        <f>VLOOKUP(N378,'散件（更新）'!B:I,8,FALSE)</f>
        <v>6932485021918</v>
      </c>
    </row>
    <row r="379" spans="1:22" ht="20.149999999999999" customHeight="1">
      <c r="A379" s="57">
        <v>46169</v>
      </c>
      <c r="B379" s="58" t="s">
        <v>19016</v>
      </c>
      <c r="C379" s="27" t="str">
        <f>VLOOKUP(B379,'大货清单（不定期按GOMS更新）'!A:H,8,0)</f>
        <v>109-25700102</v>
      </c>
      <c r="D379" s="27" t="str">
        <f>VLOOKUP(B379,'大货清单（不定期按GOMS更新）'!A:C,3,0)</f>
        <v>CL2570A-02</v>
      </c>
      <c r="E379" s="27" t="str">
        <f>VLOOKUP(B379,'大货清单（不定期按GOMS更新）'!A:H,4,0)</f>
        <v>DE</v>
      </c>
      <c r="F379" s="27" t="str">
        <f>VLOOKUP(B379,'大货清单（不定期按GOMS更新）'!A:H,2,0)</f>
        <v>Floor One S7 Max</v>
      </c>
      <c r="G379" s="28">
        <f>VLOOKUP(B379,'大货清单（不定期按GOMS更新）'!A:I,9,FALSE)</f>
        <v>6932485018444</v>
      </c>
      <c r="H379" s="27" t="str">
        <f>VLOOKUP(B379,'大货清单（不定期按GOMS更新）'!A:H,7,0)</f>
        <v>Blue</v>
      </c>
      <c r="I379" s="27" t="str">
        <f>VLOOKUP(B379,'大货清单（不定期按GOMS更新）'!A:F,6,FALSE)</f>
        <v>ACTIVE</v>
      </c>
      <c r="J379" s="27" t="str">
        <f>VLOOKUP(B379,'大货清单（不定期按GOMS更新）'!A:K,11,FALSE)</f>
        <v>10.4</v>
      </c>
      <c r="K379" s="27" t="str">
        <f>VLOOKUP(B379,'大货清单（不定期按GOMS更新）'!A:N,12,FALSE)</f>
        <v>734</v>
      </c>
      <c r="L379" s="27" t="str">
        <f>VLOOKUP(B379,'大货清单（不定期按GOMS更新）'!A:M,13,FALSE)</f>
        <v>324</v>
      </c>
      <c r="M379" s="27" t="str">
        <f>VLOOKUP(B379,'大货清单（不定期按GOMS更新）'!A:N,14,FALSE)</f>
        <v>288</v>
      </c>
      <c r="N379" s="58" t="s">
        <v>7893</v>
      </c>
      <c r="O379" s="27">
        <f>IFERROR(VLOOKUP(N379,'散件迭代（不定期更新）'!C:J,8,FALSE),0)</f>
        <v>0</v>
      </c>
      <c r="P379" s="27" t="str">
        <f>IFERROR(VLOOKUP(N379,'散件（更新）'!B:H,3,FALSE),0)</f>
        <v/>
      </c>
      <c r="Q379" s="27" t="str">
        <f>VLOOKUP(N379,'散件（更新）'!B:H,2,FALSE)</f>
        <v>114-23761602</v>
      </c>
      <c r="R379" s="27" t="str">
        <f>VLOOKUP(N379,'散件（更新）'!B:H,7,FALSE)</f>
        <v>Wire</v>
      </c>
      <c r="S379" s="27" t="str">
        <f>VLOOKUP(N379,'散件（更新）'!B:E,4,FALSE)</f>
        <v>https://tineco-yxzt.oss-accelerate.aliyuncs.com/20241219/wire111_1734590424704.jpg</v>
      </c>
      <c r="T379" s="27" t="s">
        <v>8759</v>
      </c>
      <c r="U379" s="28" t="str">
        <f>VLOOKUP(N379,'散件（更新）'!B:G,6,FALSE)</f>
        <v>电源线组件（欧版）</v>
      </c>
      <c r="V379" s="28">
        <f>VLOOKUP(N379,'散件（更新）'!B:I,8,FALSE)</f>
        <v>6932485002665</v>
      </c>
    </row>
    <row r="380" spans="1:22" ht="20.149999999999999" customHeight="1">
      <c r="A380" s="57">
        <v>46169</v>
      </c>
      <c r="B380" s="58" t="s">
        <v>19016</v>
      </c>
      <c r="C380" s="27" t="str">
        <f>VLOOKUP(B380,'大货清单（不定期按GOMS更新）'!A:H,8,0)</f>
        <v>109-25700102</v>
      </c>
      <c r="D380" s="27" t="str">
        <f>VLOOKUP(B380,'大货清单（不定期按GOMS更新）'!A:C,3,0)</f>
        <v>CL2570A-02</v>
      </c>
      <c r="E380" s="27" t="str">
        <f>VLOOKUP(B380,'大货清单（不定期按GOMS更新）'!A:H,4,0)</f>
        <v>DE</v>
      </c>
      <c r="F380" s="27" t="str">
        <f>VLOOKUP(B380,'大货清单（不定期按GOMS更新）'!A:H,2,0)</f>
        <v>Floor One S7 Max</v>
      </c>
      <c r="G380" s="28">
        <f>VLOOKUP(B380,'大货清单（不定期按GOMS更新）'!A:I,9,FALSE)</f>
        <v>6932485018444</v>
      </c>
      <c r="H380" s="27" t="str">
        <f>VLOOKUP(B380,'大货清单（不定期按GOMS更新）'!A:H,7,0)</f>
        <v>Blue</v>
      </c>
      <c r="I380" s="27" t="str">
        <f>VLOOKUP(B380,'大货清单（不定期按GOMS更新）'!A:F,6,FALSE)</f>
        <v>ACTIVE</v>
      </c>
      <c r="J380" s="27" t="str">
        <f>VLOOKUP(B380,'大货清单（不定期按GOMS更新）'!A:K,11,FALSE)</f>
        <v>10.4</v>
      </c>
      <c r="K380" s="27" t="str">
        <f>VLOOKUP(B380,'大货清单（不定期按GOMS更新）'!A:N,12,FALSE)</f>
        <v>734</v>
      </c>
      <c r="L380" s="27" t="str">
        <f>VLOOKUP(B380,'大货清单（不定期按GOMS更新）'!A:M,13,FALSE)</f>
        <v>324</v>
      </c>
      <c r="M380" s="27" t="str">
        <f>VLOOKUP(B380,'大货清单（不定期按GOMS更新）'!A:N,14,FALSE)</f>
        <v>288</v>
      </c>
      <c r="N380" s="58" t="s">
        <v>14966</v>
      </c>
      <c r="O380" s="27">
        <f>IFERROR(VLOOKUP(N380,'散件迭代（不定期更新）'!C:J,8,FALSE),0)</f>
        <v>0</v>
      </c>
      <c r="P380" s="27">
        <f>IFERROR(VLOOKUP(N380,'散件（更新）'!B:H,3,FALSE),0)</f>
        <v>0</v>
      </c>
      <c r="Q380" s="27" t="str">
        <f>VLOOKUP(N380,'散件（更新）'!B:H,2,FALSE)</f>
        <v>114-25350318</v>
      </c>
      <c r="R380" s="27" t="str">
        <f>VLOOKUP(N380,'散件（更新）'!B:H,7,FALSE)</f>
        <v>Charging Wire Assembly of charging base</v>
      </c>
      <c r="S380" s="27" t="str">
        <f>VLOOKUP(N380,'散件（更新）'!B:E,4,FALSE)</f>
        <v>https://tineco-yxzt.oss-accelerate.aliyuncs.com/20250912/4FE064062E74602B859A6BB3E5567FD0_1757661341748.png</v>
      </c>
      <c r="T380" s="27" t="s">
        <v>8759</v>
      </c>
      <c r="U380" s="28" t="str">
        <f>VLOOKUP(N380,'散件（更新）'!B:G,6,FALSE)</f>
        <v>SP;CL2535C-01;烘干托盘充电导线组件</v>
      </c>
      <c r="V380" s="28">
        <f>VLOOKUP(N380,'散件（更新）'!B:I,8,FALSE)</f>
        <v>6932485013708</v>
      </c>
    </row>
    <row r="381" spans="1:22" ht="20.149999999999999" customHeight="1">
      <c r="A381" s="57">
        <v>46169</v>
      </c>
      <c r="B381" s="58" t="s">
        <v>19016</v>
      </c>
      <c r="C381" s="27" t="str">
        <f>VLOOKUP(B381,'大货清单（不定期按GOMS更新）'!A:H,8,0)</f>
        <v>109-25700102</v>
      </c>
      <c r="D381" s="27" t="str">
        <f>VLOOKUP(B381,'大货清单（不定期按GOMS更新）'!A:C,3,0)</f>
        <v>CL2570A-02</v>
      </c>
      <c r="E381" s="27" t="str">
        <f>VLOOKUP(B381,'大货清单（不定期按GOMS更新）'!A:H,4,0)</f>
        <v>DE</v>
      </c>
      <c r="F381" s="27" t="str">
        <f>VLOOKUP(B381,'大货清单（不定期按GOMS更新）'!A:H,2,0)</f>
        <v>Floor One S7 Max</v>
      </c>
      <c r="G381" s="28">
        <f>VLOOKUP(B381,'大货清单（不定期按GOMS更新）'!A:I,9,FALSE)</f>
        <v>6932485018444</v>
      </c>
      <c r="H381" s="27" t="str">
        <f>VLOOKUP(B381,'大货清单（不定期按GOMS更新）'!A:H,7,0)</f>
        <v>Blue</v>
      </c>
      <c r="I381" s="27" t="str">
        <f>VLOOKUP(B381,'大货清单（不定期按GOMS更新）'!A:F,6,FALSE)</f>
        <v>ACTIVE</v>
      </c>
      <c r="J381" s="27" t="str">
        <f>VLOOKUP(B381,'大货清单（不定期按GOMS更新）'!A:K,11,FALSE)</f>
        <v>10.4</v>
      </c>
      <c r="K381" s="27" t="str">
        <f>VLOOKUP(B381,'大货清单（不定期按GOMS更新）'!A:N,12,FALSE)</f>
        <v>734</v>
      </c>
      <c r="L381" s="27" t="str">
        <f>VLOOKUP(B381,'大货清单（不定期按GOMS更新）'!A:M,13,FALSE)</f>
        <v>324</v>
      </c>
      <c r="M381" s="27" t="str">
        <f>VLOOKUP(B381,'大货清单（不定期按GOMS更新）'!A:N,14,FALSE)</f>
        <v>288</v>
      </c>
      <c r="N381" s="58" t="s">
        <v>15336</v>
      </c>
      <c r="O381" s="27">
        <f>IFERROR(VLOOKUP(N381,'散件迭代（不定期更新）'!C:J,8,FALSE),0)</f>
        <v>0</v>
      </c>
      <c r="P381" s="27">
        <f>IFERROR(VLOOKUP(N381,'散件（更新）'!B:H,3,FALSE),0)</f>
        <v>0</v>
      </c>
      <c r="Q381" s="27" t="str">
        <f>VLOOKUP(N381,'散件（更新）'!B:H,2,FALSE)</f>
        <v>114-25350323</v>
      </c>
      <c r="R381" s="27" t="str">
        <f>VLOOKUP(N381,'散件（更新）'!B:H,7,FALSE)</f>
        <v>Main Body Signal Detection Assembly</v>
      </c>
      <c r="S381" s="27" t="str">
        <f>VLOOKUP(N381,'散件（更新）'!B:E,4,FALSE)</f>
        <v>https://tineco-yxzt.oss-accelerate.aliyuncs.com/20250912/D4284574C07A87EC7D572454F6D18126_1757661802455.png</v>
      </c>
      <c r="T381" s="27" t="s">
        <v>8759</v>
      </c>
      <c r="U381" s="28" t="str">
        <f>VLOOKUP(N381,'散件（更新）'!B:G,6,FALSE)</f>
        <v>SP;CL2535C-01;机身信号检测组件</v>
      </c>
      <c r="V381" s="28">
        <f>VLOOKUP(N381,'散件（更新）'!B:I,8,FALSE)</f>
        <v>6932485013753</v>
      </c>
    </row>
    <row r="382" spans="1:22" ht="20.149999999999999" customHeight="1">
      <c r="A382" s="57">
        <v>46169</v>
      </c>
      <c r="B382" s="58" t="s">
        <v>19016</v>
      </c>
      <c r="C382" s="27" t="str">
        <f>VLOOKUP(B382,'大货清单（不定期按GOMS更新）'!A:H,8,0)</f>
        <v>109-25700102</v>
      </c>
      <c r="D382" s="27" t="str">
        <f>VLOOKUP(B382,'大货清单（不定期按GOMS更新）'!A:C,3,0)</f>
        <v>CL2570A-02</v>
      </c>
      <c r="E382" s="27" t="str">
        <f>VLOOKUP(B382,'大货清单（不定期按GOMS更新）'!A:H,4,0)</f>
        <v>DE</v>
      </c>
      <c r="F382" s="27" t="str">
        <f>VLOOKUP(B382,'大货清单（不定期按GOMS更新）'!A:H,2,0)</f>
        <v>Floor One S7 Max</v>
      </c>
      <c r="G382" s="28">
        <f>VLOOKUP(B382,'大货清单（不定期按GOMS更新）'!A:I,9,FALSE)</f>
        <v>6932485018444</v>
      </c>
      <c r="H382" s="27" t="str">
        <f>VLOOKUP(B382,'大货清单（不定期按GOMS更新）'!A:H,7,0)</f>
        <v>Blue</v>
      </c>
      <c r="I382" s="27" t="str">
        <f>VLOOKUP(B382,'大货清单（不定期按GOMS更新）'!A:F,6,FALSE)</f>
        <v>ACTIVE</v>
      </c>
      <c r="J382" s="27" t="str">
        <f>VLOOKUP(B382,'大货清单（不定期按GOMS更新）'!A:K,11,FALSE)</f>
        <v>10.4</v>
      </c>
      <c r="K382" s="27" t="str">
        <f>VLOOKUP(B382,'大货清单（不定期按GOMS更新）'!A:N,12,FALSE)</f>
        <v>734</v>
      </c>
      <c r="L382" s="27" t="str">
        <f>VLOOKUP(B382,'大货清单（不定期按GOMS更新）'!A:M,13,FALSE)</f>
        <v>324</v>
      </c>
      <c r="M382" s="27" t="str">
        <f>VLOOKUP(B382,'大货清单（不定期按GOMS更新）'!A:N,14,FALSE)</f>
        <v>288</v>
      </c>
      <c r="N382" s="58" t="s">
        <v>16558</v>
      </c>
      <c r="O382" s="27">
        <f>IFERROR(VLOOKUP(N382,'散件迭代（不定期更新）'!C:J,8,FALSE),0)</f>
        <v>0</v>
      </c>
      <c r="P382" s="27" t="str">
        <f>IFERROR(VLOOKUP(N382,'散件（更新）'!B:H,3,FALSE),0)</f>
        <v/>
      </c>
      <c r="Q382" s="27" t="str">
        <f>VLOOKUP(N382,'散件（更新）'!B:H,2,FALSE)</f>
        <v>114-25700002</v>
      </c>
      <c r="R382" s="27" t="str">
        <f>VLOOKUP(N382,'散件（更新）'!B:H,7,FALSE)</f>
        <v>Charging Wire of brush roller assembly</v>
      </c>
      <c r="S382" s="27" t="str">
        <f>VLOOKUP(N382,'散件（更新）'!B:E,4,FALSE)</f>
        <v>https://tineco-yxzt.oss-accelerate.aliyuncs.com/20251205/dishuachongdian_1764926067172.png</v>
      </c>
      <c r="T382" s="27" t="s">
        <v>19311</v>
      </c>
      <c r="U382" s="28" t="str">
        <f>VLOOKUP(N382,'散件（更新）'!B:G,6,FALSE)</f>
        <v>SP;CL2570-01;地刷充电对接导线组件</v>
      </c>
      <c r="V382" s="28">
        <f>VLOOKUP(N382,'散件（更新）'!B:I,8,FALSE)</f>
        <v>6932485018314</v>
      </c>
    </row>
    <row r="383" spans="1:22" ht="20.149999999999999" customHeight="1">
      <c r="A383" s="57">
        <v>46169</v>
      </c>
      <c r="B383" s="58" t="s">
        <v>19016</v>
      </c>
      <c r="C383" s="27" t="str">
        <f>VLOOKUP(B383,'大货清单（不定期按GOMS更新）'!A:H,8,0)</f>
        <v>109-25700102</v>
      </c>
      <c r="D383" s="27" t="str">
        <f>VLOOKUP(B383,'大货清单（不定期按GOMS更新）'!A:C,3,0)</f>
        <v>CL2570A-02</v>
      </c>
      <c r="E383" s="27" t="str">
        <f>VLOOKUP(B383,'大货清单（不定期按GOMS更新）'!A:H,4,0)</f>
        <v>DE</v>
      </c>
      <c r="F383" s="27" t="str">
        <f>VLOOKUP(B383,'大货清单（不定期按GOMS更新）'!A:H,2,0)</f>
        <v>Floor One S7 Max</v>
      </c>
      <c r="G383" s="28">
        <f>VLOOKUP(B383,'大货清单（不定期按GOMS更新）'!A:I,9,FALSE)</f>
        <v>6932485018444</v>
      </c>
      <c r="H383" s="27" t="str">
        <f>VLOOKUP(B383,'大货清单（不定期按GOMS更新）'!A:H,7,0)</f>
        <v>Blue</v>
      </c>
      <c r="I383" s="27" t="str">
        <f>VLOOKUP(B383,'大货清单（不定期按GOMS更新）'!A:F,6,FALSE)</f>
        <v>ACTIVE</v>
      </c>
      <c r="J383" s="27" t="str">
        <f>VLOOKUP(B383,'大货清单（不定期按GOMS更新）'!A:K,11,FALSE)</f>
        <v>10.4</v>
      </c>
      <c r="K383" s="27" t="str">
        <f>VLOOKUP(B383,'大货清单（不定期按GOMS更新）'!A:N,12,FALSE)</f>
        <v>734</v>
      </c>
      <c r="L383" s="27" t="str">
        <f>VLOOKUP(B383,'大货清单（不定期按GOMS更新）'!A:M,13,FALSE)</f>
        <v>324</v>
      </c>
      <c r="M383" s="27" t="str">
        <f>VLOOKUP(B383,'大货清单（不定期按GOMS更新）'!A:N,14,FALSE)</f>
        <v>288</v>
      </c>
      <c r="N383" s="58" t="s">
        <v>7814</v>
      </c>
      <c r="O383" s="27">
        <f>IFERROR(VLOOKUP(N383,'散件迭代（不定期更新）'!C:J,8,FALSE),0)</f>
        <v>0</v>
      </c>
      <c r="P383" s="27" t="str">
        <f>IFERROR(VLOOKUP(N383,'散件（更新）'!B:H,3,FALSE),0)</f>
        <v/>
      </c>
      <c r="Q383" s="27" t="str">
        <f>VLOOKUP(N383,'散件（更新）'!B:H,2,FALSE)</f>
        <v>114-24570002</v>
      </c>
      <c r="R383" s="27" t="str">
        <f>VLOOKUP(N383,'散件（更新）'!B:H,7,FALSE)</f>
        <v>Switch</v>
      </c>
      <c r="S383" s="27" t="str">
        <f>VLOOKUP(N383,'散件（更新）'!B:E,4,FALSE)</f>
        <v>https://tineco-yxzt.oss-accelerate.aliyuncs.com/20250114/32131_1736819450296.jpg</v>
      </c>
      <c r="T383" s="27" t="s">
        <v>8759</v>
      </c>
      <c r="U383" s="28" t="str">
        <f>VLOOKUP(N383,'散件（更新）'!B:G,6,FALSE)</f>
        <v>微动开关</v>
      </c>
      <c r="V383" s="28">
        <f>VLOOKUP(N383,'散件（更新）'!B:I,8,FALSE)</f>
        <v>6932485002955</v>
      </c>
    </row>
    <row r="384" spans="1:22" ht="20.149999999999999" customHeight="1">
      <c r="A384" s="57">
        <v>46169</v>
      </c>
      <c r="B384" s="58" t="s">
        <v>19016</v>
      </c>
      <c r="C384" s="27" t="str">
        <f>VLOOKUP(B384,'大货清单（不定期按GOMS更新）'!A:H,8,0)</f>
        <v>109-25700102</v>
      </c>
      <c r="D384" s="27" t="str">
        <f>VLOOKUP(B384,'大货清单（不定期按GOMS更新）'!A:C,3,0)</f>
        <v>CL2570A-02</v>
      </c>
      <c r="E384" s="27" t="str">
        <f>VLOOKUP(B384,'大货清单（不定期按GOMS更新）'!A:H,4,0)</f>
        <v>DE</v>
      </c>
      <c r="F384" s="27" t="str">
        <f>VLOOKUP(B384,'大货清单（不定期按GOMS更新）'!A:H,2,0)</f>
        <v>Floor One S7 Max</v>
      </c>
      <c r="G384" s="28">
        <f>VLOOKUP(B384,'大货清单（不定期按GOMS更新）'!A:I,9,FALSE)</f>
        <v>6932485018444</v>
      </c>
      <c r="H384" s="27" t="str">
        <f>VLOOKUP(B384,'大货清单（不定期按GOMS更新）'!A:H,7,0)</f>
        <v>Blue</v>
      </c>
      <c r="I384" s="27" t="str">
        <f>VLOOKUP(B384,'大货清单（不定期按GOMS更新）'!A:F,6,FALSE)</f>
        <v>ACTIVE</v>
      </c>
      <c r="J384" s="27" t="str">
        <f>VLOOKUP(B384,'大货清单（不定期按GOMS更新）'!A:K,11,FALSE)</f>
        <v>10.4</v>
      </c>
      <c r="K384" s="27" t="str">
        <f>VLOOKUP(B384,'大货清单（不定期按GOMS更新）'!A:N,12,FALSE)</f>
        <v>734</v>
      </c>
      <c r="L384" s="27" t="str">
        <f>VLOOKUP(B384,'大货清单（不定期按GOMS更新）'!A:M,13,FALSE)</f>
        <v>324</v>
      </c>
      <c r="M384" s="27" t="str">
        <f>VLOOKUP(B384,'大货清单（不定期按GOMS更新）'!A:N,14,FALSE)</f>
        <v>288</v>
      </c>
      <c r="N384" s="58" t="s">
        <v>14534</v>
      </c>
      <c r="O384" s="27">
        <f>IFERROR(VLOOKUP(N384,'散件迭代（不定期更新）'!C:J,8,FALSE),0)</f>
        <v>0</v>
      </c>
      <c r="P384" s="27">
        <f>IFERROR(VLOOKUP(N384,'散件（更新）'!B:H,3,FALSE),0)</f>
        <v>0</v>
      </c>
      <c r="Q384" s="27" t="str">
        <f>VLOOKUP(N384,'散件（更新）'!B:H,2,FALSE)</f>
        <v>114-25400203</v>
      </c>
      <c r="R384" s="27" t="str">
        <f>VLOOKUP(N384,'散件（更新）'!B:H,7,FALSE)</f>
        <v>Motor</v>
      </c>
      <c r="S384" s="27" t="str">
        <f>VLOOKUP(N384,'散件（更新）'!B:E,4,FALSE)</f>
        <v>https://tineco-yxzt.oss-accelerate.aliyuncs.com/20251028/weixintupian_20240530083051_1761615036628.jpg</v>
      </c>
      <c r="T384" s="27" t="s">
        <v>8759</v>
      </c>
      <c r="U384" s="28" t="str">
        <f>VLOOKUP(N384,'散件（更新）'!B:G,6,FALSE)</f>
        <v>SP;CL2540B-02;凯航45BLDB_180W主电机</v>
      </c>
      <c r="V384" s="28">
        <f>VLOOKUP(N384,'散件（更新）'!B:I,8,FALSE)</f>
        <v>6932485016938</v>
      </c>
    </row>
    <row r="385" spans="1:22" ht="20.149999999999999" customHeight="1">
      <c r="A385" s="57">
        <v>46169</v>
      </c>
      <c r="B385" s="58" t="s">
        <v>19016</v>
      </c>
      <c r="C385" s="27" t="str">
        <f>VLOOKUP(B385,'大货清单（不定期按GOMS更新）'!A:H,8,0)</f>
        <v>109-25700102</v>
      </c>
      <c r="D385" s="27" t="str">
        <f>VLOOKUP(B385,'大货清单（不定期按GOMS更新）'!A:C,3,0)</f>
        <v>CL2570A-02</v>
      </c>
      <c r="E385" s="27" t="str">
        <f>VLOOKUP(B385,'大货清单（不定期按GOMS更新）'!A:H,4,0)</f>
        <v>DE</v>
      </c>
      <c r="F385" s="27" t="str">
        <f>VLOOKUP(B385,'大货清单（不定期按GOMS更新）'!A:H,2,0)</f>
        <v>Floor One S7 Max</v>
      </c>
      <c r="G385" s="28">
        <f>VLOOKUP(B385,'大货清单（不定期按GOMS更新）'!A:I,9,FALSE)</f>
        <v>6932485018444</v>
      </c>
      <c r="H385" s="27" t="str">
        <f>VLOOKUP(B385,'大货清单（不定期按GOMS更新）'!A:H,7,0)</f>
        <v>Blue</v>
      </c>
      <c r="I385" s="27" t="str">
        <f>VLOOKUP(B385,'大货清单（不定期按GOMS更新）'!A:F,6,FALSE)</f>
        <v>ACTIVE</v>
      </c>
      <c r="J385" s="27" t="str">
        <f>VLOOKUP(B385,'大货清单（不定期按GOMS更新）'!A:K,11,FALSE)</f>
        <v>10.4</v>
      </c>
      <c r="K385" s="27" t="str">
        <f>VLOOKUP(B385,'大货清单（不定期按GOMS更新）'!A:N,12,FALSE)</f>
        <v>734</v>
      </c>
      <c r="L385" s="27" t="str">
        <f>VLOOKUP(B385,'大货清单（不定期按GOMS更新）'!A:M,13,FALSE)</f>
        <v>324</v>
      </c>
      <c r="M385" s="27" t="str">
        <f>VLOOKUP(B385,'大货清单（不定期按GOMS更新）'!A:N,14,FALSE)</f>
        <v>288</v>
      </c>
      <c r="N385" s="58" t="s">
        <v>15537</v>
      </c>
      <c r="O385" s="27">
        <f>IFERROR(VLOOKUP(N385,'散件迭代（不定期更新）'!C:J,8,FALSE),0)</f>
        <v>0</v>
      </c>
      <c r="P385" s="27">
        <f>IFERROR(VLOOKUP(N385,'散件（更新）'!B:H,3,FALSE),0)</f>
        <v>0</v>
      </c>
      <c r="Q385" s="27" t="str">
        <f>VLOOKUP(N385,'散件（更新）'!B:H,2,FALSE)</f>
        <v>114-24581301</v>
      </c>
      <c r="R385" s="27" t="str">
        <f>VLOOKUP(N385,'散件（更新）'!B:H,7,FALSE)</f>
        <v>Motor</v>
      </c>
      <c r="S385" s="27" t="str">
        <f>VLOOKUP(N385,'散件（更新）'!B:E,4,FALSE)</f>
        <v>https://tineco-yxzt.oss-accelerate.aliyuncs.com/20250828/weixintupian_20240530083112_1756342102926.jpg</v>
      </c>
      <c r="T385" s="27" t="s">
        <v>19301</v>
      </c>
      <c r="U385" s="28" t="str">
        <f>VLOOKUP(N385,'散件（更新）'!B:G,6,FALSE)</f>
        <v>SP;CL2458M-01;有刷电机齿轮箱组件</v>
      </c>
      <c r="V385" s="28">
        <f>VLOOKUP(N385,'散件（更新）'!B:I,8,FALSE)</f>
        <v>6932485011650</v>
      </c>
    </row>
    <row r="386" spans="1:22" ht="20.149999999999999" customHeight="1">
      <c r="A386" s="57">
        <v>46169</v>
      </c>
      <c r="B386" s="58" t="s">
        <v>19016</v>
      </c>
      <c r="C386" s="27" t="str">
        <f>VLOOKUP(B386,'大货清单（不定期按GOMS更新）'!A:H,8,0)</f>
        <v>109-25700102</v>
      </c>
      <c r="D386" s="27" t="str">
        <f>VLOOKUP(B386,'大货清单（不定期按GOMS更新）'!A:C,3,0)</f>
        <v>CL2570A-02</v>
      </c>
      <c r="E386" s="27" t="str">
        <f>VLOOKUP(B386,'大货清单（不定期按GOMS更新）'!A:H,4,0)</f>
        <v>DE</v>
      </c>
      <c r="F386" s="27" t="str">
        <f>VLOOKUP(B386,'大货清单（不定期按GOMS更新）'!A:H,2,0)</f>
        <v>Floor One S7 Max</v>
      </c>
      <c r="G386" s="28">
        <f>VLOOKUP(B386,'大货清单（不定期按GOMS更新）'!A:I,9,FALSE)</f>
        <v>6932485018444</v>
      </c>
      <c r="H386" s="27" t="str">
        <f>VLOOKUP(B386,'大货清单（不定期按GOMS更新）'!A:H,7,0)</f>
        <v>Blue</v>
      </c>
      <c r="I386" s="27" t="str">
        <f>VLOOKUP(B386,'大货清单（不定期按GOMS更新）'!A:F,6,FALSE)</f>
        <v>ACTIVE</v>
      </c>
      <c r="J386" s="27" t="str">
        <f>VLOOKUP(B386,'大货清单（不定期按GOMS更新）'!A:K,11,FALSE)</f>
        <v>10.4</v>
      </c>
      <c r="K386" s="27" t="str">
        <f>VLOOKUP(B386,'大货清单（不定期按GOMS更新）'!A:N,12,FALSE)</f>
        <v>734</v>
      </c>
      <c r="L386" s="27" t="str">
        <f>VLOOKUP(B386,'大货清单（不定期按GOMS更新）'!A:M,13,FALSE)</f>
        <v>324</v>
      </c>
      <c r="M386" s="27" t="str">
        <f>VLOOKUP(B386,'大货清单（不定期按GOMS更新）'!A:N,14,FALSE)</f>
        <v>288</v>
      </c>
      <c r="N386" s="58" t="s">
        <v>15060</v>
      </c>
      <c r="O386" s="27">
        <f>IFERROR(VLOOKUP(N386,'散件迭代（不定期更新）'!C:J,8,FALSE),0)</f>
        <v>0</v>
      </c>
      <c r="P386" s="27">
        <f>IFERROR(VLOOKUP(N386,'散件（更新）'!B:H,3,FALSE),0)</f>
        <v>0</v>
      </c>
      <c r="Q386" s="27" t="str">
        <f>VLOOKUP(N386,'散件（更新）'!B:H,2,FALSE)</f>
        <v>114-25350319</v>
      </c>
      <c r="R386" s="27" t="str">
        <f>VLOOKUP(N386,'散件（更新）'!B:H,7,FALSE)</f>
        <v>Charging base Fan Assembly</v>
      </c>
      <c r="S386" s="27" t="str">
        <f>VLOOKUP(N386,'散件（更新）'!B:E,4,FALSE)</f>
        <v>https://tineco-yxzt.oss-accelerate.aliyuncs.com/20250912/A8E581F33FB2BEB8660FB81E75AC9B4B_1757661449897.png</v>
      </c>
      <c r="T386" s="27" t="s">
        <v>8759</v>
      </c>
      <c r="U386" s="28" t="str">
        <f>VLOOKUP(N386,'散件（更新）'!B:G,6,FALSE)</f>
        <v>SP;CL2535C-01;托盘风机组件</v>
      </c>
      <c r="V386" s="28">
        <f>VLOOKUP(N386,'散件（更新）'!B:I,8,FALSE)</f>
        <v>6932485013715</v>
      </c>
    </row>
    <row r="387" spans="1:22" ht="20.149999999999999" customHeight="1">
      <c r="A387" s="57">
        <v>46169</v>
      </c>
      <c r="B387" s="58" t="s">
        <v>19016</v>
      </c>
      <c r="C387" s="27" t="str">
        <f>VLOOKUP(B387,'大货清单（不定期按GOMS更新）'!A:H,8,0)</f>
        <v>109-25700102</v>
      </c>
      <c r="D387" s="27" t="str">
        <f>VLOOKUP(B387,'大货清单（不定期按GOMS更新）'!A:C,3,0)</f>
        <v>CL2570A-02</v>
      </c>
      <c r="E387" s="27" t="str">
        <f>VLOOKUP(B387,'大货清单（不定期按GOMS更新）'!A:H,4,0)</f>
        <v>DE</v>
      </c>
      <c r="F387" s="27" t="str">
        <f>VLOOKUP(B387,'大货清单（不定期按GOMS更新）'!A:H,2,0)</f>
        <v>Floor One S7 Max</v>
      </c>
      <c r="G387" s="28">
        <f>VLOOKUP(B387,'大货清单（不定期按GOMS更新）'!A:I,9,FALSE)</f>
        <v>6932485018444</v>
      </c>
      <c r="H387" s="27" t="str">
        <f>VLOOKUP(B387,'大货清单（不定期按GOMS更新）'!A:H,7,0)</f>
        <v>Blue</v>
      </c>
      <c r="I387" s="27" t="str">
        <f>VLOOKUP(B387,'大货清单（不定期按GOMS更新）'!A:F,6,FALSE)</f>
        <v>ACTIVE</v>
      </c>
      <c r="J387" s="27" t="str">
        <f>VLOOKUP(B387,'大货清单（不定期按GOMS更新）'!A:K,11,FALSE)</f>
        <v>10.4</v>
      </c>
      <c r="K387" s="27" t="str">
        <f>VLOOKUP(B387,'大货清单（不定期按GOMS更新）'!A:N,12,FALSE)</f>
        <v>734</v>
      </c>
      <c r="L387" s="27" t="str">
        <f>VLOOKUP(B387,'大货清单（不定期按GOMS更新）'!A:M,13,FALSE)</f>
        <v>324</v>
      </c>
      <c r="M387" s="27" t="str">
        <f>VLOOKUP(B387,'大货清单（不定期按GOMS更新）'!A:N,14,FALSE)</f>
        <v>288</v>
      </c>
      <c r="N387" s="58" t="s">
        <v>8047</v>
      </c>
      <c r="O387" s="27">
        <f>IFERROR(VLOOKUP(N387,'散件迭代（不定期更新）'!C:J,8,FALSE),0)</f>
        <v>0</v>
      </c>
      <c r="P387" s="27" t="str">
        <f>IFERROR(VLOOKUP(N387,'散件（更新）'!B:H,3,FALSE),0)</f>
        <v/>
      </c>
      <c r="Q387" s="27" t="str">
        <f>VLOOKUP(N387,'散件（更新）'!B:H,2,FALSE)</f>
        <v>114-23480612</v>
      </c>
      <c r="R387" s="27" t="str">
        <f>VLOOKUP(N387,'散件（更新）'!B:H,7,FALSE)</f>
        <v>Boiler </v>
      </c>
      <c r="S387" s="27">
        <f>VLOOKUP(N387,'散件（更新）'!B:E,4,FALSE)</f>
        <v>0</v>
      </c>
      <c r="T387" s="27" t="s">
        <v>8759</v>
      </c>
      <c r="U387" s="28" t="str">
        <f>VLOOKUP(N387,'散件（更新）'!B:G,6,FALSE)</f>
        <v>发热丝组件</v>
      </c>
      <c r="V387" s="28">
        <f>VLOOKUP(N387,'散件（更新）'!B:I,8,FALSE)</f>
        <v>6932485003976</v>
      </c>
    </row>
    <row r="388" spans="1:22" ht="20.149999999999999" customHeight="1">
      <c r="A388" s="57">
        <v>46169</v>
      </c>
      <c r="B388" s="58" t="s">
        <v>19016</v>
      </c>
      <c r="C388" s="27" t="str">
        <f>VLOOKUP(B388,'大货清单（不定期按GOMS更新）'!A:H,8,0)</f>
        <v>109-25700102</v>
      </c>
      <c r="D388" s="27" t="str">
        <f>VLOOKUP(B388,'大货清单（不定期按GOMS更新）'!A:C,3,0)</f>
        <v>CL2570A-02</v>
      </c>
      <c r="E388" s="27" t="str">
        <f>VLOOKUP(B388,'大货清单（不定期按GOMS更新）'!A:H,4,0)</f>
        <v>DE</v>
      </c>
      <c r="F388" s="27" t="str">
        <f>VLOOKUP(B388,'大货清单（不定期按GOMS更新）'!A:H,2,0)</f>
        <v>Floor One S7 Max</v>
      </c>
      <c r="G388" s="28">
        <f>VLOOKUP(B388,'大货清单（不定期按GOMS更新）'!A:I,9,FALSE)</f>
        <v>6932485018444</v>
      </c>
      <c r="H388" s="27" t="str">
        <f>VLOOKUP(B388,'大货清单（不定期按GOMS更新）'!A:H,7,0)</f>
        <v>Blue</v>
      </c>
      <c r="I388" s="27" t="str">
        <f>VLOOKUP(B388,'大货清单（不定期按GOMS更新）'!A:F,6,FALSE)</f>
        <v>ACTIVE</v>
      </c>
      <c r="J388" s="27" t="str">
        <f>VLOOKUP(B388,'大货清单（不定期按GOMS更新）'!A:K,11,FALSE)</f>
        <v>10.4</v>
      </c>
      <c r="K388" s="27" t="str">
        <f>VLOOKUP(B388,'大货清单（不定期按GOMS更新）'!A:N,12,FALSE)</f>
        <v>734</v>
      </c>
      <c r="L388" s="27" t="str">
        <f>VLOOKUP(B388,'大货清单（不定期按GOMS更新）'!A:M,13,FALSE)</f>
        <v>324</v>
      </c>
      <c r="M388" s="27" t="str">
        <f>VLOOKUP(B388,'大货清单（不定期按GOMS更新）'!A:N,14,FALSE)</f>
        <v>288</v>
      </c>
      <c r="N388" s="58" t="s">
        <v>14707</v>
      </c>
      <c r="O388" s="27">
        <f>IFERROR(VLOOKUP(N388,'散件迭代（不定期更新）'!C:J,8,FALSE),0)</f>
        <v>0</v>
      </c>
      <c r="P388" s="27">
        <f>IFERROR(VLOOKUP(N388,'散件（更新）'!B:H,3,FALSE),0)</f>
        <v>0</v>
      </c>
      <c r="Q388" s="27" t="str">
        <f>VLOOKUP(N388,'散件（更新）'!B:H,2,FALSE)</f>
        <v>114-25400205</v>
      </c>
      <c r="R388" s="27" t="str">
        <f>VLOOKUP(N388,'散件（更新）'!B:H,7,FALSE)</f>
        <v>PCBA</v>
      </c>
      <c r="S388" s="27" t="str">
        <f>VLOOKUP(N388,'散件（更新）'!B:E,4,FALSE)</f>
        <v>https://tineco-yxzt.oss-accelerate.aliyuncs.com/20251028/honggantuopandianyuanban_1761615296132.jpg</v>
      </c>
      <c r="T388" s="27" t="s">
        <v>8759</v>
      </c>
      <c r="U388" s="28" t="str">
        <f>VLOOKUP(N388,'散件（更新）'!B:G,6,FALSE)</f>
        <v>SP;CL2540B-02;慢烘托盘电源板七节</v>
      </c>
      <c r="V388" s="28">
        <f>VLOOKUP(N388,'散件（更新）'!B:I,8,FALSE)</f>
        <v>6932485016952</v>
      </c>
    </row>
    <row r="389" spans="1:22" ht="20.149999999999999" customHeight="1">
      <c r="A389" s="57">
        <v>46169</v>
      </c>
      <c r="B389" s="58" t="s">
        <v>19016</v>
      </c>
      <c r="C389" s="27" t="str">
        <f>VLOOKUP(B389,'大货清单（不定期按GOMS更新）'!A:H,8,0)</f>
        <v>109-25700102</v>
      </c>
      <c r="D389" s="27" t="str">
        <f>VLOOKUP(B389,'大货清单（不定期按GOMS更新）'!A:C,3,0)</f>
        <v>CL2570A-02</v>
      </c>
      <c r="E389" s="27" t="str">
        <f>VLOOKUP(B389,'大货清单（不定期按GOMS更新）'!A:H,4,0)</f>
        <v>DE</v>
      </c>
      <c r="F389" s="27" t="str">
        <f>VLOOKUP(B389,'大货清单（不定期按GOMS更新）'!A:H,2,0)</f>
        <v>Floor One S7 Max</v>
      </c>
      <c r="G389" s="28">
        <f>VLOOKUP(B389,'大货清单（不定期按GOMS更新）'!A:I,9,FALSE)</f>
        <v>6932485018444</v>
      </c>
      <c r="H389" s="27" t="str">
        <f>VLOOKUP(B389,'大货清单（不定期按GOMS更新）'!A:H,7,0)</f>
        <v>Blue</v>
      </c>
      <c r="I389" s="27" t="str">
        <f>VLOOKUP(B389,'大货清单（不定期按GOMS更新）'!A:F,6,FALSE)</f>
        <v>ACTIVE</v>
      </c>
      <c r="J389" s="27" t="str">
        <f>VLOOKUP(B389,'大货清单（不定期按GOMS更新）'!A:K,11,FALSE)</f>
        <v>10.4</v>
      </c>
      <c r="K389" s="27" t="str">
        <f>VLOOKUP(B389,'大货清单（不定期按GOMS更新）'!A:N,12,FALSE)</f>
        <v>734</v>
      </c>
      <c r="L389" s="27" t="str">
        <f>VLOOKUP(B389,'大货清单（不定期按GOMS更新）'!A:M,13,FALSE)</f>
        <v>324</v>
      </c>
      <c r="M389" s="27" t="str">
        <f>VLOOKUP(B389,'大货清单（不定期按GOMS更新）'!A:N,14,FALSE)</f>
        <v>288</v>
      </c>
      <c r="N389" s="58" t="s">
        <v>15512</v>
      </c>
      <c r="O389" s="27">
        <f>IFERROR(VLOOKUP(N389,'散件迭代（不定期更新）'!C:J,8,FALSE),0)</f>
        <v>0</v>
      </c>
      <c r="P389" s="27">
        <f>IFERROR(VLOOKUP(N389,'散件（更新）'!B:H,3,FALSE),0)</f>
        <v>0</v>
      </c>
      <c r="Q389" s="27" t="str">
        <f>VLOOKUP(N389,'散件（更新）'!B:H,2,FALSE)</f>
        <v>114-25350327</v>
      </c>
      <c r="R389" s="27" t="str">
        <f>VLOOKUP(N389,'散件（更新）'!B:H,7,FALSE)</f>
        <v>RGB light</v>
      </c>
      <c r="S389" s="27" t="str">
        <f>VLOOKUP(N389,'散件（更新）'!B:E,4,FALSE)</f>
        <v>https://tineco-yxzt.oss-accelerate.aliyuncs.com/20250912/afbf128b-4ecb-449f-94a9-f05774895bf0_1757662323074.png</v>
      </c>
      <c r="T389" s="27" t="s">
        <v>8759</v>
      </c>
      <c r="U389" s="28" t="str">
        <f>VLOOKUP(N389,'散件（更新）'!B:G,6,FALSE)</f>
        <v>SP;CL2535C-01;RGB灯板</v>
      </c>
      <c r="V389" s="28">
        <f>VLOOKUP(N389,'散件（更新）'!B:I,8,FALSE)</f>
        <v>6932485013791</v>
      </c>
    </row>
    <row r="390" spans="1:22" ht="20.149999999999999" customHeight="1">
      <c r="A390" s="57">
        <v>46169</v>
      </c>
      <c r="B390" s="58" t="s">
        <v>19016</v>
      </c>
      <c r="C390" s="27" t="str">
        <f>VLOOKUP(B390,'大货清单（不定期按GOMS更新）'!A:H,8,0)</f>
        <v>109-25700102</v>
      </c>
      <c r="D390" s="27" t="str">
        <f>VLOOKUP(B390,'大货清单（不定期按GOMS更新）'!A:C,3,0)</f>
        <v>CL2570A-02</v>
      </c>
      <c r="E390" s="27" t="str">
        <f>VLOOKUP(B390,'大货清单（不定期按GOMS更新）'!A:H,4,0)</f>
        <v>DE</v>
      </c>
      <c r="F390" s="27" t="str">
        <f>VLOOKUP(B390,'大货清单（不定期按GOMS更新）'!A:H,2,0)</f>
        <v>Floor One S7 Max</v>
      </c>
      <c r="G390" s="28">
        <f>VLOOKUP(B390,'大货清单（不定期按GOMS更新）'!A:I,9,FALSE)</f>
        <v>6932485018444</v>
      </c>
      <c r="H390" s="27" t="str">
        <f>VLOOKUP(B390,'大货清单（不定期按GOMS更新）'!A:H,7,0)</f>
        <v>Blue</v>
      </c>
      <c r="I390" s="27" t="str">
        <f>VLOOKUP(B390,'大货清单（不定期按GOMS更新）'!A:F,6,FALSE)</f>
        <v>ACTIVE</v>
      </c>
      <c r="J390" s="27" t="str">
        <f>VLOOKUP(B390,'大货清单（不定期按GOMS更新）'!A:K,11,FALSE)</f>
        <v>10.4</v>
      </c>
      <c r="K390" s="27" t="str">
        <f>VLOOKUP(B390,'大货清单（不定期按GOMS更新）'!A:N,12,FALSE)</f>
        <v>734</v>
      </c>
      <c r="L390" s="27" t="str">
        <f>VLOOKUP(B390,'大货清单（不定期按GOMS更新）'!A:M,13,FALSE)</f>
        <v>324</v>
      </c>
      <c r="M390" s="27" t="str">
        <f>VLOOKUP(B390,'大货清单（不定期按GOMS更新）'!A:N,14,FALSE)</f>
        <v>288</v>
      </c>
      <c r="N390" s="58" t="s">
        <v>16863</v>
      </c>
      <c r="O390" s="27">
        <f>IFERROR(VLOOKUP(N390,'散件迭代（不定期更新）'!C:J,8,FALSE),0)</f>
        <v>0</v>
      </c>
      <c r="P390" s="27" t="str">
        <f>IFERROR(VLOOKUP(N390,'散件（更新）'!B:H,3,FALSE),0)</f>
        <v/>
      </c>
      <c r="Q390" s="27" t="str">
        <f>VLOOKUP(N390,'散件（更新）'!B:H,2,FALSE)</f>
        <v>114-25700100</v>
      </c>
      <c r="R390" s="27" t="str">
        <f>VLOOKUP(N390,'散件（更新）'!B:H,7,FALSE)</f>
        <v>Main PCBA</v>
      </c>
      <c r="S390" s="27" t="str">
        <f>VLOOKUP(N390,'散件（更新）'!B:E,4,FALSE)</f>
        <v>https://tineco-yxzt.oss-accelerate.aliyuncs.com/20260204/weixinjietu_20251119144626_1770179363978.png</v>
      </c>
      <c r="T390" s="27" t="s">
        <v>8759</v>
      </c>
      <c r="U390" s="28" t="str">
        <f>VLOOKUP(N390,'散件（更新）'!B:G,6,FALSE)</f>
        <v>SP;CL2570A-01;CL2570A机身主控板组件</v>
      </c>
      <c r="V390" s="28">
        <f>VLOOKUP(N390,'散件（更新）'!B:I,8,FALSE)</f>
        <v>6932485021895</v>
      </c>
    </row>
    <row r="391" spans="1:22" ht="20.149999999999999" customHeight="1">
      <c r="A391" s="57">
        <v>46169</v>
      </c>
      <c r="B391" s="58" t="s">
        <v>19016</v>
      </c>
      <c r="C391" s="27" t="str">
        <f>VLOOKUP(B391,'大货清单（不定期按GOMS更新）'!A:H,8,0)</f>
        <v>109-25700102</v>
      </c>
      <c r="D391" s="27" t="str">
        <f>VLOOKUP(B391,'大货清单（不定期按GOMS更新）'!A:C,3,0)</f>
        <v>CL2570A-02</v>
      </c>
      <c r="E391" s="27" t="str">
        <f>VLOOKUP(B391,'大货清单（不定期按GOMS更新）'!A:H,4,0)</f>
        <v>DE</v>
      </c>
      <c r="F391" s="27" t="str">
        <f>VLOOKUP(B391,'大货清单（不定期按GOMS更新）'!A:H,2,0)</f>
        <v>Floor One S7 Max</v>
      </c>
      <c r="G391" s="28">
        <f>VLOOKUP(B391,'大货清单（不定期按GOMS更新）'!A:I,9,FALSE)</f>
        <v>6932485018444</v>
      </c>
      <c r="H391" s="27" t="str">
        <f>VLOOKUP(B391,'大货清单（不定期按GOMS更新）'!A:H,7,0)</f>
        <v>Blue</v>
      </c>
      <c r="I391" s="27" t="str">
        <f>VLOOKUP(B391,'大货清单（不定期按GOMS更新）'!A:F,6,FALSE)</f>
        <v>ACTIVE</v>
      </c>
      <c r="J391" s="27" t="str">
        <f>VLOOKUP(B391,'大货清单（不定期按GOMS更新）'!A:K,11,FALSE)</f>
        <v>10.4</v>
      </c>
      <c r="K391" s="27" t="str">
        <f>VLOOKUP(B391,'大货清单（不定期按GOMS更新）'!A:N,12,FALSE)</f>
        <v>734</v>
      </c>
      <c r="L391" s="27" t="str">
        <f>VLOOKUP(B391,'大货清单（不定期按GOMS更新）'!A:M,13,FALSE)</f>
        <v>324</v>
      </c>
      <c r="M391" s="27" t="str">
        <f>VLOOKUP(B391,'大货清单（不定期按GOMS更新）'!A:N,14,FALSE)</f>
        <v>288</v>
      </c>
      <c r="N391" s="58" t="s">
        <v>16746</v>
      </c>
      <c r="O391" s="27">
        <f>IFERROR(VLOOKUP(N391,'散件迭代（不定期更新）'!C:J,8,FALSE),0)</f>
        <v>0</v>
      </c>
      <c r="P391" s="27" t="str">
        <f>IFERROR(VLOOKUP(N391,'散件（更新）'!B:H,3,FALSE),0)</f>
        <v/>
      </c>
      <c r="Q391" s="27" t="str">
        <f>VLOOKUP(N391,'散件（更新）'!B:H,2,FALSE)</f>
        <v>114-25700005</v>
      </c>
      <c r="R391" s="27" t="str">
        <f>VLOOKUP(N391,'散件（更新）'!B:H,7,FALSE)</f>
        <v>Water Pump</v>
      </c>
      <c r="S391" s="27" t="str">
        <f>VLOOKUP(N391,'散件（更新）'!B:E,4,FALSE)</f>
        <v>https://tineco-yxzt.oss-accelerate.aliyuncs.com/20251212/weixinjietu_20251119100441_1765516300914.png</v>
      </c>
      <c r="T391" s="27" t="s">
        <v>8759</v>
      </c>
      <c r="U391" s="28" t="str">
        <f>VLOOKUP(N391,'散件（更新）'!B:G,6,FALSE)</f>
        <v>SP;CL2570-01;蠕动泵组件</v>
      </c>
      <c r="V391" s="28">
        <f>VLOOKUP(N391,'散件（更新）'!B:I,8,FALSE)</f>
        <v>6932485018345</v>
      </c>
    </row>
    <row r="392" spans="1:22" ht="20.149999999999999" customHeight="1">
      <c r="A392" s="57">
        <v>46169</v>
      </c>
      <c r="B392" s="58" t="s">
        <v>19016</v>
      </c>
      <c r="C392" s="27" t="str">
        <f>VLOOKUP(B392,'大货清单（不定期按GOMS更新）'!A:H,8,0)</f>
        <v>109-25700102</v>
      </c>
      <c r="D392" s="27" t="str">
        <f>VLOOKUP(B392,'大货清单（不定期按GOMS更新）'!A:C,3,0)</f>
        <v>CL2570A-02</v>
      </c>
      <c r="E392" s="27" t="str">
        <f>VLOOKUP(B392,'大货清单（不定期按GOMS更新）'!A:H,4,0)</f>
        <v>DE</v>
      </c>
      <c r="F392" s="27" t="str">
        <f>VLOOKUP(B392,'大货清单（不定期按GOMS更新）'!A:H,2,0)</f>
        <v>Floor One S7 Max</v>
      </c>
      <c r="G392" s="28">
        <f>VLOOKUP(B392,'大货清单（不定期按GOMS更新）'!A:I,9,FALSE)</f>
        <v>6932485018444</v>
      </c>
      <c r="H392" s="27" t="str">
        <f>VLOOKUP(B392,'大货清单（不定期按GOMS更新）'!A:H,7,0)</f>
        <v>Blue</v>
      </c>
      <c r="I392" s="27" t="str">
        <f>VLOOKUP(B392,'大货清单（不定期按GOMS更新）'!A:F,6,FALSE)</f>
        <v>ACTIVE</v>
      </c>
      <c r="J392" s="27" t="str">
        <f>VLOOKUP(B392,'大货清单（不定期按GOMS更新）'!A:K,11,FALSE)</f>
        <v>10.4</v>
      </c>
      <c r="K392" s="27" t="str">
        <f>VLOOKUP(B392,'大货清单（不定期按GOMS更新）'!A:N,12,FALSE)</f>
        <v>734</v>
      </c>
      <c r="L392" s="27" t="str">
        <f>VLOOKUP(B392,'大货清单（不定期按GOMS更新）'!A:M,13,FALSE)</f>
        <v>324</v>
      </c>
      <c r="M392" s="27" t="str">
        <f>VLOOKUP(B392,'大货清单（不定期按GOMS更新）'!A:N,14,FALSE)</f>
        <v>288</v>
      </c>
      <c r="N392" s="58" t="s">
        <v>5334</v>
      </c>
      <c r="O392" s="27">
        <f>IFERROR(VLOOKUP(N392,'散件迭代（不定期更新）'!C:J,8,FALSE),0)</f>
        <v>0</v>
      </c>
      <c r="P392" s="27" t="str">
        <f>IFERROR(VLOOKUP(N392,'散件（更新）'!B:H,3,FALSE),0)</f>
        <v>/</v>
      </c>
      <c r="Q392" s="27" t="str">
        <f>VLOOKUP(N392,'散件（更新）'!B:H,2,FALSE)</f>
        <v>114-21231213</v>
      </c>
      <c r="R392" s="27" t="str">
        <f>VLOOKUP(N392,'散件（更新）'!B:H,7,FALSE)</f>
        <v>Repair Wheel</v>
      </c>
      <c r="S392" s="27">
        <f>VLOOKUP(N392,'散件（更新）'!B:E,4,FALSE)</f>
        <v>0</v>
      </c>
      <c r="T392" s="27" t="s">
        <v>8759</v>
      </c>
      <c r="U392" s="28" t="str">
        <f>VLOOKUP(N392,'散件（更新）'!B:G,6,FALSE)</f>
        <v>小轮组件(两个小轮+两个小轮轴)</v>
      </c>
      <c r="V392" s="28">
        <f>VLOOKUP(N392,'散件（更新）'!B:I,8,FALSE)</f>
        <v>6974950105853</v>
      </c>
    </row>
    <row r="393" spans="1:22" ht="20.149999999999999" customHeight="1">
      <c r="A393" s="57">
        <v>46169</v>
      </c>
      <c r="B393" s="58" t="s">
        <v>19016</v>
      </c>
      <c r="C393" s="27" t="str">
        <f>VLOOKUP(B393,'大货清单（不定期按GOMS更新）'!A:H,8,0)</f>
        <v>109-25700102</v>
      </c>
      <c r="D393" s="27" t="str">
        <f>VLOOKUP(B393,'大货清单（不定期按GOMS更新）'!A:C,3,0)</f>
        <v>CL2570A-02</v>
      </c>
      <c r="E393" s="27" t="str">
        <f>VLOOKUP(B393,'大货清单（不定期按GOMS更新）'!A:H,4,0)</f>
        <v>DE</v>
      </c>
      <c r="F393" s="27" t="str">
        <f>VLOOKUP(B393,'大货清单（不定期按GOMS更新）'!A:H,2,0)</f>
        <v>Floor One S7 Max</v>
      </c>
      <c r="G393" s="28">
        <f>VLOOKUP(B393,'大货清单（不定期按GOMS更新）'!A:I,9,FALSE)</f>
        <v>6932485018444</v>
      </c>
      <c r="H393" s="27" t="str">
        <f>VLOOKUP(B393,'大货清单（不定期按GOMS更新）'!A:H,7,0)</f>
        <v>Blue</v>
      </c>
      <c r="I393" s="27" t="str">
        <f>VLOOKUP(B393,'大货清单（不定期按GOMS更新）'!A:F,6,FALSE)</f>
        <v>ACTIVE</v>
      </c>
      <c r="J393" s="27" t="str">
        <f>VLOOKUP(B393,'大货清单（不定期按GOMS更新）'!A:K,11,FALSE)</f>
        <v>10.4</v>
      </c>
      <c r="K393" s="27" t="str">
        <f>VLOOKUP(B393,'大货清单（不定期按GOMS更新）'!A:N,12,FALSE)</f>
        <v>734</v>
      </c>
      <c r="L393" s="27" t="str">
        <f>VLOOKUP(B393,'大货清单（不定期按GOMS更新）'!A:M,13,FALSE)</f>
        <v>324</v>
      </c>
      <c r="M393" s="27" t="str">
        <f>VLOOKUP(B393,'大货清单（不定期按GOMS更新）'!A:N,14,FALSE)</f>
        <v>288</v>
      </c>
      <c r="N393" s="58" t="s">
        <v>7891</v>
      </c>
      <c r="O393" s="27">
        <f>IFERROR(VLOOKUP(N393,'散件迭代（不定期更新）'!C:J,8,FALSE),0)</f>
        <v>0</v>
      </c>
      <c r="P393" s="27" t="str">
        <f>IFERROR(VLOOKUP(N393,'散件（更新）'!B:H,3,FALSE),0)</f>
        <v/>
      </c>
      <c r="Q393" s="27" t="str">
        <f>VLOOKUP(N393,'散件（更新）'!B:H,2,FALSE)</f>
        <v>114-23431309</v>
      </c>
      <c r="R393" s="27" t="str">
        <f>VLOOKUP(N393,'散件（更新）'!B:H,7,FALSE)</f>
        <v>Repair Wheel</v>
      </c>
      <c r="S393" s="27" t="str">
        <f>VLOOKUP(N393,'散件（更新）'!B:E,4,FALSE)</f>
        <v>https://tineco-yxzt.oss-accelerate.aliyuncs.com/20250115/09-dalunzujian_1736942782008.png</v>
      </c>
      <c r="T393" s="27" t="s">
        <v>8759</v>
      </c>
      <c r="U393" s="28" t="str">
        <f>VLOOKUP(N393,'散件（更新）'!B:G,6,FALSE)</f>
        <v>大轮组件</v>
      </c>
      <c r="V393" s="28">
        <f>VLOOKUP(N393,'散件（更新）'!B:I,8,FALSE)</f>
        <v>6932485003327</v>
      </c>
    </row>
    <row r="394" spans="1:22" ht="20.149999999999999" customHeight="1">
      <c r="A394" s="57">
        <v>46169</v>
      </c>
      <c r="B394" s="58" t="s">
        <v>19016</v>
      </c>
      <c r="C394" s="27" t="str">
        <f>VLOOKUP(B394,'大货清单（不定期按GOMS更新）'!A:H,8,0)</f>
        <v>109-25700102</v>
      </c>
      <c r="D394" s="27" t="str">
        <f>VLOOKUP(B394,'大货清单（不定期按GOMS更新）'!A:C,3,0)</f>
        <v>CL2570A-02</v>
      </c>
      <c r="E394" s="27" t="str">
        <f>VLOOKUP(B394,'大货清单（不定期按GOMS更新）'!A:H,4,0)</f>
        <v>DE</v>
      </c>
      <c r="F394" s="27" t="str">
        <f>VLOOKUP(B394,'大货清单（不定期按GOMS更新）'!A:H,2,0)</f>
        <v>Floor One S7 Max</v>
      </c>
      <c r="G394" s="28">
        <f>VLOOKUP(B394,'大货清单（不定期按GOMS更新）'!A:I,9,FALSE)</f>
        <v>6932485018444</v>
      </c>
      <c r="H394" s="27" t="str">
        <f>VLOOKUP(B394,'大货清单（不定期按GOMS更新）'!A:H,7,0)</f>
        <v>Blue</v>
      </c>
      <c r="I394" s="27" t="str">
        <f>VLOOKUP(B394,'大货清单（不定期按GOMS更新）'!A:F,6,FALSE)</f>
        <v>ACTIVE</v>
      </c>
      <c r="J394" s="27" t="str">
        <f>VLOOKUP(B394,'大货清单（不定期按GOMS更新）'!A:K,11,FALSE)</f>
        <v>10.4</v>
      </c>
      <c r="K394" s="27" t="str">
        <f>VLOOKUP(B394,'大货清单（不定期按GOMS更新）'!A:N,12,FALSE)</f>
        <v>734</v>
      </c>
      <c r="L394" s="27" t="str">
        <f>VLOOKUP(B394,'大货清单（不定期按GOMS更新）'!A:M,13,FALSE)</f>
        <v>324</v>
      </c>
      <c r="M394" s="27" t="str">
        <f>VLOOKUP(B394,'大货清单（不定期按GOMS更新）'!A:N,14,FALSE)</f>
        <v>288</v>
      </c>
      <c r="N394" s="58" t="s">
        <v>16589</v>
      </c>
      <c r="O394" s="27">
        <f>IFERROR(VLOOKUP(N394,'散件迭代（不定期更新）'!C:J,8,FALSE),0)</f>
        <v>0</v>
      </c>
      <c r="P394" s="27" t="str">
        <f>IFERROR(VLOOKUP(N394,'散件（更新）'!B:H,3,FALSE),0)</f>
        <v/>
      </c>
      <c r="Q394" s="27" t="str">
        <f>VLOOKUP(N394,'散件（更新）'!B:H,2,FALSE)</f>
        <v>114-25700103</v>
      </c>
      <c r="R394" s="27" t="str">
        <f>VLOOKUP(N394,'散件（更新）'!B:H,7,FALSE)</f>
        <v>Handle</v>
      </c>
      <c r="S394" s="27" t="str">
        <f>VLOOKUP(N394,'散件（更新）'!B:E,4,FALSE)</f>
        <v>https://tineco-yxzt.oss-accelerate.aliyuncs.com/20260204/weixinjietu_20251212131653_1770179540974.png</v>
      </c>
      <c r="T394" s="27" t="s">
        <v>8759</v>
      </c>
      <c r="U394" s="28" t="str">
        <f>VLOOKUP(N394,'散件（更新）'!B:G,6,FALSE)</f>
        <v>SP;CL2570A-02;手柄组件</v>
      </c>
      <c r="V394" s="28">
        <f>VLOOKUP(N394,'散件（更新）'!B:I,8,FALSE)</f>
        <v>6932485021925</v>
      </c>
    </row>
    <row r="395" spans="1:22" ht="20.149999999999999" customHeight="1">
      <c r="A395" s="57">
        <v>46169</v>
      </c>
      <c r="B395" s="58" t="s">
        <v>19016</v>
      </c>
      <c r="C395" s="27" t="str">
        <f>VLOOKUP(B395,'大货清单（不定期按GOMS更新）'!A:H,8,0)</f>
        <v>109-25700102</v>
      </c>
      <c r="D395" s="27" t="str">
        <f>VLOOKUP(B395,'大货清单（不定期按GOMS更新）'!A:C,3,0)</f>
        <v>CL2570A-02</v>
      </c>
      <c r="E395" s="27" t="str">
        <f>VLOOKUP(B395,'大货清单（不定期按GOMS更新）'!A:H,4,0)</f>
        <v>DE</v>
      </c>
      <c r="F395" s="27" t="str">
        <f>VLOOKUP(B395,'大货清单（不定期按GOMS更新）'!A:H,2,0)</f>
        <v>Floor One S7 Max</v>
      </c>
      <c r="G395" s="28">
        <f>VLOOKUP(B395,'大货清单（不定期按GOMS更新）'!A:I,9,FALSE)</f>
        <v>6932485018444</v>
      </c>
      <c r="H395" s="27" t="str">
        <f>VLOOKUP(B395,'大货清单（不定期按GOMS更新）'!A:H,7,0)</f>
        <v>Blue</v>
      </c>
      <c r="I395" s="27" t="str">
        <f>VLOOKUP(B395,'大货清单（不定期按GOMS更新）'!A:F,6,FALSE)</f>
        <v>ACTIVE</v>
      </c>
      <c r="J395" s="27" t="str">
        <f>VLOOKUP(B395,'大货清单（不定期按GOMS更新）'!A:K,11,FALSE)</f>
        <v>10.4</v>
      </c>
      <c r="K395" s="27" t="str">
        <f>VLOOKUP(B395,'大货清单（不定期按GOMS更新）'!A:N,12,FALSE)</f>
        <v>734</v>
      </c>
      <c r="L395" s="27" t="str">
        <f>VLOOKUP(B395,'大货清单（不定期按GOMS更新）'!A:M,13,FALSE)</f>
        <v>324</v>
      </c>
      <c r="M395" s="27" t="str">
        <f>VLOOKUP(B395,'大货清单（不定期按GOMS更新）'!A:N,14,FALSE)</f>
        <v>288</v>
      </c>
      <c r="N395" s="58" t="s">
        <v>17053</v>
      </c>
      <c r="O395" s="27">
        <f>IFERROR(VLOOKUP(N395,'散件迭代（不定期更新）'!C:J,8,FALSE),0)</f>
        <v>0</v>
      </c>
      <c r="P395" s="27" t="str">
        <f>IFERROR(VLOOKUP(N395,'散件（更新）'!B:H,3,FALSE),0)</f>
        <v/>
      </c>
      <c r="Q395" s="27" t="str">
        <f>VLOOKUP(N395,'散件（更新）'!B:H,2,FALSE)</f>
        <v>114-25700101</v>
      </c>
      <c r="R395" s="27" t="str">
        <f>VLOOKUP(N395,'散件（更新）'!B:H,7,FALSE)</f>
        <v>Clean Water Tank</v>
      </c>
      <c r="S395" s="27" t="str">
        <f>VLOOKUP(N395,'散件（更新）'!B:E,4,FALSE)</f>
        <v>https://tineco-yxzt.oss-accelerate.aliyuncs.com/20260204/weixinjietu_20251119101401_1770179439513.png</v>
      </c>
      <c r="T395" s="27" t="s">
        <v>8759</v>
      </c>
      <c r="U395" s="28" t="str">
        <f>VLOOKUP(N395,'散件（更新）'!B:G,6,FALSE)</f>
        <v>SP;CL2570A-01;清水箱组件</v>
      </c>
      <c r="V395" s="28">
        <f>VLOOKUP(N395,'散件（更新）'!B:I,8,FALSE)</f>
        <v>6932485021901</v>
      </c>
    </row>
    <row r="396" spans="1:22" ht="20.149999999999999" customHeight="1">
      <c r="A396" s="57">
        <v>46169</v>
      </c>
      <c r="B396" s="58" t="s">
        <v>19016</v>
      </c>
      <c r="C396" s="27" t="str">
        <f>VLOOKUP(B396,'大货清单（不定期按GOMS更新）'!A:H,8,0)</f>
        <v>109-25700102</v>
      </c>
      <c r="D396" s="27" t="str">
        <f>VLOOKUP(B396,'大货清单（不定期按GOMS更新）'!A:C,3,0)</f>
        <v>CL2570A-02</v>
      </c>
      <c r="E396" s="27" t="str">
        <f>VLOOKUP(B396,'大货清单（不定期按GOMS更新）'!A:H,4,0)</f>
        <v>DE</v>
      </c>
      <c r="F396" s="27" t="str">
        <f>VLOOKUP(B396,'大货清单（不定期按GOMS更新）'!A:H,2,0)</f>
        <v>Floor One S7 Max</v>
      </c>
      <c r="G396" s="28">
        <f>VLOOKUP(B396,'大货清单（不定期按GOMS更新）'!A:I,9,FALSE)</f>
        <v>6932485018444</v>
      </c>
      <c r="H396" s="27" t="str">
        <f>VLOOKUP(B396,'大货清单（不定期按GOMS更新）'!A:H,7,0)</f>
        <v>Blue</v>
      </c>
      <c r="I396" s="27" t="str">
        <f>VLOOKUP(B396,'大货清单（不定期按GOMS更新）'!A:F,6,FALSE)</f>
        <v>ACTIVE</v>
      </c>
      <c r="J396" s="27" t="str">
        <f>VLOOKUP(B396,'大货清单（不定期按GOMS更新）'!A:K,11,FALSE)</f>
        <v>10.4</v>
      </c>
      <c r="K396" s="27" t="str">
        <f>VLOOKUP(B396,'大货清单（不定期按GOMS更新）'!A:N,12,FALSE)</f>
        <v>734</v>
      </c>
      <c r="L396" s="27" t="str">
        <f>VLOOKUP(B396,'大货清单（不定期按GOMS更新）'!A:M,13,FALSE)</f>
        <v>324</v>
      </c>
      <c r="M396" s="27" t="str">
        <f>VLOOKUP(B396,'大货清单（不定期按GOMS更新）'!A:N,14,FALSE)</f>
        <v>288</v>
      </c>
      <c r="N396" s="58" t="s">
        <v>8098</v>
      </c>
      <c r="O396" s="27">
        <f>IFERROR(VLOOKUP(N396,'散件迭代（不定期更新）'!C:J,8,FALSE),0)</f>
        <v>0</v>
      </c>
      <c r="P396" s="27" t="str">
        <f>IFERROR(VLOOKUP(N396,'散件（更新）'!B:H,3,FALSE),0)</f>
        <v/>
      </c>
      <c r="Q396" s="27" t="str">
        <f>VLOOKUP(N396,'散件（更新）'!B:H,2,FALSE)</f>
        <v>114-23761605</v>
      </c>
      <c r="R396" s="27" t="str">
        <f>VLOOKUP(N396,'散件（更新）'!B:H,7,FALSE)</f>
        <v>Dirt Water Tank</v>
      </c>
      <c r="S396" s="27" t="str">
        <f>VLOOKUP(N396,'散件（更新）'!B:E,4,FALSE)</f>
        <v>https://tineco-yxzt.oss-accelerate.aliyuncs.com/20241225/DWT_1735112203483.jpg</v>
      </c>
      <c r="T396" s="27" t="s">
        <v>19303</v>
      </c>
      <c r="U396" s="28" t="str">
        <f>VLOOKUP(N396,'散件（更新）'!B:G,6,FALSE)</f>
        <v>回收桶组件（蓝色）</v>
      </c>
      <c r="V396" s="28">
        <f>VLOOKUP(N396,'散件（更新）'!B:I,8,FALSE)</f>
        <v>6932485003662</v>
      </c>
    </row>
    <row r="397" spans="1:22" ht="20.149999999999999" customHeight="1">
      <c r="A397" s="57">
        <v>46169</v>
      </c>
      <c r="B397" s="58" t="s">
        <v>19016</v>
      </c>
      <c r="C397" s="27" t="str">
        <f>VLOOKUP(B397,'大货清单（不定期按GOMS更新）'!A:H,8,0)</f>
        <v>109-25700102</v>
      </c>
      <c r="D397" s="27" t="str">
        <f>VLOOKUP(B397,'大货清单（不定期按GOMS更新）'!A:C,3,0)</f>
        <v>CL2570A-02</v>
      </c>
      <c r="E397" s="27" t="str">
        <f>VLOOKUP(B397,'大货清单（不定期按GOMS更新）'!A:H,4,0)</f>
        <v>DE</v>
      </c>
      <c r="F397" s="27" t="str">
        <f>VLOOKUP(B397,'大货清单（不定期按GOMS更新）'!A:H,2,0)</f>
        <v>Floor One S7 Max</v>
      </c>
      <c r="G397" s="28">
        <f>VLOOKUP(B397,'大货清单（不定期按GOMS更新）'!A:I,9,FALSE)</f>
        <v>6932485018444</v>
      </c>
      <c r="H397" s="27" t="str">
        <f>VLOOKUP(B397,'大货清单（不定期按GOMS更新）'!A:H,7,0)</f>
        <v>Blue</v>
      </c>
      <c r="I397" s="27" t="str">
        <f>VLOOKUP(B397,'大货清单（不定期按GOMS更新）'!A:F,6,FALSE)</f>
        <v>ACTIVE</v>
      </c>
      <c r="J397" s="27" t="str">
        <f>VLOOKUP(B397,'大货清单（不定期按GOMS更新）'!A:K,11,FALSE)</f>
        <v>10.4</v>
      </c>
      <c r="K397" s="27" t="str">
        <f>VLOOKUP(B397,'大货清单（不定期按GOMS更新）'!A:N,12,FALSE)</f>
        <v>734</v>
      </c>
      <c r="L397" s="27" t="str">
        <f>VLOOKUP(B397,'大货清单（不定期按GOMS更新）'!A:M,13,FALSE)</f>
        <v>324</v>
      </c>
      <c r="M397" s="27" t="str">
        <f>VLOOKUP(B397,'大货清单（不定期按GOMS更新）'!A:N,14,FALSE)</f>
        <v>288</v>
      </c>
      <c r="N397" s="58" t="s">
        <v>15134</v>
      </c>
      <c r="O397" s="27">
        <f>IFERROR(VLOOKUP(N397,'散件迭代（不定期更新）'!C:J,8,FALSE),0)</f>
        <v>0</v>
      </c>
      <c r="P397" s="27">
        <f>IFERROR(VLOOKUP(N397,'散件（更新）'!B:H,3,FALSE),0)</f>
        <v>0</v>
      </c>
      <c r="Q397" s="27" t="str">
        <f>VLOOKUP(N397,'散件（更新）'!B:H,2,FALSE)</f>
        <v>114-25010013</v>
      </c>
      <c r="R397" s="27" t="str">
        <f>VLOOKUP(N397,'散件（更新）'!B:H,7,FALSE)</f>
        <v>Scraper</v>
      </c>
      <c r="S397" s="27" t="str">
        <f>VLOOKUP(N397,'散件（更新）'!B:E,4,FALSE)</f>
        <v>https://tineco-yxzt.oss-accelerate.aliyuncs.com/20250828/kechaiguatiaozujian_1756372187799.jpg</v>
      </c>
      <c r="T397" s="27" t="s">
        <v>19304</v>
      </c>
      <c r="U397" s="28" t="str">
        <f>VLOOKUP(N397,'散件（更新）'!B:G,6,FALSE)</f>
        <v>SP;CL2501-01;可拆刮条组件</v>
      </c>
      <c r="V397" s="28">
        <f>VLOOKUP(N397,'散件（更新）'!B:I,8,FALSE)</f>
        <v>6932485010943</v>
      </c>
    </row>
    <row r="398" spans="1:22" ht="20.149999999999999" customHeight="1">
      <c r="A398" s="57">
        <v>46169</v>
      </c>
      <c r="B398" s="58" t="s">
        <v>18977</v>
      </c>
      <c r="C398" s="27" t="str">
        <f>VLOOKUP(B398,'大货清单（不定期按GOMS更新）'!A:H,8,0)</f>
        <v>109-25700101</v>
      </c>
      <c r="D398" s="27" t="str">
        <f>VLOOKUP(B398,'大货清单（不定期按GOMS更新）'!A:C,3,0)</f>
        <v>CL2570A-01</v>
      </c>
      <c r="E398" s="27" t="str">
        <f>VLOOKUP(B398,'大货清单（不定期按GOMS更新）'!A:H,4,0)</f>
        <v>DE,FR,IT,ES,PL,SE,NL,BE</v>
      </c>
      <c r="F398" s="27" t="str">
        <f>VLOOKUP(B398,'大货清单（不定期按GOMS更新）'!A:H,2,0)</f>
        <v>Floor One S7 Stretch Turbo</v>
      </c>
      <c r="G398" s="28">
        <f>VLOOKUP(B398,'大货清单（不定期按GOMS更新）'!A:I,9,FALSE)</f>
        <v>6932485018437</v>
      </c>
      <c r="H398" s="27" t="str">
        <f>VLOOKUP(B398,'大货清单（不定期按GOMS更新）'!A:H,7,0)</f>
        <v>Black/white</v>
      </c>
      <c r="I398" s="27" t="str">
        <f>VLOOKUP(B398,'大货清单（不定期按GOMS更新）'!A:F,6,FALSE)</f>
        <v>ACTIVE</v>
      </c>
      <c r="J398" s="27" t="str">
        <f>VLOOKUP(B398,'大货清单（不定期按GOMS更新）'!A:K,11,FALSE)</f>
        <v>10</v>
      </c>
      <c r="K398" s="27" t="str">
        <f>VLOOKUP(B398,'大货清单（不定期按GOMS更新）'!A:N,12,FALSE)</f>
        <v>734</v>
      </c>
      <c r="L398" s="27" t="str">
        <f>VLOOKUP(B398,'大货清单（不定期按GOMS更新）'!A:M,13,FALSE)</f>
        <v>324</v>
      </c>
      <c r="M398" s="27" t="str">
        <f>VLOOKUP(B398,'大货清单（不定期按GOMS更新）'!A:N,14,FALSE)</f>
        <v>288</v>
      </c>
      <c r="N398" s="58" t="s">
        <v>8082</v>
      </c>
      <c r="O398" s="27">
        <f>IFERROR(VLOOKUP(N398,'散件迭代（不定期更新）'!C:J,8,FALSE),0)</f>
        <v>0</v>
      </c>
      <c r="P398" s="27" t="str">
        <f>IFERROR(VLOOKUP(N398,'散件（更新）'!B:H,3,FALSE),0)</f>
        <v/>
      </c>
      <c r="Q398" s="27" t="str">
        <f>VLOOKUP(N398,'散件（更新）'!B:H,2,FALSE)</f>
        <v>114-23761801</v>
      </c>
      <c r="R398" s="27" t="str">
        <f>VLOOKUP(N398,'散件（更新）'!B:H,7,FALSE)</f>
        <v>Brush Roller</v>
      </c>
      <c r="S398" s="27" t="str">
        <f>VLOOKUP(N398,'散件（更新）'!B:E,4,FALSE)</f>
        <v>https://tineco-yxzt.oss-accelerate.aliyuncs.com/20241219/weixintupian_20241114110949_1734578233397.jpg</v>
      </c>
      <c r="T398" s="27" t="s">
        <v>19304</v>
      </c>
      <c r="U398" s="28" t="str">
        <f>VLOOKUP(N398,'散件（更新）'!B:G,6,FALSE)</f>
        <v>耐热滚刷组件</v>
      </c>
      <c r="V398" s="28">
        <f>VLOOKUP(N398,'散件（更新）'!B:I,8,FALSE)</f>
        <v>6932485002405</v>
      </c>
    </row>
    <row r="399" spans="1:22" ht="20.149999999999999" customHeight="1">
      <c r="A399" s="57">
        <v>46169</v>
      </c>
      <c r="B399" s="58" t="s">
        <v>18977</v>
      </c>
      <c r="C399" s="27" t="str">
        <f>VLOOKUP(B399,'大货清单（不定期按GOMS更新）'!A:H,8,0)</f>
        <v>109-25700101</v>
      </c>
      <c r="D399" s="27" t="str">
        <f>VLOOKUP(B399,'大货清单（不定期按GOMS更新）'!A:C,3,0)</f>
        <v>CL2570A-01</v>
      </c>
      <c r="E399" s="27" t="str">
        <f>VLOOKUP(B399,'大货清单（不定期按GOMS更新）'!A:H,4,0)</f>
        <v>DE,FR,IT,ES,PL,SE,NL,BE</v>
      </c>
      <c r="F399" s="27" t="str">
        <f>VLOOKUP(B399,'大货清单（不定期按GOMS更新）'!A:H,2,0)</f>
        <v>Floor One S7 Stretch Turbo</v>
      </c>
      <c r="G399" s="28">
        <f>VLOOKUP(B399,'大货清单（不定期按GOMS更新）'!A:I,9,FALSE)</f>
        <v>6932485018437</v>
      </c>
      <c r="H399" s="27" t="str">
        <f>VLOOKUP(B399,'大货清单（不定期按GOMS更新）'!A:H,7,0)</f>
        <v>Black/white</v>
      </c>
      <c r="I399" s="27" t="str">
        <f>VLOOKUP(B399,'大货清单（不定期按GOMS更新）'!A:F,6,FALSE)</f>
        <v>ACTIVE</v>
      </c>
      <c r="J399" s="27" t="str">
        <f>VLOOKUP(B399,'大货清单（不定期按GOMS更新）'!A:K,11,FALSE)</f>
        <v>10</v>
      </c>
      <c r="K399" s="27" t="str">
        <f>VLOOKUP(B399,'大货清单（不定期按GOMS更新）'!A:N,12,FALSE)</f>
        <v>734</v>
      </c>
      <c r="L399" s="27" t="str">
        <f>VLOOKUP(B399,'大货清单（不定期按GOMS更新）'!A:M,13,FALSE)</f>
        <v>324</v>
      </c>
      <c r="M399" s="27" t="str">
        <f>VLOOKUP(B399,'大货清单（不定期按GOMS更新）'!A:N,14,FALSE)</f>
        <v>288</v>
      </c>
      <c r="N399" s="58" t="s">
        <v>15833</v>
      </c>
      <c r="O399" s="27">
        <f>IFERROR(VLOOKUP(N399,'散件迭代（不定期更新）'!C:J,8,FALSE),0)</f>
        <v>0</v>
      </c>
      <c r="P399" s="27">
        <f>IFERROR(VLOOKUP(N399,'散件（更新）'!B:H,3,FALSE),0)</f>
        <v>0</v>
      </c>
      <c r="Q399" s="27" t="str">
        <f>VLOOKUP(N399,'散件（更新）'!B:H,2,FALSE)</f>
        <v>114-24581502</v>
      </c>
      <c r="R399" s="27" t="str">
        <f>VLOOKUP(N399,'散件（更新）'!B:H,7,FALSE)</f>
        <v>HEPA Assy</v>
      </c>
      <c r="S399" s="27" t="str">
        <f>VLOOKUP(N399,'散件（更新）'!B:E,4,FALSE)</f>
        <v>https://tineco-yxzt.oss-accelerate.aliyuncs.com/20250828/huishoutongguolu:qizhuangpeizujian_1756341874109.jpg</v>
      </c>
      <c r="T399" s="27" t="s">
        <v>19305</v>
      </c>
      <c r="U399" s="28" t="str">
        <f>VLOOKUP(N399,'散件（更新）'!B:G,6,FALSE)</f>
        <v>SP;CL2458O-01;回收桶过滤器装配组件</v>
      </c>
      <c r="V399" s="28">
        <f>VLOOKUP(N399,'散件（更新）'!B:I,8,FALSE)</f>
        <v>6932485011971</v>
      </c>
    </row>
    <row r="400" spans="1:22" ht="20.149999999999999" customHeight="1">
      <c r="A400" s="57">
        <v>46169</v>
      </c>
      <c r="B400" s="58" t="s">
        <v>18977</v>
      </c>
      <c r="C400" s="27" t="str">
        <f>VLOOKUP(B400,'大货清单（不定期按GOMS更新）'!A:H,8,0)</f>
        <v>109-25700101</v>
      </c>
      <c r="D400" s="27" t="str">
        <f>VLOOKUP(B400,'大货清单（不定期按GOMS更新）'!A:C,3,0)</f>
        <v>CL2570A-01</v>
      </c>
      <c r="E400" s="27" t="str">
        <f>VLOOKUP(B400,'大货清单（不定期按GOMS更新）'!A:H,4,0)</f>
        <v>DE,FR,IT,ES,PL,SE,NL,BE</v>
      </c>
      <c r="F400" s="27" t="str">
        <f>VLOOKUP(B400,'大货清单（不定期按GOMS更新）'!A:H,2,0)</f>
        <v>Floor One S7 Stretch Turbo</v>
      </c>
      <c r="G400" s="28">
        <f>VLOOKUP(B400,'大货清单（不定期按GOMS更新）'!A:I,9,FALSE)</f>
        <v>6932485018437</v>
      </c>
      <c r="H400" s="27" t="str">
        <f>VLOOKUP(B400,'大货清单（不定期按GOMS更新）'!A:H,7,0)</f>
        <v>Black/white</v>
      </c>
      <c r="I400" s="27" t="str">
        <f>VLOOKUP(B400,'大货清单（不定期按GOMS更新）'!A:F,6,FALSE)</f>
        <v>ACTIVE</v>
      </c>
      <c r="J400" s="27" t="str">
        <f>VLOOKUP(B400,'大货清单（不定期按GOMS更新）'!A:K,11,FALSE)</f>
        <v>10</v>
      </c>
      <c r="K400" s="27" t="str">
        <f>VLOOKUP(B400,'大货清单（不定期按GOMS更新）'!A:N,12,FALSE)</f>
        <v>734</v>
      </c>
      <c r="L400" s="27" t="str">
        <f>VLOOKUP(B400,'大货清单（不定期按GOMS更新）'!A:M,13,FALSE)</f>
        <v>324</v>
      </c>
      <c r="M400" s="27" t="str">
        <f>VLOOKUP(B400,'大货清单（不定期按GOMS更新）'!A:N,14,FALSE)</f>
        <v>288</v>
      </c>
      <c r="N400" s="58" t="s">
        <v>15814</v>
      </c>
      <c r="O400" s="27">
        <f>IFERROR(VLOOKUP(N400,'散件迭代（不定期更新）'!C:J,8,FALSE),0)</f>
        <v>0</v>
      </c>
      <c r="P400" s="27">
        <f>IFERROR(VLOOKUP(N400,'散件（更新）'!B:H,3,FALSE),0)</f>
        <v>0</v>
      </c>
      <c r="Q400" s="27" t="str">
        <f>VLOOKUP(N400,'散件（更新）'!B:H,2,FALSE)</f>
        <v>114-25400202</v>
      </c>
      <c r="R400" s="27" t="str">
        <f>VLOOKUP(N400,'散件（更新）'!B:H,7,FALSE)</f>
        <v>Charging Base</v>
      </c>
      <c r="S400" s="27" t="str">
        <f>VLOOKUP(N400,'散件（更新）'!B:E,4,FALSE)</f>
        <v>https://tineco-yxzt.oss-accelerate.aliyuncs.com/20251028/honggantuopan_1761614887824.jpg</v>
      </c>
      <c r="T400" s="27" t="s">
        <v>8759</v>
      </c>
      <c r="U400" s="28" t="str">
        <f>VLOOKUP(N400,'散件（更新）'!B:G,6,FALSE)</f>
        <v>SP;CL2540B-02;烘干托盘组件</v>
      </c>
      <c r="V400" s="28">
        <f>VLOOKUP(N400,'散件（更新）'!B:I,8,FALSE)</f>
        <v>6932485016921</v>
      </c>
    </row>
    <row r="401" spans="1:22" ht="20.149999999999999" customHeight="1">
      <c r="A401" s="57">
        <v>46169</v>
      </c>
      <c r="B401" s="58" t="s">
        <v>18977</v>
      </c>
      <c r="C401" s="27" t="str">
        <f>VLOOKUP(B401,'大货清单（不定期按GOMS更新）'!A:H,8,0)</f>
        <v>109-25700101</v>
      </c>
      <c r="D401" s="27" t="str">
        <f>VLOOKUP(B401,'大货清单（不定期按GOMS更新）'!A:C,3,0)</f>
        <v>CL2570A-01</v>
      </c>
      <c r="E401" s="27" t="str">
        <f>VLOOKUP(B401,'大货清单（不定期按GOMS更新）'!A:H,4,0)</f>
        <v>DE,FR,IT,ES,PL,SE,NL,BE</v>
      </c>
      <c r="F401" s="27" t="str">
        <f>VLOOKUP(B401,'大货清单（不定期按GOMS更新）'!A:H,2,0)</f>
        <v>Floor One S7 Stretch Turbo</v>
      </c>
      <c r="G401" s="28">
        <f>VLOOKUP(B401,'大货清单（不定期按GOMS更新）'!A:I,9,FALSE)</f>
        <v>6932485018437</v>
      </c>
      <c r="H401" s="27" t="str">
        <f>VLOOKUP(B401,'大货清单（不定期按GOMS更新）'!A:H,7,0)</f>
        <v>Black/white</v>
      </c>
      <c r="I401" s="27" t="str">
        <f>VLOOKUP(B401,'大货清单（不定期按GOMS更新）'!A:F,6,FALSE)</f>
        <v>ACTIVE</v>
      </c>
      <c r="J401" s="27" t="str">
        <f>VLOOKUP(B401,'大货清单（不定期按GOMS更新）'!A:K,11,FALSE)</f>
        <v>10</v>
      </c>
      <c r="K401" s="27" t="str">
        <f>VLOOKUP(B401,'大货清单（不定期按GOMS更新）'!A:N,12,FALSE)</f>
        <v>734</v>
      </c>
      <c r="L401" s="27" t="str">
        <f>VLOOKUP(B401,'大货清单（不定期按GOMS更新）'!A:M,13,FALSE)</f>
        <v>324</v>
      </c>
      <c r="M401" s="27" t="str">
        <f>VLOOKUP(B401,'大货清单（不定期按GOMS更新）'!A:N,14,FALSE)</f>
        <v>288</v>
      </c>
      <c r="N401" s="58" t="s">
        <v>16741</v>
      </c>
      <c r="O401" s="27">
        <f>IFERROR(VLOOKUP(N401,'散件迭代（不定期更新）'!C:J,8,FALSE),0)</f>
        <v>0</v>
      </c>
      <c r="P401" s="27" t="str">
        <f>IFERROR(VLOOKUP(N401,'散件（更新）'!B:H,3,FALSE),0)</f>
        <v/>
      </c>
      <c r="Q401" s="27" t="str">
        <f>VLOOKUP(N401,'散件（更新）'!B:H,2,FALSE)</f>
        <v>114-25700001</v>
      </c>
      <c r="R401" s="27" t="str">
        <f>VLOOKUP(N401,'散件（更新）'!B:H,7,FALSE)</f>
        <v>Battery</v>
      </c>
      <c r="S401" s="27" t="str">
        <f>VLOOKUP(N401,'散件（更新）'!B:E,4,FALSE)</f>
        <v>https://tineco-yxzt.oss-accelerate.aliyuncs.com/20251205/dianchi_1764925445331.png</v>
      </c>
      <c r="T401" s="27" t="s">
        <v>19307</v>
      </c>
      <c r="U401" s="28" t="str">
        <f>VLOOKUP(N401,'散件（更新）'!B:G,6,FALSE)</f>
        <v>SP;CL2570-01;电池包组件</v>
      </c>
      <c r="V401" s="28">
        <f>VLOOKUP(N401,'散件（更新）'!B:I,8,FALSE)</f>
        <v>6932485018307</v>
      </c>
    </row>
    <row r="402" spans="1:22" ht="20.149999999999999" customHeight="1">
      <c r="A402" s="57">
        <v>46169</v>
      </c>
      <c r="B402" s="58" t="s">
        <v>18977</v>
      </c>
      <c r="C402" s="27" t="str">
        <f>VLOOKUP(B402,'大货清单（不定期按GOMS更新）'!A:H,8,0)</f>
        <v>109-25700101</v>
      </c>
      <c r="D402" s="27" t="str">
        <f>VLOOKUP(B402,'大货清单（不定期按GOMS更新）'!A:C,3,0)</f>
        <v>CL2570A-01</v>
      </c>
      <c r="E402" s="27" t="str">
        <f>VLOOKUP(B402,'大货清单（不定期按GOMS更新）'!A:H,4,0)</f>
        <v>DE,FR,IT,ES,PL,SE,NL,BE</v>
      </c>
      <c r="F402" s="29" t="str">
        <f>VLOOKUP(B402,'大货清单（不定期按GOMS更新）'!A:H,2,0)</f>
        <v>Floor One S7 Stretch Turbo</v>
      </c>
      <c r="G402" s="28">
        <f>VLOOKUP(B402,'大货清单（不定期按GOMS更新）'!A:I,9,FALSE)</f>
        <v>6932485018437</v>
      </c>
      <c r="H402" s="27" t="str">
        <f>VLOOKUP(B402,'大货清单（不定期按GOMS更新）'!A:H,7,0)</f>
        <v>Black/white</v>
      </c>
      <c r="I402" s="27" t="str">
        <f>VLOOKUP(B402,'大货清单（不定期按GOMS更新）'!A:F,6,FALSE)</f>
        <v>ACTIVE</v>
      </c>
      <c r="J402" s="27" t="str">
        <f>VLOOKUP(B402,'大货清单（不定期按GOMS更新）'!A:K,11,FALSE)</f>
        <v>10</v>
      </c>
      <c r="K402" s="27" t="str">
        <f>VLOOKUP(B402,'大货清单（不定期按GOMS更新）'!A:N,12,FALSE)</f>
        <v>734</v>
      </c>
      <c r="L402" s="27" t="str">
        <f>VLOOKUP(B402,'大货清单（不定期按GOMS更新）'!A:M,13,FALSE)</f>
        <v>324</v>
      </c>
      <c r="M402" s="27" t="str">
        <f>VLOOKUP(B402,'大货清单（不定期按GOMS更新）'!A:N,14,FALSE)</f>
        <v>288</v>
      </c>
      <c r="N402" s="58" t="s">
        <v>1702</v>
      </c>
      <c r="O402" s="27">
        <f>IFERROR(VLOOKUP(N402,'散件迭代（不定期更新）'!C:J,8,FALSE),0)</f>
        <v>0</v>
      </c>
      <c r="P402" s="27" t="str">
        <f>IFERROR(VLOOKUP(N402,'散件（更新）'!B:H,3,FALSE),0)</f>
        <v>/</v>
      </c>
      <c r="Q402" s="27" t="str">
        <f>VLOOKUP(N402,'散件（更新）'!B:H,2,FALSE)</f>
        <v>114-20191901</v>
      </c>
      <c r="R402" s="27" t="str">
        <f>VLOOKUP(N402,'散件（更新）'!B:H,7,FALSE)</f>
        <v>plastic part</v>
      </c>
      <c r="S402" s="27">
        <f>VLOOKUP(N402,'散件（更新）'!B:E,4,FALSE)</f>
        <v>0</v>
      </c>
      <c r="T402" s="27" t="s">
        <v>19308</v>
      </c>
      <c r="U402" s="28" t="str">
        <f>VLOOKUP(N402,'散件（更新）'!B:G,6,FALSE)</f>
        <v>S5水管套装</v>
      </c>
      <c r="V402" s="28">
        <f>VLOOKUP(N402,'散件（更新）'!B:I,8,FALSE)</f>
        <v>6974950102210</v>
      </c>
    </row>
    <row r="403" spans="1:22" ht="20.149999999999999" customHeight="1">
      <c r="A403" s="57">
        <v>46169</v>
      </c>
      <c r="B403" s="58" t="s">
        <v>18977</v>
      </c>
      <c r="C403" s="27" t="str">
        <f>VLOOKUP(B403,'大货清单（不定期按GOMS更新）'!A:H,8,0)</f>
        <v>109-25700101</v>
      </c>
      <c r="D403" s="27" t="str">
        <f>VLOOKUP(B403,'大货清单（不定期按GOMS更新）'!A:C,3,0)</f>
        <v>CL2570A-01</v>
      </c>
      <c r="E403" s="27" t="str">
        <f>VLOOKUP(B403,'大货清单（不定期按GOMS更新）'!A:H,4,0)</f>
        <v>DE,FR,IT,ES,PL,SE,NL,BE</v>
      </c>
      <c r="F403" s="27" t="str">
        <f>VLOOKUP(B403,'大货清单（不定期按GOMS更新）'!A:H,2,0)</f>
        <v>Floor One S7 Stretch Turbo</v>
      </c>
      <c r="G403" s="28">
        <f>VLOOKUP(B403,'大货清单（不定期按GOMS更新）'!A:I,9,FALSE)</f>
        <v>6932485018437</v>
      </c>
      <c r="H403" s="27" t="str">
        <f>VLOOKUP(B403,'大货清单（不定期按GOMS更新）'!A:H,7,0)</f>
        <v>Black/white</v>
      </c>
      <c r="I403" s="27" t="str">
        <f>VLOOKUP(B403,'大货清单（不定期按GOMS更新）'!A:F,6,FALSE)</f>
        <v>ACTIVE</v>
      </c>
      <c r="J403" s="27" t="str">
        <f>VLOOKUP(B403,'大货清单（不定期按GOMS更新）'!A:K,11,FALSE)</f>
        <v>10</v>
      </c>
      <c r="K403" s="27" t="str">
        <f>VLOOKUP(B403,'大货清单（不定期按GOMS更新）'!A:N,12,FALSE)</f>
        <v>734</v>
      </c>
      <c r="L403" s="27" t="str">
        <f>VLOOKUP(B403,'大货清单（不定期按GOMS更新）'!A:M,13,FALSE)</f>
        <v>324</v>
      </c>
      <c r="M403" s="27" t="str">
        <f>VLOOKUP(B403,'大货清单（不定期按GOMS更新）'!A:N,14,FALSE)</f>
        <v>288</v>
      </c>
      <c r="N403" s="58" t="s">
        <v>14463</v>
      </c>
      <c r="O403" s="27">
        <f>IFERROR(VLOOKUP(N403,'散件迭代（不定期更新）'!C:J,8,FALSE),0)</f>
        <v>0</v>
      </c>
      <c r="P403" s="27">
        <f>IFERROR(VLOOKUP(N403,'散件（更新）'!B:H,3,FALSE),0)</f>
        <v>0</v>
      </c>
      <c r="Q403" s="27" t="str">
        <f>VLOOKUP(N403,'散件（更新）'!B:H,2,FALSE)</f>
        <v>114-25350101</v>
      </c>
      <c r="R403" s="27" t="str">
        <f>VLOOKUP(N403,'散件（更新）'!B:H,7,FALSE)</f>
        <v>Main Body Rear Cover Soft Rubber Plug</v>
      </c>
      <c r="S403" s="27" t="str">
        <f>VLOOKUP(N403,'散件（更新）'!B:E,4,FALSE)</f>
        <v>https://tineco-yxzt.oss-accelerate.aliyuncs.com/20250912/weixinjietu_20250903191712_1757643971627.png</v>
      </c>
      <c r="T403" s="27" t="s">
        <v>8759</v>
      </c>
      <c r="U403" s="28" t="str">
        <f>VLOOKUP(N403,'散件（更新）'!B:G,6,FALSE)</f>
        <v>SP;CL2535A-01;后盖软胶塞组件</v>
      </c>
      <c r="V403" s="28">
        <f>VLOOKUP(N403,'散件（更新）'!B:I,8,FALSE)</f>
        <v>6932485013456</v>
      </c>
    </row>
    <row r="404" spans="1:22" ht="20.149999999999999" customHeight="1">
      <c r="A404" s="57">
        <v>46169</v>
      </c>
      <c r="B404" s="58" t="s">
        <v>18977</v>
      </c>
      <c r="C404" s="27" t="str">
        <f>VLOOKUP(B404,'大货清单（不定期按GOMS更新）'!A:H,8,0)</f>
        <v>109-25700101</v>
      </c>
      <c r="D404" s="27" t="str">
        <f>VLOOKUP(B404,'大货清单（不定期按GOMS更新）'!A:C,3,0)</f>
        <v>CL2570A-01</v>
      </c>
      <c r="E404" s="27" t="str">
        <f>VLOOKUP(B404,'大货清单（不定期按GOMS更新）'!A:H,4,0)</f>
        <v>DE,FR,IT,ES,PL,SE,NL,BE</v>
      </c>
      <c r="F404" s="27" t="str">
        <f>VLOOKUP(B404,'大货清单（不定期按GOMS更新）'!A:H,2,0)</f>
        <v>Floor One S7 Stretch Turbo</v>
      </c>
      <c r="G404" s="28">
        <f>VLOOKUP(B404,'大货清单（不定期按GOMS更新）'!A:I,9,FALSE)</f>
        <v>6932485018437</v>
      </c>
      <c r="H404" s="27" t="str">
        <f>VLOOKUP(B404,'大货清单（不定期按GOMS更新）'!A:H,7,0)</f>
        <v>Black/white</v>
      </c>
      <c r="I404" s="27" t="str">
        <f>VLOOKUP(B404,'大货清单（不定期按GOMS更新）'!A:F,6,FALSE)</f>
        <v>ACTIVE</v>
      </c>
      <c r="J404" s="27" t="str">
        <f>VLOOKUP(B404,'大货清单（不定期按GOMS更新）'!A:K,11,FALSE)</f>
        <v>10</v>
      </c>
      <c r="K404" s="27" t="str">
        <f>VLOOKUP(B404,'大货清单（不定期按GOMS更新）'!A:N,12,FALSE)</f>
        <v>734</v>
      </c>
      <c r="L404" s="27" t="str">
        <f>VLOOKUP(B404,'大货清单（不定期按GOMS更新）'!A:M,13,FALSE)</f>
        <v>324</v>
      </c>
      <c r="M404" s="27" t="str">
        <f>VLOOKUP(B404,'大货清单（不定期按GOMS更新）'!A:N,14,FALSE)</f>
        <v>288</v>
      </c>
      <c r="N404" s="58" t="s">
        <v>15802</v>
      </c>
      <c r="O404" s="27">
        <f>IFERROR(VLOOKUP(N404,'散件迭代（不定期更新）'!C:J,8,FALSE),0)</f>
        <v>0</v>
      </c>
      <c r="P404" s="27">
        <f>IFERROR(VLOOKUP(N404,'散件（更新）'!B:H,3,FALSE),0)</f>
        <v>0</v>
      </c>
      <c r="Q404" s="27" t="str">
        <f>VLOOKUP(N404,'散件（更新）'!B:H,2,FALSE)</f>
        <v>114-25350102</v>
      </c>
      <c r="R404" s="27" t="str">
        <f>VLOOKUP(N404,'散件（更新）'!B:H,7,FALSE)</f>
        <v>Main Body Front Cover</v>
      </c>
      <c r="S404" s="27" t="str">
        <f>VLOOKUP(N404,'散件（更新）'!B:E,4,FALSE)</f>
        <v>https://tineco-yxzt.oss-accelerate.aliyuncs.com/20250912/weixinjietu_20250903191845_1757644060502.png</v>
      </c>
      <c r="T404" s="27" t="s">
        <v>8759</v>
      </c>
      <c r="U404" s="28" t="str">
        <f>VLOOKUP(N404,'散件（更新）'!B:G,6,FALSE)</f>
        <v>SP;CL2535A-01;机体前盖</v>
      </c>
      <c r="V404" s="28">
        <f>VLOOKUP(N404,'散件（更新）'!B:I,8,FALSE)</f>
        <v>6932485013463</v>
      </c>
    </row>
    <row r="405" spans="1:22" ht="20.149999999999999" customHeight="1">
      <c r="A405" s="57">
        <v>46169</v>
      </c>
      <c r="B405" s="58" t="s">
        <v>18977</v>
      </c>
      <c r="C405" s="27" t="str">
        <f>VLOOKUP(B405,'大货清单（不定期按GOMS更新）'!A:H,8,0)</f>
        <v>109-25700101</v>
      </c>
      <c r="D405" s="27" t="str">
        <f>VLOOKUP(B405,'大货清单（不定期按GOMS更新）'!A:C,3,0)</f>
        <v>CL2570A-01</v>
      </c>
      <c r="E405" s="27" t="str">
        <f>VLOOKUP(B405,'大货清单（不定期按GOMS更新）'!A:H,4,0)</f>
        <v>DE,FR,IT,ES,PL,SE,NL,BE</v>
      </c>
      <c r="F405" s="27" t="str">
        <f>VLOOKUP(B405,'大货清单（不定期按GOMS更新）'!A:H,2,0)</f>
        <v>Floor One S7 Stretch Turbo</v>
      </c>
      <c r="G405" s="28">
        <f>VLOOKUP(B405,'大货清单（不定期按GOMS更新）'!A:I,9,FALSE)</f>
        <v>6932485018437</v>
      </c>
      <c r="H405" s="27" t="str">
        <f>VLOOKUP(B405,'大货清单（不定期按GOMS更新）'!A:H,7,0)</f>
        <v>Black/white</v>
      </c>
      <c r="I405" s="27" t="str">
        <f>VLOOKUP(B405,'大货清单（不定期按GOMS更新）'!A:F,6,FALSE)</f>
        <v>ACTIVE</v>
      </c>
      <c r="J405" s="27" t="str">
        <f>VLOOKUP(B405,'大货清单（不定期按GOMS更新）'!A:K,11,FALSE)</f>
        <v>10</v>
      </c>
      <c r="K405" s="27" t="str">
        <f>VLOOKUP(B405,'大货清单（不定期按GOMS更新）'!A:N,12,FALSE)</f>
        <v>734</v>
      </c>
      <c r="L405" s="27" t="str">
        <f>VLOOKUP(B405,'大货清单（不定期按GOMS更新）'!A:M,13,FALSE)</f>
        <v>324</v>
      </c>
      <c r="M405" s="27" t="str">
        <f>VLOOKUP(B405,'大货清单（不定期按GOMS更新）'!A:N,14,FALSE)</f>
        <v>288</v>
      </c>
      <c r="N405" s="58" t="s">
        <v>14814</v>
      </c>
      <c r="O405" s="27">
        <f>IFERROR(VLOOKUP(N405,'散件迭代（不定期更新）'!C:J,8,FALSE),0)</f>
        <v>0</v>
      </c>
      <c r="P405" s="27">
        <f>IFERROR(VLOOKUP(N405,'散件（更新）'!B:H,3,FALSE),0)</f>
        <v>0</v>
      </c>
      <c r="Q405" s="27" t="str">
        <f>VLOOKUP(N405,'散件（更新）'!B:H,2,FALSE)</f>
        <v>114-25350106</v>
      </c>
      <c r="R405" s="27" t="str">
        <f>VLOOKUP(N405,'散件（更新）'!B:H,7,FALSE)</f>
        <v>Main Body Rear Upper Cover</v>
      </c>
      <c r="S405" s="27" t="str">
        <f>VLOOKUP(N405,'散件（更新）'!B:E,4,FALSE)</f>
        <v>https://tineco-yxzt.oss-accelerate.aliyuncs.com/20250912/weixinjietu_20250908105444_1757644339744.png</v>
      </c>
      <c r="T405" s="27" t="s">
        <v>8759</v>
      </c>
      <c r="U405" s="28" t="str">
        <f>VLOOKUP(N405,'散件（更新）'!B:G,6,FALSE)</f>
        <v>SP;CL2535A-01;机体后上盖</v>
      </c>
      <c r="V405" s="28">
        <f>VLOOKUP(N405,'散件（更新）'!B:I,8,FALSE)</f>
        <v>6932485013500</v>
      </c>
    </row>
    <row r="406" spans="1:22" ht="20.149999999999999" customHeight="1">
      <c r="A406" s="57">
        <v>46169</v>
      </c>
      <c r="B406" s="58" t="s">
        <v>18977</v>
      </c>
      <c r="C406" s="27" t="str">
        <f>VLOOKUP(B406,'大货清单（不定期按GOMS更新）'!A:H,8,0)</f>
        <v>109-25700101</v>
      </c>
      <c r="D406" s="27" t="str">
        <f>VLOOKUP(B406,'大货清单（不定期按GOMS更新）'!A:C,3,0)</f>
        <v>CL2570A-01</v>
      </c>
      <c r="E406" s="27" t="str">
        <f>VLOOKUP(B406,'大货清单（不定期按GOMS更新）'!A:H,4,0)</f>
        <v>DE,FR,IT,ES,PL,SE,NL,BE</v>
      </c>
      <c r="F406" s="27" t="str">
        <f>VLOOKUP(B406,'大货清单（不定期按GOMS更新）'!A:H,2,0)</f>
        <v>Floor One S7 Stretch Turbo</v>
      </c>
      <c r="G406" s="28">
        <f>VLOOKUP(B406,'大货清单（不定期按GOMS更新）'!A:I,9,FALSE)</f>
        <v>6932485018437</v>
      </c>
      <c r="H406" s="27" t="str">
        <f>VLOOKUP(B406,'大货清单（不定期按GOMS更新）'!A:H,7,0)</f>
        <v>Black/white</v>
      </c>
      <c r="I406" s="27" t="str">
        <f>VLOOKUP(B406,'大货清单（不定期按GOMS更新）'!A:F,6,FALSE)</f>
        <v>ACTIVE</v>
      </c>
      <c r="J406" s="27" t="str">
        <f>VLOOKUP(B406,'大货清单（不定期按GOMS更新）'!A:K,11,FALSE)</f>
        <v>10</v>
      </c>
      <c r="K406" s="27" t="str">
        <f>VLOOKUP(B406,'大货清单（不定期按GOMS更新）'!A:N,12,FALSE)</f>
        <v>734</v>
      </c>
      <c r="L406" s="27" t="str">
        <f>VLOOKUP(B406,'大货清单（不定期按GOMS更新）'!A:M,13,FALSE)</f>
        <v>324</v>
      </c>
      <c r="M406" s="27" t="str">
        <f>VLOOKUP(B406,'大货清单（不定期按GOMS更新）'!A:N,14,FALSE)</f>
        <v>288</v>
      </c>
      <c r="N406" s="58" t="s">
        <v>16913</v>
      </c>
      <c r="O406" s="27">
        <f>IFERROR(VLOOKUP(N406,'散件迭代（不定期更新）'!C:J,8,FALSE),0)</f>
        <v>0</v>
      </c>
      <c r="P406" s="27" t="str">
        <f>IFERROR(VLOOKUP(N406,'散件（更新）'!B:H,3,FALSE),0)</f>
        <v/>
      </c>
      <c r="Q406" s="27" t="str">
        <f>VLOOKUP(N406,'散件（更新）'!B:H,2,FALSE)</f>
        <v>114-25700003</v>
      </c>
      <c r="R406" s="27" t="str">
        <f>VLOOKUP(N406,'散件（更新）'!B:H,7,FALSE)</f>
        <v>water spray plate assembly</v>
      </c>
      <c r="S406" s="27" t="str">
        <f>VLOOKUP(N406,'散件（更新）'!B:E,4,FALSE)</f>
        <v>https://tineco-yxzt.oss-accelerate.aliyuncs.com/20251205/penshuiban_1764926194860.png</v>
      </c>
      <c r="T406" s="27" t="s">
        <v>19311</v>
      </c>
      <c r="U406" s="28" t="str">
        <f>VLOOKUP(N406,'散件（更新）'!B:G,6,FALSE)</f>
        <v>SP;CL2570-01;喷水板组件</v>
      </c>
      <c r="V406" s="28">
        <f>VLOOKUP(N406,'散件（更新）'!B:I,8,FALSE)</f>
        <v>6932485018321</v>
      </c>
    </row>
    <row r="407" spans="1:22" ht="20.149999999999999" customHeight="1">
      <c r="A407" s="57">
        <v>46169</v>
      </c>
      <c r="B407" s="58" t="s">
        <v>18977</v>
      </c>
      <c r="C407" s="27" t="str">
        <f>VLOOKUP(B407,'大货清单（不定期按GOMS更新）'!A:H,8,0)</f>
        <v>109-25700101</v>
      </c>
      <c r="D407" s="27" t="str">
        <f>VLOOKUP(B407,'大货清单（不定期按GOMS更新）'!A:C,3,0)</f>
        <v>CL2570A-01</v>
      </c>
      <c r="E407" s="27" t="str">
        <f>VLOOKUP(B407,'大货清单（不定期按GOMS更新）'!A:H,4,0)</f>
        <v>DE,FR,IT,ES,PL,SE,NL,BE</v>
      </c>
      <c r="F407" s="27" t="str">
        <f>VLOOKUP(B407,'大货清单（不定期按GOMS更新）'!A:H,2,0)</f>
        <v>Floor One S7 Stretch Turbo</v>
      </c>
      <c r="G407" s="28">
        <f>VLOOKUP(B407,'大货清单（不定期按GOMS更新）'!A:I,9,FALSE)</f>
        <v>6932485018437</v>
      </c>
      <c r="H407" s="27" t="str">
        <f>VLOOKUP(B407,'大货清单（不定期按GOMS更新）'!A:H,7,0)</f>
        <v>Black/white</v>
      </c>
      <c r="I407" s="27" t="str">
        <f>VLOOKUP(B407,'大货清单（不定期按GOMS更新）'!A:F,6,FALSE)</f>
        <v>ACTIVE</v>
      </c>
      <c r="J407" s="27" t="str">
        <f>VLOOKUP(B407,'大货清单（不定期按GOMS更新）'!A:K,11,FALSE)</f>
        <v>10</v>
      </c>
      <c r="K407" s="27" t="str">
        <f>VLOOKUP(B407,'大货清单（不定期按GOMS更新）'!A:N,12,FALSE)</f>
        <v>734</v>
      </c>
      <c r="L407" s="27" t="str">
        <f>VLOOKUP(B407,'大货清单（不定期按GOMS更新）'!A:M,13,FALSE)</f>
        <v>324</v>
      </c>
      <c r="M407" s="27" t="str">
        <f>VLOOKUP(B407,'大货清单（不定期按GOMS更新）'!A:N,14,FALSE)</f>
        <v>288</v>
      </c>
      <c r="N407" s="58" t="s">
        <v>16671</v>
      </c>
      <c r="O407" s="27">
        <f>IFERROR(VLOOKUP(N407,'散件迭代（不定期更新）'!C:J,8,FALSE),0)</f>
        <v>0</v>
      </c>
      <c r="P407" s="27" t="str">
        <f>IFERROR(VLOOKUP(N407,'散件（更新）'!B:H,3,FALSE),0)</f>
        <v/>
      </c>
      <c r="Q407" s="27" t="str">
        <f>VLOOKUP(N407,'散件（更新）'!B:H,2,FALSE)</f>
        <v>114-25700004</v>
      </c>
      <c r="R407" s="27" t="str">
        <f>VLOOKUP(N407,'散件（更新）'!B:H,7,FALSE)</f>
        <v>connecting hose unit</v>
      </c>
      <c r="S407" s="27" t="str">
        <f>VLOOKUP(N407,'散件（更新）'!B:E,4,FALSE)</f>
        <v>https://tineco-yxzt.oss-accelerate.aliyuncs.com/20251212/weixinjietu_20251119100248_1765516200083.png</v>
      </c>
      <c r="T407" s="27" t="s">
        <v>8759</v>
      </c>
      <c r="U407" s="28" t="str">
        <f>VLOOKUP(N407,'散件（更新）'!B:G,6,FALSE)</f>
        <v>SP;CL2570-01;转接头组件</v>
      </c>
      <c r="V407" s="28">
        <f>VLOOKUP(N407,'散件（更新）'!B:I,8,FALSE)</f>
        <v>6932485018338</v>
      </c>
    </row>
    <row r="408" spans="1:22" ht="20.149999999999999" customHeight="1">
      <c r="A408" s="57">
        <v>46169</v>
      </c>
      <c r="B408" s="58" t="s">
        <v>18977</v>
      </c>
      <c r="C408" s="27" t="str">
        <f>VLOOKUP(B408,'大货清单（不定期按GOMS更新）'!A:H,8,0)</f>
        <v>109-25700101</v>
      </c>
      <c r="D408" s="27" t="str">
        <f>VLOOKUP(B408,'大货清单（不定期按GOMS更新）'!A:C,3,0)</f>
        <v>CL2570A-01</v>
      </c>
      <c r="E408" s="27" t="str">
        <f>VLOOKUP(B408,'大货清单（不定期按GOMS更新）'!A:H,4,0)</f>
        <v>DE,FR,IT,ES,PL,SE,NL,BE</v>
      </c>
      <c r="F408" s="27" t="str">
        <f>VLOOKUP(B408,'大货清单（不定期按GOMS更新）'!A:H,2,0)</f>
        <v>Floor One S7 Stretch Turbo</v>
      </c>
      <c r="G408" s="28">
        <f>VLOOKUP(B408,'大货清单（不定期按GOMS更新）'!A:I,9,FALSE)</f>
        <v>6932485018437</v>
      </c>
      <c r="H408" s="27" t="str">
        <f>VLOOKUP(B408,'大货清单（不定期按GOMS更新）'!A:H,7,0)</f>
        <v>Black/white</v>
      </c>
      <c r="I408" s="27" t="str">
        <f>VLOOKUP(B408,'大货清单（不定期按GOMS更新）'!A:F,6,FALSE)</f>
        <v>ACTIVE</v>
      </c>
      <c r="J408" s="27" t="str">
        <f>VLOOKUP(B408,'大货清单（不定期按GOMS更新）'!A:K,11,FALSE)</f>
        <v>10</v>
      </c>
      <c r="K408" s="27" t="str">
        <f>VLOOKUP(B408,'大货清单（不定期按GOMS更新）'!A:N,12,FALSE)</f>
        <v>734</v>
      </c>
      <c r="L408" s="27" t="str">
        <f>VLOOKUP(B408,'大货清单（不定期按GOMS更新）'!A:M,13,FALSE)</f>
        <v>324</v>
      </c>
      <c r="M408" s="27" t="str">
        <f>VLOOKUP(B408,'大货清单（不定期按GOMS更新）'!A:N,14,FALSE)</f>
        <v>288</v>
      </c>
      <c r="N408" s="58" t="s">
        <v>7893</v>
      </c>
      <c r="O408" s="27">
        <f>IFERROR(VLOOKUP(N408,'散件迭代（不定期更新）'!C:J,8,FALSE),0)</f>
        <v>0</v>
      </c>
      <c r="P408" s="27" t="str">
        <f>IFERROR(VLOOKUP(N408,'散件（更新）'!B:H,3,FALSE),0)</f>
        <v/>
      </c>
      <c r="Q408" s="27" t="str">
        <f>VLOOKUP(N408,'散件（更新）'!B:H,2,FALSE)</f>
        <v>114-23761602</v>
      </c>
      <c r="R408" s="27" t="str">
        <f>VLOOKUP(N408,'散件（更新）'!B:H,7,FALSE)</f>
        <v>Wire</v>
      </c>
      <c r="S408" s="27" t="str">
        <f>VLOOKUP(N408,'散件（更新）'!B:E,4,FALSE)</f>
        <v>https://tineco-yxzt.oss-accelerate.aliyuncs.com/20241219/wire111_1734590424704.jpg</v>
      </c>
      <c r="T408" s="27" t="s">
        <v>8759</v>
      </c>
      <c r="U408" s="28" t="str">
        <f>VLOOKUP(N408,'散件（更新）'!B:G,6,FALSE)</f>
        <v>电源线组件（欧版）</v>
      </c>
      <c r="V408" s="28">
        <f>VLOOKUP(N408,'散件（更新）'!B:I,8,FALSE)</f>
        <v>6932485002665</v>
      </c>
    </row>
    <row r="409" spans="1:22" ht="20.149999999999999" customHeight="1">
      <c r="A409" s="57">
        <v>46169</v>
      </c>
      <c r="B409" s="58" t="s">
        <v>18977</v>
      </c>
      <c r="C409" s="27" t="str">
        <f>VLOOKUP(B409,'大货清单（不定期按GOMS更新）'!A:H,8,0)</f>
        <v>109-25700101</v>
      </c>
      <c r="D409" s="27" t="str">
        <f>VLOOKUP(B409,'大货清单（不定期按GOMS更新）'!A:C,3,0)</f>
        <v>CL2570A-01</v>
      </c>
      <c r="E409" s="27" t="str">
        <f>VLOOKUP(B409,'大货清单（不定期按GOMS更新）'!A:H,4,0)</f>
        <v>DE,FR,IT,ES,PL,SE,NL,BE</v>
      </c>
      <c r="F409" s="27" t="str">
        <f>VLOOKUP(B409,'大货清单（不定期按GOMS更新）'!A:H,2,0)</f>
        <v>Floor One S7 Stretch Turbo</v>
      </c>
      <c r="G409" s="28">
        <f>VLOOKUP(B409,'大货清单（不定期按GOMS更新）'!A:I,9,FALSE)</f>
        <v>6932485018437</v>
      </c>
      <c r="H409" s="27" t="str">
        <f>VLOOKUP(B409,'大货清单（不定期按GOMS更新）'!A:H,7,0)</f>
        <v>Black/white</v>
      </c>
      <c r="I409" s="27" t="str">
        <f>VLOOKUP(B409,'大货清单（不定期按GOMS更新）'!A:F,6,FALSE)</f>
        <v>ACTIVE</v>
      </c>
      <c r="J409" s="27" t="str">
        <f>VLOOKUP(B409,'大货清单（不定期按GOMS更新）'!A:K,11,FALSE)</f>
        <v>10</v>
      </c>
      <c r="K409" s="27" t="str">
        <f>VLOOKUP(B409,'大货清单（不定期按GOMS更新）'!A:N,12,FALSE)</f>
        <v>734</v>
      </c>
      <c r="L409" s="27" t="str">
        <f>VLOOKUP(B409,'大货清单（不定期按GOMS更新）'!A:M,13,FALSE)</f>
        <v>324</v>
      </c>
      <c r="M409" s="27" t="str">
        <f>VLOOKUP(B409,'大货清单（不定期按GOMS更新）'!A:N,14,FALSE)</f>
        <v>288</v>
      </c>
      <c r="N409" s="58" t="s">
        <v>4705</v>
      </c>
      <c r="O409" s="27">
        <f>IFERROR(VLOOKUP(N409,'散件迭代（不定期更新）'!C:J,8,FALSE),0)</f>
        <v>0</v>
      </c>
      <c r="P409" s="27">
        <f>IFERROR(VLOOKUP(N409,'散件（更新）'!B:H,3,FALSE),0)</f>
        <v>0</v>
      </c>
      <c r="Q409" s="27" t="str">
        <f>VLOOKUP(N409,'散件（更新）'!B:H,2,FALSE)</f>
        <v>114-23280211</v>
      </c>
      <c r="R409" s="27" t="str">
        <f>VLOOKUP(N409,'散件（更新）'!B:H,7,FALSE)</f>
        <v>Wire</v>
      </c>
      <c r="S409" s="27" t="str">
        <f>VLOOKUP(N409,'散件（更新）'!B:E,4,FALSE)</f>
        <v>https://tineco-yxzt.oss-accelerate.aliyuncs.com/20240306/xinhaojiance_1709692284161.GIF</v>
      </c>
      <c r="T409" s="27" t="s">
        <v>19301</v>
      </c>
      <c r="U409" s="28" t="str">
        <f>VLOOKUP(N409,'散件（更新）'!B:G,6,FALSE)</f>
        <v>回收桶信号检测组件</v>
      </c>
      <c r="V409" s="28">
        <f>VLOOKUP(N409,'散件（更新）'!B:I,8,FALSE)</f>
        <v>6974950107215</v>
      </c>
    </row>
    <row r="410" spans="1:22" ht="20.149999999999999" customHeight="1">
      <c r="A410" s="57">
        <v>46169</v>
      </c>
      <c r="B410" s="58" t="s">
        <v>18977</v>
      </c>
      <c r="C410" s="27" t="str">
        <f>VLOOKUP(B410,'大货清单（不定期按GOMS更新）'!A:H,8,0)</f>
        <v>109-25700101</v>
      </c>
      <c r="D410" s="27" t="str">
        <f>VLOOKUP(B410,'大货清单（不定期按GOMS更新）'!A:C,3,0)</f>
        <v>CL2570A-01</v>
      </c>
      <c r="E410" s="27" t="str">
        <f>VLOOKUP(B410,'大货清单（不定期按GOMS更新）'!A:H,4,0)</f>
        <v>DE,FR,IT,ES,PL,SE,NL,BE</v>
      </c>
      <c r="F410" s="27" t="str">
        <f>VLOOKUP(B410,'大货清单（不定期按GOMS更新）'!A:H,2,0)</f>
        <v>Floor One S7 Stretch Turbo</v>
      </c>
      <c r="G410" s="28">
        <f>VLOOKUP(B410,'大货清单（不定期按GOMS更新）'!A:I,9,FALSE)</f>
        <v>6932485018437</v>
      </c>
      <c r="H410" s="27" t="str">
        <f>VLOOKUP(B410,'大货清单（不定期按GOMS更新）'!A:H,7,0)</f>
        <v>Black/white</v>
      </c>
      <c r="I410" s="27" t="str">
        <f>VLOOKUP(B410,'大货清单（不定期按GOMS更新）'!A:F,6,FALSE)</f>
        <v>ACTIVE</v>
      </c>
      <c r="J410" s="27" t="str">
        <f>VLOOKUP(B410,'大货清单（不定期按GOMS更新）'!A:K,11,FALSE)</f>
        <v>10</v>
      </c>
      <c r="K410" s="27" t="str">
        <f>VLOOKUP(B410,'大货清单（不定期按GOMS更新）'!A:N,12,FALSE)</f>
        <v>734</v>
      </c>
      <c r="L410" s="27" t="str">
        <f>VLOOKUP(B410,'大货清单（不定期按GOMS更新）'!A:M,13,FALSE)</f>
        <v>324</v>
      </c>
      <c r="M410" s="27" t="str">
        <f>VLOOKUP(B410,'大货清单（不定期按GOMS更新）'!A:N,14,FALSE)</f>
        <v>288</v>
      </c>
      <c r="N410" s="58" t="s">
        <v>14966</v>
      </c>
      <c r="O410" s="27">
        <f>IFERROR(VLOOKUP(N410,'散件迭代（不定期更新）'!C:J,8,FALSE),0)</f>
        <v>0</v>
      </c>
      <c r="P410" s="27">
        <f>IFERROR(VLOOKUP(N410,'散件（更新）'!B:H,3,FALSE),0)</f>
        <v>0</v>
      </c>
      <c r="Q410" s="27" t="str">
        <f>VLOOKUP(N410,'散件（更新）'!B:H,2,FALSE)</f>
        <v>114-25350318</v>
      </c>
      <c r="R410" s="27" t="str">
        <f>VLOOKUP(N410,'散件（更新）'!B:H,7,FALSE)</f>
        <v>Charging Wire Assembly of charging base</v>
      </c>
      <c r="S410" s="27" t="str">
        <f>VLOOKUP(N410,'散件（更新）'!B:E,4,FALSE)</f>
        <v>https://tineco-yxzt.oss-accelerate.aliyuncs.com/20250912/4FE064062E74602B859A6BB3E5567FD0_1757661341748.png</v>
      </c>
      <c r="T410" s="27" t="s">
        <v>8759</v>
      </c>
      <c r="U410" s="28" t="str">
        <f>VLOOKUP(N410,'散件（更新）'!B:G,6,FALSE)</f>
        <v>SP;CL2535C-01;烘干托盘充电导线组件</v>
      </c>
      <c r="V410" s="28">
        <f>VLOOKUP(N410,'散件（更新）'!B:I,8,FALSE)</f>
        <v>6932485013708</v>
      </c>
    </row>
    <row r="411" spans="1:22" ht="20.149999999999999" customHeight="1">
      <c r="A411" s="57">
        <v>46169</v>
      </c>
      <c r="B411" s="58" t="s">
        <v>18977</v>
      </c>
      <c r="C411" s="27" t="str">
        <f>VLOOKUP(B411,'大货清单（不定期按GOMS更新）'!A:H,8,0)</f>
        <v>109-25700101</v>
      </c>
      <c r="D411" s="27" t="str">
        <f>VLOOKUP(B411,'大货清单（不定期按GOMS更新）'!A:C,3,0)</f>
        <v>CL2570A-01</v>
      </c>
      <c r="E411" s="27" t="str">
        <f>VLOOKUP(B411,'大货清单（不定期按GOMS更新）'!A:H,4,0)</f>
        <v>DE,FR,IT,ES,PL,SE,NL,BE</v>
      </c>
      <c r="F411" s="27" t="str">
        <f>VLOOKUP(B411,'大货清单（不定期按GOMS更新）'!A:H,2,0)</f>
        <v>Floor One S7 Stretch Turbo</v>
      </c>
      <c r="G411" s="28">
        <f>VLOOKUP(B411,'大货清单（不定期按GOMS更新）'!A:I,9,FALSE)</f>
        <v>6932485018437</v>
      </c>
      <c r="H411" s="27" t="str">
        <f>VLOOKUP(B411,'大货清单（不定期按GOMS更新）'!A:H,7,0)</f>
        <v>Black/white</v>
      </c>
      <c r="I411" s="27" t="str">
        <f>VLOOKUP(B411,'大货清单（不定期按GOMS更新）'!A:F,6,FALSE)</f>
        <v>ACTIVE</v>
      </c>
      <c r="J411" s="27" t="str">
        <f>VLOOKUP(B411,'大货清单（不定期按GOMS更新）'!A:K,11,FALSE)</f>
        <v>10</v>
      </c>
      <c r="K411" s="27" t="str">
        <f>VLOOKUP(B411,'大货清单（不定期按GOMS更新）'!A:N,12,FALSE)</f>
        <v>734</v>
      </c>
      <c r="L411" s="27" t="str">
        <f>VLOOKUP(B411,'大货清单（不定期按GOMS更新）'!A:M,13,FALSE)</f>
        <v>324</v>
      </c>
      <c r="M411" s="27" t="str">
        <f>VLOOKUP(B411,'大货清单（不定期按GOMS更新）'!A:N,14,FALSE)</f>
        <v>288</v>
      </c>
      <c r="N411" s="58" t="s">
        <v>16558</v>
      </c>
      <c r="O411" s="27">
        <f>IFERROR(VLOOKUP(N411,'散件迭代（不定期更新）'!C:J,8,FALSE),0)</f>
        <v>0</v>
      </c>
      <c r="P411" s="27" t="str">
        <f>IFERROR(VLOOKUP(N411,'散件（更新）'!B:H,3,FALSE),0)</f>
        <v/>
      </c>
      <c r="Q411" s="27" t="str">
        <f>VLOOKUP(N411,'散件（更新）'!B:H,2,FALSE)</f>
        <v>114-25700002</v>
      </c>
      <c r="R411" s="27" t="str">
        <f>VLOOKUP(N411,'散件（更新）'!B:H,7,FALSE)</f>
        <v>Charging Wire of brush roller assembly</v>
      </c>
      <c r="S411" s="27" t="str">
        <f>VLOOKUP(N411,'散件（更新）'!B:E,4,FALSE)</f>
        <v>https://tineco-yxzt.oss-accelerate.aliyuncs.com/20251205/dishuachongdian_1764926067172.png</v>
      </c>
      <c r="T411" s="27" t="s">
        <v>8759</v>
      </c>
      <c r="U411" s="28" t="str">
        <f>VLOOKUP(N411,'散件（更新）'!B:G,6,FALSE)</f>
        <v>SP;CL2570-01;地刷充电对接导线组件</v>
      </c>
      <c r="V411" s="28">
        <f>VLOOKUP(N411,'散件（更新）'!B:I,8,FALSE)</f>
        <v>6932485018314</v>
      </c>
    </row>
    <row r="412" spans="1:22" ht="20.149999999999999" customHeight="1">
      <c r="A412" s="57">
        <v>46169</v>
      </c>
      <c r="B412" s="58" t="s">
        <v>18977</v>
      </c>
      <c r="C412" s="27" t="str">
        <f>VLOOKUP(B412,'大货清单（不定期按GOMS更新）'!A:H,8,0)</f>
        <v>109-25700101</v>
      </c>
      <c r="D412" s="27" t="str">
        <f>VLOOKUP(B412,'大货清单（不定期按GOMS更新）'!A:C,3,0)</f>
        <v>CL2570A-01</v>
      </c>
      <c r="E412" s="27" t="str">
        <f>VLOOKUP(B412,'大货清单（不定期按GOMS更新）'!A:H,4,0)</f>
        <v>DE,FR,IT,ES,PL,SE,NL,BE</v>
      </c>
      <c r="F412" s="27" t="str">
        <f>VLOOKUP(B412,'大货清单（不定期按GOMS更新）'!A:H,2,0)</f>
        <v>Floor One S7 Stretch Turbo</v>
      </c>
      <c r="G412" s="28">
        <f>VLOOKUP(B412,'大货清单（不定期按GOMS更新）'!A:I,9,FALSE)</f>
        <v>6932485018437</v>
      </c>
      <c r="H412" s="27" t="str">
        <f>VLOOKUP(B412,'大货清单（不定期按GOMS更新）'!A:H,7,0)</f>
        <v>Black/white</v>
      </c>
      <c r="I412" s="27" t="str">
        <f>VLOOKUP(B412,'大货清单（不定期按GOMS更新）'!A:F,6,FALSE)</f>
        <v>ACTIVE</v>
      </c>
      <c r="J412" s="27" t="str">
        <f>VLOOKUP(B412,'大货清单（不定期按GOMS更新）'!A:K,11,FALSE)</f>
        <v>10</v>
      </c>
      <c r="K412" s="27" t="str">
        <f>VLOOKUP(B412,'大货清单（不定期按GOMS更新）'!A:N,12,FALSE)</f>
        <v>734</v>
      </c>
      <c r="L412" s="27" t="str">
        <f>VLOOKUP(B412,'大货清单（不定期按GOMS更新）'!A:M,13,FALSE)</f>
        <v>324</v>
      </c>
      <c r="M412" s="27" t="str">
        <f>VLOOKUP(B412,'大货清单（不定期按GOMS更新）'!A:N,14,FALSE)</f>
        <v>288</v>
      </c>
      <c r="N412" s="58" t="s">
        <v>7814</v>
      </c>
      <c r="O412" s="27">
        <f>IFERROR(VLOOKUP(N412,'散件迭代（不定期更新）'!C:J,8,FALSE),0)</f>
        <v>0</v>
      </c>
      <c r="P412" s="27" t="str">
        <f>IFERROR(VLOOKUP(N412,'散件（更新）'!B:H,3,FALSE),0)</f>
        <v/>
      </c>
      <c r="Q412" s="27" t="str">
        <f>VLOOKUP(N412,'散件（更新）'!B:H,2,FALSE)</f>
        <v>114-24570002</v>
      </c>
      <c r="R412" s="27" t="str">
        <f>VLOOKUP(N412,'散件（更新）'!B:H,7,FALSE)</f>
        <v>Switch</v>
      </c>
      <c r="S412" s="27" t="str">
        <f>VLOOKUP(N412,'散件（更新）'!B:E,4,FALSE)</f>
        <v>https://tineco-yxzt.oss-accelerate.aliyuncs.com/20250114/32131_1736819450296.jpg</v>
      </c>
      <c r="T412" s="27" t="s">
        <v>8759</v>
      </c>
      <c r="U412" s="28" t="str">
        <f>VLOOKUP(N412,'散件（更新）'!B:G,6,FALSE)</f>
        <v>微动开关</v>
      </c>
      <c r="V412" s="28">
        <f>VLOOKUP(N412,'散件（更新）'!B:I,8,FALSE)</f>
        <v>6932485002955</v>
      </c>
    </row>
    <row r="413" spans="1:22" ht="20.149999999999999" customHeight="1">
      <c r="A413" s="57">
        <v>46169</v>
      </c>
      <c r="B413" s="58" t="s">
        <v>18977</v>
      </c>
      <c r="C413" s="27" t="str">
        <f>VLOOKUP(B413,'大货清单（不定期按GOMS更新）'!A:H,8,0)</f>
        <v>109-25700101</v>
      </c>
      <c r="D413" s="27" t="str">
        <f>VLOOKUP(B413,'大货清单（不定期按GOMS更新）'!A:C,3,0)</f>
        <v>CL2570A-01</v>
      </c>
      <c r="E413" s="27" t="str">
        <f>VLOOKUP(B413,'大货清单（不定期按GOMS更新）'!A:H,4,0)</f>
        <v>DE,FR,IT,ES,PL,SE,NL,BE</v>
      </c>
      <c r="F413" s="27" t="str">
        <f>VLOOKUP(B413,'大货清单（不定期按GOMS更新）'!A:H,2,0)</f>
        <v>Floor One S7 Stretch Turbo</v>
      </c>
      <c r="G413" s="28">
        <f>VLOOKUP(B413,'大货清单（不定期按GOMS更新）'!A:I,9,FALSE)</f>
        <v>6932485018437</v>
      </c>
      <c r="H413" s="27" t="str">
        <f>VLOOKUP(B413,'大货清单（不定期按GOMS更新）'!A:H,7,0)</f>
        <v>Black/white</v>
      </c>
      <c r="I413" s="27" t="str">
        <f>VLOOKUP(B413,'大货清单（不定期按GOMS更新）'!A:F,6,FALSE)</f>
        <v>ACTIVE</v>
      </c>
      <c r="J413" s="27" t="str">
        <f>VLOOKUP(B413,'大货清单（不定期按GOMS更新）'!A:K,11,FALSE)</f>
        <v>10</v>
      </c>
      <c r="K413" s="27" t="str">
        <f>VLOOKUP(B413,'大货清单（不定期按GOMS更新）'!A:N,12,FALSE)</f>
        <v>734</v>
      </c>
      <c r="L413" s="27" t="str">
        <f>VLOOKUP(B413,'大货清单（不定期按GOMS更新）'!A:M,13,FALSE)</f>
        <v>324</v>
      </c>
      <c r="M413" s="27" t="str">
        <f>VLOOKUP(B413,'大货清单（不定期按GOMS更新）'!A:N,14,FALSE)</f>
        <v>288</v>
      </c>
      <c r="N413" s="58" t="s">
        <v>14534</v>
      </c>
      <c r="O413" s="27">
        <f>IFERROR(VLOOKUP(N413,'散件迭代（不定期更新）'!C:J,8,FALSE),0)</f>
        <v>0</v>
      </c>
      <c r="P413" s="27">
        <f>IFERROR(VLOOKUP(N413,'散件（更新）'!B:H,3,FALSE),0)</f>
        <v>0</v>
      </c>
      <c r="Q413" s="27" t="str">
        <f>VLOOKUP(N413,'散件（更新）'!B:H,2,FALSE)</f>
        <v>114-25400203</v>
      </c>
      <c r="R413" s="27" t="str">
        <f>VLOOKUP(N413,'散件（更新）'!B:H,7,FALSE)</f>
        <v>Motor</v>
      </c>
      <c r="S413" s="27" t="str">
        <f>VLOOKUP(N413,'散件（更新）'!B:E,4,FALSE)</f>
        <v>https://tineco-yxzt.oss-accelerate.aliyuncs.com/20251028/weixintupian_20240530083051_1761615036628.jpg</v>
      </c>
      <c r="T413" s="27" t="s">
        <v>8759</v>
      </c>
      <c r="U413" s="28" t="str">
        <f>VLOOKUP(N413,'散件（更新）'!B:G,6,FALSE)</f>
        <v>SP;CL2540B-02;凯航45BLDB_180W主电机</v>
      </c>
      <c r="V413" s="28">
        <f>VLOOKUP(N413,'散件（更新）'!B:I,8,FALSE)</f>
        <v>6932485016938</v>
      </c>
    </row>
    <row r="414" spans="1:22" ht="20.149999999999999" customHeight="1">
      <c r="A414" s="57">
        <v>46169</v>
      </c>
      <c r="B414" s="58" t="s">
        <v>18977</v>
      </c>
      <c r="C414" s="27" t="str">
        <f>VLOOKUP(B414,'大货清单（不定期按GOMS更新）'!A:H,8,0)</f>
        <v>109-25700101</v>
      </c>
      <c r="D414" s="27" t="str">
        <f>VLOOKUP(B414,'大货清单（不定期按GOMS更新）'!A:C,3,0)</f>
        <v>CL2570A-01</v>
      </c>
      <c r="E414" s="27" t="str">
        <f>VLOOKUP(B414,'大货清单（不定期按GOMS更新）'!A:H,4,0)</f>
        <v>DE,FR,IT,ES,PL,SE,NL,BE</v>
      </c>
      <c r="F414" s="27" t="str">
        <f>VLOOKUP(B414,'大货清单（不定期按GOMS更新）'!A:H,2,0)</f>
        <v>Floor One S7 Stretch Turbo</v>
      </c>
      <c r="G414" s="28">
        <f>VLOOKUP(B414,'大货清单（不定期按GOMS更新）'!A:I,9,FALSE)</f>
        <v>6932485018437</v>
      </c>
      <c r="H414" s="27" t="str">
        <f>VLOOKUP(B414,'大货清单（不定期按GOMS更新）'!A:H,7,0)</f>
        <v>Black/white</v>
      </c>
      <c r="I414" s="27" t="str">
        <f>VLOOKUP(B414,'大货清单（不定期按GOMS更新）'!A:F,6,FALSE)</f>
        <v>ACTIVE</v>
      </c>
      <c r="J414" s="27" t="str">
        <f>VLOOKUP(B414,'大货清单（不定期按GOMS更新）'!A:K,11,FALSE)</f>
        <v>10</v>
      </c>
      <c r="K414" s="27" t="str">
        <f>VLOOKUP(B414,'大货清单（不定期按GOMS更新）'!A:N,12,FALSE)</f>
        <v>734</v>
      </c>
      <c r="L414" s="27" t="str">
        <f>VLOOKUP(B414,'大货清单（不定期按GOMS更新）'!A:M,13,FALSE)</f>
        <v>324</v>
      </c>
      <c r="M414" s="27" t="str">
        <f>VLOOKUP(B414,'大货清单（不定期按GOMS更新）'!A:N,14,FALSE)</f>
        <v>288</v>
      </c>
      <c r="N414" s="58" t="s">
        <v>15537</v>
      </c>
      <c r="O414" s="27">
        <f>IFERROR(VLOOKUP(N414,'散件迭代（不定期更新）'!C:J,8,FALSE),0)</f>
        <v>0</v>
      </c>
      <c r="P414" s="27">
        <f>IFERROR(VLOOKUP(N414,'散件（更新）'!B:H,3,FALSE),0)</f>
        <v>0</v>
      </c>
      <c r="Q414" s="27" t="str">
        <f>VLOOKUP(N414,'散件（更新）'!B:H,2,FALSE)</f>
        <v>114-24581301</v>
      </c>
      <c r="R414" s="27" t="str">
        <f>VLOOKUP(N414,'散件（更新）'!B:H,7,FALSE)</f>
        <v>Motor</v>
      </c>
      <c r="S414" s="27" t="str">
        <f>VLOOKUP(N414,'散件（更新）'!B:E,4,FALSE)</f>
        <v>https://tineco-yxzt.oss-accelerate.aliyuncs.com/20250828/weixintupian_20240530083112_1756342102926.jpg</v>
      </c>
      <c r="T414" s="27" t="s">
        <v>8759</v>
      </c>
      <c r="U414" s="28" t="str">
        <f>VLOOKUP(N414,'散件（更新）'!B:G,6,FALSE)</f>
        <v>SP;CL2458M-01;有刷电机齿轮箱组件</v>
      </c>
      <c r="V414" s="28">
        <f>VLOOKUP(N414,'散件（更新）'!B:I,8,FALSE)</f>
        <v>6932485011650</v>
      </c>
    </row>
    <row r="415" spans="1:22" ht="20.149999999999999" customHeight="1">
      <c r="A415" s="57">
        <v>46169</v>
      </c>
      <c r="B415" s="58" t="s">
        <v>18977</v>
      </c>
      <c r="C415" s="27" t="str">
        <f>VLOOKUP(B415,'大货清单（不定期按GOMS更新）'!A:H,8,0)</f>
        <v>109-25700101</v>
      </c>
      <c r="D415" s="27" t="str">
        <f>VLOOKUP(B415,'大货清单（不定期按GOMS更新）'!A:C,3,0)</f>
        <v>CL2570A-01</v>
      </c>
      <c r="E415" s="27" t="str">
        <f>VLOOKUP(B415,'大货清单（不定期按GOMS更新）'!A:H,4,0)</f>
        <v>DE,FR,IT,ES,PL,SE,NL,BE</v>
      </c>
      <c r="F415" s="27" t="str">
        <f>VLOOKUP(B415,'大货清单（不定期按GOMS更新）'!A:H,2,0)</f>
        <v>Floor One S7 Stretch Turbo</v>
      </c>
      <c r="G415" s="28">
        <f>VLOOKUP(B415,'大货清单（不定期按GOMS更新）'!A:I,9,FALSE)</f>
        <v>6932485018437</v>
      </c>
      <c r="H415" s="27" t="str">
        <f>VLOOKUP(B415,'大货清单（不定期按GOMS更新）'!A:H,7,0)</f>
        <v>Black/white</v>
      </c>
      <c r="I415" s="27" t="str">
        <f>VLOOKUP(B415,'大货清单（不定期按GOMS更新）'!A:F,6,FALSE)</f>
        <v>ACTIVE</v>
      </c>
      <c r="J415" s="27" t="str">
        <f>VLOOKUP(B415,'大货清单（不定期按GOMS更新）'!A:K,11,FALSE)</f>
        <v>10</v>
      </c>
      <c r="K415" s="27" t="str">
        <f>VLOOKUP(B415,'大货清单（不定期按GOMS更新）'!A:N,12,FALSE)</f>
        <v>734</v>
      </c>
      <c r="L415" s="27" t="str">
        <f>VLOOKUP(B415,'大货清单（不定期按GOMS更新）'!A:M,13,FALSE)</f>
        <v>324</v>
      </c>
      <c r="M415" s="27" t="str">
        <f>VLOOKUP(B415,'大货清单（不定期按GOMS更新）'!A:N,14,FALSE)</f>
        <v>288</v>
      </c>
      <c r="N415" s="58" t="s">
        <v>15060</v>
      </c>
      <c r="O415" s="27">
        <f>IFERROR(VLOOKUP(N415,'散件迭代（不定期更新）'!C:J,8,FALSE),0)</f>
        <v>0</v>
      </c>
      <c r="P415" s="27">
        <f>IFERROR(VLOOKUP(N415,'散件（更新）'!B:H,3,FALSE),0)</f>
        <v>0</v>
      </c>
      <c r="Q415" s="27" t="str">
        <f>VLOOKUP(N415,'散件（更新）'!B:H,2,FALSE)</f>
        <v>114-25350319</v>
      </c>
      <c r="R415" s="27" t="str">
        <f>VLOOKUP(N415,'散件（更新）'!B:H,7,FALSE)</f>
        <v>Charging base Fan Assembly</v>
      </c>
      <c r="S415" s="27" t="str">
        <f>VLOOKUP(N415,'散件（更新）'!B:E,4,FALSE)</f>
        <v>https://tineco-yxzt.oss-accelerate.aliyuncs.com/20250912/A8E581F33FB2BEB8660FB81E75AC9B4B_1757661449897.png</v>
      </c>
      <c r="T415" s="27" t="s">
        <v>8759</v>
      </c>
      <c r="U415" s="28" t="str">
        <f>VLOOKUP(N415,'散件（更新）'!B:G,6,FALSE)</f>
        <v>SP;CL2535C-01;托盘风机组件</v>
      </c>
      <c r="V415" s="28">
        <f>VLOOKUP(N415,'散件（更新）'!B:I,8,FALSE)</f>
        <v>6932485013715</v>
      </c>
    </row>
    <row r="416" spans="1:22" ht="20.149999999999999" customHeight="1">
      <c r="A416" s="57">
        <v>46169</v>
      </c>
      <c r="B416" s="58" t="s">
        <v>18977</v>
      </c>
      <c r="C416" s="27" t="str">
        <f>VLOOKUP(B416,'大货清单（不定期按GOMS更新）'!A:H,8,0)</f>
        <v>109-25700101</v>
      </c>
      <c r="D416" s="27" t="str">
        <f>VLOOKUP(B416,'大货清单（不定期按GOMS更新）'!A:C,3,0)</f>
        <v>CL2570A-01</v>
      </c>
      <c r="E416" s="27" t="str">
        <f>VLOOKUP(B416,'大货清单（不定期按GOMS更新）'!A:H,4,0)</f>
        <v>DE,FR,IT,ES,PL,SE,NL,BE</v>
      </c>
      <c r="F416" s="27" t="str">
        <f>VLOOKUP(B416,'大货清单（不定期按GOMS更新）'!A:H,2,0)</f>
        <v>Floor One S7 Stretch Turbo</v>
      </c>
      <c r="G416" s="28">
        <f>VLOOKUP(B416,'大货清单（不定期按GOMS更新）'!A:I,9,FALSE)</f>
        <v>6932485018437</v>
      </c>
      <c r="H416" s="27" t="str">
        <f>VLOOKUP(B416,'大货清单（不定期按GOMS更新）'!A:H,7,0)</f>
        <v>Black/white</v>
      </c>
      <c r="I416" s="27" t="str">
        <f>VLOOKUP(B416,'大货清单（不定期按GOMS更新）'!A:F,6,FALSE)</f>
        <v>ACTIVE</v>
      </c>
      <c r="J416" s="27" t="str">
        <f>VLOOKUP(B416,'大货清单（不定期按GOMS更新）'!A:K,11,FALSE)</f>
        <v>10</v>
      </c>
      <c r="K416" s="27" t="str">
        <f>VLOOKUP(B416,'大货清单（不定期按GOMS更新）'!A:N,12,FALSE)</f>
        <v>734</v>
      </c>
      <c r="L416" s="27" t="str">
        <f>VLOOKUP(B416,'大货清单（不定期按GOMS更新）'!A:M,13,FALSE)</f>
        <v>324</v>
      </c>
      <c r="M416" s="27" t="str">
        <f>VLOOKUP(B416,'大货清单（不定期按GOMS更新）'!A:N,14,FALSE)</f>
        <v>288</v>
      </c>
      <c r="N416" s="58" t="s">
        <v>8047</v>
      </c>
      <c r="O416" s="27">
        <f>IFERROR(VLOOKUP(N416,'散件迭代（不定期更新）'!C:J,8,FALSE),0)</f>
        <v>0</v>
      </c>
      <c r="P416" s="27" t="str">
        <f>IFERROR(VLOOKUP(N416,'散件（更新）'!B:H,3,FALSE),0)</f>
        <v/>
      </c>
      <c r="Q416" s="27" t="str">
        <f>VLOOKUP(N416,'散件（更新）'!B:H,2,FALSE)</f>
        <v>114-23480612</v>
      </c>
      <c r="R416" s="27" t="str">
        <f>VLOOKUP(N416,'散件（更新）'!B:H,7,FALSE)</f>
        <v>Boiler </v>
      </c>
      <c r="S416" s="27">
        <f>VLOOKUP(N416,'散件（更新）'!B:E,4,FALSE)</f>
        <v>0</v>
      </c>
      <c r="T416" s="27" t="s">
        <v>8759</v>
      </c>
      <c r="U416" s="28" t="str">
        <f>VLOOKUP(N416,'散件（更新）'!B:G,6,FALSE)</f>
        <v>发热丝组件</v>
      </c>
      <c r="V416" s="28">
        <f>VLOOKUP(N416,'散件（更新）'!B:I,8,FALSE)</f>
        <v>6932485003976</v>
      </c>
    </row>
    <row r="417" spans="1:22" ht="20.149999999999999" customHeight="1">
      <c r="A417" s="57">
        <v>46169</v>
      </c>
      <c r="B417" s="58" t="s">
        <v>18977</v>
      </c>
      <c r="C417" s="27" t="str">
        <f>VLOOKUP(B417,'大货清单（不定期按GOMS更新）'!A:H,8,0)</f>
        <v>109-25700101</v>
      </c>
      <c r="D417" s="27" t="str">
        <f>VLOOKUP(B417,'大货清单（不定期按GOMS更新）'!A:C,3,0)</f>
        <v>CL2570A-01</v>
      </c>
      <c r="E417" s="27" t="str">
        <f>VLOOKUP(B417,'大货清单（不定期按GOMS更新）'!A:H,4,0)</f>
        <v>DE,FR,IT,ES,PL,SE,NL,BE</v>
      </c>
      <c r="F417" s="27" t="str">
        <f>VLOOKUP(B417,'大货清单（不定期按GOMS更新）'!A:H,2,0)</f>
        <v>Floor One S7 Stretch Turbo</v>
      </c>
      <c r="G417" s="28">
        <f>VLOOKUP(B417,'大货清单（不定期按GOMS更新）'!A:I,9,FALSE)</f>
        <v>6932485018437</v>
      </c>
      <c r="H417" s="27" t="str">
        <f>VLOOKUP(B417,'大货清单（不定期按GOMS更新）'!A:H,7,0)</f>
        <v>Black/white</v>
      </c>
      <c r="I417" s="27" t="str">
        <f>VLOOKUP(B417,'大货清单（不定期按GOMS更新）'!A:F,6,FALSE)</f>
        <v>ACTIVE</v>
      </c>
      <c r="J417" s="27" t="str">
        <f>VLOOKUP(B417,'大货清单（不定期按GOMS更新）'!A:K,11,FALSE)</f>
        <v>10</v>
      </c>
      <c r="K417" s="27" t="str">
        <f>VLOOKUP(B417,'大货清单（不定期按GOMS更新）'!A:N,12,FALSE)</f>
        <v>734</v>
      </c>
      <c r="L417" s="27" t="str">
        <f>VLOOKUP(B417,'大货清单（不定期按GOMS更新）'!A:M,13,FALSE)</f>
        <v>324</v>
      </c>
      <c r="M417" s="27" t="str">
        <f>VLOOKUP(B417,'大货清单（不定期按GOMS更新）'!A:N,14,FALSE)</f>
        <v>288</v>
      </c>
      <c r="N417" s="58" t="s">
        <v>14707</v>
      </c>
      <c r="O417" s="27">
        <f>IFERROR(VLOOKUP(N417,'散件迭代（不定期更新）'!C:J,8,FALSE),0)</f>
        <v>0</v>
      </c>
      <c r="P417" s="27">
        <f>IFERROR(VLOOKUP(N417,'散件（更新）'!B:H,3,FALSE),0)</f>
        <v>0</v>
      </c>
      <c r="Q417" s="27" t="str">
        <f>VLOOKUP(N417,'散件（更新）'!B:H,2,FALSE)</f>
        <v>114-25400205</v>
      </c>
      <c r="R417" s="27" t="str">
        <f>VLOOKUP(N417,'散件（更新）'!B:H,7,FALSE)</f>
        <v>PCBA</v>
      </c>
      <c r="S417" s="27" t="str">
        <f>VLOOKUP(N417,'散件（更新）'!B:E,4,FALSE)</f>
        <v>https://tineco-yxzt.oss-accelerate.aliyuncs.com/20251028/honggantuopandianyuanban_1761615296132.jpg</v>
      </c>
      <c r="T417" s="27" t="s">
        <v>8759</v>
      </c>
      <c r="U417" s="28" t="str">
        <f>VLOOKUP(N417,'散件（更新）'!B:G,6,FALSE)</f>
        <v>SP;CL2540B-02;慢烘托盘电源板七节</v>
      </c>
      <c r="V417" s="28">
        <f>VLOOKUP(N417,'散件（更新）'!B:I,8,FALSE)</f>
        <v>6932485016952</v>
      </c>
    </row>
    <row r="418" spans="1:22" ht="20.149999999999999" customHeight="1">
      <c r="A418" s="57">
        <v>46169</v>
      </c>
      <c r="B418" s="58" t="s">
        <v>18977</v>
      </c>
      <c r="C418" s="27" t="str">
        <f>VLOOKUP(B418,'大货清单（不定期按GOMS更新）'!A:H,8,0)</f>
        <v>109-25700101</v>
      </c>
      <c r="D418" s="27" t="str">
        <f>VLOOKUP(B418,'大货清单（不定期按GOMS更新）'!A:C,3,0)</f>
        <v>CL2570A-01</v>
      </c>
      <c r="E418" s="27" t="str">
        <f>VLOOKUP(B418,'大货清单（不定期按GOMS更新）'!A:H,4,0)</f>
        <v>DE,FR,IT,ES,PL,SE,NL,BE</v>
      </c>
      <c r="F418" s="27" t="str">
        <f>VLOOKUP(B418,'大货清单（不定期按GOMS更新）'!A:H,2,0)</f>
        <v>Floor One S7 Stretch Turbo</v>
      </c>
      <c r="G418" s="28">
        <f>VLOOKUP(B418,'大货清单（不定期按GOMS更新）'!A:I,9,FALSE)</f>
        <v>6932485018437</v>
      </c>
      <c r="H418" s="27" t="str">
        <f>VLOOKUP(B418,'大货清单（不定期按GOMS更新）'!A:H,7,0)</f>
        <v>Black/white</v>
      </c>
      <c r="I418" s="27" t="str">
        <f>VLOOKUP(B418,'大货清单（不定期按GOMS更新）'!A:F,6,FALSE)</f>
        <v>ACTIVE</v>
      </c>
      <c r="J418" s="27" t="str">
        <f>VLOOKUP(B418,'大货清单（不定期按GOMS更新）'!A:K,11,FALSE)</f>
        <v>10</v>
      </c>
      <c r="K418" s="27" t="str">
        <f>VLOOKUP(B418,'大货清单（不定期按GOMS更新）'!A:N,12,FALSE)</f>
        <v>734</v>
      </c>
      <c r="L418" s="27" t="str">
        <f>VLOOKUP(B418,'大货清单（不定期按GOMS更新）'!A:M,13,FALSE)</f>
        <v>324</v>
      </c>
      <c r="M418" s="27" t="str">
        <f>VLOOKUP(B418,'大货清单（不定期按GOMS更新）'!A:N,14,FALSE)</f>
        <v>288</v>
      </c>
      <c r="N418" s="58" t="s">
        <v>15512</v>
      </c>
      <c r="O418" s="27">
        <f>IFERROR(VLOOKUP(N418,'散件迭代（不定期更新）'!C:J,8,FALSE),0)</f>
        <v>0</v>
      </c>
      <c r="P418" s="27">
        <f>IFERROR(VLOOKUP(N418,'散件（更新）'!B:H,3,FALSE),0)</f>
        <v>0</v>
      </c>
      <c r="Q418" s="27" t="str">
        <f>VLOOKUP(N418,'散件（更新）'!B:H,2,FALSE)</f>
        <v>114-25350327</v>
      </c>
      <c r="R418" s="27" t="str">
        <f>VLOOKUP(N418,'散件（更新）'!B:H,7,FALSE)</f>
        <v>RGB light</v>
      </c>
      <c r="S418" s="27" t="str">
        <f>VLOOKUP(N418,'散件（更新）'!B:E,4,FALSE)</f>
        <v>https://tineco-yxzt.oss-accelerate.aliyuncs.com/20250912/afbf128b-4ecb-449f-94a9-f05774895bf0_1757662323074.png</v>
      </c>
      <c r="T418" s="27" t="s">
        <v>8759</v>
      </c>
      <c r="U418" s="28" t="str">
        <f>VLOOKUP(N418,'散件（更新）'!B:G,6,FALSE)</f>
        <v>SP;CL2535C-01;RGB灯板</v>
      </c>
      <c r="V418" s="28">
        <f>VLOOKUP(N418,'散件（更新）'!B:I,8,FALSE)</f>
        <v>6932485013791</v>
      </c>
    </row>
    <row r="419" spans="1:22" ht="20.149999999999999" customHeight="1">
      <c r="A419" s="57">
        <v>46169</v>
      </c>
      <c r="B419" s="58" t="s">
        <v>18977</v>
      </c>
      <c r="C419" s="27" t="str">
        <f>VLOOKUP(B419,'大货清单（不定期按GOMS更新）'!A:H,8,0)</f>
        <v>109-25700101</v>
      </c>
      <c r="D419" s="27" t="str">
        <f>VLOOKUP(B419,'大货清单（不定期按GOMS更新）'!A:C,3,0)</f>
        <v>CL2570A-01</v>
      </c>
      <c r="E419" s="27" t="str">
        <f>VLOOKUP(B419,'大货清单（不定期按GOMS更新）'!A:H,4,0)</f>
        <v>DE,FR,IT,ES,PL,SE,NL,BE</v>
      </c>
      <c r="F419" s="27" t="str">
        <f>VLOOKUP(B419,'大货清单（不定期按GOMS更新）'!A:H,2,0)</f>
        <v>Floor One S7 Stretch Turbo</v>
      </c>
      <c r="G419" s="28">
        <f>VLOOKUP(B419,'大货清单（不定期按GOMS更新）'!A:I,9,FALSE)</f>
        <v>6932485018437</v>
      </c>
      <c r="H419" s="27" t="str">
        <f>VLOOKUP(B419,'大货清单（不定期按GOMS更新）'!A:H,7,0)</f>
        <v>Black/white</v>
      </c>
      <c r="I419" s="27" t="str">
        <f>VLOOKUP(B419,'大货清单（不定期按GOMS更新）'!A:F,6,FALSE)</f>
        <v>ACTIVE</v>
      </c>
      <c r="J419" s="27" t="str">
        <f>VLOOKUP(B419,'大货清单（不定期按GOMS更新）'!A:K,11,FALSE)</f>
        <v>10</v>
      </c>
      <c r="K419" s="27" t="str">
        <f>VLOOKUP(B419,'大货清单（不定期按GOMS更新）'!A:N,12,FALSE)</f>
        <v>734</v>
      </c>
      <c r="L419" s="27" t="str">
        <f>VLOOKUP(B419,'大货清单（不定期按GOMS更新）'!A:M,13,FALSE)</f>
        <v>324</v>
      </c>
      <c r="M419" s="27" t="str">
        <f>VLOOKUP(B419,'大货清单（不定期按GOMS更新）'!A:N,14,FALSE)</f>
        <v>288</v>
      </c>
      <c r="N419" s="58" t="s">
        <v>16863</v>
      </c>
      <c r="O419" s="27">
        <f>IFERROR(VLOOKUP(N419,'散件迭代（不定期更新）'!C:J,8,FALSE),0)</f>
        <v>0</v>
      </c>
      <c r="P419" s="27" t="str">
        <f>IFERROR(VLOOKUP(N419,'散件（更新）'!B:H,3,FALSE),0)</f>
        <v/>
      </c>
      <c r="Q419" s="27" t="str">
        <f>VLOOKUP(N419,'散件（更新）'!B:H,2,FALSE)</f>
        <v>114-25700100</v>
      </c>
      <c r="R419" s="27" t="str">
        <f>VLOOKUP(N419,'散件（更新）'!B:H,7,FALSE)</f>
        <v>Main PCBA</v>
      </c>
      <c r="S419" s="27" t="str">
        <f>VLOOKUP(N419,'散件（更新）'!B:E,4,FALSE)</f>
        <v>https://tineco-yxzt.oss-accelerate.aliyuncs.com/20260204/weixinjietu_20251119144626_1770179363978.png</v>
      </c>
      <c r="T419" s="27" t="s">
        <v>8759</v>
      </c>
      <c r="U419" s="28" t="str">
        <f>VLOOKUP(N419,'散件（更新）'!B:G,6,FALSE)</f>
        <v>SP;CL2570A-01;CL2570A机身主控板组件</v>
      </c>
      <c r="V419" s="28">
        <f>VLOOKUP(N419,'散件（更新）'!B:I,8,FALSE)</f>
        <v>6932485021895</v>
      </c>
    </row>
    <row r="420" spans="1:22" ht="20.149999999999999" customHeight="1">
      <c r="A420" s="57">
        <v>46169</v>
      </c>
      <c r="B420" s="58" t="s">
        <v>18977</v>
      </c>
      <c r="C420" s="27" t="str">
        <f>VLOOKUP(B420,'大货清单（不定期按GOMS更新）'!A:H,8,0)</f>
        <v>109-25700101</v>
      </c>
      <c r="D420" s="27" t="str">
        <f>VLOOKUP(B420,'大货清单（不定期按GOMS更新）'!A:C,3,0)</f>
        <v>CL2570A-01</v>
      </c>
      <c r="E420" s="27" t="str">
        <f>VLOOKUP(B420,'大货清单（不定期按GOMS更新）'!A:H,4,0)</f>
        <v>DE,FR,IT,ES,PL,SE,NL,BE</v>
      </c>
      <c r="F420" s="27" t="str">
        <f>VLOOKUP(B420,'大货清单（不定期按GOMS更新）'!A:H,2,0)</f>
        <v>Floor One S7 Stretch Turbo</v>
      </c>
      <c r="G420" s="28">
        <f>VLOOKUP(B420,'大货清单（不定期按GOMS更新）'!A:I,9,FALSE)</f>
        <v>6932485018437</v>
      </c>
      <c r="H420" s="27" t="str">
        <f>VLOOKUP(B420,'大货清单（不定期按GOMS更新）'!A:H,7,0)</f>
        <v>Black/white</v>
      </c>
      <c r="I420" s="27" t="str">
        <f>VLOOKUP(B420,'大货清单（不定期按GOMS更新）'!A:F,6,FALSE)</f>
        <v>ACTIVE</v>
      </c>
      <c r="J420" s="27" t="str">
        <f>VLOOKUP(B420,'大货清单（不定期按GOMS更新）'!A:K,11,FALSE)</f>
        <v>10</v>
      </c>
      <c r="K420" s="27" t="str">
        <f>VLOOKUP(B420,'大货清单（不定期按GOMS更新）'!A:N,12,FALSE)</f>
        <v>734</v>
      </c>
      <c r="L420" s="27" t="str">
        <f>VLOOKUP(B420,'大货清单（不定期按GOMS更新）'!A:M,13,FALSE)</f>
        <v>324</v>
      </c>
      <c r="M420" s="27" t="str">
        <f>VLOOKUP(B420,'大货清单（不定期按GOMS更新）'!A:N,14,FALSE)</f>
        <v>288</v>
      </c>
      <c r="N420" s="58" t="s">
        <v>16746</v>
      </c>
      <c r="O420" s="27">
        <f>IFERROR(VLOOKUP(N420,'散件迭代（不定期更新）'!C:J,8,FALSE),0)</f>
        <v>0</v>
      </c>
      <c r="P420" s="27" t="str">
        <f>IFERROR(VLOOKUP(N420,'散件（更新）'!B:H,3,FALSE),0)</f>
        <v/>
      </c>
      <c r="Q420" s="27" t="str">
        <f>VLOOKUP(N420,'散件（更新）'!B:H,2,FALSE)</f>
        <v>114-25700005</v>
      </c>
      <c r="R420" s="27" t="str">
        <f>VLOOKUP(N420,'散件（更新）'!B:H,7,FALSE)</f>
        <v>Water Pump</v>
      </c>
      <c r="S420" s="27" t="str">
        <f>VLOOKUP(N420,'散件（更新）'!B:E,4,FALSE)</f>
        <v>https://tineco-yxzt.oss-accelerate.aliyuncs.com/20251212/weixinjietu_20251119100441_1765516300914.png</v>
      </c>
      <c r="T420" s="27" t="s">
        <v>8759</v>
      </c>
      <c r="U420" s="28" t="str">
        <f>VLOOKUP(N420,'散件（更新）'!B:G,6,FALSE)</f>
        <v>SP;CL2570-01;蠕动泵组件</v>
      </c>
      <c r="V420" s="28">
        <f>VLOOKUP(N420,'散件（更新）'!B:I,8,FALSE)</f>
        <v>6932485018345</v>
      </c>
    </row>
    <row r="421" spans="1:22" ht="20.149999999999999" customHeight="1">
      <c r="A421" s="57">
        <v>46169</v>
      </c>
      <c r="B421" s="58" t="s">
        <v>18977</v>
      </c>
      <c r="C421" s="27" t="str">
        <f>VLOOKUP(B421,'大货清单（不定期按GOMS更新）'!A:H,8,0)</f>
        <v>109-25700101</v>
      </c>
      <c r="D421" s="27" t="str">
        <f>VLOOKUP(B421,'大货清单（不定期按GOMS更新）'!A:C,3,0)</f>
        <v>CL2570A-01</v>
      </c>
      <c r="E421" s="27" t="str">
        <f>VLOOKUP(B421,'大货清单（不定期按GOMS更新）'!A:H,4,0)</f>
        <v>DE,FR,IT,ES,PL,SE,NL,BE</v>
      </c>
      <c r="F421" s="27" t="str">
        <f>VLOOKUP(B421,'大货清单（不定期按GOMS更新）'!A:H,2,0)</f>
        <v>Floor One S7 Stretch Turbo</v>
      </c>
      <c r="G421" s="28">
        <f>VLOOKUP(B421,'大货清单（不定期按GOMS更新）'!A:I,9,FALSE)</f>
        <v>6932485018437</v>
      </c>
      <c r="H421" s="27" t="str">
        <f>VLOOKUP(B421,'大货清单（不定期按GOMS更新）'!A:H,7,0)</f>
        <v>Black/white</v>
      </c>
      <c r="I421" s="27" t="str">
        <f>VLOOKUP(B421,'大货清单（不定期按GOMS更新）'!A:F,6,FALSE)</f>
        <v>ACTIVE</v>
      </c>
      <c r="J421" s="27" t="str">
        <f>VLOOKUP(B421,'大货清单（不定期按GOMS更新）'!A:K,11,FALSE)</f>
        <v>10</v>
      </c>
      <c r="K421" s="27" t="str">
        <f>VLOOKUP(B421,'大货清单（不定期按GOMS更新）'!A:N,12,FALSE)</f>
        <v>734</v>
      </c>
      <c r="L421" s="27" t="str">
        <f>VLOOKUP(B421,'大货清单（不定期按GOMS更新）'!A:M,13,FALSE)</f>
        <v>324</v>
      </c>
      <c r="M421" s="27" t="str">
        <f>VLOOKUP(B421,'大货清单（不定期按GOMS更新）'!A:N,14,FALSE)</f>
        <v>288</v>
      </c>
      <c r="N421" s="58" t="s">
        <v>5334</v>
      </c>
      <c r="O421" s="27">
        <f>IFERROR(VLOOKUP(N421,'散件迭代（不定期更新）'!C:J,8,FALSE),0)</f>
        <v>0</v>
      </c>
      <c r="P421" s="27" t="str">
        <f>IFERROR(VLOOKUP(N421,'散件（更新）'!B:H,3,FALSE),0)</f>
        <v>/</v>
      </c>
      <c r="Q421" s="27" t="str">
        <f>VLOOKUP(N421,'散件（更新）'!B:H,2,FALSE)</f>
        <v>114-21231213</v>
      </c>
      <c r="R421" s="27" t="str">
        <f>VLOOKUP(N421,'散件（更新）'!B:H,7,FALSE)</f>
        <v>Repair Wheel</v>
      </c>
      <c r="S421" s="27">
        <f>VLOOKUP(N421,'散件（更新）'!B:E,4,FALSE)</f>
        <v>0</v>
      </c>
      <c r="T421" s="27" t="s">
        <v>8759</v>
      </c>
      <c r="U421" s="28" t="str">
        <f>VLOOKUP(N421,'散件（更新）'!B:G,6,FALSE)</f>
        <v>小轮组件(两个小轮+两个小轮轴)</v>
      </c>
      <c r="V421" s="28">
        <f>VLOOKUP(N421,'散件（更新）'!B:I,8,FALSE)</f>
        <v>6974950105853</v>
      </c>
    </row>
    <row r="422" spans="1:22" ht="20.149999999999999" customHeight="1">
      <c r="A422" s="57">
        <v>46169</v>
      </c>
      <c r="B422" s="58" t="s">
        <v>18977</v>
      </c>
      <c r="C422" s="27" t="str">
        <f>VLOOKUP(B422,'大货清单（不定期按GOMS更新）'!A:H,8,0)</f>
        <v>109-25700101</v>
      </c>
      <c r="D422" s="27" t="str">
        <f>VLOOKUP(B422,'大货清单（不定期按GOMS更新）'!A:C,3,0)</f>
        <v>CL2570A-01</v>
      </c>
      <c r="E422" s="27" t="str">
        <f>VLOOKUP(B422,'大货清单（不定期按GOMS更新）'!A:H,4,0)</f>
        <v>DE,FR,IT,ES,PL,SE,NL,BE</v>
      </c>
      <c r="F422" s="27" t="str">
        <f>VLOOKUP(B422,'大货清单（不定期按GOMS更新）'!A:H,2,0)</f>
        <v>Floor One S7 Stretch Turbo</v>
      </c>
      <c r="G422" s="28">
        <f>VLOOKUP(B422,'大货清单（不定期按GOMS更新）'!A:I,9,FALSE)</f>
        <v>6932485018437</v>
      </c>
      <c r="H422" s="27" t="str">
        <f>VLOOKUP(B422,'大货清单（不定期按GOMS更新）'!A:H,7,0)</f>
        <v>Black/white</v>
      </c>
      <c r="I422" s="27" t="str">
        <f>VLOOKUP(B422,'大货清单（不定期按GOMS更新）'!A:F,6,FALSE)</f>
        <v>ACTIVE</v>
      </c>
      <c r="J422" s="27" t="str">
        <f>VLOOKUP(B422,'大货清单（不定期按GOMS更新）'!A:K,11,FALSE)</f>
        <v>10</v>
      </c>
      <c r="K422" s="27" t="str">
        <f>VLOOKUP(B422,'大货清单（不定期按GOMS更新）'!A:N,12,FALSE)</f>
        <v>734</v>
      </c>
      <c r="L422" s="27" t="str">
        <f>VLOOKUP(B422,'大货清单（不定期按GOMS更新）'!A:M,13,FALSE)</f>
        <v>324</v>
      </c>
      <c r="M422" s="27" t="str">
        <f>VLOOKUP(B422,'大货清单（不定期按GOMS更新）'!A:N,14,FALSE)</f>
        <v>288</v>
      </c>
      <c r="N422" s="58" t="s">
        <v>7891</v>
      </c>
      <c r="O422" s="27">
        <f>IFERROR(VLOOKUP(N422,'散件迭代（不定期更新）'!C:J,8,FALSE),0)</f>
        <v>0</v>
      </c>
      <c r="P422" s="27" t="str">
        <f>IFERROR(VLOOKUP(N422,'散件（更新）'!B:H,3,FALSE),0)</f>
        <v/>
      </c>
      <c r="Q422" s="27" t="str">
        <f>VLOOKUP(N422,'散件（更新）'!B:H,2,FALSE)</f>
        <v>114-23431309</v>
      </c>
      <c r="R422" s="27" t="str">
        <f>VLOOKUP(N422,'散件（更新）'!B:H,7,FALSE)</f>
        <v>Repair Wheel</v>
      </c>
      <c r="S422" s="27" t="str">
        <f>VLOOKUP(N422,'散件（更新）'!B:E,4,FALSE)</f>
        <v>https://tineco-yxzt.oss-accelerate.aliyuncs.com/20250115/09-dalunzujian_1736942782008.png</v>
      </c>
      <c r="T422" s="27" t="s">
        <v>19303</v>
      </c>
      <c r="U422" s="28" t="str">
        <f>VLOOKUP(N422,'散件（更新）'!B:G,6,FALSE)</f>
        <v>大轮组件</v>
      </c>
      <c r="V422" s="28">
        <f>VLOOKUP(N422,'散件（更新）'!B:I,8,FALSE)</f>
        <v>6932485003327</v>
      </c>
    </row>
    <row r="423" spans="1:22" ht="20.149999999999999" customHeight="1">
      <c r="A423" s="57">
        <v>46169</v>
      </c>
      <c r="B423" s="58" t="s">
        <v>18977</v>
      </c>
      <c r="C423" s="27" t="str">
        <f>VLOOKUP(B423,'大货清单（不定期按GOMS更新）'!A:H,8,0)</f>
        <v>109-25700101</v>
      </c>
      <c r="D423" s="27" t="str">
        <f>VLOOKUP(B423,'大货清单（不定期按GOMS更新）'!A:C,3,0)</f>
        <v>CL2570A-01</v>
      </c>
      <c r="E423" s="27" t="str">
        <f>VLOOKUP(B423,'大货清单（不定期按GOMS更新）'!A:H,4,0)</f>
        <v>DE,FR,IT,ES,PL,SE,NL,BE</v>
      </c>
      <c r="F423" s="27" t="str">
        <f>VLOOKUP(B423,'大货清单（不定期按GOMS更新）'!A:H,2,0)</f>
        <v>Floor One S7 Stretch Turbo</v>
      </c>
      <c r="G423" s="28">
        <f>VLOOKUP(B423,'大货清单（不定期按GOMS更新）'!A:I,9,FALSE)</f>
        <v>6932485018437</v>
      </c>
      <c r="H423" s="27" t="str">
        <f>VLOOKUP(B423,'大货清单（不定期按GOMS更新）'!A:H,7,0)</f>
        <v>Black/white</v>
      </c>
      <c r="I423" s="27" t="str">
        <f>VLOOKUP(B423,'大货清单（不定期按GOMS更新）'!A:F,6,FALSE)</f>
        <v>ACTIVE</v>
      </c>
      <c r="J423" s="27" t="str">
        <f>VLOOKUP(B423,'大货清单（不定期按GOMS更新）'!A:K,11,FALSE)</f>
        <v>10</v>
      </c>
      <c r="K423" s="27" t="str">
        <f>VLOOKUP(B423,'大货清单（不定期按GOMS更新）'!A:N,12,FALSE)</f>
        <v>734</v>
      </c>
      <c r="L423" s="27" t="str">
        <f>VLOOKUP(B423,'大货清单（不定期按GOMS更新）'!A:M,13,FALSE)</f>
        <v>324</v>
      </c>
      <c r="M423" s="27" t="str">
        <f>VLOOKUP(B423,'大货清单（不定期按GOMS更新）'!A:N,14,FALSE)</f>
        <v>288</v>
      </c>
      <c r="N423" s="58" t="s">
        <v>16880</v>
      </c>
      <c r="O423" s="27">
        <f>IFERROR(VLOOKUP(N423,'散件迭代（不定期更新）'!C:J,8,FALSE),0)</f>
        <v>0</v>
      </c>
      <c r="P423" s="27" t="str">
        <f>IFERROR(VLOOKUP(N423,'散件（更新）'!B:H,3,FALSE),0)</f>
        <v/>
      </c>
      <c r="Q423" s="27" t="str">
        <f>VLOOKUP(N423,'散件（更新）'!B:H,2,FALSE)</f>
        <v>114-25700007</v>
      </c>
      <c r="R423" s="27" t="str">
        <f>VLOOKUP(N423,'散件（更新）'!B:H,7,FALSE)</f>
        <v>Handle</v>
      </c>
      <c r="S423" s="27" t="str">
        <f>VLOOKUP(N423,'散件（更新）'!B:E,4,FALSE)</f>
        <v>https://tineco-yxzt.oss-accelerate.aliyuncs.com/20251212/weixinjietu_20251212131653_1765517215971.png</v>
      </c>
      <c r="T423" s="27" t="s">
        <v>19304</v>
      </c>
      <c r="U423" s="28" t="str">
        <f>VLOOKUP(N423,'散件（更新）'!B:G,6,FALSE)</f>
        <v>SP;CL2570-01;手柄组件（带屏幕）</v>
      </c>
      <c r="V423" s="28">
        <f>VLOOKUP(N423,'散件（更新）'!B:I,8,FALSE)</f>
        <v>6932485018369</v>
      </c>
    </row>
    <row r="424" spans="1:22" ht="20.149999999999999" customHeight="1">
      <c r="A424" s="57">
        <v>46169</v>
      </c>
      <c r="B424" s="58" t="s">
        <v>18977</v>
      </c>
      <c r="C424" s="27" t="str">
        <f>VLOOKUP(B424,'大货清单（不定期按GOMS更新）'!A:H,8,0)</f>
        <v>109-25700101</v>
      </c>
      <c r="D424" s="27" t="str">
        <f>VLOOKUP(B424,'大货清单（不定期按GOMS更新）'!A:C,3,0)</f>
        <v>CL2570A-01</v>
      </c>
      <c r="E424" s="27" t="str">
        <f>VLOOKUP(B424,'大货清单（不定期按GOMS更新）'!A:H,4,0)</f>
        <v>DE,FR,IT,ES,PL,SE,NL,BE</v>
      </c>
      <c r="F424" s="27" t="str">
        <f>VLOOKUP(B424,'大货清单（不定期按GOMS更新）'!A:H,2,0)</f>
        <v>Floor One S7 Stretch Turbo</v>
      </c>
      <c r="G424" s="28">
        <f>VLOOKUP(B424,'大货清单（不定期按GOMS更新）'!A:I,9,FALSE)</f>
        <v>6932485018437</v>
      </c>
      <c r="H424" s="27" t="str">
        <f>VLOOKUP(B424,'大货清单（不定期按GOMS更新）'!A:H,7,0)</f>
        <v>Black/white</v>
      </c>
      <c r="I424" s="27" t="str">
        <f>VLOOKUP(B424,'大货清单（不定期按GOMS更新）'!A:F,6,FALSE)</f>
        <v>ACTIVE</v>
      </c>
      <c r="J424" s="27" t="str">
        <f>VLOOKUP(B424,'大货清单（不定期按GOMS更新）'!A:K,11,FALSE)</f>
        <v>10</v>
      </c>
      <c r="K424" s="27" t="str">
        <f>VLOOKUP(B424,'大货清单（不定期按GOMS更新）'!A:N,12,FALSE)</f>
        <v>734</v>
      </c>
      <c r="L424" s="27" t="str">
        <f>VLOOKUP(B424,'大货清单（不定期按GOMS更新）'!A:M,13,FALSE)</f>
        <v>324</v>
      </c>
      <c r="M424" s="27" t="str">
        <f>VLOOKUP(B424,'大货清单（不定期按GOMS更新）'!A:N,14,FALSE)</f>
        <v>288</v>
      </c>
      <c r="N424" s="58" t="s">
        <v>17053</v>
      </c>
      <c r="O424" s="27">
        <f>IFERROR(VLOOKUP(N424,'散件迭代（不定期更新）'!C:J,8,FALSE),0)</f>
        <v>0</v>
      </c>
      <c r="P424" s="27" t="str">
        <f>IFERROR(VLOOKUP(N424,'散件（更新）'!B:H,3,FALSE),0)</f>
        <v/>
      </c>
      <c r="Q424" s="27" t="str">
        <f>VLOOKUP(N424,'散件（更新）'!B:H,2,FALSE)</f>
        <v>114-25700101</v>
      </c>
      <c r="R424" s="27" t="str">
        <f>VLOOKUP(N424,'散件（更新）'!B:H,7,FALSE)</f>
        <v>Clean Water Tank</v>
      </c>
      <c r="S424" s="27" t="str">
        <f>VLOOKUP(N424,'散件（更新）'!B:E,4,FALSE)</f>
        <v>https://tineco-yxzt.oss-accelerate.aliyuncs.com/20260204/weixinjietu_20251119101401_1770179439513.png</v>
      </c>
      <c r="T424" s="27" t="s">
        <v>19310</v>
      </c>
      <c r="U424" s="28" t="str">
        <f>VLOOKUP(N424,'散件（更新）'!B:G,6,FALSE)</f>
        <v>SP;CL2570A-01;清水箱组件</v>
      </c>
      <c r="V424" s="28">
        <f>VLOOKUP(N424,'散件（更新）'!B:I,8,FALSE)</f>
        <v>6932485021901</v>
      </c>
    </row>
    <row r="425" spans="1:22" ht="20.149999999999999" customHeight="1">
      <c r="A425" s="57">
        <v>46169</v>
      </c>
      <c r="B425" s="58" t="s">
        <v>18977</v>
      </c>
      <c r="C425" s="27" t="str">
        <f>VLOOKUP(B425,'大货清单（不定期按GOMS更新）'!A:H,8,0)</f>
        <v>109-25700101</v>
      </c>
      <c r="D425" s="27" t="str">
        <f>VLOOKUP(B425,'大货清单（不定期按GOMS更新）'!A:C,3,0)</f>
        <v>CL2570A-01</v>
      </c>
      <c r="E425" s="27" t="str">
        <f>VLOOKUP(B425,'大货清单（不定期按GOMS更新）'!A:H,4,0)</f>
        <v>DE,FR,IT,ES,PL,SE,NL,BE</v>
      </c>
      <c r="F425" s="27" t="str">
        <f>VLOOKUP(B425,'大货清单（不定期按GOMS更新）'!A:H,2,0)</f>
        <v>Floor One S7 Stretch Turbo</v>
      </c>
      <c r="G425" s="28">
        <f>VLOOKUP(B425,'大货清单（不定期按GOMS更新）'!A:I,9,FALSE)</f>
        <v>6932485018437</v>
      </c>
      <c r="H425" s="27" t="str">
        <f>VLOOKUP(B425,'大货清单（不定期按GOMS更新）'!A:H,7,0)</f>
        <v>Black/white</v>
      </c>
      <c r="I425" s="27" t="str">
        <f>VLOOKUP(B425,'大货清单（不定期按GOMS更新）'!A:F,6,FALSE)</f>
        <v>ACTIVE</v>
      </c>
      <c r="J425" s="27" t="str">
        <f>VLOOKUP(B425,'大货清单（不定期按GOMS更新）'!A:K,11,FALSE)</f>
        <v>10</v>
      </c>
      <c r="K425" s="27" t="str">
        <f>VLOOKUP(B425,'大货清单（不定期按GOMS更新）'!A:N,12,FALSE)</f>
        <v>734</v>
      </c>
      <c r="L425" s="27" t="str">
        <f>VLOOKUP(B425,'大货清单（不定期按GOMS更新）'!A:M,13,FALSE)</f>
        <v>324</v>
      </c>
      <c r="M425" s="27" t="str">
        <f>VLOOKUP(B425,'大货清单（不定期按GOMS更新）'!A:N,14,FALSE)</f>
        <v>288</v>
      </c>
      <c r="N425" s="58" t="s">
        <v>7808</v>
      </c>
      <c r="O425" s="27">
        <f>IFERROR(VLOOKUP(N425,'散件迭代（不定期更新）'!C:J,8,FALSE),0)</f>
        <v>0</v>
      </c>
      <c r="P425" s="27" t="str">
        <f>IFERROR(VLOOKUP(N425,'散件（更新）'!B:H,3,FALSE),0)</f>
        <v/>
      </c>
      <c r="Q425" s="27" t="str">
        <f>VLOOKUP(N425,'散件（更新）'!B:H,2,FALSE)</f>
        <v>114-23480602</v>
      </c>
      <c r="R425" s="27" t="str">
        <f>VLOOKUP(N425,'散件（更新）'!B:H,7,FALSE)</f>
        <v>Dirt Water Tank</v>
      </c>
      <c r="S425" s="27" t="str">
        <f>VLOOKUP(N425,'散件（更新）'!B:E,4,FALSE)</f>
        <v>https://tineco-yxzt.oss-accelerate.aliyuncs.com/20250110/DWT_1736502150878.png</v>
      </c>
      <c r="T425" s="27" t="s">
        <v>19305</v>
      </c>
      <c r="U425" s="28" t="str">
        <f>VLOOKUP(N425,'散件（更新）'!B:G,6,FALSE)</f>
        <v>回收桶组件</v>
      </c>
      <c r="V425" s="28">
        <f>VLOOKUP(N425,'散件（更新）'!B:I,8,FALSE)</f>
        <v>6932485003877</v>
      </c>
    </row>
    <row r="426" spans="1:22" ht="20.149999999999999" customHeight="1">
      <c r="A426" s="57">
        <v>46169</v>
      </c>
      <c r="B426" s="58" t="s">
        <v>18977</v>
      </c>
      <c r="C426" s="27" t="str">
        <f>VLOOKUP(B426,'大货清单（不定期按GOMS更新）'!A:H,8,0)</f>
        <v>109-25700101</v>
      </c>
      <c r="D426" s="27" t="str">
        <f>VLOOKUP(B426,'大货清单（不定期按GOMS更新）'!A:C,3,0)</f>
        <v>CL2570A-01</v>
      </c>
      <c r="E426" s="27" t="str">
        <f>VLOOKUP(B426,'大货清单（不定期按GOMS更新）'!A:H,4,0)</f>
        <v>DE,FR,IT,ES,PL,SE,NL,BE</v>
      </c>
      <c r="F426" s="27" t="str">
        <f>VLOOKUP(B426,'大货清单（不定期按GOMS更新）'!A:H,2,0)</f>
        <v>Floor One S7 Stretch Turbo</v>
      </c>
      <c r="G426" s="28">
        <f>VLOOKUP(B426,'大货清单（不定期按GOMS更新）'!A:I,9,FALSE)</f>
        <v>6932485018437</v>
      </c>
      <c r="H426" s="27" t="str">
        <f>VLOOKUP(B426,'大货清单（不定期按GOMS更新）'!A:H,7,0)</f>
        <v>Black/white</v>
      </c>
      <c r="I426" s="27" t="str">
        <f>VLOOKUP(B426,'大货清单（不定期按GOMS更新）'!A:F,6,FALSE)</f>
        <v>ACTIVE</v>
      </c>
      <c r="J426" s="27" t="str">
        <f>VLOOKUP(B426,'大货清单（不定期按GOMS更新）'!A:K,11,FALSE)</f>
        <v>10</v>
      </c>
      <c r="K426" s="27" t="str">
        <f>VLOOKUP(B426,'大货清单（不定期按GOMS更新）'!A:N,12,FALSE)</f>
        <v>734</v>
      </c>
      <c r="L426" s="27" t="str">
        <f>VLOOKUP(B426,'大货清单（不定期按GOMS更新）'!A:M,13,FALSE)</f>
        <v>324</v>
      </c>
      <c r="M426" s="27" t="str">
        <f>VLOOKUP(B426,'大货清单（不定期按GOMS更新）'!A:N,14,FALSE)</f>
        <v>288</v>
      </c>
      <c r="N426" s="58" t="s">
        <v>15134</v>
      </c>
      <c r="O426" s="27">
        <f>IFERROR(VLOOKUP(N426,'散件迭代（不定期更新）'!C:J,8,FALSE),0)</f>
        <v>0</v>
      </c>
      <c r="P426" s="27">
        <f>IFERROR(VLOOKUP(N426,'散件（更新）'!B:H,3,FALSE),0)</f>
        <v>0</v>
      </c>
      <c r="Q426" s="27" t="str">
        <f>VLOOKUP(N426,'散件（更新）'!B:H,2,FALSE)</f>
        <v>114-25010013</v>
      </c>
      <c r="R426" s="27" t="str">
        <f>VLOOKUP(N426,'散件（更新）'!B:H,7,FALSE)</f>
        <v>Scraper</v>
      </c>
      <c r="S426" s="27" t="str">
        <f>VLOOKUP(N426,'散件（更新）'!B:E,4,FALSE)</f>
        <v>https://tineco-yxzt.oss-accelerate.aliyuncs.com/20250828/kechaiguatiaozujian_1756372187799.jpg</v>
      </c>
      <c r="T426" s="27" t="s">
        <v>8759</v>
      </c>
      <c r="U426" s="28" t="str">
        <f>VLOOKUP(N426,'散件（更新）'!B:G,6,FALSE)</f>
        <v>SP;CL2501-01;可拆刮条组件</v>
      </c>
      <c r="V426" s="28">
        <f>VLOOKUP(N426,'散件（更新）'!B:I,8,FALSE)</f>
        <v>6932485010943</v>
      </c>
    </row>
    <row r="427" spans="1:22" ht="20.149999999999999" customHeight="1">
      <c r="A427" s="57">
        <v>46169</v>
      </c>
      <c r="B427" s="58" t="s">
        <v>18979</v>
      </c>
      <c r="C427" s="27" t="str">
        <f>VLOOKUP(B427,'大货清单（不定期按GOMS更新）'!A:H,8,0)</f>
        <v>107-25120702</v>
      </c>
      <c r="D427" s="27" t="str">
        <f>VLOOKUP(B427,'大货清单（不定期按GOMS更新）'!A:C,3,0)</f>
        <v>ZB2512G-02</v>
      </c>
      <c r="E427" s="27" t="str">
        <f>VLOOKUP(B427,'大货清单（不定期按GOMS更新）'!A:H,4,0)</f>
        <v>IT,ES,FR,DE,PL,SE,NL,BE</v>
      </c>
      <c r="F427" s="27" t="str">
        <f>VLOOKUP(B427,'大货清单（不定期按GOMS更新）'!A:H,2,0)</f>
        <v>PURE ONE S50 PRO PET</v>
      </c>
      <c r="G427" s="28">
        <f>VLOOKUP(B427,'大货清单（不定期按GOMS更新）'!A:I,9,FALSE)</f>
        <v>6932485020065</v>
      </c>
      <c r="H427" s="27" t="str">
        <f>VLOOKUP(B427,'大货清单（不定期按GOMS更新）'!A:H,7,0)</f>
        <v>GREY &amp; GREEN</v>
      </c>
      <c r="I427" s="27" t="str">
        <f>VLOOKUP(B427,'大货清单（不定期按GOMS更新）'!A:F,6,FALSE)</f>
        <v>ACTIVE</v>
      </c>
      <c r="J427" s="27" t="str">
        <f>VLOOKUP(B427,'大货清单（不定期按GOMS更新）'!A:K,11,FALSE)</f>
        <v>5.7</v>
      </c>
      <c r="K427" s="27" t="str">
        <f>VLOOKUP(B427,'大货清单（不定期按GOMS更新）'!A:N,12,FALSE)</f>
        <v>731</v>
      </c>
      <c r="L427" s="27" t="str">
        <f>VLOOKUP(B427,'大货清单（不定期按GOMS更新）'!A:M,13,FALSE)</f>
        <v>165</v>
      </c>
      <c r="M427" s="27" t="str">
        <f>VLOOKUP(B427,'大货清单（不定期按GOMS更新）'!A:N,14,FALSE)</f>
        <v>302</v>
      </c>
      <c r="N427" s="58" t="s">
        <v>15638</v>
      </c>
      <c r="O427" s="27">
        <f>IFERROR(VLOOKUP(N427,'散件迭代（不定期更新）'!C:J,8,FALSE),0)</f>
        <v>0</v>
      </c>
      <c r="P427" s="27">
        <f>IFERROR(VLOOKUP(N427,'散件（更新）'!B:H,3,FALSE),0)</f>
        <v>0</v>
      </c>
      <c r="Q427" s="27" t="str">
        <f>VLOOKUP(N427,'散件（更新）'!B:H,2,FALSE)</f>
        <v>114-25120101</v>
      </c>
      <c r="R427" s="27" t="str">
        <f>VLOOKUP(N427,'散件（更新）'!B:H,7,FALSE)</f>
        <v>Carpet Brush</v>
      </c>
      <c r="S427" s="27" t="str">
        <f>VLOOKUP(N427,'散件（更新）'!B:E,4,FALSE)</f>
        <v>https://tineco-yxzt.oss-accelerate.aliyuncs.com/20250912/114-25120101_1757644558707.png</v>
      </c>
      <c r="T427" s="27" t="s">
        <v>8759</v>
      </c>
      <c r="U427" s="28" t="str">
        <f>VLOOKUP(N427,'散件（更新）'!B:G,6,FALSE)</f>
        <v>SP;ZB2512A-01;地刷组件-中配</v>
      </c>
      <c r="V427" s="28">
        <f>VLOOKUP(N427,'散件（更新）'!B:I,8,FALSE)</f>
        <v>6932485013296</v>
      </c>
    </row>
    <row r="428" spans="1:22" ht="20.149999999999999" customHeight="1">
      <c r="A428" s="57">
        <v>46169</v>
      </c>
      <c r="B428" s="58" t="s">
        <v>18979</v>
      </c>
      <c r="C428" s="27" t="str">
        <f>VLOOKUP(B428,'大货清单（不定期按GOMS更新）'!A:H,8,0)</f>
        <v>107-25120702</v>
      </c>
      <c r="D428" s="27" t="str">
        <f>VLOOKUP(B428,'大货清单（不定期按GOMS更新）'!A:C,3,0)</f>
        <v>ZB2512G-02</v>
      </c>
      <c r="E428" s="27" t="str">
        <f>VLOOKUP(B428,'大货清单（不定期按GOMS更新）'!A:H,4,0)</f>
        <v>IT,ES,FR,DE,PL,SE,NL,BE</v>
      </c>
      <c r="F428" s="27" t="str">
        <f>VLOOKUP(B428,'大货清单（不定期按GOMS更新）'!A:H,2,0)</f>
        <v>PURE ONE S50 PRO PET</v>
      </c>
      <c r="G428" s="28">
        <f>VLOOKUP(B428,'大货清单（不定期按GOMS更新）'!A:I,9,FALSE)</f>
        <v>6932485020065</v>
      </c>
      <c r="H428" s="27" t="str">
        <f>VLOOKUP(B428,'大货清单（不定期按GOMS更新）'!A:H,7,0)</f>
        <v>GREY &amp; GREEN</v>
      </c>
      <c r="I428" s="27" t="str">
        <f>VLOOKUP(B428,'大货清单（不定期按GOMS更新）'!A:F,6,FALSE)</f>
        <v>ACTIVE</v>
      </c>
      <c r="J428" s="27" t="str">
        <f>VLOOKUP(B428,'大货清单（不定期按GOMS更新）'!A:K,11,FALSE)</f>
        <v>5.7</v>
      </c>
      <c r="K428" s="27" t="str">
        <f>VLOOKUP(B428,'大货清单（不定期按GOMS更新）'!A:N,12,FALSE)</f>
        <v>731</v>
      </c>
      <c r="L428" s="27" t="str">
        <f>VLOOKUP(B428,'大货清单（不定期按GOMS更新）'!A:M,13,FALSE)</f>
        <v>165</v>
      </c>
      <c r="M428" s="27" t="str">
        <f>VLOOKUP(B428,'大货清单（不定期按GOMS更新）'!A:N,14,FALSE)</f>
        <v>302</v>
      </c>
      <c r="N428" s="58" t="s">
        <v>16611</v>
      </c>
      <c r="O428" s="27">
        <f>IFERROR(VLOOKUP(N428,'散件迭代（不定期更新）'!C:J,8,FALSE),0)</f>
        <v>0</v>
      </c>
      <c r="P428" s="27" t="str">
        <f>IFERROR(VLOOKUP(N428,'散件（更新）'!B:H,3,FALSE),0)</f>
        <v/>
      </c>
      <c r="Q428" s="27" t="str">
        <f>VLOOKUP(N428,'散件（更新）'!B:H,2,FALSE)</f>
        <v>114-25120704</v>
      </c>
      <c r="R428" s="27" t="str">
        <f>VLOOKUP(N428,'散件（更新）'!B:H,7,FALSE)</f>
        <v>Dustbin</v>
      </c>
      <c r="S428" s="27" t="str">
        <f>VLOOKUP(N428,'散件（更新）'!B:E,4,FALSE)</f>
        <v>https://tineco-yxzt.oss-accelerate.aliyuncs.com/20251216/114-25120704_1765878630218.png</v>
      </c>
      <c r="T428" s="27" t="s">
        <v>8759</v>
      </c>
      <c r="U428" s="28" t="str">
        <f>VLOOKUP(N428,'散件（更新）'!B:G,6,FALSE)</f>
        <v>SP;ZB2512G-01;尘桶组件（不含滤棉及多锥）</v>
      </c>
      <c r="V428" s="28">
        <f>VLOOKUP(N428,'散件（更新）'!B:I,8,FALSE)</f>
        <v>6932485019175</v>
      </c>
    </row>
    <row r="429" spans="1:22" ht="20.149999999999999" customHeight="1">
      <c r="A429" s="57">
        <v>46169</v>
      </c>
      <c r="B429" s="58" t="s">
        <v>18979</v>
      </c>
      <c r="C429" s="27" t="str">
        <f>VLOOKUP(B429,'大货清单（不定期按GOMS更新）'!A:H,8,0)</f>
        <v>107-25120702</v>
      </c>
      <c r="D429" s="27" t="str">
        <f>VLOOKUP(B429,'大货清单（不定期按GOMS更新）'!A:C,3,0)</f>
        <v>ZB2512G-02</v>
      </c>
      <c r="E429" s="27" t="str">
        <f>VLOOKUP(B429,'大货清单（不定期按GOMS更新）'!A:H,4,0)</f>
        <v>IT,ES,FR,DE,PL,SE,NL,BE</v>
      </c>
      <c r="F429" s="27" t="str">
        <f>VLOOKUP(B429,'大货清单（不定期按GOMS更新）'!A:H,2,0)</f>
        <v>PURE ONE S50 PRO PET</v>
      </c>
      <c r="G429" s="28">
        <f>VLOOKUP(B429,'大货清单（不定期按GOMS更新）'!A:I,9,FALSE)</f>
        <v>6932485020065</v>
      </c>
      <c r="H429" s="27" t="str">
        <f>VLOOKUP(B429,'大货清单（不定期按GOMS更新）'!A:H,7,0)</f>
        <v>GREY &amp; GREEN</v>
      </c>
      <c r="I429" s="27" t="str">
        <f>VLOOKUP(B429,'大货清单（不定期按GOMS更新）'!A:F,6,FALSE)</f>
        <v>ACTIVE</v>
      </c>
      <c r="J429" s="27" t="str">
        <f>VLOOKUP(B429,'大货清单（不定期按GOMS更新）'!A:K,11,FALSE)</f>
        <v>5.7</v>
      </c>
      <c r="K429" s="27" t="str">
        <f>VLOOKUP(B429,'大货清单（不定期按GOMS更新）'!A:N,12,FALSE)</f>
        <v>731</v>
      </c>
      <c r="L429" s="27" t="str">
        <f>VLOOKUP(B429,'大货清单（不定期按GOMS更新）'!A:M,13,FALSE)</f>
        <v>165</v>
      </c>
      <c r="M429" s="27" t="str">
        <f>VLOOKUP(B429,'大货清单（不定期按GOMS更新）'!A:N,14,FALSE)</f>
        <v>302</v>
      </c>
      <c r="N429" s="58" t="s">
        <v>16896</v>
      </c>
      <c r="O429" s="27">
        <f>IFERROR(VLOOKUP(N429,'散件迭代（不定期更新）'!C:J,8,FALSE),0)</f>
        <v>0</v>
      </c>
      <c r="P429" s="27" t="str">
        <f>IFERROR(VLOOKUP(N429,'散件（更新）'!B:H,3,FALSE),0)</f>
        <v/>
      </c>
      <c r="Q429" s="27" t="str">
        <f>VLOOKUP(N429,'散件（更新）'!B:H,2,FALSE)</f>
        <v>114-25120702</v>
      </c>
      <c r="R429" s="27" t="str">
        <f>VLOOKUP(N429,'散件（更新）'!B:H,7,FALSE)</f>
        <v>Battery</v>
      </c>
      <c r="S429" s="27" t="str">
        <f>VLOOKUP(N429,'散件（更新）'!B:E,4,FALSE)</f>
        <v>https://tineco-yxzt.oss-accelerate.aliyuncs.com/20251216/114-25120702_1765878284730.png</v>
      </c>
      <c r="T429" s="27" t="s">
        <v>19311</v>
      </c>
      <c r="U429" s="28" t="str">
        <f>VLOOKUP(N429,'散件（更新）'!B:G,6,FALSE)</f>
        <v>SP;ZB2512G-01;电池包组件</v>
      </c>
      <c r="V429" s="28">
        <f>VLOOKUP(N429,'散件（更新）'!B:I,8,FALSE)</f>
        <v>6932485019151</v>
      </c>
    </row>
    <row r="430" spans="1:22" ht="20.149999999999999" customHeight="1">
      <c r="A430" s="57">
        <v>46169</v>
      </c>
      <c r="B430" s="58" t="s">
        <v>18979</v>
      </c>
      <c r="C430" s="27" t="str">
        <f>VLOOKUP(B430,'大货清单（不定期按GOMS更新）'!A:H,8,0)</f>
        <v>107-25120702</v>
      </c>
      <c r="D430" s="27" t="str">
        <f>VLOOKUP(B430,'大货清单（不定期按GOMS更新）'!A:C,3,0)</f>
        <v>ZB2512G-02</v>
      </c>
      <c r="E430" s="27" t="str">
        <f>VLOOKUP(B430,'大货清单（不定期按GOMS更新）'!A:H,4,0)</f>
        <v>IT,ES,FR,DE,PL,SE,NL,BE</v>
      </c>
      <c r="F430" s="27" t="str">
        <f>VLOOKUP(B430,'大货清单（不定期按GOMS更新）'!A:H,2,0)</f>
        <v>PURE ONE S50 PRO PET</v>
      </c>
      <c r="G430" s="28">
        <f>VLOOKUP(B430,'大货清单（不定期按GOMS更新）'!A:I,9,FALSE)</f>
        <v>6932485020065</v>
      </c>
      <c r="H430" s="27" t="str">
        <f>VLOOKUP(B430,'大货清单（不定期按GOMS更新）'!A:H,7,0)</f>
        <v>GREY &amp; GREEN</v>
      </c>
      <c r="I430" s="27" t="str">
        <f>VLOOKUP(B430,'大货清单（不定期按GOMS更新）'!A:F,6,FALSE)</f>
        <v>ACTIVE</v>
      </c>
      <c r="J430" s="27" t="str">
        <f>VLOOKUP(B430,'大货清单（不定期按GOMS更新）'!A:K,11,FALSE)</f>
        <v>5.7</v>
      </c>
      <c r="K430" s="27" t="str">
        <f>VLOOKUP(B430,'大货清单（不定期按GOMS更新）'!A:N,12,FALSE)</f>
        <v>731</v>
      </c>
      <c r="L430" s="27" t="str">
        <f>VLOOKUP(B430,'大货清单（不定期按GOMS更新）'!A:M,13,FALSE)</f>
        <v>165</v>
      </c>
      <c r="M430" s="27" t="str">
        <f>VLOOKUP(B430,'大货清单（不定期按GOMS更新）'!A:N,14,FALSE)</f>
        <v>302</v>
      </c>
      <c r="N430" s="58" t="s">
        <v>17012</v>
      </c>
      <c r="O430" s="27">
        <f>IFERROR(VLOOKUP(N430,'散件迭代（不定期更新）'!C:J,8,FALSE),0)</f>
        <v>0</v>
      </c>
      <c r="P430" s="27" t="str">
        <f>IFERROR(VLOOKUP(N430,'散件（更新）'!B:H,3,FALSE),0)</f>
        <v/>
      </c>
      <c r="Q430" s="27" t="str">
        <f>VLOOKUP(N430,'散件（更新）'!B:H,2,FALSE)</f>
        <v>114-25120703</v>
      </c>
      <c r="R430" s="27" t="str">
        <f>VLOOKUP(N430,'散件（更新）'!B:H,7,FALSE)</f>
        <v>Wall-Mounted Dock</v>
      </c>
      <c r="S430" s="27" t="str">
        <f>VLOOKUP(N430,'散件（更新）'!B:E,4,FALSE)</f>
        <v>https://tineco-yxzt.oss-accelerate.aliyuncs.com/20251216/114-25120703_1765878523719.png</v>
      </c>
      <c r="T430" s="27" t="s">
        <v>8759</v>
      </c>
      <c r="U430" s="28" t="str">
        <f>VLOOKUP(N430,'散件（更新）'!B:G,6,FALSE)</f>
        <v>SP;ZB2512G-01;墙挂组件（含附件支架和壁钉包）</v>
      </c>
      <c r="V430" s="28">
        <f>VLOOKUP(N430,'散件（更新）'!B:I,8,FALSE)</f>
        <v>6932485019168</v>
      </c>
    </row>
    <row r="431" spans="1:22" ht="20.149999999999999" customHeight="1">
      <c r="A431" s="57">
        <v>46169</v>
      </c>
      <c r="B431" s="58" t="s">
        <v>18979</v>
      </c>
      <c r="C431" s="27" t="str">
        <f>VLOOKUP(B431,'大货清单（不定期按GOMS更新）'!A:H,8,0)</f>
        <v>107-25120702</v>
      </c>
      <c r="D431" s="27" t="str">
        <f>VLOOKUP(B431,'大货清单（不定期按GOMS更新）'!A:C,3,0)</f>
        <v>ZB2512G-02</v>
      </c>
      <c r="E431" s="27" t="str">
        <f>VLOOKUP(B431,'大货清单（不定期按GOMS更新）'!A:H,4,0)</f>
        <v>IT,ES,FR,DE,PL,SE,NL,BE</v>
      </c>
      <c r="F431" s="27" t="str">
        <f>VLOOKUP(B431,'大货清单（不定期按GOMS更新）'!A:H,2,0)</f>
        <v>PURE ONE S50 PRO PET</v>
      </c>
      <c r="G431" s="28">
        <f>VLOOKUP(B431,'大货清单（不定期按GOMS更新）'!A:I,9,FALSE)</f>
        <v>6932485020065</v>
      </c>
      <c r="H431" s="27" t="str">
        <f>VLOOKUP(B431,'大货清单（不定期按GOMS更新）'!A:H,7,0)</f>
        <v>GREY &amp; GREEN</v>
      </c>
      <c r="I431" s="27" t="str">
        <f>VLOOKUP(B431,'大货清单（不定期按GOMS更新）'!A:F,6,FALSE)</f>
        <v>ACTIVE</v>
      </c>
      <c r="J431" s="27" t="str">
        <f>VLOOKUP(B431,'大货清单（不定期按GOMS更新）'!A:K,11,FALSE)</f>
        <v>5.7</v>
      </c>
      <c r="K431" s="27" t="str">
        <f>VLOOKUP(B431,'大货清单（不定期按GOMS更新）'!A:N,12,FALSE)</f>
        <v>731</v>
      </c>
      <c r="L431" s="27" t="str">
        <f>VLOOKUP(B431,'大货清单（不定期按GOMS更新）'!A:M,13,FALSE)</f>
        <v>165</v>
      </c>
      <c r="M431" s="27" t="str">
        <f>VLOOKUP(B431,'大货清单（不定期按GOMS更新）'!A:N,14,FALSE)</f>
        <v>302</v>
      </c>
      <c r="N431" s="58" t="s">
        <v>16482</v>
      </c>
      <c r="O431" s="27">
        <f>IFERROR(VLOOKUP(N431,'散件迭代（不定期更新）'!C:J,8,FALSE),0)</f>
        <v>0</v>
      </c>
      <c r="P431" s="27" t="str">
        <f>IFERROR(VLOOKUP(N431,'散件（更新）'!B:H,3,FALSE),0)</f>
        <v/>
      </c>
      <c r="Q431" s="27" t="str">
        <f>VLOOKUP(N431,'散件（更新）'!B:H,2,FALSE)</f>
        <v>114-25120701</v>
      </c>
      <c r="R431" s="27" t="str">
        <f>VLOOKUP(N431,'散件（更新）'!B:H,7,FALSE)</f>
        <v>Flexible Multi-Angle Tube</v>
      </c>
      <c r="S431" s="27" t="str">
        <f>VLOOKUP(N431,'散件（更新）'!B:E,4,FALSE)</f>
        <v>https://tineco-yxzt.oss-accelerate.aliyuncs.com/20251216/114-25120701_1765877811583.png</v>
      </c>
      <c r="T431" s="27" t="s">
        <v>8759</v>
      </c>
      <c r="U431" s="28" t="str">
        <f>VLOOKUP(N431,'散件（更新）'!B:G,6,FALSE)</f>
        <v>SP;ZB2512G-01;弯折管组件</v>
      </c>
      <c r="V431" s="28">
        <f>VLOOKUP(N431,'散件（更新）'!B:I,8,FALSE)</f>
        <v>6932485019144</v>
      </c>
    </row>
    <row r="432" spans="1:22" ht="20.149999999999999" customHeight="1">
      <c r="A432" s="57">
        <v>46169</v>
      </c>
      <c r="B432" s="58" t="s">
        <v>18979</v>
      </c>
      <c r="C432" s="27" t="str">
        <f>VLOOKUP(B432,'大货清单（不定期按GOMS更新）'!A:H,8,0)</f>
        <v>107-25120702</v>
      </c>
      <c r="D432" s="27" t="str">
        <f>VLOOKUP(B432,'大货清单（不定期按GOMS更新）'!A:C,3,0)</f>
        <v>ZB2512G-02</v>
      </c>
      <c r="E432" s="27" t="str">
        <f>VLOOKUP(B432,'大货清单（不定期按GOMS更新）'!A:H,4,0)</f>
        <v>IT,ES,FR,DE,PL,SE,NL,BE</v>
      </c>
      <c r="F432" s="27" t="str">
        <f>VLOOKUP(B432,'大货清单（不定期按GOMS更新）'!A:H,2,0)</f>
        <v>PURE ONE S50 PRO PET</v>
      </c>
      <c r="G432" s="28">
        <f>VLOOKUP(B432,'大货清单（不定期按GOMS更新）'!A:I,9,FALSE)</f>
        <v>6932485020065</v>
      </c>
      <c r="H432" s="27" t="str">
        <f>VLOOKUP(B432,'大货清单（不定期按GOMS更新）'!A:H,7,0)</f>
        <v>GREY &amp; GREEN</v>
      </c>
      <c r="I432" s="27" t="str">
        <f>VLOOKUP(B432,'大货清单（不定期按GOMS更新）'!A:F,6,FALSE)</f>
        <v>ACTIVE</v>
      </c>
      <c r="J432" s="27" t="str">
        <f>VLOOKUP(B432,'大货清单（不定期按GOMS更新）'!A:K,11,FALSE)</f>
        <v>5.7</v>
      </c>
      <c r="K432" s="27" t="str">
        <f>VLOOKUP(B432,'大货清单（不定期按GOMS更新）'!A:N,12,FALSE)</f>
        <v>731</v>
      </c>
      <c r="L432" s="27" t="str">
        <f>VLOOKUP(B432,'大货清单（不定期按GOMS更新）'!A:M,13,FALSE)</f>
        <v>165</v>
      </c>
      <c r="M432" s="27" t="str">
        <f>VLOOKUP(B432,'大货清单（不定期按GOMS更新）'!A:N,14,FALSE)</f>
        <v>302</v>
      </c>
      <c r="N432" s="58" t="s">
        <v>7377</v>
      </c>
      <c r="O432" s="27">
        <f>IFERROR(VLOOKUP(N432,'散件迭代（不定期更新）'!C:J,8,FALSE),0)</f>
        <v>0</v>
      </c>
      <c r="P432" s="27" t="str">
        <f>IFERROR(VLOOKUP(N432,'散件（更新）'!B:H,3,FALSE),0)</f>
        <v>/</v>
      </c>
      <c r="Q432" s="27" t="str">
        <f>VLOOKUP(N432,'散件（更新）'!B:H,2,FALSE)</f>
        <v>114-23420409</v>
      </c>
      <c r="R432" s="27" t="str">
        <f>VLOOKUP(N432,'散件（更新）'!B:H,7,FALSE)</f>
        <v>Mini Power Brush</v>
      </c>
      <c r="S432" s="27">
        <f>VLOOKUP(N432,'散件（更新）'!B:E,4,FALSE)</f>
        <v>0</v>
      </c>
      <c r="T432" s="27" t="s">
        <v>19301</v>
      </c>
      <c r="U432" s="28" t="str">
        <f>VLOOKUP(N432,'散件（更新）'!B:G,6,FALSE)</f>
        <v>SP;ZB2342D-02;FB1953C小电动组件3Pin带PTC</v>
      </c>
      <c r="V432" s="28" t="str">
        <f>VLOOKUP(N432,'散件（更新）'!B:I,8,FALSE)</f>
        <v>6974950108540</v>
      </c>
    </row>
    <row r="433" spans="1:22" ht="20.149999999999999" customHeight="1">
      <c r="A433" s="57">
        <v>46169</v>
      </c>
      <c r="B433" s="58" t="s">
        <v>18979</v>
      </c>
      <c r="C433" s="27" t="str">
        <f>VLOOKUP(B433,'大货清单（不定期按GOMS更新）'!A:H,8,0)</f>
        <v>107-25120702</v>
      </c>
      <c r="D433" s="27" t="str">
        <f>VLOOKUP(B433,'大货清单（不定期按GOMS更新）'!A:C,3,0)</f>
        <v>ZB2512G-02</v>
      </c>
      <c r="E433" s="27" t="str">
        <f>VLOOKUP(B433,'大货清单（不定期按GOMS更新）'!A:H,4,0)</f>
        <v>IT,ES,FR,DE,PL,SE,NL,BE</v>
      </c>
      <c r="F433" s="27" t="str">
        <f>VLOOKUP(B433,'大货清单（不定期按GOMS更新）'!A:H,2,0)</f>
        <v>PURE ONE S50 PRO PET</v>
      </c>
      <c r="G433" s="28">
        <f>VLOOKUP(B433,'大货清单（不定期按GOMS更新）'!A:I,9,FALSE)</f>
        <v>6932485020065</v>
      </c>
      <c r="H433" s="27" t="str">
        <f>VLOOKUP(B433,'大货清单（不定期按GOMS更新）'!A:H,7,0)</f>
        <v>GREY &amp; GREEN</v>
      </c>
      <c r="I433" s="27" t="str">
        <f>VLOOKUP(B433,'大货清单（不定期按GOMS更新）'!A:F,6,FALSE)</f>
        <v>ACTIVE</v>
      </c>
      <c r="J433" s="27" t="str">
        <f>VLOOKUP(B433,'大货清单（不定期按GOMS更新）'!A:K,11,FALSE)</f>
        <v>5.7</v>
      </c>
      <c r="K433" s="27" t="str">
        <f>VLOOKUP(B433,'大货清单（不定期按GOMS更新）'!A:N,12,FALSE)</f>
        <v>731</v>
      </c>
      <c r="L433" s="27" t="str">
        <f>VLOOKUP(B433,'大货清单（不定期按GOMS更新）'!A:M,13,FALSE)</f>
        <v>165</v>
      </c>
      <c r="M433" s="27" t="str">
        <f>VLOOKUP(B433,'大货清单（不定期按GOMS更新）'!A:N,14,FALSE)</f>
        <v>302</v>
      </c>
      <c r="N433" s="58" t="s">
        <v>10273</v>
      </c>
      <c r="O433" s="27">
        <f>IFERROR(VLOOKUP(N433,'散件迭代（不定期更新）'!C:J,8,FALSE),0)</f>
        <v>0</v>
      </c>
      <c r="P433" s="27">
        <f>IFERROR(VLOOKUP(N433,'散件（更新）'!B:H,3,FALSE),0)</f>
        <v>0</v>
      </c>
      <c r="Q433" s="27" t="str">
        <f>VLOOKUP(N433,'散件（更新）'!B:H,2,FALSE)</f>
        <v>114-24510405</v>
      </c>
      <c r="R433" s="27" t="str">
        <f>VLOOKUP(N433,'散件（更新）'!B:H,7,FALSE)</f>
        <v>Carpet Brush</v>
      </c>
      <c r="S433" s="27" t="str">
        <f>VLOOKUP(N433,'散件（更新）'!B:E,4,FALSE)</f>
        <v>https://tineco-yxzt.oss-accelerate.aliyuncs.com/20250626/brush_1750929227382.png</v>
      </c>
      <c r="T433" s="27" t="s">
        <v>8759</v>
      </c>
      <c r="U433" s="28" t="str">
        <f>VLOOKUP(N433,'散件（更新）'!B:G,6,FALSE)</f>
        <v>SP;ZB2451D-01;地刷组件（高配黑色）</v>
      </c>
      <c r="V433" s="28">
        <f>VLOOKUP(N433,'散件（更新）'!B:I,8,FALSE)</f>
        <v>6932485007745</v>
      </c>
    </row>
    <row r="434" spans="1:22" ht="20.149999999999999" customHeight="1">
      <c r="A434" s="57">
        <v>46169</v>
      </c>
      <c r="B434" s="58" t="s">
        <v>18979</v>
      </c>
      <c r="C434" s="27" t="str">
        <f>VLOOKUP(B434,'大货清单（不定期按GOMS更新）'!A:H,8,0)</f>
        <v>107-25120702</v>
      </c>
      <c r="D434" s="27" t="str">
        <f>VLOOKUP(B434,'大货清单（不定期按GOMS更新）'!A:C,3,0)</f>
        <v>ZB2512G-02</v>
      </c>
      <c r="E434" s="27" t="str">
        <f>VLOOKUP(B434,'大货清单（不定期按GOMS更新）'!A:H,4,0)</f>
        <v>IT,ES,FR,DE,PL,SE,NL,BE</v>
      </c>
      <c r="F434" s="27" t="str">
        <f>VLOOKUP(B434,'大货清单（不定期按GOMS更新）'!A:H,2,0)</f>
        <v>PURE ONE S50 PRO PET</v>
      </c>
      <c r="G434" s="28">
        <f>VLOOKUP(B434,'大货清单（不定期按GOMS更新）'!A:I,9,FALSE)</f>
        <v>6932485020065</v>
      </c>
      <c r="H434" s="27" t="str">
        <f>VLOOKUP(B434,'大货清单（不定期按GOMS更新）'!A:H,7,0)</f>
        <v>GREY &amp; GREEN</v>
      </c>
      <c r="I434" s="27" t="str">
        <f>VLOOKUP(B434,'大货清单（不定期按GOMS更新）'!A:F,6,FALSE)</f>
        <v>ACTIVE</v>
      </c>
      <c r="J434" s="27" t="str">
        <f>VLOOKUP(B434,'大货清单（不定期按GOMS更新）'!A:K,11,FALSE)</f>
        <v>5.7</v>
      </c>
      <c r="K434" s="27" t="str">
        <f>VLOOKUP(B434,'大货清单（不定期按GOMS更新）'!A:N,12,FALSE)</f>
        <v>731</v>
      </c>
      <c r="L434" s="27" t="str">
        <f>VLOOKUP(B434,'大货清单（不定期按GOMS更新）'!A:M,13,FALSE)</f>
        <v>165</v>
      </c>
      <c r="M434" s="27" t="str">
        <f>VLOOKUP(B434,'大货清单（不定期按GOMS更新）'!A:N,14,FALSE)</f>
        <v>302</v>
      </c>
      <c r="N434" s="58" t="s">
        <v>10044</v>
      </c>
      <c r="O434" s="27">
        <f>IFERROR(VLOOKUP(N434,'散件迭代（不定期更新）'!C:J,8,FALSE),0)</f>
        <v>0</v>
      </c>
      <c r="P434" s="27">
        <f>IFERROR(VLOOKUP(N434,'散件（更新）'!B:H,3,FALSE),0)</f>
        <v>0</v>
      </c>
      <c r="Q434" s="27" t="str">
        <f>VLOOKUP(N434,'散件（更新）'!B:H,2,FALSE)</f>
        <v>114-24490505</v>
      </c>
      <c r="R434" s="27" t="str">
        <f>VLOOKUP(N434,'散件（更新）'!B:H,7,FALSE)</f>
        <v>Filter Holder</v>
      </c>
      <c r="S434" s="27" t="str">
        <f>VLOOKUP(N434,'散件（更新）'!B:E,4,FALSE)</f>
        <v>https://tineco-yxzt.oss-accelerate.aliyuncs.com/20250626/filterholder_1750922870129.png</v>
      </c>
      <c r="T434" s="27" t="s">
        <v>8759</v>
      </c>
      <c r="U434" s="28" t="str">
        <f>VLOOKUP(N434,'散件（更新）'!B:G,6,FALSE)</f>
        <v>SP;ZB2449E-01;多锥组件</v>
      </c>
      <c r="V434" s="28">
        <f>VLOOKUP(N434,'散件（更新）'!B:I,8,FALSE)</f>
        <v>6932485007653</v>
      </c>
    </row>
    <row r="435" spans="1:22" ht="20.149999999999999" customHeight="1">
      <c r="A435" s="57">
        <v>46169</v>
      </c>
      <c r="B435" s="58" t="s">
        <v>18979</v>
      </c>
      <c r="C435" s="27" t="str">
        <f>VLOOKUP(B435,'大货清单（不定期按GOMS更新）'!A:H,8,0)</f>
        <v>107-25120702</v>
      </c>
      <c r="D435" s="27" t="str">
        <f>VLOOKUP(B435,'大货清单（不定期按GOMS更新）'!A:C,3,0)</f>
        <v>ZB2512G-02</v>
      </c>
      <c r="E435" s="27" t="str">
        <f>VLOOKUP(B435,'大货清单（不定期按GOMS更新）'!A:H,4,0)</f>
        <v>IT,ES,FR,DE,PL,SE,NL,BE</v>
      </c>
      <c r="F435" s="27" t="str">
        <f>VLOOKUP(B435,'大货清单（不定期按GOMS更新）'!A:H,2,0)</f>
        <v>PURE ONE S50 PRO PET</v>
      </c>
      <c r="G435" s="28">
        <f>VLOOKUP(B435,'大货清单（不定期按GOMS更新）'!A:I,9,FALSE)</f>
        <v>6932485020065</v>
      </c>
      <c r="H435" s="27" t="str">
        <f>VLOOKUP(B435,'大货清单（不定期按GOMS更新）'!A:H,7,0)</f>
        <v>GREY &amp; GREEN</v>
      </c>
      <c r="I435" s="27" t="str">
        <f>VLOOKUP(B435,'大货清单（不定期按GOMS更新）'!A:F,6,FALSE)</f>
        <v>ACTIVE</v>
      </c>
      <c r="J435" s="27" t="str">
        <f>VLOOKUP(B435,'大货清单（不定期按GOMS更新）'!A:K,11,FALSE)</f>
        <v>5.7</v>
      </c>
      <c r="K435" s="27" t="str">
        <f>VLOOKUP(B435,'大货清单（不定期按GOMS更新）'!A:N,12,FALSE)</f>
        <v>731</v>
      </c>
      <c r="L435" s="27" t="str">
        <f>VLOOKUP(B435,'大货清单（不定期按GOMS更新）'!A:M,13,FALSE)</f>
        <v>165</v>
      </c>
      <c r="M435" s="27" t="str">
        <f>VLOOKUP(B435,'大货清单（不定期按GOMS更新）'!A:N,14,FALSE)</f>
        <v>302</v>
      </c>
      <c r="N435" s="58" t="s">
        <v>10203</v>
      </c>
      <c r="O435" s="27">
        <f>IFERROR(VLOOKUP(N435,'散件迭代（不定期更新）'!C:J,8,FALSE),0)</f>
        <v>0</v>
      </c>
      <c r="P435" s="27">
        <f>IFERROR(VLOOKUP(N435,'散件（更新）'!B:H,3,FALSE),0)</f>
        <v>0</v>
      </c>
      <c r="Q435" s="27" t="str">
        <f>VLOOKUP(N435,'散件（更新）'!B:H,2,FALSE)</f>
        <v>114-24490504</v>
      </c>
      <c r="R435" s="27" t="str">
        <f>VLOOKUP(N435,'散件（更新）'!B:H,7,FALSE)</f>
        <v>Filter</v>
      </c>
      <c r="S435" s="27" t="str">
        <f>VLOOKUP(N435,'散件（更新）'!B:E,4,FALSE)</f>
        <v>https://tineco-yxzt.oss-accelerate.aliyuncs.com/20250626/filter_1750922714463.png</v>
      </c>
      <c r="T435" s="27" t="s">
        <v>8759</v>
      </c>
      <c r="U435" s="28" t="str">
        <f>VLOOKUP(N435,'散件（更新）'!B:G,6,FALSE)</f>
        <v>SP;ZB2449E-01;进风过滤棉组件</v>
      </c>
      <c r="V435" s="28">
        <f>VLOOKUP(N435,'散件（更新）'!B:I,8,FALSE)</f>
        <v>6932485007646</v>
      </c>
    </row>
    <row r="436" spans="1:22" ht="20.149999999999999" customHeight="1">
      <c r="A436" s="57">
        <v>46169</v>
      </c>
      <c r="B436" s="58" t="s">
        <v>18979</v>
      </c>
      <c r="C436" s="27" t="str">
        <f>VLOOKUP(B436,'大货清单（不定期按GOMS更新）'!A:H,8,0)</f>
        <v>107-25120702</v>
      </c>
      <c r="D436" s="27" t="str">
        <f>VLOOKUP(B436,'大货清单（不定期按GOMS更新）'!A:C,3,0)</f>
        <v>ZB2512G-02</v>
      </c>
      <c r="E436" s="27" t="str">
        <f>VLOOKUP(B436,'大货清单（不定期按GOMS更新）'!A:H,4,0)</f>
        <v>IT,ES,FR,DE,PL,SE,NL,BE</v>
      </c>
      <c r="F436" s="27" t="str">
        <f>VLOOKUP(B436,'大货清单（不定期按GOMS更新）'!A:H,2,0)</f>
        <v>PURE ONE S50 PRO PET</v>
      </c>
      <c r="G436" s="28">
        <f>VLOOKUP(B436,'大货清单（不定期按GOMS更新）'!A:I,9,FALSE)</f>
        <v>6932485020065</v>
      </c>
      <c r="H436" s="27" t="str">
        <f>VLOOKUP(B436,'大货清单（不定期按GOMS更新）'!A:H,7,0)</f>
        <v>GREY &amp; GREEN</v>
      </c>
      <c r="I436" s="27" t="str">
        <f>VLOOKUP(B436,'大货清单（不定期按GOMS更新）'!A:F,6,FALSE)</f>
        <v>ACTIVE</v>
      </c>
      <c r="J436" s="27" t="str">
        <f>VLOOKUP(B436,'大货清单（不定期按GOMS更新）'!A:K,11,FALSE)</f>
        <v>5.7</v>
      </c>
      <c r="K436" s="27" t="str">
        <f>VLOOKUP(B436,'大货清单（不定期按GOMS更新）'!A:N,12,FALSE)</f>
        <v>731</v>
      </c>
      <c r="L436" s="27" t="str">
        <f>VLOOKUP(B436,'大货清单（不定期按GOMS更新）'!A:M,13,FALSE)</f>
        <v>165</v>
      </c>
      <c r="M436" s="27" t="str">
        <f>VLOOKUP(B436,'大货清单（不定期按GOMS更新）'!A:N,14,FALSE)</f>
        <v>302</v>
      </c>
      <c r="N436" s="58" t="s">
        <v>10269</v>
      </c>
      <c r="O436" s="27">
        <f>IFERROR(VLOOKUP(N436,'散件迭代（不定期更新）'!C:J,8,FALSE),0)</f>
        <v>0</v>
      </c>
      <c r="P436" s="27">
        <f>IFERROR(VLOOKUP(N436,'散件（更新）'!B:H,3,FALSE),0)</f>
        <v>0</v>
      </c>
      <c r="Q436" s="27" t="str">
        <f>VLOOKUP(N436,'散件（更新）'!B:H,2,FALSE)</f>
        <v>114-24490502</v>
      </c>
      <c r="R436" s="27" t="str">
        <f>VLOOKUP(N436,'散件（更新）'!B:H,7,FALSE)</f>
        <v>HEPA</v>
      </c>
      <c r="S436" s="27" t="str">
        <f>VLOOKUP(N436,'散件（更新）'!B:E,4,FALSE)</f>
        <v>https://tineco-yxzt.oss-accelerate.aliyuncs.com/20250626/hepa_1750922454505.png</v>
      </c>
      <c r="T436" s="27" t="s">
        <v>8759</v>
      </c>
      <c r="U436" s="28" t="str">
        <f>VLOOKUP(N436,'散件（更新）'!B:G,6,FALSE)</f>
        <v>SP;ZB2449E-01;HEPA组件</v>
      </c>
      <c r="V436" s="28">
        <f>VLOOKUP(N436,'散件（更新）'!B:I,8,FALSE)</f>
        <v>6932485007622</v>
      </c>
    </row>
    <row r="437" spans="1:22" ht="20.149999999999999" customHeight="1">
      <c r="A437" s="57">
        <v>46169</v>
      </c>
      <c r="B437" s="58" t="s">
        <v>18979</v>
      </c>
      <c r="C437" s="27" t="str">
        <f>VLOOKUP(B437,'大货清单（不定期按GOMS更新）'!A:H,8,0)</f>
        <v>107-25120702</v>
      </c>
      <c r="D437" s="27" t="str">
        <f>VLOOKUP(B437,'大货清单（不定期按GOMS更新）'!A:C,3,0)</f>
        <v>ZB2512G-02</v>
      </c>
      <c r="E437" s="27" t="str">
        <f>VLOOKUP(B437,'大货清单（不定期按GOMS更新）'!A:H,4,0)</f>
        <v>IT,ES,FR,DE,PL,SE,NL,BE</v>
      </c>
      <c r="F437" s="27" t="str">
        <f>VLOOKUP(B437,'大货清单（不定期按GOMS更新）'!A:H,2,0)</f>
        <v>PURE ONE S50 PRO PET</v>
      </c>
      <c r="G437" s="28">
        <f>VLOOKUP(B437,'大货清单（不定期按GOMS更新）'!A:I,9,FALSE)</f>
        <v>6932485020065</v>
      </c>
      <c r="H437" s="27" t="str">
        <f>VLOOKUP(B437,'大货清单（不定期按GOMS更新）'!A:H,7,0)</f>
        <v>GREY &amp; GREEN</v>
      </c>
      <c r="I437" s="27" t="str">
        <f>VLOOKUP(B437,'大货清单（不定期按GOMS更新）'!A:F,6,FALSE)</f>
        <v>ACTIVE</v>
      </c>
      <c r="J437" s="27" t="str">
        <f>VLOOKUP(B437,'大货清单（不定期按GOMS更新）'!A:K,11,FALSE)</f>
        <v>5.7</v>
      </c>
      <c r="K437" s="27" t="str">
        <f>VLOOKUP(B437,'大货清单（不定期按GOMS更新）'!A:N,12,FALSE)</f>
        <v>731</v>
      </c>
      <c r="L437" s="27" t="str">
        <f>VLOOKUP(B437,'大货清单（不定期按GOMS更新）'!A:M,13,FALSE)</f>
        <v>165</v>
      </c>
      <c r="M437" s="27" t="str">
        <f>VLOOKUP(B437,'大货清单（不定期按GOMS更新）'!A:N,14,FALSE)</f>
        <v>302</v>
      </c>
      <c r="N437" s="58" t="s">
        <v>10255</v>
      </c>
      <c r="O437" s="27">
        <f>IFERROR(VLOOKUP(N437,'散件迭代（不定期更新）'!C:J,8,FALSE),0)</f>
        <v>0</v>
      </c>
      <c r="P437" s="27">
        <f>IFERROR(VLOOKUP(N437,'散件（更新）'!B:H,3,FALSE),0)</f>
        <v>0</v>
      </c>
      <c r="Q437" s="27" t="str">
        <f>VLOOKUP(N437,'散件（更新）'!B:H,2,FALSE)</f>
        <v>114-24510406</v>
      </c>
      <c r="R437" s="27" t="str">
        <f>VLOOKUP(N437,'散件（更新）'!B:H,7,FALSE)</f>
        <v>Adapter</v>
      </c>
      <c r="S437" s="27">
        <f>VLOOKUP(N437,'散件（更新）'!B:E,4,FALSE)</f>
        <v>0</v>
      </c>
      <c r="T437" s="27" t="s">
        <v>8759</v>
      </c>
      <c r="U437" s="28" t="str">
        <f>VLOOKUP(N437,'散件（更新）'!B:G,6,FALSE)</f>
        <v>SP;ZB2451D-01;适配器（欧版）</v>
      </c>
      <c r="V437" s="28">
        <f>VLOOKUP(N437,'散件（更新）'!B:I,8,FALSE)</f>
        <v>6932485007752</v>
      </c>
    </row>
    <row r="438" spans="1:22" ht="20.149999999999999" customHeight="1">
      <c r="A438" s="57">
        <v>46169</v>
      </c>
      <c r="B438" s="58" t="s">
        <v>18992</v>
      </c>
      <c r="C438" s="27" t="str">
        <f>VLOOKUP(B438,'大货清单（不定期按GOMS更新）'!A:H,8,0)</f>
        <v>107-25600001</v>
      </c>
      <c r="D438" s="27" t="str">
        <f>VLOOKUP(B438,'大货清单（不定期按GOMS更新）'!A:C,3,0)</f>
        <v>ZB2560-01</v>
      </c>
      <c r="E438" s="27" t="str">
        <f>VLOOKUP(B438,'大货清单（不定期按GOMS更新）'!A:H,4,0)</f>
        <v>PL,FI</v>
      </c>
      <c r="F438" s="27" t="str">
        <f>VLOOKUP(B438,'大货清单（不定期按GOMS更新）'!A:H,2,0)</f>
        <v>PURE ONE A70S Pet</v>
      </c>
      <c r="G438" s="28">
        <f>VLOOKUP(B438,'大货清单（不定期按GOMS更新）'!A:I,9,FALSE)</f>
        <v>6932485018017</v>
      </c>
      <c r="H438" s="27" t="str">
        <f>VLOOKUP(B438,'大货清单（不定期按GOMS更新）'!A:H,7,0)</f>
        <v>BLUE</v>
      </c>
      <c r="I438" s="27" t="str">
        <f>VLOOKUP(B438,'大货清单（不定期按GOMS更新）'!A:F,6,FALSE)</f>
        <v>ACTIVE</v>
      </c>
      <c r="J438" s="27" t="str">
        <f>VLOOKUP(B438,'大货清单（不定期按GOMS更新）'!A:K,11,FALSE)</f>
        <v>5.7</v>
      </c>
      <c r="K438" s="27" t="str">
        <f>VLOOKUP(B438,'大货清单（不定期按GOMS更新）'!A:N,12,FALSE)</f>
        <v>676</v>
      </c>
      <c r="L438" s="27" t="str">
        <f>VLOOKUP(B438,'大货清单（不定期按GOMS更新）'!A:M,13,FALSE)</f>
        <v>165</v>
      </c>
      <c r="M438" s="27" t="str">
        <f>VLOOKUP(B438,'大货清单（不定期按GOMS更新）'!A:N,14,FALSE)</f>
        <v>293</v>
      </c>
      <c r="N438" s="58" t="s">
        <v>16981</v>
      </c>
      <c r="O438" s="27">
        <f>IFERROR(VLOOKUP(N438,'散件迭代（不定期更新）'!C:J,8,FALSE),0)</f>
        <v>0</v>
      </c>
      <c r="P438" s="27" t="str">
        <f>IFERROR(VLOOKUP(N438,'散件（更新）'!B:H,3,FALSE),0)</f>
        <v/>
      </c>
      <c r="Q438" s="27" t="str">
        <f>VLOOKUP(N438,'散件（更新）'!B:H,2,FALSE)</f>
        <v>114-25600010</v>
      </c>
      <c r="R438" s="27" t="str">
        <f>VLOOKUP(N438,'散件（更新）'!B:H,7,FALSE)</f>
        <v>HEPA</v>
      </c>
      <c r="S438" s="27" t="str">
        <f>VLOOKUP(N438,'散件（更新）'!B:E,4,FALSE)</f>
        <v>https://tineco-yxzt.oss-accelerate.aliyuncs.com/20260202/HEPAzujian_1770026644513.png</v>
      </c>
      <c r="T438" s="27" t="s">
        <v>8759</v>
      </c>
      <c r="U438" s="28" t="str">
        <f>VLOOKUP(N438,'散件（更新）'!B:G,6,FALSE)</f>
        <v>SP;ZB2560-02;HEPA组件</v>
      </c>
      <c r="V438" s="28">
        <f>VLOOKUP(N438,'散件（更新）'!B:I,8,FALSE)</f>
        <v>6932485020171</v>
      </c>
    </row>
    <row r="439" spans="1:22" ht="20.149999999999999" customHeight="1">
      <c r="A439" s="57">
        <v>46169</v>
      </c>
      <c r="B439" s="58" t="s">
        <v>18992</v>
      </c>
      <c r="C439" s="27" t="str">
        <f>VLOOKUP(B439,'大货清单（不定期按GOMS更新）'!A:H,8,0)</f>
        <v>107-25600001</v>
      </c>
      <c r="D439" s="27" t="str">
        <f>VLOOKUP(B439,'大货清单（不定期按GOMS更新）'!A:C,3,0)</f>
        <v>ZB2560-01</v>
      </c>
      <c r="E439" s="27" t="str">
        <f>VLOOKUP(B439,'大货清单（不定期按GOMS更新）'!A:H,4,0)</f>
        <v>PL,FI</v>
      </c>
      <c r="F439" s="27" t="str">
        <f>VLOOKUP(B439,'大货清单（不定期按GOMS更新）'!A:H,2,0)</f>
        <v>PURE ONE A70S Pet</v>
      </c>
      <c r="G439" s="28">
        <f>VLOOKUP(B439,'大货清单（不定期按GOMS更新）'!A:I,9,FALSE)</f>
        <v>6932485018017</v>
      </c>
      <c r="H439" s="27" t="str">
        <f>VLOOKUP(B439,'大货清单（不定期按GOMS更新）'!A:H,7,0)</f>
        <v>BLUE</v>
      </c>
      <c r="I439" s="27" t="str">
        <f>VLOOKUP(B439,'大货清单（不定期按GOMS更新）'!A:F,6,FALSE)</f>
        <v>ACTIVE</v>
      </c>
      <c r="J439" s="27" t="str">
        <f>VLOOKUP(B439,'大货清单（不定期按GOMS更新）'!A:K,11,FALSE)</f>
        <v>5.7</v>
      </c>
      <c r="K439" s="27" t="str">
        <f>VLOOKUP(B439,'大货清单（不定期按GOMS更新）'!A:N,12,FALSE)</f>
        <v>676</v>
      </c>
      <c r="L439" s="27" t="str">
        <f>VLOOKUP(B439,'大货清单（不定期按GOMS更新）'!A:M,13,FALSE)</f>
        <v>165</v>
      </c>
      <c r="M439" s="27" t="str">
        <f>VLOOKUP(B439,'大货清单（不定期按GOMS更新）'!A:N,14,FALSE)</f>
        <v>293</v>
      </c>
      <c r="N439" s="58" t="s">
        <v>16650</v>
      </c>
      <c r="O439" s="27">
        <f>IFERROR(VLOOKUP(N439,'散件迭代（不定期更新）'!C:J,8,FALSE),0)</f>
        <v>0</v>
      </c>
      <c r="P439" s="27" t="str">
        <f>IFERROR(VLOOKUP(N439,'散件（更新）'!B:H,3,FALSE),0)</f>
        <v/>
      </c>
      <c r="Q439" s="27" t="str">
        <f>VLOOKUP(N439,'散件（更新）'!B:H,2,FALSE)</f>
        <v>114-25600006</v>
      </c>
      <c r="R439" s="27" t="str">
        <f>VLOOKUP(N439,'散件（更新）'!B:H,7,FALSE)</f>
        <v>Mini Power Brush</v>
      </c>
      <c r="S439" s="27" t="str">
        <f>VLOOKUP(N439,'散件（更新）'!B:E,4,FALSE)</f>
        <v>https://tineco-yxzt.oss-accelerate.aliyuncs.com/20260204/MiniPowerBrush_1770170322342.png</v>
      </c>
      <c r="T439" s="27" t="s">
        <v>8759</v>
      </c>
      <c r="U439" s="28" t="str">
        <f>VLOOKUP(N439,'散件（更新）'!B:G,6,FALSE)</f>
        <v>SP;ZB2560-02;FB1953C小电动组件3Pin带PTC</v>
      </c>
      <c r="V439" s="28">
        <f>VLOOKUP(N439,'散件（更新）'!B:I,8,FALSE)</f>
        <v>6932485020133</v>
      </c>
    </row>
    <row r="440" spans="1:22" ht="20.149999999999999" customHeight="1">
      <c r="A440" s="57">
        <v>46169</v>
      </c>
      <c r="B440" s="58" t="s">
        <v>18992</v>
      </c>
      <c r="C440" s="27" t="str">
        <f>VLOOKUP(B440,'大货清单（不定期按GOMS更新）'!A:H,8,0)</f>
        <v>107-25600001</v>
      </c>
      <c r="D440" s="27" t="str">
        <f>VLOOKUP(B440,'大货清单（不定期按GOMS更新）'!A:C,3,0)</f>
        <v>ZB2560-01</v>
      </c>
      <c r="E440" s="27" t="str">
        <f>VLOOKUP(B440,'大货清单（不定期按GOMS更新）'!A:H,4,0)</f>
        <v>PL,FI</v>
      </c>
      <c r="F440" s="27" t="str">
        <f>VLOOKUP(B440,'大货清单（不定期按GOMS更新）'!A:H,2,0)</f>
        <v>PURE ONE A70S Pet</v>
      </c>
      <c r="G440" s="28">
        <f>VLOOKUP(B440,'大货清单（不定期按GOMS更新）'!A:I,9,FALSE)</f>
        <v>6932485018017</v>
      </c>
      <c r="H440" s="27" t="str">
        <f>VLOOKUP(B440,'大货清单（不定期按GOMS更新）'!A:H,7,0)</f>
        <v>BLUE</v>
      </c>
      <c r="I440" s="27" t="str">
        <f>VLOOKUP(B440,'大货清单（不定期按GOMS更新）'!A:F,6,FALSE)</f>
        <v>ACTIVE</v>
      </c>
      <c r="J440" s="27" t="str">
        <f>VLOOKUP(B440,'大货清单（不定期按GOMS更新）'!A:K,11,FALSE)</f>
        <v>5.7</v>
      </c>
      <c r="K440" s="27" t="str">
        <f>VLOOKUP(B440,'大货清单（不定期按GOMS更新）'!A:N,12,FALSE)</f>
        <v>676</v>
      </c>
      <c r="L440" s="27" t="str">
        <f>VLOOKUP(B440,'大货清单（不定期按GOMS更新）'!A:M,13,FALSE)</f>
        <v>165</v>
      </c>
      <c r="M440" s="27" t="str">
        <f>VLOOKUP(B440,'大货清单（不定期按GOMS更新）'!A:N,14,FALSE)</f>
        <v>293</v>
      </c>
      <c r="N440" s="58" t="s">
        <v>10273</v>
      </c>
      <c r="O440" s="27">
        <f>IFERROR(VLOOKUP(N440,'散件迭代（不定期更新）'!C:J,8,FALSE),0)</f>
        <v>0</v>
      </c>
      <c r="P440" s="27">
        <f>IFERROR(VLOOKUP(N440,'散件（更新）'!B:H,3,FALSE),0)</f>
        <v>0</v>
      </c>
      <c r="Q440" s="27" t="str">
        <f>VLOOKUP(N440,'散件（更新）'!B:H,2,FALSE)</f>
        <v>114-24510405</v>
      </c>
      <c r="R440" s="27" t="str">
        <f>VLOOKUP(N440,'散件（更新）'!B:H,7,FALSE)</f>
        <v>Carpet Brush</v>
      </c>
      <c r="S440" s="27" t="str">
        <f>VLOOKUP(N440,'散件（更新）'!B:E,4,FALSE)</f>
        <v>https://tineco-yxzt.oss-accelerate.aliyuncs.com/20250626/brush_1750929227382.png</v>
      </c>
      <c r="T440" s="27" t="s">
        <v>8759</v>
      </c>
      <c r="U440" s="28" t="str">
        <f>VLOOKUP(N440,'散件（更新）'!B:G,6,FALSE)</f>
        <v>SP;ZB2451D-01;地刷组件（高配黑色）</v>
      </c>
      <c r="V440" s="28">
        <f>VLOOKUP(N440,'散件（更新）'!B:I,8,FALSE)</f>
        <v>6932485007745</v>
      </c>
    </row>
    <row r="441" spans="1:22" ht="20.149999999999999" customHeight="1">
      <c r="A441" s="57">
        <v>46169</v>
      </c>
      <c r="B441" s="58" t="s">
        <v>18992</v>
      </c>
      <c r="C441" s="27" t="str">
        <f>VLOOKUP(B441,'大货清单（不定期按GOMS更新）'!A:H,8,0)</f>
        <v>107-25600001</v>
      </c>
      <c r="D441" s="27" t="str">
        <f>VLOOKUP(B441,'大货清单（不定期按GOMS更新）'!A:C,3,0)</f>
        <v>ZB2560-01</v>
      </c>
      <c r="E441" s="27" t="str">
        <f>VLOOKUP(B441,'大货清单（不定期按GOMS更新）'!A:H,4,0)</f>
        <v>PL,FI</v>
      </c>
      <c r="F441" s="27" t="str">
        <f>VLOOKUP(B441,'大货清单（不定期按GOMS更新）'!A:H,2,0)</f>
        <v>PURE ONE A70S Pet</v>
      </c>
      <c r="G441" s="28">
        <f>VLOOKUP(B441,'大货清单（不定期按GOMS更新）'!A:I,9,FALSE)</f>
        <v>6932485018017</v>
      </c>
      <c r="H441" s="27" t="str">
        <f>VLOOKUP(B441,'大货清单（不定期按GOMS更新）'!A:H,7,0)</f>
        <v>BLUE</v>
      </c>
      <c r="I441" s="27" t="str">
        <f>VLOOKUP(B441,'大货清单（不定期按GOMS更新）'!A:F,6,FALSE)</f>
        <v>ACTIVE</v>
      </c>
      <c r="J441" s="27" t="str">
        <f>VLOOKUP(B441,'大货清单（不定期按GOMS更新）'!A:K,11,FALSE)</f>
        <v>5.7</v>
      </c>
      <c r="K441" s="27" t="str">
        <f>VLOOKUP(B441,'大货清单（不定期按GOMS更新）'!A:N,12,FALSE)</f>
        <v>676</v>
      </c>
      <c r="L441" s="27" t="str">
        <f>VLOOKUP(B441,'大货清单（不定期按GOMS更新）'!A:M,13,FALSE)</f>
        <v>165</v>
      </c>
      <c r="M441" s="27" t="str">
        <f>VLOOKUP(B441,'大货清单（不定期按GOMS更新）'!A:N,14,FALSE)</f>
        <v>293</v>
      </c>
      <c r="N441" s="58" t="s">
        <v>16618</v>
      </c>
      <c r="O441" s="27">
        <f>IFERROR(VLOOKUP(N441,'散件迭代（不定期更新）'!C:J,8,FALSE),0)</f>
        <v>0</v>
      </c>
      <c r="P441" s="27" t="str">
        <f>IFERROR(VLOOKUP(N441,'散件（更新）'!B:H,3,FALSE),0)</f>
        <v/>
      </c>
      <c r="Q441" s="27" t="str">
        <f>VLOOKUP(N441,'散件（更新）'!B:H,2,FALSE)</f>
        <v>114-25600007</v>
      </c>
      <c r="R441" s="27" t="str">
        <f>VLOOKUP(N441,'散件（更新）'!B:H,7,FALSE)</f>
        <v>Carpet Brush</v>
      </c>
      <c r="S441" s="27" t="str">
        <f>VLOOKUP(N441,'散件（更新）'!B:E,4,FALSE)</f>
        <v>https://tineco-yxzt.oss-accelerate.aliyuncs.com/20260202/dishuazujian_1770026310761.png</v>
      </c>
      <c r="T441" s="27" t="s">
        <v>8759</v>
      </c>
      <c r="U441" s="28" t="str">
        <f>VLOOKUP(N441,'散件（更新）'!B:G,6,FALSE)</f>
        <v>SP;ZB2560-02;地刷组件</v>
      </c>
      <c r="V441" s="28">
        <f>VLOOKUP(N441,'散件（更新）'!B:I,8,FALSE)</f>
        <v>6932485020140</v>
      </c>
    </row>
    <row r="442" spans="1:22" ht="20.149999999999999" customHeight="1">
      <c r="A442" s="57">
        <v>46169</v>
      </c>
      <c r="B442" s="58" t="s">
        <v>18992</v>
      </c>
      <c r="C442" s="27" t="str">
        <f>VLOOKUP(B442,'大货清单（不定期按GOMS更新）'!A:H,8,0)</f>
        <v>107-25600001</v>
      </c>
      <c r="D442" s="27" t="str">
        <f>VLOOKUP(B442,'大货清单（不定期按GOMS更新）'!A:C,3,0)</f>
        <v>ZB2560-01</v>
      </c>
      <c r="E442" s="27" t="str">
        <f>VLOOKUP(B442,'大货清单（不定期按GOMS更新）'!A:H,4,0)</f>
        <v>PL,FI</v>
      </c>
      <c r="F442" s="27" t="str">
        <f>VLOOKUP(B442,'大货清单（不定期按GOMS更新）'!A:H,2,0)</f>
        <v>PURE ONE A70S Pet</v>
      </c>
      <c r="G442" s="28">
        <f>VLOOKUP(B442,'大货清单（不定期按GOMS更新）'!A:I,9,FALSE)</f>
        <v>6932485018017</v>
      </c>
      <c r="H442" s="27" t="str">
        <f>VLOOKUP(B442,'大货清单（不定期按GOMS更新）'!A:H,7,0)</f>
        <v>BLUE</v>
      </c>
      <c r="I442" s="27" t="str">
        <f>VLOOKUP(B442,'大货清单（不定期按GOMS更新）'!A:F,6,FALSE)</f>
        <v>ACTIVE</v>
      </c>
      <c r="J442" s="27" t="str">
        <f>VLOOKUP(B442,'大货清单（不定期按GOMS更新）'!A:K,11,FALSE)</f>
        <v>5.7</v>
      </c>
      <c r="K442" s="27" t="str">
        <f>VLOOKUP(B442,'大货清单（不定期按GOMS更新）'!A:N,12,FALSE)</f>
        <v>676</v>
      </c>
      <c r="L442" s="27" t="str">
        <f>VLOOKUP(B442,'大货清单（不定期按GOMS更新）'!A:M,13,FALSE)</f>
        <v>165</v>
      </c>
      <c r="M442" s="27" t="str">
        <f>VLOOKUP(B442,'大货清单（不定期按GOMS更新）'!A:N,14,FALSE)</f>
        <v>293</v>
      </c>
      <c r="N442" s="58" t="s">
        <v>16890</v>
      </c>
      <c r="O442" s="27">
        <f>IFERROR(VLOOKUP(N442,'散件迭代（不定期更新）'!C:J,8,FALSE),0)</f>
        <v>0</v>
      </c>
      <c r="P442" s="27" t="str">
        <f>IFERROR(VLOOKUP(N442,'散件（更新）'!B:H,3,FALSE),0)</f>
        <v/>
      </c>
      <c r="Q442" s="27" t="str">
        <f>VLOOKUP(N442,'散件（更新）'!B:H,2,FALSE)</f>
        <v>114-25600005</v>
      </c>
      <c r="R442" s="27" t="str">
        <f>VLOOKUP(N442,'散件（更新）'!B:H,7,FALSE)</f>
        <v>Dustbin</v>
      </c>
      <c r="S442" s="27" t="str">
        <f>VLOOKUP(N442,'散件（更新）'!B:E,4,FALSE)</f>
        <v>https://tineco-yxzt.oss-accelerate.aliyuncs.com/20260204/chentongzujian_1770170164991.png</v>
      </c>
      <c r="T442" s="27" t="s">
        <v>8759</v>
      </c>
      <c r="U442" s="28" t="str">
        <f>VLOOKUP(N442,'散件（更新）'!B:G,6,FALSE)</f>
        <v>SP;ZB2560-02;尘桶组件（无滤棉及多锥）</v>
      </c>
      <c r="V442" s="28">
        <f>VLOOKUP(N442,'散件（更新）'!B:I,8,FALSE)</f>
        <v>6932485020126</v>
      </c>
    </row>
    <row r="443" spans="1:22" ht="20.149999999999999" customHeight="1">
      <c r="A443" s="57">
        <v>46169</v>
      </c>
      <c r="B443" s="58" t="s">
        <v>18992</v>
      </c>
      <c r="C443" s="27" t="str">
        <f>VLOOKUP(B443,'大货清单（不定期按GOMS更新）'!A:H,8,0)</f>
        <v>107-25600001</v>
      </c>
      <c r="D443" s="27" t="str">
        <f>VLOOKUP(B443,'大货清单（不定期按GOMS更新）'!A:C,3,0)</f>
        <v>ZB2560-01</v>
      </c>
      <c r="E443" s="27" t="str">
        <f>VLOOKUP(B443,'大货清单（不定期按GOMS更新）'!A:H,4,0)</f>
        <v>PL,FI</v>
      </c>
      <c r="F443" s="27" t="str">
        <f>VLOOKUP(B443,'大货清单（不定期按GOMS更新）'!A:H,2,0)</f>
        <v>PURE ONE A70S Pet</v>
      </c>
      <c r="G443" s="28">
        <f>VLOOKUP(B443,'大货清单（不定期按GOMS更新）'!A:I,9,FALSE)</f>
        <v>6932485018017</v>
      </c>
      <c r="H443" s="27" t="str">
        <f>VLOOKUP(B443,'大货清单（不定期按GOMS更新）'!A:H,7,0)</f>
        <v>BLUE</v>
      </c>
      <c r="I443" s="27" t="str">
        <f>VLOOKUP(B443,'大货清单（不定期按GOMS更新）'!A:F,6,FALSE)</f>
        <v>ACTIVE</v>
      </c>
      <c r="J443" s="27" t="str">
        <f>VLOOKUP(B443,'大货清单（不定期按GOMS更新）'!A:K,11,FALSE)</f>
        <v>5.7</v>
      </c>
      <c r="K443" s="27" t="str">
        <f>VLOOKUP(B443,'大货清单（不定期按GOMS更新）'!A:N,12,FALSE)</f>
        <v>676</v>
      </c>
      <c r="L443" s="27" t="str">
        <f>VLOOKUP(B443,'大货清单（不定期按GOMS更新）'!A:M,13,FALSE)</f>
        <v>165</v>
      </c>
      <c r="M443" s="27" t="str">
        <f>VLOOKUP(B443,'大货清单（不定期按GOMS更新）'!A:N,14,FALSE)</f>
        <v>293</v>
      </c>
      <c r="N443" s="58" t="s">
        <v>16978</v>
      </c>
      <c r="O443" s="27">
        <f>IFERROR(VLOOKUP(N443,'散件迭代（不定期更新）'!C:J,8,FALSE),0)</f>
        <v>0</v>
      </c>
      <c r="P443" s="27" t="str">
        <f>IFERROR(VLOOKUP(N443,'散件（更新）'!B:H,3,FALSE),0)</f>
        <v/>
      </c>
      <c r="Q443" s="27" t="str">
        <f>VLOOKUP(N443,'散件（更新）'!B:H,2,FALSE)</f>
        <v>114-25600009</v>
      </c>
      <c r="R443" s="27" t="str">
        <f>VLOOKUP(N443,'散件（更新）'!B:H,7,FALSE)</f>
        <v>Filter Holder</v>
      </c>
      <c r="S443" s="27" t="str">
        <f>VLOOKUP(N443,'散件（更新）'!B:E,4,FALSE)</f>
        <v>https://tineco-yxzt.oss-accelerate.aliyuncs.com/20260202/duozhuizujian_1770026539696.png</v>
      </c>
      <c r="T443" s="27" t="s">
        <v>8759</v>
      </c>
      <c r="U443" s="28" t="str">
        <f>VLOOKUP(N443,'散件（更新）'!B:G,6,FALSE)</f>
        <v>SP;ZB2560-02;多锥组件</v>
      </c>
      <c r="V443" s="28">
        <f>VLOOKUP(N443,'散件（更新）'!B:I,8,FALSE)</f>
        <v>6932485020164</v>
      </c>
    </row>
    <row r="444" spans="1:22" ht="20.149999999999999" customHeight="1">
      <c r="A444" s="57">
        <v>46169</v>
      </c>
      <c r="B444" s="58" t="s">
        <v>18992</v>
      </c>
      <c r="C444" s="27" t="str">
        <f>VLOOKUP(B444,'大货清单（不定期按GOMS更新）'!A:H,8,0)</f>
        <v>107-25600001</v>
      </c>
      <c r="D444" s="27" t="str">
        <f>VLOOKUP(B444,'大货清单（不定期按GOMS更新）'!A:C,3,0)</f>
        <v>ZB2560-01</v>
      </c>
      <c r="E444" s="27" t="str">
        <f>VLOOKUP(B444,'大货清单（不定期按GOMS更新）'!A:H,4,0)</f>
        <v>PL,FI</v>
      </c>
      <c r="F444" s="27" t="str">
        <f>VLOOKUP(B444,'大货清单（不定期按GOMS更新）'!A:H,2,0)</f>
        <v>PURE ONE A70S Pet</v>
      </c>
      <c r="G444" s="28">
        <f>VLOOKUP(B444,'大货清单（不定期按GOMS更新）'!A:I,9,FALSE)</f>
        <v>6932485018017</v>
      </c>
      <c r="H444" s="27" t="str">
        <f>VLOOKUP(B444,'大货清单（不定期按GOMS更新）'!A:H,7,0)</f>
        <v>BLUE</v>
      </c>
      <c r="I444" s="27" t="str">
        <f>VLOOKUP(B444,'大货清单（不定期按GOMS更新）'!A:F,6,FALSE)</f>
        <v>ACTIVE</v>
      </c>
      <c r="J444" s="27" t="str">
        <f>VLOOKUP(B444,'大货清单（不定期按GOMS更新）'!A:K,11,FALSE)</f>
        <v>5.7</v>
      </c>
      <c r="K444" s="27" t="str">
        <f>VLOOKUP(B444,'大货清单（不定期按GOMS更新）'!A:N,12,FALSE)</f>
        <v>676</v>
      </c>
      <c r="L444" s="27" t="str">
        <f>VLOOKUP(B444,'大货清单（不定期按GOMS更新）'!A:M,13,FALSE)</f>
        <v>165</v>
      </c>
      <c r="M444" s="27" t="str">
        <f>VLOOKUP(B444,'大货清单（不定期按GOMS更新）'!A:N,14,FALSE)</f>
        <v>293</v>
      </c>
      <c r="N444" s="58" t="s">
        <v>16512</v>
      </c>
      <c r="O444" s="27">
        <f>IFERROR(VLOOKUP(N444,'散件迭代（不定期更新）'!C:J,8,FALSE),0)</f>
        <v>0</v>
      </c>
      <c r="P444" s="27" t="str">
        <f>IFERROR(VLOOKUP(N444,'散件（更新）'!B:H,3,FALSE),0)</f>
        <v/>
      </c>
      <c r="Q444" s="27" t="str">
        <f>VLOOKUP(N444,'散件（更新）'!B:H,2,FALSE)</f>
        <v>114-25600008</v>
      </c>
      <c r="R444" s="27" t="str">
        <f>VLOOKUP(N444,'散件（更新）'!B:H,7,FALSE)</f>
        <v>Filter</v>
      </c>
      <c r="S444" s="27" t="str">
        <f>VLOOKUP(N444,'散件（更新）'!B:E,4,FALSE)</f>
        <v>https://tineco-yxzt.oss-accelerate.aliyuncs.com/20260202/jinfengguolu:mianzujian_1770026426921.png</v>
      </c>
      <c r="T444" s="27" t="s">
        <v>8759</v>
      </c>
      <c r="U444" s="28" t="str">
        <f>VLOOKUP(N444,'散件（更新）'!B:G,6,FALSE)</f>
        <v>SP;ZB2560-02;进风过滤棉组件</v>
      </c>
      <c r="V444" s="28">
        <f>VLOOKUP(N444,'散件（更新）'!B:I,8,FALSE)</f>
        <v>6932485020157</v>
      </c>
    </row>
    <row r="445" spans="1:22" ht="20.149999999999999" customHeight="1">
      <c r="A445" s="57">
        <v>46169</v>
      </c>
      <c r="B445" s="58" t="s">
        <v>18992</v>
      </c>
      <c r="C445" s="27" t="str">
        <f>VLOOKUP(B445,'大货清单（不定期按GOMS更新）'!A:H,8,0)</f>
        <v>107-25600001</v>
      </c>
      <c r="D445" s="27" t="str">
        <f>VLOOKUP(B445,'大货清单（不定期按GOMS更新）'!A:C,3,0)</f>
        <v>ZB2560-01</v>
      </c>
      <c r="E445" s="27" t="str">
        <f>VLOOKUP(B445,'大货清单（不定期按GOMS更新）'!A:H,4,0)</f>
        <v>PL,FI</v>
      </c>
      <c r="F445" s="27" t="str">
        <f>VLOOKUP(B445,'大货清单（不定期按GOMS更新）'!A:H,2,0)</f>
        <v>PURE ONE A70S Pet</v>
      </c>
      <c r="G445" s="28">
        <f>VLOOKUP(B445,'大货清单（不定期按GOMS更新）'!A:I,9,FALSE)</f>
        <v>6932485018017</v>
      </c>
      <c r="H445" s="27" t="str">
        <f>VLOOKUP(B445,'大货清单（不定期按GOMS更新）'!A:H,7,0)</f>
        <v>BLUE</v>
      </c>
      <c r="I445" s="27" t="str">
        <f>VLOOKUP(B445,'大货清单（不定期按GOMS更新）'!A:F,6,FALSE)</f>
        <v>ACTIVE</v>
      </c>
      <c r="J445" s="27" t="str">
        <f>VLOOKUP(B445,'大货清单（不定期按GOMS更新）'!A:K,11,FALSE)</f>
        <v>5.7</v>
      </c>
      <c r="K445" s="27" t="str">
        <f>VLOOKUP(B445,'大货清单（不定期按GOMS更新）'!A:N,12,FALSE)</f>
        <v>676</v>
      </c>
      <c r="L445" s="27" t="str">
        <f>VLOOKUP(B445,'大货清单（不定期按GOMS更新）'!A:M,13,FALSE)</f>
        <v>165</v>
      </c>
      <c r="M445" s="27" t="str">
        <f>VLOOKUP(B445,'大货清单（不定期按GOMS更新）'!A:N,14,FALSE)</f>
        <v>293</v>
      </c>
      <c r="N445" s="58" t="s">
        <v>16472</v>
      </c>
      <c r="O445" s="27">
        <f>IFERROR(VLOOKUP(N445,'散件迭代（不定期更新）'!C:J,8,FALSE),0)</f>
        <v>0</v>
      </c>
      <c r="P445" s="27" t="str">
        <f>IFERROR(VLOOKUP(N445,'散件（更新）'!B:H,3,FALSE),0)</f>
        <v/>
      </c>
      <c r="Q445" s="27" t="str">
        <f>VLOOKUP(N445,'散件（更新）'!B:H,2,FALSE)</f>
        <v>114-25600011</v>
      </c>
      <c r="R445" s="27" t="str">
        <f>VLOOKUP(N445,'散件（更新）'!B:H,7,FALSE)</f>
        <v>Main Body</v>
      </c>
      <c r="S445" s="27" t="str">
        <f>VLOOKUP(N445,'散件（更新）'!B:E,4,FALSE)</f>
        <v>https://tineco-yxzt.oss-accelerate.aliyuncs.com/20260203/shouchi_1770084216471.png</v>
      </c>
      <c r="T445" s="27" t="s">
        <v>19303</v>
      </c>
      <c r="U445" s="28" t="str">
        <f>VLOOKUP(N445,'散件（更新）'!B:G,6,FALSE)</f>
        <v>SP;ZB2560-01;手持单体组件（无尘桶/HEPA/电池包）</v>
      </c>
      <c r="V445" s="28">
        <f>VLOOKUP(N445,'散件（更新）'!B:I,8,FALSE)</f>
        <v>6932485020188</v>
      </c>
    </row>
    <row r="446" spans="1:22" ht="20.149999999999999" customHeight="1">
      <c r="A446" s="57">
        <v>46169</v>
      </c>
      <c r="B446" s="58" t="s">
        <v>18992</v>
      </c>
      <c r="C446" s="27" t="str">
        <f>VLOOKUP(B446,'大货清单（不定期按GOMS更新）'!A:H,8,0)</f>
        <v>107-25600001</v>
      </c>
      <c r="D446" s="27" t="str">
        <f>VLOOKUP(B446,'大货清单（不定期按GOMS更新）'!A:C,3,0)</f>
        <v>ZB2560-01</v>
      </c>
      <c r="E446" s="27" t="str">
        <f>VLOOKUP(B446,'大货清单（不定期按GOMS更新）'!A:H,4,0)</f>
        <v>PL,FI</v>
      </c>
      <c r="F446" s="27" t="str">
        <f>VLOOKUP(B446,'大货清单（不定期按GOMS更新）'!A:H,2,0)</f>
        <v>PURE ONE A70S Pet</v>
      </c>
      <c r="G446" s="28">
        <f>VLOOKUP(B446,'大货清单（不定期按GOMS更新）'!A:I,9,FALSE)</f>
        <v>6932485018017</v>
      </c>
      <c r="H446" s="27" t="str">
        <f>VLOOKUP(B446,'大货清单（不定期按GOMS更新）'!A:H,7,0)</f>
        <v>BLUE</v>
      </c>
      <c r="I446" s="27" t="str">
        <f>VLOOKUP(B446,'大货清单（不定期按GOMS更新）'!A:F,6,FALSE)</f>
        <v>ACTIVE</v>
      </c>
      <c r="J446" s="27" t="str">
        <f>VLOOKUP(B446,'大货清单（不定期按GOMS更新）'!A:K,11,FALSE)</f>
        <v>5.7</v>
      </c>
      <c r="K446" s="27" t="str">
        <f>VLOOKUP(B446,'大货清单（不定期按GOMS更新）'!A:N,12,FALSE)</f>
        <v>676</v>
      </c>
      <c r="L446" s="27" t="str">
        <f>VLOOKUP(B446,'大货清单（不定期按GOMS更新）'!A:M,13,FALSE)</f>
        <v>165</v>
      </c>
      <c r="M446" s="27" t="str">
        <f>VLOOKUP(B446,'大货清单（不定期按GOMS更新）'!A:N,14,FALSE)</f>
        <v>293</v>
      </c>
      <c r="N446" s="58" t="s">
        <v>16737</v>
      </c>
      <c r="O446" s="27">
        <f>IFERROR(VLOOKUP(N446,'散件迭代（不定期更新）'!C:J,8,FALSE),0)</f>
        <v>0</v>
      </c>
      <c r="P446" s="27" t="str">
        <f>IFERROR(VLOOKUP(N446,'散件（更新）'!B:H,3,FALSE),0)</f>
        <v/>
      </c>
      <c r="Q446" s="27" t="str">
        <f>VLOOKUP(N446,'散件（更新）'!B:H,2,FALSE)</f>
        <v>114-25600001</v>
      </c>
      <c r="R446" s="27" t="str">
        <f>VLOOKUP(N446,'散件（更新）'!B:H,7,FALSE)</f>
        <v>Adapter</v>
      </c>
      <c r="S446" s="27">
        <f>VLOOKUP(N446,'散件（更新）'!B:E,4,FALSE)</f>
        <v>0</v>
      </c>
      <c r="T446" s="27" t="s">
        <v>19304</v>
      </c>
      <c r="U446" s="28" t="str">
        <f>VLOOKUP(N446,'散件（更新）'!B:G,6,FALSE)</f>
        <v>SP;ZB2560-02;ZB2560欧版适配器</v>
      </c>
      <c r="V446" s="28">
        <f>VLOOKUP(N446,'散件（更新）'!B:I,8,FALSE)</f>
        <v>6932485020089</v>
      </c>
    </row>
    <row r="447" spans="1:22" ht="20.149999999999999" customHeight="1">
      <c r="A447" s="57">
        <v>46169</v>
      </c>
      <c r="B447" s="58" t="s">
        <v>18992</v>
      </c>
      <c r="C447" s="27" t="str">
        <f>VLOOKUP(B447,'大货清单（不定期按GOMS更新）'!A:H,8,0)</f>
        <v>107-25600001</v>
      </c>
      <c r="D447" s="27" t="str">
        <f>VLOOKUP(B447,'大货清单（不定期按GOMS更新）'!A:C,3,0)</f>
        <v>ZB2560-01</v>
      </c>
      <c r="E447" s="27" t="str">
        <f>VLOOKUP(B447,'大货清单（不定期按GOMS更新）'!A:H,4,0)</f>
        <v>PL,FI</v>
      </c>
      <c r="F447" s="27" t="str">
        <f>VLOOKUP(B447,'大货清单（不定期按GOMS更新）'!A:H,2,0)</f>
        <v>PURE ONE A70S Pet</v>
      </c>
      <c r="G447" s="28">
        <f>VLOOKUP(B447,'大货清单（不定期按GOMS更新）'!A:I,9,FALSE)</f>
        <v>6932485018017</v>
      </c>
      <c r="H447" s="27" t="str">
        <f>VLOOKUP(B447,'大货清单（不定期按GOMS更新）'!A:H,7,0)</f>
        <v>BLUE</v>
      </c>
      <c r="I447" s="27" t="str">
        <f>VLOOKUP(B447,'大货清单（不定期按GOMS更新）'!A:F,6,FALSE)</f>
        <v>ACTIVE</v>
      </c>
      <c r="J447" s="27" t="str">
        <f>VLOOKUP(B447,'大货清单（不定期按GOMS更新）'!A:K,11,FALSE)</f>
        <v>5.7</v>
      </c>
      <c r="K447" s="27" t="str">
        <f>VLOOKUP(B447,'大货清单（不定期按GOMS更新）'!A:N,12,FALSE)</f>
        <v>676</v>
      </c>
      <c r="L447" s="27" t="str">
        <f>VLOOKUP(B447,'大货清单（不定期按GOMS更新）'!A:M,13,FALSE)</f>
        <v>165</v>
      </c>
      <c r="M447" s="27" t="str">
        <f>VLOOKUP(B447,'大货清单（不定期按GOMS更新）'!A:N,14,FALSE)</f>
        <v>293</v>
      </c>
      <c r="N447" s="58" t="s">
        <v>16972</v>
      </c>
      <c r="O447" s="27">
        <f>IFERROR(VLOOKUP(N447,'散件迭代（不定期更新）'!C:J,8,FALSE),0)</f>
        <v>0</v>
      </c>
      <c r="P447" s="27" t="str">
        <f>IFERROR(VLOOKUP(N447,'散件（更新）'!B:H,3,FALSE),0)</f>
        <v/>
      </c>
      <c r="Q447" s="27" t="str">
        <f>VLOOKUP(N447,'散件（更新）'!B:H,2,FALSE)</f>
        <v>114-25600000</v>
      </c>
      <c r="R447" s="27" t="str">
        <f>VLOOKUP(N447,'散件（更新）'!B:H,7,FALSE)</f>
        <v>Battery</v>
      </c>
      <c r="S447" s="27" t="str">
        <f>VLOOKUP(N447,'散件（更新）'!B:E,4,FALSE)</f>
        <v>https://tineco-yxzt.oss-accelerate.aliyuncs.com/20260203/dianchi_1770083807822.png</v>
      </c>
      <c r="T447" s="27" t="s">
        <v>19310</v>
      </c>
      <c r="U447" s="28" t="str">
        <f>VLOOKUP(N447,'散件（更新）'!B:G,6,FALSE)</f>
        <v>SP;ZB2560-02;电池包组件</v>
      </c>
      <c r="V447" s="28">
        <f>VLOOKUP(N447,'散件（更新）'!B:I,8,FALSE)</f>
        <v>6932485020072</v>
      </c>
    </row>
    <row r="448" spans="1:22" ht="20.149999999999999" customHeight="1">
      <c r="A448" s="57">
        <v>46169</v>
      </c>
      <c r="B448" s="58" t="s">
        <v>18992</v>
      </c>
      <c r="C448" s="27" t="str">
        <f>VLOOKUP(B448,'大货清单（不定期按GOMS更新）'!A:H,8,0)</f>
        <v>107-25600001</v>
      </c>
      <c r="D448" s="27" t="str">
        <f>VLOOKUP(B448,'大货清单（不定期按GOMS更新）'!A:C,3,0)</f>
        <v>ZB2560-01</v>
      </c>
      <c r="E448" s="27" t="str">
        <f>VLOOKUP(B448,'大货清单（不定期按GOMS更新）'!A:H,4,0)</f>
        <v>PL,FI</v>
      </c>
      <c r="F448" s="27" t="str">
        <f>VLOOKUP(B448,'大货清单（不定期按GOMS更新）'!A:H,2,0)</f>
        <v>PURE ONE A70S Pet</v>
      </c>
      <c r="G448" s="28">
        <f>VLOOKUP(B448,'大货清单（不定期按GOMS更新）'!A:I,9,FALSE)</f>
        <v>6932485018017</v>
      </c>
      <c r="H448" s="27" t="str">
        <f>VLOOKUP(B448,'大货清单（不定期按GOMS更新）'!A:H,7,0)</f>
        <v>BLUE</v>
      </c>
      <c r="I448" s="27" t="str">
        <f>VLOOKUP(B448,'大货清单（不定期按GOMS更新）'!A:F,6,FALSE)</f>
        <v>ACTIVE</v>
      </c>
      <c r="J448" s="27" t="str">
        <f>VLOOKUP(B448,'大货清单（不定期按GOMS更新）'!A:K,11,FALSE)</f>
        <v>5.7</v>
      </c>
      <c r="K448" s="27" t="str">
        <f>VLOOKUP(B448,'大货清单（不定期按GOMS更新）'!A:N,12,FALSE)</f>
        <v>676</v>
      </c>
      <c r="L448" s="27" t="str">
        <f>VLOOKUP(B448,'大货清单（不定期按GOMS更新）'!A:M,13,FALSE)</f>
        <v>165</v>
      </c>
      <c r="M448" s="27" t="str">
        <f>VLOOKUP(B448,'大货清单（不定期按GOMS更新）'!A:N,14,FALSE)</f>
        <v>293</v>
      </c>
      <c r="N448" s="58" t="s">
        <v>16939</v>
      </c>
      <c r="O448" s="27">
        <f>IFERROR(VLOOKUP(N448,'散件迭代（不定期更新）'!C:J,8,FALSE),0)</f>
        <v>0</v>
      </c>
      <c r="P448" s="27" t="str">
        <f>IFERROR(VLOOKUP(N448,'散件（更新）'!B:H,3,FALSE),0)</f>
        <v/>
      </c>
      <c r="Q448" s="27" t="str">
        <f>VLOOKUP(N448,'散件（更新）'!B:H,2,FALSE)</f>
        <v>114-25600002</v>
      </c>
      <c r="R448" s="27" t="str">
        <f>VLOOKUP(N448,'散件（更新）'!B:H,7,FALSE)</f>
        <v>Wall-Mounted Dock</v>
      </c>
      <c r="S448" s="27" t="str">
        <f>VLOOKUP(N448,'散件（更新）'!B:E,4,FALSE)</f>
        <v>https://tineco-yxzt.oss-accelerate.aliyuncs.com/20260202/guaqiangzhijiazujian_1770025739346.png</v>
      </c>
      <c r="T448" s="27" t="s">
        <v>19305</v>
      </c>
      <c r="U448" s="28" t="str">
        <f>VLOOKUP(N448,'散件（更新）'!B:G,6,FALSE)</f>
        <v>SP;ZB2560-02;挂墙支架组件（含壁钉包装组件）</v>
      </c>
      <c r="V448" s="28">
        <f>VLOOKUP(N448,'散件（更新）'!B:I,8,FALSE)</f>
        <v>6932485020096</v>
      </c>
    </row>
    <row r="449" spans="1:22" ht="20.149999999999999" customHeight="1">
      <c r="A449" s="57">
        <v>46169</v>
      </c>
      <c r="B449" s="58" t="s">
        <v>18992</v>
      </c>
      <c r="C449" s="27" t="str">
        <f>VLOOKUP(B449,'大货清单（不定期按GOMS更新）'!A:H,8,0)</f>
        <v>107-25600001</v>
      </c>
      <c r="D449" s="27" t="str">
        <f>VLOOKUP(B449,'大货清单（不定期按GOMS更新）'!A:C,3,0)</f>
        <v>ZB2560-01</v>
      </c>
      <c r="E449" s="27" t="str">
        <f>VLOOKUP(B449,'大货清单（不定期按GOMS更新）'!A:H,4,0)</f>
        <v>PL,FI</v>
      </c>
      <c r="F449" s="27" t="str">
        <f>VLOOKUP(B449,'大货清单（不定期按GOMS更新）'!A:H,2,0)</f>
        <v>PURE ONE A70S Pet</v>
      </c>
      <c r="G449" s="28">
        <f>VLOOKUP(B449,'大货清单（不定期按GOMS更新）'!A:I,9,FALSE)</f>
        <v>6932485018017</v>
      </c>
      <c r="H449" s="27" t="str">
        <f>VLOOKUP(B449,'大货清单（不定期按GOMS更新）'!A:H,7,0)</f>
        <v>BLUE</v>
      </c>
      <c r="I449" s="27" t="str">
        <f>VLOOKUP(B449,'大货清单（不定期按GOMS更新）'!A:F,6,FALSE)</f>
        <v>ACTIVE</v>
      </c>
      <c r="J449" s="27" t="str">
        <f>VLOOKUP(B449,'大货清单（不定期按GOMS更新）'!A:K,11,FALSE)</f>
        <v>5.7</v>
      </c>
      <c r="K449" s="27" t="str">
        <f>VLOOKUP(B449,'大货清单（不定期按GOMS更新）'!A:N,12,FALSE)</f>
        <v>676</v>
      </c>
      <c r="L449" s="27" t="str">
        <f>VLOOKUP(B449,'大货清单（不定期按GOMS更新）'!A:M,13,FALSE)</f>
        <v>165</v>
      </c>
      <c r="M449" s="27" t="str">
        <f>VLOOKUP(B449,'大货清单（不定期按GOMS更新）'!A:N,14,FALSE)</f>
        <v>293</v>
      </c>
      <c r="N449" s="58" t="s">
        <v>9946</v>
      </c>
      <c r="O449" s="27">
        <f>IFERROR(VLOOKUP(N449,'散件迭代（不定期更新）'!C:J,8,FALSE),0)</f>
        <v>0</v>
      </c>
      <c r="P449" s="27">
        <f>IFERROR(VLOOKUP(N449,'散件（更新）'!B:H,3,FALSE),0)</f>
        <v>0</v>
      </c>
      <c r="Q449" s="27" t="str">
        <f>VLOOKUP(N449,'散件（更新）'!B:H,2,FALSE)</f>
        <v>114-24590010</v>
      </c>
      <c r="R449" s="27" t="str">
        <f>VLOOKUP(N449,'散件（更新）'!B:H,7,FALSE)</f>
        <v>plastic part</v>
      </c>
      <c r="S449" s="27" t="str">
        <f>VLOOKUP(N449,'散件（更新）'!B:E,4,FALSE)</f>
        <v>https://tineco-yxzt.oss-accelerate.aliyuncs.com/20250806/gunshuazujian_1754450445947.jpg</v>
      </c>
      <c r="T449" s="27" t="s">
        <v>8759</v>
      </c>
      <c r="U449" s="28" t="str">
        <f>VLOOKUP(N449,'散件（更新）'!B:G,6,FALSE)</f>
        <v>SP;ZB2459-01;滚刷组件</v>
      </c>
      <c r="V449" s="28">
        <f>VLOOKUP(N449,'散件（更新）'!B:I,8,FALSE)</f>
        <v>6932485010554</v>
      </c>
    </row>
    <row r="450" spans="1:22" ht="20.149999999999999" customHeight="1">
      <c r="A450" s="57">
        <v>46169</v>
      </c>
      <c r="B450" s="58" t="s">
        <v>18992</v>
      </c>
      <c r="C450" s="27" t="str">
        <f>VLOOKUP(B450,'大货清单（不定期按GOMS更新）'!A:H,8,0)</f>
        <v>107-25600001</v>
      </c>
      <c r="D450" s="27" t="str">
        <f>VLOOKUP(B450,'大货清单（不定期按GOMS更新）'!A:C,3,0)</f>
        <v>ZB2560-01</v>
      </c>
      <c r="E450" s="27" t="str">
        <f>VLOOKUP(B450,'大货清单（不定期按GOMS更新）'!A:H,4,0)</f>
        <v>PL,FI</v>
      </c>
      <c r="F450" s="27" t="str">
        <f>VLOOKUP(B450,'大货清单（不定期按GOMS更新）'!A:H,2,0)</f>
        <v>PURE ONE A70S Pet</v>
      </c>
      <c r="G450" s="28">
        <f>VLOOKUP(B450,'大货清单（不定期按GOMS更新）'!A:I,9,FALSE)</f>
        <v>6932485018017</v>
      </c>
      <c r="H450" s="27" t="str">
        <f>VLOOKUP(B450,'大货清单（不定期按GOMS更新）'!A:H,7,0)</f>
        <v>BLUE</v>
      </c>
      <c r="I450" s="27" t="str">
        <f>VLOOKUP(B450,'大货清单（不定期按GOMS更新）'!A:F,6,FALSE)</f>
        <v>ACTIVE</v>
      </c>
      <c r="J450" s="27" t="str">
        <f>VLOOKUP(B450,'大货清单（不定期按GOMS更新）'!A:K,11,FALSE)</f>
        <v>5.7</v>
      </c>
      <c r="K450" s="27" t="str">
        <f>VLOOKUP(B450,'大货清单（不定期按GOMS更新）'!A:N,12,FALSE)</f>
        <v>676</v>
      </c>
      <c r="L450" s="27" t="str">
        <f>VLOOKUP(B450,'大货清单（不定期按GOMS更新）'!A:M,13,FALSE)</f>
        <v>165</v>
      </c>
      <c r="M450" s="27" t="str">
        <f>VLOOKUP(B450,'大货清单（不定期按GOMS更新）'!A:N,14,FALSE)</f>
        <v>293</v>
      </c>
      <c r="N450" s="58" t="s">
        <v>16834</v>
      </c>
      <c r="O450" s="27">
        <f>IFERROR(VLOOKUP(N450,'散件迭代（不定期更新）'!C:J,8,FALSE),0)</f>
        <v>0</v>
      </c>
      <c r="P450" s="27" t="str">
        <f>IFERROR(VLOOKUP(N450,'散件（更新）'!B:H,3,FALSE),0)</f>
        <v/>
      </c>
      <c r="Q450" s="27" t="str">
        <f>VLOOKUP(N450,'散件（更新）'!B:H,2,FALSE)</f>
        <v>114-25600003</v>
      </c>
      <c r="R450" s="27" t="str">
        <f>VLOOKUP(N450,'散件（更新）'!B:H,7,FALSE)</f>
        <v>Flexible Multi-Angle Tube</v>
      </c>
      <c r="S450" s="27" t="str">
        <f>VLOOKUP(N450,'散件（更新）'!B:E,4,FALSE)</f>
        <v>https://tineco-yxzt.oss-accelerate.aliyuncs.com/20260204/wanzheguanzujian_1770169932600.png</v>
      </c>
      <c r="T450" s="27" t="s">
        <v>8759</v>
      </c>
      <c r="U450" s="28" t="str">
        <f>VLOOKUP(N450,'散件（更新）'!B:G,6,FALSE)</f>
        <v>SP;ZB2560-02;弯折管组件</v>
      </c>
      <c r="V450" s="28">
        <f>VLOOKUP(N450,'散件（更新）'!B:I,8,FALSE)</f>
        <v>6932485020102</v>
      </c>
    </row>
    <row r="451" spans="1:22" ht="20.149999999999999" customHeight="1">
      <c r="A451" s="57">
        <v>46169</v>
      </c>
      <c r="B451" s="58" t="s">
        <v>18966</v>
      </c>
      <c r="C451" s="27" t="str">
        <f>VLOOKUP(B451,'大货清单（不定期按GOMS更新）'!A:H,8,0)</f>
        <v>107-25600002</v>
      </c>
      <c r="D451" s="27" t="str">
        <f>VLOOKUP(B451,'大货清单（不定期按GOMS更新）'!A:C,3,0)</f>
        <v>ZB2560-02</v>
      </c>
      <c r="E451" s="27" t="str">
        <f>VLOOKUP(B451,'大货清单（不定期按GOMS更新）'!A:H,4,0)</f>
        <v>FR,DE,IT,SE,NL,BE,ES,PL</v>
      </c>
      <c r="F451" s="27" t="str">
        <f>VLOOKUP(B451,'大货清单（不定期按GOMS更新）'!A:H,2,0)</f>
        <v>PURE ONE A70S</v>
      </c>
      <c r="G451" s="28">
        <f>VLOOKUP(B451,'大货清单（不定期按GOMS更新）'!A:I,9,FALSE)</f>
        <v>6932485019601</v>
      </c>
      <c r="H451" s="27" t="str">
        <f>VLOOKUP(B451,'大货清单（不定期按GOMS更新）'!A:H,7,0)</f>
        <v>BLUE</v>
      </c>
      <c r="I451" s="27" t="str">
        <f>VLOOKUP(B451,'大货清单（不定期按GOMS更新）'!A:F,6,FALSE)</f>
        <v>ACTIVE</v>
      </c>
      <c r="J451" s="27" t="str">
        <f>VLOOKUP(B451,'大货清单（不定期按GOMS更新）'!A:K,11,FALSE)</f>
        <v>5.6</v>
      </c>
      <c r="K451" s="27" t="str">
        <f>VLOOKUP(B451,'大货清单（不定期按GOMS更新）'!A:N,12,FALSE)</f>
        <v>676</v>
      </c>
      <c r="L451" s="27" t="str">
        <f>VLOOKUP(B451,'大货清单（不定期按GOMS更新）'!A:M,13,FALSE)</f>
        <v>165</v>
      </c>
      <c r="M451" s="27" t="str">
        <f>VLOOKUP(B451,'大货清单（不定期按GOMS更新）'!A:N,14,FALSE)</f>
        <v>293</v>
      </c>
      <c r="N451" s="58" t="s">
        <v>16981</v>
      </c>
      <c r="O451" s="27">
        <f>IFERROR(VLOOKUP(N451,'散件迭代（不定期更新）'!C:J,8,FALSE),0)</f>
        <v>0</v>
      </c>
      <c r="P451" s="27" t="str">
        <f>IFERROR(VLOOKUP(N451,'散件（更新）'!B:H,3,FALSE),0)</f>
        <v/>
      </c>
      <c r="Q451" s="27" t="str">
        <f>VLOOKUP(N451,'散件（更新）'!B:H,2,FALSE)</f>
        <v>114-25600010</v>
      </c>
      <c r="R451" s="27" t="str">
        <f>VLOOKUP(N451,'散件（更新）'!B:H,7,FALSE)</f>
        <v>HEPA</v>
      </c>
      <c r="S451" s="27" t="str">
        <f>VLOOKUP(N451,'散件（更新）'!B:E,4,FALSE)</f>
        <v>https://tineco-yxzt.oss-accelerate.aliyuncs.com/20260202/HEPAzujian_1770026644513.png</v>
      </c>
      <c r="T451" s="27" t="s">
        <v>8759</v>
      </c>
      <c r="U451" s="28" t="str">
        <f>VLOOKUP(N451,'散件（更新）'!B:G,6,FALSE)</f>
        <v>SP;ZB2560-02;HEPA组件</v>
      </c>
      <c r="V451" s="28">
        <f>VLOOKUP(N451,'散件（更新）'!B:I,8,FALSE)</f>
        <v>6932485020171</v>
      </c>
    </row>
    <row r="452" spans="1:22" ht="20.149999999999999" customHeight="1">
      <c r="A452" s="57">
        <v>46169</v>
      </c>
      <c r="B452" s="59" t="s">
        <v>18966</v>
      </c>
      <c r="C452" s="27" t="str">
        <f>VLOOKUP(B452,'大货清单（不定期按GOMS更新）'!A:H,8,0)</f>
        <v>107-25600002</v>
      </c>
      <c r="D452" s="27" t="str">
        <f>VLOOKUP(B452,'大货清单（不定期按GOMS更新）'!A:C,3,0)</f>
        <v>ZB2560-02</v>
      </c>
      <c r="E452" s="27" t="str">
        <f>VLOOKUP(B452,'大货清单（不定期按GOMS更新）'!A:H,4,0)</f>
        <v>FR,DE,IT,SE,NL,BE,ES,PL</v>
      </c>
      <c r="F452" s="27" t="str">
        <f>VLOOKUP(B452,'大货清单（不定期按GOMS更新）'!A:H,2,0)</f>
        <v>PURE ONE A70S</v>
      </c>
      <c r="G452" s="28">
        <f>VLOOKUP(B452,'大货清单（不定期按GOMS更新）'!A:I,9,FALSE)</f>
        <v>6932485019601</v>
      </c>
      <c r="H452" s="27" t="str">
        <f>VLOOKUP(B452,'大货清单（不定期按GOMS更新）'!A:H,7,0)</f>
        <v>BLUE</v>
      </c>
      <c r="I452" s="27" t="str">
        <f>VLOOKUP(B452,'大货清单（不定期按GOMS更新）'!A:F,6,FALSE)</f>
        <v>ACTIVE</v>
      </c>
      <c r="J452" s="27" t="str">
        <f>VLOOKUP(B452,'大货清单（不定期按GOMS更新）'!A:K,11,FALSE)</f>
        <v>5.6</v>
      </c>
      <c r="K452" s="27" t="str">
        <f>VLOOKUP(B452,'大货清单（不定期按GOMS更新）'!A:N,12,FALSE)</f>
        <v>676</v>
      </c>
      <c r="L452" s="27" t="str">
        <f>VLOOKUP(B452,'大货清单（不定期按GOMS更新）'!A:M,13,FALSE)</f>
        <v>165</v>
      </c>
      <c r="M452" s="27" t="str">
        <f>VLOOKUP(B452,'大货清单（不定期按GOMS更新）'!A:N,14,FALSE)</f>
        <v>293</v>
      </c>
      <c r="N452" s="59" t="s">
        <v>16650</v>
      </c>
      <c r="O452" s="27">
        <f>IFERROR(VLOOKUP(N452,'散件迭代（不定期更新）'!C:J,8,FALSE),0)</f>
        <v>0</v>
      </c>
      <c r="P452" s="27" t="str">
        <f>IFERROR(VLOOKUP(N452,'散件（更新）'!B:H,3,FALSE),0)</f>
        <v/>
      </c>
      <c r="Q452" s="27" t="str">
        <f>VLOOKUP(N452,'散件（更新）'!B:H,2,FALSE)</f>
        <v>114-25600006</v>
      </c>
      <c r="R452" s="27" t="str">
        <f>VLOOKUP(N452,'散件（更新）'!B:H,7,FALSE)</f>
        <v>Mini Power Brush</v>
      </c>
      <c r="S452" s="27" t="str">
        <f>VLOOKUP(N452,'散件（更新）'!B:E,4,FALSE)</f>
        <v>https://tineco-yxzt.oss-accelerate.aliyuncs.com/20260204/MiniPowerBrush_1770170322342.png</v>
      </c>
      <c r="T452" s="27" t="s">
        <v>8759</v>
      </c>
      <c r="U452" s="28" t="str">
        <f>VLOOKUP(N452,'散件（更新）'!B:G,6,FALSE)</f>
        <v>SP;ZB2560-02;FB1953C小电动组件3Pin带PTC</v>
      </c>
      <c r="V452" s="28">
        <f>VLOOKUP(N452,'散件（更新）'!B:I,8,FALSE)</f>
        <v>6932485020133</v>
      </c>
    </row>
    <row r="453" spans="1:22" ht="20.149999999999999" customHeight="1">
      <c r="A453" s="57">
        <v>46169</v>
      </c>
      <c r="B453" s="59" t="s">
        <v>18966</v>
      </c>
      <c r="C453" s="27" t="str">
        <f>VLOOKUP(B453,'大货清单（不定期按GOMS更新）'!A:H,8,0)</f>
        <v>107-25600002</v>
      </c>
      <c r="D453" s="27" t="str">
        <f>VLOOKUP(B453,'大货清单（不定期按GOMS更新）'!A:C,3,0)</f>
        <v>ZB2560-02</v>
      </c>
      <c r="E453" s="27" t="str">
        <f>VLOOKUP(B453,'大货清单（不定期按GOMS更新）'!A:H,4,0)</f>
        <v>FR,DE,IT,SE,NL,BE,ES,PL</v>
      </c>
      <c r="F453" s="27" t="str">
        <f>VLOOKUP(B453,'大货清单（不定期按GOMS更新）'!A:H,2,0)</f>
        <v>PURE ONE A70S</v>
      </c>
      <c r="G453" s="28">
        <f>VLOOKUP(B453,'大货清单（不定期按GOMS更新）'!A:I,9,FALSE)</f>
        <v>6932485019601</v>
      </c>
      <c r="H453" s="27" t="str">
        <f>VLOOKUP(B453,'大货清单（不定期按GOMS更新）'!A:H,7,0)</f>
        <v>BLUE</v>
      </c>
      <c r="I453" s="27" t="str">
        <f>VLOOKUP(B453,'大货清单（不定期按GOMS更新）'!A:F,6,FALSE)</f>
        <v>ACTIVE</v>
      </c>
      <c r="J453" s="27" t="str">
        <f>VLOOKUP(B453,'大货清单（不定期按GOMS更新）'!A:K,11,FALSE)</f>
        <v>5.6</v>
      </c>
      <c r="K453" s="27" t="str">
        <f>VLOOKUP(B453,'大货清单（不定期按GOMS更新）'!A:N,12,FALSE)</f>
        <v>676</v>
      </c>
      <c r="L453" s="27" t="str">
        <f>VLOOKUP(B453,'大货清单（不定期按GOMS更新）'!A:M,13,FALSE)</f>
        <v>165</v>
      </c>
      <c r="M453" s="27" t="str">
        <f>VLOOKUP(B453,'大货清单（不定期按GOMS更新）'!A:N,14,FALSE)</f>
        <v>293</v>
      </c>
      <c r="N453" s="59" t="s">
        <v>10273</v>
      </c>
      <c r="O453" s="27">
        <f>IFERROR(VLOOKUP(N453,'散件迭代（不定期更新）'!C:J,8,FALSE),0)</f>
        <v>0</v>
      </c>
      <c r="P453" s="27">
        <f>IFERROR(VLOOKUP(N453,'散件（更新）'!B:H,3,FALSE),0)</f>
        <v>0</v>
      </c>
      <c r="Q453" s="27" t="str">
        <f>VLOOKUP(N453,'散件（更新）'!B:H,2,FALSE)</f>
        <v>114-24510405</v>
      </c>
      <c r="R453" s="27" t="str">
        <f>VLOOKUP(N453,'散件（更新）'!B:H,7,FALSE)</f>
        <v>Carpet Brush</v>
      </c>
      <c r="S453" s="27" t="str">
        <f>VLOOKUP(N453,'散件（更新）'!B:E,4,FALSE)</f>
        <v>https://tineco-yxzt.oss-accelerate.aliyuncs.com/20250626/brush_1750929227382.png</v>
      </c>
      <c r="T453" s="27" t="s">
        <v>19311</v>
      </c>
      <c r="U453" s="28" t="str">
        <f>VLOOKUP(N453,'散件（更新）'!B:G,6,FALSE)</f>
        <v>SP;ZB2451D-01;地刷组件（高配黑色）</v>
      </c>
      <c r="V453" s="28">
        <f>VLOOKUP(N453,'散件（更新）'!B:I,8,FALSE)</f>
        <v>6932485007745</v>
      </c>
    </row>
    <row r="454" spans="1:22" ht="20.149999999999999" customHeight="1">
      <c r="A454" s="57">
        <v>46169</v>
      </c>
      <c r="B454" s="59" t="s">
        <v>18966</v>
      </c>
      <c r="C454" s="27" t="str">
        <f>VLOOKUP(B454,'大货清单（不定期按GOMS更新）'!A:H,8,0)</f>
        <v>107-25600002</v>
      </c>
      <c r="D454" s="27" t="str">
        <f>VLOOKUP(B454,'大货清单（不定期按GOMS更新）'!A:C,3,0)</f>
        <v>ZB2560-02</v>
      </c>
      <c r="E454" s="27" t="str">
        <f>VLOOKUP(B454,'大货清单（不定期按GOMS更新）'!A:H,4,0)</f>
        <v>FR,DE,IT,SE,NL,BE,ES,PL</v>
      </c>
      <c r="F454" s="27" t="str">
        <f>VLOOKUP(B454,'大货清单（不定期按GOMS更新）'!A:H,2,0)</f>
        <v>PURE ONE A70S</v>
      </c>
      <c r="G454" s="28">
        <f>VLOOKUP(B454,'大货清单（不定期按GOMS更新）'!A:I,9,FALSE)</f>
        <v>6932485019601</v>
      </c>
      <c r="H454" s="27" t="str">
        <f>VLOOKUP(B454,'大货清单（不定期按GOMS更新）'!A:H,7,0)</f>
        <v>BLUE</v>
      </c>
      <c r="I454" s="27" t="str">
        <f>VLOOKUP(B454,'大货清单（不定期按GOMS更新）'!A:F,6,FALSE)</f>
        <v>ACTIVE</v>
      </c>
      <c r="J454" s="27" t="str">
        <f>VLOOKUP(B454,'大货清单（不定期按GOMS更新）'!A:K,11,FALSE)</f>
        <v>5.6</v>
      </c>
      <c r="K454" s="27" t="str">
        <f>VLOOKUP(B454,'大货清单（不定期按GOMS更新）'!A:N,12,FALSE)</f>
        <v>676</v>
      </c>
      <c r="L454" s="27" t="str">
        <f>VLOOKUP(B454,'大货清单（不定期按GOMS更新）'!A:M,13,FALSE)</f>
        <v>165</v>
      </c>
      <c r="M454" s="27" t="str">
        <f>VLOOKUP(B454,'大货清单（不定期按GOMS更新）'!A:N,14,FALSE)</f>
        <v>293</v>
      </c>
      <c r="N454" s="59" t="s">
        <v>16618</v>
      </c>
      <c r="O454" s="27">
        <f>IFERROR(VLOOKUP(N454,'散件迭代（不定期更新）'!C:J,8,FALSE),0)</f>
        <v>0</v>
      </c>
      <c r="P454" s="27" t="str">
        <f>IFERROR(VLOOKUP(N454,'散件（更新）'!B:H,3,FALSE),0)</f>
        <v/>
      </c>
      <c r="Q454" s="27" t="str">
        <f>VLOOKUP(N454,'散件（更新）'!B:H,2,FALSE)</f>
        <v>114-25600007</v>
      </c>
      <c r="R454" s="27" t="str">
        <f>VLOOKUP(N454,'散件（更新）'!B:H,7,FALSE)</f>
        <v>Carpet Brush</v>
      </c>
      <c r="S454" s="27" t="str">
        <f>VLOOKUP(N454,'散件（更新）'!B:E,4,FALSE)</f>
        <v>https://tineco-yxzt.oss-accelerate.aliyuncs.com/20260202/dishuazujian_1770026310761.png</v>
      </c>
      <c r="T454" s="27" t="s">
        <v>8759</v>
      </c>
      <c r="U454" s="28" t="str">
        <f>VLOOKUP(N454,'散件（更新）'!B:G,6,FALSE)</f>
        <v>SP;ZB2560-02;地刷组件</v>
      </c>
      <c r="V454" s="28">
        <f>VLOOKUP(N454,'散件（更新）'!B:I,8,FALSE)</f>
        <v>6932485020140</v>
      </c>
    </row>
    <row r="455" spans="1:22" ht="20.149999999999999" customHeight="1">
      <c r="A455" s="57">
        <v>46169</v>
      </c>
      <c r="B455" s="59" t="s">
        <v>18966</v>
      </c>
      <c r="C455" s="27" t="str">
        <f>VLOOKUP(B455,'大货清单（不定期按GOMS更新）'!A:H,8,0)</f>
        <v>107-25600002</v>
      </c>
      <c r="D455" s="27" t="str">
        <f>VLOOKUP(B455,'大货清单（不定期按GOMS更新）'!A:C,3,0)</f>
        <v>ZB2560-02</v>
      </c>
      <c r="E455" s="27" t="str">
        <f>VLOOKUP(B455,'大货清单（不定期按GOMS更新）'!A:H,4,0)</f>
        <v>FR,DE,IT,SE,NL,BE,ES,PL</v>
      </c>
      <c r="F455" s="27" t="str">
        <f>VLOOKUP(B455,'大货清单（不定期按GOMS更新）'!A:H,2,0)</f>
        <v>PURE ONE A70S</v>
      </c>
      <c r="G455" s="28">
        <f>VLOOKUP(B455,'大货清单（不定期按GOMS更新）'!A:I,9,FALSE)</f>
        <v>6932485019601</v>
      </c>
      <c r="H455" s="27" t="str">
        <f>VLOOKUP(B455,'大货清单（不定期按GOMS更新）'!A:H,7,0)</f>
        <v>BLUE</v>
      </c>
      <c r="I455" s="27" t="str">
        <f>VLOOKUP(B455,'大货清单（不定期按GOMS更新）'!A:F,6,FALSE)</f>
        <v>ACTIVE</v>
      </c>
      <c r="J455" s="27" t="str">
        <f>VLOOKUP(B455,'大货清单（不定期按GOMS更新）'!A:K,11,FALSE)</f>
        <v>5.6</v>
      </c>
      <c r="K455" s="27" t="str">
        <f>VLOOKUP(B455,'大货清单（不定期按GOMS更新）'!A:N,12,FALSE)</f>
        <v>676</v>
      </c>
      <c r="L455" s="27" t="str">
        <f>VLOOKUP(B455,'大货清单（不定期按GOMS更新）'!A:M,13,FALSE)</f>
        <v>165</v>
      </c>
      <c r="M455" s="27" t="str">
        <f>VLOOKUP(B455,'大货清单（不定期按GOMS更新）'!A:N,14,FALSE)</f>
        <v>293</v>
      </c>
      <c r="N455" s="59" t="s">
        <v>16890</v>
      </c>
      <c r="O455" s="27">
        <f>IFERROR(VLOOKUP(N455,'散件迭代（不定期更新）'!C:J,8,FALSE),0)</f>
        <v>0</v>
      </c>
      <c r="P455" s="27" t="str">
        <f>IFERROR(VLOOKUP(N455,'散件（更新）'!B:H,3,FALSE),0)</f>
        <v/>
      </c>
      <c r="Q455" s="27" t="str">
        <f>VLOOKUP(N455,'散件（更新）'!B:H,2,FALSE)</f>
        <v>114-25600005</v>
      </c>
      <c r="R455" s="27" t="str">
        <f>VLOOKUP(N455,'散件（更新）'!B:H,7,FALSE)</f>
        <v>Dustbin</v>
      </c>
      <c r="S455" s="27" t="str">
        <f>VLOOKUP(N455,'散件（更新）'!B:E,4,FALSE)</f>
        <v>https://tineco-yxzt.oss-accelerate.aliyuncs.com/20260204/chentongzujian_1770170164991.png</v>
      </c>
      <c r="T455" s="27" t="s">
        <v>8759</v>
      </c>
      <c r="U455" s="28" t="str">
        <f>VLOOKUP(N455,'散件（更新）'!B:G,6,FALSE)</f>
        <v>SP;ZB2560-02;尘桶组件（无滤棉及多锥）</v>
      </c>
      <c r="V455" s="28">
        <f>VLOOKUP(N455,'散件（更新）'!B:I,8,FALSE)</f>
        <v>6932485020126</v>
      </c>
    </row>
    <row r="456" spans="1:22" ht="20.149999999999999" customHeight="1">
      <c r="A456" s="57">
        <v>46169</v>
      </c>
      <c r="B456" s="59" t="s">
        <v>18966</v>
      </c>
      <c r="C456" s="27" t="str">
        <f>VLOOKUP(B456,'大货清单（不定期按GOMS更新）'!A:H,8,0)</f>
        <v>107-25600002</v>
      </c>
      <c r="D456" s="27" t="str">
        <f>VLOOKUP(B456,'大货清单（不定期按GOMS更新）'!A:C,3,0)</f>
        <v>ZB2560-02</v>
      </c>
      <c r="E456" s="27" t="str">
        <f>VLOOKUP(B456,'大货清单（不定期按GOMS更新）'!A:H,4,0)</f>
        <v>FR,DE,IT,SE,NL,BE,ES,PL</v>
      </c>
      <c r="F456" s="27" t="str">
        <f>VLOOKUP(B456,'大货清单（不定期按GOMS更新）'!A:H,2,0)</f>
        <v>PURE ONE A70S</v>
      </c>
      <c r="G456" s="28">
        <f>VLOOKUP(B456,'大货清单（不定期按GOMS更新）'!A:I,9,FALSE)</f>
        <v>6932485019601</v>
      </c>
      <c r="H456" s="27" t="str">
        <f>VLOOKUP(B456,'大货清单（不定期按GOMS更新）'!A:H,7,0)</f>
        <v>BLUE</v>
      </c>
      <c r="I456" s="27" t="str">
        <f>VLOOKUP(B456,'大货清单（不定期按GOMS更新）'!A:F,6,FALSE)</f>
        <v>ACTIVE</v>
      </c>
      <c r="J456" s="27" t="str">
        <f>VLOOKUP(B456,'大货清单（不定期按GOMS更新）'!A:K,11,FALSE)</f>
        <v>5.6</v>
      </c>
      <c r="K456" s="27" t="str">
        <f>VLOOKUP(B456,'大货清单（不定期按GOMS更新）'!A:N,12,FALSE)</f>
        <v>676</v>
      </c>
      <c r="L456" s="27" t="str">
        <f>VLOOKUP(B456,'大货清单（不定期按GOMS更新）'!A:M,13,FALSE)</f>
        <v>165</v>
      </c>
      <c r="M456" s="27" t="str">
        <f>VLOOKUP(B456,'大货清单（不定期按GOMS更新）'!A:N,14,FALSE)</f>
        <v>293</v>
      </c>
      <c r="N456" s="59" t="s">
        <v>16978</v>
      </c>
      <c r="O456" s="27">
        <f>IFERROR(VLOOKUP(N456,'散件迭代（不定期更新）'!C:J,8,FALSE),0)</f>
        <v>0</v>
      </c>
      <c r="P456" s="27" t="str">
        <f>IFERROR(VLOOKUP(N456,'散件（更新）'!B:H,3,FALSE),0)</f>
        <v/>
      </c>
      <c r="Q456" s="27" t="str">
        <f>VLOOKUP(N456,'散件（更新）'!B:H,2,FALSE)</f>
        <v>114-25600009</v>
      </c>
      <c r="R456" s="27" t="str">
        <f>VLOOKUP(N456,'散件（更新）'!B:H,7,FALSE)</f>
        <v>Filter Holder</v>
      </c>
      <c r="S456" s="27" t="str">
        <f>VLOOKUP(N456,'散件（更新）'!B:E,4,FALSE)</f>
        <v>https://tineco-yxzt.oss-accelerate.aliyuncs.com/20260202/duozhuizujian_1770026539696.png</v>
      </c>
      <c r="T456" s="27" t="s">
        <v>19301</v>
      </c>
      <c r="U456" s="28" t="str">
        <f>VLOOKUP(N456,'散件（更新）'!B:G,6,FALSE)</f>
        <v>SP;ZB2560-02;多锥组件</v>
      </c>
      <c r="V456" s="28">
        <f>VLOOKUP(N456,'散件（更新）'!B:I,8,FALSE)</f>
        <v>6932485020164</v>
      </c>
    </row>
    <row r="457" spans="1:22" ht="20.149999999999999" customHeight="1">
      <c r="A457" s="57">
        <v>46169</v>
      </c>
      <c r="B457" s="59" t="s">
        <v>18966</v>
      </c>
      <c r="C457" s="27" t="str">
        <f>VLOOKUP(B457,'大货清单（不定期按GOMS更新）'!A:H,8,0)</f>
        <v>107-25600002</v>
      </c>
      <c r="D457" s="27" t="str">
        <f>VLOOKUP(B457,'大货清单（不定期按GOMS更新）'!A:C,3,0)</f>
        <v>ZB2560-02</v>
      </c>
      <c r="E457" s="27" t="str">
        <f>VLOOKUP(B457,'大货清单（不定期按GOMS更新）'!A:H,4,0)</f>
        <v>FR,DE,IT,SE,NL,BE,ES,PL</v>
      </c>
      <c r="F457" s="27" t="str">
        <f>VLOOKUP(B457,'大货清单（不定期按GOMS更新）'!A:H,2,0)</f>
        <v>PURE ONE A70S</v>
      </c>
      <c r="G457" s="28">
        <f>VLOOKUP(B457,'大货清单（不定期按GOMS更新）'!A:I,9,FALSE)</f>
        <v>6932485019601</v>
      </c>
      <c r="H457" s="27" t="str">
        <f>VLOOKUP(B457,'大货清单（不定期按GOMS更新）'!A:H,7,0)</f>
        <v>BLUE</v>
      </c>
      <c r="I457" s="27" t="str">
        <f>VLOOKUP(B457,'大货清单（不定期按GOMS更新）'!A:F,6,FALSE)</f>
        <v>ACTIVE</v>
      </c>
      <c r="J457" s="27" t="str">
        <f>VLOOKUP(B457,'大货清单（不定期按GOMS更新）'!A:K,11,FALSE)</f>
        <v>5.6</v>
      </c>
      <c r="K457" s="27" t="str">
        <f>VLOOKUP(B457,'大货清单（不定期按GOMS更新）'!A:N,12,FALSE)</f>
        <v>676</v>
      </c>
      <c r="L457" s="27" t="str">
        <f>VLOOKUP(B457,'大货清单（不定期按GOMS更新）'!A:M,13,FALSE)</f>
        <v>165</v>
      </c>
      <c r="M457" s="27" t="str">
        <f>VLOOKUP(B457,'大货清单（不定期按GOMS更新）'!A:N,14,FALSE)</f>
        <v>293</v>
      </c>
      <c r="N457" s="59" t="s">
        <v>16512</v>
      </c>
      <c r="O457" s="27">
        <f>IFERROR(VLOOKUP(N457,'散件迭代（不定期更新）'!C:J,8,FALSE),0)</f>
        <v>0</v>
      </c>
      <c r="P457" s="27" t="str">
        <f>IFERROR(VLOOKUP(N457,'散件（更新）'!B:H,3,FALSE),0)</f>
        <v/>
      </c>
      <c r="Q457" s="27" t="str">
        <f>VLOOKUP(N457,'散件（更新）'!B:H,2,FALSE)</f>
        <v>114-25600008</v>
      </c>
      <c r="R457" s="27" t="str">
        <f>VLOOKUP(N457,'散件（更新）'!B:H,7,FALSE)</f>
        <v>Filter</v>
      </c>
      <c r="S457" s="27" t="str">
        <f>VLOOKUP(N457,'散件（更新）'!B:E,4,FALSE)</f>
        <v>https://tineco-yxzt.oss-accelerate.aliyuncs.com/20260202/jinfengguolu:mianzujian_1770026426921.png</v>
      </c>
      <c r="T457" s="27" t="s">
        <v>8759</v>
      </c>
      <c r="U457" s="28" t="str">
        <f>VLOOKUP(N457,'散件（更新）'!B:G,6,FALSE)</f>
        <v>SP;ZB2560-02;进风过滤棉组件</v>
      </c>
      <c r="V457" s="28">
        <f>VLOOKUP(N457,'散件（更新）'!B:I,8,FALSE)</f>
        <v>6932485020157</v>
      </c>
    </row>
    <row r="458" spans="1:22" ht="20.149999999999999" customHeight="1">
      <c r="A458" s="57">
        <v>46169</v>
      </c>
      <c r="B458" s="59" t="s">
        <v>18966</v>
      </c>
      <c r="C458" s="27" t="str">
        <f>VLOOKUP(B458,'大货清单（不定期按GOMS更新）'!A:H,8,0)</f>
        <v>107-25600002</v>
      </c>
      <c r="D458" s="27" t="str">
        <f>VLOOKUP(B458,'大货清单（不定期按GOMS更新）'!A:C,3,0)</f>
        <v>ZB2560-02</v>
      </c>
      <c r="E458" s="27" t="str">
        <f>VLOOKUP(B458,'大货清单（不定期按GOMS更新）'!A:H,4,0)</f>
        <v>FR,DE,IT,SE,NL,BE,ES,PL</v>
      </c>
      <c r="F458" s="27" t="str">
        <f>VLOOKUP(B458,'大货清单（不定期按GOMS更新）'!A:H,2,0)</f>
        <v>PURE ONE A70S</v>
      </c>
      <c r="G458" s="28">
        <f>VLOOKUP(B458,'大货清单（不定期按GOMS更新）'!A:I,9,FALSE)</f>
        <v>6932485019601</v>
      </c>
      <c r="H458" s="27" t="str">
        <f>VLOOKUP(B458,'大货清单（不定期按GOMS更新）'!A:H,7,0)</f>
        <v>BLUE</v>
      </c>
      <c r="I458" s="27" t="str">
        <f>VLOOKUP(B458,'大货清单（不定期按GOMS更新）'!A:F,6,FALSE)</f>
        <v>ACTIVE</v>
      </c>
      <c r="J458" s="27" t="str">
        <f>VLOOKUP(B458,'大货清单（不定期按GOMS更新）'!A:K,11,FALSE)</f>
        <v>5.6</v>
      </c>
      <c r="K458" s="27" t="str">
        <f>VLOOKUP(B458,'大货清单（不定期按GOMS更新）'!A:N,12,FALSE)</f>
        <v>676</v>
      </c>
      <c r="L458" s="27" t="str">
        <f>VLOOKUP(B458,'大货清单（不定期按GOMS更新）'!A:M,13,FALSE)</f>
        <v>165</v>
      </c>
      <c r="M458" s="27" t="str">
        <f>VLOOKUP(B458,'大货清单（不定期按GOMS更新）'!A:N,14,FALSE)</f>
        <v>293</v>
      </c>
      <c r="N458" s="59" t="s">
        <v>16633</v>
      </c>
      <c r="O458" s="27">
        <f>IFERROR(VLOOKUP(N458,'散件迭代（不定期更新）'!C:J,8,FALSE),0)</f>
        <v>0</v>
      </c>
      <c r="P458" s="27" t="str">
        <f>IFERROR(VLOOKUP(N458,'散件（更新）'!B:H,3,FALSE),0)</f>
        <v/>
      </c>
      <c r="Q458" s="27" t="str">
        <f>VLOOKUP(N458,'散件（更新）'!B:H,2,FALSE)</f>
        <v>114-25600004</v>
      </c>
      <c r="R458" s="27" t="str">
        <f>VLOOKUP(N458,'散件（更新）'!B:H,7,FALSE)</f>
        <v>Main Body</v>
      </c>
      <c r="S458" s="27" t="str">
        <f>VLOOKUP(N458,'散件（更新）'!B:E,4,FALSE)</f>
        <v>https://tineco-yxzt.oss-accelerate.aliyuncs.com/20260203/shouchi_1770084144818.png</v>
      </c>
      <c r="T458" s="27" t="s">
        <v>8759</v>
      </c>
      <c r="U458" s="28" t="str">
        <f>VLOOKUP(N458,'散件（更新）'!B:G,6,FALSE)</f>
        <v>SP;ZB2560-02;手持单体组件（无尘桶/HEPA/电池包）</v>
      </c>
      <c r="V458" s="28">
        <f>VLOOKUP(N458,'散件（更新）'!B:I,8,FALSE)</f>
        <v>6932485020119</v>
      </c>
    </row>
    <row r="459" spans="1:22" ht="20.149999999999999" customHeight="1">
      <c r="A459" s="57">
        <v>46169</v>
      </c>
      <c r="B459" s="59" t="s">
        <v>18966</v>
      </c>
      <c r="C459" s="27" t="str">
        <f>VLOOKUP(B459,'大货清单（不定期按GOMS更新）'!A:H,8,0)</f>
        <v>107-25600002</v>
      </c>
      <c r="D459" s="27" t="str">
        <f>VLOOKUP(B459,'大货清单（不定期按GOMS更新）'!A:C,3,0)</f>
        <v>ZB2560-02</v>
      </c>
      <c r="E459" s="27" t="str">
        <f>VLOOKUP(B459,'大货清单（不定期按GOMS更新）'!A:H,4,0)</f>
        <v>FR,DE,IT,SE,NL,BE,ES,PL</v>
      </c>
      <c r="F459" s="27" t="str">
        <f>VLOOKUP(B459,'大货清单（不定期按GOMS更新）'!A:H,2,0)</f>
        <v>PURE ONE A70S</v>
      </c>
      <c r="G459" s="28">
        <f>VLOOKUP(B459,'大货清单（不定期按GOMS更新）'!A:I,9,FALSE)</f>
        <v>6932485019601</v>
      </c>
      <c r="H459" s="27" t="str">
        <f>VLOOKUP(B459,'大货清单（不定期按GOMS更新）'!A:H,7,0)</f>
        <v>BLUE</v>
      </c>
      <c r="I459" s="27" t="str">
        <f>VLOOKUP(B459,'大货清单（不定期按GOMS更新）'!A:F,6,FALSE)</f>
        <v>ACTIVE</v>
      </c>
      <c r="J459" s="27" t="str">
        <f>VLOOKUP(B459,'大货清单（不定期按GOMS更新）'!A:K,11,FALSE)</f>
        <v>5.6</v>
      </c>
      <c r="K459" s="27" t="str">
        <f>VLOOKUP(B459,'大货清单（不定期按GOMS更新）'!A:N,12,FALSE)</f>
        <v>676</v>
      </c>
      <c r="L459" s="27" t="str">
        <f>VLOOKUP(B459,'大货清单（不定期按GOMS更新）'!A:M,13,FALSE)</f>
        <v>165</v>
      </c>
      <c r="M459" s="27" t="str">
        <f>VLOOKUP(B459,'大货清单（不定期按GOMS更新）'!A:N,14,FALSE)</f>
        <v>293</v>
      </c>
      <c r="N459" s="59" t="s">
        <v>16737</v>
      </c>
      <c r="O459" s="27">
        <f>IFERROR(VLOOKUP(N459,'散件迭代（不定期更新）'!C:J,8,FALSE),0)</f>
        <v>0</v>
      </c>
      <c r="P459" s="27" t="str">
        <f>IFERROR(VLOOKUP(N459,'散件（更新）'!B:H,3,FALSE),0)</f>
        <v/>
      </c>
      <c r="Q459" s="27" t="str">
        <f>VLOOKUP(N459,'散件（更新）'!B:H,2,FALSE)</f>
        <v>114-25600001</v>
      </c>
      <c r="R459" s="27" t="str">
        <f>VLOOKUP(N459,'散件（更新）'!B:H,7,FALSE)</f>
        <v>Adapter</v>
      </c>
      <c r="S459" s="27">
        <f>VLOOKUP(N459,'散件（更新）'!B:E,4,FALSE)</f>
        <v>0</v>
      </c>
      <c r="T459" s="27" t="s">
        <v>8759</v>
      </c>
      <c r="U459" s="28" t="str">
        <f>VLOOKUP(N459,'散件（更新）'!B:G,6,FALSE)</f>
        <v>SP;ZB2560-02;ZB2560欧版适配器</v>
      </c>
      <c r="V459" s="28">
        <f>VLOOKUP(N459,'散件（更新）'!B:I,8,FALSE)</f>
        <v>6932485020089</v>
      </c>
    </row>
    <row r="460" spans="1:22" ht="20.149999999999999" customHeight="1">
      <c r="A460" s="57">
        <v>46169</v>
      </c>
      <c r="B460" s="59" t="s">
        <v>18966</v>
      </c>
      <c r="C460" s="27" t="str">
        <f>VLOOKUP(B460,'大货清单（不定期按GOMS更新）'!A:H,8,0)</f>
        <v>107-25600002</v>
      </c>
      <c r="D460" s="27" t="str">
        <f>VLOOKUP(B460,'大货清单（不定期按GOMS更新）'!A:C,3,0)</f>
        <v>ZB2560-02</v>
      </c>
      <c r="E460" s="27" t="str">
        <f>VLOOKUP(B460,'大货清单（不定期按GOMS更新）'!A:H,4,0)</f>
        <v>FR,DE,IT,SE,NL,BE,ES,PL</v>
      </c>
      <c r="F460" s="27" t="str">
        <f>VLOOKUP(B460,'大货清单（不定期按GOMS更新）'!A:H,2,0)</f>
        <v>PURE ONE A70S</v>
      </c>
      <c r="G460" s="28">
        <f>VLOOKUP(B460,'大货清单（不定期按GOMS更新）'!A:I,9,FALSE)</f>
        <v>6932485019601</v>
      </c>
      <c r="H460" s="27" t="str">
        <f>VLOOKUP(B460,'大货清单（不定期按GOMS更新）'!A:H,7,0)</f>
        <v>BLUE</v>
      </c>
      <c r="I460" s="27" t="str">
        <f>VLOOKUP(B460,'大货清单（不定期按GOMS更新）'!A:F,6,FALSE)</f>
        <v>ACTIVE</v>
      </c>
      <c r="J460" s="27" t="str">
        <f>VLOOKUP(B460,'大货清单（不定期按GOMS更新）'!A:K,11,FALSE)</f>
        <v>5.6</v>
      </c>
      <c r="K460" s="27" t="str">
        <f>VLOOKUP(B460,'大货清单（不定期按GOMS更新）'!A:N,12,FALSE)</f>
        <v>676</v>
      </c>
      <c r="L460" s="27" t="str">
        <f>VLOOKUP(B460,'大货清单（不定期按GOMS更新）'!A:M,13,FALSE)</f>
        <v>165</v>
      </c>
      <c r="M460" s="27" t="str">
        <f>VLOOKUP(B460,'大货清单（不定期按GOMS更新）'!A:N,14,FALSE)</f>
        <v>293</v>
      </c>
      <c r="N460" s="59" t="s">
        <v>16972</v>
      </c>
      <c r="O460" s="27">
        <f>IFERROR(VLOOKUP(N460,'散件迭代（不定期更新）'!C:J,8,FALSE),0)</f>
        <v>0</v>
      </c>
      <c r="P460" s="27" t="str">
        <f>IFERROR(VLOOKUP(N460,'散件（更新）'!B:H,3,FALSE),0)</f>
        <v/>
      </c>
      <c r="Q460" s="27" t="str">
        <f>VLOOKUP(N460,'散件（更新）'!B:H,2,FALSE)</f>
        <v>114-25600000</v>
      </c>
      <c r="R460" s="27" t="str">
        <f>VLOOKUP(N460,'散件（更新）'!B:H,7,FALSE)</f>
        <v>Battery</v>
      </c>
      <c r="S460" s="27" t="str">
        <f>VLOOKUP(N460,'散件（更新）'!B:E,4,FALSE)</f>
        <v>https://tineco-yxzt.oss-accelerate.aliyuncs.com/20260203/dianchi_1770083807822.png</v>
      </c>
      <c r="T460" s="27" t="s">
        <v>8759</v>
      </c>
      <c r="U460" s="28" t="str">
        <f>VLOOKUP(N460,'散件（更新）'!B:G,6,FALSE)</f>
        <v>SP;ZB2560-02;电池包组件</v>
      </c>
      <c r="V460" s="28">
        <f>VLOOKUP(N460,'散件（更新）'!B:I,8,FALSE)</f>
        <v>6932485020072</v>
      </c>
    </row>
    <row r="461" spans="1:22" ht="20.149999999999999" customHeight="1">
      <c r="A461" s="57">
        <v>46169</v>
      </c>
      <c r="B461" s="59" t="s">
        <v>18966</v>
      </c>
      <c r="C461" s="27" t="str">
        <f>VLOOKUP(B461,'大货清单（不定期按GOMS更新）'!A:H,8,0)</f>
        <v>107-25600002</v>
      </c>
      <c r="D461" s="27" t="str">
        <f>VLOOKUP(B461,'大货清单（不定期按GOMS更新）'!A:C,3,0)</f>
        <v>ZB2560-02</v>
      </c>
      <c r="E461" s="27" t="str">
        <f>VLOOKUP(B461,'大货清单（不定期按GOMS更新）'!A:H,4,0)</f>
        <v>FR,DE,IT,SE,NL,BE,ES,PL</v>
      </c>
      <c r="F461" s="27" t="str">
        <f>VLOOKUP(B461,'大货清单（不定期按GOMS更新）'!A:H,2,0)</f>
        <v>PURE ONE A70S</v>
      </c>
      <c r="G461" s="28">
        <f>VLOOKUP(B461,'大货清单（不定期按GOMS更新）'!A:I,9,FALSE)</f>
        <v>6932485019601</v>
      </c>
      <c r="H461" s="27" t="str">
        <f>VLOOKUP(B461,'大货清单（不定期按GOMS更新）'!A:H,7,0)</f>
        <v>BLUE</v>
      </c>
      <c r="I461" s="27" t="str">
        <f>VLOOKUP(B461,'大货清单（不定期按GOMS更新）'!A:F,6,FALSE)</f>
        <v>ACTIVE</v>
      </c>
      <c r="J461" s="27" t="str">
        <f>VLOOKUP(B461,'大货清单（不定期按GOMS更新）'!A:K,11,FALSE)</f>
        <v>5.6</v>
      </c>
      <c r="K461" s="27" t="str">
        <f>VLOOKUP(B461,'大货清单（不定期按GOMS更新）'!A:N,12,FALSE)</f>
        <v>676</v>
      </c>
      <c r="L461" s="27" t="str">
        <f>VLOOKUP(B461,'大货清单（不定期按GOMS更新）'!A:M,13,FALSE)</f>
        <v>165</v>
      </c>
      <c r="M461" s="27" t="str">
        <f>VLOOKUP(B461,'大货清单（不定期按GOMS更新）'!A:N,14,FALSE)</f>
        <v>293</v>
      </c>
      <c r="N461" s="59" t="s">
        <v>16939</v>
      </c>
      <c r="O461" s="27">
        <f>IFERROR(VLOOKUP(N461,'散件迭代（不定期更新）'!C:J,8,FALSE),0)</f>
        <v>0</v>
      </c>
      <c r="P461" s="27" t="str">
        <f>IFERROR(VLOOKUP(N461,'散件（更新）'!B:H,3,FALSE),0)</f>
        <v/>
      </c>
      <c r="Q461" s="27" t="str">
        <f>VLOOKUP(N461,'散件（更新）'!B:H,2,FALSE)</f>
        <v>114-25600002</v>
      </c>
      <c r="R461" s="27" t="str">
        <f>VLOOKUP(N461,'散件（更新）'!B:H,7,FALSE)</f>
        <v>Wall-Mounted Dock</v>
      </c>
      <c r="S461" s="27" t="str">
        <f>VLOOKUP(N461,'散件（更新）'!B:E,4,FALSE)</f>
        <v>https://tineco-yxzt.oss-accelerate.aliyuncs.com/20260202/guaqiangzhijiazujian_1770025739346.png</v>
      </c>
      <c r="T461" s="27" t="s">
        <v>8759</v>
      </c>
      <c r="U461" s="28" t="str">
        <f>VLOOKUP(N461,'散件（更新）'!B:G,6,FALSE)</f>
        <v>SP;ZB2560-02;挂墙支架组件（含壁钉包装组件）</v>
      </c>
      <c r="V461" s="28">
        <f>VLOOKUP(N461,'散件（更新）'!B:I,8,FALSE)</f>
        <v>6932485020096</v>
      </c>
    </row>
    <row r="462" spans="1:22" ht="20.149999999999999" customHeight="1">
      <c r="A462" s="57">
        <v>46169</v>
      </c>
      <c r="B462" s="59" t="s">
        <v>18966</v>
      </c>
      <c r="C462" s="27" t="str">
        <f>VLOOKUP(B462,'大货清单（不定期按GOMS更新）'!A:H,8,0)</f>
        <v>107-25600002</v>
      </c>
      <c r="D462" s="27" t="str">
        <f>VLOOKUP(B462,'大货清单（不定期按GOMS更新）'!A:C,3,0)</f>
        <v>ZB2560-02</v>
      </c>
      <c r="E462" s="27" t="str">
        <f>VLOOKUP(B462,'大货清单（不定期按GOMS更新）'!A:H,4,0)</f>
        <v>FR,DE,IT,SE,NL,BE,ES,PL</v>
      </c>
      <c r="F462" s="27" t="str">
        <f>VLOOKUP(B462,'大货清单（不定期按GOMS更新）'!A:H,2,0)</f>
        <v>PURE ONE A70S</v>
      </c>
      <c r="G462" s="28">
        <f>VLOOKUP(B462,'大货清单（不定期按GOMS更新）'!A:I,9,FALSE)</f>
        <v>6932485019601</v>
      </c>
      <c r="H462" s="27" t="str">
        <f>VLOOKUP(B462,'大货清单（不定期按GOMS更新）'!A:H,7,0)</f>
        <v>BLUE</v>
      </c>
      <c r="I462" s="27" t="str">
        <f>VLOOKUP(B462,'大货清单（不定期按GOMS更新）'!A:F,6,FALSE)</f>
        <v>ACTIVE</v>
      </c>
      <c r="J462" s="27" t="str">
        <f>VLOOKUP(B462,'大货清单（不定期按GOMS更新）'!A:K,11,FALSE)</f>
        <v>5.6</v>
      </c>
      <c r="K462" s="27" t="str">
        <f>VLOOKUP(B462,'大货清单（不定期按GOMS更新）'!A:N,12,FALSE)</f>
        <v>676</v>
      </c>
      <c r="L462" s="27" t="str">
        <f>VLOOKUP(B462,'大货清单（不定期按GOMS更新）'!A:M,13,FALSE)</f>
        <v>165</v>
      </c>
      <c r="M462" s="27" t="str">
        <f>VLOOKUP(B462,'大货清单（不定期按GOMS更新）'!A:N,14,FALSE)</f>
        <v>293</v>
      </c>
      <c r="N462" s="59" t="s">
        <v>9946</v>
      </c>
      <c r="O462" s="27">
        <f>IFERROR(VLOOKUP(N462,'散件迭代（不定期更新）'!C:J,8,FALSE),0)</f>
        <v>0</v>
      </c>
      <c r="P462" s="27">
        <f>IFERROR(VLOOKUP(N462,'散件（更新）'!B:H,3,FALSE),0)</f>
        <v>0</v>
      </c>
      <c r="Q462" s="27" t="str">
        <f>VLOOKUP(N462,'散件（更新）'!B:H,2,FALSE)</f>
        <v>114-24590010</v>
      </c>
      <c r="R462" s="27" t="str">
        <f>VLOOKUP(N462,'散件（更新）'!B:H,7,FALSE)</f>
        <v>plastic part</v>
      </c>
      <c r="S462" s="27" t="str">
        <f>VLOOKUP(N462,'散件（更新）'!B:E,4,FALSE)</f>
        <v>https://tineco-yxzt.oss-accelerate.aliyuncs.com/20250806/gunshuazujian_1754450445947.jpg</v>
      </c>
      <c r="T462" s="27" t="s">
        <v>8759</v>
      </c>
      <c r="U462" s="28" t="str">
        <f>VLOOKUP(N462,'散件（更新）'!B:G,6,FALSE)</f>
        <v>SP;ZB2459-01;滚刷组件</v>
      </c>
      <c r="V462" s="28">
        <f>VLOOKUP(N462,'散件（更新）'!B:I,8,FALSE)</f>
        <v>6932485010554</v>
      </c>
    </row>
    <row r="463" spans="1:22" ht="20.149999999999999" customHeight="1">
      <c r="A463" s="57">
        <v>46169</v>
      </c>
      <c r="B463" s="59" t="s">
        <v>18966</v>
      </c>
      <c r="C463" s="27" t="str">
        <f>VLOOKUP(B463,'大货清单（不定期按GOMS更新）'!A:H,8,0)</f>
        <v>107-25600002</v>
      </c>
      <c r="D463" s="27" t="str">
        <f>VLOOKUP(B463,'大货清单（不定期按GOMS更新）'!A:C,3,0)</f>
        <v>ZB2560-02</v>
      </c>
      <c r="E463" s="27" t="str">
        <f>VLOOKUP(B463,'大货清单（不定期按GOMS更新）'!A:H,4,0)</f>
        <v>FR,DE,IT,SE,NL,BE,ES,PL</v>
      </c>
      <c r="F463" s="27" t="str">
        <f>VLOOKUP(B463,'大货清单（不定期按GOMS更新）'!A:H,2,0)</f>
        <v>PURE ONE A70S</v>
      </c>
      <c r="G463" s="28">
        <f>VLOOKUP(B463,'大货清单（不定期按GOMS更新）'!A:I,9,FALSE)</f>
        <v>6932485019601</v>
      </c>
      <c r="H463" s="27" t="str">
        <f>VLOOKUP(B463,'大货清单（不定期按GOMS更新）'!A:H,7,0)</f>
        <v>BLUE</v>
      </c>
      <c r="I463" s="27" t="str">
        <f>VLOOKUP(B463,'大货清单（不定期按GOMS更新）'!A:F,6,FALSE)</f>
        <v>ACTIVE</v>
      </c>
      <c r="J463" s="27" t="str">
        <f>VLOOKUP(B463,'大货清单（不定期按GOMS更新）'!A:K,11,FALSE)</f>
        <v>5.6</v>
      </c>
      <c r="K463" s="27" t="str">
        <f>VLOOKUP(B463,'大货清单（不定期按GOMS更新）'!A:N,12,FALSE)</f>
        <v>676</v>
      </c>
      <c r="L463" s="27" t="str">
        <f>VLOOKUP(B463,'大货清单（不定期按GOMS更新）'!A:M,13,FALSE)</f>
        <v>165</v>
      </c>
      <c r="M463" s="27" t="str">
        <f>VLOOKUP(B463,'大货清单（不定期按GOMS更新）'!A:N,14,FALSE)</f>
        <v>293</v>
      </c>
      <c r="N463" s="59" t="s">
        <v>16834</v>
      </c>
      <c r="O463" s="27">
        <f>IFERROR(VLOOKUP(N463,'散件迭代（不定期更新）'!C:J,8,FALSE),0)</f>
        <v>0</v>
      </c>
      <c r="P463" s="27" t="str">
        <f>IFERROR(VLOOKUP(N463,'散件（更新）'!B:H,3,FALSE),0)</f>
        <v/>
      </c>
      <c r="Q463" s="27" t="str">
        <f>VLOOKUP(N463,'散件（更新）'!B:H,2,FALSE)</f>
        <v>114-25600003</v>
      </c>
      <c r="R463" s="27" t="str">
        <f>VLOOKUP(N463,'散件（更新）'!B:H,7,FALSE)</f>
        <v>Flexible Multi-Angle Tube</v>
      </c>
      <c r="S463" s="27" t="str">
        <f>VLOOKUP(N463,'散件（更新）'!B:E,4,FALSE)</f>
        <v>https://tineco-yxzt.oss-accelerate.aliyuncs.com/20260204/wanzheguanzujian_1770169932600.png</v>
      </c>
      <c r="T463" s="27" t="s">
        <v>8759</v>
      </c>
      <c r="U463" s="28" t="str">
        <f>VLOOKUP(N463,'散件（更新）'!B:G,6,FALSE)</f>
        <v>SP;ZB2560-02;弯折管组件</v>
      </c>
      <c r="V463" s="28">
        <f>VLOOKUP(N463,'散件（更新）'!B:I,8,FALSE)</f>
        <v>6932485020102</v>
      </c>
    </row>
    <row r="464" spans="1:22" ht="20.149999999999999" customHeight="1">
      <c r="A464" s="57">
        <v>46169</v>
      </c>
      <c r="B464" s="59" t="s">
        <v>18975</v>
      </c>
      <c r="C464" s="27" t="str">
        <f>VLOOKUP(B464,'大货清单（不定期按GOMS更新）'!A:H,8,0)</f>
        <v>107-24590102</v>
      </c>
      <c r="D464" s="27" t="str">
        <f>VLOOKUP(B464,'大货清单（不定期按GOMS更新）'!A:C,3,0)</f>
        <v>ZB2459A-02</v>
      </c>
      <c r="E464" s="27" t="str">
        <f>VLOOKUP(B464,'大货清单（不定期按GOMS更新）'!A:H,4,0)</f>
        <v>PL,HU,RO,GR,CZ,UA,FR</v>
      </c>
      <c r="F464" s="27" t="str">
        <f>VLOOKUP(B464,'大货清单（不定期按GOMS更新）'!A:H,2,0)</f>
        <v>PURE ONE STATION 5 PRO</v>
      </c>
      <c r="G464" s="28">
        <f>VLOOKUP(B464,'大货清单（不定期按GOMS更新）'!A:I,9,FALSE)</f>
        <v>6932485018420</v>
      </c>
      <c r="H464" s="27" t="str">
        <f>VLOOKUP(B464,'大货清单（不定期按GOMS更新）'!A:H,7,0)</f>
        <v>Purple</v>
      </c>
      <c r="I464" s="27" t="str">
        <f>VLOOKUP(B464,'大货清单（不定期按GOMS更新）'!A:F,6,FALSE)</f>
        <v>GTM</v>
      </c>
      <c r="J464" s="27" t="str">
        <f>VLOOKUP(B464,'大货清单（不定期按GOMS更新）'!A:K,11,FALSE)</f>
        <v>11.3</v>
      </c>
      <c r="K464" s="27" t="str">
        <f>VLOOKUP(B464,'大货清单（不定期按GOMS更新）'!A:N,12,FALSE)</f>
        <v>747</v>
      </c>
      <c r="L464" s="27" t="str">
        <f>VLOOKUP(B464,'大货清单（不定期按GOMS更新）'!A:M,13,FALSE)</f>
        <v>383</v>
      </c>
      <c r="M464" s="27" t="str">
        <f>VLOOKUP(B464,'大货清单（不定期按GOMS更新）'!A:N,14,FALSE)</f>
        <v>331</v>
      </c>
      <c r="N464" s="59" t="s">
        <v>7377</v>
      </c>
      <c r="O464" s="27">
        <f>IFERROR(VLOOKUP(N464,'散件迭代（不定期更新）'!C:J,8,FALSE),0)</f>
        <v>0</v>
      </c>
      <c r="P464" s="27" t="str">
        <f>IFERROR(VLOOKUP(N464,'散件（更新）'!B:H,3,FALSE),0)</f>
        <v>/</v>
      </c>
      <c r="Q464" s="27" t="str">
        <f>VLOOKUP(N464,'散件（更新）'!B:H,2,FALSE)</f>
        <v>114-23420409</v>
      </c>
      <c r="R464" s="27" t="str">
        <f>VLOOKUP(N464,'散件（更新）'!B:H,7,FALSE)</f>
        <v>Mini Power Brush</v>
      </c>
      <c r="S464" s="27">
        <f>VLOOKUP(N464,'散件（更新）'!B:E,4,FALSE)</f>
        <v>0</v>
      </c>
      <c r="T464" s="27" t="s">
        <v>8759</v>
      </c>
      <c r="U464" s="28" t="str">
        <f>VLOOKUP(N464,'散件（更新）'!B:G,6,FALSE)</f>
        <v>SP;ZB2342D-02;FB1953C小电动组件3Pin带PTC</v>
      </c>
      <c r="V464" s="28" t="str">
        <f>VLOOKUP(N464,'散件（更新）'!B:I,8,FALSE)</f>
        <v>6974950108540</v>
      </c>
    </row>
    <row r="465" spans="1:22" ht="20.149999999999999" customHeight="1">
      <c r="A465" s="57">
        <v>46169</v>
      </c>
      <c r="B465" s="59" t="s">
        <v>18975</v>
      </c>
      <c r="C465" s="27" t="str">
        <f>VLOOKUP(B465,'大货清单（不定期按GOMS更新）'!A:H,8,0)</f>
        <v>107-24590102</v>
      </c>
      <c r="D465" s="27" t="str">
        <f>VLOOKUP(B465,'大货清单（不定期按GOMS更新）'!A:C,3,0)</f>
        <v>ZB2459A-02</v>
      </c>
      <c r="E465" s="27" t="str">
        <f>VLOOKUP(B465,'大货清单（不定期按GOMS更新）'!A:H,4,0)</f>
        <v>PL,HU,RO,GR,CZ,UA,FR</v>
      </c>
      <c r="F465" s="27" t="str">
        <f>VLOOKUP(B465,'大货清单（不定期按GOMS更新）'!A:H,2,0)</f>
        <v>PURE ONE STATION 5 PRO</v>
      </c>
      <c r="G465" s="28">
        <f>VLOOKUP(B465,'大货清单（不定期按GOMS更新）'!A:I,9,FALSE)</f>
        <v>6932485018420</v>
      </c>
      <c r="H465" s="27" t="str">
        <f>VLOOKUP(B465,'大货清单（不定期按GOMS更新）'!A:H,7,0)</f>
        <v>Purple</v>
      </c>
      <c r="I465" s="27" t="str">
        <f>VLOOKUP(B465,'大货清单（不定期按GOMS更新）'!A:F,6,FALSE)</f>
        <v>GTM</v>
      </c>
      <c r="J465" s="27" t="str">
        <f>VLOOKUP(B465,'大货清单（不定期按GOMS更新）'!A:K,11,FALSE)</f>
        <v>11.3</v>
      </c>
      <c r="K465" s="27" t="str">
        <f>VLOOKUP(B465,'大货清单（不定期按GOMS更新）'!A:N,12,FALSE)</f>
        <v>747</v>
      </c>
      <c r="L465" s="27" t="str">
        <f>VLOOKUP(B465,'大货清单（不定期按GOMS更新）'!A:M,13,FALSE)</f>
        <v>383</v>
      </c>
      <c r="M465" s="27" t="str">
        <f>VLOOKUP(B465,'大货清单（不定期按GOMS更新）'!A:N,14,FALSE)</f>
        <v>331</v>
      </c>
      <c r="N465" s="59" t="s">
        <v>15399</v>
      </c>
      <c r="O465" s="27">
        <f>IFERROR(VLOOKUP(N465,'散件迭代（不定期更新）'!C:J,8,FALSE),0)</f>
        <v>0</v>
      </c>
      <c r="P465" s="27">
        <f>IFERROR(VLOOKUP(N465,'散件（更新）'!B:H,3,FALSE),0)</f>
        <v>0</v>
      </c>
      <c r="Q465" s="27" t="str">
        <f>VLOOKUP(N465,'散件（更新）'!B:H,2,FALSE)</f>
        <v>114-24590300</v>
      </c>
      <c r="R465" s="27" t="str">
        <f>VLOOKUP(N465,'散件（更新）'!B:H,7,FALSE)</f>
        <v>Dustbin</v>
      </c>
      <c r="S465" s="27" t="str">
        <f>VLOOKUP(N465,'散件（更新）'!B:E,4,FALSE)</f>
        <v>https://tineco-yxzt.oss-accelerate.aliyuncs.com/20251020/jizhanchentong_1760940349584.jpg</v>
      </c>
      <c r="T465" s="27" t="s">
        <v>8759</v>
      </c>
      <c r="U465" s="28" t="str">
        <f>VLOOKUP(N465,'散件（更新）'!B:G,6,FALSE)</f>
        <v>SP;ZB2459C-01;基站尘桶组件（欧版）</v>
      </c>
      <c r="V465" s="28">
        <f>VLOOKUP(N465,'散件（更新）'!B:I,8,FALSE)</f>
        <v>6932485015931</v>
      </c>
    </row>
    <row r="466" spans="1:22" ht="20.149999999999999" customHeight="1">
      <c r="A466" s="57">
        <v>46169</v>
      </c>
      <c r="B466" s="59" t="s">
        <v>18975</v>
      </c>
      <c r="C466" s="27" t="str">
        <f>VLOOKUP(B466,'大货清单（不定期按GOMS更新）'!A:H,8,0)</f>
        <v>107-24590102</v>
      </c>
      <c r="D466" s="27" t="str">
        <f>VLOOKUP(B466,'大货清单（不定期按GOMS更新）'!A:C,3,0)</f>
        <v>ZB2459A-02</v>
      </c>
      <c r="E466" s="27" t="str">
        <f>VLOOKUP(B466,'大货清单（不定期按GOMS更新）'!A:H,4,0)</f>
        <v>PL,HU,RO,GR,CZ,UA,FR</v>
      </c>
      <c r="F466" s="27" t="str">
        <f>VLOOKUP(B466,'大货清单（不定期按GOMS更新）'!A:H,2,0)</f>
        <v>PURE ONE STATION 5 PRO</v>
      </c>
      <c r="G466" s="28">
        <f>VLOOKUP(B466,'大货清单（不定期按GOMS更新）'!A:I,9,FALSE)</f>
        <v>6932485018420</v>
      </c>
      <c r="H466" s="27" t="str">
        <f>VLOOKUP(B466,'大货清单（不定期按GOMS更新）'!A:H,7,0)</f>
        <v>Purple</v>
      </c>
      <c r="I466" s="27" t="str">
        <f>VLOOKUP(B466,'大货清单（不定期按GOMS更新）'!A:F,6,FALSE)</f>
        <v>GTM</v>
      </c>
      <c r="J466" s="27" t="str">
        <f>VLOOKUP(B466,'大货清单（不定期按GOMS更新）'!A:K,11,FALSE)</f>
        <v>11.3</v>
      </c>
      <c r="K466" s="27" t="str">
        <f>VLOOKUP(B466,'大货清单（不定期按GOMS更新）'!A:N,12,FALSE)</f>
        <v>747</v>
      </c>
      <c r="L466" s="27" t="str">
        <f>VLOOKUP(B466,'大货清单（不定期按GOMS更新）'!A:M,13,FALSE)</f>
        <v>383</v>
      </c>
      <c r="M466" s="27" t="str">
        <f>VLOOKUP(B466,'大货清单（不定期按GOMS更新）'!A:N,14,FALSE)</f>
        <v>331</v>
      </c>
      <c r="N466" s="59" t="s">
        <v>15234</v>
      </c>
      <c r="O466" s="27">
        <f>IFERROR(VLOOKUP(N466,'散件迭代（不定期更新）'!C:J,8,FALSE),0)</f>
        <v>0</v>
      </c>
      <c r="P466" s="27">
        <f>IFERROR(VLOOKUP(N466,'散件（更新）'!B:H,3,FALSE),0)</f>
        <v>0</v>
      </c>
      <c r="Q466" s="27" t="str">
        <f>VLOOKUP(N466,'散件（更新）'!B:H,2,FALSE)</f>
        <v>114-24590303</v>
      </c>
      <c r="R466" s="27" t="str">
        <f>VLOOKUP(N466,'散件（更新）'!B:H,7,FALSE)</f>
        <v>Dustbin</v>
      </c>
      <c r="S466" s="27" t="str">
        <f>VLOOKUP(N466,'散件（更新）'!B:E,4,FALSE)</f>
        <v>https://tineco-yxzt.oss-accelerate.aliyuncs.com/20251020/chentongzujian_1760940444702.jpg</v>
      </c>
      <c r="T466" s="27" t="s">
        <v>8759</v>
      </c>
      <c r="U466" s="28" t="str">
        <f>VLOOKUP(N466,'散件（更新）'!B:G,6,FALSE)</f>
        <v>SP;ZB2459C-01;尘桶组件</v>
      </c>
      <c r="V466" s="28">
        <f>VLOOKUP(N466,'散件（更新）'!B:I,8,FALSE)</f>
        <v>6932485015962</v>
      </c>
    </row>
    <row r="467" spans="1:22" ht="20.149999999999999" customHeight="1">
      <c r="A467" s="57">
        <v>46169</v>
      </c>
      <c r="B467" s="59" t="s">
        <v>18975</v>
      </c>
      <c r="C467" s="27" t="str">
        <f>VLOOKUP(B467,'大货清单（不定期按GOMS更新）'!A:H,8,0)</f>
        <v>107-24590102</v>
      </c>
      <c r="D467" s="27" t="str">
        <f>VLOOKUP(B467,'大货清单（不定期按GOMS更新）'!A:C,3,0)</f>
        <v>ZB2459A-02</v>
      </c>
      <c r="E467" s="27" t="str">
        <f>VLOOKUP(B467,'大货清单（不定期按GOMS更新）'!A:H,4,0)</f>
        <v>PL,HU,RO,GR,CZ,UA,FR</v>
      </c>
      <c r="F467" s="27" t="str">
        <f>VLOOKUP(B467,'大货清单（不定期按GOMS更新）'!A:H,2,0)</f>
        <v>PURE ONE STATION 5 PRO</v>
      </c>
      <c r="G467" s="28">
        <f>VLOOKUP(B467,'大货清单（不定期按GOMS更新）'!A:I,9,FALSE)</f>
        <v>6932485018420</v>
      </c>
      <c r="H467" s="27" t="str">
        <f>VLOOKUP(B467,'大货清单（不定期按GOMS更新）'!A:H,7,0)</f>
        <v>Purple</v>
      </c>
      <c r="I467" s="27" t="str">
        <f>VLOOKUP(B467,'大货清单（不定期按GOMS更新）'!A:F,6,FALSE)</f>
        <v>GTM</v>
      </c>
      <c r="J467" s="27" t="str">
        <f>VLOOKUP(B467,'大货清单（不定期按GOMS更新）'!A:K,11,FALSE)</f>
        <v>11.3</v>
      </c>
      <c r="K467" s="27" t="str">
        <f>VLOOKUP(B467,'大货清单（不定期按GOMS更新）'!A:N,12,FALSE)</f>
        <v>747</v>
      </c>
      <c r="L467" s="27" t="str">
        <f>VLOOKUP(B467,'大货清单（不定期按GOMS更新）'!A:M,13,FALSE)</f>
        <v>383</v>
      </c>
      <c r="M467" s="27" t="str">
        <f>VLOOKUP(B467,'大货清单（不定期按GOMS更新）'!A:N,14,FALSE)</f>
        <v>331</v>
      </c>
      <c r="N467" s="59" t="s">
        <v>3779</v>
      </c>
      <c r="O467" s="27">
        <f>IFERROR(VLOOKUP(N467,'散件迭代（不定期更新）'!C:J,8,FALSE),0)</f>
        <v>0</v>
      </c>
      <c r="P467" s="27" t="str">
        <f>IFERROR(VLOOKUP(N467,'散件（更新）'!B:H,3,FALSE),0)</f>
        <v>/</v>
      </c>
      <c r="Q467" s="27" t="str">
        <f>VLOOKUP(N467,'散件（更新）'!B:H,2,FALSE)</f>
        <v>114-22250304</v>
      </c>
      <c r="R467" s="27" t="str">
        <f>VLOOKUP(N467,'散件（更新）'!B:H,7,FALSE)</f>
        <v>Filter</v>
      </c>
      <c r="S467" s="27" t="str">
        <f>VLOOKUP(N467,'散件（更新）'!B:E,4,FALSE)</f>
        <v>https://tineco-yxzt.oss-accelerate.aliyuncs.com/20231219/9VSFI1B0000_1702948066430.png</v>
      </c>
      <c r="T467" s="27" t="s">
        <v>8759</v>
      </c>
      <c r="U467" s="28" t="str">
        <f>VLOOKUP(N467,'散件（更新）'!B:G,6,FALSE)</f>
        <v>基站尘桶进风过滤棉组件</v>
      </c>
      <c r="V467" s="28">
        <f>VLOOKUP(N467,'散件（更新）'!B:I,8,FALSE)</f>
        <v>6974950103378</v>
      </c>
    </row>
    <row r="468" spans="1:22" ht="20.149999999999999" customHeight="1">
      <c r="A468" s="57">
        <v>46169</v>
      </c>
      <c r="B468" s="59" t="s">
        <v>18975</v>
      </c>
      <c r="C468" s="27" t="str">
        <f>VLOOKUP(B468,'大货清单（不定期按GOMS更新）'!A:H,8,0)</f>
        <v>107-24590102</v>
      </c>
      <c r="D468" s="27" t="str">
        <f>VLOOKUP(B468,'大货清单（不定期按GOMS更新）'!A:C,3,0)</f>
        <v>ZB2459A-02</v>
      </c>
      <c r="E468" s="27" t="str">
        <f>VLOOKUP(B468,'大货清单（不定期按GOMS更新）'!A:H,4,0)</f>
        <v>PL,HU,RO,GR,CZ,UA,FR</v>
      </c>
      <c r="F468" s="27" t="str">
        <f>VLOOKUP(B468,'大货清单（不定期按GOMS更新）'!A:H,2,0)</f>
        <v>PURE ONE STATION 5 PRO</v>
      </c>
      <c r="G468" s="28">
        <f>VLOOKUP(B468,'大货清单（不定期按GOMS更新）'!A:I,9,FALSE)</f>
        <v>6932485018420</v>
      </c>
      <c r="H468" s="27" t="str">
        <f>VLOOKUP(B468,'大货清单（不定期按GOMS更新）'!A:H,7,0)</f>
        <v>Purple</v>
      </c>
      <c r="I468" s="27" t="str">
        <f>VLOOKUP(B468,'大货清单（不定期按GOMS更新）'!A:F,6,FALSE)</f>
        <v>GTM</v>
      </c>
      <c r="J468" s="27" t="str">
        <f>VLOOKUP(B468,'大货清单（不定期按GOMS更新）'!A:K,11,FALSE)</f>
        <v>11.3</v>
      </c>
      <c r="K468" s="27" t="str">
        <f>VLOOKUP(B468,'大货清单（不定期按GOMS更新）'!A:N,12,FALSE)</f>
        <v>747</v>
      </c>
      <c r="L468" s="27" t="str">
        <f>VLOOKUP(B468,'大货清单（不定期按GOMS更新）'!A:M,13,FALSE)</f>
        <v>383</v>
      </c>
      <c r="M468" s="27" t="str">
        <f>VLOOKUP(B468,'大货清单（不定期按GOMS更新）'!A:N,14,FALSE)</f>
        <v>331</v>
      </c>
      <c r="N468" s="59" t="s">
        <v>5167</v>
      </c>
      <c r="O468" s="27">
        <f>IFERROR(VLOOKUP(N468,'散件迭代（不定期更新）'!C:J,8,FALSE),0)</f>
        <v>0</v>
      </c>
      <c r="P468" s="27" t="str">
        <f>IFERROR(VLOOKUP(N468,'散件（更新）'!B:H,3,FALSE),0)</f>
        <v>/</v>
      </c>
      <c r="Q468" s="27" t="str">
        <f>VLOOKUP(N468,'散件（更新）'!B:H,2,FALSE)</f>
        <v>114-23770308</v>
      </c>
      <c r="R468" s="27" t="str">
        <f>VLOOKUP(N468,'散件（更新）'!B:H,7,FALSE)</f>
        <v>Filter</v>
      </c>
      <c r="S468" s="27" t="str">
        <f>VLOOKUP(N468,'散件（更新）'!B:E,4,FALSE)</f>
        <v>https://tineco-yxzt.oss-accelerate.aliyuncs.com/20240722/guolu:mian_1721636250552.jpeg</v>
      </c>
      <c r="T468" s="27" t="s">
        <v>8759</v>
      </c>
      <c r="U468" s="28" t="str">
        <f>VLOOKUP(N468,'散件（更新）'!B:G,6,FALSE)</f>
        <v>进风过滤棉组件</v>
      </c>
      <c r="V468" s="28">
        <f>VLOOKUP(N468,'散件（更新）'!B:I,8,FALSE)</f>
        <v>6974950109813</v>
      </c>
    </row>
    <row r="469" spans="1:22" ht="20.149999999999999" customHeight="1">
      <c r="A469" s="57">
        <v>46169</v>
      </c>
      <c r="B469" s="59" t="s">
        <v>18975</v>
      </c>
      <c r="C469" s="27" t="str">
        <f>VLOOKUP(B469,'大货清单（不定期按GOMS更新）'!A:H,8,0)</f>
        <v>107-24590102</v>
      </c>
      <c r="D469" s="27" t="str">
        <f>VLOOKUP(B469,'大货清单（不定期按GOMS更新）'!A:C,3,0)</f>
        <v>ZB2459A-02</v>
      </c>
      <c r="E469" s="27" t="str">
        <f>VLOOKUP(B469,'大货清单（不定期按GOMS更新）'!A:H,4,0)</f>
        <v>PL,HU,RO,GR,CZ,UA,FR</v>
      </c>
      <c r="F469" s="27" t="str">
        <f>VLOOKUP(B469,'大货清单（不定期按GOMS更新）'!A:H,2,0)</f>
        <v>PURE ONE STATION 5 PRO</v>
      </c>
      <c r="G469" s="28">
        <f>VLOOKUP(B469,'大货清单（不定期按GOMS更新）'!A:I,9,FALSE)</f>
        <v>6932485018420</v>
      </c>
      <c r="H469" s="27" t="str">
        <f>VLOOKUP(B469,'大货清单（不定期按GOMS更新）'!A:H,7,0)</f>
        <v>Purple</v>
      </c>
      <c r="I469" s="27" t="str">
        <f>VLOOKUP(B469,'大货清单（不定期按GOMS更新）'!A:F,6,FALSE)</f>
        <v>GTM</v>
      </c>
      <c r="J469" s="27" t="str">
        <f>VLOOKUP(B469,'大货清单（不定期按GOMS更新）'!A:K,11,FALSE)</f>
        <v>11.3</v>
      </c>
      <c r="K469" s="27" t="str">
        <f>VLOOKUP(B469,'大货清单（不定期按GOMS更新）'!A:N,12,FALSE)</f>
        <v>747</v>
      </c>
      <c r="L469" s="27" t="str">
        <f>VLOOKUP(B469,'大货清单（不定期按GOMS更新）'!A:M,13,FALSE)</f>
        <v>383</v>
      </c>
      <c r="M469" s="27" t="str">
        <f>VLOOKUP(B469,'大货清单（不定期按GOMS更新）'!A:N,14,FALSE)</f>
        <v>331</v>
      </c>
      <c r="N469" s="59" t="s">
        <v>14872</v>
      </c>
      <c r="O469" s="27">
        <f>IFERROR(VLOOKUP(N469,'散件迭代（不定期更新）'!C:J,8,FALSE),0)</f>
        <v>0</v>
      </c>
      <c r="P469" s="27">
        <f>IFERROR(VLOOKUP(N469,'散件（更新）'!B:H,3,FALSE),0)</f>
        <v>0</v>
      </c>
      <c r="Q469" s="27" t="str">
        <f>VLOOKUP(N469,'散件（更新）'!B:H,2,FALSE)</f>
        <v>114-24590304</v>
      </c>
      <c r="R469" s="27" t="str">
        <f>VLOOKUP(N469,'散件（更新）'!B:H,7,FALSE)</f>
        <v>Filter</v>
      </c>
      <c r="S469" s="27" t="str">
        <f>VLOOKUP(N469,'散件（更新）'!B:E,4,FALSE)</f>
        <v>https://tineco-yxzt.oss-accelerate.aliyuncs.com/20251020/11_1760940523888.png</v>
      </c>
      <c r="T469" s="27" t="s">
        <v>19303</v>
      </c>
      <c r="U469" s="28" t="str">
        <f>VLOOKUP(N469,'散件（更新）'!B:G,6,FALSE)</f>
        <v>SP;ZB2459C-01;基站海帕组件</v>
      </c>
      <c r="V469" s="28">
        <f>VLOOKUP(N469,'散件（更新）'!B:I,8,FALSE)</f>
        <v>6932485015979</v>
      </c>
    </row>
    <row r="470" spans="1:22" ht="20.149999999999999" customHeight="1">
      <c r="A470" s="57">
        <v>46169</v>
      </c>
      <c r="B470" s="59" t="s">
        <v>18975</v>
      </c>
      <c r="C470" s="27" t="str">
        <f>VLOOKUP(B470,'大货清单（不定期按GOMS更新）'!A:H,8,0)</f>
        <v>107-24590102</v>
      </c>
      <c r="D470" s="27" t="str">
        <f>VLOOKUP(B470,'大货清单（不定期按GOMS更新）'!A:C,3,0)</f>
        <v>ZB2459A-02</v>
      </c>
      <c r="E470" s="27" t="str">
        <f>VLOOKUP(B470,'大货清单（不定期按GOMS更新）'!A:H,4,0)</f>
        <v>PL,HU,RO,GR,CZ,UA,FR</v>
      </c>
      <c r="F470" s="27" t="str">
        <f>VLOOKUP(B470,'大货清单（不定期按GOMS更新）'!A:H,2,0)</f>
        <v>PURE ONE STATION 5 PRO</v>
      </c>
      <c r="G470" s="28">
        <f>VLOOKUP(B470,'大货清单（不定期按GOMS更新）'!A:I,9,FALSE)</f>
        <v>6932485018420</v>
      </c>
      <c r="H470" s="27" t="str">
        <f>VLOOKUP(B470,'大货清单（不定期按GOMS更新）'!A:H,7,0)</f>
        <v>Purple</v>
      </c>
      <c r="I470" s="27" t="str">
        <f>VLOOKUP(B470,'大货清单（不定期按GOMS更新）'!A:F,6,FALSE)</f>
        <v>GTM</v>
      </c>
      <c r="J470" s="27" t="str">
        <f>VLOOKUP(B470,'大货清单（不定期按GOMS更新）'!A:K,11,FALSE)</f>
        <v>11.3</v>
      </c>
      <c r="K470" s="27" t="str">
        <f>VLOOKUP(B470,'大货清单（不定期按GOMS更新）'!A:N,12,FALSE)</f>
        <v>747</v>
      </c>
      <c r="L470" s="27" t="str">
        <f>VLOOKUP(B470,'大货清单（不定期按GOMS更新）'!A:M,13,FALSE)</f>
        <v>383</v>
      </c>
      <c r="M470" s="27" t="str">
        <f>VLOOKUP(B470,'大货清单（不定期按GOMS更新）'!A:N,14,FALSE)</f>
        <v>331</v>
      </c>
      <c r="N470" s="59" t="s">
        <v>5168</v>
      </c>
      <c r="O470" s="27">
        <f>IFERROR(VLOOKUP(N470,'散件迭代（不定期更新）'!C:J,8,FALSE),0)</f>
        <v>0</v>
      </c>
      <c r="P470" s="27" t="str">
        <f>IFERROR(VLOOKUP(N470,'散件（更新）'!B:H,3,FALSE),0)</f>
        <v>/</v>
      </c>
      <c r="Q470" s="27" t="str">
        <f>VLOOKUP(N470,'散件（更新）'!B:H,2,FALSE)</f>
        <v>114-23770309</v>
      </c>
      <c r="R470" s="27" t="str">
        <f>VLOOKUP(N470,'散件（更新）'!B:H,7,FALSE)</f>
        <v>HEPA</v>
      </c>
      <c r="S470" s="27" t="str">
        <f>VLOOKUP(N470,'散件（更新）'!B:E,4,FALSE)</f>
        <v>https://tineco-yxzt.oss-accelerate.aliyuncs.com/20240722/xichenqihepa_1721636382842.jpeg</v>
      </c>
      <c r="T470" s="27" t="s">
        <v>19304</v>
      </c>
      <c r="U470" s="28" t="str">
        <f>VLOOKUP(N470,'散件（更新）'!B:G,6,FALSE)</f>
        <v>吸尘器HEPA组件</v>
      </c>
      <c r="V470" s="28">
        <f>VLOOKUP(N470,'散件（更新）'!B:I,8,FALSE)</f>
        <v>6974950109820</v>
      </c>
    </row>
    <row r="471" spans="1:22" ht="20.149999999999999" customHeight="1">
      <c r="A471" s="57">
        <v>46169</v>
      </c>
      <c r="B471" s="59" t="s">
        <v>18975</v>
      </c>
      <c r="C471" s="27" t="str">
        <f>VLOOKUP(B471,'大货清单（不定期按GOMS更新）'!A:H,8,0)</f>
        <v>107-24590102</v>
      </c>
      <c r="D471" s="27" t="str">
        <f>VLOOKUP(B471,'大货清单（不定期按GOMS更新）'!A:C,3,0)</f>
        <v>ZB2459A-02</v>
      </c>
      <c r="E471" s="27" t="str">
        <f>VLOOKUP(B471,'大货清单（不定期按GOMS更新）'!A:H,4,0)</f>
        <v>PL,HU,RO,GR,CZ,UA,FR</v>
      </c>
      <c r="F471" s="27" t="str">
        <f>VLOOKUP(B471,'大货清单（不定期按GOMS更新）'!A:H,2,0)</f>
        <v>PURE ONE STATION 5 PRO</v>
      </c>
      <c r="G471" s="28">
        <f>VLOOKUP(B471,'大货清单（不定期按GOMS更新）'!A:I,9,FALSE)</f>
        <v>6932485018420</v>
      </c>
      <c r="H471" s="27" t="str">
        <f>VLOOKUP(B471,'大货清单（不定期按GOMS更新）'!A:H,7,0)</f>
        <v>Purple</v>
      </c>
      <c r="I471" s="27" t="str">
        <f>VLOOKUP(B471,'大货清单（不定期按GOMS更新）'!A:F,6,FALSE)</f>
        <v>GTM</v>
      </c>
      <c r="J471" s="27" t="str">
        <f>VLOOKUP(B471,'大货清单（不定期按GOMS更新）'!A:K,11,FALSE)</f>
        <v>11.3</v>
      </c>
      <c r="K471" s="27" t="str">
        <f>VLOOKUP(B471,'大货清单（不定期按GOMS更新）'!A:N,12,FALSE)</f>
        <v>747</v>
      </c>
      <c r="L471" s="27" t="str">
        <f>VLOOKUP(B471,'大货清单（不定期按GOMS更新）'!A:M,13,FALSE)</f>
        <v>383</v>
      </c>
      <c r="M471" s="27" t="str">
        <f>VLOOKUP(B471,'大货清单（不定期按GOMS更新）'!A:N,14,FALSE)</f>
        <v>331</v>
      </c>
      <c r="N471" s="64" t="s">
        <v>16587</v>
      </c>
      <c r="O471" s="27">
        <f>IFERROR(VLOOKUP(N471,'散件迭代（不定期更新）'!C:J,8,FALSE),0)</f>
        <v>0</v>
      </c>
      <c r="P471" s="27" t="str">
        <f>IFERROR(VLOOKUP(N471,'散件（更新）'!B:H,3,FALSE),0)</f>
        <v/>
      </c>
      <c r="Q471" s="27" t="str">
        <f>VLOOKUP(N471,'散件（更新）'!B:H,2,FALSE)</f>
        <v>114-24590102</v>
      </c>
      <c r="R471" s="27" t="str">
        <f>VLOOKUP(N471,'散件（更新）'!B:H,7,FALSE)</f>
        <v>Main Body</v>
      </c>
      <c r="S471" s="27" t="str">
        <f>VLOOKUP(N471,'散件（更新）'!B:E,4,FALSE)</f>
        <v>https://tineco-yxzt.oss-accelerate.aliyuncs.com/20260126/shouchijitizujian_1769417140651.jpg</v>
      </c>
      <c r="T471" s="27" t="s">
        <v>19310</v>
      </c>
      <c r="U471" s="28" t="str">
        <f>VLOOKUP(N471,'散件（更新）'!B:G,6,FALSE)</f>
        <v>SP;ZB2459A-02;手持组件</v>
      </c>
      <c r="V471" s="28">
        <f>VLOOKUP(N471,'散件（更新）'!B:I,8,FALSE)</f>
        <v>6932485021864</v>
      </c>
    </row>
    <row r="472" spans="1:22" ht="20.149999999999999" customHeight="1">
      <c r="A472" s="57">
        <v>46169</v>
      </c>
      <c r="B472" s="59" t="s">
        <v>18975</v>
      </c>
      <c r="C472" s="27" t="str">
        <f>VLOOKUP(B472,'大货清单（不定期按GOMS更新）'!A:H,8,0)</f>
        <v>107-24590102</v>
      </c>
      <c r="D472" s="27" t="str">
        <f>VLOOKUP(B472,'大货清单（不定期按GOMS更新）'!A:C,3,0)</f>
        <v>ZB2459A-02</v>
      </c>
      <c r="E472" s="27" t="str">
        <f>VLOOKUP(B472,'大货清单（不定期按GOMS更新）'!A:H,4,0)</f>
        <v>PL,HU,RO,GR,CZ,UA,FR</v>
      </c>
      <c r="F472" s="27" t="str">
        <f>VLOOKUP(B472,'大货清单（不定期按GOMS更新）'!A:H,2,0)</f>
        <v>PURE ONE STATION 5 PRO</v>
      </c>
      <c r="G472" s="28">
        <f>VLOOKUP(B472,'大货清单（不定期按GOMS更新）'!A:I,9,FALSE)</f>
        <v>6932485018420</v>
      </c>
      <c r="H472" s="27" t="str">
        <f>VLOOKUP(B472,'大货清单（不定期按GOMS更新）'!A:H,7,0)</f>
        <v>Purple</v>
      </c>
      <c r="I472" s="27" t="str">
        <f>VLOOKUP(B472,'大货清单（不定期按GOMS更新）'!A:F,6,FALSE)</f>
        <v>GTM</v>
      </c>
      <c r="J472" s="27" t="str">
        <f>VLOOKUP(B472,'大货清单（不定期按GOMS更新）'!A:K,11,FALSE)</f>
        <v>11.3</v>
      </c>
      <c r="K472" s="27" t="str">
        <f>VLOOKUP(B472,'大货清单（不定期按GOMS更新）'!A:N,12,FALSE)</f>
        <v>747</v>
      </c>
      <c r="L472" s="27" t="str">
        <f>VLOOKUP(B472,'大货清单（不定期按GOMS更新）'!A:M,13,FALSE)</f>
        <v>383</v>
      </c>
      <c r="M472" s="27" t="str">
        <f>VLOOKUP(B472,'大货清单（不定期按GOMS更新）'!A:N,14,FALSE)</f>
        <v>331</v>
      </c>
      <c r="N472" s="64" t="s">
        <v>5424</v>
      </c>
      <c r="O472" s="27">
        <f>IFERROR(VLOOKUP(N472,'散件迭代（不定期更新）'!C:J,8,FALSE),0)</f>
        <v>0</v>
      </c>
      <c r="P472" s="27" t="str">
        <f>IFERROR(VLOOKUP(N472,'散件（更新）'!B:H,3,FALSE),0)</f>
        <v>/</v>
      </c>
      <c r="Q472" s="27" t="str">
        <f>VLOOKUP(N472,'散件（更新）'!B:H,2,FALSE)</f>
        <v>114-23770300</v>
      </c>
      <c r="R472" s="27" t="str">
        <f>VLOOKUP(N472,'散件（更新）'!B:H,7,FALSE)</f>
        <v>Charging Base</v>
      </c>
      <c r="S472" s="27" t="str">
        <f>VLOOKUP(N472,'散件（更新）'!B:E,4,FALSE)</f>
        <v>https://tineco-yxzt.oss-accelerate.aliyuncs.com/20240722/dizuo_1721626598450.jpeg</v>
      </c>
      <c r="T472" s="27" t="s">
        <v>19305</v>
      </c>
      <c r="U472" s="28" t="str">
        <f>VLOOKUP(N472,'散件（更新）'!B:G,6,FALSE)</f>
        <v>底座组件</v>
      </c>
      <c r="V472" s="28">
        <f>VLOOKUP(N472,'散件（更新）'!B:I,8,FALSE)</f>
        <v>6974950109684</v>
      </c>
    </row>
    <row r="473" spans="1:22" ht="20.149999999999999" customHeight="1">
      <c r="A473" s="57">
        <v>46169</v>
      </c>
      <c r="B473" s="59" t="s">
        <v>18975</v>
      </c>
      <c r="C473" s="27" t="str">
        <f>VLOOKUP(B473,'大货清单（不定期按GOMS更新）'!A:H,8,0)</f>
        <v>107-24590102</v>
      </c>
      <c r="D473" s="27" t="str">
        <f>VLOOKUP(B473,'大货清单（不定期按GOMS更新）'!A:C,3,0)</f>
        <v>ZB2459A-02</v>
      </c>
      <c r="E473" s="27" t="str">
        <f>VLOOKUP(B473,'大货清单（不定期按GOMS更新）'!A:H,4,0)</f>
        <v>PL,HU,RO,GR,CZ,UA,FR</v>
      </c>
      <c r="F473" s="27" t="str">
        <f>VLOOKUP(B473,'大货清单（不定期按GOMS更新）'!A:H,2,0)</f>
        <v>PURE ONE STATION 5 PRO</v>
      </c>
      <c r="G473" s="28">
        <f>VLOOKUP(B473,'大货清单（不定期按GOMS更新）'!A:I,9,FALSE)</f>
        <v>6932485018420</v>
      </c>
      <c r="H473" s="27" t="str">
        <f>VLOOKUP(B473,'大货清单（不定期按GOMS更新）'!A:H,7,0)</f>
        <v>Purple</v>
      </c>
      <c r="I473" s="27" t="str">
        <f>VLOOKUP(B473,'大货清单（不定期按GOMS更新）'!A:F,6,FALSE)</f>
        <v>GTM</v>
      </c>
      <c r="J473" s="27" t="str">
        <f>VLOOKUP(B473,'大货清单（不定期按GOMS更新）'!A:K,11,FALSE)</f>
        <v>11.3</v>
      </c>
      <c r="K473" s="27" t="str">
        <f>VLOOKUP(B473,'大货清单（不定期按GOMS更新）'!A:N,12,FALSE)</f>
        <v>747</v>
      </c>
      <c r="L473" s="27" t="str">
        <f>VLOOKUP(B473,'大货清单（不定期按GOMS更新）'!A:M,13,FALSE)</f>
        <v>383</v>
      </c>
      <c r="M473" s="27" t="str">
        <f>VLOOKUP(B473,'大货清单（不定期按GOMS更新）'!A:N,14,FALSE)</f>
        <v>331</v>
      </c>
      <c r="N473" s="59" t="s">
        <v>14799</v>
      </c>
      <c r="O473" s="27">
        <f>IFERROR(VLOOKUP(N473,'散件迭代（不定期更新）'!C:J,8,FALSE),0)</f>
        <v>0</v>
      </c>
      <c r="P473" s="27">
        <f>IFERROR(VLOOKUP(N473,'散件（更新）'!B:H,3,FALSE),0)</f>
        <v>0</v>
      </c>
      <c r="Q473" s="27" t="str">
        <f>VLOOKUP(N473,'散件（更新）'!B:H,2,FALSE)</f>
        <v>114-24590305</v>
      </c>
      <c r="R473" s="27" t="str">
        <f>VLOOKUP(N473,'散件（更新）'!B:H,7,FALSE)</f>
        <v>Battery</v>
      </c>
      <c r="S473" s="27" t="str">
        <f>VLOOKUP(N473,'散件（更新）'!B:E,4,FALSE)</f>
        <v>https://tineco-yxzt.oss-accelerate.aliyuncs.com/20251020/dianchi_1760940565015.jpg</v>
      </c>
      <c r="T473" s="27" t="s">
        <v>8759</v>
      </c>
      <c r="U473" s="28" t="str">
        <f>VLOOKUP(N473,'散件（更新）'!B:G,6,FALSE)</f>
        <v>SP;ZB2459C-01;电池包组件（欧版铭牌）</v>
      </c>
      <c r="V473" s="28">
        <f>VLOOKUP(N473,'散件（更新）'!B:I,8,FALSE)</f>
        <v>6932485015986</v>
      </c>
    </row>
    <row r="474" spans="1:22" ht="20.149999999999999" customHeight="1">
      <c r="A474" s="57">
        <v>46169</v>
      </c>
      <c r="B474" s="59" t="s">
        <v>18975</v>
      </c>
      <c r="C474" s="27" t="str">
        <f>VLOOKUP(B474,'大货清单（不定期按GOMS更新）'!A:H,8,0)</f>
        <v>107-24590102</v>
      </c>
      <c r="D474" s="27" t="str">
        <f>VLOOKUP(B474,'大货清单（不定期按GOMS更新）'!A:C,3,0)</f>
        <v>ZB2459A-02</v>
      </c>
      <c r="E474" s="27" t="str">
        <f>VLOOKUP(B474,'大货清单（不定期按GOMS更新）'!A:H,4,0)</f>
        <v>PL,HU,RO,GR,CZ,UA,FR</v>
      </c>
      <c r="F474" s="27" t="str">
        <f>VLOOKUP(B474,'大货清单（不定期按GOMS更新）'!A:H,2,0)</f>
        <v>PURE ONE STATION 5 PRO</v>
      </c>
      <c r="G474" s="28">
        <f>VLOOKUP(B474,'大货清单（不定期按GOMS更新）'!A:I,9,FALSE)</f>
        <v>6932485018420</v>
      </c>
      <c r="H474" s="27" t="str">
        <f>VLOOKUP(B474,'大货清单（不定期按GOMS更新）'!A:H,7,0)</f>
        <v>Purple</v>
      </c>
      <c r="I474" s="27" t="str">
        <f>VLOOKUP(B474,'大货清单（不定期按GOMS更新）'!A:F,6,FALSE)</f>
        <v>GTM</v>
      </c>
      <c r="J474" s="27" t="str">
        <f>VLOOKUP(B474,'大货清单（不定期按GOMS更新）'!A:K,11,FALSE)</f>
        <v>11.3</v>
      </c>
      <c r="K474" s="27" t="str">
        <f>VLOOKUP(B474,'大货清单（不定期按GOMS更新）'!A:N,12,FALSE)</f>
        <v>747</v>
      </c>
      <c r="L474" s="27" t="str">
        <f>VLOOKUP(B474,'大货清单（不定期按GOMS更新）'!A:M,13,FALSE)</f>
        <v>383</v>
      </c>
      <c r="M474" s="27" t="str">
        <f>VLOOKUP(B474,'大货清单（不定期按GOMS更新）'!A:N,14,FALSE)</f>
        <v>331</v>
      </c>
      <c r="N474" s="59" t="s">
        <v>9949</v>
      </c>
      <c r="O474" s="27">
        <f>IFERROR(VLOOKUP(N474,'散件迭代（不定期更新）'!C:J,8,FALSE),0)</f>
        <v>0</v>
      </c>
      <c r="P474" s="27">
        <f>IFERROR(VLOOKUP(N474,'散件（更新）'!B:H,3,FALSE),0)</f>
        <v>0</v>
      </c>
      <c r="Q474" s="27" t="str">
        <f>VLOOKUP(N474,'散件（更新）'!B:H,2,FALSE)</f>
        <v>114-24590001</v>
      </c>
      <c r="R474" s="27" t="str">
        <f>VLOOKUP(N474,'散件（更新）'!B:H,7,FALSE)</f>
        <v>plastic part</v>
      </c>
      <c r="S474" s="27" t="str">
        <f>VLOOKUP(N474,'散件（更新）'!B:E,4,FALSE)</f>
        <v>https://tineco-yxzt.oss-accelerate.aliyuncs.com/20250806/duozhuizujian_1754450010633.jpg</v>
      </c>
      <c r="T474" s="27" t="s">
        <v>8759</v>
      </c>
      <c r="U474" s="28" t="str">
        <f>VLOOKUP(N474,'散件（更新）'!B:G,6,FALSE)</f>
        <v>SP;ZB2459-01;多锥组件</v>
      </c>
      <c r="V474" s="28">
        <f>VLOOKUP(N474,'散件（更新）'!B:I,8,FALSE)</f>
        <v>6932485010462</v>
      </c>
    </row>
    <row r="475" spans="1:22" ht="20.149999999999999" customHeight="1">
      <c r="A475" s="57">
        <v>46169</v>
      </c>
      <c r="B475" s="59" t="s">
        <v>18975</v>
      </c>
      <c r="C475" s="27" t="str">
        <f>VLOOKUP(B475,'大货清单（不定期按GOMS更新）'!A:H,8,0)</f>
        <v>107-24590102</v>
      </c>
      <c r="D475" s="27" t="str">
        <f>VLOOKUP(B475,'大货清单（不定期按GOMS更新）'!A:C,3,0)</f>
        <v>ZB2459A-02</v>
      </c>
      <c r="E475" s="27" t="str">
        <f>VLOOKUP(B475,'大货清单（不定期按GOMS更新）'!A:H,4,0)</f>
        <v>PL,HU,RO,GR,CZ,UA,FR</v>
      </c>
      <c r="F475" s="27" t="str">
        <f>VLOOKUP(B475,'大货清单（不定期按GOMS更新）'!A:H,2,0)</f>
        <v>PURE ONE STATION 5 PRO</v>
      </c>
      <c r="G475" s="28">
        <f>VLOOKUP(B475,'大货清单（不定期按GOMS更新）'!A:I,9,FALSE)</f>
        <v>6932485018420</v>
      </c>
      <c r="H475" s="27" t="str">
        <f>VLOOKUP(B475,'大货清单（不定期按GOMS更新）'!A:H,7,0)</f>
        <v>Purple</v>
      </c>
      <c r="I475" s="27" t="str">
        <f>VLOOKUP(B475,'大货清单（不定期按GOMS更新）'!A:F,6,FALSE)</f>
        <v>GTM</v>
      </c>
      <c r="J475" s="27" t="str">
        <f>VLOOKUP(B475,'大货清单（不定期按GOMS更新）'!A:K,11,FALSE)</f>
        <v>11.3</v>
      </c>
      <c r="K475" s="27" t="str">
        <f>VLOOKUP(B475,'大货清单（不定期按GOMS更新）'!A:N,12,FALSE)</f>
        <v>747</v>
      </c>
      <c r="L475" s="27" t="str">
        <f>VLOOKUP(B475,'大货清单（不定期按GOMS更新）'!A:M,13,FALSE)</f>
        <v>383</v>
      </c>
      <c r="M475" s="27" t="str">
        <f>VLOOKUP(B475,'大货清单（不定期按GOMS更新）'!A:N,14,FALSE)</f>
        <v>331</v>
      </c>
      <c r="N475" s="59" t="s">
        <v>10296</v>
      </c>
      <c r="O475" s="27">
        <f>IFERROR(VLOOKUP(N475,'散件迭代（不定期更新）'!C:J,8,FALSE),0)</f>
        <v>0</v>
      </c>
      <c r="P475" s="27">
        <f>IFERROR(VLOOKUP(N475,'散件（更新）'!B:H,3,FALSE),0)</f>
        <v>0</v>
      </c>
      <c r="Q475" s="27" t="str">
        <f>VLOOKUP(N475,'散件（更新）'!B:H,2,FALSE)</f>
        <v>114-24590007</v>
      </c>
      <c r="R475" s="27" t="str">
        <f>VLOOKUP(N475,'散件（更新）'!B:H,7,FALSE)</f>
        <v>plastic part</v>
      </c>
      <c r="S475" s="27" t="str">
        <f>VLOOKUP(N475,'散件（更新）'!B:E,4,FALSE)</f>
        <v>https://tineco-yxzt.oss-accelerate.aliyuncs.com/20250806/jinshuguan_1754450301820.jpg</v>
      </c>
      <c r="T475" s="27" t="s">
        <v>8759</v>
      </c>
      <c r="U475" s="28" t="str">
        <f>VLOOKUP(N475,'散件（更新）'!B:G,6,FALSE)</f>
        <v>SP;ZB2459-01;金属管组件</v>
      </c>
      <c r="V475" s="28">
        <f>VLOOKUP(N475,'散件（更新）'!B:I,8,FALSE)</f>
        <v>6932485010523</v>
      </c>
    </row>
    <row r="476" spans="1:22" ht="20.149999999999999" customHeight="1">
      <c r="A476" s="57">
        <v>46169</v>
      </c>
      <c r="B476" s="59" t="s">
        <v>18975</v>
      </c>
      <c r="C476" s="27" t="str">
        <f>VLOOKUP(B476,'大货清单（不定期按GOMS更新）'!A:H,8,0)</f>
        <v>107-24590102</v>
      </c>
      <c r="D476" s="27" t="str">
        <f>VLOOKUP(B476,'大货清单（不定期按GOMS更新）'!A:C,3,0)</f>
        <v>ZB2459A-02</v>
      </c>
      <c r="E476" s="27" t="str">
        <f>VLOOKUP(B476,'大货清单（不定期按GOMS更新）'!A:H,4,0)</f>
        <v>PL,HU,RO,GR,CZ,UA,FR</v>
      </c>
      <c r="F476" s="27" t="str">
        <f>VLOOKUP(B476,'大货清单（不定期按GOMS更新）'!A:H,2,0)</f>
        <v>PURE ONE STATION 5 PRO</v>
      </c>
      <c r="G476" s="28">
        <f>VLOOKUP(B476,'大货清单（不定期按GOMS更新）'!A:I,9,FALSE)</f>
        <v>6932485018420</v>
      </c>
      <c r="H476" s="27" t="str">
        <f>VLOOKUP(B476,'大货清单（不定期按GOMS更新）'!A:H,7,0)</f>
        <v>Purple</v>
      </c>
      <c r="I476" s="27" t="str">
        <f>VLOOKUP(B476,'大货清单（不定期按GOMS更新）'!A:F,6,FALSE)</f>
        <v>GTM</v>
      </c>
      <c r="J476" s="27" t="str">
        <f>VLOOKUP(B476,'大货清单（不定期按GOMS更新）'!A:K,11,FALSE)</f>
        <v>11.3</v>
      </c>
      <c r="K476" s="27" t="str">
        <f>VLOOKUP(B476,'大货清单（不定期按GOMS更新）'!A:N,12,FALSE)</f>
        <v>747</v>
      </c>
      <c r="L476" s="27" t="str">
        <f>VLOOKUP(B476,'大货清单（不定期按GOMS更新）'!A:M,13,FALSE)</f>
        <v>383</v>
      </c>
      <c r="M476" s="27" t="str">
        <f>VLOOKUP(B476,'大货清单（不定期按GOMS更新）'!A:N,14,FALSE)</f>
        <v>331</v>
      </c>
      <c r="N476" s="59" t="s">
        <v>10078</v>
      </c>
      <c r="O476" s="27">
        <f>IFERROR(VLOOKUP(N476,'散件迭代（不定期更新）'!C:J,8,FALSE),0)</f>
        <v>0</v>
      </c>
      <c r="P476" s="27">
        <f>IFERROR(VLOOKUP(N476,'散件（更新）'!B:H,3,FALSE),0)</f>
        <v>0</v>
      </c>
      <c r="Q476" s="27" t="str">
        <f>VLOOKUP(N476,'散件（更新）'!B:H,2,FALSE)</f>
        <v>114-24590008</v>
      </c>
      <c r="R476" s="27" t="str">
        <f>VLOOKUP(N476,'散件（更新）'!B:H,7,FALSE)</f>
        <v>plastic part</v>
      </c>
      <c r="S476" s="27" t="str">
        <f>VLOOKUP(N476,'散件（更新）'!B:E,4,FALSE)</f>
        <v>https://tineco-yxzt.oss-accelerate.aliyuncs.com/20250806/dishuazujian_1754450331092.jpg</v>
      </c>
      <c r="T476" s="27" t="s">
        <v>8759</v>
      </c>
      <c r="U476" s="28" t="str">
        <f>VLOOKUP(N476,'散件（更新）'!B:G,6,FALSE)</f>
        <v>SP;ZB2459-01;地刷组件</v>
      </c>
      <c r="V476" s="28">
        <f>VLOOKUP(N476,'散件（更新）'!B:I,8,FALSE)</f>
        <v>6932485010530</v>
      </c>
    </row>
    <row r="477" spans="1:22" ht="20.149999999999999" customHeight="1">
      <c r="A477" s="57">
        <v>46169</v>
      </c>
      <c r="B477" s="59" t="s">
        <v>18975</v>
      </c>
      <c r="C477" s="27" t="str">
        <f>VLOOKUP(B477,'大货清单（不定期按GOMS更新）'!A:H,8,0)</f>
        <v>107-24590102</v>
      </c>
      <c r="D477" s="27" t="str">
        <f>VLOOKUP(B477,'大货清单（不定期按GOMS更新）'!A:C,3,0)</f>
        <v>ZB2459A-02</v>
      </c>
      <c r="E477" s="27" t="str">
        <f>VLOOKUP(B477,'大货清单（不定期按GOMS更新）'!A:H,4,0)</f>
        <v>PL,HU,RO,GR,CZ,UA,FR</v>
      </c>
      <c r="F477" s="27" t="str">
        <f>VLOOKUP(B477,'大货清单（不定期按GOMS更新）'!A:H,2,0)</f>
        <v>PURE ONE STATION 5 PRO</v>
      </c>
      <c r="G477" s="28">
        <f>VLOOKUP(B477,'大货清单（不定期按GOMS更新）'!A:I,9,FALSE)</f>
        <v>6932485018420</v>
      </c>
      <c r="H477" s="27" t="str">
        <f>VLOOKUP(B477,'大货清单（不定期按GOMS更新）'!A:H,7,0)</f>
        <v>Purple</v>
      </c>
      <c r="I477" s="27" t="str">
        <f>VLOOKUP(B477,'大货清单（不定期按GOMS更新）'!A:F,6,FALSE)</f>
        <v>GTM</v>
      </c>
      <c r="J477" s="27" t="str">
        <f>VLOOKUP(B477,'大货清单（不定期按GOMS更新）'!A:K,11,FALSE)</f>
        <v>11.3</v>
      </c>
      <c r="K477" s="27" t="str">
        <f>VLOOKUP(B477,'大货清单（不定期按GOMS更新）'!A:N,12,FALSE)</f>
        <v>747</v>
      </c>
      <c r="L477" s="27" t="str">
        <f>VLOOKUP(B477,'大货清单（不定期按GOMS更新）'!A:M,13,FALSE)</f>
        <v>383</v>
      </c>
      <c r="M477" s="27" t="str">
        <f>VLOOKUP(B477,'大货清单（不定期按GOMS更新）'!A:N,14,FALSE)</f>
        <v>331</v>
      </c>
      <c r="N477" s="59" t="s">
        <v>10183</v>
      </c>
      <c r="O477" s="27">
        <f>IFERROR(VLOOKUP(N477,'散件迭代（不定期更新）'!C:J,8,FALSE),0)</f>
        <v>0</v>
      </c>
      <c r="P477" s="27">
        <f>IFERROR(VLOOKUP(N477,'散件（更新）'!B:H,3,FALSE),0)</f>
        <v>0</v>
      </c>
      <c r="Q477" s="27" t="str">
        <f>VLOOKUP(N477,'散件（更新）'!B:H,2,FALSE)</f>
        <v>114-24590009</v>
      </c>
      <c r="R477" s="27" t="str">
        <f>VLOOKUP(N477,'散件（更新）'!B:H,7,FALSE)</f>
        <v>plastic part</v>
      </c>
      <c r="S477" s="27" t="str">
        <f>VLOOKUP(N477,'散件（更新）'!B:E,4,FALSE)</f>
        <v>https://tineco-yxzt.oss-accelerate.aliyuncs.com/20250806/zuheshua_1754450396423.png</v>
      </c>
      <c r="T477" s="27" t="s">
        <v>19311</v>
      </c>
      <c r="U477" s="28" t="str">
        <f>VLOOKUP(N477,'散件（更新）'!B:G,6,FALSE)</f>
        <v>SP;ZB2459-01;组合刷组件</v>
      </c>
      <c r="V477" s="28">
        <f>VLOOKUP(N477,'散件（更新）'!B:I,8,FALSE)</f>
        <v>6932485010547</v>
      </c>
    </row>
    <row r="478" spans="1:22" ht="20.149999999999999" customHeight="1">
      <c r="A478" s="57">
        <v>46169</v>
      </c>
      <c r="B478" s="59" t="s">
        <v>18975</v>
      </c>
      <c r="C478" s="27" t="str">
        <f>VLOOKUP(B478,'大货清单（不定期按GOMS更新）'!A:H,8,0)</f>
        <v>107-24590102</v>
      </c>
      <c r="D478" s="27" t="str">
        <f>VLOOKUP(B478,'大货清单（不定期按GOMS更新）'!A:C,3,0)</f>
        <v>ZB2459A-02</v>
      </c>
      <c r="E478" s="27" t="str">
        <f>VLOOKUP(B478,'大货清单（不定期按GOMS更新）'!A:H,4,0)</f>
        <v>PL,HU,RO,GR,CZ,UA,FR</v>
      </c>
      <c r="F478" s="27" t="str">
        <f>VLOOKUP(B478,'大货清单（不定期按GOMS更新）'!A:H,2,0)</f>
        <v>PURE ONE STATION 5 PRO</v>
      </c>
      <c r="G478" s="28">
        <f>VLOOKUP(B478,'大货清单（不定期按GOMS更新）'!A:I,9,FALSE)</f>
        <v>6932485018420</v>
      </c>
      <c r="H478" s="27" t="str">
        <f>VLOOKUP(B478,'大货清单（不定期按GOMS更新）'!A:H,7,0)</f>
        <v>Purple</v>
      </c>
      <c r="I478" s="27" t="str">
        <f>VLOOKUP(B478,'大货清单（不定期按GOMS更新）'!A:F,6,FALSE)</f>
        <v>GTM</v>
      </c>
      <c r="J478" s="27" t="str">
        <f>VLOOKUP(B478,'大货清单（不定期按GOMS更新）'!A:K,11,FALSE)</f>
        <v>11.3</v>
      </c>
      <c r="K478" s="27" t="str">
        <f>VLOOKUP(B478,'大货清单（不定期按GOMS更新）'!A:N,12,FALSE)</f>
        <v>747</v>
      </c>
      <c r="L478" s="27" t="str">
        <f>VLOOKUP(B478,'大货清单（不定期按GOMS更新）'!A:M,13,FALSE)</f>
        <v>383</v>
      </c>
      <c r="M478" s="27" t="str">
        <f>VLOOKUP(B478,'大货清单（不定期按GOMS更新）'!A:N,14,FALSE)</f>
        <v>331</v>
      </c>
      <c r="N478" s="59" t="s">
        <v>9946</v>
      </c>
      <c r="O478" s="27">
        <f>IFERROR(VLOOKUP(N478,'散件迭代（不定期更新）'!C:J,8,FALSE),0)</f>
        <v>0</v>
      </c>
      <c r="P478" s="27">
        <f>IFERROR(VLOOKUP(N478,'散件（更新）'!B:H,3,FALSE),0)</f>
        <v>0</v>
      </c>
      <c r="Q478" s="27" t="str">
        <f>VLOOKUP(N478,'散件（更新）'!B:H,2,FALSE)</f>
        <v>114-24590010</v>
      </c>
      <c r="R478" s="27" t="str">
        <f>VLOOKUP(N478,'散件（更新）'!B:H,7,FALSE)</f>
        <v>plastic part</v>
      </c>
      <c r="S478" s="27" t="str">
        <f>VLOOKUP(N478,'散件（更新）'!B:E,4,FALSE)</f>
        <v>https://tineco-yxzt.oss-accelerate.aliyuncs.com/20250806/gunshuazujian_1754450445947.jpg</v>
      </c>
      <c r="T478" s="27" t="s">
        <v>8759</v>
      </c>
      <c r="U478" s="28" t="str">
        <f>VLOOKUP(N478,'散件（更新）'!B:G,6,FALSE)</f>
        <v>SP;ZB2459-01;滚刷组件</v>
      </c>
      <c r="V478" s="28">
        <f>VLOOKUP(N478,'散件（更新）'!B:I,8,FALSE)</f>
        <v>6932485010554</v>
      </c>
    </row>
    <row r="479" spans="1:22" ht="20.149999999999999" customHeight="1">
      <c r="A479" s="57">
        <v>46169</v>
      </c>
      <c r="B479" s="59" t="s">
        <v>18975</v>
      </c>
      <c r="C479" s="27" t="str">
        <f>VLOOKUP(B479,'大货清单（不定期按GOMS更新）'!A:H,8,0)</f>
        <v>107-24590102</v>
      </c>
      <c r="D479" s="27" t="str">
        <f>VLOOKUP(B479,'大货清单（不定期按GOMS更新）'!A:C,3,0)</f>
        <v>ZB2459A-02</v>
      </c>
      <c r="E479" s="27" t="str">
        <f>VLOOKUP(B479,'大货清单（不定期按GOMS更新）'!A:H,4,0)</f>
        <v>PL,HU,RO,GR,CZ,UA,FR</v>
      </c>
      <c r="F479" s="27" t="str">
        <f>VLOOKUP(B479,'大货清单（不定期按GOMS更新）'!A:H,2,0)</f>
        <v>PURE ONE STATION 5 PRO</v>
      </c>
      <c r="G479" s="28">
        <f>VLOOKUP(B479,'大货清单（不定期按GOMS更新）'!A:I,9,FALSE)</f>
        <v>6932485018420</v>
      </c>
      <c r="H479" s="27" t="str">
        <f>VLOOKUP(B479,'大货清单（不定期按GOMS更新）'!A:H,7,0)</f>
        <v>Purple</v>
      </c>
      <c r="I479" s="27" t="str">
        <f>VLOOKUP(B479,'大货清单（不定期按GOMS更新）'!A:F,6,FALSE)</f>
        <v>GTM</v>
      </c>
      <c r="J479" s="27" t="str">
        <f>VLOOKUP(B479,'大货清单（不定期按GOMS更新）'!A:K,11,FALSE)</f>
        <v>11.3</v>
      </c>
      <c r="K479" s="27" t="str">
        <f>VLOOKUP(B479,'大货清单（不定期按GOMS更新）'!A:N,12,FALSE)</f>
        <v>747</v>
      </c>
      <c r="L479" s="27" t="str">
        <f>VLOOKUP(B479,'大货清单（不定期按GOMS更新）'!A:M,13,FALSE)</f>
        <v>383</v>
      </c>
      <c r="M479" s="27" t="str">
        <f>VLOOKUP(B479,'大货清单（不定期按GOMS更新）'!A:N,14,FALSE)</f>
        <v>331</v>
      </c>
      <c r="N479" s="59" t="s">
        <v>16930</v>
      </c>
      <c r="O479" s="27">
        <f>IFERROR(VLOOKUP(N479,'散件迭代（不定期更新）'!C:J,8,FALSE),0)</f>
        <v>0</v>
      </c>
      <c r="P479" s="27" t="str">
        <f>IFERROR(VLOOKUP(N479,'散件（更新）'!B:H,3,FALSE),0)</f>
        <v/>
      </c>
      <c r="Q479" s="27" t="str">
        <f>VLOOKUP(N479,'散件（更新）'!B:H,2,FALSE)</f>
        <v>114-24590101</v>
      </c>
      <c r="R479" s="27" t="str">
        <f>VLOOKUP(N479,'散件（更新）'!B:H,7,FALSE)</f>
        <v>Station Body</v>
      </c>
      <c r="S479" s="27" t="str">
        <f>VLOOKUP(N479,'散件（更新）'!B:E,4,FALSE)</f>
        <v>https://tineco-yxzt.oss-accelerate.aliyuncs.com/20260128/jishenzujian_1769563930521.jpg</v>
      </c>
      <c r="T479" s="27" t="s">
        <v>8759</v>
      </c>
      <c r="U479" s="28" t="str">
        <f>VLOOKUP(N479,'散件（更新）'!B:G,6,FALSE)</f>
        <v>SP;ZB2459A-02;机身组件</v>
      </c>
      <c r="V479" s="28">
        <f>VLOOKUP(N479,'散件（更新）'!B:I,8,FALSE)</f>
        <v>6932485021857</v>
      </c>
    </row>
    <row r="480" spans="1:22" ht="20.149999999999999" customHeight="1">
      <c r="A480" s="57">
        <v>46169</v>
      </c>
      <c r="B480" s="59" t="s">
        <v>18975</v>
      </c>
      <c r="C480" s="27" t="str">
        <f>VLOOKUP(B480,'大货清单（不定期按GOMS更新）'!A:H,8,0)</f>
        <v>107-24590102</v>
      </c>
      <c r="D480" s="27" t="str">
        <f>VLOOKUP(B480,'大货清单（不定期按GOMS更新）'!A:C,3,0)</f>
        <v>ZB2459A-02</v>
      </c>
      <c r="E480" s="27" t="str">
        <f>VLOOKUP(B480,'大货清单（不定期按GOMS更新）'!A:H,4,0)</f>
        <v>PL,HU,RO,GR,CZ,UA,FR</v>
      </c>
      <c r="F480" s="27" t="str">
        <f>VLOOKUP(B480,'大货清单（不定期按GOMS更新）'!A:H,2,0)</f>
        <v>PURE ONE STATION 5 PRO</v>
      </c>
      <c r="G480" s="28">
        <f>VLOOKUP(B480,'大货清单（不定期按GOMS更新）'!A:I,9,FALSE)</f>
        <v>6932485018420</v>
      </c>
      <c r="H480" s="27" t="str">
        <f>VLOOKUP(B480,'大货清单（不定期按GOMS更新）'!A:H,7,0)</f>
        <v>Purple</v>
      </c>
      <c r="I480" s="27" t="str">
        <f>VLOOKUP(B480,'大货清单（不定期按GOMS更新）'!A:F,6,FALSE)</f>
        <v>GTM</v>
      </c>
      <c r="J480" s="27" t="str">
        <f>VLOOKUP(B480,'大货清单（不定期按GOMS更新）'!A:K,11,FALSE)</f>
        <v>11.3</v>
      </c>
      <c r="K480" s="27" t="str">
        <f>VLOOKUP(B480,'大货清单（不定期按GOMS更新）'!A:N,12,FALSE)</f>
        <v>747</v>
      </c>
      <c r="L480" s="27" t="str">
        <f>VLOOKUP(B480,'大货清单（不定期按GOMS更新）'!A:M,13,FALSE)</f>
        <v>383</v>
      </c>
      <c r="M480" s="27" t="str">
        <f>VLOOKUP(B480,'大货清单（不定期按GOMS更新）'!A:N,14,FALSE)</f>
        <v>331</v>
      </c>
      <c r="N480" s="59" t="s">
        <v>15474</v>
      </c>
      <c r="O480" s="27">
        <f>IFERROR(VLOOKUP(N480,'散件迭代（不定期更新）'!C:J,8,FALSE),0)</f>
        <v>0</v>
      </c>
      <c r="P480" s="27">
        <f>IFERROR(VLOOKUP(N480,'散件（更新）'!B:H,3,FALSE),0)</f>
        <v>0</v>
      </c>
      <c r="Q480" s="27" t="str">
        <f>VLOOKUP(N480,'散件（更新）'!B:H,2,FALSE)</f>
        <v>114-24590302</v>
      </c>
      <c r="R480" s="27" t="str">
        <f>VLOOKUP(N480,'散件（更新）'!B:H,7,FALSE)</f>
        <v>Station Head</v>
      </c>
      <c r="S480" s="27" t="str">
        <f>VLOOKUP(N480,'散件（更新）'!B:E,4,FALSE)</f>
        <v>https://tineco-yxzt.oss-accelerate.aliyuncs.com/20251020/jitouzujian_1760940413872.jpg</v>
      </c>
      <c r="T480" s="27" t="s">
        <v>19301</v>
      </c>
      <c r="U480" s="28" t="str">
        <f>VLOOKUP(N480,'散件（更新）'!B:G,6,FALSE)</f>
        <v>SP;ZB2459C-01;机头组件</v>
      </c>
      <c r="V480" s="28">
        <f>VLOOKUP(N480,'散件（更新）'!B:I,8,FALSE)</f>
        <v>6932485015955</v>
      </c>
    </row>
    <row r="481" spans="1:22" ht="20.149999999999999" customHeight="1">
      <c r="A481" s="57">
        <v>46169</v>
      </c>
      <c r="B481" s="59" t="s">
        <v>19003</v>
      </c>
      <c r="C481" s="27" t="str">
        <f>VLOOKUP(B481,'大货清单（不定期按GOMS更新）'!A:H,8,0)</f>
        <v>109-24820502</v>
      </c>
      <c r="D481" s="27" t="str">
        <f>VLOOKUP(B481,'大货清单（不定期按GOMS更新）'!A:C,3,0)</f>
        <v>CL2482E-02</v>
      </c>
      <c r="E481" s="27" t="str">
        <f>VLOOKUP(B481,'大货清单（不定期按GOMS更新）'!A:H,4,0)</f>
        <v>DE,NL,PL,FR,IT,FI</v>
      </c>
      <c r="F481" s="27" t="str">
        <f>VLOOKUP(B481,'大货清单（不定期按GOMS更新）'!A:H,2,0)</f>
        <v>Floor One i7 Fold Premium</v>
      </c>
      <c r="G481" s="28">
        <f>VLOOKUP(B481,'大货清单（不定期按GOMS更新）'!A:I,9,FALSE)</f>
        <v>6932485017775</v>
      </c>
      <c r="H481" s="27" t="str">
        <f>VLOOKUP(B481,'大货清单（不定期按GOMS更新）'!A:H,7,0)</f>
        <v>White</v>
      </c>
      <c r="I481" s="27" t="str">
        <f>VLOOKUP(B481,'大货清单（不定期按GOMS更新）'!A:F,6,FALSE)</f>
        <v>ACTIVE</v>
      </c>
      <c r="J481" s="27" t="str">
        <f>VLOOKUP(B481,'大货清单（不定期按GOMS更新）'!A:K,11,FALSE)</f>
        <v>9.1</v>
      </c>
      <c r="K481" s="27" t="str">
        <f>VLOOKUP(B481,'大货清单（不定期按GOMS更新）'!A:N,12,FALSE)</f>
        <v>782</v>
      </c>
      <c r="L481" s="27" t="str">
        <f>VLOOKUP(B481,'大货清单（不定期按GOMS更新）'!A:M,13,FALSE)</f>
        <v>331</v>
      </c>
      <c r="M481" s="27" t="str">
        <f>VLOOKUP(B481,'大货清单（不定期按GOMS更新）'!A:N,14,FALSE)</f>
        <v>289</v>
      </c>
      <c r="N481" s="59" t="s">
        <v>16569</v>
      </c>
      <c r="O481" s="27">
        <f>IFERROR(VLOOKUP(N481,'散件迭代（不定期更新）'!C:J,8,FALSE),0)</f>
        <v>0</v>
      </c>
      <c r="P481" s="27" t="str">
        <f>IFERROR(VLOOKUP(N481,'散件（更新）'!B:H,3,FALSE),0)</f>
        <v/>
      </c>
      <c r="Q481" s="27" t="str">
        <f>VLOOKUP(N481,'散件（更新）'!B:H,2,FALSE)</f>
        <v>114-24820513</v>
      </c>
      <c r="R481" s="27" t="str">
        <f>VLOOKUP(N481,'散件（更新）'!B:H,7,FALSE)</f>
        <v>Main Body Bracket</v>
      </c>
      <c r="S481" s="27" t="str">
        <f>VLOOKUP(N481,'散件（更新）'!B:E,4,FALSE)</f>
        <v>https://tineco-yxzt.oss-accelerate.aliyuncs.com/20260128/jishenzhijia01_1769561994982.png</v>
      </c>
      <c r="T481" s="27" t="s">
        <v>8759</v>
      </c>
      <c r="U481" s="28" t="str">
        <f>VLOOKUP(N481,'散件（更新）'!B:G,6,FALSE)</f>
        <v>SP;CL2482E-02;机身支架</v>
      </c>
      <c r="V481" s="28">
        <f>VLOOKUP(N481,'散件（更新）'!B:I,8,FALSE)</f>
        <v>6932485021949</v>
      </c>
    </row>
    <row r="482" spans="1:22" ht="20.149999999999999" customHeight="1">
      <c r="A482" s="57">
        <v>46169</v>
      </c>
      <c r="B482" s="59" t="s">
        <v>19003</v>
      </c>
      <c r="C482" s="27" t="str">
        <f>VLOOKUP(B482,'大货清单（不定期按GOMS更新）'!A:H,8,0)</f>
        <v>109-24820502</v>
      </c>
      <c r="D482" s="27" t="str">
        <f>VLOOKUP(B482,'大货清单（不定期按GOMS更新）'!A:C,3,0)</f>
        <v>CL2482E-02</v>
      </c>
      <c r="E482" s="27" t="str">
        <f>VLOOKUP(B482,'大货清单（不定期按GOMS更新）'!A:H,4,0)</f>
        <v>DE,NL,PL,FR,IT,FI</v>
      </c>
      <c r="F482" s="27" t="str">
        <f>VLOOKUP(B482,'大货清单（不定期按GOMS更新）'!A:H,2,0)</f>
        <v>Floor One i7 Fold Premium</v>
      </c>
      <c r="G482" s="28">
        <f>VLOOKUP(B482,'大货清单（不定期按GOMS更新）'!A:I,9,FALSE)</f>
        <v>6932485017775</v>
      </c>
      <c r="H482" s="27" t="str">
        <f>VLOOKUP(B482,'大货清单（不定期按GOMS更新）'!A:H,7,0)</f>
        <v>White</v>
      </c>
      <c r="I482" s="27" t="str">
        <f>VLOOKUP(B482,'大货清单（不定期按GOMS更新）'!A:F,6,FALSE)</f>
        <v>ACTIVE</v>
      </c>
      <c r="J482" s="27" t="str">
        <f>VLOOKUP(B482,'大货清单（不定期按GOMS更新）'!A:K,11,FALSE)</f>
        <v>9.1</v>
      </c>
      <c r="K482" s="27" t="str">
        <f>VLOOKUP(B482,'大货清单（不定期按GOMS更新）'!A:N,12,FALSE)</f>
        <v>782</v>
      </c>
      <c r="L482" s="27" t="str">
        <f>VLOOKUP(B482,'大货清单（不定期按GOMS更新）'!A:M,13,FALSE)</f>
        <v>331</v>
      </c>
      <c r="M482" s="27" t="str">
        <f>VLOOKUP(B482,'大货清单（不定期按GOMS更新）'!A:N,14,FALSE)</f>
        <v>289</v>
      </c>
      <c r="N482" s="59" t="s">
        <v>14989</v>
      </c>
      <c r="O482" s="27">
        <f>IFERROR(VLOOKUP(N482,'散件迭代（不定期更新）'!C:J,8,FALSE),0)</f>
        <v>0</v>
      </c>
      <c r="P482" s="27">
        <f>IFERROR(VLOOKUP(N482,'散件（更新）'!B:H,3,FALSE),0)</f>
        <v>0</v>
      </c>
      <c r="Q482" s="27" t="str">
        <f>VLOOKUP(N482,'散件（更新）'!B:H,2,FALSE)</f>
        <v>114-24820209</v>
      </c>
      <c r="R482" s="27" t="str">
        <f>VLOOKUP(N482,'散件（更新）'!B:H,7,FALSE)</f>
        <v>Brush Roller</v>
      </c>
      <c r="S482" s="27" t="str">
        <f>VLOOKUP(N482,'散件（更新）'!B:E,4,FALSE)</f>
        <v>https://tineco-yxzt.oss-accelerate.aliyuncs.com/20251020/gunshuazujian_1760953266869.jpg</v>
      </c>
      <c r="T482" s="27" t="s">
        <v>8759</v>
      </c>
      <c r="U482" s="28" t="str">
        <f>VLOOKUP(N482,'散件（更新）'!B:G,6,FALSE)</f>
        <v>SP;CL2482B-01;滚刷组件</v>
      </c>
      <c r="V482" s="28">
        <f>VLOOKUP(N482,'散件（更新）'!B:I,8,FALSE)</f>
        <v>6932485013050</v>
      </c>
    </row>
    <row r="483" spans="1:22" ht="20.149999999999999" customHeight="1">
      <c r="A483" s="57">
        <v>46169</v>
      </c>
      <c r="B483" s="59" t="s">
        <v>19003</v>
      </c>
      <c r="C483" s="27" t="str">
        <f>VLOOKUP(B483,'大货清单（不定期按GOMS更新）'!A:H,8,0)</f>
        <v>109-24820502</v>
      </c>
      <c r="D483" s="27" t="str">
        <f>VLOOKUP(B483,'大货清单（不定期按GOMS更新）'!A:C,3,0)</f>
        <v>CL2482E-02</v>
      </c>
      <c r="E483" s="27" t="str">
        <f>VLOOKUP(B483,'大货清单（不定期按GOMS更新）'!A:H,4,0)</f>
        <v>DE,NL,PL,FR,IT,FI</v>
      </c>
      <c r="F483" s="27" t="str">
        <f>VLOOKUP(B483,'大货清单（不定期按GOMS更新）'!A:H,2,0)</f>
        <v>Floor One i7 Fold Premium</v>
      </c>
      <c r="G483" s="28">
        <f>VLOOKUP(B483,'大货清单（不定期按GOMS更新）'!A:I,9,FALSE)</f>
        <v>6932485017775</v>
      </c>
      <c r="H483" s="27" t="str">
        <f>VLOOKUP(B483,'大货清单（不定期按GOMS更新）'!A:H,7,0)</f>
        <v>White</v>
      </c>
      <c r="I483" s="27" t="str">
        <f>VLOOKUP(B483,'大货清单（不定期按GOMS更新）'!A:F,6,FALSE)</f>
        <v>ACTIVE</v>
      </c>
      <c r="J483" s="27" t="str">
        <f>VLOOKUP(B483,'大货清单（不定期按GOMS更新）'!A:K,11,FALSE)</f>
        <v>9.1</v>
      </c>
      <c r="K483" s="27" t="str">
        <f>VLOOKUP(B483,'大货清单（不定期按GOMS更新）'!A:N,12,FALSE)</f>
        <v>782</v>
      </c>
      <c r="L483" s="27" t="str">
        <f>VLOOKUP(B483,'大货清单（不定期按GOMS更新）'!A:M,13,FALSE)</f>
        <v>331</v>
      </c>
      <c r="M483" s="27" t="str">
        <f>VLOOKUP(B483,'大货清单（不定期按GOMS更新）'!A:N,14,FALSE)</f>
        <v>289</v>
      </c>
      <c r="N483" s="59" t="s">
        <v>15618</v>
      </c>
      <c r="O483" s="27">
        <f>IFERROR(VLOOKUP(N483,'散件迭代（不定期更新）'!C:J,8,FALSE),0)</f>
        <v>0</v>
      </c>
      <c r="P483" s="27">
        <f>IFERROR(VLOOKUP(N483,'散件（更新）'!B:H,3,FALSE),0)</f>
        <v>0</v>
      </c>
      <c r="Q483" s="27" t="str">
        <f>VLOOKUP(N483,'散件（更新）'!B:H,2,FALSE)</f>
        <v>114-24820202</v>
      </c>
      <c r="R483" s="27" t="str">
        <f>VLOOKUP(N483,'散件（更新）'!B:H,7,FALSE)</f>
        <v>Filter Holder</v>
      </c>
      <c r="S483" s="27" t="str">
        <f>VLOOKUP(N483,'散件（更新）'!B:E,4,FALSE)</f>
        <v>https://tineco-yxzt.oss-accelerate.aliyuncs.com/20251020/huishoutongguolu:qizhuangpeizujian_1760952978374.jpg</v>
      </c>
      <c r="T483" s="27" t="s">
        <v>8759</v>
      </c>
      <c r="U483" s="28" t="str">
        <f>VLOOKUP(N483,'散件（更新）'!B:G,6,FALSE)</f>
        <v>SP;CL2482B-01;回收桶过滤器装配组件</v>
      </c>
      <c r="V483" s="28">
        <f>VLOOKUP(N483,'散件（更新）'!B:I,8,FALSE)</f>
        <v>6932485012985</v>
      </c>
    </row>
    <row r="484" spans="1:22" ht="20.149999999999999" customHeight="1">
      <c r="A484" s="57">
        <v>46169</v>
      </c>
      <c r="B484" s="59" t="s">
        <v>19003</v>
      </c>
      <c r="C484" s="27" t="str">
        <f>VLOOKUP(B484,'大货清单（不定期按GOMS更新）'!A:H,8,0)</f>
        <v>109-24820502</v>
      </c>
      <c r="D484" s="27" t="str">
        <f>VLOOKUP(B484,'大货清单（不定期按GOMS更新）'!A:C,3,0)</f>
        <v>CL2482E-02</v>
      </c>
      <c r="E484" s="27" t="str">
        <f>VLOOKUP(B484,'大货清单（不定期按GOMS更新）'!A:H,4,0)</f>
        <v>DE,NL,PL,FR,IT,FI</v>
      </c>
      <c r="F484" s="27" t="str">
        <f>VLOOKUP(B484,'大货清单（不定期按GOMS更新）'!A:H,2,0)</f>
        <v>Floor One i7 Fold Premium</v>
      </c>
      <c r="G484" s="28">
        <f>VLOOKUP(B484,'大货清单（不定期按GOMS更新）'!A:I,9,FALSE)</f>
        <v>6932485017775</v>
      </c>
      <c r="H484" s="27" t="str">
        <f>VLOOKUP(B484,'大货清单（不定期按GOMS更新）'!A:H,7,0)</f>
        <v>White</v>
      </c>
      <c r="I484" s="27" t="str">
        <f>VLOOKUP(B484,'大货清单（不定期按GOMS更新）'!A:F,6,FALSE)</f>
        <v>ACTIVE</v>
      </c>
      <c r="J484" s="27" t="str">
        <f>VLOOKUP(B484,'大货清单（不定期按GOMS更新）'!A:K,11,FALSE)</f>
        <v>9.1</v>
      </c>
      <c r="K484" s="27" t="str">
        <f>VLOOKUP(B484,'大货清单（不定期按GOMS更新）'!A:N,12,FALSE)</f>
        <v>782</v>
      </c>
      <c r="L484" s="27" t="str">
        <f>VLOOKUP(B484,'大货清单（不定期按GOMS更新）'!A:M,13,FALSE)</f>
        <v>331</v>
      </c>
      <c r="M484" s="27" t="str">
        <f>VLOOKUP(B484,'大货清单（不定期按GOMS更新）'!A:N,14,FALSE)</f>
        <v>289</v>
      </c>
      <c r="N484" s="59" t="s">
        <v>16438</v>
      </c>
      <c r="O484" s="27">
        <f>IFERROR(VLOOKUP(N484,'散件迭代（不定期更新）'!C:J,8,FALSE),0)</f>
        <v>0</v>
      </c>
      <c r="P484" s="27" t="str">
        <f>IFERROR(VLOOKUP(N484,'散件（更新）'!B:H,3,FALSE),0)</f>
        <v/>
      </c>
      <c r="Q484" s="27" t="str">
        <f>VLOOKUP(N484,'散件（更新）'!B:H,2,FALSE)</f>
        <v>114-24820406</v>
      </c>
      <c r="R484" s="27" t="str">
        <f>VLOOKUP(N484,'散件（更新）'!B:H,7,FALSE)</f>
        <v>Charging Base</v>
      </c>
      <c r="S484" s="27" t="str">
        <f>VLOOKUP(N484,'散件（更新）'!B:E,4,FALSE)</f>
        <v>https://tineco-yxzt.oss-accelerate.aliyuncs.com/20251217/honggantuopan_1765964794246.jpg</v>
      </c>
      <c r="T484" s="27" t="s">
        <v>8759</v>
      </c>
      <c r="U484" s="28" t="str">
        <f>VLOOKUP(N484,'散件（更新）'!B:G,6,FALSE)</f>
        <v>SP;CL2482D-02;烘干托盘组件(欧版)</v>
      </c>
      <c r="V484" s="28">
        <f>VLOOKUP(N484,'散件（更新）'!B:I,8,FALSE)</f>
        <v>6932485019489</v>
      </c>
    </row>
    <row r="485" spans="1:22" ht="20.149999999999999" customHeight="1">
      <c r="A485" s="57">
        <v>46169</v>
      </c>
      <c r="B485" s="59" t="s">
        <v>19003</v>
      </c>
      <c r="C485" s="27" t="str">
        <f>VLOOKUP(B485,'大货清单（不定期按GOMS更新）'!A:H,8,0)</f>
        <v>109-24820502</v>
      </c>
      <c r="D485" s="27" t="str">
        <f>VLOOKUP(B485,'大货清单（不定期按GOMS更新）'!A:C,3,0)</f>
        <v>CL2482E-02</v>
      </c>
      <c r="E485" s="27" t="str">
        <f>VLOOKUP(B485,'大货清单（不定期按GOMS更新）'!A:H,4,0)</f>
        <v>DE,NL,PL,FR,IT,FI</v>
      </c>
      <c r="F485" s="27" t="str">
        <f>VLOOKUP(B485,'大货清单（不定期按GOMS更新）'!A:H,2,0)</f>
        <v>Floor One i7 Fold Premium</v>
      </c>
      <c r="G485" s="28">
        <f>VLOOKUP(B485,'大货清单（不定期按GOMS更新）'!A:I,9,FALSE)</f>
        <v>6932485017775</v>
      </c>
      <c r="H485" s="27" t="str">
        <f>VLOOKUP(B485,'大货清单（不定期按GOMS更新）'!A:H,7,0)</f>
        <v>White</v>
      </c>
      <c r="I485" s="27" t="str">
        <f>VLOOKUP(B485,'大货清单（不定期按GOMS更新）'!A:F,6,FALSE)</f>
        <v>ACTIVE</v>
      </c>
      <c r="J485" s="27" t="str">
        <f>VLOOKUP(B485,'大货清单（不定期按GOMS更新）'!A:K,11,FALSE)</f>
        <v>9.1</v>
      </c>
      <c r="K485" s="27" t="str">
        <f>VLOOKUP(B485,'大货清单（不定期按GOMS更新）'!A:N,12,FALSE)</f>
        <v>782</v>
      </c>
      <c r="L485" s="27" t="str">
        <f>VLOOKUP(B485,'大货清单（不定期按GOMS更新）'!A:M,13,FALSE)</f>
        <v>331</v>
      </c>
      <c r="M485" s="27" t="str">
        <f>VLOOKUP(B485,'大货清单（不定期按GOMS更新）'!A:N,14,FALSE)</f>
        <v>289</v>
      </c>
      <c r="N485" s="59" t="s">
        <v>15113</v>
      </c>
      <c r="O485" s="27">
        <f>IFERROR(VLOOKUP(N485,'散件迭代（不定期更新）'!C:J,8,FALSE),0)</f>
        <v>0</v>
      </c>
      <c r="P485" s="27">
        <f>IFERROR(VLOOKUP(N485,'散件（更新）'!B:H,3,FALSE),0)</f>
        <v>0</v>
      </c>
      <c r="Q485" s="27" t="str">
        <f>VLOOKUP(N485,'散件（更新）'!B:H,2,FALSE)</f>
        <v>114-24820404</v>
      </c>
      <c r="R485" s="27" t="str">
        <f>VLOOKUP(N485,'散件（更新）'!B:H,7,FALSE)</f>
        <v>Battery</v>
      </c>
      <c r="S485" s="27" t="str">
        <f>VLOOKUP(N485,'散件（更新）'!B:E,4,FALSE)</f>
        <v>https://tineco-yxzt.oss-accelerate.aliyuncs.com/20251104/dianchibao_1762227057983.jpg</v>
      </c>
      <c r="T485" s="27" t="s">
        <v>8759</v>
      </c>
      <c r="U485" s="28" t="str">
        <f>VLOOKUP(N485,'散件（更新）'!B:G,6,FALSE)</f>
        <v>SP;CL2482D-01;电池包组件（带铭牌）</v>
      </c>
      <c r="V485" s="28">
        <f>VLOOKUP(N485,'散件（更新）'!B:I,8,FALSE)</f>
        <v>6932485017256</v>
      </c>
    </row>
    <row r="486" spans="1:22" ht="20.149999999999999" customHeight="1">
      <c r="A486" s="57">
        <v>46169</v>
      </c>
      <c r="B486" s="59" t="s">
        <v>19003</v>
      </c>
      <c r="C486" s="27" t="str">
        <f>VLOOKUP(B486,'大货清单（不定期按GOMS更新）'!A:H,8,0)</f>
        <v>109-24820502</v>
      </c>
      <c r="D486" s="27" t="str">
        <f>VLOOKUP(B486,'大货清单（不定期按GOMS更新）'!A:C,3,0)</f>
        <v>CL2482E-02</v>
      </c>
      <c r="E486" s="27" t="str">
        <f>VLOOKUP(B486,'大货清单（不定期按GOMS更新）'!A:H,4,0)</f>
        <v>DE,NL,PL,FR,IT,FI</v>
      </c>
      <c r="F486" s="27" t="str">
        <f>VLOOKUP(B486,'大货清单（不定期按GOMS更新）'!A:H,2,0)</f>
        <v>Floor One i7 Fold Premium</v>
      </c>
      <c r="G486" s="28">
        <f>VLOOKUP(B486,'大货清单（不定期按GOMS更新）'!A:I,9,FALSE)</f>
        <v>6932485017775</v>
      </c>
      <c r="H486" s="27" t="str">
        <f>VLOOKUP(B486,'大货清单（不定期按GOMS更新）'!A:H,7,0)</f>
        <v>White</v>
      </c>
      <c r="I486" s="27" t="str">
        <f>VLOOKUP(B486,'大货清单（不定期按GOMS更新）'!A:F,6,FALSE)</f>
        <v>ACTIVE</v>
      </c>
      <c r="J486" s="27" t="str">
        <f>VLOOKUP(B486,'大货清单（不定期按GOMS更新）'!A:K,11,FALSE)</f>
        <v>9.1</v>
      </c>
      <c r="K486" s="27" t="str">
        <f>VLOOKUP(B486,'大货清单（不定期按GOMS更新）'!A:N,12,FALSE)</f>
        <v>782</v>
      </c>
      <c r="L486" s="27" t="str">
        <f>VLOOKUP(B486,'大货清单（不定期按GOMS更新）'!A:M,13,FALSE)</f>
        <v>331</v>
      </c>
      <c r="M486" s="27" t="str">
        <f>VLOOKUP(B486,'大货清单（不定期按GOMS更新）'!A:N,14,FALSE)</f>
        <v>289</v>
      </c>
      <c r="N486" s="59" t="s">
        <v>14642</v>
      </c>
      <c r="O486" s="27">
        <f>IFERROR(VLOOKUP(N486,'散件迭代（不定期更新）'!C:J,8,FALSE),0)</f>
        <v>0</v>
      </c>
      <c r="P486" s="27">
        <f>IFERROR(VLOOKUP(N486,'散件（更新）'!B:H,3,FALSE),0)</f>
        <v>0</v>
      </c>
      <c r="Q486" s="27" t="str">
        <f>VLOOKUP(N486,'散件（更新）'!B:H,2,FALSE)</f>
        <v>114-24820402</v>
      </c>
      <c r="R486" s="27" t="str">
        <f>VLOOKUP(N486,'散件（更新）'!B:H,7,FALSE)</f>
        <v>Display Screen</v>
      </c>
      <c r="S486" s="27" t="str">
        <f>VLOOKUP(N486,'散件（更新）'!B:E,4,FALSE)</f>
        <v>https://tineco-yxzt.oss-accelerate.aliyuncs.com/20251104/zhuxianshipingzujian_1762226993445.jpg</v>
      </c>
      <c r="T486" s="27" t="s">
        <v>8759</v>
      </c>
      <c r="U486" s="28" t="str">
        <f>VLOOKUP(N486,'散件（更新）'!B:G,6,FALSE)</f>
        <v>SP;CL2482D-01;CL2482东陆显示屏（港版）</v>
      </c>
      <c r="V486" s="28">
        <f>VLOOKUP(N486,'散件（更新）'!B:I,8,FALSE)</f>
        <v>6932485017232</v>
      </c>
    </row>
    <row r="487" spans="1:22" ht="20.149999999999999" customHeight="1">
      <c r="A487" s="57">
        <v>46169</v>
      </c>
      <c r="B487" s="59" t="s">
        <v>19003</v>
      </c>
      <c r="C487" s="27" t="str">
        <f>VLOOKUP(B487,'大货清单（不定期按GOMS更新）'!A:H,8,0)</f>
        <v>109-24820502</v>
      </c>
      <c r="D487" s="27" t="str">
        <f>VLOOKUP(B487,'大货清单（不定期按GOMS更新）'!A:C,3,0)</f>
        <v>CL2482E-02</v>
      </c>
      <c r="E487" s="27" t="str">
        <f>VLOOKUP(B487,'大货清单（不定期按GOMS更新）'!A:H,4,0)</f>
        <v>DE,NL,PL,FR,IT,FI</v>
      </c>
      <c r="F487" s="27" t="str">
        <f>VLOOKUP(B487,'大货清单（不定期按GOMS更新）'!A:H,2,0)</f>
        <v>Floor One i7 Fold Premium</v>
      </c>
      <c r="G487" s="28">
        <f>VLOOKUP(B487,'大货清单（不定期按GOMS更新）'!A:I,9,FALSE)</f>
        <v>6932485017775</v>
      </c>
      <c r="H487" s="27" t="str">
        <f>VLOOKUP(B487,'大货清单（不定期按GOMS更新）'!A:H,7,0)</f>
        <v>White</v>
      </c>
      <c r="I487" s="27" t="str">
        <f>VLOOKUP(B487,'大货清单（不定期按GOMS更新）'!A:F,6,FALSE)</f>
        <v>ACTIVE</v>
      </c>
      <c r="J487" s="27" t="str">
        <f>VLOOKUP(B487,'大货清单（不定期按GOMS更新）'!A:K,11,FALSE)</f>
        <v>9.1</v>
      </c>
      <c r="K487" s="27" t="str">
        <f>VLOOKUP(B487,'大货清单（不定期按GOMS更新）'!A:N,12,FALSE)</f>
        <v>782</v>
      </c>
      <c r="L487" s="27" t="str">
        <f>VLOOKUP(B487,'大货清单（不定期按GOMS更新）'!A:M,13,FALSE)</f>
        <v>331</v>
      </c>
      <c r="M487" s="27" t="str">
        <f>VLOOKUP(B487,'大货清单（不定期按GOMS更新）'!A:N,14,FALSE)</f>
        <v>289</v>
      </c>
      <c r="N487" s="59" t="s">
        <v>14830</v>
      </c>
      <c r="O487" s="27">
        <f>IFERROR(VLOOKUP(N487,'散件迭代（不定期更新）'!C:J,8,FALSE),0)</f>
        <v>0</v>
      </c>
      <c r="P487" s="27">
        <f>IFERROR(VLOOKUP(N487,'散件（更新）'!B:H,3,FALSE),0)</f>
        <v>0</v>
      </c>
      <c r="Q487" s="27" t="str">
        <f>VLOOKUP(N487,'散件（更新）'!B:H,2,FALSE)</f>
        <v>114-24820210</v>
      </c>
      <c r="R487" s="27" t="str">
        <f>VLOOKUP(N487,'散件（更新）'!B:H,7,FALSE)</f>
        <v>plastic part</v>
      </c>
      <c r="S487" s="27" t="str">
        <f>VLOOKUP(N487,'散件（更新）'!B:E,4,FALSE)</f>
        <v>https://tineco-yxzt.oss-accelerate.aliyuncs.com/20251020/jishen0_1760953293140.png</v>
      </c>
      <c r="T487" s="27" t="s">
        <v>8759</v>
      </c>
      <c r="U487" s="28" t="str">
        <f>VLOOKUP(N487,'散件（更新）'!B:G,6,FALSE)</f>
        <v>SP;CL2482B-01;机身</v>
      </c>
      <c r="V487" s="28">
        <f>VLOOKUP(N487,'散件（更新）'!B:I,8,FALSE)</f>
        <v>6932485013067</v>
      </c>
    </row>
    <row r="488" spans="1:22" ht="20.149999999999999" customHeight="1">
      <c r="A488" s="57">
        <v>46169</v>
      </c>
      <c r="B488" s="59" t="s">
        <v>19003</v>
      </c>
      <c r="C488" s="27" t="str">
        <f>VLOOKUP(B488,'大货清单（不定期按GOMS更新）'!A:H,8,0)</f>
        <v>109-24820502</v>
      </c>
      <c r="D488" s="27" t="str">
        <f>VLOOKUP(B488,'大货清单（不定期按GOMS更新）'!A:C,3,0)</f>
        <v>CL2482E-02</v>
      </c>
      <c r="E488" s="27" t="str">
        <f>VLOOKUP(B488,'大货清单（不定期按GOMS更新）'!A:H,4,0)</f>
        <v>DE,NL,PL,FR,IT,FI</v>
      </c>
      <c r="F488" s="27" t="str">
        <f>VLOOKUP(B488,'大货清单（不定期按GOMS更新）'!A:H,2,0)</f>
        <v>Floor One i7 Fold Premium</v>
      </c>
      <c r="G488" s="28">
        <f>VLOOKUP(B488,'大货清单（不定期按GOMS更新）'!A:I,9,FALSE)</f>
        <v>6932485017775</v>
      </c>
      <c r="H488" s="27" t="str">
        <f>VLOOKUP(B488,'大货清单（不定期按GOMS更新）'!A:H,7,0)</f>
        <v>White</v>
      </c>
      <c r="I488" s="27" t="str">
        <f>VLOOKUP(B488,'大货清单（不定期按GOMS更新）'!A:F,6,FALSE)</f>
        <v>ACTIVE</v>
      </c>
      <c r="J488" s="27" t="str">
        <f>VLOOKUP(B488,'大货清单（不定期按GOMS更新）'!A:K,11,FALSE)</f>
        <v>9.1</v>
      </c>
      <c r="K488" s="27" t="str">
        <f>VLOOKUP(B488,'大货清单（不定期按GOMS更新）'!A:N,12,FALSE)</f>
        <v>782</v>
      </c>
      <c r="L488" s="27" t="str">
        <f>VLOOKUP(B488,'大货清单（不定期按GOMS更新）'!A:M,13,FALSE)</f>
        <v>331</v>
      </c>
      <c r="M488" s="27" t="str">
        <f>VLOOKUP(B488,'大货清单（不定期按GOMS更新）'!A:N,14,FALSE)</f>
        <v>289</v>
      </c>
      <c r="N488" s="59" t="s">
        <v>15823</v>
      </c>
      <c r="O488" s="27">
        <f>IFERROR(VLOOKUP(N488,'散件迭代（不定期更新）'!C:J,8,FALSE),0)</f>
        <v>0</v>
      </c>
      <c r="P488" s="27">
        <f>IFERROR(VLOOKUP(N488,'散件（更新）'!B:H,3,FALSE),0)</f>
        <v>0</v>
      </c>
      <c r="Q488" s="27" t="str">
        <f>VLOOKUP(N488,'散件（更新）'!B:H,2,FALSE)</f>
        <v>114-24820211</v>
      </c>
      <c r="R488" s="27" t="str">
        <f>VLOOKUP(N488,'散件（更新）'!B:H,7,FALSE)</f>
        <v>plastic part</v>
      </c>
      <c r="S488" s="27" t="str">
        <f>VLOOKUP(N488,'散件（更新）'!B:E,4,FALSE)</f>
        <v>https://tineco-yxzt.oss-accelerate.aliyuncs.com/20251020/lu:jishen_1760953322835.jpg</v>
      </c>
      <c r="T488" s="27" t="s">
        <v>8759</v>
      </c>
      <c r="U488" s="28" t="str">
        <f>VLOOKUP(N488,'散件（更新）'!B:G,6,FALSE)</f>
        <v>SP;CL2482B-01;铝机身</v>
      </c>
      <c r="V488" s="28">
        <f>VLOOKUP(N488,'散件（更新）'!B:I,8,FALSE)</f>
        <v>6932485013074</v>
      </c>
    </row>
    <row r="489" spans="1:22" ht="20.149999999999999" customHeight="1">
      <c r="A489" s="57">
        <v>46169</v>
      </c>
      <c r="B489" s="59" t="s">
        <v>19003</v>
      </c>
      <c r="C489" s="27" t="str">
        <f>VLOOKUP(B489,'大货清单（不定期按GOMS更新）'!A:H,8,0)</f>
        <v>109-24820502</v>
      </c>
      <c r="D489" s="27" t="str">
        <f>VLOOKUP(B489,'大货清单（不定期按GOMS更新）'!A:C,3,0)</f>
        <v>CL2482E-02</v>
      </c>
      <c r="E489" s="27" t="str">
        <f>VLOOKUP(B489,'大货清单（不定期按GOMS更新）'!A:H,4,0)</f>
        <v>DE,NL,PL,FR,IT,FI</v>
      </c>
      <c r="F489" s="27" t="str">
        <f>VLOOKUP(B489,'大货清单（不定期按GOMS更新）'!A:H,2,0)</f>
        <v>Floor One i7 Fold Premium</v>
      </c>
      <c r="G489" s="28">
        <f>VLOOKUP(B489,'大货清单（不定期按GOMS更新）'!A:I,9,FALSE)</f>
        <v>6932485017775</v>
      </c>
      <c r="H489" s="27" t="str">
        <f>VLOOKUP(B489,'大货清单（不定期按GOMS更新）'!A:H,7,0)</f>
        <v>White</v>
      </c>
      <c r="I489" s="27" t="str">
        <f>VLOOKUP(B489,'大货清单（不定期按GOMS更新）'!A:F,6,FALSE)</f>
        <v>ACTIVE</v>
      </c>
      <c r="J489" s="27" t="str">
        <f>VLOOKUP(B489,'大货清单（不定期按GOMS更新）'!A:K,11,FALSE)</f>
        <v>9.1</v>
      </c>
      <c r="K489" s="27" t="str">
        <f>VLOOKUP(B489,'大货清单（不定期按GOMS更新）'!A:N,12,FALSE)</f>
        <v>782</v>
      </c>
      <c r="L489" s="27" t="str">
        <f>VLOOKUP(B489,'大货清单（不定期按GOMS更新）'!A:M,13,FALSE)</f>
        <v>331</v>
      </c>
      <c r="M489" s="27" t="str">
        <f>VLOOKUP(B489,'大货清单（不定期按GOMS更新）'!A:N,14,FALSE)</f>
        <v>289</v>
      </c>
      <c r="N489" s="59" t="s">
        <v>14445</v>
      </c>
      <c r="O489" s="27">
        <f>IFERROR(VLOOKUP(N489,'散件迭代（不定期更新）'!C:J,8,FALSE),0)</f>
        <v>0</v>
      </c>
      <c r="P489" s="27">
        <f>IFERROR(VLOOKUP(N489,'散件（更新）'!B:H,3,FALSE),0)</f>
        <v>0</v>
      </c>
      <c r="Q489" s="27" t="str">
        <f>VLOOKUP(N489,'散件（更新）'!B:H,2,FALSE)</f>
        <v>114-24820217</v>
      </c>
      <c r="R489" s="27" t="str">
        <f>VLOOKUP(N489,'散件（更新）'!B:H,7,FALSE)</f>
        <v>plastic part</v>
      </c>
      <c r="S489" s="27" t="str">
        <f>VLOOKUP(N489,'散件（更新）'!B:E,4,FALSE)</f>
        <v>https://tineco-yxzt.oss-accelerate.aliyuncs.com/20251020/jietouzujian_1760953551525.png</v>
      </c>
      <c r="T489" s="27" t="s">
        <v>8759</v>
      </c>
      <c r="U489" s="28" t="str">
        <f>VLOOKUP(N489,'散件（更新）'!B:G,6,FALSE)</f>
        <v>SP;CL2482B-01;接头组件</v>
      </c>
      <c r="V489" s="28">
        <f>VLOOKUP(N489,'散件（更新）'!B:I,8,FALSE)</f>
        <v>6932485013135</v>
      </c>
    </row>
    <row r="490" spans="1:22" ht="20.149999999999999" customHeight="1">
      <c r="A490" s="57">
        <v>46169</v>
      </c>
      <c r="B490" s="59" t="s">
        <v>19003</v>
      </c>
      <c r="C490" s="27" t="str">
        <f>VLOOKUP(B490,'大货清单（不定期按GOMS更新）'!A:H,8,0)</f>
        <v>109-24820502</v>
      </c>
      <c r="D490" s="27" t="str">
        <f>VLOOKUP(B490,'大货清单（不定期按GOMS更新）'!A:C,3,0)</f>
        <v>CL2482E-02</v>
      </c>
      <c r="E490" s="27" t="str">
        <f>VLOOKUP(B490,'大货清单（不定期按GOMS更新）'!A:H,4,0)</f>
        <v>DE,NL,PL,FR,IT,FI</v>
      </c>
      <c r="F490" s="27" t="str">
        <f>VLOOKUP(B490,'大货清单（不定期按GOMS更新）'!A:H,2,0)</f>
        <v>Floor One i7 Fold Premium</v>
      </c>
      <c r="G490" s="28">
        <f>VLOOKUP(B490,'大货清单（不定期按GOMS更新）'!A:I,9,FALSE)</f>
        <v>6932485017775</v>
      </c>
      <c r="H490" s="27" t="str">
        <f>VLOOKUP(B490,'大货清单（不定期按GOMS更新）'!A:H,7,0)</f>
        <v>White</v>
      </c>
      <c r="I490" s="27" t="str">
        <f>VLOOKUP(B490,'大货清单（不定期按GOMS更新）'!A:F,6,FALSE)</f>
        <v>ACTIVE</v>
      </c>
      <c r="J490" s="27" t="str">
        <f>VLOOKUP(B490,'大货清单（不定期按GOMS更新）'!A:K,11,FALSE)</f>
        <v>9.1</v>
      </c>
      <c r="K490" s="27" t="str">
        <f>VLOOKUP(B490,'大货清单（不定期按GOMS更新）'!A:N,12,FALSE)</f>
        <v>782</v>
      </c>
      <c r="L490" s="27" t="str">
        <f>VLOOKUP(B490,'大货清单（不定期按GOMS更新）'!A:M,13,FALSE)</f>
        <v>331</v>
      </c>
      <c r="M490" s="27" t="str">
        <f>VLOOKUP(B490,'大货清单（不定期按GOMS更新）'!A:N,14,FALSE)</f>
        <v>289</v>
      </c>
      <c r="N490" s="59" t="s">
        <v>14487</v>
      </c>
      <c r="O490" s="27">
        <f>IFERROR(VLOOKUP(N490,'散件迭代（不定期更新）'!C:J,8,FALSE),0)</f>
        <v>0</v>
      </c>
      <c r="P490" s="27">
        <f>IFERROR(VLOOKUP(N490,'散件（更新）'!B:H,3,FALSE),0)</f>
        <v>0</v>
      </c>
      <c r="Q490" s="27" t="str">
        <f>VLOOKUP(N490,'散件（更新）'!B:H,2,FALSE)</f>
        <v>114-24820218</v>
      </c>
      <c r="R490" s="27" t="str">
        <f>VLOOKUP(N490,'散件（更新）'!B:H,7,FALSE)</f>
        <v>plastic part</v>
      </c>
      <c r="S490" s="27" t="str">
        <f>VLOOKUP(N490,'散件（更新）'!B:E,4,FALSE)</f>
        <v>https://tineco-yxzt.oss-accelerate.aliyuncs.com/20251020/dalunbaojiaozujian_1760953630205.jpg</v>
      </c>
      <c r="T490" s="27" t="s">
        <v>8759</v>
      </c>
      <c r="U490" s="28" t="str">
        <f>VLOOKUP(N490,'散件（更新）'!B:G,6,FALSE)</f>
        <v>SP;CL2482B-01;大轮包胶组件</v>
      </c>
      <c r="V490" s="28">
        <f>VLOOKUP(N490,'散件（更新）'!B:I,8,FALSE)</f>
        <v>6932485013142</v>
      </c>
    </row>
    <row r="491" spans="1:22" ht="20.149999999999999" customHeight="1">
      <c r="A491" s="57">
        <v>46169</v>
      </c>
      <c r="B491" s="58" t="s">
        <v>19003</v>
      </c>
      <c r="C491" s="27" t="str">
        <f>VLOOKUP(B491,'大货清单（不定期按GOMS更新）'!A:H,8,0)</f>
        <v>109-24820502</v>
      </c>
      <c r="D491" s="27" t="str">
        <f>VLOOKUP(B491,'大货清单（不定期按GOMS更新）'!A:C,3,0)</f>
        <v>CL2482E-02</v>
      </c>
      <c r="E491" s="27" t="str">
        <f>VLOOKUP(B491,'大货清单（不定期按GOMS更新）'!A:H,4,0)</f>
        <v>DE,NL,PL,FR,IT,FI</v>
      </c>
      <c r="F491" s="27" t="str">
        <f>VLOOKUP(B491,'大货清单（不定期按GOMS更新）'!A:H,2,0)</f>
        <v>Floor One i7 Fold Premium</v>
      </c>
      <c r="G491" s="28">
        <f>VLOOKUP(B491,'大货清单（不定期按GOMS更新）'!A:I,9,FALSE)</f>
        <v>6932485017775</v>
      </c>
      <c r="H491" s="27" t="str">
        <f>VLOOKUP(B491,'大货清单（不定期按GOMS更新）'!A:H,7,0)</f>
        <v>White</v>
      </c>
      <c r="I491" s="27" t="str">
        <f>VLOOKUP(B491,'大货清单（不定期按GOMS更新）'!A:F,6,FALSE)</f>
        <v>ACTIVE</v>
      </c>
      <c r="J491" s="27" t="str">
        <f>VLOOKUP(B491,'大货清单（不定期按GOMS更新）'!A:K,11,FALSE)</f>
        <v>9.1</v>
      </c>
      <c r="K491" s="27" t="str">
        <f>VLOOKUP(B491,'大货清单（不定期按GOMS更新）'!A:N,12,FALSE)</f>
        <v>782</v>
      </c>
      <c r="L491" s="27" t="str">
        <f>VLOOKUP(B491,'大货清单（不定期按GOMS更新）'!A:M,13,FALSE)</f>
        <v>331</v>
      </c>
      <c r="M491" s="27" t="str">
        <f>VLOOKUP(B491,'大货清单（不定期按GOMS更新）'!A:N,14,FALSE)</f>
        <v>289</v>
      </c>
      <c r="N491" s="58" t="s">
        <v>15806</v>
      </c>
      <c r="O491" s="27">
        <f>IFERROR(VLOOKUP(N491,'散件迭代（不定期更新）'!C:J,8,FALSE),0)</f>
        <v>0</v>
      </c>
      <c r="P491" s="27">
        <f>IFERROR(VLOOKUP(N491,'散件（更新）'!B:H,3,FALSE),0)</f>
        <v>0</v>
      </c>
      <c r="Q491" s="27" t="str">
        <f>VLOOKUP(N491,'散件（更新）'!B:H,2,FALSE)</f>
        <v>114-24820219</v>
      </c>
      <c r="R491" s="27" t="str">
        <f>VLOOKUP(N491,'散件（更新）'!B:H,7,FALSE)</f>
        <v>plastic part</v>
      </c>
      <c r="S491" s="27" t="str">
        <f>VLOOKUP(N491,'散件（更新）'!B:E,4,FALSE)</f>
        <v>https://tineco-yxzt.oss-accelerate.aliyuncs.com/20251020/penshuibanzujian_1760953668566.jpg</v>
      </c>
      <c r="T491" s="27" t="s">
        <v>8759</v>
      </c>
      <c r="U491" s="28" t="str">
        <f>VLOOKUP(N491,'散件（更新）'!B:G,6,FALSE)</f>
        <v>SP;CL2482B-01;喷水板组件</v>
      </c>
      <c r="V491" s="28">
        <f>VLOOKUP(N491,'散件（更新）'!B:I,8,FALSE)</f>
        <v>6932485013159</v>
      </c>
    </row>
    <row r="492" spans="1:22" ht="20.149999999999999" customHeight="1">
      <c r="A492" s="57">
        <v>46169</v>
      </c>
      <c r="B492" s="58" t="s">
        <v>19003</v>
      </c>
      <c r="C492" s="27" t="str">
        <f>VLOOKUP(B492,'大货清单（不定期按GOMS更新）'!A:H,8,0)</f>
        <v>109-24820502</v>
      </c>
      <c r="D492" s="27" t="str">
        <f>VLOOKUP(B492,'大货清单（不定期按GOMS更新）'!A:C,3,0)</f>
        <v>CL2482E-02</v>
      </c>
      <c r="E492" s="27" t="str">
        <f>VLOOKUP(B492,'大货清单（不定期按GOMS更新）'!A:H,4,0)</f>
        <v>DE,NL,PL,FR,IT,FI</v>
      </c>
      <c r="F492" s="27" t="str">
        <f>VLOOKUP(B492,'大货清单（不定期按GOMS更新）'!A:H,2,0)</f>
        <v>Floor One i7 Fold Premium</v>
      </c>
      <c r="G492" s="28">
        <f>VLOOKUP(B492,'大货清单（不定期按GOMS更新）'!A:I,9,FALSE)</f>
        <v>6932485017775</v>
      </c>
      <c r="H492" s="27" t="str">
        <f>VLOOKUP(B492,'大货清单（不定期按GOMS更新）'!A:H,7,0)</f>
        <v>White</v>
      </c>
      <c r="I492" s="27" t="str">
        <f>VLOOKUP(B492,'大货清单（不定期按GOMS更新）'!A:F,6,FALSE)</f>
        <v>ACTIVE</v>
      </c>
      <c r="J492" s="27" t="str">
        <f>VLOOKUP(B492,'大货清单（不定期按GOMS更新）'!A:K,11,FALSE)</f>
        <v>9.1</v>
      </c>
      <c r="K492" s="27" t="str">
        <f>VLOOKUP(B492,'大货清单（不定期按GOMS更新）'!A:N,12,FALSE)</f>
        <v>782</v>
      </c>
      <c r="L492" s="27" t="str">
        <f>VLOOKUP(B492,'大货清单（不定期按GOMS更新）'!A:M,13,FALSE)</f>
        <v>331</v>
      </c>
      <c r="M492" s="27" t="str">
        <f>VLOOKUP(B492,'大货清单（不定期按GOMS更新）'!A:N,14,FALSE)</f>
        <v>289</v>
      </c>
      <c r="N492" s="58" t="s">
        <v>14729</v>
      </c>
      <c r="O492" s="27">
        <f>IFERROR(VLOOKUP(N492,'散件迭代（不定期更新）'!C:J,8,FALSE),0)</f>
        <v>0</v>
      </c>
      <c r="P492" s="27">
        <f>IFERROR(VLOOKUP(N492,'散件（更新）'!B:H,3,FALSE),0)</f>
        <v>0</v>
      </c>
      <c r="Q492" s="27" t="str">
        <f>VLOOKUP(N492,'散件（更新）'!B:H,2,FALSE)</f>
        <v>114-24820220</v>
      </c>
      <c r="R492" s="27" t="str">
        <f>VLOOKUP(N492,'散件（更新）'!B:H,7,FALSE)</f>
        <v>plastic part</v>
      </c>
      <c r="S492" s="27" t="str">
        <f>VLOOKUP(N492,'散件（更新）'!B:E,4,FALSE)</f>
        <v>https://tineco-yxzt.oss-accelerate.aliyuncs.com/20251020/weixinjietu_20251020174850_1760953759125.png</v>
      </c>
      <c r="T492" s="27" t="s">
        <v>8759</v>
      </c>
      <c r="U492" s="28" t="str">
        <f>VLOOKUP(N492,'散件（更新）'!B:G,6,FALSE)</f>
        <v>SP;CL2482B-01;躺平转接头</v>
      </c>
      <c r="V492" s="28">
        <f>VLOOKUP(N492,'散件（更新）'!B:I,8,FALSE)</f>
        <v>6932485013166</v>
      </c>
    </row>
    <row r="493" spans="1:22" ht="20.149999999999999" customHeight="1">
      <c r="A493" s="57">
        <v>46169</v>
      </c>
      <c r="B493" s="58" t="s">
        <v>19003</v>
      </c>
      <c r="C493" s="27" t="str">
        <f>VLOOKUP(B493,'大货清单（不定期按GOMS更新）'!A:H,8,0)</f>
        <v>109-24820502</v>
      </c>
      <c r="D493" s="27" t="str">
        <f>VLOOKUP(B493,'大货清单（不定期按GOMS更新）'!A:C,3,0)</f>
        <v>CL2482E-02</v>
      </c>
      <c r="E493" s="27" t="str">
        <f>VLOOKUP(B493,'大货清单（不定期按GOMS更新）'!A:H,4,0)</f>
        <v>DE,NL,PL,FR,IT,FI</v>
      </c>
      <c r="F493" s="27" t="str">
        <f>VLOOKUP(B493,'大货清单（不定期按GOMS更新）'!A:H,2,0)</f>
        <v>Floor One i7 Fold Premium</v>
      </c>
      <c r="G493" s="28">
        <f>VLOOKUP(B493,'大货清单（不定期按GOMS更新）'!A:I,9,FALSE)</f>
        <v>6932485017775</v>
      </c>
      <c r="H493" s="27" t="str">
        <f>VLOOKUP(B493,'大货清单（不定期按GOMS更新）'!A:H,7,0)</f>
        <v>White</v>
      </c>
      <c r="I493" s="27" t="str">
        <f>VLOOKUP(B493,'大货清单（不定期按GOMS更新）'!A:F,6,FALSE)</f>
        <v>ACTIVE</v>
      </c>
      <c r="J493" s="27" t="str">
        <f>VLOOKUP(B493,'大货清单（不定期按GOMS更新）'!A:K,11,FALSE)</f>
        <v>9.1</v>
      </c>
      <c r="K493" s="27" t="str">
        <f>VLOOKUP(B493,'大货清单（不定期按GOMS更新）'!A:N,12,FALSE)</f>
        <v>782</v>
      </c>
      <c r="L493" s="27" t="str">
        <f>VLOOKUP(B493,'大货清单（不定期按GOMS更新）'!A:M,13,FALSE)</f>
        <v>331</v>
      </c>
      <c r="M493" s="27" t="str">
        <f>VLOOKUP(B493,'大货清单（不定期按GOMS更新）'!A:N,14,FALSE)</f>
        <v>289</v>
      </c>
      <c r="N493" s="58" t="s">
        <v>15794</v>
      </c>
      <c r="O493" s="27">
        <f>IFERROR(VLOOKUP(N493,'散件迭代（不定期更新）'!C:J,8,FALSE),0)</f>
        <v>0</v>
      </c>
      <c r="P493" s="27">
        <f>IFERROR(VLOOKUP(N493,'散件（更新）'!B:H,3,FALSE),0)</f>
        <v>0</v>
      </c>
      <c r="Q493" s="27" t="str">
        <f>VLOOKUP(N493,'散件（更新）'!B:H,2,FALSE)</f>
        <v>114-24820221</v>
      </c>
      <c r="R493" s="27" t="str">
        <f>VLOOKUP(N493,'散件（更新）'!B:H,7,FALSE)</f>
        <v>plastic part</v>
      </c>
      <c r="S493" s="27" t="str">
        <f>VLOOKUP(N493,'散件（更新）'!B:E,4,FALSE)</f>
        <v>https://tineco-yxzt.oss-accelerate.aliyuncs.com/20251020/jishendigai_1760953787573.jpg</v>
      </c>
      <c r="T493" s="27" t="s">
        <v>19303</v>
      </c>
      <c r="U493" s="28" t="str">
        <f>VLOOKUP(N493,'散件（更新）'!B:G,6,FALSE)</f>
        <v>SP;CL2482B-01;机身底盖</v>
      </c>
      <c r="V493" s="28">
        <f>VLOOKUP(N493,'散件（更新）'!B:I,8,FALSE)</f>
        <v>6932485013173</v>
      </c>
    </row>
    <row r="494" spans="1:22" ht="20.149999999999999" customHeight="1">
      <c r="A494" s="57">
        <v>46169</v>
      </c>
      <c r="B494" s="58" t="s">
        <v>19003</v>
      </c>
      <c r="C494" s="27" t="str">
        <f>VLOOKUP(B494,'大货清单（不定期按GOMS更新）'!A:H,8,0)</f>
        <v>109-24820502</v>
      </c>
      <c r="D494" s="27" t="str">
        <f>VLOOKUP(B494,'大货清单（不定期按GOMS更新）'!A:C,3,0)</f>
        <v>CL2482E-02</v>
      </c>
      <c r="E494" s="27" t="str">
        <f>VLOOKUP(B494,'大货清单（不定期按GOMS更新）'!A:H,4,0)</f>
        <v>DE,NL,PL,FR,IT,FI</v>
      </c>
      <c r="F494" s="27" t="str">
        <f>VLOOKUP(B494,'大货清单（不定期按GOMS更新）'!A:H,2,0)</f>
        <v>Floor One i7 Fold Premium</v>
      </c>
      <c r="G494" s="28">
        <f>VLOOKUP(B494,'大货清单（不定期按GOMS更新）'!A:I,9,FALSE)</f>
        <v>6932485017775</v>
      </c>
      <c r="H494" s="27" t="str">
        <f>VLOOKUP(B494,'大货清单（不定期按GOMS更新）'!A:H,7,0)</f>
        <v>White</v>
      </c>
      <c r="I494" s="27" t="str">
        <f>VLOOKUP(B494,'大货清单（不定期按GOMS更新）'!A:F,6,FALSE)</f>
        <v>ACTIVE</v>
      </c>
      <c r="J494" s="27" t="str">
        <f>VLOOKUP(B494,'大货清单（不定期按GOMS更新）'!A:K,11,FALSE)</f>
        <v>9.1</v>
      </c>
      <c r="K494" s="27" t="str">
        <f>VLOOKUP(B494,'大货清单（不定期按GOMS更新）'!A:N,12,FALSE)</f>
        <v>782</v>
      </c>
      <c r="L494" s="27" t="str">
        <f>VLOOKUP(B494,'大货清单（不定期按GOMS更新）'!A:M,13,FALSE)</f>
        <v>331</v>
      </c>
      <c r="M494" s="27" t="str">
        <f>VLOOKUP(B494,'大货清单（不定期按GOMS更新）'!A:N,14,FALSE)</f>
        <v>289</v>
      </c>
      <c r="N494" s="58" t="s">
        <v>15241</v>
      </c>
      <c r="O494" s="27">
        <f>IFERROR(VLOOKUP(N494,'散件迭代（不定期更新）'!C:J,8,FALSE),0)</f>
        <v>0</v>
      </c>
      <c r="P494" s="27">
        <f>IFERROR(VLOOKUP(N494,'散件（更新）'!B:H,3,FALSE),0)</f>
        <v>0</v>
      </c>
      <c r="Q494" s="27" t="str">
        <f>VLOOKUP(N494,'散件（更新）'!B:H,2,FALSE)</f>
        <v>114-24820223</v>
      </c>
      <c r="R494" s="27" t="str">
        <f>VLOOKUP(N494,'散件（更新）'!B:H,7,FALSE)</f>
        <v>plastic part</v>
      </c>
      <c r="S494" s="27" t="str">
        <f>VLOOKUP(N494,'散件（更新）'!B:E,4,FALSE)</f>
        <v>https://tineco-yxzt.oss-accelerate.aliyuncs.com/20251020/ruanguantaoguanbaojiaozujian_1760953852040.png</v>
      </c>
      <c r="T494" s="27" t="s">
        <v>19304</v>
      </c>
      <c r="U494" s="28" t="str">
        <f>VLOOKUP(N494,'散件（更新）'!B:G,6,FALSE)</f>
        <v>SP;CL2482B-01;软管套管包胶组件</v>
      </c>
      <c r="V494" s="28">
        <f>VLOOKUP(N494,'散件（更新）'!B:I,8,FALSE)</f>
        <v>6932485013197</v>
      </c>
    </row>
    <row r="495" spans="1:22" ht="20.149999999999999" customHeight="1">
      <c r="A495" s="57">
        <v>46169</v>
      </c>
      <c r="B495" s="58" t="s">
        <v>19003</v>
      </c>
      <c r="C495" s="27" t="str">
        <f>VLOOKUP(B495,'大货清单（不定期按GOMS更新）'!A:H,8,0)</f>
        <v>109-24820502</v>
      </c>
      <c r="D495" s="27" t="str">
        <f>VLOOKUP(B495,'大货清单（不定期按GOMS更新）'!A:C,3,0)</f>
        <v>CL2482E-02</v>
      </c>
      <c r="E495" s="27" t="str">
        <f>VLOOKUP(B495,'大货清单（不定期按GOMS更新）'!A:H,4,0)</f>
        <v>DE,NL,PL,FR,IT,FI</v>
      </c>
      <c r="F495" s="27" t="str">
        <f>VLOOKUP(B495,'大货清单（不定期按GOMS更新）'!A:H,2,0)</f>
        <v>Floor One i7 Fold Premium</v>
      </c>
      <c r="G495" s="28">
        <f>VLOOKUP(B495,'大货清单（不定期按GOMS更新）'!A:I,9,FALSE)</f>
        <v>6932485017775</v>
      </c>
      <c r="H495" s="27" t="str">
        <f>VLOOKUP(B495,'大货清单（不定期按GOMS更新）'!A:H,7,0)</f>
        <v>White</v>
      </c>
      <c r="I495" s="27" t="str">
        <f>VLOOKUP(B495,'大货清单（不定期按GOMS更新）'!A:F,6,FALSE)</f>
        <v>ACTIVE</v>
      </c>
      <c r="J495" s="27" t="str">
        <f>VLOOKUP(B495,'大货清单（不定期按GOMS更新）'!A:K,11,FALSE)</f>
        <v>9.1</v>
      </c>
      <c r="K495" s="27" t="str">
        <f>VLOOKUP(B495,'大货清单（不定期按GOMS更新）'!A:N,12,FALSE)</f>
        <v>782</v>
      </c>
      <c r="L495" s="27" t="str">
        <f>VLOOKUP(B495,'大货清单（不定期按GOMS更新）'!A:M,13,FALSE)</f>
        <v>331</v>
      </c>
      <c r="M495" s="27" t="str">
        <f>VLOOKUP(B495,'大货清单（不定期按GOMS更新）'!A:N,14,FALSE)</f>
        <v>289</v>
      </c>
      <c r="N495" s="58" t="s">
        <v>14479</v>
      </c>
      <c r="O495" s="27">
        <f>IFERROR(VLOOKUP(N495,'散件迭代（不定期更新）'!C:J,8,FALSE),0)</f>
        <v>0</v>
      </c>
      <c r="P495" s="27">
        <f>IFERROR(VLOOKUP(N495,'散件（更新）'!B:H,3,FALSE),0)</f>
        <v>0</v>
      </c>
      <c r="Q495" s="27" t="str">
        <f>VLOOKUP(N495,'散件（更新）'!B:H,2,FALSE)</f>
        <v>114-24820226</v>
      </c>
      <c r="R495" s="27" t="str">
        <f>VLOOKUP(N495,'散件（更新）'!B:H,7,FALSE)</f>
        <v>plastic part</v>
      </c>
      <c r="S495" s="27" t="str">
        <f>VLOOKUP(N495,'散件（更新）'!B:E,4,FALSE)</f>
        <v>https://tineco-yxzt.oss-accelerate.aliyuncs.com/20251020/tishoutiepian_1760953985681.jpg</v>
      </c>
      <c r="T495" s="27" t="s">
        <v>19310</v>
      </c>
      <c r="U495" s="28" t="str">
        <f>VLOOKUP(N495,'散件（更新）'!B:G,6,FALSE)</f>
        <v>SP;CL2482B-01;提手贴片</v>
      </c>
      <c r="V495" s="28">
        <f>VLOOKUP(N495,'散件（更新）'!B:I,8,FALSE)</f>
        <v>6932485013227</v>
      </c>
    </row>
    <row r="496" spans="1:22" ht="20.149999999999999" customHeight="1">
      <c r="A496" s="57">
        <v>46169</v>
      </c>
      <c r="B496" s="58" t="s">
        <v>19003</v>
      </c>
      <c r="C496" s="27" t="str">
        <f>VLOOKUP(B496,'大货清单（不定期按GOMS更新）'!A:H,8,0)</f>
        <v>109-24820502</v>
      </c>
      <c r="D496" s="27" t="str">
        <f>VLOOKUP(B496,'大货清单（不定期按GOMS更新）'!A:C,3,0)</f>
        <v>CL2482E-02</v>
      </c>
      <c r="E496" s="27" t="str">
        <f>VLOOKUP(B496,'大货清单（不定期按GOMS更新）'!A:H,4,0)</f>
        <v>DE,NL,PL,FR,IT,FI</v>
      </c>
      <c r="F496" s="27" t="str">
        <f>VLOOKUP(B496,'大货清单（不定期按GOMS更新）'!A:H,2,0)</f>
        <v>Floor One i7 Fold Premium</v>
      </c>
      <c r="G496" s="28">
        <f>VLOOKUP(B496,'大货清单（不定期按GOMS更新）'!A:I,9,FALSE)</f>
        <v>6932485017775</v>
      </c>
      <c r="H496" s="27" t="str">
        <f>VLOOKUP(B496,'大货清单（不定期按GOMS更新）'!A:H,7,0)</f>
        <v>White</v>
      </c>
      <c r="I496" s="27" t="str">
        <f>VLOOKUP(B496,'大货清单（不定期按GOMS更新）'!A:F,6,FALSE)</f>
        <v>ACTIVE</v>
      </c>
      <c r="J496" s="27" t="str">
        <f>VLOOKUP(B496,'大货清单（不定期按GOMS更新）'!A:K,11,FALSE)</f>
        <v>9.1</v>
      </c>
      <c r="K496" s="27" t="str">
        <f>VLOOKUP(B496,'大货清单（不定期按GOMS更新）'!A:N,12,FALSE)</f>
        <v>782</v>
      </c>
      <c r="L496" s="27" t="str">
        <f>VLOOKUP(B496,'大货清单（不定期按GOMS更新）'!A:M,13,FALSE)</f>
        <v>331</v>
      </c>
      <c r="M496" s="27" t="str">
        <f>VLOOKUP(B496,'大货清单（不定期按GOMS更新）'!A:N,14,FALSE)</f>
        <v>289</v>
      </c>
      <c r="N496" s="58" t="s">
        <v>16475</v>
      </c>
      <c r="O496" s="27">
        <f>IFERROR(VLOOKUP(N496,'散件迭代（不定期更新）'!C:J,8,FALSE),0)</f>
        <v>0</v>
      </c>
      <c r="P496" s="27" t="str">
        <f>IFERROR(VLOOKUP(N496,'散件（更新）'!B:H,3,FALSE),0)</f>
        <v/>
      </c>
      <c r="Q496" s="27" t="str">
        <f>VLOOKUP(N496,'散件（更新）'!B:H,2,FALSE)</f>
        <v>114-24820408</v>
      </c>
      <c r="R496" s="27" t="str">
        <f>VLOOKUP(N496,'散件（更新）'!B:H,7,FALSE)</f>
        <v>Drain Valve</v>
      </c>
      <c r="S496" s="27" t="str">
        <f>VLOOKUP(N496,'散件（更新）'!B:E,4,FALSE)</f>
        <v>https://tineco-yxzt.oss-accelerate.aliyuncs.com/20251217/shuifaxiagaizujian_1765964959236.png</v>
      </c>
      <c r="T496" s="27" t="s">
        <v>8759</v>
      </c>
      <c r="U496" s="28" t="str">
        <f>VLOOKUP(N496,'散件（更新）'!B:G,6,FALSE)</f>
        <v>SP;CL2482D-02;水阀下盖低配组件</v>
      </c>
      <c r="V496" s="28">
        <f>VLOOKUP(N496,'散件（更新）'!B:I,8,FALSE)</f>
        <v>6932485019502</v>
      </c>
    </row>
    <row r="497" spans="1:22" ht="20.149999999999999" customHeight="1">
      <c r="A497" s="57">
        <v>46169</v>
      </c>
      <c r="B497" s="58" t="s">
        <v>19003</v>
      </c>
      <c r="C497" s="27" t="str">
        <f>VLOOKUP(B497,'大货清单（不定期按GOMS更新）'!A:H,8,0)</f>
        <v>109-24820502</v>
      </c>
      <c r="D497" s="27" t="str">
        <f>VLOOKUP(B497,'大货清单（不定期按GOMS更新）'!A:C,3,0)</f>
        <v>CL2482E-02</v>
      </c>
      <c r="E497" s="27" t="str">
        <f>VLOOKUP(B497,'大货清单（不定期按GOMS更新）'!A:H,4,0)</f>
        <v>DE,NL,PL,FR,IT,FI</v>
      </c>
      <c r="F497" s="27" t="str">
        <f>VLOOKUP(B497,'大货清单（不定期按GOMS更新）'!A:H,2,0)</f>
        <v>Floor One i7 Fold Premium</v>
      </c>
      <c r="G497" s="28">
        <f>VLOOKUP(B497,'大货清单（不定期按GOMS更新）'!A:I,9,FALSE)</f>
        <v>6932485017775</v>
      </c>
      <c r="H497" s="27" t="str">
        <f>VLOOKUP(B497,'大货清单（不定期按GOMS更新）'!A:H,7,0)</f>
        <v>White</v>
      </c>
      <c r="I497" s="27" t="str">
        <f>VLOOKUP(B497,'大货清单（不定期按GOMS更新）'!A:F,6,FALSE)</f>
        <v>ACTIVE</v>
      </c>
      <c r="J497" s="27" t="str">
        <f>VLOOKUP(B497,'大货清单（不定期按GOMS更新）'!A:K,11,FALSE)</f>
        <v>9.1</v>
      </c>
      <c r="K497" s="27" t="str">
        <f>VLOOKUP(B497,'大货清单（不定期按GOMS更新）'!A:N,12,FALSE)</f>
        <v>782</v>
      </c>
      <c r="L497" s="27" t="str">
        <f>VLOOKUP(B497,'大货清单（不定期按GOMS更新）'!A:M,13,FALSE)</f>
        <v>331</v>
      </c>
      <c r="M497" s="27" t="str">
        <f>VLOOKUP(B497,'大货清单（不定期按GOMS更新）'!A:N,14,FALSE)</f>
        <v>289</v>
      </c>
      <c r="N497" s="58" t="s">
        <v>16581</v>
      </c>
      <c r="O497" s="27">
        <f>IFERROR(VLOOKUP(N497,'散件迭代（不定期更新）'!C:J,8,FALSE),0)</f>
        <v>0</v>
      </c>
      <c r="P497" s="27" t="str">
        <f>IFERROR(VLOOKUP(N497,'散件（更新）'!B:H,3,FALSE),0)</f>
        <v/>
      </c>
      <c r="Q497" s="27" t="str">
        <f>VLOOKUP(N497,'散件（更新）'!B:H,2,FALSE)</f>
        <v>114-24820410</v>
      </c>
      <c r="R497" s="27" t="str">
        <f>VLOOKUP(N497,'散件（更新）'!B:H,7,FALSE)</f>
        <v>plastic part</v>
      </c>
      <c r="S497" s="27" t="str">
        <f>VLOOKUP(N497,'散件（更新）'!B:E,4,FALSE)</f>
        <v>https://tineco-yxzt.oss-accelerate.aliyuncs.com/20251217/xiangjiaolunsaizujian_1765965084571.png</v>
      </c>
      <c r="T497" s="27" t="s">
        <v>8759</v>
      </c>
      <c r="U497" s="28" t="str">
        <f>VLOOKUP(N497,'散件（更新）'!B:G,6,FALSE)</f>
        <v>SP;CL2482D-02;机身橡胶轮塞组件</v>
      </c>
      <c r="V497" s="28">
        <f>VLOOKUP(N497,'散件（更新）'!B:I,8,FALSE)</f>
        <v>6932485019526</v>
      </c>
    </row>
    <row r="498" spans="1:22" ht="20.149999999999999" customHeight="1">
      <c r="A498" s="57">
        <v>46169</v>
      </c>
      <c r="B498" s="58" t="s">
        <v>19003</v>
      </c>
      <c r="C498" s="27" t="str">
        <f>VLOOKUP(B498,'大货清单（不定期按GOMS更新）'!A:H,8,0)</f>
        <v>109-24820502</v>
      </c>
      <c r="D498" s="27" t="str">
        <f>VLOOKUP(B498,'大货清单（不定期按GOMS更新）'!A:C,3,0)</f>
        <v>CL2482E-02</v>
      </c>
      <c r="E498" s="27" t="str">
        <f>VLOOKUP(B498,'大货清单（不定期按GOMS更新）'!A:H,4,0)</f>
        <v>DE,NL,PL,FR,IT,FI</v>
      </c>
      <c r="F498" s="27" t="str">
        <f>VLOOKUP(B498,'大货清单（不定期按GOMS更新）'!A:H,2,0)</f>
        <v>Floor One i7 Fold Premium</v>
      </c>
      <c r="G498" s="28">
        <f>VLOOKUP(B498,'大货清单（不定期按GOMS更新）'!A:I,9,FALSE)</f>
        <v>6932485017775</v>
      </c>
      <c r="H498" s="27" t="str">
        <f>VLOOKUP(B498,'大货清单（不定期按GOMS更新）'!A:H,7,0)</f>
        <v>White</v>
      </c>
      <c r="I498" s="27" t="str">
        <f>VLOOKUP(B498,'大货清单（不定期按GOMS更新）'!A:F,6,FALSE)</f>
        <v>ACTIVE</v>
      </c>
      <c r="J498" s="27" t="str">
        <f>VLOOKUP(B498,'大货清单（不定期按GOMS更新）'!A:K,11,FALSE)</f>
        <v>9.1</v>
      </c>
      <c r="K498" s="27" t="str">
        <f>VLOOKUP(B498,'大货清单（不定期按GOMS更新）'!A:N,12,FALSE)</f>
        <v>782</v>
      </c>
      <c r="L498" s="27" t="str">
        <f>VLOOKUP(B498,'大货清单（不定期按GOMS更新）'!A:M,13,FALSE)</f>
        <v>331</v>
      </c>
      <c r="M498" s="27" t="str">
        <f>VLOOKUP(B498,'大货清单（不定期按GOMS更新）'!A:N,14,FALSE)</f>
        <v>289</v>
      </c>
      <c r="N498" s="58" t="s">
        <v>17047</v>
      </c>
      <c r="O498" s="27">
        <f>IFERROR(VLOOKUP(N498,'散件迭代（不定期更新）'!C:J,8,FALSE),0)</f>
        <v>0</v>
      </c>
      <c r="P498" s="27" t="str">
        <f>IFERROR(VLOOKUP(N498,'散件（更新）'!B:H,3,FALSE),0)</f>
        <v/>
      </c>
      <c r="Q498" s="27" t="str">
        <f>VLOOKUP(N498,'散件（更新）'!B:H,2,FALSE)</f>
        <v>114-24820411</v>
      </c>
      <c r="R498" s="27" t="str">
        <f>VLOOKUP(N498,'散件（更新）'!B:H,7,FALSE)</f>
        <v>plastic part</v>
      </c>
      <c r="S498" s="27" t="str">
        <f>VLOOKUP(N498,'散件（更新）'!B:E,4,FALSE)</f>
        <v>https://tineco-yxzt.oss-accelerate.aliyuncs.com/20251217/dengtiaoqiangaizujian_1765965147731.png</v>
      </c>
      <c r="T498" s="27" t="s">
        <v>8759</v>
      </c>
      <c r="U498" s="28" t="str">
        <f>VLOOKUP(N498,'散件（更新）'!B:G,6,FALSE)</f>
        <v>SP;CL2482D-02;灯条前盖仿形膜组件</v>
      </c>
      <c r="V498" s="28">
        <f>VLOOKUP(N498,'散件（更新）'!B:I,8,FALSE)</f>
        <v>6932485019533</v>
      </c>
    </row>
    <row r="499" spans="1:22" ht="20.149999999999999" customHeight="1">
      <c r="A499" s="57">
        <v>46169</v>
      </c>
      <c r="B499" s="58" t="s">
        <v>19003</v>
      </c>
      <c r="C499" s="27" t="str">
        <f>VLOOKUP(B499,'大货清单（不定期按GOMS更新）'!A:H,8,0)</f>
        <v>109-24820502</v>
      </c>
      <c r="D499" s="27" t="str">
        <f>VLOOKUP(B499,'大货清单（不定期按GOMS更新）'!A:C,3,0)</f>
        <v>CL2482E-02</v>
      </c>
      <c r="E499" s="27" t="str">
        <f>VLOOKUP(B499,'大货清单（不定期按GOMS更新）'!A:H,4,0)</f>
        <v>DE,NL,PL,FR,IT,FI</v>
      </c>
      <c r="F499" s="27" t="str">
        <f>VLOOKUP(B499,'大货清单（不定期按GOMS更新）'!A:H,2,0)</f>
        <v>Floor One i7 Fold Premium</v>
      </c>
      <c r="G499" s="28">
        <f>VLOOKUP(B499,'大货清单（不定期按GOMS更新）'!A:I,9,FALSE)</f>
        <v>6932485017775</v>
      </c>
      <c r="H499" s="27" t="str">
        <f>VLOOKUP(B499,'大货清单（不定期按GOMS更新）'!A:H,7,0)</f>
        <v>White</v>
      </c>
      <c r="I499" s="27" t="str">
        <f>VLOOKUP(B499,'大货清单（不定期按GOMS更新）'!A:F,6,FALSE)</f>
        <v>ACTIVE</v>
      </c>
      <c r="J499" s="27" t="str">
        <f>VLOOKUP(B499,'大货清单（不定期按GOMS更新）'!A:K,11,FALSE)</f>
        <v>9.1</v>
      </c>
      <c r="K499" s="27" t="str">
        <f>VLOOKUP(B499,'大货清单（不定期按GOMS更新）'!A:N,12,FALSE)</f>
        <v>782</v>
      </c>
      <c r="L499" s="27" t="str">
        <f>VLOOKUP(B499,'大货清单（不定期按GOMS更新）'!A:M,13,FALSE)</f>
        <v>331</v>
      </c>
      <c r="M499" s="27" t="str">
        <f>VLOOKUP(B499,'大货清单（不定期按GOMS更新）'!A:N,14,FALSE)</f>
        <v>289</v>
      </c>
      <c r="N499" s="58" t="s">
        <v>15009</v>
      </c>
      <c r="O499" s="27">
        <f>IFERROR(VLOOKUP(N499,'散件迭代（不定期更新）'!C:J,8,FALSE),0)</f>
        <v>0</v>
      </c>
      <c r="P499" s="27">
        <f>IFERROR(VLOOKUP(N499,'散件（更新）'!B:H,3,FALSE),0)</f>
        <v>0</v>
      </c>
      <c r="Q499" s="27" t="str">
        <f>VLOOKUP(N499,'散件（更新）'!B:H,2,FALSE)</f>
        <v>114-25350317</v>
      </c>
      <c r="R499" s="27" t="str">
        <f>VLOOKUP(N499,'散件（更新）'!B:H,7,FALSE)</f>
        <v>Charging Base NTC Wire Assembly</v>
      </c>
      <c r="S499" s="27" t="str">
        <f>VLOOKUP(N499,'散件（更新）'!B:E,4,FALSE)</f>
        <v>https://tineco-yxzt.oss-accelerate.aliyuncs.com/20250912/15DACD461F05AB5CAE1CD8967655659C_1757661186830.png</v>
      </c>
      <c r="T499" s="27" t="s">
        <v>8759</v>
      </c>
      <c r="U499" s="28" t="str">
        <f>VLOOKUP(N499,'散件（更新）'!B:G,6,FALSE)</f>
        <v>SP;CL2535C-01;NTC导线组件</v>
      </c>
      <c r="V499" s="28">
        <f>VLOOKUP(N499,'散件（更新）'!B:I,8,FALSE)</f>
        <v>6932485013692</v>
      </c>
    </row>
    <row r="500" spans="1:22" ht="20.149999999999999" customHeight="1">
      <c r="A500" s="57">
        <v>46169</v>
      </c>
      <c r="B500" s="58" t="s">
        <v>19003</v>
      </c>
      <c r="C500" s="27" t="str">
        <f>VLOOKUP(B500,'大货清单（不定期按GOMS更新）'!A:H,8,0)</f>
        <v>109-24820502</v>
      </c>
      <c r="D500" s="27" t="str">
        <f>VLOOKUP(B500,'大货清单（不定期按GOMS更新）'!A:C,3,0)</f>
        <v>CL2482E-02</v>
      </c>
      <c r="E500" s="27" t="str">
        <f>VLOOKUP(B500,'大货清单（不定期按GOMS更新）'!A:H,4,0)</f>
        <v>DE,NL,PL,FR,IT,FI</v>
      </c>
      <c r="F500" s="27" t="str">
        <f>VLOOKUP(B500,'大货清单（不定期按GOMS更新）'!A:H,2,0)</f>
        <v>Floor One i7 Fold Premium</v>
      </c>
      <c r="G500" s="28">
        <f>VLOOKUP(B500,'大货清单（不定期按GOMS更新）'!A:I,9,FALSE)</f>
        <v>6932485017775</v>
      </c>
      <c r="H500" s="27" t="str">
        <f>VLOOKUP(B500,'大货清单（不定期按GOMS更新）'!A:H,7,0)</f>
        <v>White</v>
      </c>
      <c r="I500" s="27" t="str">
        <f>VLOOKUP(B500,'大货清单（不定期按GOMS更新）'!A:F,6,FALSE)</f>
        <v>ACTIVE</v>
      </c>
      <c r="J500" s="27" t="str">
        <f>VLOOKUP(B500,'大货清单（不定期按GOMS更新）'!A:K,11,FALSE)</f>
        <v>9.1</v>
      </c>
      <c r="K500" s="27" t="str">
        <f>VLOOKUP(B500,'大货清单（不定期按GOMS更新）'!A:N,12,FALSE)</f>
        <v>782</v>
      </c>
      <c r="L500" s="27" t="str">
        <f>VLOOKUP(B500,'大货清单（不定期按GOMS更新）'!A:M,13,FALSE)</f>
        <v>331</v>
      </c>
      <c r="M500" s="27" t="str">
        <f>VLOOKUP(B500,'大货清单（不定期按GOMS更新）'!A:N,14,FALSE)</f>
        <v>289</v>
      </c>
      <c r="N500" s="58" t="s">
        <v>15470</v>
      </c>
      <c r="O500" s="27">
        <f>IFERROR(VLOOKUP(N500,'散件迭代（不定期更新）'!C:J,8,FALSE),0)</f>
        <v>0</v>
      </c>
      <c r="P500" s="27">
        <f>IFERROR(VLOOKUP(N500,'散件（更新）'!B:H,3,FALSE),0)</f>
        <v>0</v>
      </c>
      <c r="Q500" s="27" t="str">
        <f>VLOOKUP(N500,'散件（更新）'!B:H,2,FALSE)</f>
        <v>114-25350320</v>
      </c>
      <c r="R500" s="27" t="str">
        <f>VLOOKUP(N500,'散件（更新）'!B:H,7,FALSE)</f>
        <v>Heating Wire Assembly</v>
      </c>
      <c r="S500" s="27" t="str">
        <f>VLOOKUP(N500,'散件（更新）'!B:E,4,FALSE)</f>
        <v>https://tineco-yxzt.oss-accelerate.aliyuncs.com/20250912/15A85CB0788197252D8AC598E5A0B9A0_1757661534785.png</v>
      </c>
      <c r="T500" s="27" t="s">
        <v>8759</v>
      </c>
      <c r="U500" s="28" t="str">
        <f>VLOOKUP(N500,'散件（更新）'!B:G,6,FALSE)</f>
        <v>SP;CL2535C-01;发热丝组件</v>
      </c>
      <c r="V500" s="28">
        <f>VLOOKUP(N500,'散件（更新）'!B:I,8,FALSE)</f>
        <v>6932485013722</v>
      </c>
    </row>
    <row r="501" spans="1:22" ht="20.149999999999999" customHeight="1">
      <c r="A501" s="57">
        <v>46169</v>
      </c>
      <c r="B501" s="58" t="s">
        <v>19003</v>
      </c>
      <c r="C501" s="27" t="str">
        <f>VLOOKUP(B501,'大货清单（不定期按GOMS更新）'!A:H,8,0)</f>
        <v>109-24820502</v>
      </c>
      <c r="D501" s="27" t="str">
        <f>VLOOKUP(B501,'大货清单（不定期按GOMS更新）'!A:C,3,0)</f>
        <v>CL2482E-02</v>
      </c>
      <c r="E501" s="27" t="str">
        <f>VLOOKUP(B501,'大货清单（不定期按GOMS更新）'!A:H,4,0)</f>
        <v>DE,NL,PL,FR,IT,FI</v>
      </c>
      <c r="F501" s="27" t="str">
        <f>VLOOKUP(B501,'大货清单（不定期按GOMS更新）'!A:H,2,0)</f>
        <v>Floor One i7 Fold Premium</v>
      </c>
      <c r="G501" s="28">
        <f>VLOOKUP(B501,'大货清单（不定期按GOMS更新）'!A:I,9,FALSE)</f>
        <v>6932485017775</v>
      </c>
      <c r="H501" s="27" t="str">
        <f>VLOOKUP(B501,'大货清单（不定期按GOMS更新）'!A:H,7,0)</f>
        <v>White</v>
      </c>
      <c r="I501" s="27" t="str">
        <f>VLOOKUP(B501,'大货清单（不定期按GOMS更新）'!A:F,6,FALSE)</f>
        <v>ACTIVE</v>
      </c>
      <c r="J501" s="27" t="str">
        <f>VLOOKUP(B501,'大货清单（不定期按GOMS更新）'!A:K,11,FALSE)</f>
        <v>9.1</v>
      </c>
      <c r="K501" s="27" t="str">
        <f>VLOOKUP(B501,'大货清单（不定期按GOMS更新）'!A:N,12,FALSE)</f>
        <v>782</v>
      </c>
      <c r="L501" s="27" t="str">
        <f>VLOOKUP(B501,'大货清单（不定期按GOMS更新）'!A:M,13,FALSE)</f>
        <v>331</v>
      </c>
      <c r="M501" s="27" t="str">
        <f>VLOOKUP(B501,'大货清单（不定期按GOMS更新）'!A:N,14,FALSE)</f>
        <v>289</v>
      </c>
      <c r="N501" s="58" t="s">
        <v>14428</v>
      </c>
      <c r="O501" s="27">
        <f>IFERROR(VLOOKUP(N501,'散件迭代（不定期更新）'!C:J,8,FALSE),0)</f>
        <v>0</v>
      </c>
      <c r="P501" s="27">
        <f>IFERROR(VLOOKUP(N501,'散件（更新）'!B:H,3,FALSE),0)</f>
        <v>0</v>
      </c>
      <c r="Q501" s="27" t="str">
        <f>VLOOKUP(N501,'散件（更新）'!B:H,2,FALSE)</f>
        <v>114-24820224</v>
      </c>
      <c r="R501" s="27" t="str">
        <f>VLOOKUP(N501,'散件（更新）'!B:H,7,FALSE)</f>
        <v>Wire</v>
      </c>
      <c r="S501" s="27" t="str">
        <f>VLOOKUP(N501,'散件（更新）'!B:E,4,FALSE)</f>
        <v>https://tineco-yxzt.oss-accelerate.aliyuncs.com/20251020/jishendishuazuhexianshu_1760953909980.jpg</v>
      </c>
      <c r="T501" s="27" t="s">
        <v>8759</v>
      </c>
      <c r="U501" s="28" t="str">
        <f>VLOOKUP(N501,'散件（更新）'!B:G,6,FALSE)</f>
        <v>SP;CL2482B-01;CL2482B机身组合线束</v>
      </c>
      <c r="V501" s="28">
        <f>VLOOKUP(N501,'散件（更新）'!B:I,8,FALSE)</f>
        <v>6932485013203</v>
      </c>
    </row>
    <row r="502" spans="1:22" ht="20.149999999999999" customHeight="1">
      <c r="A502" s="57">
        <v>46169</v>
      </c>
      <c r="B502" s="58" t="s">
        <v>19003</v>
      </c>
      <c r="C502" s="27" t="str">
        <f>VLOOKUP(B502,'大货清单（不定期按GOMS更新）'!A:H,8,0)</f>
        <v>109-24820502</v>
      </c>
      <c r="D502" s="27" t="str">
        <f>VLOOKUP(B502,'大货清单（不定期按GOMS更新）'!A:C,3,0)</f>
        <v>CL2482E-02</v>
      </c>
      <c r="E502" s="27" t="str">
        <f>VLOOKUP(B502,'大货清单（不定期按GOMS更新）'!A:H,4,0)</f>
        <v>DE,NL,PL,FR,IT,FI</v>
      </c>
      <c r="F502" s="27" t="str">
        <f>VLOOKUP(B502,'大货清单（不定期按GOMS更新）'!A:H,2,0)</f>
        <v>Floor One i7 Fold Premium</v>
      </c>
      <c r="G502" s="28">
        <f>VLOOKUP(B502,'大货清单（不定期按GOMS更新）'!A:I,9,FALSE)</f>
        <v>6932485017775</v>
      </c>
      <c r="H502" s="27" t="str">
        <f>VLOOKUP(B502,'大货清单（不定期按GOMS更新）'!A:H,7,0)</f>
        <v>White</v>
      </c>
      <c r="I502" s="27" t="str">
        <f>VLOOKUP(B502,'大货清单（不定期按GOMS更新）'!A:F,6,FALSE)</f>
        <v>ACTIVE</v>
      </c>
      <c r="J502" s="27" t="str">
        <f>VLOOKUP(B502,'大货清单（不定期按GOMS更新）'!A:K,11,FALSE)</f>
        <v>9.1</v>
      </c>
      <c r="K502" s="27" t="str">
        <f>VLOOKUP(B502,'大货清单（不定期按GOMS更新）'!A:N,12,FALSE)</f>
        <v>782</v>
      </c>
      <c r="L502" s="27" t="str">
        <f>VLOOKUP(B502,'大货清单（不定期按GOMS更新）'!A:M,13,FALSE)</f>
        <v>331</v>
      </c>
      <c r="M502" s="27" t="str">
        <f>VLOOKUP(B502,'大货清单（不定期按GOMS更新）'!A:N,14,FALSE)</f>
        <v>289</v>
      </c>
      <c r="N502" s="58" t="s">
        <v>15810</v>
      </c>
      <c r="O502" s="27">
        <f>IFERROR(VLOOKUP(N502,'散件迭代（不定期更新）'!C:J,8,FALSE),0)</f>
        <v>0</v>
      </c>
      <c r="P502" s="27">
        <f>IFERROR(VLOOKUP(N502,'散件（更新）'!B:H,3,FALSE),0)</f>
        <v>0</v>
      </c>
      <c r="Q502" s="27" t="str">
        <f>VLOOKUP(N502,'散件（更新）'!B:H,2,FALSE)</f>
        <v>114-24820225</v>
      </c>
      <c r="R502" s="27" t="str">
        <f>VLOOKUP(N502,'散件（更新）'!B:H,7,FALSE)</f>
        <v>Wire</v>
      </c>
      <c r="S502" s="27" t="str">
        <f>VLOOKUP(N502,'散件（更新）'!B:E,4,FALSE)</f>
        <v>https://tineco-yxzt.oss-accelerate.aliyuncs.com/20251020/jishengongchadaoxianzujian_1760953954710.jpg</v>
      </c>
      <c r="T502" s="27" t="s">
        <v>8759</v>
      </c>
      <c r="U502" s="28" t="str">
        <f>VLOOKUP(N502,'散件（更新）'!B:G,6,FALSE)</f>
        <v>SP;CL2482B-01;机身公插导线组件</v>
      </c>
      <c r="V502" s="28">
        <f>VLOOKUP(N502,'散件（更新）'!B:I,8,FALSE)</f>
        <v>6932485013210</v>
      </c>
    </row>
    <row r="503" spans="1:22" ht="20.149999999999999" customHeight="1">
      <c r="A503" s="57">
        <v>46169</v>
      </c>
      <c r="B503" s="58" t="s">
        <v>19003</v>
      </c>
      <c r="C503" s="27" t="str">
        <f>VLOOKUP(B503,'大货清单（不定期按GOMS更新）'!A:H,8,0)</f>
        <v>109-24820502</v>
      </c>
      <c r="D503" s="27" t="str">
        <f>VLOOKUP(B503,'大货清单（不定期按GOMS更新）'!A:C,3,0)</f>
        <v>CL2482E-02</v>
      </c>
      <c r="E503" s="27" t="str">
        <f>VLOOKUP(B503,'大货清单（不定期按GOMS更新）'!A:H,4,0)</f>
        <v>DE,NL,PL,FR,IT,FI</v>
      </c>
      <c r="F503" s="27" t="str">
        <f>VLOOKUP(B503,'大货清单（不定期按GOMS更新）'!A:H,2,0)</f>
        <v>Floor One i7 Fold Premium</v>
      </c>
      <c r="G503" s="28">
        <f>VLOOKUP(B503,'大货清单（不定期按GOMS更新）'!A:I,9,FALSE)</f>
        <v>6932485017775</v>
      </c>
      <c r="H503" s="27" t="str">
        <f>VLOOKUP(B503,'大货清单（不定期按GOMS更新）'!A:H,7,0)</f>
        <v>White</v>
      </c>
      <c r="I503" s="27" t="str">
        <f>VLOOKUP(B503,'大货清单（不定期按GOMS更新）'!A:F,6,FALSE)</f>
        <v>ACTIVE</v>
      </c>
      <c r="J503" s="27" t="str">
        <f>VLOOKUP(B503,'大货清单（不定期按GOMS更新）'!A:K,11,FALSE)</f>
        <v>9.1</v>
      </c>
      <c r="K503" s="27" t="str">
        <f>VLOOKUP(B503,'大货清单（不定期按GOMS更新）'!A:N,12,FALSE)</f>
        <v>782</v>
      </c>
      <c r="L503" s="27" t="str">
        <f>VLOOKUP(B503,'大货清单（不定期按GOMS更新）'!A:M,13,FALSE)</f>
        <v>331</v>
      </c>
      <c r="M503" s="27" t="str">
        <f>VLOOKUP(B503,'大货清单（不定期按GOMS更新）'!A:N,14,FALSE)</f>
        <v>289</v>
      </c>
      <c r="N503" s="58" t="s">
        <v>16922</v>
      </c>
      <c r="O503" s="27">
        <f>IFERROR(VLOOKUP(N503,'散件迭代（不定期更新）'!C:J,8,FALSE),0)</f>
        <v>0</v>
      </c>
      <c r="P503" s="27" t="str">
        <f>IFERROR(VLOOKUP(N503,'散件（更新）'!B:H,3,FALSE),0)</f>
        <v/>
      </c>
      <c r="Q503" s="27" t="str">
        <f>VLOOKUP(N503,'散件（更新）'!B:H,2,FALSE)</f>
        <v>114-24820409</v>
      </c>
      <c r="R503" s="27" t="str">
        <f>VLOOKUP(N503,'散件（更新）'!B:H,7,FALSE)</f>
        <v>Wire</v>
      </c>
      <c r="S503" s="27" t="str">
        <f>VLOOKUP(N503,'散件（更新）'!B:E,4,FALSE)</f>
        <v>https://tineco-yxzt.oss-accelerate.aliyuncs.com/20251217/dishuachongdianduijiedaoxianzujian_1765965025418.jpg</v>
      </c>
      <c r="T503" s="27" t="s">
        <v>19301</v>
      </c>
      <c r="U503" s="28" t="str">
        <f>VLOOKUP(N503,'散件（更新）'!B:G,6,FALSE)</f>
        <v>SP;CL2482D-02;地刷充电对接导线组件</v>
      </c>
      <c r="V503" s="28">
        <f>VLOOKUP(N503,'散件（更新）'!B:I,8,FALSE)</f>
        <v>6932485019519</v>
      </c>
    </row>
    <row r="504" spans="1:22" ht="20.149999999999999" customHeight="1">
      <c r="A504" s="57">
        <v>46169</v>
      </c>
      <c r="B504" s="58" t="s">
        <v>19003</v>
      </c>
      <c r="C504" s="27" t="str">
        <f>VLOOKUP(B504,'大货清单（不定期按GOMS更新）'!A:H,8,0)</f>
        <v>109-24820502</v>
      </c>
      <c r="D504" s="27" t="str">
        <f>VLOOKUP(B504,'大货清单（不定期按GOMS更新）'!A:C,3,0)</f>
        <v>CL2482E-02</v>
      </c>
      <c r="E504" s="27" t="str">
        <f>VLOOKUP(B504,'大货清单（不定期按GOMS更新）'!A:H,4,0)</f>
        <v>DE,NL,PL,FR,IT,FI</v>
      </c>
      <c r="F504" s="27" t="str">
        <f>VLOOKUP(B504,'大货清单（不定期按GOMS更新）'!A:H,2,0)</f>
        <v>Floor One i7 Fold Premium</v>
      </c>
      <c r="G504" s="28">
        <f>VLOOKUP(B504,'大货清单（不定期按GOMS更新）'!A:I,9,FALSE)</f>
        <v>6932485017775</v>
      </c>
      <c r="H504" s="27" t="str">
        <f>VLOOKUP(B504,'大货清单（不定期按GOMS更新）'!A:H,7,0)</f>
        <v>White</v>
      </c>
      <c r="I504" s="27" t="str">
        <f>VLOOKUP(B504,'大货清单（不定期按GOMS更新）'!A:F,6,FALSE)</f>
        <v>ACTIVE</v>
      </c>
      <c r="J504" s="27" t="str">
        <f>VLOOKUP(B504,'大货清单（不定期按GOMS更新）'!A:K,11,FALSE)</f>
        <v>9.1</v>
      </c>
      <c r="K504" s="27" t="str">
        <f>VLOOKUP(B504,'大货清单（不定期按GOMS更新）'!A:N,12,FALSE)</f>
        <v>782</v>
      </c>
      <c r="L504" s="27" t="str">
        <f>VLOOKUP(B504,'大货清单（不定期按GOMS更新）'!A:M,13,FALSE)</f>
        <v>331</v>
      </c>
      <c r="M504" s="27" t="str">
        <f>VLOOKUP(B504,'大货清单（不定期按GOMS更新）'!A:N,14,FALSE)</f>
        <v>289</v>
      </c>
      <c r="N504" s="58" t="s">
        <v>16953</v>
      </c>
      <c r="O504" s="27">
        <f>IFERROR(VLOOKUP(N504,'散件迭代（不定期更新）'!C:J,8,FALSE),0)</f>
        <v>0</v>
      </c>
      <c r="P504" s="27" t="str">
        <f>IFERROR(VLOOKUP(N504,'散件（更新）'!B:H,3,FALSE),0)</f>
        <v/>
      </c>
      <c r="Q504" s="27" t="str">
        <f>VLOOKUP(N504,'散件（更新）'!B:H,2,FALSE)</f>
        <v>114-24820416</v>
      </c>
      <c r="R504" s="27" t="str">
        <f>VLOOKUP(N504,'散件（更新）'!B:H,7,FALSE)</f>
        <v>Tray Charging Wire Assembly</v>
      </c>
      <c r="S504" s="27" t="str">
        <f>VLOOKUP(N504,'散件（更新）'!B:E,4,FALSE)</f>
        <v>https://tineco-yxzt.oss-accelerate.aliyuncs.com/20251226/tuopanchongdianchudianzujian_1766719179257.jpg</v>
      </c>
      <c r="T504" s="27" t="s">
        <v>8759</v>
      </c>
      <c r="U504" s="28" t="str">
        <f>VLOOKUP(N504,'散件（更新）'!B:G,6,FALSE)</f>
        <v>SP;CL2482D-03;托盘充电导线组件</v>
      </c>
      <c r="V504" s="28">
        <f>VLOOKUP(N504,'散件（更新）'!B:I,8,FALSE)</f>
        <v>6932485019915</v>
      </c>
    </row>
    <row r="505" spans="1:22" ht="20.149999999999999" customHeight="1">
      <c r="A505" s="57">
        <v>46169</v>
      </c>
      <c r="B505" s="58" t="s">
        <v>19003</v>
      </c>
      <c r="C505" s="27" t="str">
        <f>VLOOKUP(B505,'大货清单（不定期按GOMS更新）'!A:H,8,0)</f>
        <v>109-24820502</v>
      </c>
      <c r="D505" s="27" t="str">
        <f>VLOOKUP(B505,'大货清单（不定期按GOMS更新）'!A:C,3,0)</f>
        <v>CL2482E-02</v>
      </c>
      <c r="E505" s="27" t="str">
        <f>VLOOKUP(B505,'大货清单（不定期按GOMS更新）'!A:H,4,0)</f>
        <v>DE,NL,PL,FR,IT,FI</v>
      </c>
      <c r="F505" s="27" t="str">
        <f>VLOOKUP(B505,'大货清单（不定期按GOMS更新）'!A:H,2,0)</f>
        <v>Floor One i7 Fold Premium</v>
      </c>
      <c r="G505" s="28">
        <f>VLOOKUP(B505,'大货清单（不定期按GOMS更新）'!A:I,9,FALSE)</f>
        <v>6932485017775</v>
      </c>
      <c r="H505" s="27" t="str">
        <f>VLOOKUP(B505,'大货清单（不定期按GOMS更新）'!A:H,7,0)</f>
        <v>White</v>
      </c>
      <c r="I505" s="27" t="str">
        <f>VLOOKUP(B505,'大货清单（不定期按GOMS更新）'!A:F,6,FALSE)</f>
        <v>ACTIVE</v>
      </c>
      <c r="J505" s="27" t="str">
        <f>VLOOKUP(B505,'大货清单（不定期按GOMS更新）'!A:K,11,FALSE)</f>
        <v>9.1</v>
      </c>
      <c r="K505" s="27" t="str">
        <f>VLOOKUP(B505,'大货清单（不定期按GOMS更新）'!A:N,12,FALSE)</f>
        <v>782</v>
      </c>
      <c r="L505" s="27" t="str">
        <f>VLOOKUP(B505,'大货清单（不定期按GOMS更新）'!A:M,13,FALSE)</f>
        <v>331</v>
      </c>
      <c r="M505" s="27" t="str">
        <f>VLOOKUP(B505,'大货清单（不定期按GOMS更新）'!A:N,14,FALSE)</f>
        <v>289</v>
      </c>
      <c r="N505" s="58" t="s">
        <v>15837</v>
      </c>
      <c r="O505" s="27">
        <f>IFERROR(VLOOKUP(N505,'散件迭代（不定期更新）'!C:J,8,FALSE),0)</f>
        <v>0</v>
      </c>
      <c r="P505" s="27">
        <f>IFERROR(VLOOKUP(N505,'散件（更新）'!B:H,3,FALSE),0)</f>
        <v>0</v>
      </c>
      <c r="Q505" s="27" t="str">
        <f>VLOOKUP(N505,'散件（更新）'!B:H,2,FALSE)</f>
        <v>114-25390001</v>
      </c>
      <c r="R505" s="27" t="str">
        <f>VLOOKUP(N505,'散件（更新）'!B:H,7,FALSE)</f>
        <v>Wire</v>
      </c>
      <c r="S505" s="27" t="str">
        <f>VLOOKUP(N505,'散件（更新）'!B:E,4,FALSE)</f>
        <v>https://tineco-yxzt.oss-accelerate.aliyuncs.com/20251014/weixinjietu_20251014102418_1760408674871.png</v>
      </c>
      <c r="T505" s="27" t="s">
        <v>8759</v>
      </c>
      <c r="U505" s="28" t="str">
        <f>VLOOKUP(N505,'散件（更新）'!B:G,6,FALSE)</f>
        <v>SP;CL2539-01;万能欧版电源线</v>
      </c>
      <c r="V505" s="28">
        <f>VLOOKUP(N505,'散件（更新）'!B:I,8,FALSE)</f>
        <v>6932485014101</v>
      </c>
    </row>
    <row r="506" spans="1:22" ht="20.149999999999999" customHeight="1">
      <c r="A506" s="57">
        <v>46169</v>
      </c>
      <c r="B506" s="58" t="s">
        <v>19003</v>
      </c>
      <c r="C506" s="27" t="str">
        <f>VLOOKUP(B506,'大货清单（不定期按GOMS更新）'!A:H,8,0)</f>
        <v>109-24820502</v>
      </c>
      <c r="D506" s="27" t="str">
        <f>VLOOKUP(B506,'大货清单（不定期按GOMS更新）'!A:C,3,0)</f>
        <v>CL2482E-02</v>
      </c>
      <c r="E506" s="27" t="str">
        <f>VLOOKUP(B506,'大货清单（不定期按GOMS更新）'!A:H,4,0)</f>
        <v>DE,NL,PL,FR,IT,FI</v>
      </c>
      <c r="F506" s="27" t="str">
        <f>VLOOKUP(B506,'大货清单（不定期按GOMS更新）'!A:H,2,0)</f>
        <v>Floor One i7 Fold Premium</v>
      </c>
      <c r="G506" s="28">
        <f>VLOOKUP(B506,'大货清单（不定期按GOMS更新）'!A:I,9,FALSE)</f>
        <v>6932485017775</v>
      </c>
      <c r="H506" s="27" t="str">
        <f>VLOOKUP(B506,'大货清单（不定期按GOMS更新）'!A:H,7,0)</f>
        <v>White</v>
      </c>
      <c r="I506" s="27" t="str">
        <f>VLOOKUP(B506,'大货清单（不定期按GOMS更新）'!A:F,6,FALSE)</f>
        <v>ACTIVE</v>
      </c>
      <c r="J506" s="27" t="str">
        <f>VLOOKUP(B506,'大货清单（不定期按GOMS更新）'!A:K,11,FALSE)</f>
        <v>9.1</v>
      </c>
      <c r="K506" s="27" t="str">
        <f>VLOOKUP(B506,'大货清单（不定期按GOMS更新）'!A:N,12,FALSE)</f>
        <v>782</v>
      </c>
      <c r="L506" s="27" t="str">
        <f>VLOOKUP(B506,'大货清单（不定期按GOMS更新）'!A:M,13,FALSE)</f>
        <v>331</v>
      </c>
      <c r="M506" s="27" t="str">
        <f>VLOOKUP(B506,'大货清单（不定期按GOMS更新）'!A:N,14,FALSE)</f>
        <v>289</v>
      </c>
      <c r="N506" s="58" t="s">
        <v>7814</v>
      </c>
      <c r="O506" s="27">
        <f>IFERROR(VLOOKUP(N506,'散件迭代（不定期更新）'!C:J,8,FALSE),0)</f>
        <v>0</v>
      </c>
      <c r="P506" s="27" t="str">
        <f>IFERROR(VLOOKUP(N506,'散件（更新）'!B:H,3,FALSE),0)</f>
        <v/>
      </c>
      <c r="Q506" s="27" t="str">
        <f>VLOOKUP(N506,'散件（更新）'!B:H,2,FALSE)</f>
        <v>114-24570002</v>
      </c>
      <c r="R506" s="27" t="str">
        <f>VLOOKUP(N506,'散件（更新）'!B:H,7,FALSE)</f>
        <v>Switch</v>
      </c>
      <c r="S506" s="27" t="str">
        <f>VLOOKUP(N506,'散件（更新）'!B:E,4,FALSE)</f>
        <v>https://tineco-yxzt.oss-accelerate.aliyuncs.com/20250114/32131_1736819450296.jpg</v>
      </c>
      <c r="T506" s="27" t="s">
        <v>8759</v>
      </c>
      <c r="U506" s="28" t="str">
        <f>VLOOKUP(N506,'散件（更新）'!B:G,6,FALSE)</f>
        <v>微动开关</v>
      </c>
      <c r="V506" s="28">
        <f>VLOOKUP(N506,'散件（更新）'!B:I,8,FALSE)</f>
        <v>6932485002955</v>
      </c>
    </row>
    <row r="507" spans="1:22" ht="20.149999999999999" customHeight="1">
      <c r="A507" s="57">
        <v>46169</v>
      </c>
      <c r="B507" s="58" t="s">
        <v>19003</v>
      </c>
      <c r="C507" s="27" t="str">
        <f>VLOOKUP(B507,'大货清单（不定期按GOMS更新）'!A:H,8,0)</f>
        <v>109-24820502</v>
      </c>
      <c r="D507" s="27" t="str">
        <f>VLOOKUP(B507,'大货清单（不定期按GOMS更新）'!A:C,3,0)</f>
        <v>CL2482E-02</v>
      </c>
      <c r="E507" s="27" t="str">
        <f>VLOOKUP(B507,'大货清单（不定期按GOMS更新）'!A:H,4,0)</f>
        <v>DE,NL,PL,FR,IT,FI</v>
      </c>
      <c r="F507" s="27" t="str">
        <f>VLOOKUP(B507,'大货清单（不定期按GOMS更新）'!A:H,2,0)</f>
        <v>Floor One i7 Fold Premium</v>
      </c>
      <c r="G507" s="28">
        <f>VLOOKUP(B507,'大货清单（不定期按GOMS更新）'!A:I,9,FALSE)</f>
        <v>6932485017775</v>
      </c>
      <c r="H507" s="27" t="str">
        <f>VLOOKUP(B507,'大货清单（不定期按GOMS更新）'!A:H,7,0)</f>
        <v>White</v>
      </c>
      <c r="I507" s="27" t="str">
        <f>VLOOKUP(B507,'大货清单（不定期按GOMS更新）'!A:F,6,FALSE)</f>
        <v>ACTIVE</v>
      </c>
      <c r="J507" s="27" t="str">
        <f>VLOOKUP(B507,'大货清单（不定期按GOMS更新）'!A:K,11,FALSE)</f>
        <v>9.1</v>
      </c>
      <c r="K507" s="27" t="str">
        <f>VLOOKUP(B507,'大货清单（不定期按GOMS更新）'!A:N,12,FALSE)</f>
        <v>782</v>
      </c>
      <c r="L507" s="27" t="str">
        <f>VLOOKUP(B507,'大货清单（不定期按GOMS更新）'!A:M,13,FALSE)</f>
        <v>331</v>
      </c>
      <c r="M507" s="27" t="str">
        <f>VLOOKUP(B507,'大货清单（不定期按GOMS更新）'!A:N,14,FALSE)</f>
        <v>289</v>
      </c>
      <c r="N507" s="58" t="s">
        <v>17039</v>
      </c>
      <c r="O507" s="27">
        <f>IFERROR(VLOOKUP(N507,'散件迭代（不定期更新）'!C:J,8,FALSE),0)</f>
        <v>0</v>
      </c>
      <c r="P507" s="27" t="str">
        <f>IFERROR(VLOOKUP(N507,'散件（更新）'!B:H,3,FALSE),0)</f>
        <v/>
      </c>
      <c r="Q507" s="27" t="str">
        <f>VLOOKUP(N507,'散件（更新）'!B:H,2,FALSE)</f>
        <v>114-23431127</v>
      </c>
      <c r="R507" s="27" t="str">
        <f>VLOOKUP(N507,'散件（更新）'!B:H,7,FALSE)</f>
        <v>Heated Blower Assembly</v>
      </c>
      <c r="S507" s="27" t="str">
        <f>VLOOKUP(N507,'散件（更新）'!B:E,4,FALSE)</f>
        <v>https://tineco-yxzt.oss-accelerate.aliyuncs.com/20251217/114-23431127_1765953605342.png</v>
      </c>
      <c r="T507" s="27" t="s">
        <v>8759</v>
      </c>
      <c r="U507" s="28" t="str">
        <f>VLOOKUP(N507,'散件（更新）'!B:G,6,FALSE)</f>
        <v>SP;CL2343K-07;托盘风机组件</v>
      </c>
      <c r="V507" s="28">
        <f>VLOOKUP(N507,'散件（更新）'!B:I,8,FALSE)</f>
        <v>6932485019328</v>
      </c>
    </row>
    <row r="508" spans="1:22" ht="20.149999999999999" customHeight="1">
      <c r="A508" s="57">
        <v>46169</v>
      </c>
      <c r="B508" s="58" t="s">
        <v>19003</v>
      </c>
      <c r="C508" s="27" t="str">
        <f>VLOOKUP(B508,'大货清单（不定期按GOMS更新）'!A:H,8,0)</f>
        <v>109-24820502</v>
      </c>
      <c r="D508" s="27" t="str">
        <f>VLOOKUP(B508,'大货清单（不定期按GOMS更新）'!A:C,3,0)</f>
        <v>CL2482E-02</v>
      </c>
      <c r="E508" s="27" t="str">
        <f>VLOOKUP(B508,'大货清单（不定期按GOMS更新）'!A:H,4,0)</f>
        <v>DE,NL,PL,FR,IT,FI</v>
      </c>
      <c r="F508" s="27" t="str">
        <f>VLOOKUP(B508,'大货清单（不定期按GOMS更新）'!A:H,2,0)</f>
        <v>Floor One i7 Fold Premium</v>
      </c>
      <c r="G508" s="28">
        <f>VLOOKUP(B508,'大货清单（不定期按GOMS更新）'!A:I,9,FALSE)</f>
        <v>6932485017775</v>
      </c>
      <c r="H508" s="27" t="str">
        <f>VLOOKUP(B508,'大货清单（不定期按GOMS更新）'!A:H,7,0)</f>
        <v>White</v>
      </c>
      <c r="I508" s="27" t="str">
        <f>VLOOKUP(B508,'大货清单（不定期按GOMS更新）'!A:F,6,FALSE)</f>
        <v>ACTIVE</v>
      </c>
      <c r="J508" s="27" t="str">
        <f>VLOOKUP(B508,'大货清单（不定期按GOMS更新）'!A:K,11,FALSE)</f>
        <v>9.1</v>
      </c>
      <c r="K508" s="27" t="str">
        <f>VLOOKUP(B508,'大货清单（不定期按GOMS更新）'!A:N,12,FALSE)</f>
        <v>782</v>
      </c>
      <c r="L508" s="27" t="str">
        <f>VLOOKUP(B508,'大货清单（不定期按GOMS更新）'!A:M,13,FALSE)</f>
        <v>331</v>
      </c>
      <c r="M508" s="27" t="str">
        <f>VLOOKUP(B508,'大货清单（不定期按GOMS更新）'!A:N,14,FALSE)</f>
        <v>289</v>
      </c>
      <c r="N508" s="58" t="s">
        <v>14534</v>
      </c>
      <c r="O508" s="27">
        <f>IFERROR(VLOOKUP(N508,'散件迭代（不定期更新）'!C:J,8,FALSE),0)</f>
        <v>0</v>
      </c>
      <c r="P508" s="27">
        <f>IFERROR(VLOOKUP(N508,'散件（更新）'!B:H,3,FALSE),0)</f>
        <v>0</v>
      </c>
      <c r="Q508" s="27" t="str">
        <f>VLOOKUP(N508,'散件（更新）'!B:H,2,FALSE)</f>
        <v>114-25400203</v>
      </c>
      <c r="R508" s="27" t="str">
        <f>VLOOKUP(N508,'散件（更新）'!B:H,7,FALSE)</f>
        <v>Motor</v>
      </c>
      <c r="S508" s="27" t="str">
        <f>VLOOKUP(N508,'散件（更新）'!B:E,4,FALSE)</f>
        <v>https://tineco-yxzt.oss-accelerate.aliyuncs.com/20251028/weixintupian_20240530083051_1761615036628.jpg</v>
      </c>
      <c r="T508" s="27" t="s">
        <v>8759</v>
      </c>
      <c r="U508" s="28" t="str">
        <f>VLOOKUP(N508,'散件（更新）'!B:G,6,FALSE)</f>
        <v>SP;CL2540B-02;凯航45BLDB_180W主电机</v>
      </c>
      <c r="V508" s="28">
        <f>VLOOKUP(N508,'散件（更新）'!B:I,8,FALSE)</f>
        <v>6932485016938</v>
      </c>
    </row>
    <row r="509" spans="1:22" ht="20.149999999999999" customHeight="1">
      <c r="A509" s="57">
        <v>46169</v>
      </c>
      <c r="B509" s="58" t="s">
        <v>19003</v>
      </c>
      <c r="C509" s="27" t="str">
        <f>VLOOKUP(B509,'大货清单（不定期按GOMS更新）'!A:H,8,0)</f>
        <v>109-24820502</v>
      </c>
      <c r="D509" s="27" t="str">
        <f>VLOOKUP(B509,'大货清单（不定期按GOMS更新）'!A:C,3,0)</f>
        <v>CL2482E-02</v>
      </c>
      <c r="E509" s="27" t="str">
        <f>VLOOKUP(B509,'大货清单（不定期按GOMS更新）'!A:H,4,0)</f>
        <v>DE,NL,PL,FR,IT,FI</v>
      </c>
      <c r="F509" s="27" t="str">
        <f>VLOOKUP(B509,'大货清单（不定期按GOMS更新）'!A:H,2,0)</f>
        <v>Floor One i7 Fold Premium</v>
      </c>
      <c r="G509" s="28">
        <f>VLOOKUP(B509,'大货清单（不定期按GOMS更新）'!A:I,9,FALSE)</f>
        <v>6932485017775</v>
      </c>
      <c r="H509" s="27" t="str">
        <f>VLOOKUP(B509,'大货清单（不定期按GOMS更新）'!A:H,7,0)</f>
        <v>White</v>
      </c>
      <c r="I509" s="27" t="str">
        <f>VLOOKUP(B509,'大货清单（不定期按GOMS更新）'!A:F,6,FALSE)</f>
        <v>ACTIVE</v>
      </c>
      <c r="J509" s="27" t="str">
        <f>VLOOKUP(B509,'大货清单（不定期按GOMS更新）'!A:K,11,FALSE)</f>
        <v>9.1</v>
      </c>
      <c r="K509" s="27" t="str">
        <f>VLOOKUP(B509,'大货清单（不定期按GOMS更新）'!A:N,12,FALSE)</f>
        <v>782</v>
      </c>
      <c r="L509" s="27" t="str">
        <f>VLOOKUP(B509,'大货清单（不定期按GOMS更新）'!A:M,13,FALSE)</f>
        <v>331</v>
      </c>
      <c r="M509" s="27" t="str">
        <f>VLOOKUP(B509,'大货清单（不定期按GOMS更新）'!A:N,14,FALSE)</f>
        <v>289</v>
      </c>
      <c r="N509" s="58" t="s">
        <v>15260</v>
      </c>
      <c r="O509" s="27">
        <f>IFERROR(VLOOKUP(N509,'散件迭代（不定期更新）'!C:J,8,FALSE),0)</f>
        <v>0</v>
      </c>
      <c r="P509" s="27">
        <f>IFERROR(VLOOKUP(N509,'散件（更新）'!B:H,3,FALSE),0)</f>
        <v>0</v>
      </c>
      <c r="Q509" s="27" t="str">
        <f>VLOOKUP(N509,'散件（更新）'!B:H,2,FALSE)</f>
        <v>114-24820216</v>
      </c>
      <c r="R509" s="27" t="str">
        <f>VLOOKUP(N509,'散件（更新）'!B:H,7,FALSE)</f>
        <v>Motor</v>
      </c>
      <c r="S509" s="27" t="str">
        <f>VLOOKUP(N509,'散件（更新）'!B:E,4,FALSE)</f>
        <v>https://tineco-yxzt.oss-accelerate.aliyuncs.com/20251020/youshuadianjichilunxiangzujian_1760953515325.jpg</v>
      </c>
      <c r="T509" s="27" t="s">
        <v>8759</v>
      </c>
      <c r="U509" s="28" t="str">
        <f>VLOOKUP(N509,'散件（更新）'!B:G,6,FALSE)</f>
        <v>SP;CL2482B-01;有刷电机齿轮箱组件</v>
      </c>
      <c r="V509" s="28">
        <f>VLOOKUP(N509,'散件（更新）'!B:I,8,FALSE)</f>
        <v>6932485013128</v>
      </c>
    </row>
    <row r="510" spans="1:22" ht="20.149999999999999" customHeight="1">
      <c r="A510" s="57">
        <v>46169</v>
      </c>
      <c r="B510" s="58" t="s">
        <v>19003</v>
      </c>
      <c r="C510" s="27" t="str">
        <f>VLOOKUP(B510,'大货清单（不定期按GOMS更新）'!A:H,8,0)</f>
        <v>109-24820502</v>
      </c>
      <c r="D510" s="27" t="str">
        <f>VLOOKUP(B510,'大货清单（不定期按GOMS更新）'!A:C,3,0)</f>
        <v>CL2482E-02</v>
      </c>
      <c r="E510" s="27" t="str">
        <f>VLOOKUP(B510,'大货清单（不定期按GOMS更新）'!A:H,4,0)</f>
        <v>DE,NL,PL,FR,IT,FI</v>
      </c>
      <c r="F510" s="27" t="str">
        <f>VLOOKUP(B510,'大货清单（不定期按GOMS更新）'!A:H,2,0)</f>
        <v>Floor One i7 Fold Premium</v>
      </c>
      <c r="G510" s="28">
        <f>VLOOKUP(B510,'大货清单（不定期按GOMS更新）'!A:I,9,FALSE)</f>
        <v>6932485017775</v>
      </c>
      <c r="H510" s="27" t="str">
        <f>VLOOKUP(B510,'大货清单（不定期按GOMS更新）'!A:H,7,0)</f>
        <v>White</v>
      </c>
      <c r="I510" s="27" t="str">
        <f>VLOOKUP(B510,'大货清单（不定期按GOMS更新）'!A:F,6,FALSE)</f>
        <v>ACTIVE</v>
      </c>
      <c r="J510" s="27" t="str">
        <f>VLOOKUP(B510,'大货清单（不定期按GOMS更新）'!A:K,11,FALSE)</f>
        <v>9.1</v>
      </c>
      <c r="K510" s="27" t="str">
        <f>VLOOKUP(B510,'大货清单（不定期按GOMS更新）'!A:N,12,FALSE)</f>
        <v>782</v>
      </c>
      <c r="L510" s="27" t="str">
        <f>VLOOKUP(B510,'大货清单（不定期按GOMS更新）'!A:M,13,FALSE)</f>
        <v>331</v>
      </c>
      <c r="M510" s="27" t="str">
        <f>VLOOKUP(B510,'大货清单（不定期按GOMS更新）'!A:N,14,FALSE)</f>
        <v>289</v>
      </c>
      <c r="N510" s="58" t="s">
        <v>16725</v>
      </c>
      <c r="O510" s="27">
        <f>IFERROR(VLOOKUP(N510,'散件迭代（不定期更新）'!C:J,8,FALSE),0)</f>
        <v>0</v>
      </c>
      <c r="P510" s="27" t="str">
        <f>IFERROR(VLOOKUP(N510,'散件（更新）'!B:H,3,FALSE),0)</f>
        <v/>
      </c>
      <c r="Q510" s="27" t="str">
        <f>VLOOKUP(N510,'散件（更新）'!B:H,2,FALSE)</f>
        <v>114-24820407</v>
      </c>
      <c r="R510" s="27" t="str">
        <f>VLOOKUP(N510,'散件（更新）'!B:H,7,FALSE)</f>
        <v>PCBA</v>
      </c>
      <c r="S510" s="27" t="str">
        <f>VLOOKUP(N510,'散件（更新）'!B:E,4,FALSE)</f>
        <v>https://tineco-yxzt.oss-accelerate.aliyuncs.com/20251217/tuopandianyuanban_1765964862079.jpg</v>
      </c>
      <c r="T510" s="27" t="s">
        <v>8759</v>
      </c>
      <c r="U510" s="28" t="str">
        <f>VLOOKUP(N510,'散件（更新）'!B:G,6,FALSE)</f>
        <v>SP;CL2482D-02;慢烘托盘电源板</v>
      </c>
      <c r="V510" s="28">
        <f>VLOOKUP(N510,'散件（更新）'!B:I,8,FALSE)</f>
        <v>6932485019496</v>
      </c>
    </row>
    <row r="511" spans="1:22" ht="20.149999999999999" customHeight="1">
      <c r="A511" s="57">
        <v>46169</v>
      </c>
      <c r="B511" s="58" t="s">
        <v>19003</v>
      </c>
      <c r="C511" s="27" t="str">
        <f>VLOOKUP(B511,'大货清单（不定期按GOMS更新）'!A:H,8,0)</f>
        <v>109-24820502</v>
      </c>
      <c r="D511" s="27" t="str">
        <f>VLOOKUP(B511,'大货清单（不定期按GOMS更新）'!A:C,3,0)</f>
        <v>CL2482E-02</v>
      </c>
      <c r="E511" s="27" t="str">
        <f>VLOOKUP(B511,'大货清单（不定期按GOMS更新）'!A:H,4,0)</f>
        <v>DE,NL,PL,FR,IT,FI</v>
      </c>
      <c r="F511" s="27" t="str">
        <f>VLOOKUP(B511,'大货清单（不定期按GOMS更新）'!A:H,2,0)</f>
        <v>Floor One i7 Fold Premium</v>
      </c>
      <c r="G511" s="28">
        <f>VLOOKUP(B511,'大货清单（不定期按GOMS更新）'!A:I,9,FALSE)</f>
        <v>6932485017775</v>
      </c>
      <c r="H511" s="27" t="str">
        <f>VLOOKUP(B511,'大货清单（不定期按GOMS更新）'!A:H,7,0)</f>
        <v>White</v>
      </c>
      <c r="I511" s="27" t="str">
        <f>VLOOKUP(B511,'大货清单（不定期按GOMS更新）'!A:F,6,FALSE)</f>
        <v>ACTIVE</v>
      </c>
      <c r="J511" s="27" t="str">
        <f>VLOOKUP(B511,'大货清单（不定期按GOMS更新）'!A:K,11,FALSE)</f>
        <v>9.1</v>
      </c>
      <c r="K511" s="27" t="str">
        <f>VLOOKUP(B511,'大货清单（不定期按GOMS更新）'!A:N,12,FALSE)</f>
        <v>782</v>
      </c>
      <c r="L511" s="27" t="str">
        <f>VLOOKUP(B511,'大货清单（不定期按GOMS更新）'!A:M,13,FALSE)</f>
        <v>331</v>
      </c>
      <c r="M511" s="27" t="str">
        <f>VLOOKUP(B511,'大货清单（不定期按GOMS更新）'!A:N,14,FALSE)</f>
        <v>289</v>
      </c>
      <c r="N511" s="58" t="s">
        <v>16681</v>
      </c>
      <c r="O511" s="27">
        <f>IFERROR(VLOOKUP(N511,'散件迭代（不定期更新）'!C:J,8,FALSE),0)</f>
        <v>0</v>
      </c>
      <c r="P511" s="27" t="str">
        <f>IFERROR(VLOOKUP(N511,'散件（更新）'!B:H,3,FALSE),0)</f>
        <v/>
      </c>
      <c r="Q511" s="27" t="str">
        <f>VLOOKUP(N511,'散件（更新）'!B:H,2,FALSE)</f>
        <v>114-24820412</v>
      </c>
      <c r="R511" s="27" t="str">
        <f>VLOOKUP(N511,'散件（更新）'!B:H,7,FALSE)</f>
        <v>PCBA</v>
      </c>
      <c r="S511" s="27" t="str">
        <f>VLOOKUP(N511,'散件（更新）'!B:E,4,FALSE)</f>
        <v>https://tineco-yxzt.oss-accelerate.aliyuncs.com/20251217/DCDCxiaoban_1765965203268.png</v>
      </c>
      <c r="T511" s="27" t="s">
        <v>8759</v>
      </c>
      <c r="U511" s="28" t="str">
        <f>VLOOKUP(N511,'散件（更新）'!B:G,6,FALSE)</f>
        <v>SP;CL2482D-02;DCDC电源小板</v>
      </c>
      <c r="V511" s="28">
        <f>VLOOKUP(N511,'散件（更新）'!B:I,8,FALSE)</f>
        <v>6932485019540</v>
      </c>
    </row>
    <row r="512" spans="1:22" ht="20.149999999999999" customHeight="1">
      <c r="A512" s="57">
        <v>46169</v>
      </c>
      <c r="B512" s="58" t="s">
        <v>19003</v>
      </c>
      <c r="C512" s="27" t="str">
        <f>VLOOKUP(B512,'大货清单（不定期按GOMS更新）'!A:H,8,0)</f>
        <v>109-24820502</v>
      </c>
      <c r="D512" s="27" t="str">
        <f>VLOOKUP(B512,'大货清单（不定期按GOMS更新）'!A:C,3,0)</f>
        <v>CL2482E-02</v>
      </c>
      <c r="E512" s="27" t="str">
        <f>VLOOKUP(B512,'大货清单（不定期按GOMS更新）'!A:H,4,0)</f>
        <v>DE,NL,PL,FR,IT,FI</v>
      </c>
      <c r="F512" s="27" t="str">
        <f>VLOOKUP(B512,'大货清单（不定期按GOMS更新）'!A:H,2,0)</f>
        <v>Floor One i7 Fold Premium</v>
      </c>
      <c r="G512" s="28">
        <f>VLOOKUP(B512,'大货清单（不定期按GOMS更新）'!A:I,9,FALSE)</f>
        <v>6932485017775</v>
      </c>
      <c r="H512" s="27" t="str">
        <f>VLOOKUP(B512,'大货清单（不定期按GOMS更新）'!A:H,7,0)</f>
        <v>White</v>
      </c>
      <c r="I512" s="27" t="str">
        <f>VLOOKUP(B512,'大货清单（不定期按GOMS更新）'!A:F,6,FALSE)</f>
        <v>ACTIVE</v>
      </c>
      <c r="J512" s="27" t="str">
        <f>VLOOKUP(B512,'大货清单（不定期按GOMS更新）'!A:K,11,FALSE)</f>
        <v>9.1</v>
      </c>
      <c r="K512" s="27" t="str">
        <f>VLOOKUP(B512,'大货清单（不定期按GOMS更新）'!A:N,12,FALSE)</f>
        <v>782</v>
      </c>
      <c r="L512" s="27" t="str">
        <f>VLOOKUP(B512,'大货清单（不定期按GOMS更新）'!A:M,13,FALSE)</f>
        <v>331</v>
      </c>
      <c r="M512" s="27" t="str">
        <f>VLOOKUP(B512,'大货清单（不定期按GOMS更新）'!A:N,14,FALSE)</f>
        <v>289</v>
      </c>
      <c r="N512" s="58" t="s">
        <v>16573</v>
      </c>
      <c r="O512" s="27">
        <f>IFERROR(VLOOKUP(N512,'散件迭代（不定期更新）'!C:J,8,FALSE),0)</f>
        <v>0</v>
      </c>
      <c r="P512" s="27" t="str">
        <f>IFERROR(VLOOKUP(N512,'散件（更新）'!B:H,3,FALSE),0)</f>
        <v/>
      </c>
      <c r="Q512" s="27" t="str">
        <f>VLOOKUP(N512,'散件（更新）'!B:H,2,FALSE)</f>
        <v>114-24820502</v>
      </c>
      <c r="R512" s="27" t="str">
        <f>VLOOKUP(N512,'散件（更新）'!B:H,7,FALSE)</f>
        <v>PCBA</v>
      </c>
      <c r="S512" s="27" t="str">
        <f>VLOOKUP(N512,'散件（更新）'!B:E,4,FALSE)</f>
        <v>https://tineco-yxzt.oss-accelerate.aliyuncs.com/20260123/CL2482Azhukongbanzujian_1769129467458.jpg</v>
      </c>
      <c r="T512" s="27" t="s">
        <v>8759</v>
      </c>
      <c r="U512" s="28" t="str">
        <f>VLOOKUP(N512,'散件（更新）'!B:G,6,FALSE)</f>
        <v>SP;CL2482E-01;主控板组件（欧版）</v>
      </c>
      <c r="V512" s="28">
        <f>VLOOKUP(N512,'散件（更新）'!B:I,8,FALSE)</f>
        <v>6932485021000</v>
      </c>
    </row>
    <row r="513" spans="1:22" ht="20.149999999999999" customHeight="1">
      <c r="A513" s="57">
        <v>46169</v>
      </c>
      <c r="B513" s="58" t="s">
        <v>19003</v>
      </c>
      <c r="C513" s="27" t="str">
        <f>VLOOKUP(B513,'大货清单（不定期按GOMS更新）'!A:H,8,0)</f>
        <v>109-24820502</v>
      </c>
      <c r="D513" s="27" t="str">
        <f>VLOOKUP(B513,'大货清单（不定期按GOMS更新）'!A:C,3,0)</f>
        <v>CL2482E-02</v>
      </c>
      <c r="E513" s="27" t="str">
        <f>VLOOKUP(B513,'大货清单（不定期按GOMS更新）'!A:H,4,0)</f>
        <v>DE,NL,PL,FR,IT,FI</v>
      </c>
      <c r="F513" s="27" t="str">
        <f>VLOOKUP(B513,'大货清单（不定期按GOMS更新）'!A:H,2,0)</f>
        <v>Floor One i7 Fold Premium</v>
      </c>
      <c r="G513" s="28">
        <f>VLOOKUP(B513,'大货清单（不定期按GOMS更新）'!A:I,9,FALSE)</f>
        <v>6932485017775</v>
      </c>
      <c r="H513" s="27" t="str">
        <f>VLOOKUP(B513,'大货清单（不定期按GOMS更新）'!A:H,7,0)</f>
        <v>White</v>
      </c>
      <c r="I513" s="27" t="str">
        <f>VLOOKUP(B513,'大货清单（不定期按GOMS更新）'!A:F,6,FALSE)</f>
        <v>ACTIVE</v>
      </c>
      <c r="J513" s="27" t="str">
        <f>VLOOKUP(B513,'大货清单（不定期按GOMS更新）'!A:K,11,FALSE)</f>
        <v>9.1</v>
      </c>
      <c r="K513" s="27" t="str">
        <f>VLOOKUP(B513,'大货清单（不定期按GOMS更新）'!A:N,12,FALSE)</f>
        <v>782</v>
      </c>
      <c r="L513" s="27" t="str">
        <f>VLOOKUP(B513,'大货清单（不定期按GOMS更新）'!A:M,13,FALSE)</f>
        <v>331</v>
      </c>
      <c r="M513" s="27" t="str">
        <f>VLOOKUP(B513,'大货清单（不定期按GOMS更新）'!A:N,14,FALSE)</f>
        <v>289</v>
      </c>
      <c r="N513" s="58" t="s">
        <v>15121</v>
      </c>
      <c r="O513" s="27">
        <f>IFERROR(VLOOKUP(N513,'散件迭代（不定期更新）'!C:J,8,FALSE),0)</f>
        <v>0</v>
      </c>
      <c r="P513" s="27">
        <f>IFERROR(VLOOKUP(N513,'散件（更新）'!B:H,3,FALSE),0)</f>
        <v>0</v>
      </c>
      <c r="Q513" s="27" t="str">
        <f>VLOOKUP(N513,'散件（更新）'!B:H,2,FALSE)</f>
        <v>114-24820208</v>
      </c>
      <c r="R513" s="27" t="str">
        <f>VLOOKUP(N513,'散件（更新）'!B:H,7,FALSE)</f>
        <v>Scraper</v>
      </c>
      <c r="S513" s="27" t="str">
        <f>VLOOKUP(N513,'散件（更新）'!B:E,4,FALSE)</f>
        <v>https://tineco-yxzt.oss-accelerate.aliyuncs.com/20251020/guatiaozujian_1760953238604.jpg</v>
      </c>
      <c r="T513" s="27" t="s">
        <v>8759</v>
      </c>
      <c r="U513" s="28" t="str">
        <f>VLOOKUP(N513,'散件（更新）'!B:G,6,FALSE)</f>
        <v>SP;CL2482B-01;刮条组件</v>
      </c>
      <c r="V513" s="28">
        <f>VLOOKUP(N513,'散件（更新）'!B:I,8,FALSE)</f>
        <v>6932485013043</v>
      </c>
    </row>
    <row r="514" spans="1:22" ht="20.149999999999999" customHeight="1">
      <c r="A514" s="57">
        <v>46169</v>
      </c>
      <c r="B514" s="58" t="s">
        <v>19003</v>
      </c>
      <c r="C514" s="27" t="str">
        <f>VLOOKUP(B514,'大货清单（不定期按GOMS更新）'!A:H,8,0)</f>
        <v>109-24820502</v>
      </c>
      <c r="D514" s="27" t="str">
        <f>VLOOKUP(B514,'大货清单（不定期按GOMS更新）'!A:C,3,0)</f>
        <v>CL2482E-02</v>
      </c>
      <c r="E514" s="27" t="str">
        <f>VLOOKUP(B514,'大货清单（不定期按GOMS更新）'!A:H,4,0)</f>
        <v>DE,NL,PL,FR,IT,FI</v>
      </c>
      <c r="F514" s="27" t="str">
        <f>VLOOKUP(B514,'大货清单（不定期按GOMS更新）'!A:H,2,0)</f>
        <v>Floor One i7 Fold Premium</v>
      </c>
      <c r="G514" s="28">
        <f>VLOOKUP(B514,'大货清单（不定期按GOMS更新）'!A:I,9,FALSE)</f>
        <v>6932485017775</v>
      </c>
      <c r="H514" s="27" t="str">
        <f>VLOOKUP(B514,'大货清单（不定期按GOMS更新）'!A:H,7,0)</f>
        <v>White</v>
      </c>
      <c r="I514" s="27" t="str">
        <f>VLOOKUP(B514,'大货清单（不定期按GOMS更新）'!A:F,6,FALSE)</f>
        <v>ACTIVE</v>
      </c>
      <c r="J514" s="27" t="str">
        <f>VLOOKUP(B514,'大货清单（不定期按GOMS更新）'!A:K,11,FALSE)</f>
        <v>9.1</v>
      </c>
      <c r="K514" s="27" t="str">
        <f>VLOOKUP(B514,'大货清单（不定期按GOMS更新）'!A:N,12,FALSE)</f>
        <v>782</v>
      </c>
      <c r="L514" s="27" t="str">
        <f>VLOOKUP(B514,'大货清单（不定期按GOMS更新）'!A:M,13,FALSE)</f>
        <v>331</v>
      </c>
      <c r="M514" s="27" t="str">
        <f>VLOOKUP(B514,'大货清单（不定期按GOMS更新）'!A:N,14,FALSE)</f>
        <v>289</v>
      </c>
      <c r="N514" s="58" t="s">
        <v>14690</v>
      </c>
      <c r="O514" s="27">
        <f>IFERROR(VLOOKUP(N514,'散件迭代（不定期更新）'!C:J,8,FALSE),0)</f>
        <v>0</v>
      </c>
      <c r="P514" s="27">
        <f>IFERROR(VLOOKUP(N514,'散件（更新）'!B:H,3,FALSE),0)</f>
        <v>0</v>
      </c>
      <c r="Q514" s="27" t="str">
        <f>VLOOKUP(N514,'散件（更新）'!B:H,2,FALSE)</f>
        <v>114-24820214</v>
      </c>
      <c r="R514" s="27" t="str">
        <f>VLOOKUP(N514,'散件（更新）'!B:H,7,FALSE)</f>
        <v>Sensor</v>
      </c>
      <c r="S514" s="27" t="str">
        <f>VLOOKUP(N514,'散件（更新）'!B:E,4,FALSE)</f>
        <v>https://tineco-yxzt.oss-accelerate.aliyuncs.com/20251020/CL2482shangshuijizhanzhitongshiguangdianyeweichuanganqi_1760953438125.jpg</v>
      </c>
      <c r="T514" s="27" t="s">
        <v>8759</v>
      </c>
      <c r="U514" s="28" t="str">
        <f>VLOOKUP(N514,'散件（更新）'!B:G,6,FALSE)</f>
        <v>SP;CL2482B-01;直通式光电液位传感器</v>
      </c>
      <c r="V514" s="28">
        <f>VLOOKUP(N514,'散件（更新）'!B:I,8,FALSE)</f>
        <v>6932485013104</v>
      </c>
    </row>
    <row r="515" spans="1:22" ht="20.149999999999999" customHeight="1">
      <c r="A515" s="57">
        <v>46169</v>
      </c>
      <c r="B515" s="58" t="s">
        <v>19003</v>
      </c>
      <c r="C515" s="27" t="str">
        <f>VLOOKUP(B515,'大货清单（不定期按GOMS更新）'!A:H,8,0)</f>
        <v>109-24820502</v>
      </c>
      <c r="D515" s="27" t="str">
        <f>VLOOKUP(B515,'大货清单（不定期按GOMS更新）'!A:C,3,0)</f>
        <v>CL2482E-02</v>
      </c>
      <c r="E515" s="27" t="str">
        <f>VLOOKUP(B515,'大货清单（不定期按GOMS更新）'!A:H,4,0)</f>
        <v>DE,NL,PL,FR,IT,FI</v>
      </c>
      <c r="F515" s="27" t="str">
        <f>VLOOKUP(B515,'大货清单（不定期按GOMS更新）'!A:H,2,0)</f>
        <v>Floor One i7 Fold Premium</v>
      </c>
      <c r="G515" s="28">
        <f>VLOOKUP(B515,'大货清单（不定期按GOMS更新）'!A:I,9,FALSE)</f>
        <v>6932485017775</v>
      </c>
      <c r="H515" s="27" t="str">
        <f>VLOOKUP(B515,'大货清单（不定期按GOMS更新）'!A:H,7,0)</f>
        <v>White</v>
      </c>
      <c r="I515" s="27" t="str">
        <f>VLOOKUP(B515,'大货清单（不定期按GOMS更新）'!A:F,6,FALSE)</f>
        <v>ACTIVE</v>
      </c>
      <c r="J515" s="27" t="str">
        <f>VLOOKUP(B515,'大货清单（不定期按GOMS更新）'!A:K,11,FALSE)</f>
        <v>9.1</v>
      </c>
      <c r="K515" s="27" t="str">
        <f>VLOOKUP(B515,'大货清单（不定期按GOMS更新）'!A:N,12,FALSE)</f>
        <v>782</v>
      </c>
      <c r="L515" s="27" t="str">
        <f>VLOOKUP(B515,'大货清单（不定期按GOMS更新）'!A:M,13,FALSE)</f>
        <v>331</v>
      </c>
      <c r="M515" s="27" t="str">
        <f>VLOOKUP(B515,'大货清单（不定期按GOMS更新）'!A:N,14,FALSE)</f>
        <v>289</v>
      </c>
      <c r="N515" s="58" t="s">
        <v>15736</v>
      </c>
      <c r="O515" s="27">
        <f>IFERROR(VLOOKUP(N515,'散件迭代（不定期更新）'!C:J,8,FALSE),0)</f>
        <v>0</v>
      </c>
      <c r="P515" s="27">
        <f>IFERROR(VLOOKUP(N515,'散件（更新）'!B:H,3,FALSE),0)</f>
        <v>0</v>
      </c>
      <c r="Q515" s="27" t="str">
        <f>VLOOKUP(N515,'散件（更新）'!B:H,2,FALSE)</f>
        <v>114-24820222</v>
      </c>
      <c r="R515" s="27" t="str">
        <f>VLOOKUP(N515,'散件（更新）'!B:H,7,FALSE)</f>
        <v>Sensor</v>
      </c>
      <c r="S515" s="27" t="str">
        <f>VLOOKUP(N515,'散件（更新）'!B:E,4,FALSE)</f>
        <v>https://tineco-yxzt.oss-accelerate.aliyuncs.com/20251020/shuimanjiancedaoxianzujian_1760953814554.jpg</v>
      </c>
      <c r="T515" s="27" t="s">
        <v>8759</v>
      </c>
      <c r="U515" s="28" t="str">
        <f>VLOOKUP(N515,'散件（更新）'!B:G,6,FALSE)</f>
        <v>SP;CL2482B-01;水满检测导线组件</v>
      </c>
      <c r="V515" s="28">
        <f>VLOOKUP(N515,'散件（更新）'!B:I,8,FALSE)</f>
        <v>6932485013180</v>
      </c>
    </row>
    <row r="516" spans="1:22" ht="20.149999999999999" customHeight="1">
      <c r="A516" s="57">
        <v>46169</v>
      </c>
      <c r="B516" s="58" t="s">
        <v>19003</v>
      </c>
      <c r="C516" s="27" t="str">
        <f>VLOOKUP(B516,'大货清单（不定期按GOMS更新）'!A:H,8,0)</f>
        <v>109-24820502</v>
      </c>
      <c r="D516" s="27" t="str">
        <f>VLOOKUP(B516,'大货清单（不定期按GOMS更新）'!A:C,3,0)</f>
        <v>CL2482E-02</v>
      </c>
      <c r="E516" s="27" t="str">
        <f>VLOOKUP(B516,'大货清单（不定期按GOMS更新）'!A:H,4,0)</f>
        <v>DE,NL,PL,FR,IT,FI</v>
      </c>
      <c r="F516" s="27" t="str">
        <f>VLOOKUP(B516,'大货清单（不定期按GOMS更新）'!A:H,2,0)</f>
        <v>Floor One i7 Fold Premium</v>
      </c>
      <c r="G516" s="28">
        <f>VLOOKUP(B516,'大货清单（不定期按GOMS更新）'!A:I,9,FALSE)</f>
        <v>6932485017775</v>
      </c>
      <c r="H516" s="27" t="str">
        <f>VLOOKUP(B516,'大货清单（不定期按GOMS更新）'!A:H,7,0)</f>
        <v>White</v>
      </c>
      <c r="I516" s="27" t="str">
        <f>VLOOKUP(B516,'大货清单（不定期按GOMS更新）'!A:F,6,FALSE)</f>
        <v>ACTIVE</v>
      </c>
      <c r="J516" s="27" t="str">
        <f>VLOOKUP(B516,'大货清单（不定期按GOMS更新）'!A:K,11,FALSE)</f>
        <v>9.1</v>
      </c>
      <c r="K516" s="27" t="str">
        <f>VLOOKUP(B516,'大货清单（不定期按GOMS更新）'!A:N,12,FALSE)</f>
        <v>782</v>
      </c>
      <c r="L516" s="27" t="str">
        <f>VLOOKUP(B516,'大货清单（不定期按GOMS更新）'!A:M,13,FALSE)</f>
        <v>331</v>
      </c>
      <c r="M516" s="27" t="str">
        <f>VLOOKUP(B516,'大货清单（不定期按GOMS更新）'!A:N,14,FALSE)</f>
        <v>289</v>
      </c>
      <c r="N516" s="58" t="s">
        <v>15441</v>
      </c>
      <c r="O516" s="27">
        <f>IFERROR(VLOOKUP(N516,'散件迭代（不定期更新）'!C:J,8,FALSE),0)</f>
        <v>0</v>
      </c>
      <c r="P516" s="27">
        <f>IFERROR(VLOOKUP(N516,'散件（更新）'!B:H,3,FALSE),0)</f>
        <v>0</v>
      </c>
      <c r="Q516" s="27" t="str">
        <f>VLOOKUP(N516,'散件（更新）'!B:H,2,FALSE)</f>
        <v>114-24820215</v>
      </c>
      <c r="R516" s="27" t="str">
        <f>VLOOKUP(N516,'散件（更新）'!B:H,7,FALSE)</f>
        <v>Pump</v>
      </c>
      <c r="S516" s="27" t="str">
        <f>VLOOKUP(N516,'散件（更新）'!B:E,4,FALSE)</f>
        <v>https://tineco-yxzt.oss-accelerate.aliyuncs.com/20251020/rudongbengzujian_1760953473046.jpg</v>
      </c>
      <c r="T516" s="27" t="s">
        <v>19303</v>
      </c>
      <c r="U516" s="28" t="str">
        <f>VLOOKUP(N516,'散件（更新）'!B:G,6,FALSE)</f>
        <v>SP;CL2482B-01;蠕动泵组件</v>
      </c>
      <c r="V516" s="28">
        <f>VLOOKUP(N516,'散件（更新）'!B:I,8,FALSE)</f>
        <v>6932485013111</v>
      </c>
    </row>
    <row r="517" spans="1:22" ht="20.149999999999999" customHeight="1">
      <c r="A517" s="57">
        <v>46169</v>
      </c>
      <c r="B517" s="58" t="s">
        <v>19003</v>
      </c>
      <c r="C517" s="27" t="str">
        <f>VLOOKUP(B517,'大货清单（不定期按GOMS更新）'!A:H,8,0)</f>
        <v>109-24820502</v>
      </c>
      <c r="D517" s="27" t="str">
        <f>VLOOKUP(B517,'大货清单（不定期按GOMS更新）'!A:C,3,0)</f>
        <v>CL2482E-02</v>
      </c>
      <c r="E517" s="27" t="str">
        <f>VLOOKUP(B517,'大货清单（不定期按GOMS更新）'!A:H,4,0)</f>
        <v>DE,NL,PL,FR,IT,FI</v>
      </c>
      <c r="F517" s="27" t="str">
        <f>VLOOKUP(B517,'大货清单（不定期按GOMS更新）'!A:H,2,0)</f>
        <v>Floor One i7 Fold Premium</v>
      </c>
      <c r="G517" s="28">
        <f>VLOOKUP(B517,'大货清单（不定期按GOMS更新）'!A:I,9,FALSE)</f>
        <v>6932485017775</v>
      </c>
      <c r="H517" s="27" t="str">
        <f>VLOOKUP(B517,'大货清单（不定期按GOMS更新）'!A:H,7,0)</f>
        <v>White</v>
      </c>
      <c r="I517" s="27" t="str">
        <f>VLOOKUP(B517,'大货清单（不定期按GOMS更新）'!A:F,6,FALSE)</f>
        <v>ACTIVE</v>
      </c>
      <c r="J517" s="27" t="str">
        <f>VLOOKUP(B517,'大货清单（不定期按GOMS更新）'!A:K,11,FALSE)</f>
        <v>9.1</v>
      </c>
      <c r="K517" s="27" t="str">
        <f>VLOOKUP(B517,'大货清单（不定期按GOMS更新）'!A:N,12,FALSE)</f>
        <v>782</v>
      </c>
      <c r="L517" s="27" t="str">
        <f>VLOOKUP(B517,'大货清单（不定期按GOMS更新）'!A:M,13,FALSE)</f>
        <v>331</v>
      </c>
      <c r="M517" s="27" t="str">
        <f>VLOOKUP(B517,'大货清单（不定期按GOMS更新）'!A:N,14,FALSE)</f>
        <v>289</v>
      </c>
      <c r="N517" s="58" t="s">
        <v>5334</v>
      </c>
      <c r="O517" s="27">
        <f>IFERROR(VLOOKUP(N517,'散件迭代（不定期更新）'!C:J,8,FALSE),0)</f>
        <v>0</v>
      </c>
      <c r="P517" s="27" t="str">
        <f>IFERROR(VLOOKUP(N517,'散件（更新）'!B:H,3,FALSE),0)</f>
        <v>/</v>
      </c>
      <c r="Q517" s="27" t="str">
        <f>VLOOKUP(N517,'散件（更新）'!B:H,2,FALSE)</f>
        <v>114-21231213</v>
      </c>
      <c r="R517" s="27" t="str">
        <f>VLOOKUP(N517,'散件（更新）'!B:H,7,FALSE)</f>
        <v>Repair Wheel</v>
      </c>
      <c r="S517" s="27">
        <f>VLOOKUP(N517,'散件（更新）'!B:E,4,FALSE)</f>
        <v>0</v>
      </c>
      <c r="T517" s="27" t="s">
        <v>19304</v>
      </c>
      <c r="U517" s="28" t="str">
        <f>VLOOKUP(N517,'散件（更新）'!B:G,6,FALSE)</f>
        <v>小轮组件(两个小轮+两个小轮轴)</v>
      </c>
      <c r="V517" s="28">
        <f>VLOOKUP(N517,'散件（更新）'!B:I,8,FALSE)</f>
        <v>6974950105853</v>
      </c>
    </row>
    <row r="518" spans="1:22" ht="20.149999999999999" customHeight="1">
      <c r="A518" s="57">
        <v>46169</v>
      </c>
      <c r="B518" s="58" t="s">
        <v>19003</v>
      </c>
      <c r="C518" s="27" t="str">
        <f>VLOOKUP(B518,'大货清单（不定期按GOMS更新）'!A:H,8,0)</f>
        <v>109-24820502</v>
      </c>
      <c r="D518" s="27" t="str">
        <f>VLOOKUP(B518,'大货清单（不定期按GOMS更新）'!A:C,3,0)</f>
        <v>CL2482E-02</v>
      </c>
      <c r="E518" s="27" t="str">
        <f>VLOOKUP(B518,'大货清单（不定期按GOMS更新）'!A:H,4,0)</f>
        <v>DE,NL,PL,FR,IT,FI</v>
      </c>
      <c r="F518" s="27" t="str">
        <f>VLOOKUP(B518,'大货清单（不定期按GOMS更新）'!A:H,2,0)</f>
        <v>Floor One i7 Fold Premium</v>
      </c>
      <c r="G518" s="28">
        <f>VLOOKUP(B518,'大货清单（不定期按GOMS更新）'!A:I,9,FALSE)</f>
        <v>6932485017775</v>
      </c>
      <c r="H518" s="27" t="str">
        <f>VLOOKUP(B518,'大货清单（不定期按GOMS更新）'!A:H,7,0)</f>
        <v>White</v>
      </c>
      <c r="I518" s="27" t="str">
        <f>VLOOKUP(B518,'大货清单（不定期按GOMS更新）'!A:F,6,FALSE)</f>
        <v>ACTIVE</v>
      </c>
      <c r="J518" s="27" t="str">
        <f>VLOOKUP(B518,'大货清单（不定期按GOMS更新）'!A:K,11,FALSE)</f>
        <v>9.1</v>
      </c>
      <c r="K518" s="27" t="str">
        <f>VLOOKUP(B518,'大货清单（不定期按GOMS更新）'!A:N,12,FALSE)</f>
        <v>782</v>
      </c>
      <c r="L518" s="27" t="str">
        <f>VLOOKUP(B518,'大货清单（不定期按GOMS更新）'!A:M,13,FALSE)</f>
        <v>331</v>
      </c>
      <c r="M518" s="27" t="str">
        <f>VLOOKUP(B518,'大货清单（不定期按GOMS更新）'!A:N,14,FALSE)</f>
        <v>289</v>
      </c>
      <c r="N518" s="58" t="s">
        <v>16957</v>
      </c>
      <c r="O518" s="27">
        <f>IFERROR(VLOOKUP(N518,'散件迭代（不定期更新）'!C:J,8,FALSE),0)</f>
        <v>0</v>
      </c>
      <c r="P518" s="27" t="str">
        <f>IFERROR(VLOOKUP(N518,'散件（更新）'!B:H,3,FALSE),0)</f>
        <v/>
      </c>
      <c r="Q518" s="27" t="str">
        <f>VLOOKUP(N518,'散件（更新）'!B:H,2,FALSE)</f>
        <v>114-24820511</v>
      </c>
      <c r="R518" s="27" t="str">
        <f>VLOOKUP(N518,'散件（更新）'!B:H,7,FALSE)</f>
        <v>Handle</v>
      </c>
      <c r="S518" s="27" t="str">
        <f>VLOOKUP(N518,'散件（更新）'!B:E,4,FALSE)</f>
        <v>https://tineco-yxzt.oss-accelerate.aliyuncs.com/20260123/shoubingwaixiezujian00_1769161673804.png</v>
      </c>
      <c r="T518" s="27" t="s">
        <v>19310</v>
      </c>
      <c r="U518" s="28" t="str">
        <f>VLOOKUP(N518,'散件（更新）'!B:G,6,FALSE)</f>
        <v>SP;CL2482E-02;手柄外协组件（欧版）</v>
      </c>
      <c r="V518" s="28">
        <f>VLOOKUP(N518,'散件（更新）'!B:I,8,FALSE)</f>
        <v>6932485021093</v>
      </c>
    </row>
    <row r="519" spans="1:22" ht="20.149999999999999" customHeight="1">
      <c r="A519" s="57">
        <v>46169</v>
      </c>
      <c r="B519" s="58" t="s">
        <v>19003</v>
      </c>
      <c r="C519" s="27" t="str">
        <f>VLOOKUP(B519,'大货清单（不定期按GOMS更新）'!A:H,8,0)</f>
        <v>109-24820502</v>
      </c>
      <c r="D519" s="27" t="str">
        <f>VLOOKUP(B519,'大货清单（不定期按GOMS更新）'!A:C,3,0)</f>
        <v>CL2482E-02</v>
      </c>
      <c r="E519" s="27" t="str">
        <f>VLOOKUP(B519,'大货清单（不定期按GOMS更新）'!A:H,4,0)</f>
        <v>DE,NL,PL,FR,IT,FI</v>
      </c>
      <c r="F519" s="27" t="str">
        <f>VLOOKUP(B519,'大货清单（不定期按GOMS更新）'!A:H,2,0)</f>
        <v>Floor One i7 Fold Premium</v>
      </c>
      <c r="G519" s="28">
        <f>VLOOKUP(B519,'大货清单（不定期按GOMS更新）'!A:I,9,FALSE)</f>
        <v>6932485017775</v>
      </c>
      <c r="H519" s="27" t="str">
        <f>VLOOKUP(B519,'大货清单（不定期按GOMS更新）'!A:H,7,0)</f>
        <v>White</v>
      </c>
      <c r="I519" s="27" t="str">
        <f>VLOOKUP(B519,'大货清单（不定期按GOMS更新）'!A:F,6,FALSE)</f>
        <v>ACTIVE</v>
      </c>
      <c r="J519" s="27" t="str">
        <f>VLOOKUP(B519,'大货清单（不定期按GOMS更新）'!A:K,11,FALSE)</f>
        <v>9.1</v>
      </c>
      <c r="K519" s="27" t="str">
        <f>VLOOKUP(B519,'大货清单（不定期按GOMS更新）'!A:N,12,FALSE)</f>
        <v>782</v>
      </c>
      <c r="L519" s="27" t="str">
        <f>VLOOKUP(B519,'大货清单（不定期按GOMS更新）'!A:M,13,FALSE)</f>
        <v>331</v>
      </c>
      <c r="M519" s="27" t="str">
        <f>VLOOKUP(B519,'大货清单（不定期按GOMS更新）'!A:N,14,FALSE)</f>
        <v>289</v>
      </c>
      <c r="N519" s="58" t="s">
        <v>16643</v>
      </c>
      <c r="O519" s="27">
        <f>IFERROR(VLOOKUP(N519,'散件迭代（不定期更新）'!C:J,8,FALSE),0)</f>
        <v>0</v>
      </c>
      <c r="P519" s="27" t="str">
        <f>IFERROR(VLOOKUP(N519,'散件（更新）'!B:H,3,FALSE),0)</f>
        <v/>
      </c>
      <c r="Q519" s="27" t="str">
        <f>VLOOKUP(N519,'散件（更新）'!B:H,2,FALSE)</f>
        <v>114-24820501</v>
      </c>
      <c r="R519" s="27" t="str">
        <f>VLOOKUP(N519,'散件（更新）'!B:H,7,FALSE)</f>
        <v>Clean Water Tank</v>
      </c>
      <c r="S519" s="27" t="str">
        <f>VLOOKUP(N519,'散件（更新）'!B:E,4,FALSE)</f>
        <v>https://tineco-yxzt.oss-accelerate.aliyuncs.com/20260123/rongyetongguatiaozujian_1769129325881.jpg</v>
      </c>
      <c r="T519" s="27" t="s">
        <v>8759</v>
      </c>
      <c r="U519" s="28" t="str">
        <f>VLOOKUP(N519,'散件（更新）'!B:G,6,FALSE)</f>
        <v>SP;CL2482E-01;清水箱组件</v>
      </c>
      <c r="V519" s="28">
        <f>VLOOKUP(N519,'散件（更新）'!B:I,8,FALSE)</f>
        <v>6932485020997</v>
      </c>
    </row>
    <row r="520" spans="1:22" ht="20.149999999999999" customHeight="1">
      <c r="A520" s="57">
        <v>46169</v>
      </c>
      <c r="B520" s="58" t="s">
        <v>19003</v>
      </c>
      <c r="C520" s="27" t="str">
        <f>VLOOKUP(B520,'大货清单（不定期按GOMS更新）'!A:H,8,0)</f>
        <v>109-24820502</v>
      </c>
      <c r="D520" s="27" t="str">
        <f>VLOOKUP(B520,'大货清单（不定期按GOMS更新）'!A:C,3,0)</f>
        <v>CL2482E-02</v>
      </c>
      <c r="E520" s="27" t="str">
        <f>VLOOKUP(B520,'大货清单（不定期按GOMS更新）'!A:H,4,0)</f>
        <v>DE,NL,PL,FR,IT,FI</v>
      </c>
      <c r="F520" s="27" t="str">
        <f>VLOOKUP(B520,'大货清单（不定期按GOMS更新）'!A:H,2,0)</f>
        <v>Floor One i7 Fold Premium</v>
      </c>
      <c r="G520" s="28">
        <f>VLOOKUP(B520,'大货清单（不定期按GOMS更新）'!A:I,9,FALSE)</f>
        <v>6932485017775</v>
      </c>
      <c r="H520" s="27" t="str">
        <f>VLOOKUP(B520,'大货清单（不定期按GOMS更新）'!A:H,7,0)</f>
        <v>White</v>
      </c>
      <c r="I520" s="27" t="str">
        <f>VLOOKUP(B520,'大货清单（不定期按GOMS更新）'!A:F,6,FALSE)</f>
        <v>ACTIVE</v>
      </c>
      <c r="J520" s="27" t="str">
        <f>VLOOKUP(B520,'大货清单（不定期按GOMS更新）'!A:K,11,FALSE)</f>
        <v>9.1</v>
      </c>
      <c r="K520" s="27" t="str">
        <f>VLOOKUP(B520,'大货清单（不定期按GOMS更新）'!A:N,12,FALSE)</f>
        <v>782</v>
      </c>
      <c r="L520" s="27" t="str">
        <f>VLOOKUP(B520,'大货清单（不定期按GOMS更新）'!A:M,13,FALSE)</f>
        <v>331</v>
      </c>
      <c r="M520" s="27" t="str">
        <f>VLOOKUP(B520,'大货清单（不定期按GOMS更新）'!A:N,14,FALSE)</f>
        <v>289</v>
      </c>
      <c r="N520" s="58" t="s">
        <v>15166</v>
      </c>
      <c r="O520" s="27">
        <f>IFERROR(VLOOKUP(N520,'散件迭代（不定期更新）'!C:J,8,FALSE),0)</f>
        <v>0</v>
      </c>
      <c r="P520" s="27">
        <f>IFERROR(VLOOKUP(N520,'散件（更新）'!B:H,3,FALSE),0)</f>
        <v>0</v>
      </c>
      <c r="Q520" s="27" t="str">
        <f>VLOOKUP(N520,'散件（更新）'!B:H,2,FALSE)</f>
        <v>114-24820200</v>
      </c>
      <c r="R520" s="27" t="str">
        <f>VLOOKUP(N520,'散件（更新）'!B:H,7,FALSE)</f>
        <v>Dirt Water Tank</v>
      </c>
      <c r="S520" s="27" t="str">
        <f>VLOOKUP(N520,'散件（更新）'!B:E,4,FALSE)</f>
        <v>https://tineco-yxzt.oss-accelerate.aliyuncs.com/20251020/huishoutongzujian_1760952911511.jpg</v>
      </c>
      <c r="T520" s="27" t="s">
        <v>8759</v>
      </c>
      <c r="U520" s="28" t="str">
        <f>VLOOKUP(N520,'散件（更新）'!B:G,6,FALSE)</f>
        <v>SP;CL2482B-01;回收桶组件</v>
      </c>
      <c r="V520" s="28">
        <f>VLOOKUP(N520,'散件（更新）'!B:I,8,FALSE)</f>
        <v>6932485012961</v>
      </c>
    </row>
    <row r="521" spans="1:22" ht="20.149999999999999" customHeight="1">
      <c r="A521" s="57">
        <v>46169</v>
      </c>
      <c r="B521" s="58" t="s">
        <v>19003</v>
      </c>
      <c r="C521" s="27" t="str">
        <f>VLOOKUP(B521,'大货清单（不定期按GOMS更新）'!A:H,8,0)</f>
        <v>109-24820502</v>
      </c>
      <c r="D521" s="27" t="str">
        <f>VLOOKUP(B521,'大货清单（不定期按GOMS更新）'!A:C,3,0)</f>
        <v>CL2482E-02</v>
      </c>
      <c r="E521" s="27" t="str">
        <f>VLOOKUP(B521,'大货清单（不定期按GOMS更新）'!A:H,4,0)</f>
        <v>DE,NL,PL,FR,IT,FI</v>
      </c>
      <c r="F521" s="27" t="str">
        <f>VLOOKUP(B521,'大货清单（不定期按GOMS更新）'!A:H,2,0)</f>
        <v>Floor One i7 Fold Premium</v>
      </c>
      <c r="G521" s="28">
        <f>VLOOKUP(B521,'大货清单（不定期按GOMS更新）'!A:I,9,FALSE)</f>
        <v>6932485017775</v>
      </c>
      <c r="H521" s="27" t="str">
        <f>VLOOKUP(B521,'大货清单（不定期按GOMS更新）'!A:H,7,0)</f>
        <v>White</v>
      </c>
      <c r="I521" s="27" t="str">
        <f>VLOOKUP(B521,'大货清单（不定期按GOMS更新）'!A:F,6,FALSE)</f>
        <v>ACTIVE</v>
      </c>
      <c r="J521" s="27" t="str">
        <f>VLOOKUP(B521,'大货清单（不定期按GOMS更新）'!A:K,11,FALSE)</f>
        <v>9.1</v>
      </c>
      <c r="K521" s="27" t="str">
        <f>VLOOKUP(B521,'大货清单（不定期按GOMS更新）'!A:N,12,FALSE)</f>
        <v>782</v>
      </c>
      <c r="L521" s="27" t="str">
        <f>VLOOKUP(B521,'大货清单（不定期按GOMS更新）'!A:M,13,FALSE)</f>
        <v>331</v>
      </c>
      <c r="M521" s="27" t="str">
        <f>VLOOKUP(B521,'大货清单（不定期按GOMS更新）'!A:N,14,FALSE)</f>
        <v>289</v>
      </c>
      <c r="N521" s="58" t="s">
        <v>15245</v>
      </c>
      <c r="O521" s="27">
        <f>IFERROR(VLOOKUP(N521,'散件迭代（不定期更新）'!C:J,8,FALSE),0)</f>
        <v>0</v>
      </c>
      <c r="P521" s="27">
        <f>IFERROR(VLOOKUP(N521,'散件（更新）'!B:H,3,FALSE),0)</f>
        <v>0</v>
      </c>
      <c r="Q521" s="27" t="str">
        <f>VLOOKUP(N521,'散件（更新）'!B:H,2,FALSE)</f>
        <v>114-25010014</v>
      </c>
      <c r="R521" s="27" t="str">
        <f>VLOOKUP(N521,'散件（更新）'!B:H,7,FALSE)</f>
        <v>plastic part</v>
      </c>
      <c r="S521" s="27" t="str">
        <f>VLOOKUP(N521,'散件（更新）'!B:E,4,FALSE)</f>
        <v>https://tineco-yxzt.oss-accelerate.aliyuncs.com/20250828/guatiaosuokou_1756372355135.jpg</v>
      </c>
      <c r="T521" s="27" t="s">
        <v>8759</v>
      </c>
      <c r="U521" s="28" t="str">
        <f>VLOOKUP(N521,'散件（更新）'!B:G,6,FALSE)</f>
        <v>SP;CL2501-01;刮条锁扣</v>
      </c>
      <c r="V521" s="28">
        <f>VLOOKUP(N521,'散件（更新）'!B:I,8,FALSE)</f>
        <v>6932485010950</v>
      </c>
    </row>
    <row r="522" spans="1:22" ht="20.149999999999999" customHeight="1">
      <c r="A522" s="57">
        <v>46169</v>
      </c>
      <c r="B522" s="58" t="s">
        <v>18997</v>
      </c>
      <c r="C522" s="27" t="str">
        <f>VLOOKUP(B522,'大货清单（不定期按GOMS更新）'!A:H,8,0)</f>
        <v>109-24820501</v>
      </c>
      <c r="D522" s="27" t="str">
        <f>VLOOKUP(B522,'大货清单（不定期按GOMS更新）'!A:C,3,0)</f>
        <v>CL2482E-01</v>
      </c>
      <c r="E522" s="27" t="str">
        <f>VLOOKUP(B522,'大货清单（不定期按GOMS更新）'!A:H,4,0)</f>
        <v>IT,ES,FR,DE,PL,SE,NL,BE</v>
      </c>
      <c r="F522" s="27" t="str">
        <f>VLOOKUP(B522,'大货清单（不定期按GOMS更新）'!A:H,2,0)</f>
        <v>Floor One i7 Fold</v>
      </c>
      <c r="G522" s="28">
        <f>VLOOKUP(B522,'大货清单（不定期按GOMS更新）'!A:I,9,FALSE)</f>
        <v>6932485017768</v>
      </c>
      <c r="H522" s="27" t="str">
        <f>VLOOKUP(B522,'大货清单（不定期按GOMS更新）'!A:H,7,0)</f>
        <v>Black/Green</v>
      </c>
      <c r="I522" s="27" t="str">
        <f>VLOOKUP(B522,'大货清单（不定期按GOMS更新）'!A:F,6,FALSE)</f>
        <v>ACTIVE</v>
      </c>
      <c r="J522" s="27" t="str">
        <f>VLOOKUP(B522,'大货清单（不定期按GOMS更新）'!A:K,11,FALSE)</f>
        <v>8.4</v>
      </c>
      <c r="K522" s="27" t="str">
        <f>VLOOKUP(B522,'大货清单（不定期按GOMS更新）'!A:N,12,FALSE)</f>
        <v>782</v>
      </c>
      <c r="L522" s="27" t="str">
        <f>VLOOKUP(B522,'大货清单（不定期按GOMS更新）'!A:M,13,FALSE)</f>
        <v>331</v>
      </c>
      <c r="M522" s="27" t="str">
        <f>VLOOKUP(B522,'大货清单（不定期按GOMS更新）'!A:N,14,FALSE)</f>
        <v>289</v>
      </c>
      <c r="N522" s="58" t="s">
        <v>14989</v>
      </c>
      <c r="O522" s="27">
        <f>IFERROR(VLOOKUP(N522,'散件迭代（不定期更新）'!C:J,8,FALSE),0)</f>
        <v>0</v>
      </c>
      <c r="P522" s="27">
        <f>IFERROR(VLOOKUP(N522,'散件（更新）'!B:H,3,FALSE),0)</f>
        <v>0</v>
      </c>
      <c r="Q522" s="27" t="str">
        <f>VLOOKUP(N522,'散件（更新）'!B:H,2,FALSE)</f>
        <v>114-24820209</v>
      </c>
      <c r="R522" s="27" t="str">
        <f>VLOOKUP(N522,'散件（更新）'!B:H,7,FALSE)</f>
        <v>Brush Roller</v>
      </c>
      <c r="S522" s="27" t="str">
        <f>VLOOKUP(N522,'散件（更新）'!B:E,4,FALSE)</f>
        <v>https://tineco-yxzt.oss-accelerate.aliyuncs.com/20251020/gunshuazujian_1760953266869.jpg</v>
      </c>
      <c r="T522" s="27" t="s">
        <v>8759</v>
      </c>
      <c r="U522" s="28" t="str">
        <f>VLOOKUP(N522,'散件（更新）'!B:G,6,FALSE)</f>
        <v>SP;CL2482B-01;滚刷组件</v>
      </c>
      <c r="V522" s="28">
        <f>VLOOKUP(N522,'散件（更新）'!B:I,8,FALSE)</f>
        <v>6932485013050</v>
      </c>
    </row>
    <row r="523" spans="1:22" ht="20.149999999999999" customHeight="1">
      <c r="A523" s="57">
        <v>46169</v>
      </c>
      <c r="B523" s="58" t="s">
        <v>18997</v>
      </c>
      <c r="C523" s="27" t="str">
        <f>VLOOKUP(B523,'大货清单（不定期按GOMS更新）'!A:H,8,0)</f>
        <v>109-24820501</v>
      </c>
      <c r="D523" s="27" t="str">
        <f>VLOOKUP(B523,'大货清单（不定期按GOMS更新）'!A:C,3,0)</f>
        <v>CL2482E-01</v>
      </c>
      <c r="E523" s="27" t="str">
        <f>VLOOKUP(B523,'大货清单（不定期按GOMS更新）'!A:H,4,0)</f>
        <v>IT,ES,FR,DE,PL,SE,NL,BE</v>
      </c>
      <c r="F523" s="27" t="str">
        <f>VLOOKUP(B523,'大货清单（不定期按GOMS更新）'!A:H,2,0)</f>
        <v>Floor One i7 Fold</v>
      </c>
      <c r="G523" s="28">
        <f>VLOOKUP(B523,'大货清单（不定期按GOMS更新）'!A:I,9,FALSE)</f>
        <v>6932485017768</v>
      </c>
      <c r="H523" s="27" t="str">
        <f>VLOOKUP(B523,'大货清单（不定期按GOMS更新）'!A:H,7,0)</f>
        <v>Black/Green</v>
      </c>
      <c r="I523" s="27" t="str">
        <f>VLOOKUP(B523,'大货清单（不定期按GOMS更新）'!A:F,6,FALSE)</f>
        <v>ACTIVE</v>
      </c>
      <c r="J523" s="27" t="str">
        <f>VLOOKUP(B523,'大货清单（不定期按GOMS更新）'!A:K,11,FALSE)</f>
        <v>8.4</v>
      </c>
      <c r="K523" s="27" t="str">
        <f>VLOOKUP(B523,'大货清单（不定期按GOMS更新）'!A:N,12,FALSE)</f>
        <v>782</v>
      </c>
      <c r="L523" s="27" t="str">
        <f>VLOOKUP(B523,'大货清单（不定期按GOMS更新）'!A:M,13,FALSE)</f>
        <v>331</v>
      </c>
      <c r="M523" s="27" t="str">
        <f>VLOOKUP(B523,'大货清单（不定期按GOMS更新）'!A:N,14,FALSE)</f>
        <v>289</v>
      </c>
      <c r="N523" s="58" t="s">
        <v>15618</v>
      </c>
      <c r="O523" s="27">
        <f>IFERROR(VLOOKUP(N523,'散件迭代（不定期更新）'!C:J,8,FALSE),0)</f>
        <v>0</v>
      </c>
      <c r="P523" s="27">
        <f>IFERROR(VLOOKUP(N523,'散件（更新）'!B:H,3,FALSE),0)</f>
        <v>0</v>
      </c>
      <c r="Q523" s="27" t="str">
        <f>VLOOKUP(N523,'散件（更新）'!B:H,2,FALSE)</f>
        <v>114-24820202</v>
      </c>
      <c r="R523" s="27" t="str">
        <f>VLOOKUP(N523,'散件（更新）'!B:H,7,FALSE)</f>
        <v>Filter Holder</v>
      </c>
      <c r="S523" s="27" t="str">
        <f>VLOOKUP(N523,'散件（更新）'!B:E,4,FALSE)</f>
        <v>https://tineco-yxzt.oss-accelerate.aliyuncs.com/20251020/huishoutongguolu:qizhuangpeizujian_1760952978374.jpg</v>
      </c>
      <c r="T523" s="27" t="s">
        <v>8759</v>
      </c>
      <c r="U523" s="28" t="str">
        <f>VLOOKUP(N523,'散件（更新）'!B:G,6,FALSE)</f>
        <v>SP;CL2482B-01;回收桶过滤器装配组件</v>
      </c>
      <c r="V523" s="28">
        <f>VLOOKUP(N523,'散件（更新）'!B:I,8,FALSE)</f>
        <v>6932485012985</v>
      </c>
    </row>
    <row r="524" spans="1:22" ht="20.149999999999999" customHeight="1">
      <c r="A524" s="57">
        <v>46169</v>
      </c>
      <c r="B524" s="58" t="s">
        <v>18997</v>
      </c>
      <c r="C524" s="27" t="str">
        <f>VLOOKUP(B524,'大货清单（不定期按GOMS更新）'!A:H,8,0)</f>
        <v>109-24820501</v>
      </c>
      <c r="D524" s="27" t="str">
        <f>VLOOKUP(B524,'大货清单（不定期按GOMS更新）'!A:C,3,0)</f>
        <v>CL2482E-01</v>
      </c>
      <c r="E524" s="27" t="str">
        <f>VLOOKUP(B524,'大货清单（不定期按GOMS更新）'!A:H,4,0)</f>
        <v>IT,ES,FR,DE,PL,SE,NL,BE</v>
      </c>
      <c r="F524" s="27" t="str">
        <f>VLOOKUP(B524,'大货清单（不定期按GOMS更新）'!A:H,2,0)</f>
        <v>Floor One i7 Fold</v>
      </c>
      <c r="G524" s="28">
        <f>VLOOKUP(B524,'大货清单（不定期按GOMS更新）'!A:I,9,FALSE)</f>
        <v>6932485017768</v>
      </c>
      <c r="H524" s="27" t="str">
        <f>VLOOKUP(B524,'大货清单（不定期按GOMS更新）'!A:H,7,0)</f>
        <v>Black/Green</v>
      </c>
      <c r="I524" s="27" t="str">
        <f>VLOOKUP(B524,'大货清单（不定期按GOMS更新）'!A:F,6,FALSE)</f>
        <v>ACTIVE</v>
      </c>
      <c r="J524" s="27" t="str">
        <f>VLOOKUP(B524,'大货清单（不定期按GOMS更新）'!A:K,11,FALSE)</f>
        <v>8.4</v>
      </c>
      <c r="K524" s="27" t="str">
        <f>VLOOKUP(B524,'大货清单（不定期按GOMS更新）'!A:N,12,FALSE)</f>
        <v>782</v>
      </c>
      <c r="L524" s="27" t="str">
        <f>VLOOKUP(B524,'大货清单（不定期按GOMS更新）'!A:M,13,FALSE)</f>
        <v>331</v>
      </c>
      <c r="M524" s="27" t="str">
        <f>VLOOKUP(B524,'大货清单（不定期按GOMS更新）'!A:N,14,FALSE)</f>
        <v>289</v>
      </c>
      <c r="N524" s="58" t="s">
        <v>16438</v>
      </c>
      <c r="O524" s="27">
        <f>IFERROR(VLOOKUP(N524,'散件迭代（不定期更新）'!C:J,8,FALSE),0)</f>
        <v>0</v>
      </c>
      <c r="P524" s="27" t="str">
        <f>IFERROR(VLOOKUP(N524,'散件（更新）'!B:H,3,FALSE),0)</f>
        <v/>
      </c>
      <c r="Q524" s="27" t="str">
        <f>VLOOKUP(N524,'散件（更新）'!B:H,2,FALSE)</f>
        <v>114-24820406</v>
      </c>
      <c r="R524" s="27" t="str">
        <f>VLOOKUP(N524,'散件（更新）'!B:H,7,FALSE)</f>
        <v>Charging Base</v>
      </c>
      <c r="S524" s="27" t="str">
        <f>VLOOKUP(N524,'散件（更新）'!B:E,4,FALSE)</f>
        <v>https://tineco-yxzt.oss-accelerate.aliyuncs.com/20251217/honggantuopan_1765964794246.jpg</v>
      </c>
      <c r="T524" s="27" t="s">
        <v>8759</v>
      </c>
      <c r="U524" s="28" t="str">
        <f>VLOOKUP(N524,'散件（更新）'!B:G,6,FALSE)</f>
        <v>SP;CL2482D-02;烘干托盘组件(欧版)</v>
      </c>
      <c r="V524" s="28">
        <f>VLOOKUP(N524,'散件（更新）'!B:I,8,FALSE)</f>
        <v>6932485019489</v>
      </c>
    </row>
    <row r="525" spans="1:22" ht="20.149999999999999" customHeight="1">
      <c r="A525" s="57">
        <v>46169</v>
      </c>
      <c r="B525" s="58" t="s">
        <v>18997</v>
      </c>
      <c r="C525" s="27" t="str">
        <f>VLOOKUP(B525,'大货清单（不定期按GOMS更新）'!A:H,8,0)</f>
        <v>109-24820501</v>
      </c>
      <c r="D525" s="27" t="str">
        <f>VLOOKUP(B525,'大货清单（不定期按GOMS更新）'!A:C,3,0)</f>
        <v>CL2482E-01</v>
      </c>
      <c r="E525" s="27" t="str">
        <f>VLOOKUP(B525,'大货清单（不定期按GOMS更新）'!A:H,4,0)</f>
        <v>IT,ES,FR,DE,PL,SE,NL,BE</v>
      </c>
      <c r="F525" s="27" t="str">
        <f>VLOOKUP(B525,'大货清单（不定期按GOMS更新）'!A:H,2,0)</f>
        <v>Floor One i7 Fold</v>
      </c>
      <c r="G525" s="28">
        <f>VLOOKUP(B525,'大货清单（不定期按GOMS更新）'!A:I,9,FALSE)</f>
        <v>6932485017768</v>
      </c>
      <c r="H525" s="27" t="str">
        <f>VLOOKUP(B525,'大货清单（不定期按GOMS更新）'!A:H,7,0)</f>
        <v>Black/Green</v>
      </c>
      <c r="I525" s="27" t="str">
        <f>VLOOKUP(B525,'大货清单（不定期按GOMS更新）'!A:F,6,FALSE)</f>
        <v>ACTIVE</v>
      </c>
      <c r="J525" s="27" t="str">
        <f>VLOOKUP(B525,'大货清单（不定期按GOMS更新）'!A:K,11,FALSE)</f>
        <v>8.4</v>
      </c>
      <c r="K525" s="27" t="str">
        <f>VLOOKUP(B525,'大货清单（不定期按GOMS更新）'!A:N,12,FALSE)</f>
        <v>782</v>
      </c>
      <c r="L525" s="27" t="str">
        <f>VLOOKUP(B525,'大货清单（不定期按GOMS更新）'!A:M,13,FALSE)</f>
        <v>331</v>
      </c>
      <c r="M525" s="27" t="str">
        <f>VLOOKUP(B525,'大货清单（不定期按GOMS更新）'!A:N,14,FALSE)</f>
        <v>289</v>
      </c>
      <c r="N525" s="58" t="s">
        <v>15113</v>
      </c>
      <c r="O525" s="27">
        <f>IFERROR(VLOOKUP(N525,'散件迭代（不定期更新）'!C:J,8,FALSE),0)</f>
        <v>0</v>
      </c>
      <c r="P525" s="27">
        <f>IFERROR(VLOOKUP(N525,'散件（更新）'!B:H,3,FALSE),0)</f>
        <v>0</v>
      </c>
      <c r="Q525" s="27" t="str">
        <f>VLOOKUP(N525,'散件（更新）'!B:H,2,FALSE)</f>
        <v>114-24820404</v>
      </c>
      <c r="R525" s="27" t="str">
        <f>VLOOKUP(N525,'散件（更新）'!B:H,7,FALSE)</f>
        <v>Battery</v>
      </c>
      <c r="S525" s="27" t="str">
        <f>VLOOKUP(N525,'散件（更新）'!B:E,4,FALSE)</f>
        <v>https://tineco-yxzt.oss-accelerate.aliyuncs.com/20251104/dianchibao_1762227057983.jpg</v>
      </c>
      <c r="T525" s="27" t="s">
        <v>8759</v>
      </c>
      <c r="U525" s="28" t="str">
        <f>VLOOKUP(N525,'散件（更新）'!B:G,6,FALSE)</f>
        <v>SP;CL2482D-01;电池包组件（带铭牌）</v>
      </c>
      <c r="V525" s="28">
        <f>VLOOKUP(N525,'散件（更新）'!B:I,8,FALSE)</f>
        <v>6932485017256</v>
      </c>
    </row>
    <row r="526" spans="1:22" ht="20.149999999999999" customHeight="1">
      <c r="A526" s="57">
        <v>46169</v>
      </c>
      <c r="B526" s="58" t="s">
        <v>18997</v>
      </c>
      <c r="C526" s="27" t="str">
        <f>VLOOKUP(B526,'大货清单（不定期按GOMS更新）'!A:H,8,0)</f>
        <v>109-24820501</v>
      </c>
      <c r="D526" s="27" t="str">
        <f>VLOOKUP(B526,'大货清单（不定期按GOMS更新）'!A:C,3,0)</f>
        <v>CL2482E-01</v>
      </c>
      <c r="E526" s="27" t="str">
        <f>VLOOKUP(B526,'大货清单（不定期按GOMS更新）'!A:H,4,0)</f>
        <v>IT,ES,FR,DE,PL,SE,NL,BE</v>
      </c>
      <c r="F526" s="27" t="str">
        <f>VLOOKUP(B526,'大货清单（不定期按GOMS更新）'!A:H,2,0)</f>
        <v>Floor One i7 Fold</v>
      </c>
      <c r="G526" s="28">
        <f>VLOOKUP(B526,'大货清单（不定期按GOMS更新）'!A:I,9,FALSE)</f>
        <v>6932485017768</v>
      </c>
      <c r="H526" s="27" t="str">
        <f>VLOOKUP(B526,'大货清单（不定期按GOMS更新）'!A:H,7,0)</f>
        <v>Black/Green</v>
      </c>
      <c r="I526" s="27" t="str">
        <f>VLOOKUP(B526,'大货清单（不定期按GOMS更新）'!A:F,6,FALSE)</f>
        <v>ACTIVE</v>
      </c>
      <c r="J526" s="27" t="str">
        <f>VLOOKUP(B526,'大货清单（不定期按GOMS更新）'!A:K,11,FALSE)</f>
        <v>8.4</v>
      </c>
      <c r="K526" s="27" t="str">
        <f>VLOOKUP(B526,'大货清单（不定期按GOMS更新）'!A:N,12,FALSE)</f>
        <v>782</v>
      </c>
      <c r="L526" s="27" t="str">
        <f>VLOOKUP(B526,'大货清单（不定期按GOMS更新）'!A:M,13,FALSE)</f>
        <v>331</v>
      </c>
      <c r="M526" s="27" t="str">
        <f>VLOOKUP(B526,'大货清单（不定期按GOMS更新）'!A:N,14,FALSE)</f>
        <v>289</v>
      </c>
      <c r="N526" s="58" t="s">
        <v>16655</v>
      </c>
      <c r="O526" s="27">
        <f>IFERROR(VLOOKUP(N526,'散件迭代（不定期更新）'!C:J,8,FALSE),0)</f>
        <v>0</v>
      </c>
      <c r="P526" s="27" t="str">
        <f>IFERROR(VLOOKUP(N526,'散件（更新）'!B:H,3,FALSE),0)</f>
        <v/>
      </c>
      <c r="Q526" s="27" t="str">
        <f>VLOOKUP(N526,'散件（更新）'!B:H,2,FALSE)</f>
        <v>114-24820509</v>
      </c>
      <c r="R526" s="27" t="str">
        <f>VLOOKUP(N526,'散件（更新）'!B:H,7,FALSE)</f>
        <v>Display Screen</v>
      </c>
      <c r="S526" s="27" t="str">
        <f>VLOOKUP(N526,'散件（更新）'!B:E,4,FALSE)</f>
        <v>https://tineco-yxzt.oss-accelerate.aliyuncs.com/20260123/zhuxianshipingzujian_1769130242578.jpg</v>
      </c>
      <c r="T526" s="27" t="s">
        <v>19301</v>
      </c>
      <c r="U526" s="28" t="str">
        <f>VLOOKUP(N526,'散件（更新）'!B:G,6,FALSE)</f>
        <v>SP;CL2482E-01;东陆显示屏（欧版黑）</v>
      </c>
      <c r="V526" s="28">
        <f>VLOOKUP(N526,'散件（更新）'!B:I,8,FALSE)</f>
        <v>6932485021079</v>
      </c>
    </row>
    <row r="527" spans="1:22" ht="20.149999999999999" customHeight="1">
      <c r="A527" s="57">
        <v>46169</v>
      </c>
      <c r="B527" s="58" t="s">
        <v>18997</v>
      </c>
      <c r="C527" s="27" t="str">
        <f>VLOOKUP(B527,'大货清单（不定期按GOMS更新）'!A:H,8,0)</f>
        <v>109-24820501</v>
      </c>
      <c r="D527" s="27" t="str">
        <f>VLOOKUP(B527,'大货清单（不定期按GOMS更新）'!A:C,3,0)</f>
        <v>CL2482E-01</v>
      </c>
      <c r="E527" s="27" t="str">
        <f>VLOOKUP(B527,'大货清单（不定期按GOMS更新）'!A:H,4,0)</f>
        <v>IT,ES,FR,DE,PL,SE,NL,BE</v>
      </c>
      <c r="F527" s="27" t="str">
        <f>VLOOKUP(B527,'大货清单（不定期按GOMS更新）'!A:H,2,0)</f>
        <v>Floor One i7 Fold</v>
      </c>
      <c r="G527" s="28">
        <f>VLOOKUP(B527,'大货清单（不定期按GOMS更新）'!A:I,9,FALSE)</f>
        <v>6932485017768</v>
      </c>
      <c r="H527" s="27" t="str">
        <f>VLOOKUP(B527,'大货清单（不定期按GOMS更新）'!A:H,7,0)</f>
        <v>Black/Green</v>
      </c>
      <c r="I527" s="27" t="str">
        <f>VLOOKUP(B527,'大货清单（不定期按GOMS更新）'!A:F,6,FALSE)</f>
        <v>ACTIVE</v>
      </c>
      <c r="J527" s="27" t="str">
        <f>VLOOKUP(B527,'大货清单（不定期按GOMS更新）'!A:K,11,FALSE)</f>
        <v>8.4</v>
      </c>
      <c r="K527" s="27" t="str">
        <f>VLOOKUP(B527,'大货清单（不定期按GOMS更新）'!A:N,12,FALSE)</f>
        <v>782</v>
      </c>
      <c r="L527" s="27" t="str">
        <f>VLOOKUP(B527,'大货清单（不定期按GOMS更新）'!A:M,13,FALSE)</f>
        <v>331</v>
      </c>
      <c r="M527" s="27" t="str">
        <f>VLOOKUP(B527,'大货清单（不定期按GOMS更新）'!A:N,14,FALSE)</f>
        <v>289</v>
      </c>
      <c r="N527" s="58" t="s">
        <v>15823</v>
      </c>
      <c r="O527" s="27">
        <f>IFERROR(VLOOKUP(N527,'散件迭代（不定期更新）'!C:J,8,FALSE),0)</f>
        <v>0</v>
      </c>
      <c r="P527" s="27">
        <f>IFERROR(VLOOKUP(N527,'散件（更新）'!B:H,3,FALSE),0)</f>
        <v>0</v>
      </c>
      <c r="Q527" s="27" t="str">
        <f>VLOOKUP(N527,'散件（更新）'!B:H,2,FALSE)</f>
        <v>114-24820211</v>
      </c>
      <c r="R527" s="27" t="str">
        <f>VLOOKUP(N527,'散件（更新）'!B:H,7,FALSE)</f>
        <v>plastic part</v>
      </c>
      <c r="S527" s="27" t="str">
        <f>VLOOKUP(N527,'散件（更新）'!B:E,4,FALSE)</f>
        <v>https://tineco-yxzt.oss-accelerate.aliyuncs.com/20251020/lu:jishen_1760953322835.jpg</v>
      </c>
      <c r="T527" s="27" t="s">
        <v>8759</v>
      </c>
      <c r="U527" s="28" t="str">
        <f>VLOOKUP(N527,'散件（更新）'!B:G,6,FALSE)</f>
        <v>SP;CL2482B-01;铝机身</v>
      </c>
      <c r="V527" s="28">
        <f>VLOOKUP(N527,'散件（更新）'!B:I,8,FALSE)</f>
        <v>6932485013074</v>
      </c>
    </row>
    <row r="528" spans="1:22" ht="20.149999999999999" customHeight="1">
      <c r="A528" s="57">
        <v>46169</v>
      </c>
      <c r="B528" s="58" t="s">
        <v>18997</v>
      </c>
      <c r="C528" s="27" t="str">
        <f>VLOOKUP(B528,'大货清单（不定期按GOMS更新）'!A:H,8,0)</f>
        <v>109-24820501</v>
      </c>
      <c r="D528" s="27" t="str">
        <f>VLOOKUP(B528,'大货清单（不定期按GOMS更新）'!A:C,3,0)</f>
        <v>CL2482E-01</v>
      </c>
      <c r="E528" s="27" t="str">
        <f>VLOOKUP(B528,'大货清单（不定期按GOMS更新）'!A:H,4,0)</f>
        <v>IT,ES,FR,DE,PL,SE,NL,BE</v>
      </c>
      <c r="F528" s="27" t="str">
        <f>VLOOKUP(B528,'大货清单（不定期按GOMS更新）'!A:H,2,0)</f>
        <v>Floor One i7 Fold</v>
      </c>
      <c r="G528" s="28">
        <f>VLOOKUP(B528,'大货清单（不定期按GOMS更新）'!A:I,9,FALSE)</f>
        <v>6932485017768</v>
      </c>
      <c r="H528" s="27" t="str">
        <f>VLOOKUP(B528,'大货清单（不定期按GOMS更新）'!A:H,7,0)</f>
        <v>Black/Green</v>
      </c>
      <c r="I528" s="27" t="str">
        <f>VLOOKUP(B528,'大货清单（不定期按GOMS更新）'!A:F,6,FALSE)</f>
        <v>ACTIVE</v>
      </c>
      <c r="J528" s="27" t="str">
        <f>VLOOKUP(B528,'大货清单（不定期按GOMS更新）'!A:K,11,FALSE)</f>
        <v>8.4</v>
      </c>
      <c r="K528" s="27" t="str">
        <f>VLOOKUP(B528,'大货清单（不定期按GOMS更新）'!A:N,12,FALSE)</f>
        <v>782</v>
      </c>
      <c r="L528" s="27" t="str">
        <f>VLOOKUP(B528,'大货清单（不定期按GOMS更新）'!A:M,13,FALSE)</f>
        <v>331</v>
      </c>
      <c r="M528" s="27" t="str">
        <f>VLOOKUP(B528,'大货清单（不定期按GOMS更新）'!A:N,14,FALSE)</f>
        <v>289</v>
      </c>
      <c r="N528" s="58" t="s">
        <v>14445</v>
      </c>
      <c r="O528" s="27">
        <f>IFERROR(VLOOKUP(N528,'散件迭代（不定期更新）'!C:J,8,FALSE),0)</f>
        <v>0</v>
      </c>
      <c r="P528" s="27">
        <f>IFERROR(VLOOKUP(N528,'散件（更新）'!B:H,3,FALSE),0)</f>
        <v>0</v>
      </c>
      <c r="Q528" s="27" t="str">
        <f>VLOOKUP(N528,'散件（更新）'!B:H,2,FALSE)</f>
        <v>114-24820217</v>
      </c>
      <c r="R528" s="27" t="str">
        <f>VLOOKUP(N528,'散件（更新）'!B:H,7,FALSE)</f>
        <v>plastic part</v>
      </c>
      <c r="S528" s="27" t="str">
        <f>VLOOKUP(N528,'散件（更新）'!B:E,4,FALSE)</f>
        <v>https://tineco-yxzt.oss-accelerate.aliyuncs.com/20251020/jietouzujian_1760953551525.png</v>
      </c>
      <c r="T528" s="27" t="s">
        <v>8759</v>
      </c>
      <c r="U528" s="28" t="str">
        <f>VLOOKUP(N528,'散件（更新）'!B:G,6,FALSE)</f>
        <v>SP;CL2482B-01;接头组件</v>
      </c>
      <c r="V528" s="28">
        <f>VLOOKUP(N528,'散件（更新）'!B:I,8,FALSE)</f>
        <v>6932485013135</v>
      </c>
    </row>
    <row r="529" spans="1:22" ht="20.149999999999999" customHeight="1">
      <c r="A529" s="57">
        <v>46169</v>
      </c>
      <c r="B529" s="58" t="s">
        <v>18997</v>
      </c>
      <c r="C529" s="27" t="str">
        <f>VLOOKUP(B529,'大货清单（不定期按GOMS更新）'!A:H,8,0)</f>
        <v>109-24820501</v>
      </c>
      <c r="D529" s="27" t="str">
        <f>VLOOKUP(B529,'大货清单（不定期按GOMS更新）'!A:C,3,0)</f>
        <v>CL2482E-01</v>
      </c>
      <c r="E529" s="27" t="str">
        <f>VLOOKUP(B529,'大货清单（不定期按GOMS更新）'!A:H,4,0)</f>
        <v>IT,ES,FR,DE,PL,SE,NL,BE</v>
      </c>
      <c r="F529" s="27" t="str">
        <f>VLOOKUP(B529,'大货清单（不定期按GOMS更新）'!A:H,2,0)</f>
        <v>Floor One i7 Fold</v>
      </c>
      <c r="G529" s="28">
        <f>VLOOKUP(B529,'大货清单（不定期按GOMS更新）'!A:I,9,FALSE)</f>
        <v>6932485017768</v>
      </c>
      <c r="H529" s="27" t="str">
        <f>VLOOKUP(B529,'大货清单（不定期按GOMS更新）'!A:H,7,0)</f>
        <v>Black/Green</v>
      </c>
      <c r="I529" s="27" t="str">
        <f>VLOOKUP(B529,'大货清单（不定期按GOMS更新）'!A:F,6,FALSE)</f>
        <v>ACTIVE</v>
      </c>
      <c r="J529" s="27" t="str">
        <f>VLOOKUP(B529,'大货清单（不定期按GOMS更新）'!A:K,11,FALSE)</f>
        <v>8.4</v>
      </c>
      <c r="K529" s="27" t="str">
        <f>VLOOKUP(B529,'大货清单（不定期按GOMS更新）'!A:N,12,FALSE)</f>
        <v>782</v>
      </c>
      <c r="L529" s="27" t="str">
        <f>VLOOKUP(B529,'大货清单（不定期按GOMS更新）'!A:M,13,FALSE)</f>
        <v>331</v>
      </c>
      <c r="M529" s="27" t="str">
        <f>VLOOKUP(B529,'大货清单（不定期按GOMS更新）'!A:N,14,FALSE)</f>
        <v>289</v>
      </c>
      <c r="N529" s="58" t="s">
        <v>14487</v>
      </c>
      <c r="O529" s="27">
        <f>IFERROR(VLOOKUP(N529,'散件迭代（不定期更新）'!C:J,8,FALSE),0)</f>
        <v>0</v>
      </c>
      <c r="P529" s="27">
        <f>IFERROR(VLOOKUP(N529,'散件（更新）'!B:H,3,FALSE),0)</f>
        <v>0</v>
      </c>
      <c r="Q529" s="27" t="str">
        <f>VLOOKUP(N529,'散件（更新）'!B:H,2,FALSE)</f>
        <v>114-24820218</v>
      </c>
      <c r="R529" s="27" t="str">
        <f>VLOOKUP(N529,'散件（更新）'!B:H,7,FALSE)</f>
        <v>plastic part</v>
      </c>
      <c r="S529" s="27" t="str">
        <f>VLOOKUP(N529,'散件（更新）'!B:E,4,FALSE)</f>
        <v>https://tineco-yxzt.oss-accelerate.aliyuncs.com/20251020/dalunbaojiaozujian_1760953630205.jpg</v>
      </c>
      <c r="T529" s="27" t="s">
        <v>8759</v>
      </c>
      <c r="U529" s="28" t="str">
        <f>VLOOKUP(N529,'散件（更新）'!B:G,6,FALSE)</f>
        <v>SP;CL2482B-01;大轮包胶组件</v>
      </c>
      <c r="V529" s="28">
        <f>VLOOKUP(N529,'散件（更新）'!B:I,8,FALSE)</f>
        <v>6932485013142</v>
      </c>
    </row>
    <row r="530" spans="1:22" ht="20.149999999999999" customHeight="1">
      <c r="A530" s="57">
        <v>46169</v>
      </c>
      <c r="B530" s="58" t="s">
        <v>18997</v>
      </c>
      <c r="C530" s="27" t="str">
        <f>VLOOKUP(B530,'大货清单（不定期按GOMS更新）'!A:H,8,0)</f>
        <v>109-24820501</v>
      </c>
      <c r="D530" s="27" t="str">
        <f>VLOOKUP(B530,'大货清单（不定期按GOMS更新）'!A:C,3,0)</f>
        <v>CL2482E-01</v>
      </c>
      <c r="E530" s="27" t="str">
        <f>VLOOKUP(B530,'大货清单（不定期按GOMS更新）'!A:H,4,0)</f>
        <v>IT,ES,FR,DE,PL,SE,NL,BE</v>
      </c>
      <c r="F530" s="27" t="str">
        <f>VLOOKUP(B530,'大货清单（不定期按GOMS更新）'!A:H,2,0)</f>
        <v>Floor One i7 Fold</v>
      </c>
      <c r="G530" s="28">
        <f>VLOOKUP(B530,'大货清单（不定期按GOMS更新）'!A:I,9,FALSE)</f>
        <v>6932485017768</v>
      </c>
      <c r="H530" s="27" t="str">
        <f>VLOOKUP(B530,'大货清单（不定期按GOMS更新）'!A:H,7,0)</f>
        <v>Black/Green</v>
      </c>
      <c r="I530" s="27" t="str">
        <f>VLOOKUP(B530,'大货清单（不定期按GOMS更新）'!A:F,6,FALSE)</f>
        <v>ACTIVE</v>
      </c>
      <c r="J530" s="27" t="str">
        <f>VLOOKUP(B530,'大货清单（不定期按GOMS更新）'!A:K,11,FALSE)</f>
        <v>8.4</v>
      </c>
      <c r="K530" s="27" t="str">
        <f>VLOOKUP(B530,'大货清单（不定期按GOMS更新）'!A:N,12,FALSE)</f>
        <v>782</v>
      </c>
      <c r="L530" s="27" t="str">
        <f>VLOOKUP(B530,'大货清单（不定期按GOMS更新）'!A:M,13,FALSE)</f>
        <v>331</v>
      </c>
      <c r="M530" s="27" t="str">
        <f>VLOOKUP(B530,'大货清单（不定期按GOMS更新）'!A:N,14,FALSE)</f>
        <v>289</v>
      </c>
      <c r="N530" s="58" t="s">
        <v>15806</v>
      </c>
      <c r="O530" s="27">
        <f>IFERROR(VLOOKUP(N530,'散件迭代（不定期更新）'!C:J,8,FALSE),0)</f>
        <v>0</v>
      </c>
      <c r="P530" s="27">
        <f>IFERROR(VLOOKUP(N530,'散件（更新）'!B:H,3,FALSE),0)</f>
        <v>0</v>
      </c>
      <c r="Q530" s="27" t="str">
        <f>VLOOKUP(N530,'散件（更新）'!B:H,2,FALSE)</f>
        <v>114-24820219</v>
      </c>
      <c r="R530" s="27" t="str">
        <f>VLOOKUP(N530,'散件（更新）'!B:H,7,FALSE)</f>
        <v>plastic part</v>
      </c>
      <c r="S530" s="27" t="str">
        <f>VLOOKUP(N530,'散件（更新）'!B:E,4,FALSE)</f>
        <v>https://tineco-yxzt.oss-accelerate.aliyuncs.com/20251020/penshuibanzujian_1760953668566.jpg</v>
      </c>
      <c r="T530" s="27" t="s">
        <v>8759</v>
      </c>
      <c r="U530" s="28" t="str">
        <f>VLOOKUP(N530,'散件（更新）'!B:G,6,FALSE)</f>
        <v>SP;CL2482B-01;喷水板组件</v>
      </c>
      <c r="V530" s="28">
        <f>VLOOKUP(N530,'散件（更新）'!B:I,8,FALSE)</f>
        <v>6932485013159</v>
      </c>
    </row>
    <row r="531" spans="1:22" ht="20.149999999999999" customHeight="1">
      <c r="A531" s="57">
        <v>46169</v>
      </c>
      <c r="B531" s="58" t="s">
        <v>18997</v>
      </c>
      <c r="C531" s="27" t="str">
        <f>VLOOKUP(B531,'大货清单（不定期按GOMS更新）'!A:H,8,0)</f>
        <v>109-24820501</v>
      </c>
      <c r="D531" s="27" t="str">
        <f>VLOOKUP(B531,'大货清单（不定期按GOMS更新）'!A:C,3,0)</f>
        <v>CL2482E-01</v>
      </c>
      <c r="E531" s="27" t="str">
        <f>VLOOKUP(B531,'大货清单（不定期按GOMS更新）'!A:H,4,0)</f>
        <v>IT,ES,FR,DE,PL,SE,NL,BE</v>
      </c>
      <c r="F531" s="27" t="str">
        <f>VLOOKUP(B531,'大货清单（不定期按GOMS更新）'!A:H,2,0)</f>
        <v>Floor One i7 Fold</v>
      </c>
      <c r="G531" s="28">
        <f>VLOOKUP(B531,'大货清单（不定期按GOMS更新）'!A:I,9,FALSE)</f>
        <v>6932485017768</v>
      </c>
      <c r="H531" s="27" t="str">
        <f>VLOOKUP(B531,'大货清单（不定期按GOMS更新）'!A:H,7,0)</f>
        <v>Black/Green</v>
      </c>
      <c r="I531" s="27" t="str">
        <f>VLOOKUP(B531,'大货清单（不定期按GOMS更新）'!A:F,6,FALSE)</f>
        <v>ACTIVE</v>
      </c>
      <c r="J531" s="27" t="str">
        <f>VLOOKUP(B531,'大货清单（不定期按GOMS更新）'!A:K,11,FALSE)</f>
        <v>8.4</v>
      </c>
      <c r="K531" s="27" t="str">
        <f>VLOOKUP(B531,'大货清单（不定期按GOMS更新）'!A:N,12,FALSE)</f>
        <v>782</v>
      </c>
      <c r="L531" s="27" t="str">
        <f>VLOOKUP(B531,'大货清单（不定期按GOMS更新）'!A:M,13,FALSE)</f>
        <v>331</v>
      </c>
      <c r="M531" s="27" t="str">
        <f>VLOOKUP(B531,'大货清单（不定期按GOMS更新）'!A:N,14,FALSE)</f>
        <v>289</v>
      </c>
      <c r="N531" s="58" t="s">
        <v>15241</v>
      </c>
      <c r="O531" s="27">
        <f>IFERROR(VLOOKUP(N531,'散件迭代（不定期更新）'!C:J,8,FALSE),0)</f>
        <v>0</v>
      </c>
      <c r="P531" s="27">
        <f>IFERROR(VLOOKUP(N531,'散件（更新）'!B:H,3,FALSE),0)</f>
        <v>0</v>
      </c>
      <c r="Q531" s="27" t="str">
        <f>VLOOKUP(N531,'散件（更新）'!B:H,2,FALSE)</f>
        <v>114-24820223</v>
      </c>
      <c r="R531" s="27" t="str">
        <f>VLOOKUP(N531,'散件（更新）'!B:H,7,FALSE)</f>
        <v>plastic part</v>
      </c>
      <c r="S531" s="27" t="str">
        <f>VLOOKUP(N531,'散件（更新）'!B:E,4,FALSE)</f>
        <v>https://tineco-yxzt.oss-accelerate.aliyuncs.com/20251020/ruanguantaoguanbaojiaozujian_1760953852040.png</v>
      </c>
      <c r="T531" s="27" t="s">
        <v>8759</v>
      </c>
      <c r="U531" s="28" t="str">
        <f>VLOOKUP(N531,'散件（更新）'!B:G,6,FALSE)</f>
        <v>SP;CL2482B-01;软管套管包胶组件</v>
      </c>
      <c r="V531" s="28">
        <f>VLOOKUP(N531,'散件（更新）'!B:I,8,FALSE)</f>
        <v>6932485013197</v>
      </c>
    </row>
    <row r="532" spans="1:22" ht="20.149999999999999" customHeight="1">
      <c r="A532" s="57">
        <v>46169</v>
      </c>
      <c r="B532" s="58" t="s">
        <v>18997</v>
      </c>
      <c r="C532" s="27" t="str">
        <f>VLOOKUP(B532,'大货清单（不定期按GOMS更新）'!A:H,8,0)</f>
        <v>109-24820501</v>
      </c>
      <c r="D532" s="27" t="str">
        <f>VLOOKUP(B532,'大货清单（不定期按GOMS更新）'!A:C,3,0)</f>
        <v>CL2482E-01</v>
      </c>
      <c r="E532" s="27" t="str">
        <f>VLOOKUP(B532,'大货清单（不定期按GOMS更新）'!A:H,4,0)</f>
        <v>IT,ES,FR,DE,PL,SE,NL,BE</v>
      </c>
      <c r="F532" s="27" t="str">
        <f>VLOOKUP(B532,'大货清单（不定期按GOMS更新）'!A:H,2,0)</f>
        <v>Floor One i7 Fold</v>
      </c>
      <c r="G532" s="28">
        <f>VLOOKUP(B532,'大货清单（不定期按GOMS更新）'!A:I,9,FALSE)</f>
        <v>6932485017768</v>
      </c>
      <c r="H532" s="27" t="str">
        <f>VLOOKUP(B532,'大货清单（不定期按GOMS更新）'!A:H,7,0)</f>
        <v>Black/Green</v>
      </c>
      <c r="I532" s="27" t="str">
        <f>VLOOKUP(B532,'大货清单（不定期按GOMS更新）'!A:F,6,FALSE)</f>
        <v>ACTIVE</v>
      </c>
      <c r="J532" s="27" t="str">
        <f>VLOOKUP(B532,'大货清单（不定期按GOMS更新）'!A:K,11,FALSE)</f>
        <v>8.4</v>
      </c>
      <c r="K532" s="27" t="str">
        <f>VLOOKUP(B532,'大货清单（不定期按GOMS更新）'!A:N,12,FALSE)</f>
        <v>782</v>
      </c>
      <c r="L532" s="27" t="str">
        <f>VLOOKUP(B532,'大货清单（不定期按GOMS更新）'!A:M,13,FALSE)</f>
        <v>331</v>
      </c>
      <c r="M532" s="27" t="str">
        <f>VLOOKUP(B532,'大货清单（不定期按GOMS更新）'!A:N,14,FALSE)</f>
        <v>289</v>
      </c>
      <c r="N532" s="58" t="s">
        <v>14479</v>
      </c>
      <c r="O532" s="27">
        <f>IFERROR(VLOOKUP(N532,'散件迭代（不定期更新）'!C:J,8,FALSE),0)</f>
        <v>0</v>
      </c>
      <c r="P532" s="27">
        <f>IFERROR(VLOOKUP(N532,'散件（更新）'!B:H,3,FALSE),0)</f>
        <v>0</v>
      </c>
      <c r="Q532" s="27" t="str">
        <f>VLOOKUP(N532,'散件（更新）'!B:H,2,FALSE)</f>
        <v>114-24820226</v>
      </c>
      <c r="R532" s="27" t="str">
        <f>VLOOKUP(N532,'散件（更新）'!B:H,7,FALSE)</f>
        <v>plastic part</v>
      </c>
      <c r="S532" s="27" t="str">
        <f>VLOOKUP(N532,'散件（更新）'!B:E,4,FALSE)</f>
        <v>https://tineco-yxzt.oss-accelerate.aliyuncs.com/20251020/tishoutiepian_1760953985681.jpg</v>
      </c>
      <c r="T532" s="27" t="s">
        <v>8759</v>
      </c>
      <c r="U532" s="28" t="str">
        <f>VLOOKUP(N532,'散件（更新）'!B:G,6,FALSE)</f>
        <v>SP;CL2482B-01;提手贴片</v>
      </c>
      <c r="V532" s="28">
        <f>VLOOKUP(N532,'散件（更新）'!B:I,8,FALSE)</f>
        <v>6932485013227</v>
      </c>
    </row>
    <row r="533" spans="1:22" ht="20.149999999999999" customHeight="1">
      <c r="A533" s="57">
        <v>46169</v>
      </c>
      <c r="B533" s="58" t="s">
        <v>18997</v>
      </c>
      <c r="C533" s="27" t="str">
        <f>VLOOKUP(B533,'大货清单（不定期按GOMS更新）'!A:H,8,0)</f>
        <v>109-24820501</v>
      </c>
      <c r="D533" s="27" t="str">
        <f>VLOOKUP(B533,'大货清单（不定期按GOMS更新）'!A:C,3,0)</f>
        <v>CL2482E-01</v>
      </c>
      <c r="E533" s="27" t="str">
        <f>VLOOKUP(B533,'大货清单（不定期按GOMS更新）'!A:H,4,0)</f>
        <v>IT,ES,FR,DE,PL,SE,NL,BE</v>
      </c>
      <c r="F533" s="27" t="str">
        <f>VLOOKUP(B533,'大货清单（不定期按GOMS更新）'!A:H,2,0)</f>
        <v>Floor One i7 Fold</v>
      </c>
      <c r="G533" s="28">
        <f>VLOOKUP(B533,'大货清单（不定期按GOMS更新）'!A:I,9,FALSE)</f>
        <v>6932485017768</v>
      </c>
      <c r="H533" s="27" t="str">
        <f>VLOOKUP(B533,'大货清单（不定期按GOMS更新）'!A:H,7,0)</f>
        <v>Black/Green</v>
      </c>
      <c r="I533" s="27" t="str">
        <f>VLOOKUP(B533,'大货清单（不定期按GOMS更新）'!A:F,6,FALSE)</f>
        <v>ACTIVE</v>
      </c>
      <c r="J533" s="27" t="str">
        <f>VLOOKUP(B533,'大货清单（不定期按GOMS更新）'!A:K,11,FALSE)</f>
        <v>8.4</v>
      </c>
      <c r="K533" s="27" t="str">
        <f>VLOOKUP(B533,'大货清单（不定期按GOMS更新）'!A:N,12,FALSE)</f>
        <v>782</v>
      </c>
      <c r="L533" s="27" t="str">
        <f>VLOOKUP(B533,'大货清单（不定期按GOMS更新）'!A:M,13,FALSE)</f>
        <v>331</v>
      </c>
      <c r="M533" s="27" t="str">
        <f>VLOOKUP(B533,'大货清单（不定期按GOMS更新）'!A:N,14,FALSE)</f>
        <v>289</v>
      </c>
      <c r="N533" s="58" t="s">
        <v>16475</v>
      </c>
      <c r="O533" s="27">
        <f>IFERROR(VLOOKUP(N533,'散件迭代（不定期更新）'!C:J,8,FALSE),0)</f>
        <v>0</v>
      </c>
      <c r="P533" s="27" t="str">
        <f>IFERROR(VLOOKUP(N533,'散件（更新）'!B:H,3,FALSE),0)</f>
        <v/>
      </c>
      <c r="Q533" s="27" t="str">
        <f>VLOOKUP(N533,'散件（更新）'!B:H,2,FALSE)</f>
        <v>114-24820408</v>
      </c>
      <c r="R533" s="27" t="str">
        <f>VLOOKUP(N533,'散件（更新）'!B:H,7,FALSE)</f>
        <v>Drain Valve</v>
      </c>
      <c r="S533" s="27" t="str">
        <f>VLOOKUP(N533,'散件（更新）'!B:E,4,FALSE)</f>
        <v>https://tineco-yxzt.oss-accelerate.aliyuncs.com/20251217/shuifaxiagaizujian_1765964959236.png</v>
      </c>
      <c r="T533" s="27" t="s">
        <v>8759</v>
      </c>
      <c r="U533" s="28" t="str">
        <f>VLOOKUP(N533,'散件（更新）'!B:G,6,FALSE)</f>
        <v>SP;CL2482D-02;水阀下盖低配组件</v>
      </c>
      <c r="V533" s="28">
        <f>VLOOKUP(N533,'散件（更新）'!B:I,8,FALSE)</f>
        <v>6932485019502</v>
      </c>
    </row>
    <row r="534" spans="1:22" ht="20.149999999999999" customHeight="1">
      <c r="A534" s="57">
        <v>46169</v>
      </c>
      <c r="B534" s="58" t="s">
        <v>18997</v>
      </c>
      <c r="C534" s="27" t="str">
        <f>VLOOKUP(B534,'大货清单（不定期按GOMS更新）'!A:H,8,0)</f>
        <v>109-24820501</v>
      </c>
      <c r="D534" s="27" t="str">
        <f>VLOOKUP(B534,'大货清单（不定期按GOMS更新）'!A:C,3,0)</f>
        <v>CL2482E-01</v>
      </c>
      <c r="E534" s="27" t="str">
        <f>VLOOKUP(B534,'大货清单（不定期按GOMS更新）'!A:H,4,0)</f>
        <v>IT,ES,FR,DE,PL,SE,NL,BE</v>
      </c>
      <c r="F534" s="27" t="str">
        <f>VLOOKUP(B534,'大货清单（不定期按GOMS更新）'!A:H,2,0)</f>
        <v>Floor One i7 Fold</v>
      </c>
      <c r="G534" s="28">
        <f>VLOOKUP(B534,'大货清单（不定期按GOMS更新）'!A:I,9,FALSE)</f>
        <v>6932485017768</v>
      </c>
      <c r="H534" s="27" t="str">
        <f>VLOOKUP(B534,'大货清单（不定期按GOMS更新）'!A:H,7,0)</f>
        <v>Black/Green</v>
      </c>
      <c r="I534" s="27" t="str">
        <f>VLOOKUP(B534,'大货清单（不定期按GOMS更新）'!A:F,6,FALSE)</f>
        <v>ACTIVE</v>
      </c>
      <c r="J534" s="27" t="str">
        <f>VLOOKUP(B534,'大货清单（不定期按GOMS更新）'!A:K,11,FALSE)</f>
        <v>8.4</v>
      </c>
      <c r="K534" s="27" t="str">
        <f>VLOOKUP(B534,'大货清单（不定期按GOMS更新）'!A:N,12,FALSE)</f>
        <v>782</v>
      </c>
      <c r="L534" s="27" t="str">
        <f>VLOOKUP(B534,'大货清单（不定期按GOMS更新）'!A:M,13,FALSE)</f>
        <v>331</v>
      </c>
      <c r="M534" s="27" t="str">
        <f>VLOOKUP(B534,'大货清单（不定期按GOMS更新）'!A:N,14,FALSE)</f>
        <v>289</v>
      </c>
      <c r="N534" s="58" t="s">
        <v>16794</v>
      </c>
      <c r="O534" s="27">
        <f>IFERROR(VLOOKUP(N534,'散件迭代（不定期更新）'!C:J,8,FALSE),0)</f>
        <v>0</v>
      </c>
      <c r="P534" s="27" t="str">
        <f>IFERROR(VLOOKUP(N534,'散件（更新）'!B:H,3,FALSE),0)</f>
        <v/>
      </c>
      <c r="Q534" s="27" t="str">
        <f>VLOOKUP(N534,'散件（更新）'!B:H,2,FALSE)</f>
        <v>114-24820504</v>
      </c>
      <c r="R534" s="27" t="str">
        <f>VLOOKUP(N534,'散件（更新）'!B:H,7,FALSE)</f>
        <v>fuselage</v>
      </c>
      <c r="S534" s="27" t="str">
        <f>VLOOKUP(N534,'散件（更新）'!B:E,4,FALSE)</f>
        <v>https://tineco-yxzt.oss-accelerate.aliyuncs.com/20260123/jishen_1769129752550.jpg</v>
      </c>
      <c r="T534" s="27" t="s">
        <v>8759</v>
      </c>
      <c r="U534" s="28" t="str">
        <f>VLOOKUP(N534,'散件（更新）'!B:G,6,FALSE)</f>
        <v>SP;CL2482E-01;机身</v>
      </c>
      <c r="V534" s="28">
        <f>VLOOKUP(N534,'散件（更新）'!B:I,8,FALSE)</f>
        <v>6932485021024</v>
      </c>
    </row>
    <row r="535" spans="1:22" ht="20.149999999999999" customHeight="1">
      <c r="A535" s="57">
        <v>46169</v>
      </c>
      <c r="B535" s="58" t="s">
        <v>18997</v>
      </c>
      <c r="C535" s="27" t="str">
        <f>VLOOKUP(B535,'大货清单（不定期按GOMS更新）'!A:H,8,0)</f>
        <v>109-24820501</v>
      </c>
      <c r="D535" s="27" t="str">
        <f>VLOOKUP(B535,'大货清单（不定期按GOMS更新）'!A:C,3,0)</f>
        <v>CL2482E-01</v>
      </c>
      <c r="E535" s="27" t="str">
        <f>VLOOKUP(B535,'大货清单（不定期按GOMS更新）'!A:H,4,0)</f>
        <v>IT,ES,FR,DE,PL,SE,NL,BE</v>
      </c>
      <c r="F535" s="27" t="str">
        <f>VLOOKUP(B535,'大货清单（不定期按GOMS更新）'!A:H,2,0)</f>
        <v>Floor One i7 Fold</v>
      </c>
      <c r="G535" s="28">
        <f>VLOOKUP(B535,'大货清单（不定期按GOMS更新）'!A:I,9,FALSE)</f>
        <v>6932485017768</v>
      </c>
      <c r="H535" s="27" t="str">
        <f>VLOOKUP(B535,'大货清单（不定期按GOMS更新）'!A:H,7,0)</f>
        <v>Black/Green</v>
      </c>
      <c r="I535" s="27" t="str">
        <f>VLOOKUP(B535,'大货清单（不定期按GOMS更新）'!A:F,6,FALSE)</f>
        <v>ACTIVE</v>
      </c>
      <c r="J535" s="27" t="str">
        <f>VLOOKUP(B535,'大货清单（不定期按GOMS更新）'!A:K,11,FALSE)</f>
        <v>8.4</v>
      </c>
      <c r="K535" s="27" t="str">
        <f>VLOOKUP(B535,'大货清单（不定期按GOMS更新）'!A:N,12,FALSE)</f>
        <v>782</v>
      </c>
      <c r="L535" s="27" t="str">
        <f>VLOOKUP(B535,'大货清单（不定期按GOMS更新）'!A:M,13,FALSE)</f>
        <v>331</v>
      </c>
      <c r="M535" s="27" t="str">
        <f>VLOOKUP(B535,'大货清单（不定期按GOMS更新）'!A:N,14,FALSE)</f>
        <v>289</v>
      </c>
      <c r="N535" s="58" t="s">
        <v>16954</v>
      </c>
      <c r="O535" s="27">
        <f>IFERROR(VLOOKUP(N535,'散件迭代（不定期更新）'!C:J,8,FALSE),0)</f>
        <v>0</v>
      </c>
      <c r="P535" s="27" t="str">
        <f>IFERROR(VLOOKUP(N535,'散件（更新）'!B:H,3,FALSE),0)</f>
        <v/>
      </c>
      <c r="Q535" s="27" t="str">
        <f>VLOOKUP(N535,'散件（更新）'!B:H,2,FALSE)</f>
        <v>114-24820505</v>
      </c>
      <c r="R535" s="27" t="str">
        <f>VLOOKUP(N535,'散件（更新）'!B:H,7,FALSE)</f>
        <v>bottom case</v>
      </c>
      <c r="S535" s="27" t="str">
        <f>VLOOKUP(N535,'散件（更新）'!B:E,4,FALSE)</f>
        <v>https://tineco-yxzt.oss-accelerate.aliyuncs.com/20260123/jishendigai_1769129829491.jpg</v>
      </c>
      <c r="T535" s="27" t="s">
        <v>8759</v>
      </c>
      <c r="U535" s="28" t="str">
        <f>VLOOKUP(N535,'散件（更新）'!B:G,6,FALSE)</f>
        <v>SP;CL2482E-01;机身底盖</v>
      </c>
      <c r="V535" s="28">
        <f>VLOOKUP(N535,'散件（更新）'!B:I,8,FALSE)</f>
        <v>6932485021031</v>
      </c>
    </row>
    <row r="536" spans="1:22" ht="20.149999999999999" customHeight="1">
      <c r="A536" s="57">
        <v>46169</v>
      </c>
      <c r="B536" s="58" t="s">
        <v>18997</v>
      </c>
      <c r="C536" s="27" t="str">
        <f>VLOOKUP(B536,'大货清单（不定期按GOMS更新）'!A:H,8,0)</f>
        <v>109-24820501</v>
      </c>
      <c r="D536" s="27" t="str">
        <f>VLOOKUP(B536,'大货清单（不定期按GOMS更新）'!A:C,3,0)</f>
        <v>CL2482E-01</v>
      </c>
      <c r="E536" s="27" t="str">
        <f>VLOOKUP(B536,'大货清单（不定期按GOMS更新）'!A:H,4,0)</f>
        <v>IT,ES,FR,DE,PL,SE,NL,BE</v>
      </c>
      <c r="F536" s="27" t="str">
        <f>VLOOKUP(B536,'大货清单（不定期按GOMS更新）'!A:H,2,0)</f>
        <v>Floor One i7 Fold</v>
      </c>
      <c r="G536" s="28">
        <f>VLOOKUP(B536,'大货清单（不定期按GOMS更新）'!A:I,9,FALSE)</f>
        <v>6932485017768</v>
      </c>
      <c r="H536" s="27" t="str">
        <f>VLOOKUP(B536,'大货清单（不定期按GOMS更新）'!A:H,7,0)</f>
        <v>Black/Green</v>
      </c>
      <c r="I536" s="27" t="str">
        <f>VLOOKUP(B536,'大货清单（不定期按GOMS更新）'!A:F,6,FALSE)</f>
        <v>ACTIVE</v>
      </c>
      <c r="J536" s="27" t="str">
        <f>VLOOKUP(B536,'大货清单（不定期按GOMS更新）'!A:K,11,FALSE)</f>
        <v>8.4</v>
      </c>
      <c r="K536" s="27" t="str">
        <f>VLOOKUP(B536,'大货清单（不定期按GOMS更新）'!A:N,12,FALSE)</f>
        <v>782</v>
      </c>
      <c r="L536" s="27" t="str">
        <f>VLOOKUP(B536,'大货清单（不定期按GOMS更新）'!A:M,13,FALSE)</f>
        <v>331</v>
      </c>
      <c r="M536" s="27" t="str">
        <f>VLOOKUP(B536,'大货清单（不定期按GOMS更新）'!A:N,14,FALSE)</f>
        <v>289</v>
      </c>
      <c r="N536" s="58" t="s">
        <v>16882</v>
      </c>
      <c r="O536" s="27">
        <f>IFERROR(VLOOKUP(N536,'散件迭代（不定期更新）'!C:J,8,FALSE),0)</f>
        <v>0</v>
      </c>
      <c r="P536" s="27" t="str">
        <f>IFERROR(VLOOKUP(N536,'散件（更新）'!B:H,3,FALSE),0)</f>
        <v/>
      </c>
      <c r="Q536" s="27" t="str">
        <f>VLOOKUP(N536,'散件（更新）'!B:H,2,FALSE)</f>
        <v>114-24820506</v>
      </c>
      <c r="R536" s="27" t="str">
        <f>VLOOKUP(N536,'散件（更新）'!B:H,7,FALSE)</f>
        <v>Flat-laying Adapter</v>
      </c>
      <c r="S536" s="27" t="str">
        <f>VLOOKUP(N536,'散件（更新）'!B:E,4,FALSE)</f>
        <v>https://tineco-yxzt.oss-accelerate.aliyuncs.com/20260123/tangpingzhuanjietou_1769129918481.png</v>
      </c>
      <c r="T536" s="27" t="s">
        <v>8759</v>
      </c>
      <c r="U536" s="28" t="str">
        <f>VLOOKUP(N536,'散件（更新）'!B:G,6,FALSE)</f>
        <v>SP;CL2482E-01;躺平转接头</v>
      </c>
      <c r="V536" s="28">
        <f>VLOOKUP(N536,'散件（更新）'!B:I,8,FALSE)</f>
        <v>6932485021048</v>
      </c>
    </row>
    <row r="537" spans="1:22" ht="20.149999999999999" customHeight="1">
      <c r="A537" s="57">
        <v>46169</v>
      </c>
      <c r="B537" s="58" t="s">
        <v>18997</v>
      </c>
      <c r="C537" s="27" t="str">
        <f>VLOOKUP(B537,'大货清单（不定期按GOMS更新）'!A:H,8,0)</f>
        <v>109-24820501</v>
      </c>
      <c r="D537" s="27" t="str">
        <f>VLOOKUP(B537,'大货清单（不定期按GOMS更新）'!A:C,3,0)</f>
        <v>CL2482E-01</v>
      </c>
      <c r="E537" s="27" t="str">
        <f>VLOOKUP(B537,'大货清单（不定期按GOMS更新）'!A:H,4,0)</f>
        <v>IT,ES,FR,DE,PL,SE,NL,BE</v>
      </c>
      <c r="F537" s="27" t="str">
        <f>VLOOKUP(B537,'大货清单（不定期按GOMS更新）'!A:H,2,0)</f>
        <v>Floor One i7 Fold</v>
      </c>
      <c r="G537" s="28">
        <f>VLOOKUP(B537,'大货清单（不定期按GOMS更新）'!A:I,9,FALSE)</f>
        <v>6932485017768</v>
      </c>
      <c r="H537" s="27" t="str">
        <f>VLOOKUP(B537,'大货清单（不定期按GOMS更新）'!A:H,7,0)</f>
        <v>Black/Green</v>
      </c>
      <c r="I537" s="27" t="str">
        <f>VLOOKUP(B537,'大货清单（不定期按GOMS更新）'!A:F,6,FALSE)</f>
        <v>ACTIVE</v>
      </c>
      <c r="J537" s="27" t="str">
        <f>VLOOKUP(B537,'大货清单（不定期按GOMS更新）'!A:K,11,FALSE)</f>
        <v>8.4</v>
      </c>
      <c r="K537" s="27" t="str">
        <f>VLOOKUP(B537,'大货清单（不定期按GOMS更新）'!A:N,12,FALSE)</f>
        <v>782</v>
      </c>
      <c r="L537" s="27" t="str">
        <f>VLOOKUP(B537,'大货清单（不定期按GOMS更新）'!A:M,13,FALSE)</f>
        <v>331</v>
      </c>
      <c r="M537" s="27" t="str">
        <f>VLOOKUP(B537,'大货清单（不定期按GOMS更新）'!A:N,14,FALSE)</f>
        <v>289</v>
      </c>
      <c r="N537" s="58" t="s">
        <v>16776</v>
      </c>
      <c r="O537" s="27">
        <f>IFERROR(VLOOKUP(N537,'散件迭代（不定期更新）'!C:J,8,FALSE),0)</f>
        <v>0</v>
      </c>
      <c r="P537" s="27" t="str">
        <f>IFERROR(VLOOKUP(N537,'散件（更新）'!B:H,3,FALSE),0)</f>
        <v/>
      </c>
      <c r="Q537" s="27" t="str">
        <f>VLOOKUP(N537,'散件（更新）'!B:H,2,FALSE)</f>
        <v>114-24820507</v>
      </c>
      <c r="R537" s="27" t="str">
        <f>VLOOKUP(N537,'散件（更新）'!B:H,7,FALSE)</f>
        <v>Main Body Bracket</v>
      </c>
      <c r="S537" s="27" t="str">
        <f>VLOOKUP(N537,'散件（更新）'!B:E,4,FALSE)</f>
        <v>https://tineco-yxzt.oss-accelerate.aliyuncs.com/20260123/jishenzhijia00_1769130044200.png</v>
      </c>
      <c r="T537" s="27" t="s">
        <v>8759</v>
      </c>
      <c r="U537" s="28" t="str">
        <f>VLOOKUP(N537,'散件（更新）'!B:G,6,FALSE)</f>
        <v>SP;CL2482E-01;机身支架</v>
      </c>
      <c r="V537" s="28">
        <f>VLOOKUP(N537,'散件（更新）'!B:I,8,FALSE)</f>
        <v>6932485021055</v>
      </c>
    </row>
    <row r="538" spans="1:22" ht="20.149999999999999" customHeight="1">
      <c r="A538" s="57">
        <v>46169</v>
      </c>
      <c r="B538" s="58" t="s">
        <v>18997</v>
      </c>
      <c r="C538" s="27" t="str">
        <f>VLOOKUP(B538,'大货清单（不定期按GOMS更新）'!A:H,8,0)</f>
        <v>109-24820501</v>
      </c>
      <c r="D538" s="27" t="str">
        <f>VLOOKUP(B538,'大货清单（不定期按GOMS更新）'!A:C,3,0)</f>
        <v>CL2482E-01</v>
      </c>
      <c r="E538" s="27" t="str">
        <f>VLOOKUP(B538,'大货清单（不定期按GOMS更新）'!A:H,4,0)</f>
        <v>IT,ES,FR,DE,PL,SE,NL,BE</v>
      </c>
      <c r="F538" s="27" t="str">
        <f>VLOOKUP(B538,'大货清单（不定期按GOMS更新）'!A:H,2,0)</f>
        <v>Floor One i7 Fold</v>
      </c>
      <c r="G538" s="28">
        <f>VLOOKUP(B538,'大货清单（不定期按GOMS更新）'!A:I,9,FALSE)</f>
        <v>6932485017768</v>
      </c>
      <c r="H538" s="27" t="str">
        <f>VLOOKUP(B538,'大货清单（不定期按GOMS更新）'!A:H,7,0)</f>
        <v>Black/Green</v>
      </c>
      <c r="I538" s="27" t="str">
        <f>VLOOKUP(B538,'大货清单（不定期按GOMS更新）'!A:F,6,FALSE)</f>
        <v>ACTIVE</v>
      </c>
      <c r="J538" s="27" t="str">
        <f>VLOOKUP(B538,'大货清单（不定期按GOMS更新）'!A:K,11,FALSE)</f>
        <v>8.4</v>
      </c>
      <c r="K538" s="27" t="str">
        <f>VLOOKUP(B538,'大货清单（不定期按GOMS更新）'!A:N,12,FALSE)</f>
        <v>782</v>
      </c>
      <c r="L538" s="27" t="str">
        <f>VLOOKUP(B538,'大货清单（不定期按GOMS更新）'!A:M,13,FALSE)</f>
        <v>331</v>
      </c>
      <c r="M538" s="27" t="str">
        <f>VLOOKUP(B538,'大货清单（不定期按GOMS更新）'!A:N,14,FALSE)</f>
        <v>289</v>
      </c>
      <c r="N538" s="58" t="s">
        <v>16692</v>
      </c>
      <c r="O538" s="27">
        <f>IFERROR(VLOOKUP(N538,'散件迭代（不定期更新）'!C:J,8,FALSE),0)</f>
        <v>0</v>
      </c>
      <c r="P538" s="27" t="str">
        <f>IFERROR(VLOOKUP(N538,'散件（更新）'!B:H,3,FALSE),0)</f>
        <v/>
      </c>
      <c r="Q538" s="27" t="str">
        <f>VLOOKUP(N538,'散件（更新）'!B:H,2,FALSE)</f>
        <v>114-24820508</v>
      </c>
      <c r="R538" s="27" t="str">
        <f>VLOOKUP(N538,'散件（更新）'!B:H,7,FALSE)</f>
        <v>Main Body Rubber Wheel Plug Assembly</v>
      </c>
      <c r="S538" s="27" t="str">
        <f>VLOOKUP(N538,'散件（更新）'!B:E,4,FALSE)</f>
        <v>https://tineco-yxzt.oss-accelerate.aliyuncs.com/20260123/xiangjiaolunsaizujian_1769130163702.png</v>
      </c>
      <c r="T538" s="27" t="s">
        <v>8759</v>
      </c>
      <c r="U538" s="28" t="str">
        <f>VLOOKUP(N538,'散件（更新）'!B:G,6,FALSE)</f>
        <v>SP;CL2482E-01;机身橡胶轮塞组件</v>
      </c>
      <c r="V538" s="28">
        <f>VLOOKUP(N538,'散件（更新）'!B:I,8,FALSE)</f>
        <v>6932485021062</v>
      </c>
    </row>
    <row r="539" spans="1:22" ht="20.149999999999999" customHeight="1">
      <c r="A539" s="57">
        <v>46169</v>
      </c>
      <c r="B539" s="58" t="s">
        <v>18997</v>
      </c>
      <c r="C539" s="27" t="str">
        <f>VLOOKUP(B539,'大货清单（不定期按GOMS更新）'!A:H,8,0)</f>
        <v>109-24820501</v>
      </c>
      <c r="D539" s="27" t="str">
        <f>VLOOKUP(B539,'大货清单（不定期按GOMS更新）'!A:C,3,0)</f>
        <v>CL2482E-01</v>
      </c>
      <c r="E539" s="27" t="str">
        <f>VLOOKUP(B539,'大货清单（不定期按GOMS更新）'!A:H,4,0)</f>
        <v>IT,ES,FR,DE,PL,SE,NL,BE</v>
      </c>
      <c r="F539" s="27" t="str">
        <f>VLOOKUP(B539,'大货清单（不定期按GOMS更新）'!A:H,2,0)</f>
        <v>Floor One i7 Fold</v>
      </c>
      <c r="G539" s="28">
        <f>VLOOKUP(B539,'大货清单（不定期按GOMS更新）'!A:I,9,FALSE)</f>
        <v>6932485017768</v>
      </c>
      <c r="H539" s="27" t="str">
        <f>VLOOKUP(B539,'大货清单（不定期按GOMS更新）'!A:H,7,0)</f>
        <v>Black/Green</v>
      </c>
      <c r="I539" s="27" t="str">
        <f>VLOOKUP(B539,'大货清单（不定期按GOMS更新）'!A:F,6,FALSE)</f>
        <v>ACTIVE</v>
      </c>
      <c r="J539" s="27" t="str">
        <f>VLOOKUP(B539,'大货清单（不定期按GOMS更新）'!A:K,11,FALSE)</f>
        <v>8.4</v>
      </c>
      <c r="K539" s="27" t="str">
        <f>VLOOKUP(B539,'大货清单（不定期按GOMS更新）'!A:N,12,FALSE)</f>
        <v>782</v>
      </c>
      <c r="L539" s="27" t="str">
        <f>VLOOKUP(B539,'大货清单（不定期按GOMS更新）'!A:M,13,FALSE)</f>
        <v>331</v>
      </c>
      <c r="M539" s="27" t="str">
        <f>VLOOKUP(B539,'大货清单（不定期按GOMS更新）'!A:N,14,FALSE)</f>
        <v>289</v>
      </c>
      <c r="N539" s="58" t="s">
        <v>16567</v>
      </c>
      <c r="O539" s="27">
        <f>IFERROR(VLOOKUP(N539,'散件迭代（不定期更新）'!C:J,8,FALSE),0)</f>
        <v>0</v>
      </c>
      <c r="P539" s="27" t="str">
        <f>IFERROR(VLOOKUP(N539,'散件（更新）'!B:H,3,FALSE),0)</f>
        <v/>
      </c>
      <c r="Q539" s="27" t="str">
        <f>VLOOKUP(N539,'散件（更新）'!B:H,2,FALSE)</f>
        <v>114-24820512</v>
      </c>
      <c r="R539" s="27" t="str">
        <f>VLOOKUP(N539,'散件（更新）'!B:H,7,FALSE)</f>
        <v>Light Bar Front Cover</v>
      </c>
      <c r="S539" s="27" t="str">
        <f>VLOOKUP(N539,'散件（更新）'!B:E,4,FALSE)</f>
        <v>https://tineco-yxzt.oss-accelerate.aliyuncs.com/20260123/dengtiaoqiangai_1769161725007.jpg</v>
      </c>
      <c r="T539" s="27" t="s">
        <v>19303</v>
      </c>
      <c r="U539" s="28" t="str">
        <f>VLOOKUP(N539,'散件（更新）'!B:G,6,FALSE)</f>
        <v>SP;CL2482E-01;灯条前盖仿形膜组件</v>
      </c>
      <c r="V539" s="28">
        <f>VLOOKUP(N539,'散件（更新）'!B:I,8,FALSE)</f>
        <v>6932485021109</v>
      </c>
    </row>
    <row r="540" spans="1:22" ht="20.149999999999999" customHeight="1">
      <c r="A540" s="57">
        <v>46169</v>
      </c>
      <c r="B540" s="58" t="s">
        <v>18997</v>
      </c>
      <c r="C540" s="27" t="str">
        <f>VLOOKUP(B540,'大货清单（不定期按GOMS更新）'!A:H,8,0)</f>
        <v>109-24820501</v>
      </c>
      <c r="D540" s="27" t="str">
        <f>VLOOKUP(B540,'大货清单（不定期按GOMS更新）'!A:C,3,0)</f>
        <v>CL2482E-01</v>
      </c>
      <c r="E540" s="27" t="str">
        <f>VLOOKUP(B540,'大货清单（不定期按GOMS更新）'!A:H,4,0)</f>
        <v>IT,ES,FR,DE,PL,SE,NL,BE</v>
      </c>
      <c r="F540" s="27" t="str">
        <f>VLOOKUP(B540,'大货清单（不定期按GOMS更新）'!A:H,2,0)</f>
        <v>Floor One i7 Fold</v>
      </c>
      <c r="G540" s="28">
        <f>VLOOKUP(B540,'大货清单（不定期按GOMS更新）'!A:I,9,FALSE)</f>
        <v>6932485017768</v>
      </c>
      <c r="H540" s="27" t="str">
        <f>VLOOKUP(B540,'大货清单（不定期按GOMS更新）'!A:H,7,0)</f>
        <v>Black/Green</v>
      </c>
      <c r="I540" s="27" t="str">
        <f>VLOOKUP(B540,'大货清单（不定期按GOMS更新）'!A:F,6,FALSE)</f>
        <v>ACTIVE</v>
      </c>
      <c r="J540" s="27" t="str">
        <f>VLOOKUP(B540,'大货清单（不定期按GOMS更新）'!A:K,11,FALSE)</f>
        <v>8.4</v>
      </c>
      <c r="K540" s="27" t="str">
        <f>VLOOKUP(B540,'大货清单（不定期按GOMS更新）'!A:N,12,FALSE)</f>
        <v>782</v>
      </c>
      <c r="L540" s="27" t="str">
        <f>VLOOKUP(B540,'大货清单（不定期按GOMS更新）'!A:M,13,FALSE)</f>
        <v>331</v>
      </c>
      <c r="M540" s="27" t="str">
        <f>VLOOKUP(B540,'大货清单（不定期按GOMS更新）'!A:N,14,FALSE)</f>
        <v>289</v>
      </c>
      <c r="N540" s="58" t="s">
        <v>16541</v>
      </c>
      <c r="O540" s="27">
        <f>IFERROR(VLOOKUP(N540,'散件迭代（不定期更新）'!C:J,8,FALSE),0)</f>
        <v>0</v>
      </c>
      <c r="P540" s="27" t="str">
        <f>IFERROR(VLOOKUP(N540,'散件（更新）'!B:H,3,FALSE),0)</f>
        <v/>
      </c>
      <c r="Q540" s="27" t="str">
        <f>VLOOKUP(N540,'散件（更新）'!B:H,2,FALSE)</f>
        <v>114-24820720</v>
      </c>
      <c r="R540" s="27" t="str">
        <f>VLOOKUP(N540,'散件（更新）'!B:H,7,FALSE)</f>
        <v>Rotating Shaft Pressure Plate</v>
      </c>
      <c r="S540" s="27" t="str">
        <f>VLOOKUP(N540,'散件（更新）'!B:E,4,FALSE)</f>
        <v>https://tineco-yxzt.oss-accelerate.aliyuncs.com/20260128/zhuanzhouyaban_1769563865056.jpg</v>
      </c>
      <c r="T540" s="27" t="s">
        <v>19304</v>
      </c>
      <c r="U540" s="28" t="str">
        <f>VLOOKUP(N540,'散件（更新）'!B:G,6,FALSE)</f>
        <v>SP;CL2482G-02;转轴压板</v>
      </c>
      <c r="V540" s="28">
        <f>VLOOKUP(N540,'散件（更新）'!B:I,8,FALSE)</f>
        <v>6932485021314</v>
      </c>
    </row>
    <row r="541" spans="1:22" ht="20.149999999999999" customHeight="1">
      <c r="A541" s="57">
        <v>46169</v>
      </c>
      <c r="B541" s="58" t="s">
        <v>18997</v>
      </c>
      <c r="C541" s="27" t="str">
        <f>VLOOKUP(B541,'大货清单（不定期按GOMS更新）'!A:H,8,0)</f>
        <v>109-24820501</v>
      </c>
      <c r="D541" s="27" t="str">
        <f>VLOOKUP(B541,'大货清单（不定期按GOMS更新）'!A:C,3,0)</f>
        <v>CL2482E-01</v>
      </c>
      <c r="E541" s="27" t="str">
        <f>VLOOKUP(B541,'大货清单（不定期按GOMS更新）'!A:H,4,0)</f>
        <v>IT,ES,FR,DE,PL,SE,NL,BE</v>
      </c>
      <c r="F541" s="27" t="str">
        <f>VLOOKUP(B541,'大货清单（不定期按GOMS更新）'!A:H,2,0)</f>
        <v>Floor One i7 Fold</v>
      </c>
      <c r="G541" s="28">
        <f>VLOOKUP(B541,'大货清单（不定期按GOMS更新）'!A:I,9,FALSE)</f>
        <v>6932485017768</v>
      </c>
      <c r="H541" s="27" t="str">
        <f>VLOOKUP(B541,'大货清单（不定期按GOMS更新）'!A:H,7,0)</f>
        <v>Black/Green</v>
      </c>
      <c r="I541" s="27" t="str">
        <f>VLOOKUP(B541,'大货清单（不定期按GOMS更新）'!A:F,6,FALSE)</f>
        <v>ACTIVE</v>
      </c>
      <c r="J541" s="27" t="str">
        <f>VLOOKUP(B541,'大货清单（不定期按GOMS更新）'!A:K,11,FALSE)</f>
        <v>8.4</v>
      </c>
      <c r="K541" s="27" t="str">
        <f>VLOOKUP(B541,'大货清单（不定期按GOMS更新）'!A:N,12,FALSE)</f>
        <v>782</v>
      </c>
      <c r="L541" s="27" t="str">
        <f>VLOOKUP(B541,'大货清单（不定期按GOMS更新）'!A:M,13,FALSE)</f>
        <v>331</v>
      </c>
      <c r="M541" s="27" t="str">
        <f>VLOOKUP(B541,'大货清单（不定期按GOMS更新）'!A:N,14,FALSE)</f>
        <v>289</v>
      </c>
      <c r="N541" s="58" t="s">
        <v>15009</v>
      </c>
      <c r="O541" s="27">
        <f>IFERROR(VLOOKUP(N541,'散件迭代（不定期更新）'!C:J,8,FALSE),0)</f>
        <v>0</v>
      </c>
      <c r="P541" s="27">
        <f>IFERROR(VLOOKUP(N541,'散件（更新）'!B:H,3,FALSE),0)</f>
        <v>0</v>
      </c>
      <c r="Q541" s="27" t="str">
        <f>VLOOKUP(N541,'散件（更新）'!B:H,2,FALSE)</f>
        <v>114-25350317</v>
      </c>
      <c r="R541" s="27" t="str">
        <f>VLOOKUP(N541,'散件（更新）'!B:H,7,FALSE)</f>
        <v>Charging Base NTC Wire Assembly</v>
      </c>
      <c r="S541" s="27" t="str">
        <f>VLOOKUP(N541,'散件（更新）'!B:E,4,FALSE)</f>
        <v>https://tineco-yxzt.oss-accelerate.aliyuncs.com/20250912/15DACD461F05AB5CAE1CD8967655659C_1757661186830.png</v>
      </c>
      <c r="T541" s="27" t="s">
        <v>19310</v>
      </c>
      <c r="U541" s="28" t="str">
        <f>VLOOKUP(N541,'散件（更新）'!B:G,6,FALSE)</f>
        <v>SP;CL2535C-01;NTC导线组件</v>
      </c>
      <c r="V541" s="28">
        <f>VLOOKUP(N541,'散件（更新）'!B:I,8,FALSE)</f>
        <v>6932485013692</v>
      </c>
    </row>
    <row r="542" spans="1:22" ht="20.149999999999999" customHeight="1">
      <c r="A542" s="57">
        <v>46169</v>
      </c>
      <c r="B542" s="58" t="s">
        <v>18997</v>
      </c>
      <c r="C542" s="27" t="str">
        <f>VLOOKUP(B542,'大货清单（不定期按GOMS更新）'!A:H,8,0)</f>
        <v>109-24820501</v>
      </c>
      <c r="D542" s="27" t="str">
        <f>VLOOKUP(B542,'大货清单（不定期按GOMS更新）'!A:C,3,0)</f>
        <v>CL2482E-01</v>
      </c>
      <c r="E542" s="27" t="str">
        <f>VLOOKUP(B542,'大货清单（不定期按GOMS更新）'!A:H,4,0)</f>
        <v>IT,ES,FR,DE,PL,SE,NL,BE</v>
      </c>
      <c r="F542" s="27" t="str">
        <f>VLOOKUP(B542,'大货清单（不定期按GOMS更新）'!A:H,2,0)</f>
        <v>Floor One i7 Fold</v>
      </c>
      <c r="G542" s="28">
        <f>VLOOKUP(B542,'大货清单（不定期按GOMS更新）'!A:I,9,FALSE)</f>
        <v>6932485017768</v>
      </c>
      <c r="H542" s="27" t="str">
        <f>VLOOKUP(B542,'大货清单（不定期按GOMS更新）'!A:H,7,0)</f>
        <v>Black/Green</v>
      </c>
      <c r="I542" s="27" t="str">
        <f>VLOOKUP(B542,'大货清单（不定期按GOMS更新）'!A:F,6,FALSE)</f>
        <v>ACTIVE</v>
      </c>
      <c r="J542" s="27" t="str">
        <f>VLOOKUP(B542,'大货清单（不定期按GOMS更新）'!A:K,11,FALSE)</f>
        <v>8.4</v>
      </c>
      <c r="K542" s="27" t="str">
        <f>VLOOKUP(B542,'大货清单（不定期按GOMS更新）'!A:N,12,FALSE)</f>
        <v>782</v>
      </c>
      <c r="L542" s="27" t="str">
        <f>VLOOKUP(B542,'大货清单（不定期按GOMS更新）'!A:M,13,FALSE)</f>
        <v>331</v>
      </c>
      <c r="M542" s="27" t="str">
        <f>VLOOKUP(B542,'大货清单（不定期按GOMS更新）'!A:N,14,FALSE)</f>
        <v>289</v>
      </c>
      <c r="N542" s="58" t="s">
        <v>15470</v>
      </c>
      <c r="O542" s="27">
        <f>IFERROR(VLOOKUP(N542,'散件迭代（不定期更新）'!C:J,8,FALSE),0)</f>
        <v>0</v>
      </c>
      <c r="P542" s="27">
        <f>IFERROR(VLOOKUP(N542,'散件（更新）'!B:H,3,FALSE),0)</f>
        <v>0</v>
      </c>
      <c r="Q542" s="27" t="str">
        <f>VLOOKUP(N542,'散件（更新）'!B:H,2,FALSE)</f>
        <v>114-25350320</v>
      </c>
      <c r="R542" s="27" t="str">
        <f>VLOOKUP(N542,'散件（更新）'!B:H,7,FALSE)</f>
        <v>Heating Wire Assembly</v>
      </c>
      <c r="S542" s="27" t="str">
        <f>VLOOKUP(N542,'散件（更新）'!B:E,4,FALSE)</f>
        <v>https://tineco-yxzt.oss-accelerate.aliyuncs.com/20250912/15A85CB0788197252D8AC598E5A0B9A0_1757661534785.png</v>
      </c>
      <c r="T542" s="27" t="s">
        <v>8759</v>
      </c>
      <c r="U542" s="28" t="str">
        <f>VLOOKUP(N542,'散件（更新）'!B:G,6,FALSE)</f>
        <v>SP;CL2535C-01;发热丝组件</v>
      </c>
      <c r="V542" s="28">
        <f>VLOOKUP(N542,'散件（更新）'!B:I,8,FALSE)</f>
        <v>6932485013722</v>
      </c>
    </row>
    <row r="543" spans="1:22" ht="20.149999999999999" customHeight="1">
      <c r="A543" s="57">
        <v>46169</v>
      </c>
      <c r="B543" s="58" t="s">
        <v>18997</v>
      </c>
      <c r="C543" s="27" t="str">
        <f>VLOOKUP(B543,'大货清单（不定期按GOMS更新）'!A:H,8,0)</f>
        <v>109-24820501</v>
      </c>
      <c r="D543" s="27" t="str">
        <f>VLOOKUP(B543,'大货清单（不定期按GOMS更新）'!A:C,3,0)</f>
        <v>CL2482E-01</v>
      </c>
      <c r="E543" s="27" t="str">
        <f>VLOOKUP(B543,'大货清单（不定期按GOMS更新）'!A:H,4,0)</f>
        <v>IT,ES,FR,DE,PL,SE,NL,BE</v>
      </c>
      <c r="F543" s="27" t="str">
        <f>VLOOKUP(B543,'大货清单（不定期按GOMS更新）'!A:H,2,0)</f>
        <v>Floor One i7 Fold</v>
      </c>
      <c r="G543" s="28">
        <f>VLOOKUP(B543,'大货清单（不定期按GOMS更新）'!A:I,9,FALSE)</f>
        <v>6932485017768</v>
      </c>
      <c r="H543" s="27" t="str">
        <f>VLOOKUP(B543,'大货清单（不定期按GOMS更新）'!A:H,7,0)</f>
        <v>Black/Green</v>
      </c>
      <c r="I543" s="27" t="str">
        <f>VLOOKUP(B543,'大货清单（不定期按GOMS更新）'!A:F,6,FALSE)</f>
        <v>ACTIVE</v>
      </c>
      <c r="J543" s="27" t="str">
        <f>VLOOKUP(B543,'大货清单（不定期按GOMS更新）'!A:K,11,FALSE)</f>
        <v>8.4</v>
      </c>
      <c r="K543" s="27" t="str">
        <f>VLOOKUP(B543,'大货清单（不定期按GOMS更新）'!A:N,12,FALSE)</f>
        <v>782</v>
      </c>
      <c r="L543" s="27" t="str">
        <f>VLOOKUP(B543,'大货清单（不定期按GOMS更新）'!A:M,13,FALSE)</f>
        <v>331</v>
      </c>
      <c r="M543" s="27" t="str">
        <f>VLOOKUP(B543,'大货清单（不定期按GOMS更新）'!A:N,14,FALSE)</f>
        <v>289</v>
      </c>
      <c r="N543" s="58" t="s">
        <v>14428</v>
      </c>
      <c r="O543" s="27">
        <f>IFERROR(VLOOKUP(N543,'散件迭代（不定期更新）'!C:J,8,FALSE),0)</f>
        <v>0</v>
      </c>
      <c r="P543" s="27">
        <f>IFERROR(VLOOKUP(N543,'散件（更新）'!B:H,3,FALSE),0)</f>
        <v>0</v>
      </c>
      <c r="Q543" s="27" t="str">
        <f>VLOOKUP(N543,'散件（更新）'!B:H,2,FALSE)</f>
        <v>114-24820224</v>
      </c>
      <c r="R543" s="27" t="str">
        <f>VLOOKUP(N543,'散件（更新）'!B:H,7,FALSE)</f>
        <v>Wire</v>
      </c>
      <c r="S543" s="27" t="str">
        <f>VLOOKUP(N543,'散件（更新）'!B:E,4,FALSE)</f>
        <v>https://tineco-yxzt.oss-accelerate.aliyuncs.com/20251020/jishendishuazuhexianshu_1760953909980.jpg</v>
      </c>
      <c r="T543" s="27" t="s">
        <v>8759</v>
      </c>
      <c r="U543" s="28" t="str">
        <f>VLOOKUP(N543,'散件（更新）'!B:G,6,FALSE)</f>
        <v>SP;CL2482B-01;CL2482B机身组合线束</v>
      </c>
      <c r="V543" s="28">
        <f>VLOOKUP(N543,'散件（更新）'!B:I,8,FALSE)</f>
        <v>6932485013203</v>
      </c>
    </row>
    <row r="544" spans="1:22" ht="20.149999999999999" customHeight="1">
      <c r="A544" s="57">
        <v>46169</v>
      </c>
      <c r="B544" s="58" t="s">
        <v>18997</v>
      </c>
      <c r="C544" s="27" t="str">
        <f>VLOOKUP(B544,'大货清单（不定期按GOMS更新）'!A:H,8,0)</f>
        <v>109-24820501</v>
      </c>
      <c r="D544" s="27" t="str">
        <f>VLOOKUP(B544,'大货清单（不定期按GOMS更新）'!A:C,3,0)</f>
        <v>CL2482E-01</v>
      </c>
      <c r="E544" s="27" t="str">
        <f>VLOOKUP(B544,'大货清单（不定期按GOMS更新）'!A:H,4,0)</f>
        <v>IT,ES,FR,DE,PL,SE,NL,BE</v>
      </c>
      <c r="F544" s="27" t="str">
        <f>VLOOKUP(B544,'大货清单（不定期按GOMS更新）'!A:H,2,0)</f>
        <v>Floor One i7 Fold</v>
      </c>
      <c r="G544" s="28">
        <f>VLOOKUP(B544,'大货清单（不定期按GOMS更新）'!A:I,9,FALSE)</f>
        <v>6932485017768</v>
      </c>
      <c r="H544" s="27" t="str">
        <f>VLOOKUP(B544,'大货清单（不定期按GOMS更新）'!A:H,7,0)</f>
        <v>Black/Green</v>
      </c>
      <c r="I544" s="27" t="str">
        <f>VLOOKUP(B544,'大货清单（不定期按GOMS更新）'!A:F,6,FALSE)</f>
        <v>ACTIVE</v>
      </c>
      <c r="J544" s="27" t="str">
        <f>VLOOKUP(B544,'大货清单（不定期按GOMS更新）'!A:K,11,FALSE)</f>
        <v>8.4</v>
      </c>
      <c r="K544" s="27" t="str">
        <f>VLOOKUP(B544,'大货清单（不定期按GOMS更新）'!A:N,12,FALSE)</f>
        <v>782</v>
      </c>
      <c r="L544" s="27" t="str">
        <f>VLOOKUP(B544,'大货清单（不定期按GOMS更新）'!A:M,13,FALSE)</f>
        <v>331</v>
      </c>
      <c r="M544" s="27" t="str">
        <f>VLOOKUP(B544,'大货清单（不定期按GOMS更新）'!A:N,14,FALSE)</f>
        <v>289</v>
      </c>
      <c r="N544" s="58" t="s">
        <v>15810</v>
      </c>
      <c r="O544" s="27">
        <f>IFERROR(VLOOKUP(N544,'散件迭代（不定期更新）'!C:J,8,FALSE),0)</f>
        <v>0</v>
      </c>
      <c r="P544" s="27">
        <f>IFERROR(VLOOKUP(N544,'散件（更新）'!B:H,3,FALSE),0)</f>
        <v>0</v>
      </c>
      <c r="Q544" s="27" t="str">
        <f>VLOOKUP(N544,'散件（更新）'!B:H,2,FALSE)</f>
        <v>114-24820225</v>
      </c>
      <c r="R544" s="27" t="str">
        <f>VLOOKUP(N544,'散件（更新）'!B:H,7,FALSE)</f>
        <v>Wire</v>
      </c>
      <c r="S544" s="27" t="str">
        <f>VLOOKUP(N544,'散件（更新）'!B:E,4,FALSE)</f>
        <v>https://tineco-yxzt.oss-accelerate.aliyuncs.com/20251020/jishengongchadaoxianzujian_1760953954710.jpg</v>
      </c>
      <c r="T544" s="27" t="s">
        <v>8759</v>
      </c>
      <c r="U544" s="28" t="str">
        <f>VLOOKUP(N544,'散件（更新）'!B:G,6,FALSE)</f>
        <v>SP;CL2482B-01;机身公插导线组件</v>
      </c>
      <c r="V544" s="28">
        <f>VLOOKUP(N544,'散件（更新）'!B:I,8,FALSE)</f>
        <v>6932485013210</v>
      </c>
    </row>
    <row r="545" spans="1:22" ht="20.149999999999999" customHeight="1">
      <c r="A545" s="57">
        <v>46169</v>
      </c>
      <c r="B545" s="58" t="s">
        <v>18997</v>
      </c>
      <c r="C545" s="27" t="str">
        <f>VLOOKUP(B545,'大货清单（不定期按GOMS更新）'!A:H,8,0)</f>
        <v>109-24820501</v>
      </c>
      <c r="D545" s="27" t="str">
        <f>VLOOKUP(B545,'大货清单（不定期按GOMS更新）'!A:C,3,0)</f>
        <v>CL2482E-01</v>
      </c>
      <c r="E545" s="27" t="str">
        <f>VLOOKUP(B545,'大货清单（不定期按GOMS更新）'!A:H,4,0)</f>
        <v>IT,ES,FR,DE,PL,SE,NL,BE</v>
      </c>
      <c r="F545" s="27" t="str">
        <f>VLOOKUP(B545,'大货清单（不定期按GOMS更新）'!A:H,2,0)</f>
        <v>Floor One i7 Fold</v>
      </c>
      <c r="G545" s="28">
        <f>VLOOKUP(B545,'大货清单（不定期按GOMS更新）'!A:I,9,FALSE)</f>
        <v>6932485017768</v>
      </c>
      <c r="H545" s="27" t="str">
        <f>VLOOKUP(B545,'大货清单（不定期按GOMS更新）'!A:H,7,0)</f>
        <v>Black/Green</v>
      </c>
      <c r="I545" s="27" t="str">
        <f>VLOOKUP(B545,'大货清单（不定期按GOMS更新）'!A:F,6,FALSE)</f>
        <v>ACTIVE</v>
      </c>
      <c r="J545" s="27" t="str">
        <f>VLOOKUP(B545,'大货清单（不定期按GOMS更新）'!A:K,11,FALSE)</f>
        <v>8.4</v>
      </c>
      <c r="K545" s="27" t="str">
        <f>VLOOKUP(B545,'大货清单（不定期按GOMS更新）'!A:N,12,FALSE)</f>
        <v>782</v>
      </c>
      <c r="L545" s="27" t="str">
        <f>VLOOKUP(B545,'大货清单（不定期按GOMS更新）'!A:M,13,FALSE)</f>
        <v>331</v>
      </c>
      <c r="M545" s="27" t="str">
        <f>VLOOKUP(B545,'大货清单（不定期按GOMS更新）'!A:N,14,FALSE)</f>
        <v>289</v>
      </c>
      <c r="N545" s="58" t="s">
        <v>16922</v>
      </c>
      <c r="O545" s="27">
        <f>IFERROR(VLOOKUP(N545,'散件迭代（不定期更新）'!C:J,8,FALSE),0)</f>
        <v>0</v>
      </c>
      <c r="P545" s="27" t="str">
        <f>IFERROR(VLOOKUP(N545,'散件（更新）'!B:H,3,FALSE),0)</f>
        <v/>
      </c>
      <c r="Q545" s="27" t="str">
        <f>VLOOKUP(N545,'散件（更新）'!B:H,2,FALSE)</f>
        <v>114-24820409</v>
      </c>
      <c r="R545" s="27" t="str">
        <f>VLOOKUP(N545,'散件（更新）'!B:H,7,FALSE)</f>
        <v>Wire</v>
      </c>
      <c r="S545" s="27" t="str">
        <f>VLOOKUP(N545,'散件（更新）'!B:E,4,FALSE)</f>
        <v>https://tineco-yxzt.oss-accelerate.aliyuncs.com/20251217/dishuachongdianduijiedaoxianzujian_1765965025418.jpg</v>
      </c>
      <c r="T545" s="27" t="s">
        <v>8759</v>
      </c>
      <c r="U545" s="28" t="str">
        <f>VLOOKUP(N545,'散件（更新）'!B:G,6,FALSE)</f>
        <v>SP;CL2482D-02;地刷充电对接导线组件</v>
      </c>
      <c r="V545" s="28">
        <f>VLOOKUP(N545,'散件（更新）'!B:I,8,FALSE)</f>
        <v>6932485019519</v>
      </c>
    </row>
    <row r="546" spans="1:22" ht="20.149999999999999" customHeight="1">
      <c r="A546" s="57">
        <v>46169</v>
      </c>
      <c r="B546" s="58" t="s">
        <v>18997</v>
      </c>
      <c r="C546" s="27" t="str">
        <f>VLOOKUP(B546,'大货清单（不定期按GOMS更新）'!A:H,8,0)</f>
        <v>109-24820501</v>
      </c>
      <c r="D546" s="27" t="str">
        <f>VLOOKUP(B546,'大货清单（不定期按GOMS更新）'!A:C,3,0)</f>
        <v>CL2482E-01</v>
      </c>
      <c r="E546" s="27" t="str">
        <f>VLOOKUP(B546,'大货清单（不定期按GOMS更新）'!A:H,4,0)</f>
        <v>IT,ES,FR,DE,PL,SE,NL,BE</v>
      </c>
      <c r="F546" s="27" t="str">
        <f>VLOOKUP(B546,'大货清单（不定期按GOMS更新）'!A:H,2,0)</f>
        <v>Floor One i7 Fold</v>
      </c>
      <c r="G546" s="28">
        <f>VLOOKUP(B546,'大货清单（不定期按GOMS更新）'!A:I,9,FALSE)</f>
        <v>6932485017768</v>
      </c>
      <c r="H546" s="27" t="str">
        <f>VLOOKUP(B546,'大货清单（不定期按GOMS更新）'!A:H,7,0)</f>
        <v>Black/Green</v>
      </c>
      <c r="I546" s="27" t="str">
        <f>VLOOKUP(B546,'大货清单（不定期按GOMS更新）'!A:F,6,FALSE)</f>
        <v>ACTIVE</v>
      </c>
      <c r="J546" s="27" t="str">
        <f>VLOOKUP(B546,'大货清单（不定期按GOMS更新）'!A:K,11,FALSE)</f>
        <v>8.4</v>
      </c>
      <c r="K546" s="27" t="str">
        <f>VLOOKUP(B546,'大货清单（不定期按GOMS更新）'!A:N,12,FALSE)</f>
        <v>782</v>
      </c>
      <c r="L546" s="27" t="str">
        <f>VLOOKUP(B546,'大货清单（不定期按GOMS更新）'!A:M,13,FALSE)</f>
        <v>331</v>
      </c>
      <c r="M546" s="27" t="str">
        <f>VLOOKUP(B546,'大货清单（不定期按GOMS更新）'!A:N,14,FALSE)</f>
        <v>289</v>
      </c>
      <c r="N546" s="58" t="s">
        <v>16953</v>
      </c>
      <c r="O546" s="27">
        <f>IFERROR(VLOOKUP(N546,'散件迭代（不定期更新）'!C:J,8,FALSE),0)</f>
        <v>0</v>
      </c>
      <c r="P546" s="27" t="str">
        <f>IFERROR(VLOOKUP(N546,'散件（更新）'!B:H,3,FALSE),0)</f>
        <v/>
      </c>
      <c r="Q546" s="27" t="str">
        <f>VLOOKUP(N546,'散件（更新）'!B:H,2,FALSE)</f>
        <v>114-24820416</v>
      </c>
      <c r="R546" s="27" t="str">
        <f>VLOOKUP(N546,'散件（更新）'!B:H,7,FALSE)</f>
        <v>Tray Charging Wire Assembly</v>
      </c>
      <c r="S546" s="27" t="str">
        <f>VLOOKUP(N546,'散件（更新）'!B:E,4,FALSE)</f>
        <v>https://tineco-yxzt.oss-accelerate.aliyuncs.com/20251226/tuopanchongdianchudianzujian_1766719179257.jpg</v>
      </c>
      <c r="T546" s="27" t="s">
        <v>8759</v>
      </c>
      <c r="U546" s="28" t="str">
        <f>VLOOKUP(N546,'散件（更新）'!B:G,6,FALSE)</f>
        <v>SP;CL2482D-03;托盘充电导线组件</v>
      </c>
      <c r="V546" s="28">
        <f>VLOOKUP(N546,'散件（更新）'!B:I,8,FALSE)</f>
        <v>6932485019915</v>
      </c>
    </row>
    <row r="547" spans="1:22" ht="20.149999999999999" customHeight="1">
      <c r="A547" s="57">
        <v>46169</v>
      </c>
      <c r="B547" s="58" t="s">
        <v>18997</v>
      </c>
      <c r="C547" s="27" t="str">
        <f>VLOOKUP(B547,'大货清单（不定期按GOMS更新）'!A:H,8,0)</f>
        <v>109-24820501</v>
      </c>
      <c r="D547" s="27" t="str">
        <f>VLOOKUP(B547,'大货清单（不定期按GOMS更新）'!A:C,3,0)</f>
        <v>CL2482E-01</v>
      </c>
      <c r="E547" s="27" t="str">
        <f>VLOOKUP(B547,'大货清单（不定期按GOMS更新）'!A:H,4,0)</f>
        <v>IT,ES,FR,DE,PL,SE,NL,BE</v>
      </c>
      <c r="F547" s="27" t="str">
        <f>VLOOKUP(B547,'大货清单（不定期按GOMS更新）'!A:H,2,0)</f>
        <v>Floor One i7 Fold</v>
      </c>
      <c r="G547" s="28">
        <f>VLOOKUP(B547,'大货清单（不定期按GOMS更新）'!A:I,9,FALSE)</f>
        <v>6932485017768</v>
      </c>
      <c r="H547" s="27" t="str">
        <f>VLOOKUP(B547,'大货清单（不定期按GOMS更新）'!A:H,7,0)</f>
        <v>Black/Green</v>
      </c>
      <c r="I547" s="27" t="str">
        <f>VLOOKUP(B547,'大货清单（不定期按GOMS更新）'!A:F,6,FALSE)</f>
        <v>ACTIVE</v>
      </c>
      <c r="J547" s="27" t="str">
        <f>VLOOKUP(B547,'大货清单（不定期按GOMS更新）'!A:K,11,FALSE)</f>
        <v>8.4</v>
      </c>
      <c r="K547" s="27" t="str">
        <f>VLOOKUP(B547,'大货清单（不定期按GOMS更新）'!A:N,12,FALSE)</f>
        <v>782</v>
      </c>
      <c r="L547" s="27" t="str">
        <f>VLOOKUP(B547,'大货清单（不定期按GOMS更新）'!A:M,13,FALSE)</f>
        <v>331</v>
      </c>
      <c r="M547" s="27" t="str">
        <f>VLOOKUP(B547,'大货清单（不定期按GOMS更新）'!A:N,14,FALSE)</f>
        <v>289</v>
      </c>
      <c r="N547" s="58" t="s">
        <v>16584</v>
      </c>
      <c r="O547" s="27">
        <f>IFERROR(VLOOKUP(N547,'散件迭代（不定期更新）'!C:J,8,FALSE),0)</f>
        <v>0</v>
      </c>
      <c r="P547" s="27" t="str">
        <f>IFERROR(VLOOKUP(N547,'散件（更新）'!B:H,3,FALSE),0)</f>
        <v/>
      </c>
      <c r="Q547" s="27" t="str">
        <f>VLOOKUP(N547,'散件（更新）'!B:H,2,FALSE)</f>
        <v>114-24820503</v>
      </c>
      <c r="R547" s="27" t="str">
        <f>VLOOKUP(N547,'散件（更新）'!B:H,7,FALSE)</f>
        <v>water-full detection wire assembly</v>
      </c>
      <c r="S547" s="27" t="str">
        <f>VLOOKUP(N547,'散件（更新）'!B:E,4,FALSE)</f>
        <v>https://tineco-yxzt.oss-accelerate.aliyuncs.com/20260123/shuimanjiancedaoxianzujian_1769129625258.jpg</v>
      </c>
      <c r="T547" s="27" t="s">
        <v>8759</v>
      </c>
      <c r="U547" s="28" t="str">
        <f>VLOOKUP(N547,'散件（更新）'!B:G,6,FALSE)</f>
        <v>SP;CL2482E-01;水满检测导线组件</v>
      </c>
      <c r="V547" s="28">
        <f>VLOOKUP(N547,'散件（更新）'!B:I,8,FALSE)</f>
        <v>6932485021017</v>
      </c>
    </row>
    <row r="548" spans="1:22" ht="20.149999999999999" customHeight="1">
      <c r="A548" s="57">
        <v>46169</v>
      </c>
      <c r="B548" s="58" t="s">
        <v>18997</v>
      </c>
      <c r="C548" s="27" t="str">
        <f>VLOOKUP(B548,'大货清单（不定期按GOMS更新）'!A:H,8,0)</f>
        <v>109-24820501</v>
      </c>
      <c r="D548" s="27" t="str">
        <f>VLOOKUP(B548,'大货清单（不定期按GOMS更新）'!A:C,3,0)</f>
        <v>CL2482E-01</v>
      </c>
      <c r="E548" s="27" t="str">
        <f>VLOOKUP(B548,'大货清单（不定期按GOMS更新）'!A:H,4,0)</f>
        <v>IT,ES,FR,DE,PL,SE,NL,BE</v>
      </c>
      <c r="F548" s="27" t="str">
        <f>VLOOKUP(B548,'大货清单（不定期按GOMS更新）'!A:H,2,0)</f>
        <v>Floor One i7 Fold</v>
      </c>
      <c r="G548" s="28">
        <f>VLOOKUP(B548,'大货清单（不定期按GOMS更新）'!A:I,9,FALSE)</f>
        <v>6932485017768</v>
      </c>
      <c r="H548" s="27" t="str">
        <f>VLOOKUP(B548,'大货清单（不定期按GOMS更新）'!A:H,7,0)</f>
        <v>Black/Green</v>
      </c>
      <c r="I548" s="27" t="str">
        <f>VLOOKUP(B548,'大货清单（不定期按GOMS更新）'!A:F,6,FALSE)</f>
        <v>ACTIVE</v>
      </c>
      <c r="J548" s="27" t="str">
        <f>VLOOKUP(B548,'大货清单（不定期按GOMS更新）'!A:K,11,FALSE)</f>
        <v>8.4</v>
      </c>
      <c r="K548" s="27" t="str">
        <f>VLOOKUP(B548,'大货清单（不定期按GOMS更新）'!A:N,12,FALSE)</f>
        <v>782</v>
      </c>
      <c r="L548" s="27" t="str">
        <f>VLOOKUP(B548,'大货清单（不定期按GOMS更新）'!A:M,13,FALSE)</f>
        <v>331</v>
      </c>
      <c r="M548" s="27" t="str">
        <f>VLOOKUP(B548,'大货清单（不定期按GOMS更新）'!A:N,14,FALSE)</f>
        <v>289</v>
      </c>
      <c r="N548" s="58" t="s">
        <v>15837</v>
      </c>
      <c r="O548" s="27">
        <f>IFERROR(VLOOKUP(N548,'散件迭代（不定期更新）'!C:J,8,FALSE),0)</f>
        <v>0</v>
      </c>
      <c r="P548" s="27">
        <f>IFERROR(VLOOKUP(N548,'散件（更新）'!B:H,3,FALSE),0)</f>
        <v>0</v>
      </c>
      <c r="Q548" s="27" t="str">
        <f>VLOOKUP(N548,'散件（更新）'!B:H,2,FALSE)</f>
        <v>114-25390001</v>
      </c>
      <c r="R548" s="27" t="str">
        <f>VLOOKUP(N548,'散件（更新）'!B:H,7,FALSE)</f>
        <v>Wire</v>
      </c>
      <c r="S548" s="27" t="str">
        <f>VLOOKUP(N548,'散件（更新）'!B:E,4,FALSE)</f>
        <v>https://tineco-yxzt.oss-accelerate.aliyuncs.com/20251014/weixinjietu_20251014102418_1760408674871.png</v>
      </c>
      <c r="T548" s="27" t="s">
        <v>8759</v>
      </c>
      <c r="U548" s="28" t="str">
        <f>VLOOKUP(N548,'散件（更新）'!B:G,6,FALSE)</f>
        <v>SP;CL2539-01;万能欧版电源线</v>
      </c>
      <c r="V548" s="28">
        <f>VLOOKUP(N548,'散件（更新）'!B:I,8,FALSE)</f>
        <v>6932485014101</v>
      </c>
    </row>
    <row r="549" spans="1:22" ht="20.149999999999999" customHeight="1">
      <c r="A549" s="57">
        <v>46169</v>
      </c>
      <c r="B549" s="58" t="s">
        <v>18997</v>
      </c>
      <c r="C549" s="27" t="str">
        <f>VLOOKUP(B549,'大货清单（不定期按GOMS更新）'!A:H,8,0)</f>
        <v>109-24820501</v>
      </c>
      <c r="D549" s="27" t="str">
        <f>VLOOKUP(B549,'大货清单（不定期按GOMS更新）'!A:C,3,0)</f>
        <v>CL2482E-01</v>
      </c>
      <c r="E549" s="27" t="str">
        <f>VLOOKUP(B549,'大货清单（不定期按GOMS更新）'!A:H,4,0)</f>
        <v>IT,ES,FR,DE,PL,SE,NL,BE</v>
      </c>
      <c r="F549" s="27" t="str">
        <f>VLOOKUP(B549,'大货清单（不定期按GOMS更新）'!A:H,2,0)</f>
        <v>Floor One i7 Fold</v>
      </c>
      <c r="G549" s="28">
        <f>VLOOKUP(B549,'大货清单（不定期按GOMS更新）'!A:I,9,FALSE)</f>
        <v>6932485017768</v>
      </c>
      <c r="H549" s="27" t="str">
        <f>VLOOKUP(B549,'大货清单（不定期按GOMS更新）'!A:H,7,0)</f>
        <v>Black/Green</v>
      </c>
      <c r="I549" s="27" t="str">
        <f>VLOOKUP(B549,'大货清单（不定期按GOMS更新）'!A:F,6,FALSE)</f>
        <v>ACTIVE</v>
      </c>
      <c r="J549" s="27" t="str">
        <f>VLOOKUP(B549,'大货清单（不定期按GOMS更新）'!A:K,11,FALSE)</f>
        <v>8.4</v>
      </c>
      <c r="K549" s="27" t="str">
        <f>VLOOKUP(B549,'大货清单（不定期按GOMS更新）'!A:N,12,FALSE)</f>
        <v>782</v>
      </c>
      <c r="L549" s="27" t="str">
        <f>VLOOKUP(B549,'大货清单（不定期按GOMS更新）'!A:M,13,FALSE)</f>
        <v>331</v>
      </c>
      <c r="M549" s="27" t="str">
        <f>VLOOKUP(B549,'大货清单（不定期按GOMS更新）'!A:N,14,FALSE)</f>
        <v>289</v>
      </c>
      <c r="N549" s="58" t="s">
        <v>7814</v>
      </c>
      <c r="O549" s="27">
        <f>IFERROR(VLOOKUP(N549,'散件迭代（不定期更新）'!C:J,8,FALSE),0)</f>
        <v>0</v>
      </c>
      <c r="P549" s="27" t="str">
        <f>IFERROR(VLOOKUP(N549,'散件（更新）'!B:H,3,FALSE),0)</f>
        <v/>
      </c>
      <c r="Q549" s="27" t="str">
        <f>VLOOKUP(N549,'散件（更新）'!B:H,2,FALSE)</f>
        <v>114-24570002</v>
      </c>
      <c r="R549" s="27" t="str">
        <f>VLOOKUP(N549,'散件（更新）'!B:H,7,FALSE)</f>
        <v>Switch</v>
      </c>
      <c r="S549" s="27" t="str">
        <f>VLOOKUP(N549,'散件（更新）'!B:E,4,FALSE)</f>
        <v>https://tineco-yxzt.oss-accelerate.aliyuncs.com/20250114/32131_1736819450296.jpg</v>
      </c>
      <c r="T549" s="27" t="s">
        <v>19301</v>
      </c>
      <c r="U549" s="28" t="str">
        <f>VLOOKUP(N549,'散件（更新）'!B:G,6,FALSE)</f>
        <v>微动开关</v>
      </c>
      <c r="V549" s="28">
        <f>VLOOKUP(N549,'散件（更新）'!B:I,8,FALSE)</f>
        <v>6932485002955</v>
      </c>
    </row>
    <row r="550" spans="1:22" ht="20.149999999999999" customHeight="1">
      <c r="A550" s="57">
        <v>46169</v>
      </c>
      <c r="B550" s="58" t="s">
        <v>18997</v>
      </c>
      <c r="C550" s="27" t="str">
        <f>VLOOKUP(B550,'大货清单（不定期按GOMS更新）'!A:H,8,0)</f>
        <v>109-24820501</v>
      </c>
      <c r="D550" s="27" t="str">
        <f>VLOOKUP(B550,'大货清单（不定期按GOMS更新）'!A:C,3,0)</f>
        <v>CL2482E-01</v>
      </c>
      <c r="E550" s="27" t="str">
        <f>VLOOKUP(B550,'大货清单（不定期按GOMS更新）'!A:H,4,0)</f>
        <v>IT,ES,FR,DE,PL,SE,NL,BE</v>
      </c>
      <c r="F550" s="27" t="str">
        <f>VLOOKUP(B550,'大货清单（不定期按GOMS更新）'!A:H,2,0)</f>
        <v>Floor One i7 Fold</v>
      </c>
      <c r="G550" s="28">
        <f>VLOOKUP(B550,'大货清单（不定期按GOMS更新）'!A:I,9,FALSE)</f>
        <v>6932485017768</v>
      </c>
      <c r="H550" s="27" t="str">
        <f>VLOOKUP(B550,'大货清单（不定期按GOMS更新）'!A:H,7,0)</f>
        <v>Black/Green</v>
      </c>
      <c r="I550" s="27" t="str">
        <f>VLOOKUP(B550,'大货清单（不定期按GOMS更新）'!A:F,6,FALSE)</f>
        <v>ACTIVE</v>
      </c>
      <c r="J550" s="27" t="str">
        <f>VLOOKUP(B550,'大货清单（不定期按GOMS更新）'!A:K,11,FALSE)</f>
        <v>8.4</v>
      </c>
      <c r="K550" s="27" t="str">
        <f>VLOOKUP(B550,'大货清单（不定期按GOMS更新）'!A:N,12,FALSE)</f>
        <v>782</v>
      </c>
      <c r="L550" s="27" t="str">
        <f>VLOOKUP(B550,'大货清单（不定期按GOMS更新）'!A:M,13,FALSE)</f>
        <v>331</v>
      </c>
      <c r="M550" s="27" t="str">
        <f>VLOOKUP(B550,'大货清单（不定期按GOMS更新）'!A:N,14,FALSE)</f>
        <v>289</v>
      </c>
      <c r="N550" s="58" t="s">
        <v>17039</v>
      </c>
      <c r="O550" s="27">
        <f>IFERROR(VLOOKUP(N550,'散件迭代（不定期更新）'!C:J,8,FALSE),0)</f>
        <v>0</v>
      </c>
      <c r="P550" s="27" t="str">
        <f>IFERROR(VLOOKUP(N550,'散件（更新）'!B:H,3,FALSE),0)</f>
        <v/>
      </c>
      <c r="Q550" s="27" t="str">
        <f>VLOOKUP(N550,'散件（更新）'!B:H,2,FALSE)</f>
        <v>114-23431127</v>
      </c>
      <c r="R550" s="27" t="str">
        <f>VLOOKUP(N550,'散件（更新）'!B:H,7,FALSE)</f>
        <v>Heated Blower Assembly</v>
      </c>
      <c r="S550" s="27" t="str">
        <f>VLOOKUP(N550,'散件（更新）'!B:E,4,FALSE)</f>
        <v>https://tineco-yxzt.oss-accelerate.aliyuncs.com/20251217/114-23431127_1765953605342.png</v>
      </c>
      <c r="T550" s="27" t="s">
        <v>8759</v>
      </c>
      <c r="U550" s="28" t="str">
        <f>VLOOKUP(N550,'散件（更新）'!B:G,6,FALSE)</f>
        <v>SP;CL2343K-07;托盘风机组件</v>
      </c>
      <c r="V550" s="28">
        <f>VLOOKUP(N550,'散件（更新）'!B:I,8,FALSE)</f>
        <v>6932485019328</v>
      </c>
    </row>
    <row r="551" spans="1:22" ht="20.149999999999999" customHeight="1">
      <c r="A551" s="57">
        <v>46169</v>
      </c>
      <c r="B551" s="58" t="s">
        <v>18997</v>
      </c>
      <c r="C551" s="27" t="str">
        <f>VLOOKUP(B551,'大货清单（不定期按GOMS更新）'!A:H,8,0)</f>
        <v>109-24820501</v>
      </c>
      <c r="D551" s="27" t="str">
        <f>VLOOKUP(B551,'大货清单（不定期按GOMS更新）'!A:C,3,0)</f>
        <v>CL2482E-01</v>
      </c>
      <c r="E551" s="27" t="str">
        <f>VLOOKUP(B551,'大货清单（不定期按GOMS更新）'!A:H,4,0)</f>
        <v>IT,ES,FR,DE,PL,SE,NL,BE</v>
      </c>
      <c r="F551" s="27" t="str">
        <f>VLOOKUP(B551,'大货清单（不定期按GOMS更新）'!A:H,2,0)</f>
        <v>Floor One i7 Fold</v>
      </c>
      <c r="G551" s="28">
        <f>VLOOKUP(B551,'大货清单（不定期按GOMS更新）'!A:I,9,FALSE)</f>
        <v>6932485017768</v>
      </c>
      <c r="H551" s="27" t="str">
        <f>VLOOKUP(B551,'大货清单（不定期按GOMS更新）'!A:H,7,0)</f>
        <v>Black/Green</v>
      </c>
      <c r="I551" s="27" t="str">
        <f>VLOOKUP(B551,'大货清单（不定期按GOMS更新）'!A:F,6,FALSE)</f>
        <v>ACTIVE</v>
      </c>
      <c r="J551" s="27" t="str">
        <f>VLOOKUP(B551,'大货清单（不定期按GOMS更新）'!A:K,11,FALSE)</f>
        <v>8.4</v>
      </c>
      <c r="K551" s="27" t="str">
        <f>VLOOKUP(B551,'大货清单（不定期按GOMS更新）'!A:N,12,FALSE)</f>
        <v>782</v>
      </c>
      <c r="L551" s="27" t="str">
        <f>VLOOKUP(B551,'大货清单（不定期按GOMS更新）'!A:M,13,FALSE)</f>
        <v>331</v>
      </c>
      <c r="M551" s="27" t="str">
        <f>VLOOKUP(B551,'大货清单（不定期按GOMS更新）'!A:N,14,FALSE)</f>
        <v>289</v>
      </c>
      <c r="N551" s="58" t="s">
        <v>14534</v>
      </c>
      <c r="O551" s="27">
        <f>IFERROR(VLOOKUP(N551,'散件迭代（不定期更新）'!C:J,8,FALSE),0)</f>
        <v>0</v>
      </c>
      <c r="P551" s="27">
        <f>IFERROR(VLOOKUP(N551,'散件（更新）'!B:H,3,FALSE),0)</f>
        <v>0</v>
      </c>
      <c r="Q551" s="27" t="str">
        <f>VLOOKUP(N551,'散件（更新）'!B:H,2,FALSE)</f>
        <v>114-25400203</v>
      </c>
      <c r="R551" s="27" t="str">
        <f>VLOOKUP(N551,'散件（更新）'!B:H,7,FALSE)</f>
        <v>Motor</v>
      </c>
      <c r="S551" s="27" t="str">
        <f>VLOOKUP(N551,'散件（更新）'!B:E,4,FALSE)</f>
        <v>https://tineco-yxzt.oss-accelerate.aliyuncs.com/20251028/weixintupian_20240530083051_1761615036628.jpg</v>
      </c>
      <c r="T551" s="27" t="s">
        <v>8759</v>
      </c>
      <c r="U551" s="28" t="str">
        <f>VLOOKUP(N551,'散件（更新）'!B:G,6,FALSE)</f>
        <v>SP;CL2540B-02;凯航45BLDB_180W主电机</v>
      </c>
      <c r="V551" s="28">
        <f>VLOOKUP(N551,'散件（更新）'!B:I,8,FALSE)</f>
        <v>6932485016938</v>
      </c>
    </row>
    <row r="552" spans="1:22" ht="20.149999999999999" customHeight="1">
      <c r="A552" s="57">
        <v>46169</v>
      </c>
      <c r="B552" s="58" t="s">
        <v>18997</v>
      </c>
      <c r="C552" s="27" t="str">
        <f>VLOOKUP(B552,'大货清单（不定期按GOMS更新）'!A:H,8,0)</f>
        <v>109-24820501</v>
      </c>
      <c r="D552" s="27" t="str">
        <f>VLOOKUP(B552,'大货清单（不定期按GOMS更新）'!A:C,3,0)</f>
        <v>CL2482E-01</v>
      </c>
      <c r="E552" s="27" t="str">
        <f>VLOOKUP(B552,'大货清单（不定期按GOMS更新）'!A:H,4,0)</f>
        <v>IT,ES,FR,DE,PL,SE,NL,BE</v>
      </c>
      <c r="F552" s="27" t="str">
        <f>VLOOKUP(B552,'大货清单（不定期按GOMS更新）'!A:H,2,0)</f>
        <v>Floor One i7 Fold</v>
      </c>
      <c r="G552" s="28">
        <f>VLOOKUP(B552,'大货清单（不定期按GOMS更新）'!A:I,9,FALSE)</f>
        <v>6932485017768</v>
      </c>
      <c r="H552" s="27" t="str">
        <f>VLOOKUP(B552,'大货清单（不定期按GOMS更新）'!A:H,7,0)</f>
        <v>Black/Green</v>
      </c>
      <c r="I552" s="27" t="str">
        <f>VLOOKUP(B552,'大货清单（不定期按GOMS更新）'!A:F,6,FALSE)</f>
        <v>ACTIVE</v>
      </c>
      <c r="J552" s="27" t="str">
        <f>VLOOKUP(B552,'大货清单（不定期按GOMS更新）'!A:K,11,FALSE)</f>
        <v>8.4</v>
      </c>
      <c r="K552" s="27" t="str">
        <f>VLOOKUP(B552,'大货清单（不定期按GOMS更新）'!A:N,12,FALSE)</f>
        <v>782</v>
      </c>
      <c r="L552" s="27" t="str">
        <f>VLOOKUP(B552,'大货清单（不定期按GOMS更新）'!A:M,13,FALSE)</f>
        <v>331</v>
      </c>
      <c r="M552" s="27" t="str">
        <f>VLOOKUP(B552,'大货清单（不定期按GOMS更新）'!A:N,14,FALSE)</f>
        <v>289</v>
      </c>
      <c r="N552" s="58" t="s">
        <v>15260</v>
      </c>
      <c r="O552" s="27">
        <f>IFERROR(VLOOKUP(N552,'散件迭代（不定期更新）'!C:J,8,FALSE),0)</f>
        <v>0</v>
      </c>
      <c r="P552" s="27">
        <f>IFERROR(VLOOKUP(N552,'散件（更新）'!B:H,3,FALSE),0)</f>
        <v>0</v>
      </c>
      <c r="Q552" s="27" t="str">
        <f>VLOOKUP(N552,'散件（更新）'!B:H,2,FALSE)</f>
        <v>114-24820216</v>
      </c>
      <c r="R552" s="27" t="str">
        <f>VLOOKUP(N552,'散件（更新）'!B:H,7,FALSE)</f>
        <v>Motor</v>
      </c>
      <c r="S552" s="27" t="str">
        <f>VLOOKUP(N552,'散件（更新）'!B:E,4,FALSE)</f>
        <v>https://tineco-yxzt.oss-accelerate.aliyuncs.com/20251020/youshuadianjichilunxiangzujian_1760953515325.jpg</v>
      </c>
      <c r="T552" s="27" t="s">
        <v>8759</v>
      </c>
      <c r="U552" s="28" t="str">
        <f>VLOOKUP(N552,'散件（更新）'!B:G,6,FALSE)</f>
        <v>SP;CL2482B-01;有刷电机齿轮箱组件</v>
      </c>
      <c r="V552" s="28">
        <f>VLOOKUP(N552,'散件（更新）'!B:I,8,FALSE)</f>
        <v>6932485013128</v>
      </c>
    </row>
    <row r="553" spans="1:22" ht="20.149999999999999" customHeight="1">
      <c r="A553" s="57">
        <v>46169</v>
      </c>
      <c r="B553" s="58" t="s">
        <v>18997</v>
      </c>
      <c r="C553" s="27" t="str">
        <f>VLOOKUP(B553,'大货清单（不定期按GOMS更新）'!A:H,8,0)</f>
        <v>109-24820501</v>
      </c>
      <c r="D553" s="27" t="str">
        <f>VLOOKUP(B553,'大货清单（不定期按GOMS更新）'!A:C,3,0)</f>
        <v>CL2482E-01</v>
      </c>
      <c r="E553" s="27" t="str">
        <f>VLOOKUP(B553,'大货清单（不定期按GOMS更新）'!A:H,4,0)</f>
        <v>IT,ES,FR,DE,PL,SE,NL,BE</v>
      </c>
      <c r="F553" s="27" t="str">
        <f>VLOOKUP(B553,'大货清单（不定期按GOMS更新）'!A:H,2,0)</f>
        <v>Floor One i7 Fold</v>
      </c>
      <c r="G553" s="28">
        <f>VLOOKUP(B553,'大货清单（不定期按GOMS更新）'!A:I,9,FALSE)</f>
        <v>6932485017768</v>
      </c>
      <c r="H553" s="27" t="str">
        <f>VLOOKUP(B553,'大货清单（不定期按GOMS更新）'!A:H,7,0)</f>
        <v>Black/Green</v>
      </c>
      <c r="I553" s="27" t="str">
        <f>VLOOKUP(B553,'大货清单（不定期按GOMS更新）'!A:F,6,FALSE)</f>
        <v>ACTIVE</v>
      </c>
      <c r="J553" s="27" t="str">
        <f>VLOOKUP(B553,'大货清单（不定期按GOMS更新）'!A:K,11,FALSE)</f>
        <v>8.4</v>
      </c>
      <c r="K553" s="27" t="str">
        <f>VLOOKUP(B553,'大货清单（不定期按GOMS更新）'!A:N,12,FALSE)</f>
        <v>782</v>
      </c>
      <c r="L553" s="27" t="str">
        <f>VLOOKUP(B553,'大货清单（不定期按GOMS更新）'!A:M,13,FALSE)</f>
        <v>331</v>
      </c>
      <c r="M553" s="27" t="str">
        <f>VLOOKUP(B553,'大货清单（不定期按GOMS更新）'!A:N,14,FALSE)</f>
        <v>289</v>
      </c>
      <c r="N553" s="58" t="s">
        <v>16725</v>
      </c>
      <c r="O553" s="27">
        <f>IFERROR(VLOOKUP(N553,'散件迭代（不定期更新）'!C:J,8,FALSE),0)</f>
        <v>0</v>
      </c>
      <c r="P553" s="27" t="str">
        <f>IFERROR(VLOOKUP(N553,'散件（更新）'!B:H,3,FALSE),0)</f>
        <v/>
      </c>
      <c r="Q553" s="27" t="str">
        <f>VLOOKUP(N553,'散件（更新）'!B:H,2,FALSE)</f>
        <v>114-24820407</v>
      </c>
      <c r="R553" s="27" t="str">
        <f>VLOOKUP(N553,'散件（更新）'!B:H,7,FALSE)</f>
        <v>PCBA</v>
      </c>
      <c r="S553" s="27" t="str">
        <f>VLOOKUP(N553,'散件（更新）'!B:E,4,FALSE)</f>
        <v>https://tineco-yxzt.oss-accelerate.aliyuncs.com/20251217/tuopandianyuanban_1765964862079.jpg</v>
      </c>
      <c r="T553" s="27" t="s">
        <v>8759</v>
      </c>
      <c r="U553" s="28" t="str">
        <f>VLOOKUP(N553,'散件（更新）'!B:G,6,FALSE)</f>
        <v>SP;CL2482D-02;慢烘托盘电源板</v>
      </c>
      <c r="V553" s="28">
        <f>VLOOKUP(N553,'散件（更新）'!B:I,8,FALSE)</f>
        <v>6932485019496</v>
      </c>
    </row>
    <row r="554" spans="1:22" ht="20.149999999999999" customHeight="1">
      <c r="A554" s="57">
        <v>46169</v>
      </c>
      <c r="B554" s="58" t="s">
        <v>18997</v>
      </c>
      <c r="C554" s="27" t="str">
        <f>VLOOKUP(B554,'大货清单（不定期按GOMS更新）'!A:H,8,0)</f>
        <v>109-24820501</v>
      </c>
      <c r="D554" s="27" t="str">
        <f>VLOOKUP(B554,'大货清单（不定期按GOMS更新）'!A:C,3,0)</f>
        <v>CL2482E-01</v>
      </c>
      <c r="E554" s="27" t="str">
        <f>VLOOKUP(B554,'大货清单（不定期按GOMS更新）'!A:H,4,0)</f>
        <v>IT,ES,FR,DE,PL,SE,NL,BE</v>
      </c>
      <c r="F554" s="27" t="str">
        <f>VLOOKUP(B554,'大货清单（不定期按GOMS更新）'!A:H,2,0)</f>
        <v>Floor One i7 Fold</v>
      </c>
      <c r="G554" s="28">
        <f>VLOOKUP(B554,'大货清单（不定期按GOMS更新）'!A:I,9,FALSE)</f>
        <v>6932485017768</v>
      </c>
      <c r="H554" s="27" t="str">
        <f>VLOOKUP(B554,'大货清单（不定期按GOMS更新）'!A:H,7,0)</f>
        <v>Black/Green</v>
      </c>
      <c r="I554" s="27" t="str">
        <f>VLOOKUP(B554,'大货清单（不定期按GOMS更新）'!A:F,6,FALSE)</f>
        <v>ACTIVE</v>
      </c>
      <c r="J554" s="27" t="str">
        <f>VLOOKUP(B554,'大货清单（不定期按GOMS更新）'!A:K,11,FALSE)</f>
        <v>8.4</v>
      </c>
      <c r="K554" s="27" t="str">
        <f>VLOOKUP(B554,'大货清单（不定期按GOMS更新）'!A:N,12,FALSE)</f>
        <v>782</v>
      </c>
      <c r="L554" s="27" t="str">
        <f>VLOOKUP(B554,'大货清单（不定期按GOMS更新）'!A:M,13,FALSE)</f>
        <v>331</v>
      </c>
      <c r="M554" s="27" t="str">
        <f>VLOOKUP(B554,'大货清单（不定期按GOMS更新）'!A:N,14,FALSE)</f>
        <v>289</v>
      </c>
      <c r="N554" s="58" t="s">
        <v>16681</v>
      </c>
      <c r="O554" s="27">
        <f>IFERROR(VLOOKUP(N554,'散件迭代（不定期更新）'!C:J,8,FALSE),0)</f>
        <v>0</v>
      </c>
      <c r="P554" s="27" t="str">
        <f>IFERROR(VLOOKUP(N554,'散件（更新）'!B:H,3,FALSE),0)</f>
        <v/>
      </c>
      <c r="Q554" s="27" t="str">
        <f>VLOOKUP(N554,'散件（更新）'!B:H,2,FALSE)</f>
        <v>114-24820412</v>
      </c>
      <c r="R554" s="27" t="str">
        <f>VLOOKUP(N554,'散件（更新）'!B:H,7,FALSE)</f>
        <v>PCBA</v>
      </c>
      <c r="S554" s="27" t="str">
        <f>VLOOKUP(N554,'散件（更新）'!B:E,4,FALSE)</f>
        <v>https://tineco-yxzt.oss-accelerate.aliyuncs.com/20251217/DCDCxiaoban_1765965203268.png</v>
      </c>
      <c r="T554" s="27" t="s">
        <v>8759</v>
      </c>
      <c r="U554" s="28" t="str">
        <f>VLOOKUP(N554,'散件（更新）'!B:G,6,FALSE)</f>
        <v>SP;CL2482D-02;DCDC电源小板</v>
      </c>
      <c r="V554" s="28">
        <f>VLOOKUP(N554,'散件（更新）'!B:I,8,FALSE)</f>
        <v>6932485019540</v>
      </c>
    </row>
    <row r="555" spans="1:22" ht="20.149999999999999" customHeight="1">
      <c r="A555" s="57">
        <v>46169</v>
      </c>
      <c r="B555" s="58" t="s">
        <v>18997</v>
      </c>
      <c r="C555" s="27" t="str">
        <f>VLOOKUP(B555,'大货清单（不定期按GOMS更新）'!A:H,8,0)</f>
        <v>109-24820501</v>
      </c>
      <c r="D555" s="27" t="str">
        <f>VLOOKUP(B555,'大货清单（不定期按GOMS更新）'!A:C,3,0)</f>
        <v>CL2482E-01</v>
      </c>
      <c r="E555" s="27" t="str">
        <f>VLOOKUP(B555,'大货清单（不定期按GOMS更新）'!A:H,4,0)</f>
        <v>IT,ES,FR,DE,PL,SE,NL,BE</v>
      </c>
      <c r="F555" s="27" t="str">
        <f>VLOOKUP(B555,'大货清单（不定期按GOMS更新）'!A:H,2,0)</f>
        <v>Floor One i7 Fold</v>
      </c>
      <c r="G555" s="28">
        <f>VLOOKUP(B555,'大货清单（不定期按GOMS更新）'!A:I,9,FALSE)</f>
        <v>6932485017768</v>
      </c>
      <c r="H555" s="27" t="str">
        <f>VLOOKUP(B555,'大货清单（不定期按GOMS更新）'!A:H,7,0)</f>
        <v>Black/Green</v>
      </c>
      <c r="I555" s="27" t="str">
        <f>VLOOKUP(B555,'大货清单（不定期按GOMS更新）'!A:F,6,FALSE)</f>
        <v>ACTIVE</v>
      </c>
      <c r="J555" s="27" t="str">
        <f>VLOOKUP(B555,'大货清单（不定期按GOMS更新）'!A:K,11,FALSE)</f>
        <v>8.4</v>
      </c>
      <c r="K555" s="27" t="str">
        <f>VLOOKUP(B555,'大货清单（不定期按GOMS更新）'!A:N,12,FALSE)</f>
        <v>782</v>
      </c>
      <c r="L555" s="27" t="str">
        <f>VLOOKUP(B555,'大货清单（不定期按GOMS更新）'!A:M,13,FALSE)</f>
        <v>331</v>
      </c>
      <c r="M555" s="27" t="str">
        <f>VLOOKUP(B555,'大货清单（不定期按GOMS更新）'!A:N,14,FALSE)</f>
        <v>289</v>
      </c>
      <c r="N555" s="58" t="s">
        <v>16573</v>
      </c>
      <c r="O555" s="27">
        <f>IFERROR(VLOOKUP(N555,'散件迭代（不定期更新）'!C:J,8,FALSE),0)</f>
        <v>0</v>
      </c>
      <c r="P555" s="27" t="str">
        <f>IFERROR(VLOOKUP(N555,'散件（更新）'!B:H,3,FALSE),0)</f>
        <v/>
      </c>
      <c r="Q555" s="27" t="str">
        <f>VLOOKUP(N555,'散件（更新）'!B:H,2,FALSE)</f>
        <v>114-24820502</v>
      </c>
      <c r="R555" s="27" t="str">
        <f>VLOOKUP(N555,'散件（更新）'!B:H,7,FALSE)</f>
        <v>PCBA</v>
      </c>
      <c r="S555" s="27" t="str">
        <f>VLOOKUP(N555,'散件（更新）'!B:E,4,FALSE)</f>
        <v>https://tineco-yxzt.oss-accelerate.aliyuncs.com/20260123/CL2482Azhukongbanzujian_1769129467458.jpg</v>
      </c>
      <c r="T555" s="27" t="s">
        <v>8759</v>
      </c>
      <c r="U555" s="28" t="str">
        <f>VLOOKUP(N555,'散件（更新）'!B:G,6,FALSE)</f>
        <v>SP;CL2482E-01;主控板组件（欧版）</v>
      </c>
      <c r="V555" s="28">
        <f>VLOOKUP(N555,'散件（更新）'!B:I,8,FALSE)</f>
        <v>6932485021000</v>
      </c>
    </row>
    <row r="556" spans="1:22" ht="20.149999999999999" customHeight="1">
      <c r="A556" s="57">
        <v>46169</v>
      </c>
      <c r="B556" s="58" t="s">
        <v>18997</v>
      </c>
      <c r="C556" s="27" t="str">
        <f>VLOOKUP(B556,'大货清单（不定期按GOMS更新）'!A:H,8,0)</f>
        <v>109-24820501</v>
      </c>
      <c r="D556" s="27" t="str">
        <f>VLOOKUP(B556,'大货清单（不定期按GOMS更新）'!A:C,3,0)</f>
        <v>CL2482E-01</v>
      </c>
      <c r="E556" s="27" t="str">
        <f>VLOOKUP(B556,'大货清单（不定期按GOMS更新）'!A:H,4,0)</f>
        <v>IT,ES,FR,DE,PL,SE,NL,BE</v>
      </c>
      <c r="F556" s="27" t="str">
        <f>VLOOKUP(B556,'大货清单（不定期按GOMS更新）'!A:H,2,0)</f>
        <v>Floor One i7 Fold</v>
      </c>
      <c r="G556" s="28">
        <f>VLOOKUP(B556,'大货清单（不定期按GOMS更新）'!A:I,9,FALSE)</f>
        <v>6932485017768</v>
      </c>
      <c r="H556" s="27" t="str">
        <f>VLOOKUP(B556,'大货清单（不定期按GOMS更新）'!A:H,7,0)</f>
        <v>Black/Green</v>
      </c>
      <c r="I556" s="27" t="str">
        <f>VLOOKUP(B556,'大货清单（不定期按GOMS更新）'!A:F,6,FALSE)</f>
        <v>ACTIVE</v>
      </c>
      <c r="J556" s="27" t="str">
        <f>VLOOKUP(B556,'大货清单（不定期按GOMS更新）'!A:K,11,FALSE)</f>
        <v>8.4</v>
      </c>
      <c r="K556" s="27" t="str">
        <f>VLOOKUP(B556,'大货清单（不定期按GOMS更新）'!A:N,12,FALSE)</f>
        <v>782</v>
      </c>
      <c r="L556" s="27" t="str">
        <f>VLOOKUP(B556,'大货清单（不定期按GOMS更新）'!A:M,13,FALSE)</f>
        <v>331</v>
      </c>
      <c r="M556" s="27" t="str">
        <f>VLOOKUP(B556,'大货清单（不定期按GOMS更新）'!A:N,14,FALSE)</f>
        <v>289</v>
      </c>
      <c r="N556" s="58" t="s">
        <v>15121</v>
      </c>
      <c r="O556" s="27">
        <f>IFERROR(VLOOKUP(N556,'散件迭代（不定期更新）'!C:J,8,FALSE),0)</f>
        <v>0</v>
      </c>
      <c r="P556" s="27">
        <f>IFERROR(VLOOKUP(N556,'散件（更新）'!B:H,3,FALSE),0)</f>
        <v>0</v>
      </c>
      <c r="Q556" s="27" t="str">
        <f>VLOOKUP(N556,'散件（更新）'!B:H,2,FALSE)</f>
        <v>114-24820208</v>
      </c>
      <c r="R556" s="27" t="str">
        <f>VLOOKUP(N556,'散件（更新）'!B:H,7,FALSE)</f>
        <v>Scraper</v>
      </c>
      <c r="S556" s="27" t="str">
        <f>VLOOKUP(N556,'散件（更新）'!B:E,4,FALSE)</f>
        <v>https://tineco-yxzt.oss-accelerate.aliyuncs.com/20251020/guatiaozujian_1760953238604.jpg</v>
      </c>
      <c r="T556" s="27" t="s">
        <v>8759</v>
      </c>
      <c r="U556" s="28" t="str">
        <f>VLOOKUP(N556,'散件（更新）'!B:G,6,FALSE)</f>
        <v>SP;CL2482B-01;刮条组件</v>
      </c>
      <c r="V556" s="28">
        <f>VLOOKUP(N556,'散件（更新）'!B:I,8,FALSE)</f>
        <v>6932485013043</v>
      </c>
    </row>
    <row r="557" spans="1:22" ht="20.149999999999999" customHeight="1">
      <c r="A557" s="57">
        <v>46169</v>
      </c>
      <c r="B557" s="58" t="s">
        <v>18997</v>
      </c>
      <c r="C557" s="27" t="str">
        <f>VLOOKUP(B557,'大货清单（不定期按GOMS更新）'!A:H,8,0)</f>
        <v>109-24820501</v>
      </c>
      <c r="D557" s="27" t="str">
        <f>VLOOKUP(B557,'大货清单（不定期按GOMS更新）'!A:C,3,0)</f>
        <v>CL2482E-01</v>
      </c>
      <c r="E557" s="27" t="str">
        <f>VLOOKUP(B557,'大货清单（不定期按GOMS更新）'!A:H,4,0)</f>
        <v>IT,ES,FR,DE,PL,SE,NL,BE</v>
      </c>
      <c r="F557" s="27" t="str">
        <f>VLOOKUP(B557,'大货清单（不定期按GOMS更新）'!A:H,2,0)</f>
        <v>Floor One i7 Fold</v>
      </c>
      <c r="G557" s="28">
        <f>VLOOKUP(B557,'大货清单（不定期按GOMS更新）'!A:I,9,FALSE)</f>
        <v>6932485017768</v>
      </c>
      <c r="H557" s="27" t="str">
        <f>VLOOKUP(B557,'大货清单（不定期按GOMS更新）'!A:H,7,0)</f>
        <v>Black/Green</v>
      </c>
      <c r="I557" s="27" t="str">
        <f>VLOOKUP(B557,'大货清单（不定期按GOMS更新）'!A:F,6,FALSE)</f>
        <v>ACTIVE</v>
      </c>
      <c r="J557" s="27" t="str">
        <f>VLOOKUP(B557,'大货清单（不定期按GOMS更新）'!A:K,11,FALSE)</f>
        <v>8.4</v>
      </c>
      <c r="K557" s="27" t="str">
        <f>VLOOKUP(B557,'大货清单（不定期按GOMS更新）'!A:N,12,FALSE)</f>
        <v>782</v>
      </c>
      <c r="L557" s="27" t="str">
        <f>VLOOKUP(B557,'大货清单（不定期按GOMS更新）'!A:M,13,FALSE)</f>
        <v>331</v>
      </c>
      <c r="M557" s="27" t="str">
        <f>VLOOKUP(B557,'大货清单（不定期按GOMS更新）'!A:N,14,FALSE)</f>
        <v>289</v>
      </c>
      <c r="N557" s="58" t="s">
        <v>14690</v>
      </c>
      <c r="O557" s="27">
        <f>IFERROR(VLOOKUP(N557,'散件迭代（不定期更新）'!C:J,8,FALSE),0)</f>
        <v>0</v>
      </c>
      <c r="P557" s="27">
        <f>IFERROR(VLOOKUP(N557,'散件（更新）'!B:H,3,FALSE),0)</f>
        <v>0</v>
      </c>
      <c r="Q557" s="27" t="str">
        <f>VLOOKUP(N557,'散件（更新）'!B:H,2,FALSE)</f>
        <v>114-24820214</v>
      </c>
      <c r="R557" s="27" t="str">
        <f>VLOOKUP(N557,'散件（更新）'!B:H,7,FALSE)</f>
        <v>Sensor</v>
      </c>
      <c r="S557" s="27" t="str">
        <f>VLOOKUP(N557,'散件（更新）'!B:E,4,FALSE)</f>
        <v>https://tineco-yxzt.oss-accelerate.aliyuncs.com/20251020/CL2482shangshuijizhanzhitongshiguangdianyeweichuanganqi_1760953438125.jpg</v>
      </c>
      <c r="T557" s="27" t="s">
        <v>8759</v>
      </c>
      <c r="U557" s="28" t="str">
        <f>VLOOKUP(N557,'散件（更新）'!B:G,6,FALSE)</f>
        <v>SP;CL2482B-01;直通式光电液位传感器</v>
      </c>
      <c r="V557" s="28">
        <f>VLOOKUP(N557,'散件（更新）'!B:I,8,FALSE)</f>
        <v>6932485013104</v>
      </c>
    </row>
    <row r="558" spans="1:22" ht="20.149999999999999" customHeight="1">
      <c r="A558" s="57">
        <v>46169</v>
      </c>
      <c r="B558" s="58" t="s">
        <v>18997</v>
      </c>
      <c r="C558" s="27" t="str">
        <f>VLOOKUP(B558,'大货清单（不定期按GOMS更新）'!A:H,8,0)</f>
        <v>109-24820501</v>
      </c>
      <c r="D558" s="27" t="str">
        <f>VLOOKUP(B558,'大货清单（不定期按GOMS更新）'!A:C,3,0)</f>
        <v>CL2482E-01</v>
      </c>
      <c r="E558" s="27" t="str">
        <f>VLOOKUP(B558,'大货清单（不定期按GOMS更新）'!A:H,4,0)</f>
        <v>IT,ES,FR,DE,PL,SE,NL,BE</v>
      </c>
      <c r="F558" s="27" t="str">
        <f>VLOOKUP(B558,'大货清单（不定期按GOMS更新）'!A:H,2,0)</f>
        <v>Floor One i7 Fold</v>
      </c>
      <c r="G558" s="28">
        <f>VLOOKUP(B558,'大货清单（不定期按GOMS更新）'!A:I,9,FALSE)</f>
        <v>6932485017768</v>
      </c>
      <c r="H558" s="27" t="str">
        <f>VLOOKUP(B558,'大货清单（不定期按GOMS更新）'!A:H,7,0)</f>
        <v>Black/Green</v>
      </c>
      <c r="I558" s="27" t="str">
        <f>VLOOKUP(B558,'大货清单（不定期按GOMS更新）'!A:F,6,FALSE)</f>
        <v>ACTIVE</v>
      </c>
      <c r="J558" s="27" t="str">
        <f>VLOOKUP(B558,'大货清单（不定期按GOMS更新）'!A:K,11,FALSE)</f>
        <v>8.4</v>
      </c>
      <c r="K558" s="27" t="str">
        <f>VLOOKUP(B558,'大货清单（不定期按GOMS更新）'!A:N,12,FALSE)</f>
        <v>782</v>
      </c>
      <c r="L558" s="27" t="str">
        <f>VLOOKUP(B558,'大货清单（不定期按GOMS更新）'!A:M,13,FALSE)</f>
        <v>331</v>
      </c>
      <c r="M558" s="27" t="str">
        <f>VLOOKUP(B558,'大货清单（不定期按GOMS更新）'!A:N,14,FALSE)</f>
        <v>289</v>
      </c>
      <c r="N558" s="58" t="s">
        <v>15441</v>
      </c>
      <c r="O558" s="27">
        <f>IFERROR(VLOOKUP(N558,'散件迭代（不定期更新）'!C:J,8,FALSE),0)</f>
        <v>0</v>
      </c>
      <c r="P558" s="27">
        <f>IFERROR(VLOOKUP(N558,'散件（更新）'!B:H,3,FALSE),0)</f>
        <v>0</v>
      </c>
      <c r="Q558" s="27" t="str">
        <f>VLOOKUP(N558,'散件（更新）'!B:H,2,FALSE)</f>
        <v>114-24820215</v>
      </c>
      <c r="R558" s="27" t="str">
        <f>VLOOKUP(N558,'散件（更新）'!B:H,7,FALSE)</f>
        <v>Pump</v>
      </c>
      <c r="S558" s="27" t="str">
        <f>VLOOKUP(N558,'散件（更新）'!B:E,4,FALSE)</f>
        <v>https://tineco-yxzt.oss-accelerate.aliyuncs.com/20251020/rudongbengzujian_1760953473046.jpg</v>
      </c>
      <c r="T558" s="27" t="s">
        <v>19307</v>
      </c>
      <c r="U558" s="28" t="str">
        <f>VLOOKUP(N558,'散件（更新）'!B:G,6,FALSE)</f>
        <v>SP;CL2482B-01;蠕动泵组件</v>
      </c>
      <c r="V558" s="28">
        <f>VLOOKUP(N558,'散件（更新）'!B:I,8,FALSE)</f>
        <v>6932485013111</v>
      </c>
    </row>
    <row r="559" spans="1:22" ht="20.149999999999999" customHeight="1">
      <c r="A559" s="57">
        <v>46169</v>
      </c>
      <c r="B559" s="58" t="s">
        <v>18997</v>
      </c>
      <c r="C559" s="27" t="str">
        <f>VLOOKUP(B559,'大货清单（不定期按GOMS更新）'!A:H,8,0)</f>
        <v>109-24820501</v>
      </c>
      <c r="D559" s="27" t="str">
        <f>VLOOKUP(B559,'大货清单（不定期按GOMS更新）'!A:C,3,0)</f>
        <v>CL2482E-01</v>
      </c>
      <c r="E559" s="27" t="str">
        <f>VLOOKUP(B559,'大货清单（不定期按GOMS更新）'!A:H,4,0)</f>
        <v>IT,ES,FR,DE,PL,SE,NL,BE</v>
      </c>
      <c r="F559" s="27" t="str">
        <f>VLOOKUP(B559,'大货清单（不定期按GOMS更新）'!A:H,2,0)</f>
        <v>Floor One i7 Fold</v>
      </c>
      <c r="G559" s="28">
        <f>VLOOKUP(B559,'大货清单（不定期按GOMS更新）'!A:I,9,FALSE)</f>
        <v>6932485017768</v>
      </c>
      <c r="H559" s="27" t="str">
        <f>VLOOKUP(B559,'大货清单（不定期按GOMS更新）'!A:H,7,0)</f>
        <v>Black/Green</v>
      </c>
      <c r="I559" s="27" t="str">
        <f>VLOOKUP(B559,'大货清单（不定期按GOMS更新）'!A:F,6,FALSE)</f>
        <v>ACTIVE</v>
      </c>
      <c r="J559" s="27" t="str">
        <f>VLOOKUP(B559,'大货清单（不定期按GOMS更新）'!A:K,11,FALSE)</f>
        <v>8.4</v>
      </c>
      <c r="K559" s="27" t="str">
        <f>VLOOKUP(B559,'大货清单（不定期按GOMS更新）'!A:N,12,FALSE)</f>
        <v>782</v>
      </c>
      <c r="L559" s="27" t="str">
        <f>VLOOKUP(B559,'大货清单（不定期按GOMS更新）'!A:M,13,FALSE)</f>
        <v>331</v>
      </c>
      <c r="M559" s="27" t="str">
        <f>VLOOKUP(B559,'大货清单（不定期按GOMS更新）'!A:N,14,FALSE)</f>
        <v>289</v>
      </c>
      <c r="N559" s="58" t="s">
        <v>5334</v>
      </c>
      <c r="O559" s="27">
        <f>IFERROR(VLOOKUP(N559,'散件迭代（不定期更新）'!C:J,8,FALSE),0)</f>
        <v>0</v>
      </c>
      <c r="P559" s="27" t="str">
        <f>IFERROR(VLOOKUP(N559,'散件（更新）'!B:H,3,FALSE),0)</f>
        <v>/</v>
      </c>
      <c r="Q559" s="27" t="str">
        <f>VLOOKUP(N559,'散件（更新）'!B:H,2,FALSE)</f>
        <v>114-21231213</v>
      </c>
      <c r="R559" s="27" t="str">
        <f>VLOOKUP(N559,'散件（更新）'!B:H,7,FALSE)</f>
        <v>Repair Wheel</v>
      </c>
      <c r="S559" s="27">
        <f>VLOOKUP(N559,'散件（更新）'!B:E,4,FALSE)</f>
        <v>0</v>
      </c>
      <c r="T559" s="27" t="s">
        <v>19308</v>
      </c>
      <c r="U559" s="28" t="str">
        <f>VLOOKUP(N559,'散件（更新）'!B:G,6,FALSE)</f>
        <v>小轮组件(两个小轮+两个小轮轴)</v>
      </c>
      <c r="V559" s="28">
        <f>VLOOKUP(N559,'散件（更新）'!B:I,8,FALSE)</f>
        <v>6974950105853</v>
      </c>
    </row>
    <row r="560" spans="1:22" ht="20.149999999999999" customHeight="1">
      <c r="A560" s="57">
        <v>46169</v>
      </c>
      <c r="B560" s="58" t="s">
        <v>18997</v>
      </c>
      <c r="C560" s="27" t="str">
        <f>VLOOKUP(B560,'大货清单（不定期按GOMS更新）'!A:H,8,0)</f>
        <v>109-24820501</v>
      </c>
      <c r="D560" s="27" t="str">
        <f>VLOOKUP(B560,'大货清单（不定期按GOMS更新）'!A:C,3,0)</f>
        <v>CL2482E-01</v>
      </c>
      <c r="E560" s="27" t="str">
        <f>VLOOKUP(B560,'大货清单（不定期按GOMS更新）'!A:H,4,0)</f>
        <v>IT,ES,FR,DE,PL,SE,NL,BE</v>
      </c>
      <c r="F560" s="27" t="str">
        <f>VLOOKUP(B560,'大货清单（不定期按GOMS更新）'!A:H,2,0)</f>
        <v>Floor One i7 Fold</v>
      </c>
      <c r="G560" s="28">
        <f>VLOOKUP(B560,'大货清单（不定期按GOMS更新）'!A:I,9,FALSE)</f>
        <v>6932485017768</v>
      </c>
      <c r="H560" s="27" t="str">
        <f>VLOOKUP(B560,'大货清单（不定期按GOMS更新）'!A:H,7,0)</f>
        <v>Black/Green</v>
      </c>
      <c r="I560" s="27" t="str">
        <f>VLOOKUP(B560,'大货清单（不定期按GOMS更新）'!A:F,6,FALSE)</f>
        <v>ACTIVE</v>
      </c>
      <c r="J560" s="27" t="str">
        <f>VLOOKUP(B560,'大货清单（不定期按GOMS更新）'!A:K,11,FALSE)</f>
        <v>8.4</v>
      </c>
      <c r="K560" s="27" t="str">
        <f>VLOOKUP(B560,'大货清单（不定期按GOMS更新）'!A:N,12,FALSE)</f>
        <v>782</v>
      </c>
      <c r="L560" s="27" t="str">
        <f>VLOOKUP(B560,'大货清单（不定期按GOMS更新）'!A:M,13,FALSE)</f>
        <v>331</v>
      </c>
      <c r="M560" s="27" t="str">
        <f>VLOOKUP(B560,'大货清单（不定期按GOMS更新）'!A:N,14,FALSE)</f>
        <v>289</v>
      </c>
      <c r="N560" s="58" t="s">
        <v>16546</v>
      </c>
      <c r="O560" s="27">
        <f>IFERROR(VLOOKUP(N560,'散件迭代（不定期更新）'!C:J,8,FALSE),0)</f>
        <v>0</v>
      </c>
      <c r="P560" s="27" t="str">
        <f>IFERROR(VLOOKUP(N560,'散件（更新）'!B:H,3,FALSE),0)</f>
        <v/>
      </c>
      <c r="Q560" s="27" t="str">
        <f>VLOOKUP(N560,'散件（更新）'!B:H,2,FALSE)</f>
        <v>114-24820510</v>
      </c>
      <c r="R560" s="27" t="str">
        <f>VLOOKUP(N560,'散件（更新）'!B:H,7,FALSE)</f>
        <v>Handle</v>
      </c>
      <c r="S560" s="27" t="str">
        <f>VLOOKUP(N560,'散件（更新）'!B:E,4,FALSE)</f>
        <v>https://tineco-yxzt.oss-accelerate.aliyuncs.com/20260123/shoubingwaixiezujian00_1769130312798.png</v>
      </c>
      <c r="T560" s="27" t="s">
        <v>8759</v>
      </c>
      <c r="U560" s="28" t="str">
        <f>VLOOKUP(N560,'散件（更新）'!B:G,6,FALSE)</f>
        <v>SP;CL2482E-01;手柄外协组件（欧版）</v>
      </c>
      <c r="V560" s="28">
        <f>VLOOKUP(N560,'散件（更新）'!B:I,8,FALSE)</f>
        <v>6932485021086</v>
      </c>
    </row>
    <row r="561" spans="1:22" ht="20.149999999999999" customHeight="1">
      <c r="A561" s="57">
        <v>46169</v>
      </c>
      <c r="B561" s="58" t="s">
        <v>18997</v>
      </c>
      <c r="C561" s="27" t="str">
        <f>VLOOKUP(B561,'大货清单（不定期按GOMS更新）'!A:H,8,0)</f>
        <v>109-24820501</v>
      </c>
      <c r="D561" s="27" t="str">
        <f>VLOOKUP(B561,'大货清单（不定期按GOMS更新）'!A:C,3,0)</f>
        <v>CL2482E-01</v>
      </c>
      <c r="E561" s="27" t="str">
        <f>VLOOKUP(B561,'大货清单（不定期按GOMS更新）'!A:H,4,0)</f>
        <v>IT,ES,FR,DE,PL,SE,NL,BE</v>
      </c>
      <c r="F561" s="27" t="str">
        <f>VLOOKUP(B561,'大货清单（不定期按GOMS更新）'!A:H,2,0)</f>
        <v>Floor One i7 Fold</v>
      </c>
      <c r="G561" s="28">
        <f>VLOOKUP(B561,'大货清单（不定期按GOMS更新）'!A:I,9,FALSE)</f>
        <v>6932485017768</v>
      </c>
      <c r="H561" s="27" t="str">
        <f>VLOOKUP(B561,'大货清单（不定期按GOMS更新）'!A:H,7,0)</f>
        <v>Black/Green</v>
      </c>
      <c r="I561" s="27" t="str">
        <f>VLOOKUP(B561,'大货清单（不定期按GOMS更新）'!A:F,6,FALSE)</f>
        <v>ACTIVE</v>
      </c>
      <c r="J561" s="27" t="str">
        <f>VLOOKUP(B561,'大货清单（不定期按GOMS更新）'!A:K,11,FALSE)</f>
        <v>8.4</v>
      </c>
      <c r="K561" s="27" t="str">
        <f>VLOOKUP(B561,'大货清单（不定期按GOMS更新）'!A:N,12,FALSE)</f>
        <v>782</v>
      </c>
      <c r="L561" s="27" t="str">
        <f>VLOOKUP(B561,'大货清单（不定期按GOMS更新）'!A:M,13,FALSE)</f>
        <v>331</v>
      </c>
      <c r="M561" s="27" t="str">
        <f>VLOOKUP(B561,'大货清单（不定期按GOMS更新）'!A:N,14,FALSE)</f>
        <v>289</v>
      </c>
      <c r="N561" s="58" t="s">
        <v>16643</v>
      </c>
      <c r="O561" s="27">
        <f>IFERROR(VLOOKUP(N561,'散件迭代（不定期更新）'!C:J,8,FALSE),0)</f>
        <v>0</v>
      </c>
      <c r="P561" s="27" t="str">
        <f>IFERROR(VLOOKUP(N561,'散件（更新）'!B:H,3,FALSE),0)</f>
        <v/>
      </c>
      <c r="Q561" s="27" t="str">
        <f>VLOOKUP(N561,'散件（更新）'!B:H,2,FALSE)</f>
        <v>114-24820501</v>
      </c>
      <c r="R561" s="27" t="str">
        <f>VLOOKUP(N561,'散件（更新）'!B:H,7,FALSE)</f>
        <v>Clean Water Tank</v>
      </c>
      <c r="S561" s="27" t="str">
        <f>VLOOKUP(N561,'散件（更新）'!B:E,4,FALSE)</f>
        <v>https://tineco-yxzt.oss-accelerate.aliyuncs.com/20260123/rongyetongguatiaozujian_1769129325881.jpg</v>
      </c>
      <c r="T561" s="27" t="s">
        <v>8759</v>
      </c>
      <c r="U561" s="28" t="str">
        <f>VLOOKUP(N561,'散件（更新）'!B:G,6,FALSE)</f>
        <v>SP;CL2482E-01;清水箱组件</v>
      </c>
      <c r="V561" s="28">
        <f>VLOOKUP(N561,'散件（更新）'!B:I,8,FALSE)</f>
        <v>6932485020997</v>
      </c>
    </row>
    <row r="562" spans="1:22" ht="20.149999999999999" customHeight="1">
      <c r="A562" s="57">
        <v>46169</v>
      </c>
      <c r="B562" s="58" t="s">
        <v>18997</v>
      </c>
      <c r="C562" s="27" t="str">
        <f>VLOOKUP(B562,'大货清单（不定期按GOMS更新）'!A:H,8,0)</f>
        <v>109-24820501</v>
      </c>
      <c r="D562" s="27" t="str">
        <f>VLOOKUP(B562,'大货清单（不定期按GOMS更新）'!A:C,3,0)</f>
        <v>CL2482E-01</v>
      </c>
      <c r="E562" s="27" t="str">
        <f>VLOOKUP(B562,'大货清单（不定期按GOMS更新）'!A:H,4,0)</f>
        <v>IT,ES,FR,DE,PL,SE,NL,BE</v>
      </c>
      <c r="F562" s="27" t="str">
        <f>VLOOKUP(B562,'大货清单（不定期按GOMS更新）'!A:H,2,0)</f>
        <v>Floor One i7 Fold</v>
      </c>
      <c r="G562" s="28">
        <f>VLOOKUP(B562,'大货清单（不定期按GOMS更新）'!A:I,9,FALSE)</f>
        <v>6932485017768</v>
      </c>
      <c r="H562" s="27" t="str">
        <f>VLOOKUP(B562,'大货清单（不定期按GOMS更新）'!A:H,7,0)</f>
        <v>Black/Green</v>
      </c>
      <c r="I562" s="27" t="str">
        <f>VLOOKUP(B562,'大货清单（不定期按GOMS更新）'!A:F,6,FALSE)</f>
        <v>ACTIVE</v>
      </c>
      <c r="J562" s="27" t="str">
        <f>VLOOKUP(B562,'大货清单（不定期按GOMS更新）'!A:K,11,FALSE)</f>
        <v>8.4</v>
      </c>
      <c r="K562" s="27" t="str">
        <f>VLOOKUP(B562,'大货清单（不定期按GOMS更新）'!A:N,12,FALSE)</f>
        <v>782</v>
      </c>
      <c r="L562" s="27" t="str">
        <f>VLOOKUP(B562,'大货清单（不定期按GOMS更新）'!A:M,13,FALSE)</f>
        <v>331</v>
      </c>
      <c r="M562" s="27" t="str">
        <f>VLOOKUP(B562,'大货清单（不定期按GOMS更新）'!A:N,14,FALSE)</f>
        <v>289</v>
      </c>
      <c r="N562" s="58" t="s">
        <v>16485</v>
      </c>
      <c r="O562" s="27">
        <f>IFERROR(VLOOKUP(N562,'散件迭代（不定期更新）'!C:J,8,FALSE),0)</f>
        <v>0</v>
      </c>
      <c r="P562" s="27" t="str">
        <f>IFERROR(VLOOKUP(N562,'散件（更新）'!B:H,3,FALSE),0)</f>
        <v/>
      </c>
      <c r="Q562" s="27" t="str">
        <f>VLOOKUP(N562,'散件（更新）'!B:H,2,FALSE)</f>
        <v>114-24820500</v>
      </c>
      <c r="R562" s="27" t="str">
        <f>VLOOKUP(N562,'散件（更新）'!B:H,7,FALSE)</f>
        <v>Dirt Water Tank</v>
      </c>
      <c r="S562" s="27" t="str">
        <f>VLOOKUP(N562,'散件（更新）'!B:E,4,FALSE)</f>
        <v>https://tineco-yxzt.oss-accelerate.aliyuncs.com/20260123/huishoutongzujian_1769129154555.jpg</v>
      </c>
      <c r="T562" s="27" t="s">
        <v>8759</v>
      </c>
      <c r="U562" s="28" t="str">
        <f>VLOOKUP(N562,'散件（更新）'!B:G,6,FALSE)</f>
        <v>SP;CL2482E-01;回收桶组件</v>
      </c>
      <c r="V562" s="28">
        <f>VLOOKUP(N562,'散件（更新）'!B:I,8,FALSE)</f>
        <v>6932485020980</v>
      </c>
    </row>
    <row r="563" spans="1:22" ht="20.149999999999999" customHeight="1">
      <c r="A563" s="57">
        <v>46169</v>
      </c>
      <c r="B563" s="58" t="s">
        <v>18997</v>
      </c>
      <c r="C563" s="27" t="str">
        <f>VLOOKUP(B563,'大货清单（不定期按GOMS更新）'!A:H,8,0)</f>
        <v>109-24820501</v>
      </c>
      <c r="D563" s="27" t="str">
        <f>VLOOKUP(B563,'大货清单（不定期按GOMS更新）'!A:C,3,0)</f>
        <v>CL2482E-01</v>
      </c>
      <c r="E563" s="27" t="str">
        <f>VLOOKUP(B563,'大货清单（不定期按GOMS更新）'!A:H,4,0)</f>
        <v>IT,ES,FR,DE,PL,SE,NL,BE</v>
      </c>
      <c r="F563" s="27" t="str">
        <f>VLOOKUP(B563,'大货清单（不定期按GOMS更新）'!A:H,2,0)</f>
        <v>Floor One i7 Fold</v>
      </c>
      <c r="G563" s="28">
        <f>VLOOKUP(B563,'大货清单（不定期按GOMS更新）'!A:I,9,FALSE)</f>
        <v>6932485017768</v>
      </c>
      <c r="H563" s="27" t="str">
        <f>VLOOKUP(B563,'大货清单（不定期按GOMS更新）'!A:H,7,0)</f>
        <v>Black/Green</v>
      </c>
      <c r="I563" s="27" t="str">
        <f>VLOOKUP(B563,'大货清单（不定期按GOMS更新）'!A:F,6,FALSE)</f>
        <v>ACTIVE</v>
      </c>
      <c r="J563" s="27" t="str">
        <f>VLOOKUP(B563,'大货清单（不定期按GOMS更新）'!A:K,11,FALSE)</f>
        <v>8.4</v>
      </c>
      <c r="K563" s="27" t="str">
        <f>VLOOKUP(B563,'大货清单（不定期按GOMS更新）'!A:N,12,FALSE)</f>
        <v>782</v>
      </c>
      <c r="L563" s="27" t="str">
        <f>VLOOKUP(B563,'大货清单（不定期按GOMS更新）'!A:M,13,FALSE)</f>
        <v>331</v>
      </c>
      <c r="M563" s="27" t="str">
        <f>VLOOKUP(B563,'大货清单（不定期按GOMS更新）'!A:N,14,FALSE)</f>
        <v>289</v>
      </c>
      <c r="N563" s="58" t="s">
        <v>15245</v>
      </c>
      <c r="O563" s="27">
        <f>IFERROR(VLOOKUP(N563,'散件迭代（不定期更新）'!C:J,8,FALSE),0)</f>
        <v>0</v>
      </c>
      <c r="P563" s="27">
        <f>IFERROR(VLOOKUP(N563,'散件（更新）'!B:H,3,FALSE),0)</f>
        <v>0</v>
      </c>
      <c r="Q563" s="27" t="str">
        <f>VLOOKUP(N563,'散件（更新）'!B:H,2,FALSE)</f>
        <v>114-25010014</v>
      </c>
      <c r="R563" s="27" t="str">
        <f>VLOOKUP(N563,'散件（更新）'!B:H,7,FALSE)</f>
        <v>plastic part</v>
      </c>
      <c r="S563" s="27" t="str">
        <f>VLOOKUP(N563,'散件（更新）'!B:E,4,FALSE)</f>
        <v>https://tineco-yxzt.oss-accelerate.aliyuncs.com/20250828/guatiaosuokou_1756372355135.jpg</v>
      </c>
      <c r="T563" s="27" t="s">
        <v>8759</v>
      </c>
      <c r="U563" s="28" t="str">
        <f>VLOOKUP(N563,'散件（更新）'!B:G,6,FALSE)</f>
        <v>SP;CL2501-01;刮条锁扣</v>
      </c>
      <c r="V563" s="28">
        <f>VLOOKUP(N563,'散件（更新）'!B:I,8,FALSE)</f>
        <v>6932485010950</v>
      </c>
    </row>
    <row r="564" spans="1:22" ht="20.149999999999999" customHeight="1">
      <c r="A564" s="57">
        <v>46169</v>
      </c>
      <c r="B564" s="58" t="s">
        <v>114</v>
      </c>
      <c r="C564" s="27" t="str">
        <f>VLOOKUP(B564,'大货清单（不定期按GOMS更新）'!A:H,8,0)</f>
        <v>109-20200807</v>
      </c>
      <c r="D564" s="27" t="str">
        <f>VLOOKUP(B564,'大货清单（不定期按GOMS更新）'!A:C,3,0)</f>
        <v>CL2020H-07</v>
      </c>
      <c r="E564" s="27" t="str">
        <f>VLOOKUP(B564,'大货清单（不定期按GOMS更新）'!A:H,4,0)</f>
        <v>FR,DE,IT,NL,PL,SE,MN,BE,ES</v>
      </c>
      <c r="F564" s="27" t="str">
        <f>VLOOKUP(B564,'大货清单（不定期按GOMS更新）'!A:H,2,0)</f>
        <v>Floor One S5 Combo Power KIT</v>
      </c>
      <c r="G564" s="28" t="str">
        <f>VLOOKUP(B564,'大货清单（不定期按GOMS更新）'!A:I,9,FALSE)</f>
        <v>6972200198518,	 6972200198518</v>
      </c>
      <c r="H564" s="27" t="str">
        <f>VLOOKUP(B564,'大货清单（不定期按GOMS更新）'!A:H,7,0)</f>
        <v>Black</v>
      </c>
      <c r="I564" s="27" t="str">
        <f>VLOOKUP(B564,'大货清单（不定期按GOMS更新）'!A:F,6,FALSE)</f>
        <v>ACTIVE</v>
      </c>
      <c r="J564" s="27" t="str">
        <f>VLOOKUP(B564,'大货清单（不定期按GOMS更新）'!A:K,11,FALSE)</f>
        <v>11.6</v>
      </c>
      <c r="K564" s="27" t="str">
        <f>VLOOKUP(B564,'大货清单（不定期按GOMS更新）'!A:N,12,FALSE)</f>
        <v>444</v>
      </c>
      <c r="L564" s="27" t="str">
        <f>VLOOKUP(B564,'大货清单（不定期按GOMS更新）'!A:M,13,FALSE)</f>
        <v>304</v>
      </c>
      <c r="M564" s="27" t="str">
        <f>VLOOKUP(B564,'大货清单（不定期按GOMS更新）'!A:N,14,FALSE)</f>
        <v>676</v>
      </c>
      <c r="N564" s="58" t="s">
        <v>15391</v>
      </c>
      <c r="O564" s="27">
        <f>IFERROR(VLOOKUP(N564,'散件迭代（不定期更新）'!C:J,8,FALSE),0)</f>
        <v>0</v>
      </c>
      <c r="P564" s="27">
        <f>IFERROR(VLOOKUP(N564,'散件（更新）'!B:H,3,FALSE),0)</f>
        <v>0</v>
      </c>
      <c r="Q564" s="27" t="str">
        <f>VLOOKUP(N564,'散件（更新）'!B:H,2,FALSE)</f>
        <v>114-25430701</v>
      </c>
      <c r="R564" s="27" t="str">
        <f>VLOOKUP(N564,'散件（更新）'!B:H,7,FALSE)</f>
        <v>Mini Power Brush</v>
      </c>
      <c r="S564" s="27" t="str">
        <f>VLOOKUP(N564,'散件（更新）'!B:E,4,FALSE)</f>
        <v>https://tineco-yxzt.oss-accelerate.aliyuncs.com/20250826/weixinjietu_20250826111653_1756178337053.png</v>
      </c>
      <c r="T564" s="27" t="s">
        <v>8759</v>
      </c>
      <c r="U564" s="28" t="str">
        <f>VLOOKUP(N564,'散件（更新）'!B:G,6,FALSE)</f>
        <v>SP;CL2543G-01;软绒电动刷组件</v>
      </c>
      <c r="V564" s="28">
        <f>VLOOKUP(N564,'散件（更新）'!B:I,8,FALSE)</f>
        <v>6975159901659</v>
      </c>
    </row>
    <row r="565" spans="1:22" ht="20.149999999999999" customHeight="1">
      <c r="A565" s="57">
        <v>46169</v>
      </c>
      <c r="B565" s="58" t="s">
        <v>109</v>
      </c>
      <c r="C565" s="27" t="str">
        <f>VLOOKUP(B565,'大货清单（不定期按GOMS更新）'!A:H,8,0)</f>
        <v>109-20200801</v>
      </c>
      <c r="D565" s="27" t="str">
        <f>VLOOKUP(B565,'大货清单（不定期按GOMS更新）'!A:C,3,0)</f>
        <v>CL2020H-01</v>
      </c>
      <c r="E565" s="27" t="str">
        <f>VLOOKUP(B565,'大货清单（不定期按GOMS更新）'!A:H,4,0)</f>
        <v>IT,ES,FR,UA,DE,NL,PL,SE,BE,KR</v>
      </c>
      <c r="F565" s="27" t="str">
        <f>VLOOKUP(B565,'大货清单（不定期按GOMS更新）'!A:H,2,0)</f>
        <v>Floor One S5 Combo</v>
      </c>
      <c r="G565" s="28">
        <f>VLOOKUP(B565,'大货清单（不定期按GOMS更新）'!A:I,9,FALSE)</f>
        <v>6972200196163</v>
      </c>
      <c r="H565" s="27" t="str">
        <f>VLOOKUP(B565,'大货清单（不定期按GOMS更新）'!A:H,7,0)</f>
        <v>Black</v>
      </c>
      <c r="I565" s="27" t="str">
        <f>VLOOKUP(B565,'大货清单（不定期按GOMS更新）'!A:F,6,FALSE)</f>
        <v>ACTIVE</v>
      </c>
      <c r="J565" s="27" t="str">
        <f>VLOOKUP(B565,'大货清单（不定期按GOMS更新）'!A:K,11,FALSE)</f>
        <v>8.12</v>
      </c>
      <c r="K565" s="27" t="str">
        <f>VLOOKUP(B565,'大货清单（不定期按GOMS更新）'!A:N,12,FALSE)</f>
        <v>326</v>
      </c>
      <c r="L565" s="27" t="str">
        <f>VLOOKUP(B565,'大货清单（不定期按GOMS更新）'!A:M,13,FALSE)</f>
        <v>292</v>
      </c>
      <c r="M565" s="27" t="str">
        <f>VLOOKUP(B565,'大货清单（不定期按GOMS更新）'!A:N,14,FALSE)</f>
        <v>661</v>
      </c>
      <c r="N565" s="58" t="s">
        <v>7814</v>
      </c>
      <c r="O565" s="27">
        <f>IFERROR(VLOOKUP(N565,'散件迭代（不定期更新）'!C:J,8,FALSE),0)</f>
        <v>0</v>
      </c>
      <c r="P565" s="27" t="str">
        <f>IFERROR(VLOOKUP(N565,'散件（更新）'!B:H,3,FALSE),0)</f>
        <v/>
      </c>
      <c r="Q565" s="27" t="str">
        <f>VLOOKUP(N565,'散件（更新）'!B:H,2,FALSE)</f>
        <v>114-24570002</v>
      </c>
      <c r="R565" s="27" t="str">
        <f>VLOOKUP(N565,'散件（更新）'!B:H,7,FALSE)</f>
        <v>Switch</v>
      </c>
      <c r="S565" s="27" t="str">
        <f>VLOOKUP(N565,'散件（更新）'!B:E,4,FALSE)</f>
        <v>https://tineco-yxzt.oss-accelerate.aliyuncs.com/20250114/32131_1736819450296.jpg</v>
      </c>
      <c r="T565" s="27" t="s">
        <v>8759</v>
      </c>
      <c r="U565" s="28" t="str">
        <f>VLOOKUP(N565,'散件（更新）'!B:G,6,FALSE)</f>
        <v>微动开关</v>
      </c>
      <c r="V565" s="28">
        <f>VLOOKUP(N565,'散件（更新）'!B:I,8,FALSE)</f>
        <v>6932485002955</v>
      </c>
    </row>
    <row r="566" spans="1:22" ht="20.149999999999999" customHeight="1">
      <c r="A566" s="57">
        <v>46169</v>
      </c>
      <c r="B566" s="58" t="s">
        <v>18999</v>
      </c>
      <c r="C566" s="27" t="str">
        <f>VLOOKUP(B566,'大货清单（不定期按GOMS更新）'!A:H,8,0)</f>
        <v>109-24280302</v>
      </c>
      <c r="D566" s="27" t="str">
        <f>VLOOKUP(B566,'大货清单（不定期按GOMS更新）'!A:C,3,0)</f>
        <v>CL2428C-02</v>
      </c>
      <c r="E566" s="27" t="str">
        <f>VLOOKUP(B566,'大货清单（不定期按GOMS更新）'!A:H,4,0)</f>
        <v>DE,IT,NL,PL,FR,FI,MA</v>
      </c>
      <c r="F566" s="27" t="str">
        <f>VLOOKUP(B566,'大货清单（不定期按GOMS更新）'!A:H,2,0)</f>
        <v>Floor One S9 Scientist Complete</v>
      </c>
      <c r="G566" s="28">
        <f>VLOOKUP(B566,'大货清单（不定期按GOMS更新）'!A:I,9,FALSE)</f>
        <v>6932485017638</v>
      </c>
      <c r="H566" s="27" t="str">
        <f>VLOOKUP(B566,'大货清单（不定期按GOMS更新）'!A:H,7,0)</f>
        <v>Grey</v>
      </c>
      <c r="I566" s="27" t="str">
        <f>VLOOKUP(B566,'大货清单（不定期按GOMS更新）'!A:F,6,FALSE)</f>
        <v>ACTIVE</v>
      </c>
      <c r="J566" s="27" t="str">
        <f>VLOOKUP(B566,'大货清单（不定期按GOMS更新）'!A:K,11,FALSE)</f>
        <v>12.2</v>
      </c>
      <c r="K566" s="27" t="str">
        <f>VLOOKUP(B566,'大货清单（不定期按GOMS更新）'!A:N,12,FALSE)</f>
        <v>785</v>
      </c>
      <c r="L566" s="27" t="str">
        <f>VLOOKUP(B566,'大货清单（不定期按GOMS更新）'!A:M,13,FALSE)</f>
        <v>331</v>
      </c>
      <c r="M566" s="27" t="str">
        <f>VLOOKUP(B566,'大货清单（不定期按GOMS更新）'!A:N,14,FALSE)</f>
        <v>321</v>
      </c>
      <c r="N566" s="58" t="s">
        <v>16552</v>
      </c>
      <c r="O566" s="27">
        <f>IFERROR(VLOOKUP(N566,'散件迭代（不定期更新）'!C:J,8,FALSE),0)</f>
        <v>0</v>
      </c>
      <c r="P566" s="27" t="str">
        <f>IFERROR(VLOOKUP(N566,'散件（更新）'!B:H,3,FALSE),0)</f>
        <v/>
      </c>
      <c r="Q566" s="27" t="str">
        <f>VLOOKUP(N566,'散件（更新）'!B:H,2,FALSE)</f>
        <v>114-24280313</v>
      </c>
      <c r="R566" s="27" t="str">
        <f>VLOOKUP(N566,'散件（更新）'!B:H,7,FALSE)</f>
        <v>Brush Roller Cover</v>
      </c>
      <c r="S566" s="27" t="str">
        <f>VLOOKUP(N566,'散件（更新）'!B:E,4,FALSE)</f>
        <v>https://tineco-yxzt.oss-accelerate.aliyuncs.com/20260210/gunshuagaizujian_1770686015747.png</v>
      </c>
      <c r="T566" s="27" t="s">
        <v>8759</v>
      </c>
      <c r="U566" s="28" t="str">
        <f>VLOOKUP(N566,'散件（更新）'!B:G,6,FALSE)</f>
        <v>SP;CL2428C-01;滚刷盖组件</v>
      </c>
      <c r="V566" s="28">
        <f>VLOOKUP(N566,'散件（更新）'!B:I,8,FALSE)</f>
        <v>6932485020737</v>
      </c>
    </row>
    <row r="567" spans="1:22" ht="20.149999999999999" customHeight="1">
      <c r="A567" s="57">
        <v>46169</v>
      </c>
      <c r="B567" s="58" t="s">
        <v>18999</v>
      </c>
      <c r="C567" s="27" t="str">
        <f>VLOOKUP(B567,'大货清单（不定期按GOMS更新）'!A:H,8,0)</f>
        <v>109-24280302</v>
      </c>
      <c r="D567" s="27" t="str">
        <f>VLOOKUP(B567,'大货清单（不定期按GOMS更新）'!A:C,3,0)</f>
        <v>CL2428C-02</v>
      </c>
      <c r="E567" s="27" t="str">
        <f>VLOOKUP(B567,'大货清单（不定期按GOMS更新）'!A:H,4,0)</f>
        <v>DE,IT,NL,PL,FR,FI,MA</v>
      </c>
      <c r="F567" s="27" t="str">
        <f>VLOOKUP(B567,'大货清单（不定期按GOMS更新）'!A:H,2,0)</f>
        <v>Floor One S9 Scientist Complete</v>
      </c>
      <c r="G567" s="28">
        <f>VLOOKUP(B567,'大货清单（不定期按GOMS更新）'!A:I,9,FALSE)</f>
        <v>6932485017638</v>
      </c>
      <c r="H567" s="27" t="str">
        <f>VLOOKUP(B567,'大货清单（不定期按GOMS更新）'!A:H,7,0)</f>
        <v>Grey</v>
      </c>
      <c r="I567" s="27" t="str">
        <f>VLOOKUP(B567,'大货清单（不定期按GOMS更新）'!A:F,6,FALSE)</f>
        <v>ACTIVE</v>
      </c>
      <c r="J567" s="27" t="str">
        <f>VLOOKUP(B567,'大货清单（不定期按GOMS更新）'!A:K,11,FALSE)</f>
        <v>12.2</v>
      </c>
      <c r="K567" s="27" t="str">
        <f>VLOOKUP(B567,'大货清单（不定期按GOMS更新）'!A:N,12,FALSE)</f>
        <v>785</v>
      </c>
      <c r="L567" s="27" t="str">
        <f>VLOOKUP(B567,'大货清单（不定期按GOMS更新）'!A:M,13,FALSE)</f>
        <v>331</v>
      </c>
      <c r="M567" s="27" t="str">
        <f>VLOOKUP(B567,'大货清单（不定期按GOMS更新）'!A:N,14,FALSE)</f>
        <v>321</v>
      </c>
      <c r="N567" s="58" t="s">
        <v>4422</v>
      </c>
      <c r="O567" s="27">
        <f>IFERROR(VLOOKUP(N567,'散件迭代（不定期更新）'!C:J,8,FALSE),0)</f>
        <v>0</v>
      </c>
      <c r="P567" s="27" t="str">
        <f>IFERROR(VLOOKUP(N567,'散件（更新）'!B:H,3,FALSE),0)</f>
        <v>/</v>
      </c>
      <c r="Q567" s="27" t="str">
        <f>VLOOKUP(N567,'散件（更新）'!B:H,2,FALSE)</f>
        <v>114-23350408</v>
      </c>
      <c r="R567" s="27" t="str">
        <f>VLOOKUP(N567,'散件（更新）'!B:H,7,FALSE)</f>
        <v>Brush Roller</v>
      </c>
      <c r="S567" s="27" t="str">
        <f>VLOOKUP(N567,'散件（更新）'!B:E,4,FALSE)</f>
        <v>https://tineco-yxzt.oss-accelerate.aliyuncs.com/20241021/gunshua_1729475885815.jpeg</v>
      </c>
      <c r="T567" s="27" t="s">
        <v>8759</v>
      </c>
      <c r="U567" s="28" t="str">
        <f>VLOOKUP(N567,'散件（更新）'!B:G,6,FALSE)</f>
        <v>滚刷组件</v>
      </c>
      <c r="V567" s="28" t="str">
        <f>VLOOKUP(N567,'散件（更新）'!B:I,8,FALSE)</f>
        <v>6974950106188</v>
      </c>
    </row>
    <row r="568" spans="1:22" ht="20.149999999999999" customHeight="1">
      <c r="A568" s="57">
        <v>46169</v>
      </c>
      <c r="B568" s="58" t="s">
        <v>18999</v>
      </c>
      <c r="C568" s="27" t="str">
        <f>VLOOKUP(B568,'大货清单（不定期按GOMS更新）'!A:H,8,0)</f>
        <v>109-24280302</v>
      </c>
      <c r="D568" s="27" t="str">
        <f>VLOOKUP(B568,'大货清单（不定期按GOMS更新）'!A:C,3,0)</f>
        <v>CL2428C-02</v>
      </c>
      <c r="E568" s="27" t="str">
        <f>VLOOKUP(B568,'大货清单（不定期按GOMS更新）'!A:H,4,0)</f>
        <v>DE,IT,NL,PL,FR,FI,MA</v>
      </c>
      <c r="F568" s="27" t="str">
        <f>VLOOKUP(B568,'大货清单（不定期按GOMS更新）'!A:H,2,0)</f>
        <v>Floor One S9 Scientist Complete</v>
      </c>
      <c r="G568" s="28">
        <f>VLOOKUP(B568,'大货清单（不定期按GOMS更新）'!A:I,9,FALSE)</f>
        <v>6932485017638</v>
      </c>
      <c r="H568" s="27" t="str">
        <f>VLOOKUP(B568,'大货清单（不定期按GOMS更新）'!A:H,7,0)</f>
        <v>Grey</v>
      </c>
      <c r="I568" s="27" t="str">
        <f>VLOOKUP(B568,'大货清单（不定期按GOMS更新）'!A:F,6,FALSE)</f>
        <v>ACTIVE</v>
      </c>
      <c r="J568" s="27" t="str">
        <f>VLOOKUP(B568,'大货清单（不定期按GOMS更新）'!A:K,11,FALSE)</f>
        <v>12.2</v>
      </c>
      <c r="K568" s="27" t="str">
        <f>VLOOKUP(B568,'大货清单（不定期按GOMS更新）'!A:N,12,FALSE)</f>
        <v>785</v>
      </c>
      <c r="L568" s="27" t="str">
        <f>VLOOKUP(B568,'大货清单（不定期按GOMS更新）'!A:M,13,FALSE)</f>
        <v>331</v>
      </c>
      <c r="M568" s="27" t="str">
        <f>VLOOKUP(B568,'大货清单（不定期按GOMS更新）'!A:N,14,FALSE)</f>
        <v>321</v>
      </c>
      <c r="N568" s="58" t="s">
        <v>16942</v>
      </c>
      <c r="O568" s="27">
        <f>IFERROR(VLOOKUP(N568,'散件迭代（不定期更新）'!C:J,8,FALSE),0)</f>
        <v>0</v>
      </c>
      <c r="P568" s="27" t="str">
        <f>IFERROR(VLOOKUP(N568,'散件（更新）'!B:H,3,FALSE),0)</f>
        <v/>
      </c>
      <c r="Q568" s="27" t="str">
        <f>VLOOKUP(N568,'散件（更新）'!B:H,2,FALSE)</f>
        <v>114-24280315</v>
      </c>
      <c r="R568" s="27" t="str">
        <f>VLOOKUP(N568,'散件（更新）'!B:H,7,FALSE)</f>
        <v>Charging Base</v>
      </c>
      <c r="S568" s="27" t="str">
        <f>VLOOKUP(N568,'散件（更新）'!B:E,4,FALSE)</f>
        <v>https://tineco-yxzt.oss-accelerate.aliyuncs.com/20260210/tuopanzujian_1770686102232.png</v>
      </c>
      <c r="T568" s="27" t="s">
        <v>19309</v>
      </c>
      <c r="U568" s="28" t="str">
        <f>VLOOKUP(N568,'散件（更新）'!B:G,6,FALSE)</f>
        <v>SP;CL2428C-01;托盘组件</v>
      </c>
      <c r="V568" s="28">
        <f>VLOOKUP(N568,'散件（更新）'!B:I,8,FALSE)</f>
        <v>6932485020751</v>
      </c>
    </row>
    <row r="569" spans="1:22" ht="20.149999999999999" customHeight="1">
      <c r="A569" s="57">
        <v>46169</v>
      </c>
      <c r="B569" s="58" t="s">
        <v>18999</v>
      </c>
      <c r="C569" s="27" t="str">
        <f>VLOOKUP(B569,'大货清单（不定期按GOMS更新）'!A:H,8,0)</f>
        <v>109-24280302</v>
      </c>
      <c r="D569" s="27" t="str">
        <f>VLOOKUP(B569,'大货清单（不定期按GOMS更新）'!A:C,3,0)</f>
        <v>CL2428C-02</v>
      </c>
      <c r="E569" s="27" t="str">
        <f>VLOOKUP(B569,'大货清单（不定期按GOMS更新）'!A:H,4,0)</f>
        <v>DE,IT,NL,PL,FR,FI,MA</v>
      </c>
      <c r="F569" s="27" t="str">
        <f>VLOOKUP(B569,'大货清单（不定期按GOMS更新）'!A:H,2,0)</f>
        <v>Floor One S9 Scientist Complete</v>
      </c>
      <c r="G569" s="28">
        <f>VLOOKUP(B569,'大货清单（不定期按GOMS更新）'!A:I,9,FALSE)</f>
        <v>6932485017638</v>
      </c>
      <c r="H569" s="27" t="str">
        <f>VLOOKUP(B569,'大货清单（不定期按GOMS更新）'!A:H,7,0)</f>
        <v>Grey</v>
      </c>
      <c r="I569" s="27" t="str">
        <f>VLOOKUP(B569,'大货清单（不定期按GOMS更新）'!A:F,6,FALSE)</f>
        <v>ACTIVE</v>
      </c>
      <c r="J569" s="27" t="str">
        <f>VLOOKUP(B569,'大货清单（不定期按GOMS更新）'!A:K,11,FALSE)</f>
        <v>12.2</v>
      </c>
      <c r="K569" s="27" t="str">
        <f>VLOOKUP(B569,'大货清单（不定期按GOMS更新）'!A:N,12,FALSE)</f>
        <v>785</v>
      </c>
      <c r="L569" s="27" t="str">
        <f>VLOOKUP(B569,'大货清单（不定期按GOMS更新）'!A:M,13,FALSE)</f>
        <v>331</v>
      </c>
      <c r="M569" s="27" t="str">
        <f>VLOOKUP(B569,'大货清单（不定期按GOMS更新）'!A:N,14,FALSE)</f>
        <v>321</v>
      </c>
      <c r="N569" s="58" t="s">
        <v>16437</v>
      </c>
      <c r="O569" s="27">
        <f>IFERROR(VLOOKUP(N569,'散件迭代（不定期更新）'!C:J,8,FALSE),0)</f>
        <v>0</v>
      </c>
      <c r="P569" s="27" t="str">
        <f>IFERROR(VLOOKUP(N569,'散件（更新）'!B:H,3,FALSE),0)</f>
        <v/>
      </c>
      <c r="Q569" s="27" t="str">
        <f>VLOOKUP(N569,'散件（更新）'!B:H,2,FALSE)</f>
        <v>114-24280331</v>
      </c>
      <c r="R569" s="27" t="str">
        <f>VLOOKUP(N569,'散件（更新）'!B:H,7,FALSE)</f>
        <v>Battery</v>
      </c>
      <c r="S569" s="27" t="str">
        <f>VLOOKUP(N569,'散件（更新）'!B:E,4,FALSE)</f>
        <v>https://tineco-yxzt.oss-accelerate.aliyuncs.com/20260210/dianchi-1_1770688098509.png</v>
      </c>
      <c r="T569" s="27" t="s">
        <v>19303</v>
      </c>
      <c r="U569" s="28" t="str">
        <f>VLOOKUP(N569,'散件（更新）'!B:G,6,FALSE)</f>
        <v>SP;CL2428C-01;电池包组件（带铭牌）</v>
      </c>
      <c r="V569" s="28">
        <f>VLOOKUP(N569,'散件（更新）'!B:I,8,FALSE)</f>
        <v>6932485020911</v>
      </c>
    </row>
    <row r="570" spans="1:22" ht="20.149999999999999" customHeight="1">
      <c r="A570" s="57">
        <v>46169</v>
      </c>
      <c r="B570" s="58" t="s">
        <v>18999</v>
      </c>
      <c r="C570" s="27" t="str">
        <f>VLOOKUP(B570,'大货清单（不定期按GOMS更新）'!A:H,8,0)</f>
        <v>109-24280302</v>
      </c>
      <c r="D570" s="27" t="str">
        <f>VLOOKUP(B570,'大货清单（不定期按GOMS更新）'!A:C,3,0)</f>
        <v>CL2428C-02</v>
      </c>
      <c r="E570" s="27" t="str">
        <f>VLOOKUP(B570,'大货清单（不定期按GOMS更新）'!A:H,4,0)</f>
        <v>DE,IT,NL,PL,FR,FI,MA</v>
      </c>
      <c r="F570" s="27" t="str">
        <f>VLOOKUP(B570,'大货清单（不定期按GOMS更新）'!A:H,2,0)</f>
        <v>Floor One S9 Scientist Complete</v>
      </c>
      <c r="G570" s="28">
        <f>VLOOKUP(B570,'大货清单（不定期按GOMS更新）'!A:I,9,FALSE)</f>
        <v>6932485017638</v>
      </c>
      <c r="H570" s="27" t="str">
        <f>VLOOKUP(B570,'大货清单（不定期按GOMS更新）'!A:H,7,0)</f>
        <v>Grey</v>
      </c>
      <c r="I570" s="27" t="str">
        <f>VLOOKUP(B570,'大货清单（不定期按GOMS更新）'!A:F,6,FALSE)</f>
        <v>ACTIVE</v>
      </c>
      <c r="J570" s="27" t="str">
        <f>VLOOKUP(B570,'大货清单（不定期按GOMS更新）'!A:K,11,FALSE)</f>
        <v>12.2</v>
      </c>
      <c r="K570" s="27" t="str">
        <f>VLOOKUP(B570,'大货清单（不定期按GOMS更新）'!A:N,12,FALSE)</f>
        <v>785</v>
      </c>
      <c r="L570" s="27" t="str">
        <f>VLOOKUP(B570,'大货清单（不定期按GOMS更新）'!A:M,13,FALSE)</f>
        <v>331</v>
      </c>
      <c r="M570" s="27" t="str">
        <f>VLOOKUP(B570,'大货清单（不定期按GOMS更新）'!A:N,14,FALSE)</f>
        <v>321</v>
      </c>
      <c r="N570" s="58" t="s">
        <v>16850</v>
      </c>
      <c r="O570" s="27">
        <f>IFERROR(VLOOKUP(N570,'散件迭代（不定期更新）'!C:J,8,FALSE),0)</f>
        <v>0</v>
      </c>
      <c r="P570" s="27" t="str">
        <f>IFERROR(VLOOKUP(N570,'散件（更新）'!B:H,3,FALSE),0)</f>
        <v/>
      </c>
      <c r="Q570" s="27" t="str">
        <f>VLOOKUP(N570,'散件（更新）'!B:H,2,FALSE)</f>
        <v>114-24280311</v>
      </c>
      <c r="R570" s="27" t="str">
        <f>VLOOKUP(N570,'散件（更新）'!B:H,7,FALSE)</f>
        <v xml:space="preserve"> Dot Matrix Screen </v>
      </c>
      <c r="S570" s="27" t="str">
        <f>VLOOKUP(N570,'散件（更新）'!B:E,4,FALSE)</f>
        <v>https://tineco-yxzt.oss-accelerate.aliyuncs.com/20260210/jishendianzhenpingzujian（donglujiangben）_1770685904132.png</v>
      </c>
      <c r="T570" s="27" t="s">
        <v>19304</v>
      </c>
      <c r="U570" s="28" t="str">
        <f>VLOOKUP(N570,'散件（更新）'!B:G,6,FALSE)</f>
        <v>SP;CL2428C-01;机身点阵屏组件（东陆降本）</v>
      </c>
      <c r="V570" s="28">
        <f>VLOOKUP(N570,'散件（更新）'!B:I,8,FALSE)</f>
        <v>6932485020713</v>
      </c>
    </row>
    <row r="571" spans="1:22" ht="20.149999999999999" customHeight="1">
      <c r="A571" s="57">
        <v>46169</v>
      </c>
      <c r="B571" s="58" t="s">
        <v>18999</v>
      </c>
      <c r="C571" s="27" t="str">
        <f>VLOOKUP(B571,'大货清单（不定期按GOMS更新）'!A:H,8,0)</f>
        <v>109-24280302</v>
      </c>
      <c r="D571" s="27" t="str">
        <f>VLOOKUP(B571,'大货清单（不定期按GOMS更新）'!A:C,3,0)</f>
        <v>CL2428C-02</v>
      </c>
      <c r="E571" s="27" t="str">
        <f>VLOOKUP(B571,'大货清单（不定期按GOMS更新）'!A:H,4,0)</f>
        <v>DE,IT,NL,PL,FR,FI,MA</v>
      </c>
      <c r="F571" s="27" t="str">
        <f>VLOOKUP(B571,'大货清单（不定期按GOMS更新）'!A:H,2,0)</f>
        <v>Floor One S9 Scientist Complete</v>
      </c>
      <c r="G571" s="28">
        <f>VLOOKUP(B571,'大货清单（不定期按GOMS更新）'!A:I,9,FALSE)</f>
        <v>6932485017638</v>
      </c>
      <c r="H571" s="27" t="str">
        <f>VLOOKUP(B571,'大货清单（不定期按GOMS更新）'!A:H,7,0)</f>
        <v>Grey</v>
      </c>
      <c r="I571" s="27" t="str">
        <f>VLOOKUP(B571,'大货清单（不定期按GOMS更新）'!A:F,6,FALSE)</f>
        <v>ACTIVE</v>
      </c>
      <c r="J571" s="27" t="str">
        <f>VLOOKUP(B571,'大货清单（不定期按GOMS更新）'!A:K,11,FALSE)</f>
        <v>12.2</v>
      </c>
      <c r="K571" s="27" t="str">
        <f>VLOOKUP(B571,'大货清单（不定期按GOMS更新）'!A:N,12,FALSE)</f>
        <v>785</v>
      </c>
      <c r="L571" s="27" t="str">
        <f>VLOOKUP(B571,'大货清单（不定期按GOMS更新）'!A:M,13,FALSE)</f>
        <v>331</v>
      </c>
      <c r="M571" s="27" t="str">
        <f>VLOOKUP(B571,'大货清单（不定期按GOMS更新）'!A:N,14,FALSE)</f>
        <v>321</v>
      </c>
      <c r="N571" s="58" t="s">
        <v>15014</v>
      </c>
      <c r="O571" s="27">
        <f>IFERROR(VLOOKUP(N571,'散件迭代（不定期更新）'!C:J,8,FALSE),0)</f>
        <v>0</v>
      </c>
      <c r="P571" s="27">
        <f>IFERROR(VLOOKUP(N571,'散件（更新）'!B:H,3,FALSE),0)</f>
        <v>0</v>
      </c>
      <c r="Q571" s="27" t="str">
        <f>VLOOKUP(N571,'散件（更新）'!B:H,2,FALSE)</f>
        <v>114-25350310</v>
      </c>
      <c r="R571" s="27" t="str">
        <f>VLOOKUP(N571,'散件（更新）'!B:H,7,FALSE)</f>
        <v>Water Spray Board  Assembly</v>
      </c>
      <c r="S571" s="27" t="str">
        <f>VLOOKUP(N571,'散件（更新）'!B:E,4,FALSE)</f>
        <v>https://tineco-yxzt.oss-accelerate.aliyuncs.com/20250912/f9161366-0e5d-47c3-addb-11f9dd397021_1757660382417.png</v>
      </c>
      <c r="T571" s="27" t="s">
        <v>19310</v>
      </c>
      <c r="U571" s="28" t="str">
        <f>VLOOKUP(N571,'散件（更新）'!B:G,6,FALSE)</f>
        <v>SP;CL2535C-01;喷水板超声组件</v>
      </c>
      <c r="V571" s="28">
        <f>VLOOKUP(N571,'散件（更新）'!B:I,8,FALSE)</f>
        <v>6932485013623</v>
      </c>
    </row>
    <row r="572" spans="1:22" ht="20.149999999999999" customHeight="1">
      <c r="A572" s="57">
        <v>46169</v>
      </c>
      <c r="B572" s="58" t="s">
        <v>18999</v>
      </c>
      <c r="C572" s="27" t="str">
        <f>VLOOKUP(B572,'大货清单（不定期按GOMS更新）'!A:H,8,0)</f>
        <v>109-24280302</v>
      </c>
      <c r="D572" s="27" t="str">
        <f>VLOOKUP(B572,'大货清单（不定期按GOMS更新）'!A:C,3,0)</f>
        <v>CL2428C-02</v>
      </c>
      <c r="E572" s="27" t="str">
        <f>VLOOKUP(B572,'大货清单（不定期按GOMS更新）'!A:H,4,0)</f>
        <v>DE,IT,NL,PL,FR,FI,MA</v>
      </c>
      <c r="F572" s="27" t="str">
        <f>VLOOKUP(B572,'大货清单（不定期按GOMS更新）'!A:H,2,0)</f>
        <v>Floor One S9 Scientist Complete</v>
      </c>
      <c r="G572" s="28">
        <f>VLOOKUP(B572,'大货清单（不定期按GOMS更新）'!A:I,9,FALSE)</f>
        <v>6932485017638</v>
      </c>
      <c r="H572" s="27" t="str">
        <f>VLOOKUP(B572,'大货清单（不定期按GOMS更新）'!A:H,7,0)</f>
        <v>Grey</v>
      </c>
      <c r="I572" s="27" t="str">
        <f>VLOOKUP(B572,'大货清单（不定期按GOMS更新）'!A:F,6,FALSE)</f>
        <v>ACTIVE</v>
      </c>
      <c r="J572" s="27" t="str">
        <f>VLOOKUP(B572,'大货清单（不定期按GOMS更新）'!A:K,11,FALSE)</f>
        <v>12.2</v>
      </c>
      <c r="K572" s="27" t="str">
        <f>VLOOKUP(B572,'大货清单（不定期按GOMS更新）'!A:N,12,FALSE)</f>
        <v>785</v>
      </c>
      <c r="L572" s="27" t="str">
        <f>VLOOKUP(B572,'大货清单（不定期按GOMS更新）'!A:M,13,FALSE)</f>
        <v>331</v>
      </c>
      <c r="M572" s="27" t="str">
        <f>VLOOKUP(B572,'大货清单（不定期按GOMS更新）'!A:N,14,FALSE)</f>
        <v>321</v>
      </c>
      <c r="N572" s="58" t="s">
        <v>15183</v>
      </c>
      <c r="O572" s="27">
        <f>IFERROR(VLOOKUP(N572,'散件迭代（不定期更新）'!C:J,8,FALSE),0)</f>
        <v>0</v>
      </c>
      <c r="P572" s="27">
        <f>IFERROR(VLOOKUP(N572,'散件（更新）'!B:H,3,FALSE),0)</f>
        <v>0</v>
      </c>
      <c r="Q572" s="27" t="str">
        <f>VLOOKUP(N572,'散件（更新）'!B:H,2,FALSE)</f>
        <v>114-25350311</v>
      </c>
      <c r="R572" s="27" t="str">
        <f>VLOOKUP(N572,'散件（更新）'!B:H,7,FALSE)</f>
        <v>Brush Roller Assembly Upper Cover + seals</v>
      </c>
      <c r="S572" s="27" t="str">
        <f>VLOOKUP(N572,'散件（更新）'!B:E,4,FALSE)</f>
        <v>https://tineco-yxzt.oss-accelerate.aliyuncs.com/20250912/332BFB7995C732A1F3131A70178CB908_1757660473209.png</v>
      </c>
      <c r="T572" s="27" t="s">
        <v>8759</v>
      </c>
      <c r="U572" s="28" t="str">
        <f>VLOOKUP(N572,'散件（更新）'!B:G,6,FALSE)</f>
        <v>SP;CL2535C-01;地刷上盖包胶组件+密封条</v>
      </c>
      <c r="V572" s="28">
        <f>VLOOKUP(N572,'散件（更新）'!B:I,8,FALSE)</f>
        <v>6932485013630</v>
      </c>
    </row>
    <row r="573" spans="1:22" ht="20.149999999999999" customHeight="1">
      <c r="A573" s="57">
        <v>46169</v>
      </c>
      <c r="B573" s="58" t="s">
        <v>18999</v>
      </c>
      <c r="C573" s="27" t="str">
        <f>VLOOKUP(B573,'大货清单（不定期按GOMS更新）'!A:H,8,0)</f>
        <v>109-24280302</v>
      </c>
      <c r="D573" s="27" t="str">
        <f>VLOOKUP(B573,'大货清单（不定期按GOMS更新）'!A:C,3,0)</f>
        <v>CL2428C-02</v>
      </c>
      <c r="E573" s="27" t="str">
        <f>VLOOKUP(B573,'大货清单（不定期按GOMS更新）'!A:H,4,0)</f>
        <v>DE,IT,NL,PL,FR,FI,MA</v>
      </c>
      <c r="F573" s="27" t="str">
        <f>VLOOKUP(B573,'大货清单（不定期按GOMS更新）'!A:H,2,0)</f>
        <v>Floor One S9 Scientist Complete</v>
      </c>
      <c r="G573" s="28">
        <f>VLOOKUP(B573,'大货清单（不定期按GOMS更新）'!A:I,9,FALSE)</f>
        <v>6932485017638</v>
      </c>
      <c r="H573" s="27" t="str">
        <f>VLOOKUP(B573,'大货清单（不定期按GOMS更新）'!A:H,7,0)</f>
        <v>Grey</v>
      </c>
      <c r="I573" s="27" t="str">
        <f>VLOOKUP(B573,'大货清单（不定期按GOMS更新）'!A:F,6,FALSE)</f>
        <v>ACTIVE</v>
      </c>
      <c r="J573" s="27" t="str">
        <f>VLOOKUP(B573,'大货清单（不定期按GOMS更新）'!A:K,11,FALSE)</f>
        <v>12.2</v>
      </c>
      <c r="K573" s="27" t="str">
        <f>VLOOKUP(B573,'大货清单（不定期按GOMS更新）'!A:N,12,FALSE)</f>
        <v>785</v>
      </c>
      <c r="L573" s="27" t="str">
        <f>VLOOKUP(B573,'大货清单（不定期按GOMS更新）'!A:M,13,FALSE)</f>
        <v>331</v>
      </c>
      <c r="M573" s="27" t="str">
        <f>VLOOKUP(B573,'大货清单（不定期按GOMS更新）'!A:N,14,FALSE)</f>
        <v>321</v>
      </c>
      <c r="N573" s="58" t="s">
        <v>14437</v>
      </c>
      <c r="O573" s="27">
        <f>IFERROR(VLOOKUP(N573,'散件迭代（不定期更新）'!C:J,8,FALSE),0)</f>
        <v>0</v>
      </c>
      <c r="P573" s="27">
        <f>IFERROR(VLOOKUP(N573,'散件（更新）'!B:H,3,FALSE),0)</f>
        <v>0</v>
      </c>
      <c r="Q573" s="27" t="str">
        <f>VLOOKUP(N573,'散件（更新）'!B:H,2,FALSE)</f>
        <v>114-25350313</v>
      </c>
      <c r="R573" s="27" t="str">
        <f>VLOOKUP(N573,'散件（更新）'!B:H,7,FALSE)</f>
        <v>Charging base foot pads(4pcs)</v>
      </c>
      <c r="S573" s="27" t="str">
        <f>VLOOKUP(N573,'散件（更新）'!B:E,4,FALSE)</f>
        <v>https://tineco-yxzt.oss-accelerate.aliyuncs.com/20250912/CADC167056A53B02E7DA55533B14BF41_1757660663659.png</v>
      </c>
      <c r="T573" s="27" t="s">
        <v>8759</v>
      </c>
      <c r="U573" s="28" t="str">
        <f>VLOOKUP(N573,'散件（更新）'!B:G,6,FALSE)</f>
        <v>SP;CL2535C-01;托盘脚垫4个</v>
      </c>
      <c r="V573" s="28">
        <f>VLOOKUP(N573,'散件（更新）'!B:I,8,FALSE)</f>
        <v>6932485013654</v>
      </c>
    </row>
    <row r="574" spans="1:22" ht="20.149999999999999" customHeight="1">
      <c r="A574" s="57">
        <v>46169</v>
      </c>
      <c r="B574" s="58" t="s">
        <v>18999</v>
      </c>
      <c r="C574" s="27" t="str">
        <f>VLOOKUP(B574,'大货清单（不定期按GOMS更新）'!A:H,8,0)</f>
        <v>109-24280302</v>
      </c>
      <c r="D574" s="27" t="str">
        <f>VLOOKUP(B574,'大货清单（不定期按GOMS更新）'!A:C,3,0)</f>
        <v>CL2428C-02</v>
      </c>
      <c r="E574" s="27" t="str">
        <f>VLOOKUP(B574,'大货清单（不定期按GOMS更新）'!A:H,4,0)</f>
        <v>DE,IT,NL,PL,FR,FI,MA</v>
      </c>
      <c r="F574" s="27" t="str">
        <f>VLOOKUP(B574,'大货清单（不定期按GOMS更新）'!A:H,2,0)</f>
        <v>Floor One S9 Scientist Complete</v>
      </c>
      <c r="G574" s="28">
        <f>VLOOKUP(B574,'大货清单（不定期按GOMS更新）'!A:I,9,FALSE)</f>
        <v>6932485017638</v>
      </c>
      <c r="H574" s="27" t="str">
        <f>VLOOKUP(B574,'大货清单（不定期按GOMS更新）'!A:H,7,0)</f>
        <v>Grey</v>
      </c>
      <c r="I574" s="27" t="str">
        <f>VLOOKUP(B574,'大货清单（不定期按GOMS更新）'!A:F,6,FALSE)</f>
        <v>ACTIVE</v>
      </c>
      <c r="J574" s="27" t="str">
        <f>VLOOKUP(B574,'大货清单（不定期按GOMS更新）'!A:K,11,FALSE)</f>
        <v>12.2</v>
      </c>
      <c r="K574" s="27" t="str">
        <f>VLOOKUP(B574,'大货清单（不定期按GOMS更新）'!A:N,12,FALSE)</f>
        <v>785</v>
      </c>
      <c r="L574" s="27" t="str">
        <f>VLOOKUP(B574,'大货清单（不定期按GOMS更新）'!A:M,13,FALSE)</f>
        <v>331</v>
      </c>
      <c r="M574" s="27" t="str">
        <f>VLOOKUP(B574,'大货清单（不定期按GOMS更新）'!A:N,14,FALSE)</f>
        <v>321</v>
      </c>
      <c r="N574" s="58" t="s">
        <v>15662</v>
      </c>
      <c r="O574" s="27">
        <f>IFERROR(VLOOKUP(N574,'散件迭代（不定期更新）'!C:J,8,FALSE),0)</f>
        <v>0</v>
      </c>
      <c r="P574" s="27">
        <f>IFERROR(VLOOKUP(N574,'散件（更新）'!B:H,3,FALSE),0)</f>
        <v>0</v>
      </c>
      <c r="Q574" s="27" t="str">
        <f>VLOOKUP(N574,'散件（更新）'!B:H,2,FALSE)</f>
        <v>114-25350315</v>
      </c>
      <c r="R574" s="27" t="str">
        <f>VLOOKUP(N574,'散件（更新）'!B:H,7,FALSE)</f>
        <v>Drain Valve ＋Filter</v>
      </c>
      <c r="S574" s="27" t="str">
        <f>VLOOKUP(N574,'散件（更新）'!B:E,4,FALSE)</f>
        <v>https://tineco-yxzt.oss-accelerate.aliyuncs.com/20250912/3EBFE79E6497EF4DDE34A938A9E35C8C_1757660949823.png</v>
      </c>
      <c r="T574" s="27" t="s">
        <v>19305</v>
      </c>
      <c r="U574" s="28" t="str">
        <f>VLOOKUP(N574,'散件（更新）'!B:G,6,FALSE)</f>
        <v>SP;CL2535C-01;下水阀接头包胶组件+过滤网</v>
      </c>
      <c r="V574" s="28">
        <f>VLOOKUP(N574,'散件（更新）'!B:I,8,FALSE)</f>
        <v>6932485013678</v>
      </c>
    </row>
    <row r="575" spans="1:22" ht="20.149999999999999" customHeight="1">
      <c r="A575" s="57">
        <v>46169</v>
      </c>
      <c r="B575" s="58" t="s">
        <v>18999</v>
      </c>
      <c r="C575" s="27" t="str">
        <f>VLOOKUP(B575,'大货清单（不定期按GOMS更新）'!A:H,8,0)</f>
        <v>109-24280302</v>
      </c>
      <c r="D575" s="27" t="str">
        <f>VLOOKUP(B575,'大货清单（不定期按GOMS更新）'!A:C,3,0)</f>
        <v>CL2428C-02</v>
      </c>
      <c r="E575" s="27" t="str">
        <f>VLOOKUP(B575,'大货清单（不定期按GOMS更新）'!A:H,4,0)</f>
        <v>DE,IT,NL,PL,FR,FI,MA</v>
      </c>
      <c r="F575" s="27" t="str">
        <f>VLOOKUP(B575,'大货清单（不定期按GOMS更新）'!A:H,2,0)</f>
        <v>Floor One S9 Scientist Complete</v>
      </c>
      <c r="G575" s="28">
        <f>VLOOKUP(B575,'大货清单（不定期按GOMS更新）'!A:I,9,FALSE)</f>
        <v>6932485017638</v>
      </c>
      <c r="H575" s="27" t="str">
        <f>VLOOKUP(B575,'大货清单（不定期按GOMS更新）'!A:H,7,0)</f>
        <v>Grey</v>
      </c>
      <c r="I575" s="27" t="str">
        <f>VLOOKUP(B575,'大货清单（不定期按GOMS更新）'!A:F,6,FALSE)</f>
        <v>ACTIVE</v>
      </c>
      <c r="J575" s="27" t="str">
        <f>VLOOKUP(B575,'大货清单（不定期按GOMS更新）'!A:K,11,FALSE)</f>
        <v>12.2</v>
      </c>
      <c r="K575" s="27" t="str">
        <f>VLOOKUP(B575,'大货清单（不定期按GOMS更新）'!A:N,12,FALSE)</f>
        <v>785</v>
      </c>
      <c r="L575" s="27" t="str">
        <f>VLOOKUP(B575,'大货清单（不定期按GOMS更新）'!A:M,13,FALSE)</f>
        <v>331</v>
      </c>
      <c r="M575" s="27" t="str">
        <f>VLOOKUP(B575,'大货清单（不定期按GOMS更新）'!A:N,14,FALSE)</f>
        <v>321</v>
      </c>
      <c r="N575" s="58" t="s">
        <v>14922</v>
      </c>
      <c r="O575" s="27">
        <f>IFERROR(VLOOKUP(N575,'散件迭代（不定期更新）'!C:J,8,FALSE),0)</f>
        <v>0</v>
      </c>
      <c r="P575" s="27">
        <f>IFERROR(VLOOKUP(N575,'散件（更新）'!B:H,3,FALSE),0)</f>
        <v>0</v>
      </c>
      <c r="Q575" s="27" t="str">
        <f>VLOOKUP(N575,'散件（更新）'!B:H,2,FALSE)</f>
        <v>114-25350331</v>
      </c>
      <c r="R575" s="27" t="str">
        <f>VLOOKUP(N575,'散件（更新）'!B:H,7,FALSE)</f>
        <v>Connector Assembly＋Buckle</v>
      </c>
      <c r="S575" s="27">
        <f>VLOOKUP(N575,'散件（更新）'!B:E,4,FALSE)</f>
        <v>0</v>
      </c>
      <c r="T575" s="27" t="s">
        <v>8759</v>
      </c>
      <c r="U575" s="28" t="str">
        <f>VLOOKUP(N575,'散件（更新）'!B:G,6,FALSE)</f>
        <v>SP;CL2535C-02;转接头组件+锁扣</v>
      </c>
      <c r="V575" s="28">
        <f>VLOOKUP(N575,'散件（更新）'!B:I,8,FALSE)</f>
        <v>6932485014354</v>
      </c>
    </row>
    <row r="576" spans="1:22" ht="20.149999999999999" customHeight="1">
      <c r="A576" s="57">
        <v>46169</v>
      </c>
      <c r="B576" s="58" t="s">
        <v>18999</v>
      </c>
      <c r="C576" s="27" t="str">
        <f>VLOOKUP(B576,'大货清单（不定期按GOMS更新）'!A:H,8,0)</f>
        <v>109-24280302</v>
      </c>
      <c r="D576" s="27" t="str">
        <f>VLOOKUP(B576,'大货清单（不定期按GOMS更新）'!A:C,3,0)</f>
        <v>CL2428C-02</v>
      </c>
      <c r="E576" s="27" t="str">
        <f>VLOOKUP(B576,'大货清单（不定期按GOMS更新）'!A:H,4,0)</f>
        <v>DE,IT,NL,PL,FR,FI,MA</v>
      </c>
      <c r="F576" s="27" t="str">
        <f>VLOOKUP(B576,'大货清单（不定期按GOMS更新）'!A:H,2,0)</f>
        <v>Floor One S9 Scientist Complete</v>
      </c>
      <c r="G576" s="28">
        <f>VLOOKUP(B576,'大货清单（不定期按GOMS更新）'!A:I,9,FALSE)</f>
        <v>6932485017638</v>
      </c>
      <c r="H576" s="27" t="str">
        <f>VLOOKUP(B576,'大货清单（不定期按GOMS更新）'!A:H,7,0)</f>
        <v>Grey</v>
      </c>
      <c r="I576" s="27" t="str">
        <f>VLOOKUP(B576,'大货清单（不定期按GOMS更新）'!A:F,6,FALSE)</f>
        <v>ACTIVE</v>
      </c>
      <c r="J576" s="27" t="str">
        <f>VLOOKUP(B576,'大货清单（不定期按GOMS更新）'!A:K,11,FALSE)</f>
        <v>12.2</v>
      </c>
      <c r="K576" s="27" t="str">
        <f>VLOOKUP(B576,'大货清单（不定期按GOMS更新）'!A:N,12,FALSE)</f>
        <v>785</v>
      </c>
      <c r="L576" s="27" t="str">
        <f>VLOOKUP(B576,'大货清单（不定期按GOMS更新）'!A:M,13,FALSE)</f>
        <v>331</v>
      </c>
      <c r="M576" s="27" t="str">
        <f>VLOOKUP(B576,'大货清单（不定期按GOMS更新）'!A:N,14,FALSE)</f>
        <v>321</v>
      </c>
      <c r="N576" s="58" t="s">
        <v>16707</v>
      </c>
      <c r="O576" s="27">
        <f>IFERROR(VLOOKUP(N576,'散件迭代（不定期更新）'!C:J,8,FALSE),0)</f>
        <v>0</v>
      </c>
      <c r="P576" s="27" t="str">
        <f>IFERROR(VLOOKUP(N576,'散件（更新）'!B:H,3,FALSE),0)</f>
        <v/>
      </c>
      <c r="Q576" s="27" t="str">
        <f>VLOOKUP(N576,'散件（更新）'!B:H,2,FALSE)</f>
        <v>114-24280300</v>
      </c>
      <c r="R576" s="27" t="str">
        <f>VLOOKUP(N576,'散件（更新）'!B:H,7,FALSE)</f>
        <v>Light Panel Assembly</v>
      </c>
      <c r="S576" s="27" t="str">
        <f>VLOOKUP(N576,'散件（更新）'!B:E,4,FALSE)</f>
        <v>https://tineco-yxzt.oss-accelerate.aliyuncs.com/20260209/CL2428zhaomingbanzujian_1770623014213.png</v>
      </c>
      <c r="T576" s="27" t="s">
        <v>8759</v>
      </c>
      <c r="U576" s="28" t="str">
        <f>VLOOKUP(N576,'散件（更新）'!B:G,6,FALSE)</f>
        <v>SP;CL2428C-01;CL2428照明板组件</v>
      </c>
      <c r="V576" s="28">
        <f>VLOOKUP(N576,'散件（更新）'!B:I,8,FALSE)</f>
        <v>6932485020607</v>
      </c>
    </row>
    <row r="577" spans="1:22" ht="20.149999999999999" customHeight="1">
      <c r="A577" s="57">
        <v>46169</v>
      </c>
      <c r="B577" s="58" t="s">
        <v>18999</v>
      </c>
      <c r="C577" s="27" t="str">
        <f>VLOOKUP(B577,'大货清单（不定期按GOMS更新）'!A:H,8,0)</f>
        <v>109-24280302</v>
      </c>
      <c r="D577" s="27" t="str">
        <f>VLOOKUP(B577,'大货清单（不定期按GOMS更新）'!A:C,3,0)</f>
        <v>CL2428C-02</v>
      </c>
      <c r="E577" s="27" t="str">
        <f>VLOOKUP(B577,'大货清单（不定期按GOMS更新）'!A:H,4,0)</f>
        <v>DE,IT,NL,PL,FR,FI,MA</v>
      </c>
      <c r="F577" s="27" t="str">
        <f>VLOOKUP(B577,'大货清单（不定期按GOMS更新）'!A:H,2,0)</f>
        <v>Floor One S9 Scientist Complete</v>
      </c>
      <c r="G577" s="28">
        <f>VLOOKUP(B577,'大货清单（不定期按GOMS更新）'!A:I,9,FALSE)</f>
        <v>6932485017638</v>
      </c>
      <c r="H577" s="27" t="str">
        <f>VLOOKUP(B577,'大货清单（不定期按GOMS更新）'!A:H,7,0)</f>
        <v>Grey</v>
      </c>
      <c r="I577" s="27" t="str">
        <f>VLOOKUP(B577,'大货清单（不定期按GOMS更新）'!A:F,6,FALSE)</f>
        <v>ACTIVE</v>
      </c>
      <c r="J577" s="27" t="str">
        <f>VLOOKUP(B577,'大货清单（不定期按GOMS更新）'!A:K,11,FALSE)</f>
        <v>12.2</v>
      </c>
      <c r="K577" s="27" t="str">
        <f>VLOOKUP(B577,'大货清单（不定期按GOMS更新）'!A:N,12,FALSE)</f>
        <v>785</v>
      </c>
      <c r="L577" s="27" t="str">
        <f>VLOOKUP(B577,'大货清单（不定期按GOMS更新）'!A:M,13,FALSE)</f>
        <v>331</v>
      </c>
      <c r="M577" s="27" t="str">
        <f>VLOOKUP(B577,'大货清单（不定期按GOMS更新）'!A:N,14,FALSE)</f>
        <v>321</v>
      </c>
      <c r="N577" s="58" t="s">
        <v>16443</v>
      </c>
      <c r="O577" s="27">
        <f>IFERROR(VLOOKUP(N577,'散件迭代（不定期更新）'!C:J,8,FALSE),0)</f>
        <v>0</v>
      </c>
      <c r="P577" s="27" t="str">
        <f>IFERROR(VLOOKUP(N577,'散件（更新）'!B:H,3,FALSE),0)</f>
        <v/>
      </c>
      <c r="Q577" s="27" t="str">
        <f>VLOOKUP(N577,'散件（更新）'!B:H,2,FALSE)</f>
        <v>114-24280304</v>
      </c>
      <c r="R577" s="27" t="str">
        <f>VLOOKUP(N577,'散件（更新）'!B:H,7,FALSE)</f>
        <v>Rear Cover</v>
      </c>
      <c r="S577" s="27" t="str">
        <f>VLOOKUP(N577,'散件（更新）'!B:E,4,FALSE)</f>
        <v>https://tineco-yxzt.oss-accelerate.aliyuncs.com/20260210/jishenhougai_1770685525400.png</v>
      </c>
      <c r="T577" s="27" t="s">
        <v>8759</v>
      </c>
      <c r="U577" s="28" t="str">
        <f>VLOOKUP(N577,'散件（更新）'!B:G,6,FALSE)</f>
        <v>SP;CL2428C-01;机身后盖</v>
      </c>
      <c r="V577" s="28">
        <f>VLOOKUP(N577,'散件（更新）'!B:I,8,FALSE)</f>
        <v>6932485020645</v>
      </c>
    </row>
    <row r="578" spans="1:22" ht="20.149999999999999" customHeight="1">
      <c r="A578" s="57">
        <v>46169</v>
      </c>
      <c r="B578" s="58" t="s">
        <v>18999</v>
      </c>
      <c r="C578" s="27" t="str">
        <f>VLOOKUP(B578,'大货清单（不定期按GOMS更新）'!A:H,8,0)</f>
        <v>109-24280302</v>
      </c>
      <c r="D578" s="27" t="str">
        <f>VLOOKUP(B578,'大货清单（不定期按GOMS更新）'!A:C,3,0)</f>
        <v>CL2428C-02</v>
      </c>
      <c r="E578" s="27" t="str">
        <f>VLOOKUP(B578,'大货清单（不定期按GOMS更新）'!A:H,4,0)</f>
        <v>DE,IT,NL,PL,FR,FI,MA</v>
      </c>
      <c r="F578" s="27" t="str">
        <f>VLOOKUP(B578,'大货清单（不定期按GOMS更新）'!A:H,2,0)</f>
        <v>Floor One S9 Scientist Complete</v>
      </c>
      <c r="G578" s="28">
        <f>VLOOKUP(B578,'大货清单（不定期按GOMS更新）'!A:I,9,FALSE)</f>
        <v>6932485017638</v>
      </c>
      <c r="H578" s="27" t="str">
        <f>VLOOKUP(B578,'大货清单（不定期按GOMS更新）'!A:H,7,0)</f>
        <v>Grey</v>
      </c>
      <c r="I578" s="27" t="str">
        <f>VLOOKUP(B578,'大货清单（不定期按GOMS更新）'!A:F,6,FALSE)</f>
        <v>ACTIVE</v>
      </c>
      <c r="J578" s="27" t="str">
        <f>VLOOKUP(B578,'大货清单（不定期按GOMS更新）'!A:K,11,FALSE)</f>
        <v>12.2</v>
      </c>
      <c r="K578" s="27" t="str">
        <f>VLOOKUP(B578,'大货清单（不定期按GOMS更新）'!A:N,12,FALSE)</f>
        <v>785</v>
      </c>
      <c r="L578" s="27" t="str">
        <f>VLOOKUP(B578,'大货清单（不定期按GOMS更新）'!A:M,13,FALSE)</f>
        <v>331</v>
      </c>
      <c r="M578" s="27" t="str">
        <f>VLOOKUP(B578,'大货清单（不定期按GOMS更新）'!A:N,14,FALSE)</f>
        <v>321</v>
      </c>
      <c r="N578" s="58" t="s">
        <v>16506</v>
      </c>
      <c r="O578" s="27">
        <f>IFERROR(VLOOKUP(N578,'散件迭代（不定期更新）'!C:J,8,FALSE),0)</f>
        <v>0</v>
      </c>
      <c r="P578" s="27" t="str">
        <f>IFERROR(VLOOKUP(N578,'散件（更新）'!B:H,3,FALSE),0)</f>
        <v/>
      </c>
      <c r="Q578" s="27" t="str">
        <f>VLOOKUP(N578,'散件（更新）'!B:H,2,FALSE)</f>
        <v>114-24280305</v>
      </c>
      <c r="R578" s="27" t="str">
        <f>VLOOKUP(N578,'散件（更新）'!B:H,7,FALSE)</f>
        <v xml:space="preserve"> Bottom Cover</v>
      </c>
      <c r="S578" s="27" t="str">
        <f>VLOOKUP(N578,'散件（更新）'!B:E,4,FALSE)</f>
        <v>https://tineco-yxzt.oss-accelerate.aliyuncs.com/20260210/jishendigai_1770685569192.png</v>
      </c>
      <c r="T578" s="27" t="s">
        <v>8759</v>
      </c>
      <c r="U578" s="28" t="str">
        <f>VLOOKUP(N578,'散件（更新）'!B:G,6,FALSE)</f>
        <v>SP;CL2428C-01;机身底盖</v>
      </c>
      <c r="V578" s="28">
        <f>VLOOKUP(N578,'散件（更新）'!B:I,8,FALSE)</f>
        <v>6932485020652</v>
      </c>
    </row>
    <row r="579" spans="1:22" ht="20.149999999999999" customHeight="1">
      <c r="A579" s="57">
        <v>46169</v>
      </c>
      <c r="B579" s="59" t="s">
        <v>18999</v>
      </c>
      <c r="C579" s="27" t="str">
        <f>VLOOKUP(B579,'大货清单（不定期按GOMS更新）'!A:H,8,0)</f>
        <v>109-24280302</v>
      </c>
      <c r="D579" s="27" t="str">
        <f>VLOOKUP(B579,'大货清单（不定期按GOMS更新）'!A:C,3,0)</f>
        <v>CL2428C-02</v>
      </c>
      <c r="E579" s="27" t="str">
        <f>VLOOKUP(B579,'大货清单（不定期按GOMS更新）'!A:H,4,0)</f>
        <v>DE,IT,NL,PL,FR,FI,MA</v>
      </c>
      <c r="F579" s="27" t="str">
        <f>VLOOKUP(B579,'大货清单（不定期按GOMS更新）'!A:H,2,0)</f>
        <v>Floor One S9 Scientist Complete</v>
      </c>
      <c r="G579" s="28">
        <f>VLOOKUP(B579,'大货清单（不定期按GOMS更新）'!A:I,9,FALSE)</f>
        <v>6932485017638</v>
      </c>
      <c r="H579" s="27" t="str">
        <f>VLOOKUP(B579,'大货清单（不定期按GOMS更新）'!A:H,7,0)</f>
        <v>Grey</v>
      </c>
      <c r="I579" s="27" t="str">
        <f>VLOOKUP(B579,'大货清单（不定期按GOMS更新）'!A:F,6,FALSE)</f>
        <v>ACTIVE</v>
      </c>
      <c r="J579" s="27" t="str">
        <f>VLOOKUP(B579,'大货清单（不定期按GOMS更新）'!A:K,11,FALSE)</f>
        <v>12.2</v>
      </c>
      <c r="K579" s="27" t="str">
        <f>VLOOKUP(B579,'大货清单（不定期按GOMS更新）'!A:N,12,FALSE)</f>
        <v>785</v>
      </c>
      <c r="L579" s="27" t="str">
        <f>VLOOKUP(B579,'大货清单（不定期按GOMS更新）'!A:M,13,FALSE)</f>
        <v>331</v>
      </c>
      <c r="M579" s="27" t="str">
        <f>VLOOKUP(B579,'大货清单（不定期按GOMS更新）'!A:N,14,FALSE)</f>
        <v>321</v>
      </c>
      <c r="N579" s="59" t="s">
        <v>16844</v>
      </c>
      <c r="O579" s="27">
        <f>IFERROR(VLOOKUP(N579,'散件迭代（不定期更新）'!C:J,8,FALSE),0)</f>
        <v>0</v>
      </c>
      <c r="P579" s="27" t="str">
        <f>IFERROR(VLOOKUP(N579,'散件（更新）'!B:H,3,FALSE),0)</f>
        <v/>
      </c>
      <c r="Q579" s="27" t="str">
        <f>VLOOKUP(N579,'散件（更新）'!B:H,2,FALSE)</f>
        <v>114-24280309</v>
      </c>
      <c r="R579" s="27" t="str">
        <f>VLOOKUP(N579,'散件（更新）'!B:H,7,FALSE)</f>
        <v>Right Decorative Cover</v>
      </c>
      <c r="S579" s="27" t="str">
        <f>VLOOKUP(N579,'散件（更新）'!B:E,4,FALSE)</f>
        <v>https://tineco-yxzt.oss-accelerate.aliyuncs.com/20260210/jishenyouzhuangshigai_1770685846886.png</v>
      </c>
      <c r="T579" s="27" t="s">
        <v>8759</v>
      </c>
      <c r="U579" s="28" t="str">
        <f>VLOOKUP(N579,'散件（更新）'!B:G,6,FALSE)</f>
        <v>SP;CL2428C-01;机身右装饰盖</v>
      </c>
      <c r="V579" s="28">
        <f>VLOOKUP(N579,'散件（更新）'!B:I,8,FALSE)</f>
        <v>6932485020690</v>
      </c>
    </row>
    <row r="580" spans="1:22" ht="20.149999999999999" customHeight="1">
      <c r="A580" s="57">
        <v>46169</v>
      </c>
      <c r="B580" s="59" t="s">
        <v>18999</v>
      </c>
      <c r="C580" s="27" t="str">
        <f>VLOOKUP(B580,'大货清单（不定期按GOMS更新）'!A:H,8,0)</f>
        <v>109-24280302</v>
      </c>
      <c r="D580" s="27" t="str">
        <f>VLOOKUP(B580,'大货清单（不定期按GOMS更新）'!A:C,3,0)</f>
        <v>CL2428C-02</v>
      </c>
      <c r="E580" s="27" t="str">
        <f>VLOOKUP(B580,'大货清单（不定期按GOMS更新）'!A:H,4,0)</f>
        <v>DE,IT,NL,PL,FR,FI,MA</v>
      </c>
      <c r="F580" s="27" t="str">
        <f>VLOOKUP(B580,'大货清单（不定期按GOMS更新）'!A:H,2,0)</f>
        <v>Floor One S9 Scientist Complete</v>
      </c>
      <c r="G580" s="28">
        <f>VLOOKUP(B580,'大货清单（不定期按GOMS更新）'!A:I,9,FALSE)</f>
        <v>6932485017638</v>
      </c>
      <c r="H580" s="27" t="str">
        <f>VLOOKUP(B580,'大货清单（不定期按GOMS更新）'!A:H,7,0)</f>
        <v>Grey</v>
      </c>
      <c r="I580" s="27" t="str">
        <f>VLOOKUP(B580,'大货清单（不定期按GOMS更新）'!A:F,6,FALSE)</f>
        <v>ACTIVE</v>
      </c>
      <c r="J580" s="27" t="str">
        <f>VLOOKUP(B580,'大货清单（不定期按GOMS更新）'!A:K,11,FALSE)</f>
        <v>12.2</v>
      </c>
      <c r="K580" s="27" t="str">
        <f>VLOOKUP(B580,'大货清单（不定期按GOMS更新）'!A:N,12,FALSE)</f>
        <v>785</v>
      </c>
      <c r="L580" s="27" t="str">
        <f>VLOOKUP(B580,'大货清单（不定期按GOMS更新）'!A:M,13,FALSE)</f>
        <v>331</v>
      </c>
      <c r="M580" s="27" t="str">
        <f>VLOOKUP(B580,'大货清单（不定期按GOMS更新）'!A:N,14,FALSE)</f>
        <v>321</v>
      </c>
      <c r="N580" s="59" t="s">
        <v>16525</v>
      </c>
      <c r="O580" s="27">
        <f>IFERROR(VLOOKUP(N580,'散件迭代（不定期更新）'!C:J,8,FALSE),0)</f>
        <v>0</v>
      </c>
      <c r="P580" s="27" t="str">
        <f>IFERROR(VLOOKUP(N580,'散件（更新）'!B:H,3,FALSE),0)</f>
        <v/>
      </c>
      <c r="Q580" s="27" t="str">
        <f>VLOOKUP(N580,'散件（更新）'!B:H,2,FALSE)</f>
        <v>114-24280310</v>
      </c>
      <c r="R580" s="27" t="str">
        <f>VLOOKUP(N580,'散件（更新）'!B:H,7,FALSE)</f>
        <v xml:space="preserve"> Left Decorative Cover</v>
      </c>
      <c r="S580" s="27" t="str">
        <f>VLOOKUP(N580,'散件（更新）'!B:E,4,FALSE)</f>
        <v>https://tineco-yxzt.oss-accelerate.aliyuncs.com/20260210/jishenzuozhuangshigai_1770685879246.png</v>
      </c>
      <c r="T580" s="27" t="s">
        <v>8759</v>
      </c>
      <c r="U580" s="28" t="str">
        <f>VLOOKUP(N580,'散件（更新）'!B:G,6,FALSE)</f>
        <v>SP;CL2428C-01;机身左装饰盖</v>
      </c>
      <c r="V580" s="28">
        <f>VLOOKUP(N580,'散件（更新）'!B:I,8,FALSE)</f>
        <v>6932485020706</v>
      </c>
    </row>
    <row r="581" spans="1:22" ht="20.149999999999999" customHeight="1">
      <c r="A581" s="57">
        <v>46169</v>
      </c>
      <c r="B581" s="59" t="s">
        <v>18999</v>
      </c>
      <c r="C581" s="27" t="str">
        <f>VLOOKUP(B581,'大货清单（不定期按GOMS更新）'!A:H,8,0)</f>
        <v>109-24280302</v>
      </c>
      <c r="D581" s="27" t="str">
        <f>VLOOKUP(B581,'大货清单（不定期按GOMS更新）'!A:C,3,0)</f>
        <v>CL2428C-02</v>
      </c>
      <c r="E581" s="27" t="str">
        <f>VLOOKUP(B581,'大货清单（不定期按GOMS更新）'!A:H,4,0)</f>
        <v>DE,IT,NL,PL,FR,FI,MA</v>
      </c>
      <c r="F581" s="27" t="str">
        <f>VLOOKUP(B581,'大货清单（不定期按GOMS更新）'!A:H,2,0)</f>
        <v>Floor One S9 Scientist Complete</v>
      </c>
      <c r="G581" s="28">
        <f>VLOOKUP(B581,'大货清单（不定期按GOMS更新）'!A:I,9,FALSE)</f>
        <v>6932485017638</v>
      </c>
      <c r="H581" s="27" t="str">
        <f>VLOOKUP(B581,'大货清单（不定期按GOMS更新）'!A:H,7,0)</f>
        <v>Grey</v>
      </c>
      <c r="I581" s="27" t="str">
        <f>VLOOKUP(B581,'大货清单（不定期按GOMS更新）'!A:F,6,FALSE)</f>
        <v>ACTIVE</v>
      </c>
      <c r="J581" s="27" t="str">
        <f>VLOOKUP(B581,'大货清单（不定期按GOMS更新）'!A:K,11,FALSE)</f>
        <v>12.2</v>
      </c>
      <c r="K581" s="27" t="str">
        <f>VLOOKUP(B581,'大货清单（不定期按GOMS更新）'!A:N,12,FALSE)</f>
        <v>785</v>
      </c>
      <c r="L581" s="27" t="str">
        <f>VLOOKUP(B581,'大货清单（不定期按GOMS更新）'!A:M,13,FALSE)</f>
        <v>331</v>
      </c>
      <c r="M581" s="27" t="str">
        <f>VLOOKUP(B581,'大货清单（不定期按GOMS更新）'!A:N,14,FALSE)</f>
        <v>321</v>
      </c>
      <c r="N581" s="59" t="s">
        <v>16542</v>
      </c>
      <c r="O581" s="27">
        <f>IFERROR(VLOOKUP(N581,'散件迭代（不定期更新）'!C:J,8,FALSE),0)</f>
        <v>0</v>
      </c>
      <c r="P581" s="27" t="str">
        <f>IFERROR(VLOOKUP(N581,'散件（更新）'!B:H,3,FALSE),0)</f>
        <v/>
      </c>
      <c r="Q581" s="27" t="str">
        <f>VLOOKUP(N581,'散件（更新）'!B:H,2,FALSE)</f>
        <v>114-24280312</v>
      </c>
      <c r="R581" s="27" t="str">
        <f>VLOOKUP(N581,'散件（更新）'!B:H,7,FALSE)</f>
        <v xml:space="preserve">Front Cover Assembly </v>
      </c>
      <c r="S581" s="27" t="str">
        <f>VLOOKUP(N581,'散件（更新）'!B:E,4,FALSE)</f>
        <v>https://tineco-yxzt.oss-accelerate.aliyuncs.com/20260210/jishenqiangaizujian（hanjishenwaiqiao)_1770685977355.png</v>
      </c>
      <c r="T581" s="27" t="s">
        <v>8759</v>
      </c>
      <c r="U581" s="28" t="str">
        <f>VLOOKUP(N581,'散件（更新）'!B:G,6,FALSE)</f>
        <v>SP;CL2428C-01;机身前盖组件（含机身外壳)</v>
      </c>
      <c r="V581" s="28">
        <f>VLOOKUP(N581,'散件（更新）'!B:I,8,FALSE)</f>
        <v>6932485020720</v>
      </c>
    </row>
    <row r="582" spans="1:22" ht="20.149999999999999" customHeight="1">
      <c r="A582" s="57">
        <v>46169</v>
      </c>
      <c r="B582" s="59" t="s">
        <v>18999</v>
      </c>
      <c r="C582" s="27" t="str">
        <f>VLOOKUP(B582,'大货清单（不定期按GOMS更新）'!A:H,8,0)</f>
        <v>109-24280302</v>
      </c>
      <c r="D582" s="27" t="str">
        <f>VLOOKUP(B582,'大货清单（不定期按GOMS更新）'!A:C,3,0)</f>
        <v>CL2428C-02</v>
      </c>
      <c r="E582" s="27" t="str">
        <f>VLOOKUP(B582,'大货清单（不定期按GOMS更新）'!A:H,4,0)</f>
        <v>DE,IT,NL,PL,FR,FI,MA</v>
      </c>
      <c r="F582" s="27" t="str">
        <f>VLOOKUP(B582,'大货清单（不定期按GOMS更新）'!A:H,2,0)</f>
        <v>Floor One S9 Scientist Complete</v>
      </c>
      <c r="G582" s="28">
        <f>VLOOKUP(B582,'大货清单（不定期按GOMS更新）'!A:I,9,FALSE)</f>
        <v>6932485017638</v>
      </c>
      <c r="H582" s="27" t="str">
        <f>VLOOKUP(B582,'大货清单（不定期按GOMS更新）'!A:H,7,0)</f>
        <v>Grey</v>
      </c>
      <c r="I582" s="27" t="str">
        <f>VLOOKUP(B582,'大货清单（不定期按GOMS更新）'!A:F,6,FALSE)</f>
        <v>ACTIVE</v>
      </c>
      <c r="J582" s="27" t="str">
        <f>VLOOKUP(B582,'大货清单（不定期按GOMS更新）'!A:K,11,FALSE)</f>
        <v>12.2</v>
      </c>
      <c r="K582" s="27" t="str">
        <f>VLOOKUP(B582,'大货清单（不定期按GOMS更新）'!A:N,12,FALSE)</f>
        <v>785</v>
      </c>
      <c r="L582" s="27" t="str">
        <f>VLOOKUP(B582,'大货清单（不定期按GOMS更新）'!A:M,13,FALSE)</f>
        <v>331</v>
      </c>
      <c r="M582" s="27" t="str">
        <f>VLOOKUP(B582,'大货清单（不定期按GOMS更新）'!A:N,14,FALSE)</f>
        <v>321</v>
      </c>
      <c r="N582" s="59" t="s">
        <v>16699</v>
      </c>
      <c r="O582" s="27">
        <f>IFERROR(VLOOKUP(N582,'散件迭代（不定期更新）'!C:J,8,FALSE),0)</f>
        <v>0</v>
      </c>
      <c r="P582" s="27" t="str">
        <f>IFERROR(VLOOKUP(N582,'散件（更新）'!B:H,3,FALSE),0)</f>
        <v/>
      </c>
      <c r="Q582" s="27" t="str">
        <f>VLOOKUP(N582,'散件（更新）'!B:H,2,FALSE)</f>
        <v>114-24280319</v>
      </c>
      <c r="R582" s="27" t="str">
        <f>VLOOKUP(N582,'散件（更新）'!B:H,7,FALSE)</f>
        <v xml:space="preserve"> Rear Cover Screw Plug Assembly </v>
      </c>
      <c r="S582" s="27" t="str">
        <f>VLOOKUP(N582,'散件（更新）'!B:E,4,FALSE)</f>
        <v>https://tineco-yxzt.oss-accelerate.aliyuncs.com/20260210/jishenhougailuosisaizujian（hanzuoyou）_1770686267784.png</v>
      </c>
      <c r="T582" s="27" t="s">
        <v>19301</v>
      </c>
      <c r="U582" s="28" t="str">
        <f>VLOOKUP(N582,'散件（更新）'!B:G,6,FALSE)</f>
        <v>SP;CL2428C-01;机身后盖螺丝塞组件（含左右）</v>
      </c>
      <c r="V582" s="28">
        <f>VLOOKUP(N582,'散件（更新）'!B:I,8,FALSE)</f>
        <v>6932485020799</v>
      </c>
    </row>
    <row r="583" spans="1:22" ht="20.149999999999999" customHeight="1">
      <c r="A583" s="57">
        <v>46169</v>
      </c>
      <c r="B583" s="59" t="s">
        <v>18999</v>
      </c>
      <c r="C583" s="27" t="str">
        <f>VLOOKUP(B583,'大货清单（不定期按GOMS更新）'!A:H,8,0)</f>
        <v>109-24280302</v>
      </c>
      <c r="D583" s="27" t="str">
        <f>VLOOKUP(B583,'大货清单（不定期按GOMS更新）'!A:C,3,0)</f>
        <v>CL2428C-02</v>
      </c>
      <c r="E583" s="27" t="str">
        <f>VLOOKUP(B583,'大货清单（不定期按GOMS更新）'!A:H,4,0)</f>
        <v>DE,IT,NL,PL,FR,FI,MA</v>
      </c>
      <c r="F583" s="27" t="str">
        <f>VLOOKUP(B583,'大货清单（不定期按GOMS更新）'!A:H,2,0)</f>
        <v>Floor One S9 Scientist Complete</v>
      </c>
      <c r="G583" s="28">
        <f>VLOOKUP(B583,'大货清单（不定期按GOMS更新）'!A:I,9,FALSE)</f>
        <v>6932485017638</v>
      </c>
      <c r="H583" s="27" t="str">
        <f>VLOOKUP(B583,'大货清单（不定期按GOMS更新）'!A:H,7,0)</f>
        <v>Grey</v>
      </c>
      <c r="I583" s="27" t="str">
        <f>VLOOKUP(B583,'大货清单（不定期按GOMS更新）'!A:F,6,FALSE)</f>
        <v>ACTIVE</v>
      </c>
      <c r="J583" s="27" t="str">
        <f>VLOOKUP(B583,'大货清单（不定期按GOMS更新）'!A:K,11,FALSE)</f>
        <v>12.2</v>
      </c>
      <c r="K583" s="27" t="str">
        <f>VLOOKUP(B583,'大货清单（不定期按GOMS更新）'!A:N,12,FALSE)</f>
        <v>785</v>
      </c>
      <c r="L583" s="27" t="str">
        <f>VLOOKUP(B583,'大货清单（不定期按GOMS更新）'!A:M,13,FALSE)</f>
        <v>331</v>
      </c>
      <c r="M583" s="27" t="str">
        <f>VLOOKUP(B583,'大货清单（不定期按GOMS更新）'!A:N,14,FALSE)</f>
        <v>321</v>
      </c>
      <c r="N583" s="59" t="s">
        <v>16858</v>
      </c>
      <c r="O583" s="27">
        <f>IFERROR(VLOOKUP(N583,'散件迭代（不定期更新）'!C:J,8,FALSE),0)</f>
        <v>0</v>
      </c>
      <c r="P583" s="27" t="str">
        <f>IFERROR(VLOOKUP(N583,'散件（更新）'!B:H,3,FALSE),0)</f>
        <v/>
      </c>
      <c r="Q583" s="27" t="str">
        <f>VLOOKUP(N583,'散件（更新）'!B:H,2,FALSE)</f>
        <v>114-24280320</v>
      </c>
      <c r="R583" s="27" t="str">
        <f>VLOOKUP(N583,'散件（更新）'!B:H,7,FALSE)</f>
        <v xml:space="preserve"> Lower Decorative Cover</v>
      </c>
      <c r="S583" s="27" t="str">
        <f>VLOOKUP(N583,'散件（更新）'!B:E,4,FALSE)</f>
        <v>https://tineco-yxzt.oss-accelerate.aliyuncs.com/20260210/jishenxiazhuangshigai_1770686308294.png</v>
      </c>
      <c r="T583" s="27" t="s">
        <v>8759</v>
      </c>
      <c r="U583" s="28" t="str">
        <f>VLOOKUP(N583,'散件（更新）'!B:G,6,FALSE)</f>
        <v>SP;CL2428C-01;机身下装饰盖</v>
      </c>
      <c r="V583" s="28">
        <f>VLOOKUP(N583,'散件（更新）'!B:I,8,FALSE)</f>
        <v>6932485020805</v>
      </c>
    </row>
    <row r="584" spans="1:22" ht="20.149999999999999" customHeight="1">
      <c r="A584" s="57">
        <v>46169</v>
      </c>
      <c r="B584" s="59" t="s">
        <v>18999</v>
      </c>
      <c r="C584" s="27" t="str">
        <f>VLOOKUP(B584,'大货清单（不定期按GOMS更新）'!A:H,8,0)</f>
        <v>109-24280302</v>
      </c>
      <c r="D584" s="27" t="str">
        <f>VLOOKUP(B584,'大货清单（不定期按GOMS更新）'!A:C,3,0)</f>
        <v>CL2428C-02</v>
      </c>
      <c r="E584" s="27" t="str">
        <f>VLOOKUP(B584,'大货清单（不定期按GOMS更新）'!A:H,4,0)</f>
        <v>DE,IT,NL,PL,FR,FI,MA</v>
      </c>
      <c r="F584" s="27" t="str">
        <f>VLOOKUP(B584,'大货清单（不定期按GOMS更新）'!A:H,2,0)</f>
        <v>Floor One S9 Scientist Complete</v>
      </c>
      <c r="G584" s="28">
        <f>VLOOKUP(B584,'大货清单（不定期按GOMS更新）'!A:I,9,FALSE)</f>
        <v>6932485017638</v>
      </c>
      <c r="H584" s="27" t="str">
        <f>VLOOKUP(B584,'大货清单（不定期按GOMS更新）'!A:H,7,0)</f>
        <v>Grey</v>
      </c>
      <c r="I584" s="27" t="str">
        <f>VLOOKUP(B584,'大货清单（不定期按GOMS更新）'!A:F,6,FALSE)</f>
        <v>ACTIVE</v>
      </c>
      <c r="J584" s="27" t="str">
        <f>VLOOKUP(B584,'大货清单（不定期按GOMS更新）'!A:K,11,FALSE)</f>
        <v>12.2</v>
      </c>
      <c r="K584" s="27" t="str">
        <f>VLOOKUP(B584,'大货清单（不定期按GOMS更新）'!A:N,12,FALSE)</f>
        <v>785</v>
      </c>
      <c r="L584" s="27" t="str">
        <f>VLOOKUP(B584,'大货清单（不定期按GOMS更新）'!A:M,13,FALSE)</f>
        <v>331</v>
      </c>
      <c r="M584" s="27" t="str">
        <f>VLOOKUP(B584,'大货清单（不定期按GOMS更新）'!A:N,14,FALSE)</f>
        <v>321</v>
      </c>
      <c r="N584" s="59" t="s">
        <v>17023</v>
      </c>
      <c r="O584" s="27">
        <f>IFERROR(VLOOKUP(N584,'散件迭代（不定期更新）'!C:J,8,FALSE),0)</f>
        <v>0</v>
      </c>
      <c r="P584" s="27" t="str">
        <f>IFERROR(VLOOKUP(N584,'散件（更新）'!B:H,3,FALSE),0)</f>
        <v/>
      </c>
      <c r="Q584" s="27" t="str">
        <f>VLOOKUP(N584,'散件（更新）'!B:H,2,FALSE)</f>
        <v>114-24280321</v>
      </c>
      <c r="R584" s="27" t="str">
        <f>VLOOKUP(N584,'散件（更新）'!B:H,7,FALSE)</f>
        <v xml:space="preserve"> Upper Decorative Cover</v>
      </c>
      <c r="S584" s="27" t="str">
        <f>VLOOKUP(N584,'散件（更新）'!B:E,4,FALSE)</f>
        <v>https://tineco-yxzt.oss-accelerate.aliyuncs.com/20260210/jishenshangzhuangshigaibaojiaozujian_1770686364505.png</v>
      </c>
      <c r="T584" s="27" t="s">
        <v>8759</v>
      </c>
      <c r="U584" s="28" t="str">
        <f>VLOOKUP(N584,'散件（更新）'!B:G,6,FALSE)</f>
        <v>SP;CL2428C-01;机身上装饰盖包胶组件</v>
      </c>
      <c r="V584" s="28">
        <f>VLOOKUP(N584,'散件（更新）'!B:I,8,FALSE)</f>
        <v>6932485020812</v>
      </c>
    </row>
    <row r="585" spans="1:22" ht="20.149999999999999" customHeight="1">
      <c r="A585" s="57">
        <v>46169</v>
      </c>
      <c r="B585" s="59" t="s">
        <v>18999</v>
      </c>
      <c r="C585" s="27" t="str">
        <f>VLOOKUP(B585,'大货清单（不定期按GOMS更新）'!A:H,8,0)</f>
        <v>109-24280302</v>
      </c>
      <c r="D585" s="27" t="str">
        <f>VLOOKUP(B585,'大货清单（不定期按GOMS更新）'!A:C,3,0)</f>
        <v>CL2428C-02</v>
      </c>
      <c r="E585" s="27" t="str">
        <f>VLOOKUP(B585,'大货清单（不定期按GOMS更新）'!A:H,4,0)</f>
        <v>DE,IT,NL,PL,FR,FI,MA</v>
      </c>
      <c r="F585" s="27" t="str">
        <f>VLOOKUP(B585,'大货清单（不定期按GOMS更新）'!A:H,2,0)</f>
        <v>Floor One S9 Scientist Complete</v>
      </c>
      <c r="G585" s="28">
        <f>VLOOKUP(B585,'大货清单（不定期按GOMS更新）'!A:I,9,FALSE)</f>
        <v>6932485017638</v>
      </c>
      <c r="H585" s="27" t="str">
        <f>VLOOKUP(B585,'大货清单（不定期按GOMS更新）'!A:H,7,0)</f>
        <v>Grey</v>
      </c>
      <c r="I585" s="27" t="str">
        <f>VLOOKUP(B585,'大货清单（不定期按GOMS更新）'!A:F,6,FALSE)</f>
        <v>ACTIVE</v>
      </c>
      <c r="J585" s="27" t="str">
        <f>VLOOKUP(B585,'大货清单（不定期按GOMS更新）'!A:K,11,FALSE)</f>
        <v>12.2</v>
      </c>
      <c r="K585" s="27" t="str">
        <f>VLOOKUP(B585,'大货清单（不定期按GOMS更新）'!A:N,12,FALSE)</f>
        <v>785</v>
      </c>
      <c r="L585" s="27" t="str">
        <f>VLOOKUP(B585,'大货清单（不定期按GOMS更新）'!A:M,13,FALSE)</f>
        <v>331</v>
      </c>
      <c r="M585" s="27" t="str">
        <f>VLOOKUP(B585,'大货清单（不定期按GOMS更新）'!A:N,14,FALSE)</f>
        <v>321</v>
      </c>
      <c r="N585" s="59" t="s">
        <v>16614</v>
      </c>
      <c r="O585" s="27">
        <f>IFERROR(VLOOKUP(N585,'散件迭代（不定期更新）'!C:J,8,FALSE),0)</f>
        <v>0</v>
      </c>
      <c r="P585" s="27" t="str">
        <f>IFERROR(VLOOKUP(N585,'散件（更新）'!B:H,3,FALSE),0)</f>
        <v/>
      </c>
      <c r="Q585" s="27" t="str">
        <f>VLOOKUP(N585,'散件（更新）'!B:H,2,FALSE)</f>
        <v>114-24280324</v>
      </c>
      <c r="R585" s="27" t="str">
        <f>VLOOKUP(N585,'散件（更新）'!B:H,7,FALSE)</f>
        <v>Brush Roller Motor Cover</v>
      </c>
      <c r="S585" s="27" t="str">
        <f>VLOOKUP(N585,'散件（更新）'!B:E,4,FALSE)</f>
        <v>https://tineco-yxzt.oss-accelerate.aliyuncs.com/20260210/youshuadianjishoubinggaiban_1770686488756.png</v>
      </c>
      <c r="T585" s="27" t="s">
        <v>8759</v>
      </c>
      <c r="U585" s="28" t="str">
        <f>VLOOKUP(N585,'散件（更新）'!B:G,6,FALSE)</f>
        <v>SP;CL2428C-01;有刷电机手柄盖板组件</v>
      </c>
      <c r="V585" s="28">
        <f>VLOOKUP(N585,'散件（更新）'!B:I,8,FALSE)</f>
        <v>6932485020843</v>
      </c>
    </row>
    <row r="586" spans="1:22" ht="20.149999999999999" customHeight="1">
      <c r="A586" s="57">
        <v>46169</v>
      </c>
      <c r="B586" s="59" t="s">
        <v>18999</v>
      </c>
      <c r="C586" s="27" t="str">
        <f>VLOOKUP(B586,'大货清单（不定期按GOMS更新）'!A:H,8,0)</f>
        <v>109-24280302</v>
      </c>
      <c r="D586" s="27" t="str">
        <f>VLOOKUP(B586,'大货清单（不定期按GOMS更新）'!A:C,3,0)</f>
        <v>CL2428C-02</v>
      </c>
      <c r="E586" s="27" t="str">
        <f>VLOOKUP(B586,'大货清单（不定期按GOMS更新）'!A:H,4,0)</f>
        <v>DE,IT,NL,PL,FR,FI,MA</v>
      </c>
      <c r="F586" s="27" t="str">
        <f>VLOOKUP(B586,'大货清单（不定期按GOMS更新）'!A:H,2,0)</f>
        <v>Floor One S9 Scientist Complete</v>
      </c>
      <c r="G586" s="28">
        <f>VLOOKUP(B586,'大货清单（不定期按GOMS更新）'!A:I,9,FALSE)</f>
        <v>6932485017638</v>
      </c>
      <c r="H586" s="27" t="str">
        <f>VLOOKUP(B586,'大货清单（不定期按GOMS更新）'!A:H,7,0)</f>
        <v>Grey</v>
      </c>
      <c r="I586" s="27" t="str">
        <f>VLOOKUP(B586,'大货清单（不定期按GOMS更新）'!A:F,6,FALSE)</f>
        <v>ACTIVE</v>
      </c>
      <c r="J586" s="27" t="str">
        <f>VLOOKUP(B586,'大货清单（不定期按GOMS更新）'!A:K,11,FALSE)</f>
        <v>12.2</v>
      </c>
      <c r="K586" s="27" t="str">
        <f>VLOOKUP(B586,'大货清单（不定期按GOMS更新）'!A:N,12,FALSE)</f>
        <v>785</v>
      </c>
      <c r="L586" s="27" t="str">
        <f>VLOOKUP(B586,'大货清单（不定期按GOMS更新）'!A:M,13,FALSE)</f>
        <v>331</v>
      </c>
      <c r="M586" s="27" t="str">
        <f>VLOOKUP(B586,'大货清单（不定期按GOMS更新）'!A:N,14,FALSE)</f>
        <v>321</v>
      </c>
      <c r="N586" s="59" t="s">
        <v>16488</v>
      </c>
      <c r="O586" s="27">
        <f>IFERROR(VLOOKUP(N586,'散件迭代（不定期更新）'!C:J,8,FALSE),0)</f>
        <v>0</v>
      </c>
      <c r="P586" s="27" t="str">
        <f>IFERROR(VLOOKUP(N586,'散件（更新）'!B:H,3,FALSE),0)</f>
        <v/>
      </c>
      <c r="Q586" s="27" t="str">
        <f>VLOOKUP(N586,'散件（更新）'!B:H,2,FALSE)</f>
        <v>114-24280325</v>
      </c>
      <c r="R586" s="27" t="str">
        <f>VLOOKUP(N586,'散件（更新）'!B:H,7,FALSE)</f>
        <v xml:space="preserve"> Bracket</v>
      </c>
      <c r="S586" s="27" t="str">
        <f>VLOOKUP(N586,'散件（更新）'!B:E,4,FALSE)</f>
        <v>https://tineco-yxzt.oss-accelerate.aliyuncs.com/20260210/fuhezhijie_1770686543026.png</v>
      </c>
      <c r="T586" s="27" t="s">
        <v>8759</v>
      </c>
      <c r="U586" s="28" t="str">
        <f>VLOOKUP(N586,'散件（更新）'!B:G,6,FALSE)</f>
        <v>SP;CL2428C-01;复合支架</v>
      </c>
      <c r="V586" s="28">
        <f>VLOOKUP(N586,'散件（更新）'!B:I,8,FALSE)</f>
        <v>6932485020850</v>
      </c>
    </row>
    <row r="587" spans="1:22" ht="20.149999999999999" customHeight="1">
      <c r="A587" s="57">
        <v>46169</v>
      </c>
      <c r="B587" s="59" t="s">
        <v>18999</v>
      </c>
      <c r="C587" s="27" t="str">
        <f>VLOOKUP(B587,'大货清单（不定期按GOMS更新）'!A:H,8,0)</f>
        <v>109-24280302</v>
      </c>
      <c r="D587" s="27" t="str">
        <f>VLOOKUP(B587,'大货清单（不定期按GOMS更新）'!A:C,3,0)</f>
        <v>CL2428C-02</v>
      </c>
      <c r="E587" s="27" t="str">
        <f>VLOOKUP(B587,'大货清单（不定期按GOMS更新）'!A:H,4,0)</f>
        <v>DE,IT,NL,PL,FR,FI,MA</v>
      </c>
      <c r="F587" s="27" t="str">
        <f>VLOOKUP(B587,'大货清单（不定期按GOMS更新）'!A:H,2,0)</f>
        <v>Floor One S9 Scientist Complete</v>
      </c>
      <c r="G587" s="28">
        <f>VLOOKUP(B587,'大货清单（不定期按GOMS更新）'!A:I,9,FALSE)</f>
        <v>6932485017638</v>
      </c>
      <c r="H587" s="27" t="str">
        <f>VLOOKUP(B587,'大货清单（不定期按GOMS更新）'!A:H,7,0)</f>
        <v>Grey</v>
      </c>
      <c r="I587" s="27" t="str">
        <f>VLOOKUP(B587,'大货清单（不定期按GOMS更新）'!A:F,6,FALSE)</f>
        <v>ACTIVE</v>
      </c>
      <c r="J587" s="27" t="str">
        <f>VLOOKUP(B587,'大货清单（不定期按GOMS更新）'!A:K,11,FALSE)</f>
        <v>12.2</v>
      </c>
      <c r="K587" s="27" t="str">
        <f>VLOOKUP(B587,'大货清单（不定期按GOMS更新）'!A:N,12,FALSE)</f>
        <v>785</v>
      </c>
      <c r="L587" s="27" t="str">
        <f>VLOOKUP(B587,'大货清单（不定期按GOMS更新）'!A:M,13,FALSE)</f>
        <v>331</v>
      </c>
      <c r="M587" s="27" t="str">
        <f>VLOOKUP(B587,'大货清单（不定期按GOMS更新）'!A:N,14,FALSE)</f>
        <v>321</v>
      </c>
      <c r="N587" s="59" t="s">
        <v>16484</v>
      </c>
      <c r="O587" s="27">
        <f>IFERROR(VLOOKUP(N587,'散件迭代（不定期更新）'!C:J,8,FALSE),0)</f>
        <v>0</v>
      </c>
      <c r="P587" s="27" t="str">
        <f>IFERROR(VLOOKUP(N587,'散件（更新）'!B:H,3,FALSE),0)</f>
        <v/>
      </c>
      <c r="Q587" s="27" t="str">
        <f>VLOOKUP(N587,'散件（更新）'!B:H,2,FALSE)</f>
        <v>114-24280327</v>
      </c>
      <c r="R587" s="27" t="str">
        <f>VLOOKUP(N587,'散件（更新）'!B:H,7,FALSE)</f>
        <v>Rear Cover Bottom Rubber Plug</v>
      </c>
      <c r="S587" s="27" t="str">
        <f>VLOOKUP(N587,'散件（更新）'!B:E,4,FALSE)</f>
        <v>https://tineco-yxzt.oss-accelerate.aliyuncs.com/20260210/jishenhougaidibujiaosai_1770687004265.png</v>
      </c>
      <c r="T587" s="27" t="s">
        <v>8759</v>
      </c>
      <c r="U587" s="28" t="str">
        <f>VLOOKUP(N587,'散件（更新）'!B:G,6,FALSE)</f>
        <v>SP;CL2428C-01;机身后盖底部胶塞</v>
      </c>
      <c r="V587" s="28">
        <f>VLOOKUP(N587,'散件（更新）'!B:I,8,FALSE)</f>
        <v>6932485020874</v>
      </c>
    </row>
    <row r="588" spans="1:22" ht="20.149999999999999" customHeight="1">
      <c r="A588" s="57">
        <v>46169</v>
      </c>
      <c r="B588" s="59" t="s">
        <v>18999</v>
      </c>
      <c r="C588" s="27" t="str">
        <f>VLOOKUP(B588,'大货清单（不定期按GOMS更新）'!A:H,8,0)</f>
        <v>109-24280302</v>
      </c>
      <c r="D588" s="27" t="str">
        <f>VLOOKUP(B588,'大货清单（不定期按GOMS更新）'!A:C,3,0)</f>
        <v>CL2428C-02</v>
      </c>
      <c r="E588" s="27" t="str">
        <f>VLOOKUP(B588,'大货清单（不定期按GOMS更新）'!A:H,4,0)</f>
        <v>DE,IT,NL,PL,FR,FI,MA</v>
      </c>
      <c r="F588" s="27" t="str">
        <f>VLOOKUP(B588,'大货清单（不定期按GOMS更新）'!A:H,2,0)</f>
        <v>Floor One S9 Scientist Complete</v>
      </c>
      <c r="G588" s="28">
        <f>VLOOKUP(B588,'大货清单（不定期按GOMS更新）'!A:I,9,FALSE)</f>
        <v>6932485017638</v>
      </c>
      <c r="H588" s="27" t="str">
        <f>VLOOKUP(B588,'大货清单（不定期按GOMS更新）'!A:H,7,0)</f>
        <v>Grey</v>
      </c>
      <c r="I588" s="27" t="str">
        <f>VLOOKUP(B588,'大货清单（不定期按GOMS更新）'!A:F,6,FALSE)</f>
        <v>ACTIVE</v>
      </c>
      <c r="J588" s="27" t="str">
        <f>VLOOKUP(B588,'大货清单（不定期按GOMS更新）'!A:K,11,FALSE)</f>
        <v>12.2</v>
      </c>
      <c r="K588" s="27" t="str">
        <f>VLOOKUP(B588,'大货清单（不定期按GOMS更新）'!A:N,12,FALSE)</f>
        <v>785</v>
      </c>
      <c r="L588" s="27" t="str">
        <f>VLOOKUP(B588,'大货清单（不定期按GOMS更新）'!A:M,13,FALSE)</f>
        <v>331</v>
      </c>
      <c r="M588" s="27" t="str">
        <f>VLOOKUP(B588,'大货清单（不定期按GOMS更新）'!A:N,14,FALSE)</f>
        <v>321</v>
      </c>
      <c r="N588" s="59" t="s">
        <v>16708</v>
      </c>
      <c r="O588" s="27">
        <f>IFERROR(VLOOKUP(N588,'散件迭代（不定期更新）'!C:J,8,FALSE),0)</f>
        <v>0</v>
      </c>
      <c r="P588" s="27" t="str">
        <f>IFERROR(VLOOKUP(N588,'散件（更新）'!B:H,3,FALSE),0)</f>
        <v/>
      </c>
      <c r="Q588" s="27" t="str">
        <f>VLOOKUP(N588,'散件（更新）'!B:H,2,FALSE)</f>
        <v>114-24280329</v>
      </c>
      <c r="R588" s="27" t="str">
        <f>VLOOKUP(N588,'散件（更新）'!B:H,7,FALSE)</f>
        <v xml:space="preserve">Light Guide Plate Assembly </v>
      </c>
      <c r="S588" s="27" t="str">
        <f>VLOOKUP(N588,'散件（更新）'!B:E,4,FALSE)</f>
        <v>https://tineco-yxzt.oss-accelerate.aliyuncs.com/20260210/daoguangbanzujian（daoguangban＋waiqiao）_1770687154481.png</v>
      </c>
      <c r="T588" s="27" t="s">
        <v>8759</v>
      </c>
      <c r="U588" s="28" t="str">
        <f>VLOOKUP(N588,'散件（更新）'!B:G,6,FALSE)</f>
        <v>SP;CL2428C-01;导光板组件（导光板＋外壳）</v>
      </c>
      <c r="V588" s="28">
        <f>VLOOKUP(N588,'散件（更新）'!B:I,8,FALSE)</f>
        <v>6932485020898</v>
      </c>
    </row>
    <row r="589" spans="1:22" ht="20.149999999999999" customHeight="1">
      <c r="A589" s="57">
        <v>46169</v>
      </c>
      <c r="B589" s="59" t="s">
        <v>18999</v>
      </c>
      <c r="C589" s="27" t="str">
        <f>VLOOKUP(B589,'大货清单（不定期按GOMS更新）'!A:H,8,0)</f>
        <v>109-24280302</v>
      </c>
      <c r="D589" s="27" t="str">
        <f>VLOOKUP(B589,'大货清单（不定期按GOMS更新）'!A:C,3,0)</f>
        <v>CL2428C-02</v>
      </c>
      <c r="E589" s="27" t="str">
        <f>VLOOKUP(B589,'大货清单（不定期按GOMS更新）'!A:H,4,0)</f>
        <v>DE,IT,NL,PL,FR,FI,MA</v>
      </c>
      <c r="F589" s="27" t="str">
        <f>VLOOKUP(B589,'大货清单（不定期按GOMS更新）'!A:H,2,0)</f>
        <v>Floor One S9 Scientist Complete</v>
      </c>
      <c r="G589" s="28">
        <f>VLOOKUP(B589,'大货清单（不定期按GOMS更新）'!A:I,9,FALSE)</f>
        <v>6932485017638</v>
      </c>
      <c r="H589" s="27" t="str">
        <f>VLOOKUP(B589,'大货清单（不定期按GOMS更新）'!A:H,7,0)</f>
        <v>Grey</v>
      </c>
      <c r="I589" s="27" t="str">
        <f>VLOOKUP(B589,'大货清单（不定期按GOMS更新）'!A:F,6,FALSE)</f>
        <v>ACTIVE</v>
      </c>
      <c r="J589" s="27" t="str">
        <f>VLOOKUP(B589,'大货清单（不定期按GOMS更新）'!A:K,11,FALSE)</f>
        <v>12.2</v>
      </c>
      <c r="K589" s="27" t="str">
        <f>VLOOKUP(B589,'大货清单（不定期按GOMS更新）'!A:N,12,FALSE)</f>
        <v>785</v>
      </c>
      <c r="L589" s="27" t="str">
        <f>VLOOKUP(B589,'大货清单（不定期按GOMS更新）'!A:M,13,FALSE)</f>
        <v>331</v>
      </c>
      <c r="M589" s="27" t="str">
        <f>VLOOKUP(B589,'大货清单（不定期按GOMS更新）'!A:N,14,FALSE)</f>
        <v>321</v>
      </c>
      <c r="N589" s="59" t="s">
        <v>16524</v>
      </c>
      <c r="O589" s="27">
        <f>IFERROR(VLOOKUP(N589,'散件迭代（不定期更新）'!C:J,8,FALSE),0)</f>
        <v>0</v>
      </c>
      <c r="P589" s="27" t="str">
        <f>IFERROR(VLOOKUP(N589,'散件（更新）'!B:H,3,FALSE),0)</f>
        <v/>
      </c>
      <c r="Q589" s="27" t="str">
        <f>VLOOKUP(N589,'散件（更新）'!B:H,2,FALSE)</f>
        <v>114-24280332</v>
      </c>
      <c r="R589" s="27" t="str">
        <f>VLOOKUP(N589,'散件（更新）'!B:H,7,FALSE)</f>
        <v>Rubber Plug Assembly(Rear of the Battery)</v>
      </c>
      <c r="S589" s="27" t="str">
        <f>VLOOKUP(N589,'散件（更新）'!B:E,4,FALSE)</f>
        <v>https://tineco-yxzt.oss-accelerate.aliyuncs.com/20260210/dianchibaoyouluosijiaosaizujian（hanzuoyou）_1770687225329.png</v>
      </c>
      <c r="T589" s="27" t="s">
        <v>8759</v>
      </c>
      <c r="U589" s="28" t="str">
        <f>VLOOKUP(N589,'散件（更新）'!B:G,6,FALSE)</f>
        <v>SP;CL2428C-01;电池包螺丝胶塞组件（含左右）</v>
      </c>
      <c r="V589" s="28">
        <f>VLOOKUP(N589,'散件（更新）'!B:I,8,FALSE)</f>
        <v>6932485020928</v>
      </c>
    </row>
    <row r="590" spans="1:22" ht="20.149999999999999" customHeight="1">
      <c r="A590" s="57">
        <v>46169</v>
      </c>
      <c r="B590" s="59" t="s">
        <v>18999</v>
      </c>
      <c r="C590" s="27" t="str">
        <f>VLOOKUP(B590,'大货清单（不定期按GOMS更新）'!A:H,8,0)</f>
        <v>109-24280302</v>
      </c>
      <c r="D590" s="27" t="str">
        <f>VLOOKUP(B590,'大货清单（不定期按GOMS更新）'!A:C,3,0)</f>
        <v>CL2428C-02</v>
      </c>
      <c r="E590" s="27" t="str">
        <f>VLOOKUP(B590,'大货清单（不定期按GOMS更新）'!A:H,4,0)</f>
        <v>DE,IT,NL,PL,FR,FI,MA</v>
      </c>
      <c r="F590" s="27" t="str">
        <f>VLOOKUP(B590,'大货清单（不定期按GOMS更新）'!A:H,2,0)</f>
        <v>Floor One S9 Scientist Complete</v>
      </c>
      <c r="G590" s="28">
        <f>VLOOKUP(B590,'大货清单（不定期按GOMS更新）'!A:I,9,FALSE)</f>
        <v>6932485017638</v>
      </c>
      <c r="H590" s="27" t="str">
        <f>VLOOKUP(B590,'大货清单（不定期按GOMS更新）'!A:H,7,0)</f>
        <v>Grey</v>
      </c>
      <c r="I590" s="27" t="str">
        <f>VLOOKUP(B590,'大货清单（不定期按GOMS更新）'!A:F,6,FALSE)</f>
        <v>ACTIVE</v>
      </c>
      <c r="J590" s="27" t="str">
        <f>VLOOKUP(B590,'大货清单（不定期按GOMS更新）'!A:K,11,FALSE)</f>
        <v>12.2</v>
      </c>
      <c r="K590" s="27" t="str">
        <f>VLOOKUP(B590,'大货清单（不定期按GOMS更新）'!A:N,12,FALSE)</f>
        <v>785</v>
      </c>
      <c r="L590" s="27" t="str">
        <f>VLOOKUP(B590,'大货清单（不定期按GOMS更新）'!A:M,13,FALSE)</f>
        <v>331</v>
      </c>
      <c r="M590" s="27" t="str">
        <f>VLOOKUP(B590,'大货清单（不定期按GOMS更新）'!A:N,14,FALSE)</f>
        <v>321</v>
      </c>
      <c r="N590" s="59" t="s">
        <v>16982</v>
      </c>
      <c r="O590" s="27">
        <f>IFERROR(VLOOKUP(N590,'散件迭代（不定期更新）'!C:J,8,FALSE),0)</f>
        <v>0</v>
      </c>
      <c r="P590" s="27" t="str">
        <f>IFERROR(VLOOKUP(N590,'散件（更新）'!B:H,3,FALSE),0)</f>
        <v/>
      </c>
      <c r="Q590" s="27" t="str">
        <f>VLOOKUP(N590,'散件（更新）'!B:H,2,FALSE)</f>
        <v>114-24360424</v>
      </c>
      <c r="R590" s="27" t="str">
        <f>VLOOKUP(N590,'散件（更新）'!B:H,7,FALSE)</f>
        <v>Floor Brush Base Bracket Assembly</v>
      </c>
      <c r="S590" s="27" t="str">
        <f>VLOOKUP(N590,'散件（更新）'!B:E,4,FALSE)</f>
        <v>https://tineco-yxzt.oss-accelerate.aliyuncs.com/20251223/114-24360424dishuadizuozhijiazujian_1766487217167.jpg</v>
      </c>
      <c r="T590" s="27" t="s">
        <v>8759</v>
      </c>
      <c r="U590" s="28" t="str">
        <f>VLOOKUP(N590,'散件（更新）'!B:G,6,FALSE)</f>
        <v>SP;CL2436D-01;地刷底座支架组件</v>
      </c>
      <c r="V590" s="28">
        <f>VLOOKUP(N590,'散件（更新）'!B:I,8,FALSE)</f>
        <v>6932485018765</v>
      </c>
    </row>
    <row r="591" spans="1:22" ht="20.149999999999999" customHeight="1">
      <c r="A591" s="57">
        <v>46169</v>
      </c>
      <c r="B591" s="59" t="s">
        <v>18999</v>
      </c>
      <c r="C591" s="27" t="str">
        <f>VLOOKUP(B591,'大货清单（不定期按GOMS更新）'!A:H,8,0)</f>
        <v>109-24280302</v>
      </c>
      <c r="D591" s="27" t="str">
        <f>VLOOKUP(B591,'大货清单（不定期按GOMS更新）'!A:C,3,0)</f>
        <v>CL2428C-02</v>
      </c>
      <c r="E591" s="27" t="str">
        <f>VLOOKUP(B591,'大货清单（不定期按GOMS更新）'!A:H,4,0)</f>
        <v>DE,IT,NL,PL,FR,FI,MA</v>
      </c>
      <c r="F591" s="27" t="str">
        <f>VLOOKUP(B591,'大货清单（不定期按GOMS更新）'!A:H,2,0)</f>
        <v>Floor One S9 Scientist Complete</v>
      </c>
      <c r="G591" s="28">
        <f>VLOOKUP(B591,'大货清单（不定期按GOMS更新）'!A:I,9,FALSE)</f>
        <v>6932485017638</v>
      </c>
      <c r="H591" s="27" t="str">
        <f>VLOOKUP(B591,'大货清单（不定期按GOMS更新）'!A:H,7,0)</f>
        <v>Grey</v>
      </c>
      <c r="I591" s="27" t="str">
        <f>VLOOKUP(B591,'大货清单（不定期按GOMS更新）'!A:F,6,FALSE)</f>
        <v>ACTIVE</v>
      </c>
      <c r="J591" s="27" t="str">
        <f>VLOOKUP(B591,'大货清单（不定期按GOMS更新）'!A:K,11,FALSE)</f>
        <v>12.2</v>
      </c>
      <c r="K591" s="27" t="str">
        <f>VLOOKUP(B591,'大货清单（不定期按GOMS更新）'!A:N,12,FALSE)</f>
        <v>785</v>
      </c>
      <c r="L591" s="27" t="str">
        <f>VLOOKUP(B591,'大货清单（不定期按GOMS更新）'!A:M,13,FALSE)</f>
        <v>331</v>
      </c>
      <c r="M591" s="27" t="str">
        <f>VLOOKUP(B591,'大货清单（不定期按GOMS更新）'!A:N,14,FALSE)</f>
        <v>321</v>
      </c>
      <c r="N591" s="59" t="s">
        <v>8116</v>
      </c>
      <c r="O591" s="27">
        <f>IFERROR(VLOOKUP(N591,'散件迭代（不定期更新）'!C:J,8,FALSE),0)</f>
        <v>0</v>
      </c>
      <c r="P591" s="27" t="str">
        <f>IFERROR(VLOOKUP(N591,'散件（更新）'!B:H,3,FALSE),0)</f>
        <v/>
      </c>
      <c r="Q591" s="27" t="str">
        <f>VLOOKUP(N591,'散件（更新）'!B:H,2,FALSE)</f>
        <v>114-23432219</v>
      </c>
      <c r="R591" s="27" t="str">
        <f>VLOOKUP(N591,'散件（更新）'!B:H,7,FALSE)</f>
        <v>Wire</v>
      </c>
      <c r="S591" s="27" t="str">
        <f>VLOOKUP(N591,'散件（更新）'!B:E,4,FALSE)</f>
        <v>https://tineco-yxzt.oss-accelerate.aliyuncs.com/20250429/tuopanchongdiandaoxianzujian_1745918972104.png</v>
      </c>
      <c r="T591" s="27" t="s">
        <v>8759</v>
      </c>
      <c r="U591" s="28" t="str">
        <f>VLOOKUP(N591,'散件（更新）'!B:G,6,FALSE)</f>
        <v>SP;CL2343V-01;托盘充电导线组件</v>
      </c>
      <c r="V591" s="28">
        <f>VLOOKUP(N591,'散件（更新）'!B:I,8,FALSE)</f>
        <v>6932485006083</v>
      </c>
    </row>
    <row r="592" spans="1:22" ht="20.149999999999999" customHeight="1">
      <c r="A592" s="57">
        <v>46169</v>
      </c>
      <c r="B592" s="59" t="s">
        <v>18999</v>
      </c>
      <c r="C592" s="27" t="str">
        <f>VLOOKUP(B592,'大货清单（不定期按GOMS更新）'!A:H,8,0)</f>
        <v>109-24280302</v>
      </c>
      <c r="D592" s="27" t="str">
        <f>VLOOKUP(B592,'大货清单（不定期按GOMS更新）'!A:C,3,0)</f>
        <v>CL2428C-02</v>
      </c>
      <c r="E592" s="27" t="str">
        <f>VLOOKUP(B592,'大货清单（不定期按GOMS更新）'!A:H,4,0)</f>
        <v>DE,IT,NL,PL,FR,FI,MA</v>
      </c>
      <c r="F592" s="27" t="str">
        <f>VLOOKUP(B592,'大货清单（不定期按GOMS更新）'!A:H,2,0)</f>
        <v>Floor One S9 Scientist Complete</v>
      </c>
      <c r="G592" s="28">
        <f>VLOOKUP(B592,'大货清单（不定期按GOMS更新）'!A:I,9,FALSE)</f>
        <v>6932485017638</v>
      </c>
      <c r="H592" s="27" t="str">
        <f>VLOOKUP(B592,'大货清单（不定期按GOMS更新）'!A:H,7,0)</f>
        <v>Grey</v>
      </c>
      <c r="I592" s="27" t="str">
        <f>VLOOKUP(B592,'大货清单（不定期按GOMS更新）'!A:F,6,FALSE)</f>
        <v>ACTIVE</v>
      </c>
      <c r="J592" s="27" t="str">
        <f>VLOOKUP(B592,'大货清单（不定期按GOMS更新）'!A:K,11,FALSE)</f>
        <v>12.2</v>
      </c>
      <c r="K592" s="27" t="str">
        <f>VLOOKUP(B592,'大货清单（不定期按GOMS更新）'!A:N,12,FALSE)</f>
        <v>785</v>
      </c>
      <c r="L592" s="27" t="str">
        <f>VLOOKUP(B592,'大货清单（不定期按GOMS更新）'!A:M,13,FALSE)</f>
        <v>331</v>
      </c>
      <c r="M592" s="27" t="str">
        <f>VLOOKUP(B592,'大货清单（不定期按GOMS更新）'!A:N,14,FALSE)</f>
        <v>321</v>
      </c>
      <c r="N592" s="59" t="s">
        <v>14547</v>
      </c>
      <c r="O592" s="27">
        <f>IFERROR(VLOOKUP(N592,'散件迭代（不定期更新）'!C:J,8,FALSE),0)</f>
        <v>0</v>
      </c>
      <c r="P592" s="27">
        <f>IFERROR(VLOOKUP(N592,'散件（更新）'!B:H,3,FALSE),0)</f>
        <v>0</v>
      </c>
      <c r="Q592" s="27" t="str">
        <f>VLOOKUP(N592,'散件（更新）'!B:H,2,FALSE)</f>
        <v>114-25350306</v>
      </c>
      <c r="R592" s="27" t="str">
        <f>VLOOKUP(N592,'散件（更新）'!B:H,7,FALSE)</f>
        <v>Brush Roller Assembly Charging Connection Wire</v>
      </c>
      <c r="S592" s="27" t="str">
        <f>VLOOKUP(N592,'散件（更新）'!B:E,4,FALSE)</f>
        <v>https://tineco-yxzt.oss-accelerate.aliyuncs.com/20250912/61FEEB9F93938DC818E18F01189A01A4_1757659979002.png</v>
      </c>
      <c r="T592" s="27" t="s">
        <v>8759</v>
      </c>
      <c r="U592" s="28" t="str">
        <f>VLOOKUP(N592,'散件（更新）'!B:G,6,FALSE)</f>
        <v>SP;CL2535C-01;地刷充电对接导线组件</v>
      </c>
      <c r="V592" s="28">
        <f>VLOOKUP(N592,'散件（更新）'!B:I,8,FALSE)</f>
        <v>6932485013586</v>
      </c>
    </row>
    <row r="593" spans="1:22" ht="20.149999999999999" customHeight="1">
      <c r="A593" s="57">
        <v>46169</v>
      </c>
      <c r="B593" s="59" t="s">
        <v>18999</v>
      </c>
      <c r="C593" s="27" t="str">
        <f>VLOOKUP(B593,'大货清单（不定期按GOMS更新）'!A:H,8,0)</f>
        <v>109-24280302</v>
      </c>
      <c r="D593" s="27" t="str">
        <f>VLOOKUP(B593,'大货清单（不定期按GOMS更新）'!A:C,3,0)</f>
        <v>CL2428C-02</v>
      </c>
      <c r="E593" s="27" t="str">
        <f>VLOOKUP(B593,'大货清单（不定期按GOMS更新）'!A:H,4,0)</f>
        <v>DE,IT,NL,PL,FR,FI,MA</v>
      </c>
      <c r="F593" s="27" t="str">
        <f>VLOOKUP(B593,'大货清单（不定期按GOMS更新）'!A:H,2,0)</f>
        <v>Floor One S9 Scientist Complete</v>
      </c>
      <c r="G593" s="28">
        <f>VLOOKUP(B593,'大货清单（不定期按GOMS更新）'!A:I,9,FALSE)</f>
        <v>6932485017638</v>
      </c>
      <c r="H593" s="27" t="str">
        <f>VLOOKUP(B593,'大货清单（不定期按GOMS更新）'!A:H,7,0)</f>
        <v>Grey</v>
      </c>
      <c r="I593" s="27" t="str">
        <f>VLOOKUP(B593,'大货清单（不定期按GOMS更新）'!A:F,6,FALSE)</f>
        <v>ACTIVE</v>
      </c>
      <c r="J593" s="27" t="str">
        <f>VLOOKUP(B593,'大货清单（不定期按GOMS更新）'!A:K,11,FALSE)</f>
        <v>12.2</v>
      </c>
      <c r="K593" s="27" t="str">
        <f>VLOOKUP(B593,'大货清单（不定期按GOMS更新）'!A:N,12,FALSE)</f>
        <v>785</v>
      </c>
      <c r="L593" s="27" t="str">
        <f>VLOOKUP(B593,'大货清单（不定期按GOMS更新）'!A:M,13,FALSE)</f>
        <v>331</v>
      </c>
      <c r="M593" s="27" t="str">
        <f>VLOOKUP(B593,'大货清单（不定期按GOMS更新）'!A:N,14,FALSE)</f>
        <v>321</v>
      </c>
      <c r="N593" s="59" t="s">
        <v>15009</v>
      </c>
      <c r="O593" s="27">
        <f>IFERROR(VLOOKUP(N593,'散件迭代（不定期更新）'!C:J,8,FALSE),0)</f>
        <v>0</v>
      </c>
      <c r="P593" s="27">
        <f>IFERROR(VLOOKUP(N593,'散件（更新）'!B:H,3,FALSE),0)</f>
        <v>0</v>
      </c>
      <c r="Q593" s="27" t="str">
        <f>VLOOKUP(N593,'散件（更新）'!B:H,2,FALSE)</f>
        <v>114-25350317</v>
      </c>
      <c r="R593" s="27" t="str">
        <f>VLOOKUP(N593,'散件（更新）'!B:H,7,FALSE)</f>
        <v>Charging Base NTC Wire Assembly</v>
      </c>
      <c r="S593" s="27" t="str">
        <f>VLOOKUP(N593,'散件（更新）'!B:E,4,FALSE)</f>
        <v>https://tineco-yxzt.oss-accelerate.aliyuncs.com/20250912/15DACD461F05AB5CAE1CD8967655659C_1757661186830.png</v>
      </c>
      <c r="T593" s="27" t="s">
        <v>8759</v>
      </c>
      <c r="U593" s="28" t="str">
        <f>VLOOKUP(N593,'散件（更新）'!B:G,6,FALSE)</f>
        <v>SP;CL2535C-01;NTC导线组件</v>
      </c>
      <c r="V593" s="28">
        <f>VLOOKUP(N593,'散件（更新）'!B:I,8,FALSE)</f>
        <v>6932485013692</v>
      </c>
    </row>
    <row r="594" spans="1:22" ht="20.149999999999999" customHeight="1">
      <c r="A594" s="57">
        <v>46169</v>
      </c>
      <c r="B594" s="59" t="s">
        <v>18999</v>
      </c>
      <c r="C594" s="27" t="str">
        <f>VLOOKUP(B594,'大货清单（不定期按GOMS更新）'!A:H,8,0)</f>
        <v>109-24280302</v>
      </c>
      <c r="D594" s="27" t="str">
        <f>VLOOKUP(B594,'大货清单（不定期按GOMS更新）'!A:C,3,0)</f>
        <v>CL2428C-02</v>
      </c>
      <c r="E594" s="27" t="str">
        <f>VLOOKUP(B594,'大货清单（不定期按GOMS更新）'!A:H,4,0)</f>
        <v>DE,IT,NL,PL,FR,FI,MA</v>
      </c>
      <c r="F594" s="27" t="str">
        <f>VLOOKUP(B594,'大货清单（不定期按GOMS更新）'!A:H,2,0)</f>
        <v>Floor One S9 Scientist Complete</v>
      </c>
      <c r="G594" s="28">
        <f>VLOOKUP(B594,'大货清单（不定期按GOMS更新）'!A:I,9,FALSE)</f>
        <v>6932485017638</v>
      </c>
      <c r="H594" s="27" t="str">
        <f>VLOOKUP(B594,'大货清单（不定期按GOMS更新）'!A:H,7,0)</f>
        <v>Grey</v>
      </c>
      <c r="I594" s="27" t="str">
        <f>VLOOKUP(B594,'大货清单（不定期按GOMS更新）'!A:F,6,FALSE)</f>
        <v>ACTIVE</v>
      </c>
      <c r="J594" s="27" t="str">
        <f>VLOOKUP(B594,'大货清单（不定期按GOMS更新）'!A:K,11,FALSE)</f>
        <v>12.2</v>
      </c>
      <c r="K594" s="27" t="str">
        <f>VLOOKUP(B594,'大货清单（不定期按GOMS更新）'!A:N,12,FALSE)</f>
        <v>785</v>
      </c>
      <c r="L594" s="27" t="str">
        <f>VLOOKUP(B594,'大货清单（不定期按GOMS更新）'!A:M,13,FALSE)</f>
        <v>331</v>
      </c>
      <c r="M594" s="27" t="str">
        <f>VLOOKUP(B594,'大货清单（不定期按GOMS更新）'!A:N,14,FALSE)</f>
        <v>321</v>
      </c>
      <c r="N594" s="59" t="s">
        <v>16799</v>
      </c>
      <c r="O594" s="27">
        <f>IFERROR(VLOOKUP(N594,'散件迭代（不定期更新）'!C:J,8,FALSE),0)</f>
        <v>0</v>
      </c>
      <c r="P594" s="27" t="str">
        <f>IFERROR(VLOOKUP(N594,'散件（更新）'!B:H,3,FALSE),0)</f>
        <v/>
      </c>
      <c r="Q594" s="27" t="str">
        <f>VLOOKUP(N594,'散件（更新）'!B:H,2,FALSE)</f>
        <v>114-24280328</v>
      </c>
      <c r="R594" s="27" t="str">
        <f>VLOOKUP(N594,'散件（更新）'!B:H,7,FALSE)</f>
        <v>DWT Signal Detection Sensor</v>
      </c>
      <c r="S594" s="27" t="str">
        <f>VLOOKUP(N594,'散件（更新）'!B:E,4,FALSE)</f>
        <v>https://tineco-yxzt.oss-accelerate.aliyuncs.com/20260210/wushuitongshuimanjiancedaoxian_1770687075742.png</v>
      </c>
      <c r="T594" s="27" t="s">
        <v>8759</v>
      </c>
      <c r="U594" s="28" t="str">
        <f>VLOOKUP(N594,'散件（更新）'!B:G,6,FALSE)</f>
        <v>SP;CL2428C-01;污水桶水满检测导线</v>
      </c>
      <c r="V594" s="28">
        <f>VLOOKUP(N594,'散件（更新）'!B:I,8,FALSE)</f>
        <v>6932485020881</v>
      </c>
    </row>
    <row r="595" spans="1:22" ht="20.149999999999999" customHeight="1">
      <c r="A595" s="57">
        <v>46169</v>
      </c>
      <c r="B595" s="59" t="s">
        <v>18999</v>
      </c>
      <c r="C595" s="27" t="str">
        <f>VLOOKUP(B595,'大货清单（不定期按GOMS更新）'!A:H,8,0)</f>
        <v>109-24280302</v>
      </c>
      <c r="D595" s="27" t="str">
        <f>VLOOKUP(B595,'大货清单（不定期按GOMS更新）'!A:C,3,0)</f>
        <v>CL2428C-02</v>
      </c>
      <c r="E595" s="27" t="str">
        <f>VLOOKUP(B595,'大货清单（不定期按GOMS更新）'!A:H,4,0)</f>
        <v>DE,IT,NL,PL,FR,FI,MA</v>
      </c>
      <c r="F595" s="27" t="str">
        <f>VLOOKUP(B595,'大货清单（不定期按GOMS更新）'!A:H,2,0)</f>
        <v>Floor One S9 Scientist Complete</v>
      </c>
      <c r="G595" s="28">
        <f>VLOOKUP(B595,'大货清单（不定期按GOMS更新）'!A:I,9,FALSE)</f>
        <v>6932485017638</v>
      </c>
      <c r="H595" s="27" t="str">
        <f>VLOOKUP(B595,'大货清单（不定期按GOMS更新）'!A:H,7,0)</f>
        <v>Grey</v>
      </c>
      <c r="I595" s="27" t="str">
        <f>VLOOKUP(B595,'大货清单（不定期按GOMS更新）'!A:F,6,FALSE)</f>
        <v>ACTIVE</v>
      </c>
      <c r="J595" s="27" t="str">
        <f>VLOOKUP(B595,'大货清单（不定期按GOMS更新）'!A:K,11,FALSE)</f>
        <v>12.2</v>
      </c>
      <c r="K595" s="27" t="str">
        <f>VLOOKUP(B595,'大货清单（不定期按GOMS更新）'!A:N,12,FALSE)</f>
        <v>785</v>
      </c>
      <c r="L595" s="27" t="str">
        <f>VLOOKUP(B595,'大货清单（不定期按GOMS更新）'!A:M,13,FALSE)</f>
        <v>331</v>
      </c>
      <c r="M595" s="27" t="str">
        <f>VLOOKUP(B595,'大货清单（不定期按GOMS更新）'!A:N,14,FALSE)</f>
        <v>321</v>
      </c>
      <c r="N595" s="59" t="s">
        <v>15837</v>
      </c>
      <c r="O595" s="27">
        <f>IFERROR(VLOOKUP(N595,'散件迭代（不定期更新）'!C:J,8,FALSE),0)</f>
        <v>0</v>
      </c>
      <c r="P595" s="27">
        <f>IFERROR(VLOOKUP(N595,'散件（更新）'!B:H,3,FALSE),0)</f>
        <v>0</v>
      </c>
      <c r="Q595" s="27" t="str">
        <f>VLOOKUP(N595,'散件（更新）'!B:H,2,FALSE)</f>
        <v>114-25390001</v>
      </c>
      <c r="R595" s="27" t="str">
        <f>VLOOKUP(N595,'散件（更新）'!B:H,7,FALSE)</f>
        <v>Wire</v>
      </c>
      <c r="S595" s="27" t="str">
        <f>VLOOKUP(N595,'散件（更新）'!B:E,4,FALSE)</f>
        <v>https://tineco-yxzt.oss-accelerate.aliyuncs.com/20251014/weixinjietu_20251014102418_1760408674871.png</v>
      </c>
      <c r="T595" s="27" t="s">
        <v>8759</v>
      </c>
      <c r="U595" s="28" t="str">
        <f>VLOOKUP(N595,'散件（更新）'!B:G,6,FALSE)</f>
        <v>SP;CL2539-01;万能欧版电源线</v>
      </c>
      <c r="V595" s="28">
        <f>VLOOKUP(N595,'散件（更新）'!B:I,8,FALSE)</f>
        <v>6932485014101</v>
      </c>
    </row>
    <row r="596" spans="1:22" ht="20.149999999999999" customHeight="1">
      <c r="A596" s="57">
        <v>46169</v>
      </c>
      <c r="B596" s="59" t="s">
        <v>18999</v>
      </c>
      <c r="C596" s="27" t="str">
        <f>VLOOKUP(B596,'大货清单（不定期按GOMS更新）'!A:H,8,0)</f>
        <v>109-24280302</v>
      </c>
      <c r="D596" s="27" t="str">
        <f>VLOOKUP(B596,'大货清单（不定期按GOMS更新）'!A:C,3,0)</f>
        <v>CL2428C-02</v>
      </c>
      <c r="E596" s="27" t="str">
        <f>VLOOKUP(B596,'大货清单（不定期按GOMS更新）'!A:H,4,0)</f>
        <v>DE,IT,NL,PL,FR,FI,MA</v>
      </c>
      <c r="F596" s="27" t="str">
        <f>VLOOKUP(B596,'大货清单（不定期按GOMS更新）'!A:H,2,0)</f>
        <v>Floor One S9 Scientist Complete</v>
      </c>
      <c r="G596" s="28">
        <f>VLOOKUP(B596,'大货清单（不定期按GOMS更新）'!A:I,9,FALSE)</f>
        <v>6932485017638</v>
      </c>
      <c r="H596" s="27" t="str">
        <f>VLOOKUP(B596,'大货清单（不定期按GOMS更新）'!A:H,7,0)</f>
        <v>Grey</v>
      </c>
      <c r="I596" s="27" t="str">
        <f>VLOOKUP(B596,'大货清单（不定期按GOMS更新）'!A:F,6,FALSE)</f>
        <v>ACTIVE</v>
      </c>
      <c r="J596" s="27" t="str">
        <f>VLOOKUP(B596,'大货清单（不定期按GOMS更新）'!A:K,11,FALSE)</f>
        <v>12.2</v>
      </c>
      <c r="K596" s="27" t="str">
        <f>VLOOKUP(B596,'大货清单（不定期按GOMS更新）'!A:N,12,FALSE)</f>
        <v>785</v>
      </c>
      <c r="L596" s="27" t="str">
        <f>VLOOKUP(B596,'大货清单（不定期按GOMS更新）'!A:M,13,FALSE)</f>
        <v>331</v>
      </c>
      <c r="M596" s="27" t="str">
        <f>VLOOKUP(B596,'大货清单（不定期按GOMS更新）'!A:N,14,FALSE)</f>
        <v>321</v>
      </c>
      <c r="N596" s="59" t="s">
        <v>15881</v>
      </c>
      <c r="O596" s="27">
        <f>IFERROR(VLOOKUP(N596,'散件迭代（不定期更新）'!C:J,8,FALSE),0)</f>
        <v>0</v>
      </c>
      <c r="P596" s="27">
        <f>IFERROR(VLOOKUP(N596,'散件（更新）'!B:H,3,FALSE),0)</f>
        <v>0</v>
      </c>
      <c r="Q596" s="27" t="str">
        <f>VLOOKUP(N596,'散件（更新）'!B:H,2,FALSE)</f>
        <v>114-25350302</v>
      </c>
      <c r="R596" s="27" t="str">
        <f>VLOOKUP(N596,'散件（更新）'!B:H,7,FALSE)</f>
        <v>Micro Switch ＋Wire</v>
      </c>
      <c r="S596" s="27" t="str">
        <f>VLOOKUP(N596,'散件（更新）'!B:E,4,FALSE)</f>
        <v>https://tineco-yxzt.oss-accelerate.aliyuncs.com/20250912/0180e578-009f-4e2b-b7eb-c52b6b19abaa_1757659464697.png</v>
      </c>
      <c r="T596" s="27" t="s">
        <v>8759</v>
      </c>
      <c r="U596" s="28" t="str">
        <f>VLOOKUP(N596,'散件（更新）'!B:G,6,FALSE)</f>
        <v>SP;CL2535C-01;微动开关+导线</v>
      </c>
      <c r="V596" s="28">
        <f>VLOOKUP(N596,'散件（更新）'!B:I,8,FALSE)</f>
        <v>6932485013548</v>
      </c>
    </row>
    <row r="597" spans="1:22" ht="20.149999999999999" customHeight="1">
      <c r="A597" s="57">
        <v>46169</v>
      </c>
      <c r="B597" s="59" t="s">
        <v>18999</v>
      </c>
      <c r="C597" s="27" t="str">
        <f>VLOOKUP(B597,'大货清单（不定期按GOMS更新）'!A:H,8,0)</f>
        <v>109-24280302</v>
      </c>
      <c r="D597" s="27" t="str">
        <f>VLOOKUP(B597,'大货清单（不定期按GOMS更新）'!A:C,3,0)</f>
        <v>CL2428C-02</v>
      </c>
      <c r="E597" s="27" t="str">
        <f>VLOOKUP(B597,'大货清单（不定期按GOMS更新）'!A:H,4,0)</f>
        <v>DE,IT,NL,PL,FR,FI,MA</v>
      </c>
      <c r="F597" s="27" t="str">
        <f>VLOOKUP(B597,'大货清单（不定期按GOMS更新）'!A:H,2,0)</f>
        <v>Floor One S9 Scientist Complete</v>
      </c>
      <c r="G597" s="28">
        <f>VLOOKUP(B597,'大货清单（不定期按GOMS更新）'!A:I,9,FALSE)</f>
        <v>6932485017638</v>
      </c>
      <c r="H597" s="27" t="str">
        <f>VLOOKUP(B597,'大货清单（不定期按GOMS更新）'!A:H,7,0)</f>
        <v>Grey</v>
      </c>
      <c r="I597" s="27" t="str">
        <f>VLOOKUP(B597,'大货清单（不定期按GOMS更新）'!A:F,6,FALSE)</f>
        <v>ACTIVE</v>
      </c>
      <c r="J597" s="27" t="str">
        <f>VLOOKUP(B597,'大货清单（不定期按GOMS更新）'!A:K,11,FALSE)</f>
        <v>12.2</v>
      </c>
      <c r="K597" s="27" t="str">
        <f>VLOOKUP(B597,'大货清单（不定期按GOMS更新）'!A:N,12,FALSE)</f>
        <v>785</v>
      </c>
      <c r="L597" s="27" t="str">
        <f>VLOOKUP(B597,'大货清单（不定期按GOMS更新）'!A:M,13,FALSE)</f>
        <v>331</v>
      </c>
      <c r="M597" s="27" t="str">
        <f>VLOOKUP(B597,'大货清单（不定期按GOMS更新）'!A:N,14,FALSE)</f>
        <v>321</v>
      </c>
      <c r="N597" s="59" t="s">
        <v>17039</v>
      </c>
      <c r="O597" s="27">
        <f>IFERROR(VLOOKUP(N597,'散件迭代（不定期更新）'!C:J,8,FALSE),0)</f>
        <v>0</v>
      </c>
      <c r="P597" s="27" t="str">
        <f>IFERROR(VLOOKUP(N597,'散件（更新）'!B:H,3,FALSE),0)</f>
        <v/>
      </c>
      <c r="Q597" s="27" t="str">
        <f>VLOOKUP(N597,'散件（更新）'!B:H,2,FALSE)</f>
        <v>114-23431127</v>
      </c>
      <c r="R597" s="27" t="str">
        <f>VLOOKUP(N597,'散件（更新）'!B:H,7,FALSE)</f>
        <v>Heated Blower Assembly</v>
      </c>
      <c r="S597" s="27" t="str">
        <f>VLOOKUP(N597,'散件（更新）'!B:E,4,FALSE)</f>
        <v>https://tineco-yxzt.oss-accelerate.aliyuncs.com/20251217/114-23431127_1765953605342.png</v>
      </c>
      <c r="T597" s="27" t="s">
        <v>19309</v>
      </c>
      <c r="U597" s="28" t="str">
        <f>VLOOKUP(N597,'散件（更新）'!B:G,6,FALSE)</f>
        <v>SP;CL2343K-07;托盘风机组件</v>
      </c>
      <c r="V597" s="28">
        <f>VLOOKUP(N597,'散件（更新）'!B:I,8,FALSE)</f>
        <v>6932485019328</v>
      </c>
    </row>
    <row r="598" spans="1:22" ht="20.149999999999999" customHeight="1">
      <c r="A598" s="57">
        <v>46169</v>
      </c>
      <c r="B598" s="59" t="s">
        <v>18999</v>
      </c>
      <c r="C598" s="27" t="str">
        <f>VLOOKUP(B598,'大货清单（不定期按GOMS更新）'!A:H,8,0)</f>
        <v>109-24280302</v>
      </c>
      <c r="D598" s="27" t="str">
        <f>VLOOKUP(B598,'大货清单（不定期按GOMS更新）'!A:C,3,0)</f>
        <v>CL2428C-02</v>
      </c>
      <c r="E598" s="27" t="str">
        <f>VLOOKUP(B598,'大货清单（不定期按GOMS更新）'!A:H,4,0)</f>
        <v>DE,IT,NL,PL,FR,FI,MA</v>
      </c>
      <c r="F598" s="27" t="str">
        <f>VLOOKUP(B598,'大货清单（不定期按GOMS更新）'!A:H,2,0)</f>
        <v>Floor One S9 Scientist Complete</v>
      </c>
      <c r="G598" s="28">
        <f>VLOOKUP(B598,'大货清单（不定期按GOMS更新）'!A:I,9,FALSE)</f>
        <v>6932485017638</v>
      </c>
      <c r="H598" s="27" t="str">
        <f>VLOOKUP(B598,'大货清单（不定期按GOMS更新）'!A:H,7,0)</f>
        <v>Grey</v>
      </c>
      <c r="I598" s="27" t="str">
        <f>VLOOKUP(B598,'大货清单（不定期按GOMS更新）'!A:F,6,FALSE)</f>
        <v>ACTIVE</v>
      </c>
      <c r="J598" s="27" t="str">
        <f>VLOOKUP(B598,'大货清单（不定期按GOMS更新）'!A:K,11,FALSE)</f>
        <v>12.2</v>
      </c>
      <c r="K598" s="27" t="str">
        <f>VLOOKUP(B598,'大货清单（不定期按GOMS更新）'!A:N,12,FALSE)</f>
        <v>785</v>
      </c>
      <c r="L598" s="27" t="str">
        <f>VLOOKUP(B598,'大货清单（不定期按GOMS更新）'!A:M,13,FALSE)</f>
        <v>331</v>
      </c>
      <c r="M598" s="27" t="str">
        <f>VLOOKUP(B598,'大货清单（不定期按GOMS更新）'!A:N,14,FALSE)</f>
        <v>321</v>
      </c>
      <c r="N598" s="59" t="s">
        <v>14835</v>
      </c>
      <c r="O598" s="27">
        <f>IFERROR(VLOOKUP(N598,'散件迭代（不定期更新）'!C:J,8,FALSE),0)</f>
        <v>0</v>
      </c>
      <c r="P598" s="27">
        <f>IFERROR(VLOOKUP(N598,'散件（更新）'!B:H,3,FALSE),0)</f>
        <v>0</v>
      </c>
      <c r="Q598" s="27" t="str">
        <f>VLOOKUP(N598,'散件（更新）'!B:H,2,FALSE)</f>
        <v>114-25350303</v>
      </c>
      <c r="R598" s="27" t="str">
        <f>VLOOKUP(N598,'散件（更新）'!B:H,7,FALSE)</f>
        <v>Power-Assist Wheel Assembly</v>
      </c>
      <c r="S598" s="27" t="str">
        <f>VLOOKUP(N598,'散件（更新）'!B:E,4,FALSE)</f>
        <v>https://tineco-yxzt.oss-accelerate.aliyuncs.com/20250912/669886547010A6BE5CF4F7F670CC855D_1757659603679.png</v>
      </c>
      <c r="T598" s="27" t="s">
        <v>19303</v>
      </c>
      <c r="U598" s="28" t="str">
        <f>VLOOKUP(N598,'散件（更新）'!B:G,6,FALSE)</f>
        <v>SP;CL2535C-01;助力轮组件</v>
      </c>
      <c r="V598" s="28">
        <f>VLOOKUP(N598,'散件（更新）'!B:I,8,FALSE)</f>
        <v>6932485013555</v>
      </c>
    </row>
    <row r="599" spans="1:22" ht="20.149999999999999" customHeight="1">
      <c r="A599" s="57">
        <v>46169</v>
      </c>
      <c r="B599" s="59" t="s">
        <v>18999</v>
      </c>
      <c r="C599" s="27" t="str">
        <f>VLOOKUP(B599,'大货清单（不定期按GOMS更新）'!A:H,8,0)</f>
        <v>109-24280302</v>
      </c>
      <c r="D599" s="27" t="str">
        <f>VLOOKUP(B599,'大货清单（不定期按GOMS更新）'!A:C,3,0)</f>
        <v>CL2428C-02</v>
      </c>
      <c r="E599" s="27" t="str">
        <f>VLOOKUP(B599,'大货清单（不定期按GOMS更新）'!A:H,4,0)</f>
        <v>DE,IT,NL,PL,FR,FI,MA</v>
      </c>
      <c r="F599" s="27" t="str">
        <f>VLOOKUP(B599,'大货清单（不定期按GOMS更新）'!A:H,2,0)</f>
        <v>Floor One S9 Scientist Complete</v>
      </c>
      <c r="G599" s="28">
        <f>VLOOKUP(B599,'大货清单（不定期按GOMS更新）'!A:I,9,FALSE)</f>
        <v>6932485017638</v>
      </c>
      <c r="H599" s="27" t="str">
        <f>VLOOKUP(B599,'大货清单（不定期按GOMS更新）'!A:H,7,0)</f>
        <v>Grey</v>
      </c>
      <c r="I599" s="27" t="str">
        <f>VLOOKUP(B599,'大货清单（不定期按GOMS更新）'!A:F,6,FALSE)</f>
        <v>ACTIVE</v>
      </c>
      <c r="J599" s="27" t="str">
        <f>VLOOKUP(B599,'大货清单（不定期按GOMS更新）'!A:K,11,FALSE)</f>
        <v>12.2</v>
      </c>
      <c r="K599" s="27" t="str">
        <f>VLOOKUP(B599,'大货清单（不定期按GOMS更新）'!A:N,12,FALSE)</f>
        <v>785</v>
      </c>
      <c r="L599" s="27" t="str">
        <f>VLOOKUP(B599,'大货清单（不定期按GOMS更新）'!A:M,13,FALSE)</f>
        <v>331</v>
      </c>
      <c r="M599" s="27" t="str">
        <f>VLOOKUP(B599,'大货清单（不定期按GOMS更新）'!A:N,14,FALSE)</f>
        <v>321</v>
      </c>
      <c r="N599" s="59" t="s">
        <v>14917</v>
      </c>
      <c r="O599" s="27">
        <f>IFERROR(VLOOKUP(N599,'散件迭代（不定期更新）'!C:J,8,FALSE),0)</f>
        <v>0</v>
      </c>
      <c r="P599" s="27">
        <f>IFERROR(VLOOKUP(N599,'散件（更新）'!B:H,3,FALSE),0)</f>
        <v>0</v>
      </c>
      <c r="Q599" s="27" t="str">
        <f>VLOOKUP(N599,'散件（更新）'!B:H,2,FALSE)</f>
        <v>114-25350309</v>
      </c>
      <c r="R599" s="27" t="str">
        <f>VLOOKUP(N599,'散件（更新）'!B:H,7,FALSE)</f>
        <v>Brush Roller Motor Gearbox Assembly</v>
      </c>
      <c r="S599" s="27" t="str">
        <f>VLOOKUP(N599,'散件（更新）'!B:E,4,FALSE)</f>
        <v>https://tineco-yxzt.oss-accelerate.aliyuncs.com/20250912/6BD59C2EF8349F8E39A4CD457F981BC9_1757660271149.png</v>
      </c>
      <c r="T599" s="27" t="s">
        <v>19304</v>
      </c>
      <c r="U599" s="28" t="str">
        <f>VLOOKUP(N599,'散件（更新）'!B:G,6,FALSE)</f>
        <v>SP;CL2535C-01;滚刷电机齿轮箱组件（带铭牌）</v>
      </c>
      <c r="V599" s="28">
        <f>VLOOKUP(N599,'散件（更新）'!B:I,8,FALSE)</f>
        <v>6932485013616</v>
      </c>
    </row>
    <row r="600" spans="1:22" ht="20.149999999999999" customHeight="1">
      <c r="A600" s="57">
        <v>46169</v>
      </c>
      <c r="B600" s="58" t="s">
        <v>18999</v>
      </c>
      <c r="C600" s="27" t="str">
        <f>VLOOKUP(B600,'大货清单（不定期按GOMS更新）'!A:H,8,0)</f>
        <v>109-24280302</v>
      </c>
      <c r="D600" s="27" t="str">
        <f>VLOOKUP(B600,'大货清单（不定期按GOMS更新）'!A:C,3,0)</f>
        <v>CL2428C-02</v>
      </c>
      <c r="E600" s="27" t="str">
        <f>VLOOKUP(B600,'大货清单（不定期按GOMS更新）'!A:H,4,0)</f>
        <v>DE,IT,NL,PL,FR,FI,MA</v>
      </c>
      <c r="F600" s="27" t="str">
        <f>VLOOKUP(B600,'大货清单（不定期按GOMS更新）'!A:H,2,0)</f>
        <v>Floor One S9 Scientist Complete</v>
      </c>
      <c r="G600" s="28">
        <f>VLOOKUP(B600,'大货清单（不定期按GOMS更新）'!A:I,9,FALSE)</f>
        <v>6932485017638</v>
      </c>
      <c r="H600" s="27" t="str">
        <f>VLOOKUP(B600,'大货清单（不定期按GOMS更新）'!A:H,7,0)</f>
        <v>Grey</v>
      </c>
      <c r="I600" s="27" t="str">
        <f>VLOOKUP(B600,'大货清单（不定期按GOMS更新）'!A:F,6,FALSE)</f>
        <v>ACTIVE</v>
      </c>
      <c r="J600" s="27" t="str">
        <f>VLOOKUP(B600,'大货清单（不定期按GOMS更新）'!A:K,11,FALSE)</f>
        <v>12.2</v>
      </c>
      <c r="K600" s="27" t="str">
        <f>VLOOKUP(B600,'大货清单（不定期按GOMS更新）'!A:N,12,FALSE)</f>
        <v>785</v>
      </c>
      <c r="L600" s="27" t="str">
        <f>VLOOKUP(B600,'大货清单（不定期按GOMS更新）'!A:M,13,FALSE)</f>
        <v>331</v>
      </c>
      <c r="M600" s="27" t="str">
        <f>VLOOKUP(B600,'大货清单（不定期按GOMS更新）'!A:N,14,FALSE)</f>
        <v>321</v>
      </c>
      <c r="N600" s="58" t="s">
        <v>16510</v>
      </c>
      <c r="O600" s="27">
        <f>IFERROR(VLOOKUP(N600,'散件迭代（不定期更新）'!C:J,8,FALSE),0)</f>
        <v>0</v>
      </c>
      <c r="P600" s="27" t="str">
        <f>IFERROR(VLOOKUP(N600,'散件（更新）'!B:H,3,FALSE),0)</f>
        <v/>
      </c>
      <c r="Q600" s="27" t="str">
        <f>VLOOKUP(N600,'散件（更新）'!B:H,2,FALSE)</f>
        <v>114-24280301</v>
      </c>
      <c r="R600" s="27" t="str">
        <f>VLOOKUP(N600,'散件（更新）'!B:H,7,FALSE)</f>
        <v>Servo Motor Assembly</v>
      </c>
      <c r="S600" s="27" t="str">
        <f>VLOOKUP(N600,'散件（更新）'!B:E,4,FALSE)</f>
        <v>https://tineco-yxzt.oss-accelerate.aliyuncs.com/20260210/duojizujian_1770685213285.png</v>
      </c>
      <c r="T600" s="27" t="s">
        <v>19310</v>
      </c>
      <c r="U600" s="28" t="str">
        <f>VLOOKUP(N600,'散件（更新）'!B:G,6,FALSE)</f>
        <v>SP;CL2428C-01;舵机组件</v>
      </c>
      <c r="V600" s="28">
        <f>VLOOKUP(N600,'散件（更新）'!B:I,8,FALSE)</f>
        <v>6932485020614</v>
      </c>
    </row>
    <row r="601" spans="1:22" ht="20.149999999999999" customHeight="1">
      <c r="A601" s="57">
        <v>46169</v>
      </c>
      <c r="B601" s="58" t="s">
        <v>18999</v>
      </c>
      <c r="C601" s="27" t="str">
        <f>VLOOKUP(B601,'大货清单（不定期按GOMS更新）'!A:H,8,0)</f>
        <v>109-24280302</v>
      </c>
      <c r="D601" s="27" t="str">
        <f>VLOOKUP(B601,'大货清单（不定期按GOMS更新）'!A:C,3,0)</f>
        <v>CL2428C-02</v>
      </c>
      <c r="E601" s="27" t="str">
        <f>VLOOKUP(B601,'大货清单（不定期按GOMS更新）'!A:H,4,0)</f>
        <v>DE,IT,NL,PL,FR,FI,MA</v>
      </c>
      <c r="F601" s="27" t="str">
        <f>VLOOKUP(B601,'大货清单（不定期按GOMS更新）'!A:H,2,0)</f>
        <v>Floor One S9 Scientist Complete</v>
      </c>
      <c r="G601" s="28">
        <f>VLOOKUP(B601,'大货清单（不定期按GOMS更新）'!A:I,9,FALSE)</f>
        <v>6932485017638</v>
      </c>
      <c r="H601" s="27" t="str">
        <f>VLOOKUP(B601,'大货清单（不定期按GOMS更新）'!A:H,7,0)</f>
        <v>Grey</v>
      </c>
      <c r="I601" s="27" t="str">
        <f>VLOOKUP(B601,'大货清单（不定期按GOMS更新）'!A:F,6,FALSE)</f>
        <v>ACTIVE</v>
      </c>
      <c r="J601" s="27" t="str">
        <f>VLOOKUP(B601,'大货清单（不定期按GOMS更新）'!A:K,11,FALSE)</f>
        <v>12.2</v>
      </c>
      <c r="K601" s="27" t="str">
        <f>VLOOKUP(B601,'大货清单（不定期按GOMS更新）'!A:N,12,FALSE)</f>
        <v>785</v>
      </c>
      <c r="L601" s="27" t="str">
        <f>VLOOKUP(B601,'大货清单（不定期按GOMS更新）'!A:M,13,FALSE)</f>
        <v>331</v>
      </c>
      <c r="M601" s="27" t="str">
        <f>VLOOKUP(B601,'大货清单（不定期按GOMS更新）'!A:N,14,FALSE)</f>
        <v>321</v>
      </c>
      <c r="N601" s="58" t="s">
        <v>10230</v>
      </c>
      <c r="O601" s="27">
        <f>IFERROR(VLOOKUP(N601,'散件迭代（不定期更新）'!C:J,8,FALSE),0)</f>
        <v>0</v>
      </c>
      <c r="P601" s="27">
        <f>IFERROR(VLOOKUP(N601,'散件（更新）'!B:H,3,FALSE),0)</f>
        <v>0</v>
      </c>
      <c r="Q601" s="27" t="str">
        <f>VLOOKUP(N601,'散件（更新）'!B:H,2,FALSE)</f>
        <v>114-25400007</v>
      </c>
      <c r="R601" s="27" t="str">
        <f>VLOOKUP(N601,'散件（更新）'!B:H,7,FALSE)</f>
        <v>Boiler </v>
      </c>
      <c r="S601" s="27" t="str">
        <f>VLOOKUP(N601,'散件（更新）'!B:E,4,FALSE)</f>
        <v>https://tineco-yxzt.oss-accelerate.aliyuncs.com/20250722/faresi_1753154009740.png</v>
      </c>
      <c r="T601" s="27" t="s">
        <v>8759</v>
      </c>
      <c r="U601" s="28" t="str">
        <f>VLOOKUP(N601,'散件（更新）'!B:G,6,FALSE)</f>
        <v>SP;CL2540-01;发热丝组件-欧版</v>
      </c>
      <c r="V601" s="28">
        <f>VLOOKUP(N601,'散件（更新）'!B:I,8,FALSE)</f>
        <v>6932485009770</v>
      </c>
    </row>
    <row r="602" spans="1:22" ht="20.149999999999999" customHeight="1">
      <c r="A602" s="57">
        <v>46169</v>
      </c>
      <c r="B602" s="58" t="s">
        <v>18999</v>
      </c>
      <c r="C602" s="27" t="str">
        <f>VLOOKUP(B602,'大货清单（不定期按GOMS更新）'!A:H,8,0)</f>
        <v>109-24280302</v>
      </c>
      <c r="D602" s="27" t="str">
        <f>VLOOKUP(B602,'大货清单（不定期按GOMS更新）'!A:C,3,0)</f>
        <v>CL2428C-02</v>
      </c>
      <c r="E602" s="27" t="str">
        <f>VLOOKUP(B602,'大货清单（不定期按GOMS更新）'!A:H,4,0)</f>
        <v>DE,IT,NL,PL,FR,FI,MA</v>
      </c>
      <c r="F602" s="27" t="str">
        <f>VLOOKUP(B602,'大货清单（不定期按GOMS更新）'!A:H,2,0)</f>
        <v>Floor One S9 Scientist Complete</v>
      </c>
      <c r="G602" s="28">
        <f>VLOOKUP(B602,'大货清单（不定期按GOMS更新）'!A:I,9,FALSE)</f>
        <v>6932485017638</v>
      </c>
      <c r="H602" s="27" t="str">
        <f>VLOOKUP(B602,'大货清单（不定期按GOMS更新）'!A:H,7,0)</f>
        <v>Grey</v>
      </c>
      <c r="I602" s="27" t="str">
        <f>VLOOKUP(B602,'大货清单（不定期按GOMS更新）'!A:F,6,FALSE)</f>
        <v>ACTIVE</v>
      </c>
      <c r="J602" s="27" t="str">
        <f>VLOOKUP(B602,'大货清单（不定期按GOMS更新）'!A:K,11,FALSE)</f>
        <v>12.2</v>
      </c>
      <c r="K602" s="27" t="str">
        <f>VLOOKUP(B602,'大货清单（不定期按GOMS更新）'!A:N,12,FALSE)</f>
        <v>785</v>
      </c>
      <c r="L602" s="27" t="str">
        <f>VLOOKUP(B602,'大货清单（不定期按GOMS更新）'!A:M,13,FALSE)</f>
        <v>331</v>
      </c>
      <c r="M602" s="27" t="str">
        <f>VLOOKUP(B602,'大货清单（不定期按GOMS更新）'!A:N,14,FALSE)</f>
        <v>321</v>
      </c>
      <c r="N602" s="58" t="s">
        <v>7969</v>
      </c>
      <c r="O602" s="27">
        <f>IFERROR(VLOOKUP(N602,'散件迭代（不定期更新）'!C:J,8,FALSE),0)</f>
        <v>0</v>
      </c>
      <c r="P602" s="27" t="str">
        <f>IFERROR(VLOOKUP(N602,'散件（更新）'!B:H,3,FALSE),0)</f>
        <v/>
      </c>
      <c r="Q602" s="27" t="str">
        <f>VLOOKUP(N602,'散件（更新）'!B:H,2,FALSE)</f>
        <v>114-23761821</v>
      </c>
      <c r="R602" s="27" t="str">
        <f>VLOOKUP(N602,'散件（更新）'!B:H,7,FALSE)</f>
        <v>PCBA</v>
      </c>
      <c r="S602" s="27" t="str">
        <f>VLOOKUP(N602,'散件（更新）'!B:E,4,FALSE)</f>
        <v>https://tineco-yxzt.oss-accelerate.aliyuncs.com/20241219/wifi_1734594448888.jpg</v>
      </c>
      <c r="T602" s="27" t="s">
        <v>8759</v>
      </c>
      <c r="U602" s="28" t="str">
        <f>VLOOKUP(N602,'散件（更新）'!B:G,6,FALSE)</f>
        <v>WIFI 小板</v>
      </c>
      <c r="V602" s="28">
        <f>VLOOKUP(N602,'散件（更新）'!B:I,8,FALSE)</f>
        <v>6932485002597</v>
      </c>
    </row>
    <row r="603" spans="1:22" ht="20.149999999999999" customHeight="1">
      <c r="A603" s="57">
        <v>46169</v>
      </c>
      <c r="B603" s="58" t="s">
        <v>18999</v>
      </c>
      <c r="C603" s="27" t="str">
        <f>VLOOKUP(B603,'大货清单（不定期按GOMS更新）'!A:H,8,0)</f>
        <v>109-24280302</v>
      </c>
      <c r="D603" s="27" t="str">
        <f>VLOOKUP(B603,'大货清单（不定期按GOMS更新）'!A:C,3,0)</f>
        <v>CL2428C-02</v>
      </c>
      <c r="E603" s="27" t="str">
        <f>VLOOKUP(B603,'大货清单（不定期按GOMS更新）'!A:H,4,0)</f>
        <v>DE,IT,NL,PL,FR,FI,MA</v>
      </c>
      <c r="F603" s="27" t="str">
        <f>VLOOKUP(B603,'大货清单（不定期按GOMS更新）'!A:H,2,0)</f>
        <v>Floor One S9 Scientist Complete</v>
      </c>
      <c r="G603" s="28">
        <f>VLOOKUP(B603,'大货清单（不定期按GOMS更新）'!A:I,9,FALSE)</f>
        <v>6932485017638</v>
      </c>
      <c r="H603" s="27" t="str">
        <f>VLOOKUP(B603,'大货清单（不定期按GOMS更新）'!A:H,7,0)</f>
        <v>Grey</v>
      </c>
      <c r="I603" s="27" t="str">
        <f>VLOOKUP(B603,'大货清单（不定期按GOMS更新）'!A:F,6,FALSE)</f>
        <v>ACTIVE</v>
      </c>
      <c r="J603" s="27" t="str">
        <f>VLOOKUP(B603,'大货清单（不定期按GOMS更新）'!A:K,11,FALSE)</f>
        <v>12.2</v>
      </c>
      <c r="K603" s="27" t="str">
        <f>VLOOKUP(B603,'大货清单（不定期按GOMS更新）'!A:N,12,FALSE)</f>
        <v>785</v>
      </c>
      <c r="L603" s="27" t="str">
        <f>VLOOKUP(B603,'大货清单（不定期按GOMS更新）'!A:M,13,FALSE)</f>
        <v>331</v>
      </c>
      <c r="M603" s="27" t="str">
        <f>VLOOKUP(B603,'大货清单（不定期按GOMS更新）'!A:N,14,FALSE)</f>
        <v>321</v>
      </c>
      <c r="N603" s="58" t="s">
        <v>17004</v>
      </c>
      <c r="O603" s="27">
        <f>IFERROR(VLOOKUP(N603,'散件迭代（不定期更新）'!C:J,8,FALSE),0)</f>
        <v>0</v>
      </c>
      <c r="P603" s="27" t="str">
        <f>IFERROR(VLOOKUP(N603,'散件（更新）'!B:H,3,FALSE),0)</f>
        <v/>
      </c>
      <c r="Q603" s="27" t="str">
        <f>VLOOKUP(N603,'散件（更新）'!B:H,2,FALSE)</f>
        <v>114-24280306</v>
      </c>
      <c r="R603" s="27" t="str">
        <f>VLOOKUP(N603,'散件（更新）'!B:H,7,FALSE)</f>
        <v xml:space="preserve">Battery Adapter Board </v>
      </c>
      <c r="S603" s="27" t="str">
        <f>VLOOKUP(N603,'散件（更新）'!B:E,4,FALSE)</f>
        <v>https://tineco-yxzt.oss-accelerate.aliyuncs.com/20260210/CL2428dianchibaozhuanjiebanzujian_1770685679091.png</v>
      </c>
      <c r="T603" s="27" t="s">
        <v>19305</v>
      </c>
      <c r="U603" s="28" t="str">
        <f>VLOOKUP(N603,'散件（更新）'!B:G,6,FALSE)</f>
        <v>SP;CL2428C-01;电池包转接板组件</v>
      </c>
      <c r="V603" s="28">
        <f>VLOOKUP(N603,'散件（更新）'!B:I,8,FALSE)</f>
        <v>6932485020669</v>
      </c>
    </row>
    <row r="604" spans="1:22" ht="20.149999999999999" customHeight="1">
      <c r="A604" s="57">
        <v>46169</v>
      </c>
      <c r="B604" s="58" t="s">
        <v>18999</v>
      </c>
      <c r="C604" s="27" t="str">
        <f>VLOOKUP(B604,'大货清单（不定期按GOMS更新）'!A:H,8,0)</f>
        <v>109-24280302</v>
      </c>
      <c r="D604" s="27" t="str">
        <f>VLOOKUP(B604,'大货清单（不定期按GOMS更新）'!A:C,3,0)</f>
        <v>CL2428C-02</v>
      </c>
      <c r="E604" s="27" t="str">
        <f>VLOOKUP(B604,'大货清单（不定期按GOMS更新）'!A:H,4,0)</f>
        <v>DE,IT,NL,PL,FR,FI,MA</v>
      </c>
      <c r="F604" s="27" t="str">
        <f>VLOOKUP(B604,'大货清单（不定期按GOMS更新）'!A:H,2,0)</f>
        <v>Floor One S9 Scientist Complete</v>
      </c>
      <c r="G604" s="28">
        <f>VLOOKUP(B604,'大货清单（不定期按GOMS更新）'!A:I,9,FALSE)</f>
        <v>6932485017638</v>
      </c>
      <c r="H604" s="27" t="str">
        <f>VLOOKUP(B604,'大货清单（不定期按GOMS更新）'!A:H,7,0)</f>
        <v>Grey</v>
      </c>
      <c r="I604" s="27" t="str">
        <f>VLOOKUP(B604,'大货清单（不定期按GOMS更新）'!A:F,6,FALSE)</f>
        <v>ACTIVE</v>
      </c>
      <c r="J604" s="27" t="str">
        <f>VLOOKUP(B604,'大货清单（不定期按GOMS更新）'!A:K,11,FALSE)</f>
        <v>12.2</v>
      </c>
      <c r="K604" s="27" t="str">
        <f>VLOOKUP(B604,'大货清单（不定期按GOMS更新）'!A:N,12,FALSE)</f>
        <v>785</v>
      </c>
      <c r="L604" s="27" t="str">
        <f>VLOOKUP(B604,'大货清单（不定期按GOMS更新）'!A:M,13,FALSE)</f>
        <v>331</v>
      </c>
      <c r="M604" s="27" t="str">
        <f>VLOOKUP(B604,'大货清单（不定期按GOMS更新）'!A:N,14,FALSE)</f>
        <v>321</v>
      </c>
      <c r="N604" s="58" t="s">
        <v>16575</v>
      </c>
      <c r="O604" s="27">
        <f>IFERROR(VLOOKUP(N604,'散件迭代（不定期更新）'!C:J,8,FALSE),0)</f>
        <v>0</v>
      </c>
      <c r="P604" s="27" t="str">
        <f>IFERROR(VLOOKUP(N604,'散件（更新）'!B:H,3,FALSE),0)</f>
        <v/>
      </c>
      <c r="Q604" s="27" t="str">
        <f>VLOOKUP(N604,'散件（更新）'!B:H,2,FALSE)</f>
        <v>114-24280308</v>
      </c>
      <c r="R604" s="27" t="str">
        <f>VLOOKUP(N604,'散件（更新）'!B:H,7,FALSE)</f>
        <v xml:space="preserve"> Main  Board Assembly</v>
      </c>
      <c r="S604" s="27" t="str">
        <f>VLOOKUP(N604,'散件（更新）'!B:E,4,FALSE)</f>
        <v>https://tineco-yxzt.oss-accelerate.aliyuncs.com/20260210/zhukongban_1770685788069.png</v>
      </c>
      <c r="T604" s="27" t="s">
        <v>8759</v>
      </c>
      <c r="U604" s="28" t="str">
        <f>VLOOKUP(N604,'散件（更新）'!B:G,6,FALSE)</f>
        <v>SP;CL2428C-01;CL2428C主控板组件（中配国际）</v>
      </c>
      <c r="V604" s="28">
        <f>VLOOKUP(N604,'散件（更新）'!B:I,8,FALSE)</f>
        <v>6932485020683</v>
      </c>
    </row>
    <row r="605" spans="1:22" ht="20.149999999999999" customHeight="1">
      <c r="A605" s="57">
        <v>46169</v>
      </c>
      <c r="B605" s="58" t="s">
        <v>18999</v>
      </c>
      <c r="C605" s="27" t="str">
        <f>VLOOKUP(B605,'大货清单（不定期按GOMS更新）'!A:H,8,0)</f>
        <v>109-24280302</v>
      </c>
      <c r="D605" s="27" t="str">
        <f>VLOOKUP(B605,'大货清单（不定期按GOMS更新）'!A:C,3,0)</f>
        <v>CL2428C-02</v>
      </c>
      <c r="E605" s="27" t="str">
        <f>VLOOKUP(B605,'大货清单（不定期按GOMS更新）'!A:H,4,0)</f>
        <v>DE,IT,NL,PL,FR,FI,MA</v>
      </c>
      <c r="F605" s="27" t="str">
        <f>VLOOKUP(B605,'大货清单（不定期按GOMS更新）'!A:H,2,0)</f>
        <v>Floor One S9 Scientist Complete</v>
      </c>
      <c r="G605" s="28">
        <f>VLOOKUP(B605,'大货清单（不定期按GOMS更新）'!A:I,9,FALSE)</f>
        <v>6932485017638</v>
      </c>
      <c r="H605" s="27" t="str">
        <f>VLOOKUP(B605,'大货清单（不定期按GOMS更新）'!A:H,7,0)</f>
        <v>Grey</v>
      </c>
      <c r="I605" s="27" t="str">
        <f>VLOOKUP(B605,'大货清单（不定期按GOMS更新）'!A:F,6,FALSE)</f>
        <v>ACTIVE</v>
      </c>
      <c r="J605" s="27" t="str">
        <f>VLOOKUP(B605,'大货清单（不定期按GOMS更新）'!A:K,11,FALSE)</f>
        <v>12.2</v>
      </c>
      <c r="K605" s="27" t="str">
        <f>VLOOKUP(B605,'大货清单（不定期按GOMS更新）'!A:N,12,FALSE)</f>
        <v>785</v>
      </c>
      <c r="L605" s="27" t="str">
        <f>VLOOKUP(B605,'大货清单（不定期按GOMS更新）'!A:M,13,FALSE)</f>
        <v>331</v>
      </c>
      <c r="M605" s="27" t="str">
        <f>VLOOKUP(B605,'大货清单（不定期按GOMS更新）'!A:N,14,FALSE)</f>
        <v>321</v>
      </c>
      <c r="N605" s="58" t="s">
        <v>16693</v>
      </c>
      <c r="O605" s="27">
        <f>IFERROR(VLOOKUP(N605,'散件迭代（不定期更新）'!C:J,8,FALSE),0)</f>
        <v>0</v>
      </c>
      <c r="P605" s="27" t="str">
        <f>IFERROR(VLOOKUP(N605,'散件（更新）'!B:H,3,FALSE),0)</f>
        <v/>
      </c>
      <c r="Q605" s="27" t="str">
        <f>VLOOKUP(N605,'散件（更新）'!B:H,2,FALSE)</f>
        <v>114-24280316</v>
      </c>
      <c r="R605" s="27" t="str">
        <f>VLOOKUP(N605,'散件（更新）'!B:H,7,FALSE)</f>
        <v xml:space="preserve">Charging Base Power Board Assembly </v>
      </c>
      <c r="S605" s="27" t="str">
        <f>VLOOKUP(N605,'散件（更新）'!B:E,4,FALSE)</f>
        <v>https://tineco-yxzt.oss-accelerate.aliyuncs.com/20260210/tuopandianyuanbanzujian_1770686140557.png</v>
      </c>
      <c r="T605" s="27" t="s">
        <v>8759</v>
      </c>
      <c r="U605" s="28" t="str">
        <f>VLOOKUP(N605,'散件（更新）'!B:G,6,FALSE)</f>
        <v>SP;CL2428C-01;2A托盘电源板组件-6串</v>
      </c>
      <c r="V605" s="28">
        <f>VLOOKUP(N605,'散件（更新）'!B:I,8,FALSE)</f>
        <v>6932485020768</v>
      </c>
    </row>
    <row r="606" spans="1:22" ht="20.149999999999999" customHeight="1">
      <c r="A606" s="57">
        <v>46169</v>
      </c>
      <c r="B606" s="58" t="s">
        <v>18999</v>
      </c>
      <c r="C606" s="27" t="str">
        <f>VLOOKUP(B606,'大货清单（不定期按GOMS更新）'!A:H,8,0)</f>
        <v>109-24280302</v>
      </c>
      <c r="D606" s="27" t="str">
        <f>VLOOKUP(B606,'大货清单（不定期按GOMS更新）'!A:C,3,0)</f>
        <v>CL2428C-02</v>
      </c>
      <c r="E606" s="27" t="str">
        <f>VLOOKUP(B606,'大货清单（不定期按GOMS更新）'!A:H,4,0)</f>
        <v>DE,IT,NL,PL,FR,FI,MA</v>
      </c>
      <c r="F606" s="27" t="str">
        <f>VLOOKUP(B606,'大货清单（不定期按GOMS更新）'!A:H,2,0)</f>
        <v>Floor One S9 Scientist Complete</v>
      </c>
      <c r="G606" s="28">
        <f>VLOOKUP(B606,'大货清单（不定期按GOMS更新）'!A:I,9,FALSE)</f>
        <v>6932485017638</v>
      </c>
      <c r="H606" s="27" t="str">
        <f>VLOOKUP(B606,'大货清单（不定期按GOMS更新）'!A:H,7,0)</f>
        <v>Grey</v>
      </c>
      <c r="I606" s="27" t="str">
        <f>VLOOKUP(B606,'大货清单（不定期按GOMS更新）'!A:F,6,FALSE)</f>
        <v>ACTIVE</v>
      </c>
      <c r="J606" s="27" t="str">
        <f>VLOOKUP(B606,'大货清单（不定期按GOMS更新）'!A:K,11,FALSE)</f>
        <v>12.2</v>
      </c>
      <c r="K606" s="27" t="str">
        <f>VLOOKUP(B606,'大货清单（不定期按GOMS更新）'!A:N,12,FALSE)</f>
        <v>785</v>
      </c>
      <c r="L606" s="27" t="str">
        <f>VLOOKUP(B606,'大货清单（不定期按GOMS更新）'!A:M,13,FALSE)</f>
        <v>331</v>
      </c>
      <c r="M606" s="27" t="str">
        <f>VLOOKUP(B606,'大货清单（不定期按GOMS更新）'!A:N,14,FALSE)</f>
        <v>321</v>
      </c>
      <c r="N606" s="58" t="s">
        <v>16445</v>
      </c>
      <c r="O606" s="27">
        <f>IFERROR(VLOOKUP(N606,'散件迭代（不定期更新）'!C:J,8,FALSE),0)</f>
        <v>0</v>
      </c>
      <c r="P606" s="27" t="str">
        <f>IFERROR(VLOOKUP(N606,'散件（更新）'!B:H,3,FALSE),0)</f>
        <v/>
      </c>
      <c r="Q606" s="27" t="str">
        <f>VLOOKUP(N606,'散件（更新）'!B:H,2,FALSE)</f>
        <v>114-24280318</v>
      </c>
      <c r="R606" s="27" t="str">
        <f>VLOOKUP(N606,'散件（更新）'!B:H,7,FALSE)</f>
        <v xml:space="preserve"> Dual Hall Board Assembly</v>
      </c>
      <c r="S606" s="27" t="str">
        <f>VLOOKUP(N606,'散件（更新）'!B:E,4,FALSE)</f>
        <v>https://tineco-yxzt.oss-accelerate.aliyuncs.com/20260210/CL2428dishuashuanghuoerbanzujian_1770686216356.png</v>
      </c>
      <c r="T606" s="27" t="s">
        <v>8759</v>
      </c>
      <c r="U606" s="28" t="str">
        <f>VLOOKUP(N606,'散件（更新）'!B:G,6,FALSE)</f>
        <v>SP;CL2428C-01;CL2428地刷双霍尔板组件</v>
      </c>
      <c r="V606" s="28">
        <f>VLOOKUP(N606,'散件（更新）'!B:I,8,FALSE)</f>
        <v>6932485020782</v>
      </c>
    </row>
    <row r="607" spans="1:22" ht="20.149999999999999" customHeight="1">
      <c r="A607" s="57">
        <v>46169</v>
      </c>
      <c r="B607" s="58" t="s">
        <v>18999</v>
      </c>
      <c r="C607" s="27" t="str">
        <f>VLOOKUP(B607,'大货清单（不定期按GOMS更新）'!A:H,8,0)</f>
        <v>109-24280302</v>
      </c>
      <c r="D607" s="27" t="str">
        <f>VLOOKUP(B607,'大货清单（不定期按GOMS更新）'!A:C,3,0)</f>
        <v>CL2428C-02</v>
      </c>
      <c r="E607" s="27" t="str">
        <f>VLOOKUP(B607,'大货清单（不定期按GOMS更新）'!A:H,4,0)</f>
        <v>DE,IT,NL,PL,FR,FI,MA</v>
      </c>
      <c r="F607" s="27" t="str">
        <f>VLOOKUP(B607,'大货清单（不定期按GOMS更新）'!A:H,2,0)</f>
        <v>Floor One S9 Scientist Complete</v>
      </c>
      <c r="G607" s="28">
        <f>VLOOKUP(B607,'大货清单（不定期按GOMS更新）'!A:I,9,FALSE)</f>
        <v>6932485017638</v>
      </c>
      <c r="H607" s="27" t="str">
        <f>VLOOKUP(B607,'大货清单（不定期按GOMS更新）'!A:H,7,0)</f>
        <v>Grey</v>
      </c>
      <c r="I607" s="27" t="str">
        <f>VLOOKUP(B607,'大货清单（不定期按GOMS更新）'!A:F,6,FALSE)</f>
        <v>ACTIVE</v>
      </c>
      <c r="J607" s="27" t="str">
        <f>VLOOKUP(B607,'大货清单（不定期按GOMS更新）'!A:K,11,FALSE)</f>
        <v>12.2</v>
      </c>
      <c r="K607" s="27" t="str">
        <f>VLOOKUP(B607,'大货清单（不定期按GOMS更新）'!A:N,12,FALSE)</f>
        <v>785</v>
      </c>
      <c r="L607" s="27" t="str">
        <f>VLOOKUP(B607,'大货清单（不定期按GOMS更新）'!A:M,13,FALSE)</f>
        <v>331</v>
      </c>
      <c r="M607" s="27" t="str">
        <f>VLOOKUP(B607,'大货清单（不定期按GOMS更新）'!A:N,14,FALSE)</f>
        <v>321</v>
      </c>
      <c r="N607" s="58" t="s">
        <v>16856</v>
      </c>
      <c r="O607" s="27">
        <f>IFERROR(VLOOKUP(N607,'散件迭代（不定期更新）'!C:J,8,FALSE),0)</f>
        <v>0</v>
      </c>
      <c r="P607" s="27" t="str">
        <f>IFERROR(VLOOKUP(N607,'散件（更新）'!B:H,3,FALSE),0)</f>
        <v/>
      </c>
      <c r="Q607" s="27" t="str">
        <f>VLOOKUP(N607,'散件（更新）'!B:H,2,FALSE)</f>
        <v>114-24280323</v>
      </c>
      <c r="R607" s="27" t="str">
        <f>VLOOKUP(N607,'散件（更新）'!B:H,7,FALSE)</f>
        <v>Floor Brush Board Assembly</v>
      </c>
      <c r="S607" s="27">
        <f>VLOOKUP(N607,'散件（更新）'!B:E,4,FALSE)</f>
        <v>0</v>
      </c>
      <c r="T607" s="27" t="s">
        <v>8759</v>
      </c>
      <c r="U607" s="28" t="str">
        <f>VLOOKUP(N607,'散件（更新）'!B:G,6,FALSE)</f>
        <v>SP;CL2428C-01;CL2428C高配地刷板组件</v>
      </c>
      <c r="V607" s="28">
        <f>VLOOKUP(N607,'散件（更新）'!B:I,8,FALSE)</f>
        <v>6932485020836</v>
      </c>
    </row>
    <row r="608" spans="1:22" ht="20.149999999999999" customHeight="1">
      <c r="A608" s="57">
        <v>46169</v>
      </c>
      <c r="B608" s="58" t="s">
        <v>18999</v>
      </c>
      <c r="C608" s="27" t="str">
        <f>VLOOKUP(B608,'大货清单（不定期按GOMS更新）'!A:H,8,0)</f>
        <v>109-24280302</v>
      </c>
      <c r="D608" s="27" t="str">
        <f>VLOOKUP(B608,'大货清单（不定期按GOMS更新）'!A:C,3,0)</f>
        <v>CL2428C-02</v>
      </c>
      <c r="E608" s="27" t="str">
        <f>VLOOKUP(B608,'大货清单（不定期按GOMS更新）'!A:H,4,0)</f>
        <v>DE,IT,NL,PL,FR,FI,MA</v>
      </c>
      <c r="F608" s="27" t="str">
        <f>VLOOKUP(B608,'大货清单（不定期按GOMS更新）'!A:H,2,0)</f>
        <v>Floor One S9 Scientist Complete</v>
      </c>
      <c r="G608" s="28">
        <f>VLOOKUP(B608,'大货清单（不定期按GOMS更新）'!A:I,9,FALSE)</f>
        <v>6932485017638</v>
      </c>
      <c r="H608" s="27" t="str">
        <f>VLOOKUP(B608,'大货清单（不定期按GOMS更新）'!A:H,7,0)</f>
        <v>Grey</v>
      </c>
      <c r="I608" s="27" t="str">
        <f>VLOOKUP(B608,'大货清单（不定期按GOMS更新）'!A:F,6,FALSE)</f>
        <v>ACTIVE</v>
      </c>
      <c r="J608" s="27" t="str">
        <f>VLOOKUP(B608,'大货清单（不定期按GOMS更新）'!A:K,11,FALSE)</f>
        <v>12.2</v>
      </c>
      <c r="K608" s="27" t="str">
        <f>VLOOKUP(B608,'大货清单（不定期按GOMS更新）'!A:N,12,FALSE)</f>
        <v>785</v>
      </c>
      <c r="L608" s="27" t="str">
        <f>VLOOKUP(B608,'大货清单（不定期按GOMS更新）'!A:M,13,FALSE)</f>
        <v>331</v>
      </c>
      <c r="M608" s="27" t="str">
        <f>VLOOKUP(B608,'大货清单（不定期按GOMS更新）'!A:N,14,FALSE)</f>
        <v>321</v>
      </c>
      <c r="N608" s="58" t="s">
        <v>16815</v>
      </c>
      <c r="O608" s="27">
        <f>IFERROR(VLOOKUP(N608,'散件迭代（不定期更新）'!C:J,8,FALSE),0)</f>
        <v>0</v>
      </c>
      <c r="P608" s="27" t="str">
        <f>IFERROR(VLOOKUP(N608,'散件（更新）'!B:H,3,FALSE),0)</f>
        <v/>
      </c>
      <c r="Q608" s="27" t="str">
        <f>VLOOKUP(N608,'散件（更新）'!B:H,2,FALSE)</f>
        <v>114-24280307</v>
      </c>
      <c r="R608" s="27" t="str">
        <f>VLOOKUP(N608,'散件（更新）'!B:H,7,FALSE)</f>
        <v>Dirt Sensor Assembly</v>
      </c>
      <c r="S608" s="27" t="str">
        <f>VLOOKUP(N608,'散件（更新）'!B:E,4,FALSE)</f>
        <v>https://tineco-yxzt.oss-accelerate.aliyuncs.com/20260210/hongwaizangwuchuanganqizujian_1770685732115.jpg</v>
      </c>
      <c r="T608" s="27" t="s">
        <v>8759</v>
      </c>
      <c r="U608" s="28" t="str">
        <f>VLOOKUP(N608,'散件（更新）'!B:G,6,FALSE)</f>
        <v>SP;CL2428C-01;红外脏污传感器组件</v>
      </c>
      <c r="V608" s="28">
        <f>VLOOKUP(N608,'散件（更新）'!B:I,8,FALSE)</f>
        <v>6932485020676</v>
      </c>
    </row>
    <row r="609" spans="1:22" ht="20.149999999999999" customHeight="1">
      <c r="A609" s="57">
        <v>46169</v>
      </c>
      <c r="B609" s="58" t="s">
        <v>18999</v>
      </c>
      <c r="C609" s="27" t="str">
        <f>VLOOKUP(B609,'大货清单（不定期按GOMS更新）'!A:H,8,0)</f>
        <v>109-24280302</v>
      </c>
      <c r="D609" s="27" t="str">
        <f>VLOOKUP(B609,'大货清单（不定期按GOMS更新）'!A:C,3,0)</f>
        <v>CL2428C-02</v>
      </c>
      <c r="E609" s="27" t="str">
        <f>VLOOKUP(B609,'大货清单（不定期按GOMS更新）'!A:H,4,0)</f>
        <v>DE,IT,NL,PL,FR,FI,MA</v>
      </c>
      <c r="F609" s="27" t="str">
        <f>VLOOKUP(B609,'大货清单（不定期按GOMS更新）'!A:H,2,0)</f>
        <v>Floor One S9 Scientist Complete</v>
      </c>
      <c r="G609" s="28">
        <f>VLOOKUP(B609,'大货清单（不定期按GOMS更新）'!A:I,9,FALSE)</f>
        <v>6932485017638</v>
      </c>
      <c r="H609" s="27" t="str">
        <f>VLOOKUP(B609,'大货清单（不定期按GOMS更新）'!A:H,7,0)</f>
        <v>Grey</v>
      </c>
      <c r="I609" s="27" t="str">
        <f>VLOOKUP(B609,'大货清单（不定期按GOMS更新）'!A:F,6,FALSE)</f>
        <v>ACTIVE</v>
      </c>
      <c r="J609" s="27" t="str">
        <f>VLOOKUP(B609,'大货清单（不定期按GOMS更新）'!A:K,11,FALSE)</f>
        <v>12.2</v>
      </c>
      <c r="K609" s="27" t="str">
        <f>VLOOKUP(B609,'大货清单（不定期按GOMS更新）'!A:N,12,FALSE)</f>
        <v>785</v>
      </c>
      <c r="L609" s="27" t="str">
        <f>VLOOKUP(B609,'大货清单（不定期按GOMS更新）'!A:M,13,FALSE)</f>
        <v>331</v>
      </c>
      <c r="M609" s="27" t="str">
        <f>VLOOKUP(B609,'大货清单（不定期按GOMS更新）'!A:N,14,FALSE)</f>
        <v>321</v>
      </c>
      <c r="N609" s="58" t="s">
        <v>15284</v>
      </c>
      <c r="O609" s="27">
        <f>IFERROR(VLOOKUP(N609,'散件迭代（不定期更新）'!C:J,8,FALSE),0)</f>
        <v>0</v>
      </c>
      <c r="P609" s="27">
        <f>IFERROR(VLOOKUP(N609,'散件（更新）'!B:H,3,FALSE),0)</f>
        <v>0</v>
      </c>
      <c r="Q609" s="27" t="str">
        <f>VLOOKUP(N609,'散件（更新）'!B:H,2,FALSE)</f>
        <v>114-25350307</v>
      </c>
      <c r="R609" s="27" t="str">
        <f>VLOOKUP(N609,'散件（更新）'!B:H,7,FALSE)</f>
        <v>Peristaltic Pump Assembly</v>
      </c>
      <c r="S609" s="27" t="str">
        <f>VLOOKUP(N609,'散件（更新）'!B:E,4,FALSE)</f>
        <v>https://tineco-yxzt.oss-accelerate.aliyuncs.com/20250912/E7F538BE778948BAB32C50C5CBFABD95_1757660086515.png</v>
      </c>
      <c r="T609" s="27" t="s">
        <v>8759</v>
      </c>
      <c r="U609" s="28" t="str">
        <f>VLOOKUP(N609,'散件（更新）'!B:G,6,FALSE)</f>
        <v>SP;CL2535C-01;蠕动泵组件</v>
      </c>
      <c r="V609" s="28">
        <f>VLOOKUP(N609,'散件（更新）'!B:I,8,FALSE)</f>
        <v>6932485013593</v>
      </c>
    </row>
    <row r="610" spans="1:22" ht="20.149999999999999" customHeight="1">
      <c r="A610" s="57">
        <v>46169</v>
      </c>
      <c r="B610" s="58" t="s">
        <v>18999</v>
      </c>
      <c r="C610" s="27" t="str">
        <f>VLOOKUP(B610,'大货清单（不定期按GOMS更新）'!A:H,8,0)</f>
        <v>109-24280302</v>
      </c>
      <c r="D610" s="27" t="str">
        <f>VLOOKUP(B610,'大货清单（不定期按GOMS更新）'!A:C,3,0)</f>
        <v>CL2428C-02</v>
      </c>
      <c r="E610" s="27" t="str">
        <f>VLOOKUP(B610,'大货清单（不定期按GOMS更新）'!A:H,4,0)</f>
        <v>DE,IT,NL,PL,FR,FI,MA</v>
      </c>
      <c r="F610" s="27" t="str">
        <f>VLOOKUP(B610,'大货清单（不定期按GOMS更新）'!A:H,2,0)</f>
        <v>Floor One S9 Scientist Complete</v>
      </c>
      <c r="G610" s="28">
        <f>VLOOKUP(B610,'大货清单（不定期按GOMS更新）'!A:I,9,FALSE)</f>
        <v>6932485017638</v>
      </c>
      <c r="H610" s="27" t="str">
        <f>VLOOKUP(B610,'大货清单（不定期按GOMS更新）'!A:H,7,0)</f>
        <v>Grey</v>
      </c>
      <c r="I610" s="27" t="str">
        <f>VLOOKUP(B610,'大货清单（不定期按GOMS更新）'!A:F,6,FALSE)</f>
        <v>ACTIVE</v>
      </c>
      <c r="J610" s="27" t="str">
        <f>VLOOKUP(B610,'大货清单（不定期按GOMS更新）'!A:K,11,FALSE)</f>
        <v>12.2</v>
      </c>
      <c r="K610" s="27" t="str">
        <f>VLOOKUP(B610,'大货清单（不定期按GOMS更新）'!A:N,12,FALSE)</f>
        <v>785</v>
      </c>
      <c r="L610" s="27" t="str">
        <f>VLOOKUP(B610,'大货清单（不定期按GOMS更新）'!A:M,13,FALSE)</f>
        <v>331</v>
      </c>
      <c r="M610" s="27" t="str">
        <f>VLOOKUP(B610,'大货清单（不定期按GOMS更新）'!A:N,14,FALSE)</f>
        <v>321</v>
      </c>
      <c r="N610" s="58" t="s">
        <v>14961</v>
      </c>
      <c r="O610" s="27">
        <f>IFERROR(VLOOKUP(N610,'散件迭代（不定期更新）'!C:J,8,FALSE),0)</f>
        <v>0</v>
      </c>
      <c r="P610" s="27">
        <f>IFERROR(VLOOKUP(N610,'散件（更新）'!B:H,3,FALSE),0)</f>
        <v>0</v>
      </c>
      <c r="Q610" s="27" t="str">
        <f>VLOOKUP(N610,'散件（更新）'!B:H,2,FALSE)</f>
        <v>114-25350308</v>
      </c>
      <c r="R610" s="27" t="str">
        <f>VLOOKUP(N610,'散件（更新）'!B:H,7,FALSE)</f>
        <v>Diaphragm Pump Assembly</v>
      </c>
      <c r="S610" s="27" t="str">
        <f>VLOOKUP(N610,'散件（更新）'!B:E,4,FALSE)</f>
        <v>https://tineco-yxzt.oss-accelerate.aliyuncs.com/20250912/C9FF39DAD052ED5FD3224741BF13F17C_1757660181104.png</v>
      </c>
      <c r="T610" s="27" t="s">
        <v>8759</v>
      </c>
      <c r="U610" s="28" t="str">
        <f>VLOOKUP(N610,'散件（更新）'!B:G,6,FALSE)</f>
        <v>SP;CL2535C-01;隔膜泵组件</v>
      </c>
      <c r="V610" s="28">
        <f>VLOOKUP(N610,'散件（更新）'!B:I,8,FALSE)</f>
        <v>6932485013609</v>
      </c>
    </row>
    <row r="611" spans="1:22" ht="20.149999999999999" customHeight="1">
      <c r="A611" s="57">
        <v>46169</v>
      </c>
      <c r="B611" s="58" t="s">
        <v>18999</v>
      </c>
      <c r="C611" s="27" t="str">
        <f>VLOOKUP(B611,'大货清单（不定期按GOMS更新）'!A:H,8,0)</f>
        <v>109-24280302</v>
      </c>
      <c r="D611" s="27" t="str">
        <f>VLOOKUP(B611,'大货清单（不定期按GOMS更新）'!A:C,3,0)</f>
        <v>CL2428C-02</v>
      </c>
      <c r="E611" s="27" t="str">
        <f>VLOOKUP(B611,'大货清单（不定期按GOMS更新）'!A:H,4,0)</f>
        <v>DE,IT,NL,PL,FR,FI,MA</v>
      </c>
      <c r="F611" s="27" t="str">
        <f>VLOOKUP(B611,'大货清单（不定期按GOMS更新）'!A:H,2,0)</f>
        <v>Floor One S9 Scientist Complete</v>
      </c>
      <c r="G611" s="28">
        <f>VLOOKUP(B611,'大货清单（不定期按GOMS更新）'!A:I,9,FALSE)</f>
        <v>6932485017638</v>
      </c>
      <c r="H611" s="27" t="str">
        <f>VLOOKUP(B611,'大货清单（不定期按GOMS更新）'!A:H,7,0)</f>
        <v>Grey</v>
      </c>
      <c r="I611" s="27" t="str">
        <f>VLOOKUP(B611,'大货清单（不定期按GOMS更新）'!A:F,6,FALSE)</f>
        <v>ACTIVE</v>
      </c>
      <c r="J611" s="27" t="str">
        <f>VLOOKUP(B611,'大货清单（不定期按GOMS更新）'!A:K,11,FALSE)</f>
        <v>12.2</v>
      </c>
      <c r="K611" s="27" t="str">
        <f>VLOOKUP(B611,'大货清单（不定期按GOMS更新）'!A:N,12,FALSE)</f>
        <v>785</v>
      </c>
      <c r="L611" s="27" t="str">
        <f>VLOOKUP(B611,'大货清单（不定期按GOMS更新）'!A:M,13,FALSE)</f>
        <v>331</v>
      </c>
      <c r="M611" s="27" t="str">
        <f>VLOOKUP(B611,'大货清单（不定期按GOMS更新）'!A:N,14,FALSE)</f>
        <v>321</v>
      </c>
      <c r="N611" s="58" t="s">
        <v>16796</v>
      </c>
      <c r="O611" s="27">
        <f>IFERROR(VLOOKUP(N611,'散件迭代（不定期更新）'!C:J,8,FALSE),0)</f>
        <v>0</v>
      </c>
      <c r="P611" s="27" t="str">
        <f>IFERROR(VLOOKUP(N611,'散件（更新）'!B:H,3,FALSE),0)</f>
        <v/>
      </c>
      <c r="Q611" s="27" t="str">
        <f>VLOOKUP(N611,'散件（更新）'!B:H,2,FALSE)</f>
        <v>114-24360447</v>
      </c>
      <c r="R611" s="27" t="str">
        <f>VLOOKUP(N611,'散件（更新）'!B:H,7,FALSE)</f>
        <v>Cleaning Brush</v>
      </c>
      <c r="S611" s="27" t="str">
        <f>VLOOKUP(N611,'散件（更新）'!B:E,4,FALSE)</f>
        <v>https://tineco-yxzt.oss-accelerate.aliyuncs.com/20251223/114-24360447qingjieshuazujian_1766488296150.jpg</v>
      </c>
      <c r="T611" s="27" t="s">
        <v>8759</v>
      </c>
      <c r="U611" s="28" t="str">
        <f>VLOOKUP(N611,'散件（更新）'!B:G,6,FALSE)</f>
        <v>SP;CL2436D-01;清洁刷组件</v>
      </c>
      <c r="V611" s="28">
        <f>VLOOKUP(N611,'散件（更新）'!B:I,8,FALSE)</f>
        <v>6932485018994</v>
      </c>
    </row>
    <row r="612" spans="1:22" ht="20.149999999999999" customHeight="1">
      <c r="A612" s="57">
        <v>46169</v>
      </c>
      <c r="B612" s="58" t="s">
        <v>18999</v>
      </c>
      <c r="C612" s="27" t="str">
        <f>VLOOKUP(B612,'大货清单（不定期按GOMS更新）'!A:H,8,0)</f>
        <v>109-24280302</v>
      </c>
      <c r="D612" s="27" t="str">
        <f>VLOOKUP(B612,'大货清单（不定期按GOMS更新）'!A:C,3,0)</f>
        <v>CL2428C-02</v>
      </c>
      <c r="E612" s="27" t="str">
        <f>VLOOKUP(B612,'大货清单（不定期按GOMS更新）'!A:H,4,0)</f>
        <v>DE,IT,NL,PL,FR,FI,MA</v>
      </c>
      <c r="F612" s="27" t="str">
        <f>VLOOKUP(B612,'大货清单（不定期按GOMS更新）'!A:H,2,0)</f>
        <v>Floor One S9 Scientist Complete</v>
      </c>
      <c r="G612" s="28">
        <f>VLOOKUP(B612,'大货清单（不定期按GOMS更新）'!A:I,9,FALSE)</f>
        <v>6932485017638</v>
      </c>
      <c r="H612" s="27" t="str">
        <f>VLOOKUP(B612,'大货清单（不定期按GOMS更新）'!A:H,7,0)</f>
        <v>Grey</v>
      </c>
      <c r="I612" s="27" t="str">
        <f>VLOOKUP(B612,'大货清单（不定期按GOMS更新）'!A:F,6,FALSE)</f>
        <v>ACTIVE</v>
      </c>
      <c r="J612" s="27" t="str">
        <f>VLOOKUP(B612,'大货清单（不定期按GOMS更新）'!A:K,11,FALSE)</f>
        <v>12.2</v>
      </c>
      <c r="K612" s="27" t="str">
        <f>VLOOKUP(B612,'大货清单（不定期按GOMS更新）'!A:N,12,FALSE)</f>
        <v>785</v>
      </c>
      <c r="L612" s="27" t="str">
        <f>VLOOKUP(B612,'大货清单（不定期按GOMS更新）'!A:M,13,FALSE)</f>
        <v>331</v>
      </c>
      <c r="M612" s="27" t="str">
        <f>VLOOKUP(B612,'大货清单（不定期按GOMS更新）'!A:N,14,FALSE)</f>
        <v>321</v>
      </c>
      <c r="N612" s="58" t="s">
        <v>16710</v>
      </c>
      <c r="O612" s="27">
        <f>IFERROR(VLOOKUP(N612,'散件迭代（不定期更新）'!C:J,8,FALSE),0)</f>
        <v>0</v>
      </c>
      <c r="P612" s="27" t="str">
        <f>IFERROR(VLOOKUP(N612,'散件（更新）'!B:H,3,FALSE),0)</f>
        <v/>
      </c>
      <c r="Q612" s="27" t="str">
        <f>VLOOKUP(N612,'散件（更新）'!B:H,2,FALSE)</f>
        <v>114-24280317</v>
      </c>
      <c r="R612" s="27" t="str">
        <f>VLOOKUP(N612,'散件（更新）'!B:H,7,FALSE)</f>
        <v>Handle Assembly</v>
      </c>
      <c r="S612" s="27" t="str">
        <f>VLOOKUP(N612,'散件（更新）'!B:E,4,FALSE)</f>
        <v>https://tineco-yxzt.oss-accelerate.aliyuncs.com/20260210/shoubingzujian_1770686188256.png</v>
      </c>
      <c r="T612" s="27" t="s">
        <v>8759</v>
      </c>
      <c r="U612" s="28" t="str">
        <f>VLOOKUP(N612,'散件（更新）'!B:G,6,FALSE)</f>
        <v>SP;CL2428C-01;手柄组件</v>
      </c>
      <c r="V612" s="28">
        <f>VLOOKUP(N612,'散件（更新）'!B:I,8,FALSE)</f>
        <v>6932485020775</v>
      </c>
    </row>
    <row r="613" spans="1:22" ht="20.149999999999999" customHeight="1">
      <c r="A613" s="57">
        <v>46169</v>
      </c>
      <c r="B613" s="58" t="s">
        <v>18999</v>
      </c>
      <c r="C613" s="27" t="str">
        <f>VLOOKUP(B613,'大货清单（不定期按GOMS更新）'!A:H,8,0)</f>
        <v>109-24280302</v>
      </c>
      <c r="D613" s="27" t="str">
        <f>VLOOKUP(B613,'大货清单（不定期按GOMS更新）'!A:C,3,0)</f>
        <v>CL2428C-02</v>
      </c>
      <c r="E613" s="27" t="str">
        <f>VLOOKUP(B613,'大货清单（不定期按GOMS更新）'!A:H,4,0)</f>
        <v>DE,IT,NL,PL,FR,FI,MA</v>
      </c>
      <c r="F613" s="27" t="str">
        <f>VLOOKUP(B613,'大货清单（不定期按GOMS更新）'!A:H,2,0)</f>
        <v>Floor One S9 Scientist Complete</v>
      </c>
      <c r="G613" s="28">
        <f>VLOOKUP(B613,'大货清单（不定期按GOMS更新）'!A:I,9,FALSE)</f>
        <v>6932485017638</v>
      </c>
      <c r="H613" s="27" t="str">
        <f>VLOOKUP(B613,'大货清单（不定期按GOMS更新）'!A:H,7,0)</f>
        <v>Grey</v>
      </c>
      <c r="I613" s="27" t="str">
        <f>VLOOKUP(B613,'大货清单（不定期按GOMS更新）'!A:F,6,FALSE)</f>
        <v>ACTIVE</v>
      </c>
      <c r="J613" s="27" t="str">
        <f>VLOOKUP(B613,'大货清单（不定期按GOMS更新）'!A:K,11,FALSE)</f>
        <v>12.2</v>
      </c>
      <c r="K613" s="27" t="str">
        <f>VLOOKUP(B613,'大货清单（不定期按GOMS更新）'!A:N,12,FALSE)</f>
        <v>785</v>
      </c>
      <c r="L613" s="27" t="str">
        <f>VLOOKUP(B613,'大货清单（不定期按GOMS更新）'!A:M,13,FALSE)</f>
        <v>331</v>
      </c>
      <c r="M613" s="27" t="str">
        <f>VLOOKUP(B613,'大货清单（不定期按GOMS更新）'!A:N,14,FALSE)</f>
        <v>321</v>
      </c>
      <c r="N613" s="58" t="s">
        <v>16883</v>
      </c>
      <c r="O613" s="27">
        <f>IFERROR(VLOOKUP(N613,'散件迭代（不定期更新）'!C:J,8,FALSE),0)</f>
        <v>0</v>
      </c>
      <c r="P613" s="27" t="str">
        <f>IFERROR(VLOOKUP(N613,'散件（更新）'!B:H,3,FALSE),0)</f>
        <v/>
      </c>
      <c r="Q613" s="27" t="str">
        <f>VLOOKUP(N613,'散件（更新）'!B:H,2,FALSE)</f>
        <v>114-24280314</v>
      </c>
      <c r="R613" s="27" t="str">
        <f>VLOOKUP(N613,'散件（更新）'!B:H,7,FALSE)</f>
        <v>Clean Water Tank</v>
      </c>
      <c r="S613" s="27" t="str">
        <f>VLOOKUP(N613,'散件（更新）'!B:E,4,FALSE)</f>
        <v>https://tineco-yxzt.oss-accelerate.aliyuncs.com/20260210/rongyetongzujian_1770686066334.png</v>
      </c>
      <c r="T613" s="27" t="s">
        <v>8759</v>
      </c>
      <c r="U613" s="28" t="str">
        <f>VLOOKUP(N613,'散件（更新）'!B:G,6,FALSE)</f>
        <v>SP;CL2428C-01;溶液桶组件</v>
      </c>
      <c r="V613" s="28">
        <f>VLOOKUP(N613,'散件（更新）'!B:I,8,FALSE)</f>
        <v>6932485020744</v>
      </c>
    </row>
    <row r="614" spans="1:22" ht="20.149999999999999" customHeight="1">
      <c r="A614" s="57">
        <v>46169</v>
      </c>
      <c r="B614" s="58" t="s">
        <v>18999</v>
      </c>
      <c r="C614" s="27" t="str">
        <f>VLOOKUP(B614,'大货清单（不定期按GOMS更新）'!A:H,8,0)</f>
        <v>109-24280302</v>
      </c>
      <c r="D614" s="27" t="str">
        <f>VLOOKUP(B614,'大货清单（不定期按GOMS更新）'!A:C,3,0)</f>
        <v>CL2428C-02</v>
      </c>
      <c r="E614" s="27" t="str">
        <f>VLOOKUP(B614,'大货清单（不定期按GOMS更新）'!A:H,4,0)</f>
        <v>DE,IT,NL,PL,FR,FI,MA</v>
      </c>
      <c r="F614" s="27" t="str">
        <f>VLOOKUP(B614,'大货清单（不定期按GOMS更新）'!A:H,2,0)</f>
        <v>Floor One S9 Scientist Complete</v>
      </c>
      <c r="G614" s="28">
        <f>VLOOKUP(B614,'大货清单（不定期按GOMS更新）'!A:I,9,FALSE)</f>
        <v>6932485017638</v>
      </c>
      <c r="H614" s="27" t="str">
        <f>VLOOKUP(B614,'大货清单（不定期按GOMS更新）'!A:H,7,0)</f>
        <v>Grey</v>
      </c>
      <c r="I614" s="27" t="str">
        <f>VLOOKUP(B614,'大货清单（不定期按GOMS更新）'!A:F,6,FALSE)</f>
        <v>ACTIVE</v>
      </c>
      <c r="J614" s="27" t="str">
        <f>VLOOKUP(B614,'大货清单（不定期按GOMS更新）'!A:K,11,FALSE)</f>
        <v>12.2</v>
      </c>
      <c r="K614" s="27" t="str">
        <f>VLOOKUP(B614,'大货清单（不定期按GOMS更新）'!A:N,12,FALSE)</f>
        <v>785</v>
      </c>
      <c r="L614" s="27" t="str">
        <f>VLOOKUP(B614,'大货清单（不定期按GOMS更新）'!A:M,13,FALSE)</f>
        <v>331</v>
      </c>
      <c r="M614" s="27" t="str">
        <f>VLOOKUP(B614,'大货清单（不定期按GOMS更新）'!A:N,14,FALSE)</f>
        <v>321</v>
      </c>
      <c r="N614" s="58" t="s">
        <v>16436</v>
      </c>
      <c r="O614" s="27">
        <f>IFERROR(VLOOKUP(N614,'散件迭代（不定期更新）'!C:J,8,FALSE),0)</f>
        <v>0</v>
      </c>
      <c r="P614" s="27" t="str">
        <f>IFERROR(VLOOKUP(N614,'散件（更新）'!B:H,3,FALSE),0)</f>
        <v/>
      </c>
      <c r="Q614" s="27" t="str">
        <f>VLOOKUP(N614,'散件（更新）'!B:H,2,FALSE)</f>
        <v>114-24280326</v>
      </c>
      <c r="R614" s="27" t="str">
        <f>VLOOKUP(N614,'散件（更新）'!B:H,7,FALSE)</f>
        <v xml:space="preserve"> Wiper Assembly</v>
      </c>
      <c r="S614" s="27" t="str">
        <f>VLOOKUP(N614,'散件（更新）'!B:E,4,FALSE)</f>
        <v>https://tineco-yxzt.oss-accelerate.aliyuncs.com/20260210/rongyetongguashuizujian_1770686611562.png</v>
      </c>
      <c r="T614" s="27" t="s">
        <v>8759</v>
      </c>
      <c r="U614" s="28" t="str">
        <f>VLOOKUP(N614,'散件（更新）'!B:G,6,FALSE)</f>
        <v>SP;CL2428C-01;溶液桶刮水组件</v>
      </c>
      <c r="V614" s="28">
        <f>VLOOKUP(N614,'散件（更新）'!B:I,8,FALSE)</f>
        <v>6932485020867</v>
      </c>
    </row>
    <row r="615" spans="1:22" ht="20.149999999999999" customHeight="1">
      <c r="A615" s="57">
        <v>46169</v>
      </c>
      <c r="B615" s="58" t="s">
        <v>18999</v>
      </c>
      <c r="C615" s="27" t="str">
        <f>VLOOKUP(B615,'大货清单（不定期按GOMS更新）'!A:H,8,0)</f>
        <v>109-24280302</v>
      </c>
      <c r="D615" s="27" t="str">
        <f>VLOOKUP(B615,'大货清单（不定期按GOMS更新）'!A:C,3,0)</f>
        <v>CL2428C-02</v>
      </c>
      <c r="E615" s="27" t="str">
        <f>VLOOKUP(B615,'大货清单（不定期按GOMS更新）'!A:H,4,0)</f>
        <v>DE,IT,NL,PL,FR,FI,MA</v>
      </c>
      <c r="F615" s="27" t="str">
        <f>VLOOKUP(B615,'大货清单（不定期按GOMS更新）'!A:H,2,0)</f>
        <v>Floor One S9 Scientist Complete</v>
      </c>
      <c r="G615" s="28">
        <f>VLOOKUP(B615,'大货清单（不定期按GOMS更新）'!A:I,9,FALSE)</f>
        <v>6932485017638</v>
      </c>
      <c r="H615" s="27" t="str">
        <f>VLOOKUP(B615,'大货清单（不定期按GOMS更新）'!A:H,7,0)</f>
        <v>Grey</v>
      </c>
      <c r="I615" s="27" t="str">
        <f>VLOOKUP(B615,'大货清单（不定期按GOMS更新）'!A:F,6,FALSE)</f>
        <v>ACTIVE</v>
      </c>
      <c r="J615" s="27" t="str">
        <f>VLOOKUP(B615,'大货清单（不定期按GOMS更新）'!A:K,11,FALSE)</f>
        <v>12.2</v>
      </c>
      <c r="K615" s="27" t="str">
        <f>VLOOKUP(B615,'大货清单（不定期按GOMS更新）'!A:N,12,FALSE)</f>
        <v>785</v>
      </c>
      <c r="L615" s="27" t="str">
        <f>VLOOKUP(B615,'大货清单（不定期按GOMS更新）'!A:M,13,FALSE)</f>
        <v>331</v>
      </c>
      <c r="M615" s="27" t="str">
        <f>VLOOKUP(B615,'大货清单（不定期按GOMS更新）'!A:N,14,FALSE)</f>
        <v>321</v>
      </c>
      <c r="N615" s="58" t="s">
        <v>9967</v>
      </c>
      <c r="O615" s="27">
        <f>IFERROR(VLOOKUP(N615,'散件迭代（不定期更新）'!C:J,8,FALSE),0)</f>
        <v>0</v>
      </c>
      <c r="P615" s="27">
        <f>IFERROR(VLOOKUP(N615,'散件（更新）'!B:H,3,FALSE),0)</f>
        <v>0</v>
      </c>
      <c r="Q615" s="27" t="str">
        <f>VLOOKUP(N615,'散件（更新）'!B:H,2,FALSE)</f>
        <v>114-23761841</v>
      </c>
      <c r="R615" s="27" t="str">
        <f>VLOOKUP(N615,'散件（更新）'!B:H,7,FALSE)</f>
        <v>Dirt Water Tank</v>
      </c>
      <c r="S615" s="27">
        <f>VLOOKUP(N615,'散件（更新）'!B:E,4,FALSE)</f>
        <v>0</v>
      </c>
      <c r="T615" s="27" t="s">
        <v>8759</v>
      </c>
      <c r="U615" s="28" t="str">
        <f>VLOOKUP(N615,'散件（更新）'!B:G,6,FALSE)</f>
        <v>SP;CL2376R-03;回收桶过滤器装配组件</v>
      </c>
      <c r="V615" s="28">
        <f>VLOOKUP(N615,'散件（更新）'!B:I,8,FALSE)</f>
        <v>6932485007264</v>
      </c>
    </row>
    <row r="616" spans="1:22" ht="20.149999999999999" customHeight="1">
      <c r="A616" s="57">
        <v>46169</v>
      </c>
      <c r="B616" s="58" t="s">
        <v>18999</v>
      </c>
      <c r="C616" s="27" t="str">
        <f>VLOOKUP(B616,'大货清单（不定期按GOMS更新）'!A:H,8,0)</f>
        <v>109-24280302</v>
      </c>
      <c r="D616" s="27" t="str">
        <f>VLOOKUP(B616,'大货清单（不定期按GOMS更新）'!A:C,3,0)</f>
        <v>CL2428C-02</v>
      </c>
      <c r="E616" s="27" t="str">
        <f>VLOOKUP(B616,'大货清单（不定期按GOMS更新）'!A:H,4,0)</f>
        <v>DE,IT,NL,PL,FR,FI,MA</v>
      </c>
      <c r="F616" s="27" t="str">
        <f>VLOOKUP(B616,'大货清单（不定期按GOMS更新）'!A:H,2,0)</f>
        <v>Floor One S9 Scientist Complete</v>
      </c>
      <c r="G616" s="28">
        <f>VLOOKUP(B616,'大货清单（不定期按GOMS更新）'!A:I,9,FALSE)</f>
        <v>6932485017638</v>
      </c>
      <c r="H616" s="27" t="str">
        <f>VLOOKUP(B616,'大货清单（不定期按GOMS更新）'!A:H,7,0)</f>
        <v>Grey</v>
      </c>
      <c r="I616" s="27" t="str">
        <f>VLOOKUP(B616,'大货清单（不定期按GOMS更新）'!A:F,6,FALSE)</f>
        <v>ACTIVE</v>
      </c>
      <c r="J616" s="27" t="str">
        <f>VLOOKUP(B616,'大货清单（不定期按GOMS更新）'!A:K,11,FALSE)</f>
        <v>12.2</v>
      </c>
      <c r="K616" s="27" t="str">
        <f>VLOOKUP(B616,'大货清单（不定期按GOMS更新）'!A:N,12,FALSE)</f>
        <v>785</v>
      </c>
      <c r="L616" s="27" t="str">
        <f>VLOOKUP(B616,'大货清单（不定期按GOMS更新）'!A:M,13,FALSE)</f>
        <v>331</v>
      </c>
      <c r="M616" s="27" t="str">
        <f>VLOOKUP(B616,'大货清单（不定期按GOMS更新）'!A:N,14,FALSE)</f>
        <v>321</v>
      </c>
      <c r="N616" s="58" t="s">
        <v>16929</v>
      </c>
      <c r="O616" s="27">
        <f>IFERROR(VLOOKUP(N616,'散件迭代（不定期更新）'!C:J,8,FALSE),0)</f>
        <v>0</v>
      </c>
      <c r="P616" s="27" t="str">
        <f>IFERROR(VLOOKUP(N616,'散件（更新）'!B:H,3,FALSE),0)</f>
        <v/>
      </c>
      <c r="Q616" s="27" t="str">
        <f>VLOOKUP(N616,'散件（更新）'!B:H,2,FALSE)</f>
        <v>114-24280302</v>
      </c>
      <c r="R616" s="27" t="str">
        <f>VLOOKUP(N616,'散件（更新）'!B:H,7,FALSE)</f>
        <v>Dirt Water Tank</v>
      </c>
      <c r="S616" s="27" t="str">
        <f>VLOOKUP(N616,'散件（更新）'!B:E,4,FALSE)</f>
        <v>https://tineco-yxzt.oss-accelerate.aliyuncs.com/20260210/huishoutongzujian_1770685404443.png</v>
      </c>
      <c r="T616" s="27" t="s">
        <v>8759</v>
      </c>
      <c r="U616" s="28" t="str">
        <f>VLOOKUP(N616,'散件（更新）'!B:G,6,FALSE)</f>
        <v>SP;CL2428C-01;回收桶组件</v>
      </c>
      <c r="V616" s="28">
        <f>VLOOKUP(N616,'散件（更新）'!B:I,8,FALSE)</f>
        <v>6932485020621</v>
      </c>
    </row>
    <row r="617" spans="1:22" ht="20.149999999999999" customHeight="1">
      <c r="A617" s="57">
        <v>46169</v>
      </c>
      <c r="B617" s="58" t="s">
        <v>18999</v>
      </c>
      <c r="C617" s="27" t="str">
        <f>VLOOKUP(B617,'大货清单（不定期按GOMS更新）'!A:H,8,0)</f>
        <v>109-24280302</v>
      </c>
      <c r="D617" s="27" t="str">
        <f>VLOOKUP(B617,'大货清单（不定期按GOMS更新）'!A:C,3,0)</f>
        <v>CL2428C-02</v>
      </c>
      <c r="E617" s="27" t="str">
        <f>VLOOKUP(B617,'大货清单（不定期按GOMS更新）'!A:H,4,0)</f>
        <v>DE,IT,NL,PL,FR,FI,MA</v>
      </c>
      <c r="F617" s="27" t="str">
        <f>VLOOKUP(B617,'大货清单（不定期按GOMS更新）'!A:H,2,0)</f>
        <v>Floor One S9 Scientist Complete</v>
      </c>
      <c r="G617" s="28">
        <f>VLOOKUP(B617,'大货清单（不定期按GOMS更新）'!A:I,9,FALSE)</f>
        <v>6932485017638</v>
      </c>
      <c r="H617" s="27" t="str">
        <f>VLOOKUP(B617,'大货清单（不定期按GOMS更新）'!A:H,7,0)</f>
        <v>Grey</v>
      </c>
      <c r="I617" s="27" t="str">
        <f>VLOOKUP(B617,'大货清单（不定期按GOMS更新）'!A:F,6,FALSE)</f>
        <v>ACTIVE</v>
      </c>
      <c r="J617" s="27" t="str">
        <f>VLOOKUP(B617,'大货清单（不定期按GOMS更新）'!A:K,11,FALSE)</f>
        <v>12.2</v>
      </c>
      <c r="K617" s="27" t="str">
        <f>VLOOKUP(B617,'大货清单（不定期按GOMS更新）'!A:N,12,FALSE)</f>
        <v>785</v>
      </c>
      <c r="L617" s="27" t="str">
        <f>VLOOKUP(B617,'大货清单（不定期按GOMS更新）'!A:M,13,FALSE)</f>
        <v>331</v>
      </c>
      <c r="M617" s="27" t="str">
        <f>VLOOKUP(B617,'大货清单（不定期按GOMS更新）'!A:N,14,FALSE)</f>
        <v>321</v>
      </c>
      <c r="N617" s="58" t="s">
        <v>16652</v>
      </c>
      <c r="O617" s="27">
        <f>IFERROR(VLOOKUP(N617,'散件迭代（不定期更新）'!C:J,8,FALSE),0)</f>
        <v>0</v>
      </c>
      <c r="P617" s="27" t="str">
        <f>IFERROR(VLOOKUP(N617,'散件（更新）'!B:H,3,FALSE),0)</f>
        <v/>
      </c>
      <c r="Q617" s="27" t="str">
        <f>VLOOKUP(N617,'散件（更新）'!B:H,2,FALSE)</f>
        <v>114-24280303</v>
      </c>
      <c r="R617" s="27" t="str">
        <f>VLOOKUP(N617,'散件（更新）'!B:H,7,FALSE)</f>
        <v xml:space="preserve"> DWT Cover</v>
      </c>
      <c r="S617" s="27" t="str">
        <f>VLOOKUP(N617,'散件（更新）'!B:E,4,FALSE)</f>
        <v>https://tineco-yxzt.oss-accelerate.aliyuncs.com/20260210/DWTcover_1770685470188.png</v>
      </c>
      <c r="T617" s="27" t="s">
        <v>8759</v>
      </c>
      <c r="U617" s="28" t="str">
        <f>VLOOKUP(N617,'散件（更新）'!B:G,6,FALSE)</f>
        <v>SP;CL2428C-01;回收桶盖组件</v>
      </c>
      <c r="V617" s="28">
        <f>VLOOKUP(N617,'散件（更新）'!B:I,8,FALSE)</f>
        <v>6932485020638</v>
      </c>
    </row>
    <row r="618" spans="1:22" ht="20.149999999999999" customHeight="1">
      <c r="A618" s="57">
        <v>46169</v>
      </c>
      <c r="B618" s="58" t="s">
        <v>18999</v>
      </c>
      <c r="C618" s="27" t="str">
        <f>VLOOKUP(B618,'大货清单（不定期按GOMS更新）'!A:H,8,0)</f>
        <v>109-24280302</v>
      </c>
      <c r="D618" s="27" t="str">
        <f>VLOOKUP(B618,'大货清单（不定期按GOMS更新）'!A:C,3,0)</f>
        <v>CL2428C-02</v>
      </c>
      <c r="E618" s="27" t="str">
        <f>VLOOKUP(B618,'大货清单（不定期按GOMS更新）'!A:H,4,0)</f>
        <v>DE,IT,NL,PL,FR,FI,MA</v>
      </c>
      <c r="F618" s="27" t="str">
        <f>VLOOKUP(B618,'大货清单（不定期按GOMS更新）'!A:H,2,0)</f>
        <v>Floor One S9 Scientist Complete</v>
      </c>
      <c r="G618" s="28">
        <f>VLOOKUP(B618,'大货清单（不定期按GOMS更新）'!A:I,9,FALSE)</f>
        <v>6932485017638</v>
      </c>
      <c r="H618" s="27" t="str">
        <f>VLOOKUP(B618,'大货清单（不定期按GOMS更新）'!A:H,7,0)</f>
        <v>Grey</v>
      </c>
      <c r="I618" s="27" t="str">
        <f>VLOOKUP(B618,'大货清单（不定期按GOMS更新）'!A:F,6,FALSE)</f>
        <v>ACTIVE</v>
      </c>
      <c r="J618" s="27" t="str">
        <f>VLOOKUP(B618,'大货清单（不定期按GOMS更新）'!A:K,11,FALSE)</f>
        <v>12.2</v>
      </c>
      <c r="K618" s="27" t="str">
        <f>VLOOKUP(B618,'大货清单（不定期按GOMS更新）'!A:N,12,FALSE)</f>
        <v>785</v>
      </c>
      <c r="L618" s="27" t="str">
        <f>VLOOKUP(B618,'大货清单（不定期按GOMS更新）'!A:M,13,FALSE)</f>
        <v>331</v>
      </c>
      <c r="M618" s="27" t="str">
        <f>VLOOKUP(B618,'大货清单（不定期按GOMS更新）'!A:N,14,FALSE)</f>
        <v>321</v>
      </c>
      <c r="N618" s="58" t="s">
        <v>16464</v>
      </c>
      <c r="O618" s="27">
        <f>IFERROR(VLOOKUP(N618,'散件迭代（不定期更新）'!C:J,8,FALSE),0)</f>
        <v>0</v>
      </c>
      <c r="P618" s="27" t="str">
        <f>IFERROR(VLOOKUP(N618,'散件（更新）'!B:H,3,FALSE),0)</f>
        <v/>
      </c>
      <c r="Q618" s="27" t="str">
        <f>VLOOKUP(N618,'散件（更新）'!B:H,2,FALSE)</f>
        <v>114-24280322</v>
      </c>
      <c r="R618" s="27" t="str">
        <f>VLOOKUP(N618,'散件（更新）'!B:H,7,FALSE)</f>
        <v>DWT Body</v>
      </c>
      <c r="S618" s="27">
        <f>VLOOKUP(N618,'散件（更新）'!B:E,4,FALSE)</f>
        <v>0</v>
      </c>
      <c r="T618" s="27" t="s">
        <v>8759</v>
      </c>
      <c r="U618" s="28" t="str">
        <f>VLOOKUP(N618,'散件（更新）'!B:G,6,FALSE)</f>
        <v>SP;CL2428C-01;回收桶桶体</v>
      </c>
      <c r="V618" s="28">
        <f>VLOOKUP(N618,'散件（更新）'!B:I,8,FALSE)</f>
        <v>6932485020829</v>
      </c>
    </row>
    <row r="619" spans="1:22" ht="20.149999999999999" customHeight="1">
      <c r="A619" s="57">
        <v>46169</v>
      </c>
      <c r="B619" s="58" t="s">
        <v>18999</v>
      </c>
      <c r="C619" s="27" t="str">
        <f>VLOOKUP(B619,'大货清单（不定期按GOMS更新）'!A:H,8,0)</f>
        <v>109-24280302</v>
      </c>
      <c r="D619" s="27" t="str">
        <f>VLOOKUP(B619,'大货清单（不定期按GOMS更新）'!A:C,3,0)</f>
        <v>CL2428C-02</v>
      </c>
      <c r="E619" s="27" t="str">
        <f>VLOOKUP(B619,'大货清单（不定期按GOMS更新）'!A:H,4,0)</f>
        <v>DE,IT,NL,PL,FR,FI,MA</v>
      </c>
      <c r="F619" s="27" t="str">
        <f>VLOOKUP(B619,'大货清单（不定期按GOMS更新）'!A:H,2,0)</f>
        <v>Floor One S9 Scientist Complete</v>
      </c>
      <c r="G619" s="28">
        <f>VLOOKUP(B619,'大货清单（不定期按GOMS更新）'!A:I,9,FALSE)</f>
        <v>6932485017638</v>
      </c>
      <c r="H619" s="27" t="str">
        <f>VLOOKUP(B619,'大货清单（不定期按GOMS更新）'!A:H,7,0)</f>
        <v>Grey</v>
      </c>
      <c r="I619" s="27" t="str">
        <f>VLOOKUP(B619,'大货清单（不定期按GOMS更新）'!A:F,6,FALSE)</f>
        <v>ACTIVE</v>
      </c>
      <c r="J619" s="27" t="str">
        <f>VLOOKUP(B619,'大货清单（不定期按GOMS更新）'!A:K,11,FALSE)</f>
        <v>12.2</v>
      </c>
      <c r="K619" s="27" t="str">
        <f>VLOOKUP(B619,'大货清单（不定期按GOMS更新）'!A:N,12,FALSE)</f>
        <v>785</v>
      </c>
      <c r="L619" s="27" t="str">
        <f>VLOOKUP(B619,'大货清单（不定期按GOMS更新）'!A:M,13,FALSE)</f>
        <v>331</v>
      </c>
      <c r="M619" s="27" t="str">
        <f>VLOOKUP(B619,'大货清单（不定期按GOMS更新）'!A:N,14,FALSE)</f>
        <v>321</v>
      </c>
      <c r="N619" s="58" t="s">
        <v>15245</v>
      </c>
      <c r="O619" s="27">
        <f>IFERROR(VLOOKUP(N619,'散件迭代（不定期更新）'!C:J,8,FALSE),0)</f>
        <v>0</v>
      </c>
      <c r="P619" s="27">
        <f>IFERROR(VLOOKUP(N619,'散件（更新）'!B:H,3,FALSE),0)</f>
        <v>0</v>
      </c>
      <c r="Q619" s="27" t="str">
        <f>VLOOKUP(N619,'散件（更新）'!B:H,2,FALSE)</f>
        <v>114-25010014</v>
      </c>
      <c r="R619" s="27" t="str">
        <f>VLOOKUP(N619,'散件（更新）'!B:H,7,FALSE)</f>
        <v>plastic part</v>
      </c>
      <c r="S619" s="27" t="str">
        <f>VLOOKUP(N619,'散件（更新）'!B:E,4,FALSE)</f>
        <v>https://tineco-yxzt.oss-accelerate.aliyuncs.com/20250828/guatiaosuokou_1756372355135.jpg</v>
      </c>
      <c r="T619" s="27" t="s">
        <v>8759</v>
      </c>
      <c r="U619" s="28" t="str">
        <f>VLOOKUP(N619,'散件（更新）'!B:G,6,FALSE)</f>
        <v>SP;CL2501-01;刮条锁扣</v>
      </c>
      <c r="V619" s="28">
        <f>VLOOKUP(N619,'散件（更新）'!B:I,8,FALSE)</f>
        <v>6932485010950</v>
      </c>
    </row>
    <row r="620" spans="1:22" ht="20.149999999999999" customHeight="1">
      <c r="A620" s="57">
        <v>46169</v>
      </c>
      <c r="B620" s="58" t="s">
        <v>18999</v>
      </c>
      <c r="C620" s="27" t="str">
        <f>VLOOKUP(B620,'大货清单（不定期按GOMS更新）'!A:H,8,0)</f>
        <v>109-24280302</v>
      </c>
      <c r="D620" s="27" t="str">
        <f>VLOOKUP(B620,'大货清单（不定期按GOMS更新）'!A:C,3,0)</f>
        <v>CL2428C-02</v>
      </c>
      <c r="E620" s="27" t="str">
        <f>VLOOKUP(B620,'大货清单（不定期按GOMS更新）'!A:H,4,0)</f>
        <v>DE,IT,NL,PL,FR,FI,MA</v>
      </c>
      <c r="F620" s="27" t="str">
        <f>VLOOKUP(B620,'大货清单（不定期按GOMS更新）'!A:H,2,0)</f>
        <v>Floor One S9 Scientist Complete</v>
      </c>
      <c r="G620" s="28">
        <f>VLOOKUP(B620,'大货清单（不定期按GOMS更新）'!A:I,9,FALSE)</f>
        <v>6932485017638</v>
      </c>
      <c r="H620" s="27" t="str">
        <f>VLOOKUP(B620,'大货清单（不定期按GOMS更新）'!A:H,7,0)</f>
        <v>Grey</v>
      </c>
      <c r="I620" s="27" t="str">
        <f>VLOOKUP(B620,'大货清单（不定期按GOMS更新）'!A:F,6,FALSE)</f>
        <v>ACTIVE</v>
      </c>
      <c r="J620" s="27" t="str">
        <f>VLOOKUP(B620,'大货清单（不定期按GOMS更新）'!A:K,11,FALSE)</f>
        <v>12.2</v>
      </c>
      <c r="K620" s="27" t="str">
        <f>VLOOKUP(B620,'大货清单（不定期按GOMS更新）'!A:N,12,FALSE)</f>
        <v>785</v>
      </c>
      <c r="L620" s="27" t="str">
        <f>VLOOKUP(B620,'大货清单（不定期按GOMS更新）'!A:M,13,FALSE)</f>
        <v>331</v>
      </c>
      <c r="M620" s="27" t="str">
        <f>VLOOKUP(B620,'大货清单（不定期按GOMS更新）'!A:N,14,FALSE)</f>
        <v>321</v>
      </c>
      <c r="N620" s="58" t="s">
        <v>15134</v>
      </c>
      <c r="O620" s="27">
        <f>IFERROR(VLOOKUP(N620,'散件迭代（不定期更新）'!C:J,8,FALSE),0)</f>
        <v>0</v>
      </c>
      <c r="P620" s="27">
        <f>IFERROR(VLOOKUP(N620,'散件（更新）'!B:H,3,FALSE),0)</f>
        <v>0</v>
      </c>
      <c r="Q620" s="27" t="str">
        <f>VLOOKUP(N620,'散件（更新）'!B:H,2,FALSE)</f>
        <v>114-25010013</v>
      </c>
      <c r="R620" s="27" t="str">
        <f>VLOOKUP(N620,'散件（更新）'!B:H,7,FALSE)</f>
        <v>Scraper</v>
      </c>
      <c r="S620" s="27" t="str">
        <f>VLOOKUP(N620,'散件（更新）'!B:E,4,FALSE)</f>
        <v>https://tineco-yxzt.oss-accelerate.aliyuncs.com/20250828/kechaiguatiaozujian_1756372187799.jpg</v>
      </c>
      <c r="T620" s="27" t="s">
        <v>8759</v>
      </c>
      <c r="U620" s="28" t="str">
        <f>VLOOKUP(N620,'散件（更新）'!B:G,6,FALSE)</f>
        <v>SP;CL2501-01;可拆刮条组件</v>
      </c>
      <c r="V620" s="28">
        <f>VLOOKUP(N620,'散件（更新）'!B:I,8,FALSE)</f>
        <v>6932485010943</v>
      </c>
    </row>
    <row r="621" spans="1:22" ht="20.149999999999999" customHeight="1">
      <c r="A621" s="57">
        <v>46169</v>
      </c>
      <c r="B621" s="58" t="s">
        <v>18954</v>
      </c>
      <c r="C621" s="27" t="str">
        <f>VLOOKUP(B621,'大货清单（不定期按GOMS更新）'!A:H,8,0)</f>
        <v>109-24280301</v>
      </c>
      <c r="D621" s="27" t="str">
        <f>VLOOKUP(B621,'大货清单（不定期按GOMS更新）'!A:C,3,0)</f>
        <v>CL2428C-01</v>
      </c>
      <c r="E621" s="27" t="str">
        <f>VLOOKUP(B621,'大货清单（不定期按GOMS更新）'!A:H,4,0)</f>
        <v>DE,FR,IT,ES,PL,SE,NL,BE</v>
      </c>
      <c r="F621" s="27" t="str">
        <f>VLOOKUP(B621,'大货清单（不定期按GOMS更新）'!A:H,2,0)</f>
        <v>Floor One S9 Scientist</v>
      </c>
      <c r="G621" s="28" t="str">
        <f>VLOOKUP(B621,'大货清单（不定期按GOMS更新）'!A:I,9,FALSE)</f>
        <v>6932485009527</v>
      </c>
      <c r="H621" s="27" t="str">
        <f>VLOOKUP(B621,'大货清单（不定期按GOMS更新）'!A:H,7,0)</f>
        <v>Grey</v>
      </c>
      <c r="I621" s="27" t="str">
        <f>VLOOKUP(B621,'大货清单（不定期按GOMS更新）'!A:F,6,FALSE)</f>
        <v>ACTIVE</v>
      </c>
      <c r="J621" s="27" t="str">
        <f>VLOOKUP(B621,'大货清单（不定期按GOMS更新）'!A:K,11,FALSE)</f>
        <v>11.8</v>
      </c>
      <c r="K621" s="27" t="str">
        <f>VLOOKUP(B621,'大货清单（不定期按GOMS更新）'!A:N,12,FALSE)</f>
        <v>785</v>
      </c>
      <c r="L621" s="27" t="str">
        <f>VLOOKUP(B621,'大货清单（不定期按GOMS更新）'!A:M,13,FALSE)</f>
        <v>331</v>
      </c>
      <c r="M621" s="27" t="str">
        <f>VLOOKUP(B621,'大货清单（不定期按GOMS更新）'!A:N,14,FALSE)</f>
        <v>321</v>
      </c>
      <c r="N621" s="58" t="s">
        <v>16552</v>
      </c>
      <c r="O621" s="27">
        <f>IFERROR(VLOOKUP(N621,'散件迭代（不定期更新）'!C:J,8,FALSE),0)</f>
        <v>0</v>
      </c>
      <c r="P621" s="27" t="str">
        <f>IFERROR(VLOOKUP(N621,'散件（更新）'!B:H,3,FALSE),0)</f>
        <v/>
      </c>
      <c r="Q621" s="27" t="str">
        <f>VLOOKUP(N621,'散件（更新）'!B:H,2,FALSE)</f>
        <v>114-24280313</v>
      </c>
      <c r="R621" s="27" t="str">
        <f>VLOOKUP(N621,'散件（更新）'!B:H,7,FALSE)</f>
        <v>Brush Roller Cover</v>
      </c>
      <c r="S621" s="27" t="str">
        <f>VLOOKUP(N621,'散件（更新）'!B:E,4,FALSE)</f>
        <v>https://tineco-yxzt.oss-accelerate.aliyuncs.com/20260210/gunshuagaizujian_1770686015747.png</v>
      </c>
      <c r="T621" s="27" t="s">
        <v>8759</v>
      </c>
      <c r="U621" s="28" t="str">
        <f>VLOOKUP(N621,'散件（更新）'!B:G,6,FALSE)</f>
        <v>SP;CL2428C-01;滚刷盖组件</v>
      </c>
      <c r="V621" s="28">
        <f>VLOOKUP(N621,'散件（更新）'!B:I,8,FALSE)</f>
        <v>6932485020737</v>
      </c>
    </row>
    <row r="622" spans="1:22" ht="20.149999999999999" customHeight="1">
      <c r="A622" s="57">
        <v>46169</v>
      </c>
      <c r="B622" s="58" t="s">
        <v>18954</v>
      </c>
      <c r="C622" s="27" t="str">
        <f>VLOOKUP(B622,'大货清单（不定期按GOMS更新）'!A:H,8,0)</f>
        <v>109-24280301</v>
      </c>
      <c r="D622" s="27" t="str">
        <f>VLOOKUP(B622,'大货清单（不定期按GOMS更新）'!A:C,3,0)</f>
        <v>CL2428C-01</v>
      </c>
      <c r="E622" s="27" t="str">
        <f>VLOOKUP(B622,'大货清单（不定期按GOMS更新）'!A:H,4,0)</f>
        <v>DE,FR,IT,ES,PL,SE,NL,BE</v>
      </c>
      <c r="F622" s="27" t="str">
        <f>VLOOKUP(B622,'大货清单（不定期按GOMS更新）'!A:H,2,0)</f>
        <v>Floor One S9 Scientist</v>
      </c>
      <c r="G622" s="28" t="str">
        <f>VLOOKUP(B622,'大货清单（不定期按GOMS更新）'!A:I,9,FALSE)</f>
        <v>6932485009527</v>
      </c>
      <c r="H622" s="27" t="str">
        <f>VLOOKUP(B622,'大货清单（不定期按GOMS更新）'!A:H,7,0)</f>
        <v>Grey</v>
      </c>
      <c r="I622" s="27" t="str">
        <f>VLOOKUP(B622,'大货清单（不定期按GOMS更新）'!A:F,6,FALSE)</f>
        <v>ACTIVE</v>
      </c>
      <c r="J622" s="27" t="str">
        <f>VLOOKUP(B622,'大货清单（不定期按GOMS更新）'!A:K,11,FALSE)</f>
        <v>11.8</v>
      </c>
      <c r="K622" s="27" t="str">
        <f>VLOOKUP(B622,'大货清单（不定期按GOMS更新）'!A:N,12,FALSE)</f>
        <v>785</v>
      </c>
      <c r="L622" s="27" t="str">
        <f>VLOOKUP(B622,'大货清单（不定期按GOMS更新）'!A:M,13,FALSE)</f>
        <v>331</v>
      </c>
      <c r="M622" s="27" t="str">
        <f>VLOOKUP(B622,'大货清单（不定期按GOMS更新）'!A:N,14,FALSE)</f>
        <v>321</v>
      </c>
      <c r="N622" s="58" t="s">
        <v>16942</v>
      </c>
      <c r="O622" s="27">
        <f>IFERROR(VLOOKUP(N622,'散件迭代（不定期更新）'!C:J,8,FALSE),0)</f>
        <v>0</v>
      </c>
      <c r="P622" s="27" t="str">
        <f>IFERROR(VLOOKUP(N622,'散件（更新）'!B:H,3,FALSE),0)</f>
        <v/>
      </c>
      <c r="Q622" s="27" t="str">
        <f>VLOOKUP(N622,'散件（更新）'!B:H,2,FALSE)</f>
        <v>114-24280315</v>
      </c>
      <c r="R622" s="27" t="str">
        <f>VLOOKUP(N622,'散件（更新）'!B:H,7,FALSE)</f>
        <v>Charging Base</v>
      </c>
      <c r="S622" s="27" t="str">
        <f>VLOOKUP(N622,'散件（更新）'!B:E,4,FALSE)</f>
        <v>https://tineco-yxzt.oss-accelerate.aliyuncs.com/20260210/tuopanzujian_1770686102232.png</v>
      </c>
      <c r="T622" s="27" t="s">
        <v>8759</v>
      </c>
      <c r="U622" s="28" t="str">
        <f>VLOOKUP(N622,'散件（更新）'!B:G,6,FALSE)</f>
        <v>SP;CL2428C-01;托盘组件</v>
      </c>
      <c r="V622" s="28">
        <f>VLOOKUP(N622,'散件（更新）'!B:I,8,FALSE)</f>
        <v>6932485020751</v>
      </c>
    </row>
    <row r="623" spans="1:22" ht="20.149999999999999" customHeight="1">
      <c r="A623" s="57">
        <v>46169</v>
      </c>
      <c r="B623" s="58" t="s">
        <v>18954</v>
      </c>
      <c r="C623" s="27" t="str">
        <f>VLOOKUP(B623,'大货清单（不定期按GOMS更新）'!A:H,8,0)</f>
        <v>109-24280301</v>
      </c>
      <c r="D623" s="27" t="str">
        <f>VLOOKUP(B623,'大货清单（不定期按GOMS更新）'!A:C,3,0)</f>
        <v>CL2428C-01</v>
      </c>
      <c r="E623" s="27" t="str">
        <f>VLOOKUP(B623,'大货清单（不定期按GOMS更新）'!A:H,4,0)</f>
        <v>DE,FR,IT,ES,PL,SE,NL,BE</v>
      </c>
      <c r="F623" s="27" t="str">
        <f>VLOOKUP(B623,'大货清单（不定期按GOMS更新）'!A:H,2,0)</f>
        <v>Floor One S9 Scientist</v>
      </c>
      <c r="G623" s="28" t="str">
        <f>VLOOKUP(B623,'大货清单（不定期按GOMS更新）'!A:I,9,FALSE)</f>
        <v>6932485009527</v>
      </c>
      <c r="H623" s="27" t="str">
        <f>VLOOKUP(B623,'大货清单（不定期按GOMS更新）'!A:H,7,0)</f>
        <v>Grey</v>
      </c>
      <c r="I623" s="27" t="str">
        <f>VLOOKUP(B623,'大货清单（不定期按GOMS更新）'!A:F,6,FALSE)</f>
        <v>ACTIVE</v>
      </c>
      <c r="J623" s="27" t="str">
        <f>VLOOKUP(B623,'大货清单（不定期按GOMS更新）'!A:K,11,FALSE)</f>
        <v>11.8</v>
      </c>
      <c r="K623" s="27" t="str">
        <f>VLOOKUP(B623,'大货清单（不定期按GOMS更新）'!A:N,12,FALSE)</f>
        <v>785</v>
      </c>
      <c r="L623" s="27" t="str">
        <f>VLOOKUP(B623,'大货清单（不定期按GOMS更新）'!A:M,13,FALSE)</f>
        <v>331</v>
      </c>
      <c r="M623" s="27" t="str">
        <f>VLOOKUP(B623,'大货清单（不定期按GOMS更新）'!A:N,14,FALSE)</f>
        <v>321</v>
      </c>
      <c r="N623" s="58" t="s">
        <v>16437</v>
      </c>
      <c r="O623" s="27">
        <f>IFERROR(VLOOKUP(N623,'散件迭代（不定期更新）'!C:J,8,FALSE),0)</f>
        <v>0</v>
      </c>
      <c r="P623" s="27" t="str">
        <f>IFERROR(VLOOKUP(N623,'散件（更新）'!B:H,3,FALSE),0)</f>
        <v/>
      </c>
      <c r="Q623" s="27" t="str">
        <f>VLOOKUP(N623,'散件（更新）'!B:H,2,FALSE)</f>
        <v>114-24280331</v>
      </c>
      <c r="R623" s="27" t="str">
        <f>VLOOKUP(N623,'散件（更新）'!B:H,7,FALSE)</f>
        <v>Battery</v>
      </c>
      <c r="S623" s="27" t="str">
        <f>VLOOKUP(N623,'散件（更新）'!B:E,4,FALSE)</f>
        <v>https://tineco-yxzt.oss-accelerate.aliyuncs.com/20260210/dianchi-1_1770688098509.png</v>
      </c>
      <c r="T623" s="27" t="s">
        <v>8759</v>
      </c>
      <c r="U623" s="28" t="str">
        <f>VLOOKUP(N623,'散件（更新）'!B:G,6,FALSE)</f>
        <v>SP;CL2428C-01;电池包组件（带铭牌）</v>
      </c>
      <c r="V623" s="28">
        <f>VLOOKUP(N623,'散件（更新）'!B:I,8,FALSE)</f>
        <v>6932485020911</v>
      </c>
    </row>
    <row r="624" spans="1:22" ht="20.149999999999999" customHeight="1">
      <c r="A624" s="57">
        <v>46169</v>
      </c>
      <c r="B624" s="58" t="s">
        <v>18954</v>
      </c>
      <c r="C624" s="27" t="str">
        <f>VLOOKUP(B624,'大货清单（不定期按GOMS更新）'!A:H,8,0)</f>
        <v>109-24280301</v>
      </c>
      <c r="D624" s="27" t="str">
        <f>VLOOKUP(B624,'大货清单（不定期按GOMS更新）'!A:C,3,0)</f>
        <v>CL2428C-01</v>
      </c>
      <c r="E624" s="27" t="str">
        <f>VLOOKUP(B624,'大货清单（不定期按GOMS更新）'!A:H,4,0)</f>
        <v>DE,FR,IT,ES,PL,SE,NL,BE</v>
      </c>
      <c r="F624" s="27" t="str">
        <f>VLOOKUP(B624,'大货清单（不定期按GOMS更新）'!A:H,2,0)</f>
        <v>Floor One S9 Scientist</v>
      </c>
      <c r="G624" s="28" t="str">
        <f>VLOOKUP(B624,'大货清单（不定期按GOMS更新）'!A:I,9,FALSE)</f>
        <v>6932485009527</v>
      </c>
      <c r="H624" s="27" t="str">
        <f>VLOOKUP(B624,'大货清单（不定期按GOMS更新）'!A:H,7,0)</f>
        <v>Grey</v>
      </c>
      <c r="I624" s="27" t="str">
        <f>VLOOKUP(B624,'大货清单（不定期按GOMS更新）'!A:F,6,FALSE)</f>
        <v>ACTIVE</v>
      </c>
      <c r="J624" s="27" t="str">
        <f>VLOOKUP(B624,'大货清单（不定期按GOMS更新）'!A:K,11,FALSE)</f>
        <v>11.8</v>
      </c>
      <c r="K624" s="27" t="str">
        <f>VLOOKUP(B624,'大货清单（不定期按GOMS更新）'!A:N,12,FALSE)</f>
        <v>785</v>
      </c>
      <c r="L624" s="27" t="str">
        <f>VLOOKUP(B624,'大货清单（不定期按GOMS更新）'!A:M,13,FALSE)</f>
        <v>331</v>
      </c>
      <c r="M624" s="27" t="str">
        <f>VLOOKUP(B624,'大货清单（不定期按GOMS更新）'!A:N,14,FALSE)</f>
        <v>321</v>
      </c>
      <c r="N624" s="58" t="s">
        <v>16850</v>
      </c>
      <c r="O624" s="27">
        <f>IFERROR(VLOOKUP(N624,'散件迭代（不定期更新）'!C:J,8,FALSE),0)</f>
        <v>0</v>
      </c>
      <c r="P624" s="27" t="str">
        <f>IFERROR(VLOOKUP(N624,'散件（更新）'!B:H,3,FALSE),0)</f>
        <v/>
      </c>
      <c r="Q624" s="27" t="str">
        <f>VLOOKUP(N624,'散件（更新）'!B:H,2,FALSE)</f>
        <v>114-24280311</v>
      </c>
      <c r="R624" s="27" t="str">
        <f>VLOOKUP(N624,'散件（更新）'!B:H,7,FALSE)</f>
        <v xml:space="preserve"> Dot Matrix Screen </v>
      </c>
      <c r="S624" s="27" t="str">
        <f>VLOOKUP(N624,'散件（更新）'!B:E,4,FALSE)</f>
        <v>https://tineco-yxzt.oss-accelerate.aliyuncs.com/20260210/jishendianzhenpingzujian（donglujiangben）_1770685904132.png</v>
      </c>
      <c r="T624" s="27" t="s">
        <v>8759</v>
      </c>
      <c r="U624" s="28" t="str">
        <f>VLOOKUP(N624,'散件（更新）'!B:G,6,FALSE)</f>
        <v>SP;CL2428C-01;机身点阵屏组件（东陆降本）</v>
      </c>
      <c r="V624" s="28">
        <f>VLOOKUP(N624,'散件（更新）'!B:I,8,FALSE)</f>
        <v>6932485020713</v>
      </c>
    </row>
    <row r="625" spans="1:22" ht="20.149999999999999" customHeight="1">
      <c r="A625" s="57">
        <v>46169</v>
      </c>
      <c r="B625" s="58" t="s">
        <v>18954</v>
      </c>
      <c r="C625" s="27" t="str">
        <f>VLOOKUP(B625,'大货清单（不定期按GOMS更新）'!A:H,8,0)</f>
        <v>109-24280301</v>
      </c>
      <c r="D625" s="27" t="str">
        <f>VLOOKUP(B625,'大货清单（不定期按GOMS更新）'!A:C,3,0)</f>
        <v>CL2428C-01</v>
      </c>
      <c r="E625" s="27" t="str">
        <f>VLOOKUP(B625,'大货清单（不定期按GOMS更新）'!A:H,4,0)</f>
        <v>DE,FR,IT,ES,PL,SE,NL,BE</v>
      </c>
      <c r="F625" s="27" t="str">
        <f>VLOOKUP(B625,'大货清单（不定期按GOMS更新）'!A:H,2,0)</f>
        <v>Floor One S9 Scientist</v>
      </c>
      <c r="G625" s="28" t="str">
        <f>VLOOKUP(B625,'大货清单（不定期按GOMS更新）'!A:I,9,FALSE)</f>
        <v>6932485009527</v>
      </c>
      <c r="H625" s="27" t="str">
        <f>VLOOKUP(B625,'大货清单（不定期按GOMS更新）'!A:H,7,0)</f>
        <v>Grey</v>
      </c>
      <c r="I625" s="27" t="str">
        <f>VLOOKUP(B625,'大货清单（不定期按GOMS更新）'!A:F,6,FALSE)</f>
        <v>ACTIVE</v>
      </c>
      <c r="J625" s="27" t="str">
        <f>VLOOKUP(B625,'大货清单（不定期按GOMS更新）'!A:K,11,FALSE)</f>
        <v>11.8</v>
      </c>
      <c r="K625" s="27" t="str">
        <f>VLOOKUP(B625,'大货清单（不定期按GOMS更新）'!A:N,12,FALSE)</f>
        <v>785</v>
      </c>
      <c r="L625" s="27" t="str">
        <f>VLOOKUP(B625,'大货清单（不定期按GOMS更新）'!A:M,13,FALSE)</f>
        <v>331</v>
      </c>
      <c r="M625" s="27" t="str">
        <f>VLOOKUP(B625,'大货清单（不定期按GOMS更新）'!A:N,14,FALSE)</f>
        <v>321</v>
      </c>
      <c r="N625" s="58" t="s">
        <v>16542</v>
      </c>
      <c r="O625" s="27">
        <f>IFERROR(VLOOKUP(N625,'散件迭代（不定期更新）'!C:J,8,FALSE),0)</f>
        <v>0</v>
      </c>
      <c r="P625" s="27" t="str">
        <f>IFERROR(VLOOKUP(N625,'散件（更新）'!B:H,3,FALSE),0)</f>
        <v/>
      </c>
      <c r="Q625" s="27" t="str">
        <f>VLOOKUP(N625,'散件（更新）'!B:H,2,FALSE)</f>
        <v>114-24280312</v>
      </c>
      <c r="R625" s="27" t="str">
        <f>VLOOKUP(N625,'散件（更新）'!B:H,7,FALSE)</f>
        <v xml:space="preserve">Front Cover Assembly </v>
      </c>
      <c r="S625" s="27" t="str">
        <f>VLOOKUP(N625,'散件（更新）'!B:E,4,FALSE)</f>
        <v>https://tineco-yxzt.oss-accelerate.aliyuncs.com/20260210/jishenqiangaizujian（hanjishenwaiqiao)_1770685977355.png</v>
      </c>
      <c r="T625" s="27" t="s">
        <v>8759</v>
      </c>
      <c r="U625" s="28" t="str">
        <f>VLOOKUP(N625,'散件（更新）'!B:G,6,FALSE)</f>
        <v>SP;CL2428C-01;机身前盖组件（含机身外壳)</v>
      </c>
      <c r="V625" s="28">
        <f>VLOOKUP(N625,'散件（更新）'!B:I,8,FALSE)</f>
        <v>6932485020720</v>
      </c>
    </row>
    <row r="626" spans="1:22" ht="20.149999999999999" customHeight="1">
      <c r="A626" s="57">
        <v>46169</v>
      </c>
      <c r="B626" s="58" t="s">
        <v>18954</v>
      </c>
      <c r="C626" s="27" t="str">
        <f>VLOOKUP(B626,'大货清单（不定期按GOMS更新）'!A:H,8,0)</f>
        <v>109-24280301</v>
      </c>
      <c r="D626" s="27" t="str">
        <f>VLOOKUP(B626,'大货清单（不定期按GOMS更新）'!A:C,3,0)</f>
        <v>CL2428C-01</v>
      </c>
      <c r="E626" s="27" t="str">
        <f>VLOOKUP(B626,'大货清单（不定期按GOMS更新）'!A:H,4,0)</f>
        <v>DE,FR,IT,ES,PL,SE,NL,BE</v>
      </c>
      <c r="F626" s="27" t="str">
        <f>VLOOKUP(B626,'大货清单（不定期按GOMS更新）'!A:H,2,0)</f>
        <v>Floor One S9 Scientist</v>
      </c>
      <c r="G626" s="28" t="str">
        <f>VLOOKUP(B626,'大货清单（不定期按GOMS更新）'!A:I,9,FALSE)</f>
        <v>6932485009527</v>
      </c>
      <c r="H626" s="27" t="str">
        <f>VLOOKUP(B626,'大货清单（不定期按GOMS更新）'!A:H,7,0)</f>
        <v>Grey</v>
      </c>
      <c r="I626" s="27" t="str">
        <f>VLOOKUP(B626,'大货清单（不定期按GOMS更新）'!A:F,6,FALSE)</f>
        <v>ACTIVE</v>
      </c>
      <c r="J626" s="27" t="str">
        <f>VLOOKUP(B626,'大货清单（不定期按GOMS更新）'!A:K,11,FALSE)</f>
        <v>11.8</v>
      </c>
      <c r="K626" s="27" t="str">
        <f>VLOOKUP(B626,'大货清单（不定期按GOMS更新）'!A:N,12,FALSE)</f>
        <v>785</v>
      </c>
      <c r="L626" s="27" t="str">
        <f>VLOOKUP(B626,'大货清单（不定期按GOMS更新）'!A:M,13,FALSE)</f>
        <v>331</v>
      </c>
      <c r="M626" s="27" t="str">
        <f>VLOOKUP(B626,'大货清单（不定期按GOMS更新）'!A:N,14,FALSE)</f>
        <v>321</v>
      </c>
      <c r="N626" s="58" t="s">
        <v>16699</v>
      </c>
      <c r="O626" s="27">
        <f>IFERROR(VLOOKUP(N626,'散件迭代（不定期更新）'!C:J,8,FALSE),0)</f>
        <v>0</v>
      </c>
      <c r="P626" s="27" t="str">
        <f>IFERROR(VLOOKUP(N626,'散件（更新）'!B:H,3,FALSE),0)</f>
        <v/>
      </c>
      <c r="Q626" s="27" t="str">
        <f>VLOOKUP(N626,'散件（更新）'!B:H,2,FALSE)</f>
        <v>114-24280319</v>
      </c>
      <c r="R626" s="27" t="str">
        <f>VLOOKUP(N626,'散件（更新）'!B:H,7,FALSE)</f>
        <v xml:space="preserve"> Rear Cover Screw Plug Assembly </v>
      </c>
      <c r="S626" s="27" t="str">
        <f>VLOOKUP(N626,'散件（更新）'!B:E,4,FALSE)</f>
        <v>https://tineco-yxzt.oss-accelerate.aliyuncs.com/20260210/jishenhougailuosisaizujian（hanzuoyou）_1770686267784.png</v>
      </c>
      <c r="T626" s="27" t="s">
        <v>8759</v>
      </c>
      <c r="U626" s="28" t="str">
        <f>VLOOKUP(N626,'散件（更新）'!B:G,6,FALSE)</f>
        <v>SP;CL2428C-01;机身后盖螺丝塞组件（含左右）</v>
      </c>
      <c r="V626" s="28">
        <f>VLOOKUP(N626,'散件（更新）'!B:I,8,FALSE)</f>
        <v>6932485020799</v>
      </c>
    </row>
    <row r="627" spans="1:22" ht="20.149999999999999" customHeight="1">
      <c r="A627" s="57">
        <v>46169</v>
      </c>
      <c r="B627" s="58" t="s">
        <v>18954</v>
      </c>
      <c r="C627" s="27" t="str">
        <f>VLOOKUP(B627,'大货清单（不定期按GOMS更新）'!A:H,8,0)</f>
        <v>109-24280301</v>
      </c>
      <c r="D627" s="27" t="str">
        <f>VLOOKUP(B627,'大货清单（不定期按GOMS更新）'!A:C,3,0)</f>
        <v>CL2428C-01</v>
      </c>
      <c r="E627" s="27" t="str">
        <f>VLOOKUP(B627,'大货清单（不定期按GOMS更新）'!A:H,4,0)</f>
        <v>DE,FR,IT,ES,PL,SE,NL,BE</v>
      </c>
      <c r="F627" s="27" t="str">
        <f>VLOOKUP(B627,'大货清单（不定期按GOMS更新）'!A:H,2,0)</f>
        <v>Floor One S9 Scientist</v>
      </c>
      <c r="G627" s="28" t="str">
        <f>VLOOKUP(B627,'大货清单（不定期按GOMS更新）'!A:I,9,FALSE)</f>
        <v>6932485009527</v>
      </c>
      <c r="H627" s="27" t="str">
        <f>VLOOKUP(B627,'大货清单（不定期按GOMS更新）'!A:H,7,0)</f>
        <v>Grey</v>
      </c>
      <c r="I627" s="27" t="str">
        <f>VLOOKUP(B627,'大货清单（不定期按GOMS更新）'!A:F,6,FALSE)</f>
        <v>ACTIVE</v>
      </c>
      <c r="J627" s="27" t="str">
        <f>VLOOKUP(B627,'大货清单（不定期按GOMS更新）'!A:K,11,FALSE)</f>
        <v>11.8</v>
      </c>
      <c r="K627" s="27" t="str">
        <f>VLOOKUP(B627,'大货清单（不定期按GOMS更新）'!A:N,12,FALSE)</f>
        <v>785</v>
      </c>
      <c r="L627" s="27" t="str">
        <f>VLOOKUP(B627,'大货清单（不定期按GOMS更新）'!A:M,13,FALSE)</f>
        <v>331</v>
      </c>
      <c r="M627" s="27" t="str">
        <f>VLOOKUP(B627,'大货清单（不定期按GOMS更新）'!A:N,14,FALSE)</f>
        <v>321</v>
      </c>
      <c r="N627" s="58" t="s">
        <v>16858</v>
      </c>
      <c r="O627" s="27">
        <f>IFERROR(VLOOKUP(N627,'散件迭代（不定期更新）'!C:J,8,FALSE),0)</f>
        <v>0</v>
      </c>
      <c r="P627" s="27" t="str">
        <f>IFERROR(VLOOKUP(N627,'散件（更新）'!B:H,3,FALSE),0)</f>
        <v/>
      </c>
      <c r="Q627" s="27" t="str">
        <f>VLOOKUP(N627,'散件（更新）'!B:H,2,FALSE)</f>
        <v>114-24280320</v>
      </c>
      <c r="R627" s="27" t="str">
        <f>VLOOKUP(N627,'散件（更新）'!B:H,7,FALSE)</f>
        <v xml:space="preserve"> Lower Decorative Cover</v>
      </c>
      <c r="S627" s="27" t="str">
        <f>VLOOKUP(N627,'散件（更新）'!B:E,4,FALSE)</f>
        <v>https://tineco-yxzt.oss-accelerate.aliyuncs.com/20260210/jishenxiazhuangshigai_1770686308294.png</v>
      </c>
      <c r="T627" s="27" t="s">
        <v>8759</v>
      </c>
      <c r="U627" s="28" t="str">
        <f>VLOOKUP(N627,'散件（更新）'!B:G,6,FALSE)</f>
        <v>SP;CL2428C-01;机身下装饰盖</v>
      </c>
      <c r="V627" s="28">
        <f>VLOOKUP(N627,'散件（更新）'!B:I,8,FALSE)</f>
        <v>6932485020805</v>
      </c>
    </row>
    <row r="628" spans="1:22" ht="20.149999999999999" customHeight="1">
      <c r="A628" s="57">
        <v>46169</v>
      </c>
      <c r="B628" s="58" t="s">
        <v>18954</v>
      </c>
      <c r="C628" s="27" t="str">
        <f>VLOOKUP(B628,'大货清单（不定期按GOMS更新）'!A:H,8,0)</f>
        <v>109-24280301</v>
      </c>
      <c r="D628" s="27" t="str">
        <f>VLOOKUP(B628,'大货清单（不定期按GOMS更新）'!A:C,3,0)</f>
        <v>CL2428C-01</v>
      </c>
      <c r="E628" s="27" t="str">
        <f>VLOOKUP(B628,'大货清单（不定期按GOMS更新）'!A:H,4,0)</f>
        <v>DE,FR,IT,ES,PL,SE,NL,BE</v>
      </c>
      <c r="F628" s="27" t="str">
        <f>VLOOKUP(B628,'大货清单（不定期按GOMS更新）'!A:H,2,0)</f>
        <v>Floor One S9 Scientist</v>
      </c>
      <c r="G628" s="28" t="str">
        <f>VLOOKUP(B628,'大货清单（不定期按GOMS更新）'!A:I,9,FALSE)</f>
        <v>6932485009527</v>
      </c>
      <c r="H628" s="27" t="str">
        <f>VLOOKUP(B628,'大货清单（不定期按GOMS更新）'!A:H,7,0)</f>
        <v>Grey</v>
      </c>
      <c r="I628" s="27" t="str">
        <f>VLOOKUP(B628,'大货清单（不定期按GOMS更新）'!A:F,6,FALSE)</f>
        <v>ACTIVE</v>
      </c>
      <c r="J628" s="27" t="str">
        <f>VLOOKUP(B628,'大货清单（不定期按GOMS更新）'!A:K,11,FALSE)</f>
        <v>11.8</v>
      </c>
      <c r="K628" s="27" t="str">
        <f>VLOOKUP(B628,'大货清单（不定期按GOMS更新）'!A:N,12,FALSE)</f>
        <v>785</v>
      </c>
      <c r="L628" s="27" t="str">
        <f>VLOOKUP(B628,'大货清单（不定期按GOMS更新）'!A:M,13,FALSE)</f>
        <v>331</v>
      </c>
      <c r="M628" s="27" t="str">
        <f>VLOOKUP(B628,'大货清单（不定期按GOMS更新）'!A:N,14,FALSE)</f>
        <v>321</v>
      </c>
      <c r="N628" s="58" t="s">
        <v>17023</v>
      </c>
      <c r="O628" s="27">
        <f>IFERROR(VLOOKUP(N628,'散件迭代（不定期更新）'!C:J,8,FALSE),0)</f>
        <v>0</v>
      </c>
      <c r="P628" s="27" t="str">
        <f>IFERROR(VLOOKUP(N628,'散件（更新）'!B:H,3,FALSE),0)</f>
        <v/>
      </c>
      <c r="Q628" s="27" t="str">
        <f>VLOOKUP(N628,'散件（更新）'!B:H,2,FALSE)</f>
        <v>114-24280321</v>
      </c>
      <c r="R628" s="27" t="str">
        <f>VLOOKUP(N628,'散件（更新）'!B:H,7,FALSE)</f>
        <v xml:space="preserve"> Upper Decorative Cover</v>
      </c>
      <c r="S628" s="27" t="str">
        <f>VLOOKUP(N628,'散件（更新）'!B:E,4,FALSE)</f>
        <v>https://tineco-yxzt.oss-accelerate.aliyuncs.com/20260210/jishenshangzhuangshigaibaojiaozujian_1770686364505.png</v>
      </c>
      <c r="T628" s="27" t="s">
        <v>8759</v>
      </c>
      <c r="U628" s="28" t="str">
        <f>VLOOKUP(N628,'散件（更新）'!B:G,6,FALSE)</f>
        <v>SP;CL2428C-01;机身上装饰盖包胶组件</v>
      </c>
      <c r="V628" s="28">
        <f>VLOOKUP(N628,'散件（更新）'!B:I,8,FALSE)</f>
        <v>6932485020812</v>
      </c>
    </row>
    <row r="629" spans="1:22" ht="20.149999999999999" customHeight="1">
      <c r="A629" s="57">
        <v>46169</v>
      </c>
      <c r="B629" s="58" t="s">
        <v>18954</v>
      </c>
      <c r="C629" s="27" t="str">
        <f>VLOOKUP(B629,'大货清单（不定期按GOMS更新）'!A:H,8,0)</f>
        <v>109-24280301</v>
      </c>
      <c r="D629" s="27" t="str">
        <f>VLOOKUP(B629,'大货清单（不定期按GOMS更新）'!A:C,3,0)</f>
        <v>CL2428C-01</v>
      </c>
      <c r="E629" s="27" t="str">
        <f>VLOOKUP(B629,'大货清单（不定期按GOMS更新）'!A:H,4,0)</f>
        <v>DE,FR,IT,ES,PL,SE,NL,BE</v>
      </c>
      <c r="F629" s="27" t="str">
        <f>VLOOKUP(B629,'大货清单（不定期按GOMS更新）'!A:H,2,0)</f>
        <v>Floor One S9 Scientist</v>
      </c>
      <c r="G629" s="28" t="str">
        <f>VLOOKUP(B629,'大货清单（不定期按GOMS更新）'!A:I,9,FALSE)</f>
        <v>6932485009527</v>
      </c>
      <c r="H629" s="27" t="str">
        <f>VLOOKUP(B629,'大货清单（不定期按GOMS更新）'!A:H,7,0)</f>
        <v>Grey</v>
      </c>
      <c r="I629" s="27" t="str">
        <f>VLOOKUP(B629,'大货清单（不定期按GOMS更新）'!A:F,6,FALSE)</f>
        <v>ACTIVE</v>
      </c>
      <c r="J629" s="27" t="str">
        <f>VLOOKUP(B629,'大货清单（不定期按GOMS更新）'!A:K,11,FALSE)</f>
        <v>11.8</v>
      </c>
      <c r="K629" s="27" t="str">
        <f>VLOOKUP(B629,'大货清单（不定期按GOMS更新）'!A:N,12,FALSE)</f>
        <v>785</v>
      </c>
      <c r="L629" s="27" t="str">
        <f>VLOOKUP(B629,'大货清单（不定期按GOMS更新）'!A:M,13,FALSE)</f>
        <v>331</v>
      </c>
      <c r="M629" s="27" t="str">
        <f>VLOOKUP(B629,'大货清单（不定期按GOMS更新）'!A:N,14,FALSE)</f>
        <v>321</v>
      </c>
      <c r="N629" s="58" t="s">
        <v>16614</v>
      </c>
      <c r="O629" s="27">
        <f>IFERROR(VLOOKUP(N629,'散件迭代（不定期更新）'!C:J,8,FALSE),0)</f>
        <v>0</v>
      </c>
      <c r="P629" s="27" t="str">
        <f>IFERROR(VLOOKUP(N629,'散件（更新）'!B:H,3,FALSE),0)</f>
        <v/>
      </c>
      <c r="Q629" s="27" t="str">
        <f>VLOOKUP(N629,'散件（更新）'!B:H,2,FALSE)</f>
        <v>114-24280324</v>
      </c>
      <c r="R629" s="27" t="str">
        <f>VLOOKUP(N629,'散件（更新）'!B:H,7,FALSE)</f>
        <v>Brush Roller Motor Cover</v>
      </c>
      <c r="S629" s="27" t="str">
        <f>VLOOKUP(N629,'散件（更新）'!B:E,4,FALSE)</f>
        <v>https://tineco-yxzt.oss-accelerate.aliyuncs.com/20260210/youshuadianjishoubinggaiban_1770686488756.png</v>
      </c>
      <c r="T629" s="27" t="s">
        <v>8759</v>
      </c>
      <c r="U629" s="28" t="str">
        <f>VLOOKUP(N629,'散件（更新）'!B:G,6,FALSE)</f>
        <v>SP;CL2428C-01;有刷电机手柄盖板组件</v>
      </c>
      <c r="V629" s="28">
        <f>VLOOKUP(N629,'散件（更新）'!B:I,8,FALSE)</f>
        <v>6932485020843</v>
      </c>
    </row>
    <row r="630" spans="1:22" ht="20.149999999999999" customHeight="1">
      <c r="A630" s="57">
        <v>46169</v>
      </c>
      <c r="B630" s="58" t="s">
        <v>18954</v>
      </c>
      <c r="C630" s="27" t="str">
        <f>VLOOKUP(B630,'大货清单（不定期按GOMS更新）'!A:H,8,0)</f>
        <v>109-24280301</v>
      </c>
      <c r="D630" s="27" t="str">
        <f>VLOOKUP(B630,'大货清单（不定期按GOMS更新）'!A:C,3,0)</f>
        <v>CL2428C-01</v>
      </c>
      <c r="E630" s="27" t="str">
        <f>VLOOKUP(B630,'大货清单（不定期按GOMS更新）'!A:H,4,0)</f>
        <v>DE,FR,IT,ES,PL,SE,NL,BE</v>
      </c>
      <c r="F630" s="27" t="str">
        <f>VLOOKUP(B630,'大货清单（不定期按GOMS更新）'!A:H,2,0)</f>
        <v>Floor One S9 Scientist</v>
      </c>
      <c r="G630" s="28" t="str">
        <f>VLOOKUP(B630,'大货清单（不定期按GOMS更新）'!A:I,9,FALSE)</f>
        <v>6932485009527</v>
      </c>
      <c r="H630" s="27" t="str">
        <f>VLOOKUP(B630,'大货清单（不定期按GOMS更新）'!A:H,7,0)</f>
        <v>Grey</v>
      </c>
      <c r="I630" s="27" t="str">
        <f>VLOOKUP(B630,'大货清单（不定期按GOMS更新）'!A:F,6,FALSE)</f>
        <v>ACTIVE</v>
      </c>
      <c r="J630" s="27" t="str">
        <f>VLOOKUP(B630,'大货清单（不定期按GOMS更新）'!A:K,11,FALSE)</f>
        <v>11.8</v>
      </c>
      <c r="K630" s="27" t="str">
        <f>VLOOKUP(B630,'大货清单（不定期按GOMS更新）'!A:N,12,FALSE)</f>
        <v>785</v>
      </c>
      <c r="L630" s="27" t="str">
        <f>VLOOKUP(B630,'大货清单（不定期按GOMS更新）'!A:M,13,FALSE)</f>
        <v>331</v>
      </c>
      <c r="M630" s="27" t="str">
        <f>VLOOKUP(B630,'大货清单（不定期按GOMS更新）'!A:N,14,FALSE)</f>
        <v>321</v>
      </c>
      <c r="N630" s="58" t="s">
        <v>16488</v>
      </c>
      <c r="O630" s="27">
        <f>IFERROR(VLOOKUP(N630,'散件迭代（不定期更新）'!C:J,8,FALSE),0)</f>
        <v>0</v>
      </c>
      <c r="P630" s="27" t="str">
        <f>IFERROR(VLOOKUP(N630,'散件（更新）'!B:H,3,FALSE),0)</f>
        <v/>
      </c>
      <c r="Q630" s="27" t="str">
        <f>VLOOKUP(N630,'散件（更新）'!B:H,2,FALSE)</f>
        <v>114-24280325</v>
      </c>
      <c r="R630" s="27" t="str">
        <f>VLOOKUP(N630,'散件（更新）'!B:H,7,FALSE)</f>
        <v xml:space="preserve"> Bracket</v>
      </c>
      <c r="S630" s="27" t="str">
        <f>VLOOKUP(N630,'散件（更新）'!B:E,4,FALSE)</f>
        <v>https://tineco-yxzt.oss-accelerate.aliyuncs.com/20260210/fuhezhijie_1770686543026.png</v>
      </c>
      <c r="T630" s="27" t="s">
        <v>8759</v>
      </c>
      <c r="U630" s="28" t="str">
        <f>VLOOKUP(N630,'散件（更新）'!B:G,6,FALSE)</f>
        <v>SP;CL2428C-01;复合支架</v>
      </c>
      <c r="V630" s="28">
        <f>VLOOKUP(N630,'散件（更新）'!B:I,8,FALSE)</f>
        <v>6932485020850</v>
      </c>
    </row>
    <row r="631" spans="1:22" ht="20.149999999999999" customHeight="1">
      <c r="A631" s="57">
        <v>46169</v>
      </c>
      <c r="B631" s="58" t="s">
        <v>18954</v>
      </c>
      <c r="C631" s="27" t="str">
        <f>VLOOKUP(B631,'大货清单（不定期按GOMS更新）'!A:H,8,0)</f>
        <v>109-24280301</v>
      </c>
      <c r="D631" s="27" t="str">
        <f>VLOOKUP(B631,'大货清单（不定期按GOMS更新）'!A:C,3,0)</f>
        <v>CL2428C-01</v>
      </c>
      <c r="E631" s="27" t="str">
        <f>VLOOKUP(B631,'大货清单（不定期按GOMS更新）'!A:H,4,0)</f>
        <v>DE,FR,IT,ES,PL,SE,NL,BE</v>
      </c>
      <c r="F631" s="27" t="str">
        <f>VLOOKUP(B631,'大货清单（不定期按GOMS更新）'!A:H,2,0)</f>
        <v>Floor One S9 Scientist</v>
      </c>
      <c r="G631" s="28" t="str">
        <f>VLOOKUP(B631,'大货清单（不定期按GOMS更新）'!A:I,9,FALSE)</f>
        <v>6932485009527</v>
      </c>
      <c r="H631" s="27" t="str">
        <f>VLOOKUP(B631,'大货清单（不定期按GOMS更新）'!A:H,7,0)</f>
        <v>Grey</v>
      </c>
      <c r="I631" s="27" t="str">
        <f>VLOOKUP(B631,'大货清单（不定期按GOMS更新）'!A:F,6,FALSE)</f>
        <v>ACTIVE</v>
      </c>
      <c r="J631" s="27" t="str">
        <f>VLOOKUP(B631,'大货清单（不定期按GOMS更新）'!A:K,11,FALSE)</f>
        <v>11.8</v>
      </c>
      <c r="K631" s="27" t="str">
        <f>VLOOKUP(B631,'大货清单（不定期按GOMS更新）'!A:N,12,FALSE)</f>
        <v>785</v>
      </c>
      <c r="L631" s="27" t="str">
        <f>VLOOKUP(B631,'大货清单（不定期按GOMS更新）'!A:M,13,FALSE)</f>
        <v>331</v>
      </c>
      <c r="M631" s="27" t="str">
        <f>VLOOKUP(B631,'大货清单（不定期按GOMS更新）'!A:N,14,FALSE)</f>
        <v>321</v>
      </c>
      <c r="N631" s="58" t="s">
        <v>16484</v>
      </c>
      <c r="O631" s="27">
        <f>IFERROR(VLOOKUP(N631,'散件迭代（不定期更新）'!C:J,8,FALSE),0)</f>
        <v>0</v>
      </c>
      <c r="P631" s="27" t="str">
        <f>IFERROR(VLOOKUP(N631,'散件（更新）'!B:H,3,FALSE),0)</f>
        <v/>
      </c>
      <c r="Q631" s="27" t="str">
        <f>VLOOKUP(N631,'散件（更新）'!B:H,2,FALSE)</f>
        <v>114-24280327</v>
      </c>
      <c r="R631" s="27" t="str">
        <f>VLOOKUP(N631,'散件（更新）'!B:H,7,FALSE)</f>
        <v>Rear Cover Bottom Rubber Plug</v>
      </c>
      <c r="S631" s="27" t="str">
        <f>VLOOKUP(N631,'散件（更新）'!B:E,4,FALSE)</f>
        <v>https://tineco-yxzt.oss-accelerate.aliyuncs.com/20260210/jishenhougaidibujiaosai_1770687004265.png</v>
      </c>
      <c r="T631" s="27" t="s">
        <v>8759</v>
      </c>
      <c r="U631" s="28" t="str">
        <f>VLOOKUP(N631,'散件（更新）'!B:G,6,FALSE)</f>
        <v>SP;CL2428C-01;机身后盖底部胶塞</v>
      </c>
      <c r="V631" s="28">
        <f>VLOOKUP(N631,'散件（更新）'!B:I,8,FALSE)</f>
        <v>6932485020874</v>
      </c>
    </row>
    <row r="632" spans="1:22" ht="20.149999999999999" customHeight="1">
      <c r="A632" s="57">
        <v>46169</v>
      </c>
      <c r="B632" s="58" t="s">
        <v>18954</v>
      </c>
      <c r="C632" s="27" t="str">
        <f>VLOOKUP(B632,'大货清单（不定期按GOMS更新）'!A:H,8,0)</f>
        <v>109-24280301</v>
      </c>
      <c r="D632" s="27" t="str">
        <f>VLOOKUP(B632,'大货清单（不定期按GOMS更新）'!A:C,3,0)</f>
        <v>CL2428C-01</v>
      </c>
      <c r="E632" s="27" t="str">
        <f>VLOOKUP(B632,'大货清单（不定期按GOMS更新）'!A:H,4,0)</f>
        <v>DE,FR,IT,ES,PL,SE,NL,BE</v>
      </c>
      <c r="F632" s="27" t="str">
        <f>VLOOKUP(B632,'大货清单（不定期按GOMS更新）'!A:H,2,0)</f>
        <v>Floor One S9 Scientist</v>
      </c>
      <c r="G632" s="28" t="str">
        <f>VLOOKUP(B632,'大货清单（不定期按GOMS更新）'!A:I,9,FALSE)</f>
        <v>6932485009527</v>
      </c>
      <c r="H632" s="27" t="str">
        <f>VLOOKUP(B632,'大货清单（不定期按GOMS更新）'!A:H,7,0)</f>
        <v>Grey</v>
      </c>
      <c r="I632" s="27" t="str">
        <f>VLOOKUP(B632,'大货清单（不定期按GOMS更新）'!A:F,6,FALSE)</f>
        <v>ACTIVE</v>
      </c>
      <c r="J632" s="27" t="str">
        <f>VLOOKUP(B632,'大货清单（不定期按GOMS更新）'!A:K,11,FALSE)</f>
        <v>11.8</v>
      </c>
      <c r="K632" s="27" t="str">
        <f>VLOOKUP(B632,'大货清单（不定期按GOMS更新）'!A:N,12,FALSE)</f>
        <v>785</v>
      </c>
      <c r="L632" s="27" t="str">
        <f>VLOOKUP(B632,'大货清单（不定期按GOMS更新）'!A:M,13,FALSE)</f>
        <v>331</v>
      </c>
      <c r="M632" s="27" t="str">
        <f>VLOOKUP(B632,'大货清单（不定期按GOMS更新）'!A:N,14,FALSE)</f>
        <v>321</v>
      </c>
      <c r="N632" s="58" t="s">
        <v>16708</v>
      </c>
      <c r="O632" s="27">
        <f>IFERROR(VLOOKUP(N632,'散件迭代（不定期更新）'!C:J,8,FALSE),0)</f>
        <v>0</v>
      </c>
      <c r="P632" s="27" t="str">
        <f>IFERROR(VLOOKUP(N632,'散件（更新）'!B:H,3,FALSE),0)</f>
        <v/>
      </c>
      <c r="Q632" s="27" t="str">
        <f>VLOOKUP(N632,'散件（更新）'!B:H,2,FALSE)</f>
        <v>114-24280329</v>
      </c>
      <c r="R632" s="27" t="str">
        <f>VLOOKUP(N632,'散件（更新）'!B:H,7,FALSE)</f>
        <v xml:space="preserve">Light Guide Plate Assembly </v>
      </c>
      <c r="S632" s="27" t="str">
        <f>VLOOKUP(N632,'散件（更新）'!B:E,4,FALSE)</f>
        <v>https://tineco-yxzt.oss-accelerate.aliyuncs.com/20260210/daoguangbanzujian（daoguangban＋waiqiao）_1770687154481.png</v>
      </c>
      <c r="T632" s="27" t="s">
        <v>8759</v>
      </c>
      <c r="U632" s="28" t="str">
        <f>VLOOKUP(N632,'散件（更新）'!B:G,6,FALSE)</f>
        <v>SP;CL2428C-01;导光板组件（导光板＋外壳）</v>
      </c>
      <c r="V632" s="28">
        <f>VLOOKUP(N632,'散件（更新）'!B:I,8,FALSE)</f>
        <v>6932485020898</v>
      </c>
    </row>
    <row r="633" spans="1:22" ht="20.149999999999999" customHeight="1">
      <c r="A633" s="57">
        <v>46169</v>
      </c>
      <c r="B633" s="58" t="s">
        <v>18954</v>
      </c>
      <c r="C633" s="27" t="str">
        <f>VLOOKUP(B633,'大货清单（不定期按GOMS更新）'!A:H,8,0)</f>
        <v>109-24280301</v>
      </c>
      <c r="D633" s="27" t="str">
        <f>VLOOKUP(B633,'大货清单（不定期按GOMS更新）'!A:C,3,0)</f>
        <v>CL2428C-01</v>
      </c>
      <c r="E633" s="27" t="str">
        <f>VLOOKUP(B633,'大货清单（不定期按GOMS更新）'!A:H,4,0)</f>
        <v>DE,FR,IT,ES,PL,SE,NL,BE</v>
      </c>
      <c r="F633" s="27" t="str">
        <f>VLOOKUP(B633,'大货清单（不定期按GOMS更新）'!A:H,2,0)</f>
        <v>Floor One S9 Scientist</v>
      </c>
      <c r="G633" s="28" t="str">
        <f>VLOOKUP(B633,'大货清单（不定期按GOMS更新）'!A:I,9,FALSE)</f>
        <v>6932485009527</v>
      </c>
      <c r="H633" s="27" t="str">
        <f>VLOOKUP(B633,'大货清单（不定期按GOMS更新）'!A:H,7,0)</f>
        <v>Grey</v>
      </c>
      <c r="I633" s="27" t="str">
        <f>VLOOKUP(B633,'大货清单（不定期按GOMS更新）'!A:F,6,FALSE)</f>
        <v>ACTIVE</v>
      </c>
      <c r="J633" s="27" t="str">
        <f>VLOOKUP(B633,'大货清单（不定期按GOMS更新）'!A:K,11,FALSE)</f>
        <v>11.8</v>
      </c>
      <c r="K633" s="27" t="str">
        <f>VLOOKUP(B633,'大货清单（不定期按GOMS更新）'!A:N,12,FALSE)</f>
        <v>785</v>
      </c>
      <c r="L633" s="27" t="str">
        <f>VLOOKUP(B633,'大货清单（不定期按GOMS更新）'!A:M,13,FALSE)</f>
        <v>331</v>
      </c>
      <c r="M633" s="27" t="str">
        <f>VLOOKUP(B633,'大货清单（不定期按GOMS更新）'!A:N,14,FALSE)</f>
        <v>321</v>
      </c>
      <c r="N633" s="58" t="s">
        <v>16524</v>
      </c>
      <c r="O633" s="27">
        <f>IFERROR(VLOOKUP(N633,'散件迭代（不定期更新）'!C:J,8,FALSE),0)</f>
        <v>0</v>
      </c>
      <c r="P633" s="27" t="str">
        <f>IFERROR(VLOOKUP(N633,'散件（更新）'!B:H,3,FALSE),0)</f>
        <v/>
      </c>
      <c r="Q633" s="27" t="str">
        <f>VLOOKUP(N633,'散件（更新）'!B:H,2,FALSE)</f>
        <v>114-24280332</v>
      </c>
      <c r="R633" s="27" t="str">
        <f>VLOOKUP(N633,'散件（更新）'!B:H,7,FALSE)</f>
        <v>Rubber Plug Assembly(Rear of the Battery)</v>
      </c>
      <c r="S633" s="27" t="str">
        <f>VLOOKUP(N633,'散件（更新）'!B:E,4,FALSE)</f>
        <v>https://tineco-yxzt.oss-accelerate.aliyuncs.com/20260210/dianchibaoyouluosijiaosaizujian（hanzuoyou）_1770687225329.png</v>
      </c>
      <c r="T633" s="27" t="s">
        <v>8759</v>
      </c>
      <c r="U633" s="28" t="str">
        <f>VLOOKUP(N633,'散件（更新）'!B:G,6,FALSE)</f>
        <v>SP;CL2428C-01;电池包螺丝胶塞组件（含左右）</v>
      </c>
      <c r="V633" s="28">
        <f>VLOOKUP(N633,'散件（更新）'!B:I,8,FALSE)</f>
        <v>6932485020928</v>
      </c>
    </row>
    <row r="634" spans="1:22" ht="20.149999999999999" customHeight="1">
      <c r="A634" s="57">
        <v>46169</v>
      </c>
      <c r="B634" s="58" t="s">
        <v>18954</v>
      </c>
      <c r="C634" s="27" t="str">
        <f>VLOOKUP(B634,'大货清单（不定期按GOMS更新）'!A:H,8,0)</f>
        <v>109-24280301</v>
      </c>
      <c r="D634" s="27" t="str">
        <f>VLOOKUP(B634,'大货清单（不定期按GOMS更新）'!A:C,3,0)</f>
        <v>CL2428C-01</v>
      </c>
      <c r="E634" s="27" t="str">
        <f>VLOOKUP(B634,'大货清单（不定期按GOMS更新）'!A:H,4,0)</f>
        <v>DE,FR,IT,ES,PL,SE,NL,BE</v>
      </c>
      <c r="F634" s="27" t="str">
        <f>VLOOKUP(B634,'大货清单（不定期按GOMS更新）'!A:H,2,0)</f>
        <v>Floor One S9 Scientist</v>
      </c>
      <c r="G634" s="28" t="str">
        <f>VLOOKUP(B634,'大货清单（不定期按GOMS更新）'!A:I,9,FALSE)</f>
        <v>6932485009527</v>
      </c>
      <c r="H634" s="27" t="str">
        <f>VLOOKUP(B634,'大货清单（不定期按GOMS更新）'!A:H,7,0)</f>
        <v>Grey</v>
      </c>
      <c r="I634" s="27" t="str">
        <f>VLOOKUP(B634,'大货清单（不定期按GOMS更新）'!A:F,6,FALSE)</f>
        <v>ACTIVE</v>
      </c>
      <c r="J634" s="27" t="str">
        <f>VLOOKUP(B634,'大货清单（不定期按GOMS更新）'!A:K,11,FALSE)</f>
        <v>11.8</v>
      </c>
      <c r="K634" s="27" t="str">
        <f>VLOOKUP(B634,'大货清单（不定期按GOMS更新）'!A:N,12,FALSE)</f>
        <v>785</v>
      </c>
      <c r="L634" s="27" t="str">
        <f>VLOOKUP(B634,'大货清单（不定期按GOMS更新）'!A:M,13,FALSE)</f>
        <v>331</v>
      </c>
      <c r="M634" s="27" t="str">
        <f>VLOOKUP(B634,'大货清单（不定期按GOMS更新）'!A:N,14,FALSE)</f>
        <v>321</v>
      </c>
      <c r="N634" s="58" t="s">
        <v>16799</v>
      </c>
      <c r="O634" s="27">
        <f>IFERROR(VLOOKUP(N634,'散件迭代（不定期更新）'!C:J,8,FALSE),0)</f>
        <v>0</v>
      </c>
      <c r="P634" s="27" t="str">
        <f>IFERROR(VLOOKUP(N634,'散件（更新）'!B:H,3,FALSE),0)</f>
        <v/>
      </c>
      <c r="Q634" s="27" t="str">
        <f>VLOOKUP(N634,'散件（更新）'!B:H,2,FALSE)</f>
        <v>114-24280328</v>
      </c>
      <c r="R634" s="27" t="str">
        <f>VLOOKUP(N634,'散件（更新）'!B:H,7,FALSE)</f>
        <v>DWT Signal Detection Sensor</v>
      </c>
      <c r="S634" s="27" t="str">
        <f>VLOOKUP(N634,'散件（更新）'!B:E,4,FALSE)</f>
        <v>https://tineco-yxzt.oss-accelerate.aliyuncs.com/20260210/wushuitongshuimanjiancedaoxian_1770687075742.png</v>
      </c>
      <c r="T634" s="27" t="s">
        <v>8759</v>
      </c>
      <c r="U634" s="28" t="str">
        <f>VLOOKUP(N634,'散件（更新）'!B:G,6,FALSE)</f>
        <v>SP;CL2428C-01;污水桶水满检测导线</v>
      </c>
      <c r="V634" s="28">
        <f>VLOOKUP(N634,'散件（更新）'!B:I,8,FALSE)</f>
        <v>6932485020881</v>
      </c>
    </row>
    <row r="635" spans="1:22" ht="20.149999999999999" customHeight="1">
      <c r="A635" s="57">
        <v>46169</v>
      </c>
      <c r="B635" s="58" t="s">
        <v>18954</v>
      </c>
      <c r="C635" s="27" t="str">
        <f>VLOOKUP(B635,'大货清单（不定期按GOMS更新）'!A:H,8,0)</f>
        <v>109-24280301</v>
      </c>
      <c r="D635" s="27" t="str">
        <f>VLOOKUP(B635,'大货清单（不定期按GOMS更新）'!A:C,3,0)</f>
        <v>CL2428C-01</v>
      </c>
      <c r="E635" s="27" t="str">
        <f>VLOOKUP(B635,'大货清单（不定期按GOMS更新）'!A:H,4,0)</f>
        <v>DE,FR,IT,ES,PL,SE,NL,BE</v>
      </c>
      <c r="F635" s="27" t="str">
        <f>VLOOKUP(B635,'大货清单（不定期按GOMS更新）'!A:H,2,0)</f>
        <v>Floor One S9 Scientist</v>
      </c>
      <c r="G635" s="28" t="str">
        <f>VLOOKUP(B635,'大货清单（不定期按GOMS更新）'!A:I,9,FALSE)</f>
        <v>6932485009527</v>
      </c>
      <c r="H635" s="27" t="str">
        <f>VLOOKUP(B635,'大货清单（不定期按GOMS更新）'!A:H,7,0)</f>
        <v>Grey</v>
      </c>
      <c r="I635" s="27" t="str">
        <f>VLOOKUP(B635,'大货清单（不定期按GOMS更新）'!A:F,6,FALSE)</f>
        <v>ACTIVE</v>
      </c>
      <c r="J635" s="27" t="str">
        <f>VLOOKUP(B635,'大货清单（不定期按GOMS更新）'!A:K,11,FALSE)</f>
        <v>11.8</v>
      </c>
      <c r="K635" s="27" t="str">
        <f>VLOOKUP(B635,'大货清单（不定期按GOMS更新）'!A:N,12,FALSE)</f>
        <v>785</v>
      </c>
      <c r="L635" s="27" t="str">
        <f>VLOOKUP(B635,'大货清单（不定期按GOMS更新）'!A:M,13,FALSE)</f>
        <v>331</v>
      </c>
      <c r="M635" s="27" t="str">
        <f>VLOOKUP(B635,'大货清单（不定期按GOMS更新）'!A:N,14,FALSE)</f>
        <v>321</v>
      </c>
      <c r="N635" s="58" t="s">
        <v>16693</v>
      </c>
      <c r="O635" s="27">
        <f>IFERROR(VLOOKUP(N635,'散件迭代（不定期更新）'!C:J,8,FALSE),0)</f>
        <v>0</v>
      </c>
      <c r="P635" s="27" t="str">
        <f>IFERROR(VLOOKUP(N635,'散件（更新）'!B:H,3,FALSE),0)</f>
        <v/>
      </c>
      <c r="Q635" s="27" t="str">
        <f>VLOOKUP(N635,'散件（更新）'!B:H,2,FALSE)</f>
        <v>114-24280316</v>
      </c>
      <c r="R635" s="27" t="str">
        <f>VLOOKUP(N635,'散件（更新）'!B:H,7,FALSE)</f>
        <v xml:space="preserve">Charging Base Power Board Assembly </v>
      </c>
      <c r="S635" s="27" t="str">
        <f>VLOOKUP(N635,'散件（更新）'!B:E,4,FALSE)</f>
        <v>https://tineco-yxzt.oss-accelerate.aliyuncs.com/20260210/tuopandianyuanbanzujian_1770686140557.png</v>
      </c>
      <c r="T635" s="27" t="s">
        <v>8759</v>
      </c>
      <c r="U635" s="28" t="str">
        <f>VLOOKUP(N635,'散件（更新）'!B:G,6,FALSE)</f>
        <v>SP;CL2428C-01;2A托盘电源板组件-6串</v>
      </c>
      <c r="V635" s="28">
        <f>VLOOKUP(N635,'散件（更新）'!B:I,8,FALSE)</f>
        <v>6932485020768</v>
      </c>
    </row>
    <row r="636" spans="1:22" ht="20.149999999999999" customHeight="1">
      <c r="A636" s="57">
        <v>46169</v>
      </c>
      <c r="B636" s="58" t="s">
        <v>18954</v>
      </c>
      <c r="C636" s="27" t="str">
        <f>VLOOKUP(B636,'大货清单（不定期按GOMS更新）'!A:H,8,0)</f>
        <v>109-24280301</v>
      </c>
      <c r="D636" s="27" t="str">
        <f>VLOOKUP(B636,'大货清单（不定期按GOMS更新）'!A:C,3,0)</f>
        <v>CL2428C-01</v>
      </c>
      <c r="E636" s="27" t="str">
        <f>VLOOKUP(B636,'大货清单（不定期按GOMS更新）'!A:H,4,0)</f>
        <v>DE,FR,IT,ES,PL,SE,NL,BE</v>
      </c>
      <c r="F636" s="27" t="str">
        <f>VLOOKUP(B636,'大货清单（不定期按GOMS更新）'!A:H,2,0)</f>
        <v>Floor One S9 Scientist</v>
      </c>
      <c r="G636" s="28" t="str">
        <f>VLOOKUP(B636,'大货清单（不定期按GOMS更新）'!A:I,9,FALSE)</f>
        <v>6932485009527</v>
      </c>
      <c r="H636" s="27" t="str">
        <f>VLOOKUP(B636,'大货清单（不定期按GOMS更新）'!A:H,7,0)</f>
        <v>Grey</v>
      </c>
      <c r="I636" s="27" t="str">
        <f>VLOOKUP(B636,'大货清单（不定期按GOMS更新）'!A:F,6,FALSE)</f>
        <v>ACTIVE</v>
      </c>
      <c r="J636" s="27" t="str">
        <f>VLOOKUP(B636,'大货清单（不定期按GOMS更新）'!A:K,11,FALSE)</f>
        <v>11.8</v>
      </c>
      <c r="K636" s="27" t="str">
        <f>VLOOKUP(B636,'大货清单（不定期按GOMS更新）'!A:N,12,FALSE)</f>
        <v>785</v>
      </c>
      <c r="L636" s="27" t="str">
        <f>VLOOKUP(B636,'大货清单（不定期按GOMS更新）'!A:M,13,FALSE)</f>
        <v>331</v>
      </c>
      <c r="M636" s="27" t="str">
        <f>VLOOKUP(B636,'大货清单（不定期按GOMS更新）'!A:N,14,FALSE)</f>
        <v>321</v>
      </c>
      <c r="N636" s="58" t="s">
        <v>16445</v>
      </c>
      <c r="O636" s="27">
        <f>IFERROR(VLOOKUP(N636,'散件迭代（不定期更新）'!C:J,8,FALSE),0)</f>
        <v>0</v>
      </c>
      <c r="P636" s="27" t="str">
        <f>IFERROR(VLOOKUP(N636,'散件（更新）'!B:H,3,FALSE),0)</f>
        <v/>
      </c>
      <c r="Q636" s="27" t="str">
        <f>VLOOKUP(N636,'散件（更新）'!B:H,2,FALSE)</f>
        <v>114-24280318</v>
      </c>
      <c r="R636" s="27" t="str">
        <f>VLOOKUP(N636,'散件（更新）'!B:H,7,FALSE)</f>
        <v xml:space="preserve"> Dual Hall Board Assembly</v>
      </c>
      <c r="S636" s="27" t="str">
        <f>VLOOKUP(N636,'散件（更新）'!B:E,4,FALSE)</f>
        <v>https://tineco-yxzt.oss-accelerate.aliyuncs.com/20260210/CL2428dishuashuanghuoerbanzujian_1770686216356.png</v>
      </c>
      <c r="T636" s="27" t="s">
        <v>8759</v>
      </c>
      <c r="U636" s="28" t="str">
        <f>VLOOKUP(N636,'散件（更新）'!B:G,6,FALSE)</f>
        <v>SP;CL2428C-01;CL2428地刷双霍尔板组件</v>
      </c>
      <c r="V636" s="28">
        <f>VLOOKUP(N636,'散件（更新）'!B:I,8,FALSE)</f>
        <v>6932485020782</v>
      </c>
    </row>
    <row r="637" spans="1:22" ht="20.149999999999999" customHeight="1">
      <c r="A637" s="57">
        <v>46169</v>
      </c>
      <c r="B637" s="58" t="s">
        <v>18954</v>
      </c>
      <c r="C637" s="27" t="str">
        <f>VLOOKUP(B637,'大货清单（不定期按GOMS更新）'!A:H,8,0)</f>
        <v>109-24280301</v>
      </c>
      <c r="D637" s="27" t="str">
        <f>VLOOKUP(B637,'大货清单（不定期按GOMS更新）'!A:C,3,0)</f>
        <v>CL2428C-01</v>
      </c>
      <c r="E637" s="27" t="str">
        <f>VLOOKUP(B637,'大货清单（不定期按GOMS更新）'!A:H,4,0)</f>
        <v>DE,FR,IT,ES,PL,SE,NL,BE</v>
      </c>
      <c r="F637" s="27" t="str">
        <f>VLOOKUP(B637,'大货清单（不定期按GOMS更新）'!A:H,2,0)</f>
        <v>Floor One S9 Scientist</v>
      </c>
      <c r="G637" s="28" t="str">
        <f>VLOOKUP(B637,'大货清单（不定期按GOMS更新）'!A:I,9,FALSE)</f>
        <v>6932485009527</v>
      </c>
      <c r="H637" s="27" t="str">
        <f>VLOOKUP(B637,'大货清单（不定期按GOMS更新）'!A:H,7,0)</f>
        <v>Grey</v>
      </c>
      <c r="I637" s="27" t="str">
        <f>VLOOKUP(B637,'大货清单（不定期按GOMS更新）'!A:F,6,FALSE)</f>
        <v>ACTIVE</v>
      </c>
      <c r="J637" s="27" t="str">
        <f>VLOOKUP(B637,'大货清单（不定期按GOMS更新）'!A:K,11,FALSE)</f>
        <v>11.8</v>
      </c>
      <c r="K637" s="27" t="str">
        <f>VLOOKUP(B637,'大货清单（不定期按GOMS更新）'!A:N,12,FALSE)</f>
        <v>785</v>
      </c>
      <c r="L637" s="27" t="str">
        <f>VLOOKUP(B637,'大货清单（不定期按GOMS更新）'!A:M,13,FALSE)</f>
        <v>331</v>
      </c>
      <c r="M637" s="27" t="str">
        <f>VLOOKUP(B637,'大货清单（不定期按GOMS更新）'!A:N,14,FALSE)</f>
        <v>321</v>
      </c>
      <c r="N637" s="58" t="s">
        <v>16856</v>
      </c>
      <c r="O637" s="27">
        <f>IFERROR(VLOOKUP(N637,'散件迭代（不定期更新）'!C:J,8,FALSE),0)</f>
        <v>0</v>
      </c>
      <c r="P637" s="27" t="str">
        <f>IFERROR(VLOOKUP(N637,'散件（更新）'!B:H,3,FALSE),0)</f>
        <v/>
      </c>
      <c r="Q637" s="27" t="str">
        <f>VLOOKUP(N637,'散件（更新）'!B:H,2,FALSE)</f>
        <v>114-24280323</v>
      </c>
      <c r="R637" s="27" t="str">
        <f>VLOOKUP(N637,'散件（更新）'!B:H,7,FALSE)</f>
        <v>Floor Brush Board Assembly</v>
      </c>
      <c r="S637" s="27">
        <f>VLOOKUP(N637,'散件（更新）'!B:E,4,FALSE)</f>
        <v>0</v>
      </c>
      <c r="T637" s="27" t="s">
        <v>8759</v>
      </c>
      <c r="U637" s="28" t="str">
        <f>VLOOKUP(N637,'散件（更新）'!B:G,6,FALSE)</f>
        <v>SP;CL2428C-01;CL2428C高配地刷板组件</v>
      </c>
      <c r="V637" s="28">
        <f>VLOOKUP(N637,'散件（更新）'!B:I,8,FALSE)</f>
        <v>6932485020836</v>
      </c>
    </row>
    <row r="638" spans="1:22" ht="20.149999999999999" customHeight="1">
      <c r="A638" s="57">
        <v>46169</v>
      </c>
      <c r="B638" s="58" t="s">
        <v>18954</v>
      </c>
      <c r="C638" s="27" t="str">
        <f>VLOOKUP(B638,'大货清单（不定期按GOMS更新）'!A:H,8,0)</f>
        <v>109-24280301</v>
      </c>
      <c r="D638" s="27" t="str">
        <f>VLOOKUP(B638,'大货清单（不定期按GOMS更新）'!A:C,3,0)</f>
        <v>CL2428C-01</v>
      </c>
      <c r="E638" s="27" t="str">
        <f>VLOOKUP(B638,'大货清单（不定期按GOMS更新）'!A:H,4,0)</f>
        <v>DE,FR,IT,ES,PL,SE,NL,BE</v>
      </c>
      <c r="F638" s="27" t="str">
        <f>VLOOKUP(B638,'大货清单（不定期按GOMS更新）'!A:H,2,0)</f>
        <v>Floor One S9 Scientist</v>
      </c>
      <c r="G638" s="28" t="str">
        <f>VLOOKUP(B638,'大货清单（不定期按GOMS更新）'!A:I,9,FALSE)</f>
        <v>6932485009527</v>
      </c>
      <c r="H638" s="27" t="str">
        <f>VLOOKUP(B638,'大货清单（不定期按GOMS更新）'!A:H,7,0)</f>
        <v>Grey</v>
      </c>
      <c r="I638" s="27" t="str">
        <f>VLOOKUP(B638,'大货清单（不定期按GOMS更新）'!A:F,6,FALSE)</f>
        <v>ACTIVE</v>
      </c>
      <c r="J638" s="27" t="str">
        <f>VLOOKUP(B638,'大货清单（不定期按GOMS更新）'!A:K,11,FALSE)</f>
        <v>11.8</v>
      </c>
      <c r="K638" s="27" t="str">
        <f>VLOOKUP(B638,'大货清单（不定期按GOMS更新）'!A:N,12,FALSE)</f>
        <v>785</v>
      </c>
      <c r="L638" s="27" t="str">
        <f>VLOOKUP(B638,'大货清单（不定期按GOMS更新）'!A:M,13,FALSE)</f>
        <v>331</v>
      </c>
      <c r="M638" s="27" t="str">
        <f>VLOOKUP(B638,'大货清单（不定期按GOMS更新）'!A:N,14,FALSE)</f>
        <v>321</v>
      </c>
      <c r="N638" s="58" t="s">
        <v>16710</v>
      </c>
      <c r="O638" s="27">
        <f>IFERROR(VLOOKUP(N638,'散件迭代（不定期更新）'!C:J,8,FALSE),0)</f>
        <v>0</v>
      </c>
      <c r="P638" s="27" t="str">
        <f>IFERROR(VLOOKUP(N638,'散件（更新）'!B:H,3,FALSE),0)</f>
        <v/>
      </c>
      <c r="Q638" s="27" t="str">
        <f>VLOOKUP(N638,'散件（更新）'!B:H,2,FALSE)</f>
        <v>114-24280317</v>
      </c>
      <c r="R638" s="27" t="str">
        <f>VLOOKUP(N638,'散件（更新）'!B:H,7,FALSE)</f>
        <v>Handle Assembly</v>
      </c>
      <c r="S638" s="27" t="str">
        <f>VLOOKUP(N638,'散件（更新）'!B:E,4,FALSE)</f>
        <v>https://tineco-yxzt.oss-accelerate.aliyuncs.com/20260210/shoubingzujian_1770686188256.png</v>
      </c>
      <c r="T638" s="27" t="s">
        <v>8759</v>
      </c>
      <c r="U638" s="28" t="str">
        <f>VLOOKUP(N638,'散件（更新）'!B:G,6,FALSE)</f>
        <v>SP;CL2428C-01;手柄组件</v>
      </c>
      <c r="V638" s="28">
        <f>VLOOKUP(N638,'散件（更新）'!B:I,8,FALSE)</f>
        <v>6932485020775</v>
      </c>
    </row>
    <row r="639" spans="1:22" ht="20.149999999999999" customHeight="1">
      <c r="A639" s="57">
        <v>46169</v>
      </c>
      <c r="B639" s="58" t="s">
        <v>18954</v>
      </c>
      <c r="C639" s="27" t="str">
        <f>VLOOKUP(B639,'大货清单（不定期按GOMS更新）'!A:H,8,0)</f>
        <v>109-24280301</v>
      </c>
      <c r="D639" s="27" t="str">
        <f>VLOOKUP(B639,'大货清单（不定期按GOMS更新）'!A:C,3,0)</f>
        <v>CL2428C-01</v>
      </c>
      <c r="E639" s="27" t="str">
        <f>VLOOKUP(B639,'大货清单（不定期按GOMS更新）'!A:H,4,0)</f>
        <v>DE,FR,IT,ES,PL,SE,NL,BE</v>
      </c>
      <c r="F639" s="27" t="str">
        <f>VLOOKUP(B639,'大货清单（不定期按GOMS更新）'!A:H,2,0)</f>
        <v>Floor One S9 Scientist</v>
      </c>
      <c r="G639" s="28" t="str">
        <f>VLOOKUP(B639,'大货清单（不定期按GOMS更新）'!A:I,9,FALSE)</f>
        <v>6932485009527</v>
      </c>
      <c r="H639" s="27" t="str">
        <f>VLOOKUP(B639,'大货清单（不定期按GOMS更新）'!A:H,7,0)</f>
        <v>Grey</v>
      </c>
      <c r="I639" s="27" t="str">
        <f>VLOOKUP(B639,'大货清单（不定期按GOMS更新）'!A:F,6,FALSE)</f>
        <v>ACTIVE</v>
      </c>
      <c r="J639" s="27" t="str">
        <f>VLOOKUP(B639,'大货清单（不定期按GOMS更新）'!A:K,11,FALSE)</f>
        <v>11.8</v>
      </c>
      <c r="K639" s="27" t="str">
        <f>VLOOKUP(B639,'大货清单（不定期按GOMS更新）'!A:N,12,FALSE)</f>
        <v>785</v>
      </c>
      <c r="L639" s="27" t="str">
        <f>VLOOKUP(B639,'大货清单（不定期按GOMS更新）'!A:M,13,FALSE)</f>
        <v>331</v>
      </c>
      <c r="M639" s="27" t="str">
        <f>VLOOKUP(B639,'大货清单（不定期按GOMS更新）'!A:N,14,FALSE)</f>
        <v>321</v>
      </c>
      <c r="N639" s="58" t="s">
        <v>16883</v>
      </c>
      <c r="O639" s="27">
        <f>IFERROR(VLOOKUP(N639,'散件迭代（不定期更新）'!C:J,8,FALSE),0)</f>
        <v>0</v>
      </c>
      <c r="P639" s="27" t="str">
        <f>IFERROR(VLOOKUP(N639,'散件（更新）'!B:H,3,FALSE),0)</f>
        <v/>
      </c>
      <c r="Q639" s="27" t="str">
        <f>VLOOKUP(N639,'散件（更新）'!B:H,2,FALSE)</f>
        <v>114-24280314</v>
      </c>
      <c r="R639" s="27" t="str">
        <f>VLOOKUP(N639,'散件（更新）'!B:H,7,FALSE)</f>
        <v>Clean Water Tank</v>
      </c>
      <c r="S639" s="27" t="str">
        <f>VLOOKUP(N639,'散件（更新）'!B:E,4,FALSE)</f>
        <v>https://tineco-yxzt.oss-accelerate.aliyuncs.com/20260210/rongyetongzujian_1770686066334.png</v>
      </c>
      <c r="T639" s="27" t="s">
        <v>8759</v>
      </c>
      <c r="U639" s="28" t="str">
        <f>VLOOKUP(N639,'散件（更新）'!B:G,6,FALSE)</f>
        <v>SP;CL2428C-01;溶液桶组件</v>
      </c>
      <c r="V639" s="28">
        <f>VLOOKUP(N639,'散件（更新）'!B:I,8,FALSE)</f>
        <v>6932485020744</v>
      </c>
    </row>
    <row r="640" spans="1:22" ht="20.149999999999999" customHeight="1">
      <c r="A640" s="57">
        <v>46169</v>
      </c>
      <c r="B640" s="58" t="s">
        <v>18954</v>
      </c>
      <c r="C640" s="27" t="str">
        <f>VLOOKUP(B640,'大货清单（不定期按GOMS更新）'!A:H,8,0)</f>
        <v>109-24280301</v>
      </c>
      <c r="D640" s="27" t="str">
        <f>VLOOKUP(B640,'大货清单（不定期按GOMS更新）'!A:C,3,0)</f>
        <v>CL2428C-01</v>
      </c>
      <c r="E640" s="27" t="str">
        <f>VLOOKUP(B640,'大货清单（不定期按GOMS更新）'!A:H,4,0)</f>
        <v>DE,FR,IT,ES,PL,SE,NL,BE</v>
      </c>
      <c r="F640" s="27" t="str">
        <f>VLOOKUP(B640,'大货清单（不定期按GOMS更新）'!A:H,2,0)</f>
        <v>Floor One S9 Scientist</v>
      </c>
      <c r="G640" s="28" t="str">
        <f>VLOOKUP(B640,'大货清单（不定期按GOMS更新）'!A:I,9,FALSE)</f>
        <v>6932485009527</v>
      </c>
      <c r="H640" s="27" t="str">
        <f>VLOOKUP(B640,'大货清单（不定期按GOMS更新）'!A:H,7,0)</f>
        <v>Grey</v>
      </c>
      <c r="I640" s="27" t="str">
        <f>VLOOKUP(B640,'大货清单（不定期按GOMS更新）'!A:F,6,FALSE)</f>
        <v>ACTIVE</v>
      </c>
      <c r="J640" s="27" t="str">
        <f>VLOOKUP(B640,'大货清单（不定期按GOMS更新）'!A:K,11,FALSE)</f>
        <v>11.8</v>
      </c>
      <c r="K640" s="27" t="str">
        <f>VLOOKUP(B640,'大货清单（不定期按GOMS更新）'!A:N,12,FALSE)</f>
        <v>785</v>
      </c>
      <c r="L640" s="27" t="str">
        <f>VLOOKUP(B640,'大货清单（不定期按GOMS更新）'!A:M,13,FALSE)</f>
        <v>331</v>
      </c>
      <c r="M640" s="27" t="str">
        <f>VLOOKUP(B640,'大货清单（不定期按GOMS更新）'!A:N,14,FALSE)</f>
        <v>321</v>
      </c>
      <c r="N640" s="58" t="s">
        <v>16436</v>
      </c>
      <c r="O640" s="27">
        <f>IFERROR(VLOOKUP(N640,'散件迭代（不定期更新）'!C:J,8,FALSE),0)</f>
        <v>0</v>
      </c>
      <c r="P640" s="27" t="str">
        <f>IFERROR(VLOOKUP(N640,'散件（更新）'!B:H,3,FALSE),0)</f>
        <v/>
      </c>
      <c r="Q640" s="27" t="str">
        <f>VLOOKUP(N640,'散件（更新）'!B:H,2,FALSE)</f>
        <v>114-24280326</v>
      </c>
      <c r="R640" s="27" t="str">
        <f>VLOOKUP(N640,'散件（更新）'!B:H,7,FALSE)</f>
        <v xml:space="preserve"> Wiper Assembly</v>
      </c>
      <c r="S640" s="27" t="str">
        <f>VLOOKUP(N640,'散件（更新）'!B:E,4,FALSE)</f>
        <v>https://tineco-yxzt.oss-accelerate.aliyuncs.com/20260210/rongyetongguashuizujian_1770686611562.png</v>
      </c>
      <c r="T640" s="27" t="s">
        <v>8759</v>
      </c>
      <c r="U640" s="28" t="str">
        <f>VLOOKUP(N640,'散件（更新）'!B:G,6,FALSE)</f>
        <v>SP;CL2428C-01;溶液桶刮水组件</v>
      </c>
      <c r="V640" s="28">
        <f>VLOOKUP(N640,'散件（更新）'!B:I,8,FALSE)</f>
        <v>6932485020867</v>
      </c>
    </row>
    <row r="641" spans="1:22" ht="20.149999999999999" customHeight="1">
      <c r="A641" s="57">
        <v>46169</v>
      </c>
      <c r="B641" s="58" t="s">
        <v>18954</v>
      </c>
      <c r="C641" s="27" t="str">
        <f>VLOOKUP(B641,'大货清单（不定期按GOMS更新）'!A:H,8,0)</f>
        <v>109-24280301</v>
      </c>
      <c r="D641" s="27" t="str">
        <f>VLOOKUP(B641,'大货清单（不定期按GOMS更新）'!A:C,3,0)</f>
        <v>CL2428C-01</v>
      </c>
      <c r="E641" s="27" t="str">
        <f>VLOOKUP(B641,'大货清单（不定期按GOMS更新）'!A:H,4,0)</f>
        <v>DE,FR,IT,ES,PL,SE,NL,BE</v>
      </c>
      <c r="F641" s="27" t="str">
        <f>VLOOKUP(B641,'大货清单（不定期按GOMS更新）'!A:H,2,0)</f>
        <v>Floor One S9 Scientist</v>
      </c>
      <c r="G641" s="28" t="str">
        <f>VLOOKUP(B641,'大货清单（不定期按GOMS更新）'!A:I,9,FALSE)</f>
        <v>6932485009527</v>
      </c>
      <c r="H641" s="27" t="str">
        <f>VLOOKUP(B641,'大货清单（不定期按GOMS更新）'!A:H,7,0)</f>
        <v>Grey</v>
      </c>
      <c r="I641" s="27" t="str">
        <f>VLOOKUP(B641,'大货清单（不定期按GOMS更新）'!A:F,6,FALSE)</f>
        <v>ACTIVE</v>
      </c>
      <c r="J641" s="27" t="str">
        <f>VLOOKUP(B641,'大货清单（不定期按GOMS更新）'!A:K,11,FALSE)</f>
        <v>11.8</v>
      </c>
      <c r="K641" s="27" t="str">
        <f>VLOOKUP(B641,'大货清单（不定期按GOMS更新）'!A:N,12,FALSE)</f>
        <v>785</v>
      </c>
      <c r="L641" s="27" t="str">
        <f>VLOOKUP(B641,'大货清单（不定期按GOMS更新）'!A:M,13,FALSE)</f>
        <v>331</v>
      </c>
      <c r="M641" s="27" t="str">
        <f>VLOOKUP(B641,'大货清单（不定期按GOMS更新）'!A:N,14,FALSE)</f>
        <v>321</v>
      </c>
      <c r="N641" s="58" t="s">
        <v>16464</v>
      </c>
      <c r="O641" s="27">
        <f>IFERROR(VLOOKUP(N641,'散件迭代（不定期更新）'!C:J,8,FALSE),0)</f>
        <v>0</v>
      </c>
      <c r="P641" s="27" t="str">
        <f>IFERROR(VLOOKUP(N641,'散件（更新）'!B:H,3,FALSE),0)</f>
        <v/>
      </c>
      <c r="Q641" s="27" t="str">
        <f>VLOOKUP(N641,'散件（更新）'!B:H,2,FALSE)</f>
        <v>114-24280322</v>
      </c>
      <c r="R641" s="27" t="str">
        <f>VLOOKUP(N641,'散件（更新）'!B:H,7,FALSE)</f>
        <v>DWT Body</v>
      </c>
      <c r="S641" s="27">
        <f>VLOOKUP(N641,'散件（更新）'!B:E,4,FALSE)</f>
        <v>0</v>
      </c>
      <c r="T641" s="27" t="s">
        <v>8759</v>
      </c>
      <c r="U641" s="28" t="str">
        <f>VLOOKUP(N641,'散件（更新）'!B:G,6,FALSE)</f>
        <v>SP;CL2428C-01;回收桶桶体</v>
      </c>
      <c r="V641" s="28">
        <f>VLOOKUP(N641,'散件（更新）'!B:I,8,FALSE)</f>
        <v>6932485020829</v>
      </c>
    </row>
    <row r="642" spans="1:22" ht="20.149999999999999" customHeight="1">
      <c r="A642" s="57">
        <v>46169</v>
      </c>
      <c r="B642" s="58" t="s">
        <v>18954</v>
      </c>
      <c r="C642" s="27" t="str">
        <f>VLOOKUP(B642,'大货清单（不定期按GOMS更新）'!A:H,8,0)</f>
        <v>109-24280301</v>
      </c>
      <c r="D642" s="27" t="str">
        <f>VLOOKUP(B642,'大货清单（不定期按GOMS更新）'!A:C,3,0)</f>
        <v>CL2428C-01</v>
      </c>
      <c r="E642" s="27" t="str">
        <f>VLOOKUP(B642,'大货清单（不定期按GOMS更新）'!A:H,4,0)</f>
        <v>DE,FR,IT,ES,PL,SE,NL,BE</v>
      </c>
      <c r="F642" s="27" t="str">
        <f>VLOOKUP(B642,'大货清单（不定期按GOMS更新）'!A:H,2,0)</f>
        <v>Floor One S9 Scientist</v>
      </c>
      <c r="G642" s="28" t="str">
        <f>VLOOKUP(B642,'大货清单（不定期按GOMS更新）'!A:I,9,FALSE)</f>
        <v>6932485009527</v>
      </c>
      <c r="H642" s="27" t="str">
        <f>VLOOKUP(B642,'大货清单（不定期按GOMS更新）'!A:H,7,0)</f>
        <v>Grey</v>
      </c>
      <c r="I642" s="27" t="str">
        <f>VLOOKUP(B642,'大货清单（不定期按GOMS更新）'!A:F,6,FALSE)</f>
        <v>ACTIVE</v>
      </c>
      <c r="J642" s="27" t="str">
        <f>VLOOKUP(B642,'大货清单（不定期按GOMS更新）'!A:K,11,FALSE)</f>
        <v>11.8</v>
      </c>
      <c r="K642" s="27" t="str">
        <f>VLOOKUP(B642,'大货清单（不定期按GOMS更新）'!A:N,12,FALSE)</f>
        <v>785</v>
      </c>
      <c r="L642" s="27" t="str">
        <f>VLOOKUP(B642,'大货清单（不定期按GOMS更新）'!A:M,13,FALSE)</f>
        <v>331</v>
      </c>
      <c r="M642" s="27" t="str">
        <f>VLOOKUP(B642,'大货清单（不定期按GOMS更新）'!A:N,14,FALSE)</f>
        <v>321</v>
      </c>
      <c r="N642" s="58" t="s">
        <v>4422</v>
      </c>
      <c r="O642" s="27">
        <f>IFERROR(VLOOKUP(N642,'散件迭代（不定期更新）'!C:J,8,FALSE),0)</f>
        <v>0</v>
      </c>
      <c r="P642" s="27" t="str">
        <f>IFERROR(VLOOKUP(N642,'散件（更新）'!B:H,3,FALSE),0)</f>
        <v>/</v>
      </c>
      <c r="Q642" s="27" t="str">
        <f>VLOOKUP(N642,'散件（更新）'!B:H,2,FALSE)</f>
        <v>114-23350408</v>
      </c>
      <c r="R642" s="27" t="str">
        <f>VLOOKUP(N642,'散件（更新）'!B:H,7,FALSE)</f>
        <v>Brush Roller</v>
      </c>
      <c r="S642" s="27" t="str">
        <f>VLOOKUP(N642,'散件（更新）'!B:E,4,FALSE)</f>
        <v>https://tineco-yxzt.oss-accelerate.aliyuncs.com/20241021/gunshua_1729475885815.jpeg</v>
      </c>
      <c r="T642" s="27" t="s">
        <v>8759</v>
      </c>
      <c r="U642" s="28" t="str">
        <f>VLOOKUP(N642,'散件（更新）'!B:G,6,FALSE)</f>
        <v>滚刷组件</v>
      </c>
      <c r="V642" s="28" t="str">
        <f>VLOOKUP(N642,'散件（更新）'!B:I,8,FALSE)</f>
        <v>6974950106188</v>
      </c>
    </row>
    <row r="643" spans="1:22" ht="20.149999999999999" customHeight="1">
      <c r="A643" s="57">
        <v>46169</v>
      </c>
      <c r="B643" s="58" t="s">
        <v>18954</v>
      </c>
      <c r="C643" s="27" t="str">
        <f>VLOOKUP(B643,'大货清单（不定期按GOMS更新）'!A:H,8,0)</f>
        <v>109-24280301</v>
      </c>
      <c r="D643" s="27" t="str">
        <f>VLOOKUP(B643,'大货清单（不定期按GOMS更新）'!A:C,3,0)</f>
        <v>CL2428C-01</v>
      </c>
      <c r="E643" s="27" t="str">
        <f>VLOOKUP(B643,'大货清单（不定期按GOMS更新）'!A:H,4,0)</f>
        <v>DE,FR,IT,ES,PL,SE,NL,BE</v>
      </c>
      <c r="F643" s="27" t="str">
        <f>VLOOKUP(B643,'大货清单（不定期按GOMS更新）'!A:H,2,0)</f>
        <v>Floor One S9 Scientist</v>
      </c>
      <c r="G643" s="28" t="str">
        <f>VLOOKUP(B643,'大货清单（不定期按GOMS更新）'!A:I,9,FALSE)</f>
        <v>6932485009527</v>
      </c>
      <c r="H643" s="27" t="str">
        <f>VLOOKUP(B643,'大货清单（不定期按GOMS更新）'!A:H,7,0)</f>
        <v>Grey</v>
      </c>
      <c r="I643" s="27" t="str">
        <f>VLOOKUP(B643,'大货清单（不定期按GOMS更新）'!A:F,6,FALSE)</f>
        <v>ACTIVE</v>
      </c>
      <c r="J643" s="27" t="str">
        <f>VLOOKUP(B643,'大货清单（不定期按GOMS更新）'!A:K,11,FALSE)</f>
        <v>11.8</v>
      </c>
      <c r="K643" s="27" t="str">
        <f>VLOOKUP(B643,'大货清单（不定期按GOMS更新）'!A:N,12,FALSE)</f>
        <v>785</v>
      </c>
      <c r="L643" s="27" t="str">
        <f>VLOOKUP(B643,'大货清单（不定期按GOMS更新）'!A:M,13,FALSE)</f>
        <v>331</v>
      </c>
      <c r="M643" s="27" t="str">
        <f>VLOOKUP(B643,'大货清单（不定期按GOMS更新）'!A:N,14,FALSE)</f>
        <v>321</v>
      </c>
      <c r="N643" s="58" t="s">
        <v>15014</v>
      </c>
      <c r="O643" s="27">
        <f>IFERROR(VLOOKUP(N643,'散件迭代（不定期更新）'!C:J,8,FALSE),0)</f>
        <v>0</v>
      </c>
      <c r="P643" s="27">
        <f>IFERROR(VLOOKUP(N643,'散件（更新）'!B:H,3,FALSE),0)</f>
        <v>0</v>
      </c>
      <c r="Q643" s="27" t="str">
        <f>VLOOKUP(N643,'散件（更新）'!B:H,2,FALSE)</f>
        <v>114-25350310</v>
      </c>
      <c r="R643" s="27" t="str">
        <f>VLOOKUP(N643,'散件（更新）'!B:H,7,FALSE)</f>
        <v>Water Spray Board  Assembly</v>
      </c>
      <c r="S643" s="27" t="str">
        <f>VLOOKUP(N643,'散件（更新）'!B:E,4,FALSE)</f>
        <v>https://tineco-yxzt.oss-accelerate.aliyuncs.com/20250912/f9161366-0e5d-47c3-addb-11f9dd397021_1757660382417.png</v>
      </c>
      <c r="T643" s="27" t="s">
        <v>8759</v>
      </c>
      <c r="U643" s="28" t="str">
        <f>VLOOKUP(N643,'散件（更新）'!B:G,6,FALSE)</f>
        <v>SP;CL2535C-01;喷水板超声组件</v>
      </c>
      <c r="V643" s="28">
        <f>VLOOKUP(N643,'散件（更新）'!B:I,8,FALSE)</f>
        <v>6932485013623</v>
      </c>
    </row>
    <row r="644" spans="1:22" ht="20.149999999999999" customHeight="1">
      <c r="A644" s="57">
        <v>46169</v>
      </c>
      <c r="B644" s="58" t="s">
        <v>18954</v>
      </c>
      <c r="C644" s="27" t="str">
        <f>VLOOKUP(B644,'大货清单（不定期按GOMS更新）'!A:H,8,0)</f>
        <v>109-24280301</v>
      </c>
      <c r="D644" s="27" t="str">
        <f>VLOOKUP(B644,'大货清单（不定期按GOMS更新）'!A:C,3,0)</f>
        <v>CL2428C-01</v>
      </c>
      <c r="E644" s="27" t="str">
        <f>VLOOKUP(B644,'大货清单（不定期按GOMS更新）'!A:H,4,0)</f>
        <v>DE,FR,IT,ES,PL,SE,NL,BE</v>
      </c>
      <c r="F644" s="27" t="str">
        <f>VLOOKUP(B644,'大货清单（不定期按GOMS更新）'!A:H,2,0)</f>
        <v>Floor One S9 Scientist</v>
      </c>
      <c r="G644" s="28" t="str">
        <f>VLOOKUP(B644,'大货清单（不定期按GOMS更新）'!A:I,9,FALSE)</f>
        <v>6932485009527</v>
      </c>
      <c r="H644" s="27" t="str">
        <f>VLOOKUP(B644,'大货清单（不定期按GOMS更新）'!A:H,7,0)</f>
        <v>Grey</v>
      </c>
      <c r="I644" s="27" t="str">
        <f>VLOOKUP(B644,'大货清单（不定期按GOMS更新）'!A:F,6,FALSE)</f>
        <v>ACTIVE</v>
      </c>
      <c r="J644" s="27" t="str">
        <f>VLOOKUP(B644,'大货清单（不定期按GOMS更新）'!A:K,11,FALSE)</f>
        <v>11.8</v>
      </c>
      <c r="K644" s="27" t="str">
        <f>VLOOKUP(B644,'大货清单（不定期按GOMS更新）'!A:N,12,FALSE)</f>
        <v>785</v>
      </c>
      <c r="L644" s="27" t="str">
        <f>VLOOKUP(B644,'大货清单（不定期按GOMS更新）'!A:M,13,FALSE)</f>
        <v>331</v>
      </c>
      <c r="M644" s="27" t="str">
        <f>VLOOKUP(B644,'大货清单（不定期按GOMS更新）'!A:N,14,FALSE)</f>
        <v>321</v>
      </c>
      <c r="N644" s="58" t="s">
        <v>15183</v>
      </c>
      <c r="O644" s="27">
        <f>IFERROR(VLOOKUP(N644,'散件迭代（不定期更新）'!C:J,8,FALSE),0)</f>
        <v>0</v>
      </c>
      <c r="P644" s="27">
        <f>IFERROR(VLOOKUP(N644,'散件（更新）'!B:H,3,FALSE),0)</f>
        <v>0</v>
      </c>
      <c r="Q644" s="27" t="str">
        <f>VLOOKUP(N644,'散件（更新）'!B:H,2,FALSE)</f>
        <v>114-25350311</v>
      </c>
      <c r="R644" s="27" t="str">
        <f>VLOOKUP(N644,'散件（更新）'!B:H,7,FALSE)</f>
        <v>Brush Roller Assembly Upper Cover + seals</v>
      </c>
      <c r="S644" s="27" t="str">
        <f>VLOOKUP(N644,'散件（更新）'!B:E,4,FALSE)</f>
        <v>https://tineco-yxzt.oss-accelerate.aliyuncs.com/20250912/332BFB7995C732A1F3131A70178CB908_1757660473209.png</v>
      </c>
      <c r="T644" s="27" t="s">
        <v>8759</v>
      </c>
      <c r="U644" s="28" t="str">
        <f>VLOOKUP(N644,'散件（更新）'!B:G,6,FALSE)</f>
        <v>SP;CL2535C-01;地刷上盖包胶组件+密封条</v>
      </c>
      <c r="V644" s="28">
        <f>VLOOKUP(N644,'散件（更新）'!B:I,8,FALSE)</f>
        <v>6932485013630</v>
      </c>
    </row>
    <row r="645" spans="1:22" ht="20.149999999999999" customHeight="1">
      <c r="A645" s="57">
        <v>46169</v>
      </c>
      <c r="B645" s="58" t="s">
        <v>18954</v>
      </c>
      <c r="C645" s="27" t="str">
        <f>VLOOKUP(B645,'大货清单（不定期按GOMS更新）'!A:H,8,0)</f>
        <v>109-24280301</v>
      </c>
      <c r="D645" s="27" t="str">
        <f>VLOOKUP(B645,'大货清单（不定期按GOMS更新）'!A:C,3,0)</f>
        <v>CL2428C-01</v>
      </c>
      <c r="E645" s="27" t="str">
        <f>VLOOKUP(B645,'大货清单（不定期按GOMS更新）'!A:H,4,0)</f>
        <v>DE,FR,IT,ES,PL,SE,NL,BE</v>
      </c>
      <c r="F645" s="27" t="str">
        <f>VLOOKUP(B645,'大货清单（不定期按GOMS更新）'!A:H,2,0)</f>
        <v>Floor One S9 Scientist</v>
      </c>
      <c r="G645" s="28" t="str">
        <f>VLOOKUP(B645,'大货清单（不定期按GOMS更新）'!A:I,9,FALSE)</f>
        <v>6932485009527</v>
      </c>
      <c r="H645" s="27" t="str">
        <f>VLOOKUP(B645,'大货清单（不定期按GOMS更新）'!A:H,7,0)</f>
        <v>Grey</v>
      </c>
      <c r="I645" s="27" t="str">
        <f>VLOOKUP(B645,'大货清单（不定期按GOMS更新）'!A:F,6,FALSE)</f>
        <v>ACTIVE</v>
      </c>
      <c r="J645" s="27" t="str">
        <f>VLOOKUP(B645,'大货清单（不定期按GOMS更新）'!A:K,11,FALSE)</f>
        <v>11.8</v>
      </c>
      <c r="K645" s="27" t="str">
        <f>VLOOKUP(B645,'大货清单（不定期按GOMS更新）'!A:N,12,FALSE)</f>
        <v>785</v>
      </c>
      <c r="L645" s="27" t="str">
        <f>VLOOKUP(B645,'大货清单（不定期按GOMS更新）'!A:M,13,FALSE)</f>
        <v>331</v>
      </c>
      <c r="M645" s="27" t="str">
        <f>VLOOKUP(B645,'大货清单（不定期按GOMS更新）'!A:N,14,FALSE)</f>
        <v>321</v>
      </c>
      <c r="N645" s="58" t="s">
        <v>14437</v>
      </c>
      <c r="O645" s="27">
        <f>IFERROR(VLOOKUP(N645,'散件迭代（不定期更新）'!C:J,8,FALSE),0)</f>
        <v>0</v>
      </c>
      <c r="P645" s="27">
        <f>IFERROR(VLOOKUP(N645,'散件（更新）'!B:H,3,FALSE),0)</f>
        <v>0</v>
      </c>
      <c r="Q645" s="27" t="str">
        <f>VLOOKUP(N645,'散件（更新）'!B:H,2,FALSE)</f>
        <v>114-25350313</v>
      </c>
      <c r="R645" s="27" t="str">
        <f>VLOOKUP(N645,'散件（更新）'!B:H,7,FALSE)</f>
        <v>Charging base foot pads(4pcs)</v>
      </c>
      <c r="S645" s="27" t="str">
        <f>VLOOKUP(N645,'散件（更新）'!B:E,4,FALSE)</f>
        <v>https://tineco-yxzt.oss-accelerate.aliyuncs.com/20250912/CADC167056A53B02E7DA55533B14BF41_1757660663659.png</v>
      </c>
      <c r="T645" s="27" t="s">
        <v>8759</v>
      </c>
      <c r="U645" s="28" t="str">
        <f>VLOOKUP(N645,'散件（更新）'!B:G,6,FALSE)</f>
        <v>SP;CL2535C-01;托盘脚垫4个</v>
      </c>
      <c r="V645" s="28">
        <f>VLOOKUP(N645,'散件（更新）'!B:I,8,FALSE)</f>
        <v>6932485013654</v>
      </c>
    </row>
    <row r="646" spans="1:22" ht="20.149999999999999" customHeight="1">
      <c r="A646" s="57">
        <v>46169</v>
      </c>
      <c r="B646" s="58" t="s">
        <v>18954</v>
      </c>
      <c r="C646" s="27" t="str">
        <f>VLOOKUP(B646,'大货清单（不定期按GOMS更新）'!A:H,8,0)</f>
        <v>109-24280301</v>
      </c>
      <c r="D646" s="27" t="str">
        <f>VLOOKUP(B646,'大货清单（不定期按GOMS更新）'!A:C,3,0)</f>
        <v>CL2428C-01</v>
      </c>
      <c r="E646" s="27" t="str">
        <f>VLOOKUP(B646,'大货清单（不定期按GOMS更新）'!A:H,4,0)</f>
        <v>DE,FR,IT,ES,PL,SE,NL,BE</v>
      </c>
      <c r="F646" s="27" t="str">
        <f>VLOOKUP(B646,'大货清单（不定期按GOMS更新）'!A:H,2,0)</f>
        <v>Floor One S9 Scientist</v>
      </c>
      <c r="G646" s="28" t="str">
        <f>VLOOKUP(B646,'大货清单（不定期按GOMS更新）'!A:I,9,FALSE)</f>
        <v>6932485009527</v>
      </c>
      <c r="H646" s="27" t="str">
        <f>VLOOKUP(B646,'大货清单（不定期按GOMS更新）'!A:H,7,0)</f>
        <v>Grey</v>
      </c>
      <c r="I646" s="27" t="str">
        <f>VLOOKUP(B646,'大货清单（不定期按GOMS更新）'!A:F,6,FALSE)</f>
        <v>ACTIVE</v>
      </c>
      <c r="J646" s="27" t="str">
        <f>VLOOKUP(B646,'大货清单（不定期按GOMS更新）'!A:K,11,FALSE)</f>
        <v>11.8</v>
      </c>
      <c r="K646" s="27" t="str">
        <f>VLOOKUP(B646,'大货清单（不定期按GOMS更新）'!A:N,12,FALSE)</f>
        <v>785</v>
      </c>
      <c r="L646" s="27" t="str">
        <f>VLOOKUP(B646,'大货清单（不定期按GOMS更新）'!A:M,13,FALSE)</f>
        <v>331</v>
      </c>
      <c r="M646" s="27" t="str">
        <f>VLOOKUP(B646,'大货清单（不定期按GOMS更新）'!A:N,14,FALSE)</f>
        <v>321</v>
      </c>
      <c r="N646" s="58" t="s">
        <v>15662</v>
      </c>
      <c r="O646" s="27">
        <f>IFERROR(VLOOKUP(N646,'散件迭代（不定期更新）'!C:J,8,FALSE),0)</f>
        <v>0</v>
      </c>
      <c r="P646" s="27">
        <f>IFERROR(VLOOKUP(N646,'散件（更新）'!B:H,3,FALSE),0)</f>
        <v>0</v>
      </c>
      <c r="Q646" s="27" t="str">
        <f>VLOOKUP(N646,'散件（更新）'!B:H,2,FALSE)</f>
        <v>114-25350315</v>
      </c>
      <c r="R646" s="27" t="str">
        <f>VLOOKUP(N646,'散件（更新）'!B:H,7,FALSE)</f>
        <v>Drain Valve ＋Filter</v>
      </c>
      <c r="S646" s="27" t="str">
        <f>VLOOKUP(N646,'散件（更新）'!B:E,4,FALSE)</f>
        <v>https://tineco-yxzt.oss-accelerate.aliyuncs.com/20250912/3EBFE79E6497EF4DDE34A938A9E35C8C_1757660949823.png</v>
      </c>
      <c r="T646" s="27" t="s">
        <v>8759</v>
      </c>
      <c r="U646" s="28" t="str">
        <f>VLOOKUP(N646,'散件（更新）'!B:G,6,FALSE)</f>
        <v>SP;CL2535C-01;下水阀接头包胶组件+过滤网</v>
      </c>
      <c r="V646" s="28">
        <f>VLOOKUP(N646,'散件（更新）'!B:I,8,FALSE)</f>
        <v>6932485013678</v>
      </c>
    </row>
    <row r="647" spans="1:22" ht="20.149999999999999" customHeight="1">
      <c r="A647" s="57">
        <v>46169</v>
      </c>
      <c r="B647" s="58" t="s">
        <v>18954</v>
      </c>
      <c r="C647" s="27" t="str">
        <f>VLOOKUP(B647,'大货清单（不定期按GOMS更新）'!A:H,8,0)</f>
        <v>109-24280301</v>
      </c>
      <c r="D647" s="27" t="str">
        <f>VLOOKUP(B647,'大货清单（不定期按GOMS更新）'!A:C,3,0)</f>
        <v>CL2428C-01</v>
      </c>
      <c r="E647" s="27" t="str">
        <f>VLOOKUP(B647,'大货清单（不定期按GOMS更新）'!A:H,4,0)</f>
        <v>DE,FR,IT,ES,PL,SE,NL,BE</v>
      </c>
      <c r="F647" s="27" t="str">
        <f>VLOOKUP(B647,'大货清单（不定期按GOMS更新）'!A:H,2,0)</f>
        <v>Floor One S9 Scientist</v>
      </c>
      <c r="G647" s="28" t="str">
        <f>VLOOKUP(B647,'大货清单（不定期按GOMS更新）'!A:I,9,FALSE)</f>
        <v>6932485009527</v>
      </c>
      <c r="H647" s="27" t="str">
        <f>VLOOKUP(B647,'大货清单（不定期按GOMS更新）'!A:H,7,0)</f>
        <v>Grey</v>
      </c>
      <c r="I647" s="27" t="str">
        <f>VLOOKUP(B647,'大货清单（不定期按GOMS更新）'!A:F,6,FALSE)</f>
        <v>ACTIVE</v>
      </c>
      <c r="J647" s="27" t="str">
        <f>VLOOKUP(B647,'大货清单（不定期按GOMS更新）'!A:K,11,FALSE)</f>
        <v>11.8</v>
      </c>
      <c r="K647" s="27" t="str">
        <f>VLOOKUP(B647,'大货清单（不定期按GOMS更新）'!A:N,12,FALSE)</f>
        <v>785</v>
      </c>
      <c r="L647" s="27" t="str">
        <f>VLOOKUP(B647,'大货清单（不定期按GOMS更新）'!A:M,13,FALSE)</f>
        <v>331</v>
      </c>
      <c r="M647" s="27" t="str">
        <f>VLOOKUP(B647,'大货清单（不定期按GOMS更新）'!A:N,14,FALSE)</f>
        <v>321</v>
      </c>
      <c r="N647" s="58" t="s">
        <v>14922</v>
      </c>
      <c r="O647" s="27">
        <f>IFERROR(VLOOKUP(N647,'散件迭代（不定期更新）'!C:J,8,FALSE),0)</f>
        <v>0</v>
      </c>
      <c r="P647" s="27">
        <f>IFERROR(VLOOKUP(N647,'散件（更新）'!B:H,3,FALSE),0)</f>
        <v>0</v>
      </c>
      <c r="Q647" s="27" t="str">
        <f>VLOOKUP(N647,'散件（更新）'!B:H,2,FALSE)</f>
        <v>114-25350331</v>
      </c>
      <c r="R647" s="27" t="str">
        <f>VLOOKUP(N647,'散件（更新）'!B:H,7,FALSE)</f>
        <v>Connector Assembly＋Buckle</v>
      </c>
      <c r="S647" s="27">
        <f>VLOOKUP(N647,'散件（更新）'!B:E,4,FALSE)</f>
        <v>0</v>
      </c>
      <c r="T647" s="27" t="s">
        <v>8759</v>
      </c>
      <c r="U647" s="28" t="str">
        <f>VLOOKUP(N647,'散件（更新）'!B:G,6,FALSE)</f>
        <v>SP;CL2535C-02;转接头组件+锁扣</v>
      </c>
      <c r="V647" s="28">
        <f>VLOOKUP(N647,'散件（更新）'!B:I,8,FALSE)</f>
        <v>6932485014354</v>
      </c>
    </row>
    <row r="648" spans="1:22" ht="20.149999999999999" customHeight="1">
      <c r="A648" s="57">
        <v>46169</v>
      </c>
      <c r="B648" s="58" t="s">
        <v>18954</v>
      </c>
      <c r="C648" s="27" t="str">
        <f>VLOOKUP(B648,'大货清单（不定期按GOMS更新）'!A:H,8,0)</f>
        <v>109-24280301</v>
      </c>
      <c r="D648" s="27" t="str">
        <f>VLOOKUP(B648,'大货清单（不定期按GOMS更新）'!A:C,3,0)</f>
        <v>CL2428C-01</v>
      </c>
      <c r="E648" s="27" t="str">
        <f>VLOOKUP(B648,'大货清单（不定期按GOMS更新）'!A:H,4,0)</f>
        <v>DE,FR,IT,ES,PL,SE,NL,BE</v>
      </c>
      <c r="F648" s="27" t="str">
        <f>VLOOKUP(B648,'大货清单（不定期按GOMS更新）'!A:H,2,0)</f>
        <v>Floor One S9 Scientist</v>
      </c>
      <c r="G648" s="28" t="str">
        <f>VLOOKUP(B648,'大货清单（不定期按GOMS更新）'!A:I,9,FALSE)</f>
        <v>6932485009527</v>
      </c>
      <c r="H648" s="27" t="str">
        <f>VLOOKUP(B648,'大货清单（不定期按GOMS更新）'!A:H,7,0)</f>
        <v>Grey</v>
      </c>
      <c r="I648" s="27" t="str">
        <f>VLOOKUP(B648,'大货清单（不定期按GOMS更新）'!A:F,6,FALSE)</f>
        <v>ACTIVE</v>
      </c>
      <c r="J648" s="27" t="str">
        <f>VLOOKUP(B648,'大货清单（不定期按GOMS更新）'!A:K,11,FALSE)</f>
        <v>11.8</v>
      </c>
      <c r="K648" s="27" t="str">
        <f>VLOOKUP(B648,'大货清单（不定期按GOMS更新）'!A:N,12,FALSE)</f>
        <v>785</v>
      </c>
      <c r="L648" s="27" t="str">
        <f>VLOOKUP(B648,'大货清单（不定期按GOMS更新）'!A:M,13,FALSE)</f>
        <v>331</v>
      </c>
      <c r="M648" s="27" t="str">
        <f>VLOOKUP(B648,'大货清单（不定期按GOMS更新）'!A:N,14,FALSE)</f>
        <v>321</v>
      </c>
      <c r="N648" s="58" t="s">
        <v>16707</v>
      </c>
      <c r="O648" s="27">
        <f>IFERROR(VLOOKUP(N648,'散件迭代（不定期更新）'!C:J,8,FALSE),0)</f>
        <v>0</v>
      </c>
      <c r="P648" s="27" t="str">
        <f>IFERROR(VLOOKUP(N648,'散件（更新）'!B:H,3,FALSE),0)</f>
        <v/>
      </c>
      <c r="Q648" s="27" t="str">
        <f>VLOOKUP(N648,'散件（更新）'!B:H,2,FALSE)</f>
        <v>114-24280300</v>
      </c>
      <c r="R648" s="27" t="str">
        <f>VLOOKUP(N648,'散件（更新）'!B:H,7,FALSE)</f>
        <v>Light Panel Assembly</v>
      </c>
      <c r="S648" s="27" t="str">
        <f>VLOOKUP(N648,'散件（更新）'!B:E,4,FALSE)</f>
        <v>https://tineco-yxzt.oss-accelerate.aliyuncs.com/20260209/CL2428zhaomingbanzujian_1770623014213.png</v>
      </c>
      <c r="T648" s="27" t="s">
        <v>8759</v>
      </c>
      <c r="U648" s="28" t="str">
        <f>VLOOKUP(N648,'散件（更新）'!B:G,6,FALSE)</f>
        <v>SP;CL2428C-01;CL2428照明板组件</v>
      </c>
      <c r="V648" s="28">
        <f>VLOOKUP(N648,'散件（更新）'!B:I,8,FALSE)</f>
        <v>6932485020607</v>
      </c>
    </row>
    <row r="649" spans="1:22" ht="20.149999999999999" customHeight="1">
      <c r="A649" s="57">
        <v>46169</v>
      </c>
      <c r="B649" s="58" t="s">
        <v>18954</v>
      </c>
      <c r="C649" s="27" t="str">
        <f>VLOOKUP(B649,'大货清单（不定期按GOMS更新）'!A:H,8,0)</f>
        <v>109-24280301</v>
      </c>
      <c r="D649" s="27" t="str">
        <f>VLOOKUP(B649,'大货清单（不定期按GOMS更新）'!A:C,3,0)</f>
        <v>CL2428C-01</v>
      </c>
      <c r="E649" s="27" t="str">
        <f>VLOOKUP(B649,'大货清单（不定期按GOMS更新）'!A:H,4,0)</f>
        <v>DE,FR,IT,ES,PL,SE,NL,BE</v>
      </c>
      <c r="F649" s="27" t="str">
        <f>VLOOKUP(B649,'大货清单（不定期按GOMS更新）'!A:H,2,0)</f>
        <v>Floor One S9 Scientist</v>
      </c>
      <c r="G649" s="28" t="str">
        <f>VLOOKUP(B649,'大货清单（不定期按GOMS更新）'!A:I,9,FALSE)</f>
        <v>6932485009527</v>
      </c>
      <c r="H649" s="27" t="str">
        <f>VLOOKUP(B649,'大货清单（不定期按GOMS更新）'!A:H,7,0)</f>
        <v>Grey</v>
      </c>
      <c r="I649" s="27" t="str">
        <f>VLOOKUP(B649,'大货清单（不定期按GOMS更新）'!A:F,6,FALSE)</f>
        <v>ACTIVE</v>
      </c>
      <c r="J649" s="27" t="str">
        <f>VLOOKUP(B649,'大货清单（不定期按GOMS更新）'!A:K,11,FALSE)</f>
        <v>11.8</v>
      </c>
      <c r="K649" s="27" t="str">
        <f>VLOOKUP(B649,'大货清单（不定期按GOMS更新）'!A:N,12,FALSE)</f>
        <v>785</v>
      </c>
      <c r="L649" s="27" t="str">
        <f>VLOOKUP(B649,'大货清单（不定期按GOMS更新）'!A:M,13,FALSE)</f>
        <v>331</v>
      </c>
      <c r="M649" s="27" t="str">
        <f>VLOOKUP(B649,'大货清单（不定期按GOMS更新）'!A:N,14,FALSE)</f>
        <v>321</v>
      </c>
      <c r="N649" s="58" t="s">
        <v>16443</v>
      </c>
      <c r="O649" s="27">
        <f>IFERROR(VLOOKUP(N649,'散件迭代（不定期更新）'!C:J,8,FALSE),0)</f>
        <v>0</v>
      </c>
      <c r="P649" s="27" t="str">
        <f>IFERROR(VLOOKUP(N649,'散件（更新）'!B:H,3,FALSE),0)</f>
        <v/>
      </c>
      <c r="Q649" s="27" t="str">
        <f>VLOOKUP(N649,'散件（更新）'!B:H,2,FALSE)</f>
        <v>114-24280304</v>
      </c>
      <c r="R649" s="27" t="str">
        <f>VLOOKUP(N649,'散件（更新）'!B:H,7,FALSE)</f>
        <v>Rear Cover</v>
      </c>
      <c r="S649" s="27" t="str">
        <f>VLOOKUP(N649,'散件（更新）'!B:E,4,FALSE)</f>
        <v>https://tineco-yxzt.oss-accelerate.aliyuncs.com/20260210/jishenhougai_1770685525400.png</v>
      </c>
      <c r="T649" s="27" t="s">
        <v>8759</v>
      </c>
      <c r="U649" s="28" t="str">
        <f>VLOOKUP(N649,'散件（更新）'!B:G,6,FALSE)</f>
        <v>SP;CL2428C-01;机身后盖</v>
      </c>
      <c r="V649" s="28">
        <f>VLOOKUP(N649,'散件（更新）'!B:I,8,FALSE)</f>
        <v>6932485020645</v>
      </c>
    </row>
    <row r="650" spans="1:22" ht="20.149999999999999" customHeight="1">
      <c r="A650" s="57">
        <v>46169</v>
      </c>
      <c r="B650" s="58" t="s">
        <v>18954</v>
      </c>
      <c r="C650" s="27" t="str">
        <f>VLOOKUP(B650,'大货清单（不定期按GOMS更新）'!A:H,8,0)</f>
        <v>109-24280301</v>
      </c>
      <c r="D650" s="27" t="str">
        <f>VLOOKUP(B650,'大货清单（不定期按GOMS更新）'!A:C,3,0)</f>
        <v>CL2428C-01</v>
      </c>
      <c r="E650" s="27" t="str">
        <f>VLOOKUP(B650,'大货清单（不定期按GOMS更新）'!A:H,4,0)</f>
        <v>DE,FR,IT,ES,PL,SE,NL,BE</v>
      </c>
      <c r="F650" s="27" t="str">
        <f>VLOOKUP(B650,'大货清单（不定期按GOMS更新）'!A:H,2,0)</f>
        <v>Floor One S9 Scientist</v>
      </c>
      <c r="G650" s="28" t="str">
        <f>VLOOKUP(B650,'大货清单（不定期按GOMS更新）'!A:I,9,FALSE)</f>
        <v>6932485009527</v>
      </c>
      <c r="H650" s="27" t="str">
        <f>VLOOKUP(B650,'大货清单（不定期按GOMS更新）'!A:H,7,0)</f>
        <v>Grey</v>
      </c>
      <c r="I650" s="27" t="str">
        <f>VLOOKUP(B650,'大货清单（不定期按GOMS更新）'!A:F,6,FALSE)</f>
        <v>ACTIVE</v>
      </c>
      <c r="J650" s="27" t="str">
        <f>VLOOKUP(B650,'大货清单（不定期按GOMS更新）'!A:K,11,FALSE)</f>
        <v>11.8</v>
      </c>
      <c r="K650" s="27" t="str">
        <f>VLOOKUP(B650,'大货清单（不定期按GOMS更新）'!A:N,12,FALSE)</f>
        <v>785</v>
      </c>
      <c r="L650" s="27" t="str">
        <f>VLOOKUP(B650,'大货清单（不定期按GOMS更新）'!A:M,13,FALSE)</f>
        <v>331</v>
      </c>
      <c r="M650" s="27" t="str">
        <f>VLOOKUP(B650,'大货清单（不定期按GOMS更新）'!A:N,14,FALSE)</f>
        <v>321</v>
      </c>
      <c r="N650" s="58" t="s">
        <v>16506</v>
      </c>
      <c r="O650" s="27">
        <f>IFERROR(VLOOKUP(N650,'散件迭代（不定期更新）'!C:J,8,FALSE),0)</f>
        <v>0</v>
      </c>
      <c r="P650" s="27" t="str">
        <f>IFERROR(VLOOKUP(N650,'散件（更新）'!B:H,3,FALSE),0)</f>
        <v/>
      </c>
      <c r="Q650" s="27" t="str">
        <f>VLOOKUP(N650,'散件（更新）'!B:H,2,FALSE)</f>
        <v>114-24280305</v>
      </c>
      <c r="R650" s="27" t="str">
        <f>VLOOKUP(N650,'散件（更新）'!B:H,7,FALSE)</f>
        <v xml:space="preserve"> Bottom Cover</v>
      </c>
      <c r="S650" s="27" t="str">
        <f>VLOOKUP(N650,'散件（更新）'!B:E,4,FALSE)</f>
        <v>https://tineco-yxzt.oss-accelerate.aliyuncs.com/20260210/jishendigai_1770685569192.png</v>
      </c>
      <c r="T650" s="27" t="s">
        <v>8759</v>
      </c>
      <c r="U650" s="28" t="str">
        <f>VLOOKUP(N650,'散件（更新）'!B:G,6,FALSE)</f>
        <v>SP;CL2428C-01;机身底盖</v>
      </c>
      <c r="V650" s="28">
        <f>VLOOKUP(N650,'散件（更新）'!B:I,8,FALSE)</f>
        <v>6932485020652</v>
      </c>
    </row>
    <row r="651" spans="1:22" ht="20.149999999999999" customHeight="1">
      <c r="A651" s="57">
        <v>46169</v>
      </c>
      <c r="B651" s="58" t="s">
        <v>18954</v>
      </c>
      <c r="C651" s="27" t="str">
        <f>VLOOKUP(B651,'大货清单（不定期按GOMS更新）'!A:H,8,0)</f>
        <v>109-24280301</v>
      </c>
      <c r="D651" s="27" t="str">
        <f>VLOOKUP(B651,'大货清单（不定期按GOMS更新）'!A:C,3,0)</f>
        <v>CL2428C-01</v>
      </c>
      <c r="E651" s="27" t="str">
        <f>VLOOKUP(B651,'大货清单（不定期按GOMS更新）'!A:H,4,0)</f>
        <v>DE,FR,IT,ES,PL,SE,NL,BE</v>
      </c>
      <c r="F651" s="27" t="str">
        <f>VLOOKUP(B651,'大货清单（不定期按GOMS更新）'!A:H,2,0)</f>
        <v>Floor One S9 Scientist</v>
      </c>
      <c r="G651" s="28" t="str">
        <f>VLOOKUP(B651,'大货清单（不定期按GOMS更新）'!A:I,9,FALSE)</f>
        <v>6932485009527</v>
      </c>
      <c r="H651" s="27" t="str">
        <f>VLOOKUP(B651,'大货清单（不定期按GOMS更新）'!A:H,7,0)</f>
        <v>Grey</v>
      </c>
      <c r="I651" s="27" t="str">
        <f>VLOOKUP(B651,'大货清单（不定期按GOMS更新）'!A:F,6,FALSE)</f>
        <v>ACTIVE</v>
      </c>
      <c r="J651" s="27" t="str">
        <f>VLOOKUP(B651,'大货清单（不定期按GOMS更新）'!A:K,11,FALSE)</f>
        <v>11.8</v>
      </c>
      <c r="K651" s="27" t="str">
        <f>VLOOKUP(B651,'大货清单（不定期按GOMS更新）'!A:N,12,FALSE)</f>
        <v>785</v>
      </c>
      <c r="L651" s="27" t="str">
        <f>VLOOKUP(B651,'大货清单（不定期按GOMS更新）'!A:M,13,FALSE)</f>
        <v>331</v>
      </c>
      <c r="M651" s="27" t="str">
        <f>VLOOKUP(B651,'大货清单（不定期按GOMS更新）'!A:N,14,FALSE)</f>
        <v>321</v>
      </c>
      <c r="N651" s="58" t="s">
        <v>16844</v>
      </c>
      <c r="O651" s="27">
        <f>IFERROR(VLOOKUP(N651,'散件迭代（不定期更新）'!C:J,8,FALSE),0)</f>
        <v>0</v>
      </c>
      <c r="P651" s="27" t="str">
        <f>IFERROR(VLOOKUP(N651,'散件（更新）'!B:H,3,FALSE),0)</f>
        <v/>
      </c>
      <c r="Q651" s="27" t="str">
        <f>VLOOKUP(N651,'散件（更新）'!B:H,2,FALSE)</f>
        <v>114-24280309</v>
      </c>
      <c r="R651" s="27" t="str">
        <f>VLOOKUP(N651,'散件（更新）'!B:H,7,FALSE)</f>
        <v>Right Decorative Cover</v>
      </c>
      <c r="S651" s="27" t="str">
        <f>VLOOKUP(N651,'散件（更新）'!B:E,4,FALSE)</f>
        <v>https://tineco-yxzt.oss-accelerate.aliyuncs.com/20260210/jishenyouzhuangshigai_1770685846886.png</v>
      </c>
      <c r="T651" s="27" t="s">
        <v>8759</v>
      </c>
      <c r="U651" s="28" t="str">
        <f>VLOOKUP(N651,'散件（更新）'!B:G,6,FALSE)</f>
        <v>SP;CL2428C-01;机身右装饰盖</v>
      </c>
      <c r="V651" s="28">
        <f>VLOOKUP(N651,'散件（更新）'!B:I,8,FALSE)</f>
        <v>6932485020690</v>
      </c>
    </row>
    <row r="652" spans="1:22" ht="20.149999999999999" customHeight="1">
      <c r="A652" s="57">
        <v>46169</v>
      </c>
      <c r="B652" s="58" t="s">
        <v>18954</v>
      </c>
      <c r="C652" s="27" t="str">
        <f>VLOOKUP(B652,'大货清单（不定期按GOMS更新）'!A:H,8,0)</f>
        <v>109-24280301</v>
      </c>
      <c r="D652" s="27" t="str">
        <f>VLOOKUP(B652,'大货清单（不定期按GOMS更新）'!A:C,3,0)</f>
        <v>CL2428C-01</v>
      </c>
      <c r="E652" s="27" t="str">
        <f>VLOOKUP(B652,'大货清单（不定期按GOMS更新）'!A:H,4,0)</f>
        <v>DE,FR,IT,ES,PL,SE,NL,BE</v>
      </c>
      <c r="F652" s="27" t="str">
        <f>VLOOKUP(B652,'大货清单（不定期按GOMS更新）'!A:H,2,0)</f>
        <v>Floor One S9 Scientist</v>
      </c>
      <c r="G652" s="28" t="str">
        <f>VLOOKUP(B652,'大货清单（不定期按GOMS更新）'!A:I,9,FALSE)</f>
        <v>6932485009527</v>
      </c>
      <c r="H652" s="27" t="str">
        <f>VLOOKUP(B652,'大货清单（不定期按GOMS更新）'!A:H,7,0)</f>
        <v>Grey</v>
      </c>
      <c r="I652" s="27" t="str">
        <f>VLOOKUP(B652,'大货清单（不定期按GOMS更新）'!A:F,6,FALSE)</f>
        <v>ACTIVE</v>
      </c>
      <c r="J652" s="27" t="str">
        <f>VLOOKUP(B652,'大货清单（不定期按GOMS更新）'!A:K,11,FALSE)</f>
        <v>11.8</v>
      </c>
      <c r="K652" s="27" t="str">
        <f>VLOOKUP(B652,'大货清单（不定期按GOMS更新）'!A:N,12,FALSE)</f>
        <v>785</v>
      </c>
      <c r="L652" s="27" t="str">
        <f>VLOOKUP(B652,'大货清单（不定期按GOMS更新）'!A:M,13,FALSE)</f>
        <v>331</v>
      </c>
      <c r="M652" s="27" t="str">
        <f>VLOOKUP(B652,'大货清单（不定期按GOMS更新）'!A:N,14,FALSE)</f>
        <v>321</v>
      </c>
      <c r="N652" s="58" t="s">
        <v>16525</v>
      </c>
      <c r="O652" s="27">
        <f>IFERROR(VLOOKUP(N652,'散件迭代（不定期更新）'!C:J,8,FALSE),0)</f>
        <v>0</v>
      </c>
      <c r="P652" s="27" t="str">
        <f>IFERROR(VLOOKUP(N652,'散件（更新）'!B:H,3,FALSE),0)</f>
        <v/>
      </c>
      <c r="Q652" s="27" t="str">
        <f>VLOOKUP(N652,'散件（更新）'!B:H,2,FALSE)</f>
        <v>114-24280310</v>
      </c>
      <c r="R652" s="27" t="str">
        <f>VLOOKUP(N652,'散件（更新）'!B:H,7,FALSE)</f>
        <v xml:space="preserve"> Left Decorative Cover</v>
      </c>
      <c r="S652" s="27" t="str">
        <f>VLOOKUP(N652,'散件（更新）'!B:E,4,FALSE)</f>
        <v>https://tineco-yxzt.oss-accelerate.aliyuncs.com/20260210/jishenzuozhuangshigai_1770685879246.png</v>
      </c>
      <c r="T652" s="27" t="s">
        <v>8759</v>
      </c>
      <c r="U652" s="28" t="str">
        <f>VLOOKUP(N652,'散件（更新）'!B:G,6,FALSE)</f>
        <v>SP;CL2428C-01;机身左装饰盖</v>
      </c>
      <c r="V652" s="28">
        <f>VLOOKUP(N652,'散件（更新）'!B:I,8,FALSE)</f>
        <v>6932485020706</v>
      </c>
    </row>
    <row r="653" spans="1:22" ht="20.149999999999999" customHeight="1">
      <c r="A653" s="57">
        <v>46169</v>
      </c>
      <c r="B653" s="58" t="s">
        <v>18954</v>
      </c>
      <c r="C653" s="27" t="str">
        <f>VLOOKUP(B653,'大货清单（不定期按GOMS更新）'!A:H,8,0)</f>
        <v>109-24280301</v>
      </c>
      <c r="D653" s="27" t="str">
        <f>VLOOKUP(B653,'大货清单（不定期按GOMS更新）'!A:C,3,0)</f>
        <v>CL2428C-01</v>
      </c>
      <c r="E653" s="27" t="str">
        <f>VLOOKUP(B653,'大货清单（不定期按GOMS更新）'!A:H,4,0)</f>
        <v>DE,FR,IT,ES,PL,SE,NL,BE</v>
      </c>
      <c r="F653" s="27" t="str">
        <f>VLOOKUP(B653,'大货清单（不定期按GOMS更新）'!A:H,2,0)</f>
        <v>Floor One S9 Scientist</v>
      </c>
      <c r="G653" s="28" t="str">
        <f>VLOOKUP(B653,'大货清单（不定期按GOMS更新）'!A:I,9,FALSE)</f>
        <v>6932485009527</v>
      </c>
      <c r="H653" s="27" t="str">
        <f>VLOOKUP(B653,'大货清单（不定期按GOMS更新）'!A:H,7,0)</f>
        <v>Grey</v>
      </c>
      <c r="I653" s="27" t="str">
        <f>VLOOKUP(B653,'大货清单（不定期按GOMS更新）'!A:F,6,FALSE)</f>
        <v>ACTIVE</v>
      </c>
      <c r="J653" s="27" t="str">
        <f>VLOOKUP(B653,'大货清单（不定期按GOMS更新）'!A:K,11,FALSE)</f>
        <v>11.8</v>
      </c>
      <c r="K653" s="27" t="str">
        <f>VLOOKUP(B653,'大货清单（不定期按GOMS更新）'!A:N,12,FALSE)</f>
        <v>785</v>
      </c>
      <c r="L653" s="27" t="str">
        <f>VLOOKUP(B653,'大货清单（不定期按GOMS更新）'!A:M,13,FALSE)</f>
        <v>331</v>
      </c>
      <c r="M653" s="27" t="str">
        <f>VLOOKUP(B653,'大货清单（不定期按GOMS更新）'!A:N,14,FALSE)</f>
        <v>321</v>
      </c>
      <c r="N653" s="58" t="s">
        <v>16982</v>
      </c>
      <c r="O653" s="27">
        <f>IFERROR(VLOOKUP(N653,'散件迭代（不定期更新）'!C:J,8,FALSE),0)</f>
        <v>0</v>
      </c>
      <c r="P653" s="27" t="str">
        <f>IFERROR(VLOOKUP(N653,'散件（更新）'!B:H,3,FALSE),0)</f>
        <v/>
      </c>
      <c r="Q653" s="27" t="str">
        <f>VLOOKUP(N653,'散件（更新）'!B:H,2,FALSE)</f>
        <v>114-24360424</v>
      </c>
      <c r="R653" s="27" t="str">
        <f>VLOOKUP(N653,'散件（更新）'!B:H,7,FALSE)</f>
        <v>Floor Brush Base Bracket Assembly</v>
      </c>
      <c r="S653" s="27" t="str">
        <f>VLOOKUP(N653,'散件（更新）'!B:E,4,FALSE)</f>
        <v>https://tineco-yxzt.oss-accelerate.aliyuncs.com/20251223/114-24360424dishuadizuozhijiazujian_1766487217167.jpg</v>
      </c>
      <c r="T653" s="27" t="s">
        <v>8759</v>
      </c>
      <c r="U653" s="28" t="str">
        <f>VLOOKUP(N653,'散件（更新）'!B:G,6,FALSE)</f>
        <v>SP;CL2436D-01;地刷底座支架组件</v>
      </c>
      <c r="V653" s="28">
        <f>VLOOKUP(N653,'散件（更新）'!B:I,8,FALSE)</f>
        <v>6932485018765</v>
      </c>
    </row>
    <row r="654" spans="1:22" ht="20.149999999999999" customHeight="1">
      <c r="A654" s="57">
        <v>46169</v>
      </c>
      <c r="B654" s="58" t="s">
        <v>18954</v>
      </c>
      <c r="C654" s="27" t="str">
        <f>VLOOKUP(B654,'大货清单（不定期按GOMS更新）'!A:H,8,0)</f>
        <v>109-24280301</v>
      </c>
      <c r="D654" s="27" t="str">
        <f>VLOOKUP(B654,'大货清单（不定期按GOMS更新）'!A:C,3,0)</f>
        <v>CL2428C-01</v>
      </c>
      <c r="E654" s="27" t="str">
        <f>VLOOKUP(B654,'大货清单（不定期按GOMS更新）'!A:H,4,0)</f>
        <v>DE,FR,IT,ES,PL,SE,NL,BE</v>
      </c>
      <c r="F654" s="27" t="str">
        <f>VLOOKUP(B654,'大货清单（不定期按GOMS更新）'!A:H,2,0)</f>
        <v>Floor One S9 Scientist</v>
      </c>
      <c r="G654" s="28" t="str">
        <f>VLOOKUP(B654,'大货清单（不定期按GOMS更新）'!A:I,9,FALSE)</f>
        <v>6932485009527</v>
      </c>
      <c r="H654" s="27" t="str">
        <f>VLOOKUP(B654,'大货清单（不定期按GOMS更新）'!A:H,7,0)</f>
        <v>Grey</v>
      </c>
      <c r="I654" s="27" t="str">
        <f>VLOOKUP(B654,'大货清单（不定期按GOMS更新）'!A:F,6,FALSE)</f>
        <v>ACTIVE</v>
      </c>
      <c r="J654" s="27" t="str">
        <f>VLOOKUP(B654,'大货清单（不定期按GOMS更新）'!A:K,11,FALSE)</f>
        <v>11.8</v>
      </c>
      <c r="K654" s="27" t="str">
        <f>VLOOKUP(B654,'大货清单（不定期按GOMS更新）'!A:N,12,FALSE)</f>
        <v>785</v>
      </c>
      <c r="L654" s="27" t="str">
        <f>VLOOKUP(B654,'大货清单（不定期按GOMS更新）'!A:M,13,FALSE)</f>
        <v>331</v>
      </c>
      <c r="M654" s="27" t="str">
        <f>VLOOKUP(B654,'大货清单（不定期按GOMS更新）'!A:N,14,FALSE)</f>
        <v>321</v>
      </c>
      <c r="N654" s="58" t="s">
        <v>8116</v>
      </c>
      <c r="O654" s="27">
        <f>IFERROR(VLOOKUP(N654,'散件迭代（不定期更新）'!C:J,8,FALSE),0)</f>
        <v>0</v>
      </c>
      <c r="P654" s="27" t="str">
        <f>IFERROR(VLOOKUP(N654,'散件（更新）'!B:H,3,FALSE),0)</f>
        <v/>
      </c>
      <c r="Q654" s="27" t="str">
        <f>VLOOKUP(N654,'散件（更新）'!B:H,2,FALSE)</f>
        <v>114-23432219</v>
      </c>
      <c r="R654" s="27" t="str">
        <f>VLOOKUP(N654,'散件（更新）'!B:H,7,FALSE)</f>
        <v>Wire</v>
      </c>
      <c r="S654" s="27" t="str">
        <f>VLOOKUP(N654,'散件（更新）'!B:E,4,FALSE)</f>
        <v>https://tineco-yxzt.oss-accelerate.aliyuncs.com/20250429/tuopanchongdiandaoxianzujian_1745918972104.png</v>
      </c>
      <c r="T654" s="27" t="s">
        <v>8759</v>
      </c>
      <c r="U654" s="28" t="str">
        <f>VLOOKUP(N654,'散件（更新）'!B:G,6,FALSE)</f>
        <v>SP;CL2343V-01;托盘充电导线组件</v>
      </c>
      <c r="V654" s="28">
        <f>VLOOKUP(N654,'散件（更新）'!B:I,8,FALSE)</f>
        <v>6932485006083</v>
      </c>
    </row>
    <row r="655" spans="1:22" ht="20.149999999999999" customHeight="1">
      <c r="A655" s="57">
        <v>46169</v>
      </c>
      <c r="B655" s="58" t="s">
        <v>18954</v>
      </c>
      <c r="C655" s="27" t="str">
        <f>VLOOKUP(B655,'大货清单（不定期按GOMS更新）'!A:H,8,0)</f>
        <v>109-24280301</v>
      </c>
      <c r="D655" s="27" t="str">
        <f>VLOOKUP(B655,'大货清单（不定期按GOMS更新）'!A:C,3,0)</f>
        <v>CL2428C-01</v>
      </c>
      <c r="E655" s="27" t="str">
        <f>VLOOKUP(B655,'大货清单（不定期按GOMS更新）'!A:H,4,0)</f>
        <v>DE,FR,IT,ES,PL,SE,NL,BE</v>
      </c>
      <c r="F655" s="27" t="str">
        <f>VLOOKUP(B655,'大货清单（不定期按GOMS更新）'!A:H,2,0)</f>
        <v>Floor One S9 Scientist</v>
      </c>
      <c r="G655" s="28" t="str">
        <f>VLOOKUP(B655,'大货清单（不定期按GOMS更新）'!A:I,9,FALSE)</f>
        <v>6932485009527</v>
      </c>
      <c r="H655" s="27" t="str">
        <f>VLOOKUP(B655,'大货清单（不定期按GOMS更新）'!A:H,7,0)</f>
        <v>Grey</v>
      </c>
      <c r="I655" s="27" t="str">
        <f>VLOOKUP(B655,'大货清单（不定期按GOMS更新）'!A:F,6,FALSE)</f>
        <v>ACTIVE</v>
      </c>
      <c r="J655" s="27" t="str">
        <f>VLOOKUP(B655,'大货清单（不定期按GOMS更新）'!A:K,11,FALSE)</f>
        <v>11.8</v>
      </c>
      <c r="K655" s="27" t="str">
        <f>VLOOKUP(B655,'大货清单（不定期按GOMS更新）'!A:N,12,FALSE)</f>
        <v>785</v>
      </c>
      <c r="L655" s="27" t="str">
        <f>VLOOKUP(B655,'大货清单（不定期按GOMS更新）'!A:M,13,FALSE)</f>
        <v>331</v>
      </c>
      <c r="M655" s="27" t="str">
        <f>VLOOKUP(B655,'大货清单（不定期按GOMS更新）'!A:N,14,FALSE)</f>
        <v>321</v>
      </c>
      <c r="N655" s="58" t="s">
        <v>14547</v>
      </c>
      <c r="O655" s="27">
        <f>IFERROR(VLOOKUP(N655,'散件迭代（不定期更新）'!C:J,8,FALSE),0)</f>
        <v>0</v>
      </c>
      <c r="P655" s="27">
        <f>IFERROR(VLOOKUP(N655,'散件（更新）'!B:H,3,FALSE),0)</f>
        <v>0</v>
      </c>
      <c r="Q655" s="27" t="str">
        <f>VLOOKUP(N655,'散件（更新）'!B:H,2,FALSE)</f>
        <v>114-25350306</v>
      </c>
      <c r="R655" s="27" t="str">
        <f>VLOOKUP(N655,'散件（更新）'!B:H,7,FALSE)</f>
        <v>Brush Roller Assembly Charging Connection Wire</v>
      </c>
      <c r="S655" s="27" t="str">
        <f>VLOOKUP(N655,'散件（更新）'!B:E,4,FALSE)</f>
        <v>https://tineco-yxzt.oss-accelerate.aliyuncs.com/20250912/61FEEB9F93938DC818E18F01189A01A4_1757659979002.png</v>
      </c>
      <c r="T655" s="27" t="s">
        <v>8759</v>
      </c>
      <c r="U655" s="28" t="str">
        <f>VLOOKUP(N655,'散件（更新）'!B:G,6,FALSE)</f>
        <v>SP;CL2535C-01;地刷充电对接导线组件</v>
      </c>
      <c r="V655" s="28">
        <f>VLOOKUP(N655,'散件（更新）'!B:I,8,FALSE)</f>
        <v>6932485013586</v>
      </c>
    </row>
    <row r="656" spans="1:22" ht="20.149999999999999" customHeight="1">
      <c r="A656" s="57">
        <v>46169</v>
      </c>
      <c r="B656" s="58" t="s">
        <v>18954</v>
      </c>
      <c r="C656" s="27" t="str">
        <f>VLOOKUP(B656,'大货清单（不定期按GOMS更新）'!A:H,8,0)</f>
        <v>109-24280301</v>
      </c>
      <c r="D656" s="27" t="str">
        <f>VLOOKUP(B656,'大货清单（不定期按GOMS更新）'!A:C,3,0)</f>
        <v>CL2428C-01</v>
      </c>
      <c r="E656" s="27" t="str">
        <f>VLOOKUP(B656,'大货清单（不定期按GOMS更新）'!A:H,4,0)</f>
        <v>DE,FR,IT,ES,PL,SE,NL,BE</v>
      </c>
      <c r="F656" s="27" t="str">
        <f>VLOOKUP(B656,'大货清单（不定期按GOMS更新）'!A:H,2,0)</f>
        <v>Floor One S9 Scientist</v>
      </c>
      <c r="G656" s="28" t="str">
        <f>VLOOKUP(B656,'大货清单（不定期按GOMS更新）'!A:I,9,FALSE)</f>
        <v>6932485009527</v>
      </c>
      <c r="H656" s="27" t="str">
        <f>VLOOKUP(B656,'大货清单（不定期按GOMS更新）'!A:H,7,0)</f>
        <v>Grey</v>
      </c>
      <c r="I656" s="27" t="str">
        <f>VLOOKUP(B656,'大货清单（不定期按GOMS更新）'!A:F,6,FALSE)</f>
        <v>ACTIVE</v>
      </c>
      <c r="J656" s="27" t="str">
        <f>VLOOKUP(B656,'大货清单（不定期按GOMS更新）'!A:K,11,FALSE)</f>
        <v>11.8</v>
      </c>
      <c r="K656" s="27" t="str">
        <f>VLOOKUP(B656,'大货清单（不定期按GOMS更新）'!A:N,12,FALSE)</f>
        <v>785</v>
      </c>
      <c r="L656" s="27" t="str">
        <f>VLOOKUP(B656,'大货清单（不定期按GOMS更新）'!A:M,13,FALSE)</f>
        <v>331</v>
      </c>
      <c r="M656" s="27" t="str">
        <f>VLOOKUP(B656,'大货清单（不定期按GOMS更新）'!A:N,14,FALSE)</f>
        <v>321</v>
      </c>
      <c r="N656" s="58" t="s">
        <v>15009</v>
      </c>
      <c r="O656" s="27">
        <f>IFERROR(VLOOKUP(N656,'散件迭代（不定期更新）'!C:J,8,FALSE),0)</f>
        <v>0</v>
      </c>
      <c r="P656" s="27">
        <f>IFERROR(VLOOKUP(N656,'散件（更新）'!B:H,3,FALSE),0)</f>
        <v>0</v>
      </c>
      <c r="Q656" s="27" t="str">
        <f>VLOOKUP(N656,'散件（更新）'!B:H,2,FALSE)</f>
        <v>114-25350317</v>
      </c>
      <c r="R656" s="27" t="str">
        <f>VLOOKUP(N656,'散件（更新）'!B:H,7,FALSE)</f>
        <v>Charging Base NTC Wire Assembly</v>
      </c>
      <c r="S656" s="27" t="str">
        <f>VLOOKUP(N656,'散件（更新）'!B:E,4,FALSE)</f>
        <v>https://tineco-yxzt.oss-accelerate.aliyuncs.com/20250912/15DACD461F05AB5CAE1CD8967655659C_1757661186830.png</v>
      </c>
      <c r="T656" s="27" t="s">
        <v>8759</v>
      </c>
      <c r="U656" s="28" t="str">
        <f>VLOOKUP(N656,'散件（更新）'!B:G,6,FALSE)</f>
        <v>SP;CL2535C-01;NTC导线组件</v>
      </c>
      <c r="V656" s="28">
        <f>VLOOKUP(N656,'散件（更新）'!B:I,8,FALSE)</f>
        <v>6932485013692</v>
      </c>
    </row>
    <row r="657" spans="1:22" ht="20.149999999999999" customHeight="1">
      <c r="A657" s="57">
        <v>46169</v>
      </c>
      <c r="B657" s="58" t="s">
        <v>18954</v>
      </c>
      <c r="C657" s="27" t="str">
        <f>VLOOKUP(B657,'大货清单（不定期按GOMS更新）'!A:H,8,0)</f>
        <v>109-24280301</v>
      </c>
      <c r="D657" s="27" t="str">
        <f>VLOOKUP(B657,'大货清单（不定期按GOMS更新）'!A:C,3,0)</f>
        <v>CL2428C-01</v>
      </c>
      <c r="E657" s="27" t="str">
        <f>VLOOKUP(B657,'大货清单（不定期按GOMS更新）'!A:H,4,0)</f>
        <v>DE,FR,IT,ES,PL,SE,NL,BE</v>
      </c>
      <c r="F657" s="27" t="str">
        <f>VLOOKUP(B657,'大货清单（不定期按GOMS更新）'!A:H,2,0)</f>
        <v>Floor One S9 Scientist</v>
      </c>
      <c r="G657" s="28" t="str">
        <f>VLOOKUP(B657,'大货清单（不定期按GOMS更新）'!A:I,9,FALSE)</f>
        <v>6932485009527</v>
      </c>
      <c r="H657" s="27" t="str">
        <f>VLOOKUP(B657,'大货清单（不定期按GOMS更新）'!A:H,7,0)</f>
        <v>Grey</v>
      </c>
      <c r="I657" s="27" t="str">
        <f>VLOOKUP(B657,'大货清单（不定期按GOMS更新）'!A:F,6,FALSE)</f>
        <v>ACTIVE</v>
      </c>
      <c r="J657" s="27" t="str">
        <f>VLOOKUP(B657,'大货清单（不定期按GOMS更新）'!A:K,11,FALSE)</f>
        <v>11.8</v>
      </c>
      <c r="K657" s="27" t="str">
        <f>VLOOKUP(B657,'大货清单（不定期按GOMS更新）'!A:N,12,FALSE)</f>
        <v>785</v>
      </c>
      <c r="L657" s="27" t="str">
        <f>VLOOKUP(B657,'大货清单（不定期按GOMS更新）'!A:M,13,FALSE)</f>
        <v>331</v>
      </c>
      <c r="M657" s="27" t="str">
        <f>VLOOKUP(B657,'大货清单（不定期按GOMS更新）'!A:N,14,FALSE)</f>
        <v>321</v>
      </c>
      <c r="N657" s="58" t="s">
        <v>15837</v>
      </c>
      <c r="O657" s="27">
        <f>IFERROR(VLOOKUP(N657,'散件迭代（不定期更新）'!C:J,8,FALSE),0)</f>
        <v>0</v>
      </c>
      <c r="P657" s="27">
        <f>IFERROR(VLOOKUP(N657,'散件（更新）'!B:H,3,FALSE),0)</f>
        <v>0</v>
      </c>
      <c r="Q657" s="27" t="str">
        <f>VLOOKUP(N657,'散件（更新）'!B:H,2,FALSE)</f>
        <v>114-25390001</v>
      </c>
      <c r="R657" s="27" t="str">
        <f>VLOOKUP(N657,'散件（更新）'!B:H,7,FALSE)</f>
        <v>Wire</v>
      </c>
      <c r="S657" s="27" t="str">
        <f>VLOOKUP(N657,'散件（更新）'!B:E,4,FALSE)</f>
        <v>https://tineco-yxzt.oss-accelerate.aliyuncs.com/20251014/weixinjietu_20251014102418_1760408674871.png</v>
      </c>
      <c r="T657" s="27" t="s">
        <v>8759</v>
      </c>
      <c r="U657" s="28" t="str">
        <f>VLOOKUP(N657,'散件（更新）'!B:G,6,FALSE)</f>
        <v>SP;CL2539-01;万能欧版电源线</v>
      </c>
      <c r="V657" s="28">
        <f>VLOOKUP(N657,'散件（更新）'!B:I,8,FALSE)</f>
        <v>6932485014101</v>
      </c>
    </row>
    <row r="658" spans="1:22" ht="20.149999999999999" customHeight="1">
      <c r="A658" s="57">
        <v>46169</v>
      </c>
      <c r="B658" s="58" t="s">
        <v>18954</v>
      </c>
      <c r="C658" s="27" t="str">
        <f>VLOOKUP(B658,'大货清单（不定期按GOMS更新）'!A:H,8,0)</f>
        <v>109-24280301</v>
      </c>
      <c r="D658" s="27" t="str">
        <f>VLOOKUP(B658,'大货清单（不定期按GOMS更新）'!A:C,3,0)</f>
        <v>CL2428C-01</v>
      </c>
      <c r="E658" s="27" t="str">
        <f>VLOOKUP(B658,'大货清单（不定期按GOMS更新）'!A:H,4,0)</f>
        <v>DE,FR,IT,ES,PL,SE,NL,BE</v>
      </c>
      <c r="F658" s="27" t="str">
        <f>VLOOKUP(B658,'大货清单（不定期按GOMS更新）'!A:H,2,0)</f>
        <v>Floor One S9 Scientist</v>
      </c>
      <c r="G658" s="28" t="str">
        <f>VLOOKUP(B658,'大货清单（不定期按GOMS更新）'!A:I,9,FALSE)</f>
        <v>6932485009527</v>
      </c>
      <c r="H658" s="27" t="str">
        <f>VLOOKUP(B658,'大货清单（不定期按GOMS更新）'!A:H,7,0)</f>
        <v>Grey</v>
      </c>
      <c r="I658" s="27" t="str">
        <f>VLOOKUP(B658,'大货清单（不定期按GOMS更新）'!A:F,6,FALSE)</f>
        <v>ACTIVE</v>
      </c>
      <c r="J658" s="27" t="str">
        <f>VLOOKUP(B658,'大货清单（不定期按GOMS更新）'!A:K,11,FALSE)</f>
        <v>11.8</v>
      </c>
      <c r="K658" s="27" t="str">
        <f>VLOOKUP(B658,'大货清单（不定期按GOMS更新）'!A:N,12,FALSE)</f>
        <v>785</v>
      </c>
      <c r="L658" s="27" t="str">
        <f>VLOOKUP(B658,'大货清单（不定期按GOMS更新）'!A:M,13,FALSE)</f>
        <v>331</v>
      </c>
      <c r="M658" s="27" t="str">
        <f>VLOOKUP(B658,'大货清单（不定期按GOMS更新）'!A:N,14,FALSE)</f>
        <v>321</v>
      </c>
      <c r="N658" s="58" t="s">
        <v>15881</v>
      </c>
      <c r="O658" s="27">
        <f>IFERROR(VLOOKUP(N658,'散件迭代（不定期更新）'!C:J,8,FALSE),0)</f>
        <v>0</v>
      </c>
      <c r="P658" s="27">
        <f>IFERROR(VLOOKUP(N658,'散件（更新）'!B:H,3,FALSE),0)</f>
        <v>0</v>
      </c>
      <c r="Q658" s="27" t="str">
        <f>VLOOKUP(N658,'散件（更新）'!B:H,2,FALSE)</f>
        <v>114-25350302</v>
      </c>
      <c r="R658" s="27" t="str">
        <f>VLOOKUP(N658,'散件（更新）'!B:H,7,FALSE)</f>
        <v>Micro Switch ＋Wire</v>
      </c>
      <c r="S658" s="27" t="str">
        <f>VLOOKUP(N658,'散件（更新）'!B:E,4,FALSE)</f>
        <v>https://tineco-yxzt.oss-accelerate.aliyuncs.com/20250912/0180e578-009f-4e2b-b7eb-c52b6b19abaa_1757659464697.png</v>
      </c>
      <c r="T658" s="27" t="s">
        <v>8759</v>
      </c>
      <c r="U658" s="28" t="str">
        <f>VLOOKUP(N658,'散件（更新）'!B:G,6,FALSE)</f>
        <v>SP;CL2535C-01;微动开关+导线</v>
      </c>
      <c r="V658" s="28">
        <f>VLOOKUP(N658,'散件（更新）'!B:I,8,FALSE)</f>
        <v>6932485013548</v>
      </c>
    </row>
    <row r="659" spans="1:22" ht="20.149999999999999" customHeight="1">
      <c r="A659" s="57">
        <v>46169</v>
      </c>
      <c r="B659" s="58" t="s">
        <v>18954</v>
      </c>
      <c r="C659" s="27" t="str">
        <f>VLOOKUP(B659,'大货清单（不定期按GOMS更新）'!A:H,8,0)</f>
        <v>109-24280301</v>
      </c>
      <c r="D659" s="27" t="str">
        <f>VLOOKUP(B659,'大货清单（不定期按GOMS更新）'!A:C,3,0)</f>
        <v>CL2428C-01</v>
      </c>
      <c r="E659" s="27" t="str">
        <f>VLOOKUP(B659,'大货清单（不定期按GOMS更新）'!A:H,4,0)</f>
        <v>DE,FR,IT,ES,PL,SE,NL,BE</v>
      </c>
      <c r="F659" s="27" t="str">
        <f>VLOOKUP(B659,'大货清单（不定期按GOMS更新）'!A:H,2,0)</f>
        <v>Floor One S9 Scientist</v>
      </c>
      <c r="G659" s="28" t="str">
        <f>VLOOKUP(B659,'大货清单（不定期按GOMS更新）'!A:I,9,FALSE)</f>
        <v>6932485009527</v>
      </c>
      <c r="H659" s="27" t="str">
        <f>VLOOKUP(B659,'大货清单（不定期按GOMS更新）'!A:H,7,0)</f>
        <v>Grey</v>
      </c>
      <c r="I659" s="27" t="str">
        <f>VLOOKUP(B659,'大货清单（不定期按GOMS更新）'!A:F,6,FALSE)</f>
        <v>ACTIVE</v>
      </c>
      <c r="J659" s="27" t="str">
        <f>VLOOKUP(B659,'大货清单（不定期按GOMS更新）'!A:K,11,FALSE)</f>
        <v>11.8</v>
      </c>
      <c r="K659" s="27" t="str">
        <f>VLOOKUP(B659,'大货清单（不定期按GOMS更新）'!A:N,12,FALSE)</f>
        <v>785</v>
      </c>
      <c r="L659" s="27" t="str">
        <f>VLOOKUP(B659,'大货清单（不定期按GOMS更新）'!A:M,13,FALSE)</f>
        <v>331</v>
      </c>
      <c r="M659" s="27" t="str">
        <f>VLOOKUP(B659,'大货清单（不定期按GOMS更新）'!A:N,14,FALSE)</f>
        <v>321</v>
      </c>
      <c r="N659" s="58" t="s">
        <v>17039</v>
      </c>
      <c r="O659" s="27">
        <f>IFERROR(VLOOKUP(N659,'散件迭代（不定期更新）'!C:J,8,FALSE),0)</f>
        <v>0</v>
      </c>
      <c r="P659" s="27" t="str">
        <f>IFERROR(VLOOKUP(N659,'散件（更新）'!B:H,3,FALSE),0)</f>
        <v/>
      </c>
      <c r="Q659" s="27" t="str">
        <f>VLOOKUP(N659,'散件（更新）'!B:H,2,FALSE)</f>
        <v>114-23431127</v>
      </c>
      <c r="R659" s="27" t="str">
        <f>VLOOKUP(N659,'散件（更新）'!B:H,7,FALSE)</f>
        <v>Heated Blower Assembly</v>
      </c>
      <c r="S659" s="27" t="str">
        <f>VLOOKUP(N659,'散件（更新）'!B:E,4,FALSE)</f>
        <v>https://tineco-yxzt.oss-accelerate.aliyuncs.com/20251217/114-23431127_1765953605342.png</v>
      </c>
      <c r="T659" s="27" t="s">
        <v>8759</v>
      </c>
      <c r="U659" s="28" t="str">
        <f>VLOOKUP(N659,'散件（更新）'!B:G,6,FALSE)</f>
        <v>SP;CL2343K-07;托盘风机组件</v>
      </c>
      <c r="V659" s="28">
        <f>VLOOKUP(N659,'散件（更新）'!B:I,8,FALSE)</f>
        <v>6932485019328</v>
      </c>
    </row>
    <row r="660" spans="1:22" ht="20.149999999999999" customHeight="1">
      <c r="A660" s="57">
        <v>46169</v>
      </c>
      <c r="B660" s="58" t="s">
        <v>18954</v>
      </c>
      <c r="C660" s="27" t="str">
        <f>VLOOKUP(B660,'大货清单（不定期按GOMS更新）'!A:H,8,0)</f>
        <v>109-24280301</v>
      </c>
      <c r="D660" s="27" t="str">
        <f>VLOOKUP(B660,'大货清单（不定期按GOMS更新）'!A:C,3,0)</f>
        <v>CL2428C-01</v>
      </c>
      <c r="E660" s="27" t="str">
        <f>VLOOKUP(B660,'大货清单（不定期按GOMS更新）'!A:H,4,0)</f>
        <v>DE,FR,IT,ES,PL,SE,NL,BE</v>
      </c>
      <c r="F660" s="27" t="str">
        <f>VLOOKUP(B660,'大货清单（不定期按GOMS更新）'!A:H,2,0)</f>
        <v>Floor One S9 Scientist</v>
      </c>
      <c r="G660" s="28" t="str">
        <f>VLOOKUP(B660,'大货清单（不定期按GOMS更新）'!A:I,9,FALSE)</f>
        <v>6932485009527</v>
      </c>
      <c r="H660" s="27" t="str">
        <f>VLOOKUP(B660,'大货清单（不定期按GOMS更新）'!A:H,7,0)</f>
        <v>Grey</v>
      </c>
      <c r="I660" s="27" t="str">
        <f>VLOOKUP(B660,'大货清单（不定期按GOMS更新）'!A:F,6,FALSE)</f>
        <v>ACTIVE</v>
      </c>
      <c r="J660" s="27" t="str">
        <f>VLOOKUP(B660,'大货清单（不定期按GOMS更新）'!A:K,11,FALSE)</f>
        <v>11.8</v>
      </c>
      <c r="K660" s="27" t="str">
        <f>VLOOKUP(B660,'大货清单（不定期按GOMS更新）'!A:N,12,FALSE)</f>
        <v>785</v>
      </c>
      <c r="L660" s="27" t="str">
        <f>VLOOKUP(B660,'大货清单（不定期按GOMS更新）'!A:M,13,FALSE)</f>
        <v>331</v>
      </c>
      <c r="M660" s="27" t="str">
        <f>VLOOKUP(B660,'大货清单（不定期按GOMS更新）'!A:N,14,FALSE)</f>
        <v>321</v>
      </c>
      <c r="N660" s="58" t="s">
        <v>14835</v>
      </c>
      <c r="O660" s="27">
        <f>IFERROR(VLOOKUP(N660,'散件迭代（不定期更新）'!C:J,8,FALSE),0)</f>
        <v>0</v>
      </c>
      <c r="P660" s="27">
        <f>IFERROR(VLOOKUP(N660,'散件（更新）'!B:H,3,FALSE),0)</f>
        <v>0</v>
      </c>
      <c r="Q660" s="27" t="str">
        <f>VLOOKUP(N660,'散件（更新）'!B:H,2,FALSE)</f>
        <v>114-25350303</v>
      </c>
      <c r="R660" s="27" t="str">
        <f>VLOOKUP(N660,'散件（更新）'!B:H,7,FALSE)</f>
        <v>Power-Assist Wheel Assembly</v>
      </c>
      <c r="S660" s="27" t="str">
        <f>VLOOKUP(N660,'散件（更新）'!B:E,4,FALSE)</f>
        <v>https://tineco-yxzt.oss-accelerate.aliyuncs.com/20250912/669886547010A6BE5CF4F7F670CC855D_1757659603679.png</v>
      </c>
      <c r="T660" s="27" t="s">
        <v>19301</v>
      </c>
      <c r="U660" s="28" t="str">
        <f>VLOOKUP(N660,'散件（更新）'!B:G,6,FALSE)</f>
        <v>SP;CL2535C-01;助力轮组件</v>
      </c>
      <c r="V660" s="28">
        <f>VLOOKUP(N660,'散件（更新）'!B:I,8,FALSE)</f>
        <v>6932485013555</v>
      </c>
    </row>
    <row r="661" spans="1:22" ht="20.149999999999999" customHeight="1">
      <c r="A661" s="57">
        <v>46169</v>
      </c>
      <c r="B661" s="58" t="s">
        <v>18954</v>
      </c>
      <c r="C661" s="27" t="str">
        <f>VLOOKUP(B661,'大货清单（不定期按GOMS更新）'!A:H,8,0)</f>
        <v>109-24280301</v>
      </c>
      <c r="D661" s="27" t="str">
        <f>VLOOKUP(B661,'大货清单（不定期按GOMS更新）'!A:C,3,0)</f>
        <v>CL2428C-01</v>
      </c>
      <c r="E661" s="27" t="str">
        <f>VLOOKUP(B661,'大货清单（不定期按GOMS更新）'!A:H,4,0)</f>
        <v>DE,FR,IT,ES,PL,SE,NL,BE</v>
      </c>
      <c r="F661" s="27" t="str">
        <f>VLOOKUP(B661,'大货清单（不定期按GOMS更新）'!A:H,2,0)</f>
        <v>Floor One S9 Scientist</v>
      </c>
      <c r="G661" s="28" t="str">
        <f>VLOOKUP(B661,'大货清单（不定期按GOMS更新）'!A:I,9,FALSE)</f>
        <v>6932485009527</v>
      </c>
      <c r="H661" s="27" t="str">
        <f>VLOOKUP(B661,'大货清单（不定期按GOMS更新）'!A:H,7,0)</f>
        <v>Grey</v>
      </c>
      <c r="I661" s="27" t="str">
        <f>VLOOKUP(B661,'大货清单（不定期按GOMS更新）'!A:F,6,FALSE)</f>
        <v>ACTIVE</v>
      </c>
      <c r="J661" s="27" t="str">
        <f>VLOOKUP(B661,'大货清单（不定期按GOMS更新）'!A:K,11,FALSE)</f>
        <v>11.8</v>
      </c>
      <c r="K661" s="27" t="str">
        <f>VLOOKUP(B661,'大货清单（不定期按GOMS更新）'!A:N,12,FALSE)</f>
        <v>785</v>
      </c>
      <c r="L661" s="27" t="str">
        <f>VLOOKUP(B661,'大货清单（不定期按GOMS更新）'!A:M,13,FALSE)</f>
        <v>331</v>
      </c>
      <c r="M661" s="27" t="str">
        <f>VLOOKUP(B661,'大货清单（不定期按GOMS更新）'!A:N,14,FALSE)</f>
        <v>321</v>
      </c>
      <c r="N661" s="58" t="s">
        <v>14917</v>
      </c>
      <c r="O661" s="27">
        <f>IFERROR(VLOOKUP(N661,'散件迭代（不定期更新）'!C:J,8,FALSE),0)</f>
        <v>0</v>
      </c>
      <c r="P661" s="27">
        <f>IFERROR(VLOOKUP(N661,'散件（更新）'!B:H,3,FALSE),0)</f>
        <v>0</v>
      </c>
      <c r="Q661" s="27" t="str">
        <f>VLOOKUP(N661,'散件（更新）'!B:H,2,FALSE)</f>
        <v>114-25350309</v>
      </c>
      <c r="R661" s="27" t="str">
        <f>VLOOKUP(N661,'散件（更新）'!B:H,7,FALSE)</f>
        <v>Brush Roller Motor Gearbox Assembly</v>
      </c>
      <c r="S661" s="27" t="str">
        <f>VLOOKUP(N661,'散件（更新）'!B:E,4,FALSE)</f>
        <v>https://tineco-yxzt.oss-accelerate.aliyuncs.com/20250912/6BD59C2EF8349F8E39A4CD457F981BC9_1757660271149.png</v>
      </c>
      <c r="T661" s="27" t="s">
        <v>8759</v>
      </c>
      <c r="U661" s="28" t="str">
        <f>VLOOKUP(N661,'散件（更新）'!B:G,6,FALSE)</f>
        <v>SP;CL2535C-01;滚刷电机齿轮箱组件（带铭牌）</v>
      </c>
      <c r="V661" s="28">
        <f>VLOOKUP(N661,'散件（更新）'!B:I,8,FALSE)</f>
        <v>6932485013616</v>
      </c>
    </row>
    <row r="662" spans="1:22" ht="20.149999999999999" customHeight="1">
      <c r="A662" s="57">
        <v>46169</v>
      </c>
      <c r="B662" s="58" t="s">
        <v>18954</v>
      </c>
      <c r="C662" s="27" t="str">
        <f>VLOOKUP(B662,'大货清单（不定期按GOMS更新）'!A:H,8,0)</f>
        <v>109-24280301</v>
      </c>
      <c r="D662" s="27" t="str">
        <f>VLOOKUP(B662,'大货清单（不定期按GOMS更新）'!A:C,3,0)</f>
        <v>CL2428C-01</v>
      </c>
      <c r="E662" s="27" t="str">
        <f>VLOOKUP(B662,'大货清单（不定期按GOMS更新）'!A:H,4,0)</f>
        <v>DE,FR,IT,ES,PL,SE,NL,BE</v>
      </c>
      <c r="F662" s="27" t="str">
        <f>VLOOKUP(B662,'大货清单（不定期按GOMS更新）'!A:H,2,0)</f>
        <v>Floor One S9 Scientist</v>
      </c>
      <c r="G662" s="28" t="str">
        <f>VLOOKUP(B662,'大货清单（不定期按GOMS更新）'!A:I,9,FALSE)</f>
        <v>6932485009527</v>
      </c>
      <c r="H662" s="27" t="str">
        <f>VLOOKUP(B662,'大货清单（不定期按GOMS更新）'!A:H,7,0)</f>
        <v>Grey</v>
      </c>
      <c r="I662" s="27" t="str">
        <f>VLOOKUP(B662,'大货清单（不定期按GOMS更新）'!A:F,6,FALSE)</f>
        <v>ACTIVE</v>
      </c>
      <c r="J662" s="27" t="str">
        <f>VLOOKUP(B662,'大货清单（不定期按GOMS更新）'!A:K,11,FALSE)</f>
        <v>11.8</v>
      </c>
      <c r="K662" s="27" t="str">
        <f>VLOOKUP(B662,'大货清单（不定期按GOMS更新）'!A:N,12,FALSE)</f>
        <v>785</v>
      </c>
      <c r="L662" s="27" t="str">
        <f>VLOOKUP(B662,'大货清单（不定期按GOMS更新）'!A:M,13,FALSE)</f>
        <v>331</v>
      </c>
      <c r="M662" s="27" t="str">
        <f>VLOOKUP(B662,'大货清单（不定期按GOMS更新）'!A:N,14,FALSE)</f>
        <v>321</v>
      </c>
      <c r="N662" s="58" t="s">
        <v>16510</v>
      </c>
      <c r="O662" s="27">
        <f>IFERROR(VLOOKUP(N662,'散件迭代（不定期更新）'!C:J,8,FALSE),0)</f>
        <v>0</v>
      </c>
      <c r="P662" s="27" t="str">
        <f>IFERROR(VLOOKUP(N662,'散件（更新）'!B:H,3,FALSE),0)</f>
        <v/>
      </c>
      <c r="Q662" s="27" t="str">
        <f>VLOOKUP(N662,'散件（更新）'!B:H,2,FALSE)</f>
        <v>114-24280301</v>
      </c>
      <c r="R662" s="27" t="str">
        <f>VLOOKUP(N662,'散件（更新）'!B:H,7,FALSE)</f>
        <v>Servo Motor Assembly</v>
      </c>
      <c r="S662" s="27" t="str">
        <f>VLOOKUP(N662,'散件（更新）'!B:E,4,FALSE)</f>
        <v>https://tineco-yxzt.oss-accelerate.aliyuncs.com/20260210/duojizujian_1770685213285.png</v>
      </c>
      <c r="T662" s="27" t="s">
        <v>8759</v>
      </c>
      <c r="U662" s="28" t="str">
        <f>VLOOKUP(N662,'散件（更新）'!B:G,6,FALSE)</f>
        <v>SP;CL2428C-01;舵机组件</v>
      </c>
      <c r="V662" s="28">
        <f>VLOOKUP(N662,'散件（更新）'!B:I,8,FALSE)</f>
        <v>6932485020614</v>
      </c>
    </row>
    <row r="663" spans="1:22" ht="20.149999999999999" customHeight="1">
      <c r="A663" s="57">
        <v>46169</v>
      </c>
      <c r="B663" s="58" t="s">
        <v>18954</v>
      </c>
      <c r="C663" s="27" t="str">
        <f>VLOOKUP(B663,'大货清单（不定期按GOMS更新）'!A:H,8,0)</f>
        <v>109-24280301</v>
      </c>
      <c r="D663" s="27" t="str">
        <f>VLOOKUP(B663,'大货清单（不定期按GOMS更新）'!A:C,3,0)</f>
        <v>CL2428C-01</v>
      </c>
      <c r="E663" s="27" t="str">
        <f>VLOOKUP(B663,'大货清单（不定期按GOMS更新）'!A:H,4,0)</f>
        <v>DE,FR,IT,ES,PL,SE,NL,BE</v>
      </c>
      <c r="F663" s="27" t="str">
        <f>VLOOKUP(B663,'大货清单（不定期按GOMS更新）'!A:H,2,0)</f>
        <v>Floor One S9 Scientist</v>
      </c>
      <c r="G663" s="28" t="str">
        <f>VLOOKUP(B663,'大货清单（不定期按GOMS更新）'!A:I,9,FALSE)</f>
        <v>6932485009527</v>
      </c>
      <c r="H663" s="27" t="str">
        <f>VLOOKUP(B663,'大货清单（不定期按GOMS更新）'!A:H,7,0)</f>
        <v>Grey</v>
      </c>
      <c r="I663" s="27" t="str">
        <f>VLOOKUP(B663,'大货清单（不定期按GOMS更新）'!A:F,6,FALSE)</f>
        <v>ACTIVE</v>
      </c>
      <c r="J663" s="27" t="str">
        <f>VLOOKUP(B663,'大货清单（不定期按GOMS更新）'!A:K,11,FALSE)</f>
        <v>11.8</v>
      </c>
      <c r="K663" s="27" t="str">
        <f>VLOOKUP(B663,'大货清单（不定期按GOMS更新）'!A:N,12,FALSE)</f>
        <v>785</v>
      </c>
      <c r="L663" s="27" t="str">
        <f>VLOOKUP(B663,'大货清单（不定期按GOMS更新）'!A:M,13,FALSE)</f>
        <v>331</v>
      </c>
      <c r="M663" s="27" t="str">
        <f>VLOOKUP(B663,'大货清单（不定期按GOMS更新）'!A:N,14,FALSE)</f>
        <v>321</v>
      </c>
      <c r="N663" s="58" t="s">
        <v>10230</v>
      </c>
      <c r="O663" s="27">
        <f>IFERROR(VLOOKUP(N663,'散件迭代（不定期更新）'!C:J,8,FALSE),0)</f>
        <v>0</v>
      </c>
      <c r="P663" s="27">
        <f>IFERROR(VLOOKUP(N663,'散件（更新）'!B:H,3,FALSE),0)</f>
        <v>0</v>
      </c>
      <c r="Q663" s="27" t="str">
        <f>VLOOKUP(N663,'散件（更新）'!B:H,2,FALSE)</f>
        <v>114-25400007</v>
      </c>
      <c r="R663" s="27" t="str">
        <f>VLOOKUP(N663,'散件（更新）'!B:H,7,FALSE)</f>
        <v>Boiler </v>
      </c>
      <c r="S663" s="27" t="str">
        <f>VLOOKUP(N663,'散件（更新）'!B:E,4,FALSE)</f>
        <v>https://tineco-yxzt.oss-accelerate.aliyuncs.com/20250722/faresi_1753154009740.png</v>
      </c>
      <c r="T663" s="27" t="s">
        <v>8759</v>
      </c>
      <c r="U663" s="28" t="str">
        <f>VLOOKUP(N663,'散件（更新）'!B:G,6,FALSE)</f>
        <v>SP;CL2540-01;发热丝组件-欧版</v>
      </c>
      <c r="V663" s="28">
        <f>VLOOKUP(N663,'散件（更新）'!B:I,8,FALSE)</f>
        <v>6932485009770</v>
      </c>
    </row>
    <row r="664" spans="1:22" ht="20.149999999999999" customHeight="1">
      <c r="A664" s="57">
        <v>46169</v>
      </c>
      <c r="B664" s="58" t="s">
        <v>18954</v>
      </c>
      <c r="C664" s="27" t="str">
        <f>VLOOKUP(B664,'大货清单（不定期按GOMS更新）'!A:H,8,0)</f>
        <v>109-24280301</v>
      </c>
      <c r="D664" s="27" t="str">
        <f>VLOOKUP(B664,'大货清单（不定期按GOMS更新）'!A:C,3,0)</f>
        <v>CL2428C-01</v>
      </c>
      <c r="E664" s="27" t="str">
        <f>VLOOKUP(B664,'大货清单（不定期按GOMS更新）'!A:H,4,0)</f>
        <v>DE,FR,IT,ES,PL,SE,NL,BE</v>
      </c>
      <c r="F664" s="27" t="str">
        <f>VLOOKUP(B664,'大货清单（不定期按GOMS更新）'!A:H,2,0)</f>
        <v>Floor One S9 Scientist</v>
      </c>
      <c r="G664" s="28" t="str">
        <f>VLOOKUP(B664,'大货清单（不定期按GOMS更新）'!A:I,9,FALSE)</f>
        <v>6932485009527</v>
      </c>
      <c r="H664" s="27" t="str">
        <f>VLOOKUP(B664,'大货清单（不定期按GOMS更新）'!A:H,7,0)</f>
        <v>Grey</v>
      </c>
      <c r="I664" s="27" t="str">
        <f>VLOOKUP(B664,'大货清单（不定期按GOMS更新）'!A:F,6,FALSE)</f>
        <v>ACTIVE</v>
      </c>
      <c r="J664" s="27" t="str">
        <f>VLOOKUP(B664,'大货清单（不定期按GOMS更新）'!A:K,11,FALSE)</f>
        <v>11.8</v>
      </c>
      <c r="K664" s="27" t="str">
        <f>VLOOKUP(B664,'大货清单（不定期按GOMS更新）'!A:N,12,FALSE)</f>
        <v>785</v>
      </c>
      <c r="L664" s="27" t="str">
        <f>VLOOKUP(B664,'大货清单（不定期按GOMS更新）'!A:M,13,FALSE)</f>
        <v>331</v>
      </c>
      <c r="M664" s="27" t="str">
        <f>VLOOKUP(B664,'大货清单（不定期按GOMS更新）'!A:N,14,FALSE)</f>
        <v>321</v>
      </c>
      <c r="N664" s="58" t="s">
        <v>7969</v>
      </c>
      <c r="O664" s="27">
        <f>IFERROR(VLOOKUP(N664,'散件迭代（不定期更新）'!C:J,8,FALSE),0)</f>
        <v>0</v>
      </c>
      <c r="P664" s="27" t="str">
        <f>IFERROR(VLOOKUP(N664,'散件（更新）'!B:H,3,FALSE),0)</f>
        <v/>
      </c>
      <c r="Q664" s="27" t="str">
        <f>VLOOKUP(N664,'散件（更新）'!B:H,2,FALSE)</f>
        <v>114-23761821</v>
      </c>
      <c r="R664" s="27" t="str">
        <f>VLOOKUP(N664,'散件（更新）'!B:H,7,FALSE)</f>
        <v>PCBA</v>
      </c>
      <c r="S664" s="27" t="str">
        <f>VLOOKUP(N664,'散件（更新）'!B:E,4,FALSE)</f>
        <v>https://tineco-yxzt.oss-accelerate.aliyuncs.com/20241219/wifi_1734594448888.jpg</v>
      </c>
      <c r="T664" s="27" t="s">
        <v>8759</v>
      </c>
      <c r="U664" s="28" t="str">
        <f>VLOOKUP(N664,'散件（更新）'!B:G,6,FALSE)</f>
        <v>WIFI 小板</v>
      </c>
      <c r="V664" s="28">
        <f>VLOOKUP(N664,'散件（更新）'!B:I,8,FALSE)</f>
        <v>6932485002597</v>
      </c>
    </row>
    <row r="665" spans="1:22" ht="20.149999999999999" customHeight="1">
      <c r="A665" s="57">
        <v>46169</v>
      </c>
      <c r="B665" s="58" t="s">
        <v>18954</v>
      </c>
      <c r="C665" s="27" t="str">
        <f>VLOOKUP(B665,'大货清单（不定期按GOMS更新）'!A:H,8,0)</f>
        <v>109-24280301</v>
      </c>
      <c r="D665" s="27" t="str">
        <f>VLOOKUP(B665,'大货清单（不定期按GOMS更新）'!A:C,3,0)</f>
        <v>CL2428C-01</v>
      </c>
      <c r="E665" s="27" t="str">
        <f>VLOOKUP(B665,'大货清单（不定期按GOMS更新）'!A:H,4,0)</f>
        <v>DE,FR,IT,ES,PL,SE,NL,BE</v>
      </c>
      <c r="F665" s="27" t="str">
        <f>VLOOKUP(B665,'大货清单（不定期按GOMS更新）'!A:H,2,0)</f>
        <v>Floor One S9 Scientist</v>
      </c>
      <c r="G665" s="28" t="str">
        <f>VLOOKUP(B665,'大货清单（不定期按GOMS更新）'!A:I,9,FALSE)</f>
        <v>6932485009527</v>
      </c>
      <c r="H665" s="27" t="str">
        <f>VLOOKUP(B665,'大货清单（不定期按GOMS更新）'!A:H,7,0)</f>
        <v>Grey</v>
      </c>
      <c r="I665" s="27" t="str">
        <f>VLOOKUP(B665,'大货清单（不定期按GOMS更新）'!A:F,6,FALSE)</f>
        <v>ACTIVE</v>
      </c>
      <c r="J665" s="27" t="str">
        <f>VLOOKUP(B665,'大货清单（不定期按GOMS更新）'!A:K,11,FALSE)</f>
        <v>11.8</v>
      </c>
      <c r="K665" s="27" t="str">
        <f>VLOOKUP(B665,'大货清单（不定期按GOMS更新）'!A:N,12,FALSE)</f>
        <v>785</v>
      </c>
      <c r="L665" s="27" t="str">
        <f>VLOOKUP(B665,'大货清单（不定期按GOMS更新）'!A:M,13,FALSE)</f>
        <v>331</v>
      </c>
      <c r="M665" s="27" t="str">
        <f>VLOOKUP(B665,'大货清单（不定期按GOMS更新）'!A:N,14,FALSE)</f>
        <v>321</v>
      </c>
      <c r="N665" s="58" t="s">
        <v>17004</v>
      </c>
      <c r="O665" s="27">
        <f>IFERROR(VLOOKUP(N665,'散件迭代（不定期更新）'!C:J,8,FALSE),0)</f>
        <v>0</v>
      </c>
      <c r="P665" s="27" t="str">
        <f>IFERROR(VLOOKUP(N665,'散件（更新）'!B:H,3,FALSE),0)</f>
        <v/>
      </c>
      <c r="Q665" s="27" t="str">
        <f>VLOOKUP(N665,'散件（更新）'!B:H,2,FALSE)</f>
        <v>114-24280306</v>
      </c>
      <c r="R665" s="27" t="str">
        <f>VLOOKUP(N665,'散件（更新）'!B:H,7,FALSE)</f>
        <v xml:space="preserve">Battery Adapter Board </v>
      </c>
      <c r="S665" s="27" t="str">
        <f>VLOOKUP(N665,'散件（更新）'!B:E,4,FALSE)</f>
        <v>https://tineco-yxzt.oss-accelerate.aliyuncs.com/20260210/CL2428dianchibaozhuanjiebanzujian_1770685679091.png</v>
      </c>
      <c r="T665" s="27" t="s">
        <v>19312</v>
      </c>
      <c r="U665" s="28" t="str">
        <f>VLOOKUP(N665,'散件（更新）'!B:G,6,FALSE)</f>
        <v>SP;CL2428C-01;电池包转接板组件</v>
      </c>
      <c r="V665" s="28">
        <f>VLOOKUP(N665,'散件（更新）'!B:I,8,FALSE)</f>
        <v>6932485020669</v>
      </c>
    </row>
    <row r="666" spans="1:22" ht="20.149999999999999" customHeight="1">
      <c r="A666" s="57">
        <v>46169</v>
      </c>
      <c r="B666" s="58" t="s">
        <v>18954</v>
      </c>
      <c r="C666" s="27" t="str">
        <f>VLOOKUP(B666,'大货清单（不定期按GOMS更新）'!A:H,8,0)</f>
        <v>109-24280301</v>
      </c>
      <c r="D666" s="27" t="str">
        <f>VLOOKUP(B666,'大货清单（不定期按GOMS更新）'!A:C,3,0)</f>
        <v>CL2428C-01</v>
      </c>
      <c r="E666" s="27" t="str">
        <f>VLOOKUP(B666,'大货清单（不定期按GOMS更新）'!A:H,4,0)</f>
        <v>DE,FR,IT,ES,PL,SE,NL,BE</v>
      </c>
      <c r="F666" s="27" t="str">
        <f>VLOOKUP(B666,'大货清单（不定期按GOMS更新）'!A:H,2,0)</f>
        <v>Floor One S9 Scientist</v>
      </c>
      <c r="G666" s="28" t="str">
        <f>VLOOKUP(B666,'大货清单（不定期按GOMS更新）'!A:I,9,FALSE)</f>
        <v>6932485009527</v>
      </c>
      <c r="H666" s="27" t="str">
        <f>VLOOKUP(B666,'大货清单（不定期按GOMS更新）'!A:H,7,0)</f>
        <v>Grey</v>
      </c>
      <c r="I666" s="27" t="str">
        <f>VLOOKUP(B666,'大货清单（不定期按GOMS更新）'!A:F,6,FALSE)</f>
        <v>ACTIVE</v>
      </c>
      <c r="J666" s="27" t="str">
        <f>VLOOKUP(B666,'大货清单（不定期按GOMS更新）'!A:K,11,FALSE)</f>
        <v>11.8</v>
      </c>
      <c r="K666" s="27" t="str">
        <f>VLOOKUP(B666,'大货清单（不定期按GOMS更新）'!A:N,12,FALSE)</f>
        <v>785</v>
      </c>
      <c r="L666" s="27" t="str">
        <f>VLOOKUP(B666,'大货清单（不定期按GOMS更新）'!A:M,13,FALSE)</f>
        <v>331</v>
      </c>
      <c r="M666" s="27" t="str">
        <f>VLOOKUP(B666,'大货清单（不定期按GOMS更新）'!A:N,14,FALSE)</f>
        <v>321</v>
      </c>
      <c r="N666" s="58" t="s">
        <v>16575</v>
      </c>
      <c r="O666" s="27">
        <f>IFERROR(VLOOKUP(N666,'散件迭代（不定期更新）'!C:J,8,FALSE),0)</f>
        <v>0</v>
      </c>
      <c r="P666" s="27" t="str">
        <f>IFERROR(VLOOKUP(N666,'散件（更新）'!B:H,3,FALSE),0)</f>
        <v/>
      </c>
      <c r="Q666" s="27" t="str">
        <f>VLOOKUP(N666,'散件（更新）'!B:H,2,FALSE)</f>
        <v>114-24280308</v>
      </c>
      <c r="R666" s="27" t="str">
        <f>VLOOKUP(N666,'散件（更新）'!B:H,7,FALSE)</f>
        <v xml:space="preserve"> Main  Board Assembly</v>
      </c>
      <c r="S666" s="27" t="str">
        <f>VLOOKUP(N666,'散件（更新）'!B:E,4,FALSE)</f>
        <v>https://tineco-yxzt.oss-accelerate.aliyuncs.com/20260210/zhukongban_1770685788069.png</v>
      </c>
      <c r="T666" s="27" t="s">
        <v>19313</v>
      </c>
      <c r="U666" s="28" t="str">
        <f>VLOOKUP(N666,'散件（更新）'!B:G,6,FALSE)</f>
        <v>SP;CL2428C-01;CL2428C主控板组件（中配国际）</v>
      </c>
      <c r="V666" s="28">
        <f>VLOOKUP(N666,'散件（更新）'!B:I,8,FALSE)</f>
        <v>6932485020683</v>
      </c>
    </row>
    <row r="667" spans="1:22" ht="20.149999999999999" customHeight="1">
      <c r="A667" s="57">
        <v>46169</v>
      </c>
      <c r="B667" s="58" t="s">
        <v>18954</v>
      </c>
      <c r="C667" s="27" t="str">
        <f>VLOOKUP(B667,'大货清单（不定期按GOMS更新）'!A:H,8,0)</f>
        <v>109-24280301</v>
      </c>
      <c r="D667" s="27" t="str">
        <f>VLOOKUP(B667,'大货清单（不定期按GOMS更新）'!A:C,3,0)</f>
        <v>CL2428C-01</v>
      </c>
      <c r="E667" s="27" t="str">
        <f>VLOOKUP(B667,'大货清单（不定期按GOMS更新）'!A:H,4,0)</f>
        <v>DE,FR,IT,ES,PL,SE,NL,BE</v>
      </c>
      <c r="F667" s="27" t="str">
        <f>VLOOKUP(B667,'大货清单（不定期按GOMS更新）'!A:H,2,0)</f>
        <v>Floor One S9 Scientist</v>
      </c>
      <c r="G667" s="28" t="str">
        <f>VLOOKUP(B667,'大货清单（不定期按GOMS更新）'!A:I,9,FALSE)</f>
        <v>6932485009527</v>
      </c>
      <c r="H667" s="27" t="str">
        <f>VLOOKUP(B667,'大货清单（不定期按GOMS更新）'!A:H,7,0)</f>
        <v>Grey</v>
      </c>
      <c r="I667" s="27" t="str">
        <f>VLOOKUP(B667,'大货清单（不定期按GOMS更新）'!A:F,6,FALSE)</f>
        <v>ACTIVE</v>
      </c>
      <c r="J667" s="27" t="str">
        <f>VLOOKUP(B667,'大货清单（不定期按GOMS更新）'!A:K,11,FALSE)</f>
        <v>11.8</v>
      </c>
      <c r="K667" s="27" t="str">
        <f>VLOOKUP(B667,'大货清单（不定期按GOMS更新）'!A:N,12,FALSE)</f>
        <v>785</v>
      </c>
      <c r="L667" s="27" t="str">
        <f>VLOOKUP(B667,'大货清单（不定期按GOMS更新）'!A:M,13,FALSE)</f>
        <v>331</v>
      </c>
      <c r="M667" s="27" t="str">
        <f>VLOOKUP(B667,'大货清单（不定期按GOMS更新）'!A:N,14,FALSE)</f>
        <v>321</v>
      </c>
      <c r="N667" s="58" t="s">
        <v>16815</v>
      </c>
      <c r="O667" s="27">
        <f>IFERROR(VLOOKUP(N667,'散件迭代（不定期更新）'!C:J,8,FALSE),0)</f>
        <v>0</v>
      </c>
      <c r="P667" s="27" t="str">
        <f>IFERROR(VLOOKUP(N667,'散件（更新）'!B:H,3,FALSE),0)</f>
        <v/>
      </c>
      <c r="Q667" s="27" t="str">
        <f>VLOOKUP(N667,'散件（更新）'!B:H,2,FALSE)</f>
        <v>114-24280307</v>
      </c>
      <c r="R667" s="27" t="str">
        <f>VLOOKUP(N667,'散件（更新）'!B:H,7,FALSE)</f>
        <v>Dirt Sensor Assembly</v>
      </c>
      <c r="S667" s="27" t="str">
        <f>VLOOKUP(N667,'散件（更新）'!B:E,4,FALSE)</f>
        <v>https://tineco-yxzt.oss-accelerate.aliyuncs.com/20260210/hongwaizangwuchuanganqizujian_1770685732115.jpg</v>
      </c>
      <c r="T667" s="27" t="s">
        <v>8759</v>
      </c>
      <c r="U667" s="28" t="str">
        <f>VLOOKUP(N667,'散件（更新）'!B:G,6,FALSE)</f>
        <v>SP;CL2428C-01;红外脏污传感器组件</v>
      </c>
      <c r="V667" s="28">
        <f>VLOOKUP(N667,'散件（更新）'!B:I,8,FALSE)</f>
        <v>6932485020676</v>
      </c>
    </row>
    <row r="668" spans="1:22" ht="20.149999999999999" customHeight="1">
      <c r="A668" s="57">
        <v>46169</v>
      </c>
      <c r="B668" s="58" t="s">
        <v>18954</v>
      </c>
      <c r="C668" s="27" t="str">
        <f>VLOOKUP(B668,'大货清单（不定期按GOMS更新）'!A:H,8,0)</f>
        <v>109-24280301</v>
      </c>
      <c r="D668" s="27" t="str">
        <f>VLOOKUP(B668,'大货清单（不定期按GOMS更新）'!A:C,3,0)</f>
        <v>CL2428C-01</v>
      </c>
      <c r="E668" s="27" t="str">
        <f>VLOOKUP(B668,'大货清单（不定期按GOMS更新）'!A:H,4,0)</f>
        <v>DE,FR,IT,ES,PL,SE,NL,BE</v>
      </c>
      <c r="F668" s="27" t="str">
        <f>VLOOKUP(B668,'大货清单（不定期按GOMS更新）'!A:H,2,0)</f>
        <v>Floor One S9 Scientist</v>
      </c>
      <c r="G668" s="28" t="str">
        <f>VLOOKUP(B668,'大货清单（不定期按GOMS更新）'!A:I,9,FALSE)</f>
        <v>6932485009527</v>
      </c>
      <c r="H668" s="27" t="str">
        <f>VLOOKUP(B668,'大货清单（不定期按GOMS更新）'!A:H,7,0)</f>
        <v>Grey</v>
      </c>
      <c r="I668" s="27" t="str">
        <f>VLOOKUP(B668,'大货清单（不定期按GOMS更新）'!A:F,6,FALSE)</f>
        <v>ACTIVE</v>
      </c>
      <c r="J668" s="27" t="str">
        <f>VLOOKUP(B668,'大货清单（不定期按GOMS更新）'!A:K,11,FALSE)</f>
        <v>11.8</v>
      </c>
      <c r="K668" s="27" t="str">
        <f>VLOOKUP(B668,'大货清单（不定期按GOMS更新）'!A:N,12,FALSE)</f>
        <v>785</v>
      </c>
      <c r="L668" s="27" t="str">
        <f>VLOOKUP(B668,'大货清单（不定期按GOMS更新）'!A:M,13,FALSE)</f>
        <v>331</v>
      </c>
      <c r="M668" s="27" t="str">
        <f>VLOOKUP(B668,'大货清单（不定期按GOMS更新）'!A:N,14,FALSE)</f>
        <v>321</v>
      </c>
      <c r="N668" s="58" t="s">
        <v>15284</v>
      </c>
      <c r="O668" s="27">
        <f>IFERROR(VLOOKUP(N668,'散件迭代（不定期更新）'!C:J,8,FALSE),0)</f>
        <v>0</v>
      </c>
      <c r="P668" s="27">
        <f>IFERROR(VLOOKUP(N668,'散件（更新）'!B:H,3,FALSE),0)</f>
        <v>0</v>
      </c>
      <c r="Q668" s="27" t="str">
        <f>VLOOKUP(N668,'散件（更新）'!B:H,2,FALSE)</f>
        <v>114-25350307</v>
      </c>
      <c r="R668" s="27" t="str">
        <f>VLOOKUP(N668,'散件（更新）'!B:H,7,FALSE)</f>
        <v>Peristaltic Pump Assembly</v>
      </c>
      <c r="S668" s="27" t="str">
        <f>VLOOKUP(N668,'散件（更新）'!B:E,4,FALSE)</f>
        <v>https://tineco-yxzt.oss-accelerate.aliyuncs.com/20250912/E7F538BE778948BAB32C50C5CBFABD95_1757660086515.png</v>
      </c>
      <c r="T668" s="27" t="s">
        <v>8759</v>
      </c>
      <c r="U668" s="28" t="str">
        <f>VLOOKUP(N668,'散件（更新）'!B:G,6,FALSE)</f>
        <v>SP;CL2535C-01;蠕动泵组件</v>
      </c>
      <c r="V668" s="28">
        <f>VLOOKUP(N668,'散件（更新）'!B:I,8,FALSE)</f>
        <v>6932485013593</v>
      </c>
    </row>
    <row r="669" spans="1:22" ht="20.149999999999999" customHeight="1">
      <c r="A669" s="57">
        <v>46169</v>
      </c>
      <c r="B669" s="58" t="s">
        <v>18954</v>
      </c>
      <c r="C669" s="27" t="str">
        <f>VLOOKUP(B669,'大货清单（不定期按GOMS更新）'!A:H,8,0)</f>
        <v>109-24280301</v>
      </c>
      <c r="D669" s="27" t="str">
        <f>VLOOKUP(B669,'大货清单（不定期按GOMS更新）'!A:C,3,0)</f>
        <v>CL2428C-01</v>
      </c>
      <c r="E669" s="27" t="str">
        <f>VLOOKUP(B669,'大货清单（不定期按GOMS更新）'!A:H,4,0)</f>
        <v>DE,FR,IT,ES,PL,SE,NL,BE</v>
      </c>
      <c r="F669" s="27" t="str">
        <f>VLOOKUP(B669,'大货清单（不定期按GOMS更新）'!A:H,2,0)</f>
        <v>Floor One S9 Scientist</v>
      </c>
      <c r="G669" s="28" t="str">
        <f>VLOOKUP(B669,'大货清单（不定期按GOMS更新）'!A:I,9,FALSE)</f>
        <v>6932485009527</v>
      </c>
      <c r="H669" s="27" t="str">
        <f>VLOOKUP(B669,'大货清单（不定期按GOMS更新）'!A:H,7,0)</f>
        <v>Grey</v>
      </c>
      <c r="I669" s="27" t="str">
        <f>VLOOKUP(B669,'大货清单（不定期按GOMS更新）'!A:F,6,FALSE)</f>
        <v>ACTIVE</v>
      </c>
      <c r="J669" s="27" t="str">
        <f>VLOOKUP(B669,'大货清单（不定期按GOMS更新）'!A:K,11,FALSE)</f>
        <v>11.8</v>
      </c>
      <c r="K669" s="27" t="str">
        <f>VLOOKUP(B669,'大货清单（不定期按GOMS更新）'!A:N,12,FALSE)</f>
        <v>785</v>
      </c>
      <c r="L669" s="27" t="str">
        <f>VLOOKUP(B669,'大货清单（不定期按GOMS更新）'!A:M,13,FALSE)</f>
        <v>331</v>
      </c>
      <c r="M669" s="27" t="str">
        <f>VLOOKUP(B669,'大货清单（不定期按GOMS更新）'!A:N,14,FALSE)</f>
        <v>321</v>
      </c>
      <c r="N669" s="58" t="s">
        <v>14961</v>
      </c>
      <c r="O669" s="27">
        <f>IFERROR(VLOOKUP(N669,'散件迭代（不定期更新）'!C:J,8,FALSE),0)</f>
        <v>0</v>
      </c>
      <c r="P669" s="27">
        <f>IFERROR(VLOOKUP(N669,'散件（更新）'!B:H,3,FALSE),0)</f>
        <v>0</v>
      </c>
      <c r="Q669" s="27" t="str">
        <f>VLOOKUP(N669,'散件（更新）'!B:H,2,FALSE)</f>
        <v>114-25350308</v>
      </c>
      <c r="R669" s="27" t="str">
        <f>VLOOKUP(N669,'散件（更新）'!B:H,7,FALSE)</f>
        <v>Diaphragm Pump Assembly</v>
      </c>
      <c r="S669" s="27" t="str">
        <f>VLOOKUP(N669,'散件（更新）'!B:E,4,FALSE)</f>
        <v>https://tineco-yxzt.oss-accelerate.aliyuncs.com/20250912/C9FF39DAD052ED5FD3224741BF13F17C_1757660181104.png</v>
      </c>
      <c r="T669" s="27" t="s">
        <v>8759</v>
      </c>
      <c r="U669" s="28" t="str">
        <f>VLOOKUP(N669,'散件（更新）'!B:G,6,FALSE)</f>
        <v>SP;CL2535C-01;隔膜泵组件</v>
      </c>
      <c r="V669" s="28">
        <f>VLOOKUP(N669,'散件（更新）'!B:I,8,FALSE)</f>
        <v>6932485013609</v>
      </c>
    </row>
    <row r="670" spans="1:22" ht="20.149999999999999" customHeight="1">
      <c r="A670" s="57">
        <v>46169</v>
      </c>
      <c r="B670" s="58" t="s">
        <v>18954</v>
      </c>
      <c r="C670" s="27" t="str">
        <f>VLOOKUP(B670,'大货清单（不定期按GOMS更新）'!A:H,8,0)</f>
        <v>109-24280301</v>
      </c>
      <c r="D670" s="27" t="str">
        <f>VLOOKUP(B670,'大货清单（不定期按GOMS更新）'!A:C,3,0)</f>
        <v>CL2428C-01</v>
      </c>
      <c r="E670" s="27" t="str">
        <f>VLOOKUP(B670,'大货清单（不定期按GOMS更新）'!A:H,4,0)</f>
        <v>DE,FR,IT,ES,PL,SE,NL,BE</v>
      </c>
      <c r="F670" s="27" t="str">
        <f>VLOOKUP(B670,'大货清单（不定期按GOMS更新）'!A:H,2,0)</f>
        <v>Floor One S9 Scientist</v>
      </c>
      <c r="G670" s="28" t="str">
        <f>VLOOKUP(B670,'大货清单（不定期按GOMS更新）'!A:I,9,FALSE)</f>
        <v>6932485009527</v>
      </c>
      <c r="H670" s="27" t="str">
        <f>VLOOKUP(B670,'大货清单（不定期按GOMS更新）'!A:H,7,0)</f>
        <v>Grey</v>
      </c>
      <c r="I670" s="27" t="str">
        <f>VLOOKUP(B670,'大货清单（不定期按GOMS更新）'!A:F,6,FALSE)</f>
        <v>ACTIVE</v>
      </c>
      <c r="J670" s="27" t="str">
        <f>VLOOKUP(B670,'大货清单（不定期按GOMS更新）'!A:K,11,FALSE)</f>
        <v>11.8</v>
      </c>
      <c r="K670" s="27" t="str">
        <f>VLOOKUP(B670,'大货清单（不定期按GOMS更新）'!A:N,12,FALSE)</f>
        <v>785</v>
      </c>
      <c r="L670" s="27" t="str">
        <f>VLOOKUP(B670,'大货清单（不定期按GOMS更新）'!A:M,13,FALSE)</f>
        <v>331</v>
      </c>
      <c r="M670" s="27" t="str">
        <f>VLOOKUP(B670,'大货清单（不定期按GOMS更新）'!A:N,14,FALSE)</f>
        <v>321</v>
      </c>
      <c r="N670" s="58" t="s">
        <v>16796</v>
      </c>
      <c r="O670" s="27">
        <f>IFERROR(VLOOKUP(N670,'散件迭代（不定期更新）'!C:J,8,FALSE),0)</f>
        <v>0</v>
      </c>
      <c r="P670" s="27" t="str">
        <f>IFERROR(VLOOKUP(N670,'散件（更新）'!B:H,3,FALSE),0)</f>
        <v/>
      </c>
      <c r="Q670" s="27" t="str">
        <f>VLOOKUP(N670,'散件（更新）'!B:H,2,FALSE)</f>
        <v>114-24360447</v>
      </c>
      <c r="R670" s="27" t="str">
        <f>VLOOKUP(N670,'散件（更新）'!B:H,7,FALSE)</f>
        <v>Cleaning Brush</v>
      </c>
      <c r="S670" s="27" t="str">
        <f>VLOOKUP(N670,'散件（更新）'!B:E,4,FALSE)</f>
        <v>https://tineco-yxzt.oss-accelerate.aliyuncs.com/20251223/114-24360447qingjieshuazujian_1766488296150.jpg</v>
      </c>
      <c r="T670" s="27" t="s">
        <v>8759</v>
      </c>
      <c r="U670" s="28" t="str">
        <f>VLOOKUP(N670,'散件（更新）'!B:G,6,FALSE)</f>
        <v>SP;CL2436D-01;清洁刷组件</v>
      </c>
      <c r="V670" s="28">
        <f>VLOOKUP(N670,'散件（更新）'!B:I,8,FALSE)</f>
        <v>6932485018994</v>
      </c>
    </row>
    <row r="671" spans="1:22" ht="20.149999999999999" customHeight="1">
      <c r="A671" s="57">
        <v>46169</v>
      </c>
      <c r="B671" s="58" t="s">
        <v>18954</v>
      </c>
      <c r="C671" s="27" t="str">
        <f>VLOOKUP(B671,'大货清单（不定期按GOMS更新）'!A:H,8,0)</f>
        <v>109-24280301</v>
      </c>
      <c r="D671" s="27" t="str">
        <f>VLOOKUP(B671,'大货清单（不定期按GOMS更新）'!A:C,3,0)</f>
        <v>CL2428C-01</v>
      </c>
      <c r="E671" s="27" t="str">
        <f>VLOOKUP(B671,'大货清单（不定期按GOMS更新）'!A:H,4,0)</f>
        <v>DE,FR,IT,ES,PL,SE,NL,BE</v>
      </c>
      <c r="F671" s="27" t="str">
        <f>VLOOKUP(B671,'大货清单（不定期按GOMS更新）'!A:H,2,0)</f>
        <v>Floor One S9 Scientist</v>
      </c>
      <c r="G671" s="28" t="str">
        <f>VLOOKUP(B671,'大货清单（不定期按GOMS更新）'!A:I,9,FALSE)</f>
        <v>6932485009527</v>
      </c>
      <c r="H671" s="27" t="str">
        <f>VLOOKUP(B671,'大货清单（不定期按GOMS更新）'!A:H,7,0)</f>
        <v>Grey</v>
      </c>
      <c r="I671" s="27" t="str">
        <f>VLOOKUP(B671,'大货清单（不定期按GOMS更新）'!A:F,6,FALSE)</f>
        <v>ACTIVE</v>
      </c>
      <c r="J671" s="27" t="str">
        <f>VLOOKUP(B671,'大货清单（不定期按GOMS更新）'!A:K,11,FALSE)</f>
        <v>11.8</v>
      </c>
      <c r="K671" s="27" t="str">
        <f>VLOOKUP(B671,'大货清单（不定期按GOMS更新）'!A:N,12,FALSE)</f>
        <v>785</v>
      </c>
      <c r="L671" s="27" t="str">
        <f>VLOOKUP(B671,'大货清单（不定期按GOMS更新）'!A:M,13,FALSE)</f>
        <v>331</v>
      </c>
      <c r="M671" s="27" t="str">
        <f>VLOOKUP(B671,'大货清单（不定期按GOMS更新）'!A:N,14,FALSE)</f>
        <v>321</v>
      </c>
      <c r="N671" s="58" t="s">
        <v>9967</v>
      </c>
      <c r="O671" s="27">
        <f>IFERROR(VLOOKUP(N671,'散件迭代（不定期更新）'!C:J,8,FALSE),0)</f>
        <v>0</v>
      </c>
      <c r="P671" s="27">
        <f>IFERROR(VLOOKUP(N671,'散件（更新）'!B:H,3,FALSE),0)</f>
        <v>0</v>
      </c>
      <c r="Q671" s="27" t="str">
        <f>VLOOKUP(N671,'散件（更新）'!B:H,2,FALSE)</f>
        <v>114-23761841</v>
      </c>
      <c r="R671" s="27" t="str">
        <f>VLOOKUP(N671,'散件（更新）'!B:H,7,FALSE)</f>
        <v>Dirt Water Tank</v>
      </c>
      <c r="S671" s="27">
        <f>VLOOKUP(N671,'散件（更新）'!B:E,4,FALSE)</f>
        <v>0</v>
      </c>
      <c r="T671" s="27" t="s">
        <v>8759</v>
      </c>
      <c r="U671" s="28" t="str">
        <f>VLOOKUP(N671,'散件（更新）'!B:G,6,FALSE)</f>
        <v>SP;CL2376R-03;回收桶过滤器装配组件</v>
      </c>
      <c r="V671" s="28">
        <f>VLOOKUP(N671,'散件（更新）'!B:I,8,FALSE)</f>
        <v>6932485007264</v>
      </c>
    </row>
    <row r="672" spans="1:22" ht="20.149999999999999" customHeight="1">
      <c r="A672" s="57">
        <v>46169</v>
      </c>
      <c r="B672" s="58" t="s">
        <v>18954</v>
      </c>
      <c r="C672" s="27" t="str">
        <f>VLOOKUP(B672,'大货清单（不定期按GOMS更新）'!A:H,8,0)</f>
        <v>109-24280301</v>
      </c>
      <c r="D672" s="27" t="str">
        <f>VLOOKUP(B672,'大货清单（不定期按GOMS更新）'!A:C,3,0)</f>
        <v>CL2428C-01</v>
      </c>
      <c r="E672" s="27" t="str">
        <f>VLOOKUP(B672,'大货清单（不定期按GOMS更新）'!A:H,4,0)</f>
        <v>DE,FR,IT,ES,PL,SE,NL,BE</v>
      </c>
      <c r="F672" s="27" t="str">
        <f>VLOOKUP(B672,'大货清单（不定期按GOMS更新）'!A:H,2,0)</f>
        <v>Floor One S9 Scientist</v>
      </c>
      <c r="G672" s="28" t="str">
        <f>VLOOKUP(B672,'大货清单（不定期按GOMS更新）'!A:I,9,FALSE)</f>
        <v>6932485009527</v>
      </c>
      <c r="H672" s="27" t="str">
        <f>VLOOKUP(B672,'大货清单（不定期按GOMS更新）'!A:H,7,0)</f>
        <v>Grey</v>
      </c>
      <c r="I672" s="27" t="str">
        <f>VLOOKUP(B672,'大货清单（不定期按GOMS更新）'!A:F,6,FALSE)</f>
        <v>ACTIVE</v>
      </c>
      <c r="J672" s="27" t="str">
        <f>VLOOKUP(B672,'大货清单（不定期按GOMS更新）'!A:K,11,FALSE)</f>
        <v>11.8</v>
      </c>
      <c r="K672" s="27" t="str">
        <f>VLOOKUP(B672,'大货清单（不定期按GOMS更新）'!A:N,12,FALSE)</f>
        <v>785</v>
      </c>
      <c r="L672" s="27" t="str">
        <f>VLOOKUP(B672,'大货清单（不定期按GOMS更新）'!A:M,13,FALSE)</f>
        <v>331</v>
      </c>
      <c r="M672" s="27" t="str">
        <f>VLOOKUP(B672,'大货清单（不定期按GOMS更新）'!A:N,14,FALSE)</f>
        <v>321</v>
      </c>
      <c r="N672" s="58" t="s">
        <v>16929</v>
      </c>
      <c r="O672" s="27">
        <f>IFERROR(VLOOKUP(N672,'散件迭代（不定期更新）'!C:J,8,FALSE),0)</f>
        <v>0</v>
      </c>
      <c r="P672" s="27" t="str">
        <f>IFERROR(VLOOKUP(N672,'散件（更新）'!B:H,3,FALSE),0)</f>
        <v/>
      </c>
      <c r="Q672" s="27" t="str">
        <f>VLOOKUP(N672,'散件（更新）'!B:H,2,FALSE)</f>
        <v>114-24280302</v>
      </c>
      <c r="R672" s="27" t="str">
        <f>VLOOKUP(N672,'散件（更新）'!B:H,7,FALSE)</f>
        <v>Dirt Water Tank</v>
      </c>
      <c r="S672" s="27" t="str">
        <f>VLOOKUP(N672,'散件（更新）'!B:E,4,FALSE)</f>
        <v>https://tineco-yxzt.oss-accelerate.aliyuncs.com/20260210/huishoutongzujian_1770685404443.png</v>
      </c>
      <c r="T672" s="27" t="s">
        <v>8759</v>
      </c>
      <c r="U672" s="28" t="str">
        <f>VLOOKUP(N672,'散件（更新）'!B:G,6,FALSE)</f>
        <v>SP;CL2428C-01;回收桶组件</v>
      </c>
      <c r="V672" s="28">
        <f>VLOOKUP(N672,'散件（更新）'!B:I,8,FALSE)</f>
        <v>6932485020621</v>
      </c>
    </row>
    <row r="673" spans="1:22" ht="20.149999999999999" customHeight="1">
      <c r="A673" s="57">
        <v>46169</v>
      </c>
      <c r="B673" s="58" t="s">
        <v>18954</v>
      </c>
      <c r="C673" s="27" t="str">
        <f>VLOOKUP(B673,'大货清单（不定期按GOMS更新）'!A:H,8,0)</f>
        <v>109-24280301</v>
      </c>
      <c r="D673" s="27" t="str">
        <f>VLOOKUP(B673,'大货清单（不定期按GOMS更新）'!A:C,3,0)</f>
        <v>CL2428C-01</v>
      </c>
      <c r="E673" s="27" t="str">
        <f>VLOOKUP(B673,'大货清单（不定期按GOMS更新）'!A:H,4,0)</f>
        <v>DE,FR,IT,ES,PL,SE,NL,BE</v>
      </c>
      <c r="F673" s="27" t="str">
        <f>VLOOKUP(B673,'大货清单（不定期按GOMS更新）'!A:H,2,0)</f>
        <v>Floor One S9 Scientist</v>
      </c>
      <c r="G673" s="28" t="str">
        <f>VLOOKUP(B673,'大货清单（不定期按GOMS更新）'!A:I,9,FALSE)</f>
        <v>6932485009527</v>
      </c>
      <c r="H673" s="27" t="str">
        <f>VLOOKUP(B673,'大货清单（不定期按GOMS更新）'!A:H,7,0)</f>
        <v>Grey</v>
      </c>
      <c r="I673" s="27" t="str">
        <f>VLOOKUP(B673,'大货清单（不定期按GOMS更新）'!A:F,6,FALSE)</f>
        <v>ACTIVE</v>
      </c>
      <c r="J673" s="27" t="str">
        <f>VLOOKUP(B673,'大货清单（不定期按GOMS更新）'!A:K,11,FALSE)</f>
        <v>11.8</v>
      </c>
      <c r="K673" s="27" t="str">
        <f>VLOOKUP(B673,'大货清单（不定期按GOMS更新）'!A:N,12,FALSE)</f>
        <v>785</v>
      </c>
      <c r="L673" s="27" t="str">
        <f>VLOOKUP(B673,'大货清单（不定期按GOMS更新）'!A:M,13,FALSE)</f>
        <v>331</v>
      </c>
      <c r="M673" s="27" t="str">
        <f>VLOOKUP(B673,'大货清单（不定期按GOMS更新）'!A:N,14,FALSE)</f>
        <v>321</v>
      </c>
      <c r="N673" s="58" t="s">
        <v>16652</v>
      </c>
      <c r="O673" s="27">
        <f>IFERROR(VLOOKUP(N673,'散件迭代（不定期更新）'!C:J,8,FALSE),0)</f>
        <v>0</v>
      </c>
      <c r="P673" s="27" t="str">
        <f>IFERROR(VLOOKUP(N673,'散件（更新）'!B:H,3,FALSE),0)</f>
        <v/>
      </c>
      <c r="Q673" s="27" t="str">
        <f>VLOOKUP(N673,'散件（更新）'!B:H,2,FALSE)</f>
        <v>114-24280303</v>
      </c>
      <c r="R673" s="27" t="str">
        <f>VLOOKUP(N673,'散件（更新）'!B:H,7,FALSE)</f>
        <v xml:space="preserve"> DWT Cover</v>
      </c>
      <c r="S673" s="27" t="str">
        <f>VLOOKUP(N673,'散件（更新）'!B:E,4,FALSE)</f>
        <v>https://tineco-yxzt.oss-accelerate.aliyuncs.com/20260210/DWTcover_1770685470188.png</v>
      </c>
      <c r="T673" s="27" t="s">
        <v>8759</v>
      </c>
      <c r="U673" s="28" t="str">
        <f>VLOOKUP(N673,'散件（更新）'!B:G,6,FALSE)</f>
        <v>SP;CL2428C-01;回收桶盖组件</v>
      </c>
      <c r="V673" s="28">
        <f>VLOOKUP(N673,'散件（更新）'!B:I,8,FALSE)</f>
        <v>6932485020638</v>
      </c>
    </row>
    <row r="674" spans="1:22" ht="20.149999999999999" customHeight="1">
      <c r="A674" s="57">
        <v>46169</v>
      </c>
      <c r="B674" s="58" t="s">
        <v>18954</v>
      </c>
      <c r="C674" s="27" t="str">
        <f>VLOOKUP(B674,'大货清单（不定期按GOMS更新）'!A:H,8,0)</f>
        <v>109-24280301</v>
      </c>
      <c r="D674" s="27" t="str">
        <f>VLOOKUP(B674,'大货清单（不定期按GOMS更新）'!A:C,3,0)</f>
        <v>CL2428C-01</v>
      </c>
      <c r="E674" s="27" t="str">
        <f>VLOOKUP(B674,'大货清单（不定期按GOMS更新）'!A:H,4,0)</f>
        <v>DE,FR,IT,ES,PL,SE,NL,BE</v>
      </c>
      <c r="F674" s="27" t="str">
        <f>VLOOKUP(B674,'大货清单（不定期按GOMS更新）'!A:H,2,0)</f>
        <v>Floor One S9 Scientist</v>
      </c>
      <c r="G674" s="28" t="str">
        <f>VLOOKUP(B674,'大货清单（不定期按GOMS更新）'!A:I,9,FALSE)</f>
        <v>6932485009527</v>
      </c>
      <c r="H674" s="27" t="str">
        <f>VLOOKUP(B674,'大货清单（不定期按GOMS更新）'!A:H,7,0)</f>
        <v>Grey</v>
      </c>
      <c r="I674" s="27" t="str">
        <f>VLOOKUP(B674,'大货清单（不定期按GOMS更新）'!A:F,6,FALSE)</f>
        <v>ACTIVE</v>
      </c>
      <c r="J674" s="27" t="str">
        <f>VLOOKUP(B674,'大货清单（不定期按GOMS更新）'!A:K,11,FALSE)</f>
        <v>11.8</v>
      </c>
      <c r="K674" s="27" t="str">
        <f>VLOOKUP(B674,'大货清单（不定期按GOMS更新）'!A:N,12,FALSE)</f>
        <v>785</v>
      </c>
      <c r="L674" s="27" t="str">
        <f>VLOOKUP(B674,'大货清单（不定期按GOMS更新）'!A:M,13,FALSE)</f>
        <v>331</v>
      </c>
      <c r="M674" s="27" t="str">
        <f>VLOOKUP(B674,'大货清单（不定期按GOMS更新）'!A:N,14,FALSE)</f>
        <v>321</v>
      </c>
      <c r="N674" s="58" t="s">
        <v>15245</v>
      </c>
      <c r="O674" s="27">
        <f>IFERROR(VLOOKUP(N674,'散件迭代（不定期更新）'!C:J,8,FALSE),0)</f>
        <v>0</v>
      </c>
      <c r="P674" s="27">
        <f>IFERROR(VLOOKUP(N674,'散件（更新）'!B:H,3,FALSE),0)</f>
        <v>0</v>
      </c>
      <c r="Q674" s="27" t="str">
        <f>VLOOKUP(N674,'散件（更新）'!B:H,2,FALSE)</f>
        <v>114-25010014</v>
      </c>
      <c r="R674" s="27" t="str">
        <f>VLOOKUP(N674,'散件（更新）'!B:H,7,FALSE)</f>
        <v>plastic part</v>
      </c>
      <c r="S674" s="27" t="str">
        <f>VLOOKUP(N674,'散件（更新）'!B:E,4,FALSE)</f>
        <v>https://tineco-yxzt.oss-accelerate.aliyuncs.com/20250828/guatiaosuokou_1756372355135.jpg</v>
      </c>
      <c r="T674" s="27" t="s">
        <v>8759</v>
      </c>
      <c r="U674" s="28" t="str">
        <f>VLOOKUP(N674,'散件（更新）'!B:G,6,FALSE)</f>
        <v>SP;CL2501-01;刮条锁扣</v>
      </c>
      <c r="V674" s="28">
        <f>VLOOKUP(N674,'散件（更新）'!B:I,8,FALSE)</f>
        <v>6932485010950</v>
      </c>
    </row>
    <row r="675" spans="1:22" ht="20.149999999999999" customHeight="1">
      <c r="A675" s="57">
        <v>46169</v>
      </c>
      <c r="B675" s="58" t="s">
        <v>18954</v>
      </c>
      <c r="C675" s="27" t="str">
        <f>VLOOKUP(B675,'大货清单（不定期按GOMS更新）'!A:H,8,0)</f>
        <v>109-24280301</v>
      </c>
      <c r="D675" s="27" t="str">
        <f>VLOOKUP(B675,'大货清单（不定期按GOMS更新）'!A:C,3,0)</f>
        <v>CL2428C-01</v>
      </c>
      <c r="E675" s="27" t="str">
        <f>VLOOKUP(B675,'大货清单（不定期按GOMS更新）'!A:H,4,0)</f>
        <v>DE,FR,IT,ES,PL,SE,NL,BE</v>
      </c>
      <c r="F675" s="27" t="str">
        <f>VLOOKUP(B675,'大货清单（不定期按GOMS更新）'!A:H,2,0)</f>
        <v>Floor One S9 Scientist</v>
      </c>
      <c r="G675" s="28" t="str">
        <f>VLOOKUP(B675,'大货清单（不定期按GOMS更新）'!A:I,9,FALSE)</f>
        <v>6932485009527</v>
      </c>
      <c r="H675" s="27" t="str">
        <f>VLOOKUP(B675,'大货清单（不定期按GOMS更新）'!A:H,7,0)</f>
        <v>Grey</v>
      </c>
      <c r="I675" s="27" t="str">
        <f>VLOOKUP(B675,'大货清单（不定期按GOMS更新）'!A:F,6,FALSE)</f>
        <v>ACTIVE</v>
      </c>
      <c r="J675" s="27" t="str">
        <f>VLOOKUP(B675,'大货清单（不定期按GOMS更新）'!A:K,11,FALSE)</f>
        <v>11.8</v>
      </c>
      <c r="K675" s="27" t="str">
        <f>VLOOKUP(B675,'大货清单（不定期按GOMS更新）'!A:N,12,FALSE)</f>
        <v>785</v>
      </c>
      <c r="L675" s="27" t="str">
        <f>VLOOKUP(B675,'大货清单（不定期按GOMS更新）'!A:M,13,FALSE)</f>
        <v>331</v>
      </c>
      <c r="M675" s="27" t="str">
        <f>VLOOKUP(B675,'大货清单（不定期按GOMS更新）'!A:N,14,FALSE)</f>
        <v>321</v>
      </c>
      <c r="N675" s="58" t="s">
        <v>15134</v>
      </c>
      <c r="O675" s="27">
        <f>IFERROR(VLOOKUP(N675,'散件迭代（不定期更新）'!C:J,8,FALSE),0)</f>
        <v>0</v>
      </c>
      <c r="P675" s="27">
        <f>IFERROR(VLOOKUP(N675,'散件（更新）'!B:H,3,FALSE),0)</f>
        <v>0</v>
      </c>
      <c r="Q675" s="27" t="str">
        <f>VLOOKUP(N675,'散件（更新）'!B:H,2,FALSE)</f>
        <v>114-25010013</v>
      </c>
      <c r="R675" s="27" t="str">
        <f>VLOOKUP(N675,'散件（更新）'!B:H,7,FALSE)</f>
        <v>Scraper</v>
      </c>
      <c r="S675" s="27" t="str">
        <f>VLOOKUP(N675,'散件（更新）'!B:E,4,FALSE)</f>
        <v>https://tineco-yxzt.oss-accelerate.aliyuncs.com/20250828/kechaiguatiaozujian_1756372187799.jpg</v>
      </c>
      <c r="T675" s="27" t="s">
        <v>8759</v>
      </c>
      <c r="U675" s="28" t="str">
        <f>VLOOKUP(N675,'散件（更新）'!B:G,6,FALSE)</f>
        <v>SP;CL2501-01;可拆刮条组件</v>
      </c>
      <c r="V675" s="28">
        <f>VLOOKUP(N675,'散件（更新）'!B:I,8,FALSE)</f>
        <v>6932485010943</v>
      </c>
    </row>
    <row r="676" spans="1:22" ht="20.149999999999999" customHeight="1">
      <c r="A676" s="57">
        <v>46169</v>
      </c>
      <c r="B676" s="58" t="s">
        <v>138</v>
      </c>
      <c r="C676" s="27" t="str">
        <f>VLOOKUP(B676,'大货清单（不定期按GOMS更新）'!A:H,8,0)</f>
        <v>109-20110406</v>
      </c>
      <c r="D676" s="27" t="str">
        <f>VLOOKUP(B676,'大货清单（不定期按GOMS更新）'!A:C,3,0)</f>
        <v>CL2011D-06</v>
      </c>
      <c r="E676" s="27" t="str">
        <f>VLOOKUP(B676,'大货清单（不定期按GOMS更新）'!A:H,4,0)</f>
        <v>DE,FR,IT,ES,NL,PL,SE,BE</v>
      </c>
      <c r="F676" s="27" t="str">
        <f>VLOOKUP(B676,'大货清单（不定期按GOMS更新）'!A:H,2,0)</f>
        <v>iFloor 3 Breeze Plus</v>
      </c>
      <c r="G676" s="28">
        <f>VLOOKUP(B676,'大货清单（不定期按GOMS更新）'!A:I,9,FALSE)</f>
        <v>6972200199225</v>
      </c>
      <c r="H676" s="27" t="str">
        <f>VLOOKUP(B676,'大货清单（不定期按GOMS更新）'!A:H,7,0)</f>
        <v>White&amp;Grey</v>
      </c>
      <c r="I676" s="27" t="str">
        <f>VLOOKUP(B676,'大货清单（不定期按GOMS更新）'!A:F,6,FALSE)</f>
        <v>ACTIVE</v>
      </c>
      <c r="J676" s="27" t="str">
        <f>VLOOKUP(B676,'大货清单（不定期按GOMS更新）'!A:K,11,FALSE)</f>
        <v>7.5</v>
      </c>
      <c r="K676" s="27" t="str">
        <f>VLOOKUP(B676,'大货清单（不定期按GOMS更新）'!A:N,12,FALSE)</f>
        <v>326</v>
      </c>
      <c r="L676" s="27" t="str">
        <f>VLOOKUP(B676,'大货清单（不定期按GOMS更新）'!A:M,13,FALSE)</f>
        <v>296</v>
      </c>
      <c r="M676" s="27" t="str">
        <f>VLOOKUP(B676,'大货清单（不定期按GOMS更新）'!A:N,14,FALSE)</f>
        <v>672</v>
      </c>
      <c r="N676" s="58" t="s">
        <v>1065</v>
      </c>
      <c r="O676" s="27">
        <f>IFERROR(VLOOKUP(N676,'散件迭代（不定期更新）'!C:J,8,FALSE),0)</f>
        <v>0</v>
      </c>
      <c r="P676" s="27" t="str">
        <f>IFERROR(VLOOKUP(N676,'散件（更新）'!B:H,3,FALSE),0)</f>
        <v>206-1879-0702</v>
      </c>
      <c r="Q676" s="27" t="str">
        <f>VLOOKUP(N676,'散件（更新）'!B:H,2,FALSE)</f>
        <v>114-18790702</v>
      </c>
      <c r="R676" s="27" t="str">
        <f>VLOOKUP(N676,'散件（更新）'!B:H,7,FALSE)</f>
        <v>Pump</v>
      </c>
      <c r="S676" s="27" t="str">
        <f>VLOOKUP(N676,'散件（更新）'!B:E,4,FALSE)</f>
        <v>https://tineco-yxzt.oss-accelerate.aliyuncs.com/product/114-18790702.png</v>
      </c>
      <c r="T676" s="27" t="s">
        <v>19304</v>
      </c>
      <c r="U676" s="28" t="str">
        <f>VLOOKUP(N676,'散件（更新）'!B:G,6,FALSE)</f>
        <v>电磁泵组件</v>
      </c>
      <c r="V676" s="28" t="str">
        <f>VLOOKUP(N676,'散件（更新）'!B:I,8,FALSE)</f>
        <v>6972200194411</v>
      </c>
    </row>
    <row r="677" spans="1:22" ht="20.149999999999999" customHeight="1">
      <c r="A677" s="57">
        <v>46169</v>
      </c>
      <c r="B677" s="58" t="s">
        <v>18960</v>
      </c>
      <c r="C677" s="27" t="str">
        <f>VLOOKUP(B677,'大货清单（不定期按GOMS更新）'!A:H,8,0)</f>
        <v>107-22281601</v>
      </c>
      <c r="D677" s="27" t="str">
        <f>VLOOKUP(B677,'大货清单（不定期按GOMS更新）'!A:C,3,0)</f>
        <v>ZB2228P-01</v>
      </c>
      <c r="E677" s="27" t="str">
        <f>VLOOKUP(B677,'大货清单（不定期按GOMS更新）'!A:H,4,0)</f>
        <v>DE</v>
      </c>
      <c r="F677" s="27" t="str">
        <f>VLOOKUP(B677,'大货清单（不定期按GOMS更新）'!A:H,2,0)</f>
        <v>GO MINI PLUS</v>
      </c>
      <c r="G677" s="28">
        <f>VLOOKUP(B677,'大货清单（不定期按GOMS更新）'!A:I,9,FALSE)</f>
        <v>6932485019373</v>
      </c>
      <c r="H677" s="27" t="str">
        <f>VLOOKUP(B677,'大货清单（不定期按GOMS更新）'!A:H,7,0)</f>
        <v>White</v>
      </c>
      <c r="I677" s="27" t="str">
        <f>VLOOKUP(B677,'大货清单（不定期按GOMS更新）'!A:F,6,FALSE)</f>
        <v>ACTIVE</v>
      </c>
      <c r="J677" s="27" t="str">
        <f>VLOOKUP(B677,'大货清单（不定期按GOMS更新）'!A:K,11,FALSE)</f>
        <v>6.45</v>
      </c>
      <c r="K677" s="27" t="str">
        <f>VLOOKUP(B677,'大货清单（不定期按GOMS更新）'!A:N,12,FALSE)</f>
        <v>484</v>
      </c>
      <c r="L677" s="27" t="str">
        <f>VLOOKUP(B677,'大货清单（不定期按GOMS更新）'!A:M,13,FALSE)</f>
        <v>408</v>
      </c>
      <c r="M677" s="27" t="str">
        <f>VLOOKUP(B677,'大货清单（不定期按GOMS更新）'!A:N,14,FALSE)</f>
        <v>282</v>
      </c>
      <c r="N677" s="58" t="s">
        <v>16712</v>
      </c>
      <c r="O677" s="27">
        <f>IFERROR(VLOOKUP(N677,'散件迭代（不定期更新）'!C:J,8,FALSE),0)</f>
        <v>0</v>
      </c>
      <c r="P677" s="27" t="str">
        <f>IFERROR(VLOOKUP(N677,'散件（更新）'!B:H,3,FALSE),0)</f>
        <v/>
      </c>
      <c r="Q677" s="27" t="str">
        <f>VLOOKUP(N677,'散件（更新）'!B:H,2,FALSE)</f>
        <v>114-22281601</v>
      </c>
      <c r="R677" s="27" t="str">
        <f>VLOOKUP(N677,'散件（更新）'!B:H,7,FALSE)</f>
        <v>2-in-1 Dusting Brush Crevice Tool</v>
      </c>
      <c r="S677" s="27" t="str">
        <f>VLOOKUP(N677,'散件（更新）'!B:E,4,FALSE)</f>
        <v>https://tineco-yxzt.oss-accelerate.aliyuncs.com/20260119/114-22281601ZB2228erheyizuheshua_1768789494231.png</v>
      </c>
      <c r="T677" s="27" t="s">
        <v>19310</v>
      </c>
      <c r="U677" s="28" t="str">
        <f>VLOOKUP(N677,'散件（更新）'!B:G,6,FALSE)</f>
        <v>SP;ZB2228P-01;ZB2228二合一组合刷</v>
      </c>
      <c r="V677" s="28">
        <f>VLOOKUP(N677,'散件（更新）'!B:I,8,FALSE)</f>
        <v>6932485020034</v>
      </c>
    </row>
    <row r="678" spans="1:22" ht="20.149999999999999" customHeight="1">
      <c r="A678" s="57">
        <v>46169</v>
      </c>
      <c r="B678" s="58" t="s">
        <v>18960</v>
      </c>
      <c r="C678" s="27" t="str">
        <f>VLOOKUP(B678,'大货清单（不定期按GOMS更新）'!A:H,8,0)</f>
        <v>107-22281601</v>
      </c>
      <c r="D678" s="27" t="str">
        <f>VLOOKUP(B678,'大货清单（不定期按GOMS更新）'!A:C,3,0)</f>
        <v>ZB2228P-01</v>
      </c>
      <c r="E678" s="27" t="str">
        <f>VLOOKUP(B678,'大货清单（不定期按GOMS更新）'!A:H,4,0)</f>
        <v>DE</v>
      </c>
      <c r="F678" s="27" t="str">
        <f>VLOOKUP(B678,'大货清单（不定期按GOMS更新）'!A:H,2,0)</f>
        <v>GO MINI PLUS</v>
      </c>
      <c r="G678" s="28">
        <f>VLOOKUP(B678,'大货清单（不定期按GOMS更新）'!A:I,9,FALSE)</f>
        <v>6932485019373</v>
      </c>
      <c r="H678" s="27" t="str">
        <f>VLOOKUP(B678,'大货清单（不定期按GOMS更新）'!A:H,7,0)</f>
        <v>White</v>
      </c>
      <c r="I678" s="27" t="str">
        <f>VLOOKUP(B678,'大货清单（不定期按GOMS更新）'!A:F,6,FALSE)</f>
        <v>ACTIVE</v>
      </c>
      <c r="J678" s="27" t="str">
        <f>VLOOKUP(B678,'大货清单（不定期按GOMS更新）'!A:K,11,FALSE)</f>
        <v>6.45</v>
      </c>
      <c r="K678" s="27" t="str">
        <f>VLOOKUP(B678,'大货清单（不定期按GOMS更新）'!A:N,12,FALSE)</f>
        <v>484</v>
      </c>
      <c r="L678" s="27" t="str">
        <f>VLOOKUP(B678,'大货清单（不定期按GOMS更新）'!A:M,13,FALSE)</f>
        <v>408</v>
      </c>
      <c r="M678" s="27" t="str">
        <f>VLOOKUP(B678,'大货清单（不定期按GOMS更新）'!A:N,14,FALSE)</f>
        <v>282</v>
      </c>
      <c r="N678" s="58" t="s">
        <v>10040</v>
      </c>
      <c r="O678" s="27">
        <f>IFERROR(VLOOKUP(N678,'散件迭代（不定期更新）'!C:J,8,FALSE),0)</f>
        <v>0</v>
      </c>
      <c r="P678" s="27">
        <f>IFERROR(VLOOKUP(N678,'散件（更新）'!B:H,3,FALSE),0)</f>
        <v>0</v>
      </c>
      <c r="Q678" s="27" t="str">
        <f>VLOOKUP(N678,'散件（更新）'!B:H,2,FALSE)</f>
        <v>114-22280500</v>
      </c>
      <c r="R678" s="27" t="str">
        <f>VLOOKUP(N678,'散件（更新）'!B:H,7,FALSE)</f>
        <v>Dustbin</v>
      </c>
      <c r="S678" s="27" t="str">
        <f>VLOOKUP(N678,'散件（更新）'!B:E,4,FALSE)</f>
        <v>https://tineco-yxzt.oss-accelerate.aliyuncs.com/20250520/weixinjietu_20250520161802_1747729450281.png</v>
      </c>
      <c r="T678" s="27" t="s">
        <v>19303</v>
      </c>
      <c r="U678" s="28" t="str">
        <f>VLOOKUP(N678,'散件（更新）'!B:G,6,FALSE)</f>
        <v>SP;ZB2228E-01;尘桶组件（低配）</v>
      </c>
      <c r="V678" s="28">
        <f>VLOOKUP(N678,'散件（更新）'!B:I,8,FALSE)</f>
        <v>6932485008230</v>
      </c>
    </row>
    <row r="679" spans="1:22" ht="20.149999999999999" customHeight="1">
      <c r="A679" s="57">
        <v>46169</v>
      </c>
      <c r="B679" s="58" t="s">
        <v>18960</v>
      </c>
      <c r="C679" s="27" t="str">
        <f>VLOOKUP(B679,'大货清单（不定期按GOMS更新）'!A:H,8,0)</f>
        <v>107-22281601</v>
      </c>
      <c r="D679" s="27" t="str">
        <f>VLOOKUP(B679,'大货清单（不定期按GOMS更新）'!A:C,3,0)</f>
        <v>ZB2228P-01</v>
      </c>
      <c r="E679" s="27" t="str">
        <f>VLOOKUP(B679,'大货清单（不定期按GOMS更新）'!A:H,4,0)</f>
        <v>DE</v>
      </c>
      <c r="F679" s="27" t="str">
        <f>VLOOKUP(B679,'大货清单（不定期按GOMS更新）'!A:H,2,0)</f>
        <v>GO MINI PLUS</v>
      </c>
      <c r="G679" s="28">
        <f>VLOOKUP(B679,'大货清单（不定期按GOMS更新）'!A:I,9,FALSE)</f>
        <v>6932485019373</v>
      </c>
      <c r="H679" s="27" t="str">
        <f>VLOOKUP(B679,'大货清单（不定期按GOMS更新）'!A:H,7,0)</f>
        <v>White</v>
      </c>
      <c r="I679" s="27" t="str">
        <f>VLOOKUP(B679,'大货清单（不定期按GOMS更新）'!A:F,6,FALSE)</f>
        <v>ACTIVE</v>
      </c>
      <c r="J679" s="27" t="str">
        <f>VLOOKUP(B679,'大货清单（不定期按GOMS更新）'!A:K,11,FALSE)</f>
        <v>6.45</v>
      </c>
      <c r="K679" s="27" t="str">
        <f>VLOOKUP(B679,'大货清单（不定期按GOMS更新）'!A:N,12,FALSE)</f>
        <v>484</v>
      </c>
      <c r="L679" s="27" t="str">
        <f>VLOOKUP(B679,'大货清单（不定期按GOMS更新）'!A:M,13,FALSE)</f>
        <v>408</v>
      </c>
      <c r="M679" s="27" t="str">
        <f>VLOOKUP(B679,'大货清单（不定期按GOMS更新）'!A:N,14,FALSE)</f>
        <v>282</v>
      </c>
      <c r="N679" s="58" t="s">
        <v>10196</v>
      </c>
      <c r="O679" s="27">
        <f>IFERROR(VLOOKUP(N679,'散件迭代（不定期更新）'!C:J,8,FALSE),0)</f>
        <v>0</v>
      </c>
      <c r="P679" s="27">
        <f>IFERROR(VLOOKUP(N679,'散件（更新）'!B:H,3,FALSE),0)</f>
        <v>0</v>
      </c>
      <c r="Q679" s="27" t="str">
        <f>VLOOKUP(N679,'散件（更新）'!B:H,2,FALSE)</f>
        <v>114-22280302</v>
      </c>
      <c r="R679" s="27" t="str">
        <f>VLOOKUP(N679,'散件（更新）'!B:H,7,FALSE)</f>
        <v>Filter</v>
      </c>
      <c r="S679" s="27" t="str">
        <f>VLOOKUP(N679,'散件（更新）'!B:E,4,FALSE)</f>
        <v>https://tineco-yxzt.oss-accelerate.aliyuncs.com/20250520/weixinjietu_20250520161826_1747729351120.png</v>
      </c>
      <c r="T679" s="27" t="s">
        <v>8759</v>
      </c>
      <c r="U679" s="28" t="str">
        <f>VLOOKUP(N679,'散件（更新）'!B:G,6,FALSE)</f>
        <v>SP;ZB2228C-01;HEPA组件+过滤器支架组件</v>
      </c>
      <c r="V679" s="28">
        <f>VLOOKUP(N679,'散件（更新）'!B:I,8,FALSE)</f>
        <v>6932485008216</v>
      </c>
    </row>
    <row r="680" spans="1:22" ht="20.149999999999999" customHeight="1">
      <c r="A680" s="57">
        <v>46169</v>
      </c>
      <c r="B680" s="58" t="s">
        <v>18960</v>
      </c>
      <c r="C680" s="27" t="str">
        <f>VLOOKUP(B680,'大货清单（不定期按GOMS更新）'!A:H,8,0)</f>
        <v>107-22281601</v>
      </c>
      <c r="D680" s="27" t="str">
        <f>VLOOKUP(B680,'大货清单（不定期按GOMS更新）'!A:C,3,0)</f>
        <v>ZB2228P-01</v>
      </c>
      <c r="E680" s="27" t="str">
        <f>VLOOKUP(B680,'大货清单（不定期按GOMS更新）'!A:H,4,0)</f>
        <v>DE</v>
      </c>
      <c r="F680" s="27" t="str">
        <f>VLOOKUP(B680,'大货清单（不定期按GOMS更新）'!A:H,2,0)</f>
        <v>GO MINI PLUS</v>
      </c>
      <c r="G680" s="28">
        <f>VLOOKUP(B680,'大货清单（不定期按GOMS更新）'!A:I,9,FALSE)</f>
        <v>6932485019373</v>
      </c>
      <c r="H680" s="27" t="str">
        <f>VLOOKUP(B680,'大货清单（不定期按GOMS更新）'!A:H,7,0)</f>
        <v>White</v>
      </c>
      <c r="I680" s="27" t="str">
        <f>VLOOKUP(B680,'大货清单（不定期按GOMS更新）'!A:F,6,FALSE)</f>
        <v>ACTIVE</v>
      </c>
      <c r="J680" s="27" t="str">
        <f>VLOOKUP(B680,'大货清单（不定期按GOMS更新）'!A:K,11,FALSE)</f>
        <v>6.45</v>
      </c>
      <c r="K680" s="27" t="str">
        <f>VLOOKUP(B680,'大货清单（不定期按GOMS更新）'!A:N,12,FALSE)</f>
        <v>484</v>
      </c>
      <c r="L680" s="27" t="str">
        <f>VLOOKUP(B680,'大货清单（不定期按GOMS更新）'!A:M,13,FALSE)</f>
        <v>408</v>
      </c>
      <c r="M680" s="27" t="str">
        <f>VLOOKUP(B680,'大货清单（不定期按GOMS更新）'!A:N,14,FALSE)</f>
        <v>282</v>
      </c>
      <c r="N680" s="58" t="s">
        <v>8171</v>
      </c>
      <c r="O680" s="27">
        <f>IFERROR(VLOOKUP(N680,'散件迭代（不定期更新）'!C:J,8,FALSE),0)</f>
        <v>0</v>
      </c>
      <c r="P680" s="27" t="str">
        <f>IFERROR(VLOOKUP(N680,'散件（更新）'!B:H,3,FALSE),0)</f>
        <v/>
      </c>
      <c r="Q680" s="27" t="str">
        <f>VLOOKUP(N680,'散件（更新）'!B:H,2,FALSE)</f>
        <v>114-22281100</v>
      </c>
      <c r="R680" s="27" t="str">
        <f>VLOOKUP(N680,'散件（更新）'!B:H,7,FALSE)</f>
        <v>Adapter</v>
      </c>
      <c r="S680" s="27">
        <f>VLOOKUP(N680,'散件（更新）'!B:E,4,FALSE)</f>
        <v>0</v>
      </c>
      <c r="T680" s="27" t="s">
        <v>8759</v>
      </c>
      <c r="U680" s="28" t="str">
        <f>VLOOKUP(N680,'散件（更新）'!B:G,6,FALSE)</f>
        <v>适配器（欧版）</v>
      </c>
      <c r="V680" s="28">
        <f>VLOOKUP(N680,'散件（更新）'!B:I,8,FALSE)</f>
        <v>6932485005482</v>
      </c>
    </row>
    <row r="681" spans="1:22" ht="20.149999999999999" customHeight="1">
      <c r="A681" s="57">
        <v>46169</v>
      </c>
      <c r="B681" s="58" t="s">
        <v>18960</v>
      </c>
      <c r="C681" s="27" t="str">
        <f>VLOOKUP(B681,'大货清单（不定期按GOMS更新）'!A:H,8,0)</f>
        <v>107-22281601</v>
      </c>
      <c r="D681" s="27" t="str">
        <f>VLOOKUP(B681,'大货清单（不定期按GOMS更新）'!A:C,3,0)</f>
        <v>ZB2228P-01</v>
      </c>
      <c r="E681" s="27" t="str">
        <f>VLOOKUP(B681,'大货清单（不定期按GOMS更新）'!A:H,4,0)</f>
        <v>DE</v>
      </c>
      <c r="F681" s="27" t="str">
        <f>VLOOKUP(B681,'大货清单（不定期按GOMS更新）'!A:H,2,0)</f>
        <v>GO MINI PLUS</v>
      </c>
      <c r="G681" s="28">
        <f>VLOOKUP(B681,'大货清单（不定期按GOMS更新）'!A:I,9,FALSE)</f>
        <v>6932485019373</v>
      </c>
      <c r="H681" s="27" t="str">
        <f>VLOOKUP(B681,'大货清单（不定期按GOMS更新）'!A:H,7,0)</f>
        <v>White</v>
      </c>
      <c r="I681" s="27" t="str">
        <f>VLOOKUP(B681,'大货清单（不定期按GOMS更新）'!A:F,6,FALSE)</f>
        <v>ACTIVE</v>
      </c>
      <c r="J681" s="27" t="str">
        <f>VLOOKUP(B681,'大货清单（不定期按GOMS更新）'!A:K,11,FALSE)</f>
        <v>6.45</v>
      </c>
      <c r="K681" s="27" t="str">
        <f>VLOOKUP(B681,'大货清单（不定期按GOMS更新）'!A:N,12,FALSE)</f>
        <v>484</v>
      </c>
      <c r="L681" s="27" t="str">
        <f>VLOOKUP(B681,'大货清单（不定期按GOMS更新）'!A:M,13,FALSE)</f>
        <v>408</v>
      </c>
      <c r="M681" s="27" t="str">
        <f>VLOOKUP(B681,'大货清单（不定期按GOMS更新）'!A:N,14,FALSE)</f>
        <v>282</v>
      </c>
      <c r="N681" s="58" t="s">
        <v>16562</v>
      </c>
      <c r="O681" s="27">
        <f>IFERROR(VLOOKUP(N681,'散件迭代（不定期更新）'!C:J,8,FALSE),0)</f>
        <v>0</v>
      </c>
      <c r="P681" s="27" t="str">
        <f>IFERROR(VLOOKUP(N681,'散件（更新）'!B:H,3,FALSE),0)</f>
        <v/>
      </c>
      <c r="Q681" s="27" t="str">
        <f>VLOOKUP(N681,'散件（更新）'!B:H,2,FALSE)</f>
        <v>114-22281602</v>
      </c>
      <c r="R681" s="27" t="str">
        <f>VLOOKUP(N681,'散件（更新）'!B:H,7,FALSE)</f>
        <v>Storage Dock</v>
      </c>
      <c r="S681" s="27" t="str">
        <f>VLOOKUP(N681,'散件（更新）'!B:E,4,FALSE)</f>
        <v>https://tineco-yxzt.oss-accelerate.aliyuncs.com/20260119/114-22281602-dizuo_1768789686609.png</v>
      </c>
      <c r="T681" s="27" t="s">
        <v>8759</v>
      </c>
      <c r="U681" s="28" t="str">
        <f>VLOOKUP(N681,'散件（更新）'!B:G,6,FALSE)</f>
        <v>SP;ZB2228P-01;底座</v>
      </c>
      <c r="V681" s="28">
        <f>VLOOKUP(N681,'散件（更新）'!B:I,8,FALSE)</f>
        <v>6932485020041</v>
      </c>
    </row>
    <row r="682" spans="1:22" ht="20.149999999999999" customHeight="1">
      <c r="A682" s="57">
        <v>46169</v>
      </c>
      <c r="B682" s="58" t="s">
        <v>4243</v>
      </c>
      <c r="C682" s="27" t="str">
        <f>VLOOKUP(B682,'大货清单（不定期按GOMS更新）'!A:H,8,0)</f>
        <v>109-22200801</v>
      </c>
      <c r="D682" s="27" t="str">
        <f>VLOOKUP(B682,'大货清单（不定期按GOMS更新）'!A:C,3,0)</f>
        <v>CL2220H-01</v>
      </c>
      <c r="E682" s="27" t="str">
        <f>VLOOKUP(B682,'大货清单（不定期按GOMS更新）'!A:H,4,0)</f>
        <v>DE,FR,IT,ES,BE,SE,PL,NL,MN</v>
      </c>
      <c r="F682" s="27" t="str">
        <f>VLOOKUP(B682,'大货清单（不定期按GOMS更新）'!A:H,2,0)</f>
        <v>Floor one switch S7</v>
      </c>
      <c r="G682" s="28">
        <f>VLOOKUP(B682,'大货清单（不定期按GOMS更新）'!A:I,9,FALSE)</f>
        <v>6974950105075</v>
      </c>
      <c r="H682" s="27" t="str">
        <f>VLOOKUP(B682,'大货清单（不定期按GOMS更新）'!A:H,7,0)</f>
        <v>Black</v>
      </c>
      <c r="I682" s="27" t="str">
        <f>VLOOKUP(B682,'大货清单（不定期按GOMS更新）'!A:F,6,FALSE)</f>
        <v>ACTIVE</v>
      </c>
      <c r="J682" s="27" t="str">
        <f>VLOOKUP(B682,'大货清单（不定期按GOMS更新）'!A:K,11,FALSE)</f>
        <v>15.6</v>
      </c>
      <c r="K682" s="27" t="str">
        <f>VLOOKUP(B682,'大货清单（不定期按GOMS更新）'!A:N,12,FALSE)</f>
        <v>845</v>
      </c>
      <c r="L682" s="27" t="str">
        <f>VLOOKUP(B682,'大货清单（不定期按GOMS更新）'!A:M,13,FALSE)</f>
        <v>382</v>
      </c>
      <c r="M682" s="27" t="str">
        <f>VLOOKUP(B682,'大货清单（不定期按GOMS更新）'!A:N,14,FALSE)</f>
        <v>410</v>
      </c>
      <c r="N682" s="58" t="s">
        <v>16610</v>
      </c>
      <c r="O682" s="27">
        <f>IFERROR(VLOOKUP(N682,'散件迭代（不定期更新）'!C:J,8,FALSE),0)</f>
        <v>0</v>
      </c>
      <c r="P682" s="27" t="str">
        <f>IFERROR(VLOOKUP(N682,'散件（更新）'!B:H,3,FALSE),0)</f>
        <v/>
      </c>
      <c r="Q682" s="27" t="str">
        <f>VLOOKUP(N682,'散件（更新）'!B:H,2,FALSE)</f>
        <v>114-22200711</v>
      </c>
      <c r="R682" s="27" t="str">
        <f>VLOOKUP(N682,'散件（更新）'!B:H,7,FALSE)</f>
        <v>Lower Decorative Cover</v>
      </c>
      <c r="S682" s="27" t="str">
        <f>VLOOKUP(N682,'散件（更新）'!B:E,4,FALSE)</f>
        <v>https://tineco-yxzt.oss-accelerate.aliyuncs.com/20251117/794aaca7-6daa-4914-a742-ef353b11b687_1763342025355.png</v>
      </c>
      <c r="T682" s="27" t="s">
        <v>19314</v>
      </c>
      <c r="U682" s="28" t="str">
        <f>VLOOKUP(N682,'散件（更新）'!B:G,6,FALSE)</f>
        <v>SP;CL2220G-01;机体下装饰盖</v>
      </c>
      <c r="V682" s="28">
        <f>VLOOKUP(N682,'散件（更新）'!B:I,8,FALSE)</f>
        <v>6932485017997</v>
      </c>
    </row>
    <row r="683" spans="1:22" ht="20.149999999999999" customHeight="1">
      <c r="A683" s="57">
        <v>46169</v>
      </c>
      <c r="B683" s="58" t="s">
        <v>4752</v>
      </c>
      <c r="C683" s="27" t="str">
        <f>VLOOKUP(B683,'大货清单（不定期按GOMS更新）'!A:H,8,0)</f>
        <v>109-20191904</v>
      </c>
      <c r="D683" s="27" t="str">
        <f>VLOOKUP(B683,'大货清单（不定期按GOMS更新）'!A:C,3,0)</f>
        <v>CL2019S-04</v>
      </c>
      <c r="E683" s="27" t="str">
        <f>VLOOKUP(B683,'大货清单（不定期按GOMS更新）'!A:H,4,0)</f>
        <v>GB</v>
      </c>
      <c r="F683" s="27" t="str">
        <f>VLOOKUP(B683,'大货清单（不定期按GOMS更新）'!A:H,2,0)</f>
        <v>Floor one S5</v>
      </c>
      <c r="G683" s="28">
        <f>VLOOKUP(B683,'大货清单（不定期按GOMS更新）'!A:I,9,FALSE)</f>
        <v>6974950108182</v>
      </c>
      <c r="H683" s="27" t="str">
        <f>VLOOKUP(B683,'大货清单（不定期按GOMS更新）'!A:H,7,0)</f>
        <v>Blue</v>
      </c>
      <c r="I683" s="27" t="str">
        <f>VLOOKUP(B683,'大货清单（不定期按GOMS更新）'!A:F,6,FALSE)</f>
        <v>ACTIVE</v>
      </c>
      <c r="J683" s="27" t="str">
        <f>VLOOKUP(B683,'大货清单（不定期按GOMS更新）'!A:K,11,FALSE)</f>
        <v>8.17</v>
      </c>
      <c r="K683" s="27" t="str">
        <f>VLOOKUP(B683,'大货清单（不定期按GOMS更新）'!A:N,12,FALSE)</f>
        <v>326</v>
      </c>
      <c r="L683" s="27" t="str">
        <f>VLOOKUP(B683,'大货清单（不定期按GOMS更新）'!A:M,13,FALSE)</f>
        <v>296</v>
      </c>
      <c r="M683" s="27" t="str">
        <f>VLOOKUP(B683,'大货清单（不定期按GOMS更新）'!A:N,14,FALSE)</f>
        <v>672</v>
      </c>
      <c r="N683" s="58" t="s">
        <v>11206</v>
      </c>
      <c r="O683" s="27">
        <f>IFERROR(VLOOKUP(N683,'散件迭代（不定期更新）'!C:J,8,FALSE),0)</f>
        <v>0</v>
      </c>
      <c r="P683" s="27">
        <f>IFERROR(VLOOKUP(N683,'散件（更新）'!B:H,3,FALSE),0)</f>
        <v>0</v>
      </c>
      <c r="Q683" s="27" t="str">
        <f>VLOOKUP(N683,'散件（更新）'!B:H,2,FALSE)</f>
        <v>114-20191910</v>
      </c>
      <c r="R683" s="27" t="str">
        <f>VLOOKUP(N683,'散件（更新）'!B:H,7,FALSE)</f>
        <v>Charging Base</v>
      </c>
      <c r="S683" s="27">
        <f>VLOOKUP(N683,'散件（更新）'!B:E,4,FALSE)</f>
        <v>0</v>
      </c>
      <c r="T683" s="27" t="s">
        <v>8759</v>
      </c>
      <c r="U683" s="28" t="str">
        <f>VLOOKUP(N683,'散件（更新）'!B:G,6,FALSE)</f>
        <v>SP;CL2019S-01;托盘组件（改善款）</v>
      </c>
      <c r="V683" s="28">
        <f>VLOOKUP(N683,'散件（更新）'!B:I,8,FALSE)</f>
        <v>6932485008483</v>
      </c>
    </row>
    <row r="684" spans="1:22" ht="20.149999999999999" customHeight="1">
      <c r="A684" s="57">
        <v>46169</v>
      </c>
      <c r="B684" s="58" t="s">
        <v>7448</v>
      </c>
      <c r="C684" s="27" t="str">
        <f>VLOOKUP(B684,'大货清单（不定期按GOMS更新）'!A:H,8,0)</f>
        <v>109-23480601</v>
      </c>
      <c r="D684" s="27" t="str">
        <f>VLOOKUP(B684,'大货清单（不定期按GOMS更新）'!A:C,3,0)</f>
        <v>CL2348F-01</v>
      </c>
      <c r="E684" s="27" t="str">
        <f>VLOOKUP(B684,'大货清单（不定期按GOMS更新）'!A:H,4,0)</f>
        <v>DE,FR,SE,PL,BE,NL,ES,IT,MN,ZA,PE,CL</v>
      </c>
      <c r="F684" s="27" t="str">
        <f>VLOOKUP(B684,'大货清单（不定期按GOMS更新）'!A:H,2,0)</f>
        <v>FLOOR ONE SWITCH S6 STRETCH</v>
      </c>
      <c r="G684" s="28">
        <f>VLOOKUP(B684,'大货清单（不定期按GOMS更新）'!A:I,9,FALSE)</f>
        <v>6932485002290</v>
      </c>
      <c r="H684" s="27" t="str">
        <f>VLOOKUP(B684,'大货清单（不定期按GOMS更新）'!A:H,7,0)</f>
        <v>WHITE&amp;BLACK</v>
      </c>
      <c r="I684" s="27" t="str">
        <f>VLOOKUP(B684,'大货清单（不定期按GOMS更新）'!A:F,6,FALSE)</f>
        <v>ACTIVE</v>
      </c>
      <c r="J684" s="27" t="str">
        <f>VLOOKUP(B684,'大货清单（不定期按GOMS更新）'!A:K,11,FALSE)</f>
        <v>12.6</v>
      </c>
      <c r="K684" s="27" t="str">
        <f>VLOOKUP(B684,'大货清单（不定期按GOMS更新）'!A:N,12,FALSE)</f>
        <v>850</v>
      </c>
      <c r="L684" s="27" t="str">
        <f>VLOOKUP(B684,'大货清单（不定期按GOMS更新）'!A:M,13,FALSE)</f>
        <v>332</v>
      </c>
      <c r="M684" s="27" t="str">
        <f>VLOOKUP(B684,'大货清单（不定期按GOMS更新）'!A:N,14,FALSE)</f>
        <v>318</v>
      </c>
      <c r="N684" s="58" t="s">
        <v>7981</v>
      </c>
      <c r="O684" s="27">
        <f>IFERROR(VLOOKUP(N684,'散件迭代（不定期更新）'!C:J,8,FALSE),0)</f>
        <v>0</v>
      </c>
      <c r="P684" s="27" t="str">
        <f>IFERROR(VLOOKUP(N684,'散件（更新）'!B:H,3,FALSE),0)</f>
        <v/>
      </c>
      <c r="Q684" s="27" t="str">
        <f>VLOOKUP(N684,'散件（更新）'!B:H,2,FALSE)</f>
        <v>114-24570010</v>
      </c>
      <c r="R684" s="27" t="str">
        <f>VLOOKUP(N684,'散件（更新）'!B:H,7,FALSE)</f>
        <v>3-In-1 Cleaning Tool</v>
      </c>
      <c r="S684" s="27" t="str">
        <f>VLOOKUP(N684,'散件（更新）'!B:E,4,FALSE)</f>
        <v>https://tineco-yxzt.oss-accelerate.aliyuncs.com/20250114/tools_1736821158089.jpg</v>
      </c>
      <c r="T684" s="27" t="s">
        <v>8759</v>
      </c>
      <c r="U684" s="28" t="str">
        <f>VLOOKUP(N684,'散件（更新）'!B:G,6,FALSE)</f>
        <v>清洁刷组件</v>
      </c>
      <c r="V684" s="28">
        <f>VLOOKUP(N684,'散件（更新）'!B:I,8,FALSE)</f>
        <v>6932485003099</v>
      </c>
    </row>
    <row r="685" spans="1:22" ht="20.149999999999999" customHeight="1">
      <c r="A685" s="57">
        <v>46169</v>
      </c>
      <c r="B685" s="58" t="s">
        <v>7448</v>
      </c>
      <c r="C685" s="27" t="str">
        <f>VLOOKUP(B685,'大货清单（不定期按GOMS更新）'!A:H,8,0)</f>
        <v>109-23480601</v>
      </c>
      <c r="D685" s="27" t="str">
        <f>VLOOKUP(B685,'大货清单（不定期按GOMS更新）'!A:C,3,0)</f>
        <v>CL2348F-01</v>
      </c>
      <c r="E685" s="27" t="str">
        <f>VLOOKUP(B685,'大货清单（不定期按GOMS更新）'!A:H,4,0)</f>
        <v>DE,FR,SE,PL,BE,NL,ES,IT,MN,ZA,PE,CL</v>
      </c>
      <c r="F685" s="27" t="str">
        <f>VLOOKUP(B685,'大货清单（不定期按GOMS更新）'!A:H,2,0)</f>
        <v>FLOOR ONE SWITCH S6 STRETCH</v>
      </c>
      <c r="G685" s="28">
        <f>VLOOKUP(B685,'大货清单（不定期按GOMS更新）'!A:I,9,FALSE)</f>
        <v>6932485002290</v>
      </c>
      <c r="H685" s="27" t="str">
        <f>VLOOKUP(B685,'大货清单（不定期按GOMS更新）'!A:H,7,0)</f>
        <v>WHITE&amp;BLACK</v>
      </c>
      <c r="I685" s="27" t="str">
        <f>VLOOKUP(B685,'大货清单（不定期按GOMS更新）'!A:F,6,FALSE)</f>
        <v>ACTIVE</v>
      </c>
      <c r="J685" s="27" t="str">
        <f>VLOOKUP(B685,'大货清单（不定期按GOMS更新）'!A:K,11,FALSE)</f>
        <v>12.6</v>
      </c>
      <c r="K685" s="27" t="str">
        <f>VLOOKUP(B685,'大货清单（不定期按GOMS更新）'!A:N,12,FALSE)</f>
        <v>850</v>
      </c>
      <c r="L685" s="27" t="str">
        <f>VLOOKUP(B685,'大货清单（不定期按GOMS更新）'!A:M,13,FALSE)</f>
        <v>332</v>
      </c>
      <c r="M685" s="27" t="str">
        <f>VLOOKUP(B685,'大货清单（不定期按GOMS更新）'!A:N,14,FALSE)</f>
        <v>318</v>
      </c>
      <c r="N685" s="58" t="s">
        <v>7268</v>
      </c>
      <c r="O685" s="27">
        <f>IFERROR(VLOOKUP(N685,'散件迭代（不定期更新）'!C:J,8,FALSE),0)</f>
        <v>0</v>
      </c>
      <c r="P685" s="27">
        <f>IFERROR(VLOOKUP(N685,'散件（更新）'!B:H,3,FALSE),0)</f>
        <v>0</v>
      </c>
      <c r="Q685" s="27" t="str">
        <f>VLOOKUP(N685,'散件（更新）'!B:H,2,FALSE)</f>
        <v>114-23680804</v>
      </c>
      <c r="R685" s="27" t="str">
        <f>VLOOKUP(N685,'散件（更新）'!B:H,7,FALSE)</f>
        <v>2-In-1 Dusting Brush</v>
      </c>
      <c r="S685" s="27" t="str">
        <f>VLOOKUP(N685,'散件（更新）'!B:E,4,FALSE)</f>
        <v>https://tineco-yxzt.oss-accelerate.aliyuncs.com/20240912/22233_1726106570610.jpg</v>
      </c>
      <c r="T685" s="27" t="s">
        <v>8759</v>
      </c>
      <c r="U685" s="28" t="str">
        <f>VLOOKUP(N685,'散件（更新）'!B:G,6,FALSE)</f>
        <v>组合刷组件</v>
      </c>
      <c r="V685" s="28">
        <f>VLOOKUP(N685,'散件（更新）'!B:I,8,FALSE)</f>
        <v>6932485001026</v>
      </c>
    </row>
    <row r="686" spans="1:22" ht="20.149999999999999" customHeight="1">
      <c r="A686" s="57">
        <v>46169</v>
      </c>
      <c r="B686" s="58" t="s">
        <v>13709</v>
      </c>
      <c r="C686" s="27" t="str">
        <f>VLOOKUP(B686,'大货清单（不定期按GOMS更新）'!A:H,8,0)</f>
        <v>109-24670401</v>
      </c>
      <c r="D686" s="27" t="str">
        <f>VLOOKUP(B686,'大货清单（不定期按GOMS更新）'!A:C,3,0)</f>
        <v>CL2467D-01</v>
      </c>
      <c r="E686" s="27" t="str">
        <f>VLOOKUP(B686,'大货清单（不定期按GOMS更新）'!A:H,4,0)</f>
        <v>DE,FR,IT,BE,ES,PL,SE,NL</v>
      </c>
      <c r="F686" s="27" t="str">
        <f>VLOOKUP(B686,'大货清单（不定期按GOMS更新）'!A:H,2,0)</f>
        <v>Floor One S9 Master</v>
      </c>
      <c r="G686" s="28">
        <f>VLOOKUP(B686,'大货清单（不定期按GOMS更新）'!A:I,9,FALSE)</f>
        <v>6932485017836</v>
      </c>
      <c r="H686" s="27" t="str">
        <f>VLOOKUP(B686,'大货清单（不定期按GOMS更新）'!A:H,7,0)</f>
        <v>BLACK</v>
      </c>
      <c r="I686" s="27" t="str">
        <f>VLOOKUP(B686,'大货清单（不定期按GOMS更新）'!A:F,6,FALSE)</f>
        <v>ACTIVE</v>
      </c>
      <c r="J686" s="27" t="str">
        <f>VLOOKUP(B686,'大货清单（不定期按GOMS更新）'!A:K,11,FALSE)</f>
        <v>8.4</v>
      </c>
      <c r="K686" s="27" t="str">
        <f>VLOOKUP(B686,'大货清单（不定期按GOMS更新）'!A:N,12,FALSE)</f>
        <v>773</v>
      </c>
      <c r="L686" s="27" t="str">
        <f>VLOOKUP(B686,'大货清单（不定期按GOMS更新）'!A:M,13,FALSE)</f>
        <v>333</v>
      </c>
      <c r="M686" s="27" t="str">
        <f>VLOOKUP(B686,'大货清单（不定期按GOMS更新）'!A:N,14,FALSE)</f>
        <v>315</v>
      </c>
      <c r="N686" s="58" t="s">
        <v>16673</v>
      </c>
      <c r="O686" s="27">
        <f>IFERROR(VLOOKUP(N686,'散件迭代（不定期更新）'!C:J,8,FALSE),0)</f>
        <v>0</v>
      </c>
      <c r="P686" s="27" t="str">
        <f>IFERROR(VLOOKUP(N686,'散件（更新）'!B:H,3,FALSE),0)</f>
        <v/>
      </c>
      <c r="Q686" s="27" t="str">
        <f>VLOOKUP(N686,'散件（更新）'!B:H,2,FALSE)</f>
        <v>114-24671102</v>
      </c>
      <c r="R686" s="27" t="str">
        <f>VLOOKUP(N686,'散件（更新）'!B:H,7,FALSE)</f>
        <v>plastic part</v>
      </c>
      <c r="S686" s="27" t="str">
        <f>VLOOKUP(N686,'散件（更新）'!B:E,4,FALSE)</f>
        <v>https://tineco-yxzt.oss-accelerate.aliyuncs.com/20251217/shoubingsuokou_1765947057365.png</v>
      </c>
      <c r="T686" s="27" t="s">
        <v>8759</v>
      </c>
      <c r="U686" s="28" t="str">
        <f>VLOOKUP(N686,'散件（更新）'!B:G,6,FALSE)</f>
        <v>SP;CL2467K-01;手柄锁扣组件</v>
      </c>
      <c r="V686" s="28">
        <f>VLOOKUP(N686,'散件（更新）'!B:I,8,FALSE)</f>
        <v>6932485018178</v>
      </c>
    </row>
    <row r="687" spans="1:22" ht="20.149999999999999" customHeight="1">
      <c r="A687" s="57">
        <v>46169</v>
      </c>
      <c r="B687" s="58" t="s">
        <v>13709</v>
      </c>
      <c r="C687" s="27" t="str">
        <f>VLOOKUP(B687,'大货清单（不定期按GOMS更新）'!A:H,8,0)</f>
        <v>109-24670401</v>
      </c>
      <c r="D687" s="27" t="str">
        <f>VLOOKUP(B687,'大货清单（不定期按GOMS更新）'!A:C,3,0)</f>
        <v>CL2467D-01</v>
      </c>
      <c r="E687" s="27" t="str">
        <f>VLOOKUP(B687,'大货清单（不定期按GOMS更新）'!A:H,4,0)</f>
        <v>DE,FR,IT,BE,ES,PL,SE,NL</v>
      </c>
      <c r="F687" s="27" t="str">
        <f>VLOOKUP(B687,'大货清单（不定期按GOMS更新）'!A:H,2,0)</f>
        <v>Floor One S9 Master</v>
      </c>
      <c r="G687" s="28">
        <f>VLOOKUP(B687,'大货清单（不定期按GOMS更新）'!A:I,9,FALSE)</f>
        <v>6932485017836</v>
      </c>
      <c r="H687" s="27" t="str">
        <f>VLOOKUP(B687,'大货清单（不定期按GOMS更新）'!A:H,7,0)</f>
        <v>BLACK</v>
      </c>
      <c r="I687" s="27" t="str">
        <f>VLOOKUP(B687,'大货清单（不定期按GOMS更新）'!A:F,6,FALSE)</f>
        <v>ACTIVE</v>
      </c>
      <c r="J687" s="27" t="str">
        <f>VLOOKUP(B687,'大货清单（不定期按GOMS更新）'!A:K,11,FALSE)</f>
        <v>8.4</v>
      </c>
      <c r="K687" s="27" t="str">
        <f>VLOOKUP(B687,'大货清单（不定期按GOMS更新）'!A:N,12,FALSE)</f>
        <v>773</v>
      </c>
      <c r="L687" s="27" t="str">
        <f>VLOOKUP(B687,'大货清单（不定期按GOMS更新）'!A:M,13,FALSE)</f>
        <v>333</v>
      </c>
      <c r="M687" s="27" t="str">
        <f>VLOOKUP(B687,'大货清单（不定期按GOMS更新）'!A:N,14,FALSE)</f>
        <v>315</v>
      </c>
      <c r="N687" s="58" t="s">
        <v>15280</v>
      </c>
      <c r="O687" s="27">
        <f>IFERROR(VLOOKUP(N687,'散件迭代（不定期更新）'!C:J,8,FALSE),0)</f>
        <v>0</v>
      </c>
      <c r="P687" s="27">
        <f>IFERROR(VLOOKUP(N687,'散件（更新）'!B:H,3,FALSE),0)</f>
        <v>0</v>
      </c>
      <c r="Q687" s="27" t="str">
        <f>VLOOKUP(N687,'散件（更新）'!B:H,2,FALSE)</f>
        <v>114-24670604</v>
      </c>
      <c r="R687" s="27" t="str">
        <f>VLOOKUP(N687,'散件（更新）'!B:H,7,FALSE)</f>
        <v>Switch</v>
      </c>
      <c r="S687" s="27">
        <f>VLOOKUP(N687,'散件（更新）'!B:E,4,FALSE)</f>
        <v>0</v>
      </c>
      <c r="T687" s="27" t="s">
        <v>8759</v>
      </c>
      <c r="U687" s="28" t="str">
        <f>VLOOKUP(N687,'散件（更新）'!B:G,6,FALSE)</f>
        <v>SP;CL2467F-01;直立开关导线组件</v>
      </c>
      <c r="V687" s="28">
        <f>VLOOKUP(N687,'散件（更新）'!B:I,8,FALSE)</f>
        <v>6932485017454</v>
      </c>
    </row>
    <row r="688" spans="1:22" ht="20.149999999999999" customHeight="1">
      <c r="A688" s="57">
        <v>46169</v>
      </c>
      <c r="B688" s="58" t="s">
        <v>18982</v>
      </c>
      <c r="C688" s="27" t="str">
        <f>VLOOKUP(B688,'大货清单（不定期按GOMS更新）'!A:H,8,0)</f>
        <v>109-25680001</v>
      </c>
      <c r="D688" s="27" t="str">
        <f>VLOOKUP(B688,'大货清单（不定期按GOMS更新）'!A:C,3,0)</f>
        <v>CL2568-01</v>
      </c>
      <c r="E688" s="27" t="str">
        <f>VLOOKUP(B688,'大货清单（不定期按GOMS更新）'!A:H,4,0)</f>
        <v>PL,LT,HU,RO,GR,CZ,UA</v>
      </c>
      <c r="F688" s="27" t="str">
        <f>VLOOKUP(B688,'大货清单（不定期按GOMS更新）'!A:H,2,0)</f>
        <v>Floor One S5 Stretch Gold</v>
      </c>
      <c r="G688" s="28">
        <f>VLOOKUP(B688,'大货清单（不定期按GOMS更新）'!A:I,9,FALSE)</f>
        <v>6932485015887</v>
      </c>
      <c r="H688" s="27" t="str">
        <f>VLOOKUP(B688,'大货清单（不定期按GOMS更新）'!A:H,7,0)</f>
        <v>Champagne Gold</v>
      </c>
      <c r="I688" s="27" t="str">
        <f>VLOOKUP(B688,'大货清单（不定期按GOMS更新）'!A:F,6,FALSE)</f>
        <v>ACTIVE</v>
      </c>
      <c r="J688" s="27" t="str">
        <f>VLOOKUP(B688,'大货清单（不定期按GOMS更新）'!A:K,11,FALSE)</f>
        <v>9.8</v>
      </c>
      <c r="K688" s="27" t="str">
        <f>VLOOKUP(B688,'大货清单（不定期按GOMS更新）'!A:N,12,FALSE)</f>
        <v>734</v>
      </c>
      <c r="L688" s="27" t="str">
        <f>VLOOKUP(B688,'大货清单（不定期按GOMS更新）'!A:M,13,FALSE)</f>
        <v>326</v>
      </c>
      <c r="M688" s="27" t="str">
        <f>VLOOKUP(B688,'大货清单（不定期按GOMS更新）'!A:N,14,FALSE)</f>
        <v>288</v>
      </c>
      <c r="N688" s="58" t="s">
        <v>8082</v>
      </c>
      <c r="O688" s="27">
        <f>IFERROR(VLOOKUP(N688,'散件迭代（不定期更新）'!C:J,8,FALSE),0)</f>
        <v>0</v>
      </c>
      <c r="P688" s="27" t="str">
        <f>IFERROR(VLOOKUP(N688,'散件（更新）'!B:H,3,FALSE),0)</f>
        <v/>
      </c>
      <c r="Q688" s="27" t="str">
        <f>VLOOKUP(N688,'散件（更新）'!B:H,2,FALSE)</f>
        <v>114-23761801</v>
      </c>
      <c r="R688" s="27" t="str">
        <f>VLOOKUP(N688,'散件（更新）'!B:H,7,FALSE)</f>
        <v>Brush Roller</v>
      </c>
      <c r="S688" s="27" t="str">
        <f>VLOOKUP(N688,'散件（更新）'!B:E,4,FALSE)</f>
        <v>https://tineco-yxzt.oss-accelerate.aliyuncs.com/20241219/weixintupian_20241114110949_1734578233397.jpg</v>
      </c>
      <c r="T688" s="27" t="s">
        <v>8759</v>
      </c>
      <c r="U688" s="28" t="str">
        <f>VLOOKUP(N688,'散件（更新）'!B:G,6,FALSE)</f>
        <v>耐热滚刷组件</v>
      </c>
      <c r="V688" s="28">
        <f>VLOOKUP(N688,'散件（更新）'!B:I,8,FALSE)</f>
        <v>6932485002405</v>
      </c>
    </row>
    <row r="689" spans="1:22" ht="20.149999999999999" customHeight="1">
      <c r="A689" s="57">
        <v>46169</v>
      </c>
      <c r="B689" s="58" t="s">
        <v>18982</v>
      </c>
      <c r="C689" s="27" t="str">
        <f>VLOOKUP(B689,'大货清单（不定期按GOMS更新）'!A:H,8,0)</f>
        <v>109-25680001</v>
      </c>
      <c r="D689" s="27" t="str">
        <f>VLOOKUP(B689,'大货清单（不定期按GOMS更新）'!A:C,3,0)</f>
        <v>CL2568-01</v>
      </c>
      <c r="E689" s="27" t="str">
        <f>VLOOKUP(B689,'大货清单（不定期按GOMS更新）'!A:H,4,0)</f>
        <v>PL,LT,HU,RO,GR,CZ,UA</v>
      </c>
      <c r="F689" s="27" t="str">
        <f>VLOOKUP(B689,'大货清单（不定期按GOMS更新）'!A:H,2,0)</f>
        <v>Floor One S5 Stretch Gold</v>
      </c>
      <c r="G689" s="28">
        <f>VLOOKUP(B689,'大货清单（不定期按GOMS更新）'!A:I,9,FALSE)</f>
        <v>6932485015887</v>
      </c>
      <c r="H689" s="27" t="str">
        <f>VLOOKUP(B689,'大货清单（不定期按GOMS更新）'!A:H,7,0)</f>
        <v>Champagne Gold</v>
      </c>
      <c r="I689" s="27" t="str">
        <f>VLOOKUP(B689,'大货清单（不定期按GOMS更新）'!A:F,6,FALSE)</f>
        <v>ACTIVE</v>
      </c>
      <c r="J689" s="27" t="str">
        <f>VLOOKUP(B689,'大货清单（不定期按GOMS更新）'!A:K,11,FALSE)</f>
        <v>9.8</v>
      </c>
      <c r="K689" s="27" t="str">
        <f>VLOOKUP(B689,'大货清单（不定期按GOMS更新）'!A:N,12,FALSE)</f>
        <v>734</v>
      </c>
      <c r="L689" s="27" t="str">
        <f>VLOOKUP(B689,'大货清单（不定期按GOMS更新）'!A:M,13,FALSE)</f>
        <v>326</v>
      </c>
      <c r="M689" s="27" t="str">
        <f>VLOOKUP(B689,'大货清单（不定期按GOMS更新）'!A:N,14,FALSE)</f>
        <v>288</v>
      </c>
      <c r="N689" s="58" t="s">
        <v>15833</v>
      </c>
      <c r="O689" s="27">
        <f>IFERROR(VLOOKUP(N689,'散件迭代（不定期更新）'!C:J,8,FALSE),0)</f>
        <v>0</v>
      </c>
      <c r="P689" s="27">
        <f>IFERROR(VLOOKUP(N689,'散件（更新）'!B:H,3,FALSE),0)</f>
        <v>0</v>
      </c>
      <c r="Q689" s="27" t="str">
        <f>VLOOKUP(N689,'散件（更新）'!B:H,2,FALSE)</f>
        <v>114-24581502</v>
      </c>
      <c r="R689" s="27" t="str">
        <f>VLOOKUP(N689,'散件（更新）'!B:H,7,FALSE)</f>
        <v>HEPA Assy</v>
      </c>
      <c r="S689" s="27" t="str">
        <f>VLOOKUP(N689,'散件（更新）'!B:E,4,FALSE)</f>
        <v>https://tineco-yxzt.oss-accelerate.aliyuncs.com/20250828/huishoutongguolu:qizhuangpeizujian_1756341874109.jpg</v>
      </c>
      <c r="T689" s="27" t="s">
        <v>8759</v>
      </c>
      <c r="U689" s="28" t="str">
        <f>VLOOKUP(N689,'散件（更新）'!B:G,6,FALSE)</f>
        <v>SP;CL2458O-01;回收桶过滤器装配组件</v>
      </c>
      <c r="V689" s="28">
        <f>VLOOKUP(N689,'散件（更新）'!B:I,8,FALSE)</f>
        <v>6932485011971</v>
      </c>
    </row>
    <row r="690" spans="1:22" ht="20.149999999999999" customHeight="1">
      <c r="A690" s="57">
        <v>46169</v>
      </c>
      <c r="B690" s="58" t="s">
        <v>18982</v>
      </c>
      <c r="C690" s="27" t="str">
        <f>VLOOKUP(B690,'大货清单（不定期按GOMS更新）'!A:H,8,0)</f>
        <v>109-25680001</v>
      </c>
      <c r="D690" s="27" t="str">
        <f>VLOOKUP(B690,'大货清单（不定期按GOMS更新）'!A:C,3,0)</f>
        <v>CL2568-01</v>
      </c>
      <c r="E690" s="27" t="str">
        <f>VLOOKUP(B690,'大货清单（不定期按GOMS更新）'!A:H,4,0)</f>
        <v>PL,LT,HU,RO,GR,CZ,UA</v>
      </c>
      <c r="F690" s="27" t="str">
        <f>VLOOKUP(B690,'大货清单（不定期按GOMS更新）'!A:H,2,0)</f>
        <v>Floor One S5 Stretch Gold</v>
      </c>
      <c r="G690" s="28">
        <f>VLOOKUP(B690,'大货清单（不定期按GOMS更新）'!A:I,9,FALSE)</f>
        <v>6932485015887</v>
      </c>
      <c r="H690" s="27" t="str">
        <f>VLOOKUP(B690,'大货清单（不定期按GOMS更新）'!A:H,7,0)</f>
        <v>Champagne Gold</v>
      </c>
      <c r="I690" s="27" t="str">
        <f>VLOOKUP(B690,'大货清单（不定期按GOMS更新）'!A:F,6,FALSE)</f>
        <v>ACTIVE</v>
      </c>
      <c r="J690" s="27" t="str">
        <f>VLOOKUP(B690,'大货清单（不定期按GOMS更新）'!A:K,11,FALSE)</f>
        <v>9.8</v>
      </c>
      <c r="K690" s="27" t="str">
        <f>VLOOKUP(B690,'大货清单（不定期按GOMS更新）'!A:N,12,FALSE)</f>
        <v>734</v>
      </c>
      <c r="L690" s="27" t="str">
        <f>VLOOKUP(B690,'大货清单（不定期按GOMS更新）'!A:M,13,FALSE)</f>
        <v>326</v>
      </c>
      <c r="M690" s="27" t="str">
        <f>VLOOKUP(B690,'大货清单（不定期按GOMS更新）'!A:N,14,FALSE)</f>
        <v>288</v>
      </c>
      <c r="N690" s="58" t="s">
        <v>15814</v>
      </c>
      <c r="O690" s="27">
        <f>IFERROR(VLOOKUP(N690,'散件迭代（不定期更新）'!C:J,8,FALSE),0)</f>
        <v>0</v>
      </c>
      <c r="P690" s="27">
        <f>IFERROR(VLOOKUP(N690,'散件（更新）'!B:H,3,FALSE),0)</f>
        <v>0</v>
      </c>
      <c r="Q690" s="27" t="str">
        <f>VLOOKUP(N690,'散件（更新）'!B:H,2,FALSE)</f>
        <v>114-25400202</v>
      </c>
      <c r="R690" s="27" t="str">
        <f>VLOOKUP(N690,'散件（更新）'!B:H,7,FALSE)</f>
        <v>Charging Base</v>
      </c>
      <c r="S690" s="27" t="str">
        <f>VLOOKUP(N690,'散件（更新）'!B:E,4,FALSE)</f>
        <v>https://tineco-yxzt.oss-accelerate.aliyuncs.com/20251028/honggantuopan_1761614887824.jpg</v>
      </c>
      <c r="T690" s="27" t="s">
        <v>8759</v>
      </c>
      <c r="U690" s="28" t="str">
        <f>VLOOKUP(N690,'散件（更新）'!B:G,6,FALSE)</f>
        <v>SP;CL2540B-02;烘干托盘组件</v>
      </c>
      <c r="V690" s="28">
        <f>VLOOKUP(N690,'散件（更新）'!B:I,8,FALSE)</f>
        <v>6932485016921</v>
      </c>
    </row>
    <row r="691" spans="1:22" ht="20.149999999999999" customHeight="1">
      <c r="A691" s="57">
        <v>46169</v>
      </c>
      <c r="B691" s="58" t="s">
        <v>18982</v>
      </c>
      <c r="C691" s="27" t="str">
        <f>VLOOKUP(B691,'大货清单（不定期按GOMS更新）'!A:H,8,0)</f>
        <v>109-25680001</v>
      </c>
      <c r="D691" s="27" t="str">
        <f>VLOOKUP(B691,'大货清单（不定期按GOMS更新）'!A:C,3,0)</f>
        <v>CL2568-01</v>
      </c>
      <c r="E691" s="27" t="str">
        <f>VLOOKUP(B691,'大货清单（不定期按GOMS更新）'!A:H,4,0)</f>
        <v>PL,LT,HU,RO,GR,CZ,UA</v>
      </c>
      <c r="F691" s="27" t="str">
        <f>VLOOKUP(B691,'大货清单（不定期按GOMS更新）'!A:H,2,0)</f>
        <v>Floor One S5 Stretch Gold</v>
      </c>
      <c r="G691" s="28">
        <f>VLOOKUP(B691,'大货清单（不定期按GOMS更新）'!A:I,9,FALSE)</f>
        <v>6932485015887</v>
      </c>
      <c r="H691" s="27" t="str">
        <f>VLOOKUP(B691,'大货清单（不定期按GOMS更新）'!A:H,7,0)</f>
        <v>Champagne Gold</v>
      </c>
      <c r="I691" s="27" t="str">
        <f>VLOOKUP(B691,'大货清单（不定期按GOMS更新）'!A:F,6,FALSE)</f>
        <v>ACTIVE</v>
      </c>
      <c r="J691" s="27" t="str">
        <f>VLOOKUP(B691,'大货清单（不定期按GOMS更新）'!A:K,11,FALSE)</f>
        <v>9.8</v>
      </c>
      <c r="K691" s="27" t="str">
        <f>VLOOKUP(B691,'大货清单（不定期按GOMS更新）'!A:N,12,FALSE)</f>
        <v>734</v>
      </c>
      <c r="L691" s="27" t="str">
        <f>VLOOKUP(B691,'大货清单（不定期按GOMS更新）'!A:M,13,FALSE)</f>
        <v>326</v>
      </c>
      <c r="M691" s="27" t="str">
        <f>VLOOKUP(B691,'大货清单（不定期按GOMS更新）'!A:N,14,FALSE)</f>
        <v>288</v>
      </c>
      <c r="N691" s="58" t="s">
        <v>16741</v>
      </c>
      <c r="O691" s="27">
        <f>IFERROR(VLOOKUP(N691,'散件迭代（不定期更新）'!C:J,8,FALSE),0)</f>
        <v>0</v>
      </c>
      <c r="P691" s="27" t="str">
        <f>IFERROR(VLOOKUP(N691,'散件（更新）'!B:H,3,FALSE),0)</f>
        <v/>
      </c>
      <c r="Q691" s="27" t="str">
        <f>VLOOKUP(N691,'散件（更新）'!B:H,2,FALSE)</f>
        <v>114-25700001</v>
      </c>
      <c r="R691" s="27" t="str">
        <f>VLOOKUP(N691,'散件（更新）'!B:H,7,FALSE)</f>
        <v>Battery</v>
      </c>
      <c r="S691" s="27" t="str">
        <f>VLOOKUP(N691,'散件（更新）'!B:E,4,FALSE)</f>
        <v>https://tineco-yxzt.oss-accelerate.aliyuncs.com/20251205/dianchi_1764925445331.png</v>
      </c>
      <c r="T691" s="27" t="s">
        <v>19301</v>
      </c>
      <c r="U691" s="28" t="str">
        <f>VLOOKUP(N691,'散件（更新）'!B:G,6,FALSE)</f>
        <v>SP;CL2570-01;电池包组件</v>
      </c>
      <c r="V691" s="28">
        <f>VLOOKUP(N691,'散件（更新）'!B:I,8,FALSE)</f>
        <v>6932485018307</v>
      </c>
    </row>
    <row r="692" spans="1:22" ht="20.149999999999999" customHeight="1">
      <c r="A692" s="57">
        <v>46169</v>
      </c>
      <c r="B692" s="58" t="s">
        <v>18982</v>
      </c>
      <c r="C692" s="27" t="str">
        <f>VLOOKUP(B692,'大货清单（不定期按GOMS更新）'!A:H,8,0)</f>
        <v>109-25680001</v>
      </c>
      <c r="D692" s="27" t="str">
        <f>VLOOKUP(B692,'大货清单（不定期按GOMS更新）'!A:C,3,0)</f>
        <v>CL2568-01</v>
      </c>
      <c r="E692" s="27" t="str">
        <f>VLOOKUP(B692,'大货清单（不定期按GOMS更新）'!A:H,4,0)</f>
        <v>PL,LT,HU,RO,GR,CZ,UA</v>
      </c>
      <c r="F692" s="27" t="str">
        <f>VLOOKUP(B692,'大货清单（不定期按GOMS更新）'!A:H,2,0)</f>
        <v>Floor One S5 Stretch Gold</v>
      </c>
      <c r="G692" s="28">
        <f>VLOOKUP(B692,'大货清单（不定期按GOMS更新）'!A:I,9,FALSE)</f>
        <v>6932485015887</v>
      </c>
      <c r="H692" s="27" t="str">
        <f>VLOOKUP(B692,'大货清单（不定期按GOMS更新）'!A:H,7,0)</f>
        <v>Champagne Gold</v>
      </c>
      <c r="I692" s="27" t="str">
        <f>VLOOKUP(B692,'大货清单（不定期按GOMS更新）'!A:F,6,FALSE)</f>
        <v>ACTIVE</v>
      </c>
      <c r="J692" s="27" t="str">
        <f>VLOOKUP(B692,'大货清单（不定期按GOMS更新）'!A:K,11,FALSE)</f>
        <v>9.8</v>
      </c>
      <c r="K692" s="27" t="str">
        <f>VLOOKUP(B692,'大货清单（不定期按GOMS更新）'!A:N,12,FALSE)</f>
        <v>734</v>
      </c>
      <c r="L692" s="27" t="str">
        <f>VLOOKUP(B692,'大货清单（不定期按GOMS更新）'!A:M,13,FALSE)</f>
        <v>326</v>
      </c>
      <c r="M692" s="27" t="str">
        <f>VLOOKUP(B692,'大货清单（不定期按GOMS更新）'!A:N,14,FALSE)</f>
        <v>288</v>
      </c>
      <c r="N692" s="58" t="s">
        <v>1702</v>
      </c>
      <c r="O692" s="27">
        <f>IFERROR(VLOOKUP(N692,'散件迭代（不定期更新）'!C:J,8,FALSE),0)</f>
        <v>0</v>
      </c>
      <c r="P692" s="27" t="str">
        <f>IFERROR(VLOOKUP(N692,'散件（更新）'!B:H,3,FALSE),0)</f>
        <v>/</v>
      </c>
      <c r="Q692" s="27" t="str">
        <f>VLOOKUP(N692,'散件（更新）'!B:H,2,FALSE)</f>
        <v>114-20191901</v>
      </c>
      <c r="R692" s="27" t="str">
        <f>VLOOKUP(N692,'散件（更新）'!B:H,7,FALSE)</f>
        <v>plastic part</v>
      </c>
      <c r="S692" s="27">
        <f>VLOOKUP(N692,'散件（更新）'!B:E,4,FALSE)</f>
        <v>0</v>
      </c>
      <c r="T692" s="27" t="s">
        <v>8759</v>
      </c>
      <c r="U692" s="28" t="str">
        <f>VLOOKUP(N692,'散件（更新）'!B:G,6,FALSE)</f>
        <v>S5水管套装</v>
      </c>
      <c r="V692" s="28">
        <f>VLOOKUP(N692,'散件（更新）'!B:I,8,FALSE)</f>
        <v>6974950102210</v>
      </c>
    </row>
    <row r="693" spans="1:22" ht="20.149999999999999" customHeight="1">
      <c r="A693" s="57">
        <v>46169</v>
      </c>
      <c r="B693" s="58" t="s">
        <v>18982</v>
      </c>
      <c r="C693" s="27" t="str">
        <f>VLOOKUP(B693,'大货清单（不定期按GOMS更新）'!A:H,8,0)</f>
        <v>109-25680001</v>
      </c>
      <c r="D693" s="27" t="str">
        <f>VLOOKUP(B693,'大货清单（不定期按GOMS更新）'!A:C,3,0)</f>
        <v>CL2568-01</v>
      </c>
      <c r="E693" s="27" t="str">
        <f>VLOOKUP(B693,'大货清单（不定期按GOMS更新）'!A:H,4,0)</f>
        <v>PL,LT,HU,RO,GR,CZ,UA</v>
      </c>
      <c r="F693" s="27" t="str">
        <f>VLOOKUP(B693,'大货清单（不定期按GOMS更新）'!A:H,2,0)</f>
        <v>Floor One S5 Stretch Gold</v>
      </c>
      <c r="G693" s="28">
        <f>VLOOKUP(B693,'大货清单（不定期按GOMS更新）'!A:I,9,FALSE)</f>
        <v>6932485015887</v>
      </c>
      <c r="H693" s="27" t="str">
        <f>VLOOKUP(B693,'大货清单（不定期按GOMS更新）'!A:H,7,0)</f>
        <v>Champagne Gold</v>
      </c>
      <c r="I693" s="27" t="str">
        <f>VLOOKUP(B693,'大货清单（不定期按GOMS更新）'!A:F,6,FALSE)</f>
        <v>ACTIVE</v>
      </c>
      <c r="J693" s="27" t="str">
        <f>VLOOKUP(B693,'大货清单（不定期按GOMS更新）'!A:K,11,FALSE)</f>
        <v>9.8</v>
      </c>
      <c r="K693" s="27" t="str">
        <f>VLOOKUP(B693,'大货清单（不定期按GOMS更新）'!A:N,12,FALSE)</f>
        <v>734</v>
      </c>
      <c r="L693" s="27" t="str">
        <f>VLOOKUP(B693,'大货清单（不定期按GOMS更新）'!A:M,13,FALSE)</f>
        <v>326</v>
      </c>
      <c r="M693" s="27" t="str">
        <f>VLOOKUP(B693,'大货清单（不定期按GOMS更新）'!A:N,14,FALSE)</f>
        <v>288</v>
      </c>
      <c r="N693" s="58" t="s">
        <v>15770</v>
      </c>
      <c r="O693" s="27">
        <f>IFERROR(VLOOKUP(N693,'散件迭代（不定期更新）'!C:J,8,FALSE),0)</f>
        <v>0</v>
      </c>
      <c r="P693" s="27">
        <f>IFERROR(VLOOKUP(N693,'散件（更新）'!B:H,3,FALSE),0)</f>
        <v>0</v>
      </c>
      <c r="Q693" s="27" t="str">
        <f>VLOOKUP(N693,'散件（更新）'!B:H,2,FALSE)</f>
        <v>114-25350330</v>
      </c>
      <c r="R693" s="27" t="str">
        <f>VLOOKUP(N693,'散件（更新）'!B:H,7,FALSE)</f>
        <v>Rubber Plug (Rear Body Cover)</v>
      </c>
      <c r="S693" s="27">
        <f>VLOOKUP(N693,'散件（更新）'!B:E,4,FALSE)</f>
        <v>0</v>
      </c>
      <c r="T693" s="27" t="s">
        <v>8759</v>
      </c>
      <c r="U693" s="28" t="str">
        <f>VLOOKUP(N693,'散件（更新）'!B:G,6,FALSE)</f>
        <v>SP;CL2535C-02;机体后盖软胶塞（左右）</v>
      </c>
      <c r="V693" s="28">
        <f>VLOOKUP(N693,'散件（更新）'!B:I,8,FALSE)</f>
        <v>6932485014347</v>
      </c>
    </row>
    <row r="694" spans="1:22" ht="20.149999999999999" customHeight="1">
      <c r="A694" s="57">
        <v>46169</v>
      </c>
      <c r="B694" s="58" t="s">
        <v>18982</v>
      </c>
      <c r="C694" s="27" t="str">
        <f>VLOOKUP(B694,'大货清单（不定期按GOMS更新）'!A:H,8,0)</f>
        <v>109-25680001</v>
      </c>
      <c r="D694" s="27" t="str">
        <f>VLOOKUP(B694,'大货清单（不定期按GOMS更新）'!A:C,3,0)</f>
        <v>CL2568-01</v>
      </c>
      <c r="E694" s="27" t="str">
        <f>VLOOKUP(B694,'大货清单（不定期按GOMS更新）'!A:H,4,0)</f>
        <v>PL,LT,HU,RO,GR,CZ,UA</v>
      </c>
      <c r="F694" s="27" t="str">
        <f>VLOOKUP(B694,'大货清单（不定期按GOMS更新）'!A:H,2,0)</f>
        <v>Floor One S5 Stretch Gold</v>
      </c>
      <c r="G694" s="28">
        <f>VLOOKUP(B694,'大货清单（不定期按GOMS更新）'!A:I,9,FALSE)</f>
        <v>6932485015887</v>
      </c>
      <c r="H694" s="27" t="str">
        <f>VLOOKUP(B694,'大货清单（不定期按GOMS更新）'!A:H,7,0)</f>
        <v>Champagne Gold</v>
      </c>
      <c r="I694" s="27" t="str">
        <f>VLOOKUP(B694,'大货清单（不定期按GOMS更新）'!A:F,6,FALSE)</f>
        <v>ACTIVE</v>
      </c>
      <c r="J694" s="27" t="str">
        <f>VLOOKUP(B694,'大货清单（不定期按GOMS更新）'!A:K,11,FALSE)</f>
        <v>9.8</v>
      </c>
      <c r="K694" s="27" t="str">
        <f>VLOOKUP(B694,'大货清单（不定期按GOMS更新）'!A:N,12,FALSE)</f>
        <v>734</v>
      </c>
      <c r="L694" s="27" t="str">
        <f>VLOOKUP(B694,'大货清单（不定期按GOMS更新）'!A:M,13,FALSE)</f>
        <v>326</v>
      </c>
      <c r="M694" s="27" t="str">
        <f>VLOOKUP(B694,'大货清单（不定期按GOMS更新）'!A:N,14,FALSE)</f>
        <v>288</v>
      </c>
      <c r="N694" s="58" t="s">
        <v>15891</v>
      </c>
      <c r="O694" s="27">
        <f>IFERROR(VLOOKUP(N694,'散件迭代（不定期更新）'!C:J,8,FALSE),0)</f>
        <v>0</v>
      </c>
      <c r="P694" s="27">
        <f>IFERROR(VLOOKUP(N694,'散件（更新）'!B:H,3,FALSE),0)</f>
        <v>0</v>
      </c>
      <c r="Q694" s="27" t="str">
        <f>VLOOKUP(N694,'散件（更新）'!B:H,2,FALSE)</f>
        <v>114-25350333</v>
      </c>
      <c r="R694" s="27" t="str">
        <f>VLOOKUP(N694,'散件（更新）'!B:H,7,FALSE)</f>
        <v>Main Body Front Cover</v>
      </c>
      <c r="S694" s="27">
        <f>VLOOKUP(N694,'散件（更新）'!B:E,4,FALSE)</f>
        <v>0</v>
      </c>
      <c r="T694" s="27" t="s">
        <v>8759</v>
      </c>
      <c r="U694" s="28" t="str">
        <f>VLOOKUP(N694,'散件（更新）'!B:G,6,FALSE)</f>
        <v>SP;CL2535C-02;机体前盖</v>
      </c>
      <c r="V694" s="28">
        <f>VLOOKUP(N694,'散件（更新）'!B:I,8,FALSE)</f>
        <v>6932485014378</v>
      </c>
    </row>
    <row r="695" spans="1:22" ht="20.149999999999999" customHeight="1">
      <c r="A695" s="57">
        <v>46169</v>
      </c>
      <c r="B695" s="58" t="s">
        <v>18982</v>
      </c>
      <c r="C695" s="27" t="str">
        <f>VLOOKUP(B695,'大货清单（不定期按GOMS更新）'!A:H,8,0)</f>
        <v>109-25680001</v>
      </c>
      <c r="D695" s="27" t="str">
        <f>VLOOKUP(B695,'大货清单（不定期按GOMS更新）'!A:C,3,0)</f>
        <v>CL2568-01</v>
      </c>
      <c r="E695" s="27" t="str">
        <f>VLOOKUP(B695,'大货清单（不定期按GOMS更新）'!A:H,4,0)</f>
        <v>PL,LT,HU,RO,GR,CZ,UA</v>
      </c>
      <c r="F695" s="27" t="str">
        <f>VLOOKUP(B695,'大货清单（不定期按GOMS更新）'!A:H,2,0)</f>
        <v>Floor One S5 Stretch Gold</v>
      </c>
      <c r="G695" s="28">
        <f>VLOOKUP(B695,'大货清单（不定期按GOMS更新）'!A:I,9,FALSE)</f>
        <v>6932485015887</v>
      </c>
      <c r="H695" s="27" t="str">
        <f>VLOOKUP(B695,'大货清单（不定期按GOMS更新）'!A:H,7,0)</f>
        <v>Champagne Gold</v>
      </c>
      <c r="I695" s="27" t="str">
        <f>VLOOKUP(B695,'大货清单（不定期按GOMS更新）'!A:F,6,FALSE)</f>
        <v>ACTIVE</v>
      </c>
      <c r="J695" s="27" t="str">
        <f>VLOOKUP(B695,'大货清单（不定期按GOMS更新）'!A:K,11,FALSE)</f>
        <v>9.8</v>
      </c>
      <c r="K695" s="27" t="str">
        <f>VLOOKUP(B695,'大货清单（不定期按GOMS更新）'!A:N,12,FALSE)</f>
        <v>734</v>
      </c>
      <c r="L695" s="27" t="str">
        <f>VLOOKUP(B695,'大货清单（不定期按GOMS更新）'!A:M,13,FALSE)</f>
        <v>326</v>
      </c>
      <c r="M695" s="27" t="str">
        <f>VLOOKUP(B695,'大货清单（不定期按GOMS更新）'!A:N,14,FALSE)</f>
        <v>288</v>
      </c>
      <c r="N695" s="58" t="s">
        <v>15556</v>
      </c>
      <c r="O695" s="27">
        <f>IFERROR(VLOOKUP(N695,'散件迭代（不定期更新）'!C:J,8,FALSE),0)</f>
        <v>0</v>
      </c>
      <c r="P695" s="27">
        <f>IFERROR(VLOOKUP(N695,'散件（更新）'!B:H,3,FALSE),0)</f>
        <v>0</v>
      </c>
      <c r="Q695" s="27" t="str">
        <f>VLOOKUP(N695,'散件（更新）'!B:H,2,FALSE)</f>
        <v>114-25350334</v>
      </c>
      <c r="R695" s="27" t="str">
        <f>VLOOKUP(N695,'散件（更新）'!B:H,7,FALSE)</f>
        <v>plastic part</v>
      </c>
      <c r="S695" s="27">
        <f>VLOOKUP(N695,'散件（更新）'!B:E,4,FALSE)</f>
        <v>0</v>
      </c>
      <c r="T695" s="27" t="s">
        <v>8759</v>
      </c>
      <c r="U695" s="28" t="str">
        <f>VLOOKUP(N695,'散件（更新）'!B:G,6,FALSE)</f>
        <v>SP;CL2535C-02;机体下装饰盖</v>
      </c>
      <c r="V695" s="28">
        <f>VLOOKUP(N695,'散件（更新）'!B:I,8,FALSE)</f>
        <v>6932485014385</v>
      </c>
    </row>
    <row r="696" spans="1:22" ht="20.149999999999999" customHeight="1">
      <c r="A696" s="57">
        <v>46169</v>
      </c>
      <c r="B696" s="58" t="s">
        <v>18982</v>
      </c>
      <c r="C696" s="27" t="str">
        <f>VLOOKUP(B696,'大货清单（不定期按GOMS更新）'!A:H,8,0)</f>
        <v>109-25680001</v>
      </c>
      <c r="D696" s="27" t="str">
        <f>VLOOKUP(B696,'大货清单（不定期按GOMS更新）'!A:C,3,0)</f>
        <v>CL2568-01</v>
      </c>
      <c r="E696" s="27" t="str">
        <f>VLOOKUP(B696,'大货清单（不定期按GOMS更新）'!A:H,4,0)</f>
        <v>PL,LT,HU,RO,GR,CZ,UA</v>
      </c>
      <c r="F696" s="27" t="str">
        <f>VLOOKUP(B696,'大货清单（不定期按GOMS更新）'!A:H,2,0)</f>
        <v>Floor One S5 Stretch Gold</v>
      </c>
      <c r="G696" s="28">
        <f>VLOOKUP(B696,'大货清单（不定期按GOMS更新）'!A:I,9,FALSE)</f>
        <v>6932485015887</v>
      </c>
      <c r="H696" s="27" t="str">
        <f>VLOOKUP(B696,'大货清单（不定期按GOMS更新）'!A:H,7,0)</f>
        <v>Champagne Gold</v>
      </c>
      <c r="I696" s="27" t="str">
        <f>VLOOKUP(B696,'大货清单（不定期按GOMS更新）'!A:F,6,FALSE)</f>
        <v>ACTIVE</v>
      </c>
      <c r="J696" s="27" t="str">
        <f>VLOOKUP(B696,'大货清单（不定期按GOMS更新）'!A:K,11,FALSE)</f>
        <v>9.8</v>
      </c>
      <c r="K696" s="27" t="str">
        <f>VLOOKUP(B696,'大货清单（不定期按GOMS更新）'!A:N,12,FALSE)</f>
        <v>734</v>
      </c>
      <c r="L696" s="27" t="str">
        <f>VLOOKUP(B696,'大货清单（不定期按GOMS更新）'!A:M,13,FALSE)</f>
        <v>326</v>
      </c>
      <c r="M696" s="27" t="str">
        <f>VLOOKUP(B696,'大货清单（不定期按GOMS更新）'!A:N,14,FALSE)</f>
        <v>288</v>
      </c>
      <c r="N696" s="58" t="s">
        <v>16913</v>
      </c>
      <c r="O696" s="27">
        <f>IFERROR(VLOOKUP(N696,'散件迭代（不定期更新）'!C:J,8,FALSE),0)</f>
        <v>0</v>
      </c>
      <c r="P696" s="27" t="str">
        <f>IFERROR(VLOOKUP(N696,'散件（更新）'!B:H,3,FALSE),0)</f>
        <v/>
      </c>
      <c r="Q696" s="27" t="str">
        <f>VLOOKUP(N696,'散件（更新）'!B:H,2,FALSE)</f>
        <v>114-25700003</v>
      </c>
      <c r="R696" s="27" t="str">
        <f>VLOOKUP(N696,'散件（更新）'!B:H,7,FALSE)</f>
        <v>water spray plate assembly</v>
      </c>
      <c r="S696" s="27" t="str">
        <f>VLOOKUP(N696,'散件（更新）'!B:E,4,FALSE)</f>
        <v>https://tineco-yxzt.oss-accelerate.aliyuncs.com/20251205/penshuiban_1764926194860.png</v>
      </c>
      <c r="T696" s="27" t="s">
        <v>19312</v>
      </c>
      <c r="U696" s="28" t="str">
        <f>VLOOKUP(N696,'散件（更新）'!B:G,6,FALSE)</f>
        <v>SP;CL2570-01;喷水板组件</v>
      </c>
      <c r="V696" s="28">
        <f>VLOOKUP(N696,'散件（更新）'!B:I,8,FALSE)</f>
        <v>6932485018321</v>
      </c>
    </row>
    <row r="697" spans="1:22" ht="20.149999999999999" customHeight="1">
      <c r="A697" s="57">
        <v>46169</v>
      </c>
      <c r="B697" s="58" t="s">
        <v>18982</v>
      </c>
      <c r="C697" s="27" t="str">
        <f>VLOOKUP(B697,'大货清单（不定期按GOMS更新）'!A:H,8,0)</f>
        <v>109-25680001</v>
      </c>
      <c r="D697" s="27" t="str">
        <f>VLOOKUP(B697,'大货清单（不定期按GOMS更新）'!A:C,3,0)</f>
        <v>CL2568-01</v>
      </c>
      <c r="E697" s="27" t="str">
        <f>VLOOKUP(B697,'大货清单（不定期按GOMS更新）'!A:H,4,0)</f>
        <v>PL,LT,HU,RO,GR,CZ,UA</v>
      </c>
      <c r="F697" s="27" t="str">
        <f>VLOOKUP(B697,'大货清单（不定期按GOMS更新）'!A:H,2,0)</f>
        <v>Floor One S5 Stretch Gold</v>
      </c>
      <c r="G697" s="28">
        <f>VLOOKUP(B697,'大货清单（不定期按GOMS更新）'!A:I,9,FALSE)</f>
        <v>6932485015887</v>
      </c>
      <c r="H697" s="27" t="str">
        <f>VLOOKUP(B697,'大货清单（不定期按GOMS更新）'!A:H,7,0)</f>
        <v>Champagne Gold</v>
      </c>
      <c r="I697" s="27" t="str">
        <f>VLOOKUP(B697,'大货清单（不定期按GOMS更新）'!A:F,6,FALSE)</f>
        <v>ACTIVE</v>
      </c>
      <c r="J697" s="27" t="str">
        <f>VLOOKUP(B697,'大货清单（不定期按GOMS更新）'!A:K,11,FALSE)</f>
        <v>9.8</v>
      </c>
      <c r="K697" s="27" t="str">
        <f>VLOOKUP(B697,'大货清单（不定期按GOMS更新）'!A:N,12,FALSE)</f>
        <v>734</v>
      </c>
      <c r="L697" s="27" t="str">
        <f>VLOOKUP(B697,'大货清单（不定期按GOMS更新）'!A:M,13,FALSE)</f>
        <v>326</v>
      </c>
      <c r="M697" s="27" t="str">
        <f>VLOOKUP(B697,'大货清单（不定期按GOMS更新）'!A:N,14,FALSE)</f>
        <v>288</v>
      </c>
      <c r="N697" s="58" t="s">
        <v>16840</v>
      </c>
      <c r="O697" s="27">
        <f>IFERROR(VLOOKUP(N697,'散件迭代（不定期更新）'!C:J,8,FALSE),0)</f>
        <v>0</v>
      </c>
      <c r="P697" s="27" t="str">
        <f>IFERROR(VLOOKUP(N697,'散件（更新）'!B:H,3,FALSE),0)</f>
        <v/>
      </c>
      <c r="Q697" s="27" t="str">
        <f>VLOOKUP(N697,'散件（更新）'!B:H,2,FALSE)</f>
        <v>114-25680000</v>
      </c>
      <c r="R697" s="27" t="str">
        <f>VLOOKUP(N697,'散件（更新）'!B:H,7,FALSE)</f>
        <v>Connecting hose unit</v>
      </c>
      <c r="S697" s="27" t="str">
        <f>VLOOKUP(N697,'散件（更新）'!B:E,4,FALSE)</f>
        <v>https://tineco-yxzt.oss-accelerate.aliyuncs.com/20251222/weixinjietu_20251202160724_1766396525326.png</v>
      </c>
      <c r="T697" s="27" t="s">
        <v>19313</v>
      </c>
      <c r="U697" s="28" t="str">
        <f>VLOOKUP(N697,'散件（更新）'!B:G,6,FALSE)</f>
        <v>SP;CL2568-01;转接头组件</v>
      </c>
      <c r="V697" s="28">
        <f>VLOOKUP(N697,'散件（更新）'!B:I,8,FALSE)</f>
        <v>6932485019212</v>
      </c>
    </row>
    <row r="698" spans="1:22" ht="20.149999999999999" customHeight="1">
      <c r="A698" s="57">
        <v>46169</v>
      </c>
      <c r="B698" s="58" t="s">
        <v>18982</v>
      </c>
      <c r="C698" s="27" t="str">
        <f>VLOOKUP(B698,'大货清单（不定期按GOMS更新）'!A:H,8,0)</f>
        <v>109-25680001</v>
      </c>
      <c r="D698" s="27" t="str">
        <f>VLOOKUP(B698,'大货清单（不定期按GOMS更新）'!A:C,3,0)</f>
        <v>CL2568-01</v>
      </c>
      <c r="E698" s="27" t="str">
        <f>VLOOKUP(B698,'大货清单（不定期按GOMS更新）'!A:H,4,0)</f>
        <v>PL,LT,HU,RO,GR,CZ,UA</v>
      </c>
      <c r="F698" s="27" t="str">
        <f>VLOOKUP(B698,'大货清单（不定期按GOMS更新）'!A:H,2,0)</f>
        <v>Floor One S5 Stretch Gold</v>
      </c>
      <c r="G698" s="28">
        <f>VLOOKUP(B698,'大货清单（不定期按GOMS更新）'!A:I,9,FALSE)</f>
        <v>6932485015887</v>
      </c>
      <c r="H698" s="27" t="str">
        <f>VLOOKUP(B698,'大货清单（不定期按GOMS更新）'!A:H,7,0)</f>
        <v>Champagne Gold</v>
      </c>
      <c r="I698" s="27" t="str">
        <f>VLOOKUP(B698,'大货清单（不定期按GOMS更新）'!A:F,6,FALSE)</f>
        <v>ACTIVE</v>
      </c>
      <c r="J698" s="27" t="str">
        <f>VLOOKUP(B698,'大货清单（不定期按GOMS更新）'!A:K,11,FALSE)</f>
        <v>9.8</v>
      </c>
      <c r="K698" s="27" t="str">
        <f>VLOOKUP(B698,'大货清单（不定期按GOMS更新）'!A:N,12,FALSE)</f>
        <v>734</v>
      </c>
      <c r="L698" s="27" t="str">
        <f>VLOOKUP(B698,'大货清单（不定期按GOMS更新）'!A:M,13,FALSE)</f>
        <v>326</v>
      </c>
      <c r="M698" s="27" t="str">
        <f>VLOOKUP(B698,'大货清单（不定期按GOMS更新）'!A:N,14,FALSE)</f>
        <v>288</v>
      </c>
      <c r="N698" s="58" t="s">
        <v>16554</v>
      </c>
      <c r="O698" s="27">
        <f>IFERROR(VLOOKUP(N698,'散件迭代（不定期更新）'!C:J,8,FALSE),0)</f>
        <v>0</v>
      </c>
      <c r="P698" s="27" t="str">
        <f>IFERROR(VLOOKUP(N698,'散件（更新）'!B:H,3,FALSE),0)</f>
        <v/>
      </c>
      <c r="Q698" s="27" t="str">
        <f>VLOOKUP(N698,'散件（更新）'!B:H,2,FALSE)</f>
        <v>114-25680001</v>
      </c>
      <c r="R698" s="27" t="str">
        <f>VLOOKUP(N698,'散件（更新）'!B:H,7,FALSE)</f>
        <v>CWT drain valve</v>
      </c>
      <c r="S698" s="27" t="str">
        <f>VLOOKUP(N698,'散件（更新）'!B:E,4,FALSE)</f>
        <v>https://tineco-yxzt.oss-accelerate.aliyuncs.com/20251222/weixinjietu_20251202160800_1766396608369.png</v>
      </c>
      <c r="T698" s="27" t="s">
        <v>8759</v>
      </c>
      <c r="U698" s="28" t="str">
        <f>VLOOKUP(N698,'散件（更新）'!B:G,6,FALSE)</f>
        <v>SP;CL2568-01;下水阀组件</v>
      </c>
      <c r="V698" s="28">
        <f>VLOOKUP(N698,'散件（更新）'!B:I,8,FALSE)</f>
        <v>6932485019229</v>
      </c>
    </row>
    <row r="699" spans="1:22" ht="20.149999999999999" customHeight="1">
      <c r="A699" s="57">
        <v>46169</v>
      </c>
      <c r="B699" s="58" t="s">
        <v>18982</v>
      </c>
      <c r="C699" s="27" t="str">
        <f>VLOOKUP(B699,'大货清单（不定期按GOMS更新）'!A:H,8,0)</f>
        <v>109-25680001</v>
      </c>
      <c r="D699" s="27" t="str">
        <f>VLOOKUP(B699,'大货清单（不定期按GOMS更新）'!A:C,3,0)</f>
        <v>CL2568-01</v>
      </c>
      <c r="E699" s="27" t="str">
        <f>VLOOKUP(B699,'大货清单（不定期按GOMS更新）'!A:H,4,0)</f>
        <v>PL,LT,HU,RO,GR,CZ,UA</v>
      </c>
      <c r="F699" s="27" t="str">
        <f>VLOOKUP(B699,'大货清单（不定期按GOMS更新）'!A:H,2,0)</f>
        <v>Floor One S5 Stretch Gold</v>
      </c>
      <c r="G699" s="28">
        <f>VLOOKUP(B699,'大货清单（不定期按GOMS更新）'!A:I,9,FALSE)</f>
        <v>6932485015887</v>
      </c>
      <c r="H699" s="27" t="str">
        <f>VLOOKUP(B699,'大货清单（不定期按GOMS更新）'!A:H,7,0)</f>
        <v>Champagne Gold</v>
      </c>
      <c r="I699" s="27" t="str">
        <f>VLOOKUP(B699,'大货清单（不定期按GOMS更新）'!A:F,6,FALSE)</f>
        <v>ACTIVE</v>
      </c>
      <c r="J699" s="27" t="str">
        <f>VLOOKUP(B699,'大货清单（不定期按GOMS更新）'!A:K,11,FALSE)</f>
        <v>9.8</v>
      </c>
      <c r="K699" s="27" t="str">
        <f>VLOOKUP(B699,'大货清单（不定期按GOMS更新）'!A:N,12,FALSE)</f>
        <v>734</v>
      </c>
      <c r="L699" s="27" t="str">
        <f>VLOOKUP(B699,'大货清单（不定期按GOMS更新）'!A:M,13,FALSE)</f>
        <v>326</v>
      </c>
      <c r="M699" s="27" t="str">
        <f>VLOOKUP(B699,'大货清单（不定期按GOMS更新）'!A:N,14,FALSE)</f>
        <v>288</v>
      </c>
      <c r="N699" s="58" t="s">
        <v>7947</v>
      </c>
      <c r="O699" s="27">
        <f>IFERROR(VLOOKUP(N699,'散件迭代（不定期更新）'!C:J,8,FALSE),0)</f>
        <v>0</v>
      </c>
      <c r="P699" s="27" t="str">
        <f>IFERROR(VLOOKUP(N699,'散件（更新）'!B:H,3,FALSE),0)</f>
        <v/>
      </c>
      <c r="Q699" s="27" t="str">
        <f>VLOOKUP(N699,'散件（更新）'!B:H,2,FALSE)</f>
        <v>114-23480614</v>
      </c>
      <c r="R699" s="27" t="str">
        <f>VLOOKUP(N699,'散件（更新）'!B:H,7,FALSE)</f>
        <v>Wire</v>
      </c>
      <c r="S699" s="27">
        <f>VLOOKUP(N699,'散件（更新）'!B:E,4,FALSE)</f>
        <v>0</v>
      </c>
      <c r="T699" s="27" t="s">
        <v>8759</v>
      </c>
      <c r="U699" s="28" t="str">
        <f>VLOOKUP(N699,'散件（更新）'!B:G,6,FALSE)</f>
        <v>电源线（欧插）</v>
      </c>
      <c r="V699" s="28">
        <f>VLOOKUP(N699,'散件（更新）'!B:I,8,FALSE)</f>
        <v>6932485003990</v>
      </c>
    </row>
    <row r="700" spans="1:22" ht="20.149999999999999" customHeight="1">
      <c r="A700" s="57">
        <v>46169</v>
      </c>
      <c r="B700" s="58" t="s">
        <v>18982</v>
      </c>
      <c r="C700" s="27" t="str">
        <f>VLOOKUP(B700,'大货清单（不定期按GOMS更新）'!A:H,8,0)</f>
        <v>109-25680001</v>
      </c>
      <c r="D700" s="27" t="str">
        <f>VLOOKUP(B700,'大货清单（不定期按GOMS更新）'!A:C,3,0)</f>
        <v>CL2568-01</v>
      </c>
      <c r="E700" s="27" t="str">
        <f>VLOOKUP(B700,'大货清单（不定期按GOMS更新）'!A:H,4,0)</f>
        <v>PL,LT,HU,RO,GR,CZ,UA</v>
      </c>
      <c r="F700" s="27" t="str">
        <f>VLOOKUP(B700,'大货清单（不定期按GOMS更新）'!A:H,2,0)</f>
        <v>Floor One S5 Stretch Gold</v>
      </c>
      <c r="G700" s="28">
        <f>VLOOKUP(B700,'大货清单（不定期按GOMS更新）'!A:I,9,FALSE)</f>
        <v>6932485015887</v>
      </c>
      <c r="H700" s="27" t="str">
        <f>VLOOKUP(B700,'大货清单（不定期按GOMS更新）'!A:H,7,0)</f>
        <v>Champagne Gold</v>
      </c>
      <c r="I700" s="27" t="str">
        <f>VLOOKUP(B700,'大货清单（不定期按GOMS更新）'!A:F,6,FALSE)</f>
        <v>ACTIVE</v>
      </c>
      <c r="J700" s="27" t="str">
        <f>VLOOKUP(B700,'大货清单（不定期按GOMS更新）'!A:K,11,FALSE)</f>
        <v>9.8</v>
      </c>
      <c r="K700" s="27" t="str">
        <f>VLOOKUP(B700,'大货清单（不定期按GOMS更新）'!A:N,12,FALSE)</f>
        <v>734</v>
      </c>
      <c r="L700" s="27" t="str">
        <f>VLOOKUP(B700,'大货清单（不定期按GOMS更新）'!A:M,13,FALSE)</f>
        <v>326</v>
      </c>
      <c r="M700" s="27" t="str">
        <f>VLOOKUP(B700,'大货清单（不定期按GOMS更新）'!A:N,14,FALSE)</f>
        <v>288</v>
      </c>
      <c r="N700" s="58" t="s">
        <v>15009</v>
      </c>
      <c r="O700" s="27">
        <f>IFERROR(VLOOKUP(N700,'散件迭代（不定期更新）'!C:J,8,FALSE),0)</f>
        <v>0</v>
      </c>
      <c r="P700" s="27">
        <f>IFERROR(VLOOKUP(N700,'散件（更新）'!B:H,3,FALSE),0)</f>
        <v>0</v>
      </c>
      <c r="Q700" s="27" t="str">
        <f>VLOOKUP(N700,'散件（更新）'!B:H,2,FALSE)</f>
        <v>114-25350317</v>
      </c>
      <c r="R700" s="27" t="str">
        <f>VLOOKUP(N700,'散件（更新）'!B:H,7,FALSE)</f>
        <v>Charging Base NTC Wire Assembly</v>
      </c>
      <c r="S700" s="27" t="str">
        <f>VLOOKUP(N700,'散件（更新）'!B:E,4,FALSE)</f>
        <v>https://tineco-yxzt.oss-accelerate.aliyuncs.com/20250912/15DACD461F05AB5CAE1CD8967655659C_1757661186830.png</v>
      </c>
      <c r="T700" s="27" t="s">
        <v>8759</v>
      </c>
      <c r="U700" s="28" t="str">
        <f>VLOOKUP(N700,'散件（更新）'!B:G,6,FALSE)</f>
        <v>SP;CL2535C-01;NTC导线组件</v>
      </c>
      <c r="V700" s="28">
        <f>VLOOKUP(N700,'散件（更新）'!B:I,8,FALSE)</f>
        <v>6932485013692</v>
      </c>
    </row>
    <row r="701" spans="1:22" ht="20.149999999999999" customHeight="1">
      <c r="A701" s="57">
        <v>46169</v>
      </c>
      <c r="B701" s="58" t="s">
        <v>18982</v>
      </c>
      <c r="C701" s="27" t="str">
        <f>VLOOKUP(B701,'大货清单（不定期按GOMS更新）'!A:H,8,0)</f>
        <v>109-25680001</v>
      </c>
      <c r="D701" s="27" t="str">
        <f>VLOOKUP(B701,'大货清单（不定期按GOMS更新）'!A:C,3,0)</f>
        <v>CL2568-01</v>
      </c>
      <c r="E701" s="27" t="str">
        <f>VLOOKUP(B701,'大货清单（不定期按GOMS更新）'!A:H,4,0)</f>
        <v>PL,LT,HU,RO,GR,CZ,UA</v>
      </c>
      <c r="F701" s="27" t="str">
        <f>VLOOKUP(B701,'大货清单（不定期按GOMS更新）'!A:H,2,0)</f>
        <v>Floor One S5 Stretch Gold</v>
      </c>
      <c r="G701" s="28">
        <f>VLOOKUP(B701,'大货清单（不定期按GOMS更新）'!A:I,9,FALSE)</f>
        <v>6932485015887</v>
      </c>
      <c r="H701" s="27" t="str">
        <f>VLOOKUP(B701,'大货清单（不定期按GOMS更新）'!A:H,7,0)</f>
        <v>Champagne Gold</v>
      </c>
      <c r="I701" s="27" t="str">
        <f>VLOOKUP(B701,'大货清单（不定期按GOMS更新）'!A:F,6,FALSE)</f>
        <v>ACTIVE</v>
      </c>
      <c r="J701" s="27" t="str">
        <f>VLOOKUP(B701,'大货清单（不定期按GOMS更新）'!A:K,11,FALSE)</f>
        <v>9.8</v>
      </c>
      <c r="K701" s="27" t="str">
        <f>VLOOKUP(B701,'大货清单（不定期按GOMS更新）'!A:N,12,FALSE)</f>
        <v>734</v>
      </c>
      <c r="L701" s="27" t="str">
        <f>VLOOKUP(B701,'大货清单（不定期按GOMS更新）'!A:M,13,FALSE)</f>
        <v>326</v>
      </c>
      <c r="M701" s="27" t="str">
        <f>VLOOKUP(B701,'大货清单（不定期按GOMS更新）'!A:N,14,FALSE)</f>
        <v>288</v>
      </c>
      <c r="N701" s="58" t="s">
        <v>14966</v>
      </c>
      <c r="O701" s="27">
        <f>IFERROR(VLOOKUP(N701,'散件迭代（不定期更新）'!C:J,8,FALSE),0)</f>
        <v>0</v>
      </c>
      <c r="P701" s="27">
        <f>IFERROR(VLOOKUP(N701,'散件（更新）'!B:H,3,FALSE),0)</f>
        <v>0</v>
      </c>
      <c r="Q701" s="27" t="str">
        <f>VLOOKUP(N701,'散件（更新）'!B:H,2,FALSE)</f>
        <v>114-25350318</v>
      </c>
      <c r="R701" s="27" t="str">
        <f>VLOOKUP(N701,'散件（更新）'!B:H,7,FALSE)</f>
        <v>Charging Wire Assembly of charging base</v>
      </c>
      <c r="S701" s="27" t="str">
        <f>VLOOKUP(N701,'散件（更新）'!B:E,4,FALSE)</f>
        <v>https://tineco-yxzt.oss-accelerate.aliyuncs.com/20250912/4FE064062E74602B859A6BB3E5567FD0_1757661341748.png</v>
      </c>
      <c r="T701" s="27" t="s">
        <v>8759</v>
      </c>
      <c r="U701" s="28" t="str">
        <f>VLOOKUP(N701,'散件（更新）'!B:G,6,FALSE)</f>
        <v>SP;CL2535C-01;烘干托盘充电导线组件</v>
      </c>
      <c r="V701" s="28">
        <f>VLOOKUP(N701,'散件（更新）'!B:I,8,FALSE)</f>
        <v>6932485013708</v>
      </c>
    </row>
    <row r="702" spans="1:22" ht="20.149999999999999" customHeight="1">
      <c r="A702" s="57">
        <v>46169</v>
      </c>
      <c r="B702" s="58" t="s">
        <v>18982</v>
      </c>
      <c r="C702" s="27" t="str">
        <f>VLOOKUP(B702,'大货清单（不定期按GOMS更新）'!A:H,8,0)</f>
        <v>109-25680001</v>
      </c>
      <c r="D702" s="27" t="str">
        <f>VLOOKUP(B702,'大货清单（不定期按GOMS更新）'!A:C,3,0)</f>
        <v>CL2568-01</v>
      </c>
      <c r="E702" s="27" t="str">
        <f>VLOOKUP(B702,'大货清单（不定期按GOMS更新）'!A:H,4,0)</f>
        <v>PL,LT,HU,RO,GR,CZ,UA</v>
      </c>
      <c r="F702" s="27" t="str">
        <f>VLOOKUP(B702,'大货清单（不定期按GOMS更新）'!A:H,2,0)</f>
        <v>Floor One S5 Stretch Gold</v>
      </c>
      <c r="G702" s="28">
        <f>VLOOKUP(B702,'大货清单（不定期按GOMS更新）'!A:I,9,FALSE)</f>
        <v>6932485015887</v>
      </c>
      <c r="H702" s="27" t="str">
        <f>VLOOKUP(B702,'大货清单（不定期按GOMS更新）'!A:H,7,0)</f>
        <v>Champagne Gold</v>
      </c>
      <c r="I702" s="27" t="str">
        <f>VLOOKUP(B702,'大货清单（不定期按GOMS更新）'!A:F,6,FALSE)</f>
        <v>ACTIVE</v>
      </c>
      <c r="J702" s="27" t="str">
        <f>VLOOKUP(B702,'大货清单（不定期按GOMS更新）'!A:K,11,FALSE)</f>
        <v>9.8</v>
      </c>
      <c r="K702" s="27" t="str">
        <f>VLOOKUP(B702,'大货清单（不定期按GOMS更新）'!A:N,12,FALSE)</f>
        <v>734</v>
      </c>
      <c r="L702" s="27" t="str">
        <f>VLOOKUP(B702,'大货清单（不定期按GOMS更新）'!A:M,13,FALSE)</f>
        <v>326</v>
      </c>
      <c r="M702" s="27" t="str">
        <f>VLOOKUP(B702,'大货清单（不定期按GOMS更新）'!A:N,14,FALSE)</f>
        <v>288</v>
      </c>
      <c r="N702" s="58" t="s">
        <v>15336</v>
      </c>
      <c r="O702" s="27">
        <f>IFERROR(VLOOKUP(N702,'散件迭代（不定期更新）'!C:J,8,FALSE),0)</f>
        <v>0</v>
      </c>
      <c r="P702" s="27">
        <f>IFERROR(VLOOKUP(N702,'散件（更新）'!B:H,3,FALSE),0)</f>
        <v>0</v>
      </c>
      <c r="Q702" s="27" t="str">
        <f>VLOOKUP(N702,'散件（更新）'!B:H,2,FALSE)</f>
        <v>114-25350323</v>
      </c>
      <c r="R702" s="27" t="str">
        <f>VLOOKUP(N702,'散件（更新）'!B:H,7,FALSE)</f>
        <v>Main Body Signal Detection Assembly</v>
      </c>
      <c r="S702" s="27" t="str">
        <f>VLOOKUP(N702,'散件（更新）'!B:E,4,FALSE)</f>
        <v>https://tineco-yxzt.oss-accelerate.aliyuncs.com/20250912/D4284574C07A87EC7D572454F6D18126_1757661802455.png</v>
      </c>
      <c r="T702" s="27" t="s">
        <v>19304</v>
      </c>
      <c r="U702" s="28" t="str">
        <f>VLOOKUP(N702,'散件（更新）'!B:G,6,FALSE)</f>
        <v>SP;CL2535C-01;机身信号检测组件</v>
      </c>
      <c r="V702" s="28">
        <f>VLOOKUP(N702,'散件（更新）'!B:I,8,FALSE)</f>
        <v>6932485013753</v>
      </c>
    </row>
    <row r="703" spans="1:22" ht="20.149999999999999" customHeight="1">
      <c r="A703" s="57">
        <v>46169</v>
      </c>
      <c r="B703" s="58" t="s">
        <v>18982</v>
      </c>
      <c r="C703" s="27" t="str">
        <f>VLOOKUP(B703,'大货清单（不定期按GOMS更新）'!A:H,8,0)</f>
        <v>109-25680001</v>
      </c>
      <c r="D703" s="27" t="str">
        <f>VLOOKUP(B703,'大货清单（不定期按GOMS更新）'!A:C,3,0)</f>
        <v>CL2568-01</v>
      </c>
      <c r="E703" s="27" t="str">
        <f>VLOOKUP(B703,'大货清单（不定期按GOMS更新）'!A:H,4,0)</f>
        <v>PL,LT,HU,RO,GR,CZ,UA</v>
      </c>
      <c r="F703" s="27" t="str">
        <f>VLOOKUP(B703,'大货清单（不定期按GOMS更新）'!A:H,2,0)</f>
        <v>Floor One S5 Stretch Gold</v>
      </c>
      <c r="G703" s="28">
        <f>VLOOKUP(B703,'大货清单（不定期按GOMS更新）'!A:I,9,FALSE)</f>
        <v>6932485015887</v>
      </c>
      <c r="H703" s="27" t="str">
        <f>VLOOKUP(B703,'大货清单（不定期按GOMS更新）'!A:H,7,0)</f>
        <v>Champagne Gold</v>
      </c>
      <c r="I703" s="27" t="str">
        <f>VLOOKUP(B703,'大货清单（不定期按GOMS更新）'!A:F,6,FALSE)</f>
        <v>ACTIVE</v>
      </c>
      <c r="J703" s="27" t="str">
        <f>VLOOKUP(B703,'大货清单（不定期按GOMS更新）'!A:K,11,FALSE)</f>
        <v>9.8</v>
      </c>
      <c r="K703" s="27" t="str">
        <f>VLOOKUP(B703,'大货清单（不定期按GOMS更新）'!A:N,12,FALSE)</f>
        <v>734</v>
      </c>
      <c r="L703" s="27" t="str">
        <f>VLOOKUP(B703,'大货清单（不定期按GOMS更新）'!A:M,13,FALSE)</f>
        <v>326</v>
      </c>
      <c r="M703" s="27" t="str">
        <f>VLOOKUP(B703,'大货清单（不定期按GOMS更新）'!A:N,14,FALSE)</f>
        <v>288</v>
      </c>
      <c r="N703" s="58" t="s">
        <v>16558</v>
      </c>
      <c r="O703" s="27">
        <f>IFERROR(VLOOKUP(N703,'散件迭代（不定期更新）'!C:J,8,FALSE),0)</f>
        <v>0</v>
      </c>
      <c r="P703" s="27" t="str">
        <f>IFERROR(VLOOKUP(N703,'散件（更新）'!B:H,3,FALSE),0)</f>
        <v/>
      </c>
      <c r="Q703" s="27" t="str">
        <f>VLOOKUP(N703,'散件（更新）'!B:H,2,FALSE)</f>
        <v>114-25700002</v>
      </c>
      <c r="R703" s="27" t="str">
        <f>VLOOKUP(N703,'散件（更新）'!B:H,7,FALSE)</f>
        <v>Charging Wire of brush roller assembly</v>
      </c>
      <c r="S703" s="27" t="str">
        <f>VLOOKUP(N703,'散件（更新）'!B:E,4,FALSE)</f>
        <v>https://tineco-yxzt.oss-accelerate.aliyuncs.com/20251205/dishuachongdian_1764926067172.png</v>
      </c>
      <c r="T703" s="27" t="s">
        <v>19305</v>
      </c>
      <c r="U703" s="28" t="str">
        <f>VLOOKUP(N703,'散件（更新）'!B:G,6,FALSE)</f>
        <v>SP;CL2570-01;地刷充电对接导线组件</v>
      </c>
      <c r="V703" s="28">
        <f>VLOOKUP(N703,'散件（更新）'!B:I,8,FALSE)</f>
        <v>6932485018314</v>
      </c>
    </row>
    <row r="704" spans="1:22" ht="20.149999999999999" customHeight="1">
      <c r="A704" s="57">
        <v>46169</v>
      </c>
      <c r="B704" s="58" t="s">
        <v>18982</v>
      </c>
      <c r="C704" s="27" t="str">
        <f>VLOOKUP(B704,'大货清单（不定期按GOMS更新）'!A:H,8,0)</f>
        <v>109-25680001</v>
      </c>
      <c r="D704" s="27" t="str">
        <f>VLOOKUP(B704,'大货清单（不定期按GOMS更新）'!A:C,3,0)</f>
        <v>CL2568-01</v>
      </c>
      <c r="E704" s="27" t="str">
        <f>VLOOKUP(B704,'大货清单（不定期按GOMS更新）'!A:H,4,0)</f>
        <v>PL,LT,HU,RO,GR,CZ,UA</v>
      </c>
      <c r="F704" s="27" t="str">
        <f>VLOOKUP(B704,'大货清单（不定期按GOMS更新）'!A:H,2,0)</f>
        <v>Floor One S5 Stretch Gold</v>
      </c>
      <c r="G704" s="28">
        <f>VLOOKUP(B704,'大货清单（不定期按GOMS更新）'!A:I,9,FALSE)</f>
        <v>6932485015887</v>
      </c>
      <c r="H704" s="27" t="str">
        <f>VLOOKUP(B704,'大货清单（不定期按GOMS更新）'!A:H,7,0)</f>
        <v>Champagne Gold</v>
      </c>
      <c r="I704" s="27" t="str">
        <f>VLOOKUP(B704,'大货清单（不定期按GOMS更新）'!A:F,6,FALSE)</f>
        <v>ACTIVE</v>
      </c>
      <c r="J704" s="27" t="str">
        <f>VLOOKUP(B704,'大货清单（不定期按GOMS更新）'!A:K,11,FALSE)</f>
        <v>9.8</v>
      </c>
      <c r="K704" s="27" t="str">
        <f>VLOOKUP(B704,'大货清单（不定期按GOMS更新）'!A:N,12,FALSE)</f>
        <v>734</v>
      </c>
      <c r="L704" s="27" t="str">
        <f>VLOOKUP(B704,'大货清单（不定期按GOMS更新）'!A:M,13,FALSE)</f>
        <v>326</v>
      </c>
      <c r="M704" s="27" t="str">
        <f>VLOOKUP(B704,'大货清单（不定期按GOMS更新）'!A:N,14,FALSE)</f>
        <v>288</v>
      </c>
      <c r="N704" s="58" t="s">
        <v>7814</v>
      </c>
      <c r="O704" s="27">
        <f>IFERROR(VLOOKUP(N704,'散件迭代（不定期更新）'!C:J,8,FALSE),0)</f>
        <v>0</v>
      </c>
      <c r="P704" s="27" t="str">
        <f>IFERROR(VLOOKUP(N704,'散件（更新）'!B:H,3,FALSE),0)</f>
        <v/>
      </c>
      <c r="Q704" s="27" t="str">
        <f>VLOOKUP(N704,'散件（更新）'!B:H,2,FALSE)</f>
        <v>114-24570002</v>
      </c>
      <c r="R704" s="27" t="str">
        <f>VLOOKUP(N704,'散件（更新）'!B:H,7,FALSE)</f>
        <v>Switch</v>
      </c>
      <c r="S704" s="27" t="str">
        <f>VLOOKUP(N704,'散件（更新）'!B:E,4,FALSE)</f>
        <v>https://tineco-yxzt.oss-accelerate.aliyuncs.com/20250114/32131_1736819450296.jpg</v>
      </c>
      <c r="T704" s="27" t="s">
        <v>8759</v>
      </c>
      <c r="U704" s="28" t="str">
        <f>VLOOKUP(N704,'散件（更新）'!B:G,6,FALSE)</f>
        <v>微动开关</v>
      </c>
      <c r="V704" s="28">
        <f>VLOOKUP(N704,'散件（更新）'!B:I,8,FALSE)</f>
        <v>6932485002955</v>
      </c>
    </row>
    <row r="705" spans="1:22" ht="20.149999999999999" customHeight="1">
      <c r="A705" s="57">
        <v>46169</v>
      </c>
      <c r="B705" s="58" t="s">
        <v>18982</v>
      </c>
      <c r="C705" s="27" t="str">
        <f>VLOOKUP(B705,'大货清单（不定期按GOMS更新）'!A:H,8,0)</f>
        <v>109-25680001</v>
      </c>
      <c r="D705" s="27" t="str">
        <f>VLOOKUP(B705,'大货清单（不定期按GOMS更新）'!A:C,3,0)</f>
        <v>CL2568-01</v>
      </c>
      <c r="E705" s="27" t="str">
        <f>VLOOKUP(B705,'大货清单（不定期按GOMS更新）'!A:H,4,0)</f>
        <v>PL,LT,HU,RO,GR,CZ,UA</v>
      </c>
      <c r="F705" s="27" t="str">
        <f>VLOOKUP(B705,'大货清单（不定期按GOMS更新）'!A:H,2,0)</f>
        <v>Floor One S5 Stretch Gold</v>
      </c>
      <c r="G705" s="28">
        <f>VLOOKUP(B705,'大货清单（不定期按GOMS更新）'!A:I,9,FALSE)</f>
        <v>6932485015887</v>
      </c>
      <c r="H705" s="27" t="str">
        <f>VLOOKUP(B705,'大货清单（不定期按GOMS更新）'!A:H,7,0)</f>
        <v>Champagne Gold</v>
      </c>
      <c r="I705" s="27" t="str">
        <f>VLOOKUP(B705,'大货清单（不定期按GOMS更新）'!A:F,6,FALSE)</f>
        <v>ACTIVE</v>
      </c>
      <c r="J705" s="27" t="str">
        <f>VLOOKUP(B705,'大货清单（不定期按GOMS更新）'!A:K,11,FALSE)</f>
        <v>9.8</v>
      </c>
      <c r="K705" s="27" t="str">
        <f>VLOOKUP(B705,'大货清单（不定期按GOMS更新）'!A:N,12,FALSE)</f>
        <v>734</v>
      </c>
      <c r="L705" s="27" t="str">
        <f>VLOOKUP(B705,'大货清单（不定期按GOMS更新）'!A:M,13,FALSE)</f>
        <v>326</v>
      </c>
      <c r="M705" s="27" t="str">
        <f>VLOOKUP(B705,'大货清单（不定期按GOMS更新）'!A:N,14,FALSE)</f>
        <v>288</v>
      </c>
      <c r="N705" s="58" t="s">
        <v>14534</v>
      </c>
      <c r="O705" s="27">
        <f>IFERROR(VLOOKUP(N705,'散件迭代（不定期更新）'!C:J,8,FALSE),0)</f>
        <v>0</v>
      </c>
      <c r="P705" s="27">
        <f>IFERROR(VLOOKUP(N705,'散件（更新）'!B:H,3,FALSE),0)</f>
        <v>0</v>
      </c>
      <c r="Q705" s="27" t="str">
        <f>VLOOKUP(N705,'散件（更新）'!B:H,2,FALSE)</f>
        <v>114-25400203</v>
      </c>
      <c r="R705" s="27" t="str">
        <f>VLOOKUP(N705,'散件（更新）'!B:H,7,FALSE)</f>
        <v>Motor</v>
      </c>
      <c r="S705" s="27" t="str">
        <f>VLOOKUP(N705,'散件（更新）'!B:E,4,FALSE)</f>
        <v>https://tineco-yxzt.oss-accelerate.aliyuncs.com/20251028/weixintupian_20240530083051_1761615036628.jpg</v>
      </c>
      <c r="T705" s="27" t="s">
        <v>8759</v>
      </c>
      <c r="U705" s="28" t="str">
        <f>VLOOKUP(N705,'散件（更新）'!B:G,6,FALSE)</f>
        <v>SP;CL2540B-02;凯航45BLDB_180W主电机</v>
      </c>
      <c r="V705" s="28">
        <f>VLOOKUP(N705,'散件（更新）'!B:I,8,FALSE)</f>
        <v>6932485016938</v>
      </c>
    </row>
    <row r="706" spans="1:22" ht="20.149999999999999" customHeight="1">
      <c r="A706" s="57">
        <v>46169</v>
      </c>
      <c r="B706" s="58" t="s">
        <v>18982</v>
      </c>
      <c r="C706" s="27" t="str">
        <f>VLOOKUP(B706,'大货清单（不定期按GOMS更新）'!A:H,8,0)</f>
        <v>109-25680001</v>
      </c>
      <c r="D706" s="27" t="str">
        <f>VLOOKUP(B706,'大货清单（不定期按GOMS更新）'!A:C,3,0)</f>
        <v>CL2568-01</v>
      </c>
      <c r="E706" s="27" t="str">
        <f>VLOOKUP(B706,'大货清单（不定期按GOMS更新）'!A:H,4,0)</f>
        <v>PL,LT,HU,RO,GR,CZ,UA</v>
      </c>
      <c r="F706" s="27" t="str">
        <f>VLOOKUP(B706,'大货清单（不定期按GOMS更新）'!A:H,2,0)</f>
        <v>Floor One S5 Stretch Gold</v>
      </c>
      <c r="G706" s="28">
        <f>VLOOKUP(B706,'大货清单（不定期按GOMS更新）'!A:I,9,FALSE)</f>
        <v>6932485015887</v>
      </c>
      <c r="H706" s="27" t="str">
        <f>VLOOKUP(B706,'大货清单（不定期按GOMS更新）'!A:H,7,0)</f>
        <v>Champagne Gold</v>
      </c>
      <c r="I706" s="27" t="str">
        <f>VLOOKUP(B706,'大货清单（不定期按GOMS更新）'!A:F,6,FALSE)</f>
        <v>ACTIVE</v>
      </c>
      <c r="J706" s="27" t="str">
        <f>VLOOKUP(B706,'大货清单（不定期按GOMS更新）'!A:K,11,FALSE)</f>
        <v>9.8</v>
      </c>
      <c r="K706" s="27" t="str">
        <f>VLOOKUP(B706,'大货清单（不定期按GOMS更新）'!A:N,12,FALSE)</f>
        <v>734</v>
      </c>
      <c r="L706" s="27" t="str">
        <f>VLOOKUP(B706,'大货清单（不定期按GOMS更新）'!A:M,13,FALSE)</f>
        <v>326</v>
      </c>
      <c r="M706" s="27" t="str">
        <f>VLOOKUP(B706,'大货清单（不定期按GOMS更新）'!A:N,14,FALSE)</f>
        <v>288</v>
      </c>
      <c r="N706" s="58" t="s">
        <v>15537</v>
      </c>
      <c r="O706" s="27">
        <f>IFERROR(VLOOKUP(N706,'散件迭代（不定期更新）'!C:J,8,FALSE),0)</f>
        <v>0</v>
      </c>
      <c r="P706" s="27">
        <f>IFERROR(VLOOKUP(N706,'散件（更新）'!B:H,3,FALSE),0)</f>
        <v>0</v>
      </c>
      <c r="Q706" s="27" t="str">
        <f>VLOOKUP(N706,'散件（更新）'!B:H,2,FALSE)</f>
        <v>114-24581301</v>
      </c>
      <c r="R706" s="27" t="str">
        <f>VLOOKUP(N706,'散件（更新）'!B:H,7,FALSE)</f>
        <v>Motor</v>
      </c>
      <c r="S706" s="27" t="str">
        <f>VLOOKUP(N706,'散件（更新）'!B:E,4,FALSE)</f>
        <v>https://tineco-yxzt.oss-accelerate.aliyuncs.com/20250828/weixintupian_20240530083112_1756342102926.jpg</v>
      </c>
      <c r="T706" s="27" t="s">
        <v>19304</v>
      </c>
      <c r="U706" s="28" t="str">
        <f>VLOOKUP(N706,'散件（更新）'!B:G,6,FALSE)</f>
        <v>SP;CL2458M-01;有刷电机齿轮箱组件</v>
      </c>
      <c r="V706" s="28">
        <f>VLOOKUP(N706,'散件（更新）'!B:I,8,FALSE)</f>
        <v>6932485011650</v>
      </c>
    </row>
    <row r="707" spans="1:22" ht="20.149999999999999" customHeight="1">
      <c r="A707" s="57">
        <v>46169</v>
      </c>
      <c r="B707" s="58" t="s">
        <v>18982</v>
      </c>
      <c r="C707" s="27" t="str">
        <f>VLOOKUP(B707,'大货清单（不定期按GOMS更新）'!A:H,8,0)</f>
        <v>109-25680001</v>
      </c>
      <c r="D707" s="27" t="str">
        <f>VLOOKUP(B707,'大货清单（不定期按GOMS更新）'!A:C,3,0)</f>
        <v>CL2568-01</v>
      </c>
      <c r="E707" s="27" t="str">
        <f>VLOOKUP(B707,'大货清单（不定期按GOMS更新）'!A:H,4,0)</f>
        <v>PL,LT,HU,RO,GR,CZ,UA</v>
      </c>
      <c r="F707" s="27" t="str">
        <f>VLOOKUP(B707,'大货清单（不定期按GOMS更新）'!A:H,2,0)</f>
        <v>Floor One S5 Stretch Gold</v>
      </c>
      <c r="G707" s="28">
        <f>VLOOKUP(B707,'大货清单（不定期按GOMS更新）'!A:I,9,FALSE)</f>
        <v>6932485015887</v>
      </c>
      <c r="H707" s="27" t="str">
        <f>VLOOKUP(B707,'大货清单（不定期按GOMS更新）'!A:H,7,0)</f>
        <v>Champagne Gold</v>
      </c>
      <c r="I707" s="27" t="str">
        <f>VLOOKUP(B707,'大货清单（不定期按GOMS更新）'!A:F,6,FALSE)</f>
        <v>ACTIVE</v>
      </c>
      <c r="J707" s="27" t="str">
        <f>VLOOKUP(B707,'大货清单（不定期按GOMS更新）'!A:K,11,FALSE)</f>
        <v>9.8</v>
      </c>
      <c r="K707" s="27" t="str">
        <f>VLOOKUP(B707,'大货清单（不定期按GOMS更新）'!A:N,12,FALSE)</f>
        <v>734</v>
      </c>
      <c r="L707" s="27" t="str">
        <f>VLOOKUP(B707,'大货清单（不定期按GOMS更新）'!A:M,13,FALSE)</f>
        <v>326</v>
      </c>
      <c r="M707" s="27" t="str">
        <f>VLOOKUP(B707,'大货清单（不定期按GOMS更新）'!A:N,14,FALSE)</f>
        <v>288</v>
      </c>
      <c r="N707" s="58" t="s">
        <v>15060</v>
      </c>
      <c r="O707" s="27">
        <f>IFERROR(VLOOKUP(N707,'散件迭代（不定期更新）'!C:J,8,FALSE),0)</f>
        <v>0</v>
      </c>
      <c r="P707" s="27">
        <f>IFERROR(VLOOKUP(N707,'散件（更新）'!B:H,3,FALSE),0)</f>
        <v>0</v>
      </c>
      <c r="Q707" s="27" t="str">
        <f>VLOOKUP(N707,'散件（更新）'!B:H,2,FALSE)</f>
        <v>114-25350319</v>
      </c>
      <c r="R707" s="27" t="str">
        <f>VLOOKUP(N707,'散件（更新）'!B:H,7,FALSE)</f>
        <v>Charging base Fan Assembly</v>
      </c>
      <c r="S707" s="27" t="str">
        <f>VLOOKUP(N707,'散件（更新）'!B:E,4,FALSE)</f>
        <v>https://tineco-yxzt.oss-accelerate.aliyuncs.com/20250912/A8E581F33FB2BEB8660FB81E75AC9B4B_1757661449897.png</v>
      </c>
      <c r="T707" s="27" t="s">
        <v>19310</v>
      </c>
      <c r="U707" s="28" t="str">
        <f>VLOOKUP(N707,'散件（更新）'!B:G,6,FALSE)</f>
        <v>SP;CL2535C-01;托盘风机组件</v>
      </c>
      <c r="V707" s="28">
        <f>VLOOKUP(N707,'散件（更新）'!B:I,8,FALSE)</f>
        <v>6932485013715</v>
      </c>
    </row>
    <row r="708" spans="1:22" ht="20.149999999999999" customHeight="1">
      <c r="A708" s="57">
        <v>46169</v>
      </c>
      <c r="B708" s="58" t="s">
        <v>18982</v>
      </c>
      <c r="C708" s="27" t="str">
        <f>VLOOKUP(B708,'大货清单（不定期按GOMS更新）'!A:H,8,0)</f>
        <v>109-25680001</v>
      </c>
      <c r="D708" s="27" t="str">
        <f>VLOOKUP(B708,'大货清单（不定期按GOMS更新）'!A:C,3,0)</f>
        <v>CL2568-01</v>
      </c>
      <c r="E708" s="27" t="str">
        <f>VLOOKUP(B708,'大货清单（不定期按GOMS更新）'!A:H,4,0)</f>
        <v>PL,LT,HU,RO,GR,CZ,UA</v>
      </c>
      <c r="F708" s="27" t="str">
        <f>VLOOKUP(B708,'大货清单（不定期按GOMS更新）'!A:H,2,0)</f>
        <v>Floor One S5 Stretch Gold</v>
      </c>
      <c r="G708" s="28">
        <f>VLOOKUP(B708,'大货清单（不定期按GOMS更新）'!A:I,9,FALSE)</f>
        <v>6932485015887</v>
      </c>
      <c r="H708" s="27" t="str">
        <f>VLOOKUP(B708,'大货清单（不定期按GOMS更新）'!A:H,7,0)</f>
        <v>Champagne Gold</v>
      </c>
      <c r="I708" s="27" t="str">
        <f>VLOOKUP(B708,'大货清单（不定期按GOMS更新）'!A:F,6,FALSE)</f>
        <v>ACTIVE</v>
      </c>
      <c r="J708" s="27" t="str">
        <f>VLOOKUP(B708,'大货清单（不定期按GOMS更新）'!A:K,11,FALSE)</f>
        <v>9.8</v>
      </c>
      <c r="K708" s="27" t="str">
        <f>VLOOKUP(B708,'大货清单（不定期按GOMS更新）'!A:N,12,FALSE)</f>
        <v>734</v>
      </c>
      <c r="L708" s="27" t="str">
        <f>VLOOKUP(B708,'大货清单（不定期按GOMS更新）'!A:M,13,FALSE)</f>
        <v>326</v>
      </c>
      <c r="M708" s="27" t="str">
        <f>VLOOKUP(B708,'大货清单（不定期按GOMS更新）'!A:N,14,FALSE)</f>
        <v>288</v>
      </c>
      <c r="N708" s="58" t="s">
        <v>8047</v>
      </c>
      <c r="O708" s="27">
        <f>IFERROR(VLOOKUP(N708,'散件迭代（不定期更新）'!C:J,8,FALSE),0)</f>
        <v>0</v>
      </c>
      <c r="P708" s="27" t="str">
        <f>IFERROR(VLOOKUP(N708,'散件（更新）'!B:H,3,FALSE),0)</f>
        <v/>
      </c>
      <c r="Q708" s="27" t="str">
        <f>VLOOKUP(N708,'散件（更新）'!B:H,2,FALSE)</f>
        <v>114-23480612</v>
      </c>
      <c r="R708" s="27" t="str">
        <f>VLOOKUP(N708,'散件（更新）'!B:H,7,FALSE)</f>
        <v>Boiler </v>
      </c>
      <c r="S708" s="27">
        <f>VLOOKUP(N708,'散件（更新）'!B:E,4,FALSE)</f>
        <v>0</v>
      </c>
      <c r="T708" s="27" t="s">
        <v>19303</v>
      </c>
      <c r="U708" s="28" t="str">
        <f>VLOOKUP(N708,'散件（更新）'!B:G,6,FALSE)</f>
        <v>发热丝组件</v>
      </c>
      <c r="V708" s="28">
        <f>VLOOKUP(N708,'散件（更新）'!B:I,8,FALSE)</f>
        <v>6932485003976</v>
      </c>
    </row>
    <row r="709" spans="1:22" ht="20.149999999999999" customHeight="1">
      <c r="A709" s="57">
        <v>46169</v>
      </c>
      <c r="B709" s="58" t="s">
        <v>18982</v>
      </c>
      <c r="C709" s="27" t="str">
        <f>VLOOKUP(B709,'大货清单（不定期按GOMS更新）'!A:H,8,0)</f>
        <v>109-25680001</v>
      </c>
      <c r="D709" s="27" t="str">
        <f>VLOOKUP(B709,'大货清单（不定期按GOMS更新）'!A:C,3,0)</f>
        <v>CL2568-01</v>
      </c>
      <c r="E709" s="27" t="str">
        <f>VLOOKUP(B709,'大货清单（不定期按GOMS更新）'!A:H,4,0)</f>
        <v>PL,LT,HU,RO,GR,CZ,UA</v>
      </c>
      <c r="F709" s="27" t="str">
        <f>VLOOKUP(B709,'大货清单（不定期按GOMS更新）'!A:H,2,0)</f>
        <v>Floor One S5 Stretch Gold</v>
      </c>
      <c r="G709" s="28">
        <f>VLOOKUP(B709,'大货清单（不定期按GOMS更新）'!A:I,9,FALSE)</f>
        <v>6932485015887</v>
      </c>
      <c r="H709" s="27" t="str">
        <f>VLOOKUP(B709,'大货清单（不定期按GOMS更新）'!A:H,7,0)</f>
        <v>Champagne Gold</v>
      </c>
      <c r="I709" s="27" t="str">
        <f>VLOOKUP(B709,'大货清单（不定期按GOMS更新）'!A:F,6,FALSE)</f>
        <v>ACTIVE</v>
      </c>
      <c r="J709" s="27" t="str">
        <f>VLOOKUP(B709,'大货清单（不定期按GOMS更新）'!A:K,11,FALSE)</f>
        <v>9.8</v>
      </c>
      <c r="K709" s="27" t="str">
        <f>VLOOKUP(B709,'大货清单（不定期按GOMS更新）'!A:N,12,FALSE)</f>
        <v>734</v>
      </c>
      <c r="L709" s="27" t="str">
        <f>VLOOKUP(B709,'大货清单（不定期按GOMS更新）'!A:M,13,FALSE)</f>
        <v>326</v>
      </c>
      <c r="M709" s="27" t="str">
        <f>VLOOKUP(B709,'大货清单（不定期按GOMS更新）'!A:N,14,FALSE)</f>
        <v>288</v>
      </c>
      <c r="N709" s="58" t="s">
        <v>14707</v>
      </c>
      <c r="O709" s="27">
        <f>IFERROR(VLOOKUP(N709,'散件迭代（不定期更新）'!C:J,8,FALSE),0)</f>
        <v>0</v>
      </c>
      <c r="P709" s="27">
        <f>IFERROR(VLOOKUP(N709,'散件（更新）'!B:H,3,FALSE),0)</f>
        <v>0</v>
      </c>
      <c r="Q709" s="27" t="str">
        <f>VLOOKUP(N709,'散件（更新）'!B:H,2,FALSE)</f>
        <v>114-25400205</v>
      </c>
      <c r="R709" s="27" t="str">
        <f>VLOOKUP(N709,'散件（更新）'!B:H,7,FALSE)</f>
        <v>PCBA</v>
      </c>
      <c r="S709" s="27" t="str">
        <f>VLOOKUP(N709,'散件（更新）'!B:E,4,FALSE)</f>
        <v>https://tineco-yxzt.oss-accelerate.aliyuncs.com/20251028/honggantuopandianyuanban_1761615296132.jpg</v>
      </c>
      <c r="T709" s="27" t="s">
        <v>8759</v>
      </c>
      <c r="U709" s="28" t="str">
        <f>VLOOKUP(N709,'散件（更新）'!B:G,6,FALSE)</f>
        <v>SP;CL2540B-02;慢烘托盘电源板七节</v>
      </c>
      <c r="V709" s="28">
        <f>VLOOKUP(N709,'散件（更新）'!B:I,8,FALSE)</f>
        <v>6932485016952</v>
      </c>
    </row>
    <row r="710" spans="1:22" ht="20.149999999999999" customHeight="1">
      <c r="A710" s="57">
        <v>46169</v>
      </c>
      <c r="B710" s="58" t="s">
        <v>18982</v>
      </c>
      <c r="C710" s="27" t="str">
        <f>VLOOKUP(B710,'大货清单（不定期按GOMS更新）'!A:H,8,0)</f>
        <v>109-25680001</v>
      </c>
      <c r="D710" s="27" t="str">
        <f>VLOOKUP(B710,'大货清单（不定期按GOMS更新）'!A:C,3,0)</f>
        <v>CL2568-01</v>
      </c>
      <c r="E710" s="27" t="str">
        <f>VLOOKUP(B710,'大货清单（不定期按GOMS更新）'!A:H,4,0)</f>
        <v>PL,LT,HU,RO,GR,CZ,UA</v>
      </c>
      <c r="F710" s="27" t="str">
        <f>VLOOKUP(B710,'大货清单（不定期按GOMS更新）'!A:H,2,0)</f>
        <v>Floor One S5 Stretch Gold</v>
      </c>
      <c r="G710" s="28">
        <f>VLOOKUP(B710,'大货清单（不定期按GOMS更新）'!A:I,9,FALSE)</f>
        <v>6932485015887</v>
      </c>
      <c r="H710" s="27" t="str">
        <f>VLOOKUP(B710,'大货清单（不定期按GOMS更新）'!A:H,7,0)</f>
        <v>Champagne Gold</v>
      </c>
      <c r="I710" s="27" t="str">
        <f>VLOOKUP(B710,'大货清单（不定期按GOMS更新）'!A:F,6,FALSE)</f>
        <v>ACTIVE</v>
      </c>
      <c r="J710" s="27" t="str">
        <f>VLOOKUP(B710,'大货清单（不定期按GOMS更新）'!A:K,11,FALSE)</f>
        <v>9.8</v>
      </c>
      <c r="K710" s="27" t="str">
        <f>VLOOKUP(B710,'大货清单（不定期按GOMS更新）'!A:N,12,FALSE)</f>
        <v>734</v>
      </c>
      <c r="L710" s="27" t="str">
        <f>VLOOKUP(B710,'大货清单（不定期按GOMS更新）'!A:M,13,FALSE)</f>
        <v>326</v>
      </c>
      <c r="M710" s="27" t="str">
        <f>VLOOKUP(B710,'大货清单（不定期按GOMS更新）'!A:N,14,FALSE)</f>
        <v>288</v>
      </c>
      <c r="N710" s="58" t="s">
        <v>17049</v>
      </c>
      <c r="O710" s="27">
        <f>IFERROR(VLOOKUP(N710,'散件迭代（不定期更新）'!C:J,8,FALSE),0)</f>
        <v>0</v>
      </c>
      <c r="P710" s="27" t="str">
        <f>IFERROR(VLOOKUP(N710,'散件（更新）'!B:H,3,FALSE),0)</f>
        <v/>
      </c>
      <c r="Q710" s="27" t="str">
        <f>VLOOKUP(N710,'散件（更新）'!B:H,2,FALSE)</f>
        <v>114-25680002</v>
      </c>
      <c r="R710" s="27" t="str">
        <f>VLOOKUP(N710,'散件（更新）'!B:H,7,FALSE)</f>
        <v>Main PCBA</v>
      </c>
      <c r="S710" s="27" t="str">
        <f>VLOOKUP(N710,'散件（更新）'!B:E,4,FALSE)</f>
        <v>https://tineco-yxzt.oss-accelerate.aliyuncs.com/20251222/weixinjietu_20251222174620_1766396796528.png</v>
      </c>
      <c r="T710" s="27" t="s">
        <v>19314</v>
      </c>
      <c r="U710" s="28" t="str">
        <f>VLOOKUP(N710,'散件（更新）'!B:G,6,FALSE)</f>
        <v>SP;CL2568-01;机身主控板组件</v>
      </c>
      <c r="V710" s="28">
        <f>VLOOKUP(N710,'散件（更新）'!B:I,8,FALSE)</f>
        <v>6932485019236</v>
      </c>
    </row>
    <row r="711" spans="1:22" ht="20.149999999999999" customHeight="1">
      <c r="A711" s="57">
        <v>46169</v>
      </c>
      <c r="B711" s="58" t="s">
        <v>18982</v>
      </c>
      <c r="C711" s="27" t="str">
        <f>VLOOKUP(B711,'大货清单（不定期按GOMS更新）'!A:H,8,0)</f>
        <v>109-25680001</v>
      </c>
      <c r="D711" s="27" t="str">
        <f>VLOOKUP(B711,'大货清单（不定期按GOMS更新）'!A:C,3,0)</f>
        <v>CL2568-01</v>
      </c>
      <c r="E711" s="27" t="str">
        <f>VLOOKUP(B711,'大货清单（不定期按GOMS更新）'!A:H,4,0)</f>
        <v>PL,LT,HU,RO,GR,CZ,UA</v>
      </c>
      <c r="F711" s="27" t="str">
        <f>VLOOKUP(B711,'大货清单（不定期按GOMS更新）'!A:H,2,0)</f>
        <v>Floor One S5 Stretch Gold</v>
      </c>
      <c r="G711" s="28">
        <f>VLOOKUP(B711,'大货清单（不定期按GOMS更新）'!A:I,9,FALSE)</f>
        <v>6932485015887</v>
      </c>
      <c r="H711" s="27" t="str">
        <f>VLOOKUP(B711,'大货清单（不定期按GOMS更新）'!A:H,7,0)</f>
        <v>Champagne Gold</v>
      </c>
      <c r="I711" s="27" t="str">
        <f>VLOOKUP(B711,'大货清单（不定期按GOMS更新）'!A:F,6,FALSE)</f>
        <v>ACTIVE</v>
      </c>
      <c r="J711" s="27" t="str">
        <f>VLOOKUP(B711,'大货清单（不定期按GOMS更新）'!A:K,11,FALSE)</f>
        <v>9.8</v>
      </c>
      <c r="K711" s="27" t="str">
        <f>VLOOKUP(B711,'大货清单（不定期按GOMS更新）'!A:N,12,FALSE)</f>
        <v>734</v>
      </c>
      <c r="L711" s="27" t="str">
        <f>VLOOKUP(B711,'大货清单（不定期按GOMS更新）'!A:M,13,FALSE)</f>
        <v>326</v>
      </c>
      <c r="M711" s="27" t="str">
        <f>VLOOKUP(B711,'大货清单（不定期按GOMS更新）'!A:N,14,FALSE)</f>
        <v>288</v>
      </c>
      <c r="N711" s="58" t="s">
        <v>16830</v>
      </c>
      <c r="O711" s="27">
        <f>IFERROR(VLOOKUP(N711,'散件迭代（不定期更新）'!C:J,8,FALSE),0)</f>
        <v>0</v>
      </c>
      <c r="P711" s="27" t="str">
        <f>IFERROR(VLOOKUP(N711,'散件（更新）'!B:H,3,FALSE),0)</f>
        <v/>
      </c>
      <c r="Q711" s="27" t="str">
        <f>VLOOKUP(N711,'散件（更新）'!B:H,2,FALSE)</f>
        <v>114-25680003</v>
      </c>
      <c r="R711" s="27" t="str">
        <f>VLOOKUP(N711,'散件（更新）'!B:H,7,FALSE)</f>
        <v>Floor Brush PCBA</v>
      </c>
      <c r="S711" s="27" t="str">
        <f>VLOOKUP(N711,'散件（更新）'!B:E,4,FALSE)</f>
        <v>https://tineco-yxzt.oss-accelerate.aliyuncs.com/20251222/weixinjietu_20251222174802_1766396900158.png</v>
      </c>
      <c r="T711" s="27" t="s">
        <v>8759</v>
      </c>
      <c r="U711" s="28" t="str">
        <f>VLOOKUP(N711,'散件（更新）'!B:G,6,FALSE)</f>
        <v>SP;CL2568-01;地刷主控板组件</v>
      </c>
      <c r="V711" s="28">
        <f>VLOOKUP(N711,'散件（更新）'!B:I,8,FALSE)</f>
        <v>6932485019243</v>
      </c>
    </row>
    <row r="712" spans="1:22" ht="20.149999999999999" customHeight="1">
      <c r="A712" s="57">
        <v>46169</v>
      </c>
      <c r="B712" s="58" t="s">
        <v>18982</v>
      </c>
      <c r="C712" s="27" t="str">
        <f>VLOOKUP(B712,'大货清单（不定期按GOMS更新）'!A:H,8,0)</f>
        <v>109-25680001</v>
      </c>
      <c r="D712" s="27" t="str">
        <f>VLOOKUP(B712,'大货清单（不定期按GOMS更新）'!A:C,3,0)</f>
        <v>CL2568-01</v>
      </c>
      <c r="E712" s="27" t="str">
        <f>VLOOKUP(B712,'大货清单（不定期按GOMS更新）'!A:H,4,0)</f>
        <v>PL,LT,HU,RO,GR,CZ,UA</v>
      </c>
      <c r="F712" s="27" t="str">
        <f>VLOOKUP(B712,'大货清单（不定期按GOMS更新）'!A:H,2,0)</f>
        <v>Floor One S5 Stretch Gold</v>
      </c>
      <c r="G712" s="28">
        <f>VLOOKUP(B712,'大货清单（不定期按GOMS更新）'!A:I,9,FALSE)</f>
        <v>6932485015887</v>
      </c>
      <c r="H712" s="27" t="str">
        <f>VLOOKUP(B712,'大货清单（不定期按GOMS更新）'!A:H,7,0)</f>
        <v>Champagne Gold</v>
      </c>
      <c r="I712" s="27" t="str">
        <f>VLOOKUP(B712,'大货清单（不定期按GOMS更新）'!A:F,6,FALSE)</f>
        <v>ACTIVE</v>
      </c>
      <c r="J712" s="27" t="str">
        <f>VLOOKUP(B712,'大货清单（不定期按GOMS更新）'!A:K,11,FALSE)</f>
        <v>9.8</v>
      </c>
      <c r="K712" s="27" t="str">
        <f>VLOOKUP(B712,'大货清单（不定期按GOMS更新）'!A:N,12,FALSE)</f>
        <v>734</v>
      </c>
      <c r="L712" s="27" t="str">
        <f>VLOOKUP(B712,'大货清单（不定期按GOMS更新）'!A:M,13,FALSE)</f>
        <v>326</v>
      </c>
      <c r="M712" s="27" t="str">
        <f>VLOOKUP(B712,'大货清单（不定期按GOMS更新）'!A:N,14,FALSE)</f>
        <v>288</v>
      </c>
      <c r="N712" s="58" t="s">
        <v>16746</v>
      </c>
      <c r="O712" s="27">
        <f>IFERROR(VLOOKUP(N712,'散件迭代（不定期更新）'!C:J,8,FALSE),0)</f>
        <v>0</v>
      </c>
      <c r="P712" s="27" t="str">
        <f>IFERROR(VLOOKUP(N712,'散件（更新）'!B:H,3,FALSE),0)</f>
        <v/>
      </c>
      <c r="Q712" s="27" t="str">
        <f>VLOOKUP(N712,'散件（更新）'!B:H,2,FALSE)</f>
        <v>114-25700005</v>
      </c>
      <c r="R712" s="27" t="str">
        <f>VLOOKUP(N712,'散件（更新）'!B:H,7,FALSE)</f>
        <v>Water Pump</v>
      </c>
      <c r="S712" s="27" t="str">
        <f>VLOOKUP(N712,'散件（更新）'!B:E,4,FALSE)</f>
        <v>https://tineco-yxzt.oss-accelerate.aliyuncs.com/20251212/weixinjietu_20251119100441_1765516300914.png</v>
      </c>
      <c r="T712" s="27" t="s">
        <v>8759</v>
      </c>
      <c r="U712" s="28" t="str">
        <f>VLOOKUP(N712,'散件（更新）'!B:G,6,FALSE)</f>
        <v>SP;CL2570-01;蠕动泵组件</v>
      </c>
      <c r="V712" s="28">
        <f>VLOOKUP(N712,'散件（更新）'!B:I,8,FALSE)</f>
        <v>6932485018345</v>
      </c>
    </row>
    <row r="713" spans="1:22" ht="20.149999999999999" customHeight="1">
      <c r="A713" s="57">
        <v>46169</v>
      </c>
      <c r="B713" s="58" t="s">
        <v>18982</v>
      </c>
      <c r="C713" s="27" t="str">
        <f>VLOOKUP(B713,'大货清单（不定期按GOMS更新）'!A:H,8,0)</f>
        <v>109-25680001</v>
      </c>
      <c r="D713" s="27" t="str">
        <f>VLOOKUP(B713,'大货清单（不定期按GOMS更新）'!A:C,3,0)</f>
        <v>CL2568-01</v>
      </c>
      <c r="E713" s="27" t="str">
        <f>VLOOKUP(B713,'大货清单（不定期按GOMS更新）'!A:H,4,0)</f>
        <v>PL,LT,HU,RO,GR,CZ,UA</v>
      </c>
      <c r="F713" s="27" t="str">
        <f>VLOOKUP(B713,'大货清单（不定期按GOMS更新）'!A:H,2,0)</f>
        <v>Floor One S5 Stretch Gold</v>
      </c>
      <c r="G713" s="28">
        <f>VLOOKUP(B713,'大货清单（不定期按GOMS更新）'!A:I,9,FALSE)</f>
        <v>6932485015887</v>
      </c>
      <c r="H713" s="27" t="str">
        <f>VLOOKUP(B713,'大货清单（不定期按GOMS更新）'!A:H,7,0)</f>
        <v>Champagne Gold</v>
      </c>
      <c r="I713" s="27" t="str">
        <f>VLOOKUP(B713,'大货清单（不定期按GOMS更新）'!A:F,6,FALSE)</f>
        <v>ACTIVE</v>
      </c>
      <c r="J713" s="27" t="str">
        <f>VLOOKUP(B713,'大货清单（不定期按GOMS更新）'!A:K,11,FALSE)</f>
        <v>9.8</v>
      </c>
      <c r="K713" s="27" t="str">
        <f>VLOOKUP(B713,'大货清单（不定期按GOMS更新）'!A:N,12,FALSE)</f>
        <v>734</v>
      </c>
      <c r="L713" s="27" t="str">
        <f>VLOOKUP(B713,'大货清单（不定期按GOMS更新）'!A:M,13,FALSE)</f>
        <v>326</v>
      </c>
      <c r="M713" s="27" t="str">
        <f>VLOOKUP(B713,'大货清单（不定期按GOMS更新）'!A:N,14,FALSE)</f>
        <v>288</v>
      </c>
      <c r="N713" s="58" t="s">
        <v>5334</v>
      </c>
      <c r="O713" s="27">
        <f>IFERROR(VLOOKUP(N713,'散件迭代（不定期更新）'!C:J,8,FALSE),0)</f>
        <v>0</v>
      </c>
      <c r="P713" s="27" t="str">
        <f>IFERROR(VLOOKUP(N713,'散件（更新）'!B:H,3,FALSE),0)</f>
        <v>/</v>
      </c>
      <c r="Q713" s="27" t="str">
        <f>VLOOKUP(N713,'散件（更新）'!B:H,2,FALSE)</f>
        <v>114-21231213</v>
      </c>
      <c r="R713" s="27" t="str">
        <f>VLOOKUP(N713,'散件（更新）'!B:H,7,FALSE)</f>
        <v>Repair Wheel</v>
      </c>
      <c r="S713" s="27">
        <f>VLOOKUP(N713,'散件（更新）'!B:E,4,FALSE)</f>
        <v>0</v>
      </c>
      <c r="T713" s="27" t="s">
        <v>8759</v>
      </c>
      <c r="U713" s="28" t="str">
        <f>VLOOKUP(N713,'散件（更新）'!B:G,6,FALSE)</f>
        <v>小轮组件(两个小轮+两个小轮轴)</v>
      </c>
      <c r="V713" s="28">
        <f>VLOOKUP(N713,'散件（更新）'!B:I,8,FALSE)</f>
        <v>6974950105853</v>
      </c>
    </row>
    <row r="714" spans="1:22" ht="20.149999999999999" customHeight="1">
      <c r="A714" s="57">
        <v>46169</v>
      </c>
      <c r="B714" s="58" t="s">
        <v>18982</v>
      </c>
      <c r="C714" s="27" t="str">
        <f>VLOOKUP(B714,'大货清单（不定期按GOMS更新）'!A:H,8,0)</f>
        <v>109-25680001</v>
      </c>
      <c r="D714" s="27" t="str">
        <f>VLOOKUP(B714,'大货清单（不定期按GOMS更新）'!A:C,3,0)</f>
        <v>CL2568-01</v>
      </c>
      <c r="E714" s="27" t="str">
        <f>VLOOKUP(B714,'大货清单（不定期按GOMS更新）'!A:H,4,0)</f>
        <v>PL,LT,HU,RO,GR,CZ,UA</v>
      </c>
      <c r="F714" s="27" t="str">
        <f>VLOOKUP(B714,'大货清单（不定期按GOMS更新）'!A:H,2,0)</f>
        <v>Floor One S5 Stretch Gold</v>
      </c>
      <c r="G714" s="28">
        <f>VLOOKUP(B714,'大货清单（不定期按GOMS更新）'!A:I,9,FALSE)</f>
        <v>6932485015887</v>
      </c>
      <c r="H714" s="27" t="str">
        <f>VLOOKUP(B714,'大货清单（不定期按GOMS更新）'!A:H,7,0)</f>
        <v>Champagne Gold</v>
      </c>
      <c r="I714" s="27" t="str">
        <f>VLOOKUP(B714,'大货清单（不定期按GOMS更新）'!A:F,6,FALSE)</f>
        <v>ACTIVE</v>
      </c>
      <c r="J714" s="27" t="str">
        <f>VLOOKUP(B714,'大货清单（不定期按GOMS更新）'!A:K,11,FALSE)</f>
        <v>9.8</v>
      </c>
      <c r="K714" s="27" t="str">
        <f>VLOOKUP(B714,'大货清单（不定期按GOMS更新）'!A:N,12,FALSE)</f>
        <v>734</v>
      </c>
      <c r="L714" s="27" t="str">
        <f>VLOOKUP(B714,'大货清单（不定期按GOMS更新）'!A:M,13,FALSE)</f>
        <v>326</v>
      </c>
      <c r="M714" s="27" t="str">
        <f>VLOOKUP(B714,'大货清单（不定期按GOMS更新）'!A:N,14,FALSE)</f>
        <v>288</v>
      </c>
      <c r="N714" s="58" t="s">
        <v>7891</v>
      </c>
      <c r="O714" s="27">
        <f>IFERROR(VLOOKUP(N714,'散件迭代（不定期更新）'!C:J,8,FALSE),0)</f>
        <v>0</v>
      </c>
      <c r="P714" s="27" t="str">
        <f>IFERROR(VLOOKUP(N714,'散件（更新）'!B:H,3,FALSE),0)</f>
        <v/>
      </c>
      <c r="Q714" s="27" t="str">
        <f>VLOOKUP(N714,'散件（更新）'!B:H,2,FALSE)</f>
        <v>114-23431309</v>
      </c>
      <c r="R714" s="27" t="str">
        <f>VLOOKUP(N714,'散件（更新）'!B:H,7,FALSE)</f>
        <v>Repair Wheel</v>
      </c>
      <c r="S714" s="27" t="str">
        <f>VLOOKUP(N714,'散件（更新）'!B:E,4,FALSE)</f>
        <v>https://tineco-yxzt.oss-accelerate.aliyuncs.com/20250115/09-dalunzujian_1736942782008.png</v>
      </c>
      <c r="T714" s="27" t="s">
        <v>8759</v>
      </c>
      <c r="U714" s="28" t="str">
        <f>VLOOKUP(N714,'散件（更新）'!B:G,6,FALSE)</f>
        <v>大轮组件</v>
      </c>
      <c r="V714" s="28">
        <f>VLOOKUP(N714,'散件（更新）'!B:I,8,FALSE)</f>
        <v>6932485003327</v>
      </c>
    </row>
    <row r="715" spans="1:22" ht="20.149999999999999" customHeight="1">
      <c r="A715" s="57">
        <v>46169</v>
      </c>
      <c r="B715" s="58" t="s">
        <v>18982</v>
      </c>
      <c r="C715" s="27" t="str">
        <f>VLOOKUP(B715,'大货清单（不定期按GOMS更新）'!A:H,8,0)</f>
        <v>109-25680001</v>
      </c>
      <c r="D715" s="27" t="str">
        <f>VLOOKUP(B715,'大货清单（不定期按GOMS更新）'!A:C,3,0)</f>
        <v>CL2568-01</v>
      </c>
      <c r="E715" s="27" t="str">
        <f>VLOOKUP(B715,'大货清单（不定期按GOMS更新）'!A:H,4,0)</f>
        <v>PL,LT,HU,RO,GR,CZ,UA</v>
      </c>
      <c r="F715" s="27" t="str">
        <f>VLOOKUP(B715,'大货清单（不定期按GOMS更新）'!A:H,2,0)</f>
        <v>Floor One S5 Stretch Gold</v>
      </c>
      <c r="G715" s="28">
        <f>VLOOKUP(B715,'大货清单（不定期按GOMS更新）'!A:I,9,FALSE)</f>
        <v>6932485015887</v>
      </c>
      <c r="H715" s="27" t="str">
        <f>VLOOKUP(B715,'大货清单（不定期按GOMS更新）'!A:H,7,0)</f>
        <v>Champagne Gold</v>
      </c>
      <c r="I715" s="27" t="str">
        <f>VLOOKUP(B715,'大货清单（不定期按GOMS更新）'!A:F,6,FALSE)</f>
        <v>ACTIVE</v>
      </c>
      <c r="J715" s="27" t="str">
        <f>VLOOKUP(B715,'大货清单（不定期按GOMS更新）'!A:K,11,FALSE)</f>
        <v>9.8</v>
      </c>
      <c r="K715" s="27" t="str">
        <f>VLOOKUP(B715,'大货清单（不定期按GOMS更新）'!A:N,12,FALSE)</f>
        <v>734</v>
      </c>
      <c r="L715" s="27" t="str">
        <f>VLOOKUP(B715,'大货清单（不定期按GOMS更新）'!A:M,13,FALSE)</f>
        <v>326</v>
      </c>
      <c r="M715" s="27" t="str">
        <f>VLOOKUP(B715,'大货清单（不定期按GOMS更新）'!A:N,14,FALSE)</f>
        <v>288</v>
      </c>
      <c r="N715" s="58" t="s">
        <v>15766</v>
      </c>
      <c r="O715" s="27">
        <f>IFERROR(VLOOKUP(N715,'散件迭代（不定期更新）'!C:J,8,FALSE),0)</f>
        <v>0</v>
      </c>
      <c r="P715" s="27">
        <f>IFERROR(VLOOKUP(N715,'散件（更新）'!B:H,3,FALSE),0)</f>
        <v>0</v>
      </c>
      <c r="Q715" s="27" t="str">
        <f>VLOOKUP(N715,'散件（更新）'!B:H,2,FALSE)</f>
        <v>114-25430002</v>
      </c>
      <c r="R715" s="27" t="str">
        <f>VLOOKUP(N715,'散件（更新）'!B:H,7,FALSE)</f>
        <v>3-In-1 Cleaning Tool</v>
      </c>
      <c r="S715" s="27" t="str">
        <f>VLOOKUP(N715,'散件（更新）'!B:E,4,FALSE)</f>
        <v>https://tineco-yxzt.oss-accelerate.aliyuncs.com/20250826/weixinjietu_20250815091726_1756177476474.png</v>
      </c>
      <c r="T715" s="27" t="s">
        <v>8759</v>
      </c>
      <c r="U715" s="28" t="str">
        <f>VLOOKUP(N715,'散件（更新）'!B:G,6,FALSE)</f>
        <v>SP;CL2543-01;AB1888B清洁刷组件</v>
      </c>
      <c r="V715" s="28">
        <f>VLOOKUP(N715,'散件（更新）'!B:I,8,FALSE)</f>
        <v>6975159901574</v>
      </c>
    </row>
    <row r="716" spans="1:22" ht="20.149999999999999" customHeight="1">
      <c r="A716" s="57">
        <v>46169</v>
      </c>
      <c r="B716" s="58" t="s">
        <v>18982</v>
      </c>
      <c r="C716" s="27" t="str">
        <f>VLOOKUP(B716,'大货清单（不定期按GOMS更新）'!A:H,8,0)</f>
        <v>109-25680001</v>
      </c>
      <c r="D716" s="27" t="str">
        <f>VLOOKUP(B716,'大货清单（不定期按GOMS更新）'!A:C,3,0)</f>
        <v>CL2568-01</v>
      </c>
      <c r="E716" s="27" t="str">
        <f>VLOOKUP(B716,'大货清单（不定期按GOMS更新）'!A:H,4,0)</f>
        <v>PL,LT,HU,RO,GR,CZ,UA</v>
      </c>
      <c r="F716" s="27" t="str">
        <f>VLOOKUP(B716,'大货清单（不定期按GOMS更新）'!A:H,2,0)</f>
        <v>Floor One S5 Stretch Gold</v>
      </c>
      <c r="G716" s="28">
        <f>VLOOKUP(B716,'大货清单（不定期按GOMS更新）'!A:I,9,FALSE)</f>
        <v>6932485015887</v>
      </c>
      <c r="H716" s="27" t="str">
        <f>VLOOKUP(B716,'大货清单（不定期按GOMS更新）'!A:H,7,0)</f>
        <v>Champagne Gold</v>
      </c>
      <c r="I716" s="27" t="str">
        <f>VLOOKUP(B716,'大货清单（不定期按GOMS更新）'!A:F,6,FALSE)</f>
        <v>ACTIVE</v>
      </c>
      <c r="J716" s="27" t="str">
        <f>VLOOKUP(B716,'大货清单（不定期按GOMS更新）'!A:K,11,FALSE)</f>
        <v>9.8</v>
      </c>
      <c r="K716" s="27" t="str">
        <f>VLOOKUP(B716,'大货清单（不定期按GOMS更新）'!A:N,12,FALSE)</f>
        <v>734</v>
      </c>
      <c r="L716" s="27" t="str">
        <f>VLOOKUP(B716,'大货清单（不定期按GOMS更新）'!A:M,13,FALSE)</f>
        <v>326</v>
      </c>
      <c r="M716" s="27" t="str">
        <f>VLOOKUP(B716,'大货清单（不定期按GOMS更新）'!A:N,14,FALSE)</f>
        <v>288</v>
      </c>
      <c r="N716" s="58" t="s">
        <v>16749</v>
      </c>
      <c r="O716" s="27">
        <f>IFERROR(VLOOKUP(N716,'散件迭代（不定期更新）'!C:J,8,FALSE),0)</f>
        <v>0</v>
      </c>
      <c r="P716" s="27" t="str">
        <f>IFERROR(VLOOKUP(N716,'散件（更新）'!B:H,3,FALSE),0)</f>
        <v/>
      </c>
      <c r="Q716" s="27" t="str">
        <f>VLOOKUP(N716,'散件（更新）'!B:H,2,FALSE)</f>
        <v>114-25680004</v>
      </c>
      <c r="R716" s="27" t="str">
        <f>VLOOKUP(N716,'散件（更新）'!B:H,7,FALSE)</f>
        <v>Handle</v>
      </c>
      <c r="S716" s="27" t="str">
        <f>VLOOKUP(N716,'散件（更新）'!B:E,4,FALSE)</f>
        <v>https://tineco-yxzt.oss-accelerate.aliyuncs.com/20251222/weixinjietu_20251202161217_1766396981485.png</v>
      </c>
      <c r="T716" s="27" t="s">
        <v>8759</v>
      </c>
      <c r="U716" s="28" t="str">
        <f>VLOOKUP(N716,'散件（更新）'!B:G,6,FALSE)</f>
        <v>SP;CL2568-01;手柄组件</v>
      </c>
      <c r="V716" s="28">
        <f>VLOOKUP(N716,'散件（更新）'!B:I,8,FALSE)</f>
        <v>6932485019250</v>
      </c>
    </row>
    <row r="717" spans="1:22" ht="20.149999999999999" customHeight="1">
      <c r="A717" s="57">
        <v>46169</v>
      </c>
      <c r="B717" s="58" t="s">
        <v>18982</v>
      </c>
      <c r="C717" s="27" t="str">
        <f>VLOOKUP(B717,'大货清单（不定期按GOMS更新）'!A:H,8,0)</f>
        <v>109-25680001</v>
      </c>
      <c r="D717" s="27" t="str">
        <f>VLOOKUP(B717,'大货清单（不定期按GOMS更新）'!A:C,3,0)</f>
        <v>CL2568-01</v>
      </c>
      <c r="E717" s="27" t="str">
        <f>VLOOKUP(B717,'大货清单（不定期按GOMS更新）'!A:H,4,0)</f>
        <v>PL,LT,HU,RO,GR,CZ,UA</v>
      </c>
      <c r="F717" s="27" t="str">
        <f>VLOOKUP(B717,'大货清单（不定期按GOMS更新）'!A:H,2,0)</f>
        <v>Floor One S5 Stretch Gold</v>
      </c>
      <c r="G717" s="28">
        <f>VLOOKUP(B717,'大货清单（不定期按GOMS更新）'!A:I,9,FALSE)</f>
        <v>6932485015887</v>
      </c>
      <c r="H717" s="27" t="str">
        <f>VLOOKUP(B717,'大货清单（不定期按GOMS更新）'!A:H,7,0)</f>
        <v>Champagne Gold</v>
      </c>
      <c r="I717" s="27" t="str">
        <f>VLOOKUP(B717,'大货清单（不定期按GOMS更新）'!A:F,6,FALSE)</f>
        <v>ACTIVE</v>
      </c>
      <c r="J717" s="27" t="str">
        <f>VLOOKUP(B717,'大货清单（不定期按GOMS更新）'!A:K,11,FALSE)</f>
        <v>9.8</v>
      </c>
      <c r="K717" s="27" t="str">
        <f>VLOOKUP(B717,'大货清单（不定期按GOMS更新）'!A:N,12,FALSE)</f>
        <v>734</v>
      </c>
      <c r="L717" s="27" t="str">
        <f>VLOOKUP(B717,'大货清单（不定期按GOMS更新）'!A:M,13,FALSE)</f>
        <v>326</v>
      </c>
      <c r="M717" s="27" t="str">
        <f>VLOOKUP(B717,'大货清单（不定期按GOMS更新）'!A:N,14,FALSE)</f>
        <v>288</v>
      </c>
      <c r="N717" s="58" t="s">
        <v>16721</v>
      </c>
      <c r="O717" s="27">
        <f>IFERROR(VLOOKUP(N717,'散件迭代（不定期更新）'!C:J,8,FALSE),0)</f>
        <v>0</v>
      </c>
      <c r="P717" s="27" t="str">
        <f>IFERROR(VLOOKUP(N717,'散件（更新）'!B:H,3,FALSE),0)</f>
        <v/>
      </c>
      <c r="Q717" s="27" t="str">
        <f>VLOOKUP(N717,'散件（更新）'!B:H,2,FALSE)</f>
        <v>114-25680005</v>
      </c>
      <c r="R717" s="27" t="str">
        <f>VLOOKUP(N717,'散件（更新）'!B:H,7,FALSE)</f>
        <v>Clean Water Tank</v>
      </c>
      <c r="S717" s="27" t="str">
        <f>VLOOKUP(N717,'散件（更新）'!B:E,4,FALSE)</f>
        <v>https://tineco-yxzt.oss-accelerate.aliyuncs.com/20251222/753dabcc0e2c0a62c7fee910cb141e7_1766397042546.jpg</v>
      </c>
      <c r="T717" s="27" t="s">
        <v>8759</v>
      </c>
      <c r="U717" s="28" t="str">
        <f>VLOOKUP(N717,'散件（更新）'!B:G,6,FALSE)</f>
        <v>SP;CL2568-01;清水箱组件</v>
      </c>
      <c r="V717" s="28">
        <f>VLOOKUP(N717,'散件（更新）'!B:I,8,FALSE)</f>
        <v>6932485019267</v>
      </c>
    </row>
    <row r="718" spans="1:22" ht="20.149999999999999" customHeight="1">
      <c r="A718" s="57">
        <v>46169</v>
      </c>
      <c r="B718" s="58" t="s">
        <v>18982</v>
      </c>
      <c r="C718" s="27" t="str">
        <f>VLOOKUP(B718,'大货清单（不定期按GOMS更新）'!A:H,8,0)</f>
        <v>109-25680001</v>
      </c>
      <c r="D718" s="27" t="str">
        <f>VLOOKUP(B718,'大货清单（不定期按GOMS更新）'!A:C,3,0)</f>
        <v>CL2568-01</v>
      </c>
      <c r="E718" s="27" t="str">
        <f>VLOOKUP(B718,'大货清单（不定期按GOMS更新）'!A:H,4,0)</f>
        <v>PL,LT,HU,RO,GR,CZ,UA</v>
      </c>
      <c r="F718" s="27" t="str">
        <f>VLOOKUP(B718,'大货清单（不定期按GOMS更新）'!A:H,2,0)</f>
        <v>Floor One S5 Stretch Gold</v>
      </c>
      <c r="G718" s="28">
        <f>VLOOKUP(B718,'大货清单（不定期按GOMS更新）'!A:I,9,FALSE)</f>
        <v>6932485015887</v>
      </c>
      <c r="H718" s="27" t="str">
        <f>VLOOKUP(B718,'大货清单（不定期按GOMS更新）'!A:H,7,0)</f>
        <v>Champagne Gold</v>
      </c>
      <c r="I718" s="27" t="str">
        <f>VLOOKUP(B718,'大货清单（不定期按GOMS更新）'!A:F,6,FALSE)</f>
        <v>ACTIVE</v>
      </c>
      <c r="J718" s="27" t="str">
        <f>VLOOKUP(B718,'大货清单（不定期按GOMS更新）'!A:K,11,FALSE)</f>
        <v>9.8</v>
      </c>
      <c r="K718" s="27" t="str">
        <f>VLOOKUP(B718,'大货清单（不定期按GOMS更新）'!A:N,12,FALSE)</f>
        <v>734</v>
      </c>
      <c r="L718" s="27" t="str">
        <f>VLOOKUP(B718,'大货清单（不定期按GOMS更新）'!A:M,13,FALSE)</f>
        <v>326</v>
      </c>
      <c r="M718" s="27" t="str">
        <f>VLOOKUP(B718,'大货清单（不定期按GOMS更新）'!A:N,14,FALSE)</f>
        <v>288</v>
      </c>
      <c r="N718" s="58" t="s">
        <v>16672</v>
      </c>
      <c r="O718" s="27">
        <f>IFERROR(VLOOKUP(N718,'散件迭代（不定期更新）'!C:J,8,FALSE),0)</f>
        <v>0</v>
      </c>
      <c r="P718" s="27" t="str">
        <f>IFERROR(VLOOKUP(N718,'散件（更新）'!B:H,3,FALSE),0)</f>
        <v/>
      </c>
      <c r="Q718" s="27" t="str">
        <f>VLOOKUP(N718,'散件（更新）'!B:H,2,FALSE)</f>
        <v>114-25680006</v>
      </c>
      <c r="R718" s="27" t="str">
        <f>VLOOKUP(N718,'散件（更新）'!B:H,7,FALSE)</f>
        <v>Dirt Water Tank</v>
      </c>
      <c r="S718" s="27" t="str">
        <f>VLOOKUP(N718,'散件（更新）'!B:E,4,FALSE)</f>
        <v>https://tineco-yxzt.oss-accelerate.aliyuncs.com/20251222/weixinjietu_20251202160814_1766397113011.png</v>
      </c>
      <c r="T718" s="27" t="s">
        <v>8759</v>
      </c>
      <c r="U718" s="28" t="str">
        <f>VLOOKUP(N718,'散件（更新）'!B:G,6,FALSE)</f>
        <v>SP;CL2568-01;回收桶组件</v>
      </c>
      <c r="V718" s="28">
        <f>VLOOKUP(N718,'散件（更新）'!B:I,8,FALSE)</f>
        <v>6932485019274</v>
      </c>
    </row>
    <row r="719" spans="1:22" ht="20.149999999999999" customHeight="1">
      <c r="A719" s="57">
        <v>46169</v>
      </c>
      <c r="B719" s="58" t="s">
        <v>18982</v>
      </c>
      <c r="C719" s="27" t="str">
        <f>VLOOKUP(B719,'大货清单（不定期按GOMS更新）'!A:H,8,0)</f>
        <v>109-25680001</v>
      </c>
      <c r="D719" s="27" t="str">
        <f>VLOOKUP(B719,'大货清单（不定期按GOMS更新）'!A:C,3,0)</f>
        <v>CL2568-01</v>
      </c>
      <c r="E719" s="27" t="str">
        <f>VLOOKUP(B719,'大货清单（不定期按GOMS更新）'!A:H,4,0)</f>
        <v>PL,LT,HU,RO,GR,CZ,UA</v>
      </c>
      <c r="F719" s="27" t="str">
        <f>VLOOKUP(B719,'大货清单（不定期按GOMS更新）'!A:H,2,0)</f>
        <v>Floor One S5 Stretch Gold</v>
      </c>
      <c r="G719" s="28">
        <f>VLOOKUP(B719,'大货清单（不定期按GOMS更新）'!A:I,9,FALSE)</f>
        <v>6932485015887</v>
      </c>
      <c r="H719" s="27" t="str">
        <f>VLOOKUP(B719,'大货清单（不定期按GOMS更新）'!A:H,7,0)</f>
        <v>Champagne Gold</v>
      </c>
      <c r="I719" s="27" t="str">
        <f>VLOOKUP(B719,'大货清单（不定期按GOMS更新）'!A:F,6,FALSE)</f>
        <v>ACTIVE</v>
      </c>
      <c r="J719" s="27" t="str">
        <f>VLOOKUP(B719,'大货清单（不定期按GOMS更新）'!A:K,11,FALSE)</f>
        <v>9.8</v>
      </c>
      <c r="K719" s="27" t="str">
        <f>VLOOKUP(B719,'大货清单（不定期按GOMS更新）'!A:N,12,FALSE)</f>
        <v>734</v>
      </c>
      <c r="L719" s="27" t="str">
        <f>VLOOKUP(B719,'大货清单（不定期按GOMS更新）'!A:M,13,FALSE)</f>
        <v>326</v>
      </c>
      <c r="M719" s="27" t="str">
        <f>VLOOKUP(B719,'大货清单（不定期按GOMS更新）'!A:N,14,FALSE)</f>
        <v>288</v>
      </c>
      <c r="N719" s="58" t="s">
        <v>10158</v>
      </c>
      <c r="O719" s="27">
        <f>IFERROR(VLOOKUP(N719,'散件迭代（不定期更新）'!C:J,8,FALSE),0)</f>
        <v>0</v>
      </c>
      <c r="P719" s="27">
        <f>IFERROR(VLOOKUP(N719,'散件（更新）'!B:H,3,FALSE),0)</f>
        <v>0</v>
      </c>
      <c r="Q719" s="27" t="str">
        <f>VLOOKUP(N719,'散件（更新）'!B:H,2,FALSE)</f>
        <v>114-25330002</v>
      </c>
      <c r="R719" s="27" t="str">
        <f>VLOOKUP(N719,'散件（更新）'!B:H,7,FALSE)</f>
        <v>plastic part</v>
      </c>
      <c r="S719" s="27" t="str">
        <f>VLOOKUP(N719,'散件（更新）'!B:E,4,FALSE)</f>
        <v>https://tineco-yxzt.oss-accelerate.aliyuncs.com/20250716/weixinjietu_20250715094052_1752655367577.png</v>
      </c>
      <c r="T719" s="27" t="s">
        <v>8759</v>
      </c>
      <c r="U719" s="28" t="str">
        <f>VLOOKUP(N719,'散件（更新）'!B:G,6,FALSE)</f>
        <v>SP;CL2533-01;机体后盖</v>
      </c>
      <c r="V719" s="28">
        <f>VLOOKUP(N719,'散件（更新）'!B:I,8,FALSE)</f>
        <v>6932485009282</v>
      </c>
    </row>
    <row r="720" spans="1:22" ht="20.149999999999999" customHeight="1">
      <c r="A720" s="57">
        <v>46169</v>
      </c>
      <c r="B720" s="58" t="s">
        <v>18982</v>
      </c>
      <c r="C720" s="27" t="str">
        <f>VLOOKUP(B720,'大货清单（不定期按GOMS更新）'!A:H,8,0)</f>
        <v>109-25680001</v>
      </c>
      <c r="D720" s="27" t="str">
        <f>VLOOKUP(B720,'大货清单（不定期按GOMS更新）'!A:C,3,0)</f>
        <v>CL2568-01</v>
      </c>
      <c r="E720" s="27" t="str">
        <f>VLOOKUP(B720,'大货清单（不定期按GOMS更新）'!A:H,4,0)</f>
        <v>PL,LT,HU,RO,GR,CZ,UA</v>
      </c>
      <c r="F720" s="27" t="str">
        <f>VLOOKUP(B720,'大货清单（不定期按GOMS更新）'!A:H,2,0)</f>
        <v>Floor One S5 Stretch Gold</v>
      </c>
      <c r="G720" s="28">
        <f>VLOOKUP(B720,'大货清单（不定期按GOMS更新）'!A:I,9,FALSE)</f>
        <v>6932485015887</v>
      </c>
      <c r="H720" s="27" t="str">
        <f>VLOOKUP(B720,'大货清单（不定期按GOMS更新）'!A:H,7,0)</f>
        <v>Champagne Gold</v>
      </c>
      <c r="I720" s="27" t="str">
        <f>VLOOKUP(B720,'大货清单（不定期按GOMS更新）'!A:F,6,FALSE)</f>
        <v>ACTIVE</v>
      </c>
      <c r="J720" s="27" t="str">
        <f>VLOOKUP(B720,'大货清单（不定期按GOMS更新）'!A:K,11,FALSE)</f>
        <v>9.8</v>
      </c>
      <c r="K720" s="27" t="str">
        <f>VLOOKUP(B720,'大货清单（不定期按GOMS更新）'!A:N,12,FALSE)</f>
        <v>734</v>
      </c>
      <c r="L720" s="27" t="str">
        <f>VLOOKUP(B720,'大货清单（不定期按GOMS更新）'!A:M,13,FALSE)</f>
        <v>326</v>
      </c>
      <c r="M720" s="27" t="str">
        <f>VLOOKUP(B720,'大货清单（不定期按GOMS更新）'!A:N,14,FALSE)</f>
        <v>288</v>
      </c>
      <c r="N720" s="58" t="s">
        <v>15245</v>
      </c>
      <c r="O720" s="27">
        <f>IFERROR(VLOOKUP(N720,'散件迭代（不定期更新）'!C:J,8,FALSE),0)</f>
        <v>0</v>
      </c>
      <c r="P720" s="27">
        <f>IFERROR(VLOOKUP(N720,'散件（更新）'!B:H,3,FALSE),0)</f>
        <v>0</v>
      </c>
      <c r="Q720" s="27" t="str">
        <f>VLOOKUP(N720,'散件（更新）'!B:H,2,FALSE)</f>
        <v>114-25010014</v>
      </c>
      <c r="R720" s="27" t="str">
        <f>VLOOKUP(N720,'散件（更新）'!B:H,7,FALSE)</f>
        <v>plastic part</v>
      </c>
      <c r="S720" s="27" t="str">
        <f>VLOOKUP(N720,'散件（更新）'!B:E,4,FALSE)</f>
        <v>https://tineco-yxzt.oss-accelerate.aliyuncs.com/20250828/guatiaosuokou_1756372355135.jpg</v>
      </c>
      <c r="T720" s="27" t="s">
        <v>8759</v>
      </c>
      <c r="U720" s="28" t="str">
        <f>VLOOKUP(N720,'散件（更新）'!B:G,6,FALSE)</f>
        <v>SP;CL2501-01;刮条锁扣</v>
      </c>
      <c r="V720" s="28">
        <f>VLOOKUP(N720,'散件（更新）'!B:I,8,FALSE)</f>
        <v>6932485010950</v>
      </c>
    </row>
    <row r="721" spans="1:22" ht="20.149999999999999" customHeight="1">
      <c r="A721" s="57">
        <v>46169</v>
      </c>
      <c r="B721" s="58" t="s">
        <v>18982</v>
      </c>
      <c r="C721" s="27" t="str">
        <f>VLOOKUP(B721,'大货清单（不定期按GOMS更新）'!A:H,8,0)</f>
        <v>109-25680001</v>
      </c>
      <c r="D721" s="27" t="str">
        <f>VLOOKUP(B721,'大货清单（不定期按GOMS更新）'!A:C,3,0)</f>
        <v>CL2568-01</v>
      </c>
      <c r="E721" s="27" t="str">
        <f>VLOOKUP(B721,'大货清单（不定期按GOMS更新）'!A:H,4,0)</f>
        <v>PL,LT,HU,RO,GR,CZ,UA</v>
      </c>
      <c r="F721" s="27" t="str">
        <f>VLOOKUP(B721,'大货清单（不定期按GOMS更新）'!A:H,2,0)</f>
        <v>Floor One S5 Stretch Gold</v>
      </c>
      <c r="G721" s="28">
        <f>VLOOKUP(B721,'大货清单（不定期按GOMS更新）'!A:I,9,FALSE)</f>
        <v>6932485015887</v>
      </c>
      <c r="H721" s="27" t="str">
        <f>VLOOKUP(B721,'大货清单（不定期按GOMS更新）'!A:H,7,0)</f>
        <v>Champagne Gold</v>
      </c>
      <c r="I721" s="27" t="str">
        <f>VLOOKUP(B721,'大货清单（不定期按GOMS更新）'!A:F,6,FALSE)</f>
        <v>ACTIVE</v>
      </c>
      <c r="J721" s="27" t="str">
        <f>VLOOKUP(B721,'大货清单（不定期按GOMS更新）'!A:K,11,FALSE)</f>
        <v>9.8</v>
      </c>
      <c r="K721" s="27" t="str">
        <f>VLOOKUP(B721,'大货清单（不定期按GOMS更新）'!A:N,12,FALSE)</f>
        <v>734</v>
      </c>
      <c r="L721" s="27" t="str">
        <f>VLOOKUP(B721,'大货清单（不定期按GOMS更新）'!A:M,13,FALSE)</f>
        <v>326</v>
      </c>
      <c r="M721" s="27" t="str">
        <f>VLOOKUP(B721,'大货清单（不定期按GOMS更新）'!A:N,14,FALSE)</f>
        <v>288</v>
      </c>
      <c r="N721" s="58" t="s">
        <v>15134</v>
      </c>
      <c r="O721" s="27">
        <f>IFERROR(VLOOKUP(N721,'散件迭代（不定期更新）'!C:J,8,FALSE),0)</f>
        <v>0</v>
      </c>
      <c r="P721" s="27">
        <f>IFERROR(VLOOKUP(N721,'散件（更新）'!B:H,3,FALSE),0)</f>
        <v>0</v>
      </c>
      <c r="Q721" s="27" t="str">
        <f>VLOOKUP(N721,'散件（更新）'!B:H,2,FALSE)</f>
        <v>114-25010013</v>
      </c>
      <c r="R721" s="27" t="str">
        <f>VLOOKUP(N721,'散件（更新）'!B:H,7,FALSE)</f>
        <v>Scraper</v>
      </c>
      <c r="S721" s="27" t="str">
        <f>VLOOKUP(N721,'散件（更新）'!B:E,4,FALSE)</f>
        <v>https://tineco-yxzt.oss-accelerate.aliyuncs.com/20250828/kechaiguatiaozujian_1756372187799.jpg</v>
      </c>
      <c r="T721" s="27" t="s">
        <v>8759</v>
      </c>
      <c r="U721" s="28" t="str">
        <f>VLOOKUP(N721,'散件（更新）'!B:G,6,FALSE)</f>
        <v>SP;CL2501-01;可拆刮条组件</v>
      </c>
      <c r="V721" s="28">
        <f>VLOOKUP(N721,'散件（更新）'!B:I,8,FALSE)</f>
        <v>6932485010943</v>
      </c>
    </row>
    <row r="722" spans="1:22" ht="20.149999999999999" customHeight="1">
      <c r="A722" s="57">
        <v>46169</v>
      </c>
      <c r="B722" s="58" t="s">
        <v>114</v>
      </c>
      <c r="C722" s="27" t="str">
        <f>VLOOKUP(B722,'大货清单（不定期按GOMS更新）'!A:H,8,0)</f>
        <v>109-20200807</v>
      </c>
      <c r="D722" s="27" t="str">
        <f>VLOOKUP(B722,'大货清单（不定期按GOMS更新）'!A:C,3,0)</f>
        <v>CL2020H-07</v>
      </c>
      <c r="E722" s="27" t="str">
        <f>VLOOKUP(B722,'大货清单（不定期按GOMS更新）'!A:H,4,0)</f>
        <v>FR,DE,IT,NL,PL,SE,MN,BE,ES</v>
      </c>
      <c r="F722" s="27" t="str">
        <f>VLOOKUP(B722,'大货清单（不定期按GOMS更新）'!A:H,2,0)</f>
        <v>Floor One S5 Combo Power KIT</v>
      </c>
      <c r="G722" s="28" t="str">
        <f>VLOOKUP(B722,'大货清单（不定期按GOMS更新）'!A:I,9,FALSE)</f>
        <v>6972200198518,	 6972200198518</v>
      </c>
      <c r="H722" s="27" t="str">
        <f>VLOOKUP(B722,'大货清单（不定期按GOMS更新）'!A:H,7,0)</f>
        <v>Black</v>
      </c>
      <c r="I722" s="27" t="str">
        <f>VLOOKUP(B722,'大货清单（不定期按GOMS更新）'!A:F,6,FALSE)</f>
        <v>ACTIVE</v>
      </c>
      <c r="J722" s="27" t="str">
        <f>VLOOKUP(B722,'大货清单（不定期按GOMS更新）'!A:K,11,FALSE)</f>
        <v>11.6</v>
      </c>
      <c r="K722" s="27" t="str">
        <f>VLOOKUP(B722,'大货清单（不定期按GOMS更新）'!A:N,12,FALSE)</f>
        <v>444</v>
      </c>
      <c r="L722" s="27" t="str">
        <f>VLOOKUP(B722,'大货清单（不定期按GOMS更新）'!A:M,13,FALSE)</f>
        <v>304</v>
      </c>
      <c r="M722" s="27" t="str">
        <f>VLOOKUP(B722,'大货清单（不定期按GOMS更新）'!A:N,14,FALSE)</f>
        <v>676</v>
      </c>
      <c r="N722" s="58" t="s">
        <v>14750</v>
      </c>
      <c r="O722" s="27">
        <f>IFERROR(VLOOKUP(N722,'散件迭代（不定期更新）'!C:J,8,FALSE),0)</f>
        <v>0</v>
      </c>
      <c r="P722" s="27">
        <f>IFERROR(VLOOKUP(N722,'散件（更新）'!B:H,3,FALSE),0)</f>
        <v>0</v>
      </c>
      <c r="Q722" s="27" t="str">
        <f>VLOOKUP(N722,'散件（更新）'!B:H,2,FALSE)</f>
        <v>114-25430702</v>
      </c>
      <c r="R722" s="27" t="str">
        <f>VLOOKUP(N722,'散件（更新）'!B:H,7,FALSE)</f>
        <v>Mini Power Brush</v>
      </c>
      <c r="S722" s="27" t="str">
        <f>VLOOKUP(N722,'散件（更新）'!B:E,4,FALSE)</f>
        <v>https://tineco-yxzt.oss-accelerate.aliyuncs.com/20250826/weixinjietu_20250826111747_1756178399066.png</v>
      </c>
      <c r="T722" s="27" t="s">
        <v>8759</v>
      </c>
      <c r="U722" s="28" t="str">
        <f>VLOOKUP(N722,'散件（更新）'!B:G,6,FALSE)</f>
        <v>SP;CL2543G-01;电动床褥刷组件</v>
      </c>
      <c r="V722" s="28">
        <f>VLOOKUP(N722,'散件（更新）'!B:I,8,FALSE)</f>
        <v>6975159901666</v>
      </c>
    </row>
    <row r="723" spans="1:22" ht="20.149999999999999" customHeight="1">
      <c r="A723" s="57">
        <v>46169</v>
      </c>
      <c r="B723" s="58" t="s">
        <v>13682</v>
      </c>
      <c r="C723" s="27" t="str">
        <f>VLOOKUP(B723,'大货清单（不定期按GOMS更新）'!A:H,8,0)</f>
        <v>109-24670801</v>
      </c>
      <c r="D723" s="27" t="str">
        <f>VLOOKUP(B723,'大货清单（不定期按GOMS更新）'!A:C,3,0)</f>
        <v>CL2467H-01</v>
      </c>
      <c r="E723" s="27" t="str">
        <f>VLOOKUP(B723,'大货清单（不定期按GOMS更新）'!A:H,4,0)</f>
        <v>BE,DE,FR,IT,ES,PL,SE,NL</v>
      </c>
      <c r="F723" s="27" t="str">
        <f>VLOOKUP(B723,'大货清单（不定期按GOMS更新）'!A:H,2,0)</f>
        <v>Floor One S7 Master</v>
      </c>
      <c r="G723" s="28">
        <f>VLOOKUP(B723,'大货清单（不定期按GOMS更新）'!A:I,9,FALSE)</f>
        <v>6932485017843</v>
      </c>
      <c r="H723" s="27" t="str">
        <f>VLOOKUP(B723,'大货清单（不定期按GOMS更新）'!A:H,7,0)</f>
        <v>Black</v>
      </c>
      <c r="I723" s="27" t="str">
        <f>VLOOKUP(B723,'大货清单（不定期按GOMS更新）'!A:F,6,FALSE)</f>
        <v>ACTIVE</v>
      </c>
      <c r="J723" s="27" t="str">
        <f>VLOOKUP(B723,'大货清单（不定期按GOMS更新）'!A:K,11,FALSE)</f>
        <v>8.3</v>
      </c>
      <c r="K723" s="27" t="str">
        <f>VLOOKUP(B723,'大货清单（不定期按GOMS更新）'!A:N,12,FALSE)</f>
        <v>773</v>
      </c>
      <c r="L723" s="27" t="str">
        <f>VLOOKUP(B723,'大货清单（不定期按GOMS更新）'!A:M,13,FALSE)</f>
        <v>333</v>
      </c>
      <c r="M723" s="27" t="str">
        <f>VLOOKUP(B723,'大货清单（不定期按GOMS更新）'!A:N,14,FALSE)</f>
        <v>315</v>
      </c>
      <c r="N723" s="58" t="s">
        <v>16673</v>
      </c>
      <c r="O723" s="27">
        <f>IFERROR(VLOOKUP(N723,'散件迭代（不定期更新）'!C:J,8,FALSE),0)</f>
        <v>0</v>
      </c>
      <c r="P723" s="27" t="str">
        <f>IFERROR(VLOOKUP(N723,'散件（更新）'!B:H,3,FALSE),0)</f>
        <v/>
      </c>
      <c r="Q723" s="27" t="str">
        <f>VLOOKUP(N723,'散件（更新）'!B:H,2,FALSE)</f>
        <v>114-24671102</v>
      </c>
      <c r="R723" s="27" t="str">
        <f>VLOOKUP(N723,'散件（更新）'!B:H,7,FALSE)</f>
        <v>plastic part</v>
      </c>
      <c r="S723" s="27" t="str">
        <f>VLOOKUP(N723,'散件（更新）'!B:E,4,FALSE)</f>
        <v>https://tineco-yxzt.oss-accelerate.aliyuncs.com/20251217/shoubingsuokou_1765947057365.png</v>
      </c>
      <c r="T723" s="27" t="s">
        <v>8759</v>
      </c>
      <c r="U723" s="28" t="str">
        <f>VLOOKUP(N723,'散件（更新）'!B:G,6,FALSE)</f>
        <v>SP;CL2467K-01;手柄锁扣组件</v>
      </c>
      <c r="V723" s="28">
        <f>VLOOKUP(N723,'散件（更新）'!B:I,8,FALSE)</f>
        <v>6932485018178</v>
      </c>
    </row>
    <row r="724" spans="1:22" ht="20.149999999999999" customHeight="1">
      <c r="A724" s="57">
        <v>46169</v>
      </c>
      <c r="B724" s="58" t="s">
        <v>13682</v>
      </c>
      <c r="C724" s="27" t="str">
        <f>VLOOKUP(B724,'大货清单（不定期按GOMS更新）'!A:H,8,0)</f>
        <v>109-24670801</v>
      </c>
      <c r="D724" s="27" t="str">
        <f>VLOOKUP(B724,'大货清单（不定期按GOMS更新）'!A:C,3,0)</f>
        <v>CL2467H-01</v>
      </c>
      <c r="E724" s="27" t="str">
        <f>VLOOKUP(B724,'大货清单（不定期按GOMS更新）'!A:H,4,0)</f>
        <v>BE,DE,FR,IT,ES,PL,SE,NL</v>
      </c>
      <c r="F724" s="27" t="str">
        <f>VLOOKUP(B724,'大货清单（不定期按GOMS更新）'!A:H,2,0)</f>
        <v>Floor One S7 Master</v>
      </c>
      <c r="G724" s="28">
        <f>VLOOKUP(B724,'大货清单（不定期按GOMS更新）'!A:I,9,FALSE)</f>
        <v>6932485017843</v>
      </c>
      <c r="H724" s="27" t="str">
        <f>VLOOKUP(B724,'大货清单（不定期按GOMS更新）'!A:H,7,0)</f>
        <v>Black</v>
      </c>
      <c r="I724" s="27" t="str">
        <f>VLOOKUP(B724,'大货清单（不定期按GOMS更新）'!A:F,6,FALSE)</f>
        <v>ACTIVE</v>
      </c>
      <c r="J724" s="27" t="str">
        <f>VLOOKUP(B724,'大货清单（不定期按GOMS更新）'!A:K,11,FALSE)</f>
        <v>8.3</v>
      </c>
      <c r="K724" s="27" t="str">
        <f>VLOOKUP(B724,'大货清单（不定期按GOMS更新）'!A:N,12,FALSE)</f>
        <v>773</v>
      </c>
      <c r="L724" s="27" t="str">
        <f>VLOOKUP(B724,'大货清单（不定期按GOMS更新）'!A:M,13,FALSE)</f>
        <v>333</v>
      </c>
      <c r="M724" s="27" t="str">
        <f>VLOOKUP(B724,'大货清单（不定期按GOMS更新）'!A:N,14,FALSE)</f>
        <v>315</v>
      </c>
      <c r="N724" s="58" t="s">
        <v>15031</v>
      </c>
      <c r="O724" s="27">
        <f>IFERROR(VLOOKUP(N724,'散件迭代（不定期更新）'!C:J,8,FALSE),0)</f>
        <v>0</v>
      </c>
      <c r="P724" s="27">
        <f>IFERROR(VLOOKUP(N724,'散件（更新）'!B:H,3,FALSE),0)</f>
        <v>0</v>
      </c>
      <c r="Q724" s="27" t="str">
        <f>VLOOKUP(N724,'散件（更新）'!B:H,2,FALSE)</f>
        <v>114-24670502</v>
      </c>
      <c r="R724" s="27" t="str">
        <f>VLOOKUP(N724,'散件（更新）'!B:H,7,FALSE)</f>
        <v>Wire</v>
      </c>
      <c r="S724" s="27">
        <f>VLOOKUP(N724,'散件（更新）'!B:E,4,FALSE)</f>
        <v>0</v>
      </c>
      <c r="T724" s="27" t="s">
        <v>8759</v>
      </c>
      <c r="U724" s="28" t="str">
        <f>VLOOKUP(N724,'散件（更新）'!B:G,6,FALSE)</f>
        <v>SP;CL2467E-01;地刷充电对接导线组件</v>
      </c>
      <c r="V724" s="28">
        <f>VLOOKUP(N724,'散件（更新）'!B:I,8,FALSE)</f>
        <v>6932485017362</v>
      </c>
    </row>
    <row r="725" spans="1:22" ht="20.149999999999999" customHeight="1">
      <c r="A725" s="57">
        <v>46169</v>
      </c>
      <c r="B725" s="58" t="s">
        <v>13682</v>
      </c>
      <c r="C725" s="27" t="str">
        <f>VLOOKUP(B725,'大货清单（不定期按GOMS更新）'!A:H,8,0)</f>
        <v>109-24670801</v>
      </c>
      <c r="D725" s="27" t="str">
        <f>VLOOKUP(B725,'大货清单（不定期按GOMS更新）'!A:C,3,0)</f>
        <v>CL2467H-01</v>
      </c>
      <c r="E725" s="27" t="str">
        <f>VLOOKUP(B725,'大货清单（不定期按GOMS更新）'!A:H,4,0)</f>
        <v>BE,DE,FR,IT,ES,PL,SE,NL</v>
      </c>
      <c r="F725" s="27" t="str">
        <f>VLOOKUP(B725,'大货清单（不定期按GOMS更新）'!A:H,2,0)</f>
        <v>Floor One S7 Master</v>
      </c>
      <c r="G725" s="28">
        <f>VLOOKUP(B725,'大货清单（不定期按GOMS更新）'!A:I,9,FALSE)</f>
        <v>6932485017843</v>
      </c>
      <c r="H725" s="27" t="str">
        <f>VLOOKUP(B725,'大货清单（不定期按GOMS更新）'!A:H,7,0)</f>
        <v>Black</v>
      </c>
      <c r="I725" s="27" t="str">
        <f>VLOOKUP(B725,'大货清单（不定期按GOMS更新）'!A:F,6,FALSE)</f>
        <v>ACTIVE</v>
      </c>
      <c r="J725" s="27" t="str">
        <f>VLOOKUP(B725,'大货清单（不定期按GOMS更新）'!A:K,11,FALSE)</f>
        <v>8.3</v>
      </c>
      <c r="K725" s="27" t="str">
        <f>VLOOKUP(B725,'大货清单（不定期按GOMS更新）'!A:N,12,FALSE)</f>
        <v>773</v>
      </c>
      <c r="L725" s="27" t="str">
        <f>VLOOKUP(B725,'大货清单（不定期按GOMS更新）'!A:M,13,FALSE)</f>
        <v>333</v>
      </c>
      <c r="M725" s="27" t="str">
        <f>VLOOKUP(B725,'大货清单（不定期按GOMS更新）'!A:N,14,FALSE)</f>
        <v>315</v>
      </c>
      <c r="N725" s="58" t="s">
        <v>14983</v>
      </c>
      <c r="O725" s="27">
        <f>IFERROR(VLOOKUP(N725,'散件迭代（不定期更新）'!C:J,8,FALSE),0)</f>
        <v>0</v>
      </c>
      <c r="P725" s="27">
        <f>IFERROR(VLOOKUP(N725,'散件（更新）'!B:H,3,FALSE),0)</f>
        <v>0</v>
      </c>
      <c r="Q725" s="27" t="str">
        <f>VLOOKUP(N725,'散件（更新）'!B:H,2,FALSE)</f>
        <v>114-24670712</v>
      </c>
      <c r="R725" s="27" t="str">
        <f>VLOOKUP(N725,'散件（更新）'!B:H,7,FALSE)</f>
        <v>Wire</v>
      </c>
      <c r="S725" s="27">
        <f>VLOOKUP(N725,'散件（更新）'!B:E,4,FALSE)</f>
        <v>0</v>
      </c>
      <c r="T725" s="27" t="s">
        <v>8759</v>
      </c>
      <c r="U725" s="28" t="str">
        <f>VLOOKUP(N725,'散件（更新）'!B:G,6,FALSE)</f>
        <v>SP;CL2467G-01;机身充电通讯导线</v>
      </c>
      <c r="V725" s="28">
        <f>VLOOKUP(N725,'散件（更新）'!B:I,8,FALSE)</f>
        <v>6932485017560</v>
      </c>
    </row>
    <row r="726" spans="1:22" ht="20.149999999999999" customHeight="1">
      <c r="A726" s="57">
        <v>46169</v>
      </c>
      <c r="B726" s="58" t="s">
        <v>13682</v>
      </c>
      <c r="C726" s="27" t="str">
        <f>VLOOKUP(B726,'大货清单（不定期按GOMS更新）'!A:H,8,0)</f>
        <v>109-24670801</v>
      </c>
      <c r="D726" s="27" t="str">
        <f>VLOOKUP(B726,'大货清单（不定期按GOMS更新）'!A:C,3,0)</f>
        <v>CL2467H-01</v>
      </c>
      <c r="E726" s="27" t="str">
        <f>VLOOKUP(B726,'大货清单（不定期按GOMS更新）'!A:H,4,0)</f>
        <v>BE,DE,FR,IT,ES,PL,SE,NL</v>
      </c>
      <c r="F726" s="27" t="str">
        <f>VLOOKUP(B726,'大货清单（不定期按GOMS更新）'!A:H,2,0)</f>
        <v>Floor One S7 Master</v>
      </c>
      <c r="G726" s="28">
        <f>VLOOKUP(B726,'大货清单（不定期按GOMS更新）'!A:I,9,FALSE)</f>
        <v>6932485017843</v>
      </c>
      <c r="H726" s="27" t="str">
        <f>VLOOKUP(B726,'大货清单（不定期按GOMS更新）'!A:H,7,0)</f>
        <v>Black</v>
      </c>
      <c r="I726" s="27" t="str">
        <f>VLOOKUP(B726,'大货清单（不定期按GOMS更新）'!A:F,6,FALSE)</f>
        <v>ACTIVE</v>
      </c>
      <c r="J726" s="27" t="str">
        <f>VLOOKUP(B726,'大货清单（不定期按GOMS更新）'!A:K,11,FALSE)</f>
        <v>8.3</v>
      </c>
      <c r="K726" s="27" t="str">
        <f>VLOOKUP(B726,'大货清单（不定期按GOMS更新）'!A:N,12,FALSE)</f>
        <v>773</v>
      </c>
      <c r="L726" s="27" t="str">
        <f>VLOOKUP(B726,'大货清单（不定期按GOMS更新）'!A:M,13,FALSE)</f>
        <v>333</v>
      </c>
      <c r="M726" s="27" t="str">
        <f>VLOOKUP(B726,'大货清单（不定期按GOMS更新）'!A:N,14,FALSE)</f>
        <v>315</v>
      </c>
      <c r="N726" s="58" t="s">
        <v>15791</v>
      </c>
      <c r="O726" s="27">
        <f>IFERROR(VLOOKUP(N726,'散件迭代（不定期更新）'!C:J,8,FALSE),0)</f>
        <v>0</v>
      </c>
      <c r="P726" s="27">
        <f>IFERROR(VLOOKUP(N726,'散件（更新）'!B:H,3,FALSE),0)</f>
        <v>0</v>
      </c>
      <c r="Q726" s="27" t="str">
        <f>VLOOKUP(N726,'散件（更新）'!B:H,2,FALSE)</f>
        <v>114-24670713</v>
      </c>
      <c r="R726" s="27" t="str">
        <f>VLOOKUP(N726,'散件（更新）'!B:H,7,FALSE)</f>
        <v>Wire</v>
      </c>
      <c r="S726" s="27">
        <f>VLOOKUP(N726,'散件（更新）'!B:E,4,FALSE)</f>
        <v>0</v>
      </c>
      <c r="T726" s="27" t="s">
        <v>8759</v>
      </c>
      <c r="U726" s="28" t="str">
        <f>VLOOKUP(N726,'散件（更新）'!B:G,6,FALSE)</f>
        <v>SP;CL2467G-01;地刷+水泵导线</v>
      </c>
      <c r="V726" s="28">
        <f>VLOOKUP(N726,'散件（更新）'!B:I,8,FALSE)</f>
        <v>6932485017577</v>
      </c>
    </row>
    <row r="727" spans="1:22" ht="20.149999999999999" customHeight="1">
      <c r="A727" s="57">
        <v>46169</v>
      </c>
      <c r="B727" s="58" t="s">
        <v>13682</v>
      </c>
      <c r="C727" s="27" t="str">
        <f>VLOOKUP(B727,'大货清单（不定期按GOMS更新）'!A:H,8,0)</f>
        <v>109-24670801</v>
      </c>
      <c r="D727" s="27" t="str">
        <f>VLOOKUP(B727,'大货清单（不定期按GOMS更新）'!A:C,3,0)</f>
        <v>CL2467H-01</v>
      </c>
      <c r="E727" s="27" t="str">
        <f>VLOOKUP(B727,'大货清单（不定期按GOMS更新）'!A:H,4,0)</f>
        <v>BE,DE,FR,IT,ES,PL,SE,NL</v>
      </c>
      <c r="F727" s="27" t="str">
        <f>VLOOKUP(B727,'大货清单（不定期按GOMS更新）'!A:H,2,0)</f>
        <v>Floor One S7 Master</v>
      </c>
      <c r="G727" s="28">
        <f>VLOOKUP(B727,'大货清单（不定期按GOMS更新）'!A:I,9,FALSE)</f>
        <v>6932485017843</v>
      </c>
      <c r="H727" s="27" t="str">
        <f>VLOOKUP(B727,'大货清单（不定期按GOMS更新）'!A:H,7,0)</f>
        <v>Black</v>
      </c>
      <c r="I727" s="27" t="str">
        <f>VLOOKUP(B727,'大货清单（不定期按GOMS更新）'!A:F,6,FALSE)</f>
        <v>ACTIVE</v>
      </c>
      <c r="J727" s="27" t="str">
        <f>VLOOKUP(B727,'大货清单（不定期按GOMS更新）'!A:K,11,FALSE)</f>
        <v>8.3</v>
      </c>
      <c r="K727" s="27" t="str">
        <f>VLOOKUP(B727,'大货清单（不定期按GOMS更新）'!A:N,12,FALSE)</f>
        <v>773</v>
      </c>
      <c r="L727" s="27" t="str">
        <f>VLOOKUP(B727,'大货清单（不定期按GOMS更新）'!A:M,13,FALSE)</f>
        <v>333</v>
      </c>
      <c r="M727" s="27" t="str">
        <f>VLOOKUP(B727,'大货清单（不定期按GOMS更新）'!A:N,14,FALSE)</f>
        <v>315</v>
      </c>
      <c r="N727" s="58" t="s">
        <v>17039</v>
      </c>
      <c r="O727" s="27">
        <f>IFERROR(VLOOKUP(N727,'散件迭代（不定期更新）'!C:J,8,FALSE),0)</f>
        <v>0</v>
      </c>
      <c r="P727" s="27" t="str">
        <f>IFERROR(VLOOKUP(N727,'散件（更新）'!B:H,3,FALSE),0)</f>
        <v/>
      </c>
      <c r="Q727" s="27" t="str">
        <f>VLOOKUP(N727,'散件（更新）'!B:H,2,FALSE)</f>
        <v>114-23431127</v>
      </c>
      <c r="R727" s="27" t="str">
        <f>VLOOKUP(N727,'散件（更新）'!B:H,7,FALSE)</f>
        <v>Heated Blower Assembly</v>
      </c>
      <c r="S727" s="27" t="str">
        <f>VLOOKUP(N727,'散件（更新）'!B:E,4,FALSE)</f>
        <v>https://tineco-yxzt.oss-accelerate.aliyuncs.com/20251217/114-23431127_1765953605342.png</v>
      </c>
      <c r="T727" s="27" t="s">
        <v>8759</v>
      </c>
      <c r="U727" s="28" t="str">
        <f>VLOOKUP(N727,'散件（更新）'!B:G,6,FALSE)</f>
        <v>SP;CL2343K-07;托盘风机组件</v>
      </c>
      <c r="V727" s="28">
        <f>VLOOKUP(N727,'散件（更新）'!B:I,8,FALSE)</f>
        <v>6932485019328</v>
      </c>
    </row>
    <row r="728" spans="1:22" ht="20.149999999999999" customHeight="1">
      <c r="A728" s="57">
        <v>46169</v>
      </c>
      <c r="B728" s="58" t="s">
        <v>14085</v>
      </c>
      <c r="C728" s="27" t="str">
        <f>VLOOKUP(B728,'大货清单（不定期按GOMS更新）'!A:H,8,0)</f>
        <v>107-25120701</v>
      </c>
      <c r="D728" s="27" t="str">
        <f>VLOOKUP(B728,'大货清单（不定期按GOMS更新）'!A:C,3,0)</f>
        <v>ZB2512G-01</v>
      </c>
      <c r="E728" s="27" t="str">
        <f>VLOOKUP(B728,'大货清单（不定期按GOMS更新）'!A:H,4,0)</f>
        <v>PL</v>
      </c>
      <c r="F728" s="27" t="str">
        <f>VLOOKUP(B728,'大货清单（不定期按GOMS更新）'!A:H,2,0)</f>
        <v>Pure One S30 Pro Pet</v>
      </c>
      <c r="G728" s="28">
        <f>VLOOKUP(B728,'大货清单（不定期按GOMS更新）'!A:I,9,FALSE)</f>
        <v>6932485014286</v>
      </c>
      <c r="H728" s="27" t="str">
        <f>VLOOKUP(B728,'大货清单（不定期按GOMS更新）'!A:H,7,0)</f>
        <v>GREY &amp; BLUE</v>
      </c>
      <c r="I728" s="27" t="str">
        <f>VLOOKUP(B728,'大货清单（不定期按GOMS更新）'!A:F,6,FALSE)</f>
        <v>ACTIVE</v>
      </c>
      <c r="J728" s="27" t="str">
        <f>VLOOKUP(B728,'大货清单（不定期按GOMS更新）'!A:K,11,FALSE)</f>
        <v>5.7</v>
      </c>
      <c r="K728" s="27" t="str">
        <f>VLOOKUP(B728,'大货清单（不定期按GOMS更新）'!A:N,12,FALSE)</f>
        <v>731</v>
      </c>
      <c r="L728" s="27" t="str">
        <f>VLOOKUP(B728,'大货清单（不定期按GOMS更新）'!A:M,13,FALSE)</f>
        <v>165</v>
      </c>
      <c r="M728" s="27" t="str">
        <f>VLOOKUP(B728,'大货清单（不定期按GOMS更新）'!A:N,14,FALSE)</f>
        <v>302</v>
      </c>
      <c r="N728" s="58" t="s">
        <v>15638</v>
      </c>
      <c r="O728" s="27">
        <f>IFERROR(VLOOKUP(N728,'散件迭代（不定期更新）'!C:J,8,FALSE),0)</f>
        <v>0</v>
      </c>
      <c r="P728" s="27">
        <f>IFERROR(VLOOKUP(N728,'散件（更新）'!B:H,3,FALSE),0)</f>
        <v>0</v>
      </c>
      <c r="Q728" s="27" t="str">
        <f>VLOOKUP(N728,'散件（更新）'!B:H,2,FALSE)</f>
        <v>114-25120101</v>
      </c>
      <c r="R728" s="27" t="str">
        <f>VLOOKUP(N728,'散件（更新）'!B:H,7,FALSE)</f>
        <v>Carpet Brush</v>
      </c>
      <c r="S728" s="27" t="str">
        <f>VLOOKUP(N728,'散件（更新）'!B:E,4,FALSE)</f>
        <v>https://tineco-yxzt.oss-accelerate.aliyuncs.com/20250912/114-25120101_1757644558707.png</v>
      </c>
      <c r="T728" s="27" t="s">
        <v>8759</v>
      </c>
      <c r="U728" s="28" t="str">
        <f>VLOOKUP(N728,'散件（更新）'!B:G,6,FALSE)</f>
        <v>SP;ZB2512A-01;地刷组件-中配</v>
      </c>
      <c r="V728" s="28">
        <f>VLOOKUP(N728,'散件（更新）'!B:I,8,FALSE)</f>
        <v>6932485013296</v>
      </c>
    </row>
    <row r="729" spans="1:22" ht="20.149999999999999" customHeight="1">
      <c r="A729" s="57">
        <v>46169</v>
      </c>
      <c r="B729" s="58" t="s">
        <v>14085</v>
      </c>
      <c r="C729" s="27" t="str">
        <f>VLOOKUP(B729,'大货清单（不定期按GOMS更新）'!A:H,8,0)</f>
        <v>107-25120701</v>
      </c>
      <c r="D729" s="27" t="str">
        <f>VLOOKUP(B729,'大货清单（不定期按GOMS更新）'!A:C,3,0)</f>
        <v>ZB2512G-01</v>
      </c>
      <c r="E729" s="27" t="str">
        <f>VLOOKUP(B729,'大货清单（不定期按GOMS更新）'!A:H,4,0)</f>
        <v>PL</v>
      </c>
      <c r="F729" s="27" t="str">
        <f>VLOOKUP(B729,'大货清单（不定期按GOMS更新）'!A:H,2,0)</f>
        <v>Pure One S30 Pro Pet</v>
      </c>
      <c r="G729" s="28">
        <f>VLOOKUP(B729,'大货清单（不定期按GOMS更新）'!A:I,9,FALSE)</f>
        <v>6932485014286</v>
      </c>
      <c r="H729" s="27" t="str">
        <f>VLOOKUP(B729,'大货清单（不定期按GOMS更新）'!A:H,7,0)</f>
        <v>GREY &amp; BLUE</v>
      </c>
      <c r="I729" s="27" t="str">
        <f>VLOOKUP(B729,'大货清单（不定期按GOMS更新）'!A:F,6,FALSE)</f>
        <v>ACTIVE</v>
      </c>
      <c r="J729" s="27" t="str">
        <f>VLOOKUP(B729,'大货清单（不定期按GOMS更新）'!A:K,11,FALSE)</f>
        <v>5.7</v>
      </c>
      <c r="K729" s="27" t="str">
        <f>VLOOKUP(B729,'大货清单（不定期按GOMS更新）'!A:N,12,FALSE)</f>
        <v>731</v>
      </c>
      <c r="L729" s="27" t="str">
        <f>VLOOKUP(B729,'大货清单（不定期按GOMS更新）'!A:M,13,FALSE)</f>
        <v>165</v>
      </c>
      <c r="M729" s="27" t="str">
        <f>VLOOKUP(B729,'大货清单（不定期按GOMS更新）'!A:N,14,FALSE)</f>
        <v>302</v>
      </c>
      <c r="N729" s="58" t="s">
        <v>16611</v>
      </c>
      <c r="O729" s="27">
        <f>IFERROR(VLOOKUP(N729,'散件迭代（不定期更新）'!C:J,8,FALSE),0)</f>
        <v>0</v>
      </c>
      <c r="P729" s="27" t="str">
        <f>IFERROR(VLOOKUP(N729,'散件（更新）'!B:H,3,FALSE),0)</f>
        <v/>
      </c>
      <c r="Q729" s="27" t="str">
        <f>VLOOKUP(N729,'散件（更新）'!B:H,2,FALSE)</f>
        <v>114-25120704</v>
      </c>
      <c r="R729" s="27" t="str">
        <f>VLOOKUP(N729,'散件（更新）'!B:H,7,FALSE)</f>
        <v>Dustbin</v>
      </c>
      <c r="S729" s="27" t="str">
        <f>VLOOKUP(N729,'散件（更新）'!B:E,4,FALSE)</f>
        <v>https://tineco-yxzt.oss-accelerate.aliyuncs.com/20251216/114-25120704_1765878630218.png</v>
      </c>
      <c r="T729" s="27" t="s">
        <v>8759</v>
      </c>
      <c r="U729" s="28" t="str">
        <f>VLOOKUP(N729,'散件（更新）'!B:G,6,FALSE)</f>
        <v>SP;ZB2512G-01;尘桶组件（不含滤棉及多锥）</v>
      </c>
      <c r="V729" s="28">
        <f>VLOOKUP(N729,'散件（更新）'!B:I,8,FALSE)</f>
        <v>6932485019175</v>
      </c>
    </row>
    <row r="730" spans="1:22" ht="20.149999999999999" customHeight="1">
      <c r="A730" s="57">
        <v>46169</v>
      </c>
      <c r="B730" s="58" t="s">
        <v>14085</v>
      </c>
      <c r="C730" s="27" t="str">
        <f>VLOOKUP(B730,'大货清单（不定期按GOMS更新）'!A:H,8,0)</f>
        <v>107-25120701</v>
      </c>
      <c r="D730" s="27" t="str">
        <f>VLOOKUP(B730,'大货清单（不定期按GOMS更新）'!A:C,3,0)</f>
        <v>ZB2512G-01</v>
      </c>
      <c r="E730" s="27" t="str">
        <f>VLOOKUP(B730,'大货清单（不定期按GOMS更新）'!A:H,4,0)</f>
        <v>PL</v>
      </c>
      <c r="F730" s="27" t="str">
        <f>VLOOKUP(B730,'大货清单（不定期按GOMS更新）'!A:H,2,0)</f>
        <v>Pure One S30 Pro Pet</v>
      </c>
      <c r="G730" s="28">
        <f>VLOOKUP(B730,'大货清单（不定期按GOMS更新）'!A:I,9,FALSE)</f>
        <v>6932485014286</v>
      </c>
      <c r="H730" s="27" t="str">
        <f>VLOOKUP(B730,'大货清单（不定期按GOMS更新）'!A:H,7,0)</f>
        <v>GREY &amp; BLUE</v>
      </c>
      <c r="I730" s="27" t="str">
        <f>VLOOKUP(B730,'大货清单（不定期按GOMS更新）'!A:F,6,FALSE)</f>
        <v>ACTIVE</v>
      </c>
      <c r="J730" s="27" t="str">
        <f>VLOOKUP(B730,'大货清单（不定期按GOMS更新）'!A:K,11,FALSE)</f>
        <v>5.7</v>
      </c>
      <c r="K730" s="27" t="str">
        <f>VLOOKUP(B730,'大货清单（不定期按GOMS更新）'!A:N,12,FALSE)</f>
        <v>731</v>
      </c>
      <c r="L730" s="27" t="str">
        <f>VLOOKUP(B730,'大货清单（不定期按GOMS更新）'!A:M,13,FALSE)</f>
        <v>165</v>
      </c>
      <c r="M730" s="27" t="str">
        <f>VLOOKUP(B730,'大货清单（不定期按GOMS更新）'!A:N,14,FALSE)</f>
        <v>302</v>
      </c>
      <c r="N730" s="58" t="s">
        <v>16617</v>
      </c>
      <c r="O730" s="27">
        <f>IFERROR(VLOOKUP(N730,'散件迭代（不定期更新）'!C:J,8,FALSE),0)</f>
        <v>0</v>
      </c>
      <c r="P730" s="27" t="str">
        <f>IFERROR(VLOOKUP(N730,'散件（更新）'!B:H,3,FALSE),0)</f>
        <v/>
      </c>
      <c r="Q730" s="27" t="str">
        <f>VLOOKUP(N730,'散件（更新）'!B:H,2,FALSE)</f>
        <v>114-25120705</v>
      </c>
      <c r="R730" s="27" t="str">
        <f>VLOOKUP(N730,'散件（更新）'!B:H,7,FALSE)</f>
        <v>Main Body</v>
      </c>
      <c r="S730" s="27" t="str">
        <f>VLOOKUP(N730,'散件（更新）'!B:E,4,FALSE)</f>
        <v>https://tineco-yxzt.oss-accelerate.aliyuncs.com/20251216/114-25120705_1765878748285.png</v>
      </c>
      <c r="T730" s="27" t="s">
        <v>19304</v>
      </c>
      <c r="U730" s="28" t="str">
        <f>VLOOKUP(N730,'散件（更新）'!B:G,6,FALSE)</f>
        <v>SP;ZB2512G-01;手持单体组件（无尘桶/HEPA/电池包）</v>
      </c>
      <c r="V730" s="28">
        <f>VLOOKUP(N730,'散件（更新）'!B:I,8,FALSE)</f>
        <v>6932485019182</v>
      </c>
    </row>
    <row r="731" spans="1:22" ht="20.149999999999999" customHeight="1">
      <c r="A731" s="57">
        <v>46169</v>
      </c>
      <c r="B731" s="58" t="s">
        <v>14085</v>
      </c>
      <c r="C731" s="27" t="str">
        <f>VLOOKUP(B731,'大货清单（不定期按GOMS更新）'!A:H,8,0)</f>
        <v>107-25120701</v>
      </c>
      <c r="D731" s="27" t="str">
        <f>VLOOKUP(B731,'大货清单（不定期按GOMS更新）'!A:C,3,0)</f>
        <v>ZB2512G-01</v>
      </c>
      <c r="E731" s="27" t="str">
        <f>VLOOKUP(B731,'大货清单（不定期按GOMS更新）'!A:H,4,0)</f>
        <v>PL</v>
      </c>
      <c r="F731" s="27" t="str">
        <f>VLOOKUP(B731,'大货清单（不定期按GOMS更新）'!A:H,2,0)</f>
        <v>Pure One S30 Pro Pet</v>
      </c>
      <c r="G731" s="28">
        <f>VLOOKUP(B731,'大货清单（不定期按GOMS更新）'!A:I,9,FALSE)</f>
        <v>6932485014286</v>
      </c>
      <c r="H731" s="27" t="str">
        <f>VLOOKUP(B731,'大货清单（不定期按GOMS更新）'!A:H,7,0)</f>
        <v>GREY &amp; BLUE</v>
      </c>
      <c r="I731" s="27" t="str">
        <f>VLOOKUP(B731,'大货清单（不定期按GOMS更新）'!A:F,6,FALSE)</f>
        <v>ACTIVE</v>
      </c>
      <c r="J731" s="27" t="str">
        <f>VLOOKUP(B731,'大货清单（不定期按GOMS更新）'!A:K,11,FALSE)</f>
        <v>5.7</v>
      </c>
      <c r="K731" s="27" t="str">
        <f>VLOOKUP(B731,'大货清单（不定期按GOMS更新）'!A:N,12,FALSE)</f>
        <v>731</v>
      </c>
      <c r="L731" s="27" t="str">
        <f>VLOOKUP(B731,'大货清单（不定期按GOMS更新）'!A:M,13,FALSE)</f>
        <v>165</v>
      </c>
      <c r="M731" s="27" t="str">
        <f>VLOOKUP(B731,'大货清单（不定期按GOMS更新）'!A:N,14,FALSE)</f>
        <v>302</v>
      </c>
      <c r="N731" s="58" t="s">
        <v>16896</v>
      </c>
      <c r="O731" s="27">
        <f>IFERROR(VLOOKUP(N731,'散件迭代（不定期更新）'!C:J,8,FALSE),0)</f>
        <v>0</v>
      </c>
      <c r="P731" s="27" t="str">
        <f>IFERROR(VLOOKUP(N731,'散件（更新）'!B:H,3,FALSE),0)</f>
        <v/>
      </c>
      <c r="Q731" s="27" t="str">
        <f>VLOOKUP(N731,'散件（更新）'!B:H,2,FALSE)</f>
        <v>114-25120702</v>
      </c>
      <c r="R731" s="27" t="str">
        <f>VLOOKUP(N731,'散件（更新）'!B:H,7,FALSE)</f>
        <v>Battery</v>
      </c>
      <c r="S731" s="27" t="str">
        <f>VLOOKUP(N731,'散件（更新）'!B:E,4,FALSE)</f>
        <v>https://tineco-yxzt.oss-accelerate.aliyuncs.com/20251216/114-25120702_1765878284730.png</v>
      </c>
      <c r="T731" s="27" t="s">
        <v>8759</v>
      </c>
      <c r="U731" s="28" t="str">
        <f>VLOOKUP(N731,'散件（更新）'!B:G,6,FALSE)</f>
        <v>SP;ZB2512G-01;电池包组件</v>
      </c>
      <c r="V731" s="28">
        <f>VLOOKUP(N731,'散件（更新）'!B:I,8,FALSE)</f>
        <v>6932485019151</v>
      </c>
    </row>
    <row r="732" spans="1:22" ht="20.149999999999999" customHeight="1">
      <c r="A732" s="57">
        <v>46169</v>
      </c>
      <c r="B732" s="58" t="s">
        <v>14085</v>
      </c>
      <c r="C732" s="27" t="str">
        <f>VLOOKUP(B732,'大货清单（不定期按GOMS更新）'!A:H,8,0)</f>
        <v>107-25120701</v>
      </c>
      <c r="D732" s="27" t="str">
        <f>VLOOKUP(B732,'大货清单（不定期按GOMS更新）'!A:C,3,0)</f>
        <v>ZB2512G-01</v>
      </c>
      <c r="E732" s="27" t="str">
        <f>VLOOKUP(B732,'大货清单（不定期按GOMS更新）'!A:H,4,0)</f>
        <v>PL</v>
      </c>
      <c r="F732" s="27" t="str">
        <f>VLOOKUP(B732,'大货清单（不定期按GOMS更新）'!A:H,2,0)</f>
        <v>Pure One S30 Pro Pet</v>
      </c>
      <c r="G732" s="28">
        <f>VLOOKUP(B732,'大货清单（不定期按GOMS更新）'!A:I,9,FALSE)</f>
        <v>6932485014286</v>
      </c>
      <c r="H732" s="27" t="str">
        <f>VLOOKUP(B732,'大货清单（不定期按GOMS更新）'!A:H,7,0)</f>
        <v>GREY &amp; BLUE</v>
      </c>
      <c r="I732" s="27" t="str">
        <f>VLOOKUP(B732,'大货清单（不定期按GOMS更新）'!A:F,6,FALSE)</f>
        <v>ACTIVE</v>
      </c>
      <c r="J732" s="27" t="str">
        <f>VLOOKUP(B732,'大货清单（不定期按GOMS更新）'!A:K,11,FALSE)</f>
        <v>5.7</v>
      </c>
      <c r="K732" s="27" t="str">
        <f>VLOOKUP(B732,'大货清单（不定期按GOMS更新）'!A:N,12,FALSE)</f>
        <v>731</v>
      </c>
      <c r="L732" s="27" t="str">
        <f>VLOOKUP(B732,'大货清单（不定期按GOMS更新）'!A:M,13,FALSE)</f>
        <v>165</v>
      </c>
      <c r="M732" s="27" t="str">
        <f>VLOOKUP(B732,'大货清单（不定期按GOMS更新）'!A:N,14,FALSE)</f>
        <v>302</v>
      </c>
      <c r="N732" s="58" t="s">
        <v>17012</v>
      </c>
      <c r="O732" s="27">
        <f>IFERROR(VLOOKUP(N732,'散件迭代（不定期更新）'!C:J,8,FALSE),0)</f>
        <v>0</v>
      </c>
      <c r="P732" s="27" t="str">
        <f>IFERROR(VLOOKUP(N732,'散件（更新）'!B:H,3,FALSE),0)</f>
        <v/>
      </c>
      <c r="Q732" s="27" t="str">
        <f>VLOOKUP(N732,'散件（更新）'!B:H,2,FALSE)</f>
        <v>114-25120703</v>
      </c>
      <c r="R732" s="27" t="str">
        <f>VLOOKUP(N732,'散件（更新）'!B:H,7,FALSE)</f>
        <v>Wall-Mounted Dock</v>
      </c>
      <c r="S732" s="27" t="str">
        <f>VLOOKUP(N732,'散件（更新）'!B:E,4,FALSE)</f>
        <v>https://tineco-yxzt.oss-accelerate.aliyuncs.com/20251216/114-25120703_1765878523719.png</v>
      </c>
      <c r="T732" s="27" t="s">
        <v>8759</v>
      </c>
      <c r="U732" s="28" t="str">
        <f>VLOOKUP(N732,'散件（更新）'!B:G,6,FALSE)</f>
        <v>SP;ZB2512G-01;墙挂组件（含附件支架和壁钉包）</v>
      </c>
      <c r="V732" s="28">
        <f>VLOOKUP(N732,'散件（更新）'!B:I,8,FALSE)</f>
        <v>6932485019168</v>
      </c>
    </row>
    <row r="733" spans="1:22" ht="20.149999999999999" customHeight="1">
      <c r="A733" s="57">
        <v>46169</v>
      </c>
      <c r="B733" s="58" t="s">
        <v>14085</v>
      </c>
      <c r="C733" s="27" t="str">
        <f>VLOOKUP(B733,'大货清单（不定期按GOMS更新）'!A:H,8,0)</f>
        <v>107-25120701</v>
      </c>
      <c r="D733" s="27" t="str">
        <f>VLOOKUP(B733,'大货清单（不定期按GOMS更新）'!A:C,3,0)</f>
        <v>ZB2512G-01</v>
      </c>
      <c r="E733" s="27" t="str">
        <f>VLOOKUP(B733,'大货清单（不定期按GOMS更新）'!A:H,4,0)</f>
        <v>PL</v>
      </c>
      <c r="F733" s="27" t="str">
        <f>VLOOKUP(B733,'大货清单（不定期按GOMS更新）'!A:H,2,0)</f>
        <v>Pure One S30 Pro Pet</v>
      </c>
      <c r="G733" s="28">
        <f>VLOOKUP(B733,'大货清单（不定期按GOMS更新）'!A:I,9,FALSE)</f>
        <v>6932485014286</v>
      </c>
      <c r="H733" s="27" t="str">
        <f>VLOOKUP(B733,'大货清单（不定期按GOMS更新）'!A:H,7,0)</f>
        <v>GREY &amp; BLUE</v>
      </c>
      <c r="I733" s="27" t="str">
        <f>VLOOKUP(B733,'大货清单（不定期按GOMS更新）'!A:F,6,FALSE)</f>
        <v>ACTIVE</v>
      </c>
      <c r="J733" s="27" t="str">
        <f>VLOOKUP(B733,'大货清单（不定期按GOMS更新）'!A:K,11,FALSE)</f>
        <v>5.7</v>
      </c>
      <c r="K733" s="27" t="str">
        <f>VLOOKUP(B733,'大货清单（不定期按GOMS更新）'!A:N,12,FALSE)</f>
        <v>731</v>
      </c>
      <c r="L733" s="27" t="str">
        <f>VLOOKUP(B733,'大货清单（不定期按GOMS更新）'!A:M,13,FALSE)</f>
        <v>165</v>
      </c>
      <c r="M733" s="27" t="str">
        <f>VLOOKUP(B733,'大货清单（不定期按GOMS更新）'!A:N,14,FALSE)</f>
        <v>302</v>
      </c>
      <c r="N733" s="58" t="s">
        <v>16482</v>
      </c>
      <c r="O733" s="27">
        <f>IFERROR(VLOOKUP(N733,'散件迭代（不定期更新）'!C:J,8,FALSE),0)</f>
        <v>0</v>
      </c>
      <c r="P733" s="27" t="str">
        <f>IFERROR(VLOOKUP(N733,'散件（更新）'!B:H,3,FALSE),0)</f>
        <v/>
      </c>
      <c r="Q733" s="27" t="str">
        <f>VLOOKUP(N733,'散件（更新）'!B:H,2,FALSE)</f>
        <v>114-25120701</v>
      </c>
      <c r="R733" s="27" t="str">
        <f>VLOOKUP(N733,'散件（更新）'!B:H,7,FALSE)</f>
        <v>Flexible Multi-Angle Tube</v>
      </c>
      <c r="S733" s="27" t="str">
        <f>VLOOKUP(N733,'散件（更新）'!B:E,4,FALSE)</f>
        <v>https://tineco-yxzt.oss-accelerate.aliyuncs.com/20251216/114-25120701_1765877811583.png</v>
      </c>
      <c r="T733" s="27" t="s">
        <v>8759</v>
      </c>
      <c r="U733" s="28" t="str">
        <f>VLOOKUP(N733,'散件（更新）'!B:G,6,FALSE)</f>
        <v>SP;ZB2512G-01;弯折管组件</v>
      </c>
      <c r="V733" s="28">
        <f>VLOOKUP(N733,'散件（更新）'!B:I,8,FALSE)</f>
        <v>6932485019144</v>
      </c>
    </row>
    <row r="734" spans="1:22" ht="20.149999999999999" customHeight="1">
      <c r="A734" s="57">
        <v>46169</v>
      </c>
      <c r="B734" s="58" t="s">
        <v>14085</v>
      </c>
      <c r="C734" s="27" t="str">
        <f>VLOOKUP(B734,'大货清单（不定期按GOMS更新）'!A:H,8,0)</f>
        <v>107-25120701</v>
      </c>
      <c r="D734" s="27" t="str">
        <f>VLOOKUP(B734,'大货清单（不定期按GOMS更新）'!A:C,3,0)</f>
        <v>ZB2512G-01</v>
      </c>
      <c r="E734" s="27" t="str">
        <f>VLOOKUP(B734,'大货清单（不定期按GOMS更新）'!A:H,4,0)</f>
        <v>PL</v>
      </c>
      <c r="F734" s="27" t="str">
        <f>VLOOKUP(B734,'大货清单（不定期按GOMS更新）'!A:H,2,0)</f>
        <v>Pure One S30 Pro Pet</v>
      </c>
      <c r="G734" s="28">
        <f>VLOOKUP(B734,'大货清单（不定期按GOMS更新）'!A:I,9,FALSE)</f>
        <v>6932485014286</v>
      </c>
      <c r="H734" s="27" t="str">
        <f>VLOOKUP(B734,'大货清单（不定期按GOMS更新）'!A:H,7,0)</f>
        <v>GREY &amp; BLUE</v>
      </c>
      <c r="I734" s="27" t="str">
        <f>VLOOKUP(B734,'大货清单（不定期按GOMS更新）'!A:F,6,FALSE)</f>
        <v>ACTIVE</v>
      </c>
      <c r="J734" s="27" t="str">
        <f>VLOOKUP(B734,'大货清单（不定期按GOMS更新）'!A:K,11,FALSE)</f>
        <v>5.7</v>
      </c>
      <c r="K734" s="27" t="str">
        <f>VLOOKUP(B734,'大货清单（不定期按GOMS更新）'!A:N,12,FALSE)</f>
        <v>731</v>
      </c>
      <c r="L734" s="27" t="str">
        <f>VLOOKUP(B734,'大货清单（不定期按GOMS更新）'!A:M,13,FALSE)</f>
        <v>165</v>
      </c>
      <c r="M734" s="27" t="str">
        <f>VLOOKUP(B734,'大货清单（不定期按GOMS更新）'!A:N,14,FALSE)</f>
        <v>302</v>
      </c>
      <c r="N734" s="58" t="s">
        <v>7377</v>
      </c>
      <c r="O734" s="27">
        <f>IFERROR(VLOOKUP(N734,'散件迭代（不定期更新）'!C:J,8,FALSE),0)</f>
        <v>0</v>
      </c>
      <c r="P734" s="27" t="str">
        <f>IFERROR(VLOOKUP(N734,'散件（更新）'!B:H,3,FALSE),0)</f>
        <v>/</v>
      </c>
      <c r="Q734" s="27" t="str">
        <f>VLOOKUP(N734,'散件（更新）'!B:H,2,FALSE)</f>
        <v>114-23420409</v>
      </c>
      <c r="R734" s="27" t="str">
        <f>VLOOKUP(N734,'散件（更新）'!B:H,7,FALSE)</f>
        <v>Mini Power Brush</v>
      </c>
      <c r="S734" s="27">
        <f>VLOOKUP(N734,'散件（更新）'!B:E,4,FALSE)</f>
        <v>0</v>
      </c>
      <c r="T734" s="27" t="s">
        <v>8759</v>
      </c>
      <c r="U734" s="28" t="str">
        <f>VLOOKUP(N734,'散件（更新）'!B:G,6,FALSE)</f>
        <v>SP;ZB2342D-02;FB1953C小电动组件3Pin带PTC</v>
      </c>
      <c r="V734" s="28" t="str">
        <f>VLOOKUP(N734,'散件（更新）'!B:I,8,FALSE)</f>
        <v>6974950108540</v>
      </c>
    </row>
    <row r="735" spans="1:22" ht="20.149999999999999" customHeight="1">
      <c r="A735" s="57">
        <v>46169</v>
      </c>
      <c r="B735" s="58" t="s">
        <v>14085</v>
      </c>
      <c r="C735" s="27" t="str">
        <f>VLOOKUP(B735,'大货清单（不定期按GOMS更新）'!A:H,8,0)</f>
        <v>107-25120701</v>
      </c>
      <c r="D735" s="27" t="str">
        <f>VLOOKUP(B735,'大货清单（不定期按GOMS更新）'!A:C,3,0)</f>
        <v>ZB2512G-01</v>
      </c>
      <c r="E735" s="27" t="str">
        <f>VLOOKUP(B735,'大货清单（不定期按GOMS更新）'!A:H,4,0)</f>
        <v>PL</v>
      </c>
      <c r="F735" s="27" t="str">
        <f>VLOOKUP(B735,'大货清单（不定期按GOMS更新）'!A:H,2,0)</f>
        <v>Pure One S30 Pro Pet</v>
      </c>
      <c r="G735" s="28">
        <f>VLOOKUP(B735,'大货清单（不定期按GOMS更新）'!A:I,9,FALSE)</f>
        <v>6932485014286</v>
      </c>
      <c r="H735" s="27" t="str">
        <f>VLOOKUP(B735,'大货清单（不定期按GOMS更新）'!A:H,7,0)</f>
        <v>GREY &amp; BLUE</v>
      </c>
      <c r="I735" s="27" t="str">
        <f>VLOOKUP(B735,'大货清单（不定期按GOMS更新）'!A:F,6,FALSE)</f>
        <v>ACTIVE</v>
      </c>
      <c r="J735" s="27" t="str">
        <f>VLOOKUP(B735,'大货清单（不定期按GOMS更新）'!A:K,11,FALSE)</f>
        <v>5.7</v>
      </c>
      <c r="K735" s="27" t="str">
        <f>VLOOKUP(B735,'大货清单（不定期按GOMS更新）'!A:N,12,FALSE)</f>
        <v>731</v>
      </c>
      <c r="L735" s="27" t="str">
        <f>VLOOKUP(B735,'大货清单（不定期按GOMS更新）'!A:M,13,FALSE)</f>
        <v>165</v>
      </c>
      <c r="M735" s="27" t="str">
        <f>VLOOKUP(B735,'大货清单（不定期按GOMS更新）'!A:N,14,FALSE)</f>
        <v>302</v>
      </c>
      <c r="N735" s="58" t="s">
        <v>10273</v>
      </c>
      <c r="O735" s="27">
        <f>IFERROR(VLOOKUP(N735,'散件迭代（不定期更新）'!C:J,8,FALSE),0)</f>
        <v>0</v>
      </c>
      <c r="P735" s="27">
        <f>IFERROR(VLOOKUP(N735,'散件（更新）'!B:H,3,FALSE),0)</f>
        <v>0</v>
      </c>
      <c r="Q735" s="27" t="str">
        <f>VLOOKUP(N735,'散件（更新）'!B:H,2,FALSE)</f>
        <v>114-24510405</v>
      </c>
      <c r="R735" s="27" t="str">
        <f>VLOOKUP(N735,'散件（更新）'!B:H,7,FALSE)</f>
        <v>Carpet Brush</v>
      </c>
      <c r="S735" s="27" t="str">
        <f>VLOOKUP(N735,'散件（更新）'!B:E,4,FALSE)</f>
        <v>https://tineco-yxzt.oss-accelerate.aliyuncs.com/20250626/brush_1750929227382.png</v>
      </c>
      <c r="T735" s="27" t="s">
        <v>8759</v>
      </c>
      <c r="U735" s="28" t="str">
        <f>VLOOKUP(N735,'散件（更新）'!B:G,6,FALSE)</f>
        <v>SP;ZB2451D-01;地刷组件（高配黑色）</v>
      </c>
      <c r="V735" s="28">
        <f>VLOOKUP(N735,'散件（更新）'!B:I,8,FALSE)</f>
        <v>6932485007745</v>
      </c>
    </row>
    <row r="736" spans="1:22" ht="20.149999999999999" customHeight="1">
      <c r="A736" s="57">
        <v>46169</v>
      </c>
      <c r="B736" s="58" t="s">
        <v>14085</v>
      </c>
      <c r="C736" s="27" t="str">
        <f>VLOOKUP(B736,'大货清单（不定期按GOMS更新）'!A:H,8,0)</f>
        <v>107-25120701</v>
      </c>
      <c r="D736" s="27" t="str">
        <f>VLOOKUP(B736,'大货清单（不定期按GOMS更新）'!A:C,3,0)</f>
        <v>ZB2512G-01</v>
      </c>
      <c r="E736" s="27" t="str">
        <f>VLOOKUP(B736,'大货清单（不定期按GOMS更新）'!A:H,4,0)</f>
        <v>PL</v>
      </c>
      <c r="F736" s="27" t="str">
        <f>VLOOKUP(B736,'大货清单（不定期按GOMS更新）'!A:H,2,0)</f>
        <v>Pure One S30 Pro Pet</v>
      </c>
      <c r="G736" s="28">
        <f>VLOOKUP(B736,'大货清单（不定期按GOMS更新）'!A:I,9,FALSE)</f>
        <v>6932485014286</v>
      </c>
      <c r="H736" s="27" t="str">
        <f>VLOOKUP(B736,'大货清单（不定期按GOMS更新）'!A:H,7,0)</f>
        <v>GREY &amp; BLUE</v>
      </c>
      <c r="I736" s="27" t="str">
        <f>VLOOKUP(B736,'大货清单（不定期按GOMS更新）'!A:F,6,FALSE)</f>
        <v>ACTIVE</v>
      </c>
      <c r="J736" s="27" t="str">
        <f>VLOOKUP(B736,'大货清单（不定期按GOMS更新）'!A:K,11,FALSE)</f>
        <v>5.7</v>
      </c>
      <c r="K736" s="27" t="str">
        <f>VLOOKUP(B736,'大货清单（不定期按GOMS更新）'!A:N,12,FALSE)</f>
        <v>731</v>
      </c>
      <c r="L736" s="27" t="str">
        <f>VLOOKUP(B736,'大货清单（不定期按GOMS更新）'!A:M,13,FALSE)</f>
        <v>165</v>
      </c>
      <c r="M736" s="27" t="str">
        <f>VLOOKUP(B736,'大货清单（不定期按GOMS更新）'!A:N,14,FALSE)</f>
        <v>302</v>
      </c>
      <c r="N736" s="58" t="s">
        <v>10044</v>
      </c>
      <c r="O736" s="27">
        <f>IFERROR(VLOOKUP(N736,'散件迭代（不定期更新）'!C:J,8,FALSE),0)</f>
        <v>0</v>
      </c>
      <c r="P736" s="27">
        <f>IFERROR(VLOOKUP(N736,'散件（更新）'!B:H,3,FALSE),0)</f>
        <v>0</v>
      </c>
      <c r="Q736" s="27" t="str">
        <f>VLOOKUP(N736,'散件（更新）'!B:H,2,FALSE)</f>
        <v>114-24490505</v>
      </c>
      <c r="R736" s="27" t="str">
        <f>VLOOKUP(N736,'散件（更新）'!B:H,7,FALSE)</f>
        <v>Filter Holder</v>
      </c>
      <c r="S736" s="27" t="str">
        <f>VLOOKUP(N736,'散件（更新）'!B:E,4,FALSE)</f>
        <v>https://tineco-yxzt.oss-accelerate.aliyuncs.com/20250626/filterholder_1750922870129.png</v>
      </c>
      <c r="T736" s="27" t="s">
        <v>8759</v>
      </c>
      <c r="U736" s="28" t="str">
        <f>VLOOKUP(N736,'散件（更新）'!B:G,6,FALSE)</f>
        <v>SP;ZB2449E-01;多锥组件</v>
      </c>
      <c r="V736" s="28">
        <f>VLOOKUP(N736,'散件（更新）'!B:I,8,FALSE)</f>
        <v>6932485007653</v>
      </c>
    </row>
    <row r="737" spans="1:22" ht="20.149999999999999" customHeight="1">
      <c r="A737" s="57">
        <v>46169</v>
      </c>
      <c r="B737" s="58" t="s">
        <v>14085</v>
      </c>
      <c r="C737" s="27" t="str">
        <f>VLOOKUP(B737,'大货清单（不定期按GOMS更新）'!A:H,8,0)</f>
        <v>107-25120701</v>
      </c>
      <c r="D737" s="27" t="str">
        <f>VLOOKUP(B737,'大货清单（不定期按GOMS更新）'!A:C,3,0)</f>
        <v>ZB2512G-01</v>
      </c>
      <c r="E737" s="27" t="str">
        <f>VLOOKUP(B737,'大货清单（不定期按GOMS更新）'!A:H,4,0)</f>
        <v>PL</v>
      </c>
      <c r="F737" s="27" t="str">
        <f>VLOOKUP(B737,'大货清单（不定期按GOMS更新）'!A:H,2,0)</f>
        <v>Pure One S30 Pro Pet</v>
      </c>
      <c r="G737" s="28">
        <f>VLOOKUP(B737,'大货清单（不定期按GOMS更新）'!A:I,9,FALSE)</f>
        <v>6932485014286</v>
      </c>
      <c r="H737" s="27" t="str">
        <f>VLOOKUP(B737,'大货清单（不定期按GOMS更新）'!A:H,7,0)</f>
        <v>GREY &amp; BLUE</v>
      </c>
      <c r="I737" s="27" t="str">
        <f>VLOOKUP(B737,'大货清单（不定期按GOMS更新）'!A:F,6,FALSE)</f>
        <v>ACTIVE</v>
      </c>
      <c r="J737" s="27" t="str">
        <f>VLOOKUP(B737,'大货清单（不定期按GOMS更新）'!A:K,11,FALSE)</f>
        <v>5.7</v>
      </c>
      <c r="K737" s="27" t="str">
        <f>VLOOKUP(B737,'大货清单（不定期按GOMS更新）'!A:N,12,FALSE)</f>
        <v>731</v>
      </c>
      <c r="L737" s="27" t="str">
        <f>VLOOKUP(B737,'大货清单（不定期按GOMS更新）'!A:M,13,FALSE)</f>
        <v>165</v>
      </c>
      <c r="M737" s="27" t="str">
        <f>VLOOKUP(B737,'大货清单（不定期按GOMS更新）'!A:N,14,FALSE)</f>
        <v>302</v>
      </c>
      <c r="N737" s="58" t="s">
        <v>10203</v>
      </c>
      <c r="O737" s="27">
        <f>IFERROR(VLOOKUP(N737,'散件迭代（不定期更新）'!C:J,8,FALSE),0)</f>
        <v>0</v>
      </c>
      <c r="P737" s="27">
        <f>IFERROR(VLOOKUP(N737,'散件（更新）'!B:H,3,FALSE),0)</f>
        <v>0</v>
      </c>
      <c r="Q737" s="27" t="str">
        <f>VLOOKUP(N737,'散件（更新）'!B:H,2,FALSE)</f>
        <v>114-24490504</v>
      </c>
      <c r="R737" s="27" t="str">
        <f>VLOOKUP(N737,'散件（更新）'!B:H,7,FALSE)</f>
        <v>Filter</v>
      </c>
      <c r="S737" s="27" t="str">
        <f>VLOOKUP(N737,'散件（更新）'!B:E,4,FALSE)</f>
        <v>https://tineco-yxzt.oss-accelerate.aliyuncs.com/20250626/filter_1750922714463.png</v>
      </c>
      <c r="T737" s="27" t="s">
        <v>19303</v>
      </c>
      <c r="U737" s="28" t="str">
        <f>VLOOKUP(N737,'散件（更新）'!B:G,6,FALSE)</f>
        <v>SP;ZB2449E-01;进风过滤棉组件</v>
      </c>
      <c r="V737" s="28">
        <f>VLOOKUP(N737,'散件（更新）'!B:I,8,FALSE)</f>
        <v>6932485007646</v>
      </c>
    </row>
    <row r="738" spans="1:22" ht="20.149999999999999" customHeight="1">
      <c r="A738" s="57">
        <v>46169</v>
      </c>
      <c r="B738" s="58" t="s">
        <v>14085</v>
      </c>
      <c r="C738" s="27" t="str">
        <f>VLOOKUP(B738,'大货清单（不定期按GOMS更新）'!A:H,8,0)</f>
        <v>107-25120701</v>
      </c>
      <c r="D738" s="27" t="str">
        <f>VLOOKUP(B738,'大货清单（不定期按GOMS更新）'!A:C,3,0)</f>
        <v>ZB2512G-01</v>
      </c>
      <c r="E738" s="27" t="str">
        <f>VLOOKUP(B738,'大货清单（不定期按GOMS更新）'!A:H,4,0)</f>
        <v>PL</v>
      </c>
      <c r="F738" s="27" t="str">
        <f>VLOOKUP(B738,'大货清单（不定期按GOMS更新）'!A:H,2,0)</f>
        <v>Pure One S30 Pro Pet</v>
      </c>
      <c r="G738" s="28">
        <f>VLOOKUP(B738,'大货清单（不定期按GOMS更新）'!A:I,9,FALSE)</f>
        <v>6932485014286</v>
      </c>
      <c r="H738" s="27" t="str">
        <f>VLOOKUP(B738,'大货清单（不定期按GOMS更新）'!A:H,7,0)</f>
        <v>GREY &amp; BLUE</v>
      </c>
      <c r="I738" s="27" t="str">
        <f>VLOOKUP(B738,'大货清单（不定期按GOMS更新）'!A:F,6,FALSE)</f>
        <v>ACTIVE</v>
      </c>
      <c r="J738" s="27" t="str">
        <f>VLOOKUP(B738,'大货清单（不定期按GOMS更新）'!A:K,11,FALSE)</f>
        <v>5.7</v>
      </c>
      <c r="K738" s="27" t="str">
        <f>VLOOKUP(B738,'大货清单（不定期按GOMS更新）'!A:N,12,FALSE)</f>
        <v>731</v>
      </c>
      <c r="L738" s="27" t="str">
        <f>VLOOKUP(B738,'大货清单（不定期按GOMS更新）'!A:M,13,FALSE)</f>
        <v>165</v>
      </c>
      <c r="M738" s="27" t="str">
        <f>VLOOKUP(B738,'大货清单（不定期按GOMS更新）'!A:N,14,FALSE)</f>
        <v>302</v>
      </c>
      <c r="N738" s="58" t="s">
        <v>10269</v>
      </c>
      <c r="O738" s="27">
        <f>IFERROR(VLOOKUP(N738,'散件迭代（不定期更新）'!C:J,8,FALSE),0)</f>
        <v>0</v>
      </c>
      <c r="P738" s="27">
        <f>IFERROR(VLOOKUP(N738,'散件（更新）'!B:H,3,FALSE),0)</f>
        <v>0</v>
      </c>
      <c r="Q738" s="27" t="str">
        <f>VLOOKUP(N738,'散件（更新）'!B:H,2,FALSE)</f>
        <v>114-24490502</v>
      </c>
      <c r="R738" s="27" t="str">
        <f>VLOOKUP(N738,'散件（更新）'!B:H,7,FALSE)</f>
        <v>HEPA</v>
      </c>
      <c r="S738" s="27" t="str">
        <f>VLOOKUP(N738,'散件（更新）'!B:E,4,FALSE)</f>
        <v>https://tineco-yxzt.oss-accelerate.aliyuncs.com/20250626/hepa_1750922454505.png</v>
      </c>
      <c r="T738" s="27" t="s">
        <v>8759</v>
      </c>
      <c r="U738" s="28" t="str">
        <f>VLOOKUP(N738,'散件（更新）'!B:G,6,FALSE)</f>
        <v>SP;ZB2449E-01;HEPA组件</v>
      </c>
      <c r="V738" s="28">
        <f>VLOOKUP(N738,'散件（更新）'!B:I,8,FALSE)</f>
        <v>6932485007622</v>
      </c>
    </row>
    <row r="739" spans="1:22" ht="20.149999999999999" customHeight="1">
      <c r="A739" s="57">
        <v>46169</v>
      </c>
      <c r="B739" s="58" t="s">
        <v>14085</v>
      </c>
      <c r="C739" s="27" t="str">
        <f>VLOOKUP(B739,'大货清单（不定期按GOMS更新）'!A:H,8,0)</f>
        <v>107-25120701</v>
      </c>
      <c r="D739" s="27" t="str">
        <f>VLOOKUP(B739,'大货清单（不定期按GOMS更新）'!A:C,3,0)</f>
        <v>ZB2512G-01</v>
      </c>
      <c r="E739" s="27" t="str">
        <f>VLOOKUP(B739,'大货清单（不定期按GOMS更新）'!A:H,4,0)</f>
        <v>PL</v>
      </c>
      <c r="F739" s="27" t="str">
        <f>VLOOKUP(B739,'大货清单（不定期按GOMS更新）'!A:H,2,0)</f>
        <v>Pure One S30 Pro Pet</v>
      </c>
      <c r="G739" s="28">
        <f>VLOOKUP(B739,'大货清单（不定期按GOMS更新）'!A:I,9,FALSE)</f>
        <v>6932485014286</v>
      </c>
      <c r="H739" s="27" t="str">
        <f>VLOOKUP(B739,'大货清单（不定期按GOMS更新）'!A:H,7,0)</f>
        <v>GREY &amp; BLUE</v>
      </c>
      <c r="I739" s="27" t="str">
        <f>VLOOKUP(B739,'大货清单（不定期按GOMS更新）'!A:F,6,FALSE)</f>
        <v>ACTIVE</v>
      </c>
      <c r="J739" s="27" t="str">
        <f>VLOOKUP(B739,'大货清单（不定期按GOMS更新）'!A:K,11,FALSE)</f>
        <v>5.7</v>
      </c>
      <c r="K739" s="27" t="str">
        <f>VLOOKUP(B739,'大货清单（不定期按GOMS更新）'!A:N,12,FALSE)</f>
        <v>731</v>
      </c>
      <c r="L739" s="27" t="str">
        <f>VLOOKUP(B739,'大货清单（不定期按GOMS更新）'!A:M,13,FALSE)</f>
        <v>165</v>
      </c>
      <c r="M739" s="27" t="str">
        <f>VLOOKUP(B739,'大货清单（不定期按GOMS更新）'!A:N,14,FALSE)</f>
        <v>302</v>
      </c>
      <c r="N739" s="58" t="s">
        <v>10255</v>
      </c>
      <c r="O739" s="27">
        <f>IFERROR(VLOOKUP(N739,'散件迭代（不定期更新）'!C:J,8,FALSE),0)</f>
        <v>0</v>
      </c>
      <c r="P739" s="27">
        <f>IFERROR(VLOOKUP(N739,'散件（更新）'!B:H,3,FALSE),0)</f>
        <v>0</v>
      </c>
      <c r="Q739" s="27" t="str">
        <f>VLOOKUP(N739,'散件（更新）'!B:H,2,FALSE)</f>
        <v>114-24510406</v>
      </c>
      <c r="R739" s="27" t="str">
        <f>VLOOKUP(N739,'散件（更新）'!B:H,7,FALSE)</f>
        <v>Adapter</v>
      </c>
      <c r="S739" s="27">
        <f>VLOOKUP(N739,'散件（更新）'!B:E,4,FALSE)</f>
        <v>0</v>
      </c>
      <c r="T739" s="27" t="s">
        <v>8759</v>
      </c>
      <c r="U739" s="28" t="str">
        <f>VLOOKUP(N739,'散件（更新）'!B:G,6,FALSE)</f>
        <v>SP;ZB2451D-01;适配器（欧版）</v>
      </c>
      <c r="V739" s="28">
        <f>VLOOKUP(N739,'散件（更新）'!B:I,8,FALSE)</f>
        <v>6932485007752</v>
      </c>
    </row>
    <row r="740" spans="1:22" ht="20.149999999999999" customHeight="1">
      <c r="A740" s="57">
        <v>46169</v>
      </c>
      <c r="B740" s="58" t="s">
        <v>18947</v>
      </c>
      <c r="C740" s="27" t="str">
        <f>VLOOKUP(B740,'大货清单（不定期按GOMS更新）'!A:H,8,0)</f>
        <v>109-23781001</v>
      </c>
      <c r="D740" s="27" t="str">
        <f>VLOOKUP(B740,'大货清单（不定期按GOMS更新）'!A:C,3,0)</f>
        <v>CL2378J-01</v>
      </c>
      <c r="E740" s="27" t="str">
        <f>VLOOKUP(B740,'大货清单（不定期按GOMS更新）'!A:H,4,0)</f>
        <v>FR</v>
      </c>
      <c r="F740" s="27" t="str">
        <f>VLOOKUP(B740,'大货清单（不定期按GOMS更新）'!A:H,2,0)</f>
        <v>iFloor Y2 Lite</v>
      </c>
      <c r="G740" s="28">
        <f>VLOOKUP(B740,'大货清单（不定期按GOMS更新）'!A:I,9,FALSE)</f>
        <v>6932485017904</v>
      </c>
      <c r="H740" s="27" t="str">
        <f>VLOOKUP(B740,'大货清单（不定期按GOMS更新）'!A:H,7,0)</f>
        <v>Grey</v>
      </c>
      <c r="I740" s="27" t="str">
        <f>VLOOKUP(B740,'大货清单（不定期按GOMS更新）'!A:F,6,FALSE)</f>
        <v>ACTIVE</v>
      </c>
      <c r="J740" s="27" t="str">
        <f>VLOOKUP(B740,'大货清单（不定期按GOMS更新）'!A:K,11,FALSE)</f>
        <v>8.7</v>
      </c>
      <c r="K740" s="27" t="str">
        <f>VLOOKUP(B740,'大货清单（不定期按GOMS更新）'!A:N,12,FALSE)</f>
        <v>672</v>
      </c>
      <c r="L740" s="27" t="str">
        <f>VLOOKUP(B740,'大货清单（不定期按GOMS更新）'!A:M,13,FALSE)</f>
        <v>328</v>
      </c>
      <c r="M740" s="27" t="str">
        <f>VLOOKUP(B740,'大货清单（不定期按GOMS更新）'!A:N,14,FALSE)</f>
        <v>290</v>
      </c>
      <c r="N740" s="58" t="s">
        <v>7998</v>
      </c>
      <c r="O740" s="27">
        <f>IFERROR(VLOOKUP(N740,'散件迭代（不定期更新）'!C:J,8,FALSE),0)</f>
        <v>0</v>
      </c>
      <c r="P740" s="27" t="str">
        <f>IFERROR(VLOOKUP(N740,'散件（更新）'!B:H,3,FALSE),0)</f>
        <v/>
      </c>
      <c r="Q740" s="27" t="str">
        <f>VLOOKUP(N740,'散件（更新）'!B:H,2,FALSE)</f>
        <v>114-23780404</v>
      </c>
      <c r="R740" s="27" t="str">
        <f>VLOOKUP(N740,'散件（更新）'!B:H,7,FALSE)</f>
        <v>Brush Roller Cover</v>
      </c>
      <c r="S740" s="27" t="str">
        <f>VLOOKUP(N740,'散件（更新）'!B:E,4,FALSE)</f>
        <v>https://tineco-yxzt.oss-accelerate.aliyuncs.com/20250121/cover_1737446978688.jpg</v>
      </c>
      <c r="T740" s="27" t="s">
        <v>8759</v>
      </c>
      <c r="U740" s="28" t="str">
        <f>VLOOKUP(N740,'散件（更新）'!B:G,6,FALSE)</f>
        <v>滚刷上盖（黑色）</v>
      </c>
      <c r="V740" s="28">
        <f>VLOOKUP(N740,'散件（更新）'!B:I,8,FALSE)</f>
        <v>6932485004102</v>
      </c>
    </row>
    <row r="741" spans="1:22" ht="20.149999999999999" customHeight="1">
      <c r="A741" s="57">
        <v>46169</v>
      </c>
      <c r="B741" s="58" t="s">
        <v>18947</v>
      </c>
      <c r="C741" s="27" t="str">
        <f>VLOOKUP(B741,'大货清单（不定期按GOMS更新）'!A:H,8,0)</f>
        <v>109-23781001</v>
      </c>
      <c r="D741" s="27" t="str">
        <f>VLOOKUP(B741,'大货清单（不定期按GOMS更新）'!A:C,3,0)</f>
        <v>CL2378J-01</v>
      </c>
      <c r="E741" s="27" t="str">
        <f>VLOOKUP(B741,'大货清单（不定期按GOMS更新）'!A:H,4,0)</f>
        <v>FR</v>
      </c>
      <c r="F741" s="27" t="str">
        <f>VLOOKUP(B741,'大货清单（不定期按GOMS更新）'!A:H,2,0)</f>
        <v>iFloor Y2 Lite</v>
      </c>
      <c r="G741" s="28">
        <f>VLOOKUP(B741,'大货清单（不定期按GOMS更新）'!A:I,9,FALSE)</f>
        <v>6932485017904</v>
      </c>
      <c r="H741" s="27" t="str">
        <f>VLOOKUP(B741,'大货清单（不定期按GOMS更新）'!A:H,7,0)</f>
        <v>Grey</v>
      </c>
      <c r="I741" s="27" t="str">
        <f>VLOOKUP(B741,'大货清单（不定期按GOMS更新）'!A:F,6,FALSE)</f>
        <v>ACTIVE</v>
      </c>
      <c r="J741" s="27" t="str">
        <f>VLOOKUP(B741,'大货清单（不定期按GOMS更新）'!A:K,11,FALSE)</f>
        <v>8.7</v>
      </c>
      <c r="K741" s="27" t="str">
        <f>VLOOKUP(B741,'大货清单（不定期按GOMS更新）'!A:N,12,FALSE)</f>
        <v>672</v>
      </c>
      <c r="L741" s="27" t="str">
        <f>VLOOKUP(B741,'大货清单（不定期按GOMS更新）'!A:M,13,FALSE)</f>
        <v>328</v>
      </c>
      <c r="M741" s="27" t="str">
        <f>VLOOKUP(B741,'大货清单（不定期按GOMS更新）'!A:N,14,FALSE)</f>
        <v>290</v>
      </c>
      <c r="N741" s="58" t="s">
        <v>7253</v>
      </c>
      <c r="O741" s="27">
        <f>IFERROR(VLOOKUP(N741,'散件迭代（不定期更新）'!C:J,8,FALSE),0)</f>
        <v>0</v>
      </c>
      <c r="P741" s="27">
        <f>IFERROR(VLOOKUP(N741,'散件（更新）'!B:H,3,FALSE),0)</f>
        <v>0</v>
      </c>
      <c r="Q741" s="27" t="str">
        <f>VLOOKUP(N741,'散件（更新）'!B:H,2,FALSE)</f>
        <v>114-23780101</v>
      </c>
      <c r="R741" s="27" t="str">
        <f>VLOOKUP(N741,'散件（更新）'!B:H,7,FALSE)</f>
        <v>Brush Roller</v>
      </c>
      <c r="S741" s="27" t="str">
        <f>VLOOKUP(N741,'散件（更新）'!B:E,4,FALSE)</f>
        <v>https://tineco-yxzt.oss-accelerate.aliyuncs.com/20240903/16_1725332014908.jpg</v>
      </c>
      <c r="T741" s="27" t="s">
        <v>8759</v>
      </c>
      <c r="U741" s="28" t="str">
        <f>VLOOKUP(N741,'散件（更新）'!B:G,6,FALSE)</f>
        <v>滚刷组件</v>
      </c>
      <c r="V741" s="28">
        <f>VLOOKUP(N741,'散件（更新）'!B:I,8,FALSE)</f>
        <v>6932485000760</v>
      </c>
    </row>
    <row r="742" spans="1:22" ht="20.149999999999999" customHeight="1">
      <c r="A742" s="57">
        <v>46169</v>
      </c>
      <c r="B742" s="58" t="s">
        <v>18947</v>
      </c>
      <c r="C742" s="27" t="str">
        <f>VLOOKUP(B742,'大货清单（不定期按GOMS更新）'!A:H,8,0)</f>
        <v>109-23781001</v>
      </c>
      <c r="D742" s="27" t="str">
        <f>VLOOKUP(B742,'大货清单（不定期按GOMS更新）'!A:C,3,0)</f>
        <v>CL2378J-01</v>
      </c>
      <c r="E742" s="27" t="str">
        <f>VLOOKUP(B742,'大货清单（不定期按GOMS更新）'!A:H,4,0)</f>
        <v>FR</v>
      </c>
      <c r="F742" s="27" t="str">
        <f>VLOOKUP(B742,'大货清单（不定期按GOMS更新）'!A:H,2,0)</f>
        <v>iFloor Y2 Lite</v>
      </c>
      <c r="G742" s="28">
        <f>VLOOKUP(B742,'大货清单（不定期按GOMS更新）'!A:I,9,FALSE)</f>
        <v>6932485017904</v>
      </c>
      <c r="H742" s="27" t="str">
        <f>VLOOKUP(B742,'大货清单（不定期按GOMS更新）'!A:H,7,0)</f>
        <v>Grey</v>
      </c>
      <c r="I742" s="27" t="str">
        <f>VLOOKUP(B742,'大货清单（不定期按GOMS更新）'!A:F,6,FALSE)</f>
        <v>ACTIVE</v>
      </c>
      <c r="J742" s="27" t="str">
        <f>VLOOKUP(B742,'大货清单（不定期按GOMS更新）'!A:K,11,FALSE)</f>
        <v>8.7</v>
      </c>
      <c r="K742" s="27" t="str">
        <f>VLOOKUP(B742,'大货清单（不定期按GOMS更新）'!A:N,12,FALSE)</f>
        <v>672</v>
      </c>
      <c r="L742" s="27" t="str">
        <f>VLOOKUP(B742,'大货清单（不定期按GOMS更新）'!A:M,13,FALSE)</f>
        <v>328</v>
      </c>
      <c r="M742" s="27" t="str">
        <f>VLOOKUP(B742,'大货清单（不定期按GOMS更新）'!A:N,14,FALSE)</f>
        <v>290</v>
      </c>
      <c r="N742" s="58" t="s">
        <v>7251</v>
      </c>
      <c r="O742" s="27">
        <f>IFERROR(VLOOKUP(N742,'散件迭代（不定期更新）'!C:J,8,FALSE),0)</f>
        <v>0</v>
      </c>
      <c r="P742" s="27">
        <f>IFERROR(VLOOKUP(N742,'散件（更新）'!B:H,3,FALSE),0)</f>
        <v>0</v>
      </c>
      <c r="Q742" s="27" t="str">
        <f>VLOOKUP(N742,'散件（更新）'!B:H,2,FALSE)</f>
        <v>114-23780103</v>
      </c>
      <c r="R742" s="27" t="str">
        <f>VLOOKUP(N742,'散件（更新）'!B:H,7,FALSE)</f>
        <v>HEPA</v>
      </c>
      <c r="S742" s="27" t="str">
        <f>VLOOKUP(N742,'散件（更新）'!B:E,4,FALSE)</f>
        <v>https://tineco-yxzt.oss-accelerate.aliyuncs.com/20240903/14_1725331313486.jpg</v>
      </c>
      <c r="T742" s="27" t="s">
        <v>8759</v>
      </c>
      <c r="U742" s="28" t="str">
        <f>VLOOKUP(N742,'散件（更新）'!B:G,6,FALSE)</f>
        <v>HEPA组件</v>
      </c>
      <c r="V742" s="28">
        <f>VLOOKUP(N742,'散件（更新）'!B:I,8,FALSE)</f>
        <v>6932485000746</v>
      </c>
    </row>
    <row r="743" spans="1:22" ht="20.149999999999999" customHeight="1">
      <c r="A743" s="57">
        <v>46169</v>
      </c>
      <c r="B743" s="58" t="s">
        <v>18947</v>
      </c>
      <c r="C743" s="27" t="str">
        <f>VLOOKUP(B743,'大货清单（不定期按GOMS更新）'!A:H,8,0)</f>
        <v>109-23781001</v>
      </c>
      <c r="D743" s="27" t="str">
        <f>VLOOKUP(B743,'大货清单（不定期按GOMS更新）'!A:C,3,0)</f>
        <v>CL2378J-01</v>
      </c>
      <c r="E743" s="27" t="str">
        <f>VLOOKUP(B743,'大货清单（不定期按GOMS更新）'!A:H,4,0)</f>
        <v>FR</v>
      </c>
      <c r="F743" s="27" t="str">
        <f>VLOOKUP(B743,'大货清单（不定期按GOMS更新）'!A:H,2,0)</f>
        <v>iFloor Y2 Lite</v>
      </c>
      <c r="G743" s="28">
        <f>VLOOKUP(B743,'大货清单（不定期按GOMS更新）'!A:I,9,FALSE)</f>
        <v>6932485017904</v>
      </c>
      <c r="H743" s="27" t="str">
        <f>VLOOKUP(B743,'大货清单（不定期按GOMS更新）'!A:H,7,0)</f>
        <v>Grey</v>
      </c>
      <c r="I743" s="27" t="str">
        <f>VLOOKUP(B743,'大货清单（不定期按GOMS更新）'!A:F,6,FALSE)</f>
        <v>ACTIVE</v>
      </c>
      <c r="J743" s="27" t="str">
        <f>VLOOKUP(B743,'大货清单（不定期按GOMS更新）'!A:K,11,FALSE)</f>
        <v>8.7</v>
      </c>
      <c r="K743" s="27" t="str">
        <f>VLOOKUP(B743,'大货清单（不定期按GOMS更新）'!A:N,12,FALSE)</f>
        <v>672</v>
      </c>
      <c r="L743" s="27" t="str">
        <f>VLOOKUP(B743,'大货清单（不定期按GOMS更新）'!A:M,13,FALSE)</f>
        <v>328</v>
      </c>
      <c r="M743" s="27" t="str">
        <f>VLOOKUP(B743,'大货清单（不定期按GOMS更新）'!A:N,14,FALSE)</f>
        <v>290</v>
      </c>
      <c r="N743" s="58" t="s">
        <v>8124</v>
      </c>
      <c r="O743" s="27">
        <f>IFERROR(VLOOKUP(N743,'散件迭代（不定期更新）'!C:J,8,FALSE),0)</f>
        <v>0</v>
      </c>
      <c r="P743" s="27" t="str">
        <f>IFERROR(VLOOKUP(N743,'散件（更新）'!B:H,3,FALSE),0)</f>
        <v/>
      </c>
      <c r="Q743" s="27" t="str">
        <f>VLOOKUP(N743,'散件（更新）'!B:H,2,FALSE)</f>
        <v>114-23780202</v>
      </c>
      <c r="R743" s="27" t="str">
        <f>VLOOKUP(N743,'散件（更新）'!B:H,7,FALSE)</f>
        <v>Adapter</v>
      </c>
      <c r="S743" s="27" t="str">
        <f>VLOOKUP(N743,'散件（更新）'!B:E,4,FALSE)</f>
        <v>https://tineco-yxzt.oss-accelerate.aliyuncs.com/20250117/ada_1737081919079.jpg</v>
      </c>
      <c r="T743" s="27" t="s">
        <v>8759</v>
      </c>
      <c r="U743" s="28" t="str">
        <f>VLOOKUP(N743,'散件（更新）'!B:G,6,FALSE)</f>
        <v>适配器（欧版）</v>
      </c>
      <c r="V743" s="28">
        <f>VLOOKUP(N743,'散件（更新）'!B:I,8,FALSE)</f>
        <v>6932485004249</v>
      </c>
    </row>
    <row r="744" spans="1:22" ht="20.149999999999999" customHeight="1">
      <c r="A744" s="57">
        <v>46169</v>
      </c>
      <c r="B744" s="58" t="s">
        <v>18947</v>
      </c>
      <c r="C744" s="27" t="str">
        <f>VLOOKUP(B744,'大货清单（不定期按GOMS更新）'!A:H,8,0)</f>
        <v>109-23781001</v>
      </c>
      <c r="D744" s="27" t="str">
        <f>VLOOKUP(B744,'大货清单（不定期按GOMS更新）'!A:C,3,0)</f>
        <v>CL2378J-01</v>
      </c>
      <c r="E744" s="27" t="str">
        <f>VLOOKUP(B744,'大货清单（不定期按GOMS更新）'!A:H,4,0)</f>
        <v>FR</v>
      </c>
      <c r="F744" s="27" t="str">
        <f>VLOOKUP(B744,'大货清单（不定期按GOMS更新）'!A:H,2,0)</f>
        <v>iFloor Y2 Lite</v>
      </c>
      <c r="G744" s="28">
        <f>VLOOKUP(B744,'大货清单（不定期按GOMS更新）'!A:I,9,FALSE)</f>
        <v>6932485017904</v>
      </c>
      <c r="H744" s="27" t="str">
        <f>VLOOKUP(B744,'大货清单（不定期按GOMS更新）'!A:H,7,0)</f>
        <v>Grey</v>
      </c>
      <c r="I744" s="27" t="str">
        <f>VLOOKUP(B744,'大货清单（不定期按GOMS更新）'!A:F,6,FALSE)</f>
        <v>ACTIVE</v>
      </c>
      <c r="J744" s="27" t="str">
        <f>VLOOKUP(B744,'大货清单（不定期按GOMS更新）'!A:K,11,FALSE)</f>
        <v>8.7</v>
      </c>
      <c r="K744" s="27" t="str">
        <f>VLOOKUP(B744,'大货清单（不定期按GOMS更新）'!A:N,12,FALSE)</f>
        <v>672</v>
      </c>
      <c r="L744" s="27" t="str">
        <f>VLOOKUP(B744,'大货清单（不定期按GOMS更新）'!A:M,13,FALSE)</f>
        <v>328</v>
      </c>
      <c r="M744" s="27" t="str">
        <f>VLOOKUP(B744,'大货清单（不定期按GOMS更新）'!A:N,14,FALSE)</f>
        <v>290</v>
      </c>
      <c r="N744" s="58" t="s">
        <v>8226</v>
      </c>
      <c r="O744" s="27">
        <f>IFERROR(VLOOKUP(N744,'散件迭代（不定期更新）'!C:J,8,FALSE),0)</f>
        <v>0</v>
      </c>
      <c r="P744" s="27" t="str">
        <f>IFERROR(VLOOKUP(N744,'散件（更新）'!B:H,3,FALSE),0)</f>
        <v/>
      </c>
      <c r="Q744" s="27" t="str">
        <f>VLOOKUP(N744,'散件（更新）'!B:H,2,FALSE)</f>
        <v>114-23780401</v>
      </c>
      <c r="R744" s="27" t="str">
        <f>VLOOKUP(N744,'散件（更新）'!B:H,7,FALSE)</f>
        <v>Battery</v>
      </c>
      <c r="S744" s="27" t="str">
        <f>VLOOKUP(N744,'散件（更新）'!B:E,4,FALSE)</f>
        <v>https://tineco-yxzt.oss-accelerate.aliyuncs.com/20250121/batte3_1737446109760.png</v>
      </c>
      <c r="T744" s="27" t="s">
        <v>8759</v>
      </c>
      <c r="U744" s="28" t="str">
        <f>VLOOKUP(N744,'散件（更新）'!B:G,6,FALSE)</f>
        <v>电池包组件</v>
      </c>
      <c r="V744" s="28">
        <f>VLOOKUP(N744,'散件（更新）'!B:I,8,FALSE)</f>
        <v>6932485004072</v>
      </c>
    </row>
    <row r="745" spans="1:22" ht="20.149999999999999" customHeight="1">
      <c r="A745" s="57">
        <v>46169</v>
      </c>
      <c r="B745" s="58" t="s">
        <v>18947</v>
      </c>
      <c r="C745" s="27" t="str">
        <f>VLOOKUP(B745,'大货清单（不定期按GOMS更新）'!A:H,8,0)</f>
        <v>109-23781001</v>
      </c>
      <c r="D745" s="27" t="str">
        <f>VLOOKUP(B745,'大货清单（不定期按GOMS更新）'!A:C,3,0)</f>
        <v>CL2378J-01</v>
      </c>
      <c r="E745" s="27" t="str">
        <f>VLOOKUP(B745,'大货清单（不定期按GOMS更新）'!A:H,4,0)</f>
        <v>FR</v>
      </c>
      <c r="F745" s="27" t="str">
        <f>VLOOKUP(B745,'大货清单（不定期按GOMS更新）'!A:H,2,0)</f>
        <v>iFloor Y2 Lite</v>
      </c>
      <c r="G745" s="28">
        <f>VLOOKUP(B745,'大货清单（不定期按GOMS更新）'!A:I,9,FALSE)</f>
        <v>6932485017904</v>
      </c>
      <c r="H745" s="27" t="str">
        <f>VLOOKUP(B745,'大货清单（不定期按GOMS更新）'!A:H,7,0)</f>
        <v>Grey</v>
      </c>
      <c r="I745" s="27" t="str">
        <f>VLOOKUP(B745,'大货清单（不定期按GOMS更新）'!A:F,6,FALSE)</f>
        <v>ACTIVE</v>
      </c>
      <c r="J745" s="27" t="str">
        <f>VLOOKUP(B745,'大货清单（不定期按GOMS更新）'!A:K,11,FALSE)</f>
        <v>8.7</v>
      </c>
      <c r="K745" s="27" t="str">
        <f>VLOOKUP(B745,'大货清单（不定期按GOMS更新）'!A:N,12,FALSE)</f>
        <v>672</v>
      </c>
      <c r="L745" s="27" t="str">
        <f>VLOOKUP(B745,'大货清单（不定期按GOMS更新）'!A:M,13,FALSE)</f>
        <v>328</v>
      </c>
      <c r="M745" s="27" t="str">
        <f>VLOOKUP(B745,'大货清单（不定期按GOMS更新）'!A:N,14,FALSE)</f>
        <v>290</v>
      </c>
      <c r="N745" s="58" t="s">
        <v>14942</v>
      </c>
      <c r="O745" s="27">
        <f>IFERROR(VLOOKUP(N745,'散件迭代（不定期更新）'!C:J,8,FALSE),0)</f>
        <v>0</v>
      </c>
      <c r="P745" s="27">
        <f>IFERROR(VLOOKUP(N745,'散件（更新）'!B:H,3,FALSE),0)</f>
        <v>0</v>
      </c>
      <c r="Q745" s="27" t="str">
        <f>VLOOKUP(N745,'散件（更新）'!B:H,2,FALSE)</f>
        <v>114-23780803</v>
      </c>
      <c r="R745" s="27" t="str">
        <f>VLOOKUP(N745,'散件（更新）'!B:H,7,FALSE)</f>
        <v>Display Screen</v>
      </c>
      <c r="S745" s="27">
        <f>VLOOKUP(N745,'散件（更新）'!B:E,4,FALSE)</f>
        <v>0</v>
      </c>
      <c r="T745" s="27" t="s">
        <v>8759</v>
      </c>
      <c r="U745" s="28" t="str">
        <f>VLOOKUP(N745,'散件（更新）'!B:G,6,FALSE)</f>
        <v>SP;CL2378H-01;动力源上盖组件（沙特）</v>
      </c>
      <c r="V745" s="28">
        <f>VLOOKUP(N745,'散件（更新）'!B:I,8,FALSE)</f>
        <v>6932485016044</v>
      </c>
    </row>
    <row r="746" spans="1:22" ht="20.149999999999999" customHeight="1">
      <c r="A746" s="57">
        <v>46169</v>
      </c>
      <c r="B746" s="58" t="s">
        <v>18947</v>
      </c>
      <c r="C746" s="27" t="str">
        <f>VLOOKUP(B746,'大货清单（不定期按GOMS更新）'!A:H,8,0)</f>
        <v>109-23781001</v>
      </c>
      <c r="D746" s="27" t="str">
        <f>VLOOKUP(B746,'大货清单（不定期按GOMS更新）'!A:C,3,0)</f>
        <v>CL2378J-01</v>
      </c>
      <c r="E746" s="27" t="str">
        <f>VLOOKUP(B746,'大货清单（不定期按GOMS更新）'!A:H,4,0)</f>
        <v>FR</v>
      </c>
      <c r="F746" s="27" t="str">
        <f>VLOOKUP(B746,'大货清单（不定期按GOMS更新）'!A:H,2,0)</f>
        <v>iFloor Y2 Lite</v>
      </c>
      <c r="G746" s="28">
        <f>VLOOKUP(B746,'大货清单（不定期按GOMS更新）'!A:I,9,FALSE)</f>
        <v>6932485017904</v>
      </c>
      <c r="H746" s="27" t="str">
        <f>VLOOKUP(B746,'大货清单（不定期按GOMS更新）'!A:H,7,0)</f>
        <v>Grey</v>
      </c>
      <c r="I746" s="27" t="str">
        <f>VLOOKUP(B746,'大货清单（不定期按GOMS更新）'!A:F,6,FALSE)</f>
        <v>ACTIVE</v>
      </c>
      <c r="J746" s="27" t="str">
        <f>VLOOKUP(B746,'大货清单（不定期按GOMS更新）'!A:K,11,FALSE)</f>
        <v>8.7</v>
      </c>
      <c r="K746" s="27" t="str">
        <f>VLOOKUP(B746,'大货清单（不定期按GOMS更新）'!A:N,12,FALSE)</f>
        <v>672</v>
      </c>
      <c r="L746" s="27" t="str">
        <f>VLOOKUP(B746,'大货清单（不定期按GOMS更新）'!A:M,13,FALSE)</f>
        <v>328</v>
      </c>
      <c r="M746" s="27" t="str">
        <f>VLOOKUP(B746,'大货清单（不定期按GOMS更新）'!A:N,14,FALSE)</f>
        <v>290</v>
      </c>
      <c r="N746" s="58" t="s">
        <v>1702</v>
      </c>
      <c r="O746" s="27">
        <f>IFERROR(VLOOKUP(N746,'散件迭代（不定期更新）'!C:J,8,FALSE),0)</f>
        <v>0</v>
      </c>
      <c r="P746" s="27" t="str">
        <f>IFERROR(VLOOKUP(N746,'散件（更新）'!B:H,3,FALSE),0)</f>
        <v>/</v>
      </c>
      <c r="Q746" s="27" t="str">
        <f>VLOOKUP(N746,'散件（更新）'!B:H,2,FALSE)</f>
        <v>114-20191901</v>
      </c>
      <c r="R746" s="27" t="str">
        <f>VLOOKUP(N746,'散件（更新）'!B:H,7,FALSE)</f>
        <v>plastic part</v>
      </c>
      <c r="S746" s="27">
        <f>VLOOKUP(N746,'散件（更新）'!B:E,4,FALSE)</f>
        <v>0</v>
      </c>
      <c r="T746" s="27" t="s">
        <v>8759</v>
      </c>
      <c r="U746" s="28" t="str">
        <f>VLOOKUP(N746,'散件（更新）'!B:G,6,FALSE)</f>
        <v>S5水管套装</v>
      </c>
      <c r="V746" s="28">
        <f>VLOOKUP(N746,'散件（更新）'!B:I,8,FALSE)</f>
        <v>6974950102210</v>
      </c>
    </row>
    <row r="747" spans="1:22" ht="20.149999999999999" customHeight="1">
      <c r="A747" s="57">
        <v>46169</v>
      </c>
      <c r="B747" s="58" t="s">
        <v>18947</v>
      </c>
      <c r="C747" s="27" t="str">
        <f>VLOOKUP(B747,'大货清单（不定期按GOMS更新）'!A:H,8,0)</f>
        <v>109-23781001</v>
      </c>
      <c r="D747" s="27" t="str">
        <f>VLOOKUP(B747,'大货清单（不定期按GOMS更新）'!A:C,3,0)</f>
        <v>CL2378J-01</v>
      </c>
      <c r="E747" s="27" t="str">
        <f>VLOOKUP(B747,'大货清单（不定期按GOMS更新）'!A:H,4,0)</f>
        <v>FR</v>
      </c>
      <c r="F747" s="27" t="str">
        <f>VLOOKUP(B747,'大货清单（不定期按GOMS更新）'!A:H,2,0)</f>
        <v>iFloor Y2 Lite</v>
      </c>
      <c r="G747" s="28">
        <f>VLOOKUP(B747,'大货清单（不定期按GOMS更新）'!A:I,9,FALSE)</f>
        <v>6932485017904</v>
      </c>
      <c r="H747" s="27" t="str">
        <f>VLOOKUP(B747,'大货清单（不定期按GOMS更新）'!A:H,7,0)</f>
        <v>Grey</v>
      </c>
      <c r="I747" s="27" t="str">
        <f>VLOOKUP(B747,'大货清单（不定期按GOMS更新）'!A:F,6,FALSE)</f>
        <v>ACTIVE</v>
      </c>
      <c r="J747" s="27" t="str">
        <f>VLOOKUP(B747,'大货清单（不定期按GOMS更新）'!A:K,11,FALSE)</f>
        <v>8.7</v>
      </c>
      <c r="K747" s="27" t="str">
        <f>VLOOKUP(B747,'大货清单（不定期按GOMS更新）'!A:N,12,FALSE)</f>
        <v>672</v>
      </c>
      <c r="L747" s="27" t="str">
        <f>VLOOKUP(B747,'大货清单（不定期按GOMS更新）'!A:M,13,FALSE)</f>
        <v>328</v>
      </c>
      <c r="M747" s="27" t="str">
        <f>VLOOKUP(B747,'大货清单（不定期按GOMS更新）'!A:N,14,FALSE)</f>
        <v>290</v>
      </c>
      <c r="N747" s="58" t="s">
        <v>7242</v>
      </c>
      <c r="O747" s="27">
        <f>IFERROR(VLOOKUP(N747,'散件迭代（不定期更新）'!C:J,8,FALSE),0)</f>
        <v>0</v>
      </c>
      <c r="P747" s="27">
        <f>IFERROR(VLOOKUP(N747,'散件（更新）'!B:H,3,FALSE),0)</f>
        <v>0</v>
      </c>
      <c r="Q747" s="27" t="str">
        <f>VLOOKUP(N747,'散件（更新）'!B:H,2,FALSE)</f>
        <v>114-23780114</v>
      </c>
      <c r="R747" s="27" t="str">
        <f>VLOOKUP(N747,'散件（更新）'!B:H,7,FALSE)</f>
        <v>plastic part</v>
      </c>
      <c r="S747" s="27" t="str">
        <f>VLOOKUP(N747,'散件（更新）'!B:E,4,FALSE)</f>
        <v>https://tineco-yxzt.oss-accelerate.aliyuncs.com/20240903/5_1725328723732.jpg</v>
      </c>
      <c r="T747" s="27" t="s">
        <v>8759</v>
      </c>
      <c r="U747" s="28" t="str">
        <f>VLOOKUP(N747,'散件（更新）'!B:G,6,FALSE)</f>
        <v>转接头组件</v>
      </c>
      <c r="V747" s="28">
        <f>VLOOKUP(N747,'散件（更新）'!B:I,8,FALSE)</f>
        <v>6932485000647</v>
      </c>
    </row>
    <row r="748" spans="1:22" ht="20.149999999999999" customHeight="1">
      <c r="A748" s="57">
        <v>46169</v>
      </c>
      <c r="B748" s="58" t="s">
        <v>18947</v>
      </c>
      <c r="C748" s="27" t="str">
        <f>VLOOKUP(B748,'大货清单（不定期按GOMS更新）'!A:H,8,0)</f>
        <v>109-23781001</v>
      </c>
      <c r="D748" s="27" t="str">
        <f>VLOOKUP(B748,'大货清单（不定期按GOMS更新）'!A:C,3,0)</f>
        <v>CL2378J-01</v>
      </c>
      <c r="E748" s="27" t="str">
        <f>VLOOKUP(B748,'大货清单（不定期按GOMS更新）'!A:H,4,0)</f>
        <v>FR</v>
      </c>
      <c r="F748" s="27" t="str">
        <f>VLOOKUP(B748,'大货清单（不定期按GOMS更新）'!A:H,2,0)</f>
        <v>iFloor Y2 Lite</v>
      </c>
      <c r="G748" s="28">
        <f>VLOOKUP(B748,'大货清单（不定期按GOMS更新）'!A:I,9,FALSE)</f>
        <v>6932485017904</v>
      </c>
      <c r="H748" s="27" t="str">
        <f>VLOOKUP(B748,'大货清单（不定期按GOMS更新）'!A:H,7,0)</f>
        <v>Grey</v>
      </c>
      <c r="I748" s="27" t="str">
        <f>VLOOKUP(B748,'大货清单（不定期按GOMS更新）'!A:F,6,FALSE)</f>
        <v>ACTIVE</v>
      </c>
      <c r="J748" s="27" t="str">
        <f>VLOOKUP(B748,'大货清单（不定期按GOMS更新）'!A:K,11,FALSE)</f>
        <v>8.7</v>
      </c>
      <c r="K748" s="27" t="str">
        <f>VLOOKUP(B748,'大货清单（不定期按GOMS更新）'!A:N,12,FALSE)</f>
        <v>672</v>
      </c>
      <c r="L748" s="27" t="str">
        <f>VLOOKUP(B748,'大货清单（不定期按GOMS更新）'!A:M,13,FALSE)</f>
        <v>328</v>
      </c>
      <c r="M748" s="27" t="str">
        <f>VLOOKUP(B748,'大货清单（不定期按GOMS更新）'!A:N,14,FALSE)</f>
        <v>290</v>
      </c>
      <c r="N748" s="58" t="s">
        <v>7240</v>
      </c>
      <c r="O748" s="27">
        <f>IFERROR(VLOOKUP(N748,'散件迭代（不定期更新）'!C:J,8,FALSE),0)</f>
        <v>0</v>
      </c>
      <c r="P748" s="27">
        <f>IFERROR(VLOOKUP(N748,'散件（更新）'!B:H,3,FALSE),0)</f>
        <v>0</v>
      </c>
      <c r="Q748" s="27" t="str">
        <f>VLOOKUP(N748,'散件（更新）'!B:H,2,FALSE)</f>
        <v>114-23780116</v>
      </c>
      <c r="R748" s="27" t="str">
        <f>VLOOKUP(N748,'散件（更新）'!B:H,7,FALSE)</f>
        <v>plastic part</v>
      </c>
      <c r="S748" s="27" t="str">
        <f>VLOOKUP(N748,'散件（更新）'!B:E,4,FALSE)</f>
        <v>https://tineco-yxzt.oss-accelerate.aliyuncs.com/20240903/3_1725332509071.jpg</v>
      </c>
      <c r="T748" s="27" t="s">
        <v>8759</v>
      </c>
      <c r="U748" s="28" t="str">
        <f>VLOOKUP(N748,'散件（更新）'!B:G,6,FALSE)</f>
        <v>下水阀组件</v>
      </c>
      <c r="V748" s="28">
        <f>VLOOKUP(N748,'散件（更新）'!B:I,8,FALSE)</f>
        <v>6932485000623</v>
      </c>
    </row>
    <row r="749" spans="1:22" ht="20.149999999999999" customHeight="1">
      <c r="A749" s="57">
        <v>46169</v>
      </c>
      <c r="B749" s="58" t="s">
        <v>18947</v>
      </c>
      <c r="C749" s="27" t="str">
        <f>VLOOKUP(B749,'大货清单（不定期按GOMS更新）'!A:H,8,0)</f>
        <v>109-23781001</v>
      </c>
      <c r="D749" s="27" t="str">
        <f>VLOOKUP(B749,'大货清单（不定期按GOMS更新）'!A:C,3,0)</f>
        <v>CL2378J-01</v>
      </c>
      <c r="E749" s="27" t="str">
        <f>VLOOKUP(B749,'大货清单（不定期按GOMS更新）'!A:H,4,0)</f>
        <v>FR</v>
      </c>
      <c r="F749" s="27" t="str">
        <f>VLOOKUP(B749,'大货清单（不定期按GOMS更新）'!A:H,2,0)</f>
        <v>iFloor Y2 Lite</v>
      </c>
      <c r="G749" s="28">
        <f>VLOOKUP(B749,'大货清单（不定期按GOMS更新）'!A:I,9,FALSE)</f>
        <v>6932485017904</v>
      </c>
      <c r="H749" s="27" t="str">
        <f>VLOOKUP(B749,'大货清单（不定期按GOMS更新）'!A:H,7,0)</f>
        <v>Grey</v>
      </c>
      <c r="I749" s="27" t="str">
        <f>VLOOKUP(B749,'大货清单（不定期按GOMS更新）'!A:F,6,FALSE)</f>
        <v>ACTIVE</v>
      </c>
      <c r="J749" s="27" t="str">
        <f>VLOOKUP(B749,'大货清单（不定期按GOMS更新）'!A:K,11,FALSE)</f>
        <v>8.7</v>
      </c>
      <c r="K749" s="27" t="str">
        <f>VLOOKUP(B749,'大货清单（不定期按GOMS更新）'!A:N,12,FALSE)</f>
        <v>672</v>
      </c>
      <c r="L749" s="27" t="str">
        <f>VLOOKUP(B749,'大货清单（不定期按GOMS更新）'!A:M,13,FALSE)</f>
        <v>328</v>
      </c>
      <c r="M749" s="27" t="str">
        <f>VLOOKUP(B749,'大货清单（不定期按GOMS更新）'!A:N,14,FALSE)</f>
        <v>290</v>
      </c>
      <c r="N749" s="58" t="s">
        <v>8213</v>
      </c>
      <c r="O749" s="27">
        <f>IFERROR(VLOOKUP(N749,'散件迭代（不定期更新）'!C:J,8,FALSE),0)</f>
        <v>0</v>
      </c>
      <c r="P749" s="27" t="str">
        <f>IFERROR(VLOOKUP(N749,'散件（更新）'!B:H,3,FALSE),0)</f>
        <v/>
      </c>
      <c r="Q749" s="27" t="str">
        <f>VLOOKUP(N749,'散件（更新）'!B:H,2,FALSE)</f>
        <v>114-23780410</v>
      </c>
      <c r="R749" s="27" t="str">
        <f>VLOOKUP(N749,'散件（更新）'!B:H,7,FALSE)</f>
        <v>plastic part</v>
      </c>
      <c r="S749" s="27" t="str">
        <f>VLOOKUP(N749,'散件（更新）'!B:E,4,FALSE)</f>
        <v>https://tineco-yxzt.oss-accelerate.aliyuncs.com/20250121/roller_1737448128335.png</v>
      </c>
      <c r="T749" s="27" t="s">
        <v>8759</v>
      </c>
      <c r="U749" s="28" t="str">
        <f>VLOOKUP(N749,'散件（更新）'!B:G,6,FALSE)</f>
        <v>地刷后轮包胶组件（黑色）</v>
      </c>
      <c r="V749" s="28">
        <f>VLOOKUP(N749,'散件（更新）'!B:I,8,FALSE)</f>
        <v>6932485004164</v>
      </c>
    </row>
    <row r="750" spans="1:22" ht="20.149999999999999" customHeight="1">
      <c r="A750" s="57">
        <v>46169</v>
      </c>
      <c r="B750" s="58" t="s">
        <v>18947</v>
      </c>
      <c r="C750" s="27" t="str">
        <f>VLOOKUP(B750,'大货清单（不定期按GOMS更新）'!A:H,8,0)</f>
        <v>109-23781001</v>
      </c>
      <c r="D750" s="27" t="str">
        <f>VLOOKUP(B750,'大货清单（不定期按GOMS更新）'!A:C,3,0)</f>
        <v>CL2378J-01</v>
      </c>
      <c r="E750" s="27" t="str">
        <f>VLOOKUP(B750,'大货清单（不定期按GOMS更新）'!A:H,4,0)</f>
        <v>FR</v>
      </c>
      <c r="F750" s="27" t="str">
        <f>VLOOKUP(B750,'大货清单（不定期按GOMS更新）'!A:H,2,0)</f>
        <v>iFloor Y2 Lite</v>
      </c>
      <c r="G750" s="28">
        <f>VLOOKUP(B750,'大货清单（不定期按GOMS更新）'!A:I,9,FALSE)</f>
        <v>6932485017904</v>
      </c>
      <c r="H750" s="27" t="str">
        <f>VLOOKUP(B750,'大货清单（不定期按GOMS更新）'!A:H,7,0)</f>
        <v>Grey</v>
      </c>
      <c r="I750" s="27" t="str">
        <f>VLOOKUP(B750,'大货清单（不定期按GOMS更新）'!A:F,6,FALSE)</f>
        <v>ACTIVE</v>
      </c>
      <c r="J750" s="27" t="str">
        <f>VLOOKUP(B750,'大货清单（不定期按GOMS更新）'!A:K,11,FALSE)</f>
        <v>8.7</v>
      </c>
      <c r="K750" s="27" t="str">
        <f>VLOOKUP(B750,'大货清单（不定期按GOMS更新）'!A:N,12,FALSE)</f>
        <v>672</v>
      </c>
      <c r="L750" s="27" t="str">
        <f>VLOOKUP(B750,'大货清单（不定期按GOMS更新）'!A:M,13,FALSE)</f>
        <v>328</v>
      </c>
      <c r="M750" s="27" t="str">
        <f>VLOOKUP(B750,'大货清单（不定期按GOMS更新）'!A:N,14,FALSE)</f>
        <v>290</v>
      </c>
      <c r="N750" s="58" t="s">
        <v>9931</v>
      </c>
      <c r="O750" s="27">
        <f>IFERROR(VLOOKUP(N750,'散件迭代（不定期更新）'!C:J,8,FALSE),0)</f>
        <v>0</v>
      </c>
      <c r="P750" s="27">
        <f>IFERROR(VLOOKUP(N750,'散件（更新）'!B:H,3,FALSE),0)</f>
        <v>0</v>
      </c>
      <c r="Q750" s="27" t="str">
        <f>VLOOKUP(N750,'散件（更新）'!B:H,2,FALSE)</f>
        <v>114-23780704</v>
      </c>
      <c r="R750" s="27" t="str">
        <f>VLOOKUP(N750,'散件（更新）'!B:H,7,FALSE)</f>
        <v>plastic part</v>
      </c>
      <c r="S750" s="27" t="str">
        <f>VLOOKUP(N750,'散件（更新）'!B:E,4,FALSE)</f>
        <v>https://tineco-yxzt.oss-accelerate.aliyuncs.com/20250508/weixinjietu_20250508134603_1746683810687.png</v>
      </c>
      <c r="T750" s="27" t="s">
        <v>8759</v>
      </c>
      <c r="U750" s="28" t="str">
        <f>VLOOKUP(N750,'散件（更新）'!B:G,6,FALSE)</f>
        <v>SP;CL2378G-01;溶液桶盖（灰色）</v>
      </c>
      <c r="V750" s="28">
        <f>VLOOKUP(N750,'散件（更新）'!B:I,8,FALSE)</f>
        <v>6932485007431</v>
      </c>
    </row>
    <row r="751" spans="1:22" ht="20.149999999999999" customHeight="1">
      <c r="A751" s="57">
        <v>46169</v>
      </c>
      <c r="B751" s="58" t="s">
        <v>18947</v>
      </c>
      <c r="C751" s="27" t="str">
        <f>VLOOKUP(B751,'大货清单（不定期按GOMS更新）'!A:H,8,0)</f>
        <v>109-23781001</v>
      </c>
      <c r="D751" s="27" t="str">
        <f>VLOOKUP(B751,'大货清单（不定期按GOMS更新）'!A:C,3,0)</f>
        <v>CL2378J-01</v>
      </c>
      <c r="E751" s="27" t="str">
        <f>VLOOKUP(B751,'大货清单（不定期按GOMS更新）'!A:H,4,0)</f>
        <v>FR</v>
      </c>
      <c r="F751" s="27" t="str">
        <f>VLOOKUP(B751,'大货清单（不定期按GOMS更新）'!A:H,2,0)</f>
        <v>iFloor Y2 Lite</v>
      </c>
      <c r="G751" s="28">
        <f>VLOOKUP(B751,'大货清单（不定期按GOMS更新）'!A:I,9,FALSE)</f>
        <v>6932485017904</v>
      </c>
      <c r="H751" s="27" t="str">
        <f>VLOOKUP(B751,'大货清单（不定期按GOMS更新）'!A:H,7,0)</f>
        <v>Grey</v>
      </c>
      <c r="I751" s="27" t="str">
        <f>VLOOKUP(B751,'大货清单（不定期按GOMS更新）'!A:F,6,FALSE)</f>
        <v>ACTIVE</v>
      </c>
      <c r="J751" s="27" t="str">
        <f>VLOOKUP(B751,'大货清单（不定期按GOMS更新）'!A:K,11,FALSE)</f>
        <v>8.7</v>
      </c>
      <c r="K751" s="27" t="str">
        <f>VLOOKUP(B751,'大货清单（不定期按GOMS更新）'!A:N,12,FALSE)</f>
        <v>672</v>
      </c>
      <c r="L751" s="27" t="str">
        <f>VLOOKUP(B751,'大货清单（不定期按GOMS更新）'!A:M,13,FALSE)</f>
        <v>328</v>
      </c>
      <c r="M751" s="27" t="str">
        <f>VLOOKUP(B751,'大货清单（不定期按GOMS更新）'!A:N,14,FALSE)</f>
        <v>290</v>
      </c>
      <c r="N751" s="58" t="s">
        <v>10176</v>
      </c>
      <c r="O751" s="27">
        <f>IFERROR(VLOOKUP(N751,'散件迭代（不定期更新）'!C:J,8,FALSE),0)</f>
        <v>0</v>
      </c>
      <c r="P751" s="27">
        <f>IFERROR(VLOOKUP(N751,'散件（更新）'!B:H,3,FALSE),0)</f>
        <v>0</v>
      </c>
      <c r="Q751" s="27" t="str">
        <f>VLOOKUP(N751,'散件（更新）'!B:H,2,FALSE)</f>
        <v>114-23780705</v>
      </c>
      <c r="R751" s="27" t="str">
        <f>VLOOKUP(N751,'散件（更新）'!B:H,7,FALSE)</f>
        <v>plastic part</v>
      </c>
      <c r="S751" s="27" t="str">
        <f>VLOOKUP(N751,'散件（更新）'!B:E,4,FALSE)</f>
        <v>https://tineco-yxzt.oss-accelerate.aliyuncs.com/20250508/weixinjietu_20250508134616_1746684517204.png</v>
      </c>
      <c r="T751" s="27" t="s">
        <v>8759</v>
      </c>
      <c r="U751" s="28" t="str">
        <f>VLOOKUP(N751,'散件（更新）'!B:G,6,FALSE)</f>
        <v>SP;CL2378G-01;机身装饰圈</v>
      </c>
      <c r="V751" s="28">
        <f>VLOOKUP(N751,'散件（更新）'!B:I,8,FALSE)</f>
        <v>6932485007448</v>
      </c>
    </row>
    <row r="752" spans="1:22" ht="20.149999999999999" customHeight="1">
      <c r="A752" s="57">
        <v>46169</v>
      </c>
      <c r="B752" s="58" t="s">
        <v>18947</v>
      </c>
      <c r="C752" s="27" t="str">
        <f>VLOOKUP(B752,'大货清单（不定期按GOMS更新）'!A:H,8,0)</f>
        <v>109-23781001</v>
      </c>
      <c r="D752" s="27" t="str">
        <f>VLOOKUP(B752,'大货清单（不定期按GOMS更新）'!A:C,3,0)</f>
        <v>CL2378J-01</v>
      </c>
      <c r="E752" s="27" t="str">
        <f>VLOOKUP(B752,'大货清单（不定期按GOMS更新）'!A:H,4,0)</f>
        <v>FR</v>
      </c>
      <c r="F752" s="27" t="str">
        <f>VLOOKUP(B752,'大货清单（不定期按GOMS更新）'!A:H,2,0)</f>
        <v>iFloor Y2 Lite</v>
      </c>
      <c r="G752" s="28">
        <f>VLOOKUP(B752,'大货清单（不定期按GOMS更新）'!A:I,9,FALSE)</f>
        <v>6932485017904</v>
      </c>
      <c r="H752" s="27" t="str">
        <f>VLOOKUP(B752,'大货清单（不定期按GOMS更新）'!A:H,7,0)</f>
        <v>Grey</v>
      </c>
      <c r="I752" s="27" t="str">
        <f>VLOOKUP(B752,'大货清单（不定期按GOMS更新）'!A:F,6,FALSE)</f>
        <v>ACTIVE</v>
      </c>
      <c r="J752" s="27" t="str">
        <f>VLOOKUP(B752,'大货清单（不定期按GOMS更新）'!A:K,11,FALSE)</f>
        <v>8.7</v>
      </c>
      <c r="K752" s="27" t="str">
        <f>VLOOKUP(B752,'大货清单（不定期按GOMS更新）'!A:N,12,FALSE)</f>
        <v>672</v>
      </c>
      <c r="L752" s="27" t="str">
        <f>VLOOKUP(B752,'大货清单（不定期按GOMS更新）'!A:M,13,FALSE)</f>
        <v>328</v>
      </c>
      <c r="M752" s="27" t="str">
        <f>VLOOKUP(B752,'大货清单（不定期按GOMS更新）'!A:N,14,FALSE)</f>
        <v>290</v>
      </c>
      <c r="N752" s="58" t="s">
        <v>7952</v>
      </c>
      <c r="O752" s="27">
        <f>IFERROR(VLOOKUP(N752,'散件迭代（不定期更新）'!C:J,8,FALSE),0)</f>
        <v>0</v>
      </c>
      <c r="P752" s="27" t="str">
        <f>IFERROR(VLOOKUP(N752,'散件（更新）'!B:H,3,FALSE),0)</f>
        <v/>
      </c>
      <c r="Q752" s="27" t="str">
        <f>VLOOKUP(N752,'散件（更新）'!B:H,2,FALSE)</f>
        <v>114-23780408</v>
      </c>
      <c r="R752" s="27" t="str">
        <f>VLOOKUP(N752,'散件（更新）'!B:H,7,FALSE)</f>
        <v>Wire</v>
      </c>
      <c r="S752" s="27" t="str">
        <f>VLOOKUP(N752,'散件（更新）'!B:E,4,FALSE)</f>
        <v>https://tineco-yxzt.oss-accelerate.aliyuncs.com/20250121/wire_1737447701768.jpg</v>
      </c>
      <c r="T752" s="27" t="s">
        <v>8759</v>
      </c>
      <c r="U752" s="28" t="str">
        <f>VLOOKUP(N752,'散件（更新）'!B:G,6,FALSE)</f>
        <v>机身负载线束组件</v>
      </c>
      <c r="V752" s="28">
        <f>VLOOKUP(N752,'散件（更新）'!B:I,8,FALSE)</f>
        <v>6932485004140</v>
      </c>
    </row>
    <row r="753" spans="1:22" ht="20.149999999999999" customHeight="1">
      <c r="A753" s="57">
        <v>46169</v>
      </c>
      <c r="B753" s="58" t="s">
        <v>18947</v>
      </c>
      <c r="C753" s="27" t="str">
        <f>VLOOKUP(B753,'大货清单（不定期按GOMS更新）'!A:H,8,0)</f>
        <v>109-23781001</v>
      </c>
      <c r="D753" s="27" t="str">
        <f>VLOOKUP(B753,'大货清单（不定期按GOMS更新）'!A:C,3,0)</f>
        <v>CL2378J-01</v>
      </c>
      <c r="E753" s="27" t="str">
        <f>VLOOKUP(B753,'大货清单（不定期按GOMS更新）'!A:H,4,0)</f>
        <v>FR</v>
      </c>
      <c r="F753" s="27" t="str">
        <f>VLOOKUP(B753,'大货清单（不定期按GOMS更新）'!A:H,2,0)</f>
        <v>iFloor Y2 Lite</v>
      </c>
      <c r="G753" s="28">
        <f>VLOOKUP(B753,'大货清单（不定期按GOMS更新）'!A:I,9,FALSE)</f>
        <v>6932485017904</v>
      </c>
      <c r="H753" s="27" t="str">
        <f>VLOOKUP(B753,'大货清单（不定期按GOMS更新）'!A:H,7,0)</f>
        <v>Grey</v>
      </c>
      <c r="I753" s="27" t="str">
        <f>VLOOKUP(B753,'大货清单（不定期按GOMS更新）'!A:F,6,FALSE)</f>
        <v>ACTIVE</v>
      </c>
      <c r="J753" s="27" t="str">
        <f>VLOOKUP(B753,'大货清单（不定期按GOMS更新）'!A:K,11,FALSE)</f>
        <v>8.7</v>
      </c>
      <c r="K753" s="27" t="str">
        <f>VLOOKUP(B753,'大货清单（不定期按GOMS更新）'!A:N,12,FALSE)</f>
        <v>672</v>
      </c>
      <c r="L753" s="27" t="str">
        <f>VLOOKUP(B753,'大货清单（不定期按GOMS更新）'!A:M,13,FALSE)</f>
        <v>328</v>
      </c>
      <c r="M753" s="27" t="str">
        <f>VLOOKUP(B753,'大货清单（不定期按GOMS更新）'!A:N,14,FALSE)</f>
        <v>290</v>
      </c>
      <c r="N753" s="58" t="s">
        <v>2403</v>
      </c>
      <c r="O753" s="27">
        <f>IFERROR(VLOOKUP(N753,'散件迭代（不定期更新）'!C:J,8,FALSE),0)</f>
        <v>0</v>
      </c>
      <c r="P753" s="27" t="str">
        <f>IFERROR(VLOOKUP(N753,'散件（更新）'!B:H,3,FALSE),0)</f>
        <v>/</v>
      </c>
      <c r="Q753" s="27" t="str">
        <f>VLOOKUP(N753,'散件（更新）'!B:H,2,FALSE)</f>
        <v>114-22210313</v>
      </c>
      <c r="R753" s="27" t="str">
        <f>VLOOKUP(N753,'散件（更新）'!B:H,7,FALSE)</f>
        <v>Switch</v>
      </c>
      <c r="S753" s="27" t="str">
        <f>VLOOKUP(N753,'散件（更新）'!B:E,4,FALSE)</f>
        <v>https://tineco-yxzt.oss-accelerate.aliyuncs.com/20231219/9FWRK210000_1702948027808.png</v>
      </c>
      <c r="T753" s="27" t="s">
        <v>8759</v>
      </c>
      <c r="U753" s="28" t="str">
        <f>VLOOKUP(N753,'散件（更新）'!B:G,6,FALSE)</f>
        <v>微动开关</v>
      </c>
      <c r="V753" s="28">
        <f>VLOOKUP(N753,'散件（更新）'!B:I,8,FALSE)</f>
        <v>6975159900386</v>
      </c>
    </row>
    <row r="754" spans="1:22" ht="20.149999999999999" customHeight="1">
      <c r="A754" s="57">
        <v>46169</v>
      </c>
      <c r="B754" s="58" t="s">
        <v>18947</v>
      </c>
      <c r="C754" s="27" t="str">
        <f>VLOOKUP(B754,'大货清单（不定期按GOMS更新）'!A:H,8,0)</f>
        <v>109-23781001</v>
      </c>
      <c r="D754" s="27" t="str">
        <f>VLOOKUP(B754,'大货清单（不定期按GOMS更新）'!A:C,3,0)</f>
        <v>CL2378J-01</v>
      </c>
      <c r="E754" s="27" t="str">
        <f>VLOOKUP(B754,'大货清单（不定期按GOMS更新）'!A:H,4,0)</f>
        <v>FR</v>
      </c>
      <c r="F754" s="27" t="str">
        <f>VLOOKUP(B754,'大货清单（不定期按GOMS更新）'!A:H,2,0)</f>
        <v>iFloor Y2 Lite</v>
      </c>
      <c r="G754" s="28">
        <f>VLOOKUP(B754,'大货清单（不定期按GOMS更新）'!A:I,9,FALSE)</f>
        <v>6932485017904</v>
      </c>
      <c r="H754" s="27" t="str">
        <f>VLOOKUP(B754,'大货清单（不定期按GOMS更新）'!A:H,7,0)</f>
        <v>Grey</v>
      </c>
      <c r="I754" s="27" t="str">
        <f>VLOOKUP(B754,'大货清单（不定期按GOMS更新）'!A:F,6,FALSE)</f>
        <v>ACTIVE</v>
      </c>
      <c r="J754" s="27" t="str">
        <f>VLOOKUP(B754,'大货清单（不定期按GOMS更新）'!A:K,11,FALSE)</f>
        <v>8.7</v>
      </c>
      <c r="K754" s="27" t="str">
        <f>VLOOKUP(B754,'大货清单（不定期按GOMS更新）'!A:N,12,FALSE)</f>
        <v>672</v>
      </c>
      <c r="L754" s="27" t="str">
        <f>VLOOKUP(B754,'大货清单（不定期按GOMS更新）'!A:M,13,FALSE)</f>
        <v>328</v>
      </c>
      <c r="M754" s="27" t="str">
        <f>VLOOKUP(B754,'大货清单（不定期按GOMS更新）'!A:N,14,FALSE)</f>
        <v>290</v>
      </c>
      <c r="N754" s="58" t="s">
        <v>7237</v>
      </c>
      <c r="O754" s="27">
        <f>IFERROR(VLOOKUP(N754,'散件迭代（不定期更新）'!C:J,8,FALSE),0)</f>
        <v>0</v>
      </c>
      <c r="P754" s="27">
        <f>IFERROR(VLOOKUP(N754,'散件（更新）'!B:H,3,FALSE),0)</f>
        <v>0</v>
      </c>
      <c r="Q754" s="27" t="str">
        <f>VLOOKUP(N754,'散件（更新）'!B:H,2,FALSE)</f>
        <v>114-23780110</v>
      </c>
      <c r="R754" s="27" t="str">
        <f>VLOOKUP(N754,'散件（更新）'!B:H,7,FALSE)</f>
        <v>Motor</v>
      </c>
      <c r="S754" s="27" t="str">
        <f>VLOOKUP(N754,'散件（更新）'!B:E,4,FALSE)</f>
        <v>https://tineco-yxzt.oss-accelerate.aliyuncs.com/20240903/1222_1725332545694.jpg</v>
      </c>
      <c r="T754" s="27" t="s">
        <v>8759</v>
      </c>
      <c r="U754" s="28" t="str">
        <f>VLOOKUP(N754,'散件（更新）'!B:G,6,FALSE)</f>
        <v>地刷电机齿轮箱组件</v>
      </c>
      <c r="V754" s="28">
        <f>VLOOKUP(N754,'散件（更新）'!B:I,8,FALSE)</f>
        <v>6932485000685</v>
      </c>
    </row>
    <row r="755" spans="1:22" ht="20.149999999999999" customHeight="1">
      <c r="A755" s="57">
        <v>46169</v>
      </c>
      <c r="B755" s="58" t="s">
        <v>18947</v>
      </c>
      <c r="C755" s="27" t="str">
        <f>VLOOKUP(B755,'大货清单（不定期按GOMS更新）'!A:H,8,0)</f>
        <v>109-23781001</v>
      </c>
      <c r="D755" s="27" t="str">
        <f>VLOOKUP(B755,'大货清单（不定期按GOMS更新）'!A:C,3,0)</f>
        <v>CL2378J-01</v>
      </c>
      <c r="E755" s="27" t="str">
        <f>VLOOKUP(B755,'大货清单（不定期按GOMS更新）'!A:H,4,0)</f>
        <v>FR</v>
      </c>
      <c r="F755" s="27" t="str">
        <f>VLOOKUP(B755,'大货清单（不定期按GOMS更新）'!A:H,2,0)</f>
        <v>iFloor Y2 Lite</v>
      </c>
      <c r="G755" s="28">
        <f>VLOOKUP(B755,'大货清单（不定期按GOMS更新）'!A:I,9,FALSE)</f>
        <v>6932485017904</v>
      </c>
      <c r="H755" s="27" t="str">
        <f>VLOOKUP(B755,'大货清单（不定期按GOMS更新）'!A:H,7,0)</f>
        <v>Grey</v>
      </c>
      <c r="I755" s="27" t="str">
        <f>VLOOKUP(B755,'大货清单（不定期按GOMS更新）'!A:F,6,FALSE)</f>
        <v>ACTIVE</v>
      </c>
      <c r="J755" s="27" t="str">
        <f>VLOOKUP(B755,'大货清单（不定期按GOMS更新）'!A:K,11,FALSE)</f>
        <v>8.7</v>
      </c>
      <c r="K755" s="27" t="str">
        <f>VLOOKUP(B755,'大货清单（不定期按GOMS更新）'!A:N,12,FALSE)</f>
        <v>672</v>
      </c>
      <c r="L755" s="27" t="str">
        <f>VLOOKUP(B755,'大货清单（不定期按GOMS更新）'!A:M,13,FALSE)</f>
        <v>328</v>
      </c>
      <c r="M755" s="27" t="str">
        <f>VLOOKUP(B755,'大货清单（不定期按GOMS更新）'!A:N,14,FALSE)</f>
        <v>290</v>
      </c>
      <c r="N755" s="58" t="s">
        <v>7236</v>
      </c>
      <c r="O755" s="27">
        <f>IFERROR(VLOOKUP(N755,'散件迭代（不定期更新）'!C:J,8,FALSE),0)</f>
        <v>0</v>
      </c>
      <c r="P755" s="27">
        <f>IFERROR(VLOOKUP(N755,'散件（更新）'!B:H,3,FALSE),0)</f>
        <v>0</v>
      </c>
      <c r="Q755" s="27" t="str">
        <f>VLOOKUP(N755,'散件（更新）'!B:H,2,FALSE)</f>
        <v>114-23780119</v>
      </c>
      <c r="R755" s="27" t="str">
        <f>VLOOKUP(N755,'散件（更新）'!B:H,7,FALSE)</f>
        <v>Motor</v>
      </c>
      <c r="S755" s="27" t="str">
        <f>VLOOKUP(N755,'散件（更新）'!B:E,4,FALSE)</f>
        <v>https://tineco-yxzt.oss-accelerate.aliyuncs.com/20240828/fengjibenti_1724806961214.jpg</v>
      </c>
      <c r="T755" s="27" t="s">
        <v>8759</v>
      </c>
      <c r="U755" s="28" t="str">
        <f>VLOOKUP(N755,'散件（更新）'!B:G,6,FALSE)</f>
        <v>电机（有刷风机）</v>
      </c>
      <c r="V755" s="28">
        <f>VLOOKUP(N755,'散件（更新）'!B:I,8,FALSE)</f>
        <v>6932485000593</v>
      </c>
    </row>
    <row r="756" spans="1:22" ht="20.149999999999999" customHeight="1">
      <c r="A756" s="57">
        <v>46169</v>
      </c>
      <c r="B756" s="58" t="s">
        <v>18947</v>
      </c>
      <c r="C756" s="27" t="str">
        <f>VLOOKUP(B756,'大货清单（不定期按GOMS更新）'!A:H,8,0)</f>
        <v>109-23781001</v>
      </c>
      <c r="D756" s="27" t="str">
        <f>VLOOKUP(B756,'大货清单（不定期按GOMS更新）'!A:C,3,0)</f>
        <v>CL2378J-01</v>
      </c>
      <c r="E756" s="27" t="str">
        <f>VLOOKUP(B756,'大货清单（不定期按GOMS更新）'!A:H,4,0)</f>
        <v>FR</v>
      </c>
      <c r="F756" s="27" t="str">
        <f>VLOOKUP(B756,'大货清单（不定期按GOMS更新）'!A:H,2,0)</f>
        <v>iFloor Y2 Lite</v>
      </c>
      <c r="G756" s="28">
        <f>VLOOKUP(B756,'大货清单（不定期按GOMS更新）'!A:I,9,FALSE)</f>
        <v>6932485017904</v>
      </c>
      <c r="H756" s="27" t="str">
        <f>VLOOKUP(B756,'大货清单（不定期按GOMS更新）'!A:H,7,0)</f>
        <v>Grey</v>
      </c>
      <c r="I756" s="27" t="str">
        <f>VLOOKUP(B756,'大货清单（不定期按GOMS更新）'!A:F,6,FALSE)</f>
        <v>ACTIVE</v>
      </c>
      <c r="J756" s="27" t="str">
        <f>VLOOKUP(B756,'大货清单（不定期按GOMS更新）'!A:K,11,FALSE)</f>
        <v>8.7</v>
      </c>
      <c r="K756" s="27" t="str">
        <f>VLOOKUP(B756,'大货清单（不定期按GOMS更新）'!A:N,12,FALSE)</f>
        <v>672</v>
      </c>
      <c r="L756" s="27" t="str">
        <f>VLOOKUP(B756,'大货清单（不定期按GOMS更新）'!A:M,13,FALSE)</f>
        <v>328</v>
      </c>
      <c r="M756" s="27" t="str">
        <f>VLOOKUP(B756,'大货清单（不定期按GOMS更新）'!A:N,14,FALSE)</f>
        <v>290</v>
      </c>
      <c r="N756" s="58" t="s">
        <v>7972</v>
      </c>
      <c r="O756" s="27">
        <f>IFERROR(VLOOKUP(N756,'散件迭代（不定期更新）'!C:J,8,FALSE),0)</f>
        <v>0</v>
      </c>
      <c r="P756" s="27" t="str">
        <f>IFERROR(VLOOKUP(N756,'散件（更新）'!B:H,3,FALSE),0)</f>
        <v/>
      </c>
      <c r="Q756" s="27" t="str">
        <f>VLOOKUP(N756,'散件（更新）'!B:H,2,FALSE)</f>
        <v>114-23780402</v>
      </c>
      <c r="R756" s="27" t="str">
        <f>VLOOKUP(N756,'散件（更新）'!B:H,7,FALSE)</f>
        <v>Motor</v>
      </c>
      <c r="S756" s="27" t="str">
        <f>VLOOKUP(N756,'散件（更新）'!B:E,4,FALSE)</f>
        <v>https://tineco-yxzt.oss-accelerate.aliyuncs.com/20250121/MOTOR_1737446313179.png</v>
      </c>
      <c r="T756" s="27" t="s">
        <v>19312</v>
      </c>
      <c r="U756" s="28" t="str">
        <f>VLOOKUP(N756,'散件（更新）'!B:G,6,FALSE)</f>
        <v>蠕动泵组件</v>
      </c>
      <c r="V756" s="28">
        <f>VLOOKUP(N756,'散件（更新）'!B:I,8,FALSE)</f>
        <v>6932485004089</v>
      </c>
    </row>
    <row r="757" spans="1:22" ht="20.149999999999999" customHeight="1">
      <c r="A757" s="57">
        <v>46169</v>
      </c>
      <c r="B757" s="58" t="s">
        <v>18947</v>
      </c>
      <c r="C757" s="27" t="str">
        <f>VLOOKUP(B757,'大货清单（不定期按GOMS更新）'!A:H,8,0)</f>
        <v>109-23781001</v>
      </c>
      <c r="D757" s="27" t="str">
        <f>VLOOKUP(B757,'大货清单（不定期按GOMS更新）'!A:C,3,0)</f>
        <v>CL2378J-01</v>
      </c>
      <c r="E757" s="27" t="str">
        <f>VLOOKUP(B757,'大货清单（不定期按GOMS更新）'!A:H,4,0)</f>
        <v>FR</v>
      </c>
      <c r="F757" s="27" t="str">
        <f>VLOOKUP(B757,'大货清单（不定期按GOMS更新）'!A:H,2,0)</f>
        <v>iFloor Y2 Lite</v>
      </c>
      <c r="G757" s="28">
        <f>VLOOKUP(B757,'大货清单（不定期按GOMS更新）'!A:I,9,FALSE)</f>
        <v>6932485017904</v>
      </c>
      <c r="H757" s="27" t="str">
        <f>VLOOKUP(B757,'大货清单（不定期按GOMS更新）'!A:H,7,0)</f>
        <v>Grey</v>
      </c>
      <c r="I757" s="27" t="str">
        <f>VLOOKUP(B757,'大货清单（不定期按GOMS更新）'!A:F,6,FALSE)</f>
        <v>ACTIVE</v>
      </c>
      <c r="J757" s="27" t="str">
        <f>VLOOKUP(B757,'大货清单（不定期按GOMS更新）'!A:K,11,FALSE)</f>
        <v>8.7</v>
      </c>
      <c r="K757" s="27" t="str">
        <f>VLOOKUP(B757,'大货清单（不定期按GOMS更新）'!A:N,12,FALSE)</f>
        <v>672</v>
      </c>
      <c r="L757" s="27" t="str">
        <f>VLOOKUP(B757,'大货清单（不定期按GOMS更新）'!A:M,13,FALSE)</f>
        <v>328</v>
      </c>
      <c r="M757" s="27" t="str">
        <f>VLOOKUP(B757,'大货清单（不定期按GOMS更新）'!A:N,14,FALSE)</f>
        <v>290</v>
      </c>
      <c r="N757" s="58" t="s">
        <v>10084</v>
      </c>
      <c r="O757" s="27">
        <f>IFERROR(VLOOKUP(N757,'散件迭代（不定期更新）'!C:J,8,FALSE),0)</f>
        <v>0</v>
      </c>
      <c r="P757" s="27">
        <f>IFERROR(VLOOKUP(N757,'散件（更新）'!B:H,3,FALSE),0)</f>
        <v>0</v>
      </c>
      <c r="Q757" s="27" t="str">
        <f>VLOOKUP(N757,'散件（更新）'!B:H,2,FALSE)</f>
        <v>114-23780700</v>
      </c>
      <c r="R757" s="27" t="str">
        <f>VLOOKUP(N757,'散件（更新）'!B:H,7,FALSE)</f>
        <v>Scraper</v>
      </c>
      <c r="S757" s="27" t="str">
        <f>VLOOKUP(N757,'散件（更新）'!B:E,4,FALSE)</f>
        <v>https://tineco-yxzt.oss-accelerate.aliyuncs.com/20250508/weixinjietu_20250508134629_1746684691154.png</v>
      </c>
      <c r="T757" s="27" t="s">
        <v>8759</v>
      </c>
      <c r="U757" s="28" t="str">
        <f>VLOOKUP(N757,'散件（更新）'!B:G,6,FALSE)</f>
        <v>SP;CL2378G-01;刮条组件（灰色）</v>
      </c>
      <c r="V757" s="28">
        <f>VLOOKUP(N757,'散件（更新）'!B:I,8,FALSE)</f>
        <v>6932485007455</v>
      </c>
    </row>
    <row r="758" spans="1:22" ht="20.149999999999999" customHeight="1">
      <c r="A758" s="57">
        <v>46169</v>
      </c>
      <c r="B758" s="58" t="s">
        <v>18947</v>
      </c>
      <c r="C758" s="27" t="str">
        <f>VLOOKUP(B758,'大货清单（不定期按GOMS更新）'!A:H,8,0)</f>
        <v>109-23781001</v>
      </c>
      <c r="D758" s="27" t="str">
        <f>VLOOKUP(B758,'大货清单（不定期按GOMS更新）'!A:C,3,0)</f>
        <v>CL2378J-01</v>
      </c>
      <c r="E758" s="27" t="str">
        <f>VLOOKUP(B758,'大货清单（不定期按GOMS更新）'!A:H,4,0)</f>
        <v>FR</v>
      </c>
      <c r="F758" s="27" t="str">
        <f>VLOOKUP(B758,'大货清单（不定期按GOMS更新）'!A:H,2,0)</f>
        <v>iFloor Y2 Lite</v>
      </c>
      <c r="G758" s="28">
        <f>VLOOKUP(B758,'大货清单（不定期按GOMS更新）'!A:I,9,FALSE)</f>
        <v>6932485017904</v>
      </c>
      <c r="H758" s="27" t="str">
        <f>VLOOKUP(B758,'大货清单（不定期按GOMS更新）'!A:H,7,0)</f>
        <v>Grey</v>
      </c>
      <c r="I758" s="27" t="str">
        <f>VLOOKUP(B758,'大货清单（不定期按GOMS更新）'!A:F,6,FALSE)</f>
        <v>ACTIVE</v>
      </c>
      <c r="J758" s="27" t="str">
        <f>VLOOKUP(B758,'大货清单（不定期按GOMS更新）'!A:K,11,FALSE)</f>
        <v>8.7</v>
      </c>
      <c r="K758" s="27" t="str">
        <f>VLOOKUP(B758,'大货清单（不定期按GOMS更新）'!A:N,12,FALSE)</f>
        <v>672</v>
      </c>
      <c r="L758" s="27" t="str">
        <f>VLOOKUP(B758,'大货清单（不定期按GOMS更新）'!A:M,13,FALSE)</f>
        <v>328</v>
      </c>
      <c r="M758" s="27" t="str">
        <f>VLOOKUP(B758,'大货清单（不定期按GOMS更新）'!A:N,14,FALSE)</f>
        <v>290</v>
      </c>
      <c r="N758" s="58" t="s">
        <v>10157</v>
      </c>
      <c r="O758" s="27">
        <f>IFERROR(VLOOKUP(N758,'散件迭代（不定期更新）'!C:J,8,FALSE),0)</f>
        <v>0</v>
      </c>
      <c r="P758" s="27">
        <f>IFERROR(VLOOKUP(N758,'散件（更新）'!B:H,3,FALSE),0)</f>
        <v>0</v>
      </c>
      <c r="Q758" s="27" t="str">
        <f>VLOOKUP(N758,'散件（更新）'!B:H,2,FALSE)</f>
        <v>114-23780707</v>
      </c>
      <c r="R758" s="27" t="str">
        <f>VLOOKUP(N758,'散件（更新）'!B:H,7,FALSE)</f>
        <v>Handle</v>
      </c>
      <c r="S758" s="27" t="str">
        <f>VLOOKUP(N758,'散件（更新）'!B:E,4,FALSE)</f>
        <v>https://tineco-yxzt.oss-accelerate.aliyuncs.com/20250508/weixinjietu_20250508134652_1746684743106.png</v>
      </c>
      <c r="T758" s="27" t="s">
        <v>8759</v>
      </c>
      <c r="U758" s="28" t="str">
        <f>VLOOKUP(N758,'散件（更新）'!B:G,6,FALSE)</f>
        <v>SP;CL2378G-01;手柄组件（灰色）</v>
      </c>
      <c r="V758" s="28">
        <f>VLOOKUP(N758,'散件（更新）'!B:I,8,FALSE)</f>
        <v>6932485007462</v>
      </c>
    </row>
    <row r="759" spans="1:22" ht="20.149999999999999" customHeight="1">
      <c r="A759" s="57">
        <v>46169</v>
      </c>
      <c r="B759" s="58" t="s">
        <v>18947</v>
      </c>
      <c r="C759" s="27" t="str">
        <f>VLOOKUP(B759,'大货清单（不定期按GOMS更新）'!A:H,8,0)</f>
        <v>109-23781001</v>
      </c>
      <c r="D759" s="27" t="str">
        <f>VLOOKUP(B759,'大货清单（不定期按GOMS更新）'!A:C,3,0)</f>
        <v>CL2378J-01</v>
      </c>
      <c r="E759" s="27" t="str">
        <f>VLOOKUP(B759,'大货清单（不定期按GOMS更新）'!A:H,4,0)</f>
        <v>FR</v>
      </c>
      <c r="F759" s="27" t="str">
        <f>VLOOKUP(B759,'大货清单（不定期按GOMS更新）'!A:H,2,0)</f>
        <v>iFloor Y2 Lite</v>
      </c>
      <c r="G759" s="28">
        <f>VLOOKUP(B759,'大货清单（不定期按GOMS更新）'!A:I,9,FALSE)</f>
        <v>6932485017904</v>
      </c>
      <c r="H759" s="27" t="str">
        <f>VLOOKUP(B759,'大货清单（不定期按GOMS更新）'!A:H,7,0)</f>
        <v>Grey</v>
      </c>
      <c r="I759" s="27" t="str">
        <f>VLOOKUP(B759,'大货清单（不定期按GOMS更新）'!A:F,6,FALSE)</f>
        <v>ACTIVE</v>
      </c>
      <c r="J759" s="27" t="str">
        <f>VLOOKUP(B759,'大货清单（不定期按GOMS更新）'!A:K,11,FALSE)</f>
        <v>8.7</v>
      </c>
      <c r="K759" s="27" t="str">
        <f>VLOOKUP(B759,'大货清单（不定期按GOMS更新）'!A:N,12,FALSE)</f>
        <v>672</v>
      </c>
      <c r="L759" s="27" t="str">
        <f>VLOOKUP(B759,'大货清单（不定期按GOMS更新）'!A:M,13,FALSE)</f>
        <v>328</v>
      </c>
      <c r="M759" s="27" t="str">
        <f>VLOOKUP(B759,'大货清单（不定期按GOMS更新）'!A:N,14,FALSE)</f>
        <v>290</v>
      </c>
      <c r="N759" s="58" t="s">
        <v>15415</v>
      </c>
      <c r="O759" s="27">
        <f>IFERROR(VLOOKUP(N759,'散件迭代（不定期更新）'!C:J,8,FALSE),0)</f>
        <v>0</v>
      </c>
      <c r="P759" s="27">
        <f>IFERROR(VLOOKUP(N759,'散件（更新）'!B:H,3,FALSE),0)</f>
        <v>0</v>
      </c>
      <c r="Q759" s="27" t="str">
        <f>VLOOKUP(N759,'散件（更新）'!B:H,2,FALSE)</f>
        <v>114-23780809</v>
      </c>
      <c r="R759" s="27" t="str">
        <f>VLOOKUP(N759,'散件（更新）'!B:H,7,FALSE)</f>
        <v>Clean Water Tank</v>
      </c>
      <c r="S759" s="27">
        <f>VLOOKUP(N759,'散件（更新）'!B:E,4,FALSE)</f>
        <v>0</v>
      </c>
      <c r="T759" s="27" t="s">
        <v>8759</v>
      </c>
      <c r="U759" s="28" t="str">
        <f>VLOOKUP(N759,'散件（更新）'!B:G,6,FALSE)</f>
        <v>SP;CL2378H-01;溶液桶组件（沙特）</v>
      </c>
      <c r="V759" s="28">
        <f>VLOOKUP(N759,'散件（更新）'!B:I,8,FALSE)</f>
        <v>6932485016105</v>
      </c>
    </row>
    <row r="760" spans="1:22" ht="20.149999999999999" customHeight="1">
      <c r="A760" s="57">
        <v>46169</v>
      </c>
      <c r="B760" s="58" t="s">
        <v>18947</v>
      </c>
      <c r="C760" s="27" t="str">
        <f>VLOOKUP(B760,'大货清单（不定期按GOMS更新）'!A:H,8,0)</f>
        <v>109-23781001</v>
      </c>
      <c r="D760" s="27" t="str">
        <f>VLOOKUP(B760,'大货清单（不定期按GOMS更新）'!A:C,3,0)</f>
        <v>CL2378J-01</v>
      </c>
      <c r="E760" s="27" t="str">
        <f>VLOOKUP(B760,'大货清单（不定期按GOMS更新）'!A:H,4,0)</f>
        <v>FR</v>
      </c>
      <c r="F760" s="27" t="str">
        <f>VLOOKUP(B760,'大货清单（不定期按GOMS更新）'!A:H,2,0)</f>
        <v>iFloor Y2 Lite</v>
      </c>
      <c r="G760" s="28">
        <f>VLOOKUP(B760,'大货清单（不定期按GOMS更新）'!A:I,9,FALSE)</f>
        <v>6932485017904</v>
      </c>
      <c r="H760" s="27" t="str">
        <f>VLOOKUP(B760,'大货清单（不定期按GOMS更新）'!A:H,7,0)</f>
        <v>Grey</v>
      </c>
      <c r="I760" s="27" t="str">
        <f>VLOOKUP(B760,'大货清单（不定期按GOMS更新）'!A:F,6,FALSE)</f>
        <v>ACTIVE</v>
      </c>
      <c r="J760" s="27" t="str">
        <f>VLOOKUP(B760,'大货清单（不定期按GOMS更新）'!A:K,11,FALSE)</f>
        <v>8.7</v>
      </c>
      <c r="K760" s="27" t="str">
        <f>VLOOKUP(B760,'大货清单（不定期按GOMS更新）'!A:N,12,FALSE)</f>
        <v>672</v>
      </c>
      <c r="L760" s="27" t="str">
        <f>VLOOKUP(B760,'大货清单（不定期按GOMS更新）'!A:M,13,FALSE)</f>
        <v>328</v>
      </c>
      <c r="M760" s="27" t="str">
        <f>VLOOKUP(B760,'大货清单（不定期按GOMS更新）'!A:N,14,FALSE)</f>
        <v>290</v>
      </c>
      <c r="N760" s="58" t="s">
        <v>9970</v>
      </c>
      <c r="O760" s="27">
        <f>IFERROR(VLOOKUP(N760,'散件迭代（不定期更新）'!C:J,8,FALSE),0)</f>
        <v>0</v>
      </c>
      <c r="P760" s="27">
        <f>IFERROR(VLOOKUP(N760,'散件（更新）'!B:H,3,FALSE),0)</f>
        <v>0</v>
      </c>
      <c r="Q760" s="27" t="str">
        <f>VLOOKUP(N760,'散件（更新）'!B:H,2,FALSE)</f>
        <v>114-23780709</v>
      </c>
      <c r="R760" s="27" t="str">
        <f>VLOOKUP(N760,'散件（更新）'!B:H,7,FALSE)</f>
        <v>Dirt Water Tank</v>
      </c>
      <c r="S760" s="27" t="str">
        <f>VLOOKUP(N760,'散件（更新）'!B:E,4,FALSE)</f>
        <v>https://tineco-yxzt.oss-accelerate.aliyuncs.com/20250508/weixinjietu_20250508134727_1746685024724.png</v>
      </c>
      <c r="T760" s="27" t="s">
        <v>8759</v>
      </c>
      <c r="U760" s="28" t="str">
        <f>VLOOKUP(N760,'散件（更新）'!B:G,6,FALSE)</f>
        <v>SP;CL2378G-01;回收桶组件（灰色）</v>
      </c>
      <c r="V760" s="28">
        <f>VLOOKUP(N760,'散件（更新）'!B:I,8,FALSE)</f>
        <v>6932485007486</v>
      </c>
    </row>
    <row r="761" spans="1:22" ht="20.149999999999999" customHeight="1">
      <c r="A761" s="57">
        <v>46169</v>
      </c>
      <c r="B761" s="58" t="s">
        <v>11032</v>
      </c>
      <c r="C761" s="27" t="str">
        <f>VLOOKUP(B761,'大货清单（不定期按GOMS更新）'!A:H,8,0)</f>
        <v>109-24261301</v>
      </c>
      <c r="D761" s="27" t="str">
        <f>VLOOKUP(B761,'大货清单（不定期按GOMS更新）'!A:C,3,0)</f>
        <v>CL2426M-01</v>
      </c>
      <c r="E761" s="27" t="str">
        <f>VLOOKUP(B761,'大货清单（不定期按GOMS更新）'!A:H,4,0)</f>
        <v>FR,ES,IT,NL,PL,LT</v>
      </c>
      <c r="F761" s="27" t="str">
        <f>VLOOKUP(B761,'大货清单（不定期按GOMS更新）'!A:H,2,0)</f>
        <v>FLOOR ONE SWITCH S7 STRETCH PREMIUM</v>
      </c>
      <c r="G761" s="28">
        <f>VLOOKUP(B761,'大货清单（不定期按GOMS更新）'!A:I,9,FALSE)</f>
        <v>6932485006717</v>
      </c>
      <c r="H761" s="27" t="str">
        <f>VLOOKUP(B761,'大货清单（不定期按GOMS更新）'!A:H,7,0)</f>
        <v>黑色</v>
      </c>
      <c r="I761" s="27" t="str">
        <f>VLOOKUP(B761,'大货清单（不定期按GOMS更新）'!A:F,6,FALSE)</f>
        <v>ACTIVE</v>
      </c>
      <c r="J761" s="27" t="str">
        <f>VLOOKUP(B761,'大货清单（不定期按GOMS更新）'!A:K,11,FALSE)</f>
        <v>12.95</v>
      </c>
      <c r="K761" s="27" t="str">
        <f>VLOOKUP(B761,'大货清单（不定期按GOMS更新）'!A:N,12,FALSE)</f>
        <v>850</v>
      </c>
      <c r="L761" s="27" t="str">
        <f>VLOOKUP(B761,'大货清单（不定期按GOMS更新）'!A:M,13,FALSE)</f>
        <v>332</v>
      </c>
      <c r="M761" s="27" t="str">
        <f>VLOOKUP(B761,'大货清单（不定期按GOMS更新）'!A:N,14,FALSE)</f>
        <v>318</v>
      </c>
      <c r="N761" s="58" t="s">
        <v>9927</v>
      </c>
      <c r="O761" s="27">
        <f>IFERROR(VLOOKUP(N761,'散件迭代（不定期更新）'!C:J,8,FALSE),0)</f>
        <v>0</v>
      </c>
      <c r="P761" s="27">
        <f>IFERROR(VLOOKUP(N761,'散件（更新）'!B:H,3,FALSE),0)</f>
        <v>0</v>
      </c>
      <c r="Q761" s="27" t="str">
        <f>VLOOKUP(N761,'散件（更新）'!B:H,2,FALSE)</f>
        <v>114-24260525</v>
      </c>
      <c r="R761" s="27" t="str">
        <f>VLOOKUP(N761,'散件（更新）'!B:H,7,FALSE)</f>
        <v>Carpet Brush</v>
      </c>
      <c r="S761" s="27" t="str">
        <f>VLOOKUP(N761,'散件（更新）'!B:E,4,FALSE)</f>
        <v>https://tineco-yxzt.oss-accelerate.aliyuncs.com/20250630/carpetbrush_1751261027155.png</v>
      </c>
      <c r="T761" s="27" t="s">
        <v>8759</v>
      </c>
      <c r="U761" s="28" t="str">
        <f>VLOOKUP(N761,'散件（更新）'!B:G,6,FALSE)</f>
        <v>SP;CL2426E-03;FB2116A地刷组件（沙特）</v>
      </c>
      <c r="V761" s="28">
        <f>VLOOKUP(N761,'散件（更新）'!B:I,8,FALSE)</f>
        <v>6932485008612</v>
      </c>
    </row>
    <row r="762" spans="1:22" ht="20.149999999999999" customHeight="1">
      <c r="A762" s="57">
        <v>46169</v>
      </c>
      <c r="B762" s="58" t="s">
        <v>1166</v>
      </c>
      <c r="C762" s="27" t="str">
        <f>VLOOKUP(B762,'大货清单（不定期按GOMS更新）'!A:H,8,0)</f>
        <v>109-21230401</v>
      </c>
      <c r="D762" s="27" t="str">
        <f>VLOOKUP(B762,'大货清单（不定期按GOMS更新）'!A:C,3,0)</f>
        <v>CL2123D-01</v>
      </c>
      <c r="E762" s="27" t="str">
        <f>VLOOKUP(B762,'大货清单（不定期按GOMS更新）'!A:H,4,0)</f>
        <v>DE,FR,IT,CL,ZA,ES,BE</v>
      </c>
      <c r="F762" s="27" t="str">
        <f>VLOOKUP(B762,'大货清单（不定期按GOMS更新）'!A:H,2,0)</f>
        <v>Floor One S7 Pro</v>
      </c>
      <c r="G762" s="28">
        <f>VLOOKUP(B762,'大货清单（不定期按GOMS更新）'!A:I,9,FALSE)</f>
        <v>6974950100346</v>
      </c>
      <c r="H762" s="27" t="str">
        <f>VLOOKUP(B762,'大货清单（不定期按GOMS更新）'!A:H,7,0)</f>
        <v>Black</v>
      </c>
      <c r="I762" s="27" t="str">
        <f>VLOOKUP(B762,'大货清单（不定期按GOMS更新）'!A:F,6,FALSE)</f>
        <v>PHASEOUT</v>
      </c>
      <c r="J762" s="27" t="str">
        <f>VLOOKUP(B762,'大货清单（不定期按GOMS更新）'!A:K,11,FALSE)</f>
        <v>9.7</v>
      </c>
      <c r="K762" s="27" t="str">
        <f>VLOOKUP(B762,'大货清单（不定期按GOMS更新）'!A:N,12,FALSE)</f>
        <v>674</v>
      </c>
      <c r="L762" s="27" t="str">
        <f>VLOOKUP(B762,'大货清单（不定期按GOMS更新）'!A:M,13,FALSE)</f>
        <v>332</v>
      </c>
      <c r="M762" s="27" t="str">
        <f>VLOOKUP(B762,'大货清单（不定期按GOMS更新）'!A:N,14,FALSE)</f>
        <v>306</v>
      </c>
      <c r="N762" s="58" t="s">
        <v>16548</v>
      </c>
      <c r="O762" s="27">
        <f>IFERROR(VLOOKUP(N762,'散件迭代（不定期更新）'!C:J,8,FALSE),0)</f>
        <v>0</v>
      </c>
      <c r="P762" s="27" t="str">
        <f>IFERROR(VLOOKUP(N762,'散件（更新）'!B:H,3,FALSE),0)</f>
        <v/>
      </c>
      <c r="Q762" s="27" t="str">
        <f>VLOOKUP(N762,'散件（更新）'!B:H,2,FALSE)</f>
        <v>114-21230416</v>
      </c>
      <c r="R762" s="27" t="str">
        <f>VLOOKUP(N762,'散件（更新）'!B:H,7,FALSE)</f>
        <v>plastic part</v>
      </c>
      <c r="S762" s="27">
        <f>VLOOKUP(N762,'散件（更新）'!B:E,4,FALSE)</f>
        <v>0</v>
      </c>
      <c r="T762" s="27" t="s">
        <v>8759</v>
      </c>
      <c r="U762" s="28" t="str">
        <f>VLOOKUP(N762,'散件（更新）'!B:G,6,FALSE)</f>
        <v>SP;CL2123D-01;机体右装饰盖</v>
      </c>
      <c r="V762" s="28">
        <f>VLOOKUP(N762,'散件（更新）'!B:I,8,FALSE)</f>
        <v>6932485018192</v>
      </c>
    </row>
    <row r="763" spans="1:22" ht="20.149999999999999" customHeight="1">
      <c r="A763" s="57">
        <v>46169</v>
      </c>
      <c r="B763" s="58" t="s">
        <v>1166</v>
      </c>
      <c r="C763" s="27" t="str">
        <f>VLOOKUP(B763,'大货清单（不定期按GOMS更新）'!A:H,8,0)</f>
        <v>109-21230401</v>
      </c>
      <c r="D763" s="27" t="str">
        <f>VLOOKUP(B763,'大货清单（不定期按GOMS更新）'!A:C,3,0)</f>
        <v>CL2123D-01</v>
      </c>
      <c r="E763" s="27" t="str">
        <f>VLOOKUP(B763,'大货清单（不定期按GOMS更新）'!A:H,4,0)</f>
        <v>DE,FR,IT,CL,ZA,ES,BE</v>
      </c>
      <c r="F763" s="27" t="str">
        <f>VLOOKUP(B763,'大货清单（不定期按GOMS更新）'!A:H,2,0)</f>
        <v>Floor One S7 Pro</v>
      </c>
      <c r="G763" s="28">
        <f>VLOOKUP(B763,'大货清单（不定期按GOMS更新）'!A:I,9,FALSE)</f>
        <v>6974950100346</v>
      </c>
      <c r="H763" s="27" t="str">
        <f>VLOOKUP(B763,'大货清单（不定期按GOMS更新）'!A:H,7,0)</f>
        <v>Black</v>
      </c>
      <c r="I763" s="27" t="str">
        <f>VLOOKUP(B763,'大货清单（不定期按GOMS更新）'!A:F,6,FALSE)</f>
        <v>PHASEOUT</v>
      </c>
      <c r="J763" s="27" t="str">
        <f>VLOOKUP(B763,'大货清单（不定期按GOMS更新）'!A:K,11,FALSE)</f>
        <v>9.7</v>
      </c>
      <c r="K763" s="27" t="str">
        <f>VLOOKUP(B763,'大货清单（不定期按GOMS更新）'!A:N,12,FALSE)</f>
        <v>674</v>
      </c>
      <c r="L763" s="27" t="str">
        <f>VLOOKUP(B763,'大货清单（不定期按GOMS更新）'!A:M,13,FALSE)</f>
        <v>332</v>
      </c>
      <c r="M763" s="27" t="str">
        <f>VLOOKUP(B763,'大货清单（不定期按GOMS更新）'!A:N,14,FALSE)</f>
        <v>306</v>
      </c>
      <c r="N763" s="58" t="s">
        <v>16602</v>
      </c>
      <c r="O763" s="27">
        <f>IFERROR(VLOOKUP(N763,'散件迭代（不定期更新）'!C:J,8,FALSE),0)</f>
        <v>0</v>
      </c>
      <c r="P763" s="27" t="str">
        <f>IFERROR(VLOOKUP(N763,'散件（更新）'!B:H,3,FALSE),0)</f>
        <v/>
      </c>
      <c r="Q763" s="27" t="str">
        <f>VLOOKUP(N763,'散件（更新）'!B:H,2,FALSE)</f>
        <v>114-21230417</v>
      </c>
      <c r="R763" s="27" t="str">
        <f>VLOOKUP(N763,'散件（更新）'!B:H,7,FALSE)</f>
        <v>plastic part</v>
      </c>
      <c r="S763" s="27">
        <f>VLOOKUP(N763,'散件（更新）'!B:E,4,FALSE)</f>
        <v>0</v>
      </c>
      <c r="T763" s="27" t="s">
        <v>8759</v>
      </c>
      <c r="U763" s="28" t="str">
        <f>VLOOKUP(N763,'散件（更新）'!B:G,6,FALSE)</f>
        <v>SP;CL2123D-01;机体前装饰盖</v>
      </c>
      <c r="V763" s="28">
        <f>VLOOKUP(N763,'散件（更新）'!B:I,8,FALSE)</f>
        <v>6932485018208</v>
      </c>
    </row>
    <row r="764" spans="1:22" ht="20.149999999999999" customHeight="1">
      <c r="A764" s="57">
        <v>46169</v>
      </c>
      <c r="B764" s="58" t="s">
        <v>1166</v>
      </c>
      <c r="C764" s="27" t="str">
        <f>VLOOKUP(B764,'大货清单（不定期按GOMS更新）'!A:H,8,0)</f>
        <v>109-21230401</v>
      </c>
      <c r="D764" s="27" t="str">
        <f>VLOOKUP(B764,'大货清单（不定期按GOMS更新）'!A:C,3,0)</f>
        <v>CL2123D-01</v>
      </c>
      <c r="E764" s="27" t="str">
        <f>VLOOKUP(B764,'大货清单（不定期按GOMS更新）'!A:H,4,0)</f>
        <v>DE,FR,IT,CL,ZA,ES,BE</v>
      </c>
      <c r="F764" s="27" t="str">
        <f>VLOOKUP(B764,'大货清单（不定期按GOMS更新）'!A:H,2,0)</f>
        <v>Floor One S7 Pro</v>
      </c>
      <c r="G764" s="28">
        <f>VLOOKUP(B764,'大货清单（不定期按GOMS更新）'!A:I,9,FALSE)</f>
        <v>6974950100346</v>
      </c>
      <c r="H764" s="27" t="str">
        <f>VLOOKUP(B764,'大货清单（不定期按GOMS更新）'!A:H,7,0)</f>
        <v>Black</v>
      </c>
      <c r="I764" s="27" t="str">
        <f>VLOOKUP(B764,'大货清单（不定期按GOMS更新）'!A:F,6,FALSE)</f>
        <v>PHASEOUT</v>
      </c>
      <c r="J764" s="27" t="str">
        <f>VLOOKUP(B764,'大货清单（不定期按GOMS更新）'!A:K,11,FALSE)</f>
        <v>9.7</v>
      </c>
      <c r="K764" s="27" t="str">
        <f>VLOOKUP(B764,'大货清单（不定期按GOMS更新）'!A:N,12,FALSE)</f>
        <v>674</v>
      </c>
      <c r="L764" s="27" t="str">
        <f>VLOOKUP(B764,'大货清单（不定期按GOMS更新）'!A:M,13,FALSE)</f>
        <v>332</v>
      </c>
      <c r="M764" s="27" t="str">
        <f>VLOOKUP(B764,'大货清单（不定期按GOMS更新）'!A:N,14,FALSE)</f>
        <v>306</v>
      </c>
      <c r="N764" s="58" t="s">
        <v>17010</v>
      </c>
      <c r="O764" s="27">
        <f>IFERROR(VLOOKUP(N764,'散件迭代（不定期更新）'!C:J,8,FALSE),0)</f>
        <v>0</v>
      </c>
      <c r="P764" s="27" t="str">
        <f>IFERROR(VLOOKUP(N764,'散件（更新）'!B:H,3,FALSE),0)</f>
        <v/>
      </c>
      <c r="Q764" s="27" t="str">
        <f>VLOOKUP(N764,'散件（更新）'!B:H,2,FALSE)</f>
        <v>114-21230418</v>
      </c>
      <c r="R764" s="27" t="str">
        <f>VLOOKUP(N764,'散件（更新）'!B:H,7,FALSE)</f>
        <v>plastic part</v>
      </c>
      <c r="S764" s="27">
        <f>VLOOKUP(N764,'散件（更新）'!B:E,4,FALSE)</f>
        <v>0</v>
      </c>
      <c r="T764" s="27" t="s">
        <v>19304</v>
      </c>
      <c r="U764" s="28" t="str">
        <f>VLOOKUP(N764,'散件（更新）'!B:G,6,FALSE)</f>
        <v>SP;CL2123D-01;机体左装饰盖</v>
      </c>
      <c r="V764" s="28">
        <f>VLOOKUP(N764,'散件（更新）'!B:I,8,FALSE)</f>
        <v>6932485018215</v>
      </c>
    </row>
    <row r="765" spans="1:22" ht="20.149999999999999" customHeight="1">
      <c r="A765" s="57">
        <v>46169</v>
      </c>
      <c r="B765" s="58" t="s">
        <v>14056</v>
      </c>
      <c r="C765" s="27" t="str">
        <f>VLOOKUP(B765,'大货清单（不定期按GOMS更新）'!A:H,8,0)</f>
        <v>109-24671201</v>
      </c>
      <c r="D765" s="27" t="str">
        <f>VLOOKUP(B765,'大货清单（不定期按GOMS更新）'!A:C,3,0)</f>
        <v>CL2467L-01</v>
      </c>
      <c r="E765" s="27" t="str">
        <f>VLOOKUP(B765,'大货清单（不定期按GOMS更新）'!A:H,4,0)</f>
        <v>GB</v>
      </c>
      <c r="F765" s="27" t="str">
        <f>VLOOKUP(B765,'大货清单（不定期按GOMS更新）'!A:H,2,0)</f>
        <v>Floor One S9 Master</v>
      </c>
      <c r="G765" s="28">
        <f>VLOOKUP(B765,'大货清单（不定期按GOMS更新）'!A:I,9,FALSE)</f>
        <v>6932485017621</v>
      </c>
      <c r="H765" s="27" t="str">
        <f>VLOOKUP(B765,'大货清单（不定期按GOMS更新）'!A:H,7,0)</f>
        <v>BLACK</v>
      </c>
      <c r="I765" s="27" t="str">
        <f>VLOOKUP(B765,'大货清单（不定期按GOMS更新）'!A:F,6,FALSE)</f>
        <v>ACTIVE</v>
      </c>
      <c r="J765" s="27" t="str">
        <f>VLOOKUP(B765,'大货清单（不定期按GOMS更新）'!A:K,11,FALSE)</f>
        <v>8.4</v>
      </c>
      <c r="K765" s="27" t="str">
        <f>VLOOKUP(B765,'大货清单（不定期按GOMS更新）'!A:N,12,FALSE)</f>
        <v>773</v>
      </c>
      <c r="L765" s="27" t="str">
        <f>VLOOKUP(B765,'大货清单（不定期按GOMS更新）'!A:M,13,FALSE)</f>
        <v>333</v>
      </c>
      <c r="M765" s="27" t="str">
        <f>VLOOKUP(B765,'大货清单（不定期按GOMS更新）'!A:N,14,FALSE)</f>
        <v>315</v>
      </c>
      <c r="N765" s="58" t="s">
        <v>16804</v>
      </c>
      <c r="O765" s="27">
        <f>IFERROR(VLOOKUP(N765,'散件迭代（不定期更新）'!C:J,8,FALSE),0)</f>
        <v>0</v>
      </c>
      <c r="P765" s="27" t="str">
        <f>IFERROR(VLOOKUP(N765,'散件（更新）'!B:H,3,FALSE),0)</f>
        <v/>
      </c>
      <c r="Q765" s="27" t="str">
        <f>VLOOKUP(N765,'散件（更新）'!B:H,2,FALSE)</f>
        <v>114-24671200</v>
      </c>
      <c r="R765" s="27" t="str">
        <f>VLOOKUP(N765,'散件（更新）'!B:H,7,FALSE)</f>
        <v>Charging Base</v>
      </c>
      <c r="S765" s="27" t="str">
        <f>VLOOKUP(N765,'散件（更新）'!B:E,4,FALSE)</f>
        <v>https://tineco-yxzt.oss-accelerate.aliyuncs.com/20251217/tuopan_1765947251432.png</v>
      </c>
      <c r="T765" s="27" t="s">
        <v>8759</v>
      </c>
      <c r="U765" s="28" t="str">
        <f>VLOOKUP(N765,'散件（更新）'!B:G,6,FALSE)</f>
        <v>SP;CL2467L-01;烘干托盘组件</v>
      </c>
      <c r="V765" s="28">
        <f>VLOOKUP(N765,'散件（更新）'!B:I,8,FALSE)</f>
        <v>6932485018185</v>
      </c>
    </row>
    <row r="766" spans="1:22" ht="20.149999999999999" customHeight="1">
      <c r="A766" s="57">
        <v>46169</v>
      </c>
      <c r="B766" s="58" t="s">
        <v>14066</v>
      </c>
      <c r="C766" s="27" t="str">
        <f>VLOOKUP(B766,'大货清单（不定期按GOMS更新）'!A:H,8,0)</f>
        <v>109-24671101</v>
      </c>
      <c r="D766" s="27" t="str">
        <f>VLOOKUP(B766,'大货清单（不定期按GOMS更新）'!A:C,3,0)</f>
        <v>CL2467K-01</v>
      </c>
      <c r="E766" s="27" t="str">
        <f>VLOOKUP(B766,'大货清单（不定期按GOMS更新）'!A:H,4,0)</f>
        <v>GB</v>
      </c>
      <c r="F766" s="27" t="str">
        <f>VLOOKUP(B766,'大货清单（不定期按GOMS更新）'!A:H,2,0)</f>
        <v>Floor One S7 Master</v>
      </c>
      <c r="G766" s="28">
        <f>VLOOKUP(B766,'大货清单（不定期按GOMS更新）'!A:I,9,FALSE)</f>
        <v>6932485017614</v>
      </c>
      <c r="H766" s="27" t="str">
        <f>VLOOKUP(B766,'大货清单（不定期按GOMS更新）'!A:H,7,0)</f>
        <v>Green</v>
      </c>
      <c r="I766" s="27" t="str">
        <f>VLOOKUP(B766,'大货清单（不定期按GOMS更新）'!A:F,6,FALSE)</f>
        <v>ACTIVE</v>
      </c>
      <c r="J766" s="27" t="str">
        <f>VLOOKUP(B766,'大货清单（不定期按GOMS更新）'!A:K,11,FALSE)</f>
        <v>8.3</v>
      </c>
      <c r="K766" s="27" t="str">
        <f>VLOOKUP(B766,'大货清单（不定期按GOMS更新）'!A:N,12,FALSE)</f>
        <v>773</v>
      </c>
      <c r="L766" s="27" t="str">
        <f>VLOOKUP(B766,'大货清单（不定期按GOMS更新）'!A:M,13,FALSE)</f>
        <v>333</v>
      </c>
      <c r="M766" s="27" t="str">
        <f>VLOOKUP(B766,'大货清单（不定期按GOMS更新）'!A:N,14,FALSE)</f>
        <v>315</v>
      </c>
      <c r="N766" s="58" t="s">
        <v>16434</v>
      </c>
      <c r="O766" s="27">
        <f>IFERROR(VLOOKUP(N766,'散件迭代（不定期更新）'!C:J,8,FALSE),0)</f>
        <v>0</v>
      </c>
      <c r="P766" s="27" t="str">
        <f>IFERROR(VLOOKUP(N766,'散件（更新）'!B:H,3,FALSE),0)</f>
        <v/>
      </c>
      <c r="Q766" s="27" t="str">
        <f>VLOOKUP(N766,'散件（更新）'!B:H,2,FALSE)</f>
        <v>114-24671100</v>
      </c>
      <c r="R766" s="27" t="str">
        <f>VLOOKUP(N766,'散件（更新）'!B:H,7,FALSE)</f>
        <v>Charging Base</v>
      </c>
      <c r="S766" s="27" t="str">
        <f>VLOOKUP(N766,'散件（更新）'!B:E,4,FALSE)</f>
        <v>https://tineco-yxzt.oss-accelerate.aliyuncs.com/20251217/tuopan_1765946883299.png</v>
      </c>
      <c r="T766" s="27" t="s">
        <v>8759</v>
      </c>
      <c r="U766" s="28" t="str">
        <f>VLOOKUP(N766,'散件（更新）'!B:G,6,FALSE)</f>
        <v>SP;CL2467K-01;烘干托盘组件</v>
      </c>
      <c r="V766" s="28">
        <f>VLOOKUP(N766,'散件（更新）'!B:I,8,FALSE)</f>
        <v>6932485018154</v>
      </c>
    </row>
    <row r="767" spans="1:22" ht="20.149999999999999" customHeight="1">
      <c r="A767" s="57">
        <v>46169</v>
      </c>
      <c r="B767" s="58" t="s">
        <v>14066</v>
      </c>
      <c r="C767" s="27" t="str">
        <f>VLOOKUP(B767,'大货清单（不定期按GOMS更新）'!A:H,8,0)</f>
        <v>109-24671101</v>
      </c>
      <c r="D767" s="27" t="str">
        <f>VLOOKUP(B767,'大货清单（不定期按GOMS更新）'!A:C,3,0)</f>
        <v>CL2467K-01</v>
      </c>
      <c r="E767" s="27" t="str">
        <f>VLOOKUP(B767,'大货清单（不定期按GOMS更新）'!A:H,4,0)</f>
        <v>GB</v>
      </c>
      <c r="F767" s="27" t="str">
        <f>VLOOKUP(B767,'大货清单（不定期按GOMS更新）'!A:H,2,0)</f>
        <v>Floor One S7 Master</v>
      </c>
      <c r="G767" s="28">
        <f>VLOOKUP(B767,'大货清单（不定期按GOMS更新）'!A:I,9,FALSE)</f>
        <v>6932485017614</v>
      </c>
      <c r="H767" s="27" t="str">
        <f>VLOOKUP(B767,'大货清单（不定期按GOMS更新）'!A:H,7,0)</f>
        <v>Green</v>
      </c>
      <c r="I767" s="27" t="str">
        <f>VLOOKUP(B767,'大货清单（不定期按GOMS更新）'!A:F,6,FALSE)</f>
        <v>ACTIVE</v>
      </c>
      <c r="J767" s="27" t="str">
        <f>VLOOKUP(B767,'大货清单（不定期按GOMS更新）'!A:K,11,FALSE)</f>
        <v>8.3</v>
      </c>
      <c r="K767" s="27" t="str">
        <f>VLOOKUP(B767,'大货清单（不定期按GOMS更新）'!A:N,12,FALSE)</f>
        <v>773</v>
      </c>
      <c r="L767" s="27" t="str">
        <f>VLOOKUP(B767,'大货清单（不定期按GOMS更新）'!A:M,13,FALSE)</f>
        <v>333</v>
      </c>
      <c r="M767" s="27" t="str">
        <f>VLOOKUP(B767,'大货清单（不定期按GOMS更新）'!A:N,14,FALSE)</f>
        <v>315</v>
      </c>
      <c r="N767" s="58" t="s">
        <v>16673</v>
      </c>
      <c r="O767" s="27">
        <f>IFERROR(VLOOKUP(N767,'散件迭代（不定期更新）'!C:J,8,FALSE),0)</f>
        <v>0</v>
      </c>
      <c r="P767" s="27" t="str">
        <f>IFERROR(VLOOKUP(N767,'散件（更新）'!B:H,3,FALSE),0)</f>
        <v/>
      </c>
      <c r="Q767" s="27" t="str">
        <f>VLOOKUP(N767,'散件（更新）'!B:H,2,FALSE)</f>
        <v>114-24671102</v>
      </c>
      <c r="R767" s="27" t="str">
        <f>VLOOKUP(N767,'散件（更新）'!B:H,7,FALSE)</f>
        <v>plastic part</v>
      </c>
      <c r="S767" s="27" t="str">
        <f>VLOOKUP(N767,'散件（更新）'!B:E,4,FALSE)</f>
        <v>https://tineco-yxzt.oss-accelerate.aliyuncs.com/20251217/shoubingsuokou_1765947057365.png</v>
      </c>
      <c r="T767" s="27" t="s">
        <v>8759</v>
      </c>
      <c r="U767" s="28" t="str">
        <f>VLOOKUP(N767,'散件（更新）'!B:G,6,FALSE)</f>
        <v>SP;CL2467K-01;手柄锁扣组件</v>
      </c>
      <c r="V767" s="28">
        <f>VLOOKUP(N767,'散件（更新）'!B:I,8,FALSE)</f>
        <v>6932485018178</v>
      </c>
    </row>
    <row r="768" spans="1:22" ht="20.149999999999999" customHeight="1">
      <c r="A768" s="57">
        <v>46169</v>
      </c>
      <c r="B768" s="58" t="s">
        <v>13676</v>
      </c>
      <c r="C768" s="27" t="str">
        <f>VLOOKUP(B768,'大货清单（不定期按GOMS更新）'!A:H,8,0)</f>
        <v>109-25010101</v>
      </c>
      <c r="D768" s="27" t="str">
        <f>VLOOKUP(B768,'大货清单（不定期按GOMS更新）'!A:C,3,0)</f>
        <v>CL2501A-01</v>
      </c>
      <c r="E768" s="27" t="str">
        <f>VLOOKUP(B768,'大货清单（不定期按GOMS更新）'!A:H,4,0)</f>
        <v>DE,FR,IT,ES,PL,SE,NL,BE</v>
      </c>
      <c r="F768" s="27" t="str">
        <f>VLOOKUP(B768,'大货清单（不定期按GOMS更新）'!A:H,2,0)</f>
        <v>Floor One S6 Stretch Steam</v>
      </c>
      <c r="G768" s="28" t="str">
        <f>VLOOKUP(B768,'大货清单（不定期按GOMS更新）'!A:I,9,FALSE)</f>
        <v>6932485011537,6932485011544</v>
      </c>
      <c r="H768" s="27" t="str">
        <f>VLOOKUP(B768,'大货清单（不定期按GOMS更新）'!A:H,7,0)</f>
        <v>White</v>
      </c>
      <c r="I768" s="27" t="str">
        <f>VLOOKUP(B768,'大货清单（不定期按GOMS更新）'!A:F,6,FALSE)</f>
        <v>ACTIVE</v>
      </c>
      <c r="J768" s="27" t="str">
        <f>VLOOKUP(B768,'大货清单（不定期按GOMS更新）'!A:K,11,FALSE)</f>
        <v>8.25</v>
      </c>
      <c r="K768" s="27" t="str">
        <f>VLOOKUP(B768,'大货清单（不定期按GOMS更新）'!A:N,12,FALSE)</f>
        <v>316</v>
      </c>
      <c r="L768" s="27" t="str">
        <f>VLOOKUP(B768,'大货清单（不定期按GOMS更新）'!A:M,13,FALSE)</f>
        <v>290</v>
      </c>
      <c r="M768" s="27" t="str">
        <f>VLOOKUP(B768,'大货清单（不定期按GOMS更新）'!A:N,14,FALSE)</f>
        <v>718</v>
      </c>
      <c r="N768" s="58" t="s">
        <v>15916</v>
      </c>
      <c r="O768" s="27">
        <f>IFERROR(VLOOKUP(N768,'散件迭代（不定期更新）'!C:J,8,FALSE),0)</f>
        <v>0</v>
      </c>
      <c r="P768" s="27">
        <f>IFERROR(VLOOKUP(N768,'散件（更新）'!B:H,3,FALSE),0)</f>
        <v>0</v>
      </c>
      <c r="Q768" s="27" t="str">
        <f>VLOOKUP(N768,'散件（更新）'!B:H,2,FALSE)</f>
        <v>114-25010107</v>
      </c>
      <c r="R768" s="27" t="str">
        <f>VLOOKUP(N768,'散件（更新）'!B:H,7,FALSE)</f>
        <v>PCBA</v>
      </c>
      <c r="S768" s="27">
        <f>VLOOKUP(N768,'散件（更新）'!B:E,4,FALSE)</f>
        <v>0</v>
      </c>
      <c r="T768" s="27" t="s">
        <v>8759</v>
      </c>
      <c r="U768" s="28" t="str">
        <f>VLOOKUP(N768,'散件（更新）'!B:G,6,FALSE)</f>
        <v>SP;CL2501A-01;滤波板（欧版）</v>
      </c>
      <c r="V768" s="28">
        <f>VLOOKUP(N768,'散件（更新）'!B:I,8,FALSE)</f>
        <v>6932485018130</v>
      </c>
    </row>
    <row r="769" spans="1:22" ht="20.149999999999999" customHeight="1">
      <c r="A769" s="57">
        <v>46169</v>
      </c>
      <c r="B769" s="58" t="s">
        <v>13679</v>
      </c>
      <c r="C769" s="27" t="str">
        <f>VLOOKUP(B769,'大货清单（不定期按GOMS更新）'!A:H,8,0)</f>
        <v>109-25010102</v>
      </c>
      <c r="D769" s="27" t="str">
        <f>VLOOKUP(B769,'大货清单（不定期按GOMS更新）'!A:C,3,0)</f>
        <v>CL2501A-02</v>
      </c>
      <c r="E769" s="27" t="str">
        <f>VLOOKUP(B769,'大货清单（不定期按GOMS更新）'!A:H,4,0)</f>
        <v>PL</v>
      </c>
      <c r="F769" s="27" t="str">
        <f>VLOOKUP(B769,'大货清单（不定期按GOMS更新）'!A:H,2,0)</f>
        <v>FLOOR ONE S6 Stretch Steam Plus</v>
      </c>
      <c r="G769" s="28" t="str">
        <f>VLOOKUP(B769,'大货清单（不定期按GOMS更新）'!A:I,9,FALSE)</f>
        <v>6932485011551</v>
      </c>
      <c r="H769" s="27" t="str">
        <f>VLOOKUP(B769,'大货清单（不定期按GOMS更新）'!A:H,7,0)</f>
        <v>WHITE</v>
      </c>
      <c r="I769" s="27" t="str">
        <f>VLOOKUP(B769,'大货清单（不定期按GOMS更新）'!A:F,6,FALSE)</f>
        <v>ACTIVE</v>
      </c>
      <c r="J769" s="27" t="str">
        <f>VLOOKUP(B769,'大货清单（不定期按GOMS更新）'!A:K,11,FALSE)</f>
        <v>8.65</v>
      </c>
      <c r="K769" s="27" t="str">
        <f>VLOOKUP(B769,'大货清单（不定期按GOMS更新）'!A:N,12,FALSE)</f>
        <v>316</v>
      </c>
      <c r="L769" s="27" t="str">
        <f>VLOOKUP(B769,'大货清单（不定期按GOMS更新）'!A:M,13,FALSE)</f>
        <v>290</v>
      </c>
      <c r="M769" s="27" t="str">
        <f>VLOOKUP(B769,'大货清单（不定期按GOMS更新）'!A:N,14,FALSE)</f>
        <v>718</v>
      </c>
      <c r="N769" s="58" t="s">
        <v>15916</v>
      </c>
      <c r="O769" s="27">
        <f>IFERROR(VLOOKUP(N769,'散件迭代（不定期更新）'!C:J,8,FALSE),0)</f>
        <v>0</v>
      </c>
      <c r="P769" s="27">
        <f>IFERROR(VLOOKUP(N769,'散件（更新）'!B:H,3,FALSE),0)</f>
        <v>0</v>
      </c>
      <c r="Q769" s="27" t="str">
        <f>VLOOKUP(N769,'散件（更新）'!B:H,2,FALSE)</f>
        <v>114-25010107</v>
      </c>
      <c r="R769" s="27" t="str">
        <f>VLOOKUP(N769,'散件（更新）'!B:H,7,FALSE)</f>
        <v>PCBA</v>
      </c>
      <c r="S769" s="27">
        <f>VLOOKUP(N769,'散件（更新）'!B:E,4,FALSE)</f>
        <v>0</v>
      </c>
      <c r="T769" s="27" t="s">
        <v>8759</v>
      </c>
      <c r="U769" s="28" t="str">
        <f>VLOOKUP(N769,'散件（更新）'!B:G,6,FALSE)</f>
        <v>SP;CL2501A-01;滤波板（欧版）</v>
      </c>
      <c r="V769" s="28">
        <f>VLOOKUP(N769,'散件（更新）'!B:I,8,FALSE)</f>
        <v>6932485018130</v>
      </c>
    </row>
    <row r="770" spans="1:22" ht="20.149999999999999" customHeight="1">
      <c r="A770" s="57">
        <v>46169</v>
      </c>
      <c r="B770" s="58" t="s">
        <v>13708</v>
      </c>
      <c r="C770" s="27" t="str">
        <f>VLOOKUP(B770,'大货清单（不定期按GOMS更新）'!A:H,8,0)</f>
        <v>109-25010201</v>
      </c>
      <c r="D770" s="27" t="str">
        <f>VLOOKUP(B770,'大货清单（不定期按GOMS更新）'!A:C,3,0)</f>
        <v>CL2501B-01</v>
      </c>
      <c r="E770" s="27" t="str">
        <f>VLOOKUP(B770,'大货清单（不定期按GOMS更新）'!A:H,4,0)</f>
        <v>GB</v>
      </c>
      <c r="F770" s="27" t="str">
        <f>VLOOKUP(B770,'大货清单（不定期按GOMS更新）'!A:H,2,0)</f>
        <v>FLOOR ONE S6 Stretch Steam</v>
      </c>
      <c r="G770" s="28" t="str">
        <f>VLOOKUP(B770,'大货清单（不定期按GOMS更新）'!A:I,9,FALSE)</f>
        <v>6932485011544</v>
      </c>
      <c r="H770" s="27" t="str">
        <f>VLOOKUP(B770,'大货清单（不定期按GOMS更新）'!A:H,7,0)</f>
        <v>White</v>
      </c>
      <c r="I770" s="27" t="str">
        <f>VLOOKUP(B770,'大货清单（不定期按GOMS更新）'!A:F,6,FALSE)</f>
        <v>ACTIVE</v>
      </c>
      <c r="J770" s="27" t="str">
        <f>VLOOKUP(B770,'大货清单（不定期按GOMS更新）'!A:K,11,FALSE)</f>
        <v>8.25</v>
      </c>
      <c r="K770" s="27" t="str">
        <f>VLOOKUP(B770,'大货清单（不定期按GOMS更新）'!A:N,12,FALSE)</f>
        <v>316</v>
      </c>
      <c r="L770" s="27" t="str">
        <f>VLOOKUP(B770,'大货清单（不定期按GOMS更新）'!A:M,13,FALSE)</f>
        <v>290</v>
      </c>
      <c r="M770" s="27" t="str">
        <f>VLOOKUP(B770,'大货清单（不定期按GOMS更新）'!A:N,14,FALSE)</f>
        <v>718</v>
      </c>
      <c r="N770" s="58" t="s">
        <v>15916</v>
      </c>
      <c r="O770" s="27">
        <f>IFERROR(VLOOKUP(N770,'散件迭代（不定期更新）'!C:J,8,FALSE),0)</f>
        <v>0</v>
      </c>
      <c r="P770" s="27">
        <f>IFERROR(VLOOKUP(N770,'散件（更新）'!B:H,3,FALSE),0)</f>
        <v>0</v>
      </c>
      <c r="Q770" s="27" t="str">
        <f>VLOOKUP(N770,'散件（更新）'!B:H,2,FALSE)</f>
        <v>114-25010107</v>
      </c>
      <c r="R770" s="27" t="str">
        <f>VLOOKUP(N770,'散件（更新）'!B:H,7,FALSE)</f>
        <v>PCBA</v>
      </c>
      <c r="S770" s="27">
        <f>VLOOKUP(N770,'散件（更新）'!B:E,4,FALSE)</f>
        <v>0</v>
      </c>
      <c r="T770" s="27" t="s">
        <v>8759</v>
      </c>
      <c r="U770" s="28" t="str">
        <f>VLOOKUP(N770,'散件（更新）'!B:G,6,FALSE)</f>
        <v>SP;CL2501A-01;滤波板（欧版）</v>
      </c>
      <c r="V770" s="28">
        <f>VLOOKUP(N770,'散件（更新）'!B:I,8,FALSE)</f>
        <v>6932485018130</v>
      </c>
    </row>
    <row r="771" spans="1:22" ht="20.149999999999999" customHeight="1">
      <c r="A771" s="57">
        <v>46169</v>
      </c>
      <c r="B771" s="58" t="s">
        <v>14066</v>
      </c>
      <c r="C771" s="27" t="str">
        <f>VLOOKUP(B771,'大货清单（不定期按GOMS更新）'!A:H,8,0)</f>
        <v>109-24671101</v>
      </c>
      <c r="D771" s="27" t="str">
        <f>VLOOKUP(B771,'大货清单（不定期按GOMS更新）'!A:C,3,0)</f>
        <v>CL2467K-01</v>
      </c>
      <c r="E771" s="27" t="str">
        <f>VLOOKUP(B771,'大货清单（不定期按GOMS更新）'!A:H,4,0)</f>
        <v>GB</v>
      </c>
      <c r="F771" s="27" t="str">
        <f>VLOOKUP(B771,'大货清单（不定期按GOMS更新）'!A:H,2,0)</f>
        <v>Floor One S7 Master</v>
      </c>
      <c r="G771" s="28">
        <f>VLOOKUP(B771,'大货清单（不定期按GOMS更新）'!A:I,9,FALSE)</f>
        <v>6932485017614</v>
      </c>
      <c r="H771" s="27" t="str">
        <f>VLOOKUP(B771,'大货清单（不定期按GOMS更新）'!A:H,7,0)</f>
        <v>Green</v>
      </c>
      <c r="I771" s="27" t="str">
        <f>VLOOKUP(B771,'大货清单（不定期按GOMS更新）'!A:F,6,FALSE)</f>
        <v>ACTIVE</v>
      </c>
      <c r="J771" s="27" t="str">
        <f>VLOOKUP(B771,'大货清单（不定期按GOMS更新）'!A:K,11,FALSE)</f>
        <v>8.3</v>
      </c>
      <c r="K771" s="27" t="str">
        <f>VLOOKUP(B771,'大货清单（不定期按GOMS更新）'!A:N,12,FALSE)</f>
        <v>773</v>
      </c>
      <c r="L771" s="27" t="str">
        <f>VLOOKUP(B771,'大货清单（不定期按GOMS更新）'!A:M,13,FALSE)</f>
        <v>333</v>
      </c>
      <c r="M771" s="27" t="str">
        <f>VLOOKUP(B771,'大货清单（不定期按GOMS更新）'!A:N,14,FALSE)</f>
        <v>315</v>
      </c>
      <c r="N771" s="58" t="s">
        <v>14607</v>
      </c>
      <c r="O771" s="27">
        <f>IFERROR(VLOOKUP(N771,'散件迭代（不定期更新）'!C:J,8,FALSE),0)</f>
        <v>0</v>
      </c>
      <c r="P771" s="27">
        <f>IFERROR(VLOOKUP(N771,'散件（更新）'!B:H,3,FALSE),0)</f>
        <v>0</v>
      </c>
      <c r="Q771" s="27" t="str">
        <f>VLOOKUP(N771,'散件（更新）'!B:H,2,FALSE)</f>
        <v>114-24670412</v>
      </c>
      <c r="R771" s="27" t="str">
        <f>VLOOKUP(N771,'散件（更新）'!B:H,7,FALSE)</f>
        <v>Battery</v>
      </c>
      <c r="S771" s="27">
        <f>VLOOKUP(N771,'散件（更新）'!B:E,4,FALSE)</f>
        <v>0</v>
      </c>
      <c r="T771" s="27" t="s">
        <v>19303</v>
      </c>
      <c r="U771" s="28" t="str">
        <f>VLOOKUP(N771,'散件（更新）'!B:G,6,FALSE)</f>
        <v>SP;CL2467D-01;电池包组件</v>
      </c>
      <c r="V771" s="28">
        <f>VLOOKUP(N771,'散件（更新）'!B:I,8,FALSE)</f>
        <v>6932485012596</v>
      </c>
    </row>
    <row r="772" spans="1:22" ht="20.149999999999999" customHeight="1">
      <c r="A772" s="57">
        <v>46169</v>
      </c>
      <c r="B772" s="58" t="s">
        <v>14066</v>
      </c>
      <c r="C772" s="27" t="str">
        <f>VLOOKUP(B772,'大货清单（不定期按GOMS更新）'!A:H,8,0)</f>
        <v>109-24671101</v>
      </c>
      <c r="D772" s="27" t="str">
        <f>VLOOKUP(B772,'大货清单（不定期按GOMS更新）'!A:C,3,0)</f>
        <v>CL2467K-01</v>
      </c>
      <c r="E772" s="27" t="str">
        <f>VLOOKUP(B772,'大货清单（不定期按GOMS更新）'!A:H,4,0)</f>
        <v>GB</v>
      </c>
      <c r="F772" s="27" t="str">
        <f>VLOOKUP(B772,'大货清单（不定期按GOMS更新）'!A:H,2,0)</f>
        <v>Floor One S7 Master</v>
      </c>
      <c r="G772" s="28">
        <f>VLOOKUP(B772,'大货清单（不定期按GOMS更新）'!A:I,9,FALSE)</f>
        <v>6932485017614</v>
      </c>
      <c r="H772" s="27" t="str">
        <f>VLOOKUP(B772,'大货清单（不定期按GOMS更新）'!A:H,7,0)</f>
        <v>Green</v>
      </c>
      <c r="I772" s="27" t="str">
        <f>VLOOKUP(B772,'大货清单（不定期按GOMS更新）'!A:F,6,FALSE)</f>
        <v>ACTIVE</v>
      </c>
      <c r="J772" s="27" t="str">
        <f>VLOOKUP(B772,'大货清单（不定期按GOMS更新）'!A:K,11,FALSE)</f>
        <v>8.3</v>
      </c>
      <c r="K772" s="27" t="str">
        <f>VLOOKUP(B772,'大货清单（不定期按GOMS更新）'!A:N,12,FALSE)</f>
        <v>773</v>
      </c>
      <c r="L772" s="27" t="str">
        <f>VLOOKUP(B772,'大货清单（不定期按GOMS更新）'!A:M,13,FALSE)</f>
        <v>333</v>
      </c>
      <c r="M772" s="27" t="str">
        <f>VLOOKUP(B772,'大货清单（不定期按GOMS更新）'!A:N,14,FALSE)</f>
        <v>315</v>
      </c>
      <c r="N772" s="58" t="s">
        <v>14567</v>
      </c>
      <c r="O772" s="27">
        <f>IFERROR(VLOOKUP(N772,'散件迭代（不定期更新）'!C:J,8,FALSE),0)</f>
        <v>0</v>
      </c>
      <c r="P772" s="27">
        <f>IFERROR(VLOOKUP(N772,'散件（更新）'!B:H,3,FALSE),0)</f>
        <v>0</v>
      </c>
      <c r="Q772" s="27" t="str">
        <f>VLOOKUP(N772,'散件（更新）'!B:H,2,FALSE)</f>
        <v>114-24670506</v>
      </c>
      <c r="R772" s="27" t="str">
        <f>VLOOKUP(N772,'散件（更新）'!B:H,7,FALSE)</f>
        <v>Display Screen</v>
      </c>
      <c r="S772" s="27">
        <f>VLOOKUP(N772,'散件（更新）'!B:E,4,FALSE)</f>
        <v>0</v>
      </c>
      <c r="T772" s="27" t="s">
        <v>8759</v>
      </c>
      <c r="U772" s="28" t="str">
        <f>VLOOKUP(N772,'散件（更新）'!B:G,6,FALSE)</f>
        <v>SP;CL2467E-01;手柄屏幕组件</v>
      </c>
      <c r="V772" s="28">
        <f>VLOOKUP(N772,'散件（更新）'!B:I,8,FALSE)</f>
        <v>6932485017409</v>
      </c>
    </row>
    <row r="773" spans="1:22" ht="20.149999999999999" customHeight="1">
      <c r="A773" s="57">
        <v>46169</v>
      </c>
      <c r="B773" s="58" t="s">
        <v>14066</v>
      </c>
      <c r="C773" s="27" t="str">
        <f>VLOOKUP(B773,'大货清单（不定期按GOMS更新）'!A:H,8,0)</f>
        <v>109-24671101</v>
      </c>
      <c r="D773" s="27" t="str">
        <f>VLOOKUP(B773,'大货清单（不定期按GOMS更新）'!A:C,3,0)</f>
        <v>CL2467K-01</v>
      </c>
      <c r="E773" s="27" t="str">
        <f>VLOOKUP(B773,'大货清单（不定期按GOMS更新）'!A:H,4,0)</f>
        <v>GB</v>
      </c>
      <c r="F773" s="27" t="str">
        <f>VLOOKUP(B773,'大货清单（不定期按GOMS更新）'!A:H,2,0)</f>
        <v>Floor One S7 Master</v>
      </c>
      <c r="G773" s="28">
        <f>VLOOKUP(B773,'大货清单（不定期按GOMS更新）'!A:I,9,FALSE)</f>
        <v>6932485017614</v>
      </c>
      <c r="H773" s="27" t="str">
        <f>VLOOKUP(B773,'大货清单（不定期按GOMS更新）'!A:H,7,0)</f>
        <v>Green</v>
      </c>
      <c r="I773" s="27" t="str">
        <f>VLOOKUP(B773,'大货清单（不定期按GOMS更新）'!A:F,6,FALSE)</f>
        <v>ACTIVE</v>
      </c>
      <c r="J773" s="27" t="str">
        <f>VLOOKUP(B773,'大货清单（不定期按GOMS更新）'!A:K,11,FALSE)</f>
        <v>8.3</v>
      </c>
      <c r="K773" s="27" t="str">
        <f>VLOOKUP(B773,'大货清单（不定期按GOMS更新）'!A:N,12,FALSE)</f>
        <v>773</v>
      </c>
      <c r="L773" s="27" t="str">
        <f>VLOOKUP(B773,'大货清单（不定期按GOMS更新）'!A:M,13,FALSE)</f>
        <v>333</v>
      </c>
      <c r="M773" s="27" t="str">
        <f>VLOOKUP(B773,'大货清单（不定期按GOMS更新）'!A:N,14,FALSE)</f>
        <v>315</v>
      </c>
      <c r="N773" s="58" t="s">
        <v>15719</v>
      </c>
      <c r="O773" s="27">
        <f>IFERROR(VLOOKUP(N773,'散件迭代（不定期更新）'!C:J,8,FALSE),0)</f>
        <v>0</v>
      </c>
      <c r="P773" s="27">
        <f>IFERROR(VLOOKUP(N773,'散件（更新）'!B:H,3,FALSE),0)</f>
        <v>0</v>
      </c>
      <c r="Q773" s="27" t="str">
        <f>VLOOKUP(N773,'散件（更新）'!B:H,2,FALSE)</f>
        <v>114-24670410</v>
      </c>
      <c r="R773" s="27" t="str">
        <f>VLOOKUP(N773,'散件（更新）'!B:H,7,FALSE)</f>
        <v>plastic part</v>
      </c>
      <c r="S773" s="27" t="str">
        <f>VLOOKUP(N773,'散件（更新）'!B:E,4,FALSE)</f>
        <v>https://tineco-yxzt.oss-accelerate.aliyuncs.com/20250924/zangwu_1758676638207.png</v>
      </c>
      <c r="T773" s="27" t="s">
        <v>8759</v>
      </c>
      <c r="U773" s="28" t="str">
        <f>VLOOKUP(N773,'散件（更新）'!B:G,6,FALSE)</f>
        <v>SP;CL2467D-01;红外脏污传感器</v>
      </c>
      <c r="V773" s="28">
        <f>VLOOKUP(N773,'散件（更新）'!B:I,8,FALSE)</f>
        <v>6932485012572</v>
      </c>
    </row>
    <row r="774" spans="1:22" ht="20.149999999999999" customHeight="1">
      <c r="A774" s="57">
        <v>46169</v>
      </c>
      <c r="B774" s="58" t="s">
        <v>14066</v>
      </c>
      <c r="C774" s="27" t="str">
        <f>VLOOKUP(B774,'大货清单（不定期按GOMS更新）'!A:H,8,0)</f>
        <v>109-24671101</v>
      </c>
      <c r="D774" s="27" t="str">
        <f>VLOOKUP(B774,'大货清单（不定期按GOMS更新）'!A:C,3,0)</f>
        <v>CL2467K-01</v>
      </c>
      <c r="E774" s="27" t="str">
        <f>VLOOKUP(B774,'大货清单（不定期按GOMS更新）'!A:H,4,0)</f>
        <v>GB</v>
      </c>
      <c r="F774" s="27" t="str">
        <f>VLOOKUP(B774,'大货清单（不定期按GOMS更新）'!A:H,2,0)</f>
        <v>Floor One S7 Master</v>
      </c>
      <c r="G774" s="28">
        <f>VLOOKUP(B774,'大货清单（不定期按GOMS更新）'!A:I,9,FALSE)</f>
        <v>6932485017614</v>
      </c>
      <c r="H774" s="27" t="str">
        <f>VLOOKUP(B774,'大货清单（不定期按GOMS更新）'!A:H,7,0)</f>
        <v>Green</v>
      </c>
      <c r="I774" s="27" t="str">
        <f>VLOOKUP(B774,'大货清单（不定期按GOMS更新）'!A:F,6,FALSE)</f>
        <v>ACTIVE</v>
      </c>
      <c r="J774" s="27" t="str">
        <f>VLOOKUP(B774,'大货清单（不定期按GOMS更新）'!A:K,11,FALSE)</f>
        <v>8.3</v>
      </c>
      <c r="K774" s="27" t="str">
        <f>VLOOKUP(B774,'大货清单（不定期按GOMS更新）'!A:N,12,FALSE)</f>
        <v>773</v>
      </c>
      <c r="L774" s="27" t="str">
        <f>VLOOKUP(B774,'大货清单（不定期按GOMS更新）'!A:M,13,FALSE)</f>
        <v>333</v>
      </c>
      <c r="M774" s="27" t="str">
        <f>VLOOKUP(B774,'大货清单（不定期按GOMS更新）'!A:N,14,FALSE)</f>
        <v>315</v>
      </c>
      <c r="N774" s="58" t="s">
        <v>14491</v>
      </c>
      <c r="O774" s="27">
        <f>IFERROR(VLOOKUP(N774,'散件迭代（不定期更新）'!C:J,8,FALSE),0)</f>
        <v>0</v>
      </c>
      <c r="P774" s="27">
        <f>IFERROR(VLOOKUP(N774,'散件（更新）'!B:H,3,FALSE),0)</f>
        <v>0</v>
      </c>
      <c r="Q774" s="27" t="str">
        <f>VLOOKUP(N774,'散件（更新）'!B:H,2,FALSE)</f>
        <v>114-24670411</v>
      </c>
      <c r="R774" s="27" t="str">
        <f>VLOOKUP(N774,'散件（更新）'!B:H,7,FALSE)</f>
        <v>plastic part</v>
      </c>
      <c r="S774" s="27">
        <f>VLOOKUP(N774,'散件（更新）'!B:E,4,FALSE)</f>
        <v>0</v>
      </c>
      <c r="T774" s="27" t="s">
        <v>8759</v>
      </c>
      <c r="U774" s="28" t="str">
        <f>VLOOKUP(N774,'散件（更新）'!B:G,6,FALSE)</f>
        <v>SP;CL2467D-01;转接头组件</v>
      </c>
      <c r="V774" s="28">
        <f>VLOOKUP(N774,'散件（更新）'!B:I,8,FALSE)</f>
        <v>6932485012589</v>
      </c>
    </row>
    <row r="775" spans="1:22" ht="20.149999999999999" customHeight="1">
      <c r="A775" s="57">
        <v>46169</v>
      </c>
      <c r="B775" s="58" t="s">
        <v>14066</v>
      </c>
      <c r="C775" s="27" t="str">
        <f>VLOOKUP(B775,'大货清单（不定期按GOMS更新）'!A:H,8,0)</f>
        <v>109-24671101</v>
      </c>
      <c r="D775" s="27" t="str">
        <f>VLOOKUP(B775,'大货清单（不定期按GOMS更新）'!A:C,3,0)</f>
        <v>CL2467K-01</v>
      </c>
      <c r="E775" s="27" t="str">
        <f>VLOOKUP(B775,'大货清单（不定期按GOMS更新）'!A:H,4,0)</f>
        <v>GB</v>
      </c>
      <c r="F775" s="27" t="str">
        <f>VLOOKUP(B775,'大货清单（不定期按GOMS更新）'!A:H,2,0)</f>
        <v>Floor One S7 Master</v>
      </c>
      <c r="G775" s="28">
        <f>VLOOKUP(B775,'大货清单（不定期按GOMS更新）'!A:I,9,FALSE)</f>
        <v>6932485017614</v>
      </c>
      <c r="H775" s="27" t="str">
        <f>VLOOKUP(B775,'大货清单（不定期按GOMS更新）'!A:H,7,0)</f>
        <v>Green</v>
      </c>
      <c r="I775" s="27" t="str">
        <f>VLOOKUP(B775,'大货清单（不定期按GOMS更新）'!A:F,6,FALSE)</f>
        <v>ACTIVE</v>
      </c>
      <c r="J775" s="27" t="str">
        <f>VLOOKUP(B775,'大货清单（不定期按GOMS更新）'!A:K,11,FALSE)</f>
        <v>8.3</v>
      </c>
      <c r="K775" s="27" t="str">
        <f>VLOOKUP(B775,'大货清单（不定期按GOMS更新）'!A:N,12,FALSE)</f>
        <v>773</v>
      </c>
      <c r="L775" s="27" t="str">
        <f>VLOOKUP(B775,'大货清单（不定期按GOMS更新）'!A:M,13,FALSE)</f>
        <v>333</v>
      </c>
      <c r="M775" s="27" t="str">
        <f>VLOOKUP(B775,'大货清单（不定期按GOMS更新）'!A:N,14,FALSE)</f>
        <v>315</v>
      </c>
      <c r="N775" s="58" t="s">
        <v>15588</v>
      </c>
      <c r="O775" s="27">
        <f>IFERROR(VLOOKUP(N775,'散件迭代（不定期更新）'!C:J,8,FALSE),0)</f>
        <v>0</v>
      </c>
      <c r="P775" s="27">
        <f>IFERROR(VLOOKUP(N775,'散件（更新）'!B:H,3,FALSE),0)</f>
        <v>0</v>
      </c>
      <c r="Q775" s="27" t="str">
        <f>VLOOKUP(N775,'散件（更新）'!B:H,2,FALSE)</f>
        <v>114-24670415</v>
      </c>
      <c r="R775" s="27" t="str">
        <f>VLOOKUP(N775,'散件（更新）'!B:H,7,FALSE)</f>
        <v>plastic part</v>
      </c>
      <c r="S775" s="27">
        <f>VLOOKUP(N775,'散件（更新）'!B:E,4,FALSE)</f>
        <v>0</v>
      </c>
      <c r="T775" s="27" t="s">
        <v>8759</v>
      </c>
      <c r="U775" s="28" t="str">
        <f>VLOOKUP(N775,'散件（更新）'!B:G,6,FALSE)</f>
        <v>SP;CL2467D-01;污水满检测导线组件</v>
      </c>
      <c r="V775" s="28">
        <f>VLOOKUP(N775,'散件（更新）'!B:I,8,FALSE)</f>
        <v>6932485012626</v>
      </c>
    </row>
    <row r="776" spans="1:22" ht="20.149999999999999" customHeight="1">
      <c r="A776" s="57">
        <v>46169</v>
      </c>
      <c r="B776" s="58" t="s">
        <v>14066</v>
      </c>
      <c r="C776" s="27" t="str">
        <f>VLOOKUP(B776,'大货清单（不定期按GOMS更新）'!A:H,8,0)</f>
        <v>109-24671101</v>
      </c>
      <c r="D776" s="27" t="str">
        <f>VLOOKUP(B776,'大货清单（不定期按GOMS更新）'!A:C,3,0)</f>
        <v>CL2467K-01</v>
      </c>
      <c r="E776" s="27" t="str">
        <f>VLOOKUP(B776,'大货清单（不定期按GOMS更新）'!A:H,4,0)</f>
        <v>GB</v>
      </c>
      <c r="F776" s="27" t="str">
        <f>VLOOKUP(B776,'大货清单（不定期按GOMS更新）'!A:H,2,0)</f>
        <v>Floor One S7 Master</v>
      </c>
      <c r="G776" s="28">
        <f>VLOOKUP(B776,'大货清单（不定期按GOMS更新）'!A:I,9,FALSE)</f>
        <v>6932485017614</v>
      </c>
      <c r="H776" s="27" t="str">
        <f>VLOOKUP(B776,'大货清单（不定期按GOMS更新）'!A:H,7,0)</f>
        <v>Green</v>
      </c>
      <c r="I776" s="27" t="str">
        <f>VLOOKUP(B776,'大货清单（不定期按GOMS更新）'!A:F,6,FALSE)</f>
        <v>ACTIVE</v>
      </c>
      <c r="J776" s="27" t="str">
        <f>VLOOKUP(B776,'大货清单（不定期按GOMS更新）'!A:K,11,FALSE)</f>
        <v>8.3</v>
      </c>
      <c r="K776" s="27" t="str">
        <f>VLOOKUP(B776,'大货清单（不定期按GOMS更新）'!A:N,12,FALSE)</f>
        <v>773</v>
      </c>
      <c r="L776" s="27" t="str">
        <f>VLOOKUP(B776,'大货清单（不定期按GOMS更新）'!A:M,13,FALSE)</f>
        <v>333</v>
      </c>
      <c r="M776" s="27" t="str">
        <f>VLOOKUP(B776,'大货清单（不定期按GOMS更新）'!A:N,14,FALSE)</f>
        <v>315</v>
      </c>
      <c r="N776" s="58" t="s">
        <v>15052</v>
      </c>
      <c r="O776" s="27">
        <f>IFERROR(VLOOKUP(N776,'散件迭代（不定期更新）'!C:J,8,FALSE),0)</f>
        <v>0</v>
      </c>
      <c r="P776" s="27">
        <f>IFERROR(VLOOKUP(N776,'散件（更新）'!B:H,3,FALSE),0)</f>
        <v>0</v>
      </c>
      <c r="Q776" s="27" t="str">
        <f>VLOOKUP(N776,'散件（更新）'!B:H,2,FALSE)</f>
        <v>114-24670416</v>
      </c>
      <c r="R776" s="27" t="str">
        <f>VLOOKUP(N776,'散件（更新）'!B:H,7,FALSE)</f>
        <v>plastic part</v>
      </c>
      <c r="S776" s="27">
        <f>VLOOKUP(N776,'散件（更新）'!B:E,4,FALSE)</f>
        <v>0</v>
      </c>
      <c r="T776" s="27" t="s">
        <v>8759</v>
      </c>
      <c r="U776" s="28" t="str">
        <f>VLOOKUP(N776,'散件（更新）'!B:G,6,FALSE)</f>
        <v>SP;CL2467D-01;舵机组件</v>
      </c>
      <c r="V776" s="28">
        <f>VLOOKUP(N776,'散件（更新）'!B:I,8,FALSE)</f>
        <v>6932485012633</v>
      </c>
    </row>
    <row r="777" spans="1:22" ht="20.149999999999999" customHeight="1">
      <c r="A777" s="57">
        <v>46169</v>
      </c>
      <c r="B777" s="58" t="s">
        <v>14066</v>
      </c>
      <c r="C777" s="27" t="str">
        <f>VLOOKUP(B777,'大货清单（不定期按GOMS更新）'!A:H,8,0)</f>
        <v>109-24671101</v>
      </c>
      <c r="D777" s="27" t="str">
        <f>VLOOKUP(B777,'大货清单（不定期按GOMS更新）'!A:C,3,0)</f>
        <v>CL2467K-01</v>
      </c>
      <c r="E777" s="27" t="str">
        <f>VLOOKUP(B777,'大货清单（不定期按GOMS更新）'!A:H,4,0)</f>
        <v>GB</v>
      </c>
      <c r="F777" s="27" t="str">
        <f>VLOOKUP(B777,'大货清单（不定期按GOMS更新）'!A:H,2,0)</f>
        <v>Floor One S7 Master</v>
      </c>
      <c r="G777" s="28">
        <f>VLOOKUP(B777,'大货清单（不定期按GOMS更新）'!A:I,9,FALSE)</f>
        <v>6932485017614</v>
      </c>
      <c r="H777" s="27" t="str">
        <f>VLOOKUP(B777,'大货清单（不定期按GOMS更新）'!A:H,7,0)</f>
        <v>Green</v>
      </c>
      <c r="I777" s="27" t="str">
        <f>VLOOKUP(B777,'大货清单（不定期按GOMS更新）'!A:F,6,FALSE)</f>
        <v>ACTIVE</v>
      </c>
      <c r="J777" s="27" t="str">
        <f>VLOOKUP(B777,'大货清单（不定期按GOMS更新）'!A:K,11,FALSE)</f>
        <v>8.3</v>
      </c>
      <c r="K777" s="27" t="str">
        <f>VLOOKUP(B777,'大货清单（不定期按GOMS更新）'!A:N,12,FALSE)</f>
        <v>773</v>
      </c>
      <c r="L777" s="27" t="str">
        <f>VLOOKUP(B777,'大货清单（不定期按GOMS更新）'!A:M,13,FALSE)</f>
        <v>333</v>
      </c>
      <c r="M777" s="27" t="str">
        <f>VLOOKUP(B777,'大货清单（不定期按GOMS更新）'!A:N,14,FALSE)</f>
        <v>315</v>
      </c>
      <c r="N777" s="58" t="s">
        <v>14996</v>
      </c>
      <c r="O777" s="27">
        <f>IFERROR(VLOOKUP(N777,'散件迭代（不定期更新）'!C:J,8,FALSE),0)</f>
        <v>0</v>
      </c>
      <c r="P777" s="27">
        <f>IFERROR(VLOOKUP(N777,'散件（更新）'!B:H,3,FALSE),0)</f>
        <v>0</v>
      </c>
      <c r="Q777" s="27" t="str">
        <f>VLOOKUP(N777,'散件（更新）'!B:H,2,FALSE)</f>
        <v>114-24670503</v>
      </c>
      <c r="R777" s="27" t="str">
        <f>VLOOKUP(N777,'散件（更新）'!B:H,7,FALSE)</f>
        <v>plastic part</v>
      </c>
      <c r="S777" s="27">
        <f>VLOOKUP(N777,'散件（更新）'!B:E,4,FALSE)</f>
        <v>0</v>
      </c>
      <c r="T777" s="27" t="s">
        <v>8759</v>
      </c>
      <c r="U777" s="28" t="str">
        <f>VLOOKUP(N777,'散件（更新）'!B:G,6,FALSE)</f>
        <v>SP;CL2467E-01;左右磁边小板组件</v>
      </c>
      <c r="V777" s="28">
        <f>VLOOKUP(N777,'散件（更新）'!B:I,8,FALSE)</f>
        <v>6932485017379</v>
      </c>
    </row>
    <row r="778" spans="1:22" ht="20.149999999999999" customHeight="1">
      <c r="A778" s="57">
        <v>46169</v>
      </c>
      <c r="B778" s="58" t="s">
        <v>14066</v>
      </c>
      <c r="C778" s="27" t="str">
        <f>VLOOKUP(B778,'大货清单（不定期按GOMS更新）'!A:H,8,0)</f>
        <v>109-24671101</v>
      </c>
      <c r="D778" s="27" t="str">
        <f>VLOOKUP(B778,'大货清单（不定期按GOMS更新）'!A:C,3,0)</f>
        <v>CL2467K-01</v>
      </c>
      <c r="E778" s="27" t="str">
        <f>VLOOKUP(B778,'大货清单（不定期按GOMS更新）'!A:H,4,0)</f>
        <v>GB</v>
      </c>
      <c r="F778" s="27" t="str">
        <f>VLOOKUP(B778,'大货清单（不定期按GOMS更新）'!A:H,2,0)</f>
        <v>Floor One S7 Master</v>
      </c>
      <c r="G778" s="28">
        <f>VLOOKUP(B778,'大货清单（不定期按GOMS更新）'!A:I,9,FALSE)</f>
        <v>6932485017614</v>
      </c>
      <c r="H778" s="27" t="str">
        <f>VLOOKUP(B778,'大货清单（不定期按GOMS更新）'!A:H,7,0)</f>
        <v>Green</v>
      </c>
      <c r="I778" s="27" t="str">
        <f>VLOOKUP(B778,'大货清单（不定期按GOMS更新）'!A:F,6,FALSE)</f>
        <v>ACTIVE</v>
      </c>
      <c r="J778" s="27" t="str">
        <f>VLOOKUP(B778,'大货清单（不定期按GOMS更新）'!A:K,11,FALSE)</f>
        <v>8.3</v>
      </c>
      <c r="K778" s="27" t="str">
        <f>VLOOKUP(B778,'大货清单（不定期按GOMS更新）'!A:N,12,FALSE)</f>
        <v>773</v>
      </c>
      <c r="L778" s="27" t="str">
        <f>VLOOKUP(B778,'大货清单（不定期按GOMS更新）'!A:M,13,FALSE)</f>
        <v>333</v>
      </c>
      <c r="M778" s="27" t="str">
        <f>VLOOKUP(B778,'大货清单（不定期按GOMS更新）'!A:N,14,FALSE)</f>
        <v>315</v>
      </c>
      <c r="N778" s="58" t="s">
        <v>15078</v>
      </c>
      <c r="O778" s="27">
        <f>IFERROR(VLOOKUP(N778,'散件迭代（不定期更新）'!C:J,8,FALSE),0)</f>
        <v>0</v>
      </c>
      <c r="P778" s="27">
        <f>IFERROR(VLOOKUP(N778,'散件（更新）'!B:H,3,FALSE),0)</f>
        <v>0</v>
      </c>
      <c r="Q778" s="27" t="str">
        <f>VLOOKUP(N778,'散件（更新）'!B:H,2,FALSE)</f>
        <v>114-24670414</v>
      </c>
      <c r="R778" s="27" t="str">
        <f>VLOOKUP(N778,'散件（更新）'!B:H,7,FALSE)</f>
        <v>Wire</v>
      </c>
      <c r="S778" s="27">
        <f>VLOOKUP(N778,'散件（更新）'!B:E,4,FALSE)</f>
        <v>0</v>
      </c>
      <c r="T778" s="27" t="s">
        <v>8759</v>
      </c>
      <c r="U778" s="28" t="str">
        <f>VLOOKUP(N778,'散件（更新）'!B:G,6,FALSE)</f>
        <v>SP;CL2467D-01;地刷通讯导线</v>
      </c>
      <c r="V778" s="28">
        <f>VLOOKUP(N778,'散件（更新）'!B:I,8,FALSE)</f>
        <v>6932485012619</v>
      </c>
    </row>
    <row r="779" spans="1:22" ht="20.149999999999999" customHeight="1">
      <c r="A779" s="57">
        <v>46169</v>
      </c>
      <c r="B779" s="58" t="s">
        <v>14066</v>
      </c>
      <c r="C779" s="27" t="str">
        <f>VLOOKUP(B779,'大货清单（不定期按GOMS更新）'!A:H,8,0)</f>
        <v>109-24671101</v>
      </c>
      <c r="D779" s="27" t="str">
        <f>VLOOKUP(B779,'大货清单（不定期按GOMS更新）'!A:C,3,0)</f>
        <v>CL2467K-01</v>
      </c>
      <c r="E779" s="27" t="str">
        <f>VLOOKUP(B779,'大货清单（不定期按GOMS更新）'!A:H,4,0)</f>
        <v>GB</v>
      </c>
      <c r="F779" s="27" t="str">
        <f>VLOOKUP(B779,'大货清单（不定期按GOMS更新）'!A:H,2,0)</f>
        <v>Floor One S7 Master</v>
      </c>
      <c r="G779" s="28">
        <f>VLOOKUP(B779,'大货清单（不定期按GOMS更新）'!A:I,9,FALSE)</f>
        <v>6932485017614</v>
      </c>
      <c r="H779" s="27" t="str">
        <f>VLOOKUP(B779,'大货清单（不定期按GOMS更新）'!A:H,7,0)</f>
        <v>Green</v>
      </c>
      <c r="I779" s="27" t="str">
        <f>VLOOKUP(B779,'大货清单（不定期按GOMS更新）'!A:F,6,FALSE)</f>
        <v>ACTIVE</v>
      </c>
      <c r="J779" s="27" t="str">
        <f>VLOOKUP(B779,'大货清单（不定期按GOMS更新）'!A:K,11,FALSE)</f>
        <v>8.3</v>
      </c>
      <c r="K779" s="27" t="str">
        <f>VLOOKUP(B779,'大货清单（不定期按GOMS更新）'!A:N,12,FALSE)</f>
        <v>773</v>
      </c>
      <c r="L779" s="27" t="str">
        <f>VLOOKUP(B779,'大货清单（不定期按GOMS更新）'!A:M,13,FALSE)</f>
        <v>333</v>
      </c>
      <c r="M779" s="27" t="str">
        <f>VLOOKUP(B779,'大货清单（不定期按GOMS更新）'!A:N,14,FALSE)</f>
        <v>315</v>
      </c>
      <c r="N779" s="58" t="s">
        <v>15031</v>
      </c>
      <c r="O779" s="27">
        <f>IFERROR(VLOOKUP(N779,'散件迭代（不定期更新）'!C:J,8,FALSE),0)</f>
        <v>0</v>
      </c>
      <c r="P779" s="27">
        <f>IFERROR(VLOOKUP(N779,'散件（更新）'!B:H,3,FALSE),0)</f>
        <v>0</v>
      </c>
      <c r="Q779" s="27" t="str">
        <f>VLOOKUP(N779,'散件（更新）'!B:H,2,FALSE)</f>
        <v>114-24670502</v>
      </c>
      <c r="R779" s="27" t="str">
        <f>VLOOKUP(N779,'散件（更新）'!B:H,7,FALSE)</f>
        <v>Wire</v>
      </c>
      <c r="S779" s="27">
        <f>VLOOKUP(N779,'散件（更新）'!B:E,4,FALSE)</f>
        <v>0</v>
      </c>
      <c r="T779" s="27" t="s">
        <v>8759</v>
      </c>
      <c r="U779" s="28" t="str">
        <f>VLOOKUP(N779,'散件（更新）'!B:G,6,FALSE)</f>
        <v>SP;CL2467E-01;地刷充电对接导线组件</v>
      </c>
      <c r="V779" s="28">
        <f>VLOOKUP(N779,'散件（更新）'!B:I,8,FALSE)</f>
        <v>6932485017362</v>
      </c>
    </row>
    <row r="780" spans="1:22" ht="20.149999999999999" customHeight="1">
      <c r="A780" s="57">
        <v>46169</v>
      </c>
      <c r="B780" s="58" t="s">
        <v>14066</v>
      </c>
      <c r="C780" s="27" t="str">
        <f>VLOOKUP(B780,'大货清单（不定期按GOMS更新）'!A:H,8,0)</f>
        <v>109-24671101</v>
      </c>
      <c r="D780" s="27" t="str">
        <f>VLOOKUP(B780,'大货清单（不定期按GOMS更新）'!A:C,3,0)</f>
        <v>CL2467K-01</v>
      </c>
      <c r="E780" s="27" t="str">
        <f>VLOOKUP(B780,'大货清单（不定期按GOMS更新）'!A:H,4,0)</f>
        <v>GB</v>
      </c>
      <c r="F780" s="27" t="str">
        <f>VLOOKUP(B780,'大货清单（不定期按GOMS更新）'!A:H,2,0)</f>
        <v>Floor One S7 Master</v>
      </c>
      <c r="G780" s="28">
        <f>VLOOKUP(B780,'大货清单（不定期按GOMS更新）'!A:I,9,FALSE)</f>
        <v>6932485017614</v>
      </c>
      <c r="H780" s="27" t="str">
        <f>VLOOKUP(B780,'大货清单（不定期按GOMS更新）'!A:H,7,0)</f>
        <v>Green</v>
      </c>
      <c r="I780" s="27" t="str">
        <f>VLOOKUP(B780,'大货清单（不定期按GOMS更新）'!A:F,6,FALSE)</f>
        <v>ACTIVE</v>
      </c>
      <c r="J780" s="27" t="str">
        <f>VLOOKUP(B780,'大货清单（不定期按GOMS更新）'!A:K,11,FALSE)</f>
        <v>8.3</v>
      </c>
      <c r="K780" s="27" t="str">
        <f>VLOOKUP(B780,'大货清单（不定期按GOMS更新）'!A:N,12,FALSE)</f>
        <v>773</v>
      </c>
      <c r="L780" s="27" t="str">
        <f>VLOOKUP(B780,'大货清单（不定期按GOMS更新）'!A:M,13,FALSE)</f>
        <v>333</v>
      </c>
      <c r="M780" s="27" t="str">
        <f>VLOOKUP(B780,'大货清单（不定期按GOMS更新）'!A:N,14,FALSE)</f>
        <v>315</v>
      </c>
      <c r="N780" s="58" t="s">
        <v>14983</v>
      </c>
      <c r="O780" s="27">
        <f>IFERROR(VLOOKUP(N780,'散件迭代（不定期更新）'!C:J,8,FALSE),0)</f>
        <v>0</v>
      </c>
      <c r="P780" s="27">
        <f>IFERROR(VLOOKUP(N780,'散件（更新）'!B:H,3,FALSE),0)</f>
        <v>0</v>
      </c>
      <c r="Q780" s="27" t="str">
        <f>VLOOKUP(N780,'散件（更新）'!B:H,2,FALSE)</f>
        <v>114-24670712</v>
      </c>
      <c r="R780" s="27" t="str">
        <f>VLOOKUP(N780,'散件（更新）'!B:H,7,FALSE)</f>
        <v>Wire</v>
      </c>
      <c r="S780" s="27">
        <f>VLOOKUP(N780,'散件（更新）'!B:E,4,FALSE)</f>
        <v>0</v>
      </c>
      <c r="T780" s="27" t="s">
        <v>8759</v>
      </c>
      <c r="U780" s="28" t="str">
        <f>VLOOKUP(N780,'散件（更新）'!B:G,6,FALSE)</f>
        <v>SP;CL2467G-01;机身充电通讯导线</v>
      </c>
      <c r="V780" s="28">
        <f>VLOOKUP(N780,'散件（更新）'!B:I,8,FALSE)</f>
        <v>6932485017560</v>
      </c>
    </row>
    <row r="781" spans="1:22" ht="20.149999999999999" customHeight="1">
      <c r="A781" s="57">
        <v>46169</v>
      </c>
      <c r="B781" s="58" t="s">
        <v>14066</v>
      </c>
      <c r="C781" s="27" t="str">
        <f>VLOOKUP(B781,'大货清单（不定期按GOMS更新）'!A:H,8,0)</f>
        <v>109-24671101</v>
      </c>
      <c r="D781" s="27" t="str">
        <f>VLOOKUP(B781,'大货清单（不定期按GOMS更新）'!A:C,3,0)</f>
        <v>CL2467K-01</v>
      </c>
      <c r="E781" s="27" t="str">
        <f>VLOOKUP(B781,'大货清单（不定期按GOMS更新）'!A:H,4,0)</f>
        <v>GB</v>
      </c>
      <c r="F781" s="27" t="str">
        <f>VLOOKUP(B781,'大货清单（不定期按GOMS更新）'!A:H,2,0)</f>
        <v>Floor One S7 Master</v>
      </c>
      <c r="G781" s="28">
        <f>VLOOKUP(B781,'大货清单（不定期按GOMS更新）'!A:I,9,FALSE)</f>
        <v>6932485017614</v>
      </c>
      <c r="H781" s="27" t="str">
        <f>VLOOKUP(B781,'大货清单（不定期按GOMS更新）'!A:H,7,0)</f>
        <v>Green</v>
      </c>
      <c r="I781" s="27" t="str">
        <f>VLOOKUP(B781,'大货清单（不定期按GOMS更新）'!A:F,6,FALSE)</f>
        <v>ACTIVE</v>
      </c>
      <c r="J781" s="27" t="str">
        <f>VLOOKUP(B781,'大货清单（不定期按GOMS更新）'!A:K,11,FALSE)</f>
        <v>8.3</v>
      </c>
      <c r="K781" s="27" t="str">
        <f>VLOOKUP(B781,'大货清单（不定期按GOMS更新）'!A:N,12,FALSE)</f>
        <v>773</v>
      </c>
      <c r="L781" s="27" t="str">
        <f>VLOOKUP(B781,'大货清单（不定期按GOMS更新）'!A:M,13,FALSE)</f>
        <v>333</v>
      </c>
      <c r="M781" s="27" t="str">
        <f>VLOOKUP(B781,'大货清单（不定期按GOMS更新）'!A:N,14,FALSE)</f>
        <v>315</v>
      </c>
      <c r="N781" s="58" t="s">
        <v>15791</v>
      </c>
      <c r="O781" s="27">
        <f>IFERROR(VLOOKUP(N781,'散件迭代（不定期更新）'!C:J,8,FALSE),0)</f>
        <v>0</v>
      </c>
      <c r="P781" s="27">
        <f>IFERROR(VLOOKUP(N781,'散件（更新）'!B:H,3,FALSE),0)</f>
        <v>0</v>
      </c>
      <c r="Q781" s="27" t="str">
        <f>VLOOKUP(N781,'散件（更新）'!B:H,2,FALSE)</f>
        <v>114-24670713</v>
      </c>
      <c r="R781" s="27" t="str">
        <f>VLOOKUP(N781,'散件（更新）'!B:H,7,FALSE)</f>
        <v>Wire</v>
      </c>
      <c r="S781" s="27">
        <f>VLOOKUP(N781,'散件（更新）'!B:E,4,FALSE)</f>
        <v>0</v>
      </c>
      <c r="T781" s="27" t="s">
        <v>8759</v>
      </c>
      <c r="U781" s="28" t="str">
        <f>VLOOKUP(N781,'散件（更新）'!B:G,6,FALSE)</f>
        <v>SP;CL2467G-01;地刷+水泵导线</v>
      </c>
      <c r="V781" s="28">
        <f>VLOOKUP(N781,'散件（更新）'!B:I,8,FALSE)</f>
        <v>6932485017577</v>
      </c>
    </row>
    <row r="782" spans="1:22" ht="20.149999999999999" customHeight="1">
      <c r="A782" s="57">
        <v>46169</v>
      </c>
      <c r="B782" s="58" t="s">
        <v>14066</v>
      </c>
      <c r="C782" s="27" t="str">
        <f>VLOOKUP(B782,'大货清单（不定期按GOMS更新）'!A:H,8,0)</f>
        <v>109-24671101</v>
      </c>
      <c r="D782" s="27" t="str">
        <f>VLOOKUP(B782,'大货清单（不定期按GOMS更新）'!A:C,3,0)</f>
        <v>CL2467K-01</v>
      </c>
      <c r="E782" s="27" t="str">
        <f>VLOOKUP(B782,'大货清单（不定期按GOMS更新）'!A:H,4,0)</f>
        <v>GB</v>
      </c>
      <c r="F782" s="27" t="str">
        <f>VLOOKUP(B782,'大货清单（不定期按GOMS更新）'!A:H,2,0)</f>
        <v>Floor One S7 Master</v>
      </c>
      <c r="G782" s="28">
        <f>VLOOKUP(B782,'大货清单（不定期按GOMS更新）'!A:I,9,FALSE)</f>
        <v>6932485017614</v>
      </c>
      <c r="H782" s="27" t="str">
        <f>VLOOKUP(B782,'大货清单（不定期按GOMS更新）'!A:H,7,0)</f>
        <v>Green</v>
      </c>
      <c r="I782" s="27" t="str">
        <f>VLOOKUP(B782,'大货清单（不定期按GOMS更新）'!A:F,6,FALSE)</f>
        <v>ACTIVE</v>
      </c>
      <c r="J782" s="27" t="str">
        <f>VLOOKUP(B782,'大货清单（不定期按GOMS更新）'!A:K,11,FALSE)</f>
        <v>8.3</v>
      </c>
      <c r="K782" s="27" t="str">
        <f>VLOOKUP(B782,'大货清单（不定期按GOMS更新）'!A:N,12,FALSE)</f>
        <v>773</v>
      </c>
      <c r="L782" s="27" t="str">
        <f>VLOOKUP(B782,'大货清单（不定期按GOMS更新）'!A:M,13,FALSE)</f>
        <v>333</v>
      </c>
      <c r="M782" s="27" t="str">
        <f>VLOOKUP(B782,'大货清单（不定期按GOMS更新）'!A:N,14,FALSE)</f>
        <v>315</v>
      </c>
      <c r="N782" s="58" t="s">
        <v>8106</v>
      </c>
      <c r="O782" s="27">
        <f>IFERROR(VLOOKUP(N782,'散件迭代（不定期更新）'!C:J,8,FALSE),0)</f>
        <v>0</v>
      </c>
      <c r="P782" s="27" t="str">
        <f>IFERROR(VLOOKUP(N782,'散件（更新）'!B:H,3,FALSE),0)</f>
        <v/>
      </c>
      <c r="Q782" s="27" t="str">
        <f>VLOOKUP(N782,'散件（更新）'!B:H,2,FALSE)</f>
        <v>114-23480605</v>
      </c>
      <c r="R782" s="27" t="str">
        <f>VLOOKUP(N782,'散件（更新）'!B:H,7,FALSE)</f>
        <v>Motor</v>
      </c>
      <c r="S782" s="27" t="str">
        <f>VLOOKUP(N782,'散件（更新）'!B:E,4,FALSE)</f>
        <v>https://tineco-yxzt.oss-accelerate.aliyuncs.com/20250110/05-brushmotor_1736502719193.png</v>
      </c>
      <c r="T782" s="27" t="s">
        <v>8759</v>
      </c>
      <c r="U782" s="28" t="str">
        <f>VLOOKUP(N782,'散件（更新）'!B:G,6,FALSE)</f>
        <v>地刷电机</v>
      </c>
      <c r="V782" s="28">
        <f>VLOOKUP(N782,'散件（更新）'!B:I,8,FALSE)</f>
        <v>6932485003907</v>
      </c>
    </row>
    <row r="783" spans="1:22" ht="20.149999999999999" customHeight="1">
      <c r="A783" s="57">
        <v>46169</v>
      </c>
      <c r="B783" s="58" t="s">
        <v>14066</v>
      </c>
      <c r="C783" s="27" t="str">
        <f>VLOOKUP(B783,'大货清单（不定期按GOMS更新）'!A:H,8,0)</f>
        <v>109-24671101</v>
      </c>
      <c r="D783" s="27" t="str">
        <f>VLOOKUP(B783,'大货清单（不定期按GOMS更新）'!A:C,3,0)</f>
        <v>CL2467K-01</v>
      </c>
      <c r="E783" s="27" t="str">
        <f>VLOOKUP(B783,'大货清单（不定期按GOMS更新）'!A:H,4,0)</f>
        <v>GB</v>
      </c>
      <c r="F783" s="27" t="str">
        <f>VLOOKUP(B783,'大货清单（不定期按GOMS更新）'!A:H,2,0)</f>
        <v>Floor One S7 Master</v>
      </c>
      <c r="G783" s="28">
        <f>VLOOKUP(B783,'大货清单（不定期按GOMS更新）'!A:I,9,FALSE)</f>
        <v>6932485017614</v>
      </c>
      <c r="H783" s="27" t="str">
        <f>VLOOKUP(B783,'大货清单（不定期按GOMS更新）'!A:H,7,0)</f>
        <v>Green</v>
      </c>
      <c r="I783" s="27" t="str">
        <f>VLOOKUP(B783,'大货清单（不定期按GOMS更新）'!A:F,6,FALSE)</f>
        <v>ACTIVE</v>
      </c>
      <c r="J783" s="27" t="str">
        <f>VLOOKUP(B783,'大货清单（不定期按GOMS更新）'!A:K,11,FALSE)</f>
        <v>8.3</v>
      </c>
      <c r="K783" s="27" t="str">
        <f>VLOOKUP(B783,'大货清单（不定期按GOMS更新）'!A:N,12,FALSE)</f>
        <v>773</v>
      </c>
      <c r="L783" s="27" t="str">
        <f>VLOOKUP(B783,'大货清单（不定期按GOMS更新）'!A:M,13,FALSE)</f>
        <v>333</v>
      </c>
      <c r="M783" s="27" t="str">
        <f>VLOOKUP(B783,'大货清单（不定期按GOMS更新）'!A:N,14,FALSE)</f>
        <v>315</v>
      </c>
      <c r="N783" s="58" t="s">
        <v>14663</v>
      </c>
      <c r="O783" s="27">
        <f>IFERROR(VLOOKUP(N783,'散件迭代（不定期更新）'!C:J,8,FALSE),0)</f>
        <v>0</v>
      </c>
      <c r="P783" s="27">
        <f>IFERROR(VLOOKUP(N783,'散件（更新）'!B:H,3,FALSE),0)</f>
        <v>0</v>
      </c>
      <c r="Q783" s="27" t="str">
        <f>VLOOKUP(N783,'散件（更新）'!B:H,2,FALSE)</f>
        <v>114-24670408</v>
      </c>
      <c r="R783" s="27" t="str">
        <f>VLOOKUP(N783,'散件（更新）'!B:H,7,FALSE)</f>
        <v>Motor</v>
      </c>
      <c r="S783" s="27" t="str">
        <f>VLOOKUP(N783,'散件（更新）'!B:E,4,FALSE)</f>
        <v>https://tineco-yxzt.oss-accelerate.aliyuncs.com/20250924/zhu_1758676179740.png</v>
      </c>
      <c r="T783" s="27" t="s">
        <v>8759</v>
      </c>
      <c r="U783" s="28" t="str">
        <f>VLOOKUP(N783,'散件（更新）'!B:G,6,FALSE)</f>
        <v>SP;CL2467D-01;主电机组件</v>
      </c>
      <c r="V783" s="28">
        <f>VLOOKUP(N783,'散件（更新）'!B:I,8,FALSE)</f>
        <v>6932485012558</v>
      </c>
    </row>
    <row r="784" spans="1:22" ht="20.149999999999999" customHeight="1">
      <c r="A784" s="57">
        <v>46169</v>
      </c>
      <c r="B784" s="58" t="s">
        <v>14066</v>
      </c>
      <c r="C784" s="27" t="str">
        <f>VLOOKUP(B784,'大货清单（不定期按GOMS更新）'!A:H,8,0)</f>
        <v>109-24671101</v>
      </c>
      <c r="D784" s="27" t="str">
        <f>VLOOKUP(B784,'大货清单（不定期按GOMS更新）'!A:C,3,0)</f>
        <v>CL2467K-01</v>
      </c>
      <c r="E784" s="27" t="str">
        <f>VLOOKUP(B784,'大货清单（不定期按GOMS更新）'!A:H,4,0)</f>
        <v>GB</v>
      </c>
      <c r="F784" s="27" t="str">
        <f>VLOOKUP(B784,'大货清单（不定期按GOMS更新）'!A:H,2,0)</f>
        <v>Floor One S7 Master</v>
      </c>
      <c r="G784" s="28">
        <f>VLOOKUP(B784,'大货清单（不定期按GOMS更新）'!A:I,9,FALSE)</f>
        <v>6932485017614</v>
      </c>
      <c r="H784" s="27" t="str">
        <f>VLOOKUP(B784,'大货清单（不定期按GOMS更新）'!A:H,7,0)</f>
        <v>Green</v>
      </c>
      <c r="I784" s="27" t="str">
        <f>VLOOKUP(B784,'大货清单（不定期按GOMS更新）'!A:F,6,FALSE)</f>
        <v>ACTIVE</v>
      </c>
      <c r="J784" s="27" t="str">
        <f>VLOOKUP(B784,'大货清单（不定期按GOMS更新）'!A:K,11,FALSE)</f>
        <v>8.3</v>
      </c>
      <c r="K784" s="27" t="str">
        <f>VLOOKUP(B784,'大货清单（不定期按GOMS更新）'!A:N,12,FALSE)</f>
        <v>773</v>
      </c>
      <c r="L784" s="27" t="str">
        <f>VLOOKUP(B784,'大货清单（不定期按GOMS更新）'!A:M,13,FALSE)</f>
        <v>333</v>
      </c>
      <c r="M784" s="27" t="str">
        <f>VLOOKUP(B784,'大货清单（不定期按GOMS更新）'!A:N,14,FALSE)</f>
        <v>315</v>
      </c>
      <c r="N784" s="58" t="s">
        <v>15060</v>
      </c>
      <c r="O784" s="27">
        <f>IFERROR(VLOOKUP(N784,'散件迭代（不定期更新）'!C:J,8,FALSE),0)</f>
        <v>0</v>
      </c>
      <c r="P784" s="27">
        <f>IFERROR(VLOOKUP(N784,'散件（更新）'!B:H,3,FALSE),0)</f>
        <v>0</v>
      </c>
      <c r="Q784" s="27" t="str">
        <f>VLOOKUP(N784,'散件（更新）'!B:H,2,FALSE)</f>
        <v>114-25350319</v>
      </c>
      <c r="R784" s="27" t="str">
        <f>VLOOKUP(N784,'散件（更新）'!B:H,7,FALSE)</f>
        <v>Charging base Fan Assembly</v>
      </c>
      <c r="S784" s="27" t="str">
        <f>VLOOKUP(N784,'散件（更新）'!B:E,4,FALSE)</f>
        <v>https://tineco-yxzt.oss-accelerate.aliyuncs.com/20250912/A8E581F33FB2BEB8660FB81E75AC9B4B_1757661449897.png</v>
      </c>
      <c r="T784" s="27" t="s">
        <v>8759</v>
      </c>
      <c r="U784" s="28" t="str">
        <f>VLOOKUP(N784,'散件（更新）'!B:G,6,FALSE)</f>
        <v>SP;CL2535C-01;托盘风机组件</v>
      </c>
      <c r="V784" s="28">
        <f>VLOOKUP(N784,'散件（更新）'!B:I,8,FALSE)</f>
        <v>6932485013715</v>
      </c>
    </row>
    <row r="785" spans="1:22" ht="20.149999999999999" customHeight="1">
      <c r="A785" s="57">
        <v>46169</v>
      </c>
      <c r="B785" s="58" t="s">
        <v>14066</v>
      </c>
      <c r="C785" s="27" t="str">
        <f>VLOOKUP(B785,'大货清单（不定期按GOMS更新）'!A:H,8,0)</f>
        <v>109-24671101</v>
      </c>
      <c r="D785" s="27" t="str">
        <f>VLOOKUP(B785,'大货清单（不定期按GOMS更新）'!A:C,3,0)</f>
        <v>CL2467K-01</v>
      </c>
      <c r="E785" s="27" t="str">
        <f>VLOOKUP(B785,'大货清单（不定期按GOMS更新）'!A:H,4,0)</f>
        <v>GB</v>
      </c>
      <c r="F785" s="27" t="str">
        <f>VLOOKUP(B785,'大货清单（不定期按GOMS更新）'!A:H,2,0)</f>
        <v>Floor One S7 Master</v>
      </c>
      <c r="G785" s="28">
        <f>VLOOKUP(B785,'大货清单（不定期按GOMS更新）'!A:I,9,FALSE)</f>
        <v>6932485017614</v>
      </c>
      <c r="H785" s="27" t="str">
        <f>VLOOKUP(B785,'大货清单（不定期按GOMS更新）'!A:H,7,0)</f>
        <v>Green</v>
      </c>
      <c r="I785" s="27" t="str">
        <f>VLOOKUP(B785,'大货清单（不定期按GOMS更新）'!A:F,6,FALSE)</f>
        <v>ACTIVE</v>
      </c>
      <c r="J785" s="27" t="str">
        <f>VLOOKUP(B785,'大货清单（不定期按GOMS更新）'!A:K,11,FALSE)</f>
        <v>8.3</v>
      </c>
      <c r="K785" s="27" t="str">
        <f>VLOOKUP(B785,'大货清单（不定期按GOMS更新）'!A:N,12,FALSE)</f>
        <v>773</v>
      </c>
      <c r="L785" s="27" t="str">
        <f>VLOOKUP(B785,'大货清单（不定期按GOMS更新）'!A:M,13,FALSE)</f>
        <v>333</v>
      </c>
      <c r="M785" s="27" t="str">
        <f>VLOOKUP(B785,'大货清单（不定期按GOMS更新）'!A:N,14,FALSE)</f>
        <v>315</v>
      </c>
      <c r="N785" s="58" t="s">
        <v>8047</v>
      </c>
      <c r="O785" s="27">
        <f>IFERROR(VLOOKUP(N785,'散件迭代（不定期更新）'!C:J,8,FALSE),0)</f>
        <v>0</v>
      </c>
      <c r="P785" s="27" t="str">
        <f>IFERROR(VLOOKUP(N785,'散件（更新）'!B:H,3,FALSE),0)</f>
        <v/>
      </c>
      <c r="Q785" s="27" t="str">
        <f>VLOOKUP(N785,'散件（更新）'!B:H,2,FALSE)</f>
        <v>114-23480612</v>
      </c>
      <c r="R785" s="27" t="str">
        <f>VLOOKUP(N785,'散件（更新）'!B:H,7,FALSE)</f>
        <v>Boiler </v>
      </c>
      <c r="S785" s="27">
        <f>VLOOKUP(N785,'散件（更新）'!B:E,4,FALSE)</f>
        <v>0</v>
      </c>
      <c r="T785" s="27" t="s">
        <v>8759</v>
      </c>
      <c r="U785" s="28" t="str">
        <f>VLOOKUP(N785,'散件（更新）'!B:G,6,FALSE)</f>
        <v>发热丝组件</v>
      </c>
      <c r="V785" s="28">
        <f>VLOOKUP(N785,'散件（更新）'!B:I,8,FALSE)</f>
        <v>6932485003976</v>
      </c>
    </row>
    <row r="786" spans="1:22" ht="20.149999999999999" customHeight="1">
      <c r="A786" s="57">
        <v>46169</v>
      </c>
      <c r="B786" s="58" t="s">
        <v>14066</v>
      </c>
      <c r="C786" s="27" t="str">
        <f>VLOOKUP(B786,'大货清单（不定期按GOMS更新）'!A:H,8,0)</f>
        <v>109-24671101</v>
      </c>
      <c r="D786" s="27" t="str">
        <f>VLOOKUP(B786,'大货清单（不定期按GOMS更新）'!A:C,3,0)</f>
        <v>CL2467K-01</v>
      </c>
      <c r="E786" s="27" t="str">
        <f>VLOOKUP(B786,'大货清单（不定期按GOMS更新）'!A:H,4,0)</f>
        <v>GB</v>
      </c>
      <c r="F786" s="27" t="str">
        <f>VLOOKUP(B786,'大货清单（不定期按GOMS更新）'!A:H,2,0)</f>
        <v>Floor One S7 Master</v>
      </c>
      <c r="G786" s="28">
        <f>VLOOKUP(B786,'大货清单（不定期按GOMS更新）'!A:I,9,FALSE)</f>
        <v>6932485017614</v>
      </c>
      <c r="H786" s="27" t="str">
        <f>VLOOKUP(B786,'大货清单（不定期按GOMS更新）'!A:H,7,0)</f>
        <v>Green</v>
      </c>
      <c r="I786" s="27" t="str">
        <f>VLOOKUP(B786,'大货清单（不定期按GOMS更新）'!A:F,6,FALSE)</f>
        <v>ACTIVE</v>
      </c>
      <c r="J786" s="27" t="str">
        <f>VLOOKUP(B786,'大货清单（不定期按GOMS更新）'!A:K,11,FALSE)</f>
        <v>8.3</v>
      </c>
      <c r="K786" s="27" t="str">
        <f>VLOOKUP(B786,'大货清单（不定期按GOMS更新）'!A:N,12,FALSE)</f>
        <v>773</v>
      </c>
      <c r="L786" s="27" t="str">
        <f>VLOOKUP(B786,'大货清单（不定期按GOMS更新）'!A:M,13,FALSE)</f>
        <v>333</v>
      </c>
      <c r="M786" s="27" t="str">
        <f>VLOOKUP(B786,'大货清单（不定期按GOMS更新）'!A:N,14,FALSE)</f>
        <v>315</v>
      </c>
      <c r="N786" s="58" t="s">
        <v>15666</v>
      </c>
      <c r="O786" s="27">
        <f>IFERROR(VLOOKUP(N786,'散件迭代（不定期更新）'!C:J,8,FALSE),0)</f>
        <v>0</v>
      </c>
      <c r="P786" s="27">
        <f>IFERROR(VLOOKUP(N786,'散件（更新）'!B:H,3,FALSE),0)</f>
        <v>0</v>
      </c>
      <c r="Q786" s="27" t="str">
        <f>VLOOKUP(N786,'散件（更新）'!B:H,2,FALSE)</f>
        <v>114-24670407</v>
      </c>
      <c r="R786" s="27" t="str">
        <f>VLOOKUP(N786,'散件（更新）'!B:H,7,FALSE)</f>
        <v>PCBA</v>
      </c>
      <c r="S786" s="27">
        <f>VLOOKUP(N786,'散件（更新）'!B:E,4,FALSE)</f>
        <v>0</v>
      </c>
      <c r="T786" s="27" t="s">
        <v>8759</v>
      </c>
      <c r="U786" s="28" t="str">
        <f>VLOOKUP(N786,'散件（更新）'!B:G,6,FALSE)</f>
        <v>SP;CL2467D-01;7节降本托盘电源板</v>
      </c>
      <c r="V786" s="28">
        <f>VLOOKUP(N786,'散件（更新）'!B:I,8,FALSE)</f>
        <v>6932485012541</v>
      </c>
    </row>
    <row r="787" spans="1:22" ht="20.149999999999999" customHeight="1">
      <c r="A787" s="57">
        <v>46169</v>
      </c>
      <c r="B787" s="58" t="s">
        <v>14066</v>
      </c>
      <c r="C787" s="27" t="str">
        <f>VLOOKUP(B787,'大货清单（不定期按GOMS更新）'!A:H,8,0)</f>
        <v>109-24671101</v>
      </c>
      <c r="D787" s="27" t="str">
        <f>VLOOKUP(B787,'大货清单（不定期按GOMS更新）'!A:C,3,0)</f>
        <v>CL2467K-01</v>
      </c>
      <c r="E787" s="27" t="str">
        <f>VLOOKUP(B787,'大货清单（不定期按GOMS更新）'!A:H,4,0)</f>
        <v>GB</v>
      </c>
      <c r="F787" s="27" t="str">
        <f>VLOOKUP(B787,'大货清单（不定期按GOMS更新）'!A:H,2,0)</f>
        <v>Floor One S7 Master</v>
      </c>
      <c r="G787" s="28">
        <f>VLOOKUP(B787,'大货清单（不定期按GOMS更新）'!A:I,9,FALSE)</f>
        <v>6932485017614</v>
      </c>
      <c r="H787" s="27" t="str">
        <f>VLOOKUP(B787,'大货清单（不定期按GOMS更新）'!A:H,7,0)</f>
        <v>Green</v>
      </c>
      <c r="I787" s="27" t="str">
        <f>VLOOKUP(B787,'大货清单（不定期按GOMS更新）'!A:F,6,FALSE)</f>
        <v>ACTIVE</v>
      </c>
      <c r="J787" s="27" t="str">
        <f>VLOOKUP(B787,'大货清单（不定期按GOMS更新）'!A:K,11,FALSE)</f>
        <v>8.3</v>
      </c>
      <c r="K787" s="27" t="str">
        <f>VLOOKUP(B787,'大货清单（不定期按GOMS更新）'!A:N,12,FALSE)</f>
        <v>773</v>
      </c>
      <c r="L787" s="27" t="str">
        <f>VLOOKUP(B787,'大货清单（不定期按GOMS更新）'!A:M,13,FALSE)</f>
        <v>333</v>
      </c>
      <c r="M787" s="27" t="str">
        <f>VLOOKUP(B787,'大货清单（不定期按GOMS更新）'!A:N,14,FALSE)</f>
        <v>315</v>
      </c>
      <c r="N787" s="58" t="s">
        <v>15711</v>
      </c>
      <c r="O787" s="27">
        <f>IFERROR(VLOOKUP(N787,'散件迭代（不定期更新）'!C:J,8,FALSE),0)</f>
        <v>0</v>
      </c>
      <c r="P787" s="27">
        <f>IFERROR(VLOOKUP(N787,'散件（更新）'!B:H,3,FALSE),0)</f>
        <v>0</v>
      </c>
      <c r="Q787" s="27" t="str">
        <f>VLOOKUP(N787,'散件（更新）'!B:H,2,FALSE)</f>
        <v>114-24670409</v>
      </c>
      <c r="R787" s="27" t="str">
        <f>VLOOKUP(N787,'散件（更新）'!B:H,7,FALSE)</f>
        <v>PCBA</v>
      </c>
      <c r="S787" s="27" t="str">
        <f>VLOOKUP(N787,'散件（更新）'!B:E,4,FALSE)</f>
        <v>https://tineco-yxzt.oss-accelerate.aliyuncs.com/20250924/XUANCAI_1758676443078.png</v>
      </c>
      <c r="T787" s="27" t="s">
        <v>8759</v>
      </c>
      <c r="U787" s="28" t="str">
        <f>VLOOKUP(N787,'散件（更新）'!B:G,6,FALSE)</f>
        <v>SP;CL2467D-01;炫彩灯板</v>
      </c>
      <c r="V787" s="28">
        <f>VLOOKUP(N787,'散件（更新）'!B:I,8,FALSE)</f>
        <v>6932485012565</v>
      </c>
    </row>
    <row r="788" spans="1:22" ht="20.149999999999999" customHeight="1">
      <c r="A788" s="57">
        <v>46169</v>
      </c>
      <c r="B788" s="58" t="s">
        <v>14066</v>
      </c>
      <c r="C788" s="27" t="str">
        <f>VLOOKUP(B788,'大货清单（不定期按GOMS更新）'!A:H,8,0)</f>
        <v>109-24671101</v>
      </c>
      <c r="D788" s="27" t="str">
        <f>VLOOKUP(B788,'大货清单（不定期按GOMS更新）'!A:C,3,0)</f>
        <v>CL2467K-01</v>
      </c>
      <c r="E788" s="27" t="str">
        <f>VLOOKUP(B788,'大货清单（不定期按GOMS更新）'!A:H,4,0)</f>
        <v>GB</v>
      </c>
      <c r="F788" s="27" t="str">
        <f>VLOOKUP(B788,'大货清单（不定期按GOMS更新）'!A:H,2,0)</f>
        <v>Floor One S7 Master</v>
      </c>
      <c r="G788" s="28">
        <f>VLOOKUP(B788,'大货清单（不定期按GOMS更新）'!A:I,9,FALSE)</f>
        <v>6932485017614</v>
      </c>
      <c r="H788" s="27" t="str">
        <f>VLOOKUP(B788,'大货清单（不定期按GOMS更新）'!A:H,7,0)</f>
        <v>Green</v>
      </c>
      <c r="I788" s="27" t="str">
        <f>VLOOKUP(B788,'大货清单（不定期按GOMS更新）'!A:F,6,FALSE)</f>
        <v>ACTIVE</v>
      </c>
      <c r="J788" s="27" t="str">
        <f>VLOOKUP(B788,'大货清单（不定期按GOMS更新）'!A:K,11,FALSE)</f>
        <v>8.3</v>
      </c>
      <c r="K788" s="27" t="str">
        <f>VLOOKUP(B788,'大货清单（不定期按GOMS更新）'!A:N,12,FALSE)</f>
        <v>773</v>
      </c>
      <c r="L788" s="27" t="str">
        <f>VLOOKUP(B788,'大货清单（不定期按GOMS更新）'!A:M,13,FALSE)</f>
        <v>333</v>
      </c>
      <c r="M788" s="27" t="str">
        <f>VLOOKUP(B788,'大货清单（不定期按GOMS更新）'!A:N,14,FALSE)</f>
        <v>315</v>
      </c>
      <c r="N788" s="58" t="s">
        <v>14744</v>
      </c>
      <c r="O788" s="27">
        <f>IFERROR(VLOOKUP(N788,'散件迭代（不定期更新）'!C:J,8,FALSE),0)</f>
        <v>0</v>
      </c>
      <c r="P788" s="27">
        <f>IFERROR(VLOOKUP(N788,'散件（更新）'!B:H,3,FALSE),0)</f>
        <v>0</v>
      </c>
      <c r="Q788" s="27" t="str">
        <f>VLOOKUP(N788,'散件（更新）'!B:H,2,FALSE)</f>
        <v>114-24670417</v>
      </c>
      <c r="R788" s="27" t="str">
        <f>VLOOKUP(N788,'散件（更新）'!B:H,7,FALSE)</f>
        <v>Scraper</v>
      </c>
      <c r="S788" s="27">
        <f>VLOOKUP(N788,'散件（更新）'!B:E,4,FALSE)</f>
        <v>0</v>
      </c>
      <c r="T788" s="27" t="s">
        <v>8759</v>
      </c>
      <c r="U788" s="28" t="str">
        <f>VLOOKUP(N788,'散件（更新）'!B:G,6,FALSE)</f>
        <v>SP;CL2467D-01;可拆刮条组件</v>
      </c>
      <c r="V788" s="28">
        <f>VLOOKUP(N788,'散件（更新）'!B:I,8,FALSE)</f>
        <v>6932485012640</v>
      </c>
    </row>
    <row r="789" spans="1:22" ht="20.149999999999999" customHeight="1">
      <c r="A789" s="57">
        <v>46169</v>
      </c>
      <c r="B789" s="58" t="s">
        <v>14066</v>
      </c>
      <c r="C789" s="27" t="str">
        <f>VLOOKUP(B789,'大货清单（不定期按GOMS更新）'!A:H,8,0)</f>
        <v>109-24671101</v>
      </c>
      <c r="D789" s="27" t="str">
        <f>VLOOKUP(B789,'大货清单（不定期按GOMS更新）'!A:C,3,0)</f>
        <v>CL2467K-01</v>
      </c>
      <c r="E789" s="27" t="str">
        <f>VLOOKUP(B789,'大货清单（不定期按GOMS更新）'!A:H,4,0)</f>
        <v>GB</v>
      </c>
      <c r="F789" s="27" t="str">
        <f>VLOOKUP(B789,'大货清单（不定期按GOMS更新）'!A:H,2,0)</f>
        <v>Floor One S7 Master</v>
      </c>
      <c r="G789" s="28">
        <f>VLOOKUP(B789,'大货清单（不定期按GOMS更新）'!A:I,9,FALSE)</f>
        <v>6932485017614</v>
      </c>
      <c r="H789" s="27" t="str">
        <f>VLOOKUP(B789,'大货清单（不定期按GOMS更新）'!A:H,7,0)</f>
        <v>Green</v>
      </c>
      <c r="I789" s="27" t="str">
        <f>VLOOKUP(B789,'大货清单（不定期按GOMS更新）'!A:F,6,FALSE)</f>
        <v>ACTIVE</v>
      </c>
      <c r="J789" s="27" t="str">
        <f>VLOOKUP(B789,'大货清单（不定期按GOMS更新）'!A:K,11,FALSE)</f>
        <v>8.3</v>
      </c>
      <c r="K789" s="27" t="str">
        <f>VLOOKUP(B789,'大货清单（不定期按GOMS更新）'!A:N,12,FALSE)</f>
        <v>773</v>
      </c>
      <c r="L789" s="27" t="str">
        <f>VLOOKUP(B789,'大货清单（不定期按GOMS更新）'!A:M,13,FALSE)</f>
        <v>333</v>
      </c>
      <c r="M789" s="27" t="str">
        <f>VLOOKUP(B789,'大货清单（不定期按GOMS更新）'!A:N,14,FALSE)</f>
        <v>315</v>
      </c>
      <c r="N789" s="58" t="s">
        <v>15245</v>
      </c>
      <c r="O789" s="27">
        <f>IFERROR(VLOOKUP(N789,'散件迭代（不定期更新）'!C:J,8,FALSE),0)</f>
        <v>0</v>
      </c>
      <c r="P789" s="27">
        <f>IFERROR(VLOOKUP(N789,'散件（更新）'!B:H,3,FALSE),0)</f>
        <v>0</v>
      </c>
      <c r="Q789" s="27" t="str">
        <f>VLOOKUP(N789,'散件（更新）'!B:H,2,FALSE)</f>
        <v>114-25010014</v>
      </c>
      <c r="R789" s="27" t="str">
        <f>VLOOKUP(N789,'散件（更新）'!B:H,7,FALSE)</f>
        <v>plastic part</v>
      </c>
      <c r="S789" s="27" t="str">
        <f>VLOOKUP(N789,'散件（更新）'!B:E,4,FALSE)</f>
        <v>https://tineco-yxzt.oss-accelerate.aliyuncs.com/20250828/guatiaosuokou_1756372355135.jpg</v>
      </c>
      <c r="T789" s="27" t="s">
        <v>8759</v>
      </c>
      <c r="U789" s="28" t="str">
        <f>VLOOKUP(N789,'散件（更新）'!B:G,6,FALSE)</f>
        <v>SP;CL2501-01;刮条锁扣</v>
      </c>
      <c r="V789" s="28">
        <f>VLOOKUP(N789,'散件（更新）'!B:I,8,FALSE)</f>
        <v>6932485010950</v>
      </c>
    </row>
    <row r="790" spans="1:22" ht="20.149999999999999" customHeight="1">
      <c r="A790" s="57">
        <v>46169</v>
      </c>
      <c r="B790" s="58" t="s">
        <v>14056</v>
      </c>
      <c r="C790" s="27" t="str">
        <f>VLOOKUP(B790,'大货清单（不定期按GOMS更新）'!A:H,8,0)</f>
        <v>109-24671201</v>
      </c>
      <c r="D790" s="27" t="str">
        <f>VLOOKUP(B790,'大货清单（不定期按GOMS更新）'!A:C,3,0)</f>
        <v>CL2467L-01</v>
      </c>
      <c r="E790" s="27" t="str">
        <f>VLOOKUP(B790,'大货清单（不定期按GOMS更新）'!A:H,4,0)</f>
        <v>GB</v>
      </c>
      <c r="F790" s="27" t="str">
        <f>VLOOKUP(B790,'大货清单（不定期按GOMS更新）'!A:H,2,0)</f>
        <v>Floor One S9 Master</v>
      </c>
      <c r="G790" s="28">
        <f>VLOOKUP(B790,'大货清单（不定期按GOMS更新）'!A:I,9,FALSE)</f>
        <v>6932485017621</v>
      </c>
      <c r="H790" s="27" t="str">
        <f>VLOOKUP(B790,'大货清单（不定期按GOMS更新）'!A:H,7,0)</f>
        <v>BLACK</v>
      </c>
      <c r="I790" s="27" t="str">
        <f>VLOOKUP(B790,'大货清单（不定期按GOMS更新）'!A:F,6,FALSE)</f>
        <v>ACTIVE</v>
      </c>
      <c r="J790" s="27" t="str">
        <f>VLOOKUP(B790,'大货清单（不定期按GOMS更新）'!A:K,11,FALSE)</f>
        <v>8.4</v>
      </c>
      <c r="K790" s="27" t="str">
        <f>VLOOKUP(B790,'大货清单（不定期按GOMS更新）'!A:N,12,FALSE)</f>
        <v>773</v>
      </c>
      <c r="L790" s="27" t="str">
        <f>VLOOKUP(B790,'大货清单（不定期按GOMS更新）'!A:M,13,FALSE)</f>
        <v>333</v>
      </c>
      <c r="M790" s="27" t="str">
        <f>VLOOKUP(B790,'大货清单（不定期按GOMS更新）'!A:N,14,FALSE)</f>
        <v>315</v>
      </c>
      <c r="N790" s="58" t="s">
        <v>15913</v>
      </c>
      <c r="O790" s="27">
        <f>IFERROR(VLOOKUP(N790,'散件迭代（不定期更新）'!C:J,8,FALSE),0)</f>
        <v>0</v>
      </c>
      <c r="P790" s="27">
        <f>IFERROR(VLOOKUP(N790,'散件（更新）'!B:H,3,FALSE),0)</f>
        <v>0</v>
      </c>
      <c r="Q790" s="27" t="str">
        <f>VLOOKUP(N790,'散件（更新）'!B:H,2,FALSE)</f>
        <v>114-24670423</v>
      </c>
      <c r="R790" s="27" t="str">
        <f>VLOOKUP(N790,'散件（更新）'!B:H,7,FALSE)</f>
        <v>Brush Roller Cover</v>
      </c>
      <c r="S790" s="27">
        <f>VLOOKUP(N790,'散件（更新）'!B:E,4,FALSE)</f>
        <v>0</v>
      </c>
      <c r="T790" s="27" t="s">
        <v>19312</v>
      </c>
      <c r="U790" s="28" t="str">
        <f>VLOOKUP(N790,'散件（更新）'!B:G,6,FALSE)</f>
        <v>SP;CL2467D-01;滚刷上盖组件</v>
      </c>
      <c r="V790" s="28">
        <f>VLOOKUP(N790,'散件（更新）'!B:I,8,FALSE)</f>
        <v>6932485012701</v>
      </c>
    </row>
    <row r="791" spans="1:22" ht="20.149999999999999" customHeight="1">
      <c r="A791" s="57">
        <v>46169</v>
      </c>
      <c r="B791" s="58" t="s">
        <v>14056</v>
      </c>
      <c r="C791" s="27" t="str">
        <f>VLOOKUP(B791,'大货清单（不定期按GOMS更新）'!A:H,8,0)</f>
        <v>109-24671201</v>
      </c>
      <c r="D791" s="27" t="str">
        <f>VLOOKUP(B791,'大货清单（不定期按GOMS更新）'!A:C,3,0)</f>
        <v>CL2467L-01</v>
      </c>
      <c r="E791" s="27" t="str">
        <f>VLOOKUP(B791,'大货清单（不定期按GOMS更新）'!A:H,4,0)</f>
        <v>GB</v>
      </c>
      <c r="F791" s="27" t="str">
        <f>VLOOKUP(B791,'大货清单（不定期按GOMS更新）'!A:H,2,0)</f>
        <v>Floor One S9 Master</v>
      </c>
      <c r="G791" s="28">
        <f>VLOOKUP(B791,'大货清单（不定期按GOMS更新）'!A:I,9,FALSE)</f>
        <v>6932485017621</v>
      </c>
      <c r="H791" s="27" t="str">
        <f>VLOOKUP(B791,'大货清单（不定期按GOMS更新）'!A:H,7,0)</f>
        <v>BLACK</v>
      </c>
      <c r="I791" s="27" t="str">
        <f>VLOOKUP(B791,'大货清单（不定期按GOMS更新）'!A:F,6,FALSE)</f>
        <v>ACTIVE</v>
      </c>
      <c r="J791" s="27" t="str">
        <f>VLOOKUP(B791,'大货清单（不定期按GOMS更新）'!A:K,11,FALSE)</f>
        <v>8.4</v>
      </c>
      <c r="K791" s="27" t="str">
        <f>VLOOKUP(B791,'大货清单（不定期按GOMS更新）'!A:N,12,FALSE)</f>
        <v>773</v>
      </c>
      <c r="L791" s="27" t="str">
        <f>VLOOKUP(B791,'大货清单（不定期按GOMS更新）'!A:M,13,FALSE)</f>
        <v>333</v>
      </c>
      <c r="M791" s="27" t="str">
        <f>VLOOKUP(B791,'大货清单（不定期按GOMS更新）'!A:N,14,FALSE)</f>
        <v>315</v>
      </c>
      <c r="N791" s="58" t="s">
        <v>10012</v>
      </c>
      <c r="O791" s="27">
        <f>IFERROR(VLOOKUP(N791,'散件迭代（不定期更新）'!C:J,8,FALSE),0)</f>
        <v>0</v>
      </c>
      <c r="P791" s="27">
        <f>IFERROR(VLOOKUP(N791,'散件（更新）'!B:H,3,FALSE),0)</f>
        <v>0</v>
      </c>
      <c r="Q791" s="27" t="str">
        <f>VLOOKUP(N791,'散件（更新）'!B:H,2,FALSE)</f>
        <v>114-25400000</v>
      </c>
      <c r="R791" s="27" t="str">
        <f>VLOOKUP(N791,'散件（更新）'!B:H,7,FALSE)</f>
        <v>Brush Roller</v>
      </c>
      <c r="S791" s="27" t="str">
        <f>VLOOKUP(N791,'散件（更新）'!B:E,4,FALSE)</f>
        <v>https://tineco-yxzt.oss-accelerate.aliyuncs.com/20250707/weixinjietu_20250707181618_1751883975612.png</v>
      </c>
      <c r="T791" s="27" t="s">
        <v>19313</v>
      </c>
      <c r="U791" s="28" t="str">
        <f>VLOOKUP(N791,'散件（更新）'!B:G,6,FALSE)</f>
        <v>SP;CL2540-02;耐热滚刷组件</v>
      </c>
      <c r="V791" s="28">
        <f>VLOOKUP(N791,'散件（更新）'!B:I,8,FALSE)</f>
        <v>6932485009091</v>
      </c>
    </row>
    <row r="792" spans="1:22" ht="20.149999999999999" customHeight="1">
      <c r="A792" s="57">
        <v>46169</v>
      </c>
      <c r="B792" s="58" t="s">
        <v>14056</v>
      </c>
      <c r="C792" s="27" t="str">
        <f>VLOOKUP(B792,'大货清单（不定期按GOMS更新）'!A:H,8,0)</f>
        <v>109-24671201</v>
      </c>
      <c r="D792" s="27" t="str">
        <f>VLOOKUP(B792,'大货清单（不定期按GOMS更新）'!A:C,3,0)</f>
        <v>CL2467L-01</v>
      </c>
      <c r="E792" s="27" t="str">
        <f>VLOOKUP(B792,'大货清单（不定期按GOMS更新）'!A:H,4,0)</f>
        <v>GB</v>
      </c>
      <c r="F792" s="27" t="str">
        <f>VLOOKUP(B792,'大货清单（不定期按GOMS更新）'!A:H,2,0)</f>
        <v>Floor One S9 Master</v>
      </c>
      <c r="G792" s="28">
        <f>VLOOKUP(B792,'大货清单（不定期按GOMS更新）'!A:I,9,FALSE)</f>
        <v>6932485017621</v>
      </c>
      <c r="H792" s="27" t="str">
        <f>VLOOKUP(B792,'大货清单（不定期按GOMS更新）'!A:H,7,0)</f>
        <v>BLACK</v>
      </c>
      <c r="I792" s="27" t="str">
        <f>VLOOKUP(B792,'大货清单（不定期按GOMS更新）'!A:F,6,FALSE)</f>
        <v>ACTIVE</v>
      </c>
      <c r="J792" s="27" t="str">
        <f>VLOOKUP(B792,'大货清单（不定期按GOMS更新）'!A:K,11,FALSE)</f>
        <v>8.4</v>
      </c>
      <c r="K792" s="27" t="str">
        <f>VLOOKUP(B792,'大货清单（不定期按GOMS更新）'!A:N,12,FALSE)</f>
        <v>773</v>
      </c>
      <c r="L792" s="27" t="str">
        <f>VLOOKUP(B792,'大货清单（不定期按GOMS更新）'!A:M,13,FALSE)</f>
        <v>333</v>
      </c>
      <c r="M792" s="27" t="str">
        <f>VLOOKUP(B792,'大货清单（不定期按GOMS更新）'!A:N,14,FALSE)</f>
        <v>315</v>
      </c>
      <c r="N792" s="58" t="s">
        <v>15723</v>
      </c>
      <c r="O792" s="27">
        <f>IFERROR(VLOOKUP(N792,'散件迭代（不定期更新）'!C:J,8,FALSE),0)</f>
        <v>0</v>
      </c>
      <c r="P792" s="27">
        <f>IFERROR(VLOOKUP(N792,'散件（更新）'!B:H,3,FALSE),0)</f>
        <v>0</v>
      </c>
      <c r="Q792" s="27" t="str">
        <f>VLOOKUP(N792,'散件（更新）'!B:H,2,FALSE)</f>
        <v>114-24670403</v>
      </c>
      <c r="R792" s="27" t="str">
        <f>VLOOKUP(N792,'散件（更新）'!B:H,7,FALSE)</f>
        <v>HEPA Assy</v>
      </c>
      <c r="S792" s="27" t="str">
        <f>VLOOKUP(N792,'散件（更新）'!B:E,4,FALSE)</f>
        <v>https://tineco-yxzt.oss-accelerate.aliyuncs.com/20250924/hepa_1758674976119.png</v>
      </c>
      <c r="T792" s="27" t="s">
        <v>8759</v>
      </c>
      <c r="U792" s="28" t="str">
        <f>VLOOKUP(N792,'散件（更新）'!B:G,6,FALSE)</f>
        <v>SP;CL2467D-01;回收桶过滤器装配组件</v>
      </c>
      <c r="V792" s="28">
        <f>VLOOKUP(N792,'散件（更新）'!B:I,8,FALSE)</f>
        <v>6932485012503</v>
      </c>
    </row>
    <row r="793" spans="1:22" ht="20.149999999999999" customHeight="1">
      <c r="A793" s="57">
        <v>46169</v>
      </c>
      <c r="B793" s="58" t="s">
        <v>14056</v>
      </c>
      <c r="C793" s="27" t="str">
        <f>VLOOKUP(B793,'大货清单（不定期按GOMS更新）'!A:H,8,0)</f>
        <v>109-24671201</v>
      </c>
      <c r="D793" s="27" t="str">
        <f>VLOOKUP(B793,'大货清单（不定期按GOMS更新）'!A:C,3,0)</f>
        <v>CL2467L-01</v>
      </c>
      <c r="E793" s="27" t="str">
        <f>VLOOKUP(B793,'大货清单（不定期按GOMS更新）'!A:H,4,0)</f>
        <v>GB</v>
      </c>
      <c r="F793" s="27" t="str">
        <f>VLOOKUP(B793,'大货清单（不定期按GOMS更新）'!A:H,2,0)</f>
        <v>Floor One S9 Master</v>
      </c>
      <c r="G793" s="28">
        <f>VLOOKUP(B793,'大货清单（不定期按GOMS更新）'!A:I,9,FALSE)</f>
        <v>6932485017621</v>
      </c>
      <c r="H793" s="27" t="str">
        <f>VLOOKUP(B793,'大货清单（不定期按GOMS更新）'!A:H,7,0)</f>
        <v>BLACK</v>
      </c>
      <c r="I793" s="27" t="str">
        <f>VLOOKUP(B793,'大货清单（不定期按GOMS更新）'!A:F,6,FALSE)</f>
        <v>ACTIVE</v>
      </c>
      <c r="J793" s="27" t="str">
        <f>VLOOKUP(B793,'大货清单（不定期按GOMS更新）'!A:K,11,FALSE)</f>
        <v>8.4</v>
      </c>
      <c r="K793" s="27" t="str">
        <f>VLOOKUP(B793,'大货清单（不定期按GOMS更新）'!A:N,12,FALSE)</f>
        <v>773</v>
      </c>
      <c r="L793" s="27" t="str">
        <f>VLOOKUP(B793,'大货清单（不定期按GOMS更新）'!A:M,13,FALSE)</f>
        <v>333</v>
      </c>
      <c r="M793" s="27" t="str">
        <f>VLOOKUP(B793,'大货清单（不定期按GOMS更新）'!A:N,14,FALSE)</f>
        <v>315</v>
      </c>
      <c r="N793" s="58" t="s">
        <v>14607</v>
      </c>
      <c r="O793" s="27">
        <f>IFERROR(VLOOKUP(N793,'散件迭代（不定期更新）'!C:J,8,FALSE),0)</f>
        <v>0</v>
      </c>
      <c r="P793" s="27">
        <f>IFERROR(VLOOKUP(N793,'散件（更新）'!B:H,3,FALSE),0)</f>
        <v>0</v>
      </c>
      <c r="Q793" s="27" t="str">
        <f>VLOOKUP(N793,'散件（更新）'!B:H,2,FALSE)</f>
        <v>114-24670412</v>
      </c>
      <c r="R793" s="27" t="str">
        <f>VLOOKUP(N793,'散件（更新）'!B:H,7,FALSE)</f>
        <v>Battery</v>
      </c>
      <c r="S793" s="27">
        <f>VLOOKUP(N793,'散件（更新）'!B:E,4,FALSE)</f>
        <v>0</v>
      </c>
      <c r="T793" s="27" t="s">
        <v>8759</v>
      </c>
      <c r="U793" s="28" t="str">
        <f>VLOOKUP(N793,'散件（更新）'!B:G,6,FALSE)</f>
        <v>SP;CL2467D-01;电池包组件</v>
      </c>
      <c r="V793" s="28">
        <f>VLOOKUP(N793,'散件（更新）'!B:I,8,FALSE)</f>
        <v>6932485012596</v>
      </c>
    </row>
    <row r="794" spans="1:22" ht="20.149999999999999" customHeight="1">
      <c r="A794" s="57">
        <v>46169</v>
      </c>
      <c r="B794" s="58" t="s">
        <v>14056</v>
      </c>
      <c r="C794" s="27" t="str">
        <f>VLOOKUP(B794,'大货清单（不定期按GOMS更新）'!A:H,8,0)</f>
        <v>109-24671201</v>
      </c>
      <c r="D794" s="27" t="str">
        <f>VLOOKUP(B794,'大货清单（不定期按GOMS更新）'!A:C,3,0)</f>
        <v>CL2467L-01</v>
      </c>
      <c r="E794" s="27" t="str">
        <f>VLOOKUP(B794,'大货清单（不定期按GOMS更新）'!A:H,4,0)</f>
        <v>GB</v>
      </c>
      <c r="F794" s="27" t="str">
        <f>VLOOKUP(B794,'大货清单（不定期按GOMS更新）'!A:H,2,0)</f>
        <v>Floor One S9 Master</v>
      </c>
      <c r="G794" s="28">
        <f>VLOOKUP(B794,'大货清单（不定期按GOMS更新）'!A:I,9,FALSE)</f>
        <v>6932485017621</v>
      </c>
      <c r="H794" s="27" t="str">
        <f>VLOOKUP(B794,'大货清单（不定期按GOMS更新）'!A:H,7,0)</f>
        <v>BLACK</v>
      </c>
      <c r="I794" s="27" t="str">
        <f>VLOOKUP(B794,'大货清单（不定期按GOMS更新）'!A:F,6,FALSE)</f>
        <v>ACTIVE</v>
      </c>
      <c r="J794" s="27" t="str">
        <f>VLOOKUP(B794,'大货清单（不定期按GOMS更新）'!A:K,11,FALSE)</f>
        <v>8.4</v>
      </c>
      <c r="K794" s="27" t="str">
        <f>VLOOKUP(B794,'大货清单（不定期按GOMS更新）'!A:N,12,FALSE)</f>
        <v>773</v>
      </c>
      <c r="L794" s="27" t="str">
        <f>VLOOKUP(B794,'大货清单（不定期按GOMS更新）'!A:M,13,FALSE)</f>
        <v>333</v>
      </c>
      <c r="M794" s="27" t="str">
        <f>VLOOKUP(B794,'大货清单（不定期按GOMS更新）'!A:N,14,FALSE)</f>
        <v>315</v>
      </c>
      <c r="N794" s="58" t="s">
        <v>15719</v>
      </c>
      <c r="O794" s="27">
        <f>IFERROR(VLOOKUP(N794,'散件迭代（不定期更新）'!C:J,8,FALSE),0)</f>
        <v>0</v>
      </c>
      <c r="P794" s="27">
        <f>IFERROR(VLOOKUP(N794,'散件（更新）'!B:H,3,FALSE),0)</f>
        <v>0</v>
      </c>
      <c r="Q794" s="27" t="str">
        <f>VLOOKUP(N794,'散件（更新）'!B:H,2,FALSE)</f>
        <v>114-24670410</v>
      </c>
      <c r="R794" s="27" t="str">
        <f>VLOOKUP(N794,'散件（更新）'!B:H,7,FALSE)</f>
        <v>plastic part</v>
      </c>
      <c r="S794" s="27" t="str">
        <f>VLOOKUP(N794,'散件（更新）'!B:E,4,FALSE)</f>
        <v>https://tineco-yxzt.oss-accelerate.aliyuncs.com/20250924/zangwu_1758676638207.png</v>
      </c>
      <c r="T794" s="27" t="s">
        <v>8759</v>
      </c>
      <c r="U794" s="28" t="str">
        <f>VLOOKUP(N794,'散件（更新）'!B:G,6,FALSE)</f>
        <v>SP;CL2467D-01;红外脏污传感器</v>
      </c>
      <c r="V794" s="28">
        <f>VLOOKUP(N794,'散件（更新）'!B:I,8,FALSE)</f>
        <v>6932485012572</v>
      </c>
    </row>
    <row r="795" spans="1:22" ht="20.149999999999999" customHeight="1">
      <c r="A795" s="57">
        <v>46169</v>
      </c>
      <c r="B795" s="58" t="s">
        <v>14056</v>
      </c>
      <c r="C795" s="27" t="str">
        <f>VLOOKUP(B795,'大货清单（不定期按GOMS更新）'!A:H,8,0)</f>
        <v>109-24671201</v>
      </c>
      <c r="D795" s="27" t="str">
        <f>VLOOKUP(B795,'大货清单（不定期按GOMS更新）'!A:C,3,0)</f>
        <v>CL2467L-01</v>
      </c>
      <c r="E795" s="27" t="str">
        <f>VLOOKUP(B795,'大货清单（不定期按GOMS更新）'!A:H,4,0)</f>
        <v>GB</v>
      </c>
      <c r="F795" s="27" t="str">
        <f>VLOOKUP(B795,'大货清单（不定期按GOMS更新）'!A:H,2,0)</f>
        <v>Floor One S9 Master</v>
      </c>
      <c r="G795" s="28">
        <f>VLOOKUP(B795,'大货清单（不定期按GOMS更新）'!A:I,9,FALSE)</f>
        <v>6932485017621</v>
      </c>
      <c r="H795" s="27" t="str">
        <f>VLOOKUP(B795,'大货清单（不定期按GOMS更新）'!A:H,7,0)</f>
        <v>BLACK</v>
      </c>
      <c r="I795" s="27" t="str">
        <f>VLOOKUP(B795,'大货清单（不定期按GOMS更新）'!A:F,6,FALSE)</f>
        <v>ACTIVE</v>
      </c>
      <c r="J795" s="27" t="str">
        <f>VLOOKUP(B795,'大货清单（不定期按GOMS更新）'!A:K,11,FALSE)</f>
        <v>8.4</v>
      </c>
      <c r="K795" s="27" t="str">
        <f>VLOOKUP(B795,'大货清单（不定期按GOMS更新）'!A:N,12,FALSE)</f>
        <v>773</v>
      </c>
      <c r="L795" s="27" t="str">
        <f>VLOOKUP(B795,'大货清单（不定期按GOMS更新）'!A:M,13,FALSE)</f>
        <v>333</v>
      </c>
      <c r="M795" s="27" t="str">
        <f>VLOOKUP(B795,'大货清单（不定期按GOMS更新）'!A:N,14,FALSE)</f>
        <v>315</v>
      </c>
      <c r="N795" s="58" t="s">
        <v>14491</v>
      </c>
      <c r="O795" s="27">
        <f>IFERROR(VLOOKUP(N795,'散件迭代（不定期更新）'!C:J,8,FALSE),0)</f>
        <v>0</v>
      </c>
      <c r="P795" s="27">
        <f>IFERROR(VLOOKUP(N795,'散件（更新）'!B:H,3,FALSE),0)</f>
        <v>0</v>
      </c>
      <c r="Q795" s="27" t="str">
        <f>VLOOKUP(N795,'散件（更新）'!B:H,2,FALSE)</f>
        <v>114-24670411</v>
      </c>
      <c r="R795" s="27" t="str">
        <f>VLOOKUP(N795,'散件（更新）'!B:H,7,FALSE)</f>
        <v>plastic part</v>
      </c>
      <c r="S795" s="27">
        <f>VLOOKUP(N795,'散件（更新）'!B:E,4,FALSE)</f>
        <v>0</v>
      </c>
      <c r="T795" s="27" t="s">
        <v>8759</v>
      </c>
      <c r="U795" s="28" t="str">
        <f>VLOOKUP(N795,'散件（更新）'!B:G,6,FALSE)</f>
        <v>SP;CL2467D-01;转接头组件</v>
      </c>
      <c r="V795" s="28">
        <f>VLOOKUP(N795,'散件（更新）'!B:I,8,FALSE)</f>
        <v>6932485012589</v>
      </c>
    </row>
    <row r="796" spans="1:22" ht="20.149999999999999" customHeight="1">
      <c r="A796" s="57">
        <v>46169</v>
      </c>
      <c r="B796" s="58" t="s">
        <v>14056</v>
      </c>
      <c r="C796" s="27" t="str">
        <f>VLOOKUP(B796,'大货清单（不定期按GOMS更新）'!A:H,8,0)</f>
        <v>109-24671201</v>
      </c>
      <c r="D796" s="27" t="str">
        <f>VLOOKUP(B796,'大货清单（不定期按GOMS更新）'!A:C,3,0)</f>
        <v>CL2467L-01</v>
      </c>
      <c r="E796" s="27" t="str">
        <f>VLOOKUP(B796,'大货清单（不定期按GOMS更新）'!A:H,4,0)</f>
        <v>GB</v>
      </c>
      <c r="F796" s="27" t="str">
        <f>VLOOKUP(B796,'大货清单（不定期按GOMS更新）'!A:H,2,0)</f>
        <v>Floor One S9 Master</v>
      </c>
      <c r="G796" s="28">
        <f>VLOOKUP(B796,'大货清单（不定期按GOMS更新）'!A:I,9,FALSE)</f>
        <v>6932485017621</v>
      </c>
      <c r="H796" s="27" t="str">
        <f>VLOOKUP(B796,'大货清单（不定期按GOMS更新）'!A:H,7,0)</f>
        <v>BLACK</v>
      </c>
      <c r="I796" s="27" t="str">
        <f>VLOOKUP(B796,'大货清单（不定期按GOMS更新）'!A:F,6,FALSE)</f>
        <v>ACTIVE</v>
      </c>
      <c r="J796" s="27" t="str">
        <f>VLOOKUP(B796,'大货清单（不定期按GOMS更新）'!A:K,11,FALSE)</f>
        <v>8.4</v>
      </c>
      <c r="K796" s="27" t="str">
        <f>VLOOKUP(B796,'大货清单（不定期按GOMS更新）'!A:N,12,FALSE)</f>
        <v>773</v>
      </c>
      <c r="L796" s="27" t="str">
        <f>VLOOKUP(B796,'大货清单（不定期按GOMS更新）'!A:M,13,FALSE)</f>
        <v>333</v>
      </c>
      <c r="M796" s="27" t="str">
        <f>VLOOKUP(B796,'大货清单（不定期按GOMS更新）'!A:N,14,FALSE)</f>
        <v>315</v>
      </c>
      <c r="N796" s="58" t="s">
        <v>15588</v>
      </c>
      <c r="O796" s="27">
        <f>IFERROR(VLOOKUP(N796,'散件迭代（不定期更新）'!C:J,8,FALSE),0)</f>
        <v>0</v>
      </c>
      <c r="P796" s="27">
        <f>IFERROR(VLOOKUP(N796,'散件（更新）'!B:H,3,FALSE),0)</f>
        <v>0</v>
      </c>
      <c r="Q796" s="27" t="str">
        <f>VLOOKUP(N796,'散件（更新）'!B:H,2,FALSE)</f>
        <v>114-24670415</v>
      </c>
      <c r="R796" s="27" t="str">
        <f>VLOOKUP(N796,'散件（更新）'!B:H,7,FALSE)</f>
        <v>plastic part</v>
      </c>
      <c r="S796" s="27">
        <f>VLOOKUP(N796,'散件（更新）'!B:E,4,FALSE)</f>
        <v>0</v>
      </c>
      <c r="T796" s="27" t="s">
        <v>8759</v>
      </c>
      <c r="U796" s="28" t="str">
        <f>VLOOKUP(N796,'散件（更新）'!B:G,6,FALSE)</f>
        <v>SP;CL2467D-01;污水满检测导线组件</v>
      </c>
      <c r="V796" s="28">
        <f>VLOOKUP(N796,'散件（更新）'!B:I,8,FALSE)</f>
        <v>6932485012626</v>
      </c>
    </row>
    <row r="797" spans="1:22" ht="20.149999999999999" customHeight="1">
      <c r="A797" s="57">
        <v>46169</v>
      </c>
      <c r="B797" s="58" t="s">
        <v>14056</v>
      </c>
      <c r="C797" s="27" t="str">
        <f>VLOOKUP(B797,'大货清单（不定期按GOMS更新）'!A:H,8,0)</f>
        <v>109-24671201</v>
      </c>
      <c r="D797" s="27" t="str">
        <f>VLOOKUP(B797,'大货清单（不定期按GOMS更新）'!A:C,3,0)</f>
        <v>CL2467L-01</v>
      </c>
      <c r="E797" s="27" t="str">
        <f>VLOOKUP(B797,'大货清单（不定期按GOMS更新）'!A:H,4,0)</f>
        <v>GB</v>
      </c>
      <c r="F797" s="27" t="str">
        <f>VLOOKUP(B797,'大货清单（不定期按GOMS更新）'!A:H,2,0)</f>
        <v>Floor One S9 Master</v>
      </c>
      <c r="G797" s="28">
        <f>VLOOKUP(B797,'大货清单（不定期按GOMS更新）'!A:I,9,FALSE)</f>
        <v>6932485017621</v>
      </c>
      <c r="H797" s="27" t="str">
        <f>VLOOKUP(B797,'大货清单（不定期按GOMS更新）'!A:H,7,0)</f>
        <v>BLACK</v>
      </c>
      <c r="I797" s="27" t="str">
        <f>VLOOKUP(B797,'大货清单（不定期按GOMS更新）'!A:F,6,FALSE)</f>
        <v>ACTIVE</v>
      </c>
      <c r="J797" s="27" t="str">
        <f>VLOOKUP(B797,'大货清单（不定期按GOMS更新）'!A:K,11,FALSE)</f>
        <v>8.4</v>
      </c>
      <c r="K797" s="27" t="str">
        <f>VLOOKUP(B797,'大货清单（不定期按GOMS更新）'!A:N,12,FALSE)</f>
        <v>773</v>
      </c>
      <c r="L797" s="27" t="str">
        <f>VLOOKUP(B797,'大货清单（不定期按GOMS更新）'!A:M,13,FALSE)</f>
        <v>333</v>
      </c>
      <c r="M797" s="27" t="str">
        <f>VLOOKUP(B797,'大货清单（不定期按GOMS更新）'!A:N,14,FALSE)</f>
        <v>315</v>
      </c>
      <c r="N797" s="58" t="s">
        <v>15052</v>
      </c>
      <c r="O797" s="27">
        <f>IFERROR(VLOOKUP(N797,'散件迭代（不定期更新）'!C:J,8,FALSE),0)</f>
        <v>0</v>
      </c>
      <c r="P797" s="27">
        <f>IFERROR(VLOOKUP(N797,'散件（更新）'!B:H,3,FALSE),0)</f>
        <v>0</v>
      </c>
      <c r="Q797" s="27" t="str">
        <f>VLOOKUP(N797,'散件（更新）'!B:H,2,FALSE)</f>
        <v>114-24670416</v>
      </c>
      <c r="R797" s="27" t="str">
        <f>VLOOKUP(N797,'散件（更新）'!B:H,7,FALSE)</f>
        <v>plastic part</v>
      </c>
      <c r="S797" s="27">
        <f>VLOOKUP(N797,'散件（更新）'!B:E,4,FALSE)</f>
        <v>0</v>
      </c>
      <c r="T797" s="27" t="s">
        <v>8759</v>
      </c>
      <c r="U797" s="28" t="str">
        <f>VLOOKUP(N797,'散件（更新）'!B:G,6,FALSE)</f>
        <v>SP;CL2467D-01;舵机组件</v>
      </c>
      <c r="V797" s="28">
        <f>VLOOKUP(N797,'散件（更新）'!B:I,8,FALSE)</f>
        <v>6932485012633</v>
      </c>
    </row>
    <row r="798" spans="1:22" ht="20.149999999999999" customHeight="1">
      <c r="A798" s="57">
        <v>46169</v>
      </c>
      <c r="B798" s="58" t="s">
        <v>14056</v>
      </c>
      <c r="C798" s="27" t="str">
        <f>VLOOKUP(B798,'大货清单（不定期按GOMS更新）'!A:H,8,0)</f>
        <v>109-24671201</v>
      </c>
      <c r="D798" s="27" t="str">
        <f>VLOOKUP(B798,'大货清单（不定期按GOMS更新）'!A:C,3,0)</f>
        <v>CL2467L-01</v>
      </c>
      <c r="E798" s="27" t="str">
        <f>VLOOKUP(B798,'大货清单（不定期按GOMS更新）'!A:H,4,0)</f>
        <v>GB</v>
      </c>
      <c r="F798" s="27" t="str">
        <f>VLOOKUP(B798,'大货清单（不定期按GOMS更新）'!A:H,2,0)</f>
        <v>Floor One S9 Master</v>
      </c>
      <c r="G798" s="28">
        <f>VLOOKUP(B798,'大货清单（不定期按GOMS更新）'!A:I,9,FALSE)</f>
        <v>6932485017621</v>
      </c>
      <c r="H798" s="27" t="str">
        <f>VLOOKUP(B798,'大货清单（不定期按GOMS更新）'!A:H,7,0)</f>
        <v>BLACK</v>
      </c>
      <c r="I798" s="27" t="str">
        <f>VLOOKUP(B798,'大货清单（不定期按GOMS更新）'!A:F,6,FALSE)</f>
        <v>ACTIVE</v>
      </c>
      <c r="J798" s="27" t="str">
        <f>VLOOKUP(B798,'大货清单（不定期按GOMS更新）'!A:K,11,FALSE)</f>
        <v>8.4</v>
      </c>
      <c r="K798" s="27" t="str">
        <f>VLOOKUP(B798,'大货清单（不定期按GOMS更新）'!A:N,12,FALSE)</f>
        <v>773</v>
      </c>
      <c r="L798" s="27" t="str">
        <f>VLOOKUP(B798,'大货清单（不定期按GOMS更新）'!A:M,13,FALSE)</f>
        <v>333</v>
      </c>
      <c r="M798" s="27" t="str">
        <f>VLOOKUP(B798,'大货清单（不定期按GOMS更新）'!A:N,14,FALSE)</f>
        <v>315</v>
      </c>
      <c r="N798" s="58" t="s">
        <v>15594</v>
      </c>
      <c r="O798" s="27">
        <f>IFERROR(VLOOKUP(N798,'散件迭代（不定期更新）'!C:J,8,FALSE),0)</f>
        <v>0</v>
      </c>
      <c r="P798" s="27">
        <f>IFERROR(VLOOKUP(N798,'散件（更新）'!B:H,3,FALSE),0)</f>
        <v>0</v>
      </c>
      <c r="Q798" s="27" t="str">
        <f>VLOOKUP(N798,'散件（更新）'!B:H,2,FALSE)</f>
        <v>114-24670418</v>
      </c>
      <c r="R798" s="27" t="str">
        <f>VLOOKUP(N798,'散件（更新）'!B:H,7,FALSE)</f>
        <v>plastic part</v>
      </c>
      <c r="S798" s="27">
        <f>VLOOKUP(N798,'散件（更新）'!B:E,4,FALSE)</f>
        <v>0</v>
      </c>
      <c r="T798" s="27" t="s">
        <v>8759</v>
      </c>
      <c r="U798" s="28" t="str">
        <f>VLOOKUP(N798,'散件（更新）'!B:G,6,FALSE)</f>
        <v>SP;CL2467D-01;隔膜泵</v>
      </c>
      <c r="V798" s="28">
        <f>VLOOKUP(N798,'散件（更新）'!B:I,8,FALSE)</f>
        <v>6932485012657</v>
      </c>
    </row>
    <row r="799" spans="1:22" ht="20.149999999999999" customHeight="1">
      <c r="A799" s="57">
        <v>46169</v>
      </c>
      <c r="B799" s="58" t="s">
        <v>14056</v>
      </c>
      <c r="C799" s="27" t="str">
        <f>VLOOKUP(B799,'大货清单（不定期按GOMS更新）'!A:H,8,0)</f>
        <v>109-24671201</v>
      </c>
      <c r="D799" s="27" t="str">
        <f>VLOOKUP(B799,'大货清单（不定期按GOMS更新）'!A:C,3,0)</f>
        <v>CL2467L-01</v>
      </c>
      <c r="E799" s="27" t="str">
        <f>VLOOKUP(B799,'大货清单（不定期按GOMS更新）'!A:H,4,0)</f>
        <v>GB</v>
      </c>
      <c r="F799" s="27" t="str">
        <f>VLOOKUP(B799,'大货清单（不定期按GOMS更新）'!A:H,2,0)</f>
        <v>Floor One S9 Master</v>
      </c>
      <c r="G799" s="28">
        <f>VLOOKUP(B799,'大货清单（不定期按GOMS更新）'!A:I,9,FALSE)</f>
        <v>6932485017621</v>
      </c>
      <c r="H799" s="27" t="str">
        <f>VLOOKUP(B799,'大货清单（不定期按GOMS更新）'!A:H,7,0)</f>
        <v>BLACK</v>
      </c>
      <c r="I799" s="27" t="str">
        <f>VLOOKUP(B799,'大货清单（不定期按GOMS更新）'!A:F,6,FALSE)</f>
        <v>ACTIVE</v>
      </c>
      <c r="J799" s="27" t="str">
        <f>VLOOKUP(B799,'大货清单（不定期按GOMS更新）'!A:K,11,FALSE)</f>
        <v>8.4</v>
      </c>
      <c r="K799" s="27" t="str">
        <f>VLOOKUP(B799,'大货清单（不定期按GOMS更新）'!A:N,12,FALSE)</f>
        <v>773</v>
      </c>
      <c r="L799" s="27" t="str">
        <f>VLOOKUP(B799,'大货清单（不定期按GOMS更新）'!A:M,13,FALSE)</f>
        <v>333</v>
      </c>
      <c r="M799" s="27" t="str">
        <f>VLOOKUP(B799,'大货清单（不定期按GOMS更新）'!A:N,14,FALSE)</f>
        <v>315</v>
      </c>
      <c r="N799" s="58" t="s">
        <v>15071</v>
      </c>
      <c r="O799" s="27">
        <f>IFERROR(VLOOKUP(N799,'散件迭代（不定期更新）'!C:J,8,FALSE),0)</f>
        <v>0</v>
      </c>
      <c r="P799" s="27">
        <f>IFERROR(VLOOKUP(N799,'散件（更新）'!B:H,3,FALSE),0)</f>
        <v>0</v>
      </c>
      <c r="Q799" s="27" t="str">
        <f>VLOOKUP(N799,'散件（更新）'!B:H,2,FALSE)</f>
        <v>114-24670419</v>
      </c>
      <c r="R799" s="27" t="str">
        <f>VLOOKUP(N799,'散件（更新）'!B:H,7,FALSE)</f>
        <v>plastic part</v>
      </c>
      <c r="S799" s="27">
        <f>VLOOKUP(N799,'散件（更新）'!B:E,4,FALSE)</f>
        <v>0</v>
      </c>
      <c r="T799" s="27" t="s">
        <v>8759</v>
      </c>
      <c r="U799" s="28" t="str">
        <f>VLOOKUP(N799,'散件（更新）'!B:G,6,FALSE)</f>
        <v>SP;CL2467D-01;加热组件</v>
      </c>
      <c r="V799" s="28">
        <f>VLOOKUP(N799,'散件（更新）'!B:I,8,FALSE)</f>
        <v>6932485012664</v>
      </c>
    </row>
    <row r="800" spans="1:22" ht="20.149999999999999" customHeight="1">
      <c r="A800" s="57">
        <v>46169</v>
      </c>
      <c r="B800" s="58" t="s">
        <v>14056</v>
      </c>
      <c r="C800" s="27" t="str">
        <f>VLOOKUP(B800,'大货清单（不定期按GOMS更新）'!A:H,8,0)</f>
        <v>109-24671201</v>
      </c>
      <c r="D800" s="27" t="str">
        <f>VLOOKUP(B800,'大货清单（不定期按GOMS更新）'!A:C,3,0)</f>
        <v>CL2467L-01</v>
      </c>
      <c r="E800" s="27" t="str">
        <f>VLOOKUP(B800,'大货清单（不定期按GOMS更新）'!A:H,4,0)</f>
        <v>GB</v>
      </c>
      <c r="F800" s="27" t="str">
        <f>VLOOKUP(B800,'大货清单（不定期按GOMS更新）'!A:H,2,0)</f>
        <v>Floor One S9 Master</v>
      </c>
      <c r="G800" s="28">
        <f>VLOOKUP(B800,'大货清单（不定期按GOMS更新）'!A:I,9,FALSE)</f>
        <v>6932485017621</v>
      </c>
      <c r="H800" s="27" t="str">
        <f>VLOOKUP(B800,'大货清单（不定期按GOMS更新）'!A:H,7,0)</f>
        <v>BLACK</v>
      </c>
      <c r="I800" s="27" t="str">
        <f>VLOOKUP(B800,'大货清单（不定期按GOMS更新）'!A:F,6,FALSE)</f>
        <v>ACTIVE</v>
      </c>
      <c r="J800" s="27" t="str">
        <f>VLOOKUP(B800,'大货清单（不定期按GOMS更新）'!A:K,11,FALSE)</f>
        <v>8.4</v>
      </c>
      <c r="K800" s="27" t="str">
        <f>VLOOKUP(B800,'大货清单（不定期按GOMS更新）'!A:N,12,FALSE)</f>
        <v>773</v>
      </c>
      <c r="L800" s="27" t="str">
        <f>VLOOKUP(B800,'大货清单（不定期按GOMS更新）'!A:M,13,FALSE)</f>
        <v>333</v>
      </c>
      <c r="M800" s="27" t="str">
        <f>VLOOKUP(B800,'大货清单（不定期按GOMS更新）'!A:N,14,FALSE)</f>
        <v>315</v>
      </c>
      <c r="N800" s="58" t="s">
        <v>14726</v>
      </c>
      <c r="O800" s="27">
        <f>IFERROR(VLOOKUP(N800,'散件迭代（不定期更新）'!C:J,8,FALSE),0)</f>
        <v>0</v>
      </c>
      <c r="P800" s="27">
        <f>IFERROR(VLOOKUP(N800,'散件（更新）'!B:H,3,FALSE),0)</f>
        <v>0</v>
      </c>
      <c r="Q800" s="27" t="str">
        <f>VLOOKUP(N800,'散件（更新）'!B:H,2,FALSE)</f>
        <v>114-24670420</v>
      </c>
      <c r="R800" s="27" t="str">
        <f>VLOOKUP(N800,'散件（更新）'!B:H,7,FALSE)</f>
        <v>plastic part</v>
      </c>
      <c r="S800" s="27">
        <f>VLOOKUP(N800,'散件（更新）'!B:E,4,FALSE)</f>
        <v>0</v>
      </c>
      <c r="T800" s="27" t="s">
        <v>8759</v>
      </c>
      <c r="U800" s="28" t="str">
        <f>VLOOKUP(N800,'散件（更新）'!B:G,6,FALSE)</f>
        <v>SP;CL2467D-01;电磁阀</v>
      </c>
      <c r="V800" s="28">
        <f>VLOOKUP(N800,'散件（更新）'!B:I,8,FALSE)</f>
        <v>6932485012671</v>
      </c>
    </row>
    <row r="801" spans="1:22" ht="20.149999999999999" customHeight="1">
      <c r="A801" s="57">
        <v>46169</v>
      </c>
      <c r="B801" s="58" t="s">
        <v>14056</v>
      </c>
      <c r="C801" s="27" t="str">
        <f>VLOOKUP(B801,'大货清单（不定期按GOMS更新）'!A:H,8,0)</f>
        <v>109-24671201</v>
      </c>
      <c r="D801" s="27" t="str">
        <f>VLOOKUP(B801,'大货清单（不定期按GOMS更新）'!A:C,3,0)</f>
        <v>CL2467L-01</v>
      </c>
      <c r="E801" s="27" t="str">
        <f>VLOOKUP(B801,'大货清单（不定期按GOMS更新）'!A:H,4,0)</f>
        <v>GB</v>
      </c>
      <c r="F801" s="27" t="str">
        <f>VLOOKUP(B801,'大货清单（不定期按GOMS更新）'!A:H,2,0)</f>
        <v>Floor One S9 Master</v>
      </c>
      <c r="G801" s="28">
        <f>VLOOKUP(B801,'大货清单（不定期按GOMS更新）'!A:I,9,FALSE)</f>
        <v>6932485017621</v>
      </c>
      <c r="H801" s="27" t="str">
        <f>VLOOKUP(B801,'大货清单（不定期按GOMS更新）'!A:H,7,0)</f>
        <v>BLACK</v>
      </c>
      <c r="I801" s="27" t="str">
        <f>VLOOKUP(B801,'大货清单（不定期按GOMS更新）'!A:F,6,FALSE)</f>
        <v>ACTIVE</v>
      </c>
      <c r="J801" s="27" t="str">
        <f>VLOOKUP(B801,'大货清单（不定期按GOMS更新）'!A:K,11,FALSE)</f>
        <v>8.4</v>
      </c>
      <c r="K801" s="27" t="str">
        <f>VLOOKUP(B801,'大货清单（不定期按GOMS更新）'!A:N,12,FALSE)</f>
        <v>773</v>
      </c>
      <c r="L801" s="27" t="str">
        <f>VLOOKUP(B801,'大货清单（不定期按GOMS更新）'!A:M,13,FALSE)</f>
        <v>333</v>
      </c>
      <c r="M801" s="27" t="str">
        <f>VLOOKUP(B801,'大货清单（不定期按GOMS更新）'!A:N,14,FALSE)</f>
        <v>315</v>
      </c>
      <c r="N801" s="58" t="s">
        <v>15249</v>
      </c>
      <c r="O801" s="27">
        <f>IFERROR(VLOOKUP(N801,'散件迭代（不定期更新）'!C:J,8,FALSE),0)</f>
        <v>0</v>
      </c>
      <c r="P801" s="27">
        <f>IFERROR(VLOOKUP(N801,'散件（更新）'!B:H,3,FALSE),0)</f>
        <v>0</v>
      </c>
      <c r="Q801" s="27" t="str">
        <f>VLOOKUP(N801,'散件（更新）'!B:H,2,FALSE)</f>
        <v>114-24670421</v>
      </c>
      <c r="R801" s="27" t="str">
        <f>VLOOKUP(N801,'散件（更新）'!B:H,7,FALSE)</f>
        <v>plastic part</v>
      </c>
      <c r="S801" s="27">
        <f>VLOOKUP(N801,'散件（更新）'!B:E,4,FALSE)</f>
        <v>0</v>
      </c>
      <c r="T801" s="27" t="s">
        <v>8759</v>
      </c>
      <c r="U801" s="28" t="str">
        <f>VLOOKUP(N801,'散件（更新）'!B:G,6,FALSE)</f>
        <v>SP;CL2467D-01;光电液位传感器</v>
      </c>
      <c r="V801" s="28">
        <f>VLOOKUP(N801,'散件（更新）'!B:I,8,FALSE)</f>
        <v>6932485012688</v>
      </c>
    </row>
    <row r="802" spans="1:22" ht="20.149999999999999" customHeight="1">
      <c r="A802" s="57">
        <v>46169</v>
      </c>
      <c r="B802" s="58" t="s">
        <v>14056</v>
      </c>
      <c r="C802" s="27" t="str">
        <f>VLOOKUP(B802,'大货清单（不定期按GOMS更新）'!A:H,8,0)</f>
        <v>109-24671201</v>
      </c>
      <c r="D802" s="27" t="str">
        <f>VLOOKUP(B802,'大货清单（不定期按GOMS更新）'!A:C,3,0)</f>
        <v>CL2467L-01</v>
      </c>
      <c r="E802" s="27" t="str">
        <f>VLOOKUP(B802,'大货清单（不定期按GOMS更新）'!A:H,4,0)</f>
        <v>GB</v>
      </c>
      <c r="F802" s="27" t="str">
        <f>VLOOKUP(B802,'大货清单（不定期按GOMS更新）'!A:H,2,0)</f>
        <v>Floor One S9 Master</v>
      </c>
      <c r="G802" s="28">
        <f>VLOOKUP(B802,'大货清单（不定期按GOMS更新）'!A:I,9,FALSE)</f>
        <v>6932485017621</v>
      </c>
      <c r="H802" s="27" t="str">
        <f>VLOOKUP(B802,'大货清单（不定期按GOMS更新）'!A:H,7,0)</f>
        <v>BLACK</v>
      </c>
      <c r="I802" s="27" t="str">
        <f>VLOOKUP(B802,'大货清单（不定期按GOMS更新）'!A:F,6,FALSE)</f>
        <v>ACTIVE</v>
      </c>
      <c r="J802" s="27" t="str">
        <f>VLOOKUP(B802,'大货清单（不定期按GOMS更新）'!A:K,11,FALSE)</f>
        <v>8.4</v>
      </c>
      <c r="K802" s="27" t="str">
        <f>VLOOKUP(B802,'大货清单（不定期按GOMS更新）'!A:N,12,FALSE)</f>
        <v>773</v>
      </c>
      <c r="L802" s="27" t="str">
        <f>VLOOKUP(B802,'大货清单（不定期按GOMS更新）'!A:M,13,FALSE)</f>
        <v>333</v>
      </c>
      <c r="M802" s="27" t="str">
        <f>VLOOKUP(B802,'大货清单（不定期按GOMS更新）'!A:N,14,FALSE)</f>
        <v>315</v>
      </c>
      <c r="N802" s="58" t="s">
        <v>15526</v>
      </c>
      <c r="O802" s="27">
        <f>IFERROR(VLOOKUP(N802,'散件迭代（不定期更新）'!C:J,8,FALSE),0)</f>
        <v>0</v>
      </c>
      <c r="P802" s="27">
        <f>IFERROR(VLOOKUP(N802,'散件（更新）'!B:H,3,FALSE),0)</f>
        <v>0</v>
      </c>
      <c r="Q802" s="27" t="str">
        <f>VLOOKUP(N802,'散件（更新）'!B:H,2,FALSE)</f>
        <v>114-24670422</v>
      </c>
      <c r="R802" s="27" t="str">
        <f>VLOOKUP(N802,'散件（更新）'!B:H,7,FALSE)</f>
        <v>plastic part</v>
      </c>
      <c r="S802" s="27">
        <f>VLOOKUP(N802,'散件（更新）'!B:E,4,FALSE)</f>
        <v>0</v>
      </c>
      <c r="T802" s="27" t="s">
        <v>8759</v>
      </c>
      <c r="U802" s="28" t="str">
        <f>VLOOKUP(N802,'散件（更新）'!B:G,6,FALSE)</f>
        <v>SP;CL2467D-01;过滤盒超声组件</v>
      </c>
      <c r="V802" s="28">
        <f>VLOOKUP(N802,'散件（更新）'!B:I,8,FALSE)</f>
        <v>6932485012695</v>
      </c>
    </row>
    <row r="803" spans="1:22" ht="20.149999999999999" customHeight="1">
      <c r="A803" s="57">
        <v>46169</v>
      </c>
      <c r="B803" s="58" t="s">
        <v>14056</v>
      </c>
      <c r="C803" s="27" t="str">
        <f>VLOOKUP(B803,'大货清单（不定期按GOMS更新）'!A:H,8,0)</f>
        <v>109-24671201</v>
      </c>
      <c r="D803" s="27" t="str">
        <f>VLOOKUP(B803,'大货清单（不定期按GOMS更新）'!A:C,3,0)</f>
        <v>CL2467L-01</v>
      </c>
      <c r="E803" s="27" t="str">
        <f>VLOOKUP(B803,'大货清单（不定期按GOMS更新）'!A:H,4,0)</f>
        <v>GB</v>
      </c>
      <c r="F803" s="27" t="str">
        <f>VLOOKUP(B803,'大货清单（不定期按GOMS更新）'!A:H,2,0)</f>
        <v>Floor One S9 Master</v>
      </c>
      <c r="G803" s="28">
        <f>VLOOKUP(B803,'大货清单（不定期按GOMS更新）'!A:I,9,FALSE)</f>
        <v>6932485017621</v>
      </c>
      <c r="H803" s="27" t="str">
        <f>VLOOKUP(B803,'大货清单（不定期按GOMS更新）'!A:H,7,0)</f>
        <v>BLACK</v>
      </c>
      <c r="I803" s="27" t="str">
        <f>VLOOKUP(B803,'大货清单（不定期按GOMS更新）'!A:F,6,FALSE)</f>
        <v>ACTIVE</v>
      </c>
      <c r="J803" s="27" t="str">
        <f>VLOOKUP(B803,'大货清单（不定期按GOMS更新）'!A:K,11,FALSE)</f>
        <v>8.4</v>
      </c>
      <c r="K803" s="27" t="str">
        <f>VLOOKUP(B803,'大货清单（不定期按GOMS更新）'!A:N,12,FALSE)</f>
        <v>773</v>
      </c>
      <c r="L803" s="27" t="str">
        <f>VLOOKUP(B803,'大货清单（不定期按GOMS更新）'!A:M,13,FALSE)</f>
        <v>333</v>
      </c>
      <c r="M803" s="27" t="str">
        <f>VLOOKUP(B803,'大货清单（不定期按GOMS更新）'!A:N,14,FALSE)</f>
        <v>315</v>
      </c>
      <c r="N803" s="58" t="s">
        <v>15078</v>
      </c>
      <c r="O803" s="27">
        <f>IFERROR(VLOOKUP(N803,'散件迭代（不定期更新）'!C:J,8,FALSE),0)</f>
        <v>0</v>
      </c>
      <c r="P803" s="27">
        <f>IFERROR(VLOOKUP(N803,'散件（更新）'!B:H,3,FALSE),0)</f>
        <v>0</v>
      </c>
      <c r="Q803" s="27" t="str">
        <f>VLOOKUP(N803,'散件（更新）'!B:H,2,FALSE)</f>
        <v>114-24670414</v>
      </c>
      <c r="R803" s="27" t="str">
        <f>VLOOKUP(N803,'散件（更新）'!B:H,7,FALSE)</f>
        <v>Wire</v>
      </c>
      <c r="S803" s="27">
        <f>VLOOKUP(N803,'散件（更新）'!B:E,4,FALSE)</f>
        <v>0</v>
      </c>
      <c r="T803" s="27" t="s">
        <v>8759</v>
      </c>
      <c r="U803" s="28" t="str">
        <f>VLOOKUP(N803,'散件（更新）'!B:G,6,FALSE)</f>
        <v>SP;CL2467D-01;地刷通讯导线</v>
      </c>
      <c r="V803" s="28">
        <f>VLOOKUP(N803,'散件（更新）'!B:I,8,FALSE)</f>
        <v>6932485012619</v>
      </c>
    </row>
    <row r="804" spans="1:22" ht="20.149999999999999" customHeight="1">
      <c r="A804" s="57">
        <v>46169</v>
      </c>
      <c r="B804" s="58" t="s">
        <v>14056</v>
      </c>
      <c r="C804" s="27" t="str">
        <f>VLOOKUP(B804,'大货清单（不定期按GOMS更新）'!A:H,8,0)</f>
        <v>109-24671201</v>
      </c>
      <c r="D804" s="27" t="str">
        <f>VLOOKUP(B804,'大货清单（不定期按GOMS更新）'!A:C,3,0)</f>
        <v>CL2467L-01</v>
      </c>
      <c r="E804" s="27" t="str">
        <f>VLOOKUP(B804,'大货清单（不定期按GOMS更新）'!A:H,4,0)</f>
        <v>GB</v>
      </c>
      <c r="F804" s="27" t="str">
        <f>VLOOKUP(B804,'大货清单（不定期按GOMS更新）'!A:H,2,0)</f>
        <v>Floor One S9 Master</v>
      </c>
      <c r="G804" s="28">
        <f>VLOOKUP(B804,'大货清单（不定期按GOMS更新）'!A:I,9,FALSE)</f>
        <v>6932485017621</v>
      </c>
      <c r="H804" s="27" t="str">
        <f>VLOOKUP(B804,'大货清单（不定期按GOMS更新）'!A:H,7,0)</f>
        <v>BLACK</v>
      </c>
      <c r="I804" s="27" t="str">
        <f>VLOOKUP(B804,'大货清单（不定期按GOMS更新）'!A:F,6,FALSE)</f>
        <v>ACTIVE</v>
      </c>
      <c r="J804" s="27" t="str">
        <f>VLOOKUP(B804,'大货清单（不定期按GOMS更新）'!A:K,11,FALSE)</f>
        <v>8.4</v>
      </c>
      <c r="K804" s="27" t="str">
        <f>VLOOKUP(B804,'大货清单（不定期按GOMS更新）'!A:N,12,FALSE)</f>
        <v>773</v>
      </c>
      <c r="L804" s="27" t="str">
        <f>VLOOKUP(B804,'大货清单（不定期按GOMS更新）'!A:M,13,FALSE)</f>
        <v>333</v>
      </c>
      <c r="M804" s="27" t="str">
        <f>VLOOKUP(B804,'大货清单（不定期按GOMS更新）'!A:N,14,FALSE)</f>
        <v>315</v>
      </c>
      <c r="N804" s="58" t="s">
        <v>8106</v>
      </c>
      <c r="O804" s="27">
        <f>IFERROR(VLOOKUP(N804,'散件迭代（不定期更新）'!C:J,8,FALSE),0)</f>
        <v>0</v>
      </c>
      <c r="P804" s="27" t="str">
        <f>IFERROR(VLOOKUP(N804,'散件（更新）'!B:H,3,FALSE),0)</f>
        <v/>
      </c>
      <c r="Q804" s="27" t="str">
        <f>VLOOKUP(N804,'散件（更新）'!B:H,2,FALSE)</f>
        <v>114-23480605</v>
      </c>
      <c r="R804" s="27" t="str">
        <f>VLOOKUP(N804,'散件（更新）'!B:H,7,FALSE)</f>
        <v>Motor</v>
      </c>
      <c r="S804" s="27" t="str">
        <f>VLOOKUP(N804,'散件（更新）'!B:E,4,FALSE)</f>
        <v>https://tineco-yxzt.oss-accelerate.aliyuncs.com/20250110/05-brushmotor_1736502719193.png</v>
      </c>
      <c r="T804" s="27" t="s">
        <v>8759</v>
      </c>
      <c r="U804" s="28" t="str">
        <f>VLOOKUP(N804,'散件（更新）'!B:G,6,FALSE)</f>
        <v>地刷电机</v>
      </c>
      <c r="V804" s="28">
        <f>VLOOKUP(N804,'散件（更新）'!B:I,8,FALSE)</f>
        <v>6932485003907</v>
      </c>
    </row>
    <row r="805" spans="1:22" ht="20.149999999999999" customHeight="1">
      <c r="A805" s="57">
        <v>46169</v>
      </c>
      <c r="B805" s="58" t="s">
        <v>14056</v>
      </c>
      <c r="C805" s="27" t="str">
        <f>VLOOKUP(B805,'大货清单（不定期按GOMS更新）'!A:H,8,0)</f>
        <v>109-24671201</v>
      </c>
      <c r="D805" s="27" t="str">
        <f>VLOOKUP(B805,'大货清单（不定期按GOMS更新）'!A:C,3,0)</f>
        <v>CL2467L-01</v>
      </c>
      <c r="E805" s="27" t="str">
        <f>VLOOKUP(B805,'大货清单（不定期按GOMS更新）'!A:H,4,0)</f>
        <v>GB</v>
      </c>
      <c r="F805" s="27" t="str">
        <f>VLOOKUP(B805,'大货清单（不定期按GOMS更新）'!A:H,2,0)</f>
        <v>Floor One S9 Master</v>
      </c>
      <c r="G805" s="28">
        <f>VLOOKUP(B805,'大货清单（不定期按GOMS更新）'!A:I,9,FALSE)</f>
        <v>6932485017621</v>
      </c>
      <c r="H805" s="27" t="str">
        <f>VLOOKUP(B805,'大货清单（不定期按GOMS更新）'!A:H,7,0)</f>
        <v>BLACK</v>
      </c>
      <c r="I805" s="27" t="str">
        <f>VLOOKUP(B805,'大货清单（不定期按GOMS更新）'!A:F,6,FALSE)</f>
        <v>ACTIVE</v>
      </c>
      <c r="J805" s="27" t="str">
        <f>VLOOKUP(B805,'大货清单（不定期按GOMS更新）'!A:K,11,FALSE)</f>
        <v>8.4</v>
      </c>
      <c r="K805" s="27" t="str">
        <f>VLOOKUP(B805,'大货清单（不定期按GOMS更新）'!A:N,12,FALSE)</f>
        <v>773</v>
      </c>
      <c r="L805" s="27" t="str">
        <f>VLOOKUP(B805,'大货清单（不定期按GOMS更新）'!A:M,13,FALSE)</f>
        <v>333</v>
      </c>
      <c r="M805" s="27" t="str">
        <f>VLOOKUP(B805,'大货清单（不定期按GOMS更新）'!A:N,14,FALSE)</f>
        <v>315</v>
      </c>
      <c r="N805" s="58" t="s">
        <v>14663</v>
      </c>
      <c r="O805" s="27">
        <f>IFERROR(VLOOKUP(N805,'散件迭代（不定期更新）'!C:J,8,FALSE),0)</f>
        <v>0</v>
      </c>
      <c r="P805" s="27">
        <f>IFERROR(VLOOKUP(N805,'散件（更新）'!B:H,3,FALSE),0)</f>
        <v>0</v>
      </c>
      <c r="Q805" s="27" t="str">
        <f>VLOOKUP(N805,'散件（更新）'!B:H,2,FALSE)</f>
        <v>114-24670408</v>
      </c>
      <c r="R805" s="27" t="str">
        <f>VLOOKUP(N805,'散件（更新）'!B:H,7,FALSE)</f>
        <v>Motor</v>
      </c>
      <c r="S805" s="27" t="str">
        <f>VLOOKUP(N805,'散件（更新）'!B:E,4,FALSE)</f>
        <v>https://tineco-yxzt.oss-accelerate.aliyuncs.com/20250924/zhu_1758676179740.png</v>
      </c>
      <c r="T805" s="27" t="s">
        <v>8759</v>
      </c>
      <c r="U805" s="28" t="str">
        <f>VLOOKUP(N805,'散件（更新）'!B:G,6,FALSE)</f>
        <v>SP;CL2467D-01;主电机组件</v>
      </c>
      <c r="V805" s="28">
        <f>VLOOKUP(N805,'散件（更新）'!B:I,8,FALSE)</f>
        <v>6932485012558</v>
      </c>
    </row>
    <row r="806" spans="1:22" ht="20.149999999999999" customHeight="1">
      <c r="A806" s="57">
        <v>46169</v>
      </c>
      <c r="B806" s="58" t="s">
        <v>14056</v>
      </c>
      <c r="C806" s="27" t="str">
        <f>VLOOKUP(B806,'大货清单（不定期按GOMS更新）'!A:H,8,0)</f>
        <v>109-24671201</v>
      </c>
      <c r="D806" s="27" t="str">
        <f>VLOOKUP(B806,'大货清单（不定期按GOMS更新）'!A:C,3,0)</f>
        <v>CL2467L-01</v>
      </c>
      <c r="E806" s="27" t="str">
        <f>VLOOKUP(B806,'大货清单（不定期按GOMS更新）'!A:H,4,0)</f>
        <v>GB</v>
      </c>
      <c r="F806" s="27" t="str">
        <f>VLOOKUP(B806,'大货清单（不定期按GOMS更新）'!A:H,2,0)</f>
        <v>Floor One S9 Master</v>
      </c>
      <c r="G806" s="28">
        <f>VLOOKUP(B806,'大货清单（不定期按GOMS更新）'!A:I,9,FALSE)</f>
        <v>6932485017621</v>
      </c>
      <c r="H806" s="27" t="str">
        <f>VLOOKUP(B806,'大货清单（不定期按GOMS更新）'!A:H,7,0)</f>
        <v>BLACK</v>
      </c>
      <c r="I806" s="27" t="str">
        <f>VLOOKUP(B806,'大货清单（不定期按GOMS更新）'!A:F,6,FALSE)</f>
        <v>ACTIVE</v>
      </c>
      <c r="J806" s="27" t="str">
        <f>VLOOKUP(B806,'大货清单（不定期按GOMS更新）'!A:K,11,FALSE)</f>
        <v>8.4</v>
      </c>
      <c r="K806" s="27" t="str">
        <f>VLOOKUP(B806,'大货清单（不定期按GOMS更新）'!A:N,12,FALSE)</f>
        <v>773</v>
      </c>
      <c r="L806" s="27" t="str">
        <f>VLOOKUP(B806,'大货清单（不定期按GOMS更新）'!A:M,13,FALSE)</f>
        <v>333</v>
      </c>
      <c r="M806" s="27" t="str">
        <f>VLOOKUP(B806,'大货清单（不定期按GOMS更新）'!A:N,14,FALSE)</f>
        <v>315</v>
      </c>
      <c r="N806" s="58" t="s">
        <v>15060</v>
      </c>
      <c r="O806" s="27">
        <f>IFERROR(VLOOKUP(N806,'散件迭代（不定期更新）'!C:J,8,FALSE),0)</f>
        <v>0</v>
      </c>
      <c r="P806" s="27">
        <f>IFERROR(VLOOKUP(N806,'散件（更新）'!B:H,3,FALSE),0)</f>
        <v>0</v>
      </c>
      <c r="Q806" s="27" t="str">
        <f>VLOOKUP(N806,'散件（更新）'!B:H,2,FALSE)</f>
        <v>114-25350319</v>
      </c>
      <c r="R806" s="27" t="str">
        <f>VLOOKUP(N806,'散件（更新）'!B:H,7,FALSE)</f>
        <v>Charging base Fan Assembly</v>
      </c>
      <c r="S806" s="27" t="str">
        <f>VLOOKUP(N806,'散件（更新）'!B:E,4,FALSE)</f>
        <v>https://tineco-yxzt.oss-accelerate.aliyuncs.com/20250912/A8E581F33FB2BEB8660FB81E75AC9B4B_1757661449897.png</v>
      </c>
      <c r="T806" s="27" t="s">
        <v>8759</v>
      </c>
      <c r="U806" s="28" t="str">
        <f>VLOOKUP(N806,'散件（更新）'!B:G,6,FALSE)</f>
        <v>SP;CL2535C-01;托盘风机组件</v>
      </c>
      <c r="V806" s="28">
        <f>VLOOKUP(N806,'散件（更新）'!B:I,8,FALSE)</f>
        <v>6932485013715</v>
      </c>
    </row>
    <row r="807" spans="1:22" ht="20.149999999999999" customHeight="1">
      <c r="A807" s="57">
        <v>46169</v>
      </c>
      <c r="B807" s="58" t="s">
        <v>14056</v>
      </c>
      <c r="C807" s="27" t="str">
        <f>VLOOKUP(B807,'大货清单（不定期按GOMS更新）'!A:H,8,0)</f>
        <v>109-24671201</v>
      </c>
      <c r="D807" s="27" t="str">
        <f>VLOOKUP(B807,'大货清单（不定期按GOMS更新）'!A:C,3,0)</f>
        <v>CL2467L-01</v>
      </c>
      <c r="E807" s="27" t="str">
        <f>VLOOKUP(B807,'大货清单（不定期按GOMS更新）'!A:H,4,0)</f>
        <v>GB</v>
      </c>
      <c r="F807" s="27" t="str">
        <f>VLOOKUP(B807,'大货清单（不定期按GOMS更新）'!A:H,2,0)</f>
        <v>Floor One S9 Master</v>
      </c>
      <c r="G807" s="28">
        <f>VLOOKUP(B807,'大货清单（不定期按GOMS更新）'!A:I,9,FALSE)</f>
        <v>6932485017621</v>
      </c>
      <c r="H807" s="27" t="str">
        <f>VLOOKUP(B807,'大货清单（不定期按GOMS更新）'!A:H,7,0)</f>
        <v>BLACK</v>
      </c>
      <c r="I807" s="27" t="str">
        <f>VLOOKUP(B807,'大货清单（不定期按GOMS更新）'!A:F,6,FALSE)</f>
        <v>ACTIVE</v>
      </c>
      <c r="J807" s="27" t="str">
        <f>VLOOKUP(B807,'大货清单（不定期按GOMS更新）'!A:K,11,FALSE)</f>
        <v>8.4</v>
      </c>
      <c r="K807" s="27" t="str">
        <f>VLOOKUP(B807,'大货清单（不定期按GOMS更新）'!A:N,12,FALSE)</f>
        <v>773</v>
      </c>
      <c r="L807" s="27" t="str">
        <f>VLOOKUP(B807,'大货清单（不定期按GOMS更新）'!A:M,13,FALSE)</f>
        <v>333</v>
      </c>
      <c r="M807" s="27" t="str">
        <f>VLOOKUP(B807,'大货清单（不定期按GOMS更新）'!A:N,14,FALSE)</f>
        <v>315</v>
      </c>
      <c r="N807" s="58" t="s">
        <v>8047</v>
      </c>
      <c r="O807" s="27">
        <f>IFERROR(VLOOKUP(N807,'散件迭代（不定期更新）'!C:J,8,FALSE),0)</f>
        <v>0</v>
      </c>
      <c r="P807" s="27" t="str">
        <f>IFERROR(VLOOKUP(N807,'散件（更新）'!B:H,3,FALSE),0)</f>
        <v/>
      </c>
      <c r="Q807" s="27" t="str">
        <f>VLOOKUP(N807,'散件（更新）'!B:H,2,FALSE)</f>
        <v>114-23480612</v>
      </c>
      <c r="R807" s="27" t="str">
        <f>VLOOKUP(N807,'散件（更新）'!B:H,7,FALSE)</f>
        <v>Boiler </v>
      </c>
      <c r="S807" s="27">
        <f>VLOOKUP(N807,'散件（更新）'!B:E,4,FALSE)</f>
        <v>0</v>
      </c>
      <c r="T807" s="27" t="s">
        <v>8759</v>
      </c>
      <c r="U807" s="28" t="str">
        <f>VLOOKUP(N807,'散件（更新）'!B:G,6,FALSE)</f>
        <v>发热丝组件</v>
      </c>
      <c r="V807" s="28">
        <f>VLOOKUP(N807,'散件（更新）'!B:I,8,FALSE)</f>
        <v>6932485003976</v>
      </c>
    </row>
    <row r="808" spans="1:22" ht="20.149999999999999" customHeight="1">
      <c r="A808" s="57">
        <v>46169</v>
      </c>
      <c r="B808" s="58" t="s">
        <v>14056</v>
      </c>
      <c r="C808" s="27" t="str">
        <f>VLOOKUP(B808,'大货清单（不定期按GOMS更新）'!A:H,8,0)</f>
        <v>109-24671201</v>
      </c>
      <c r="D808" s="27" t="str">
        <f>VLOOKUP(B808,'大货清单（不定期按GOMS更新）'!A:C,3,0)</f>
        <v>CL2467L-01</v>
      </c>
      <c r="E808" s="27" t="str">
        <f>VLOOKUP(B808,'大货清单（不定期按GOMS更新）'!A:H,4,0)</f>
        <v>GB</v>
      </c>
      <c r="F808" s="27" t="str">
        <f>VLOOKUP(B808,'大货清单（不定期按GOMS更新）'!A:H,2,0)</f>
        <v>Floor One S9 Master</v>
      </c>
      <c r="G808" s="28">
        <f>VLOOKUP(B808,'大货清单（不定期按GOMS更新）'!A:I,9,FALSE)</f>
        <v>6932485017621</v>
      </c>
      <c r="H808" s="27" t="str">
        <f>VLOOKUP(B808,'大货清单（不定期按GOMS更新）'!A:H,7,0)</f>
        <v>BLACK</v>
      </c>
      <c r="I808" s="27" t="str">
        <f>VLOOKUP(B808,'大货清单（不定期按GOMS更新）'!A:F,6,FALSE)</f>
        <v>ACTIVE</v>
      </c>
      <c r="J808" s="27" t="str">
        <f>VLOOKUP(B808,'大货清单（不定期按GOMS更新）'!A:K,11,FALSE)</f>
        <v>8.4</v>
      </c>
      <c r="K808" s="27" t="str">
        <f>VLOOKUP(B808,'大货清单（不定期按GOMS更新）'!A:N,12,FALSE)</f>
        <v>773</v>
      </c>
      <c r="L808" s="27" t="str">
        <f>VLOOKUP(B808,'大货清单（不定期按GOMS更新）'!A:M,13,FALSE)</f>
        <v>333</v>
      </c>
      <c r="M808" s="27" t="str">
        <f>VLOOKUP(B808,'大货清单（不定期按GOMS更新）'!A:N,14,FALSE)</f>
        <v>315</v>
      </c>
      <c r="N808" s="58" t="s">
        <v>15666</v>
      </c>
      <c r="O808" s="27">
        <f>IFERROR(VLOOKUP(N808,'散件迭代（不定期更新）'!C:J,8,FALSE),0)</f>
        <v>0</v>
      </c>
      <c r="P808" s="27">
        <f>IFERROR(VLOOKUP(N808,'散件（更新）'!B:H,3,FALSE),0)</f>
        <v>0</v>
      </c>
      <c r="Q808" s="27" t="str">
        <f>VLOOKUP(N808,'散件（更新）'!B:H,2,FALSE)</f>
        <v>114-24670407</v>
      </c>
      <c r="R808" s="27" t="str">
        <f>VLOOKUP(N808,'散件（更新）'!B:H,7,FALSE)</f>
        <v>PCBA</v>
      </c>
      <c r="S808" s="27">
        <f>VLOOKUP(N808,'散件（更新）'!B:E,4,FALSE)</f>
        <v>0</v>
      </c>
      <c r="T808" s="27" t="s">
        <v>8759</v>
      </c>
      <c r="U808" s="28" t="str">
        <f>VLOOKUP(N808,'散件（更新）'!B:G,6,FALSE)</f>
        <v>SP;CL2467D-01;7节降本托盘电源板</v>
      </c>
      <c r="V808" s="28">
        <f>VLOOKUP(N808,'散件（更新）'!B:I,8,FALSE)</f>
        <v>6932485012541</v>
      </c>
    </row>
    <row r="809" spans="1:22" ht="20.149999999999999" customHeight="1">
      <c r="A809" s="57">
        <v>46169</v>
      </c>
      <c r="B809" s="58" t="s">
        <v>14056</v>
      </c>
      <c r="C809" s="27" t="str">
        <f>VLOOKUP(B809,'大货清单（不定期按GOMS更新）'!A:H,8,0)</f>
        <v>109-24671201</v>
      </c>
      <c r="D809" s="27" t="str">
        <f>VLOOKUP(B809,'大货清单（不定期按GOMS更新）'!A:C,3,0)</f>
        <v>CL2467L-01</v>
      </c>
      <c r="E809" s="27" t="str">
        <f>VLOOKUP(B809,'大货清单（不定期按GOMS更新）'!A:H,4,0)</f>
        <v>GB</v>
      </c>
      <c r="F809" s="27" t="str">
        <f>VLOOKUP(B809,'大货清单（不定期按GOMS更新）'!A:H,2,0)</f>
        <v>Floor One S9 Master</v>
      </c>
      <c r="G809" s="28">
        <f>VLOOKUP(B809,'大货清单（不定期按GOMS更新）'!A:I,9,FALSE)</f>
        <v>6932485017621</v>
      </c>
      <c r="H809" s="27" t="str">
        <f>VLOOKUP(B809,'大货清单（不定期按GOMS更新）'!A:H,7,0)</f>
        <v>BLACK</v>
      </c>
      <c r="I809" s="27" t="str">
        <f>VLOOKUP(B809,'大货清单（不定期按GOMS更新）'!A:F,6,FALSE)</f>
        <v>ACTIVE</v>
      </c>
      <c r="J809" s="27" t="str">
        <f>VLOOKUP(B809,'大货清单（不定期按GOMS更新）'!A:K,11,FALSE)</f>
        <v>8.4</v>
      </c>
      <c r="K809" s="27" t="str">
        <f>VLOOKUP(B809,'大货清单（不定期按GOMS更新）'!A:N,12,FALSE)</f>
        <v>773</v>
      </c>
      <c r="L809" s="27" t="str">
        <f>VLOOKUP(B809,'大货清单（不定期按GOMS更新）'!A:M,13,FALSE)</f>
        <v>333</v>
      </c>
      <c r="M809" s="27" t="str">
        <f>VLOOKUP(B809,'大货清单（不定期按GOMS更新）'!A:N,14,FALSE)</f>
        <v>315</v>
      </c>
      <c r="N809" s="58" t="s">
        <v>15711</v>
      </c>
      <c r="O809" s="27">
        <f>IFERROR(VLOOKUP(N809,'散件迭代（不定期更新）'!C:J,8,FALSE),0)</f>
        <v>0</v>
      </c>
      <c r="P809" s="27">
        <f>IFERROR(VLOOKUP(N809,'散件（更新）'!B:H,3,FALSE),0)</f>
        <v>0</v>
      </c>
      <c r="Q809" s="27" t="str">
        <f>VLOOKUP(N809,'散件（更新）'!B:H,2,FALSE)</f>
        <v>114-24670409</v>
      </c>
      <c r="R809" s="27" t="str">
        <f>VLOOKUP(N809,'散件（更新）'!B:H,7,FALSE)</f>
        <v>PCBA</v>
      </c>
      <c r="S809" s="27" t="str">
        <f>VLOOKUP(N809,'散件（更新）'!B:E,4,FALSE)</f>
        <v>https://tineco-yxzt.oss-accelerate.aliyuncs.com/20250924/XUANCAI_1758676443078.png</v>
      </c>
      <c r="T809" s="27" t="s">
        <v>8759</v>
      </c>
      <c r="U809" s="28" t="str">
        <f>VLOOKUP(N809,'散件（更新）'!B:G,6,FALSE)</f>
        <v>SP;CL2467D-01;炫彩灯板</v>
      </c>
      <c r="V809" s="28">
        <f>VLOOKUP(N809,'散件（更新）'!B:I,8,FALSE)</f>
        <v>6932485012565</v>
      </c>
    </row>
    <row r="810" spans="1:22" ht="20.149999999999999" customHeight="1">
      <c r="A810" s="57">
        <v>46169</v>
      </c>
      <c r="B810" s="58" t="s">
        <v>14056</v>
      </c>
      <c r="C810" s="27" t="str">
        <f>VLOOKUP(B810,'大货清单（不定期按GOMS更新）'!A:H,8,0)</f>
        <v>109-24671201</v>
      </c>
      <c r="D810" s="27" t="str">
        <f>VLOOKUP(B810,'大货清单（不定期按GOMS更新）'!A:C,3,0)</f>
        <v>CL2467L-01</v>
      </c>
      <c r="E810" s="27" t="str">
        <f>VLOOKUP(B810,'大货清单（不定期按GOMS更新）'!A:H,4,0)</f>
        <v>GB</v>
      </c>
      <c r="F810" s="27" t="str">
        <f>VLOOKUP(B810,'大货清单（不定期按GOMS更新）'!A:H,2,0)</f>
        <v>Floor One S9 Master</v>
      </c>
      <c r="G810" s="28">
        <f>VLOOKUP(B810,'大货清单（不定期按GOMS更新）'!A:I,9,FALSE)</f>
        <v>6932485017621</v>
      </c>
      <c r="H810" s="27" t="str">
        <f>VLOOKUP(B810,'大货清单（不定期按GOMS更新）'!A:H,7,0)</f>
        <v>BLACK</v>
      </c>
      <c r="I810" s="27" t="str">
        <f>VLOOKUP(B810,'大货清单（不定期按GOMS更新）'!A:F,6,FALSE)</f>
        <v>ACTIVE</v>
      </c>
      <c r="J810" s="27" t="str">
        <f>VLOOKUP(B810,'大货清单（不定期按GOMS更新）'!A:K,11,FALSE)</f>
        <v>8.4</v>
      </c>
      <c r="K810" s="27" t="str">
        <f>VLOOKUP(B810,'大货清单（不定期按GOMS更新）'!A:N,12,FALSE)</f>
        <v>773</v>
      </c>
      <c r="L810" s="27" t="str">
        <f>VLOOKUP(B810,'大货清单（不定期按GOMS更新）'!A:M,13,FALSE)</f>
        <v>333</v>
      </c>
      <c r="M810" s="27" t="str">
        <f>VLOOKUP(B810,'大货清单（不定期按GOMS更新）'!A:N,14,FALSE)</f>
        <v>315</v>
      </c>
      <c r="N810" s="58" t="s">
        <v>15827</v>
      </c>
      <c r="O810" s="27">
        <f>IFERROR(VLOOKUP(N810,'散件迭代（不定期更新）'!C:J,8,FALSE),0)</f>
        <v>0</v>
      </c>
      <c r="P810" s="27">
        <f>IFERROR(VLOOKUP(N810,'散件（更新）'!B:H,3,FALSE),0)</f>
        <v>0</v>
      </c>
      <c r="Q810" s="27" t="str">
        <f>VLOOKUP(N810,'散件（更新）'!B:H,2,FALSE)</f>
        <v>114-24670413</v>
      </c>
      <c r="R810" s="27" t="str">
        <f>VLOOKUP(N810,'散件（更新）'!B:H,7,FALSE)</f>
        <v>PCBA</v>
      </c>
      <c r="S810" s="27">
        <f>VLOOKUP(N810,'散件（更新）'!B:E,4,FALSE)</f>
        <v>0</v>
      </c>
      <c r="T810" s="27" t="s">
        <v>8759</v>
      </c>
      <c r="U810" s="28" t="str">
        <f>VLOOKUP(N810,'散件（更新）'!B:G,6,FALSE)</f>
        <v>SP;CL2467D-01;主控板组件</v>
      </c>
      <c r="V810" s="28">
        <f>VLOOKUP(N810,'散件（更新）'!B:I,8,FALSE)</f>
        <v>6932485012602</v>
      </c>
    </row>
    <row r="811" spans="1:22" ht="20.149999999999999" customHeight="1">
      <c r="A811" s="57">
        <v>46169</v>
      </c>
      <c r="B811" s="58" t="s">
        <v>14056</v>
      </c>
      <c r="C811" s="27" t="str">
        <f>VLOOKUP(B811,'大货清单（不定期按GOMS更新）'!A:H,8,0)</f>
        <v>109-24671201</v>
      </c>
      <c r="D811" s="27" t="str">
        <f>VLOOKUP(B811,'大货清单（不定期按GOMS更新）'!A:C,3,0)</f>
        <v>CL2467L-01</v>
      </c>
      <c r="E811" s="27" t="str">
        <f>VLOOKUP(B811,'大货清单（不定期按GOMS更新）'!A:H,4,0)</f>
        <v>GB</v>
      </c>
      <c r="F811" s="27" t="str">
        <f>VLOOKUP(B811,'大货清单（不定期按GOMS更新）'!A:H,2,0)</f>
        <v>Floor One S9 Master</v>
      </c>
      <c r="G811" s="28">
        <f>VLOOKUP(B811,'大货清单（不定期按GOMS更新）'!A:I,9,FALSE)</f>
        <v>6932485017621</v>
      </c>
      <c r="H811" s="27" t="str">
        <f>VLOOKUP(B811,'大货清单（不定期按GOMS更新）'!A:H,7,0)</f>
        <v>BLACK</v>
      </c>
      <c r="I811" s="27" t="str">
        <f>VLOOKUP(B811,'大货清单（不定期按GOMS更新）'!A:F,6,FALSE)</f>
        <v>ACTIVE</v>
      </c>
      <c r="J811" s="27" t="str">
        <f>VLOOKUP(B811,'大货清单（不定期按GOMS更新）'!A:K,11,FALSE)</f>
        <v>8.4</v>
      </c>
      <c r="K811" s="27" t="str">
        <f>VLOOKUP(B811,'大货清单（不定期按GOMS更新）'!A:N,12,FALSE)</f>
        <v>773</v>
      </c>
      <c r="L811" s="27" t="str">
        <f>VLOOKUP(B811,'大货清单（不定期按GOMS更新）'!A:M,13,FALSE)</f>
        <v>333</v>
      </c>
      <c r="M811" s="27" t="str">
        <f>VLOOKUP(B811,'大货清单（不定期按GOMS更新）'!A:N,14,FALSE)</f>
        <v>315</v>
      </c>
      <c r="N811" s="58" t="s">
        <v>15607</v>
      </c>
      <c r="O811" s="27">
        <f>IFERROR(VLOOKUP(N811,'散件迭代（不定期更新）'!C:J,8,FALSE),0)</f>
        <v>0</v>
      </c>
      <c r="P811" s="27">
        <f>IFERROR(VLOOKUP(N811,'散件（更新）'!B:H,3,FALSE),0)</f>
        <v>0</v>
      </c>
      <c r="Q811" s="27" t="str">
        <f>VLOOKUP(N811,'散件（更新）'!B:H,2,FALSE)</f>
        <v>114-24670424</v>
      </c>
      <c r="R811" s="27" t="str">
        <f>VLOOKUP(N811,'散件（更新）'!B:H,7,FALSE)</f>
        <v>PCBA</v>
      </c>
      <c r="S811" s="27">
        <f>VLOOKUP(N811,'散件（更新）'!B:E,4,FALSE)</f>
        <v>0</v>
      </c>
      <c r="T811" s="27" t="s">
        <v>8759</v>
      </c>
      <c r="U811" s="28" t="str">
        <f>VLOOKUP(N811,'散件（更新）'!B:G,6,FALSE)</f>
        <v>SP;CL2467D-01;地刷主板组件</v>
      </c>
      <c r="V811" s="28">
        <f>VLOOKUP(N811,'散件（更新）'!B:I,8,FALSE)</f>
        <v>6932485012718</v>
      </c>
    </row>
    <row r="812" spans="1:22" ht="20.149999999999999" customHeight="1">
      <c r="A812" s="57">
        <v>46169</v>
      </c>
      <c r="B812" s="58" t="s">
        <v>14056</v>
      </c>
      <c r="C812" s="27" t="str">
        <f>VLOOKUP(B812,'大货清单（不定期按GOMS更新）'!A:H,8,0)</f>
        <v>109-24671201</v>
      </c>
      <c r="D812" s="27" t="str">
        <f>VLOOKUP(B812,'大货清单（不定期按GOMS更新）'!A:C,3,0)</f>
        <v>CL2467L-01</v>
      </c>
      <c r="E812" s="27" t="str">
        <f>VLOOKUP(B812,'大货清单（不定期按GOMS更新）'!A:H,4,0)</f>
        <v>GB</v>
      </c>
      <c r="F812" s="27" t="str">
        <f>VLOOKUP(B812,'大货清单（不定期按GOMS更新）'!A:H,2,0)</f>
        <v>Floor One S9 Master</v>
      </c>
      <c r="G812" s="28">
        <f>VLOOKUP(B812,'大货清单（不定期按GOMS更新）'!A:I,9,FALSE)</f>
        <v>6932485017621</v>
      </c>
      <c r="H812" s="27" t="str">
        <f>VLOOKUP(B812,'大货清单（不定期按GOMS更新）'!A:H,7,0)</f>
        <v>BLACK</v>
      </c>
      <c r="I812" s="27" t="str">
        <f>VLOOKUP(B812,'大货清单（不定期按GOMS更新）'!A:F,6,FALSE)</f>
        <v>ACTIVE</v>
      </c>
      <c r="J812" s="27" t="str">
        <f>VLOOKUP(B812,'大货清单（不定期按GOMS更新）'!A:K,11,FALSE)</f>
        <v>8.4</v>
      </c>
      <c r="K812" s="27" t="str">
        <f>VLOOKUP(B812,'大货清单（不定期按GOMS更新）'!A:N,12,FALSE)</f>
        <v>773</v>
      </c>
      <c r="L812" s="27" t="str">
        <f>VLOOKUP(B812,'大货清单（不定期按GOMS更新）'!A:M,13,FALSE)</f>
        <v>333</v>
      </c>
      <c r="M812" s="27" t="str">
        <f>VLOOKUP(B812,'大货清单（不定期按GOMS更新）'!A:N,14,FALSE)</f>
        <v>315</v>
      </c>
      <c r="N812" s="58" t="s">
        <v>14744</v>
      </c>
      <c r="O812" s="27">
        <f>IFERROR(VLOOKUP(N812,'散件迭代（不定期更新）'!C:J,8,FALSE),0)</f>
        <v>0</v>
      </c>
      <c r="P812" s="27">
        <f>IFERROR(VLOOKUP(N812,'散件（更新）'!B:H,3,FALSE),0)</f>
        <v>0</v>
      </c>
      <c r="Q812" s="27" t="str">
        <f>VLOOKUP(N812,'散件（更新）'!B:H,2,FALSE)</f>
        <v>114-24670417</v>
      </c>
      <c r="R812" s="27" t="str">
        <f>VLOOKUP(N812,'散件（更新）'!B:H,7,FALSE)</f>
        <v>Scraper</v>
      </c>
      <c r="S812" s="27">
        <f>VLOOKUP(N812,'散件（更新）'!B:E,4,FALSE)</f>
        <v>0</v>
      </c>
      <c r="T812" s="27" t="s">
        <v>8759</v>
      </c>
      <c r="U812" s="28" t="str">
        <f>VLOOKUP(N812,'散件（更新）'!B:G,6,FALSE)</f>
        <v>SP;CL2467D-01;可拆刮条组件</v>
      </c>
      <c r="V812" s="28">
        <f>VLOOKUP(N812,'散件（更新）'!B:I,8,FALSE)</f>
        <v>6932485012640</v>
      </c>
    </row>
    <row r="813" spans="1:22" ht="20.149999999999999" customHeight="1">
      <c r="A813" s="57">
        <v>46169</v>
      </c>
      <c r="B813" s="58" t="s">
        <v>14056</v>
      </c>
      <c r="C813" s="27" t="str">
        <f>VLOOKUP(B813,'大货清单（不定期按GOMS更新）'!A:H,8,0)</f>
        <v>109-24671201</v>
      </c>
      <c r="D813" s="27" t="str">
        <f>VLOOKUP(B813,'大货清单（不定期按GOMS更新）'!A:C,3,0)</f>
        <v>CL2467L-01</v>
      </c>
      <c r="E813" s="27" t="str">
        <f>VLOOKUP(B813,'大货清单（不定期按GOMS更新）'!A:H,4,0)</f>
        <v>GB</v>
      </c>
      <c r="F813" s="27" t="str">
        <f>VLOOKUP(B813,'大货清单（不定期按GOMS更新）'!A:H,2,0)</f>
        <v>Floor One S9 Master</v>
      </c>
      <c r="G813" s="28">
        <f>VLOOKUP(B813,'大货清单（不定期按GOMS更新）'!A:I,9,FALSE)</f>
        <v>6932485017621</v>
      </c>
      <c r="H813" s="27" t="str">
        <f>VLOOKUP(B813,'大货清单（不定期按GOMS更新）'!A:H,7,0)</f>
        <v>BLACK</v>
      </c>
      <c r="I813" s="27" t="str">
        <f>VLOOKUP(B813,'大货清单（不定期按GOMS更新）'!A:F,6,FALSE)</f>
        <v>ACTIVE</v>
      </c>
      <c r="J813" s="27" t="str">
        <f>VLOOKUP(B813,'大货清单（不定期按GOMS更新）'!A:K,11,FALSE)</f>
        <v>8.4</v>
      </c>
      <c r="K813" s="27" t="str">
        <f>VLOOKUP(B813,'大货清单（不定期按GOMS更新）'!A:N,12,FALSE)</f>
        <v>773</v>
      </c>
      <c r="L813" s="27" t="str">
        <f>VLOOKUP(B813,'大货清单（不定期按GOMS更新）'!A:M,13,FALSE)</f>
        <v>333</v>
      </c>
      <c r="M813" s="27" t="str">
        <f>VLOOKUP(B813,'大货清单（不定期按GOMS更新）'!A:N,14,FALSE)</f>
        <v>315</v>
      </c>
      <c r="N813" s="58" t="s">
        <v>14516</v>
      </c>
      <c r="O813" s="27">
        <f>IFERROR(VLOOKUP(N813,'散件迭代（不定期更新）'!C:J,8,FALSE),0)</f>
        <v>0</v>
      </c>
      <c r="P813" s="27">
        <f>IFERROR(VLOOKUP(N813,'散件（更新）'!B:H,3,FALSE),0)</f>
        <v>0</v>
      </c>
      <c r="Q813" s="27" t="str">
        <f>VLOOKUP(N813,'散件（更新）'!B:H,2,FALSE)</f>
        <v>114-24670805</v>
      </c>
      <c r="R813" s="27" t="str">
        <f>VLOOKUP(N813,'散件（更新）'!B:H,7,FALSE)</f>
        <v>Repair Wheel</v>
      </c>
      <c r="S813" s="27">
        <f>VLOOKUP(N813,'散件（更新）'!B:E,4,FALSE)</f>
        <v>0</v>
      </c>
      <c r="T813" s="27" t="s">
        <v>8759</v>
      </c>
      <c r="U813" s="28" t="str">
        <f>VLOOKUP(N813,'散件（更新）'!B:G,6,FALSE)</f>
        <v>SP;CL2467H-01;大轮包胶组件（带护套）</v>
      </c>
      <c r="V813" s="28">
        <f>VLOOKUP(N813,'散件（更新）'!B:I,8,FALSE)</f>
        <v>6932485012756</v>
      </c>
    </row>
    <row r="814" spans="1:22" ht="20.149999999999999" customHeight="1">
      <c r="A814" s="57">
        <v>46169</v>
      </c>
      <c r="B814" s="58" t="s">
        <v>14056</v>
      </c>
      <c r="C814" s="27" t="str">
        <f>VLOOKUP(B814,'大货清单（不定期按GOMS更新）'!A:H,8,0)</f>
        <v>109-24671201</v>
      </c>
      <c r="D814" s="27" t="str">
        <f>VLOOKUP(B814,'大货清单（不定期按GOMS更新）'!A:C,3,0)</f>
        <v>CL2467L-01</v>
      </c>
      <c r="E814" s="27" t="str">
        <f>VLOOKUP(B814,'大货清单（不定期按GOMS更新）'!A:H,4,0)</f>
        <v>GB</v>
      </c>
      <c r="F814" s="27" t="str">
        <f>VLOOKUP(B814,'大货清单（不定期按GOMS更新）'!A:H,2,0)</f>
        <v>Floor One S9 Master</v>
      </c>
      <c r="G814" s="28">
        <f>VLOOKUP(B814,'大货清单（不定期按GOMS更新）'!A:I,9,FALSE)</f>
        <v>6932485017621</v>
      </c>
      <c r="H814" s="27" t="str">
        <f>VLOOKUP(B814,'大货清单（不定期按GOMS更新）'!A:H,7,0)</f>
        <v>BLACK</v>
      </c>
      <c r="I814" s="27" t="str">
        <f>VLOOKUP(B814,'大货清单（不定期按GOMS更新）'!A:F,6,FALSE)</f>
        <v>ACTIVE</v>
      </c>
      <c r="J814" s="27" t="str">
        <f>VLOOKUP(B814,'大货清单（不定期按GOMS更新）'!A:K,11,FALSE)</f>
        <v>8.4</v>
      </c>
      <c r="K814" s="27" t="str">
        <f>VLOOKUP(B814,'大货清单（不定期按GOMS更新）'!A:N,12,FALSE)</f>
        <v>773</v>
      </c>
      <c r="L814" s="27" t="str">
        <f>VLOOKUP(B814,'大货清单（不定期按GOMS更新）'!A:M,13,FALSE)</f>
        <v>333</v>
      </c>
      <c r="M814" s="27" t="str">
        <f>VLOOKUP(B814,'大货清单（不定期按GOMS更新）'!A:N,14,FALSE)</f>
        <v>315</v>
      </c>
      <c r="N814" s="58" t="s">
        <v>15681</v>
      </c>
      <c r="O814" s="27">
        <f>IFERROR(VLOOKUP(N814,'散件迭代（不定期更新）'!C:J,8,FALSE),0)</f>
        <v>0</v>
      </c>
      <c r="P814" s="27">
        <f>IFERROR(VLOOKUP(N814,'散件（更新）'!B:H,3,FALSE),0)</f>
        <v>0</v>
      </c>
      <c r="Q814" s="27" t="str">
        <f>VLOOKUP(N814,'散件（更新）'!B:H,2,FALSE)</f>
        <v>114-24670406</v>
      </c>
      <c r="R814" s="27" t="str">
        <f>VLOOKUP(N814,'散件（更新）'!B:H,7,FALSE)</f>
        <v>Handle</v>
      </c>
      <c r="S814" s="27" t="str">
        <f>VLOOKUP(N814,'散件（更新）'!B:E,4,FALSE)</f>
        <v>https://tineco-yxzt.oss-accelerate.aliyuncs.com/20250924/shoubing_1758675779726.png</v>
      </c>
      <c r="T814" s="27" t="s">
        <v>8759</v>
      </c>
      <c r="U814" s="28" t="str">
        <f>VLOOKUP(N814,'散件（更新）'!B:G,6,FALSE)</f>
        <v>SP;CL2467D-01;手柄组件</v>
      </c>
      <c r="V814" s="28">
        <f>VLOOKUP(N814,'散件（更新）'!B:I,8,FALSE)</f>
        <v>6932485012534</v>
      </c>
    </row>
    <row r="815" spans="1:22" ht="20.149999999999999" customHeight="1">
      <c r="A815" s="57">
        <v>46169</v>
      </c>
      <c r="B815" s="58" t="s">
        <v>14056</v>
      </c>
      <c r="C815" s="27" t="str">
        <f>VLOOKUP(B815,'大货清单（不定期按GOMS更新）'!A:H,8,0)</f>
        <v>109-24671201</v>
      </c>
      <c r="D815" s="27" t="str">
        <f>VLOOKUP(B815,'大货清单（不定期按GOMS更新）'!A:C,3,0)</f>
        <v>CL2467L-01</v>
      </c>
      <c r="E815" s="27" t="str">
        <f>VLOOKUP(B815,'大货清单（不定期按GOMS更新）'!A:H,4,0)</f>
        <v>GB</v>
      </c>
      <c r="F815" s="27" t="str">
        <f>VLOOKUP(B815,'大货清单（不定期按GOMS更新）'!A:H,2,0)</f>
        <v>Floor One S9 Master</v>
      </c>
      <c r="G815" s="28">
        <f>VLOOKUP(B815,'大货清单（不定期按GOMS更新）'!A:I,9,FALSE)</f>
        <v>6932485017621</v>
      </c>
      <c r="H815" s="27" t="str">
        <f>VLOOKUP(B815,'大货清单（不定期按GOMS更新）'!A:H,7,0)</f>
        <v>BLACK</v>
      </c>
      <c r="I815" s="27" t="str">
        <f>VLOOKUP(B815,'大货清单（不定期按GOMS更新）'!A:F,6,FALSE)</f>
        <v>ACTIVE</v>
      </c>
      <c r="J815" s="27" t="str">
        <f>VLOOKUP(B815,'大货清单（不定期按GOMS更新）'!A:K,11,FALSE)</f>
        <v>8.4</v>
      </c>
      <c r="K815" s="27" t="str">
        <f>VLOOKUP(B815,'大货清单（不定期按GOMS更新）'!A:N,12,FALSE)</f>
        <v>773</v>
      </c>
      <c r="L815" s="27" t="str">
        <f>VLOOKUP(B815,'大货清单（不定期按GOMS更新）'!A:M,13,FALSE)</f>
        <v>333</v>
      </c>
      <c r="M815" s="27" t="str">
        <f>VLOOKUP(B815,'大货清单（不定期按GOMS更新）'!A:N,14,FALSE)</f>
        <v>315</v>
      </c>
      <c r="N815" s="58" t="s">
        <v>15309</v>
      </c>
      <c r="O815" s="27">
        <f>IFERROR(VLOOKUP(N815,'散件迭代（不定期更新）'!C:J,8,FALSE),0)</f>
        <v>0</v>
      </c>
      <c r="P815" s="27">
        <f>IFERROR(VLOOKUP(N815,'散件（更新）'!B:H,3,FALSE),0)</f>
        <v>0</v>
      </c>
      <c r="Q815" s="27" t="str">
        <f>VLOOKUP(N815,'散件（更新）'!B:H,2,FALSE)</f>
        <v>114-24670404</v>
      </c>
      <c r="R815" s="27" t="str">
        <f>VLOOKUP(N815,'散件（更新）'!B:H,7,FALSE)</f>
        <v>Clean Water Tank</v>
      </c>
      <c r="S815" s="27" t="str">
        <f>VLOOKUP(N815,'散件（更新）'!B:E,4,FALSE)</f>
        <v>https://tineco-yxzt.oss-accelerate.aliyuncs.com/20250924/rongyetong_1758675179542.png</v>
      </c>
      <c r="T815" s="27" t="s">
        <v>8759</v>
      </c>
      <c r="U815" s="28" t="str">
        <f>VLOOKUP(N815,'散件（更新）'!B:G,6,FALSE)</f>
        <v>SP;CL2467D-01;溶液桶组件</v>
      </c>
      <c r="V815" s="28">
        <f>VLOOKUP(N815,'散件（更新）'!B:I,8,FALSE)</f>
        <v>6932485012510</v>
      </c>
    </row>
    <row r="816" spans="1:22" ht="20.149999999999999" customHeight="1">
      <c r="A816" s="57">
        <v>46169</v>
      </c>
      <c r="B816" s="58" t="s">
        <v>14056</v>
      </c>
      <c r="C816" s="27" t="str">
        <f>VLOOKUP(B816,'大货清单（不定期按GOMS更新）'!A:H,8,0)</f>
        <v>109-24671201</v>
      </c>
      <c r="D816" s="27" t="str">
        <f>VLOOKUP(B816,'大货清单（不定期按GOMS更新）'!A:C,3,0)</f>
        <v>CL2467L-01</v>
      </c>
      <c r="E816" s="27" t="str">
        <f>VLOOKUP(B816,'大货清单（不定期按GOMS更新）'!A:H,4,0)</f>
        <v>GB</v>
      </c>
      <c r="F816" s="27" t="str">
        <f>VLOOKUP(B816,'大货清单（不定期按GOMS更新）'!A:H,2,0)</f>
        <v>Floor One S9 Master</v>
      </c>
      <c r="G816" s="28">
        <f>VLOOKUP(B816,'大货清单（不定期按GOMS更新）'!A:I,9,FALSE)</f>
        <v>6932485017621</v>
      </c>
      <c r="H816" s="27" t="str">
        <f>VLOOKUP(B816,'大货清单（不定期按GOMS更新）'!A:H,7,0)</f>
        <v>BLACK</v>
      </c>
      <c r="I816" s="27" t="str">
        <f>VLOOKUP(B816,'大货清单（不定期按GOMS更新）'!A:F,6,FALSE)</f>
        <v>ACTIVE</v>
      </c>
      <c r="J816" s="27" t="str">
        <f>VLOOKUP(B816,'大货清单（不定期按GOMS更新）'!A:K,11,FALSE)</f>
        <v>8.4</v>
      </c>
      <c r="K816" s="27" t="str">
        <f>VLOOKUP(B816,'大货清单（不定期按GOMS更新）'!A:N,12,FALSE)</f>
        <v>773</v>
      </c>
      <c r="L816" s="27" t="str">
        <f>VLOOKUP(B816,'大货清单（不定期按GOMS更新）'!A:M,13,FALSE)</f>
        <v>333</v>
      </c>
      <c r="M816" s="27" t="str">
        <f>VLOOKUP(B816,'大货清单（不定期按GOMS更新）'!A:N,14,FALSE)</f>
        <v>315</v>
      </c>
      <c r="N816" s="58" t="s">
        <v>15563</v>
      </c>
      <c r="O816" s="27">
        <f>IFERROR(VLOOKUP(N816,'散件迭代（不定期更新）'!C:J,8,FALSE),0)</f>
        <v>0</v>
      </c>
      <c r="P816" s="27">
        <f>IFERROR(VLOOKUP(N816,'散件（更新）'!B:H,3,FALSE),0)</f>
        <v>0</v>
      </c>
      <c r="Q816" s="27" t="str">
        <f>VLOOKUP(N816,'散件（更新）'!B:H,2,FALSE)</f>
        <v>114-24670402</v>
      </c>
      <c r="R816" s="27" t="str">
        <f>VLOOKUP(N816,'散件（更新）'!B:H,7,FALSE)</f>
        <v>Dirt Water Tank</v>
      </c>
      <c r="S816" s="27" t="str">
        <f>VLOOKUP(N816,'散件（更新）'!B:E,4,FALSE)</f>
        <v>https://tineco-yxzt.oss-accelerate.aliyuncs.com/20250924/huishoutong_1758674716923.png</v>
      </c>
      <c r="T816" s="27" t="s">
        <v>19304</v>
      </c>
      <c r="U816" s="28" t="str">
        <f>VLOOKUP(N816,'散件（更新）'!B:G,6,FALSE)</f>
        <v>SP;CL2467D-01;回收桶组件</v>
      </c>
      <c r="V816" s="28">
        <f>VLOOKUP(N816,'散件（更新）'!B:I,8,FALSE)</f>
        <v>6932485012497</v>
      </c>
    </row>
    <row r="817" spans="1:22" ht="20.149999999999999" customHeight="1">
      <c r="A817" s="57">
        <v>46169</v>
      </c>
      <c r="B817" s="58" t="s">
        <v>14056</v>
      </c>
      <c r="C817" s="27" t="str">
        <f>VLOOKUP(B817,'大货清单（不定期按GOMS更新）'!A:H,8,0)</f>
        <v>109-24671201</v>
      </c>
      <c r="D817" s="27" t="str">
        <f>VLOOKUP(B817,'大货清单（不定期按GOMS更新）'!A:C,3,0)</f>
        <v>CL2467L-01</v>
      </c>
      <c r="E817" s="27" t="str">
        <f>VLOOKUP(B817,'大货清单（不定期按GOMS更新）'!A:H,4,0)</f>
        <v>GB</v>
      </c>
      <c r="F817" s="27" t="str">
        <f>VLOOKUP(B817,'大货清单（不定期按GOMS更新）'!A:H,2,0)</f>
        <v>Floor One S9 Master</v>
      </c>
      <c r="G817" s="28">
        <f>VLOOKUP(B817,'大货清单（不定期按GOMS更新）'!A:I,9,FALSE)</f>
        <v>6932485017621</v>
      </c>
      <c r="H817" s="27" t="str">
        <f>VLOOKUP(B817,'大货清单（不定期按GOMS更新）'!A:H,7,0)</f>
        <v>BLACK</v>
      </c>
      <c r="I817" s="27" t="str">
        <f>VLOOKUP(B817,'大货清单（不定期按GOMS更新）'!A:F,6,FALSE)</f>
        <v>ACTIVE</v>
      </c>
      <c r="J817" s="27" t="str">
        <f>VLOOKUP(B817,'大货清单（不定期按GOMS更新）'!A:K,11,FALSE)</f>
        <v>8.4</v>
      </c>
      <c r="K817" s="27" t="str">
        <f>VLOOKUP(B817,'大货清单（不定期按GOMS更新）'!A:N,12,FALSE)</f>
        <v>773</v>
      </c>
      <c r="L817" s="27" t="str">
        <f>VLOOKUP(B817,'大货清单（不定期按GOMS更新）'!A:M,13,FALSE)</f>
        <v>333</v>
      </c>
      <c r="M817" s="27" t="str">
        <f>VLOOKUP(B817,'大货清单（不定期按GOMS更新）'!A:N,14,FALSE)</f>
        <v>315</v>
      </c>
      <c r="N817" s="58" t="s">
        <v>15245</v>
      </c>
      <c r="O817" s="27">
        <f>IFERROR(VLOOKUP(N817,'散件迭代（不定期更新）'!C:J,8,FALSE),0)</f>
        <v>0</v>
      </c>
      <c r="P817" s="27">
        <f>IFERROR(VLOOKUP(N817,'散件（更新）'!B:H,3,FALSE),0)</f>
        <v>0</v>
      </c>
      <c r="Q817" s="27" t="str">
        <f>VLOOKUP(N817,'散件（更新）'!B:H,2,FALSE)</f>
        <v>114-25010014</v>
      </c>
      <c r="R817" s="27" t="str">
        <f>VLOOKUP(N817,'散件（更新）'!B:H,7,FALSE)</f>
        <v>plastic part</v>
      </c>
      <c r="S817" s="27" t="str">
        <f>VLOOKUP(N817,'散件（更新）'!B:E,4,FALSE)</f>
        <v>https://tineco-yxzt.oss-accelerate.aliyuncs.com/20250828/guatiaosuokou_1756372355135.jpg</v>
      </c>
      <c r="T817" s="27" t="s">
        <v>8759</v>
      </c>
      <c r="U817" s="28" t="str">
        <f>VLOOKUP(N817,'散件（更新）'!B:G,6,FALSE)</f>
        <v>SP;CL2501-01;刮条锁扣</v>
      </c>
      <c r="V817" s="28">
        <f>VLOOKUP(N817,'散件（更新）'!B:I,8,FALSE)</f>
        <v>6932485010950</v>
      </c>
    </row>
    <row r="818" spans="1:22" ht="20.149999999999999" customHeight="1">
      <c r="A818" s="57">
        <v>46169</v>
      </c>
      <c r="B818" s="58" t="s">
        <v>14066</v>
      </c>
      <c r="C818" s="27" t="str">
        <f>VLOOKUP(B818,'大货清单（不定期按GOMS更新）'!A:H,8,0)</f>
        <v>109-24671101</v>
      </c>
      <c r="D818" s="27" t="str">
        <f>VLOOKUP(B818,'大货清单（不定期按GOMS更新）'!A:C,3,0)</f>
        <v>CL2467K-01</v>
      </c>
      <c r="E818" s="27" t="str">
        <f>VLOOKUP(B818,'大货清单（不定期按GOMS更新）'!A:H,4,0)</f>
        <v>GB</v>
      </c>
      <c r="F818" s="27" t="str">
        <f>VLOOKUP(B818,'大货清单（不定期按GOMS更新）'!A:H,2,0)</f>
        <v>Floor One S7 Master</v>
      </c>
      <c r="G818" s="28">
        <f>VLOOKUP(B818,'大货清单（不定期按GOMS更新）'!A:I,9,FALSE)</f>
        <v>6932485017614</v>
      </c>
      <c r="H818" s="27" t="str">
        <f>VLOOKUP(B818,'大货清单（不定期按GOMS更新）'!A:H,7,0)</f>
        <v>Green</v>
      </c>
      <c r="I818" s="27" t="str">
        <f>VLOOKUP(B818,'大货清单（不定期按GOMS更新）'!A:F,6,FALSE)</f>
        <v>ACTIVE</v>
      </c>
      <c r="J818" s="27" t="str">
        <f>VLOOKUP(B818,'大货清单（不定期按GOMS更新）'!A:K,11,FALSE)</f>
        <v>8.3</v>
      </c>
      <c r="K818" s="27" t="str">
        <f>VLOOKUP(B818,'大货清单（不定期按GOMS更新）'!A:N,12,FALSE)</f>
        <v>773</v>
      </c>
      <c r="L818" s="27" t="str">
        <f>VLOOKUP(B818,'大货清单（不定期按GOMS更新）'!A:M,13,FALSE)</f>
        <v>333</v>
      </c>
      <c r="M818" s="27" t="str">
        <f>VLOOKUP(B818,'大货清单（不定期按GOMS更新）'!A:N,14,FALSE)</f>
        <v>315</v>
      </c>
      <c r="N818" s="58" t="s">
        <v>14649</v>
      </c>
      <c r="O818" s="27">
        <f>IFERROR(VLOOKUP(N818,'散件迭代（不定期更新）'!C:J,8,FALSE),0)</f>
        <v>0</v>
      </c>
      <c r="P818" s="27">
        <f>IFERROR(VLOOKUP(N818,'散件（更新）'!B:H,3,FALSE),0)</f>
        <v>0</v>
      </c>
      <c r="Q818" s="27" t="str">
        <f>VLOOKUP(N818,'散件（更新）'!B:H,2,FALSE)</f>
        <v>114-24670806</v>
      </c>
      <c r="R818" s="27" t="str">
        <f>VLOOKUP(N818,'散件（更新）'!B:H,7,FALSE)</f>
        <v>Brush Roller Cover</v>
      </c>
      <c r="S818" s="27">
        <f>VLOOKUP(N818,'散件（更新）'!B:E,4,FALSE)</f>
        <v>0</v>
      </c>
      <c r="T818" s="27" t="s">
        <v>8759</v>
      </c>
      <c r="U818" s="28" t="str">
        <f>VLOOKUP(N818,'散件（更新）'!B:G,6,FALSE)</f>
        <v>SP;CL2467H-01;滚刷盖组件</v>
      </c>
      <c r="V818" s="28">
        <f>VLOOKUP(N818,'散件（更新）'!B:I,8,FALSE)</f>
        <v>6932485012763</v>
      </c>
    </row>
    <row r="819" spans="1:22" ht="20.149999999999999" customHeight="1">
      <c r="A819" s="57">
        <v>46169</v>
      </c>
      <c r="B819" s="58" t="s">
        <v>14066</v>
      </c>
      <c r="C819" s="27" t="str">
        <f>VLOOKUP(B819,'大货清单（不定期按GOMS更新）'!A:H,8,0)</f>
        <v>109-24671101</v>
      </c>
      <c r="D819" s="27" t="str">
        <f>VLOOKUP(B819,'大货清单（不定期按GOMS更新）'!A:C,3,0)</f>
        <v>CL2467K-01</v>
      </c>
      <c r="E819" s="27" t="str">
        <f>VLOOKUP(B819,'大货清单（不定期按GOMS更新）'!A:H,4,0)</f>
        <v>GB</v>
      </c>
      <c r="F819" s="27" t="str">
        <f>VLOOKUP(B819,'大货清单（不定期按GOMS更新）'!A:H,2,0)</f>
        <v>Floor One S7 Master</v>
      </c>
      <c r="G819" s="28">
        <f>VLOOKUP(B819,'大货清单（不定期按GOMS更新）'!A:I,9,FALSE)</f>
        <v>6932485017614</v>
      </c>
      <c r="H819" s="27" t="str">
        <f>VLOOKUP(B819,'大货清单（不定期按GOMS更新）'!A:H,7,0)</f>
        <v>Green</v>
      </c>
      <c r="I819" s="27" t="str">
        <f>VLOOKUP(B819,'大货清单（不定期按GOMS更新）'!A:F,6,FALSE)</f>
        <v>ACTIVE</v>
      </c>
      <c r="J819" s="27" t="str">
        <f>VLOOKUP(B819,'大货清单（不定期按GOMS更新）'!A:K,11,FALSE)</f>
        <v>8.3</v>
      </c>
      <c r="K819" s="27" t="str">
        <f>VLOOKUP(B819,'大货清单（不定期按GOMS更新）'!A:N,12,FALSE)</f>
        <v>773</v>
      </c>
      <c r="L819" s="27" t="str">
        <f>VLOOKUP(B819,'大货清单（不定期按GOMS更新）'!A:M,13,FALSE)</f>
        <v>333</v>
      </c>
      <c r="M819" s="27" t="str">
        <f>VLOOKUP(B819,'大货清单（不定期按GOMS更新）'!A:N,14,FALSE)</f>
        <v>315</v>
      </c>
      <c r="N819" s="58" t="s">
        <v>8082</v>
      </c>
      <c r="O819" s="27">
        <f>IFERROR(VLOOKUP(N819,'散件迭代（不定期更新）'!C:J,8,FALSE),0)</f>
        <v>0</v>
      </c>
      <c r="P819" s="27" t="str">
        <f>IFERROR(VLOOKUP(N819,'散件（更新）'!B:H,3,FALSE),0)</f>
        <v/>
      </c>
      <c r="Q819" s="27" t="str">
        <f>VLOOKUP(N819,'散件（更新）'!B:H,2,FALSE)</f>
        <v>114-23761801</v>
      </c>
      <c r="R819" s="27" t="str">
        <f>VLOOKUP(N819,'散件（更新）'!B:H,7,FALSE)</f>
        <v>Brush Roller</v>
      </c>
      <c r="S819" s="27" t="str">
        <f>VLOOKUP(N819,'散件（更新）'!B:E,4,FALSE)</f>
        <v>https://tineco-yxzt.oss-accelerate.aliyuncs.com/20241219/weixintupian_20241114110949_1734578233397.jpg</v>
      </c>
      <c r="T819" s="27" t="s">
        <v>8759</v>
      </c>
      <c r="U819" s="28" t="str">
        <f>VLOOKUP(N819,'散件（更新）'!B:G,6,FALSE)</f>
        <v>耐热滚刷组件</v>
      </c>
      <c r="V819" s="28">
        <f>VLOOKUP(N819,'散件（更新）'!B:I,8,FALSE)</f>
        <v>6932485002405</v>
      </c>
    </row>
    <row r="820" spans="1:22" ht="20.149999999999999" customHeight="1">
      <c r="A820" s="57">
        <v>46169</v>
      </c>
      <c r="B820" s="58" t="s">
        <v>14066</v>
      </c>
      <c r="C820" s="27" t="str">
        <f>VLOOKUP(B820,'大货清单（不定期按GOMS更新）'!A:H,8,0)</f>
        <v>109-24671101</v>
      </c>
      <c r="D820" s="27" t="str">
        <f>VLOOKUP(B820,'大货清单（不定期按GOMS更新）'!A:C,3,0)</f>
        <v>CL2467K-01</v>
      </c>
      <c r="E820" s="27" t="str">
        <f>VLOOKUP(B820,'大货清单（不定期按GOMS更新）'!A:H,4,0)</f>
        <v>GB</v>
      </c>
      <c r="F820" s="27" t="str">
        <f>VLOOKUP(B820,'大货清单（不定期按GOMS更新）'!A:H,2,0)</f>
        <v>Floor One S7 Master</v>
      </c>
      <c r="G820" s="28">
        <f>VLOOKUP(B820,'大货清单（不定期按GOMS更新）'!A:I,9,FALSE)</f>
        <v>6932485017614</v>
      </c>
      <c r="H820" s="27" t="str">
        <f>VLOOKUP(B820,'大货清单（不定期按GOMS更新）'!A:H,7,0)</f>
        <v>Green</v>
      </c>
      <c r="I820" s="27" t="str">
        <f>VLOOKUP(B820,'大货清单（不定期按GOMS更新）'!A:F,6,FALSE)</f>
        <v>ACTIVE</v>
      </c>
      <c r="J820" s="27" t="str">
        <f>VLOOKUP(B820,'大货清单（不定期按GOMS更新）'!A:K,11,FALSE)</f>
        <v>8.3</v>
      </c>
      <c r="K820" s="27" t="str">
        <f>VLOOKUP(B820,'大货清单（不定期按GOMS更新）'!A:N,12,FALSE)</f>
        <v>773</v>
      </c>
      <c r="L820" s="27" t="str">
        <f>VLOOKUP(B820,'大货清单（不定期按GOMS更新）'!A:M,13,FALSE)</f>
        <v>333</v>
      </c>
      <c r="M820" s="27" t="str">
        <f>VLOOKUP(B820,'大货清单（不定期按GOMS更新）'!A:N,14,FALSE)</f>
        <v>315</v>
      </c>
      <c r="N820" s="58" t="s">
        <v>15723</v>
      </c>
      <c r="O820" s="27">
        <f>IFERROR(VLOOKUP(N820,'散件迭代（不定期更新）'!C:J,8,FALSE),0)</f>
        <v>0</v>
      </c>
      <c r="P820" s="27">
        <f>IFERROR(VLOOKUP(N820,'散件（更新）'!B:H,3,FALSE),0)</f>
        <v>0</v>
      </c>
      <c r="Q820" s="27" t="str">
        <f>VLOOKUP(N820,'散件（更新）'!B:H,2,FALSE)</f>
        <v>114-24670403</v>
      </c>
      <c r="R820" s="27" t="str">
        <f>VLOOKUP(N820,'散件（更新）'!B:H,7,FALSE)</f>
        <v>HEPA Assy</v>
      </c>
      <c r="S820" s="27" t="str">
        <f>VLOOKUP(N820,'散件（更新）'!B:E,4,FALSE)</f>
        <v>https://tineco-yxzt.oss-accelerate.aliyuncs.com/20250924/hepa_1758674976119.png</v>
      </c>
      <c r="T820" s="27" t="s">
        <v>8759</v>
      </c>
      <c r="U820" s="28" t="str">
        <f>VLOOKUP(N820,'散件（更新）'!B:G,6,FALSE)</f>
        <v>SP;CL2467D-01;回收桶过滤器装配组件</v>
      </c>
      <c r="V820" s="28">
        <f>VLOOKUP(N820,'散件（更新）'!B:I,8,FALSE)</f>
        <v>6932485012503</v>
      </c>
    </row>
    <row r="821" spans="1:22" ht="20.149999999999999" customHeight="1">
      <c r="A821" s="57">
        <v>46169</v>
      </c>
      <c r="B821" s="58" t="s">
        <v>14066</v>
      </c>
      <c r="C821" s="27" t="str">
        <f>VLOOKUP(B821,'大货清单（不定期按GOMS更新）'!A:H,8,0)</f>
        <v>109-24671101</v>
      </c>
      <c r="D821" s="27" t="str">
        <f>VLOOKUP(B821,'大货清单（不定期按GOMS更新）'!A:C,3,0)</f>
        <v>CL2467K-01</v>
      </c>
      <c r="E821" s="27" t="str">
        <f>VLOOKUP(B821,'大货清单（不定期按GOMS更新）'!A:H,4,0)</f>
        <v>GB</v>
      </c>
      <c r="F821" s="27" t="str">
        <f>VLOOKUP(B821,'大货清单（不定期按GOMS更新）'!A:H,2,0)</f>
        <v>Floor One S7 Master</v>
      </c>
      <c r="G821" s="28">
        <f>VLOOKUP(B821,'大货清单（不定期按GOMS更新）'!A:I,9,FALSE)</f>
        <v>6932485017614</v>
      </c>
      <c r="H821" s="27" t="str">
        <f>VLOOKUP(B821,'大货清单（不定期按GOMS更新）'!A:H,7,0)</f>
        <v>Green</v>
      </c>
      <c r="I821" s="27" t="str">
        <f>VLOOKUP(B821,'大货清单（不定期按GOMS更新）'!A:F,6,FALSE)</f>
        <v>ACTIVE</v>
      </c>
      <c r="J821" s="27" t="str">
        <f>VLOOKUP(B821,'大货清单（不定期按GOMS更新）'!A:K,11,FALSE)</f>
        <v>8.3</v>
      </c>
      <c r="K821" s="27" t="str">
        <f>VLOOKUP(B821,'大货清单（不定期按GOMS更新）'!A:N,12,FALSE)</f>
        <v>773</v>
      </c>
      <c r="L821" s="27" t="str">
        <f>VLOOKUP(B821,'大货清单（不定期按GOMS更新）'!A:M,13,FALSE)</f>
        <v>333</v>
      </c>
      <c r="M821" s="27" t="str">
        <f>VLOOKUP(B821,'大货清单（不定期按GOMS更新）'!A:N,14,FALSE)</f>
        <v>315</v>
      </c>
      <c r="N821" s="58" t="s">
        <v>15249</v>
      </c>
      <c r="O821" s="27">
        <f>IFERROR(VLOOKUP(N821,'散件迭代（不定期更新）'!C:J,8,FALSE),0)</f>
        <v>0</v>
      </c>
      <c r="P821" s="27">
        <f>IFERROR(VLOOKUP(N821,'散件（更新）'!B:H,3,FALSE),0)</f>
        <v>0</v>
      </c>
      <c r="Q821" s="27" t="str">
        <f>VLOOKUP(N821,'散件（更新）'!B:H,2,FALSE)</f>
        <v>114-24670421</v>
      </c>
      <c r="R821" s="27" t="str">
        <f>VLOOKUP(N821,'散件（更新）'!B:H,7,FALSE)</f>
        <v>plastic part</v>
      </c>
      <c r="S821" s="27">
        <f>VLOOKUP(N821,'散件（更新）'!B:E,4,FALSE)</f>
        <v>0</v>
      </c>
      <c r="T821" s="27" t="s">
        <v>8759</v>
      </c>
      <c r="U821" s="28" t="str">
        <f>VLOOKUP(N821,'散件（更新）'!B:G,6,FALSE)</f>
        <v>SP;CL2467D-01;光电液位传感器</v>
      </c>
      <c r="V821" s="28">
        <f>VLOOKUP(N821,'散件（更新）'!B:I,8,FALSE)</f>
        <v>6932485012688</v>
      </c>
    </row>
    <row r="822" spans="1:22" ht="20.149999999999999" customHeight="1">
      <c r="A822" s="57">
        <v>46169</v>
      </c>
      <c r="B822" s="58" t="s">
        <v>14066</v>
      </c>
      <c r="C822" s="27" t="str">
        <f>VLOOKUP(B822,'大货清单（不定期按GOMS更新）'!A:H,8,0)</f>
        <v>109-24671101</v>
      </c>
      <c r="D822" s="27" t="str">
        <f>VLOOKUP(B822,'大货清单（不定期按GOMS更新）'!A:C,3,0)</f>
        <v>CL2467K-01</v>
      </c>
      <c r="E822" s="27" t="str">
        <f>VLOOKUP(B822,'大货清单（不定期按GOMS更新）'!A:H,4,0)</f>
        <v>GB</v>
      </c>
      <c r="F822" s="27" t="str">
        <f>VLOOKUP(B822,'大货清单（不定期按GOMS更新）'!A:H,2,0)</f>
        <v>Floor One S7 Master</v>
      </c>
      <c r="G822" s="28">
        <f>VLOOKUP(B822,'大货清单（不定期按GOMS更新）'!A:I,9,FALSE)</f>
        <v>6932485017614</v>
      </c>
      <c r="H822" s="27" t="str">
        <f>VLOOKUP(B822,'大货清单（不定期按GOMS更新）'!A:H,7,0)</f>
        <v>Green</v>
      </c>
      <c r="I822" s="27" t="str">
        <f>VLOOKUP(B822,'大货清单（不定期按GOMS更新）'!A:F,6,FALSE)</f>
        <v>ACTIVE</v>
      </c>
      <c r="J822" s="27" t="str">
        <f>VLOOKUP(B822,'大货清单（不定期按GOMS更新）'!A:K,11,FALSE)</f>
        <v>8.3</v>
      </c>
      <c r="K822" s="27" t="str">
        <f>VLOOKUP(B822,'大货清单（不定期按GOMS更新）'!A:N,12,FALSE)</f>
        <v>773</v>
      </c>
      <c r="L822" s="27" t="str">
        <f>VLOOKUP(B822,'大货清单（不定期按GOMS更新）'!A:M,13,FALSE)</f>
        <v>333</v>
      </c>
      <c r="M822" s="27" t="str">
        <f>VLOOKUP(B822,'大货清单（不定期按GOMS更新）'!A:N,14,FALSE)</f>
        <v>315</v>
      </c>
      <c r="N822" s="58" t="s">
        <v>7972</v>
      </c>
      <c r="O822" s="27">
        <f>IFERROR(VLOOKUP(N822,'散件迭代（不定期更新）'!C:J,8,FALSE),0)</f>
        <v>0</v>
      </c>
      <c r="P822" s="27" t="str">
        <f>IFERROR(VLOOKUP(N822,'散件（更新）'!B:H,3,FALSE),0)</f>
        <v/>
      </c>
      <c r="Q822" s="27" t="str">
        <f>VLOOKUP(N822,'散件（更新）'!B:H,2,FALSE)</f>
        <v>114-23780402</v>
      </c>
      <c r="R822" s="27" t="str">
        <f>VLOOKUP(N822,'散件（更新）'!B:H,7,FALSE)</f>
        <v>Motor</v>
      </c>
      <c r="S822" s="27" t="str">
        <f>VLOOKUP(N822,'散件（更新）'!B:E,4,FALSE)</f>
        <v>https://tineco-yxzt.oss-accelerate.aliyuncs.com/20250121/MOTOR_1737446313179.png</v>
      </c>
      <c r="T822" s="27" t="s">
        <v>8759</v>
      </c>
      <c r="U822" s="28" t="str">
        <f>VLOOKUP(N822,'散件（更新）'!B:G,6,FALSE)</f>
        <v>蠕动泵组件</v>
      </c>
      <c r="V822" s="28">
        <f>VLOOKUP(N822,'散件（更新）'!B:I,8,FALSE)</f>
        <v>6932485004089</v>
      </c>
    </row>
    <row r="823" spans="1:22" ht="20.149999999999999" customHeight="1">
      <c r="A823" s="57">
        <v>46169</v>
      </c>
      <c r="B823" s="58" t="s">
        <v>14066</v>
      </c>
      <c r="C823" s="27" t="str">
        <f>VLOOKUP(B823,'大货清单（不定期按GOMS更新）'!A:H,8,0)</f>
        <v>109-24671101</v>
      </c>
      <c r="D823" s="27" t="str">
        <f>VLOOKUP(B823,'大货清单（不定期按GOMS更新）'!A:C,3,0)</f>
        <v>CL2467K-01</v>
      </c>
      <c r="E823" s="27" t="str">
        <f>VLOOKUP(B823,'大货清单（不定期按GOMS更新）'!A:H,4,0)</f>
        <v>GB</v>
      </c>
      <c r="F823" s="27" t="str">
        <f>VLOOKUP(B823,'大货清单（不定期按GOMS更新）'!A:H,2,0)</f>
        <v>Floor One S7 Master</v>
      </c>
      <c r="G823" s="28">
        <f>VLOOKUP(B823,'大货清单（不定期按GOMS更新）'!A:I,9,FALSE)</f>
        <v>6932485017614</v>
      </c>
      <c r="H823" s="27" t="str">
        <f>VLOOKUP(B823,'大货清单（不定期按GOMS更新）'!A:H,7,0)</f>
        <v>Green</v>
      </c>
      <c r="I823" s="27" t="str">
        <f>VLOOKUP(B823,'大货清单（不定期按GOMS更新）'!A:F,6,FALSE)</f>
        <v>ACTIVE</v>
      </c>
      <c r="J823" s="27" t="str">
        <f>VLOOKUP(B823,'大货清单（不定期按GOMS更新）'!A:K,11,FALSE)</f>
        <v>8.3</v>
      </c>
      <c r="K823" s="27" t="str">
        <f>VLOOKUP(B823,'大货清单（不定期按GOMS更新）'!A:N,12,FALSE)</f>
        <v>773</v>
      </c>
      <c r="L823" s="27" t="str">
        <f>VLOOKUP(B823,'大货清单（不定期按GOMS更新）'!A:M,13,FALSE)</f>
        <v>333</v>
      </c>
      <c r="M823" s="27" t="str">
        <f>VLOOKUP(B823,'大货清单（不定期按GOMS更新）'!A:N,14,FALSE)</f>
        <v>315</v>
      </c>
      <c r="N823" s="58" t="s">
        <v>15845</v>
      </c>
      <c r="O823" s="27">
        <f>IFERROR(VLOOKUP(N823,'散件迭代（不定期更新）'!C:J,8,FALSE),0)</f>
        <v>0</v>
      </c>
      <c r="P823" s="27">
        <f>IFERROR(VLOOKUP(N823,'散件（更新）'!B:H,3,FALSE),0)</f>
        <v>0</v>
      </c>
      <c r="Q823" s="27" t="str">
        <f>VLOOKUP(N823,'散件（更新）'!B:H,2,FALSE)</f>
        <v>114-24670804</v>
      </c>
      <c r="R823" s="27" t="str">
        <f>VLOOKUP(N823,'散件（更新）'!B:H,7,FALSE)</f>
        <v>PCBA</v>
      </c>
      <c r="S823" s="27">
        <f>VLOOKUP(N823,'散件（更新）'!B:E,4,FALSE)</f>
        <v>0</v>
      </c>
      <c r="T823" s="27" t="s">
        <v>8759</v>
      </c>
      <c r="U823" s="28" t="str">
        <f>VLOOKUP(N823,'散件（更新）'!B:G,6,FALSE)</f>
        <v>SP;CL2467H-01;机身主控板</v>
      </c>
      <c r="V823" s="28">
        <f>VLOOKUP(N823,'散件（更新）'!B:I,8,FALSE)</f>
        <v>6932485012749</v>
      </c>
    </row>
    <row r="824" spans="1:22" ht="20.149999999999999" customHeight="1">
      <c r="A824" s="57">
        <v>46169</v>
      </c>
      <c r="B824" s="58" t="s">
        <v>14066</v>
      </c>
      <c r="C824" s="27" t="str">
        <f>VLOOKUP(B824,'大货清单（不定期按GOMS更新）'!A:H,8,0)</f>
        <v>109-24671101</v>
      </c>
      <c r="D824" s="27" t="str">
        <f>VLOOKUP(B824,'大货清单（不定期按GOMS更新）'!A:C,3,0)</f>
        <v>CL2467K-01</v>
      </c>
      <c r="E824" s="27" t="str">
        <f>VLOOKUP(B824,'大货清单（不定期按GOMS更新）'!A:H,4,0)</f>
        <v>GB</v>
      </c>
      <c r="F824" s="27" t="str">
        <f>VLOOKUP(B824,'大货清单（不定期按GOMS更新）'!A:H,2,0)</f>
        <v>Floor One S7 Master</v>
      </c>
      <c r="G824" s="28">
        <f>VLOOKUP(B824,'大货清单（不定期按GOMS更新）'!A:I,9,FALSE)</f>
        <v>6932485017614</v>
      </c>
      <c r="H824" s="27" t="str">
        <f>VLOOKUP(B824,'大货清单（不定期按GOMS更新）'!A:H,7,0)</f>
        <v>Green</v>
      </c>
      <c r="I824" s="27" t="str">
        <f>VLOOKUP(B824,'大货清单（不定期按GOMS更新）'!A:F,6,FALSE)</f>
        <v>ACTIVE</v>
      </c>
      <c r="J824" s="27" t="str">
        <f>VLOOKUP(B824,'大货清单（不定期按GOMS更新）'!A:K,11,FALSE)</f>
        <v>8.3</v>
      </c>
      <c r="K824" s="27" t="str">
        <f>VLOOKUP(B824,'大货清单（不定期按GOMS更新）'!A:N,12,FALSE)</f>
        <v>773</v>
      </c>
      <c r="L824" s="27" t="str">
        <f>VLOOKUP(B824,'大货清单（不定期按GOMS更新）'!A:M,13,FALSE)</f>
        <v>333</v>
      </c>
      <c r="M824" s="27" t="str">
        <f>VLOOKUP(B824,'大货清单（不定期按GOMS更新）'!A:N,14,FALSE)</f>
        <v>315</v>
      </c>
      <c r="N824" s="58" t="s">
        <v>14551</v>
      </c>
      <c r="O824" s="27">
        <f>IFERROR(VLOOKUP(N824,'散件迭代（不定期更新）'!C:J,8,FALSE),0)</f>
        <v>0</v>
      </c>
      <c r="P824" s="27">
        <f>IFERROR(VLOOKUP(N824,'散件（更新）'!B:H,3,FALSE),0)</f>
        <v>0</v>
      </c>
      <c r="Q824" s="27" t="str">
        <f>VLOOKUP(N824,'散件（更新）'!B:H,2,FALSE)</f>
        <v>114-24670807</v>
      </c>
      <c r="R824" s="27" t="str">
        <f>VLOOKUP(N824,'散件（更新）'!B:H,7,FALSE)</f>
        <v>PCBA</v>
      </c>
      <c r="S824" s="27">
        <f>VLOOKUP(N824,'散件（更新）'!B:E,4,FALSE)</f>
        <v>0</v>
      </c>
      <c r="T824" s="27" t="s">
        <v>8759</v>
      </c>
      <c r="U824" s="28" t="str">
        <f>VLOOKUP(N824,'散件（更新）'!B:G,6,FALSE)</f>
        <v>SP;CL2467H-01;地刷主控板组件</v>
      </c>
      <c r="V824" s="28">
        <f>VLOOKUP(N824,'散件（更新）'!B:I,8,FALSE)</f>
        <v>6932485012770</v>
      </c>
    </row>
    <row r="825" spans="1:22" ht="20.149999999999999" customHeight="1">
      <c r="A825" s="57">
        <v>46169</v>
      </c>
      <c r="B825" s="58" t="s">
        <v>14066</v>
      </c>
      <c r="C825" s="27" t="str">
        <f>VLOOKUP(B825,'大货清单（不定期按GOMS更新）'!A:H,8,0)</f>
        <v>109-24671101</v>
      </c>
      <c r="D825" s="27" t="str">
        <f>VLOOKUP(B825,'大货清单（不定期按GOMS更新）'!A:C,3,0)</f>
        <v>CL2467K-01</v>
      </c>
      <c r="E825" s="27" t="str">
        <f>VLOOKUP(B825,'大货清单（不定期按GOMS更新）'!A:H,4,0)</f>
        <v>GB</v>
      </c>
      <c r="F825" s="27" t="str">
        <f>VLOOKUP(B825,'大货清单（不定期按GOMS更新）'!A:H,2,0)</f>
        <v>Floor One S7 Master</v>
      </c>
      <c r="G825" s="28">
        <f>VLOOKUP(B825,'大货清单（不定期按GOMS更新）'!A:I,9,FALSE)</f>
        <v>6932485017614</v>
      </c>
      <c r="H825" s="27" t="str">
        <f>VLOOKUP(B825,'大货清单（不定期按GOMS更新）'!A:H,7,0)</f>
        <v>Green</v>
      </c>
      <c r="I825" s="27" t="str">
        <f>VLOOKUP(B825,'大货清单（不定期按GOMS更新）'!A:F,6,FALSE)</f>
        <v>ACTIVE</v>
      </c>
      <c r="J825" s="27" t="str">
        <f>VLOOKUP(B825,'大货清单（不定期按GOMS更新）'!A:K,11,FALSE)</f>
        <v>8.3</v>
      </c>
      <c r="K825" s="27" t="str">
        <f>VLOOKUP(B825,'大货清单（不定期按GOMS更新）'!A:N,12,FALSE)</f>
        <v>773</v>
      </c>
      <c r="L825" s="27" t="str">
        <f>VLOOKUP(B825,'大货清单（不定期按GOMS更新）'!A:M,13,FALSE)</f>
        <v>333</v>
      </c>
      <c r="M825" s="27" t="str">
        <f>VLOOKUP(B825,'大货清单（不定期按GOMS更新）'!A:N,14,FALSE)</f>
        <v>315</v>
      </c>
      <c r="N825" s="58" t="s">
        <v>14770</v>
      </c>
      <c r="O825" s="27">
        <f>IFERROR(VLOOKUP(N825,'散件迭代（不定期更新）'!C:J,8,FALSE),0)</f>
        <v>0</v>
      </c>
      <c r="P825" s="27">
        <f>IFERROR(VLOOKUP(N825,'散件（更新）'!B:H,3,FALSE),0)</f>
        <v>0</v>
      </c>
      <c r="Q825" s="27" t="str">
        <f>VLOOKUP(N825,'散件（更新）'!B:H,2,FALSE)</f>
        <v>114-24670803</v>
      </c>
      <c r="R825" s="27" t="str">
        <f>VLOOKUP(N825,'散件（更新）'!B:H,7,FALSE)</f>
        <v>Handle</v>
      </c>
      <c r="S825" s="27">
        <f>VLOOKUP(N825,'散件（更新）'!B:E,4,FALSE)</f>
        <v>0</v>
      </c>
      <c r="T825" s="27" t="s">
        <v>8759</v>
      </c>
      <c r="U825" s="28" t="str">
        <f>VLOOKUP(N825,'散件（更新）'!B:G,6,FALSE)</f>
        <v>SP;CL2467H-01;手柄组件</v>
      </c>
      <c r="V825" s="28">
        <f>VLOOKUP(N825,'散件（更新）'!B:I,8,FALSE)</f>
        <v>6932485012732</v>
      </c>
    </row>
    <row r="826" spans="1:22" ht="20.149999999999999" customHeight="1">
      <c r="A826" s="57">
        <v>46169</v>
      </c>
      <c r="B826" s="58" t="s">
        <v>14066</v>
      </c>
      <c r="C826" s="27" t="str">
        <f>VLOOKUP(B826,'大货清单（不定期按GOMS更新）'!A:H,8,0)</f>
        <v>109-24671101</v>
      </c>
      <c r="D826" s="27" t="str">
        <f>VLOOKUP(B826,'大货清单（不定期按GOMS更新）'!A:C,3,0)</f>
        <v>CL2467K-01</v>
      </c>
      <c r="E826" s="27" t="str">
        <f>VLOOKUP(B826,'大货清单（不定期按GOMS更新）'!A:H,4,0)</f>
        <v>GB</v>
      </c>
      <c r="F826" s="27" t="str">
        <f>VLOOKUP(B826,'大货清单（不定期按GOMS更新）'!A:H,2,0)</f>
        <v>Floor One S7 Master</v>
      </c>
      <c r="G826" s="28">
        <f>VLOOKUP(B826,'大货清单（不定期按GOMS更新）'!A:I,9,FALSE)</f>
        <v>6932485017614</v>
      </c>
      <c r="H826" s="27" t="str">
        <f>VLOOKUP(B826,'大货清单（不定期按GOMS更新）'!A:H,7,0)</f>
        <v>Green</v>
      </c>
      <c r="I826" s="27" t="str">
        <f>VLOOKUP(B826,'大货清单（不定期按GOMS更新）'!A:F,6,FALSE)</f>
        <v>ACTIVE</v>
      </c>
      <c r="J826" s="27" t="str">
        <f>VLOOKUP(B826,'大货清单（不定期按GOMS更新）'!A:K,11,FALSE)</f>
        <v>8.3</v>
      </c>
      <c r="K826" s="27" t="str">
        <f>VLOOKUP(B826,'大货清单（不定期按GOMS更新）'!A:N,12,FALSE)</f>
        <v>773</v>
      </c>
      <c r="L826" s="27" t="str">
        <f>VLOOKUP(B826,'大货清单（不定期按GOMS更新）'!A:M,13,FALSE)</f>
        <v>333</v>
      </c>
      <c r="M826" s="27" t="str">
        <f>VLOOKUP(B826,'大货清单（不定期按GOMS更新）'!A:N,14,FALSE)</f>
        <v>315</v>
      </c>
      <c r="N826" s="58" t="s">
        <v>14412</v>
      </c>
      <c r="O826" s="27">
        <f>IFERROR(VLOOKUP(N826,'散件迭代（不定期更新）'!C:J,8,FALSE),0)</f>
        <v>0</v>
      </c>
      <c r="P826" s="27">
        <f>IFERROR(VLOOKUP(N826,'散件（更新）'!B:H,3,FALSE),0)</f>
        <v>0</v>
      </c>
      <c r="Q826" s="27" t="str">
        <f>VLOOKUP(N826,'散件（更新）'!B:H,2,FALSE)</f>
        <v>114-24670802</v>
      </c>
      <c r="R826" s="27" t="str">
        <f>VLOOKUP(N826,'散件（更新）'!B:H,7,FALSE)</f>
        <v>Clean Water Tank</v>
      </c>
      <c r="S826" s="27">
        <f>VLOOKUP(N826,'散件（更新）'!B:E,4,FALSE)</f>
        <v>0</v>
      </c>
      <c r="T826" s="27" t="s">
        <v>8759</v>
      </c>
      <c r="U826" s="28" t="str">
        <f>VLOOKUP(N826,'散件（更新）'!B:G,6,FALSE)</f>
        <v>SP;CL2467H-01;溶液桶组件</v>
      </c>
      <c r="V826" s="28">
        <f>VLOOKUP(N826,'散件（更新）'!B:I,8,FALSE)</f>
        <v>6932485012725</v>
      </c>
    </row>
    <row r="827" spans="1:22" ht="20.149999999999999" customHeight="1">
      <c r="A827" s="57">
        <v>46169</v>
      </c>
      <c r="B827" s="58" t="s">
        <v>14066</v>
      </c>
      <c r="C827" s="27" t="str">
        <f>VLOOKUP(B827,'大货清单（不定期按GOMS更新）'!A:H,8,0)</f>
        <v>109-24671101</v>
      </c>
      <c r="D827" s="27" t="str">
        <f>VLOOKUP(B827,'大货清单（不定期按GOMS更新）'!A:C,3,0)</f>
        <v>CL2467K-01</v>
      </c>
      <c r="E827" s="27" t="str">
        <f>VLOOKUP(B827,'大货清单（不定期按GOMS更新）'!A:H,4,0)</f>
        <v>GB</v>
      </c>
      <c r="F827" s="27" t="str">
        <f>VLOOKUP(B827,'大货清单（不定期按GOMS更新）'!A:H,2,0)</f>
        <v>Floor One S7 Master</v>
      </c>
      <c r="G827" s="28">
        <f>VLOOKUP(B827,'大货清单（不定期按GOMS更新）'!A:I,9,FALSE)</f>
        <v>6932485017614</v>
      </c>
      <c r="H827" s="27" t="str">
        <f>VLOOKUP(B827,'大货清单（不定期按GOMS更新）'!A:H,7,0)</f>
        <v>Green</v>
      </c>
      <c r="I827" s="27" t="str">
        <f>VLOOKUP(B827,'大货清单（不定期按GOMS更新）'!A:F,6,FALSE)</f>
        <v>ACTIVE</v>
      </c>
      <c r="J827" s="27" t="str">
        <f>VLOOKUP(B827,'大货清单（不定期按GOMS更新）'!A:K,11,FALSE)</f>
        <v>8.3</v>
      </c>
      <c r="K827" s="27" t="str">
        <f>VLOOKUP(B827,'大货清单（不定期按GOMS更新）'!A:N,12,FALSE)</f>
        <v>773</v>
      </c>
      <c r="L827" s="27" t="str">
        <f>VLOOKUP(B827,'大货清单（不定期按GOMS更新）'!A:M,13,FALSE)</f>
        <v>333</v>
      </c>
      <c r="M827" s="27" t="str">
        <f>VLOOKUP(B827,'大货清单（不定期按GOMS更新）'!A:N,14,FALSE)</f>
        <v>315</v>
      </c>
      <c r="N827" s="58" t="s">
        <v>15563</v>
      </c>
      <c r="O827" s="27">
        <f>IFERROR(VLOOKUP(N827,'散件迭代（不定期更新）'!C:J,8,FALSE),0)</f>
        <v>0</v>
      </c>
      <c r="P827" s="27">
        <f>IFERROR(VLOOKUP(N827,'散件（更新）'!B:H,3,FALSE),0)</f>
        <v>0</v>
      </c>
      <c r="Q827" s="27" t="str">
        <f>VLOOKUP(N827,'散件（更新）'!B:H,2,FALSE)</f>
        <v>114-24670402</v>
      </c>
      <c r="R827" s="27" t="str">
        <f>VLOOKUP(N827,'散件（更新）'!B:H,7,FALSE)</f>
        <v>Dirt Water Tank</v>
      </c>
      <c r="S827" s="27" t="str">
        <f>VLOOKUP(N827,'散件（更新）'!B:E,4,FALSE)</f>
        <v>https://tineco-yxzt.oss-accelerate.aliyuncs.com/20250924/huishoutong_1758674716923.png</v>
      </c>
      <c r="T827" s="27" t="s">
        <v>8759</v>
      </c>
      <c r="U827" s="28" t="str">
        <f>VLOOKUP(N827,'散件（更新）'!B:G,6,FALSE)</f>
        <v>SP;CL2467D-01;回收桶组件</v>
      </c>
      <c r="V827" s="28">
        <f>VLOOKUP(N827,'散件（更新）'!B:I,8,FALSE)</f>
        <v>6932485012497</v>
      </c>
    </row>
    <row r="828" spans="1:22" ht="20.149999999999999" customHeight="1">
      <c r="A828" s="57">
        <v>46169</v>
      </c>
      <c r="B828" s="58" t="s">
        <v>14091</v>
      </c>
      <c r="C828" s="27" t="str">
        <f>VLOOKUP(B828,'大货清单（不定期按GOMS更新）'!A:H,8,0)</f>
        <v>107-24510801</v>
      </c>
      <c r="D828" s="27" t="str">
        <f>VLOOKUP(B828,'大货清单（不定期按GOMS更新）'!A:C,3,0)</f>
        <v>ZB2451H-01</v>
      </c>
      <c r="E828" s="27" t="str">
        <f>VLOOKUP(B828,'大货清单（不定期按GOMS更新）'!A:H,4,0)</f>
        <v>PL,NL</v>
      </c>
      <c r="F828" s="27" t="str">
        <f>VLOOKUP(B828,'大货清单（不定期按GOMS更新）'!A:H,2,0)</f>
        <v>PURE ONE S70 PLUS</v>
      </c>
      <c r="G828" s="28">
        <f>VLOOKUP(B828,'大货清单（不定期按GOMS更新）'!A:I,9,FALSE)</f>
        <v>6932485006847</v>
      </c>
      <c r="H828" s="27" t="str">
        <f>VLOOKUP(B828,'大货清单（不定期按GOMS更新）'!A:H,7,0)</f>
        <v>ORANGE &amp; BLUE</v>
      </c>
      <c r="I828" s="27" t="str">
        <f>VLOOKUP(B828,'大货清单（不定期按GOMS更新）'!A:F,6,FALSE)</f>
        <v>ACTIVE</v>
      </c>
      <c r="J828" s="27" t="str">
        <f>VLOOKUP(B828,'大货清单（不定期按GOMS更新）'!A:K,11,FALSE)</f>
        <v>8.6</v>
      </c>
      <c r="K828" s="27" t="str">
        <f>VLOOKUP(B828,'大货清单（不定期按GOMS更新）'!A:N,12,FALSE)</f>
        <v>764</v>
      </c>
      <c r="L828" s="27" t="str">
        <f>VLOOKUP(B828,'大货清单（不定期按GOMS更新）'!A:M,13,FALSE)</f>
        <v>231</v>
      </c>
      <c r="M828" s="27" t="str">
        <f>VLOOKUP(B828,'大货清单（不定期按GOMS更新）'!A:N,14,FALSE)</f>
        <v>349</v>
      </c>
      <c r="N828" s="58" t="s">
        <v>7377</v>
      </c>
      <c r="O828" s="27">
        <f>IFERROR(VLOOKUP(N828,'散件迭代（不定期更新）'!C:J,8,FALSE),0)</f>
        <v>0</v>
      </c>
      <c r="P828" s="27" t="str">
        <f>IFERROR(VLOOKUP(N828,'散件（更新）'!B:H,3,FALSE),0)</f>
        <v>/</v>
      </c>
      <c r="Q828" s="27" t="str">
        <f>VLOOKUP(N828,'散件（更新）'!B:H,2,FALSE)</f>
        <v>114-23420409</v>
      </c>
      <c r="R828" s="27" t="str">
        <f>VLOOKUP(N828,'散件（更新）'!B:H,7,FALSE)</f>
        <v>Mini Power Brush</v>
      </c>
      <c r="S828" s="27">
        <f>VLOOKUP(N828,'散件（更新）'!B:E,4,FALSE)</f>
        <v>0</v>
      </c>
      <c r="T828" s="27" t="s">
        <v>8759</v>
      </c>
      <c r="U828" s="28" t="str">
        <f>VLOOKUP(N828,'散件（更新）'!B:G,6,FALSE)</f>
        <v>SP;ZB2342D-02;FB1953C小电动组件3Pin带PTC</v>
      </c>
      <c r="V828" s="28" t="str">
        <f>VLOOKUP(N828,'散件（更新）'!B:I,8,FALSE)</f>
        <v>6974950108540</v>
      </c>
    </row>
    <row r="829" spans="1:22" ht="20.149999999999999" customHeight="1">
      <c r="A829" s="57">
        <v>46169</v>
      </c>
      <c r="B829" s="58" t="s">
        <v>14091</v>
      </c>
      <c r="C829" s="27" t="str">
        <f>VLOOKUP(B829,'大货清单（不定期按GOMS更新）'!A:H,8,0)</f>
        <v>107-24510801</v>
      </c>
      <c r="D829" s="27" t="str">
        <f>VLOOKUP(B829,'大货清单（不定期按GOMS更新）'!A:C,3,0)</f>
        <v>ZB2451H-01</v>
      </c>
      <c r="E829" s="27" t="str">
        <f>VLOOKUP(B829,'大货清单（不定期按GOMS更新）'!A:H,4,0)</f>
        <v>PL,NL</v>
      </c>
      <c r="F829" s="27" t="str">
        <f>VLOOKUP(B829,'大货清单（不定期按GOMS更新）'!A:H,2,0)</f>
        <v>PURE ONE S70 PLUS</v>
      </c>
      <c r="G829" s="28">
        <f>VLOOKUP(B829,'大货清单（不定期按GOMS更新）'!A:I,9,FALSE)</f>
        <v>6932485006847</v>
      </c>
      <c r="H829" s="27" t="str">
        <f>VLOOKUP(B829,'大货清单（不定期按GOMS更新）'!A:H,7,0)</f>
        <v>ORANGE &amp; BLUE</v>
      </c>
      <c r="I829" s="27" t="str">
        <f>VLOOKUP(B829,'大货清单（不定期按GOMS更新）'!A:F,6,FALSE)</f>
        <v>ACTIVE</v>
      </c>
      <c r="J829" s="27" t="str">
        <f>VLOOKUP(B829,'大货清单（不定期按GOMS更新）'!A:K,11,FALSE)</f>
        <v>8.6</v>
      </c>
      <c r="K829" s="27" t="str">
        <f>VLOOKUP(B829,'大货清单（不定期按GOMS更新）'!A:N,12,FALSE)</f>
        <v>764</v>
      </c>
      <c r="L829" s="27" t="str">
        <f>VLOOKUP(B829,'大货清单（不定期按GOMS更新）'!A:M,13,FALSE)</f>
        <v>231</v>
      </c>
      <c r="M829" s="27" t="str">
        <f>VLOOKUP(B829,'大货清单（不定期按GOMS更新）'!A:N,14,FALSE)</f>
        <v>349</v>
      </c>
      <c r="N829" s="58" t="s">
        <v>9886</v>
      </c>
      <c r="O829" s="27">
        <f>IFERROR(VLOOKUP(N829,'散件迭代（不定期更新）'!C:J,8,FALSE),0)</f>
        <v>0</v>
      </c>
      <c r="P829" s="27">
        <f>IFERROR(VLOOKUP(N829,'散件（更新）'!B:H,3,FALSE),0)</f>
        <v>0</v>
      </c>
      <c r="Q829" s="27" t="str">
        <f>VLOOKUP(N829,'散件（更新）'!B:H,2,FALSE)</f>
        <v>114-24510416</v>
      </c>
      <c r="R829" s="27" t="str">
        <f>VLOOKUP(N829,'散件（更新）'!B:H,7,FALSE)</f>
        <v>Carpet Brush</v>
      </c>
      <c r="S829" s="27" t="str">
        <f>VLOOKUP(N829,'散件（更新）'!B:E,4,FALSE)</f>
        <v>https://tineco-yxzt.oss-accelerate.aliyuncs.com/20250731/weixinjietu_20250731103000_1753932658186.png</v>
      </c>
      <c r="T829" s="27" t="s">
        <v>8759</v>
      </c>
      <c r="U829" s="28" t="str">
        <f>VLOOKUP(N829,'散件（更新）'!B:G,6,FALSE)</f>
        <v>SP;ZB2451D-02;地刷组件（高配）</v>
      </c>
      <c r="V829" s="28">
        <f>VLOOKUP(N829,'散件（更新）'!B:I,8,FALSE)</f>
        <v>6932485010257</v>
      </c>
    </row>
    <row r="830" spans="1:22" ht="20.149999999999999" customHeight="1">
      <c r="A830" s="57">
        <v>46169</v>
      </c>
      <c r="B830" s="58" t="s">
        <v>14091</v>
      </c>
      <c r="C830" s="27" t="str">
        <f>VLOOKUP(B830,'大货清单（不定期按GOMS更新）'!A:H,8,0)</f>
        <v>107-24510801</v>
      </c>
      <c r="D830" s="27" t="str">
        <f>VLOOKUP(B830,'大货清单（不定期按GOMS更新）'!A:C,3,0)</f>
        <v>ZB2451H-01</v>
      </c>
      <c r="E830" s="27" t="str">
        <f>VLOOKUP(B830,'大货清单（不定期按GOMS更新）'!A:H,4,0)</f>
        <v>PL,NL</v>
      </c>
      <c r="F830" s="27" t="str">
        <f>VLOOKUP(B830,'大货清单（不定期按GOMS更新）'!A:H,2,0)</f>
        <v>PURE ONE S70 PLUS</v>
      </c>
      <c r="G830" s="28">
        <f>VLOOKUP(B830,'大货清单（不定期按GOMS更新）'!A:I,9,FALSE)</f>
        <v>6932485006847</v>
      </c>
      <c r="H830" s="27" t="str">
        <f>VLOOKUP(B830,'大货清单（不定期按GOMS更新）'!A:H,7,0)</f>
        <v>ORANGE &amp; BLUE</v>
      </c>
      <c r="I830" s="27" t="str">
        <f>VLOOKUP(B830,'大货清单（不定期按GOMS更新）'!A:F,6,FALSE)</f>
        <v>ACTIVE</v>
      </c>
      <c r="J830" s="27" t="str">
        <f>VLOOKUP(B830,'大货清单（不定期按GOMS更新）'!A:K,11,FALSE)</f>
        <v>8.6</v>
      </c>
      <c r="K830" s="27" t="str">
        <f>VLOOKUP(B830,'大货清单（不定期按GOMS更新）'!A:N,12,FALSE)</f>
        <v>764</v>
      </c>
      <c r="L830" s="27" t="str">
        <f>VLOOKUP(B830,'大货清单（不定期按GOMS更新）'!A:M,13,FALSE)</f>
        <v>231</v>
      </c>
      <c r="M830" s="27" t="str">
        <f>VLOOKUP(B830,'大货清单（不定期按GOMS更新）'!A:N,14,FALSE)</f>
        <v>349</v>
      </c>
      <c r="N830" s="58" t="s">
        <v>10029</v>
      </c>
      <c r="O830" s="27">
        <f>IFERROR(VLOOKUP(N830,'散件迭代（不定期更新）'!C:J,8,FALSE),0)</f>
        <v>0</v>
      </c>
      <c r="P830" s="27">
        <f>IFERROR(VLOOKUP(N830,'散件（更新）'!B:H,3,FALSE),0)</f>
        <v>0</v>
      </c>
      <c r="Q830" s="27" t="str">
        <f>VLOOKUP(N830,'散件（更新）'!B:H,2,FALSE)</f>
        <v>114-24510413</v>
      </c>
      <c r="R830" s="27" t="str">
        <f>VLOOKUP(N830,'散件（更新）'!B:H,7,FALSE)</f>
        <v>Soft Dusting Brush</v>
      </c>
      <c r="S830" s="27" t="str">
        <f>VLOOKUP(N830,'散件（更新）'!B:E,4,FALSE)</f>
        <v>https://tineco-yxzt.oss-accelerate.aliyuncs.com/20250626/softdustingbrush_1750930421500.png</v>
      </c>
      <c r="T830" s="27" t="s">
        <v>8759</v>
      </c>
      <c r="U830" s="28" t="str">
        <f>VLOOKUP(N830,'散件（更新）'!B:G,6,FALSE)</f>
        <v>SP;ZB2451D-01;织物刷组件</v>
      </c>
      <c r="V830" s="28">
        <f>VLOOKUP(N830,'散件（更新）'!B:I,8,FALSE)</f>
        <v>6932485007820</v>
      </c>
    </row>
    <row r="831" spans="1:22" ht="20.149999999999999" customHeight="1">
      <c r="A831" s="57">
        <v>46169</v>
      </c>
      <c r="B831" s="58" t="s">
        <v>14091</v>
      </c>
      <c r="C831" s="27" t="str">
        <f>VLOOKUP(B831,'大货清单（不定期按GOMS更新）'!A:H,8,0)</f>
        <v>107-24510801</v>
      </c>
      <c r="D831" s="27" t="str">
        <f>VLOOKUP(B831,'大货清单（不定期按GOMS更新）'!A:C,3,0)</f>
        <v>ZB2451H-01</v>
      </c>
      <c r="E831" s="27" t="str">
        <f>VLOOKUP(B831,'大货清单（不定期按GOMS更新）'!A:H,4,0)</f>
        <v>PL,NL</v>
      </c>
      <c r="F831" s="27" t="str">
        <f>VLOOKUP(B831,'大货清单（不定期按GOMS更新）'!A:H,2,0)</f>
        <v>PURE ONE S70 PLUS</v>
      </c>
      <c r="G831" s="28">
        <f>VLOOKUP(B831,'大货清单（不定期按GOMS更新）'!A:I,9,FALSE)</f>
        <v>6932485006847</v>
      </c>
      <c r="H831" s="27" t="str">
        <f>VLOOKUP(B831,'大货清单（不定期按GOMS更新）'!A:H,7,0)</f>
        <v>ORANGE &amp; BLUE</v>
      </c>
      <c r="I831" s="27" t="str">
        <f>VLOOKUP(B831,'大货清单（不定期按GOMS更新）'!A:F,6,FALSE)</f>
        <v>ACTIVE</v>
      </c>
      <c r="J831" s="27" t="str">
        <f>VLOOKUP(B831,'大货清单（不定期按GOMS更新）'!A:K,11,FALSE)</f>
        <v>8.6</v>
      </c>
      <c r="K831" s="27" t="str">
        <f>VLOOKUP(B831,'大货清单（不定期按GOMS更新）'!A:N,12,FALSE)</f>
        <v>764</v>
      </c>
      <c r="L831" s="27" t="str">
        <f>VLOOKUP(B831,'大货清单（不定期按GOMS更新）'!A:M,13,FALSE)</f>
        <v>231</v>
      </c>
      <c r="M831" s="27" t="str">
        <f>VLOOKUP(B831,'大货清单（不定期按GOMS更新）'!A:N,14,FALSE)</f>
        <v>349</v>
      </c>
      <c r="N831" s="58" t="s">
        <v>9959</v>
      </c>
      <c r="O831" s="27">
        <f>IFERROR(VLOOKUP(N831,'散件迭代（不定期更新）'!C:J,8,FALSE),0)</f>
        <v>0</v>
      </c>
      <c r="P831" s="27">
        <f>IFERROR(VLOOKUP(N831,'散件（更新）'!B:H,3,FALSE),0)</f>
        <v>0</v>
      </c>
      <c r="Q831" s="27" t="str">
        <f>VLOOKUP(N831,'散件（更新）'!B:H,2,FALSE)</f>
        <v>114-24510422</v>
      </c>
      <c r="R831" s="27" t="str">
        <f>VLOOKUP(N831,'散件（更新）'!B:H,7,FALSE)</f>
        <v>Dustbin</v>
      </c>
      <c r="S831" s="27" t="str">
        <f>VLOOKUP(N831,'散件（更新）'!B:E,4,FALSE)</f>
        <v>https://tineco-yxzt.oss-accelerate.aliyuncs.com/20250805/weixinjietu_20250804155418_1754360480483.png</v>
      </c>
      <c r="T831" s="27" t="s">
        <v>8759</v>
      </c>
      <c r="U831" s="28" t="str">
        <f>VLOOKUP(N831,'散件（更新）'!B:G,6,FALSE)</f>
        <v>SP;ZB2451D-02;ZB2451D尘桶组件（无滤棉及多锥)</v>
      </c>
      <c r="V831" s="28">
        <f>VLOOKUP(N831,'散件（更新）'!B:I,8,FALSE)</f>
        <v>6932485011445</v>
      </c>
    </row>
    <row r="832" spans="1:22" ht="20.149999999999999" customHeight="1">
      <c r="A832" s="57">
        <v>46169</v>
      </c>
      <c r="B832" s="58" t="s">
        <v>14091</v>
      </c>
      <c r="C832" s="27" t="str">
        <f>VLOOKUP(B832,'大货清单（不定期按GOMS更新）'!A:H,8,0)</f>
        <v>107-24510801</v>
      </c>
      <c r="D832" s="27" t="str">
        <f>VLOOKUP(B832,'大货清单（不定期按GOMS更新）'!A:C,3,0)</f>
        <v>ZB2451H-01</v>
      </c>
      <c r="E832" s="27" t="str">
        <f>VLOOKUP(B832,'大货清单（不定期按GOMS更新）'!A:H,4,0)</f>
        <v>PL,NL</v>
      </c>
      <c r="F832" s="27" t="str">
        <f>VLOOKUP(B832,'大货清单（不定期按GOMS更新）'!A:H,2,0)</f>
        <v>PURE ONE S70 PLUS</v>
      </c>
      <c r="G832" s="28">
        <f>VLOOKUP(B832,'大货清单（不定期按GOMS更新）'!A:I,9,FALSE)</f>
        <v>6932485006847</v>
      </c>
      <c r="H832" s="27" t="str">
        <f>VLOOKUP(B832,'大货清单（不定期按GOMS更新）'!A:H,7,0)</f>
        <v>ORANGE &amp; BLUE</v>
      </c>
      <c r="I832" s="27" t="str">
        <f>VLOOKUP(B832,'大货清单（不定期按GOMS更新）'!A:F,6,FALSE)</f>
        <v>ACTIVE</v>
      </c>
      <c r="J832" s="27" t="str">
        <f>VLOOKUP(B832,'大货清单（不定期按GOMS更新）'!A:K,11,FALSE)</f>
        <v>8.6</v>
      </c>
      <c r="K832" s="27" t="str">
        <f>VLOOKUP(B832,'大货清单（不定期按GOMS更新）'!A:N,12,FALSE)</f>
        <v>764</v>
      </c>
      <c r="L832" s="27" t="str">
        <f>VLOOKUP(B832,'大货清单（不定期按GOMS更新）'!A:M,13,FALSE)</f>
        <v>231</v>
      </c>
      <c r="M832" s="27" t="str">
        <f>VLOOKUP(B832,'大货清单（不定期按GOMS更新）'!A:N,14,FALSE)</f>
        <v>349</v>
      </c>
      <c r="N832" s="58" t="s">
        <v>10044</v>
      </c>
      <c r="O832" s="27">
        <f>IFERROR(VLOOKUP(N832,'散件迭代（不定期更新）'!C:J,8,FALSE),0)</f>
        <v>0</v>
      </c>
      <c r="P832" s="27">
        <f>IFERROR(VLOOKUP(N832,'散件（更新）'!B:H,3,FALSE),0)</f>
        <v>0</v>
      </c>
      <c r="Q832" s="27" t="str">
        <f>VLOOKUP(N832,'散件（更新）'!B:H,2,FALSE)</f>
        <v>114-24490505</v>
      </c>
      <c r="R832" s="27" t="str">
        <f>VLOOKUP(N832,'散件（更新）'!B:H,7,FALSE)</f>
        <v>Filter Holder</v>
      </c>
      <c r="S832" s="27" t="str">
        <f>VLOOKUP(N832,'散件（更新）'!B:E,4,FALSE)</f>
        <v>https://tineco-yxzt.oss-accelerate.aliyuncs.com/20250626/filterholder_1750922870129.png</v>
      </c>
      <c r="T832" s="27" t="s">
        <v>8759</v>
      </c>
      <c r="U832" s="28" t="str">
        <f>VLOOKUP(N832,'散件（更新）'!B:G,6,FALSE)</f>
        <v>SP;ZB2449E-01;多锥组件</v>
      </c>
      <c r="V832" s="28">
        <f>VLOOKUP(N832,'散件（更新）'!B:I,8,FALSE)</f>
        <v>6932485007653</v>
      </c>
    </row>
    <row r="833" spans="1:22" ht="20.149999999999999" customHeight="1">
      <c r="A833" s="57">
        <v>46169</v>
      </c>
      <c r="B833" s="58" t="s">
        <v>14091</v>
      </c>
      <c r="C833" s="27" t="str">
        <f>VLOOKUP(B833,'大货清单（不定期按GOMS更新）'!A:H,8,0)</f>
        <v>107-24510801</v>
      </c>
      <c r="D833" s="27" t="str">
        <f>VLOOKUP(B833,'大货清单（不定期按GOMS更新）'!A:C,3,0)</f>
        <v>ZB2451H-01</v>
      </c>
      <c r="E833" s="27" t="str">
        <f>VLOOKUP(B833,'大货清单（不定期按GOMS更新）'!A:H,4,0)</f>
        <v>PL,NL</v>
      </c>
      <c r="F833" s="27" t="str">
        <f>VLOOKUP(B833,'大货清单（不定期按GOMS更新）'!A:H,2,0)</f>
        <v>PURE ONE S70 PLUS</v>
      </c>
      <c r="G833" s="28">
        <f>VLOOKUP(B833,'大货清单（不定期按GOMS更新）'!A:I,9,FALSE)</f>
        <v>6932485006847</v>
      </c>
      <c r="H833" s="27" t="str">
        <f>VLOOKUP(B833,'大货清单（不定期按GOMS更新）'!A:H,7,0)</f>
        <v>ORANGE &amp; BLUE</v>
      </c>
      <c r="I833" s="27" t="str">
        <f>VLOOKUP(B833,'大货清单（不定期按GOMS更新）'!A:F,6,FALSE)</f>
        <v>ACTIVE</v>
      </c>
      <c r="J833" s="27" t="str">
        <f>VLOOKUP(B833,'大货清单（不定期按GOMS更新）'!A:K,11,FALSE)</f>
        <v>8.6</v>
      </c>
      <c r="K833" s="27" t="str">
        <f>VLOOKUP(B833,'大货清单（不定期按GOMS更新）'!A:N,12,FALSE)</f>
        <v>764</v>
      </c>
      <c r="L833" s="27" t="str">
        <f>VLOOKUP(B833,'大货清单（不定期按GOMS更新）'!A:M,13,FALSE)</f>
        <v>231</v>
      </c>
      <c r="M833" s="27" t="str">
        <f>VLOOKUP(B833,'大货清单（不定期按GOMS更新）'!A:N,14,FALSE)</f>
        <v>349</v>
      </c>
      <c r="N833" s="58" t="s">
        <v>10203</v>
      </c>
      <c r="O833" s="27">
        <f>IFERROR(VLOOKUP(N833,'散件迭代（不定期更新）'!C:J,8,FALSE),0)</f>
        <v>0</v>
      </c>
      <c r="P833" s="27">
        <f>IFERROR(VLOOKUP(N833,'散件（更新）'!B:H,3,FALSE),0)</f>
        <v>0</v>
      </c>
      <c r="Q833" s="27" t="str">
        <f>VLOOKUP(N833,'散件（更新）'!B:H,2,FALSE)</f>
        <v>114-24490504</v>
      </c>
      <c r="R833" s="27" t="str">
        <f>VLOOKUP(N833,'散件（更新）'!B:H,7,FALSE)</f>
        <v>Filter</v>
      </c>
      <c r="S833" s="27" t="str">
        <f>VLOOKUP(N833,'散件（更新）'!B:E,4,FALSE)</f>
        <v>https://tineco-yxzt.oss-accelerate.aliyuncs.com/20250626/filter_1750922714463.png</v>
      </c>
      <c r="T833" s="27" t="s">
        <v>8759</v>
      </c>
      <c r="U833" s="28" t="str">
        <f>VLOOKUP(N833,'散件（更新）'!B:G,6,FALSE)</f>
        <v>SP;ZB2449E-01;进风过滤棉组件</v>
      </c>
      <c r="V833" s="28">
        <f>VLOOKUP(N833,'散件（更新）'!B:I,8,FALSE)</f>
        <v>6932485007646</v>
      </c>
    </row>
    <row r="834" spans="1:22" ht="20.149999999999999" customHeight="1">
      <c r="A834" s="57">
        <v>46169</v>
      </c>
      <c r="B834" s="58" t="s">
        <v>14091</v>
      </c>
      <c r="C834" s="27" t="str">
        <f>VLOOKUP(B834,'大货清单（不定期按GOMS更新）'!A:H,8,0)</f>
        <v>107-24510801</v>
      </c>
      <c r="D834" s="27" t="str">
        <f>VLOOKUP(B834,'大货清单（不定期按GOMS更新）'!A:C,3,0)</f>
        <v>ZB2451H-01</v>
      </c>
      <c r="E834" s="27" t="str">
        <f>VLOOKUP(B834,'大货清单（不定期按GOMS更新）'!A:H,4,0)</f>
        <v>PL,NL</v>
      </c>
      <c r="F834" s="27" t="str">
        <f>VLOOKUP(B834,'大货清单（不定期按GOMS更新）'!A:H,2,0)</f>
        <v>PURE ONE S70 PLUS</v>
      </c>
      <c r="G834" s="28">
        <f>VLOOKUP(B834,'大货清单（不定期按GOMS更新）'!A:I,9,FALSE)</f>
        <v>6932485006847</v>
      </c>
      <c r="H834" s="27" t="str">
        <f>VLOOKUP(B834,'大货清单（不定期按GOMS更新）'!A:H,7,0)</f>
        <v>ORANGE &amp; BLUE</v>
      </c>
      <c r="I834" s="27" t="str">
        <f>VLOOKUP(B834,'大货清单（不定期按GOMS更新）'!A:F,6,FALSE)</f>
        <v>ACTIVE</v>
      </c>
      <c r="J834" s="27" t="str">
        <f>VLOOKUP(B834,'大货清单（不定期按GOMS更新）'!A:K,11,FALSE)</f>
        <v>8.6</v>
      </c>
      <c r="K834" s="27" t="str">
        <f>VLOOKUP(B834,'大货清单（不定期按GOMS更新）'!A:N,12,FALSE)</f>
        <v>764</v>
      </c>
      <c r="L834" s="27" t="str">
        <f>VLOOKUP(B834,'大货清单（不定期按GOMS更新）'!A:M,13,FALSE)</f>
        <v>231</v>
      </c>
      <c r="M834" s="27" t="str">
        <f>VLOOKUP(B834,'大货清单（不定期按GOMS更新）'!A:N,14,FALSE)</f>
        <v>349</v>
      </c>
      <c r="N834" s="58" t="s">
        <v>10269</v>
      </c>
      <c r="O834" s="27">
        <f>IFERROR(VLOOKUP(N834,'散件迭代（不定期更新）'!C:J,8,FALSE),0)</f>
        <v>0</v>
      </c>
      <c r="P834" s="27">
        <f>IFERROR(VLOOKUP(N834,'散件（更新）'!B:H,3,FALSE),0)</f>
        <v>0</v>
      </c>
      <c r="Q834" s="27" t="str">
        <f>VLOOKUP(N834,'散件（更新）'!B:H,2,FALSE)</f>
        <v>114-24490502</v>
      </c>
      <c r="R834" s="27" t="str">
        <f>VLOOKUP(N834,'散件（更新）'!B:H,7,FALSE)</f>
        <v>HEPA</v>
      </c>
      <c r="S834" s="27" t="str">
        <f>VLOOKUP(N834,'散件（更新）'!B:E,4,FALSE)</f>
        <v>https://tineco-yxzt.oss-accelerate.aliyuncs.com/20250626/hepa_1750922454505.png</v>
      </c>
      <c r="T834" s="27" t="s">
        <v>8759</v>
      </c>
      <c r="U834" s="28" t="str">
        <f>VLOOKUP(N834,'散件（更新）'!B:G,6,FALSE)</f>
        <v>SP;ZB2449E-01;HEPA组件</v>
      </c>
      <c r="V834" s="28">
        <f>VLOOKUP(N834,'散件（更新）'!B:I,8,FALSE)</f>
        <v>6932485007622</v>
      </c>
    </row>
    <row r="835" spans="1:22" ht="20.149999999999999" customHeight="1">
      <c r="A835" s="57">
        <v>46169</v>
      </c>
      <c r="B835" s="58" t="s">
        <v>14091</v>
      </c>
      <c r="C835" s="27" t="str">
        <f>VLOOKUP(B835,'大货清单（不定期按GOMS更新）'!A:H,8,0)</f>
        <v>107-24510801</v>
      </c>
      <c r="D835" s="27" t="str">
        <f>VLOOKUP(B835,'大货清单（不定期按GOMS更新）'!A:C,3,0)</f>
        <v>ZB2451H-01</v>
      </c>
      <c r="E835" s="27" t="str">
        <f>VLOOKUP(B835,'大货清单（不定期按GOMS更新）'!A:H,4,0)</f>
        <v>PL,NL</v>
      </c>
      <c r="F835" s="27" t="str">
        <f>VLOOKUP(B835,'大货清单（不定期按GOMS更新）'!A:H,2,0)</f>
        <v>PURE ONE S70 PLUS</v>
      </c>
      <c r="G835" s="28">
        <f>VLOOKUP(B835,'大货清单（不定期按GOMS更新）'!A:I,9,FALSE)</f>
        <v>6932485006847</v>
      </c>
      <c r="H835" s="27" t="str">
        <f>VLOOKUP(B835,'大货清单（不定期按GOMS更新）'!A:H,7,0)</f>
        <v>ORANGE &amp; BLUE</v>
      </c>
      <c r="I835" s="27" t="str">
        <f>VLOOKUP(B835,'大货清单（不定期按GOMS更新）'!A:F,6,FALSE)</f>
        <v>ACTIVE</v>
      </c>
      <c r="J835" s="27" t="str">
        <f>VLOOKUP(B835,'大货清单（不定期按GOMS更新）'!A:K,11,FALSE)</f>
        <v>8.6</v>
      </c>
      <c r="K835" s="27" t="str">
        <f>VLOOKUP(B835,'大货清单（不定期按GOMS更新）'!A:N,12,FALSE)</f>
        <v>764</v>
      </c>
      <c r="L835" s="27" t="str">
        <f>VLOOKUP(B835,'大货清单（不定期按GOMS更新）'!A:M,13,FALSE)</f>
        <v>231</v>
      </c>
      <c r="M835" s="27" t="str">
        <f>VLOOKUP(B835,'大货清单（不定期按GOMS更新）'!A:N,14,FALSE)</f>
        <v>349</v>
      </c>
      <c r="N835" s="58" t="s">
        <v>10059</v>
      </c>
      <c r="O835" s="27">
        <f>IFERROR(VLOOKUP(N835,'散件迭代（不定期更新）'!C:J,8,FALSE),0)</f>
        <v>0</v>
      </c>
      <c r="P835" s="27">
        <f>IFERROR(VLOOKUP(N835,'散件（更新）'!B:H,3,FALSE),0)</f>
        <v>0</v>
      </c>
      <c r="Q835" s="27" t="str">
        <f>VLOOKUP(N835,'散件（更新）'!B:H,2,FALSE)</f>
        <v>114-24510408</v>
      </c>
      <c r="R835" s="27" t="str">
        <f>VLOOKUP(N835,'散件（更新）'!B:H,7,FALSE)</f>
        <v>Charger Accessory Holder</v>
      </c>
      <c r="S835" s="27" t="str">
        <f>VLOOKUP(N835,'散件（更新）'!B:E,4,FALSE)</f>
        <v>https://tineco-yxzt.oss-accelerate.aliyuncs.com/20250626/accessoryholder_1750929706238.png</v>
      </c>
      <c r="T835" s="27" t="s">
        <v>8759</v>
      </c>
      <c r="U835" s="28" t="str">
        <f>VLOOKUP(N835,'散件（更新）'!B:G,6,FALSE)</f>
        <v>SP;ZB2451D-01;附件支架组件</v>
      </c>
      <c r="V835" s="28">
        <f>VLOOKUP(N835,'散件（更新）'!B:I,8,FALSE)</f>
        <v>6932485007776</v>
      </c>
    </row>
    <row r="836" spans="1:22" ht="20.149999999999999" customHeight="1">
      <c r="A836" s="57">
        <v>46169</v>
      </c>
      <c r="B836" s="58" t="s">
        <v>14091</v>
      </c>
      <c r="C836" s="27" t="str">
        <f>VLOOKUP(B836,'大货清单（不定期按GOMS更新）'!A:H,8,0)</f>
        <v>107-24510801</v>
      </c>
      <c r="D836" s="27" t="str">
        <f>VLOOKUP(B836,'大货清单（不定期按GOMS更新）'!A:C,3,0)</f>
        <v>ZB2451H-01</v>
      </c>
      <c r="E836" s="27" t="str">
        <f>VLOOKUP(B836,'大货清单（不定期按GOMS更新）'!A:H,4,0)</f>
        <v>PL,NL</v>
      </c>
      <c r="F836" s="27" t="str">
        <f>VLOOKUP(B836,'大货清单（不定期按GOMS更新）'!A:H,2,0)</f>
        <v>PURE ONE S70 PLUS</v>
      </c>
      <c r="G836" s="28">
        <f>VLOOKUP(B836,'大货清单（不定期按GOMS更新）'!A:I,9,FALSE)</f>
        <v>6932485006847</v>
      </c>
      <c r="H836" s="27" t="str">
        <f>VLOOKUP(B836,'大货清单（不定期按GOMS更新）'!A:H,7,0)</f>
        <v>ORANGE &amp; BLUE</v>
      </c>
      <c r="I836" s="27" t="str">
        <f>VLOOKUP(B836,'大货清单（不定期按GOMS更新）'!A:F,6,FALSE)</f>
        <v>ACTIVE</v>
      </c>
      <c r="J836" s="27" t="str">
        <f>VLOOKUP(B836,'大货清单（不定期按GOMS更新）'!A:K,11,FALSE)</f>
        <v>8.6</v>
      </c>
      <c r="K836" s="27" t="str">
        <f>VLOOKUP(B836,'大货清单（不定期按GOMS更新）'!A:N,12,FALSE)</f>
        <v>764</v>
      </c>
      <c r="L836" s="27" t="str">
        <f>VLOOKUP(B836,'大货清单（不定期按GOMS更新）'!A:M,13,FALSE)</f>
        <v>231</v>
      </c>
      <c r="M836" s="27" t="str">
        <f>VLOOKUP(B836,'大货清单（不定期按GOMS更新）'!A:N,14,FALSE)</f>
        <v>349</v>
      </c>
      <c r="N836" s="58" t="s">
        <v>15653</v>
      </c>
      <c r="O836" s="27">
        <f>IFERROR(VLOOKUP(N836,'散件迭代（不定期更新）'!C:J,8,FALSE),0)</f>
        <v>0</v>
      </c>
      <c r="P836" s="27">
        <f>IFERROR(VLOOKUP(N836,'散件（更新）'!B:H,3,FALSE),0)</f>
        <v>0</v>
      </c>
      <c r="Q836" s="27" t="str">
        <f>VLOOKUP(N836,'散件（更新）'!B:H,2,FALSE)</f>
        <v>114-24510807</v>
      </c>
      <c r="R836" s="27" t="str">
        <f>VLOOKUP(N836,'散件（更新）'!B:H,7,FALSE)</f>
        <v>Main Body</v>
      </c>
      <c r="S836" s="27" t="str">
        <f>VLOOKUP(N836,'散件（更新）'!B:E,4,FALSE)</f>
        <v>https://tineco-yxzt.oss-accelerate.aliyuncs.com/20251104/shouchi_1762220034944.png</v>
      </c>
      <c r="T836" s="27" t="s">
        <v>8759</v>
      </c>
      <c r="U836" s="28" t="str">
        <f>VLOOKUP(N836,'散件（更新）'!B:G,6,FALSE)</f>
        <v>SP;ZB2451H-01;手持单体组件（无尘桶/HEPA/电池包）</v>
      </c>
      <c r="V836" s="28">
        <f>VLOOKUP(N836,'散件（更新）'!B:I,8,FALSE)</f>
        <v>6932485016006</v>
      </c>
    </row>
    <row r="837" spans="1:22" ht="20.149999999999999" customHeight="1">
      <c r="A837" s="57">
        <v>46169</v>
      </c>
      <c r="B837" s="58" t="s">
        <v>14091</v>
      </c>
      <c r="C837" s="27" t="str">
        <f>VLOOKUP(B837,'大货清单（不定期按GOMS更新）'!A:H,8,0)</f>
        <v>107-24510801</v>
      </c>
      <c r="D837" s="27" t="str">
        <f>VLOOKUP(B837,'大货清单（不定期按GOMS更新）'!A:C,3,0)</f>
        <v>ZB2451H-01</v>
      </c>
      <c r="E837" s="27" t="str">
        <f>VLOOKUP(B837,'大货清单（不定期按GOMS更新）'!A:H,4,0)</f>
        <v>PL,NL</v>
      </c>
      <c r="F837" s="27" t="str">
        <f>VLOOKUP(B837,'大货清单（不定期按GOMS更新）'!A:H,2,0)</f>
        <v>PURE ONE S70 PLUS</v>
      </c>
      <c r="G837" s="28">
        <f>VLOOKUP(B837,'大货清单（不定期按GOMS更新）'!A:I,9,FALSE)</f>
        <v>6932485006847</v>
      </c>
      <c r="H837" s="27" t="str">
        <f>VLOOKUP(B837,'大货清单（不定期按GOMS更新）'!A:H,7,0)</f>
        <v>ORANGE &amp; BLUE</v>
      </c>
      <c r="I837" s="27" t="str">
        <f>VLOOKUP(B837,'大货清单（不定期按GOMS更新）'!A:F,6,FALSE)</f>
        <v>ACTIVE</v>
      </c>
      <c r="J837" s="27" t="str">
        <f>VLOOKUP(B837,'大货清单（不定期按GOMS更新）'!A:K,11,FALSE)</f>
        <v>8.6</v>
      </c>
      <c r="K837" s="27" t="str">
        <f>VLOOKUP(B837,'大货清单（不定期按GOMS更新）'!A:N,12,FALSE)</f>
        <v>764</v>
      </c>
      <c r="L837" s="27" t="str">
        <f>VLOOKUP(B837,'大货清单（不定期按GOMS更新）'!A:M,13,FALSE)</f>
        <v>231</v>
      </c>
      <c r="M837" s="27" t="str">
        <f>VLOOKUP(B837,'大货清单（不定期按GOMS更新）'!A:N,14,FALSE)</f>
        <v>349</v>
      </c>
      <c r="N837" s="58" t="s">
        <v>10255</v>
      </c>
      <c r="O837" s="27">
        <f>IFERROR(VLOOKUP(N837,'散件迭代（不定期更新）'!C:J,8,FALSE),0)</f>
        <v>0</v>
      </c>
      <c r="P837" s="27">
        <f>IFERROR(VLOOKUP(N837,'散件（更新）'!B:H,3,FALSE),0)</f>
        <v>0</v>
      </c>
      <c r="Q837" s="27" t="str">
        <f>VLOOKUP(N837,'散件（更新）'!B:H,2,FALSE)</f>
        <v>114-24510406</v>
      </c>
      <c r="R837" s="27" t="str">
        <f>VLOOKUP(N837,'散件（更新）'!B:H,7,FALSE)</f>
        <v>Adapter</v>
      </c>
      <c r="S837" s="27">
        <f>VLOOKUP(N837,'散件（更新）'!B:E,4,FALSE)</f>
        <v>0</v>
      </c>
      <c r="T837" s="27" t="s">
        <v>8759</v>
      </c>
      <c r="U837" s="28" t="str">
        <f>VLOOKUP(N837,'散件（更新）'!B:G,6,FALSE)</f>
        <v>SP;ZB2451D-01;适配器（欧版）</v>
      </c>
      <c r="V837" s="28">
        <f>VLOOKUP(N837,'散件（更新）'!B:I,8,FALSE)</f>
        <v>6932485007752</v>
      </c>
    </row>
    <row r="838" spans="1:22" ht="20.149999999999999" customHeight="1">
      <c r="A838" s="57">
        <v>46169</v>
      </c>
      <c r="B838" s="58" t="s">
        <v>14091</v>
      </c>
      <c r="C838" s="27" t="str">
        <f>VLOOKUP(B838,'大货清单（不定期按GOMS更新）'!A:H,8,0)</f>
        <v>107-24510801</v>
      </c>
      <c r="D838" s="27" t="str">
        <f>VLOOKUP(B838,'大货清单（不定期按GOMS更新）'!A:C,3,0)</f>
        <v>ZB2451H-01</v>
      </c>
      <c r="E838" s="27" t="str">
        <f>VLOOKUP(B838,'大货清单（不定期按GOMS更新）'!A:H,4,0)</f>
        <v>PL,NL</v>
      </c>
      <c r="F838" s="27" t="str">
        <f>VLOOKUP(B838,'大货清单（不定期按GOMS更新）'!A:H,2,0)</f>
        <v>PURE ONE S70 PLUS</v>
      </c>
      <c r="G838" s="28">
        <f>VLOOKUP(B838,'大货清单（不定期按GOMS更新）'!A:I,9,FALSE)</f>
        <v>6932485006847</v>
      </c>
      <c r="H838" s="27" t="str">
        <f>VLOOKUP(B838,'大货清单（不定期按GOMS更新）'!A:H,7,0)</f>
        <v>ORANGE &amp; BLUE</v>
      </c>
      <c r="I838" s="27" t="str">
        <f>VLOOKUP(B838,'大货清单（不定期按GOMS更新）'!A:F,6,FALSE)</f>
        <v>ACTIVE</v>
      </c>
      <c r="J838" s="27" t="str">
        <f>VLOOKUP(B838,'大货清单（不定期按GOMS更新）'!A:K,11,FALSE)</f>
        <v>8.6</v>
      </c>
      <c r="K838" s="27" t="str">
        <f>VLOOKUP(B838,'大货清单（不定期按GOMS更新）'!A:N,12,FALSE)</f>
        <v>764</v>
      </c>
      <c r="L838" s="27" t="str">
        <f>VLOOKUP(B838,'大货清单（不定期按GOMS更新）'!A:M,13,FALSE)</f>
        <v>231</v>
      </c>
      <c r="M838" s="27" t="str">
        <f>VLOOKUP(B838,'大货清单（不定期按GOMS更新）'!A:N,14,FALSE)</f>
        <v>349</v>
      </c>
      <c r="N838" s="58" t="s">
        <v>10003</v>
      </c>
      <c r="O838" s="27">
        <f>IFERROR(VLOOKUP(N838,'散件迭代（不定期更新）'!C:J,8,FALSE),0)</f>
        <v>0</v>
      </c>
      <c r="P838" s="27">
        <f>IFERROR(VLOOKUP(N838,'散件（更新）'!B:H,3,FALSE),0)</f>
        <v>0</v>
      </c>
      <c r="Q838" s="27" t="str">
        <f>VLOOKUP(N838,'散件（更新）'!B:H,2,FALSE)</f>
        <v>114-24510409</v>
      </c>
      <c r="R838" s="27" t="str">
        <f>VLOOKUP(N838,'散件（更新）'!B:H,7,FALSE)</f>
        <v>Charging Dock</v>
      </c>
      <c r="S838" s="27" t="str">
        <f>VLOOKUP(N838,'散件（更新）'!B:E,4,FALSE)</f>
        <v>https://tineco-yxzt.oss-accelerate.aliyuncs.com/20250626/chargingdock_1750929762424.png</v>
      </c>
      <c r="T838" s="27" t="s">
        <v>8759</v>
      </c>
      <c r="U838" s="28" t="str">
        <f>VLOOKUP(N838,'散件（更新）'!B:G,6,FALSE)</f>
        <v>SP;ZB2451D-01;收纳座挂架充电组件</v>
      </c>
      <c r="V838" s="28">
        <f>VLOOKUP(N838,'散件（更新）'!B:I,8,FALSE)</f>
        <v>6932485007783</v>
      </c>
    </row>
    <row r="839" spans="1:22" ht="20.149999999999999" customHeight="1">
      <c r="A839" s="57">
        <v>46169</v>
      </c>
      <c r="B839" s="58" t="s">
        <v>14091</v>
      </c>
      <c r="C839" s="27" t="str">
        <f>VLOOKUP(B839,'大货清单（不定期按GOMS更新）'!A:H,8,0)</f>
        <v>107-24510801</v>
      </c>
      <c r="D839" s="27" t="str">
        <f>VLOOKUP(B839,'大货清单（不定期按GOMS更新）'!A:C,3,0)</f>
        <v>ZB2451H-01</v>
      </c>
      <c r="E839" s="27" t="str">
        <f>VLOOKUP(B839,'大货清单（不定期按GOMS更新）'!A:H,4,0)</f>
        <v>PL,NL</v>
      </c>
      <c r="F839" s="27" t="str">
        <f>VLOOKUP(B839,'大货清单（不定期按GOMS更新）'!A:H,2,0)</f>
        <v>PURE ONE S70 PLUS</v>
      </c>
      <c r="G839" s="28">
        <f>VLOOKUP(B839,'大货清单（不定期按GOMS更新）'!A:I,9,FALSE)</f>
        <v>6932485006847</v>
      </c>
      <c r="H839" s="27" t="str">
        <f>VLOOKUP(B839,'大货清单（不定期按GOMS更新）'!A:H,7,0)</f>
        <v>ORANGE &amp; BLUE</v>
      </c>
      <c r="I839" s="27" t="str">
        <f>VLOOKUP(B839,'大货清单（不定期按GOMS更新）'!A:F,6,FALSE)</f>
        <v>ACTIVE</v>
      </c>
      <c r="J839" s="27" t="str">
        <f>VLOOKUP(B839,'大货清单（不定期按GOMS更新）'!A:K,11,FALSE)</f>
        <v>8.6</v>
      </c>
      <c r="K839" s="27" t="str">
        <f>VLOOKUP(B839,'大货清单（不定期按GOMS更新）'!A:N,12,FALSE)</f>
        <v>764</v>
      </c>
      <c r="L839" s="27" t="str">
        <f>VLOOKUP(B839,'大货清单（不定期按GOMS更新）'!A:M,13,FALSE)</f>
        <v>231</v>
      </c>
      <c r="M839" s="27" t="str">
        <f>VLOOKUP(B839,'大货清单（不定期按GOMS更新）'!A:N,14,FALSE)</f>
        <v>349</v>
      </c>
      <c r="N839" s="58" t="s">
        <v>10173</v>
      </c>
      <c r="O839" s="27">
        <f>IFERROR(VLOOKUP(N839,'散件迭代（不定期更新）'!C:J,8,FALSE),0)</f>
        <v>0</v>
      </c>
      <c r="P839" s="27">
        <f>IFERROR(VLOOKUP(N839,'散件（更新）'!B:H,3,FALSE),0)</f>
        <v>0</v>
      </c>
      <c r="Q839" s="27" t="str">
        <f>VLOOKUP(N839,'散件（更新）'!B:H,2,FALSE)</f>
        <v>114-24510407</v>
      </c>
      <c r="R839" s="27" t="str">
        <f>VLOOKUP(N839,'散件（更新）'!B:H,7,FALSE)</f>
        <v>Docking Station</v>
      </c>
      <c r="S839" s="27" t="str">
        <f>VLOOKUP(N839,'散件（更新）'!B:E,4,FALSE)</f>
        <v>https://tineco-yxzt.oss-accelerate.aliyuncs.com/20250626/dockingbase_1750929477117.png</v>
      </c>
      <c r="T839" s="27" t="s">
        <v>8759</v>
      </c>
      <c r="U839" s="28" t="str">
        <f>VLOOKUP(N839,'散件（更新）'!B:G,6,FALSE)</f>
        <v>SP;ZB2451D-01;收纳底座组件</v>
      </c>
      <c r="V839" s="28">
        <f>VLOOKUP(N839,'散件（更新）'!B:I,8,FALSE)</f>
        <v>6932485007769</v>
      </c>
    </row>
    <row r="840" spans="1:22" ht="20.149999999999999" customHeight="1">
      <c r="A840" s="57">
        <v>46169</v>
      </c>
      <c r="B840" s="58" t="s">
        <v>14091</v>
      </c>
      <c r="C840" s="27" t="str">
        <f>VLOOKUP(B840,'大货清单（不定期按GOMS更新）'!A:H,8,0)</f>
        <v>107-24510801</v>
      </c>
      <c r="D840" s="27" t="str">
        <f>VLOOKUP(B840,'大货清单（不定期按GOMS更新）'!A:C,3,0)</f>
        <v>ZB2451H-01</v>
      </c>
      <c r="E840" s="27" t="str">
        <f>VLOOKUP(B840,'大货清单（不定期按GOMS更新）'!A:H,4,0)</f>
        <v>PL,NL</v>
      </c>
      <c r="F840" s="27" t="str">
        <f>VLOOKUP(B840,'大货清单（不定期按GOMS更新）'!A:H,2,0)</f>
        <v>PURE ONE S70 PLUS</v>
      </c>
      <c r="G840" s="28">
        <f>VLOOKUP(B840,'大货清单（不定期按GOMS更新）'!A:I,9,FALSE)</f>
        <v>6932485006847</v>
      </c>
      <c r="H840" s="27" t="str">
        <f>VLOOKUP(B840,'大货清单（不定期按GOMS更新）'!A:H,7,0)</f>
        <v>ORANGE &amp; BLUE</v>
      </c>
      <c r="I840" s="27" t="str">
        <f>VLOOKUP(B840,'大货清单（不定期按GOMS更新）'!A:F,6,FALSE)</f>
        <v>ACTIVE</v>
      </c>
      <c r="J840" s="27" t="str">
        <f>VLOOKUP(B840,'大货清单（不定期按GOMS更新）'!A:K,11,FALSE)</f>
        <v>8.6</v>
      </c>
      <c r="K840" s="27" t="str">
        <f>VLOOKUP(B840,'大货清单（不定期按GOMS更新）'!A:N,12,FALSE)</f>
        <v>764</v>
      </c>
      <c r="L840" s="27" t="str">
        <f>VLOOKUP(B840,'大货清单（不定期按GOMS更新）'!A:M,13,FALSE)</f>
        <v>231</v>
      </c>
      <c r="M840" s="27" t="str">
        <f>VLOOKUP(B840,'大货清单（不定期按GOMS更新）'!A:N,14,FALSE)</f>
        <v>349</v>
      </c>
      <c r="N840" s="58" t="s">
        <v>10022</v>
      </c>
      <c r="O840" s="27">
        <f>IFERROR(VLOOKUP(N840,'散件迭代（不定期更新）'!C:J,8,FALSE),0)</f>
        <v>0</v>
      </c>
      <c r="P840" s="27">
        <f>IFERROR(VLOOKUP(N840,'散件（更新）'!B:H,3,FALSE),0)</f>
        <v>0</v>
      </c>
      <c r="Q840" s="27" t="str">
        <f>VLOOKUP(N840,'散件（更新）'!B:H,2,FALSE)</f>
        <v>114-24510417</v>
      </c>
      <c r="R840" s="27" t="str">
        <f>VLOOKUP(N840,'散件（更新）'!B:H,7,FALSE)</f>
        <v>Battery</v>
      </c>
      <c r="S840" s="27" t="str">
        <f>VLOOKUP(N840,'散件（更新）'!B:E,4,FALSE)</f>
        <v>https://tineco-yxzt.oss-accelerate.aliyuncs.com/20250731/weixinjietu_20250731102815_1753932819712.png</v>
      </c>
      <c r="T840" s="27" t="s">
        <v>8759</v>
      </c>
      <c r="U840" s="28" t="str">
        <f>VLOOKUP(N840,'散件（更新）'!B:G,6,FALSE)</f>
        <v>SP;ZB2451D-02;电池包组件</v>
      </c>
      <c r="V840" s="28">
        <f>VLOOKUP(N840,'散件（更新）'!B:I,8,FALSE)</f>
        <v>6932485010264</v>
      </c>
    </row>
    <row r="841" spans="1:22" ht="20.149999999999999" customHeight="1">
      <c r="A841" s="57">
        <v>46169</v>
      </c>
      <c r="B841" s="58" t="s">
        <v>14091</v>
      </c>
      <c r="C841" s="27" t="str">
        <f>VLOOKUP(B841,'大货清单（不定期按GOMS更新）'!A:H,8,0)</f>
        <v>107-24510801</v>
      </c>
      <c r="D841" s="27" t="str">
        <f>VLOOKUP(B841,'大货清单（不定期按GOMS更新）'!A:C,3,0)</f>
        <v>ZB2451H-01</v>
      </c>
      <c r="E841" s="27" t="str">
        <f>VLOOKUP(B841,'大货清单（不定期按GOMS更新）'!A:H,4,0)</f>
        <v>PL,NL</v>
      </c>
      <c r="F841" s="27" t="str">
        <f>VLOOKUP(B841,'大货清单（不定期按GOMS更新）'!A:H,2,0)</f>
        <v>PURE ONE S70 PLUS</v>
      </c>
      <c r="G841" s="28">
        <f>VLOOKUP(B841,'大货清单（不定期按GOMS更新）'!A:I,9,FALSE)</f>
        <v>6932485006847</v>
      </c>
      <c r="H841" s="27" t="str">
        <f>VLOOKUP(B841,'大货清单（不定期按GOMS更新）'!A:H,7,0)</f>
        <v>ORANGE &amp; BLUE</v>
      </c>
      <c r="I841" s="27" t="str">
        <f>VLOOKUP(B841,'大货清单（不定期按GOMS更新）'!A:F,6,FALSE)</f>
        <v>ACTIVE</v>
      </c>
      <c r="J841" s="27" t="str">
        <f>VLOOKUP(B841,'大货清单（不定期按GOMS更新）'!A:K,11,FALSE)</f>
        <v>8.6</v>
      </c>
      <c r="K841" s="27" t="str">
        <f>VLOOKUP(B841,'大货清单（不定期按GOMS更新）'!A:N,12,FALSE)</f>
        <v>764</v>
      </c>
      <c r="L841" s="27" t="str">
        <f>VLOOKUP(B841,'大货清单（不定期按GOMS更新）'!A:M,13,FALSE)</f>
        <v>231</v>
      </c>
      <c r="M841" s="27" t="str">
        <f>VLOOKUP(B841,'大货清单（不定期按GOMS更新）'!A:N,14,FALSE)</f>
        <v>349</v>
      </c>
      <c r="N841" s="58" t="s">
        <v>14634</v>
      </c>
      <c r="O841" s="27">
        <f>IFERROR(VLOOKUP(N841,'散件迭代（不定期更新）'!C:J,8,FALSE),0)</f>
        <v>0</v>
      </c>
      <c r="P841" s="27">
        <f>IFERROR(VLOOKUP(N841,'散件（更新）'!B:H,3,FALSE),0)</f>
        <v>0</v>
      </c>
      <c r="Q841" s="27" t="str">
        <f>VLOOKUP(N841,'散件（更新）'!B:H,2,FALSE)</f>
        <v>114-24510806</v>
      </c>
      <c r="R841" s="27" t="str">
        <f>VLOOKUP(N841,'散件（更新）'!B:H,7,FALSE)</f>
        <v>Flexible Long Crevice Tool</v>
      </c>
      <c r="S841" s="27" t="str">
        <f>VLOOKUP(N841,'散件（更新）'!B:E,4,FALSE)</f>
        <v>https://tineco-yxzt.oss-accelerate.aliyuncs.com/20250915/weixinjietu_20250915093956_1757900417055.png</v>
      </c>
      <c r="T841" s="27" t="s">
        <v>8759</v>
      </c>
      <c r="U841" s="28" t="str">
        <f>VLOOKUP(N841,'散件（更新）'!B:G,6,FALSE)</f>
        <v>SP;ZB2451H-02;伸缩扁吸组件</v>
      </c>
      <c r="V841" s="28">
        <f>VLOOKUP(N841,'散件（更新）'!B:I,8,FALSE)</f>
        <v>6932485012923</v>
      </c>
    </row>
    <row r="842" spans="1:22" ht="20.149999999999999" customHeight="1">
      <c r="A842" s="57">
        <v>46169</v>
      </c>
      <c r="B842" s="58" t="s">
        <v>14091</v>
      </c>
      <c r="C842" s="27" t="str">
        <f>VLOOKUP(B842,'大货清单（不定期按GOMS更新）'!A:H,8,0)</f>
        <v>107-24510801</v>
      </c>
      <c r="D842" s="27" t="str">
        <f>VLOOKUP(B842,'大货清单（不定期按GOMS更新）'!A:C,3,0)</f>
        <v>ZB2451H-01</v>
      </c>
      <c r="E842" s="27" t="str">
        <f>VLOOKUP(B842,'大货清单（不定期按GOMS更新）'!A:H,4,0)</f>
        <v>PL,NL</v>
      </c>
      <c r="F842" s="27" t="str">
        <f>VLOOKUP(B842,'大货清单（不定期按GOMS更新）'!A:H,2,0)</f>
        <v>PURE ONE S70 PLUS</v>
      </c>
      <c r="G842" s="28">
        <f>VLOOKUP(B842,'大货清单（不定期按GOMS更新）'!A:I,9,FALSE)</f>
        <v>6932485006847</v>
      </c>
      <c r="H842" s="27" t="str">
        <f>VLOOKUP(B842,'大货清单（不定期按GOMS更新）'!A:H,7,0)</f>
        <v>ORANGE &amp; BLUE</v>
      </c>
      <c r="I842" s="27" t="str">
        <f>VLOOKUP(B842,'大货清单（不定期按GOMS更新）'!A:F,6,FALSE)</f>
        <v>ACTIVE</v>
      </c>
      <c r="J842" s="27" t="str">
        <f>VLOOKUP(B842,'大货清单（不定期按GOMS更新）'!A:K,11,FALSE)</f>
        <v>8.6</v>
      </c>
      <c r="K842" s="27" t="str">
        <f>VLOOKUP(B842,'大货清单（不定期按GOMS更新）'!A:N,12,FALSE)</f>
        <v>764</v>
      </c>
      <c r="L842" s="27" t="str">
        <f>VLOOKUP(B842,'大货清单（不定期按GOMS更新）'!A:M,13,FALSE)</f>
        <v>231</v>
      </c>
      <c r="M842" s="27" t="str">
        <f>VLOOKUP(B842,'大货清单（不定期按GOMS更新）'!A:N,14,FALSE)</f>
        <v>349</v>
      </c>
      <c r="N842" s="58" t="s">
        <v>15622</v>
      </c>
      <c r="O842" s="27">
        <f>IFERROR(VLOOKUP(N842,'散件迭代（不定期更新）'!C:J,8,FALSE),0)</f>
        <v>0</v>
      </c>
      <c r="P842" s="27">
        <f>IFERROR(VLOOKUP(N842,'散件（更新）'!B:H,3,FALSE),0)</f>
        <v>0</v>
      </c>
      <c r="Q842" s="27" t="str">
        <f>VLOOKUP(N842,'散件（更新）'!B:H,2,FALSE)</f>
        <v>114-24510423</v>
      </c>
      <c r="R842" s="27" t="str">
        <f>VLOOKUP(N842,'散件（更新）'!B:H,7,FALSE)</f>
        <v>Flexible Extension Hose</v>
      </c>
      <c r="S842" s="27" t="str">
        <f>VLOOKUP(N842,'散件（更新）'!B:E,4,FALSE)</f>
        <v>https://tineco-yxzt.oss-accelerate.aliyuncs.com/20250828/weixinjietu_20250828111155_1756350918906.png</v>
      </c>
      <c r="T842" s="27" t="s">
        <v>8759</v>
      </c>
      <c r="U842" s="28" t="str">
        <f>VLOOKUP(N842,'散件（更新）'!B:G,6,FALSE)</f>
        <v>SP;ZB2451D-02;伸缩软管组件</v>
      </c>
      <c r="V842" s="28">
        <f>VLOOKUP(N842,'散件（更新）'!B:I,8,FALSE)</f>
        <v>6932485011629</v>
      </c>
    </row>
    <row r="843" spans="1:22" ht="20.149999999999999" customHeight="1">
      <c r="A843" s="57">
        <v>46169</v>
      </c>
      <c r="B843" s="58" t="s">
        <v>14091</v>
      </c>
      <c r="C843" s="27" t="str">
        <f>VLOOKUP(B843,'大货清单（不定期按GOMS更新）'!A:H,8,0)</f>
        <v>107-24510801</v>
      </c>
      <c r="D843" s="27" t="str">
        <f>VLOOKUP(B843,'大货清单（不定期按GOMS更新）'!A:C,3,0)</f>
        <v>ZB2451H-01</v>
      </c>
      <c r="E843" s="27" t="str">
        <f>VLOOKUP(B843,'大货清单（不定期按GOMS更新）'!A:H,4,0)</f>
        <v>PL,NL</v>
      </c>
      <c r="F843" s="27" t="str">
        <f>VLOOKUP(B843,'大货清单（不定期按GOMS更新）'!A:H,2,0)</f>
        <v>PURE ONE S70 PLUS</v>
      </c>
      <c r="G843" s="28">
        <f>VLOOKUP(B843,'大货清单（不定期按GOMS更新）'!A:I,9,FALSE)</f>
        <v>6932485006847</v>
      </c>
      <c r="H843" s="27" t="str">
        <f>VLOOKUP(B843,'大货清单（不定期按GOMS更新）'!A:H,7,0)</f>
        <v>ORANGE &amp; BLUE</v>
      </c>
      <c r="I843" s="27" t="str">
        <f>VLOOKUP(B843,'大货清单（不定期按GOMS更新）'!A:F,6,FALSE)</f>
        <v>ACTIVE</v>
      </c>
      <c r="J843" s="27" t="str">
        <f>VLOOKUP(B843,'大货清单（不定期按GOMS更新）'!A:K,11,FALSE)</f>
        <v>8.6</v>
      </c>
      <c r="K843" s="27" t="str">
        <f>VLOOKUP(B843,'大货清单（不定期按GOMS更新）'!A:N,12,FALSE)</f>
        <v>764</v>
      </c>
      <c r="L843" s="27" t="str">
        <f>VLOOKUP(B843,'大货清单（不定期按GOMS更新）'!A:M,13,FALSE)</f>
        <v>231</v>
      </c>
      <c r="M843" s="27" t="str">
        <f>VLOOKUP(B843,'大货清单（不定期按GOMS更新）'!A:N,14,FALSE)</f>
        <v>349</v>
      </c>
      <c r="N843" s="58" t="s">
        <v>10258</v>
      </c>
      <c r="O843" s="27">
        <f>IFERROR(VLOOKUP(N843,'散件迭代（不定期更新）'!C:J,8,FALSE),0)</f>
        <v>0</v>
      </c>
      <c r="P843" s="27">
        <f>IFERROR(VLOOKUP(N843,'散件（更新）'!B:H,3,FALSE),0)</f>
        <v>0</v>
      </c>
      <c r="Q843" s="27" t="str">
        <f>VLOOKUP(N843,'散件（更新）'!B:H,2,FALSE)</f>
        <v>114-24510415</v>
      </c>
      <c r="R843" s="27" t="str">
        <f>VLOOKUP(N843,'散件（更新）'!B:H,7,FALSE)</f>
        <v>Flexible Multi-Angle Tube</v>
      </c>
      <c r="S843" s="27" t="str">
        <f>VLOOKUP(N843,'散件（更新）'!B:E,4,FALSE)</f>
        <v>https://tineco-yxzt.oss-accelerate.aliyuncs.com/20250731/weixinjietu_20250731102943_1753932560085.png</v>
      </c>
      <c r="T843" s="27" t="s">
        <v>8759</v>
      </c>
      <c r="U843" s="28" t="str">
        <f>VLOOKUP(N843,'散件（更新）'!B:G,6,FALSE)</f>
        <v>SP;ZB2451D-02;弯折管组件(蓝橙色）</v>
      </c>
      <c r="V843" s="28">
        <f>VLOOKUP(N843,'散件（更新）'!B:I,8,FALSE)</f>
        <v>6932485010240</v>
      </c>
    </row>
    <row r="844" spans="1:22" ht="20.149999999999999" customHeight="1">
      <c r="A844" s="57">
        <v>46169</v>
      </c>
      <c r="B844" s="58" t="s">
        <v>14091</v>
      </c>
      <c r="C844" s="27" t="str">
        <f>VLOOKUP(B844,'大货清单（不定期按GOMS更新）'!A:H,8,0)</f>
        <v>107-24510801</v>
      </c>
      <c r="D844" s="27" t="str">
        <f>VLOOKUP(B844,'大货清单（不定期按GOMS更新）'!A:C,3,0)</f>
        <v>ZB2451H-01</v>
      </c>
      <c r="E844" s="27" t="str">
        <f>VLOOKUP(B844,'大货清单（不定期按GOMS更新）'!A:H,4,0)</f>
        <v>PL,NL</v>
      </c>
      <c r="F844" s="27" t="str">
        <f>VLOOKUP(B844,'大货清单（不定期按GOMS更新）'!A:H,2,0)</f>
        <v>PURE ONE S70 PLUS</v>
      </c>
      <c r="G844" s="28">
        <f>VLOOKUP(B844,'大货清单（不定期按GOMS更新）'!A:I,9,FALSE)</f>
        <v>6932485006847</v>
      </c>
      <c r="H844" s="27" t="str">
        <f>VLOOKUP(B844,'大货清单（不定期按GOMS更新）'!A:H,7,0)</f>
        <v>ORANGE &amp; BLUE</v>
      </c>
      <c r="I844" s="27" t="str">
        <f>VLOOKUP(B844,'大货清单（不定期按GOMS更新）'!A:F,6,FALSE)</f>
        <v>ACTIVE</v>
      </c>
      <c r="J844" s="27" t="str">
        <f>VLOOKUP(B844,'大货清单（不定期按GOMS更新）'!A:K,11,FALSE)</f>
        <v>8.6</v>
      </c>
      <c r="K844" s="27" t="str">
        <f>VLOOKUP(B844,'大货清单（不定期按GOMS更新）'!A:N,12,FALSE)</f>
        <v>764</v>
      </c>
      <c r="L844" s="27" t="str">
        <f>VLOOKUP(B844,'大货清单（不定期按GOMS更新）'!A:M,13,FALSE)</f>
        <v>231</v>
      </c>
      <c r="M844" s="27" t="str">
        <f>VLOOKUP(B844,'大货清单（不定期按GOMS更新）'!A:N,14,FALSE)</f>
        <v>349</v>
      </c>
      <c r="N844" s="58" t="s">
        <v>10167</v>
      </c>
      <c r="O844" s="27">
        <f>IFERROR(VLOOKUP(N844,'散件迭代（不定期更新）'!C:J,8,FALSE),0)</f>
        <v>0</v>
      </c>
      <c r="P844" s="27">
        <f>IFERROR(VLOOKUP(N844,'散件（更新）'!B:H,3,FALSE),0)</f>
        <v>0</v>
      </c>
      <c r="Q844" s="27" t="str">
        <f>VLOOKUP(N844,'散件（更新）'!B:H,2,FALSE)</f>
        <v>114-24510410</v>
      </c>
      <c r="R844" s="27" t="str">
        <f>VLOOKUP(N844,'散件（更新）'!B:H,7,FALSE)</f>
        <v>Tube Assembly</v>
      </c>
      <c r="S844" s="27" t="str">
        <f>VLOOKUP(N844,'散件（更新）'!B:E,4,FALSE)</f>
        <v>https://tineco-yxzt.oss-accelerate.aliyuncs.com/20250626/basetube_1750929926233.png</v>
      </c>
      <c r="T844" s="27" t="s">
        <v>8759</v>
      </c>
      <c r="U844" s="28" t="str">
        <f>VLOOKUP(N844,'散件（更新）'!B:G,6,FALSE)</f>
        <v>SP;ZB2451D-01;收纳座支撑杆组件</v>
      </c>
      <c r="V844" s="28">
        <f>VLOOKUP(N844,'散件（更新）'!B:I,8,FALSE)</f>
        <v>6932485007790</v>
      </c>
    </row>
    <row r="845" spans="1:22" ht="20.149999999999999" customHeight="1">
      <c r="A845" s="57">
        <v>46169</v>
      </c>
      <c r="B845" s="58" t="s">
        <v>7448</v>
      </c>
      <c r="C845" s="27" t="str">
        <f>VLOOKUP(B845,'大货清单（不定期按GOMS更新）'!A:H,8,0)</f>
        <v>109-23480601</v>
      </c>
      <c r="D845" s="27" t="str">
        <f>VLOOKUP(B845,'大货清单（不定期按GOMS更新）'!A:C,3,0)</f>
        <v>CL2348F-01</v>
      </c>
      <c r="E845" s="27" t="str">
        <f>VLOOKUP(B845,'大货清单（不定期按GOMS更新）'!A:H,4,0)</f>
        <v>DE,FR,SE,PL,BE,NL,ES,IT,MN,ZA,PE,CL</v>
      </c>
      <c r="F845" s="27" t="str">
        <f>VLOOKUP(B845,'大货清单（不定期按GOMS更新）'!A:H,2,0)</f>
        <v>FLOOR ONE SWITCH S6 STRETCH</v>
      </c>
      <c r="G845" s="28">
        <f>VLOOKUP(B845,'大货清单（不定期按GOMS更新）'!A:I,9,FALSE)</f>
        <v>6932485002290</v>
      </c>
      <c r="H845" s="27" t="str">
        <f>VLOOKUP(B845,'大货清单（不定期按GOMS更新）'!A:H,7,0)</f>
        <v>WHITE&amp;BLACK</v>
      </c>
      <c r="I845" s="27" t="str">
        <f>VLOOKUP(B845,'大货清单（不定期按GOMS更新）'!A:F,6,FALSE)</f>
        <v>ACTIVE</v>
      </c>
      <c r="J845" s="27" t="str">
        <f>VLOOKUP(B845,'大货清单（不定期按GOMS更新）'!A:K,11,FALSE)</f>
        <v>12.6</v>
      </c>
      <c r="K845" s="27" t="str">
        <f>VLOOKUP(B845,'大货清单（不定期按GOMS更新）'!A:N,12,FALSE)</f>
        <v>850</v>
      </c>
      <c r="L845" s="27" t="str">
        <f>VLOOKUP(B845,'大货清单（不定期按GOMS更新）'!A:M,13,FALSE)</f>
        <v>332</v>
      </c>
      <c r="M845" s="27" t="str">
        <f>VLOOKUP(B845,'大货清单（不定期按GOMS更新）'!A:N,14,FALSE)</f>
        <v>318</v>
      </c>
      <c r="N845" s="58" t="s">
        <v>1702</v>
      </c>
      <c r="O845" s="27">
        <f>IFERROR(VLOOKUP(N845,'散件迭代（不定期更新）'!C:J,8,FALSE),0)</f>
        <v>0</v>
      </c>
      <c r="P845" s="27" t="str">
        <f>IFERROR(VLOOKUP(N845,'散件（更新）'!B:H,3,FALSE),0)</f>
        <v>/</v>
      </c>
      <c r="Q845" s="27" t="str">
        <f>VLOOKUP(N845,'散件（更新）'!B:H,2,FALSE)</f>
        <v>114-20191901</v>
      </c>
      <c r="R845" s="27" t="str">
        <f>VLOOKUP(N845,'散件（更新）'!B:H,7,FALSE)</f>
        <v>plastic part</v>
      </c>
      <c r="S845" s="27">
        <f>VLOOKUP(N845,'散件（更新）'!B:E,4,FALSE)</f>
        <v>0</v>
      </c>
      <c r="T845" s="27" t="s">
        <v>8759</v>
      </c>
      <c r="U845" s="28" t="str">
        <f>VLOOKUP(N845,'散件（更新）'!B:G,6,FALSE)</f>
        <v>S5水管套装</v>
      </c>
      <c r="V845" s="28">
        <f>VLOOKUP(N845,'散件（更新）'!B:I,8,FALSE)</f>
        <v>6974950102210</v>
      </c>
    </row>
    <row r="846" spans="1:22" ht="20.149999999999999" customHeight="1">
      <c r="A846" s="57">
        <v>46169</v>
      </c>
      <c r="B846" s="58" t="s">
        <v>4893</v>
      </c>
      <c r="C846" s="27" t="str">
        <f>VLOOKUP(B846,'大货清单（不定期按GOMS更新）'!A:H,8,0)</f>
        <v>109-22200803</v>
      </c>
      <c r="D846" s="27" t="str">
        <f>VLOOKUP(B846,'大货清单（不定期按GOMS更新）'!A:C,3,0)</f>
        <v>CL2220H-03</v>
      </c>
      <c r="E846" s="27" t="str">
        <f>VLOOKUP(B846,'大货清单（不定期按GOMS更新）'!A:H,4,0)</f>
        <v>ES,DE,PL,FR,NL,RO,LT,DK,IT,UA</v>
      </c>
      <c r="F846" s="27" t="str">
        <f>VLOOKUP(B846,'大货清单（不定期按GOMS更新）'!A:H,2,0)</f>
        <v>Floor One Switch S7 Pet</v>
      </c>
      <c r="G846" s="28" t="str">
        <f>VLOOKUP(B846,'大货清单（不定期按GOMS更新）'!A:I,9,FALSE)</f>
        <v>6974950108274,'6974950108274,	 6974950108274</v>
      </c>
      <c r="H846" s="27" t="str">
        <f>VLOOKUP(B846,'大货清单（不定期按GOMS更新）'!A:H,7,0)</f>
        <v>Blue</v>
      </c>
      <c r="I846" s="27" t="str">
        <f>VLOOKUP(B846,'大货清单（不定期按GOMS更新）'!A:F,6,FALSE)</f>
        <v>ACTIVE</v>
      </c>
      <c r="J846" s="27" t="str">
        <f>VLOOKUP(B846,'大货清单（不定期按GOMS更新）'!A:K,11,FALSE)</f>
        <v>15.8</v>
      </c>
      <c r="K846" s="27" t="str">
        <f>VLOOKUP(B846,'大货清单（不定期按GOMS更新）'!A:N,12,FALSE)</f>
        <v>845</v>
      </c>
      <c r="L846" s="27" t="str">
        <f>VLOOKUP(B846,'大货清单（不定期按GOMS更新）'!A:M,13,FALSE)</f>
        <v>382</v>
      </c>
      <c r="M846" s="27" t="str">
        <f>VLOOKUP(B846,'大货清单（不定期按GOMS更新）'!A:N,14,FALSE)</f>
        <v>410</v>
      </c>
      <c r="N846" s="58" t="s">
        <v>1702</v>
      </c>
      <c r="O846" s="27">
        <f>IFERROR(VLOOKUP(N846,'散件迭代（不定期更新）'!C:J,8,FALSE),0)</f>
        <v>0</v>
      </c>
      <c r="P846" s="27" t="str">
        <f>IFERROR(VLOOKUP(N846,'散件（更新）'!B:H,3,FALSE),0)</f>
        <v>/</v>
      </c>
      <c r="Q846" s="27" t="str">
        <f>VLOOKUP(N846,'散件（更新）'!B:H,2,FALSE)</f>
        <v>114-20191901</v>
      </c>
      <c r="R846" s="27" t="str">
        <f>VLOOKUP(N846,'散件（更新）'!B:H,7,FALSE)</f>
        <v>plastic part</v>
      </c>
      <c r="S846" s="27">
        <f>VLOOKUP(N846,'散件（更新）'!B:E,4,FALSE)</f>
        <v>0</v>
      </c>
      <c r="T846" s="27" t="s">
        <v>8759</v>
      </c>
      <c r="U846" s="28" t="str">
        <f>VLOOKUP(N846,'散件（更新）'!B:G,6,FALSE)</f>
        <v>S5水管套装</v>
      </c>
      <c r="V846" s="28">
        <f>VLOOKUP(N846,'散件（更新）'!B:I,8,FALSE)</f>
        <v>6974950102210</v>
      </c>
    </row>
    <row r="847" spans="1:22" ht="20.149999999999999" customHeight="1">
      <c r="A847" s="57">
        <v>46169</v>
      </c>
      <c r="B847" s="58" t="s">
        <v>114</v>
      </c>
      <c r="C847" s="27" t="str">
        <f>VLOOKUP(B847,'大货清单（不定期按GOMS更新）'!A:H,8,0)</f>
        <v>109-20200807</v>
      </c>
      <c r="D847" s="27" t="str">
        <f>VLOOKUP(B847,'大货清单（不定期按GOMS更新）'!A:C,3,0)</f>
        <v>CL2020H-07</v>
      </c>
      <c r="E847" s="27" t="str">
        <f>VLOOKUP(B847,'大货清单（不定期按GOMS更新）'!A:H,4,0)</f>
        <v>FR,DE,IT,NL,PL,SE,MN,BE,ES</v>
      </c>
      <c r="F847" s="27" t="str">
        <f>VLOOKUP(B847,'大货清单（不定期按GOMS更新）'!A:H,2,0)</f>
        <v>Floor One S5 Combo Power KIT</v>
      </c>
      <c r="G847" s="28" t="str">
        <f>VLOOKUP(B847,'大货清单（不定期按GOMS更新）'!A:I,9,FALSE)</f>
        <v>6972200198518,	 6972200198518</v>
      </c>
      <c r="H847" s="27" t="str">
        <f>VLOOKUP(B847,'大货清单（不定期按GOMS更新）'!A:H,7,0)</f>
        <v>Black</v>
      </c>
      <c r="I847" s="27" t="str">
        <f>VLOOKUP(B847,'大货清单（不定期按GOMS更新）'!A:F,6,FALSE)</f>
        <v>ACTIVE</v>
      </c>
      <c r="J847" s="27" t="str">
        <f>VLOOKUP(B847,'大货清单（不定期按GOMS更新）'!A:K,11,FALSE)</f>
        <v>11.6</v>
      </c>
      <c r="K847" s="27" t="str">
        <f>VLOOKUP(B847,'大货清单（不定期按GOMS更新）'!A:N,12,FALSE)</f>
        <v>444</v>
      </c>
      <c r="L847" s="27" t="str">
        <f>VLOOKUP(B847,'大货清单（不定期按GOMS更新）'!A:M,13,FALSE)</f>
        <v>304</v>
      </c>
      <c r="M847" s="27" t="str">
        <f>VLOOKUP(B847,'大货清单（不定期按GOMS更新）'!A:N,14,FALSE)</f>
        <v>676</v>
      </c>
      <c r="N847" s="58" t="s">
        <v>1702</v>
      </c>
      <c r="O847" s="27">
        <f>IFERROR(VLOOKUP(N847,'散件迭代（不定期更新）'!C:J,8,FALSE),0)</f>
        <v>0</v>
      </c>
      <c r="P847" s="27" t="str">
        <f>IFERROR(VLOOKUP(N847,'散件（更新）'!B:H,3,FALSE),0)</f>
        <v>/</v>
      </c>
      <c r="Q847" s="27" t="str">
        <f>VLOOKUP(N847,'散件（更新）'!B:H,2,FALSE)</f>
        <v>114-20191901</v>
      </c>
      <c r="R847" s="27" t="str">
        <f>VLOOKUP(N847,'散件（更新）'!B:H,7,FALSE)</f>
        <v>plastic part</v>
      </c>
      <c r="S847" s="27">
        <f>VLOOKUP(N847,'散件（更新）'!B:E,4,FALSE)</f>
        <v>0</v>
      </c>
      <c r="T847" s="27" t="s">
        <v>19301</v>
      </c>
      <c r="U847" s="28" t="str">
        <f>VLOOKUP(N847,'散件（更新）'!B:G,6,FALSE)</f>
        <v>S5水管套装</v>
      </c>
      <c r="V847" s="28">
        <f>VLOOKUP(N847,'散件（更新）'!B:I,8,FALSE)</f>
        <v>6974950102210</v>
      </c>
    </row>
    <row r="848" spans="1:22" ht="20.149999999999999" customHeight="1">
      <c r="A848" s="57">
        <v>46169</v>
      </c>
      <c r="B848" s="58" t="s">
        <v>11062</v>
      </c>
      <c r="C848" s="27" t="str">
        <f>VLOOKUP(B848,'大货清单（不定期按GOMS更新）'!A:H,8,0)</f>
        <v>109-24261302</v>
      </c>
      <c r="D848" s="27" t="str">
        <f>VLOOKUP(B848,'大货清单（不定期按GOMS更新）'!A:C,3,0)</f>
        <v>CL2426M-02</v>
      </c>
      <c r="E848" s="27" t="str">
        <f>VLOOKUP(B848,'大货清单（不定期按GOMS更新）'!A:H,4,0)</f>
        <v>IT,FR,DE,ES,PL,SE,NL,BE</v>
      </c>
      <c r="F848" s="27" t="str">
        <f>VLOOKUP(B848,'大货清单（不定期按GOMS更新）'!A:H,2,0)</f>
        <v>FLOOR ONE SWITCH S7 STRETCH</v>
      </c>
      <c r="G848" s="28">
        <f>VLOOKUP(B848,'大货清单（不定期按GOMS更新）'!A:I,9,FALSE)</f>
        <v>6932485006724</v>
      </c>
      <c r="H848" s="27" t="str">
        <f>VLOOKUP(B848,'大货清单（不定期按GOMS更新）'!A:H,7,0)</f>
        <v>黑色</v>
      </c>
      <c r="I848" s="27" t="str">
        <f>VLOOKUP(B848,'大货清单（不定期按GOMS更新）'!A:F,6,FALSE)</f>
        <v>ACTIVE</v>
      </c>
      <c r="J848" s="27" t="str">
        <f>VLOOKUP(B848,'大货清单（不定期按GOMS更新）'!A:K,11,FALSE)</f>
        <v>12.8</v>
      </c>
      <c r="K848" s="27" t="str">
        <f>VLOOKUP(B848,'大货清单（不定期按GOMS更新）'!A:N,12,FALSE)</f>
        <v>850</v>
      </c>
      <c r="L848" s="27" t="str">
        <f>VLOOKUP(B848,'大货清单（不定期按GOMS更新）'!A:M,13,FALSE)</f>
        <v>332</v>
      </c>
      <c r="M848" s="27" t="str">
        <f>VLOOKUP(B848,'大货清单（不定期按GOMS更新）'!A:N,14,FALSE)</f>
        <v>318</v>
      </c>
      <c r="N848" s="58" t="s">
        <v>1702</v>
      </c>
      <c r="O848" s="27">
        <f>IFERROR(VLOOKUP(N848,'散件迭代（不定期更新）'!C:J,8,FALSE),0)</f>
        <v>0</v>
      </c>
      <c r="P848" s="27" t="str">
        <f>IFERROR(VLOOKUP(N848,'散件（更新）'!B:H,3,FALSE),0)</f>
        <v>/</v>
      </c>
      <c r="Q848" s="27" t="str">
        <f>VLOOKUP(N848,'散件（更新）'!B:H,2,FALSE)</f>
        <v>114-20191901</v>
      </c>
      <c r="R848" s="27" t="str">
        <f>VLOOKUP(N848,'散件（更新）'!B:H,7,FALSE)</f>
        <v>plastic part</v>
      </c>
      <c r="S848" s="27">
        <f>VLOOKUP(N848,'散件（更新）'!B:E,4,FALSE)</f>
        <v>0</v>
      </c>
      <c r="T848" s="27" t="s">
        <v>8759</v>
      </c>
      <c r="U848" s="28" t="str">
        <f>VLOOKUP(N848,'散件（更新）'!B:G,6,FALSE)</f>
        <v>S5水管套装</v>
      </c>
      <c r="V848" s="28">
        <f>VLOOKUP(N848,'散件（更新）'!B:I,8,FALSE)</f>
        <v>6974950102210</v>
      </c>
    </row>
    <row r="849" spans="1:22" ht="20.149999999999999" customHeight="1">
      <c r="A849" s="57">
        <v>46169</v>
      </c>
      <c r="B849" s="58" t="s">
        <v>4178</v>
      </c>
      <c r="C849" s="27" t="str">
        <f>VLOOKUP(B849,'大货清单（不定期按GOMS更新）'!A:H,8,0)</f>
        <v>109-23350501</v>
      </c>
      <c r="D849" s="27" t="str">
        <f>VLOOKUP(B849,'大货清单（不定期按GOMS更新）'!A:C,3,0)</f>
        <v>CL2335E-01</v>
      </c>
      <c r="E849" s="27" t="str">
        <f>VLOOKUP(B849,'大货清单（不定期按GOMS更新）'!A:H,4,0)</f>
        <v>IT,ES,DE,NL,PL,SE,BE,FR</v>
      </c>
      <c r="F849" s="27" t="str">
        <f>VLOOKUP(B849,'大货清单（不定期按GOMS更新）'!A:H,2,0)</f>
        <v>Floor One S7 Pro</v>
      </c>
      <c r="G849" s="28">
        <f>VLOOKUP(B849,'大货清单（不定期按GOMS更新）'!A:I,9,FALSE)</f>
        <v>6974950105433</v>
      </c>
      <c r="H849" s="27" t="str">
        <f>VLOOKUP(B849,'大货清单（不定期按GOMS更新）'!A:H,7,0)</f>
        <v>Black</v>
      </c>
      <c r="I849" s="27" t="str">
        <f>VLOOKUP(B849,'大货清单（不定期按GOMS更新）'!A:F,6,FALSE)</f>
        <v>ACTIVE</v>
      </c>
      <c r="J849" s="27" t="str">
        <f>VLOOKUP(B849,'大货清单（不定期按GOMS更新）'!A:K,11,FALSE)</f>
        <v>9.7</v>
      </c>
      <c r="K849" s="27" t="str">
        <f>VLOOKUP(B849,'大货清单（不定期按GOMS更新）'!A:N,12,FALSE)</f>
        <v>674</v>
      </c>
      <c r="L849" s="27" t="str">
        <f>VLOOKUP(B849,'大货清单（不定期按GOMS更新）'!A:M,13,FALSE)</f>
        <v>332</v>
      </c>
      <c r="M849" s="27" t="str">
        <f>VLOOKUP(B849,'大货清单（不定期按GOMS更新）'!A:N,14,FALSE)</f>
        <v>306</v>
      </c>
      <c r="N849" s="58" t="s">
        <v>1702</v>
      </c>
      <c r="O849" s="27">
        <f>IFERROR(VLOOKUP(N849,'散件迭代（不定期更新）'!C:J,8,FALSE),0)</f>
        <v>0</v>
      </c>
      <c r="P849" s="27" t="str">
        <f>IFERROR(VLOOKUP(N849,'散件（更新）'!B:H,3,FALSE),0)</f>
        <v>/</v>
      </c>
      <c r="Q849" s="27" t="str">
        <f>VLOOKUP(N849,'散件（更新）'!B:H,2,FALSE)</f>
        <v>114-20191901</v>
      </c>
      <c r="R849" s="27" t="str">
        <f>VLOOKUP(N849,'散件（更新）'!B:H,7,FALSE)</f>
        <v>plastic part</v>
      </c>
      <c r="S849" s="27">
        <f>VLOOKUP(N849,'散件（更新）'!B:E,4,FALSE)</f>
        <v>0</v>
      </c>
      <c r="T849" s="27" t="s">
        <v>8759</v>
      </c>
      <c r="U849" s="28" t="str">
        <f>VLOOKUP(N849,'散件（更新）'!B:G,6,FALSE)</f>
        <v>S5水管套装</v>
      </c>
      <c r="V849" s="28">
        <f>VLOOKUP(N849,'散件（更新）'!B:I,8,FALSE)</f>
        <v>6974950102210</v>
      </c>
    </row>
    <row r="850" spans="1:22" ht="20.149999999999999" customHeight="1">
      <c r="A850" s="57">
        <v>46169</v>
      </c>
      <c r="B850" s="58" t="s">
        <v>4407</v>
      </c>
      <c r="C850" s="27" t="str">
        <f>VLOOKUP(B850,'大货清单（不定期按GOMS更新）'!A:H,8,0)</f>
        <v>109-23350701</v>
      </c>
      <c r="D850" s="27" t="str">
        <f>VLOOKUP(B850,'大货清单（不定期按GOMS更新）'!A:C,3,0)</f>
        <v>CL2335G-01</v>
      </c>
      <c r="E850" s="27" t="str">
        <f>VLOOKUP(B850,'大货清单（不定期按GOMS更新）'!A:H,4,0)</f>
        <v>IT,ES,FR,DE,NL,PL,SE,BE,TR,MN,HK</v>
      </c>
      <c r="F850" s="27" t="str">
        <f>VLOOKUP(B850,'大货清单（不定期按GOMS更新）'!A:H,2,0)</f>
        <v>Floor One S7 Flashdry</v>
      </c>
      <c r="G850" s="28">
        <f>VLOOKUP(B850,'大货清单（不定期按GOMS更新）'!A:I,9,FALSE)</f>
        <v>6974950105457</v>
      </c>
      <c r="H850" s="27" t="str">
        <f>VLOOKUP(B850,'大货清单（不定期按GOMS更新）'!A:H,7,0)</f>
        <v>Black</v>
      </c>
      <c r="I850" s="27" t="str">
        <f>VLOOKUP(B850,'大货清单（不定期按GOMS更新）'!A:F,6,FALSE)</f>
        <v>ACTIVE</v>
      </c>
      <c r="J850" s="27" t="str">
        <f>VLOOKUP(B850,'大货清单（不定期按GOMS更新）'!A:K,11,FALSE)</f>
        <v>10.5</v>
      </c>
      <c r="K850" s="27" t="str">
        <f>VLOOKUP(B850,'大货清单（不定期按GOMS更新）'!A:N,12,FALSE)</f>
        <v>674</v>
      </c>
      <c r="L850" s="27" t="str">
        <f>VLOOKUP(B850,'大货清单（不定期按GOMS更新）'!A:M,13,FALSE)</f>
        <v>332</v>
      </c>
      <c r="M850" s="27" t="str">
        <f>VLOOKUP(B850,'大货清单（不定期按GOMS更新）'!A:N,14,FALSE)</f>
        <v>326</v>
      </c>
      <c r="N850" s="58" t="s">
        <v>1702</v>
      </c>
      <c r="O850" s="27">
        <f>IFERROR(VLOOKUP(N850,'散件迭代（不定期更新）'!C:J,8,FALSE),0)</f>
        <v>0</v>
      </c>
      <c r="P850" s="27" t="str">
        <f>IFERROR(VLOOKUP(N850,'散件（更新）'!B:H,3,FALSE),0)</f>
        <v>/</v>
      </c>
      <c r="Q850" s="27" t="str">
        <f>VLOOKUP(N850,'散件（更新）'!B:H,2,FALSE)</f>
        <v>114-20191901</v>
      </c>
      <c r="R850" s="27" t="str">
        <f>VLOOKUP(N850,'散件（更新）'!B:H,7,FALSE)</f>
        <v>plastic part</v>
      </c>
      <c r="S850" s="27">
        <f>VLOOKUP(N850,'散件（更新）'!B:E,4,FALSE)</f>
        <v>0</v>
      </c>
      <c r="T850" s="27" t="s">
        <v>8759</v>
      </c>
      <c r="U850" s="28" t="str">
        <f>VLOOKUP(N850,'散件（更新）'!B:G,6,FALSE)</f>
        <v>S5水管套装</v>
      </c>
      <c r="V850" s="28">
        <f>VLOOKUP(N850,'散件（更新）'!B:I,8,FALSE)</f>
        <v>6974950102210</v>
      </c>
    </row>
    <row r="851" spans="1:22" ht="20.149999999999999" customHeight="1">
      <c r="A851" s="57">
        <v>46169</v>
      </c>
      <c r="B851" s="58" t="s">
        <v>4365</v>
      </c>
      <c r="C851" s="27" t="str">
        <f>VLOOKUP(B851,'大货清单（不定期按GOMS更新）'!A:H,8,0)</f>
        <v>109-23351001</v>
      </c>
      <c r="D851" s="27" t="str">
        <f>VLOOKUP(B851,'大货清单（不定期按GOMS更新）'!A:C,3,0)</f>
        <v>CL2335J-01</v>
      </c>
      <c r="E851" s="27" t="str">
        <f>VLOOKUP(B851,'大货清单（不定期按GOMS更新）'!A:H,4,0)</f>
        <v>GB</v>
      </c>
      <c r="F851" s="27" t="str">
        <f>VLOOKUP(B851,'大货清单（不定期按GOMS更新）'!A:H,2,0)</f>
        <v>Floor One S7 Pro</v>
      </c>
      <c r="G851" s="28">
        <f>VLOOKUP(B851,'大货清单（不定期按GOMS更新）'!A:I,9,FALSE)</f>
        <v>6974950105440</v>
      </c>
      <c r="H851" s="27" t="str">
        <f>VLOOKUP(B851,'大货清单（不定期按GOMS更新）'!A:H,7,0)</f>
        <v>Black</v>
      </c>
      <c r="I851" s="27" t="str">
        <f>VLOOKUP(B851,'大货清单（不定期按GOMS更新）'!A:F,6,FALSE)</f>
        <v>ACTIVE</v>
      </c>
      <c r="J851" s="27" t="str">
        <f>VLOOKUP(B851,'大货清单（不定期按GOMS更新）'!A:K,11,FALSE)</f>
        <v>9.7</v>
      </c>
      <c r="K851" s="27" t="str">
        <f>VLOOKUP(B851,'大货清单（不定期按GOMS更新）'!A:N,12,FALSE)</f>
        <v>674</v>
      </c>
      <c r="L851" s="27" t="str">
        <f>VLOOKUP(B851,'大货清单（不定期按GOMS更新）'!A:M,13,FALSE)</f>
        <v>332</v>
      </c>
      <c r="M851" s="27" t="str">
        <f>VLOOKUP(B851,'大货清单（不定期按GOMS更新）'!A:N,14,FALSE)</f>
        <v>306</v>
      </c>
      <c r="N851" s="58" t="s">
        <v>1702</v>
      </c>
      <c r="O851" s="27">
        <f>IFERROR(VLOOKUP(N851,'散件迭代（不定期更新）'!C:J,8,FALSE),0)</f>
        <v>0</v>
      </c>
      <c r="P851" s="27" t="str">
        <f>IFERROR(VLOOKUP(N851,'散件（更新）'!B:H,3,FALSE),0)</f>
        <v>/</v>
      </c>
      <c r="Q851" s="27" t="str">
        <f>VLOOKUP(N851,'散件（更新）'!B:H,2,FALSE)</f>
        <v>114-20191901</v>
      </c>
      <c r="R851" s="27" t="str">
        <f>VLOOKUP(N851,'散件（更新）'!B:H,7,FALSE)</f>
        <v>plastic part</v>
      </c>
      <c r="S851" s="27">
        <f>VLOOKUP(N851,'散件（更新）'!B:E,4,FALSE)</f>
        <v>0</v>
      </c>
      <c r="T851" s="27" t="s">
        <v>8759</v>
      </c>
      <c r="U851" s="28" t="str">
        <f>VLOOKUP(N851,'散件（更新）'!B:G,6,FALSE)</f>
        <v>S5水管套装</v>
      </c>
      <c r="V851" s="28">
        <f>VLOOKUP(N851,'散件（更新）'!B:I,8,FALSE)</f>
        <v>6974950102210</v>
      </c>
    </row>
    <row r="852" spans="1:22" ht="20.149999999999999" customHeight="1">
      <c r="A852" s="57">
        <v>46169</v>
      </c>
      <c r="B852" s="58" t="s">
        <v>7392</v>
      </c>
      <c r="C852" s="27" t="str">
        <f>VLOOKUP(B852,'大货清单（不定期按GOMS更新）'!A:H,8,0)</f>
        <v>109-23761601</v>
      </c>
      <c r="D852" s="27" t="str">
        <f>VLOOKUP(B852,'大货清单（不定期按GOMS更新）'!A:C,3,0)</f>
        <v>CL2376P-01</v>
      </c>
      <c r="E852" s="27" t="str">
        <f>VLOOKUP(B852,'大货清单（不定期按GOMS更新）'!A:H,4,0)</f>
        <v>IT,FR,DE,ES,NL,BE,PL,SE,CL</v>
      </c>
      <c r="F852" s="27" t="str">
        <f>VLOOKUP(B852,'大货清单（不定期按GOMS更新）'!A:H,2,0)</f>
        <v>FLOOR ONE S7 STRETCH ULTRA</v>
      </c>
      <c r="G852" s="28" t="str">
        <f>VLOOKUP(B852,'大货清单（不定期按GOMS更新）'!A:I,9,FALSE)</f>
        <v>6932485003532,	 6932485003532</v>
      </c>
      <c r="H852" s="27" t="str">
        <f>VLOOKUP(B852,'大货清单（不定期按GOMS更新）'!A:H,7,0)</f>
        <v>BLACK</v>
      </c>
      <c r="I852" s="27" t="str">
        <f>VLOOKUP(B852,'大货清单（不定期按GOMS更新）'!A:F,6,FALSE)</f>
        <v>ACTIVE</v>
      </c>
      <c r="J852" s="27" t="str">
        <f>VLOOKUP(B852,'大货清单（不定期按GOMS更新）'!A:K,11,FALSE)</f>
        <v>9.3</v>
      </c>
      <c r="K852" s="27" t="str">
        <f>VLOOKUP(B852,'大货清单（不定期按GOMS更新）'!A:N,12,FALSE)</f>
        <v>712</v>
      </c>
      <c r="L852" s="27" t="str">
        <f>VLOOKUP(B852,'大货清单（不定期按GOMS更新）'!A:M,13,FALSE)</f>
        <v>270</v>
      </c>
      <c r="M852" s="27" t="str">
        <f>VLOOKUP(B852,'大货清单（不定期按GOMS更新）'!A:N,14,FALSE)</f>
        <v>326</v>
      </c>
      <c r="N852" s="58" t="s">
        <v>1702</v>
      </c>
      <c r="O852" s="27">
        <f>IFERROR(VLOOKUP(N852,'散件迭代（不定期更新）'!C:J,8,FALSE),0)</f>
        <v>0</v>
      </c>
      <c r="P852" s="27" t="str">
        <f>IFERROR(VLOOKUP(N852,'散件（更新）'!B:H,3,FALSE),0)</f>
        <v>/</v>
      </c>
      <c r="Q852" s="27" t="str">
        <f>VLOOKUP(N852,'散件（更新）'!B:H,2,FALSE)</f>
        <v>114-20191901</v>
      </c>
      <c r="R852" s="27" t="str">
        <f>VLOOKUP(N852,'散件（更新）'!B:H,7,FALSE)</f>
        <v>plastic part</v>
      </c>
      <c r="S852" s="27">
        <f>VLOOKUP(N852,'散件（更新）'!B:E,4,FALSE)</f>
        <v>0</v>
      </c>
      <c r="T852" s="27" t="s">
        <v>8759</v>
      </c>
      <c r="U852" s="28" t="str">
        <f>VLOOKUP(N852,'散件（更新）'!B:G,6,FALSE)</f>
        <v>S5水管套装</v>
      </c>
      <c r="V852" s="28">
        <f>VLOOKUP(N852,'散件（更新）'!B:I,8,FALSE)</f>
        <v>6974950102210</v>
      </c>
    </row>
    <row r="853" spans="1:22" ht="20.149999999999999" customHeight="1">
      <c r="A853" s="57">
        <v>46169</v>
      </c>
      <c r="B853" s="58" t="s">
        <v>7442</v>
      </c>
      <c r="C853" s="27" t="str">
        <f>VLOOKUP(B853,'大货清单（不定期按GOMS更新）'!A:H,8,0)</f>
        <v>109-23761602</v>
      </c>
      <c r="D853" s="27" t="str">
        <f>VLOOKUP(B853,'大货清单（不定期按GOMS更新）'!A:C,3,0)</f>
        <v>CL2376P-02</v>
      </c>
      <c r="E853" s="27" t="str">
        <f>VLOOKUP(B853,'大货清单（不定期按GOMS更新）'!A:H,4,0)</f>
        <v>DE,AT,CH,FR,ES,PL,HK,ZA,LT,GR,CZ,NL,IT,HU,UA,MA</v>
      </c>
      <c r="F853" s="27" t="str">
        <f>VLOOKUP(B853,'大货清单（不定期按GOMS更新）'!A:H,2,0)</f>
        <v>Floor One S7 Stretch</v>
      </c>
      <c r="G853" s="28" t="str">
        <f>VLOOKUP(B853,'大货清单（不定期按GOMS更新）'!A:I,9,FALSE)</f>
        <v>6932485001798 ,	 6932485001798</v>
      </c>
      <c r="H853" s="27" t="str">
        <f>VLOOKUP(B853,'大货清单（不定期按GOMS更新）'!A:H,7,0)</f>
        <v>Blue</v>
      </c>
      <c r="I853" s="27" t="str">
        <f>VLOOKUP(B853,'大货清单（不定期按GOMS更新）'!A:F,6,FALSE)</f>
        <v>ACTIVE</v>
      </c>
      <c r="J853" s="27" t="str">
        <f>VLOOKUP(B853,'大货清单（不定期按GOMS更新）'!A:K,11,FALSE)</f>
        <v>9</v>
      </c>
      <c r="K853" s="27" t="str">
        <f>VLOOKUP(B853,'大货清单（不定期按GOMS更新）'!A:N,12,FALSE)</f>
        <v>712</v>
      </c>
      <c r="L853" s="27" t="str">
        <f>VLOOKUP(B853,'大货清单（不定期按GOMS更新）'!A:M,13,FALSE)</f>
        <v>270</v>
      </c>
      <c r="M853" s="27" t="str">
        <f>VLOOKUP(B853,'大货清单（不定期按GOMS更新）'!A:N,14,FALSE)</f>
        <v>326</v>
      </c>
      <c r="N853" s="58" t="s">
        <v>1702</v>
      </c>
      <c r="O853" s="27">
        <f>IFERROR(VLOOKUP(N853,'散件迭代（不定期更新）'!C:J,8,FALSE),0)</f>
        <v>0</v>
      </c>
      <c r="P853" s="27" t="str">
        <f>IFERROR(VLOOKUP(N853,'散件（更新）'!B:H,3,FALSE),0)</f>
        <v>/</v>
      </c>
      <c r="Q853" s="27" t="str">
        <f>VLOOKUP(N853,'散件（更新）'!B:H,2,FALSE)</f>
        <v>114-20191901</v>
      </c>
      <c r="R853" s="27" t="str">
        <f>VLOOKUP(N853,'散件（更新）'!B:H,7,FALSE)</f>
        <v>plastic part</v>
      </c>
      <c r="S853" s="27">
        <f>VLOOKUP(N853,'散件（更新）'!B:E,4,FALSE)</f>
        <v>0</v>
      </c>
      <c r="T853" s="27" t="s">
        <v>8759</v>
      </c>
      <c r="U853" s="28" t="str">
        <f>VLOOKUP(N853,'散件（更新）'!B:G,6,FALSE)</f>
        <v>S5水管套装</v>
      </c>
      <c r="V853" s="28">
        <f>VLOOKUP(N853,'散件（更新）'!B:I,8,FALSE)</f>
        <v>6974950102210</v>
      </c>
    </row>
    <row r="854" spans="1:22" ht="20.149999999999999" customHeight="1">
      <c r="A854" s="57">
        <v>46169</v>
      </c>
      <c r="B854" s="58" t="s">
        <v>7418</v>
      </c>
      <c r="C854" s="27" t="str">
        <f>VLOOKUP(B854,'大货清单（不定期按GOMS更新）'!A:H,8,0)</f>
        <v>109-24530001</v>
      </c>
      <c r="D854" s="27" t="str">
        <f>VLOOKUP(B854,'大货清单（不定期按GOMS更新）'!A:C,3,0)</f>
        <v>CL2453-01</v>
      </c>
      <c r="E854" s="27" t="str">
        <f>VLOOKUP(B854,'大货清单（不定期按GOMS更新）'!A:H,4,0)</f>
        <v>PL,ES,FR,RO,GR,CZ,NL,LT,IT,HU,UA</v>
      </c>
      <c r="F854" s="27" t="str">
        <f>VLOOKUP(B854,'大货清单（不定期按GOMS更新）'!A:H,2,0)</f>
        <v>iFloor 5 Breeze</v>
      </c>
      <c r="G854" s="28">
        <f>VLOOKUP(B854,'大货清单（不定期按GOMS更新）'!A:I,9,FALSE)</f>
        <v>6932485001743</v>
      </c>
      <c r="H854" s="27" t="str">
        <f>VLOOKUP(B854,'大货清单（不定期按GOMS更新）'!A:H,7,0)</f>
        <v>White&amp;Grey</v>
      </c>
      <c r="I854" s="27" t="str">
        <f>VLOOKUP(B854,'大货清单（不定期按GOMS更新）'!A:F,6,FALSE)</f>
        <v>ACTIVE</v>
      </c>
      <c r="J854" s="27" t="str">
        <f>VLOOKUP(B854,'大货清单（不定期按GOMS更新）'!A:K,11,FALSE)</f>
        <v>7.6</v>
      </c>
      <c r="K854" s="27" t="str">
        <f>VLOOKUP(B854,'大货清单（不定期按GOMS更新）'!A:N,12,FALSE)</f>
        <v>674</v>
      </c>
      <c r="L854" s="27" t="str">
        <f>VLOOKUP(B854,'大货清单（不定期按GOMS更新）'!A:M,13,FALSE)</f>
        <v>328</v>
      </c>
      <c r="M854" s="27" t="str">
        <f>VLOOKUP(B854,'大货清单（不定期按GOMS更新）'!A:N,14,FALSE)</f>
        <v>313</v>
      </c>
      <c r="N854" s="58" t="s">
        <v>1702</v>
      </c>
      <c r="O854" s="27">
        <f>IFERROR(VLOOKUP(N854,'散件迭代（不定期更新）'!C:J,8,FALSE),0)</f>
        <v>0</v>
      </c>
      <c r="P854" s="27" t="str">
        <f>IFERROR(VLOOKUP(N854,'散件（更新）'!B:H,3,FALSE),0)</f>
        <v>/</v>
      </c>
      <c r="Q854" s="27" t="str">
        <f>VLOOKUP(N854,'散件（更新）'!B:H,2,FALSE)</f>
        <v>114-20191901</v>
      </c>
      <c r="R854" s="27" t="str">
        <f>VLOOKUP(N854,'散件（更新）'!B:H,7,FALSE)</f>
        <v>plastic part</v>
      </c>
      <c r="S854" s="27">
        <f>VLOOKUP(N854,'散件（更新）'!B:E,4,FALSE)</f>
        <v>0</v>
      </c>
      <c r="T854" s="27" t="s">
        <v>8759</v>
      </c>
      <c r="U854" s="28" t="str">
        <f>VLOOKUP(N854,'散件（更新）'!B:G,6,FALSE)</f>
        <v>S5水管套装</v>
      </c>
      <c r="V854" s="28">
        <f>VLOOKUP(N854,'散件（更新）'!B:I,8,FALSE)</f>
        <v>6974950102210</v>
      </c>
    </row>
    <row r="855" spans="1:22" ht="20.149999999999999" customHeight="1">
      <c r="A855" s="57">
        <v>46169</v>
      </c>
      <c r="B855" s="58" t="s">
        <v>7458</v>
      </c>
      <c r="C855" s="27" t="str">
        <f>VLOOKUP(B855,'大货清单（不定期按GOMS更新）'!A:H,8,0)</f>
        <v>109-24530002</v>
      </c>
      <c r="D855" s="27" t="str">
        <f>VLOOKUP(B855,'大货清单（不定期按GOMS更新）'!A:C,3,0)</f>
        <v>CL2453-02</v>
      </c>
      <c r="E855" s="27" t="str">
        <f>VLOOKUP(B855,'大货清单（不定期按GOMS更新）'!A:H,4,0)</f>
        <v>IT,FR,DE,ES,NL,BE,PL,SE,GB</v>
      </c>
      <c r="F855" s="27" t="str">
        <f>VLOOKUP(B855,'大货清单（不定期按GOMS更新）'!A:H,2,0)</f>
        <v>iFloor 5 Breeze Complete</v>
      </c>
      <c r="G855" s="28">
        <f>VLOOKUP(B855,'大货清单（不定期按GOMS更新）'!A:I,9,FALSE)</f>
        <v>6974950104986</v>
      </c>
      <c r="H855" s="27" t="str">
        <f>VLOOKUP(B855,'大货清单（不定期按GOMS更新）'!A:H,7,0)</f>
        <v>Blue</v>
      </c>
      <c r="I855" s="27" t="str">
        <f>VLOOKUP(B855,'大货清单（不定期按GOMS更新）'!A:F,6,FALSE)</f>
        <v>ACTIVE</v>
      </c>
      <c r="J855" s="27" t="str">
        <f>VLOOKUP(B855,'大货清单（不定期按GOMS更新）'!A:K,11,FALSE)</f>
        <v>8.4</v>
      </c>
      <c r="K855" s="27" t="str">
        <f>VLOOKUP(B855,'大货清单（不定期按GOMS更新）'!A:N,12,FALSE)</f>
        <v>674</v>
      </c>
      <c r="L855" s="27" t="str">
        <f>VLOOKUP(B855,'大货清单（不定期按GOMS更新）'!A:M,13,FALSE)</f>
        <v>328</v>
      </c>
      <c r="M855" s="27" t="str">
        <f>VLOOKUP(B855,'大货清单（不定期按GOMS更新）'!A:N,14,FALSE)</f>
        <v>313</v>
      </c>
      <c r="N855" s="58" t="s">
        <v>1702</v>
      </c>
      <c r="O855" s="27">
        <f>IFERROR(VLOOKUP(N855,'散件迭代（不定期更新）'!C:J,8,FALSE),0)</f>
        <v>0</v>
      </c>
      <c r="P855" s="27" t="str">
        <f>IFERROR(VLOOKUP(N855,'散件（更新）'!B:H,3,FALSE),0)</f>
        <v>/</v>
      </c>
      <c r="Q855" s="27" t="str">
        <f>VLOOKUP(N855,'散件（更新）'!B:H,2,FALSE)</f>
        <v>114-20191901</v>
      </c>
      <c r="R855" s="27" t="str">
        <f>VLOOKUP(N855,'散件（更新）'!B:H,7,FALSE)</f>
        <v>plastic part</v>
      </c>
      <c r="S855" s="27">
        <f>VLOOKUP(N855,'散件（更新）'!B:E,4,FALSE)</f>
        <v>0</v>
      </c>
      <c r="T855" s="27" t="s">
        <v>8759</v>
      </c>
      <c r="U855" s="28" t="str">
        <f>VLOOKUP(N855,'散件（更新）'!B:G,6,FALSE)</f>
        <v>S5水管套装</v>
      </c>
      <c r="V855" s="28">
        <f>VLOOKUP(N855,'散件（更新）'!B:I,8,FALSE)</f>
        <v>6974950102210</v>
      </c>
    </row>
    <row r="856" spans="1:22" ht="20.149999999999999" customHeight="1">
      <c r="A856" s="57">
        <v>46169</v>
      </c>
      <c r="B856" s="58" t="s">
        <v>1444</v>
      </c>
      <c r="C856" s="27" t="str">
        <f>VLOOKUP(B856,'大货清单（不定期按GOMS更新）'!A:H,8,0)</f>
        <v>109-20191901</v>
      </c>
      <c r="D856" s="27" t="str">
        <f>VLOOKUP(B856,'大货清单（不定期按GOMS更新）'!A:C,3,0)</f>
        <v>CL2019S-01</v>
      </c>
      <c r="E856" s="27" t="str">
        <f>VLOOKUP(B856,'大货清单（不定期按GOMS更新）'!A:H,4,0)</f>
        <v>CL,DE,FR,ES,IT,PL,ZA,MN,MA,TR,NL,BE</v>
      </c>
      <c r="F856" s="27" t="str">
        <f>VLOOKUP(B856,'大货清单（不定期按GOMS更新）'!A:H,2,0)</f>
        <v>Floor One S5</v>
      </c>
      <c r="G856" s="28" t="str">
        <f>VLOOKUP(B856,'大货清单（不定期按GOMS更新）'!A:I,9,FALSE)</f>
        <v>6972200196132, 6972200196804, 6972200196811, 6972200196743</v>
      </c>
      <c r="H856" s="27" t="str">
        <f>VLOOKUP(B856,'大货清单（不定期按GOMS更新）'!A:H,7,0)</f>
        <v>Black</v>
      </c>
      <c r="I856" s="27" t="str">
        <f>VLOOKUP(B856,'大货清单（不定期按GOMS更新）'!A:F,6,FALSE)</f>
        <v>ACTIVE</v>
      </c>
      <c r="J856" s="27" t="str">
        <f>VLOOKUP(B856,'大货清单（不定期按GOMS更新）'!A:K,11,FALSE)</f>
        <v>8</v>
      </c>
      <c r="K856" s="27" t="str">
        <f>VLOOKUP(B856,'大货清单（不定期按GOMS更新）'!A:N,12,FALSE)</f>
        <v>326</v>
      </c>
      <c r="L856" s="27" t="str">
        <f>VLOOKUP(B856,'大货清单（不定期按GOMS更新）'!A:M,13,FALSE)</f>
        <v>296</v>
      </c>
      <c r="M856" s="27" t="str">
        <f>VLOOKUP(B856,'大货清单（不定期按GOMS更新）'!A:N,14,FALSE)</f>
        <v>672</v>
      </c>
      <c r="N856" s="58" t="s">
        <v>1702</v>
      </c>
      <c r="O856" s="27">
        <f>IFERROR(VLOOKUP(N856,'散件迭代（不定期更新）'!C:J,8,FALSE),0)</f>
        <v>0</v>
      </c>
      <c r="P856" s="27" t="str">
        <f>IFERROR(VLOOKUP(N856,'散件（更新）'!B:H,3,FALSE),0)</f>
        <v>/</v>
      </c>
      <c r="Q856" s="27" t="str">
        <f>VLOOKUP(N856,'散件（更新）'!B:H,2,FALSE)</f>
        <v>114-20191901</v>
      </c>
      <c r="R856" s="27" t="str">
        <f>VLOOKUP(N856,'散件（更新）'!B:H,7,FALSE)</f>
        <v>plastic part</v>
      </c>
      <c r="S856" s="27">
        <f>VLOOKUP(N856,'散件（更新）'!B:E,4,FALSE)</f>
        <v>0</v>
      </c>
      <c r="T856" s="27" t="s">
        <v>8759</v>
      </c>
      <c r="U856" s="28" t="str">
        <f>VLOOKUP(N856,'散件（更新）'!B:G,6,FALSE)</f>
        <v>S5水管套装</v>
      </c>
      <c r="V856" s="28">
        <f>VLOOKUP(N856,'散件（更新）'!B:I,8,FALSE)</f>
        <v>6974950102210</v>
      </c>
    </row>
    <row r="857" spans="1:22" ht="20.149999999999999" customHeight="1">
      <c r="A857" s="57">
        <v>46169</v>
      </c>
      <c r="B857" s="58" t="s">
        <v>1446</v>
      </c>
      <c r="C857" s="27" t="str">
        <f>VLOOKUP(B857,'大货清单（不定期按GOMS更新）'!A:H,8,0)</f>
        <v>109-20192001</v>
      </c>
      <c r="D857" s="27" t="str">
        <f>VLOOKUP(B857,'大货清单（不定期按GOMS更新）'!A:C,3,0)</f>
        <v>CL2019T-01</v>
      </c>
      <c r="E857" s="27" t="str">
        <f>VLOOKUP(B857,'大货清单（不定期按GOMS更新）'!A:H,4,0)</f>
        <v>DE,FR,IT,ES,BE,SE,PL,NL</v>
      </c>
      <c r="F857" s="27" t="str">
        <f>VLOOKUP(B857,'大货清单（不定期按GOMS更新）'!A:H,2,0)</f>
        <v>Floor One S5 Pro 2</v>
      </c>
      <c r="G857" s="28">
        <f>VLOOKUP(B857,'大货清单（不定期按GOMS更新）'!A:I,9,FALSE)</f>
        <v>6972200196125</v>
      </c>
      <c r="H857" s="27" t="str">
        <f>VLOOKUP(B857,'大货清单（不定期按GOMS更新）'!A:H,7,0)</f>
        <v>black</v>
      </c>
      <c r="I857" s="27" t="str">
        <f>VLOOKUP(B857,'大货清单（不定期按GOMS更新）'!A:F,6,FALSE)</f>
        <v>PHASEOUT</v>
      </c>
      <c r="J857" s="27" t="str">
        <f>VLOOKUP(B857,'大货清单（不定期按GOMS更新）'!A:K,11,FALSE)</f>
        <v>8</v>
      </c>
      <c r="K857" s="27" t="str">
        <f>VLOOKUP(B857,'大货清单（不定期按GOMS更新）'!A:N,12,FALSE)</f>
        <v>326</v>
      </c>
      <c r="L857" s="27" t="str">
        <f>VLOOKUP(B857,'大货清单（不定期按GOMS更新）'!A:M,13,FALSE)</f>
        <v>296</v>
      </c>
      <c r="M857" s="27" t="str">
        <f>VLOOKUP(B857,'大货清单（不定期按GOMS更新）'!A:N,14,FALSE)</f>
        <v>672</v>
      </c>
      <c r="N857" s="58" t="s">
        <v>1702</v>
      </c>
      <c r="O857" s="27">
        <f>IFERROR(VLOOKUP(N857,'散件迭代（不定期更新）'!C:J,8,FALSE),0)</f>
        <v>0</v>
      </c>
      <c r="P857" s="27" t="str">
        <f>IFERROR(VLOOKUP(N857,'散件（更新）'!B:H,3,FALSE),0)</f>
        <v>/</v>
      </c>
      <c r="Q857" s="27" t="str">
        <f>VLOOKUP(N857,'散件（更新）'!B:H,2,FALSE)</f>
        <v>114-20191901</v>
      </c>
      <c r="R857" s="27" t="str">
        <f>VLOOKUP(N857,'散件（更新）'!B:H,7,FALSE)</f>
        <v>plastic part</v>
      </c>
      <c r="S857" s="27">
        <f>VLOOKUP(N857,'散件（更新）'!B:E,4,FALSE)</f>
        <v>0</v>
      </c>
      <c r="T857" s="27" t="s">
        <v>8759</v>
      </c>
      <c r="U857" s="28" t="str">
        <f>VLOOKUP(N857,'散件（更新）'!B:G,6,FALSE)</f>
        <v>S5水管套装</v>
      </c>
      <c r="V857" s="28">
        <f>VLOOKUP(N857,'散件（更新）'!B:I,8,FALSE)</f>
        <v>6974950102210</v>
      </c>
    </row>
    <row r="858" spans="1:22" ht="20.149999999999999" customHeight="1">
      <c r="A858" s="57">
        <v>46169</v>
      </c>
      <c r="B858" s="58" t="s">
        <v>2339</v>
      </c>
      <c r="C858" s="27" t="str">
        <f>VLOOKUP(B858,'大货清单（不定期按GOMS更新）'!A:H,8,0)</f>
        <v>109-22230501</v>
      </c>
      <c r="D858" s="27" t="str">
        <f>VLOOKUP(B858,'大货清单（不定期按GOMS更新）'!A:C,3,0)</f>
        <v>CL2223E-01</v>
      </c>
      <c r="E858" s="27" t="str">
        <f>VLOOKUP(B858,'大货清单（不定期按GOMS更新）'!A:H,4,0)</f>
        <v>IT,DE,FR,ES,BE,SE,PL,NL</v>
      </c>
      <c r="F858" s="27" t="str">
        <f>VLOOKUP(B858,'大货清单（不定期按GOMS更新）'!A:H,2,0)</f>
        <v>Floor One S6</v>
      </c>
      <c r="G858" s="28">
        <f>VLOOKUP(B858,'大货清单（不定期按GOMS更新）'!A:I,9,FALSE)</f>
        <v>6974950102425</v>
      </c>
      <c r="H858" s="27" t="str">
        <f>VLOOKUP(B858,'大货清单（不定期按GOMS更新）'!A:H,7,0)</f>
        <v>Black</v>
      </c>
      <c r="I858" s="27" t="str">
        <f>VLOOKUP(B858,'大货清单（不定期按GOMS更新）'!A:F,6,FALSE)</f>
        <v>PHASEOUT</v>
      </c>
      <c r="J858" s="27" t="str">
        <f>VLOOKUP(B858,'大货清单（不定期按GOMS更新）'!A:K,11,FALSE)</f>
        <v>8.85</v>
      </c>
      <c r="K858" s="27" t="str">
        <f>VLOOKUP(B858,'大货清单（不定期按GOMS更新）'!A:N,12,FALSE)</f>
        <v>674</v>
      </c>
      <c r="L858" s="27" t="str">
        <f>VLOOKUP(B858,'大货清单（不定期按GOMS更新）'!A:M,13,FALSE)</f>
        <v>332</v>
      </c>
      <c r="M858" s="27" t="str">
        <f>VLOOKUP(B858,'大货清单（不定期按GOMS更新）'!A:N,14,FALSE)</f>
        <v>310</v>
      </c>
      <c r="N858" s="58" t="s">
        <v>1702</v>
      </c>
      <c r="O858" s="27">
        <f>IFERROR(VLOOKUP(N858,'散件迭代（不定期更新）'!C:J,8,FALSE),0)</f>
        <v>0</v>
      </c>
      <c r="P858" s="27" t="str">
        <f>IFERROR(VLOOKUP(N858,'散件（更新）'!B:H,3,FALSE),0)</f>
        <v>/</v>
      </c>
      <c r="Q858" s="27" t="str">
        <f>VLOOKUP(N858,'散件（更新）'!B:H,2,FALSE)</f>
        <v>114-20191901</v>
      </c>
      <c r="R858" s="27" t="str">
        <f>VLOOKUP(N858,'散件（更新）'!B:H,7,FALSE)</f>
        <v>plastic part</v>
      </c>
      <c r="S858" s="27">
        <f>VLOOKUP(N858,'散件（更新）'!B:E,4,FALSE)</f>
        <v>0</v>
      </c>
      <c r="T858" s="27" t="s">
        <v>8759</v>
      </c>
      <c r="U858" s="28" t="str">
        <f>VLOOKUP(N858,'散件（更新）'!B:G,6,FALSE)</f>
        <v>S5水管套装</v>
      </c>
      <c r="V858" s="28">
        <f>VLOOKUP(N858,'散件（更新）'!B:I,8,FALSE)</f>
        <v>6974950102210</v>
      </c>
    </row>
    <row r="859" spans="1:22" ht="20.149999999999999" customHeight="1">
      <c r="A859" s="57">
        <v>46169</v>
      </c>
      <c r="B859" s="58" t="s">
        <v>4199</v>
      </c>
      <c r="C859" s="27" t="str">
        <f>VLOOKUP(B859,'大货清单（不定期按GOMS更新）'!A:H,8,0)</f>
        <v>109-23470201</v>
      </c>
      <c r="D859" s="27" t="str">
        <f>VLOOKUP(B859,'大货清单（不定期按GOMS更新）'!A:C,3,0)</f>
        <v>CL2347B-01</v>
      </c>
      <c r="E859" s="27" t="str">
        <f>VLOOKUP(B859,'大货清单（不定期按GOMS更新）'!A:H,4,0)</f>
        <v>DE,FR,IT,ES,BE,NL,SE,PL,KR</v>
      </c>
      <c r="F859" s="27" t="str">
        <f>VLOOKUP(B859,'大货清单（不定期按GOMS更新）'!A:H,2,0)</f>
        <v>iFloor 5 Breeze Complete</v>
      </c>
      <c r="G859" s="28">
        <f>VLOOKUP(B859,'大货清单（不定期按GOMS更新）'!A:I,9,FALSE)</f>
        <v>6974950104986</v>
      </c>
      <c r="H859" s="27" t="str">
        <f>VLOOKUP(B859,'大货清单（不定期按GOMS更新）'!A:H,7,0)</f>
        <v>白+蓝</v>
      </c>
      <c r="I859" s="27" t="str">
        <f>VLOOKUP(B859,'大货清单（不定期按GOMS更新）'!A:F,6,FALSE)</f>
        <v>ACTIVE</v>
      </c>
      <c r="J859" s="27" t="str">
        <f>VLOOKUP(B859,'大货清单（不定期按GOMS更新）'!A:K,11,FALSE)</f>
        <v>9.2</v>
      </c>
      <c r="K859" s="27" t="str">
        <f>VLOOKUP(B859,'大货清单（不定期按GOMS更新）'!A:N,12,FALSE)</f>
        <v>674</v>
      </c>
      <c r="L859" s="27" t="str">
        <f>VLOOKUP(B859,'大货清单（不定期按GOMS更新）'!A:M,13,FALSE)</f>
        <v>332</v>
      </c>
      <c r="M859" s="27" t="str">
        <f>VLOOKUP(B859,'大货清单（不定期按GOMS更新）'!A:N,14,FALSE)</f>
        <v>306</v>
      </c>
      <c r="N859" s="58" t="s">
        <v>1702</v>
      </c>
      <c r="O859" s="27">
        <f>IFERROR(VLOOKUP(N859,'散件迭代（不定期更新）'!C:J,8,FALSE),0)</f>
        <v>0</v>
      </c>
      <c r="P859" s="27" t="str">
        <f>IFERROR(VLOOKUP(N859,'散件（更新）'!B:H,3,FALSE),0)</f>
        <v>/</v>
      </c>
      <c r="Q859" s="27" t="str">
        <f>VLOOKUP(N859,'散件（更新）'!B:H,2,FALSE)</f>
        <v>114-20191901</v>
      </c>
      <c r="R859" s="27" t="str">
        <f>VLOOKUP(N859,'散件（更新）'!B:H,7,FALSE)</f>
        <v>plastic part</v>
      </c>
      <c r="S859" s="27">
        <f>VLOOKUP(N859,'散件（更新）'!B:E,4,FALSE)</f>
        <v>0</v>
      </c>
      <c r="T859" s="27" t="s">
        <v>8759</v>
      </c>
      <c r="U859" s="28" t="str">
        <f>VLOOKUP(N859,'散件（更新）'!B:G,6,FALSE)</f>
        <v>S5水管套装</v>
      </c>
      <c r="V859" s="28">
        <f>VLOOKUP(N859,'散件（更新）'!B:I,8,FALSE)</f>
        <v>6974950102210</v>
      </c>
    </row>
    <row r="860" spans="1:22" ht="20.149999999999999" customHeight="1">
      <c r="A860" s="57">
        <v>46169</v>
      </c>
      <c r="B860" s="58" t="s">
        <v>4451</v>
      </c>
      <c r="C860" s="27" t="str">
        <f>VLOOKUP(B860,'大货清单（不定期按GOMS更新）'!A:H,8,0)</f>
        <v>109-23470302</v>
      </c>
      <c r="D860" s="27" t="str">
        <f>VLOOKUP(B860,'大货清单（不定期按GOMS更新）'!A:C,3,0)</f>
        <v>CL2347C-02</v>
      </c>
      <c r="E860" s="27" t="str">
        <f>VLOOKUP(B860,'大货清单（不定期按GOMS更新）'!A:H,4,0)</f>
        <v>DE,CH,ZA,MN,FR,ES,IT</v>
      </c>
      <c r="F860" s="27" t="str">
        <f>VLOOKUP(B860,'大货清单（不定期按GOMS更新）'!A:H,2,0)</f>
        <v>iFloor 5</v>
      </c>
      <c r="G860" s="28" t="str">
        <f>VLOOKUP(B860,'大货清单（不定期按GOMS更新）'!A:I,9,FALSE)</f>
        <v>6974950107604,	 6974950107604</v>
      </c>
      <c r="H860" s="27" t="str">
        <f>VLOOKUP(B860,'大货清单（不定期按GOMS更新）'!A:H,7,0)</f>
        <v>白+黑</v>
      </c>
      <c r="I860" s="27" t="str">
        <f>VLOOKUP(B860,'大货清单（不定期按GOMS更新）'!A:F,6,FALSE)</f>
        <v>ACTIVE</v>
      </c>
      <c r="J860" s="27" t="str">
        <f>VLOOKUP(B860,'大货清单（不定期按GOMS更新）'!A:K,11,FALSE)</f>
        <v>8.4</v>
      </c>
      <c r="K860" s="27" t="str">
        <f>VLOOKUP(B860,'大货清单（不定期按GOMS更新）'!A:N,12,FALSE)</f>
        <v>674</v>
      </c>
      <c r="L860" s="27" t="str">
        <f>VLOOKUP(B860,'大货清单（不定期按GOMS更新）'!A:M,13,FALSE)</f>
        <v>332</v>
      </c>
      <c r="M860" s="27" t="str">
        <f>VLOOKUP(B860,'大货清单（不定期按GOMS更新）'!A:N,14,FALSE)</f>
        <v>306</v>
      </c>
      <c r="N860" s="58" t="s">
        <v>1702</v>
      </c>
      <c r="O860" s="27">
        <f>IFERROR(VLOOKUP(N860,'散件迭代（不定期更新）'!C:J,8,FALSE),0)</f>
        <v>0</v>
      </c>
      <c r="P860" s="27" t="str">
        <f>IFERROR(VLOOKUP(N860,'散件（更新）'!B:H,3,FALSE),0)</f>
        <v>/</v>
      </c>
      <c r="Q860" s="27" t="str">
        <f>VLOOKUP(N860,'散件（更新）'!B:H,2,FALSE)</f>
        <v>114-20191901</v>
      </c>
      <c r="R860" s="27" t="str">
        <f>VLOOKUP(N860,'散件（更新）'!B:H,7,FALSE)</f>
        <v>plastic part</v>
      </c>
      <c r="S860" s="27">
        <f>VLOOKUP(N860,'散件（更新）'!B:E,4,FALSE)</f>
        <v>0</v>
      </c>
      <c r="T860" s="27" t="s">
        <v>8759</v>
      </c>
      <c r="U860" s="28" t="str">
        <f>VLOOKUP(N860,'散件（更新）'!B:G,6,FALSE)</f>
        <v>S5水管套装</v>
      </c>
      <c r="V860" s="28">
        <f>VLOOKUP(N860,'散件（更新）'!B:I,8,FALSE)</f>
        <v>6974950102210</v>
      </c>
    </row>
    <row r="861" spans="1:22" ht="20.149999999999999" customHeight="1">
      <c r="A861" s="57">
        <v>46169</v>
      </c>
      <c r="B861" s="58" t="s">
        <v>4454</v>
      </c>
      <c r="C861" s="27" t="str">
        <f>VLOOKUP(B861,'大货清单（不定期按GOMS更新）'!A:H,8,0)</f>
        <v>109-23710101</v>
      </c>
      <c r="D861" s="27" t="str">
        <f>VLOOKUP(B861,'大货清单（不定期按GOMS更新）'!A:C,3,0)</f>
        <v>CL2371A-01</v>
      </c>
      <c r="E861" s="27" t="str">
        <f>VLOOKUP(B861,'大货清单（不定期按GOMS更新）'!A:H,4,0)</f>
        <v>ES,IT,FR,DE,BE,NL,PL,SE,ZA,CL,MX,PE</v>
      </c>
      <c r="F861" s="27" t="str">
        <f>VLOOKUP(B861,'大货清单（不定期按GOMS更新）'!A:H,2,0)</f>
        <v>Floor One S5</v>
      </c>
      <c r="G861" s="28">
        <f>VLOOKUP(B861,'大货清单（不定期按GOMS更新）'!A:I,9,FALSE)</f>
        <v>6974950105259</v>
      </c>
      <c r="H861" s="27" t="str">
        <f>VLOOKUP(B861,'大货清单（不定期按GOMS更新）'!A:H,7,0)</f>
        <v>Black</v>
      </c>
      <c r="I861" s="27" t="str">
        <f>VLOOKUP(B861,'大货清单（不定期按GOMS更新）'!A:F,6,FALSE)</f>
        <v>ACTIVE</v>
      </c>
      <c r="J861" s="27" t="str">
        <f>VLOOKUP(B861,'大货清单（不定期按GOMS更新）'!A:K,11,FALSE)</f>
        <v>9</v>
      </c>
      <c r="K861" s="27" t="str">
        <f>VLOOKUP(B861,'大货清单（不定期按GOMS更新）'!A:N,12,FALSE)</f>
        <v>676</v>
      </c>
      <c r="L861" s="27" t="str">
        <f>VLOOKUP(B861,'大货清单（不定期按GOMS更新）'!A:M,13,FALSE)</f>
        <v>334</v>
      </c>
      <c r="M861" s="27" t="str">
        <f>VLOOKUP(B861,'大货清单（不定期按GOMS更新）'!A:N,14,FALSE)</f>
        <v>310</v>
      </c>
      <c r="N861" s="58" t="s">
        <v>1702</v>
      </c>
      <c r="O861" s="27">
        <f>IFERROR(VLOOKUP(N861,'散件迭代（不定期更新）'!C:J,8,FALSE),0)</f>
        <v>0</v>
      </c>
      <c r="P861" s="27" t="str">
        <f>IFERROR(VLOOKUP(N861,'散件（更新）'!B:H,3,FALSE),0)</f>
        <v>/</v>
      </c>
      <c r="Q861" s="27" t="str">
        <f>VLOOKUP(N861,'散件（更新）'!B:H,2,FALSE)</f>
        <v>114-20191901</v>
      </c>
      <c r="R861" s="27" t="str">
        <f>VLOOKUP(N861,'散件（更新）'!B:H,7,FALSE)</f>
        <v>plastic part</v>
      </c>
      <c r="S861" s="27">
        <f>VLOOKUP(N861,'散件（更新）'!B:E,4,FALSE)</f>
        <v>0</v>
      </c>
      <c r="T861" s="27" t="s">
        <v>8759</v>
      </c>
      <c r="U861" s="28" t="str">
        <f>VLOOKUP(N861,'散件（更新）'!B:G,6,FALSE)</f>
        <v>S5水管套装</v>
      </c>
      <c r="V861" s="28">
        <f>VLOOKUP(N861,'散件（更新）'!B:I,8,FALSE)</f>
        <v>6974950102210</v>
      </c>
    </row>
    <row r="862" spans="1:22" ht="20.149999999999999" customHeight="1">
      <c r="A862" s="57">
        <v>46169</v>
      </c>
      <c r="B862" s="58" t="s">
        <v>4035</v>
      </c>
      <c r="C862" s="27" t="str">
        <f>VLOOKUP(B862,'大货清单（不定期按GOMS更新）'!A:H,8,0)</f>
        <v>109-23310901</v>
      </c>
      <c r="D862" s="27" t="str">
        <f>VLOOKUP(B862,'大货清单（不定期按GOMS更新）'!A:C,3,0)</f>
        <v>CL2331I-01</v>
      </c>
      <c r="E862" s="27" t="str">
        <f>VLOOKUP(B862,'大货清单（不定期按GOMS更新）'!A:H,4,0)</f>
        <v>FR,DE,NL,PL,SE,BE,ES,IT</v>
      </c>
      <c r="F862" s="27" t="str">
        <f>VLOOKUP(B862,'大货清单（不定期按GOMS更新）'!A:H,2,0)</f>
        <v>Floor One S6</v>
      </c>
      <c r="G862" s="28">
        <f>VLOOKUP(B862,'大货清单（不定期按GOMS更新）'!A:I,9,FALSE)</f>
        <v>6974950102425</v>
      </c>
      <c r="H862" s="27" t="str">
        <f>VLOOKUP(B862,'大货清单（不定期按GOMS更新）'!A:H,7,0)</f>
        <v>Black</v>
      </c>
      <c r="I862" s="27" t="str">
        <f>VLOOKUP(B862,'大货清单（不定期按GOMS更新）'!A:F,6,FALSE)</f>
        <v>ACTIVE</v>
      </c>
      <c r="J862" s="27" t="str">
        <f>VLOOKUP(B862,'大货清单（不定期按GOMS更新）'!A:K,11,FALSE)</f>
        <v>9.1</v>
      </c>
      <c r="K862" s="27" t="str">
        <f>VLOOKUP(B862,'大货清单（不定期按GOMS更新）'!A:N,12,FALSE)</f>
        <v>674</v>
      </c>
      <c r="L862" s="27" t="str">
        <f>VLOOKUP(B862,'大货清单（不定期按GOMS更新）'!A:M,13,FALSE)</f>
        <v>332</v>
      </c>
      <c r="M862" s="27" t="str">
        <f>VLOOKUP(B862,'大货清单（不定期按GOMS更新）'!A:N,14,FALSE)</f>
        <v>308</v>
      </c>
      <c r="N862" s="58" t="s">
        <v>1702</v>
      </c>
      <c r="O862" s="27">
        <f>IFERROR(VLOOKUP(N862,'散件迭代（不定期更新）'!C:J,8,FALSE),0)</f>
        <v>0</v>
      </c>
      <c r="P862" s="27" t="str">
        <f>IFERROR(VLOOKUP(N862,'散件（更新）'!B:H,3,FALSE),0)</f>
        <v>/</v>
      </c>
      <c r="Q862" s="27" t="str">
        <f>VLOOKUP(N862,'散件（更新）'!B:H,2,FALSE)</f>
        <v>114-20191901</v>
      </c>
      <c r="R862" s="27" t="str">
        <f>VLOOKUP(N862,'散件（更新）'!B:H,7,FALSE)</f>
        <v>plastic part</v>
      </c>
      <c r="S862" s="27">
        <f>VLOOKUP(N862,'散件（更新）'!B:E,4,FALSE)</f>
        <v>0</v>
      </c>
      <c r="T862" s="27" t="s">
        <v>8759</v>
      </c>
      <c r="U862" s="28" t="str">
        <f>VLOOKUP(N862,'散件（更新）'!B:G,6,FALSE)</f>
        <v>S5水管套装</v>
      </c>
      <c r="V862" s="28">
        <f>VLOOKUP(N862,'散件（更新）'!B:I,8,FALSE)</f>
        <v>6974950102210</v>
      </c>
    </row>
    <row r="863" spans="1:22" ht="20.149999999999999" customHeight="1">
      <c r="A863" s="57">
        <v>46169</v>
      </c>
      <c r="B863" s="58" t="s">
        <v>4672</v>
      </c>
      <c r="C863" s="27" t="str">
        <f>VLOOKUP(B863,'大货清单（不定期按GOMS更新）'!A:H,8,0)</f>
        <v>109-23350702</v>
      </c>
      <c r="D863" s="27" t="str">
        <f>VLOOKUP(B863,'大货清单（不定期按GOMS更新）'!A:C,3,0)</f>
        <v>CL2335G-02</v>
      </c>
      <c r="E863" s="27" t="str">
        <f>VLOOKUP(B863,'大货清单（不定期按GOMS更新）'!A:H,4,0)</f>
        <v>DE,CH,ES,PL,FR,NL,AT,LT,DK,RO,GR,IT,UA,HU</v>
      </c>
      <c r="F863" s="27" t="str">
        <f>VLOOKUP(B863,'大货清单（不定期按GOMS更新）'!A:H,2,0)</f>
        <v>Floor One S7 Flashdry Pet</v>
      </c>
      <c r="G863" s="28" t="str">
        <f>VLOOKUP(B863,'大货清单（不定期按GOMS更新）'!A:I,9,FALSE)</f>
        <v>6974950105464,	 6974950105464</v>
      </c>
      <c r="H863" s="27" t="str">
        <f>VLOOKUP(B863,'大货清单（不定期按GOMS更新）'!A:H,7,0)</f>
        <v>Blue</v>
      </c>
      <c r="I863" s="27" t="str">
        <f>VLOOKUP(B863,'大货清单（不定期按GOMS更新）'!A:F,6,FALSE)</f>
        <v>ACTIVE</v>
      </c>
      <c r="J863" s="27" t="str">
        <f>VLOOKUP(B863,'大货清单（不定期按GOMS更新）'!A:K,11,FALSE)</f>
        <v>10.5</v>
      </c>
      <c r="K863" s="27" t="str">
        <f>VLOOKUP(B863,'大货清单（不定期按GOMS更新）'!A:N,12,FALSE)</f>
        <v>674</v>
      </c>
      <c r="L863" s="27" t="str">
        <f>VLOOKUP(B863,'大货清单（不定期按GOMS更新）'!A:M,13,FALSE)</f>
        <v>332</v>
      </c>
      <c r="M863" s="27" t="str">
        <f>VLOOKUP(B863,'大货清单（不定期按GOMS更新）'!A:N,14,FALSE)</f>
        <v>326</v>
      </c>
      <c r="N863" s="58" t="s">
        <v>1702</v>
      </c>
      <c r="O863" s="27">
        <f>IFERROR(VLOOKUP(N863,'散件迭代（不定期更新）'!C:J,8,FALSE),0)</f>
        <v>0</v>
      </c>
      <c r="P863" s="27" t="str">
        <f>IFERROR(VLOOKUP(N863,'散件（更新）'!B:H,3,FALSE),0)</f>
        <v>/</v>
      </c>
      <c r="Q863" s="27" t="str">
        <f>VLOOKUP(N863,'散件（更新）'!B:H,2,FALSE)</f>
        <v>114-20191901</v>
      </c>
      <c r="R863" s="27" t="str">
        <f>VLOOKUP(N863,'散件（更新）'!B:H,7,FALSE)</f>
        <v>plastic part</v>
      </c>
      <c r="S863" s="27">
        <f>VLOOKUP(N863,'散件（更新）'!B:E,4,FALSE)</f>
        <v>0</v>
      </c>
      <c r="T863" s="27" t="s">
        <v>8759</v>
      </c>
      <c r="U863" s="28" t="str">
        <f>VLOOKUP(N863,'散件（更新）'!B:G,6,FALSE)</f>
        <v>S5水管套装</v>
      </c>
      <c r="V863" s="28">
        <f>VLOOKUP(N863,'散件（更新）'!B:I,8,FALSE)</f>
        <v>6974950102210</v>
      </c>
    </row>
    <row r="864" spans="1:22" ht="20.149999999999999" customHeight="1">
      <c r="A864" s="57">
        <v>46169</v>
      </c>
      <c r="B864" s="58" t="s">
        <v>3722</v>
      </c>
      <c r="C864" s="27" t="str">
        <f>VLOOKUP(B864,'大货清单（不定期按GOMS更新）'!A:H,8,0)</f>
        <v>109-22200201</v>
      </c>
      <c r="D864" s="27" t="str">
        <f>VLOOKUP(B864,'大货清单（不定期按GOMS更新）'!A:C,3,0)</f>
        <v>CL2220B-01</v>
      </c>
      <c r="E864" s="27" t="str">
        <f>VLOOKUP(B864,'大货清单（不定期按GOMS更新）'!A:H,4,0)</f>
        <v>IT,DE,FR,ES,BE,SE,PL,NL</v>
      </c>
      <c r="F864" s="27" t="str">
        <f>VLOOKUP(B864,'大货清单（不定期按GOMS更新）'!A:H,2,0)</f>
        <v>Floor One S7 Combo</v>
      </c>
      <c r="G864" s="28">
        <f>VLOOKUP(B864,'大货清单（不定期按GOMS更新）'!A:I,9,FALSE)</f>
        <v>6974950103200</v>
      </c>
      <c r="H864" s="27" t="str">
        <f>VLOOKUP(B864,'大货清单（不定期按GOMS更新）'!A:H,7,0)</f>
        <v>black</v>
      </c>
      <c r="I864" s="27" t="str">
        <f>VLOOKUP(B864,'大货清单（不定期按GOMS更新）'!A:F,6,FALSE)</f>
        <v>PHASEOUT</v>
      </c>
      <c r="J864" s="27" t="str">
        <f>VLOOKUP(B864,'大货清单（不定期按GOMS更新）'!A:K,11,FALSE)</f>
        <v>16.3</v>
      </c>
      <c r="K864" s="27" t="str">
        <f>VLOOKUP(B864,'大货清单（不定期按GOMS更新）'!A:N,12,FALSE)</f>
        <v>830</v>
      </c>
      <c r="L864" s="27" t="str">
        <f>VLOOKUP(B864,'大货清单（不定期按GOMS更新）'!A:M,13,FALSE)</f>
        <v>327</v>
      </c>
      <c r="M864" s="27" t="str">
        <f>VLOOKUP(B864,'大货清单（不定期按GOMS更新）'!A:N,14,FALSE)</f>
        <v>365</v>
      </c>
      <c r="N864" s="58" t="s">
        <v>1702</v>
      </c>
      <c r="O864" s="27">
        <f>IFERROR(VLOOKUP(N864,'散件迭代（不定期更新）'!C:J,8,FALSE),0)</f>
        <v>0</v>
      </c>
      <c r="P864" s="27" t="str">
        <f>IFERROR(VLOOKUP(N864,'散件（更新）'!B:H,3,FALSE),0)</f>
        <v>/</v>
      </c>
      <c r="Q864" s="27" t="str">
        <f>VLOOKUP(N864,'散件（更新）'!B:H,2,FALSE)</f>
        <v>114-20191901</v>
      </c>
      <c r="R864" s="27" t="str">
        <f>VLOOKUP(N864,'散件（更新）'!B:H,7,FALSE)</f>
        <v>plastic part</v>
      </c>
      <c r="S864" s="27">
        <f>VLOOKUP(N864,'散件（更新）'!B:E,4,FALSE)</f>
        <v>0</v>
      </c>
      <c r="T864" s="27" t="s">
        <v>8759</v>
      </c>
      <c r="U864" s="28" t="str">
        <f>VLOOKUP(N864,'散件（更新）'!B:G,6,FALSE)</f>
        <v>S5水管套装</v>
      </c>
      <c r="V864" s="28">
        <f>VLOOKUP(N864,'散件（更新）'!B:I,8,FALSE)</f>
        <v>6974950102210</v>
      </c>
    </row>
    <row r="865" spans="1:22" ht="20.149999999999999" customHeight="1">
      <c r="A865" s="57">
        <v>46169</v>
      </c>
      <c r="B865" s="58" t="s">
        <v>4243</v>
      </c>
      <c r="C865" s="27" t="str">
        <f>VLOOKUP(B865,'大货清单（不定期按GOMS更新）'!A:H,8,0)</f>
        <v>109-22200801</v>
      </c>
      <c r="D865" s="27" t="str">
        <f>VLOOKUP(B865,'大货清单（不定期按GOMS更新）'!A:C,3,0)</f>
        <v>CL2220H-01</v>
      </c>
      <c r="E865" s="27" t="str">
        <f>VLOOKUP(B865,'大货清单（不定期按GOMS更新）'!A:H,4,0)</f>
        <v>DE,FR,IT,ES,BE,SE,PL,NL,MN</v>
      </c>
      <c r="F865" s="27" t="str">
        <f>VLOOKUP(B865,'大货清单（不定期按GOMS更新）'!A:H,2,0)</f>
        <v>Floor one switch S7</v>
      </c>
      <c r="G865" s="28">
        <f>VLOOKUP(B865,'大货清单（不定期按GOMS更新）'!A:I,9,FALSE)</f>
        <v>6974950105075</v>
      </c>
      <c r="H865" s="27" t="str">
        <f>VLOOKUP(B865,'大货清单（不定期按GOMS更新）'!A:H,7,0)</f>
        <v>Black</v>
      </c>
      <c r="I865" s="27" t="str">
        <f>VLOOKUP(B865,'大货清单（不定期按GOMS更新）'!A:F,6,FALSE)</f>
        <v>ACTIVE</v>
      </c>
      <c r="J865" s="27" t="str">
        <f>VLOOKUP(B865,'大货清单（不定期按GOMS更新）'!A:K,11,FALSE)</f>
        <v>15.6</v>
      </c>
      <c r="K865" s="27" t="str">
        <f>VLOOKUP(B865,'大货清单（不定期按GOMS更新）'!A:N,12,FALSE)</f>
        <v>845</v>
      </c>
      <c r="L865" s="27" t="str">
        <f>VLOOKUP(B865,'大货清单（不定期按GOMS更新）'!A:M,13,FALSE)</f>
        <v>382</v>
      </c>
      <c r="M865" s="27" t="str">
        <f>VLOOKUP(B865,'大货清单（不定期按GOMS更新）'!A:N,14,FALSE)</f>
        <v>410</v>
      </c>
      <c r="N865" s="58" t="s">
        <v>1702</v>
      </c>
      <c r="O865" s="27">
        <f>IFERROR(VLOOKUP(N865,'散件迭代（不定期更新）'!C:J,8,FALSE),0)</f>
        <v>0</v>
      </c>
      <c r="P865" s="27" t="str">
        <f>IFERROR(VLOOKUP(N865,'散件（更新）'!B:H,3,FALSE),0)</f>
        <v>/</v>
      </c>
      <c r="Q865" s="27" t="str">
        <f>VLOOKUP(N865,'散件（更新）'!B:H,2,FALSE)</f>
        <v>114-20191901</v>
      </c>
      <c r="R865" s="27" t="str">
        <f>VLOOKUP(N865,'散件（更新）'!B:H,7,FALSE)</f>
        <v>plastic part</v>
      </c>
      <c r="S865" s="27">
        <f>VLOOKUP(N865,'散件（更新）'!B:E,4,FALSE)</f>
        <v>0</v>
      </c>
      <c r="T865" s="27" t="s">
        <v>8759</v>
      </c>
      <c r="U865" s="28" t="str">
        <f>VLOOKUP(N865,'散件（更新）'!B:G,6,FALSE)</f>
        <v>S5水管套装</v>
      </c>
      <c r="V865" s="28">
        <f>VLOOKUP(N865,'散件（更新）'!B:I,8,FALSE)</f>
        <v>6974950102210</v>
      </c>
    </row>
    <row r="866" spans="1:22" ht="20.149999999999999" customHeight="1">
      <c r="A866" s="57">
        <v>46169</v>
      </c>
      <c r="B866" s="58" t="s">
        <v>7415</v>
      </c>
      <c r="C866" s="27" t="str">
        <f>VLOOKUP(B866,'大货清单（不定期按GOMS更新）'!A:H,8,0)</f>
        <v>109-23431301</v>
      </c>
      <c r="D866" s="27" t="str">
        <f>VLOOKUP(B866,'大货清单（不定期按GOMS更新）'!A:C,3,0)</f>
        <v>CL2343M-01</v>
      </c>
      <c r="E866" s="27" t="str">
        <f>VLOOKUP(B866,'大货清单（不定期按GOMS更新）'!A:H,4,0)</f>
        <v>SE,DE,FR,IT,ES,NL,BE,PL,HK,CL,IL,MA</v>
      </c>
      <c r="F866" s="27" t="str">
        <f>VLOOKUP(B866,'大货清单（不定期按GOMS更新）'!A:H,2,0)</f>
        <v>Floor One S9 Artist</v>
      </c>
      <c r="G866" s="28">
        <f>VLOOKUP(B866,'大货清单（不定期按GOMS更新）'!A:I,9,FALSE)</f>
        <v>6932485003501</v>
      </c>
      <c r="H866" s="27" t="str">
        <f>VLOOKUP(B866,'大货清单（不定期按GOMS更新）'!A:H,7,0)</f>
        <v>BLUE</v>
      </c>
      <c r="I866" s="27" t="str">
        <f>VLOOKUP(B866,'大货清单（不定期按GOMS更新）'!A:F,6,FALSE)</f>
        <v>ACTIVE</v>
      </c>
      <c r="J866" s="27" t="str">
        <f>VLOOKUP(B866,'大货清单（不定期按GOMS更新）'!A:K,11,FALSE)</f>
        <v>9.9</v>
      </c>
      <c r="K866" s="27" t="str">
        <f>VLOOKUP(B866,'大货清单（不定期按GOMS更新）'!A:N,12,FALSE)</f>
        <v>720</v>
      </c>
      <c r="L866" s="27" t="str">
        <f>VLOOKUP(B866,'大货清单（不定期按GOMS更新）'!A:M,13,FALSE)</f>
        <v>324</v>
      </c>
      <c r="M866" s="27" t="str">
        <f>VLOOKUP(B866,'大货清单（不定期按GOMS更新）'!A:N,14,FALSE)</f>
        <v>286</v>
      </c>
      <c r="N866" s="58" t="s">
        <v>1702</v>
      </c>
      <c r="O866" s="27">
        <f>IFERROR(VLOOKUP(N866,'散件迭代（不定期更新）'!C:J,8,FALSE),0)</f>
        <v>0</v>
      </c>
      <c r="P866" s="27" t="str">
        <f>IFERROR(VLOOKUP(N866,'散件（更新）'!B:H,3,FALSE),0)</f>
        <v>/</v>
      </c>
      <c r="Q866" s="27" t="str">
        <f>VLOOKUP(N866,'散件（更新）'!B:H,2,FALSE)</f>
        <v>114-20191901</v>
      </c>
      <c r="R866" s="27" t="str">
        <f>VLOOKUP(N866,'散件（更新）'!B:H,7,FALSE)</f>
        <v>plastic part</v>
      </c>
      <c r="S866" s="27">
        <f>VLOOKUP(N866,'散件（更新）'!B:E,4,FALSE)</f>
        <v>0</v>
      </c>
      <c r="T866" s="27" t="s">
        <v>8759</v>
      </c>
      <c r="U866" s="28" t="str">
        <f>VLOOKUP(N866,'散件（更新）'!B:G,6,FALSE)</f>
        <v>S5水管套装</v>
      </c>
      <c r="V866" s="28">
        <f>VLOOKUP(N866,'散件（更新）'!B:I,8,FALSE)</f>
        <v>6974950102210</v>
      </c>
    </row>
    <row r="867" spans="1:22" ht="20.149999999999999" customHeight="1">
      <c r="A867" s="57">
        <v>46169</v>
      </c>
      <c r="B867" s="58" t="s">
        <v>7427</v>
      </c>
      <c r="C867" s="27" t="str">
        <f>VLOOKUP(B867,'大货清单（不定期按GOMS更新）'!A:H,8,0)</f>
        <v>109-23431303</v>
      </c>
      <c r="D867" s="27" t="str">
        <f>VLOOKUP(B867,'大货清单（不定期按GOMS更新）'!A:C,3,0)</f>
        <v>CL2343M-03</v>
      </c>
      <c r="E867" s="27" t="str">
        <f>VLOOKUP(B867,'大货清单（不定期按GOMS更新）'!A:H,4,0)</f>
        <v>DE,AT,CH,ES,FR,PL,RO,GR,CZ,NL,LT,IT,HU,UA</v>
      </c>
      <c r="F867" s="27" t="str">
        <f>VLOOKUP(B867,'大货清单（不定期按GOMS更新）'!A:H,2,0)</f>
        <v>Floor One S9 Artist Premium</v>
      </c>
      <c r="G867" s="28" t="str">
        <f>VLOOKUP(B867,'大货清单（不定期按GOMS更新）'!A:I,9,FALSE)</f>
        <v>6932485001934,	 6932485001934</v>
      </c>
      <c r="H867" s="27" t="str">
        <f>VLOOKUP(B867,'大货清单（不定期按GOMS更新）'!A:H,7,0)</f>
        <v>SILVER</v>
      </c>
      <c r="I867" s="27" t="str">
        <f>VLOOKUP(B867,'大货清单（不定期按GOMS更新）'!A:F,6,FALSE)</f>
        <v>ACTIVE</v>
      </c>
      <c r="J867" s="27" t="str">
        <f>VLOOKUP(B867,'大货清单（不定期按GOMS更新）'!A:K,11,FALSE)</f>
        <v>10.4</v>
      </c>
      <c r="K867" s="27" t="str">
        <f>VLOOKUP(B867,'大货清单（不定期按GOMS更新）'!A:N,12,FALSE)</f>
        <v>720</v>
      </c>
      <c r="L867" s="27" t="str">
        <f>VLOOKUP(B867,'大货清单（不定期按GOMS更新）'!A:M,13,FALSE)</f>
        <v>324</v>
      </c>
      <c r="M867" s="27" t="str">
        <f>VLOOKUP(B867,'大货清单（不定期按GOMS更新）'!A:N,14,FALSE)</f>
        <v>288</v>
      </c>
      <c r="N867" s="58" t="s">
        <v>1702</v>
      </c>
      <c r="O867" s="27">
        <f>IFERROR(VLOOKUP(N867,'散件迭代（不定期更新）'!C:J,8,FALSE),0)</f>
        <v>0</v>
      </c>
      <c r="P867" s="27" t="str">
        <f>IFERROR(VLOOKUP(N867,'散件（更新）'!B:H,3,FALSE),0)</f>
        <v>/</v>
      </c>
      <c r="Q867" s="27" t="str">
        <f>VLOOKUP(N867,'散件（更新）'!B:H,2,FALSE)</f>
        <v>114-20191901</v>
      </c>
      <c r="R867" s="27" t="str">
        <f>VLOOKUP(N867,'散件（更新）'!B:H,7,FALSE)</f>
        <v>plastic part</v>
      </c>
      <c r="S867" s="27">
        <f>VLOOKUP(N867,'散件（更新）'!B:E,4,FALSE)</f>
        <v>0</v>
      </c>
      <c r="T867" s="27" t="s">
        <v>8759</v>
      </c>
      <c r="U867" s="28" t="str">
        <f>VLOOKUP(N867,'散件（更新）'!B:G,6,FALSE)</f>
        <v>S5水管套装</v>
      </c>
      <c r="V867" s="28">
        <f>VLOOKUP(N867,'散件（更新）'!B:I,8,FALSE)</f>
        <v>6974950102210</v>
      </c>
    </row>
    <row r="868" spans="1:22" ht="20.149999999999999" customHeight="1">
      <c r="A868" s="57">
        <v>46169</v>
      </c>
      <c r="B868" s="58" t="s">
        <v>11034</v>
      </c>
      <c r="C868" s="27" t="str">
        <f>VLOOKUP(B868,'大货清单（不定期按GOMS更新）'!A:H,8,0)</f>
        <v>109-25400001</v>
      </c>
      <c r="D868" s="27" t="str">
        <f>VLOOKUP(B868,'大货清单（不定期按GOMS更新）'!A:C,3,0)</f>
        <v>CL2540-01</v>
      </c>
      <c r="E868" s="27" t="str">
        <f>VLOOKUP(B868,'大货清单（不定期按GOMS更新）'!A:H,4,0)</f>
        <v>IT,ES,FR,DE,PL,SE,NL,BE</v>
      </c>
      <c r="F868" s="27" t="str">
        <f>VLOOKUP(B868,'大货清单（不定期按GOMS更新）'!A:H,2,0)</f>
        <v>Floor One S7 Artist</v>
      </c>
      <c r="G868" s="28">
        <f>VLOOKUP(B868,'大货清单（不定期按GOMS更新）'!A:I,9,FALSE)</f>
        <v>6971745580963</v>
      </c>
      <c r="H868" s="27" t="str">
        <f>VLOOKUP(B868,'大货清单（不定期按GOMS更新）'!A:H,7,0)</f>
        <v>GREY</v>
      </c>
      <c r="I868" s="27" t="str">
        <f>VLOOKUP(B868,'大货清单（不定期按GOMS更新）'!A:F,6,FALSE)</f>
        <v>ACTIVE</v>
      </c>
      <c r="J868" s="27" t="str">
        <f>VLOOKUP(B868,'大货清单（不定期按GOMS更新）'!A:K,11,FALSE)</f>
        <v>9.9</v>
      </c>
      <c r="K868" s="27" t="str">
        <f>VLOOKUP(B868,'大货清单（不定期按GOMS更新）'!A:N,12,FALSE)</f>
        <v>720</v>
      </c>
      <c r="L868" s="27" t="str">
        <f>VLOOKUP(B868,'大货清单（不定期按GOMS更新）'!A:M,13,FALSE)</f>
        <v>324</v>
      </c>
      <c r="M868" s="27" t="str">
        <f>VLOOKUP(B868,'大货清单（不定期按GOMS更新）'!A:N,14,FALSE)</f>
        <v>286</v>
      </c>
      <c r="N868" s="58" t="s">
        <v>1702</v>
      </c>
      <c r="O868" s="27">
        <f>IFERROR(VLOOKUP(N868,'散件迭代（不定期更新）'!C:J,8,FALSE),0)</f>
        <v>0</v>
      </c>
      <c r="P868" s="27" t="str">
        <f>IFERROR(VLOOKUP(N868,'散件（更新）'!B:H,3,FALSE),0)</f>
        <v>/</v>
      </c>
      <c r="Q868" s="27" t="str">
        <f>VLOOKUP(N868,'散件（更新）'!B:H,2,FALSE)</f>
        <v>114-20191901</v>
      </c>
      <c r="R868" s="27" t="str">
        <f>VLOOKUP(N868,'散件（更新）'!B:H,7,FALSE)</f>
        <v>plastic part</v>
      </c>
      <c r="S868" s="27">
        <f>VLOOKUP(N868,'散件（更新）'!B:E,4,FALSE)</f>
        <v>0</v>
      </c>
      <c r="T868" s="27" t="s">
        <v>8759</v>
      </c>
      <c r="U868" s="28" t="str">
        <f>VLOOKUP(N868,'散件（更新）'!B:G,6,FALSE)</f>
        <v>S5水管套装</v>
      </c>
      <c r="V868" s="28">
        <f>VLOOKUP(N868,'散件（更新）'!B:I,8,FALSE)</f>
        <v>6974950102210</v>
      </c>
    </row>
    <row r="869" spans="1:22" ht="20.149999999999999" customHeight="1">
      <c r="A869" s="57">
        <v>46169</v>
      </c>
      <c r="B869" s="58" t="s">
        <v>4133</v>
      </c>
      <c r="C869" s="27" t="str">
        <f>VLOOKUP(B869,'大货清单（不定期按GOMS更新）'!A:H,8,0)</f>
        <v>109-23160701</v>
      </c>
      <c r="D869" s="27" t="str">
        <f>VLOOKUP(B869,'大货清单（不定期按GOMS更新）'!A:C,3,0)</f>
        <v>CL2316G-01</v>
      </c>
      <c r="E869" s="27" t="str">
        <f>VLOOKUP(B869,'大货清单（不定期按GOMS更新）'!A:H,4,0)</f>
        <v>FR,IT,DE,CL,KR,MN,ES,BE,NL,PL,SE,MX,PE</v>
      </c>
      <c r="F869" s="27" t="str">
        <f>VLOOKUP(B869,'大货清单（不定期按GOMS更新）'!A:H,2,0)</f>
        <v>Floor One Switch S6</v>
      </c>
      <c r="G869" s="28" t="str">
        <f>VLOOKUP(B869,'大货清单（不定期按GOMS更新）'!A:I,9,FALSE)</f>
        <v>6974950105297,	 6974950105297</v>
      </c>
      <c r="H869" s="27" t="str">
        <f>VLOOKUP(B869,'大货清单（不定期按GOMS更新）'!A:H,7,0)</f>
        <v>Black</v>
      </c>
      <c r="I869" s="27" t="str">
        <f>VLOOKUP(B869,'大货清单（不定期按GOMS更新）'!A:F,6,FALSE)</f>
        <v>ACTIVE</v>
      </c>
      <c r="J869" s="27" t="str">
        <f>VLOOKUP(B869,'大货清单（不定期按GOMS更新）'!A:K,11,FALSE)</f>
        <v>12.5</v>
      </c>
      <c r="K869" s="27" t="str">
        <f>VLOOKUP(B869,'大货清单（不定期按GOMS更新）'!A:N,12,FALSE)</f>
        <v>772</v>
      </c>
      <c r="L869" s="27" t="str">
        <f>VLOOKUP(B869,'大货清单（不定期按GOMS更新）'!A:M,13,FALSE)</f>
        <v>386</v>
      </c>
      <c r="M869" s="27" t="str">
        <f>VLOOKUP(B869,'大货清单（不定期按GOMS更新）'!A:N,14,FALSE)</f>
        <v>325</v>
      </c>
      <c r="N869" s="58" t="s">
        <v>1702</v>
      </c>
      <c r="O869" s="27">
        <f>IFERROR(VLOOKUP(N869,'散件迭代（不定期更新）'!C:J,8,FALSE),0)</f>
        <v>0</v>
      </c>
      <c r="P869" s="27" t="str">
        <f>IFERROR(VLOOKUP(N869,'散件（更新）'!B:H,3,FALSE),0)</f>
        <v>/</v>
      </c>
      <c r="Q869" s="27" t="str">
        <f>VLOOKUP(N869,'散件（更新）'!B:H,2,FALSE)</f>
        <v>114-20191901</v>
      </c>
      <c r="R869" s="27" t="str">
        <f>VLOOKUP(N869,'散件（更新）'!B:H,7,FALSE)</f>
        <v>plastic part</v>
      </c>
      <c r="S869" s="27">
        <f>VLOOKUP(N869,'散件（更新）'!B:E,4,FALSE)</f>
        <v>0</v>
      </c>
      <c r="T869" s="27" t="s">
        <v>8759</v>
      </c>
      <c r="U869" s="28" t="str">
        <f>VLOOKUP(N869,'散件（更新）'!B:G,6,FALSE)</f>
        <v>S5水管套装</v>
      </c>
      <c r="V869" s="28">
        <f>VLOOKUP(N869,'散件（更新）'!B:I,8,FALSE)</f>
        <v>6974950102210</v>
      </c>
    </row>
    <row r="870" spans="1:22" ht="20.149999999999999" customHeight="1">
      <c r="A870" s="57">
        <v>46169</v>
      </c>
      <c r="B870" s="58" t="s">
        <v>7409</v>
      </c>
      <c r="C870" s="27" t="str">
        <f>VLOOKUP(B870,'大货清单（不定期按GOMS更新）'!A:H,8,0)</f>
        <v>109-23480604</v>
      </c>
      <c r="D870" s="27" t="str">
        <f>VLOOKUP(B870,'大货清单（不定期按GOMS更新）'!A:C,3,0)</f>
        <v>CL2348F-04</v>
      </c>
      <c r="E870" s="27" t="str">
        <f>VLOOKUP(B870,'大货清单（不定期按GOMS更新）'!A:H,4,0)</f>
        <v>PL,DE,ES,FR,RO,GR,CZ,NL,LT,IT,HU,UA</v>
      </c>
      <c r="F870" s="27" t="str">
        <f>VLOOKUP(B870,'大货清单（不定期按GOMS更新）'!A:H,2,0)</f>
        <v>FLOOR ONE SWITCH S6 STRETCH PLUS</v>
      </c>
      <c r="G870" s="28">
        <f>VLOOKUP(B870,'大货清单（不定期按GOMS更新）'!A:I,9,FALSE)</f>
        <v>6932485002306</v>
      </c>
      <c r="H870" s="27" t="str">
        <f>VLOOKUP(B870,'大货清单（不定期按GOMS更新）'!A:H,7,0)</f>
        <v>WHITE&amp;BLACK</v>
      </c>
      <c r="I870" s="27" t="str">
        <f>VLOOKUP(B870,'大货清单（不定期按GOMS更新）'!A:F,6,FALSE)</f>
        <v>ACTIVE</v>
      </c>
      <c r="J870" s="27" t="str">
        <f>VLOOKUP(B870,'大货清单（不定期按GOMS更新）'!A:K,11,FALSE)</f>
        <v>12.9</v>
      </c>
      <c r="K870" s="27" t="str">
        <f>VLOOKUP(B870,'大货清单（不定期按GOMS更新）'!A:N,12,FALSE)</f>
        <v>850</v>
      </c>
      <c r="L870" s="27" t="str">
        <f>VLOOKUP(B870,'大货清单（不定期按GOMS更新）'!A:M,13,FALSE)</f>
        <v>332</v>
      </c>
      <c r="M870" s="27" t="str">
        <f>VLOOKUP(B870,'大货清单（不定期按GOMS更新）'!A:N,14,FALSE)</f>
        <v>318</v>
      </c>
      <c r="N870" s="58" t="s">
        <v>1702</v>
      </c>
      <c r="O870" s="27">
        <f>IFERROR(VLOOKUP(N870,'散件迭代（不定期更新）'!C:J,8,FALSE),0)</f>
        <v>0</v>
      </c>
      <c r="P870" s="27" t="str">
        <f>IFERROR(VLOOKUP(N870,'散件（更新）'!B:H,3,FALSE),0)</f>
        <v>/</v>
      </c>
      <c r="Q870" s="27" t="str">
        <f>VLOOKUP(N870,'散件（更新）'!B:H,2,FALSE)</f>
        <v>114-20191901</v>
      </c>
      <c r="R870" s="27" t="str">
        <f>VLOOKUP(N870,'散件（更新）'!B:H,7,FALSE)</f>
        <v>plastic part</v>
      </c>
      <c r="S870" s="27">
        <f>VLOOKUP(N870,'散件（更新）'!B:E,4,FALSE)</f>
        <v>0</v>
      </c>
      <c r="T870" s="27" t="s">
        <v>8759</v>
      </c>
      <c r="U870" s="28" t="str">
        <f>VLOOKUP(N870,'散件（更新）'!B:G,6,FALSE)</f>
        <v>S5水管套装</v>
      </c>
      <c r="V870" s="28">
        <f>VLOOKUP(N870,'散件（更新）'!B:I,8,FALSE)</f>
        <v>6974950102210</v>
      </c>
    </row>
    <row r="871" spans="1:22" ht="20.149999999999999" customHeight="1">
      <c r="A871" s="57">
        <v>46169</v>
      </c>
      <c r="B871" s="58" t="s">
        <v>13680</v>
      </c>
      <c r="C871" s="27" t="str">
        <f>VLOOKUP(B871,'大货清单（不定期按GOMS更新）'!A:H,8,0)</f>
        <v>109-25430201</v>
      </c>
      <c r="D871" s="27" t="str">
        <f>VLOOKUP(B871,'大货清单（不定期按GOMS更新）'!A:C,3,0)</f>
        <v>CL2543B-01</v>
      </c>
      <c r="E871" s="27" t="str">
        <f>VLOOKUP(B871,'大货清单（不定期按GOMS更新）'!A:H,4,0)</f>
        <v>IT,ES,FR,DE,PL,SE,NL,BE</v>
      </c>
      <c r="F871" s="27" t="str">
        <f>VLOOKUP(B871,'大货清单（不定期按GOMS更新）'!A:H,2,0)</f>
        <v>Floor One Switch S6 Stretch Breeze</v>
      </c>
      <c r="G871" s="28" t="str">
        <f>VLOOKUP(B871,'大货清单（不定期按GOMS更新）'!A:I,9,FALSE)</f>
        <v>6932485009589</v>
      </c>
      <c r="H871" s="27" t="str">
        <f>VLOOKUP(B871,'大货清单（不定期按GOMS更新）'!A:H,7,0)</f>
        <v>Black &amp; White</v>
      </c>
      <c r="I871" s="27" t="str">
        <f>VLOOKUP(B871,'大货清单（不定期按GOMS更新）'!A:F,6,FALSE)</f>
        <v>ACTIVE</v>
      </c>
      <c r="J871" s="27" t="str">
        <f>VLOOKUP(B871,'大货清单（不定期按GOMS更新）'!A:K,11,FALSE)</f>
        <v>9.5</v>
      </c>
      <c r="K871" s="27" t="str">
        <f>VLOOKUP(B871,'大货清单（不定期按GOMS更新）'!A:N,12,FALSE)</f>
        <v>760</v>
      </c>
      <c r="L871" s="27" t="str">
        <f>VLOOKUP(B871,'大货清单（不定期按GOMS更新）'!A:M,13,FALSE)</f>
        <v>332</v>
      </c>
      <c r="M871" s="27" t="str">
        <f>VLOOKUP(B871,'大货清单（不定期按GOMS更新）'!A:N,14,FALSE)</f>
        <v>318</v>
      </c>
      <c r="N871" s="58" t="s">
        <v>1702</v>
      </c>
      <c r="O871" s="27">
        <f>IFERROR(VLOOKUP(N871,'散件迭代（不定期更新）'!C:J,8,FALSE),0)</f>
        <v>0</v>
      </c>
      <c r="P871" s="27" t="str">
        <f>IFERROR(VLOOKUP(N871,'散件（更新）'!B:H,3,FALSE),0)</f>
        <v>/</v>
      </c>
      <c r="Q871" s="27" t="str">
        <f>VLOOKUP(N871,'散件（更新）'!B:H,2,FALSE)</f>
        <v>114-20191901</v>
      </c>
      <c r="R871" s="27" t="str">
        <f>VLOOKUP(N871,'散件（更新）'!B:H,7,FALSE)</f>
        <v>plastic part</v>
      </c>
      <c r="S871" s="27">
        <f>VLOOKUP(N871,'散件（更新）'!B:E,4,FALSE)</f>
        <v>0</v>
      </c>
      <c r="T871" s="27" t="s">
        <v>8759</v>
      </c>
      <c r="U871" s="28" t="str">
        <f>VLOOKUP(N871,'散件（更新）'!B:G,6,FALSE)</f>
        <v>S5水管套装</v>
      </c>
      <c r="V871" s="28">
        <f>VLOOKUP(N871,'散件（更新）'!B:I,8,FALSE)</f>
        <v>6974950102210</v>
      </c>
    </row>
    <row r="872" spans="1:22" ht="20.149999999999999" customHeight="1">
      <c r="A872" s="57">
        <v>46169</v>
      </c>
      <c r="B872" s="58" t="s">
        <v>11032</v>
      </c>
      <c r="C872" s="27" t="str">
        <f>VLOOKUP(B872,'大货清单（不定期按GOMS更新）'!A:H,8,0)</f>
        <v>109-24261301</v>
      </c>
      <c r="D872" s="27" t="str">
        <f>VLOOKUP(B872,'大货清单（不定期按GOMS更新）'!A:C,3,0)</f>
        <v>CL2426M-01</v>
      </c>
      <c r="E872" s="27" t="str">
        <f>VLOOKUP(B872,'大货清单（不定期按GOMS更新）'!A:H,4,0)</f>
        <v>FR,ES,IT,NL,PL,LT</v>
      </c>
      <c r="F872" s="27" t="str">
        <f>VLOOKUP(B872,'大货清单（不定期按GOMS更新）'!A:H,2,0)</f>
        <v>FLOOR ONE SWITCH S7 STRETCH PREMIUM</v>
      </c>
      <c r="G872" s="28">
        <f>VLOOKUP(B872,'大货清单（不定期按GOMS更新）'!A:I,9,FALSE)</f>
        <v>6932485006717</v>
      </c>
      <c r="H872" s="27" t="str">
        <f>VLOOKUP(B872,'大货清单（不定期按GOMS更新）'!A:H,7,0)</f>
        <v>黑色</v>
      </c>
      <c r="I872" s="27" t="str">
        <f>VLOOKUP(B872,'大货清单（不定期按GOMS更新）'!A:F,6,FALSE)</f>
        <v>ACTIVE</v>
      </c>
      <c r="J872" s="27" t="str">
        <f>VLOOKUP(B872,'大货清单（不定期按GOMS更新）'!A:K,11,FALSE)</f>
        <v>12.95</v>
      </c>
      <c r="K872" s="27" t="str">
        <f>VLOOKUP(B872,'大货清单（不定期按GOMS更新）'!A:N,12,FALSE)</f>
        <v>850</v>
      </c>
      <c r="L872" s="27" t="str">
        <f>VLOOKUP(B872,'大货清单（不定期按GOMS更新）'!A:M,13,FALSE)</f>
        <v>332</v>
      </c>
      <c r="M872" s="27" t="str">
        <f>VLOOKUP(B872,'大货清单（不定期按GOMS更新）'!A:N,14,FALSE)</f>
        <v>318</v>
      </c>
      <c r="N872" s="58" t="s">
        <v>1702</v>
      </c>
      <c r="O872" s="27">
        <f>IFERROR(VLOOKUP(N872,'散件迭代（不定期更新）'!C:J,8,FALSE),0)</f>
        <v>0</v>
      </c>
      <c r="P872" s="27" t="str">
        <f>IFERROR(VLOOKUP(N872,'散件（更新）'!B:H,3,FALSE),0)</f>
        <v>/</v>
      </c>
      <c r="Q872" s="27" t="str">
        <f>VLOOKUP(N872,'散件（更新）'!B:H,2,FALSE)</f>
        <v>114-20191901</v>
      </c>
      <c r="R872" s="27" t="str">
        <f>VLOOKUP(N872,'散件（更新）'!B:H,7,FALSE)</f>
        <v>plastic part</v>
      </c>
      <c r="S872" s="27">
        <f>VLOOKUP(N872,'散件（更新）'!B:E,4,FALSE)</f>
        <v>0</v>
      </c>
      <c r="T872" s="27" t="s">
        <v>8759</v>
      </c>
      <c r="U872" s="28" t="str">
        <f>VLOOKUP(N872,'散件（更新）'!B:G,6,FALSE)</f>
        <v>S5水管套装</v>
      </c>
      <c r="V872" s="28">
        <f>VLOOKUP(N872,'散件（更新）'!B:I,8,FALSE)</f>
        <v>6974950102210</v>
      </c>
    </row>
    <row r="873" spans="1:22" ht="20.149999999999999" customHeight="1">
      <c r="A873" s="57">
        <v>46169</v>
      </c>
      <c r="B873" s="58" t="s">
        <v>13714</v>
      </c>
      <c r="C873" s="27" t="str">
        <f>VLOOKUP(B873,'大货清单（不定期按GOMS更新）'!A:H,8,0)</f>
        <v>109-25430001</v>
      </c>
      <c r="D873" s="27" t="str">
        <f>VLOOKUP(B873,'大货清单（不定期按GOMS更新）'!A:C,3,0)</f>
        <v>CL2543-01</v>
      </c>
      <c r="E873" s="27" t="str">
        <f>VLOOKUP(B873,'大货清单（不定期按GOMS更新）'!A:H,4,0)</f>
        <v>DE,FR,PL,RO,GR,ES,NL</v>
      </c>
      <c r="F873" s="27" t="str">
        <f>VLOOKUP(B873,'大货清单（不定期按GOMS更新）'!A:H,2,0)</f>
        <v>Floor One Switch i5 Stretch</v>
      </c>
      <c r="G873" s="28" t="str">
        <f>VLOOKUP(B873,'大货清单（不定期按GOMS更新）'!A:I,9,FALSE)</f>
        <v>6932485009572</v>
      </c>
      <c r="H873" s="27" t="str">
        <f>VLOOKUP(B873,'大货清单（不定期按GOMS更新）'!A:H,7,0)</f>
        <v>Black &amp; White</v>
      </c>
      <c r="I873" s="27" t="str">
        <f>VLOOKUP(B873,'大货清单（不定期按GOMS更新）'!A:F,6,FALSE)</f>
        <v>ACTIVE</v>
      </c>
      <c r="J873" s="27" t="str">
        <f>VLOOKUP(B873,'大货清单（不定期按GOMS更新）'!A:K,11,FALSE)</f>
        <v>10</v>
      </c>
      <c r="K873" s="27" t="str">
        <f>VLOOKUP(B873,'大货清单（不定期按GOMS更新）'!A:N,12,FALSE)</f>
        <v>760</v>
      </c>
      <c r="L873" s="27" t="str">
        <f>VLOOKUP(B873,'大货清单（不定期按GOMS更新）'!A:M,13,FALSE)</f>
        <v>332</v>
      </c>
      <c r="M873" s="27" t="str">
        <f>VLOOKUP(B873,'大货清单（不定期按GOMS更新）'!A:N,14,FALSE)</f>
        <v>321</v>
      </c>
      <c r="N873" s="58" t="s">
        <v>1702</v>
      </c>
      <c r="O873" s="27">
        <f>IFERROR(VLOOKUP(N873,'散件迭代（不定期更新）'!C:J,8,FALSE),0)</f>
        <v>0</v>
      </c>
      <c r="P873" s="27" t="str">
        <f>IFERROR(VLOOKUP(N873,'散件（更新）'!B:H,3,FALSE),0)</f>
        <v>/</v>
      </c>
      <c r="Q873" s="27" t="str">
        <f>VLOOKUP(N873,'散件（更新）'!B:H,2,FALSE)</f>
        <v>114-20191901</v>
      </c>
      <c r="R873" s="27" t="str">
        <f>VLOOKUP(N873,'散件（更新）'!B:H,7,FALSE)</f>
        <v>plastic part</v>
      </c>
      <c r="S873" s="27">
        <f>VLOOKUP(N873,'散件（更新）'!B:E,4,FALSE)</f>
        <v>0</v>
      </c>
      <c r="T873" s="27" t="s">
        <v>8759</v>
      </c>
      <c r="U873" s="28" t="str">
        <f>VLOOKUP(N873,'散件（更新）'!B:G,6,FALSE)</f>
        <v>S5水管套装</v>
      </c>
      <c r="V873" s="28">
        <f>VLOOKUP(N873,'散件（更新）'!B:I,8,FALSE)</f>
        <v>6974950102210</v>
      </c>
    </row>
    <row r="874" spans="1:22" ht="20.149999999999999" customHeight="1">
      <c r="A874" s="57">
        <v>46169</v>
      </c>
      <c r="B874" s="58" t="s">
        <v>4395</v>
      </c>
      <c r="C874" s="27" t="str">
        <f>VLOOKUP(B874,'大货清单（不定期按GOMS更新）'!A:H,8,0)</f>
        <v>109-23280301</v>
      </c>
      <c r="D874" s="27" t="str">
        <f>VLOOKUP(B874,'大货清单（不定期按GOMS更新）'!A:C,3,0)</f>
        <v>CL2328C-01</v>
      </c>
      <c r="E874" s="27" t="str">
        <f>VLOOKUP(B874,'大货清单（不定期按GOMS更新）'!A:H,4,0)</f>
        <v>DE,ES,IT,FR,ZA,CL,MN,TR,NL,PL,SE,BE,MX,PE</v>
      </c>
      <c r="F874" s="27" t="str">
        <f>VLOOKUP(B874,'大货清单（不定期按GOMS更新）'!A:H,2,0)</f>
        <v>Floor One Stretch S6</v>
      </c>
      <c r="G874" s="28">
        <f>VLOOKUP(B874,'大货清单（不定期按GOMS更新）'!A:I,9,FALSE)</f>
        <v>6974950106751</v>
      </c>
      <c r="H874" s="27" t="str">
        <f>VLOOKUP(B874,'大货清单（不定期按GOMS更新）'!A:H,7,0)</f>
        <v>White</v>
      </c>
      <c r="I874" s="27" t="str">
        <f>VLOOKUP(B874,'大货清单（不定期按GOMS更新）'!A:F,6,FALSE)</f>
        <v>ACTIVE</v>
      </c>
      <c r="J874" s="27" t="str">
        <f>VLOOKUP(B874,'大货清单（不定期按GOMS更新）'!A:K,11,FALSE)</f>
        <v>9.2</v>
      </c>
      <c r="K874" s="27" t="str">
        <f>VLOOKUP(B874,'大货清单（不定期按GOMS更新）'!A:N,12,FALSE)</f>
        <v>738</v>
      </c>
      <c r="L874" s="27" t="str">
        <f>VLOOKUP(B874,'大货清单（不定期按GOMS更新）'!A:M,13,FALSE)</f>
        <v>332</v>
      </c>
      <c r="M874" s="27" t="str">
        <f>VLOOKUP(B874,'大货清单（不定期按GOMS更新）'!A:N,14,FALSE)</f>
        <v>288</v>
      </c>
      <c r="N874" s="58" t="s">
        <v>1702</v>
      </c>
      <c r="O874" s="27">
        <f>IFERROR(VLOOKUP(N874,'散件迭代（不定期更新）'!C:J,8,FALSE),0)</f>
        <v>0</v>
      </c>
      <c r="P874" s="27" t="str">
        <f>IFERROR(VLOOKUP(N874,'散件（更新）'!B:H,3,FALSE),0)</f>
        <v>/</v>
      </c>
      <c r="Q874" s="27" t="str">
        <f>VLOOKUP(N874,'散件（更新）'!B:H,2,FALSE)</f>
        <v>114-20191901</v>
      </c>
      <c r="R874" s="27" t="str">
        <f>VLOOKUP(N874,'散件（更新）'!B:H,7,FALSE)</f>
        <v>plastic part</v>
      </c>
      <c r="S874" s="27">
        <f>VLOOKUP(N874,'散件（更新）'!B:E,4,FALSE)</f>
        <v>0</v>
      </c>
      <c r="T874" s="27" t="s">
        <v>8759</v>
      </c>
      <c r="U874" s="28" t="str">
        <f>VLOOKUP(N874,'散件（更新）'!B:G,6,FALSE)</f>
        <v>S5水管套装</v>
      </c>
      <c r="V874" s="28">
        <f>VLOOKUP(N874,'散件（更新）'!B:I,8,FALSE)</f>
        <v>6974950102210</v>
      </c>
    </row>
    <row r="875" spans="1:22" ht="20.149999999999999" customHeight="1">
      <c r="A875" s="57">
        <v>46169</v>
      </c>
      <c r="B875" s="58" t="s">
        <v>7662</v>
      </c>
      <c r="C875" s="27" t="str">
        <f>VLOOKUP(B875,'大货清单（不定期按GOMS更新）'!A:H,8,0)</f>
        <v>109-23282001</v>
      </c>
      <c r="D875" s="27" t="str">
        <f>VLOOKUP(B875,'大货清单（不定期按GOMS更新）'!A:C,3,0)</f>
        <v>CL2328T-01</v>
      </c>
      <c r="E875" s="27" t="str">
        <f>VLOOKUP(B875,'大货清单（不定期按GOMS更新）'!A:H,4,0)</f>
        <v>IT,FR,DE,ES,NL,BE,PL,SE</v>
      </c>
      <c r="F875" s="27" t="str">
        <f>VLOOKUP(B875,'大货清单（不定期按GOMS更新）'!A:H,2,0)</f>
        <v>Floor One S6 Stretch Lite</v>
      </c>
      <c r="G875" s="28">
        <f>VLOOKUP(B875,'大货清单（不定期按GOMS更新）'!A:I,9,FALSE)</f>
        <v>6932485001705</v>
      </c>
      <c r="H875" s="27" t="str">
        <f>VLOOKUP(B875,'大货清单（不定期按GOMS更新）'!A:H,7,0)</f>
        <v>White</v>
      </c>
      <c r="I875" s="27" t="str">
        <f>VLOOKUP(B875,'大货清单（不定期按GOMS更新）'!A:F,6,FALSE)</f>
        <v>ACTIVE</v>
      </c>
      <c r="J875" s="27" t="str">
        <f>VLOOKUP(B875,'大货清单（不定期按GOMS更新）'!A:K,11,FALSE)</f>
        <v>8.5</v>
      </c>
      <c r="K875" s="27" t="str">
        <f>VLOOKUP(B875,'大货清单（不定期按GOMS更新）'!A:N,12,FALSE)</f>
        <v>722</v>
      </c>
      <c r="L875" s="27" t="str">
        <f>VLOOKUP(B875,'大货清单（不定期按GOMS更新）'!A:M,13,FALSE)</f>
        <v>331</v>
      </c>
      <c r="M875" s="27" t="str">
        <f>VLOOKUP(B875,'大货清单（不定期按GOMS更新）'!A:N,14,FALSE)</f>
        <v>286</v>
      </c>
      <c r="N875" s="58" t="s">
        <v>1702</v>
      </c>
      <c r="O875" s="27">
        <f>IFERROR(VLOOKUP(N875,'散件迭代（不定期更新）'!C:J,8,FALSE),0)</f>
        <v>0</v>
      </c>
      <c r="P875" s="27" t="str">
        <f>IFERROR(VLOOKUP(N875,'散件（更新）'!B:H,3,FALSE),0)</f>
        <v>/</v>
      </c>
      <c r="Q875" s="27" t="str">
        <f>VLOOKUP(N875,'散件（更新）'!B:H,2,FALSE)</f>
        <v>114-20191901</v>
      </c>
      <c r="R875" s="27" t="str">
        <f>VLOOKUP(N875,'散件（更新）'!B:H,7,FALSE)</f>
        <v>plastic part</v>
      </c>
      <c r="S875" s="27">
        <f>VLOOKUP(N875,'散件（更新）'!B:E,4,FALSE)</f>
        <v>0</v>
      </c>
      <c r="T875" s="27" t="s">
        <v>8759</v>
      </c>
      <c r="U875" s="28" t="str">
        <f>VLOOKUP(N875,'散件（更新）'!B:G,6,FALSE)</f>
        <v>S5水管套装</v>
      </c>
      <c r="V875" s="28">
        <f>VLOOKUP(N875,'散件（更新）'!B:I,8,FALSE)</f>
        <v>6974950102210</v>
      </c>
    </row>
    <row r="876" spans="1:22" ht="20.149999999999999" customHeight="1">
      <c r="A876" s="57">
        <v>46169</v>
      </c>
      <c r="B876" s="58" t="s">
        <v>7633</v>
      </c>
      <c r="C876" s="27" t="str">
        <f>VLOOKUP(B876,'大货清单（不定期按GOMS更新）'!A:H,8,0)</f>
        <v>109-23281801</v>
      </c>
      <c r="D876" s="27" t="str">
        <f>VLOOKUP(B876,'大货清单（不定期按GOMS更新）'!A:C,3,0)</f>
        <v>CL2328R-01</v>
      </c>
      <c r="E876" s="27" t="str">
        <f>VLOOKUP(B876,'大货清单（不定期按GOMS更新）'!A:H,4,0)</f>
        <v>DE,CH,AT,FR,ES,PL,RO,GR,CZ,NL,LT,IT,HU,UA</v>
      </c>
      <c r="F876" s="27" t="str">
        <f>VLOOKUP(B876,'大货清单（不定期按GOMS更新）'!A:H,2,0)</f>
        <v>Floor One S5 Stretch Extreme</v>
      </c>
      <c r="G876" s="28">
        <f>VLOOKUP(B876,'大货清单（不定期按GOMS更新）'!A:I,9,FALSE)</f>
        <v>6932485001682</v>
      </c>
      <c r="H876" s="27" t="str">
        <f>VLOOKUP(B876,'大货清单（不定期按GOMS更新）'!A:H,7,0)</f>
        <v>White&amp; Black&amp;Blue</v>
      </c>
      <c r="I876" s="27" t="str">
        <f>VLOOKUP(B876,'大货清单（不定期按GOMS更新）'!A:F,6,FALSE)</f>
        <v>ACTIVE</v>
      </c>
      <c r="J876" s="27" t="str">
        <f>VLOOKUP(B876,'大货清单（不定期按GOMS更新）'!A:K,11,FALSE)</f>
        <v>8.8</v>
      </c>
      <c r="K876" s="27" t="str">
        <f>VLOOKUP(B876,'大货清单（不定期按GOMS更新）'!A:N,12,FALSE)</f>
        <v>722</v>
      </c>
      <c r="L876" s="27" t="str">
        <f>VLOOKUP(B876,'大货清单（不定期按GOMS更新）'!A:M,13,FALSE)</f>
        <v>331</v>
      </c>
      <c r="M876" s="27" t="str">
        <f>VLOOKUP(B876,'大货清单（不定期按GOMS更新）'!A:N,14,FALSE)</f>
        <v>286</v>
      </c>
      <c r="N876" s="58" t="s">
        <v>1702</v>
      </c>
      <c r="O876" s="27">
        <f>IFERROR(VLOOKUP(N876,'散件迭代（不定期更新）'!C:J,8,FALSE),0)</f>
        <v>0</v>
      </c>
      <c r="P876" s="27" t="str">
        <f>IFERROR(VLOOKUP(N876,'散件（更新）'!B:H,3,FALSE),0)</f>
        <v>/</v>
      </c>
      <c r="Q876" s="27" t="str">
        <f>VLOOKUP(N876,'散件（更新）'!B:H,2,FALSE)</f>
        <v>114-20191901</v>
      </c>
      <c r="R876" s="27" t="str">
        <f>VLOOKUP(N876,'散件（更新）'!B:H,7,FALSE)</f>
        <v>plastic part</v>
      </c>
      <c r="S876" s="27">
        <f>VLOOKUP(N876,'散件（更新）'!B:E,4,FALSE)</f>
        <v>0</v>
      </c>
      <c r="T876" s="27" t="s">
        <v>19301</v>
      </c>
      <c r="U876" s="28" t="str">
        <f>VLOOKUP(N876,'散件（更新）'!B:G,6,FALSE)</f>
        <v>S5水管套装</v>
      </c>
      <c r="V876" s="28">
        <f>VLOOKUP(N876,'散件（更新）'!B:I,8,FALSE)</f>
        <v>6974950102210</v>
      </c>
    </row>
    <row r="877" spans="1:22" ht="20.149999999999999" customHeight="1">
      <c r="A877" s="57">
        <v>46169</v>
      </c>
      <c r="B877" s="58" t="s">
        <v>7650</v>
      </c>
      <c r="C877" s="27" t="str">
        <f>VLOOKUP(B877,'大货清单（不定期按GOMS更新）'!A:H,8,0)</f>
        <v>109-24580101</v>
      </c>
      <c r="D877" s="27" t="str">
        <f>VLOOKUP(B877,'大货清单（不定期按GOMS更新）'!A:C,3,0)</f>
        <v>CL2458A-01</v>
      </c>
      <c r="E877" s="27" t="str">
        <f>VLOOKUP(B877,'大货清单（不定期按GOMS更新）'!A:H,4,0)</f>
        <v>FR,DE,SE,PL,BE,NL,ES,IT,CL,PE</v>
      </c>
      <c r="F877" s="27" t="str">
        <f>VLOOKUP(B877,'大货清单（不定期按GOMS更新）'!A:H,2,0)</f>
        <v>FLOOR ONE STRETCH S6</v>
      </c>
      <c r="G877" s="28">
        <f>VLOOKUP(B877,'大货清单（不定期按GOMS更新）'!A:I,9,FALSE)</f>
        <v>6974950106751</v>
      </c>
      <c r="H877" s="27" t="str">
        <f>VLOOKUP(B877,'大货清单（不定期按GOMS更新）'!A:H,7,0)</f>
        <v>White</v>
      </c>
      <c r="I877" s="27" t="str">
        <f>VLOOKUP(B877,'大货清单（不定期按GOMS更新）'!A:F,6,FALSE)</f>
        <v>ACTIVE</v>
      </c>
      <c r="J877" s="27" t="str">
        <f>VLOOKUP(B877,'大货清单（不定期按GOMS更新）'!A:K,11,FALSE)</f>
        <v>9</v>
      </c>
      <c r="K877" s="27" t="str">
        <f>VLOOKUP(B877,'大货清单（不定期按GOMS更新）'!A:N,12,FALSE)</f>
        <v>722</v>
      </c>
      <c r="L877" s="27" t="str">
        <f>VLOOKUP(B877,'大货清单（不定期按GOMS更新）'!A:M,13,FALSE)</f>
        <v>331</v>
      </c>
      <c r="M877" s="27" t="str">
        <f>VLOOKUP(B877,'大货清单（不定期按GOMS更新）'!A:N,14,FALSE)</f>
        <v>286</v>
      </c>
      <c r="N877" s="58" t="s">
        <v>1702</v>
      </c>
      <c r="O877" s="27">
        <f>IFERROR(VLOOKUP(N877,'散件迭代（不定期更新）'!C:J,8,FALSE),0)</f>
        <v>0</v>
      </c>
      <c r="P877" s="27" t="str">
        <f>IFERROR(VLOOKUP(N877,'散件（更新）'!B:H,3,FALSE),0)</f>
        <v>/</v>
      </c>
      <c r="Q877" s="27" t="str">
        <f>VLOOKUP(N877,'散件（更新）'!B:H,2,FALSE)</f>
        <v>114-20191901</v>
      </c>
      <c r="R877" s="27" t="str">
        <f>VLOOKUP(N877,'散件（更新）'!B:H,7,FALSE)</f>
        <v>plastic part</v>
      </c>
      <c r="S877" s="27">
        <f>VLOOKUP(N877,'散件（更新）'!B:E,4,FALSE)</f>
        <v>0</v>
      </c>
      <c r="T877" s="27" t="s">
        <v>8759</v>
      </c>
      <c r="U877" s="28" t="str">
        <f>VLOOKUP(N877,'散件（更新）'!B:G,6,FALSE)</f>
        <v>S5水管套装</v>
      </c>
      <c r="V877" s="28">
        <f>VLOOKUP(N877,'散件（更新）'!B:I,8,FALSE)</f>
        <v>6974950102210</v>
      </c>
    </row>
    <row r="878" spans="1:22" ht="20.149999999999999" customHeight="1">
      <c r="A878" s="57">
        <v>46169</v>
      </c>
      <c r="B878" s="58" t="s">
        <v>7430</v>
      </c>
      <c r="C878" s="27" t="str">
        <f>VLOOKUP(B878,'大货清单（不定期按GOMS更新）'!A:H,8,0)</f>
        <v>109-24580102</v>
      </c>
      <c r="D878" s="27" t="str">
        <f>VLOOKUP(B878,'大货清单（不定期按GOMS更新）'!A:C,3,0)</f>
        <v>CL2458A-02</v>
      </c>
      <c r="E878" s="27" t="str">
        <f>VLOOKUP(B878,'大货清单（不定期按GOMS更新）'!A:H,4,0)</f>
        <v>PL,ES,FR,CH,AT,DE,RO,GR,CZ,NL,LT,IT,UA,MA</v>
      </c>
      <c r="F878" s="27" t="str">
        <f>VLOOKUP(B878,'大货清单（不定期按GOMS更新）'!A:H,2,0)</f>
        <v>Floor One S6 Stretch Extreme</v>
      </c>
      <c r="G878" s="28">
        <f>VLOOKUP(B878,'大货清单（不定期按GOMS更新）'!A:I,9,FALSE)</f>
        <v>6932485001699</v>
      </c>
      <c r="H878" s="27" t="str">
        <f>VLOOKUP(B878,'大货清单（不定期按GOMS更新）'!A:H,7,0)</f>
        <v>Grey&amp;Black</v>
      </c>
      <c r="I878" s="27" t="str">
        <f>VLOOKUP(B878,'大货清单（不定期按GOMS更新）'!A:F,6,FALSE)</f>
        <v>ACTIVE</v>
      </c>
      <c r="J878" s="27" t="str">
        <f>VLOOKUP(B878,'大货清单（不定期按GOMS更新）'!A:K,11,FALSE)</f>
        <v>9.5</v>
      </c>
      <c r="K878" s="27" t="str">
        <f>VLOOKUP(B878,'大货清单（不定期按GOMS更新）'!A:N,12,FALSE)</f>
        <v>722</v>
      </c>
      <c r="L878" s="27" t="str">
        <f>VLOOKUP(B878,'大货清单（不定期按GOMS更新）'!A:M,13,FALSE)</f>
        <v>331</v>
      </c>
      <c r="M878" s="27" t="str">
        <f>VLOOKUP(B878,'大货清单（不定期按GOMS更新）'!A:N,14,FALSE)</f>
        <v>286</v>
      </c>
      <c r="N878" s="58" t="s">
        <v>1702</v>
      </c>
      <c r="O878" s="27">
        <f>IFERROR(VLOOKUP(N878,'散件迭代（不定期更新）'!C:J,8,FALSE),0)</f>
        <v>0</v>
      </c>
      <c r="P878" s="27" t="str">
        <f>IFERROR(VLOOKUP(N878,'散件（更新）'!B:H,3,FALSE),0)</f>
        <v>/</v>
      </c>
      <c r="Q878" s="27" t="str">
        <f>VLOOKUP(N878,'散件（更新）'!B:H,2,FALSE)</f>
        <v>114-20191901</v>
      </c>
      <c r="R878" s="27" t="str">
        <f>VLOOKUP(N878,'散件（更新）'!B:H,7,FALSE)</f>
        <v>plastic part</v>
      </c>
      <c r="S878" s="27">
        <f>VLOOKUP(N878,'散件（更新）'!B:E,4,FALSE)</f>
        <v>0</v>
      </c>
      <c r="T878" s="27" t="s">
        <v>8759</v>
      </c>
      <c r="U878" s="28" t="str">
        <f>VLOOKUP(N878,'散件（更新）'!B:G,6,FALSE)</f>
        <v>S5水管套装</v>
      </c>
      <c r="V878" s="28">
        <f>VLOOKUP(N878,'散件（更新）'!B:I,8,FALSE)</f>
        <v>6974950102210</v>
      </c>
    </row>
    <row r="879" spans="1:22" ht="20.149999999999999" customHeight="1">
      <c r="A879" s="57">
        <v>46169</v>
      </c>
      <c r="B879" s="58" t="s">
        <v>8136</v>
      </c>
      <c r="C879" s="27" t="str">
        <f>VLOOKUP(B879,'大货清单（不定期按GOMS更新）'!A:H,8,0)</f>
        <v>109-24580901</v>
      </c>
      <c r="D879" s="27" t="str">
        <f>VLOOKUP(B879,'大货清单（不定期按GOMS更新）'!A:C,3,0)</f>
        <v>CL2458I-01</v>
      </c>
      <c r="E879" s="27" t="str">
        <f>VLOOKUP(B879,'大货清单（不定期按GOMS更新）'!A:H,4,0)</f>
        <v>DE,FR,IT,ES</v>
      </c>
      <c r="F879" s="27" t="str">
        <f>VLOOKUP(B879,'大货清单（不定期按GOMS更新）'!A:H,2,0)</f>
        <v>Floor One i6 Stretch</v>
      </c>
      <c r="G879" s="28">
        <f>VLOOKUP(B879,'大货清单（不定期按GOMS更新）'!A:I,9,FALSE)</f>
        <v>6932485006403</v>
      </c>
      <c r="H879" s="27">
        <f>VLOOKUP(B879,'大货清单（不定期按GOMS更新）'!A:H,7,0)</f>
        <v>0</v>
      </c>
      <c r="I879" s="27" t="str">
        <f>VLOOKUP(B879,'大货清单（不定期按GOMS更新）'!A:F,6,FALSE)</f>
        <v>ACTIVE</v>
      </c>
      <c r="J879" s="27" t="str">
        <f>VLOOKUP(B879,'大货清单（不定期按GOMS更新）'!A:K,11,FALSE)</f>
        <v>8.85</v>
      </c>
      <c r="K879" s="27" t="str">
        <f>VLOOKUP(B879,'大货清单（不定期按GOMS更新）'!A:N,12,FALSE)</f>
        <v>722</v>
      </c>
      <c r="L879" s="27" t="str">
        <f>VLOOKUP(B879,'大货清单（不定期按GOMS更新）'!A:M,13,FALSE)</f>
        <v>331</v>
      </c>
      <c r="M879" s="27" t="str">
        <f>VLOOKUP(B879,'大货清单（不定期按GOMS更新）'!A:N,14,FALSE)</f>
        <v>286</v>
      </c>
      <c r="N879" s="58" t="s">
        <v>1702</v>
      </c>
      <c r="O879" s="27">
        <f>IFERROR(VLOOKUP(N879,'散件迭代（不定期更新）'!C:J,8,FALSE),0)</f>
        <v>0</v>
      </c>
      <c r="P879" s="27" t="str">
        <f>IFERROR(VLOOKUP(N879,'散件（更新）'!B:H,3,FALSE),0)</f>
        <v>/</v>
      </c>
      <c r="Q879" s="27" t="str">
        <f>VLOOKUP(N879,'散件（更新）'!B:H,2,FALSE)</f>
        <v>114-20191901</v>
      </c>
      <c r="R879" s="27" t="str">
        <f>VLOOKUP(N879,'散件（更新）'!B:H,7,FALSE)</f>
        <v>plastic part</v>
      </c>
      <c r="S879" s="27">
        <f>VLOOKUP(N879,'散件（更新）'!B:E,4,FALSE)</f>
        <v>0</v>
      </c>
      <c r="T879" s="27" t="s">
        <v>8759</v>
      </c>
      <c r="U879" s="28" t="str">
        <f>VLOOKUP(N879,'散件（更新）'!B:G,6,FALSE)</f>
        <v>S5水管套装</v>
      </c>
      <c r="V879" s="28">
        <f>VLOOKUP(N879,'散件（更新）'!B:I,8,FALSE)</f>
        <v>6974950102210</v>
      </c>
    </row>
    <row r="880" spans="1:22" ht="20.149999999999999" customHeight="1">
      <c r="A880" s="57">
        <v>46169</v>
      </c>
      <c r="B880" s="58" t="s">
        <v>11050</v>
      </c>
      <c r="C880" s="27" t="str">
        <f>VLOOKUP(B880,'大货清单（不定期按GOMS更新）'!A:H,8,0)</f>
        <v>109-24580902</v>
      </c>
      <c r="D880" s="27" t="str">
        <f>VLOOKUP(B880,'大货清单（不定期按GOMS更新）'!A:C,3,0)</f>
        <v>CL2458I-02</v>
      </c>
      <c r="E880" s="27" t="str">
        <f>VLOOKUP(B880,'大货清单（不定期按GOMS更新）'!A:H,4,0)</f>
        <v>FR,IT,DE,PL,ES,CL,RO,GR</v>
      </c>
      <c r="F880" s="27" t="str">
        <f>VLOOKUP(B880,'大货清单（不定期按GOMS更新）'!A:H,2,0)</f>
        <v>Floor One i6 Stretch Plus</v>
      </c>
      <c r="G880" s="28">
        <f>VLOOKUP(B880,'大货清单（不定期按GOMS更新）'!A:I,9,FALSE)</f>
        <v>6932485006410</v>
      </c>
      <c r="H880" s="27" t="str">
        <f>VLOOKUP(B880,'大货清单（不定期按GOMS更新）'!A:H,7,0)</f>
        <v>DARK GRAY</v>
      </c>
      <c r="I880" s="27" t="str">
        <f>VLOOKUP(B880,'大货清单（不定期按GOMS更新）'!A:F,6,FALSE)</f>
        <v>ACTIVE</v>
      </c>
      <c r="J880" s="27" t="str">
        <f>VLOOKUP(B880,'大货清单（不定期按GOMS更新）'!A:K,11,FALSE)</f>
        <v>9.2</v>
      </c>
      <c r="K880" s="27" t="str">
        <f>VLOOKUP(B880,'大货清单（不定期按GOMS更新）'!A:N,12,FALSE)</f>
        <v>722</v>
      </c>
      <c r="L880" s="27" t="str">
        <f>VLOOKUP(B880,'大货清单（不定期按GOMS更新）'!A:M,13,FALSE)</f>
        <v>331</v>
      </c>
      <c r="M880" s="27" t="str">
        <f>VLOOKUP(B880,'大货清单（不定期按GOMS更新）'!A:N,14,FALSE)</f>
        <v>286</v>
      </c>
      <c r="N880" s="58" t="s">
        <v>1702</v>
      </c>
      <c r="O880" s="27">
        <f>IFERROR(VLOOKUP(N880,'散件迭代（不定期更新）'!C:J,8,FALSE),0)</f>
        <v>0</v>
      </c>
      <c r="P880" s="27" t="str">
        <f>IFERROR(VLOOKUP(N880,'散件（更新）'!B:H,3,FALSE),0)</f>
        <v>/</v>
      </c>
      <c r="Q880" s="27" t="str">
        <f>VLOOKUP(N880,'散件（更新）'!B:H,2,FALSE)</f>
        <v>114-20191901</v>
      </c>
      <c r="R880" s="27" t="str">
        <f>VLOOKUP(N880,'散件（更新）'!B:H,7,FALSE)</f>
        <v>plastic part</v>
      </c>
      <c r="S880" s="27">
        <f>VLOOKUP(N880,'散件（更新）'!B:E,4,FALSE)</f>
        <v>0</v>
      </c>
      <c r="T880" s="27" t="s">
        <v>8759</v>
      </c>
      <c r="U880" s="28" t="str">
        <f>VLOOKUP(N880,'散件（更新）'!B:G,6,FALSE)</f>
        <v>S5水管套装</v>
      </c>
      <c r="V880" s="28">
        <f>VLOOKUP(N880,'散件（更新）'!B:I,8,FALSE)</f>
        <v>6974950102210</v>
      </c>
    </row>
    <row r="881" spans="1:22" ht="20.149999999999999" customHeight="1">
      <c r="A881" s="57">
        <v>46169</v>
      </c>
      <c r="B881" s="58" t="s">
        <v>11028</v>
      </c>
      <c r="C881" s="27" t="str">
        <f>VLOOKUP(B881,'大货清单（不定期按GOMS更新）'!A:H,8,0)</f>
        <v>109-23760801</v>
      </c>
      <c r="D881" s="27" t="str">
        <f>VLOOKUP(B881,'大货清单（不定期按GOMS更新）'!A:C,3,0)</f>
        <v>CL2376H-01</v>
      </c>
      <c r="E881" s="27" t="str">
        <f>VLOOKUP(B881,'大货清单（不定期按GOMS更新）'!A:H,4,0)</f>
        <v>FR,DE,ES,IT,CL,BE,NL,SE,PL</v>
      </c>
      <c r="F881" s="27" t="str">
        <f>VLOOKUP(B881,'大货清单（不定期按GOMS更新）'!A:H,2,0)</f>
        <v>FLOOR ONE i5 STRETCH</v>
      </c>
      <c r="G881" s="28">
        <f>VLOOKUP(B881,'大货清单（不定期按GOMS更新）'!A:I,9,FALSE)</f>
        <v>6932485006427</v>
      </c>
      <c r="H881" s="27" t="str">
        <f>VLOOKUP(B881,'大货清单（不定期按GOMS更新）'!A:H,7,0)</f>
        <v>LIGHT GREY</v>
      </c>
      <c r="I881" s="27" t="str">
        <f>VLOOKUP(B881,'大货清单（不定期按GOMS更新）'!A:F,6,FALSE)</f>
        <v>ACTIVE</v>
      </c>
      <c r="J881" s="27" t="str">
        <f>VLOOKUP(B881,'大货清单（不定期按GOMS更新）'!A:K,11,FALSE)</f>
        <v>8.4</v>
      </c>
      <c r="K881" s="27" t="str">
        <f>VLOOKUP(B881,'大货清单（不定期按GOMS更新）'!A:N,12,FALSE)</f>
        <v>712</v>
      </c>
      <c r="L881" s="27" t="str">
        <f>VLOOKUP(B881,'大货清单（不定期按GOMS更新）'!A:M,13,FALSE)</f>
        <v>321</v>
      </c>
      <c r="M881" s="27" t="str">
        <f>VLOOKUP(B881,'大货清单（不定期按GOMS更新）'!A:N,14,FALSE)</f>
        <v>278</v>
      </c>
      <c r="N881" s="58" t="s">
        <v>1702</v>
      </c>
      <c r="O881" s="27">
        <f>IFERROR(VLOOKUP(N881,'散件迭代（不定期更新）'!C:J,8,FALSE),0)</f>
        <v>0</v>
      </c>
      <c r="P881" s="27" t="str">
        <f>IFERROR(VLOOKUP(N881,'散件（更新）'!B:H,3,FALSE),0)</f>
        <v>/</v>
      </c>
      <c r="Q881" s="27" t="str">
        <f>VLOOKUP(N881,'散件（更新）'!B:H,2,FALSE)</f>
        <v>114-20191901</v>
      </c>
      <c r="R881" s="27" t="str">
        <f>VLOOKUP(N881,'散件（更新）'!B:H,7,FALSE)</f>
        <v>plastic part</v>
      </c>
      <c r="S881" s="27">
        <f>VLOOKUP(N881,'散件（更新）'!B:E,4,FALSE)</f>
        <v>0</v>
      </c>
      <c r="T881" s="27" t="s">
        <v>8759</v>
      </c>
      <c r="U881" s="28" t="str">
        <f>VLOOKUP(N881,'散件（更新）'!B:G,6,FALSE)</f>
        <v>S5水管套装</v>
      </c>
      <c r="V881" s="28">
        <f>VLOOKUP(N881,'散件（更新）'!B:I,8,FALSE)</f>
        <v>6974950102210</v>
      </c>
    </row>
    <row r="882" spans="1:22" ht="20.149999999999999" customHeight="1">
      <c r="A882" s="57">
        <v>46169</v>
      </c>
      <c r="B882" s="58" t="s">
        <v>11056</v>
      </c>
      <c r="C882" s="27" t="str">
        <f>VLOOKUP(B882,'大货清单（不定期按GOMS更新）'!A:H,8,0)</f>
        <v>109-23760802</v>
      </c>
      <c r="D882" s="27" t="str">
        <f>VLOOKUP(B882,'大货清单（不定期按GOMS更新）'!A:C,3,0)</f>
        <v>CL2376H-02</v>
      </c>
      <c r="E882" s="27" t="str">
        <f>VLOOKUP(B882,'大货清单（不定期按GOMS更新）'!A:H,4,0)</f>
        <v>FR,ES,IT,NL,RO,DK,CZ,LT,GR,TR,MA</v>
      </c>
      <c r="F882" s="27" t="str">
        <f>VLOOKUP(B882,'大货清单（不定期按GOMS更新）'!A:H,2,0)</f>
        <v>FLOOR ONE i5 STRETCH PLUS</v>
      </c>
      <c r="G882" s="28">
        <f>VLOOKUP(B882,'大货清单（不定期按GOMS更新）'!A:I,9,FALSE)</f>
        <v>6932485006434</v>
      </c>
      <c r="H882" s="27" t="str">
        <f>VLOOKUP(B882,'大货清单（不定期按GOMS更新）'!A:H,7,0)</f>
        <v>LIGHT GREY</v>
      </c>
      <c r="I882" s="27" t="str">
        <f>VLOOKUP(B882,'大货清单（不定期按GOMS更新）'!A:F,6,FALSE)</f>
        <v>ACTIVE</v>
      </c>
      <c r="J882" s="27" t="str">
        <f>VLOOKUP(B882,'大货清单（不定期按GOMS更新）'!A:K,11,FALSE)</f>
        <v>8.8</v>
      </c>
      <c r="K882" s="27" t="str">
        <f>VLOOKUP(B882,'大货清单（不定期按GOMS更新）'!A:N,12,FALSE)</f>
        <v>712</v>
      </c>
      <c r="L882" s="27" t="str">
        <f>VLOOKUP(B882,'大货清单（不定期按GOMS更新）'!A:M,13,FALSE)</f>
        <v>321</v>
      </c>
      <c r="M882" s="27" t="str">
        <f>VLOOKUP(B882,'大货清单（不定期按GOMS更新）'!A:N,14,FALSE)</f>
        <v>278</v>
      </c>
      <c r="N882" s="58" t="s">
        <v>1702</v>
      </c>
      <c r="O882" s="27">
        <f>IFERROR(VLOOKUP(N882,'散件迭代（不定期更新）'!C:J,8,FALSE),0)</f>
        <v>0</v>
      </c>
      <c r="P882" s="27" t="str">
        <f>IFERROR(VLOOKUP(N882,'散件（更新）'!B:H,3,FALSE),0)</f>
        <v>/</v>
      </c>
      <c r="Q882" s="27" t="str">
        <f>VLOOKUP(N882,'散件（更新）'!B:H,2,FALSE)</f>
        <v>114-20191901</v>
      </c>
      <c r="R882" s="27" t="str">
        <f>VLOOKUP(N882,'散件（更新）'!B:H,7,FALSE)</f>
        <v>plastic part</v>
      </c>
      <c r="S882" s="27">
        <f>VLOOKUP(N882,'散件（更新）'!B:E,4,FALSE)</f>
        <v>0</v>
      </c>
      <c r="T882" s="27" t="s">
        <v>8759</v>
      </c>
      <c r="U882" s="28" t="str">
        <f>VLOOKUP(N882,'散件（更新）'!B:G,6,FALSE)</f>
        <v>S5水管套装</v>
      </c>
      <c r="V882" s="28">
        <f>VLOOKUP(N882,'散件（更新）'!B:I,8,FALSE)</f>
        <v>6974950102210</v>
      </c>
    </row>
    <row r="883" spans="1:22" ht="20.149999999999999" customHeight="1">
      <c r="A883" s="57">
        <v>46169</v>
      </c>
      <c r="B883" s="58" t="s">
        <v>13709</v>
      </c>
      <c r="C883" s="27" t="str">
        <f>VLOOKUP(B883,'大货清单（不定期按GOMS更新）'!A:H,8,0)</f>
        <v>109-24670401</v>
      </c>
      <c r="D883" s="27" t="str">
        <f>VLOOKUP(B883,'大货清单（不定期按GOMS更新）'!A:C,3,0)</f>
        <v>CL2467D-01</v>
      </c>
      <c r="E883" s="27" t="str">
        <f>VLOOKUP(B883,'大货清单（不定期按GOMS更新）'!A:H,4,0)</f>
        <v>DE,FR,IT,BE,ES,PL,SE,NL</v>
      </c>
      <c r="F883" s="27" t="str">
        <f>VLOOKUP(B883,'大货清单（不定期按GOMS更新）'!A:H,2,0)</f>
        <v>Floor One S9 Master</v>
      </c>
      <c r="G883" s="28">
        <f>VLOOKUP(B883,'大货清单（不定期按GOMS更新）'!A:I,9,FALSE)</f>
        <v>6932485017836</v>
      </c>
      <c r="H883" s="27" t="str">
        <f>VLOOKUP(B883,'大货清单（不定期按GOMS更新）'!A:H,7,0)</f>
        <v>BLACK</v>
      </c>
      <c r="I883" s="27" t="str">
        <f>VLOOKUP(B883,'大货清单（不定期按GOMS更新）'!A:F,6,FALSE)</f>
        <v>ACTIVE</v>
      </c>
      <c r="J883" s="27" t="str">
        <f>VLOOKUP(B883,'大货清单（不定期按GOMS更新）'!A:K,11,FALSE)</f>
        <v>8.4</v>
      </c>
      <c r="K883" s="27" t="str">
        <f>VLOOKUP(B883,'大货清单（不定期按GOMS更新）'!A:N,12,FALSE)</f>
        <v>773</v>
      </c>
      <c r="L883" s="27" t="str">
        <f>VLOOKUP(B883,'大货清单（不定期按GOMS更新）'!A:M,13,FALSE)</f>
        <v>333</v>
      </c>
      <c r="M883" s="27" t="str">
        <f>VLOOKUP(B883,'大货清单（不定期按GOMS更新）'!A:N,14,FALSE)</f>
        <v>315</v>
      </c>
      <c r="N883" s="58" t="s">
        <v>1702</v>
      </c>
      <c r="O883" s="27">
        <f>IFERROR(VLOOKUP(N883,'散件迭代（不定期更新）'!C:J,8,FALSE),0)</f>
        <v>0</v>
      </c>
      <c r="P883" s="27" t="str">
        <f>IFERROR(VLOOKUP(N883,'散件（更新）'!B:H,3,FALSE),0)</f>
        <v>/</v>
      </c>
      <c r="Q883" s="27" t="str">
        <f>VLOOKUP(N883,'散件（更新）'!B:H,2,FALSE)</f>
        <v>114-20191901</v>
      </c>
      <c r="R883" s="27" t="str">
        <f>VLOOKUP(N883,'散件（更新）'!B:H,7,FALSE)</f>
        <v>plastic part</v>
      </c>
      <c r="S883" s="27">
        <f>VLOOKUP(N883,'散件（更新）'!B:E,4,FALSE)</f>
        <v>0</v>
      </c>
      <c r="T883" s="27" t="s">
        <v>19309</v>
      </c>
      <c r="U883" s="28" t="str">
        <f>VLOOKUP(N883,'散件（更新）'!B:G,6,FALSE)</f>
        <v>S5水管套装</v>
      </c>
      <c r="V883" s="28">
        <f>VLOOKUP(N883,'散件（更新）'!B:I,8,FALSE)</f>
        <v>6974950102210</v>
      </c>
    </row>
    <row r="884" spans="1:22" ht="20.149999999999999" customHeight="1">
      <c r="A884" s="57">
        <v>46169</v>
      </c>
      <c r="B884" s="58" t="s">
        <v>13716</v>
      </c>
      <c r="C884" s="27" t="str">
        <f>VLOOKUP(B884,'大货清单（不定期按GOMS更新）'!A:H,8,0)</f>
        <v>109-25350101</v>
      </c>
      <c r="D884" s="27" t="str">
        <f>VLOOKUP(B884,'大货清单（不定期按GOMS更新）'!A:C,3,0)</f>
        <v>CL2535A-01</v>
      </c>
      <c r="E884" s="27" t="str">
        <f>VLOOKUP(B884,'大货清单（不定期按GOMS更新）'!A:H,4,0)</f>
        <v>DE,IT,FR,PL,ES,NL</v>
      </c>
      <c r="F884" s="27" t="str">
        <f>VLOOKUP(B884,'大货清单（不定期按GOMS更新）'!A:H,2,0)</f>
        <v>Floor One S5 Max</v>
      </c>
      <c r="G884" s="28" t="str">
        <f>VLOOKUP(B884,'大货清单（不定期按GOMS更新）'!A:I,9,FALSE)</f>
        <v>6932485008988</v>
      </c>
      <c r="H884" s="27" t="str">
        <f>VLOOKUP(B884,'大货清单（不定期按GOMS更新）'!A:H,7,0)</f>
        <v>WHITE</v>
      </c>
      <c r="I884" s="27" t="str">
        <f>VLOOKUP(B884,'大货清单（不定期按GOMS更新）'!A:F,6,FALSE)</f>
        <v>ACTIVE</v>
      </c>
      <c r="J884" s="27" t="str">
        <f>VLOOKUP(B884,'大货清单（不定期按GOMS更新）'!A:K,11,FALSE)</f>
        <v>9.2</v>
      </c>
      <c r="K884" s="27" t="str">
        <f>VLOOKUP(B884,'大货清单（不定期按GOMS更新）'!A:N,12,FALSE)</f>
        <v>712</v>
      </c>
      <c r="L884" s="27" t="str">
        <f>VLOOKUP(B884,'大货清单（不定期按GOMS更新）'!A:M,13,FALSE)</f>
        <v>321</v>
      </c>
      <c r="M884" s="27" t="str">
        <f>VLOOKUP(B884,'大货清单（不定期按GOMS更新）'!A:N,14,FALSE)</f>
        <v>278</v>
      </c>
      <c r="N884" s="58" t="s">
        <v>1702</v>
      </c>
      <c r="O884" s="27">
        <f>IFERROR(VLOOKUP(N884,'散件迭代（不定期更新）'!C:J,8,FALSE),0)</f>
        <v>0</v>
      </c>
      <c r="P884" s="27" t="str">
        <f>IFERROR(VLOOKUP(N884,'散件（更新）'!B:H,3,FALSE),0)</f>
        <v>/</v>
      </c>
      <c r="Q884" s="27" t="str">
        <f>VLOOKUP(N884,'散件（更新）'!B:H,2,FALSE)</f>
        <v>114-20191901</v>
      </c>
      <c r="R884" s="27" t="str">
        <f>VLOOKUP(N884,'散件（更新）'!B:H,7,FALSE)</f>
        <v>plastic part</v>
      </c>
      <c r="S884" s="27">
        <f>VLOOKUP(N884,'散件（更新）'!B:E,4,FALSE)</f>
        <v>0</v>
      </c>
      <c r="T884" s="27" t="s">
        <v>8759</v>
      </c>
      <c r="U884" s="28" t="str">
        <f>VLOOKUP(N884,'散件（更新）'!B:G,6,FALSE)</f>
        <v>S5水管套装</v>
      </c>
      <c r="V884" s="28">
        <f>VLOOKUP(N884,'散件（更新）'!B:I,8,FALSE)</f>
        <v>6974950102210</v>
      </c>
    </row>
    <row r="885" spans="1:22" ht="20.149999999999999" customHeight="1">
      <c r="A885" s="57">
        <v>46169</v>
      </c>
      <c r="B885" s="58" t="s">
        <v>13697</v>
      </c>
      <c r="C885" s="27" t="str">
        <f>VLOOKUP(B885,'大货清单（不定期按GOMS更新）'!A:H,8,0)</f>
        <v>109-25350301</v>
      </c>
      <c r="D885" s="27" t="str">
        <f>VLOOKUP(B885,'大货清单（不定期按GOMS更新）'!A:C,3,0)</f>
        <v>CL2535C-01</v>
      </c>
      <c r="E885" s="27" t="str">
        <f>VLOOKUP(B885,'大货清单（不定期按GOMS更新）'!A:H,4,0)</f>
        <v>DE,IT,PL,NL,AT</v>
      </c>
      <c r="F885" s="27" t="str">
        <f>VLOOKUP(B885,'大货清单（不定期按GOMS更新）'!A:H,2,0)</f>
        <v>Floor One S7 Max Pro</v>
      </c>
      <c r="G885" s="28" t="str">
        <f>VLOOKUP(B885,'大货清单（不定期按GOMS更新）'!A:I,9,FALSE)</f>
        <v>6932485009008</v>
      </c>
      <c r="H885" s="27" t="str">
        <f>VLOOKUP(B885,'大货清单（不定期按GOMS更新）'!A:H,7,0)</f>
        <v>BLUE</v>
      </c>
      <c r="I885" s="27" t="str">
        <f>VLOOKUP(B885,'大货清单（不定期按GOMS更新）'!A:F,6,FALSE)</f>
        <v>ACTIVE</v>
      </c>
      <c r="J885" s="27" t="str">
        <f>VLOOKUP(B885,'大货清单（不定期按GOMS更新）'!A:K,11,FALSE)</f>
        <v>11.1</v>
      </c>
      <c r="K885" s="27" t="str">
        <f>VLOOKUP(B885,'大货清单（不定期按GOMS更新）'!A:N,12,FALSE)</f>
        <v>735</v>
      </c>
      <c r="L885" s="27" t="str">
        <f>VLOOKUP(B885,'大货清单（不定期按GOMS更新）'!A:M,13,FALSE)</f>
        <v>331</v>
      </c>
      <c r="M885" s="27" t="str">
        <f>VLOOKUP(B885,'大货清单（不定期按GOMS更新）'!A:N,14,FALSE)</f>
        <v>322</v>
      </c>
      <c r="N885" s="58" t="s">
        <v>1702</v>
      </c>
      <c r="O885" s="27">
        <f>IFERROR(VLOOKUP(N885,'散件迭代（不定期更新）'!C:J,8,FALSE),0)</f>
        <v>0</v>
      </c>
      <c r="P885" s="27" t="str">
        <f>IFERROR(VLOOKUP(N885,'散件（更新）'!B:H,3,FALSE),0)</f>
        <v>/</v>
      </c>
      <c r="Q885" s="27" t="str">
        <f>VLOOKUP(N885,'散件（更新）'!B:H,2,FALSE)</f>
        <v>114-20191901</v>
      </c>
      <c r="R885" s="27" t="str">
        <f>VLOOKUP(N885,'散件（更新）'!B:H,7,FALSE)</f>
        <v>plastic part</v>
      </c>
      <c r="S885" s="27">
        <f>VLOOKUP(N885,'散件（更新）'!B:E,4,FALSE)</f>
        <v>0</v>
      </c>
      <c r="T885" s="27" t="s">
        <v>8759</v>
      </c>
      <c r="U885" s="28" t="str">
        <f>VLOOKUP(N885,'散件（更新）'!B:G,6,FALSE)</f>
        <v>S5水管套装</v>
      </c>
      <c r="V885" s="28">
        <f>VLOOKUP(N885,'散件（更新）'!B:I,8,FALSE)</f>
        <v>6974950102210</v>
      </c>
    </row>
    <row r="886" spans="1:22" ht="20.149999999999999" customHeight="1">
      <c r="A886" s="57">
        <v>46169</v>
      </c>
      <c r="B886" s="58" t="s">
        <v>13682</v>
      </c>
      <c r="C886" s="27" t="str">
        <f>VLOOKUP(B886,'大货清单（不定期按GOMS更新）'!A:H,8,0)</f>
        <v>109-24670801</v>
      </c>
      <c r="D886" s="27" t="str">
        <f>VLOOKUP(B886,'大货清单（不定期按GOMS更新）'!A:C,3,0)</f>
        <v>CL2467H-01</v>
      </c>
      <c r="E886" s="27" t="str">
        <f>VLOOKUP(B886,'大货清单（不定期按GOMS更新）'!A:H,4,0)</f>
        <v>BE,DE,FR,IT,ES,PL,SE,NL</v>
      </c>
      <c r="F886" s="27" t="str">
        <f>VLOOKUP(B886,'大货清单（不定期按GOMS更新）'!A:H,2,0)</f>
        <v>Floor One S7 Master</v>
      </c>
      <c r="G886" s="28">
        <f>VLOOKUP(B886,'大货清单（不定期按GOMS更新）'!A:I,9,FALSE)</f>
        <v>6932485017843</v>
      </c>
      <c r="H886" s="27" t="str">
        <f>VLOOKUP(B886,'大货清单（不定期按GOMS更新）'!A:H,7,0)</f>
        <v>Black</v>
      </c>
      <c r="I886" s="27" t="str">
        <f>VLOOKUP(B886,'大货清单（不定期按GOMS更新）'!A:F,6,FALSE)</f>
        <v>ACTIVE</v>
      </c>
      <c r="J886" s="27" t="str">
        <f>VLOOKUP(B886,'大货清单（不定期按GOMS更新）'!A:K,11,FALSE)</f>
        <v>8.3</v>
      </c>
      <c r="K886" s="27" t="str">
        <f>VLOOKUP(B886,'大货清单（不定期按GOMS更新）'!A:N,12,FALSE)</f>
        <v>773</v>
      </c>
      <c r="L886" s="27" t="str">
        <f>VLOOKUP(B886,'大货清单（不定期按GOMS更新）'!A:M,13,FALSE)</f>
        <v>333</v>
      </c>
      <c r="M886" s="27" t="str">
        <f>VLOOKUP(B886,'大货清单（不定期按GOMS更新）'!A:N,14,FALSE)</f>
        <v>315</v>
      </c>
      <c r="N886" s="58" t="s">
        <v>1702</v>
      </c>
      <c r="O886" s="27">
        <f>IFERROR(VLOOKUP(N886,'散件迭代（不定期更新）'!C:J,8,FALSE),0)</f>
        <v>0</v>
      </c>
      <c r="P886" s="27" t="str">
        <f>IFERROR(VLOOKUP(N886,'散件（更新）'!B:H,3,FALSE),0)</f>
        <v>/</v>
      </c>
      <c r="Q886" s="27" t="str">
        <f>VLOOKUP(N886,'散件（更新）'!B:H,2,FALSE)</f>
        <v>114-20191901</v>
      </c>
      <c r="R886" s="27" t="str">
        <f>VLOOKUP(N886,'散件（更新）'!B:H,7,FALSE)</f>
        <v>plastic part</v>
      </c>
      <c r="S886" s="27">
        <f>VLOOKUP(N886,'散件（更新）'!B:E,4,FALSE)</f>
        <v>0</v>
      </c>
      <c r="T886" s="27" t="s">
        <v>8759</v>
      </c>
      <c r="U886" s="28" t="str">
        <f>VLOOKUP(N886,'散件（更新）'!B:G,6,FALSE)</f>
        <v>S5水管套装</v>
      </c>
      <c r="V886" s="28">
        <f>VLOOKUP(N886,'散件（更新）'!B:I,8,FALSE)</f>
        <v>6974950102210</v>
      </c>
    </row>
    <row r="887" spans="1:22" ht="20.149999999999999" customHeight="1">
      <c r="A887" s="57">
        <v>46169</v>
      </c>
      <c r="B887" s="58" t="s">
        <v>14081</v>
      </c>
      <c r="C887" s="27" t="str">
        <f>VLOOKUP(B887,'大货清单（不定期按GOMS更新）'!A:H,8,0)</f>
        <v>109-25390001</v>
      </c>
      <c r="D887" s="27" t="str">
        <f>VLOOKUP(B887,'大货清单（不定期按GOMS更新）'!A:C,3,0)</f>
        <v>CL2539-01</v>
      </c>
      <c r="E887" s="27" t="str">
        <f>VLOOKUP(B887,'大货清单（不定期按GOMS更新）'!A:H,4,0)</f>
        <v>DE,PL,FR,IT,ES,SE,NL,BE,RO,AT,CZ,SK,HU</v>
      </c>
      <c r="F887" s="27" t="str">
        <f>VLOOKUP(B887,'大货清单（不定期按GOMS更新）'!A:H,2,0)</f>
        <v>Floor One S9 Artist Steam Pro</v>
      </c>
      <c r="G887" s="28">
        <f>VLOOKUP(B887,'大货清单（不定期按GOMS更新）'!A:I,9,FALSE)</f>
        <v>6932485009503</v>
      </c>
      <c r="H887" s="27" t="str">
        <f>VLOOKUP(B887,'大货清单（不定期按GOMS更新）'!A:H,7,0)</f>
        <v>DARK GREY</v>
      </c>
      <c r="I887" s="27" t="str">
        <f>VLOOKUP(B887,'大货清单（不定期按GOMS更新）'!A:F,6,FALSE)</f>
        <v>ACTIVE</v>
      </c>
      <c r="J887" s="27" t="str">
        <f>VLOOKUP(B887,'大货清单（不定期按GOMS更新）'!A:K,11,FALSE)</f>
        <v>10.8</v>
      </c>
      <c r="K887" s="27" t="str">
        <f>VLOOKUP(B887,'大货清单（不定期按GOMS更新）'!A:N,12,FALSE)</f>
        <v>720</v>
      </c>
      <c r="L887" s="27" t="str">
        <f>VLOOKUP(B887,'大货清单（不定期按GOMS更新）'!A:M,13,FALSE)</f>
        <v>324</v>
      </c>
      <c r="M887" s="27" t="str">
        <f>VLOOKUP(B887,'大货清单（不定期按GOMS更新）'!A:N,14,FALSE)</f>
        <v>288</v>
      </c>
      <c r="N887" s="58" t="s">
        <v>1702</v>
      </c>
      <c r="O887" s="27">
        <f>IFERROR(VLOOKUP(N887,'散件迭代（不定期更新）'!C:J,8,FALSE),0)</f>
        <v>0</v>
      </c>
      <c r="P887" s="27" t="str">
        <f>IFERROR(VLOOKUP(N887,'散件（更新）'!B:H,3,FALSE),0)</f>
        <v>/</v>
      </c>
      <c r="Q887" s="27" t="str">
        <f>VLOOKUP(N887,'散件（更新）'!B:H,2,FALSE)</f>
        <v>114-20191901</v>
      </c>
      <c r="R887" s="27" t="str">
        <f>VLOOKUP(N887,'散件（更新）'!B:H,7,FALSE)</f>
        <v>plastic part</v>
      </c>
      <c r="S887" s="27">
        <f>VLOOKUP(N887,'散件（更新）'!B:E,4,FALSE)</f>
        <v>0</v>
      </c>
      <c r="T887" s="27" t="s">
        <v>8759</v>
      </c>
      <c r="U887" s="28" t="str">
        <f>VLOOKUP(N887,'散件（更新）'!B:G,6,FALSE)</f>
        <v>S5水管套装</v>
      </c>
      <c r="V887" s="28">
        <f>VLOOKUP(N887,'散件（更新）'!B:I,8,FALSE)</f>
        <v>6974950102210</v>
      </c>
    </row>
    <row r="888" spans="1:22" ht="20.149999999999999" customHeight="1">
      <c r="A888" s="57">
        <v>46169</v>
      </c>
      <c r="B888" s="58" t="s">
        <v>122</v>
      </c>
      <c r="C888" s="27" t="str">
        <f>VLOOKUP(B888,'大货清单（不定期按GOMS更新）'!A:H,8,0)</f>
        <v>109-20190605</v>
      </c>
      <c r="D888" s="27" t="str">
        <f>VLOOKUP(B888,'大货清单（不定期按GOMS更新）'!A:C,3,0)</f>
        <v>CL2019F-05</v>
      </c>
      <c r="E888" s="27" t="str">
        <f>VLOOKUP(B888,'大货清单（不定期按GOMS更新）'!A:H,4,0)</f>
        <v>ES,FR,DE,AT,CH,DK,GR,NL,UA,LT,CZ,HU,IT,PL</v>
      </c>
      <c r="F888" s="27" t="str">
        <f>VLOOKUP(B888,'大货清单（不定期按GOMS更新）'!A:H,2,0)</f>
        <v>Floor One S5 Extreme</v>
      </c>
      <c r="G888" s="28">
        <f>VLOOKUP(B888,'大货清单（不定期按GOMS更新）'!A:I,9,FALSE)</f>
        <v>6972200198495</v>
      </c>
      <c r="H888" s="27" t="str">
        <f>VLOOKUP(B888,'大货清单（不定期按GOMS更新）'!A:H,7,0)</f>
        <v>Blue</v>
      </c>
      <c r="I888" s="27" t="str">
        <f>VLOOKUP(B888,'大货清单（不定期按GOMS更新）'!A:F,6,FALSE)</f>
        <v>ACTIVE</v>
      </c>
      <c r="J888" s="27" t="str">
        <f>VLOOKUP(B888,'大货清单（不定期按GOMS更新）'!A:K,11,FALSE)</f>
        <v>8.2</v>
      </c>
      <c r="K888" s="27" t="str">
        <f>VLOOKUP(B888,'大货清单（不定期按GOMS更新）'!A:N,12,FALSE)</f>
        <v>326</v>
      </c>
      <c r="L888" s="27" t="str">
        <f>VLOOKUP(B888,'大货清单（不定期按GOMS更新）'!A:M,13,FALSE)</f>
        <v>296</v>
      </c>
      <c r="M888" s="27" t="str">
        <f>VLOOKUP(B888,'大货清单（不定期按GOMS更新）'!A:N,14,FALSE)</f>
        <v>672</v>
      </c>
      <c r="N888" s="58" t="s">
        <v>1702</v>
      </c>
      <c r="O888" s="27">
        <f>IFERROR(VLOOKUP(N888,'散件迭代（不定期更新）'!C:J,8,FALSE),0)</f>
        <v>0</v>
      </c>
      <c r="P888" s="27" t="str">
        <f>IFERROR(VLOOKUP(N888,'散件（更新）'!B:H,3,FALSE),0)</f>
        <v>/</v>
      </c>
      <c r="Q888" s="27" t="str">
        <f>VLOOKUP(N888,'散件（更新）'!B:H,2,FALSE)</f>
        <v>114-20191901</v>
      </c>
      <c r="R888" s="27" t="str">
        <f>VLOOKUP(N888,'散件（更新）'!B:H,7,FALSE)</f>
        <v>plastic part</v>
      </c>
      <c r="S888" s="27">
        <f>VLOOKUP(N888,'散件（更新）'!B:E,4,FALSE)</f>
        <v>0</v>
      </c>
      <c r="T888" s="27" t="s">
        <v>8759</v>
      </c>
      <c r="U888" s="28" t="str">
        <f>VLOOKUP(N888,'散件（更新）'!B:G,6,FALSE)</f>
        <v>S5水管套装</v>
      </c>
      <c r="V888" s="28">
        <f>VLOOKUP(N888,'散件（更新）'!B:I,8,FALSE)</f>
        <v>6974950102210</v>
      </c>
    </row>
    <row r="889" spans="1:22" ht="20.149999999999999" customHeight="1">
      <c r="A889" s="57">
        <v>46169</v>
      </c>
      <c r="B889" s="58" t="s">
        <v>4752</v>
      </c>
      <c r="C889" s="27" t="str">
        <f>VLOOKUP(B889,'大货清单（不定期按GOMS更新）'!A:H,8,0)</f>
        <v>109-20191904</v>
      </c>
      <c r="D889" s="27" t="str">
        <f>VLOOKUP(B889,'大货清单（不定期按GOMS更新）'!A:C,3,0)</f>
        <v>CL2019S-04</v>
      </c>
      <c r="E889" s="27" t="str">
        <f>VLOOKUP(B889,'大货清单（不定期按GOMS更新）'!A:H,4,0)</f>
        <v>GB</v>
      </c>
      <c r="F889" s="27" t="str">
        <f>VLOOKUP(B889,'大货清单（不定期按GOMS更新）'!A:H,2,0)</f>
        <v>Floor one S5</v>
      </c>
      <c r="G889" s="28">
        <f>VLOOKUP(B889,'大货清单（不定期按GOMS更新）'!A:I,9,FALSE)</f>
        <v>6974950108182</v>
      </c>
      <c r="H889" s="27" t="str">
        <f>VLOOKUP(B889,'大货清单（不定期按GOMS更新）'!A:H,7,0)</f>
        <v>Blue</v>
      </c>
      <c r="I889" s="27" t="str">
        <f>VLOOKUP(B889,'大货清单（不定期按GOMS更新）'!A:F,6,FALSE)</f>
        <v>ACTIVE</v>
      </c>
      <c r="J889" s="27" t="str">
        <f>VLOOKUP(B889,'大货清单（不定期按GOMS更新）'!A:K,11,FALSE)</f>
        <v>8.17</v>
      </c>
      <c r="K889" s="27" t="str">
        <f>VLOOKUP(B889,'大货清单（不定期按GOMS更新）'!A:N,12,FALSE)</f>
        <v>326</v>
      </c>
      <c r="L889" s="27" t="str">
        <f>VLOOKUP(B889,'大货清单（不定期按GOMS更新）'!A:M,13,FALSE)</f>
        <v>296</v>
      </c>
      <c r="M889" s="27" t="str">
        <f>VLOOKUP(B889,'大货清单（不定期按GOMS更新）'!A:N,14,FALSE)</f>
        <v>672</v>
      </c>
      <c r="N889" s="58" t="s">
        <v>1702</v>
      </c>
      <c r="O889" s="27">
        <f>IFERROR(VLOOKUP(N889,'散件迭代（不定期更新）'!C:J,8,FALSE),0)</f>
        <v>0</v>
      </c>
      <c r="P889" s="27" t="str">
        <f>IFERROR(VLOOKUP(N889,'散件（更新）'!B:H,3,FALSE),0)</f>
        <v>/</v>
      </c>
      <c r="Q889" s="27" t="str">
        <f>VLOOKUP(N889,'散件（更新）'!B:H,2,FALSE)</f>
        <v>114-20191901</v>
      </c>
      <c r="R889" s="27" t="str">
        <f>VLOOKUP(N889,'散件（更新）'!B:H,7,FALSE)</f>
        <v>plastic part</v>
      </c>
      <c r="S889" s="27">
        <f>VLOOKUP(N889,'散件（更新）'!B:E,4,FALSE)</f>
        <v>0</v>
      </c>
      <c r="T889" s="27" t="s">
        <v>8759</v>
      </c>
      <c r="U889" s="28" t="str">
        <f>VLOOKUP(N889,'散件（更新）'!B:G,6,FALSE)</f>
        <v>S5水管套装</v>
      </c>
      <c r="V889" s="28">
        <f>VLOOKUP(N889,'散件（更新）'!B:I,8,FALSE)</f>
        <v>6974950102210</v>
      </c>
    </row>
    <row r="890" spans="1:22" ht="20.149999999999999" customHeight="1">
      <c r="A890" s="57">
        <v>46169</v>
      </c>
      <c r="B890" s="58" t="s">
        <v>11065</v>
      </c>
      <c r="C890" s="27" t="str">
        <f>VLOOKUP(B890,'大货清单（不定期按GOMS更新）'!A:H,8,0)</f>
        <v>109-23761603</v>
      </c>
      <c r="D890" s="27" t="str">
        <f>VLOOKUP(B890,'大货清单（不定期按GOMS更新）'!A:C,3,0)</f>
        <v>CL2376P-03</v>
      </c>
      <c r="E890" s="27" t="str">
        <f>VLOOKUP(B890,'大货清单（不定期按GOMS更新）'!A:H,4,0)</f>
        <v>GB</v>
      </c>
      <c r="F890" s="27" t="str">
        <f>VLOOKUP(B890,'大货清单（不定期按GOMS更新）'!A:H,2,0)</f>
        <v>Floor One S7 STRETCH ultra</v>
      </c>
      <c r="G890" s="28">
        <f>VLOOKUP(B890,'大货清单（不定期按GOMS更新）'!A:I,9,FALSE)</f>
        <v>6932485006700</v>
      </c>
      <c r="H890" s="27" t="str">
        <f>VLOOKUP(B890,'大货清单（不定期按GOMS更新）'!A:H,7,0)</f>
        <v>BLACK</v>
      </c>
      <c r="I890" s="27" t="str">
        <f>VLOOKUP(B890,'大货清单（不定期按GOMS更新）'!A:F,6,FALSE)</f>
        <v>ACTIVE</v>
      </c>
      <c r="J890" s="27" t="str">
        <f>VLOOKUP(B890,'大货清单（不定期按GOMS更新）'!A:K,11,FALSE)</f>
        <v>9.3</v>
      </c>
      <c r="K890" s="27" t="str">
        <f>VLOOKUP(B890,'大货清单（不定期按GOMS更新）'!A:N,12,FALSE)</f>
        <v>712</v>
      </c>
      <c r="L890" s="27" t="str">
        <f>VLOOKUP(B890,'大货清单（不定期按GOMS更新）'!A:M,13,FALSE)</f>
        <v>270</v>
      </c>
      <c r="M890" s="27" t="str">
        <f>VLOOKUP(B890,'大货清单（不定期按GOMS更新）'!A:N,14,FALSE)</f>
        <v>326</v>
      </c>
      <c r="N890" s="58" t="s">
        <v>1702</v>
      </c>
      <c r="O890" s="27">
        <f>IFERROR(VLOOKUP(N890,'散件迭代（不定期更新）'!C:J,8,FALSE),0)</f>
        <v>0</v>
      </c>
      <c r="P890" s="27" t="str">
        <f>IFERROR(VLOOKUP(N890,'散件（更新）'!B:H,3,FALSE),0)</f>
        <v>/</v>
      </c>
      <c r="Q890" s="27" t="str">
        <f>VLOOKUP(N890,'散件（更新）'!B:H,2,FALSE)</f>
        <v>114-20191901</v>
      </c>
      <c r="R890" s="27" t="str">
        <f>VLOOKUP(N890,'散件（更新）'!B:H,7,FALSE)</f>
        <v>plastic part</v>
      </c>
      <c r="S890" s="27">
        <f>VLOOKUP(N890,'散件（更新）'!B:E,4,FALSE)</f>
        <v>0</v>
      </c>
      <c r="T890" s="27" t="s">
        <v>8759</v>
      </c>
      <c r="U890" s="28" t="str">
        <f>VLOOKUP(N890,'散件（更新）'!B:G,6,FALSE)</f>
        <v>S5水管套装</v>
      </c>
      <c r="V890" s="28">
        <f>VLOOKUP(N890,'散件（更新）'!B:I,8,FALSE)</f>
        <v>6974950102210</v>
      </c>
    </row>
    <row r="891" spans="1:22" ht="20.149999999999999" customHeight="1">
      <c r="A891" s="57">
        <v>46169</v>
      </c>
      <c r="B891" s="58" t="s">
        <v>11067</v>
      </c>
      <c r="C891" s="27" t="str">
        <f>VLOOKUP(B891,'大货清单（不定期按GOMS更新）'!A:H,8,0)</f>
        <v>109-23761604</v>
      </c>
      <c r="D891" s="27" t="str">
        <f>VLOOKUP(B891,'大货清单（不定期按GOMS更新）'!A:C,3,0)</f>
        <v>CL2376P-04</v>
      </c>
      <c r="E891" s="27" t="str">
        <f>VLOOKUP(B891,'大货清单（不定期按GOMS更新）'!A:H,4,0)</f>
        <v>FR</v>
      </c>
      <c r="F891" s="27" t="str">
        <f>VLOOKUP(B891,'大货清单（不定期按GOMS更新）'!A:H,2,0)</f>
        <v>Floor one S7 stretch complete</v>
      </c>
      <c r="G891" s="28">
        <f>VLOOKUP(B891,'大货清单（不定期按GOMS更新）'!A:I,9,FALSE)</f>
        <v>6932485008469</v>
      </c>
      <c r="H891" s="27" t="str">
        <f>VLOOKUP(B891,'大货清单（不定期按GOMS更新）'!A:H,7,0)</f>
        <v>BLACK</v>
      </c>
      <c r="I891" s="27" t="str">
        <f>VLOOKUP(B891,'大货清单（不定期按GOMS更新）'!A:F,6,FALSE)</f>
        <v>ACTIVE</v>
      </c>
      <c r="J891" s="27" t="str">
        <f>VLOOKUP(B891,'大货清单（不定期按GOMS更新）'!A:K,11,FALSE)</f>
        <v>9.3</v>
      </c>
      <c r="K891" s="27" t="str">
        <f>VLOOKUP(B891,'大货清单（不定期按GOMS更新）'!A:N,12,FALSE)</f>
        <v>712</v>
      </c>
      <c r="L891" s="27" t="str">
        <f>VLOOKUP(B891,'大货清单（不定期按GOMS更新）'!A:M,13,FALSE)</f>
        <v>270</v>
      </c>
      <c r="M891" s="27" t="str">
        <f>VLOOKUP(B891,'大货清单（不定期按GOMS更新）'!A:N,14,FALSE)</f>
        <v>326</v>
      </c>
      <c r="N891" s="58" t="s">
        <v>1702</v>
      </c>
      <c r="O891" s="27">
        <f>IFERROR(VLOOKUP(N891,'散件迭代（不定期更新）'!C:J,8,FALSE),0)</f>
        <v>0</v>
      </c>
      <c r="P891" s="27" t="str">
        <f>IFERROR(VLOOKUP(N891,'散件（更新）'!B:H,3,FALSE),0)</f>
        <v>/</v>
      </c>
      <c r="Q891" s="27" t="str">
        <f>VLOOKUP(N891,'散件（更新）'!B:H,2,FALSE)</f>
        <v>114-20191901</v>
      </c>
      <c r="R891" s="27" t="str">
        <f>VLOOKUP(N891,'散件（更新）'!B:H,7,FALSE)</f>
        <v>plastic part</v>
      </c>
      <c r="S891" s="27">
        <f>VLOOKUP(N891,'散件（更新）'!B:E,4,FALSE)</f>
        <v>0</v>
      </c>
      <c r="T891" s="27" t="s">
        <v>8759</v>
      </c>
      <c r="U891" s="28" t="str">
        <f>VLOOKUP(N891,'散件（更新）'!B:G,6,FALSE)</f>
        <v>S5水管套装</v>
      </c>
      <c r="V891" s="28">
        <f>VLOOKUP(N891,'散件（更新）'!B:I,8,FALSE)</f>
        <v>6974950102210</v>
      </c>
    </row>
    <row r="892" spans="1:22" ht="20.149999999999999" customHeight="1">
      <c r="A892" s="57">
        <v>46169</v>
      </c>
      <c r="B892" s="58" t="s">
        <v>13704</v>
      </c>
      <c r="C892" s="27" t="str">
        <f>VLOOKUP(B892,'大货清单（不定期按GOMS更新）'!A:H,8,0)</f>
        <v>109-25431001</v>
      </c>
      <c r="D892" s="27" t="str">
        <f>VLOOKUP(B892,'大货清单（不定期按GOMS更新）'!A:C,3,0)</f>
        <v>CL2543J-01</v>
      </c>
      <c r="E892" s="27" t="str">
        <f>VLOOKUP(B892,'大货清单（不定期按GOMS更新）'!A:H,4,0)</f>
        <v>GB</v>
      </c>
      <c r="F892" s="27" t="str">
        <f>VLOOKUP(B892,'大货清单（不定期按GOMS更新）'!A:H,2,0)</f>
        <v>Floor One Switch i6 Stretch</v>
      </c>
      <c r="G892" s="28">
        <f>VLOOKUP(B892,'大货清单（不定期按GOMS更新）'!A:I,9,FALSE)</f>
        <v>6932485009664</v>
      </c>
      <c r="H892" s="27" t="str">
        <f>VLOOKUP(B892,'大货清单（不定期按GOMS更新）'!A:H,7,0)</f>
        <v>Black &amp; White</v>
      </c>
      <c r="I892" s="27" t="str">
        <f>VLOOKUP(B892,'大货清单（不定期按GOMS更新）'!A:F,6,FALSE)</f>
        <v>ACTIVE</v>
      </c>
      <c r="J892" s="27" t="str">
        <f>VLOOKUP(B892,'大货清单（不定期按GOMS更新）'!A:K,11,FALSE)</f>
        <v>9.9</v>
      </c>
      <c r="K892" s="27" t="str">
        <f>VLOOKUP(B892,'大货清单（不定期按GOMS更新）'!A:N,12,FALSE)</f>
        <v>760</v>
      </c>
      <c r="L892" s="27" t="str">
        <f>VLOOKUP(B892,'大货清单（不定期按GOMS更新）'!A:M,13,FALSE)</f>
        <v>332</v>
      </c>
      <c r="M892" s="27" t="str">
        <f>VLOOKUP(B892,'大货清单（不定期按GOMS更新）'!A:N,14,FALSE)</f>
        <v>318</v>
      </c>
      <c r="N892" s="58" t="s">
        <v>1702</v>
      </c>
      <c r="O892" s="27">
        <f>IFERROR(VLOOKUP(N892,'散件迭代（不定期更新）'!C:J,8,FALSE),0)</f>
        <v>0</v>
      </c>
      <c r="P892" s="27" t="str">
        <f>IFERROR(VLOOKUP(N892,'散件（更新）'!B:H,3,FALSE),0)</f>
        <v>/</v>
      </c>
      <c r="Q892" s="27" t="str">
        <f>VLOOKUP(N892,'散件（更新）'!B:H,2,FALSE)</f>
        <v>114-20191901</v>
      </c>
      <c r="R892" s="27" t="str">
        <f>VLOOKUP(N892,'散件（更新）'!B:H,7,FALSE)</f>
        <v>plastic part</v>
      </c>
      <c r="S892" s="27">
        <f>VLOOKUP(N892,'散件（更新）'!B:E,4,FALSE)</f>
        <v>0</v>
      </c>
      <c r="T892" s="27" t="s">
        <v>8759</v>
      </c>
      <c r="U892" s="28" t="str">
        <f>VLOOKUP(N892,'散件（更新）'!B:G,6,FALSE)</f>
        <v>S5水管套装</v>
      </c>
      <c r="V892" s="28">
        <f>VLOOKUP(N892,'散件（更新）'!B:I,8,FALSE)</f>
        <v>6974950102210</v>
      </c>
    </row>
    <row r="893" spans="1:22" ht="20.149999999999999" customHeight="1">
      <c r="A893" s="57">
        <v>46169</v>
      </c>
      <c r="B893" s="58" t="s">
        <v>13673</v>
      </c>
      <c r="C893" s="27" t="str">
        <f>VLOOKUP(B893,'大货清单（不定期按GOMS更新）'!A:H,8,0)</f>
        <v>109-25431002</v>
      </c>
      <c r="D893" s="27" t="str">
        <f>VLOOKUP(B893,'大货清单（不定期按GOMS更新）'!A:C,3,0)</f>
        <v>CL2543J-02</v>
      </c>
      <c r="E893" s="27" t="str">
        <f>VLOOKUP(B893,'大货清单（不定期按GOMS更新）'!A:H,4,0)</f>
        <v>GB</v>
      </c>
      <c r="F893" s="27" t="str">
        <f>VLOOKUP(B893,'大货清单（不定期按GOMS更新）'!A:H,2,0)</f>
        <v>Floor One Switch i5 Stretch Breeze</v>
      </c>
      <c r="G893" s="28">
        <f>VLOOKUP(B893,'大货清单（不定期按GOMS更新）'!A:I,9,FALSE)</f>
        <v>6932485009756</v>
      </c>
      <c r="H893" s="27" t="str">
        <f>VLOOKUP(B893,'大货清单（不定期按GOMS更新）'!A:H,7,0)</f>
        <v>Black &amp; White</v>
      </c>
      <c r="I893" s="27" t="str">
        <f>VLOOKUP(B893,'大货清单（不定期按GOMS更新）'!A:F,6,FALSE)</f>
        <v>ACTIVE</v>
      </c>
      <c r="J893" s="27" t="str">
        <f>VLOOKUP(B893,'大货清单（不定期按GOMS更新）'!A:K,11,FALSE)</f>
        <v>8.9</v>
      </c>
      <c r="K893" s="27" t="str">
        <f>VLOOKUP(B893,'大货清单（不定期按GOMS更新）'!A:N,12,FALSE)</f>
        <v>760</v>
      </c>
      <c r="L893" s="27" t="str">
        <f>VLOOKUP(B893,'大货清单（不定期按GOMS更新）'!A:M,13,FALSE)</f>
        <v>332</v>
      </c>
      <c r="M893" s="27" t="str">
        <f>VLOOKUP(B893,'大货清单（不定期按GOMS更新）'!A:N,14,FALSE)</f>
        <v>318</v>
      </c>
      <c r="N893" s="58" t="s">
        <v>1702</v>
      </c>
      <c r="O893" s="27">
        <f>IFERROR(VLOOKUP(N893,'散件迭代（不定期更新）'!C:J,8,FALSE),0)</f>
        <v>0</v>
      </c>
      <c r="P893" s="27" t="str">
        <f>IFERROR(VLOOKUP(N893,'散件（更新）'!B:H,3,FALSE),0)</f>
        <v>/</v>
      </c>
      <c r="Q893" s="27" t="str">
        <f>VLOOKUP(N893,'散件（更新）'!B:H,2,FALSE)</f>
        <v>114-20191901</v>
      </c>
      <c r="R893" s="27" t="str">
        <f>VLOOKUP(N893,'散件（更新）'!B:H,7,FALSE)</f>
        <v>plastic part</v>
      </c>
      <c r="S893" s="27">
        <f>VLOOKUP(N893,'散件（更新）'!B:E,4,FALSE)</f>
        <v>0</v>
      </c>
      <c r="T893" s="27" t="s">
        <v>8759</v>
      </c>
      <c r="U893" s="28" t="str">
        <f>VLOOKUP(N893,'散件（更新）'!B:G,6,FALSE)</f>
        <v>S5水管套装</v>
      </c>
      <c r="V893" s="28">
        <f>VLOOKUP(N893,'散件（更新）'!B:I,8,FALSE)</f>
        <v>6974950102210</v>
      </c>
    </row>
    <row r="894" spans="1:22" ht="20.149999999999999" customHeight="1">
      <c r="A894" s="57">
        <v>46169</v>
      </c>
      <c r="B894" s="58" t="s">
        <v>4436</v>
      </c>
      <c r="C894" s="27" t="str">
        <f>VLOOKUP(B894,'大货清单（不定期按GOMS更新）'!A:H,8,0)</f>
        <v>109-23280401</v>
      </c>
      <c r="D894" s="27" t="str">
        <f>VLOOKUP(B894,'大货清单（不定期按GOMS更新）'!A:C,3,0)</f>
        <v>CL2328D-01</v>
      </c>
      <c r="E894" s="27" t="str">
        <f>VLOOKUP(B894,'大货清单（不定期按GOMS更新）'!A:H,4,0)</f>
        <v>GB</v>
      </c>
      <c r="F894" s="27" t="str">
        <f>VLOOKUP(B894,'大货清单（不定期按GOMS更新）'!A:H,2,0)</f>
        <v>Floor One Stretch S6</v>
      </c>
      <c r="G894" s="28">
        <f>VLOOKUP(B894,'大货清单（不定期按GOMS更新）'!A:I,9,FALSE)</f>
        <v>6974950106768</v>
      </c>
      <c r="H894" s="27" t="str">
        <f>VLOOKUP(B894,'大货清单（不定期按GOMS更新）'!A:H,7,0)</f>
        <v>White</v>
      </c>
      <c r="I894" s="27" t="str">
        <f>VLOOKUP(B894,'大货清单（不定期按GOMS更新）'!A:F,6,FALSE)</f>
        <v>ACTIVE</v>
      </c>
      <c r="J894" s="27" t="str">
        <f>VLOOKUP(B894,'大货清单（不定期按GOMS更新）'!A:K,11,FALSE)</f>
        <v>9.2</v>
      </c>
      <c r="K894" s="27" t="str">
        <f>VLOOKUP(B894,'大货清单（不定期按GOMS更新）'!A:N,12,FALSE)</f>
        <v>738</v>
      </c>
      <c r="L894" s="27" t="str">
        <f>VLOOKUP(B894,'大货清单（不定期按GOMS更新）'!A:M,13,FALSE)</f>
        <v>332</v>
      </c>
      <c r="M894" s="27" t="str">
        <f>VLOOKUP(B894,'大货清单（不定期按GOMS更新）'!A:N,14,FALSE)</f>
        <v>288</v>
      </c>
      <c r="N894" s="58" t="s">
        <v>1702</v>
      </c>
      <c r="O894" s="27">
        <f>IFERROR(VLOOKUP(N894,'散件迭代（不定期更新）'!C:J,8,FALSE),0)</f>
        <v>0</v>
      </c>
      <c r="P894" s="27" t="str">
        <f>IFERROR(VLOOKUP(N894,'散件（更新）'!B:H,3,FALSE),0)</f>
        <v>/</v>
      </c>
      <c r="Q894" s="27" t="str">
        <f>VLOOKUP(N894,'散件（更新）'!B:H,2,FALSE)</f>
        <v>114-20191901</v>
      </c>
      <c r="R894" s="27" t="str">
        <f>VLOOKUP(N894,'散件（更新）'!B:H,7,FALSE)</f>
        <v>plastic part</v>
      </c>
      <c r="S894" s="27">
        <f>VLOOKUP(N894,'散件（更新）'!B:E,4,FALSE)</f>
        <v>0</v>
      </c>
      <c r="T894" s="27" t="s">
        <v>8759</v>
      </c>
      <c r="U894" s="28" t="str">
        <f>VLOOKUP(N894,'散件（更新）'!B:G,6,FALSE)</f>
        <v>S5水管套装</v>
      </c>
      <c r="V894" s="28">
        <f>VLOOKUP(N894,'散件（更新）'!B:I,8,FALSE)</f>
        <v>6974950102210</v>
      </c>
    </row>
    <row r="895" spans="1:22" ht="20.149999999999999" customHeight="1">
      <c r="A895" s="57">
        <v>46169</v>
      </c>
      <c r="B895" s="58" t="s">
        <v>7678</v>
      </c>
      <c r="C895" s="27" t="str">
        <f>VLOOKUP(B895,'大货清单（不定期按GOMS更新）'!A:H,8,0)</f>
        <v>109-23282002</v>
      </c>
      <c r="D895" s="27" t="str">
        <f>VLOOKUP(B895,'大货清单（不定期按GOMS更新）'!A:C,3,0)</f>
        <v>CL2328T-02</v>
      </c>
      <c r="E895" s="27" t="str">
        <f>VLOOKUP(B895,'大货清单（不定期按GOMS更新）'!A:H,4,0)</f>
        <v>GB</v>
      </c>
      <c r="F895" s="27" t="str">
        <f>VLOOKUP(B895,'大货清单（不定期按GOMS更新）'!A:H,2,0)</f>
        <v>Floor One S6 Stretch Lite</v>
      </c>
      <c r="G895" s="28">
        <f>VLOOKUP(B895,'大货清单（不定期按GOMS更新）'!A:I,9,FALSE)</f>
        <v>6971745580789</v>
      </c>
      <c r="H895" s="27" t="str">
        <f>VLOOKUP(B895,'大货清单（不定期按GOMS更新）'!A:H,7,0)</f>
        <v>White</v>
      </c>
      <c r="I895" s="27" t="str">
        <f>VLOOKUP(B895,'大货清单（不定期按GOMS更新）'!A:F,6,FALSE)</f>
        <v>ACTIVE</v>
      </c>
      <c r="J895" s="27" t="str">
        <f>VLOOKUP(B895,'大货清单（不定期按GOMS更新）'!A:K,11,FALSE)</f>
        <v>8.5</v>
      </c>
      <c r="K895" s="27" t="str">
        <f>VLOOKUP(B895,'大货清单（不定期按GOMS更新）'!A:N,12,FALSE)</f>
        <v>722</v>
      </c>
      <c r="L895" s="27" t="str">
        <f>VLOOKUP(B895,'大货清单（不定期按GOMS更新）'!A:M,13,FALSE)</f>
        <v>331</v>
      </c>
      <c r="M895" s="27" t="str">
        <f>VLOOKUP(B895,'大货清单（不定期按GOMS更新）'!A:N,14,FALSE)</f>
        <v>286</v>
      </c>
      <c r="N895" s="58" t="s">
        <v>1702</v>
      </c>
      <c r="O895" s="27">
        <f>IFERROR(VLOOKUP(N895,'散件迭代（不定期更新）'!C:J,8,FALSE),0)</f>
        <v>0</v>
      </c>
      <c r="P895" s="27" t="str">
        <f>IFERROR(VLOOKUP(N895,'散件（更新）'!B:H,3,FALSE),0)</f>
        <v>/</v>
      </c>
      <c r="Q895" s="27" t="str">
        <f>VLOOKUP(N895,'散件（更新）'!B:H,2,FALSE)</f>
        <v>114-20191901</v>
      </c>
      <c r="R895" s="27" t="str">
        <f>VLOOKUP(N895,'散件（更新）'!B:H,7,FALSE)</f>
        <v>plastic part</v>
      </c>
      <c r="S895" s="27">
        <f>VLOOKUP(N895,'散件（更新）'!B:E,4,FALSE)</f>
        <v>0</v>
      </c>
      <c r="T895" s="27" t="s">
        <v>8759</v>
      </c>
      <c r="U895" s="28" t="str">
        <f>VLOOKUP(N895,'散件（更新）'!B:G,6,FALSE)</f>
        <v>S5水管套装</v>
      </c>
      <c r="V895" s="28">
        <f>VLOOKUP(N895,'散件（更新）'!B:I,8,FALSE)</f>
        <v>6974950102210</v>
      </c>
    </row>
    <row r="896" spans="1:22" ht="20.149999999999999" customHeight="1">
      <c r="A896" s="57">
        <v>46169</v>
      </c>
      <c r="B896" s="58" t="s">
        <v>11063</v>
      </c>
      <c r="C896" s="27" t="str">
        <f>VLOOKUP(B896,'大货清单（不定期按GOMS更新）'!A:H,8,0)</f>
        <v>109-23282003</v>
      </c>
      <c r="D896" s="27" t="str">
        <f>VLOOKUP(B896,'大货清单（不定期按GOMS更新）'!A:C,3,0)</f>
        <v>CL2328T-03</v>
      </c>
      <c r="E896" s="27" t="str">
        <f>VLOOKUP(B896,'大货清单（不定期按GOMS更新）'!A:H,4,0)</f>
        <v>FR</v>
      </c>
      <c r="F896" s="27" t="str">
        <f>VLOOKUP(B896,'大货清单（不定期按GOMS更新）'!A:H,2,0)</f>
        <v>Floor one S6 Stretch Lite complete</v>
      </c>
      <c r="G896" s="28">
        <f>VLOOKUP(B896,'大货清单（不定期按GOMS更新）'!A:I,9,FALSE)</f>
        <v>6932485008452</v>
      </c>
      <c r="H896" s="27" t="str">
        <f>VLOOKUP(B896,'大货清单（不定期按GOMS更新）'!A:H,7,0)</f>
        <v>WHITE</v>
      </c>
      <c r="I896" s="27" t="str">
        <f>VLOOKUP(B896,'大货清单（不定期按GOMS更新）'!A:F,6,FALSE)</f>
        <v>ACTIVE</v>
      </c>
      <c r="J896" s="27" t="str">
        <f>VLOOKUP(B896,'大货清单（不定期按GOMS更新）'!A:K,11,FALSE)</f>
        <v>9.05</v>
      </c>
      <c r="K896" s="27" t="str">
        <f>VLOOKUP(B896,'大货清单（不定期按GOMS更新）'!A:N,12,FALSE)</f>
        <v>722</v>
      </c>
      <c r="L896" s="27" t="str">
        <f>VLOOKUP(B896,'大货清单（不定期按GOMS更新）'!A:M,13,FALSE)</f>
        <v>331</v>
      </c>
      <c r="M896" s="27" t="str">
        <f>VLOOKUP(B896,'大货清单（不定期按GOMS更新）'!A:N,14,FALSE)</f>
        <v>286</v>
      </c>
      <c r="N896" s="58" t="s">
        <v>1702</v>
      </c>
      <c r="O896" s="27">
        <f>IFERROR(VLOOKUP(N896,'散件迭代（不定期更新）'!C:J,8,FALSE),0)</f>
        <v>0</v>
      </c>
      <c r="P896" s="27" t="str">
        <f>IFERROR(VLOOKUP(N896,'散件（更新）'!B:H,3,FALSE),0)</f>
        <v>/</v>
      </c>
      <c r="Q896" s="27" t="str">
        <f>VLOOKUP(N896,'散件（更新）'!B:H,2,FALSE)</f>
        <v>114-20191901</v>
      </c>
      <c r="R896" s="27" t="str">
        <f>VLOOKUP(N896,'散件（更新）'!B:H,7,FALSE)</f>
        <v>plastic part</v>
      </c>
      <c r="S896" s="27">
        <f>VLOOKUP(N896,'散件（更新）'!B:E,4,FALSE)</f>
        <v>0</v>
      </c>
      <c r="T896" s="27" t="s">
        <v>8759</v>
      </c>
      <c r="U896" s="28" t="str">
        <f>VLOOKUP(N896,'散件（更新）'!B:G,6,FALSE)</f>
        <v>S5水管套装</v>
      </c>
      <c r="V896" s="28">
        <f>VLOOKUP(N896,'散件（更新）'!B:I,8,FALSE)</f>
        <v>6974950102210</v>
      </c>
    </row>
    <row r="897" spans="1:22" ht="20.149999999999999" customHeight="1">
      <c r="A897" s="57">
        <v>46169</v>
      </c>
      <c r="B897" s="58" t="s">
        <v>7643</v>
      </c>
      <c r="C897" s="27" t="str">
        <f>VLOOKUP(B897,'大货清单（不定期按GOMS更新）'!A:H,8,0)</f>
        <v>109-24580401</v>
      </c>
      <c r="D897" s="27" t="str">
        <f>VLOOKUP(B897,'大货清单（不定期按GOMS更新）'!A:C,3,0)</f>
        <v>CL2458D-01</v>
      </c>
      <c r="E897" s="27" t="str">
        <f>VLOOKUP(B897,'大货清单（不定期按GOMS更新）'!A:H,4,0)</f>
        <v>GB,AE</v>
      </c>
      <c r="F897" s="27" t="str">
        <f>VLOOKUP(B897,'大货清单（不定期按GOMS更新）'!A:H,2,0)</f>
        <v>Floor One Stretch S6</v>
      </c>
      <c r="G897" s="28">
        <f>VLOOKUP(B897,'大货清单（不定期按GOMS更新）'!A:I,9,FALSE)</f>
        <v>6974950106768</v>
      </c>
      <c r="H897" s="27" t="str">
        <f>VLOOKUP(B897,'大货清单（不定期按GOMS更新）'!A:H,7,0)</f>
        <v>White</v>
      </c>
      <c r="I897" s="27" t="str">
        <f>VLOOKUP(B897,'大货清单（不定期按GOMS更新）'!A:F,6,FALSE)</f>
        <v>ACTIVE</v>
      </c>
      <c r="J897" s="27" t="str">
        <f>VLOOKUP(B897,'大货清单（不定期按GOMS更新）'!A:K,11,FALSE)</f>
        <v>9</v>
      </c>
      <c r="K897" s="27" t="str">
        <f>VLOOKUP(B897,'大货清单（不定期按GOMS更新）'!A:N,12,FALSE)</f>
        <v>722</v>
      </c>
      <c r="L897" s="27" t="str">
        <f>VLOOKUP(B897,'大货清单（不定期按GOMS更新）'!A:M,13,FALSE)</f>
        <v>331</v>
      </c>
      <c r="M897" s="27" t="str">
        <f>VLOOKUP(B897,'大货清单（不定期按GOMS更新）'!A:N,14,FALSE)</f>
        <v>286</v>
      </c>
      <c r="N897" s="58" t="s">
        <v>1702</v>
      </c>
      <c r="O897" s="27">
        <f>IFERROR(VLOOKUP(N897,'散件迭代（不定期更新）'!C:J,8,FALSE),0)</f>
        <v>0</v>
      </c>
      <c r="P897" s="27" t="str">
        <f>IFERROR(VLOOKUP(N897,'散件（更新）'!B:H,3,FALSE),0)</f>
        <v>/</v>
      </c>
      <c r="Q897" s="27" t="str">
        <f>VLOOKUP(N897,'散件（更新）'!B:H,2,FALSE)</f>
        <v>114-20191901</v>
      </c>
      <c r="R897" s="27" t="str">
        <f>VLOOKUP(N897,'散件（更新）'!B:H,7,FALSE)</f>
        <v>plastic part</v>
      </c>
      <c r="S897" s="27">
        <f>VLOOKUP(N897,'散件（更新）'!B:E,4,FALSE)</f>
        <v>0</v>
      </c>
      <c r="T897" s="27" t="s">
        <v>8759</v>
      </c>
      <c r="U897" s="28" t="str">
        <f>VLOOKUP(N897,'散件（更新）'!B:G,6,FALSE)</f>
        <v>S5水管套装</v>
      </c>
      <c r="V897" s="28">
        <f>VLOOKUP(N897,'散件（更新）'!B:I,8,FALSE)</f>
        <v>6974950102210</v>
      </c>
    </row>
    <row r="898" spans="1:22" ht="20.149999999999999" customHeight="1">
      <c r="A898" s="57">
        <v>46169</v>
      </c>
      <c r="B898" s="58" t="s">
        <v>11036</v>
      </c>
      <c r="C898" s="27" t="str">
        <f>VLOOKUP(B898,'大货清单（不定期按GOMS更新）'!A:H,8,0)</f>
        <v>109-24581001</v>
      </c>
      <c r="D898" s="27" t="str">
        <f>VLOOKUP(B898,'大货清单（不定期按GOMS更新）'!A:C,3,0)</f>
        <v>CL2458J-01</v>
      </c>
      <c r="E898" s="27" t="str">
        <f>VLOOKUP(B898,'大货清单（不定期按GOMS更新）'!A:H,4,0)</f>
        <v>GB</v>
      </c>
      <c r="F898" s="27" t="str">
        <f>VLOOKUP(B898,'大货清单（不定期按GOMS更新）'!A:H,2,0)</f>
        <v>Floor One i6 Stretch</v>
      </c>
      <c r="G898" s="28">
        <f>VLOOKUP(B898,'大货清单（不定期按GOMS更新）'!A:I,9,FALSE)</f>
        <v>6932485006601</v>
      </c>
      <c r="H898" s="27" t="str">
        <f>VLOOKUP(B898,'大货清单（不定期按GOMS更新）'!A:H,7,0)</f>
        <v>DARK GRAY</v>
      </c>
      <c r="I898" s="27" t="str">
        <f>VLOOKUP(B898,'大货清单（不定期按GOMS更新）'!A:F,6,FALSE)</f>
        <v>ACTIVE</v>
      </c>
      <c r="J898" s="27" t="str">
        <f>VLOOKUP(B898,'大货清单（不定期按GOMS更新）'!A:K,11,FALSE)</f>
        <v>8.85</v>
      </c>
      <c r="K898" s="27" t="str">
        <f>VLOOKUP(B898,'大货清单（不定期按GOMS更新）'!A:N,12,FALSE)</f>
        <v>722</v>
      </c>
      <c r="L898" s="27" t="str">
        <f>VLOOKUP(B898,'大货清单（不定期按GOMS更新）'!A:M,13,FALSE)</f>
        <v>331</v>
      </c>
      <c r="M898" s="27" t="str">
        <f>VLOOKUP(B898,'大货清单（不定期按GOMS更新）'!A:N,14,FALSE)</f>
        <v>286</v>
      </c>
      <c r="N898" s="58" t="s">
        <v>1702</v>
      </c>
      <c r="O898" s="27">
        <f>IFERROR(VLOOKUP(N898,'散件迭代（不定期更新）'!C:J,8,FALSE),0)</f>
        <v>0</v>
      </c>
      <c r="P898" s="27" t="str">
        <f>IFERROR(VLOOKUP(N898,'散件（更新）'!B:H,3,FALSE),0)</f>
        <v>/</v>
      </c>
      <c r="Q898" s="27" t="str">
        <f>VLOOKUP(N898,'散件（更新）'!B:H,2,FALSE)</f>
        <v>114-20191901</v>
      </c>
      <c r="R898" s="27" t="str">
        <f>VLOOKUP(N898,'散件（更新）'!B:H,7,FALSE)</f>
        <v>plastic part</v>
      </c>
      <c r="S898" s="27">
        <f>VLOOKUP(N898,'散件（更新）'!B:E,4,FALSE)</f>
        <v>0</v>
      </c>
      <c r="T898" s="27" t="s">
        <v>8759</v>
      </c>
      <c r="U898" s="28" t="str">
        <f>VLOOKUP(N898,'散件（更新）'!B:G,6,FALSE)</f>
        <v>S5水管套装</v>
      </c>
      <c r="V898" s="28">
        <f>VLOOKUP(N898,'散件（更新）'!B:I,8,FALSE)</f>
        <v>6974950102210</v>
      </c>
    </row>
    <row r="899" spans="1:22" ht="20.149999999999999" customHeight="1">
      <c r="A899" s="57">
        <v>46169</v>
      </c>
      <c r="B899" s="58" t="s">
        <v>11029</v>
      </c>
      <c r="C899" s="27" t="str">
        <f>VLOOKUP(B899,'大货清单（不定期按GOMS更新）'!A:H,8,0)</f>
        <v>109-24580903</v>
      </c>
      <c r="D899" s="27" t="str">
        <f>VLOOKUP(B899,'大货清单（不定期按GOMS更新）'!A:C,3,0)</f>
        <v>CL2458I-03</v>
      </c>
      <c r="E899" s="27" t="str">
        <f>VLOOKUP(B899,'大货清单（不定期按GOMS更新）'!A:H,4,0)</f>
        <v>FR</v>
      </c>
      <c r="F899" s="27" t="str">
        <f>VLOOKUP(B899,'大货清单（不定期按GOMS更新）'!A:H,2,0)</f>
        <v>Floor one i6 stretch complete</v>
      </c>
      <c r="G899" s="28">
        <f>VLOOKUP(B899,'大货清单（不定期按GOMS更新）'!A:I,9,FALSE)</f>
        <v>6932485008445</v>
      </c>
      <c r="H899" s="27" t="str">
        <f>VLOOKUP(B899,'大货清单（不定期按GOMS更新）'!A:H,7,0)</f>
        <v>DARK GRAY</v>
      </c>
      <c r="I899" s="27" t="str">
        <f>VLOOKUP(B899,'大货清单（不定期按GOMS更新）'!A:F,6,FALSE)</f>
        <v>ACTIVE</v>
      </c>
      <c r="J899" s="27" t="str">
        <f>VLOOKUP(B899,'大货清单（不定期按GOMS更新）'!A:K,11,FALSE)</f>
        <v>9.4</v>
      </c>
      <c r="K899" s="27" t="str">
        <f>VLOOKUP(B899,'大货清单（不定期按GOMS更新）'!A:N,12,FALSE)</f>
        <v>722</v>
      </c>
      <c r="L899" s="27" t="str">
        <f>VLOOKUP(B899,'大货清单（不定期按GOMS更新）'!A:M,13,FALSE)</f>
        <v>331</v>
      </c>
      <c r="M899" s="27" t="str">
        <f>VLOOKUP(B899,'大货清单（不定期按GOMS更新）'!A:N,14,FALSE)</f>
        <v>286</v>
      </c>
      <c r="N899" s="58" t="s">
        <v>1702</v>
      </c>
      <c r="O899" s="27">
        <f>IFERROR(VLOOKUP(N899,'散件迭代（不定期更新）'!C:J,8,FALSE),0)</f>
        <v>0</v>
      </c>
      <c r="P899" s="27" t="str">
        <f>IFERROR(VLOOKUP(N899,'散件（更新）'!B:H,3,FALSE),0)</f>
        <v>/</v>
      </c>
      <c r="Q899" s="27" t="str">
        <f>VLOOKUP(N899,'散件（更新）'!B:H,2,FALSE)</f>
        <v>114-20191901</v>
      </c>
      <c r="R899" s="27" t="str">
        <f>VLOOKUP(N899,'散件（更新）'!B:H,7,FALSE)</f>
        <v>plastic part</v>
      </c>
      <c r="S899" s="27">
        <f>VLOOKUP(N899,'散件（更新）'!B:E,4,FALSE)</f>
        <v>0</v>
      </c>
      <c r="T899" s="27" t="s">
        <v>8759</v>
      </c>
      <c r="U899" s="28" t="str">
        <f>VLOOKUP(N899,'散件（更新）'!B:G,6,FALSE)</f>
        <v>S5水管套装</v>
      </c>
      <c r="V899" s="28">
        <f>VLOOKUP(N899,'散件（更新）'!B:I,8,FALSE)</f>
        <v>6974950102210</v>
      </c>
    </row>
    <row r="900" spans="1:22" ht="20.149999999999999" customHeight="1">
      <c r="A900" s="57">
        <v>46169</v>
      </c>
      <c r="B900" s="58" t="s">
        <v>11047</v>
      </c>
      <c r="C900" s="27" t="str">
        <f>VLOOKUP(B900,'大货清单（不定期按GOMS更新）'!A:H,8,0)</f>
        <v>109-23762601</v>
      </c>
      <c r="D900" s="27" t="str">
        <f>VLOOKUP(B900,'大货清单（不定期按GOMS更新）'!A:C,3,0)</f>
        <v>CL2376Z-01</v>
      </c>
      <c r="E900" s="27" t="str">
        <f>VLOOKUP(B900,'大货清单（不定期按GOMS更新）'!A:H,4,0)</f>
        <v>GB</v>
      </c>
      <c r="F900" s="27" t="str">
        <f>VLOOKUP(B900,'大货清单（不定期按GOMS更新）'!A:H,2,0)</f>
        <v>FLOOR ONE i5 STRETCH</v>
      </c>
      <c r="G900" s="28">
        <f>VLOOKUP(B900,'大货清单（不定期按GOMS更新）'!A:I,9,FALSE)</f>
        <v>6932485006595</v>
      </c>
      <c r="H900" s="27" t="str">
        <f>VLOOKUP(B900,'大货清单（不定期按GOMS更新）'!A:H,7,0)</f>
        <v>LIGHT GREY</v>
      </c>
      <c r="I900" s="27" t="str">
        <f>VLOOKUP(B900,'大货清单（不定期按GOMS更新）'!A:F,6,FALSE)</f>
        <v>ACTIVE</v>
      </c>
      <c r="J900" s="27" t="str">
        <f>VLOOKUP(B900,'大货清单（不定期按GOMS更新）'!A:K,11,FALSE)</f>
        <v>8.4</v>
      </c>
      <c r="K900" s="27" t="str">
        <f>VLOOKUP(B900,'大货清单（不定期按GOMS更新）'!A:N,12,FALSE)</f>
        <v>712</v>
      </c>
      <c r="L900" s="27" t="str">
        <f>VLOOKUP(B900,'大货清单（不定期按GOMS更新）'!A:M,13,FALSE)</f>
        <v>321</v>
      </c>
      <c r="M900" s="27" t="str">
        <f>VLOOKUP(B900,'大货清单（不定期按GOMS更新）'!A:N,14,FALSE)</f>
        <v>278</v>
      </c>
      <c r="N900" s="58" t="s">
        <v>1702</v>
      </c>
      <c r="O900" s="27">
        <f>IFERROR(VLOOKUP(N900,'散件迭代（不定期更新）'!C:J,8,FALSE),0)</f>
        <v>0</v>
      </c>
      <c r="P900" s="27" t="str">
        <f>IFERROR(VLOOKUP(N900,'散件（更新）'!B:H,3,FALSE),0)</f>
        <v>/</v>
      </c>
      <c r="Q900" s="27" t="str">
        <f>VLOOKUP(N900,'散件（更新）'!B:H,2,FALSE)</f>
        <v>114-20191901</v>
      </c>
      <c r="R900" s="27" t="str">
        <f>VLOOKUP(N900,'散件（更新）'!B:H,7,FALSE)</f>
        <v>plastic part</v>
      </c>
      <c r="S900" s="27">
        <f>VLOOKUP(N900,'散件（更新）'!B:E,4,FALSE)</f>
        <v>0</v>
      </c>
      <c r="T900" s="27" t="s">
        <v>8759</v>
      </c>
      <c r="U900" s="28" t="str">
        <f>VLOOKUP(N900,'散件（更新）'!B:G,6,FALSE)</f>
        <v>S5水管套装</v>
      </c>
      <c r="V900" s="28">
        <f>VLOOKUP(N900,'散件（更新）'!B:I,8,FALSE)</f>
        <v>6974950102210</v>
      </c>
    </row>
    <row r="901" spans="1:22" ht="20.149999999999999" customHeight="1">
      <c r="A901" s="57">
        <v>46169</v>
      </c>
      <c r="B901" s="58" t="s">
        <v>11069</v>
      </c>
      <c r="C901" s="27" t="str">
        <f>VLOOKUP(B901,'大货清单（不定期按GOMS更新）'!A:H,8,0)</f>
        <v>109-23760803</v>
      </c>
      <c r="D901" s="27" t="str">
        <f>VLOOKUP(B901,'大货清单（不定期按GOMS更新）'!A:C,3,0)</f>
        <v>CL2376H-03</v>
      </c>
      <c r="E901" s="27" t="str">
        <f>VLOOKUP(B901,'大货清单（不定期按GOMS更新）'!A:H,4,0)</f>
        <v>FR</v>
      </c>
      <c r="F901" s="27" t="str">
        <f>VLOOKUP(B901,'大货清单（不定期按GOMS更新）'!A:H,2,0)</f>
        <v>Floor one i5 stretch complete</v>
      </c>
      <c r="G901" s="28">
        <f>VLOOKUP(B901,'大货清单（不定期按GOMS更新）'!A:I,9,FALSE)</f>
        <v>6932485008438</v>
      </c>
      <c r="H901" s="27" t="str">
        <f>VLOOKUP(B901,'大货清单（不定期按GOMS更新）'!A:H,7,0)</f>
        <v>LIGHT GREY</v>
      </c>
      <c r="I901" s="27" t="str">
        <f>VLOOKUP(B901,'大货清单（不定期按GOMS更新）'!A:F,6,FALSE)</f>
        <v>ACTIVE</v>
      </c>
      <c r="J901" s="27" t="str">
        <f>VLOOKUP(B901,'大货清单（不定期按GOMS更新）'!A:K,11,FALSE)</f>
        <v>8.95</v>
      </c>
      <c r="K901" s="27" t="str">
        <f>VLOOKUP(B901,'大货清单（不定期按GOMS更新）'!A:N,12,FALSE)</f>
        <v>712</v>
      </c>
      <c r="L901" s="27" t="str">
        <f>VLOOKUP(B901,'大货清单（不定期按GOMS更新）'!A:M,13,FALSE)</f>
        <v>321</v>
      </c>
      <c r="M901" s="27" t="str">
        <f>VLOOKUP(B901,'大货清单（不定期按GOMS更新）'!A:N,14,FALSE)</f>
        <v>278</v>
      </c>
      <c r="N901" s="58" t="s">
        <v>1702</v>
      </c>
      <c r="O901" s="27">
        <f>IFERROR(VLOOKUP(N901,'散件迭代（不定期更新）'!C:J,8,FALSE),0)</f>
        <v>0</v>
      </c>
      <c r="P901" s="27" t="str">
        <f>IFERROR(VLOOKUP(N901,'散件（更新）'!B:H,3,FALSE),0)</f>
        <v>/</v>
      </c>
      <c r="Q901" s="27" t="str">
        <f>VLOOKUP(N901,'散件（更新）'!B:H,2,FALSE)</f>
        <v>114-20191901</v>
      </c>
      <c r="R901" s="27" t="str">
        <f>VLOOKUP(N901,'散件（更新）'!B:H,7,FALSE)</f>
        <v>plastic part</v>
      </c>
      <c r="S901" s="27">
        <f>VLOOKUP(N901,'散件（更新）'!B:E,4,FALSE)</f>
        <v>0</v>
      </c>
      <c r="T901" s="27" t="s">
        <v>8759</v>
      </c>
      <c r="U901" s="28" t="str">
        <f>VLOOKUP(N901,'散件（更新）'!B:G,6,FALSE)</f>
        <v>S5水管套装</v>
      </c>
      <c r="V901" s="28">
        <f>VLOOKUP(N901,'散件（更新）'!B:I,8,FALSE)</f>
        <v>6974950102210</v>
      </c>
    </row>
    <row r="902" spans="1:22" ht="20.149999999999999" customHeight="1">
      <c r="A902" s="57">
        <v>46169</v>
      </c>
      <c r="B902" s="58" t="s">
        <v>14088</v>
      </c>
      <c r="C902" s="27" t="str">
        <f>VLOOKUP(B902,'大货清单（不定期按GOMS更新）'!A:H,8,0)</f>
        <v>109-25350201</v>
      </c>
      <c r="D902" s="27" t="str">
        <f>VLOOKUP(B902,'大货清单（不定期按GOMS更新）'!A:C,3,0)</f>
        <v>CL2535B-01</v>
      </c>
      <c r="E902" s="27" t="str">
        <f>VLOOKUP(B902,'大货清单（不定期按GOMS更新）'!A:H,4,0)</f>
        <v>DE,FR,ES</v>
      </c>
      <c r="F902" s="27" t="str">
        <f>VLOOKUP(B902,'大货清单（不定期按GOMS更新）'!A:H,2,0)</f>
        <v>Floor One i5 Max Pro</v>
      </c>
      <c r="G902" s="28">
        <f>VLOOKUP(B902,'大货清单（不定期按GOMS更新）'!A:I,9,FALSE)</f>
        <v>6932485008995</v>
      </c>
      <c r="H902" s="27" t="str">
        <f>VLOOKUP(B902,'大货清单（不定期按GOMS更新）'!A:H,7,0)</f>
        <v>White&amp;black</v>
      </c>
      <c r="I902" s="27" t="str">
        <f>VLOOKUP(B902,'大货清单（不定期按GOMS更新）'!A:F,6,FALSE)</f>
        <v>ACTIVE</v>
      </c>
      <c r="J902" s="27" t="str">
        <f>VLOOKUP(B902,'大货清单（不定期按GOMS更新）'!A:K,11,FALSE)</f>
        <v>9.4</v>
      </c>
      <c r="K902" s="27" t="str">
        <f>VLOOKUP(B902,'大货清单（不定期按GOMS更新）'!A:N,12,FALSE)</f>
        <v>712</v>
      </c>
      <c r="L902" s="27" t="str">
        <f>VLOOKUP(B902,'大货清单（不定期按GOMS更新）'!A:M,13,FALSE)</f>
        <v>321</v>
      </c>
      <c r="M902" s="27" t="str">
        <f>VLOOKUP(B902,'大货清单（不定期按GOMS更新）'!A:N,14,FALSE)</f>
        <v>278</v>
      </c>
      <c r="N902" s="58" t="s">
        <v>1702</v>
      </c>
      <c r="O902" s="27">
        <f>IFERROR(VLOOKUP(N902,'散件迭代（不定期更新）'!C:J,8,FALSE),0)</f>
        <v>0</v>
      </c>
      <c r="P902" s="27" t="str">
        <f>IFERROR(VLOOKUP(N902,'散件（更新）'!B:H,3,FALSE),0)</f>
        <v>/</v>
      </c>
      <c r="Q902" s="27" t="str">
        <f>VLOOKUP(N902,'散件（更新）'!B:H,2,FALSE)</f>
        <v>114-20191901</v>
      </c>
      <c r="R902" s="27" t="str">
        <f>VLOOKUP(N902,'散件（更新）'!B:H,7,FALSE)</f>
        <v>plastic part</v>
      </c>
      <c r="S902" s="27">
        <f>VLOOKUP(N902,'散件（更新）'!B:E,4,FALSE)</f>
        <v>0</v>
      </c>
      <c r="T902" s="27" t="s">
        <v>8759</v>
      </c>
      <c r="U902" s="28" t="str">
        <f>VLOOKUP(N902,'散件（更新）'!B:G,6,FALSE)</f>
        <v>S5水管套装</v>
      </c>
      <c r="V902" s="28">
        <f>VLOOKUP(N902,'散件（更新）'!B:I,8,FALSE)</f>
        <v>6974950102210</v>
      </c>
    </row>
    <row r="903" spans="1:22" ht="20.149999999999999" customHeight="1">
      <c r="A903" s="57">
        <v>46169</v>
      </c>
      <c r="B903" s="58" t="s">
        <v>11038</v>
      </c>
      <c r="C903" s="27" t="str">
        <f>VLOOKUP(B903,'大货清单（不定期按GOMS更新）'!A:H,8,0)</f>
        <v>109-25400002</v>
      </c>
      <c r="D903" s="27" t="str">
        <f>VLOOKUP(B903,'大货清单（不定期按GOMS更新）'!A:C,3,0)</f>
        <v>CL2540-02</v>
      </c>
      <c r="E903" s="27" t="str">
        <f>VLOOKUP(B903,'大货清单（不定期按GOMS更新）'!A:H,4,0)</f>
        <v>DE,PL</v>
      </c>
      <c r="F903" s="27" t="str">
        <f>VLOOKUP(B903,'大货清单（不定期按GOMS更新）'!A:H,2,0)</f>
        <v>Floor One S7 Artist Premium</v>
      </c>
      <c r="G903" s="28" t="str">
        <f>VLOOKUP(B903,'大货清单（不定期按GOMS更新）'!A:I,9,FALSE)</f>
        <v>6971745580970</v>
      </c>
      <c r="H903" s="27" t="str">
        <f>VLOOKUP(B903,'大货清单（不定期按GOMS更新）'!A:H,7,0)</f>
        <v>BLACK</v>
      </c>
      <c r="I903" s="27" t="str">
        <f>VLOOKUP(B903,'大货清单（不定期按GOMS更新）'!A:F,6,FALSE)</f>
        <v>ACTIVE</v>
      </c>
      <c r="J903" s="27" t="str">
        <f>VLOOKUP(B903,'大货清单（不定期按GOMS更新）'!A:K,11,FALSE)</f>
        <v>10.2</v>
      </c>
      <c r="K903" s="27" t="str">
        <f>VLOOKUP(B903,'大货清单（不定期按GOMS更新）'!A:N,12,FALSE)</f>
        <v>720</v>
      </c>
      <c r="L903" s="27" t="str">
        <f>VLOOKUP(B903,'大货清单（不定期按GOMS更新）'!A:M,13,FALSE)</f>
        <v>324</v>
      </c>
      <c r="M903" s="27" t="str">
        <f>VLOOKUP(B903,'大货清单（不定期按GOMS更新）'!A:N,14,FALSE)</f>
        <v>288</v>
      </c>
      <c r="N903" s="58" t="s">
        <v>1702</v>
      </c>
      <c r="O903" s="27">
        <f>IFERROR(VLOOKUP(N903,'散件迭代（不定期更新）'!C:J,8,FALSE),0)</f>
        <v>0</v>
      </c>
      <c r="P903" s="27" t="str">
        <f>IFERROR(VLOOKUP(N903,'散件（更新）'!B:H,3,FALSE),0)</f>
        <v>/</v>
      </c>
      <c r="Q903" s="27" t="str">
        <f>VLOOKUP(N903,'散件（更新）'!B:H,2,FALSE)</f>
        <v>114-20191901</v>
      </c>
      <c r="R903" s="27" t="str">
        <f>VLOOKUP(N903,'散件（更新）'!B:H,7,FALSE)</f>
        <v>plastic part</v>
      </c>
      <c r="S903" s="27">
        <f>VLOOKUP(N903,'散件（更新）'!B:E,4,FALSE)</f>
        <v>0</v>
      </c>
      <c r="T903" s="27" t="s">
        <v>8759</v>
      </c>
      <c r="U903" s="28" t="str">
        <f>VLOOKUP(N903,'散件（更新）'!B:G,6,FALSE)</f>
        <v>S5水管套装</v>
      </c>
      <c r="V903" s="28">
        <f>VLOOKUP(N903,'散件（更新）'!B:I,8,FALSE)</f>
        <v>6974950102210</v>
      </c>
    </row>
    <row r="904" spans="1:22" ht="20.149999999999999" customHeight="1">
      <c r="A904" s="57">
        <v>46169</v>
      </c>
      <c r="B904" s="58" t="s">
        <v>109</v>
      </c>
      <c r="C904" s="27" t="str">
        <f>VLOOKUP(B904,'大货清单（不定期按GOMS更新）'!A:H,8,0)</f>
        <v>109-20200801</v>
      </c>
      <c r="D904" s="27" t="str">
        <f>VLOOKUP(B904,'大货清单（不定期按GOMS更新）'!A:C,3,0)</f>
        <v>CL2020H-01</v>
      </c>
      <c r="E904" s="27" t="str">
        <f>VLOOKUP(B904,'大货清单（不定期按GOMS更新）'!A:H,4,0)</f>
        <v>IT,ES,FR,UA,DE,NL,PL,SE,BE,KR</v>
      </c>
      <c r="F904" s="27" t="str">
        <f>VLOOKUP(B904,'大货清单（不定期按GOMS更新）'!A:H,2,0)</f>
        <v>Floor One S5 Combo</v>
      </c>
      <c r="G904" s="28">
        <f>VLOOKUP(B904,'大货清单（不定期按GOMS更新）'!A:I,9,FALSE)</f>
        <v>6972200196163</v>
      </c>
      <c r="H904" s="27" t="str">
        <f>VLOOKUP(B904,'大货清单（不定期按GOMS更新）'!A:H,7,0)</f>
        <v>Black</v>
      </c>
      <c r="I904" s="27" t="str">
        <f>VLOOKUP(B904,'大货清单（不定期按GOMS更新）'!A:F,6,FALSE)</f>
        <v>ACTIVE</v>
      </c>
      <c r="J904" s="27" t="str">
        <f>VLOOKUP(B904,'大货清单（不定期按GOMS更新）'!A:K,11,FALSE)</f>
        <v>8.12</v>
      </c>
      <c r="K904" s="27" t="str">
        <f>VLOOKUP(B904,'大货清单（不定期按GOMS更新）'!A:N,12,FALSE)</f>
        <v>326</v>
      </c>
      <c r="L904" s="27" t="str">
        <f>VLOOKUP(B904,'大货清单（不定期按GOMS更新）'!A:M,13,FALSE)</f>
        <v>292</v>
      </c>
      <c r="M904" s="27" t="str">
        <f>VLOOKUP(B904,'大货清单（不定期按GOMS更新）'!A:N,14,FALSE)</f>
        <v>661</v>
      </c>
      <c r="N904" s="58" t="s">
        <v>1702</v>
      </c>
      <c r="O904" s="27">
        <f>IFERROR(VLOOKUP(N904,'散件迭代（不定期更新）'!C:J,8,FALSE),0)</f>
        <v>0</v>
      </c>
      <c r="P904" s="27" t="str">
        <f>IFERROR(VLOOKUP(N904,'散件（更新）'!B:H,3,FALSE),0)</f>
        <v>/</v>
      </c>
      <c r="Q904" s="27" t="str">
        <f>VLOOKUP(N904,'散件（更新）'!B:H,2,FALSE)</f>
        <v>114-20191901</v>
      </c>
      <c r="R904" s="27" t="str">
        <f>VLOOKUP(N904,'散件（更新）'!B:H,7,FALSE)</f>
        <v>plastic part</v>
      </c>
      <c r="S904" s="27">
        <f>VLOOKUP(N904,'散件（更新）'!B:E,4,FALSE)</f>
        <v>0</v>
      </c>
      <c r="T904" s="27" t="s">
        <v>8759</v>
      </c>
      <c r="U904" s="28" t="str">
        <f>VLOOKUP(N904,'散件（更新）'!B:G,6,FALSE)</f>
        <v>S5水管套装</v>
      </c>
      <c r="V904" s="28">
        <f>VLOOKUP(N904,'散件（更新）'!B:I,8,FALSE)</f>
        <v>6974950102210</v>
      </c>
    </row>
    <row r="905" spans="1:22" ht="20.149999999999999" customHeight="1">
      <c r="A905" s="57">
        <v>46169</v>
      </c>
      <c r="B905" s="58" t="s">
        <v>138</v>
      </c>
      <c r="C905" s="27" t="str">
        <f>VLOOKUP(B905,'大货清单（不定期按GOMS更新）'!A:H,8,0)</f>
        <v>109-20110406</v>
      </c>
      <c r="D905" s="27" t="str">
        <f>VLOOKUP(B905,'大货清单（不定期按GOMS更新）'!A:C,3,0)</f>
        <v>CL2011D-06</v>
      </c>
      <c r="E905" s="27" t="str">
        <f>VLOOKUP(B905,'大货清单（不定期按GOMS更新）'!A:H,4,0)</f>
        <v>DE,FR,IT,ES,NL,PL,SE,BE</v>
      </c>
      <c r="F905" s="27" t="str">
        <f>VLOOKUP(B905,'大货清单（不定期按GOMS更新）'!A:H,2,0)</f>
        <v>iFloor 3 Breeze Plus</v>
      </c>
      <c r="G905" s="28">
        <f>VLOOKUP(B905,'大货清单（不定期按GOMS更新）'!A:I,9,FALSE)</f>
        <v>6972200199225</v>
      </c>
      <c r="H905" s="27" t="str">
        <f>VLOOKUP(B905,'大货清单（不定期按GOMS更新）'!A:H,7,0)</f>
        <v>White&amp;Grey</v>
      </c>
      <c r="I905" s="27" t="str">
        <f>VLOOKUP(B905,'大货清单（不定期按GOMS更新）'!A:F,6,FALSE)</f>
        <v>ACTIVE</v>
      </c>
      <c r="J905" s="27" t="str">
        <f>VLOOKUP(B905,'大货清单（不定期按GOMS更新）'!A:K,11,FALSE)</f>
        <v>7.5</v>
      </c>
      <c r="K905" s="27" t="str">
        <f>VLOOKUP(B905,'大货清单（不定期按GOMS更新）'!A:N,12,FALSE)</f>
        <v>326</v>
      </c>
      <c r="L905" s="27" t="str">
        <f>VLOOKUP(B905,'大货清单（不定期按GOMS更新）'!A:M,13,FALSE)</f>
        <v>296</v>
      </c>
      <c r="M905" s="27" t="str">
        <f>VLOOKUP(B905,'大货清单（不定期按GOMS更新）'!A:N,14,FALSE)</f>
        <v>672</v>
      </c>
      <c r="N905" s="58" t="s">
        <v>1702</v>
      </c>
      <c r="O905" s="27">
        <f>IFERROR(VLOOKUP(N905,'散件迭代（不定期更新）'!C:J,8,FALSE),0)</f>
        <v>0</v>
      </c>
      <c r="P905" s="27" t="str">
        <f>IFERROR(VLOOKUP(N905,'散件（更新）'!B:H,3,FALSE),0)</f>
        <v>/</v>
      </c>
      <c r="Q905" s="27" t="str">
        <f>VLOOKUP(N905,'散件（更新）'!B:H,2,FALSE)</f>
        <v>114-20191901</v>
      </c>
      <c r="R905" s="27" t="str">
        <f>VLOOKUP(N905,'散件（更新）'!B:H,7,FALSE)</f>
        <v>plastic part</v>
      </c>
      <c r="S905" s="27">
        <f>VLOOKUP(N905,'散件（更新）'!B:E,4,FALSE)</f>
        <v>0</v>
      </c>
      <c r="T905" s="27" t="s">
        <v>8759</v>
      </c>
      <c r="U905" s="28" t="str">
        <f>VLOOKUP(N905,'散件（更新）'!B:G,6,FALSE)</f>
        <v>S5水管套装</v>
      </c>
      <c r="V905" s="28">
        <f>VLOOKUP(N905,'散件（更新）'!B:I,8,FALSE)</f>
        <v>6974950102210</v>
      </c>
    </row>
    <row r="906" spans="1:22" ht="20.149999999999999" customHeight="1">
      <c r="A906" s="57">
        <v>46169</v>
      </c>
      <c r="B906" s="58" t="s">
        <v>1166</v>
      </c>
      <c r="C906" s="27" t="str">
        <f>VLOOKUP(B906,'大货清单（不定期按GOMS更新）'!A:H,8,0)</f>
        <v>109-21230401</v>
      </c>
      <c r="D906" s="27" t="str">
        <f>VLOOKUP(B906,'大货清单（不定期按GOMS更新）'!A:C,3,0)</f>
        <v>CL2123D-01</v>
      </c>
      <c r="E906" s="27" t="str">
        <f>VLOOKUP(B906,'大货清单（不定期按GOMS更新）'!A:H,4,0)</f>
        <v>DE,FR,IT,CL,ZA,ES,BE</v>
      </c>
      <c r="F906" s="27" t="str">
        <f>VLOOKUP(B906,'大货清单（不定期按GOMS更新）'!A:H,2,0)</f>
        <v>Floor One S7 Pro</v>
      </c>
      <c r="G906" s="28">
        <f>VLOOKUP(B906,'大货清单（不定期按GOMS更新）'!A:I,9,FALSE)</f>
        <v>6974950100346</v>
      </c>
      <c r="H906" s="27" t="str">
        <f>VLOOKUP(B906,'大货清单（不定期按GOMS更新）'!A:H,7,0)</f>
        <v>Black</v>
      </c>
      <c r="I906" s="27" t="str">
        <f>VLOOKUP(B906,'大货清单（不定期按GOMS更新）'!A:F,6,FALSE)</f>
        <v>PHASEOUT</v>
      </c>
      <c r="J906" s="27" t="str">
        <f>VLOOKUP(B906,'大货清单（不定期按GOMS更新）'!A:K,11,FALSE)</f>
        <v>9.7</v>
      </c>
      <c r="K906" s="27" t="str">
        <f>VLOOKUP(B906,'大货清单（不定期按GOMS更新）'!A:N,12,FALSE)</f>
        <v>674</v>
      </c>
      <c r="L906" s="27" t="str">
        <f>VLOOKUP(B906,'大货清单（不定期按GOMS更新）'!A:M,13,FALSE)</f>
        <v>332</v>
      </c>
      <c r="M906" s="27" t="str">
        <f>VLOOKUP(B906,'大货清单（不定期按GOMS更新）'!A:N,14,FALSE)</f>
        <v>306</v>
      </c>
      <c r="N906" s="58" t="s">
        <v>1702</v>
      </c>
      <c r="O906" s="27">
        <f>IFERROR(VLOOKUP(N906,'散件迭代（不定期更新）'!C:J,8,FALSE),0)</f>
        <v>0</v>
      </c>
      <c r="P906" s="27" t="str">
        <f>IFERROR(VLOOKUP(N906,'散件（更新）'!B:H,3,FALSE),0)</f>
        <v>/</v>
      </c>
      <c r="Q906" s="27" t="str">
        <f>VLOOKUP(N906,'散件（更新）'!B:H,2,FALSE)</f>
        <v>114-20191901</v>
      </c>
      <c r="R906" s="27" t="str">
        <f>VLOOKUP(N906,'散件（更新）'!B:H,7,FALSE)</f>
        <v>plastic part</v>
      </c>
      <c r="S906" s="27">
        <f>VLOOKUP(N906,'散件（更新）'!B:E,4,FALSE)</f>
        <v>0</v>
      </c>
      <c r="T906" s="27" t="s">
        <v>8759</v>
      </c>
      <c r="U906" s="28" t="str">
        <f>VLOOKUP(N906,'散件（更新）'!B:G,6,FALSE)</f>
        <v>S5水管套装</v>
      </c>
      <c r="V906" s="28">
        <f>VLOOKUP(N906,'散件（更新）'!B:I,8,FALSE)</f>
        <v>6974950102210</v>
      </c>
    </row>
    <row r="907" spans="1:22" ht="20.149999999999999" customHeight="1">
      <c r="A907" s="57">
        <v>46169</v>
      </c>
      <c r="B907" s="58" t="s">
        <v>131</v>
      </c>
      <c r="C907" s="27" t="str">
        <f>VLOOKUP(B907,'大货清单（不定期按GOMS更新）'!A:H,8,0)</f>
        <v>109-18790501</v>
      </c>
      <c r="D907" s="27" t="str">
        <f>VLOOKUP(B907,'大货清单（不定期按GOMS更新）'!A:C,3,0)</f>
        <v>CL1879E-01</v>
      </c>
      <c r="E907" s="27" t="str">
        <f>VLOOKUP(B907,'大货清单（不定期按GOMS更新）'!A:H,4,0)</f>
        <v>IT,UA,ES,TR,FR,DE,AT,CH,NL,PL,SE</v>
      </c>
      <c r="F907" s="27" t="str">
        <f>VLOOKUP(B907,'大货清单（不定期按GOMS更新）'!A:H,2,0)</f>
        <v>iFloor 3</v>
      </c>
      <c r="G907" s="28">
        <f>VLOOKUP(B907,'大货清单（不定期按GOMS更新）'!A:I,9,FALSE)</f>
        <v>6972200190482</v>
      </c>
      <c r="H907" s="27" t="str">
        <f>VLOOKUP(B907,'大货清单（不定期按GOMS更新）'!A:H,7,0)</f>
        <v>White&amp;Grey</v>
      </c>
      <c r="I907" s="27" t="str">
        <f>VLOOKUP(B907,'大货清单（不定期按GOMS更新）'!A:F,6,FALSE)</f>
        <v>PHASEOUT</v>
      </c>
      <c r="J907" s="27" t="str">
        <f>VLOOKUP(B907,'大货清单（不定期按GOMS更新）'!A:K,11,FALSE)</f>
        <v>8</v>
      </c>
      <c r="K907" s="27" t="str">
        <f>VLOOKUP(B907,'大货清单（不定期按GOMS更新）'!A:N,12,FALSE)</f>
        <v>326</v>
      </c>
      <c r="L907" s="27" t="str">
        <f>VLOOKUP(B907,'大货清单（不定期按GOMS更新）'!A:M,13,FALSE)</f>
        <v>296</v>
      </c>
      <c r="M907" s="27" t="str">
        <f>VLOOKUP(B907,'大货清单（不定期按GOMS更新）'!A:N,14,FALSE)</f>
        <v>736</v>
      </c>
      <c r="N907" s="58" t="s">
        <v>1702</v>
      </c>
      <c r="O907" s="27">
        <f>IFERROR(VLOOKUP(N907,'散件迭代（不定期更新）'!C:J,8,FALSE),0)</f>
        <v>0</v>
      </c>
      <c r="P907" s="27" t="str">
        <f>IFERROR(VLOOKUP(N907,'散件（更新）'!B:H,3,FALSE),0)</f>
        <v>/</v>
      </c>
      <c r="Q907" s="27" t="str">
        <f>VLOOKUP(N907,'散件（更新）'!B:H,2,FALSE)</f>
        <v>114-20191901</v>
      </c>
      <c r="R907" s="27" t="str">
        <f>VLOOKUP(N907,'散件（更新）'!B:H,7,FALSE)</f>
        <v>plastic part</v>
      </c>
      <c r="S907" s="27">
        <f>VLOOKUP(N907,'散件（更新）'!B:E,4,FALSE)</f>
        <v>0</v>
      </c>
      <c r="T907" s="27" t="s">
        <v>8759</v>
      </c>
      <c r="U907" s="28" t="str">
        <f>VLOOKUP(N907,'散件（更新）'!B:G,6,FALSE)</f>
        <v>S5水管套装</v>
      </c>
      <c r="V907" s="28">
        <f>VLOOKUP(N907,'散件（更新）'!B:I,8,FALSE)</f>
        <v>6974950102210</v>
      </c>
    </row>
    <row r="908" spans="1:22" ht="20.149999999999999" customHeight="1">
      <c r="A908" s="57">
        <v>46169</v>
      </c>
      <c r="B908" s="58" t="s">
        <v>133</v>
      </c>
      <c r="C908" s="27" t="str">
        <f>VLOOKUP(B908,'大货清单（不定期按GOMS更新）'!A:H,8,0)</f>
        <v>109-18790502</v>
      </c>
      <c r="D908" s="27" t="str">
        <f>VLOOKUP(B908,'大货清单（不定期按GOMS更新）'!A:C,3,0)</f>
        <v>CL1879E-02</v>
      </c>
      <c r="E908" s="27" t="str">
        <f>VLOOKUP(B908,'大货清单（不定期按GOMS更新）'!A:H,4,0)</f>
        <v>GB,AE,FR</v>
      </c>
      <c r="F908" s="27" t="str">
        <f>VLOOKUP(B908,'大货清单（不定期按GOMS更新）'!A:H,2,0)</f>
        <v>iFloor 3</v>
      </c>
      <c r="G908" s="28">
        <f>VLOOKUP(B908,'大货清单（不定期按GOMS更新）'!A:I,9,FALSE)</f>
        <v>6972200192158</v>
      </c>
      <c r="H908" s="27" t="str">
        <f>VLOOKUP(B908,'大货清单（不定期按GOMS更新）'!A:H,7,0)</f>
        <v>White&amp;Grey</v>
      </c>
      <c r="I908" s="27" t="str">
        <f>VLOOKUP(B908,'大货清单（不定期按GOMS更新）'!A:F,6,FALSE)</f>
        <v>PHASEOUT</v>
      </c>
      <c r="J908" s="27" t="str">
        <f>VLOOKUP(B908,'大货清单（不定期按GOMS更新）'!A:K,11,FALSE)</f>
        <v>8</v>
      </c>
      <c r="K908" s="27" t="str">
        <f>VLOOKUP(B908,'大货清单（不定期按GOMS更新）'!A:N,12,FALSE)</f>
        <v>326</v>
      </c>
      <c r="L908" s="27" t="str">
        <f>VLOOKUP(B908,'大货清单（不定期按GOMS更新）'!A:M,13,FALSE)</f>
        <v>296</v>
      </c>
      <c r="M908" s="27" t="str">
        <f>VLOOKUP(B908,'大货清单（不定期按GOMS更新）'!A:N,14,FALSE)</f>
        <v>736</v>
      </c>
      <c r="N908" s="58" t="s">
        <v>1702</v>
      </c>
      <c r="O908" s="27">
        <f>IFERROR(VLOOKUP(N908,'散件迭代（不定期更新）'!C:J,8,FALSE),0)</f>
        <v>0</v>
      </c>
      <c r="P908" s="27" t="str">
        <f>IFERROR(VLOOKUP(N908,'散件（更新）'!B:H,3,FALSE),0)</f>
        <v>/</v>
      </c>
      <c r="Q908" s="27" t="str">
        <f>VLOOKUP(N908,'散件（更新）'!B:H,2,FALSE)</f>
        <v>114-20191901</v>
      </c>
      <c r="R908" s="27" t="str">
        <f>VLOOKUP(N908,'散件（更新）'!B:H,7,FALSE)</f>
        <v>plastic part</v>
      </c>
      <c r="S908" s="27">
        <f>VLOOKUP(N908,'散件（更新）'!B:E,4,FALSE)</f>
        <v>0</v>
      </c>
      <c r="T908" s="27" t="s">
        <v>8759</v>
      </c>
      <c r="U908" s="28" t="str">
        <f>VLOOKUP(N908,'散件（更新）'!B:G,6,FALSE)</f>
        <v>S5水管套装</v>
      </c>
      <c r="V908" s="28">
        <f>VLOOKUP(N908,'散件（更新）'!B:I,8,FALSE)</f>
        <v>6974950102210</v>
      </c>
    </row>
    <row r="909" spans="1:22" ht="20.149999999999999" customHeight="1">
      <c r="A909" s="57">
        <v>46169</v>
      </c>
      <c r="B909" s="58" t="s">
        <v>135</v>
      </c>
      <c r="C909" s="27" t="str">
        <f>VLOOKUP(B909,'大货清单（不定期按GOMS更新）'!A:H,8,0)</f>
        <v>109-18790505</v>
      </c>
      <c r="D909" s="27" t="str">
        <f>VLOOKUP(B909,'大货清单（不定期按GOMS更新）'!A:C,3,0)</f>
        <v>CL1879E-05</v>
      </c>
      <c r="E909" s="27" t="str">
        <f>VLOOKUP(B909,'大货清单（不定期按GOMS更新）'!A:H,4,0)</f>
        <v>ES,FR,IT,UA,AT,DE,NL,TR,DK,PL</v>
      </c>
      <c r="F909" s="27" t="str">
        <f>VLOOKUP(B909,'大货清单（不定期按GOMS更新）'!A:H,2,0)</f>
        <v>iFloor 3 Plus</v>
      </c>
      <c r="G909" s="28">
        <f>VLOOKUP(B909,'大货清单（不定期按GOMS更新）'!A:I,9,FALSE)</f>
        <v>6972200198488</v>
      </c>
      <c r="H909" s="27" t="str">
        <f>VLOOKUP(B909,'大货清单（不定期按GOMS更新）'!A:H,7,0)</f>
        <v>White&amp;Grey</v>
      </c>
      <c r="I909" s="27" t="str">
        <f>VLOOKUP(B909,'大货清单（不定期按GOMS更新）'!A:F,6,FALSE)</f>
        <v>PHASEOUT</v>
      </c>
      <c r="J909" s="27" t="str">
        <f>VLOOKUP(B909,'大货清单（不定期按GOMS更新）'!A:K,11,FALSE)</f>
        <v>8.2</v>
      </c>
      <c r="K909" s="27" t="str">
        <f>VLOOKUP(B909,'大货清单（不定期按GOMS更新）'!A:N,12,FALSE)</f>
        <v>326</v>
      </c>
      <c r="L909" s="27" t="str">
        <f>VLOOKUP(B909,'大货清单（不定期按GOMS更新）'!A:M,13,FALSE)</f>
        <v>296</v>
      </c>
      <c r="M909" s="27" t="str">
        <f>VLOOKUP(B909,'大货清单（不定期按GOMS更新）'!A:N,14,FALSE)</f>
        <v>734</v>
      </c>
      <c r="N909" s="58" t="s">
        <v>1702</v>
      </c>
      <c r="O909" s="27">
        <f>IFERROR(VLOOKUP(N909,'散件迭代（不定期更新）'!C:J,8,FALSE),0)</f>
        <v>0</v>
      </c>
      <c r="P909" s="27" t="str">
        <f>IFERROR(VLOOKUP(N909,'散件（更新）'!B:H,3,FALSE),0)</f>
        <v>/</v>
      </c>
      <c r="Q909" s="27" t="str">
        <f>VLOOKUP(N909,'散件（更新）'!B:H,2,FALSE)</f>
        <v>114-20191901</v>
      </c>
      <c r="R909" s="27" t="str">
        <f>VLOOKUP(N909,'散件（更新）'!B:H,7,FALSE)</f>
        <v>plastic part</v>
      </c>
      <c r="S909" s="27">
        <f>VLOOKUP(N909,'散件（更新）'!B:E,4,FALSE)</f>
        <v>0</v>
      </c>
      <c r="T909" s="27" t="s">
        <v>8759</v>
      </c>
      <c r="U909" s="28" t="str">
        <f>VLOOKUP(N909,'散件（更新）'!B:G,6,FALSE)</f>
        <v>S5水管套装</v>
      </c>
      <c r="V909" s="28">
        <f>VLOOKUP(N909,'散件（更新）'!B:I,8,FALSE)</f>
        <v>6974950102210</v>
      </c>
    </row>
    <row r="910" spans="1:22" ht="20.149999999999999" customHeight="1">
      <c r="A910" s="57">
        <v>46169</v>
      </c>
      <c r="B910" s="58" t="s">
        <v>141</v>
      </c>
      <c r="C910" s="27" t="str">
        <f>VLOOKUP(B910,'大货清单（不定期按GOMS更新）'!A:H,8,0)</f>
        <v>109-20110401</v>
      </c>
      <c r="D910" s="27" t="str">
        <f>VLOOKUP(B910,'大货清单（不定期按GOMS更新）'!A:C,3,0)</f>
        <v>CL2011D-01</v>
      </c>
      <c r="E910" s="27" t="str">
        <f>VLOOKUP(B910,'大货清单（不定期按GOMS更新）'!A:H,4,0)</f>
        <v>ES,UA,FR,DE,AT,CH,ZA,GR,PL,NL,DK,TR,MA,LT,CZ,HU</v>
      </c>
      <c r="F910" s="27" t="str">
        <f>VLOOKUP(B910,'大货清单（不定期按GOMS更新）'!A:H,2,0)</f>
        <v>iFloor Breeze</v>
      </c>
      <c r="G910" s="28">
        <f>VLOOKUP(B910,'大货清单（不定期按GOMS更新）'!A:I,9,FALSE)</f>
        <v>6972200194176</v>
      </c>
      <c r="H910" s="27" t="str">
        <f>VLOOKUP(B910,'大货清单（不定期按GOMS更新）'!A:H,7,0)</f>
        <v>White&amp;Grey</v>
      </c>
      <c r="I910" s="27" t="str">
        <f>VLOOKUP(B910,'大货清单（不定期按GOMS更新）'!A:F,6,FALSE)</f>
        <v>ACTIVE</v>
      </c>
      <c r="J910" s="27" t="str">
        <f>VLOOKUP(B910,'大货清单（不定期按GOMS更新）'!A:K,11,FALSE)</f>
        <v>7.4</v>
      </c>
      <c r="K910" s="27" t="str">
        <f>VLOOKUP(B910,'大货清单（不定期按GOMS更新）'!A:N,12,FALSE)</f>
        <v>326</v>
      </c>
      <c r="L910" s="27" t="str">
        <f>VLOOKUP(B910,'大货清单（不定期按GOMS更新）'!A:M,13,FALSE)</f>
        <v>296</v>
      </c>
      <c r="M910" s="27" t="str">
        <f>VLOOKUP(B910,'大货清单（不定期按GOMS更新）'!A:N,14,FALSE)</f>
        <v>672</v>
      </c>
      <c r="N910" s="58" t="s">
        <v>1702</v>
      </c>
      <c r="O910" s="27">
        <f>IFERROR(VLOOKUP(N910,'散件迭代（不定期更新）'!C:J,8,FALSE),0)</f>
        <v>0</v>
      </c>
      <c r="P910" s="27" t="str">
        <f>IFERROR(VLOOKUP(N910,'散件（更新）'!B:H,3,FALSE),0)</f>
        <v>/</v>
      </c>
      <c r="Q910" s="27" t="str">
        <f>VLOOKUP(N910,'散件（更新）'!B:H,2,FALSE)</f>
        <v>114-20191901</v>
      </c>
      <c r="R910" s="27" t="str">
        <f>VLOOKUP(N910,'散件（更新）'!B:H,7,FALSE)</f>
        <v>plastic part</v>
      </c>
      <c r="S910" s="27">
        <f>VLOOKUP(N910,'散件（更新）'!B:E,4,FALSE)</f>
        <v>0</v>
      </c>
      <c r="T910" s="27" t="s">
        <v>8759</v>
      </c>
      <c r="U910" s="28" t="str">
        <f>VLOOKUP(N910,'散件（更新）'!B:G,6,FALSE)</f>
        <v>S5水管套装</v>
      </c>
      <c r="V910" s="28">
        <f>VLOOKUP(N910,'散件（更新）'!B:I,8,FALSE)</f>
        <v>6974950102210</v>
      </c>
    </row>
    <row r="911" spans="1:22" ht="20.149999999999999" customHeight="1">
      <c r="A911" s="57">
        <v>46169</v>
      </c>
      <c r="B911" s="58" t="s">
        <v>2847</v>
      </c>
      <c r="C911" s="27" t="str">
        <f>VLOOKUP(B911,'大货清单（不定期按GOMS更新）'!A:H,8,0)</f>
        <v>109-20110402</v>
      </c>
      <c r="D911" s="27" t="str">
        <f>VLOOKUP(B911,'大货清单（不定期按GOMS更新）'!A:C,3,0)</f>
        <v>CL2011D-02</v>
      </c>
      <c r="E911" s="27" t="str">
        <f>VLOOKUP(B911,'大货清单（不定期按GOMS更新）'!A:H,4,0)</f>
        <v>GB</v>
      </c>
      <c r="F911" s="27" t="str">
        <f>VLOOKUP(B911,'大货清单（不定期按GOMS更新）'!A:H,2,0)</f>
        <v>iFloor 3 Breeze</v>
      </c>
      <c r="G911" s="28">
        <f>VLOOKUP(B911,'大货清单（不定期按GOMS更新）'!A:I,9,FALSE)</f>
        <v>6972200194183</v>
      </c>
      <c r="H911" s="27" t="str">
        <f>VLOOKUP(B911,'大货清单（不定期按GOMS更新）'!A:H,7,0)</f>
        <v>White&amp;Grey</v>
      </c>
      <c r="I911" s="27" t="str">
        <f>VLOOKUP(B911,'大货清单（不定期按GOMS更新）'!A:F,6,FALSE)</f>
        <v>PHASEOUT</v>
      </c>
      <c r="J911" s="27" t="str">
        <f>VLOOKUP(B911,'大货清单（不定期按GOMS更新）'!A:K,11,FALSE)</f>
        <v>7.4</v>
      </c>
      <c r="K911" s="27" t="str">
        <f>VLOOKUP(B911,'大货清单（不定期按GOMS更新）'!A:N,12,FALSE)</f>
        <v>326</v>
      </c>
      <c r="L911" s="27" t="str">
        <f>VLOOKUP(B911,'大货清单（不定期按GOMS更新）'!A:M,13,FALSE)</f>
        <v>296</v>
      </c>
      <c r="M911" s="27" t="str">
        <f>VLOOKUP(B911,'大货清单（不定期按GOMS更新）'!A:N,14,FALSE)</f>
        <v>672</v>
      </c>
      <c r="N911" s="58" t="s">
        <v>1702</v>
      </c>
      <c r="O911" s="27">
        <f>IFERROR(VLOOKUP(N911,'散件迭代（不定期更新）'!C:J,8,FALSE),0)</f>
        <v>0</v>
      </c>
      <c r="P911" s="27" t="str">
        <f>IFERROR(VLOOKUP(N911,'散件（更新）'!B:H,3,FALSE),0)</f>
        <v>/</v>
      </c>
      <c r="Q911" s="27" t="str">
        <f>VLOOKUP(N911,'散件（更新）'!B:H,2,FALSE)</f>
        <v>114-20191901</v>
      </c>
      <c r="R911" s="27" t="str">
        <f>VLOOKUP(N911,'散件（更新）'!B:H,7,FALSE)</f>
        <v>plastic part</v>
      </c>
      <c r="S911" s="27">
        <f>VLOOKUP(N911,'散件（更新）'!B:E,4,FALSE)</f>
        <v>0</v>
      </c>
      <c r="T911" s="27" t="s">
        <v>8759</v>
      </c>
      <c r="U911" s="28" t="str">
        <f>VLOOKUP(N911,'散件（更新）'!B:G,6,FALSE)</f>
        <v>S5水管套装</v>
      </c>
      <c r="V911" s="28">
        <f>VLOOKUP(N911,'散件（更新）'!B:I,8,FALSE)</f>
        <v>6974950102210</v>
      </c>
    </row>
    <row r="912" spans="1:22" ht="20.149999999999999" customHeight="1">
      <c r="A912" s="57">
        <v>46169</v>
      </c>
      <c r="B912" s="58" t="s">
        <v>1200</v>
      </c>
      <c r="C912" s="27" t="str">
        <f>VLOOKUP(B912,'大货清单（不定期按GOMS更新）'!A:H,8,0)</f>
        <v>109-20110408</v>
      </c>
      <c r="D912" s="27" t="str">
        <f>VLOOKUP(B912,'大货清单（不定期按GOMS更新）'!A:C,3,0)</f>
        <v>CL2011D-08</v>
      </c>
      <c r="E912" s="27" t="str">
        <f>VLOOKUP(B912,'大货清单（不定期按GOMS更新）'!A:H,4,0)</f>
        <v>DE</v>
      </c>
      <c r="F912" s="27" t="str">
        <f>VLOOKUP(B912,'大货清单（不定期按GOMS更新）'!A:H,2,0)</f>
        <v>iFloor Breeze Essentials</v>
      </c>
      <c r="G912" s="28" t="str">
        <f>VLOOKUP(B912,'大货清单（不定期按GOMS更新）'!A:I,9,FALSE)</f>
        <v>6974950100261,	 6974950100261</v>
      </c>
      <c r="H912" s="27" t="str">
        <f>VLOOKUP(B912,'大货清单（不定期按GOMS更新）'!A:H,7,0)</f>
        <v>White&amp;Grey</v>
      </c>
      <c r="I912" s="27" t="str">
        <f>VLOOKUP(B912,'大货清单（不定期按GOMS更新）'!A:F,6,FALSE)</f>
        <v>PHASEOUT</v>
      </c>
      <c r="J912" s="27" t="str">
        <f>VLOOKUP(B912,'大货清单（不定期按GOMS更新）'!A:K,11,FALSE)</f>
        <v>7.4</v>
      </c>
      <c r="K912" s="27" t="str">
        <f>VLOOKUP(B912,'大货清单（不定期按GOMS更新）'!A:N,12,FALSE)</f>
        <v>326</v>
      </c>
      <c r="L912" s="27" t="str">
        <f>VLOOKUP(B912,'大货清单（不定期按GOMS更新）'!A:M,13,FALSE)</f>
        <v>296</v>
      </c>
      <c r="M912" s="27" t="str">
        <f>VLOOKUP(B912,'大货清单（不定期按GOMS更新）'!A:N,14,FALSE)</f>
        <v>672</v>
      </c>
      <c r="N912" s="58" t="s">
        <v>1702</v>
      </c>
      <c r="O912" s="27">
        <f>IFERROR(VLOOKUP(N912,'散件迭代（不定期更新）'!C:J,8,FALSE),0)</f>
        <v>0</v>
      </c>
      <c r="P912" s="27" t="str">
        <f>IFERROR(VLOOKUP(N912,'散件（更新）'!B:H,3,FALSE),0)</f>
        <v>/</v>
      </c>
      <c r="Q912" s="27" t="str">
        <f>VLOOKUP(N912,'散件（更新）'!B:H,2,FALSE)</f>
        <v>114-20191901</v>
      </c>
      <c r="R912" s="27" t="str">
        <f>VLOOKUP(N912,'散件（更新）'!B:H,7,FALSE)</f>
        <v>plastic part</v>
      </c>
      <c r="S912" s="27">
        <f>VLOOKUP(N912,'散件（更新）'!B:E,4,FALSE)</f>
        <v>0</v>
      </c>
      <c r="T912" s="27" t="s">
        <v>8759</v>
      </c>
      <c r="U912" s="28" t="str">
        <f>VLOOKUP(N912,'散件（更新）'!B:G,6,FALSE)</f>
        <v>S5水管套装</v>
      </c>
      <c r="V912" s="28">
        <f>VLOOKUP(N912,'散件（更新）'!B:I,8,FALSE)</f>
        <v>6974950102210</v>
      </c>
    </row>
    <row r="913" spans="1:22" ht="20.149999999999999" customHeight="1">
      <c r="A913" s="57">
        <v>46169</v>
      </c>
      <c r="B913" s="58" t="s">
        <v>105</v>
      </c>
      <c r="C913" s="27" t="str">
        <f>VLOOKUP(B913,'大货清单（不定期按GOMS更新）'!A:H,8,0)</f>
        <v>109-18790001</v>
      </c>
      <c r="D913" s="27" t="str">
        <f>VLOOKUP(B913,'大货清单（不定期按GOMS更新）'!A:C,3,0)</f>
        <v>CL1879-01</v>
      </c>
      <c r="E913" s="27" t="str">
        <f>VLOOKUP(B913,'大货清单（不定期按GOMS更新）'!A:H,4,0)</f>
        <v>CL,FR,IT,UA,ES,DE,AT,CH,TR,SE,PL,NL,BE</v>
      </c>
      <c r="F913" s="27" t="str">
        <f>VLOOKUP(B913,'大货清单（不定期按GOMS更新）'!A:H,2,0)</f>
        <v>Floor One S3</v>
      </c>
      <c r="G913" s="28">
        <f>VLOOKUP(B913,'大货清单（不定期按GOMS更新）'!A:I,9,FALSE)</f>
        <v>6972200190512</v>
      </c>
      <c r="H913" s="27" t="str">
        <f>VLOOKUP(B913,'大货清单（不定期按GOMS更新）'!A:H,7,0)</f>
        <v>Black</v>
      </c>
      <c r="I913" s="27" t="str">
        <f>VLOOKUP(B913,'大货清单（不定期按GOMS更新）'!A:F,6,FALSE)</f>
        <v>PHASEOUT</v>
      </c>
      <c r="J913" s="27" t="str">
        <f>VLOOKUP(B913,'大货清单（不定期按GOMS更新）'!A:K,11,FALSE)</f>
        <v>8</v>
      </c>
      <c r="K913" s="27" t="str">
        <f>VLOOKUP(B913,'大货清单（不定期按GOMS更新）'!A:N,12,FALSE)</f>
        <v>326</v>
      </c>
      <c r="L913" s="27" t="str">
        <f>VLOOKUP(B913,'大货清单（不定期按GOMS更新）'!A:M,13,FALSE)</f>
        <v>296</v>
      </c>
      <c r="M913" s="27" t="str">
        <f>VLOOKUP(B913,'大货清单（不定期按GOMS更新）'!A:N,14,FALSE)</f>
        <v>736</v>
      </c>
      <c r="N913" s="58" t="s">
        <v>1702</v>
      </c>
      <c r="O913" s="27">
        <f>IFERROR(VLOOKUP(N913,'散件迭代（不定期更新）'!C:J,8,FALSE),0)</f>
        <v>0</v>
      </c>
      <c r="P913" s="27" t="str">
        <f>IFERROR(VLOOKUP(N913,'散件（更新）'!B:H,3,FALSE),0)</f>
        <v>/</v>
      </c>
      <c r="Q913" s="27" t="str">
        <f>VLOOKUP(N913,'散件（更新）'!B:H,2,FALSE)</f>
        <v>114-20191901</v>
      </c>
      <c r="R913" s="27" t="str">
        <f>VLOOKUP(N913,'散件（更新）'!B:H,7,FALSE)</f>
        <v>plastic part</v>
      </c>
      <c r="S913" s="27">
        <f>VLOOKUP(N913,'散件（更新）'!B:E,4,FALSE)</f>
        <v>0</v>
      </c>
      <c r="T913" s="27" t="s">
        <v>8759</v>
      </c>
      <c r="U913" s="28" t="str">
        <f>VLOOKUP(N913,'散件（更新）'!B:G,6,FALSE)</f>
        <v>S5水管套装</v>
      </c>
      <c r="V913" s="28">
        <f>VLOOKUP(N913,'散件（更新）'!B:I,8,FALSE)</f>
        <v>6974950102210</v>
      </c>
    </row>
    <row r="914" spans="1:22" ht="20.149999999999999" customHeight="1">
      <c r="A914" s="57">
        <v>46169</v>
      </c>
      <c r="B914" s="58" t="s">
        <v>2477</v>
      </c>
      <c r="C914" s="27" t="str">
        <f>VLOOKUP(B914,'大货清单（不定期按GOMS更新）'!A:H,8,0)</f>
        <v>109-18790002</v>
      </c>
      <c r="D914" s="27" t="str">
        <f>VLOOKUP(B914,'大货清单（不定期按GOMS更新）'!A:C,3,0)</f>
        <v>CL1879-02</v>
      </c>
      <c r="E914" s="27" t="str">
        <f>VLOOKUP(B914,'大货清单（不定期按GOMS更新）'!A:H,4,0)</f>
        <v>IE,GB,AE</v>
      </c>
      <c r="F914" s="27" t="str">
        <f>VLOOKUP(B914,'大货清单（不定期按GOMS更新）'!A:H,2,0)</f>
        <v>Floor One S3</v>
      </c>
      <c r="G914" s="28">
        <f>VLOOKUP(B914,'大货清单（不定期按GOMS更新）'!A:I,9,FALSE)</f>
        <v>6972200192141</v>
      </c>
      <c r="H914" s="27" t="str">
        <f>VLOOKUP(B914,'大货清单（不定期按GOMS更新）'!A:H,7,0)</f>
        <v>Black</v>
      </c>
      <c r="I914" s="27" t="str">
        <f>VLOOKUP(B914,'大货清单（不定期按GOMS更新）'!A:F,6,FALSE)</f>
        <v>PHASEOUT</v>
      </c>
      <c r="J914" s="27" t="str">
        <f>VLOOKUP(B914,'大货清单（不定期按GOMS更新）'!A:K,11,FALSE)</f>
        <v>8</v>
      </c>
      <c r="K914" s="27" t="str">
        <f>VLOOKUP(B914,'大货清单（不定期按GOMS更新）'!A:N,12,FALSE)</f>
        <v>326</v>
      </c>
      <c r="L914" s="27" t="str">
        <f>VLOOKUP(B914,'大货清单（不定期按GOMS更新）'!A:M,13,FALSE)</f>
        <v>296</v>
      </c>
      <c r="M914" s="27" t="str">
        <f>VLOOKUP(B914,'大货清单（不定期按GOMS更新）'!A:N,14,FALSE)</f>
        <v>736</v>
      </c>
      <c r="N914" s="58" t="s">
        <v>1702</v>
      </c>
      <c r="O914" s="27">
        <f>IFERROR(VLOOKUP(N914,'散件迭代（不定期更新）'!C:J,8,FALSE),0)</f>
        <v>0</v>
      </c>
      <c r="P914" s="27" t="str">
        <f>IFERROR(VLOOKUP(N914,'散件（更新）'!B:H,3,FALSE),0)</f>
        <v>/</v>
      </c>
      <c r="Q914" s="27" t="str">
        <f>VLOOKUP(N914,'散件（更新）'!B:H,2,FALSE)</f>
        <v>114-20191901</v>
      </c>
      <c r="R914" s="27" t="str">
        <f>VLOOKUP(N914,'散件（更新）'!B:H,7,FALSE)</f>
        <v>plastic part</v>
      </c>
      <c r="S914" s="27">
        <f>VLOOKUP(N914,'散件（更新）'!B:E,4,FALSE)</f>
        <v>0</v>
      </c>
      <c r="T914" s="27" t="s">
        <v>8759</v>
      </c>
      <c r="U914" s="28" t="str">
        <f>VLOOKUP(N914,'散件（更新）'!B:G,6,FALSE)</f>
        <v>S5水管套装</v>
      </c>
      <c r="V914" s="28">
        <f>VLOOKUP(N914,'散件（更新）'!B:I,8,FALSE)</f>
        <v>6974950102210</v>
      </c>
    </row>
    <row r="915" spans="1:22" ht="20.149999999999999" customHeight="1">
      <c r="A915" s="57">
        <v>46169</v>
      </c>
      <c r="B915" s="58" t="s">
        <v>107</v>
      </c>
      <c r="C915" s="27" t="str">
        <f>VLOOKUP(B915,'大货清单（不定期按GOMS更新）'!A:H,8,0)</f>
        <v>109-18790009</v>
      </c>
      <c r="D915" s="27" t="str">
        <f>VLOOKUP(B915,'大货清单（不定期按GOMS更新）'!A:C,3,0)</f>
        <v>CL1879-09</v>
      </c>
      <c r="E915" s="27" t="str">
        <f>VLOOKUP(B915,'大货清单（不定期按GOMS更新）'!A:H,4,0)</f>
        <v>IT,ES,FR,AT,DE,CH,NL,PL,DK,UA,VN,CZ,LT,GR</v>
      </c>
      <c r="F915" s="27" t="str">
        <f>VLOOKUP(B915,'大货清单（不定期按GOMS更新）'!A:H,2,0)</f>
        <v>Floor One S3 Extreme</v>
      </c>
      <c r="G915" s="28">
        <f>VLOOKUP(B915,'大货清单（不定期按GOMS更新）'!A:I,9,FALSE)</f>
        <v>6972200198471</v>
      </c>
      <c r="H915" s="27" t="str">
        <f>VLOOKUP(B915,'大货清单（不定期按GOMS更新）'!A:H,7,0)</f>
        <v>Blue</v>
      </c>
      <c r="I915" s="27" t="str">
        <f>VLOOKUP(B915,'大货清单（不定期按GOMS更新）'!A:F,6,FALSE)</f>
        <v>ACTIVE</v>
      </c>
      <c r="J915" s="27" t="str">
        <f>VLOOKUP(B915,'大货清单（不定期按GOMS更新）'!A:K,11,FALSE)</f>
        <v>8.3</v>
      </c>
      <c r="K915" s="27" t="str">
        <f>VLOOKUP(B915,'大货清单（不定期按GOMS更新）'!A:N,12,FALSE)</f>
        <v>326</v>
      </c>
      <c r="L915" s="27" t="str">
        <f>VLOOKUP(B915,'大货清单（不定期按GOMS更新）'!A:M,13,FALSE)</f>
        <v>296</v>
      </c>
      <c r="M915" s="27" t="str">
        <f>VLOOKUP(B915,'大货清单（不定期按GOMS更新）'!A:N,14,FALSE)</f>
        <v>736</v>
      </c>
      <c r="N915" s="58" t="s">
        <v>1702</v>
      </c>
      <c r="O915" s="27">
        <f>IFERROR(VLOOKUP(N915,'散件迭代（不定期更新）'!C:J,8,FALSE),0)</f>
        <v>0</v>
      </c>
      <c r="P915" s="27" t="str">
        <f>IFERROR(VLOOKUP(N915,'散件（更新）'!B:H,3,FALSE),0)</f>
        <v>/</v>
      </c>
      <c r="Q915" s="27" t="str">
        <f>VLOOKUP(N915,'散件（更新）'!B:H,2,FALSE)</f>
        <v>114-20191901</v>
      </c>
      <c r="R915" s="27" t="str">
        <f>VLOOKUP(N915,'散件（更新）'!B:H,7,FALSE)</f>
        <v>plastic part</v>
      </c>
      <c r="S915" s="27">
        <f>VLOOKUP(N915,'散件（更新）'!B:E,4,FALSE)</f>
        <v>0</v>
      </c>
      <c r="T915" s="27" t="s">
        <v>8759</v>
      </c>
      <c r="U915" s="28" t="str">
        <f>VLOOKUP(N915,'散件（更新）'!B:G,6,FALSE)</f>
        <v>S5水管套装</v>
      </c>
      <c r="V915" s="28">
        <f>VLOOKUP(N915,'散件（更新）'!B:I,8,FALSE)</f>
        <v>6974950102210</v>
      </c>
    </row>
    <row r="916" spans="1:22" ht="20.149999999999999" customHeight="1">
      <c r="A916" s="57">
        <v>46169</v>
      </c>
      <c r="B916" s="58" t="s">
        <v>1075</v>
      </c>
      <c r="C916" s="27" t="str">
        <f>VLOOKUP(B916,'大货清单（不定期按GOMS更新）'!A:H,8,0)</f>
        <v>109-18791601</v>
      </c>
      <c r="D916" s="27" t="str">
        <f>VLOOKUP(B916,'大货清单（不定期按GOMS更新）'!A:C,3,0)</f>
        <v>CL1879P-01</v>
      </c>
      <c r="E916" s="27" t="str">
        <f>VLOOKUP(B916,'大货清单（不定期按GOMS更新）'!A:H,4,0)</f>
        <v>FR,ZA,TR,KR</v>
      </c>
      <c r="F916" s="27" t="str">
        <f>VLOOKUP(B916,'大货清单（不定期按GOMS更新）'!A:H,2,0)</f>
        <v>Floor One S3 Breeze</v>
      </c>
      <c r="G916" s="28">
        <f>VLOOKUP(B916,'大货清单（不定期按GOMS更新）'!A:I,9,FALSE)</f>
        <v>6974950100889</v>
      </c>
      <c r="H916" s="27" t="str">
        <f>VLOOKUP(B916,'大货清单（不定期按GOMS更新）'!A:H,7,0)</f>
        <v>Black</v>
      </c>
      <c r="I916" s="27" t="str">
        <f>VLOOKUP(B916,'大货清单（不定期按GOMS更新）'!A:F,6,FALSE)</f>
        <v>ACTIVE</v>
      </c>
      <c r="J916" s="27" t="str">
        <f>VLOOKUP(B916,'大货清单（不定期按GOMS更新）'!A:K,11,FALSE)</f>
        <v>8.4</v>
      </c>
      <c r="K916" s="27" t="str">
        <f>VLOOKUP(B916,'大货清单（不定期按GOMS更新）'!A:N,12,FALSE)</f>
        <v>846</v>
      </c>
      <c r="L916" s="27" t="str">
        <f>VLOOKUP(B916,'大货清单（不定期按GOMS更新）'!A:M,13,FALSE)</f>
        <v>230</v>
      </c>
      <c r="M916" s="27" t="str">
        <f>VLOOKUP(B916,'大货清单（不定期按GOMS更新）'!A:N,14,FALSE)</f>
        <v>331</v>
      </c>
      <c r="N916" s="58" t="s">
        <v>1702</v>
      </c>
      <c r="O916" s="27">
        <f>IFERROR(VLOOKUP(N916,'散件迭代（不定期更新）'!C:J,8,FALSE),0)</f>
        <v>0</v>
      </c>
      <c r="P916" s="27" t="str">
        <f>IFERROR(VLOOKUP(N916,'散件（更新）'!B:H,3,FALSE),0)</f>
        <v>/</v>
      </c>
      <c r="Q916" s="27" t="str">
        <f>VLOOKUP(N916,'散件（更新）'!B:H,2,FALSE)</f>
        <v>114-20191901</v>
      </c>
      <c r="R916" s="27" t="str">
        <f>VLOOKUP(N916,'散件（更新）'!B:H,7,FALSE)</f>
        <v>plastic part</v>
      </c>
      <c r="S916" s="27">
        <f>VLOOKUP(N916,'散件（更新）'!B:E,4,FALSE)</f>
        <v>0</v>
      </c>
      <c r="T916" s="27" t="s">
        <v>8759</v>
      </c>
      <c r="U916" s="28" t="str">
        <f>VLOOKUP(N916,'散件（更新）'!B:G,6,FALSE)</f>
        <v>S5水管套装</v>
      </c>
      <c r="V916" s="28">
        <f>VLOOKUP(N916,'散件（更新）'!B:I,8,FALSE)</f>
        <v>6974950102210</v>
      </c>
    </row>
    <row r="917" spans="1:22" ht="20.149999999999999" customHeight="1">
      <c r="A917" s="57">
        <v>46169</v>
      </c>
      <c r="B917" s="58" t="s">
        <v>3884</v>
      </c>
      <c r="C917" s="27" t="str">
        <f>VLOOKUP(B917,'大货清单（不定期按GOMS更新）'!A:H,8,0)</f>
        <v>109-18790012</v>
      </c>
      <c r="D917" s="27" t="str">
        <f>VLOOKUP(B917,'大货清单（不定期按GOMS更新）'!A:C,3,0)</f>
        <v>CL1879-12</v>
      </c>
      <c r="E917" s="27" t="str">
        <f>VLOOKUP(B917,'大货清单（不定期按GOMS更新）'!A:H,4,0)</f>
        <v>GB</v>
      </c>
      <c r="F917" s="27" t="str">
        <f>VLOOKUP(B917,'大货清单（不定期按GOMS更新）'!A:H,2,0)</f>
        <v>Floor One S3 Extreme</v>
      </c>
      <c r="G917" s="28">
        <f>VLOOKUP(B917,'大货清单（不定期按GOMS更新）'!A:I,9,FALSE)</f>
        <v>6974950104894</v>
      </c>
      <c r="H917" s="27" t="str">
        <f>VLOOKUP(B917,'大货清单（不定期按GOMS更新）'!A:H,7,0)</f>
        <v>Blue</v>
      </c>
      <c r="I917" s="27" t="str">
        <f>VLOOKUP(B917,'大货清单（不定期按GOMS更新）'!A:F,6,FALSE)</f>
        <v>PHASEOUT</v>
      </c>
      <c r="J917" s="27" t="str">
        <f>VLOOKUP(B917,'大货清单（不定期按GOMS更新）'!A:K,11,FALSE)</f>
        <v>8.3</v>
      </c>
      <c r="K917" s="27" t="str">
        <f>VLOOKUP(B917,'大货清单（不定期按GOMS更新）'!A:N,12,FALSE)</f>
        <v>326</v>
      </c>
      <c r="L917" s="27" t="str">
        <f>VLOOKUP(B917,'大货清单（不定期按GOMS更新）'!A:M,13,FALSE)</f>
        <v>296</v>
      </c>
      <c r="M917" s="27" t="str">
        <f>VLOOKUP(B917,'大货清单（不定期按GOMS更新）'!A:N,14,FALSE)</f>
        <v>736</v>
      </c>
      <c r="N917" s="58" t="s">
        <v>1702</v>
      </c>
      <c r="O917" s="27">
        <f>IFERROR(VLOOKUP(N917,'散件迭代（不定期更新）'!C:J,8,FALSE),0)</f>
        <v>0</v>
      </c>
      <c r="P917" s="27" t="str">
        <f>IFERROR(VLOOKUP(N917,'散件（更新）'!B:H,3,FALSE),0)</f>
        <v>/</v>
      </c>
      <c r="Q917" s="27" t="str">
        <f>VLOOKUP(N917,'散件（更新）'!B:H,2,FALSE)</f>
        <v>114-20191901</v>
      </c>
      <c r="R917" s="27" t="str">
        <f>VLOOKUP(N917,'散件（更新）'!B:H,7,FALSE)</f>
        <v>plastic part</v>
      </c>
      <c r="S917" s="27">
        <f>VLOOKUP(N917,'散件（更新）'!B:E,4,FALSE)</f>
        <v>0</v>
      </c>
      <c r="T917" s="27" t="s">
        <v>8759</v>
      </c>
      <c r="U917" s="28" t="str">
        <f>VLOOKUP(N917,'散件（更新）'!B:G,6,FALSE)</f>
        <v>S5水管套装</v>
      </c>
      <c r="V917" s="28">
        <f>VLOOKUP(N917,'散件（更新）'!B:I,8,FALSE)</f>
        <v>6974950102210</v>
      </c>
    </row>
    <row r="918" spans="1:22" ht="20.149999999999999" customHeight="1">
      <c r="A918" s="57">
        <v>46169</v>
      </c>
      <c r="B918" s="58" t="s">
        <v>7675</v>
      </c>
      <c r="C918" s="27" t="str">
        <f>VLOOKUP(B918,'大货清单（不定期按GOMS更新）'!A:H,8,0)</f>
        <v>109-24530201</v>
      </c>
      <c r="D918" s="27" t="str">
        <f>VLOOKUP(B918,'大货清单（不定期按GOMS更新）'!A:C,3,0)</f>
        <v>CL2453B-01</v>
      </c>
      <c r="E918" s="27" t="str">
        <f>VLOOKUP(B918,'大货清单（不定期按GOMS更新）'!A:H,4,0)</f>
        <v>GB</v>
      </c>
      <c r="F918" s="27" t="str">
        <f>VLOOKUP(B918,'大货清单（不定期按GOMS更新）'!A:H,2,0)</f>
        <v>iFloor 5 Breeze Complete</v>
      </c>
      <c r="G918" s="28">
        <f>VLOOKUP(B918,'大货清单（不定期按GOMS更新）'!A:I,9,FALSE)</f>
        <v>6932485001750</v>
      </c>
      <c r="H918" s="27" t="str">
        <f>VLOOKUP(B918,'大货清单（不定期按GOMS更新）'!A:H,7,0)</f>
        <v>White&amp;Black</v>
      </c>
      <c r="I918" s="27" t="str">
        <f>VLOOKUP(B918,'大货清单（不定期按GOMS更新）'!A:F,6,FALSE)</f>
        <v>ACTIVE</v>
      </c>
      <c r="J918" s="27" t="str">
        <f>VLOOKUP(B918,'大货清单（不定期按GOMS更新）'!A:K,11,FALSE)</f>
        <v>8.4</v>
      </c>
      <c r="K918" s="27" t="str">
        <f>VLOOKUP(B918,'大货清单（不定期按GOMS更新）'!A:N,12,FALSE)</f>
        <v>674</v>
      </c>
      <c r="L918" s="27" t="str">
        <f>VLOOKUP(B918,'大货清单（不定期按GOMS更新）'!A:M,13,FALSE)</f>
        <v>328</v>
      </c>
      <c r="M918" s="27" t="str">
        <f>VLOOKUP(B918,'大货清单（不定期按GOMS更新）'!A:N,14,FALSE)</f>
        <v>310</v>
      </c>
      <c r="N918" s="58" t="s">
        <v>1702</v>
      </c>
      <c r="O918" s="27">
        <f>IFERROR(VLOOKUP(N918,'散件迭代（不定期更新）'!C:J,8,FALSE),0)</f>
        <v>0</v>
      </c>
      <c r="P918" s="27" t="str">
        <f>IFERROR(VLOOKUP(N918,'散件（更新）'!B:H,3,FALSE),0)</f>
        <v>/</v>
      </c>
      <c r="Q918" s="27" t="str">
        <f>VLOOKUP(N918,'散件（更新）'!B:H,2,FALSE)</f>
        <v>114-20191901</v>
      </c>
      <c r="R918" s="27" t="str">
        <f>VLOOKUP(N918,'散件（更新）'!B:H,7,FALSE)</f>
        <v>plastic part</v>
      </c>
      <c r="S918" s="27">
        <f>VLOOKUP(N918,'散件（更新）'!B:E,4,FALSE)</f>
        <v>0</v>
      </c>
      <c r="T918" s="27" t="s">
        <v>8759</v>
      </c>
      <c r="U918" s="28" t="str">
        <f>VLOOKUP(N918,'散件（更新）'!B:G,6,FALSE)</f>
        <v>S5水管套装</v>
      </c>
      <c r="V918" s="28">
        <f>VLOOKUP(N918,'散件（更新）'!B:I,8,FALSE)</f>
        <v>6974950102210</v>
      </c>
    </row>
    <row r="919" spans="1:22" ht="20.149999999999999" customHeight="1">
      <c r="A919" s="57">
        <v>46169</v>
      </c>
      <c r="B919" s="58" t="s">
        <v>120</v>
      </c>
      <c r="C919" s="27" t="str">
        <f>VLOOKUP(B919,'大货清单（不定期按GOMS更新）'!A:H,8,0)</f>
        <v>109-20190601</v>
      </c>
      <c r="D919" s="27" t="str">
        <f>VLOOKUP(B919,'大货清单（不定期按GOMS更新）'!A:C,3,0)</f>
        <v>CL2019F-01</v>
      </c>
      <c r="E919" s="27" t="str">
        <f>VLOOKUP(B919,'大货清单（不定期按GOMS更新）'!A:H,4,0)</f>
        <v>DE,FR,IT,ES,ZA,NL,PL,SE</v>
      </c>
      <c r="F919" s="27" t="str">
        <f>VLOOKUP(B919,'大货清单（不定期按GOMS更新）'!A:H,2,0)</f>
        <v>Floor One S5</v>
      </c>
      <c r="G919" s="28">
        <f>VLOOKUP(B919,'大货清单（不定期按GOMS更新）'!A:I,9,FALSE)</f>
        <v>6972200196132</v>
      </c>
      <c r="H919" s="27" t="str">
        <f>VLOOKUP(B919,'大货清单（不定期按GOMS更新）'!A:H,7,0)</f>
        <v>Black</v>
      </c>
      <c r="I919" s="27" t="str">
        <f>VLOOKUP(B919,'大货清单（不定期按GOMS更新）'!A:F,6,FALSE)</f>
        <v>PHASEOUT</v>
      </c>
      <c r="J919" s="27" t="str">
        <f>VLOOKUP(B919,'大货清单（不定期按GOMS更新）'!A:K,11,FALSE)</f>
        <v>8</v>
      </c>
      <c r="K919" s="27" t="str">
        <f>VLOOKUP(B919,'大货清单（不定期按GOMS更新）'!A:N,12,FALSE)</f>
        <v>326</v>
      </c>
      <c r="L919" s="27" t="str">
        <f>VLOOKUP(B919,'大货清单（不定期按GOMS更新）'!A:M,13,FALSE)</f>
        <v>296</v>
      </c>
      <c r="M919" s="27" t="str">
        <f>VLOOKUP(B919,'大货清单（不定期按GOMS更新）'!A:N,14,FALSE)</f>
        <v>672</v>
      </c>
      <c r="N919" s="58" t="s">
        <v>1702</v>
      </c>
      <c r="O919" s="27">
        <f>IFERROR(VLOOKUP(N919,'散件迭代（不定期更新）'!C:J,8,FALSE),0)</f>
        <v>0</v>
      </c>
      <c r="P919" s="27" t="str">
        <f>IFERROR(VLOOKUP(N919,'散件（更新）'!B:H,3,FALSE),0)</f>
        <v>/</v>
      </c>
      <c r="Q919" s="27" t="str">
        <f>VLOOKUP(N919,'散件（更新）'!B:H,2,FALSE)</f>
        <v>114-20191901</v>
      </c>
      <c r="R919" s="27" t="str">
        <f>VLOOKUP(N919,'散件（更新）'!B:H,7,FALSE)</f>
        <v>plastic part</v>
      </c>
      <c r="S919" s="27">
        <f>VLOOKUP(N919,'散件（更新）'!B:E,4,FALSE)</f>
        <v>0</v>
      </c>
      <c r="T919" s="27" t="s">
        <v>8759</v>
      </c>
      <c r="U919" s="28" t="str">
        <f>VLOOKUP(N919,'散件（更新）'!B:G,6,FALSE)</f>
        <v>S5水管套装</v>
      </c>
      <c r="V919" s="28">
        <f>VLOOKUP(N919,'散件（更新）'!B:I,8,FALSE)</f>
        <v>6974950102210</v>
      </c>
    </row>
    <row r="920" spans="1:22" ht="20.149999999999999" customHeight="1">
      <c r="A920" s="57">
        <v>46169</v>
      </c>
      <c r="B920" s="58" t="s">
        <v>124</v>
      </c>
      <c r="C920" s="27" t="str">
        <f>VLOOKUP(B920,'大货清单（不定期按GOMS更新）'!A:H,8,0)</f>
        <v>109-20190201</v>
      </c>
      <c r="D920" s="27" t="str">
        <f>VLOOKUP(B920,'大货清单（不定期按GOMS更新）'!A:C,3,0)</f>
        <v>CL2019B-01</v>
      </c>
      <c r="E920" s="27" t="str">
        <f>VLOOKUP(B920,'大货清单（不定期按GOMS更新）'!A:H,4,0)</f>
        <v>DE</v>
      </c>
      <c r="F920" s="27" t="str">
        <f>VLOOKUP(B920,'大货清单（不定期按GOMS更新）'!A:H,2,0)</f>
        <v>Floor One S5 Pro</v>
      </c>
      <c r="G920" s="28">
        <f>VLOOKUP(B920,'大货清单（不定期按GOMS更新）'!A:I,9,FALSE)</f>
        <v>6972200196071</v>
      </c>
      <c r="H920" s="27" t="str">
        <f>VLOOKUP(B920,'大货清单（不定期按GOMS更新）'!A:H,7,0)</f>
        <v>Black</v>
      </c>
      <c r="I920" s="27" t="str">
        <f>VLOOKUP(B920,'大货清单（不定期按GOMS更新）'!A:F,6,FALSE)</f>
        <v>PHASEOUT</v>
      </c>
      <c r="J920" s="27" t="str">
        <f>VLOOKUP(B920,'大货清单（不定期按GOMS更新）'!A:K,11,FALSE)</f>
        <v>8</v>
      </c>
      <c r="K920" s="27" t="str">
        <f>VLOOKUP(B920,'大货清单（不定期按GOMS更新）'!A:N,12,FALSE)</f>
        <v>326</v>
      </c>
      <c r="L920" s="27" t="str">
        <f>VLOOKUP(B920,'大货清单（不定期按GOMS更新）'!A:M,13,FALSE)</f>
        <v>296</v>
      </c>
      <c r="M920" s="27" t="str">
        <f>VLOOKUP(B920,'大货清单（不定期按GOMS更新）'!A:N,14,FALSE)</f>
        <v>672</v>
      </c>
      <c r="N920" s="58" t="s">
        <v>1702</v>
      </c>
      <c r="O920" s="27">
        <f>IFERROR(VLOOKUP(N920,'散件迭代（不定期更新）'!C:J,8,FALSE),0)</f>
        <v>0</v>
      </c>
      <c r="P920" s="27" t="str">
        <f>IFERROR(VLOOKUP(N920,'散件（更新）'!B:H,3,FALSE),0)</f>
        <v>/</v>
      </c>
      <c r="Q920" s="27" t="str">
        <f>VLOOKUP(N920,'散件（更新）'!B:H,2,FALSE)</f>
        <v>114-20191901</v>
      </c>
      <c r="R920" s="27" t="str">
        <f>VLOOKUP(N920,'散件（更新）'!B:H,7,FALSE)</f>
        <v>plastic part</v>
      </c>
      <c r="S920" s="27">
        <f>VLOOKUP(N920,'散件（更新）'!B:E,4,FALSE)</f>
        <v>0</v>
      </c>
      <c r="T920" s="27" t="s">
        <v>8759</v>
      </c>
      <c r="U920" s="28" t="str">
        <f>VLOOKUP(N920,'散件（更新）'!B:G,6,FALSE)</f>
        <v>S5水管套装</v>
      </c>
      <c r="V920" s="28">
        <f>VLOOKUP(N920,'散件（更新）'!B:I,8,FALSE)</f>
        <v>6974950102210</v>
      </c>
    </row>
    <row r="921" spans="1:22" ht="20.149999999999999" customHeight="1">
      <c r="A921" s="57">
        <v>46169</v>
      </c>
      <c r="B921" s="58" t="s">
        <v>3180</v>
      </c>
      <c r="C921" s="27" t="str">
        <f>VLOOKUP(B921,'大货清单（不定期按GOMS更新）'!A:H,8,0)</f>
        <v>109-20190202</v>
      </c>
      <c r="D921" s="27" t="str">
        <f>VLOOKUP(B921,'大货清单（不定期按GOMS更新）'!A:C,3,0)</f>
        <v>CL2019B-02</v>
      </c>
      <c r="E921" s="27" t="str">
        <f>VLOOKUP(B921,'大货清单（不定期按GOMS更新）'!A:H,4,0)</f>
        <v>GB</v>
      </c>
      <c r="F921" s="27" t="str">
        <f>VLOOKUP(B921,'大货清单（不定期按GOMS更新）'!A:H,2,0)</f>
        <v>Floor One S5 Pro 2</v>
      </c>
      <c r="G921" s="28">
        <f>VLOOKUP(B921,'大货清单（不定期按GOMS更新）'!A:I,9,FALSE)</f>
        <v>6972200196088</v>
      </c>
      <c r="H921" s="27" t="str">
        <f>VLOOKUP(B921,'大货清单（不定期按GOMS更新）'!A:H,7,0)</f>
        <v>Black</v>
      </c>
      <c r="I921" s="27" t="str">
        <f>VLOOKUP(B921,'大货清单（不定期按GOMS更新）'!A:F,6,FALSE)</f>
        <v>PHASEOUT</v>
      </c>
      <c r="J921" s="27" t="str">
        <f>VLOOKUP(B921,'大货清单（不定期按GOMS更新）'!A:K,11,FALSE)</f>
        <v>8</v>
      </c>
      <c r="K921" s="27" t="str">
        <f>VLOOKUP(B921,'大货清单（不定期按GOMS更新）'!A:N,12,FALSE)</f>
        <v>326</v>
      </c>
      <c r="L921" s="27" t="str">
        <f>VLOOKUP(B921,'大货清单（不定期按GOMS更新）'!A:M,13,FALSE)</f>
        <v>296</v>
      </c>
      <c r="M921" s="27" t="str">
        <f>VLOOKUP(B921,'大货清单（不定期按GOMS更新）'!A:N,14,FALSE)</f>
        <v>672</v>
      </c>
      <c r="N921" s="58" t="s">
        <v>1702</v>
      </c>
      <c r="O921" s="27">
        <f>IFERROR(VLOOKUP(N921,'散件迭代（不定期更新）'!C:J,8,FALSE),0)</f>
        <v>0</v>
      </c>
      <c r="P921" s="27" t="str">
        <f>IFERROR(VLOOKUP(N921,'散件（更新）'!B:H,3,FALSE),0)</f>
        <v>/</v>
      </c>
      <c r="Q921" s="27" t="str">
        <f>VLOOKUP(N921,'散件（更新）'!B:H,2,FALSE)</f>
        <v>114-20191901</v>
      </c>
      <c r="R921" s="27" t="str">
        <f>VLOOKUP(N921,'散件（更新）'!B:H,7,FALSE)</f>
        <v>plastic part</v>
      </c>
      <c r="S921" s="27">
        <f>VLOOKUP(N921,'散件（更新）'!B:E,4,FALSE)</f>
        <v>0</v>
      </c>
      <c r="T921" s="27" t="s">
        <v>8759</v>
      </c>
      <c r="U921" s="28" t="str">
        <f>VLOOKUP(N921,'散件（更新）'!B:G,6,FALSE)</f>
        <v>S5水管套装</v>
      </c>
      <c r="V921" s="28">
        <f>VLOOKUP(N921,'散件（更新）'!B:I,8,FALSE)</f>
        <v>6974950102210</v>
      </c>
    </row>
    <row r="922" spans="1:22" ht="20.149999999999999" customHeight="1">
      <c r="A922" s="57">
        <v>46169</v>
      </c>
      <c r="B922" s="58" t="s">
        <v>126</v>
      </c>
      <c r="C922" s="27" t="str">
        <f>VLOOKUP(B922,'大货清单（不定期按GOMS更新）'!A:H,8,0)</f>
        <v>109-20190205</v>
      </c>
      <c r="D922" s="27" t="str">
        <f>VLOOKUP(B922,'大货清单（不定期按GOMS更新）'!A:C,3,0)</f>
        <v>CL2019B-05</v>
      </c>
      <c r="E922" s="27" t="str">
        <f>VLOOKUP(B922,'大货清单（不定期按GOMS更新）'!A:H,4,0)</f>
        <v>FR,DE,IT,NL,PL,SE,BE</v>
      </c>
      <c r="F922" s="27" t="str">
        <f>VLOOKUP(B922,'大货清单（不定期按GOMS更新）'!A:H,2,0)</f>
        <v>Floor One S5 Pro 2</v>
      </c>
      <c r="G922" s="28">
        <f>VLOOKUP(B922,'大货清单（不定期按GOMS更新）'!A:I,9,FALSE)</f>
        <v>6972200196125</v>
      </c>
      <c r="H922" s="27" t="str">
        <f>VLOOKUP(B922,'大货清单（不定期按GOMS更新）'!A:H,7,0)</f>
        <v>Black</v>
      </c>
      <c r="I922" s="27" t="str">
        <f>VLOOKUP(B922,'大货清单（不定期按GOMS更新）'!A:F,6,FALSE)</f>
        <v>PHASEOUT</v>
      </c>
      <c r="J922" s="27" t="str">
        <f>VLOOKUP(B922,'大货清单（不定期按GOMS更新）'!A:K,11,FALSE)</f>
        <v>8</v>
      </c>
      <c r="K922" s="27" t="str">
        <f>VLOOKUP(B922,'大货清单（不定期按GOMS更新）'!A:N,12,FALSE)</f>
        <v>326</v>
      </c>
      <c r="L922" s="27" t="str">
        <f>VLOOKUP(B922,'大货清单（不定期按GOMS更新）'!A:M,13,FALSE)</f>
        <v>296</v>
      </c>
      <c r="M922" s="27" t="str">
        <f>VLOOKUP(B922,'大货清单（不定期按GOMS更新）'!A:N,14,FALSE)</f>
        <v>672</v>
      </c>
      <c r="N922" s="58" t="s">
        <v>1702</v>
      </c>
      <c r="O922" s="27">
        <f>IFERROR(VLOOKUP(N922,'散件迭代（不定期更新）'!C:J,8,FALSE),0)</f>
        <v>0</v>
      </c>
      <c r="P922" s="27" t="str">
        <f>IFERROR(VLOOKUP(N922,'散件（更新）'!B:H,3,FALSE),0)</f>
        <v>/</v>
      </c>
      <c r="Q922" s="27" t="str">
        <f>VLOOKUP(N922,'散件（更新）'!B:H,2,FALSE)</f>
        <v>114-20191901</v>
      </c>
      <c r="R922" s="27" t="str">
        <f>VLOOKUP(N922,'散件（更新）'!B:H,7,FALSE)</f>
        <v>plastic part</v>
      </c>
      <c r="S922" s="27">
        <f>VLOOKUP(N922,'散件（更新）'!B:E,4,FALSE)</f>
        <v>0</v>
      </c>
      <c r="T922" s="27" t="s">
        <v>8759</v>
      </c>
      <c r="U922" s="28" t="str">
        <f>VLOOKUP(N922,'散件（更新）'!B:G,6,FALSE)</f>
        <v>S5水管套装</v>
      </c>
      <c r="V922" s="28">
        <f>VLOOKUP(N922,'散件（更新）'!B:I,8,FALSE)</f>
        <v>6974950102210</v>
      </c>
    </row>
    <row r="923" spans="1:22" ht="20.149999999999999" customHeight="1">
      <c r="A923" s="57">
        <v>46169</v>
      </c>
      <c r="B923" s="58" t="s">
        <v>3140</v>
      </c>
      <c r="C923" s="27" t="str">
        <f>VLOOKUP(B923,'大货清单（不定期按GOMS更新）'!A:H,8,0)</f>
        <v>109-20190606</v>
      </c>
      <c r="D923" s="27" t="str">
        <f>VLOOKUP(B923,'大货清单（不定期按GOMS更新）'!A:C,3,0)</f>
        <v>CL2019F-06</v>
      </c>
      <c r="E923" s="27" t="str">
        <f>VLOOKUP(B923,'大货清单（不定期按GOMS更新）'!A:H,4,0)</f>
        <v>IE,GB</v>
      </c>
      <c r="F923" s="27" t="str">
        <f>VLOOKUP(B923,'大货清单（不定期按GOMS更新）'!A:H,2,0)</f>
        <v>Floor One S5 Extreme</v>
      </c>
      <c r="G923" s="28">
        <f>VLOOKUP(B923,'大货清单（不定期按GOMS更新）'!A:I,9,FALSE)</f>
        <v>6972200199249</v>
      </c>
      <c r="H923" s="27" t="str">
        <f>VLOOKUP(B923,'大货清单（不定期按GOMS更新）'!A:H,7,0)</f>
        <v>Blue</v>
      </c>
      <c r="I923" s="27" t="str">
        <f>VLOOKUP(B923,'大货清单（不定期按GOMS更新）'!A:F,6,FALSE)</f>
        <v>PHASEOUT</v>
      </c>
      <c r="J923" s="27" t="str">
        <f>VLOOKUP(B923,'大货清单（不定期按GOMS更新）'!A:K,11,FALSE)</f>
        <v>8.2</v>
      </c>
      <c r="K923" s="27" t="str">
        <f>VLOOKUP(B923,'大货清单（不定期按GOMS更新）'!A:N,12,FALSE)</f>
        <v>326</v>
      </c>
      <c r="L923" s="27" t="str">
        <f>VLOOKUP(B923,'大货清单（不定期按GOMS更新）'!A:M,13,FALSE)</f>
        <v>296</v>
      </c>
      <c r="M923" s="27" t="str">
        <f>VLOOKUP(B923,'大货清单（不定期按GOMS更新）'!A:N,14,FALSE)</f>
        <v>672</v>
      </c>
      <c r="N923" s="58" t="s">
        <v>1702</v>
      </c>
      <c r="O923" s="27">
        <f>IFERROR(VLOOKUP(N923,'散件迭代（不定期更新）'!C:J,8,FALSE),0)</f>
        <v>0</v>
      </c>
      <c r="P923" s="27" t="str">
        <f>IFERROR(VLOOKUP(N923,'散件（更新）'!B:H,3,FALSE),0)</f>
        <v>/</v>
      </c>
      <c r="Q923" s="27" t="str">
        <f>VLOOKUP(N923,'散件（更新）'!B:H,2,FALSE)</f>
        <v>114-20191901</v>
      </c>
      <c r="R923" s="27" t="str">
        <f>VLOOKUP(N923,'散件（更新）'!B:H,7,FALSE)</f>
        <v>plastic part</v>
      </c>
      <c r="S923" s="27">
        <f>VLOOKUP(N923,'散件（更新）'!B:E,4,FALSE)</f>
        <v>0</v>
      </c>
      <c r="T923" s="27" t="s">
        <v>8759</v>
      </c>
      <c r="U923" s="28" t="str">
        <f>VLOOKUP(N923,'散件（更新）'!B:G,6,FALSE)</f>
        <v>S5水管套装</v>
      </c>
      <c r="V923" s="28">
        <f>VLOOKUP(N923,'散件（更新）'!B:I,8,FALSE)</f>
        <v>6974950102210</v>
      </c>
    </row>
    <row r="924" spans="1:22" ht="20.149999999999999" customHeight="1">
      <c r="A924" s="57">
        <v>46169</v>
      </c>
      <c r="B924" s="58" t="s">
        <v>4622</v>
      </c>
      <c r="C924" s="27" t="str">
        <f>VLOOKUP(B924,'大货清单（不定期按GOMS更新）'!A:H,8,0)</f>
        <v>109-20191902</v>
      </c>
      <c r="D924" s="27" t="str">
        <f>VLOOKUP(B924,'大货清单（不定期按GOMS更新）'!A:C,3,0)</f>
        <v>CL2019S-02</v>
      </c>
      <c r="E924" s="27" t="str">
        <f>VLOOKUP(B924,'大货清单（不定期按GOMS更新）'!A:H,4,0)</f>
        <v>DE,AT,CH,ES,FR,NL,PL</v>
      </c>
      <c r="F924" s="27" t="str">
        <f>VLOOKUP(B924,'大货清单（不定期按GOMS更新）'!A:H,2,0)</f>
        <v>Floor One S5 Extreme</v>
      </c>
      <c r="G924" s="28">
        <f>VLOOKUP(B924,'大货清单（不定期按GOMS更新）'!A:I,9,FALSE)</f>
        <v>6974950101602</v>
      </c>
      <c r="H924" s="27" t="str">
        <f>VLOOKUP(B924,'大货清单（不定期按GOMS更新）'!A:H,7,0)</f>
        <v>Blue</v>
      </c>
      <c r="I924" s="27" t="str">
        <f>VLOOKUP(B924,'大货清单（不定期按GOMS更新）'!A:F,6,FALSE)</f>
        <v>PHASEOUT</v>
      </c>
      <c r="J924" s="27" t="str">
        <f>VLOOKUP(B924,'大货清单（不定期按GOMS更新）'!A:K,11,FALSE)</f>
        <v>8</v>
      </c>
      <c r="K924" s="27" t="str">
        <f>VLOOKUP(B924,'大货清单（不定期按GOMS更新）'!A:N,12,FALSE)</f>
        <v>326</v>
      </c>
      <c r="L924" s="27" t="str">
        <f>VLOOKUP(B924,'大货清单（不定期按GOMS更新）'!A:M,13,FALSE)</f>
        <v>296</v>
      </c>
      <c r="M924" s="27" t="str">
        <f>VLOOKUP(B924,'大货清单（不定期按GOMS更新）'!A:N,14,FALSE)</f>
        <v>672</v>
      </c>
      <c r="N924" s="58" t="s">
        <v>1702</v>
      </c>
      <c r="O924" s="27">
        <f>IFERROR(VLOOKUP(N924,'散件迭代（不定期更新）'!C:J,8,FALSE),0)</f>
        <v>0</v>
      </c>
      <c r="P924" s="27" t="str">
        <f>IFERROR(VLOOKUP(N924,'散件（更新）'!B:H,3,FALSE),0)</f>
        <v>/</v>
      </c>
      <c r="Q924" s="27" t="str">
        <f>VLOOKUP(N924,'散件（更新）'!B:H,2,FALSE)</f>
        <v>114-20191901</v>
      </c>
      <c r="R924" s="27" t="str">
        <f>VLOOKUP(N924,'散件（更新）'!B:H,7,FALSE)</f>
        <v>plastic part</v>
      </c>
      <c r="S924" s="27">
        <f>VLOOKUP(N924,'散件（更新）'!B:E,4,FALSE)</f>
        <v>0</v>
      </c>
      <c r="T924" s="27" t="s">
        <v>8759</v>
      </c>
      <c r="U924" s="28" t="str">
        <f>VLOOKUP(N924,'散件（更新）'!B:G,6,FALSE)</f>
        <v>S5水管套装</v>
      </c>
      <c r="V924" s="28">
        <f>VLOOKUP(N924,'散件（更新）'!B:I,8,FALSE)</f>
        <v>6974950102210</v>
      </c>
    </row>
    <row r="925" spans="1:22" ht="20.149999999999999" customHeight="1">
      <c r="A925" s="57">
        <v>46169</v>
      </c>
      <c r="B925" s="58" t="s">
        <v>3713</v>
      </c>
      <c r="C925" s="27" t="str">
        <f>VLOOKUP(B925,'大货清单（不定期按GOMS更新）'!A:H,8,0)</f>
        <v>109-22230502</v>
      </c>
      <c r="D925" s="27" t="str">
        <f>VLOOKUP(B925,'大货清单（不定期按GOMS更新）'!A:C,3,0)</f>
        <v>CL2223E-02</v>
      </c>
      <c r="E925" s="27" t="str">
        <f>VLOOKUP(B925,'大货清单（不定期按GOMS更新）'!A:H,4,0)</f>
        <v>DE,FR,CH,AT,LT,PL,NL,RO,UA</v>
      </c>
      <c r="F925" s="27" t="str">
        <f>VLOOKUP(B925,'大货清单（不定期按GOMS更新）'!A:H,2,0)</f>
        <v>Floor One S6 Pet</v>
      </c>
      <c r="G925" s="28">
        <f>VLOOKUP(B925,'大货清单（不定期按GOMS更新）'!A:I,9,FALSE)</f>
        <v>6974950103026</v>
      </c>
      <c r="H925" s="27" t="str">
        <f>VLOOKUP(B925,'大货清单（不定期按GOMS更新）'!A:H,7,0)</f>
        <v>blue</v>
      </c>
      <c r="I925" s="27" t="str">
        <f>VLOOKUP(B925,'大货清单（不定期按GOMS更新）'!A:F,6,FALSE)</f>
        <v>ACTIVE</v>
      </c>
      <c r="J925" s="27" t="str">
        <f>VLOOKUP(B925,'大货清单（不定期按GOMS更新）'!A:K,11,FALSE)</f>
        <v>9.04</v>
      </c>
      <c r="K925" s="27" t="str">
        <f>VLOOKUP(B925,'大货清单（不定期按GOMS更新）'!A:N,12,FALSE)</f>
        <v>674</v>
      </c>
      <c r="L925" s="27" t="str">
        <f>VLOOKUP(B925,'大货清单（不定期按GOMS更新）'!A:M,13,FALSE)</f>
        <v>332</v>
      </c>
      <c r="M925" s="27" t="str">
        <f>VLOOKUP(B925,'大货清单（不定期按GOMS更新）'!A:N,14,FALSE)</f>
        <v>310</v>
      </c>
      <c r="N925" s="58" t="s">
        <v>1702</v>
      </c>
      <c r="O925" s="27">
        <f>IFERROR(VLOOKUP(N925,'散件迭代（不定期更新）'!C:J,8,FALSE),0)</f>
        <v>0</v>
      </c>
      <c r="P925" s="27" t="str">
        <f>IFERROR(VLOOKUP(N925,'散件（更新）'!B:H,3,FALSE),0)</f>
        <v>/</v>
      </c>
      <c r="Q925" s="27" t="str">
        <f>VLOOKUP(N925,'散件（更新）'!B:H,2,FALSE)</f>
        <v>114-20191901</v>
      </c>
      <c r="R925" s="27" t="str">
        <f>VLOOKUP(N925,'散件（更新）'!B:H,7,FALSE)</f>
        <v>plastic part</v>
      </c>
      <c r="S925" s="27">
        <f>VLOOKUP(N925,'散件（更新）'!B:E,4,FALSE)</f>
        <v>0</v>
      </c>
      <c r="T925" s="27" t="s">
        <v>8759</v>
      </c>
      <c r="U925" s="28" t="str">
        <f>VLOOKUP(N925,'散件（更新）'!B:G,6,FALSE)</f>
        <v>S5水管套装</v>
      </c>
      <c r="V925" s="28">
        <f>VLOOKUP(N925,'散件（更新）'!B:I,8,FALSE)</f>
        <v>6974950102210</v>
      </c>
    </row>
    <row r="926" spans="1:22" ht="20.149999999999999" customHeight="1">
      <c r="A926" s="57">
        <v>46169</v>
      </c>
      <c r="B926" s="58" t="s">
        <v>4392</v>
      </c>
      <c r="C926" s="27" t="str">
        <f>VLOOKUP(B926,'大货清单（不定期按GOMS更新）'!A:H,8,0)</f>
        <v>109-23470301</v>
      </c>
      <c r="D926" s="27" t="str">
        <f>VLOOKUP(B926,'大货清单（不定期按GOMS更新）'!A:C,3,0)</f>
        <v>CL2347C-01</v>
      </c>
      <c r="E926" s="27" t="str">
        <f>VLOOKUP(B926,'大货清单（不定期按GOMS更新）'!A:H,4,0)</f>
        <v>FR,DE,CL</v>
      </c>
      <c r="F926" s="27" t="str">
        <f>VLOOKUP(B926,'大货清单（不定期按GOMS更新）'!A:H,2,0)</f>
        <v>iFloor 5</v>
      </c>
      <c r="G926" s="28">
        <f>VLOOKUP(B926,'大货清单（不定期按GOMS更新）'!A:I,9,FALSE)</f>
        <v>6974950104979</v>
      </c>
      <c r="H926" s="27" t="str">
        <f>VLOOKUP(B926,'大货清单（不定期按GOMS更新）'!A:H,7,0)</f>
        <v>白+黑</v>
      </c>
      <c r="I926" s="27" t="str">
        <f>VLOOKUP(B926,'大货清单（不定期按GOMS更新）'!A:F,6,FALSE)</f>
        <v>ACTIVE</v>
      </c>
      <c r="J926" s="27" t="str">
        <f>VLOOKUP(B926,'大货清单（不定期按GOMS更新）'!A:K,11,FALSE)</f>
        <v>8.4</v>
      </c>
      <c r="K926" s="27" t="str">
        <f>VLOOKUP(B926,'大货清单（不定期按GOMS更新）'!A:N,12,FALSE)</f>
        <v>674</v>
      </c>
      <c r="L926" s="27" t="str">
        <f>VLOOKUP(B926,'大货清单（不定期按GOMS更新）'!A:M,13,FALSE)</f>
        <v>332</v>
      </c>
      <c r="M926" s="27" t="str">
        <f>VLOOKUP(B926,'大货清单（不定期按GOMS更新）'!A:N,14,FALSE)</f>
        <v>306</v>
      </c>
      <c r="N926" s="60" t="s">
        <v>1702</v>
      </c>
      <c r="O926" s="27">
        <f>IFERROR(VLOOKUP(N926,'散件迭代（不定期更新）'!C:J,8,FALSE),0)</f>
        <v>0</v>
      </c>
      <c r="P926" s="27" t="str">
        <f>IFERROR(VLOOKUP(N926,'散件（更新）'!B:H,3,FALSE),0)</f>
        <v>/</v>
      </c>
      <c r="Q926" s="27" t="str">
        <f>VLOOKUP(N926,'散件（更新）'!B:H,2,FALSE)</f>
        <v>114-20191901</v>
      </c>
      <c r="R926" s="27" t="str">
        <f>VLOOKUP(N926,'散件（更新）'!B:H,7,FALSE)</f>
        <v>plastic part</v>
      </c>
      <c r="S926" s="27">
        <f>VLOOKUP(N926,'散件（更新）'!B:E,4,FALSE)</f>
        <v>0</v>
      </c>
      <c r="T926" s="27" t="s">
        <v>8759</v>
      </c>
      <c r="U926" s="28" t="str">
        <f>VLOOKUP(N926,'散件（更新）'!B:G,6,FALSE)</f>
        <v>S5水管套装</v>
      </c>
      <c r="V926" s="28">
        <f>VLOOKUP(N926,'散件（更新）'!B:I,8,FALSE)</f>
        <v>6974950102210</v>
      </c>
    </row>
    <row r="927" spans="1:22" ht="20.149999999999999" customHeight="1">
      <c r="A927" s="57">
        <v>46169</v>
      </c>
      <c r="B927" s="58" t="s">
        <v>4130</v>
      </c>
      <c r="C927" s="27" t="str">
        <f>VLOOKUP(B927,'大货清单（不定期按GOMS更新）'!A:H,8,0)</f>
        <v>109-23470701</v>
      </c>
      <c r="D927" s="27" t="str">
        <f>VLOOKUP(B927,'大货清单（不定期按GOMS更新）'!A:C,3,0)</f>
        <v>CL2347G-01</v>
      </c>
      <c r="E927" s="27" t="str">
        <f>VLOOKUP(B927,'大货清单（不定期按GOMS更新）'!A:H,4,0)</f>
        <v>GB</v>
      </c>
      <c r="F927" s="27" t="str">
        <f>VLOOKUP(B927,'大货清单（不定期按GOMS更新）'!A:H,2,0)</f>
        <v>iFloor 5</v>
      </c>
      <c r="G927" s="28">
        <f>VLOOKUP(B927,'大货清单（不定期按GOMS更新）'!A:I,9,FALSE)</f>
        <v>6974950104962</v>
      </c>
      <c r="H927" s="27" t="str">
        <f>VLOOKUP(B927,'大货清单（不定期按GOMS更新）'!A:H,7,0)</f>
        <v>白+黑</v>
      </c>
      <c r="I927" s="27" t="str">
        <f>VLOOKUP(B927,'大货清单（不定期按GOMS更新）'!A:F,6,FALSE)</f>
        <v>ACTIVE</v>
      </c>
      <c r="J927" s="27" t="str">
        <f>VLOOKUP(B927,'大货清单（不定期按GOMS更新）'!A:K,11,FALSE)</f>
        <v>8.4</v>
      </c>
      <c r="K927" s="27" t="str">
        <f>VLOOKUP(B927,'大货清单（不定期按GOMS更新）'!A:N,12,FALSE)</f>
        <v>674</v>
      </c>
      <c r="L927" s="27" t="str">
        <f>VLOOKUP(B927,'大货清单（不定期按GOMS更新）'!A:M,13,FALSE)</f>
        <v>332</v>
      </c>
      <c r="M927" s="27" t="str">
        <f>VLOOKUP(B927,'大货清单（不定期按GOMS更新）'!A:N,14,FALSE)</f>
        <v>306</v>
      </c>
      <c r="N927" s="58" t="s">
        <v>1702</v>
      </c>
      <c r="O927" s="27">
        <f>IFERROR(VLOOKUP(N927,'散件迭代（不定期更新）'!C:J,8,FALSE),0)</f>
        <v>0</v>
      </c>
      <c r="P927" s="27" t="str">
        <f>IFERROR(VLOOKUP(N927,'散件（更新）'!B:H,3,FALSE),0)</f>
        <v>/</v>
      </c>
      <c r="Q927" s="27" t="str">
        <f>VLOOKUP(N927,'散件（更新）'!B:H,2,FALSE)</f>
        <v>114-20191901</v>
      </c>
      <c r="R927" s="27" t="str">
        <f>VLOOKUP(N927,'散件（更新）'!B:H,7,FALSE)</f>
        <v>plastic part</v>
      </c>
      <c r="S927" s="27">
        <f>VLOOKUP(N927,'散件（更新）'!B:E,4,FALSE)</f>
        <v>0</v>
      </c>
      <c r="T927" s="27" t="s">
        <v>8759</v>
      </c>
      <c r="U927" s="28" t="str">
        <f>VLOOKUP(N927,'散件（更新）'!B:G,6,FALSE)</f>
        <v>S5水管套装</v>
      </c>
      <c r="V927" s="28">
        <f>VLOOKUP(N927,'散件（更新）'!B:I,8,FALSE)</f>
        <v>6974950102210</v>
      </c>
    </row>
    <row r="928" spans="1:22" ht="20.149999999999999" customHeight="1">
      <c r="A928" s="57">
        <v>46169</v>
      </c>
      <c r="B928" s="58" t="s">
        <v>4219</v>
      </c>
      <c r="C928" s="27" t="str">
        <f>VLOOKUP(B928,'大货清单（不定期按GOMS更新）'!A:H,8,0)</f>
        <v>109-23710401</v>
      </c>
      <c r="D928" s="27" t="str">
        <f>VLOOKUP(B928,'大货清单（不定期按GOMS更新）'!A:C,3,0)</f>
        <v>CL2371D-01</v>
      </c>
      <c r="E928" s="27" t="str">
        <f>VLOOKUP(B928,'大货清单（不定期按GOMS更新）'!A:H,4,0)</f>
        <v>GB</v>
      </c>
      <c r="F928" s="27" t="str">
        <f>VLOOKUP(B928,'大货清单（不定期按GOMS更新）'!A:H,2,0)</f>
        <v>Floor One S5 Plus</v>
      </c>
      <c r="G928" s="28" t="str">
        <f>VLOOKUP(B928,'大货清单（不定期按GOMS更新）'!A:I,9,FALSE)</f>
        <v>6974950105242 ,	 6974950105242</v>
      </c>
      <c r="H928" s="27" t="str">
        <f>VLOOKUP(B928,'大货清单（不定期按GOMS更新）'!A:H,7,0)</f>
        <v>Blue</v>
      </c>
      <c r="I928" s="27" t="str">
        <f>VLOOKUP(B928,'大货清单（不定期按GOMS更新）'!A:F,6,FALSE)</f>
        <v>PHASEOUT</v>
      </c>
      <c r="J928" s="27" t="str">
        <f>VLOOKUP(B928,'大货清单（不定期按GOMS更新）'!A:K,11,FALSE)</f>
        <v>9</v>
      </c>
      <c r="K928" s="27" t="str">
        <f>VLOOKUP(B928,'大货清单（不定期按GOMS更新）'!A:N,12,FALSE)</f>
        <v>676</v>
      </c>
      <c r="L928" s="27" t="str">
        <f>VLOOKUP(B928,'大货清单（不定期按GOMS更新）'!A:M,13,FALSE)</f>
        <v>334</v>
      </c>
      <c r="M928" s="27" t="str">
        <f>VLOOKUP(B928,'大货清单（不定期按GOMS更新）'!A:N,14,FALSE)</f>
        <v>310</v>
      </c>
      <c r="N928" s="58" t="s">
        <v>1702</v>
      </c>
      <c r="O928" s="27">
        <f>IFERROR(VLOOKUP(N928,'散件迭代（不定期更新）'!C:J,8,FALSE),0)</f>
        <v>0</v>
      </c>
      <c r="P928" s="27" t="str">
        <f>IFERROR(VLOOKUP(N928,'散件（更新）'!B:H,3,FALSE),0)</f>
        <v>/</v>
      </c>
      <c r="Q928" s="27" t="str">
        <f>VLOOKUP(N928,'散件（更新）'!B:H,2,FALSE)</f>
        <v>114-20191901</v>
      </c>
      <c r="R928" s="27" t="str">
        <f>VLOOKUP(N928,'散件（更新）'!B:H,7,FALSE)</f>
        <v>plastic part</v>
      </c>
      <c r="S928" s="27">
        <f>VLOOKUP(N928,'散件（更新）'!B:E,4,FALSE)</f>
        <v>0</v>
      </c>
      <c r="T928" s="27" t="s">
        <v>8759</v>
      </c>
      <c r="U928" s="28" t="str">
        <f>VLOOKUP(N928,'散件（更新）'!B:G,6,FALSE)</f>
        <v>S5水管套装</v>
      </c>
      <c r="V928" s="28">
        <f>VLOOKUP(N928,'散件（更新）'!B:I,8,FALSE)</f>
        <v>6974950102210</v>
      </c>
    </row>
    <row r="929" spans="1:22" ht="20.149999999999999" customHeight="1">
      <c r="A929" s="57">
        <v>46169</v>
      </c>
      <c r="B929" s="58" t="s">
        <v>4471</v>
      </c>
      <c r="C929" s="27" t="str">
        <f>VLOOKUP(B929,'大货清单（不定期按GOMS更新）'!A:H,8,0)</f>
        <v>109-23710301</v>
      </c>
      <c r="D929" s="27" t="str">
        <f>VLOOKUP(B929,'大货清单（不定期按GOMS更新）'!A:C,3,0)</f>
        <v>CL2371C-01</v>
      </c>
      <c r="E929" s="27" t="str">
        <f>VLOOKUP(B929,'大货清单（不定期按GOMS更新）'!A:H,4,0)</f>
        <v>RU,TR,MA</v>
      </c>
      <c r="F929" s="27" t="str">
        <f>VLOOKUP(B929,'大货清单（不定期按GOMS更新）'!A:H,2,0)</f>
        <v>Floor One S5 Plus</v>
      </c>
      <c r="G929" s="28">
        <f>VLOOKUP(B929,'大货清单（不定期按GOMS更新）'!A:I,9,FALSE)</f>
        <v>6974950105389</v>
      </c>
      <c r="H929" s="27" t="str">
        <f>VLOOKUP(B929,'大货清单（不定期按GOMS更新）'!A:H,7,0)</f>
        <v>Black</v>
      </c>
      <c r="I929" s="27" t="str">
        <f>VLOOKUP(B929,'大货清单（不定期按GOMS更新）'!A:F,6,FALSE)</f>
        <v>ACTIVE</v>
      </c>
      <c r="J929" s="27" t="str">
        <f>VLOOKUP(B929,'大货清单（不定期按GOMS更新）'!A:K,11,FALSE)</f>
        <v>9</v>
      </c>
      <c r="K929" s="27" t="str">
        <f>VLOOKUP(B929,'大货清单（不定期按GOMS更新）'!A:N,12,FALSE)</f>
        <v>676</v>
      </c>
      <c r="L929" s="27" t="str">
        <f>VLOOKUP(B929,'大货清单（不定期按GOMS更新）'!A:M,13,FALSE)</f>
        <v>334</v>
      </c>
      <c r="M929" s="27" t="str">
        <f>VLOOKUP(B929,'大货清单（不定期按GOMS更新）'!A:N,14,FALSE)</f>
        <v>310</v>
      </c>
      <c r="N929" s="58" t="s">
        <v>1702</v>
      </c>
      <c r="O929" s="27">
        <f>IFERROR(VLOOKUP(N929,'散件迭代（不定期更新）'!C:J,8,FALSE),0)</f>
        <v>0</v>
      </c>
      <c r="P929" s="27" t="str">
        <f>IFERROR(VLOOKUP(N929,'散件（更新）'!B:H,3,FALSE),0)</f>
        <v>/</v>
      </c>
      <c r="Q929" s="27" t="str">
        <f>VLOOKUP(N929,'散件（更新）'!B:H,2,FALSE)</f>
        <v>114-20191901</v>
      </c>
      <c r="R929" s="27" t="str">
        <f>VLOOKUP(N929,'散件（更新）'!B:H,7,FALSE)</f>
        <v>plastic part</v>
      </c>
      <c r="S929" s="27">
        <f>VLOOKUP(N929,'散件（更新）'!B:E,4,FALSE)</f>
        <v>0</v>
      </c>
      <c r="T929" s="27" t="s">
        <v>8759</v>
      </c>
      <c r="U929" s="28" t="str">
        <f>VLOOKUP(N929,'散件（更新）'!B:G,6,FALSE)</f>
        <v>S5水管套装</v>
      </c>
      <c r="V929" s="28">
        <f>VLOOKUP(N929,'散件（更新）'!B:I,8,FALSE)</f>
        <v>6974950102210</v>
      </c>
    </row>
    <row r="930" spans="1:22" ht="20.149999999999999" customHeight="1">
      <c r="A930" s="57">
        <v>46169</v>
      </c>
      <c r="B930" s="58" t="s">
        <v>4374</v>
      </c>
      <c r="C930" s="27" t="str">
        <f>VLOOKUP(B930,'大货清单（不定期按GOMS更新）'!A:H,8,0)</f>
        <v>109-23710102</v>
      </c>
      <c r="D930" s="27" t="str">
        <f>VLOOKUP(B930,'大货清单（不定期按GOMS更新）'!A:C,3,0)</f>
        <v>CL2371A-02</v>
      </c>
      <c r="E930" s="27" t="str">
        <f>VLOOKUP(B930,'大货清单（不定期按GOMS更新）'!A:H,4,0)</f>
        <v>AT,DE,CH,ES,FR</v>
      </c>
      <c r="F930" s="27" t="str">
        <f>VLOOKUP(B930,'大货清单（不定期按GOMS更新）'!A:H,2,0)</f>
        <v>Floor One S5 Extreme</v>
      </c>
      <c r="G930" s="28">
        <f>VLOOKUP(B930,'大货清单（不定期按GOMS更新）'!A:I,9,FALSE)</f>
        <v>6974950105402</v>
      </c>
      <c r="H930" s="27" t="str">
        <f>VLOOKUP(B930,'大货清单（不定期按GOMS更新）'!A:H,7,0)</f>
        <v>Blue</v>
      </c>
      <c r="I930" s="27" t="str">
        <f>VLOOKUP(B930,'大货清单（不定期按GOMS更新）'!A:F,6,FALSE)</f>
        <v>PHASEOUT</v>
      </c>
      <c r="J930" s="27" t="str">
        <f>VLOOKUP(B930,'大货清单（不定期按GOMS更新）'!A:K,11,FALSE)</f>
        <v>9.5</v>
      </c>
      <c r="K930" s="27" t="str">
        <f>VLOOKUP(B930,'大货清单（不定期按GOMS更新）'!A:N,12,FALSE)</f>
        <v>676</v>
      </c>
      <c r="L930" s="27" t="str">
        <f>VLOOKUP(B930,'大货清单（不定期按GOMS更新）'!A:M,13,FALSE)</f>
        <v>334</v>
      </c>
      <c r="M930" s="27" t="str">
        <f>VLOOKUP(B930,'大货清单（不定期按GOMS更新）'!A:N,14,FALSE)</f>
        <v>310</v>
      </c>
      <c r="N930" s="58" t="s">
        <v>1702</v>
      </c>
      <c r="O930" s="27">
        <f>IFERROR(VLOOKUP(N930,'散件迭代（不定期更新）'!C:J,8,FALSE),0)</f>
        <v>0</v>
      </c>
      <c r="P930" s="27" t="str">
        <f>IFERROR(VLOOKUP(N930,'散件（更新）'!B:H,3,FALSE),0)</f>
        <v>/</v>
      </c>
      <c r="Q930" s="27" t="str">
        <f>VLOOKUP(N930,'散件（更新）'!B:H,2,FALSE)</f>
        <v>114-20191901</v>
      </c>
      <c r="R930" s="27" t="str">
        <f>VLOOKUP(N930,'散件（更新）'!B:H,7,FALSE)</f>
        <v>plastic part</v>
      </c>
      <c r="S930" s="27">
        <f>VLOOKUP(N930,'散件（更新）'!B:E,4,FALSE)</f>
        <v>0</v>
      </c>
      <c r="T930" s="27" t="s">
        <v>8759</v>
      </c>
      <c r="U930" s="28" t="str">
        <f>VLOOKUP(N930,'散件（更新）'!B:G,6,FALSE)</f>
        <v>S5水管套装</v>
      </c>
      <c r="V930" s="28">
        <f>VLOOKUP(N930,'散件（更新）'!B:I,8,FALSE)</f>
        <v>6974950102210</v>
      </c>
    </row>
    <row r="931" spans="1:22" ht="20.149999999999999" customHeight="1">
      <c r="A931" s="57">
        <v>46169</v>
      </c>
      <c r="B931" s="58" t="s">
        <v>4327</v>
      </c>
      <c r="C931" s="27" t="str">
        <f>VLOOKUP(B931,'大货清单（不定期按GOMS更新）'!A:H,8,0)</f>
        <v>109-23311102</v>
      </c>
      <c r="D931" s="27" t="str">
        <f>VLOOKUP(B931,'大货清单（不定期按GOMS更新）'!A:C,3,0)</f>
        <v>CL2331K-02</v>
      </c>
      <c r="E931" s="27" t="str">
        <f>VLOOKUP(B931,'大货清单（不定期按GOMS更新）'!A:H,4,0)</f>
        <v>AT,CH,DE,ES,LT,PL,FR,NL,RO,UA,GR</v>
      </c>
      <c r="F931" s="27" t="str">
        <f>VLOOKUP(B931,'大货清单（不定期按GOMS更新）'!A:H,2,0)</f>
        <v>Floor One S6 Flashdry Pet</v>
      </c>
      <c r="G931" s="28" t="str">
        <f>VLOOKUP(B931,'大货清单（不定期按GOMS更新）'!A:I,9,FALSE)</f>
        <v>6974950105358,	 6974950105358</v>
      </c>
      <c r="H931" s="27" t="str">
        <f>VLOOKUP(B931,'大货清单（不定期按GOMS更新）'!A:H,7,0)</f>
        <v>BLUE</v>
      </c>
      <c r="I931" s="27" t="str">
        <f>VLOOKUP(B931,'大货清单（不定期按GOMS更新）'!A:F,6,FALSE)</f>
        <v>ACTIVE</v>
      </c>
      <c r="J931" s="27" t="str">
        <f>VLOOKUP(B931,'大货清单（不定期按GOMS更新）'!A:K,11,FALSE)</f>
        <v>9.8</v>
      </c>
      <c r="K931" s="27" t="str">
        <f>VLOOKUP(B931,'大货清单（不定期按GOMS更新）'!A:N,12,FALSE)</f>
        <v>674</v>
      </c>
      <c r="L931" s="27" t="str">
        <f>VLOOKUP(B931,'大货清单（不定期按GOMS更新）'!A:M,13,FALSE)</f>
        <v>332</v>
      </c>
      <c r="M931" s="27" t="str">
        <f>VLOOKUP(B931,'大货清单（不定期按GOMS更新）'!A:N,14,FALSE)</f>
        <v>326</v>
      </c>
      <c r="N931" s="58" t="s">
        <v>1702</v>
      </c>
      <c r="O931" s="27">
        <f>IFERROR(VLOOKUP(N931,'散件迭代（不定期更新）'!C:J,8,FALSE),0)</f>
        <v>0</v>
      </c>
      <c r="P931" s="27" t="str">
        <f>IFERROR(VLOOKUP(N931,'散件（更新）'!B:H,3,FALSE),0)</f>
        <v>/</v>
      </c>
      <c r="Q931" s="27" t="str">
        <f>VLOOKUP(N931,'散件（更新）'!B:H,2,FALSE)</f>
        <v>114-20191901</v>
      </c>
      <c r="R931" s="27" t="str">
        <f>VLOOKUP(N931,'散件（更新）'!B:H,7,FALSE)</f>
        <v>plastic part</v>
      </c>
      <c r="S931" s="27">
        <f>VLOOKUP(N931,'散件（更新）'!B:E,4,FALSE)</f>
        <v>0</v>
      </c>
      <c r="T931" s="27" t="s">
        <v>8759</v>
      </c>
      <c r="U931" s="28" t="str">
        <f>VLOOKUP(N931,'散件（更新）'!B:G,6,FALSE)</f>
        <v>S5水管套装</v>
      </c>
      <c r="V931" s="28">
        <f>VLOOKUP(N931,'散件（更新）'!B:I,8,FALSE)</f>
        <v>6974950102210</v>
      </c>
    </row>
    <row r="932" spans="1:22" ht="20.149999999999999" customHeight="1">
      <c r="A932" s="57">
        <v>46169</v>
      </c>
      <c r="B932" s="58" t="s">
        <v>112</v>
      </c>
      <c r="C932" s="27" t="str">
        <f>VLOOKUP(B932,'大货清单（不定期按GOMS更新）'!A:H,8,0)</f>
        <v>109-20200806</v>
      </c>
      <c r="D932" s="27" t="str">
        <f>VLOOKUP(B932,'大货清单（不定期按GOMS更新）'!A:C,3,0)</f>
        <v>CL2020H-06</v>
      </c>
      <c r="E932" s="27" t="str">
        <f>VLOOKUP(B932,'大货清单（不定期按GOMS更新）'!A:H,4,0)</f>
        <v>FR,IT,TR,ES,CH,DE,UA,LT,CZ,PL,GR,HU</v>
      </c>
      <c r="F932" s="27" t="str">
        <f>VLOOKUP(B932,'大货清单（不定期按GOMS更新）'!A:H,2,0)</f>
        <v>Floor One S5 Combo Plus</v>
      </c>
      <c r="G932" s="28">
        <f>VLOOKUP(B932,'大货清单（不定期按GOMS更新）'!A:I,9,FALSE)</f>
        <v>6972200198501</v>
      </c>
      <c r="H932" s="27" t="str">
        <f>VLOOKUP(B932,'大货清单（不定期按GOMS更新）'!A:H,7,0)</f>
        <v>Blue</v>
      </c>
      <c r="I932" s="27" t="str">
        <f>VLOOKUP(B932,'大货清单（不定期按GOMS更新）'!A:F,6,FALSE)</f>
        <v>ACTIVE</v>
      </c>
      <c r="J932" s="27" t="str">
        <f>VLOOKUP(B932,'大货清单（不定期按GOMS更新）'!A:K,11,FALSE)</f>
        <v>8.3</v>
      </c>
      <c r="K932" s="27" t="str">
        <f>VLOOKUP(B932,'大货清单（不定期按GOMS更新）'!A:N,12,FALSE)</f>
        <v>326</v>
      </c>
      <c r="L932" s="27" t="str">
        <f>VLOOKUP(B932,'大货清单（不定期按GOMS更新）'!A:M,13,FALSE)</f>
        <v>292</v>
      </c>
      <c r="M932" s="27" t="str">
        <f>VLOOKUP(B932,'大货清单（不定期按GOMS更新）'!A:N,14,FALSE)</f>
        <v>661</v>
      </c>
      <c r="N932" s="58" t="s">
        <v>1702</v>
      </c>
      <c r="O932" s="27">
        <f>IFERROR(VLOOKUP(N932,'散件迭代（不定期更新）'!C:J,8,FALSE),0)</f>
        <v>0</v>
      </c>
      <c r="P932" s="27" t="str">
        <f>IFERROR(VLOOKUP(N932,'散件（更新）'!B:H,3,FALSE),0)</f>
        <v>/</v>
      </c>
      <c r="Q932" s="27" t="str">
        <f>VLOOKUP(N932,'散件（更新）'!B:H,2,FALSE)</f>
        <v>114-20191901</v>
      </c>
      <c r="R932" s="27" t="str">
        <f>VLOOKUP(N932,'散件（更新）'!B:H,7,FALSE)</f>
        <v>plastic part</v>
      </c>
      <c r="S932" s="27">
        <f>VLOOKUP(N932,'散件（更新）'!B:E,4,FALSE)</f>
        <v>0</v>
      </c>
      <c r="T932" s="27" t="s">
        <v>8759</v>
      </c>
      <c r="U932" s="28" t="str">
        <f>VLOOKUP(N932,'散件（更新）'!B:G,6,FALSE)</f>
        <v>S5水管套装</v>
      </c>
      <c r="V932" s="28">
        <f>VLOOKUP(N932,'散件（更新）'!B:I,8,FALSE)</f>
        <v>6974950102210</v>
      </c>
    </row>
    <row r="933" spans="1:22" ht="20.149999999999999" customHeight="1">
      <c r="A933" s="57">
        <v>46169</v>
      </c>
      <c r="B933" s="58" t="s">
        <v>3900</v>
      </c>
      <c r="C933" s="27" t="str">
        <f>VLOOKUP(B933,'大货清单（不定期按GOMS更新）'!A:H,8,0)</f>
        <v>109-20200814</v>
      </c>
      <c r="D933" s="27" t="str">
        <f>VLOOKUP(B933,'大货清单（不定期按GOMS更新）'!A:C,3,0)</f>
        <v>CL2020H-14</v>
      </c>
      <c r="E933" s="27" t="str">
        <f>VLOOKUP(B933,'大货清单（不定期按GOMS更新）'!A:H,4,0)</f>
        <v>GB</v>
      </c>
      <c r="F933" s="27" t="str">
        <f>VLOOKUP(B933,'大货清单（不定期按GOMS更新）'!A:H,2,0)</f>
        <v>Floor One S5 Combo Power KIT</v>
      </c>
      <c r="G933" s="28">
        <f>VLOOKUP(B933,'大货清单（不定期按GOMS更新）'!A:I,9,FALSE)</f>
        <v>6974950104870</v>
      </c>
      <c r="H933" s="27" t="str">
        <f>VLOOKUP(B933,'大货清单（不定期按GOMS更新）'!A:H,7,0)</f>
        <v>Black</v>
      </c>
      <c r="I933" s="27" t="str">
        <f>VLOOKUP(B933,'大货清单（不定期按GOMS更新）'!A:F,6,FALSE)</f>
        <v>PHASEOUT</v>
      </c>
      <c r="J933" s="27" t="str">
        <f>VLOOKUP(B933,'大货清单（不定期按GOMS更新）'!A:K,11,FALSE)</f>
        <v>11.6</v>
      </c>
      <c r="K933" s="27" t="str">
        <f>VLOOKUP(B933,'大货清单（不定期按GOMS更新）'!A:N,12,FALSE)</f>
        <v>444</v>
      </c>
      <c r="L933" s="27" t="str">
        <f>VLOOKUP(B933,'大货清单（不定期按GOMS更新）'!A:M,13,FALSE)</f>
        <v>304</v>
      </c>
      <c r="M933" s="27" t="str">
        <f>VLOOKUP(B933,'大货清单（不定期按GOMS更新）'!A:N,14,FALSE)</f>
        <v>676</v>
      </c>
      <c r="N933" s="58" t="s">
        <v>1702</v>
      </c>
      <c r="O933" s="27">
        <f>IFERROR(VLOOKUP(N933,'散件迭代（不定期更新）'!C:J,8,FALSE),0)</f>
        <v>0</v>
      </c>
      <c r="P933" s="27" t="str">
        <f>IFERROR(VLOOKUP(N933,'散件（更新）'!B:H,3,FALSE),0)</f>
        <v>/</v>
      </c>
      <c r="Q933" s="27" t="str">
        <f>VLOOKUP(N933,'散件（更新）'!B:H,2,FALSE)</f>
        <v>114-20191901</v>
      </c>
      <c r="R933" s="27" t="str">
        <f>VLOOKUP(N933,'散件（更新）'!B:H,7,FALSE)</f>
        <v>plastic part</v>
      </c>
      <c r="S933" s="27">
        <f>VLOOKUP(N933,'散件（更新）'!B:E,4,FALSE)</f>
        <v>0</v>
      </c>
      <c r="T933" s="27" t="s">
        <v>8759</v>
      </c>
      <c r="U933" s="28" t="str">
        <f>VLOOKUP(N933,'散件（更新）'!B:G,6,FALSE)</f>
        <v>S5水管套装</v>
      </c>
      <c r="V933" s="28">
        <f>VLOOKUP(N933,'散件（更新）'!B:I,8,FALSE)</f>
        <v>6974950102210</v>
      </c>
    </row>
    <row r="934" spans="1:22" ht="20.149999999999999" customHeight="1">
      <c r="A934" s="57">
        <v>46169</v>
      </c>
      <c r="B934" s="58" t="s">
        <v>4315</v>
      </c>
      <c r="C934" s="27" t="str">
        <f>VLOOKUP(B934,'大货清单（不定期按GOMS更新）'!A:H,8,0)</f>
        <v>109-23311901</v>
      </c>
      <c r="D934" s="27" t="str">
        <f>VLOOKUP(B934,'大货清单（不定期按GOMS更新）'!A:C,3,0)</f>
        <v>CL2331S-01</v>
      </c>
      <c r="E934" s="27" t="str">
        <f>VLOOKUP(B934,'大货清单（不定期按GOMS更新）'!A:H,4,0)</f>
        <v>GB</v>
      </c>
      <c r="F934" s="27" t="str">
        <f>VLOOKUP(B934,'大货清单（不定期按GOMS更新）'!A:H,2,0)</f>
        <v>Floor One S6 Plus</v>
      </c>
      <c r="G934" s="28">
        <f>VLOOKUP(B934,'大货清单（不定期按GOMS更新）'!A:I,9,FALSE)</f>
        <v>6974950105372</v>
      </c>
      <c r="H934" s="27" t="str">
        <f>VLOOKUP(B934,'大货清单（不定期按GOMS更新）'!A:H,7,0)</f>
        <v>Black</v>
      </c>
      <c r="I934" s="27" t="str">
        <f>VLOOKUP(B934,'大货清单（不定期按GOMS更新）'!A:F,6,FALSE)</f>
        <v>ACTIVE</v>
      </c>
      <c r="J934" s="27" t="str">
        <f>VLOOKUP(B934,'大货清单（不定期按GOMS更新）'!A:K,11,FALSE)</f>
        <v>9.1</v>
      </c>
      <c r="K934" s="27" t="str">
        <f>VLOOKUP(B934,'大货清单（不定期按GOMS更新）'!A:N,12,FALSE)</f>
        <v>674</v>
      </c>
      <c r="L934" s="27" t="str">
        <f>VLOOKUP(B934,'大货清单（不定期按GOMS更新）'!A:M,13,FALSE)</f>
        <v>332</v>
      </c>
      <c r="M934" s="27" t="str">
        <f>VLOOKUP(B934,'大货清单（不定期按GOMS更新）'!A:N,14,FALSE)</f>
        <v>306</v>
      </c>
      <c r="N934" s="58" t="s">
        <v>1702</v>
      </c>
      <c r="O934" s="27">
        <f>IFERROR(VLOOKUP(N934,'散件迭代（不定期更新）'!C:J,8,FALSE),0)</f>
        <v>0</v>
      </c>
      <c r="P934" s="27" t="str">
        <f>IFERROR(VLOOKUP(N934,'散件（更新）'!B:H,3,FALSE),0)</f>
        <v>/</v>
      </c>
      <c r="Q934" s="27" t="str">
        <f>VLOOKUP(N934,'散件（更新）'!B:H,2,FALSE)</f>
        <v>114-20191901</v>
      </c>
      <c r="R934" s="27" t="str">
        <f>VLOOKUP(N934,'散件（更新）'!B:H,7,FALSE)</f>
        <v>plastic part</v>
      </c>
      <c r="S934" s="27">
        <f>VLOOKUP(N934,'散件（更新）'!B:E,4,FALSE)</f>
        <v>0</v>
      </c>
      <c r="T934" s="27" t="s">
        <v>8759</v>
      </c>
      <c r="U934" s="28" t="str">
        <f>VLOOKUP(N934,'散件（更新）'!B:G,6,FALSE)</f>
        <v>S5水管套装</v>
      </c>
      <c r="V934" s="28">
        <f>VLOOKUP(N934,'散件（更新）'!B:I,8,FALSE)</f>
        <v>6974950102210</v>
      </c>
    </row>
    <row r="935" spans="1:22" ht="20.149999999999999" customHeight="1">
      <c r="A935" s="57">
        <v>46169</v>
      </c>
      <c r="B935" s="58" t="s">
        <v>7406</v>
      </c>
      <c r="C935" s="27" t="str">
        <f>VLOOKUP(B935,'大货清单（不定期按GOMS更新）'!A:H,8,0)</f>
        <v>109-23780201</v>
      </c>
      <c r="D935" s="27" t="str">
        <f>VLOOKUP(B935,'大货清单（不定期按GOMS更新）'!A:C,3,0)</f>
        <v>CL2378B-01</v>
      </c>
      <c r="E935" s="27" t="str">
        <f>VLOOKUP(B935,'大货清单（不定期按GOMS更新）'!A:H,4,0)</f>
        <v>IT,FR,DE,ES,NL,BE,PL,SE,PH</v>
      </c>
      <c r="F935" s="27" t="str">
        <f>VLOOKUP(B935,'大货清单（不定期按GOMS更新）'!A:H,2,0)</f>
        <v>iFloor Y2</v>
      </c>
      <c r="G935" s="28" t="str">
        <f>VLOOKUP(B935,'大货清单（不定期按GOMS更新）'!A:I,9,FALSE)</f>
        <v>6932485000159,	 6932485000159</v>
      </c>
      <c r="H935" s="27" t="str">
        <f>VLOOKUP(B935,'大货清单（不定期按GOMS更新）'!A:H,7,0)</f>
        <v>orange</v>
      </c>
      <c r="I935" s="27" t="str">
        <f>VLOOKUP(B935,'大货清单（不定期按GOMS更新）'!A:F,6,FALSE)</f>
        <v>ACTIVE</v>
      </c>
      <c r="J935" s="27" t="str">
        <f>VLOOKUP(B935,'大货清单（不定期按GOMS更新）'!A:K,11,FALSE)</f>
        <v>8</v>
      </c>
      <c r="K935" s="27" t="str">
        <f>VLOOKUP(B935,'大货清单（不定期按GOMS更新）'!A:N,12,FALSE)</f>
        <v>672</v>
      </c>
      <c r="L935" s="27" t="str">
        <f>VLOOKUP(B935,'大货清单（不定期按GOMS更新）'!A:M,13,FALSE)</f>
        <v>328</v>
      </c>
      <c r="M935" s="27" t="str">
        <f>VLOOKUP(B935,'大货清单（不定期按GOMS更新）'!A:N,14,FALSE)</f>
        <v>290</v>
      </c>
      <c r="N935" s="58" t="s">
        <v>1702</v>
      </c>
      <c r="O935" s="27">
        <f>IFERROR(VLOOKUP(N935,'散件迭代（不定期更新）'!C:J,8,FALSE),0)</f>
        <v>0</v>
      </c>
      <c r="P935" s="27" t="str">
        <f>IFERROR(VLOOKUP(N935,'散件（更新）'!B:H,3,FALSE),0)</f>
        <v>/</v>
      </c>
      <c r="Q935" s="27" t="str">
        <f>VLOOKUP(N935,'散件（更新）'!B:H,2,FALSE)</f>
        <v>114-20191901</v>
      </c>
      <c r="R935" s="27" t="str">
        <f>VLOOKUP(N935,'散件（更新）'!B:H,7,FALSE)</f>
        <v>plastic part</v>
      </c>
      <c r="S935" s="27">
        <f>VLOOKUP(N935,'散件（更新）'!B:E,4,FALSE)</f>
        <v>0</v>
      </c>
      <c r="T935" s="27" t="s">
        <v>8759</v>
      </c>
      <c r="U935" s="28" t="str">
        <f>VLOOKUP(N935,'散件（更新）'!B:G,6,FALSE)</f>
        <v>S5水管套装</v>
      </c>
      <c r="V935" s="28">
        <f>VLOOKUP(N935,'散件（更新）'!B:I,8,FALSE)</f>
        <v>6974950102210</v>
      </c>
    </row>
    <row r="936" spans="1:22" ht="20.149999999999999" customHeight="1">
      <c r="A936" s="57">
        <v>46169</v>
      </c>
      <c r="B936" s="58" t="s">
        <v>7403</v>
      </c>
      <c r="C936" s="27" t="str">
        <f>VLOOKUP(B936,'大货清单（不定期按GOMS更新）'!A:H,8,0)</f>
        <v>109-23780202</v>
      </c>
      <c r="D936" s="27" t="str">
        <f>VLOOKUP(B936,'大货清单（不定期按GOMS更新）'!A:C,3,0)</f>
        <v>CL2378B-02</v>
      </c>
      <c r="E936" s="27" t="str">
        <f>VLOOKUP(B936,'大货清单（不定期按GOMS更新）'!A:H,4,0)</f>
        <v>PL,ES,FR,DE,CH,ZA,MN,RO,GR,CZ,NL,LT,CL,IT,HU,UA</v>
      </c>
      <c r="F936" s="27" t="str">
        <f>VLOOKUP(B936,'大货清单（不定期按GOMS更新）'!A:H,2,0)</f>
        <v>iFloor Y2 Plus</v>
      </c>
      <c r="G936" s="28" t="str">
        <f>VLOOKUP(B936,'大货清单（不定期按GOMS更新）'!A:I,9,FALSE)</f>
        <v>6932485003228,	 6932485003228</v>
      </c>
      <c r="H936" s="27" t="str">
        <f>VLOOKUP(B936,'大货清单（不定期按GOMS更新）'!A:H,7,0)</f>
        <v>orange</v>
      </c>
      <c r="I936" s="27" t="str">
        <f>VLOOKUP(B936,'大货清单（不定期按GOMS更新）'!A:F,6,FALSE)</f>
        <v>ACTIVE</v>
      </c>
      <c r="J936" s="27" t="str">
        <f>VLOOKUP(B936,'大货清单（不定期按GOMS更新）'!A:K,11,FALSE)</f>
        <v>8</v>
      </c>
      <c r="K936" s="27" t="str">
        <f>VLOOKUP(B936,'大货清单（不定期按GOMS更新）'!A:N,12,FALSE)</f>
        <v>672</v>
      </c>
      <c r="L936" s="27" t="str">
        <f>VLOOKUP(B936,'大货清单（不定期按GOMS更新）'!A:M,13,FALSE)</f>
        <v>328</v>
      </c>
      <c r="M936" s="27" t="str">
        <f>VLOOKUP(B936,'大货清单（不定期按GOMS更新）'!A:N,14,FALSE)</f>
        <v>290</v>
      </c>
      <c r="N936" s="58" t="s">
        <v>1702</v>
      </c>
      <c r="O936" s="27">
        <f>IFERROR(VLOOKUP(N936,'散件迭代（不定期更新）'!C:J,8,FALSE),0)</f>
        <v>0</v>
      </c>
      <c r="P936" s="27" t="str">
        <f>IFERROR(VLOOKUP(N936,'散件（更新）'!B:H,3,FALSE),0)</f>
        <v>/</v>
      </c>
      <c r="Q936" s="27" t="str">
        <f>VLOOKUP(N936,'散件（更新）'!B:H,2,FALSE)</f>
        <v>114-20191901</v>
      </c>
      <c r="R936" s="27" t="str">
        <f>VLOOKUP(N936,'散件（更新）'!B:H,7,FALSE)</f>
        <v>plastic part</v>
      </c>
      <c r="S936" s="27">
        <f>VLOOKUP(N936,'散件（更新）'!B:E,4,FALSE)</f>
        <v>0</v>
      </c>
      <c r="T936" s="27" t="s">
        <v>8759</v>
      </c>
      <c r="U936" s="28" t="str">
        <f>VLOOKUP(N936,'散件（更新）'!B:G,6,FALSE)</f>
        <v>S5水管套装</v>
      </c>
      <c r="V936" s="28">
        <f>VLOOKUP(N936,'散件（更新）'!B:I,8,FALSE)</f>
        <v>6974950102210</v>
      </c>
    </row>
    <row r="937" spans="1:22" ht="20.149999999999999" customHeight="1">
      <c r="A937" s="57">
        <v>46169</v>
      </c>
      <c r="B937" s="58" t="s">
        <v>2234</v>
      </c>
      <c r="C937" s="27" t="str">
        <f>VLOOKUP(B937,'大货清单（不定期按GOMS更新）'!A:H,8,0)</f>
        <v>109-21230404</v>
      </c>
      <c r="D937" s="27" t="str">
        <f>VLOOKUP(B937,'大货清单（不定期按GOMS更新）'!A:C,3,0)</f>
        <v>CL2123D-04</v>
      </c>
      <c r="E937" s="27" t="str">
        <f>VLOOKUP(B937,'大货清单（不定期按GOMS更新）'!A:H,4,0)</f>
        <v>DE,ES,FR,CH,NL,RO,AT,LT,PL,GR</v>
      </c>
      <c r="F937" s="27" t="str">
        <f>VLOOKUP(B937,'大货清单（不定期按GOMS更新）'!A:H,2,0)</f>
        <v>Floor One S7 Premium</v>
      </c>
      <c r="G937" s="28">
        <f>VLOOKUP(B937,'大货清单（不定期按GOMS更新）'!A:I,9,FALSE)</f>
        <v>6974950102142</v>
      </c>
      <c r="H937" s="27" t="str">
        <f>VLOOKUP(B937,'大货清单（不定期按GOMS更新）'!A:H,7,0)</f>
        <v>Black</v>
      </c>
      <c r="I937" s="27" t="str">
        <f>VLOOKUP(B937,'大货清单（不定期按GOMS更新）'!A:F,6,FALSE)</f>
        <v>PHASEOUT</v>
      </c>
      <c r="J937" s="27" t="str">
        <f>VLOOKUP(B937,'大货清单（不定期按GOMS更新）'!A:K,11,FALSE)</f>
        <v>10.5</v>
      </c>
      <c r="K937" s="27" t="str">
        <f>VLOOKUP(B937,'大货清单（不定期按GOMS更新）'!A:N,12,FALSE)</f>
        <v>674</v>
      </c>
      <c r="L937" s="27" t="str">
        <f>VLOOKUP(B937,'大货清单（不定期按GOMS更新）'!A:M,13,FALSE)</f>
        <v>332</v>
      </c>
      <c r="M937" s="27" t="str">
        <f>VLOOKUP(B937,'大货清单（不定期按GOMS更新）'!A:N,14,FALSE)</f>
        <v>306</v>
      </c>
      <c r="N937" s="58" t="s">
        <v>1702</v>
      </c>
      <c r="O937" s="27">
        <f>IFERROR(VLOOKUP(N937,'散件迭代（不定期更新）'!C:J,8,FALSE),0)</f>
        <v>0</v>
      </c>
      <c r="P937" s="27" t="str">
        <f>IFERROR(VLOOKUP(N937,'散件（更新）'!B:H,3,FALSE),0)</f>
        <v>/</v>
      </c>
      <c r="Q937" s="27" t="str">
        <f>VLOOKUP(N937,'散件（更新）'!B:H,2,FALSE)</f>
        <v>114-20191901</v>
      </c>
      <c r="R937" s="27" t="str">
        <f>VLOOKUP(N937,'散件（更新）'!B:H,7,FALSE)</f>
        <v>plastic part</v>
      </c>
      <c r="S937" s="27">
        <f>VLOOKUP(N937,'散件（更新）'!B:E,4,FALSE)</f>
        <v>0</v>
      </c>
      <c r="T937" s="27" t="s">
        <v>8759</v>
      </c>
      <c r="U937" s="28" t="str">
        <f>VLOOKUP(N937,'散件（更新）'!B:G,6,FALSE)</f>
        <v>S5水管套装</v>
      </c>
      <c r="V937" s="28">
        <f>VLOOKUP(N937,'散件（更新）'!B:I,8,FALSE)</f>
        <v>6974950102210</v>
      </c>
    </row>
    <row r="938" spans="1:22" ht="20.149999999999999" customHeight="1">
      <c r="A938" s="57">
        <v>46169</v>
      </c>
      <c r="B938" s="58" t="s">
        <v>4173</v>
      </c>
      <c r="C938" s="27" t="str">
        <f>VLOOKUP(B938,'大货清单（不定期按GOMS更新）'!A:H,8,0)</f>
        <v>109-23160702</v>
      </c>
      <c r="D938" s="27" t="str">
        <f>VLOOKUP(B938,'大货清单（不定期按GOMS更新）'!A:C,3,0)</f>
        <v>CL2316G-02</v>
      </c>
      <c r="E938" s="27" t="str">
        <f>VLOOKUP(B938,'大货清单（不定期按GOMS更新）'!A:H,4,0)</f>
        <v>DE,ES,CH,PL,FR,NL,RO,UA,LT,GR,DK,HU</v>
      </c>
      <c r="F938" s="27" t="str">
        <f>VLOOKUP(B938,'大货清单（不定期按GOMS更新）'!A:H,2,0)</f>
        <v>Floor One Switch S6 Pet</v>
      </c>
      <c r="G938" s="28">
        <f>VLOOKUP(B938,'大货清单（不定期按GOMS更新）'!A:I,9,FALSE)</f>
        <v>6974950105327</v>
      </c>
      <c r="H938" s="27" t="str">
        <f>VLOOKUP(B938,'大货清单（不定期按GOMS更新）'!A:H,7,0)</f>
        <v>Blue&amp;White</v>
      </c>
      <c r="I938" s="27" t="str">
        <f>VLOOKUP(B938,'大货清单（不定期按GOMS更新）'!A:F,6,FALSE)</f>
        <v>ACTIVE</v>
      </c>
      <c r="J938" s="27" t="str">
        <f>VLOOKUP(B938,'大货清单（不定期按GOMS更新）'!A:K,11,FALSE)</f>
        <v>12.5</v>
      </c>
      <c r="K938" s="27" t="str">
        <f>VLOOKUP(B938,'大货清单（不定期按GOMS更新）'!A:N,12,FALSE)</f>
        <v>772</v>
      </c>
      <c r="L938" s="27" t="str">
        <f>VLOOKUP(B938,'大货清单（不定期按GOMS更新）'!A:M,13,FALSE)</f>
        <v>386</v>
      </c>
      <c r="M938" s="27" t="str">
        <f>VLOOKUP(B938,'大货清单（不定期按GOMS更新）'!A:N,14,FALSE)</f>
        <v>325</v>
      </c>
      <c r="N938" s="58" t="s">
        <v>1702</v>
      </c>
      <c r="O938" s="27">
        <f>IFERROR(VLOOKUP(N938,'散件迭代（不定期更新）'!C:J,8,FALSE),0)</f>
        <v>0</v>
      </c>
      <c r="P938" s="27" t="str">
        <f>IFERROR(VLOOKUP(N938,'散件（更新）'!B:H,3,FALSE),0)</f>
        <v>/</v>
      </c>
      <c r="Q938" s="27" t="str">
        <f>VLOOKUP(N938,'散件（更新）'!B:H,2,FALSE)</f>
        <v>114-20191901</v>
      </c>
      <c r="R938" s="27" t="str">
        <f>VLOOKUP(N938,'散件（更新）'!B:H,7,FALSE)</f>
        <v>plastic part</v>
      </c>
      <c r="S938" s="27">
        <f>VLOOKUP(N938,'散件（更新）'!B:E,4,FALSE)</f>
        <v>0</v>
      </c>
      <c r="T938" s="27" t="s">
        <v>8759</v>
      </c>
      <c r="U938" s="28" t="str">
        <f>VLOOKUP(N938,'散件（更新）'!B:G,6,FALSE)</f>
        <v>S5水管套装</v>
      </c>
      <c r="V938" s="28">
        <f>VLOOKUP(N938,'散件（更新）'!B:I,8,FALSE)</f>
        <v>6974950102210</v>
      </c>
    </row>
    <row r="939" spans="1:22" ht="20.149999999999999" customHeight="1">
      <c r="A939" s="57">
        <v>46169</v>
      </c>
      <c r="B939" s="58" t="s">
        <v>7473</v>
      </c>
      <c r="C939" s="27" t="str">
        <f>VLOOKUP(B939,'大货清单（不定期按GOMS更新）'!A:H,8,0)</f>
        <v>109-24570001</v>
      </c>
      <c r="D939" s="27" t="str">
        <f>VLOOKUP(B939,'大货清单（不定期按GOMS更新）'!A:C,3,0)</f>
        <v>CL2457-01</v>
      </c>
      <c r="E939" s="27" t="str">
        <f>VLOOKUP(B939,'大货清单（不定期按GOMS更新）'!A:H,4,0)</f>
        <v>DE,AT,PL,ES,FR,CH,RO,GR,CZ,NL,LT,HU,IT,UA</v>
      </c>
      <c r="F939" s="27" t="str">
        <f>VLOOKUP(B939,'大货清单（不定期按GOMS更新）'!A:H,2,0)</f>
        <v>FLOOR ONE S6 FLASHDRY PET</v>
      </c>
      <c r="G939" s="28" t="str">
        <f>VLOOKUP(B939,'大货清单（不定期按GOMS更新）'!A:I,9,FALSE)</f>
        <v>6974950105358,	 6974950105358</v>
      </c>
      <c r="H939" s="27" t="str">
        <f>VLOOKUP(B939,'大货清单（不定期按GOMS更新）'!A:H,7,0)</f>
        <v>Blue</v>
      </c>
      <c r="I939" s="27" t="str">
        <f>VLOOKUP(B939,'大货清单（不定期按GOMS更新）'!A:F,6,FALSE)</f>
        <v>ACTIVE</v>
      </c>
      <c r="J939" s="27" t="str">
        <f>VLOOKUP(B939,'大货清单（不定期按GOMS更新）'!A:K,11,FALSE)</f>
        <v>9.5</v>
      </c>
      <c r="K939" s="27" t="str">
        <f>VLOOKUP(B939,'大货清单（不定期按GOMS更新）'!A:N,12,FALSE)</f>
        <v>674</v>
      </c>
      <c r="L939" s="27" t="str">
        <f>VLOOKUP(B939,'大货清单（不定期按GOMS更新）'!A:M,13,FALSE)</f>
        <v>332</v>
      </c>
      <c r="M939" s="27" t="str">
        <f>VLOOKUP(B939,'大货清单（不定期按GOMS更新）'!A:N,14,FALSE)</f>
        <v>318</v>
      </c>
      <c r="N939" s="58" t="s">
        <v>1702</v>
      </c>
      <c r="O939" s="27">
        <f>IFERROR(VLOOKUP(N939,'散件迭代（不定期更新）'!C:J,8,FALSE),0)</f>
        <v>0</v>
      </c>
      <c r="P939" s="27" t="str">
        <f>IFERROR(VLOOKUP(N939,'散件（更新）'!B:H,3,FALSE),0)</f>
        <v>/</v>
      </c>
      <c r="Q939" s="27" t="str">
        <f>VLOOKUP(N939,'散件（更新）'!B:H,2,FALSE)</f>
        <v>114-20191901</v>
      </c>
      <c r="R939" s="27" t="str">
        <f>VLOOKUP(N939,'散件（更新）'!B:H,7,FALSE)</f>
        <v>plastic part</v>
      </c>
      <c r="S939" s="27">
        <f>VLOOKUP(N939,'散件（更新）'!B:E,4,FALSE)</f>
        <v>0</v>
      </c>
      <c r="T939" s="27" t="s">
        <v>8759</v>
      </c>
      <c r="U939" s="28" t="str">
        <f>VLOOKUP(N939,'散件（更新）'!B:G,6,FALSE)</f>
        <v>S5水管套装</v>
      </c>
      <c r="V939" s="28">
        <f>VLOOKUP(N939,'散件（更新）'!B:I,8,FALSE)</f>
        <v>6974950102210</v>
      </c>
    </row>
    <row r="940" spans="1:22" ht="20.149999999999999" customHeight="1">
      <c r="A940" s="57">
        <v>46169</v>
      </c>
      <c r="B940" s="58" t="s">
        <v>13674</v>
      </c>
      <c r="C940" s="27" t="str">
        <f>VLOOKUP(B940,'大货清单（不定期按GOMS更新）'!A:H,8,0)</f>
        <v>109-25350302</v>
      </c>
      <c r="D940" s="27" t="str">
        <f>VLOOKUP(B940,'大货清单（不定期按GOMS更新）'!A:C,3,0)</f>
        <v>CL2535C-02</v>
      </c>
      <c r="E940" s="27" t="str">
        <f>VLOOKUP(B940,'大货清单（不定期按GOMS更新）'!A:H,4,0)</f>
        <v>PL</v>
      </c>
      <c r="F940" s="27" t="str">
        <f>VLOOKUP(B940,'大货清单（不定期按GOMS更新）'!A:H,2,0)</f>
        <v>Floor One S7 Max Gold</v>
      </c>
      <c r="G940" s="28" t="str">
        <f>VLOOKUP(B940,'大货清单（不定期按GOMS更新）'!A:I,9,FALSE)</f>
        <v>6932485012855</v>
      </c>
      <c r="H940" s="27" t="str">
        <f>VLOOKUP(B940,'大货清单（不定期按GOMS更新）'!A:H,7,0)</f>
        <v>CHAMPAGNE GOLD</v>
      </c>
      <c r="I940" s="27" t="str">
        <f>VLOOKUP(B940,'大货清单（不定期按GOMS更新）'!A:F,6,FALSE)</f>
        <v>ACTIVE</v>
      </c>
      <c r="J940" s="27" t="str">
        <f>VLOOKUP(B940,'大货清单（不定期按GOMS更新）'!A:K,11,FALSE)</f>
        <v>11.1</v>
      </c>
      <c r="K940" s="27" t="str">
        <f>VLOOKUP(B940,'大货清单（不定期按GOMS更新）'!A:N,12,FALSE)</f>
        <v>735</v>
      </c>
      <c r="L940" s="27" t="str">
        <f>VLOOKUP(B940,'大货清单（不定期按GOMS更新）'!A:M,13,FALSE)</f>
        <v>331</v>
      </c>
      <c r="M940" s="27" t="str">
        <f>VLOOKUP(B940,'大货清单（不定期按GOMS更新）'!A:N,14,FALSE)</f>
        <v>322</v>
      </c>
      <c r="N940" s="58" t="s">
        <v>1702</v>
      </c>
      <c r="O940" s="27">
        <f>IFERROR(VLOOKUP(N940,'散件迭代（不定期更新）'!C:J,8,FALSE),0)</f>
        <v>0</v>
      </c>
      <c r="P940" s="27" t="str">
        <f>IFERROR(VLOOKUP(N940,'散件（更新）'!B:H,3,FALSE),0)</f>
        <v>/</v>
      </c>
      <c r="Q940" s="27" t="str">
        <f>VLOOKUP(N940,'散件（更新）'!B:H,2,FALSE)</f>
        <v>114-20191901</v>
      </c>
      <c r="R940" s="27" t="str">
        <f>VLOOKUP(N940,'散件（更新）'!B:H,7,FALSE)</f>
        <v>plastic part</v>
      </c>
      <c r="S940" s="27">
        <f>VLOOKUP(N940,'散件（更新）'!B:E,4,FALSE)</f>
        <v>0</v>
      </c>
      <c r="T940" s="27" t="s">
        <v>8759</v>
      </c>
      <c r="U940" s="28" t="str">
        <f>VLOOKUP(N940,'散件（更新）'!B:G,6,FALSE)</f>
        <v>S5水管套装</v>
      </c>
      <c r="V940" s="28">
        <f>VLOOKUP(N940,'散件（更新）'!B:I,8,FALSE)</f>
        <v>6974950102210</v>
      </c>
    </row>
    <row r="941" spans="1:22" ht="20.149999999999999" customHeight="1">
      <c r="A941" s="57">
        <v>46169</v>
      </c>
      <c r="B941" s="58" t="s">
        <v>7855</v>
      </c>
      <c r="C941" s="27" t="str">
        <f>VLOOKUP(B941,'大货清单（不定期按GOMS更新）'!A:H,8,0)</f>
        <v>107-24500401</v>
      </c>
      <c r="D941" s="27" t="str">
        <f>VLOOKUP(B941,'大货清单（不定期按GOMS更新）'!A:C,3,0)</f>
        <v>ZB2450D-01</v>
      </c>
      <c r="E941" s="27" t="str">
        <f>VLOOKUP(B941,'大货清单（不定期按GOMS更新）'!A:H,4,0)</f>
        <v>IT,FR,DE,ES,NL,BE,PL,SE</v>
      </c>
      <c r="F941" s="27" t="str">
        <f>VLOOKUP(B941,'大货清单（不定期按GOMS更新）'!A:H,2,0)</f>
        <v>PURE ONE S50 PRO</v>
      </c>
      <c r="G941" s="28">
        <f>VLOOKUP(B941,'大货清单（不定期按GOMS更新）'!A:I,9,FALSE)</f>
        <v>6932485006793</v>
      </c>
      <c r="H941" s="27" t="str">
        <f>VLOOKUP(B941,'大货清单（不定期按GOMS更新）'!A:H,7,0)</f>
        <v>Blue</v>
      </c>
      <c r="I941" s="27" t="str">
        <f>VLOOKUP(B941,'大货清单（不定期按GOMS更新）'!A:F,6,FALSE)</f>
        <v>ACTIVE</v>
      </c>
      <c r="J941" s="27" t="str">
        <f>VLOOKUP(B941,'大货清单（不定期按GOMS更新）'!A:K,11,FALSE)</f>
        <v>7.4</v>
      </c>
      <c r="K941" s="27" t="str">
        <f>VLOOKUP(B941,'大货清单（不定期按GOMS更新）'!A:N,12,FALSE)</f>
        <v>736</v>
      </c>
      <c r="L941" s="27" t="str">
        <f>VLOOKUP(B941,'大货清单（不定期按GOMS更新）'!A:M,13,FALSE)</f>
        <v>192</v>
      </c>
      <c r="M941" s="27" t="str">
        <f>VLOOKUP(B941,'大货清单（不定期按GOMS更新）'!A:N,14,FALSE)</f>
        <v>357</v>
      </c>
      <c r="N941" s="58" t="s">
        <v>15863</v>
      </c>
      <c r="O941" s="27">
        <f>IFERROR(VLOOKUP(N941,'散件迭代（不定期更新）'!C:J,8,FALSE),0)</f>
        <v>0</v>
      </c>
      <c r="P941" s="27">
        <f>IFERROR(VLOOKUP(N941,'散件（更新）'!B:H,3,FALSE),0)</f>
        <v>0</v>
      </c>
      <c r="Q941" s="27" t="str">
        <f>VLOOKUP(N941,'散件（更新）'!B:H,2,FALSE)</f>
        <v>114-25120004</v>
      </c>
      <c r="R941" s="27" t="str">
        <f>VLOOKUP(N941,'散件（更新）'!B:H,7,FALSE)</f>
        <v>Flexible Multi-Angle Tube</v>
      </c>
      <c r="S941" s="27" t="str">
        <f>VLOOKUP(N941,'散件（更新）'!B:E,4,FALSE)</f>
        <v>https://tineco-yxzt.oss-accelerate.aliyuncs.com/20250828/weixinjietu_20250828111143_1756350806413.png</v>
      </c>
      <c r="T941" s="27" t="s">
        <v>8759</v>
      </c>
      <c r="U941" s="28" t="str">
        <f>VLOOKUP(N941,'散件（更新）'!B:G,6,FALSE)</f>
        <v>SP;ZB2512-01;弯折管组件</v>
      </c>
      <c r="V941" s="28">
        <f>VLOOKUP(N941,'散件（更新）'!B:I,8,FALSE)</f>
        <v>6932485011612</v>
      </c>
    </row>
    <row r="942" spans="1:22" ht="20.149999999999999" customHeight="1">
      <c r="A942" s="57">
        <v>46169</v>
      </c>
      <c r="B942" s="58" t="s">
        <v>1166</v>
      </c>
      <c r="C942" s="27" t="str">
        <f>VLOOKUP(B942,'大货清单（不定期按GOMS更新）'!A:H,8,0)</f>
        <v>109-21230401</v>
      </c>
      <c r="D942" s="27" t="str">
        <f>VLOOKUP(B942,'大货清单（不定期按GOMS更新）'!A:C,3,0)</f>
        <v>CL2123D-01</v>
      </c>
      <c r="E942" s="27" t="str">
        <f>VLOOKUP(B942,'大货清单（不定期按GOMS更新）'!A:H,4,0)</f>
        <v>DE,FR,IT,CL,ZA,ES,BE</v>
      </c>
      <c r="F942" s="27" t="str">
        <f>VLOOKUP(B942,'大货清单（不定期按GOMS更新）'!A:H,2,0)</f>
        <v>Floor One S7 Pro</v>
      </c>
      <c r="G942" s="28">
        <f>VLOOKUP(B942,'大货清单（不定期按GOMS更新）'!A:I,9,FALSE)</f>
        <v>6974950100346</v>
      </c>
      <c r="H942" s="27" t="str">
        <f>VLOOKUP(B942,'大货清单（不定期按GOMS更新）'!A:H,7,0)</f>
        <v>Black</v>
      </c>
      <c r="I942" s="27" t="str">
        <f>VLOOKUP(B942,'大货清单（不定期按GOMS更新）'!A:F,6,FALSE)</f>
        <v>PHASEOUT</v>
      </c>
      <c r="J942" s="27" t="str">
        <f>VLOOKUP(B942,'大货清单（不定期按GOMS更新）'!A:K,11,FALSE)</f>
        <v>9.7</v>
      </c>
      <c r="K942" s="27" t="str">
        <f>VLOOKUP(B942,'大货清单（不定期按GOMS更新）'!A:N,12,FALSE)</f>
        <v>674</v>
      </c>
      <c r="L942" s="27" t="str">
        <f>VLOOKUP(B942,'大货清单（不定期按GOMS更新）'!A:M,13,FALSE)</f>
        <v>332</v>
      </c>
      <c r="M942" s="27" t="str">
        <f>VLOOKUP(B942,'大货清单（不定期按GOMS更新）'!A:N,14,FALSE)</f>
        <v>306</v>
      </c>
      <c r="N942" s="58" t="s">
        <v>15819</v>
      </c>
      <c r="O942" s="27">
        <f>IFERROR(VLOOKUP(N942,'散件迭代（不定期更新）'!C:J,8,FALSE),0)</f>
        <v>0</v>
      </c>
      <c r="P942" s="27">
        <f>IFERROR(VLOOKUP(N942,'散件（更新）'!B:H,3,FALSE),0)</f>
        <v>0</v>
      </c>
      <c r="Q942" s="27" t="str">
        <f>VLOOKUP(N942,'散件（更新）'!B:H,2,FALSE)</f>
        <v>114-21230415</v>
      </c>
      <c r="R942" s="27" t="str">
        <f>VLOOKUP(N942,'散件（更新）'!B:H,7,FALSE)</f>
        <v>Lower Decorative Cover</v>
      </c>
      <c r="S942" s="27" t="str">
        <f>VLOOKUP(N942,'散件（更新）'!B:E,4,FALSE)</f>
        <v>https://tineco-yxzt.oss-accelerate.aliyuncs.com/20251030/114-21230415_1761819323391.png</v>
      </c>
      <c r="T942" s="27" t="s">
        <v>8759</v>
      </c>
      <c r="U942" s="28" t="str">
        <f>VLOOKUP(N942,'散件（更新）'!B:G,6,FALSE)</f>
        <v>SP;CL2123D-01;机体下装饰盖</v>
      </c>
      <c r="V942" s="28">
        <f>VLOOKUP(N942,'散件（更新）'!B:I,8,FALSE)</f>
        <v>6932485016969</v>
      </c>
    </row>
    <row r="943" spans="1:22" ht="20.149999999999999" customHeight="1">
      <c r="A943" s="57">
        <v>46169</v>
      </c>
      <c r="B943" s="58" t="s">
        <v>14088</v>
      </c>
      <c r="C943" s="27" t="str">
        <f>VLOOKUP(B943,'大货清单（不定期按GOMS更新）'!A:H,8,0)</f>
        <v>109-25350201</v>
      </c>
      <c r="D943" s="27" t="str">
        <f>VLOOKUP(B943,'大货清单（不定期按GOMS更新）'!A:C,3,0)</f>
        <v>CL2535B-01</v>
      </c>
      <c r="E943" s="27" t="str">
        <f>VLOOKUP(B943,'大货清单（不定期按GOMS更新）'!A:H,4,0)</f>
        <v>DE,FR,ES</v>
      </c>
      <c r="F943" s="27" t="str">
        <f>VLOOKUP(B943,'大货清单（不定期按GOMS更新）'!A:H,2,0)</f>
        <v>Floor One i5 Max Pro</v>
      </c>
      <c r="G943" s="28">
        <f>VLOOKUP(B943,'大货清单（不定期按GOMS更新）'!A:I,9,FALSE)</f>
        <v>6932485008995</v>
      </c>
      <c r="H943" s="27" t="str">
        <f>VLOOKUP(B943,'大货清单（不定期按GOMS更新）'!A:H,7,0)</f>
        <v>White&amp;black</v>
      </c>
      <c r="I943" s="27" t="str">
        <f>VLOOKUP(B943,'大货清单（不定期按GOMS更新）'!A:F,6,FALSE)</f>
        <v>ACTIVE</v>
      </c>
      <c r="J943" s="27" t="str">
        <f>VLOOKUP(B943,'大货清单（不定期按GOMS更新）'!A:K,11,FALSE)</f>
        <v>9.4</v>
      </c>
      <c r="K943" s="27" t="str">
        <f>VLOOKUP(B943,'大货清单（不定期按GOMS更新）'!A:N,12,FALSE)</f>
        <v>712</v>
      </c>
      <c r="L943" s="27" t="str">
        <f>VLOOKUP(B943,'大货清单（不定期按GOMS更新）'!A:M,13,FALSE)</f>
        <v>321</v>
      </c>
      <c r="M943" s="27" t="str">
        <f>VLOOKUP(B943,'大货清单（不定期按GOMS更新）'!A:N,14,FALSE)</f>
        <v>278</v>
      </c>
      <c r="N943" s="58" t="s">
        <v>8082</v>
      </c>
      <c r="O943" s="27">
        <f>IFERROR(VLOOKUP(N943,'散件迭代（不定期更新）'!C:J,8,FALSE),0)</f>
        <v>0</v>
      </c>
      <c r="P943" s="27" t="str">
        <f>IFERROR(VLOOKUP(N943,'散件（更新）'!B:H,3,FALSE),0)</f>
        <v/>
      </c>
      <c r="Q943" s="27" t="str">
        <f>VLOOKUP(N943,'散件（更新）'!B:H,2,FALSE)</f>
        <v>114-23761801</v>
      </c>
      <c r="R943" s="27" t="str">
        <f>VLOOKUP(N943,'散件（更新）'!B:H,7,FALSE)</f>
        <v>Brush Roller</v>
      </c>
      <c r="S943" s="27" t="str">
        <f>VLOOKUP(N943,'散件（更新）'!B:E,4,FALSE)</f>
        <v>https://tineco-yxzt.oss-accelerate.aliyuncs.com/20241219/weixintupian_20241114110949_1734578233397.jpg</v>
      </c>
      <c r="T943" s="27" t="s">
        <v>8759</v>
      </c>
      <c r="U943" s="28" t="str">
        <f>VLOOKUP(N943,'散件（更新）'!B:G,6,FALSE)</f>
        <v>耐热滚刷组件</v>
      </c>
      <c r="V943" s="28">
        <f>VLOOKUP(N943,'散件（更新）'!B:I,8,FALSE)</f>
        <v>6932485002405</v>
      </c>
    </row>
    <row r="944" spans="1:22" ht="20.149999999999999" customHeight="1">
      <c r="A944" s="57">
        <v>46169</v>
      </c>
      <c r="B944" s="58" t="s">
        <v>14088</v>
      </c>
      <c r="C944" s="27" t="str">
        <f>VLOOKUP(B944,'大货清单（不定期按GOMS更新）'!A:H,8,0)</f>
        <v>109-25350201</v>
      </c>
      <c r="D944" s="27" t="str">
        <f>VLOOKUP(B944,'大货清单（不定期按GOMS更新）'!A:C,3,0)</f>
        <v>CL2535B-01</v>
      </c>
      <c r="E944" s="27" t="str">
        <f>VLOOKUP(B944,'大货清单（不定期按GOMS更新）'!A:H,4,0)</f>
        <v>DE,FR,ES</v>
      </c>
      <c r="F944" s="27" t="str">
        <f>VLOOKUP(B944,'大货清单（不定期按GOMS更新）'!A:H,2,0)</f>
        <v>Floor One i5 Max Pro</v>
      </c>
      <c r="G944" s="28">
        <f>VLOOKUP(B944,'大货清单（不定期按GOMS更新）'!A:I,9,FALSE)</f>
        <v>6932485008995</v>
      </c>
      <c r="H944" s="27" t="str">
        <f>VLOOKUP(B944,'大货清单（不定期按GOMS更新）'!A:H,7,0)</f>
        <v>White&amp;black</v>
      </c>
      <c r="I944" s="27" t="str">
        <f>VLOOKUP(B944,'大货清单（不定期按GOMS更新）'!A:F,6,FALSE)</f>
        <v>ACTIVE</v>
      </c>
      <c r="J944" s="27" t="str">
        <f>VLOOKUP(B944,'大货清单（不定期按GOMS更新）'!A:K,11,FALSE)</f>
        <v>9.4</v>
      </c>
      <c r="K944" s="27" t="str">
        <f>VLOOKUP(B944,'大货清单（不定期按GOMS更新）'!A:N,12,FALSE)</f>
        <v>712</v>
      </c>
      <c r="L944" s="27" t="str">
        <f>VLOOKUP(B944,'大货清单（不定期按GOMS更新）'!A:M,13,FALSE)</f>
        <v>321</v>
      </c>
      <c r="M944" s="27" t="str">
        <f>VLOOKUP(B944,'大货清单（不定期按GOMS更新）'!A:N,14,FALSE)</f>
        <v>278</v>
      </c>
      <c r="N944" s="58" t="s">
        <v>15833</v>
      </c>
      <c r="O944" s="27">
        <f>IFERROR(VLOOKUP(N944,'散件迭代（不定期更新）'!C:J,8,FALSE),0)</f>
        <v>0</v>
      </c>
      <c r="P944" s="27">
        <f>IFERROR(VLOOKUP(N944,'散件（更新）'!B:H,3,FALSE),0)</f>
        <v>0</v>
      </c>
      <c r="Q944" s="27" t="str">
        <f>VLOOKUP(N944,'散件（更新）'!B:H,2,FALSE)</f>
        <v>114-24581502</v>
      </c>
      <c r="R944" s="27" t="str">
        <f>VLOOKUP(N944,'散件（更新）'!B:H,7,FALSE)</f>
        <v>HEPA Assy</v>
      </c>
      <c r="S944" s="27" t="str">
        <f>VLOOKUP(N944,'散件（更新）'!B:E,4,FALSE)</f>
        <v>https://tineco-yxzt.oss-accelerate.aliyuncs.com/20250828/huishoutongguolu:qizhuangpeizujian_1756341874109.jpg</v>
      </c>
      <c r="T944" s="27" t="s">
        <v>8759</v>
      </c>
      <c r="U944" s="28" t="str">
        <f>VLOOKUP(N944,'散件（更新）'!B:G,6,FALSE)</f>
        <v>SP;CL2458O-01;回收桶过滤器装配组件</v>
      </c>
      <c r="V944" s="28">
        <f>VLOOKUP(N944,'散件（更新）'!B:I,8,FALSE)</f>
        <v>6932485011971</v>
      </c>
    </row>
    <row r="945" spans="1:22" ht="20.149999999999999" customHeight="1">
      <c r="A945" s="57">
        <v>46169</v>
      </c>
      <c r="B945" s="58" t="s">
        <v>14088</v>
      </c>
      <c r="C945" s="27" t="str">
        <f>VLOOKUP(B945,'大货清单（不定期按GOMS更新）'!A:H,8,0)</f>
        <v>109-25350201</v>
      </c>
      <c r="D945" s="27" t="str">
        <f>VLOOKUP(B945,'大货清单（不定期按GOMS更新）'!A:C,3,0)</f>
        <v>CL2535B-01</v>
      </c>
      <c r="E945" s="27" t="str">
        <f>VLOOKUP(B945,'大货清单（不定期按GOMS更新）'!A:H,4,0)</f>
        <v>DE,FR,ES</v>
      </c>
      <c r="F945" s="27" t="str">
        <f>VLOOKUP(B945,'大货清单（不定期按GOMS更新）'!A:H,2,0)</f>
        <v>Floor One i5 Max Pro</v>
      </c>
      <c r="G945" s="28">
        <f>VLOOKUP(B945,'大货清单（不定期按GOMS更新）'!A:I,9,FALSE)</f>
        <v>6932485008995</v>
      </c>
      <c r="H945" s="27" t="str">
        <f>VLOOKUP(B945,'大货清单（不定期按GOMS更新）'!A:H,7,0)</f>
        <v>White&amp;black</v>
      </c>
      <c r="I945" s="27" t="str">
        <f>VLOOKUP(B945,'大货清单（不定期按GOMS更新）'!A:F,6,FALSE)</f>
        <v>ACTIVE</v>
      </c>
      <c r="J945" s="27" t="str">
        <f>VLOOKUP(B945,'大货清单（不定期按GOMS更新）'!A:K,11,FALSE)</f>
        <v>9.4</v>
      </c>
      <c r="K945" s="27" t="str">
        <f>VLOOKUP(B945,'大货清单（不定期按GOMS更新）'!A:N,12,FALSE)</f>
        <v>712</v>
      </c>
      <c r="L945" s="27" t="str">
        <f>VLOOKUP(B945,'大货清单（不定期按GOMS更新）'!A:M,13,FALSE)</f>
        <v>321</v>
      </c>
      <c r="M945" s="27" t="str">
        <f>VLOOKUP(B945,'大货清单（不定期按GOMS更新）'!A:N,14,FALSE)</f>
        <v>278</v>
      </c>
      <c r="N945" s="58" t="s">
        <v>7847</v>
      </c>
      <c r="O945" s="27">
        <f>IFERROR(VLOOKUP(N945,'散件迭代（不定期更新）'!C:J,8,FALSE),0)</f>
        <v>0</v>
      </c>
      <c r="P945" s="27" t="str">
        <f>IFERROR(VLOOKUP(N945,'散件（更新）'!B:H,3,FALSE),0)</f>
        <v/>
      </c>
      <c r="Q945" s="27" t="str">
        <f>VLOOKUP(N945,'散件（更新）'!B:H,2,FALSE)</f>
        <v>114-24580105</v>
      </c>
      <c r="R945" s="27" t="str">
        <f>VLOOKUP(N945,'散件（更新）'!B:H,7,FALSE)</f>
        <v>Charging Base</v>
      </c>
      <c r="S945" s="27" t="str">
        <f>VLOOKUP(N945,'散件（更新）'!B:E,4,FALSE)</f>
        <v>https://tineco-yxzt.oss-accelerate.aliyuncs.com/20241231/honggantuopan_1735610350172.png</v>
      </c>
      <c r="T945" s="27" t="s">
        <v>8759</v>
      </c>
      <c r="U945" s="28" t="str">
        <f>VLOOKUP(N945,'散件（更新）'!B:G,6,FALSE)</f>
        <v>SP;CL2458A-02;烘干托盘组件</v>
      </c>
      <c r="V945" s="28">
        <f>VLOOKUP(N945,'散件（更新）'!B:I,8,FALSE)</f>
        <v>6932485004539</v>
      </c>
    </row>
    <row r="946" spans="1:22" ht="20.149999999999999" customHeight="1">
      <c r="A946" s="57">
        <v>46169</v>
      </c>
      <c r="B946" s="58" t="s">
        <v>14088</v>
      </c>
      <c r="C946" s="27" t="str">
        <f>VLOOKUP(B946,'大货清单（不定期按GOMS更新）'!A:H,8,0)</f>
        <v>109-25350201</v>
      </c>
      <c r="D946" s="27" t="str">
        <f>VLOOKUP(B946,'大货清单（不定期按GOMS更新）'!A:C,3,0)</f>
        <v>CL2535B-01</v>
      </c>
      <c r="E946" s="27" t="str">
        <f>VLOOKUP(B946,'大货清单（不定期按GOMS更新）'!A:H,4,0)</f>
        <v>DE,FR,ES</v>
      </c>
      <c r="F946" s="27" t="str">
        <f>VLOOKUP(B946,'大货清单（不定期按GOMS更新）'!A:H,2,0)</f>
        <v>Floor One i5 Max Pro</v>
      </c>
      <c r="G946" s="28">
        <f>VLOOKUP(B946,'大货清单（不定期按GOMS更新）'!A:I,9,FALSE)</f>
        <v>6932485008995</v>
      </c>
      <c r="H946" s="27" t="str">
        <f>VLOOKUP(B946,'大货清单（不定期按GOMS更新）'!A:H,7,0)</f>
        <v>White&amp;black</v>
      </c>
      <c r="I946" s="27" t="str">
        <f>VLOOKUP(B946,'大货清单（不定期按GOMS更新）'!A:F,6,FALSE)</f>
        <v>ACTIVE</v>
      </c>
      <c r="J946" s="27" t="str">
        <f>VLOOKUP(B946,'大货清单（不定期按GOMS更新）'!A:K,11,FALSE)</f>
        <v>9.4</v>
      </c>
      <c r="K946" s="27" t="str">
        <f>VLOOKUP(B946,'大货清单（不定期按GOMS更新）'!A:N,12,FALSE)</f>
        <v>712</v>
      </c>
      <c r="L946" s="27" t="str">
        <f>VLOOKUP(B946,'大货清单（不定期按GOMS更新）'!A:M,13,FALSE)</f>
        <v>321</v>
      </c>
      <c r="M946" s="27" t="str">
        <f>VLOOKUP(B946,'大货清单（不定期按GOMS更新）'!A:N,14,FALSE)</f>
        <v>278</v>
      </c>
      <c r="N946" s="58" t="s">
        <v>15529</v>
      </c>
      <c r="O946" s="27">
        <f>IFERROR(VLOOKUP(N946,'散件迭代（不定期更新）'!C:J,8,FALSE),0)</f>
        <v>0</v>
      </c>
      <c r="P946" s="27">
        <f>IFERROR(VLOOKUP(N946,'散件（更新）'!B:H,3,FALSE),0)</f>
        <v>0</v>
      </c>
      <c r="Q946" s="27" t="str">
        <f>VLOOKUP(N946,'散件（更新）'!B:H,2,FALSE)</f>
        <v>114-25350107</v>
      </c>
      <c r="R946" s="27" t="str">
        <f>VLOOKUP(N946,'散件（更新）'!B:H,7,FALSE)</f>
        <v>Battery</v>
      </c>
      <c r="S946" s="27" t="str">
        <f>VLOOKUP(N946,'散件（更新）'!B:E,4,FALSE)</f>
        <v>https://tineco-yxzt.oss-accelerate.aliyuncs.com/20250912/weixinjietu_20250903192726_1757643880282.png</v>
      </c>
      <c r="T946" s="27" t="s">
        <v>8759</v>
      </c>
      <c r="U946" s="28" t="str">
        <f>VLOOKUP(N946,'散件（更新）'!B:G,6,FALSE)</f>
        <v>SP;CL2535A-01;电池包组件</v>
      </c>
      <c r="V946" s="28">
        <f>VLOOKUP(N946,'散件（更新）'!B:I,8,FALSE)</f>
        <v>6932485013517</v>
      </c>
    </row>
    <row r="947" spans="1:22" ht="20.149999999999999" customHeight="1">
      <c r="A947" s="57">
        <v>46169</v>
      </c>
      <c r="B947" s="58" t="s">
        <v>14088</v>
      </c>
      <c r="C947" s="27" t="str">
        <f>VLOOKUP(B947,'大货清单（不定期按GOMS更新）'!A:H,8,0)</f>
        <v>109-25350201</v>
      </c>
      <c r="D947" s="27" t="str">
        <f>VLOOKUP(B947,'大货清单（不定期按GOMS更新）'!A:C,3,0)</f>
        <v>CL2535B-01</v>
      </c>
      <c r="E947" s="27" t="str">
        <f>VLOOKUP(B947,'大货清单（不定期按GOMS更新）'!A:H,4,0)</f>
        <v>DE,FR,ES</v>
      </c>
      <c r="F947" s="27" t="str">
        <f>VLOOKUP(B947,'大货清单（不定期按GOMS更新）'!A:H,2,0)</f>
        <v>Floor One i5 Max Pro</v>
      </c>
      <c r="G947" s="28">
        <f>VLOOKUP(B947,'大货清单（不定期按GOMS更新）'!A:I,9,FALSE)</f>
        <v>6932485008995</v>
      </c>
      <c r="H947" s="27" t="str">
        <f>VLOOKUP(B947,'大货清单（不定期按GOMS更新）'!A:H,7,0)</f>
        <v>White&amp;black</v>
      </c>
      <c r="I947" s="27" t="str">
        <f>VLOOKUP(B947,'大货清单（不定期按GOMS更新）'!A:F,6,FALSE)</f>
        <v>ACTIVE</v>
      </c>
      <c r="J947" s="27" t="str">
        <f>VLOOKUP(B947,'大货清单（不定期按GOMS更新）'!A:K,11,FALSE)</f>
        <v>9.4</v>
      </c>
      <c r="K947" s="27" t="str">
        <f>VLOOKUP(B947,'大货清单（不定期按GOMS更新）'!A:N,12,FALSE)</f>
        <v>712</v>
      </c>
      <c r="L947" s="27" t="str">
        <f>VLOOKUP(B947,'大货清单（不定期按GOMS更新）'!A:M,13,FALSE)</f>
        <v>321</v>
      </c>
      <c r="M947" s="27" t="str">
        <f>VLOOKUP(B947,'大货清单（不定期按GOMS更新）'!A:N,14,FALSE)</f>
        <v>278</v>
      </c>
      <c r="N947" s="58" t="s">
        <v>15877</v>
      </c>
      <c r="O947" s="27">
        <f>IFERROR(VLOOKUP(N947,'散件迭代（不定期更新）'!C:J,8,FALSE),0)</f>
        <v>0</v>
      </c>
      <c r="P947" s="27">
        <f>IFERROR(VLOOKUP(N947,'散件（更新）'!B:H,3,FALSE),0)</f>
        <v>0</v>
      </c>
      <c r="Q947" s="27" t="str">
        <f>VLOOKUP(N947,'散件（更新）'!B:H,2,FALSE)</f>
        <v>114-25350400</v>
      </c>
      <c r="R947" s="27" t="str">
        <f>VLOOKUP(N947,'散件（更新）'!B:H,7,FALSE)</f>
        <v>Display Screen</v>
      </c>
      <c r="S947" s="27">
        <f>VLOOKUP(N947,'散件（更新）'!B:E,4,FALSE)</f>
        <v>0</v>
      </c>
      <c r="T947" s="27" t="s">
        <v>8759</v>
      </c>
      <c r="U947" s="28" t="str">
        <f>VLOOKUP(N947,'散件（更新）'!B:G,6,FALSE)</f>
        <v>SP;CL2535D-01;显示屏组件</v>
      </c>
      <c r="V947" s="28">
        <f>VLOOKUP(N947,'散件（更新）'!B:I,8,FALSE)</f>
        <v>6932485016129</v>
      </c>
    </row>
    <row r="948" spans="1:22" ht="20.149999999999999" customHeight="1">
      <c r="A948" s="57">
        <v>46169</v>
      </c>
      <c r="B948" s="58" t="s">
        <v>14088</v>
      </c>
      <c r="C948" s="27" t="str">
        <f>VLOOKUP(B948,'大货清单（不定期按GOMS更新）'!A:H,8,0)</f>
        <v>109-25350201</v>
      </c>
      <c r="D948" s="27" t="str">
        <f>VLOOKUP(B948,'大货清单（不定期按GOMS更新）'!A:C,3,0)</f>
        <v>CL2535B-01</v>
      </c>
      <c r="E948" s="27" t="str">
        <f>VLOOKUP(B948,'大货清单（不定期按GOMS更新）'!A:H,4,0)</f>
        <v>DE,FR,ES</v>
      </c>
      <c r="F948" s="27" t="str">
        <f>VLOOKUP(B948,'大货清单（不定期按GOMS更新）'!A:H,2,0)</f>
        <v>Floor One i5 Max Pro</v>
      </c>
      <c r="G948" s="28">
        <f>VLOOKUP(B948,'大货清单（不定期按GOMS更新）'!A:I,9,FALSE)</f>
        <v>6932485008995</v>
      </c>
      <c r="H948" s="27" t="str">
        <f>VLOOKUP(B948,'大货清单（不定期按GOMS更新）'!A:H,7,0)</f>
        <v>White&amp;black</v>
      </c>
      <c r="I948" s="27" t="str">
        <f>VLOOKUP(B948,'大货清单（不定期按GOMS更新）'!A:F,6,FALSE)</f>
        <v>ACTIVE</v>
      </c>
      <c r="J948" s="27" t="str">
        <f>VLOOKUP(B948,'大货清单（不定期按GOMS更新）'!A:K,11,FALSE)</f>
        <v>9.4</v>
      </c>
      <c r="K948" s="27" t="str">
        <f>VLOOKUP(B948,'大货清单（不定期按GOMS更新）'!A:N,12,FALSE)</f>
        <v>712</v>
      </c>
      <c r="L948" s="27" t="str">
        <f>VLOOKUP(B948,'大货清单（不定期按GOMS更新）'!A:M,13,FALSE)</f>
        <v>321</v>
      </c>
      <c r="M948" s="27" t="str">
        <f>VLOOKUP(B948,'大货清单（不定期按GOMS更新）'!A:N,14,FALSE)</f>
        <v>278</v>
      </c>
      <c r="N948" s="58" t="s">
        <v>8054</v>
      </c>
      <c r="O948" s="27">
        <f>IFERROR(VLOOKUP(N948,'散件迭代（不定期更新）'!C:J,8,FALSE),0)</f>
        <v>0</v>
      </c>
      <c r="P948" s="27" t="str">
        <f>IFERROR(VLOOKUP(N948,'散件（更新）'!B:H,3,FALSE),0)</f>
        <v/>
      </c>
      <c r="Q948" s="27" t="str">
        <f>VLOOKUP(N948,'散件（更新）'!B:H,2,FALSE)</f>
        <v>114-23761815</v>
      </c>
      <c r="R948" s="27" t="str">
        <f>VLOOKUP(N948,'散件（更新）'!B:H,7,FALSE)</f>
        <v>plastic part</v>
      </c>
      <c r="S948" s="27" t="str">
        <f>VLOOKUP(N948,'散件（更新）'!B:E,4,FALSE)</f>
        <v>https://tineco-yxzt.oss-accelerate.aliyuncs.com/20241219/62_1734590951668.jpg</v>
      </c>
      <c r="T948" s="27" t="s">
        <v>8759</v>
      </c>
      <c r="U948" s="28" t="str">
        <f>VLOOKUP(N948,'散件（更新）'!B:G,6,FALSE)</f>
        <v>地刷充电头组件</v>
      </c>
      <c r="V948" s="28">
        <f>VLOOKUP(N948,'散件（更新）'!B:I,8,FALSE)</f>
        <v>6932485002559</v>
      </c>
    </row>
    <row r="949" spans="1:22" ht="20.149999999999999" customHeight="1">
      <c r="A949" s="57">
        <v>46169</v>
      </c>
      <c r="B949" s="58" t="s">
        <v>14088</v>
      </c>
      <c r="C949" s="27" t="str">
        <f>VLOOKUP(B949,'大货清单（不定期按GOMS更新）'!A:H,8,0)</f>
        <v>109-25350201</v>
      </c>
      <c r="D949" s="27" t="str">
        <f>VLOOKUP(B949,'大货清单（不定期按GOMS更新）'!A:C,3,0)</f>
        <v>CL2535B-01</v>
      </c>
      <c r="E949" s="27" t="str">
        <f>VLOOKUP(B949,'大货清单（不定期按GOMS更新）'!A:H,4,0)</f>
        <v>DE,FR,ES</v>
      </c>
      <c r="F949" s="27" t="str">
        <f>VLOOKUP(B949,'大货清单（不定期按GOMS更新）'!A:H,2,0)</f>
        <v>Floor One i5 Max Pro</v>
      </c>
      <c r="G949" s="28">
        <f>VLOOKUP(B949,'大货清单（不定期按GOMS更新）'!A:I,9,FALSE)</f>
        <v>6932485008995</v>
      </c>
      <c r="H949" s="27" t="str">
        <f>VLOOKUP(B949,'大货清单（不定期按GOMS更新）'!A:H,7,0)</f>
        <v>White&amp;black</v>
      </c>
      <c r="I949" s="27" t="str">
        <f>VLOOKUP(B949,'大货清单（不定期按GOMS更新）'!A:F,6,FALSE)</f>
        <v>ACTIVE</v>
      </c>
      <c r="J949" s="27" t="str">
        <f>VLOOKUP(B949,'大货清单（不定期按GOMS更新）'!A:K,11,FALSE)</f>
        <v>9.4</v>
      </c>
      <c r="K949" s="27" t="str">
        <f>VLOOKUP(B949,'大货清单（不定期按GOMS更新）'!A:N,12,FALSE)</f>
        <v>712</v>
      </c>
      <c r="L949" s="27" t="str">
        <f>VLOOKUP(B949,'大货清单（不定期按GOMS更新）'!A:M,13,FALSE)</f>
        <v>321</v>
      </c>
      <c r="M949" s="27" t="str">
        <f>VLOOKUP(B949,'大货清单（不定期按GOMS更新）'!A:N,14,FALSE)</f>
        <v>278</v>
      </c>
      <c r="N949" s="58" t="s">
        <v>10072</v>
      </c>
      <c r="O949" s="27">
        <f>IFERROR(VLOOKUP(N949,'散件迭代（不定期更新）'!C:J,8,FALSE),0)</f>
        <v>0</v>
      </c>
      <c r="P949" s="27">
        <f>IFERROR(VLOOKUP(N949,'散件（更新）'!B:H,3,FALSE),0)</f>
        <v>0</v>
      </c>
      <c r="Q949" s="27" t="str">
        <f>VLOOKUP(N949,'散件（更新）'!B:H,2,FALSE)</f>
        <v>114-23761902</v>
      </c>
      <c r="R949" s="27" t="str">
        <f>VLOOKUP(N949,'散件（更新）'!B:H,7,FALSE)</f>
        <v>plastic part</v>
      </c>
      <c r="S949" s="27" t="str">
        <f>VLOOKUP(N949,'散件（更新）'!B:E,4,FALSE)</f>
        <v>https://tineco-yxzt.oss-accelerate.aliyuncs.com/20250603/weixinjietu_20250530090631_1748929674665.png</v>
      </c>
      <c r="T949" s="27" t="s">
        <v>8759</v>
      </c>
      <c r="U949" s="28" t="str">
        <f>VLOOKUP(N949,'散件（更新）'!B:G,6,FALSE)</f>
        <v>SP;CL2376S-02;转接头组件（带锁扣）</v>
      </c>
      <c r="V949" s="28">
        <f>VLOOKUP(N949,'散件（更新）'!B:I,8,FALSE)</f>
        <v>6932485008742</v>
      </c>
    </row>
    <row r="950" spans="1:22" ht="20.149999999999999" customHeight="1">
      <c r="A950" s="57">
        <v>46169</v>
      </c>
      <c r="B950" s="58" t="s">
        <v>14088</v>
      </c>
      <c r="C950" s="27" t="str">
        <f>VLOOKUP(B950,'大货清单（不定期按GOMS更新）'!A:H,8,0)</f>
        <v>109-25350201</v>
      </c>
      <c r="D950" s="27" t="str">
        <f>VLOOKUP(B950,'大货清单（不定期按GOMS更新）'!A:C,3,0)</f>
        <v>CL2535B-01</v>
      </c>
      <c r="E950" s="27" t="str">
        <f>VLOOKUP(B950,'大货清单（不定期按GOMS更新）'!A:H,4,0)</f>
        <v>DE,FR,ES</v>
      </c>
      <c r="F950" s="27" t="str">
        <f>VLOOKUP(B950,'大货清单（不定期按GOMS更新）'!A:H,2,0)</f>
        <v>Floor One i5 Max Pro</v>
      </c>
      <c r="G950" s="28">
        <f>VLOOKUP(B950,'大货清单（不定期按GOMS更新）'!A:I,9,FALSE)</f>
        <v>6932485008995</v>
      </c>
      <c r="H950" s="27" t="str">
        <f>VLOOKUP(B950,'大货清单（不定期按GOMS更新）'!A:H,7,0)</f>
        <v>White&amp;black</v>
      </c>
      <c r="I950" s="27" t="str">
        <f>VLOOKUP(B950,'大货清单（不定期按GOMS更新）'!A:F,6,FALSE)</f>
        <v>ACTIVE</v>
      </c>
      <c r="J950" s="27" t="str">
        <f>VLOOKUP(B950,'大货清单（不定期按GOMS更新）'!A:K,11,FALSE)</f>
        <v>9.4</v>
      </c>
      <c r="K950" s="27" t="str">
        <f>VLOOKUP(B950,'大货清单（不定期按GOMS更新）'!A:N,12,FALSE)</f>
        <v>712</v>
      </c>
      <c r="L950" s="27" t="str">
        <f>VLOOKUP(B950,'大货清单（不定期按GOMS更新）'!A:M,13,FALSE)</f>
        <v>321</v>
      </c>
      <c r="M950" s="27" t="str">
        <f>VLOOKUP(B950,'大货清单（不定期按GOMS更新）'!A:N,14,FALSE)</f>
        <v>278</v>
      </c>
      <c r="N950" s="58" t="s">
        <v>7823</v>
      </c>
      <c r="O950" s="27">
        <f>IFERROR(VLOOKUP(N950,'散件迭代（不定期更新）'!C:J,8,FALSE),0)</f>
        <v>0</v>
      </c>
      <c r="P950" s="27" t="str">
        <f>IFERROR(VLOOKUP(N950,'散件（更新）'!B:H,3,FALSE),0)</f>
        <v/>
      </c>
      <c r="Q950" s="27" t="str">
        <f>VLOOKUP(N950,'散件（更新）'!B:H,2,FALSE)</f>
        <v>114-24580806</v>
      </c>
      <c r="R950" s="27" t="str">
        <f>VLOOKUP(N950,'散件（更新）'!B:H,7,FALSE)</f>
        <v>plastic part</v>
      </c>
      <c r="S950" s="27" t="str">
        <f>VLOOKUP(N950,'散件（更新）'!B:E,4,FALSE)</f>
        <v>https://tineco-yxzt.oss-accelerate.aliyuncs.com/20250331/penshuibanzujian_1743413231769.gif</v>
      </c>
      <c r="T950" s="27" t="s">
        <v>8759</v>
      </c>
      <c r="U950" s="28" t="str">
        <f>VLOOKUP(N950,'散件（更新）'!B:G,6,FALSE)</f>
        <v>SP;CL2458H-01;喷水板组件</v>
      </c>
      <c r="V950" s="28">
        <f>VLOOKUP(N950,'散件（更新）'!B:I,8,FALSE)</f>
        <v>6932485006571</v>
      </c>
    </row>
    <row r="951" spans="1:22" ht="20.149999999999999" customHeight="1">
      <c r="A951" s="57">
        <v>46169</v>
      </c>
      <c r="B951" s="58" t="s">
        <v>14088</v>
      </c>
      <c r="C951" s="27" t="str">
        <f>VLOOKUP(B951,'大货清单（不定期按GOMS更新）'!A:H,8,0)</f>
        <v>109-25350201</v>
      </c>
      <c r="D951" s="27" t="str">
        <f>VLOOKUP(B951,'大货清单（不定期按GOMS更新）'!A:C,3,0)</f>
        <v>CL2535B-01</v>
      </c>
      <c r="E951" s="27" t="str">
        <f>VLOOKUP(B951,'大货清单（不定期按GOMS更新）'!A:H,4,0)</f>
        <v>DE,FR,ES</v>
      </c>
      <c r="F951" s="27" t="str">
        <f>VLOOKUP(B951,'大货清单（不定期按GOMS更新）'!A:H,2,0)</f>
        <v>Floor One i5 Max Pro</v>
      </c>
      <c r="G951" s="28">
        <f>VLOOKUP(B951,'大货清单（不定期按GOMS更新）'!A:I,9,FALSE)</f>
        <v>6932485008995</v>
      </c>
      <c r="H951" s="27" t="str">
        <f>VLOOKUP(B951,'大货清单（不定期按GOMS更新）'!A:H,7,0)</f>
        <v>White&amp;black</v>
      </c>
      <c r="I951" s="27" t="str">
        <f>VLOOKUP(B951,'大货清单（不定期按GOMS更新）'!A:F,6,FALSE)</f>
        <v>ACTIVE</v>
      </c>
      <c r="J951" s="27" t="str">
        <f>VLOOKUP(B951,'大货清单（不定期按GOMS更新）'!A:K,11,FALSE)</f>
        <v>9.4</v>
      </c>
      <c r="K951" s="27" t="str">
        <f>VLOOKUP(B951,'大货清单（不定期按GOMS更新）'!A:N,12,FALSE)</f>
        <v>712</v>
      </c>
      <c r="L951" s="27" t="str">
        <f>VLOOKUP(B951,'大货清单（不定期按GOMS更新）'!A:M,13,FALSE)</f>
        <v>321</v>
      </c>
      <c r="M951" s="27" t="str">
        <f>VLOOKUP(B951,'大货清单（不定期按GOMS更新）'!A:N,14,FALSE)</f>
        <v>278</v>
      </c>
      <c r="N951" s="58" t="s">
        <v>14463</v>
      </c>
      <c r="O951" s="27">
        <f>IFERROR(VLOOKUP(N951,'散件迭代（不定期更新）'!C:J,8,FALSE),0)</f>
        <v>0</v>
      </c>
      <c r="P951" s="27">
        <f>IFERROR(VLOOKUP(N951,'散件（更新）'!B:H,3,FALSE),0)</f>
        <v>0</v>
      </c>
      <c r="Q951" s="27" t="str">
        <f>VLOOKUP(N951,'散件（更新）'!B:H,2,FALSE)</f>
        <v>114-25350101</v>
      </c>
      <c r="R951" s="27" t="str">
        <f>VLOOKUP(N951,'散件（更新）'!B:H,7,FALSE)</f>
        <v>Main Body Rear Cover Soft Rubber Plug</v>
      </c>
      <c r="S951" s="27" t="str">
        <f>VLOOKUP(N951,'散件（更新）'!B:E,4,FALSE)</f>
        <v>https://tineco-yxzt.oss-accelerate.aliyuncs.com/20250912/weixinjietu_20250903191712_1757643971627.png</v>
      </c>
      <c r="T951" s="27" t="s">
        <v>8759</v>
      </c>
      <c r="U951" s="28" t="str">
        <f>VLOOKUP(N951,'散件（更新）'!B:G,6,FALSE)</f>
        <v>SP;CL2535A-01;后盖软胶塞组件</v>
      </c>
      <c r="V951" s="28">
        <f>VLOOKUP(N951,'散件（更新）'!B:I,8,FALSE)</f>
        <v>6932485013456</v>
      </c>
    </row>
    <row r="952" spans="1:22" ht="20.149999999999999" customHeight="1">
      <c r="A952" s="57">
        <v>46169</v>
      </c>
      <c r="B952" s="58" t="s">
        <v>14088</v>
      </c>
      <c r="C952" s="27" t="str">
        <f>VLOOKUP(B952,'大货清单（不定期按GOMS更新）'!A:H,8,0)</f>
        <v>109-25350201</v>
      </c>
      <c r="D952" s="27" t="str">
        <f>VLOOKUP(B952,'大货清单（不定期按GOMS更新）'!A:C,3,0)</f>
        <v>CL2535B-01</v>
      </c>
      <c r="E952" s="27" t="str">
        <f>VLOOKUP(B952,'大货清单（不定期按GOMS更新）'!A:H,4,0)</f>
        <v>DE,FR,ES</v>
      </c>
      <c r="F952" s="27" t="str">
        <f>VLOOKUP(B952,'大货清单（不定期按GOMS更新）'!A:H,2,0)</f>
        <v>Floor One i5 Max Pro</v>
      </c>
      <c r="G952" s="28">
        <f>VLOOKUP(B952,'大货清单（不定期按GOMS更新）'!A:I,9,FALSE)</f>
        <v>6932485008995</v>
      </c>
      <c r="H952" s="27" t="str">
        <f>VLOOKUP(B952,'大货清单（不定期按GOMS更新）'!A:H,7,0)</f>
        <v>White&amp;black</v>
      </c>
      <c r="I952" s="27" t="str">
        <f>VLOOKUP(B952,'大货清单（不定期按GOMS更新）'!A:F,6,FALSE)</f>
        <v>ACTIVE</v>
      </c>
      <c r="J952" s="27" t="str">
        <f>VLOOKUP(B952,'大货清单（不定期按GOMS更新）'!A:K,11,FALSE)</f>
        <v>9.4</v>
      </c>
      <c r="K952" s="27" t="str">
        <f>VLOOKUP(B952,'大货清单（不定期按GOMS更新）'!A:N,12,FALSE)</f>
        <v>712</v>
      </c>
      <c r="L952" s="27" t="str">
        <f>VLOOKUP(B952,'大货清单（不定期按GOMS更新）'!A:M,13,FALSE)</f>
        <v>321</v>
      </c>
      <c r="M952" s="27" t="str">
        <f>VLOOKUP(B952,'大货清单（不定期按GOMS更新）'!A:N,14,FALSE)</f>
        <v>278</v>
      </c>
      <c r="N952" s="58" t="s">
        <v>15802</v>
      </c>
      <c r="O952" s="27">
        <f>IFERROR(VLOOKUP(N952,'散件迭代（不定期更新）'!C:J,8,FALSE),0)</f>
        <v>0</v>
      </c>
      <c r="P952" s="27">
        <f>IFERROR(VLOOKUP(N952,'散件（更新）'!B:H,3,FALSE),0)</f>
        <v>0</v>
      </c>
      <c r="Q952" s="27" t="str">
        <f>VLOOKUP(N952,'散件（更新）'!B:H,2,FALSE)</f>
        <v>114-25350102</v>
      </c>
      <c r="R952" s="27" t="str">
        <f>VLOOKUP(N952,'散件（更新）'!B:H,7,FALSE)</f>
        <v>Main Body Front Cover</v>
      </c>
      <c r="S952" s="27" t="str">
        <f>VLOOKUP(N952,'散件（更新）'!B:E,4,FALSE)</f>
        <v>https://tineco-yxzt.oss-accelerate.aliyuncs.com/20250912/weixinjietu_20250903191845_1757644060502.png</v>
      </c>
      <c r="T952" s="27" t="s">
        <v>8759</v>
      </c>
      <c r="U952" s="28" t="str">
        <f>VLOOKUP(N952,'散件（更新）'!B:G,6,FALSE)</f>
        <v>SP;CL2535A-01;机体前盖</v>
      </c>
      <c r="V952" s="28">
        <f>VLOOKUP(N952,'散件（更新）'!B:I,8,FALSE)</f>
        <v>6932485013463</v>
      </c>
    </row>
    <row r="953" spans="1:22" ht="20.149999999999999" customHeight="1">
      <c r="A953" s="57">
        <v>46169</v>
      </c>
      <c r="B953" s="58" t="s">
        <v>14088</v>
      </c>
      <c r="C953" s="27" t="str">
        <f>VLOOKUP(B953,'大货清单（不定期按GOMS更新）'!A:H,8,0)</f>
        <v>109-25350201</v>
      </c>
      <c r="D953" s="27" t="str">
        <f>VLOOKUP(B953,'大货清单（不定期按GOMS更新）'!A:C,3,0)</f>
        <v>CL2535B-01</v>
      </c>
      <c r="E953" s="27" t="str">
        <f>VLOOKUP(B953,'大货清单（不定期按GOMS更新）'!A:H,4,0)</f>
        <v>DE,FR,ES</v>
      </c>
      <c r="F953" s="27" t="str">
        <f>VLOOKUP(B953,'大货清单（不定期按GOMS更新）'!A:H,2,0)</f>
        <v>Floor One i5 Max Pro</v>
      </c>
      <c r="G953" s="28">
        <f>VLOOKUP(B953,'大货清单（不定期按GOMS更新）'!A:I,9,FALSE)</f>
        <v>6932485008995</v>
      </c>
      <c r="H953" s="27" t="str">
        <f>VLOOKUP(B953,'大货清单（不定期按GOMS更新）'!A:H,7,0)</f>
        <v>White&amp;black</v>
      </c>
      <c r="I953" s="27" t="str">
        <f>VLOOKUP(B953,'大货清单（不定期按GOMS更新）'!A:F,6,FALSE)</f>
        <v>ACTIVE</v>
      </c>
      <c r="J953" s="27" t="str">
        <f>VLOOKUP(B953,'大货清单（不定期按GOMS更新）'!A:K,11,FALSE)</f>
        <v>9.4</v>
      </c>
      <c r="K953" s="27" t="str">
        <f>VLOOKUP(B953,'大货清单（不定期按GOMS更新）'!A:N,12,FALSE)</f>
        <v>712</v>
      </c>
      <c r="L953" s="27" t="str">
        <f>VLOOKUP(B953,'大货清单（不定期按GOMS更新）'!A:M,13,FALSE)</f>
        <v>321</v>
      </c>
      <c r="M953" s="27" t="str">
        <f>VLOOKUP(B953,'大货清单（不定期按GOMS更新）'!A:N,14,FALSE)</f>
        <v>278</v>
      </c>
      <c r="N953" s="58" t="s">
        <v>14563</v>
      </c>
      <c r="O953" s="27">
        <f>IFERROR(VLOOKUP(N953,'散件迭代（不定期更新）'!C:J,8,FALSE),0)</f>
        <v>0</v>
      </c>
      <c r="P953" s="27">
        <f>IFERROR(VLOOKUP(N953,'散件（更新）'!B:H,3,FALSE),0)</f>
        <v>0</v>
      </c>
      <c r="Q953" s="27" t="str">
        <f>VLOOKUP(N953,'散件（更新）'!B:H,2,FALSE)</f>
        <v>114-25350105</v>
      </c>
      <c r="R953" s="27" t="str">
        <f>VLOOKUP(N953,'散件（更新）'!B:H,7,FALSE)</f>
        <v>Main Body Rear Cover</v>
      </c>
      <c r="S953" s="27" t="str">
        <f>VLOOKUP(N953,'散件（更新）'!B:E,4,FALSE)</f>
        <v>https://tineco-yxzt.oss-accelerate.aliyuncs.com/20250912/weixinjietu_20250908105329_1757644255715.png</v>
      </c>
      <c r="T953" s="27" t="s">
        <v>8759</v>
      </c>
      <c r="U953" s="28" t="str">
        <f>VLOOKUP(N953,'散件（更新）'!B:G,6,FALSE)</f>
        <v>SP;CL2535A-01;机体后盖</v>
      </c>
      <c r="V953" s="28">
        <f>VLOOKUP(N953,'散件（更新）'!B:I,8,FALSE)</f>
        <v>6932485013494</v>
      </c>
    </row>
    <row r="954" spans="1:22" ht="20.149999999999999" customHeight="1">
      <c r="A954" s="57">
        <v>46169</v>
      </c>
      <c r="B954" s="58" t="s">
        <v>14088</v>
      </c>
      <c r="C954" s="27" t="str">
        <f>VLOOKUP(B954,'大货清单（不定期按GOMS更新）'!A:H,8,0)</f>
        <v>109-25350201</v>
      </c>
      <c r="D954" s="27" t="str">
        <f>VLOOKUP(B954,'大货清单（不定期按GOMS更新）'!A:C,3,0)</f>
        <v>CL2535B-01</v>
      </c>
      <c r="E954" s="27" t="str">
        <f>VLOOKUP(B954,'大货清单（不定期按GOMS更新）'!A:H,4,0)</f>
        <v>DE,FR,ES</v>
      </c>
      <c r="F954" s="27" t="str">
        <f>VLOOKUP(B954,'大货清单（不定期按GOMS更新）'!A:H,2,0)</f>
        <v>Floor One i5 Max Pro</v>
      </c>
      <c r="G954" s="28">
        <f>VLOOKUP(B954,'大货清单（不定期按GOMS更新）'!A:I,9,FALSE)</f>
        <v>6932485008995</v>
      </c>
      <c r="H954" s="27" t="str">
        <f>VLOOKUP(B954,'大货清单（不定期按GOMS更新）'!A:H,7,0)</f>
        <v>White&amp;black</v>
      </c>
      <c r="I954" s="27" t="str">
        <f>VLOOKUP(B954,'大货清单（不定期按GOMS更新）'!A:F,6,FALSE)</f>
        <v>ACTIVE</v>
      </c>
      <c r="J954" s="27" t="str">
        <f>VLOOKUP(B954,'大货清单（不定期按GOMS更新）'!A:K,11,FALSE)</f>
        <v>9.4</v>
      </c>
      <c r="K954" s="27" t="str">
        <f>VLOOKUP(B954,'大货清单（不定期按GOMS更新）'!A:N,12,FALSE)</f>
        <v>712</v>
      </c>
      <c r="L954" s="27" t="str">
        <f>VLOOKUP(B954,'大货清单（不定期按GOMS更新）'!A:M,13,FALSE)</f>
        <v>321</v>
      </c>
      <c r="M954" s="27" t="str">
        <f>VLOOKUP(B954,'大货清单（不定期按GOMS更新）'!A:N,14,FALSE)</f>
        <v>278</v>
      </c>
      <c r="N954" s="58" t="s">
        <v>14814</v>
      </c>
      <c r="O954" s="27">
        <f>IFERROR(VLOOKUP(N954,'散件迭代（不定期更新）'!C:J,8,FALSE),0)</f>
        <v>0</v>
      </c>
      <c r="P954" s="27">
        <f>IFERROR(VLOOKUP(N954,'散件（更新）'!B:H,3,FALSE),0)</f>
        <v>0</v>
      </c>
      <c r="Q954" s="27" t="str">
        <f>VLOOKUP(N954,'散件（更新）'!B:H,2,FALSE)</f>
        <v>114-25350106</v>
      </c>
      <c r="R954" s="27" t="str">
        <f>VLOOKUP(N954,'散件（更新）'!B:H,7,FALSE)</f>
        <v>Main Body Rear Upper Cover</v>
      </c>
      <c r="S954" s="27" t="str">
        <f>VLOOKUP(N954,'散件（更新）'!B:E,4,FALSE)</f>
        <v>https://tineco-yxzt.oss-accelerate.aliyuncs.com/20250912/weixinjietu_20250908105444_1757644339744.png</v>
      </c>
      <c r="T954" s="27" t="s">
        <v>8759</v>
      </c>
      <c r="U954" s="28" t="str">
        <f>VLOOKUP(N954,'散件（更新）'!B:G,6,FALSE)</f>
        <v>SP;CL2535A-01;机体后上盖</v>
      </c>
      <c r="V954" s="28">
        <f>VLOOKUP(N954,'散件（更新）'!B:I,8,FALSE)</f>
        <v>6932485013500</v>
      </c>
    </row>
    <row r="955" spans="1:22" ht="20.149999999999999" customHeight="1">
      <c r="A955" s="57">
        <v>46169</v>
      </c>
      <c r="B955" s="58" t="s">
        <v>14088</v>
      </c>
      <c r="C955" s="27" t="str">
        <f>VLOOKUP(B955,'大货清单（不定期按GOMS更新）'!A:H,8,0)</f>
        <v>109-25350201</v>
      </c>
      <c r="D955" s="27" t="str">
        <f>VLOOKUP(B955,'大货清单（不定期按GOMS更新）'!A:C,3,0)</f>
        <v>CL2535B-01</v>
      </c>
      <c r="E955" s="27" t="str">
        <f>VLOOKUP(B955,'大货清单（不定期按GOMS更新）'!A:H,4,0)</f>
        <v>DE,FR,ES</v>
      </c>
      <c r="F955" s="27" t="str">
        <f>VLOOKUP(B955,'大货清单（不定期按GOMS更新）'!A:H,2,0)</f>
        <v>Floor One i5 Max Pro</v>
      </c>
      <c r="G955" s="28">
        <f>VLOOKUP(B955,'大货清单（不定期按GOMS更新）'!A:I,9,FALSE)</f>
        <v>6932485008995</v>
      </c>
      <c r="H955" s="27" t="str">
        <f>VLOOKUP(B955,'大货清单（不定期按GOMS更新）'!A:H,7,0)</f>
        <v>White&amp;black</v>
      </c>
      <c r="I955" s="27" t="str">
        <f>VLOOKUP(B955,'大货清单（不定期按GOMS更新）'!A:F,6,FALSE)</f>
        <v>ACTIVE</v>
      </c>
      <c r="J955" s="27" t="str">
        <f>VLOOKUP(B955,'大货清单（不定期按GOMS更新）'!A:K,11,FALSE)</f>
        <v>9.4</v>
      </c>
      <c r="K955" s="27" t="str">
        <f>VLOOKUP(B955,'大货清单（不定期按GOMS更新）'!A:N,12,FALSE)</f>
        <v>712</v>
      </c>
      <c r="L955" s="27" t="str">
        <f>VLOOKUP(B955,'大货清单（不定期按GOMS更新）'!A:M,13,FALSE)</f>
        <v>321</v>
      </c>
      <c r="M955" s="27" t="str">
        <f>VLOOKUP(B955,'大货清单（不定期按GOMS更新）'!A:N,14,FALSE)</f>
        <v>278</v>
      </c>
      <c r="N955" s="58" t="s">
        <v>7947</v>
      </c>
      <c r="O955" s="27">
        <f>IFERROR(VLOOKUP(N955,'散件迭代（不定期更新）'!C:J,8,FALSE),0)</f>
        <v>0</v>
      </c>
      <c r="P955" s="27" t="str">
        <f>IFERROR(VLOOKUP(N955,'散件（更新）'!B:H,3,FALSE),0)</f>
        <v/>
      </c>
      <c r="Q955" s="27" t="str">
        <f>VLOOKUP(N955,'散件（更新）'!B:H,2,FALSE)</f>
        <v>114-23480614</v>
      </c>
      <c r="R955" s="27" t="str">
        <f>VLOOKUP(N955,'散件（更新）'!B:H,7,FALSE)</f>
        <v>Wire</v>
      </c>
      <c r="S955" s="27">
        <f>VLOOKUP(N955,'散件（更新）'!B:E,4,FALSE)</f>
        <v>0</v>
      </c>
      <c r="T955" s="27" t="s">
        <v>8759</v>
      </c>
      <c r="U955" s="28" t="str">
        <f>VLOOKUP(N955,'散件（更新）'!B:G,6,FALSE)</f>
        <v>电源线（欧插）</v>
      </c>
      <c r="V955" s="28">
        <f>VLOOKUP(N955,'散件（更新）'!B:I,8,FALSE)</f>
        <v>6932485003990</v>
      </c>
    </row>
    <row r="956" spans="1:22" ht="20.149999999999999" customHeight="1">
      <c r="A956" s="57">
        <v>46169</v>
      </c>
      <c r="B956" s="58" t="s">
        <v>14088</v>
      </c>
      <c r="C956" s="27" t="str">
        <f>VLOOKUP(B956,'大货清单（不定期按GOMS更新）'!A:H,8,0)</f>
        <v>109-25350201</v>
      </c>
      <c r="D956" s="27" t="str">
        <f>VLOOKUP(B956,'大货清单（不定期按GOMS更新）'!A:C,3,0)</f>
        <v>CL2535B-01</v>
      </c>
      <c r="E956" s="27" t="str">
        <f>VLOOKUP(B956,'大货清单（不定期按GOMS更新）'!A:H,4,0)</f>
        <v>DE,FR,ES</v>
      </c>
      <c r="F956" s="27" t="str">
        <f>VLOOKUP(B956,'大货清单（不定期按GOMS更新）'!A:H,2,0)</f>
        <v>Floor One i5 Max Pro</v>
      </c>
      <c r="G956" s="28">
        <f>VLOOKUP(B956,'大货清单（不定期按GOMS更新）'!A:I,9,FALSE)</f>
        <v>6932485008995</v>
      </c>
      <c r="H956" s="27" t="str">
        <f>VLOOKUP(B956,'大货清单（不定期按GOMS更新）'!A:H,7,0)</f>
        <v>White&amp;black</v>
      </c>
      <c r="I956" s="27" t="str">
        <f>VLOOKUP(B956,'大货清单（不定期按GOMS更新）'!A:F,6,FALSE)</f>
        <v>ACTIVE</v>
      </c>
      <c r="J956" s="27" t="str">
        <f>VLOOKUP(B956,'大货清单（不定期按GOMS更新）'!A:K,11,FALSE)</f>
        <v>9.4</v>
      </c>
      <c r="K956" s="27" t="str">
        <f>VLOOKUP(B956,'大货清单（不定期按GOMS更新）'!A:N,12,FALSE)</f>
        <v>712</v>
      </c>
      <c r="L956" s="27" t="str">
        <f>VLOOKUP(B956,'大货清单（不定期按GOMS更新）'!A:M,13,FALSE)</f>
        <v>321</v>
      </c>
      <c r="M956" s="27" t="str">
        <f>VLOOKUP(B956,'大货清单（不定期按GOMS更新）'!A:N,14,FALSE)</f>
        <v>278</v>
      </c>
      <c r="N956" s="58" t="s">
        <v>15657</v>
      </c>
      <c r="O956" s="27">
        <f>IFERROR(VLOOKUP(N956,'散件迭代（不定期更新）'!C:J,8,FALSE),0)</f>
        <v>0</v>
      </c>
      <c r="P956" s="27">
        <f>IFERROR(VLOOKUP(N956,'散件（更新）'!B:H,3,FALSE),0)</f>
        <v>0</v>
      </c>
      <c r="Q956" s="27" t="str">
        <f>VLOOKUP(N956,'散件（更新）'!B:H,2,FALSE)</f>
        <v>114-25430005</v>
      </c>
      <c r="R956" s="27" t="str">
        <f>VLOOKUP(N956,'散件（更新）'!B:H,7,FALSE)</f>
        <v>Wire</v>
      </c>
      <c r="S956" s="27" t="str">
        <f>VLOOKUP(N956,'散件（更新）'!B:E,4,FALSE)</f>
        <v>https://tineco-yxzt.oss-accelerate.aliyuncs.com/20250826/weixinjietu_20250826110934_1756177787283.png</v>
      </c>
      <c r="T956" s="27" t="s">
        <v>8759</v>
      </c>
      <c r="U956" s="28" t="str">
        <f>VLOOKUP(N956,'散件（更新）'!B:G,6,FALSE)</f>
        <v>SP;CL2543-01;烘干托盘充电导线组件</v>
      </c>
      <c r="V956" s="28">
        <f>VLOOKUP(N956,'散件（更新）'!B:I,8,FALSE)</f>
        <v>6975159901604</v>
      </c>
    </row>
    <row r="957" spans="1:22" ht="20.149999999999999" customHeight="1">
      <c r="A957" s="57">
        <v>46169</v>
      </c>
      <c r="B957" s="58" t="s">
        <v>14088</v>
      </c>
      <c r="C957" s="27" t="str">
        <f>VLOOKUP(B957,'大货清单（不定期按GOMS更新）'!A:H,8,0)</f>
        <v>109-25350201</v>
      </c>
      <c r="D957" s="27" t="str">
        <f>VLOOKUP(B957,'大货清单（不定期按GOMS更新）'!A:C,3,0)</f>
        <v>CL2535B-01</v>
      </c>
      <c r="E957" s="27" t="str">
        <f>VLOOKUP(B957,'大货清单（不定期按GOMS更新）'!A:H,4,0)</f>
        <v>DE,FR,ES</v>
      </c>
      <c r="F957" s="27" t="str">
        <f>VLOOKUP(B957,'大货清单（不定期按GOMS更新）'!A:H,2,0)</f>
        <v>Floor One i5 Max Pro</v>
      </c>
      <c r="G957" s="28">
        <f>VLOOKUP(B957,'大货清单（不定期按GOMS更新）'!A:I,9,FALSE)</f>
        <v>6932485008995</v>
      </c>
      <c r="H957" s="27" t="str">
        <f>VLOOKUP(B957,'大货清单（不定期按GOMS更新）'!A:H,7,0)</f>
        <v>White&amp;black</v>
      </c>
      <c r="I957" s="27" t="str">
        <f>VLOOKUP(B957,'大货清单（不定期按GOMS更新）'!A:F,6,FALSE)</f>
        <v>ACTIVE</v>
      </c>
      <c r="J957" s="27" t="str">
        <f>VLOOKUP(B957,'大货清单（不定期按GOMS更新）'!A:K,11,FALSE)</f>
        <v>9.4</v>
      </c>
      <c r="K957" s="27" t="str">
        <f>VLOOKUP(B957,'大货清单（不定期按GOMS更新）'!A:N,12,FALSE)</f>
        <v>712</v>
      </c>
      <c r="L957" s="27" t="str">
        <f>VLOOKUP(B957,'大货清单（不定期按GOMS更新）'!A:M,13,FALSE)</f>
        <v>321</v>
      </c>
      <c r="M957" s="27" t="str">
        <f>VLOOKUP(B957,'大货清单（不定期按GOMS更新）'!A:N,14,FALSE)</f>
        <v>278</v>
      </c>
      <c r="N957" s="58" t="s">
        <v>4705</v>
      </c>
      <c r="O957" s="27">
        <f>IFERROR(VLOOKUP(N957,'散件迭代（不定期更新）'!C:J,8,FALSE),0)</f>
        <v>0</v>
      </c>
      <c r="P957" s="27">
        <f>IFERROR(VLOOKUP(N957,'散件（更新）'!B:H,3,FALSE),0)</f>
        <v>0</v>
      </c>
      <c r="Q957" s="27" t="str">
        <f>VLOOKUP(N957,'散件（更新）'!B:H,2,FALSE)</f>
        <v>114-23280211</v>
      </c>
      <c r="R957" s="27" t="str">
        <f>VLOOKUP(N957,'散件（更新）'!B:H,7,FALSE)</f>
        <v>Wire</v>
      </c>
      <c r="S957" s="27" t="str">
        <f>VLOOKUP(N957,'散件（更新）'!B:E,4,FALSE)</f>
        <v>https://tineco-yxzt.oss-accelerate.aliyuncs.com/20240306/xinhaojiance_1709692284161.GIF</v>
      </c>
      <c r="T957" s="27" t="s">
        <v>8759</v>
      </c>
      <c r="U957" s="28" t="str">
        <f>VLOOKUP(N957,'散件（更新）'!B:G,6,FALSE)</f>
        <v>回收桶信号检测组件</v>
      </c>
      <c r="V957" s="28">
        <f>VLOOKUP(N957,'散件（更新）'!B:I,8,FALSE)</f>
        <v>6974950107215</v>
      </c>
    </row>
    <row r="958" spans="1:22" ht="20.149999999999999" customHeight="1">
      <c r="A958" s="57">
        <v>46169</v>
      </c>
      <c r="B958" s="58" t="s">
        <v>14088</v>
      </c>
      <c r="C958" s="27" t="str">
        <f>VLOOKUP(B958,'大货清单（不定期按GOMS更新）'!A:H,8,0)</f>
        <v>109-25350201</v>
      </c>
      <c r="D958" s="27" t="str">
        <f>VLOOKUP(B958,'大货清单（不定期按GOMS更新）'!A:C,3,0)</f>
        <v>CL2535B-01</v>
      </c>
      <c r="E958" s="27" t="str">
        <f>VLOOKUP(B958,'大货清单（不定期按GOMS更新）'!A:H,4,0)</f>
        <v>DE,FR,ES</v>
      </c>
      <c r="F958" s="27" t="str">
        <f>VLOOKUP(B958,'大货清单（不定期按GOMS更新）'!A:H,2,0)</f>
        <v>Floor One i5 Max Pro</v>
      </c>
      <c r="G958" s="28">
        <f>VLOOKUP(B958,'大货清单（不定期按GOMS更新）'!A:I,9,FALSE)</f>
        <v>6932485008995</v>
      </c>
      <c r="H958" s="27" t="str">
        <f>VLOOKUP(B958,'大货清单（不定期按GOMS更新）'!A:H,7,0)</f>
        <v>White&amp;black</v>
      </c>
      <c r="I958" s="27" t="str">
        <f>VLOOKUP(B958,'大货清单（不定期按GOMS更新）'!A:F,6,FALSE)</f>
        <v>ACTIVE</v>
      </c>
      <c r="J958" s="27" t="str">
        <f>VLOOKUP(B958,'大货清单（不定期按GOMS更新）'!A:K,11,FALSE)</f>
        <v>9.4</v>
      </c>
      <c r="K958" s="27" t="str">
        <f>VLOOKUP(B958,'大货清单（不定期按GOMS更新）'!A:N,12,FALSE)</f>
        <v>712</v>
      </c>
      <c r="L958" s="27" t="str">
        <f>VLOOKUP(B958,'大货清单（不定期按GOMS更新）'!A:M,13,FALSE)</f>
        <v>321</v>
      </c>
      <c r="M958" s="27" t="str">
        <f>VLOOKUP(B958,'大货清单（不定期按GOMS更新）'!A:N,14,FALSE)</f>
        <v>278</v>
      </c>
      <c r="N958" s="58" t="s">
        <v>8229</v>
      </c>
      <c r="O958" s="27">
        <f>IFERROR(VLOOKUP(N958,'散件迭代（不定期更新）'!C:J,8,FALSE),0)</f>
        <v>0</v>
      </c>
      <c r="P958" s="27" t="str">
        <f>IFERROR(VLOOKUP(N958,'散件（更新）'!B:H,3,FALSE),0)</f>
        <v/>
      </c>
      <c r="Q958" s="27" t="str">
        <f>VLOOKUP(N958,'散件（更新）'!B:H,2,FALSE)</f>
        <v>114-23761804</v>
      </c>
      <c r="R958" s="27" t="str">
        <f>VLOOKUP(N958,'散件（更新）'!B:H,7,FALSE)</f>
        <v>Motor</v>
      </c>
      <c r="S958" s="27" t="str">
        <f>VLOOKUP(N958,'散件（更新）'!B:E,4,FALSE)</f>
        <v>https://tineco-yxzt.oss-accelerate.aliyuncs.com/20241219/weixintupian_202411141109494_1734586474304.jpg</v>
      </c>
      <c r="T958" s="27" t="s">
        <v>8759</v>
      </c>
      <c r="U958" s="28" t="str">
        <f>VLOOKUP(N958,'散件（更新）'!B:G,6,FALSE)</f>
        <v>有刷电机齿轮箱组件（带铭牌）</v>
      </c>
      <c r="V958" s="28">
        <f>VLOOKUP(N958,'散件（更新）'!B:I,8,FALSE)</f>
        <v>6932485002436</v>
      </c>
    </row>
    <row r="959" spans="1:22" ht="20.149999999999999" customHeight="1">
      <c r="A959" s="57">
        <v>46169</v>
      </c>
      <c r="B959" s="58" t="s">
        <v>14088</v>
      </c>
      <c r="C959" s="27" t="str">
        <f>VLOOKUP(B959,'大货清单（不定期按GOMS更新）'!A:H,8,0)</f>
        <v>109-25350201</v>
      </c>
      <c r="D959" s="27" t="str">
        <f>VLOOKUP(B959,'大货清单（不定期按GOMS更新）'!A:C,3,0)</f>
        <v>CL2535B-01</v>
      </c>
      <c r="E959" s="27" t="str">
        <f>VLOOKUP(B959,'大货清单（不定期按GOMS更新）'!A:H,4,0)</f>
        <v>DE,FR,ES</v>
      </c>
      <c r="F959" s="27" t="str">
        <f>VLOOKUP(B959,'大货清单（不定期按GOMS更新）'!A:H,2,0)</f>
        <v>Floor One i5 Max Pro</v>
      </c>
      <c r="G959" s="28">
        <f>VLOOKUP(B959,'大货清单（不定期按GOMS更新）'!A:I,9,FALSE)</f>
        <v>6932485008995</v>
      </c>
      <c r="H959" s="27" t="str">
        <f>VLOOKUP(B959,'大货清单（不定期按GOMS更新）'!A:H,7,0)</f>
        <v>White&amp;black</v>
      </c>
      <c r="I959" s="27" t="str">
        <f>VLOOKUP(B959,'大货清单（不定期按GOMS更新）'!A:F,6,FALSE)</f>
        <v>ACTIVE</v>
      </c>
      <c r="J959" s="27" t="str">
        <f>VLOOKUP(B959,'大货清单（不定期按GOMS更新）'!A:K,11,FALSE)</f>
        <v>9.4</v>
      </c>
      <c r="K959" s="27" t="str">
        <f>VLOOKUP(B959,'大货清单（不定期按GOMS更新）'!A:N,12,FALSE)</f>
        <v>712</v>
      </c>
      <c r="L959" s="27" t="str">
        <f>VLOOKUP(B959,'大货清单（不定期按GOMS更新）'!A:M,13,FALSE)</f>
        <v>321</v>
      </c>
      <c r="M959" s="27" t="str">
        <f>VLOOKUP(B959,'大货清单（不定期按GOMS更新）'!A:N,14,FALSE)</f>
        <v>278</v>
      </c>
      <c r="N959" s="58" t="s">
        <v>8062</v>
      </c>
      <c r="O959" s="27">
        <f>IFERROR(VLOOKUP(N959,'散件迭代（不定期更新）'!C:J,8,FALSE),0)</f>
        <v>0</v>
      </c>
      <c r="P959" s="27" t="str">
        <f>IFERROR(VLOOKUP(N959,'散件（更新）'!B:H,3,FALSE),0)</f>
        <v/>
      </c>
      <c r="Q959" s="27" t="str">
        <f>VLOOKUP(N959,'散件（更新）'!B:H,2,FALSE)</f>
        <v>114-23761805</v>
      </c>
      <c r="R959" s="27" t="str">
        <f>VLOOKUP(N959,'散件（更新）'!B:H,7,FALSE)</f>
        <v>Motor</v>
      </c>
      <c r="S959" s="27" t="str">
        <f>VLOOKUP(N959,'散件（更新）'!B:E,4,FALSE)</f>
        <v>https://tineco-yxzt.oss-accelerate.aliyuncs.com/20241219/weixintupian_202411141109495_1734586641284.jpg</v>
      </c>
      <c r="T959" s="27" t="s">
        <v>8759</v>
      </c>
      <c r="U959" s="28" t="str">
        <f>VLOOKUP(N959,'散件（更新）'!B:G,6,FALSE)</f>
        <v>主电机组件</v>
      </c>
      <c r="V959" s="28">
        <f>VLOOKUP(N959,'散件（更新）'!B:I,8,FALSE)</f>
        <v>6932485002443</v>
      </c>
    </row>
    <row r="960" spans="1:22" ht="20.149999999999999" customHeight="1">
      <c r="A960" s="57">
        <v>46169</v>
      </c>
      <c r="B960" s="58" t="s">
        <v>14088</v>
      </c>
      <c r="C960" s="27" t="str">
        <f>VLOOKUP(B960,'大货清单（不定期按GOMS更新）'!A:H,8,0)</f>
        <v>109-25350201</v>
      </c>
      <c r="D960" s="27" t="str">
        <f>VLOOKUP(B960,'大货清单（不定期按GOMS更新）'!A:C,3,0)</f>
        <v>CL2535B-01</v>
      </c>
      <c r="E960" s="27" t="str">
        <f>VLOOKUP(B960,'大货清单（不定期按GOMS更新）'!A:H,4,0)</f>
        <v>DE,FR,ES</v>
      </c>
      <c r="F960" s="27" t="str">
        <f>VLOOKUP(B960,'大货清单（不定期按GOMS更新）'!A:H,2,0)</f>
        <v>Floor One i5 Max Pro</v>
      </c>
      <c r="G960" s="28">
        <f>VLOOKUP(B960,'大货清单（不定期按GOMS更新）'!A:I,9,FALSE)</f>
        <v>6932485008995</v>
      </c>
      <c r="H960" s="27" t="str">
        <f>VLOOKUP(B960,'大货清单（不定期按GOMS更新）'!A:H,7,0)</f>
        <v>White&amp;black</v>
      </c>
      <c r="I960" s="27" t="str">
        <f>VLOOKUP(B960,'大货清单（不定期按GOMS更新）'!A:F,6,FALSE)</f>
        <v>ACTIVE</v>
      </c>
      <c r="J960" s="27" t="str">
        <f>VLOOKUP(B960,'大货清单（不定期按GOMS更新）'!A:K,11,FALSE)</f>
        <v>9.4</v>
      </c>
      <c r="K960" s="27" t="str">
        <f>VLOOKUP(B960,'大货清单（不定期按GOMS更新）'!A:N,12,FALSE)</f>
        <v>712</v>
      </c>
      <c r="L960" s="27" t="str">
        <f>VLOOKUP(B960,'大货清单（不定期按GOMS更新）'!A:M,13,FALSE)</f>
        <v>321</v>
      </c>
      <c r="M960" s="27" t="str">
        <f>VLOOKUP(B960,'大货清单（不定期按GOMS更新）'!A:N,14,FALSE)</f>
        <v>278</v>
      </c>
      <c r="N960" s="58" t="s">
        <v>7972</v>
      </c>
      <c r="O960" s="27">
        <f>IFERROR(VLOOKUP(N960,'散件迭代（不定期更新）'!C:J,8,FALSE),0)</f>
        <v>0</v>
      </c>
      <c r="P960" s="27" t="str">
        <f>IFERROR(VLOOKUP(N960,'散件（更新）'!B:H,3,FALSE),0)</f>
        <v/>
      </c>
      <c r="Q960" s="27" t="str">
        <f>VLOOKUP(N960,'散件（更新）'!B:H,2,FALSE)</f>
        <v>114-23780402</v>
      </c>
      <c r="R960" s="27" t="str">
        <f>VLOOKUP(N960,'散件（更新）'!B:H,7,FALSE)</f>
        <v>Motor</v>
      </c>
      <c r="S960" s="27" t="str">
        <f>VLOOKUP(N960,'散件（更新）'!B:E,4,FALSE)</f>
        <v>https://tineco-yxzt.oss-accelerate.aliyuncs.com/20250121/MOTOR_1737446313179.png</v>
      </c>
      <c r="T960" s="27" t="s">
        <v>8759</v>
      </c>
      <c r="U960" s="28" t="str">
        <f>VLOOKUP(N960,'散件（更新）'!B:G,6,FALSE)</f>
        <v>蠕动泵组件</v>
      </c>
      <c r="V960" s="28">
        <f>VLOOKUP(N960,'散件（更新）'!B:I,8,FALSE)</f>
        <v>6932485004089</v>
      </c>
    </row>
    <row r="961" spans="1:22" ht="20.149999999999999" customHeight="1">
      <c r="A961" s="57">
        <v>46169</v>
      </c>
      <c r="B961" s="58" t="s">
        <v>14088</v>
      </c>
      <c r="C961" s="27" t="str">
        <f>VLOOKUP(B961,'大货清单（不定期按GOMS更新）'!A:H,8,0)</f>
        <v>109-25350201</v>
      </c>
      <c r="D961" s="27" t="str">
        <f>VLOOKUP(B961,'大货清单（不定期按GOMS更新）'!A:C,3,0)</f>
        <v>CL2535B-01</v>
      </c>
      <c r="E961" s="27" t="str">
        <f>VLOOKUP(B961,'大货清单（不定期按GOMS更新）'!A:H,4,0)</f>
        <v>DE,FR,ES</v>
      </c>
      <c r="F961" s="27" t="str">
        <f>VLOOKUP(B961,'大货清单（不定期按GOMS更新）'!A:H,2,0)</f>
        <v>Floor One i5 Max Pro</v>
      </c>
      <c r="G961" s="28">
        <f>VLOOKUP(B961,'大货清单（不定期按GOMS更新）'!A:I,9,FALSE)</f>
        <v>6932485008995</v>
      </c>
      <c r="H961" s="27" t="str">
        <f>VLOOKUP(B961,'大货清单（不定期按GOMS更新）'!A:H,7,0)</f>
        <v>White&amp;black</v>
      </c>
      <c r="I961" s="27" t="str">
        <f>VLOOKUP(B961,'大货清单（不定期按GOMS更新）'!A:F,6,FALSE)</f>
        <v>ACTIVE</v>
      </c>
      <c r="J961" s="27" t="str">
        <f>VLOOKUP(B961,'大货清单（不定期按GOMS更新）'!A:K,11,FALSE)</f>
        <v>9.4</v>
      </c>
      <c r="K961" s="27" t="str">
        <f>VLOOKUP(B961,'大货清单（不定期按GOMS更新）'!A:N,12,FALSE)</f>
        <v>712</v>
      </c>
      <c r="L961" s="27" t="str">
        <f>VLOOKUP(B961,'大货清单（不定期按GOMS更新）'!A:M,13,FALSE)</f>
        <v>321</v>
      </c>
      <c r="M961" s="27" t="str">
        <f>VLOOKUP(B961,'大货清单（不定期按GOMS更新）'!A:N,14,FALSE)</f>
        <v>278</v>
      </c>
      <c r="N961" s="58" t="s">
        <v>8072</v>
      </c>
      <c r="O961" s="27">
        <f>IFERROR(VLOOKUP(N961,'散件迭代（不定期更新）'!C:J,8,FALSE),0)</f>
        <v>0</v>
      </c>
      <c r="P961" s="27" t="str">
        <f>IFERROR(VLOOKUP(N961,'散件（更新）'!B:H,3,FALSE),0)</f>
        <v/>
      </c>
      <c r="Q961" s="27" t="str">
        <f>VLOOKUP(N961,'散件（更新）'!B:H,2,FALSE)</f>
        <v>114-23480613</v>
      </c>
      <c r="R961" s="27" t="str">
        <f>VLOOKUP(N961,'散件（更新）'!B:H,7,FALSE)</f>
        <v>Motor</v>
      </c>
      <c r="S961" s="27">
        <f>VLOOKUP(N961,'散件（更新）'!B:E,4,FALSE)</f>
        <v>0</v>
      </c>
      <c r="T961" s="27" t="s">
        <v>8759</v>
      </c>
      <c r="U961" s="28" t="str">
        <f>VLOOKUP(N961,'散件（更新）'!B:G,6,FALSE)</f>
        <v>风机组件</v>
      </c>
      <c r="V961" s="28">
        <f>VLOOKUP(N961,'散件（更新）'!B:I,8,FALSE)</f>
        <v>6932485003983</v>
      </c>
    </row>
    <row r="962" spans="1:22" ht="20.149999999999999" customHeight="1">
      <c r="A962" s="57">
        <v>46169</v>
      </c>
      <c r="B962" s="58" t="s">
        <v>14088</v>
      </c>
      <c r="C962" s="27" t="str">
        <f>VLOOKUP(B962,'大货清单（不定期按GOMS更新）'!A:H,8,0)</f>
        <v>109-25350201</v>
      </c>
      <c r="D962" s="27" t="str">
        <f>VLOOKUP(B962,'大货清单（不定期按GOMS更新）'!A:C,3,0)</f>
        <v>CL2535B-01</v>
      </c>
      <c r="E962" s="27" t="str">
        <f>VLOOKUP(B962,'大货清单（不定期按GOMS更新）'!A:H,4,0)</f>
        <v>DE,FR,ES</v>
      </c>
      <c r="F962" s="27" t="str">
        <f>VLOOKUP(B962,'大货清单（不定期按GOMS更新）'!A:H,2,0)</f>
        <v>Floor One i5 Max Pro</v>
      </c>
      <c r="G962" s="28">
        <f>VLOOKUP(B962,'大货清单（不定期按GOMS更新）'!A:I,9,FALSE)</f>
        <v>6932485008995</v>
      </c>
      <c r="H962" s="27" t="str">
        <f>VLOOKUP(B962,'大货清单（不定期按GOMS更新）'!A:H,7,0)</f>
        <v>White&amp;black</v>
      </c>
      <c r="I962" s="27" t="str">
        <f>VLOOKUP(B962,'大货清单（不定期按GOMS更新）'!A:F,6,FALSE)</f>
        <v>ACTIVE</v>
      </c>
      <c r="J962" s="27" t="str">
        <f>VLOOKUP(B962,'大货清单（不定期按GOMS更新）'!A:K,11,FALSE)</f>
        <v>9.4</v>
      </c>
      <c r="K962" s="27" t="str">
        <f>VLOOKUP(B962,'大货清单（不定期按GOMS更新）'!A:N,12,FALSE)</f>
        <v>712</v>
      </c>
      <c r="L962" s="27" t="str">
        <f>VLOOKUP(B962,'大货清单（不定期按GOMS更新）'!A:M,13,FALSE)</f>
        <v>321</v>
      </c>
      <c r="M962" s="27" t="str">
        <f>VLOOKUP(B962,'大货清单（不定期按GOMS更新）'!A:N,14,FALSE)</f>
        <v>278</v>
      </c>
      <c r="N962" s="58" t="s">
        <v>8047</v>
      </c>
      <c r="O962" s="27">
        <f>IFERROR(VLOOKUP(N962,'散件迭代（不定期更新）'!C:J,8,FALSE),0)</f>
        <v>0</v>
      </c>
      <c r="P962" s="27" t="str">
        <f>IFERROR(VLOOKUP(N962,'散件（更新）'!B:H,3,FALSE),0)</f>
        <v/>
      </c>
      <c r="Q962" s="27" t="str">
        <f>VLOOKUP(N962,'散件（更新）'!B:H,2,FALSE)</f>
        <v>114-23480612</v>
      </c>
      <c r="R962" s="27" t="str">
        <f>VLOOKUP(N962,'散件（更新）'!B:H,7,FALSE)</f>
        <v>Boiler </v>
      </c>
      <c r="S962" s="27">
        <f>VLOOKUP(N962,'散件（更新）'!B:E,4,FALSE)</f>
        <v>0</v>
      </c>
      <c r="T962" s="27" t="s">
        <v>8759</v>
      </c>
      <c r="U962" s="28" t="str">
        <f>VLOOKUP(N962,'散件（更新）'!B:G,6,FALSE)</f>
        <v>发热丝组件</v>
      </c>
      <c r="V962" s="28">
        <f>VLOOKUP(N962,'散件（更新）'!B:I,8,FALSE)</f>
        <v>6932485003976</v>
      </c>
    </row>
    <row r="963" spans="1:22" ht="20.149999999999999" customHeight="1">
      <c r="A963" s="57">
        <v>46169</v>
      </c>
      <c r="B963" s="58" t="s">
        <v>14088</v>
      </c>
      <c r="C963" s="27" t="str">
        <f>VLOOKUP(B963,'大货清单（不定期按GOMS更新）'!A:H,8,0)</f>
        <v>109-25350201</v>
      </c>
      <c r="D963" s="27" t="str">
        <f>VLOOKUP(B963,'大货清单（不定期按GOMS更新）'!A:C,3,0)</f>
        <v>CL2535B-01</v>
      </c>
      <c r="E963" s="27" t="str">
        <f>VLOOKUP(B963,'大货清单（不定期按GOMS更新）'!A:H,4,0)</f>
        <v>DE,FR,ES</v>
      </c>
      <c r="F963" s="27" t="str">
        <f>VLOOKUP(B963,'大货清单（不定期按GOMS更新）'!A:H,2,0)</f>
        <v>Floor One i5 Max Pro</v>
      </c>
      <c r="G963" s="28">
        <f>VLOOKUP(B963,'大货清单（不定期按GOMS更新）'!A:I,9,FALSE)</f>
        <v>6932485008995</v>
      </c>
      <c r="H963" s="27" t="str">
        <f>VLOOKUP(B963,'大货清单（不定期按GOMS更新）'!A:H,7,0)</f>
        <v>White&amp;black</v>
      </c>
      <c r="I963" s="27" t="str">
        <f>VLOOKUP(B963,'大货清单（不定期按GOMS更新）'!A:F,6,FALSE)</f>
        <v>ACTIVE</v>
      </c>
      <c r="J963" s="27" t="str">
        <f>VLOOKUP(B963,'大货清单（不定期按GOMS更新）'!A:K,11,FALSE)</f>
        <v>9.4</v>
      </c>
      <c r="K963" s="27" t="str">
        <f>VLOOKUP(B963,'大货清单（不定期按GOMS更新）'!A:N,12,FALSE)</f>
        <v>712</v>
      </c>
      <c r="L963" s="27" t="str">
        <f>VLOOKUP(B963,'大货清单（不定期按GOMS更新）'!A:M,13,FALSE)</f>
        <v>321</v>
      </c>
      <c r="M963" s="27" t="str">
        <f>VLOOKUP(B963,'大货清单（不定期按GOMS更新）'!A:N,14,FALSE)</f>
        <v>278</v>
      </c>
      <c r="N963" s="58" t="s">
        <v>8104</v>
      </c>
      <c r="O963" s="27">
        <f>IFERROR(VLOOKUP(N963,'散件迭代（不定期更新）'!C:J,8,FALSE),0)</f>
        <v>0</v>
      </c>
      <c r="P963" s="27" t="str">
        <f>IFERROR(VLOOKUP(N963,'散件（更新）'!B:H,3,FALSE),0)</f>
        <v/>
      </c>
      <c r="Q963" s="27" t="str">
        <f>VLOOKUP(N963,'散件（更新）'!B:H,2,FALSE)</f>
        <v>114-24580106</v>
      </c>
      <c r="R963" s="27" t="str">
        <f>VLOOKUP(N963,'散件（更新）'!B:H,7,FALSE)</f>
        <v>PCBA</v>
      </c>
      <c r="S963" s="27" t="str">
        <f>VLOOKUP(N963,'散件（更新）'!B:E,4,FALSE)</f>
        <v>https://tineco-yxzt.oss-accelerate.aliyuncs.com/20241231/tuopandianyuanban_1735610617986.png</v>
      </c>
      <c r="T963" s="27" t="s">
        <v>8759</v>
      </c>
      <c r="U963" s="28" t="str">
        <f>VLOOKUP(N963,'散件（更新）'!B:G,6,FALSE)</f>
        <v>SP;CL2458A-02;六节托盘电源板组件</v>
      </c>
      <c r="V963" s="28">
        <f>VLOOKUP(N963,'散件（更新）'!B:I,8,FALSE)</f>
        <v>6932485004584</v>
      </c>
    </row>
    <row r="964" spans="1:22" ht="20.149999999999999" customHeight="1">
      <c r="A964" s="57">
        <v>46169</v>
      </c>
      <c r="B964" s="58" t="s">
        <v>14088</v>
      </c>
      <c r="C964" s="27" t="str">
        <f>VLOOKUP(B964,'大货清单（不定期按GOMS更新）'!A:H,8,0)</f>
        <v>109-25350201</v>
      </c>
      <c r="D964" s="27" t="str">
        <f>VLOOKUP(B964,'大货清单（不定期按GOMS更新）'!A:C,3,0)</f>
        <v>CL2535B-01</v>
      </c>
      <c r="E964" s="27" t="str">
        <f>VLOOKUP(B964,'大货清单（不定期按GOMS更新）'!A:H,4,0)</f>
        <v>DE,FR,ES</v>
      </c>
      <c r="F964" s="27" t="str">
        <f>VLOOKUP(B964,'大货清单（不定期按GOMS更新）'!A:H,2,0)</f>
        <v>Floor One i5 Max Pro</v>
      </c>
      <c r="G964" s="28">
        <f>VLOOKUP(B964,'大货清单（不定期按GOMS更新）'!A:I,9,FALSE)</f>
        <v>6932485008995</v>
      </c>
      <c r="H964" s="27" t="str">
        <f>VLOOKUP(B964,'大货清单（不定期按GOMS更新）'!A:H,7,0)</f>
        <v>White&amp;black</v>
      </c>
      <c r="I964" s="27" t="str">
        <f>VLOOKUP(B964,'大货清单（不定期按GOMS更新）'!A:F,6,FALSE)</f>
        <v>ACTIVE</v>
      </c>
      <c r="J964" s="27" t="str">
        <f>VLOOKUP(B964,'大货清单（不定期按GOMS更新）'!A:K,11,FALSE)</f>
        <v>9.4</v>
      </c>
      <c r="K964" s="27" t="str">
        <f>VLOOKUP(B964,'大货清单（不定期按GOMS更新）'!A:N,12,FALSE)</f>
        <v>712</v>
      </c>
      <c r="L964" s="27" t="str">
        <f>VLOOKUP(B964,'大货清单（不定期按GOMS更新）'!A:M,13,FALSE)</f>
        <v>321</v>
      </c>
      <c r="M964" s="27" t="str">
        <f>VLOOKUP(B964,'大货清单（不定期按GOMS更新）'!A:N,14,FALSE)</f>
        <v>278</v>
      </c>
      <c r="N964" s="58" t="s">
        <v>15388</v>
      </c>
      <c r="O964" s="27">
        <f>IFERROR(VLOOKUP(N964,'散件迭代（不定期更新）'!C:J,8,FALSE),0)</f>
        <v>0</v>
      </c>
      <c r="P964" s="27">
        <f>IFERROR(VLOOKUP(N964,'散件（更新）'!B:H,3,FALSE),0)</f>
        <v>0</v>
      </c>
      <c r="Q964" s="27" t="str">
        <f>VLOOKUP(N964,'散件（更新）'!B:H,2,FALSE)</f>
        <v>114-25350401</v>
      </c>
      <c r="R964" s="27" t="str">
        <f>VLOOKUP(N964,'散件（更新）'!B:H,7,FALSE)</f>
        <v>Main body PCBA</v>
      </c>
      <c r="S964" s="27">
        <f>VLOOKUP(N964,'散件（更新）'!B:E,4,FALSE)</f>
        <v>0</v>
      </c>
      <c r="T964" s="27" t="s">
        <v>8759</v>
      </c>
      <c r="U964" s="28" t="str">
        <f>VLOOKUP(N964,'散件（更新）'!B:G,6,FALSE)</f>
        <v>SP;CL2535D-01;机身主控板组件</v>
      </c>
      <c r="V964" s="28">
        <f>VLOOKUP(N964,'散件（更新）'!B:I,8,FALSE)</f>
        <v>6932485016136</v>
      </c>
    </row>
    <row r="965" spans="1:22" ht="20.149999999999999" customHeight="1">
      <c r="A965" s="57">
        <v>46169</v>
      </c>
      <c r="B965" s="58" t="s">
        <v>14088</v>
      </c>
      <c r="C965" s="27" t="str">
        <f>VLOOKUP(B965,'大货清单（不定期按GOMS更新）'!A:H,8,0)</f>
        <v>109-25350201</v>
      </c>
      <c r="D965" s="27" t="str">
        <f>VLOOKUP(B965,'大货清单（不定期按GOMS更新）'!A:C,3,0)</f>
        <v>CL2535B-01</v>
      </c>
      <c r="E965" s="27" t="str">
        <f>VLOOKUP(B965,'大货清单（不定期按GOMS更新）'!A:H,4,0)</f>
        <v>DE,FR,ES</v>
      </c>
      <c r="F965" s="27" t="str">
        <f>VLOOKUP(B965,'大货清单（不定期按GOMS更新）'!A:H,2,0)</f>
        <v>Floor One i5 Max Pro</v>
      </c>
      <c r="G965" s="28">
        <f>VLOOKUP(B965,'大货清单（不定期按GOMS更新）'!A:I,9,FALSE)</f>
        <v>6932485008995</v>
      </c>
      <c r="H965" s="27" t="str">
        <f>VLOOKUP(B965,'大货清单（不定期按GOMS更新）'!A:H,7,0)</f>
        <v>White&amp;black</v>
      </c>
      <c r="I965" s="27" t="str">
        <f>VLOOKUP(B965,'大货清单（不定期按GOMS更新）'!A:F,6,FALSE)</f>
        <v>ACTIVE</v>
      </c>
      <c r="J965" s="27" t="str">
        <f>VLOOKUP(B965,'大货清单（不定期按GOMS更新）'!A:K,11,FALSE)</f>
        <v>9.4</v>
      </c>
      <c r="K965" s="27" t="str">
        <f>VLOOKUP(B965,'大货清单（不定期按GOMS更新）'!A:N,12,FALSE)</f>
        <v>712</v>
      </c>
      <c r="L965" s="27" t="str">
        <f>VLOOKUP(B965,'大货清单（不定期按GOMS更新）'!A:M,13,FALSE)</f>
        <v>321</v>
      </c>
      <c r="M965" s="27" t="str">
        <f>VLOOKUP(B965,'大货清单（不定期按GOMS更新）'!A:N,14,FALSE)</f>
        <v>278</v>
      </c>
      <c r="N965" s="58" t="s">
        <v>7813</v>
      </c>
      <c r="O965" s="27">
        <f>IFERROR(VLOOKUP(N965,'散件迭代（不定期更新）'!C:J,8,FALSE),0)</f>
        <v>0</v>
      </c>
      <c r="P965" s="27" t="str">
        <f>IFERROR(VLOOKUP(N965,'散件（更新）'!B:H,3,FALSE),0)</f>
        <v/>
      </c>
      <c r="Q965" s="27" t="str">
        <f>VLOOKUP(N965,'散件（更新）'!B:H,2,FALSE)</f>
        <v>114-24570003</v>
      </c>
      <c r="R965" s="27" t="str">
        <f>VLOOKUP(N965,'散件（更新）'!B:H,7,FALSE)</f>
        <v>Scraper</v>
      </c>
      <c r="S965" s="27" t="str">
        <f>VLOOKUP(N965,'散件（更新）'!B:E,4,FALSE)</f>
        <v>https://tineco-yxzt.oss-accelerate.aliyuncs.com/20250114/11_1736819575391.jpg</v>
      </c>
      <c r="T965" s="27" t="s">
        <v>8759</v>
      </c>
      <c r="U965" s="28" t="str">
        <f>VLOOKUP(N965,'散件（更新）'!B:G,6,FALSE)</f>
        <v>刮条组件（带小轮）</v>
      </c>
      <c r="V965" s="28">
        <f>VLOOKUP(N965,'散件（更新）'!B:I,8,FALSE)</f>
        <v>6932485002962</v>
      </c>
    </row>
    <row r="966" spans="1:22" ht="20.149999999999999" customHeight="1">
      <c r="A966" s="57">
        <v>46169</v>
      </c>
      <c r="B966" s="58" t="s">
        <v>14088</v>
      </c>
      <c r="C966" s="27" t="str">
        <f>VLOOKUP(B966,'大货清单（不定期按GOMS更新）'!A:H,8,0)</f>
        <v>109-25350201</v>
      </c>
      <c r="D966" s="27" t="str">
        <f>VLOOKUP(B966,'大货清单（不定期按GOMS更新）'!A:C,3,0)</f>
        <v>CL2535B-01</v>
      </c>
      <c r="E966" s="27" t="str">
        <f>VLOOKUP(B966,'大货清单（不定期按GOMS更新）'!A:H,4,0)</f>
        <v>DE,FR,ES</v>
      </c>
      <c r="F966" s="27" t="str">
        <f>VLOOKUP(B966,'大货清单（不定期按GOMS更新）'!A:H,2,0)</f>
        <v>Floor One i5 Max Pro</v>
      </c>
      <c r="G966" s="28">
        <f>VLOOKUP(B966,'大货清单（不定期按GOMS更新）'!A:I,9,FALSE)</f>
        <v>6932485008995</v>
      </c>
      <c r="H966" s="27" t="str">
        <f>VLOOKUP(B966,'大货清单（不定期按GOMS更新）'!A:H,7,0)</f>
        <v>White&amp;black</v>
      </c>
      <c r="I966" s="27" t="str">
        <f>VLOOKUP(B966,'大货清单（不定期按GOMS更新）'!A:F,6,FALSE)</f>
        <v>ACTIVE</v>
      </c>
      <c r="J966" s="27" t="str">
        <f>VLOOKUP(B966,'大货清单（不定期按GOMS更新）'!A:K,11,FALSE)</f>
        <v>9.4</v>
      </c>
      <c r="K966" s="27" t="str">
        <f>VLOOKUP(B966,'大货清单（不定期按GOMS更新）'!A:N,12,FALSE)</f>
        <v>712</v>
      </c>
      <c r="L966" s="27" t="str">
        <f>VLOOKUP(B966,'大货清单（不定期按GOMS更新）'!A:M,13,FALSE)</f>
        <v>321</v>
      </c>
      <c r="M966" s="27" t="str">
        <f>VLOOKUP(B966,'大货清单（不定期按GOMS更新）'!A:N,14,FALSE)</f>
        <v>278</v>
      </c>
      <c r="N966" s="58" t="s">
        <v>4712</v>
      </c>
      <c r="O966" s="27">
        <f>IFERROR(VLOOKUP(N966,'散件迭代（不定期更新）'!C:J,8,FALSE),0)</f>
        <v>0</v>
      </c>
      <c r="P966" s="27">
        <f>IFERROR(VLOOKUP(N966,'散件（更新）'!B:H,3,FALSE),0)</f>
        <v>0</v>
      </c>
      <c r="Q966" s="27" t="str">
        <f>VLOOKUP(N966,'散件（更新）'!B:H,2,FALSE)</f>
        <v>114-23280221</v>
      </c>
      <c r="R966" s="27" t="str">
        <f>VLOOKUP(N966,'散件（更新）'!B:H,7,FALSE)</f>
        <v>Repair Wheel</v>
      </c>
      <c r="S966" s="27" t="str">
        <f>VLOOKUP(N966,'散件（更新）'!B:E,4,FALSE)</f>
        <v>https://tineco-yxzt.oss-accelerate.aliyuncs.com/20240306/daxiaolun_1709693230648.GIF</v>
      </c>
      <c r="T966" s="27" t="s">
        <v>8759</v>
      </c>
      <c r="U966" s="28" t="str">
        <f>VLOOKUP(N966,'散件（更新）'!B:G,6,FALSE)</f>
        <v>大轮和小轮组件</v>
      </c>
      <c r="V966" s="28">
        <f>VLOOKUP(N966,'散件（更新）'!B:I,8,FALSE)</f>
        <v>6974950107314</v>
      </c>
    </row>
    <row r="967" spans="1:22" ht="20.149999999999999" customHeight="1">
      <c r="A967" s="57">
        <v>46169</v>
      </c>
      <c r="B967" s="58" t="s">
        <v>14088</v>
      </c>
      <c r="C967" s="27" t="str">
        <f>VLOOKUP(B967,'大货清单（不定期按GOMS更新）'!A:H,8,0)</f>
        <v>109-25350201</v>
      </c>
      <c r="D967" s="27" t="str">
        <f>VLOOKUP(B967,'大货清单（不定期按GOMS更新）'!A:C,3,0)</f>
        <v>CL2535B-01</v>
      </c>
      <c r="E967" s="27" t="str">
        <f>VLOOKUP(B967,'大货清单（不定期按GOMS更新）'!A:H,4,0)</f>
        <v>DE,FR,ES</v>
      </c>
      <c r="F967" s="27" t="str">
        <f>VLOOKUP(B967,'大货清单（不定期按GOMS更新）'!A:H,2,0)</f>
        <v>Floor One i5 Max Pro</v>
      </c>
      <c r="G967" s="28">
        <f>VLOOKUP(B967,'大货清单（不定期按GOMS更新）'!A:I,9,FALSE)</f>
        <v>6932485008995</v>
      </c>
      <c r="H967" s="27" t="str">
        <f>VLOOKUP(B967,'大货清单（不定期按GOMS更新）'!A:H,7,0)</f>
        <v>White&amp;black</v>
      </c>
      <c r="I967" s="27" t="str">
        <f>VLOOKUP(B967,'大货清单（不定期按GOMS更新）'!A:F,6,FALSE)</f>
        <v>ACTIVE</v>
      </c>
      <c r="J967" s="27" t="str">
        <f>VLOOKUP(B967,'大货清单（不定期按GOMS更新）'!A:K,11,FALSE)</f>
        <v>9.4</v>
      </c>
      <c r="K967" s="27" t="str">
        <f>VLOOKUP(B967,'大货清单（不定期按GOMS更新）'!A:N,12,FALSE)</f>
        <v>712</v>
      </c>
      <c r="L967" s="27" t="str">
        <f>VLOOKUP(B967,'大货清单（不定期按GOMS更新）'!A:M,13,FALSE)</f>
        <v>321</v>
      </c>
      <c r="M967" s="27" t="str">
        <f>VLOOKUP(B967,'大货清单（不定期按GOMS更新）'!A:N,14,FALSE)</f>
        <v>278</v>
      </c>
      <c r="N967" s="58" t="s">
        <v>15766</v>
      </c>
      <c r="O967" s="27">
        <f>IFERROR(VLOOKUP(N967,'散件迭代（不定期更新）'!C:J,8,FALSE),0)</f>
        <v>0</v>
      </c>
      <c r="P967" s="27">
        <f>IFERROR(VLOOKUP(N967,'散件（更新）'!B:H,3,FALSE),0)</f>
        <v>0</v>
      </c>
      <c r="Q967" s="27" t="str">
        <f>VLOOKUP(N967,'散件（更新）'!B:H,2,FALSE)</f>
        <v>114-25430002</v>
      </c>
      <c r="R967" s="27" t="str">
        <f>VLOOKUP(N967,'散件（更新）'!B:H,7,FALSE)</f>
        <v>3-In-1 Cleaning Tool</v>
      </c>
      <c r="S967" s="27" t="str">
        <f>VLOOKUP(N967,'散件（更新）'!B:E,4,FALSE)</f>
        <v>https://tineco-yxzt.oss-accelerate.aliyuncs.com/20250826/weixinjietu_20250815091726_1756177476474.png</v>
      </c>
      <c r="T967" s="27" t="s">
        <v>8759</v>
      </c>
      <c r="U967" s="28" t="str">
        <f>VLOOKUP(N967,'散件（更新）'!B:G,6,FALSE)</f>
        <v>SP;CL2543-01;AB1888B清洁刷组件</v>
      </c>
      <c r="V967" s="28">
        <f>VLOOKUP(N967,'散件（更新）'!B:I,8,FALSE)</f>
        <v>6975159901574</v>
      </c>
    </row>
    <row r="968" spans="1:22" ht="20.149999999999999" customHeight="1">
      <c r="A968" s="57">
        <v>46169</v>
      </c>
      <c r="B968" s="58" t="s">
        <v>14088</v>
      </c>
      <c r="C968" s="27" t="str">
        <f>VLOOKUP(B968,'大货清单（不定期按GOMS更新）'!A:H,8,0)</f>
        <v>109-25350201</v>
      </c>
      <c r="D968" s="27" t="str">
        <f>VLOOKUP(B968,'大货清单（不定期按GOMS更新）'!A:C,3,0)</f>
        <v>CL2535B-01</v>
      </c>
      <c r="E968" s="27" t="str">
        <f>VLOOKUP(B968,'大货清单（不定期按GOMS更新）'!A:H,4,0)</f>
        <v>DE,FR,ES</v>
      </c>
      <c r="F968" s="27" t="str">
        <f>VLOOKUP(B968,'大货清单（不定期按GOMS更新）'!A:H,2,0)</f>
        <v>Floor One i5 Max Pro</v>
      </c>
      <c r="G968" s="28">
        <f>VLOOKUP(B968,'大货清单（不定期按GOMS更新）'!A:I,9,FALSE)</f>
        <v>6932485008995</v>
      </c>
      <c r="H968" s="27" t="str">
        <f>VLOOKUP(B968,'大货清单（不定期按GOMS更新）'!A:H,7,0)</f>
        <v>White&amp;black</v>
      </c>
      <c r="I968" s="27" t="str">
        <f>VLOOKUP(B968,'大货清单（不定期按GOMS更新）'!A:F,6,FALSE)</f>
        <v>ACTIVE</v>
      </c>
      <c r="J968" s="27" t="str">
        <f>VLOOKUP(B968,'大货清单（不定期按GOMS更新）'!A:K,11,FALSE)</f>
        <v>9.4</v>
      </c>
      <c r="K968" s="27" t="str">
        <f>VLOOKUP(B968,'大货清单（不定期按GOMS更新）'!A:N,12,FALSE)</f>
        <v>712</v>
      </c>
      <c r="L968" s="27" t="str">
        <f>VLOOKUP(B968,'大货清单（不定期按GOMS更新）'!A:M,13,FALSE)</f>
        <v>321</v>
      </c>
      <c r="M968" s="27" t="str">
        <f>VLOOKUP(B968,'大货清单（不定期按GOMS更新）'!A:N,14,FALSE)</f>
        <v>278</v>
      </c>
      <c r="N968" s="58" t="s">
        <v>15485</v>
      </c>
      <c r="O968" s="27">
        <f>IFERROR(VLOOKUP(N968,'散件迭代（不定期更新）'!C:J,8,FALSE),0)</f>
        <v>0</v>
      </c>
      <c r="P968" s="27">
        <f>IFERROR(VLOOKUP(N968,'散件（更新）'!B:H,3,FALSE),0)</f>
        <v>0</v>
      </c>
      <c r="Q968" s="27" t="str">
        <f>VLOOKUP(N968,'散件（更新）'!B:H,2,FALSE)</f>
        <v>114-25430400</v>
      </c>
      <c r="R968" s="27" t="str">
        <f>VLOOKUP(N968,'散件（更新）'!B:H,7,FALSE)</f>
        <v>Handle</v>
      </c>
      <c r="S968" s="27" t="str">
        <f>VLOOKUP(N968,'散件（更新）'!B:E,4,FALSE)</f>
        <v>https://tineco-yxzt.oss-accelerate.aliyuncs.com/20250902/image20250902-100253_1756778598029.png</v>
      </c>
      <c r="T968" s="27" t="s">
        <v>8759</v>
      </c>
      <c r="U968" s="28" t="str">
        <f>VLOOKUP(N968,'散件（更新）'!B:G,6,FALSE)</f>
        <v>SP;CL2543D-01;手柄组件</v>
      </c>
      <c r="V968" s="28">
        <f>VLOOKUP(N968,'散件（更新）'!B:I,8,FALSE)</f>
        <v>6932485012251</v>
      </c>
    </row>
    <row r="969" spans="1:22" ht="20.149999999999999" customHeight="1">
      <c r="A969" s="57">
        <v>46169</v>
      </c>
      <c r="B969" s="58" t="s">
        <v>14088</v>
      </c>
      <c r="C969" s="27" t="str">
        <f>VLOOKUP(B969,'大货清单（不定期按GOMS更新）'!A:H,8,0)</f>
        <v>109-25350201</v>
      </c>
      <c r="D969" s="27" t="str">
        <f>VLOOKUP(B969,'大货清单（不定期按GOMS更新）'!A:C,3,0)</f>
        <v>CL2535B-01</v>
      </c>
      <c r="E969" s="27" t="str">
        <f>VLOOKUP(B969,'大货清单（不定期按GOMS更新）'!A:H,4,0)</f>
        <v>DE,FR,ES</v>
      </c>
      <c r="F969" s="27" t="str">
        <f>VLOOKUP(B969,'大货清单（不定期按GOMS更新）'!A:H,2,0)</f>
        <v>Floor One i5 Max Pro</v>
      </c>
      <c r="G969" s="28">
        <f>VLOOKUP(B969,'大货清单（不定期按GOMS更新）'!A:I,9,FALSE)</f>
        <v>6932485008995</v>
      </c>
      <c r="H969" s="27" t="str">
        <f>VLOOKUP(B969,'大货清单（不定期按GOMS更新）'!A:H,7,0)</f>
        <v>White&amp;black</v>
      </c>
      <c r="I969" s="27" t="str">
        <f>VLOOKUP(B969,'大货清单（不定期按GOMS更新）'!A:F,6,FALSE)</f>
        <v>ACTIVE</v>
      </c>
      <c r="J969" s="27" t="str">
        <f>VLOOKUP(B969,'大货清单（不定期按GOMS更新）'!A:K,11,FALSE)</f>
        <v>9.4</v>
      </c>
      <c r="K969" s="27" t="str">
        <f>VLOOKUP(B969,'大货清单（不定期按GOMS更新）'!A:N,12,FALSE)</f>
        <v>712</v>
      </c>
      <c r="L969" s="27" t="str">
        <f>VLOOKUP(B969,'大货清单（不定期按GOMS更新）'!A:M,13,FALSE)</f>
        <v>321</v>
      </c>
      <c r="M969" s="27" t="str">
        <f>VLOOKUP(B969,'大货清单（不定期按GOMS更新）'!A:N,14,FALSE)</f>
        <v>278</v>
      </c>
      <c r="N969" s="58" t="s">
        <v>8199</v>
      </c>
      <c r="O969" s="27">
        <f>IFERROR(VLOOKUP(N969,'散件迭代（不定期更新）'!C:J,8,FALSE),0)</f>
        <v>0</v>
      </c>
      <c r="P969" s="27" t="str">
        <f>IFERROR(VLOOKUP(N969,'散件（更新）'!B:H,3,FALSE),0)</f>
        <v/>
      </c>
      <c r="Q969" s="27" t="str">
        <f>VLOOKUP(N969,'散件（更新）'!B:H,2,FALSE)</f>
        <v>114-23480603</v>
      </c>
      <c r="R969" s="27" t="str">
        <f>VLOOKUP(N969,'散件（更新）'!B:H,7,FALSE)</f>
        <v>Clean Water Tank</v>
      </c>
      <c r="S969" s="27" t="str">
        <f>VLOOKUP(N969,'散件（更新）'!B:E,4,FALSE)</f>
        <v>https://tineco-yxzt.oss-accelerate.aliyuncs.com/20250110/03-CWT_1736502331758.png</v>
      </c>
      <c r="T969" s="27" t="s">
        <v>8759</v>
      </c>
      <c r="U969" s="28" t="str">
        <f>VLOOKUP(N969,'散件（更新）'!B:G,6,FALSE)</f>
        <v>清水箱组件</v>
      </c>
      <c r="V969" s="28">
        <f>VLOOKUP(N969,'散件（更新）'!B:I,8,FALSE)</f>
        <v>6932485003884</v>
      </c>
    </row>
    <row r="970" spans="1:22" ht="20.149999999999999" customHeight="1">
      <c r="A970" s="57">
        <v>46169</v>
      </c>
      <c r="B970" s="58" t="s">
        <v>14088</v>
      </c>
      <c r="C970" s="27" t="str">
        <f>VLOOKUP(B970,'大货清单（不定期按GOMS更新）'!A:H,8,0)</f>
        <v>109-25350201</v>
      </c>
      <c r="D970" s="27" t="str">
        <f>VLOOKUP(B970,'大货清单（不定期按GOMS更新）'!A:C,3,0)</f>
        <v>CL2535B-01</v>
      </c>
      <c r="E970" s="27" t="str">
        <f>VLOOKUP(B970,'大货清单（不定期按GOMS更新）'!A:H,4,0)</f>
        <v>DE,FR,ES</v>
      </c>
      <c r="F970" s="27" t="str">
        <f>VLOOKUP(B970,'大货清单（不定期按GOMS更新）'!A:H,2,0)</f>
        <v>Floor One i5 Max Pro</v>
      </c>
      <c r="G970" s="28">
        <f>VLOOKUP(B970,'大货清单（不定期按GOMS更新）'!A:I,9,FALSE)</f>
        <v>6932485008995</v>
      </c>
      <c r="H970" s="27" t="str">
        <f>VLOOKUP(B970,'大货清单（不定期按GOMS更新）'!A:H,7,0)</f>
        <v>White&amp;black</v>
      </c>
      <c r="I970" s="27" t="str">
        <f>VLOOKUP(B970,'大货清单（不定期按GOMS更新）'!A:F,6,FALSE)</f>
        <v>ACTIVE</v>
      </c>
      <c r="J970" s="27" t="str">
        <f>VLOOKUP(B970,'大货清单（不定期按GOMS更新）'!A:K,11,FALSE)</f>
        <v>9.4</v>
      </c>
      <c r="K970" s="27" t="str">
        <f>VLOOKUP(B970,'大货清单（不定期按GOMS更新）'!A:N,12,FALSE)</f>
        <v>712</v>
      </c>
      <c r="L970" s="27" t="str">
        <f>VLOOKUP(B970,'大货清单（不定期按GOMS更新）'!A:M,13,FALSE)</f>
        <v>321</v>
      </c>
      <c r="M970" s="27" t="str">
        <f>VLOOKUP(B970,'大货清单（不定期按GOMS更新）'!A:N,14,FALSE)</f>
        <v>278</v>
      </c>
      <c r="N970" s="58" t="s">
        <v>7808</v>
      </c>
      <c r="O970" s="27">
        <f>IFERROR(VLOOKUP(N970,'散件迭代（不定期更新）'!C:J,8,FALSE),0)</f>
        <v>0</v>
      </c>
      <c r="P970" s="27" t="str">
        <f>IFERROR(VLOOKUP(N970,'散件（更新）'!B:H,3,FALSE),0)</f>
        <v/>
      </c>
      <c r="Q970" s="27" t="str">
        <f>VLOOKUP(N970,'散件（更新）'!B:H,2,FALSE)</f>
        <v>114-23480602</v>
      </c>
      <c r="R970" s="27" t="str">
        <f>VLOOKUP(N970,'散件（更新）'!B:H,7,FALSE)</f>
        <v>Dirt Water Tank</v>
      </c>
      <c r="S970" s="27" t="str">
        <f>VLOOKUP(N970,'散件（更新）'!B:E,4,FALSE)</f>
        <v>https://tineco-yxzt.oss-accelerate.aliyuncs.com/20250110/DWT_1736502150878.png</v>
      </c>
      <c r="T970" s="27" t="s">
        <v>8759</v>
      </c>
      <c r="U970" s="28" t="str">
        <f>VLOOKUP(N970,'散件（更新）'!B:G,6,FALSE)</f>
        <v>回收桶组件</v>
      </c>
      <c r="V970" s="28">
        <f>VLOOKUP(N970,'散件（更新）'!B:I,8,FALSE)</f>
        <v>6932485003877</v>
      </c>
    </row>
    <row r="971" spans="1:22" ht="20.149999999999999" customHeight="1">
      <c r="A971" s="57">
        <v>46169</v>
      </c>
      <c r="B971" s="58" t="s">
        <v>13674</v>
      </c>
      <c r="C971" s="27" t="str">
        <f>VLOOKUP(B971,'大货清单（不定期按GOMS更新）'!A:H,8,0)</f>
        <v>109-25350302</v>
      </c>
      <c r="D971" s="27" t="str">
        <f>VLOOKUP(B971,'大货清单（不定期按GOMS更新）'!A:C,3,0)</f>
        <v>CL2535C-02</v>
      </c>
      <c r="E971" s="27" t="str">
        <f>VLOOKUP(B971,'大货清单（不定期按GOMS更新）'!A:H,4,0)</f>
        <v>PL</v>
      </c>
      <c r="F971" s="27" t="str">
        <f>VLOOKUP(B971,'大货清单（不定期按GOMS更新）'!A:H,2,0)</f>
        <v>Floor One S7 Max Gold</v>
      </c>
      <c r="G971" s="28" t="str">
        <f>VLOOKUP(B971,'大货清单（不定期按GOMS更新）'!A:I,9,FALSE)</f>
        <v>6932485012855</v>
      </c>
      <c r="H971" s="27" t="str">
        <f>VLOOKUP(B971,'大货清单（不定期按GOMS更新）'!A:H,7,0)</f>
        <v>CHAMPAGNE GOLD</v>
      </c>
      <c r="I971" s="27" t="str">
        <f>VLOOKUP(B971,'大货清单（不定期按GOMS更新）'!A:F,6,FALSE)</f>
        <v>ACTIVE</v>
      </c>
      <c r="J971" s="27" t="str">
        <f>VLOOKUP(B971,'大货清单（不定期按GOMS更新）'!A:K,11,FALSE)</f>
        <v>11.1</v>
      </c>
      <c r="K971" s="27" t="str">
        <f>VLOOKUP(B971,'大货清单（不定期按GOMS更新）'!A:N,12,FALSE)</f>
        <v>735</v>
      </c>
      <c r="L971" s="27" t="str">
        <f>VLOOKUP(B971,'大货清单（不定期按GOMS更新）'!A:M,13,FALSE)</f>
        <v>331</v>
      </c>
      <c r="M971" s="27" t="str">
        <f>VLOOKUP(B971,'大货清单（不定期按GOMS更新）'!A:N,14,FALSE)</f>
        <v>322</v>
      </c>
      <c r="N971" s="58" t="s">
        <v>8082</v>
      </c>
      <c r="O971" s="27">
        <f>IFERROR(VLOOKUP(N971,'散件迭代（不定期更新）'!C:J,8,FALSE),0)</f>
        <v>0</v>
      </c>
      <c r="P971" s="27" t="str">
        <f>IFERROR(VLOOKUP(N971,'散件（更新）'!B:H,3,FALSE),0)</f>
        <v/>
      </c>
      <c r="Q971" s="27" t="str">
        <f>VLOOKUP(N971,'散件（更新）'!B:H,2,FALSE)</f>
        <v>114-23761801</v>
      </c>
      <c r="R971" s="27" t="str">
        <f>VLOOKUP(N971,'散件（更新）'!B:H,7,FALSE)</f>
        <v>Brush Roller</v>
      </c>
      <c r="S971" s="27" t="str">
        <f>VLOOKUP(N971,'散件（更新）'!B:E,4,FALSE)</f>
        <v>https://tineco-yxzt.oss-accelerate.aliyuncs.com/20241219/weixintupian_20241114110949_1734578233397.jpg</v>
      </c>
      <c r="T971" s="27" t="s">
        <v>8759</v>
      </c>
      <c r="U971" s="28" t="str">
        <f>VLOOKUP(N971,'散件（更新）'!B:G,6,FALSE)</f>
        <v>耐热滚刷组件</v>
      </c>
      <c r="V971" s="28">
        <f>VLOOKUP(N971,'散件（更新）'!B:I,8,FALSE)</f>
        <v>6932485002405</v>
      </c>
    </row>
    <row r="972" spans="1:22" ht="20.149999999999999" customHeight="1">
      <c r="A972" s="57">
        <v>46169</v>
      </c>
      <c r="B972" s="58" t="s">
        <v>13674</v>
      </c>
      <c r="C972" s="27" t="str">
        <f>VLOOKUP(B972,'大货清单（不定期按GOMS更新）'!A:H,8,0)</f>
        <v>109-25350302</v>
      </c>
      <c r="D972" s="27" t="str">
        <f>VLOOKUP(B972,'大货清单（不定期按GOMS更新）'!A:C,3,0)</f>
        <v>CL2535C-02</v>
      </c>
      <c r="E972" s="27" t="str">
        <f>VLOOKUP(B972,'大货清单（不定期按GOMS更新）'!A:H,4,0)</f>
        <v>PL</v>
      </c>
      <c r="F972" s="27" t="str">
        <f>VLOOKUP(B972,'大货清单（不定期按GOMS更新）'!A:H,2,0)</f>
        <v>Floor One S7 Max Gold</v>
      </c>
      <c r="G972" s="28" t="str">
        <f>VLOOKUP(B972,'大货清单（不定期按GOMS更新）'!A:I,9,FALSE)</f>
        <v>6932485012855</v>
      </c>
      <c r="H972" s="27" t="str">
        <f>VLOOKUP(B972,'大货清单（不定期按GOMS更新）'!A:H,7,0)</f>
        <v>CHAMPAGNE GOLD</v>
      </c>
      <c r="I972" s="27" t="str">
        <f>VLOOKUP(B972,'大货清单（不定期按GOMS更新）'!A:F,6,FALSE)</f>
        <v>ACTIVE</v>
      </c>
      <c r="J972" s="27" t="str">
        <f>VLOOKUP(B972,'大货清单（不定期按GOMS更新）'!A:K,11,FALSE)</f>
        <v>11.1</v>
      </c>
      <c r="K972" s="27" t="str">
        <f>VLOOKUP(B972,'大货清单（不定期按GOMS更新）'!A:N,12,FALSE)</f>
        <v>735</v>
      </c>
      <c r="L972" s="27" t="str">
        <f>VLOOKUP(B972,'大货清单（不定期按GOMS更新）'!A:M,13,FALSE)</f>
        <v>331</v>
      </c>
      <c r="M972" s="27" t="str">
        <f>VLOOKUP(B972,'大货清单（不定期按GOMS更新）'!A:N,14,FALSE)</f>
        <v>322</v>
      </c>
      <c r="N972" s="58" t="s">
        <v>15833</v>
      </c>
      <c r="O972" s="27">
        <f>IFERROR(VLOOKUP(N972,'散件迭代（不定期更新）'!C:J,8,FALSE),0)</f>
        <v>0</v>
      </c>
      <c r="P972" s="27">
        <f>IFERROR(VLOOKUP(N972,'散件（更新）'!B:H,3,FALSE),0)</f>
        <v>0</v>
      </c>
      <c r="Q972" s="27" t="str">
        <f>VLOOKUP(N972,'散件（更新）'!B:H,2,FALSE)</f>
        <v>114-24581502</v>
      </c>
      <c r="R972" s="27" t="str">
        <f>VLOOKUP(N972,'散件（更新）'!B:H,7,FALSE)</f>
        <v>HEPA Assy</v>
      </c>
      <c r="S972" s="27" t="str">
        <f>VLOOKUP(N972,'散件（更新）'!B:E,4,FALSE)</f>
        <v>https://tineco-yxzt.oss-accelerate.aliyuncs.com/20250828/huishoutongguolu:qizhuangpeizujian_1756341874109.jpg</v>
      </c>
      <c r="T972" s="27" t="s">
        <v>8759</v>
      </c>
      <c r="U972" s="28" t="str">
        <f>VLOOKUP(N972,'散件（更新）'!B:G,6,FALSE)</f>
        <v>SP;CL2458O-01;回收桶过滤器装配组件</v>
      </c>
      <c r="V972" s="28">
        <f>VLOOKUP(N972,'散件（更新）'!B:I,8,FALSE)</f>
        <v>6932485011971</v>
      </c>
    </row>
    <row r="973" spans="1:22" ht="20.149999999999999" customHeight="1">
      <c r="A973" s="57">
        <v>46169</v>
      </c>
      <c r="B973" s="58" t="s">
        <v>13674</v>
      </c>
      <c r="C973" s="27" t="str">
        <f>VLOOKUP(B973,'大货清单（不定期按GOMS更新）'!A:H,8,0)</f>
        <v>109-25350302</v>
      </c>
      <c r="D973" s="27" t="str">
        <f>VLOOKUP(B973,'大货清单（不定期按GOMS更新）'!A:C,3,0)</f>
        <v>CL2535C-02</v>
      </c>
      <c r="E973" s="27" t="str">
        <f>VLOOKUP(B973,'大货清单（不定期按GOMS更新）'!A:H,4,0)</f>
        <v>PL</v>
      </c>
      <c r="F973" s="27" t="str">
        <f>VLOOKUP(B973,'大货清单（不定期按GOMS更新）'!A:H,2,0)</f>
        <v>Floor One S7 Max Gold</v>
      </c>
      <c r="G973" s="28" t="str">
        <f>VLOOKUP(B973,'大货清单（不定期按GOMS更新）'!A:I,9,FALSE)</f>
        <v>6932485012855</v>
      </c>
      <c r="H973" s="27" t="str">
        <f>VLOOKUP(B973,'大货清单（不定期按GOMS更新）'!A:H,7,0)</f>
        <v>CHAMPAGNE GOLD</v>
      </c>
      <c r="I973" s="27" t="str">
        <f>VLOOKUP(B973,'大货清单（不定期按GOMS更新）'!A:F,6,FALSE)</f>
        <v>ACTIVE</v>
      </c>
      <c r="J973" s="27" t="str">
        <f>VLOOKUP(B973,'大货清单（不定期按GOMS更新）'!A:K,11,FALSE)</f>
        <v>11.1</v>
      </c>
      <c r="K973" s="27" t="str">
        <f>VLOOKUP(B973,'大货清单（不定期按GOMS更新）'!A:N,12,FALSE)</f>
        <v>735</v>
      </c>
      <c r="L973" s="27" t="str">
        <f>VLOOKUP(B973,'大货清单（不定期按GOMS更新）'!A:M,13,FALSE)</f>
        <v>331</v>
      </c>
      <c r="M973" s="27" t="str">
        <f>VLOOKUP(B973,'大货清单（不定期按GOMS更新）'!A:N,14,FALSE)</f>
        <v>322</v>
      </c>
      <c r="N973" s="58" t="s">
        <v>15223</v>
      </c>
      <c r="O973" s="27">
        <f>IFERROR(VLOOKUP(N973,'散件迭代（不定期更新）'!C:J,8,FALSE),0)</f>
        <v>0</v>
      </c>
      <c r="P973" s="27">
        <f>IFERROR(VLOOKUP(N973,'散件（更新）'!B:H,3,FALSE),0)</f>
        <v>0</v>
      </c>
      <c r="Q973" s="27" t="str">
        <f>VLOOKUP(N973,'散件（更新）'!B:H,2,FALSE)</f>
        <v>114-25350329</v>
      </c>
      <c r="R973" s="27" t="str">
        <f>VLOOKUP(N973,'散件（更新）'!B:H,7,FALSE)</f>
        <v>Charging Base</v>
      </c>
      <c r="S973" s="27" t="str">
        <f>VLOOKUP(N973,'散件（更新）'!B:E,4,FALSE)</f>
        <v>https://tineco-yxzt.oss-accelerate.aliyuncs.com/20250917/weixinjietu_20250917092629_1758087857770.png</v>
      </c>
      <c r="T973" s="27" t="s">
        <v>8759</v>
      </c>
      <c r="U973" s="28" t="str">
        <f>VLOOKUP(N973,'散件（更新）'!B:G,6,FALSE)</f>
        <v>SP;CL2535C-01;托盘组件</v>
      </c>
      <c r="V973" s="28">
        <f>VLOOKUP(N973,'散件（更新）'!B:I,8,FALSE)</f>
        <v>6932485014088</v>
      </c>
    </row>
    <row r="974" spans="1:22" ht="20.149999999999999" customHeight="1">
      <c r="A974" s="57">
        <v>46169</v>
      </c>
      <c r="B974" s="58" t="s">
        <v>13674</v>
      </c>
      <c r="C974" s="27" t="str">
        <f>VLOOKUP(B974,'大货清单（不定期按GOMS更新）'!A:H,8,0)</f>
        <v>109-25350302</v>
      </c>
      <c r="D974" s="27" t="str">
        <f>VLOOKUP(B974,'大货清单（不定期按GOMS更新）'!A:C,3,0)</f>
        <v>CL2535C-02</v>
      </c>
      <c r="E974" s="27" t="str">
        <f>VLOOKUP(B974,'大货清单（不定期按GOMS更新）'!A:H,4,0)</f>
        <v>PL</v>
      </c>
      <c r="F974" s="27" t="str">
        <f>VLOOKUP(B974,'大货清单（不定期按GOMS更新）'!A:H,2,0)</f>
        <v>Floor One S7 Max Gold</v>
      </c>
      <c r="G974" s="28" t="str">
        <f>VLOOKUP(B974,'大货清单（不定期按GOMS更新）'!A:I,9,FALSE)</f>
        <v>6932485012855</v>
      </c>
      <c r="H974" s="27" t="str">
        <f>VLOOKUP(B974,'大货清单（不定期按GOMS更新）'!A:H,7,0)</f>
        <v>CHAMPAGNE GOLD</v>
      </c>
      <c r="I974" s="27" t="str">
        <f>VLOOKUP(B974,'大货清单（不定期按GOMS更新）'!A:F,6,FALSE)</f>
        <v>ACTIVE</v>
      </c>
      <c r="J974" s="27" t="str">
        <f>VLOOKUP(B974,'大货清单（不定期按GOMS更新）'!A:K,11,FALSE)</f>
        <v>11.1</v>
      </c>
      <c r="K974" s="27" t="str">
        <f>VLOOKUP(B974,'大货清单（不定期按GOMS更新）'!A:N,12,FALSE)</f>
        <v>735</v>
      </c>
      <c r="L974" s="27" t="str">
        <f>VLOOKUP(B974,'大货清单（不定期按GOMS更新）'!A:M,13,FALSE)</f>
        <v>331</v>
      </c>
      <c r="M974" s="27" t="str">
        <f>VLOOKUP(B974,'大货清单（不定期按GOMS更新）'!A:N,14,FALSE)</f>
        <v>322</v>
      </c>
      <c r="N974" s="58" t="s">
        <v>14581</v>
      </c>
      <c r="O974" s="27">
        <f>IFERROR(VLOOKUP(N974,'散件迭代（不定期更新）'!C:J,8,FALSE),0)</f>
        <v>0</v>
      </c>
      <c r="P974" s="27">
        <f>IFERROR(VLOOKUP(N974,'散件（更新）'!B:H,3,FALSE),0)</f>
        <v>0</v>
      </c>
      <c r="Q974" s="27" t="str">
        <f>VLOOKUP(N974,'散件（更新）'!B:H,2,FALSE)</f>
        <v>114-25350324</v>
      </c>
      <c r="R974" s="27" t="str">
        <f>VLOOKUP(N974,'散件（更新）'!B:H,7,FALSE)</f>
        <v>Battery</v>
      </c>
      <c r="S974" s="27" t="str">
        <f>VLOOKUP(N974,'散件（更新）'!B:E,4,FALSE)</f>
        <v>https://tineco-yxzt.oss-accelerate.aliyuncs.com/20250912/weixinjietu_20250903192726_1757644922531.png</v>
      </c>
      <c r="T974" s="27" t="s">
        <v>8759</v>
      </c>
      <c r="U974" s="28" t="str">
        <f>VLOOKUP(N974,'散件（更新）'!B:G,6,FALSE)</f>
        <v>SP;CL2535C-01;电池包组件（带铭牌欧美版）</v>
      </c>
      <c r="V974" s="28">
        <f>VLOOKUP(N974,'散件（更新）'!B:I,8,FALSE)</f>
        <v>6932485013760</v>
      </c>
    </row>
    <row r="975" spans="1:22" ht="20.149999999999999" customHeight="1">
      <c r="A975" s="57">
        <v>46169</v>
      </c>
      <c r="B975" s="58" t="s">
        <v>13674</v>
      </c>
      <c r="C975" s="27" t="str">
        <f>VLOOKUP(B975,'大货清单（不定期按GOMS更新）'!A:H,8,0)</f>
        <v>109-25350302</v>
      </c>
      <c r="D975" s="27" t="str">
        <f>VLOOKUP(B975,'大货清单（不定期按GOMS更新）'!A:C,3,0)</f>
        <v>CL2535C-02</v>
      </c>
      <c r="E975" s="27" t="str">
        <f>VLOOKUP(B975,'大货清单（不定期按GOMS更新）'!A:H,4,0)</f>
        <v>PL</v>
      </c>
      <c r="F975" s="27" t="str">
        <f>VLOOKUP(B975,'大货清单（不定期按GOMS更新）'!A:H,2,0)</f>
        <v>Floor One S7 Max Gold</v>
      </c>
      <c r="G975" s="28" t="str">
        <f>VLOOKUP(B975,'大货清单（不定期按GOMS更新）'!A:I,9,FALSE)</f>
        <v>6932485012855</v>
      </c>
      <c r="H975" s="27" t="str">
        <f>VLOOKUP(B975,'大货清单（不定期按GOMS更新）'!A:H,7,0)</f>
        <v>CHAMPAGNE GOLD</v>
      </c>
      <c r="I975" s="27" t="str">
        <f>VLOOKUP(B975,'大货清单（不定期按GOMS更新）'!A:F,6,FALSE)</f>
        <v>ACTIVE</v>
      </c>
      <c r="J975" s="27" t="str">
        <f>VLOOKUP(B975,'大货清单（不定期按GOMS更新）'!A:K,11,FALSE)</f>
        <v>11.1</v>
      </c>
      <c r="K975" s="27" t="str">
        <f>VLOOKUP(B975,'大货清单（不定期按GOMS更新）'!A:N,12,FALSE)</f>
        <v>735</v>
      </c>
      <c r="L975" s="27" t="str">
        <f>VLOOKUP(B975,'大货清单（不定期按GOMS更新）'!A:M,13,FALSE)</f>
        <v>331</v>
      </c>
      <c r="M975" s="27" t="str">
        <f>VLOOKUP(B975,'大货清单（不定期按GOMS更新）'!A:N,14,FALSE)</f>
        <v>322</v>
      </c>
      <c r="N975" s="58" t="s">
        <v>14814</v>
      </c>
      <c r="O975" s="27">
        <f>IFERROR(VLOOKUP(N975,'散件迭代（不定期更新）'!C:J,8,FALSE),0)</f>
        <v>0</v>
      </c>
      <c r="P975" s="27">
        <f>IFERROR(VLOOKUP(N975,'散件（更新）'!B:H,3,FALSE),0)</f>
        <v>0</v>
      </c>
      <c r="Q975" s="27" t="str">
        <f>VLOOKUP(N975,'散件（更新）'!B:H,2,FALSE)</f>
        <v>114-25350106</v>
      </c>
      <c r="R975" s="27" t="str">
        <f>VLOOKUP(N975,'散件（更新）'!B:H,7,FALSE)</f>
        <v>Main Body Rear Upper Cover</v>
      </c>
      <c r="S975" s="27" t="str">
        <f>VLOOKUP(N975,'散件（更新）'!B:E,4,FALSE)</f>
        <v>https://tineco-yxzt.oss-accelerate.aliyuncs.com/20250912/weixinjietu_20250908105444_1757644339744.png</v>
      </c>
      <c r="T975" s="27" t="s">
        <v>8759</v>
      </c>
      <c r="U975" s="28" t="str">
        <f>VLOOKUP(N975,'散件（更新）'!B:G,6,FALSE)</f>
        <v>SP;CL2535A-01;机体后上盖</v>
      </c>
      <c r="V975" s="28">
        <f>VLOOKUP(N975,'散件（更新）'!B:I,8,FALSE)</f>
        <v>6932485013500</v>
      </c>
    </row>
    <row r="976" spans="1:22" ht="20.149999999999999" customHeight="1">
      <c r="A976" s="57">
        <v>46169</v>
      </c>
      <c r="B976" s="58" t="s">
        <v>13674</v>
      </c>
      <c r="C976" s="27" t="str">
        <f>VLOOKUP(B976,'大货清单（不定期按GOMS更新）'!A:H,8,0)</f>
        <v>109-25350302</v>
      </c>
      <c r="D976" s="27" t="str">
        <f>VLOOKUP(B976,'大货清单（不定期按GOMS更新）'!A:C,3,0)</f>
        <v>CL2535C-02</v>
      </c>
      <c r="E976" s="27" t="str">
        <f>VLOOKUP(B976,'大货清单（不定期按GOMS更新）'!A:H,4,0)</f>
        <v>PL</v>
      </c>
      <c r="F976" s="27" t="str">
        <f>VLOOKUP(B976,'大货清单（不定期按GOMS更新）'!A:H,2,0)</f>
        <v>Floor One S7 Max Gold</v>
      </c>
      <c r="G976" s="28" t="str">
        <f>VLOOKUP(B976,'大货清单（不定期按GOMS更新）'!A:I,9,FALSE)</f>
        <v>6932485012855</v>
      </c>
      <c r="H976" s="27" t="str">
        <f>VLOOKUP(B976,'大货清单（不定期按GOMS更新）'!A:H,7,0)</f>
        <v>CHAMPAGNE GOLD</v>
      </c>
      <c r="I976" s="27" t="str">
        <f>VLOOKUP(B976,'大货清单（不定期按GOMS更新）'!A:F,6,FALSE)</f>
        <v>ACTIVE</v>
      </c>
      <c r="J976" s="27" t="str">
        <f>VLOOKUP(B976,'大货清单（不定期按GOMS更新）'!A:K,11,FALSE)</f>
        <v>11.1</v>
      </c>
      <c r="K976" s="27" t="str">
        <f>VLOOKUP(B976,'大货清单（不定期按GOMS更新）'!A:N,12,FALSE)</f>
        <v>735</v>
      </c>
      <c r="L976" s="27" t="str">
        <f>VLOOKUP(B976,'大货清单（不定期按GOMS更新）'!A:M,13,FALSE)</f>
        <v>331</v>
      </c>
      <c r="M976" s="27" t="str">
        <f>VLOOKUP(B976,'大货清单（不定期按GOMS更新）'!A:N,14,FALSE)</f>
        <v>322</v>
      </c>
      <c r="N976" s="58" t="s">
        <v>15014</v>
      </c>
      <c r="O976" s="27">
        <f>IFERROR(VLOOKUP(N976,'散件迭代（不定期更新）'!C:J,8,FALSE),0)</f>
        <v>0</v>
      </c>
      <c r="P976" s="27">
        <f>IFERROR(VLOOKUP(N976,'散件（更新）'!B:H,3,FALSE),0)</f>
        <v>0</v>
      </c>
      <c r="Q976" s="27" t="str">
        <f>VLOOKUP(N976,'散件（更新）'!B:H,2,FALSE)</f>
        <v>114-25350310</v>
      </c>
      <c r="R976" s="27" t="str">
        <f>VLOOKUP(N976,'散件（更新）'!B:H,7,FALSE)</f>
        <v>Water Spray Board  Assembly</v>
      </c>
      <c r="S976" s="27" t="str">
        <f>VLOOKUP(N976,'散件（更新）'!B:E,4,FALSE)</f>
        <v>https://tineco-yxzt.oss-accelerate.aliyuncs.com/20250912/f9161366-0e5d-47c3-addb-11f9dd397021_1757660382417.png</v>
      </c>
      <c r="T976" s="27" t="s">
        <v>8759</v>
      </c>
      <c r="U976" s="28" t="str">
        <f>VLOOKUP(N976,'散件（更新）'!B:G,6,FALSE)</f>
        <v>SP;CL2535C-01;喷水板超声组件</v>
      </c>
      <c r="V976" s="28">
        <f>VLOOKUP(N976,'散件（更新）'!B:I,8,FALSE)</f>
        <v>6932485013623</v>
      </c>
    </row>
    <row r="977" spans="1:22" ht="20.149999999999999" customHeight="1">
      <c r="A977" s="57">
        <v>46169</v>
      </c>
      <c r="B977" s="58" t="s">
        <v>13674</v>
      </c>
      <c r="C977" s="27" t="str">
        <f>VLOOKUP(B977,'大货清单（不定期按GOMS更新）'!A:H,8,0)</f>
        <v>109-25350302</v>
      </c>
      <c r="D977" s="27" t="str">
        <f>VLOOKUP(B977,'大货清单（不定期按GOMS更新）'!A:C,3,0)</f>
        <v>CL2535C-02</v>
      </c>
      <c r="E977" s="27" t="str">
        <f>VLOOKUP(B977,'大货清单（不定期按GOMS更新）'!A:H,4,0)</f>
        <v>PL</v>
      </c>
      <c r="F977" s="27" t="str">
        <f>VLOOKUP(B977,'大货清单（不定期按GOMS更新）'!A:H,2,0)</f>
        <v>Floor One S7 Max Gold</v>
      </c>
      <c r="G977" s="28" t="str">
        <f>VLOOKUP(B977,'大货清单（不定期按GOMS更新）'!A:I,9,FALSE)</f>
        <v>6932485012855</v>
      </c>
      <c r="H977" s="27" t="str">
        <f>VLOOKUP(B977,'大货清单（不定期按GOMS更新）'!A:H,7,0)</f>
        <v>CHAMPAGNE GOLD</v>
      </c>
      <c r="I977" s="27" t="str">
        <f>VLOOKUP(B977,'大货清单（不定期按GOMS更新）'!A:F,6,FALSE)</f>
        <v>ACTIVE</v>
      </c>
      <c r="J977" s="27" t="str">
        <f>VLOOKUP(B977,'大货清单（不定期按GOMS更新）'!A:K,11,FALSE)</f>
        <v>11.1</v>
      </c>
      <c r="K977" s="27" t="str">
        <f>VLOOKUP(B977,'大货清单（不定期按GOMS更新）'!A:N,12,FALSE)</f>
        <v>735</v>
      </c>
      <c r="L977" s="27" t="str">
        <f>VLOOKUP(B977,'大货清单（不定期按GOMS更新）'!A:M,13,FALSE)</f>
        <v>331</v>
      </c>
      <c r="M977" s="27" t="str">
        <f>VLOOKUP(B977,'大货清单（不定期按GOMS更新）'!A:N,14,FALSE)</f>
        <v>322</v>
      </c>
      <c r="N977" s="58" t="s">
        <v>15183</v>
      </c>
      <c r="O977" s="27">
        <f>IFERROR(VLOOKUP(N977,'散件迭代（不定期更新）'!C:J,8,FALSE),0)</f>
        <v>0</v>
      </c>
      <c r="P977" s="27">
        <f>IFERROR(VLOOKUP(N977,'散件（更新）'!B:H,3,FALSE),0)</f>
        <v>0</v>
      </c>
      <c r="Q977" s="27" t="str">
        <f>VLOOKUP(N977,'散件（更新）'!B:H,2,FALSE)</f>
        <v>114-25350311</v>
      </c>
      <c r="R977" s="27" t="str">
        <f>VLOOKUP(N977,'散件（更新）'!B:H,7,FALSE)</f>
        <v>Brush Roller Assembly Upper Cover + seals</v>
      </c>
      <c r="S977" s="27" t="str">
        <f>VLOOKUP(N977,'散件（更新）'!B:E,4,FALSE)</f>
        <v>https://tineco-yxzt.oss-accelerate.aliyuncs.com/20250912/332BFB7995C732A1F3131A70178CB908_1757660473209.png</v>
      </c>
      <c r="T977" s="27" t="s">
        <v>8759</v>
      </c>
      <c r="U977" s="28" t="str">
        <f>VLOOKUP(N977,'散件（更新）'!B:G,6,FALSE)</f>
        <v>SP;CL2535C-01;地刷上盖包胶组件+密封条</v>
      </c>
      <c r="V977" s="28">
        <f>VLOOKUP(N977,'散件（更新）'!B:I,8,FALSE)</f>
        <v>6932485013630</v>
      </c>
    </row>
    <row r="978" spans="1:22" ht="20.149999999999999" customHeight="1">
      <c r="A978" s="57">
        <v>46169</v>
      </c>
      <c r="B978" s="58" t="s">
        <v>13674</v>
      </c>
      <c r="C978" s="27" t="str">
        <f>VLOOKUP(B978,'大货清单（不定期按GOMS更新）'!A:H,8,0)</f>
        <v>109-25350302</v>
      </c>
      <c r="D978" s="27" t="str">
        <f>VLOOKUP(B978,'大货清单（不定期按GOMS更新）'!A:C,3,0)</f>
        <v>CL2535C-02</v>
      </c>
      <c r="E978" s="27" t="str">
        <f>VLOOKUP(B978,'大货清单（不定期按GOMS更新）'!A:H,4,0)</f>
        <v>PL</v>
      </c>
      <c r="F978" s="29" t="str">
        <f>VLOOKUP(B978,'大货清单（不定期按GOMS更新）'!A:H,2,0)</f>
        <v>Floor One S7 Max Gold</v>
      </c>
      <c r="G978" s="28" t="str">
        <f>VLOOKUP(B978,'大货清单（不定期按GOMS更新）'!A:I,9,FALSE)</f>
        <v>6932485012855</v>
      </c>
      <c r="H978" s="27" t="str">
        <f>VLOOKUP(B978,'大货清单（不定期按GOMS更新）'!A:H,7,0)</f>
        <v>CHAMPAGNE GOLD</v>
      </c>
      <c r="I978" s="27" t="str">
        <f>VLOOKUP(B978,'大货清单（不定期按GOMS更新）'!A:F,6,FALSE)</f>
        <v>ACTIVE</v>
      </c>
      <c r="J978" s="27" t="str">
        <f>VLOOKUP(B978,'大货清单（不定期按GOMS更新）'!A:K,11,FALSE)</f>
        <v>11.1</v>
      </c>
      <c r="K978" s="27" t="str">
        <f>VLOOKUP(B978,'大货清单（不定期按GOMS更新）'!A:N,12,FALSE)</f>
        <v>735</v>
      </c>
      <c r="L978" s="27" t="str">
        <f>VLOOKUP(B978,'大货清单（不定期按GOMS更新）'!A:M,13,FALSE)</f>
        <v>331</v>
      </c>
      <c r="M978" s="27" t="str">
        <f>VLOOKUP(B978,'大货清单（不定期按GOMS更新）'!A:N,14,FALSE)</f>
        <v>322</v>
      </c>
      <c r="N978" s="58" t="s">
        <v>14437</v>
      </c>
      <c r="O978" s="27">
        <f>IFERROR(VLOOKUP(N978,'散件迭代（不定期更新）'!C:J,8,FALSE),0)</f>
        <v>0</v>
      </c>
      <c r="P978" s="27">
        <f>IFERROR(VLOOKUP(N978,'散件（更新）'!B:H,3,FALSE),0)</f>
        <v>0</v>
      </c>
      <c r="Q978" s="27" t="str">
        <f>VLOOKUP(N978,'散件（更新）'!B:H,2,FALSE)</f>
        <v>114-25350313</v>
      </c>
      <c r="R978" s="27" t="str">
        <f>VLOOKUP(N978,'散件（更新）'!B:H,7,FALSE)</f>
        <v>Charging base foot pads(4pcs)</v>
      </c>
      <c r="S978" s="27" t="str">
        <f>VLOOKUP(N978,'散件（更新）'!B:E,4,FALSE)</f>
        <v>https://tineco-yxzt.oss-accelerate.aliyuncs.com/20250912/CADC167056A53B02E7DA55533B14BF41_1757660663659.png</v>
      </c>
      <c r="T978" s="27" t="s">
        <v>8759</v>
      </c>
      <c r="U978" s="28" t="str">
        <f>VLOOKUP(N978,'散件（更新）'!B:G,6,FALSE)</f>
        <v>SP;CL2535C-01;托盘脚垫4个</v>
      </c>
      <c r="V978" s="28">
        <f>VLOOKUP(N978,'散件（更新）'!B:I,8,FALSE)</f>
        <v>6932485013654</v>
      </c>
    </row>
    <row r="979" spans="1:22" ht="20.149999999999999" customHeight="1">
      <c r="A979" s="57">
        <v>46169</v>
      </c>
      <c r="B979" s="58" t="s">
        <v>13674</v>
      </c>
      <c r="C979" s="27" t="str">
        <f>VLOOKUP(B979,'大货清单（不定期按GOMS更新）'!A:H,8,0)</f>
        <v>109-25350302</v>
      </c>
      <c r="D979" s="27" t="str">
        <f>VLOOKUP(B979,'大货清单（不定期按GOMS更新）'!A:C,3,0)</f>
        <v>CL2535C-02</v>
      </c>
      <c r="E979" s="27" t="str">
        <f>VLOOKUP(B979,'大货清单（不定期按GOMS更新）'!A:H,4,0)</f>
        <v>PL</v>
      </c>
      <c r="F979" s="27" t="str">
        <f>VLOOKUP(B979,'大货清单（不定期按GOMS更新）'!A:H,2,0)</f>
        <v>Floor One S7 Max Gold</v>
      </c>
      <c r="G979" s="28" t="str">
        <f>VLOOKUP(B979,'大货清单（不定期按GOMS更新）'!A:I,9,FALSE)</f>
        <v>6932485012855</v>
      </c>
      <c r="H979" s="27" t="str">
        <f>VLOOKUP(B979,'大货清单（不定期按GOMS更新）'!A:H,7,0)</f>
        <v>CHAMPAGNE GOLD</v>
      </c>
      <c r="I979" s="27" t="str">
        <f>VLOOKUP(B979,'大货清单（不定期按GOMS更新）'!A:F,6,FALSE)</f>
        <v>ACTIVE</v>
      </c>
      <c r="J979" s="27" t="str">
        <f>VLOOKUP(B979,'大货清单（不定期按GOMS更新）'!A:K,11,FALSE)</f>
        <v>11.1</v>
      </c>
      <c r="K979" s="27" t="str">
        <f>VLOOKUP(B979,'大货清单（不定期按GOMS更新）'!A:N,12,FALSE)</f>
        <v>735</v>
      </c>
      <c r="L979" s="27" t="str">
        <f>VLOOKUP(B979,'大货清单（不定期按GOMS更新）'!A:M,13,FALSE)</f>
        <v>331</v>
      </c>
      <c r="M979" s="27" t="str">
        <f>VLOOKUP(B979,'大货清单（不定期按GOMS更新）'!A:N,14,FALSE)</f>
        <v>322</v>
      </c>
      <c r="N979" s="58" t="s">
        <v>15662</v>
      </c>
      <c r="O979" s="27">
        <f>IFERROR(VLOOKUP(N979,'散件迭代（不定期更新）'!C:J,8,FALSE),0)</f>
        <v>0</v>
      </c>
      <c r="P979" s="27">
        <f>IFERROR(VLOOKUP(N979,'散件（更新）'!B:H,3,FALSE),0)</f>
        <v>0</v>
      </c>
      <c r="Q979" s="27" t="str">
        <f>VLOOKUP(N979,'散件（更新）'!B:H,2,FALSE)</f>
        <v>114-25350315</v>
      </c>
      <c r="R979" s="27" t="str">
        <f>VLOOKUP(N979,'散件（更新）'!B:H,7,FALSE)</f>
        <v>Drain Valve ＋Filter</v>
      </c>
      <c r="S979" s="27" t="str">
        <f>VLOOKUP(N979,'散件（更新）'!B:E,4,FALSE)</f>
        <v>https://tineco-yxzt.oss-accelerate.aliyuncs.com/20250912/3EBFE79E6497EF4DDE34A938A9E35C8C_1757660949823.png</v>
      </c>
      <c r="T979" s="27" t="s">
        <v>8759</v>
      </c>
      <c r="U979" s="28" t="str">
        <f>VLOOKUP(N979,'散件（更新）'!B:G,6,FALSE)</f>
        <v>SP;CL2535C-01;下水阀接头包胶组件+过滤网</v>
      </c>
      <c r="V979" s="28">
        <f>VLOOKUP(N979,'散件（更新）'!B:I,8,FALSE)</f>
        <v>6932485013678</v>
      </c>
    </row>
    <row r="980" spans="1:22" ht="20.149999999999999" customHeight="1">
      <c r="A980" s="57">
        <v>46169</v>
      </c>
      <c r="B980" s="58" t="s">
        <v>13674</v>
      </c>
      <c r="C980" s="27" t="str">
        <f>VLOOKUP(B980,'大货清单（不定期按GOMS更新）'!A:H,8,0)</f>
        <v>109-25350302</v>
      </c>
      <c r="D980" s="27" t="str">
        <f>VLOOKUP(B980,'大货清单（不定期按GOMS更新）'!A:C,3,0)</f>
        <v>CL2535C-02</v>
      </c>
      <c r="E980" s="27" t="str">
        <f>VLOOKUP(B980,'大货清单（不定期按GOMS更新）'!A:H,4,0)</f>
        <v>PL</v>
      </c>
      <c r="F980" s="27" t="str">
        <f>VLOOKUP(B980,'大货清单（不定期按GOMS更新）'!A:H,2,0)</f>
        <v>Floor One S7 Max Gold</v>
      </c>
      <c r="G980" s="28" t="str">
        <f>VLOOKUP(B980,'大货清单（不定期按GOMS更新）'!A:I,9,FALSE)</f>
        <v>6932485012855</v>
      </c>
      <c r="H980" s="27" t="str">
        <f>VLOOKUP(B980,'大货清单（不定期按GOMS更新）'!A:H,7,0)</f>
        <v>CHAMPAGNE GOLD</v>
      </c>
      <c r="I980" s="27" t="str">
        <f>VLOOKUP(B980,'大货清单（不定期按GOMS更新）'!A:F,6,FALSE)</f>
        <v>ACTIVE</v>
      </c>
      <c r="J980" s="27" t="str">
        <f>VLOOKUP(B980,'大货清单（不定期按GOMS更新）'!A:K,11,FALSE)</f>
        <v>11.1</v>
      </c>
      <c r="K980" s="27" t="str">
        <f>VLOOKUP(B980,'大货清单（不定期按GOMS更新）'!A:N,12,FALSE)</f>
        <v>735</v>
      </c>
      <c r="L980" s="27" t="str">
        <f>VLOOKUP(B980,'大货清单（不定期按GOMS更新）'!A:M,13,FALSE)</f>
        <v>331</v>
      </c>
      <c r="M980" s="27" t="str">
        <f>VLOOKUP(B980,'大货清单（不定期按GOMS更新）'!A:N,14,FALSE)</f>
        <v>322</v>
      </c>
      <c r="N980" s="58" t="s">
        <v>15770</v>
      </c>
      <c r="O980" s="27">
        <f>IFERROR(VLOOKUP(N980,'散件迭代（不定期更新）'!C:J,8,FALSE),0)</f>
        <v>0</v>
      </c>
      <c r="P980" s="27">
        <f>IFERROR(VLOOKUP(N980,'散件（更新）'!B:H,3,FALSE),0)</f>
        <v>0</v>
      </c>
      <c r="Q980" s="27" t="str">
        <f>VLOOKUP(N980,'散件（更新）'!B:H,2,FALSE)</f>
        <v>114-25350330</v>
      </c>
      <c r="R980" s="27" t="str">
        <f>VLOOKUP(N980,'散件（更新）'!B:H,7,FALSE)</f>
        <v>Rubber Plug (Rear Body Cover)</v>
      </c>
      <c r="S980" s="27">
        <f>VLOOKUP(N980,'散件（更新）'!B:E,4,FALSE)</f>
        <v>0</v>
      </c>
      <c r="T980" s="27" t="s">
        <v>8759</v>
      </c>
      <c r="U980" s="28" t="str">
        <f>VLOOKUP(N980,'散件（更新）'!B:G,6,FALSE)</f>
        <v>SP;CL2535C-02;机体后盖软胶塞（左右）</v>
      </c>
      <c r="V980" s="28">
        <f>VLOOKUP(N980,'散件（更新）'!B:I,8,FALSE)</f>
        <v>6932485014347</v>
      </c>
    </row>
    <row r="981" spans="1:22" ht="20.149999999999999" customHeight="1">
      <c r="A981" s="57">
        <v>46169</v>
      </c>
      <c r="B981" s="58" t="s">
        <v>13674</v>
      </c>
      <c r="C981" s="27" t="str">
        <f>VLOOKUP(B981,'大货清单（不定期按GOMS更新）'!A:H,8,0)</f>
        <v>109-25350302</v>
      </c>
      <c r="D981" s="27" t="str">
        <f>VLOOKUP(B981,'大货清单（不定期按GOMS更新）'!A:C,3,0)</f>
        <v>CL2535C-02</v>
      </c>
      <c r="E981" s="27" t="str">
        <f>VLOOKUP(B981,'大货清单（不定期按GOMS更新）'!A:H,4,0)</f>
        <v>PL</v>
      </c>
      <c r="F981" s="27" t="str">
        <f>VLOOKUP(B981,'大货清单（不定期按GOMS更新）'!A:H,2,0)</f>
        <v>Floor One S7 Max Gold</v>
      </c>
      <c r="G981" s="28" t="str">
        <f>VLOOKUP(B981,'大货清单（不定期按GOMS更新）'!A:I,9,FALSE)</f>
        <v>6932485012855</v>
      </c>
      <c r="H981" s="27" t="str">
        <f>VLOOKUP(B981,'大货清单（不定期按GOMS更新）'!A:H,7,0)</f>
        <v>CHAMPAGNE GOLD</v>
      </c>
      <c r="I981" s="27" t="str">
        <f>VLOOKUP(B981,'大货清单（不定期按GOMS更新）'!A:F,6,FALSE)</f>
        <v>ACTIVE</v>
      </c>
      <c r="J981" s="27" t="str">
        <f>VLOOKUP(B981,'大货清单（不定期按GOMS更新）'!A:K,11,FALSE)</f>
        <v>11.1</v>
      </c>
      <c r="K981" s="27" t="str">
        <f>VLOOKUP(B981,'大货清单（不定期按GOMS更新）'!A:N,12,FALSE)</f>
        <v>735</v>
      </c>
      <c r="L981" s="27" t="str">
        <f>VLOOKUP(B981,'大货清单（不定期按GOMS更新）'!A:M,13,FALSE)</f>
        <v>331</v>
      </c>
      <c r="M981" s="27" t="str">
        <f>VLOOKUP(B981,'大货清单（不定期按GOMS更新）'!A:N,14,FALSE)</f>
        <v>322</v>
      </c>
      <c r="N981" s="58" t="s">
        <v>14922</v>
      </c>
      <c r="O981" s="27">
        <f>IFERROR(VLOOKUP(N981,'散件迭代（不定期更新）'!C:J,8,FALSE),0)</f>
        <v>0</v>
      </c>
      <c r="P981" s="27">
        <f>IFERROR(VLOOKUP(N981,'散件（更新）'!B:H,3,FALSE),0)</f>
        <v>0</v>
      </c>
      <c r="Q981" s="27" t="str">
        <f>VLOOKUP(N981,'散件（更新）'!B:H,2,FALSE)</f>
        <v>114-25350331</v>
      </c>
      <c r="R981" s="27" t="str">
        <f>VLOOKUP(N981,'散件（更新）'!B:H,7,FALSE)</f>
        <v>Connector Assembly＋Buckle</v>
      </c>
      <c r="S981" s="27">
        <f>VLOOKUP(N981,'散件（更新）'!B:E,4,FALSE)</f>
        <v>0</v>
      </c>
      <c r="T981" s="27" t="s">
        <v>8759</v>
      </c>
      <c r="U981" s="28" t="str">
        <f>VLOOKUP(N981,'散件（更新）'!B:G,6,FALSE)</f>
        <v>SP;CL2535C-02;转接头组件+锁扣</v>
      </c>
      <c r="V981" s="28">
        <f>VLOOKUP(N981,'散件（更新）'!B:I,8,FALSE)</f>
        <v>6932485014354</v>
      </c>
    </row>
    <row r="982" spans="1:22" ht="20.149999999999999" customHeight="1">
      <c r="A982" s="57">
        <v>46169</v>
      </c>
      <c r="B982" s="58" t="s">
        <v>13674</v>
      </c>
      <c r="C982" s="27" t="str">
        <f>VLOOKUP(B982,'大货清单（不定期按GOMS更新）'!A:H,8,0)</f>
        <v>109-25350302</v>
      </c>
      <c r="D982" s="27" t="str">
        <f>VLOOKUP(B982,'大货清单（不定期按GOMS更新）'!A:C,3,0)</f>
        <v>CL2535C-02</v>
      </c>
      <c r="E982" s="27" t="str">
        <f>VLOOKUP(B982,'大货清单（不定期按GOMS更新）'!A:H,4,0)</f>
        <v>PL</v>
      </c>
      <c r="F982" s="27" t="str">
        <f>VLOOKUP(B982,'大货清单（不定期按GOMS更新）'!A:H,2,0)</f>
        <v>Floor One S7 Max Gold</v>
      </c>
      <c r="G982" s="28" t="str">
        <f>VLOOKUP(B982,'大货清单（不定期按GOMS更新）'!A:I,9,FALSE)</f>
        <v>6932485012855</v>
      </c>
      <c r="H982" s="27" t="str">
        <f>VLOOKUP(B982,'大货清单（不定期按GOMS更新）'!A:H,7,0)</f>
        <v>CHAMPAGNE GOLD</v>
      </c>
      <c r="I982" s="27" t="str">
        <f>VLOOKUP(B982,'大货清单（不定期按GOMS更新）'!A:F,6,FALSE)</f>
        <v>ACTIVE</v>
      </c>
      <c r="J982" s="27" t="str">
        <f>VLOOKUP(B982,'大货清单（不定期按GOMS更新）'!A:K,11,FALSE)</f>
        <v>11.1</v>
      </c>
      <c r="K982" s="27" t="str">
        <f>VLOOKUP(B982,'大货清单（不定期按GOMS更新）'!A:N,12,FALSE)</f>
        <v>735</v>
      </c>
      <c r="L982" s="27" t="str">
        <f>VLOOKUP(B982,'大货清单（不定期按GOMS更新）'!A:M,13,FALSE)</f>
        <v>331</v>
      </c>
      <c r="M982" s="27" t="str">
        <f>VLOOKUP(B982,'大货清单（不定期按GOMS更新）'!A:N,14,FALSE)</f>
        <v>322</v>
      </c>
      <c r="N982" s="58" t="s">
        <v>14611</v>
      </c>
      <c r="O982" s="27">
        <f>IFERROR(VLOOKUP(N982,'散件迭代（不定期更新）'!C:J,8,FALSE),0)</f>
        <v>0</v>
      </c>
      <c r="P982" s="27">
        <f>IFERROR(VLOOKUP(N982,'散件（更新）'!B:H,3,FALSE),0)</f>
        <v>0</v>
      </c>
      <c r="Q982" s="27" t="str">
        <f>VLOOKUP(N982,'散件（更新）'!B:H,2,FALSE)</f>
        <v>114-25350332</v>
      </c>
      <c r="R982" s="27" t="str">
        <f>VLOOKUP(N982,'散件（更新）'!B:H,7,FALSE)</f>
        <v>Power Housing</v>
      </c>
      <c r="S982" s="27">
        <f>VLOOKUP(N982,'散件（更新）'!B:E,4,FALSE)</f>
        <v>0</v>
      </c>
      <c r="T982" s="27" t="s">
        <v>8759</v>
      </c>
      <c r="U982" s="28" t="str">
        <f>VLOOKUP(N982,'散件（更新）'!B:G,6,FALSE)</f>
        <v>SP;CL2535C-02;动力外壳</v>
      </c>
      <c r="V982" s="28">
        <f>VLOOKUP(N982,'散件（更新）'!B:I,8,FALSE)</f>
        <v>6932485014361</v>
      </c>
    </row>
    <row r="983" spans="1:22" ht="20.149999999999999" customHeight="1">
      <c r="A983" s="57">
        <v>46169</v>
      </c>
      <c r="B983" s="58" t="s">
        <v>13674</v>
      </c>
      <c r="C983" s="27" t="str">
        <f>VLOOKUP(B983,'大货清单（不定期按GOMS更新）'!A:H,8,0)</f>
        <v>109-25350302</v>
      </c>
      <c r="D983" s="27" t="str">
        <f>VLOOKUP(B983,'大货清单（不定期按GOMS更新）'!A:C,3,0)</f>
        <v>CL2535C-02</v>
      </c>
      <c r="E983" s="27" t="str">
        <f>VLOOKUP(B983,'大货清单（不定期按GOMS更新）'!A:H,4,0)</f>
        <v>PL</v>
      </c>
      <c r="F983" s="27" t="str">
        <f>VLOOKUP(B983,'大货清单（不定期按GOMS更新）'!A:H,2,0)</f>
        <v>Floor One S7 Max Gold</v>
      </c>
      <c r="G983" s="28" t="str">
        <f>VLOOKUP(B983,'大货清单（不定期按GOMS更新）'!A:I,9,FALSE)</f>
        <v>6932485012855</v>
      </c>
      <c r="H983" s="27" t="str">
        <f>VLOOKUP(B983,'大货清单（不定期按GOMS更新）'!A:H,7,0)</f>
        <v>CHAMPAGNE GOLD</v>
      </c>
      <c r="I983" s="27" t="str">
        <f>VLOOKUP(B983,'大货清单（不定期按GOMS更新）'!A:F,6,FALSE)</f>
        <v>ACTIVE</v>
      </c>
      <c r="J983" s="27" t="str">
        <f>VLOOKUP(B983,'大货清单（不定期按GOMS更新）'!A:K,11,FALSE)</f>
        <v>11.1</v>
      </c>
      <c r="K983" s="27" t="str">
        <f>VLOOKUP(B983,'大货清单（不定期按GOMS更新）'!A:N,12,FALSE)</f>
        <v>735</v>
      </c>
      <c r="L983" s="27" t="str">
        <f>VLOOKUP(B983,'大货清单（不定期按GOMS更新）'!A:M,13,FALSE)</f>
        <v>331</v>
      </c>
      <c r="M983" s="27" t="str">
        <f>VLOOKUP(B983,'大货清单（不定期按GOMS更新）'!A:N,14,FALSE)</f>
        <v>322</v>
      </c>
      <c r="N983" s="58" t="s">
        <v>15891</v>
      </c>
      <c r="O983" s="27">
        <f>IFERROR(VLOOKUP(N983,'散件迭代（不定期更新）'!C:J,8,FALSE),0)</f>
        <v>0</v>
      </c>
      <c r="P983" s="27">
        <f>IFERROR(VLOOKUP(N983,'散件（更新）'!B:H,3,FALSE),0)</f>
        <v>0</v>
      </c>
      <c r="Q983" s="27" t="str">
        <f>VLOOKUP(N983,'散件（更新）'!B:H,2,FALSE)</f>
        <v>114-25350333</v>
      </c>
      <c r="R983" s="27" t="str">
        <f>VLOOKUP(N983,'散件（更新）'!B:H,7,FALSE)</f>
        <v>Main Body Front Cover</v>
      </c>
      <c r="S983" s="27">
        <f>VLOOKUP(N983,'散件（更新）'!B:E,4,FALSE)</f>
        <v>0</v>
      </c>
      <c r="T983" s="27" t="s">
        <v>8759</v>
      </c>
      <c r="U983" s="28" t="str">
        <f>VLOOKUP(N983,'散件（更新）'!B:G,6,FALSE)</f>
        <v>SP;CL2535C-02;机体前盖</v>
      </c>
      <c r="V983" s="28">
        <f>VLOOKUP(N983,'散件（更新）'!B:I,8,FALSE)</f>
        <v>6932485014378</v>
      </c>
    </row>
    <row r="984" spans="1:22" ht="20.149999999999999" customHeight="1">
      <c r="A984" s="57">
        <v>46169</v>
      </c>
      <c r="B984" s="58" t="s">
        <v>13674</v>
      </c>
      <c r="C984" s="27" t="str">
        <f>VLOOKUP(B984,'大货清单（不定期按GOMS更新）'!A:H,8,0)</f>
        <v>109-25350302</v>
      </c>
      <c r="D984" s="27" t="str">
        <f>VLOOKUP(B984,'大货清单（不定期按GOMS更新）'!A:C,3,0)</f>
        <v>CL2535C-02</v>
      </c>
      <c r="E984" s="27" t="str">
        <f>VLOOKUP(B984,'大货清单（不定期按GOMS更新）'!A:H,4,0)</f>
        <v>PL</v>
      </c>
      <c r="F984" s="27" t="str">
        <f>VLOOKUP(B984,'大货清单（不定期按GOMS更新）'!A:H,2,0)</f>
        <v>Floor One S7 Max Gold</v>
      </c>
      <c r="G984" s="28" t="str">
        <f>VLOOKUP(B984,'大货清单（不定期按GOMS更新）'!A:I,9,FALSE)</f>
        <v>6932485012855</v>
      </c>
      <c r="H984" s="27" t="str">
        <f>VLOOKUP(B984,'大货清单（不定期按GOMS更新）'!A:H,7,0)</f>
        <v>CHAMPAGNE GOLD</v>
      </c>
      <c r="I984" s="27" t="str">
        <f>VLOOKUP(B984,'大货清单（不定期按GOMS更新）'!A:F,6,FALSE)</f>
        <v>ACTIVE</v>
      </c>
      <c r="J984" s="27" t="str">
        <f>VLOOKUP(B984,'大货清单（不定期按GOMS更新）'!A:K,11,FALSE)</f>
        <v>11.1</v>
      </c>
      <c r="K984" s="27" t="str">
        <f>VLOOKUP(B984,'大货清单（不定期按GOMS更新）'!A:N,12,FALSE)</f>
        <v>735</v>
      </c>
      <c r="L984" s="27" t="str">
        <f>VLOOKUP(B984,'大货清单（不定期按GOMS更新）'!A:M,13,FALSE)</f>
        <v>331</v>
      </c>
      <c r="M984" s="27" t="str">
        <f>VLOOKUP(B984,'大货清单（不定期按GOMS更新）'!A:N,14,FALSE)</f>
        <v>322</v>
      </c>
      <c r="N984" s="58" t="s">
        <v>15556</v>
      </c>
      <c r="O984" s="27">
        <f>IFERROR(VLOOKUP(N984,'散件迭代（不定期更新）'!C:J,8,FALSE),0)</f>
        <v>0</v>
      </c>
      <c r="P984" s="27">
        <f>IFERROR(VLOOKUP(N984,'散件（更新）'!B:H,3,FALSE),0)</f>
        <v>0</v>
      </c>
      <c r="Q984" s="27" t="str">
        <f>VLOOKUP(N984,'散件（更新）'!B:H,2,FALSE)</f>
        <v>114-25350334</v>
      </c>
      <c r="R984" s="27" t="str">
        <f>VLOOKUP(N984,'散件（更新）'!B:H,7,FALSE)</f>
        <v>plastic part</v>
      </c>
      <c r="S984" s="27">
        <f>VLOOKUP(N984,'散件（更新）'!B:E,4,FALSE)</f>
        <v>0</v>
      </c>
      <c r="T984" s="27" t="s">
        <v>8759</v>
      </c>
      <c r="U984" s="28" t="str">
        <f>VLOOKUP(N984,'散件（更新）'!B:G,6,FALSE)</f>
        <v>SP;CL2535C-02;机体下装饰盖</v>
      </c>
      <c r="V984" s="28">
        <f>VLOOKUP(N984,'散件（更新）'!B:I,8,FALSE)</f>
        <v>6932485014385</v>
      </c>
    </row>
    <row r="985" spans="1:22" ht="20.149999999999999" customHeight="1">
      <c r="A985" s="57">
        <v>46169</v>
      </c>
      <c r="B985" s="58" t="s">
        <v>13674</v>
      </c>
      <c r="C985" s="27" t="str">
        <f>VLOOKUP(B985,'大货清单（不定期按GOMS更新）'!A:H,8,0)</f>
        <v>109-25350302</v>
      </c>
      <c r="D985" s="27" t="str">
        <f>VLOOKUP(B985,'大货清单（不定期按GOMS更新）'!A:C,3,0)</f>
        <v>CL2535C-02</v>
      </c>
      <c r="E985" s="27" t="str">
        <f>VLOOKUP(B985,'大货清单（不定期按GOMS更新）'!A:H,4,0)</f>
        <v>PL</v>
      </c>
      <c r="F985" s="27" t="str">
        <f>VLOOKUP(B985,'大货清单（不定期按GOMS更新）'!A:H,2,0)</f>
        <v>Floor One S7 Max Gold</v>
      </c>
      <c r="G985" s="28" t="str">
        <f>VLOOKUP(B985,'大货清单（不定期按GOMS更新）'!A:I,9,FALSE)</f>
        <v>6932485012855</v>
      </c>
      <c r="H985" s="27" t="str">
        <f>VLOOKUP(B985,'大货清单（不定期按GOMS更新）'!A:H,7,0)</f>
        <v>CHAMPAGNE GOLD</v>
      </c>
      <c r="I985" s="27" t="str">
        <f>VLOOKUP(B985,'大货清单（不定期按GOMS更新）'!A:F,6,FALSE)</f>
        <v>ACTIVE</v>
      </c>
      <c r="J985" s="27" t="str">
        <f>VLOOKUP(B985,'大货清单（不定期按GOMS更新）'!A:K,11,FALSE)</f>
        <v>11.1</v>
      </c>
      <c r="K985" s="27" t="str">
        <f>VLOOKUP(B985,'大货清单（不定期按GOMS更新）'!A:N,12,FALSE)</f>
        <v>735</v>
      </c>
      <c r="L985" s="27" t="str">
        <f>VLOOKUP(B985,'大货清单（不定期按GOMS更新）'!A:M,13,FALSE)</f>
        <v>331</v>
      </c>
      <c r="M985" s="27" t="str">
        <f>VLOOKUP(B985,'大货清单（不定期按GOMS更新）'!A:N,14,FALSE)</f>
        <v>322</v>
      </c>
      <c r="N985" s="58" t="s">
        <v>7947</v>
      </c>
      <c r="O985" s="27">
        <f>IFERROR(VLOOKUP(N985,'散件迭代（不定期更新）'!C:J,8,FALSE),0)</f>
        <v>0</v>
      </c>
      <c r="P985" s="27" t="str">
        <f>IFERROR(VLOOKUP(N985,'散件（更新）'!B:H,3,FALSE),0)</f>
        <v/>
      </c>
      <c r="Q985" s="27" t="str">
        <f>VLOOKUP(N985,'散件（更新）'!B:H,2,FALSE)</f>
        <v>114-23480614</v>
      </c>
      <c r="R985" s="27" t="str">
        <f>VLOOKUP(N985,'散件（更新）'!B:H,7,FALSE)</f>
        <v>Wire</v>
      </c>
      <c r="S985" s="27">
        <f>VLOOKUP(N985,'散件（更新）'!B:E,4,FALSE)</f>
        <v>0</v>
      </c>
      <c r="T985" s="27" t="s">
        <v>8759</v>
      </c>
      <c r="U985" s="28" t="str">
        <f>VLOOKUP(N985,'散件（更新）'!B:G,6,FALSE)</f>
        <v>电源线（欧插）</v>
      </c>
      <c r="V985" s="28">
        <f>VLOOKUP(N985,'散件（更新）'!B:I,8,FALSE)</f>
        <v>6932485003990</v>
      </c>
    </row>
    <row r="986" spans="1:22" ht="20.149999999999999" customHeight="1">
      <c r="A986" s="57">
        <v>46169</v>
      </c>
      <c r="B986" s="58" t="s">
        <v>13674</v>
      </c>
      <c r="C986" s="27" t="str">
        <f>VLOOKUP(B986,'大货清单（不定期按GOMS更新）'!A:H,8,0)</f>
        <v>109-25350302</v>
      </c>
      <c r="D986" s="27" t="str">
        <f>VLOOKUP(B986,'大货清单（不定期按GOMS更新）'!A:C,3,0)</f>
        <v>CL2535C-02</v>
      </c>
      <c r="E986" s="27" t="str">
        <f>VLOOKUP(B986,'大货清单（不定期按GOMS更新）'!A:H,4,0)</f>
        <v>PL</v>
      </c>
      <c r="F986" s="27" t="str">
        <f>VLOOKUP(B986,'大货清单（不定期按GOMS更新）'!A:H,2,0)</f>
        <v>Floor One S7 Max Gold</v>
      </c>
      <c r="G986" s="28" t="str">
        <f>VLOOKUP(B986,'大货清单（不定期按GOMS更新）'!A:I,9,FALSE)</f>
        <v>6932485012855</v>
      </c>
      <c r="H986" s="27" t="str">
        <f>VLOOKUP(B986,'大货清单（不定期按GOMS更新）'!A:H,7,0)</f>
        <v>CHAMPAGNE GOLD</v>
      </c>
      <c r="I986" s="27" t="str">
        <f>VLOOKUP(B986,'大货清单（不定期按GOMS更新）'!A:F,6,FALSE)</f>
        <v>ACTIVE</v>
      </c>
      <c r="J986" s="27" t="str">
        <f>VLOOKUP(B986,'大货清单（不定期按GOMS更新）'!A:K,11,FALSE)</f>
        <v>11.1</v>
      </c>
      <c r="K986" s="27" t="str">
        <f>VLOOKUP(B986,'大货清单（不定期按GOMS更新）'!A:N,12,FALSE)</f>
        <v>735</v>
      </c>
      <c r="L986" s="27" t="str">
        <f>VLOOKUP(B986,'大货清单（不定期按GOMS更新）'!A:M,13,FALSE)</f>
        <v>331</v>
      </c>
      <c r="M986" s="27" t="str">
        <f>VLOOKUP(B986,'大货清单（不定期按GOMS更新）'!A:N,14,FALSE)</f>
        <v>322</v>
      </c>
      <c r="N986" s="58" t="s">
        <v>14547</v>
      </c>
      <c r="O986" s="27">
        <f>IFERROR(VLOOKUP(N986,'散件迭代（不定期更新）'!C:J,8,FALSE),0)</f>
        <v>0</v>
      </c>
      <c r="P986" s="27">
        <f>IFERROR(VLOOKUP(N986,'散件（更新）'!B:H,3,FALSE),0)</f>
        <v>0</v>
      </c>
      <c r="Q986" s="27" t="str">
        <f>VLOOKUP(N986,'散件（更新）'!B:H,2,FALSE)</f>
        <v>114-25350306</v>
      </c>
      <c r="R986" s="27" t="str">
        <f>VLOOKUP(N986,'散件（更新）'!B:H,7,FALSE)</f>
        <v>Brush Roller Assembly Charging Connection Wire</v>
      </c>
      <c r="S986" s="27" t="str">
        <f>VLOOKUP(N986,'散件（更新）'!B:E,4,FALSE)</f>
        <v>https://tineco-yxzt.oss-accelerate.aliyuncs.com/20250912/61FEEB9F93938DC818E18F01189A01A4_1757659979002.png</v>
      </c>
      <c r="T986" s="27" t="s">
        <v>8759</v>
      </c>
      <c r="U986" s="28" t="str">
        <f>VLOOKUP(N986,'散件（更新）'!B:G,6,FALSE)</f>
        <v>SP;CL2535C-01;地刷充电对接导线组件</v>
      </c>
      <c r="V986" s="28">
        <f>VLOOKUP(N986,'散件（更新）'!B:I,8,FALSE)</f>
        <v>6932485013586</v>
      </c>
    </row>
    <row r="987" spans="1:22" ht="20.149999999999999" customHeight="1">
      <c r="A987" s="57">
        <v>46169</v>
      </c>
      <c r="B987" s="58" t="s">
        <v>13674</v>
      </c>
      <c r="C987" s="27" t="str">
        <f>VLOOKUP(B987,'大货清单（不定期按GOMS更新）'!A:H,8,0)</f>
        <v>109-25350302</v>
      </c>
      <c r="D987" s="27" t="str">
        <f>VLOOKUP(B987,'大货清单（不定期按GOMS更新）'!A:C,3,0)</f>
        <v>CL2535C-02</v>
      </c>
      <c r="E987" s="27" t="str">
        <f>VLOOKUP(B987,'大货清单（不定期按GOMS更新）'!A:H,4,0)</f>
        <v>PL</v>
      </c>
      <c r="F987" s="27" t="str">
        <f>VLOOKUP(B987,'大货清单（不定期按GOMS更新）'!A:H,2,0)</f>
        <v>Floor One S7 Max Gold</v>
      </c>
      <c r="G987" s="28" t="str">
        <f>VLOOKUP(B987,'大货清单（不定期按GOMS更新）'!A:I,9,FALSE)</f>
        <v>6932485012855</v>
      </c>
      <c r="H987" s="27" t="str">
        <f>VLOOKUP(B987,'大货清单（不定期按GOMS更新）'!A:H,7,0)</f>
        <v>CHAMPAGNE GOLD</v>
      </c>
      <c r="I987" s="27" t="str">
        <f>VLOOKUP(B987,'大货清单（不定期按GOMS更新）'!A:F,6,FALSE)</f>
        <v>ACTIVE</v>
      </c>
      <c r="J987" s="27" t="str">
        <f>VLOOKUP(B987,'大货清单（不定期按GOMS更新）'!A:K,11,FALSE)</f>
        <v>11.1</v>
      </c>
      <c r="K987" s="27" t="str">
        <f>VLOOKUP(B987,'大货清单（不定期按GOMS更新）'!A:N,12,FALSE)</f>
        <v>735</v>
      </c>
      <c r="L987" s="27" t="str">
        <f>VLOOKUP(B987,'大货清单（不定期按GOMS更新）'!A:M,13,FALSE)</f>
        <v>331</v>
      </c>
      <c r="M987" s="27" t="str">
        <f>VLOOKUP(B987,'大货清单（不定期按GOMS更新）'!A:N,14,FALSE)</f>
        <v>322</v>
      </c>
      <c r="N987" s="58" t="s">
        <v>15009</v>
      </c>
      <c r="O987" s="27">
        <f>IFERROR(VLOOKUP(N987,'散件迭代（不定期更新）'!C:J,8,FALSE),0)</f>
        <v>0</v>
      </c>
      <c r="P987" s="27">
        <f>IFERROR(VLOOKUP(N987,'散件（更新）'!B:H,3,FALSE),0)</f>
        <v>0</v>
      </c>
      <c r="Q987" s="27" t="str">
        <f>VLOOKUP(N987,'散件（更新）'!B:H,2,FALSE)</f>
        <v>114-25350317</v>
      </c>
      <c r="R987" s="27" t="str">
        <f>VLOOKUP(N987,'散件（更新）'!B:H,7,FALSE)</f>
        <v>Charging Base NTC Wire Assembly</v>
      </c>
      <c r="S987" s="27" t="str">
        <f>VLOOKUP(N987,'散件（更新）'!B:E,4,FALSE)</f>
        <v>https://tineco-yxzt.oss-accelerate.aliyuncs.com/20250912/15DACD461F05AB5CAE1CD8967655659C_1757661186830.png</v>
      </c>
      <c r="T987" s="27" t="s">
        <v>8759</v>
      </c>
      <c r="U987" s="28" t="str">
        <f>VLOOKUP(N987,'散件（更新）'!B:G,6,FALSE)</f>
        <v>SP;CL2535C-01;NTC导线组件</v>
      </c>
      <c r="V987" s="28">
        <f>VLOOKUP(N987,'散件（更新）'!B:I,8,FALSE)</f>
        <v>6932485013692</v>
      </c>
    </row>
    <row r="988" spans="1:22" ht="20.149999999999999" customHeight="1">
      <c r="A988" s="57">
        <v>46169</v>
      </c>
      <c r="B988" s="58" t="s">
        <v>13674</v>
      </c>
      <c r="C988" s="27" t="str">
        <f>VLOOKUP(B988,'大货清单（不定期按GOMS更新）'!A:H,8,0)</f>
        <v>109-25350302</v>
      </c>
      <c r="D988" s="27" t="str">
        <f>VLOOKUP(B988,'大货清单（不定期按GOMS更新）'!A:C,3,0)</f>
        <v>CL2535C-02</v>
      </c>
      <c r="E988" s="27" t="str">
        <f>VLOOKUP(B988,'大货清单（不定期按GOMS更新）'!A:H,4,0)</f>
        <v>PL</v>
      </c>
      <c r="F988" s="27" t="str">
        <f>VLOOKUP(B988,'大货清单（不定期按GOMS更新）'!A:H,2,0)</f>
        <v>Floor One S7 Max Gold</v>
      </c>
      <c r="G988" s="28" t="str">
        <f>VLOOKUP(B988,'大货清单（不定期按GOMS更新）'!A:I,9,FALSE)</f>
        <v>6932485012855</v>
      </c>
      <c r="H988" s="27" t="str">
        <f>VLOOKUP(B988,'大货清单（不定期按GOMS更新）'!A:H,7,0)</f>
        <v>CHAMPAGNE GOLD</v>
      </c>
      <c r="I988" s="27" t="str">
        <f>VLOOKUP(B988,'大货清单（不定期按GOMS更新）'!A:F,6,FALSE)</f>
        <v>ACTIVE</v>
      </c>
      <c r="J988" s="27" t="str">
        <f>VLOOKUP(B988,'大货清单（不定期按GOMS更新）'!A:K,11,FALSE)</f>
        <v>11.1</v>
      </c>
      <c r="K988" s="27" t="str">
        <f>VLOOKUP(B988,'大货清单（不定期按GOMS更新）'!A:N,12,FALSE)</f>
        <v>735</v>
      </c>
      <c r="L988" s="27" t="str">
        <f>VLOOKUP(B988,'大货清单（不定期按GOMS更新）'!A:M,13,FALSE)</f>
        <v>331</v>
      </c>
      <c r="M988" s="27" t="str">
        <f>VLOOKUP(B988,'大货清单（不定期按GOMS更新）'!A:N,14,FALSE)</f>
        <v>322</v>
      </c>
      <c r="N988" s="58" t="s">
        <v>14966</v>
      </c>
      <c r="O988" s="27">
        <f>IFERROR(VLOOKUP(N988,'散件迭代（不定期更新）'!C:J,8,FALSE),0)</f>
        <v>0</v>
      </c>
      <c r="P988" s="27">
        <f>IFERROR(VLOOKUP(N988,'散件（更新）'!B:H,3,FALSE),0)</f>
        <v>0</v>
      </c>
      <c r="Q988" s="27" t="str">
        <f>VLOOKUP(N988,'散件（更新）'!B:H,2,FALSE)</f>
        <v>114-25350318</v>
      </c>
      <c r="R988" s="27" t="str">
        <f>VLOOKUP(N988,'散件（更新）'!B:H,7,FALSE)</f>
        <v>Charging Wire Assembly of charging base</v>
      </c>
      <c r="S988" s="27" t="str">
        <f>VLOOKUP(N988,'散件（更新）'!B:E,4,FALSE)</f>
        <v>https://tineco-yxzt.oss-accelerate.aliyuncs.com/20250912/4FE064062E74602B859A6BB3E5567FD0_1757661341748.png</v>
      </c>
      <c r="T988" s="27" t="s">
        <v>8759</v>
      </c>
      <c r="U988" s="28" t="str">
        <f>VLOOKUP(N988,'散件（更新）'!B:G,6,FALSE)</f>
        <v>SP;CL2535C-01;烘干托盘充电导线组件</v>
      </c>
      <c r="V988" s="28">
        <f>VLOOKUP(N988,'散件（更新）'!B:I,8,FALSE)</f>
        <v>6932485013708</v>
      </c>
    </row>
    <row r="989" spans="1:22" ht="20.149999999999999" customHeight="1">
      <c r="A989" s="57">
        <v>46169</v>
      </c>
      <c r="B989" s="58" t="s">
        <v>13674</v>
      </c>
      <c r="C989" s="27" t="str">
        <f>VLOOKUP(B989,'大货清单（不定期按GOMS更新）'!A:H,8,0)</f>
        <v>109-25350302</v>
      </c>
      <c r="D989" s="27" t="str">
        <f>VLOOKUP(B989,'大货清单（不定期按GOMS更新）'!A:C,3,0)</f>
        <v>CL2535C-02</v>
      </c>
      <c r="E989" s="27" t="str">
        <f>VLOOKUP(B989,'大货清单（不定期按GOMS更新）'!A:H,4,0)</f>
        <v>PL</v>
      </c>
      <c r="F989" s="27" t="str">
        <f>VLOOKUP(B989,'大货清单（不定期按GOMS更新）'!A:H,2,0)</f>
        <v>Floor One S7 Max Gold</v>
      </c>
      <c r="G989" s="28" t="str">
        <f>VLOOKUP(B989,'大货清单（不定期按GOMS更新）'!A:I,9,FALSE)</f>
        <v>6932485012855</v>
      </c>
      <c r="H989" s="27" t="str">
        <f>VLOOKUP(B989,'大货清单（不定期按GOMS更新）'!A:H,7,0)</f>
        <v>CHAMPAGNE GOLD</v>
      </c>
      <c r="I989" s="27" t="str">
        <f>VLOOKUP(B989,'大货清单（不定期按GOMS更新）'!A:F,6,FALSE)</f>
        <v>ACTIVE</v>
      </c>
      <c r="J989" s="27" t="str">
        <f>VLOOKUP(B989,'大货清单（不定期按GOMS更新）'!A:K,11,FALSE)</f>
        <v>11.1</v>
      </c>
      <c r="K989" s="27" t="str">
        <f>VLOOKUP(B989,'大货清单（不定期按GOMS更新）'!A:N,12,FALSE)</f>
        <v>735</v>
      </c>
      <c r="L989" s="27" t="str">
        <f>VLOOKUP(B989,'大货清单（不定期按GOMS更新）'!A:M,13,FALSE)</f>
        <v>331</v>
      </c>
      <c r="M989" s="27" t="str">
        <f>VLOOKUP(B989,'大货清单（不定期按GOMS更新）'!A:N,14,FALSE)</f>
        <v>322</v>
      </c>
      <c r="N989" s="58" t="s">
        <v>15470</v>
      </c>
      <c r="O989" s="27">
        <f>IFERROR(VLOOKUP(N989,'散件迭代（不定期更新）'!C:J,8,FALSE),0)</f>
        <v>0</v>
      </c>
      <c r="P989" s="27">
        <f>IFERROR(VLOOKUP(N989,'散件（更新）'!B:H,3,FALSE),0)</f>
        <v>0</v>
      </c>
      <c r="Q989" s="27" t="str">
        <f>VLOOKUP(N989,'散件（更新）'!B:H,2,FALSE)</f>
        <v>114-25350320</v>
      </c>
      <c r="R989" s="27" t="str">
        <f>VLOOKUP(N989,'散件（更新）'!B:H,7,FALSE)</f>
        <v>Heating Wire Assembly</v>
      </c>
      <c r="S989" s="27" t="str">
        <f>VLOOKUP(N989,'散件（更新）'!B:E,4,FALSE)</f>
        <v>https://tineco-yxzt.oss-accelerate.aliyuncs.com/20250912/15A85CB0788197252D8AC598E5A0B9A0_1757661534785.png</v>
      </c>
      <c r="T989" s="27" t="s">
        <v>8759</v>
      </c>
      <c r="U989" s="28" t="str">
        <f>VLOOKUP(N989,'散件（更新）'!B:G,6,FALSE)</f>
        <v>SP;CL2535C-01;发热丝组件</v>
      </c>
      <c r="V989" s="28">
        <f>VLOOKUP(N989,'散件（更新）'!B:I,8,FALSE)</f>
        <v>6932485013722</v>
      </c>
    </row>
    <row r="990" spans="1:22" ht="20.149999999999999" customHeight="1">
      <c r="A990" s="57">
        <v>46169</v>
      </c>
      <c r="B990" s="58" t="s">
        <v>13674</v>
      </c>
      <c r="C990" s="27" t="str">
        <f>VLOOKUP(B990,'大货清单（不定期按GOMS更新）'!A:H,8,0)</f>
        <v>109-25350302</v>
      </c>
      <c r="D990" s="27" t="str">
        <f>VLOOKUP(B990,'大货清单（不定期按GOMS更新）'!A:C,3,0)</f>
        <v>CL2535C-02</v>
      </c>
      <c r="E990" s="27" t="str">
        <f>VLOOKUP(B990,'大货清单（不定期按GOMS更新）'!A:H,4,0)</f>
        <v>PL</v>
      </c>
      <c r="F990" s="27" t="str">
        <f>VLOOKUP(B990,'大货清单（不定期按GOMS更新）'!A:H,2,0)</f>
        <v>Floor One S7 Max Gold</v>
      </c>
      <c r="G990" s="28" t="str">
        <f>VLOOKUP(B990,'大货清单（不定期按GOMS更新）'!A:I,9,FALSE)</f>
        <v>6932485012855</v>
      </c>
      <c r="H990" s="27" t="str">
        <f>VLOOKUP(B990,'大货清单（不定期按GOMS更新）'!A:H,7,0)</f>
        <v>CHAMPAGNE GOLD</v>
      </c>
      <c r="I990" s="27" t="str">
        <f>VLOOKUP(B990,'大货清单（不定期按GOMS更新）'!A:F,6,FALSE)</f>
        <v>ACTIVE</v>
      </c>
      <c r="J990" s="27" t="str">
        <f>VLOOKUP(B990,'大货清单（不定期按GOMS更新）'!A:K,11,FALSE)</f>
        <v>11.1</v>
      </c>
      <c r="K990" s="27" t="str">
        <f>VLOOKUP(B990,'大货清单（不定期按GOMS更新）'!A:N,12,FALSE)</f>
        <v>735</v>
      </c>
      <c r="L990" s="27" t="str">
        <f>VLOOKUP(B990,'大货清单（不定期按GOMS更新）'!A:M,13,FALSE)</f>
        <v>331</v>
      </c>
      <c r="M990" s="27" t="str">
        <f>VLOOKUP(B990,'大货清单（不定期按GOMS更新）'!A:N,14,FALSE)</f>
        <v>322</v>
      </c>
      <c r="N990" s="58" t="s">
        <v>15336</v>
      </c>
      <c r="O990" s="27">
        <f>IFERROR(VLOOKUP(N990,'散件迭代（不定期更新）'!C:J,8,FALSE),0)</f>
        <v>0</v>
      </c>
      <c r="P990" s="27">
        <f>IFERROR(VLOOKUP(N990,'散件（更新）'!B:H,3,FALSE),0)</f>
        <v>0</v>
      </c>
      <c r="Q990" s="27" t="str">
        <f>VLOOKUP(N990,'散件（更新）'!B:H,2,FALSE)</f>
        <v>114-25350323</v>
      </c>
      <c r="R990" s="27" t="str">
        <f>VLOOKUP(N990,'散件（更新）'!B:H,7,FALSE)</f>
        <v>Main Body Signal Detection Assembly</v>
      </c>
      <c r="S990" s="27" t="str">
        <f>VLOOKUP(N990,'散件（更新）'!B:E,4,FALSE)</f>
        <v>https://tineco-yxzt.oss-accelerate.aliyuncs.com/20250912/D4284574C07A87EC7D572454F6D18126_1757661802455.png</v>
      </c>
      <c r="T990" s="27" t="s">
        <v>8759</v>
      </c>
      <c r="U990" s="28" t="str">
        <f>VLOOKUP(N990,'散件（更新）'!B:G,6,FALSE)</f>
        <v>SP;CL2535C-01;机身信号检测组件</v>
      </c>
      <c r="V990" s="28">
        <f>VLOOKUP(N990,'散件（更新）'!B:I,8,FALSE)</f>
        <v>6932485013753</v>
      </c>
    </row>
    <row r="991" spans="1:22" ht="20.149999999999999" customHeight="1">
      <c r="A991" s="57">
        <v>46169</v>
      </c>
      <c r="B991" s="58" t="s">
        <v>13674</v>
      </c>
      <c r="C991" s="27" t="str">
        <f>VLOOKUP(B991,'大货清单（不定期按GOMS更新）'!A:H,8,0)</f>
        <v>109-25350302</v>
      </c>
      <c r="D991" s="27" t="str">
        <f>VLOOKUP(B991,'大货清单（不定期按GOMS更新）'!A:C,3,0)</f>
        <v>CL2535C-02</v>
      </c>
      <c r="E991" s="27" t="str">
        <f>VLOOKUP(B991,'大货清单（不定期按GOMS更新）'!A:H,4,0)</f>
        <v>PL</v>
      </c>
      <c r="F991" s="27" t="str">
        <f>VLOOKUP(B991,'大货清单（不定期按GOMS更新）'!A:H,2,0)</f>
        <v>Floor One S7 Max Gold</v>
      </c>
      <c r="G991" s="28" t="str">
        <f>VLOOKUP(B991,'大货清单（不定期按GOMS更新）'!A:I,9,FALSE)</f>
        <v>6932485012855</v>
      </c>
      <c r="H991" s="27" t="str">
        <f>VLOOKUP(B991,'大货清单（不定期按GOMS更新）'!A:H,7,0)</f>
        <v>CHAMPAGNE GOLD</v>
      </c>
      <c r="I991" s="27" t="str">
        <f>VLOOKUP(B991,'大货清单（不定期按GOMS更新）'!A:F,6,FALSE)</f>
        <v>ACTIVE</v>
      </c>
      <c r="J991" s="27" t="str">
        <f>VLOOKUP(B991,'大货清单（不定期按GOMS更新）'!A:K,11,FALSE)</f>
        <v>11.1</v>
      </c>
      <c r="K991" s="27" t="str">
        <f>VLOOKUP(B991,'大货清单（不定期按GOMS更新）'!A:N,12,FALSE)</f>
        <v>735</v>
      </c>
      <c r="L991" s="27" t="str">
        <f>VLOOKUP(B991,'大货清单（不定期按GOMS更新）'!A:M,13,FALSE)</f>
        <v>331</v>
      </c>
      <c r="M991" s="27" t="str">
        <f>VLOOKUP(B991,'大货清单（不定期按GOMS更新）'!A:N,14,FALSE)</f>
        <v>322</v>
      </c>
      <c r="N991" s="58" t="s">
        <v>15881</v>
      </c>
      <c r="O991" s="27">
        <f>IFERROR(VLOOKUP(N991,'散件迭代（不定期更新）'!C:J,8,FALSE),0)</f>
        <v>0</v>
      </c>
      <c r="P991" s="27">
        <f>IFERROR(VLOOKUP(N991,'散件（更新）'!B:H,3,FALSE),0)</f>
        <v>0</v>
      </c>
      <c r="Q991" s="27" t="str">
        <f>VLOOKUP(N991,'散件（更新）'!B:H,2,FALSE)</f>
        <v>114-25350302</v>
      </c>
      <c r="R991" s="27" t="str">
        <f>VLOOKUP(N991,'散件（更新）'!B:H,7,FALSE)</f>
        <v>Micro Switch ＋Wire</v>
      </c>
      <c r="S991" s="27" t="str">
        <f>VLOOKUP(N991,'散件（更新）'!B:E,4,FALSE)</f>
        <v>https://tineco-yxzt.oss-accelerate.aliyuncs.com/20250912/0180e578-009f-4e2b-b7eb-c52b6b19abaa_1757659464697.png</v>
      </c>
      <c r="T991" s="27" t="s">
        <v>8759</v>
      </c>
      <c r="U991" s="28" t="str">
        <f>VLOOKUP(N991,'散件（更新）'!B:G,6,FALSE)</f>
        <v>SP;CL2535C-01;微动开关+导线</v>
      </c>
      <c r="V991" s="28">
        <f>VLOOKUP(N991,'散件（更新）'!B:I,8,FALSE)</f>
        <v>6932485013548</v>
      </c>
    </row>
    <row r="992" spans="1:22" ht="20.149999999999999" customHeight="1">
      <c r="A992" s="57">
        <v>46169</v>
      </c>
      <c r="B992" s="58" t="s">
        <v>13674</v>
      </c>
      <c r="C992" s="27" t="str">
        <f>VLOOKUP(B992,'大货清单（不定期按GOMS更新）'!A:H,8,0)</f>
        <v>109-25350302</v>
      </c>
      <c r="D992" s="27" t="str">
        <f>VLOOKUP(B992,'大货清单（不定期按GOMS更新）'!A:C,3,0)</f>
        <v>CL2535C-02</v>
      </c>
      <c r="E992" s="27" t="str">
        <f>VLOOKUP(B992,'大货清单（不定期按GOMS更新）'!A:H,4,0)</f>
        <v>PL</v>
      </c>
      <c r="F992" s="27" t="str">
        <f>VLOOKUP(B992,'大货清单（不定期按GOMS更新）'!A:H,2,0)</f>
        <v>Floor One S7 Max Gold</v>
      </c>
      <c r="G992" s="28" t="str">
        <f>VLOOKUP(B992,'大货清单（不定期按GOMS更新）'!A:I,9,FALSE)</f>
        <v>6932485012855</v>
      </c>
      <c r="H992" s="27" t="str">
        <f>VLOOKUP(B992,'大货清单（不定期按GOMS更新）'!A:H,7,0)</f>
        <v>CHAMPAGNE GOLD</v>
      </c>
      <c r="I992" s="27" t="str">
        <f>VLOOKUP(B992,'大货清单（不定期按GOMS更新）'!A:F,6,FALSE)</f>
        <v>ACTIVE</v>
      </c>
      <c r="J992" s="27" t="str">
        <f>VLOOKUP(B992,'大货清单（不定期按GOMS更新）'!A:K,11,FALSE)</f>
        <v>11.1</v>
      </c>
      <c r="K992" s="27" t="str">
        <f>VLOOKUP(B992,'大货清单（不定期按GOMS更新）'!A:N,12,FALSE)</f>
        <v>735</v>
      </c>
      <c r="L992" s="27" t="str">
        <f>VLOOKUP(B992,'大货清单（不定期按GOMS更新）'!A:M,13,FALSE)</f>
        <v>331</v>
      </c>
      <c r="M992" s="27" t="str">
        <f>VLOOKUP(B992,'大货清单（不定期按GOMS更新）'!A:N,14,FALSE)</f>
        <v>322</v>
      </c>
      <c r="N992" s="58" t="s">
        <v>15023</v>
      </c>
      <c r="O992" s="27">
        <f>IFERROR(VLOOKUP(N992,'散件迭代（不定期更新）'!C:J,8,FALSE),0)</f>
        <v>0</v>
      </c>
      <c r="P992" s="27">
        <f>IFERROR(VLOOKUP(N992,'散件（更新）'!B:H,3,FALSE),0)</f>
        <v>0</v>
      </c>
      <c r="Q992" s="27" t="str">
        <f>VLOOKUP(N992,'散件（更新）'!B:H,2,FALSE)</f>
        <v>114-25350301</v>
      </c>
      <c r="R992" s="27" t="str">
        <f>VLOOKUP(N992,'散件（更新）'!B:H,7,FALSE)</f>
        <v>Servo motor Assembly</v>
      </c>
      <c r="S992" s="27" t="str">
        <f>VLOOKUP(N992,'散件（更新）'!B:E,4,FALSE)</f>
        <v>https://tineco-yxzt.oss-accelerate.aliyuncs.com/20250912/14E1378571D867055A826C1330C02170_1757659327720.png</v>
      </c>
      <c r="T992" s="27" t="s">
        <v>8759</v>
      </c>
      <c r="U992" s="28" t="str">
        <f>VLOOKUP(N992,'散件（更新）'!B:G,6,FALSE)</f>
        <v>SP;CL2535C-01;舵机组件</v>
      </c>
      <c r="V992" s="28">
        <f>VLOOKUP(N992,'散件（更新）'!B:I,8,FALSE)</f>
        <v>6932485013531</v>
      </c>
    </row>
    <row r="993" spans="1:22" ht="20.149999999999999" customHeight="1">
      <c r="A993" s="57">
        <v>46169</v>
      </c>
      <c r="B993" s="58" t="s">
        <v>13674</v>
      </c>
      <c r="C993" s="27" t="str">
        <f>VLOOKUP(B993,'大货清单（不定期按GOMS更新）'!A:H,8,0)</f>
        <v>109-25350302</v>
      </c>
      <c r="D993" s="27" t="str">
        <f>VLOOKUP(B993,'大货清单（不定期按GOMS更新）'!A:C,3,0)</f>
        <v>CL2535C-02</v>
      </c>
      <c r="E993" s="27" t="str">
        <f>VLOOKUP(B993,'大货清单（不定期按GOMS更新）'!A:H,4,0)</f>
        <v>PL</v>
      </c>
      <c r="F993" s="27" t="str">
        <f>VLOOKUP(B993,'大货清单（不定期按GOMS更新）'!A:H,2,0)</f>
        <v>Floor One S7 Max Gold</v>
      </c>
      <c r="G993" s="28" t="str">
        <f>VLOOKUP(B993,'大货清单（不定期按GOMS更新）'!A:I,9,FALSE)</f>
        <v>6932485012855</v>
      </c>
      <c r="H993" s="27" t="str">
        <f>VLOOKUP(B993,'大货清单（不定期按GOMS更新）'!A:H,7,0)</f>
        <v>CHAMPAGNE GOLD</v>
      </c>
      <c r="I993" s="27" t="str">
        <f>VLOOKUP(B993,'大货清单（不定期按GOMS更新）'!A:F,6,FALSE)</f>
        <v>ACTIVE</v>
      </c>
      <c r="J993" s="27" t="str">
        <f>VLOOKUP(B993,'大货清单（不定期按GOMS更新）'!A:K,11,FALSE)</f>
        <v>11.1</v>
      </c>
      <c r="K993" s="27" t="str">
        <f>VLOOKUP(B993,'大货清单（不定期按GOMS更新）'!A:N,12,FALSE)</f>
        <v>735</v>
      </c>
      <c r="L993" s="27" t="str">
        <f>VLOOKUP(B993,'大货清单（不定期按GOMS更新）'!A:M,13,FALSE)</f>
        <v>331</v>
      </c>
      <c r="M993" s="27" t="str">
        <f>VLOOKUP(B993,'大货清单（不定期按GOMS更新）'!A:N,14,FALSE)</f>
        <v>322</v>
      </c>
      <c r="N993" s="58" t="s">
        <v>14835</v>
      </c>
      <c r="O993" s="27">
        <f>IFERROR(VLOOKUP(N993,'散件迭代（不定期更新）'!C:J,8,FALSE),0)</f>
        <v>0</v>
      </c>
      <c r="P993" s="27">
        <f>IFERROR(VLOOKUP(N993,'散件（更新）'!B:H,3,FALSE),0)</f>
        <v>0</v>
      </c>
      <c r="Q993" s="27" t="str">
        <f>VLOOKUP(N993,'散件（更新）'!B:H,2,FALSE)</f>
        <v>114-25350303</v>
      </c>
      <c r="R993" s="27" t="str">
        <f>VLOOKUP(N993,'散件（更新）'!B:H,7,FALSE)</f>
        <v>Power-Assist Wheel Assembly</v>
      </c>
      <c r="S993" s="27" t="str">
        <f>VLOOKUP(N993,'散件（更新）'!B:E,4,FALSE)</f>
        <v>https://tineco-yxzt.oss-accelerate.aliyuncs.com/20250912/669886547010A6BE5CF4F7F670CC855D_1757659603679.png</v>
      </c>
      <c r="T993" s="27" t="s">
        <v>8759</v>
      </c>
      <c r="U993" s="28" t="str">
        <f>VLOOKUP(N993,'散件（更新）'!B:G,6,FALSE)</f>
        <v>SP;CL2535C-01;助力轮组件</v>
      </c>
      <c r="V993" s="28">
        <f>VLOOKUP(N993,'散件（更新）'!B:I,8,FALSE)</f>
        <v>6932485013555</v>
      </c>
    </row>
    <row r="994" spans="1:22" ht="20.149999999999999" customHeight="1">
      <c r="A994" s="57">
        <v>46169</v>
      </c>
      <c r="B994" s="58" t="s">
        <v>13674</v>
      </c>
      <c r="C994" s="27" t="str">
        <f>VLOOKUP(B994,'大货清单（不定期按GOMS更新）'!A:H,8,0)</f>
        <v>109-25350302</v>
      </c>
      <c r="D994" s="27" t="str">
        <f>VLOOKUP(B994,'大货清单（不定期按GOMS更新）'!A:C,3,0)</f>
        <v>CL2535C-02</v>
      </c>
      <c r="E994" s="27" t="str">
        <f>VLOOKUP(B994,'大货清单（不定期按GOMS更新）'!A:H,4,0)</f>
        <v>PL</v>
      </c>
      <c r="F994" s="27" t="str">
        <f>VLOOKUP(B994,'大货清单（不定期按GOMS更新）'!A:H,2,0)</f>
        <v>Floor One S7 Max Gold</v>
      </c>
      <c r="G994" s="28" t="str">
        <f>VLOOKUP(B994,'大货清单（不定期按GOMS更新）'!A:I,9,FALSE)</f>
        <v>6932485012855</v>
      </c>
      <c r="H994" s="27" t="str">
        <f>VLOOKUP(B994,'大货清单（不定期按GOMS更新）'!A:H,7,0)</f>
        <v>CHAMPAGNE GOLD</v>
      </c>
      <c r="I994" s="27" t="str">
        <f>VLOOKUP(B994,'大货清单（不定期按GOMS更新）'!A:F,6,FALSE)</f>
        <v>ACTIVE</v>
      </c>
      <c r="J994" s="27" t="str">
        <f>VLOOKUP(B994,'大货清单（不定期按GOMS更新）'!A:K,11,FALSE)</f>
        <v>11.1</v>
      </c>
      <c r="K994" s="27" t="str">
        <f>VLOOKUP(B994,'大货清单（不定期按GOMS更新）'!A:N,12,FALSE)</f>
        <v>735</v>
      </c>
      <c r="L994" s="27" t="str">
        <f>VLOOKUP(B994,'大货清单（不定期按GOMS更新）'!A:M,13,FALSE)</f>
        <v>331</v>
      </c>
      <c r="M994" s="27" t="str">
        <f>VLOOKUP(B994,'大货清单（不定期按GOMS更新）'!A:N,14,FALSE)</f>
        <v>322</v>
      </c>
      <c r="N994" s="58" t="s">
        <v>14917</v>
      </c>
      <c r="O994" s="27">
        <f>IFERROR(VLOOKUP(N994,'散件迭代（不定期更新）'!C:J,8,FALSE),0)</f>
        <v>0</v>
      </c>
      <c r="P994" s="27">
        <f>IFERROR(VLOOKUP(N994,'散件（更新）'!B:H,3,FALSE),0)</f>
        <v>0</v>
      </c>
      <c r="Q994" s="27" t="str">
        <f>VLOOKUP(N994,'散件（更新）'!B:H,2,FALSE)</f>
        <v>114-25350309</v>
      </c>
      <c r="R994" s="27" t="str">
        <f>VLOOKUP(N994,'散件（更新）'!B:H,7,FALSE)</f>
        <v>Brush Roller Motor Gearbox Assembly</v>
      </c>
      <c r="S994" s="27" t="str">
        <f>VLOOKUP(N994,'散件（更新）'!B:E,4,FALSE)</f>
        <v>https://tineco-yxzt.oss-accelerate.aliyuncs.com/20250912/6BD59C2EF8349F8E39A4CD457F981BC9_1757660271149.png</v>
      </c>
      <c r="T994" s="27" t="s">
        <v>8759</v>
      </c>
      <c r="U994" s="28" t="str">
        <f>VLOOKUP(N994,'散件（更新）'!B:G,6,FALSE)</f>
        <v>SP;CL2535C-01;滚刷电机齿轮箱组件（带铭牌）</v>
      </c>
      <c r="V994" s="28">
        <f>VLOOKUP(N994,'散件（更新）'!B:I,8,FALSE)</f>
        <v>6932485013616</v>
      </c>
    </row>
    <row r="995" spans="1:22" ht="20.149999999999999" customHeight="1">
      <c r="A995" s="57">
        <v>46169</v>
      </c>
      <c r="B995" s="58" t="s">
        <v>13674</v>
      </c>
      <c r="C995" s="27" t="str">
        <f>VLOOKUP(B995,'大货清单（不定期按GOMS更新）'!A:H,8,0)</f>
        <v>109-25350302</v>
      </c>
      <c r="D995" s="27" t="str">
        <f>VLOOKUP(B995,'大货清单（不定期按GOMS更新）'!A:C,3,0)</f>
        <v>CL2535C-02</v>
      </c>
      <c r="E995" s="27" t="str">
        <f>VLOOKUP(B995,'大货清单（不定期按GOMS更新）'!A:H,4,0)</f>
        <v>PL</v>
      </c>
      <c r="F995" s="27" t="str">
        <f>VLOOKUP(B995,'大货清单（不定期按GOMS更新）'!A:H,2,0)</f>
        <v>Floor One S7 Max Gold</v>
      </c>
      <c r="G995" s="28" t="str">
        <f>VLOOKUP(B995,'大货清单（不定期按GOMS更新）'!A:I,9,FALSE)</f>
        <v>6932485012855</v>
      </c>
      <c r="H995" s="27" t="str">
        <f>VLOOKUP(B995,'大货清单（不定期按GOMS更新）'!A:H,7,0)</f>
        <v>CHAMPAGNE GOLD</v>
      </c>
      <c r="I995" s="27" t="str">
        <f>VLOOKUP(B995,'大货清单（不定期按GOMS更新）'!A:F,6,FALSE)</f>
        <v>ACTIVE</v>
      </c>
      <c r="J995" s="27" t="str">
        <f>VLOOKUP(B995,'大货清单（不定期按GOMS更新）'!A:K,11,FALSE)</f>
        <v>11.1</v>
      </c>
      <c r="K995" s="27" t="str">
        <f>VLOOKUP(B995,'大货清单（不定期按GOMS更新）'!A:N,12,FALSE)</f>
        <v>735</v>
      </c>
      <c r="L995" s="27" t="str">
        <f>VLOOKUP(B995,'大货清单（不定期按GOMS更新）'!A:M,13,FALSE)</f>
        <v>331</v>
      </c>
      <c r="M995" s="27" t="str">
        <f>VLOOKUP(B995,'大货清单（不定期按GOMS更新）'!A:N,14,FALSE)</f>
        <v>322</v>
      </c>
      <c r="N995" s="58" t="s">
        <v>15060</v>
      </c>
      <c r="O995" s="27">
        <f>IFERROR(VLOOKUP(N995,'散件迭代（不定期更新）'!C:J,8,FALSE),0)</f>
        <v>0</v>
      </c>
      <c r="P995" s="27">
        <f>IFERROR(VLOOKUP(N995,'散件（更新）'!B:H,3,FALSE),0)</f>
        <v>0</v>
      </c>
      <c r="Q995" s="27" t="str">
        <f>VLOOKUP(N995,'散件（更新）'!B:H,2,FALSE)</f>
        <v>114-25350319</v>
      </c>
      <c r="R995" s="27" t="str">
        <f>VLOOKUP(N995,'散件（更新）'!B:H,7,FALSE)</f>
        <v>Charging base Fan Assembly</v>
      </c>
      <c r="S995" s="27" t="str">
        <f>VLOOKUP(N995,'散件（更新）'!B:E,4,FALSE)</f>
        <v>https://tineco-yxzt.oss-accelerate.aliyuncs.com/20250912/A8E581F33FB2BEB8660FB81E75AC9B4B_1757661449897.png</v>
      </c>
      <c r="T995" s="27" t="s">
        <v>8759</v>
      </c>
      <c r="U995" s="28" t="str">
        <f>VLOOKUP(N995,'散件（更新）'!B:G,6,FALSE)</f>
        <v>SP;CL2535C-01;托盘风机组件</v>
      </c>
      <c r="V995" s="28">
        <f>VLOOKUP(N995,'散件（更新）'!B:I,8,FALSE)</f>
        <v>6932485013715</v>
      </c>
    </row>
    <row r="996" spans="1:22" ht="20.149999999999999" customHeight="1">
      <c r="A996" s="57">
        <v>46169</v>
      </c>
      <c r="B996" s="58" t="s">
        <v>13674</v>
      </c>
      <c r="C996" s="27" t="str">
        <f>VLOOKUP(B996,'大货清单（不定期按GOMS更新）'!A:H,8,0)</f>
        <v>109-25350302</v>
      </c>
      <c r="D996" s="27" t="str">
        <f>VLOOKUP(B996,'大货清单（不定期按GOMS更新）'!A:C,3,0)</f>
        <v>CL2535C-02</v>
      </c>
      <c r="E996" s="27" t="str">
        <f>VLOOKUP(B996,'大货清单（不定期按GOMS更新）'!A:H,4,0)</f>
        <v>PL</v>
      </c>
      <c r="F996" s="27" t="str">
        <f>VLOOKUP(B996,'大货清单（不定期按GOMS更新）'!A:H,2,0)</f>
        <v>Floor One S7 Max Gold</v>
      </c>
      <c r="G996" s="28" t="str">
        <f>VLOOKUP(B996,'大货清单（不定期按GOMS更新）'!A:I,9,FALSE)</f>
        <v>6932485012855</v>
      </c>
      <c r="H996" s="27" t="str">
        <f>VLOOKUP(B996,'大货清单（不定期按GOMS更新）'!A:H,7,0)</f>
        <v>CHAMPAGNE GOLD</v>
      </c>
      <c r="I996" s="27" t="str">
        <f>VLOOKUP(B996,'大货清单（不定期按GOMS更新）'!A:F,6,FALSE)</f>
        <v>ACTIVE</v>
      </c>
      <c r="J996" s="27" t="str">
        <f>VLOOKUP(B996,'大货清单（不定期按GOMS更新）'!A:K,11,FALSE)</f>
        <v>11.1</v>
      </c>
      <c r="K996" s="27" t="str">
        <f>VLOOKUP(B996,'大货清单（不定期按GOMS更新）'!A:N,12,FALSE)</f>
        <v>735</v>
      </c>
      <c r="L996" s="27" t="str">
        <f>VLOOKUP(B996,'大货清单（不定期按GOMS更新）'!A:M,13,FALSE)</f>
        <v>331</v>
      </c>
      <c r="M996" s="27" t="str">
        <f>VLOOKUP(B996,'大货清单（不定期按GOMS更新）'!A:N,14,FALSE)</f>
        <v>322</v>
      </c>
      <c r="N996" s="58" t="s">
        <v>15502</v>
      </c>
      <c r="O996" s="27">
        <f>IFERROR(VLOOKUP(N996,'散件迭代（不定期更新）'!C:J,8,FALSE),0)</f>
        <v>0</v>
      </c>
      <c r="P996" s="27">
        <f>IFERROR(VLOOKUP(N996,'散件（更新）'!B:H,3,FALSE),0)</f>
        <v>0</v>
      </c>
      <c r="Q996" s="27" t="str">
        <f>VLOOKUP(N996,'散件（更新）'!B:H,2,FALSE)</f>
        <v>114-25350335</v>
      </c>
      <c r="R996" s="27" t="str">
        <f>VLOOKUP(N996,'散件（更新）'!B:H,7,FALSE)</f>
        <v>Motor</v>
      </c>
      <c r="S996" s="27" t="str">
        <f>VLOOKUP(N996,'散件（更新）'!B:E,4,FALSE)</f>
        <v>https://tineco-yxzt.oss-accelerate.aliyuncs.com/20251104/weixintupian_20240530083051_1762238852686.jpg</v>
      </c>
      <c r="T996" s="27" t="s">
        <v>8759</v>
      </c>
      <c r="U996" s="28" t="str">
        <f>VLOOKUP(N996,'散件（更新）'!B:G,6,FALSE)</f>
        <v>SP;CL2535C-02;主电机组件</v>
      </c>
      <c r="V996" s="28">
        <f>VLOOKUP(N996,'散件（更新）'!B:I,8,FALSE)</f>
        <v>6932485014392</v>
      </c>
    </row>
    <row r="997" spans="1:22" ht="20.149999999999999" customHeight="1">
      <c r="A997" s="57">
        <v>46169</v>
      </c>
      <c r="B997" s="58" t="s">
        <v>13674</v>
      </c>
      <c r="C997" s="27" t="str">
        <f>VLOOKUP(B997,'大货清单（不定期按GOMS更新）'!A:H,8,0)</f>
        <v>109-25350302</v>
      </c>
      <c r="D997" s="27" t="str">
        <f>VLOOKUP(B997,'大货清单（不定期按GOMS更新）'!A:C,3,0)</f>
        <v>CL2535C-02</v>
      </c>
      <c r="E997" s="27" t="str">
        <f>VLOOKUP(B997,'大货清单（不定期按GOMS更新）'!A:H,4,0)</f>
        <v>PL</v>
      </c>
      <c r="F997" s="27" t="str">
        <f>VLOOKUP(B997,'大货清单（不定期按GOMS更新）'!A:H,2,0)</f>
        <v>Floor One S7 Max Gold</v>
      </c>
      <c r="G997" s="28" t="str">
        <f>VLOOKUP(B997,'大货清单（不定期按GOMS更新）'!A:I,9,FALSE)</f>
        <v>6932485012855</v>
      </c>
      <c r="H997" s="27" t="str">
        <f>VLOOKUP(B997,'大货清单（不定期按GOMS更新）'!A:H,7,0)</f>
        <v>CHAMPAGNE GOLD</v>
      </c>
      <c r="I997" s="27" t="str">
        <f>VLOOKUP(B997,'大货清单（不定期按GOMS更新）'!A:F,6,FALSE)</f>
        <v>ACTIVE</v>
      </c>
      <c r="J997" s="27" t="str">
        <f>VLOOKUP(B997,'大货清单（不定期按GOMS更新）'!A:K,11,FALSE)</f>
        <v>11.1</v>
      </c>
      <c r="K997" s="27" t="str">
        <f>VLOOKUP(B997,'大货清单（不定期按GOMS更新）'!A:N,12,FALSE)</f>
        <v>735</v>
      </c>
      <c r="L997" s="27" t="str">
        <f>VLOOKUP(B997,'大货清单（不定期按GOMS更新）'!A:M,13,FALSE)</f>
        <v>331</v>
      </c>
      <c r="M997" s="27" t="str">
        <f>VLOOKUP(B997,'大货清单（不定期按GOMS更新）'!A:N,14,FALSE)</f>
        <v>322</v>
      </c>
      <c r="N997" s="58" t="s">
        <v>14401</v>
      </c>
      <c r="O997" s="27">
        <f>IFERROR(VLOOKUP(N997,'散件迭代（不定期更新）'!C:J,8,FALSE),0)</f>
        <v>0</v>
      </c>
      <c r="P997" s="27">
        <f>IFERROR(VLOOKUP(N997,'散件（更新）'!B:H,3,FALSE),0)</f>
        <v>0</v>
      </c>
      <c r="Q997" s="27" t="str">
        <f>VLOOKUP(N997,'散件（更新）'!B:H,2,FALSE)</f>
        <v>114-25350304</v>
      </c>
      <c r="R997" s="27" t="str">
        <f>VLOOKUP(N997,'散件（更新）'!B:H,7,FALSE)</f>
        <v>Main Body PCBA</v>
      </c>
      <c r="S997" s="27" t="str">
        <f>VLOOKUP(N997,'散件（更新）'!B:E,4,FALSE)</f>
        <v>https://tineco-yxzt.oss-accelerate.aliyuncs.com/20250912/D36015094263AE3BD693F7F66AAC33D0_1757659739524.png</v>
      </c>
      <c r="T997" s="27" t="s">
        <v>8759</v>
      </c>
      <c r="U997" s="28" t="str">
        <f>VLOOKUP(N997,'散件（更新）'!B:G,6,FALSE)</f>
        <v>SP;CL2535C-01;CL2535C机身主控板组件</v>
      </c>
      <c r="V997" s="28">
        <f>VLOOKUP(N997,'散件（更新）'!B:I,8,FALSE)</f>
        <v>6932485013562</v>
      </c>
    </row>
    <row r="998" spans="1:22" ht="20.149999999999999" customHeight="1">
      <c r="A998" s="57">
        <v>46169</v>
      </c>
      <c r="B998" s="58" t="s">
        <v>13674</v>
      </c>
      <c r="C998" s="27" t="str">
        <f>VLOOKUP(B998,'大货清单（不定期按GOMS更新）'!A:H,8,0)</f>
        <v>109-25350302</v>
      </c>
      <c r="D998" s="27" t="str">
        <f>VLOOKUP(B998,'大货清单（不定期按GOMS更新）'!A:C,3,0)</f>
        <v>CL2535C-02</v>
      </c>
      <c r="E998" s="27" t="str">
        <f>VLOOKUP(B998,'大货清单（不定期按GOMS更新）'!A:H,4,0)</f>
        <v>PL</v>
      </c>
      <c r="F998" s="27" t="str">
        <f>VLOOKUP(B998,'大货清单（不定期按GOMS更新）'!A:H,2,0)</f>
        <v>Floor One S7 Max Gold</v>
      </c>
      <c r="G998" s="28" t="str">
        <f>VLOOKUP(B998,'大货清单（不定期按GOMS更新）'!A:I,9,FALSE)</f>
        <v>6932485012855</v>
      </c>
      <c r="H998" s="27" t="str">
        <f>VLOOKUP(B998,'大货清单（不定期按GOMS更新）'!A:H,7,0)</f>
        <v>CHAMPAGNE GOLD</v>
      </c>
      <c r="I998" s="27" t="str">
        <f>VLOOKUP(B998,'大货清单（不定期按GOMS更新）'!A:F,6,FALSE)</f>
        <v>ACTIVE</v>
      </c>
      <c r="J998" s="27" t="str">
        <f>VLOOKUP(B998,'大货清单（不定期按GOMS更新）'!A:K,11,FALSE)</f>
        <v>11.1</v>
      </c>
      <c r="K998" s="27" t="str">
        <f>VLOOKUP(B998,'大货清单（不定期按GOMS更新）'!A:N,12,FALSE)</f>
        <v>735</v>
      </c>
      <c r="L998" s="27" t="str">
        <f>VLOOKUP(B998,'大货清单（不定期按GOMS更新）'!A:M,13,FALSE)</f>
        <v>331</v>
      </c>
      <c r="M998" s="27" t="str">
        <f>VLOOKUP(B998,'大货清单（不定期按GOMS更新）'!A:N,14,FALSE)</f>
        <v>322</v>
      </c>
      <c r="N998" s="58" t="s">
        <v>15000</v>
      </c>
      <c r="O998" s="27">
        <f>IFERROR(VLOOKUP(N998,'散件迭代（不定期更新）'!C:J,8,FALSE),0)</f>
        <v>0</v>
      </c>
      <c r="P998" s="27">
        <f>IFERROR(VLOOKUP(N998,'散件（更新）'!B:H,3,FALSE),0)</f>
        <v>0</v>
      </c>
      <c r="Q998" s="27" t="str">
        <f>VLOOKUP(N998,'散件（更新）'!B:H,2,FALSE)</f>
        <v>114-25350305</v>
      </c>
      <c r="R998" s="27" t="str">
        <f>VLOOKUP(N998,'散件（更新）'!B:H,7,FALSE)</f>
        <v>Brush Roller Assembly PCBA</v>
      </c>
      <c r="S998" s="27" t="str">
        <f>VLOOKUP(N998,'散件（更新）'!B:E,4,FALSE)</f>
        <v>https://tineco-yxzt.oss-accelerate.aliyuncs.com/20250912/23FA52A7F5964866CB7FD1F905AA5476_1757659880895.jpg</v>
      </c>
      <c r="T998" s="27" t="s">
        <v>8759</v>
      </c>
      <c r="U998" s="28" t="str">
        <f>VLOOKUP(N998,'散件（更新）'!B:G,6,FALSE)</f>
        <v>SP;CL2535C-01;地刷主控板组件（含上下盖）</v>
      </c>
      <c r="V998" s="28">
        <f>VLOOKUP(N998,'散件（更新）'!B:I,8,FALSE)</f>
        <v>6932485013579</v>
      </c>
    </row>
    <row r="999" spans="1:22" ht="20.149999999999999" customHeight="1">
      <c r="A999" s="57">
        <v>46169</v>
      </c>
      <c r="B999" s="58" t="s">
        <v>13674</v>
      </c>
      <c r="C999" s="27" t="str">
        <f>VLOOKUP(B999,'大货清单（不定期按GOMS更新）'!A:H,8,0)</f>
        <v>109-25350302</v>
      </c>
      <c r="D999" s="27" t="str">
        <f>VLOOKUP(B999,'大货清单（不定期按GOMS更新）'!A:C,3,0)</f>
        <v>CL2535C-02</v>
      </c>
      <c r="E999" s="27" t="str">
        <f>VLOOKUP(B999,'大货清单（不定期按GOMS更新）'!A:H,4,0)</f>
        <v>PL</v>
      </c>
      <c r="F999" s="27" t="str">
        <f>VLOOKUP(B999,'大货清单（不定期按GOMS更新）'!A:H,2,0)</f>
        <v>Floor One S7 Max Gold</v>
      </c>
      <c r="G999" s="28" t="str">
        <f>VLOOKUP(B999,'大货清单（不定期按GOMS更新）'!A:I,9,FALSE)</f>
        <v>6932485012855</v>
      </c>
      <c r="H999" s="27" t="str">
        <f>VLOOKUP(B999,'大货清单（不定期按GOMS更新）'!A:H,7,0)</f>
        <v>CHAMPAGNE GOLD</v>
      </c>
      <c r="I999" s="27" t="str">
        <f>VLOOKUP(B999,'大货清单（不定期按GOMS更新）'!A:F,6,FALSE)</f>
        <v>ACTIVE</v>
      </c>
      <c r="J999" s="27" t="str">
        <f>VLOOKUP(B999,'大货清单（不定期按GOMS更新）'!A:K,11,FALSE)</f>
        <v>11.1</v>
      </c>
      <c r="K999" s="27" t="str">
        <f>VLOOKUP(B999,'大货清单（不定期按GOMS更新）'!A:N,12,FALSE)</f>
        <v>735</v>
      </c>
      <c r="L999" s="27" t="str">
        <f>VLOOKUP(B999,'大货清单（不定期按GOMS更新）'!A:M,13,FALSE)</f>
        <v>331</v>
      </c>
      <c r="M999" s="27" t="str">
        <f>VLOOKUP(B999,'大货清单（不定期按GOMS更新）'!A:N,14,FALSE)</f>
        <v>322</v>
      </c>
      <c r="N999" s="58" t="s">
        <v>15158</v>
      </c>
      <c r="O999" s="27">
        <f>IFERROR(VLOOKUP(N999,'散件迭代（不定期更新）'!C:J,8,FALSE),0)</f>
        <v>0</v>
      </c>
      <c r="P999" s="27">
        <f>IFERROR(VLOOKUP(N999,'散件（更新）'!B:H,3,FALSE),0)</f>
        <v>0</v>
      </c>
      <c r="Q999" s="27" t="str">
        <f>VLOOKUP(N999,'散件（更新）'!B:H,2,FALSE)</f>
        <v>114-25350321</v>
      </c>
      <c r="R999" s="27" t="str">
        <f>VLOOKUP(N999,'散件（更新）'!B:H,7,FALSE)</f>
        <v>Charging base PCBA Assembly</v>
      </c>
      <c r="S999" s="27" t="str">
        <f>VLOOKUP(N999,'散件（更新）'!B:E,4,FALSE)</f>
        <v>https://tineco-yxzt.oss-accelerate.aliyuncs.com/20250912/34187F167969517B2A1C16F3B98B9585_1757661622460.png</v>
      </c>
      <c r="T999" s="27" t="s">
        <v>8759</v>
      </c>
      <c r="U999" s="28" t="str">
        <f>VLOOKUP(N999,'散件（更新）'!B:G,6,FALSE)</f>
        <v>SP;CL2535C-01;7节托盘电源板组件</v>
      </c>
      <c r="V999" s="28">
        <f>VLOOKUP(N999,'散件（更新）'!B:I,8,FALSE)</f>
        <v>6932485013739</v>
      </c>
    </row>
    <row r="1000" spans="1:22" ht="19.75" customHeight="1">
      <c r="A1000" s="57">
        <v>46169</v>
      </c>
      <c r="B1000" s="58" t="s">
        <v>13674</v>
      </c>
      <c r="C1000" s="27" t="str">
        <f>VLOOKUP(B1000,'大货清单（不定期按GOMS更新）'!A:H,8,0)</f>
        <v>109-25350302</v>
      </c>
      <c r="D1000" s="27" t="str">
        <f>VLOOKUP(B1000,'大货清单（不定期按GOMS更新）'!A:C,3,0)</f>
        <v>CL2535C-02</v>
      </c>
      <c r="E1000" s="27" t="str">
        <f>VLOOKUP(B1000,'大货清单（不定期按GOMS更新）'!A:H,4,0)</f>
        <v>PL</v>
      </c>
      <c r="F1000" s="27" t="str">
        <f>VLOOKUP(B1000,'大货清单（不定期按GOMS更新）'!A:H,2,0)</f>
        <v>Floor One S7 Max Gold</v>
      </c>
      <c r="G1000" s="28" t="str">
        <f>VLOOKUP(B1000,'大货清单（不定期按GOMS更新）'!A:I,9,FALSE)</f>
        <v>6932485012855</v>
      </c>
      <c r="H1000" s="27" t="str">
        <f>VLOOKUP(B1000,'大货清单（不定期按GOMS更新）'!A:H,7,0)</f>
        <v>CHAMPAGNE GOLD</v>
      </c>
      <c r="I1000" s="27" t="str">
        <f>VLOOKUP(B1000,'大货清单（不定期按GOMS更新）'!A:F,6,FALSE)</f>
        <v>ACTIVE</v>
      </c>
      <c r="J1000" s="27" t="str">
        <f>VLOOKUP(B1000,'大货清单（不定期按GOMS更新）'!A:K,11,FALSE)</f>
        <v>11.1</v>
      </c>
      <c r="K1000" s="27" t="str">
        <f>VLOOKUP(B1000,'大货清单（不定期按GOMS更新）'!A:N,12,FALSE)</f>
        <v>735</v>
      </c>
      <c r="L1000" s="27" t="str">
        <f>VLOOKUP(B1000,'大货清单（不定期按GOMS更新）'!A:M,13,FALSE)</f>
        <v>331</v>
      </c>
      <c r="M1000" s="27" t="str">
        <f>VLOOKUP(B1000,'大货清单（不定期按GOMS更新）'!A:N,14,FALSE)</f>
        <v>322</v>
      </c>
      <c r="N1000" s="58" t="s">
        <v>15512</v>
      </c>
      <c r="O1000" s="27">
        <f>IFERROR(VLOOKUP(N1000,'散件迭代（不定期更新）'!C:J,8,FALSE),0)</f>
        <v>0</v>
      </c>
      <c r="P1000" s="27">
        <f>IFERROR(VLOOKUP(N1000,'散件（更新）'!B:H,3,FALSE),0)</f>
        <v>0</v>
      </c>
      <c r="Q1000" s="27" t="str">
        <f>VLOOKUP(N1000,'散件（更新）'!B:H,2,FALSE)</f>
        <v>114-25350327</v>
      </c>
      <c r="R1000" s="27" t="str">
        <f>VLOOKUP(N1000,'散件（更新）'!B:H,7,FALSE)</f>
        <v>RGB light</v>
      </c>
      <c r="S1000" s="27" t="str">
        <f>VLOOKUP(N1000,'散件（更新）'!B:E,4,FALSE)</f>
        <v>https://tineco-yxzt.oss-accelerate.aliyuncs.com/20250912/afbf128b-4ecb-449f-94a9-f05774895bf0_1757662323074.png</v>
      </c>
      <c r="T1000" s="27" t="s">
        <v>8759</v>
      </c>
      <c r="U1000" s="28" t="str">
        <f>VLOOKUP(N1000,'散件（更新）'!B:G,6,FALSE)</f>
        <v>SP;CL2535C-01;RGB灯板</v>
      </c>
      <c r="V1000" s="28">
        <f>VLOOKUP(N1000,'散件（更新）'!B:I,8,FALSE)</f>
        <v>6932485013791</v>
      </c>
    </row>
    <row r="1001" spans="1:22" ht="20.149999999999999" customHeight="1">
      <c r="A1001" s="57">
        <v>46169</v>
      </c>
      <c r="B1001" s="58" t="s">
        <v>13674</v>
      </c>
      <c r="C1001" s="27" t="str">
        <f>VLOOKUP(B1001,'大货清单（不定期按GOMS更新）'!A:H,8,0)</f>
        <v>109-25350302</v>
      </c>
      <c r="D1001" s="27" t="str">
        <f>VLOOKUP(B1001,'大货清单（不定期按GOMS更新）'!A:C,3,0)</f>
        <v>CL2535C-02</v>
      </c>
      <c r="E1001" s="27" t="str">
        <f>VLOOKUP(B1001,'大货清单（不定期按GOMS更新）'!A:H,4,0)</f>
        <v>PL</v>
      </c>
      <c r="F1001" s="27" t="str">
        <f>VLOOKUP(B1001,'大货清单（不定期按GOMS更新）'!A:H,2,0)</f>
        <v>Floor One S7 Max Gold</v>
      </c>
      <c r="G1001" s="28" t="str">
        <f>VLOOKUP(B1001,'大货清单（不定期按GOMS更新）'!A:I,9,FALSE)</f>
        <v>6932485012855</v>
      </c>
      <c r="H1001" s="27" t="str">
        <f>VLOOKUP(B1001,'大货清单（不定期按GOMS更新）'!A:H,7,0)</f>
        <v>CHAMPAGNE GOLD</v>
      </c>
      <c r="I1001" s="27" t="str">
        <f>VLOOKUP(B1001,'大货清单（不定期按GOMS更新）'!A:F,6,FALSE)</f>
        <v>ACTIVE</v>
      </c>
      <c r="J1001" s="27" t="str">
        <f>VLOOKUP(B1001,'大货清单（不定期按GOMS更新）'!A:K,11,FALSE)</f>
        <v>11.1</v>
      </c>
      <c r="K1001" s="27" t="str">
        <f>VLOOKUP(B1001,'大货清单（不定期按GOMS更新）'!A:N,12,FALSE)</f>
        <v>735</v>
      </c>
      <c r="L1001" s="27" t="str">
        <f>VLOOKUP(B1001,'大货清单（不定期按GOMS更新）'!A:M,13,FALSE)</f>
        <v>331</v>
      </c>
      <c r="M1001" s="27" t="str">
        <f>VLOOKUP(B1001,'大货清单（不定期按GOMS更新）'!A:N,14,FALSE)</f>
        <v>322</v>
      </c>
      <c r="N1001" s="58" t="s">
        <v>15284</v>
      </c>
      <c r="O1001" s="27">
        <f>IFERROR(VLOOKUP(N1001,'散件迭代（不定期更新）'!C:J,8,FALSE),0)</f>
        <v>0</v>
      </c>
      <c r="P1001" s="27">
        <f>IFERROR(VLOOKUP(N1001,'散件（更新）'!B:H,3,FALSE),0)</f>
        <v>0</v>
      </c>
      <c r="Q1001" s="27" t="str">
        <f>VLOOKUP(N1001,'散件（更新）'!B:H,2,FALSE)</f>
        <v>114-25350307</v>
      </c>
      <c r="R1001" s="27" t="str">
        <f>VLOOKUP(N1001,'散件（更新）'!B:H,7,FALSE)</f>
        <v>Peristaltic Pump Assembly</v>
      </c>
      <c r="S1001" s="27" t="str">
        <f>VLOOKUP(N1001,'散件（更新）'!B:E,4,FALSE)</f>
        <v>https://tineco-yxzt.oss-accelerate.aliyuncs.com/20250912/E7F538BE778948BAB32C50C5CBFABD95_1757660086515.png</v>
      </c>
      <c r="T1001" s="27" t="s">
        <v>8759</v>
      </c>
      <c r="U1001" s="28" t="str">
        <f>VLOOKUP(N1001,'散件（更新）'!B:G,6,FALSE)</f>
        <v>SP;CL2535C-01;蠕动泵组件</v>
      </c>
      <c r="V1001" s="28">
        <f>VLOOKUP(N1001,'散件（更新）'!B:I,8,FALSE)</f>
        <v>6932485013593</v>
      </c>
    </row>
    <row r="1002" spans="1:22" ht="20.149999999999999" customHeight="1">
      <c r="A1002" s="57">
        <v>46169</v>
      </c>
      <c r="B1002" s="58" t="s">
        <v>13674</v>
      </c>
      <c r="C1002" s="27" t="str">
        <f>VLOOKUP(B1002,'大货清单（不定期按GOMS更新）'!A:H,8,0)</f>
        <v>109-25350302</v>
      </c>
      <c r="D1002" s="27" t="str">
        <f>VLOOKUP(B1002,'大货清单（不定期按GOMS更新）'!A:C,3,0)</f>
        <v>CL2535C-02</v>
      </c>
      <c r="E1002" s="27" t="str">
        <f>VLOOKUP(B1002,'大货清单（不定期按GOMS更新）'!A:H,4,0)</f>
        <v>PL</v>
      </c>
      <c r="F1002" s="27" t="str">
        <f>VLOOKUP(B1002,'大货清单（不定期按GOMS更新）'!A:H,2,0)</f>
        <v>Floor One S7 Max Gold</v>
      </c>
      <c r="G1002" s="28" t="str">
        <f>VLOOKUP(B1002,'大货清单（不定期按GOMS更新）'!A:I,9,FALSE)</f>
        <v>6932485012855</v>
      </c>
      <c r="H1002" s="27" t="str">
        <f>VLOOKUP(B1002,'大货清单（不定期按GOMS更新）'!A:H,7,0)</f>
        <v>CHAMPAGNE GOLD</v>
      </c>
      <c r="I1002" s="27" t="str">
        <f>VLOOKUP(B1002,'大货清单（不定期按GOMS更新）'!A:F,6,FALSE)</f>
        <v>ACTIVE</v>
      </c>
      <c r="J1002" s="27" t="str">
        <f>VLOOKUP(B1002,'大货清单（不定期按GOMS更新）'!A:K,11,FALSE)</f>
        <v>11.1</v>
      </c>
      <c r="K1002" s="27" t="str">
        <f>VLOOKUP(B1002,'大货清单（不定期按GOMS更新）'!A:N,12,FALSE)</f>
        <v>735</v>
      </c>
      <c r="L1002" s="27" t="str">
        <f>VLOOKUP(B1002,'大货清单（不定期按GOMS更新）'!A:M,13,FALSE)</f>
        <v>331</v>
      </c>
      <c r="M1002" s="27" t="str">
        <f>VLOOKUP(B1002,'大货清单（不定期按GOMS更新）'!A:N,14,FALSE)</f>
        <v>322</v>
      </c>
      <c r="N1002" s="58" t="s">
        <v>14961</v>
      </c>
      <c r="O1002" s="27">
        <f>IFERROR(VLOOKUP(N1002,'散件迭代（不定期更新）'!C:J,8,FALSE),0)</f>
        <v>0</v>
      </c>
      <c r="P1002" s="27">
        <f>IFERROR(VLOOKUP(N1002,'散件（更新）'!B:H,3,FALSE),0)</f>
        <v>0</v>
      </c>
      <c r="Q1002" s="27" t="str">
        <f>VLOOKUP(N1002,'散件（更新）'!B:H,2,FALSE)</f>
        <v>114-25350308</v>
      </c>
      <c r="R1002" s="27" t="str">
        <f>VLOOKUP(N1002,'散件（更新）'!B:H,7,FALSE)</f>
        <v>Diaphragm Pump Assembly</v>
      </c>
      <c r="S1002" s="27" t="str">
        <f>VLOOKUP(N1002,'散件（更新）'!B:E,4,FALSE)</f>
        <v>https://tineco-yxzt.oss-accelerate.aliyuncs.com/20250912/C9FF39DAD052ED5FD3224741BF13F17C_1757660181104.png</v>
      </c>
      <c r="T1002" s="27" t="s">
        <v>8759</v>
      </c>
      <c r="U1002" s="28" t="str">
        <f>VLOOKUP(N1002,'散件（更新）'!B:G,6,FALSE)</f>
        <v>SP;CL2535C-01;隔膜泵组件</v>
      </c>
      <c r="V1002" s="28">
        <f>VLOOKUP(N1002,'散件（更新）'!B:I,8,FALSE)</f>
        <v>6932485013609</v>
      </c>
    </row>
    <row r="1003" spans="1:22" ht="20.149999999999999" customHeight="1">
      <c r="A1003" s="57">
        <v>46169</v>
      </c>
      <c r="B1003" s="58" t="s">
        <v>13674</v>
      </c>
      <c r="C1003" s="27" t="str">
        <f>VLOOKUP(B1003,'大货清单（不定期按GOMS更新）'!A:H,8,0)</f>
        <v>109-25350302</v>
      </c>
      <c r="D1003" s="27" t="str">
        <f>VLOOKUP(B1003,'大货清单（不定期按GOMS更新）'!A:C,3,0)</f>
        <v>CL2535C-02</v>
      </c>
      <c r="E1003" s="27" t="str">
        <f>VLOOKUP(B1003,'大货清单（不定期按GOMS更新）'!A:H,4,0)</f>
        <v>PL</v>
      </c>
      <c r="F1003" s="27" t="str">
        <f>VLOOKUP(B1003,'大货清单（不定期按GOMS更新）'!A:H,2,0)</f>
        <v>Floor One S7 Max Gold</v>
      </c>
      <c r="G1003" s="28" t="str">
        <f>VLOOKUP(B1003,'大货清单（不定期按GOMS更新）'!A:I,9,FALSE)</f>
        <v>6932485012855</v>
      </c>
      <c r="H1003" s="27" t="str">
        <f>VLOOKUP(B1003,'大货清单（不定期按GOMS更新）'!A:H,7,0)</f>
        <v>CHAMPAGNE GOLD</v>
      </c>
      <c r="I1003" s="27" t="str">
        <f>VLOOKUP(B1003,'大货清单（不定期按GOMS更新）'!A:F,6,FALSE)</f>
        <v>ACTIVE</v>
      </c>
      <c r="J1003" s="27" t="str">
        <f>VLOOKUP(B1003,'大货清单（不定期按GOMS更新）'!A:K,11,FALSE)</f>
        <v>11.1</v>
      </c>
      <c r="K1003" s="27" t="str">
        <f>VLOOKUP(B1003,'大货清单（不定期按GOMS更新）'!A:N,12,FALSE)</f>
        <v>735</v>
      </c>
      <c r="L1003" s="27" t="str">
        <f>VLOOKUP(B1003,'大货清单（不定期按GOMS更新）'!A:M,13,FALSE)</f>
        <v>331</v>
      </c>
      <c r="M1003" s="27" t="str">
        <f>VLOOKUP(B1003,'大货清单（不定期按GOMS更新）'!A:N,14,FALSE)</f>
        <v>322</v>
      </c>
      <c r="N1003" s="58" t="s">
        <v>15766</v>
      </c>
      <c r="O1003" s="27">
        <f>IFERROR(VLOOKUP(N1003,'散件迭代（不定期更新）'!C:J,8,FALSE),0)</f>
        <v>0</v>
      </c>
      <c r="P1003" s="27">
        <f>IFERROR(VLOOKUP(N1003,'散件（更新）'!B:H,3,FALSE),0)</f>
        <v>0</v>
      </c>
      <c r="Q1003" s="27" t="str">
        <f>VLOOKUP(N1003,'散件（更新）'!B:H,2,FALSE)</f>
        <v>114-25430002</v>
      </c>
      <c r="R1003" s="27" t="str">
        <f>VLOOKUP(N1003,'散件（更新）'!B:H,7,FALSE)</f>
        <v>3-In-1 Cleaning Tool</v>
      </c>
      <c r="S1003" s="27" t="str">
        <f>VLOOKUP(N1003,'散件（更新）'!B:E,4,FALSE)</f>
        <v>https://tineco-yxzt.oss-accelerate.aliyuncs.com/20250826/weixinjietu_20250815091726_1756177476474.png</v>
      </c>
      <c r="T1003" s="27" t="s">
        <v>8759</v>
      </c>
      <c r="U1003" s="28" t="str">
        <f>VLOOKUP(N1003,'散件（更新）'!B:G,6,FALSE)</f>
        <v>SP;CL2543-01;AB1888B清洁刷组件</v>
      </c>
      <c r="V1003" s="28">
        <f>VLOOKUP(N1003,'散件（更新）'!B:I,8,FALSE)</f>
        <v>6975159901574</v>
      </c>
    </row>
    <row r="1004" spans="1:22" ht="20.149999999999999" customHeight="1">
      <c r="A1004" s="57">
        <v>46169</v>
      </c>
      <c r="B1004" s="58" t="s">
        <v>13674</v>
      </c>
      <c r="C1004" s="27" t="str">
        <f>VLOOKUP(B1004,'大货清单（不定期按GOMS更新）'!A:H,8,0)</f>
        <v>109-25350302</v>
      </c>
      <c r="D1004" s="27" t="str">
        <f>VLOOKUP(B1004,'大货清单（不定期按GOMS更新）'!A:C,3,0)</f>
        <v>CL2535C-02</v>
      </c>
      <c r="E1004" s="27" t="str">
        <f>VLOOKUP(B1004,'大货清单（不定期按GOMS更新）'!A:H,4,0)</f>
        <v>PL</v>
      </c>
      <c r="F1004" s="27" t="str">
        <f>VLOOKUP(B1004,'大货清单（不定期按GOMS更新）'!A:H,2,0)</f>
        <v>Floor One S7 Max Gold</v>
      </c>
      <c r="G1004" s="28" t="str">
        <f>VLOOKUP(B1004,'大货清单（不定期按GOMS更新）'!A:I,9,FALSE)</f>
        <v>6932485012855</v>
      </c>
      <c r="H1004" s="27" t="str">
        <f>VLOOKUP(B1004,'大货清单（不定期按GOMS更新）'!A:H,7,0)</f>
        <v>CHAMPAGNE GOLD</v>
      </c>
      <c r="I1004" s="27" t="str">
        <f>VLOOKUP(B1004,'大货清单（不定期按GOMS更新）'!A:F,6,FALSE)</f>
        <v>ACTIVE</v>
      </c>
      <c r="J1004" s="27" t="str">
        <f>VLOOKUP(B1004,'大货清单（不定期按GOMS更新）'!A:K,11,FALSE)</f>
        <v>11.1</v>
      </c>
      <c r="K1004" s="27" t="str">
        <f>VLOOKUP(B1004,'大货清单（不定期按GOMS更新）'!A:N,12,FALSE)</f>
        <v>735</v>
      </c>
      <c r="L1004" s="27" t="str">
        <f>VLOOKUP(B1004,'大货清单（不定期按GOMS更新）'!A:M,13,FALSE)</f>
        <v>331</v>
      </c>
      <c r="M1004" s="27" t="str">
        <f>VLOOKUP(B1004,'大货清单（不定期按GOMS更新）'!A:N,14,FALSE)</f>
        <v>322</v>
      </c>
      <c r="N1004" s="58" t="s">
        <v>15496</v>
      </c>
      <c r="O1004" s="27">
        <f>IFERROR(VLOOKUP(N1004,'散件迭代（不定期更新）'!C:J,8,FALSE),0)</f>
        <v>0</v>
      </c>
      <c r="P1004" s="27">
        <f>IFERROR(VLOOKUP(N1004,'散件（更新）'!B:H,3,FALSE),0)</f>
        <v>0</v>
      </c>
      <c r="Q1004" s="27" t="str">
        <f>VLOOKUP(N1004,'散件（更新）'!B:H,2,FALSE)</f>
        <v>114-25350336</v>
      </c>
      <c r="R1004" s="27" t="str">
        <f>VLOOKUP(N1004,'散件（更新）'!B:H,7,FALSE)</f>
        <v>Handle Assembly</v>
      </c>
      <c r="S1004" s="27">
        <f>VLOOKUP(N1004,'散件（更新）'!B:E,4,FALSE)</f>
        <v>0</v>
      </c>
      <c r="T1004" s="27" t="s">
        <v>8759</v>
      </c>
      <c r="U1004" s="28" t="str">
        <f>VLOOKUP(N1004,'散件（更新）'!B:G,6,FALSE)</f>
        <v>SP;CL2535C-02;手柄组件</v>
      </c>
      <c r="V1004" s="28">
        <f>VLOOKUP(N1004,'散件（更新）'!B:I,8,FALSE)</f>
        <v>6932485014408</v>
      </c>
    </row>
    <row r="1005" spans="1:22" ht="20.149999999999999" customHeight="1">
      <c r="A1005" s="57">
        <v>46169</v>
      </c>
      <c r="B1005" s="58" t="s">
        <v>13674</v>
      </c>
      <c r="C1005" s="27" t="str">
        <f>VLOOKUP(B1005,'大货清单（不定期按GOMS更新）'!A:H,8,0)</f>
        <v>109-25350302</v>
      </c>
      <c r="D1005" s="27" t="str">
        <f>VLOOKUP(B1005,'大货清单（不定期按GOMS更新）'!A:C,3,0)</f>
        <v>CL2535C-02</v>
      </c>
      <c r="E1005" s="27" t="str">
        <f>VLOOKUP(B1005,'大货清单（不定期按GOMS更新）'!A:H,4,0)</f>
        <v>PL</v>
      </c>
      <c r="F1005" s="27" t="str">
        <f>VLOOKUP(B1005,'大货清单（不定期按GOMS更新）'!A:H,2,0)</f>
        <v>Floor One S7 Max Gold</v>
      </c>
      <c r="G1005" s="28" t="str">
        <f>VLOOKUP(B1005,'大货清单（不定期按GOMS更新）'!A:I,9,FALSE)</f>
        <v>6932485012855</v>
      </c>
      <c r="H1005" s="27" t="str">
        <f>VLOOKUP(B1005,'大货清单（不定期按GOMS更新）'!A:H,7,0)</f>
        <v>CHAMPAGNE GOLD</v>
      </c>
      <c r="I1005" s="27" t="str">
        <f>VLOOKUP(B1005,'大货清单（不定期按GOMS更新）'!A:F,6,FALSE)</f>
        <v>ACTIVE</v>
      </c>
      <c r="J1005" s="27" t="str">
        <f>VLOOKUP(B1005,'大货清单（不定期按GOMS更新）'!A:K,11,FALSE)</f>
        <v>11.1</v>
      </c>
      <c r="K1005" s="27" t="str">
        <f>VLOOKUP(B1005,'大货清单（不定期按GOMS更新）'!A:N,12,FALSE)</f>
        <v>735</v>
      </c>
      <c r="L1005" s="27" t="str">
        <f>VLOOKUP(B1005,'大货清单（不定期按GOMS更新）'!A:M,13,FALSE)</f>
        <v>331</v>
      </c>
      <c r="M1005" s="27" t="str">
        <f>VLOOKUP(B1005,'大货清单（不定期按GOMS更新）'!A:N,14,FALSE)</f>
        <v>322</v>
      </c>
      <c r="N1005" s="58" t="s">
        <v>15419</v>
      </c>
      <c r="O1005" s="27">
        <f>IFERROR(VLOOKUP(N1005,'散件迭代（不定期更新）'!C:J,8,FALSE),0)</f>
        <v>0</v>
      </c>
      <c r="P1005" s="27">
        <f>IFERROR(VLOOKUP(N1005,'散件（更新）'!B:H,3,FALSE),0)</f>
        <v>0</v>
      </c>
      <c r="Q1005" s="27" t="str">
        <f>VLOOKUP(N1005,'散件（更新）'!B:H,2,FALSE)</f>
        <v>114-25350300</v>
      </c>
      <c r="R1005" s="27" t="str">
        <f>VLOOKUP(N1005,'散件（更新）'!B:H,7,FALSE)</f>
        <v>Clean water Tank with Scraper Assembly</v>
      </c>
      <c r="S1005" s="27" t="str">
        <f>VLOOKUP(N1005,'散件（更新）'!B:E,4,FALSE)</f>
        <v>https://tineco-yxzt.oss-accelerate.aliyuncs.com/20250912/15a76428-bcfb-446d-8f27-2dcbca4843a8_1757659001746.png</v>
      </c>
      <c r="T1005" s="27" t="s">
        <v>8759</v>
      </c>
      <c r="U1005" s="28" t="str">
        <f>VLOOKUP(N1005,'散件（更新）'!B:G,6,FALSE)</f>
        <v>SP;CL2535C-01;溶液桶+刮水组件</v>
      </c>
      <c r="V1005" s="28">
        <f>VLOOKUP(N1005,'散件（更新）'!B:I,8,FALSE)</f>
        <v>6932485013524</v>
      </c>
    </row>
    <row r="1006" spans="1:22" ht="20.149999999999999" customHeight="1">
      <c r="A1006" s="57">
        <v>46169</v>
      </c>
      <c r="B1006" s="58" t="s">
        <v>13674</v>
      </c>
      <c r="C1006" s="27" t="str">
        <f>VLOOKUP(B1006,'大货清单（不定期按GOMS更新）'!A:H,8,0)</f>
        <v>109-25350302</v>
      </c>
      <c r="D1006" s="27" t="str">
        <f>VLOOKUP(B1006,'大货清单（不定期按GOMS更新）'!A:C,3,0)</f>
        <v>CL2535C-02</v>
      </c>
      <c r="E1006" s="27" t="str">
        <f>VLOOKUP(B1006,'大货清单（不定期按GOMS更新）'!A:H,4,0)</f>
        <v>PL</v>
      </c>
      <c r="F1006" s="27" t="str">
        <f>VLOOKUP(B1006,'大货清单（不定期按GOMS更新）'!A:H,2,0)</f>
        <v>Floor One S7 Max Gold</v>
      </c>
      <c r="G1006" s="28" t="str">
        <f>VLOOKUP(B1006,'大货清单（不定期按GOMS更新）'!A:I,9,FALSE)</f>
        <v>6932485012855</v>
      </c>
      <c r="H1006" s="27" t="str">
        <f>VLOOKUP(B1006,'大货清单（不定期按GOMS更新）'!A:H,7,0)</f>
        <v>CHAMPAGNE GOLD</v>
      </c>
      <c r="I1006" s="27" t="str">
        <f>VLOOKUP(B1006,'大货清单（不定期按GOMS更新）'!A:F,6,FALSE)</f>
        <v>ACTIVE</v>
      </c>
      <c r="J1006" s="27" t="str">
        <f>VLOOKUP(B1006,'大货清单（不定期按GOMS更新）'!A:K,11,FALSE)</f>
        <v>11.1</v>
      </c>
      <c r="K1006" s="27" t="str">
        <f>VLOOKUP(B1006,'大货清单（不定期按GOMS更新）'!A:N,12,FALSE)</f>
        <v>735</v>
      </c>
      <c r="L1006" s="27" t="str">
        <f>VLOOKUP(B1006,'大货清单（不定期按GOMS更新）'!A:M,13,FALSE)</f>
        <v>331</v>
      </c>
      <c r="M1006" s="27" t="str">
        <f>VLOOKUP(B1006,'大货清单（不定期按GOMS更新）'!A:N,14,FALSE)</f>
        <v>322</v>
      </c>
      <c r="N1006" s="58" t="s">
        <v>15576</v>
      </c>
      <c r="O1006" s="27">
        <f>IFERROR(VLOOKUP(N1006,'散件迭代（不定期更新）'!C:J,8,FALSE),0)</f>
        <v>0</v>
      </c>
      <c r="P1006" s="27">
        <f>IFERROR(VLOOKUP(N1006,'散件（更新）'!B:H,3,FALSE),0)</f>
        <v>0</v>
      </c>
      <c r="Q1006" s="27" t="str">
        <f>VLOOKUP(N1006,'散件（更新）'!B:H,2,FALSE)</f>
        <v>114-25350337</v>
      </c>
      <c r="R1006" s="27" t="str">
        <f>VLOOKUP(N1006,'散件（更新）'!B:H,7,FALSE)</f>
        <v>Dirt Water Tank</v>
      </c>
      <c r="S1006" s="27">
        <f>VLOOKUP(N1006,'散件（更新）'!B:E,4,FALSE)</f>
        <v>0</v>
      </c>
      <c r="T1006" s="27" t="s">
        <v>8759</v>
      </c>
      <c r="U1006" s="28" t="str">
        <f>VLOOKUP(N1006,'散件（更新）'!B:G,6,FALSE)</f>
        <v>SP;CL2535C-02;回收桶组件</v>
      </c>
      <c r="V1006" s="28">
        <f>VLOOKUP(N1006,'散件（更新）'!B:I,8,FALSE)</f>
        <v>6932485014415</v>
      </c>
    </row>
    <row r="1007" spans="1:22" ht="20.149999999999999" customHeight="1">
      <c r="A1007" s="57">
        <v>46169</v>
      </c>
      <c r="B1007" s="58" t="s">
        <v>13674</v>
      </c>
      <c r="C1007" s="27" t="str">
        <f>VLOOKUP(B1007,'大货清单（不定期按GOMS更新）'!A:H,8,0)</f>
        <v>109-25350302</v>
      </c>
      <c r="D1007" s="27" t="str">
        <f>VLOOKUP(B1007,'大货清单（不定期按GOMS更新）'!A:C,3,0)</f>
        <v>CL2535C-02</v>
      </c>
      <c r="E1007" s="27" t="str">
        <f>VLOOKUP(B1007,'大货清单（不定期按GOMS更新）'!A:H,4,0)</f>
        <v>PL</v>
      </c>
      <c r="F1007" s="27" t="str">
        <f>VLOOKUP(B1007,'大货清单（不定期按GOMS更新）'!A:H,2,0)</f>
        <v>Floor One S7 Max Gold</v>
      </c>
      <c r="G1007" s="28" t="str">
        <f>VLOOKUP(B1007,'大货清单（不定期按GOMS更新）'!A:I,9,FALSE)</f>
        <v>6932485012855</v>
      </c>
      <c r="H1007" s="27" t="str">
        <f>VLOOKUP(B1007,'大货清单（不定期按GOMS更新）'!A:H,7,0)</f>
        <v>CHAMPAGNE GOLD</v>
      </c>
      <c r="I1007" s="27" t="str">
        <f>VLOOKUP(B1007,'大货清单（不定期按GOMS更新）'!A:F,6,FALSE)</f>
        <v>ACTIVE</v>
      </c>
      <c r="J1007" s="27" t="str">
        <f>VLOOKUP(B1007,'大货清单（不定期按GOMS更新）'!A:K,11,FALSE)</f>
        <v>11.1</v>
      </c>
      <c r="K1007" s="27" t="str">
        <f>VLOOKUP(B1007,'大货清单（不定期按GOMS更新）'!A:N,12,FALSE)</f>
        <v>735</v>
      </c>
      <c r="L1007" s="27" t="str">
        <f>VLOOKUP(B1007,'大货清单（不定期按GOMS更新）'!A:M,13,FALSE)</f>
        <v>331</v>
      </c>
      <c r="M1007" s="27" t="str">
        <f>VLOOKUP(B1007,'大货清单（不定期按GOMS更新）'!A:N,14,FALSE)</f>
        <v>322</v>
      </c>
      <c r="N1007" s="58" t="s">
        <v>15134</v>
      </c>
      <c r="O1007" s="27">
        <f>IFERROR(VLOOKUP(N1007,'散件迭代（不定期更新）'!C:J,8,FALSE),0)</f>
        <v>0</v>
      </c>
      <c r="P1007" s="27">
        <f>IFERROR(VLOOKUP(N1007,'散件（更新）'!B:H,3,FALSE),0)</f>
        <v>0</v>
      </c>
      <c r="Q1007" s="27" t="str">
        <f>VLOOKUP(N1007,'散件（更新）'!B:H,2,FALSE)</f>
        <v>114-25010013</v>
      </c>
      <c r="R1007" s="27" t="str">
        <f>VLOOKUP(N1007,'散件（更新）'!B:H,7,FALSE)</f>
        <v>Scraper</v>
      </c>
      <c r="S1007" s="27" t="str">
        <f>VLOOKUP(N1007,'散件（更新）'!B:E,4,FALSE)</f>
        <v>https://tineco-yxzt.oss-accelerate.aliyuncs.com/20250828/kechaiguatiaozujian_1756372187799.jpg</v>
      </c>
      <c r="T1007" s="27" t="s">
        <v>8759</v>
      </c>
      <c r="U1007" s="28" t="str">
        <f>VLOOKUP(N1007,'散件（更新）'!B:G,6,FALSE)</f>
        <v>SP;CL2501-01;可拆刮条组件</v>
      </c>
      <c r="V1007" s="28">
        <f>VLOOKUP(N1007,'散件（更新）'!B:I,8,FALSE)</f>
        <v>6932485010943</v>
      </c>
    </row>
    <row r="1008" spans="1:22" ht="20.149999999999999" customHeight="1">
      <c r="A1008" s="57">
        <v>46169</v>
      </c>
      <c r="B1008" s="58" t="s">
        <v>13676</v>
      </c>
      <c r="C1008" s="27" t="str">
        <f>VLOOKUP(B1008,'大货清单（不定期按GOMS更新）'!A:H,8,0)</f>
        <v>109-25010101</v>
      </c>
      <c r="D1008" s="27" t="str">
        <f>VLOOKUP(B1008,'大货清单（不定期按GOMS更新）'!A:C,3,0)</f>
        <v>CL2501A-01</v>
      </c>
      <c r="E1008" s="27" t="str">
        <f>VLOOKUP(B1008,'大货清单（不定期按GOMS更新）'!A:H,4,0)</f>
        <v>DE,FR,IT,ES,PL,SE,NL,BE</v>
      </c>
      <c r="F1008" s="27" t="str">
        <f>VLOOKUP(B1008,'大货清单（不定期按GOMS更新）'!A:H,2,0)</f>
        <v>Floor One S6 Stretch Steam</v>
      </c>
      <c r="G1008" s="28" t="str">
        <f>VLOOKUP(B1008,'大货清单（不定期按GOMS更新）'!A:I,9,FALSE)</f>
        <v>6932485011537,6932485011544</v>
      </c>
      <c r="H1008" s="27" t="str">
        <f>VLOOKUP(B1008,'大货清单（不定期按GOMS更新）'!A:H,7,0)</f>
        <v>White</v>
      </c>
      <c r="I1008" s="27" t="str">
        <f>VLOOKUP(B1008,'大货清单（不定期按GOMS更新）'!A:F,6,FALSE)</f>
        <v>ACTIVE</v>
      </c>
      <c r="J1008" s="27" t="str">
        <f>VLOOKUP(B1008,'大货清单（不定期按GOMS更新）'!A:K,11,FALSE)</f>
        <v>8.25</v>
      </c>
      <c r="K1008" s="27" t="str">
        <f>VLOOKUP(B1008,'大货清单（不定期按GOMS更新）'!A:N,12,FALSE)</f>
        <v>316</v>
      </c>
      <c r="L1008" s="27" t="str">
        <f>VLOOKUP(B1008,'大货清单（不定期按GOMS更新）'!A:M,13,FALSE)</f>
        <v>290</v>
      </c>
      <c r="M1008" s="27" t="str">
        <f>VLOOKUP(B1008,'大货清单（不定期按GOMS更新）'!A:N,14,FALSE)</f>
        <v>718</v>
      </c>
      <c r="N1008" s="58" t="s">
        <v>15537</v>
      </c>
      <c r="O1008" s="27">
        <f>IFERROR(VLOOKUP(N1008,'散件迭代（不定期更新）'!C:J,8,FALSE),0)</f>
        <v>0</v>
      </c>
      <c r="P1008" s="27">
        <f>IFERROR(VLOOKUP(N1008,'散件（更新）'!B:H,3,FALSE),0)</f>
        <v>0</v>
      </c>
      <c r="Q1008" s="27" t="str">
        <f>VLOOKUP(N1008,'散件（更新）'!B:H,2,FALSE)</f>
        <v>114-24581301</v>
      </c>
      <c r="R1008" s="27" t="str">
        <f>VLOOKUP(N1008,'散件（更新）'!B:H,7,FALSE)</f>
        <v>Motor</v>
      </c>
      <c r="S1008" s="27" t="str">
        <f>VLOOKUP(N1008,'散件（更新）'!B:E,4,FALSE)</f>
        <v>https://tineco-yxzt.oss-accelerate.aliyuncs.com/20250828/weixintupian_20240530083112_1756342102926.jpg</v>
      </c>
      <c r="T1008" s="27" t="s">
        <v>8759</v>
      </c>
      <c r="U1008" s="28" t="str">
        <f>VLOOKUP(N1008,'散件（更新）'!B:G,6,FALSE)</f>
        <v>SP;CL2458M-01;有刷电机齿轮箱组件</v>
      </c>
      <c r="V1008" s="28">
        <f>VLOOKUP(N1008,'散件（更新）'!B:I,8,FALSE)</f>
        <v>6932485011650</v>
      </c>
    </row>
    <row r="1009" spans="1:22" ht="20.149999999999999" customHeight="1">
      <c r="A1009" s="57">
        <v>46169</v>
      </c>
      <c r="B1009" s="58" t="s">
        <v>13679</v>
      </c>
      <c r="C1009" s="27" t="str">
        <f>VLOOKUP(B1009,'大货清单（不定期按GOMS更新）'!A:H,8,0)</f>
        <v>109-25010102</v>
      </c>
      <c r="D1009" s="27" t="str">
        <f>VLOOKUP(B1009,'大货清单（不定期按GOMS更新）'!A:C,3,0)</f>
        <v>CL2501A-02</v>
      </c>
      <c r="E1009" s="27" t="str">
        <f>VLOOKUP(B1009,'大货清单（不定期按GOMS更新）'!A:H,4,0)</f>
        <v>PL</v>
      </c>
      <c r="F1009" s="27" t="str">
        <f>VLOOKUP(B1009,'大货清单（不定期按GOMS更新）'!A:H,2,0)</f>
        <v>FLOOR ONE S6 Stretch Steam Plus</v>
      </c>
      <c r="G1009" s="28" t="str">
        <f>VLOOKUP(B1009,'大货清单（不定期按GOMS更新）'!A:I,9,FALSE)</f>
        <v>6932485011551</v>
      </c>
      <c r="H1009" s="27" t="str">
        <f>VLOOKUP(B1009,'大货清单（不定期按GOMS更新）'!A:H,7,0)</f>
        <v>WHITE</v>
      </c>
      <c r="I1009" s="27" t="str">
        <f>VLOOKUP(B1009,'大货清单（不定期按GOMS更新）'!A:F,6,FALSE)</f>
        <v>ACTIVE</v>
      </c>
      <c r="J1009" s="27" t="str">
        <f>VLOOKUP(B1009,'大货清单（不定期按GOMS更新）'!A:K,11,FALSE)</f>
        <v>8.65</v>
      </c>
      <c r="K1009" s="27" t="str">
        <f>VLOOKUP(B1009,'大货清单（不定期按GOMS更新）'!A:N,12,FALSE)</f>
        <v>316</v>
      </c>
      <c r="L1009" s="27" t="str">
        <f>VLOOKUP(B1009,'大货清单（不定期按GOMS更新）'!A:M,13,FALSE)</f>
        <v>290</v>
      </c>
      <c r="M1009" s="27" t="str">
        <f>VLOOKUP(B1009,'大货清单（不定期按GOMS更新）'!A:N,14,FALSE)</f>
        <v>718</v>
      </c>
      <c r="N1009" s="58" t="s">
        <v>15537</v>
      </c>
      <c r="O1009" s="27">
        <f>IFERROR(VLOOKUP(N1009,'散件迭代（不定期更新）'!C:J,8,FALSE),0)</f>
        <v>0</v>
      </c>
      <c r="P1009" s="27">
        <f>IFERROR(VLOOKUP(N1009,'散件（更新）'!B:H,3,FALSE),0)</f>
        <v>0</v>
      </c>
      <c r="Q1009" s="27" t="str">
        <f>VLOOKUP(N1009,'散件（更新）'!B:H,2,FALSE)</f>
        <v>114-24581301</v>
      </c>
      <c r="R1009" s="27" t="str">
        <f>VLOOKUP(N1009,'散件（更新）'!B:H,7,FALSE)</f>
        <v>Motor</v>
      </c>
      <c r="S1009" s="27" t="str">
        <f>VLOOKUP(N1009,'散件（更新）'!B:E,4,FALSE)</f>
        <v>https://tineco-yxzt.oss-accelerate.aliyuncs.com/20250828/weixintupian_20240530083112_1756342102926.jpg</v>
      </c>
      <c r="T1009" s="27" t="s">
        <v>8759</v>
      </c>
      <c r="U1009" s="28" t="str">
        <f>VLOOKUP(N1009,'散件（更新）'!B:G,6,FALSE)</f>
        <v>SP;CL2458M-01;有刷电机齿轮箱组件</v>
      </c>
      <c r="V1009" s="28">
        <f>VLOOKUP(N1009,'散件（更新）'!B:I,8,FALSE)</f>
        <v>6932485011650</v>
      </c>
    </row>
    <row r="1010" spans="1:22" ht="20.149999999999999" customHeight="1">
      <c r="A1010" s="57">
        <v>46169</v>
      </c>
      <c r="B1010" s="58" t="s">
        <v>13708</v>
      </c>
      <c r="C1010" s="27" t="str">
        <f>VLOOKUP(B1010,'大货清单（不定期按GOMS更新）'!A:H,8,0)</f>
        <v>109-25010201</v>
      </c>
      <c r="D1010" s="27" t="str">
        <f>VLOOKUP(B1010,'大货清单（不定期按GOMS更新）'!A:C,3,0)</f>
        <v>CL2501B-01</v>
      </c>
      <c r="E1010" s="27" t="str">
        <f>VLOOKUP(B1010,'大货清单（不定期按GOMS更新）'!A:H,4,0)</f>
        <v>GB</v>
      </c>
      <c r="F1010" s="27" t="str">
        <f>VLOOKUP(B1010,'大货清单（不定期按GOMS更新）'!A:H,2,0)</f>
        <v>FLOOR ONE S6 Stretch Steam</v>
      </c>
      <c r="G1010" s="28" t="str">
        <f>VLOOKUP(B1010,'大货清单（不定期按GOMS更新）'!A:I,9,FALSE)</f>
        <v>6932485011544</v>
      </c>
      <c r="H1010" s="27" t="str">
        <f>VLOOKUP(B1010,'大货清单（不定期按GOMS更新）'!A:H,7,0)</f>
        <v>White</v>
      </c>
      <c r="I1010" s="27" t="str">
        <f>VLOOKUP(B1010,'大货清单（不定期按GOMS更新）'!A:F,6,FALSE)</f>
        <v>ACTIVE</v>
      </c>
      <c r="J1010" s="27" t="str">
        <f>VLOOKUP(B1010,'大货清单（不定期按GOMS更新）'!A:K,11,FALSE)</f>
        <v>8.25</v>
      </c>
      <c r="K1010" s="27" t="str">
        <f>VLOOKUP(B1010,'大货清单（不定期按GOMS更新）'!A:N,12,FALSE)</f>
        <v>316</v>
      </c>
      <c r="L1010" s="27" t="str">
        <f>VLOOKUP(B1010,'大货清单（不定期按GOMS更新）'!A:M,13,FALSE)</f>
        <v>290</v>
      </c>
      <c r="M1010" s="27" t="str">
        <f>VLOOKUP(B1010,'大货清单（不定期按GOMS更新）'!A:N,14,FALSE)</f>
        <v>718</v>
      </c>
      <c r="N1010" s="58" t="s">
        <v>15537</v>
      </c>
      <c r="O1010" s="27">
        <f>IFERROR(VLOOKUP(N1010,'散件迭代（不定期更新）'!C:J,8,FALSE),0)</f>
        <v>0</v>
      </c>
      <c r="P1010" s="27">
        <f>IFERROR(VLOOKUP(N1010,'散件（更新）'!B:H,3,FALSE),0)</f>
        <v>0</v>
      </c>
      <c r="Q1010" s="27" t="str">
        <f>VLOOKUP(N1010,'散件（更新）'!B:H,2,FALSE)</f>
        <v>114-24581301</v>
      </c>
      <c r="R1010" s="27" t="str">
        <f>VLOOKUP(N1010,'散件（更新）'!B:H,7,FALSE)</f>
        <v>Motor</v>
      </c>
      <c r="S1010" s="27" t="str">
        <f>VLOOKUP(N1010,'散件（更新）'!B:E,4,FALSE)</f>
        <v>https://tineco-yxzt.oss-accelerate.aliyuncs.com/20250828/weixintupian_20240530083112_1756342102926.jpg</v>
      </c>
      <c r="T1010" s="27" t="s">
        <v>8759</v>
      </c>
      <c r="U1010" s="28" t="str">
        <f>VLOOKUP(N1010,'散件（更新）'!B:G,6,FALSE)</f>
        <v>SP;CL2458M-01;有刷电机齿轮箱组件</v>
      </c>
      <c r="V1010" s="28">
        <f>VLOOKUP(N1010,'散件（更新）'!B:I,8,FALSE)</f>
        <v>6932485011650</v>
      </c>
    </row>
    <row r="1011" spans="1:22" ht="20.149999999999999" customHeight="1">
      <c r="A1011" s="57">
        <v>46169</v>
      </c>
      <c r="B1011" s="58" t="s">
        <v>13686</v>
      </c>
      <c r="C1011" s="27" t="str">
        <f>VLOOKUP(B1011,'大货清单（不定期按GOMS更新）'!A:H,8,0)</f>
        <v>107-24460102</v>
      </c>
      <c r="D1011" s="27" t="str">
        <f>VLOOKUP(B1011,'大货清单（不定期按GOMS更新）'!A:C,3,0)</f>
        <v>ZB2446A-02</v>
      </c>
      <c r="E1011" s="27">
        <f>VLOOKUP(B1011,'大货清单（不定期按GOMS更新）'!A:H,4,0)</f>
        <v>0</v>
      </c>
      <c r="F1011" s="27" t="str">
        <f>VLOOKUP(B1011,'大货清单（不定期按GOMS更新）'!A:H,2,0)</f>
        <v>A25 PLUS</v>
      </c>
      <c r="G1011" s="28">
        <f>VLOOKUP(B1011,'大货清单（不定期按GOMS更新）'!A:I,9,FALSE)</f>
        <v>6932485013975</v>
      </c>
      <c r="H1011" s="27" t="str">
        <f>VLOOKUP(B1011,'大货清单（不定期按GOMS更新）'!A:H,7,0)</f>
        <v>White</v>
      </c>
      <c r="I1011" s="27" t="str">
        <f>VLOOKUP(B1011,'大货清单（不定期按GOMS更新）'!A:F,6,FALSE)</f>
        <v>ACTIVE</v>
      </c>
      <c r="J1011" s="27" t="str">
        <f>VLOOKUP(B1011,'大货清单（不定期按GOMS更新）'!A:K,11,FALSE)</f>
        <v>5.5</v>
      </c>
      <c r="K1011" s="27" t="str">
        <f>VLOOKUP(B1011,'大货清单（不定期按GOMS更新）'!A:N,12,FALSE)</f>
        <v>676</v>
      </c>
      <c r="L1011" s="27" t="str">
        <f>VLOOKUP(B1011,'大货清单（不定期按GOMS更新）'!A:M,13,FALSE)</f>
        <v>165</v>
      </c>
      <c r="M1011" s="27" t="str">
        <f>VLOOKUP(B1011,'大货清单（不定期按GOMS更新）'!A:N,14,FALSE)</f>
        <v>298</v>
      </c>
      <c r="N1011" s="58" t="s">
        <v>15191</v>
      </c>
      <c r="O1011" s="27">
        <f>IFERROR(VLOOKUP(N1011,'散件迭代（不定期更新）'!C:J,8,FALSE),0)</f>
        <v>0</v>
      </c>
      <c r="P1011" s="27">
        <f>IFERROR(VLOOKUP(N1011,'散件（更新）'!B:H,3,FALSE),0)</f>
        <v>0</v>
      </c>
      <c r="Q1011" s="27" t="str">
        <f>VLOOKUP(N1011,'散件（更新）'!B:H,2,FALSE)</f>
        <v>114-24460104</v>
      </c>
      <c r="R1011" s="27" t="str">
        <f>VLOOKUP(N1011,'散件（更新）'!B:H,7,FALSE)</f>
        <v>Carpet Brush</v>
      </c>
      <c r="S1011" s="27" t="str">
        <f>VLOOKUP(N1011,'散件（更新）'!B:E,4,FALSE)</f>
        <v>https://tineco-yxzt.oss-accelerate.aliyuncs.com/20251011/weixintupian_20250925133837_1760164284168.jpg</v>
      </c>
      <c r="T1011" s="27" t="s">
        <v>8759</v>
      </c>
      <c r="U1011" s="28" t="str">
        <f>VLOOKUP(N1011,'散件（更新）'!B:G,6,FALSE)</f>
        <v>SP;ZB2446A-01;地刷组件-低配</v>
      </c>
      <c r="V1011" s="28">
        <f>VLOOKUP(N1011,'散件（更新）'!B:I,8,FALSE)</f>
        <v>6932485014231</v>
      </c>
    </row>
    <row r="1012" spans="1:22" ht="20.149999999999999" customHeight="1">
      <c r="A1012" s="57">
        <v>46169</v>
      </c>
      <c r="B1012" s="58" t="s">
        <v>13686</v>
      </c>
      <c r="C1012" s="27" t="str">
        <f>VLOOKUP(B1012,'大货清单（不定期按GOMS更新）'!A:H,8,0)</f>
        <v>107-24460102</v>
      </c>
      <c r="D1012" s="27" t="str">
        <f>VLOOKUP(B1012,'大货清单（不定期按GOMS更新）'!A:C,3,0)</f>
        <v>ZB2446A-02</v>
      </c>
      <c r="E1012" s="27">
        <f>VLOOKUP(B1012,'大货清单（不定期按GOMS更新）'!A:H,4,0)</f>
        <v>0</v>
      </c>
      <c r="F1012" s="29" t="str">
        <f>VLOOKUP(B1012,'大货清单（不定期按GOMS更新）'!A:H,2,0)</f>
        <v>A25 PLUS</v>
      </c>
      <c r="G1012" s="28">
        <f>VLOOKUP(B1012,'大货清单（不定期按GOMS更新）'!A:I,9,FALSE)</f>
        <v>6932485013975</v>
      </c>
      <c r="H1012" s="27" t="str">
        <f>VLOOKUP(B1012,'大货清单（不定期按GOMS更新）'!A:H,7,0)</f>
        <v>White</v>
      </c>
      <c r="I1012" s="27" t="str">
        <f>VLOOKUP(B1012,'大货清单（不定期按GOMS更新）'!A:F,6,FALSE)</f>
        <v>ACTIVE</v>
      </c>
      <c r="J1012" s="27" t="str">
        <f>VLOOKUP(B1012,'大货清单（不定期按GOMS更新）'!A:K,11,FALSE)</f>
        <v>5.5</v>
      </c>
      <c r="K1012" s="27" t="str">
        <f>VLOOKUP(B1012,'大货清单（不定期按GOMS更新）'!A:N,12,FALSE)</f>
        <v>676</v>
      </c>
      <c r="L1012" s="27" t="str">
        <f>VLOOKUP(B1012,'大货清单（不定期按GOMS更新）'!A:M,13,FALSE)</f>
        <v>165</v>
      </c>
      <c r="M1012" s="27" t="str">
        <f>VLOOKUP(B1012,'大货清单（不定期按GOMS更新）'!A:N,14,FALSE)</f>
        <v>298</v>
      </c>
      <c r="N1012" s="58" t="s">
        <v>14938</v>
      </c>
      <c r="O1012" s="27">
        <f>IFERROR(VLOOKUP(N1012,'散件迭代（不定期更新）'!C:J,8,FALSE),0)</f>
        <v>0</v>
      </c>
      <c r="P1012" s="27">
        <f>IFERROR(VLOOKUP(N1012,'散件（更新）'!B:H,3,FALSE),0)</f>
        <v>0</v>
      </c>
      <c r="Q1012" s="27" t="str">
        <f>VLOOKUP(N1012,'散件（更新）'!B:H,2,FALSE)</f>
        <v>114-24460101</v>
      </c>
      <c r="R1012" s="27" t="str">
        <f>VLOOKUP(N1012,'散件（更新）'!B:H,7,FALSE)</f>
        <v>Dustbin</v>
      </c>
      <c r="S1012" s="27" t="str">
        <f>VLOOKUP(N1012,'散件（更新）'!B:E,4,FALSE)</f>
        <v>https://tineco-yxzt.oss-accelerate.aliyuncs.com/20251011/weixinjietu_20250925114216_1760164010057.png</v>
      </c>
      <c r="T1012" s="27" t="s">
        <v>8759</v>
      </c>
      <c r="U1012" s="28" t="str">
        <f>VLOOKUP(N1012,'散件（更新）'!B:G,6,FALSE)</f>
        <v>SP;ZB2446A-01;尘桶组件（散件）</v>
      </c>
      <c r="V1012" s="28">
        <f>VLOOKUP(N1012,'散件（更新）'!B:I,8,FALSE)</f>
        <v>6932485014200</v>
      </c>
    </row>
    <row r="1013" spans="1:22" ht="20.149999999999999" customHeight="1">
      <c r="A1013" s="57">
        <v>46169</v>
      </c>
      <c r="B1013" s="58" t="s">
        <v>13686</v>
      </c>
      <c r="C1013" s="27" t="str">
        <f>VLOOKUP(B1013,'大货清单（不定期按GOMS更新）'!A:H,8,0)</f>
        <v>107-24460102</v>
      </c>
      <c r="D1013" s="27" t="str">
        <f>VLOOKUP(B1013,'大货清单（不定期按GOMS更新）'!A:C,3,0)</f>
        <v>ZB2446A-02</v>
      </c>
      <c r="E1013" s="27">
        <f>VLOOKUP(B1013,'大货清单（不定期按GOMS更新）'!A:H,4,0)</f>
        <v>0</v>
      </c>
      <c r="F1013" s="27" t="str">
        <f>VLOOKUP(B1013,'大货清单（不定期按GOMS更新）'!A:H,2,0)</f>
        <v>A25 PLUS</v>
      </c>
      <c r="G1013" s="28">
        <f>VLOOKUP(B1013,'大货清单（不定期按GOMS更新）'!A:I,9,FALSE)</f>
        <v>6932485013975</v>
      </c>
      <c r="H1013" s="27" t="str">
        <f>VLOOKUP(B1013,'大货清单（不定期按GOMS更新）'!A:H,7,0)</f>
        <v>White</v>
      </c>
      <c r="I1013" s="27" t="str">
        <f>VLOOKUP(B1013,'大货清单（不定期按GOMS更新）'!A:F,6,FALSE)</f>
        <v>ACTIVE</v>
      </c>
      <c r="J1013" s="27" t="str">
        <f>VLOOKUP(B1013,'大货清单（不定期按GOMS更新）'!A:K,11,FALSE)</f>
        <v>5.5</v>
      </c>
      <c r="K1013" s="27" t="str">
        <f>VLOOKUP(B1013,'大货清单（不定期按GOMS更新）'!A:N,12,FALSE)</f>
        <v>676</v>
      </c>
      <c r="L1013" s="27" t="str">
        <f>VLOOKUP(B1013,'大货清单（不定期按GOMS更新）'!A:M,13,FALSE)</f>
        <v>165</v>
      </c>
      <c r="M1013" s="27" t="str">
        <f>VLOOKUP(B1013,'大货清单（不定期按GOMS更新）'!A:N,14,FALSE)</f>
        <v>298</v>
      </c>
      <c r="N1013" s="58" t="s">
        <v>15533</v>
      </c>
      <c r="O1013" s="27">
        <f>IFERROR(VLOOKUP(N1013,'散件迭代（不定期更新）'!C:J,8,FALSE),0)</f>
        <v>0</v>
      </c>
      <c r="P1013" s="27">
        <f>IFERROR(VLOOKUP(N1013,'散件（更新）'!B:H,3,FALSE),0)</f>
        <v>0</v>
      </c>
      <c r="Q1013" s="27" t="str">
        <f>VLOOKUP(N1013,'散件（更新）'!B:H,2,FALSE)</f>
        <v>114-24460105</v>
      </c>
      <c r="R1013" s="27" t="str">
        <f>VLOOKUP(N1013,'散件（更新）'!B:H,7,FALSE)</f>
        <v>HEPA Assy</v>
      </c>
      <c r="S1013" s="27" t="str">
        <f>VLOOKUP(N1013,'散件（更新）'!B:E,4,FALSE)</f>
        <v>https://tineco-yxzt.oss-accelerate.aliyuncs.com/20251011/weixinjietu_20250925114514_1760164352375.png</v>
      </c>
      <c r="T1013" s="27" t="s">
        <v>8759</v>
      </c>
      <c r="U1013" s="28" t="str">
        <f>VLOOKUP(N1013,'散件（更新）'!B:G,6,FALSE)</f>
        <v>SP;ZB2446A-01;HAPA组件</v>
      </c>
      <c r="V1013" s="28">
        <f>VLOOKUP(N1013,'散件（更新）'!B:I,8,FALSE)</f>
        <v>6932485014248</v>
      </c>
    </row>
    <row r="1014" spans="1:22" ht="20.149999999999999" customHeight="1">
      <c r="A1014" s="57">
        <v>46169</v>
      </c>
      <c r="B1014" s="58" t="s">
        <v>13686</v>
      </c>
      <c r="C1014" s="27" t="str">
        <f>VLOOKUP(B1014,'大货清单（不定期按GOMS更新）'!A:H,8,0)</f>
        <v>107-24460102</v>
      </c>
      <c r="D1014" s="27" t="str">
        <f>VLOOKUP(B1014,'大货清单（不定期按GOMS更新）'!A:C,3,0)</f>
        <v>ZB2446A-02</v>
      </c>
      <c r="E1014" s="27">
        <f>VLOOKUP(B1014,'大货清单（不定期按GOMS更新）'!A:H,4,0)</f>
        <v>0</v>
      </c>
      <c r="F1014" s="27" t="str">
        <f>VLOOKUP(B1014,'大货清单（不定期按GOMS更新）'!A:H,2,0)</f>
        <v>A25 PLUS</v>
      </c>
      <c r="G1014" s="28">
        <f>VLOOKUP(B1014,'大货清单（不定期按GOMS更新）'!A:I,9,FALSE)</f>
        <v>6932485013975</v>
      </c>
      <c r="H1014" s="27" t="str">
        <f>VLOOKUP(B1014,'大货清单（不定期按GOMS更新）'!A:H,7,0)</f>
        <v>White</v>
      </c>
      <c r="I1014" s="27" t="str">
        <f>VLOOKUP(B1014,'大货清单（不定期按GOMS更新）'!A:F,6,FALSE)</f>
        <v>ACTIVE</v>
      </c>
      <c r="J1014" s="27" t="str">
        <f>VLOOKUP(B1014,'大货清单（不定期按GOMS更新）'!A:K,11,FALSE)</f>
        <v>5.5</v>
      </c>
      <c r="K1014" s="27" t="str">
        <f>VLOOKUP(B1014,'大货清单（不定期按GOMS更新）'!A:N,12,FALSE)</f>
        <v>676</v>
      </c>
      <c r="L1014" s="27" t="str">
        <f>VLOOKUP(B1014,'大货清单（不定期按GOMS更新）'!A:M,13,FALSE)</f>
        <v>165</v>
      </c>
      <c r="M1014" s="27" t="str">
        <f>VLOOKUP(B1014,'大货清单（不定期按GOMS更新）'!A:N,14,FALSE)</f>
        <v>298</v>
      </c>
      <c r="N1014" s="58" t="s">
        <v>15548</v>
      </c>
      <c r="O1014" s="27">
        <f>IFERROR(VLOOKUP(N1014,'散件迭代（不定期更新）'!C:J,8,FALSE),0)</f>
        <v>0</v>
      </c>
      <c r="P1014" s="27">
        <f>IFERROR(VLOOKUP(N1014,'散件（更新）'!B:H,3,FALSE),0)</f>
        <v>0</v>
      </c>
      <c r="Q1014" s="27" t="str">
        <f>VLOOKUP(N1014,'散件（更新）'!B:H,2,FALSE)</f>
        <v>114-24460102</v>
      </c>
      <c r="R1014" s="27" t="str">
        <f>VLOOKUP(N1014,'散件（更新）'!B:H,7,FALSE)</f>
        <v>Main Body</v>
      </c>
      <c r="S1014" s="27" t="str">
        <f>VLOOKUP(N1014,'散件（更新）'!B:E,4,FALSE)</f>
        <v>https://tineco-yxzt.oss-accelerate.aliyuncs.com/20251011/weixintupian_20250925113937_1760164139322.jpg</v>
      </c>
      <c r="T1014" s="27" t="s">
        <v>8759</v>
      </c>
      <c r="U1014" s="28" t="str">
        <f>VLOOKUP(N1014,'散件（更新）'!B:G,6,FALSE)</f>
        <v>SP;ZB2446A-01;手持组件</v>
      </c>
      <c r="V1014" s="28">
        <f>VLOOKUP(N1014,'散件（更新）'!B:I,8,FALSE)</f>
        <v>6932485014217</v>
      </c>
    </row>
    <row r="1015" spans="1:22" ht="20.149999999999999" customHeight="1">
      <c r="A1015" s="57">
        <v>46169</v>
      </c>
      <c r="B1015" s="58" t="s">
        <v>13686</v>
      </c>
      <c r="C1015" s="27" t="str">
        <f>VLOOKUP(B1015,'大货清单（不定期按GOMS更新）'!A:H,8,0)</f>
        <v>107-24460102</v>
      </c>
      <c r="D1015" s="27" t="str">
        <f>VLOOKUP(B1015,'大货清单（不定期按GOMS更新）'!A:C,3,0)</f>
        <v>ZB2446A-02</v>
      </c>
      <c r="E1015" s="27">
        <f>VLOOKUP(B1015,'大货清单（不定期按GOMS更新）'!A:H,4,0)</f>
        <v>0</v>
      </c>
      <c r="F1015" s="27" t="str">
        <f>VLOOKUP(B1015,'大货清单（不定期按GOMS更新）'!A:H,2,0)</f>
        <v>A25 PLUS</v>
      </c>
      <c r="G1015" s="28">
        <f>VLOOKUP(B1015,'大货清单（不定期按GOMS更新）'!A:I,9,FALSE)</f>
        <v>6932485013975</v>
      </c>
      <c r="H1015" s="27" t="str">
        <f>VLOOKUP(B1015,'大货清单（不定期按GOMS更新）'!A:H,7,0)</f>
        <v>White</v>
      </c>
      <c r="I1015" s="27" t="str">
        <f>VLOOKUP(B1015,'大货清单（不定期按GOMS更新）'!A:F,6,FALSE)</f>
        <v>ACTIVE</v>
      </c>
      <c r="J1015" s="27" t="str">
        <f>VLOOKUP(B1015,'大货清单（不定期按GOMS更新）'!A:K,11,FALSE)</f>
        <v>5.5</v>
      </c>
      <c r="K1015" s="27" t="str">
        <f>VLOOKUP(B1015,'大货清单（不定期按GOMS更新）'!A:N,12,FALSE)</f>
        <v>676</v>
      </c>
      <c r="L1015" s="27" t="str">
        <f>VLOOKUP(B1015,'大货清单（不定期按GOMS更新）'!A:M,13,FALSE)</f>
        <v>165</v>
      </c>
      <c r="M1015" s="27" t="str">
        <f>VLOOKUP(B1015,'大货清单（不定期按GOMS更新）'!A:N,14,FALSE)</f>
        <v>298</v>
      </c>
      <c r="N1015" s="58" t="s">
        <v>15301</v>
      </c>
      <c r="O1015" s="27">
        <f>IFERROR(VLOOKUP(N1015,'散件迭代（不定期更新）'!C:J,8,FALSE),0)</f>
        <v>0</v>
      </c>
      <c r="P1015" s="27">
        <f>IFERROR(VLOOKUP(N1015,'散件（更新）'!B:H,3,FALSE),0)</f>
        <v>0</v>
      </c>
      <c r="Q1015" s="27" t="str">
        <f>VLOOKUP(N1015,'散件（更新）'!B:H,2,FALSE)</f>
        <v>114-24460100</v>
      </c>
      <c r="R1015" s="27" t="str">
        <f>VLOOKUP(N1015,'散件（更新）'!B:H,7,FALSE)</f>
        <v>Battery</v>
      </c>
      <c r="S1015" s="27" t="str">
        <f>VLOOKUP(N1015,'散件（更新）'!B:E,4,FALSE)</f>
        <v>https://tineco-yxzt.oss-accelerate.aliyuncs.com/20251011/weixintupian_20250925114017_1760167470919.jpg</v>
      </c>
      <c r="T1015" s="27" t="s">
        <v>8759</v>
      </c>
      <c r="U1015" s="28" t="str">
        <f>VLOOKUP(N1015,'散件（更新）'!B:G,6,FALSE)</f>
        <v>SP;ZB2446A-01;电池包组件（蓝微带铭牌）</v>
      </c>
      <c r="V1015" s="28">
        <f>VLOOKUP(N1015,'散件（更新）'!B:I,8,FALSE)</f>
        <v>6932485014194</v>
      </c>
    </row>
    <row r="1016" spans="1:22" ht="20.149999999999999" customHeight="1">
      <c r="A1016" s="57">
        <v>46169</v>
      </c>
      <c r="B1016" s="58" t="s">
        <v>13686</v>
      </c>
      <c r="C1016" s="27" t="str">
        <f>VLOOKUP(B1016,'大货清单（不定期按GOMS更新）'!A:H,8,0)</f>
        <v>107-24460102</v>
      </c>
      <c r="D1016" s="27" t="str">
        <f>VLOOKUP(B1016,'大货清单（不定期按GOMS更新）'!A:C,3,0)</f>
        <v>ZB2446A-02</v>
      </c>
      <c r="E1016" s="27">
        <f>VLOOKUP(B1016,'大货清单（不定期按GOMS更新）'!A:H,4,0)</f>
        <v>0</v>
      </c>
      <c r="F1016" s="27" t="str">
        <f>VLOOKUP(B1016,'大货清单（不定期按GOMS更新）'!A:H,2,0)</f>
        <v>A25 PLUS</v>
      </c>
      <c r="G1016" s="28">
        <f>VLOOKUP(B1016,'大货清单（不定期按GOMS更新）'!A:I,9,FALSE)</f>
        <v>6932485013975</v>
      </c>
      <c r="H1016" s="27" t="str">
        <f>VLOOKUP(B1016,'大货清单（不定期按GOMS更新）'!A:H,7,0)</f>
        <v>White</v>
      </c>
      <c r="I1016" s="27" t="str">
        <f>VLOOKUP(B1016,'大货清单（不定期按GOMS更新）'!A:F,6,FALSE)</f>
        <v>ACTIVE</v>
      </c>
      <c r="J1016" s="27" t="str">
        <f>VLOOKUP(B1016,'大货清单（不定期按GOMS更新）'!A:K,11,FALSE)</f>
        <v>5.5</v>
      </c>
      <c r="K1016" s="27" t="str">
        <f>VLOOKUP(B1016,'大货清单（不定期按GOMS更新）'!A:N,12,FALSE)</f>
        <v>676</v>
      </c>
      <c r="L1016" s="27" t="str">
        <f>VLOOKUP(B1016,'大货清单（不定期按GOMS更新）'!A:M,13,FALSE)</f>
        <v>165</v>
      </c>
      <c r="M1016" s="27" t="str">
        <f>VLOOKUP(B1016,'大货清单（不定期按GOMS更新）'!A:N,14,FALSE)</f>
        <v>298</v>
      </c>
      <c r="N1016" s="58" t="s">
        <v>14392</v>
      </c>
      <c r="O1016" s="27">
        <f>IFERROR(VLOOKUP(N1016,'散件迭代（不定期更新）'!C:J,8,FALSE),0)</f>
        <v>0</v>
      </c>
      <c r="P1016" s="27">
        <f>IFERROR(VLOOKUP(N1016,'散件（更新）'!B:H,3,FALSE),0)</f>
        <v>0</v>
      </c>
      <c r="Q1016" s="27" t="str">
        <f>VLOOKUP(N1016,'散件（更新）'!B:H,2,FALSE)</f>
        <v>114-24460103</v>
      </c>
      <c r="R1016" s="27" t="str">
        <f>VLOOKUP(N1016,'散件（更新）'!B:H,7,FALSE)</f>
        <v>Wall-Mounted Dock</v>
      </c>
      <c r="S1016" s="27" t="str">
        <f>VLOOKUP(N1016,'散件（更新）'!B:E,4,FALSE)</f>
        <v>https://tineco-yxzt.oss-accelerate.aliyuncs.com/20251011/weixinjietu_20250925134029_1760164222548.png</v>
      </c>
      <c r="T1016" s="27" t="s">
        <v>8759</v>
      </c>
      <c r="U1016" s="28" t="str">
        <f>VLOOKUP(N1016,'散件（更新）'!B:G,6,FALSE)</f>
        <v>SP;ZB2446A-01;墙挂组件</v>
      </c>
      <c r="V1016" s="28">
        <f>VLOOKUP(N1016,'散件（更新）'!B:I,8,FALSE)</f>
        <v>6932485014224</v>
      </c>
    </row>
    <row r="1017" spans="1:22" ht="20.149999999999999" customHeight="1">
      <c r="A1017" s="57">
        <v>46169</v>
      </c>
      <c r="B1017" s="58" t="s">
        <v>13686</v>
      </c>
      <c r="C1017" s="27" t="str">
        <f>VLOOKUP(B1017,'大货清单（不定期按GOMS更新）'!A:H,8,0)</f>
        <v>107-24460102</v>
      </c>
      <c r="D1017" s="27" t="str">
        <f>VLOOKUP(B1017,'大货清单（不定期按GOMS更新）'!A:C,3,0)</f>
        <v>ZB2446A-02</v>
      </c>
      <c r="E1017" s="27">
        <f>VLOOKUP(B1017,'大货清单（不定期按GOMS更新）'!A:H,4,0)</f>
        <v>0</v>
      </c>
      <c r="F1017" s="27" t="str">
        <f>VLOOKUP(B1017,'大货清单（不定期按GOMS更新）'!A:H,2,0)</f>
        <v>A25 PLUS</v>
      </c>
      <c r="G1017" s="28">
        <f>VLOOKUP(B1017,'大货清单（不定期按GOMS更新）'!A:I,9,FALSE)</f>
        <v>6932485013975</v>
      </c>
      <c r="H1017" s="27" t="str">
        <f>VLOOKUP(B1017,'大货清单（不定期按GOMS更新）'!A:H,7,0)</f>
        <v>White</v>
      </c>
      <c r="I1017" s="27" t="str">
        <f>VLOOKUP(B1017,'大货清单（不定期按GOMS更新）'!A:F,6,FALSE)</f>
        <v>ACTIVE</v>
      </c>
      <c r="J1017" s="27" t="str">
        <f>VLOOKUP(B1017,'大货清单（不定期按GOMS更新）'!A:K,11,FALSE)</f>
        <v>5.5</v>
      </c>
      <c r="K1017" s="27" t="str">
        <f>VLOOKUP(B1017,'大货清单（不定期按GOMS更新）'!A:N,12,FALSE)</f>
        <v>676</v>
      </c>
      <c r="L1017" s="27" t="str">
        <f>VLOOKUP(B1017,'大货清单（不定期按GOMS更新）'!A:M,13,FALSE)</f>
        <v>165</v>
      </c>
      <c r="M1017" s="27" t="str">
        <f>VLOOKUP(B1017,'大货清单（不定期按GOMS更新）'!A:N,14,FALSE)</f>
        <v>298</v>
      </c>
      <c r="N1017" s="58" t="s">
        <v>5184</v>
      </c>
      <c r="O1017" s="27">
        <f>IFERROR(VLOOKUP(N1017,'散件迭代（不定期更新）'!C:J,8,FALSE),0)</f>
        <v>0</v>
      </c>
      <c r="P1017" s="27" t="str">
        <f>IFERROR(VLOOKUP(N1017,'散件（更新）'!B:H,3,FALSE),0)</f>
        <v>206-1873-0507</v>
      </c>
      <c r="Q1017" s="27" t="str">
        <f>VLOOKUP(N1017,'散件（更新）'!B:H,2,FALSE)</f>
        <v>114-18730507</v>
      </c>
      <c r="R1017" s="27" t="str">
        <f>VLOOKUP(N1017,'散件（更新）'!B:H,7,FALSE)</f>
        <v>2-in-1 dusting brush</v>
      </c>
      <c r="S1017" s="27" t="str">
        <f>VLOOKUP(N1017,'散件（更新）'!B:E,4,FALSE)</f>
        <v>https://tineco-yxzt.oss-accelerate.aliyuncs.com/product/114-18730507.png</v>
      </c>
      <c r="T1017" s="27" t="s">
        <v>8759</v>
      </c>
      <c r="U1017" s="28" t="str">
        <f>VLOOKUP(N1017,'散件（更新）'!B:G,6,FALSE)</f>
        <v>组合刷组件</v>
      </c>
      <c r="V1017" s="28" t="str">
        <f>VLOOKUP(N1017,'散件（更新）'!B:I,8,FALSE)</f>
        <v>6972200190888</v>
      </c>
    </row>
    <row r="1018" spans="1:22" ht="20.149999999999999" customHeight="1">
      <c r="A1018" s="57">
        <v>46169</v>
      </c>
      <c r="B1018" s="58" t="s">
        <v>13686</v>
      </c>
      <c r="C1018" s="27" t="str">
        <f>VLOOKUP(B1018,'大货清单（不定期按GOMS更新）'!A:H,8,0)</f>
        <v>107-24460102</v>
      </c>
      <c r="D1018" s="27" t="str">
        <f>VLOOKUP(B1018,'大货清单（不定期按GOMS更新）'!A:C,3,0)</f>
        <v>ZB2446A-02</v>
      </c>
      <c r="E1018" s="27">
        <f>VLOOKUP(B1018,'大货清单（不定期按GOMS更新）'!A:H,4,0)</f>
        <v>0</v>
      </c>
      <c r="F1018" s="27" t="str">
        <f>VLOOKUP(B1018,'大货清单（不定期按GOMS更新）'!A:H,2,0)</f>
        <v>A25 PLUS</v>
      </c>
      <c r="G1018" s="28">
        <f>VLOOKUP(B1018,'大货清单（不定期按GOMS更新）'!A:I,9,FALSE)</f>
        <v>6932485013975</v>
      </c>
      <c r="H1018" s="27" t="str">
        <f>VLOOKUP(B1018,'大货清单（不定期按GOMS更新）'!A:H,7,0)</f>
        <v>White</v>
      </c>
      <c r="I1018" s="27" t="str">
        <f>VLOOKUP(B1018,'大货清单（不定期按GOMS更新）'!A:F,6,FALSE)</f>
        <v>ACTIVE</v>
      </c>
      <c r="J1018" s="27" t="str">
        <f>VLOOKUP(B1018,'大货清单（不定期按GOMS更新）'!A:K,11,FALSE)</f>
        <v>5.5</v>
      </c>
      <c r="K1018" s="27" t="str">
        <f>VLOOKUP(B1018,'大货清单（不定期按GOMS更新）'!A:N,12,FALSE)</f>
        <v>676</v>
      </c>
      <c r="L1018" s="27" t="str">
        <f>VLOOKUP(B1018,'大货清单（不定期按GOMS更新）'!A:M,13,FALSE)</f>
        <v>165</v>
      </c>
      <c r="M1018" s="27" t="str">
        <f>VLOOKUP(B1018,'大货清单（不定期按GOMS更新）'!A:N,14,FALSE)</f>
        <v>298</v>
      </c>
      <c r="N1018" s="58" t="s">
        <v>7266</v>
      </c>
      <c r="O1018" s="27">
        <f>IFERROR(VLOOKUP(N1018,'散件迭代（不定期更新）'!C:J,8,FALSE),0)</f>
        <v>0</v>
      </c>
      <c r="P1018" s="27">
        <f>IFERROR(VLOOKUP(N1018,'散件（更新）'!B:H,3,FALSE),0)</f>
        <v>0</v>
      </c>
      <c r="Q1018" s="27" t="str">
        <f>VLOOKUP(N1018,'散件（更新）'!B:H,2,FALSE)</f>
        <v>114-23680802</v>
      </c>
      <c r="R1018" s="27" t="str">
        <f>VLOOKUP(N1018,'散件（更新）'!B:H,7,FALSE)</f>
        <v>Mini Power Brush</v>
      </c>
      <c r="S1018" s="27" t="str">
        <f>VLOOKUP(N1018,'散件（更新）'!B:E,4,FALSE)</f>
        <v>https://tineco-yxzt.oss-accelerate.aliyuncs.com/20240912/minni_1726105061784.jpg</v>
      </c>
      <c r="T1018" s="27" t="s">
        <v>8759</v>
      </c>
      <c r="U1018" s="28" t="str">
        <f>VLOOKUP(N1018,'散件（更新）'!B:G,6,FALSE)</f>
        <v>小电动地刷组件</v>
      </c>
      <c r="V1018" s="28">
        <f>VLOOKUP(N1018,'散件（更新）'!B:I,8,FALSE)</f>
        <v>6932485001002</v>
      </c>
    </row>
    <row r="1019" spans="1:22" ht="20.149999999999999" customHeight="1">
      <c r="A1019" s="57">
        <v>46169</v>
      </c>
      <c r="B1019" s="58" t="s">
        <v>13686</v>
      </c>
      <c r="C1019" s="27" t="str">
        <f>VLOOKUP(B1019,'大货清单（不定期按GOMS更新）'!A:H,8,0)</f>
        <v>107-24460102</v>
      </c>
      <c r="D1019" s="27" t="str">
        <f>VLOOKUP(B1019,'大货清单（不定期按GOMS更新）'!A:C,3,0)</f>
        <v>ZB2446A-02</v>
      </c>
      <c r="E1019" s="27">
        <f>VLOOKUP(B1019,'大货清单（不定期按GOMS更新）'!A:H,4,0)</f>
        <v>0</v>
      </c>
      <c r="F1019" s="27" t="str">
        <f>VLOOKUP(B1019,'大货清单（不定期按GOMS更新）'!A:H,2,0)</f>
        <v>A25 PLUS</v>
      </c>
      <c r="G1019" s="28">
        <f>VLOOKUP(B1019,'大货清单（不定期按GOMS更新）'!A:I,9,FALSE)</f>
        <v>6932485013975</v>
      </c>
      <c r="H1019" s="27" t="str">
        <f>VLOOKUP(B1019,'大货清单（不定期按GOMS更新）'!A:H,7,0)</f>
        <v>White</v>
      </c>
      <c r="I1019" s="27" t="str">
        <f>VLOOKUP(B1019,'大货清单（不定期按GOMS更新）'!A:F,6,FALSE)</f>
        <v>ACTIVE</v>
      </c>
      <c r="J1019" s="27" t="str">
        <f>VLOOKUP(B1019,'大货清单（不定期按GOMS更新）'!A:K,11,FALSE)</f>
        <v>5.5</v>
      </c>
      <c r="K1019" s="27" t="str">
        <f>VLOOKUP(B1019,'大货清单（不定期按GOMS更新）'!A:N,12,FALSE)</f>
        <v>676</v>
      </c>
      <c r="L1019" s="27" t="str">
        <f>VLOOKUP(B1019,'大货清单（不定期按GOMS更新）'!A:M,13,FALSE)</f>
        <v>165</v>
      </c>
      <c r="M1019" s="27" t="str">
        <f>VLOOKUP(B1019,'大货清单（不定期按GOMS更新）'!A:N,14,FALSE)</f>
        <v>298</v>
      </c>
      <c r="N1019" s="58" t="s">
        <v>5167</v>
      </c>
      <c r="O1019" s="27">
        <f>IFERROR(VLOOKUP(N1019,'散件迭代（不定期更新）'!C:J,8,FALSE),0)</f>
        <v>0</v>
      </c>
      <c r="P1019" s="27" t="str">
        <f>IFERROR(VLOOKUP(N1019,'散件（更新）'!B:H,3,FALSE),0)</f>
        <v>/</v>
      </c>
      <c r="Q1019" s="27" t="str">
        <f>VLOOKUP(N1019,'散件（更新）'!B:H,2,FALSE)</f>
        <v>114-23770308</v>
      </c>
      <c r="R1019" s="27" t="str">
        <f>VLOOKUP(N1019,'散件（更新）'!B:H,7,FALSE)</f>
        <v>Filter</v>
      </c>
      <c r="S1019" s="27" t="str">
        <f>VLOOKUP(N1019,'散件（更新）'!B:E,4,FALSE)</f>
        <v>https://tineco-yxzt.oss-accelerate.aliyuncs.com/20240722/guolu:mian_1721636250552.jpeg</v>
      </c>
      <c r="T1019" s="27" t="s">
        <v>8759</v>
      </c>
      <c r="U1019" s="28" t="str">
        <f>VLOOKUP(N1019,'散件（更新）'!B:G,6,FALSE)</f>
        <v>进风过滤棉组件</v>
      </c>
      <c r="V1019" s="28">
        <f>VLOOKUP(N1019,'散件（更新）'!B:I,8,FALSE)</f>
        <v>6974950109813</v>
      </c>
    </row>
    <row r="1020" spans="1:22" ht="20.149999999999999" customHeight="1">
      <c r="A1020" s="57">
        <v>46169</v>
      </c>
      <c r="B1020" s="58" t="s">
        <v>13686</v>
      </c>
      <c r="C1020" s="27" t="str">
        <f>VLOOKUP(B1020,'大货清单（不定期按GOMS更新）'!A:H,8,0)</f>
        <v>107-24460102</v>
      </c>
      <c r="D1020" s="27" t="str">
        <f>VLOOKUP(B1020,'大货清单（不定期按GOMS更新）'!A:C,3,0)</f>
        <v>ZB2446A-02</v>
      </c>
      <c r="E1020" s="27">
        <f>VLOOKUP(B1020,'大货清单（不定期按GOMS更新）'!A:H,4,0)</f>
        <v>0</v>
      </c>
      <c r="F1020" s="27" t="str">
        <f>VLOOKUP(B1020,'大货清单（不定期按GOMS更新）'!A:H,2,0)</f>
        <v>A25 PLUS</v>
      </c>
      <c r="G1020" s="28">
        <f>VLOOKUP(B1020,'大货清单（不定期按GOMS更新）'!A:I,9,FALSE)</f>
        <v>6932485013975</v>
      </c>
      <c r="H1020" s="27" t="str">
        <f>VLOOKUP(B1020,'大货清单（不定期按GOMS更新）'!A:H,7,0)</f>
        <v>White</v>
      </c>
      <c r="I1020" s="27" t="str">
        <f>VLOOKUP(B1020,'大货清单（不定期按GOMS更新）'!A:F,6,FALSE)</f>
        <v>ACTIVE</v>
      </c>
      <c r="J1020" s="27" t="str">
        <f>VLOOKUP(B1020,'大货清单（不定期按GOMS更新）'!A:K,11,FALSE)</f>
        <v>5.5</v>
      </c>
      <c r="K1020" s="27" t="str">
        <f>VLOOKUP(B1020,'大货清单（不定期按GOMS更新）'!A:N,12,FALSE)</f>
        <v>676</v>
      </c>
      <c r="L1020" s="27" t="str">
        <f>VLOOKUP(B1020,'大货清单（不定期按GOMS更新）'!A:M,13,FALSE)</f>
        <v>165</v>
      </c>
      <c r="M1020" s="27" t="str">
        <f>VLOOKUP(B1020,'大货清单（不定期按GOMS更新）'!A:N,14,FALSE)</f>
        <v>298</v>
      </c>
      <c r="N1020" s="58" t="s">
        <v>4988</v>
      </c>
      <c r="O1020" s="27">
        <f>IFERROR(VLOOKUP(N1020,'散件迭代（不定期更新）'!C:J,8,FALSE),0)</f>
        <v>0</v>
      </c>
      <c r="P1020" s="27" t="str">
        <f>IFERROR(VLOOKUP(N1020,'散件（更新）'!B:H,3,FALSE),0)</f>
        <v>/</v>
      </c>
      <c r="Q1020" s="27" t="str">
        <f>VLOOKUP(N1020,'散件（更新）'!B:H,2,FALSE)</f>
        <v>114-23420500</v>
      </c>
      <c r="R1020" s="27" t="str">
        <f>VLOOKUP(N1020,'散件（更新）'!B:H,7,FALSE)</f>
        <v>Adapter</v>
      </c>
      <c r="S1020" s="27">
        <f>VLOOKUP(N1020,'散件（更新）'!B:E,4,FALSE)</f>
        <v>0</v>
      </c>
      <c r="T1020" s="27" t="s">
        <v>8759</v>
      </c>
      <c r="U1020" s="28" t="str">
        <f>VLOOKUP(N1020,'散件（更新）'!B:G,6,FALSE)</f>
        <v>适配器轻智能款欧版</v>
      </c>
      <c r="V1020" s="28" t="str">
        <f>VLOOKUP(N1020,'散件（更新）'!B:I,8,FALSE)</f>
        <v>6974950108397</v>
      </c>
    </row>
    <row r="1021" spans="1:22" ht="20.149999999999999" customHeight="1">
      <c r="A1021" s="57">
        <v>46169</v>
      </c>
      <c r="B1021" s="59" t="s">
        <v>14094</v>
      </c>
      <c r="C1021" s="27" t="str">
        <f>VLOOKUP(B1021,'大货清单（不定期按GOMS更新）'!A:H,8,0)</f>
        <v>107-24460101</v>
      </c>
      <c r="D1021" s="27" t="str">
        <f>VLOOKUP(B1021,'大货清单（不定期按GOMS更新）'!A:C,3,0)</f>
        <v>ZB2446A-01</v>
      </c>
      <c r="E1021" s="27" t="str">
        <f>VLOOKUP(B1021,'大货清单（不定期按GOMS更新）'!A:H,4,0)</f>
        <v>IT,FR,DE,BE,NL,SE,PL,ES</v>
      </c>
      <c r="F1021" s="27" t="str">
        <f>VLOOKUP(B1021,'大货清单（不定期按GOMS更新）'!A:H,2,0)</f>
        <v>A25</v>
      </c>
      <c r="G1021" s="28">
        <f>VLOOKUP(B1021,'大货清单（不定期按GOMS更新）'!A:I,9,FALSE)</f>
        <v>6932485013968</v>
      </c>
      <c r="H1021" s="27" t="str">
        <f>VLOOKUP(B1021,'大货清单（不定期按GOMS更新）'!A:H,7,0)</f>
        <v>White</v>
      </c>
      <c r="I1021" s="27" t="str">
        <f>VLOOKUP(B1021,'大货清单（不定期按GOMS更新）'!A:F,6,FALSE)</f>
        <v>ACTIVE</v>
      </c>
      <c r="J1021" s="27">
        <f>VLOOKUP(B1021,'大货清单（不定期按GOMS更新）'!A:K,11,FALSE)</f>
        <v>5.14</v>
      </c>
      <c r="K1021" s="27">
        <f>VLOOKUP(B1021,'大货清单（不定期按GOMS更新）'!A:N,12,FALSE)</f>
        <v>676</v>
      </c>
      <c r="L1021" s="27">
        <f>VLOOKUP(B1021,'大货清单（不定期按GOMS更新）'!A:M,13,FALSE)</f>
        <v>165</v>
      </c>
      <c r="M1021" s="27">
        <f>VLOOKUP(B1021,'大货清单（不定期按GOMS更新）'!A:N,14,FALSE)</f>
        <v>298</v>
      </c>
      <c r="N1021" s="59" t="s">
        <v>15191</v>
      </c>
      <c r="O1021" s="27">
        <f>IFERROR(VLOOKUP(N1021,'散件迭代（不定期更新）'!C:J,8,FALSE),0)</f>
        <v>0</v>
      </c>
      <c r="P1021" s="27">
        <f>IFERROR(VLOOKUP(N1021,'散件（更新）'!B:H,3,FALSE),0)</f>
        <v>0</v>
      </c>
      <c r="Q1021" s="27" t="str">
        <f>VLOOKUP(N1021,'散件（更新）'!B:H,2,FALSE)</f>
        <v>114-24460104</v>
      </c>
      <c r="R1021" s="27" t="str">
        <f>VLOOKUP(N1021,'散件（更新）'!B:H,7,FALSE)</f>
        <v>Carpet Brush</v>
      </c>
      <c r="S1021" s="27" t="str">
        <f>VLOOKUP(N1021,'散件（更新）'!B:E,4,FALSE)</f>
        <v>https://tineco-yxzt.oss-accelerate.aliyuncs.com/20251011/weixintupian_20250925133837_1760164284168.jpg</v>
      </c>
      <c r="T1021" s="27" t="s">
        <v>8759</v>
      </c>
      <c r="U1021" s="28" t="str">
        <f>VLOOKUP(N1021,'散件（更新）'!B:G,6,FALSE)</f>
        <v>SP;ZB2446A-01;地刷组件-低配</v>
      </c>
      <c r="V1021" s="28">
        <f>VLOOKUP(N1021,'散件（更新）'!B:I,8,FALSE)</f>
        <v>6932485014231</v>
      </c>
    </row>
    <row r="1022" spans="1:22" ht="20.149999999999999" customHeight="1">
      <c r="A1022" s="57">
        <v>46169</v>
      </c>
      <c r="B1022" s="59" t="s">
        <v>14094</v>
      </c>
      <c r="C1022" s="27" t="str">
        <f>VLOOKUP(B1022,'大货清单（不定期按GOMS更新）'!A:H,8,0)</f>
        <v>107-24460101</v>
      </c>
      <c r="D1022" s="27" t="str">
        <f>VLOOKUP(B1022,'大货清单（不定期按GOMS更新）'!A:C,3,0)</f>
        <v>ZB2446A-01</v>
      </c>
      <c r="E1022" s="27" t="str">
        <f>VLOOKUP(B1022,'大货清单（不定期按GOMS更新）'!A:H,4,0)</f>
        <v>IT,FR,DE,BE,NL,SE,PL,ES</v>
      </c>
      <c r="F1022" s="27" t="str">
        <f>VLOOKUP(B1022,'大货清单（不定期按GOMS更新）'!A:H,2,0)</f>
        <v>A25</v>
      </c>
      <c r="G1022" s="28">
        <f>VLOOKUP(B1022,'大货清单（不定期按GOMS更新）'!A:I,9,FALSE)</f>
        <v>6932485013968</v>
      </c>
      <c r="H1022" s="27" t="str">
        <f>VLOOKUP(B1022,'大货清单（不定期按GOMS更新）'!A:H,7,0)</f>
        <v>White</v>
      </c>
      <c r="I1022" s="27" t="str">
        <f>VLOOKUP(B1022,'大货清单（不定期按GOMS更新）'!A:F,6,FALSE)</f>
        <v>ACTIVE</v>
      </c>
      <c r="J1022" s="27">
        <f>VLOOKUP(B1022,'大货清单（不定期按GOMS更新）'!A:K,11,FALSE)</f>
        <v>5.14</v>
      </c>
      <c r="K1022" s="27">
        <f>VLOOKUP(B1022,'大货清单（不定期按GOMS更新）'!A:N,12,FALSE)</f>
        <v>676</v>
      </c>
      <c r="L1022" s="27">
        <f>VLOOKUP(B1022,'大货清单（不定期按GOMS更新）'!A:M,13,FALSE)</f>
        <v>165</v>
      </c>
      <c r="M1022" s="27">
        <f>VLOOKUP(B1022,'大货清单（不定期按GOMS更新）'!A:N,14,FALSE)</f>
        <v>298</v>
      </c>
      <c r="N1022" s="59" t="s">
        <v>14938</v>
      </c>
      <c r="O1022" s="27">
        <f>IFERROR(VLOOKUP(N1022,'散件迭代（不定期更新）'!C:J,8,FALSE),0)</f>
        <v>0</v>
      </c>
      <c r="P1022" s="27">
        <f>IFERROR(VLOOKUP(N1022,'散件（更新）'!B:H,3,FALSE),0)</f>
        <v>0</v>
      </c>
      <c r="Q1022" s="27" t="str">
        <f>VLOOKUP(N1022,'散件（更新）'!B:H,2,FALSE)</f>
        <v>114-24460101</v>
      </c>
      <c r="R1022" s="27" t="str">
        <f>VLOOKUP(N1022,'散件（更新）'!B:H,7,FALSE)</f>
        <v>Dustbin</v>
      </c>
      <c r="S1022" s="27" t="str">
        <f>VLOOKUP(N1022,'散件（更新）'!B:E,4,FALSE)</f>
        <v>https://tineco-yxzt.oss-accelerate.aliyuncs.com/20251011/weixinjietu_20250925114216_1760164010057.png</v>
      </c>
      <c r="T1022" s="27" t="s">
        <v>8759</v>
      </c>
      <c r="U1022" s="28" t="str">
        <f>VLOOKUP(N1022,'散件（更新）'!B:G,6,FALSE)</f>
        <v>SP;ZB2446A-01;尘桶组件（散件）</v>
      </c>
      <c r="V1022" s="28">
        <f>VLOOKUP(N1022,'散件（更新）'!B:I,8,FALSE)</f>
        <v>6932485014200</v>
      </c>
    </row>
    <row r="1023" spans="1:22" ht="20.149999999999999" customHeight="1">
      <c r="A1023" s="57">
        <v>46169</v>
      </c>
      <c r="B1023" s="59" t="s">
        <v>14094</v>
      </c>
      <c r="C1023" s="27" t="str">
        <f>VLOOKUP(B1023,'大货清单（不定期按GOMS更新）'!A:H,8,0)</f>
        <v>107-24460101</v>
      </c>
      <c r="D1023" s="27" t="str">
        <f>VLOOKUP(B1023,'大货清单（不定期按GOMS更新）'!A:C,3,0)</f>
        <v>ZB2446A-01</v>
      </c>
      <c r="E1023" s="27" t="str">
        <f>VLOOKUP(B1023,'大货清单（不定期按GOMS更新）'!A:H,4,0)</f>
        <v>IT,FR,DE,BE,NL,SE,PL,ES</v>
      </c>
      <c r="F1023" s="27" t="str">
        <f>VLOOKUP(B1023,'大货清单（不定期按GOMS更新）'!A:H,2,0)</f>
        <v>A25</v>
      </c>
      <c r="G1023" s="28">
        <f>VLOOKUP(B1023,'大货清单（不定期按GOMS更新）'!A:I,9,FALSE)</f>
        <v>6932485013968</v>
      </c>
      <c r="H1023" s="27" t="str">
        <f>VLOOKUP(B1023,'大货清单（不定期按GOMS更新）'!A:H,7,0)</f>
        <v>White</v>
      </c>
      <c r="I1023" s="27" t="str">
        <f>VLOOKUP(B1023,'大货清单（不定期按GOMS更新）'!A:F,6,FALSE)</f>
        <v>ACTIVE</v>
      </c>
      <c r="J1023" s="27">
        <f>VLOOKUP(B1023,'大货清单（不定期按GOMS更新）'!A:K,11,FALSE)</f>
        <v>5.14</v>
      </c>
      <c r="K1023" s="27">
        <f>VLOOKUP(B1023,'大货清单（不定期按GOMS更新）'!A:N,12,FALSE)</f>
        <v>676</v>
      </c>
      <c r="L1023" s="27">
        <f>VLOOKUP(B1023,'大货清单（不定期按GOMS更新）'!A:M,13,FALSE)</f>
        <v>165</v>
      </c>
      <c r="M1023" s="27">
        <f>VLOOKUP(B1023,'大货清单（不定期按GOMS更新）'!A:N,14,FALSE)</f>
        <v>298</v>
      </c>
      <c r="N1023" s="59" t="s">
        <v>15533</v>
      </c>
      <c r="O1023" s="27">
        <f>IFERROR(VLOOKUP(N1023,'散件迭代（不定期更新）'!C:J,8,FALSE),0)</f>
        <v>0</v>
      </c>
      <c r="P1023" s="27">
        <f>IFERROR(VLOOKUP(N1023,'散件（更新）'!B:H,3,FALSE),0)</f>
        <v>0</v>
      </c>
      <c r="Q1023" s="27" t="str">
        <f>VLOOKUP(N1023,'散件（更新）'!B:H,2,FALSE)</f>
        <v>114-24460105</v>
      </c>
      <c r="R1023" s="27" t="str">
        <f>VLOOKUP(N1023,'散件（更新）'!B:H,7,FALSE)</f>
        <v>HEPA Assy</v>
      </c>
      <c r="S1023" s="27" t="str">
        <f>VLOOKUP(N1023,'散件（更新）'!B:E,4,FALSE)</f>
        <v>https://tineco-yxzt.oss-accelerate.aliyuncs.com/20251011/weixinjietu_20250925114514_1760164352375.png</v>
      </c>
      <c r="T1023" s="27" t="s">
        <v>8759</v>
      </c>
      <c r="U1023" s="28" t="str">
        <f>VLOOKUP(N1023,'散件（更新）'!B:G,6,FALSE)</f>
        <v>SP;ZB2446A-01;HAPA组件</v>
      </c>
      <c r="V1023" s="28">
        <f>VLOOKUP(N1023,'散件（更新）'!B:I,8,FALSE)</f>
        <v>6932485014248</v>
      </c>
    </row>
    <row r="1024" spans="1:22" ht="20.149999999999999" customHeight="1">
      <c r="A1024" s="57">
        <v>46169</v>
      </c>
      <c r="B1024" s="59" t="s">
        <v>14094</v>
      </c>
      <c r="C1024" s="27" t="str">
        <f>VLOOKUP(B1024,'大货清单（不定期按GOMS更新）'!A:H,8,0)</f>
        <v>107-24460101</v>
      </c>
      <c r="D1024" s="27" t="str">
        <f>VLOOKUP(B1024,'大货清单（不定期按GOMS更新）'!A:C,3,0)</f>
        <v>ZB2446A-01</v>
      </c>
      <c r="E1024" s="27" t="str">
        <f>VLOOKUP(B1024,'大货清单（不定期按GOMS更新）'!A:H,4,0)</f>
        <v>IT,FR,DE,BE,NL,SE,PL,ES</v>
      </c>
      <c r="F1024" s="27" t="str">
        <f>VLOOKUP(B1024,'大货清单（不定期按GOMS更新）'!A:H,2,0)</f>
        <v>A25</v>
      </c>
      <c r="G1024" s="28">
        <f>VLOOKUP(B1024,'大货清单（不定期按GOMS更新）'!A:I,9,FALSE)</f>
        <v>6932485013968</v>
      </c>
      <c r="H1024" s="27" t="str">
        <f>VLOOKUP(B1024,'大货清单（不定期按GOMS更新）'!A:H,7,0)</f>
        <v>White</v>
      </c>
      <c r="I1024" s="27" t="str">
        <f>VLOOKUP(B1024,'大货清单（不定期按GOMS更新）'!A:F,6,FALSE)</f>
        <v>ACTIVE</v>
      </c>
      <c r="J1024" s="27">
        <f>VLOOKUP(B1024,'大货清单（不定期按GOMS更新）'!A:K,11,FALSE)</f>
        <v>5.14</v>
      </c>
      <c r="K1024" s="27">
        <f>VLOOKUP(B1024,'大货清单（不定期按GOMS更新）'!A:N,12,FALSE)</f>
        <v>676</v>
      </c>
      <c r="L1024" s="27">
        <f>VLOOKUP(B1024,'大货清单（不定期按GOMS更新）'!A:M,13,FALSE)</f>
        <v>165</v>
      </c>
      <c r="M1024" s="27">
        <f>VLOOKUP(B1024,'大货清单（不定期按GOMS更新）'!A:N,14,FALSE)</f>
        <v>298</v>
      </c>
      <c r="N1024" s="59" t="s">
        <v>15548</v>
      </c>
      <c r="O1024" s="27">
        <f>IFERROR(VLOOKUP(N1024,'散件迭代（不定期更新）'!C:J,8,FALSE),0)</f>
        <v>0</v>
      </c>
      <c r="P1024" s="27">
        <f>IFERROR(VLOOKUP(N1024,'散件（更新）'!B:H,3,FALSE),0)</f>
        <v>0</v>
      </c>
      <c r="Q1024" s="27" t="str">
        <f>VLOOKUP(N1024,'散件（更新）'!B:H,2,FALSE)</f>
        <v>114-24460102</v>
      </c>
      <c r="R1024" s="27" t="str">
        <f>VLOOKUP(N1024,'散件（更新）'!B:H,7,FALSE)</f>
        <v>Main Body</v>
      </c>
      <c r="S1024" s="27" t="str">
        <f>VLOOKUP(N1024,'散件（更新）'!B:E,4,FALSE)</f>
        <v>https://tineco-yxzt.oss-accelerate.aliyuncs.com/20251011/weixintupian_20250925113937_1760164139322.jpg</v>
      </c>
      <c r="T1024" s="27" t="s">
        <v>8759</v>
      </c>
      <c r="U1024" s="28" t="str">
        <f>VLOOKUP(N1024,'散件（更新）'!B:G,6,FALSE)</f>
        <v>SP;ZB2446A-01;手持组件</v>
      </c>
      <c r="V1024" s="28">
        <f>VLOOKUP(N1024,'散件（更新）'!B:I,8,FALSE)</f>
        <v>6932485014217</v>
      </c>
    </row>
    <row r="1025" spans="1:22" ht="19.3" customHeight="1">
      <c r="A1025" s="57">
        <v>46169</v>
      </c>
      <c r="B1025" s="59" t="s">
        <v>14094</v>
      </c>
      <c r="C1025" s="27" t="str">
        <f>VLOOKUP(B1025,'大货清单（不定期按GOMS更新）'!A:H,8,0)</f>
        <v>107-24460101</v>
      </c>
      <c r="D1025" s="27" t="str">
        <f>VLOOKUP(B1025,'大货清单（不定期按GOMS更新）'!A:C,3,0)</f>
        <v>ZB2446A-01</v>
      </c>
      <c r="E1025" s="27" t="str">
        <f>VLOOKUP(B1025,'大货清单（不定期按GOMS更新）'!A:H,4,0)</f>
        <v>IT,FR,DE,BE,NL,SE,PL,ES</v>
      </c>
      <c r="F1025" s="27" t="str">
        <f>VLOOKUP(B1025,'大货清单（不定期按GOMS更新）'!A:H,2,0)</f>
        <v>A25</v>
      </c>
      <c r="G1025" s="28">
        <f>VLOOKUP(B1025,'大货清单（不定期按GOMS更新）'!A:I,9,FALSE)</f>
        <v>6932485013968</v>
      </c>
      <c r="H1025" s="27" t="str">
        <f>VLOOKUP(B1025,'大货清单（不定期按GOMS更新）'!A:H,7,0)</f>
        <v>White</v>
      </c>
      <c r="I1025" s="27" t="str">
        <f>VLOOKUP(B1025,'大货清单（不定期按GOMS更新）'!A:F,6,FALSE)</f>
        <v>ACTIVE</v>
      </c>
      <c r="J1025" s="27">
        <f>VLOOKUP(B1025,'大货清单（不定期按GOMS更新）'!A:K,11,FALSE)</f>
        <v>5.14</v>
      </c>
      <c r="K1025" s="27">
        <f>VLOOKUP(B1025,'大货清单（不定期按GOMS更新）'!A:N,12,FALSE)</f>
        <v>676</v>
      </c>
      <c r="L1025" s="27">
        <f>VLOOKUP(B1025,'大货清单（不定期按GOMS更新）'!A:M,13,FALSE)</f>
        <v>165</v>
      </c>
      <c r="M1025" s="27">
        <f>VLOOKUP(B1025,'大货清单（不定期按GOMS更新）'!A:N,14,FALSE)</f>
        <v>298</v>
      </c>
      <c r="N1025" s="59" t="s">
        <v>15301</v>
      </c>
      <c r="O1025" s="27">
        <f>IFERROR(VLOOKUP(N1025,'散件迭代（不定期更新）'!C:J,8,FALSE),0)</f>
        <v>0</v>
      </c>
      <c r="P1025" s="27">
        <f>IFERROR(VLOOKUP(N1025,'散件（更新）'!B:H,3,FALSE),0)</f>
        <v>0</v>
      </c>
      <c r="Q1025" s="27" t="str">
        <f>VLOOKUP(N1025,'散件（更新）'!B:H,2,FALSE)</f>
        <v>114-24460100</v>
      </c>
      <c r="R1025" s="27" t="str">
        <f>VLOOKUP(N1025,'散件（更新）'!B:H,7,FALSE)</f>
        <v>Battery</v>
      </c>
      <c r="S1025" s="27" t="str">
        <f>VLOOKUP(N1025,'散件（更新）'!B:E,4,FALSE)</f>
        <v>https://tineco-yxzt.oss-accelerate.aliyuncs.com/20251011/weixintupian_20250925114017_1760167470919.jpg</v>
      </c>
      <c r="T1025" s="27" t="s">
        <v>8759</v>
      </c>
      <c r="U1025" s="28" t="str">
        <f>VLOOKUP(N1025,'散件（更新）'!B:G,6,FALSE)</f>
        <v>SP;ZB2446A-01;电池包组件（蓝微带铭牌）</v>
      </c>
      <c r="V1025" s="28">
        <f>VLOOKUP(N1025,'散件（更新）'!B:I,8,FALSE)</f>
        <v>6932485014194</v>
      </c>
    </row>
    <row r="1026" spans="1:22" ht="20.149999999999999" customHeight="1">
      <c r="A1026" s="57">
        <v>46169</v>
      </c>
      <c r="B1026" s="59" t="s">
        <v>14094</v>
      </c>
      <c r="C1026" s="27" t="str">
        <f>VLOOKUP(B1026,'大货清单（不定期按GOMS更新）'!A:H,8,0)</f>
        <v>107-24460101</v>
      </c>
      <c r="D1026" s="27" t="str">
        <f>VLOOKUP(B1026,'大货清单（不定期按GOMS更新）'!A:C,3,0)</f>
        <v>ZB2446A-01</v>
      </c>
      <c r="E1026" s="27" t="str">
        <f>VLOOKUP(B1026,'大货清单（不定期按GOMS更新）'!A:H,4,0)</f>
        <v>IT,FR,DE,BE,NL,SE,PL,ES</v>
      </c>
      <c r="F1026" s="27" t="str">
        <f>VLOOKUP(B1026,'大货清单（不定期按GOMS更新）'!A:H,2,0)</f>
        <v>A25</v>
      </c>
      <c r="G1026" s="28">
        <f>VLOOKUP(B1026,'大货清单（不定期按GOMS更新）'!A:I,9,FALSE)</f>
        <v>6932485013968</v>
      </c>
      <c r="H1026" s="27" t="str">
        <f>VLOOKUP(B1026,'大货清单（不定期按GOMS更新）'!A:H,7,0)</f>
        <v>White</v>
      </c>
      <c r="I1026" s="27" t="str">
        <f>VLOOKUP(B1026,'大货清单（不定期按GOMS更新）'!A:F,6,FALSE)</f>
        <v>ACTIVE</v>
      </c>
      <c r="J1026" s="27">
        <f>VLOOKUP(B1026,'大货清单（不定期按GOMS更新）'!A:K,11,FALSE)</f>
        <v>5.14</v>
      </c>
      <c r="K1026" s="27">
        <f>VLOOKUP(B1026,'大货清单（不定期按GOMS更新）'!A:N,12,FALSE)</f>
        <v>676</v>
      </c>
      <c r="L1026" s="27">
        <f>VLOOKUP(B1026,'大货清单（不定期按GOMS更新）'!A:M,13,FALSE)</f>
        <v>165</v>
      </c>
      <c r="M1026" s="27">
        <f>VLOOKUP(B1026,'大货清单（不定期按GOMS更新）'!A:N,14,FALSE)</f>
        <v>298</v>
      </c>
      <c r="N1026" s="59" t="s">
        <v>14392</v>
      </c>
      <c r="O1026" s="27">
        <f>IFERROR(VLOOKUP(N1026,'散件迭代（不定期更新）'!C:J,8,FALSE),0)</f>
        <v>0</v>
      </c>
      <c r="P1026" s="27">
        <f>IFERROR(VLOOKUP(N1026,'散件（更新）'!B:H,3,FALSE),0)</f>
        <v>0</v>
      </c>
      <c r="Q1026" s="27" t="str">
        <f>VLOOKUP(N1026,'散件（更新）'!B:H,2,FALSE)</f>
        <v>114-24460103</v>
      </c>
      <c r="R1026" s="27" t="str">
        <f>VLOOKUP(N1026,'散件（更新）'!B:H,7,FALSE)</f>
        <v>Wall-Mounted Dock</v>
      </c>
      <c r="S1026" s="27" t="str">
        <f>VLOOKUP(N1026,'散件（更新）'!B:E,4,FALSE)</f>
        <v>https://tineco-yxzt.oss-accelerate.aliyuncs.com/20251011/weixinjietu_20250925134029_1760164222548.png</v>
      </c>
      <c r="T1026" s="27" t="s">
        <v>8759</v>
      </c>
      <c r="U1026" s="28" t="str">
        <f>VLOOKUP(N1026,'散件（更新）'!B:G,6,FALSE)</f>
        <v>SP;ZB2446A-01;墙挂组件</v>
      </c>
      <c r="V1026" s="28">
        <f>VLOOKUP(N1026,'散件（更新）'!B:I,8,FALSE)</f>
        <v>6932485014224</v>
      </c>
    </row>
    <row r="1027" spans="1:22" ht="20.149999999999999" customHeight="1">
      <c r="A1027" s="57">
        <v>46169</v>
      </c>
      <c r="B1027" s="59" t="s">
        <v>14094</v>
      </c>
      <c r="C1027" s="27" t="str">
        <f>VLOOKUP(B1027,'大货清单（不定期按GOMS更新）'!A:H,8,0)</f>
        <v>107-24460101</v>
      </c>
      <c r="D1027" s="27" t="str">
        <f>VLOOKUP(B1027,'大货清单（不定期按GOMS更新）'!A:C,3,0)</f>
        <v>ZB2446A-01</v>
      </c>
      <c r="E1027" s="27" t="str">
        <f>VLOOKUP(B1027,'大货清单（不定期按GOMS更新）'!A:H,4,0)</f>
        <v>IT,FR,DE,BE,NL,SE,PL,ES</v>
      </c>
      <c r="F1027" s="27" t="str">
        <f>VLOOKUP(B1027,'大货清单（不定期按GOMS更新）'!A:H,2,0)</f>
        <v>A25</v>
      </c>
      <c r="G1027" s="28">
        <f>VLOOKUP(B1027,'大货清单（不定期按GOMS更新）'!A:I,9,FALSE)</f>
        <v>6932485013968</v>
      </c>
      <c r="H1027" s="27" t="str">
        <f>VLOOKUP(B1027,'大货清单（不定期按GOMS更新）'!A:H,7,0)</f>
        <v>White</v>
      </c>
      <c r="I1027" s="27" t="str">
        <f>VLOOKUP(B1027,'大货清单（不定期按GOMS更新）'!A:F,6,FALSE)</f>
        <v>ACTIVE</v>
      </c>
      <c r="J1027" s="27">
        <f>VLOOKUP(B1027,'大货清单（不定期按GOMS更新）'!A:K,11,FALSE)</f>
        <v>5.14</v>
      </c>
      <c r="K1027" s="27">
        <f>VLOOKUP(B1027,'大货清单（不定期按GOMS更新）'!A:N,12,FALSE)</f>
        <v>676</v>
      </c>
      <c r="L1027" s="27">
        <f>VLOOKUP(B1027,'大货清单（不定期按GOMS更新）'!A:M,13,FALSE)</f>
        <v>165</v>
      </c>
      <c r="M1027" s="27">
        <f>VLOOKUP(B1027,'大货清单（不定期按GOMS更新）'!A:N,14,FALSE)</f>
        <v>298</v>
      </c>
      <c r="N1027" s="59" t="s">
        <v>5184</v>
      </c>
      <c r="O1027" s="27">
        <f>IFERROR(VLOOKUP(N1027,'散件迭代（不定期更新）'!C:J,8,FALSE),0)</f>
        <v>0</v>
      </c>
      <c r="P1027" s="27" t="str">
        <f>IFERROR(VLOOKUP(N1027,'散件（更新）'!B:H,3,FALSE),0)</f>
        <v>206-1873-0507</v>
      </c>
      <c r="Q1027" s="27" t="str">
        <f>VLOOKUP(N1027,'散件（更新）'!B:H,2,FALSE)</f>
        <v>114-18730507</v>
      </c>
      <c r="R1027" s="27" t="str">
        <f>VLOOKUP(N1027,'散件（更新）'!B:H,7,FALSE)</f>
        <v>2-in-1 dusting brush</v>
      </c>
      <c r="S1027" s="27" t="str">
        <f>VLOOKUP(N1027,'散件（更新）'!B:E,4,FALSE)</f>
        <v>https://tineco-yxzt.oss-accelerate.aliyuncs.com/product/114-18730507.png</v>
      </c>
      <c r="T1027" s="27" t="s">
        <v>8759</v>
      </c>
      <c r="U1027" s="28" t="str">
        <f>VLOOKUP(N1027,'散件（更新）'!B:G,6,FALSE)</f>
        <v>组合刷组件</v>
      </c>
      <c r="V1027" s="28" t="str">
        <f>VLOOKUP(N1027,'散件（更新）'!B:I,8,FALSE)</f>
        <v>6972200190888</v>
      </c>
    </row>
    <row r="1028" spans="1:22" ht="20.149999999999999" customHeight="1">
      <c r="A1028" s="57">
        <v>46169</v>
      </c>
      <c r="B1028" s="58" t="s">
        <v>14094</v>
      </c>
      <c r="C1028" s="27" t="str">
        <f>VLOOKUP(B1028,'大货清单（不定期按GOMS更新）'!A:H,8,0)</f>
        <v>107-24460101</v>
      </c>
      <c r="D1028" s="27" t="str">
        <f>VLOOKUP(B1028,'大货清单（不定期按GOMS更新）'!A:C,3,0)</f>
        <v>ZB2446A-01</v>
      </c>
      <c r="E1028" s="27" t="str">
        <f>VLOOKUP(B1028,'大货清单（不定期按GOMS更新）'!A:H,4,0)</f>
        <v>IT,FR,DE,BE,NL,SE,PL,ES</v>
      </c>
      <c r="F1028" s="27" t="str">
        <f>VLOOKUP(B1028,'大货清单（不定期按GOMS更新）'!A:H,2,0)</f>
        <v>A25</v>
      </c>
      <c r="G1028" s="28">
        <f>VLOOKUP(B1028,'大货清单（不定期按GOMS更新）'!A:I,9,FALSE)</f>
        <v>6932485013968</v>
      </c>
      <c r="H1028" s="27" t="str">
        <f>VLOOKUP(B1028,'大货清单（不定期按GOMS更新）'!A:H,7,0)</f>
        <v>White</v>
      </c>
      <c r="I1028" s="27" t="str">
        <f>VLOOKUP(B1028,'大货清单（不定期按GOMS更新）'!A:F,6,FALSE)</f>
        <v>ACTIVE</v>
      </c>
      <c r="J1028" s="27">
        <f>VLOOKUP(B1028,'大货清单（不定期按GOMS更新）'!A:K,11,FALSE)</f>
        <v>5.14</v>
      </c>
      <c r="K1028" s="27">
        <f>VLOOKUP(B1028,'大货清单（不定期按GOMS更新）'!A:N,12,FALSE)</f>
        <v>676</v>
      </c>
      <c r="L1028" s="27">
        <f>VLOOKUP(B1028,'大货清单（不定期按GOMS更新）'!A:M,13,FALSE)</f>
        <v>165</v>
      </c>
      <c r="M1028" s="27">
        <f>VLOOKUP(B1028,'大货清单（不定期按GOMS更新）'!A:N,14,FALSE)</f>
        <v>298</v>
      </c>
      <c r="N1028" s="58" t="s">
        <v>5167</v>
      </c>
      <c r="O1028" s="27">
        <f>IFERROR(VLOOKUP(N1028,'散件迭代（不定期更新）'!C:J,8,FALSE),0)</f>
        <v>0</v>
      </c>
      <c r="P1028" s="27" t="str">
        <f>IFERROR(VLOOKUP(N1028,'散件（更新）'!B:H,3,FALSE),0)</f>
        <v>/</v>
      </c>
      <c r="Q1028" s="27" t="str">
        <f>VLOOKUP(N1028,'散件（更新）'!B:H,2,FALSE)</f>
        <v>114-23770308</v>
      </c>
      <c r="R1028" s="27" t="str">
        <f>VLOOKUP(N1028,'散件（更新）'!B:H,7,FALSE)</f>
        <v>Filter</v>
      </c>
      <c r="S1028" s="27" t="str">
        <f>VLOOKUP(N1028,'散件（更新）'!B:E,4,FALSE)</f>
        <v>https://tineco-yxzt.oss-accelerate.aliyuncs.com/20240722/guolu:mian_1721636250552.jpeg</v>
      </c>
      <c r="T1028" s="27" t="s">
        <v>8759</v>
      </c>
      <c r="U1028" s="28" t="str">
        <f>VLOOKUP(N1028,'散件（更新）'!B:G,6,FALSE)</f>
        <v>进风过滤棉组件</v>
      </c>
      <c r="V1028" s="28">
        <f>VLOOKUP(N1028,'散件（更新）'!B:I,8,FALSE)</f>
        <v>6974950109813</v>
      </c>
    </row>
    <row r="1029" spans="1:22" ht="20.149999999999999" customHeight="1">
      <c r="A1029" s="57">
        <v>46169</v>
      </c>
      <c r="B1029" s="58" t="s">
        <v>14094</v>
      </c>
      <c r="C1029" s="27" t="str">
        <f>VLOOKUP(B1029,'大货清单（不定期按GOMS更新）'!A:H,8,0)</f>
        <v>107-24460101</v>
      </c>
      <c r="D1029" s="27" t="str">
        <f>VLOOKUP(B1029,'大货清单（不定期按GOMS更新）'!A:C,3,0)</f>
        <v>ZB2446A-01</v>
      </c>
      <c r="E1029" s="27" t="str">
        <f>VLOOKUP(B1029,'大货清单（不定期按GOMS更新）'!A:H,4,0)</f>
        <v>IT,FR,DE,BE,NL,SE,PL,ES</v>
      </c>
      <c r="F1029" s="27" t="str">
        <f>VLOOKUP(B1029,'大货清单（不定期按GOMS更新）'!A:H,2,0)</f>
        <v>A25</v>
      </c>
      <c r="G1029" s="28">
        <f>VLOOKUP(B1029,'大货清单（不定期按GOMS更新）'!A:I,9,FALSE)</f>
        <v>6932485013968</v>
      </c>
      <c r="H1029" s="27" t="str">
        <f>VLOOKUP(B1029,'大货清单（不定期按GOMS更新）'!A:H,7,0)</f>
        <v>White</v>
      </c>
      <c r="I1029" s="27" t="str">
        <f>VLOOKUP(B1029,'大货清单（不定期按GOMS更新）'!A:F,6,FALSE)</f>
        <v>ACTIVE</v>
      </c>
      <c r="J1029" s="27">
        <f>VLOOKUP(B1029,'大货清单（不定期按GOMS更新）'!A:K,11,FALSE)</f>
        <v>5.14</v>
      </c>
      <c r="K1029" s="27">
        <f>VLOOKUP(B1029,'大货清单（不定期按GOMS更新）'!A:N,12,FALSE)</f>
        <v>676</v>
      </c>
      <c r="L1029" s="27">
        <f>VLOOKUP(B1029,'大货清单（不定期按GOMS更新）'!A:M,13,FALSE)</f>
        <v>165</v>
      </c>
      <c r="M1029" s="27">
        <f>VLOOKUP(B1029,'大货清单（不定期按GOMS更新）'!A:N,14,FALSE)</f>
        <v>298</v>
      </c>
      <c r="N1029" s="58" t="s">
        <v>4988</v>
      </c>
      <c r="O1029" s="27">
        <f>IFERROR(VLOOKUP(N1029,'散件迭代（不定期更新）'!C:J,8,FALSE),0)</f>
        <v>0</v>
      </c>
      <c r="P1029" s="27" t="str">
        <f>IFERROR(VLOOKUP(N1029,'散件（更新）'!B:H,3,FALSE),0)</f>
        <v>/</v>
      </c>
      <c r="Q1029" s="27" t="str">
        <f>VLOOKUP(N1029,'散件（更新）'!B:H,2,FALSE)</f>
        <v>114-23420500</v>
      </c>
      <c r="R1029" s="27" t="str">
        <f>VLOOKUP(N1029,'散件（更新）'!B:H,7,FALSE)</f>
        <v>Adapter</v>
      </c>
      <c r="S1029" s="27">
        <f>VLOOKUP(N1029,'散件（更新）'!B:E,4,FALSE)</f>
        <v>0</v>
      </c>
      <c r="T1029" s="27" t="s">
        <v>8759</v>
      </c>
      <c r="U1029" s="28" t="str">
        <f>VLOOKUP(N1029,'散件（更新）'!B:G,6,FALSE)</f>
        <v>适配器轻智能款欧版</v>
      </c>
      <c r="V1029" s="28" t="str">
        <f>VLOOKUP(N1029,'散件（更新）'!B:I,8,FALSE)</f>
        <v>6974950108397</v>
      </c>
    </row>
    <row r="1030" spans="1:22" ht="20.149999999999999" customHeight="1">
      <c r="A1030" s="57">
        <v>46169</v>
      </c>
      <c r="B1030" s="58" t="s">
        <v>14081</v>
      </c>
      <c r="C1030" s="27" t="str">
        <f>VLOOKUP(B1030,'大货清单（不定期按GOMS更新）'!A:H,8,0)</f>
        <v>109-25390001</v>
      </c>
      <c r="D1030" s="27" t="str">
        <f>VLOOKUP(B1030,'大货清单（不定期按GOMS更新）'!A:C,3,0)</f>
        <v>CL2539-01</v>
      </c>
      <c r="E1030" s="27" t="str">
        <f>VLOOKUP(B1030,'大货清单（不定期按GOMS更新）'!A:H,4,0)</f>
        <v>DE,PL,FR,IT,ES,SE,NL,BE,RO,AT,CZ,SK,HU</v>
      </c>
      <c r="F1030" s="27" t="str">
        <f>VLOOKUP(B1030,'大货清单（不定期按GOMS更新）'!A:H,2,0)</f>
        <v>Floor One S9 Artist Steam Pro</v>
      </c>
      <c r="G1030" s="28">
        <f>VLOOKUP(B1030,'大货清单（不定期按GOMS更新）'!A:I,9,FALSE)</f>
        <v>6932485009503</v>
      </c>
      <c r="H1030" s="27" t="str">
        <f>VLOOKUP(B1030,'大货清单（不定期按GOMS更新）'!A:H,7,0)</f>
        <v>DARK GREY</v>
      </c>
      <c r="I1030" s="27" t="str">
        <f>VLOOKUP(B1030,'大货清单（不定期按GOMS更新）'!A:F,6,FALSE)</f>
        <v>ACTIVE</v>
      </c>
      <c r="J1030" s="27" t="str">
        <f>VLOOKUP(B1030,'大货清单（不定期按GOMS更新）'!A:K,11,FALSE)</f>
        <v>10.8</v>
      </c>
      <c r="K1030" s="27" t="str">
        <f>VLOOKUP(B1030,'大货清单（不定期按GOMS更新）'!A:N,12,FALSE)</f>
        <v>720</v>
      </c>
      <c r="L1030" s="27" t="str">
        <f>VLOOKUP(B1030,'大货清单（不定期按GOMS更新）'!A:M,13,FALSE)</f>
        <v>324</v>
      </c>
      <c r="M1030" s="27" t="str">
        <f>VLOOKUP(B1030,'大货清单（不定期按GOMS更新）'!A:N,14,FALSE)</f>
        <v>288</v>
      </c>
      <c r="N1030" s="58" t="s">
        <v>4422</v>
      </c>
      <c r="O1030" s="27">
        <f>IFERROR(VLOOKUP(N1030,'散件迭代（不定期更新）'!C:J,8,FALSE),0)</f>
        <v>0</v>
      </c>
      <c r="P1030" s="27" t="str">
        <f>IFERROR(VLOOKUP(N1030,'散件（更新）'!B:H,3,FALSE),0)</f>
        <v>/</v>
      </c>
      <c r="Q1030" s="27" t="str">
        <f>VLOOKUP(N1030,'散件（更新）'!B:H,2,FALSE)</f>
        <v>114-23350408</v>
      </c>
      <c r="R1030" s="27" t="str">
        <f>VLOOKUP(N1030,'散件（更新）'!B:H,7,FALSE)</f>
        <v>Brush Roller</v>
      </c>
      <c r="S1030" s="27" t="str">
        <f>VLOOKUP(N1030,'散件（更新）'!B:E,4,FALSE)</f>
        <v>https://tineco-yxzt.oss-accelerate.aliyuncs.com/20241021/gunshua_1729475885815.jpeg</v>
      </c>
      <c r="T1030" s="27" t="s">
        <v>8759</v>
      </c>
      <c r="U1030" s="28" t="str">
        <f>VLOOKUP(N1030,'散件（更新）'!B:G,6,FALSE)</f>
        <v>滚刷组件</v>
      </c>
      <c r="V1030" s="28" t="str">
        <f>VLOOKUP(N1030,'散件（更新）'!B:I,8,FALSE)</f>
        <v>6974950106188</v>
      </c>
    </row>
    <row r="1031" spans="1:22" ht="20.149999999999999" customHeight="1">
      <c r="A1031" s="57">
        <v>46169</v>
      </c>
      <c r="B1031" s="58" t="s">
        <v>14081</v>
      </c>
      <c r="C1031" s="27" t="str">
        <f>VLOOKUP(B1031,'大货清单（不定期按GOMS更新）'!A:H,8,0)</f>
        <v>109-25390001</v>
      </c>
      <c r="D1031" s="27" t="str">
        <f>VLOOKUP(B1031,'大货清单（不定期按GOMS更新）'!A:C,3,0)</f>
        <v>CL2539-01</v>
      </c>
      <c r="E1031" s="27" t="str">
        <f>VLOOKUP(B1031,'大货清单（不定期按GOMS更新）'!A:H,4,0)</f>
        <v>DE,PL,FR,IT,ES,SE,NL,BE,RO,AT,CZ,SK,HU</v>
      </c>
      <c r="F1031" s="27" t="str">
        <f>VLOOKUP(B1031,'大货清单（不定期按GOMS更新）'!A:H,2,0)</f>
        <v>Floor One S9 Artist Steam Pro</v>
      </c>
      <c r="G1031" s="28">
        <f>VLOOKUP(B1031,'大货清单（不定期按GOMS更新）'!A:I,9,FALSE)</f>
        <v>6932485009503</v>
      </c>
      <c r="H1031" s="27" t="str">
        <f>VLOOKUP(B1031,'大货清单（不定期按GOMS更新）'!A:H,7,0)</f>
        <v>DARK GREY</v>
      </c>
      <c r="I1031" s="27" t="str">
        <f>VLOOKUP(B1031,'大货清单（不定期按GOMS更新）'!A:F,6,FALSE)</f>
        <v>ACTIVE</v>
      </c>
      <c r="J1031" s="27" t="str">
        <f>VLOOKUP(B1031,'大货清单（不定期按GOMS更新）'!A:K,11,FALSE)</f>
        <v>10.8</v>
      </c>
      <c r="K1031" s="27" t="str">
        <f>VLOOKUP(B1031,'大货清单（不定期按GOMS更新）'!A:N,12,FALSE)</f>
        <v>720</v>
      </c>
      <c r="L1031" s="27" t="str">
        <f>VLOOKUP(B1031,'大货清单（不定期按GOMS更新）'!A:M,13,FALSE)</f>
        <v>324</v>
      </c>
      <c r="M1031" s="27" t="str">
        <f>VLOOKUP(B1031,'大货清单（不定期按GOMS更新）'!A:N,14,FALSE)</f>
        <v>288</v>
      </c>
      <c r="N1031" s="58" t="s">
        <v>15833</v>
      </c>
      <c r="O1031" s="27">
        <f>IFERROR(VLOOKUP(N1031,'散件迭代（不定期更新）'!C:J,8,FALSE),0)</f>
        <v>0</v>
      </c>
      <c r="P1031" s="27">
        <f>IFERROR(VLOOKUP(N1031,'散件（更新）'!B:H,3,FALSE),0)</f>
        <v>0</v>
      </c>
      <c r="Q1031" s="27" t="str">
        <f>VLOOKUP(N1031,'散件（更新）'!B:H,2,FALSE)</f>
        <v>114-24581502</v>
      </c>
      <c r="R1031" s="27" t="str">
        <f>VLOOKUP(N1031,'散件（更新）'!B:H,7,FALSE)</f>
        <v>HEPA Assy</v>
      </c>
      <c r="S1031" s="27" t="str">
        <f>VLOOKUP(N1031,'散件（更新）'!B:E,4,FALSE)</f>
        <v>https://tineco-yxzt.oss-accelerate.aliyuncs.com/20250828/huishoutongguolu:qizhuangpeizujian_1756341874109.jpg</v>
      </c>
      <c r="T1031" s="27" t="s">
        <v>8759</v>
      </c>
      <c r="U1031" s="28" t="str">
        <f>VLOOKUP(N1031,'散件（更新）'!B:G,6,FALSE)</f>
        <v>SP;CL2458O-01;回收桶过滤器装配组件</v>
      </c>
      <c r="V1031" s="28">
        <f>VLOOKUP(N1031,'散件（更新）'!B:I,8,FALSE)</f>
        <v>6932485011971</v>
      </c>
    </row>
    <row r="1032" spans="1:22" ht="20.149999999999999" customHeight="1">
      <c r="A1032" s="57">
        <v>46169</v>
      </c>
      <c r="B1032" s="58" t="s">
        <v>14081</v>
      </c>
      <c r="C1032" s="27" t="str">
        <f>VLOOKUP(B1032,'大货清单（不定期按GOMS更新）'!A:H,8,0)</f>
        <v>109-25390001</v>
      </c>
      <c r="D1032" s="27" t="str">
        <f>VLOOKUP(B1032,'大货清单（不定期按GOMS更新）'!A:C,3,0)</f>
        <v>CL2539-01</v>
      </c>
      <c r="E1032" s="27" t="str">
        <f>VLOOKUP(B1032,'大货清单（不定期按GOMS更新）'!A:H,4,0)</f>
        <v>DE,PL,FR,IT,ES,SE,NL,BE,RO,AT,CZ,SK,HU</v>
      </c>
      <c r="F1032" s="27" t="str">
        <f>VLOOKUP(B1032,'大货清单（不定期按GOMS更新）'!A:H,2,0)</f>
        <v>Floor One S9 Artist Steam Pro</v>
      </c>
      <c r="G1032" s="28">
        <f>VLOOKUP(B1032,'大货清单（不定期按GOMS更新）'!A:I,9,FALSE)</f>
        <v>6932485009503</v>
      </c>
      <c r="H1032" s="27" t="str">
        <f>VLOOKUP(B1032,'大货清单（不定期按GOMS更新）'!A:H,7,0)</f>
        <v>DARK GREY</v>
      </c>
      <c r="I1032" s="27" t="str">
        <f>VLOOKUP(B1032,'大货清单（不定期按GOMS更新）'!A:F,6,FALSE)</f>
        <v>ACTIVE</v>
      </c>
      <c r="J1032" s="27" t="str">
        <f>VLOOKUP(B1032,'大货清单（不定期按GOMS更新）'!A:K,11,FALSE)</f>
        <v>10.8</v>
      </c>
      <c r="K1032" s="27" t="str">
        <f>VLOOKUP(B1032,'大货清单（不定期按GOMS更新）'!A:N,12,FALSE)</f>
        <v>720</v>
      </c>
      <c r="L1032" s="27" t="str">
        <f>VLOOKUP(B1032,'大货清单（不定期按GOMS更新）'!A:M,13,FALSE)</f>
        <v>324</v>
      </c>
      <c r="M1032" s="27" t="str">
        <f>VLOOKUP(B1032,'大货清单（不定期按GOMS更新）'!A:N,14,FALSE)</f>
        <v>288</v>
      </c>
      <c r="N1032" s="58" t="s">
        <v>14899</v>
      </c>
      <c r="O1032" s="27">
        <f>IFERROR(VLOOKUP(N1032,'散件迭代（不定期更新）'!C:J,8,FALSE),0)</f>
        <v>0</v>
      </c>
      <c r="P1032" s="27">
        <f>IFERROR(VLOOKUP(N1032,'散件（更新）'!B:H,3,FALSE),0)</f>
        <v>0</v>
      </c>
      <c r="Q1032" s="27" t="str">
        <f>VLOOKUP(N1032,'散件（更新）'!B:H,2,FALSE)</f>
        <v>114-25390000</v>
      </c>
      <c r="R1032" s="27" t="str">
        <f>VLOOKUP(N1032,'散件（更新）'!B:H,7,FALSE)</f>
        <v>Battery</v>
      </c>
      <c r="S1032" s="27" t="str">
        <f>VLOOKUP(N1032,'散件（更新）'!B:E,4,FALSE)</f>
        <v>https://tineco-yxzt.oss-accelerate.aliyuncs.com/20251014/weixinjietu_20251014101507_1760408132754.png</v>
      </c>
      <c r="T1032" s="27" t="s">
        <v>8759</v>
      </c>
      <c r="U1032" s="28" t="str">
        <f>VLOOKUP(N1032,'散件（更新）'!B:G,6,FALSE)</f>
        <v>SP;CL2539-01;电池包组件（带铭牌）</v>
      </c>
      <c r="V1032" s="28">
        <f>VLOOKUP(N1032,'散件（更新）'!B:I,8,FALSE)</f>
        <v>6932485014095</v>
      </c>
    </row>
    <row r="1033" spans="1:22" ht="20.149999999999999" customHeight="1">
      <c r="A1033" s="57">
        <v>46169</v>
      </c>
      <c r="B1033" s="58" t="s">
        <v>14081</v>
      </c>
      <c r="C1033" s="27" t="str">
        <f>VLOOKUP(B1033,'大货清单（不定期按GOMS更新）'!A:H,8,0)</f>
        <v>109-25390001</v>
      </c>
      <c r="D1033" s="27" t="str">
        <f>VLOOKUP(B1033,'大货清单（不定期按GOMS更新）'!A:C,3,0)</f>
        <v>CL2539-01</v>
      </c>
      <c r="E1033" s="27" t="str">
        <f>VLOOKUP(B1033,'大货清单（不定期按GOMS更新）'!A:H,4,0)</f>
        <v>DE,PL,FR,IT,ES,SE,NL,BE,RO,AT,CZ,SK,HU</v>
      </c>
      <c r="F1033" s="27" t="str">
        <f>VLOOKUP(B1033,'大货清单（不定期按GOMS更新）'!A:H,2,0)</f>
        <v>Floor One S9 Artist Steam Pro</v>
      </c>
      <c r="G1033" s="28">
        <f>VLOOKUP(B1033,'大货清单（不定期按GOMS更新）'!A:I,9,FALSE)</f>
        <v>6932485009503</v>
      </c>
      <c r="H1033" s="27" t="str">
        <f>VLOOKUP(B1033,'大货清单（不定期按GOMS更新）'!A:H,7,0)</f>
        <v>DARK GREY</v>
      </c>
      <c r="I1033" s="27" t="str">
        <f>VLOOKUP(B1033,'大货清单（不定期按GOMS更新）'!A:F,6,FALSE)</f>
        <v>ACTIVE</v>
      </c>
      <c r="J1033" s="27" t="str">
        <f>VLOOKUP(B1033,'大货清单（不定期按GOMS更新）'!A:K,11,FALSE)</f>
        <v>10.8</v>
      </c>
      <c r="K1033" s="27" t="str">
        <f>VLOOKUP(B1033,'大货清单（不定期按GOMS更新）'!A:N,12,FALSE)</f>
        <v>720</v>
      </c>
      <c r="L1033" s="27" t="str">
        <f>VLOOKUP(B1033,'大货清单（不定期按GOMS更新）'!A:M,13,FALSE)</f>
        <v>324</v>
      </c>
      <c r="M1033" s="27" t="str">
        <f>VLOOKUP(B1033,'大货清单（不定期按GOMS更新）'!A:N,14,FALSE)</f>
        <v>288</v>
      </c>
      <c r="N1033" s="58" t="s">
        <v>8237</v>
      </c>
      <c r="O1033" s="27">
        <f>IFERROR(VLOOKUP(N1033,'散件迭代（不定期更新）'!C:J,8,FALSE),0)</f>
        <v>0</v>
      </c>
      <c r="P1033" s="27" t="str">
        <f>IFERROR(VLOOKUP(N1033,'散件（更新）'!B:H,3,FALSE),0)</f>
        <v/>
      </c>
      <c r="Q1033" s="27" t="str">
        <f>VLOOKUP(N1033,'散件（更新）'!B:H,2,FALSE)</f>
        <v>114-23432213</v>
      </c>
      <c r="R1033" s="27" t="str">
        <f>VLOOKUP(N1033,'散件（更新）'!B:H,7,FALSE)</f>
        <v>plastic part</v>
      </c>
      <c r="S1033" s="27" t="str">
        <f>VLOOKUP(N1033,'散件（更新）'!B:E,4,FALSE)</f>
        <v>https://tineco-yxzt.oss-accelerate.aliyuncs.com/20250429/plasticpartjishenqiangai_1745916847332.png</v>
      </c>
      <c r="T1033" s="27" t="s">
        <v>8759</v>
      </c>
      <c r="U1033" s="28" t="str">
        <f>VLOOKUP(N1033,'散件（更新）'!B:G,6,FALSE)</f>
        <v>SP;CL2343V-01;机身前盖(灰色)</v>
      </c>
      <c r="V1033" s="28">
        <f>VLOOKUP(N1033,'散件（更新）'!B:I,8,FALSE)</f>
        <v>6932485006021</v>
      </c>
    </row>
    <row r="1034" spans="1:22" ht="20.149999999999999" customHeight="1">
      <c r="A1034" s="57">
        <v>46169</v>
      </c>
      <c r="B1034" s="58" t="s">
        <v>14081</v>
      </c>
      <c r="C1034" s="27" t="str">
        <f>VLOOKUP(B1034,'大货清单（不定期按GOMS更新）'!A:H,8,0)</f>
        <v>109-25390001</v>
      </c>
      <c r="D1034" s="27" t="str">
        <f>VLOOKUP(B1034,'大货清单（不定期按GOMS更新）'!A:C,3,0)</f>
        <v>CL2539-01</v>
      </c>
      <c r="E1034" s="27" t="str">
        <f>VLOOKUP(B1034,'大货清单（不定期按GOMS更新）'!A:H,4,0)</f>
        <v>DE,PL,FR,IT,ES,SE,NL,BE,RO,AT,CZ,SK,HU</v>
      </c>
      <c r="F1034" s="27" t="str">
        <f>VLOOKUP(B1034,'大货清单（不定期按GOMS更新）'!A:H,2,0)</f>
        <v>Floor One S9 Artist Steam Pro</v>
      </c>
      <c r="G1034" s="28">
        <f>VLOOKUP(B1034,'大货清单（不定期按GOMS更新）'!A:I,9,FALSE)</f>
        <v>6932485009503</v>
      </c>
      <c r="H1034" s="27" t="str">
        <f>VLOOKUP(B1034,'大货清单（不定期按GOMS更新）'!A:H,7,0)</f>
        <v>DARK GREY</v>
      </c>
      <c r="I1034" s="27" t="str">
        <f>VLOOKUP(B1034,'大货清单（不定期按GOMS更新）'!A:F,6,FALSE)</f>
        <v>ACTIVE</v>
      </c>
      <c r="J1034" s="27" t="str">
        <f>VLOOKUP(B1034,'大货清单（不定期按GOMS更新）'!A:K,11,FALSE)</f>
        <v>10.8</v>
      </c>
      <c r="K1034" s="27" t="str">
        <f>VLOOKUP(B1034,'大货清单（不定期按GOMS更新）'!A:N,12,FALSE)</f>
        <v>720</v>
      </c>
      <c r="L1034" s="27" t="str">
        <f>VLOOKUP(B1034,'大货清单（不定期按GOMS更新）'!A:M,13,FALSE)</f>
        <v>324</v>
      </c>
      <c r="M1034" s="27" t="str">
        <f>VLOOKUP(B1034,'大货清单（不定期按GOMS更新）'!A:N,14,FALSE)</f>
        <v>288</v>
      </c>
      <c r="N1034" s="58" t="s">
        <v>7930</v>
      </c>
      <c r="O1034" s="27">
        <f>IFERROR(VLOOKUP(N1034,'散件迭代（不定期更新）'!C:J,8,FALSE),0)</f>
        <v>0</v>
      </c>
      <c r="P1034" s="27" t="str">
        <f>IFERROR(VLOOKUP(N1034,'散件（更新）'!B:H,3,FALSE),0)</f>
        <v/>
      </c>
      <c r="Q1034" s="27" t="str">
        <f>VLOOKUP(N1034,'散件（更新）'!B:H,2,FALSE)</f>
        <v>114-23432214</v>
      </c>
      <c r="R1034" s="27" t="str">
        <f>VLOOKUP(N1034,'散件（更新）'!B:H,7,FALSE)</f>
        <v>plastic part</v>
      </c>
      <c r="S1034" s="27" t="str">
        <f>VLOOKUP(N1034,'散件（更新）'!B:E,4,FALSE)</f>
        <v>https://tineco-yxzt.oss-accelerate.aliyuncs.com/20250429/plasticpartxiashuifajietoudailu:wang_1745917437542.png</v>
      </c>
      <c r="T1034" s="27" t="s">
        <v>8759</v>
      </c>
      <c r="U1034" s="28" t="str">
        <f>VLOOKUP(N1034,'散件（更新）'!B:G,6,FALSE)</f>
        <v>SP;CL2343V-01;下水阀接头（带滤网）</v>
      </c>
      <c r="V1034" s="28">
        <f>VLOOKUP(N1034,'散件（更新）'!B:I,8,FALSE)</f>
        <v>6932485006038</v>
      </c>
    </row>
    <row r="1035" spans="1:22" ht="20.149999999999999" customHeight="1">
      <c r="A1035" s="57">
        <v>46169</v>
      </c>
      <c r="B1035" s="58" t="s">
        <v>14081</v>
      </c>
      <c r="C1035" s="27" t="str">
        <f>VLOOKUP(B1035,'大货清单（不定期按GOMS更新）'!A:H,8,0)</f>
        <v>109-25390001</v>
      </c>
      <c r="D1035" s="27" t="str">
        <f>VLOOKUP(B1035,'大货清单（不定期按GOMS更新）'!A:C,3,0)</f>
        <v>CL2539-01</v>
      </c>
      <c r="E1035" s="27" t="str">
        <f>VLOOKUP(B1035,'大货清单（不定期按GOMS更新）'!A:H,4,0)</f>
        <v>DE,PL,FR,IT,ES,SE,NL,BE,RO,AT,CZ,SK,HU</v>
      </c>
      <c r="F1035" s="27" t="str">
        <f>VLOOKUP(B1035,'大货清单（不定期按GOMS更新）'!A:H,2,0)</f>
        <v>Floor One S9 Artist Steam Pro</v>
      </c>
      <c r="G1035" s="28">
        <f>VLOOKUP(B1035,'大货清单（不定期按GOMS更新）'!A:I,9,FALSE)</f>
        <v>6932485009503</v>
      </c>
      <c r="H1035" s="27" t="str">
        <f>VLOOKUP(B1035,'大货清单（不定期按GOMS更新）'!A:H,7,0)</f>
        <v>DARK GREY</v>
      </c>
      <c r="I1035" s="27" t="str">
        <f>VLOOKUP(B1035,'大货清单（不定期按GOMS更新）'!A:F,6,FALSE)</f>
        <v>ACTIVE</v>
      </c>
      <c r="J1035" s="27" t="str">
        <f>VLOOKUP(B1035,'大货清单（不定期按GOMS更新）'!A:K,11,FALSE)</f>
        <v>10.8</v>
      </c>
      <c r="K1035" s="27" t="str">
        <f>VLOOKUP(B1035,'大货清单（不定期按GOMS更新）'!A:N,12,FALSE)</f>
        <v>720</v>
      </c>
      <c r="L1035" s="27" t="str">
        <f>VLOOKUP(B1035,'大货清单（不定期按GOMS更新）'!A:M,13,FALSE)</f>
        <v>324</v>
      </c>
      <c r="M1035" s="27" t="str">
        <f>VLOOKUP(B1035,'大货清单（不定期按GOMS更新）'!A:N,14,FALSE)</f>
        <v>288</v>
      </c>
      <c r="N1035" s="58" t="s">
        <v>7845</v>
      </c>
      <c r="O1035" s="27">
        <f>IFERROR(VLOOKUP(N1035,'散件迭代（不定期更新）'!C:J,8,FALSE),0)</f>
        <v>0</v>
      </c>
      <c r="P1035" s="27" t="str">
        <f>IFERROR(VLOOKUP(N1035,'散件（更新）'!B:H,3,FALSE),0)</f>
        <v/>
      </c>
      <c r="Q1035" s="27" t="str">
        <f>VLOOKUP(N1035,'散件（更新）'!B:H,2,FALSE)</f>
        <v>114-23432217</v>
      </c>
      <c r="R1035" s="27" t="str">
        <f>VLOOKUP(N1035,'散件（更新）'!B:H,7,FALSE)</f>
        <v>plastic part</v>
      </c>
      <c r="S1035" s="27" t="str">
        <f>VLOOKUP(N1035,'散件（更新）'!B:E,4,FALSE)</f>
        <v>https://tineco-yxzt.oss-accelerate.aliyuncs.com/20250429/plasticpartzhuanjietoudaijitizhuangshigai_1745918717507.png</v>
      </c>
      <c r="T1035" s="27" t="s">
        <v>8759</v>
      </c>
      <c r="U1035" s="28" t="str">
        <f>VLOOKUP(N1035,'散件（更新）'!B:G,6,FALSE)</f>
        <v>SP;CL2343V-01;转接头组件（带机体装饰盖）</v>
      </c>
      <c r="V1035" s="28">
        <f>VLOOKUP(N1035,'散件（更新）'!B:I,8,FALSE)</f>
        <v>6932485006069</v>
      </c>
    </row>
    <row r="1036" spans="1:22" ht="20.149999999999999" customHeight="1">
      <c r="A1036" s="57">
        <v>46169</v>
      </c>
      <c r="B1036" s="58" t="s">
        <v>14081</v>
      </c>
      <c r="C1036" s="27" t="str">
        <f>VLOOKUP(B1036,'大货清单（不定期按GOMS更新）'!A:H,8,0)</f>
        <v>109-25390001</v>
      </c>
      <c r="D1036" s="27" t="str">
        <f>VLOOKUP(B1036,'大货清单（不定期按GOMS更新）'!A:C,3,0)</f>
        <v>CL2539-01</v>
      </c>
      <c r="E1036" s="27" t="str">
        <f>VLOOKUP(B1036,'大货清单（不定期按GOMS更新）'!A:H,4,0)</f>
        <v>DE,PL,FR,IT,ES,SE,NL,BE,RO,AT,CZ,SK,HU</v>
      </c>
      <c r="F1036" s="27" t="str">
        <f>VLOOKUP(B1036,'大货清单（不定期按GOMS更新）'!A:H,2,0)</f>
        <v>Floor One S9 Artist Steam Pro</v>
      </c>
      <c r="G1036" s="28">
        <f>VLOOKUP(B1036,'大货清单（不定期按GOMS更新）'!A:I,9,FALSE)</f>
        <v>6932485009503</v>
      </c>
      <c r="H1036" s="27" t="str">
        <f>VLOOKUP(B1036,'大货清单（不定期按GOMS更新）'!A:H,7,0)</f>
        <v>DARK GREY</v>
      </c>
      <c r="I1036" s="27" t="str">
        <f>VLOOKUP(B1036,'大货清单（不定期按GOMS更新）'!A:F,6,FALSE)</f>
        <v>ACTIVE</v>
      </c>
      <c r="J1036" s="27" t="str">
        <f>VLOOKUP(B1036,'大货清单（不定期按GOMS更新）'!A:K,11,FALSE)</f>
        <v>10.8</v>
      </c>
      <c r="K1036" s="27" t="str">
        <f>VLOOKUP(B1036,'大货清单（不定期按GOMS更新）'!A:N,12,FALSE)</f>
        <v>720</v>
      </c>
      <c r="L1036" s="27" t="str">
        <f>VLOOKUP(B1036,'大货清单（不定期按GOMS更新）'!A:M,13,FALSE)</f>
        <v>324</v>
      </c>
      <c r="M1036" s="27" t="str">
        <f>VLOOKUP(B1036,'大货清单（不定期按GOMS更新）'!A:N,14,FALSE)</f>
        <v>288</v>
      </c>
      <c r="N1036" s="58" t="s">
        <v>7859</v>
      </c>
      <c r="O1036" s="27">
        <f>IFERROR(VLOOKUP(N1036,'散件迭代（不定期更新）'!C:J,8,FALSE),0)</f>
        <v>0</v>
      </c>
      <c r="P1036" s="27" t="str">
        <f>IFERROR(VLOOKUP(N1036,'散件（更新）'!B:H,3,FALSE),0)</f>
        <v/>
      </c>
      <c r="Q1036" s="27" t="str">
        <f>VLOOKUP(N1036,'散件（更新）'!B:H,2,FALSE)</f>
        <v>114-23431303</v>
      </c>
      <c r="R1036" s="27" t="str">
        <f>VLOOKUP(N1036,'散件（更新）'!B:H,7,FALSE)</f>
        <v>plastic part</v>
      </c>
      <c r="S1036" s="27" t="str">
        <f>VLOOKUP(N1036,'散件（更新）'!B:E,4,FALSE)</f>
        <v>https://tineco-yxzt.oss-accelerate.aliyuncs.com/20250115/03-huishoutongshanggai_1736932344858.png</v>
      </c>
      <c r="T1036" s="27" t="s">
        <v>19301</v>
      </c>
      <c r="U1036" s="28" t="str">
        <f>VLOOKUP(N1036,'散件（更新）'!B:G,6,FALSE)</f>
        <v>回收桶桶盖</v>
      </c>
      <c r="V1036" s="28">
        <f>VLOOKUP(N1036,'散件（更新）'!B:I,8,FALSE)</f>
        <v>6932485003266</v>
      </c>
    </row>
    <row r="1037" spans="1:22" ht="20.149999999999999" customHeight="1">
      <c r="A1037" s="57">
        <v>46169</v>
      </c>
      <c r="B1037" s="58" t="s">
        <v>14081</v>
      </c>
      <c r="C1037" s="27" t="str">
        <f>VLOOKUP(B1037,'大货清单（不定期按GOMS更新）'!A:H,8,0)</f>
        <v>109-25390001</v>
      </c>
      <c r="D1037" s="27" t="str">
        <f>VLOOKUP(B1037,'大货清单（不定期按GOMS更新）'!A:C,3,0)</f>
        <v>CL2539-01</v>
      </c>
      <c r="E1037" s="27" t="str">
        <f>VLOOKUP(B1037,'大货清单（不定期按GOMS更新）'!A:H,4,0)</f>
        <v>DE,PL,FR,IT,ES,SE,NL,BE,RO,AT,CZ,SK,HU</v>
      </c>
      <c r="F1037" s="27" t="str">
        <f>VLOOKUP(B1037,'大货清单（不定期按GOMS更新）'!A:H,2,0)</f>
        <v>Floor One S9 Artist Steam Pro</v>
      </c>
      <c r="G1037" s="28">
        <f>VLOOKUP(B1037,'大货清单（不定期按GOMS更新）'!A:I,9,FALSE)</f>
        <v>6932485009503</v>
      </c>
      <c r="H1037" s="27" t="str">
        <f>VLOOKUP(B1037,'大货清单（不定期按GOMS更新）'!A:H,7,0)</f>
        <v>DARK GREY</v>
      </c>
      <c r="I1037" s="27" t="str">
        <f>VLOOKUP(B1037,'大货清单（不定期按GOMS更新）'!A:F,6,FALSE)</f>
        <v>ACTIVE</v>
      </c>
      <c r="J1037" s="27" t="str">
        <f>VLOOKUP(B1037,'大货清单（不定期按GOMS更新）'!A:K,11,FALSE)</f>
        <v>10.8</v>
      </c>
      <c r="K1037" s="27" t="str">
        <f>VLOOKUP(B1037,'大货清单（不定期按GOMS更新）'!A:N,12,FALSE)</f>
        <v>720</v>
      </c>
      <c r="L1037" s="27" t="str">
        <f>VLOOKUP(B1037,'大货清单（不定期按GOMS更新）'!A:M,13,FALSE)</f>
        <v>324</v>
      </c>
      <c r="M1037" s="27" t="str">
        <f>VLOOKUP(B1037,'大货清单（不定期按GOMS更新）'!A:N,14,FALSE)</f>
        <v>288</v>
      </c>
      <c r="N1037" s="65" t="s">
        <v>7885</v>
      </c>
      <c r="O1037" s="27">
        <f>IFERROR(VLOOKUP(N1037,'散件迭代（不定期更新）'!C:J,8,FALSE),0)</f>
        <v>0</v>
      </c>
      <c r="P1037" s="27" t="str">
        <f>IFERROR(VLOOKUP(N1037,'散件（更新）'!B:H,3,FALSE),0)</f>
        <v/>
      </c>
      <c r="Q1037" s="27" t="str">
        <f>VLOOKUP(N1037,'散件（更新）'!B:H,2,FALSE)</f>
        <v>114-23431304</v>
      </c>
      <c r="R1037" s="27" t="str">
        <f>VLOOKUP(N1037,'散件（更新）'!B:H,7,FALSE)</f>
        <v>plastic part</v>
      </c>
      <c r="S1037" s="27" t="str">
        <f>VLOOKUP(N1037,'散件（更新）'!B:E,4,FALSE)</f>
        <v>https://tineco-yxzt.oss-accelerate.aliyuncs.com/20250124/04-huishoutongtongshen_1737688576852.png</v>
      </c>
      <c r="T1037" s="27" t="s">
        <v>8759</v>
      </c>
      <c r="U1037" s="28" t="str">
        <f>VLOOKUP(N1037,'散件（更新）'!B:G,6,FALSE)</f>
        <v>回收桶桶身</v>
      </c>
      <c r="V1037" s="28">
        <f>VLOOKUP(N1037,'散件（更新）'!B:I,8,FALSE)</f>
        <v>6932485003273</v>
      </c>
    </row>
    <row r="1038" spans="1:22" ht="20.05" customHeight="1">
      <c r="A1038" s="57">
        <v>46169</v>
      </c>
      <c r="B1038" s="58" t="s">
        <v>14081</v>
      </c>
      <c r="C1038" s="27" t="str">
        <f>VLOOKUP(B1038,'大货清单（不定期按GOMS更新）'!A:H,8,0)</f>
        <v>109-25390001</v>
      </c>
      <c r="D1038" s="27" t="str">
        <f>VLOOKUP(B1038,'大货清单（不定期按GOMS更新）'!A:C,3,0)</f>
        <v>CL2539-01</v>
      </c>
      <c r="E1038" s="27" t="str">
        <f>VLOOKUP(B1038,'大货清单（不定期按GOMS更新）'!A:H,4,0)</f>
        <v>DE,PL,FR,IT,ES,SE,NL,BE,RO,AT,CZ,SK,HU</v>
      </c>
      <c r="F1038" s="27" t="str">
        <f>VLOOKUP(B1038,'大货清单（不定期按GOMS更新）'!A:H,2,0)</f>
        <v>Floor One S9 Artist Steam Pro</v>
      </c>
      <c r="G1038" s="28">
        <f>VLOOKUP(B1038,'大货清单（不定期按GOMS更新）'!A:I,9,FALSE)</f>
        <v>6932485009503</v>
      </c>
      <c r="H1038" s="27" t="str">
        <f>VLOOKUP(B1038,'大货清单（不定期按GOMS更新）'!A:H,7,0)</f>
        <v>DARK GREY</v>
      </c>
      <c r="I1038" s="27" t="str">
        <f>VLOOKUP(B1038,'大货清单（不定期按GOMS更新）'!A:F,6,FALSE)</f>
        <v>ACTIVE</v>
      </c>
      <c r="J1038" s="27" t="str">
        <f>VLOOKUP(B1038,'大货清单（不定期按GOMS更新）'!A:K,11,FALSE)</f>
        <v>10.8</v>
      </c>
      <c r="K1038" s="27" t="str">
        <f>VLOOKUP(B1038,'大货清单（不定期按GOMS更新）'!A:N,12,FALSE)</f>
        <v>720</v>
      </c>
      <c r="L1038" s="27" t="str">
        <f>VLOOKUP(B1038,'大货清单（不定期按GOMS更新）'!A:M,13,FALSE)</f>
        <v>324</v>
      </c>
      <c r="M1038" s="27" t="str">
        <f>VLOOKUP(B1038,'大货清单（不定期按GOMS更新）'!A:N,14,FALSE)</f>
        <v>288</v>
      </c>
      <c r="N1038" s="58" t="s">
        <v>8119</v>
      </c>
      <c r="O1038" s="27">
        <f>IFERROR(VLOOKUP(N1038,'散件迭代（不定期更新）'!C:J,8,FALSE),0)</f>
        <v>0</v>
      </c>
      <c r="P1038" s="27" t="str">
        <f>IFERROR(VLOOKUP(N1038,'散件（更新）'!B:H,3,FALSE),0)</f>
        <v/>
      </c>
      <c r="Q1038" s="27" t="str">
        <f>VLOOKUP(N1038,'散件（更新）'!B:H,2,FALSE)</f>
        <v>114-23431315</v>
      </c>
      <c r="R1038" s="27" t="str">
        <f>VLOOKUP(N1038,'散件（更新）'!B:H,7,FALSE)</f>
        <v>plastic part</v>
      </c>
      <c r="S1038" s="27" t="str">
        <f>VLOOKUP(N1038,'散件（更新）'!B:E,4,FALSE)</f>
        <v>https://tineco-yxzt.oss-accelerate.aliyuncs.com/20250116/15-xianshipingzhuangshigai_1736995848033.png</v>
      </c>
      <c r="T1038" s="27" t="s">
        <v>8759</v>
      </c>
      <c r="U1038" s="28" t="str">
        <f>VLOOKUP(N1038,'散件（更新）'!B:G,6,FALSE)</f>
        <v>显示屏装饰盖</v>
      </c>
      <c r="V1038" s="28">
        <f>VLOOKUP(N1038,'散件（更新）'!B:I,8,FALSE)</f>
        <v>6932485003389</v>
      </c>
    </row>
    <row r="1039" spans="1:22" ht="20.149999999999999" customHeight="1">
      <c r="A1039" s="57">
        <v>46169</v>
      </c>
      <c r="B1039" s="58" t="s">
        <v>14081</v>
      </c>
      <c r="C1039" s="27" t="str">
        <f>VLOOKUP(B1039,'大货清单（不定期按GOMS更新）'!A:H,8,0)</f>
        <v>109-25390001</v>
      </c>
      <c r="D1039" s="27" t="str">
        <f>VLOOKUP(B1039,'大货清单（不定期按GOMS更新）'!A:C,3,0)</f>
        <v>CL2539-01</v>
      </c>
      <c r="E1039" s="27" t="str">
        <f>VLOOKUP(B1039,'大货清单（不定期按GOMS更新）'!A:H,4,0)</f>
        <v>DE,PL,FR,IT,ES,SE,NL,BE,RO,AT,CZ,SK,HU</v>
      </c>
      <c r="F1039" s="27" t="str">
        <f>VLOOKUP(B1039,'大货清单（不定期按GOMS更新）'!A:H,2,0)</f>
        <v>Floor One S9 Artist Steam Pro</v>
      </c>
      <c r="G1039" s="28">
        <f>VLOOKUP(B1039,'大货清单（不定期按GOMS更新）'!A:I,9,FALSE)</f>
        <v>6932485009503</v>
      </c>
      <c r="H1039" s="27" t="str">
        <f>VLOOKUP(B1039,'大货清单（不定期按GOMS更新）'!A:H,7,0)</f>
        <v>DARK GREY</v>
      </c>
      <c r="I1039" s="27" t="str">
        <f>VLOOKUP(B1039,'大货清单（不定期按GOMS更新）'!A:F,6,FALSE)</f>
        <v>ACTIVE</v>
      </c>
      <c r="J1039" s="27" t="str">
        <f>VLOOKUP(B1039,'大货清单（不定期按GOMS更新）'!A:K,11,FALSE)</f>
        <v>10.8</v>
      </c>
      <c r="K1039" s="27" t="str">
        <f>VLOOKUP(B1039,'大货清单（不定期按GOMS更新）'!A:N,12,FALSE)</f>
        <v>720</v>
      </c>
      <c r="L1039" s="27" t="str">
        <f>VLOOKUP(B1039,'大货清单（不定期按GOMS更新）'!A:M,13,FALSE)</f>
        <v>324</v>
      </c>
      <c r="M1039" s="27" t="str">
        <f>VLOOKUP(B1039,'大货清单（不定期按GOMS更新）'!A:N,14,FALSE)</f>
        <v>288</v>
      </c>
      <c r="N1039" s="58" t="s">
        <v>7911</v>
      </c>
      <c r="O1039" s="27">
        <f>IFERROR(VLOOKUP(N1039,'散件迭代（不定期更新）'!C:J,8,FALSE),0)</f>
        <v>0</v>
      </c>
      <c r="P1039" s="27" t="str">
        <f>IFERROR(VLOOKUP(N1039,'散件（更新）'!B:H,3,FALSE),0)</f>
        <v/>
      </c>
      <c r="Q1039" s="27" t="str">
        <f>VLOOKUP(N1039,'散件（更新）'!B:H,2,FALSE)</f>
        <v>114-23432216</v>
      </c>
      <c r="R1039" s="27" t="str">
        <f>VLOOKUP(N1039,'散件（更新）'!B:H,7,FALSE)</f>
        <v>Wire</v>
      </c>
      <c r="S1039" s="27" t="str">
        <f>VLOOKUP(N1039,'散件（更新）'!B:E,4,FALSE)</f>
        <v>https://tineco-yxzt.oss-accelerate.aliyuncs.com/20250429/jishenchongdiandaoxianzujian_1745918590082.png</v>
      </c>
      <c r="T1039" s="27" t="s">
        <v>8759</v>
      </c>
      <c r="U1039" s="28" t="str">
        <f>VLOOKUP(N1039,'散件（更新）'!B:G,6,FALSE)</f>
        <v>SP;CL2343V-01;地刷充电导线组件</v>
      </c>
      <c r="V1039" s="28">
        <f>VLOOKUP(N1039,'散件（更新）'!B:I,8,FALSE)</f>
        <v>6932485006052</v>
      </c>
    </row>
    <row r="1040" spans="1:22" ht="20.149999999999999" customHeight="1">
      <c r="A1040" s="57">
        <v>46169</v>
      </c>
      <c r="B1040" s="58" t="s">
        <v>14081</v>
      </c>
      <c r="C1040" s="27" t="str">
        <f>VLOOKUP(B1040,'大货清单（不定期按GOMS更新）'!A:H,8,0)</f>
        <v>109-25390001</v>
      </c>
      <c r="D1040" s="27" t="str">
        <f>VLOOKUP(B1040,'大货清单（不定期按GOMS更新）'!A:C,3,0)</f>
        <v>CL2539-01</v>
      </c>
      <c r="E1040" s="27" t="str">
        <f>VLOOKUP(B1040,'大货清单（不定期按GOMS更新）'!A:H,4,0)</f>
        <v>DE,PL,FR,IT,ES,SE,NL,BE,RO,AT,CZ,SK,HU</v>
      </c>
      <c r="F1040" s="27" t="str">
        <f>VLOOKUP(B1040,'大货清单（不定期按GOMS更新）'!A:H,2,0)</f>
        <v>Floor One S9 Artist Steam Pro</v>
      </c>
      <c r="G1040" s="28">
        <f>VLOOKUP(B1040,'大货清单（不定期按GOMS更新）'!A:I,9,FALSE)</f>
        <v>6932485009503</v>
      </c>
      <c r="H1040" s="27" t="str">
        <f>VLOOKUP(B1040,'大货清单（不定期按GOMS更新）'!A:H,7,0)</f>
        <v>DARK GREY</v>
      </c>
      <c r="I1040" s="27" t="str">
        <f>VLOOKUP(B1040,'大货清单（不定期按GOMS更新）'!A:F,6,FALSE)</f>
        <v>ACTIVE</v>
      </c>
      <c r="J1040" s="27" t="str">
        <f>VLOOKUP(B1040,'大货清单（不定期按GOMS更新）'!A:K,11,FALSE)</f>
        <v>10.8</v>
      </c>
      <c r="K1040" s="27" t="str">
        <f>VLOOKUP(B1040,'大货清单（不定期按GOMS更新）'!A:N,12,FALSE)</f>
        <v>720</v>
      </c>
      <c r="L1040" s="27" t="str">
        <f>VLOOKUP(B1040,'大货清单（不定期按GOMS更新）'!A:M,13,FALSE)</f>
        <v>324</v>
      </c>
      <c r="M1040" s="27" t="str">
        <f>VLOOKUP(B1040,'大货清单（不定期按GOMS更新）'!A:N,14,FALSE)</f>
        <v>288</v>
      </c>
      <c r="N1040" s="58" t="s">
        <v>8116</v>
      </c>
      <c r="O1040" s="27">
        <f>IFERROR(VLOOKUP(N1040,'散件迭代（不定期更新）'!C:J,8,FALSE),0)</f>
        <v>0</v>
      </c>
      <c r="P1040" s="27" t="str">
        <f>IFERROR(VLOOKUP(N1040,'散件（更新）'!B:H,3,FALSE),0)</f>
        <v/>
      </c>
      <c r="Q1040" s="27" t="str">
        <f>VLOOKUP(N1040,'散件（更新）'!B:H,2,FALSE)</f>
        <v>114-23432219</v>
      </c>
      <c r="R1040" s="27" t="str">
        <f>VLOOKUP(N1040,'散件（更新）'!B:H,7,FALSE)</f>
        <v>Wire</v>
      </c>
      <c r="S1040" s="27" t="str">
        <f>VLOOKUP(N1040,'散件（更新）'!B:E,4,FALSE)</f>
        <v>https://tineco-yxzt.oss-accelerate.aliyuncs.com/20250429/tuopanchongdiandaoxianzujian_1745918972104.png</v>
      </c>
      <c r="T1040" s="27" t="s">
        <v>8759</v>
      </c>
      <c r="U1040" s="28" t="str">
        <f>VLOOKUP(N1040,'散件（更新）'!B:G,6,FALSE)</f>
        <v>SP;CL2343V-01;托盘充电导线组件</v>
      </c>
      <c r="V1040" s="28">
        <f>VLOOKUP(N1040,'散件（更新）'!B:I,8,FALSE)</f>
        <v>6932485006083</v>
      </c>
    </row>
    <row r="1041" spans="1:22" ht="20.149999999999999" customHeight="1">
      <c r="A1041" s="57">
        <v>46169</v>
      </c>
      <c r="B1041" s="58" t="s">
        <v>14081</v>
      </c>
      <c r="C1041" s="27" t="str">
        <f>VLOOKUP(B1041,'大货清单（不定期按GOMS更新）'!A:H,8,0)</f>
        <v>109-25390001</v>
      </c>
      <c r="D1041" s="27" t="str">
        <f>VLOOKUP(B1041,'大货清单（不定期按GOMS更新）'!A:C,3,0)</f>
        <v>CL2539-01</v>
      </c>
      <c r="E1041" s="27" t="str">
        <f>VLOOKUP(B1041,'大货清单（不定期按GOMS更新）'!A:H,4,0)</f>
        <v>DE,PL,FR,IT,ES,SE,NL,BE,RO,AT,CZ,SK,HU</v>
      </c>
      <c r="F1041" s="27" t="str">
        <f>VLOOKUP(B1041,'大货清单（不定期按GOMS更新）'!A:H,2,0)</f>
        <v>Floor One S9 Artist Steam Pro</v>
      </c>
      <c r="G1041" s="28">
        <f>VLOOKUP(B1041,'大货清单（不定期按GOMS更新）'!A:I,9,FALSE)</f>
        <v>6932485009503</v>
      </c>
      <c r="H1041" s="27" t="str">
        <f>VLOOKUP(B1041,'大货清单（不定期按GOMS更新）'!A:H,7,0)</f>
        <v>DARK GREY</v>
      </c>
      <c r="I1041" s="27" t="str">
        <f>VLOOKUP(B1041,'大货清单（不定期按GOMS更新）'!A:F,6,FALSE)</f>
        <v>ACTIVE</v>
      </c>
      <c r="J1041" s="27" t="str">
        <f>VLOOKUP(B1041,'大货清单（不定期按GOMS更新）'!A:K,11,FALSE)</f>
        <v>10.8</v>
      </c>
      <c r="K1041" s="27" t="str">
        <f>VLOOKUP(B1041,'大货清单（不定期按GOMS更新）'!A:N,12,FALSE)</f>
        <v>720</v>
      </c>
      <c r="L1041" s="27" t="str">
        <f>VLOOKUP(B1041,'大货清单（不定期按GOMS更新）'!A:M,13,FALSE)</f>
        <v>324</v>
      </c>
      <c r="M1041" s="27" t="str">
        <f>VLOOKUP(B1041,'大货清单（不定期按GOMS更新）'!A:N,14,FALSE)</f>
        <v>288</v>
      </c>
      <c r="N1041" s="58" t="s">
        <v>15470</v>
      </c>
      <c r="O1041" s="27">
        <f>IFERROR(VLOOKUP(N1041,'散件迭代（不定期更新）'!C:J,8,FALSE),0)</f>
        <v>0</v>
      </c>
      <c r="P1041" s="27">
        <f>IFERROR(VLOOKUP(N1041,'散件（更新）'!B:H,3,FALSE),0)</f>
        <v>0</v>
      </c>
      <c r="Q1041" s="27" t="str">
        <f>VLOOKUP(N1041,'散件（更新）'!B:H,2,FALSE)</f>
        <v>114-25350320</v>
      </c>
      <c r="R1041" s="27" t="str">
        <f>VLOOKUP(N1041,'散件（更新）'!B:H,7,FALSE)</f>
        <v>Heating Wire Assembly</v>
      </c>
      <c r="S1041" s="27" t="str">
        <f>VLOOKUP(N1041,'散件（更新）'!B:E,4,FALSE)</f>
        <v>https://tineco-yxzt.oss-accelerate.aliyuncs.com/20250912/15A85CB0788197252D8AC598E5A0B9A0_1757661534785.png</v>
      </c>
      <c r="T1041" s="27" t="s">
        <v>8759</v>
      </c>
      <c r="U1041" s="28" t="str">
        <f>VLOOKUP(N1041,'散件（更新）'!B:G,6,FALSE)</f>
        <v>SP;CL2535C-01;发热丝组件</v>
      </c>
      <c r="V1041" s="28">
        <f>VLOOKUP(N1041,'散件（更新）'!B:I,8,FALSE)</f>
        <v>6932485013722</v>
      </c>
    </row>
    <row r="1042" spans="1:22" ht="20.149999999999999" customHeight="1">
      <c r="A1042" s="57">
        <v>46169</v>
      </c>
      <c r="B1042" s="58" t="s">
        <v>14081</v>
      </c>
      <c r="C1042" s="27" t="str">
        <f>VLOOKUP(B1042,'大货清单（不定期按GOMS更新）'!A:H,8,0)</f>
        <v>109-25390001</v>
      </c>
      <c r="D1042" s="27" t="str">
        <f>VLOOKUP(B1042,'大货清单（不定期按GOMS更新）'!A:C,3,0)</f>
        <v>CL2539-01</v>
      </c>
      <c r="E1042" s="27" t="str">
        <f>VLOOKUP(B1042,'大货清单（不定期按GOMS更新）'!A:H,4,0)</f>
        <v>DE,PL,FR,IT,ES,SE,NL,BE,RO,AT,CZ,SK,HU</v>
      </c>
      <c r="F1042" s="27" t="str">
        <f>VLOOKUP(B1042,'大货清单（不定期按GOMS更新）'!A:H,2,0)</f>
        <v>Floor One S9 Artist Steam Pro</v>
      </c>
      <c r="G1042" s="28">
        <f>VLOOKUP(B1042,'大货清单（不定期按GOMS更新）'!A:I,9,FALSE)</f>
        <v>6932485009503</v>
      </c>
      <c r="H1042" s="27" t="str">
        <f>VLOOKUP(B1042,'大货清单（不定期按GOMS更新）'!A:H,7,0)</f>
        <v>DARK GREY</v>
      </c>
      <c r="I1042" s="27" t="str">
        <f>VLOOKUP(B1042,'大货清单（不定期按GOMS更新）'!A:F,6,FALSE)</f>
        <v>ACTIVE</v>
      </c>
      <c r="J1042" s="27" t="str">
        <f>VLOOKUP(B1042,'大货清单（不定期按GOMS更新）'!A:K,11,FALSE)</f>
        <v>10.8</v>
      </c>
      <c r="K1042" s="27" t="str">
        <f>VLOOKUP(B1042,'大货清单（不定期按GOMS更新）'!A:N,12,FALSE)</f>
        <v>720</v>
      </c>
      <c r="L1042" s="27" t="str">
        <f>VLOOKUP(B1042,'大货清单（不定期按GOMS更新）'!A:M,13,FALSE)</f>
        <v>324</v>
      </c>
      <c r="M1042" s="27" t="str">
        <f>VLOOKUP(B1042,'大货清单（不定期按GOMS更新）'!A:N,14,FALSE)</f>
        <v>288</v>
      </c>
      <c r="N1042" s="58" t="s">
        <v>15837</v>
      </c>
      <c r="O1042" s="27">
        <f>IFERROR(VLOOKUP(N1042,'散件迭代（不定期更新）'!C:J,8,FALSE),0)</f>
        <v>0</v>
      </c>
      <c r="P1042" s="27">
        <f>IFERROR(VLOOKUP(N1042,'散件（更新）'!B:H,3,FALSE),0)</f>
        <v>0</v>
      </c>
      <c r="Q1042" s="27" t="str">
        <f>VLOOKUP(N1042,'散件（更新）'!B:H,2,FALSE)</f>
        <v>114-25390001</v>
      </c>
      <c r="R1042" s="27" t="str">
        <f>VLOOKUP(N1042,'散件（更新）'!B:H,7,FALSE)</f>
        <v>Wire</v>
      </c>
      <c r="S1042" s="27" t="str">
        <f>VLOOKUP(N1042,'散件（更新）'!B:E,4,FALSE)</f>
        <v>https://tineco-yxzt.oss-accelerate.aliyuncs.com/20251014/weixinjietu_20251014102418_1760408674871.png</v>
      </c>
      <c r="T1042" s="27" t="s">
        <v>8759</v>
      </c>
      <c r="U1042" s="28" t="str">
        <f>VLOOKUP(N1042,'散件（更新）'!B:G,6,FALSE)</f>
        <v>SP;CL2539-01;万能欧版电源线</v>
      </c>
      <c r="V1042" s="28">
        <f>VLOOKUP(N1042,'散件（更新）'!B:I,8,FALSE)</f>
        <v>6932485014101</v>
      </c>
    </row>
    <row r="1043" spans="1:22" ht="20.149999999999999" customHeight="1">
      <c r="A1043" s="57">
        <v>46169</v>
      </c>
      <c r="B1043" s="58" t="s">
        <v>14081</v>
      </c>
      <c r="C1043" s="27" t="str">
        <f>VLOOKUP(B1043,'大货清单（不定期按GOMS更新）'!A:H,8,0)</f>
        <v>109-25390001</v>
      </c>
      <c r="D1043" s="27" t="str">
        <f>VLOOKUP(B1043,'大货清单（不定期按GOMS更新）'!A:C,3,0)</f>
        <v>CL2539-01</v>
      </c>
      <c r="E1043" s="27" t="str">
        <f>VLOOKUP(B1043,'大货清单（不定期按GOMS更新）'!A:H,4,0)</f>
        <v>DE,PL,FR,IT,ES,SE,NL,BE,RO,AT,CZ,SK,HU</v>
      </c>
      <c r="F1043" s="27" t="str">
        <f>VLOOKUP(B1043,'大货清单（不定期按GOMS更新）'!A:H,2,0)</f>
        <v>Floor One S9 Artist Steam Pro</v>
      </c>
      <c r="G1043" s="28">
        <f>VLOOKUP(B1043,'大货清单（不定期按GOMS更新）'!A:I,9,FALSE)</f>
        <v>6932485009503</v>
      </c>
      <c r="H1043" s="27" t="str">
        <f>VLOOKUP(B1043,'大货清单（不定期按GOMS更新）'!A:H,7,0)</f>
        <v>DARK GREY</v>
      </c>
      <c r="I1043" s="27" t="str">
        <f>VLOOKUP(B1043,'大货清单（不定期按GOMS更新）'!A:F,6,FALSE)</f>
        <v>ACTIVE</v>
      </c>
      <c r="J1043" s="27" t="str">
        <f>VLOOKUP(B1043,'大货清单（不定期按GOMS更新）'!A:K,11,FALSE)</f>
        <v>10.8</v>
      </c>
      <c r="K1043" s="27" t="str">
        <f>VLOOKUP(B1043,'大货清单（不定期按GOMS更新）'!A:N,12,FALSE)</f>
        <v>720</v>
      </c>
      <c r="L1043" s="27" t="str">
        <f>VLOOKUP(B1043,'大货清单（不定期按GOMS更新）'!A:M,13,FALSE)</f>
        <v>324</v>
      </c>
      <c r="M1043" s="27" t="str">
        <f>VLOOKUP(B1043,'大货清单（不定期按GOMS更新）'!A:N,14,FALSE)</f>
        <v>288</v>
      </c>
      <c r="N1043" s="58" t="s">
        <v>8063</v>
      </c>
      <c r="O1043" s="27">
        <f>IFERROR(VLOOKUP(N1043,'散件迭代（不定期更新）'!C:J,8,FALSE),0)</f>
        <v>0</v>
      </c>
      <c r="P1043" s="27" t="str">
        <f>IFERROR(VLOOKUP(N1043,'散件（更新）'!B:H,3,FALSE),0)</f>
        <v/>
      </c>
      <c r="Q1043" s="27" t="str">
        <f>VLOOKUP(N1043,'散件（更新）'!B:H,2,FALSE)</f>
        <v>114-23432215</v>
      </c>
      <c r="R1043" s="27" t="str">
        <f>VLOOKUP(N1043,'散件（更新）'!B:H,7,FALSE)</f>
        <v>Switch</v>
      </c>
      <c r="S1043" s="27" t="str">
        <f>VLOOKUP(N1043,'散件（更新）'!B:E,4,FALSE)</f>
        <v>https://tineco-yxzt.oss-accelerate.aliyuncs.com/20250429/microSwitch_1745917658849.png</v>
      </c>
      <c r="T1043" s="27" t="s">
        <v>8759</v>
      </c>
      <c r="U1043" s="28" t="str">
        <f>VLOOKUP(N1043,'散件（更新）'!B:G,6,FALSE)</f>
        <v>SP;CL2343V-01;微动开关组件</v>
      </c>
      <c r="V1043" s="28">
        <f>VLOOKUP(N1043,'散件（更新）'!B:I,8,FALSE)</f>
        <v>6932485006045</v>
      </c>
    </row>
    <row r="1044" spans="1:22" ht="20.149999999999999" customHeight="1">
      <c r="A1044" s="57">
        <v>46169</v>
      </c>
      <c r="B1044" s="58" t="s">
        <v>14081</v>
      </c>
      <c r="C1044" s="27" t="str">
        <f>VLOOKUP(B1044,'大货清单（不定期按GOMS更新）'!A:H,8,0)</f>
        <v>109-25390001</v>
      </c>
      <c r="D1044" s="27" t="str">
        <f>VLOOKUP(B1044,'大货清单（不定期按GOMS更新）'!A:C,3,0)</f>
        <v>CL2539-01</v>
      </c>
      <c r="E1044" s="27" t="str">
        <f>VLOOKUP(B1044,'大货清单（不定期按GOMS更新）'!A:H,4,0)</f>
        <v>DE,PL,FR,IT,ES,SE,NL,BE,RO,AT,CZ,SK,HU</v>
      </c>
      <c r="F1044" s="27" t="str">
        <f>VLOOKUP(B1044,'大货清单（不定期按GOMS更新）'!A:H,2,0)</f>
        <v>Floor One S9 Artist Steam Pro</v>
      </c>
      <c r="G1044" s="28">
        <f>VLOOKUP(B1044,'大货清单（不定期按GOMS更新）'!A:I,9,FALSE)</f>
        <v>6932485009503</v>
      </c>
      <c r="H1044" s="27" t="str">
        <f>VLOOKUP(B1044,'大货清单（不定期按GOMS更新）'!A:H,7,0)</f>
        <v>DARK GREY</v>
      </c>
      <c r="I1044" s="27" t="str">
        <f>VLOOKUP(B1044,'大货清单（不定期按GOMS更新）'!A:F,6,FALSE)</f>
        <v>ACTIVE</v>
      </c>
      <c r="J1044" s="27" t="str">
        <f>VLOOKUP(B1044,'大货清单（不定期按GOMS更新）'!A:K,11,FALSE)</f>
        <v>10.8</v>
      </c>
      <c r="K1044" s="27" t="str">
        <f>VLOOKUP(B1044,'大货清单（不定期按GOMS更新）'!A:N,12,FALSE)</f>
        <v>720</v>
      </c>
      <c r="L1044" s="27" t="str">
        <f>VLOOKUP(B1044,'大货清单（不定期按GOMS更新）'!A:M,13,FALSE)</f>
        <v>324</v>
      </c>
      <c r="M1044" s="27" t="str">
        <f>VLOOKUP(B1044,'大货清单（不定期按GOMS更新）'!A:N,14,FALSE)</f>
        <v>288</v>
      </c>
      <c r="N1044" s="58" t="s">
        <v>8229</v>
      </c>
      <c r="O1044" s="27">
        <f>IFERROR(VLOOKUP(N1044,'散件迭代（不定期更新）'!C:J,8,FALSE),0)</f>
        <v>0</v>
      </c>
      <c r="P1044" s="27" t="str">
        <f>IFERROR(VLOOKUP(N1044,'散件（更新）'!B:H,3,FALSE),0)</f>
        <v/>
      </c>
      <c r="Q1044" s="27" t="str">
        <f>VLOOKUP(N1044,'散件（更新）'!B:H,2,FALSE)</f>
        <v>114-23761804</v>
      </c>
      <c r="R1044" s="27" t="str">
        <f>VLOOKUP(N1044,'散件（更新）'!B:H,7,FALSE)</f>
        <v>Motor</v>
      </c>
      <c r="S1044" s="27" t="str">
        <f>VLOOKUP(N1044,'散件（更新）'!B:E,4,FALSE)</f>
        <v>https://tineco-yxzt.oss-accelerate.aliyuncs.com/20241219/weixintupian_202411141109494_1734586474304.jpg</v>
      </c>
      <c r="T1044" s="27" t="s">
        <v>8759</v>
      </c>
      <c r="U1044" s="28" t="str">
        <f>VLOOKUP(N1044,'散件（更新）'!B:G,6,FALSE)</f>
        <v>有刷电机齿轮箱组件（带铭牌）</v>
      </c>
      <c r="V1044" s="28">
        <f>VLOOKUP(N1044,'散件（更新）'!B:I,8,FALSE)</f>
        <v>6932485002436</v>
      </c>
    </row>
    <row r="1045" spans="1:22" ht="20.149999999999999" customHeight="1">
      <c r="A1045" s="57">
        <v>46169</v>
      </c>
      <c r="B1045" s="58" t="s">
        <v>14081</v>
      </c>
      <c r="C1045" s="27" t="str">
        <f>VLOOKUP(B1045,'大货清单（不定期按GOMS更新）'!A:H,8,0)</f>
        <v>109-25390001</v>
      </c>
      <c r="D1045" s="27" t="str">
        <f>VLOOKUP(B1045,'大货清单（不定期按GOMS更新）'!A:C,3,0)</f>
        <v>CL2539-01</v>
      </c>
      <c r="E1045" s="27" t="str">
        <f>VLOOKUP(B1045,'大货清单（不定期按GOMS更新）'!A:H,4,0)</f>
        <v>DE,PL,FR,IT,ES,SE,NL,BE,RO,AT,CZ,SK,HU</v>
      </c>
      <c r="F1045" s="27" t="str">
        <f>VLOOKUP(B1045,'大货清单（不定期按GOMS更新）'!A:H,2,0)</f>
        <v>Floor One S9 Artist Steam Pro</v>
      </c>
      <c r="G1045" s="28">
        <f>VLOOKUP(B1045,'大货清单（不定期按GOMS更新）'!A:I,9,FALSE)</f>
        <v>6932485009503</v>
      </c>
      <c r="H1045" s="27" t="str">
        <f>VLOOKUP(B1045,'大货清单（不定期按GOMS更新）'!A:H,7,0)</f>
        <v>DARK GREY</v>
      </c>
      <c r="I1045" s="27" t="str">
        <f>VLOOKUP(B1045,'大货清单（不定期按GOMS更新）'!A:F,6,FALSE)</f>
        <v>ACTIVE</v>
      </c>
      <c r="J1045" s="27" t="str">
        <f>VLOOKUP(B1045,'大货清单（不定期按GOMS更新）'!A:K,11,FALSE)</f>
        <v>10.8</v>
      </c>
      <c r="K1045" s="27" t="str">
        <f>VLOOKUP(B1045,'大货清单（不定期按GOMS更新）'!A:N,12,FALSE)</f>
        <v>720</v>
      </c>
      <c r="L1045" s="27" t="str">
        <f>VLOOKUP(B1045,'大货清单（不定期按GOMS更新）'!A:M,13,FALSE)</f>
        <v>324</v>
      </c>
      <c r="M1045" s="27" t="str">
        <f>VLOOKUP(B1045,'大货清单（不定期按GOMS更新）'!A:N,14,FALSE)</f>
        <v>288</v>
      </c>
      <c r="N1045" s="58" t="s">
        <v>8032</v>
      </c>
      <c r="O1045" s="27">
        <f>IFERROR(VLOOKUP(N1045,'散件迭代（不定期更新）'!C:J,8,FALSE),0)</f>
        <v>0</v>
      </c>
      <c r="P1045" s="27" t="str">
        <f>IFERROR(VLOOKUP(N1045,'散件（更新）'!B:H,3,FALSE),0)</f>
        <v/>
      </c>
      <c r="Q1045" s="27" t="str">
        <f>VLOOKUP(N1045,'散件（更新）'!B:H,2,FALSE)</f>
        <v>114-24530005</v>
      </c>
      <c r="R1045" s="27" t="str">
        <f>VLOOKUP(N1045,'散件（更新）'!B:H,7,FALSE)</f>
        <v>Motor</v>
      </c>
      <c r="S1045" s="27">
        <f>VLOOKUP(N1045,'散件（更新）'!B:E,4,FALSE)</f>
        <v>0</v>
      </c>
      <c r="T1045" s="27" t="s">
        <v>8759</v>
      </c>
      <c r="U1045" s="28" t="str">
        <f>VLOOKUP(N1045,'散件（更新）'!B:G,6,FALSE)</f>
        <v>主电机</v>
      </c>
      <c r="V1045" s="28">
        <f>VLOOKUP(N1045,'散件（更新）'!B:I,8,FALSE)</f>
        <v>6932485003822</v>
      </c>
    </row>
    <row r="1046" spans="1:22" ht="20.149999999999999" customHeight="1">
      <c r="A1046" s="57">
        <v>46169</v>
      </c>
      <c r="B1046" s="58" t="s">
        <v>14081</v>
      </c>
      <c r="C1046" s="27" t="str">
        <f>VLOOKUP(B1046,'大货清单（不定期按GOMS更新）'!A:H,8,0)</f>
        <v>109-25390001</v>
      </c>
      <c r="D1046" s="27" t="str">
        <f>VLOOKUP(B1046,'大货清单（不定期按GOMS更新）'!A:C,3,0)</f>
        <v>CL2539-01</v>
      </c>
      <c r="E1046" s="27" t="str">
        <f>VLOOKUP(B1046,'大货清单（不定期按GOMS更新）'!A:H,4,0)</f>
        <v>DE,PL,FR,IT,ES,SE,NL,BE,RO,AT,CZ,SK,HU</v>
      </c>
      <c r="F1046" s="27" t="str">
        <f>VLOOKUP(B1046,'大货清单（不定期按GOMS更新）'!A:H,2,0)</f>
        <v>Floor One S9 Artist Steam Pro</v>
      </c>
      <c r="G1046" s="28">
        <f>VLOOKUP(B1046,'大货清单（不定期按GOMS更新）'!A:I,9,FALSE)</f>
        <v>6932485009503</v>
      </c>
      <c r="H1046" s="27" t="str">
        <f>VLOOKUP(B1046,'大货清单（不定期按GOMS更新）'!A:H,7,0)</f>
        <v>DARK GREY</v>
      </c>
      <c r="I1046" s="27" t="str">
        <f>VLOOKUP(B1046,'大货清单（不定期按GOMS更新）'!A:F,6,FALSE)</f>
        <v>ACTIVE</v>
      </c>
      <c r="J1046" s="27" t="str">
        <f>VLOOKUP(B1046,'大货清单（不定期按GOMS更新）'!A:K,11,FALSE)</f>
        <v>10.8</v>
      </c>
      <c r="K1046" s="27" t="str">
        <f>VLOOKUP(B1046,'大货清单（不定期按GOMS更新）'!A:N,12,FALSE)</f>
        <v>720</v>
      </c>
      <c r="L1046" s="27" t="str">
        <f>VLOOKUP(B1046,'大货清单（不定期按GOMS更新）'!A:M,13,FALSE)</f>
        <v>324</v>
      </c>
      <c r="M1046" s="27" t="str">
        <f>VLOOKUP(B1046,'大货清单（不定期按GOMS更新）'!A:N,14,FALSE)</f>
        <v>288</v>
      </c>
      <c r="N1046" s="58" t="s">
        <v>15060</v>
      </c>
      <c r="O1046" s="27">
        <f>IFERROR(VLOOKUP(N1046,'散件迭代（不定期更新）'!C:J,8,FALSE),0)</f>
        <v>0</v>
      </c>
      <c r="P1046" s="27">
        <f>IFERROR(VLOOKUP(N1046,'散件（更新）'!B:H,3,FALSE),0)</f>
        <v>0</v>
      </c>
      <c r="Q1046" s="27" t="str">
        <f>VLOOKUP(N1046,'散件（更新）'!B:H,2,FALSE)</f>
        <v>114-25350319</v>
      </c>
      <c r="R1046" s="27" t="str">
        <f>VLOOKUP(N1046,'散件（更新）'!B:H,7,FALSE)</f>
        <v>Charging base Fan Assembly</v>
      </c>
      <c r="S1046" s="27" t="str">
        <f>VLOOKUP(N1046,'散件（更新）'!B:E,4,FALSE)</f>
        <v>https://tineco-yxzt.oss-accelerate.aliyuncs.com/20250912/A8E581F33FB2BEB8660FB81E75AC9B4B_1757661449897.png</v>
      </c>
      <c r="T1046" s="27" t="s">
        <v>8759</v>
      </c>
      <c r="U1046" s="28" t="str">
        <f>VLOOKUP(N1046,'散件（更新）'!B:G,6,FALSE)</f>
        <v>SP;CL2535C-01;托盘风机组件</v>
      </c>
      <c r="V1046" s="28">
        <f>VLOOKUP(N1046,'散件（更新）'!B:I,8,FALSE)</f>
        <v>6932485013715</v>
      </c>
    </row>
    <row r="1047" spans="1:22" ht="20.149999999999999" customHeight="1">
      <c r="A1047" s="57">
        <v>46169</v>
      </c>
      <c r="B1047" s="58" t="s">
        <v>14081</v>
      </c>
      <c r="C1047" s="27" t="str">
        <f>VLOOKUP(B1047,'大货清单（不定期按GOMS更新）'!A:H,8,0)</f>
        <v>109-25390001</v>
      </c>
      <c r="D1047" s="27" t="str">
        <f>VLOOKUP(B1047,'大货清单（不定期按GOMS更新）'!A:C,3,0)</f>
        <v>CL2539-01</v>
      </c>
      <c r="E1047" s="27" t="str">
        <f>VLOOKUP(B1047,'大货清单（不定期按GOMS更新）'!A:H,4,0)</f>
        <v>DE,PL,FR,IT,ES,SE,NL,BE,RO,AT,CZ,SK,HU</v>
      </c>
      <c r="F1047" s="27" t="str">
        <f>VLOOKUP(B1047,'大货清单（不定期按GOMS更新）'!A:H,2,0)</f>
        <v>Floor One S9 Artist Steam Pro</v>
      </c>
      <c r="G1047" s="28">
        <f>VLOOKUP(B1047,'大货清单（不定期按GOMS更新）'!A:I,9,FALSE)</f>
        <v>6932485009503</v>
      </c>
      <c r="H1047" s="27" t="str">
        <f>VLOOKUP(B1047,'大货清单（不定期按GOMS更新）'!A:H,7,0)</f>
        <v>DARK GREY</v>
      </c>
      <c r="I1047" s="27" t="str">
        <f>VLOOKUP(B1047,'大货清单（不定期按GOMS更新）'!A:F,6,FALSE)</f>
        <v>ACTIVE</v>
      </c>
      <c r="J1047" s="27" t="str">
        <f>VLOOKUP(B1047,'大货清单（不定期按GOMS更新）'!A:K,11,FALSE)</f>
        <v>10.8</v>
      </c>
      <c r="K1047" s="27" t="str">
        <f>VLOOKUP(B1047,'大货清单（不定期按GOMS更新）'!A:N,12,FALSE)</f>
        <v>720</v>
      </c>
      <c r="L1047" s="27" t="str">
        <f>VLOOKUP(B1047,'大货清单（不定期按GOMS更新）'!A:M,13,FALSE)</f>
        <v>324</v>
      </c>
      <c r="M1047" s="27" t="str">
        <f>VLOOKUP(B1047,'大货清单（不定期按GOMS更新）'!A:N,14,FALSE)</f>
        <v>288</v>
      </c>
      <c r="N1047" s="58" t="s">
        <v>14625</v>
      </c>
      <c r="O1047" s="27">
        <f>IFERROR(VLOOKUP(N1047,'散件迭代（不定期更新）'!C:J,8,FALSE),0)</f>
        <v>0</v>
      </c>
      <c r="P1047" s="27">
        <f>IFERROR(VLOOKUP(N1047,'散件（更新）'!B:H,3,FALSE),0)</f>
        <v>0</v>
      </c>
      <c r="Q1047" s="27" t="str">
        <f>VLOOKUP(N1047,'散件（更新）'!B:H,2,FALSE)</f>
        <v>114-25390002</v>
      </c>
      <c r="R1047" s="27" t="str">
        <f>VLOOKUP(N1047,'散件（更新）'!B:H,7,FALSE)</f>
        <v>PCBA</v>
      </c>
      <c r="S1047" s="27" t="str">
        <f>VLOOKUP(N1047,'散件（更新）'!B:E,4,FALSE)</f>
        <v>https://tineco-yxzt.oss-accelerate.aliyuncs.com/20251014/weixinjietu_20251014102715_1760409252785.png</v>
      </c>
      <c r="T1047" s="27" t="s">
        <v>8759</v>
      </c>
      <c r="U1047" s="28" t="str">
        <f>VLOOKUP(N1047,'散件（更新）'!B:G,6,FALSE)</f>
        <v>SP;CL2539-01;托盘电源板组件</v>
      </c>
      <c r="V1047" s="28">
        <f>VLOOKUP(N1047,'散件（更新）'!B:I,8,FALSE)</f>
        <v>6932485014118</v>
      </c>
    </row>
    <row r="1048" spans="1:22" ht="20.149999999999999" customHeight="1">
      <c r="A1048" s="57">
        <v>46169</v>
      </c>
      <c r="B1048" s="58" t="s">
        <v>14081</v>
      </c>
      <c r="C1048" s="27" t="str">
        <f>VLOOKUP(B1048,'大货清单（不定期按GOMS更新）'!A:H,8,0)</f>
        <v>109-25390001</v>
      </c>
      <c r="D1048" s="27" t="str">
        <f>VLOOKUP(B1048,'大货清单（不定期按GOMS更新）'!A:C,3,0)</f>
        <v>CL2539-01</v>
      </c>
      <c r="E1048" s="27" t="str">
        <f>VLOOKUP(B1048,'大货清单（不定期按GOMS更新）'!A:H,4,0)</f>
        <v>DE,PL,FR,IT,ES,SE,NL,BE,RO,AT,CZ,SK,HU</v>
      </c>
      <c r="F1048" s="27" t="str">
        <f>VLOOKUP(B1048,'大货清单（不定期按GOMS更新）'!A:H,2,0)</f>
        <v>Floor One S9 Artist Steam Pro</v>
      </c>
      <c r="G1048" s="28">
        <f>VLOOKUP(B1048,'大货清单（不定期按GOMS更新）'!A:I,9,FALSE)</f>
        <v>6932485009503</v>
      </c>
      <c r="H1048" s="27" t="str">
        <f>VLOOKUP(B1048,'大货清单（不定期按GOMS更新）'!A:H,7,0)</f>
        <v>DARK GREY</v>
      </c>
      <c r="I1048" s="27" t="str">
        <f>VLOOKUP(B1048,'大货清单（不定期按GOMS更新）'!A:F,6,FALSE)</f>
        <v>ACTIVE</v>
      </c>
      <c r="J1048" s="27" t="str">
        <f>VLOOKUP(B1048,'大货清单（不定期按GOMS更新）'!A:K,11,FALSE)</f>
        <v>10.8</v>
      </c>
      <c r="K1048" s="27" t="str">
        <f>VLOOKUP(B1048,'大货清单（不定期按GOMS更新）'!A:N,12,FALSE)</f>
        <v>720</v>
      </c>
      <c r="L1048" s="27" t="str">
        <f>VLOOKUP(B1048,'大货清单（不定期按GOMS更新）'!A:M,13,FALSE)</f>
        <v>324</v>
      </c>
      <c r="M1048" s="27" t="str">
        <f>VLOOKUP(B1048,'大货清单（不定期按GOMS更新）'!A:N,14,FALSE)</f>
        <v>288</v>
      </c>
      <c r="N1048" s="58" t="s">
        <v>14475</v>
      </c>
      <c r="O1048" s="27">
        <f>IFERROR(VLOOKUP(N1048,'散件迭代（不定期更新）'!C:J,8,FALSE),0)</f>
        <v>0</v>
      </c>
      <c r="P1048" s="27">
        <f>IFERROR(VLOOKUP(N1048,'散件（更新）'!B:H,3,FALSE),0)</f>
        <v>0</v>
      </c>
      <c r="Q1048" s="27" t="str">
        <f>VLOOKUP(N1048,'散件（更新）'!B:H,2,FALSE)</f>
        <v>114-25390003</v>
      </c>
      <c r="R1048" s="27" t="str">
        <f>VLOOKUP(N1048,'散件（更新）'!B:H,7,FALSE)</f>
        <v>PCBA</v>
      </c>
      <c r="S1048" s="27" t="str">
        <f>VLOOKUP(N1048,'散件（更新）'!B:E,4,FALSE)</f>
        <v>https://tineco-yxzt.oss-accelerate.aliyuncs.com/20251014/weixinjietu_20251014102756_1760409332355.png</v>
      </c>
      <c r="T1048" s="27" t="s">
        <v>8759</v>
      </c>
      <c r="U1048" s="28" t="str">
        <f>VLOOKUP(N1048,'散件（更新）'!B:G,6,FALSE)</f>
        <v>SP;CL2539-01;RGB灯板组件</v>
      </c>
      <c r="V1048" s="28">
        <f>VLOOKUP(N1048,'散件（更新）'!B:I,8,FALSE)</f>
        <v>6932485014125</v>
      </c>
    </row>
    <row r="1049" spans="1:22" ht="20.149999999999999" customHeight="1">
      <c r="A1049" s="57">
        <v>46169</v>
      </c>
      <c r="B1049" s="58" t="s">
        <v>14081</v>
      </c>
      <c r="C1049" s="27" t="str">
        <f>VLOOKUP(B1049,'大货清单（不定期按GOMS更新）'!A:H,8,0)</f>
        <v>109-25390001</v>
      </c>
      <c r="D1049" s="27" t="str">
        <f>VLOOKUP(B1049,'大货清单（不定期按GOMS更新）'!A:C,3,0)</f>
        <v>CL2539-01</v>
      </c>
      <c r="E1049" s="27" t="str">
        <f>VLOOKUP(B1049,'大货清单（不定期按GOMS更新）'!A:H,4,0)</f>
        <v>DE,PL,FR,IT,ES,SE,NL,BE,RO,AT,CZ,SK,HU</v>
      </c>
      <c r="F1049" s="27" t="str">
        <f>VLOOKUP(B1049,'大货清单（不定期按GOMS更新）'!A:H,2,0)</f>
        <v>Floor One S9 Artist Steam Pro</v>
      </c>
      <c r="G1049" s="28">
        <f>VLOOKUP(B1049,'大货清单（不定期按GOMS更新）'!A:I,9,FALSE)</f>
        <v>6932485009503</v>
      </c>
      <c r="H1049" s="27" t="str">
        <f>VLOOKUP(B1049,'大货清单（不定期按GOMS更新）'!A:H,7,0)</f>
        <v>DARK GREY</v>
      </c>
      <c r="I1049" s="27" t="str">
        <f>VLOOKUP(B1049,'大货清单（不定期按GOMS更新）'!A:F,6,FALSE)</f>
        <v>ACTIVE</v>
      </c>
      <c r="J1049" s="27" t="str">
        <f>VLOOKUP(B1049,'大货清单（不定期按GOMS更新）'!A:K,11,FALSE)</f>
        <v>10.8</v>
      </c>
      <c r="K1049" s="27" t="str">
        <f>VLOOKUP(B1049,'大货清单（不定期按GOMS更新）'!A:N,12,FALSE)</f>
        <v>720</v>
      </c>
      <c r="L1049" s="27" t="str">
        <f>VLOOKUP(B1049,'大货清单（不定期按GOMS更新）'!A:M,13,FALSE)</f>
        <v>324</v>
      </c>
      <c r="M1049" s="27" t="str">
        <f>VLOOKUP(B1049,'大货清单（不定期按GOMS更新）'!A:N,14,FALSE)</f>
        <v>288</v>
      </c>
      <c r="N1049" s="58" t="s">
        <v>15378</v>
      </c>
      <c r="O1049" s="27">
        <f>IFERROR(VLOOKUP(N1049,'散件迭代（不定期更新）'!C:J,8,FALSE),0)</f>
        <v>0</v>
      </c>
      <c r="P1049" s="27">
        <f>IFERROR(VLOOKUP(N1049,'散件（更新）'!B:H,3,FALSE),0)</f>
        <v>0</v>
      </c>
      <c r="Q1049" s="27" t="str">
        <f>VLOOKUP(N1049,'散件（更新）'!B:H,2,FALSE)</f>
        <v>114-25390004</v>
      </c>
      <c r="R1049" s="27" t="str">
        <f>VLOOKUP(N1049,'散件（更新）'!B:H,7,FALSE)</f>
        <v>PCBA</v>
      </c>
      <c r="S1049" s="27" t="str">
        <f>VLOOKUP(N1049,'散件（更新）'!B:E,4,FALSE)</f>
        <v>https://tineco-yxzt.oss-accelerate.aliyuncs.com/20251014/weixinjietu_20251014102838_1760409409713.png</v>
      </c>
      <c r="T1049" s="27" t="s">
        <v>8759</v>
      </c>
      <c r="U1049" s="28" t="str">
        <f>VLOOKUP(N1049,'散件（更新）'!B:G,6,FALSE)</f>
        <v>SP;CL2539-01;机身主控板组件</v>
      </c>
      <c r="V1049" s="28">
        <f>VLOOKUP(N1049,'散件（更新）'!B:I,8,FALSE)</f>
        <v>6932485014132</v>
      </c>
    </row>
    <row r="1050" spans="1:22" ht="20.149999999999999" customHeight="1">
      <c r="A1050" s="57">
        <v>46169</v>
      </c>
      <c r="B1050" s="58" t="s">
        <v>14081</v>
      </c>
      <c r="C1050" s="27" t="str">
        <f>VLOOKUP(B1050,'大货清单（不定期按GOMS更新）'!A:H,8,0)</f>
        <v>109-25390001</v>
      </c>
      <c r="D1050" s="27" t="str">
        <f>VLOOKUP(B1050,'大货清单（不定期按GOMS更新）'!A:C,3,0)</f>
        <v>CL2539-01</v>
      </c>
      <c r="E1050" s="27" t="str">
        <f>VLOOKUP(B1050,'大货清单（不定期按GOMS更新）'!A:H,4,0)</f>
        <v>DE,PL,FR,IT,ES,SE,NL,BE,RO,AT,CZ,SK,HU</v>
      </c>
      <c r="F1050" s="27" t="str">
        <f>VLOOKUP(B1050,'大货清单（不定期按GOMS更新）'!A:H,2,0)</f>
        <v>Floor One S9 Artist Steam Pro</v>
      </c>
      <c r="G1050" s="28">
        <f>VLOOKUP(B1050,'大货清单（不定期按GOMS更新）'!A:I,9,FALSE)</f>
        <v>6932485009503</v>
      </c>
      <c r="H1050" s="27" t="str">
        <f>VLOOKUP(B1050,'大货清单（不定期按GOMS更新）'!A:H,7,0)</f>
        <v>DARK GREY</v>
      </c>
      <c r="I1050" s="27" t="str">
        <f>VLOOKUP(B1050,'大货清单（不定期按GOMS更新）'!A:F,6,FALSE)</f>
        <v>ACTIVE</v>
      </c>
      <c r="J1050" s="27" t="str">
        <f>VLOOKUP(B1050,'大货清单（不定期按GOMS更新）'!A:K,11,FALSE)</f>
        <v>10.8</v>
      </c>
      <c r="K1050" s="27" t="str">
        <f>VLOOKUP(B1050,'大货清单（不定期按GOMS更新）'!A:N,12,FALSE)</f>
        <v>720</v>
      </c>
      <c r="L1050" s="27" t="str">
        <f>VLOOKUP(B1050,'大货清单（不定期按GOMS更新）'!A:M,13,FALSE)</f>
        <v>324</v>
      </c>
      <c r="M1050" s="27" t="str">
        <f>VLOOKUP(B1050,'大货清单（不定期按GOMS更新）'!A:N,14,FALSE)</f>
        <v>288</v>
      </c>
      <c r="N1050" s="58" t="s">
        <v>15559</v>
      </c>
      <c r="O1050" s="27">
        <f>IFERROR(VLOOKUP(N1050,'散件迭代（不定期更新）'!C:J,8,FALSE),0)</f>
        <v>0</v>
      </c>
      <c r="P1050" s="27">
        <f>IFERROR(VLOOKUP(N1050,'散件（更新）'!B:H,3,FALSE),0)</f>
        <v>0</v>
      </c>
      <c r="Q1050" s="27" t="str">
        <f>VLOOKUP(N1050,'散件（更新）'!B:H,2,FALSE)</f>
        <v>114-25390005</v>
      </c>
      <c r="R1050" s="27" t="str">
        <f>VLOOKUP(N1050,'散件（更新）'!B:H,7,FALSE)</f>
        <v>PCBA</v>
      </c>
      <c r="S1050" s="27" t="str">
        <f>VLOOKUP(N1050,'散件（更新）'!B:E,4,FALSE)</f>
        <v>https://tineco-yxzt.oss-accelerate.aliyuncs.com/20251014/weixinjietu_20251014102916_1760409479783.png</v>
      </c>
      <c r="T1050" s="27" t="s">
        <v>8759</v>
      </c>
      <c r="U1050" s="28" t="str">
        <f>VLOOKUP(N1050,'散件（更新）'!B:G,6,FALSE)</f>
        <v>SP;CL2539-01;地刷主控板组件（含软件）</v>
      </c>
      <c r="V1050" s="28">
        <f>VLOOKUP(N1050,'散件（更新）'!B:I,8,FALSE)</f>
        <v>6932485014149</v>
      </c>
    </row>
    <row r="1051" spans="1:22" ht="20.149999999999999" customHeight="1">
      <c r="A1051" s="57">
        <v>46169</v>
      </c>
      <c r="B1051" s="58" t="s">
        <v>14081</v>
      </c>
      <c r="C1051" s="27" t="str">
        <f>VLOOKUP(B1051,'大货清单（不定期按GOMS更新）'!A:H,8,0)</f>
        <v>109-25390001</v>
      </c>
      <c r="D1051" s="27" t="str">
        <f>VLOOKUP(B1051,'大货清单（不定期按GOMS更新）'!A:C,3,0)</f>
        <v>CL2539-01</v>
      </c>
      <c r="E1051" s="27" t="str">
        <f>VLOOKUP(B1051,'大货清单（不定期按GOMS更新）'!A:H,4,0)</f>
        <v>DE,PL,FR,IT,ES,SE,NL,BE,RO,AT,CZ,SK,HU</v>
      </c>
      <c r="F1051" s="27" t="str">
        <f>VLOOKUP(B1051,'大货清单（不定期按GOMS更新）'!A:H,2,0)</f>
        <v>Floor One S9 Artist Steam Pro</v>
      </c>
      <c r="G1051" s="28">
        <f>VLOOKUP(B1051,'大货清单（不定期按GOMS更新）'!A:I,9,FALSE)</f>
        <v>6932485009503</v>
      </c>
      <c r="H1051" s="27" t="str">
        <f>VLOOKUP(B1051,'大货清单（不定期按GOMS更新）'!A:H,7,0)</f>
        <v>DARK GREY</v>
      </c>
      <c r="I1051" s="27" t="str">
        <f>VLOOKUP(B1051,'大货清单（不定期按GOMS更新）'!A:F,6,FALSE)</f>
        <v>ACTIVE</v>
      </c>
      <c r="J1051" s="27" t="str">
        <f>VLOOKUP(B1051,'大货清单（不定期按GOMS更新）'!A:K,11,FALSE)</f>
        <v>10.8</v>
      </c>
      <c r="K1051" s="27" t="str">
        <f>VLOOKUP(B1051,'大货清单（不定期按GOMS更新）'!A:N,12,FALSE)</f>
        <v>720</v>
      </c>
      <c r="L1051" s="27" t="str">
        <f>VLOOKUP(B1051,'大货清单（不定期按GOMS更新）'!A:M,13,FALSE)</f>
        <v>324</v>
      </c>
      <c r="M1051" s="27" t="str">
        <f>VLOOKUP(B1051,'大货清单（不定期按GOMS更新）'!A:N,14,FALSE)</f>
        <v>288</v>
      </c>
      <c r="N1051" s="58" t="s">
        <v>7811</v>
      </c>
      <c r="O1051" s="27">
        <f>IFERROR(VLOOKUP(N1051,'散件迭代（不定期更新）'!C:J,8,FALSE),0)</f>
        <v>0</v>
      </c>
      <c r="P1051" s="27" t="str">
        <f>IFERROR(VLOOKUP(N1051,'散件（更新）'!B:H,3,FALSE),0)</f>
        <v/>
      </c>
      <c r="Q1051" s="27" t="str">
        <f>VLOOKUP(N1051,'散件（更新）'!B:H,2,FALSE)</f>
        <v>114-23761812</v>
      </c>
      <c r="R1051" s="27" t="str">
        <f>VLOOKUP(N1051,'散件（更新）'!B:H,7,FALSE)</f>
        <v>Scraper</v>
      </c>
      <c r="S1051" s="27" t="str">
        <f>VLOOKUP(N1051,'散件（更新）'!B:E,4,FALSE)</f>
        <v>https://tineco-yxzt.oss-accelerate.aliyuncs.com/20241219/11_1734589750208.jpg</v>
      </c>
      <c r="T1051" s="27" t="s">
        <v>8759</v>
      </c>
      <c r="U1051" s="28" t="str">
        <f>VLOOKUP(N1051,'散件（更新）'!B:G,6,FALSE)</f>
        <v>刮条组件</v>
      </c>
      <c r="V1051" s="28">
        <f>VLOOKUP(N1051,'散件（更新）'!B:I,8,FALSE)</f>
        <v>6932485002528</v>
      </c>
    </row>
    <row r="1052" spans="1:22" ht="20.149999999999999" customHeight="1">
      <c r="A1052" s="57">
        <v>46169</v>
      </c>
      <c r="B1052" s="59" t="s">
        <v>14081</v>
      </c>
      <c r="C1052" s="27" t="str">
        <f>VLOOKUP(B1052,'大货清单（不定期按GOMS更新）'!A:H,8,0)</f>
        <v>109-25390001</v>
      </c>
      <c r="D1052" s="27" t="str">
        <f>VLOOKUP(B1052,'大货清单（不定期按GOMS更新）'!A:C,3,0)</f>
        <v>CL2539-01</v>
      </c>
      <c r="E1052" s="27" t="str">
        <f>VLOOKUP(B1052,'大货清单（不定期按GOMS更新）'!A:H,4,0)</f>
        <v>DE,PL,FR,IT,ES,SE,NL,BE,RO,AT,CZ,SK,HU</v>
      </c>
      <c r="F1052" s="27" t="str">
        <f>VLOOKUP(B1052,'大货清单（不定期按GOMS更新）'!A:H,2,0)</f>
        <v>Floor One S9 Artist Steam Pro</v>
      </c>
      <c r="G1052" s="28">
        <f>VLOOKUP(B1052,'大货清单（不定期按GOMS更新）'!A:I,9,FALSE)</f>
        <v>6932485009503</v>
      </c>
      <c r="H1052" s="27" t="str">
        <f>VLOOKUP(B1052,'大货清单（不定期按GOMS更新）'!A:H,7,0)</f>
        <v>DARK GREY</v>
      </c>
      <c r="I1052" s="27" t="str">
        <f>VLOOKUP(B1052,'大货清单（不定期按GOMS更新）'!A:F,6,FALSE)</f>
        <v>ACTIVE</v>
      </c>
      <c r="J1052" s="27" t="str">
        <f>VLOOKUP(B1052,'大货清单（不定期按GOMS更新）'!A:K,11,FALSE)</f>
        <v>10.8</v>
      </c>
      <c r="K1052" s="27" t="str">
        <f>VLOOKUP(B1052,'大货清单（不定期按GOMS更新）'!A:N,12,FALSE)</f>
        <v>720</v>
      </c>
      <c r="L1052" s="27" t="str">
        <f>VLOOKUP(B1052,'大货清单（不定期按GOMS更新）'!A:M,13,FALSE)</f>
        <v>324</v>
      </c>
      <c r="M1052" s="27" t="str">
        <f>VLOOKUP(B1052,'大货清单（不定期按GOMS更新）'!A:N,14,FALSE)</f>
        <v>288</v>
      </c>
      <c r="N1052" s="59" t="s">
        <v>7915</v>
      </c>
      <c r="O1052" s="27">
        <f>IFERROR(VLOOKUP(N1052,'散件迭代（不定期更新）'!C:J,8,FALSE),0)</f>
        <v>0</v>
      </c>
      <c r="P1052" s="27" t="str">
        <f>IFERROR(VLOOKUP(N1052,'散件（更新）'!B:H,3,FALSE),0)</f>
        <v/>
      </c>
      <c r="Q1052" s="27" t="str">
        <f>VLOOKUP(N1052,'散件（更新）'!B:H,2,FALSE)</f>
        <v>114-23432209</v>
      </c>
      <c r="R1052" s="27" t="str">
        <f>VLOOKUP(N1052,'散件（更新）'!B:H,7,FALSE)</f>
        <v>Sensor</v>
      </c>
      <c r="S1052" s="27" t="str">
        <f>VLOOKUP(N1052,'散件（更新）'!B:E,4,FALSE)</f>
        <v>https://tineco-yxzt.oss-accelerate.aliyuncs.com/20250429/waterlevelsensor_1745916381849.png</v>
      </c>
      <c r="T1052" s="27" t="s">
        <v>8759</v>
      </c>
      <c r="U1052" s="28" t="str">
        <f>VLOOKUP(N1052,'散件（更新）'!B:G,6,FALSE)</f>
        <v>SP;CL2343V-01;光电传感器组件（蒸汽）</v>
      </c>
      <c r="V1052" s="28">
        <f>VLOOKUP(N1052,'散件（更新）'!B:I,8,FALSE)</f>
        <v>6932485005987</v>
      </c>
    </row>
    <row r="1053" spans="1:22" ht="20.149999999999999" customHeight="1">
      <c r="A1053" s="57">
        <v>46169</v>
      </c>
      <c r="B1053" s="59" t="s">
        <v>14081</v>
      </c>
      <c r="C1053" s="27" t="str">
        <f>VLOOKUP(B1053,'大货清单（不定期按GOMS更新）'!A:H,8,0)</f>
        <v>109-25390001</v>
      </c>
      <c r="D1053" s="27" t="str">
        <f>VLOOKUP(B1053,'大货清单（不定期按GOMS更新）'!A:C,3,0)</f>
        <v>CL2539-01</v>
      </c>
      <c r="E1053" s="27" t="str">
        <f>VLOOKUP(B1053,'大货清单（不定期按GOMS更新）'!A:H,4,0)</f>
        <v>DE,PL,FR,IT,ES,SE,NL,BE,RO,AT,CZ,SK,HU</v>
      </c>
      <c r="F1053" s="27" t="str">
        <f>VLOOKUP(B1053,'大货清单（不定期按GOMS更新）'!A:H,2,0)</f>
        <v>Floor One S9 Artist Steam Pro</v>
      </c>
      <c r="G1053" s="28">
        <f>VLOOKUP(B1053,'大货清单（不定期按GOMS更新）'!A:I,9,FALSE)</f>
        <v>6932485009503</v>
      </c>
      <c r="H1053" s="27" t="str">
        <f>VLOOKUP(B1053,'大货清单（不定期按GOMS更新）'!A:H,7,0)</f>
        <v>DARK GREY</v>
      </c>
      <c r="I1053" s="27" t="str">
        <f>VLOOKUP(B1053,'大货清单（不定期按GOMS更新）'!A:F,6,FALSE)</f>
        <v>ACTIVE</v>
      </c>
      <c r="J1053" s="27" t="str">
        <f>VLOOKUP(B1053,'大货清单（不定期按GOMS更新）'!A:K,11,FALSE)</f>
        <v>10.8</v>
      </c>
      <c r="K1053" s="27" t="str">
        <f>VLOOKUP(B1053,'大货清单（不定期按GOMS更新）'!A:N,12,FALSE)</f>
        <v>720</v>
      </c>
      <c r="L1053" s="27" t="str">
        <f>VLOOKUP(B1053,'大货清单（不定期按GOMS更新）'!A:M,13,FALSE)</f>
        <v>324</v>
      </c>
      <c r="M1053" s="27" t="str">
        <f>VLOOKUP(B1053,'大货清单（不定期按GOMS更新）'!A:N,14,FALSE)</f>
        <v>288</v>
      </c>
      <c r="N1053" s="59" t="s">
        <v>7890</v>
      </c>
      <c r="O1053" s="27">
        <f>IFERROR(VLOOKUP(N1053,'散件迭代（不定期更新）'!C:J,8,FALSE),0)</f>
        <v>0</v>
      </c>
      <c r="P1053" s="27" t="str">
        <f>IFERROR(VLOOKUP(N1053,'散件（更新）'!B:H,3,FALSE),0)</f>
        <v/>
      </c>
      <c r="Q1053" s="27" t="str">
        <f>VLOOKUP(N1053,'散件（更新）'!B:H,2,FALSE)</f>
        <v>114-23432205</v>
      </c>
      <c r="R1053" s="27" t="str">
        <f>VLOOKUP(N1053,'散件（更新）'!B:H,7,FALSE)</f>
        <v>Pump</v>
      </c>
      <c r="S1053" s="27" t="str">
        <f>VLOOKUP(N1053,'散件（更新）'!B:E,4,FALSE)</f>
        <v>https://tineco-yxzt.oss-accelerate.aliyuncs.com/20250429/pumpzhengqibengzujian_1745913077506.png</v>
      </c>
      <c r="T1053" s="27" t="s">
        <v>8759</v>
      </c>
      <c r="U1053" s="28" t="str">
        <f>VLOOKUP(N1053,'散件（更新）'!B:G,6,FALSE)</f>
        <v>SP;CL2343V-01;蒸汽泵组件</v>
      </c>
      <c r="V1053" s="28">
        <f>VLOOKUP(N1053,'散件（更新）'!B:I,8,FALSE)</f>
        <v>6932485005949</v>
      </c>
    </row>
    <row r="1054" spans="1:22" ht="20.149999999999999" customHeight="1">
      <c r="A1054" s="57">
        <v>46169</v>
      </c>
      <c r="B1054" s="59" t="s">
        <v>14081</v>
      </c>
      <c r="C1054" s="27" t="str">
        <f>VLOOKUP(B1054,'大货清单（不定期按GOMS更新）'!A:H,8,0)</f>
        <v>109-25390001</v>
      </c>
      <c r="D1054" s="27" t="str">
        <f>VLOOKUP(B1054,'大货清单（不定期按GOMS更新）'!A:C,3,0)</f>
        <v>CL2539-01</v>
      </c>
      <c r="E1054" s="27" t="str">
        <f>VLOOKUP(B1054,'大货清单（不定期按GOMS更新）'!A:H,4,0)</f>
        <v>DE,PL,FR,IT,ES,SE,NL,BE,RO,AT,CZ,SK,HU</v>
      </c>
      <c r="F1054" s="27" t="str">
        <f>VLOOKUP(B1054,'大货清单（不定期按GOMS更新）'!A:H,2,0)</f>
        <v>Floor One S9 Artist Steam Pro</v>
      </c>
      <c r="G1054" s="28">
        <f>VLOOKUP(B1054,'大货清单（不定期按GOMS更新）'!A:I,9,FALSE)</f>
        <v>6932485009503</v>
      </c>
      <c r="H1054" s="27" t="str">
        <f>VLOOKUP(B1054,'大货清单（不定期按GOMS更新）'!A:H,7,0)</f>
        <v>DARK GREY</v>
      </c>
      <c r="I1054" s="27" t="str">
        <f>VLOOKUP(B1054,'大货清单（不定期按GOMS更新）'!A:F,6,FALSE)</f>
        <v>ACTIVE</v>
      </c>
      <c r="J1054" s="27" t="str">
        <f>VLOOKUP(B1054,'大货清单（不定期按GOMS更新）'!A:K,11,FALSE)</f>
        <v>10.8</v>
      </c>
      <c r="K1054" s="27" t="str">
        <f>VLOOKUP(B1054,'大货清单（不定期按GOMS更新）'!A:N,12,FALSE)</f>
        <v>720</v>
      </c>
      <c r="L1054" s="27" t="str">
        <f>VLOOKUP(B1054,'大货清单（不定期按GOMS更新）'!A:M,13,FALSE)</f>
        <v>324</v>
      </c>
      <c r="M1054" s="27" t="str">
        <f>VLOOKUP(B1054,'大货清单（不定期按GOMS更新）'!A:N,14,FALSE)</f>
        <v>288</v>
      </c>
      <c r="N1054" s="59" t="s">
        <v>8164</v>
      </c>
      <c r="O1054" s="27">
        <f>IFERROR(VLOOKUP(N1054,'散件迭代（不定期更新）'!C:J,8,FALSE),0)</f>
        <v>0</v>
      </c>
      <c r="P1054" s="27" t="str">
        <f>IFERROR(VLOOKUP(N1054,'散件（更新）'!B:H,3,FALSE),0)</f>
        <v/>
      </c>
      <c r="Q1054" s="27" t="str">
        <f>VLOOKUP(N1054,'散件（更新）'!B:H,2,FALSE)</f>
        <v>114-23432206</v>
      </c>
      <c r="R1054" s="27" t="str">
        <f>VLOOKUP(N1054,'散件（更新）'!B:H,7,FALSE)</f>
        <v>Pump</v>
      </c>
      <c r="S1054" s="27" t="str">
        <f>VLOOKUP(N1054,'散件（更新）'!B:E,4,FALSE)</f>
        <v>https://tineco-yxzt.oss-accelerate.aliyuncs.com/20250429/pumpqibengzujian_1745913256747.png</v>
      </c>
      <c r="T1054" s="27" t="s">
        <v>8759</v>
      </c>
      <c r="U1054" s="28" t="str">
        <f>VLOOKUP(N1054,'散件（更新）'!B:G,6,FALSE)</f>
        <v>SP;CL2343V-01;气泵组件</v>
      </c>
      <c r="V1054" s="28">
        <f>VLOOKUP(N1054,'散件（更新）'!B:I,8,FALSE)</f>
        <v>6932485005956</v>
      </c>
    </row>
    <row r="1055" spans="1:22" ht="20.149999999999999" customHeight="1">
      <c r="A1055" s="57">
        <v>46169</v>
      </c>
      <c r="B1055" s="59" t="s">
        <v>14081</v>
      </c>
      <c r="C1055" s="27" t="str">
        <f>VLOOKUP(B1055,'大货清单（不定期按GOMS更新）'!A:H,8,0)</f>
        <v>109-25390001</v>
      </c>
      <c r="D1055" s="27" t="str">
        <f>VLOOKUP(B1055,'大货清单（不定期按GOMS更新）'!A:C,3,0)</f>
        <v>CL2539-01</v>
      </c>
      <c r="E1055" s="27" t="str">
        <f>VLOOKUP(B1055,'大货清单（不定期按GOMS更新）'!A:H,4,0)</f>
        <v>DE,PL,FR,IT,ES,SE,NL,BE,RO,AT,CZ,SK,HU</v>
      </c>
      <c r="F1055" s="27" t="str">
        <f>VLOOKUP(B1055,'大货清单（不定期按GOMS更新）'!A:H,2,0)</f>
        <v>Floor One S9 Artist Steam Pro</v>
      </c>
      <c r="G1055" s="28">
        <f>VLOOKUP(B1055,'大货清单（不定期按GOMS更新）'!A:I,9,FALSE)</f>
        <v>6932485009503</v>
      </c>
      <c r="H1055" s="27" t="str">
        <f>VLOOKUP(B1055,'大货清单（不定期按GOMS更新）'!A:H,7,0)</f>
        <v>DARK GREY</v>
      </c>
      <c r="I1055" s="27" t="str">
        <f>VLOOKUP(B1055,'大货清单（不定期按GOMS更新）'!A:F,6,FALSE)</f>
        <v>ACTIVE</v>
      </c>
      <c r="J1055" s="27" t="str">
        <f>VLOOKUP(B1055,'大货清单（不定期按GOMS更新）'!A:K,11,FALSE)</f>
        <v>10.8</v>
      </c>
      <c r="K1055" s="27" t="str">
        <f>VLOOKUP(B1055,'大货清单（不定期按GOMS更新）'!A:N,12,FALSE)</f>
        <v>720</v>
      </c>
      <c r="L1055" s="27" t="str">
        <f>VLOOKUP(B1055,'大货清单（不定期按GOMS更新）'!A:M,13,FALSE)</f>
        <v>324</v>
      </c>
      <c r="M1055" s="27" t="str">
        <f>VLOOKUP(B1055,'大货清单（不定期按GOMS更新）'!A:N,14,FALSE)</f>
        <v>288</v>
      </c>
      <c r="N1055" s="59" t="s">
        <v>8173</v>
      </c>
      <c r="O1055" s="27">
        <f>IFERROR(VLOOKUP(N1055,'散件迭代（不定期更新）'!C:J,8,FALSE),0)</f>
        <v>0</v>
      </c>
      <c r="P1055" s="27" t="str">
        <f>IFERROR(VLOOKUP(N1055,'散件（更新）'!B:H,3,FALSE),0)</f>
        <v/>
      </c>
      <c r="Q1055" s="27" t="str">
        <f>VLOOKUP(N1055,'散件（更新）'!B:H,2,FALSE)</f>
        <v>114-23432208</v>
      </c>
      <c r="R1055" s="27" t="str">
        <f>VLOOKUP(N1055,'散件（更新）'!B:H,7,FALSE)</f>
        <v>Pump</v>
      </c>
      <c r="S1055" s="27" t="str">
        <f>VLOOKUP(N1055,'散件（更新）'!B:E,4,FALSE)</f>
        <v>https://tineco-yxzt.oss-accelerate.aliyuncs.com/20250429/pumpzhengqixieyafa_1745916077299.png</v>
      </c>
      <c r="T1055" s="27" t="s">
        <v>8759</v>
      </c>
      <c r="U1055" s="28" t="str">
        <f>VLOOKUP(N1055,'散件（更新）'!B:G,6,FALSE)</f>
        <v>SP;CL2343V-01;蒸汽泄压阀组件</v>
      </c>
      <c r="V1055" s="28">
        <f>VLOOKUP(N1055,'散件（更新）'!B:I,8,FALSE)</f>
        <v>6932485005970</v>
      </c>
    </row>
    <row r="1056" spans="1:22" ht="20.149999999999999" customHeight="1">
      <c r="A1056" s="57">
        <v>46169</v>
      </c>
      <c r="B1056" s="59" t="s">
        <v>14081</v>
      </c>
      <c r="C1056" s="27" t="str">
        <f>VLOOKUP(B1056,'大货清单（不定期按GOMS更新）'!A:H,8,0)</f>
        <v>109-25390001</v>
      </c>
      <c r="D1056" s="27" t="str">
        <f>VLOOKUP(B1056,'大货清单（不定期按GOMS更新）'!A:C,3,0)</f>
        <v>CL2539-01</v>
      </c>
      <c r="E1056" s="27" t="str">
        <f>VLOOKUP(B1056,'大货清单（不定期按GOMS更新）'!A:H,4,0)</f>
        <v>DE,PL,FR,IT,ES,SE,NL,BE,RO,AT,CZ,SK,HU</v>
      </c>
      <c r="F1056" s="27" t="str">
        <f>VLOOKUP(B1056,'大货清单（不定期按GOMS更新）'!A:H,2,0)</f>
        <v>Floor One S9 Artist Steam Pro</v>
      </c>
      <c r="G1056" s="28">
        <f>VLOOKUP(B1056,'大货清单（不定期按GOMS更新）'!A:I,9,FALSE)</f>
        <v>6932485009503</v>
      </c>
      <c r="H1056" s="27" t="str">
        <f>VLOOKUP(B1056,'大货清单（不定期按GOMS更新）'!A:H,7,0)</f>
        <v>DARK GREY</v>
      </c>
      <c r="I1056" s="27" t="str">
        <f>VLOOKUP(B1056,'大货清单（不定期按GOMS更新）'!A:F,6,FALSE)</f>
        <v>ACTIVE</v>
      </c>
      <c r="J1056" s="27" t="str">
        <f>VLOOKUP(B1056,'大货清单（不定期按GOMS更新）'!A:K,11,FALSE)</f>
        <v>10.8</v>
      </c>
      <c r="K1056" s="27" t="str">
        <f>VLOOKUP(B1056,'大货清单（不定期按GOMS更新）'!A:N,12,FALSE)</f>
        <v>720</v>
      </c>
      <c r="L1056" s="27" t="str">
        <f>VLOOKUP(B1056,'大货清单（不定期按GOMS更新）'!A:M,13,FALSE)</f>
        <v>324</v>
      </c>
      <c r="M1056" s="27" t="str">
        <f>VLOOKUP(B1056,'大货清单（不定期按GOMS更新）'!A:N,14,FALSE)</f>
        <v>288</v>
      </c>
      <c r="N1056" s="59" t="s">
        <v>15055</v>
      </c>
      <c r="O1056" s="27">
        <f>IFERROR(VLOOKUP(N1056,'散件迭代（不定期更新）'!C:J,8,FALSE),0)</f>
        <v>0</v>
      </c>
      <c r="P1056" s="27">
        <f>IFERROR(VLOOKUP(N1056,'散件（更新）'!B:H,3,FALSE),0)</f>
        <v>0</v>
      </c>
      <c r="Q1056" s="27" t="str">
        <f>VLOOKUP(N1056,'散件（更新）'!B:H,2,FALSE)</f>
        <v>114-25390006</v>
      </c>
      <c r="R1056" s="27" t="str">
        <f>VLOOKUP(N1056,'散件（更新）'!B:H,7,FALSE)</f>
        <v>Pump</v>
      </c>
      <c r="S1056" s="27" t="str">
        <f>VLOOKUP(N1056,'散件（更新）'!B:E,4,FALSE)</f>
        <v>https://tineco-yxzt.oss-accelerate.aliyuncs.com/20251014/weixinjietu_20251014103030_1760409551894.png</v>
      </c>
      <c r="T1056" s="27" t="s">
        <v>8759</v>
      </c>
      <c r="U1056" s="28" t="str">
        <f>VLOOKUP(N1056,'散件（更新）'!B:G,6,FALSE)</f>
        <v>SP;CL2539-01;蠕动泵组件</v>
      </c>
      <c r="V1056" s="28">
        <f>VLOOKUP(N1056,'散件（更新）'!B:I,8,FALSE)</f>
        <v>6932485014156</v>
      </c>
    </row>
    <row r="1057" spans="1:22" ht="20.149999999999999" customHeight="1">
      <c r="A1057" s="57">
        <v>46169</v>
      </c>
      <c r="B1057" s="59" t="s">
        <v>14081</v>
      </c>
      <c r="C1057" s="27" t="str">
        <f>VLOOKUP(B1057,'大货清单（不定期按GOMS更新）'!A:H,8,0)</f>
        <v>109-25390001</v>
      </c>
      <c r="D1057" s="27" t="str">
        <f>VLOOKUP(B1057,'大货清单（不定期按GOMS更新）'!A:C,3,0)</f>
        <v>CL2539-01</v>
      </c>
      <c r="E1057" s="27" t="str">
        <f>VLOOKUP(B1057,'大货清单（不定期按GOMS更新）'!A:H,4,0)</f>
        <v>DE,PL,FR,IT,ES,SE,NL,BE,RO,AT,CZ,SK,HU</v>
      </c>
      <c r="F1057" s="27" t="str">
        <f>VLOOKUP(B1057,'大货清单（不定期按GOMS更新）'!A:H,2,0)</f>
        <v>Floor One S9 Artist Steam Pro</v>
      </c>
      <c r="G1057" s="28">
        <f>VLOOKUP(B1057,'大货清单（不定期按GOMS更新）'!A:I,9,FALSE)</f>
        <v>6932485009503</v>
      </c>
      <c r="H1057" s="27" t="str">
        <f>VLOOKUP(B1057,'大货清单（不定期按GOMS更新）'!A:H,7,0)</f>
        <v>DARK GREY</v>
      </c>
      <c r="I1057" s="27" t="str">
        <f>VLOOKUP(B1057,'大货清单（不定期按GOMS更新）'!A:F,6,FALSE)</f>
        <v>ACTIVE</v>
      </c>
      <c r="J1057" s="27" t="str">
        <f>VLOOKUP(B1057,'大货清单（不定期按GOMS更新）'!A:K,11,FALSE)</f>
        <v>10.8</v>
      </c>
      <c r="K1057" s="27" t="str">
        <f>VLOOKUP(B1057,'大货清单（不定期按GOMS更新）'!A:N,12,FALSE)</f>
        <v>720</v>
      </c>
      <c r="L1057" s="27" t="str">
        <f>VLOOKUP(B1057,'大货清单（不定期按GOMS更新）'!A:M,13,FALSE)</f>
        <v>324</v>
      </c>
      <c r="M1057" s="27" t="str">
        <f>VLOOKUP(B1057,'大货清单（不定期按GOMS更新）'!A:N,14,FALSE)</f>
        <v>288</v>
      </c>
      <c r="N1057" s="59" t="s">
        <v>8070</v>
      </c>
      <c r="O1057" s="27">
        <f>IFERROR(VLOOKUP(N1057,'散件迭代（不定期更新）'!C:J,8,FALSE),0)</f>
        <v>0</v>
      </c>
      <c r="P1057" s="27" t="str">
        <f>IFERROR(VLOOKUP(N1057,'散件（更新）'!B:H,3,FALSE),0)</f>
        <v/>
      </c>
      <c r="Q1057" s="27" t="str">
        <f>VLOOKUP(N1057,'散件（更新）'!B:H,2,FALSE)</f>
        <v>114-23432203</v>
      </c>
      <c r="R1057" s="27" t="str">
        <f>VLOOKUP(N1057,'散件（更新）'!B:H,7,FALSE)</f>
        <v>Repair Wheel</v>
      </c>
      <c r="S1057" s="27" t="str">
        <f>VLOOKUP(N1057,'散件（更新）'!B:E,4,FALSE)</f>
        <v>https://tineco-yxzt.oss-accelerate.aliyuncs.com/20250429/Repairwheel_1745911798291.png</v>
      </c>
      <c r="T1057" s="27" t="s">
        <v>8759</v>
      </c>
      <c r="U1057" s="28" t="str">
        <f>VLOOKUP(N1057,'散件（更新）'!B:G,6,FALSE)</f>
        <v>SP;CL2343V-01;大轮组件</v>
      </c>
      <c r="V1057" s="28">
        <f>VLOOKUP(N1057,'散件（更新）'!B:I,8,FALSE)</f>
        <v>6932485005925</v>
      </c>
    </row>
    <row r="1058" spans="1:22" ht="20.149999999999999" customHeight="1">
      <c r="A1058" s="57">
        <v>46169</v>
      </c>
      <c r="B1058" s="59" t="s">
        <v>14081</v>
      </c>
      <c r="C1058" s="27" t="str">
        <f>VLOOKUP(B1058,'大货清单（不定期按GOMS更新）'!A:H,8,0)</f>
        <v>109-25390001</v>
      </c>
      <c r="D1058" s="27" t="str">
        <f>VLOOKUP(B1058,'大货清单（不定期按GOMS更新）'!A:C,3,0)</f>
        <v>CL2539-01</v>
      </c>
      <c r="E1058" s="27" t="str">
        <f>VLOOKUP(B1058,'大货清单（不定期按GOMS更新）'!A:H,4,0)</f>
        <v>DE,PL,FR,IT,ES,SE,NL,BE,RO,AT,CZ,SK,HU</v>
      </c>
      <c r="F1058" s="27" t="str">
        <f>VLOOKUP(B1058,'大货清单（不定期按GOMS更新）'!A:H,2,0)</f>
        <v>Floor One S9 Artist Steam Pro</v>
      </c>
      <c r="G1058" s="28">
        <f>VLOOKUP(B1058,'大货清单（不定期按GOMS更新）'!A:I,9,FALSE)</f>
        <v>6932485009503</v>
      </c>
      <c r="H1058" s="27" t="str">
        <f>VLOOKUP(B1058,'大货清单（不定期按GOMS更新）'!A:H,7,0)</f>
        <v>DARK GREY</v>
      </c>
      <c r="I1058" s="27" t="str">
        <f>VLOOKUP(B1058,'大货清单（不定期按GOMS更新）'!A:F,6,FALSE)</f>
        <v>ACTIVE</v>
      </c>
      <c r="J1058" s="27" t="str">
        <f>VLOOKUP(B1058,'大货清单（不定期按GOMS更新）'!A:K,11,FALSE)</f>
        <v>10.8</v>
      </c>
      <c r="K1058" s="27" t="str">
        <f>VLOOKUP(B1058,'大货清单（不定期按GOMS更新）'!A:N,12,FALSE)</f>
        <v>720</v>
      </c>
      <c r="L1058" s="27" t="str">
        <f>VLOOKUP(B1058,'大货清单（不定期按GOMS更新）'!A:M,13,FALSE)</f>
        <v>324</v>
      </c>
      <c r="M1058" s="27" t="str">
        <f>VLOOKUP(B1058,'大货清单（不定期按GOMS更新）'!A:N,14,FALSE)</f>
        <v>288</v>
      </c>
      <c r="N1058" s="59" t="s">
        <v>14467</v>
      </c>
      <c r="O1058" s="27">
        <f>IFERROR(VLOOKUP(N1058,'散件迭代（不定期更新）'!C:J,8,FALSE),0)</f>
        <v>0</v>
      </c>
      <c r="P1058" s="27">
        <f>IFERROR(VLOOKUP(N1058,'散件（更新）'!B:H,3,FALSE),0)</f>
        <v>0</v>
      </c>
      <c r="Q1058" s="27" t="str">
        <f>VLOOKUP(N1058,'散件（更新）'!B:H,2,FALSE)</f>
        <v>114-25390007</v>
      </c>
      <c r="R1058" s="27" t="str">
        <f>VLOOKUP(N1058,'散件（更新）'!B:H,7,FALSE)</f>
        <v>Handle</v>
      </c>
      <c r="S1058" s="27" t="str">
        <f>VLOOKUP(N1058,'散件（更新）'!B:E,4,FALSE)</f>
        <v>https://tineco-yxzt.oss-accelerate.aliyuncs.com/20251014/weixinjietu_20251014103233_1760409651422.png</v>
      </c>
      <c r="T1058" s="27" t="s">
        <v>8759</v>
      </c>
      <c r="U1058" s="28" t="str">
        <f>VLOOKUP(N1058,'散件（更新）'!B:G,6,FALSE)</f>
        <v>SP;CL2539-01;手柄组件</v>
      </c>
      <c r="V1058" s="28">
        <f>VLOOKUP(N1058,'散件（更新）'!B:I,8,FALSE)</f>
        <v>6932485014163</v>
      </c>
    </row>
    <row r="1059" spans="1:22" ht="20.149999999999999" customHeight="1">
      <c r="A1059" s="57">
        <v>46169</v>
      </c>
      <c r="B1059" s="59" t="s">
        <v>14081</v>
      </c>
      <c r="C1059" s="27" t="str">
        <f>VLOOKUP(B1059,'大货清单（不定期按GOMS更新）'!A:H,8,0)</f>
        <v>109-25390001</v>
      </c>
      <c r="D1059" s="27" t="str">
        <f>VLOOKUP(B1059,'大货清单（不定期按GOMS更新）'!A:C,3,0)</f>
        <v>CL2539-01</v>
      </c>
      <c r="E1059" s="27" t="str">
        <f>VLOOKUP(B1059,'大货清单（不定期按GOMS更新）'!A:H,4,0)</f>
        <v>DE,PL,FR,IT,ES,SE,NL,BE,RO,AT,CZ,SK,HU</v>
      </c>
      <c r="F1059" s="27" t="str">
        <f>VLOOKUP(B1059,'大货清单（不定期按GOMS更新）'!A:H,2,0)</f>
        <v>Floor One S9 Artist Steam Pro</v>
      </c>
      <c r="G1059" s="28">
        <f>VLOOKUP(B1059,'大货清单（不定期按GOMS更新）'!A:I,9,FALSE)</f>
        <v>6932485009503</v>
      </c>
      <c r="H1059" s="27" t="str">
        <f>VLOOKUP(B1059,'大货清单（不定期按GOMS更新）'!A:H,7,0)</f>
        <v>DARK GREY</v>
      </c>
      <c r="I1059" s="27" t="str">
        <f>VLOOKUP(B1059,'大货清单（不定期按GOMS更新）'!A:F,6,FALSE)</f>
        <v>ACTIVE</v>
      </c>
      <c r="J1059" s="27" t="str">
        <f>VLOOKUP(B1059,'大货清单（不定期按GOMS更新）'!A:K,11,FALSE)</f>
        <v>10.8</v>
      </c>
      <c r="K1059" s="27" t="str">
        <f>VLOOKUP(B1059,'大货清单（不定期按GOMS更新）'!A:N,12,FALSE)</f>
        <v>720</v>
      </c>
      <c r="L1059" s="27" t="str">
        <f>VLOOKUP(B1059,'大货清单（不定期按GOMS更新）'!A:M,13,FALSE)</f>
        <v>324</v>
      </c>
      <c r="M1059" s="27" t="str">
        <f>VLOOKUP(B1059,'大货清单（不定期按GOMS更新）'!A:N,14,FALSE)</f>
        <v>288</v>
      </c>
      <c r="N1059" s="59" t="s">
        <v>8186</v>
      </c>
      <c r="O1059" s="27">
        <f>IFERROR(VLOOKUP(N1059,'散件迭代（不定期更新）'!C:J,8,FALSE),0)</f>
        <v>0</v>
      </c>
      <c r="P1059" s="27" t="str">
        <f>IFERROR(VLOOKUP(N1059,'散件（更新）'!B:H,3,FALSE),0)</f>
        <v/>
      </c>
      <c r="Q1059" s="27" t="str">
        <f>VLOOKUP(N1059,'散件（更新）'!B:H,2,FALSE)</f>
        <v>114-23431302</v>
      </c>
      <c r="R1059" s="27" t="str">
        <f>VLOOKUP(N1059,'散件（更新）'!B:H,7,FALSE)</f>
        <v>Dirt Water Tank</v>
      </c>
      <c r="S1059" s="27" t="str">
        <f>VLOOKUP(N1059,'散件（更新）'!B:E,4,FALSE)</f>
        <v>https://tineco-yxzt.oss-accelerate.aliyuncs.com/20250115/02-DWT_1736931792041.png</v>
      </c>
      <c r="T1059" s="27" t="s">
        <v>8759</v>
      </c>
      <c r="U1059" s="28" t="str">
        <f>VLOOKUP(N1059,'散件（更新）'!B:G,6,FALSE)</f>
        <v>回收桶组件</v>
      </c>
      <c r="V1059" s="28">
        <f>VLOOKUP(N1059,'散件（更新）'!B:I,8,FALSE)</f>
        <v>6932485003259</v>
      </c>
    </row>
    <row r="1060" spans="1:22" ht="20.149999999999999" customHeight="1">
      <c r="A1060" s="57">
        <v>46169</v>
      </c>
      <c r="B1060" s="59" t="s">
        <v>14081</v>
      </c>
      <c r="C1060" s="27" t="str">
        <f>VLOOKUP(B1060,'大货清单（不定期按GOMS更新）'!A:H,8,0)</f>
        <v>109-25390001</v>
      </c>
      <c r="D1060" s="27" t="str">
        <f>VLOOKUP(B1060,'大货清单（不定期按GOMS更新）'!A:C,3,0)</f>
        <v>CL2539-01</v>
      </c>
      <c r="E1060" s="27" t="str">
        <f>VLOOKUP(B1060,'大货清单（不定期按GOMS更新）'!A:H,4,0)</f>
        <v>DE,PL,FR,IT,ES,SE,NL,BE,RO,AT,CZ,SK,HU</v>
      </c>
      <c r="F1060" s="27" t="str">
        <f>VLOOKUP(B1060,'大货清单（不定期按GOMS更新）'!A:H,2,0)</f>
        <v>Floor One S9 Artist Steam Pro</v>
      </c>
      <c r="G1060" s="28">
        <f>VLOOKUP(B1060,'大货清单（不定期按GOMS更新）'!A:I,9,FALSE)</f>
        <v>6932485009503</v>
      </c>
      <c r="H1060" s="27" t="str">
        <f>VLOOKUP(B1060,'大货清单（不定期按GOMS更新）'!A:H,7,0)</f>
        <v>DARK GREY</v>
      </c>
      <c r="I1060" s="27" t="str">
        <f>VLOOKUP(B1060,'大货清单（不定期按GOMS更新）'!A:F,6,FALSE)</f>
        <v>ACTIVE</v>
      </c>
      <c r="J1060" s="27" t="str">
        <f>VLOOKUP(B1060,'大货清单（不定期按GOMS更新）'!A:K,11,FALSE)</f>
        <v>10.8</v>
      </c>
      <c r="K1060" s="27" t="str">
        <f>VLOOKUP(B1060,'大货清单（不定期按GOMS更新）'!A:N,12,FALSE)</f>
        <v>720</v>
      </c>
      <c r="L1060" s="27" t="str">
        <f>VLOOKUP(B1060,'大货清单（不定期按GOMS更新）'!A:M,13,FALSE)</f>
        <v>324</v>
      </c>
      <c r="M1060" s="27" t="str">
        <f>VLOOKUP(B1060,'大货清单（不定期按GOMS更新）'!A:N,14,FALSE)</f>
        <v>288</v>
      </c>
      <c r="N1060" s="59" t="s">
        <v>10063</v>
      </c>
      <c r="O1060" s="27">
        <f>IFERROR(VLOOKUP(N1060,'散件迭代（不定期更新）'!C:J,8,FALSE),0)</f>
        <v>0</v>
      </c>
      <c r="P1060" s="27">
        <f>IFERROR(VLOOKUP(N1060,'散件（更新）'!B:H,3,FALSE),0)</f>
        <v>0</v>
      </c>
      <c r="Q1060" s="27" t="str">
        <f>VLOOKUP(N1060,'散件（更新）'!B:H,2,FALSE)</f>
        <v>114-25330000</v>
      </c>
      <c r="R1060" s="27" t="str">
        <f>VLOOKUP(N1060,'散件（更新）'!B:H,7,FALSE)</f>
        <v>Charging Base</v>
      </c>
      <c r="S1060" s="27" t="str">
        <f>VLOOKUP(N1060,'散件（更新）'!B:E,4,FALSE)</f>
        <v>https://tineco-yxzt.oss-accelerate.aliyuncs.com/20250716/weixinjietu_20250715094019_1752655474316.png</v>
      </c>
      <c r="T1060" s="27" t="s">
        <v>8759</v>
      </c>
      <c r="U1060" s="28" t="str">
        <f>VLOOKUP(N1060,'散件（更新）'!B:G,6,FALSE)</f>
        <v>SP;CL2533-01;烘干托盘组件</v>
      </c>
      <c r="V1060" s="28">
        <f>VLOOKUP(N1060,'散件（更新）'!B:I,8,FALSE)</f>
        <v>6932485009268</v>
      </c>
    </row>
    <row r="1061" spans="1:22" ht="20.149999999999999" customHeight="1">
      <c r="A1061" s="57">
        <v>46169</v>
      </c>
      <c r="B1061" s="59" t="s">
        <v>14081</v>
      </c>
      <c r="C1061" s="27" t="str">
        <f>VLOOKUP(B1061,'大货清单（不定期按GOMS更新）'!A:H,8,0)</f>
        <v>109-25390001</v>
      </c>
      <c r="D1061" s="27" t="str">
        <f>VLOOKUP(B1061,'大货清单（不定期按GOMS更新）'!A:C,3,0)</f>
        <v>CL2539-01</v>
      </c>
      <c r="E1061" s="27" t="str">
        <f>VLOOKUP(B1061,'大货清单（不定期按GOMS更新）'!A:H,4,0)</f>
        <v>DE,PL,FR,IT,ES,SE,NL,BE,RO,AT,CZ,SK,HU</v>
      </c>
      <c r="F1061" s="27" t="str">
        <f>VLOOKUP(B1061,'大货清单（不定期按GOMS更新）'!A:H,2,0)</f>
        <v>Floor One S9 Artist Steam Pro</v>
      </c>
      <c r="G1061" s="28">
        <f>VLOOKUP(B1061,'大货清单（不定期按GOMS更新）'!A:I,9,FALSE)</f>
        <v>6932485009503</v>
      </c>
      <c r="H1061" s="27" t="str">
        <f>VLOOKUP(B1061,'大货清单（不定期按GOMS更新）'!A:H,7,0)</f>
        <v>DARK GREY</v>
      </c>
      <c r="I1061" s="27" t="str">
        <f>VLOOKUP(B1061,'大货清单（不定期按GOMS更新）'!A:F,6,FALSE)</f>
        <v>ACTIVE</v>
      </c>
      <c r="J1061" s="27" t="str">
        <f>VLOOKUP(B1061,'大货清单（不定期按GOMS更新）'!A:K,11,FALSE)</f>
        <v>10.8</v>
      </c>
      <c r="K1061" s="27" t="str">
        <f>VLOOKUP(B1061,'大货清单（不定期按GOMS更新）'!A:N,12,FALSE)</f>
        <v>720</v>
      </c>
      <c r="L1061" s="27" t="str">
        <f>VLOOKUP(B1061,'大货清单（不定期按GOMS更新）'!A:M,13,FALSE)</f>
        <v>324</v>
      </c>
      <c r="M1061" s="27" t="str">
        <f>VLOOKUP(B1061,'大货清单（不定期按GOMS更新）'!A:N,14,FALSE)</f>
        <v>288</v>
      </c>
      <c r="N1061" s="59" t="s">
        <v>10037</v>
      </c>
      <c r="O1061" s="27">
        <f>IFERROR(VLOOKUP(N1061,'散件迭代（不定期更新）'!C:J,8,FALSE),0)</f>
        <v>0</v>
      </c>
      <c r="P1061" s="27">
        <f>IFERROR(VLOOKUP(N1061,'散件（更新）'!B:H,3,FALSE),0)</f>
        <v>0</v>
      </c>
      <c r="Q1061" s="27" t="str">
        <f>VLOOKUP(N1061,'散件（更新）'!B:H,2,FALSE)</f>
        <v>114-25330006</v>
      </c>
      <c r="R1061" s="27" t="str">
        <f>VLOOKUP(N1061,'散件（更新）'!B:H,7,FALSE)</f>
        <v>Boiler </v>
      </c>
      <c r="S1061" s="27" t="str">
        <f>VLOOKUP(N1061,'散件（更新）'!B:E,4,FALSE)</f>
        <v>https://tineco-yxzt.oss-accelerate.aliyuncs.com/20250716/weixinjietu_20250715094424_1752655115843.png</v>
      </c>
      <c r="T1061" s="27" t="s">
        <v>8759</v>
      </c>
      <c r="U1061" s="28" t="str">
        <f>VLOOKUP(N1061,'散件（更新）'!B:G,6,FALSE)</f>
        <v>SP;CL2533-01;锅炉组件</v>
      </c>
      <c r="V1061" s="28">
        <f>VLOOKUP(N1061,'散件（更新）'!B:I,8,FALSE)</f>
        <v>6932485009329</v>
      </c>
    </row>
    <row r="1062" spans="1:22" ht="20.149999999999999" customHeight="1">
      <c r="A1062" s="57">
        <v>46169</v>
      </c>
      <c r="B1062" s="59" t="s">
        <v>14081</v>
      </c>
      <c r="C1062" s="27" t="str">
        <f>VLOOKUP(B1062,'大货清单（不定期按GOMS更新）'!A:H,8,0)</f>
        <v>109-25390001</v>
      </c>
      <c r="D1062" s="27" t="str">
        <f>VLOOKUP(B1062,'大货清单（不定期按GOMS更新）'!A:C,3,0)</f>
        <v>CL2539-01</v>
      </c>
      <c r="E1062" s="27" t="str">
        <f>VLOOKUP(B1062,'大货清单（不定期按GOMS更新）'!A:H,4,0)</f>
        <v>DE,PL,FR,IT,ES,SE,NL,BE,RO,AT,CZ,SK,HU</v>
      </c>
      <c r="F1062" s="27" t="str">
        <f>VLOOKUP(B1062,'大货清单（不定期按GOMS更新）'!A:H,2,0)</f>
        <v>Floor One S9 Artist Steam Pro</v>
      </c>
      <c r="G1062" s="28">
        <f>VLOOKUP(B1062,'大货清单（不定期按GOMS更新）'!A:I,9,FALSE)</f>
        <v>6932485009503</v>
      </c>
      <c r="H1062" s="27" t="str">
        <f>VLOOKUP(B1062,'大货清单（不定期按GOMS更新）'!A:H,7,0)</f>
        <v>DARK GREY</v>
      </c>
      <c r="I1062" s="27" t="str">
        <f>VLOOKUP(B1062,'大货清单（不定期按GOMS更新）'!A:F,6,FALSE)</f>
        <v>ACTIVE</v>
      </c>
      <c r="J1062" s="27" t="str">
        <f>VLOOKUP(B1062,'大货清单（不定期按GOMS更新）'!A:K,11,FALSE)</f>
        <v>10.8</v>
      </c>
      <c r="K1062" s="27" t="str">
        <f>VLOOKUP(B1062,'大货清单（不定期按GOMS更新）'!A:N,12,FALSE)</f>
        <v>720</v>
      </c>
      <c r="L1062" s="27" t="str">
        <f>VLOOKUP(B1062,'大货清单（不定期按GOMS更新）'!A:M,13,FALSE)</f>
        <v>324</v>
      </c>
      <c r="M1062" s="27" t="str">
        <f>VLOOKUP(B1062,'大货清单（不定期按GOMS更新）'!A:N,14,FALSE)</f>
        <v>288</v>
      </c>
      <c r="N1062" s="59" t="s">
        <v>10070</v>
      </c>
      <c r="O1062" s="27">
        <f>IFERROR(VLOOKUP(N1062,'散件迭代（不定期更新）'!C:J,8,FALSE),0)</f>
        <v>0</v>
      </c>
      <c r="P1062" s="27">
        <f>IFERROR(VLOOKUP(N1062,'散件（更新）'!B:H,3,FALSE),0)</f>
        <v>0</v>
      </c>
      <c r="Q1062" s="27" t="str">
        <f>VLOOKUP(N1062,'散件（更新）'!B:H,2,FALSE)</f>
        <v>114-25330010</v>
      </c>
      <c r="R1062" s="27" t="str">
        <f>VLOOKUP(N1062,'散件（更新）'!B:H,7,FALSE)</f>
        <v>Clean Water Tank</v>
      </c>
      <c r="S1062" s="27" t="str">
        <f>VLOOKUP(N1062,'散件（更新）'!B:E,4,FALSE)</f>
        <v>https://tineco-yxzt.oss-accelerate.aliyuncs.com/20250716/weixinjietu_20250716163028_1752654649867.png</v>
      </c>
      <c r="T1062" s="27" t="s">
        <v>8759</v>
      </c>
      <c r="U1062" s="28" t="str">
        <f>VLOOKUP(N1062,'散件（更新）'!B:G,6,FALSE)</f>
        <v>SP;CL2533-01;清水桶组件</v>
      </c>
      <c r="V1062" s="28">
        <f>VLOOKUP(N1062,'散件（更新）'!B:I,8,FALSE)</f>
        <v>6932485009367</v>
      </c>
    </row>
    <row r="1063" spans="1:22" ht="20.149999999999999" customHeight="1">
      <c r="A1063" s="57">
        <v>46169</v>
      </c>
      <c r="B1063" s="59" t="s">
        <v>13697</v>
      </c>
      <c r="C1063" s="27" t="str">
        <f>VLOOKUP(B1063,'大货清单（不定期按GOMS更新）'!A:H,8,0)</f>
        <v>109-25350301</v>
      </c>
      <c r="D1063" s="27" t="str">
        <f>VLOOKUP(B1063,'大货清单（不定期按GOMS更新）'!A:C,3,0)</f>
        <v>CL2535C-01</v>
      </c>
      <c r="E1063" s="27" t="str">
        <f>VLOOKUP(B1063,'大货清单（不定期按GOMS更新）'!A:H,4,0)</f>
        <v>DE,IT,PL,NL,AT</v>
      </c>
      <c r="F1063" s="27" t="str">
        <f>VLOOKUP(B1063,'大货清单（不定期按GOMS更新）'!A:H,2,0)</f>
        <v>Floor One S7 Max Pro</v>
      </c>
      <c r="G1063" s="28" t="str">
        <f>VLOOKUP(B1063,'大货清单（不定期按GOMS更新）'!A:I,9,FALSE)</f>
        <v>6932485009008</v>
      </c>
      <c r="H1063" s="27" t="str">
        <f>VLOOKUP(B1063,'大货清单（不定期按GOMS更新）'!A:H,7,0)</f>
        <v>BLUE</v>
      </c>
      <c r="I1063" s="27" t="str">
        <f>VLOOKUP(B1063,'大货清单（不定期按GOMS更新）'!A:F,6,FALSE)</f>
        <v>ACTIVE</v>
      </c>
      <c r="J1063" s="27" t="str">
        <f>VLOOKUP(B1063,'大货清单（不定期按GOMS更新）'!A:K,11,FALSE)</f>
        <v>11.1</v>
      </c>
      <c r="K1063" s="27" t="str">
        <f>VLOOKUP(B1063,'大货清单（不定期按GOMS更新）'!A:N,12,FALSE)</f>
        <v>735</v>
      </c>
      <c r="L1063" s="27" t="str">
        <f>VLOOKUP(B1063,'大货清单（不定期按GOMS更新）'!A:M,13,FALSE)</f>
        <v>331</v>
      </c>
      <c r="M1063" s="27" t="str">
        <f>VLOOKUP(B1063,'大货清单（不定期按GOMS更新）'!A:N,14,FALSE)</f>
        <v>322</v>
      </c>
      <c r="N1063" s="59" t="s">
        <v>14814</v>
      </c>
      <c r="O1063" s="27">
        <f>IFERROR(VLOOKUP(N1063,'散件迭代（不定期更新）'!C:J,8,FALSE),0)</f>
        <v>0</v>
      </c>
      <c r="P1063" s="27">
        <f>IFERROR(VLOOKUP(N1063,'散件（更新）'!B:H,3,FALSE),0)</f>
        <v>0</v>
      </c>
      <c r="Q1063" s="27" t="str">
        <f>VLOOKUP(N1063,'散件（更新）'!B:H,2,FALSE)</f>
        <v>114-25350106</v>
      </c>
      <c r="R1063" s="27" t="str">
        <f>VLOOKUP(N1063,'散件（更新）'!B:H,7,FALSE)</f>
        <v>Main Body Rear Upper Cover</v>
      </c>
      <c r="S1063" s="27" t="str">
        <f>VLOOKUP(N1063,'散件（更新）'!B:E,4,FALSE)</f>
        <v>https://tineco-yxzt.oss-accelerate.aliyuncs.com/20250912/weixinjietu_20250908105444_1757644339744.png</v>
      </c>
      <c r="T1063" s="27" t="s">
        <v>8759</v>
      </c>
      <c r="U1063" s="28" t="str">
        <f>VLOOKUP(N1063,'散件（更新）'!B:G,6,FALSE)</f>
        <v>SP;CL2535A-01;机体后上盖</v>
      </c>
      <c r="V1063" s="28">
        <f>VLOOKUP(N1063,'散件（更新）'!B:I,8,FALSE)</f>
        <v>6932485013500</v>
      </c>
    </row>
    <row r="1064" spans="1:22" ht="20.149999999999999" customHeight="1">
      <c r="A1064" s="57">
        <v>46169</v>
      </c>
      <c r="B1064" s="59" t="s">
        <v>13697</v>
      </c>
      <c r="C1064" s="27" t="str">
        <f>VLOOKUP(B1064,'大货清单（不定期按GOMS更新）'!A:H,8,0)</f>
        <v>109-25350301</v>
      </c>
      <c r="D1064" s="27" t="str">
        <f>VLOOKUP(B1064,'大货清单（不定期按GOMS更新）'!A:C,3,0)</f>
        <v>CL2535C-01</v>
      </c>
      <c r="E1064" s="27" t="str">
        <f>VLOOKUP(B1064,'大货清单（不定期按GOMS更新）'!A:H,4,0)</f>
        <v>DE,IT,PL,NL,AT</v>
      </c>
      <c r="F1064" s="27" t="str">
        <f>VLOOKUP(B1064,'大货清单（不定期按GOMS更新）'!A:H,2,0)</f>
        <v>Floor One S7 Max Pro</v>
      </c>
      <c r="G1064" s="28" t="str">
        <f>VLOOKUP(B1064,'大货清单（不定期按GOMS更新）'!A:I,9,FALSE)</f>
        <v>6932485009008</v>
      </c>
      <c r="H1064" s="27" t="str">
        <f>VLOOKUP(B1064,'大货清单（不定期按GOMS更新）'!A:H,7,0)</f>
        <v>BLUE</v>
      </c>
      <c r="I1064" s="27" t="str">
        <f>VLOOKUP(B1064,'大货清单（不定期按GOMS更新）'!A:F,6,FALSE)</f>
        <v>ACTIVE</v>
      </c>
      <c r="J1064" s="27" t="str">
        <f>VLOOKUP(B1064,'大货清单（不定期按GOMS更新）'!A:K,11,FALSE)</f>
        <v>11.1</v>
      </c>
      <c r="K1064" s="27" t="str">
        <f>VLOOKUP(B1064,'大货清单（不定期按GOMS更新）'!A:N,12,FALSE)</f>
        <v>735</v>
      </c>
      <c r="L1064" s="27" t="str">
        <f>VLOOKUP(B1064,'大货清单（不定期按GOMS更新）'!A:M,13,FALSE)</f>
        <v>331</v>
      </c>
      <c r="M1064" s="27" t="str">
        <f>VLOOKUP(B1064,'大货清单（不定期按GOMS更新）'!A:N,14,FALSE)</f>
        <v>322</v>
      </c>
      <c r="N1064" s="59" t="s">
        <v>14966</v>
      </c>
      <c r="O1064" s="27">
        <f>IFERROR(VLOOKUP(N1064,'散件迭代（不定期更新）'!C:J,8,FALSE),0)</f>
        <v>0</v>
      </c>
      <c r="P1064" s="27">
        <f>IFERROR(VLOOKUP(N1064,'散件（更新）'!B:H,3,FALSE),0)</f>
        <v>0</v>
      </c>
      <c r="Q1064" s="27" t="str">
        <f>VLOOKUP(N1064,'散件（更新）'!B:H,2,FALSE)</f>
        <v>114-25350318</v>
      </c>
      <c r="R1064" s="27" t="str">
        <f>VLOOKUP(N1064,'散件（更新）'!B:H,7,FALSE)</f>
        <v>Charging Wire Assembly of charging base</v>
      </c>
      <c r="S1064" s="27" t="str">
        <f>VLOOKUP(N1064,'散件（更新）'!B:E,4,FALSE)</f>
        <v>https://tineco-yxzt.oss-accelerate.aliyuncs.com/20250912/4FE064062E74602B859A6BB3E5567FD0_1757661341748.png</v>
      </c>
      <c r="T1064" s="27" t="s">
        <v>8759</v>
      </c>
      <c r="U1064" s="28" t="str">
        <f>VLOOKUP(N1064,'散件（更新）'!B:G,6,FALSE)</f>
        <v>SP;CL2535C-01;烘干托盘充电导线组件</v>
      </c>
      <c r="V1064" s="28">
        <f>VLOOKUP(N1064,'散件（更新）'!B:I,8,FALSE)</f>
        <v>6932485013708</v>
      </c>
    </row>
    <row r="1065" spans="1:22" ht="20.149999999999999" customHeight="1">
      <c r="A1065" s="57">
        <v>46169</v>
      </c>
      <c r="B1065" s="59" t="s">
        <v>13697</v>
      </c>
      <c r="C1065" s="27" t="str">
        <f>VLOOKUP(B1065,'大货清单（不定期按GOMS更新）'!A:H,8,0)</f>
        <v>109-25350301</v>
      </c>
      <c r="D1065" s="27" t="str">
        <f>VLOOKUP(B1065,'大货清单（不定期按GOMS更新）'!A:C,3,0)</f>
        <v>CL2535C-01</v>
      </c>
      <c r="E1065" s="27" t="str">
        <f>VLOOKUP(B1065,'大货清单（不定期按GOMS更新）'!A:H,4,0)</f>
        <v>DE,IT,PL,NL,AT</v>
      </c>
      <c r="F1065" s="27" t="str">
        <f>VLOOKUP(B1065,'大货清单（不定期按GOMS更新）'!A:H,2,0)</f>
        <v>Floor One S7 Max Pro</v>
      </c>
      <c r="G1065" s="28" t="str">
        <f>VLOOKUP(B1065,'大货清单（不定期按GOMS更新）'!A:I,9,FALSE)</f>
        <v>6932485009008</v>
      </c>
      <c r="H1065" s="27" t="str">
        <f>VLOOKUP(B1065,'大货清单（不定期按GOMS更新）'!A:H,7,0)</f>
        <v>BLUE</v>
      </c>
      <c r="I1065" s="27" t="str">
        <f>VLOOKUP(B1065,'大货清单（不定期按GOMS更新）'!A:F,6,FALSE)</f>
        <v>ACTIVE</v>
      </c>
      <c r="J1065" s="27" t="str">
        <f>VLOOKUP(B1065,'大货清单（不定期按GOMS更新）'!A:K,11,FALSE)</f>
        <v>11.1</v>
      </c>
      <c r="K1065" s="27" t="str">
        <f>VLOOKUP(B1065,'大货清单（不定期按GOMS更新）'!A:N,12,FALSE)</f>
        <v>735</v>
      </c>
      <c r="L1065" s="27" t="str">
        <f>VLOOKUP(B1065,'大货清单（不定期按GOMS更新）'!A:M,13,FALSE)</f>
        <v>331</v>
      </c>
      <c r="M1065" s="27" t="str">
        <f>VLOOKUP(B1065,'大货清单（不定期按GOMS更新）'!A:N,14,FALSE)</f>
        <v>322</v>
      </c>
      <c r="N1065" s="59" t="s">
        <v>15060</v>
      </c>
      <c r="O1065" s="27">
        <f>IFERROR(VLOOKUP(N1065,'散件迭代（不定期更新）'!C:J,8,FALSE),0)</f>
        <v>0</v>
      </c>
      <c r="P1065" s="27">
        <f>IFERROR(VLOOKUP(N1065,'散件（更新）'!B:H,3,FALSE),0)</f>
        <v>0</v>
      </c>
      <c r="Q1065" s="27" t="str">
        <f>VLOOKUP(N1065,'散件（更新）'!B:H,2,FALSE)</f>
        <v>114-25350319</v>
      </c>
      <c r="R1065" s="27" t="str">
        <f>VLOOKUP(N1065,'散件（更新）'!B:H,7,FALSE)</f>
        <v>Charging base Fan Assembly</v>
      </c>
      <c r="S1065" s="27" t="str">
        <f>VLOOKUP(N1065,'散件（更新）'!B:E,4,FALSE)</f>
        <v>https://tineco-yxzt.oss-accelerate.aliyuncs.com/20250912/A8E581F33FB2BEB8660FB81E75AC9B4B_1757661449897.png</v>
      </c>
      <c r="T1065" s="27" t="s">
        <v>8759</v>
      </c>
      <c r="U1065" s="28" t="str">
        <f>VLOOKUP(N1065,'散件（更新）'!B:G,6,FALSE)</f>
        <v>SP;CL2535C-01;托盘风机组件</v>
      </c>
      <c r="V1065" s="28">
        <f>VLOOKUP(N1065,'散件（更新）'!B:I,8,FALSE)</f>
        <v>6932485013715</v>
      </c>
    </row>
    <row r="1066" spans="1:22" ht="20.149999999999999" customHeight="1">
      <c r="A1066" s="57">
        <v>46169</v>
      </c>
      <c r="B1066" s="59" t="s">
        <v>13682</v>
      </c>
      <c r="C1066" s="27" t="str">
        <f>VLOOKUP(B1066,'大货清单（不定期按GOMS更新）'!A:H,8,0)</f>
        <v>109-24670801</v>
      </c>
      <c r="D1066" s="27" t="str">
        <f>VLOOKUP(B1066,'大货清单（不定期按GOMS更新）'!A:C,3,0)</f>
        <v>CL2467H-01</v>
      </c>
      <c r="E1066" s="27" t="str">
        <f>VLOOKUP(B1066,'大货清单（不定期按GOMS更新）'!A:H,4,0)</f>
        <v>BE,DE,FR,IT,ES,PL,SE,NL</v>
      </c>
      <c r="F1066" s="27" t="str">
        <f>VLOOKUP(B1066,'大货清单（不定期按GOMS更新）'!A:H,2,0)</f>
        <v>Floor One S7 Master</v>
      </c>
      <c r="G1066" s="28">
        <f>VLOOKUP(B1066,'大货清单（不定期按GOMS更新）'!A:I,9,FALSE)</f>
        <v>6932485017843</v>
      </c>
      <c r="H1066" s="27" t="str">
        <f>VLOOKUP(B1066,'大货清单（不定期按GOMS更新）'!A:H,7,0)</f>
        <v>Black</v>
      </c>
      <c r="I1066" s="27" t="str">
        <f>VLOOKUP(B1066,'大货清单（不定期按GOMS更新）'!A:F,6,FALSE)</f>
        <v>ACTIVE</v>
      </c>
      <c r="J1066" s="27" t="str">
        <f>VLOOKUP(B1066,'大货清单（不定期按GOMS更新）'!A:K,11,FALSE)</f>
        <v>8.3</v>
      </c>
      <c r="K1066" s="27" t="str">
        <f>VLOOKUP(B1066,'大货清单（不定期按GOMS更新）'!A:N,12,FALSE)</f>
        <v>773</v>
      </c>
      <c r="L1066" s="27" t="str">
        <f>VLOOKUP(B1066,'大货清单（不定期按GOMS更新）'!A:M,13,FALSE)</f>
        <v>333</v>
      </c>
      <c r="M1066" s="27" t="str">
        <f>VLOOKUP(B1066,'大货清单（不定期按GOMS更新）'!A:N,14,FALSE)</f>
        <v>315</v>
      </c>
      <c r="N1066" s="59" t="s">
        <v>8082</v>
      </c>
      <c r="O1066" s="27">
        <f>IFERROR(VLOOKUP(N1066,'散件迭代（不定期更新）'!C:J,8,FALSE),0)</f>
        <v>0</v>
      </c>
      <c r="P1066" s="27" t="str">
        <f>IFERROR(VLOOKUP(N1066,'散件（更新）'!B:H,3,FALSE),0)</f>
        <v/>
      </c>
      <c r="Q1066" s="27" t="str">
        <f>VLOOKUP(N1066,'散件（更新）'!B:H,2,FALSE)</f>
        <v>114-23761801</v>
      </c>
      <c r="R1066" s="27" t="str">
        <f>VLOOKUP(N1066,'散件（更新）'!B:H,7,FALSE)</f>
        <v>Brush Roller</v>
      </c>
      <c r="S1066" s="27" t="str">
        <f>VLOOKUP(N1066,'散件（更新）'!B:E,4,FALSE)</f>
        <v>https://tineco-yxzt.oss-accelerate.aliyuncs.com/20241219/weixintupian_20241114110949_1734578233397.jpg</v>
      </c>
      <c r="T1066" s="27" t="s">
        <v>8759</v>
      </c>
      <c r="U1066" s="28" t="str">
        <f>VLOOKUP(N1066,'散件（更新）'!B:G,6,FALSE)</f>
        <v>耐热滚刷组件</v>
      </c>
      <c r="V1066" s="28">
        <f>VLOOKUP(N1066,'散件（更新）'!B:I,8,FALSE)</f>
        <v>6932485002405</v>
      </c>
    </row>
    <row r="1067" spans="1:22" ht="20.149999999999999" customHeight="1">
      <c r="A1067" s="57">
        <v>46169</v>
      </c>
      <c r="B1067" s="59" t="s">
        <v>13709</v>
      </c>
      <c r="C1067" s="27" t="str">
        <f>VLOOKUP(B1067,'大货清单（不定期按GOMS更新）'!A:H,8,0)</f>
        <v>109-24670401</v>
      </c>
      <c r="D1067" s="27" t="str">
        <f>VLOOKUP(B1067,'大货清单（不定期按GOMS更新）'!A:C,3,0)</f>
        <v>CL2467D-01</v>
      </c>
      <c r="E1067" s="27" t="str">
        <f>VLOOKUP(B1067,'大货清单（不定期按GOMS更新）'!A:H,4,0)</f>
        <v>DE,FR,IT,BE,ES,PL,SE,NL</v>
      </c>
      <c r="F1067" s="27" t="str">
        <f>VLOOKUP(B1067,'大货清单（不定期按GOMS更新）'!A:H,2,0)</f>
        <v>Floor One S9 Master</v>
      </c>
      <c r="G1067" s="28">
        <f>VLOOKUP(B1067,'大货清单（不定期按GOMS更新）'!A:I,9,FALSE)</f>
        <v>6932485017836</v>
      </c>
      <c r="H1067" s="27" t="str">
        <f>VLOOKUP(B1067,'大货清单（不定期按GOMS更新）'!A:H,7,0)</f>
        <v>BLACK</v>
      </c>
      <c r="I1067" s="27" t="str">
        <f>VLOOKUP(B1067,'大货清单（不定期按GOMS更新）'!A:F,6,FALSE)</f>
        <v>ACTIVE</v>
      </c>
      <c r="J1067" s="27" t="str">
        <f>VLOOKUP(B1067,'大货清单（不定期按GOMS更新）'!A:K,11,FALSE)</f>
        <v>8.4</v>
      </c>
      <c r="K1067" s="27" t="str">
        <f>VLOOKUP(B1067,'大货清单（不定期按GOMS更新）'!A:N,12,FALSE)</f>
        <v>773</v>
      </c>
      <c r="L1067" s="27" t="str">
        <f>VLOOKUP(B1067,'大货清单（不定期按GOMS更新）'!A:M,13,FALSE)</f>
        <v>333</v>
      </c>
      <c r="M1067" s="27" t="str">
        <f>VLOOKUP(B1067,'大货清单（不定期按GOMS更新）'!A:N,14,FALSE)</f>
        <v>315</v>
      </c>
      <c r="N1067" s="59" t="s">
        <v>14516</v>
      </c>
      <c r="O1067" s="27">
        <f>IFERROR(VLOOKUP(N1067,'散件迭代（不定期更新）'!C:J,8,FALSE),0)</f>
        <v>0</v>
      </c>
      <c r="P1067" s="27">
        <f>IFERROR(VLOOKUP(N1067,'散件（更新）'!B:H,3,FALSE),0)</f>
        <v>0</v>
      </c>
      <c r="Q1067" s="27" t="str">
        <f>VLOOKUP(N1067,'散件（更新）'!B:H,2,FALSE)</f>
        <v>114-24670805</v>
      </c>
      <c r="R1067" s="27" t="str">
        <f>VLOOKUP(N1067,'散件（更新）'!B:H,7,FALSE)</f>
        <v>Repair Wheel</v>
      </c>
      <c r="S1067" s="27">
        <f>VLOOKUP(N1067,'散件（更新）'!B:E,4,FALSE)</f>
        <v>0</v>
      </c>
      <c r="T1067" s="27" t="s">
        <v>8759</v>
      </c>
      <c r="U1067" s="28" t="str">
        <f>VLOOKUP(N1067,'散件（更新）'!B:G,6,FALSE)</f>
        <v>SP;CL2467H-01;大轮包胶组件（带护套）</v>
      </c>
      <c r="V1067" s="28">
        <f>VLOOKUP(N1067,'散件（更新）'!B:I,8,FALSE)</f>
        <v>6932485012756</v>
      </c>
    </row>
    <row r="1068" spans="1:22" ht="20.149999999999999" customHeight="1">
      <c r="A1068" s="57">
        <v>46169</v>
      </c>
      <c r="B1068" s="59" t="s">
        <v>13697</v>
      </c>
      <c r="C1068" s="27" t="str">
        <f>VLOOKUP(B1068,'大货清单（不定期按GOMS更新）'!A:H,8,0)</f>
        <v>109-25350301</v>
      </c>
      <c r="D1068" s="27" t="str">
        <f>VLOOKUP(B1068,'大货清单（不定期按GOMS更新）'!A:C,3,0)</f>
        <v>CL2535C-01</v>
      </c>
      <c r="E1068" s="27" t="str">
        <f>VLOOKUP(B1068,'大货清单（不定期按GOMS更新）'!A:H,4,0)</f>
        <v>DE,IT,PL,NL,AT</v>
      </c>
      <c r="F1068" s="27" t="str">
        <f>VLOOKUP(B1068,'大货清单（不定期按GOMS更新）'!A:H,2,0)</f>
        <v>Floor One S7 Max Pro</v>
      </c>
      <c r="G1068" s="28" t="str">
        <f>VLOOKUP(B1068,'大货清单（不定期按GOMS更新）'!A:I,9,FALSE)</f>
        <v>6932485009008</v>
      </c>
      <c r="H1068" s="27" t="str">
        <f>VLOOKUP(B1068,'大货清单（不定期按GOMS更新）'!A:H,7,0)</f>
        <v>BLUE</v>
      </c>
      <c r="I1068" s="27" t="str">
        <f>VLOOKUP(B1068,'大货清单（不定期按GOMS更新）'!A:F,6,FALSE)</f>
        <v>ACTIVE</v>
      </c>
      <c r="J1068" s="27" t="str">
        <f>VLOOKUP(B1068,'大货清单（不定期按GOMS更新）'!A:K,11,FALSE)</f>
        <v>11.1</v>
      </c>
      <c r="K1068" s="27" t="str">
        <f>VLOOKUP(B1068,'大货清单（不定期按GOMS更新）'!A:N,12,FALSE)</f>
        <v>735</v>
      </c>
      <c r="L1068" s="27" t="str">
        <f>VLOOKUP(B1068,'大货清单（不定期按GOMS更新）'!A:M,13,FALSE)</f>
        <v>331</v>
      </c>
      <c r="M1068" s="27" t="str">
        <f>VLOOKUP(B1068,'大货清单（不定期按GOMS更新）'!A:N,14,FALSE)</f>
        <v>322</v>
      </c>
      <c r="N1068" s="59" t="s">
        <v>15223</v>
      </c>
      <c r="O1068" s="27">
        <f>IFERROR(VLOOKUP(N1068,'散件迭代（不定期更新）'!C:J,8,FALSE),0)</f>
        <v>0</v>
      </c>
      <c r="P1068" s="27">
        <f>IFERROR(VLOOKUP(N1068,'散件（更新）'!B:H,3,FALSE),0)</f>
        <v>0</v>
      </c>
      <c r="Q1068" s="27" t="str">
        <f>VLOOKUP(N1068,'散件（更新）'!B:H,2,FALSE)</f>
        <v>114-25350329</v>
      </c>
      <c r="R1068" s="27" t="str">
        <f>VLOOKUP(N1068,'散件（更新）'!B:H,7,FALSE)</f>
        <v>Charging Base</v>
      </c>
      <c r="S1068" s="27" t="str">
        <f>VLOOKUP(N1068,'散件（更新）'!B:E,4,FALSE)</f>
        <v>https://tineco-yxzt.oss-accelerate.aliyuncs.com/20250917/weixinjietu_20250917092629_1758087857770.png</v>
      </c>
      <c r="T1068" s="27" t="s">
        <v>8759</v>
      </c>
      <c r="U1068" s="28" t="str">
        <f>VLOOKUP(N1068,'散件（更新）'!B:G,6,FALSE)</f>
        <v>SP;CL2535C-01;托盘组件</v>
      </c>
      <c r="V1068" s="28">
        <f>VLOOKUP(N1068,'散件（更新）'!B:I,8,FALSE)</f>
        <v>6932485014088</v>
      </c>
    </row>
    <row r="1069" spans="1:22" ht="20.149999999999999" customHeight="1">
      <c r="A1069" s="57">
        <v>46169</v>
      </c>
      <c r="B1069" s="59" t="s">
        <v>13676</v>
      </c>
      <c r="C1069" s="27" t="str">
        <f>VLOOKUP(B1069,'大货清单（不定期按GOMS更新）'!A:H,8,0)</f>
        <v>109-25010101</v>
      </c>
      <c r="D1069" s="27" t="str">
        <f>VLOOKUP(B1069,'大货清单（不定期按GOMS更新）'!A:C,3,0)</f>
        <v>CL2501A-01</v>
      </c>
      <c r="E1069" s="27" t="str">
        <f>VLOOKUP(B1069,'大货清单（不定期按GOMS更新）'!A:H,4,0)</f>
        <v>DE,FR,IT,ES,PL,SE,NL,BE</v>
      </c>
      <c r="F1069" s="27" t="str">
        <f>VLOOKUP(B1069,'大货清单（不定期按GOMS更新）'!A:H,2,0)</f>
        <v>Floor One S6 Stretch Steam</v>
      </c>
      <c r="G1069" s="28" t="str">
        <f>VLOOKUP(B1069,'大货清单（不定期按GOMS更新）'!A:I,9,FALSE)</f>
        <v>6932485011537,6932485011544</v>
      </c>
      <c r="H1069" s="27" t="str">
        <f>VLOOKUP(B1069,'大货清单（不定期按GOMS更新）'!A:H,7,0)</f>
        <v>White</v>
      </c>
      <c r="I1069" s="27" t="str">
        <f>VLOOKUP(B1069,'大货清单（不定期按GOMS更新）'!A:F,6,FALSE)</f>
        <v>ACTIVE</v>
      </c>
      <c r="J1069" s="27" t="str">
        <f>VLOOKUP(B1069,'大货清单（不定期按GOMS更新）'!A:K,11,FALSE)</f>
        <v>8.25</v>
      </c>
      <c r="K1069" s="27" t="str">
        <f>VLOOKUP(B1069,'大货清单（不定期按GOMS更新）'!A:N,12,FALSE)</f>
        <v>316</v>
      </c>
      <c r="L1069" s="27" t="str">
        <f>VLOOKUP(B1069,'大货清单（不定期按GOMS更新）'!A:M,13,FALSE)</f>
        <v>290</v>
      </c>
      <c r="M1069" s="27" t="str">
        <f>VLOOKUP(B1069,'大货清单（不定期按GOMS更新）'!A:N,14,FALSE)</f>
        <v>718</v>
      </c>
      <c r="N1069" s="59" t="s">
        <v>15305</v>
      </c>
      <c r="O1069" s="27">
        <f>IFERROR(VLOOKUP(N1069,'散件迭代（不定期更新）'!C:J,8,FALSE),0)</f>
        <v>0</v>
      </c>
      <c r="P1069" s="27">
        <f>IFERROR(VLOOKUP(N1069,'散件（更新）'!B:H,3,FALSE),0)</f>
        <v>0</v>
      </c>
      <c r="Q1069" s="27" t="str">
        <f>VLOOKUP(N1069,'散件（更新）'!B:H,2,FALSE)</f>
        <v>114-25010301</v>
      </c>
      <c r="R1069" s="27" t="str">
        <f>VLOOKUP(N1069,'散件（更新）'!B:H,7,FALSE)</f>
        <v>Hard Floor Brush</v>
      </c>
      <c r="S1069" s="27" t="str">
        <f>VLOOKUP(N1069,'散件（更新）'!B:E,4,FALSE)</f>
        <v>https://tineco-yxzt.oss-accelerate.aliyuncs.com/20250924/naizhengqigunshuazujian_1758678111891.png</v>
      </c>
      <c r="T1069" s="27" t="s">
        <v>8759</v>
      </c>
      <c r="U1069" s="28" t="str">
        <f>VLOOKUP(N1069,'散件（更新）'!B:G,6,FALSE)</f>
        <v>SP;CL2501C-01;耐蒸汽滚刷组件</v>
      </c>
      <c r="V1069" s="28">
        <f>VLOOKUP(N1069,'散件（更新）'!B:I,8,FALSE)</f>
        <v>6932485013999</v>
      </c>
    </row>
    <row r="1070" spans="1:22" ht="20.149999999999999" customHeight="1">
      <c r="A1070" s="57">
        <v>46169</v>
      </c>
      <c r="B1070" s="59" t="s">
        <v>13679</v>
      </c>
      <c r="C1070" s="27" t="str">
        <f>VLOOKUP(B1070,'大货清单（不定期按GOMS更新）'!A:H,8,0)</f>
        <v>109-25010102</v>
      </c>
      <c r="D1070" s="27" t="str">
        <f>VLOOKUP(B1070,'大货清单（不定期按GOMS更新）'!A:C,3,0)</f>
        <v>CL2501A-02</v>
      </c>
      <c r="E1070" s="27" t="str">
        <f>VLOOKUP(B1070,'大货清单（不定期按GOMS更新）'!A:H,4,0)</f>
        <v>PL</v>
      </c>
      <c r="F1070" s="27" t="str">
        <f>VLOOKUP(B1070,'大货清单（不定期按GOMS更新）'!A:H,2,0)</f>
        <v>FLOOR ONE S6 Stretch Steam Plus</v>
      </c>
      <c r="G1070" s="28" t="str">
        <f>VLOOKUP(B1070,'大货清单（不定期按GOMS更新）'!A:I,9,FALSE)</f>
        <v>6932485011551</v>
      </c>
      <c r="H1070" s="27" t="str">
        <f>VLOOKUP(B1070,'大货清单（不定期按GOMS更新）'!A:H,7,0)</f>
        <v>WHITE</v>
      </c>
      <c r="I1070" s="27" t="str">
        <f>VLOOKUP(B1070,'大货清单（不定期按GOMS更新）'!A:F,6,FALSE)</f>
        <v>ACTIVE</v>
      </c>
      <c r="J1070" s="27" t="str">
        <f>VLOOKUP(B1070,'大货清单（不定期按GOMS更新）'!A:K,11,FALSE)</f>
        <v>8.65</v>
      </c>
      <c r="K1070" s="27" t="str">
        <f>VLOOKUP(B1070,'大货清单（不定期按GOMS更新）'!A:N,12,FALSE)</f>
        <v>316</v>
      </c>
      <c r="L1070" s="27" t="str">
        <f>VLOOKUP(B1070,'大货清单（不定期按GOMS更新）'!A:M,13,FALSE)</f>
        <v>290</v>
      </c>
      <c r="M1070" s="27" t="str">
        <f>VLOOKUP(B1070,'大货清单（不定期按GOMS更新）'!A:N,14,FALSE)</f>
        <v>718</v>
      </c>
      <c r="N1070" s="59" t="s">
        <v>15305</v>
      </c>
      <c r="O1070" s="27">
        <f>IFERROR(VLOOKUP(N1070,'散件迭代（不定期更新）'!C:J,8,FALSE),0)</f>
        <v>0</v>
      </c>
      <c r="P1070" s="27">
        <f>IFERROR(VLOOKUP(N1070,'散件（更新）'!B:H,3,FALSE),0)</f>
        <v>0</v>
      </c>
      <c r="Q1070" s="27" t="str">
        <f>VLOOKUP(N1070,'散件（更新）'!B:H,2,FALSE)</f>
        <v>114-25010301</v>
      </c>
      <c r="R1070" s="27" t="str">
        <f>VLOOKUP(N1070,'散件（更新）'!B:H,7,FALSE)</f>
        <v>Hard Floor Brush</v>
      </c>
      <c r="S1070" s="27" t="str">
        <f>VLOOKUP(N1070,'散件（更新）'!B:E,4,FALSE)</f>
        <v>https://tineco-yxzt.oss-accelerate.aliyuncs.com/20250924/naizhengqigunshuazujian_1758678111891.png</v>
      </c>
      <c r="T1070" s="27" t="s">
        <v>8759</v>
      </c>
      <c r="U1070" s="28" t="str">
        <f>VLOOKUP(N1070,'散件（更新）'!B:G,6,FALSE)</f>
        <v>SP;CL2501C-01;耐蒸汽滚刷组件</v>
      </c>
      <c r="V1070" s="28">
        <f>VLOOKUP(N1070,'散件（更新）'!B:I,8,FALSE)</f>
        <v>6932485013999</v>
      </c>
    </row>
    <row r="1071" spans="1:22" ht="20.149999999999999" customHeight="1">
      <c r="A1071" s="57">
        <v>46169</v>
      </c>
      <c r="B1071" s="59" t="s">
        <v>13708</v>
      </c>
      <c r="C1071" s="27" t="str">
        <f>VLOOKUP(B1071,'大货清单（不定期按GOMS更新）'!A:H,8,0)</f>
        <v>109-25010201</v>
      </c>
      <c r="D1071" s="27" t="str">
        <f>VLOOKUP(B1071,'大货清单（不定期按GOMS更新）'!A:C,3,0)</f>
        <v>CL2501B-01</v>
      </c>
      <c r="E1071" s="27" t="str">
        <f>VLOOKUP(B1071,'大货清单（不定期按GOMS更新）'!A:H,4,0)</f>
        <v>GB</v>
      </c>
      <c r="F1071" s="27" t="str">
        <f>VLOOKUP(B1071,'大货清单（不定期按GOMS更新）'!A:H,2,0)</f>
        <v>FLOOR ONE S6 Stretch Steam</v>
      </c>
      <c r="G1071" s="28" t="str">
        <f>VLOOKUP(B1071,'大货清单（不定期按GOMS更新）'!A:I,9,FALSE)</f>
        <v>6932485011544</v>
      </c>
      <c r="H1071" s="27" t="str">
        <f>VLOOKUP(B1071,'大货清单（不定期按GOMS更新）'!A:H,7,0)</f>
        <v>White</v>
      </c>
      <c r="I1071" s="27" t="str">
        <f>VLOOKUP(B1071,'大货清单（不定期按GOMS更新）'!A:F,6,FALSE)</f>
        <v>ACTIVE</v>
      </c>
      <c r="J1071" s="27" t="str">
        <f>VLOOKUP(B1071,'大货清单（不定期按GOMS更新）'!A:K,11,FALSE)</f>
        <v>8.25</v>
      </c>
      <c r="K1071" s="27" t="str">
        <f>VLOOKUP(B1071,'大货清单（不定期按GOMS更新）'!A:N,12,FALSE)</f>
        <v>316</v>
      </c>
      <c r="L1071" s="27" t="str">
        <f>VLOOKUP(B1071,'大货清单（不定期按GOMS更新）'!A:M,13,FALSE)</f>
        <v>290</v>
      </c>
      <c r="M1071" s="27" t="str">
        <f>VLOOKUP(B1071,'大货清单（不定期按GOMS更新）'!A:N,14,FALSE)</f>
        <v>718</v>
      </c>
      <c r="N1071" s="59" t="s">
        <v>15305</v>
      </c>
      <c r="O1071" s="27">
        <f>IFERROR(VLOOKUP(N1071,'散件迭代（不定期更新）'!C:J,8,FALSE),0)</f>
        <v>0</v>
      </c>
      <c r="P1071" s="27">
        <f>IFERROR(VLOOKUP(N1071,'散件（更新）'!B:H,3,FALSE),0)</f>
        <v>0</v>
      </c>
      <c r="Q1071" s="27" t="str">
        <f>VLOOKUP(N1071,'散件（更新）'!B:H,2,FALSE)</f>
        <v>114-25010301</v>
      </c>
      <c r="R1071" s="27" t="str">
        <f>VLOOKUP(N1071,'散件（更新）'!B:H,7,FALSE)</f>
        <v>Hard Floor Brush</v>
      </c>
      <c r="S1071" s="27" t="str">
        <f>VLOOKUP(N1071,'散件（更新）'!B:E,4,FALSE)</f>
        <v>https://tineco-yxzt.oss-accelerate.aliyuncs.com/20250924/naizhengqigunshuazujian_1758678111891.png</v>
      </c>
      <c r="T1071" s="27" t="s">
        <v>8759</v>
      </c>
      <c r="U1071" s="28" t="str">
        <f>VLOOKUP(N1071,'散件（更新）'!B:G,6,FALSE)</f>
        <v>SP;CL2501C-01;耐蒸汽滚刷组件</v>
      </c>
      <c r="V1071" s="28">
        <f>VLOOKUP(N1071,'散件（更新）'!B:I,8,FALSE)</f>
        <v>6932485013999</v>
      </c>
    </row>
    <row r="1072" spans="1:22" ht="20.149999999999999" customHeight="1">
      <c r="A1072" s="57">
        <v>46169</v>
      </c>
      <c r="B1072" s="59" t="s">
        <v>13694</v>
      </c>
      <c r="C1072" s="27" t="str">
        <f>VLOOKUP(B1072,'大货清单（不定期按GOMS更新）'!A:H,8,0)</f>
        <v>107-24510802</v>
      </c>
      <c r="D1072" s="27" t="str">
        <f>VLOOKUP(B1072,'大货清单（不定期按GOMS更新）'!A:C,3,0)</f>
        <v>ZB2451H-02</v>
      </c>
      <c r="E1072" s="27" t="str">
        <f>VLOOKUP(B1072,'大货清单（不定期按GOMS更新）'!A:H,4,0)</f>
        <v>DE</v>
      </c>
      <c r="F1072" s="27" t="str">
        <f>VLOOKUP(B1072,'大货清单（不定期按GOMS更新）'!A:H,2,0)</f>
        <v>PURE ONE S70 PLUS</v>
      </c>
      <c r="G1072" s="28" t="str">
        <f>VLOOKUP(B1072,'大货清单（不定期按GOMS更新）'!A:I,9,FALSE)</f>
        <v>6932485009855</v>
      </c>
      <c r="H1072" s="27" t="str">
        <f>VLOOKUP(B1072,'大货清单（不定期按GOMS更新）'!A:H,7,0)</f>
        <v>Silver</v>
      </c>
      <c r="I1072" s="27" t="str">
        <f>VLOOKUP(B1072,'大货清单（不定期按GOMS更新）'!A:F,6,FALSE)</f>
        <v>GTM</v>
      </c>
      <c r="J1072" s="27" t="str">
        <f>VLOOKUP(B1072,'大货清单（不定期按GOMS更新）'!A:K,11,FALSE)</f>
        <v>8.6</v>
      </c>
      <c r="K1072" s="27" t="str">
        <f>VLOOKUP(B1072,'大货清单（不定期按GOMS更新）'!A:N,12,FALSE)</f>
        <v>764</v>
      </c>
      <c r="L1072" s="27" t="str">
        <f>VLOOKUP(B1072,'大货清单（不定期按GOMS更新）'!A:M,13,FALSE)</f>
        <v>231</v>
      </c>
      <c r="M1072" s="27" t="str">
        <f>VLOOKUP(B1072,'大货清单（不定期按GOMS更新）'!A:N,14,FALSE)</f>
        <v>349</v>
      </c>
      <c r="N1072" s="59" t="s">
        <v>7377</v>
      </c>
      <c r="O1072" s="27">
        <f>IFERROR(VLOOKUP(N1072,'散件迭代（不定期更新）'!C:J,8,FALSE),0)</f>
        <v>0</v>
      </c>
      <c r="P1072" s="27" t="str">
        <f>IFERROR(VLOOKUP(N1072,'散件（更新）'!B:H,3,FALSE),0)</f>
        <v>/</v>
      </c>
      <c r="Q1072" s="27" t="str">
        <f>VLOOKUP(N1072,'散件（更新）'!B:H,2,FALSE)</f>
        <v>114-23420409</v>
      </c>
      <c r="R1072" s="27" t="str">
        <f>VLOOKUP(N1072,'散件（更新）'!B:H,7,FALSE)</f>
        <v>Mini Power Brush</v>
      </c>
      <c r="S1072" s="27">
        <f>VLOOKUP(N1072,'散件（更新）'!B:E,4,FALSE)</f>
        <v>0</v>
      </c>
      <c r="T1072" s="27" t="s">
        <v>8759</v>
      </c>
      <c r="U1072" s="28" t="str">
        <f>VLOOKUP(N1072,'散件（更新）'!B:G,6,FALSE)</f>
        <v>SP;ZB2342D-02;FB1953C小电动组件3Pin带PTC</v>
      </c>
      <c r="V1072" s="28" t="str">
        <f>VLOOKUP(N1072,'散件（更新）'!B:I,8,FALSE)</f>
        <v>6974950108540</v>
      </c>
    </row>
    <row r="1073" spans="1:22" ht="20.149999999999999" customHeight="1">
      <c r="A1073" s="57">
        <v>46169</v>
      </c>
      <c r="B1073" s="59" t="s">
        <v>13694</v>
      </c>
      <c r="C1073" s="27" t="str">
        <f>VLOOKUP(B1073,'大货清单（不定期按GOMS更新）'!A:H,8,0)</f>
        <v>107-24510802</v>
      </c>
      <c r="D1073" s="27" t="str">
        <f>VLOOKUP(B1073,'大货清单（不定期按GOMS更新）'!A:C,3,0)</f>
        <v>ZB2451H-02</v>
      </c>
      <c r="E1073" s="27" t="str">
        <f>VLOOKUP(B1073,'大货清单（不定期按GOMS更新）'!A:H,4,0)</f>
        <v>DE</v>
      </c>
      <c r="F1073" s="27" t="str">
        <f>VLOOKUP(B1073,'大货清单（不定期按GOMS更新）'!A:H,2,0)</f>
        <v>PURE ONE S70 PLUS</v>
      </c>
      <c r="G1073" s="28" t="str">
        <f>VLOOKUP(B1073,'大货清单（不定期按GOMS更新）'!A:I,9,FALSE)</f>
        <v>6932485009855</v>
      </c>
      <c r="H1073" s="27" t="str">
        <f>VLOOKUP(B1073,'大货清单（不定期按GOMS更新）'!A:H,7,0)</f>
        <v>Silver</v>
      </c>
      <c r="I1073" s="27" t="str">
        <f>VLOOKUP(B1073,'大货清单（不定期按GOMS更新）'!A:F,6,FALSE)</f>
        <v>GTM</v>
      </c>
      <c r="J1073" s="27" t="str">
        <f>VLOOKUP(B1073,'大货清单（不定期按GOMS更新）'!A:K,11,FALSE)</f>
        <v>8.6</v>
      </c>
      <c r="K1073" s="27" t="str">
        <f>VLOOKUP(B1073,'大货清单（不定期按GOMS更新）'!A:N,12,FALSE)</f>
        <v>764</v>
      </c>
      <c r="L1073" s="27" t="str">
        <f>VLOOKUP(B1073,'大货清单（不定期按GOMS更新）'!A:M,13,FALSE)</f>
        <v>231</v>
      </c>
      <c r="M1073" s="27" t="str">
        <f>VLOOKUP(B1073,'大货清单（不定期按GOMS更新）'!A:N,14,FALSE)</f>
        <v>349</v>
      </c>
      <c r="N1073" s="59" t="s">
        <v>14686</v>
      </c>
      <c r="O1073" s="27">
        <f>IFERROR(VLOOKUP(N1073,'散件迭代（不定期更新）'!C:J,8,FALSE),0)</f>
        <v>0</v>
      </c>
      <c r="P1073" s="27">
        <f>IFERROR(VLOOKUP(N1073,'散件（更新）'!B:H,3,FALSE),0)</f>
        <v>0</v>
      </c>
      <c r="Q1073" s="27" t="str">
        <f>VLOOKUP(N1073,'散件（更新）'!B:H,2,FALSE)</f>
        <v>114-24510805</v>
      </c>
      <c r="R1073" s="27" t="str">
        <f>VLOOKUP(N1073,'散件（更新）'!B:H,7,FALSE)</f>
        <v>Carpet Brush</v>
      </c>
      <c r="S1073" s="27" t="str">
        <f>VLOOKUP(N1073,'散件（更新）'!B:E,4,FALSE)</f>
        <v>https://tineco-yxzt.oss-accelerate.aliyuncs.com/20250915/weixinjietu_20250901114226_1757900305541.png</v>
      </c>
      <c r="T1073" s="27" t="s">
        <v>8759</v>
      </c>
      <c r="U1073" s="28" t="str">
        <f>VLOOKUP(N1073,'散件（更新）'!B:G,6,FALSE)</f>
        <v>SP;ZB2451H-02;地刷组件</v>
      </c>
      <c r="V1073" s="28">
        <f>VLOOKUP(N1073,'散件（更新）'!B:I,8,FALSE)</f>
        <v>6932485012916</v>
      </c>
    </row>
    <row r="1074" spans="1:22" ht="20.149999999999999" customHeight="1">
      <c r="A1074" s="57">
        <v>46169</v>
      </c>
      <c r="B1074" s="59" t="s">
        <v>13694</v>
      </c>
      <c r="C1074" s="27" t="str">
        <f>VLOOKUP(B1074,'大货清单（不定期按GOMS更新）'!A:H,8,0)</f>
        <v>107-24510802</v>
      </c>
      <c r="D1074" s="27" t="str">
        <f>VLOOKUP(B1074,'大货清单（不定期按GOMS更新）'!A:C,3,0)</f>
        <v>ZB2451H-02</v>
      </c>
      <c r="E1074" s="27" t="str">
        <f>VLOOKUP(B1074,'大货清单（不定期按GOMS更新）'!A:H,4,0)</f>
        <v>DE</v>
      </c>
      <c r="F1074" s="27" t="str">
        <f>VLOOKUP(B1074,'大货清单（不定期按GOMS更新）'!A:H,2,0)</f>
        <v>PURE ONE S70 PLUS</v>
      </c>
      <c r="G1074" s="28" t="str">
        <f>VLOOKUP(B1074,'大货清单（不定期按GOMS更新）'!A:I,9,FALSE)</f>
        <v>6932485009855</v>
      </c>
      <c r="H1074" s="27" t="str">
        <f>VLOOKUP(B1074,'大货清单（不定期按GOMS更新）'!A:H,7,0)</f>
        <v>Silver</v>
      </c>
      <c r="I1074" s="27" t="str">
        <f>VLOOKUP(B1074,'大货清单（不定期按GOMS更新）'!A:F,6,FALSE)</f>
        <v>GTM</v>
      </c>
      <c r="J1074" s="27" t="str">
        <f>VLOOKUP(B1074,'大货清单（不定期按GOMS更新）'!A:K,11,FALSE)</f>
        <v>8.6</v>
      </c>
      <c r="K1074" s="27" t="str">
        <f>VLOOKUP(B1074,'大货清单（不定期按GOMS更新）'!A:N,12,FALSE)</f>
        <v>764</v>
      </c>
      <c r="L1074" s="27" t="str">
        <f>VLOOKUP(B1074,'大货清单（不定期按GOMS更新）'!A:M,13,FALSE)</f>
        <v>231</v>
      </c>
      <c r="M1074" s="27" t="str">
        <f>VLOOKUP(B1074,'大货清单（不定期按GOMS更新）'!A:N,14,FALSE)</f>
        <v>349</v>
      </c>
      <c r="N1074" s="59" t="s">
        <v>10029</v>
      </c>
      <c r="O1074" s="27">
        <f>IFERROR(VLOOKUP(N1074,'散件迭代（不定期更新）'!C:J,8,FALSE),0)</f>
        <v>0</v>
      </c>
      <c r="P1074" s="27">
        <f>IFERROR(VLOOKUP(N1074,'散件（更新）'!B:H,3,FALSE),0)</f>
        <v>0</v>
      </c>
      <c r="Q1074" s="27" t="str">
        <f>VLOOKUP(N1074,'散件（更新）'!B:H,2,FALSE)</f>
        <v>114-24510413</v>
      </c>
      <c r="R1074" s="27" t="str">
        <f>VLOOKUP(N1074,'散件（更新）'!B:H,7,FALSE)</f>
        <v>Soft Dusting Brush</v>
      </c>
      <c r="S1074" s="27" t="str">
        <f>VLOOKUP(N1074,'散件（更新）'!B:E,4,FALSE)</f>
        <v>https://tineco-yxzt.oss-accelerate.aliyuncs.com/20250626/softdustingbrush_1750930421500.png</v>
      </c>
      <c r="T1074" s="27" t="s">
        <v>19301</v>
      </c>
      <c r="U1074" s="28" t="str">
        <f>VLOOKUP(N1074,'散件（更新）'!B:G,6,FALSE)</f>
        <v>SP;ZB2451D-01;织物刷组件</v>
      </c>
      <c r="V1074" s="28">
        <f>VLOOKUP(N1074,'散件（更新）'!B:I,8,FALSE)</f>
        <v>6932485007820</v>
      </c>
    </row>
    <row r="1075" spans="1:22" ht="20.149999999999999" customHeight="1">
      <c r="A1075" s="57">
        <v>46169</v>
      </c>
      <c r="B1075" s="59" t="s">
        <v>13694</v>
      </c>
      <c r="C1075" s="27" t="str">
        <f>VLOOKUP(B1075,'大货清单（不定期按GOMS更新）'!A:H,8,0)</f>
        <v>107-24510802</v>
      </c>
      <c r="D1075" s="27" t="str">
        <f>VLOOKUP(B1075,'大货清单（不定期按GOMS更新）'!A:C,3,0)</f>
        <v>ZB2451H-02</v>
      </c>
      <c r="E1075" s="27" t="str">
        <f>VLOOKUP(B1075,'大货清单（不定期按GOMS更新）'!A:H,4,0)</f>
        <v>DE</v>
      </c>
      <c r="F1075" s="27" t="str">
        <f>VLOOKUP(B1075,'大货清单（不定期按GOMS更新）'!A:H,2,0)</f>
        <v>PURE ONE S70 PLUS</v>
      </c>
      <c r="G1075" s="28" t="str">
        <f>VLOOKUP(B1075,'大货清单（不定期按GOMS更新）'!A:I,9,FALSE)</f>
        <v>6932485009855</v>
      </c>
      <c r="H1075" s="27" t="str">
        <f>VLOOKUP(B1075,'大货清单（不定期按GOMS更新）'!A:H,7,0)</f>
        <v>Silver</v>
      </c>
      <c r="I1075" s="27" t="str">
        <f>VLOOKUP(B1075,'大货清单（不定期按GOMS更新）'!A:F,6,FALSE)</f>
        <v>GTM</v>
      </c>
      <c r="J1075" s="27" t="str">
        <f>VLOOKUP(B1075,'大货清单（不定期按GOMS更新）'!A:K,11,FALSE)</f>
        <v>8.6</v>
      </c>
      <c r="K1075" s="27" t="str">
        <f>VLOOKUP(B1075,'大货清单（不定期按GOMS更新）'!A:N,12,FALSE)</f>
        <v>764</v>
      </c>
      <c r="L1075" s="27" t="str">
        <f>VLOOKUP(B1075,'大货清单（不定期按GOMS更新）'!A:M,13,FALSE)</f>
        <v>231</v>
      </c>
      <c r="M1075" s="27" t="str">
        <f>VLOOKUP(B1075,'大货清单（不定期按GOMS更新）'!A:N,14,FALSE)</f>
        <v>349</v>
      </c>
      <c r="N1075" s="59" t="s">
        <v>15146</v>
      </c>
      <c r="O1075" s="27">
        <f>IFERROR(VLOOKUP(N1075,'散件迭代（不定期更新）'!C:J,8,FALSE),0)</f>
        <v>0</v>
      </c>
      <c r="P1075" s="27">
        <f>IFERROR(VLOOKUP(N1075,'散件（更新）'!B:H,3,FALSE),0)</f>
        <v>0</v>
      </c>
      <c r="Q1075" s="27" t="str">
        <f>VLOOKUP(N1075,'散件（更新）'!B:H,2,FALSE)</f>
        <v>114-24510801</v>
      </c>
      <c r="R1075" s="27" t="str">
        <f>VLOOKUP(N1075,'散件（更新）'!B:H,7,FALSE)</f>
        <v>Dustbin</v>
      </c>
      <c r="S1075" s="27" t="str">
        <f>VLOOKUP(N1075,'散件（更新）'!B:E,4,FALSE)</f>
        <v>https://tineco-yxzt.oss-accelerate.aliyuncs.com/20250915/weixinjietu_20250901113653_1757899811721.png</v>
      </c>
      <c r="T1075" s="27" t="s">
        <v>8759</v>
      </c>
      <c r="U1075" s="28" t="str">
        <f>VLOOKUP(N1075,'散件（更新）'!B:G,6,FALSE)</f>
        <v>SP;ZB2451H-02;尘桶组件(无多锥及滤棉)</v>
      </c>
      <c r="V1075" s="28">
        <f>VLOOKUP(N1075,'散件（更新）'!B:I,8,FALSE)</f>
        <v>6932485012879</v>
      </c>
    </row>
    <row r="1076" spans="1:22" ht="20.149999999999999" customHeight="1">
      <c r="A1076" s="57">
        <v>46169</v>
      </c>
      <c r="B1076" s="59" t="s">
        <v>13694</v>
      </c>
      <c r="C1076" s="27" t="str">
        <f>VLOOKUP(B1076,'大货清单（不定期按GOMS更新）'!A:H,8,0)</f>
        <v>107-24510802</v>
      </c>
      <c r="D1076" s="27" t="str">
        <f>VLOOKUP(B1076,'大货清单（不定期按GOMS更新）'!A:C,3,0)</f>
        <v>ZB2451H-02</v>
      </c>
      <c r="E1076" s="27" t="str">
        <f>VLOOKUP(B1076,'大货清单（不定期按GOMS更新）'!A:H,4,0)</f>
        <v>DE</v>
      </c>
      <c r="F1076" s="27" t="str">
        <f>VLOOKUP(B1076,'大货清单（不定期按GOMS更新）'!A:H,2,0)</f>
        <v>PURE ONE S70 PLUS</v>
      </c>
      <c r="G1076" s="28" t="str">
        <f>VLOOKUP(B1076,'大货清单（不定期按GOMS更新）'!A:I,9,FALSE)</f>
        <v>6932485009855</v>
      </c>
      <c r="H1076" s="27" t="str">
        <f>VLOOKUP(B1076,'大货清单（不定期按GOMS更新）'!A:H,7,0)</f>
        <v>Silver</v>
      </c>
      <c r="I1076" s="27" t="str">
        <f>VLOOKUP(B1076,'大货清单（不定期按GOMS更新）'!A:F,6,FALSE)</f>
        <v>GTM</v>
      </c>
      <c r="J1076" s="27" t="str">
        <f>VLOOKUP(B1076,'大货清单（不定期按GOMS更新）'!A:K,11,FALSE)</f>
        <v>8.6</v>
      </c>
      <c r="K1076" s="27" t="str">
        <f>VLOOKUP(B1076,'大货清单（不定期按GOMS更新）'!A:N,12,FALSE)</f>
        <v>764</v>
      </c>
      <c r="L1076" s="27" t="str">
        <f>VLOOKUP(B1076,'大货清单（不定期按GOMS更新）'!A:M,13,FALSE)</f>
        <v>231</v>
      </c>
      <c r="M1076" s="27" t="str">
        <f>VLOOKUP(B1076,'大货清单（不定期按GOMS更新）'!A:N,14,FALSE)</f>
        <v>349</v>
      </c>
      <c r="N1076" s="59" t="s">
        <v>10044</v>
      </c>
      <c r="O1076" s="27">
        <f>IFERROR(VLOOKUP(N1076,'散件迭代（不定期更新）'!C:J,8,FALSE),0)</f>
        <v>0</v>
      </c>
      <c r="P1076" s="27">
        <f>IFERROR(VLOOKUP(N1076,'散件（更新）'!B:H,3,FALSE),0)</f>
        <v>0</v>
      </c>
      <c r="Q1076" s="27" t="str">
        <f>VLOOKUP(N1076,'散件（更新）'!B:H,2,FALSE)</f>
        <v>114-24490505</v>
      </c>
      <c r="R1076" s="27" t="str">
        <f>VLOOKUP(N1076,'散件（更新）'!B:H,7,FALSE)</f>
        <v>Filter Holder</v>
      </c>
      <c r="S1076" s="27" t="str">
        <f>VLOOKUP(N1076,'散件（更新）'!B:E,4,FALSE)</f>
        <v>https://tineco-yxzt.oss-accelerate.aliyuncs.com/20250626/filterholder_1750922870129.png</v>
      </c>
      <c r="T1076" s="27" t="s">
        <v>8759</v>
      </c>
      <c r="U1076" s="28" t="str">
        <f>VLOOKUP(N1076,'散件（更新）'!B:G,6,FALSE)</f>
        <v>SP;ZB2449E-01;多锥组件</v>
      </c>
      <c r="V1076" s="28">
        <f>VLOOKUP(N1076,'散件（更新）'!B:I,8,FALSE)</f>
        <v>6932485007653</v>
      </c>
    </row>
    <row r="1077" spans="1:22" ht="20.149999999999999" customHeight="1">
      <c r="A1077" s="57">
        <v>46169</v>
      </c>
      <c r="B1077" s="59" t="s">
        <v>13694</v>
      </c>
      <c r="C1077" s="27" t="str">
        <f>VLOOKUP(B1077,'大货清单（不定期按GOMS更新）'!A:H,8,0)</f>
        <v>107-24510802</v>
      </c>
      <c r="D1077" s="27" t="str">
        <f>VLOOKUP(B1077,'大货清单（不定期按GOMS更新）'!A:C,3,0)</f>
        <v>ZB2451H-02</v>
      </c>
      <c r="E1077" s="27" t="str">
        <f>VLOOKUP(B1077,'大货清单（不定期按GOMS更新）'!A:H,4,0)</f>
        <v>DE</v>
      </c>
      <c r="F1077" s="27" t="str">
        <f>VLOOKUP(B1077,'大货清单（不定期按GOMS更新）'!A:H,2,0)</f>
        <v>PURE ONE S70 PLUS</v>
      </c>
      <c r="G1077" s="28" t="str">
        <f>VLOOKUP(B1077,'大货清单（不定期按GOMS更新）'!A:I,9,FALSE)</f>
        <v>6932485009855</v>
      </c>
      <c r="H1077" s="27" t="str">
        <f>VLOOKUP(B1077,'大货清单（不定期按GOMS更新）'!A:H,7,0)</f>
        <v>Silver</v>
      </c>
      <c r="I1077" s="27" t="str">
        <f>VLOOKUP(B1077,'大货清单（不定期按GOMS更新）'!A:F,6,FALSE)</f>
        <v>GTM</v>
      </c>
      <c r="J1077" s="27" t="str">
        <f>VLOOKUP(B1077,'大货清单（不定期按GOMS更新）'!A:K,11,FALSE)</f>
        <v>8.6</v>
      </c>
      <c r="K1077" s="27" t="str">
        <f>VLOOKUP(B1077,'大货清单（不定期按GOMS更新）'!A:N,12,FALSE)</f>
        <v>764</v>
      </c>
      <c r="L1077" s="27" t="str">
        <f>VLOOKUP(B1077,'大货清单（不定期按GOMS更新）'!A:M,13,FALSE)</f>
        <v>231</v>
      </c>
      <c r="M1077" s="27" t="str">
        <f>VLOOKUP(B1077,'大货清单（不定期按GOMS更新）'!A:N,14,FALSE)</f>
        <v>349</v>
      </c>
      <c r="N1077" s="59" t="s">
        <v>10203</v>
      </c>
      <c r="O1077" s="27">
        <f>IFERROR(VLOOKUP(N1077,'散件迭代（不定期更新）'!C:J,8,FALSE),0)</f>
        <v>0</v>
      </c>
      <c r="P1077" s="27">
        <f>IFERROR(VLOOKUP(N1077,'散件（更新）'!B:H,3,FALSE),0)</f>
        <v>0</v>
      </c>
      <c r="Q1077" s="27" t="str">
        <f>VLOOKUP(N1077,'散件（更新）'!B:H,2,FALSE)</f>
        <v>114-24490504</v>
      </c>
      <c r="R1077" s="27" t="str">
        <f>VLOOKUP(N1077,'散件（更新）'!B:H,7,FALSE)</f>
        <v>Filter</v>
      </c>
      <c r="S1077" s="27" t="str">
        <f>VLOOKUP(N1077,'散件（更新）'!B:E,4,FALSE)</f>
        <v>https://tineco-yxzt.oss-accelerate.aliyuncs.com/20250626/filter_1750922714463.png</v>
      </c>
      <c r="T1077" s="27" t="s">
        <v>8759</v>
      </c>
      <c r="U1077" s="28" t="str">
        <f>VLOOKUP(N1077,'散件（更新）'!B:G,6,FALSE)</f>
        <v>SP;ZB2449E-01;进风过滤棉组件</v>
      </c>
      <c r="V1077" s="28">
        <f>VLOOKUP(N1077,'散件（更新）'!B:I,8,FALSE)</f>
        <v>6932485007646</v>
      </c>
    </row>
    <row r="1078" spans="1:22" ht="20.149999999999999" customHeight="1">
      <c r="A1078" s="57">
        <v>46169</v>
      </c>
      <c r="B1078" s="59" t="s">
        <v>13694</v>
      </c>
      <c r="C1078" s="27" t="str">
        <f>VLOOKUP(B1078,'大货清单（不定期按GOMS更新）'!A:H,8,0)</f>
        <v>107-24510802</v>
      </c>
      <c r="D1078" s="27" t="str">
        <f>VLOOKUP(B1078,'大货清单（不定期按GOMS更新）'!A:C,3,0)</f>
        <v>ZB2451H-02</v>
      </c>
      <c r="E1078" s="27" t="str">
        <f>VLOOKUP(B1078,'大货清单（不定期按GOMS更新）'!A:H,4,0)</f>
        <v>DE</v>
      </c>
      <c r="F1078" s="27" t="str">
        <f>VLOOKUP(B1078,'大货清单（不定期按GOMS更新）'!A:H,2,0)</f>
        <v>PURE ONE S70 PLUS</v>
      </c>
      <c r="G1078" s="28" t="str">
        <f>VLOOKUP(B1078,'大货清单（不定期按GOMS更新）'!A:I,9,FALSE)</f>
        <v>6932485009855</v>
      </c>
      <c r="H1078" s="27" t="str">
        <f>VLOOKUP(B1078,'大货清单（不定期按GOMS更新）'!A:H,7,0)</f>
        <v>Silver</v>
      </c>
      <c r="I1078" s="27" t="str">
        <f>VLOOKUP(B1078,'大货清单（不定期按GOMS更新）'!A:F,6,FALSE)</f>
        <v>GTM</v>
      </c>
      <c r="J1078" s="27" t="str">
        <f>VLOOKUP(B1078,'大货清单（不定期按GOMS更新）'!A:K,11,FALSE)</f>
        <v>8.6</v>
      </c>
      <c r="K1078" s="27" t="str">
        <f>VLOOKUP(B1078,'大货清单（不定期按GOMS更新）'!A:N,12,FALSE)</f>
        <v>764</v>
      </c>
      <c r="L1078" s="27" t="str">
        <f>VLOOKUP(B1078,'大货清单（不定期按GOMS更新）'!A:M,13,FALSE)</f>
        <v>231</v>
      </c>
      <c r="M1078" s="27" t="str">
        <f>VLOOKUP(B1078,'大货清单（不定期按GOMS更新）'!A:N,14,FALSE)</f>
        <v>349</v>
      </c>
      <c r="N1078" s="59" t="s">
        <v>10269</v>
      </c>
      <c r="O1078" s="27">
        <f>IFERROR(VLOOKUP(N1078,'散件迭代（不定期更新）'!C:J,8,FALSE),0)</f>
        <v>0</v>
      </c>
      <c r="P1078" s="27">
        <f>IFERROR(VLOOKUP(N1078,'散件（更新）'!B:H,3,FALSE),0)</f>
        <v>0</v>
      </c>
      <c r="Q1078" s="27" t="str">
        <f>VLOOKUP(N1078,'散件（更新）'!B:H,2,FALSE)</f>
        <v>114-24490502</v>
      </c>
      <c r="R1078" s="27" t="str">
        <f>VLOOKUP(N1078,'散件（更新）'!B:H,7,FALSE)</f>
        <v>HEPA</v>
      </c>
      <c r="S1078" s="27" t="str">
        <f>VLOOKUP(N1078,'散件（更新）'!B:E,4,FALSE)</f>
        <v>https://tineco-yxzt.oss-accelerate.aliyuncs.com/20250626/hepa_1750922454505.png</v>
      </c>
      <c r="T1078" s="27" t="s">
        <v>8759</v>
      </c>
      <c r="U1078" s="28" t="str">
        <f>VLOOKUP(N1078,'散件（更新）'!B:G,6,FALSE)</f>
        <v>SP;ZB2449E-01;HEPA组件</v>
      </c>
      <c r="V1078" s="28">
        <f>VLOOKUP(N1078,'散件（更新）'!B:I,8,FALSE)</f>
        <v>6932485007622</v>
      </c>
    </row>
    <row r="1079" spans="1:22" ht="20.149999999999999" customHeight="1">
      <c r="A1079" s="57">
        <v>46169</v>
      </c>
      <c r="B1079" s="59" t="s">
        <v>13694</v>
      </c>
      <c r="C1079" s="27" t="str">
        <f>VLOOKUP(B1079,'大货清单（不定期按GOMS更新）'!A:H,8,0)</f>
        <v>107-24510802</v>
      </c>
      <c r="D1079" s="27" t="str">
        <f>VLOOKUP(B1079,'大货清单（不定期按GOMS更新）'!A:C,3,0)</f>
        <v>ZB2451H-02</v>
      </c>
      <c r="E1079" s="27" t="str">
        <f>VLOOKUP(B1079,'大货清单（不定期按GOMS更新）'!A:H,4,0)</f>
        <v>DE</v>
      </c>
      <c r="F1079" s="27" t="str">
        <f>VLOOKUP(B1079,'大货清单（不定期按GOMS更新）'!A:H,2,0)</f>
        <v>PURE ONE S70 PLUS</v>
      </c>
      <c r="G1079" s="28" t="str">
        <f>VLOOKUP(B1079,'大货清单（不定期按GOMS更新）'!A:I,9,FALSE)</f>
        <v>6932485009855</v>
      </c>
      <c r="H1079" s="27" t="str">
        <f>VLOOKUP(B1079,'大货清单（不定期按GOMS更新）'!A:H,7,0)</f>
        <v>Silver</v>
      </c>
      <c r="I1079" s="27" t="str">
        <f>VLOOKUP(B1079,'大货清单（不定期按GOMS更新）'!A:F,6,FALSE)</f>
        <v>GTM</v>
      </c>
      <c r="J1079" s="27" t="str">
        <f>VLOOKUP(B1079,'大货清单（不定期按GOMS更新）'!A:K,11,FALSE)</f>
        <v>8.6</v>
      </c>
      <c r="K1079" s="27" t="str">
        <f>VLOOKUP(B1079,'大货清单（不定期按GOMS更新）'!A:N,12,FALSE)</f>
        <v>764</v>
      </c>
      <c r="L1079" s="27" t="str">
        <f>VLOOKUP(B1079,'大货清单（不定期按GOMS更新）'!A:M,13,FALSE)</f>
        <v>231</v>
      </c>
      <c r="M1079" s="27" t="str">
        <f>VLOOKUP(B1079,'大货清单（不定期按GOMS更新）'!A:N,14,FALSE)</f>
        <v>349</v>
      </c>
      <c r="N1079" s="59" t="s">
        <v>15174</v>
      </c>
      <c r="O1079" s="27">
        <f>IFERROR(VLOOKUP(N1079,'散件迭代（不定期更新）'!C:J,8,FALSE),0)</f>
        <v>0</v>
      </c>
      <c r="P1079" s="27">
        <f>IFERROR(VLOOKUP(N1079,'散件（更新）'!B:H,3,FALSE),0)</f>
        <v>0</v>
      </c>
      <c r="Q1079" s="27" t="str">
        <f>VLOOKUP(N1079,'散件（更新）'!B:H,2,FALSE)</f>
        <v>114-24510803</v>
      </c>
      <c r="R1079" s="27" t="str">
        <f>VLOOKUP(N1079,'散件（更新）'!B:H,7,FALSE)</f>
        <v>Accessory Holder</v>
      </c>
      <c r="S1079" s="27" t="str">
        <f>VLOOKUP(N1079,'散件（更新）'!B:E,4,FALSE)</f>
        <v>https://tineco-yxzt.oss-accelerate.aliyuncs.com/20250915/weixinjietu_20250901114651_1757900172415.png</v>
      </c>
      <c r="T1079" s="27" t="s">
        <v>8759</v>
      </c>
      <c r="U1079" s="28" t="str">
        <f>VLOOKUP(N1079,'散件（更新）'!B:G,6,FALSE)</f>
        <v>SP;ZB2451H-02;收纳座底座组件</v>
      </c>
      <c r="V1079" s="28">
        <f>VLOOKUP(N1079,'散件（更新）'!B:I,8,FALSE)</f>
        <v>6932485012893</v>
      </c>
    </row>
    <row r="1080" spans="1:22" ht="20.149999999999999" customHeight="1">
      <c r="A1080" s="57">
        <v>46169</v>
      </c>
      <c r="B1080" s="59" t="s">
        <v>13694</v>
      </c>
      <c r="C1080" s="27" t="str">
        <f>VLOOKUP(B1080,'大货清单（不定期按GOMS更新）'!A:H,8,0)</f>
        <v>107-24510802</v>
      </c>
      <c r="D1080" s="27" t="str">
        <f>VLOOKUP(B1080,'大货清单（不定期按GOMS更新）'!A:C,3,0)</f>
        <v>ZB2451H-02</v>
      </c>
      <c r="E1080" s="27" t="str">
        <f>VLOOKUP(B1080,'大货清单（不定期按GOMS更新）'!A:H,4,0)</f>
        <v>DE</v>
      </c>
      <c r="F1080" s="27" t="str">
        <f>VLOOKUP(B1080,'大货清单（不定期按GOMS更新）'!A:H,2,0)</f>
        <v>PURE ONE S70 PLUS</v>
      </c>
      <c r="G1080" s="28" t="str">
        <f>VLOOKUP(B1080,'大货清单（不定期按GOMS更新）'!A:I,9,FALSE)</f>
        <v>6932485009855</v>
      </c>
      <c r="H1080" s="27" t="str">
        <f>VLOOKUP(B1080,'大货清单（不定期按GOMS更新）'!A:H,7,0)</f>
        <v>Silver</v>
      </c>
      <c r="I1080" s="27" t="str">
        <f>VLOOKUP(B1080,'大货清单（不定期按GOMS更新）'!A:F,6,FALSE)</f>
        <v>GTM</v>
      </c>
      <c r="J1080" s="27" t="str">
        <f>VLOOKUP(B1080,'大货清单（不定期按GOMS更新）'!A:K,11,FALSE)</f>
        <v>8.6</v>
      </c>
      <c r="K1080" s="27" t="str">
        <f>VLOOKUP(B1080,'大货清单（不定期按GOMS更新）'!A:N,12,FALSE)</f>
        <v>764</v>
      </c>
      <c r="L1080" s="27" t="str">
        <f>VLOOKUP(B1080,'大货清单（不定期按GOMS更新）'!A:M,13,FALSE)</f>
        <v>231</v>
      </c>
      <c r="M1080" s="27" t="str">
        <f>VLOOKUP(B1080,'大货清单（不定期按GOMS更新）'!A:N,14,FALSE)</f>
        <v>349</v>
      </c>
      <c r="N1080" s="59" t="s">
        <v>10059</v>
      </c>
      <c r="O1080" s="27">
        <f>IFERROR(VLOOKUP(N1080,'散件迭代（不定期更新）'!C:J,8,FALSE),0)</f>
        <v>0</v>
      </c>
      <c r="P1080" s="27">
        <f>IFERROR(VLOOKUP(N1080,'散件（更新）'!B:H,3,FALSE),0)</f>
        <v>0</v>
      </c>
      <c r="Q1080" s="27" t="str">
        <f>VLOOKUP(N1080,'散件（更新）'!B:H,2,FALSE)</f>
        <v>114-24510408</v>
      </c>
      <c r="R1080" s="27" t="str">
        <f>VLOOKUP(N1080,'散件（更新）'!B:H,7,FALSE)</f>
        <v>Charger Accessory Holder</v>
      </c>
      <c r="S1080" s="27" t="str">
        <f>VLOOKUP(N1080,'散件（更新）'!B:E,4,FALSE)</f>
        <v>https://tineco-yxzt.oss-accelerate.aliyuncs.com/20250626/accessoryholder_1750929706238.png</v>
      </c>
      <c r="T1080" s="27" t="s">
        <v>8759</v>
      </c>
      <c r="U1080" s="28" t="str">
        <f>VLOOKUP(N1080,'散件（更新）'!B:G,6,FALSE)</f>
        <v>SP;ZB2451D-01;附件支架组件</v>
      </c>
      <c r="V1080" s="28">
        <f>VLOOKUP(N1080,'散件（更新）'!B:I,8,FALSE)</f>
        <v>6932485007776</v>
      </c>
    </row>
    <row r="1081" spans="1:22" ht="20.149999999999999" customHeight="1">
      <c r="A1081" s="57">
        <v>46169</v>
      </c>
      <c r="B1081" s="59" t="s">
        <v>13694</v>
      </c>
      <c r="C1081" s="27" t="str">
        <f>VLOOKUP(B1081,'大货清单（不定期按GOMS更新）'!A:H,8,0)</f>
        <v>107-24510802</v>
      </c>
      <c r="D1081" s="27" t="str">
        <f>VLOOKUP(B1081,'大货清单（不定期按GOMS更新）'!A:C,3,0)</f>
        <v>ZB2451H-02</v>
      </c>
      <c r="E1081" s="27" t="str">
        <f>VLOOKUP(B1081,'大货清单（不定期按GOMS更新）'!A:H,4,0)</f>
        <v>DE</v>
      </c>
      <c r="F1081" s="27" t="str">
        <f>VLOOKUP(B1081,'大货清单（不定期按GOMS更新）'!A:H,2,0)</f>
        <v>PURE ONE S70 PLUS</v>
      </c>
      <c r="G1081" s="28" t="str">
        <f>VLOOKUP(B1081,'大货清单（不定期按GOMS更新）'!A:I,9,FALSE)</f>
        <v>6932485009855</v>
      </c>
      <c r="H1081" s="27" t="str">
        <f>VLOOKUP(B1081,'大货清单（不定期按GOMS更新）'!A:H,7,0)</f>
        <v>Silver</v>
      </c>
      <c r="I1081" s="27" t="str">
        <f>VLOOKUP(B1081,'大货清单（不定期按GOMS更新）'!A:F,6,FALSE)</f>
        <v>GTM</v>
      </c>
      <c r="J1081" s="27" t="str">
        <f>VLOOKUP(B1081,'大货清单（不定期按GOMS更新）'!A:K,11,FALSE)</f>
        <v>8.6</v>
      </c>
      <c r="K1081" s="27" t="str">
        <f>VLOOKUP(B1081,'大货清单（不定期按GOMS更新）'!A:N,12,FALSE)</f>
        <v>764</v>
      </c>
      <c r="L1081" s="27" t="str">
        <f>VLOOKUP(B1081,'大货清单（不定期按GOMS更新）'!A:M,13,FALSE)</f>
        <v>231</v>
      </c>
      <c r="M1081" s="27" t="str">
        <f>VLOOKUP(B1081,'大货清单（不定期按GOMS更新）'!A:N,14,FALSE)</f>
        <v>349</v>
      </c>
      <c r="N1081" s="59" t="s">
        <v>14577</v>
      </c>
      <c r="O1081" s="27">
        <f>IFERROR(VLOOKUP(N1081,'散件迭代（不定期更新）'!C:J,8,FALSE),0)</f>
        <v>0</v>
      </c>
      <c r="P1081" s="27">
        <f>IFERROR(VLOOKUP(N1081,'散件（更新）'!B:H,3,FALSE),0)</f>
        <v>0</v>
      </c>
      <c r="Q1081" s="27" t="str">
        <f>VLOOKUP(N1081,'散件（更新）'!B:H,2,FALSE)</f>
        <v>114-24510800</v>
      </c>
      <c r="R1081" s="27" t="str">
        <f>VLOOKUP(N1081,'散件（更新）'!B:H,7,FALSE)</f>
        <v>Main Body</v>
      </c>
      <c r="S1081" s="27" t="str">
        <f>VLOOKUP(N1081,'散件（更新）'!B:E,4,FALSE)</f>
        <v>https://tineco-yxzt.oss-accelerate.aliyuncs.com/20250915/weixinjietu_20250901113803_1757899730298.png</v>
      </c>
      <c r="T1081" s="27" t="s">
        <v>8759</v>
      </c>
      <c r="U1081" s="28" t="str">
        <f>VLOOKUP(N1081,'散件（更新）'!B:G,6,FALSE)</f>
        <v>SP;ZB2451H-02;手持单体组件（无尘桶/HEPA/电池包）</v>
      </c>
      <c r="V1081" s="28">
        <f>VLOOKUP(N1081,'散件（更新）'!B:I,8,FALSE)</f>
        <v>6932485012862</v>
      </c>
    </row>
    <row r="1082" spans="1:22" ht="20.149999999999999" customHeight="1">
      <c r="A1082" s="57">
        <v>46169</v>
      </c>
      <c r="B1082" s="59" t="s">
        <v>13694</v>
      </c>
      <c r="C1082" s="27" t="str">
        <f>VLOOKUP(B1082,'大货清单（不定期按GOMS更新）'!A:H,8,0)</f>
        <v>107-24510802</v>
      </c>
      <c r="D1082" s="27" t="str">
        <f>VLOOKUP(B1082,'大货清单（不定期按GOMS更新）'!A:C,3,0)</f>
        <v>ZB2451H-02</v>
      </c>
      <c r="E1082" s="27" t="str">
        <f>VLOOKUP(B1082,'大货清单（不定期按GOMS更新）'!A:H,4,0)</f>
        <v>DE</v>
      </c>
      <c r="F1082" s="27" t="str">
        <f>VLOOKUP(B1082,'大货清单（不定期按GOMS更新）'!A:H,2,0)</f>
        <v>PURE ONE S70 PLUS</v>
      </c>
      <c r="G1082" s="28" t="str">
        <f>VLOOKUP(B1082,'大货清单（不定期按GOMS更新）'!A:I,9,FALSE)</f>
        <v>6932485009855</v>
      </c>
      <c r="H1082" s="27" t="str">
        <f>VLOOKUP(B1082,'大货清单（不定期按GOMS更新）'!A:H,7,0)</f>
        <v>Silver</v>
      </c>
      <c r="I1082" s="27" t="str">
        <f>VLOOKUP(B1082,'大货清单（不定期按GOMS更新）'!A:F,6,FALSE)</f>
        <v>GTM</v>
      </c>
      <c r="J1082" s="27" t="str">
        <f>VLOOKUP(B1082,'大货清单（不定期按GOMS更新）'!A:K,11,FALSE)</f>
        <v>8.6</v>
      </c>
      <c r="K1082" s="27" t="str">
        <f>VLOOKUP(B1082,'大货清单（不定期按GOMS更新）'!A:N,12,FALSE)</f>
        <v>764</v>
      </c>
      <c r="L1082" s="27" t="str">
        <f>VLOOKUP(B1082,'大货清单（不定期按GOMS更新）'!A:M,13,FALSE)</f>
        <v>231</v>
      </c>
      <c r="M1082" s="27" t="str">
        <f>VLOOKUP(B1082,'大货清单（不定期按GOMS更新）'!A:N,14,FALSE)</f>
        <v>349</v>
      </c>
      <c r="N1082" s="59" t="s">
        <v>10255</v>
      </c>
      <c r="O1082" s="27">
        <f>IFERROR(VLOOKUP(N1082,'散件迭代（不定期更新）'!C:J,8,FALSE),0)</f>
        <v>0</v>
      </c>
      <c r="P1082" s="27">
        <f>IFERROR(VLOOKUP(N1082,'散件（更新）'!B:H,3,FALSE),0)</f>
        <v>0</v>
      </c>
      <c r="Q1082" s="27" t="str">
        <f>VLOOKUP(N1082,'散件（更新）'!B:H,2,FALSE)</f>
        <v>114-24510406</v>
      </c>
      <c r="R1082" s="27" t="str">
        <f>VLOOKUP(N1082,'散件（更新）'!B:H,7,FALSE)</f>
        <v>Adapter</v>
      </c>
      <c r="S1082" s="27">
        <f>VLOOKUP(N1082,'散件（更新）'!B:E,4,FALSE)</f>
        <v>0</v>
      </c>
      <c r="T1082" s="27" t="s">
        <v>8759</v>
      </c>
      <c r="U1082" s="28" t="str">
        <f>VLOOKUP(N1082,'散件（更新）'!B:G,6,FALSE)</f>
        <v>SP;ZB2451D-01;适配器（欧版）</v>
      </c>
      <c r="V1082" s="28">
        <f>VLOOKUP(N1082,'散件（更新）'!B:I,8,FALSE)</f>
        <v>6932485007752</v>
      </c>
    </row>
    <row r="1083" spans="1:22" ht="20.149999999999999" customHeight="1">
      <c r="A1083" s="57">
        <v>46169</v>
      </c>
      <c r="B1083" s="59" t="s">
        <v>13694</v>
      </c>
      <c r="C1083" s="27" t="str">
        <f>VLOOKUP(B1083,'大货清单（不定期按GOMS更新）'!A:H,8,0)</f>
        <v>107-24510802</v>
      </c>
      <c r="D1083" s="27" t="str">
        <f>VLOOKUP(B1083,'大货清单（不定期按GOMS更新）'!A:C,3,0)</f>
        <v>ZB2451H-02</v>
      </c>
      <c r="E1083" s="27" t="str">
        <f>VLOOKUP(B1083,'大货清单（不定期按GOMS更新）'!A:H,4,0)</f>
        <v>DE</v>
      </c>
      <c r="F1083" s="27" t="str">
        <f>VLOOKUP(B1083,'大货清单（不定期按GOMS更新）'!A:H,2,0)</f>
        <v>PURE ONE S70 PLUS</v>
      </c>
      <c r="G1083" s="28" t="str">
        <f>VLOOKUP(B1083,'大货清单（不定期按GOMS更新）'!A:I,9,FALSE)</f>
        <v>6932485009855</v>
      </c>
      <c r="H1083" s="27" t="str">
        <f>VLOOKUP(B1083,'大货清单（不定期按GOMS更新）'!A:H,7,0)</f>
        <v>Silver</v>
      </c>
      <c r="I1083" s="27" t="str">
        <f>VLOOKUP(B1083,'大货清单（不定期按GOMS更新）'!A:F,6,FALSE)</f>
        <v>GTM</v>
      </c>
      <c r="J1083" s="27" t="str">
        <f>VLOOKUP(B1083,'大货清单（不定期按GOMS更新）'!A:K,11,FALSE)</f>
        <v>8.6</v>
      </c>
      <c r="K1083" s="27" t="str">
        <f>VLOOKUP(B1083,'大货清单（不定期按GOMS更新）'!A:N,12,FALSE)</f>
        <v>764</v>
      </c>
      <c r="L1083" s="27" t="str">
        <f>VLOOKUP(B1083,'大货清单（不定期按GOMS更新）'!A:M,13,FALSE)</f>
        <v>231</v>
      </c>
      <c r="M1083" s="27" t="str">
        <f>VLOOKUP(B1083,'大货清单（不定期按GOMS更新）'!A:N,14,FALSE)</f>
        <v>349</v>
      </c>
      <c r="N1083" s="59" t="s">
        <v>10003</v>
      </c>
      <c r="O1083" s="27">
        <f>IFERROR(VLOOKUP(N1083,'散件迭代（不定期更新）'!C:J,8,FALSE),0)</f>
        <v>0</v>
      </c>
      <c r="P1083" s="27">
        <f>IFERROR(VLOOKUP(N1083,'散件（更新）'!B:H,3,FALSE),0)</f>
        <v>0</v>
      </c>
      <c r="Q1083" s="27" t="str">
        <f>VLOOKUP(N1083,'散件（更新）'!B:H,2,FALSE)</f>
        <v>114-24510409</v>
      </c>
      <c r="R1083" s="27" t="str">
        <f>VLOOKUP(N1083,'散件（更新）'!B:H,7,FALSE)</f>
        <v>Charging Dock</v>
      </c>
      <c r="S1083" s="27" t="str">
        <f>VLOOKUP(N1083,'散件（更新）'!B:E,4,FALSE)</f>
        <v>https://tineco-yxzt.oss-accelerate.aliyuncs.com/20250626/chargingdock_1750929762424.png</v>
      </c>
      <c r="T1083" s="27" t="s">
        <v>8759</v>
      </c>
      <c r="U1083" s="28" t="str">
        <f>VLOOKUP(N1083,'散件（更新）'!B:G,6,FALSE)</f>
        <v>SP;ZB2451D-01;收纳座挂架充电组件</v>
      </c>
      <c r="V1083" s="28">
        <f>VLOOKUP(N1083,'散件（更新）'!B:I,8,FALSE)</f>
        <v>6932485007783</v>
      </c>
    </row>
    <row r="1084" spans="1:22" ht="20.149999999999999" customHeight="1">
      <c r="A1084" s="57">
        <v>46169</v>
      </c>
      <c r="B1084" s="59" t="s">
        <v>13694</v>
      </c>
      <c r="C1084" s="27" t="str">
        <f>VLOOKUP(B1084,'大货清单（不定期按GOMS更新）'!A:H,8,0)</f>
        <v>107-24510802</v>
      </c>
      <c r="D1084" s="27" t="str">
        <f>VLOOKUP(B1084,'大货清单（不定期按GOMS更新）'!A:C,3,0)</f>
        <v>ZB2451H-02</v>
      </c>
      <c r="E1084" s="27" t="str">
        <f>VLOOKUP(B1084,'大货清单（不定期按GOMS更新）'!A:H,4,0)</f>
        <v>DE</v>
      </c>
      <c r="F1084" s="27" t="str">
        <f>VLOOKUP(B1084,'大货清单（不定期按GOMS更新）'!A:H,2,0)</f>
        <v>PURE ONE S70 PLUS</v>
      </c>
      <c r="G1084" s="28" t="str">
        <f>VLOOKUP(B1084,'大货清单（不定期按GOMS更新）'!A:I,9,FALSE)</f>
        <v>6932485009855</v>
      </c>
      <c r="H1084" s="27" t="str">
        <f>VLOOKUP(B1084,'大货清单（不定期按GOMS更新）'!A:H,7,0)</f>
        <v>Silver</v>
      </c>
      <c r="I1084" s="27" t="str">
        <f>VLOOKUP(B1084,'大货清单（不定期按GOMS更新）'!A:F,6,FALSE)</f>
        <v>GTM</v>
      </c>
      <c r="J1084" s="27" t="str">
        <f>VLOOKUP(B1084,'大货清单（不定期按GOMS更新）'!A:K,11,FALSE)</f>
        <v>8.6</v>
      </c>
      <c r="K1084" s="27" t="str">
        <f>VLOOKUP(B1084,'大货清单（不定期按GOMS更新）'!A:N,12,FALSE)</f>
        <v>764</v>
      </c>
      <c r="L1084" s="27" t="str">
        <f>VLOOKUP(B1084,'大货清单（不定期按GOMS更新）'!A:M,13,FALSE)</f>
        <v>231</v>
      </c>
      <c r="M1084" s="27" t="str">
        <f>VLOOKUP(B1084,'大货清单（不定期按GOMS更新）'!A:N,14,FALSE)</f>
        <v>349</v>
      </c>
      <c r="N1084" s="59" t="s">
        <v>14458</v>
      </c>
      <c r="O1084" s="27">
        <f>IFERROR(VLOOKUP(N1084,'散件迭代（不定期更新）'!C:J,8,FALSE),0)</f>
        <v>0</v>
      </c>
      <c r="P1084" s="27">
        <f>IFERROR(VLOOKUP(N1084,'散件（更新）'!B:H,3,FALSE),0)</f>
        <v>0</v>
      </c>
      <c r="Q1084" s="27" t="str">
        <f>VLOOKUP(N1084,'散件（更新）'!B:H,2,FALSE)</f>
        <v>114-24510802</v>
      </c>
      <c r="R1084" s="27" t="str">
        <f>VLOOKUP(N1084,'散件（更新）'!B:H,7,FALSE)</f>
        <v>Battery</v>
      </c>
      <c r="S1084" s="27" t="str">
        <f>VLOOKUP(N1084,'散件（更新）'!B:E,4,FALSE)</f>
        <v>https://tineco-yxzt.oss-accelerate.aliyuncs.com/20250915/weixinjietu_20250901113728_1757900085401.png</v>
      </c>
      <c r="T1084" s="27" t="s">
        <v>8759</v>
      </c>
      <c r="U1084" s="28" t="str">
        <f>VLOOKUP(N1084,'散件（更新）'!B:G,6,FALSE)</f>
        <v>SP;ZB2451H-02;电池包组件</v>
      </c>
      <c r="V1084" s="28">
        <f>VLOOKUP(N1084,'散件（更新）'!B:I,8,FALSE)</f>
        <v>6932485012886</v>
      </c>
    </row>
    <row r="1085" spans="1:22" ht="20.149999999999999" customHeight="1">
      <c r="A1085" s="57">
        <v>46169</v>
      </c>
      <c r="B1085" s="59" t="s">
        <v>13694</v>
      </c>
      <c r="C1085" s="27" t="str">
        <f>VLOOKUP(B1085,'大货清单（不定期按GOMS更新）'!A:H,8,0)</f>
        <v>107-24510802</v>
      </c>
      <c r="D1085" s="27" t="str">
        <f>VLOOKUP(B1085,'大货清单（不定期按GOMS更新）'!A:C,3,0)</f>
        <v>ZB2451H-02</v>
      </c>
      <c r="E1085" s="27" t="str">
        <f>VLOOKUP(B1085,'大货清单（不定期按GOMS更新）'!A:H,4,0)</f>
        <v>DE</v>
      </c>
      <c r="F1085" s="27" t="str">
        <f>VLOOKUP(B1085,'大货清单（不定期按GOMS更新）'!A:H,2,0)</f>
        <v>PURE ONE S70 PLUS</v>
      </c>
      <c r="G1085" s="28" t="str">
        <f>VLOOKUP(B1085,'大货清单（不定期按GOMS更新）'!A:I,9,FALSE)</f>
        <v>6932485009855</v>
      </c>
      <c r="H1085" s="27" t="str">
        <f>VLOOKUP(B1085,'大货清单（不定期按GOMS更新）'!A:H,7,0)</f>
        <v>Silver</v>
      </c>
      <c r="I1085" s="27" t="str">
        <f>VLOOKUP(B1085,'大货清单（不定期按GOMS更新）'!A:F,6,FALSE)</f>
        <v>GTM</v>
      </c>
      <c r="J1085" s="27" t="str">
        <f>VLOOKUP(B1085,'大货清单（不定期按GOMS更新）'!A:K,11,FALSE)</f>
        <v>8.6</v>
      </c>
      <c r="K1085" s="27" t="str">
        <f>VLOOKUP(B1085,'大货清单（不定期按GOMS更新）'!A:N,12,FALSE)</f>
        <v>764</v>
      </c>
      <c r="L1085" s="27" t="str">
        <f>VLOOKUP(B1085,'大货清单（不定期按GOMS更新）'!A:M,13,FALSE)</f>
        <v>231</v>
      </c>
      <c r="M1085" s="27" t="str">
        <f>VLOOKUP(B1085,'大货清单（不定期按GOMS更新）'!A:N,14,FALSE)</f>
        <v>349</v>
      </c>
      <c r="N1085" s="59" t="s">
        <v>14634</v>
      </c>
      <c r="O1085" s="27">
        <f>IFERROR(VLOOKUP(N1085,'散件迭代（不定期更新）'!C:J,8,FALSE),0)</f>
        <v>0</v>
      </c>
      <c r="P1085" s="27">
        <f>IFERROR(VLOOKUP(N1085,'散件（更新）'!B:H,3,FALSE),0)</f>
        <v>0</v>
      </c>
      <c r="Q1085" s="27" t="str">
        <f>VLOOKUP(N1085,'散件（更新）'!B:H,2,FALSE)</f>
        <v>114-24510806</v>
      </c>
      <c r="R1085" s="27" t="str">
        <f>VLOOKUP(N1085,'散件（更新）'!B:H,7,FALSE)</f>
        <v>Flexible Long Crevice Tool</v>
      </c>
      <c r="S1085" s="27" t="str">
        <f>VLOOKUP(N1085,'散件（更新）'!B:E,4,FALSE)</f>
        <v>https://tineco-yxzt.oss-accelerate.aliyuncs.com/20250915/weixinjietu_20250915093956_1757900417055.png</v>
      </c>
      <c r="T1085" s="27" t="s">
        <v>8759</v>
      </c>
      <c r="U1085" s="28" t="str">
        <f>VLOOKUP(N1085,'散件（更新）'!B:G,6,FALSE)</f>
        <v>SP;ZB2451H-02;伸缩扁吸组件</v>
      </c>
      <c r="V1085" s="28">
        <f>VLOOKUP(N1085,'散件（更新）'!B:I,8,FALSE)</f>
        <v>6932485012923</v>
      </c>
    </row>
    <row r="1086" spans="1:22" ht="20.149999999999999" customHeight="1">
      <c r="A1086" s="57">
        <v>46169</v>
      </c>
      <c r="B1086" s="59" t="s">
        <v>13694</v>
      </c>
      <c r="C1086" s="27" t="str">
        <f>VLOOKUP(B1086,'大货清单（不定期按GOMS更新）'!A:H,8,0)</f>
        <v>107-24510802</v>
      </c>
      <c r="D1086" s="27" t="str">
        <f>VLOOKUP(B1086,'大货清单（不定期按GOMS更新）'!A:C,3,0)</f>
        <v>ZB2451H-02</v>
      </c>
      <c r="E1086" s="27" t="str">
        <f>VLOOKUP(B1086,'大货清单（不定期按GOMS更新）'!A:H,4,0)</f>
        <v>DE</v>
      </c>
      <c r="F1086" s="27" t="str">
        <f>VLOOKUP(B1086,'大货清单（不定期按GOMS更新）'!A:H,2,0)</f>
        <v>PURE ONE S70 PLUS</v>
      </c>
      <c r="G1086" s="28" t="str">
        <f>VLOOKUP(B1086,'大货清单（不定期按GOMS更新）'!A:I,9,FALSE)</f>
        <v>6932485009855</v>
      </c>
      <c r="H1086" s="27" t="str">
        <f>VLOOKUP(B1086,'大货清单（不定期按GOMS更新）'!A:H,7,0)</f>
        <v>Silver</v>
      </c>
      <c r="I1086" s="27" t="str">
        <f>VLOOKUP(B1086,'大货清单（不定期按GOMS更新）'!A:F,6,FALSE)</f>
        <v>GTM</v>
      </c>
      <c r="J1086" s="27" t="str">
        <f>VLOOKUP(B1086,'大货清单（不定期按GOMS更新）'!A:K,11,FALSE)</f>
        <v>8.6</v>
      </c>
      <c r="K1086" s="27" t="str">
        <f>VLOOKUP(B1086,'大货清单（不定期按GOMS更新）'!A:N,12,FALSE)</f>
        <v>764</v>
      </c>
      <c r="L1086" s="27" t="str">
        <f>VLOOKUP(B1086,'大货清单（不定期按GOMS更新）'!A:M,13,FALSE)</f>
        <v>231</v>
      </c>
      <c r="M1086" s="27" t="str">
        <f>VLOOKUP(B1086,'大货清单（不定期按GOMS更新）'!A:N,14,FALSE)</f>
        <v>349</v>
      </c>
      <c r="N1086" s="59" t="s">
        <v>15622</v>
      </c>
      <c r="O1086" s="27">
        <f>IFERROR(VLOOKUP(N1086,'散件迭代（不定期更新）'!C:J,8,FALSE),0)</f>
        <v>0</v>
      </c>
      <c r="P1086" s="27">
        <f>IFERROR(VLOOKUP(N1086,'散件（更新）'!B:H,3,FALSE),0)</f>
        <v>0</v>
      </c>
      <c r="Q1086" s="27" t="str">
        <f>VLOOKUP(N1086,'散件（更新）'!B:H,2,FALSE)</f>
        <v>114-24510423</v>
      </c>
      <c r="R1086" s="27" t="str">
        <f>VLOOKUP(N1086,'散件（更新）'!B:H,7,FALSE)</f>
        <v>Flexible Extension Hose</v>
      </c>
      <c r="S1086" s="27" t="str">
        <f>VLOOKUP(N1086,'散件（更新）'!B:E,4,FALSE)</f>
        <v>https://tineco-yxzt.oss-accelerate.aliyuncs.com/20250828/weixinjietu_20250828111155_1756350918906.png</v>
      </c>
      <c r="T1086" s="27" t="s">
        <v>8759</v>
      </c>
      <c r="U1086" s="28" t="str">
        <f>VLOOKUP(N1086,'散件（更新）'!B:G,6,FALSE)</f>
        <v>SP;ZB2451D-02;伸缩软管组件</v>
      </c>
      <c r="V1086" s="28">
        <f>VLOOKUP(N1086,'散件（更新）'!B:I,8,FALSE)</f>
        <v>6932485011629</v>
      </c>
    </row>
    <row r="1087" spans="1:22" ht="20.149999999999999" customHeight="1">
      <c r="A1087" s="57">
        <v>46169</v>
      </c>
      <c r="B1087" s="59" t="s">
        <v>13694</v>
      </c>
      <c r="C1087" s="27" t="str">
        <f>VLOOKUP(B1087,'大货清单（不定期按GOMS更新）'!A:H,8,0)</f>
        <v>107-24510802</v>
      </c>
      <c r="D1087" s="27" t="str">
        <f>VLOOKUP(B1087,'大货清单（不定期按GOMS更新）'!A:C,3,0)</f>
        <v>ZB2451H-02</v>
      </c>
      <c r="E1087" s="27" t="str">
        <f>VLOOKUP(B1087,'大货清单（不定期按GOMS更新）'!A:H,4,0)</f>
        <v>DE</v>
      </c>
      <c r="F1087" s="27" t="str">
        <f>VLOOKUP(B1087,'大货清单（不定期按GOMS更新）'!A:H,2,0)</f>
        <v>PURE ONE S70 PLUS</v>
      </c>
      <c r="G1087" s="28" t="str">
        <f>VLOOKUP(B1087,'大货清单（不定期按GOMS更新）'!A:I,9,FALSE)</f>
        <v>6932485009855</v>
      </c>
      <c r="H1087" s="27" t="str">
        <f>VLOOKUP(B1087,'大货清单（不定期按GOMS更新）'!A:H,7,0)</f>
        <v>Silver</v>
      </c>
      <c r="I1087" s="27" t="str">
        <f>VLOOKUP(B1087,'大货清单（不定期按GOMS更新）'!A:F,6,FALSE)</f>
        <v>GTM</v>
      </c>
      <c r="J1087" s="27" t="str">
        <f>VLOOKUP(B1087,'大货清单（不定期按GOMS更新）'!A:K,11,FALSE)</f>
        <v>8.6</v>
      </c>
      <c r="K1087" s="27" t="str">
        <f>VLOOKUP(B1087,'大货清单（不定期按GOMS更新）'!A:N,12,FALSE)</f>
        <v>764</v>
      </c>
      <c r="L1087" s="27" t="str">
        <f>VLOOKUP(B1087,'大货清单（不定期按GOMS更新）'!A:M,13,FALSE)</f>
        <v>231</v>
      </c>
      <c r="M1087" s="27" t="str">
        <f>VLOOKUP(B1087,'大货清单（不定期按GOMS更新）'!A:N,14,FALSE)</f>
        <v>349</v>
      </c>
      <c r="N1087" s="59" t="s">
        <v>14789</v>
      </c>
      <c r="O1087" s="27">
        <f>IFERROR(VLOOKUP(N1087,'散件迭代（不定期更新）'!C:J,8,FALSE),0)</f>
        <v>0</v>
      </c>
      <c r="P1087" s="27">
        <f>IFERROR(VLOOKUP(N1087,'散件（更新）'!B:H,3,FALSE),0)</f>
        <v>0</v>
      </c>
      <c r="Q1087" s="27" t="str">
        <f>VLOOKUP(N1087,'散件（更新）'!B:H,2,FALSE)</f>
        <v>114-24510804</v>
      </c>
      <c r="R1087" s="27" t="str">
        <f>VLOOKUP(N1087,'散件（更新）'!B:H,7,FALSE)</f>
        <v>Flexible Multi-Angle Tube</v>
      </c>
      <c r="S1087" s="27" t="str">
        <f>VLOOKUP(N1087,'散件（更新）'!B:E,4,FALSE)</f>
        <v>https://tineco-yxzt.oss-accelerate.aliyuncs.com/20250915/weixinjietu_20250901113927_1757900245349.png</v>
      </c>
      <c r="T1087" s="27" t="s">
        <v>8759</v>
      </c>
      <c r="U1087" s="28" t="str">
        <f>VLOOKUP(N1087,'散件（更新）'!B:G,6,FALSE)</f>
        <v>SP;ZB2451H-02;弯折管组件</v>
      </c>
      <c r="V1087" s="28">
        <f>VLOOKUP(N1087,'散件（更新）'!B:I,8,FALSE)</f>
        <v>6932485012909</v>
      </c>
    </row>
    <row r="1088" spans="1:22" ht="20.149999999999999" customHeight="1">
      <c r="A1088" s="57">
        <v>46169</v>
      </c>
      <c r="B1088" s="60" t="s">
        <v>13694</v>
      </c>
      <c r="C1088" s="27" t="str">
        <f>VLOOKUP(B1088,'大货清单（不定期按GOMS更新）'!A:H,8,0)</f>
        <v>107-24510802</v>
      </c>
      <c r="D1088" s="27" t="str">
        <f>VLOOKUP(B1088,'大货清单（不定期按GOMS更新）'!A:C,3,0)</f>
        <v>ZB2451H-02</v>
      </c>
      <c r="E1088" s="27" t="str">
        <f>VLOOKUP(B1088,'大货清单（不定期按GOMS更新）'!A:H,4,0)</f>
        <v>DE</v>
      </c>
      <c r="F1088" s="27" t="str">
        <f>VLOOKUP(B1088,'大货清单（不定期按GOMS更新）'!A:H,2,0)</f>
        <v>PURE ONE S70 PLUS</v>
      </c>
      <c r="G1088" s="28" t="str">
        <f>VLOOKUP(B1088,'大货清单（不定期按GOMS更新）'!A:I,9,FALSE)</f>
        <v>6932485009855</v>
      </c>
      <c r="H1088" s="27" t="str">
        <f>VLOOKUP(B1088,'大货清单（不定期按GOMS更新）'!A:H,7,0)</f>
        <v>Silver</v>
      </c>
      <c r="I1088" s="27" t="str">
        <f>VLOOKUP(B1088,'大货清单（不定期按GOMS更新）'!A:F,6,FALSE)</f>
        <v>GTM</v>
      </c>
      <c r="J1088" s="27" t="str">
        <f>VLOOKUP(B1088,'大货清单（不定期按GOMS更新）'!A:K,11,FALSE)</f>
        <v>8.6</v>
      </c>
      <c r="K1088" s="27" t="str">
        <f>VLOOKUP(B1088,'大货清单（不定期按GOMS更新）'!A:N,12,FALSE)</f>
        <v>764</v>
      </c>
      <c r="L1088" s="27" t="str">
        <f>VLOOKUP(B1088,'大货清单（不定期按GOMS更新）'!A:M,13,FALSE)</f>
        <v>231</v>
      </c>
      <c r="M1088" s="27" t="str">
        <f>VLOOKUP(B1088,'大货清单（不定期按GOMS更新）'!A:N,14,FALSE)</f>
        <v>349</v>
      </c>
      <c r="N1088" s="60" t="s">
        <v>10167</v>
      </c>
      <c r="O1088" s="27">
        <f>IFERROR(VLOOKUP(N1088,'散件迭代（不定期更新）'!C:J,8,FALSE),0)</f>
        <v>0</v>
      </c>
      <c r="P1088" s="27">
        <f>IFERROR(VLOOKUP(N1088,'散件（更新）'!B:H,3,FALSE),0)</f>
        <v>0</v>
      </c>
      <c r="Q1088" s="27" t="str">
        <f>VLOOKUP(N1088,'散件（更新）'!B:H,2,FALSE)</f>
        <v>114-24510410</v>
      </c>
      <c r="R1088" s="27" t="str">
        <f>VLOOKUP(N1088,'散件（更新）'!B:H,7,FALSE)</f>
        <v>Tube Assembly</v>
      </c>
      <c r="S1088" s="27" t="str">
        <f>VLOOKUP(N1088,'散件（更新）'!B:E,4,FALSE)</f>
        <v>https://tineco-yxzt.oss-accelerate.aliyuncs.com/20250626/basetube_1750929926233.png</v>
      </c>
      <c r="T1088" s="27" t="s">
        <v>8759</v>
      </c>
      <c r="U1088" s="28" t="str">
        <f>VLOOKUP(N1088,'散件（更新）'!B:G,6,FALSE)</f>
        <v>SP;ZB2451D-01;收纳座支撑杆组件</v>
      </c>
      <c r="V1088" s="28">
        <f>VLOOKUP(N1088,'散件（更新）'!B:I,8,FALSE)</f>
        <v>6932485007790</v>
      </c>
    </row>
    <row r="1089" spans="1:22" ht="20.149999999999999" customHeight="1">
      <c r="A1089" s="57">
        <v>46169</v>
      </c>
      <c r="B1089" s="60" t="s">
        <v>13697</v>
      </c>
      <c r="C1089" s="27" t="str">
        <f>VLOOKUP(B1089,'大货清单（不定期按GOMS更新）'!A:H,8,0)</f>
        <v>109-25350301</v>
      </c>
      <c r="D1089" s="27" t="str">
        <f>VLOOKUP(B1089,'大货清单（不定期按GOMS更新）'!A:C,3,0)</f>
        <v>CL2535C-01</v>
      </c>
      <c r="E1089" s="27" t="str">
        <f>VLOOKUP(B1089,'大货清单（不定期按GOMS更新）'!A:H,4,0)</f>
        <v>DE,IT,PL,NL,AT</v>
      </c>
      <c r="F1089" s="27" t="str">
        <f>VLOOKUP(B1089,'大货清单（不定期按GOMS更新）'!A:H,2,0)</f>
        <v>Floor One S7 Max Pro</v>
      </c>
      <c r="G1089" s="28" t="str">
        <f>VLOOKUP(B1089,'大货清单（不定期按GOMS更新）'!A:I,9,FALSE)</f>
        <v>6932485009008</v>
      </c>
      <c r="H1089" s="27" t="str">
        <f>VLOOKUP(B1089,'大货清单（不定期按GOMS更新）'!A:H,7,0)</f>
        <v>BLUE</v>
      </c>
      <c r="I1089" s="27" t="str">
        <f>VLOOKUP(B1089,'大货清单（不定期按GOMS更新）'!A:F,6,FALSE)</f>
        <v>ACTIVE</v>
      </c>
      <c r="J1089" s="27" t="str">
        <f>VLOOKUP(B1089,'大货清单（不定期按GOMS更新）'!A:K,11,FALSE)</f>
        <v>11.1</v>
      </c>
      <c r="K1089" s="27" t="str">
        <f>VLOOKUP(B1089,'大货清单（不定期按GOMS更新）'!A:N,12,FALSE)</f>
        <v>735</v>
      </c>
      <c r="L1089" s="27" t="str">
        <f>VLOOKUP(B1089,'大货清单（不定期按GOMS更新）'!A:M,13,FALSE)</f>
        <v>331</v>
      </c>
      <c r="M1089" s="27" t="str">
        <f>VLOOKUP(B1089,'大货清单（不定期按GOMS更新）'!A:N,14,FALSE)</f>
        <v>322</v>
      </c>
      <c r="N1089" s="60" t="s">
        <v>8082</v>
      </c>
      <c r="O1089" s="27">
        <f>IFERROR(VLOOKUP(N1089,'散件迭代（不定期更新）'!C:J,8,FALSE),0)</f>
        <v>0</v>
      </c>
      <c r="P1089" s="27" t="str">
        <f>IFERROR(VLOOKUP(N1089,'散件（更新）'!B:H,3,FALSE),0)</f>
        <v/>
      </c>
      <c r="Q1089" s="27" t="str">
        <f>VLOOKUP(N1089,'散件（更新）'!B:H,2,FALSE)</f>
        <v>114-23761801</v>
      </c>
      <c r="R1089" s="27" t="str">
        <f>VLOOKUP(N1089,'散件（更新）'!B:H,7,FALSE)</f>
        <v>Brush Roller</v>
      </c>
      <c r="S1089" s="27" t="str">
        <f>VLOOKUP(N1089,'散件（更新）'!B:E,4,FALSE)</f>
        <v>https://tineco-yxzt.oss-accelerate.aliyuncs.com/20241219/weixintupian_20241114110949_1734578233397.jpg</v>
      </c>
      <c r="T1089" s="27" t="s">
        <v>8759</v>
      </c>
      <c r="U1089" s="28" t="str">
        <f>VLOOKUP(N1089,'散件（更新）'!B:G,6,FALSE)</f>
        <v>耐热滚刷组件</v>
      </c>
      <c r="V1089" s="28">
        <f>VLOOKUP(N1089,'散件（更新）'!B:I,8,FALSE)</f>
        <v>6932485002405</v>
      </c>
    </row>
    <row r="1090" spans="1:22" ht="20.149999999999999" customHeight="1">
      <c r="A1090" s="57">
        <v>46169</v>
      </c>
      <c r="B1090" s="60" t="s">
        <v>13697</v>
      </c>
      <c r="C1090" s="27" t="str">
        <f>VLOOKUP(B1090,'大货清单（不定期按GOMS更新）'!A:H,8,0)</f>
        <v>109-25350301</v>
      </c>
      <c r="D1090" s="27" t="str">
        <f>VLOOKUP(B1090,'大货清单（不定期按GOMS更新）'!A:C,3,0)</f>
        <v>CL2535C-01</v>
      </c>
      <c r="E1090" s="27" t="str">
        <f>VLOOKUP(B1090,'大货清单（不定期按GOMS更新）'!A:H,4,0)</f>
        <v>DE,IT,PL,NL,AT</v>
      </c>
      <c r="F1090" s="27" t="str">
        <f>VLOOKUP(B1090,'大货清单（不定期按GOMS更新）'!A:H,2,0)</f>
        <v>Floor One S7 Max Pro</v>
      </c>
      <c r="G1090" s="28" t="str">
        <f>VLOOKUP(B1090,'大货清单（不定期按GOMS更新）'!A:I,9,FALSE)</f>
        <v>6932485009008</v>
      </c>
      <c r="H1090" s="27" t="str">
        <f>VLOOKUP(B1090,'大货清单（不定期按GOMS更新）'!A:H,7,0)</f>
        <v>BLUE</v>
      </c>
      <c r="I1090" s="27" t="str">
        <f>VLOOKUP(B1090,'大货清单（不定期按GOMS更新）'!A:F,6,FALSE)</f>
        <v>ACTIVE</v>
      </c>
      <c r="J1090" s="27" t="str">
        <f>VLOOKUP(B1090,'大货清单（不定期按GOMS更新）'!A:K,11,FALSE)</f>
        <v>11.1</v>
      </c>
      <c r="K1090" s="27" t="str">
        <f>VLOOKUP(B1090,'大货清单（不定期按GOMS更新）'!A:N,12,FALSE)</f>
        <v>735</v>
      </c>
      <c r="L1090" s="27" t="str">
        <f>VLOOKUP(B1090,'大货清单（不定期按GOMS更新）'!A:M,13,FALSE)</f>
        <v>331</v>
      </c>
      <c r="M1090" s="27" t="str">
        <f>VLOOKUP(B1090,'大货清单（不定期按GOMS更新）'!A:N,14,FALSE)</f>
        <v>322</v>
      </c>
      <c r="N1090" s="60" t="s">
        <v>7530</v>
      </c>
      <c r="O1090" s="27" t="str">
        <f>IFERROR(VLOOKUP(N1090,'散件迭代（不定期更新）'!C:J,8,FALSE),0)</f>
        <v>A64</v>
      </c>
      <c r="P1090" s="27">
        <f>IFERROR(VLOOKUP(N1090,'散件（更新）'!B:H,3,FALSE),0)</f>
        <v>0</v>
      </c>
      <c r="Q1090" s="27" t="str">
        <f>VLOOKUP(N1090,'散件（更新）'!B:H,2,FALSE)</f>
        <v>114-23280222</v>
      </c>
      <c r="R1090" s="27" t="str">
        <f>VLOOKUP(N1090,'散件（更新）'!B:H,7,FALSE)</f>
        <v>HEPA Assy</v>
      </c>
      <c r="S1090" s="27" t="str">
        <f>VLOOKUP(N1090,'散件（更新）'!B:E,4,FALSE)</f>
        <v>https://tineco-yxzt.oss-accelerate.aliyuncs.com/20240822/HEPA_1724286749680.jpg</v>
      </c>
      <c r="T1090" s="27" t="s">
        <v>8759</v>
      </c>
      <c r="U1090" s="28" t="str">
        <f>VLOOKUP(N1090,'散件（更新）'!B:G,6,FALSE)</f>
        <v>回收桶过滤器组件</v>
      </c>
      <c r="V1090" s="28">
        <f>VLOOKUP(N1090,'散件（更新）'!B:I,8,FALSE)</f>
        <v>6932485000470</v>
      </c>
    </row>
    <row r="1091" spans="1:22" ht="20.149999999999999" customHeight="1">
      <c r="A1091" s="57">
        <v>46169</v>
      </c>
      <c r="B1091" s="60" t="s">
        <v>13697</v>
      </c>
      <c r="C1091" s="27" t="str">
        <f>VLOOKUP(B1091,'大货清单（不定期按GOMS更新）'!A:H,8,0)</f>
        <v>109-25350301</v>
      </c>
      <c r="D1091" s="27" t="str">
        <f>VLOOKUP(B1091,'大货清单（不定期按GOMS更新）'!A:C,3,0)</f>
        <v>CL2535C-01</v>
      </c>
      <c r="E1091" s="27" t="str">
        <f>VLOOKUP(B1091,'大货清单（不定期按GOMS更新）'!A:H,4,0)</f>
        <v>DE,IT,PL,NL,AT</v>
      </c>
      <c r="F1091" s="27" t="str">
        <f>VLOOKUP(B1091,'大货清单（不定期按GOMS更新）'!A:H,2,0)</f>
        <v>Floor One S7 Max Pro</v>
      </c>
      <c r="G1091" s="28" t="str">
        <f>VLOOKUP(B1091,'大货清单（不定期按GOMS更新）'!A:I,9,FALSE)</f>
        <v>6932485009008</v>
      </c>
      <c r="H1091" s="27" t="str">
        <f>VLOOKUP(B1091,'大货清单（不定期按GOMS更新）'!A:H,7,0)</f>
        <v>BLUE</v>
      </c>
      <c r="I1091" s="27" t="str">
        <f>VLOOKUP(B1091,'大货清单（不定期按GOMS更新）'!A:F,6,FALSE)</f>
        <v>ACTIVE</v>
      </c>
      <c r="J1091" s="27" t="str">
        <f>VLOOKUP(B1091,'大货清单（不定期按GOMS更新）'!A:K,11,FALSE)</f>
        <v>11.1</v>
      </c>
      <c r="K1091" s="27" t="str">
        <f>VLOOKUP(B1091,'大货清单（不定期按GOMS更新）'!A:N,12,FALSE)</f>
        <v>735</v>
      </c>
      <c r="L1091" s="27" t="str">
        <f>VLOOKUP(B1091,'大货清单（不定期按GOMS更新）'!A:M,13,FALSE)</f>
        <v>331</v>
      </c>
      <c r="M1091" s="27" t="str">
        <f>VLOOKUP(B1091,'大货清单（不定期按GOMS更新）'!A:N,14,FALSE)</f>
        <v>322</v>
      </c>
      <c r="N1091" s="60" t="s">
        <v>14581</v>
      </c>
      <c r="O1091" s="27">
        <f>IFERROR(VLOOKUP(N1091,'散件迭代（不定期更新）'!C:J,8,FALSE),0)</f>
        <v>0</v>
      </c>
      <c r="P1091" s="27">
        <f>IFERROR(VLOOKUP(N1091,'散件（更新）'!B:H,3,FALSE),0)</f>
        <v>0</v>
      </c>
      <c r="Q1091" s="27" t="str">
        <f>VLOOKUP(N1091,'散件（更新）'!B:H,2,FALSE)</f>
        <v>114-25350324</v>
      </c>
      <c r="R1091" s="27" t="str">
        <f>VLOOKUP(N1091,'散件（更新）'!B:H,7,FALSE)</f>
        <v>Battery</v>
      </c>
      <c r="S1091" s="27" t="str">
        <f>VLOOKUP(N1091,'散件（更新）'!B:E,4,FALSE)</f>
        <v>https://tineco-yxzt.oss-accelerate.aliyuncs.com/20250912/weixinjietu_20250903192726_1757644922531.png</v>
      </c>
      <c r="T1091" s="27" t="s">
        <v>8759</v>
      </c>
      <c r="U1091" s="28" t="str">
        <f>VLOOKUP(N1091,'散件（更新）'!B:G,6,FALSE)</f>
        <v>SP;CL2535C-01;电池包组件（带铭牌欧美版）</v>
      </c>
      <c r="V1091" s="28">
        <f>VLOOKUP(N1091,'散件（更新）'!B:I,8,FALSE)</f>
        <v>6932485013760</v>
      </c>
    </row>
    <row r="1092" spans="1:22" ht="20.149999999999999" customHeight="1">
      <c r="A1092" s="57">
        <v>46169</v>
      </c>
      <c r="B1092" s="60" t="s">
        <v>13697</v>
      </c>
      <c r="C1092" s="27" t="str">
        <f>VLOOKUP(B1092,'大货清单（不定期按GOMS更新）'!A:H,8,0)</f>
        <v>109-25350301</v>
      </c>
      <c r="D1092" s="27" t="str">
        <f>VLOOKUP(B1092,'大货清单（不定期按GOMS更新）'!A:C,3,0)</f>
        <v>CL2535C-01</v>
      </c>
      <c r="E1092" s="27" t="str">
        <f>VLOOKUP(B1092,'大货清单（不定期按GOMS更新）'!A:H,4,0)</f>
        <v>DE,IT,PL,NL,AT</v>
      </c>
      <c r="F1092" s="27" t="str">
        <f>VLOOKUP(B1092,'大货清单（不定期按GOMS更新）'!A:H,2,0)</f>
        <v>Floor One S7 Max Pro</v>
      </c>
      <c r="G1092" s="28" t="str">
        <f>VLOOKUP(B1092,'大货清单（不定期按GOMS更新）'!A:I,9,FALSE)</f>
        <v>6932485009008</v>
      </c>
      <c r="H1092" s="27" t="str">
        <f>VLOOKUP(B1092,'大货清单（不定期按GOMS更新）'!A:H,7,0)</f>
        <v>BLUE</v>
      </c>
      <c r="I1092" s="27" t="str">
        <f>VLOOKUP(B1092,'大货清单（不定期按GOMS更新）'!A:F,6,FALSE)</f>
        <v>ACTIVE</v>
      </c>
      <c r="J1092" s="27" t="str">
        <f>VLOOKUP(B1092,'大货清单（不定期按GOMS更新）'!A:K,11,FALSE)</f>
        <v>11.1</v>
      </c>
      <c r="K1092" s="27" t="str">
        <f>VLOOKUP(B1092,'大货清单（不定期按GOMS更新）'!A:N,12,FALSE)</f>
        <v>735</v>
      </c>
      <c r="L1092" s="27" t="str">
        <f>VLOOKUP(B1092,'大货清单（不定期按GOMS更新）'!A:M,13,FALSE)</f>
        <v>331</v>
      </c>
      <c r="M1092" s="27" t="str">
        <f>VLOOKUP(B1092,'大货清单（不定期按GOMS更新）'!A:N,14,FALSE)</f>
        <v>322</v>
      </c>
      <c r="N1092" s="60" t="s">
        <v>15014</v>
      </c>
      <c r="O1092" s="27">
        <f>IFERROR(VLOOKUP(N1092,'散件迭代（不定期更新）'!C:J,8,FALSE),0)</f>
        <v>0</v>
      </c>
      <c r="P1092" s="27">
        <f>IFERROR(VLOOKUP(N1092,'散件（更新）'!B:H,3,FALSE),0)</f>
        <v>0</v>
      </c>
      <c r="Q1092" s="27" t="str">
        <f>VLOOKUP(N1092,'散件（更新）'!B:H,2,FALSE)</f>
        <v>114-25350310</v>
      </c>
      <c r="R1092" s="27" t="str">
        <f>VLOOKUP(N1092,'散件（更新）'!B:H,7,FALSE)</f>
        <v>Water Spray Board  Assembly</v>
      </c>
      <c r="S1092" s="27" t="str">
        <f>VLOOKUP(N1092,'散件（更新）'!B:E,4,FALSE)</f>
        <v>https://tineco-yxzt.oss-accelerate.aliyuncs.com/20250912/f9161366-0e5d-47c3-addb-11f9dd397021_1757660382417.png</v>
      </c>
      <c r="T1092" s="27" t="s">
        <v>8759</v>
      </c>
      <c r="U1092" s="28" t="str">
        <f>VLOOKUP(N1092,'散件（更新）'!B:G,6,FALSE)</f>
        <v>SP;CL2535C-01;喷水板超声组件</v>
      </c>
      <c r="V1092" s="28">
        <f>VLOOKUP(N1092,'散件（更新）'!B:I,8,FALSE)</f>
        <v>6932485013623</v>
      </c>
    </row>
    <row r="1093" spans="1:22" ht="20.149999999999999" customHeight="1">
      <c r="A1093" s="57">
        <v>46169</v>
      </c>
      <c r="B1093" s="60" t="s">
        <v>13697</v>
      </c>
      <c r="C1093" s="27" t="str">
        <f>VLOOKUP(B1093,'大货清单（不定期按GOMS更新）'!A:H,8,0)</f>
        <v>109-25350301</v>
      </c>
      <c r="D1093" s="27" t="str">
        <f>VLOOKUP(B1093,'大货清单（不定期按GOMS更新）'!A:C,3,0)</f>
        <v>CL2535C-01</v>
      </c>
      <c r="E1093" s="27" t="str">
        <f>VLOOKUP(B1093,'大货清单（不定期按GOMS更新）'!A:H,4,0)</f>
        <v>DE,IT,PL,NL,AT</v>
      </c>
      <c r="F1093" s="27" t="str">
        <f>VLOOKUP(B1093,'大货清单（不定期按GOMS更新）'!A:H,2,0)</f>
        <v>Floor One S7 Max Pro</v>
      </c>
      <c r="G1093" s="28" t="str">
        <f>VLOOKUP(B1093,'大货清单（不定期按GOMS更新）'!A:I,9,FALSE)</f>
        <v>6932485009008</v>
      </c>
      <c r="H1093" s="27" t="str">
        <f>VLOOKUP(B1093,'大货清单（不定期按GOMS更新）'!A:H,7,0)</f>
        <v>BLUE</v>
      </c>
      <c r="I1093" s="27" t="str">
        <f>VLOOKUP(B1093,'大货清单（不定期按GOMS更新）'!A:F,6,FALSE)</f>
        <v>ACTIVE</v>
      </c>
      <c r="J1093" s="27" t="str">
        <f>VLOOKUP(B1093,'大货清单（不定期按GOMS更新）'!A:K,11,FALSE)</f>
        <v>11.1</v>
      </c>
      <c r="K1093" s="27" t="str">
        <f>VLOOKUP(B1093,'大货清单（不定期按GOMS更新）'!A:N,12,FALSE)</f>
        <v>735</v>
      </c>
      <c r="L1093" s="27" t="str">
        <f>VLOOKUP(B1093,'大货清单（不定期按GOMS更新）'!A:M,13,FALSE)</f>
        <v>331</v>
      </c>
      <c r="M1093" s="27" t="str">
        <f>VLOOKUP(B1093,'大货清单（不定期按GOMS更新）'!A:N,14,FALSE)</f>
        <v>322</v>
      </c>
      <c r="N1093" s="60" t="s">
        <v>15183</v>
      </c>
      <c r="O1093" s="27">
        <f>IFERROR(VLOOKUP(N1093,'散件迭代（不定期更新）'!C:J,8,FALSE),0)</f>
        <v>0</v>
      </c>
      <c r="P1093" s="27">
        <f>IFERROR(VLOOKUP(N1093,'散件（更新）'!B:H,3,FALSE),0)</f>
        <v>0</v>
      </c>
      <c r="Q1093" s="27" t="str">
        <f>VLOOKUP(N1093,'散件（更新）'!B:H,2,FALSE)</f>
        <v>114-25350311</v>
      </c>
      <c r="R1093" s="27" t="str">
        <f>VLOOKUP(N1093,'散件（更新）'!B:H,7,FALSE)</f>
        <v>Brush Roller Assembly Upper Cover + seals</v>
      </c>
      <c r="S1093" s="27" t="str">
        <f>VLOOKUP(N1093,'散件（更新）'!B:E,4,FALSE)</f>
        <v>https://tineco-yxzt.oss-accelerate.aliyuncs.com/20250912/332BFB7995C732A1F3131A70178CB908_1757660473209.png</v>
      </c>
      <c r="T1093" s="27" t="s">
        <v>8759</v>
      </c>
      <c r="U1093" s="28" t="str">
        <f>VLOOKUP(N1093,'散件（更新）'!B:G,6,FALSE)</f>
        <v>SP;CL2535C-01;地刷上盖包胶组件+密封条</v>
      </c>
      <c r="V1093" s="28">
        <f>VLOOKUP(N1093,'散件（更新）'!B:I,8,FALSE)</f>
        <v>6932485013630</v>
      </c>
    </row>
    <row r="1094" spans="1:22" ht="20.149999999999999" customHeight="1">
      <c r="A1094" s="57">
        <v>46169</v>
      </c>
      <c r="B1094" s="60" t="s">
        <v>13697</v>
      </c>
      <c r="C1094" s="27" t="str">
        <f>VLOOKUP(B1094,'大货清单（不定期按GOMS更新）'!A:H,8,0)</f>
        <v>109-25350301</v>
      </c>
      <c r="D1094" s="27" t="str">
        <f>VLOOKUP(B1094,'大货清单（不定期按GOMS更新）'!A:C,3,0)</f>
        <v>CL2535C-01</v>
      </c>
      <c r="E1094" s="27" t="str">
        <f>VLOOKUP(B1094,'大货清单（不定期按GOMS更新）'!A:H,4,0)</f>
        <v>DE,IT,PL,NL,AT</v>
      </c>
      <c r="F1094" s="27" t="str">
        <f>VLOOKUP(B1094,'大货清单（不定期按GOMS更新）'!A:H,2,0)</f>
        <v>Floor One S7 Max Pro</v>
      </c>
      <c r="G1094" s="28" t="str">
        <f>VLOOKUP(B1094,'大货清单（不定期按GOMS更新）'!A:I,9,FALSE)</f>
        <v>6932485009008</v>
      </c>
      <c r="H1094" s="27" t="str">
        <f>VLOOKUP(B1094,'大货清单（不定期按GOMS更新）'!A:H,7,0)</f>
        <v>BLUE</v>
      </c>
      <c r="I1094" s="27" t="str">
        <f>VLOOKUP(B1094,'大货清单（不定期按GOMS更新）'!A:F,6,FALSE)</f>
        <v>ACTIVE</v>
      </c>
      <c r="J1094" s="27" t="str">
        <f>VLOOKUP(B1094,'大货清单（不定期按GOMS更新）'!A:K,11,FALSE)</f>
        <v>11.1</v>
      </c>
      <c r="K1094" s="27" t="str">
        <f>VLOOKUP(B1094,'大货清单（不定期按GOMS更新）'!A:N,12,FALSE)</f>
        <v>735</v>
      </c>
      <c r="L1094" s="27" t="str">
        <f>VLOOKUP(B1094,'大货清单（不定期按GOMS更新）'!A:M,13,FALSE)</f>
        <v>331</v>
      </c>
      <c r="M1094" s="27" t="str">
        <f>VLOOKUP(B1094,'大货清单（不定期按GOMS更新）'!A:N,14,FALSE)</f>
        <v>322</v>
      </c>
      <c r="N1094" s="60" t="s">
        <v>15269</v>
      </c>
      <c r="O1094" s="27">
        <f>IFERROR(VLOOKUP(N1094,'散件迭代（不定期更新）'!C:J,8,FALSE),0)</f>
        <v>0</v>
      </c>
      <c r="P1094" s="27">
        <f>IFERROR(VLOOKUP(N1094,'散件（更新）'!B:H,3,FALSE),0)</f>
        <v>0</v>
      </c>
      <c r="Q1094" s="27" t="str">
        <f>VLOOKUP(N1094,'散件（更新）'!B:H,2,FALSE)</f>
        <v>114-25350312</v>
      </c>
      <c r="R1094" s="27" t="str">
        <f>VLOOKUP(N1094,'散件（更新）'!B:H,7,FALSE)</f>
        <v>Rubber Plug (Rear Body Cover)</v>
      </c>
      <c r="S1094" s="27" t="str">
        <f>VLOOKUP(N1094,'散件（更新）'!B:E,4,FALSE)</f>
        <v>https://tineco-yxzt.oss-accelerate.aliyuncs.com/20250912/89176AEE946EE973812C5129CBF91E9F_1757660568779.png</v>
      </c>
      <c r="T1094" s="27" t="s">
        <v>8759</v>
      </c>
      <c r="U1094" s="28" t="str">
        <f>VLOOKUP(N1094,'散件（更新）'!B:G,6,FALSE)</f>
        <v>SP;CL2535C-01;机体后盖软胶塞（左右）</v>
      </c>
      <c r="V1094" s="28">
        <f>VLOOKUP(N1094,'散件（更新）'!B:I,8,FALSE)</f>
        <v>6932485013647</v>
      </c>
    </row>
    <row r="1095" spans="1:22" ht="20.149999999999999" customHeight="1">
      <c r="A1095" s="57">
        <v>46169</v>
      </c>
      <c r="B1095" s="60" t="s">
        <v>13697</v>
      </c>
      <c r="C1095" s="27" t="str">
        <f>VLOOKUP(B1095,'大货清单（不定期按GOMS更新）'!A:H,8,0)</f>
        <v>109-25350301</v>
      </c>
      <c r="D1095" s="27" t="str">
        <f>VLOOKUP(B1095,'大货清单（不定期按GOMS更新）'!A:C,3,0)</f>
        <v>CL2535C-01</v>
      </c>
      <c r="E1095" s="27" t="str">
        <f>VLOOKUP(B1095,'大货清单（不定期按GOMS更新）'!A:H,4,0)</f>
        <v>DE,IT,PL,NL,AT</v>
      </c>
      <c r="F1095" s="27" t="str">
        <f>VLOOKUP(B1095,'大货清单（不定期按GOMS更新）'!A:H,2,0)</f>
        <v>Floor One S7 Max Pro</v>
      </c>
      <c r="G1095" s="28" t="str">
        <f>VLOOKUP(B1095,'大货清单（不定期按GOMS更新）'!A:I,9,FALSE)</f>
        <v>6932485009008</v>
      </c>
      <c r="H1095" s="27" t="str">
        <f>VLOOKUP(B1095,'大货清单（不定期按GOMS更新）'!A:H,7,0)</f>
        <v>BLUE</v>
      </c>
      <c r="I1095" s="27" t="str">
        <f>VLOOKUP(B1095,'大货清单（不定期按GOMS更新）'!A:F,6,FALSE)</f>
        <v>ACTIVE</v>
      </c>
      <c r="J1095" s="27" t="str">
        <f>VLOOKUP(B1095,'大货清单（不定期按GOMS更新）'!A:K,11,FALSE)</f>
        <v>11.1</v>
      </c>
      <c r="K1095" s="27" t="str">
        <f>VLOOKUP(B1095,'大货清单（不定期按GOMS更新）'!A:N,12,FALSE)</f>
        <v>735</v>
      </c>
      <c r="L1095" s="27" t="str">
        <f>VLOOKUP(B1095,'大货清单（不定期按GOMS更新）'!A:M,13,FALSE)</f>
        <v>331</v>
      </c>
      <c r="M1095" s="27" t="str">
        <f>VLOOKUP(B1095,'大货清单（不定期按GOMS更新）'!A:N,14,FALSE)</f>
        <v>322</v>
      </c>
      <c r="N1095" s="60" t="s">
        <v>14437</v>
      </c>
      <c r="O1095" s="27">
        <f>IFERROR(VLOOKUP(N1095,'散件迭代（不定期更新）'!C:J,8,FALSE),0)</f>
        <v>0</v>
      </c>
      <c r="P1095" s="27">
        <f>IFERROR(VLOOKUP(N1095,'散件（更新）'!B:H,3,FALSE),0)</f>
        <v>0</v>
      </c>
      <c r="Q1095" s="27" t="str">
        <f>VLOOKUP(N1095,'散件（更新）'!B:H,2,FALSE)</f>
        <v>114-25350313</v>
      </c>
      <c r="R1095" s="27" t="str">
        <f>VLOOKUP(N1095,'散件（更新）'!B:H,7,FALSE)</f>
        <v>Charging base foot pads(4pcs)</v>
      </c>
      <c r="S1095" s="27" t="str">
        <f>VLOOKUP(N1095,'散件（更新）'!B:E,4,FALSE)</f>
        <v>https://tineco-yxzt.oss-accelerate.aliyuncs.com/20250912/CADC167056A53B02E7DA55533B14BF41_1757660663659.png</v>
      </c>
      <c r="T1095" s="27" t="s">
        <v>8759</v>
      </c>
      <c r="U1095" s="28" t="str">
        <f>VLOOKUP(N1095,'散件（更新）'!B:G,6,FALSE)</f>
        <v>SP;CL2535C-01;托盘脚垫4个</v>
      </c>
      <c r="V1095" s="28">
        <f>VLOOKUP(N1095,'散件（更新）'!B:I,8,FALSE)</f>
        <v>6932485013654</v>
      </c>
    </row>
    <row r="1096" spans="1:22" ht="20.149999999999999" customHeight="1">
      <c r="A1096" s="57">
        <v>46169</v>
      </c>
      <c r="B1096" s="60" t="s">
        <v>13697</v>
      </c>
      <c r="C1096" s="27" t="str">
        <f>VLOOKUP(B1096,'大货清单（不定期按GOMS更新）'!A:H,8,0)</f>
        <v>109-25350301</v>
      </c>
      <c r="D1096" s="27" t="str">
        <f>VLOOKUP(B1096,'大货清单（不定期按GOMS更新）'!A:C,3,0)</f>
        <v>CL2535C-01</v>
      </c>
      <c r="E1096" s="27" t="str">
        <f>VLOOKUP(B1096,'大货清单（不定期按GOMS更新）'!A:H,4,0)</f>
        <v>DE,IT,PL,NL,AT</v>
      </c>
      <c r="F1096" s="27" t="str">
        <f>VLOOKUP(B1096,'大货清单（不定期按GOMS更新）'!A:H,2,0)</f>
        <v>Floor One S7 Max Pro</v>
      </c>
      <c r="G1096" s="28" t="str">
        <f>VLOOKUP(B1096,'大货清单（不定期按GOMS更新）'!A:I,9,FALSE)</f>
        <v>6932485009008</v>
      </c>
      <c r="H1096" s="27" t="str">
        <f>VLOOKUP(B1096,'大货清单（不定期按GOMS更新）'!A:H,7,0)</f>
        <v>BLUE</v>
      </c>
      <c r="I1096" s="27" t="str">
        <f>VLOOKUP(B1096,'大货清单（不定期按GOMS更新）'!A:F,6,FALSE)</f>
        <v>ACTIVE</v>
      </c>
      <c r="J1096" s="27" t="str">
        <f>VLOOKUP(B1096,'大货清单（不定期按GOMS更新）'!A:K,11,FALSE)</f>
        <v>11.1</v>
      </c>
      <c r="K1096" s="27" t="str">
        <f>VLOOKUP(B1096,'大货清单（不定期按GOMS更新）'!A:N,12,FALSE)</f>
        <v>735</v>
      </c>
      <c r="L1096" s="27" t="str">
        <f>VLOOKUP(B1096,'大货清单（不定期按GOMS更新）'!A:M,13,FALSE)</f>
        <v>331</v>
      </c>
      <c r="M1096" s="27" t="str">
        <f>VLOOKUP(B1096,'大货清单（不定期按GOMS更新）'!A:N,14,FALSE)</f>
        <v>322</v>
      </c>
      <c r="N1096" s="60" t="s">
        <v>15777</v>
      </c>
      <c r="O1096" s="27">
        <f>IFERROR(VLOOKUP(N1096,'散件迭代（不定期更新）'!C:J,8,FALSE),0)</f>
        <v>0</v>
      </c>
      <c r="P1096" s="27">
        <f>IFERROR(VLOOKUP(N1096,'散件（更新）'!B:H,3,FALSE),0)</f>
        <v>0</v>
      </c>
      <c r="Q1096" s="27" t="str">
        <f>VLOOKUP(N1096,'散件（更新）'!B:H,2,FALSE)</f>
        <v>114-25350314</v>
      </c>
      <c r="R1096" s="27" t="str">
        <f>VLOOKUP(N1096,'散件（更新）'!B:H,7,FALSE)</f>
        <v>Connector Assembly＋Buckle</v>
      </c>
      <c r="S1096" s="27" t="str">
        <f>VLOOKUP(N1096,'散件（更新）'!B:E,4,FALSE)</f>
        <v>https://tineco-yxzt.oss-accelerate.aliyuncs.com/20250912/521CF2EB2275E1884A18C167135F8F92_1757660821654.png</v>
      </c>
      <c r="T1096" s="27" t="s">
        <v>8759</v>
      </c>
      <c r="U1096" s="28" t="str">
        <f>VLOOKUP(N1096,'散件（更新）'!B:G,6,FALSE)</f>
        <v>SP;CL2535C-01;转接头组件+锁扣</v>
      </c>
      <c r="V1096" s="28">
        <f>VLOOKUP(N1096,'散件（更新）'!B:I,8,FALSE)</f>
        <v>6932485013661</v>
      </c>
    </row>
    <row r="1097" spans="1:22" ht="20.149999999999999" customHeight="1">
      <c r="A1097" s="57">
        <v>46169</v>
      </c>
      <c r="B1097" s="60" t="s">
        <v>13697</v>
      </c>
      <c r="C1097" s="27" t="str">
        <f>VLOOKUP(B1097,'大货清单（不定期按GOMS更新）'!A:H,8,0)</f>
        <v>109-25350301</v>
      </c>
      <c r="D1097" s="27" t="str">
        <f>VLOOKUP(B1097,'大货清单（不定期按GOMS更新）'!A:C,3,0)</f>
        <v>CL2535C-01</v>
      </c>
      <c r="E1097" s="27" t="str">
        <f>VLOOKUP(B1097,'大货清单（不定期按GOMS更新）'!A:H,4,0)</f>
        <v>DE,IT,PL,NL,AT</v>
      </c>
      <c r="F1097" s="27" t="str">
        <f>VLOOKUP(B1097,'大货清单（不定期按GOMS更新）'!A:H,2,0)</f>
        <v>Floor One S7 Max Pro</v>
      </c>
      <c r="G1097" s="28" t="str">
        <f>VLOOKUP(B1097,'大货清单（不定期按GOMS更新）'!A:I,9,FALSE)</f>
        <v>6932485009008</v>
      </c>
      <c r="H1097" s="27" t="str">
        <f>VLOOKUP(B1097,'大货清单（不定期按GOMS更新）'!A:H,7,0)</f>
        <v>BLUE</v>
      </c>
      <c r="I1097" s="27" t="str">
        <f>VLOOKUP(B1097,'大货清单（不定期按GOMS更新）'!A:F,6,FALSE)</f>
        <v>ACTIVE</v>
      </c>
      <c r="J1097" s="27" t="str">
        <f>VLOOKUP(B1097,'大货清单（不定期按GOMS更新）'!A:K,11,FALSE)</f>
        <v>11.1</v>
      </c>
      <c r="K1097" s="27" t="str">
        <f>VLOOKUP(B1097,'大货清单（不定期按GOMS更新）'!A:N,12,FALSE)</f>
        <v>735</v>
      </c>
      <c r="L1097" s="27" t="str">
        <f>VLOOKUP(B1097,'大货清单（不定期按GOMS更新）'!A:M,13,FALSE)</f>
        <v>331</v>
      </c>
      <c r="M1097" s="27" t="str">
        <f>VLOOKUP(B1097,'大货清单（不定期按GOMS更新）'!A:N,14,FALSE)</f>
        <v>322</v>
      </c>
      <c r="N1097" s="60" t="s">
        <v>15662</v>
      </c>
      <c r="O1097" s="27">
        <f>IFERROR(VLOOKUP(N1097,'散件迭代（不定期更新）'!C:J,8,FALSE),0)</f>
        <v>0</v>
      </c>
      <c r="P1097" s="27">
        <f>IFERROR(VLOOKUP(N1097,'散件（更新）'!B:H,3,FALSE),0)</f>
        <v>0</v>
      </c>
      <c r="Q1097" s="27" t="str">
        <f>VLOOKUP(N1097,'散件（更新）'!B:H,2,FALSE)</f>
        <v>114-25350315</v>
      </c>
      <c r="R1097" s="27" t="str">
        <f>VLOOKUP(N1097,'散件（更新）'!B:H,7,FALSE)</f>
        <v>Drain Valve ＋Filter</v>
      </c>
      <c r="S1097" s="27" t="str">
        <f>VLOOKUP(N1097,'散件（更新）'!B:E,4,FALSE)</f>
        <v>https://tineco-yxzt.oss-accelerate.aliyuncs.com/20250912/3EBFE79E6497EF4DDE34A938A9E35C8C_1757660949823.png</v>
      </c>
      <c r="T1097" s="27" t="s">
        <v>8759</v>
      </c>
      <c r="U1097" s="28" t="str">
        <f>VLOOKUP(N1097,'散件（更新）'!B:G,6,FALSE)</f>
        <v>SP;CL2535C-01;下水阀接头包胶组件+过滤网</v>
      </c>
      <c r="V1097" s="28">
        <f>VLOOKUP(N1097,'散件（更新）'!B:I,8,FALSE)</f>
        <v>6932485013678</v>
      </c>
    </row>
    <row r="1098" spans="1:22" ht="20.149999999999999" customHeight="1">
      <c r="A1098" s="57">
        <v>46169</v>
      </c>
      <c r="B1098" s="60" t="s">
        <v>13697</v>
      </c>
      <c r="C1098" s="27" t="str">
        <f>VLOOKUP(B1098,'大货清单（不定期按GOMS更新）'!A:H,8,0)</f>
        <v>109-25350301</v>
      </c>
      <c r="D1098" s="27" t="str">
        <f>VLOOKUP(B1098,'大货清单（不定期按GOMS更新）'!A:C,3,0)</f>
        <v>CL2535C-01</v>
      </c>
      <c r="E1098" s="27" t="str">
        <f>VLOOKUP(B1098,'大货清单（不定期按GOMS更新）'!A:H,4,0)</f>
        <v>DE,IT,PL,NL,AT</v>
      </c>
      <c r="F1098" s="27" t="str">
        <f>VLOOKUP(B1098,'大货清单（不定期按GOMS更新）'!A:H,2,0)</f>
        <v>Floor One S7 Max Pro</v>
      </c>
      <c r="G1098" s="28" t="str">
        <f>VLOOKUP(B1098,'大货清单（不定期按GOMS更新）'!A:I,9,FALSE)</f>
        <v>6932485009008</v>
      </c>
      <c r="H1098" s="27" t="str">
        <f>VLOOKUP(B1098,'大货清单（不定期按GOMS更新）'!A:H,7,0)</f>
        <v>BLUE</v>
      </c>
      <c r="I1098" s="27" t="str">
        <f>VLOOKUP(B1098,'大货清单（不定期按GOMS更新）'!A:F,6,FALSE)</f>
        <v>ACTIVE</v>
      </c>
      <c r="J1098" s="27" t="str">
        <f>VLOOKUP(B1098,'大货清单（不定期按GOMS更新）'!A:K,11,FALSE)</f>
        <v>11.1</v>
      </c>
      <c r="K1098" s="27" t="str">
        <f>VLOOKUP(B1098,'大货清单（不定期按GOMS更新）'!A:N,12,FALSE)</f>
        <v>735</v>
      </c>
      <c r="L1098" s="27" t="str">
        <f>VLOOKUP(B1098,'大货清单（不定期按GOMS更新）'!A:M,13,FALSE)</f>
        <v>331</v>
      </c>
      <c r="M1098" s="27" t="str">
        <f>VLOOKUP(B1098,'大货清单（不定期按GOMS更新）'!A:N,14,FALSE)</f>
        <v>322</v>
      </c>
      <c r="N1098" s="60" t="s">
        <v>15331</v>
      </c>
      <c r="O1098" s="27">
        <f>IFERROR(VLOOKUP(N1098,'散件迭代（不定期更新）'!C:J,8,FALSE),0)</f>
        <v>0</v>
      </c>
      <c r="P1098" s="27">
        <f>IFERROR(VLOOKUP(N1098,'散件（更新）'!B:H,3,FALSE),0)</f>
        <v>0</v>
      </c>
      <c r="Q1098" s="27" t="str">
        <f>VLOOKUP(N1098,'散件（更新）'!B:H,2,FALSE)</f>
        <v>114-25350325</v>
      </c>
      <c r="R1098" s="27" t="str">
        <f>VLOOKUP(N1098,'散件（更新）'!B:H,7,FALSE)</f>
        <v>Power Housing</v>
      </c>
      <c r="S1098" s="27" t="str">
        <f>VLOOKUP(N1098,'散件（更新）'!B:E,4,FALSE)</f>
        <v>https://tineco-yxzt.oss-accelerate.aliyuncs.com/20250912/72ECD4C9CCEC897627EC77DF2F135684_1757662013465.png</v>
      </c>
      <c r="T1098" s="27" t="s">
        <v>8759</v>
      </c>
      <c r="U1098" s="28" t="str">
        <f>VLOOKUP(N1098,'散件（更新）'!B:G,6,FALSE)</f>
        <v>SP;CL2535C-01;动力外壳</v>
      </c>
      <c r="V1098" s="28">
        <f>VLOOKUP(N1098,'散件（更新）'!B:I,8,FALSE)</f>
        <v>6932485013777</v>
      </c>
    </row>
    <row r="1099" spans="1:22" ht="20.149999999999999" customHeight="1">
      <c r="A1099" s="57">
        <v>46169</v>
      </c>
      <c r="B1099" s="60" t="s">
        <v>13697</v>
      </c>
      <c r="C1099" s="27" t="str">
        <f>VLOOKUP(B1099,'大货清单（不定期按GOMS更新）'!A:H,8,0)</f>
        <v>109-25350301</v>
      </c>
      <c r="D1099" s="27" t="str">
        <f>VLOOKUP(B1099,'大货清单（不定期按GOMS更新）'!A:C,3,0)</f>
        <v>CL2535C-01</v>
      </c>
      <c r="E1099" s="27" t="str">
        <f>VLOOKUP(B1099,'大货清单（不定期按GOMS更新）'!A:H,4,0)</f>
        <v>DE,IT,PL,NL,AT</v>
      </c>
      <c r="F1099" s="27" t="str">
        <f>VLOOKUP(B1099,'大货清单（不定期按GOMS更新）'!A:H,2,0)</f>
        <v>Floor One S7 Max Pro</v>
      </c>
      <c r="G1099" s="28" t="str">
        <f>VLOOKUP(B1099,'大货清单（不定期按GOMS更新）'!A:I,9,FALSE)</f>
        <v>6932485009008</v>
      </c>
      <c r="H1099" s="27" t="str">
        <f>VLOOKUP(B1099,'大货清单（不定期按GOMS更新）'!A:H,7,0)</f>
        <v>BLUE</v>
      </c>
      <c r="I1099" s="27" t="str">
        <f>VLOOKUP(B1099,'大货清单（不定期按GOMS更新）'!A:F,6,FALSE)</f>
        <v>ACTIVE</v>
      </c>
      <c r="J1099" s="27" t="str">
        <f>VLOOKUP(B1099,'大货清单（不定期按GOMS更新）'!A:K,11,FALSE)</f>
        <v>11.1</v>
      </c>
      <c r="K1099" s="27" t="str">
        <f>VLOOKUP(B1099,'大货清单（不定期按GOMS更新）'!A:N,12,FALSE)</f>
        <v>735</v>
      </c>
      <c r="L1099" s="27" t="str">
        <f>VLOOKUP(B1099,'大货清单（不定期按GOMS更新）'!A:M,13,FALSE)</f>
        <v>331</v>
      </c>
      <c r="M1099" s="27" t="str">
        <f>VLOOKUP(B1099,'大货清单（不定期按GOMS更新）'!A:N,14,FALSE)</f>
        <v>322</v>
      </c>
      <c r="N1099" s="60" t="s">
        <v>14586</v>
      </c>
      <c r="O1099" s="27">
        <f>IFERROR(VLOOKUP(N1099,'散件迭代（不定期更新）'!C:J,8,FALSE),0)</f>
        <v>0</v>
      </c>
      <c r="P1099" s="27">
        <f>IFERROR(VLOOKUP(N1099,'散件（更新）'!B:H,3,FALSE),0)</f>
        <v>0</v>
      </c>
      <c r="Q1099" s="27" t="str">
        <f>VLOOKUP(N1099,'散件（更新）'!B:H,2,FALSE)</f>
        <v>114-25350326</v>
      </c>
      <c r="R1099" s="27" t="str">
        <f>VLOOKUP(N1099,'散件（更新）'!B:H,7,FALSE)</f>
        <v>Main Body Front Cover</v>
      </c>
      <c r="S1099" s="27" t="str">
        <f>VLOOKUP(N1099,'散件（更新）'!B:E,4,FALSE)</f>
        <v>https://tineco-yxzt.oss-accelerate.aliyuncs.com/20250912/dd0e0d69-a2fc-442c-a178-69fd554a94fe_1757662156852.png</v>
      </c>
      <c r="T1099" s="27" t="s">
        <v>8759</v>
      </c>
      <c r="U1099" s="28" t="str">
        <f>VLOOKUP(N1099,'散件（更新）'!B:G,6,FALSE)</f>
        <v>SP;CL2535C-01;机体前盖</v>
      </c>
      <c r="V1099" s="28">
        <f>VLOOKUP(N1099,'散件（更新）'!B:I,8,FALSE)</f>
        <v>6932485013784</v>
      </c>
    </row>
    <row r="1100" spans="1:22" ht="20.149999999999999" customHeight="1">
      <c r="A1100" s="57">
        <v>46169</v>
      </c>
      <c r="B1100" s="60" t="s">
        <v>13697</v>
      </c>
      <c r="C1100" s="27" t="str">
        <f>VLOOKUP(B1100,'大货清单（不定期按GOMS更新）'!A:H,8,0)</f>
        <v>109-25350301</v>
      </c>
      <c r="D1100" s="27" t="str">
        <f>VLOOKUP(B1100,'大货清单（不定期按GOMS更新）'!A:C,3,0)</f>
        <v>CL2535C-01</v>
      </c>
      <c r="E1100" s="27" t="str">
        <f>VLOOKUP(B1100,'大货清单（不定期按GOMS更新）'!A:H,4,0)</f>
        <v>DE,IT,PL,NL,AT</v>
      </c>
      <c r="F1100" s="27" t="str">
        <f>VLOOKUP(B1100,'大货清单（不定期按GOMS更新）'!A:H,2,0)</f>
        <v>Floor One S7 Max Pro</v>
      </c>
      <c r="G1100" s="28" t="str">
        <f>VLOOKUP(B1100,'大货清单（不定期按GOMS更新）'!A:I,9,FALSE)</f>
        <v>6932485009008</v>
      </c>
      <c r="H1100" s="27" t="str">
        <f>VLOOKUP(B1100,'大货清单（不定期按GOMS更新）'!A:H,7,0)</f>
        <v>BLUE</v>
      </c>
      <c r="I1100" s="27" t="str">
        <f>VLOOKUP(B1100,'大货清单（不定期按GOMS更新）'!A:F,6,FALSE)</f>
        <v>ACTIVE</v>
      </c>
      <c r="J1100" s="27" t="str">
        <f>VLOOKUP(B1100,'大货清单（不定期按GOMS更新）'!A:K,11,FALSE)</f>
        <v>11.1</v>
      </c>
      <c r="K1100" s="27" t="str">
        <f>VLOOKUP(B1100,'大货清单（不定期按GOMS更新）'!A:N,12,FALSE)</f>
        <v>735</v>
      </c>
      <c r="L1100" s="27" t="str">
        <f>VLOOKUP(B1100,'大货清单（不定期按GOMS更新）'!A:M,13,FALSE)</f>
        <v>331</v>
      </c>
      <c r="M1100" s="27" t="str">
        <f>VLOOKUP(B1100,'大货清单（不定期按GOMS更新）'!A:N,14,FALSE)</f>
        <v>322</v>
      </c>
      <c r="N1100" s="60" t="s">
        <v>14530</v>
      </c>
      <c r="O1100" s="27">
        <f>IFERROR(VLOOKUP(N1100,'散件迭代（不定期更新）'!C:J,8,FALSE),0)</f>
        <v>0</v>
      </c>
      <c r="P1100" s="27">
        <f>IFERROR(VLOOKUP(N1100,'散件（更新）'!B:H,3,FALSE),0)</f>
        <v>0</v>
      </c>
      <c r="Q1100" s="27" t="str">
        <f>VLOOKUP(N1100,'散件（更新）'!B:H,2,FALSE)</f>
        <v>114-25350328</v>
      </c>
      <c r="R1100" s="27" t="str">
        <f>VLOOKUP(N1100,'散件（更新）'!B:H,7,FALSE)</f>
        <v>Main Body Lower Cover</v>
      </c>
      <c r="S1100" s="27" t="str">
        <f>VLOOKUP(N1100,'散件（更新）'!B:E,4,FALSE)</f>
        <v>https://tineco-yxzt.oss-accelerate.aliyuncs.com/20250912/5A56108782FD76FD54B8C624B15CD97B_1757662430725.png</v>
      </c>
      <c r="T1100" s="27" t="s">
        <v>8759</v>
      </c>
      <c r="U1100" s="28" t="str">
        <f>VLOOKUP(N1100,'散件（更新）'!B:G,6,FALSE)</f>
        <v>SP;CL2535C-01;机体下装饰盖</v>
      </c>
      <c r="V1100" s="28">
        <f>VLOOKUP(N1100,'散件（更新）'!B:I,8,FALSE)</f>
        <v>6932485013807</v>
      </c>
    </row>
    <row r="1101" spans="1:22" ht="20.149999999999999" customHeight="1">
      <c r="A1101" s="57">
        <v>46169</v>
      </c>
      <c r="B1101" s="60" t="s">
        <v>13697</v>
      </c>
      <c r="C1101" s="27" t="str">
        <f>VLOOKUP(B1101,'大货清单（不定期按GOMS更新）'!A:H,8,0)</f>
        <v>109-25350301</v>
      </c>
      <c r="D1101" s="27" t="str">
        <f>VLOOKUP(B1101,'大货清单（不定期按GOMS更新）'!A:C,3,0)</f>
        <v>CL2535C-01</v>
      </c>
      <c r="E1101" s="27" t="str">
        <f>VLOOKUP(B1101,'大货清单（不定期按GOMS更新）'!A:H,4,0)</f>
        <v>DE,IT,PL,NL,AT</v>
      </c>
      <c r="F1101" s="27" t="str">
        <f>VLOOKUP(B1101,'大货清单（不定期按GOMS更新）'!A:H,2,0)</f>
        <v>Floor One S7 Max Pro</v>
      </c>
      <c r="G1101" s="28" t="str">
        <f>VLOOKUP(B1101,'大货清单（不定期按GOMS更新）'!A:I,9,FALSE)</f>
        <v>6932485009008</v>
      </c>
      <c r="H1101" s="27" t="str">
        <f>VLOOKUP(B1101,'大货清单（不定期按GOMS更新）'!A:H,7,0)</f>
        <v>BLUE</v>
      </c>
      <c r="I1101" s="27" t="str">
        <f>VLOOKUP(B1101,'大货清单（不定期按GOMS更新）'!A:F,6,FALSE)</f>
        <v>ACTIVE</v>
      </c>
      <c r="J1101" s="27" t="str">
        <f>VLOOKUP(B1101,'大货清单（不定期按GOMS更新）'!A:K,11,FALSE)</f>
        <v>11.1</v>
      </c>
      <c r="K1101" s="27" t="str">
        <f>VLOOKUP(B1101,'大货清单（不定期按GOMS更新）'!A:N,12,FALSE)</f>
        <v>735</v>
      </c>
      <c r="L1101" s="27" t="str">
        <f>VLOOKUP(B1101,'大货清单（不定期按GOMS更新）'!A:M,13,FALSE)</f>
        <v>331</v>
      </c>
      <c r="M1101" s="27" t="str">
        <f>VLOOKUP(B1101,'大货清单（不定期按GOMS更新）'!A:N,14,FALSE)</f>
        <v>322</v>
      </c>
      <c r="N1101" s="60" t="s">
        <v>7947</v>
      </c>
      <c r="O1101" s="27">
        <f>IFERROR(VLOOKUP(N1101,'散件迭代（不定期更新）'!C:J,8,FALSE),0)</f>
        <v>0</v>
      </c>
      <c r="P1101" s="27" t="str">
        <f>IFERROR(VLOOKUP(N1101,'散件（更新）'!B:H,3,FALSE),0)</f>
        <v/>
      </c>
      <c r="Q1101" s="27" t="str">
        <f>VLOOKUP(N1101,'散件（更新）'!B:H,2,FALSE)</f>
        <v>114-23480614</v>
      </c>
      <c r="R1101" s="27" t="str">
        <f>VLOOKUP(N1101,'散件（更新）'!B:H,7,FALSE)</f>
        <v>Wire</v>
      </c>
      <c r="S1101" s="27">
        <f>VLOOKUP(N1101,'散件（更新）'!B:E,4,FALSE)</f>
        <v>0</v>
      </c>
      <c r="T1101" s="27" t="s">
        <v>8759</v>
      </c>
      <c r="U1101" s="28" t="str">
        <f>VLOOKUP(N1101,'散件（更新）'!B:G,6,FALSE)</f>
        <v>电源线（欧插）</v>
      </c>
      <c r="V1101" s="28">
        <f>VLOOKUP(N1101,'散件（更新）'!B:I,8,FALSE)</f>
        <v>6932485003990</v>
      </c>
    </row>
    <row r="1102" spans="1:22" ht="20.149999999999999" customHeight="1">
      <c r="A1102" s="57">
        <v>46169</v>
      </c>
      <c r="B1102" s="60" t="s">
        <v>13697</v>
      </c>
      <c r="C1102" s="27" t="str">
        <f>VLOOKUP(B1102,'大货清单（不定期按GOMS更新）'!A:H,8,0)</f>
        <v>109-25350301</v>
      </c>
      <c r="D1102" s="27" t="str">
        <f>VLOOKUP(B1102,'大货清单（不定期按GOMS更新）'!A:C,3,0)</f>
        <v>CL2535C-01</v>
      </c>
      <c r="E1102" s="27" t="str">
        <f>VLOOKUP(B1102,'大货清单（不定期按GOMS更新）'!A:H,4,0)</f>
        <v>DE,IT,PL,NL,AT</v>
      </c>
      <c r="F1102" s="27" t="str">
        <f>VLOOKUP(B1102,'大货清单（不定期按GOMS更新）'!A:H,2,0)</f>
        <v>Floor One S7 Max Pro</v>
      </c>
      <c r="G1102" s="28" t="str">
        <f>VLOOKUP(B1102,'大货清单（不定期按GOMS更新）'!A:I,9,FALSE)</f>
        <v>6932485009008</v>
      </c>
      <c r="H1102" s="27" t="str">
        <f>VLOOKUP(B1102,'大货清单（不定期按GOMS更新）'!A:H,7,0)</f>
        <v>BLUE</v>
      </c>
      <c r="I1102" s="27" t="str">
        <f>VLOOKUP(B1102,'大货清单（不定期按GOMS更新）'!A:F,6,FALSE)</f>
        <v>ACTIVE</v>
      </c>
      <c r="J1102" s="27" t="str">
        <f>VLOOKUP(B1102,'大货清单（不定期按GOMS更新）'!A:K,11,FALSE)</f>
        <v>11.1</v>
      </c>
      <c r="K1102" s="27" t="str">
        <f>VLOOKUP(B1102,'大货清单（不定期按GOMS更新）'!A:N,12,FALSE)</f>
        <v>735</v>
      </c>
      <c r="L1102" s="27" t="str">
        <f>VLOOKUP(B1102,'大货清单（不定期按GOMS更新）'!A:M,13,FALSE)</f>
        <v>331</v>
      </c>
      <c r="M1102" s="27" t="str">
        <f>VLOOKUP(B1102,'大货清单（不定期按GOMS更新）'!A:N,14,FALSE)</f>
        <v>322</v>
      </c>
      <c r="N1102" s="60" t="s">
        <v>14547</v>
      </c>
      <c r="O1102" s="27">
        <f>IFERROR(VLOOKUP(N1102,'散件迭代（不定期更新）'!C:J,8,FALSE),0)</f>
        <v>0</v>
      </c>
      <c r="P1102" s="27">
        <f>IFERROR(VLOOKUP(N1102,'散件（更新）'!B:H,3,FALSE),0)</f>
        <v>0</v>
      </c>
      <c r="Q1102" s="27" t="str">
        <f>VLOOKUP(N1102,'散件（更新）'!B:H,2,FALSE)</f>
        <v>114-25350306</v>
      </c>
      <c r="R1102" s="27" t="str">
        <f>VLOOKUP(N1102,'散件（更新）'!B:H,7,FALSE)</f>
        <v>Brush Roller Assembly Charging Connection Wire</v>
      </c>
      <c r="S1102" s="27" t="str">
        <f>VLOOKUP(N1102,'散件（更新）'!B:E,4,FALSE)</f>
        <v>https://tineco-yxzt.oss-accelerate.aliyuncs.com/20250912/61FEEB9F93938DC818E18F01189A01A4_1757659979002.png</v>
      </c>
      <c r="T1102" s="27" t="s">
        <v>8759</v>
      </c>
      <c r="U1102" s="28" t="str">
        <f>VLOOKUP(N1102,'散件（更新）'!B:G,6,FALSE)</f>
        <v>SP;CL2535C-01;地刷充电对接导线组件</v>
      </c>
      <c r="V1102" s="28">
        <f>VLOOKUP(N1102,'散件（更新）'!B:I,8,FALSE)</f>
        <v>6932485013586</v>
      </c>
    </row>
    <row r="1103" spans="1:22" ht="20.149999999999999" customHeight="1">
      <c r="A1103" s="57">
        <v>46169</v>
      </c>
      <c r="B1103" s="60" t="s">
        <v>13697</v>
      </c>
      <c r="C1103" s="27" t="str">
        <f>VLOOKUP(B1103,'大货清单（不定期按GOMS更新）'!A:H,8,0)</f>
        <v>109-25350301</v>
      </c>
      <c r="D1103" s="27" t="str">
        <f>VLOOKUP(B1103,'大货清单（不定期按GOMS更新）'!A:C,3,0)</f>
        <v>CL2535C-01</v>
      </c>
      <c r="E1103" s="27" t="str">
        <f>VLOOKUP(B1103,'大货清单（不定期按GOMS更新）'!A:H,4,0)</f>
        <v>DE,IT,PL,NL,AT</v>
      </c>
      <c r="F1103" s="27" t="str">
        <f>VLOOKUP(B1103,'大货清单（不定期按GOMS更新）'!A:H,2,0)</f>
        <v>Floor One S7 Max Pro</v>
      </c>
      <c r="G1103" s="28" t="str">
        <f>VLOOKUP(B1103,'大货清单（不定期按GOMS更新）'!A:I,9,FALSE)</f>
        <v>6932485009008</v>
      </c>
      <c r="H1103" s="27" t="str">
        <f>VLOOKUP(B1103,'大货清单（不定期按GOMS更新）'!A:H,7,0)</f>
        <v>BLUE</v>
      </c>
      <c r="I1103" s="27" t="str">
        <f>VLOOKUP(B1103,'大货清单（不定期按GOMS更新）'!A:F,6,FALSE)</f>
        <v>ACTIVE</v>
      </c>
      <c r="J1103" s="27" t="str">
        <f>VLOOKUP(B1103,'大货清单（不定期按GOMS更新）'!A:K,11,FALSE)</f>
        <v>11.1</v>
      </c>
      <c r="K1103" s="27" t="str">
        <f>VLOOKUP(B1103,'大货清单（不定期按GOMS更新）'!A:N,12,FALSE)</f>
        <v>735</v>
      </c>
      <c r="L1103" s="27" t="str">
        <f>VLOOKUP(B1103,'大货清单（不定期按GOMS更新）'!A:M,13,FALSE)</f>
        <v>331</v>
      </c>
      <c r="M1103" s="27" t="str">
        <f>VLOOKUP(B1103,'大货清单（不定期按GOMS更新）'!A:N,14,FALSE)</f>
        <v>322</v>
      </c>
      <c r="N1103" s="60" t="s">
        <v>15009</v>
      </c>
      <c r="O1103" s="27">
        <f>IFERROR(VLOOKUP(N1103,'散件迭代（不定期更新）'!C:J,8,FALSE),0)</f>
        <v>0</v>
      </c>
      <c r="P1103" s="27">
        <f>IFERROR(VLOOKUP(N1103,'散件（更新）'!B:H,3,FALSE),0)</f>
        <v>0</v>
      </c>
      <c r="Q1103" s="27" t="str">
        <f>VLOOKUP(N1103,'散件（更新）'!B:H,2,FALSE)</f>
        <v>114-25350317</v>
      </c>
      <c r="R1103" s="27" t="str">
        <f>VLOOKUP(N1103,'散件（更新）'!B:H,7,FALSE)</f>
        <v>Charging Base NTC Wire Assembly</v>
      </c>
      <c r="S1103" s="27" t="str">
        <f>VLOOKUP(N1103,'散件（更新）'!B:E,4,FALSE)</f>
        <v>https://tineco-yxzt.oss-accelerate.aliyuncs.com/20250912/15DACD461F05AB5CAE1CD8967655659C_1757661186830.png</v>
      </c>
      <c r="T1103" s="27" t="s">
        <v>8759</v>
      </c>
      <c r="U1103" s="28" t="str">
        <f>VLOOKUP(N1103,'散件（更新）'!B:G,6,FALSE)</f>
        <v>SP;CL2535C-01;NTC导线组件</v>
      </c>
      <c r="V1103" s="28">
        <f>VLOOKUP(N1103,'散件（更新）'!B:I,8,FALSE)</f>
        <v>6932485013692</v>
      </c>
    </row>
    <row r="1104" spans="1:22" ht="20.149999999999999" customHeight="1">
      <c r="A1104" s="57">
        <v>46169</v>
      </c>
      <c r="B1104" s="60" t="s">
        <v>13697</v>
      </c>
      <c r="C1104" s="27" t="str">
        <f>VLOOKUP(B1104,'大货清单（不定期按GOMS更新）'!A:H,8,0)</f>
        <v>109-25350301</v>
      </c>
      <c r="D1104" s="27" t="str">
        <f>VLOOKUP(B1104,'大货清单（不定期按GOMS更新）'!A:C,3,0)</f>
        <v>CL2535C-01</v>
      </c>
      <c r="E1104" s="27" t="str">
        <f>VLOOKUP(B1104,'大货清单（不定期按GOMS更新）'!A:H,4,0)</f>
        <v>DE,IT,PL,NL,AT</v>
      </c>
      <c r="F1104" s="27" t="str">
        <f>VLOOKUP(B1104,'大货清单（不定期按GOMS更新）'!A:H,2,0)</f>
        <v>Floor One S7 Max Pro</v>
      </c>
      <c r="G1104" s="28" t="str">
        <f>VLOOKUP(B1104,'大货清单（不定期按GOMS更新）'!A:I,9,FALSE)</f>
        <v>6932485009008</v>
      </c>
      <c r="H1104" s="27" t="str">
        <f>VLOOKUP(B1104,'大货清单（不定期按GOMS更新）'!A:H,7,0)</f>
        <v>BLUE</v>
      </c>
      <c r="I1104" s="27" t="str">
        <f>VLOOKUP(B1104,'大货清单（不定期按GOMS更新）'!A:F,6,FALSE)</f>
        <v>ACTIVE</v>
      </c>
      <c r="J1104" s="27" t="str">
        <f>VLOOKUP(B1104,'大货清单（不定期按GOMS更新）'!A:K,11,FALSE)</f>
        <v>11.1</v>
      </c>
      <c r="K1104" s="27" t="str">
        <f>VLOOKUP(B1104,'大货清单（不定期按GOMS更新）'!A:N,12,FALSE)</f>
        <v>735</v>
      </c>
      <c r="L1104" s="27" t="str">
        <f>VLOOKUP(B1104,'大货清单（不定期按GOMS更新）'!A:M,13,FALSE)</f>
        <v>331</v>
      </c>
      <c r="M1104" s="27" t="str">
        <f>VLOOKUP(B1104,'大货清单（不定期按GOMS更新）'!A:N,14,FALSE)</f>
        <v>322</v>
      </c>
      <c r="N1104" s="60" t="s">
        <v>15470</v>
      </c>
      <c r="O1104" s="27">
        <f>IFERROR(VLOOKUP(N1104,'散件迭代（不定期更新）'!C:J,8,FALSE),0)</f>
        <v>0</v>
      </c>
      <c r="P1104" s="27">
        <f>IFERROR(VLOOKUP(N1104,'散件（更新）'!B:H,3,FALSE),0)</f>
        <v>0</v>
      </c>
      <c r="Q1104" s="27" t="str">
        <f>VLOOKUP(N1104,'散件（更新）'!B:H,2,FALSE)</f>
        <v>114-25350320</v>
      </c>
      <c r="R1104" s="27" t="str">
        <f>VLOOKUP(N1104,'散件（更新）'!B:H,7,FALSE)</f>
        <v>Heating Wire Assembly</v>
      </c>
      <c r="S1104" s="27" t="str">
        <f>VLOOKUP(N1104,'散件（更新）'!B:E,4,FALSE)</f>
        <v>https://tineco-yxzt.oss-accelerate.aliyuncs.com/20250912/15A85CB0788197252D8AC598E5A0B9A0_1757661534785.png</v>
      </c>
      <c r="T1104" s="27" t="s">
        <v>8759</v>
      </c>
      <c r="U1104" s="28" t="str">
        <f>VLOOKUP(N1104,'散件（更新）'!B:G,6,FALSE)</f>
        <v>SP;CL2535C-01;发热丝组件</v>
      </c>
      <c r="V1104" s="28">
        <f>VLOOKUP(N1104,'散件（更新）'!B:I,8,FALSE)</f>
        <v>6932485013722</v>
      </c>
    </row>
    <row r="1105" spans="1:22" ht="20.149999999999999" customHeight="1">
      <c r="A1105" s="57">
        <v>46169</v>
      </c>
      <c r="B1105" s="60" t="s">
        <v>13697</v>
      </c>
      <c r="C1105" s="27" t="str">
        <f>VLOOKUP(B1105,'大货清单（不定期按GOMS更新）'!A:H,8,0)</f>
        <v>109-25350301</v>
      </c>
      <c r="D1105" s="27" t="str">
        <f>VLOOKUP(B1105,'大货清单（不定期按GOMS更新）'!A:C,3,0)</f>
        <v>CL2535C-01</v>
      </c>
      <c r="E1105" s="27" t="str">
        <f>VLOOKUP(B1105,'大货清单（不定期按GOMS更新）'!A:H,4,0)</f>
        <v>DE,IT,PL,NL,AT</v>
      </c>
      <c r="F1105" s="27" t="str">
        <f>VLOOKUP(B1105,'大货清单（不定期按GOMS更新）'!A:H,2,0)</f>
        <v>Floor One S7 Max Pro</v>
      </c>
      <c r="G1105" s="28" t="str">
        <f>VLOOKUP(B1105,'大货清单（不定期按GOMS更新）'!A:I,9,FALSE)</f>
        <v>6932485009008</v>
      </c>
      <c r="H1105" s="27" t="str">
        <f>VLOOKUP(B1105,'大货清单（不定期按GOMS更新）'!A:H,7,0)</f>
        <v>BLUE</v>
      </c>
      <c r="I1105" s="27" t="str">
        <f>VLOOKUP(B1105,'大货清单（不定期按GOMS更新）'!A:F,6,FALSE)</f>
        <v>ACTIVE</v>
      </c>
      <c r="J1105" s="27" t="str">
        <f>VLOOKUP(B1105,'大货清单（不定期按GOMS更新）'!A:K,11,FALSE)</f>
        <v>11.1</v>
      </c>
      <c r="K1105" s="27" t="str">
        <f>VLOOKUP(B1105,'大货清单（不定期按GOMS更新）'!A:N,12,FALSE)</f>
        <v>735</v>
      </c>
      <c r="L1105" s="27" t="str">
        <f>VLOOKUP(B1105,'大货清单（不定期按GOMS更新）'!A:M,13,FALSE)</f>
        <v>331</v>
      </c>
      <c r="M1105" s="27" t="str">
        <f>VLOOKUP(B1105,'大货清单（不定期按GOMS更新）'!A:N,14,FALSE)</f>
        <v>322</v>
      </c>
      <c r="N1105" s="60" t="s">
        <v>15336</v>
      </c>
      <c r="O1105" s="27">
        <f>IFERROR(VLOOKUP(N1105,'散件迭代（不定期更新）'!C:J,8,FALSE),0)</f>
        <v>0</v>
      </c>
      <c r="P1105" s="27">
        <f>IFERROR(VLOOKUP(N1105,'散件（更新）'!B:H,3,FALSE),0)</f>
        <v>0</v>
      </c>
      <c r="Q1105" s="27" t="str">
        <f>VLOOKUP(N1105,'散件（更新）'!B:H,2,FALSE)</f>
        <v>114-25350323</v>
      </c>
      <c r="R1105" s="27" t="str">
        <f>VLOOKUP(N1105,'散件（更新）'!B:H,7,FALSE)</f>
        <v>Main Body Signal Detection Assembly</v>
      </c>
      <c r="S1105" s="27" t="str">
        <f>VLOOKUP(N1105,'散件（更新）'!B:E,4,FALSE)</f>
        <v>https://tineco-yxzt.oss-accelerate.aliyuncs.com/20250912/D4284574C07A87EC7D572454F6D18126_1757661802455.png</v>
      </c>
      <c r="T1105" s="27" t="s">
        <v>8759</v>
      </c>
      <c r="U1105" s="28" t="str">
        <f>VLOOKUP(N1105,'散件（更新）'!B:G,6,FALSE)</f>
        <v>SP;CL2535C-01;机身信号检测组件</v>
      </c>
      <c r="V1105" s="28">
        <f>VLOOKUP(N1105,'散件（更新）'!B:I,8,FALSE)</f>
        <v>6932485013753</v>
      </c>
    </row>
    <row r="1106" spans="1:22" ht="20.149999999999999" customHeight="1">
      <c r="A1106" s="57">
        <v>46169</v>
      </c>
      <c r="B1106" s="60" t="s">
        <v>13697</v>
      </c>
      <c r="C1106" s="27" t="str">
        <f>VLOOKUP(B1106,'大货清单（不定期按GOMS更新）'!A:H,8,0)</f>
        <v>109-25350301</v>
      </c>
      <c r="D1106" s="27" t="str">
        <f>VLOOKUP(B1106,'大货清单（不定期按GOMS更新）'!A:C,3,0)</f>
        <v>CL2535C-01</v>
      </c>
      <c r="E1106" s="27" t="str">
        <f>VLOOKUP(B1106,'大货清单（不定期按GOMS更新）'!A:H,4,0)</f>
        <v>DE,IT,PL,NL,AT</v>
      </c>
      <c r="F1106" s="27" t="str">
        <f>VLOOKUP(B1106,'大货清单（不定期按GOMS更新）'!A:H,2,0)</f>
        <v>Floor One S7 Max Pro</v>
      </c>
      <c r="G1106" s="28" t="str">
        <f>VLOOKUP(B1106,'大货清单（不定期按GOMS更新）'!A:I,9,FALSE)</f>
        <v>6932485009008</v>
      </c>
      <c r="H1106" s="27" t="str">
        <f>VLOOKUP(B1106,'大货清单（不定期按GOMS更新）'!A:H,7,0)</f>
        <v>BLUE</v>
      </c>
      <c r="I1106" s="27" t="str">
        <f>VLOOKUP(B1106,'大货清单（不定期按GOMS更新）'!A:F,6,FALSE)</f>
        <v>ACTIVE</v>
      </c>
      <c r="J1106" s="27" t="str">
        <f>VLOOKUP(B1106,'大货清单（不定期按GOMS更新）'!A:K,11,FALSE)</f>
        <v>11.1</v>
      </c>
      <c r="K1106" s="27" t="str">
        <f>VLOOKUP(B1106,'大货清单（不定期按GOMS更新）'!A:N,12,FALSE)</f>
        <v>735</v>
      </c>
      <c r="L1106" s="27" t="str">
        <f>VLOOKUP(B1106,'大货清单（不定期按GOMS更新）'!A:M,13,FALSE)</f>
        <v>331</v>
      </c>
      <c r="M1106" s="27" t="str">
        <f>VLOOKUP(B1106,'大货清单（不定期按GOMS更新）'!A:N,14,FALSE)</f>
        <v>322</v>
      </c>
      <c r="N1106" s="60" t="s">
        <v>15881</v>
      </c>
      <c r="O1106" s="27">
        <f>IFERROR(VLOOKUP(N1106,'散件迭代（不定期更新）'!C:J,8,FALSE),0)</f>
        <v>0</v>
      </c>
      <c r="P1106" s="27">
        <f>IFERROR(VLOOKUP(N1106,'散件（更新）'!B:H,3,FALSE),0)</f>
        <v>0</v>
      </c>
      <c r="Q1106" s="27" t="str">
        <f>VLOOKUP(N1106,'散件（更新）'!B:H,2,FALSE)</f>
        <v>114-25350302</v>
      </c>
      <c r="R1106" s="27" t="str">
        <f>VLOOKUP(N1106,'散件（更新）'!B:H,7,FALSE)</f>
        <v>Micro Switch ＋Wire</v>
      </c>
      <c r="S1106" s="27" t="str">
        <f>VLOOKUP(N1106,'散件（更新）'!B:E,4,FALSE)</f>
        <v>https://tineco-yxzt.oss-accelerate.aliyuncs.com/20250912/0180e578-009f-4e2b-b7eb-c52b6b19abaa_1757659464697.png</v>
      </c>
      <c r="T1106" s="27" t="s">
        <v>8759</v>
      </c>
      <c r="U1106" s="28" t="str">
        <f>VLOOKUP(N1106,'散件（更新）'!B:G,6,FALSE)</f>
        <v>SP;CL2535C-01;微动开关+导线</v>
      </c>
      <c r="V1106" s="28">
        <f>VLOOKUP(N1106,'散件（更新）'!B:I,8,FALSE)</f>
        <v>6932485013548</v>
      </c>
    </row>
    <row r="1107" spans="1:22" ht="20.149999999999999" customHeight="1">
      <c r="A1107" s="57">
        <v>46169</v>
      </c>
      <c r="B1107" s="60" t="s">
        <v>13697</v>
      </c>
      <c r="C1107" s="27" t="str">
        <f>VLOOKUP(B1107,'大货清单（不定期按GOMS更新）'!A:H,8,0)</f>
        <v>109-25350301</v>
      </c>
      <c r="D1107" s="27" t="str">
        <f>VLOOKUP(B1107,'大货清单（不定期按GOMS更新）'!A:C,3,0)</f>
        <v>CL2535C-01</v>
      </c>
      <c r="E1107" s="27" t="str">
        <f>VLOOKUP(B1107,'大货清单（不定期按GOMS更新）'!A:H,4,0)</f>
        <v>DE,IT,PL,NL,AT</v>
      </c>
      <c r="F1107" s="27" t="str">
        <f>VLOOKUP(B1107,'大货清单（不定期按GOMS更新）'!A:H,2,0)</f>
        <v>Floor One S7 Max Pro</v>
      </c>
      <c r="G1107" s="28" t="str">
        <f>VLOOKUP(B1107,'大货清单（不定期按GOMS更新）'!A:I,9,FALSE)</f>
        <v>6932485009008</v>
      </c>
      <c r="H1107" s="27" t="str">
        <f>VLOOKUP(B1107,'大货清单（不定期按GOMS更新）'!A:H,7,0)</f>
        <v>BLUE</v>
      </c>
      <c r="I1107" s="27" t="str">
        <f>VLOOKUP(B1107,'大货清单（不定期按GOMS更新）'!A:F,6,FALSE)</f>
        <v>ACTIVE</v>
      </c>
      <c r="J1107" s="27" t="str">
        <f>VLOOKUP(B1107,'大货清单（不定期按GOMS更新）'!A:K,11,FALSE)</f>
        <v>11.1</v>
      </c>
      <c r="K1107" s="27" t="str">
        <f>VLOOKUP(B1107,'大货清单（不定期按GOMS更新）'!A:N,12,FALSE)</f>
        <v>735</v>
      </c>
      <c r="L1107" s="27" t="str">
        <f>VLOOKUP(B1107,'大货清单（不定期按GOMS更新）'!A:M,13,FALSE)</f>
        <v>331</v>
      </c>
      <c r="M1107" s="27" t="str">
        <f>VLOOKUP(B1107,'大货清单（不定期按GOMS更新）'!A:N,14,FALSE)</f>
        <v>322</v>
      </c>
      <c r="N1107" s="60" t="s">
        <v>8062</v>
      </c>
      <c r="O1107" s="27">
        <f>IFERROR(VLOOKUP(N1107,'散件迭代（不定期更新）'!C:J,8,FALSE),0)</f>
        <v>0</v>
      </c>
      <c r="P1107" s="27" t="str">
        <f>IFERROR(VLOOKUP(N1107,'散件（更新）'!B:H,3,FALSE),0)</f>
        <v/>
      </c>
      <c r="Q1107" s="27" t="str">
        <f>VLOOKUP(N1107,'散件（更新）'!B:H,2,FALSE)</f>
        <v>114-23761805</v>
      </c>
      <c r="R1107" s="27" t="str">
        <f>VLOOKUP(N1107,'散件（更新）'!B:H,7,FALSE)</f>
        <v>Motor</v>
      </c>
      <c r="S1107" s="27" t="str">
        <f>VLOOKUP(N1107,'散件（更新）'!B:E,4,FALSE)</f>
        <v>https://tineco-yxzt.oss-accelerate.aliyuncs.com/20241219/weixintupian_202411141109495_1734586641284.jpg</v>
      </c>
      <c r="T1107" s="27" t="s">
        <v>8759</v>
      </c>
      <c r="U1107" s="28" t="str">
        <f>VLOOKUP(N1107,'散件（更新）'!B:G,6,FALSE)</f>
        <v>主电机组件</v>
      </c>
      <c r="V1107" s="28">
        <f>VLOOKUP(N1107,'散件（更新）'!B:I,8,FALSE)</f>
        <v>6932485002443</v>
      </c>
    </row>
    <row r="1108" spans="1:22" ht="20.149999999999999" customHeight="1">
      <c r="A1108" s="57">
        <v>46169</v>
      </c>
      <c r="B1108" s="58" t="s">
        <v>13697</v>
      </c>
      <c r="C1108" s="27" t="str">
        <f>VLOOKUP(B1108,'大货清单（不定期按GOMS更新）'!A:H,8,0)</f>
        <v>109-25350301</v>
      </c>
      <c r="D1108" s="27" t="str">
        <f>VLOOKUP(B1108,'大货清单（不定期按GOMS更新）'!A:C,3,0)</f>
        <v>CL2535C-01</v>
      </c>
      <c r="E1108" s="27" t="str">
        <f>VLOOKUP(B1108,'大货清单（不定期按GOMS更新）'!A:H,4,0)</f>
        <v>DE,IT,PL,NL,AT</v>
      </c>
      <c r="F1108" s="27" t="str">
        <f>VLOOKUP(B1108,'大货清单（不定期按GOMS更新）'!A:H,2,0)</f>
        <v>Floor One S7 Max Pro</v>
      </c>
      <c r="G1108" s="28" t="str">
        <f>VLOOKUP(B1108,'大货清单（不定期按GOMS更新）'!A:I,9,FALSE)</f>
        <v>6932485009008</v>
      </c>
      <c r="H1108" s="27" t="str">
        <f>VLOOKUP(B1108,'大货清单（不定期按GOMS更新）'!A:H,7,0)</f>
        <v>BLUE</v>
      </c>
      <c r="I1108" s="27" t="str">
        <f>VLOOKUP(B1108,'大货清单（不定期按GOMS更新）'!A:F,6,FALSE)</f>
        <v>ACTIVE</v>
      </c>
      <c r="J1108" s="27" t="str">
        <f>VLOOKUP(B1108,'大货清单（不定期按GOMS更新）'!A:K,11,FALSE)</f>
        <v>11.1</v>
      </c>
      <c r="K1108" s="27" t="str">
        <f>VLOOKUP(B1108,'大货清单（不定期按GOMS更新）'!A:N,12,FALSE)</f>
        <v>735</v>
      </c>
      <c r="L1108" s="27" t="str">
        <f>VLOOKUP(B1108,'大货清单（不定期按GOMS更新）'!A:M,13,FALSE)</f>
        <v>331</v>
      </c>
      <c r="M1108" s="27" t="str">
        <f>VLOOKUP(B1108,'大货清单（不定期按GOMS更新）'!A:N,14,FALSE)</f>
        <v>322</v>
      </c>
      <c r="N1108" s="58" t="s">
        <v>15023</v>
      </c>
      <c r="O1108" s="27">
        <f>IFERROR(VLOOKUP(N1108,'散件迭代（不定期更新）'!C:J,8,FALSE),0)</f>
        <v>0</v>
      </c>
      <c r="P1108" s="27">
        <f>IFERROR(VLOOKUP(N1108,'散件（更新）'!B:H,3,FALSE),0)</f>
        <v>0</v>
      </c>
      <c r="Q1108" s="27" t="str">
        <f>VLOOKUP(N1108,'散件（更新）'!B:H,2,FALSE)</f>
        <v>114-25350301</v>
      </c>
      <c r="R1108" s="27" t="str">
        <f>VLOOKUP(N1108,'散件（更新）'!B:H,7,FALSE)</f>
        <v>Servo motor Assembly</v>
      </c>
      <c r="S1108" s="27" t="str">
        <f>VLOOKUP(N1108,'散件（更新）'!B:E,4,FALSE)</f>
        <v>https://tineco-yxzt.oss-accelerate.aliyuncs.com/20250912/14E1378571D867055A826C1330C02170_1757659327720.png</v>
      </c>
      <c r="T1108" s="27" t="s">
        <v>8759</v>
      </c>
      <c r="U1108" s="28" t="str">
        <f>VLOOKUP(N1108,'散件（更新）'!B:G,6,FALSE)</f>
        <v>SP;CL2535C-01;舵机组件</v>
      </c>
      <c r="V1108" s="28">
        <f>VLOOKUP(N1108,'散件（更新）'!B:I,8,FALSE)</f>
        <v>6932485013531</v>
      </c>
    </row>
    <row r="1109" spans="1:22" ht="20.149999999999999" customHeight="1">
      <c r="A1109" s="57">
        <v>46169</v>
      </c>
      <c r="B1109" s="58" t="s">
        <v>13697</v>
      </c>
      <c r="C1109" s="27" t="str">
        <f>VLOOKUP(B1109,'大货清单（不定期按GOMS更新）'!A:H,8,0)</f>
        <v>109-25350301</v>
      </c>
      <c r="D1109" s="27" t="str">
        <f>VLOOKUP(B1109,'大货清单（不定期按GOMS更新）'!A:C,3,0)</f>
        <v>CL2535C-01</v>
      </c>
      <c r="E1109" s="27" t="str">
        <f>VLOOKUP(B1109,'大货清单（不定期按GOMS更新）'!A:H,4,0)</f>
        <v>DE,IT,PL,NL,AT</v>
      </c>
      <c r="F1109" s="27" t="str">
        <f>VLOOKUP(B1109,'大货清单（不定期按GOMS更新）'!A:H,2,0)</f>
        <v>Floor One S7 Max Pro</v>
      </c>
      <c r="G1109" s="28" t="str">
        <f>VLOOKUP(B1109,'大货清单（不定期按GOMS更新）'!A:I,9,FALSE)</f>
        <v>6932485009008</v>
      </c>
      <c r="H1109" s="27" t="str">
        <f>VLOOKUP(B1109,'大货清单（不定期按GOMS更新）'!A:H,7,0)</f>
        <v>BLUE</v>
      </c>
      <c r="I1109" s="27" t="str">
        <f>VLOOKUP(B1109,'大货清单（不定期按GOMS更新）'!A:F,6,FALSE)</f>
        <v>ACTIVE</v>
      </c>
      <c r="J1109" s="27" t="str">
        <f>VLOOKUP(B1109,'大货清单（不定期按GOMS更新）'!A:K,11,FALSE)</f>
        <v>11.1</v>
      </c>
      <c r="K1109" s="27" t="str">
        <f>VLOOKUP(B1109,'大货清单（不定期按GOMS更新）'!A:N,12,FALSE)</f>
        <v>735</v>
      </c>
      <c r="L1109" s="27" t="str">
        <f>VLOOKUP(B1109,'大货清单（不定期按GOMS更新）'!A:M,13,FALSE)</f>
        <v>331</v>
      </c>
      <c r="M1109" s="27" t="str">
        <f>VLOOKUP(B1109,'大货清单（不定期按GOMS更新）'!A:N,14,FALSE)</f>
        <v>322</v>
      </c>
      <c r="N1109" s="58" t="s">
        <v>14835</v>
      </c>
      <c r="O1109" s="27">
        <f>IFERROR(VLOOKUP(N1109,'散件迭代（不定期更新）'!C:J,8,FALSE),0)</f>
        <v>0</v>
      </c>
      <c r="P1109" s="27">
        <f>IFERROR(VLOOKUP(N1109,'散件（更新）'!B:H,3,FALSE),0)</f>
        <v>0</v>
      </c>
      <c r="Q1109" s="27" t="str">
        <f>VLOOKUP(N1109,'散件（更新）'!B:H,2,FALSE)</f>
        <v>114-25350303</v>
      </c>
      <c r="R1109" s="27" t="str">
        <f>VLOOKUP(N1109,'散件（更新）'!B:H,7,FALSE)</f>
        <v>Power-Assist Wheel Assembly</v>
      </c>
      <c r="S1109" s="27" t="str">
        <f>VLOOKUP(N1109,'散件（更新）'!B:E,4,FALSE)</f>
        <v>https://tineco-yxzt.oss-accelerate.aliyuncs.com/20250912/669886547010A6BE5CF4F7F670CC855D_1757659603679.png</v>
      </c>
      <c r="T1109" s="27" t="s">
        <v>8759</v>
      </c>
      <c r="U1109" s="28" t="str">
        <f>VLOOKUP(N1109,'散件（更新）'!B:G,6,FALSE)</f>
        <v>SP;CL2535C-01;助力轮组件</v>
      </c>
      <c r="V1109" s="28">
        <f>VLOOKUP(N1109,'散件（更新）'!B:I,8,FALSE)</f>
        <v>6932485013555</v>
      </c>
    </row>
    <row r="1110" spans="1:22" ht="20.149999999999999" customHeight="1">
      <c r="A1110" s="57">
        <v>46169</v>
      </c>
      <c r="B1110" s="58" t="s">
        <v>13697</v>
      </c>
      <c r="C1110" s="27" t="str">
        <f>VLOOKUP(B1110,'大货清单（不定期按GOMS更新）'!A:H,8,0)</f>
        <v>109-25350301</v>
      </c>
      <c r="D1110" s="27" t="str">
        <f>VLOOKUP(B1110,'大货清单（不定期按GOMS更新）'!A:C,3,0)</f>
        <v>CL2535C-01</v>
      </c>
      <c r="E1110" s="27" t="str">
        <f>VLOOKUP(B1110,'大货清单（不定期按GOMS更新）'!A:H,4,0)</f>
        <v>DE,IT,PL,NL,AT</v>
      </c>
      <c r="F1110" s="27" t="str">
        <f>VLOOKUP(B1110,'大货清单（不定期按GOMS更新）'!A:H,2,0)</f>
        <v>Floor One S7 Max Pro</v>
      </c>
      <c r="G1110" s="28" t="str">
        <f>VLOOKUP(B1110,'大货清单（不定期按GOMS更新）'!A:I,9,FALSE)</f>
        <v>6932485009008</v>
      </c>
      <c r="H1110" s="27" t="str">
        <f>VLOOKUP(B1110,'大货清单（不定期按GOMS更新）'!A:H,7,0)</f>
        <v>BLUE</v>
      </c>
      <c r="I1110" s="27" t="str">
        <f>VLOOKUP(B1110,'大货清单（不定期按GOMS更新）'!A:F,6,FALSE)</f>
        <v>ACTIVE</v>
      </c>
      <c r="J1110" s="27" t="str">
        <f>VLOOKUP(B1110,'大货清单（不定期按GOMS更新）'!A:K,11,FALSE)</f>
        <v>11.1</v>
      </c>
      <c r="K1110" s="27" t="str">
        <f>VLOOKUP(B1110,'大货清单（不定期按GOMS更新）'!A:N,12,FALSE)</f>
        <v>735</v>
      </c>
      <c r="L1110" s="27" t="str">
        <f>VLOOKUP(B1110,'大货清单（不定期按GOMS更新）'!A:M,13,FALSE)</f>
        <v>331</v>
      </c>
      <c r="M1110" s="27" t="str">
        <f>VLOOKUP(B1110,'大货清单（不定期按GOMS更新）'!A:N,14,FALSE)</f>
        <v>322</v>
      </c>
      <c r="N1110" s="58" t="s">
        <v>14917</v>
      </c>
      <c r="O1110" s="27">
        <f>IFERROR(VLOOKUP(N1110,'散件迭代（不定期更新）'!C:J,8,FALSE),0)</f>
        <v>0</v>
      </c>
      <c r="P1110" s="27">
        <f>IFERROR(VLOOKUP(N1110,'散件（更新）'!B:H,3,FALSE),0)</f>
        <v>0</v>
      </c>
      <c r="Q1110" s="27" t="str">
        <f>VLOOKUP(N1110,'散件（更新）'!B:H,2,FALSE)</f>
        <v>114-25350309</v>
      </c>
      <c r="R1110" s="27" t="str">
        <f>VLOOKUP(N1110,'散件（更新）'!B:H,7,FALSE)</f>
        <v>Brush Roller Motor Gearbox Assembly</v>
      </c>
      <c r="S1110" s="27" t="str">
        <f>VLOOKUP(N1110,'散件（更新）'!B:E,4,FALSE)</f>
        <v>https://tineco-yxzt.oss-accelerate.aliyuncs.com/20250912/6BD59C2EF8349F8E39A4CD457F981BC9_1757660271149.png</v>
      </c>
      <c r="T1110" s="27" t="s">
        <v>8759</v>
      </c>
      <c r="U1110" s="28" t="str">
        <f>VLOOKUP(N1110,'散件（更新）'!B:G,6,FALSE)</f>
        <v>SP;CL2535C-01;滚刷电机齿轮箱组件（带铭牌）</v>
      </c>
      <c r="V1110" s="28">
        <f>VLOOKUP(N1110,'散件（更新）'!B:I,8,FALSE)</f>
        <v>6932485013616</v>
      </c>
    </row>
    <row r="1111" spans="1:22" ht="20.149999999999999" customHeight="1">
      <c r="A1111" s="57">
        <v>46169</v>
      </c>
      <c r="B1111" s="58" t="s">
        <v>13697</v>
      </c>
      <c r="C1111" s="27" t="str">
        <f>VLOOKUP(B1111,'大货清单（不定期按GOMS更新）'!A:H,8,0)</f>
        <v>109-25350301</v>
      </c>
      <c r="D1111" s="27" t="str">
        <f>VLOOKUP(B1111,'大货清单（不定期按GOMS更新）'!A:C,3,0)</f>
        <v>CL2535C-01</v>
      </c>
      <c r="E1111" s="27" t="str">
        <f>VLOOKUP(B1111,'大货清单（不定期按GOMS更新）'!A:H,4,0)</f>
        <v>DE,IT,PL,NL,AT</v>
      </c>
      <c r="F1111" s="27" t="str">
        <f>VLOOKUP(B1111,'大货清单（不定期按GOMS更新）'!A:H,2,0)</f>
        <v>Floor One S7 Max Pro</v>
      </c>
      <c r="G1111" s="28" t="str">
        <f>VLOOKUP(B1111,'大货清单（不定期按GOMS更新）'!A:I,9,FALSE)</f>
        <v>6932485009008</v>
      </c>
      <c r="H1111" s="27" t="str">
        <f>VLOOKUP(B1111,'大货清单（不定期按GOMS更新）'!A:H,7,0)</f>
        <v>BLUE</v>
      </c>
      <c r="I1111" s="27" t="str">
        <f>VLOOKUP(B1111,'大货清单（不定期按GOMS更新）'!A:F,6,FALSE)</f>
        <v>ACTIVE</v>
      </c>
      <c r="J1111" s="27" t="str">
        <f>VLOOKUP(B1111,'大货清单（不定期按GOMS更新）'!A:K,11,FALSE)</f>
        <v>11.1</v>
      </c>
      <c r="K1111" s="27" t="str">
        <f>VLOOKUP(B1111,'大货清单（不定期按GOMS更新）'!A:N,12,FALSE)</f>
        <v>735</v>
      </c>
      <c r="L1111" s="27" t="str">
        <f>VLOOKUP(B1111,'大货清单（不定期按GOMS更新）'!A:M,13,FALSE)</f>
        <v>331</v>
      </c>
      <c r="M1111" s="27" t="str">
        <f>VLOOKUP(B1111,'大货清单（不定期按GOMS更新）'!A:N,14,FALSE)</f>
        <v>322</v>
      </c>
      <c r="N1111" s="58" t="s">
        <v>14401</v>
      </c>
      <c r="O1111" s="27">
        <f>IFERROR(VLOOKUP(N1111,'散件迭代（不定期更新）'!C:J,8,FALSE),0)</f>
        <v>0</v>
      </c>
      <c r="P1111" s="27">
        <f>IFERROR(VLOOKUP(N1111,'散件（更新）'!B:H,3,FALSE),0)</f>
        <v>0</v>
      </c>
      <c r="Q1111" s="27" t="str">
        <f>VLOOKUP(N1111,'散件（更新）'!B:H,2,FALSE)</f>
        <v>114-25350304</v>
      </c>
      <c r="R1111" s="27" t="str">
        <f>VLOOKUP(N1111,'散件（更新）'!B:H,7,FALSE)</f>
        <v>Main Body PCBA</v>
      </c>
      <c r="S1111" s="27" t="str">
        <f>VLOOKUP(N1111,'散件（更新）'!B:E,4,FALSE)</f>
        <v>https://tineco-yxzt.oss-accelerate.aliyuncs.com/20250912/D36015094263AE3BD693F7F66AAC33D0_1757659739524.png</v>
      </c>
      <c r="T1111" s="27" t="s">
        <v>8759</v>
      </c>
      <c r="U1111" s="28" t="str">
        <f>VLOOKUP(N1111,'散件（更新）'!B:G,6,FALSE)</f>
        <v>SP;CL2535C-01;CL2535C机身主控板组件</v>
      </c>
      <c r="V1111" s="28">
        <f>VLOOKUP(N1111,'散件（更新）'!B:I,8,FALSE)</f>
        <v>6932485013562</v>
      </c>
    </row>
    <row r="1112" spans="1:22" ht="20.149999999999999" customHeight="1">
      <c r="A1112" s="57">
        <v>46169</v>
      </c>
      <c r="B1112" s="58" t="s">
        <v>13697</v>
      </c>
      <c r="C1112" s="27" t="str">
        <f>VLOOKUP(B1112,'大货清单（不定期按GOMS更新）'!A:H,8,0)</f>
        <v>109-25350301</v>
      </c>
      <c r="D1112" s="27" t="str">
        <f>VLOOKUP(B1112,'大货清单（不定期按GOMS更新）'!A:C,3,0)</f>
        <v>CL2535C-01</v>
      </c>
      <c r="E1112" s="27" t="str">
        <f>VLOOKUP(B1112,'大货清单（不定期按GOMS更新）'!A:H,4,0)</f>
        <v>DE,IT,PL,NL,AT</v>
      </c>
      <c r="F1112" s="27" t="str">
        <f>VLOOKUP(B1112,'大货清单（不定期按GOMS更新）'!A:H,2,0)</f>
        <v>Floor One S7 Max Pro</v>
      </c>
      <c r="G1112" s="28" t="str">
        <f>VLOOKUP(B1112,'大货清单（不定期按GOMS更新）'!A:I,9,FALSE)</f>
        <v>6932485009008</v>
      </c>
      <c r="H1112" s="27" t="str">
        <f>VLOOKUP(B1112,'大货清单（不定期按GOMS更新）'!A:H,7,0)</f>
        <v>BLUE</v>
      </c>
      <c r="I1112" s="27" t="str">
        <f>VLOOKUP(B1112,'大货清单（不定期按GOMS更新）'!A:F,6,FALSE)</f>
        <v>ACTIVE</v>
      </c>
      <c r="J1112" s="27" t="str">
        <f>VLOOKUP(B1112,'大货清单（不定期按GOMS更新）'!A:K,11,FALSE)</f>
        <v>11.1</v>
      </c>
      <c r="K1112" s="27" t="str">
        <f>VLOOKUP(B1112,'大货清单（不定期按GOMS更新）'!A:N,12,FALSE)</f>
        <v>735</v>
      </c>
      <c r="L1112" s="27" t="str">
        <f>VLOOKUP(B1112,'大货清单（不定期按GOMS更新）'!A:M,13,FALSE)</f>
        <v>331</v>
      </c>
      <c r="M1112" s="27" t="str">
        <f>VLOOKUP(B1112,'大货清单（不定期按GOMS更新）'!A:N,14,FALSE)</f>
        <v>322</v>
      </c>
      <c r="N1112" s="58" t="s">
        <v>15000</v>
      </c>
      <c r="O1112" s="27">
        <f>IFERROR(VLOOKUP(N1112,'散件迭代（不定期更新）'!C:J,8,FALSE),0)</f>
        <v>0</v>
      </c>
      <c r="P1112" s="27">
        <f>IFERROR(VLOOKUP(N1112,'散件（更新）'!B:H,3,FALSE),0)</f>
        <v>0</v>
      </c>
      <c r="Q1112" s="27" t="str">
        <f>VLOOKUP(N1112,'散件（更新）'!B:H,2,FALSE)</f>
        <v>114-25350305</v>
      </c>
      <c r="R1112" s="27" t="str">
        <f>VLOOKUP(N1112,'散件（更新）'!B:H,7,FALSE)</f>
        <v>Brush Roller Assembly PCBA</v>
      </c>
      <c r="S1112" s="27" t="str">
        <f>VLOOKUP(N1112,'散件（更新）'!B:E,4,FALSE)</f>
        <v>https://tineco-yxzt.oss-accelerate.aliyuncs.com/20250912/23FA52A7F5964866CB7FD1F905AA5476_1757659880895.jpg</v>
      </c>
      <c r="T1112" s="27" t="s">
        <v>8759</v>
      </c>
      <c r="U1112" s="28" t="str">
        <f>VLOOKUP(N1112,'散件（更新）'!B:G,6,FALSE)</f>
        <v>SP;CL2535C-01;地刷主控板组件（含上下盖）</v>
      </c>
      <c r="V1112" s="28">
        <f>VLOOKUP(N1112,'散件（更新）'!B:I,8,FALSE)</f>
        <v>6932485013579</v>
      </c>
    </row>
    <row r="1113" spans="1:22" ht="20.149999999999999" customHeight="1">
      <c r="A1113" s="57">
        <v>46169</v>
      </c>
      <c r="B1113" s="58" t="s">
        <v>13697</v>
      </c>
      <c r="C1113" s="27" t="str">
        <f>VLOOKUP(B1113,'大货清单（不定期按GOMS更新）'!A:H,8,0)</f>
        <v>109-25350301</v>
      </c>
      <c r="D1113" s="27" t="str">
        <f>VLOOKUP(B1113,'大货清单（不定期按GOMS更新）'!A:C,3,0)</f>
        <v>CL2535C-01</v>
      </c>
      <c r="E1113" s="27" t="str">
        <f>VLOOKUP(B1113,'大货清单（不定期按GOMS更新）'!A:H,4,0)</f>
        <v>DE,IT,PL,NL,AT</v>
      </c>
      <c r="F1113" s="27" t="str">
        <f>VLOOKUP(B1113,'大货清单（不定期按GOMS更新）'!A:H,2,0)</f>
        <v>Floor One S7 Max Pro</v>
      </c>
      <c r="G1113" s="28" t="str">
        <f>VLOOKUP(B1113,'大货清单（不定期按GOMS更新）'!A:I,9,FALSE)</f>
        <v>6932485009008</v>
      </c>
      <c r="H1113" s="27" t="str">
        <f>VLOOKUP(B1113,'大货清单（不定期按GOMS更新）'!A:H,7,0)</f>
        <v>BLUE</v>
      </c>
      <c r="I1113" s="27" t="str">
        <f>VLOOKUP(B1113,'大货清单（不定期按GOMS更新）'!A:F,6,FALSE)</f>
        <v>ACTIVE</v>
      </c>
      <c r="J1113" s="27" t="str">
        <f>VLOOKUP(B1113,'大货清单（不定期按GOMS更新）'!A:K,11,FALSE)</f>
        <v>11.1</v>
      </c>
      <c r="K1113" s="27" t="str">
        <f>VLOOKUP(B1113,'大货清单（不定期按GOMS更新）'!A:N,12,FALSE)</f>
        <v>735</v>
      </c>
      <c r="L1113" s="27" t="str">
        <f>VLOOKUP(B1113,'大货清单（不定期按GOMS更新）'!A:M,13,FALSE)</f>
        <v>331</v>
      </c>
      <c r="M1113" s="27" t="str">
        <f>VLOOKUP(B1113,'大货清单（不定期按GOMS更新）'!A:N,14,FALSE)</f>
        <v>322</v>
      </c>
      <c r="N1113" s="58" t="s">
        <v>15158</v>
      </c>
      <c r="O1113" s="27">
        <f>IFERROR(VLOOKUP(N1113,'散件迭代（不定期更新）'!C:J,8,FALSE),0)</f>
        <v>0</v>
      </c>
      <c r="P1113" s="27">
        <f>IFERROR(VLOOKUP(N1113,'散件（更新）'!B:H,3,FALSE),0)</f>
        <v>0</v>
      </c>
      <c r="Q1113" s="27" t="str">
        <f>VLOOKUP(N1113,'散件（更新）'!B:H,2,FALSE)</f>
        <v>114-25350321</v>
      </c>
      <c r="R1113" s="27" t="str">
        <f>VLOOKUP(N1113,'散件（更新）'!B:H,7,FALSE)</f>
        <v>Charging base PCBA Assembly</v>
      </c>
      <c r="S1113" s="27" t="str">
        <f>VLOOKUP(N1113,'散件（更新）'!B:E,4,FALSE)</f>
        <v>https://tineco-yxzt.oss-accelerate.aliyuncs.com/20250912/34187F167969517B2A1C16F3B98B9585_1757661622460.png</v>
      </c>
      <c r="T1113" s="27" t="s">
        <v>8759</v>
      </c>
      <c r="U1113" s="28" t="str">
        <f>VLOOKUP(N1113,'散件（更新）'!B:G,6,FALSE)</f>
        <v>SP;CL2535C-01;7节托盘电源板组件</v>
      </c>
      <c r="V1113" s="28">
        <f>VLOOKUP(N1113,'散件（更新）'!B:I,8,FALSE)</f>
        <v>6932485013739</v>
      </c>
    </row>
    <row r="1114" spans="1:22" ht="20.149999999999999" customHeight="1">
      <c r="A1114" s="57">
        <v>46169</v>
      </c>
      <c r="B1114" s="58" t="s">
        <v>13697</v>
      </c>
      <c r="C1114" s="27" t="str">
        <f>VLOOKUP(B1114,'大货清单（不定期按GOMS更新）'!A:H,8,0)</f>
        <v>109-25350301</v>
      </c>
      <c r="D1114" s="27" t="str">
        <f>VLOOKUP(B1114,'大货清单（不定期按GOMS更新）'!A:C,3,0)</f>
        <v>CL2535C-01</v>
      </c>
      <c r="E1114" s="27" t="str">
        <f>VLOOKUP(B1114,'大货清单（不定期按GOMS更新）'!A:H,4,0)</f>
        <v>DE,IT,PL,NL,AT</v>
      </c>
      <c r="F1114" s="27" t="str">
        <f>VLOOKUP(B1114,'大货清单（不定期按GOMS更新）'!A:H,2,0)</f>
        <v>Floor One S7 Max Pro</v>
      </c>
      <c r="G1114" s="28" t="str">
        <f>VLOOKUP(B1114,'大货清单（不定期按GOMS更新）'!A:I,9,FALSE)</f>
        <v>6932485009008</v>
      </c>
      <c r="H1114" s="27" t="str">
        <f>VLOOKUP(B1114,'大货清单（不定期按GOMS更新）'!A:H,7,0)</f>
        <v>BLUE</v>
      </c>
      <c r="I1114" s="27" t="str">
        <f>VLOOKUP(B1114,'大货清单（不定期按GOMS更新）'!A:F,6,FALSE)</f>
        <v>ACTIVE</v>
      </c>
      <c r="J1114" s="27" t="str">
        <f>VLOOKUP(B1114,'大货清单（不定期按GOMS更新）'!A:K,11,FALSE)</f>
        <v>11.1</v>
      </c>
      <c r="K1114" s="27" t="str">
        <f>VLOOKUP(B1114,'大货清单（不定期按GOMS更新）'!A:N,12,FALSE)</f>
        <v>735</v>
      </c>
      <c r="L1114" s="27" t="str">
        <f>VLOOKUP(B1114,'大货清单（不定期按GOMS更新）'!A:M,13,FALSE)</f>
        <v>331</v>
      </c>
      <c r="M1114" s="27" t="str">
        <f>VLOOKUP(B1114,'大货清单（不定期按GOMS更新）'!A:N,14,FALSE)</f>
        <v>322</v>
      </c>
      <c r="N1114" s="58" t="s">
        <v>15512</v>
      </c>
      <c r="O1114" s="27">
        <f>IFERROR(VLOOKUP(N1114,'散件迭代（不定期更新）'!C:J,8,FALSE),0)</f>
        <v>0</v>
      </c>
      <c r="P1114" s="27">
        <f>IFERROR(VLOOKUP(N1114,'散件（更新）'!B:H,3,FALSE),0)</f>
        <v>0</v>
      </c>
      <c r="Q1114" s="27" t="str">
        <f>VLOOKUP(N1114,'散件（更新）'!B:H,2,FALSE)</f>
        <v>114-25350327</v>
      </c>
      <c r="R1114" s="27" t="str">
        <f>VLOOKUP(N1114,'散件（更新）'!B:H,7,FALSE)</f>
        <v>RGB light</v>
      </c>
      <c r="S1114" s="27" t="str">
        <f>VLOOKUP(N1114,'散件（更新）'!B:E,4,FALSE)</f>
        <v>https://tineco-yxzt.oss-accelerate.aliyuncs.com/20250912/afbf128b-4ecb-449f-94a9-f05774895bf0_1757662323074.png</v>
      </c>
      <c r="T1114" s="27" t="s">
        <v>8759</v>
      </c>
      <c r="U1114" s="28" t="str">
        <f>VLOOKUP(N1114,'散件（更新）'!B:G,6,FALSE)</f>
        <v>SP;CL2535C-01;RGB灯板</v>
      </c>
      <c r="V1114" s="28">
        <f>VLOOKUP(N1114,'散件（更新）'!B:I,8,FALSE)</f>
        <v>6932485013791</v>
      </c>
    </row>
    <row r="1115" spans="1:22" ht="20.149999999999999" customHeight="1">
      <c r="A1115" s="57">
        <v>46169</v>
      </c>
      <c r="B1115" s="58" t="s">
        <v>13697</v>
      </c>
      <c r="C1115" s="27" t="str">
        <f>VLOOKUP(B1115,'大货清单（不定期按GOMS更新）'!A:H,8,0)</f>
        <v>109-25350301</v>
      </c>
      <c r="D1115" s="27" t="str">
        <f>VLOOKUP(B1115,'大货清单（不定期按GOMS更新）'!A:C,3,0)</f>
        <v>CL2535C-01</v>
      </c>
      <c r="E1115" s="27" t="str">
        <f>VLOOKUP(B1115,'大货清单（不定期按GOMS更新）'!A:H,4,0)</f>
        <v>DE,IT,PL,NL,AT</v>
      </c>
      <c r="F1115" s="27" t="str">
        <f>VLOOKUP(B1115,'大货清单（不定期按GOMS更新）'!A:H,2,0)</f>
        <v>Floor One S7 Max Pro</v>
      </c>
      <c r="G1115" s="28" t="str">
        <f>VLOOKUP(B1115,'大货清单（不定期按GOMS更新）'!A:I,9,FALSE)</f>
        <v>6932485009008</v>
      </c>
      <c r="H1115" s="27" t="str">
        <f>VLOOKUP(B1115,'大货清单（不定期按GOMS更新）'!A:H,7,0)</f>
        <v>BLUE</v>
      </c>
      <c r="I1115" s="27" t="str">
        <f>VLOOKUP(B1115,'大货清单（不定期按GOMS更新）'!A:F,6,FALSE)</f>
        <v>ACTIVE</v>
      </c>
      <c r="J1115" s="27" t="str">
        <f>VLOOKUP(B1115,'大货清单（不定期按GOMS更新）'!A:K,11,FALSE)</f>
        <v>11.1</v>
      </c>
      <c r="K1115" s="27" t="str">
        <f>VLOOKUP(B1115,'大货清单（不定期按GOMS更新）'!A:N,12,FALSE)</f>
        <v>735</v>
      </c>
      <c r="L1115" s="27" t="str">
        <f>VLOOKUP(B1115,'大货清单（不定期按GOMS更新）'!A:M,13,FALSE)</f>
        <v>331</v>
      </c>
      <c r="M1115" s="27" t="str">
        <f>VLOOKUP(B1115,'大货清单（不定期按GOMS更新）'!A:N,14,FALSE)</f>
        <v>322</v>
      </c>
      <c r="N1115" s="58" t="s">
        <v>15284</v>
      </c>
      <c r="O1115" s="27">
        <f>IFERROR(VLOOKUP(N1115,'散件迭代（不定期更新）'!C:J,8,FALSE),0)</f>
        <v>0</v>
      </c>
      <c r="P1115" s="27">
        <f>IFERROR(VLOOKUP(N1115,'散件（更新）'!B:H,3,FALSE),0)</f>
        <v>0</v>
      </c>
      <c r="Q1115" s="27" t="str">
        <f>VLOOKUP(N1115,'散件（更新）'!B:H,2,FALSE)</f>
        <v>114-25350307</v>
      </c>
      <c r="R1115" s="27" t="str">
        <f>VLOOKUP(N1115,'散件（更新）'!B:H,7,FALSE)</f>
        <v>Peristaltic Pump Assembly</v>
      </c>
      <c r="S1115" s="27" t="str">
        <f>VLOOKUP(N1115,'散件（更新）'!B:E,4,FALSE)</f>
        <v>https://tineco-yxzt.oss-accelerate.aliyuncs.com/20250912/E7F538BE778948BAB32C50C5CBFABD95_1757660086515.png</v>
      </c>
      <c r="T1115" s="27" t="s">
        <v>8759</v>
      </c>
      <c r="U1115" s="28" t="str">
        <f>VLOOKUP(N1115,'散件（更新）'!B:G,6,FALSE)</f>
        <v>SP;CL2535C-01;蠕动泵组件</v>
      </c>
      <c r="V1115" s="28">
        <f>VLOOKUP(N1115,'散件（更新）'!B:I,8,FALSE)</f>
        <v>6932485013593</v>
      </c>
    </row>
    <row r="1116" spans="1:22" ht="20.149999999999999" customHeight="1">
      <c r="A1116" s="57">
        <v>46169</v>
      </c>
      <c r="B1116" s="58" t="s">
        <v>13697</v>
      </c>
      <c r="C1116" s="27" t="str">
        <f>VLOOKUP(B1116,'大货清单（不定期按GOMS更新）'!A:H,8,0)</f>
        <v>109-25350301</v>
      </c>
      <c r="D1116" s="27" t="str">
        <f>VLOOKUP(B1116,'大货清单（不定期按GOMS更新）'!A:C,3,0)</f>
        <v>CL2535C-01</v>
      </c>
      <c r="E1116" s="27" t="str">
        <f>VLOOKUP(B1116,'大货清单（不定期按GOMS更新）'!A:H,4,0)</f>
        <v>DE,IT,PL,NL,AT</v>
      </c>
      <c r="F1116" s="27" t="str">
        <f>VLOOKUP(B1116,'大货清单（不定期按GOMS更新）'!A:H,2,0)</f>
        <v>Floor One S7 Max Pro</v>
      </c>
      <c r="G1116" s="28" t="str">
        <f>VLOOKUP(B1116,'大货清单（不定期按GOMS更新）'!A:I,9,FALSE)</f>
        <v>6932485009008</v>
      </c>
      <c r="H1116" s="27" t="str">
        <f>VLOOKUP(B1116,'大货清单（不定期按GOMS更新）'!A:H,7,0)</f>
        <v>BLUE</v>
      </c>
      <c r="I1116" s="27" t="str">
        <f>VLOOKUP(B1116,'大货清单（不定期按GOMS更新）'!A:F,6,FALSE)</f>
        <v>ACTIVE</v>
      </c>
      <c r="J1116" s="27" t="str">
        <f>VLOOKUP(B1116,'大货清单（不定期按GOMS更新）'!A:K,11,FALSE)</f>
        <v>11.1</v>
      </c>
      <c r="K1116" s="27" t="str">
        <f>VLOOKUP(B1116,'大货清单（不定期按GOMS更新）'!A:N,12,FALSE)</f>
        <v>735</v>
      </c>
      <c r="L1116" s="27" t="str">
        <f>VLOOKUP(B1116,'大货清单（不定期按GOMS更新）'!A:M,13,FALSE)</f>
        <v>331</v>
      </c>
      <c r="M1116" s="27" t="str">
        <f>VLOOKUP(B1116,'大货清单（不定期按GOMS更新）'!A:N,14,FALSE)</f>
        <v>322</v>
      </c>
      <c r="N1116" s="58" t="s">
        <v>14961</v>
      </c>
      <c r="O1116" s="27">
        <f>IFERROR(VLOOKUP(N1116,'散件迭代（不定期更新）'!C:J,8,FALSE),0)</f>
        <v>0</v>
      </c>
      <c r="P1116" s="27">
        <f>IFERROR(VLOOKUP(N1116,'散件（更新）'!B:H,3,FALSE),0)</f>
        <v>0</v>
      </c>
      <c r="Q1116" s="27" t="str">
        <f>VLOOKUP(N1116,'散件（更新）'!B:H,2,FALSE)</f>
        <v>114-25350308</v>
      </c>
      <c r="R1116" s="27" t="str">
        <f>VLOOKUP(N1116,'散件（更新）'!B:H,7,FALSE)</f>
        <v>Diaphragm Pump Assembly</v>
      </c>
      <c r="S1116" s="27" t="str">
        <f>VLOOKUP(N1116,'散件（更新）'!B:E,4,FALSE)</f>
        <v>https://tineco-yxzt.oss-accelerate.aliyuncs.com/20250912/C9FF39DAD052ED5FD3224741BF13F17C_1757660181104.png</v>
      </c>
      <c r="T1116" s="27" t="s">
        <v>8759</v>
      </c>
      <c r="U1116" s="28" t="str">
        <f>VLOOKUP(N1116,'散件（更新）'!B:G,6,FALSE)</f>
        <v>SP;CL2535C-01;隔膜泵组件</v>
      </c>
      <c r="V1116" s="28">
        <f>VLOOKUP(N1116,'散件（更新）'!B:I,8,FALSE)</f>
        <v>6932485013609</v>
      </c>
    </row>
    <row r="1117" spans="1:22" ht="20.149999999999999" customHeight="1">
      <c r="A1117" s="57">
        <v>46169</v>
      </c>
      <c r="B1117" s="58" t="s">
        <v>13697</v>
      </c>
      <c r="C1117" s="27" t="str">
        <f>VLOOKUP(B1117,'大货清单（不定期按GOMS更新）'!A:H,8,0)</f>
        <v>109-25350301</v>
      </c>
      <c r="D1117" s="27" t="str">
        <f>VLOOKUP(B1117,'大货清单（不定期按GOMS更新）'!A:C,3,0)</f>
        <v>CL2535C-01</v>
      </c>
      <c r="E1117" s="27" t="str">
        <f>VLOOKUP(B1117,'大货清单（不定期按GOMS更新）'!A:H,4,0)</f>
        <v>DE,IT,PL,NL,AT</v>
      </c>
      <c r="F1117" s="27" t="str">
        <f>VLOOKUP(B1117,'大货清单（不定期按GOMS更新）'!A:H,2,0)</f>
        <v>Floor One S7 Max Pro</v>
      </c>
      <c r="G1117" s="28" t="str">
        <f>VLOOKUP(B1117,'大货清单（不定期按GOMS更新）'!A:I,9,FALSE)</f>
        <v>6932485009008</v>
      </c>
      <c r="H1117" s="27" t="str">
        <f>VLOOKUP(B1117,'大货清单（不定期按GOMS更新）'!A:H,7,0)</f>
        <v>BLUE</v>
      </c>
      <c r="I1117" s="27" t="str">
        <f>VLOOKUP(B1117,'大货清单（不定期按GOMS更新）'!A:F,6,FALSE)</f>
        <v>ACTIVE</v>
      </c>
      <c r="J1117" s="27" t="str">
        <f>VLOOKUP(B1117,'大货清单（不定期按GOMS更新）'!A:K,11,FALSE)</f>
        <v>11.1</v>
      </c>
      <c r="K1117" s="27" t="str">
        <f>VLOOKUP(B1117,'大货清单（不定期按GOMS更新）'!A:N,12,FALSE)</f>
        <v>735</v>
      </c>
      <c r="L1117" s="27" t="str">
        <f>VLOOKUP(B1117,'大货清单（不定期按GOMS更新）'!A:M,13,FALSE)</f>
        <v>331</v>
      </c>
      <c r="M1117" s="27" t="str">
        <f>VLOOKUP(B1117,'大货清单（不定期按GOMS更新）'!A:N,14,FALSE)</f>
        <v>322</v>
      </c>
      <c r="N1117" s="58" t="s">
        <v>15766</v>
      </c>
      <c r="O1117" s="27">
        <f>IFERROR(VLOOKUP(N1117,'散件迭代（不定期更新）'!C:J,8,FALSE),0)</f>
        <v>0</v>
      </c>
      <c r="P1117" s="27">
        <f>IFERROR(VLOOKUP(N1117,'散件（更新）'!B:H,3,FALSE),0)</f>
        <v>0</v>
      </c>
      <c r="Q1117" s="27" t="str">
        <f>VLOOKUP(N1117,'散件（更新）'!B:H,2,FALSE)</f>
        <v>114-25430002</v>
      </c>
      <c r="R1117" s="27" t="str">
        <f>VLOOKUP(N1117,'散件（更新）'!B:H,7,FALSE)</f>
        <v>3-In-1 Cleaning Tool</v>
      </c>
      <c r="S1117" s="27" t="str">
        <f>VLOOKUP(N1117,'散件（更新）'!B:E,4,FALSE)</f>
        <v>https://tineco-yxzt.oss-accelerate.aliyuncs.com/20250826/weixinjietu_20250815091726_1756177476474.png</v>
      </c>
      <c r="T1117" s="27" t="s">
        <v>8759</v>
      </c>
      <c r="U1117" s="28" t="str">
        <f>VLOOKUP(N1117,'散件（更新）'!B:G,6,FALSE)</f>
        <v>SP;CL2543-01;AB1888B清洁刷组件</v>
      </c>
      <c r="V1117" s="28">
        <f>VLOOKUP(N1117,'散件（更新）'!B:I,8,FALSE)</f>
        <v>6975159901574</v>
      </c>
    </row>
    <row r="1118" spans="1:22" ht="20.149999999999999" customHeight="1">
      <c r="A1118" s="57">
        <v>46169</v>
      </c>
      <c r="B1118" s="58" t="s">
        <v>13697</v>
      </c>
      <c r="C1118" s="27" t="str">
        <f>VLOOKUP(B1118,'大货清单（不定期按GOMS更新）'!A:H,8,0)</f>
        <v>109-25350301</v>
      </c>
      <c r="D1118" s="27" t="str">
        <f>VLOOKUP(B1118,'大货清单（不定期按GOMS更新）'!A:C,3,0)</f>
        <v>CL2535C-01</v>
      </c>
      <c r="E1118" s="27" t="str">
        <f>VLOOKUP(B1118,'大货清单（不定期按GOMS更新）'!A:H,4,0)</f>
        <v>DE,IT,PL,NL,AT</v>
      </c>
      <c r="F1118" s="27" t="str">
        <f>VLOOKUP(B1118,'大货清单（不定期按GOMS更新）'!A:H,2,0)</f>
        <v>Floor One S7 Max Pro</v>
      </c>
      <c r="G1118" s="28" t="str">
        <f>VLOOKUP(B1118,'大货清单（不定期按GOMS更新）'!A:I,9,FALSE)</f>
        <v>6932485009008</v>
      </c>
      <c r="H1118" s="27" t="str">
        <f>VLOOKUP(B1118,'大货清单（不定期按GOMS更新）'!A:H,7,0)</f>
        <v>BLUE</v>
      </c>
      <c r="I1118" s="27" t="str">
        <f>VLOOKUP(B1118,'大货清单（不定期按GOMS更新）'!A:F,6,FALSE)</f>
        <v>ACTIVE</v>
      </c>
      <c r="J1118" s="27" t="str">
        <f>VLOOKUP(B1118,'大货清单（不定期按GOMS更新）'!A:K,11,FALSE)</f>
        <v>11.1</v>
      </c>
      <c r="K1118" s="27" t="str">
        <f>VLOOKUP(B1118,'大货清单（不定期按GOMS更新）'!A:N,12,FALSE)</f>
        <v>735</v>
      </c>
      <c r="L1118" s="27" t="str">
        <f>VLOOKUP(B1118,'大货清单（不定期按GOMS更新）'!A:M,13,FALSE)</f>
        <v>331</v>
      </c>
      <c r="M1118" s="27" t="str">
        <f>VLOOKUP(B1118,'大货清单（不定期按GOMS更新）'!A:N,14,FALSE)</f>
        <v>322</v>
      </c>
      <c r="N1118" s="58" t="s">
        <v>15139</v>
      </c>
      <c r="O1118" s="27">
        <f>IFERROR(VLOOKUP(N1118,'散件迭代（不定期更新）'!C:J,8,FALSE),0)</f>
        <v>0</v>
      </c>
      <c r="P1118" s="27">
        <f>IFERROR(VLOOKUP(N1118,'散件（更新）'!B:H,3,FALSE),0)</f>
        <v>0</v>
      </c>
      <c r="Q1118" s="27" t="str">
        <f>VLOOKUP(N1118,'散件（更新）'!B:H,2,FALSE)</f>
        <v>114-25350316</v>
      </c>
      <c r="R1118" s="27" t="str">
        <f>VLOOKUP(N1118,'散件（更新）'!B:H,7,FALSE)</f>
        <v>Handle Assembly</v>
      </c>
      <c r="S1118" s="27" t="str">
        <f>VLOOKUP(N1118,'散件（更新）'!B:E,4,FALSE)</f>
        <v>https://tineco-yxzt.oss-accelerate.aliyuncs.com/20250912/8d347efa-88e0-4f54-9a6e-1b235614d8de_1757661078443.png</v>
      </c>
      <c r="T1118" s="27" t="s">
        <v>8759</v>
      </c>
      <c r="U1118" s="28" t="str">
        <f>VLOOKUP(N1118,'散件（更新）'!B:G,6,FALSE)</f>
        <v>SP;CL2535C-01;手柄组件</v>
      </c>
      <c r="V1118" s="28">
        <f>VLOOKUP(N1118,'散件（更新）'!B:I,8,FALSE)</f>
        <v>6932485013685</v>
      </c>
    </row>
    <row r="1119" spans="1:22" ht="20.149999999999999" customHeight="1">
      <c r="A1119" s="57">
        <v>46169</v>
      </c>
      <c r="B1119" s="58" t="s">
        <v>13697</v>
      </c>
      <c r="C1119" s="27" t="str">
        <f>VLOOKUP(B1119,'大货清单（不定期按GOMS更新）'!A:H,8,0)</f>
        <v>109-25350301</v>
      </c>
      <c r="D1119" s="27" t="str">
        <f>VLOOKUP(B1119,'大货清单（不定期按GOMS更新）'!A:C,3,0)</f>
        <v>CL2535C-01</v>
      </c>
      <c r="E1119" s="27" t="str">
        <f>VLOOKUP(B1119,'大货清单（不定期按GOMS更新）'!A:H,4,0)</f>
        <v>DE,IT,PL,NL,AT</v>
      </c>
      <c r="F1119" s="27" t="str">
        <f>VLOOKUP(B1119,'大货清单（不定期按GOMS更新）'!A:H,2,0)</f>
        <v>Floor One S7 Max Pro</v>
      </c>
      <c r="G1119" s="28" t="str">
        <f>VLOOKUP(B1119,'大货清单（不定期按GOMS更新）'!A:I,9,FALSE)</f>
        <v>6932485009008</v>
      </c>
      <c r="H1119" s="27" t="str">
        <f>VLOOKUP(B1119,'大货清单（不定期按GOMS更新）'!A:H,7,0)</f>
        <v>BLUE</v>
      </c>
      <c r="I1119" s="27" t="str">
        <f>VLOOKUP(B1119,'大货清单（不定期按GOMS更新）'!A:F,6,FALSE)</f>
        <v>ACTIVE</v>
      </c>
      <c r="J1119" s="27" t="str">
        <f>VLOOKUP(B1119,'大货清单（不定期按GOMS更新）'!A:K,11,FALSE)</f>
        <v>11.1</v>
      </c>
      <c r="K1119" s="27" t="str">
        <f>VLOOKUP(B1119,'大货清单（不定期按GOMS更新）'!A:N,12,FALSE)</f>
        <v>735</v>
      </c>
      <c r="L1119" s="27" t="str">
        <f>VLOOKUP(B1119,'大货清单（不定期按GOMS更新）'!A:M,13,FALSE)</f>
        <v>331</v>
      </c>
      <c r="M1119" s="27" t="str">
        <f>VLOOKUP(B1119,'大货清单（不定期按GOMS更新）'!A:N,14,FALSE)</f>
        <v>322</v>
      </c>
      <c r="N1119" s="58" t="s">
        <v>15419</v>
      </c>
      <c r="O1119" s="27">
        <f>IFERROR(VLOOKUP(N1119,'散件迭代（不定期更新）'!C:J,8,FALSE),0)</f>
        <v>0</v>
      </c>
      <c r="P1119" s="27">
        <f>IFERROR(VLOOKUP(N1119,'散件（更新）'!B:H,3,FALSE),0)</f>
        <v>0</v>
      </c>
      <c r="Q1119" s="27" t="str">
        <f>VLOOKUP(N1119,'散件（更新）'!B:H,2,FALSE)</f>
        <v>114-25350300</v>
      </c>
      <c r="R1119" s="27" t="str">
        <f>VLOOKUP(N1119,'散件（更新）'!B:H,7,FALSE)</f>
        <v>Clean water Tank with Scraper Assembly</v>
      </c>
      <c r="S1119" s="27" t="str">
        <f>VLOOKUP(N1119,'散件（更新）'!B:E,4,FALSE)</f>
        <v>https://tineco-yxzt.oss-accelerate.aliyuncs.com/20250912/15a76428-bcfb-446d-8f27-2dcbca4843a8_1757659001746.png</v>
      </c>
      <c r="T1119" s="27" t="s">
        <v>8759</v>
      </c>
      <c r="U1119" s="28" t="str">
        <f>VLOOKUP(N1119,'散件（更新）'!B:G,6,FALSE)</f>
        <v>SP;CL2535C-01;溶液桶+刮水组件</v>
      </c>
      <c r="V1119" s="28">
        <f>VLOOKUP(N1119,'散件（更新）'!B:I,8,FALSE)</f>
        <v>6932485013524</v>
      </c>
    </row>
    <row r="1120" spans="1:22" ht="20.149999999999999" customHeight="1">
      <c r="A1120" s="57">
        <v>46169</v>
      </c>
      <c r="B1120" s="58" t="s">
        <v>13697</v>
      </c>
      <c r="C1120" s="27" t="str">
        <f>VLOOKUP(B1120,'大货清单（不定期按GOMS更新）'!A:H,8,0)</f>
        <v>109-25350301</v>
      </c>
      <c r="D1120" s="27" t="str">
        <f>VLOOKUP(B1120,'大货清单（不定期按GOMS更新）'!A:C,3,0)</f>
        <v>CL2535C-01</v>
      </c>
      <c r="E1120" s="27" t="str">
        <f>VLOOKUP(B1120,'大货清单（不定期按GOMS更新）'!A:H,4,0)</f>
        <v>DE,IT,PL,NL,AT</v>
      </c>
      <c r="F1120" s="27" t="str">
        <f>VLOOKUP(B1120,'大货清单（不定期按GOMS更新）'!A:H,2,0)</f>
        <v>Floor One S7 Max Pro</v>
      </c>
      <c r="G1120" s="28" t="str">
        <f>VLOOKUP(B1120,'大货清单（不定期按GOMS更新）'!A:I,9,FALSE)</f>
        <v>6932485009008</v>
      </c>
      <c r="H1120" s="27" t="str">
        <f>VLOOKUP(B1120,'大货清单（不定期按GOMS更新）'!A:H,7,0)</f>
        <v>BLUE</v>
      </c>
      <c r="I1120" s="27" t="str">
        <f>VLOOKUP(B1120,'大货清单（不定期按GOMS更新）'!A:F,6,FALSE)</f>
        <v>ACTIVE</v>
      </c>
      <c r="J1120" s="27" t="str">
        <f>VLOOKUP(B1120,'大货清单（不定期按GOMS更新）'!A:K,11,FALSE)</f>
        <v>11.1</v>
      </c>
      <c r="K1120" s="27" t="str">
        <f>VLOOKUP(B1120,'大货清单（不定期按GOMS更新）'!A:N,12,FALSE)</f>
        <v>735</v>
      </c>
      <c r="L1120" s="27" t="str">
        <f>VLOOKUP(B1120,'大货清单（不定期按GOMS更新）'!A:M,13,FALSE)</f>
        <v>331</v>
      </c>
      <c r="M1120" s="27" t="str">
        <f>VLOOKUP(B1120,'大货清单（不定期按GOMS更新）'!A:N,14,FALSE)</f>
        <v>322</v>
      </c>
      <c r="N1120" s="58" t="s">
        <v>8098</v>
      </c>
      <c r="O1120" s="27">
        <f>IFERROR(VLOOKUP(N1120,'散件迭代（不定期更新）'!C:J,8,FALSE),0)</f>
        <v>0</v>
      </c>
      <c r="P1120" s="27" t="str">
        <f>IFERROR(VLOOKUP(N1120,'散件（更新）'!B:H,3,FALSE),0)</f>
        <v/>
      </c>
      <c r="Q1120" s="27" t="str">
        <f>VLOOKUP(N1120,'散件（更新）'!B:H,2,FALSE)</f>
        <v>114-23761605</v>
      </c>
      <c r="R1120" s="27" t="str">
        <f>VLOOKUP(N1120,'散件（更新）'!B:H,7,FALSE)</f>
        <v>Dirt Water Tank</v>
      </c>
      <c r="S1120" s="27" t="str">
        <f>VLOOKUP(N1120,'散件（更新）'!B:E,4,FALSE)</f>
        <v>https://tineco-yxzt.oss-accelerate.aliyuncs.com/20241225/DWT_1735112203483.jpg</v>
      </c>
      <c r="T1120" s="27" t="s">
        <v>8759</v>
      </c>
      <c r="U1120" s="28" t="str">
        <f>VLOOKUP(N1120,'散件（更新）'!B:G,6,FALSE)</f>
        <v>回收桶组件（蓝色）</v>
      </c>
      <c r="V1120" s="28">
        <f>VLOOKUP(N1120,'散件（更新）'!B:I,8,FALSE)</f>
        <v>6932485003662</v>
      </c>
    </row>
    <row r="1121" spans="1:22" ht="20.149999999999999" customHeight="1">
      <c r="A1121" s="57">
        <v>46169</v>
      </c>
      <c r="B1121" s="58" t="s">
        <v>13697</v>
      </c>
      <c r="C1121" s="27" t="str">
        <f>VLOOKUP(B1121,'大货清单（不定期按GOMS更新）'!A:H,8,0)</f>
        <v>109-25350301</v>
      </c>
      <c r="D1121" s="27" t="str">
        <f>VLOOKUP(B1121,'大货清单（不定期按GOMS更新）'!A:C,3,0)</f>
        <v>CL2535C-01</v>
      </c>
      <c r="E1121" s="27" t="str">
        <f>VLOOKUP(B1121,'大货清单（不定期按GOMS更新）'!A:H,4,0)</f>
        <v>DE,IT,PL,NL,AT</v>
      </c>
      <c r="F1121" s="27" t="str">
        <f>VLOOKUP(B1121,'大货清单（不定期按GOMS更新）'!A:H,2,0)</f>
        <v>Floor One S7 Max Pro</v>
      </c>
      <c r="G1121" s="28" t="str">
        <f>VLOOKUP(B1121,'大货清单（不定期按GOMS更新）'!A:I,9,FALSE)</f>
        <v>6932485009008</v>
      </c>
      <c r="H1121" s="27" t="str">
        <f>VLOOKUP(B1121,'大货清单（不定期按GOMS更新）'!A:H,7,0)</f>
        <v>BLUE</v>
      </c>
      <c r="I1121" s="27" t="str">
        <f>VLOOKUP(B1121,'大货清单（不定期按GOMS更新）'!A:F,6,FALSE)</f>
        <v>ACTIVE</v>
      </c>
      <c r="J1121" s="27" t="str">
        <f>VLOOKUP(B1121,'大货清单（不定期按GOMS更新）'!A:K,11,FALSE)</f>
        <v>11.1</v>
      </c>
      <c r="K1121" s="27" t="str">
        <f>VLOOKUP(B1121,'大货清单（不定期按GOMS更新）'!A:N,12,FALSE)</f>
        <v>735</v>
      </c>
      <c r="L1121" s="27" t="str">
        <f>VLOOKUP(B1121,'大货清单（不定期按GOMS更新）'!A:M,13,FALSE)</f>
        <v>331</v>
      </c>
      <c r="M1121" s="27" t="str">
        <f>VLOOKUP(B1121,'大货清单（不定期按GOMS更新）'!A:N,14,FALSE)</f>
        <v>322</v>
      </c>
      <c r="N1121" s="58" t="s">
        <v>15134</v>
      </c>
      <c r="O1121" s="27">
        <f>IFERROR(VLOOKUP(N1121,'散件迭代（不定期更新）'!C:J,8,FALSE),0)</f>
        <v>0</v>
      </c>
      <c r="P1121" s="27">
        <f>IFERROR(VLOOKUP(N1121,'散件（更新）'!B:H,3,FALSE),0)</f>
        <v>0</v>
      </c>
      <c r="Q1121" s="27" t="str">
        <f>VLOOKUP(N1121,'散件（更新）'!B:H,2,FALSE)</f>
        <v>114-25010013</v>
      </c>
      <c r="R1121" s="27" t="str">
        <f>VLOOKUP(N1121,'散件（更新）'!B:H,7,FALSE)</f>
        <v>Scraper</v>
      </c>
      <c r="S1121" s="27" t="str">
        <f>VLOOKUP(N1121,'散件（更新）'!B:E,4,FALSE)</f>
        <v>https://tineco-yxzt.oss-accelerate.aliyuncs.com/20250828/kechaiguatiaozujian_1756372187799.jpg</v>
      </c>
      <c r="T1121" s="27" t="s">
        <v>8759</v>
      </c>
      <c r="U1121" s="28" t="str">
        <f>VLOOKUP(N1121,'散件（更新）'!B:G,6,FALSE)</f>
        <v>SP;CL2501-01;可拆刮条组件</v>
      </c>
      <c r="V1121" s="28">
        <f>VLOOKUP(N1121,'散件（更新）'!B:I,8,FALSE)</f>
        <v>6932485010943</v>
      </c>
    </row>
    <row r="1122" spans="1:22" ht="20.149999999999999" customHeight="1">
      <c r="A1122" s="57">
        <v>46169</v>
      </c>
      <c r="B1122" s="58" t="s">
        <v>13716</v>
      </c>
      <c r="C1122" s="27" t="str">
        <f>VLOOKUP(B1122,'大货清单（不定期按GOMS更新）'!A:H,8,0)</f>
        <v>109-25350101</v>
      </c>
      <c r="D1122" s="27" t="str">
        <f>VLOOKUP(B1122,'大货清单（不定期按GOMS更新）'!A:C,3,0)</f>
        <v>CL2535A-01</v>
      </c>
      <c r="E1122" s="27" t="str">
        <f>VLOOKUP(B1122,'大货清单（不定期按GOMS更新）'!A:H,4,0)</f>
        <v>DE,IT,FR,PL,ES,NL</v>
      </c>
      <c r="F1122" s="27" t="str">
        <f>VLOOKUP(B1122,'大货清单（不定期按GOMS更新）'!A:H,2,0)</f>
        <v>Floor One S5 Max</v>
      </c>
      <c r="G1122" s="28" t="str">
        <f>VLOOKUP(B1122,'大货清单（不定期按GOMS更新）'!A:I,9,FALSE)</f>
        <v>6932485008988</v>
      </c>
      <c r="H1122" s="27" t="str">
        <f>VLOOKUP(B1122,'大货清单（不定期按GOMS更新）'!A:H,7,0)</f>
        <v>WHITE</v>
      </c>
      <c r="I1122" s="27" t="str">
        <f>VLOOKUP(B1122,'大货清单（不定期按GOMS更新）'!A:F,6,FALSE)</f>
        <v>ACTIVE</v>
      </c>
      <c r="J1122" s="27" t="str">
        <f>VLOOKUP(B1122,'大货清单（不定期按GOMS更新）'!A:K,11,FALSE)</f>
        <v>9.2</v>
      </c>
      <c r="K1122" s="27" t="str">
        <f>VLOOKUP(B1122,'大货清单（不定期按GOMS更新）'!A:N,12,FALSE)</f>
        <v>712</v>
      </c>
      <c r="L1122" s="27" t="str">
        <f>VLOOKUP(B1122,'大货清单（不定期按GOMS更新）'!A:M,13,FALSE)</f>
        <v>321</v>
      </c>
      <c r="M1122" s="27" t="str">
        <f>VLOOKUP(B1122,'大货清单（不定期按GOMS更新）'!A:N,14,FALSE)</f>
        <v>278</v>
      </c>
      <c r="N1122" s="58" t="s">
        <v>15529</v>
      </c>
      <c r="O1122" s="27">
        <f>IFERROR(VLOOKUP(N1122,'散件迭代（不定期更新）'!C:J,8,FALSE),0)</f>
        <v>0</v>
      </c>
      <c r="P1122" s="27">
        <f>IFERROR(VLOOKUP(N1122,'散件（更新）'!B:H,3,FALSE),0)</f>
        <v>0</v>
      </c>
      <c r="Q1122" s="27" t="str">
        <f>VLOOKUP(N1122,'散件（更新）'!B:H,2,FALSE)</f>
        <v>114-25350107</v>
      </c>
      <c r="R1122" s="27" t="str">
        <f>VLOOKUP(N1122,'散件（更新）'!B:H,7,FALSE)</f>
        <v>Battery</v>
      </c>
      <c r="S1122" s="27" t="str">
        <f>VLOOKUP(N1122,'散件（更新）'!B:E,4,FALSE)</f>
        <v>https://tineco-yxzt.oss-accelerate.aliyuncs.com/20250912/weixinjietu_20250903192726_1757643880282.png</v>
      </c>
      <c r="T1122" s="27" t="s">
        <v>8759</v>
      </c>
      <c r="U1122" s="28" t="str">
        <f>VLOOKUP(N1122,'散件（更新）'!B:G,6,FALSE)</f>
        <v>SP;CL2535A-01;电池包组件</v>
      </c>
      <c r="V1122" s="28">
        <f>VLOOKUP(N1122,'散件（更新）'!B:I,8,FALSE)</f>
        <v>6932485013517</v>
      </c>
    </row>
    <row r="1123" spans="1:22" ht="20.149999999999999" customHeight="1">
      <c r="A1123" s="57">
        <v>46169</v>
      </c>
      <c r="B1123" s="58" t="s">
        <v>13716</v>
      </c>
      <c r="C1123" s="27" t="str">
        <f>VLOOKUP(B1123,'大货清单（不定期按GOMS更新）'!A:H,8,0)</f>
        <v>109-25350101</v>
      </c>
      <c r="D1123" s="27" t="str">
        <f>VLOOKUP(B1123,'大货清单（不定期按GOMS更新）'!A:C,3,0)</f>
        <v>CL2535A-01</v>
      </c>
      <c r="E1123" s="27" t="str">
        <f>VLOOKUP(B1123,'大货清单（不定期按GOMS更新）'!A:H,4,0)</f>
        <v>DE,IT,FR,PL,ES,NL</v>
      </c>
      <c r="F1123" s="27" t="str">
        <f>VLOOKUP(B1123,'大货清单（不定期按GOMS更新）'!A:H,2,0)</f>
        <v>Floor One S5 Max</v>
      </c>
      <c r="G1123" s="28" t="str">
        <f>VLOOKUP(B1123,'大货清单（不定期按GOMS更新）'!A:I,9,FALSE)</f>
        <v>6932485008988</v>
      </c>
      <c r="H1123" s="27" t="str">
        <f>VLOOKUP(B1123,'大货清单（不定期按GOMS更新）'!A:H,7,0)</f>
        <v>WHITE</v>
      </c>
      <c r="I1123" s="27" t="str">
        <f>VLOOKUP(B1123,'大货清单（不定期按GOMS更新）'!A:F,6,FALSE)</f>
        <v>ACTIVE</v>
      </c>
      <c r="J1123" s="27" t="str">
        <f>VLOOKUP(B1123,'大货清单（不定期按GOMS更新）'!A:K,11,FALSE)</f>
        <v>9.2</v>
      </c>
      <c r="K1123" s="27" t="str">
        <f>VLOOKUP(B1123,'大货清单（不定期按GOMS更新）'!A:N,12,FALSE)</f>
        <v>712</v>
      </c>
      <c r="L1123" s="27" t="str">
        <f>VLOOKUP(B1123,'大货清单（不定期按GOMS更新）'!A:M,13,FALSE)</f>
        <v>321</v>
      </c>
      <c r="M1123" s="27" t="str">
        <f>VLOOKUP(B1123,'大货清单（不定期按GOMS更新）'!A:N,14,FALSE)</f>
        <v>278</v>
      </c>
      <c r="N1123" s="58" t="s">
        <v>14979</v>
      </c>
      <c r="O1123" s="27">
        <f>IFERROR(VLOOKUP(N1123,'散件迭代（不定期更新）'!C:J,8,FALSE),0)</f>
        <v>0</v>
      </c>
      <c r="P1123" s="27">
        <f>IFERROR(VLOOKUP(N1123,'散件（更新）'!B:H,3,FALSE),0)</f>
        <v>0</v>
      </c>
      <c r="Q1123" s="27" t="str">
        <f>VLOOKUP(N1123,'散件（更新）'!B:H,2,FALSE)</f>
        <v>114-25350103</v>
      </c>
      <c r="R1123" s="27" t="str">
        <f>VLOOKUP(N1123,'散件（更新）'!B:H,7,FALSE)</f>
        <v>LED Display</v>
      </c>
      <c r="S1123" s="27" t="str">
        <f>VLOOKUP(N1123,'散件（更新）'!B:E,4,FALSE)</f>
        <v>https://tineco-yxzt.oss-accelerate.aliyuncs.com/20250912/weixinjietu_20250903191921_1757644124499.png</v>
      </c>
      <c r="T1123" s="27" t="s">
        <v>8759</v>
      </c>
      <c r="U1123" s="28" t="str">
        <f>VLOOKUP(N1123,'散件（更新）'!B:G,6,FALSE)</f>
        <v>SP;CL2535A-01;LED显示屏组件</v>
      </c>
      <c r="V1123" s="28">
        <f>VLOOKUP(N1123,'散件（更新）'!B:I,8,FALSE)</f>
        <v>6932485013470</v>
      </c>
    </row>
    <row r="1124" spans="1:22" ht="20.149999999999999" customHeight="1">
      <c r="A1124" s="57">
        <v>46169</v>
      </c>
      <c r="B1124" s="58" t="s">
        <v>13716</v>
      </c>
      <c r="C1124" s="27" t="str">
        <f>VLOOKUP(B1124,'大货清单（不定期按GOMS更新）'!A:H,8,0)</f>
        <v>109-25350101</v>
      </c>
      <c r="D1124" s="27" t="str">
        <f>VLOOKUP(B1124,'大货清单（不定期按GOMS更新）'!A:C,3,0)</f>
        <v>CL2535A-01</v>
      </c>
      <c r="E1124" s="27" t="str">
        <f>VLOOKUP(B1124,'大货清单（不定期按GOMS更新）'!A:H,4,0)</f>
        <v>DE,IT,FR,PL,ES,NL</v>
      </c>
      <c r="F1124" s="27" t="str">
        <f>VLOOKUP(B1124,'大货清单（不定期按GOMS更新）'!A:H,2,0)</f>
        <v>Floor One S5 Max</v>
      </c>
      <c r="G1124" s="28" t="str">
        <f>VLOOKUP(B1124,'大货清单（不定期按GOMS更新）'!A:I,9,FALSE)</f>
        <v>6932485008988</v>
      </c>
      <c r="H1124" s="27" t="str">
        <f>VLOOKUP(B1124,'大货清单（不定期按GOMS更新）'!A:H,7,0)</f>
        <v>WHITE</v>
      </c>
      <c r="I1124" s="27" t="str">
        <f>VLOOKUP(B1124,'大货清单（不定期按GOMS更新）'!A:F,6,FALSE)</f>
        <v>ACTIVE</v>
      </c>
      <c r="J1124" s="27" t="str">
        <f>VLOOKUP(B1124,'大货清单（不定期按GOMS更新）'!A:K,11,FALSE)</f>
        <v>9.2</v>
      </c>
      <c r="K1124" s="27" t="str">
        <f>VLOOKUP(B1124,'大货清单（不定期按GOMS更新）'!A:N,12,FALSE)</f>
        <v>712</v>
      </c>
      <c r="L1124" s="27" t="str">
        <f>VLOOKUP(B1124,'大货清单（不定期按GOMS更新）'!A:M,13,FALSE)</f>
        <v>321</v>
      </c>
      <c r="M1124" s="27" t="str">
        <f>VLOOKUP(B1124,'大货清单（不定期按GOMS更新）'!A:N,14,FALSE)</f>
        <v>278</v>
      </c>
      <c r="N1124" s="58" t="s">
        <v>14463</v>
      </c>
      <c r="O1124" s="27">
        <f>IFERROR(VLOOKUP(N1124,'散件迭代（不定期更新）'!C:J,8,FALSE),0)</f>
        <v>0</v>
      </c>
      <c r="P1124" s="27">
        <f>IFERROR(VLOOKUP(N1124,'散件（更新）'!B:H,3,FALSE),0)</f>
        <v>0</v>
      </c>
      <c r="Q1124" s="27" t="str">
        <f>VLOOKUP(N1124,'散件（更新）'!B:H,2,FALSE)</f>
        <v>114-25350101</v>
      </c>
      <c r="R1124" s="27" t="str">
        <f>VLOOKUP(N1124,'散件（更新）'!B:H,7,FALSE)</f>
        <v>Main Body Rear Cover Soft Rubber Plug</v>
      </c>
      <c r="S1124" s="27" t="str">
        <f>VLOOKUP(N1124,'散件（更新）'!B:E,4,FALSE)</f>
        <v>https://tineco-yxzt.oss-accelerate.aliyuncs.com/20250912/weixinjietu_20250903191712_1757643971627.png</v>
      </c>
      <c r="T1124" s="27" t="s">
        <v>8759</v>
      </c>
      <c r="U1124" s="28" t="str">
        <f>VLOOKUP(N1124,'散件（更新）'!B:G,6,FALSE)</f>
        <v>SP;CL2535A-01;后盖软胶塞组件</v>
      </c>
      <c r="V1124" s="28">
        <f>VLOOKUP(N1124,'散件（更新）'!B:I,8,FALSE)</f>
        <v>6932485013456</v>
      </c>
    </row>
    <row r="1125" spans="1:22" ht="20.149999999999999" customHeight="1">
      <c r="A1125" s="57">
        <v>46169</v>
      </c>
      <c r="B1125" s="58" t="s">
        <v>13716</v>
      </c>
      <c r="C1125" s="27" t="str">
        <f>VLOOKUP(B1125,'大货清单（不定期按GOMS更新）'!A:H,8,0)</f>
        <v>109-25350101</v>
      </c>
      <c r="D1125" s="27" t="str">
        <f>VLOOKUP(B1125,'大货清单（不定期按GOMS更新）'!A:C,3,0)</f>
        <v>CL2535A-01</v>
      </c>
      <c r="E1125" s="27" t="str">
        <f>VLOOKUP(B1125,'大货清单（不定期按GOMS更新）'!A:H,4,0)</f>
        <v>DE,IT,FR,PL,ES,NL</v>
      </c>
      <c r="F1125" s="27" t="str">
        <f>VLOOKUP(B1125,'大货清单（不定期按GOMS更新）'!A:H,2,0)</f>
        <v>Floor One S5 Max</v>
      </c>
      <c r="G1125" s="28" t="str">
        <f>VLOOKUP(B1125,'大货清单（不定期按GOMS更新）'!A:I,9,FALSE)</f>
        <v>6932485008988</v>
      </c>
      <c r="H1125" s="27" t="str">
        <f>VLOOKUP(B1125,'大货清单（不定期按GOMS更新）'!A:H,7,0)</f>
        <v>WHITE</v>
      </c>
      <c r="I1125" s="27" t="str">
        <f>VLOOKUP(B1125,'大货清单（不定期按GOMS更新）'!A:F,6,FALSE)</f>
        <v>ACTIVE</v>
      </c>
      <c r="J1125" s="27" t="str">
        <f>VLOOKUP(B1125,'大货清单（不定期按GOMS更新）'!A:K,11,FALSE)</f>
        <v>9.2</v>
      </c>
      <c r="K1125" s="27" t="str">
        <f>VLOOKUP(B1125,'大货清单（不定期按GOMS更新）'!A:N,12,FALSE)</f>
        <v>712</v>
      </c>
      <c r="L1125" s="27" t="str">
        <f>VLOOKUP(B1125,'大货清单（不定期按GOMS更新）'!A:M,13,FALSE)</f>
        <v>321</v>
      </c>
      <c r="M1125" s="27" t="str">
        <f>VLOOKUP(B1125,'大货清单（不定期按GOMS更新）'!A:N,14,FALSE)</f>
        <v>278</v>
      </c>
      <c r="N1125" s="58" t="s">
        <v>15802</v>
      </c>
      <c r="O1125" s="27">
        <f>IFERROR(VLOOKUP(N1125,'散件迭代（不定期更新）'!C:J,8,FALSE),0)</f>
        <v>0</v>
      </c>
      <c r="P1125" s="27">
        <f>IFERROR(VLOOKUP(N1125,'散件（更新）'!B:H,3,FALSE),0)</f>
        <v>0</v>
      </c>
      <c r="Q1125" s="27" t="str">
        <f>VLOOKUP(N1125,'散件（更新）'!B:H,2,FALSE)</f>
        <v>114-25350102</v>
      </c>
      <c r="R1125" s="27" t="str">
        <f>VLOOKUP(N1125,'散件（更新）'!B:H,7,FALSE)</f>
        <v>Main Body Front Cover</v>
      </c>
      <c r="S1125" s="27" t="str">
        <f>VLOOKUP(N1125,'散件（更新）'!B:E,4,FALSE)</f>
        <v>https://tineco-yxzt.oss-accelerate.aliyuncs.com/20250912/weixinjietu_20250903191845_1757644060502.png</v>
      </c>
      <c r="T1125" s="27" t="s">
        <v>8759</v>
      </c>
      <c r="U1125" s="28" t="str">
        <f>VLOOKUP(N1125,'散件（更新）'!B:G,6,FALSE)</f>
        <v>SP;CL2535A-01;机体前盖</v>
      </c>
      <c r="V1125" s="28">
        <f>VLOOKUP(N1125,'散件（更新）'!B:I,8,FALSE)</f>
        <v>6932485013463</v>
      </c>
    </row>
    <row r="1126" spans="1:22" ht="20.149999999999999" customHeight="1">
      <c r="A1126" s="57">
        <v>46169</v>
      </c>
      <c r="B1126" s="58" t="s">
        <v>13716</v>
      </c>
      <c r="C1126" s="27" t="str">
        <f>VLOOKUP(B1126,'大货清单（不定期按GOMS更新）'!A:H,8,0)</f>
        <v>109-25350101</v>
      </c>
      <c r="D1126" s="27" t="str">
        <f>VLOOKUP(B1126,'大货清单（不定期按GOMS更新）'!A:C,3,0)</f>
        <v>CL2535A-01</v>
      </c>
      <c r="E1126" s="27" t="str">
        <f>VLOOKUP(B1126,'大货清单（不定期按GOMS更新）'!A:H,4,0)</f>
        <v>DE,IT,FR,PL,ES,NL</v>
      </c>
      <c r="F1126" s="27" t="str">
        <f>VLOOKUP(B1126,'大货清单（不定期按GOMS更新）'!A:H,2,0)</f>
        <v>Floor One S5 Max</v>
      </c>
      <c r="G1126" s="28" t="str">
        <f>VLOOKUP(B1126,'大货清单（不定期按GOMS更新）'!A:I,9,FALSE)</f>
        <v>6932485008988</v>
      </c>
      <c r="H1126" s="27" t="str">
        <f>VLOOKUP(B1126,'大货清单（不定期按GOMS更新）'!A:H,7,0)</f>
        <v>WHITE</v>
      </c>
      <c r="I1126" s="27" t="str">
        <f>VLOOKUP(B1126,'大货清单（不定期按GOMS更新）'!A:F,6,FALSE)</f>
        <v>ACTIVE</v>
      </c>
      <c r="J1126" s="27" t="str">
        <f>VLOOKUP(B1126,'大货清单（不定期按GOMS更新）'!A:K,11,FALSE)</f>
        <v>9.2</v>
      </c>
      <c r="K1126" s="27" t="str">
        <f>VLOOKUP(B1126,'大货清单（不定期按GOMS更新）'!A:N,12,FALSE)</f>
        <v>712</v>
      </c>
      <c r="L1126" s="27" t="str">
        <f>VLOOKUP(B1126,'大货清单（不定期按GOMS更新）'!A:M,13,FALSE)</f>
        <v>321</v>
      </c>
      <c r="M1126" s="27" t="str">
        <f>VLOOKUP(B1126,'大货清单（不定期按GOMS更新）'!A:N,14,FALSE)</f>
        <v>278</v>
      </c>
      <c r="N1126" s="58" t="s">
        <v>14563</v>
      </c>
      <c r="O1126" s="27">
        <f>IFERROR(VLOOKUP(N1126,'散件迭代（不定期更新）'!C:J,8,FALSE),0)</f>
        <v>0</v>
      </c>
      <c r="P1126" s="27">
        <f>IFERROR(VLOOKUP(N1126,'散件（更新）'!B:H,3,FALSE),0)</f>
        <v>0</v>
      </c>
      <c r="Q1126" s="27" t="str">
        <f>VLOOKUP(N1126,'散件（更新）'!B:H,2,FALSE)</f>
        <v>114-25350105</v>
      </c>
      <c r="R1126" s="27" t="str">
        <f>VLOOKUP(N1126,'散件（更新）'!B:H,7,FALSE)</f>
        <v>Main Body Rear Cover</v>
      </c>
      <c r="S1126" s="27" t="str">
        <f>VLOOKUP(N1126,'散件（更新）'!B:E,4,FALSE)</f>
        <v>https://tineco-yxzt.oss-accelerate.aliyuncs.com/20250912/weixinjietu_20250908105329_1757644255715.png</v>
      </c>
      <c r="T1126" s="27" t="s">
        <v>8759</v>
      </c>
      <c r="U1126" s="28" t="str">
        <f>VLOOKUP(N1126,'散件（更新）'!B:G,6,FALSE)</f>
        <v>SP;CL2535A-01;机体后盖</v>
      </c>
      <c r="V1126" s="28">
        <f>VLOOKUP(N1126,'散件（更新）'!B:I,8,FALSE)</f>
        <v>6932485013494</v>
      </c>
    </row>
    <row r="1127" spans="1:22" ht="20.149999999999999" customHeight="1">
      <c r="A1127" s="57">
        <v>46169</v>
      </c>
      <c r="B1127" s="58" t="s">
        <v>13716</v>
      </c>
      <c r="C1127" s="27" t="str">
        <f>VLOOKUP(B1127,'大货清单（不定期按GOMS更新）'!A:H,8,0)</f>
        <v>109-25350101</v>
      </c>
      <c r="D1127" s="27" t="str">
        <f>VLOOKUP(B1127,'大货清单（不定期按GOMS更新）'!A:C,3,0)</f>
        <v>CL2535A-01</v>
      </c>
      <c r="E1127" s="27" t="str">
        <f>VLOOKUP(B1127,'大货清单（不定期按GOMS更新）'!A:H,4,0)</f>
        <v>DE,IT,FR,PL,ES,NL</v>
      </c>
      <c r="F1127" s="27" t="str">
        <f>VLOOKUP(B1127,'大货清单（不定期按GOMS更新）'!A:H,2,0)</f>
        <v>Floor One S5 Max</v>
      </c>
      <c r="G1127" s="28" t="str">
        <f>VLOOKUP(B1127,'大货清单（不定期按GOMS更新）'!A:I,9,FALSE)</f>
        <v>6932485008988</v>
      </c>
      <c r="H1127" s="27" t="str">
        <f>VLOOKUP(B1127,'大货清单（不定期按GOMS更新）'!A:H,7,0)</f>
        <v>WHITE</v>
      </c>
      <c r="I1127" s="27" t="str">
        <f>VLOOKUP(B1127,'大货清单（不定期按GOMS更新）'!A:F,6,FALSE)</f>
        <v>ACTIVE</v>
      </c>
      <c r="J1127" s="27" t="str">
        <f>VLOOKUP(B1127,'大货清单（不定期按GOMS更新）'!A:K,11,FALSE)</f>
        <v>9.2</v>
      </c>
      <c r="K1127" s="27" t="str">
        <f>VLOOKUP(B1127,'大货清单（不定期按GOMS更新）'!A:N,12,FALSE)</f>
        <v>712</v>
      </c>
      <c r="L1127" s="27" t="str">
        <f>VLOOKUP(B1127,'大货清单（不定期按GOMS更新）'!A:M,13,FALSE)</f>
        <v>321</v>
      </c>
      <c r="M1127" s="27" t="str">
        <f>VLOOKUP(B1127,'大货清单（不定期按GOMS更新）'!A:N,14,FALSE)</f>
        <v>278</v>
      </c>
      <c r="N1127" s="58" t="s">
        <v>14814</v>
      </c>
      <c r="O1127" s="27">
        <f>IFERROR(VLOOKUP(N1127,'散件迭代（不定期更新）'!C:J,8,FALSE),0)</f>
        <v>0</v>
      </c>
      <c r="P1127" s="27">
        <f>IFERROR(VLOOKUP(N1127,'散件（更新）'!B:H,3,FALSE),0)</f>
        <v>0</v>
      </c>
      <c r="Q1127" s="27" t="str">
        <f>VLOOKUP(N1127,'散件（更新）'!B:H,2,FALSE)</f>
        <v>114-25350106</v>
      </c>
      <c r="R1127" s="27" t="str">
        <f>VLOOKUP(N1127,'散件（更新）'!B:H,7,FALSE)</f>
        <v>Main Body Rear Upper Cover</v>
      </c>
      <c r="S1127" s="27" t="str">
        <f>VLOOKUP(N1127,'散件（更新）'!B:E,4,FALSE)</f>
        <v>https://tineco-yxzt.oss-accelerate.aliyuncs.com/20250912/weixinjietu_20250908105444_1757644339744.png</v>
      </c>
      <c r="T1127" s="27" t="s">
        <v>8759</v>
      </c>
      <c r="U1127" s="28" t="str">
        <f>VLOOKUP(N1127,'散件（更新）'!B:G,6,FALSE)</f>
        <v>SP;CL2535A-01;机体后上盖</v>
      </c>
      <c r="V1127" s="28">
        <f>VLOOKUP(N1127,'散件（更新）'!B:I,8,FALSE)</f>
        <v>6932485013500</v>
      </c>
    </row>
    <row r="1128" spans="1:22" ht="20.149999999999999" customHeight="1">
      <c r="A1128" s="57">
        <v>46169</v>
      </c>
      <c r="B1128" s="58" t="s">
        <v>13716</v>
      </c>
      <c r="C1128" s="27" t="str">
        <f>VLOOKUP(B1128,'大货清单（不定期按GOMS更新）'!A:H,8,0)</f>
        <v>109-25350101</v>
      </c>
      <c r="D1128" s="27" t="str">
        <f>VLOOKUP(B1128,'大货清单（不定期按GOMS更新）'!A:C,3,0)</f>
        <v>CL2535A-01</v>
      </c>
      <c r="E1128" s="27" t="str">
        <f>VLOOKUP(B1128,'大货清单（不定期按GOMS更新）'!A:H,4,0)</f>
        <v>DE,IT,FR,PL,ES,NL</v>
      </c>
      <c r="F1128" s="27" t="str">
        <f>VLOOKUP(B1128,'大货清单（不定期按GOMS更新）'!A:H,2,0)</f>
        <v>Floor One S5 Max</v>
      </c>
      <c r="G1128" s="28" t="str">
        <f>VLOOKUP(B1128,'大货清单（不定期按GOMS更新）'!A:I,9,FALSE)</f>
        <v>6932485008988</v>
      </c>
      <c r="H1128" s="27" t="str">
        <f>VLOOKUP(B1128,'大货清单（不定期按GOMS更新）'!A:H,7,0)</f>
        <v>WHITE</v>
      </c>
      <c r="I1128" s="27" t="str">
        <f>VLOOKUP(B1128,'大货清单（不定期按GOMS更新）'!A:F,6,FALSE)</f>
        <v>ACTIVE</v>
      </c>
      <c r="J1128" s="27" t="str">
        <f>VLOOKUP(B1128,'大货清单（不定期按GOMS更新）'!A:K,11,FALSE)</f>
        <v>9.2</v>
      </c>
      <c r="K1128" s="27" t="str">
        <f>VLOOKUP(B1128,'大货清单（不定期按GOMS更新）'!A:N,12,FALSE)</f>
        <v>712</v>
      </c>
      <c r="L1128" s="27" t="str">
        <f>VLOOKUP(B1128,'大货清单（不定期按GOMS更新）'!A:M,13,FALSE)</f>
        <v>321</v>
      </c>
      <c r="M1128" s="27" t="str">
        <f>VLOOKUP(B1128,'大货清单（不定期按GOMS更新）'!A:N,14,FALSE)</f>
        <v>278</v>
      </c>
      <c r="N1128" s="58" t="s">
        <v>15690</v>
      </c>
      <c r="O1128" s="27">
        <f>IFERROR(VLOOKUP(N1128,'散件迭代（不定期更新）'!C:J,8,FALSE),0)</f>
        <v>0</v>
      </c>
      <c r="P1128" s="27">
        <f>IFERROR(VLOOKUP(N1128,'散件（更新）'!B:H,3,FALSE),0)</f>
        <v>0</v>
      </c>
      <c r="Q1128" s="27" t="str">
        <f>VLOOKUP(N1128,'散件（更新）'!B:H,2,FALSE)</f>
        <v>114-25350100</v>
      </c>
      <c r="R1128" s="27" t="str">
        <f>VLOOKUP(N1128,'散件（更新）'!B:H,7,FALSE)</f>
        <v>LED Display Connection Wire</v>
      </c>
      <c r="S1128" s="27" t="str">
        <f>VLOOKUP(N1128,'散件（更新）'!B:E,4,FALSE)</f>
        <v>https://tineco-yxzt.oss-accelerate.aliyuncs.com/20250912/weixinjietu_20250903191802_1757643589846.png</v>
      </c>
      <c r="T1128" s="27" t="s">
        <v>8759</v>
      </c>
      <c r="U1128" s="28" t="str">
        <f>VLOOKUP(N1128,'散件（更新）'!B:G,6,FALSE)</f>
        <v>SP;CL2535A-01;CL2535A LED显示屏连接导线</v>
      </c>
      <c r="V1128" s="28">
        <f>VLOOKUP(N1128,'散件（更新）'!B:I,8,FALSE)</f>
        <v>6932485013449</v>
      </c>
    </row>
    <row r="1129" spans="1:22" ht="20.149999999999999" customHeight="1">
      <c r="A1129" s="57">
        <v>46169</v>
      </c>
      <c r="B1129" s="58" t="s">
        <v>13716</v>
      </c>
      <c r="C1129" s="27" t="str">
        <f>VLOOKUP(B1129,'大货清单（不定期按GOMS更新）'!A:H,8,0)</f>
        <v>109-25350101</v>
      </c>
      <c r="D1129" s="27" t="str">
        <f>VLOOKUP(B1129,'大货清单（不定期按GOMS更新）'!A:C,3,0)</f>
        <v>CL2535A-01</v>
      </c>
      <c r="E1129" s="27" t="str">
        <f>VLOOKUP(B1129,'大货清单（不定期按GOMS更新）'!A:H,4,0)</f>
        <v>DE,IT,FR,PL,ES,NL</v>
      </c>
      <c r="F1129" s="27" t="str">
        <f>VLOOKUP(B1129,'大货清单（不定期按GOMS更新）'!A:H,2,0)</f>
        <v>Floor One S5 Max</v>
      </c>
      <c r="G1129" s="28" t="str">
        <f>VLOOKUP(B1129,'大货清单（不定期按GOMS更新）'!A:I,9,FALSE)</f>
        <v>6932485008988</v>
      </c>
      <c r="H1129" s="27" t="str">
        <f>VLOOKUP(B1129,'大货清单（不定期按GOMS更新）'!A:H,7,0)</f>
        <v>WHITE</v>
      </c>
      <c r="I1129" s="27" t="str">
        <f>VLOOKUP(B1129,'大货清单（不定期按GOMS更新）'!A:F,6,FALSE)</f>
        <v>ACTIVE</v>
      </c>
      <c r="J1129" s="27" t="str">
        <f>VLOOKUP(B1129,'大货清单（不定期按GOMS更新）'!A:K,11,FALSE)</f>
        <v>9.2</v>
      </c>
      <c r="K1129" s="27" t="str">
        <f>VLOOKUP(B1129,'大货清单（不定期按GOMS更新）'!A:N,12,FALSE)</f>
        <v>712</v>
      </c>
      <c r="L1129" s="27" t="str">
        <f>VLOOKUP(B1129,'大货清单（不定期按GOMS更新）'!A:M,13,FALSE)</f>
        <v>321</v>
      </c>
      <c r="M1129" s="27" t="str">
        <f>VLOOKUP(B1129,'大货清单（不定期按GOMS更新）'!A:N,14,FALSE)</f>
        <v>278</v>
      </c>
      <c r="N1129" s="58" t="s">
        <v>15582</v>
      </c>
      <c r="O1129" s="27">
        <f>IFERROR(VLOOKUP(N1129,'散件迭代（不定期更新）'!C:J,8,FALSE),0)</f>
        <v>0</v>
      </c>
      <c r="P1129" s="27">
        <f>IFERROR(VLOOKUP(N1129,'散件（更新）'!B:H,3,FALSE),0)</f>
        <v>0</v>
      </c>
      <c r="Q1129" s="27" t="str">
        <f>VLOOKUP(N1129,'散件（更新）'!B:H,2,FALSE)</f>
        <v>114-25350104</v>
      </c>
      <c r="R1129" s="27" t="str">
        <f>VLOOKUP(N1129,'散件（更新）'!B:H,7,FALSE)</f>
        <v>Main body PCBA</v>
      </c>
      <c r="S1129" s="27" t="str">
        <f>VLOOKUP(N1129,'散件（更新）'!B:E,4,FALSE)</f>
        <v>https://tineco-yxzt.oss-accelerate.aliyuncs.com/20250912/image20250904-083904_1757644184321.png</v>
      </c>
      <c r="T1129" s="27" t="s">
        <v>8759</v>
      </c>
      <c r="U1129" s="28" t="str">
        <f>VLOOKUP(N1129,'散件（更新）'!B:G,6,FALSE)</f>
        <v>SP;CL2535A-01;机身主控板组件</v>
      </c>
      <c r="V1129" s="28">
        <f>VLOOKUP(N1129,'散件（更新）'!B:I,8,FALSE)</f>
        <v>6932485013487</v>
      </c>
    </row>
    <row r="1130" spans="1:22" ht="20.149999999999999" customHeight="1">
      <c r="A1130" s="57">
        <v>46169</v>
      </c>
      <c r="B1130" s="58" t="s">
        <v>13709</v>
      </c>
      <c r="C1130" s="27" t="str">
        <f>VLOOKUP(B1130,'大货清单（不定期按GOMS更新）'!A:H,8,0)</f>
        <v>109-24670401</v>
      </c>
      <c r="D1130" s="27" t="str">
        <f>VLOOKUP(B1130,'大货清单（不定期按GOMS更新）'!A:C,3,0)</f>
        <v>CL2467D-01</v>
      </c>
      <c r="E1130" s="27" t="str">
        <f>VLOOKUP(B1130,'大货清单（不定期按GOMS更新）'!A:H,4,0)</f>
        <v>DE,FR,IT,BE,ES,PL,SE,NL</v>
      </c>
      <c r="F1130" s="27" t="str">
        <f>VLOOKUP(B1130,'大货清单（不定期按GOMS更新）'!A:H,2,0)</f>
        <v>Floor One S9 Master</v>
      </c>
      <c r="G1130" s="28">
        <f>VLOOKUP(B1130,'大货清单（不定期按GOMS更新）'!A:I,9,FALSE)</f>
        <v>6932485017836</v>
      </c>
      <c r="H1130" s="27" t="str">
        <f>VLOOKUP(B1130,'大货清单（不定期按GOMS更新）'!A:H,7,0)</f>
        <v>BLACK</v>
      </c>
      <c r="I1130" s="27" t="str">
        <f>VLOOKUP(B1130,'大货清单（不定期按GOMS更新）'!A:F,6,FALSE)</f>
        <v>ACTIVE</v>
      </c>
      <c r="J1130" s="27" t="str">
        <f>VLOOKUP(B1130,'大货清单（不定期按GOMS更新）'!A:K,11,FALSE)</f>
        <v>8.4</v>
      </c>
      <c r="K1130" s="27" t="str">
        <f>VLOOKUP(B1130,'大货清单（不定期按GOMS更新）'!A:N,12,FALSE)</f>
        <v>773</v>
      </c>
      <c r="L1130" s="27" t="str">
        <f>VLOOKUP(B1130,'大货清单（不定期按GOMS更新）'!A:M,13,FALSE)</f>
        <v>333</v>
      </c>
      <c r="M1130" s="27" t="str">
        <f>VLOOKUP(B1130,'大货清单（不定期按GOMS更新）'!A:N,14,FALSE)</f>
        <v>315</v>
      </c>
      <c r="N1130" s="58" t="s">
        <v>8108</v>
      </c>
      <c r="O1130" s="27">
        <f>IFERROR(VLOOKUP(N1130,'散件迭代（不定期更新）'!C:J,8,FALSE),0)</f>
        <v>0</v>
      </c>
      <c r="P1130" s="27" t="str">
        <f>IFERROR(VLOOKUP(N1130,'散件（更新）'!B:H,3,FALSE),0)</f>
        <v/>
      </c>
      <c r="Q1130" s="27" t="str">
        <f>VLOOKUP(N1130,'散件（更新）'!B:H,2,FALSE)</f>
        <v>114-23431321</v>
      </c>
      <c r="R1130" s="27" t="str">
        <f>VLOOKUP(N1130,'散件（更新）'!B:H,7,FALSE)</f>
        <v>Motor</v>
      </c>
      <c r="S1130" s="27" t="str">
        <f>VLOOKUP(N1130,'散件（更新）'!B:E,4,FALSE)</f>
        <v>https://tineco-yxzt.oss-accelerate.aliyuncs.com/20250116/21-dishuadianji_1736999028647.png</v>
      </c>
      <c r="T1130" s="27" t="s">
        <v>8759</v>
      </c>
      <c r="U1130" s="28" t="str">
        <f>VLOOKUP(N1130,'散件（更新）'!B:G,6,FALSE)</f>
        <v>地刷电机</v>
      </c>
      <c r="V1130" s="28">
        <f>VLOOKUP(N1130,'散件（更新）'!B:I,8,FALSE)</f>
        <v>6932485003440</v>
      </c>
    </row>
    <row r="1131" spans="1:22" ht="20.149999999999999" customHeight="1">
      <c r="A1131" s="57">
        <v>46169</v>
      </c>
      <c r="B1131" s="58" t="s">
        <v>13682</v>
      </c>
      <c r="C1131" s="27" t="str">
        <f>VLOOKUP(B1131,'大货清单（不定期按GOMS更新）'!A:H,8,0)</f>
        <v>109-24670801</v>
      </c>
      <c r="D1131" s="27" t="str">
        <f>VLOOKUP(B1131,'大货清单（不定期按GOMS更新）'!A:C,3,0)</f>
        <v>CL2467H-01</v>
      </c>
      <c r="E1131" s="27" t="str">
        <f>VLOOKUP(B1131,'大货清单（不定期按GOMS更新）'!A:H,4,0)</f>
        <v>BE,DE,FR,IT,ES,PL,SE,NL</v>
      </c>
      <c r="F1131" s="27" t="str">
        <f>VLOOKUP(B1131,'大货清单（不定期按GOMS更新）'!A:H,2,0)</f>
        <v>Floor One S7 Master</v>
      </c>
      <c r="G1131" s="28">
        <f>VLOOKUP(B1131,'大货清单（不定期按GOMS更新）'!A:I,9,FALSE)</f>
        <v>6932485017843</v>
      </c>
      <c r="H1131" s="27" t="str">
        <f>VLOOKUP(B1131,'大货清单（不定期按GOMS更新）'!A:H,7,0)</f>
        <v>Black</v>
      </c>
      <c r="I1131" s="27" t="str">
        <f>VLOOKUP(B1131,'大货清单（不定期按GOMS更新）'!A:F,6,FALSE)</f>
        <v>ACTIVE</v>
      </c>
      <c r="J1131" s="27" t="str">
        <f>VLOOKUP(B1131,'大货清单（不定期按GOMS更新）'!A:K,11,FALSE)</f>
        <v>8.3</v>
      </c>
      <c r="K1131" s="27" t="str">
        <f>VLOOKUP(B1131,'大货清单（不定期按GOMS更新）'!A:N,12,FALSE)</f>
        <v>773</v>
      </c>
      <c r="L1131" s="27" t="str">
        <f>VLOOKUP(B1131,'大货清单（不定期按GOMS更新）'!A:M,13,FALSE)</f>
        <v>333</v>
      </c>
      <c r="M1131" s="27" t="str">
        <f>VLOOKUP(B1131,'大货清单（不定期按GOMS更新）'!A:N,14,FALSE)</f>
        <v>315</v>
      </c>
      <c r="N1131" s="58" t="s">
        <v>14649</v>
      </c>
      <c r="O1131" s="27">
        <f>IFERROR(VLOOKUP(N1131,'散件迭代（不定期更新）'!C:J,8,FALSE),0)</f>
        <v>0</v>
      </c>
      <c r="P1131" s="27">
        <f>IFERROR(VLOOKUP(N1131,'散件（更新）'!B:H,3,FALSE),0)</f>
        <v>0</v>
      </c>
      <c r="Q1131" s="27" t="str">
        <f>VLOOKUP(N1131,'散件（更新）'!B:H,2,FALSE)</f>
        <v>114-24670806</v>
      </c>
      <c r="R1131" s="27" t="str">
        <f>VLOOKUP(N1131,'散件（更新）'!B:H,7,FALSE)</f>
        <v>Brush Roller Cover</v>
      </c>
      <c r="S1131" s="27">
        <f>VLOOKUP(N1131,'散件（更新）'!B:E,4,FALSE)</f>
        <v>0</v>
      </c>
      <c r="T1131" s="27" t="s">
        <v>8759</v>
      </c>
      <c r="U1131" s="28" t="str">
        <f>VLOOKUP(N1131,'散件（更新）'!B:G,6,FALSE)</f>
        <v>SP;CL2467H-01;滚刷盖组件</v>
      </c>
      <c r="V1131" s="28">
        <f>VLOOKUP(N1131,'散件（更新）'!B:I,8,FALSE)</f>
        <v>6932485012763</v>
      </c>
    </row>
    <row r="1132" spans="1:22" ht="20.149999999999999" customHeight="1">
      <c r="A1132" s="57">
        <v>46169</v>
      </c>
      <c r="B1132" s="58" t="s">
        <v>13682</v>
      </c>
      <c r="C1132" s="27" t="str">
        <f>VLOOKUP(B1132,'大货清单（不定期按GOMS更新）'!A:H,8,0)</f>
        <v>109-24670801</v>
      </c>
      <c r="D1132" s="27" t="str">
        <f>VLOOKUP(B1132,'大货清单（不定期按GOMS更新）'!A:C,3,0)</f>
        <v>CL2467H-01</v>
      </c>
      <c r="E1132" s="27" t="str">
        <f>VLOOKUP(B1132,'大货清单（不定期按GOMS更新）'!A:H,4,0)</f>
        <v>BE,DE,FR,IT,ES,PL,SE,NL</v>
      </c>
      <c r="F1132" s="27" t="str">
        <f>VLOOKUP(B1132,'大货清单（不定期按GOMS更新）'!A:H,2,0)</f>
        <v>Floor One S7 Master</v>
      </c>
      <c r="G1132" s="28">
        <f>VLOOKUP(B1132,'大货清单（不定期按GOMS更新）'!A:I,9,FALSE)</f>
        <v>6932485017843</v>
      </c>
      <c r="H1132" s="27" t="str">
        <f>VLOOKUP(B1132,'大货清单（不定期按GOMS更新）'!A:H,7,0)</f>
        <v>Black</v>
      </c>
      <c r="I1132" s="27" t="str">
        <f>VLOOKUP(B1132,'大货清单（不定期按GOMS更新）'!A:F,6,FALSE)</f>
        <v>ACTIVE</v>
      </c>
      <c r="J1132" s="27" t="str">
        <f>VLOOKUP(B1132,'大货清单（不定期按GOMS更新）'!A:K,11,FALSE)</f>
        <v>8.3</v>
      </c>
      <c r="K1132" s="27" t="str">
        <f>VLOOKUP(B1132,'大货清单（不定期按GOMS更新）'!A:N,12,FALSE)</f>
        <v>773</v>
      </c>
      <c r="L1132" s="27" t="str">
        <f>VLOOKUP(B1132,'大货清单（不定期按GOMS更新）'!A:M,13,FALSE)</f>
        <v>333</v>
      </c>
      <c r="M1132" s="27" t="str">
        <f>VLOOKUP(B1132,'大货清单（不定期按GOMS更新）'!A:N,14,FALSE)</f>
        <v>315</v>
      </c>
      <c r="N1132" s="58" t="s">
        <v>15723</v>
      </c>
      <c r="O1132" s="27">
        <f>IFERROR(VLOOKUP(N1132,'散件迭代（不定期更新）'!C:J,8,FALSE),0)</f>
        <v>0</v>
      </c>
      <c r="P1132" s="27">
        <f>IFERROR(VLOOKUP(N1132,'散件（更新）'!B:H,3,FALSE),0)</f>
        <v>0</v>
      </c>
      <c r="Q1132" s="27" t="str">
        <f>VLOOKUP(N1132,'散件（更新）'!B:H,2,FALSE)</f>
        <v>114-24670403</v>
      </c>
      <c r="R1132" s="27" t="str">
        <f>VLOOKUP(N1132,'散件（更新）'!B:H,7,FALSE)</f>
        <v>HEPA Assy</v>
      </c>
      <c r="S1132" s="27" t="str">
        <f>VLOOKUP(N1132,'散件（更新）'!B:E,4,FALSE)</f>
        <v>https://tineco-yxzt.oss-accelerate.aliyuncs.com/20250924/hepa_1758674976119.png</v>
      </c>
      <c r="T1132" s="27" t="s">
        <v>8759</v>
      </c>
      <c r="U1132" s="28" t="str">
        <f>VLOOKUP(N1132,'散件（更新）'!B:G,6,FALSE)</f>
        <v>SP;CL2467D-01;回收桶过滤器装配组件</v>
      </c>
      <c r="V1132" s="28">
        <f>VLOOKUP(N1132,'散件（更新）'!B:I,8,FALSE)</f>
        <v>6932485012503</v>
      </c>
    </row>
    <row r="1133" spans="1:22" ht="20.149999999999999" customHeight="1">
      <c r="A1133" s="57">
        <v>46169</v>
      </c>
      <c r="B1133" s="58" t="s">
        <v>13682</v>
      </c>
      <c r="C1133" s="27" t="str">
        <f>VLOOKUP(B1133,'大货清单（不定期按GOMS更新）'!A:H,8,0)</f>
        <v>109-24670801</v>
      </c>
      <c r="D1133" s="27" t="str">
        <f>VLOOKUP(B1133,'大货清单（不定期按GOMS更新）'!A:C,3,0)</f>
        <v>CL2467H-01</v>
      </c>
      <c r="E1133" s="27" t="str">
        <f>VLOOKUP(B1133,'大货清单（不定期按GOMS更新）'!A:H,4,0)</f>
        <v>BE,DE,FR,IT,ES,PL,SE,NL</v>
      </c>
      <c r="F1133" s="27" t="str">
        <f>VLOOKUP(B1133,'大货清单（不定期按GOMS更新）'!A:H,2,0)</f>
        <v>Floor One S7 Master</v>
      </c>
      <c r="G1133" s="28">
        <f>VLOOKUP(B1133,'大货清单（不定期按GOMS更新）'!A:I,9,FALSE)</f>
        <v>6932485017843</v>
      </c>
      <c r="H1133" s="27" t="str">
        <f>VLOOKUP(B1133,'大货清单（不定期按GOMS更新）'!A:H,7,0)</f>
        <v>Black</v>
      </c>
      <c r="I1133" s="27" t="str">
        <f>VLOOKUP(B1133,'大货清单（不定期按GOMS更新）'!A:F,6,FALSE)</f>
        <v>ACTIVE</v>
      </c>
      <c r="J1133" s="27" t="str">
        <f>VLOOKUP(B1133,'大货清单（不定期按GOMS更新）'!A:K,11,FALSE)</f>
        <v>8.3</v>
      </c>
      <c r="K1133" s="27" t="str">
        <f>VLOOKUP(B1133,'大货清单（不定期按GOMS更新）'!A:N,12,FALSE)</f>
        <v>773</v>
      </c>
      <c r="L1133" s="27" t="str">
        <f>VLOOKUP(B1133,'大货清单（不定期按GOMS更新）'!A:M,13,FALSE)</f>
        <v>333</v>
      </c>
      <c r="M1133" s="27" t="str">
        <f>VLOOKUP(B1133,'大货清单（不定期按GOMS更新）'!A:N,14,FALSE)</f>
        <v>315</v>
      </c>
      <c r="N1133" s="58" t="s">
        <v>15162</v>
      </c>
      <c r="O1133" s="27">
        <f>IFERROR(VLOOKUP(N1133,'散件迭代（不定期更新）'!C:J,8,FALSE),0)</f>
        <v>0</v>
      </c>
      <c r="P1133" s="27">
        <f>IFERROR(VLOOKUP(N1133,'散件（更新）'!B:H,3,FALSE),0)</f>
        <v>0</v>
      </c>
      <c r="Q1133" s="27" t="str">
        <f>VLOOKUP(N1133,'散件（更新）'!B:H,2,FALSE)</f>
        <v>114-24670405</v>
      </c>
      <c r="R1133" s="27" t="str">
        <f>VLOOKUP(N1133,'散件（更新）'!B:H,7,FALSE)</f>
        <v>Charging Base</v>
      </c>
      <c r="S1133" s="27" t="str">
        <f>VLOOKUP(N1133,'散件（更新）'!B:E,4,FALSE)</f>
        <v>https://tineco-yxzt.oss-accelerate.aliyuncs.com/20250924/tuopan_1758675413930.png</v>
      </c>
      <c r="T1133" s="27" t="s">
        <v>8759</v>
      </c>
      <c r="U1133" s="28" t="str">
        <f>VLOOKUP(N1133,'散件（更新）'!B:G,6,FALSE)</f>
        <v>SP;CL2467D-01;烘干托盘组件</v>
      </c>
      <c r="V1133" s="28">
        <f>VLOOKUP(N1133,'散件（更新）'!B:I,8,FALSE)</f>
        <v>6932485012527</v>
      </c>
    </row>
    <row r="1134" spans="1:22" ht="20.149999999999999" customHeight="1">
      <c r="A1134" s="57">
        <v>46169</v>
      </c>
      <c r="B1134" s="58" t="s">
        <v>13682</v>
      </c>
      <c r="C1134" s="27" t="str">
        <f>VLOOKUP(B1134,'大货清单（不定期按GOMS更新）'!A:H,8,0)</f>
        <v>109-24670801</v>
      </c>
      <c r="D1134" s="27" t="str">
        <f>VLOOKUP(B1134,'大货清单（不定期按GOMS更新）'!A:C,3,0)</f>
        <v>CL2467H-01</v>
      </c>
      <c r="E1134" s="27" t="str">
        <f>VLOOKUP(B1134,'大货清单（不定期按GOMS更新）'!A:H,4,0)</f>
        <v>BE,DE,FR,IT,ES,PL,SE,NL</v>
      </c>
      <c r="F1134" s="27" t="str">
        <f>VLOOKUP(B1134,'大货清单（不定期按GOMS更新）'!A:H,2,0)</f>
        <v>Floor One S7 Master</v>
      </c>
      <c r="G1134" s="28">
        <f>VLOOKUP(B1134,'大货清单（不定期按GOMS更新）'!A:I,9,FALSE)</f>
        <v>6932485017843</v>
      </c>
      <c r="H1134" s="27" t="str">
        <f>VLOOKUP(B1134,'大货清单（不定期按GOMS更新）'!A:H,7,0)</f>
        <v>Black</v>
      </c>
      <c r="I1134" s="27" t="str">
        <f>VLOOKUP(B1134,'大货清单（不定期按GOMS更新）'!A:F,6,FALSE)</f>
        <v>ACTIVE</v>
      </c>
      <c r="J1134" s="27" t="str">
        <f>VLOOKUP(B1134,'大货清单（不定期按GOMS更新）'!A:K,11,FALSE)</f>
        <v>8.3</v>
      </c>
      <c r="K1134" s="27" t="str">
        <f>VLOOKUP(B1134,'大货清单（不定期按GOMS更新）'!A:N,12,FALSE)</f>
        <v>773</v>
      </c>
      <c r="L1134" s="27" t="str">
        <f>VLOOKUP(B1134,'大货清单（不定期按GOMS更新）'!A:M,13,FALSE)</f>
        <v>333</v>
      </c>
      <c r="M1134" s="27" t="str">
        <f>VLOOKUP(B1134,'大货清单（不定期按GOMS更新）'!A:N,14,FALSE)</f>
        <v>315</v>
      </c>
      <c r="N1134" s="58" t="s">
        <v>14607</v>
      </c>
      <c r="O1134" s="27">
        <f>IFERROR(VLOOKUP(N1134,'散件迭代（不定期更新）'!C:J,8,FALSE),0)</f>
        <v>0</v>
      </c>
      <c r="P1134" s="27">
        <f>IFERROR(VLOOKUP(N1134,'散件（更新）'!B:H,3,FALSE),0)</f>
        <v>0</v>
      </c>
      <c r="Q1134" s="27" t="str">
        <f>VLOOKUP(N1134,'散件（更新）'!B:H,2,FALSE)</f>
        <v>114-24670412</v>
      </c>
      <c r="R1134" s="27" t="str">
        <f>VLOOKUP(N1134,'散件（更新）'!B:H,7,FALSE)</f>
        <v>Battery</v>
      </c>
      <c r="S1134" s="27">
        <f>VLOOKUP(N1134,'散件（更新）'!B:E,4,FALSE)</f>
        <v>0</v>
      </c>
      <c r="T1134" s="27" t="s">
        <v>8759</v>
      </c>
      <c r="U1134" s="28" t="str">
        <f>VLOOKUP(N1134,'散件（更新）'!B:G,6,FALSE)</f>
        <v>SP;CL2467D-01;电池包组件</v>
      </c>
      <c r="V1134" s="28">
        <f>VLOOKUP(N1134,'散件（更新）'!B:I,8,FALSE)</f>
        <v>6932485012596</v>
      </c>
    </row>
    <row r="1135" spans="1:22" ht="20.149999999999999" customHeight="1">
      <c r="A1135" s="57">
        <v>46169</v>
      </c>
      <c r="B1135" s="58" t="s">
        <v>13682</v>
      </c>
      <c r="C1135" s="27" t="str">
        <f>VLOOKUP(B1135,'大货清单（不定期按GOMS更新）'!A:H,8,0)</f>
        <v>109-24670801</v>
      </c>
      <c r="D1135" s="27" t="str">
        <f>VLOOKUP(B1135,'大货清单（不定期按GOMS更新）'!A:C,3,0)</f>
        <v>CL2467H-01</v>
      </c>
      <c r="E1135" s="27" t="str">
        <f>VLOOKUP(B1135,'大货清单（不定期按GOMS更新）'!A:H,4,0)</f>
        <v>BE,DE,FR,IT,ES,PL,SE,NL</v>
      </c>
      <c r="F1135" s="27" t="str">
        <f>VLOOKUP(B1135,'大货清单（不定期按GOMS更新）'!A:H,2,0)</f>
        <v>Floor One S7 Master</v>
      </c>
      <c r="G1135" s="28">
        <f>VLOOKUP(B1135,'大货清单（不定期按GOMS更新）'!A:I,9,FALSE)</f>
        <v>6932485017843</v>
      </c>
      <c r="H1135" s="27" t="str">
        <f>VLOOKUP(B1135,'大货清单（不定期按GOMS更新）'!A:H,7,0)</f>
        <v>Black</v>
      </c>
      <c r="I1135" s="27" t="str">
        <f>VLOOKUP(B1135,'大货清单（不定期按GOMS更新）'!A:F,6,FALSE)</f>
        <v>ACTIVE</v>
      </c>
      <c r="J1135" s="27" t="str">
        <f>VLOOKUP(B1135,'大货清单（不定期按GOMS更新）'!A:K,11,FALSE)</f>
        <v>8.3</v>
      </c>
      <c r="K1135" s="27" t="str">
        <f>VLOOKUP(B1135,'大货清单（不定期按GOMS更新）'!A:N,12,FALSE)</f>
        <v>773</v>
      </c>
      <c r="L1135" s="27" t="str">
        <f>VLOOKUP(B1135,'大货清单（不定期按GOMS更新）'!A:M,13,FALSE)</f>
        <v>333</v>
      </c>
      <c r="M1135" s="27" t="str">
        <f>VLOOKUP(B1135,'大货清单（不定期按GOMS更新）'!A:N,14,FALSE)</f>
        <v>315</v>
      </c>
      <c r="N1135" s="58" t="s">
        <v>15719</v>
      </c>
      <c r="O1135" s="27">
        <f>IFERROR(VLOOKUP(N1135,'散件迭代（不定期更新）'!C:J,8,FALSE),0)</f>
        <v>0</v>
      </c>
      <c r="P1135" s="27">
        <f>IFERROR(VLOOKUP(N1135,'散件（更新）'!B:H,3,FALSE),0)</f>
        <v>0</v>
      </c>
      <c r="Q1135" s="27" t="str">
        <f>VLOOKUP(N1135,'散件（更新）'!B:H,2,FALSE)</f>
        <v>114-24670410</v>
      </c>
      <c r="R1135" s="27" t="str">
        <f>VLOOKUP(N1135,'散件（更新）'!B:H,7,FALSE)</f>
        <v>plastic part</v>
      </c>
      <c r="S1135" s="27" t="str">
        <f>VLOOKUP(N1135,'散件（更新）'!B:E,4,FALSE)</f>
        <v>https://tineco-yxzt.oss-accelerate.aliyuncs.com/20250924/zangwu_1758676638207.png</v>
      </c>
      <c r="T1135" s="27" t="s">
        <v>8759</v>
      </c>
      <c r="U1135" s="28" t="str">
        <f>VLOOKUP(N1135,'散件（更新）'!B:G,6,FALSE)</f>
        <v>SP;CL2467D-01;红外脏污传感器</v>
      </c>
      <c r="V1135" s="28">
        <f>VLOOKUP(N1135,'散件（更新）'!B:I,8,FALSE)</f>
        <v>6932485012572</v>
      </c>
    </row>
    <row r="1136" spans="1:22" ht="20.149999999999999" customHeight="1">
      <c r="A1136" s="57">
        <v>46169</v>
      </c>
      <c r="B1136" s="58" t="s">
        <v>13682</v>
      </c>
      <c r="C1136" s="27" t="str">
        <f>VLOOKUP(B1136,'大货清单（不定期按GOMS更新）'!A:H,8,0)</f>
        <v>109-24670801</v>
      </c>
      <c r="D1136" s="27" t="str">
        <f>VLOOKUP(B1136,'大货清单（不定期按GOMS更新）'!A:C,3,0)</f>
        <v>CL2467H-01</v>
      </c>
      <c r="E1136" s="27" t="str">
        <f>VLOOKUP(B1136,'大货清单（不定期按GOMS更新）'!A:H,4,0)</f>
        <v>BE,DE,FR,IT,ES,PL,SE,NL</v>
      </c>
      <c r="F1136" s="27" t="str">
        <f>VLOOKUP(B1136,'大货清单（不定期按GOMS更新）'!A:H,2,0)</f>
        <v>Floor One S7 Master</v>
      </c>
      <c r="G1136" s="28">
        <f>VLOOKUP(B1136,'大货清单（不定期按GOMS更新）'!A:I,9,FALSE)</f>
        <v>6932485017843</v>
      </c>
      <c r="H1136" s="27" t="str">
        <f>VLOOKUP(B1136,'大货清单（不定期按GOMS更新）'!A:H,7,0)</f>
        <v>Black</v>
      </c>
      <c r="I1136" s="27" t="str">
        <f>VLOOKUP(B1136,'大货清单（不定期按GOMS更新）'!A:F,6,FALSE)</f>
        <v>ACTIVE</v>
      </c>
      <c r="J1136" s="27" t="str">
        <f>VLOOKUP(B1136,'大货清单（不定期按GOMS更新）'!A:K,11,FALSE)</f>
        <v>8.3</v>
      </c>
      <c r="K1136" s="27" t="str">
        <f>VLOOKUP(B1136,'大货清单（不定期按GOMS更新）'!A:N,12,FALSE)</f>
        <v>773</v>
      </c>
      <c r="L1136" s="27" t="str">
        <f>VLOOKUP(B1136,'大货清单（不定期按GOMS更新）'!A:M,13,FALSE)</f>
        <v>333</v>
      </c>
      <c r="M1136" s="27" t="str">
        <f>VLOOKUP(B1136,'大货清单（不定期按GOMS更新）'!A:N,14,FALSE)</f>
        <v>315</v>
      </c>
      <c r="N1136" s="58" t="s">
        <v>14491</v>
      </c>
      <c r="O1136" s="27">
        <f>IFERROR(VLOOKUP(N1136,'散件迭代（不定期更新）'!C:J,8,FALSE),0)</f>
        <v>0</v>
      </c>
      <c r="P1136" s="27">
        <f>IFERROR(VLOOKUP(N1136,'散件（更新）'!B:H,3,FALSE),0)</f>
        <v>0</v>
      </c>
      <c r="Q1136" s="27" t="str">
        <f>VLOOKUP(N1136,'散件（更新）'!B:H,2,FALSE)</f>
        <v>114-24670411</v>
      </c>
      <c r="R1136" s="27" t="str">
        <f>VLOOKUP(N1136,'散件（更新）'!B:H,7,FALSE)</f>
        <v>plastic part</v>
      </c>
      <c r="S1136" s="27">
        <f>VLOOKUP(N1136,'散件（更新）'!B:E,4,FALSE)</f>
        <v>0</v>
      </c>
      <c r="T1136" s="27" t="s">
        <v>8759</v>
      </c>
      <c r="U1136" s="28" t="str">
        <f>VLOOKUP(N1136,'散件（更新）'!B:G,6,FALSE)</f>
        <v>SP;CL2467D-01;转接头组件</v>
      </c>
      <c r="V1136" s="28">
        <f>VLOOKUP(N1136,'散件（更新）'!B:I,8,FALSE)</f>
        <v>6932485012589</v>
      </c>
    </row>
    <row r="1137" spans="1:22" ht="20.149999999999999" customHeight="1">
      <c r="A1137" s="57">
        <v>46169</v>
      </c>
      <c r="B1137" s="58" t="s">
        <v>13682</v>
      </c>
      <c r="C1137" s="27" t="str">
        <f>VLOOKUP(B1137,'大货清单（不定期按GOMS更新）'!A:H,8,0)</f>
        <v>109-24670801</v>
      </c>
      <c r="D1137" s="27" t="str">
        <f>VLOOKUP(B1137,'大货清单（不定期按GOMS更新）'!A:C,3,0)</f>
        <v>CL2467H-01</v>
      </c>
      <c r="E1137" s="27" t="str">
        <f>VLOOKUP(B1137,'大货清单（不定期按GOMS更新）'!A:H,4,0)</f>
        <v>BE,DE,FR,IT,ES,PL,SE,NL</v>
      </c>
      <c r="F1137" s="27" t="str">
        <f>VLOOKUP(B1137,'大货清单（不定期按GOMS更新）'!A:H,2,0)</f>
        <v>Floor One S7 Master</v>
      </c>
      <c r="G1137" s="28">
        <f>VLOOKUP(B1137,'大货清单（不定期按GOMS更新）'!A:I,9,FALSE)</f>
        <v>6932485017843</v>
      </c>
      <c r="H1137" s="27" t="s">
        <v>22</v>
      </c>
      <c r="I1137" s="27" t="str">
        <f>VLOOKUP(B1137,'大货清单（不定期按GOMS更新）'!A:F,6,FALSE)</f>
        <v>ACTIVE</v>
      </c>
      <c r="J1137" s="27" t="str">
        <f>VLOOKUP(B1137,'大货清单（不定期按GOMS更新）'!A:K,11,FALSE)</f>
        <v>8.3</v>
      </c>
      <c r="K1137" s="27" t="str">
        <f>VLOOKUP(B1137,'大货清单（不定期按GOMS更新）'!A:N,12,FALSE)</f>
        <v>773</v>
      </c>
      <c r="L1137" s="27" t="str">
        <f>VLOOKUP(B1137,'大货清单（不定期按GOMS更新）'!A:M,13,FALSE)</f>
        <v>333</v>
      </c>
      <c r="M1137" s="27" t="str">
        <f>VLOOKUP(B1137,'大货清单（不定期按GOMS更新）'!A:N,14,FALSE)</f>
        <v>315</v>
      </c>
      <c r="N1137" s="58" t="s">
        <v>15588</v>
      </c>
      <c r="O1137" s="27">
        <f>IFERROR(VLOOKUP(N1137,'散件迭代（不定期更新）'!C:J,8,FALSE),0)</f>
        <v>0</v>
      </c>
      <c r="P1137" s="27">
        <f>IFERROR(VLOOKUP(N1137,'散件（更新）'!B:H,3,FALSE),0)</f>
        <v>0</v>
      </c>
      <c r="Q1137" s="27" t="str">
        <f>VLOOKUP(N1137,'散件（更新）'!B:H,2,FALSE)</f>
        <v>114-24670415</v>
      </c>
      <c r="R1137" s="27" t="str">
        <f>VLOOKUP(N1137,'散件（更新）'!B:H,7,FALSE)</f>
        <v>plastic part</v>
      </c>
      <c r="S1137" s="27">
        <f>VLOOKUP(N1137,'散件（更新）'!B:E,4,FALSE)</f>
        <v>0</v>
      </c>
      <c r="T1137" s="27" t="s">
        <v>8759</v>
      </c>
      <c r="U1137" s="28" t="str">
        <f>VLOOKUP(N1137,'散件（更新）'!B:G,6,FALSE)</f>
        <v>SP;CL2467D-01;污水满检测导线组件</v>
      </c>
      <c r="V1137" s="28">
        <f>VLOOKUP(N1137,'散件（更新）'!B:I,8,FALSE)</f>
        <v>6932485012626</v>
      </c>
    </row>
    <row r="1138" spans="1:22" ht="19.75" customHeight="1">
      <c r="A1138" s="57">
        <v>46169</v>
      </c>
      <c r="B1138" s="58" t="s">
        <v>13682</v>
      </c>
      <c r="C1138" s="27" t="str">
        <f>VLOOKUP(B1138,'大货清单（不定期按GOMS更新）'!A:H,8,0)</f>
        <v>109-24670801</v>
      </c>
      <c r="D1138" s="27" t="str">
        <f>VLOOKUP(B1138,'大货清单（不定期按GOMS更新）'!A:C,3,0)</f>
        <v>CL2467H-01</v>
      </c>
      <c r="E1138" s="27" t="str">
        <f>VLOOKUP(B1138,'大货清单（不定期按GOMS更新）'!A:H,4,0)</f>
        <v>BE,DE,FR,IT,ES,PL,SE,NL</v>
      </c>
      <c r="F1138" s="27" t="str">
        <f>VLOOKUP(B1138,'大货清单（不定期按GOMS更新）'!A:H,2,0)</f>
        <v>Floor One S7 Master</v>
      </c>
      <c r="G1138" s="28">
        <f>VLOOKUP(B1138,'大货清单（不定期按GOMS更新）'!A:I,9,FALSE)</f>
        <v>6932485017843</v>
      </c>
      <c r="H1138" s="27" t="str">
        <f>VLOOKUP(B1138,'大货清单（不定期按GOMS更新）'!A:H,7,0)</f>
        <v>Black</v>
      </c>
      <c r="I1138" s="27" t="str">
        <f>VLOOKUP(B1138,'大货清单（不定期按GOMS更新）'!A:F,6,FALSE)</f>
        <v>ACTIVE</v>
      </c>
      <c r="J1138" s="27" t="str">
        <f>VLOOKUP(B1138,'大货清单（不定期按GOMS更新）'!A:K,11,FALSE)</f>
        <v>8.3</v>
      </c>
      <c r="K1138" s="27" t="str">
        <f>VLOOKUP(B1138,'大货清单（不定期按GOMS更新）'!A:N,12,FALSE)</f>
        <v>773</v>
      </c>
      <c r="L1138" s="27" t="str">
        <f>VLOOKUP(B1138,'大货清单（不定期按GOMS更新）'!A:M,13,FALSE)</f>
        <v>333</v>
      </c>
      <c r="M1138" s="27" t="str">
        <f>VLOOKUP(B1138,'大货清单（不定期按GOMS更新）'!A:N,14,FALSE)</f>
        <v>315</v>
      </c>
      <c r="N1138" s="58" t="s">
        <v>15052</v>
      </c>
      <c r="O1138" s="27">
        <f>IFERROR(VLOOKUP(N1138,'散件迭代（不定期更新）'!C:J,8,FALSE),0)</f>
        <v>0</v>
      </c>
      <c r="P1138" s="27">
        <f>IFERROR(VLOOKUP(N1138,'散件（更新）'!B:H,3,FALSE),0)</f>
        <v>0</v>
      </c>
      <c r="Q1138" s="27" t="str">
        <f>VLOOKUP(N1138,'散件（更新）'!B:H,2,FALSE)</f>
        <v>114-24670416</v>
      </c>
      <c r="R1138" s="27" t="str">
        <f>VLOOKUP(N1138,'散件（更新）'!B:H,7,FALSE)</f>
        <v>plastic part</v>
      </c>
      <c r="S1138" s="27">
        <f>VLOOKUP(N1138,'散件（更新）'!B:E,4,FALSE)</f>
        <v>0</v>
      </c>
      <c r="T1138" s="27" t="s">
        <v>8759</v>
      </c>
      <c r="U1138" s="28" t="str">
        <f>VLOOKUP(N1138,'散件（更新）'!B:G,6,FALSE)</f>
        <v>SP;CL2467D-01;舵机组件</v>
      </c>
      <c r="V1138" s="28">
        <f>VLOOKUP(N1138,'散件（更新）'!B:I,8,FALSE)</f>
        <v>6932485012633</v>
      </c>
    </row>
    <row r="1139" spans="1:22" ht="20.149999999999999" customHeight="1">
      <c r="A1139" s="57">
        <v>46169</v>
      </c>
      <c r="B1139" s="58" t="s">
        <v>13682</v>
      </c>
      <c r="C1139" s="27" t="str">
        <f>VLOOKUP(B1139,'大货清单（不定期按GOMS更新）'!A:H,8,0)</f>
        <v>109-24670801</v>
      </c>
      <c r="D1139" s="27" t="str">
        <f>VLOOKUP(B1139,'大货清单（不定期按GOMS更新）'!A:C,3,0)</f>
        <v>CL2467H-01</v>
      </c>
      <c r="E1139" s="27" t="str">
        <f>VLOOKUP(B1139,'大货清单（不定期按GOMS更新）'!A:H,4,0)</f>
        <v>BE,DE,FR,IT,ES,PL,SE,NL</v>
      </c>
      <c r="F1139" s="27" t="str">
        <f>VLOOKUP(B1139,'大货清单（不定期按GOMS更新）'!A:H,2,0)</f>
        <v>Floor One S7 Master</v>
      </c>
      <c r="G1139" s="28">
        <f>VLOOKUP(B1139,'大货清单（不定期按GOMS更新）'!A:I,9,FALSE)</f>
        <v>6932485017843</v>
      </c>
      <c r="H1139" s="27" t="str">
        <f>VLOOKUP(B1139,'大货清单（不定期按GOMS更新）'!A:H,7,0)</f>
        <v>Black</v>
      </c>
      <c r="I1139" s="27" t="str">
        <f>VLOOKUP(B1139,'大货清单（不定期按GOMS更新）'!A:F,6,FALSE)</f>
        <v>ACTIVE</v>
      </c>
      <c r="J1139" s="27" t="str">
        <f>VLOOKUP(B1139,'大货清单（不定期按GOMS更新）'!A:K,11,FALSE)</f>
        <v>8.3</v>
      </c>
      <c r="K1139" s="27" t="str">
        <f>VLOOKUP(B1139,'大货清单（不定期按GOMS更新）'!A:N,12,FALSE)</f>
        <v>773</v>
      </c>
      <c r="L1139" s="27" t="str">
        <f>VLOOKUP(B1139,'大货清单（不定期按GOMS更新）'!A:M,13,FALSE)</f>
        <v>333</v>
      </c>
      <c r="M1139" s="27" t="str">
        <f>VLOOKUP(B1139,'大货清单（不定期按GOMS更新）'!A:N,14,FALSE)</f>
        <v>315</v>
      </c>
      <c r="N1139" s="58" t="s">
        <v>15249</v>
      </c>
      <c r="O1139" s="27">
        <f>IFERROR(VLOOKUP(N1139,'散件迭代（不定期更新）'!C:J,8,FALSE),0)</f>
        <v>0</v>
      </c>
      <c r="P1139" s="27">
        <f>IFERROR(VLOOKUP(N1139,'散件（更新）'!B:H,3,FALSE),0)</f>
        <v>0</v>
      </c>
      <c r="Q1139" s="27" t="str">
        <f>VLOOKUP(N1139,'散件（更新）'!B:H,2,FALSE)</f>
        <v>114-24670421</v>
      </c>
      <c r="R1139" s="27" t="str">
        <f>VLOOKUP(N1139,'散件（更新）'!B:H,7,FALSE)</f>
        <v>plastic part</v>
      </c>
      <c r="S1139" s="27">
        <f>VLOOKUP(N1139,'散件（更新）'!B:E,4,FALSE)</f>
        <v>0</v>
      </c>
      <c r="T1139" s="27" t="s">
        <v>8759</v>
      </c>
      <c r="U1139" s="28" t="str">
        <f>VLOOKUP(N1139,'散件（更新）'!B:G,6,FALSE)</f>
        <v>SP;CL2467D-01;光电液位传感器</v>
      </c>
      <c r="V1139" s="28">
        <f>VLOOKUP(N1139,'散件（更新）'!B:I,8,FALSE)</f>
        <v>6932485012688</v>
      </c>
    </row>
    <row r="1140" spans="1:22" ht="20.149999999999999" customHeight="1">
      <c r="A1140" s="57">
        <v>46169</v>
      </c>
      <c r="B1140" s="58" t="s">
        <v>13682</v>
      </c>
      <c r="C1140" s="27" t="str">
        <f>VLOOKUP(B1140,'大货清单（不定期按GOMS更新）'!A:H,8,0)</f>
        <v>109-24670801</v>
      </c>
      <c r="D1140" s="27" t="str">
        <f>VLOOKUP(B1140,'大货清单（不定期按GOMS更新）'!A:C,3,0)</f>
        <v>CL2467H-01</v>
      </c>
      <c r="E1140" s="27" t="str">
        <f>VLOOKUP(B1140,'大货清单（不定期按GOMS更新）'!A:H,4,0)</f>
        <v>BE,DE,FR,IT,ES,PL,SE,NL</v>
      </c>
      <c r="F1140" s="27" t="str">
        <f>VLOOKUP(B1140,'大货清单（不定期按GOMS更新）'!A:H,2,0)</f>
        <v>Floor One S7 Master</v>
      </c>
      <c r="G1140" s="28">
        <f>VLOOKUP(B1140,'大货清单（不定期按GOMS更新）'!A:I,9,FALSE)</f>
        <v>6932485017843</v>
      </c>
      <c r="H1140" s="27" t="str">
        <f>VLOOKUP(B1140,'大货清单（不定期按GOMS更新）'!A:H,7,0)</f>
        <v>Black</v>
      </c>
      <c r="I1140" s="27" t="str">
        <f>VLOOKUP(B1140,'大货清单（不定期按GOMS更新）'!A:F,6,FALSE)</f>
        <v>ACTIVE</v>
      </c>
      <c r="J1140" s="27" t="str">
        <f>VLOOKUP(B1140,'大货清单（不定期按GOMS更新）'!A:K,11,FALSE)</f>
        <v>8.3</v>
      </c>
      <c r="K1140" s="27" t="str">
        <f>VLOOKUP(B1140,'大货清单（不定期按GOMS更新）'!A:N,12,FALSE)</f>
        <v>773</v>
      </c>
      <c r="L1140" s="27" t="str">
        <f>VLOOKUP(B1140,'大货清单（不定期按GOMS更新）'!A:M,13,FALSE)</f>
        <v>333</v>
      </c>
      <c r="M1140" s="27" t="str">
        <f>VLOOKUP(B1140,'大货清单（不定期按GOMS更新）'!A:N,14,FALSE)</f>
        <v>315</v>
      </c>
      <c r="N1140" s="58" t="s">
        <v>15078</v>
      </c>
      <c r="O1140" s="27">
        <f>IFERROR(VLOOKUP(N1140,'散件迭代（不定期更新）'!C:J,8,FALSE),0)</f>
        <v>0</v>
      </c>
      <c r="P1140" s="27">
        <f>IFERROR(VLOOKUP(N1140,'散件（更新）'!B:H,3,FALSE),0)</f>
        <v>0</v>
      </c>
      <c r="Q1140" s="27" t="str">
        <f>VLOOKUP(N1140,'散件（更新）'!B:H,2,FALSE)</f>
        <v>114-24670414</v>
      </c>
      <c r="R1140" s="27" t="str">
        <f>VLOOKUP(N1140,'散件（更新）'!B:H,7,FALSE)</f>
        <v>Wire</v>
      </c>
      <c r="S1140" s="27">
        <f>VLOOKUP(N1140,'散件（更新）'!B:E,4,FALSE)</f>
        <v>0</v>
      </c>
      <c r="T1140" s="27" t="s">
        <v>8759</v>
      </c>
      <c r="U1140" s="28" t="str">
        <f>VLOOKUP(N1140,'散件（更新）'!B:G,6,FALSE)</f>
        <v>SP;CL2467D-01;地刷通讯导线</v>
      </c>
      <c r="V1140" s="28">
        <f>VLOOKUP(N1140,'散件（更新）'!B:I,8,FALSE)</f>
        <v>6932485012619</v>
      </c>
    </row>
    <row r="1141" spans="1:22" ht="20.149999999999999" customHeight="1">
      <c r="A1141" s="57">
        <v>46169</v>
      </c>
      <c r="B1141" s="58" t="s">
        <v>13682</v>
      </c>
      <c r="C1141" s="27" t="str">
        <f>VLOOKUP(B1141,'大货清单（不定期按GOMS更新）'!A:H,8,0)</f>
        <v>109-24670801</v>
      </c>
      <c r="D1141" s="27" t="str">
        <f>VLOOKUP(B1141,'大货清单（不定期按GOMS更新）'!A:C,3,0)</f>
        <v>CL2467H-01</v>
      </c>
      <c r="E1141" s="27" t="str">
        <f>VLOOKUP(B1141,'大货清单（不定期按GOMS更新）'!A:H,4,0)</f>
        <v>BE,DE,FR,IT,ES,PL,SE,NL</v>
      </c>
      <c r="F1141" s="27" t="str">
        <f>VLOOKUP(B1141,'大货清单（不定期按GOMS更新）'!A:H,2,0)</f>
        <v>Floor One S7 Master</v>
      </c>
      <c r="G1141" s="28">
        <f>VLOOKUP(B1141,'大货清单（不定期按GOMS更新）'!A:I,9,FALSE)</f>
        <v>6932485017843</v>
      </c>
      <c r="H1141" s="27" t="str">
        <f>VLOOKUP(B1141,'大货清单（不定期按GOMS更新）'!A:H,7,0)</f>
        <v>Black</v>
      </c>
      <c r="I1141" s="27" t="str">
        <f>VLOOKUP(B1141,'大货清单（不定期按GOMS更新）'!A:F,6,FALSE)</f>
        <v>ACTIVE</v>
      </c>
      <c r="J1141" s="27" t="str">
        <f>VLOOKUP(B1141,'大货清单（不定期按GOMS更新）'!A:K,11,FALSE)</f>
        <v>8.3</v>
      </c>
      <c r="K1141" s="27" t="str">
        <f>VLOOKUP(B1141,'大货清单（不定期按GOMS更新）'!A:N,12,FALSE)</f>
        <v>773</v>
      </c>
      <c r="L1141" s="27" t="str">
        <f>VLOOKUP(B1141,'大货清单（不定期按GOMS更新）'!A:M,13,FALSE)</f>
        <v>333</v>
      </c>
      <c r="M1141" s="27" t="str">
        <f>VLOOKUP(B1141,'大货清单（不定期按GOMS更新）'!A:N,14,FALSE)</f>
        <v>315</v>
      </c>
      <c r="N1141" s="58" t="s">
        <v>7972</v>
      </c>
      <c r="O1141" s="27">
        <f>IFERROR(VLOOKUP(N1141,'散件迭代（不定期更新）'!C:J,8,FALSE),0)</f>
        <v>0</v>
      </c>
      <c r="P1141" s="27" t="str">
        <f>IFERROR(VLOOKUP(N1141,'散件（更新）'!B:H,3,FALSE),0)</f>
        <v/>
      </c>
      <c r="Q1141" s="27" t="str">
        <f>VLOOKUP(N1141,'散件（更新）'!B:H,2,FALSE)</f>
        <v>114-23780402</v>
      </c>
      <c r="R1141" s="27" t="str">
        <f>VLOOKUP(N1141,'散件（更新）'!B:H,7,FALSE)</f>
        <v>Motor</v>
      </c>
      <c r="S1141" s="27" t="str">
        <f>VLOOKUP(N1141,'散件（更新）'!B:E,4,FALSE)</f>
        <v>https://tineco-yxzt.oss-accelerate.aliyuncs.com/20250121/MOTOR_1737446313179.png</v>
      </c>
      <c r="T1141" s="27" t="s">
        <v>8759</v>
      </c>
      <c r="U1141" s="28" t="str">
        <f>VLOOKUP(N1141,'散件（更新）'!B:G,6,FALSE)</f>
        <v>蠕动泵组件</v>
      </c>
      <c r="V1141" s="28">
        <f>VLOOKUP(N1141,'散件（更新）'!B:I,8,FALSE)</f>
        <v>6932485004089</v>
      </c>
    </row>
    <row r="1142" spans="1:22" ht="20.149999999999999" customHeight="1">
      <c r="A1142" s="57">
        <v>46169</v>
      </c>
      <c r="B1142" s="58" t="s">
        <v>13682</v>
      </c>
      <c r="C1142" s="27" t="str">
        <f>VLOOKUP(B1142,'大货清单（不定期按GOMS更新）'!A:H,8,0)</f>
        <v>109-24670801</v>
      </c>
      <c r="D1142" s="27" t="str">
        <f>VLOOKUP(B1142,'大货清单（不定期按GOMS更新）'!A:C,3,0)</f>
        <v>CL2467H-01</v>
      </c>
      <c r="E1142" s="27" t="str">
        <f>VLOOKUP(B1142,'大货清单（不定期按GOMS更新）'!A:H,4,0)</f>
        <v>BE,DE,FR,IT,ES,PL,SE,NL</v>
      </c>
      <c r="F1142" s="27" t="str">
        <f>VLOOKUP(B1142,'大货清单（不定期按GOMS更新）'!A:H,2,0)</f>
        <v>Floor One S7 Master</v>
      </c>
      <c r="G1142" s="28">
        <f>VLOOKUP(B1142,'大货清单（不定期按GOMS更新）'!A:I,9,FALSE)</f>
        <v>6932485017843</v>
      </c>
      <c r="H1142" s="27" t="str">
        <f>VLOOKUP(B1142,'大货清单（不定期按GOMS更新）'!A:H,7,0)</f>
        <v>Black</v>
      </c>
      <c r="I1142" s="27" t="str">
        <f>VLOOKUP(B1142,'大货清单（不定期按GOMS更新）'!A:F,6,FALSE)</f>
        <v>ACTIVE</v>
      </c>
      <c r="J1142" s="27" t="str">
        <f>VLOOKUP(B1142,'大货清单（不定期按GOMS更新）'!A:K,11,FALSE)</f>
        <v>8.3</v>
      </c>
      <c r="K1142" s="27" t="str">
        <f>VLOOKUP(B1142,'大货清单（不定期按GOMS更新）'!A:N,12,FALSE)</f>
        <v>773</v>
      </c>
      <c r="L1142" s="27" t="str">
        <f>VLOOKUP(B1142,'大货清单（不定期按GOMS更新）'!A:M,13,FALSE)</f>
        <v>333</v>
      </c>
      <c r="M1142" s="27" t="str">
        <f>VLOOKUP(B1142,'大货清单（不定期按GOMS更新）'!A:N,14,FALSE)</f>
        <v>315</v>
      </c>
      <c r="N1142" s="58" t="s">
        <v>8108</v>
      </c>
      <c r="O1142" s="27">
        <f>IFERROR(VLOOKUP(N1142,'散件迭代（不定期更新）'!C:J,8,FALSE),0)</f>
        <v>0</v>
      </c>
      <c r="P1142" s="27" t="str">
        <f>IFERROR(VLOOKUP(N1142,'散件（更新）'!B:H,3,FALSE),0)</f>
        <v/>
      </c>
      <c r="Q1142" s="27" t="str">
        <f>VLOOKUP(N1142,'散件（更新）'!B:H,2,FALSE)</f>
        <v>114-23431321</v>
      </c>
      <c r="R1142" s="27" t="str">
        <f>VLOOKUP(N1142,'散件（更新）'!B:H,7,FALSE)</f>
        <v>Motor</v>
      </c>
      <c r="S1142" s="27" t="str">
        <f>VLOOKUP(N1142,'散件（更新）'!B:E,4,FALSE)</f>
        <v>https://tineco-yxzt.oss-accelerate.aliyuncs.com/20250116/21-dishuadianji_1736999028647.png</v>
      </c>
      <c r="T1142" s="27" t="s">
        <v>8759</v>
      </c>
      <c r="U1142" s="28" t="str">
        <f>VLOOKUP(N1142,'散件（更新）'!B:G,6,FALSE)</f>
        <v>地刷电机</v>
      </c>
      <c r="V1142" s="28">
        <f>VLOOKUP(N1142,'散件（更新）'!B:I,8,FALSE)</f>
        <v>6932485003440</v>
      </c>
    </row>
    <row r="1143" spans="1:22" ht="20.149999999999999" customHeight="1">
      <c r="A1143" s="57">
        <v>46169</v>
      </c>
      <c r="B1143" s="58" t="s">
        <v>13682</v>
      </c>
      <c r="C1143" s="27" t="str">
        <f>VLOOKUP(B1143,'大货清单（不定期按GOMS更新）'!A:H,8,0)</f>
        <v>109-24670801</v>
      </c>
      <c r="D1143" s="27" t="str">
        <f>VLOOKUP(B1143,'大货清单（不定期按GOMS更新）'!A:C,3,0)</f>
        <v>CL2467H-01</v>
      </c>
      <c r="E1143" s="27" t="str">
        <f>VLOOKUP(B1143,'大货清单（不定期按GOMS更新）'!A:H,4,0)</f>
        <v>BE,DE,FR,IT,ES,PL,SE,NL</v>
      </c>
      <c r="F1143" s="27" t="str">
        <f>VLOOKUP(B1143,'大货清单（不定期按GOMS更新）'!A:H,2,0)</f>
        <v>Floor One S7 Master</v>
      </c>
      <c r="G1143" s="28">
        <f>VLOOKUP(B1143,'大货清单（不定期按GOMS更新）'!A:I,9,FALSE)</f>
        <v>6932485017843</v>
      </c>
      <c r="H1143" s="27" t="str">
        <f>VLOOKUP(B1143,'大货清单（不定期按GOMS更新）'!A:H,7,0)</f>
        <v>Black</v>
      </c>
      <c r="I1143" s="27" t="str">
        <f>VLOOKUP(B1143,'大货清单（不定期按GOMS更新）'!A:F,6,FALSE)</f>
        <v>ACTIVE</v>
      </c>
      <c r="J1143" s="27" t="str">
        <f>VLOOKUP(B1143,'大货清单（不定期按GOMS更新）'!A:K,11,FALSE)</f>
        <v>8.3</v>
      </c>
      <c r="K1143" s="27" t="str">
        <f>VLOOKUP(B1143,'大货清单（不定期按GOMS更新）'!A:N,12,FALSE)</f>
        <v>773</v>
      </c>
      <c r="L1143" s="27" t="str">
        <f>VLOOKUP(B1143,'大货清单（不定期按GOMS更新）'!A:M,13,FALSE)</f>
        <v>333</v>
      </c>
      <c r="M1143" s="27" t="str">
        <f>VLOOKUP(B1143,'大货清单（不定期按GOMS更新）'!A:N,14,FALSE)</f>
        <v>315</v>
      </c>
      <c r="N1143" s="58" t="s">
        <v>14663</v>
      </c>
      <c r="O1143" s="27">
        <f>IFERROR(VLOOKUP(N1143,'散件迭代（不定期更新）'!C:J,8,FALSE),0)</f>
        <v>0</v>
      </c>
      <c r="P1143" s="27">
        <f>IFERROR(VLOOKUP(N1143,'散件（更新）'!B:H,3,FALSE),0)</f>
        <v>0</v>
      </c>
      <c r="Q1143" s="27" t="str">
        <f>VLOOKUP(N1143,'散件（更新）'!B:H,2,FALSE)</f>
        <v>114-24670408</v>
      </c>
      <c r="R1143" s="27" t="str">
        <f>VLOOKUP(N1143,'散件（更新）'!B:H,7,FALSE)</f>
        <v>Motor</v>
      </c>
      <c r="S1143" s="27" t="str">
        <f>VLOOKUP(N1143,'散件（更新）'!B:E,4,FALSE)</f>
        <v>https://tineco-yxzt.oss-accelerate.aliyuncs.com/20250924/zhu_1758676179740.png</v>
      </c>
      <c r="T1143" s="27" t="s">
        <v>8759</v>
      </c>
      <c r="U1143" s="28" t="str">
        <f>VLOOKUP(N1143,'散件（更新）'!B:G,6,FALSE)</f>
        <v>SP;CL2467D-01;主电机组件</v>
      </c>
      <c r="V1143" s="28">
        <f>VLOOKUP(N1143,'散件（更新）'!B:I,8,FALSE)</f>
        <v>6932485012558</v>
      </c>
    </row>
    <row r="1144" spans="1:22" ht="20.149999999999999" customHeight="1">
      <c r="A1144" s="57">
        <v>46169</v>
      </c>
      <c r="B1144" s="58" t="s">
        <v>13682</v>
      </c>
      <c r="C1144" s="27" t="str">
        <f>VLOOKUP(B1144,'大货清单（不定期按GOMS更新）'!A:H,8,0)</f>
        <v>109-24670801</v>
      </c>
      <c r="D1144" s="27" t="str">
        <f>VLOOKUP(B1144,'大货清单（不定期按GOMS更新）'!A:C,3,0)</f>
        <v>CL2467H-01</v>
      </c>
      <c r="E1144" s="27" t="str">
        <f>VLOOKUP(B1144,'大货清单（不定期按GOMS更新）'!A:H,4,0)</f>
        <v>BE,DE,FR,IT,ES,PL,SE,NL</v>
      </c>
      <c r="F1144" s="27" t="str">
        <f>VLOOKUP(B1144,'大货清单（不定期按GOMS更新）'!A:H,2,0)</f>
        <v>Floor One S7 Master</v>
      </c>
      <c r="G1144" s="28">
        <f>VLOOKUP(B1144,'大货清单（不定期按GOMS更新）'!A:I,9,FALSE)</f>
        <v>6932485017843</v>
      </c>
      <c r="H1144" s="27" t="str">
        <f>VLOOKUP(B1144,'大货清单（不定期按GOMS更新）'!A:H,7,0)</f>
        <v>Black</v>
      </c>
      <c r="I1144" s="27" t="str">
        <f>VLOOKUP(B1144,'大货清单（不定期按GOMS更新）'!A:F,6,FALSE)</f>
        <v>ACTIVE</v>
      </c>
      <c r="J1144" s="27" t="str">
        <f>VLOOKUP(B1144,'大货清单（不定期按GOMS更新）'!A:K,11,FALSE)</f>
        <v>8.3</v>
      </c>
      <c r="K1144" s="27" t="str">
        <f>VLOOKUP(B1144,'大货清单（不定期按GOMS更新）'!A:N,12,FALSE)</f>
        <v>773</v>
      </c>
      <c r="L1144" s="27" t="str">
        <f>VLOOKUP(B1144,'大货清单（不定期按GOMS更新）'!A:M,13,FALSE)</f>
        <v>333</v>
      </c>
      <c r="M1144" s="27" t="str">
        <f>VLOOKUP(B1144,'大货清单（不定期按GOMS更新）'!A:N,14,FALSE)</f>
        <v>315</v>
      </c>
      <c r="N1144" s="58" t="s">
        <v>15666</v>
      </c>
      <c r="O1144" s="27">
        <f>IFERROR(VLOOKUP(N1144,'散件迭代（不定期更新）'!C:J,8,FALSE),0)</f>
        <v>0</v>
      </c>
      <c r="P1144" s="27">
        <f>IFERROR(VLOOKUP(N1144,'散件（更新）'!B:H,3,FALSE),0)</f>
        <v>0</v>
      </c>
      <c r="Q1144" s="27" t="str">
        <f>VLOOKUP(N1144,'散件（更新）'!B:H,2,FALSE)</f>
        <v>114-24670407</v>
      </c>
      <c r="R1144" s="27" t="str">
        <f>VLOOKUP(N1144,'散件（更新）'!B:H,7,FALSE)</f>
        <v>PCBA</v>
      </c>
      <c r="S1144" s="27">
        <f>VLOOKUP(N1144,'散件（更新）'!B:E,4,FALSE)</f>
        <v>0</v>
      </c>
      <c r="T1144" s="27" t="s">
        <v>8759</v>
      </c>
      <c r="U1144" s="28" t="str">
        <f>VLOOKUP(N1144,'散件（更新）'!B:G,6,FALSE)</f>
        <v>SP;CL2467D-01;7节降本托盘电源板</v>
      </c>
      <c r="V1144" s="28">
        <f>VLOOKUP(N1144,'散件（更新）'!B:I,8,FALSE)</f>
        <v>6932485012541</v>
      </c>
    </row>
    <row r="1145" spans="1:22" ht="20.149999999999999" customHeight="1">
      <c r="A1145" s="57">
        <v>46169</v>
      </c>
      <c r="B1145" s="58" t="s">
        <v>13682</v>
      </c>
      <c r="C1145" s="27" t="str">
        <f>VLOOKUP(B1145,'大货清单（不定期按GOMS更新）'!A:H,8,0)</f>
        <v>109-24670801</v>
      </c>
      <c r="D1145" s="27" t="str">
        <f>VLOOKUP(B1145,'大货清单（不定期按GOMS更新）'!A:C,3,0)</f>
        <v>CL2467H-01</v>
      </c>
      <c r="E1145" s="27" t="str">
        <f>VLOOKUP(B1145,'大货清单（不定期按GOMS更新）'!A:H,4,0)</f>
        <v>BE,DE,FR,IT,ES,PL,SE,NL</v>
      </c>
      <c r="F1145" s="27" t="str">
        <f>VLOOKUP(B1145,'大货清单（不定期按GOMS更新）'!A:H,2,0)</f>
        <v>Floor One S7 Master</v>
      </c>
      <c r="G1145" s="28">
        <f>VLOOKUP(B1145,'大货清单（不定期按GOMS更新）'!A:I,9,FALSE)</f>
        <v>6932485017843</v>
      </c>
      <c r="H1145" s="27" t="str">
        <f>VLOOKUP(B1145,'大货清单（不定期按GOMS更新）'!A:H,7,0)</f>
        <v>Black</v>
      </c>
      <c r="I1145" s="27" t="str">
        <f>VLOOKUP(B1145,'大货清单（不定期按GOMS更新）'!A:F,6,FALSE)</f>
        <v>ACTIVE</v>
      </c>
      <c r="J1145" s="27" t="str">
        <f>VLOOKUP(B1145,'大货清单（不定期按GOMS更新）'!A:K,11,FALSE)</f>
        <v>8.3</v>
      </c>
      <c r="K1145" s="27" t="str">
        <f>VLOOKUP(B1145,'大货清单（不定期按GOMS更新）'!A:N,12,FALSE)</f>
        <v>773</v>
      </c>
      <c r="L1145" s="27" t="str">
        <f>VLOOKUP(B1145,'大货清单（不定期按GOMS更新）'!A:M,13,FALSE)</f>
        <v>333</v>
      </c>
      <c r="M1145" s="27" t="str">
        <f>VLOOKUP(B1145,'大货清单（不定期按GOMS更新）'!A:N,14,FALSE)</f>
        <v>315</v>
      </c>
      <c r="N1145" s="58" t="s">
        <v>15711</v>
      </c>
      <c r="O1145" s="27">
        <f>IFERROR(VLOOKUP(N1145,'散件迭代（不定期更新）'!C:J,8,FALSE),0)</f>
        <v>0</v>
      </c>
      <c r="P1145" s="27">
        <f>IFERROR(VLOOKUP(N1145,'散件（更新）'!B:H,3,FALSE),0)</f>
        <v>0</v>
      </c>
      <c r="Q1145" s="27" t="str">
        <f>VLOOKUP(N1145,'散件（更新）'!B:H,2,FALSE)</f>
        <v>114-24670409</v>
      </c>
      <c r="R1145" s="27" t="str">
        <f>VLOOKUP(N1145,'散件（更新）'!B:H,7,FALSE)</f>
        <v>PCBA</v>
      </c>
      <c r="S1145" s="27" t="str">
        <f>VLOOKUP(N1145,'散件（更新）'!B:E,4,FALSE)</f>
        <v>https://tineco-yxzt.oss-accelerate.aliyuncs.com/20250924/XUANCAI_1758676443078.png</v>
      </c>
      <c r="T1145" s="27" t="s">
        <v>8759</v>
      </c>
      <c r="U1145" s="28" t="str">
        <f>VLOOKUP(N1145,'散件（更新）'!B:G,6,FALSE)</f>
        <v>SP;CL2467D-01;炫彩灯板</v>
      </c>
      <c r="V1145" s="28">
        <f>VLOOKUP(N1145,'散件（更新）'!B:I,8,FALSE)</f>
        <v>6932485012565</v>
      </c>
    </row>
    <row r="1146" spans="1:22" ht="20.149999999999999" customHeight="1">
      <c r="A1146" s="57">
        <v>46169</v>
      </c>
      <c r="B1146" s="58" t="s">
        <v>13682</v>
      </c>
      <c r="C1146" s="27" t="str">
        <f>VLOOKUP(B1146,'大货清单（不定期按GOMS更新）'!A:H,8,0)</f>
        <v>109-24670801</v>
      </c>
      <c r="D1146" s="27" t="str">
        <f>VLOOKUP(B1146,'大货清单（不定期按GOMS更新）'!A:C,3,0)</f>
        <v>CL2467H-01</v>
      </c>
      <c r="E1146" s="27" t="str">
        <f>VLOOKUP(B1146,'大货清单（不定期按GOMS更新）'!A:H,4,0)</f>
        <v>BE,DE,FR,IT,ES,PL,SE,NL</v>
      </c>
      <c r="F1146" s="27" t="str">
        <f>VLOOKUP(B1146,'大货清单（不定期按GOMS更新）'!A:H,2,0)</f>
        <v>Floor One S7 Master</v>
      </c>
      <c r="G1146" s="28">
        <f>VLOOKUP(B1146,'大货清单（不定期按GOMS更新）'!A:I,9,FALSE)</f>
        <v>6932485017843</v>
      </c>
      <c r="H1146" s="27" t="str">
        <f>VLOOKUP(B1146,'大货清单（不定期按GOMS更新）'!A:H,7,0)</f>
        <v>Black</v>
      </c>
      <c r="I1146" s="27" t="str">
        <f>VLOOKUP(B1146,'大货清单（不定期按GOMS更新）'!A:F,6,FALSE)</f>
        <v>ACTIVE</v>
      </c>
      <c r="J1146" s="27" t="str">
        <f>VLOOKUP(B1146,'大货清单（不定期按GOMS更新）'!A:K,11,FALSE)</f>
        <v>8.3</v>
      </c>
      <c r="K1146" s="27" t="str">
        <f>VLOOKUP(B1146,'大货清单（不定期按GOMS更新）'!A:N,12,FALSE)</f>
        <v>773</v>
      </c>
      <c r="L1146" s="27" t="str">
        <f>VLOOKUP(B1146,'大货清单（不定期按GOMS更新）'!A:M,13,FALSE)</f>
        <v>333</v>
      </c>
      <c r="M1146" s="27" t="str">
        <f>VLOOKUP(B1146,'大货清单（不定期按GOMS更新）'!A:N,14,FALSE)</f>
        <v>315</v>
      </c>
      <c r="N1146" s="58" t="s">
        <v>15845</v>
      </c>
      <c r="O1146" s="27">
        <f>IFERROR(VLOOKUP(N1146,'散件迭代（不定期更新）'!C:J,8,FALSE),0)</f>
        <v>0</v>
      </c>
      <c r="P1146" s="27">
        <f>IFERROR(VLOOKUP(N1146,'散件（更新）'!B:H,3,FALSE),0)</f>
        <v>0</v>
      </c>
      <c r="Q1146" s="27" t="str">
        <f>VLOOKUP(N1146,'散件（更新）'!B:H,2,FALSE)</f>
        <v>114-24670804</v>
      </c>
      <c r="R1146" s="27" t="str">
        <f>VLOOKUP(N1146,'散件（更新）'!B:H,7,FALSE)</f>
        <v>PCBA</v>
      </c>
      <c r="S1146" s="27">
        <f>VLOOKUP(N1146,'散件（更新）'!B:E,4,FALSE)</f>
        <v>0</v>
      </c>
      <c r="T1146" s="27" t="s">
        <v>19306</v>
      </c>
      <c r="U1146" s="28" t="str">
        <f>VLOOKUP(N1146,'散件（更新）'!B:G,6,FALSE)</f>
        <v>SP;CL2467H-01;机身主控板</v>
      </c>
      <c r="V1146" s="28">
        <f>VLOOKUP(N1146,'散件（更新）'!B:I,8,FALSE)</f>
        <v>6932485012749</v>
      </c>
    </row>
    <row r="1147" spans="1:22" ht="20.149999999999999" customHeight="1">
      <c r="A1147" s="57">
        <v>46169</v>
      </c>
      <c r="B1147" s="58" t="s">
        <v>13682</v>
      </c>
      <c r="C1147" s="27" t="str">
        <f>VLOOKUP(B1147,'大货清单（不定期按GOMS更新）'!A:H,8,0)</f>
        <v>109-24670801</v>
      </c>
      <c r="D1147" s="27" t="str">
        <f>VLOOKUP(B1147,'大货清单（不定期按GOMS更新）'!A:C,3,0)</f>
        <v>CL2467H-01</v>
      </c>
      <c r="E1147" s="27" t="str">
        <f>VLOOKUP(B1147,'大货清单（不定期按GOMS更新）'!A:H,4,0)</f>
        <v>BE,DE,FR,IT,ES,PL,SE,NL</v>
      </c>
      <c r="F1147" s="27" t="str">
        <f>VLOOKUP(B1147,'大货清单（不定期按GOMS更新）'!A:H,2,0)</f>
        <v>Floor One S7 Master</v>
      </c>
      <c r="G1147" s="28">
        <f>VLOOKUP(B1147,'大货清单（不定期按GOMS更新）'!A:I,9,FALSE)</f>
        <v>6932485017843</v>
      </c>
      <c r="H1147" s="27" t="str">
        <f>VLOOKUP(B1147,'大货清单（不定期按GOMS更新）'!A:H,7,0)</f>
        <v>Black</v>
      </c>
      <c r="I1147" s="27" t="str">
        <f>VLOOKUP(B1147,'大货清单（不定期按GOMS更新）'!A:F,6,FALSE)</f>
        <v>ACTIVE</v>
      </c>
      <c r="J1147" s="27" t="str">
        <f>VLOOKUP(B1147,'大货清单（不定期按GOMS更新）'!A:K,11,FALSE)</f>
        <v>8.3</v>
      </c>
      <c r="K1147" s="27" t="str">
        <f>VLOOKUP(B1147,'大货清单（不定期按GOMS更新）'!A:N,12,FALSE)</f>
        <v>773</v>
      </c>
      <c r="L1147" s="27" t="str">
        <f>VLOOKUP(B1147,'大货清单（不定期按GOMS更新）'!A:M,13,FALSE)</f>
        <v>333</v>
      </c>
      <c r="M1147" s="27" t="str">
        <f>VLOOKUP(B1147,'大货清单（不定期按GOMS更新）'!A:N,14,FALSE)</f>
        <v>315</v>
      </c>
      <c r="N1147" s="58" t="s">
        <v>14551</v>
      </c>
      <c r="O1147" s="27">
        <f>IFERROR(VLOOKUP(N1147,'散件迭代（不定期更新）'!C:J,8,FALSE),0)</f>
        <v>0</v>
      </c>
      <c r="P1147" s="27">
        <f>IFERROR(VLOOKUP(N1147,'散件（更新）'!B:H,3,FALSE),0)</f>
        <v>0</v>
      </c>
      <c r="Q1147" s="27" t="str">
        <f>VLOOKUP(N1147,'散件（更新）'!B:H,2,FALSE)</f>
        <v>114-24670807</v>
      </c>
      <c r="R1147" s="27" t="str">
        <f>VLOOKUP(N1147,'散件（更新）'!B:H,7,FALSE)</f>
        <v>PCBA</v>
      </c>
      <c r="S1147" s="27">
        <f>VLOOKUP(N1147,'散件（更新）'!B:E,4,FALSE)</f>
        <v>0</v>
      </c>
      <c r="T1147" s="27" t="s">
        <v>8759</v>
      </c>
      <c r="U1147" s="28" t="str">
        <f>VLOOKUP(N1147,'散件（更新）'!B:G,6,FALSE)</f>
        <v>SP;CL2467H-01;地刷主控板组件</v>
      </c>
      <c r="V1147" s="28">
        <f>VLOOKUP(N1147,'散件（更新）'!B:I,8,FALSE)</f>
        <v>6932485012770</v>
      </c>
    </row>
    <row r="1148" spans="1:22" ht="20.149999999999999" customHeight="1">
      <c r="A1148" s="57">
        <v>46169</v>
      </c>
      <c r="B1148" s="58" t="s">
        <v>13682</v>
      </c>
      <c r="C1148" s="27" t="str">
        <f>VLOOKUP(B1148,'大货清单（不定期按GOMS更新）'!A:H,8,0)</f>
        <v>109-24670801</v>
      </c>
      <c r="D1148" s="27" t="str">
        <f>VLOOKUP(B1148,'大货清单（不定期按GOMS更新）'!A:C,3,0)</f>
        <v>CL2467H-01</v>
      </c>
      <c r="E1148" s="27" t="str">
        <f>VLOOKUP(B1148,'大货清单（不定期按GOMS更新）'!A:H,4,0)</f>
        <v>BE,DE,FR,IT,ES,PL,SE,NL</v>
      </c>
      <c r="F1148" s="27" t="str">
        <f>VLOOKUP(B1148,'大货清单（不定期按GOMS更新）'!A:H,2,0)</f>
        <v>Floor One S7 Master</v>
      </c>
      <c r="G1148" s="28">
        <f>VLOOKUP(B1148,'大货清单（不定期按GOMS更新）'!A:I,9,FALSE)</f>
        <v>6932485017843</v>
      </c>
      <c r="H1148" s="27" t="str">
        <f>VLOOKUP(B1148,'大货清单（不定期按GOMS更新）'!A:H,7,0)</f>
        <v>Black</v>
      </c>
      <c r="I1148" s="27" t="str">
        <f>VLOOKUP(B1148,'大货清单（不定期按GOMS更新）'!A:F,6,FALSE)</f>
        <v>ACTIVE</v>
      </c>
      <c r="J1148" s="27" t="str">
        <f>VLOOKUP(B1148,'大货清单（不定期按GOMS更新）'!A:K,11,FALSE)</f>
        <v>8.3</v>
      </c>
      <c r="K1148" s="27" t="str">
        <f>VLOOKUP(B1148,'大货清单（不定期按GOMS更新）'!A:N,12,FALSE)</f>
        <v>773</v>
      </c>
      <c r="L1148" s="27" t="str">
        <f>VLOOKUP(B1148,'大货清单（不定期按GOMS更新）'!A:M,13,FALSE)</f>
        <v>333</v>
      </c>
      <c r="M1148" s="27" t="str">
        <f>VLOOKUP(B1148,'大货清单（不定期按GOMS更新）'!A:N,14,FALSE)</f>
        <v>315</v>
      </c>
      <c r="N1148" s="58" t="s">
        <v>14744</v>
      </c>
      <c r="O1148" s="27">
        <f>IFERROR(VLOOKUP(N1148,'散件迭代（不定期更新）'!C:J,8,FALSE),0)</f>
        <v>0</v>
      </c>
      <c r="P1148" s="27">
        <f>IFERROR(VLOOKUP(N1148,'散件（更新）'!B:H,3,FALSE),0)</f>
        <v>0</v>
      </c>
      <c r="Q1148" s="27" t="str">
        <f>VLOOKUP(N1148,'散件（更新）'!B:H,2,FALSE)</f>
        <v>114-24670417</v>
      </c>
      <c r="R1148" s="27" t="str">
        <f>VLOOKUP(N1148,'散件（更新）'!B:H,7,FALSE)</f>
        <v>Scraper</v>
      </c>
      <c r="S1148" s="27">
        <f>VLOOKUP(N1148,'散件（更新）'!B:E,4,FALSE)</f>
        <v>0</v>
      </c>
      <c r="T1148" s="27" t="s">
        <v>8759</v>
      </c>
      <c r="U1148" s="28" t="str">
        <f>VLOOKUP(N1148,'散件（更新）'!B:G,6,FALSE)</f>
        <v>SP;CL2467D-01;可拆刮条组件</v>
      </c>
      <c r="V1148" s="28">
        <f>VLOOKUP(N1148,'散件（更新）'!B:I,8,FALSE)</f>
        <v>6932485012640</v>
      </c>
    </row>
    <row r="1149" spans="1:22" ht="20.149999999999999" customHeight="1">
      <c r="A1149" s="57">
        <v>46169</v>
      </c>
      <c r="B1149" s="58" t="s">
        <v>13682</v>
      </c>
      <c r="C1149" s="27" t="str">
        <f>VLOOKUP(B1149,'大货清单（不定期按GOMS更新）'!A:H,8,0)</f>
        <v>109-24670801</v>
      </c>
      <c r="D1149" s="27" t="str">
        <f>VLOOKUP(B1149,'大货清单（不定期按GOMS更新）'!A:C,3,0)</f>
        <v>CL2467H-01</v>
      </c>
      <c r="E1149" s="27" t="str">
        <f>VLOOKUP(B1149,'大货清单（不定期按GOMS更新）'!A:H,4,0)</f>
        <v>BE,DE,FR,IT,ES,PL,SE,NL</v>
      </c>
      <c r="F1149" s="27" t="str">
        <f>VLOOKUP(B1149,'大货清单（不定期按GOMS更新）'!A:H,2,0)</f>
        <v>Floor One S7 Master</v>
      </c>
      <c r="G1149" s="28">
        <f>VLOOKUP(B1149,'大货清单（不定期按GOMS更新）'!A:I,9,FALSE)</f>
        <v>6932485017843</v>
      </c>
      <c r="H1149" s="27" t="str">
        <f>VLOOKUP(B1149,'大货清单（不定期按GOMS更新）'!A:H,7,0)</f>
        <v>Black</v>
      </c>
      <c r="I1149" s="27" t="str">
        <f>VLOOKUP(B1149,'大货清单（不定期按GOMS更新）'!A:F,6,FALSE)</f>
        <v>ACTIVE</v>
      </c>
      <c r="J1149" s="27" t="str">
        <f>VLOOKUP(B1149,'大货清单（不定期按GOMS更新）'!A:K,11,FALSE)</f>
        <v>8.3</v>
      </c>
      <c r="K1149" s="27" t="str">
        <f>VLOOKUP(B1149,'大货清单（不定期按GOMS更新）'!A:N,12,FALSE)</f>
        <v>773</v>
      </c>
      <c r="L1149" s="27" t="str">
        <f>VLOOKUP(B1149,'大货清单（不定期按GOMS更新）'!A:M,13,FALSE)</f>
        <v>333</v>
      </c>
      <c r="M1149" s="27" t="str">
        <f>VLOOKUP(B1149,'大货清单（不定期按GOMS更新）'!A:N,14,FALSE)</f>
        <v>315</v>
      </c>
      <c r="N1149" s="58" t="s">
        <v>14516</v>
      </c>
      <c r="O1149" s="27">
        <f>IFERROR(VLOOKUP(N1149,'散件迭代（不定期更新）'!C:J,8,FALSE),0)</f>
        <v>0</v>
      </c>
      <c r="P1149" s="27">
        <f>IFERROR(VLOOKUP(N1149,'散件（更新）'!B:H,3,FALSE),0)</f>
        <v>0</v>
      </c>
      <c r="Q1149" s="27" t="str">
        <f>VLOOKUP(N1149,'散件（更新）'!B:H,2,FALSE)</f>
        <v>114-24670805</v>
      </c>
      <c r="R1149" s="27" t="str">
        <f>VLOOKUP(N1149,'散件（更新）'!B:H,7,FALSE)</f>
        <v>Repair Wheel</v>
      </c>
      <c r="S1149" s="27">
        <f>VLOOKUP(N1149,'散件（更新）'!B:E,4,FALSE)</f>
        <v>0</v>
      </c>
      <c r="T1149" s="27" t="s">
        <v>8759</v>
      </c>
      <c r="U1149" s="28" t="str">
        <f>VLOOKUP(N1149,'散件（更新）'!B:G,6,FALSE)</f>
        <v>SP;CL2467H-01;大轮包胶组件（带护套）</v>
      </c>
      <c r="V1149" s="28">
        <f>VLOOKUP(N1149,'散件（更新）'!B:I,8,FALSE)</f>
        <v>6932485012756</v>
      </c>
    </row>
    <row r="1150" spans="1:22" ht="20.149999999999999" customHeight="1">
      <c r="A1150" s="57">
        <v>46169</v>
      </c>
      <c r="B1150" s="58" t="s">
        <v>13682</v>
      </c>
      <c r="C1150" s="27" t="str">
        <f>VLOOKUP(B1150,'大货清单（不定期按GOMS更新）'!A:H,8,0)</f>
        <v>109-24670801</v>
      </c>
      <c r="D1150" s="27" t="str">
        <f>VLOOKUP(B1150,'大货清单（不定期按GOMS更新）'!A:C,3,0)</f>
        <v>CL2467H-01</v>
      </c>
      <c r="E1150" s="27" t="str">
        <f>VLOOKUP(B1150,'大货清单（不定期按GOMS更新）'!A:H,4,0)</f>
        <v>BE,DE,FR,IT,ES,PL,SE,NL</v>
      </c>
      <c r="F1150" s="27" t="str">
        <f>VLOOKUP(B1150,'大货清单（不定期按GOMS更新）'!A:H,2,0)</f>
        <v>Floor One S7 Master</v>
      </c>
      <c r="G1150" s="28">
        <f>VLOOKUP(B1150,'大货清单（不定期按GOMS更新）'!A:I,9,FALSE)</f>
        <v>6932485017843</v>
      </c>
      <c r="H1150" s="27" t="str">
        <f>VLOOKUP(B1150,'大货清单（不定期按GOMS更新）'!A:H,7,0)</f>
        <v>Black</v>
      </c>
      <c r="I1150" s="27" t="str">
        <f>VLOOKUP(B1150,'大货清单（不定期按GOMS更新）'!A:F,6,FALSE)</f>
        <v>ACTIVE</v>
      </c>
      <c r="J1150" s="27" t="str">
        <f>VLOOKUP(B1150,'大货清单（不定期按GOMS更新）'!A:K,11,FALSE)</f>
        <v>8.3</v>
      </c>
      <c r="K1150" s="27" t="str">
        <f>VLOOKUP(B1150,'大货清单（不定期按GOMS更新）'!A:N,12,FALSE)</f>
        <v>773</v>
      </c>
      <c r="L1150" s="27" t="str">
        <f>VLOOKUP(B1150,'大货清单（不定期按GOMS更新）'!A:M,13,FALSE)</f>
        <v>333</v>
      </c>
      <c r="M1150" s="27" t="str">
        <f>VLOOKUP(B1150,'大货清单（不定期按GOMS更新）'!A:N,14,FALSE)</f>
        <v>315</v>
      </c>
      <c r="N1150" s="58" t="s">
        <v>14770</v>
      </c>
      <c r="O1150" s="27">
        <f>IFERROR(VLOOKUP(N1150,'散件迭代（不定期更新）'!C:J,8,FALSE),0)</f>
        <v>0</v>
      </c>
      <c r="P1150" s="27">
        <f>IFERROR(VLOOKUP(N1150,'散件（更新）'!B:H,3,FALSE),0)</f>
        <v>0</v>
      </c>
      <c r="Q1150" s="27" t="str">
        <f>VLOOKUP(N1150,'散件（更新）'!B:H,2,FALSE)</f>
        <v>114-24670803</v>
      </c>
      <c r="R1150" s="27" t="str">
        <f>VLOOKUP(N1150,'散件（更新）'!B:H,7,FALSE)</f>
        <v>Handle</v>
      </c>
      <c r="S1150" s="27">
        <f>VLOOKUP(N1150,'散件（更新）'!B:E,4,FALSE)</f>
        <v>0</v>
      </c>
      <c r="T1150" s="27" t="s">
        <v>8759</v>
      </c>
      <c r="U1150" s="28" t="str">
        <f>VLOOKUP(N1150,'散件（更新）'!B:G,6,FALSE)</f>
        <v>SP;CL2467H-01;手柄组件</v>
      </c>
      <c r="V1150" s="28">
        <f>VLOOKUP(N1150,'散件（更新）'!B:I,8,FALSE)</f>
        <v>6932485012732</v>
      </c>
    </row>
    <row r="1151" spans="1:22" ht="20.149999999999999" customHeight="1">
      <c r="A1151" s="57">
        <v>46169</v>
      </c>
      <c r="B1151" s="58" t="s">
        <v>13682</v>
      </c>
      <c r="C1151" s="27" t="str">
        <f>VLOOKUP(B1151,'大货清单（不定期按GOMS更新）'!A:H,8,0)</f>
        <v>109-24670801</v>
      </c>
      <c r="D1151" s="27" t="str">
        <f>VLOOKUP(B1151,'大货清单（不定期按GOMS更新）'!A:C,3,0)</f>
        <v>CL2467H-01</v>
      </c>
      <c r="E1151" s="27" t="str">
        <f>VLOOKUP(B1151,'大货清单（不定期按GOMS更新）'!A:H,4,0)</f>
        <v>BE,DE,FR,IT,ES,PL,SE,NL</v>
      </c>
      <c r="F1151" s="27" t="str">
        <f>VLOOKUP(B1151,'大货清单（不定期按GOMS更新）'!A:H,2,0)</f>
        <v>Floor One S7 Master</v>
      </c>
      <c r="G1151" s="28">
        <f>VLOOKUP(B1151,'大货清单（不定期按GOMS更新）'!A:I,9,FALSE)</f>
        <v>6932485017843</v>
      </c>
      <c r="H1151" s="27" t="str">
        <f>VLOOKUP(B1151,'大货清单（不定期按GOMS更新）'!A:H,7,0)</f>
        <v>Black</v>
      </c>
      <c r="I1151" s="27" t="str">
        <f>VLOOKUP(B1151,'大货清单（不定期按GOMS更新）'!A:F,6,FALSE)</f>
        <v>ACTIVE</v>
      </c>
      <c r="J1151" s="27" t="str">
        <f>VLOOKUP(B1151,'大货清单（不定期按GOMS更新）'!A:K,11,FALSE)</f>
        <v>8.3</v>
      </c>
      <c r="K1151" s="27" t="str">
        <f>VLOOKUP(B1151,'大货清单（不定期按GOMS更新）'!A:N,12,FALSE)</f>
        <v>773</v>
      </c>
      <c r="L1151" s="27" t="str">
        <f>VLOOKUP(B1151,'大货清单（不定期按GOMS更新）'!A:M,13,FALSE)</f>
        <v>333</v>
      </c>
      <c r="M1151" s="27" t="str">
        <f>VLOOKUP(B1151,'大货清单（不定期按GOMS更新）'!A:N,14,FALSE)</f>
        <v>315</v>
      </c>
      <c r="N1151" s="58" t="s">
        <v>14412</v>
      </c>
      <c r="O1151" s="27">
        <f>IFERROR(VLOOKUP(N1151,'散件迭代（不定期更新）'!C:J,8,FALSE),0)</f>
        <v>0</v>
      </c>
      <c r="P1151" s="27">
        <f>IFERROR(VLOOKUP(N1151,'散件（更新）'!B:H,3,FALSE),0)</f>
        <v>0</v>
      </c>
      <c r="Q1151" s="27" t="str">
        <f>VLOOKUP(N1151,'散件（更新）'!B:H,2,FALSE)</f>
        <v>114-24670802</v>
      </c>
      <c r="R1151" s="27" t="str">
        <f>VLOOKUP(N1151,'散件（更新）'!B:H,7,FALSE)</f>
        <v>Clean Water Tank</v>
      </c>
      <c r="S1151" s="27">
        <f>VLOOKUP(N1151,'散件（更新）'!B:E,4,FALSE)</f>
        <v>0</v>
      </c>
      <c r="T1151" s="27" t="s">
        <v>8759</v>
      </c>
      <c r="U1151" s="28" t="str">
        <f>VLOOKUP(N1151,'散件（更新）'!B:G,6,FALSE)</f>
        <v>SP;CL2467H-01;溶液桶组件</v>
      </c>
      <c r="V1151" s="28">
        <f>VLOOKUP(N1151,'散件（更新）'!B:I,8,FALSE)</f>
        <v>6932485012725</v>
      </c>
    </row>
    <row r="1152" spans="1:22" ht="20.149999999999999" customHeight="1">
      <c r="A1152" s="57">
        <v>46169</v>
      </c>
      <c r="B1152" s="58" t="s">
        <v>13682</v>
      </c>
      <c r="C1152" s="27" t="str">
        <f>VLOOKUP(B1152,'大货清单（不定期按GOMS更新）'!A:H,8,0)</f>
        <v>109-24670801</v>
      </c>
      <c r="D1152" s="27" t="str">
        <f>VLOOKUP(B1152,'大货清单（不定期按GOMS更新）'!A:C,3,0)</f>
        <v>CL2467H-01</v>
      </c>
      <c r="E1152" s="27" t="str">
        <f>VLOOKUP(B1152,'大货清单（不定期按GOMS更新）'!A:H,4,0)</f>
        <v>BE,DE,FR,IT,ES,PL,SE,NL</v>
      </c>
      <c r="F1152" s="27" t="str">
        <f>VLOOKUP(B1152,'大货清单（不定期按GOMS更新）'!A:H,2,0)</f>
        <v>Floor One S7 Master</v>
      </c>
      <c r="G1152" s="28">
        <f>VLOOKUP(B1152,'大货清单（不定期按GOMS更新）'!A:I,9,FALSE)</f>
        <v>6932485017843</v>
      </c>
      <c r="H1152" s="27" t="str">
        <f>VLOOKUP(B1152,'大货清单（不定期按GOMS更新）'!A:H,7,0)</f>
        <v>Black</v>
      </c>
      <c r="I1152" s="27" t="str">
        <f>VLOOKUP(B1152,'大货清单（不定期按GOMS更新）'!A:F,6,FALSE)</f>
        <v>ACTIVE</v>
      </c>
      <c r="J1152" s="27" t="str">
        <f>VLOOKUP(B1152,'大货清单（不定期按GOMS更新）'!A:K,11,FALSE)</f>
        <v>8.3</v>
      </c>
      <c r="K1152" s="27" t="str">
        <f>VLOOKUP(B1152,'大货清单（不定期按GOMS更新）'!A:N,12,FALSE)</f>
        <v>773</v>
      </c>
      <c r="L1152" s="27" t="str">
        <f>VLOOKUP(B1152,'大货清单（不定期按GOMS更新）'!A:M,13,FALSE)</f>
        <v>333</v>
      </c>
      <c r="M1152" s="27" t="str">
        <f>VLOOKUP(B1152,'大货清单（不定期按GOMS更新）'!A:N,14,FALSE)</f>
        <v>315</v>
      </c>
      <c r="N1152" s="58" t="s">
        <v>15563</v>
      </c>
      <c r="O1152" s="27">
        <f>IFERROR(VLOOKUP(N1152,'散件迭代（不定期更新）'!C:J,8,FALSE),0)</f>
        <v>0</v>
      </c>
      <c r="P1152" s="27">
        <f>IFERROR(VLOOKUP(N1152,'散件（更新）'!B:H,3,FALSE),0)</f>
        <v>0</v>
      </c>
      <c r="Q1152" s="27" t="str">
        <f>VLOOKUP(N1152,'散件（更新）'!B:H,2,FALSE)</f>
        <v>114-24670402</v>
      </c>
      <c r="R1152" s="27" t="str">
        <f>VLOOKUP(N1152,'散件（更新）'!B:H,7,FALSE)</f>
        <v>Dirt Water Tank</v>
      </c>
      <c r="S1152" s="27" t="str">
        <f>VLOOKUP(N1152,'散件（更新）'!B:E,4,FALSE)</f>
        <v>https://tineco-yxzt.oss-accelerate.aliyuncs.com/20250924/huishoutong_1758674716923.png</v>
      </c>
      <c r="T1152" s="27" t="s">
        <v>8759</v>
      </c>
      <c r="U1152" s="28" t="str">
        <f>VLOOKUP(N1152,'散件（更新）'!B:G,6,FALSE)</f>
        <v>SP;CL2467D-01;回收桶组件</v>
      </c>
      <c r="V1152" s="28">
        <f>VLOOKUP(N1152,'散件（更新）'!B:I,8,FALSE)</f>
        <v>6932485012497</v>
      </c>
    </row>
    <row r="1153" spans="1:22" ht="20.149999999999999" customHeight="1">
      <c r="A1153" s="57">
        <v>46169</v>
      </c>
      <c r="B1153" s="58" t="s">
        <v>13709</v>
      </c>
      <c r="C1153" s="27" t="str">
        <f>VLOOKUP(B1153,'大货清单（不定期按GOMS更新）'!A:H,8,0)</f>
        <v>109-24670401</v>
      </c>
      <c r="D1153" s="27" t="str">
        <f>VLOOKUP(B1153,'大货清单（不定期按GOMS更新）'!A:C,3,0)</f>
        <v>CL2467D-01</v>
      </c>
      <c r="E1153" s="27" t="str">
        <f>VLOOKUP(B1153,'大货清单（不定期按GOMS更新）'!A:H,4,0)</f>
        <v>DE,FR,IT,BE,ES,PL,SE,NL</v>
      </c>
      <c r="F1153" s="27" t="str">
        <f>VLOOKUP(B1153,'大货清单（不定期按GOMS更新）'!A:H,2,0)</f>
        <v>Floor One S9 Master</v>
      </c>
      <c r="G1153" s="28">
        <f>VLOOKUP(B1153,'大货清单（不定期按GOMS更新）'!A:I,9,FALSE)</f>
        <v>6932485017836</v>
      </c>
      <c r="H1153" s="27" t="str">
        <f>VLOOKUP(B1153,'大货清单（不定期按GOMS更新）'!A:H,7,0)</f>
        <v>BLACK</v>
      </c>
      <c r="I1153" s="27" t="str">
        <f>VLOOKUP(B1153,'大货清单（不定期按GOMS更新）'!A:F,6,FALSE)</f>
        <v>ACTIVE</v>
      </c>
      <c r="J1153" s="27" t="str">
        <f>VLOOKUP(B1153,'大货清单（不定期按GOMS更新）'!A:K,11,FALSE)</f>
        <v>8.4</v>
      </c>
      <c r="K1153" s="27" t="str">
        <f>VLOOKUP(B1153,'大货清单（不定期按GOMS更新）'!A:N,12,FALSE)</f>
        <v>773</v>
      </c>
      <c r="L1153" s="27" t="str">
        <f>VLOOKUP(B1153,'大货清单（不定期按GOMS更新）'!A:M,13,FALSE)</f>
        <v>333</v>
      </c>
      <c r="M1153" s="27" t="str">
        <f>VLOOKUP(B1153,'大货清单（不定期按GOMS更新）'!A:N,14,FALSE)</f>
        <v>315</v>
      </c>
      <c r="N1153" s="58" t="s">
        <v>15913</v>
      </c>
      <c r="O1153" s="27">
        <f>IFERROR(VLOOKUP(N1153,'散件迭代（不定期更新）'!C:J,8,FALSE),0)</f>
        <v>0</v>
      </c>
      <c r="P1153" s="27">
        <f>IFERROR(VLOOKUP(N1153,'散件（更新）'!B:H,3,FALSE),0)</f>
        <v>0</v>
      </c>
      <c r="Q1153" s="27" t="str">
        <f>VLOOKUP(N1153,'散件（更新）'!B:H,2,FALSE)</f>
        <v>114-24670423</v>
      </c>
      <c r="R1153" s="27" t="str">
        <f>VLOOKUP(N1153,'散件（更新）'!B:H,7,FALSE)</f>
        <v>Brush Roller Cover</v>
      </c>
      <c r="S1153" s="27">
        <f>VLOOKUP(N1153,'散件（更新）'!B:E,4,FALSE)</f>
        <v>0</v>
      </c>
      <c r="T1153" s="27" t="s">
        <v>8759</v>
      </c>
      <c r="U1153" s="28" t="str">
        <f>VLOOKUP(N1153,'散件（更新）'!B:G,6,FALSE)</f>
        <v>SP;CL2467D-01;滚刷上盖组件</v>
      </c>
      <c r="V1153" s="28">
        <f>VLOOKUP(N1153,'散件（更新）'!B:I,8,FALSE)</f>
        <v>6932485012701</v>
      </c>
    </row>
    <row r="1154" spans="1:22" ht="20.149999999999999" customHeight="1">
      <c r="A1154" s="57">
        <v>46169</v>
      </c>
      <c r="B1154" s="58" t="s">
        <v>13709</v>
      </c>
      <c r="C1154" s="27" t="str">
        <f>VLOOKUP(B1154,'大货清单（不定期按GOMS更新）'!A:H,8,0)</f>
        <v>109-24670401</v>
      </c>
      <c r="D1154" s="27" t="str">
        <f>VLOOKUP(B1154,'大货清单（不定期按GOMS更新）'!A:C,3,0)</f>
        <v>CL2467D-01</v>
      </c>
      <c r="E1154" s="27" t="str">
        <f>VLOOKUP(B1154,'大货清单（不定期按GOMS更新）'!A:H,4,0)</f>
        <v>DE,FR,IT,BE,ES,PL,SE,NL</v>
      </c>
      <c r="F1154" s="27" t="str">
        <f>VLOOKUP(B1154,'大货清单（不定期按GOMS更新）'!A:H,2,0)</f>
        <v>Floor One S9 Master</v>
      </c>
      <c r="G1154" s="28">
        <f>VLOOKUP(B1154,'大货清单（不定期按GOMS更新）'!A:I,9,FALSE)</f>
        <v>6932485017836</v>
      </c>
      <c r="H1154" s="27" t="str">
        <f>VLOOKUP(B1154,'大货清单（不定期按GOMS更新）'!A:H,7,0)</f>
        <v>BLACK</v>
      </c>
      <c r="I1154" s="27" t="str">
        <f>VLOOKUP(B1154,'大货清单（不定期按GOMS更新）'!A:F,6,FALSE)</f>
        <v>ACTIVE</v>
      </c>
      <c r="J1154" s="27" t="str">
        <f>VLOOKUP(B1154,'大货清单（不定期按GOMS更新）'!A:K,11,FALSE)</f>
        <v>8.4</v>
      </c>
      <c r="K1154" s="27" t="str">
        <f>VLOOKUP(B1154,'大货清单（不定期按GOMS更新）'!A:N,12,FALSE)</f>
        <v>773</v>
      </c>
      <c r="L1154" s="27" t="str">
        <f>VLOOKUP(B1154,'大货清单（不定期按GOMS更新）'!A:M,13,FALSE)</f>
        <v>333</v>
      </c>
      <c r="M1154" s="27" t="str">
        <f>VLOOKUP(B1154,'大货清单（不定期按GOMS更新）'!A:N,14,FALSE)</f>
        <v>315</v>
      </c>
      <c r="N1154" s="58" t="s">
        <v>15723</v>
      </c>
      <c r="O1154" s="27">
        <f>IFERROR(VLOOKUP(N1154,'散件迭代（不定期更新）'!C:J,8,FALSE),0)</f>
        <v>0</v>
      </c>
      <c r="P1154" s="27">
        <f>IFERROR(VLOOKUP(N1154,'散件（更新）'!B:H,3,FALSE),0)</f>
        <v>0</v>
      </c>
      <c r="Q1154" s="27" t="str">
        <f>VLOOKUP(N1154,'散件（更新）'!B:H,2,FALSE)</f>
        <v>114-24670403</v>
      </c>
      <c r="R1154" s="27" t="str">
        <f>VLOOKUP(N1154,'散件（更新）'!B:H,7,FALSE)</f>
        <v>HEPA Assy</v>
      </c>
      <c r="S1154" s="27" t="str">
        <f>VLOOKUP(N1154,'散件（更新）'!B:E,4,FALSE)</f>
        <v>https://tineco-yxzt.oss-accelerate.aliyuncs.com/20250924/hepa_1758674976119.png</v>
      </c>
      <c r="T1154" s="27" t="s">
        <v>8759</v>
      </c>
      <c r="U1154" s="28" t="str">
        <f>VLOOKUP(N1154,'散件（更新）'!B:G,6,FALSE)</f>
        <v>SP;CL2467D-01;回收桶过滤器装配组件</v>
      </c>
      <c r="V1154" s="28">
        <f>VLOOKUP(N1154,'散件（更新）'!B:I,8,FALSE)</f>
        <v>6932485012503</v>
      </c>
    </row>
    <row r="1155" spans="1:22" ht="20.149999999999999" customHeight="1">
      <c r="A1155" s="57">
        <v>46169</v>
      </c>
      <c r="B1155" s="58" t="s">
        <v>13709</v>
      </c>
      <c r="C1155" s="27" t="str">
        <f>VLOOKUP(B1155,'大货清单（不定期按GOMS更新）'!A:H,8,0)</f>
        <v>109-24670401</v>
      </c>
      <c r="D1155" s="27" t="str">
        <f>VLOOKUP(B1155,'大货清单（不定期按GOMS更新）'!A:C,3,0)</f>
        <v>CL2467D-01</v>
      </c>
      <c r="E1155" s="27" t="str">
        <f>VLOOKUP(B1155,'大货清单（不定期按GOMS更新）'!A:H,4,0)</f>
        <v>DE,FR,IT,BE,ES,PL,SE,NL</v>
      </c>
      <c r="F1155" s="27" t="str">
        <f>VLOOKUP(B1155,'大货清单（不定期按GOMS更新）'!A:H,2,0)</f>
        <v>Floor One S9 Master</v>
      </c>
      <c r="G1155" s="28">
        <f>VLOOKUP(B1155,'大货清单（不定期按GOMS更新）'!A:I,9,FALSE)</f>
        <v>6932485017836</v>
      </c>
      <c r="H1155" s="27" t="str">
        <f>VLOOKUP(B1155,'大货清单（不定期按GOMS更新）'!A:H,7,0)</f>
        <v>BLACK</v>
      </c>
      <c r="I1155" s="27" t="str">
        <f>VLOOKUP(B1155,'大货清单（不定期按GOMS更新）'!A:F,6,FALSE)</f>
        <v>ACTIVE</v>
      </c>
      <c r="J1155" s="27" t="str">
        <f>VLOOKUP(B1155,'大货清单（不定期按GOMS更新）'!A:K,11,FALSE)</f>
        <v>8.4</v>
      </c>
      <c r="K1155" s="27" t="str">
        <f>VLOOKUP(B1155,'大货清单（不定期按GOMS更新）'!A:N,12,FALSE)</f>
        <v>773</v>
      </c>
      <c r="L1155" s="27" t="str">
        <f>VLOOKUP(B1155,'大货清单（不定期按GOMS更新）'!A:M,13,FALSE)</f>
        <v>333</v>
      </c>
      <c r="M1155" s="27" t="str">
        <f>VLOOKUP(B1155,'大货清单（不定期按GOMS更新）'!A:N,14,FALSE)</f>
        <v>315</v>
      </c>
      <c r="N1155" s="58" t="s">
        <v>15162</v>
      </c>
      <c r="O1155" s="27">
        <f>IFERROR(VLOOKUP(N1155,'散件迭代（不定期更新）'!C:J,8,FALSE),0)</f>
        <v>0</v>
      </c>
      <c r="P1155" s="27">
        <f>IFERROR(VLOOKUP(N1155,'散件（更新）'!B:H,3,FALSE),0)</f>
        <v>0</v>
      </c>
      <c r="Q1155" s="27" t="str">
        <f>VLOOKUP(N1155,'散件（更新）'!B:H,2,FALSE)</f>
        <v>114-24670405</v>
      </c>
      <c r="R1155" s="27" t="str">
        <f>VLOOKUP(N1155,'散件（更新）'!B:H,7,FALSE)</f>
        <v>Charging Base</v>
      </c>
      <c r="S1155" s="27" t="str">
        <f>VLOOKUP(N1155,'散件（更新）'!B:E,4,FALSE)</f>
        <v>https://tineco-yxzt.oss-accelerate.aliyuncs.com/20250924/tuopan_1758675413930.png</v>
      </c>
      <c r="T1155" s="27" t="s">
        <v>8759</v>
      </c>
      <c r="U1155" s="28" t="str">
        <f>VLOOKUP(N1155,'散件（更新）'!B:G,6,FALSE)</f>
        <v>SP;CL2467D-01;烘干托盘组件</v>
      </c>
      <c r="V1155" s="28">
        <f>VLOOKUP(N1155,'散件（更新）'!B:I,8,FALSE)</f>
        <v>6932485012527</v>
      </c>
    </row>
    <row r="1156" spans="1:22" ht="20.149999999999999" customHeight="1">
      <c r="A1156" s="57">
        <v>46169</v>
      </c>
      <c r="B1156" s="58" t="s">
        <v>13709</v>
      </c>
      <c r="C1156" s="27" t="str">
        <f>VLOOKUP(B1156,'大货清单（不定期按GOMS更新）'!A:H,8,0)</f>
        <v>109-24670401</v>
      </c>
      <c r="D1156" s="27" t="str">
        <f>VLOOKUP(B1156,'大货清单（不定期按GOMS更新）'!A:C,3,0)</f>
        <v>CL2467D-01</v>
      </c>
      <c r="E1156" s="27" t="str">
        <f>VLOOKUP(B1156,'大货清单（不定期按GOMS更新）'!A:H,4,0)</f>
        <v>DE,FR,IT,BE,ES,PL,SE,NL</v>
      </c>
      <c r="F1156" s="27" t="str">
        <f>VLOOKUP(B1156,'大货清单（不定期按GOMS更新）'!A:H,2,0)</f>
        <v>Floor One S9 Master</v>
      </c>
      <c r="G1156" s="28">
        <f>VLOOKUP(B1156,'大货清单（不定期按GOMS更新）'!A:I,9,FALSE)</f>
        <v>6932485017836</v>
      </c>
      <c r="H1156" s="27" t="str">
        <f>VLOOKUP(B1156,'大货清单（不定期按GOMS更新）'!A:H,7,0)</f>
        <v>BLACK</v>
      </c>
      <c r="I1156" s="27" t="str">
        <f>VLOOKUP(B1156,'大货清单（不定期按GOMS更新）'!A:F,6,FALSE)</f>
        <v>ACTIVE</v>
      </c>
      <c r="J1156" s="27" t="str">
        <f>VLOOKUP(B1156,'大货清单（不定期按GOMS更新）'!A:K,11,FALSE)</f>
        <v>8.4</v>
      </c>
      <c r="K1156" s="27" t="str">
        <f>VLOOKUP(B1156,'大货清单（不定期按GOMS更新）'!A:N,12,FALSE)</f>
        <v>773</v>
      </c>
      <c r="L1156" s="27" t="str">
        <f>VLOOKUP(B1156,'大货清单（不定期按GOMS更新）'!A:M,13,FALSE)</f>
        <v>333</v>
      </c>
      <c r="M1156" s="27" t="str">
        <f>VLOOKUP(B1156,'大货清单（不定期按GOMS更新）'!A:N,14,FALSE)</f>
        <v>315</v>
      </c>
      <c r="N1156" s="58" t="s">
        <v>14607</v>
      </c>
      <c r="O1156" s="27">
        <f>IFERROR(VLOOKUP(N1156,'散件迭代（不定期更新）'!C:J,8,FALSE),0)</f>
        <v>0</v>
      </c>
      <c r="P1156" s="27">
        <f>IFERROR(VLOOKUP(N1156,'散件（更新）'!B:H,3,FALSE),0)</f>
        <v>0</v>
      </c>
      <c r="Q1156" s="27" t="str">
        <f>VLOOKUP(N1156,'散件（更新）'!B:H,2,FALSE)</f>
        <v>114-24670412</v>
      </c>
      <c r="R1156" s="27" t="str">
        <f>VLOOKUP(N1156,'散件（更新）'!B:H,7,FALSE)</f>
        <v>Battery</v>
      </c>
      <c r="S1156" s="27">
        <f>VLOOKUP(N1156,'散件（更新）'!B:E,4,FALSE)</f>
        <v>0</v>
      </c>
      <c r="T1156" s="27" t="s">
        <v>8759</v>
      </c>
      <c r="U1156" s="28" t="str">
        <f>VLOOKUP(N1156,'散件（更新）'!B:G,6,FALSE)</f>
        <v>SP;CL2467D-01;电池包组件</v>
      </c>
      <c r="V1156" s="28">
        <f>VLOOKUP(N1156,'散件（更新）'!B:I,8,FALSE)</f>
        <v>6932485012596</v>
      </c>
    </row>
    <row r="1157" spans="1:22" ht="20.149999999999999" customHeight="1">
      <c r="A1157" s="57">
        <v>46169</v>
      </c>
      <c r="B1157" s="58" t="s">
        <v>13709</v>
      </c>
      <c r="C1157" s="27" t="str">
        <f>VLOOKUP(B1157,'大货清单（不定期按GOMS更新）'!A:H,8,0)</f>
        <v>109-24670401</v>
      </c>
      <c r="D1157" s="27" t="str">
        <f>VLOOKUP(B1157,'大货清单（不定期按GOMS更新）'!A:C,3,0)</f>
        <v>CL2467D-01</v>
      </c>
      <c r="E1157" s="27" t="str">
        <f>VLOOKUP(B1157,'大货清单（不定期按GOMS更新）'!A:H,4,0)</f>
        <v>DE,FR,IT,BE,ES,PL,SE,NL</v>
      </c>
      <c r="F1157" s="27" t="str">
        <f>VLOOKUP(B1157,'大货清单（不定期按GOMS更新）'!A:H,2,0)</f>
        <v>Floor One S9 Master</v>
      </c>
      <c r="G1157" s="28">
        <f>VLOOKUP(B1157,'大货清单（不定期按GOMS更新）'!A:I,9,FALSE)</f>
        <v>6932485017836</v>
      </c>
      <c r="H1157" s="27" t="str">
        <f>VLOOKUP(B1157,'大货清单（不定期按GOMS更新）'!A:H,7,0)</f>
        <v>BLACK</v>
      </c>
      <c r="I1157" s="27" t="str">
        <f>VLOOKUP(B1157,'大货清单（不定期按GOMS更新）'!A:F,6,FALSE)</f>
        <v>ACTIVE</v>
      </c>
      <c r="J1157" s="27" t="str">
        <f>VLOOKUP(B1157,'大货清单（不定期按GOMS更新）'!A:K,11,FALSE)</f>
        <v>8.4</v>
      </c>
      <c r="K1157" s="27" t="str">
        <f>VLOOKUP(B1157,'大货清单（不定期按GOMS更新）'!A:N,12,FALSE)</f>
        <v>773</v>
      </c>
      <c r="L1157" s="27" t="str">
        <f>VLOOKUP(B1157,'大货清单（不定期按GOMS更新）'!A:M,13,FALSE)</f>
        <v>333</v>
      </c>
      <c r="M1157" s="27" t="str">
        <f>VLOOKUP(B1157,'大货清单（不定期按GOMS更新）'!A:N,14,FALSE)</f>
        <v>315</v>
      </c>
      <c r="N1157" s="58" t="s">
        <v>15719</v>
      </c>
      <c r="O1157" s="27">
        <f>IFERROR(VLOOKUP(N1157,'散件迭代（不定期更新）'!C:J,8,FALSE),0)</f>
        <v>0</v>
      </c>
      <c r="P1157" s="27">
        <f>IFERROR(VLOOKUP(N1157,'散件（更新）'!B:H,3,FALSE),0)</f>
        <v>0</v>
      </c>
      <c r="Q1157" s="27" t="str">
        <f>VLOOKUP(N1157,'散件（更新）'!B:H,2,FALSE)</f>
        <v>114-24670410</v>
      </c>
      <c r="R1157" s="27" t="str">
        <f>VLOOKUP(N1157,'散件（更新）'!B:H,7,FALSE)</f>
        <v>plastic part</v>
      </c>
      <c r="S1157" s="27" t="str">
        <f>VLOOKUP(N1157,'散件（更新）'!B:E,4,FALSE)</f>
        <v>https://tineco-yxzt.oss-accelerate.aliyuncs.com/20250924/zangwu_1758676638207.png</v>
      </c>
      <c r="T1157" s="27" t="s">
        <v>8759</v>
      </c>
      <c r="U1157" s="28" t="str">
        <f>VLOOKUP(N1157,'散件（更新）'!B:G,6,FALSE)</f>
        <v>SP;CL2467D-01;红外脏污传感器</v>
      </c>
      <c r="V1157" s="28">
        <f>VLOOKUP(N1157,'散件（更新）'!B:I,8,FALSE)</f>
        <v>6932485012572</v>
      </c>
    </row>
    <row r="1158" spans="1:22" ht="20.149999999999999" customHeight="1">
      <c r="A1158" s="57">
        <v>46169</v>
      </c>
      <c r="B1158" s="58" t="s">
        <v>13709</v>
      </c>
      <c r="C1158" s="27" t="str">
        <f>VLOOKUP(B1158,'大货清单（不定期按GOMS更新）'!A:H,8,0)</f>
        <v>109-24670401</v>
      </c>
      <c r="D1158" s="27" t="str">
        <f>VLOOKUP(B1158,'大货清单（不定期按GOMS更新）'!A:C,3,0)</f>
        <v>CL2467D-01</v>
      </c>
      <c r="E1158" s="27" t="str">
        <f>VLOOKUP(B1158,'大货清单（不定期按GOMS更新）'!A:H,4,0)</f>
        <v>DE,FR,IT,BE,ES,PL,SE,NL</v>
      </c>
      <c r="F1158" s="27" t="str">
        <f>VLOOKUP(B1158,'大货清单（不定期按GOMS更新）'!A:H,2,0)</f>
        <v>Floor One S9 Master</v>
      </c>
      <c r="G1158" s="28">
        <f>VLOOKUP(B1158,'大货清单（不定期按GOMS更新）'!A:I,9,FALSE)</f>
        <v>6932485017836</v>
      </c>
      <c r="H1158" s="27" t="str">
        <f>VLOOKUP(B1158,'大货清单（不定期按GOMS更新）'!A:H,7,0)</f>
        <v>BLACK</v>
      </c>
      <c r="I1158" s="27" t="str">
        <f>VLOOKUP(B1158,'大货清单（不定期按GOMS更新）'!A:F,6,FALSE)</f>
        <v>ACTIVE</v>
      </c>
      <c r="J1158" s="27" t="str">
        <f>VLOOKUP(B1158,'大货清单（不定期按GOMS更新）'!A:K,11,FALSE)</f>
        <v>8.4</v>
      </c>
      <c r="K1158" s="27" t="str">
        <f>VLOOKUP(B1158,'大货清单（不定期按GOMS更新）'!A:N,12,FALSE)</f>
        <v>773</v>
      </c>
      <c r="L1158" s="27" t="str">
        <f>VLOOKUP(B1158,'大货清单（不定期按GOMS更新）'!A:M,13,FALSE)</f>
        <v>333</v>
      </c>
      <c r="M1158" s="27" t="str">
        <f>VLOOKUP(B1158,'大货清单（不定期按GOMS更新）'!A:N,14,FALSE)</f>
        <v>315</v>
      </c>
      <c r="N1158" s="58" t="s">
        <v>14491</v>
      </c>
      <c r="O1158" s="27">
        <f>IFERROR(VLOOKUP(N1158,'散件迭代（不定期更新）'!C:J,8,FALSE),0)</f>
        <v>0</v>
      </c>
      <c r="P1158" s="27">
        <f>IFERROR(VLOOKUP(N1158,'散件（更新）'!B:H,3,FALSE),0)</f>
        <v>0</v>
      </c>
      <c r="Q1158" s="27" t="str">
        <f>VLOOKUP(N1158,'散件（更新）'!B:H,2,FALSE)</f>
        <v>114-24670411</v>
      </c>
      <c r="R1158" s="27" t="str">
        <f>VLOOKUP(N1158,'散件（更新）'!B:H,7,FALSE)</f>
        <v>plastic part</v>
      </c>
      <c r="S1158" s="27">
        <f>VLOOKUP(N1158,'散件（更新）'!B:E,4,FALSE)</f>
        <v>0</v>
      </c>
      <c r="T1158" s="27" t="s">
        <v>8759</v>
      </c>
      <c r="U1158" s="28" t="str">
        <f>VLOOKUP(N1158,'散件（更新）'!B:G,6,FALSE)</f>
        <v>SP;CL2467D-01;转接头组件</v>
      </c>
      <c r="V1158" s="28">
        <f>VLOOKUP(N1158,'散件（更新）'!B:I,8,FALSE)</f>
        <v>6932485012589</v>
      </c>
    </row>
    <row r="1159" spans="1:22" ht="20.149999999999999" customHeight="1">
      <c r="A1159" s="57">
        <v>46169</v>
      </c>
      <c r="B1159" s="58" t="s">
        <v>13709</v>
      </c>
      <c r="C1159" s="27" t="str">
        <f>VLOOKUP(B1159,'大货清单（不定期按GOMS更新）'!A:H,8,0)</f>
        <v>109-24670401</v>
      </c>
      <c r="D1159" s="27" t="str">
        <f>VLOOKUP(B1159,'大货清单（不定期按GOMS更新）'!A:C,3,0)</f>
        <v>CL2467D-01</v>
      </c>
      <c r="E1159" s="27" t="str">
        <f>VLOOKUP(B1159,'大货清单（不定期按GOMS更新）'!A:H,4,0)</f>
        <v>DE,FR,IT,BE,ES,PL,SE,NL</v>
      </c>
      <c r="F1159" s="27" t="str">
        <f>VLOOKUP(B1159,'大货清单（不定期按GOMS更新）'!A:H,2,0)</f>
        <v>Floor One S9 Master</v>
      </c>
      <c r="G1159" s="28">
        <f>VLOOKUP(B1159,'大货清单（不定期按GOMS更新）'!A:I,9,FALSE)</f>
        <v>6932485017836</v>
      </c>
      <c r="H1159" s="27" t="str">
        <f>VLOOKUP(B1159,'大货清单（不定期按GOMS更新）'!A:H,7,0)</f>
        <v>BLACK</v>
      </c>
      <c r="I1159" s="27" t="str">
        <f>VLOOKUP(B1159,'大货清单（不定期按GOMS更新）'!A:F,6,FALSE)</f>
        <v>ACTIVE</v>
      </c>
      <c r="J1159" s="27" t="str">
        <f>VLOOKUP(B1159,'大货清单（不定期按GOMS更新）'!A:K,11,FALSE)</f>
        <v>8.4</v>
      </c>
      <c r="K1159" s="27" t="str">
        <f>VLOOKUP(B1159,'大货清单（不定期按GOMS更新）'!A:N,12,FALSE)</f>
        <v>773</v>
      </c>
      <c r="L1159" s="27" t="str">
        <f>VLOOKUP(B1159,'大货清单（不定期按GOMS更新）'!A:M,13,FALSE)</f>
        <v>333</v>
      </c>
      <c r="M1159" s="27" t="str">
        <f>VLOOKUP(B1159,'大货清单（不定期按GOMS更新）'!A:N,14,FALSE)</f>
        <v>315</v>
      </c>
      <c r="N1159" s="58" t="s">
        <v>15588</v>
      </c>
      <c r="O1159" s="27">
        <f>IFERROR(VLOOKUP(N1159,'散件迭代（不定期更新）'!C:J,8,FALSE),0)</f>
        <v>0</v>
      </c>
      <c r="P1159" s="27">
        <f>IFERROR(VLOOKUP(N1159,'散件（更新）'!B:H,3,FALSE),0)</f>
        <v>0</v>
      </c>
      <c r="Q1159" s="27" t="str">
        <f>VLOOKUP(N1159,'散件（更新）'!B:H,2,FALSE)</f>
        <v>114-24670415</v>
      </c>
      <c r="R1159" s="27" t="str">
        <f>VLOOKUP(N1159,'散件（更新）'!B:H,7,FALSE)</f>
        <v>plastic part</v>
      </c>
      <c r="S1159" s="27">
        <f>VLOOKUP(N1159,'散件（更新）'!B:E,4,FALSE)</f>
        <v>0</v>
      </c>
      <c r="T1159" s="27" t="s">
        <v>8759</v>
      </c>
      <c r="U1159" s="28" t="str">
        <f>VLOOKUP(N1159,'散件（更新）'!B:G,6,FALSE)</f>
        <v>SP;CL2467D-01;污水满检测导线组件</v>
      </c>
      <c r="V1159" s="28">
        <f>VLOOKUP(N1159,'散件（更新）'!B:I,8,FALSE)</f>
        <v>6932485012626</v>
      </c>
    </row>
    <row r="1160" spans="1:22" ht="20.149999999999999" customHeight="1">
      <c r="A1160" s="57">
        <v>46169</v>
      </c>
      <c r="B1160" s="58" t="s">
        <v>13709</v>
      </c>
      <c r="C1160" s="27" t="str">
        <f>VLOOKUP(B1160,'大货清单（不定期按GOMS更新）'!A:H,8,0)</f>
        <v>109-24670401</v>
      </c>
      <c r="D1160" s="27" t="str">
        <f>VLOOKUP(B1160,'大货清单（不定期按GOMS更新）'!A:C,3,0)</f>
        <v>CL2467D-01</v>
      </c>
      <c r="E1160" s="27" t="str">
        <f>VLOOKUP(B1160,'大货清单（不定期按GOMS更新）'!A:H,4,0)</f>
        <v>DE,FR,IT,BE,ES,PL,SE,NL</v>
      </c>
      <c r="F1160" s="27" t="str">
        <f>VLOOKUP(B1160,'大货清单（不定期按GOMS更新）'!A:H,2,0)</f>
        <v>Floor One S9 Master</v>
      </c>
      <c r="G1160" s="28">
        <f>VLOOKUP(B1160,'大货清单（不定期按GOMS更新）'!A:I,9,FALSE)</f>
        <v>6932485017836</v>
      </c>
      <c r="H1160" s="27" t="str">
        <f>VLOOKUP(B1160,'大货清单（不定期按GOMS更新）'!A:H,7,0)</f>
        <v>BLACK</v>
      </c>
      <c r="I1160" s="27" t="str">
        <f>VLOOKUP(B1160,'大货清单（不定期按GOMS更新）'!A:F,6,FALSE)</f>
        <v>ACTIVE</v>
      </c>
      <c r="J1160" s="27" t="str">
        <f>VLOOKUP(B1160,'大货清单（不定期按GOMS更新）'!A:K,11,FALSE)</f>
        <v>8.4</v>
      </c>
      <c r="K1160" s="27" t="str">
        <f>VLOOKUP(B1160,'大货清单（不定期按GOMS更新）'!A:N,12,FALSE)</f>
        <v>773</v>
      </c>
      <c r="L1160" s="27" t="str">
        <f>VLOOKUP(B1160,'大货清单（不定期按GOMS更新）'!A:M,13,FALSE)</f>
        <v>333</v>
      </c>
      <c r="M1160" s="27" t="str">
        <f>VLOOKUP(B1160,'大货清单（不定期按GOMS更新）'!A:N,14,FALSE)</f>
        <v>315</v>
      </c>
      <c r="N1160" s="58" t="s">
        <v>15052</v>
      </c>
      <c r="O1160" s="27">
        <f>IFERROR(VLOOKUP(N1160,'散件迭代（不定期更新）'!C:J,8,FALSE),0)</f>
        <v>0</v>
      </c>
      <c r="P1160" s="27">
        <f>IFERROR(VLOOKUP(N1160,'散件（更新）'!B:H,3,FALSE),0)</f>
        <v>0</v>
      </c>
      <c r="Q1160" s="27" t="str">
        <f>VLOOKUP(N1160,'散件（更新）'!B:H,2,FALSE)</f>
        <v>114-24670416</v>
      </c>
      <c r="R1160" s="27" t="str">
        <f>VLOOKUP(N1160,'散件（更新）'!B:H,7,FALSE)</f>
        <v>plastic part</v>
      </c>
      <c r="S1160" s="27">
        <f>VLOOKUP(N1160,'散件（更新）'!B:E,4,FALSE)</f>
        <v>0</v>
      </c>
      <c r="T1160" s="27" t="s">
        <v>8759</v>
      </c>
      <c r="U1160" s="28" t="str">
        <f>VLOOKUP(N1160,'散件（更新）'!B:G,6,FALSE)</f>
        <v>SP;CL2467D-01;舵机组件</v>
      </c>
      <c r="V1160" s="28">
        <f>VLOOKUP(N1160,'散件（更新）'!B:I,8,FALSE)</f>
        <v>6932485012633</v>
      </c>
    </row>
    <row r="1161" spans="1:22" ht="20.149999999999999" customHeight="1">
      <c r="A1161" s="57">
        <v>46169</v>
      </c>
      <c r="B1161" s="58" t="s">
        <v>13709</v>
      </c>
      <c r="C1161" s="27" t="str">
        <f>VLOOKUP(B1161,'大货清单（不定期按GOMS更新）'!A:H,8,0)</f>
        <v>109-24670401</v>
      </c>
      <c r="D1161" s="27" t="str">
        <f>VLOOKUP(B1161,'大货清单（不定期按GOMS更新）'!A:C,3,0)</f>
        <v>CL2467D-01</v>
      </c>
      <c r="E1161" s="27" t="str">
        <f>VLOOKUP(B1161,'大货清单（不定期按GOMS更新）'!A:H,4,0)</f>
        <v>DE,FR,IT,BE,ES,PL,SE,NL</v>
      </c>
      <c r="F1161" s="27" t="str">
        <f>VLOOKUP(B1161,'大货清单（不定期按GOMS更新）'!A:H,2,0)</f>
        <v>Floor One S9 Master</v>
      </c>
      <c r="G1161" s="28">
        <f>VLOOKUP(B1161,'大货清单（不定期按GOMS更新）'!A:I,9,FALSE)</f>
        <v>6932485017836</v>
      </c>
      <c r="H1161" s="27" t="str">
        <f>VLOOKUP(B1161,'大货清单（不定期按GOMS更新）'!A:H,7,0)</f>
        <v>BLACK</v>
      </c>
      <c r="I1161" s="27" t="str">
        <f>VLOOKUP(B1161,'大货清单（不定期按GOMS更新）'!A:F,6,FALSE)</f>
        <v>ACTIVE</v>
      </c>
      <c r="J1161" s="27" t="str">
        <f>VLOOKUP(B1161,'大货清单（不定期按GOMS更新）'!A:K,11,FALSE)</f>
        <v>8.4</v>
      </c>
      <c r="K1161" s="27" t="str">
        <f>VLOOKUP(B1161,'大货清单（不定期按GOMS更新）'!A:N,12,FALSE)</f>
        <v>773</v>
      </c>
      <c r="L1161" s="27" t="str">
        <f>VLOOKUP(B1161,'大货清单（不定期按GOMS更新）'!A:M,13,FALSE)</f>
        <v>333</v>
      </c>
      <c r="M1161" s="27" t="str">
        <f>VLOOKUP(B1161,'大货清单（不定期按GOMS更新）'!A:N,14,FALSE)</f>
        <v>315</v>
      </c>
      <c r="N1161" s="58" t="s">
        <v>15594</v>
      </c>
      <c r="O1161" s="27">
        <f>IFERROR(VLOOKUP(N1161,'散件迭代（不定期更新）'!C:J,8,FALSE),0)</f>
        <v>0</v>
      </c>
      <c r="P1161" s="27">
        <f>IFERROR(VLOOKUP(N1161,'散件（更新）'!B:H,3,FALSE),0)</f>
        <v>0</v>
      </c>
      <c r="Q1161" s="27" t="str">
        <f>VLOOKUP(N1161,'散件（更新）'!B:H,2,FALSE)</f>
        <v>114-24670418</v>
      </c>
      <c r="R1161" s="27" t="str">
        <f>VLOOKUP(N1161,'散件（更新）'!B:H,7,FALSE)</f>
        <v>plastic part</v>
      </c>
      <c r="S1161" s="27">
        <f>VLOOKUP(N1161,'散件（更新）'!B:E,4,FALSE)</f>
        <v>0</v>
      </c>
      <c r="T1161" s="27" t="s">
        <v>8759</v>
      </c>
      <c r="U1161" s="28" t="str">
        <f>VLOOKUP(N1161,'散件（更新）'!B:G,6,FALSE)</f>
        <v>SP;CL2467D-01;隔膜泵</v>
      </c>
      <c r="V1161" s="28">
        <f>VLOOKUP(N1161,'散件（更新）'!B:I,8,FALSE)</f>
        <v>6932485012657</v>
      </c>
    </row>
    <row r="1162" spans="1:22" ht="20.149999999999999" customHeight="1">
      <c r="A1162" s="57">
        <v>46169</v>
      </c>
      <c r="B1162" s="58" t="s">
        <v>13709</v>
      </c>
      <c r="C1162" s="27" t="str">
        <f>VLOOKUP(B1162,'大货清单（不定期按GOMS更新）'!A:H,8,0)</f>
        <v>109-24670401</v>
      </c>
      <c r="D1162" s="27" t="str">
        <f>VLOOKUP(B1162,'大货清单（不定期按GOMS更新）'!A:C,3,0)</f>
        <v>CL2467D-01</v>
      </c>
      <c r="E1162" s="27" t="str">
        <f>VLOOKUP(B1162,'大货清单（不定期按GOMS更新）'!A:H,4,0)</f>
        <v>DE,FR,IT,BE,ES,PL,SE,NL</v>
      </c>
      <c r="F1162" s="27" t="str">
        <f>VLOOKUP(B1162,'大货清单（不定期按GOMS更新）'!A:H,2,0)</f>
        <v>Floor One S9 Master</v>
      </c>
      <c r="G1162" s="28">
        <f>VLOOKUP(B1162,'大货清单（不定期按GOMS更新）'!A:I,9,FALSE)</f>
        <v>6932485017836</v>
      </c>
      <c r="H1162" s="27" t="str">
        <f>VLOOKUP(B1162,'大货清单（不定期按GOMS更新）'!A:H,7,0)</f>
        <v>BLACK</v>
      </c>
      <c r="I1162" s="27" t="str">
        <f>VLOOKUP(B1162,'大货清单（不定期按GOMS更新）'!A:F,6,FALSE)</f>
        <v>ACTIVE</v>
      </c>
      <c r="J1162" s="27" t="str">
        <f>VLOOKUP(B1162,'大货清单（不定期按GOMS更新）'!A:K,11,FALSE)</f>
        <v>8.4</v>
      </c>
      <c r="K1162" s="27" t="str">
        <f>VLOOKUP(B1162,'大货清单（不定期按GOMS更新）'!A:N,12,FALSE)</f>
        <v>773</v>
      </c>
      <c r="L1162" s="27" t="str">
        <f>VLOOKUP(B1162,'大货清单（不定期按GOMS更新）'!A:M,13,FALSE)</f>
        <v>333</v>
      </c>
      <c r="M1162" s="27" t="str">
        <f>VLOOKUP(B1162,'大货清单（不定期按GOMS更新）'!A:N,14,FALSE)</f>
        <v>315</v>
      </c>
      <c r="N1162" s="58" t="s">
        <v>15071</v>
      </c>
      <c r="O1162" s="27">
        <f>IFERROR(VLOOKUP(N1162,'散件迭代（不定期更新）'!C:J,8,FALSE),0)</f>
        <v>0</v>
      </c>
      <c r="P1162" s="27">
        <f>IFERROR(VLOOKUP(N1162,'散件（更新）'!B:H,3,FALSE),0)</f>
        <v>0</v>
      </c>
      <c r="Q1162" s="27" t="str">
        <f>VLOOKUP(N1162,'散件（更新）'!B:H,2,FALSE)</f>
        <v>114-24670419</v>
      </c>
      <c r="R1162" s="27" t="str">
        <f>VLOOKUP(N1162,'散件（更新）'!B:H,7,FALSE)</f>
        <v>plastic part</v>
      </c>
      <c r="S1162" s="27">
        <f>VLOOKUP(N1162,'散件（更新）'!B:E,4,FALSE)</f>
        <v>0</v>
      </c>
      <c r="T1162" s="27" t="s">
        <v>8759</v>
      </c>
      <c r="U1162" s="28" t="str">
        <f>VLOOKUP(N1162,'散件（更新）'!B:G,6,FALSE)</f>
        <v>SP;CL2467D-01;加热组件</v>
      </c>
      <c r="V1162" s="28">
        <f>VLOOKUP(N1162,'散件（更新）'!B:I,8,FALSE)</f>
        <v>6932485012664</v>
      </c>
    </row>
    <row r="1163" spans="1:22" ht="20.149999999999999" customHeight="1">
      <c r="A1163" s="57">
        <v>46169</v>
      </c>
      <c r="B1163" s="58" t="s">
        <v>13709</v>
      </c>
      <c r="C1163" s="27" t="str">
        <f>VLOOKUP(B1163,'大货清单（不定期按GOMS更新）'!A:H,8,0)</f>
        <v>109-24670401</v>
      </c>
      <c r="D1163" s="27" t="str">
        <f>VLOOKUP(B1163,'大货清单（不定期按GOMS更新）'!A:C,3,0)</f>
        <v>CL2467D-01</v>
      </c>
      <c r="E1163" s="27" t="str">
        <f>VLOOKUP(B1163,'大货清单（不定期按GOMS更新）'!A:H,4,0)</f>
        <v>DE,FR,IT,BE,ES,PL,SE,NL</v>
      </c>
      <c r="F1163" s="27" t="str">
        <f>VLOOKUP(B1163,'大货清单（不定期按GOMS更新）'!A:H,2,0)</f>
        <v>Floor One S9 Master</v>
      </c>
      <c r="G1163" s="28">
        <f>VLOOKUP(B1163,'大货清单（不定期按GOMS更新）'!A:I,9,FALSE)</f>
        <v>6932485017836</v>
      </c>
      <c r="H1163" s="27" t="str">
        <f>VLOOKUP(B1163,'大货清单（不定期按GOMS更新）'!A:H,7,0)</f>
        <v>BLACK</v>
      </c>
      <c r="I1163" s="27" t="str">
        <f>VLOOKUP(B1163,'大货清单（不定期按GOMS更新）'!A:F,6,FALSE)</f>
        <v>ACTIVE</v>
      </c>
      <c r="J1163" s="27" t="str">
        <f>VLOOKUP(B1163,'大货清单（不定期按GOMS更新）'!A:K,11,FALSE)</f>
        <v>8.4</v>
      </c>
      <c r="K1163" s="27" t="str">
        <f>VLOOKUP(B1163,'大货清单（不定期按GOMS更新）'!A:N,12,FALSE)</f>
        <v>773</v>
      </c>
      <c r="L1163" s="27" t="str">
        <f>VLOOKUP(B1163,'大货清单（不定期按GOMS更新）'!A:M,13,FALSE)</f>
        <v>333</v>
      </c>
      <c r="M1163" s="27" t="str">
        <f>VLOOKUP(B1163,'大货清单（不定期按GOMS更新）'!A:N,14,FALSE)</f>
        <v>315</v>
      </c>
      <c r="N1163" s="58" t="s">
        <v>14726</v>
      </c>
      <c r="O1163" s="27">
        <f>IFERROR(VLOOKUP(N1163,'散件迭代（不定期更新）'!C:J,8,FALSE),0)</f>
        <v>0</v>
      </c>
      <c r="P1163" s="27">
        <f>IFERROR(VLOOKUP(N1163,'散件（更新）'!B:H,3,FALSE),0)</f>
        <v>0</v>
      </c>
      <c r="Q1163" s="27" t="str">
        <f>VLOOKUP(N1163,'散件（更新）'!B:H,2,FALSE)</f>
        <v>114-24670420</v>
      </c>
      <c r="R1163" s="27" t="str">
        <f>VLOOKUP(N1163,'散件（更新）'!B:H,7,FALSE)</f>
        <v>plastic part</v>
      </c>
      <c r="S1163" s="27">
        <f>VLOOKUP(N1163,'散件（更新）'!B:E,4,FALSE)</f>
        <v>0</v>
      </c>
      <c r="T1163" s="27" t="s">
        <v>8759</v>
      </c>
      <c r="U1163" s="28" t="str">
        <f>VLOOKUP(N1163,'散件（更新）'!B:G,6,FALSE)</f>
        <v>SP;CL2467D-01;电磁阀</v>
      </c>
      <c r="V1163" s="28">
        <f>VLOOKUP(N1163,'散件（更新）'!B:I,8,FALSE)</f>
        <v>6932485012671</v>
      </c>
    </row>
    <row r="1164" spans="1:22" ht="20.149999999999999" customHeight="1">
      <c r="A1164" s="57">
        <v>46169</v>
      </c>
      <c r="B1164" s="58" t="s">
        <v>13709</v>
      </c>
      <c r="C1164" s="27" t="str">
        <f>VLOOKUP(B1164,'大货清单（不定期按GOMS更新）'!A:H,8,0)</f>
        <v>109-24670401</v>
      </c>
      <c r="D1164" s="27" t="str">
        <f>VLOOKUP(B1164,'大货清单（不定期按GOMS更新）'!A:C,3,0)</f>
        <v>CL2467D-01</v>
      </c>
      <c r="E1164" s="27" t="str">
        <f>VLOOKUP(B1164,'大货清单（不定期按GOMS更新）'!A:H,4,0)</f>
        <v>DE,FR,IT,BE,ES,PL,SE,NL</v>
      </c>
      <c r="F1164" s="27" t="str">
        <f>VLOOKUP(B1164,'大货清单（不定期按GOMS更新）'!A:H,2,0)</f>
        <v>Floor One S9 Master</v>
      </c>
      <c r="G1164" s="28">
        <f>VLOOKUP(B1164,'大货清单（不定期按GOMS更新）'!A:I,9,FALSE)</f>
        <v>6932485017836</v>
      </c>
      <c r="H1164" s="27" t="str">
        <f>VLOOKUP(B1164,'大货清单（不定期按GOMS更新）'!A:H,7,0)</f>
        <v>BLACK</v>
      </c>
      <c r="I1164" s="27" t="str">
        <f>VLOOKUP(B1164,'大货清单（不定期按GOMS更新）'!A:F,6,FALSE)</f>
        <v>ACTIVE</v>
      </c>
      <c r="J1164" s="27" t="str">
        <f>VLOOKUP(B1164,'大货清单（不定期按GOMS更新）'!A:K,11,FALSE)</f>
        <v>8.4</v>
      </c>
      <c r="K1164" s="27" t="str">
        <f>VLOOKUP(B1164,'大货清单（不定期按GOMS更新）'!A:N,12,FALSE)</f>
        <v>773</v>
      </c>
      <c r="L1164" s="27" t="str">
        <f>VLOOKUP(B1164,'大货清单（不定期按GOMS更新）'!A:M,13,FALSE)</f>
        <v>333</v>
      </c>
      <c r="M1164" s="27" t="str">
        <f>VLOOKUP(B1164,'大货清单（不定期按GOMS更新）'!A:N,14,FALSE)</f>
        <v>315</v>
      </c>
      <c r="N1164" s="58" t="s">
        <v>15249</v>
      </c>
      <c r="O1164" s="27">
        <f>IFERROR(VLOOKUP(N1164,'散件迭代（不定期更新）'!C:J,8,FALSE),0)</f>
        <v>0</v>
      </c>
      <c r="P1164" s="27">
        <f>IFERROR(VLOOKUP(N1164,'散件（更新）'!B:H,3,FALSE),0)</f>
        <v>0</v>
      </c>
      <c r="Q1164" s="27" t="str">
        <f>VLOOKUP(N1164,'散件（更新）'!B:H,2,FALSE)</f>
        <v>114-24670421</v>
      </c>
      <c r="R1164" s="27" t="str">
        <f>VLOOKUP(N1164,'散件（更新）'!B:H,7,FALSE)</f>
        <v>plastic part</v>
      </c>
      <c r="S1164" s="27">
        <f>VLOOKUP(N1164,'散件（更新）'!B:E,4,FALSE)</f>
        <v>0</v>
      </c>
      <c r="T1164" s="27" t="s">
        <v>8759</v>
      </c>
      <c r="U1164" s="28" t="str">
        <f>VLOOKUP(N1164,'散件（更新）'!B:G,6,FALSE)</f>
        <v>SP;CL2467D-01;光电液位传感器</v>
      </c>
      <c r="V1164" s="28">
        <f>VLOOKUP(N1164,'散件（更新）'!B:I,8,FALSE)</f>
        <v>6932485012688</v>
      </c>
    </row>
    <row r="1165" spans="1:22" s="27" customFormat="1" ht="20.149999999999999" customHeight="1">
      <c r="A1165" s="57">
        <v>46169</v>
      </c>
      <c r="B1165" s="58" t="s">
        <v>13709</v>
      </c>
      <c r="C1165" s="27" t="str">
        <f>VLOOKUP(B1165,'大货清单（不定期按GOMS更新）'!A:H,8,0)</f>
        <v>109-24670401</v>
      </c>
      <c r="D1165" s="27" t="str">
        <f>VLOOKUP(B1165,'大货清单（不定期按GOMS更新）'!A:C,3,0)</f>
        <v>CL2467D-01</v>
      </c>
      <c r="E1165" s="27" t="str">
        <f>VLOOKUP(B1165,'大货清单（不定期按GOMS更新）'!A:H,4,0)</f>
        <v>DE,FR,IT,BE,ES,PL,SE,NL</v>
      </c>
      <c r="F1165" s="27" t="str">
        <f>VLOOKUP(B1165,'大货清单（不定期按GOMS更新）'!A:H,2,0)</f>
        <v>Floor One S9 Master</v>
      </c>
      <c r="G1165" s="28">
        <f>VLOOKUP(B1165,'大货清单（不定期按GOMS更新）'!A:I,9,FALSE)</f>
        <v>6932485017836</v>
      </c>
      <c r="H1165" s="27" t="str">
        <f>VLOOKUP(B1165,'大货清单（不定期按GOMS更新）'!A:H,7,0)</f>
        <v>BLACK</v>
      </c>
      <c r="I1165" s="27" t="str">
        <f>VLOOKUP(B1165,'大货清单（不定期按GOMS更新）'!A:F,6,FALSE)</f>
        <v>ACTIVE</v>
      </c>
      <c r="J1165" s="27" t="str">
        <f>VLOOKUP(B1165,'大货清单（不定期按GOMS更新）'!A:K,11,FALSE)</f>
        <v>8.4</v>
      </c>
      <c r="K1165" s="27" t="str">
        <f>VLOOKUP(B1165,'大货清单（不定期按GOMS更新）'!A:N,12,FALSE)</f>
        <v>773</v>
      </c>
      <c r="L1165" s="27" t="str">
        <f>VLOOKUP(B1165,'大货清单（不定期按GOMS更新）'!A:M,13,FALSE)</f>
        <v>333</v>
      </c>
      <c r="M1165" s="27" t="str">
        <f>VLOOKUP(B1165,'大货清单（不定期按GOMS更新）'!A:N,14,FALSE)</f>
        <v>315</v>
      </c>
      <c r="N1165" s="58" t="s">
        <v>15526</v>
      </c>
      <c r="O1165" s="27">
        <f>IFERROR(VLOOKUP(N1165,'散件迭代（不定期更新）'!C:J,8,FALSE),0)</f>
        <v>0</v>
      </c>
      <c r="P1165" s="27">
        <f>IFERROR(VLOOKUP(N1165,'散件（更新）'!B:H,3,FALSE),0)</f>
        <v>0</v>
      </c>
      <c r="Q1165" s="27" t="str">
        <f>VLOOKUP(N1165,'散件（更新）'!B:H,2,FALSE)</f>
        <v>114-24670422</v>
      </c>
      <c r="R1165" s="27" t="str">
        <f>VLOOKUP(N1165,'散件（更新）'!B:H,7,FALSE)</f>
        <v>plastic part</v>
      </c>
      <c r="S1165" s="27">
        <f>VLOOKUP(N1165,'散件（更新）'!B:E,4,FALSE)</f>
        <v>0</v>
      </c>
      <c r="T1165" s="27" t="s">
        <v>8759</v>
      </c>
      <c r="U1165" s="28" t="str">
        <f>VLOOKUP(N1165,'散件（更新）'!B:G,6,FALSE)</f>
        <v>SP;CL2467D-01;过滤盒超声组件</v>
      </c>
      <c r="V1165" s="28">
        <f>VLOOKUP(N1165,'散件（更新）'!B:I,8,FALSE)</f>
        <v>6932485012695</v>
      </c>
    </row>
    <row r="1166" spans="1:22" ht="20.149999999999999" customHeight="1">
      <c r="A1166" s="57">
        <v>46169</v>
      </c>
      <c r="B1166" s="58" t="s">
        <v>13709</v>
      </c>
      <c r="C1166" s="27" t="str">
        <f>VLOOKUP(B1166,'大货清单（不定期按GOMS更新）'!A:H,8,0)</f>
        <v>109-24670401</v>
      </c>
      <c r="D1166" s="27" t="str">
        <f>VLOOKUP(B1166,'大货清单（不定期按GOMS更新）'!A:C,3,0)</f>
        <v>CL2467D-01</v>
      </c>
      <c r="E1166" s="27" t="str">
        <f>VLOOKUP(B1166,'大货清单（不定期按GOMS更新）'!A:H,4,0)</f>
        <v>DE,FR,IT,BE,ES,PL,SE,NL</v>
      </c>
      <c r="F1166" s="27" t="str">
        <f>VLOOKUP(B1166,'大货清单（不定期按GOMS更新）'!A:H,2,0)</f>
        <v>Floor One S9 Master</v>
      </c>
      <c r="G1166" s="28">
        <f>VLOOKUP(B1166,'大货清单（不定期按GOMS更新）'!A:I,9,FALSE)</f>
        <v>6932485017836</v>
      </c>
      <c r="H1166" s="27" t="str">
        <f>VLOOKUP(B1166,'大货清单（不定期按GOMS更新）'!A:H,7,0)</f>
        <v>BLACK</v>
      </c>
      <c r="I1166" s="27" t="str">
        <f>VLOOKUP(B1166,'大货清单（不定期按GOMS更新）'!A:F,6,FALSE)</f>
        <v>ACTIVE</v>
      </c>
      <c r="J1166" s="27" t="str">
        <f>VLOOKUP(B1166,'大货清单（不定期按GOMS更新）'!A:K,11,FALSE)</f>
        <v>8.4</v>
      </c>
      <c r="K1166" s="27" t="str">
        <f>VLOOKUP(B1166,'大货清单（不定期按GOMS更新）'!A:N,12,FALSE)</f>
        <v>773</v>
      </c>
      <c r="L1166" s="27" t="str">
        <f>VLOOKUP(B1166,'大货清单（不定期按GOMS更新）'!A:M,13,FALSE)</f>
        <v>333</v>
      </c>
      <c r="M1166" s="27" t="str">
        <f>VLOOKUP(B1166,'大货清单（不定期按GOMS更新）'!A:N,14,FALSE)</f>
        <v>315</v>
      </c>
      <c r="N1166" s="58" t="s">
        <v>15078</v>
      </c>
      <c r="O1166" s="27">
        <f>IFERROR(VLOOKUP(N1166,'散件迭代（不定期更新）'!C:J,8,FALSE),0)</f>
        <v>0</v>
      </c>
      <c r="P1166" s="27">
        <f>IFERROR(VLOOKUP(N1166,'散件（更新）'!B:H,3,FALSE),0)</f>
        <v>0</v>
      </c>
      <c r="Q1166" s="27" t="str">
        <f>VLOOKUP(N1166,'散件（更新）'!B:H,2,FALSE)</f>
        <v>114-24670414</v>
      </c>
      <c r="R1166" s="27" t="str">
        <f>VLOOKUP(N1166,'散件（更新）'!B:H,7,FALSE)</f>
        <v>Wire</v>
      </c>
      <c r="S1166" s="27">
        <f>VLOOKUP(N1166,'散件（更新）'!B:E,4,FALSE)</f>
        <v>0</v>
      </c>
      <c r="T1166" s="27" t="s">
        <v>8759</v>
      </c>
      <c r="U1166" s="28" t="str">
        <f>VLOOKUP(N1166,'散件（更新）'!B:G,6,FALSE)</f>
        <v>SP;CL2467D-01;地刷通讯导线</v>
      </c>
      <c r="V1166" s="28">
        <f>VLOOKUP(N1166,'散件（更新）'!B:I,8,FALSE)</f>
        <v>6932485012619</v>
      </c>
    </row>
    <row r="1167" spans="1:22" ht="20.149999999999999" customHeight="1">
      <c r="A1167" s="57">
        <v>46169</v>
      </c>
      <c r="B1167" s="58" t="s">
        <v>13709</v>
      </c>
      <c r="C1167" s="27" t="str">
        <f>VLOOKUP(B1167,'大货清单（不定期按GOMS更新）'!A:H,8,0)</f>
        <v>109-24670401</v>
      </c>
      <c r="D1167" s="27" t="str">
        <f>VLOOKUP(B1167,'大货清单（不定期按GOMS更新）'!A:C,3,0)</f>
        <v>CL2467D-01</v>
      </c>
      <c r="E1167" s="27" t="str">
        <f>VLOOKUP(B1167,'大货清单（不定期按GOMS更新）'!A:H,4,0)</f>
        <v>DE,FR,IT,BE,ES,PL,SE,NL</v>
      </c>
      <c r="F1167" s="27" t="str">
        <f>VLOOKUP(B1167,'大货清单（不定期按GOMS更新）'!A:H,2,0)</f>
        <v>Floor One S9 Master</v>
      </c>
      <c r="G1167" s="28">
        <f>VLOOKUP(B1167,'大货清单（不定期按GOMS更新）'!A:I,9,FALSE)</f>
        <v>6932485017836</v>
      </c>
      <c r="H1167" s="27" t="str">
        <f>VLOOKUP(B1167,'大货清单（不定期按GOMS更新）'!A:H,7,0)</f>
        <v>BLACK</v>
      </c>
      <c r="I1167" s="27" t="str">
        <f>VLOOKUP(B1167,'大货清单（不定期按GOMS更新）'!A:F,6,FALSE)</f>
        <v>ACTIVE</v>
      </c>
      <c r="J1167" s="27" t="str">
        <f>VLOOKUP(B1167,'大货清单（不定期按GOMS更新）'!A:K,11,FALSE)</f>
        <v>8.4</v>
      </c>
      <c r="K1167" s="27" t="str">
        <f>VLOOKUP(B1167,'大货清单（不定期按GOMS更新）'!A:N,12,FALSE)</f>
        <v>773</v>
      </c>
      <c r="L1167" s="27" t="str">
        <f>VLOOKUP(B1167,'大货清单（不定期按GOMS更新）'!A:M,13,FALSE)</f>
        <v>333</v>
      </c>
      <c r="M1167" s="27" t="str">
        <f>VLOOKUP(B1167,'大货清单（不定期按GOMS更新）'!A:N,14,FALSE)</f>
        <v>315</v>
      </c>
      <c r="N1167" s="58" t="s">
        <v>14663</v>
      </c>
      <c r="O1167" s="27">
        <f>IFERROR(VLOOKUP(N1167,'散件迭代（不定期更新）'!C:J,8,FALSE),0)</f>
        <v>0</v>
      </c>
      <c r="P1167" s="27">
        <f>IFERROR(VLOOKUP(N1167,'散件（更新）'!B:H,3,FALSE),0)</f>
        <v>0</v>
      </c>
      <c r="Q1167" s="27" t="str">
        <f>VLOOKUP(N1167,'散件（更新）'!B:H,2,FALSE)</f>
        <v>114-24670408</v>
      </c>
      <c r="R1167" s="27" t="str">
        <f>VLOOKUP(N1167,'散件（更新）'!B:H,7,FALSE)</f>
        <v>Motor</v>
      </c>
      <c r="S1167" s="27" t="str">
        <f>VLOOKUP(N1167,'散件（更新）'!B:E,4,FALSE)</f>
        <v>https://tineco-yxzt.oss-accelerate.aliyuncs.com/20250924/zhu_1758676179740.png</v>
      </c>
      <c r="T1167" s="27" t="s">
        <v>8759</v>
      </c>
      <c r="U1167" s="28" t="str">
        <f>VLOOKUP(N1167,'散件（更新）'!B:G,6,FALSE)</f>
        <v>SP;CL2467D-01;主电机组件</v>
      </c>
      <c r="V1167" s="28">
        <f>VLOOKUP(N1167,'散件（更新）'!B:I,8,FALSE)</f>
        <v>6932485012558</v>
      </c>
    </row>
    <row r="1168" spans="1:22" ht="20.149999999999999" customHeight="1">
      <c r="A1168" s="57">
        <v>46169</v>
      </c>
      <c r="B1168" s="58" t="s">
        <v>13709</v>
      </c>
      <c r="C1168" s="27" t="str">
        <f>VLOOKUP(B1168,'大货清单（不定期按GOMS更新）'!A:H,8,0)</f>
        <v>109-24670401</v>
      </c>
      <c r="D1168" s="27" t="str">
        <f>VLOOKUP(B1168,'大货清单（不定期按GOMS更新）'!A:C,3,0)</f>
        <v>CL2467D-01</v>
      </c>
      <c r="E1168" s="27" t="str">
        <f>VLOOKUP(B1168,'大货清单（不定期按GOMS更新）'!A:H,4,0)</f>
        <v>DE,FR,IT,BE,ES,PL,SE,NL</v>
      </c>
      <c r="F1168" s="27" t="str">
        <f>VLOOKUP(B1168,'大货清单（不定期按GOMS更新）'!A:H,2,0)</f>
        <v>Floor One S9 Master</v>
      </c>
      <c r="G1168" s="28">
        <f>VLOOKUP(B1168,'大货清单（不定期按GOMS更新）'!A:I,9,FALSE)</f>
        <v>6932485017836</v>
      </c>
      <c r="H1168" s="27" t="str">
        <f>VLOOKUP(B1168,'大货清单（不定期按GOMS更新）'!A:H,7,0)</f>
        <v>BLACK</v>
      </c>
      <c r="I1168" s="27" t="str">
        <f>VLOOKUP(B1168,'大货清单（不定期按GOMS更新）'!A:F,6,FALSE)</f>
        <v>ACTIVE</v>
      </c>
      <c r="J1168" s="27" t="str">
        <f>VLOOKUP(B1168,'大货清单（不定期按GOMS更新）'!A:K,11,FALSE)</f>
        <v>8.4</v>
      </c>
      <c r="K1168" s="27" t="str">
        <f>VLOOKUP(B1168,'大货清单（不定期按GOMS更新）'!A:N,12,FALSE)</f>
        <v>773</v>
      </c>
      <c r="L1168" s="27" t="str">
        <f>VLOOKUP(B1168,'大货清单（不定期按GOMS更新）'!A:M,13,FALSE)</f>
        <v>333</v>
      </c>
      <c r="M1168" s="27" t="str">
        <f>VLOOKUP(B1168,'大货清单（不定期按GOMS更新）'!A:N,14,FALSE)</f>
        <v>315</v>
      </c>
      <c r="N1168" s="58" t="s">
        <v>15666</v>
      </c>
      <c r="O1168" s="27">
        <f>IFERROR(VLOOKUP(N1168,'散件迭代（不定期更新）'!C:J,8,FALSE),0)</f>
        <v>0</v>
      </c>
      <c r="P1168" s="27">
        <f>IFERROR(VLOOKUP(N1168,'散件（更新）'!B:H,3,FALSE),0)</f>
        <v>0</v>
      </c>
      <c r="Q1168" s="27" t="str">
        <f>VLOOKUP(N1168,'散件（更新）'!B:H,2,FALSE)</f>
        <v>114-24670407</v>
      </c>
      <c r="R1168" s="27" t="str">
        <f>VLOOKUP(N1168,'散件（更新）'!B:H,7,FALSE)</f>
        <v>PCBA</v>
      </c>
      <c r="S1168" s="27">
        <f>VLOOKUP(N1168,'散件（更新）'!B:E,4,FALSE)</f>
        <v>0</v>
      </c>
      <c r="T1168" s="27" t="s">
        <v>8759</v>
      </c>
      <c r="U1168" s="28" t="str">
        <f>VLOOKUP(N1168,'散件（更新）'!B:G,6,FALSE)</f>
        <v>SP;CL2467D-01;7节降本托盘电源板</v>
      </c>
      <c r="V1168" s="28">
        <f>VLOOKUP(N1168,'散件（更新）'!B:I,8,FALSE)</f>
        <v>6932485012541</v>
      </c>
    </row>
    <row r="1169" spans="1:22" ht="20.149999999999999" customHeight="1">
      <c r="A1169" s="57">
        <v>46169</v>
      </c>
      <c r="B1169" s="58" t="s">
        <v>13709</v>
      </c>
      <c r="C1169" s="27" t="str">
        <f>VLOOKUP(B1169,'大货清单（不定期按GOMS更新）'!A:H,8,0)</f>
        <v>109-24670401</v>
      </c>
      <c r="D1169" s="27" t="str">
        <f>VLOOKUP(B1169,'大货清单（不定期按GOMS更新）'!A:C,3,0)</f>
        <v>CL2467D-01</v>
      </c>
      <c r="E1169" s="27" t="str">
        <f>VLOOKUP(B1169,'大货清单（不定期按GOMS更新）'!A:H,4,0)</f>
        <v>DE,FR,IT,BE,ES,PL,SE,NL</v>
      </c>
      <c r="F1169" s="27" t="str">
        <f>VLOOKUP(B1169,'大货清单（不定期按GOMS更新）'!A:H,2,0)</f>
        <v>Floor One S9 Master</v>
      </c>
      <c r="G1169" s="28">
        <f>VLOOKUP(B1169,'大货清单（不定期按GOMS更新）'!A:I,9,FALSE)</f>
        <v>6932485017836</v>
      </c>
      <c r="H1169" s="27" t="str">
        <f>VLOOKUP(B1169,'大货清单（不定期按GOMS更新）'!A:H,7,0)</f>
        <v>BLACK</v>
      </c>
      <c r="I1169" s="27" t="str">
        <f>VLOOKUP(B1169,'大货清单（不定期按GOMS更新）'!A:F,6,FALSE)</f>
        <v>ACTIVE</v>
      </c>
      <c r="J1169" s="27" t="str">
        <f>VLOOKUP(B1169,'大货清单（不定期按GOMS更新）'!A:K,11,FALSE)</f>
        <v>8.4</v>
      </c>
      <c r="K1169" s="27" t="str">
        <f>VLOOKUP(B1169,'大货清单（不定期按GOMS更新）'!A:N,12,FALSE)</f>
        <v>773</v>
      </c>
      <c r="L1169" s="27" t="str">
        <f>VLOOKUP(B1169,'大货清单（不定期按GOMS更新）'!A:M,13,FALSE)</f>
        <v>333</v>
      </c>
      <c r="M1169" s="27" t="str">
        <f>VLOOKUP(B1169,'大货清单（不定期按GOMS更新）'!A:N,14,FALSE)</f>
        <v>315</v>
      </c>
      <c r="N1169" s="58" t="s">
        <v>15711</v>
      </c>
      <c r="O1169" s="27">
        <f>IFERROR(VLOOKUP(N1169,'散件迭代（不定期更新）'!C:J,8,FALSE),0)</f>
        <v>0</v>
      </c>
      <c r="P1169" s="27">
        <f>IFERROR(VLOOKUP(N1169,'散件（更新）'!B:H,3,FALSE),0)</f>
        <v>0</v>
      </c>
      <c r="Q1169" s="27" t="str">
        <f>VLOOKUP(N1169,'散件（更新）'!B:H,2,FALSE)</f>
        <v>114-24670409</v>
      </c>
      <c r="R1169" s="27" t="str">
        <f>VLOOKUP(N1169,'散件（更新）'!B:H,7,FALSE)</f>
        <v>PCBA</v>
      </c>
      <c r="S1169" s="27" t="str">
        <f>VLOOKUP(N1169,'散件（更新）'!B:E,4,FALSE)</f>
        <v>https://tineco-yxzt.oss-accelerate.aliyuncs.com/20250924/XUANCAI_1758676443078.png</v>
      </c>
      <c r="T1169" s="27" t="s">
        <v>8759</v>
      </c>
      <c r="U1169" s="28" t="str">
        <f>VLOOKUP(N1169,'散件（更新）'!B:G,6,FALSE)</f>
        <v>SP;CL2467D-01;炫彩灯板</v>
      </c>
      <c r="V1169" s="28">
        <f>VLOOKUP(N1169,'散件（更新）'!B:I,8,FALSE)</f>
        <v>6932485012565</v>
      </c>
    </row>
    <row r="1170" spans="1:22" ht="20.149999999999999" customHeight="1">
      <c r="A1170" s="57">
        <v>46169</v>
      </c>
      <c r="B1170" s="58" t="s">
        <v>13709</v>
      </c>
      <c r="C1170" s="27" t="str">
        <f>VLOOKUP(B1170,'大货清单（不定期按GOMS更新）'!A:H,8,0)</f>
        <v>109-24670401</v>
      </c>
      <c r="D1170" s="27" t="str">
        <f>VLOOKUP(B1170,'大货清单（不定期按GOMS更新）'!A:C,3,0)</f>
        <v>CL2467D-01</v>
      </c>
      <c r="E1170" s="27" t="str">
        <f>VLOOKUP(B1170,'大货清单（不定期按GOMS更新）'!A:H,4,0)</f>
        <v>DE,FR,IT,BE,ES,PL,SE,NL</v>
      </c>
      <c r="F1170" s="27" t="str">
        <f>VLOOKUP(B1170,'大货清单（不定期按GOMS更新）'!A:H,2,0)</f>
        <v>Floor One S9 Master</v>
      </c>
      <c r="G1170" s="28">
        <f>VLOOKUP(B1170,'大货清单（不定期按GOMS更新）'!A:I,9,FALSE)</f>
        <v>6932485017836</v>
      </c>
      <c r="H1170" s="27" t="str">
        <f>VLOOKUP(B1170,'大货清单（不定期按GOMS更新）'!A:H,7,0)</f>
        <v>BLACK</v>
      </c>
      <c r="I1170" s="27" t="str">
        <f>VLOOKUP(B1170,'大货清单（不定期按GOMS更新）'!A:F,6,FALSE)</f>
        <v>ACTIVE</v>
      </c>
      <c r="J1170" s="27" t="str">
        <f>VLOOKUP(B1170,'大货清单（不定期按GOMS更新）'!A:K,11,FALSE)</f>
        <v>8.4</v>
      </c>
      <c r="K1170" s="27" t="str">
        <f>VLOOKUP(B1170,'大货清单（不定期按GOMS更新）'!A:N,12,FALSE)</f>
        <v>773</v>
      </c>
      <c r="L1170" s="27" t="str">
        <f>VLOOKUP(B1170,'大货清单（不定期按GOMS更新）'!A:M,13,FALSE)</f>
        <v>333</v>
      </c>
      <c r="M1170" s="27" t="str">
        <f>VLOOKUP(B1170,'大货清单（不定期按GOMS更新）'!A:N,14,FALSE)</f>
        <v>315</v>
      </c>
      <c r="N1170" s="58" t="s">
        <v>15827</v>
      </c>
      <c r="O1170" s="27">
        <f>IFERROR(VLOOKUP(N1170,'散件迭代（不定期更新）'!C:J,8,FALSE),0)</f>
        <v>0</v>
      </c>
      <c r="P1170" s="27">
        <f>IFERROR(VLOOKUP(N1170,'散件（更新）'!B:H,3,FALSE),0)</f>
        <v>0</v>
      </c>
      <c r="Q1170" s="27" t="str">
        <f>VLOOKUP(N1170,'散件（更新）'!B:H,2,FALSE)</f>
        <v>114-24670413</v>
      </c>
      <c r="R1170" s="27" t="str">
        <f>VLOOKUP(N1170,'散件（更新）'!B:H,7,FALSE)</f>
        <v>PCBA</v>
      </c>
      <c r="S1170" s="27">
        <f>VLOOKUP(N1170,'散件（更新）'!B:E,4,FALSE)</f>
        <v>0</v>
      </c>
      <c r="T1170" s="27" t="s">
        <v>8759</v>
      </c>
      <c r="U1170" s="28" t="str">
        <f>VLOOKUP(N1170,'散件（更新）'!B:G,6,FALSE)</f>
        <v>SP;CL2467D-01;主控板组件</v>
      </c>
      <c r="V1170" s="28">
        <f>VLOOKUP(N1170,'散件（更新）'!B:I,8,FALSE)</f>
        <v>6932485012602</v>
      </c>
    </row>
    <row r="1171" spans="1:22" ht="20.149999999999999" customHeight="1">
      <c r="A1171" s="57">
        <v>46169</v>
      </c>
      <c r="B1171" s="58" t="s">
        <v>13709</v>
      </c>
      <c r="C1171" s="27" t="str">
        <f>VLOOKUP(B1171,'大货清单（不定期按GOMS更新）'!A:H,8,0)</f>
        <v>109-24670401</v>
      </c>
      <c r="D1171" s="27" t="str">
        <f>VLOOKUP(B1171,'大货清单（不定期按GOMS更新）'!A:C,3,0)</f>
        <v>CL2467D-01</v>
      </c>
      <c r="E1171" s="27" t="str">
        <f>VLOOKUP(B1171,'大货清单（不定期按GOMS更新）'!A:H,4,0)</f>
        <v>DE,FR,IT,BE,ES,PL,SE,NL</v>
      </c>
      <c r="F1171" s="27" t="str">
        <f>VLOOKUP(B1171,'大货清单（不定期按GOMS更新）'!A:H,2,0)</f>
        <v>Floor One S9 Master</v>
      </c>
      <c r="G1171" s="28">
        <f>VLOOKUP(B1171,'大货清单（不定期按GOMS更新）'!A:I,9,FALSE)</f>
        <v>6932485017836</v>
      </c>
      <c r="H1171" s="27" t="str">
        <f>VLOOKUP(B1171,'大货清单（不定期按GOMS更新）'!A:H,7,0)</f>
        <v>BLACK</v>
      </c>
      <c r="I1171" s="27" t="str">
        <f>VLOOKUP(B1171,'大货清单（不定期按GOMS更新）'!A:F,6,FALSE)</f>
        <v>ACTIVE</v>
      </c>
      <c r="J1171" s="27" t="str">
        <f>VLOOKUP(B1171,'大货清单（不定期按GOMS更新）'!A:K,11,FALSE)</f>
        <v>8.4</v>
      </c>
      <c r="K1171" s="27" t="str">
        <f>VLOOKUP(B1171,'大货清单（不定期按GOMS更新）'!A:N,12,FALSE)</f>
        <v>773</v>
      </c>
      <c r="L1171" s="27" t="str">
        <f>VLOOKUP(B1171,'大货清单（不定期按GOMS更新）'!A:M,13,FALSE)</f>
        <v>333</v>
      </c>
      <c r="M1171" s="27" t="str">
        <f>VLOOKUP(B1171,'大货清单（不定期按GOMS更新）'!A:N,14,FALSE)</f>
        <v>315</v>
      </c>
      <c r="N1171" s="58" t="s">
        <v>15607</v>
      </c>
      <c r="O1171" s="27">
        <f>IFERROR(VLOOKUP(N1171,'散件迭代（不定期更新）'!C:J,8,FALSE),0)</f>
        <v>0</v>
      </c>
      <c r="P1171" s="27">
        <f>IFERROR(VLOOKUP(N1171,'散件（更新）'!B:H,3,FALSE),0)</f>
        <v>0</v>
      </c>
      <c r="Q1171" s="27" t="str">
        <f>VLOOKUP(N1171,'散件（更新）'!B:H,2,FALSE)</f>
        <v>114-24670424</v>
      </c>
      <c r="R1171" s="27" t="str">
        <f>VLOOKUP(N1171,'散件（更新）'!B:H,7,FALSE)</f>
        <v>PCBA</v>
      </c>
      <c r="S1171" s="27">
        <f>VLOOKUP(N1171,'散件（更新）'!B:E,4,FALSE)</f>
        <v>0</v>
      </c>
      <c r="T1171" s="27" t="s">
        <v>8759</v>
      </c>
      <c r="U1171" s="28" t="str">
        <f>VLOOKUP(N1171,'散件（更新）'!B:G,6,FALSE)</f>
        <v>SP;CL2467D-01;地刷主板组件</v>
      </c>
      <c r="V1171" s="28">
        <f>VLOOKUP(N1171,'散件（更新）'!B:I,8,FALSE)</f>
        <v>6932485012718</v>
      </c>
    </row>
    <row r="1172" spans="1:22" ht="20.149999999999999" customHeight="1">
      <c r="A1172" s="57">
        <v>46169</v>
      </c>
      <c r="B1172" s="58" t="s">
        <v>13709</v>
      </c>
      <c r="C1172" s="27" t="str">
        <f>VLOOKUP(B1172,'大货清单（不定期按GOMS更新）'!A:H,8,0)</f>
        <v>109-24670401</v>
      </c>
      <c r="D1172" s="27" t="str">
        <f>VLOOKUP(B1172,'大货清单（不定期按GOMS更新）'!A:C,3,0)</f>
        <v>CL2467D-01</v>
      </c>
      <c r="E1172" s="27" t="str">
        <f>VLOOKUP(B1172,'大货清单（不定期按GOMS更新）'!A:H,4,0)</f>
        <v>DE,FR,IT,BE,ES,PL,SE,NL</v>
      </c>
      <c r="F1172" s="27" t="str">
        <f>VLOOKUP(B1172,'大货清单（不定期按GOMS更新）'!A:H,2,0)</f>
        <v>Floor One S9 Master</v>
      </c>
      <c r="G1172" s="28">
        <f>VLOOKUP(B1172,'大货清单（不定期按GOMS更新）'!A:I,9,FALSE)</f>
        <v>6932485017836</v>
      </c>
      <c r="H1172" s="27" t="str">
        <f>VLOOKUP(B1172,'大货清单（不定期按GOMS更新）'!A:H,7,0)</f>
        <v>BLACK</v>
      </c>
      <c r="I1172" s="27" t="str">
        <f>VLOOKUP(B1172,'大货清单（不定期按GOMS更新）'!A:F,6,FALSE)</f>
        <v>ACTIVE</v>
      </c>
      <c r="J1172" s="27" t="str">
        <f>VLOOKUP(B1172,'大货清单（不定期按GOMS更新）'!A:K,11,FALSE)</f>
        <v>8.4</v>
      </c>
      <c r="K1172" s="27" t="str">
        <f>VLOOKUP(B1172,'大货清单（不定期按GOMS更新）'!A:N,12,FALSE)</f>
        <v>773</v>
      </c>
      <c r="L1172" s="27" t="str">
        <f>VLOOKUP(B1172,'大货清单（不定期按GOMS更新）'!A:M,13,FALSE)</f>
        <v>333</v>
      </c>
      <c r="M1172" s="27" t="str">
        <f>VLOOKUP(B1172,'大货清单（不定期按GOMS更新）'!A:N,14,FALSE)</f>
        <v>315</v>
      </c>
      <c r="N1172" s="58" t="s">
        <v>14744</v>
      </c>
      <c r="O1172" s="27">
        <f>IFERROR(VLOOKUP(N1172,'散件迭代（不定期更新）'!C:J,8,FALSE),0)</f>
        <v>0</v>
      </c>
      <c r="P1172" s="27">
        <f>IFERROR(VLOOKUP(N1172,'散件（更新）'!B:H,3,FALSE),0)</f>
        <v>0</v>
      </c>
      <c r="Q1172" s="27" t="str">
        <f>VLOOKUP(N1172,'散件（更新）'!B:H,2,FALSE)</f>
        <v>114-24670417</v>
      </c>
      <c r="R1172" s="27" t="str">
        <f>VLOOKUP(N1172,'散件（更新）'!B:H,7,FALSE)</f>
        <v>Scraper</v>
      </c>
      <c r="S1172" s="27">
        <f>VLOOKUP(N1172,'散件（更新）'!B:E,4,FALSE)</f>
        <v>0</v>
      </c>
      <c r="T1172" s="27" t="s">
        <v>8759</v>
      </c>
      <c r="U1172" s="28" t="str">
        <f>VLOOKUP(N1172,'散件（更新）'!B:G,6,FALSE)</f>
        <v>SP;CL2467D-01;可拆刮条组件</v>
      </c>
      <c r="V1172" s="28">
        <f>VLOOKUP(N1172,'散件（更新）'!B:I,8,FALSE)</f>
        <v>6932485012640</v>
      </c>
    </row>
    <row r="1173" spans="1:22" ht="20.149999999999999" customHeight="1">
      <c r="A1173" s="57">
        <v>46169</v>
      </c>
      <c r="B1173" s="58" t="s">
        <v>13709</v>
      </c>
      <c r="C1173" s="27" t="str">
        <f>VLOOKUP(B1173,'大货清单（不定期按GOMS更新）'!A:H,8,0)</f>
        <v>109-24670401</v>
      </c>
      <c r="D1173" s="27" t="str">
        <f>VLOOKUP(B1173,'大货清单（不定期按GOMS更新）'!A:C,3,0)</f>
        <v>CL2467D-01</v>
      </c>
      <c r="E1173" s="27" t="str">
        <f>VLOOKUP(B1173,'大货清单（不定期按GOMS更新）'!A:H,4,0)</f>
        <v>DE,FR,IT,BE,ES,PL,SE,NL</v>
      </c>
      <c r="F1173" s="27" t="str">
        <f>VLOOKUP(B1173,'大货清单（不定期按GOMS更新）'!A:H,2,0)</f>
        <v>Floor One S9 Master</v>
      </c>
      <c r="G1173" s="28">
        <f>VLOOKUP(B1173,'大货清单（不定期按GOMS更新）'!A:I,9,FALSE)</f>
        <v>6932485017836</v>
      </c>
      <c r="H1173" s="27" t="str">
        <f>VLOOKUP(B1173,'大货清单（不定期按GOMS更新）'!A:H,7,0)</f>
        <v>BLACK</v>
      </c>
      <c r="I1173" s="27" t="str">
        <f>VLOOKUP(B1173,'大货清单（不定期按GOMS更新）'!A:F,6,FALSE)</f>
        <v>ACTIVE</v>
      </c>
      <c r="J1173" s="27" t="str">
        <f>VLOOKUP(B1173,'大货清单（不定期按GOMS更新）'!A:K,11,FALSE)</f>
        <v>8.4</v>
      </c>
      <c r="K1173" s="27" t="str">
        <f>VLOOKUP(B1173,'大货清单（不定期按GOMS更新）'!A:N,12,FALSE)</f>
        <v>773</v>
      </c>
      <c r="L1173" s="27" t="str">
        <f>VLOOKUP(B1173,'大货清单（不定期按GOMS更新）'!A:M,13,FALSE)</f>
        <v>333</v>
      </c>
      <c r="M1173" s="27" t="str">
        <f>VLOOKUP(B1173,'大货清单（不定期按GOMS更新）'!A:N,14,FALSE)</f>
        <v>315</v>
      </c>
      <c r="N1173" s="58" t="s">
        <v>15681</v>
      </c>
      <c r="O1173" s="27">
        <f>IFERROR(VLOOKUP(N1173,'散件迭代（不定期更新）'!C:J,8,FALSE),0)</f>
        <v>0</v>
      </c>
      <c r="P1173" s="27">
        <f>IFERROR(VLOOKUP(N1173,'散件（更新）'!B:H,3,FALSE),0)</f>
        <v>0</v>
      </c>
      <c r="Q1173" s="27" t="str">
        <f>VLOOKUP(N1173,'散件（更新）'!B:H,2,FALSE)</f>
        <v>114-24670406</v>
      </c>
      <c r="R1173" s="27" t="str">
        <f>VLOOKUP(N1173,'散件（更新）'!B:H,7,FALSE)</f>
        <v>Handle</v>
      </c>
      <c r="S1173" s="27" t="str">
        <f>VLOOKUP(N1173,'散件（更新）'!B:E,4,FALSE)</f>
        <v>https://tineco-yxzt.oss-accelerate.aliyuncs.com/20250924/shoubing_1758675779726.png</v>
      </c>
      <c r="T1173" s="27" t="s">
        <v>8759</v>
      </c>
      <c r="U1173" s="28" t="str">
        <f>VLOOKUP(N1173,'散件（更新）'!B:G,6,FALSE)</f>
        <v>SP;CL2467D-01;手柄组件</v>
      </c>
      <c r="V1173" s="28">
        <f>VLOOKUP(N1173,'散件（更新）'!B:I,8,FALSE)</f>
        <v>6932485012534</v>
      </c>
    </row>
    <row r="1174" spans="1:22" ht="20.149999999999999" customHeight="1">
      <c r="A1174" s="57">
        <v>46169</v>
      </c>
      <c r="B1174" s="58" t="s">
        <v>13709</v>
      </c>
      <c r="C1174" s="27" t="str">
        <f>VLOOKUP(B1174,'大货清单（不定期按GOMS更新）'!A:H,8,0)</f>
        <v>109-24670401</v>
      </c>
      <c r="D1174" s="27" t="str">
        <f>VLOOKUP(B1174,'大货清单（不定期按GOMS更新）'!A:C,3,0)</f>
        <v>CL2467D-01</v>
      </c>
      <c r="E1174" s="27" t="str">
        <f>VLOOKUP(B1174,'大货清单（不定期按GOMS更新）'!A:H,4,0)</f>
        <v>DE,FR,IT,BE,ES,PL,SE,NL</v>
      </c>
      <c r="F1174" s="27" t="str">
        <f>VLOOKUP(B1174,'大货清单（不定期按GOMS更新）'!A:H,2,0)</f>
        <v>Floor One S9 Master</v>
      </c>
      <c r="G1174" s="28">
        <f>VLOOKUP(B1174,'大货清单（不定期按GOMS更新）'!A:I,9,FALSE)</f>
        <v>6932485017836</v>
      </c>
      <c r="H1174" s="27" t="str">
        <f>VLOOKUP(B1174,'大货清单（不定期按GOMS更新）'!A:H,7,0)</f>
        <v>BLACK</v>
      </c>
      <c r="I1174" s="27" t="str">
        <f>VLOOKUP(B1174,'大货清单（不定期按GOMS更新）'!A:F,6,FALSE)</f>
        <v>ACTIVE</v>
      </c>
      <c r="J1174" s="27" t="str">
        <f>VLOOKUP(B1174,'大货清单（不定期按GOMS更新）'!A:K,11,FALSE)</f>
        <v>8.4</v>
      </c>
      <c r="K1174" s="27" t="str">
        <f>VLOOKUP(B1174,'大货清单（不定期按GOMS更新）'!A:N,12,FALSE)</f>
        <v>773</v>
      </c>
      <c r="L1174" s="27" t="str">
        <f>VLOOKUP(B1174,'大货清单（不定期按GOMS更新）'!A:M,13,FALSE)</f>
        <v>333</v>
      </c>
      <c r="M1174" s="27" t="str">
        <f>VLOOKUP(B1174,'大货清单（不定期按GOMS更新）'!A:N,14,FALSE)</f>
        <v>315</v>
      </c>
      <c r="N1174" s="58" t="s">
        <v>15309</v>
      </c>
      <c r="O1174" s="27">
        <f>IFERROR(VLOOKUP(N1174,'散件迭代（不定期更新）'!C:J,8,FALSE),0)</f>
        <v>0</v>
      </c>
      <c r="P1174" s="27">
        <f>IFERROR(VLOOKUP(N1174,'散件（更新）'!B:H,3,FALSE),0)</f>
        <v>0</v>
      </c>
      <c r="Q1174" s="27" t="str">
        <f>VLOOKUP(N1174,'散件（更新）'!B:H,2,FALSE)</f>
        <v>114-24670404</v>
      </c>
      <c r="R1174" s="27" t="str">
        <f>VLOOKUP(N1174,'散件（更新）'!B:H,7,FALSE)</f>
        <v>Clean Water Tank</v>
      </c>
      <c r="S1174" s="27" t="str">
        <f>VLOOKUP(N1174,'散件（更新）'!B:E,4,FALSE)</f>
        <v>https://tineco-yxzt.oss-accelerate.aliyuncs.com/20250924/rongyetong_1758675179542.png</v>
      </c>
      <c r="T1174" s="27" t="s">
        <v>8759</v>
      </c>
      <c r="U1174" s="28" t="str">
        <f>VLOOKUP(N1174,'散件（更新）'!B:G,6,FALSE)</f>
        <v>SP;CL2467D-01;溶液桶组件</v>
      </c>
      <c r="V1174" s="28">
        <f>VLOOKUP(N1174,'散件（更新）'!B:I,8,FALSE)</f>
        <v>6932485012510</v>
      </c>
    </row>
    <row r="1175" spans="1:22" ht="20.149999999999999" customHeight="1">
      <c r="A1175" s="57">
        <v>46169</v>
      </c>
      <c r="B1175" s="58" t="s">
        <v>13709</v>
      </c>
      <c r="C1175" s="27" t="str">
        <f>VLOOKUP(B1175,'大货清单（不定期按GOMS更新）'!A:H,8,0)</f>
        <v>109-24670401</v>
      </c>
      <c r="D1175" s="27" t="str">
        <f>VLOOKUP(B1175,'大货清单（不定期按GOMS更新）'!A:C,3,0)</f>
        <v>CL2467D-01</v>
      </c>
      <c r="E1175" s="27" t="str">
        <f>VLOOKUP(B1175,'大货清单（不定期按GOMS更新）'!A:H,4,0)</f>
        <v>DE,FR,IT,BE,ES,PL,SE,NL</v>
      </c>
      <c r="F1175" s="27" t="str">
        <f>VLOOKUP(B1175,'大货清单（不定期按GOMS更新）'!A:H,2,0)</f>
        <v>Floor One S9 Master</v>
      </c>
      <c r="G1175" s="28">
        <f>VLOOKUP(B1175,'大货清单（不定期按GOMS更新）'!A:I,9,FALSE)</f>
        <v>6932485017836</v>
      </c>
      <c r="H1175" s="27" t="str">
        <f>VLOOKUP(B1175,'大货清单（不定期按GOMS更新）'!A:H,7,0)</f>
        <v>BLACK</v>
      </c>
      <c r="I1175" s="27" t="str">
        <f>VLOOKUP(B1175,'大货清单（不定期按GOMS更新）'!A:F,6,FALSE)</f>
        <v>ACTIVE</v>
      </c>
      <c r="J1175" s="27" t="str">
        <f>VLOOKUP(B1175,'大货清单（不定期按GOMS更新）'!A:K,11,FALSE)</f>
        <v>8.4</v>
      </c>
      <c r="K1175" s="27" t="str">
        <f>VLOOKUP(B1175,'大货清单（不定期按GOMS更新）'!A:N,12,FALSE)</f>
        <v>773</v>
      </c>
      <c r="L1175" s="27" t="str">
        <f>VLOOKUP(B1175,'大货清单（不定期按GOMS更新）'!A:M,13,FALSE)</f>
        <v>333</v>
      </c>
      <c r="M1175" s="27" t="str">
        <f>VLOOKUP(B1175,'大货清单（不定期按GOMS更新）'!A:N,14,FALSE)</f>
        <v>315</v>
      </c>
      <c r="N1175" s="58" t="s">
        <v>15563</v>
      </c>
      <c r="O1175" s="27">
        <f>IFERROR(VLOOKUP(N1175,'散件迭代（不定期更新）'!C:J,8,FALSE),0)</f>
        <v>0</v>
      </c>
      <c r="P1175" s="27">
        <f>IFERROR(VLOOKUP(N1175,'散件（更新）'!B:H,3,FALSE),0)</f>
        <v>0</v>
      </c>
      <c r="Q1175" s="27" t="str">
        <f>VLOOKUP(N1175,'散件（更新）'!B:H,2,FALSE)</f>
        <v>114-24670402</v>
      </c>
      <c r="R1175" s="27" t="str">
        <f>VLOOKUP(N1175,'散件（更新）'!B:H,7,FALSE)</f>
        <v>Dirt Water Tank</v>
      </c>
      <c r="S1175" s="27" t="str">
        <f>VLOOKUP(N1175,'散件（更新）'!B:E,4,FALSE)</f>
        <v>https://tineco-yxzt.oss-accelerate.aliyuncs.com/20250924/huishoutong_1758674716923.png</v>
      </c>
      <c r="T1175" s="27" t="s">
        <v>8759</v>
      </c>
      <c r="U1175" s="28" t="str">
        <f>VLOOKUP(N1175,'散件（更新）'!B:G,6,FALSE)</f>
        <v>SP;CL2467D-01;回收桶组件</v>
      </c>
      <c r="V1175" s="28">
        <f>VLOOKUP(N1175,'散件（更新）'!B:I,8,FALSE)</f>
        <v>6932485012497</v>
      </c>
    </row>
    <row r="1176" spans="1:22" ht="20.149999999999999" customHeight="1">
      <c r="A1176" s="57">
        <v>46169</v>
      </c>
      <c r="B1176" s="58" t="s">
        <v>1075</v>
      </c>
      <c r="C1176" s="27" t="str">
        <f>VLOOKUP(B1176,'大货清单（不定期按GOMS更新）'!A:H,8,0)</f>
        <v>109-18791601</v>
      </c>
      <c r="D1176" s="27" t="str">
        <f>VLOOKUP(B1176,'大货清单（不定期按GOMS更新）'!A:C,3,0)</f>
        <v>CL1879P-01</v>
      </c>
      <c r="E1176" s="27" t="str">
        <f>VLOOKUP(B1176,'大货清单（不定期按GOMS更新）'!A:H,4,0)</f>
        <v>FR,ZA,TR,KR</v>
      </c>
      <c r="F1176" s="27" t="str">
        <f>VLOOKUP(B1176,'大货清单（不定期按GOMS更新）'!A:H,2,0)</f>
        <v>Floor One S3 Breeze</v>
      </c>
      <c r="G1176" s="28">
        <f>VLOOKUP(B1176,'大货清单（不定期按GOMS更新）'!A:I,9,FALSE)</f>
        <v>6974950100889</v>
      </c>
      <c r="H1176" s="27" t="str">
        <f>VLOOKUP(B1176,'大货清单（不定期按GOMS更新）'!A:H,7,0)</f>
        <v>Black</v>
      </c>
      <c r="I1176" s="27" t="str">
        <f>VLOOKUP(B1176,'大货清单（不定期按GOMS更新）'!A:F,6,FALSE)</f>
        <v>ACTIVE</v>
      </c>
      <c r="J1176" s="27" t="str">
        <f>VLOOKUP(B1176,'大货清单（不定期按GOMS更新）'!A:K,11,FALSE)</f>
        <v>8.4</v>
      </c>
      <c r="K1176" s="27" t="str">
        <f>VLOOKUP(B1176,'大货清单（不定期按GOMS更新）'!A:N,12,FALSE)</f>
        <v>846</v>
      </c>
      <c r="L1176" s="27" t="str">
        <f>VLOOKUP(B1176,'大货清单（不定期按GOMS更新）'!A:M,13,FALSE)</f>
        <v>230</v>
      </c>
      <c r="M1176" s="27" t="str">
        <f>VLOOKUP(B1176,'大货清单（不定期按GOMS更新）'!A:N,14,FALSE)</f>
        <v>331</v>
      </c>
      <c r="N1176" s="58" t="s">
        <v>5288</v>
      </c>
      <c r="O1176" s="27">
        <f>IFERROR(VLOOKUP(N1176,'散件迭代（不定期更新）'!C:J,8,FALSE),0)</f>
        <v>0</v>
      </c>
      <c r="P1176" s="27" t="str">
        <f>IFERROR(VLOOKUP(N1176,'散件（更新）'!B:H,3,FALSE),0)</f>
        <v>206-2011-0600</v>
      </c>
      <c r="Q1176" s="27" t="str">
        <f>VLOOKUP(N1176,'散件（更新）'!B:H,2,FALSE)</f>
        <v>114-20110600</v>
      </c>
      <c r="R1176" s="27" t="str">
        <f>VLOOKUP(N1176,'散件（更新）'!B:H,7,FALSE)</f>
        <v>Display Screen</v>
      </c>
      <c r="S1176" s="27" t="str">
        <f>VLOOKUP(N1176,'散件（更新）'!B:E,4,FALSE)</f>
        <v>https://tineco-yxzt.oss-accelerate.aliyuncs.com/20231219/9FWRD000100_1702948020216.png</v>
      </c>
      <c r="T1176" s="27" t="s">
        <v>8759</v>
      </c>
      <c r="U1176" s="28" t="str">
        <f>VLOOKUP(N1176,'散件（更新）'!B:G,6,FALSE)</f>
        <v>显示屏装饰圈组件</v>
      </c>
      <c r="V1176" s="28" t="str">
        <f>VLOOKUP(N1176,'散件（更新）'!B:I,8,FALSE)</f>
        <v>6974950100124</v>
      </c>
    </row>
    <row r="1177" spans="1:22" ht="20.149999999999999" customHeight="1">
      <c r="A1177" s="57">
        <v>46169</v>
      </c>
      <c r="B1177" s="58" t="s">
        <v>13679</v>
      </c>
      <c r="C1177" s="27" t="str">
        <f>VLOOKUP(B1177,'大货清单（不定期按GOMS更新）'!A:H,8,0)</f>
        <v>109-25010102</v>
      </c>
      <c r="D1177" s="27" t="str">
        <f>VLOOKUP(B1177,'大货清单（不定期按GOMS更新）'!A:C,3,0)</f>
        <v>CL2501A-02</v>
      </c>
      <c r="E1177" s="27" t="str">
        <f>VLOOKUP(B1177,'大货清单（不定期按GOMS更新）'!A:H,4,0)</f>
        <v>PL</v>
      </c>
      <c r="F1177" s="27" t="str">
        <f>VLOOKUP(B1177,'大货清单（不定期按GOMS更新）'!A:H,2,0)</f>
        <v>FLOOR ONE S6 Stretch Steam Plus</v>
      </c>
      <c r="G1177" s="28" t="str">
        <f>VLOOKUP(B1177,'大货清单（不定期按GOMS更新）'!A:I,9,FALSE)</f>
        <v>6932485011551</v>
      </c>
      <c r="H1177" s="27" t="str">
        <f>VLOOKUP(B1177,'大货清单（不定期按GOMS更新）'!A:H,7,0)</f>
        <v>WHITE</v>
      </c>
      <c r="I1177" s="27" t="str">
        <f>VLOOKUP(B1177,'大货清单（不定期按GOMS更新）'!A:F,6,FALSE)</f>
        <v>ACTIVE</v>
      </c>
      <c r="J1177" s="27" t="str">
        <f>VLOOKUP(B1177,'大货清单（不定期按GOMS更新）'!A:K,11,FALSE)</f>
        <v>8.65</v>
      </c>
      <c r="K1177" s="27" t="str">
        <f>VLOOKUP(B1177,'大货清单（不定期按GOMS更新）'!A:N,12,FALSE)</f>
        <v>316</v>
      </c>
      <c r="L1177" s="27" t="str">
        <f>VLOOKUP(B1177,'大货清单（不定期按GOMS更新）'!A:M,13,FALSE)</f>
        <v>290</v>
      </c>
      <c r="M1177" s="27" t="str">
        <f>VLOOKUP(B1177,'大货清单（不定期按GOMS更新）'!A:N,14,FALSE)</f>
        <v>718</v>
      </c>
      <c r="N1177" s="58" t="s">
        <v>7530</v>
      </c>
      <c r="O1177" s="27" t="str">
        <f>IFERROR(VLOOKUP(N1177,'散件迭代（不定期更新）'!C:J,8,FALSE),0)</f>
        <v>A64</v>
      </c>
      <c r="P1177" s="27">
        <f>IFERROR(VLOOKUP(N1177,'散件（更新）'!B:H,3,FALSE),0)</f>
        <v>0</v>
      </c>
      <c r="Q1177" s="27" t="str">
        <f>VLOOKUP(N1177,'散件（更新）'!B:H,2,FALSE)</f>
        <v>114-23280222</v>
      </c>
      <c r="R1177" s="27" t="str">
        <f>VLOOKUP(N1177,'散件（更新）'!B:H,7,FALSE)</f>
        <v>HEPA Assy</v>
      </c>
      <c r="S1177" s="27" t="str">
        <f>VLOOKUP(N1177,'散件（更新）'!B:E,4,FALSE)</f>
        <v>https://tineco-yxzt.oss-accelerate.aliyuncs.com/20240822/HEPA_1724286749680.jpg</v>
      </c>
      <c r="T1177" s="27" t="s">
        <v>8759</v>
      </c>
      <c r="U1177" s="28" t="str">
        <f>VLOOKUP(N1177,'散件（更新）'!B:G,6,FALSE)</f>
        <v>回收桶过滤器组件</v>
      </c>
      <c r="V1177" s="28">
        <f>VLOOKUP(N1177,'散件（更新）'!B:I,8,FALSE)</f>
        <v>6932485000470</v>
      </c>
    </row>
    <row r="1178" spans="1:22" ht="20.149999999999999" customHeight="1">
      <c r="A1178" s="57">
        <v>46169</v>
      </c>
      <c r="B1178" s="58" t="s">
        <v>13679</v>
      </c>
      <c r="C1178" s="27" t="str">
        <f>VLOOKUP(B1178,'大货清单（不定期按GOMS更新）'!A:H,8,0)</f>
        <v>109-25010102</v>
      </c>
      <c r="D1178" s="27" t="str">
        <f>VLOOKUP(B1178,'大货清单（不定期按GOMS更新）'!A:C,3,0)</f>
        <v>CL2501A-02</v>
      </c>
      <c r="E1178" s="27" t="str">
        <f>VLOOKUP(B1178,'大货清单（不定期按GOMS更新）'!A:H,4,0)</f>
        <v>PL</v>
      </c>
      <c r="F1178" s="27" t="str">
        <f>VLOOKUP(B1178,'大货清单（不定期按GOMS更新）'!A:H,2,0)</f>
        <v>FLOOR ONE S6 Stretch Steam Plus</v>
      </c>
      <c r="G1178" s="28" t="str">
        <f>VLOOKUP(B1178,'大货清单（不定期按GOMS更新）'!A:I,9,FALSE)</f>
        <v>6932485011551</v>
      </c>
      <c r="H1178" s="27" t="str">
        <f>VLOOKUP(B1178,'大货清单（不定期按GOMS更新）'!A:H,7,0)</f>
        <v>WHITE</v>
      </c>
      <c r="I1178" s="27" t="str">
        <f>VLOOKUP(B1178,'大货清单（不定期按GOMS更新）'!A:F,6,FALSE)</f>
        <v>ACTIVE</v>
      </c>
      <c r="J1178" s="27" t="str">
        <f>VLOOKUP(B1178,'大货清单（不定期按GOMS更新）'!A:K,11,FALSE)</f>
        <v>8.65</v>
      </c>
      <c r="K1178" s="27" t="str">
        <f>VLOOKUP(B1178,'大货清单（不定期按GOMS更新）'!A:N,12,FALSE)</f>
        <v>316</v>
      </c>
      <c r="L1178" s="27" t="str">
        <f>VLOOKUP(B1178,'大货清单（不定期按GOMS更新）'!A:M,13,FALSE)</f>
        <v>290</v>
      </c>
      <c r="M1178" s="27" t="str">
        <f>VLOOKUP(B1178,'大货清单（不定期按GOMS更新）'!A:N,14,FALSE)</f>
        <v>718</v>
      </c>
      <c r="N1178" s="58" t="s">
        <v>4705</v>
      </c>
      <c r="O1178" s="27">
        <f>IFERROR(VLOOKUP(N1178,'散件迭代（不定期更新）'!C:J,8,FALSE),0)</f>
        <v>0</v>
      </c>
      <c r="P1178" s="27">
        <f>IFERROR(VLOOKUP(N1178,'散件（更新）'!B:H,3,FALSE),0)</f>
        <v>0</v>
      </c>
      <c r="Q1178" s="27" t="str">
        <f>VLOOKUP(N1178,'散件（更新）'!B:H,2,FALSE)</f>
        <v>114-23280211</v>
      </c>
      <c r="R1178" s="27" t="str">
        <f>VLOOKUP(N1178,'散件（更新）'!B:H,7,FALSE)</f>
        <v>Wire</v>
      </c>
      <c r="S1178" s="27" t="str">
        <f>VLOOKUP(N1178,'散件（更新）'!B:E,4,FALSE)</f>
        <v>https://tineco-yxzt.oss-accelerate.aliyuncs.com/20240306/xinhaojiance_1709692284161.GIF</v>
      </c>
      <c r="T1178" s="27" t="s">
        <v>8759</v>
      </c>
      <c r="U1178" s="28" t="str">
        <f>VLOOKUP(N1178,'散件（更新）'!B:G,6,FALSE)</f>
        <v>回收桶信号检测组件</v>
      </c>
      <c r="V1178" s="28">
        <f>VLOOKUP(N1178,'散件（更新）'!B:I,8,FALSE)</f>
        <v>6974950107215</v>
      </c>
    </row>
    <row r="1179" spans="1:22" ht="20.149999999999999" customHeight="1">
      <c r="A1179" s="57">
        <v>46169</v>
      </c>
      <c r="B1179" s="58" t="s">
        <v>13679</v>
      </c>
      <c r="C1179" s="27" t="str">
        <f>VLOOKUP(B1179,'大货清单（不定期按GOMS更新）'!A:H,8,0)</f>
        <v>109-25010102</v>
      </c>
      <c r="D1179" s="27" t="str">
        <f>VLOOKUP(B1179,'大货清单（不定期按GOMS更新）'!A:C,3,0)</f>
        <v>CL2501A-02</v>
      </c>
      <c r="E1179" s="27" t="str">
        <f>VLOOKUP(B1179,'大货清单（不定期按GOMS更新）'!A:H,4,0)</f>
        <v>PL</v>
      </c>
      <c r="F1179" s="27" t="str">
        <f>VLOOKUP(B1179,'大货清单（不定期按GOMS更新）'!A:H,2,0)</f>
        <v>FLOOR ONE S6 Stretch Steam Plus</v>
      </c>
      <c r="G1179" s="28" t="str">
        <f>VLOOKUP(B1179,'大货清单（不定期按GOMS更新）'!A:I,9,FALSE)</f>
        <v>6932485011551</v>
      </c>
      <c r="H1179" s="27" t="str">
        <f>VLOOKUP(B1179,'大货清单（不定期按GOMS更新）'!A:H,7,0)</f>
        <v>WHITE</v>
      </c>
      <c r="I1179" s="27" t="str">
        <f>VLOOKUP(B1179,'大货清单（不定期按GOMS更新）'!A:F,6,FALSE)</f>
        <v>ACTIVE</v>
      </c>
      <c r="J1179" s="27" t="str">
        <f>VLOOKUP(B1179,'大货清单（不定期按GOMS更新）'!A:K,11,FALSE)</f>
        <v>8.65</v>
      </c>
      <c r="K1179" s="27" t="str">
        <f>VLOOKUP(B1179,'大货清单（不定期按GOMS更新）'!A:N,12,FALSE)</f>
        <v>316</v>
      </c>
      <c r="L1179" s="27" t="str">
        <f>VLOOKUP(B1179,'大货清单（不定期按GOMS更新）'!A:M,13,FALSE)</f>
        <v>290</v>
      </c>
      <c r="M1179" s="27" t="str">
        <f>VLOOKUP(B1179,'大货清单（不定期按GOMS更新）'!A:N,14,FALSE)</f>
        <v>718</v>
      </c>
      <c r="N1179" s="58" t="s">
        <v>8063</v>
      </c>
      <c r="O1179" s="27">
        <f>IFERROR(VLOOKUP(N1179,'散件迭代（不定期更新）'!C:J,8,FALSE),0)</f>
        <v>0</v>
      </c>
      <c r="P1179" s="27" t="str">
        <f>IFERROR(VLOOKUP(N1179,'散件（更新）'!B:H,3,FALSE),0)</f>
        <v/>
      </c>
      <c r="Q1179" s="27" t="str">
        <f>VLOOKUP(N1179,'散件（更新）'!B:H,2,FALSE)</f>
        <v>114-23432215</v>
      </c>
      <c r="R1179" s="27" t="str">
        <f>VLOOKUP(N1179,'散件（更新）'!B:H,7,FALSE)</f>
        <v>Switch</v>
      </c>
      <c r="S1179" s="27" t="str">
        <f>VLOOKUP(N1179,'散件（更新）'!B:E,4,FALSE)</f>
        <v>https://tineco-yxzt.oss-accelerate.aliyuncs.com/20250429/microSwitch_1745917658849.png</v>
      </c>
      <c r="T1179" s="27" t="s">
        <v>8759</v>
      </c>
      <c r="U1179" s="28" t="str">
        <f>VLOOKUP(N1179,'散件（更新）'!B:G,6,FALSE)</f>
        <v>SP;CL2343V-01;微动开关组件</v>
      </c>
      <c r="V1179" s="28">
        <f>VLOOKUP(N1179,'散件（更新）'!B:I,8,FALSE)</f>
        <v>6932485006045</v>
      </c>
    </row>
    <row r="1180" spans="1:22" ht="20.149999999999999" customHeight="1">
      <c r="A1180" s="57">
        <v>46169</v>
      </c>
      <c r="B1180" s="58" t="s">
        <v>13679</v>
      </c>
      <c r="C1180" s="27" t="str">
        <f>VLOOKUP(B1180,'大货清单（不定期按GOMS更新）'!A:H,8,0)</f>
        <v>109-25010102</v>
      </c>
      <c r="D1180" s="27" t="str">
        <f>VLOOKUP(B1180,'大货清单（不定期按GOMS更新）'!A:C,3,0)</f>
        <v>CL2501A-02</v>
      </c>
      <c r="E1180" s="27" t="str">
        <f>VLOOKUP(B1180,'大货清单（不定期按GOMS更新）'!A:H,4,0)</f>
        <v>PL</v>
      </c>
      <c r="F1180" s="27" t="str">
        <f>VLOOKUP(B1180,'大货清单（不定期按GOMS更新）'!A:H,2,0)</f>
        <v>FLOOR ONE S6 Stretch Steam Plus</v>
      </c>
      <c r="G1180" s="28" t="str">
        <f>VLOOKUP(B1180,'大货清单（不定期按GOMS更新）'!A:I,9,FALSE)</f>
        <v>6932485011551</v>
      </c>
      <c r="H1180" s="27" t="str">
        <f>VLOOKUP(B1180,'大货清单（不定期按GOMS更新）'!A:H,7,0)</f>
        <v>WHITE</v>
      </c>
      <c r="I1180" s="27" t="str">
        <f>VLOOKUP(B1180,'大货清单（不定期按GOMS更新）'!A:F,6,FALSE)</f>
        <v>ACTIVE</v>
      </c>
      <c r="J1180" s="27" t="str">
        <f>VLOOKUP(B1180,'大货清单（不定期按GOMS更新）'!A:K,11,FALSE)</f>
        <v>8.65</v>
      </c>
      <c r="K1180" s="27" t="str">
        <f>VLOOKUP(B1180,'大货清单（不定期按GOMS更新）'!A:N,12,FALSE)</f>
        <v>316</v>
      </c>
      <c r="L1180" s="27" t="str">
        <f>VLOOKUP(B1180,'大货清单（不定期按GOMS更新）'!A:M,13,FALSE)</f>
        <v>290</v>
      </c>
      <c r="M1180" s="27" t="str">
        <f>VLOOKUP(B1180,'大货清单（不定期按GOMS更新）'!A:N,14,FALSE)</f>
        <v>718</v>
      </c>
      <c r="N1180" s="58" t="s">
        <v>4712</v>
      </c>
      <c r="O1180" s="27">
        <f>IFERROR(VLOOKUP(N1180,'散件迭代（不定期更新）'!C:J,8,FALSE),0)</f>
        <v>0</v>
      </c>
      <c r="P1180" s="27">
        <f>IFERROR(VLOOKUP(N1180,'散件（更新）'!B:H,3,FALSE),0)</f>
        <v>0</v>
      </c>
      <c r="Q1180" s="27" t="str">
        <f>VLOOKUP(N1180,'散件（更新）'!B:H,2,FALSE)</f>
        <v>114-23280221</v>
      </c>
      <c r="R1180" s="27" t="str">
        <f>VLOOKUP(N1180,'散件（更新）'!B:H,7,FALSE)</f>
        <v>Repair Wheel</v>
      </c>
      <c r="S1180" s="27" t="str">
        <f>VLOOKUP(N1180,'散件（更新）'!B:E,4,FALSE)</f>
        <v>https://tineco-yxzt.oss-accelerate.aliyuncs.com/20240306/daxiaolun_1709693230648.GIF</v>
      </c>
      <c r="T1180" s="27" t="s">
        <v>8759</v>
      </c>
      <c r="U1180" s="28" t="str">
        <f>VLOOKUP(N1180,'散件（更新）'!B:G,6,FALSE)</f>
        <v>大轮和小轮组件</v>
      </c>
      <c r="V1180" s="28">
        <f>VLOOKUP(N1180,'散件（更新）'!B:I,8,FALSE)</f>
        <v>6974950107314</v>
      </c>
    </row>
    <row r="1181" spans="1:22" ht="20.149999999999999" customHeight="1">
      <c r="A1181" s="57">
        <v>46169</v>
      </c>
      <c r="B1181" s="58" t="s">
        <v>13679</v>
      </c>
      <c r="C1181" s="27" t="str">
        <f>VLOOKUP(B1181,'大货清单（不定期按GOMS更新）'!A:H,8,0)</f>
        <v>109-25010102</v>
      </c>
      <c r="D1181" s="27" t="str">
        <f>VLOOKUP(B1181,'大货清单（不定期按GOMS更新）'!A:C,3,0)</f>
        <v>CL2501A-02</v>
      </c>
      <c r="E1181" s="27" t="str">
        <f>VLOOKUP(B1181,'大货清单（不定期按GOMS更新）'!A:H,4,0)</f>
        <v>PL</v>
      </c>
      <c r="F1181" s="27" t="str">
        <f>VLOOKUP(B1181,'大货清单（不定期按GOMS更新）'!A:H,2,0)</f>
        <v>FLOOR ONE S6 Stretch Steam Plus</v>
      </c>
      <c r="G1181" s="28" t="str">
        <f>VLOOKUP(B1181,'大货清单（不定期按GOMS更新）'!A:I,9,FALSE)</f>
        <v>6932485011551</v>
      </c>
      <c r="H1181" s="27" t="str">
        <f>VLOOKUP(B1181,'大货清单（不定期按GOMS更新）'!A:H,7,0)</f>
        <v>WHITE</v>
      </c>
      <c r="I1181" s="27" t="str">
        <f>VLOOKUP(B1181,'大货清单（不定期按GOMS更新）'!A:F,6,FALSE)</f>
        <v>ACTIVE</v>
      </c>
      <c r="J1181" s="27" t="str">
        <f>VLOOKUP(B1181,'大货清单（不定期按GOMS更新）'!A:K,11,FALSE)</f>
        <v>8.65</v>
      </c>
      <c r="K1181" s="27" t="str">
        <f>VLOOKUP(B1181,'大货清单（不定期按GOMS更新）'!A:N,12,FALSE)</f>
        <v>316</v>
      </c>
      <c r="L1181" s="27" t="str">
        <f>VLOOKUP(B1181,'大货清单（不定期按GOMS更新）'!A:M,13,FALSE)</f>
        <v>290</v>
      </c>
      <c r="M1181" s="27" t="str">
        <f>VLOOKUP(B1181,'大货清单（不定期按GOMS更新）'!A:N,14,FALSE)</f>
        <v>718</v>
      </c>
      <c r="N1181" s="58" t="s">
        <v>14558</v>
      </c>
      <c r="O1181" s="27">
        <f>IFERROR(VLOOKUP(N1181,'散件迭代（不定期更新）'!C:J,8,FALSE),0)</f>
        <v>0</v>
      </c>
      <c r="P1181" s="27">
        <f>IFERROR(VLOOKUP(N1181,'散件（更新）'!B:H,3,FALSE),0)</f>
        <v>0</v>
      </c>
      <c r="Q1181" s="27" t="str">
        <f>VLOOKUP(N1181,'散件（更新）'!B:H,2,FALSE)</f>
        <v>114-25010003</v>
      </c>
      <c r="R1181" s="27" t="str">
        <f>VLOOKUP(N1181,'散件（更新）'!B:H,7,FALSE)</f>
        <v>Charging Base</v>
      </c>
      <c r="S1181" s="27" t="str">
        <f>VLOOKUP(N1181,'散件（更新）'!B:E,4,FALSE)</f>
        <v>https://tineco-yxzt.oss-accelerate.aliyuncs.com/20250828/tuopanzujian_1756370941938.jpg</v>
      </c>
      <c r="T1181" s="27" t="s">
        <v>8759</v>
      </c>
      <c r="U1181" s="28" t="str">
        <f>VLOOKUP(N1181,'散件（更新）'!B:G,6,FALSE)</f>
        <v>SP;CL2501-01;托盘组件</v>
      </c>
      <c r="V1181" s="28">
        <f>VLOOKUP(N1181,'散件（更新）'!B:I,8,FALSE)</f>
        <v>6932485010844</v>
      </c>
    </row>
    <row r="1182" spans="1:22" ht="20.149999999999999" customHeight="1">
      <c r="A1182" s="57">
        <v>46169</v>
      </c>
      <c r="B1182" s="58" t="s">
        <v>13679</v>
      </c>
      <c r="C1182" s="27" t="str">
        <f>VLOOKUP(B1182,'大货清单（不定期按GOMS更新）'!A:H,8,0)</f>
        <v>109-25010102</v>
      </c>
      <c r="D1182" s="27" t="str">
        <f>VLOOKUP(B1182,'大货清单（不定期按GOMS更新）'!A:C,3,0)</f>
        <v>CL2501A-02</v>
      </c>
      <c r="E1182" s="27" t="str">
        <f>VLOOKUP(B1182,'大货清单（不定期按GOMS更新）'!A:H,4,0)</f>
        <v>PL</v>
      </c>
      <c r="F1182" s="27" t="str">
        <f>VLOOKUP(B1182,'大货清单（不定期按GOMS更新）'!A:H,2,0)</f>
        <v>FLOOR ONE S6 Stretch Steam Plus</v>
      </c>
      <c r="G1182" s="28" t="str">
        <f>VLOOKUP(B1182,'大货清单（不定期按GOMS更新）'!A:I,9,FALSE)</f>
        <v>6932485011551</v>
      </c>
      <c r="H1182" s="27" t="str">
        <f>VLOOKUP(B1182,'大货清单（不定期按GOMS更新）'!A:H,7,0)</f>
        <v>WHITE</v>
      </c>
      <c r="I1182" s="27" t="str">
        <f>VLOOKUP(B1182,'大货清单（不定期按GOMS更新）'!A:F,6,FALSE)</f>
        <v>ACTIVE</v>
      </c>
      <c r="J1182" s="27" t="str">
        <f>VLOOKUP(B1182,'大货清单（不定期按GOMS更新）'!A:K,11,FALSE)</f>
        <v>8.65</v>
      </c>
      <c r="K1182" s="27" t="str">
        <f>VLOOKUP(B1182,'大货清单（不定期按GOMS更新）'!A:N,12,FALSE)</f>
        <v>316</v>
      </c>
      <c r="L1182" s="27" t="str">
        <f>VLOOKUP(B1182,'大货清单（不定期按GOMS更新）'!A:M,13,FALSE)</f>
        <v>290</v>
      </c>
      <c r="M1182" s="27" t="str">
        <f>VLOOKUP(B1182,'大货清单（不定期按GOMS更新）'!A:N,14,FALSE)</f>
        <v>718</v>
      </c>
      <c r="N1182" s="58" t="s">
        <v>14419</v>
      </c>
      <c r="O1182" s="27">
        <f>IFERROR(VLOOKUP(N1182,'散件迭代（不定期更新）'!C:J,8,FALSE),0)</f>
        <v>0</v>
      </c>
      <c r="P1182" s="27">
        <f>IFERROR(VLOOKUP(N1182,'散件（更新）'!B:H,3,FALSE),0)</f>
        <v>0</v>
      </c>
      <c r="Q1182" s="27" t="str">
        <f>VLOOKUP(N1182,'散件（更新）'!B:H,2,FALSE)</f>
        <v>114-25010011</v>
      </c>
      <c r="R1182" s="27" t="str">
        <f>VLOOKUP(N1182,'散件（更新）'!B:H,7,FALSE)</f>
        <v>Display Screen</v>
      </c>
      <c r="S1182" s="27" t="str">
        <f>VLOOKUP(N1182,'散件（更新）'!B:E,4,FALSE)</f>
        <v>https://tineco-yxzt.oss-accelerate.aliyuncs.com/20250828/LEDxianshipingzujian_1756371988974.jpg</v>
      </c>
      <c r="T1182" s="27" t="s">
        <v>8759</v>
      </c>
      <c r="U1182" s="28" t="str">
        <f>VLOOKUP(N1182,'散件（更新）'!B:G,6,FALSE)</f>
        <v>SP;CL2501-01;LED显示屏组件</v>
      </c>
      <c r="V1182" s="28">
        <f>VLOOKUP(N1182,'散件（更新）'!B:I,8,FALSE)</f>
        <v>6932485010929</v>
      </c>
    </row>
    <row r="1183" spans="1:22" ht="20.149999999999999" customHeight="1">
      <c r="A1183" s="57">
        <v>46169</v>
      </c>
      <c r="B1183" s="58" t="s">
        <v>13679</v>
      </c>
      <c r="C1183" s="27" t="str">
        <f>VLOOKUP(B1183,'大货清单（不定期按GOMS更新）'!A:H,8,0)</f>
        <v>109-25010102</v>
      </c>
      <c r="D1183" s="27" t="str">
        <f>VLOOKUP(B1183,'大货清单（不定期按GOMS更新）'!A:C,3,0)</f>
        <v>CL2501A-02</v>
      </c>
      <c r="E1183" s="27" t="str">
        <f>VLOOKUP(B1183,'大货清单（不定期按GOMS更新）'!A:H,4,0)</f>
        <v>PL</v>
      </c>
      <c r="F1183" s="27" t="str">
        <f>VLOOKUP(B1183,'大货清单（不定期按GOMS更新）'!A:H,2,0)</f>
        <v>FLOOR ONE S6 Stretch Steam Plus</v>
      </c>
      <c r="G1183" s="28" t="str">
        <f>VLOOKUP(B1183,'大货清单（不定期按GOMS更新）'!A:I,9,FALSE)</f>
        <v>6932485011551</v>
      </c>
      <c r="H1183" s="27" t="str">
        <f>VLOOKUP(B1183,'大货清单（不定期按GOMS更新）'!A:H,7,0)</f>
        <v>WHITE</v>
      </c>
      <c r="I1183" s="27" t="str">
        <f>VLOOKUP(B1183,'大货清单（不定期按GOMS更新）'!A:F,6,FALSE)</f>
        <v>ACTIVE</v>
      </c>
      <c r="J1183" s="27" t="str">
        <f>VLOOKUP(B1183,'大货清单（不定期按GOMS更新）'!A:K,11,FALSE)</f>
        <v>8.65</v>
      </c>
      <c r="K1183" s="27" t="str">
        <f>VLOOKUP(B1183,'大货清单（不定期按GOMS更新）'!A:N,12,FALSE)</f>
        <v>316</v>
      </c>
      <c r="L1183" s="27" t="str">
        <f>VLOOKUP(B1183,'大货清单（不定期按GOMS更新）'!A:M,13,FALSE)</f>
        <v>290</v>
      </c>
      <c r="M1183" s="27" t="str">
        <f>VLOOKUP(B1183,'大货清单（不定期按GOMS更新）'!A:N,14,FALSE)</f>
        <v>718</v>
      </c>
      <c r="N1183" s="58" t="s">
        <v>14876</v>
      </c>
      <c r="O1183" s="27">
        <f>IFERROR(VLOOKUP(N1183,'散件迭代（不定期更新）'!C:J,8,FALSE),0)</f>
        <v>0</v>
      </c>
      <c r="P1183" s="27">
        <f>IFERROR(VLOOKUP(N1183,'散件（更新）'!B:H,3,FALSE),0)</f>
        <v>0</v>
      </c>
      <c r="Q1183" s="27" t="str">
        <f>VLOOKUP(N1183,'散件（更新）'!B:H,2,FALSE)</f>
        <v>114-25010004</v>
      </c>
      <c r="R1183" s="27" t="str">
        <f>VLOOKUP(N1183,'散件（更新）'!B:H,7,FALSE)</f>
        <v>plastic part</v>
      </c>
      <c r="S1183" s="27" t="str">
        <f>VLOOKUP(N1183,'散件（更新）'!B:E,4,FALSE)</f>
        <v>https://tineco-yxzt.oss-accelerate.aliyuncs.com/20250828/jitiruanjiaosaizujian_1756371094707.jpg</v>
      </c>
      <c r="T1183" s="27" t="s">
        <v>8759</v>
      </c>
      <c r="U1183" s="28" t="str">
        <f>VLOOKUP(N1183,'散件（更新）'!B:G,6,FALSE)</f>
        <v>SP;CL2501-01;机体软胶塞组件</v>
      </c>
      <c r="V1183" s="28">
        <f>VLOOKUP(N1183,'散件（更新）'!B:I,8,FALSE)</f>
        <v>6932485010851</v>
      </c>
    </row>
    <row r="1184" spans="1:22" ht="20.149999999999999" customHeight="1">
      <c r="A1184" s="57">
        <v>46169</v>
      </c>
      <c r="B1184" s="58" t="s">
        <v>13679</v>
      </c>
      <c r="C1184" s="27" t="str">
        <f>VLOOKUP(B1184,'大货清单（不定期按GOMS更新）'!A:H,8,0)</f>
        <v>109-25010102</v>
      </c>
      <c r="D1184" s="27" t="str">
        <f>VLOOKUP(B1184,'大货清单（不定期按GOMS更新）'!A:C,3,0)</f>
        <v>CL2501A-02</v>
      </c>
      <c r="E1184" s="27" t="str">
        <f>VLOOKUP(B1184,'大货清单（不定期按GOMS更新）'!A:H,4,0)</f>
        <v>PL</v>
      </c>
      <c r="F1184" s="27" t="str">
        <f>VLOOKUP(B1184,'大货清单（不定期按GOMS更新）'!A:H,2,0)</f>
        <v>FLOOR ONE S6 Stretch Steam Plus</v>
      </c>
      <c r="G1184" s="28" t="str">
        <f>VLOOKUP(B1184,'大货清单（不定期按GOMS更新）'!A:I,9,FALSE)</f>
        <v>6932485011551</v>
      </c>
      <c r="H1184" s="27" t="str">
        <f>VLOOKUP(B1184,'大货清单（不定期按GOMS更新）'!A:H,7,0)</f>
        <v>WHITE</v>
      </c>
      <c r="I1184" s="27" t="str">
        <f>VLOOKUP(B1184,'大货清单（不定期按GOMS更新）'!A:F,6,FALSE)</f>
        <v>ACTIVE</v>
      </c>
      <c r="J1184" s="27" t="str">
        <f>VLOOKUP(B1184,'大货清单（不定期按GOMS更新）'!A:K,11,FALSE)</f>
        <v>8.65</v>
      </c>
      <c r="K1184" s="27" t="str">
        <f>VLOOKUP(B1184,'大货清单（不定期按GOMS更新）'!A:N,12,FALSE)</f>
        <v>316</v>
      </c>
      <c r="L1184" s="27" t="str">
        <f>VLOOKUP(B1184,'大货清单（不定期按GOMS更新）'!A:M,13,FALSE)</f>
        <v>290</v>
      </c>
      <c r="M1184" s="27" t="str">
        <f>VLOOKUP(B1184,'大货清单（不定期按GOMS更新）'!A:N,14,FALSE)</f>
        <v>718</v>
      </c>
      <c r="N1184" s="58" t="s">
        <v>14617</v>
      </c>
      <c r="O1184" s="27">
        <f>IFERROR(VLOOKUP(N1184,'散件迭代（不定期更新）'!C:J,8,FALSE),0)</f>
        <v>0</v>
      </c>
      <c r="P1184" s="27">
        <f>IFERROR(VLOOKUP(N1184,'散件（更新）'!B:H,3,FALSE),0)</f>
        <v>0</v>
      </c>
      <c r="Q1184" s="27" t="str">
        <f>VLOOKUP(N1184,'散件（更新）'!B:H,2,FALSE)</f>
        <v>114-25010009</v>
      </c>
      <c r="R1184" s="27" t="str">
        <f>VLOOKUP(N1184,'散件（更新）'!B:H,7,FALSE)</f>
        <v>plastic part</v>
      </c>
      <c r="S1184" s="27" t="str">
        <f>VLOOKUP(N1184,'散件（更新）'!B:E,4,FALSE)</f>
        <v>https://tineco-yxzt.oss-accelerate.aliyuncs.com/20250828/zhuanjietouzujian_1756371571552.jpg</v>
      </c>
      <c r="T1184" s="27" t="s">
        <v>8759</v>
      </c>
      <c r="U1184" s="28" t="str">
        <f>VLOOKUP(N1184,'散件（更新）'!B:G,6,FALSE)</f>
        <v>SP;CL2501-01;转接头组件</v>
      </c>
      <c r="V1184" s="28">
        <f>VLOOKUP(N1184,'散件（更新）'!B:I,8,FALSE)</f>
        <v>6932485010905</v>
      </c>
    </row>
    <row r="1185" spans="1:22" ht="20.149999999999999" customHeight="1">
      <c r="A1185" s="57">
        <v>46169</v>
      </c>
      <c r="B1185" s="58" t="s">
        <v>13679</v>
      </c>
      <c r="C1185" s="27" t="str">
        <f>VLOOKUP(B1185,'大货清单（不定期按GOMS更新）'!A:H,8,0)</f>
        <v>109-25010102</v>
      </c>
      <c r="D1185" s="27" t="str">
        <f>VLOOKUP(B1185,'大货清单（不定期按GOMS更新）'!A:C,3,0)</f>
        <v>CL2501A-02</v>
      </c>
      <c r="E1185" s="27" t="str">
        <f>VLOOKUP(B1185,'大货清单（不定期按GOMS更新）'!A:H,4,0)</f>
        <v>PL</v>
      </c>
      <c r="F1185" s="27" t="str">
        <f>VLOOKUP(B1185,'大货清单（不定期按GOMS更新）'!A:H,2,0)</f>
        <v>FLOOR ONE S6 Stretch Steam Plus</v>
      </c>
      <c r="G1185" s="28" t="str">
        <f>VLOOKUP(B1185,'大货清单（不定期按GOMS更新）'!A:I,9,FALSE)</f>
        <v>6932485011551</v>
      </c>
      <c r="H1185" s="27" t="str">
        <f>VLOOKUP(B1185,'大货清单（不定期按GOMS更新）'!A:H,7,0)</f>
        <v>WHITE</v>
      </c>
      <c r="I1185" s="27" t="str">
        <f>VLOOKUP(B1185,'大货清单（不定期按GOMS更新）'!A:F,6,FALSE)</f>
        <v>ACTIVE</v>
      </c>
      <c r="J1185" s="27" t="str">
        <f>VLOOKUP(B1185,'大货清单（不定期按GOMS更新）'!A:K,11,FALSE)</f>
        <v>8.65</v>
      </c>
      <c r="K1185" s="27" t="str">
        <f>VLOOKUP(B1185,'大货清单（不定期按GOMS更新）'!A:N,12,FALSE)</f>
        <v>316</v>
      </c>
      <c r="L1185" s="27" t="str">
        <f>VLOOKUP(B1185,'大货清单（不定期按GOMS更新）'!A:M,13,FALSE)</f>
        <v>290</v>
      </c>
      <c r="M1185" s="27" t="str">
        <f>VLOOKUP(B1185,'大货清单（不定期按GOMS更新）'!A:N,14,FALSE)</f>
        <v>718</v>
      </c>
      <c r="N1185" s="58" t="s">
        <v>15245</v>
      </c>
      <c r="O1185" s="27">
        <f>IFERROR(VLOOKUP(N1185,'散件迭代（不定期更新）'!C:J,8,FALSE),0)</f>
        <v>0</v>
      </c>
      <c r="P1185" s="27">
        <f>IFERROR(VLOOKUP(N1185,'散件（更新）'!B:H,3,FALSE),0)</f>
        <v>0</v>
      </c>
      <c r="Q1185" s="27" t="str">
        <f>VLOOKUP(N1185,'散件（更新）'!B:H,2,FALSE)</f>
        <v>114-25010014</v>
      </c>
      <c r="R1185" s="27" t="str">
        <f>VLOOKUP(N1185,'散件（更新）'!B:H,7,FALSE)</f>
        <v>plastic part</v>
      </c>
      <c r="S1185" s="27" t="str">
        <f>VLOOKUP(N1185,'散件（更新）'!B:E,4,FALSE)</f>
        <v>https://tineco-yxzt.oss-accelerate.aliyuncs.com/20250828/guatiaosuokou_1756372355135.jpg</v>
      </c>
      <c r="T1185" s="27" t="s">
        <v>8759</v>
      </c>
      <c r="U1185" s="28" t="str">
        <f>VLOOKUP(N1185,'散件（更新）'!B:G,6,FALSE)</f>
        <v>SP;CL2501-01;刮条锁扣</v>
      </c>
      <c r="V1185" s="28">
        <f>VLOOKUP(N1185,'散件（更新）'!B:I,8,FALSE)</f>
        <v>6932485010950</v>
      </c>
    </row>
    <row r="1186" spans="1:22" ht="20.149999999999999" customHeight="1">
      <c r="A1186" s="57">
        <v>46169</v>
      </c>
      <c r="B1186" s="58" t="s">
        <v>13679</v>
      </c>
      <c r="C1186" s="27" t="str">
        <f>VLOOKUP(B1186,'大货清单（不定期按GOMS更新）'!A:H,8,0)</f>
        <v>109-25010102</v>
      </c>
      <c r="D1186" s="27" t="str">
        <f>VLOOKUP(B1186,'大货清单（不定期按GOMS更新）'!A:C,3,0)</f>
        <v>CL2501A-02</v>
      </c>
      <c r="E1186" s="27" t="str">
        <f>VLOOKUP(B1186,'大货清单（不定期按GOMS更新）'!A:H,4,0)</f>
        <v>PL</v>
      </c>
      <c r="F1186" s="27" t="str">
        <f>VLOOKUP(B1186,'大货清单（不定期按GOMS更新）'!A:H,2,0)</f>
        <v>FLOOR ONE S6 Stretch Steam Plus</v>
      </c>
      <c r="G1186" s="28" t="str">
        <f>VLOOKUP(B1186,'大货清单（不定期按GOMS更新）'!A:I,9,FALSE)</f>
        <v>6932485011551</v>
      </c>
      <c r="H1186" s="27" t="str">
        <f>VLOOKUP(B1186,'大货清单（不定期按GOMS更新）'!A:H,7,0)</f>
        <v>WHITE</v>
      </c>
      <c r="I1186" s="27" t="str">
        <f>VLOOKUP(B1186,'大货清单（不定期按GOMS更新）'!A:F,6,FALSE)</f>
        <v>ACTIVE</v>
      </c>
      <c r="J1186" s="27" t="str">
        <f>VLOOKUP(B1186,'大货清单（不定期按GOMS更新）'!A:K,11,FALSE)</f>
        <v>8.65</v>
      </c>
      <c r="K1186" s="27" t="str">
        <f>VLOOKUP(B1186,'大货清单（不定期按GOMS更新）'!A:N,12,FALSE)</f>
        <v>316</v>
      </c>
      <c r="L1186" s="27" t="str">
        <f>VLOOKUP(B1186,'大货清单（不定期按GOMS更新）'!A:M,13,FALSE)</f>
        <v>290</v>
      </c>
      <c r="M1186" s="27" t="str">
        <f>VLOOKUP(B1186,'大货清单（不定期按GOMS更新）'!A:N,14,FALSE)</f>
        <v>718</v>
      </c>
      <c r="N1186" s="58" t="s">
        <v>15841</v>
      </c>
      <c r="O1186" s="27">
        <f>IFERROR(VLOOKUP(N1186,'散件迭代（不定期更新）'!C:J,8,FALSE),0)</f>
        <v>0</v>
      </c>
      <c r="P1186" s="27">
        <f>IFERROR(VLOOKUP(N1186,'散件（更新）'!B:H,3,FALSE),0)</f>
        <v>0</v>
      </c>
      <c r="Q1186" s="27" t="str">
        <f>VLOOKUP(N1186,'散件（更新）'!B:H,2,FALSE)</f>
        <v>114-25010019</v>
      </c>
      <c r="R1186" s="27" t="str">
        <f>VLOOKUP(N1186,'散件（更新）'!B:H,7,FALSE)</f>
        <v>plastic part</v>
      </c>
      <c r="S1186" s="27" t="str">
        <f>VLOOKUP(N1186,'散件（更新）'!B:E,4,FALSE)</f>
        <v>https://tineco-yxzt.oss-accelerate.aliyuncs.com/20250828/houzhiguolu:hezujian_1756372988992.jpg</v>
      </c>
      <c r="T1186" s="27" t="s">
        <v>8759</v>
      </c>
      <c r="U1186" s="28" t="str">
        <f>VLOOKUP(N1186,'散件（更新）'!B:G,6,FALSE)</f>
        <v>SP;CL2501-01;后置过滤盒组件</v>
      </c>
      <c r="V1186" s="28">
        <f>VLOOKUP(N1186,'散件（更新）'!B:I,8,FALSE)</f>
        <v>6932485011001</v>
      </c>
    </row>
    <row r="1187" spans="1:22" ht="20.149999999999999" customHeight="1">
      <c r="A1187" s="57">
        <v>46169</v>
      </c>
      <c r="B1187" s="58" t="s">
        <v>13679</v>
      </c>
      <c r="C1187" s="27" t="str">
        <f>VLOOKUP(B1187,'大货清单（不定期按GOMS更新）'!A:H,8,0)</f>
        <v>109-25010102</v>
      </c>
      <c r="D1187" s="27" t="str">
        <f>VLOOKUP(B1187,'大货清单（不定期按GOMS更新）'!A:C,3,0)</f>
        <v>CL2501A-02</v>
      </c>
      <c r="E1187" s="27" t="str">
        <f>VLOOKUP(B1187,'大货清单（不定期按GOMS更新）'!A:H,4,0)</f>
        <v>PL</v>
      </c>
      <c r="F1187" s="27" t="str">
        <f>VLOOKUP(B1187,'大货清单（不定期按GOMS更新）'!A:H,2,0)</f>
        <v>FLOOR ONE S6 Stretch Steam Plus</v>
      </c>
      <c r="G1187" s="28" t="str">
        <f>VLOOKUP(B1187,'大货清单（不定期按GOMS更新）'!A:I,9,FALSE)</f>
        <v>6932485011551</v>
      </c>
      <c r="H1187" s="27" t="str">
        <f>VLOOKUP(B1187,'大货清单（不定期按GOMS更新）'!A:H,7,0)</f>
        <v>WHITE</v>
      </c>
      <c r="I1187" s="27" t="str">
        <f>VLOOKUP(B1187,'大货清单（不定期按GOMS更新）'!A:F,6,FALSE)</f>
        <v>ACTIVE</v>
      </c>
      <c r="J1187" s="27" t="str">
        <f>VLOOKUP(B1187,'大货清单（不定期按GOMS更新）'!A:K,11,FALSE)</f>
        <v>8.65</v>
      </c>
      <c r="K1187" s="27" t="str">
        <f>VLOOKUP(B1187,'大货清单（不定期按GOMS更新）'!A:N,12,FALSE)</f>
        <v>316</v>
      </c>
      <c r="L1187" s="27" t="str">
        <f>VLOOKUP(B1187,'大货清单（不定期按GOMS更新）'!A:M,13,FALSE)</f>
        <v>290</v>
      </c>
      <c r="M1187" s="27" t="str">
        <f>VLOOKUP(B1187,'大货清单（不定期按GOMS更新）'!A:N,14,FALSE)</f>
        <v>718</v>
      </c>
      <c r="N1187" s="58" t="s">
        <v>15481</v>
      </c>
      <c r="O1187" s="27">
        <f>IFERROR(VLOOKUP(N1187,'散件迭代（不定期更新）'!C:J,8,FALSE),0)</f>
        <v>0</v>
      </c>
      <c r="P1187" s="27">
        <f>IFERROR(VLOOKUP(N1187,'散件（更新）'!B:H,3,FALSE),0)</f>
        <v>0</v>
      </c>
      <c r="Q1187" s="27" t="str">
        <f>VLOOKUP(N1187,'散件（更新）'!B:H,2,FALSE)</f>
        <v>114-25010020</v>
      </c>
      <c r="R1187" s="27" t="str">
        <f>VLOOKUP(N1187,'散件（更新）'!B:H,7,FALSE)</f>
        <v>plastic part</v>
      </c>
      <c r="S1187" s="27" t="str">
        <f>VLOOKUP(N1187,'散件（更新）'!B:E,4,FALSE)</f>
        <v>https://tineco-yxzt.oss-accelerate.aliyuncs.com/20250828/penshuibanzujian_1756373128188.jpg</v>
      </c>
      <c r="T1187" s="27" t="s">
        <v>8759</v>
      </c>
      <c r="U1187" s="28" t="str">
        <f>VLOOKUP(N1187,'散件（更新）'!B:G,6,FALSE)</f>
        <v>SP;CL2501-01;喷水板组件</v>
      </c>
      <c r="V1187" s="28">
        <f>VLOOKUP(N1187,'散件（更新）'!B:I,8,FALSE)</f>
        <v>6932485011018</v>
      </c>
    </row>
    <row r="1188" spans="1:22" ht="20.149999999999999" customHeight="1">
      <c r="A1188" s="57">
        <v>46169</v>
      </c>
      <c r="B1188" s="58" t="s">
        <v>13679</v>
      </c>
      <c r="C1188" s="27" t="str">
        <f>VLOOKUP(B1188,'大货清单（不定期按GOMS更新）'!A:H,8,0)</f>
        <v>109-25010102</v>
      </c>
      <c r="D1188" s="27" t="str">
        <f>VLOOKUP(B1188,'大货清单（不定期按GOMS更新）'!A:C,3,0)</f>
        <v>CL2501A-02</v>
      </c>
      <c r="E1188" s="27" t="str">
        <f>VLOOKUP(B1188,'大货清单（不定期按GOMS更新）'!A:H,4,0)</f>
        <v>PL</v>
      </c>
      <c r="F1188" s="27" t="str">
        <f>VLOOKUP(B1188,'大货清单（不定期按GOMS更新）'!A:H,2,0)</f>
        <v>FLOOR ONE S6 Stretch Steam Plus</v>
      </c>
      <c r="G1188" s="28" t="str">
        <f>VLOOKUP(B1188,'大货清单（不定期按GOMS更新）'!A:I,9,FALSE)</f>
        <v>6932485011551</v>
      </c>
      <c r="H1188" s="27" t="str">
        <f>VLOOKUP(B1188,'大货清单（不定期按GOMS更新）'!A:H,7,0)</f>
        <v>WHITE</v>
      </c>
      <c r="I1188" s="27" t="str">
        <f>VLOOKUP(B1188,'大货清单（不定期按GOMS更新）'!A:F,6,FALSE)</f>
        <v>ACTIVE</v>
      </c>
      <c r="J1188" s="27" t="str">
        <f>VLOOKUP(B1188,'大货清单（不定期按GOMS更新）'!A:K,11,FALSE)</f>
        <v>8.65</v>
      </c>
      <c r="K1188" s="27" t="str">
        <f>VLOOKUP(B1188,'大货清单（不定期按GOMS更新）'!A:N,12,FALSE)</f>
        <v>316</v>
      </c>
      <c r="L1188" s="27" t="str">
        <f>VLOOKUP(B1188,'大货清单（不定期按GOMS更新）'!A:M,13,FALSE)</f>
        <v>290</v>
      </c>
      <c r="M1188" s="27" t="str">
        <f>VLOOKUP(B1188,'大货清单（不定期按GOMS更新）'!A:N,14,FALSE)</f>
        <v>718</v>
      </c>
      <c r="N1188" s="58" t="s">
        <v>14441</v>
      </c>
      <c r="O1188" s="27">
        <f>IFERROR(VLOOKUP(N1188,'散件迭代（不定期更新）'!C:J,8,FALSE),0)</f>
        <v>0</v>
      </c>
      <c r="P1188" s="27">
        <f>IFERROR(VLOOKUP(N1188,'散件（更新）'!B:H,3,FALSE),0)</f>
        <v>0</v>
      </c>
      <c r="Q1188" s="27" t="str">
        <f>VLOOKUP(N1188,'散件（更新）'!B:H,2,FALSE)</f>
        <v>114-25010012</v>
      </c>
      <c r="R1188" s="27" t="str">
        <f>VLOOKUP(N1188,'散件（更新）'!B:H,7,FALSE)</f>
        <v>Wire</v>
      </c>
      <c r="S1188" s="27" t="str">
        <f>VLOOKUP(N1188,'散件（更新）'!B:E,4,FALSE)</f>
        <v>https://tineco-yxzt.oss-accelerate.aliyuncs.com/20250828/zhaomingdengbanzujian_1756372143756.jpg</v>
      </c>
      <c r="T1188" s="27" t="s">
        <v>8759</v>
      </c>
      <c r="U1188" s="28" t="str">
        <f>VLOOKUP(N1188,'散件（更新）'!B:G,6,FALSE)</f>
        <v>SP;CL2501-01;照明灯板组件</v>
      </c>
      <c r="V1188" s="28">
        <f>VLOOKUP(N1188,'散件（更新）'!B:I,8,FALSE)</f>
        <v>6932485010936</v>
      </c>
    </row>
    <row r="1189" spans="1:22" ht="20.149999999999999" customHeight="1">
      <c r="A1189" s="57">
        <v>46169</v>
      </c>
      <c r="B1189" s="58" t="s">
        <v>13679</v>
      </c>
      <c r="C1189" s="27" t="str">
        <f>VLOOKUP(B1189,'大货清单（不定期按GOMS更新）'!A:H,8,0)</f>
        <v>109-25010102</v>
      </c>
      <c r="D1189" s="27" t="str">
        <f>VLOOKUP(B1189,'大货清单（不定期按GOMS更新）'!A:C,3,0)</f>
        <v>CL2501A-02</v>
      </c>
      <c r="E1189" s="27" t="str">
        <f>VLOOKUP(B1189,'大货清单（不定期按GOMS更新）'!A:H,4,0)</f>
        <v>PL</v>
      </c>
      <c r="F1189" s="27" t="str">
        <f>VLOOKUP(B1189,'大货清单（不定期按GOMS更新）'!A:H,2,0)</f>
        <v>FLOOR ONE S6 Stretch Steam Plus</v>
      </c>
      <c r="G1189" s="28" t="str">
        <f>VLOOKUP(B1189,'大货清单（不定期按GOMS更新）'!A:I,9,FALSE)</f>
        <v>6932485011551</v>
      </c>
      <c r="H1189" s="27" t="str">
        <f>VLOOKUP(B1189,'大货清单（不定期按GOMS更新）'!A:H,7,0)</f>
        <v>WHITE</v>
      </c>
      <c r="I1189" s="27" t="str">
        <f>VLOOKUP(B1189,'大货清单（不定期按GOMS更新）'!A:F,6,FALSE)</f>
        <v>ACTIVE</v>
      </c>
      <c r="J1189" s="27" t="str">
        <f>VLOOKUP(B1189,'大货清单（不定期按GOMS更新）'!A:K,11,FALSE)</f>
        <v>8.65</v>
      </c>
      <c r="K1189" s="27" t="str">
        <f>VLOOKUP(B1189,'大货清单（不定期按GOMS更新）'!A:N,12,FALSE)</f>
        <v>316</v>
      </c>
      <c r="L1189" s="27" t="str">
        <f>VLOOKUP(B1189,'大货清单（不定期按GOMS更新）'!A:M,13,FALSE)</f>
        <v>290</v>
      </c>
      <c r="M1189" s="27" t="str">
        <f>VLOOKUP(B1189,'大货清单（不定期按GOMS更新）'!A:N,14,FALSE)</f>
        <v>718</v>
      </c>
      <c r="N1189" s="58" t="s">
        <v>15264</v>
      </c>
      <c r="O1189" s="27">
        <f>IFERROR(VLOOKUP(N1189,'散件迭代（不定期更新）'!C:J,8,FALSE),0)</f>
        <v>0</v>
      </c>
      <c r="P1189" s="27">
        <f>IFERROR(VLOOKUP(N1189,'散件（更新）'!B:H,3,FALSE),0)</f>
        <v>0</v>
      </c>
      <c r="Q1189" s="27" t="str">
        <f>VLOOKUP(N1189,'散件（更新）'!B:H,2,FALSE)</f>
        <v>114-25010102</v>
      </c>
      <c r="R1189" s="27" t="str">
        <f>VLOOKUP(N1189,'散件（更新）'!B:H,7,FALSE)</f>
        <v>Wire</v>
      </c>
      <c r="S1189" s="27" t="str">
        <f>VLOOKUP(N1189,'散件（更新）'!B:E,4,FALSE)</f>
        <v>https://tineco-yxzt.oss-accelerate.aliyuncs.com/20250901/meibandianyuanxian_1756705948184.jpg</v>
      </c>
      <c r="T1189" s="27" t="s">
        <v>8759</v>
      </c>
      <c r="U1189" s="28" t="str">
        <f>VLOOKUP(N1189,'散件（更新）'!B:G,6,FALSE)</f>
        <v>SP;CL2501A-01;欧版电源线</v>
      </c>
      <c r="V1189" s="28">
        <f>VLOOKUP(N1189,'散件（更新）'!B:I,8,FALSE)</f>
        <v>6932485012022</v>
      </c>
    </row>
    <row r="1190" spans="1:22" ht="20.149999999999999" customHeight="1">
      <c r="A1190" s="57">
        <v>46169</v>
      </c>
      <c r="B1190" s="58" t="s">
        <v>13679</v>
      </c>
      <c r="C1190" s="27" t="str">
        <f>VLOOKUP(B1190,'大货清单（不定期按GOMS更新）'!A:H,8,0)</f>
        <v>109-25010102</v>
      </c>
      <c r="D1190" s="27" t="str">
        <f>VLOOKUP(B1190,'大货清单（不定期按GOMS更新）'!A:C,3,0)</f>
        <v>CL2501A-02</v>
      </c>
      <c r="E1190" s="27" t="str">
        <f>VLOOKUP(B1190,'大货清单（不定期按GOMS更新）'!A:H,4,0)</f>
        <v>PL</v>
      </c>
      <c r="F1190" s="27" t="str">
        <f>VLOOKUP(B1190,'大货清单（不定期按GOMS更新）'!A:H,2,0)</f>
        <v>FLOOR ONE S6 Stretch Steam Plus</v>
      </c>
      <c r="G1190" s="28" t="str">
        <f>VLOOKUP(B1190,'大货清单（不定期按GOMS更新）'!A:I,9,FALSE)</f>
        <v>6932485011551</v>
      </c>
      <c r="H1190" s="27" t="str">
        <f>VLOOKUP(B1190,'大货清单（不定期按GOMS更新）'!A:H,7,0)</f>
        <v>WHITE</v>
      </c>
      <c r="I1190" s="27" t="str">
        <f>VLOOKUP(B1190,'大货清单（不定期按GOMS更新）'!A:F,6,FALSE)</f>
        <v>ACTIVE</v>
      </c>
      <c r="J1190" s="27" t="str">
        <f>VLOOKUP(B1190,'大货清单（不定期按GOMS更新）'!A:K,11,FALSE)</f>
        <v>8.65</v>
      </c>
      <c r="K1190" s="27" t="str">
        <f>VLOOKUP(B1190,'大货清单（不定期按GOMS更新）'!A:N,12,FALSE)</f>
        <v>316</v>
      </c>
      <c r="L1190" s="27" t="str">
        <f>VLOOKUP(B1190,'大货清单（不定期按GOMS更新）'!A:M,13,FALSE)</f>
        <v>290</v>
      </c>
      <c r="M1190" s="27" t="str">
        <f>VLOOKUP(B1190,'大货清单（不定期按GOMS更新）'!A:N,14,FALSE)</f>
        <v>718</v>
      </c>
      <c r="N1190" s="58" t="s">
        <v>14694</v>
      </c>
      <c r="O1190" s="27">
        <f>IFERROR(VLOOKUP(N1190,'散件迭代（不定期更新）'!C:J,8,FALSE),0)</f>
        <v>0</v>
      </c>
      <c r="P1190" s="27">
        <f>IFERROR(VLOOKUP(N1190,'散件（更新）'!B:H,3,FALSE),0)</f>
        <v>0</v>
      </c>
      <c r="Q1190" s="27" t="str">
        <f>VLOOKUP(N1190,'散件（更新）'!B:H,2,FALSE)</f>
        <v>114-25010103</v>
      </c>
      <c r="R1190" s="27" t="str">
        <f>VLOOKUP(N1190,'散件（更新）'!B:H,7,FALSE)</f>
        <v>Motor</v>
      </c>
      <c r="S1190" s="27" t="str">
        <f>VLOOKUP(N1190,'散件（更新）'!B:E,4,FALSE)</f>
        <v>https://tineco-yxzt.oss-accelerate.aliyuncs.com/20250901/zhudianjilu:boxiaobanzujian(meiban)_1756705984448.jpg</v>
      </c>
      <c r="T1190" s="27" t="s">
        <v>8759</v>
      </c>
      <c r="U1190" s="28" t="str">
        <f>VLOOKUP(N1190,'散件（更新）'!B:G,6,FALSE)</f>
        <v>SP;CL2501A-01;主电机滤波小板组件(欧版)</v>
      </c>
      <c r="V1190" s="28">
        <f>VLOOKUP(N1190,'散件（更新）'!B:I,8,FALSE)</f>
        <v>6932485012039</v>
      </c>
    </row>
    <row r="1191" spans="1:22" ht="20.149999999999999" customHeight="1">
      <c r="A1191" s="57">
        <v>46169</v>
      </c>
      <c r="B1191" s="58" t="s">
        <v>13679</v>
      </c>
      <c r="C1191" s="27" t="str">
        <f>VLOOKUP(B1191,'大货清单（不定期按GOMS更新）'!A:H,8,0)</f>
        <v>109-25010102</v>
      </c>
      <c r="D1191" s="27" t="str">
        <f>VLOOKUP(B1191,'大货清单（不定期按GOMS更新）'!A:C,3,0)</f>
        <v>CL2501A-02</v>
      </c>
      <c r="E1191" s="27" t="str">
        <f>VLOOKUP(B1191,'大货清单（不定期按GOMS更新）'!A:H,4,0)</f>
        <v>PL</v>
      </c>
      <c r="F1191" s="27" t="str">
        <f>VLOOKUP(B1191,'大货清单（不定期按GOMS更新）'!A:H,2,0)</f>
        <v>FLOOR ONE S6 Stretch Steam Plus</v>
      </c>
      <c r="G1191" s="28" t="str">
        <f>VLOOKUP(B1191,'大货清单（不定期按GOMS更新）'!A:I,9,FALSE)</f>
        <v>6932485011551</v>
      </c>
      <c r="H1191" s="27" t="str">
        <f>VLOOKUP(B1191,'大货清单（不定期按GOMS更新）'!A:H,7,0)</f>
        <v>WHITE</v>
      </c>
      <c r="I1191" s="27" t="str">
        <f>VLOOKUP(B1191,'大货清单（不定期按GOMS更新）'!A:F,6,FALSE)</f>
        <v>ACTIVE</v>
      </c>
      <c r="J1191" s="27" t="str">
        <f>VLOOKUP(B1191,'大货清单（不定期按GOMS更新）'!A:K,11,FALSE)</f>
        <v>8.65</v>
      </c>
      <c r="K1191" s="27" t="str">
        <f>VLOOKUP(B1191,'大货清单（不定期按GOMS更新）'!A:N,12,FALSE)</f>
        <v>316</v>
      </c>
      <c r="L1191" s="27" t="str">
        <f>VLOOKUP(B1191,'大货清单（不定期按GOMS更新）'!A:M,13,FALSE)</f>
        <v>290</v>
      </c>
      <c r="M1191" s="27" t="str">
        <f>VLOOKUP(B1191,'大货清单（不定期按GOMS更新）'!A:N,14,FALSE)</f>
        <v>718</v>
      </c>
      <c r="N1191" s="58" t="s">
        <v>15018</v>
      </c>
      <c r="O1191" s="27">
        <f>IFERROR(VLOOKUP(N1191,'散件迭代（不定期更新）'!C:J,8,FALSE),0)</f>
        <v>0</v>
      </c>
      <c r="P1191" s="27">
        <f>IFERROR(VLOOKUP(N1191,'散件（更新）'!B:H,3,FALSE),0)</f>
        <v>0</v>
      </c>
      <c r="Q1191" s="27" t="str">
        <f>VLOOKUP(N1191,'散件（更新）'!B:H,2,FALSE)</f>
        <v>114-25010104</v>
      </c>
      <c r="R1191" s="27" t="str">
        <f>VLOOKUP(N1191,'散件（更新）'!B:H,7,FALSE)</f>
        <v>Boiler </v>
      </c>
      <c r="S1191" s="27" t="str">
        <f>VLOOKUP(N1191,'散件（更新）'!B:E,4,FALSE)</f>
        <v>https://tineco-yxzt.oss-accelerate.aliyuncs.com/20250901/CL2501gaoyaguolu_1756706096112.jpg</v>
      </c>
      <c r="T1191" s="27" t="s">
        <v>8759</v>
      </c>
      <c r="U1191" s="28" t="str">
        <f>VLOOKUP(N1191,'散件（更新）'!B:G,6,FALSE)</f>
        <v>SP;CL2501A-01;CL2501高压锅炉（欧版）</v>
      </c>
      <c r="V1191" s="28">
        <f>VLOOKUP(N1191,'散件（更新）'!B:I,8,FALSE)</f>
        <v>6932485012046</v>
      </c>
    </row>
    <row r="1192" spans="1:22" ht="20.149999999999999" customHeight="1">
      <c r="A1192" s="57">
        <v>46169</v>
      </c>
      <c r="B1192" s="58" t="s">
        <v>13679</v>
      </c>
      <c r="C1192" s="27" t="str">
        <f>VLOOKUP(B1192,'大货清单（不定期按GOMS更新）'!A:H,8,0)</f>
        <v>109-25010102</v>
      </c>
      <c r="D1192" s="27" t="str">
        <f>VLOOKUP(B1192,'大货清单（不定期按GOMS更新）'!A:C,3,0)</f>
        <v>CL2501A-02</v>
      </c>
      <c r="E1192" s="27" t="str">
        <f>VLOOKUP(B1192,'大货清单（不定期按GOMS更新）'!A:H,4,0)</f>
        <v>PL</v>
      </c>
      <c r="F1192" s="27" t="str">
        <f>VLOOKUP(B1192,'大货清单（不定期按GOMS更新）'!A:H,2,0)</f>
        <v>FLOOR ONE S6 Stretch Steam Plus</v>
      </c>
      <c r="G1192" s="28" t="str">
        <f>VLOOKUP(B1192,'大货清单（不定期按GOMS更新）'!A:I,9,FALSE)</f>
        <v>6932485011551</v>
      </c>
      <c r="H1192" s="27" t="str">
        <f>VLOOKUP(B1192,'大货清单（不定期按GOMS更新）'!A:H,7,0)</f>
        <v>WHITE</v>
      </c>
      <c r="I1192" s="27" t="str">
        <f>VLOOKUP(B1192,'大货清单（不定期按GOMS更新）'!A:F,6,FALSE)</f>
        <v>ACTIVE</v>
      </c>
      <c r="J1192" s="27" t="str">
        <f>VLOOKUP(B1192,'大货清单（不定期按GOMS更新）'!A:K,11,FALSE)</f>
        <v>8.65</v>
      </c>
      <c r="K1192" s="27" t="str">
        <f>VLOOKUP(B1192,'大货清单（不定期按GOMS更新）'!A:N,12,FALSE)</f>
        <v>316</v>
      </c>
      <c r="L1192" s="27" t="str">
        <f>VLOOKUP(B1192,'大货清单（不定期按GOMS更新）'!A:M,13,FALSE)</f>
        <v>290</v>
      </c>
      <c r="M1192" s="27" t="str">
        <f>VLOOKUP(B1192,'大货清单（不定期按GOMS更新）'!A:N,14,FALSE)</f>
        <v>718</v>
      </c>
      <c r="N1192" s="58" t="s">
        <v>15519</v>
      </c>
      <c r="O1192" s="27">
        <f>IFERROR(VLOOKUP(N1192,'散件迭代（不定期更新）'!C:J,8,FALSE),0)</f>
        <v>0</v>
      </c>
      <c r="P1192" s="27">
        <f>IFERROR(VLOOKUP(N1192,'散件（更新）'!B:H,3,FALSE),0)</f>
        <v>0</v>
      </c>
      <c r="Q1192" s="27" t="str">
        <f>VLOOKUP(N1192,'散件（更新）'!B:H,2,FALSE)</f>
        <v>114-25010006</v>
      </c>
      <c r="R1192" s="27" t="str">
        <f>VLOOKUP(N1192,'散件（更新）'!B:H,7,FALSE)</f>
        <v>PCBA</v>
      </c>
      <c r="S1192" s="27" t="str">
        <f>VLOOKUP(N1192,'散件（更新）'!B:E,4,FALSE)</f>
        <v>https://tineco-yxzt.oss-accelerate.aliyuncs.com/20250828/dianyuanxianluban_1756371218193.jpg</v>
      </c>
      <c r="T1192" s="27" t="s">
        <v>8759</v>
      </c>
      <c r="U1192" s="28" t="str">
        <f>VLOOKUP(N1192,'散件（更新）'!B:G,6,FALSE)</f>
        <v>SP;CL2501-01;电源线路板</v>
      </c>
      <c r="V1192" s="28">
        <f>VLOOKUP(N1192,'散件（更新）'!B:I,8,FALSE)</f>
        <v>6932485010875</v>
      </c>
    </row>
    <row r="1193" spans="1:22" ht="20.149999999999999" customHeight="1">
      <c r="A1193" s="57">
        <v>46169</v>
      </c>
      <c r="B1193" s="58" t="s">
        <v>13679</v>
      </c>
      <c r="C1193" s="27" t="str">
        <f>VLOOKUP(B1193,'大货清单（不定期按GOMS更新）'!A:H,8,0)</f>
        <v>109-25010102</v>
      </c>
      <c r="D1193" s="27" t="str">
        <f>VLOOKUP(B1193,'大货清单（不定期按GOMS更新）'!A:C,3,0)</f>
        <v>CL2501A-02</v>
      </c>
      <c r="E1193" s="27" t="str">
        <f>VLOOKUP(B1193,'大货清单（不定期按GOMS更新）'!A:H,4,0)</f>
        <v>PL</v>
      </c>
      <c r="F1193" s="27" t="str">
        <f>VLOOKUP(B1193,'大货清单（不定期按GOMS更新）'!A:H,2,0)</f>
        <v>FLOOR ONE S6 Stretch Steam Plus</v>
      </c>
      <c r="G1193" s="28" t="str">
        <f>VLOOKUP(B1193,'大货清单（不定期按GOMS更新）'!A:I,9,FALSE)</f>
        <v>6932485011551</v>
      </c>
      <c r="H1193" s="27" t="str">
        <f>VLOOKUP(B1193,'大货清单（不定期按GOMS更新）'!A:H,7,0)</f>
        <v>WHITE</v>
      </c>
      <c r="I1193" s="27" t="str">
        <f>VLOOKUP(B1193,'大货清单（不定期按GOMS更新）'!A:F,6,FALSE)</f>
        <v>ACTIVE</v>
      </c>
      <c r="J1193" s="27" t="str">
        <f>VLOOKUP(B1193,'大货清单（不定期按GOMS更新）'!A:K,11,FALSE)</f>
        <v>8.65</v>
      </c>
      <c r="K1193" s="27" t="str">
        <f>VLOOKUP(B1193,'大货清单（不定期按GOMS更新）'!A:N,12,FALSE)</f>
        <v>316</v>
      </c>
      <c r="L1193" s="27" t="str">
        <f>VLOOKUP(B1193,'大货清单（不定期按GOMS更新）'!A:M,13,FALSE)</f>
        <v>290</v>
      </c>
      <c r="M1193" s="27" t="str">
        <f>VLOOKUP(B1193,'大货清单（不定期按GOMS更新）'!A:N,14,FALSE)</f>
        <v>718</v>
      </c>
      <c r="N1193" s="58" t="s">
        <v>15199</v>
      </c>
      <c r="O1193" s="27">
        <f>IFERROR(VLOOKUP(N1193,'散件迭代（不定期更新）'!C:J,8,FALSE),0)</f>
        <v>0</v>
      </c>
      <c r="P1193" s="27">
        <f>IFERROR(VLOOKUP(N1193,'散件（更新）'!B:H,3,FALSE),0)</f>
        <v>0</v>
      </c>
      <c r="Q1193" s="27" t="str">
        <f>VLOOKUP(N1193,'散件（更新）'!B:H,2,FALSE)</f>
        <v>114-25010101</v>
      </c>
      <c r="R1193" s="27" t="str">
        <f>VLOOKUP(N1193,'散件（更新）'!B:H,7,FALSE)</f>
        <v>PCBA</v>
      </c>
      <c r="S1193" s="27" t="str">
        <f>VLOOKUP(N1193,'散件（更新）'!B:E,4,FALSE)</f>
        <v>https://tineco-yxzt.oss-accelerate.aliyuncs.com/20250901/jishenzhukongbanzujian（meiban）_1756705822947.jpg</v>
      </c>
      <c r="T1193" s="27" t="s">
        <v>8759</v>
      </c>
      <c r="U1193" s="28" t="str">
        <f>VLOOKUP(N1193,'散件（更新）'!B:G,6,FALSE)</f>
        <v>SP;CL2501A-01;机身主控板组件（欧版）</v>
      </c>
      <c r="V1193" s="28">
        <f>VLOOKUP(N1193,'散件（更新）'!B:I,8,FALSE)</f>
        <v>6932485012015</v>
      </c>
    </row>
    <row r="1194" spans="1:22" ht="20.149999999999999" customHeight="1">
      <c r="A1194" s="57">
        <v>46169</v>
      </c>
      <c r="B1194" s="58" t="s">
        <v>13679</v>
      </c>
      <c r="C1194" s="27" t="str">
        <f>VLOOKUP(B1194,'大货清单（不定期按GOMS更新）'!A:H,8,0)</f>
        <v>109-25010102</v>
      </c>
      <c r="D1194" s="27" t="str">
        <f>VLOOKUP(B1194,'大货清单（不定期按GOMS更新）'!A:C,3,0)</f>
        <v>CL2501A-02</v>
      </c>
      <c r="E1194" s="27" t="str">
        <f>VLOOKUP(B1194,'大货清单（不定期按GOMS更新）'!A:H,4,0)</f>
        <v>PL</v>
      </c>
      <c r="F1194" s="27" t="str">
        <f>VLOOKUP(B1194,'大货清单（不定期按GOMS更新）'!A:H,2,0)</f>
        <v>FLOOR ONE S6 Stretch Steam Plus</v>
      </c>
      <c r="G1194" s="28" t="str">
        <f>VLOOKUP(B1194,'大货清单（不定期按GOMS更新）'!A:I,9,FALSE)</f>
        <v>6932485011551</v>
      </c>
      <c r="H1194" s="27" t="str">
        <f>VLOOKUP(B1194,'大货清单（不定期按GOMS更新）'!A:H,7,0)</f>
        <v>WHITE</v>
      </c>
      <c r="I1194" s="27" t="str">
        <f>VLOOKUP(B1194,'大货清单（不定期按GOMS更新）'!A:F,6,FALSE)</f>
        <v>ACTIVE</v>
      </c>
      <c r="J1194" s="27" t="str">
        <f>VLOOKUP(B1194,'大货清单（不定期按GOMS更新）'!A:K,11,FALSE)</f>
        <v>8.65</v>
      </c>
      <c r="K1194" s="27" t="str">
        <f>VLOOKUP(B1194,'大货清单（不定期按GOMS更新）'!A:N,12,FALSE)</f>
        <v>316</v>
      </c>
      <c r="L1194" s="27" t="str">
        <f>VLOOKUP(B1194,'大货清单（不定期按GOMS更新）'!A:M,13,FALSE)</f>
        <v>290</v>
      </c>
      <c r="M1194" s="27" t="str">
        <f>VLOOKUP(B1194,'大货清单（不定期按GOMS更新）'!A:N,14,FALSE)</f>
        <v>718</v>
      </c>
      <c r="N1194" s="58" t="s">
        <v>15134</v>
      </c>
      <c r="O1194" s="27">
        <f>IFERROR(VLOOKUP(N1194,'散件迭代（不定期更新）'!C:J,8,FALSE),0)</f>
        <v>0</v>
      </c>
      <c r="P1194" s="27">
        <f>IFERROR(VLOOKUP(N1194,'散件（更新）'!B:H,3,FALSE),0)</f>
        <v>0</v>
      </c>
      <c r="Q1194" s="27" t="str">
        <f>VLOOKUP(N1194,'散件（更新）'!B:H,2,FALSE)</f>
        <v>114-25010013</v>
      </c>
      <c r="R1194" s="27" t="str">
        <f>VLOOKUP(N1194,'散件（更新）'!B:H,7,FALSE)</f>
        <v>Scraper</v>
      </c>
      <c r="S1194" s="27" t="str">
        <f>VLOOKUP(N1194,'散件（更新）'!B:E,4,FALSE)</f>
        <v>https://tineco-yxzt.oss-accelerate.aliyuncs.com/20250828/kechaiguatiaozujian_1756372187799.jpg</v>
      </c>
      <c r="T1194" s="27" t="s">
        <v>8759</v>
      </c>
      <c r="U1194" s="28" t="str">
        <f>VLOOKUP(N1194,'散件（更新）'!B:G,6,FALSE)</f>
        <v>SP;CL2501-01;可拆刮条组件</v>
      </c>
      <c r="V1194" s="28">
        <f>VLOOKUP(N1194,'散件（更新）'!B:I,8,FALSE)</f>
        <v>6932485010943</v>
      </c>
    </row>
    <row r="1195" spans="1:22" ht="20.149999999999999" customHeight="1">
      <c r="A1195" s="57">
        <v>46169</v>
      </c>
      <c r="B1195" s="58" t="s">
        <v>13679</v>
      </c>
      <c r="C1195" s="27" t="str">
        <f>VLOOKUP(B1195,'大货清单（不定期按GOMS更新）'!A:H,8,0)</f>
        <v>109-25010102</v>
      </c>
      <c r="D1195" s="27" t="str">
        <f>VLOOKUP(B1195,'大货清单（不定期按GOMS更新）'!A:C,3,0)</f>
        <v>CL2501A-02</v>
      </c>
      <c r="E1195" s="27" t="str">
        <f>VLOOKUP(B1195,'大货清单（不定期按GOMS更新）'!A:H,4,0)</f>
        <v>PL</v>
      </c>
      <c r="F1195" s="27" t="str">
        <f>VLOOKUP(B1195,'大货清单（不定期按GOMS更新）'!A:H,2,0)</f>
        <v>FLOOR ONE S6 Stretch Steam Plus</v>
      </c>
      <c r="G1195" s="28" t="str">
        <f>VLOOKUP(B1195,'大货清单（不定期按GOMS更新）'!A:I,9,FALSE)</f>
        <v>6932485011551</v>
      </c>
      <c r="H1195" s="27" t="str">
        <f>VLOOKUP(B1195,'大货清单（不定期按GOMS更新）'!A:H,7,0)</f>
        <v>WHITE</v>
      </c>
      <c r="I1195" s="27" t="str">
        <f>VLOOKUP(B1195,'大货清单（不定期按GOMS更新）'!A:F,6,FALSE)</f>
        <v>ACTIVE</v>
      </c>
      <c r="J1195" s="27" t="str">
        <f>VLOOKUP(B1195,'大货清单（不定期按GOMS更新）'!A:K,11,FALSE)</f>
        <v>8.65</v>
      </c>
      <c r="K1195" s="27" t="str">
        <f>VLOOKUP(B1195,'大货清单（不定期按GOMS更新）'!A:N,12,FALSE)</f>
        <v>316</v>
      </c>
      <c r="L1195" s="27" t="str">
        <f>VLOOKUP(B1195,'大货清单（不定期按GOMS更新）'!A:M,13,FALSE)</f>
        <v>290</v>
      </c>
      <c r="M1195" s="27" t="str">
        <f>VLOOKUP(B1195,'大货清单（不定期按GOMS更新）'!A:N,14,FALSE)</f>
        <v>718</v>
      </c>
      <c r="N1195" s="58" t="s">
        <v>15757</v>
      </c>
      <c r="O1195" s="27">
        <f>IFERROR(VLOOKUP(N1195,'散件迭代（不定期更新）'!C:J,8,FALSE),0)</f>
        <v>0</v>
      </c>
      <c r="P1195" s="27">
        <f>IFERROR(VLOOKUP(N1195,'散件（更新）'!B:H,3,FALSE),0)</f>
        <v>0</v>
      </c>
      <c r="Q1195" s="27" t="str">
        <f>VLOOKUP(N1195,'散件（更新）'!B:H,2,FALSE)</f>
        <v>114-25010021</v>
      </c>
      <c r="R1195" s="27" t="str">
        <f>VLOOKUP(N1195,'散件（更新）'!B:H,7,FALSE)</f>
        <v>Sensor</v>
      </c>
      <c r="S1195" s="27" t="str">
        <f>VLOOKUP(N1195,'散件（更新）'!B:E,4,FALSE)</f>
        <v>https://tineco-yxzt.oss-accelerate.aliyuncs.com/20250828/hongwaizangwuchuanganqizujian_1756373173845.jpg</v>
      </c>
      <c r="T1195" s="27" t="s">
        <v>8759</v>
      </c>
      <c r="U1195" s="28" t="str">
        <f>VLOOKUP(N1195,'散件（更新）'!B:G,6,FALSE)</f>
        <v>SP;CL2501-01;红外脏污传感器组件</v>
      </c>
      <c r="V1195" s="28">
        <f>VLOOKUP(N1195,'散件（更新）'!B:I,8,FALSE)</f>
        <v>6932485011025</v>
      </c>
    </row>
    <row r="1196" spans="1:22" ht="20.149999999999999" customHeight="1">
      <c r="A1196" s="57">
        <v>46169</v>
      </c>
      <c r="B1196" s="58" t="s">
        <v>13679</v>
      </c>
      <c r="C1196" s="27" t="str">
        <f>VLOOKUP(B1196,'大货清单（不定期按GOMS更新）'!A:H,8,0)</f>
        <v>109-25010102</v>
      </c>
      <c r="D1196" s="27" t="str">
        <f>VLOOKUP(B1196,'大货清单（不定期按GOMS更新）'!A:C,3,0)</f>
        <v>CL2501A-02</v>
      </c>
      <c r="E1196" s="27" t="str">
        <f>VLOOKUP(B1196,'大货清单（不定期按GOMS更新）'!A:H,4,0)</f>
        <v>PL</v>
      </c>
      <c r="F1196" s="27" t="str">
        <f>VLOOKUP(B1196,'大货清单（不定期按GOMS更新）'!A:H,2,0)</f>
        <v>FLOOR ONE S6 Stretch Steam Plus</v>
      </c>
      <c r="G1196" s="28" t="str">
        <f>VLOOKUP(B1196,'大货清单（不定期按GOMS更新）'!A:I,9,FALSE)</f>
        <v>6932485011551</v>
      </c>
      <c r="H1196" s="27" t="str">
        <f>VLOOKUP(B1196,'大货清单（不定期按GOMS更新）'!A:H,7,0)</f>
        <v>WHITE</v>
      </c>
      <c r="I1196" s="27" t="str">
        <f>VLOOKUP(B1196,'大货清单（不定期按GOMS更新）'!A:F,6,FALSE)</f>
        <v>ACTIVE</v>
      </c>
      <c r="J1196" s="27" t="str">
        <f>VLOOKUP(B1196,'大货清单（不定期按GOMS更新）'!A:K,11,FALSE)</f>
        <v>8.65</v>
      </c>
      <c r="K1196" s="27" t="str">
        <f>VLOOKUP(B1196,'大货清单（不定期按GOMS更新）'!A:N,12,FALSE)</f>
        <v>316</v>
      </c>
      <c r="L1196" s="27" t="str">
        <f>VLOOKUP(B1196,'大货清单（不定期按GOMS更新）'!A:M,13,FALSE)</f>
        <v>290</v>
      </c>
      <c r="M1196" s="27" t="str">
        <f>VLOOKUP(B1196,'大货清单（不定期按GOMS更新）'!A:N,14,FALSE)</f>
        <v>718</v>
      </c>
      <c r="N1196" s="58" t="s">
        <v>14934</v>
      </c>
      <c r="O1196" s="27">
        <f>IFERROR(VLOOKUP(N1196,'散件迭代（不定期更新）'!C:J,8,FALSE),0)</f>
        <v>0</v>
      </c>
      <c r="P1196" s="27">
        <f>IFERROR(VLOOKUP(N1196,'散件（更新）'!B:H,3,FALSE),0)</f>
        <v>0</v>
      </c>
      <c r="Q1196" s="27" t="str">
        <f>VLOOKUP(N1196,'散件（更新）'!B:H,2,FALSE)</f>
        <v>114-25010023</v>
      </c>
      <c r="R1196" s="27" t="str">
        <f>VLOOKUP(N1196,'散件（更新）'!B:H,7,FALSE)</f>
        <v>Sensor</v>
      </c>
      <c r="S1196" s="27" t="str">
        <f>VLOOKUP(N1196,'散件（更新）'!B:E,4,FALSE)</f>
        <v>https://tineco-yxzt.oss-accelerate.aliyuncs.com/20250828/12Vdianyuanxian-lu:boban_1756373338142.jpg</v>
      </c>
      <c r="T1196" s="27" t="s">
        <v>8759</v>
      </c>
      <c r="U1196" s="28" t="str">
        <f>VLOOKUP(N1196,'散件（更新）'!B:G,6,FALSE)</f>
        <v>SP;CL2501-01;12V电源线-滤波板</v>
      </c>
      <c r="V1196" s="28">
        <f>VLOOKUP(N1196,'散件（更新）'!B:I,8,FALSE)</f>
        <v>6932485011032</v>
      </c>
    </row>
    <row r="1197" spans="1:22" ht="20.149999999999999" customHeight="1">
      <c r="A1197" s="57">
        <v>46169</v>
      </c>
      <c r="B1197" s="58" t="s">
        <v>13679</v>
      </c>
      <c r="C1197" s="27" t="str">
        <f>VLOOKUP(B1197,'大货清单（不定期按GOMS更新）'!A:H,8,0)</f>
        <v>109-25010102</v>
      </c>
      <c r="D1197" s="27" t="str">
        <f>VLOOKUP(B1197,'大货清单（不定期按GOMS更新）'!A:C,3,0)</f>
        <v>CL2501A-02</v>
      </c>
      <c r="E1197" s="27" t="str">
        <f>VLOOKUP(B1197,'大货清单（不定期按GOMS更新）'!A:H,4,0)</f>
        <v>PL</v>
      </c>
      <c r="F1197" s="27" t="str">
        <f>VLOOKUP(B1197,'大货清单（不定期按GOMS更新）'!A:H,2,0)</f>
        <v>FLOOR ONE S6 Stretch Steam Plus</v>
      </c>
      <c r="G1197" s="28" t="str">
        <f>VLOOKUP(B1197,'大货清单（不定期按GOMS更新）'!A:I,9,FALSE)</f>
        <v>6932485011551</v>
      </c>
      <c r="H1197" s="27" t="str">
        <f>VLOOKUP(B1197,'大货清单（不定期按GOMS更新）'!A:H,7,0)</f>
        <v>WHITE</v>
      </c>
      <c r="I1197" s="27" t="str">
        <f>VLOOKUP(B1197,'大货清单（不定期按GOMS更新）'!A:F,6,FALSE)</f>
        <v>ACTIVE</v>
      </c>
      <c r="J1197" s="27" t="str">
        <f>VLOOKUP(B1197,'大货清单（不定期按GOMS更新）'!A:K,11,FALSE)</f>
        <v>8.65</v>
      </c>
      <c r="K1197" s="27" t="str">
        <f>VLOOKUP(B1197,'大货清单（不定期按GOMS更新）'!A:N,12,FALSE)</f>
        <v>316</v>
      </c>
      <c r="L1197" s="27" t="str">
        <f>VLOOKUP(B1197,'大货清单（不定期按GOMS更新）'!A:M,13,FALSE)</f>
        <v>290</v>
      </c>
      <c r="M1197" s="27" t="str">
        <f>VLOOKUP(B1197,'大货清单（不定期按GOMS更新）'!A:N,14,FALSE)</f>
        <v>718</v>
      </c>
      <c r="N1197" s="58" t="s">
        <v>15048</v>
      </c>
      <c r="O1197" s="27">
        <f>IFERROR(VLOOKUP(N1197,'散件迭代（不定期更新）'!C:J,8,FALSE),0)</f>
        <v>0</v>
      </c>
      <c r="P1197" s="27">
        <f>IFERROR(VLOOKUP(N1197,'散件（更新）'!B:H,3,FALSE),0)</f>
        <v>0</v>
      </c>
      <c r="Q1197" s="27" t="str">
        <f>VLOOKUP(N1197,'散件（更新）'!B:H,2,FALSE)</f>
        <v>114-25010017</v>
      </c>
      <c r="R1197" s="27" t="str">
        <f>VLOOKUP(N1197,'散件（更新）'!B:H,7,FALSE)</f>
        <v>Pump</v>
      </c>
      <c r="S1197" s="27" t="str">
        <f>VLOOKUP(N1197,'散件（更新）'!B:E,4,FALSE)</f>
        <v>https://tineco-yxzt.oss-accelerate.aliyuncs.com/20250828/diyadiancishuibeng_1756372840855.jpg</v>
      </c>
      <c r="T1197" s="27" t="s">
        <v>8759</v>
      </c>
      <c r="U1197" s="28" t="str">
        <f>VLOOKUP(N1197,'散件（更新）'!B:G,6,FALSE)</f>
        <v>SP;CL2501-01;清洋蠕动泵</v>
      </c>
      <c r="V1197" s="28">
        <f>VLOOKUP(N1197,'散件（更新）'!B:I,8,FALSE)</f>
        <v>6932485010981</v>
      </c>
    </row>
    <row r="1198" spans="1:22" ht="20.149999999999999" customHeight="1">
      <c r="A1198" s="57">
        <v>46169</v>
      </c>
      <c r="B1198" s="58" t="s">
        <v>13679</v>
      </c>
      <c r="C1198" s="27" t="str">
        <f>VLOOKUP(B1198,'大货清单（不定期按GOMS更新）'!A:H,8,0)</f>
        <v>109-25010102</v>
      </c>
      <c r="D1198" s="27" t="str">
        <f>VLOOKUP(B1198,'大货清单（不定期按GOMS更新）'!A:C,3,0)</f>
        <v>CL2501A-02</v>
      </c>
      <c r="E1198" s="27" t="str">
        <f>VLOOKUP(B1198,'大货清单（不定期按GOMS更新）'!A:H,4,0)</f>
        <v>PL</v>
      </c>
      <c r="F1198" s="27" t="str">
        <f>VLOOKUP(B1198,'大货清单（不定期按GOMS更新）'!A:H,2,0)</f>
        <v>FLOOR ONE S6 Stretch Steam Plus</v>
      </c>
      <c r="G1198" s="28" t="str">
        <f>VLOOKUP(B1198,'大货清单（不定期按GOMS更新）'!A:I,9,FALSE)</f>
        <v>6932485011551</v>
      </c>
      <c r="H1198" s="27" t="str">
        <f>VLOOKUP(B1198,'大货清单（不定期按GOMS更新）'!A:H,7,0)</f>
        <v>WHITE</v>
      </c>
      <c r="I1198" s="27" t="str">
        <f>VLOOKUP(B1198,'大货清单（不定期按GOMS更新）'!A:F,6,FALSE)</f>
        <v>ACTIVE</v>
      </c>
      <c r="J1198" s="27" t="str">
        <f>VLOOKUP(B1198,'大货清单（不定期按GOMS更新）'!A:K,11,FALSE)</f>
        <v>8.65</v>
      </c>
      <c r="K1198" s="27" t="str">
        <f>VLOOKUP(B1198,'大货清单（不定期按GOMS更新）'!A:N,12,FALSE)</f>
        <v>316</v>
      </c>
      <c r="L1198" s="27" t="str">
        <f>VLOOKUP(B1198,'大货清单（不定期按GOMS更新）'!A:M,13,FALSE)</f>
        <v>290</v>
      </c>
      <c r="M1198" s="27" t="str">
        <f>VLOOKUP(B1198,'大货清单（不定期按GOMS更新）'!A:N,14,FALSE)</f>
        <v>718</v>
      </c>
      <c r="N1198" s="58" t="s">
        <v>15317</v>
      </c>
      <c r="O1198" s="27">
        <f>IFERROR(VLOOKUP(N1198,'散件迭代（不定期更新）'!C:J,8,FALSE),0)</f>
        <v>0</v>
      </c>
      <c r="P1198" s="27">
        <f>IFERROR(VLOOKUP(N1198,'散件（更新）'!B:H,3,FALSE),0)</f>
        <v>0</v>
      </c>
      <c r="Q1198" s="27" t="str">
        <f>VLOOKUP(N1198,'散件（更新）'!B:H,2,FALSE)</f>
        <v>114-25010018</v>
      </c>
      <c r="R1198" s="27" t="str">
        <f>VLOOKUP(N1198,'散件（更新）'!B:H,7,FALSE)</f>
        <v>Pump</v>
      </c>
      <c r="S1198" s="27" t="str">
        <f>VLOOKUP(N1198,'散件（更新）'!B:E,4,FALSE)</f>
        <v>https://tineco-yxzt.oss-accelerate.aliyuncs.com/20250828/diancifazujian999_1756372946199.jpg</v>
      </c>
      <c r="T1198" s="27" t="s">
        <v>8759</v>
      </c>
      <c r="U1198" s="28" t="str">
        <f>VLOOKUP(N1198,'散件（更新）'!B:G,6,FALSE)</f>
        <v>SP;CL2501-01;电磁阀组件</v>
      </c>
      <c r="V1198" s="28">
        <f>VLOOKUP(N1198,'散件（更新）'!B:I,8,FALSE)</f>
        <v>6932485010998</v>
      </c>
    </row>
    <row r="1199" spans="1:22" ht="20.149999999999999" customHeight="1">
      <c r="A1199" s="57">
        <v>46169</v>
      </c>
      <c r="B1199" s="58" t="s">
        <v>13679</v>
      </c>
      <c r="C1199" s="27" t="str">
        <f>VLOOKUP(B1199,'大货清单（不定期按GOMS更新）'!A:H,8,0)</f>
        <v>109-25010102</v>
      </c>
      <c r="D1199" s="27" t="str">
        <f>VLOOKUP(B1199,'大货清单（不定期按GOMS更新）'!A:C,3,0)</f>
        <v>CL2501A-02</v>
      </c>
      <c r="E1199" s="27" t="str">
        <f>VLOOKUP(B1199,'大货清单（不定期按GOMS更新）'!A:H,4,0)</f>
        <v>PL</v>
      </c>
      <c r="F1199" s="27" t="str">
        <f>VLOOKUP(B1199,'大货清单（不定期按GOMS更新）'!A:H,2,0)</f>
        <v>FLOOR ONE S6 Stretch Steam Plus</v>
      </c>
      <c r="G1199" s="28" t="str">
        <f>VLOOKUP(B1199,'大货清单（不定期按GOMS更新）'!A:I,9,FALSE)</f>
        <v>6932485011551</v>
      </c>
      <c r="H1199" s="27" t="str">
        <f>VLOOKUP(B1199,'大货清单（不定期按GOMS更新）'!A:H,7,0)</f>
        <v>WHITE</v>
      </c>
      <c r="I1199" s="27" t="str">
        <f>VLOOKUP(B1199,'大货清单（不定期按GOMS更新）'!A:F,6,FALSE)</f>
        <v>ACTIVE</v>
      </c>
      <c r="J1199" s="27" t="str">
        <f>VLOOKUP(B1199,'大货清单（不定期按GOMS更新）'!A:K,11,FALSE)</f>
        <v>8.65</v>
      </c>
      <c r="K1199" s="27" t="str">
        <f>VLOOKUP(B1199,'大货清单（不定期按GOMS更新）'!A:N,12,FALSE)</f>
        <v>316</v>
      </c>
      <c r="L1199" s="27" t="str">
        <f>VLOOKUP(B1199,'大货清单（不定期按GOMS更新）'!A:M,13,FALSE)</f>
        <v>290</v>
      </c>
      <c r="M1199" s="27" t="str">
        <f>VLOOKUP(B1199,'大货清单（不定期按GOMS更新）'!A:N,14,FALSE)</f>
        <v>718</v>
      </c>
      <c r="N1199" s="58" t="s">
        <v>14500</v>
      </c>
      <c r="O1199" s="27">
        <f>IFERROR(VLOOKUP(N1199,'散件迭代（不定期更新）'!C:J,8,FALSE),0)</f>
        <v>0</v>
      </c>
      <c r="P1199" s="27">
        <f>IFERROR(VLOOKUP(N1199,'散件（更新）'!B:H,3,FALSE),0)</f>
        <v>0</v>
      </c>
      <c r="Q1199" s="27" t="str">
        <f>VLOOKUP(N1199,'散件（更新）'!B:H,2,FALSE)</f>
        <v>114-25010105</v>
      </c>
      <c r="R1199" s="27" t="str">
        <f>VLOOKUP(N1199,'散件（更新）'!B:H,7,FALSE)</f>
        <v>Pump</v>
      </c>
      <c r="S1199" s="27" t="str">
        <f>VLOOKUP(N1199,'散件（更新）'!B:E,4,FALSE)</f>
        <v>https://tineco-yxzt.oss-accelerate.aliyuncs.com/20250901/gaoyadiancishuibeng_1756706129757.jpg</v>
      </c>
      <c r="T1199" s="27" t="s">
        <v>8759</v>
      </c>
      <c r="U1199" s="28" t="str">
        <f>VLOOKUP(N1199,'散件（更新）'!B:G,6,FALSE)</f>
        <v>SP;CL2501A-01;CL2501高压电磁水泵</v>
      </c>
      <c r="V1199" s="28">
        <f>VLOOKUP(N1199,'散件（更新）'!B:I,8,FALSE)</f>
        <v>6932485012053</v>
      </c>
    </row>
    <row r="1200" spans="1:22" ht="20.149999999999999" customHeight="1">
      <c r="A1200" s="57">
        <v>46169</v>
      </c>
      <c r="B1200" s="58" t="s">
        <v>13679</v>
      </c>
      <c r="C1200" s="27" t="str">
        <f>VLOOKUP(B1200,'大货清单（不定期按GOMS更新）'!A:H,8,0)</f>
        <v>109-25010102</v>
      </c>
      <c r="D1200" s="27" t="str">
        <f>VLOOKUP(B1200,'大货清单（不定期按GOMS更新）'!A:C,3,0)</f>
        <v>CL2501A-02</v>
      </c>
      <c r="E1200" s="27" t="str">
        <f>VLOOKUP(B1200,'大货清单（不定期按GOMS更新）'!A:H,4,0)</f>
        <v>PL</v>
      </c>
      <c r="F1200" s="27" t="str">
        <f>VLOOKUP(B1200,'大货清单（不定期按GOMS更新）'!A:H,2,0)</f>
        <v>FLOOR ONE S6 Stretch Steam Plus</v>
      </c>
      <c r="G1200" s="28" t="str">
        <f>VLOOKUP(B1200,'大货清单（不定期按GOMS更新）'!A:I,9,FALSE)</f>
        <v>6932485011551</v>
      </c>
      <c r="H1200" s="27" t="str">
        <f>VLOOKUP(B1200,'大货清单（不定期按GOMS更新）'!A:H,7,0)</f>
        <v>WHITE</v>
      </c>
      <c r="I1200" s="27" t="str">
        <f>VLOOKUP(B1200,'大货清单（不定期按GOMS更新）'!A:F,6,FALSE)</f>
        <v>ACTIVE</v>
      </c>
      <c r="J1200" s="27" t="str">
        <f>VLOOKUP(B1200,'大货清单（不定期按GOMS更新）'!A:K,11,FALSE)</f>
        <v>8.65</v>
      </c>
      <c r="K1200" s="27" t="str">
        <f>VLOOKUP(B1200,'大货清单（不定期按GOMS更新）'!A:N,12,FALSE)</f>
        <v>316</v>
      </c>
      <c r="L1200" s="27" t="str">
        <f>VLOOKUP(B1200,'大货清单（不定期按GOMS更新）'!A:M,13,FALSE)</f>
        <v>290</v>
      </c>
      <c r="M1200" s="27" t="str">
        <f>VLOOKUP(B1200,'大货清单（不定期按GOMS更新）'!A:N,14,FALSE)</f>
        <v>718</v>
      </c>
      <c r="N1200" s="58" t="s">
        <v>14432</v>
      </c>
      <c r="O1200" s="27">
        <f>IFERROR(VLOOKUP(N1200,'散件迭代（不定期更新）'!C:J,8,FALSE),0)</f>
        <v>0</v>
      </c>
      <c r="P1200" s="27">
        <f>IFERROR(VLOOKUP(N1200,'散件（更新）'!B:H,3,FALSE),0)</f>
        <v>0</v>
      </c>
      <c r="Q1200" s="27" t="str">
        <f>VLOOKUP(N1200,'散件（更新）'!B:H,2,FALSE)</f>
        <v>114-25010002</v>
      </c>
      <c r="R1200" s="27" t="str">
        <f>VLOOKUP(N1200,'散件（更新）'!B:H,7,FALSE)</f>
        <v>Handle</v>
      </c>
      <c r="S1200" s="27" t="str">
        <f>VLOOKUP(N1200,'散件（更新）'!B:E,4,FALSE)</f>
        <v>https://tineco-yxzt.oss-accelerate.aliyuncs.com/20250828/shoubing_1756370893810.jpg</v>
      </c>
      <c r="T1200" s="27" t="s">
        <v>8759</v>
      </c>
      <c r="U1200" s="28" t="str">
        <f>VLOOKUP(N1200,'散件（更新）'!B:G,6,FALSE)</f>
        <v>SP;CL2501-01;手柄组件</v>
      </c>
      <c r="V1200" s="28">
        <f>VLOOKUP(N1200,'散件（更新）'!B:I,8,FALSE)</f>
        <v>6932485010837</v>
      </c>
    </row>
    <row r="1201" spans="1:22" ht="20.149999999999999" customHeight="1">
      <c r="A1201" s="57">
        <v>46169</v>
      </c>
      <c r="B1201" s="58" t="s">
        <v>13679</v>
      </c>
      <c r="C1201" s="27" t="str">
        <f>VLOOKUP(B1201,'大货清单（不定期按GOMS更新）'!A:H,8,0)</f>
        <v>109-25010102</v>
      </c>
      <c r="D1201" s="27" t="str">
        <f>VLOOKUP(B1201,'大货清单（不定期按GOMS更新）'!A:C,3,0)</f>
        <v>CL2501A-02</v>
      </c>
      <c r="E1201" s="27" t="str">
        <f>VLOOKUP(B1201,'大货清单（不定期按GOMS更新）'!A:H,4,0)</f>
        <v>PL</v>
      </c>
      <c r="F1201" s="27" t="str">
        <f>VLOOKUP(B1201,'大货清单（不定期按GOMS更新）'!A:H,2,0)</f>
        <v>FLOOR ONE S6 Stretch Steam Plus</v>
      </c>
      <c r="G1201" s="28" t="str">
        <f>VLOOKUP(B1201,'大货清单（不定期按GOMS更新）'!A:I,9,FALSE)</f>
        <v>6932485011551</v>
      </c>
      <c r="H1201" s="27" t="str">
        <f>VLOOKUP(B1201,'大货清单（不定期按GOMS更新）'!A:H,7,0)</f>
        <v>WHITE</v>
      </c>
      <c r="I1201" s="27" t="str">
        <f>VLOOKUP(B1201,'大货清单（不定期按GOMS更新）'!A:F,6,FALSE)</f>
        <v>ACTIVE</v>
      </c>
      <c r="J1201" s="27" t="str">
        <f>VLOOKUP(B1201,'大货清单（不定期按GOMS更新）'!A:K,11,FALSE)</f>
        <v>8.65</v>
      </c>
      <c r="K1201" s="27" t="str">
        <f>VLOOKUP(B1201,'大货清单（不定期按GOMS更新）'!A:N,12,FALSE)</f>
        <v>316</v>
      </c>
      <c r="L1201" s="27" t="str">
        <f>VLOOKUP(B1201,'大货清单（不定期按GOMS更新）'!A:M,13,FALSE)</f>
        <v>290</v>
      </c>
      <c r="M1201" s="27" t="str">
        <f>VLOOKUP(B1201,'大货清单（不定期按GOMS更新）'!A:N,14,FALSE)</f>
        <v>718</v>
      </c>
      <c r="N1201" s="58" t="s">
        <v>15750</v>
      </c>
      <c r="O1201" s="27">
        <f>IFERROR(VLOOKUP(N1201,'散件迭代（不定期更新）'!C:J,8,FALSE),0)</f>
        <v>0</v>
      </c>
      <c r="P1201" s="27">
        <f>IFERROR(VLOOKUP(N1201,'散件（更新）'!B:H,3,FALSE),0)</f>
        <v>0</v>
      </c>
      <c r="Q1201" s="27" t="str">
        <f>VLOOKUP(N1201,'散件（更新）'!B:H,2,FALSE)</f>
        <v>114-25010100</v>
      </c>
      <c r="R1201" s="27" t="str">
        <f>VLOOKUP(N1201,'散件（更新）'!B:H,7,FALSE)</f>
        <v>Clean Water Tank</v>
      </c>
      <c r="S1201" s="27" t="str">
        <f>VLOOKUP(N1201,'散件（更新）'!B:E,4,FALSE)</f>
        <v>https://tineco-yxzt.oss-accelerate.aliyuncs.com/20250901/qingshuixiang_1756705798685.jpg</v>
      </c>
      <c r="T1201" s="27" t="s">
        <v>8759</v>
      </c>
      <c r="U1201" s="28" t="str">
        <f>VLOOKUP(N1201,'散件（更新）'!B:G,6,FALSE)</f>
        <v>SP;CL2501A-01;清水箱组件</v>
      </c>
      <c r="V1201" s="28">
        <f>VLOOKUP(N1201,'散件（更新）'!B:I,8,FALSE)</f>
        <v>6932485012008</v>
      </c>
    </row>
    <row r="1202" spans="1:22" ht="20.149999999999999" customHeight="1">
      <c r="A1202" s="57">
        <v>46169</v>
      </c>
      <c r="B1202" s="58" t="s">
        <v>13679</v>
      </c>
      <c r="C1202" s="27" t="str">
        <f>VLOOKUP(B1202,'大货清单（不定期按GOMS更新）'!A:H,8,0)</f>
        <v>109-25010102</v>
      </c>
      <c r="D1202" s="27" t="str">
        <f>VLOOKUP(B1202,'大货清单（不定期按GOMS更新）'!A:C,3,0)</f>
        <v>CL2501A-02</v>
      </c>
      <c r="E1202" s="27" t="str">
        <f>VLOOKUP(B1202,'大货清单（不定期按GOMS更新）'!A:H,4,0)</f>
        <v>PL</v>
      </c>
      <c r="F1202" s="27" t="str">
        <f>VLOOKUP(B1202,'大货清单（不定期按GOMS更新）'!A:H,2,0)</f>
        <v>FLOOR ONE S6 Stretch Steam Plus</v>
      </c>
      <c r="G1202" s="28" t="str">
        <f>VLOOKUP(B1202,'大货清单（不定期按GOMS更新）'!A:I,9,FALSE)</f>
        <v>6932485011551</v>
      </c>
      <c r="H1202" s="27" t="str">
        <f>VLOOKUP(B1202,'大货清单（不定期按GOMS更新）'!A:H,7,0)</f>
        <v>WHITE</v>
      </c>
      <c r="I1202" s="27" t="str">
        <f>VLOOKUP(B1202,'大货清单（不定期按GOMS更新）'!A:F,6,FALSE)</f>
        <v>ACTIVE</v>
      </c>
      <c r="J1202" s="27" t="str">
        <f>VLOOKUP(B1202,'大货清单（不定期按GOMS更新）'!A:K,11,FALSE)</f>
        <v>8.65</v>
      </c>
      <c r="K1202" s="27" t="str">
        <f>VLOOKUP(B1202,'大货清单（不定期按GOMS更新）'!A:N,12,FALSE)</f>
        <v>316</v>
      </c>
      <c r="L1202" s="27" t="str">
        <f>VLOOKUP(B1202,'大货清单（不定期按GOMS更新）'!A:M,13,FALSE)</f>
        <v>290</v>
      </c>
      <c r="M1202" s="27" t="str">
        <f>VLOOKUP(B1202,'大货清单（不定期按GOMS更新）'!A:N,14,FALSE)</f>
        <v>718</v>
      </c>
      <c r="N1202" s="58" t="s">
        <v>15634</v>
      </c>
      <c r="O1202" s="27">
        <f>IFERROR(VLOOKUP(N1202,'散件迭代（不定期更新）'!C:J,8,FALSE),0)</f>
        <v>0</v>
      </c>
      <c r="P1202" s="27">
        <f>IFERROR(VLOOKUP(N1202,'散件（更新）'!B:H,3,FALSE),0)</f>
        <v>0</v>
      </c>
      <c r="Q1202" s="27" t="str">
        <f>VLOOKUP(N1202,'散件（更新）'!B:H,2,FALSE)</f>
        <v>114-25010001</v>
      </c>
      <c r="R1202" s="27" t="str">
        <f>VLOOKUP(N1202,'散件（更新）'!B:H,7,FALSE)</f>
        <v>Dirt Water Tank</v>
      </c>
      <c r="S1202" s="27" t="str">
        <f>VLOOKUP(N1202,'散件（更新）'!B:E,4,FALSE)</f>
        <v>https://tineco-yxzt.oss-accelerate.aliyuncs.com/20250828/huishoutong_1756370741599.jpg</v>
      </c>
      <c r="T1202" s="27" t="s">
        <v>8759</v>
      </c>
      <c r="U1202" s="28" t="str">
        <f>VLOOKUP(N1202,'散件（更新）'!B:G,6,FALSE)</f>
        <v>SP;CL2501-01;回收桶组件</v>
      </c>
      <c r="V1202" s="28">
        <f>VLOOKUP(N1202,'散件（更新）'!B:I,8,FALSE)</f>
        <v>6932485010820</v>
      </c>
    </row>
    <row r="1203" spans="1:22" ht="20.149999999999999" customHeight="1">
      <c r="A1203" s="57">
        <v>46169</v>
      </c>
      <c r="B1203" s="58" t="s">
        <v>13709</v>
      </c>
      <c r="C1203" s="27" t="str">
        <f>VLOOKUP(B1203,'大货清单（不定期按GOMS更新）'!A:H,8,0)</f>
        <v>109-24670401</v>
      </c>
      <c r="D1203" s="27" t="str">
        <f>VLOOKUP(B1203,'大货清单（不定期按GOMS更新）'!A:C,3,0)</f>
        <v>CL2467D-01</v>
      </c>
      <c r="E1203" s="27" t="str">
        <f>VLOOKUP(B1203,'大货清单（不定期按GOMS更新）'!A:H,4,0)</f>
        <v>DE,FR,IT,BE,ES,PL,SE,NL</v>
      </c>
      <c r="F1203" s="27" t="str">
        <f>VLOOKUP(B1203,'大货清单（不定期按GOMS更新）'!A:H,2,0)</f>
        <v>Floor One S9 Master</v>
      </c>
      <c r="G1203" s="28">
        <f>VLOOKUP(B1203,'大货清单（不定期按GOMS更新）'!A:I,9,FALSE)</f>
        <v>6932485017836</v>
      </c>
      <c r="H1203" s="27" t="str">
        <f>VLOOKUP(B1203,'大货清单（不定期按GOMS更新）'!A:H,7,0)</f>
        <v>BLACK</v>
      </c>
      <c r="I1203" s="27" t="str">
        <f>VLOOKUP(B1203,'大货清单（不定期按GOMS更新）'!A:F,6,FALSE)</f>
        <v>ACTIVE</v>
      </c>
      <c r="J1203" s="27" t="str">
        <f>VLOOKUP(B1203,'大货清单（不定期按GOMS更新）'!A:K,11,FALSE)</f>
        <v>8.4</v>
      </c>
      <c r="K1203" s="27" t="str">
        <f>VLOOKUP(B1203,'大货清单（不定期按GOMS更新）'!A:N,12,FALSE)</f>
        <v>773</v>
      </c>
      <c r="L1203" s="27" t="str">
        <f>VLOOKUP(B1203,'大货清单（不定期按GOMS更新）'!A:M,13,FALSE)</f>
        <v>333</v>
      </c>
      <c r="M1203" s="27" t="str">
        <f>VLOOKUP(B1203,'大货清单（不定期按GOMS更新）'!A:N,14,FALSE)</f>
        <v>315</v>
      </c>
      <c r="N1203" s="58" t="s">
        <v>10012</v>
      </c>
      <c r="O1203" s="27">
        <f>IFERROR(VLOOKUP(N1203,'散件迭代（不定期更新）'!C:J,8,FALSE),0)</f>
        <v>0</v>
      </c>
      <c r="P1203" s="27">
        <f>IFERROR(VLOOKUP(N1203,'散件（更新）'!B:H,3,FALSE),0)</f>
        <v>0</v>
      </c>
      <c r="Q1203" s="27" t="str">
        <f>VLOOKUP(N1203,'散件（更新）'!B:H,2,FALSE)</f>
        <v>114-25400000</v>
      </c>
      <c r="R1203" s="27" t="str">
        <f>VLOOKUP(N1203,'散件（更新）'!B:H,7,FALSE)</f>
        <v>Brush Roller</v>
      </c>
      <c r="S1203" s="27" t="str">
        <f>VLOOKUP(N1203,'散件（更新）'!B:E,4,FALSE)</f>
        <v>https://tineco-yxzt.oss-accelerate.aliyuncs.com/20250707/weixinjietu_20250707181618_1751883975612.png</v>
      </c>
      <c r="T1203" s="27" t="s">
        <v>8759</v>
      </c>
      <c r="U1203" s="28" t="str">
        <f>VLOOKUP(N1203,'散件（更新）'!B:G,6,FALSE)</f>
        <v>SP;CL2540-02;耐热滚刷组件</v>
      </c>
      <c r="V1203" s="28">
        <f>VLOOKUP(N1203,'散件（更新）'!B:I,8,FALSE)</f>
        <v>6932485009091</v>
      </c>
    </row>
    <row r="1204" spans="1:22" ht="20.149999999999999" customHeight="1">
      <c r="A1204" s="57">
        <v>46169</v>
      </c>
      <c r="B1204" s="58" t="s">
        <v>13716</v>
      </c>
      <c r="C1204" s="27" t="str">
        <f>VLOOKUP(B1204,'大货清单（不定期按GOMS更新）'!A:H,8,0)</f>
        <v>109-25350101</v>
      </c>
      <c r="D1204" s="27" t="str">
        <f>VLOOKUP(B1204,'大货清单（不定期按GOMS更新）'!A:C,3,0)</f>
        <v>CL2535A-01</v>
      </c>
      <c r="E1204" s="27" t="str">
        <f>VLOOKUP(B1204,'大货清单（不定期按GOMS更新）'!A:H,4,0)</f>
        <v>DE,IT,FR,PL,ES,NL</v>
      </c>
      <c r="F1204" s="27" t="str">
        <f>VLOOKUP(B1204,'大货清单（不定期按GOMS更新）'!A:H,2,0)</f>
        <v>Floor One S5 Max</v>
      </c>
      <c r="G1204" s="28" t="str">
        <f>VLOOKUP(B1204,'大货清单（不定期按GOMS更新）'!A:I,9,FALSE)</f>
        <v>6932485008988</v>
      </c>
      <c r="H1204" s="27" t="str">
        <f>VLOOKUP(B1204,'大货清单（不定期按GOMS更新）'!A:H,7,0)</f>
        <v>WHITE</v>
      </c>
      <c r="I1204" s="27" t="str">
        <f>VLOOKUP(B1204,'大货清单（不定期按GOMS更新）'!A:F,6,FALSE)</f>
        <v>ACTIVE</v>
      </c>
      <c r="J1204" s="27" t="str">
        <f>VLOOKUP(B1204,'大货清单（不定期按GOMS更新）'!A:K,11,FALSE)</f>
        <v>9.2</v>
      </c>
      <c r="K1204" s="27" t="str">
        <f>VLOOKUP(B1204,'大货清单（不定期按GOMS更新）'!A:N,12,FALSE)</f>
        <v>712</v>
      </c>
      <c r="L1204" s="27" t="str">
        <f>VLOOKUP(B1204,'大货清单（不定期按GOMS更新）'!A:M,13,FALSE)</f>
        <v>321</v>
      </c>
      <c r="M1204" s="27" t="str">
        <f>VLOOKUP(B1204,'大货清单（不定期按GOMS更新）'!A:N,14,FALSE)</f>
        <v>278</v>
      </c>
      <c r="N1204" s="58" t="s">
        <v>8012</v>
      </c>
      <c r="O1204" s="27">
        <f>IFERROR(VLOOKUP(N1204,'散件迭代（不定期更新）'!C:J,8,FALSE),0)</f>
        <v>0</v>
      </c>
      <c r="P1204" s="27" t="str">
        <f>IFERROR(VLOOKUP(N1204,'散件（更新）'!B:H,3,FALSE),0)</f>
        <v/>
      </c>
      <c r="Q1204" s="27" t="str">
        <f>VLOOKUP(N1204,'散件（更新）'!B:H,2,FALSE)</f>
        <v>114-23761808</v>
      </c>
      <c r="R1204" s="27" t="str">
        <f>VLOOKUP(N1204,'散件（更新）'!B:H,7,FALSE)</f>
        <v>Sensor</v>
      </c>
      <c r="S1204" s="27" t="str">
        <f>VLOOKUP(N1204,'散件（更新）'!B:E,4,FALSE)</f>
        <v>https://tineco-yxzt.oss-accelerate.aliyuncs.com/20241219/weixintupian_202411141109496_1734589120839.jpg</v>
      </c>
      <c r="T1204" s="27" t="s">
        <v>8759</v>
      </c>
      <c r="U1204" s="28" t="str">
        <f>VLOOKUP(N1204,'散件（更新）'!B:G,6,FALSE)</f>
        <v>直通式光电液位传感器组件</v>
      </c>
      <c r="V1204" s="28">
        <f>VLOOKUP(N1204,'散件（更新）'!B:I,8,FALSE)</f>
        <v>6932485002474</v>
      </c>
    </row>
    <row r="1205" spans="1:22" ht="20.149999999999999" customHeight="1">
      <c r="A1205" s="57">
        <v>46169</v>
      </c>
      <c r="B1205" s="58" t="s">
        <v>13716</v>
      </c>
      <c r="C1205" s="27" t="str">
        <f>VLOOKUP(B1205,'大货清单（不定期按GOMS更新）'!A:H,8,0)</f>
        <v>109-25350101</v>
      </c>
      <c r="D1205" s="27" t="str">
        <f>VLOOKUP(B1205,'大货清单（不定期按GOMS更新）'!A:C,3,0)</f>
        <v>CL2535A-01</v>
      </c>
      <c r="E1205" s="27" t="str">
        <f>VLOOKUP(B1205,'大货清单（不定期按GOMS更新）'!A:H,4,0)</f>
        <v>DE,IT,FR,PL,ES,NL</v>
      </c>
      <c r="F1205" s="27" t="str">
        <f>VLOOKUP(B1205,'大货清单（不定期按GOMS更新）'!A:H,2,0)</f>
        <v>Floor One S5 Max</v>
      </c>
      <c r="G1205" s="28" t="str">
        <f>VLOOKUP(B1205,'大货清单（不定期按GOMS更新）'!A:I,9,FALSE)</f>
        <v>6932485008988</v>
      </c>
      <c r="H1205" s="27" t="str">
        <f>VLOOKUP(B1205,'大货清单（不定期按GOMS更新）'!A:H,7,0)</f>
        <v>WHITE</v>
      </c>
      <c r="I1205" s="27" t="str">
        <f>VLOOKUP(B1205,'大货清单（不定期按GOMS更新）'!A:F,6,FALSE)</f>
        <v>ACTIVE</v>
      </c>
      <c r="J1205" s="27" t="str">
        <f>VLOOKUP(B1205,'大货清单（不定期按GOMS更新）'!A:K,11,FALSE)</f>
        <v>9.2</v>
      </c>
      <c r="K1205" s="27" t="str">
        <f>VLOOKUP(B1205,'大货清单（不定期按GOMS更新）'!A:N,12,FALSE)</f>
        <v>712</v>
      </c>
      <c r="L1205" s="27" t="str">
        <f>VLOOKUP(B1205,'大货清单（不定期按GOMS更新）'!A:M,13,FALSE)</f>
        <v>321</v>
      </c>
      <c r="M1205" s="27" t="str">
        <f>VLOOKUP(B1205,'大货清单（不定期按GOMS更新）'!A:N,14,FALSE)</f>
        <v>278</v>
      </c>
      <c r="N1205" s="58" t="s">
        <v>4708</v>
      </c>
      <c r="O1205" s="27">
        <f>IFERROR(VLOOKUP(N1205,'散件迭代（不定期更新）'!C:J,8,FALSE),0)</f>
        <v>0</v>
      </c>
      <c r="P1205" s="27">
        <f>IFERROR(VLOOKUP(N1205,'散件（更新）'!B:H,3,FALSE),0)</f>
        <v>0</v>
      </c>
      <c r="Q1205" s="27" t="str">
        <f>VLOOKUP(N1205,'散件（更新）'!B:H,2,FALSE)</f>
        <v>114-23280212</v>
      </c>
      <c r="R1205" s="27" t="str">
        <f>VLOOKUP(N1205,'散件（更新）'!B:H,7,FALSE)</f>
        <v>Sensor</v>
      </c>
      <c r="S1205" s="27" t="str">
        <f>VLOOKUP(N1205,'散件（更新）'!B:E,4,FALSE)</f>
        <v>https://tineco-yxzt.oss-accelerate.aliyuncs.com/20240306/hongwai_1709692389165.GIF</v>
      </c>
      <c r="T1205" s="27" t="s">
        <v>8759</v>
      </c>
      <c r="U1205" s="28" t="str">
        <f>VLOOKUP(N1205,'散件（更新）'!B:G,6,FALSE)</f>
        <v>红外脏污传感器板组件</v>
      </c>
      <c r="V1205" s="28">
        <f>VLOOKUP(N1205,'散件（更新）'!B:I,8,FALSE)</f>
        <v>6974950107222</v>
      </c>
    </row>
    <row r="1206" spans="1:22" ht="20.149999999999999" customHeight="1">
      <c r="A1206" s="57">
        <v>46169</v>
      </c>
      <c r="B1206" s="58" t="s">
        <v>13716</v>
      </c>
      <c r="C1206" s="27" t="str">
        <f>VLOOKUP(B1206,'大货清单（不定期按GOMS更新）'!A:H,8,0)</f>
        <v>109-25350101</v>
      </c>
      <c r="D1206" s="27" t="str">
        <f>VLOOKUP(B1206,'大货清单（不定期按GOMS更新）'!A:C,3,0)</f>
        <v>CL2535A-01</v>
      </c>
      <c r="E1206" s="27" t="str">
        <f>VLOOKUP(B1206,'大货清单（不定期按GOMS更新）'!A:H,4,0)</f>
        <v>DE,IT,FR,PL,ES,NL</v>
      </c>
      <c r="F1206" s="27" t="str">
        <f>VLOOKUP(B1206,'大货清单（不定期按GOMS更新）'!A:H,2,0)</f>
        <v>Floor One S5 Max</v>
      </c>
      <c r="G1206" s="28" t="str">
        <f>VLOOKUP(B1206,'大货清单（不定期按GOMS更新）'!A:I,9,FALSE)</f>
        <v>6932485008988</v>
      </c>
      <c r="H1206" s="27" t="str">
        <f>VLOOKUP(B1206,'大货清单（不定期按GOMS更新）'!A:H,7,0)</f>
        <v>WHITE</v>
      </c>
      <c r="I1206" s="27" t="str">
        <f>VLOOKUP(B1206,'大货清单（不定期按GOMS更新）'!A:F,6,FALSE)</f>
        <v>ACTIVE</v>
      </c>
      <c r="J1206" s="27" t="str">
        <f>VLOOKUP(B1206,'大货清单（不定期按GOMS更新）'!A:K,11,FALSE)</f>
        <v>9.2</v>
      </c>
      <c r="K1206" s="27" t="str">
        <f>VLOOKUP(B1206,'大货清单（不定期按GOMS更新）'!A:N,12,FALSE)</f>
        <v>712</v>
      </c>
      <c r="L1206" s="27" t="str">
        <f>VLOOKUP(B1206,'大货清单（不定期按GOMS更新）'!A:M,13,FALSE)</f>
        <v>321</v>
      </c>
      <c r="M1206" s="27" t="str">
        <f>VLOOKUP(B1206,'大货清单（不定期按GOMS更新）'!A:N,14,FALSE)</f>
        <v>278</v>
      </c>
      <c r="N1206" s="58" t="s">
        <v>8082</v>
      </c>
      <c r="O1206" s="27">
        <f>IFERROR(VLOOKUP(N1206,'散件迭代（不定期更新）'!C:J,8,FALSE),0)</f>
        <v>0</v>
      </c>
      <c r="P1206" s="27" t="str">
        <f>IFERROR(VLOOKUP(N1206,'散件（更新）'!B:H,3,FALSE),0)</f>
        <v/>
      </c>
      <c r="Q1206" s="27" t="str">
        <f>VLOOKUP(N1206,'散件（更新）'!B:H,2,FALSE)</f>
        <v>114-23761801</v>
      </c>
      <c r="R1206" s="27" t="str">
        <f>VLOOKUP(N1206,'散件（更新）'!B:H,7,FALSE)</f>
        <v>Brush Roller</v>
      </c>
      <c r="S1206" s="27" t="str">
        <f>VLOOKUP(N1206,'散件（更新）'!B:E,4,FALSE)</f>
        <v>https://tineco-yxzt.oss-accelerate.aliyuncs.com/20241219/weixintupian_20241114110949_1734578233397.jpg</v>
      </c>
      <c r="T1206" s="27" t="s">
        <v>8759</v>
      </c>
      <c r="U1206" s="28" t="str">
        <f>VLOOKUP(N1206,'散件（更新）'!B:G,6,FALSE)</f>
        <v>耐热滚刷组件</v>
      </c>
      <c r="V1206" s="28">
        <f>VLOOKUP(N1206,'散件（更新）'!B:I,8,FALSE)</f>
        <v>6932485002405</v>
      </c>
    </row>
    <row r="1207" spans="1:22" ht="20.149999999999999" customHeight="1">
      <c r="A1207" s="57">
        <v>46169</v>
      </c>
      <c r="B1207" s="58" t="s">
        <v>13716</v>
      </c>
      <c r="C1207" s="27" t="str">
        <f>VLOOKUP(B1207,'大货清单（不定期按GOMS更新）'!A:H,8,0)</f>
        <v>109-25350101</v>
      </c>
      <c r="D1207" s="27" t="str">
        <f>VLOOKUP(B1207,'大货清单（不定期按GOMS更新）'!A:C,3,0)</f>
        <v>CL2535A-01</v>
      </c>
      <c r="E1207" s="27" t="str">
        <f>VLOOKUP(B1207,'大货清单（不定期按GOMS更新）'!A:H,4,0)</f>
        <v>DE,IT,FR,PL,ES,NL</v>
      </c>
      <c r="F1207" s="27" t="str">
        <f>VLOOKUP(B1207,'大货清单（不定期按GOMS更新）'!A:H,2,0)</f>
        <v>Floor One S5 Max</v>
      </c>
      <c r="G1207" s="28" t="str">
        <f>VLOOKUP(B1207,'大货清单（不定期按GOMS更新）'!A:I,9,FALSE)</f>
        <v>6932485008988</v>
      </c>
      <c r="H1207" s="27" t="str">
        <f>VLOOKUP(B1207,'大货清单（不定期按GOMS更新）'!A:H,7,0)</f>
        <v>WHITE</v>
      </c>
      <c r="I1207" s="27" t="str">
        <f>VLOOKUP(B1207,'大货清单（不定期按GOMS更新）'!A:F,6,FALSE)</f>
        <v>ACTIVE</v>
      </c>
      <c r="J1207" s="27" t="str">
        <f>VLOOKUP(B1207,'大货清单（不定期按GOMS更新）'!A:K,11,FALSE)</f>
        <v>9.2</v>
      </c>
      <c r="K1207" s="27" t="str">
        <f>VLOOKUP(B1207,'大货清单（不定期按GOMS更新）'!A:N,12,FALSE)</f>
        <v>712</v>
      </c>
      <c r="L1207" s="27" t="str">
        <f>VLOOKUP(B1207,'大货清单（不定期按GOMS更新）'!A:M,13,FALSE)</f>
        <v>321</v>
      </c>
      <c r="M1207" s="27" t="str">
        <f>VLOOKUP(B1207,'大货清单（不定期按GOMS更新）'!A:N,14,FALSE)</f>
        <v>278</v>
      </c>
      <c r="N1207" s="58" t="s">
        <v>7530</v>
      </c>
      <c r="O1207" s="27" t="str">
        <f>IFERROR(VLOOKUP(N1207,'散件迭代（不定期更新）'!C:J,8,FALSE),0)</f>
        <v>A64</v>
      </c>
      <c r="P1207" s="27">
        <f>IFERROR(VLOOKUP(N1207,'散件（更新）'!B:H,3,FALSE),0)</f>
        <v>0</v>
      </c>
      <c r="Q1207" s="27" t="str">
        <f>VLOOKUP(N1207,'散件（更新）'!B:H,2,FALSE)</f>
        <v>114-23280222</v>
      </c>
      <c r="R1207" s="27" t="str">
        <f>VLOOKUP(N1207,'散件（更新）'!B:H,7,FALSE)</f>
        <v>HEPA Assy</v>
      </c>
      <c r="S1207" s="27" t="str">
        <f>VLOOKUP(N1207,'散件（更新）'!B:E,4,FALSE)</f>
        <v>https://tineco-yxzt.oss-accelerate.aliyuncs.com/20240822/HEPA_1724286749680.jpg</v>
      </c>
      <c r="T1207" s="27" t="s">
        <v>8759</v>
      </c>
      <c r="U1207" s="28" t="str">
        <f>VLOOKUP(N1207,'散件（更新）'!B:G,6,FALSE)</f>
        <v>回收桶过滤器组件</v>
      </c>
      <c r="V1207" s="28">
        <f>VLOOKUP(N1207,'散件（更新）'!B:I,8,FALSE)</f>
        <v>6932485000470</v>
      </c>
    </row>
    <row r="1208" spans="1:22" ht="20.149999999999999" customHeight="1">
      <c r="A1208" s="57">
        <v>46169</v>
      </c>
      <c r="B1208" s="58" t="s">
        <v>13716</v>
      </c>
      <c r="C1208" s="27" t="str">
        <f>VLOOKUP(B1208,'大货清单（不定期按GOMS更新）'!A:H,8,0)</f>
        <v>109-25350101</v>
      </c>
      <c r="D1208" s="27" t="str">
        <f>VLOOKUP(B1208,'大货清单（不定期按GOMS更新）'!A:C,3,0)</f>
        <v>CL2535A-01</v>
      </c>
      <c r="E1208" s="27" t="str">
        <f>VLOOKUP(B1208,'大货清单（不定期按GOMS更新）'!A:H,4,0)</f>
        <v>DE,IT,FR,PL,ES,NL</v>
      </c>
      <c r="F1208" s="27" t="str">
        <f>VLOOKUP(B1208,'大货清单（不定期按GOMS更新）'!A:H,2,0)</f>
        <v>Floor One S5 Max</v>
      </c>
      <c r="G1208" s="28" t="str">
        <f>VLOOKUP(B1208,'大货清单（不定期按GOMS更新）'!A:I,9,FALSE)</f>
        <v>6932485008988</v>
      </c>
      <c r="H1208" s="27" t="str">
        <f>VLOOKUP(B1208,'大货清单（不定期按GOMS更新）'!A:H,7,0)</f>
        <v>WHITE</v>
      </c>
      <c r="I1208" s="27" t="str">
        <f>VLOOKUP(B1208,'大货清单（不定期按GOMS更新）'!A:F,6,FALSE)</f>
        <v>ACTIVE</v>
      </c>
      <c r="J1208" s="27" t="str">
        <f>VLOOKUP(B1208,'大货清单（不定期按GOMS更新）'!A:K,11,FALSE)</f>
        <v>9.2</v>
      </c>
      <c r="K1208" s="27" t="str">
        <f>VLOOKUP(B1208,'大货清单（不定期按GOMS更新）'!A:N,12,FALSE)</f>
        <v>712</v>
      </c>
      <c r="L1208" s="27" t="str">
        <f>VLOOKUP(B1208,'大货清单（不定期按GOMS更新）'!A:M,13,FALSE)</f>
        <v>321</v>
      </c>
      <c r="M1208" s="27" t="str">
        <f>VLOOKUP(B1208,'大货清单（不定期按GOMS更新）'!A:N,14,FALSE)</f>
        <v>278</v>
      </c>
      <c r="N1208" s="58" t="s">
        <v>7847</v>
      </c>
      <c r="O1208" s="27">
        <f>IFERROR(VLOOKUP(N1208,'散件迭代（不定期更新）'!C:J,8,FALSE),0)</f>
        <v>0</v>
      </c>
      <c r="P1208" s="27" t="str">
        <f>IFERROR(VLOOKUP(N1208,'散件（更新）'!B:H,3,FALSE),0)</f>
        <v/>
      </c>
      <c r="Q1208" s="27" t="str">
        <f>VLOOKUP(N1208,'散件（更新）'!B:H,2,FALSE)</f>
        <v>114-24580105</v>
      </c>
      <c r="R1208" s="27" t="str">
        <f>VLOOKUP(N1208,'散件（更新）'!B:H,7,FALSE)</f>
        <v>Charging Base</v>
      </c>
      <c r="S1208" s="27" t="str">
        <f>VLOOKUP(N1208,'散件（更新）'!B:E,4,FALSE)</f>
        <v>https://tineco-yxzt.oss-accelerate.aliyuncs.com/20241231/honggantuopan_1735610350172.png</v>
      </c>
      <c r="T1208" s="27" t="s">
        <v>19306</v>
      </c>
      <c r="U1208" s="28" t="str">
        <f>VLOOKUP(N1208,'散件（更新）'!B:G,6,FALSE)</f>
        <v>SP;CL2458A-02;烘干托盘组件</v>
      </c>
      <c r="V1208" s="28">
        <f>VLOOKUP(N1208,'散件（更新）'!B:I,8,FALSE)</f>
        <v>6932485004539</v>
      </c>
    </row>
    <row r="1209" spans="1:22" ht="20.149999999999999" customHeight="1">
      <c r="A1209" s="57">
        <v>46169</v>
      </c>
      <c r="B1209" s="58" t="s">
        <v>13716</v>
      </c>
      <c r="C1209" s="27" t="str">
        <f>VLOOKUP(B1209,'大货清单（不定期按GOMS更新）'!A:H,8,0)</f>
        <v>109-25350101</v>
      </c>
      <c r="D1209" s="27" t="str">
        <f>VLOOKUP(B1209,'大货清单（不定期按GOMS更新）'!A:C,3,0)</f>
        <v>CL2535A-01</v>
      </c>
      <c r="E1209" s="27" t="str">
        <f>VLOOKUP(B1209,'大货清单（不定期按GOMS更新）'!A:H,4,0)</f>
        <v>DE,IT,FR,PL,ES,NL</v>
      </c>
      <c r="F1209" s="27" t="str">
        <f>VLOOKUP(B1209,'大货清单（不定期按GOMS更新）'!A:H,2,0)</f>
        <v>Floor One S5 Max</v>
      </c>
      <c r="G1209" s="28" t="str">
        <f>VLOOKUP(B1209,'大货清单（不定期按GOMS更新）'!A:I,9,FALSE)</f>
        <v>6932485008988</v>
      </c>
      <c r="H1209" s="27" t="str">
        <f>VLOOKUP(B1209,'大货清单（不定期按GOMS更新）'!A:H,7,0)</f>
        <v>WHITE</v>
      </c>
      <c r="I1209" s="27" t="str">
        <f>VLOOKUP(B1209,'大货清单（不定期按GOMS更新）'!A:F,6,FALSE)</f>
        <v>ACTIVE</v>
      </c>
      <c r="J1209" s="27" t="str">
        <f>VLOOKUP(B1209,'大货清单（不定期按GOMS更新）'!A:K,11,FALSE)</f>
        <v>9.2</v>
      </c>
      <c r="K1209" s="27" t="str">
        <f>VLOOKUP(B1209,'大货清单（不定期按GOMS更新）'!A:N,12,FALSE)</f>
        <v>712</v>
      </c>
      <c r="L1209" s="27" t="str">
        <f>VLOOKUP(B1209,'大货清单（不定期按GOMS更新）'!A:M,13,FALSE)</f>
        <v>321</v>
      </c>
      <c r="M1209" s="27" t="str">
        <f>VLOOKUP(B1209,'大货清单（不定期按GOMS更新）'!A:N,14,FALSE)</f>
        <v>278</v>
      </c>
      <c r="N1209" s="58" t="s">
        <v>8054</v>
      </c>
      <c r="O1209" s="27">
        <f>IFERROR(VLOOKUP(N1209,'散件迭代（不定期更新）'!C:J,8,FALSE),0)</f>
        <v>0</v>
      </c>
      <c r="P1209" s="27" t="str">
        <f>IFERROR(VLOOKUP(N1209,'散件（更新）'!B:H,3,FALSE),0)</f>
        <v/>
      </c>
      <c r="Q1209" s="27" t="str">
        <f>VLOOKUP(N1209,'散件（更新）'!B:H,2,FALSE)</f>
        <v>114-23761815</v>
      </c>
      <c r="R1209" s="27" t="str">
        <f>VLOOKUP(N1209,'散件（更新）'!B:H,7,FALSE)</f>
        <v>plastic part</v>
      </c>
      <c r="S1209" s="27" t="str">
        <f>VLOOKUP(N1209,'散件（更新）'!B:E,4,FALSE)</f>
        <v>https://tineco-yxzt.oss-accelerate.aliyuncs.com/20241219/62_1734590951668.jpg</v>
      </c>
      <c r="T1209" s="27" t="s">
        <v>8759</v>
      </c>
      <c r="U1209" s="28" t="str">
        <f>VLOOKUP(N1209,'散件（更新）'!B:G,6,FALSE)</f>
        <v>地刷充电头组件</v>
      </c>
      <c r="V1209" s="28">
        <f>VLOOKUP(N1209,'散件（更新）'!B:I,8,FALSE)</f>
        <v>6932485002559</v>
      </c>
    </row>
    <row r="1210" spans="1:22" ht="20.149999999999999" customHeight="1">
      <c r="A1210" s="57">
        <v>46169</v>
      </c>
      <c r="B1210" s="58" t="s">
        <v>13716</v>
      </c>
      <c r="C1210" s="27" t="str">
        <f>VLOOKUP(B1210,'大货清单（不定期按GOMS更新）'!A:H,8,0)</f>
        <v>109-25350101</v>
      </c>
      <c r="D1210" s="27" t="str">
        <f>VLOOKUP(B1210,'大货清单（不定期按GOMS更新）'!A:C,3,0)</f>
        <v>CL2535A-01</v>
      </c>
      <c r="E1210" s="27" t="str">
        <f>VLOOKUP(B1210,'大货清单（不定期按GOMS更新）'!A:H,4,0)</f>
        <v>DE,IT,FR,PL,ES,NL</v>
      </c>
      <c r="F1210" s="27" t="str">
        <f>VLOOKUP(B1210,'大货清单（不定期按GOMS更新）'!A:H,2,0)</f>
        <v>Floor One S5 Max</v>
      </c>
      <c r="G1210" s="28" t="str">
        <f>VLOOKUP(B1210,'大货清单（不定期按GOMS更新）'!A:I,9,FALSE)</f>
        <v>6932485008988</v>
      </c>
      <c r="H1210" s="27" t="str">
        <f>VLOOKUP(B1210,'大货清单（不定期按GOMS更新）'!A:H,7,0)</f>
        <v>WHITE</v>
      </c>
      <c r="I1210" s="27" t="str">
        <f>VLOOKUP(B1210,'大货清单（不定期按GOMS更新）'!A:F,6,FALSE)</f>
        <v>ACTIVE</v>
      </c>
      <c r="J1210" s="27" t="str">
        <f>VLOOKUP(B1210,'大货清单（不定期按GOMS更新）'!A:K,11,FALSE)</f>
        <v>9.2</v>
      </c>
      <c r="K1210" s="27" t="str">
        <f>VLOOKUP(B1210,'大货清单（不定期按GOMS更新）'!A:N,12,FALSE)</f>
        <v>712</v>
      </c>
      <c r="L1210" s="27" t="str">
        <f>VLOOKUP(B1210,'大货清单（不定期按GOMS更新）'!A:M,13,FALSE)</f>
        <v>321</v>
      </c>
      <c r="M1210" s="27" t="str">
        <f>VLOOKUP(B1210,'大货清单（不定期按GOMS更新）'!A:N,14,FALSE)</f>
        <v>278</v>
      </c>
      <c r="N1210" s="58" t="s">
        <v>10072</v>
      </c>
      <c r="O1210" s="27">
        <f>IFERROR(VLOOKUP(N1210,'散件迭代（不定期更新）'!C:J,8,FALSE),0)</f>
        <v>0</v>
      </c>
      <c r="P1210" s="27">
        <f>IFERROR(VLOOKUP(N1210,'散件（更新）'!B:H,3,FALSE),0)</f>
        <v>0</v>
      </c>
      <c r="Q1210" s="27" t="str">
        <f>VLOOKUP(N1210,'散件（更新）'!B:H,2,FALSE)</f>
        <v>114-23761902</v>
      </c>
      <c r="R1210" s="27" t="str">
        <f>VLOOKUP(N1210,'散件（更新）'!B:H,7,FALSE)</f>
        <v>plastic part</v>
      </c>
      <c r="S1210" s="27" t="str">
        <f>VLOOKUP(N1210,'散件（更新）'!B:E,4,FALSE)</f>
        <v>https://tineco-yxzt.oss-accelerate.aliyuncs.com/20250603/weixinjietu_20250530090631_1748929674665.png</v>
      </c>
      <c r="T1210" s="27" t="s">
        <v>8759</v>
      </c>
      <c r="U1210" s="28" t="str">
        <f>VLOOKUP(N1210,'散件（更新）'!B:G,6,FALSE)</f>
        <v>SP;CL2376S-02;转接头组件（带锁扣）</v>
      </c>
      <c r="V1210" s="28">
        <f>VLOOKUP(N1210,'散件（更新）'!B:I,8,FALSE)</f>
        <v>6932485008742</v>
      </c>
    </row>
    <row r="1211" spans="1:22" ht="20.149999999999999" customHeight="1">
      <c r="A1211" s="57">
        <v>46169</v>
      </c>
      <c r="B1211" s="58" t="s">
        <v>13716</v>
      </c>
      <c r="C1211" s="27" t="str">
        <f>VLOOKUP(B1211,'大货清单（不定期按GOMS更新）'!A:H,8,0)</f>
        <v>109-25350101</v>
      </c>
      <c r="D1211" s="27" t="str">
        <f>VLOOKUP(B1211,'大货清单（不定期按GOMS更新）'!A:C,3,0)</f>
        <v>CL2535A-01</v>
      </c>
      <c r="E1211" s="27" t="str">
        <f>VLOOKUP(B1211,'大货清单（不定期按GOMS更新）'!A:H,4,0)</f>
        <v>DE,IT,FR,PL,ES,NL</v>
      </c>
      <c r="F1211" s="27" t="str">
        <f>VLOOKUP(B1211,'大货清单（不定期按GOMS更新）'!A:H,2,0)</f>
        <v>Floor One S5 Max</v>
      </c>
      <c r="G1211" s="28" t="str">
        <f>VLOOKUP(B1211,'大货清单（不定期按GOMS更新）'!A:I,9,FALSE)</f>
        <v>6932485008988</v>
      </c>
      <c r="H1211" s="27" t="str">
        <f>VLOOKUP(B1211,'大货清单（不定期按GOMS更新）'!A:H,7,0)</f>
        <v>WHITE</v>
      </c>
      <c r="I1211" s="27" t="str">
        <f>VLOOKUP(B1211,'大货清单（不定期按GOMS更新）'!A:F,6,FALSE)</f>
        <v>ACTIVE</v>
      </c>
      <c r="J1211" s="27" t="str">
        <f>VLOOKUP(B1211,'大货清单（不定期按GOMS更新）'!A:K,11,FALSE)</f>
        <v>9.2</v>
      </c>
      <c r="K1211" s="27" t="str">
        <f>VLOOKUP(B1211,'大货清单（不定期按GOMS更新）'!A:N,12,FALSE)</f>
        <v>712</v>
      </c>
      <c r="L1211" s="27" t="str">
        <f>VLOOKUP(B1211,'大货清单（不定期按GOMS更新）'!A:M,13,FALSE)</f>
        <v>321</v>
      </c>
      <c r="M1211" s="27" t="str">
        <f>VLOOKUP(B1211,'大货清单（不定期按GOMS更新）'!A:N,14,FALSE)</f>
        <v>278</v>
      </c>
      <c r="N1211" s="58" t="s">
        <v>7823</v>
      </c>
      <c r="O1211" s="27">
        <f>IFERROR(VLOOKUP(N1211,'散件迭代（不定期更新）'!C:J,8,FALSE),0)</f>
        <v>0</v>
      </c>
      <c r="P1211" s="27" t="str">
        <f>IFERROR(VLOOKUP(N1211,'散件（更新）'!B:H,3,FALSE),0)</f>
        <v/>
      </c>
      <c r="Q1211" s="27" t="str">
        <f>VLOOKUP(N1211,'散件（更新）'!B:H,2,FALSE)</f>
        <v>114-24580806</v>
      </c>
      <c r="R1211" s="27" t="str">
        <f>VLOOKUP(N1211,'散件（更新）'!B:H,7,FALSE)</f>
        <v>plastic part</v>
      </c>
      <c r="S1211" s="27" t="str">
        <f>VLOOKUP(N1211,'散件（更新）'!B:E,4,FALSE)</f>
        <v>https://tineco-yxzt.oss-accelerate.aliyuncs.com/20250331/penshuibanzujian_1743413231769.gif</v>
      </c>
      <c r="T1211" s="27" t="s">
        <v>8759</v>
      </c>
      <c r="U1211" s="28" t="str">
        <f>VLOOKUP(N1211,'散件（更新）'!B:G,6,FALSE)</f>
        <v>SP;CL2458H-01;喷水板组件</v>
      </c>
      <c r="V1211" s="28">
        <f>VLOOKUP(N1211,'散件（更新）'!B:I,8,FALSE)</f>
        <v>6932485006571</v>
      </c>
    </row>
    <row r="1212" spans="1:22" ht="20.149999999999999" customHeight="1">
      <c r="A1212" s="57">
        <v>46169</v>
      </c>
      <c r="B1212" s="58" t="s">
        <v>13716</v>
      </c>
      <c r="C1212" s="27" t="str">
        <f>VLOOKUP(B1212,'大货清单（不定期按GOMS更新）'!A:H,8,0)</f>
        <v>109-25350101</v>
      </c>
      <c r="D1212" s="27" t="str">
        <f>VLOOKUP(B1212,'大货清单（不定期按GOMS更新）'!A:C,3,0)</f>
        <v>CL2535A-01</v>
      </c>
      <c r="E1212" s="27" t="str">
        <f>VLOOKUP(B1212,'大货清单（不定期按GOMS更新）'!A:H,4,0)</f>
        <v>DE,IT,FR,PL,ES,NL</v>
      </c>
      <c r="F1212" s="27" t="str">
        <f>VLOOKUP(B1212,'大货清单（不定期按GOMS更新）'!A:H,2,0)</f>
        <v>Floor One S5 Max</v>
      </c>
      <c r="G1212" s="28" t="str">
        <f>VLOOKUP(B1212,'大货清单（不定期按GOMS更新）'!A:I,9,FALSE)</f>
        <v>6932485008988</v>
      </c>
      <c r="H1212" s="27" t="str">
        <f>VLOOKUP(B1212,'大货清单（不定期按GOMS更新）'!A:H,7,0)</f>
        <v>WHITE</v>
      </c>
      <c r="I1212" s="27" t="str">
        <f>VLOOKUP(B1212,'大货清单（不定期按GOMS更新）'!A:F,6,FALSE)</f>
        <v>ACTIVE</v>
      </c>
      <c r="J1212" s="27" t="str">
        <f>VLOOKUP(B1212,'大货清单（不定期按GOMS更新）'!A:K,11,FALSE)</f>
        <v>9.2</v>
      </c>
      <c r="K1212" s="27" t="str">
        <f>VLOOKUP(B1212,'大货清单（不定期按GOMS更新）'!A:N,12,FALSE)</f>
        <v>712</v>
      </c>
      <c r="L1212" s="27" t="str">
        <f>VLOOKUP(B1212,'大货清单（不定期按GOMS更新）'!A:M,13,FALSE)</f>
        <v>321</v>
      </c>
      <c r="M1212" s="27" t="str">
        <f>VLOOKUP(B1212,'大货清单（不定期按GOMS更新）'!A:N,14,FALSE)</f>
        <v>278</v>
      </c>
      <c r="N1212" s="58" t="s">
        <v>7947</v>
      </c>
      <c r="O1212" s="27">
        <f>IFERROR(VLOOKUP(N1212,'散件迭代（不定期更新）'!C:J,8,FALSE),0)</f>
        <v>0</v>
      </c>
      <c r="P1212" s="27" t="str">
        <f>IFERROR(VLOOKUP(N1212,'散件（更新）'!B:H,3,FALSE),0)</f>
        <v/>
      </c>
      <c r="Q1212" s="27" t="str">
        <f>VLOOKUP(N1212,'散件（更新）'!B:H,2,FALSE)</f>
        <v>114-23480614</v>
      </c>
      <c r="R1212" s="27" t="str">
        <f>VLOOKUP(N1212,'散件（更新）'!B:H,7,FALSE)</f>
        <v>Wire</v>
      </c>
      <c r="S1212" s="27">
        <f>VLOOKUP(N1212,'散件（更新）'!B:E,4,FALSE)</f>
        <v>0</v>
      </c>
      <c r="T1212" s="27" t="s">
        <v>8759</v>
      </c>
      <c r="U1212" s="28" t="str">
        <f>VLOOKUP(N1212,'散件（更新）'!B:G,6,FALSE)</f>
        <v>电源线（欧插）</v>
      </c>
      <c r="V1212" s="28">
        <f>VLOOKUP(N1212,'散件（更新）'!B:I,8,FALSE)</f>
        <v>6932485003990</v>
      </c>
    </row>
    <row r="1213" spans="1:22" ht="20.149999999999999" customHeight="1">
      <c r="A1213" s="57">
        <v>46169</v>
      </c>
      <c r="B1213" s="58" t="s">
        <v>13716</v>
      </c>
      <c r="C1213" s="27" t="str">
        <f>VLOOKUP(B1213,'大货清单（不定期按GOMS更新）'!A:H,8,0)</f>
        <v>109-25350101</v>
      </c>
      <c r="D1213" s="27" t="str">
        <f>VLOOKUP(B1213,'大货清单（不定期按GOMS更新）'!A:C,3,0)</f>
        <v>CL2535A-01</v>
      </c>
      <c r="E1213" s="27" t="str">
        <f>VLOOKUP(B1213,'大货清单（不定期按GOMS更新）'!A:H,4,0)</f>
        <v>DE,IT,FR,PL,ES,NL</v>
      </c>
      <c r="F1213" s="27" t="str">
        <f>VLOOKUP(B1213,'大货清单（不定期按GOMS更新）'!A:H,2,0)</f>
        <v>Floor One S5 Max</v>
      </c>
      <c r="G1213" s="28" t="str">
        <f>VLOOKUP(B1213,'大货清单（不定期按GOMS更新）'!A:I,9,FALSE)</f>
        <v>6932485008988</v>
      </c>
      <c r="H1213" s="27" t="str">
        <f>VLOOKUP(B1213,'大货清单（不定期按GOMS更新）'!A:H,7,0)</f>
        <v>WHITE</v>
      </c>
      <c r="I1213" s="27" t="str">
        <f>VLOOKUP(B1213,'大货清单（不定期按GOMS更新）'!A:F,6,FALSE)</f>
        <v>ACTIVE</v>
      </c>
      <c r="J1213" s="27" t="str">
        <f>VLOOKUP(B1213,'大货清单（不定期按GOMS更新）'!A:K,11,FALSE)</f>
        <v>9.2</v>
      </c>
      <c r="K1213" s="27" t="str">
        <f>VLOOKUP(B1213,'大货清单（不定期按GOMS更新）'!A:N,12,FALSE)</f>
        <v>712</v>
      </c>
      <c r="L1213" s="27" t="str">
        <f>VLOOKUP(B1213,'大货清单（不定期按GOMS更新）'!A:M,13,FALSE)</f>
        <v>321</v>
      </c>
      <c r="M1213" s="27" t="str">
        <f>VLOOKUP(B1213,'大货清单（不定期按GOMS更新）'!A:N,14,FALSE)</f>
        <v>278</v>
      </c>
      <c r="N1213" s="58" t="s">
        <v>15657</v>
      </c>
      <c r="O1213" s="27">
        <f>IFERROR(VLOOKUP(N1213,'散件迭代（不定期更新）'!C:J,8,FALSE),0)</f>
        <v>0</v>
      </c>
      <c r="P1213" s="27">
        <f>IFERROR(VLOOKUP(N1213,'散件（更新）'!B:H,3,FALSE),0)</f>
        <v>0</v>
      </c>
      <c r="Q1213" s="27" t="str">
        <f>VLOOKUP(N1213,'散件（更新）'!B:H,2,FALSE)</f>
        <v>114-25430005</v>
      </c>
      <c r="R1213" s="27" t="str">
        <f>VLOOKUP(N1213,'散件（更新）'!B:H,7,FALSE)</f>
        <v>Wire</v>
      </c>
      <c r="S1213" s="27" t="str">
        <f>VLOOKUP(N1213,'散件（更新）'!B:E,4,FALSE)</f>
        <v>https://tineco-yxzt.oss-accelerate.aliyuncs.com/20250826/weixinjietu_20250826110934_1756177787283.png</v>
      </c>
      <c r="T1213" s="27" t="s">
        <v>8759</v>
      </c>
      <c r="U1213" s="28" t="str">
        <f>VLOOKUP(N1213,'散件（更新）'!B:G,6,FALSE)</f>
        <v>SP;CL2543-01;烘干托盘充电导线组件</v>
      </c>
      <c r="V1213" s="28">
        <f>VLOOKUP(N1213,'散件（更新）'!B:I,8,FALSE)</f>
        <v>6975159901604</v>
      </c>
    </row>
    <row r="1214" spans="1:22" ht="20.149999999999999" customHeight="1">
      <c r="A1214" s="57">
        <v>46169</v>
      </c>
      <c r="B1214" s="58" t="s">
        <v>13716</v>
      </c>
      <c r="C1214" s="27" t="str">
        <f>VLOOKUP(B1214,'大货清单（不定期按GOMS更新）'!A:H,8,0)</f>
        <v>109-25350101</v>
      </c>
      <c r="D1214" s="27" t="str">
        <f>VLOOKUP(B1214,'大货清单（不定期按GOMS更新）'!A:C,3,0)</f>
        <v>CL2535A-01</v>
      </c>
      <c r="E1214" s="27" t="str">
        <f>VLOOKUP(B1214,'大货清单（不定期按GOMS更新）'!A:H,4,0)</f>
        <v>DE,IT,FR,PL,ES,NL</v>
      </c>
      <c r="F1214" s="27" t="str">
        <f>VLOOKUP(B1214,'大货清单（不定期按GOMS更新）'!A:H,2,0)</f>
        <v>Floor One S5 Max</v>
      </c>
      <c r="G1214" s="28" t="str">
        <f>VLOOKUP(B1214,'大货清单（不定期按GOMS更新）'!A:I,9,FALSE)</f>
        <v>6932485008988</v>
      </c>
      <c r="H1214" s="27" t="str">
        <f>VLOOKUP(B1214,'大货清单（不定期按GOMS更新）'!A:H,7,0)</f>
        <v>WHITE</v>
      </c>
      <c r="I1214" s="27" t="str">
        <f>VLOOKUP(B1214,'大货清单（不定期按GOMS更新）'!A:F,6,FALSE)</f>
        <v>ACTIVE</v>
      </c>
      <c r="J1214" s="27" t="str">
        <f>VLOOKUP(B1214,'大货清单（不定期按GOMS更新）'!A:K,11,FALSE)</f>
        <v>9.2</v>
      </c>
      <c r="K1214" s="27" t="str">
        <f>VLOOKUP(B1214,'大货清单（不定期按GOMS更新）'!A:N,12,FALSE)</f>
        <v>712</v>
      </c>
      <c r="L1214" s="27" t="str">
        <f>VLOOKUP(B1214,'大货清单（不定期按GOMS更新）'!A:M,13,FALSE)</f>
        <v>321</v>
      </c>
      <c r="M1214" s="27" t="str">
        <f>VLOOKUP(B1214,'大货清单（不定期按GOMS更新）'!A:N,14,FALSE)</f>
        <v>278</v>
      </c>
      <c r="N1214" s="58" t="s">
        <v>4705</v>
      </c>
      <c r="O1214" s="27">
        <f>IFERROR(VLOOKUP(N1214,'散件迭代（不定期更新）'!C:J,8,FALSE),0)</f>
        <v>0</v>
      </c>
      <c r="P1214" s="27">
        <f>IFERROR(VLOOKUP(N1214,'散件（更新）'!B:H,3,FALSE),0)</f>
        <v>0</v>
      </c>
      <c r="Q1214" s="27" t="str">
        <f>VLOOKUP(N1214,'散件（更新）'!B:H,2,FALSE)</f>
        <v>114-23280211</v>
      </c>
      <c r="R1214" s="27" t="str">
        <f>VLOOKUP(N1214,'散件（更新）'!B:H,7,FALSE)</f>
        <v>Wire</v>
      </c>
      <c r="S1214" s="27" t="str">
        <f>VLOOKUP(N1214,'散件（更新）'!B:E,4,FALSE)</f>
        <v>https://tineco-yxzt.oss-accelerate.aliyuncs.com/20240306/xinhaojiance_1709692284161.GIF</v>
      </c>
      <c r="T1214" s="27" t="s">
        <v>8759</v>
      </c>
      <c r="U1214" s="28" t="str">
        <f>VLOOKUP(N1214,'散件（更新）'!B:G,6,FALSE)</f>
        <v>回收桶信号检测组件</v>
      </c>
      <c r="V1214" s="28">
        <f>VLOOKUP(N1214,'散件（更新）'!B:I,8,FALSE)</f>
        <v>6974950107215</v>
      </c>
    </row>
    <row r="1215" spans="1:22" ht="20.149999999999999" customHeight="1">
      <c r="A1215" s="57">
        <v>46169</v>
      </c>
      <c r="B1215" s="58" t="s">
        <v>13716</v>
      </c>
      <c r="C1215" s="27" t="str">
        <f>VLOOKUP(B1215,'大货清单（不定期按GOMS更新）'!A:H,8,0)</f>
        <v>109-25350101</v>
      </c>
      <c r="D1215" s="27" t="str">
        <f>VLOOKUP(B1215,'大货清单（不定期按GOMS更新）'!A:C,3,0)</f>
        <v>CL2535A-01</v>
      </c>
      <c r="E1215" s="27" t="str">
        <f>VLOOKUP(B1215,'大货清单（不定期按GOMS更新）'!A:H,4,0)</f>
        <v>DE,IT,FR,PL,ES,NL</v>
      </c>
      <c r="F1215" s="27" t="str">
        <f>VLOOKUP(B1215,'大货清单（不定期按GOMS更新）'!A:H,2,0)</f>
        <v>Floor One S5 Max</v>
      </c>
      <c r="G1215" s="28" t="str">
        <f>VLOOKUP(B1215,'大货清单（不定期按GOMS更新）'!A:I,9,FALSE)</f>
        <v>6932485008988</v>
      </c>
      <c r="H1215" s="27" t="str">
        <f>VLOOKUP(B1215,'大货清单（不定期按GOMS更新）'!A:H,7,0)</f>
        <v>WHITE</v>
      </c>
      <c r="I1215" s="27" t="str">
        <f>VLOOKUP(B1215,'大货清单（不定期按GOMS更新）'!A:F,6,FALSE)</f>
        <v>ACTIVE</v>
      </c>
      <c r="J1215" s="27" t="str">
        <f>VLOOKUP(B1215,'大货清单（不定期按GOMS更新）'!A:K,11,FALSE)</f>
        <v>9.2</v>
      </c>
      <c r="K1215" s="27" t="str">
        <f>VLOOKUP(B1215,'大货清单（不定期按GOMS更新）'!A:N,12,FALSE)</f>
        <v>712</v>
      </c>
      <c r="L1215" s="27" t="str">
        <f>VLOOKUP(B1215,'大货清单（不定期按GOMS更新）'!A:M,13,FALSE)</f>
        <v>321</v>
      </c>
      <c r="M1215" s="27" t="str">
        <f>VLOOKUP(B1215,'大货清单（不定期按GOMS更新）'!A:N,14,FALSE)</f>
        <v>278</v>
      </c>
      <c r="N1215" s="58" t="s">
        <v>8229</v>
      </c>
      <c r="O1215" s="27">
        <f>IFERROR(VLOOKUP(N1215,'散件迭代（不定期更新）'!C:J,8,FALSE),0)</f>
        <v>0</v>
      </c>
      <c r="P1215" s="27" t="str">
        <f>IFERROR(VLOOKUP(N1215,'散件（更新）'!B:H,3,FALSE),0)</f>
        <v/>
      </c>
      <c r="Q1215" s="27" t="str">
        <f>VLOOKUP(N1215,'散件（更新）'!B:H,2,FALSE)</f>
        <v>114-23761804</v>
      </c>
      <c r="R1215" s="27" t="str">
        <f>VLOOKUP(N1215,'散件（更新）'!B:H,7,FALSE)</f>
        <v>Motor</v>
      </c>
      <c r="S1215" s="27" t="str">
        <f>VLOOKUP(N1215,'散件（更新）'!B:E,4,FALSE)</f>
        <v>https://tineco-yxzt.oss-accelerate.aliyuncs.com/20241219/weixintupian_202411141109494_1734586474304.jpg</v>
      </c>
      <c r="T1215" s="27" t="s">
        <v>8759</v>
      </c>
      <c r="U1215" s="28" t="str">
        <f>VLOOKUP(N1215,'散件（更新）'!B:G,6,FALSE)</f>
        <v>有刷电机齿轮箱组件（带铭牌）</v>
      </c>
      <c r="V1215" s="28">
        <f>VLOOKUP(N1215,'散件（更新）'!B:I,8,FALSE)</f>
        <v>6932485002436</v>
      </c>
    </row>
    <row r="1216" spans="1:22" ht="20.149999999999999" customHeight="1">
      <c r="A1216" s="57">
        <v>46169</v>
      </c>
      <c r="B1216" s="58" t="s">
        <v>13716</v>
      </c>
      <c r="C1216" s="27" t="str">
        <f>VLOOKUP(B1216,'大货清单（不定期按GOMS更新）'!A:H,8,0)</f>
        <v>109-25350101</v>
      </c>
      <c r="D1216" s="27" t="str">
        <f>VLOOKUP(B1216,'大货清单（不定期按GOMS更新）'!A:C,3,0)</f>
        <v>CL2535A-01</v>
      </c>
      <c r="E1216" s="27" t="str">
        <f>VLOOKUP(B1216,'大货清单（不定期按GOMS更新）'!A:H,4,0)</f>
        <v>DE,IT,FR,PL,ES,NL</v>
      </c>
      <c r="F1216" s="27" t="str">
        <f>VLOOKUP(B1216,'大货清单（不定期按GOMS更新）'!A:H,2,0)</f>
        <v>Floor One S5 Max</v>
      </c>
      <c r="G1216" s="28" t="str">
        <f>VLOOKUP(B1216,'大货清单（不定期按GOMS更新）'!A:I,9,FALSE)</f>
        <v>6932485008988</v>
      </c>
      <c r="H1216" s="27" t="str">
        <f>VLOOKUP(B1216,'大货清单（不定期按GOMS更新）'!A:H,7,0)</f>
        <v>WHITE</v>
      </c>
      <c r="I1216" s="27" t="str">
        <f>VLOOKUP(B1216,'大货清单（不定期按GOMS更新）'!A:F,6,FALSE)</f>
        <v>ACTIVE</v>
      </c>
      <c r="J1216" s="27" t="str">
        <f>VLOOKUP(B1216,'大货清单（不定期按GOMS更新）'!A:K,11,FALSE)</f>
        <v>9.2</v>
      </c>
      <c r="K1216" s="27" t="str">
        <f>VLOOKUP(B1216,'大货清单（不定期按GOMS更新）'!A:N,12,FALSE)</f>
        <v>712</v>
      </c>
      <c r="L1216" s="27" t="str">
        <f>VLOOKUP(B1216,'大货清单（不定期按GOMS更新）'!A:M,13,FALSE)</f>
        <v>321</v>
      </c>
      <c r="M1216" s="27" t="str">
        <f>VLOOKUP(B1216,'大货清单（不定期按GOMS更新）'!A:N,14,FALSE)</f>
        <v>278</v>
      </c>
      <c r="N1216" s="58" t="s">
        <v>8062</v>
      </c>
      <c r="O1216" s="27">
        <f>IFERROR(VLOOKUP(N1216,'散件迭代（不定期更新）'!C:J,8,FALSE),0)</f>
        <v>0</v>
      </c>
      <c r="P1216" s="27" t="str">
        <f>IFERROR(VLOOKUP(N1216,'散件（更新）'!B:H,3,FALSE),0)</f>
        <v/>
      </c>
      <c r="Q1216" s="27" t="str">
        <f>VLOOKUP(N1216,'散件（更新）'!B:H,2,FALSE)</f>
        <v>114-23761805</v>
      </c>
      <c r="R1216" s="27" t="str">
        <f>VLOOKUP(N1216,'散件（更新）'!B:H,7,FALSE)</f>
        <v>Motor</v>
      </c>
      <c r="S1216" s="27" t="str">
        <f>VLOOKUP(N1216,'散件（更新）'!B:E,4,FALSE)</f>
        <v>https://tineco-yxzt.oss-accelerate.aliyuncs.com/20241219/weixintupian_202411141109495_1734586641284.jpg</v>
      </c>
      <c r="T1216" s="27" t="s">
        <v>8759</v>
      </c>
      <c r="U1216" s="28" t="str">
        <f>VLOOKUP(N1216,'散件（更新）'!B:G,6,FALSE)</f>
        <v>主电机组件</v>
      </c>
      <c r="V1216" s="28">
        <f>VLOOKUP(N1216,'散件（更新）'!B:I,8,FALSE)</f>
        <v>6932485002443</v>
      </c>
    </row>
    <row r="1217" spans="1:22" ht="20.149999999999999" customHeight="1">
      <c r="A1217" s="57">
        <v>46169</v>
      </c>
      <c r="B1217" s="58" t="s">
        <v>13716</v>
      </c>
      <c r="C1217" s="27" t="str">
        <f>VLOOKUP(B1217,'大货清单（不定期按GOMS更新）'!A:H,8,0)</f>
        <v>109-25350101</v>
      </c>
      <c r="D1217" s="27" t="str">
        <f>VLOOKUP(B1217,'大货清单（不定期按GOMS更新）'!A:C,3,0)</f>
        <v>CL2535A-01</v>
      </c>
      <c r="E1217" s="27" t="str">
        <f>VLOOKUP(B1217,'大货清单（不定期按GOMS更新）'!A:H,4,0)</f>
        <v>DE,IT,FR,PL,ES,NL</v>
      </c>
      <c r="F1217" s="27" t="str">
        <f>VLOOKUP(B1217,'大货清单（不定期按GOMS更新）'!A:H,2,0)</f>
        <v>Floor One S5 Max</v>
      </c>
      <c r="G1217" s="28" t="str">
        <f>VLOOKUP(B1217,'大货清单（不定期按GOMS更新）'!A:I,9,FALSE)</f>
        <v>6932485008988</v>
      </c>
      <c r="H1217" s="27" t="str">
        <f>VLOOKUP(B1217,'大货清单（不定期按GOMS更新）'!A:H,7,0)</f>
        <v>WHITE</v>
      </c>
      <c r="I1217" s="27" t="str">
        <f>VLOOKUP(B1217,'大货清单（不定期按GOMS更新）'!A:F,6,FALSE)</f>
        <v>ACTIVE</v>
      </c>
      <c r="J1217" s="27" t="str">
        <f>VLOOKUP(B1217,'大货清单（不定期按GOMS更新）'!A:K,11,FALSE)</f>
        <v>9.2</v>
      </c>
      <c r="K1217" s="27" t="str">
        <f>VLOOKUP(B1217,'大货清单（不定期按GOMS更新）'!A:N,12,FALSE)</f>
        <v>712</v>
      </c>
      <c r="L1217" s="27" t="str">
        <f>VLOOKUP(B1217,'大货清单（不定期按GOMS更新）'!A:M,13,FALSE)</f>
        <v>321</v>
      </c>
      <c r="M1217" s="27" t="str">
        <f>VLOOKUP(B1217,'大货清单（不定期按GOMS更新）'!A:N,14,FALSE)</f>
        <v>278</v>
      </c>
      <c r="N1217" s="58" t="s">
        <v>7972</v>
      </c>
      <c r="O1217" s="27">
        <f>IFERROR(VLOOKUP(N1217,'散件迭代（不定期更新）'!C:J,8,FALSE),0)</f>
        <v>0</v>
      </c>
      <c r="P1217" s="27" t="str">
        <f>IFERROR(VLOOKUP(N1217,'散件（更新）'!B:H,3,FALSE),0)</f>
        <v/>
      </c>
      <c r="Q1217" s="27" t="str">
        <f>VLOOKUP(N1217,'散件（更新）'!B:H,2,FALSE)</f>
        <v>114-23780402</v>
      </c>
      <c r="R1217" s="27" t="str">
        <f>VLOOKUP(N1217,'散件（更新）'!B:H,7,FALSE)</f>
        <v>Motor</v>
      </c>
      <c r="S1217" s="27" t="str">
        <f>VLOOKUP(N1217,'散件（更新）'!B:E,4,FALSE)</f>
        <v>https://tineco-yxzt.oss-accelerate.aliyuncs.com/20250121/MOTOR_1737446313179.png</v>
      </c>
      <c r="T1217" s="27" t="s">
        <v>8759</v>
      </c>
      <c r="U1217" s="28" t="str">
        <f>VLOOKUP(N1217,'散件（更新）'!B:G,6,FALSE)</f>
        <v>蠕动泵组件</v>
      </c>
      <c r="V1217" s="28">
        <f>VLOOKUP(N1217,'散件（更新）'!B:I,8,FALSE)</f>
        <v>6932485004089</v>
      </c>
    </row>
    <row r="1218" spans="1:22" ht="20.149999999999999" customHeight="1">
      <c r="A1218" s="57">
        <v>46169</v>
      </c>
      <c r="B1218" s="58" t="s">
        <v>13716</v>
      </c>
      <c r="C1218" s="27" t="str">
        <f>VLOOKUP(B1218,'大货清单（不定期按GOMS更新）'!A:H,8,0)</f>
        <v>109-25350101</v>
      </c>
      <c r="D1218" s="27" t="str">
        <f>VLOOKUP(B1218,'大货清单（不定期按GOMS更新）'!A:C,3,0)</f>
        <v>CL2535A-01</v>
      </c>
      <c r="E1218" s="27" t="str">
        <f>VLOOKUP(B1218,'大货清单（不定期按GOMS更新）'!A:H,4,0)</f>
        <v>DE,IT,FR,PL,ES,NL</v>
      </c>
      <c r="F1218" s="27" t="str">
        <f>VLOOKUP(B1218,'大货清单（不定期按GOMS更新）'!A:H,2,0)</f>
        <v>Floor One S5 Max</v>
      </c>
      <c r="G1218" s="28" t="str">
        <f>VLOOKUP(B1218,'大货清单（不定期按GOMS更新）'!A:I,9,FALSE)</f>
        <v>6932485008988</v>
      </c>
      <c r="H1218" s="27" t="str">
        <f>VLOOKUP(B1218,'大货清单（不定期按GOMS更新）'!A:H,7,0)</f>
        <v>WHITE</v>
      </c>
      <c r="I1218" s="27" t="str">
        <f>VLOOKUP(B1218,'大货清单（不定期按GOMS更新）'!A:F,6,FALSE)</f>
        <v>ACTIVE</v>
      </c>
      <c r="J1218" s="27" t="str">
        <f>VLOOKUP(B1218,'大货清单（不定期按GOMS更新）'!A:K,11,FALSE)</f>
        <v>9.2</v>
      </c>
      <c r="K1218" s="27" t="str">
        <f>VLOOKUP(B1218,'大货清单（不定期按GOMS更新）'!A:N,12,FALSE)</f>
        <v>712</v>
      </c>
      <c r="L1218" s="27" t="str">
        <f>VLOOKUP(B1218,'大货清单（不定期按GOMS更新）'!A:M,13,FALSE)</f>
        <v>321</v>
      </c>
      <c r="M1218" s="27" t="str">
        <f>VLOOKUP(B1218,'大货清单（不定期按GOMS更新）'!A:N,14,FALSE)</f>
        <v>278</v>
      </c>
      <c r="N1218" s="58" t="s">
        <v>8072</v>
      </c>
      <c r="O1218" s="27">
        <f>IFERROR(VLOOKUP(N1218,'散件迭代（不定期更新）'!C:J,8,FALSE),0)</f>
        <v>0</v>
      </c>
      <c r="P1218" s="27" t="str">
        <f>IFERROR(VLOOKUP(N1218,'散件（更新）'!B:H,3,FALSE),0)</f>
        <v/>
      </c>
      <c r="Q1218" s="27" t="str">
        <f>VLOOKUP(N1218,'散件（更新）'!B:H,2,FALSE)</f>
        <v>114-23480613</v>
      </c>
      <c r="R1218" s="27" t="str">
        <f>VLOOKUP(N1218,'散件（更新）'!B:H,7,FALSE)</f>
        <v>Motor</v>
      </c>
      <c r="S1218" s="27">
        <f>VLOOKUP(N1218,'散件（更新）'!B:E,4,FALSE)</f>
        <v>0</v>
      </c>
      <c r="T1218" s="27" t="s">
        <v>8759</v>
      </c>
      <c r="U1218" s="28" t="str">
        <f>VLOOKUP(N1218,'散件（更新）'!B:G,6,FALSE)</f>
        <v>风机组件</v>
      </c>
      <c r="V1218" s="28">
        <f>VLOOKUP(N1218,'散件（更新）'!B:I,8,FALSE)</f>
        <v>6932485003983</v>
      </c>
    </row>
    <row r="1219" spans="1:22" ht="20.149999999999999" customHeight="1">
      <c r="A1219" s="57">
        <v>46169</v>
      </c>
      <c r="B1219" s="58" t="s">
        <v>13716</v>
      </c>
      <c r="C1219" s="27" t="str">
        <f>VLOOKUP(B1219,'大货清单（不定期按GOMS更新）'!A:H,8,0)</f>
        <v>109-25350101</v>
      </c>
      <c r="D1219" s="27" t="str">
        <f>VLOOKUP(B1219,'大货清单（不定期按GOMS更新）'!A:C,3,0)</f>
        <v>CL2535A-01</v>
      </c>
      <c r="E1219" s="27" t="str">
        <f>VLOOKUP(B1219,'大货清单（不定期按GOMS更新）'!A:H,4,0)</f>
        <v>DE,IT,FR,PL,ES,NL</v>
      </c>
      <c r="F1219" s="27" t="str">
        <f>VLOOKUP(B1219,'大货清单（不定期按GOMS更新）'!A:H,2,0)</f>
        <v>Floor One S5 Max</v>
      </c>
      <c r="G1219" s="28" t="str">
        <f>VLOOKUP(B1219,'大货清单（不定期按GOMS更新）'!A:I,9,FALSE)</f>
        <v>6932485008988</v>
      </c>
      <c r="H1219" s="27" t="str">
        <f>VLOOKUP(B1219,'大货清单（不定期按GOMS更新）'!A:H,7,0)</f>
        <v>WHITE</v>
      </c>
      <c r="I1219" s="27" t="str">
        <f>VLOOKUP(B1219,'大货清单（不定期按GOMS更新）'!A:F,6,FALSE)</f>
        <v>ACTIVE</v>
      </c>
      <c r="J1219" s="27" t="str">
        <f>VLOOKUP(B1219,'大货清单（不定期按GOMS更新）'!A:K,11,FALSE)</f>
        <v>9.2</v>
      </c>
      <c r="K1219" s="27" t="str">
        <f>VLOOKUP(B1219,'大货清单（不定期按GOMS更新）'!A:N,12,FALSE)</f>
        <v>712</v>
      </c>
      <c r="L1219" s="27" t="str">
        <f>VLOOKUP(B1219,'大货清单（不定期按GOMS更新）'!A:M,13,FALSE)</f>
        <v>321</v>
      </c>
      <c r="M1219" s="27" t="str">
        <f>VLOOKUP(B1219,'大货清单（不定期按GOMS更新）'!A:N,14,FALSE)</f>
        <v>278</v>
      </c>
      <c r="N1219" s="58" t="s">
        <v>8047</v>
      </c>
      <c r="O1219" s="27">
        <f>IFERROR(VLOOKUP(N1219,'散件迭代（不定期更新）'!C:J,8,FALSE),0)</f>
        <v>0</v>
      </c>
      <c r="P1219" s="27" t="str">
        <f>IFERROR(VLOOKUP(N1219,'散件（更新）'!B:H,3,FALSE),0)</f>
        <v/>
      </c>
      <c r="Q1219" s="27" t="str">
        <f>VLOOKUP(N1219,'散件（更新）'!B:H,2,FALSE)</f>
        <v>114-23480612</v>
      </c>
      <c r="R1219" s="27" t="str">
        <f>VLOOKUP(N1219,'散件（更新）'!B:H,7,FALSE)</f>
        <v>Boiler </v>
      </c>
      <c r="S1219" s="27">
        <f>VLOOKUP(N1219,'散件（更新）'!B:E,4,FALSE)</f>
        <v>0</v>
      </c>
      <c r="T1219" s="27" t="s">
        <v>8759</v>
      </c>
      <c r="U1219" s="28" t="str">
        <f>VLOOKUP(N1219,'散件（更新）'!B:G,6,FALSE)</f>
        <v>发热丝组件</v>
      </c>
      <c r="V1219" s="28">
        <f>VLOOKUP(N1219,'散件（更新）'!B:I,8,FALSE)</f>
        <v>6932485003976</v>
      </c>
    </row>
    <row r="1220" spans="1:22" ht="20.149999999999999" customHeight="1">
      <c r="A1220" s="57">
        <v>46169</v>
      </c>
      <c r="B1220" s="58" t="s">
        <v>13716</v>
      </c>
      <c r="C1220" s="27" t="str">
        <f>VLOOKUP(B1220,'大货清单（不定期按GOMS更新）'!A:H,8,0)</f>
        <v>109-25350101</v>
      </c>
      <c r="D1220" s="27" t="str">
        <f>VLOOKUP(B1220,'大货清单（不定期按GOMS更新）'!A:C,3,0)</f>
        <v>CL2535A-01</v>
      </c>
      <c r="E1220" s="27" t="str">
        <f>VLOOKUP(B1220,'大货清单（不定期按GOMS更新）'!A:H,4,0)</f>
        <v>DE,IT,FR,PL,ES,NL</v>
      </c>
      <c r="F1220" s="27" t="str">
        <f>VLOOKUP(B1220,'大货清单（不定期按GOMS更新）'!A:H,2,0)</f>
        <v>Floor One S5 Max</v>
      </c>
      <c r="G1220" s="28" t="str">
        <f>VLOOKUP(B1220,'大货清单（不定期按GOMS更新）'!A:I,9,FALSE)</f>
        <v>6932485008988</v>
      </c>
      <c r="H1220" s="27" t="str">
        <f>VLOOKUP(B1220,'大货清单（不定期按GOMS更新）'!A:H,7,0)</f>
        <v>WHITE</v>
      </c>
      <c r="I1220" s="27" t="str">
        <f>VLOOKUP(B1220,'大货清单（不定期按GOMS更新）'!A:F,6,FALSE)</f>
        <v>ACTIVE</v>
      </c>
      <c r="J1220" s="27" t="str">
        <f>VLOOKUP(B1220,'大货清单（不定期按GOMS更新）'!A:K,11,FALSE)</f>
        <v>9.2</v>
      </c>
      <c r="K1220" s="27" t="str">
        <f>VLOOKUP(B1220,'大货清单（不定期按GOMS更新）'!A:N,12,FALSE)</f>
        <v>712</v>
      </c>
      <c r="L1220" s="27" t="str">
        <f>VLOOKUP(B1220,'大货清单（不定期按GOMS更新）'!A:M,13,FALSE)</f>
        <v>321</v>
      </c>
      <c r="M1220" s="27" t="str">
        <f>VLOOKUP(B1220,'大货清单（不定期按GOMS更新）'!A:N,14,FALSE)</f>
        <v>278</v>
      </c>
      <c r="N1220" s="58" t="s">
        <v>8104</v>
      </c>
      <c r="O1220" s="27">
        <f>IFERROR(VLOOKUP(N1220,'散件迭代（不定期更新）'!C:J,8,FALSE),0)</f>
        <v>0</v>
      </c>
      <c r="P1220" s="27" t="str">
        <f>IFERROR(VLOOKUP(N1220,'散件（更新）'!B:H,3,FALSE),0)</f>
        <v/>
      </c>
      <c r="Q1220" s="27" t="str">
        <f>VLOOKUP(N1220,'散件（更新）'!B:H,2,FALSE)</f>
        <v>114-24580106</v>
      </c>
      <c r="R1220" s="27" t="str">
        <f>VLOOKUP(N1220,'散件（更新）'!B:H,7,FALSE)</f>
        <v>PCBA</v>
      </c>
      <c r="S1220" s="27" t="str">
        <f>VLOOKUP(N1220,'散件（更新）'!B:E,4,FALSE)</f>
        <v>https://tineco-yxzt.oss-accelerate.aliyuncs.com/20241231/tuopandianyuanban_1735610617986.png</v>
      </c>
      <c r="T1220" s="27" t="s">
        <v>8759</v>
      </c>
      <c r="U1220" s="28" t="str">
        <f>VLOOKUP(N1220,'散件（更新）'!B:G,6,FALSE)</f>
        <v>SP;CL2458A-02;六节托盘电源板组件</v>
      </c>
      <c r="V1220" s="28">
        <f>VLOOKUP(N1220,'散件（更新）'!B:I,8,FALSE)</f>
        <v>6932485004584</v>
      </c>
    </row>
    <row r="1221" spans="1:22" ht="20.149999999999999" customHeight="1">
      <c r="A1221" s="57">
        <v>46169</v>
      </c>
      <c r="B1221" s="58" t="s">
        <v>13716</v>
      </c>
      <c r="C1221" s="27" t="str">
        <f>VLOOKUP(B1221,'大货清单（不定期按GOMS更新）'!A:H,8,0)</f>
        <v>109-25350101</v>
      </c>
      <c r="D1221" s="27" t="str">
        <f>VLOOKUP(B1221,'大货清单（不定期按GOMS更新）'!A:C,3,0)</f>
        <v>CL2535A-01</v>
      </c>
      <c r="E1221" s="27" t="str">
        <f>VLOOKUP(B1221,'大货清单（不定期按GOMS更新）'!A:H,4,0)</f>
        <v>DE,IT,FR,PL,ES,NL</v>
      </c>
      <c r="F1221" s="27" t="str">
        <f>VLOOKUP(B1221,'大货清单（不定期按GOMS更新）'!A:H,2,0)</f>
        <v>Floor One S5 Max</v>
      </c>
      <c r="G1221" s="28" t="str">
        <f>VLOOKUP(B1221,'大货清单（不定期按GOMS更新）'!A:I,9,FALSE)</f>
        <v>6932485008988</v>
      </c>
      <c r="H1221" s="27" t="str">
        <f>VLOOKUP(B1221,'大货清单（不定期按GOMS更新）'!A:H,7,0)</f>
        <v>WHITE</v>
      </c>
      <c r="I1221" s="27" t="str">
        <f>VLOOKUP(B1221,'大货清单（不定期按GOMS更新）'!A:F,6,FALSE)</f>
        <v>ACTIVE</v>
      </c>
      <c r="J1221" s="27" t="str">
        <f>VLOOKUP(B1221,'大货清单（不定期按GOMS更新）'!A:K,11,FALSE)</f>
        <v>9.2</v>
      </c>
      <c r="K1221" s="27" t="str">
        <f>VLOOKUP(B1221,'大货清单（不定期按GOMS更新）'!A:N,12,FALSE)</f>
        <v>712</v>
      </c>
      <c r="L1221" s="27" t="str">
        <f>VLOOKUP(B1221,'大货清单（不定期按GOMS更新）'!A:M,13,FALSE)</f>
        <v>321</v>
      </c>
      <c r="M1221" s="27" t="str">
        <f>VLOOKUP(B1221,'大货清单（不定期按GOMS更新）'!A:N,14,FALSE)</f>
        <v>278</v>
      </c>
      <c r="N1221" s="58" t="s">
        <v>7813</v>
      </c>
      <c r="O1221" s="27">
        <f>IFERROR(VLOOKUP(N1221,'散件迭代（不定期更新）'!C:J,8,FALSE),0)</f>
        <v>0</v>
      </c>
      <c r="P1221" s="27" t="str">
        <f>IFERROR(VLOOKUP(N1221,'散件（更新）'!B:H,3,FALSE),0)</f>
        <v/>
      </c>
      <c r="Q1221" s="27" t="str">
        <f>VLOOKUP(N1221,'散件（更新）'!B:H,2,FALSE)</f>
        <v>114-24570003</v>
      </c>
      <c r="R1221" s="27" t="str">
        <f>VLOOKUP(N1221,'散件（更新）'!B:H,7,FALSE)</f>
        <v>Scraper</v>
      </c>
      <c r="S1221" s="27" t="str">
        <f>VLOOKUP(N1221,'散件（更新）'!B:E,4,FALSE)</f>
        <v>https://tineco-yxzt.oss-accelerate.aliyuncs.com/20250114/11_1736819575391.jpg</v>
      </c>
      <c r="T1221" s="27" t="s">
        <v>19301</v>
      </c>
      <c r="U1221" s="28" t="str">
        <f>VLOOKUP(N1221,'散件（更新）'!B:G,6,FALSE)</f>
        <v>刮条组件（带小轮）</v>
      </c>
      <c r="V1221" s="28">
        <f>VLOOKUP(N1221,'散件（更新）'!B:I,8,FALSE)</f>
        <v>6932485002962</v>
      </c>
    </row>
    <row r="1222" spans="1:22" ht="20.149999999999999" customHeight="1">
      <c r="A1222" s="57">
        <v>46169</v>
      </c>
      <c r="B1222" s="58" t="s">
        <v>13716</v>
      </c>
      <c r="C1222" s="27" t="str">
        <f>VLOOKUP(B1222,'大货清单（不定期按GOMS更新）'!A:H,8,0)</f>
        <v>109-25350101</v>
      </c>
      <c r="D1222" s="27" t="str">
        <f>VLOOKUP(B1222,'大货清单（不定期按GOMS更新）'!A:C,3,0)</f>
        <v>CL2535A-01</v>
      </c>
      <c r="E1222" s="27" t="str">
        <f>VLOOKUP(B1222,'大货清单（不定期按GOMS更新）'!A:H,4,0)</f>
        <v>DE,IT,FR,PL,ES,NL</v>
      </c>
      <c r="F1222" s="27" t="str">
        <f>VLOOKUP(B1222,'大货清单（不定期按GOMS更新）'!A:H,2,0)</f>
        <v>Floor One S5 Max</v>
      </c>
      <c r="G1222" s="28" t="str">
        <f>VLOOKUP(B1222,'大货清单（不定期按GOMS更新）'!A:I,9,FALSE)</f>
        <v>6932485008988</v>
      </c>
      <c r="H1222" s="27" t="str">
        <f>VLOOKUP(B1222,'大货清单（不定期按GOMS更新）'!A:H,7,0)</f>
        <v>WHITE</v>
      </c>
      <c r="I1222" s="27" t="str">
        <f>VLOOKUP(B1222,'大货清单（不定期按GOMS更新）'!A:F,6,FALSE)</f>
        <v>ACTIVE</v>
      </c>
      <c r="J1222" s="27" t="str">
        <f>VLOOKUP(B1222,'大货清单（不定期按GOMS更新）'!A:K,11,FALSE)</f>
        <v>9.2</v>
      </c>
      <c r="K1222" s="27" t="str">
        <f>VLOOKUP(B1222,'大货清单（不定期按GOMS更新）'!A:N,12,FALSE)</f>
        <v>712</v>
      </c>
      <c r="L1222" s="27" t="str">
        <f>VLOOKUP(B1222,'大货清单（不定期按GOMS更新）'!A:M,13,FALSE)</f>
        <v>321</v>
      </c>
      <c r="M1222" s="27" t="str">
        <f>VLOOKUP(B1222,'大货清单（不定期按GOMS更新）'!A:N,14,FALSE)</f>
        <v>278</v>
      </c>
      <c r="N1222" s="58" t="s">
        <v>4712</v>
      </c>
      <c r="O1222" s="27">
        <f>IFERROR(VLOOKUP(N1222,'散件迭代（不定期更新）'!C:J,8,FALSE),0)</f>
        <v>0</v>
      </c>
      <c r="P1222" s="27">
        <f>IFERROR(VLOOKUP(N1222,'散件（更新）'!B:H,3,FALSE),0)</f>
        <v>0</v>
      </c>
      <c r="Q1222" s="27" t="str">
        <f>VLOOKUP(N1222,'散件（更新）'!B:H,2,FALSE)</f>
        <v>114-23280221</v>
      </c>
      <c r="R1222" s="27" t="str">
        <f>VLOOKUP(N1222,'散件（更新）'!B:H,7,FALSE)</f>
        <v>Repair Wheel</v>
      </c>
      <c r="S1222" s="27" t="str">
        <f>VLOOKUP(N1222,'散件（更新）'!B:E,4,FALSE)</f>
        <v>https://tineco-yxzt.oss-accelerate.aliyuncs.com/20240306/daxiaolun_1709693230648.GIF</v>
      </c>
      <c r="T1222" s="27" t="s">
        <v>8759</v>
      </c>
      <c r="U1222" s="28" t="str">
        <f>VLOOKUP(N1222,'散件（更新）'!B:G,6,FALSE)</f>
        <v>大轮和小轮组件</v>
      </c>
      <c r="V1222" s="28">
        <f>VLOOKUP(N1222,'散件（更新）'!B:I,8,FALSE)</f>
        <v>6974950107314</v>
      </c>
    </row>
    <row r="1223" spans="1:22" ht="20.149999999999999" customHeight="1">
      <c r="A1223" s="57">
        <v>46169</v>
      </c>
      <c r="B1223" s="58" t="s">
        <v>13716</v>
      </c>
      <c r="C1223" s="27" t="str">
        <f>VLOOKUP(B1223,'大货清单（不定期按GOMS更新）'!A:H,8,0)</f>
        <v>109-25350101</v>
      </c>
      <c r="D1223" s="27" t="str">
        <f>VLOOKUP(B1223,'大货清单（不定期按GOMS更新）'!A:C,3,0)</f>
        <v>CL2535A-01</v>
      </c>
      <c r="E1223" s="27" t="str">
        <f>VLOOKUP(B1223,'大货清单（不定期按GOMS更新）'!A:H,4,0)</f>
        <v>DE,IT,FR,PL,ES,NL</v>
      </c>
      <c r="F1223" s="27" t="str">
        <f>VLOOKUP(B1223,'大货清单（不定期按GOMS更新）'!A:H,2,0)</f>
        <v>Floor One S5 Max</v>
      </c>
      <c r="G1223" s="28" t="str">
        <f>VLOOKUP(B1223,'大货清单（不定期按GOMS更新）'!A:I,9,FALSE)</f>
        <v>6932485008988</v>
      </c>
      <c r="H1223" s="27" t="str">
        <f>VLOOKUP(B1223,'大货清单（不定期按GOMS更新）'!A:H,7,0)</f>
        <v>WHITE</v>
      </c>
      <c r="I1223" s="27" t="str">
        <f>VLOOKUP(B1223,'大货清单（不定期按GOMS更新）'!A:F,6,FALSE)</f>
        <v>ACTIVE</v>
      </c>
      <c r="J1223" s="27" t="str">
        <f>VLOOKUP(B1223,'大货清单（不定期按GOMS更新）'!A:K,11,FALSE)</f>
        <v>9.2</v>
      </c>
      <c r="K1223" s="27" t="str">
        <f>VLOOKUP(B1223,'大货清单（不定期按GOMS更新）'!A:N,12,FALSE)</f>
        <v>712</v>
      </c>
      <c r="L1223" s="27" t="str">
        <f>VLOOKUP(B1223,'大货清单（不定期按GOMS更新）'!A:M,13,FALSE)</f>
        <v>321</v>
      </c>
      <c r="M1223" s="27" t="str">
        <f>VLOOKUP(B1223,'大货清单（不定期按GOMS更新）'!A:N,14,FALSE)</f>
        <v>278</v>
      </c>
      <c r="N1223" s="58" t="s">
        <v>15766</v>
      </c>
      <c r="O1223" s="27">
        <f>IFERROR(VLOOKUP(N1223,'散件迭代（不定期更新）'!C:J,8,FALSE),0)</f>
        <v>0</v>
      </c>
      <c r="P1223" s="27">
        <f>IFERROR(VLOOKUP(N1223,'散件（更新）'!B:H,3,FALSE),0)</f>
        <v>0</v>
      </c>
      <c r="Q1223" s="27" t="str">
        <f>VLOOKUP(N1223,'散件（更新）'!B:H,2,FALSE)</f>
        <v>114-25430002</v>
      </c>
      <c r="R1223" s="27" t="str">
        <f>VLOOKUP(N1223,'散件（更新）'!B:H,7,FALSE)</f>
        <v>3-In-1 Cleaning Tool</v>
      </c>
      <c r="S1223" s="27" t="str">
        <f>VLOOKUP(N1223,'散件（更新）'!B:E,4,FALSE)</f>
        <v>https://tineco-yxzt.oss-accelerate.aliyuncs.com/20250826/weixinjietu_20250815091726_1756177476474.png</v>
      </c>
      <c r="T1223" s="27" t="s">
        <v>8759</v>
      </c>
      <c r="U1223" s="28" t="str">
        <f>VLOOKUP(N1223,'散件（更新）'!B:G,6,FALSE)</f>
        <v>SP;CL2543-01;AB1888B清洁刷组件</v>
      </c>
      <c r="V1223" s="28">
        <f>VLOOKUP(N1223,'散件（更新）'!B:I,8,FALSE)</f>
        <v>6975159901574</v>
      </c>
    </row>
    <row r="1224" spans="1:22" ht="20.149999999999999" customHeight="1">
      <c r="A1224" s="57">
        <v>46169</v>
      </c>
      <c r="B1224" s="58" t="s">
        <v>13716</v>
      </c>
      <c r="C1224" s="27" t="str">
        <f>VLOOKUP(B1224,'大货清单（不定期按GOMS更新）'!A:H,8,0)</f>
        <v>109-25350101</v>
      </c>
      <c r="D1224" s="27" t="str">
        <f>VLOOKUP(B1224,'大货清单（不定期按GOMS更新）'!A:C,3,0)</f>
        <v>CL2535A-01</v>
      </c>
      <c r="E1224" s="27" t="str">
        <f>VLOOKUP(B1224,'大货清单（不定期按GOMS更新）'!A:H,4,0)</f>
        <v>DE,IT,FR,PL,ES,NL</v>
      </c>
      <c r="F1224" s="27" t="str">
        <f>VLOOKUP(B1224,'大货清单（不定期按GOMS更新）'!A:H,2,0)</f>
        <v>Floor One S5 Max</v>
      </c>
      <c r="G1224" s="28" t="str">
        <f>VLOOKUP(B1224,'大货清单（不定期按GOMS更新）'!A:I,9,FALSE)</f>
        <v>6932485008988</v>
      </c>
      <c r="H1224" s="27" t="str">
        <f>VLOOKUP(B1224,'大货清单（不定期按GOMS更新）'!A:H,7,0)</f>
        <v>WHITE</v>
      </c>
      <c r="I1224" s="27" t="str">
        <f>VLOOKUP(B1224,'大货清单（不定期按GOMS更新）'!A:F,6,FALSE)</f>
        <v>ACTIVE</v>
      </c>
      <c r="J1224" s="27" t="str">
        <f>VLOOKUP(B1224,'大货清单（不定期按GOMS更新）'!A:K,11,FALSE)</f>
        <v>9.2</v>
      </c>
      <c r="K1224" s="27" t="str">
        <f>VLOOKUP(B1224,'大货清单（不定期按GOMS更新）'!A:N,12,FALSE)</f>
        <v>712</v>
      </c>
      <c r="L1224" s="27" t="str">
        <f>VLOOKUP(B1224,'大货清单（不定期按GOMS更新）'!A:M,13,FALSE)</f>
        <v>321</v>
      </c>
      <c r="M1224" s="27" t="str">
        <f>VLOOKUP(B1224,'大货清单（不定期按GOMS更新）'!A:N,14,FALSE)</f>
        <v>278</v>
      </c>
      <c r="N1224" s="58" t="s">
        <v>15485</v>
      </c>
      <c r="O1224" s="27">
        <f>IFERROR(VLOOKUP(N1224,'散件迭代（不定期更新）'!C:J,8,FALSE),0)</f>
        <v>0</v>
      </c>
      <c r="P1224" s="27">
        <f>IFERROR(VLOOKUP(N1224,'散件（更新）'!B:H,3,FALSE),0)</f>
        <v>0</v>
      </c>
      <c r="Q1224" s="27" t="str">
        <f>VLOOKUP(N1224,'散件（更新）'!B:H,2,FALSE)</f>
        <v>114-25430400</v>
      </c>
      <c r="R1224" s="27" t="str">
        <f>VLOOKUP(N1224,'散件（更新）'!B:H,7,FALSE)</f>
        <v>Handle</v>
      </c>
      <c r="S1224" s="27" t="str">
        <f>VLOOKUP(N1224,'散件（更新）'!B:E,4,FALSE)</f>
        <v>https://tineco-yxzt.oss-accelerate.aliyuncs.com/20250902/image20250902-100253_1756778598029.png</v>
      </c>
      <c r="T1224" s="27" t="s">
        <v>8759</v>
      </c>
      <c r="U1224" s="28" t="str">
        <f>VLOOKUP(N1224,'散件（更新）'!B:G,6,FALSE)</f>
        <v>SP;CL2543D-01;手柄组件</v>
      </c>
      <c r="V1224" s="28">
        <f>VLOOKUP(N1224,'散件（更新）'!B:I,8,FALSE)</f>
        <v>6932485012251</v>
      </c>
    </row>
    <row r="1225" spans="1:22" ht="20.149999999999999" customHeight="1">
      <c r="A1225" s="57">
        <v>46169</v>
      </c>
      <c r="B1225" s="58" t="s">
        <v>13716</v>
      </c>
      <c r="C1225" s="27" t="str">
        <f>VLOOKUP(B1225,'大货清单（不定期按GOMS更新）'!A:H,8,0)</f>
        <v>109-25350101</v>
      </c>
      <c r="D1225" s="27" t="str">
        <f>VLOOKUP(B1225,'大货清单（不定期按GOMS更新）'!A:C,3,0)</f>
        <v>CL2535A-01</v>
      </c>
      <c r="E1225" s="27" t="str">
        <f>VLOOKUP(B1225,'大货清单（不定期按GOMS更新）'!A:H,4,0)</f>
        <v>DE,IT,FR,PL,ES,NL</v>
      </c>
      <c r="F1225" s="27" t="str">
        <f>VLOOKUP(B1225,'大货清单（不定期按GOMS更新）'!A:H,2,0)</f>
        <v>Floor One S5 Max</v>
      </c>
      <c r="G1225" s="28" t="str">
        <f>VLOOKUP(B1225,'大货清单（不定期按GOMS更新）'!A:I,9,FALSE)</f>
        <v>6932485008988</v>
      </c>
      <c r="H1225" s="27" t="str">
        <f>VLOOKUP(B1225,'大货清单（不定期按GOMS更新）'!A:H,7,0)</f>
        <v>WHITE</v>
      </c>
      <c r="I1225" s="27" t="str">
        <f>VLOOKUP(B1225,'大货清单（不定期按GOMS更新）'!A:F,6,FALSE)</f>
        <v>ACTIVE</v>
      </c>
      <c r="J1225" s="27" t="str">
        <f>VLOOKUP(B1225,'大货清单（不定期按GOMS更新）'!A:K,11,FALSE)</f>
        <v>9.2</v>
      </c>
      <c r="K1225" s="27" t="str">
        <f>VLOOKUP(B1225,'大货清单（不定期按GOMS更新）'!A:N,12,FALSE)</f>
        <v>712</v>
      </c>
      <c r="L1225" s="27" t="str">
        <f>VLOOKUP(B1225,'大货清单（不定期按GOMS更新）'!A:M,13,FALSE)</f>
        <v>321</v>
      </c>
      <c r="M1225" s="27" t="str">
        <f>VLOOKUP(B1225,'大货清单（不定期按GOMS更新）'!A:N,14,FALSE)</f>
        <v>278</v>
      </c>
      <c r="N1225" s="58" t="s">
        <v>8199</v>
      </c>
      <c r="O1225" s="27">
        <f>IFERROR(VLOOKUP(N1225,'散件迭代（不定期更新）'!C:J,8,FALSE),0)</f>
        <v>0</v>
      </c>
      <c r="P1225" s="27" t="str">
        <f>IFERROR(VLOOKUP(N1225,'散件（更新）'!B:H,3,FALSE),0)</f>
        <v/>
      </c>
      <c r="Q1225" s="27" t="str">
        <f>VLOOKUP(N1225,'散件（更新）'!B:H,2,FALSE)</f>
        <v>114-23480603</v>
      </c>
      <c r="R1225" s="27" t="str">
        <f>VLOOKUP(N1225,'散件（更新）'!B:H,7,FALSE)</f>
        <v>Clean Water Tank</v>
      </c>
      <c r="S1225" s="27" t="str">
        <f>VLOOKUP(N1225,'散件（更新）'!B:E,4,FALSE)</f>
        <v>https://tineco-yxzt.oss-accelerate.aliyuncs.com/20250110/03-CWT_1736502331758.png</v>
      </c>
      <c r="T1225" s="27" t="s">
        <v>8759</v>
      </c>
      <c r="U1225" s="28" t="str">
        <f>VLOOKUP(N1225,'散件（更新）'!B:G,6,FALSE)</f>
        <v>清水箱组件</v>
      </c>
      <c r="V1225" s="28">
        <f>VLOOKUP(N1225,'散件（更新）'!B:I,8,FALSE)</f>
        <v>6932485003884</v>
      </c>
    </row>
    <row r="1226" spans="1:22" ht="20.149999999999999" customHeight="1">
      <c r="A1226" s="57">
        <v>46169</v>
      </c>
      <c r="B1226" s="58" t="s">
        <v>13716</v>
      </c>
      <c r="C1226" s="27" t="str">
        <f>VLOOKUP(B1226,'大货清单（不定期按GOMS更新）'!A:H,8,0)</f>
        <v>109-25350101</v>
      </c>
      <c r="D1226" s="27" t="str">
        <f>VLOOKUP(B1226,'大货清单（不定期按GOMS更新）'!A:C,3,0)</f>
        <v>CL2535A-01</v>
      </c>
      <c r="E1226" s="27" t="str">
        <f>VLOOKUP(B1226,'大货清单（不定期按GOMS更新）'!A:H,4,0)</f>
        <v>DE,IT,FR,PL,ES,NL</v>
      </c>
      <c r="F1226" s="27" t="str">
        <f>VLOOKUP(B1226,'大货清单（不定期按GOMS更新）'!A:H,2,0)</f>
        <v>Floor One S5 Max</v>
      </c>
      <c r="G1226" s="28" t="str">
        <f>VLOOKUP(B1226,'大货清单（不定期按GOMS更新）'!A:I,9,FALSE)</f>
        <v>6932485008988</v>
      </c>
      <c r="H1226" s="27" t="str">
        <f>VLOOKUP(B1226,'大货清单（不定期按GOMS更新）'!A:H,7,0)</f>
        <v>WHITE</v>
      </c>
      <c r="I1226" s="27" t="str">
        <f>VLOOKUP(B1226,'大货清单（不定期按GOMS更新）'!A:F,6,FALSE)</f>
        <v>ACTIVE</v>
      </c>
      <c r="J1226" s="27" t="str">
        <f>VLOOKUP(B1226,'大货清单（不定期按GOMS更新）'!A:K,11,FALSE)</f>
        <v>9.2</v>
      </c>
      <c r="K1226" s="27" t="str">
        <f>VLOOKUP(B1226,'大货清单（不定期按GOMS更新）'!A:N,12,FALSE)</f>
        <v>712</v>
      </c>
      <c r="L1226" s="27" t="str">
        <f>VLOOKUP(B1226,'大货清单（不定期按GOMS更新）'!A:M,13,FALSE)</f>
        <v>321</v>
      </c>
      <c r="M1226" s="27" t="str">
        <f>VLOOKUP(B1226,'大货清单（不定期按GOMS更新）'!A:N,14,FALSE)</f>
        <v>278</v>
      </c>
      <c r="N1226" s="58" t="s">
        <v>7808</v>
      </c>
      <c r="O1226" s="27">
        <f>IFERROR(VLOOKUP(N1226,'散件迭代（不定期更新）'!C:J,8,FALSE),0)</f>
        <v>0</v>
      </c>
      <c r="P1226" s="27" t="str">
        <f>IFERROR(VLOOKUP(N1226,'散件（更新）'!B:H,3,FALSE),0)</f>
        <v/>
      </c>
      <c r="Q1226" s="27" t="str">
        <f>VLOOKUP(N1226,'散件（更新）'!B:H,2,FALSE)</f>
        <v>114-23480602</v>
      </c>
      <c r="R1226" s="27" t="str">
        <f>VLOOKUP(N1226,'散件（更新）'!B:H,7,FALSE)</f>
        <v>Dirt Water Tank</v>
      </c>
      <c r="S1226" s="27" t="str">
        <f>VLOOKUP(N1226,'散件（更新）'!B:E,4,FALSE)</f>
        <v>https://tineco-yxzt.oss-accelerate.aliyuncs.com/20250110/DWT_1736502150878.png</v>
      </c>
      <c r="T1226" s="27" t="s">
        <v>8759</v>
      </c>
      <c r="U1226" s="28" t="str">
        <f>VLOOKUP(N1226,'散件（更新）'!B:G,6,FALSE)</f>
        <v>回收桶组件</v>
      </c>
      <c r="V1226" s="28">
        <f>VLOOKUP(N1226,'散件（更新）'!B:I,8,FALSE)</f>
        <v>6932485003877</v>
      </c>
    </row>
    <row r="1227" spans="1:22" ht="20.149999999999999" customHeight="1">
      <c r="A1227" s="57">
        <v>46169</v>
      </c>
      <c r="B1227" s="58" t="s">
        <v>5071</v>
      </c>
      <c r="C1227" s="27" t="str">
        <f>VLOOKUP(B1227,'大货清单（不定期按GOMS更新）'!A:H,8,0)</f>
        <v>107-23770402</v>
      </c>
      <c r="D1227" s="27" t="str">
        <f>VLOOKUP(B1227,'大货清单（不定期按GOMS更新）'!A:C,3,0)</f>
        <v>ZB2377D-02</v>
      </c>
      <c r="E1227" s="27" t="str">
        <f>VLOOKUP(B1227,'大货清单（不定期按GOMS更新）'!A:H,4,0)</f>
        <v>DE,ZA,FR,ES,PL,CH,RO,GR,CZ,NL,HU,LT,UA</v>
      </c>
      <c r="F1227" s="27" t="str">
        <f>VLOOKUP(B1227,'大货清单（不定期按GOMS更新）'!A:H,2,0)</f>
        <v>PURE ONE STATION 5</v>
      </c>
      <c r="G1227" s="28">
        <f>VLOOKUP(B1227,'大货清单（不定期按GOMS更新）'!A:I,9,FALSE)</f>
        <v>6974950109639</v>
      </c>
      <c r="H1227" s="27" t="str">
        <f>VLOOKUP(B1227,'大货清单（不定期按GOMS更新）'!A:H,7,0)</f>
        <v>WHITE</v>
      </c>
      <c r="I1227" s="27" t="str">
        <f>VLOOKUP(B1227,'大货清单（不定期按GOMS更新）'!A:F,6,FALSE)</f>
        <v>ACTIVE</v>
      </c>
      <c r="J1227" s="27" t="str">
        <f>VLOOKUP(B1227,'大货清单（不定期按GOMS更新）'!A:K,11,FALSE)</f>
        <v>11.4</v>
      </c>
      <c r="K1227" s="27" t="str">
        <f>VLOOKUP(B1227,'大货清单（不定期按GOMS更新）'!A:N,12,FALSE)</f>
        <v>747</v>
      </c>
      <c r="L1227" s="27" t="str">
        <f>VLOOKUP(B1227,'大货清单（不定期按GOMS更新）'!A:M,13,FALSE)</f>
        <v>383</v>
      </c>
      <c r="M1227" s="27" t="str">
        <f>VLOOKUP(B1227,'大货清单（不定期按GOMS更新）'!A:N,14,FALSE)</f>
        <v>331</v>
      </c>
      <c r="N1227" s="58" t="s">
        <v>14570</v>
      </c>
      <c r="O1227" s="27">
        <f>IFERROR(VLOOKUP(N1227,'散件迭代（不定期更新）'!C:J,8,FALSE),0)</f>
        <v>0</v>
      </c>
      <c r="P1227" s="27">
        <f>IFERROR(VLOOKUP(N1227,'散件（更新）'!B:H,3,FALSE),0)</f>
        <v>0</v>
      </c>
      <c r="Q1227" s="27" t="str">
        <f>VLOOKUP(N1227,'散件（更新）'!B:H,2,FALSE)</f>
        <v>114-23770701</v>
      </c>
      <c r="R1227" s="27" t="str">
        <f>VLOOKUP(N1227,'散件（更新）'!B:H,7,FALSE)</f>
        <v>Battery</v>
      </c>
      <c r="S1227" s="27">
        <f>VLOOKUP(N1227,'散件（更新）'!B:E,4,FALSE)</f>
        <v>0</v>
      </c>
      <c r="T1227" s="27" t="s">
        <v>8759</v>
      </c>
      <c r="U1227" s="28" t="str">
        <f>VLOOKUP(N1227,'散件（更新）'!B:G,6,FALSE)</f>
        <v>SP;ZB2377G-01;电池包组件（带铭牌）</v>
      </c>
      <c r="V1227" s="28">
        <f>VLOOKUP(N1227,'散件（更新）'!B:I,8,FALSE)</f>
        <v>6932485012237</v>
      </c>
    </row>
    <row r="1228" spans="1:22" ht="20.149999999999999" customHeight="1">
      <c r="A1228" s="57">
        <v>46169</v>
      </c>
      <c r="B1228" s="58" t="s">
        <v>7409</v>
      </c>
      <c r="C1228" s="27" t="str">
        <f>VLOOKUP(B1228,'大货清单（不定期按GOMS更新）'!A:H,8,0)</f>
        <v>109-23480604</v>
      </c>
      <c r="D1228" s="27" t="str">
        <f>VLOOKUP(B1228,'大货清单（不定期按GOMS更新）'!A:C,3,0)</f>
        <v>CL2348F-04</v>
      </c>
      <c r="E1228" s="27" t="str">
        <f>VLOOKUP(B1228,'大货清单（不定期按GOMS更新）'!A:H,4,0)</f>
        <v>PL,DE,ES,FR,RO,GR,CZ,NL,LT,IT,HU,UA</v>
      </c>
      <c r="F1228" s="27" t="str">
        <f>VLOOKUP(B1228,'大货清单（不定期按GOMS更新）'!A:H,2,0)</f>
        <v>FLOOR ONE SWITCH S6 STRETCH PLUS</v>
      </c>
      <c r="G1228" s="28">
        <f>VLOOKUP(B1228,'大货清单（不定期按GOMS更新）'!A:I,9,FALSE)</f>
        <v>6932485002306</v>
      </c>
      <c r="H1228" s="27" t="str">
        <f>VLOOKUP(B1228,'大货清单（不定期按GOMS更新）'!A:H,7,0)</f>
        <v>WHITE&amp;BLACK</v>
      </c>
      <c r="I1228" s="27" t="str">
        <f>VLOOKUP(B1228,'大货清单（不定期按GOMS更新）'!A:F,6,FALSE)</f>
        <v>ACTIVE</v>
      </c>
      <c r="J1228" s="27" t="str">
        <f>VLOOKUP(B1228,'大货清单（不定期按GOMS更新）'!A:K,11,FALSE)</f>
        <v>12.9</v>
      </c>
      <c r="K1228" s="27" t="str">
        <f>VLOOKUP(B1228,'大货清单（不定期按GOMS更新）'!A:N,12,FALSE)</f>
        <v>850</v>
      </c>
      <c r="L1228" s="27" t="str">
        <f>VLOOKUP(B1228,'大货清单（不定期按GOMS更新）'!A:M,13,FALSE)</f>
        <v>332</v>
      </c>
      <c r="M1228" s="27" t="str">
        <f>VLOOKUP(B1228,'大货清单（不定期按GOMS更新）'!A:N,14,FALSE)</f>
        <v>318</v>
      </c>
      <c r="N1228" s="58" t="s">
        <v>10185</v>
      </c>
      <c r="O1228" s="27">
        <f>IFERROR(VLOOKUP(N1228,'散件迭代（不定期更新）'!C:J,8,FALSE),0)</f>
        <v>0</v>
      </c>
      <c r="P1228" s="27">
        <f>IFERROR(VLOOKUP(N1228,'散件（更新）'!B:H,3,FALSE),0)</f>
        <v>0</v>
      </c>
      <c r="Q1228" s="27" t="str">
        <f>VLOOKUP(N1228,'散件（更新）'!B:H,2,FALSE)</f>
        <v>114-23481211</v>
      </c>
      <c r="R1228" s="27" t="str">
        <f>VLOOKUP(N1228,'散件（更新）'!B:H,7,FALSE)</f>
        <v>Carpet Brush</v>
      </c>
      <c r="S1228" s="27" t="str">
        <f>VLOOKUP(N1228,'散件（更新）'!B:E,4,FALSE)</f>
        <v>https://tineco-yxzt.oss-accelerate.aliyuncs.com/20250521/11-carpetbrush_1747825031321.png</v>
      </c>
      <c r="T1228" s="27" t="s">
        <v>8759</v>
      </c>
      <c r="U1228" s="28" t="str">
        <f>VLOOKUP(N1228,'散件（更新）'!B:G,6,FALSE)</f>
        <v>SP;CL2348L-02;地刷组件（沙特FB2116A带PTC）</v>
      </c>
      <c r="V1228" s="28">
        <f>VLOOKUP(N1228,'散件（更新）'!B:I,8,FALSE)</f>
        <v>6932485008070</v>
      </c>
    </row>
    <row r="1229" spans="1:22" ht="20.149999999999999" customHeight="1">
      <c r="A1229" s="57">
        <v>46169</v>
      </c>
      <c r="B1229" s="58" t="s">
        <v>13714</v>
      </c>
      <c r="C1229" s="27" t="str">
        <f>VLOOKUP(B1229,'大货清单（不定期按GOMS更新）'!A:H,8,0)</f>
        <v>109-25430001</v>
      </c>
      <c r="D1229" s="27" t="str">
        <f>VLOOKUP(B1229,'大货清单（不定期按GOMS更新）'!A:C,3,0)</f>
        <v>CL2543-01</v>
      </c>
      <c r="E1229" s="27" t="str">
        <f>VLOOKUP(B1229,'大货清单（不定期按GOMS更新）'!A:H,4,0)</f>
        <v>DE,FR,PL,RO,GR,ES,NL</v>
      </c>
      <c r="F1229" s="27" t="str">
        <f>VLOOKUP(B1229,'大货清单（不定期按GOMS更新）'!A:H,2,0)</f>
        <v>Floor One Switch i5 Stretch</v>
      </c>
      <c r="G1229" s="28" t="str">
        <f>VLOOKUP(B1229,'大货清单（不定期按GOMS更新）'!A:I,9,FALSE)</f>
        <v>6932485009572</v>
      </c>
      <c r="H1229" s="27" t="str">
        <f>VLOOKUP(B1229,'大货清单（不定期按GOMS更新）'!A:H,7,0)</f>
        <v>Black &amp; White</v>
      </c>
      <c r="I1229" s="27" t="str">
        <f>VLOOKUP(B1229,'大货清单（不定期按GOMS更新）'!A:F,6,FALSE)</f>
        <v>ACTIVE</v>
      </c>
      <c r="J1229" s="27" t="str">
        <f>VLOOKUP(B1229,'大货清单（不定期按GOMS更新）'!A:K,11,FALSE)</f>
        <v>10</v>
      </c>
      <c r="K1229" s="27" t="str">
        <f>VLOOKUP(B1229,'大货清单（不定期按GOMS更新）'!A:N,12,FALSE)</f>
        <v>760</v>
      </c>
      <c r="L1229" s="27" t="str">
        <f>VLOOKUP(B1229,'大货清单（不定期按GOMS更新）'!A:M,13,FALSE)</f>
        <v>332</v>
      </c>
      <c r="M1229" s="27" t="str">
        <f>VLOOKUP(B1229,'大货清单（不定期按GOMS更新）'!A:N,14,FALSE)</f>
        <v>321</v>
      </c>
      <c r="N1229" s="58" t="s">
        <v>15657</v>
      </c>
      <c r="O1229" s="27">
        <f>IFERROR(VLOOKUP(N1229,'散件迭代（不定期更新）'!C:J,8,FALSE),0)</f>
        <v>0</v>
      </c>
      <c r="P1229" s="27">
        <f>IFERROR(VLOOKUP(N1229,'散件（更新）'!B:H,3,FALSE),0)</f>
        <v>0</v>
      </c>
      <c r="Q1229" s="27" t="str">
        <f>VLOOKUP(N1229,'散件（更新）'!B:H,2,FALSE)</f>
        <v>114-25430005</v>
      </c>
      <c r="R1229" s="27" t="str">
        <f>VLOOKUP(N1229,'散件（更新）'!B:H,7,FALSE)</f>
        <v>Wire</v>
      </c>
      <c r="S1229" s="27" t="str">
        <f>VLOOKUP(N1229,'散件（更新）'!B:E,4,FALSE)</f>
        <v>https://tineco-yxzt.oss-accelerate.aliyuncs.com/20250826/weixinjietu_20250826110934_1756177787283.png</v>
      </c>
      <c r="T1229" s="27" t="s">
        <v>8759</v>
      </c>
      <c r="U1229" s="28" t="str">
        <f>VLOOKUP(N1229,'散件（更新）'!B:G,6,FALSE)</f>
        <v>SP;CL2543-01;烘干托盘充电导线组件</v>
      </c>
      <c r="V1229" s="28">
        <f>VLOOKUP(N1229,'散件（更新）'!B:I,8,FALSE)</f>
        <v>6975159901604</v>
      </c>
    </row>
    <row r="1230" spans="1:22" ht="20.149999999999999" customHeight="1">
      <c r="A1230" s="57">
        <v>46169</v>
      </c>
      <c r="B1230" s="58" t="s">
        <v>7928</v>
      </c>
      <c r="C1230" s="27" t="str">
        <f>VLOOKUP(B1230,'大货清单（不定期按GOMS更新）'!A:H,8,0)</f>
        <v>107-24510401</v>
      </c>
      <c r="D1230" s="27" t="str">
        <f>VLOOKUP(B1230,'大货清单（不定期按GOMS更新）'!A:C,3,0)</f>
        <v>ZB2451D-01</v>
      </c>
      <c r="E1230" s="27" t="str">
        <f>VLOOKUP(B1230,'大货清单（不定期按GOMS更新）'!A:H,4,0)</f>
        <v>IT,FR,DE,ES,NL,BE,PL,SE,CL</v>
      </c>
      <c r="F1230" s="27" t="str">
        <f>VLOOKUP(B1230,'大货清单（不定期按GOMS更新）'!A:H,2,0)</f>
        <v>PURE ONE S70</v>
      </c>
      <c r="G1230" s="28">
        <f>VLOOKUP(B1230,'大货清单（不定期按GOMS更新）'!A:I,9,FALSE)</f>
        <v>6932485006816</v>
      </c>
      <c r="H1230" s="27" t="str">
        <f>VLOOKUP(B1230,'大货清单（不定期按GOMS更新）'!A:H,7,0)</f>
        <v>Grey</v>
      </c>
      <c r="I1230" s="27" t="str">
        <f>VLOOKUP(B1230,'大货清单（不定期按GOMS更新）'!A:F,6,FALSE)</f>
        <v>ACTIVE</v>
      </c>
      <c r="J1230" s="27" t="str">
        <f>VLOOKUP(B1230,'大货清单（不定期按GOMS更新）'!A:K,11,FALSE)</f>
        <v>8.6</v>
      </c>
      <c r="K1230" s="27" t="str">
        <f>VLOOKUP(B1230,'大货清单（不定期按GOMS更新）'!A:N,12,FALSE)</f>
        <v>764</v>
      </c>
      <c r="L1230" s="27" t="str">
        <f>VLOOKUP(B1230,'大货清单（不定期按GOMS更新）'!A:M,13,FALSE)</f>
        <v>231</v>
      </c>
      <c r="M1230" s="27" t="str">
        <f>VLOOKUP(B1230,'大货清单（不定期按GOMS更新）'!A:N,14,FALSE)</f>
        <v>349</v>
      </c>
      <c r="N1230" s="58" t="s">
        <v>7377</v>
      </c>
      <c r="O1230" s="27">
        <f>IFERROR(VLOOKUP(N1230,'散件迭代（不定期更新）'!C:J,8,FALSE),0)</f>
        <v>0</v>
      </c>
      <c r="P1230" s="27" t="str">
        <f>IFERROR(VLOOKUP(N1230,'散件（更新）'!B:H,3,FALSE),0)</f>
        <v>/</v>
      </c>
      <c r="Q1230" s="27" t="str">
        <f>VLOOKUP(N1230,'散件（更新）'!B:H,2,FALSE)</f>
        <v>114-23420409</v>
      </c>
      <c r="R1230" s="27" t="str">
        <f>VLOOKUP(N1230,'散件（更新）'!B:H,7,FALSE)</f>
        <v>Mini Power Brush</v>
      </c>
      <c r="S1230" s="27">
        <f>VLOOKUP(N1230,'散件（更新）'!B:E,4,FALSE)</f>
        <v>0</v>
      </c>
      <c r="T1230" s="27" t="s">
        <v>8759</v>
      </c>
      <c r="U1230" s="28" t="str">
        <f>VLOOKUP(N1230,'散件（更新）'!B:G,6,FALSE)</f>
        <v>SP;ZB2342D-02;FB1953C小电动组件3Pin带PTC</v>
      </c>
      <c r="V1230" s="28" t="str">
        <f>VLOOKUP(N1230,'散件（更新）'!B:I,8,FALSE)</f>
        <v>6974950108540</v>
      </c>
    </row>
    <row r="1231" spans="1:22" ht="20.149999999999999" customHeight="1">
      <c r="A1231" s="57">
        <v>46169</v>
      </c>
      <c r="B1231" s="58" t="s">
        <v>7928</v>
      </c>
      <c r="C1231" s="27" t="str">
        <f>VLOOKUP(B1231,'大货清单（不定期按GOMS更新）'!A:H,8,0)</f>
        <v>107-24510401</v>
      </c>
      <c r="D1231" s="27" t="str">
        <f>VLOOKUP(B1231,'大货清单（不定期按GOMS更新）'!A:C,3,0)</f>
        <v>ZB2451D-01</v>
      </c>
      <c r="E1231" s="27" t="str">
        <f>VLOOKUP(B1231,'大货清单（不定期按GOMS更新）'!A:H,4,0)</f>
        <v>IT,FR,DE,ES,NL,BE,PL,SE,CL</v>
      </c>
      <c r="F1231" s="27" t="str">
        <f>VLOOKUP(B1231,'大货清单（不定期按GOMS更新）'!A:H,2,0)</f>
        <v>PURE ONE S70</v>
      </c>
      <c r="G1231" s="28">
        <f>VLOOKUP(B1231,'大货清单（不定期按GOMS更新）'!A:I,9,FALSE)</f>
        <v>6932485006816</v>
      </c>
      <c r="H1231" s="27" t="str">
        <f>VLOOKUP(B1231,'大货清单（不定期按GOMS更新）'!A:H,7,0)</f>
        <v>Grey</v>
      </c>
      <c r="I1231" s="27" t="str">
        <f>VLOOKUP(B1231,'大货清单（不定期按GOMS更新）'!A:F,6,FALSE)</f>
        <v>ACTIVE</v>
      </c>
      <c r="J1231" s="27" t="str">
        <f>VLOOKUP(B1231,'大货清单（不定期按GOMS更新）'!A:K,11,FALSE)</f>
        <v>8.6</v>
      </c>
      <c r="K1231" s="27" t="str">
        <f>VLOOKUP(B1231,'大货清单（不定期按GOMS更新）'!A:N,12,FALSE)</f>
        <v>764</v>
      </c>
      <c r="L1231" s="27" t="str">
        <f>VLOOKUP(B1231,'大货清单（不定期按GOMS更新）'!A:M,13,FALSE)</f>
        <v>231</v>
      </c>
      <c r="M1231" s="27" t="str">
        <f>VLOOKUP(B1231,'大货清单（不定期按GOMS更新）'!A:N,14,FALSE)</f>
        <v>349</v>
      </c>
      <c r="N1231" s="58" t="s">
        <v>10273</v>
      </c>
      <c r="O1231" s="27">
        <f>IFERROR(VLOOKUP(N1231,'散件迭代（不定期更新）'!C:J,8,FALSE),0)</f>
        <v>0</v>
      </c>
      <c r="P1231" s="27">
        <f>IFERROR(VLOOKUP(N1231,'散件（更新）'!B:H,3,FALSE),0)</f>
        <v>0</v>
      </c>
      <c r="Q1231" s="27" t="str">
        <f>VLOOKUP(N1231,'散件（更新）'!B:H,2,FALSE)</f>
        <v>114-24510405</v>
      </c>
      <c r="R1231" s="27" t="str">
        <f>VLOOKUP(N1231,'散件（更新）'!B:H,7,FALSE)</f>
        <v>Carpet Brush</v>
      </c>
      <c r="S1231" s="27" t="str">
        <f>VLOOKUP(N1231,'散件（更新）'!B:E,4,FALSE)</f>
        <v>https://tineco-yxzt.oss-accelerate.aliyuncs.com/20250626/brush_1750929227382.png</v>
      </c>
      <c r="T1231" s="27" t="s">
        <v>8759</v>
      </c>
      <c r="U1231" s="28" t="str">
        <f>VLOOKUP(N1231,'散件（更新）'!B:G,6,FALSE)</f>
        <v>SP;ZB2451D-01;地刷组件（高配黑色）</v>
      </c>
      <c r="V1231" s="28">
        <f>VLOOKUP(N1231,'散件（更新）'!B:I,8,FALSE)</f>
        <v>6932485007745</v>
      </c>
    </row>
    <row r="1232" spans="1:22" ht="20.149999999999999" customHeight="1">
      <c r="A1232" s="57">
        <v>46169</v>
      </c>
      <c r="B1232" s="58" t="s">
        <v>7928</v>
      </c>
      <c r="C1232" s="27" t="str">
        <f>VLOOKUP(B1232,'大货清单（不定期按GOMS更新）'!A:H,8,0)</f>
        <v>107-24510401</v>
      </c>
      <c r="D1232" s="27" t="str">
        <f>VLOOKUP(B1232,'大货清单（不定期按GOMS更新）'!A:C,3,0)</f>
        <v>ZB2451D-01</v>
      </c>
      <c r="E1232" s="27" t="str">
        <f>VLOOKUP(B1232,'大货清单（不定期按GOMS更新）'!A:H,4,0)</f>
        <v>IT,FR,DE,ES,NL,BE,PL,SE,CL</v>
      </c>
      <c r="F1232" s="27" t="str">
        <f>VLOOKUP(B1232,'大货清单（不定期按GOMS更新）'!A:H,2,0)</f>
        <v>PURE ONE S70</v>
      </c>
      <c r="G1232" s="28">
        <f>VLOOKUP(B1232,'大货清单（不定期按GOMS更新）'!A:I,9,FALSE)</f>
        <v>6932485006816</v>
      </c>
      <c r="H1232" s="27" t="str">
        <f>VLOOKUP(B1232,'大货清单（不定期按GOMS更新）'!A:H,7,0)</f>
        <v>Grey</v>
      </c>
      <c r="I1232" s="27" t="str">
        <f>VLOOKUP(B1232,'大货清单（不定期按GOMS更新）'!A:F,6,FALSE)</f>
        <v>ACTIVE</v>
      </c>
      <c r="J1232" s="27" t="str">
        <f>VLOOKUP(B1232,'大货清单（不定期按GOMS更新）'!A:K,11,FALSE)</f>
        <v>8.6</v>
      </c>
      <c r="K1232" s="27" t="str">
        <f>VLOOKUP(B1232,'大货清单（不定期按GOMS更新）'!A:N,12,FALSE)</f>
        <v>764</v>
      </c>
      <c r="L1232" s="27" t="str">
        <f>VLOOKUP(B1232,'大货清单（不定期按GOMS更新）'!A:M,13,FALSE)</f>
        <v>231</v>
      </c>
      <c r="M1232" s="27" t="str">
        <f>VLOOKUP(B1232,'大货清单（不定期按GOMS更新）'!A:N,14,FALSE)</f>
        <v>349</v>
      </c>
      <c r="N1232" s="58" t="s">
        <v>15715</v>
      </c>
      <c r="O1232" s="27">
        <f>IFERROR(VLOOKUP(N1232,'散件迭代（不定期更新）'!C:J,8,FALSE),0)</f>
        <v>0</v>
      </c>
      <c r="P1232" s="27">
        <f>IFERROR(VLOOKUP(N1232,'散件（更新）'!B:H,3,FALSE),0)</f>
        <v>0</v>
      </c>
      <c r="Q1232" s="27" t="str">
        <f>VLOOKUP(N1232,'散件（更新）'!B:H,2,FALSE)</f>
        <v>114-24510424</v>
      </c>
      <c r="R1232" s="27" t="str">
        <f>VLOOKUP(N1232,'散件（更新）'!B:H,7,FALSE)</f>
        <v>Carpet Brush</v>
      </c>
      <c r="S1232" s="27" t="str">
        <f>VLOOKUP(N1232,'散件（更新）'!B:E,4,FALSE)</f>
        <v>https://tineco-yxzt.oss-accelerate.aliyuncs.com/20250828/dishuazujian_1756368366027.jpg</v>
      </c>
      <c r="T1232" s="27" t="s">
        <v>19304</v>
      </c>
      <c r="U1232" s="28" t="str">
        <f>VLOOKUP(N1232,'散件（更新）'!B:G,6,FALSE)</f>
        <v>SP;ZB2451D-01;地刷组件</v>
      </c>
      <c r="V1232" s="28">
        <f>VLOOKUP(N1232,'散件（更新）'!B:I,8,FALSE)</f>
        <v>6932485012831</v>
      </c>
    </row>
    <row r="1233" spans="1:22" ht="20.149999999999999" customHeight="1">
      <c r="A1233" s="57">
        <v>46169</v>
      </c>
      <c r="B1233" s="58" t="s">
        <v>7928</v>
      </c>
      <c r="C1233" s="27" t="str">
        <f>VLOOKUP(B1233,'大货清单（不定期按GOMS更新）'!A:H,8,0)</f>
        <v>107-24510401</v>
      </c>
      <c r="D1233" s="27" t="str">
        <f>VLOOKUP(B1233,'大货清单（不定期按GOMS更新）'!A:C,3,0)</f>
        <v>ZB2451D-01</v>
      </c>
      <c r="E1233" s="27" t="str">
        <f>VLOOKUP(B1233,'大货清单（不定期按GOMS更新）'!A:H,4,0)</f>
        <v>IT,FR,DE,ES,NL,BE,PL,SE,CL</v>
      </c>
      <c r="F1233" s="27" t="str">
        <f>VLOOKUP(B1233,'大货清单（不定期按GOMS更新）'!A:H,2,0)</f>
        <v>PURE ONE S70</v>
      </c>
      <c r="G1233" s="28">
        <f>VLOOKUP(B1233,'大货清单（不定期按GOMS更新）'!A:I,9,FALSE)</f>
        <v>6932485006816</v>
      </c>
      <c r="H1233" s="27" t="str">
        <f>VLOOKUP(B1233,'大货清单（不定期按GOMS更新）'!A:H,7,0)</f>
        <v>Grey</v>
      </c>
      <c r="I1233" s="27" t="str">
        <f>VLOOKUP(B1233,'大货清单（不定期按GOMS更新）'!A:F,6,FALSE)</f>
        <v>ACTIVE</v>
      </c>
      <c r="J1233" s="27" t="str">
        <f>VLOOKUP(B1233,'大货清单（不定期按GOMS更新）'!A:K,11,FALSE)</f>
        <v>8.6</v>
      </c>
      <c r="K1233" s="27" t="str">
        <f>VLOOKUP(B1233,'大货清单（不定期按GOMS更新）'!A:N,12,FALSE)</f>
        <v>764</v>
      </c>
      <c r="L1233" s="27" t="str">
        <f>VLOOKUP(B1233,'大货清单（不定期按GOMS更新）'!A:M,13,FALSE)</f>
        <v>231</v>
      </c>
      <c r="M1233" s="27" t="str">
        <f>VLOOKUP(B1233,'大货清单（不定期按GOMS更新）'!A:N,14,FALSE)</f>
        <v>349</v>
      </c>
      <c r="N1233" s="58" t="s">
        <v>10029</v>
      </c>
      <c r="O1233" s="27">
        <f>IFERROR(VLOOKUP(N1233,'散件迭代（不定期更新）'!C:J,8,FALSE),0)</f>
        <v>0</v>
      </c>
      <c r="P1233" s="27">
        <f>IFERROR(VLOOKUP(N1233,'散件（更新）'!B:H,3,FALSE),0)</f>
        <v>0</v>
      </c>
      <c r="Q1233" s="27" t="str">
        <f>VLOOKUP(N1233,'散件（更新）'!B:H,2,FALSE)</f>
        <v>114-24510413</v>
      </c>
      <c r="R1233" s="27" t="str">
        <f>VLOOKUP(N1233,'散件（更新）'!B:H,7,FALSE)</f>
        <v>Soft Dusting Brush</v>
      </c>
      <c r="S1233" s="27" t="str">
        <f>VLOOKUP(N1233,'散件（更新）'!B:E,4,FALSE)</f>
        <v>https://tineco-yxzt.oss-accelerate.aliyuncs.com/20250626/softdustingbrush_1750930421500.png</v>
      </c>
      <c r="T1233" s="27" t="s">
        <v>8759</v>
      </c>
      <c r="U1233" s="28" t="str">
        <f>VLOOKUP(N1233,'散件（更新）'!B:G,6,FALSE)</f>
        <v>SP;ZB2451D-01;织物刷组件</v>
      </c>
      <c r="V1233" s="28">
        <f>VLOOKUP(N1233,'散件（更新）'!B:I,8,FALSE)</f>
        <v>6932485007820</v>
      </c>
    </row>
    <row r="1234" spans="1:22" ht="20.149999999999999" customHeight="1">
      <c r="A1234" s="57">
        <v>46169</v>
      </c>
      <c r="B1234" s="58" t="s">
        <v>7928</v>
      </c>
      <c r="C1234" s="27" t="str">
        <f>VLOOKUP(B1234,'大货清单（不定期按GOMS更新）'!A:H,8,0)</f>
        <v>107-24510401</v>
      </c>
      <c r="D1234" s="27" t="str">
        <f>VLOOKUP(B1234,'大货清单（不定期按GOMS更新）'!A:C,3,0)</f>
        <v>ZB2451D-01</v>
      </c>
      <c r="E1234" s="27" t="str">
        <f>VLOOKUP(B1234,'大货清单（不定期按GOMS更新）'!A:H,4,0)</f>
        <v>IT,FR,DE,ES,NL,BE,PL,SE,CL</v>
      </c>
      <c r="F1234" s="27" t="str">
        <f>VLOOKUP(B1234,'大货清单（不定期按GOMS更新）'!A:H,2,0)</f>
        <v>PURE ONE S70</v>
      </c>
      <c r="G1234" s="28">
        <f>VLOOKUP(B1234,'大货清单（不定期按GOMS更新）'!A:I,9,FALSE)</f>
        <v>6932485006816</v>
      </c>
      <c r="H1234" s="27" t="str">
        <f>VLOOKUP(B1234,'大货清单（不定期按GOMS更新）'!A:H,7,0)</f>
        <v>Grey</v>
      </c>
      <c r="I1234" s="27" t="str">
        <f>VLOOKUP(B1234,'大货清单（不定期按GOMS更新）'!A:F,6,FALSE)</f>
        <v>ACTIVE</v>
      </c>
      <c r="J1234" s="27" t="str">
        <f>VLOOKUP(B1234,'大货清单（不定期按GOMS更新）'!A:K,11,FALSE)</f>
        <v>8.6</v>
      </c>
      <c r="K1234" s="27" t="str">
        <f>VLOOKUP(B1234,'大货清单（不定期按GOMS更新）'!A:N,12,FALSE)</f>
        <v>764</v>
      </c>
      <c r="L1234" s="27" t="str">
        <f>VLOOKUP(B1234,'大货清单（不定期按GOMS更新）'!A:M,13,FALSE)</f>
        <v>231</v>
      </c>
      <c r="M1234" s="27" t="str">
        <f>VLOOKUP(B1234,'大货清单（不定期按GOMS更新）'!A:N,14,FALSE)</f>
        <v>349</v>
      </c>
      <c r="N1234" s="58" t="s">
        <v>10142</v>
      </c>
      <c r="O1234" s="27">
        <f>IFERROR(VLOOKUP(N1234,'散件迭代（不定期更新）'!C:J,8,FALSE),0)</f>
        <v>0</v>
      </c>
      <c r="P1234" s="27">
        <f>IFERROR(VLOOKUP(N1234,'散件（更新）'!B:H,3,FALSE),0)</f>
        <v>0</v>
      </c>
      <c r="Q1234" s="27" t="str">
        <f>VLOOKUP(N1234,'散件（更新）'!B:H,2,FALSE)</f>
        <v>114-24510412</v>
      </c>
      <c r="R1234" s="27" t="str">
        <f>VLOOKUP(N1234,'散件（更新）'!B:H,7,FALSE)</f>
        <v>Dustbin</v>
      </c>
      <c r="S1234" s="27" t="str">
        <f>VLOOKUP(N1234,'散件（更新）'!B:E,4,FALSE)</f>
        <v>https://tineco-yxzt.oss-accelerate.aliyuncs.com/20250626/dustbin_1750930196744.png</v>
      </c>
      <c r="T1234" s="27" t="s">
        <v>8759</v>
      </c>
      <c r="U1234" s="28" t="str">
        <f>VLOOKUP(N1234,'散件（更新）'!B:G,6,FALSE)</f>
        <v>SP;ZB2451D-01;尘桶组件（高配）</v>
      </c>
      <c r="V1234" s="28">
        <f>VLOOKUP(N1234,'散件（更新）'!B:I,8,FALSE)</f>
        <v>6932485007813</v>
      </c>
    </row>
    <row r="1235" spans="1:22" ht="20.149999999999999" customHeight="1">
      <c r="A1235" s="57">
        <v>46169</v>
      </c>
      <c r="B1235" s="58" t="s">
        <v>7928</v>
      </c>
      <c r="C1235" s="27" t="str">
        <f>VLOOKUP(B1235,'大货清单（不定期按GOMS更新）'!A:H,8,0)</f>
        <v>107-24510401</v>
      </c>
      <c r="D1235" s="27" t="str">
        <f>VLOOKUP(B1235,'大货清单（不定期按GOMS更新）'!A:C,3,0)</f>
        <v>ZB2451D-01</v>
      </c>
      <c r="E1235" s="27" t="str">
        <f>VLOOKUP(B1235,'大货清单（不定期按GOMS更新）'!A:H,4,0)</f>
        <v>IT,FR,DE,ES,NL,BE,PL,SE,CL</v>
      </c>
      <c r="F1235" s="27" t="str">
        <f>VLOOKUP(B1235,'大货清单（不定期按GOMS更新）'!A:H,2,0)</f>
        <v>PURE ONE S70</v>
      </c>
      <c r="G1235" s="28">
        <f>VLOOKUP(B1235,'大货清单（不定期按GOMS更新）'!A:I,9,FALSE)</f>
        <v>6932485006816</v>
      </c>
      <c r="H1235" s="27" t="str">
        <f>VLOOKUP(B1235,'大货清单（不定期按GOMS更新）'!A:H,7,0)</f>
        <v>Grey</v>
      </c>
      <c r="I1235" s="27" t="str">
        <f>VLOOKUP(B1235,'大货清单（不定期按GOMS更新）'!A:F,6,FALSE)</f>
        <v>ACTIVE</v>
      </c>
      <c r="J1235" s="27" t="str">
        <f>VLOOKUP(B1235,'大货清单（不定期按GOMS更新）'!A:K,11,FALSE)</f>
        <v>8.6</v>
      </c>
      <c r="K1235" s="27" t="str">
        <f>VLOOKUP(B1235,'大货清单（不定期按GOMS更新）'!A:N,12,FALSE)</f>
        <v>764</v>
      </c>
      <c r="L1235" s="27" t="str">
        <f>VLOOKUP(B1235,'大货清单（不定期按GOMS更新）'!A:M,13,FALSE)</f>
        <v>231</v>
      </c>
      <c r="M1235" s="27" t="str">
        <f>VLOOKUP(B1235,'大货清单（不定期按GOMS更新）'!A:N,14,FALSE)</f>
        <v>349</v>
      </c>
      <c r="N1235" s="58" t="s">
        <v>10044</v>
      </c>
      <c r="O1235" s="27">
        <f>IFERROR(VLOOKUP(N1235,'散件迭代（不定期更新）'!C:J,8,FALSE),0)</f>
        <v>0</v>
      </c>
      <c r="P1235" s="27">
        <f>IFERROR(VLOOKUP(N1235,'散件（更新）'!B:H,3,FALSE),0)</f>
        <v>0</v>
      </c>
      <c r="Q1235" s="27" t="str">
        <f>VLOOKUP(N1235,'散件（更新）'!B:H,2,FALSE)</f>
        <v>114-24490505</v>
      </c>
      <c r="R1235" s="27" t="str">
        <f>VLOOKUP(N1235,'散件（更新）'!B:H,7,FALSE)</f>
        <v>Filter Holder</v>
      </c>
      <c r="S1235" s="27" t="str">
        <f>VLOOKUP(N1235,'散件（更新）'!B:E,4,FALSE)</f>
        <v>https://tineco-yxzt.oss-accelerate.aliyuncs.com/20250626/filterholder_1750922870129.png</v>
      </c>
      <c r="T1235" s="27" t="s">
        <v>8759</v>
      </c>
      <c r="U1235" s="28" t="str">
        <f>VLOOKUP(N1235,'散件（更新）'!B:G,6,FALSE)</f>
        <v>SP;ZB2449E-01;多锥组件</v>
      </c>
      <c r="V1235" s="28">
        <f>VLOOKUP(N1235,'散件（更新）'!B:I,8,FALSE)</f>
        <v>6932485007653</v>
      </c>
    </row>
    <row r="1236" spans="1:22" ht="20.149999999999999" customHeight="1">
      <c r="A1236" s="57">
        <v>46169</v>
      </c>
      <c r="B1236" s="58" t="s">
        <v>7928</v>
      </c>
      <c r="C1236" s="27" t="str">
        <f>VLOOKUP(B1236,'大货清单（不定期按GOMS更新）'!A:H,8,0)</f>
        <v>107-24510401</v>
      </c>
      <c r="D1236" s="27" t="str">
        <f>VLOOKUP(B1236,'大货清单（不定期按GOMS更新）'!A:C,3,0)</f>
        <v>ZB2451D-01</v>
      </c>
      <c r="E1236" s="27" t="str">
        <f>VLOOKUP(B1236,'大货清单（不定期按GOMS更新）'!A:H,4,0)</f>
        <v>IT,FR,DE,ES,NL,BE,PL,SE,CL</v>
      </c>
      <c r="F1236" s="27" t="str">
        <f>VLOOKUP(B1236,'大货清单（不定期按GOMS更新）'!A:H,2,0)</f>
        <v>PURE ONE S70</v>
      </c>
      <c r="G1236" s="28">
        <f>VLOOKUP(B1236,'大货清单（不定期按GOMS更新）'!A:I,9,FALSE)</f>
        <v>6932485006816</v>
      </c>
      <c r="H1236" s="27" t="str">
        <f>VLOOKUP(B1236,'大货清单（不定期按GOMS更新）'!A:H,7,0)</f>
        <v>Grey</v>
      </c>
      <c r="I1236" s="27" t="str">
        <f>VLOOKUP(B1236,'大货清单（不定期按GOMS更新）'!A:F,6,FALSE)</f>
        <v>ACTIVE</v>
      </c>
      <c r="J1236" s="27" t="str">
        <f>VLOOKUP(B1236,'大货清单（不定期按GOMS更新）'!A:K,11,FALSE)</f>
        <v>8.6</v>
      </c>
      <c r="K1236" s="27" t="str">
        <f>VLOOKUP(B1236,'大货清单（不定期按GOMS更新）'!A:N,12,FALSE)</f>
        <v>764</v>
      </c>
      <c r="L1236" s="27" t="str">
        <f>VLOOKUP(B1236,'大货清单（不定期按GOMS更新）'!A:M,13,FALSE)</f>
        <v>231</v>
      </c>
      <c r="M1236" s="27" t="str">
        <f>VLOOKUP(B1236,'大货清单（不定期按GOMS更新）'!A:N,14,FALSE)</f>
        <v>349</v>
      </c>
      <c r="N1236" s="58" t="s">
        <v>10203</v>
      </c>
      <c r="O1236" s="27">
        <f>IFERROR(VLOOKUP(N1236,'散件迭代（不定期更新）'!C:J,8,FALSE),0)</f>
        <v>0</v>
      </c>
      <c r="P1236" s="27">
        <f>IFERROR(VLOOKUP(N1236,'散件（更新）'!B:H,3,FALSE),0)</f>
        <v>0</v>
      </c>
      <c r="Q1236" s="27" t="str">
        <f>VLOOKUP(N1236,'散件（更新）'!B:H,2,FALSE)</f>
        <v>114-24490504</v>
      </c>
      <c r="R1236" s="27" t="str">
        <f>VLOOKUP(N1236,'散件（更新）'!B:H,7,FALSE)</f>
        <v>Filter</v>
      </c>
      <c r="S1236" s="27" t="str">
        <f>VLOOKUP(N1236,'散件（更新）'!B:E,4,FALSE)</f>
        <v>https://tineco-yxzt.oss-accelerate.aliyuncs.com/20250626/filter_1750922714463.png</v>
      </c>
      <c r="T1236" s="27" t="s">
        <v>8759</v>
      </c>
      <c r="U1236" s="28" t="str">
        <f>VLOOKUP(N1236,'散件（更新）'!B:G,6,FALSE)</f>
        <v>SP;ZB2449E-01;进风过滤棉组件</v>
      </c>
      <c r="V1236" s="28">
        <f>VLOOKUP(N1236,'散件（更新）'!B:I,8,FALSE)</f>
        <v>6932485007646</v>
      </c>
    </row>
    <row r="1237" spans="1:22" ht="20.149999999999999" customHeight="1">
      <c r="A1237" s="57">
        <v>46169</v>
      </c>
      <c r="B1237" s="58" t="s">
        <v>7928</v>
      </c>
      <c r="C1237" s="27" t="str">
        <f>VLOOKUP(B1237,'大货清单（不定期按GOMS更新）'!A:H,8,0)</f>
        <v>107-24510401</v>
      </c>
      <c r="D1237" s="27" t="str">
        <f>VLOOKUP(B1237,'大货清单（不定期按GOMS更新）'!A:C,3,0)</f>
        <v>ZB2451D-01</v>
      </c>
      <c r="E1237" s="27" t="str">
        <f>VLOOKUP(B1237,'大货清单（不定期按GOMS更新）'!A:H,4,0)</f>
        <v>IT,FR,DE,ES,NL,BE,PL,SE,CL</v>
      </c>
      <c r="F1237" s="27" t="str">
        <f>VLOOKUP(B1237,'大货清单（不定期按GOMS更新）'!A:H,2,0)</f>
        <v>PURE ONE S70</v>
      </c>
      <c r="G1237" s="28">
        <f>VLOOKUP(B1237,'大货清单（不定期按GOMS更新）'!A:I,9,FALSE)</f>
        <v>6932485006816</v>
      </c>
      <c r="H1237" s="27" t="str">
        <f>VLOOKUP(B1237,'大货清单（不定期按GOMS更新）'!A:H,7,0)</f>
        <v>Grey</v>
      </c>
      <c r="I1237" s="27" t="str">
        <f>VLOOKUP(B1237,'大货清单（不定期按GOMS更新）'!A:F,6,FALSE)</f>
        <v>ACTIVE</v>
      </c>
      <c r="J1237" s="27" t="str">
        <f>VLOOKUP(B1237,'大货清单（不定期按GOMS更新）'!A:K,11,FALSE)</f>
        <v>8.6</v>
      </c>
      <c r="K1237" s="27" t="str">
        <f>VLOOKUP(B1237,'大货清单（不定期按GOMS更新）'!A:N,12,FALSE)</f>
        <v>764</v>
      </c>
      <c r="L1237" s="27" t="str">
        <f>VLOOKUP(B1237,'大货清单（不定期按GOMS更新）'!A:M,13,FALSE)</f>
        <v>231</v>
      </c>
      <c r="M1237" s="27" t="str">
        <f>VLOOKUP(B1237,'大货清单（不定期按GOMS更新）'!A:N,14,FALSE)</f>
        <v>349</v>
      </c>
      <c r="N1237" s="58" t="s">
        <v>10269</v>
      </c>
      <c r="O1237" s="27">
        <f>IFERROR(VLOOKUP(N1237,'散件迭代（不定期更新）'!C:J,8,FALSE),0)</f>
        <v>0</v>
      </c>
      <c r="P1237" s="27">
        <f>IFERROR(VLOOKUP(N1237,'散件（更新）'!B:H,3,FALSE),0)</f>
        <v>0</v>
      </c>
      <c r="Q1237" s="27" t="str">
        <f>VLOOKUP(N1237,'散件（更新）'!B:H,2,FALSE)</f>
        <v>114-24490502</v>
      </c>
      <c r="R1237" s="27" t="str">
        <f>VLOOKUP(N1237,'散件（更新）'!B:H,7,FALSE)</f>
        <v>HEPA</v>
      </c>
      <c r="S1237" s="27" t="str">
        <f>VLOOKUP(N1237,'散件（更新）'!B:E,4,FALSE)</f>
        <v>https://tineco-yxzt.oss-accelerate.aliyuncs.com/20250626/hepa_1750922454505.png</v>
      </c>
      <c r="T1237" s="27" t="s">
        <v>8759</v>
      </c>
      <c r="U1237" s="28" t="str">
        <f>VLOOKUP(N1237,'散件（更新）'!B:G,6,FALSE)</f>
        <v>SP;ZB2449E-01;HEPA组件</v>
      </c>
      <c r="V1237" s="28">
        <f>VLOOKUP(N1237,'散件（更新）'!B:I,8,FALSE)</f>
        <v>6932485007622</v>
      </c>
    </row>
    <row r="1238" spans="1:22" ht="20.149999999999999" customHeight="1">
      <c r="A1238" s="57">
        <v>46169</v>
      </c>
      <c r="B1238" s="58" t="s">
        <v>7928</v>
      </c>
      <c r="C1238" s="27" t="str">
        <f>VLOOKUP(B1238,'大货清单（不定期按GOMS更新）'!A:H,8,0)</f>
        <v>107-24510401</v>
      </c>
      <c r="D1238" s="27" t="str">
        <f>VLOOKUP(B1238,'大货清单（不定期按GOMS更新）'!A:C,3,0)</f>
        <v>ZB2451D-01</v>
      </c>
      <c r="E1238" s="27" t="str">
        <f>VLOOKUP(B1238,'大货清单（不定期按GOMS更新）'!A:H,4,0)</f>
        <v>IT,FR,DE,ES,NL,BE,PL,SE,CL</v>
      </c>
      <c r="F1238" s="27" t="str">
        <f>VLOOKUP(B1238,'大货清单（不定期按GOMS更新）'!A:H,2,0)</f>
        <v>PURE ONE S70</v>
      </c>
      <c r="G1238" s="28">
        <f>VLOOKUP(B1238,'大货清单（不定期按GOMS更新）'!A:I,9,FALSE)</f>
        <v>6932485006816</v>
      </c>
      <c r="H1238" s="27" t="str">
        <f>VLOOKUP(B1238,'大货清单（不定期按GOMS更新）'!A:H,7,0)</f>
        <v>Grey</v>
      </c>
      <c r="I1238" s="27" t="str">
        <f>VLOOKUP(B1238,'大货清单（不定期按GOMS更新）'!A:F,6,FALSE)</f>
        <v>ACTIVE</v>
      </c>
      <c r="J1238" s="27" t="str">
        <f>VLOOKUP(B1238,'大货清单（不定期按GOMS更新）'!A:K,11,FALSE)</f>
        <v>8.6</v>
      </c>
      <c r="K1238" s="27" t="str">
        <f>VLOOKUP(B1238,'大货清单（不定期按GOMS更新）'!A:N,12,FALSE)</f>
        <v>764</v>
      </c>
      <c r="L1238" s="27" t="str">
        <f>VLOOKUP(B1238,'大货清单（不定期按GOMS更新）'!A:M,13,FALSE)</f>
        <v>231</v>
      </c>
      <c r="M1238" s="27" t="str">
        <f>VLOOKUP(B1238,'大货清单（不定期按GOMS更新）'!A:N,14,FALSE)</f>
        <v>349</v>
      </c>
      <c r="N1238" s="58" t="s">
        <v>10059</v>
      </c>
      <c r="O1238" s="27">
        <f>IFERROR(VLOOKUP(N1238,'散件迭代（不定期更新）'!C:J,8,FALSE),0)</f>
        <v>0</v>
      </c>
      <c r="P1238" s="27">
        <f>IFERROR(VLOOKUP(N1238,'散件（更新）'!B:H,3,FALSE),0)</f>
        <v>0</v>
      </c>
      <c r="Q1238" s="27" t="str">
        <f>VLOOKUP(N1238,'散件（更新）'!B:H,2,FALSE)</f>
        <v>114-24510408</v>
      </c>
      <c r="R1238" s="27" t="str">
        <f>VLOOKUP(N1238,'散件（更新）'!B:H,7,FALSE)</f>
        <v>Charger Accessory Holder</v>
      </c>
      <c r="S1238" s="27" t="str">
        <f>VLOOKUP(N1238,'散件（更新）'!B:E,4,FALSE)</f>
        <v>https://tineco-yxzt.oss-accelerate.aliyuncs.com/20250626/accessoryholder_1750929706238.png</v>
      </c>
      <c r="T1238" s="27" t="s">
        <v>8759</v>
      </c>
      <c r="U1238" s="28" t="str">
        <f>VLOOKUP(N1238,'散件（更新）'!B:G,6,FALSE)</f>
        <v>SP;ZB2451D-01;附件支架组件</v>
      </c>
      <c r="V1238" s="28">
        <f>VLOOKUP(N1238,'散件（更新）'!B:I,8,FALSE)</f>
        <v>6932485007776</v>
      </c>
    </row>
    <row r="1239" spans="1:22" ht="20.149999999999999" customHeight="1">
      <c r="A1239" s="57">
        <v>46169</v>
      </c>
      <c r="B1239" s="58" t="s">
        <v>7928</v>
      </c>
      <c r="C1239" s="27" t="str">
        <f>VLOOKUP(B1239,'大货清单（不定期按GOMS更新）'!A:H,8,0)</f>
        <v>107-24510401</v>
      </c>
      <c r="D1239" s="27" t="str">
        <f>VLOOKUP(B1239,'大货清单（不定期按GOMS更新）'!A:C,3,0)</f>
        <v>ZB2451D-01</v>
      </c>
      <c r="E1239" s="27" t="str">
        <f>VLOOKUP(B1239,'大货清单（不定期按GOMS更新）'!A:H,4,0)</f>
        <v>IT,FR,DE,ES,NL,BE,PL,SE,CL</v>
      </c>
      <c r="F1239" s="27" t="str">
        <f>VLOOKUP(B1239,'大货清单（不定期按GOMS更新）'!A:H,2,0)</f>
        <v>PURE ONE S70</v>
      </c>
      <c r="G1239" s="28">
        <f>VLOOKUP(B1239,'大货清单（不定期按GOMS更新）'!A:I,9,FALSE)</f>
        <v>6932485006816</v>
      </c>
      <c r="H1239" s="27" t="str">
        <f>VLOOKUP(B1239,'大货清单（不定期按GOMS更新）'!A:H,7,0)</f>
        <v>Grey</v>
      </c>
      <c r="I1239" s="27" t="str">
        <f>VLOOKUP(B1239,'大货清单（不定期按GOMS更新）'!A:F,6,FALSE)</f>
        <v>ACTIVE</v>
      </c>
      <c r="J1239" s="27" t="str">
        <f>VLOOKUP(B1239,'大货清单（不定期按GOMS更新）'!A:K,11,FALSE)</f>
        <v>8.6</v>
      </c>
      <c r="K1239" s="27" t="str">
        <f>VLOOKUP(B1239,'大货清单（不定期按GOMS更新）'!A:N,12,FALSE)</f>
        <v>764</v>
      </c>
      <c r="L1239" s="27" t="str">
        <f>VLOOKUP(B1239,'大货清单（不定期按GOMS更新）'!A:M,13,FALSE)</f>
        <v>231</v>
      </c>
      <c r="M1239" s="27" t="str">
        <f>VLOOKUP(B1239,'大货清单（不定期按GOMS更新）'!A:N,14,FALSE)</f>
        <v>349</v>
      </c>
      <c r="N1239" s="58" t="s">
        <v>10076</v>
      </c>
      <c r="O1239" s="27">
        <f>IFERROR(VLOOKUP(N1239,'散件迭代（不定期更新）'!C:J,8,FALSE),0)</f>
        <v>0</v>
      </c>
      <c r="P1239" s="27">
        <f>IFERROR(VLOOKUP(N1239,'散件（更新）'!B:H,3,FALSE),0)</f>
        <v>0</v>
      </c>
      <c r="Q1239" s="27" t="str">
        <f>VLOOKUP(N1239,'散件（更新）'!B:H,2,FALSE)</f>
        <v>114-24510403</v>
      </c>
      <c r="R1239" s="27" t="str">
        <f>VLOOKUP(N1239,'散件（更新）'!B:H,7,FALSE)</f>
        <v>Main Body</v>
      </c>
      <c r="S1239" s="27" t="str">
        <f>VLOOKUP(N1239,'散件（更新）'!B:E,4,FALSE)</f>
        <v>https://tineco-yxzt.oss-accelerate.aliyuncs.com/20250626/mainbody_1750927187925.png</v>
      </c>
      <c r="T1239" s="27" t="s">
        <v>8759</v>
      </c>
      <c r="U1239" s="28" t="str">
        <f>VLOOKUP(N1239,'散件（更新）'!B:G,6,FALSE)</f>
        <v>SP;ZB2451D-01;手持主体组件（高配）</v>
      </c>
      <c r="V1239" s="28">
        <f>VLOOKUP(N1239,'散件（更新）'!B:I,8,FALSE)</f>
        <v>6932485007721</v>
      </c>
    </row>
    <row r="1240" spans="1:22" ht="20.149999999999999" customHeight="1">
      <c r="A1240" s="57">
        <v>46169</v>
      </c>
      <c r="B1240" s="58" t="s">
        <v>7928</v>
      </c>
      <c r="C1240" s="27" t="str">
        <f>VLOOKUP(B1240,'大货清单（不定期按GOMS更新）'!A:H,8,0)</f>
        <v>107-24510401</v>
      </c>
      <c r="D1240" s="27" t="str">
        <f>VLOOKUP(B1240,'大货清单（不定期按GOMS更新）'!A:C,3,0)</f>
        <v>ZB2451D-01</v>
      </c>
      <c r="E1240" s="27" t="str">
        <f>VLOOKUP(B1240,'大货清单（不定期按GOMS更新）'!A:H,4,0)</f>
        <v>IT,FR,DE,ES,NL,BE,PL,SE,CL</v>
      </c>
      <c r="F1240" s="27" t="str">
        <f>VLOOKUP(B1240,'大货清单（不定期按GOMS更新）'!A:H,2,0)</f>
        <v>PURE ONE S70</v>
      </c>
      <c r="G1240" s="28">
        <f>VLOOKUP(B1240,'大货清单（不定期按GOMS更新）'!A:I,9,FALSE)</f>
        <v>6932485006816</v>
      </c>
      <c r="H1240" s="27" t="str">
        <f>VLOOKUP(B1240,'大货清单（不定期按GOMS更新）'!A:H,7,0)</f>
        <v>Grey</v>
      </c>
      <c r="I1240" s="27" t="str">
        <f>VLOOKUP(B1240,'大货清单（不定期按GOMS更新）'!A:F,6,FALSE)</f>
        <v>ACTIVE</v>
      </c>
      <c r="J1240" s="27" t="str">
        <f>VLOOKUP(B1240,'大货清单（不定期按GOMS更新）'!A:K,11,FALSE)</f>
        <v>8.6</v>
      </c>
      <c r="K1240" s="27" t="str">
        <f>VLOOKUP(B1240,'大货清单（不定期按GOMS更新）'!A:N,12,FALSE)</f>
        <v>764</v>
      </c>
      <c r="L1240" s="27" t="str">
        <f>VLOOKUP(B1240,'大货清单（不定期按GOMS更新）'!A:M,13,FALSE)</f>
        <v>231</v>
      </c>
      <c r="M1240" s="27" t="str">
        <f>VLOOKUP(B1240,'大货清单（不定期按GOMS更新）'!A:N,14,FALSE)</f>
        <v>349</v>
      </c>
      <c r="N1240" s="58" t="s">
        <v>10255</v>
      </c>
      <c r="O1240" s="27">
        <f>IFERROR(VLOOKUP(N1240,'散件迭代（不定期更新）'!C:J,8,FALSE),0)</f>
        <v>0</v>
      </c>
      <c r="P1240" s="27">
        <f>IFERROR(VLOOKUP(N1240,'散件（更新）'!B:H,3,FALSE),0)</f>
        <v>0</v>
      </c>
      <c r="Q1240" s="27" t="str">
        <f>VLOOKUP(N1240,'散件（更新）'!B:H,2,FALSE)</f>
        <v>114-24510406</v>
      </c>
      <c r="R1240" s="27" t="str">
        <f>VLOOKUP(N1240,'散件（更新）'!B:H,7,FALSE)</f>
        <v>Adapter</v>
      </c>
      <c r="S1240" s="27">
        <f>VLOOKUP(N1240,'散件（更新）'!B:E,4,FALSE)</f>
        <v>0</v>
      </c>
      <c r="T1240" s="27" t="s">
        <v>8759</v>
      </c>
      <c r="U1240" s="28" t="str">
        <f>VLOOKUP(N1240,'散件（更新）'!B:G,6,FALSE)</f>
        <v>SP;ZB2451D-01;适配器（欧版）</v>
      </c>
      <c r="V1240" s="28">
        <f>VLOOKUP(N1240,'散件（更新）'!B:I,8,FALSE)</f>
        <v>6932485007752</v>
      </c>
    </row>
    <row r="1241" spans="1:22" ht="20.149999999999999" customHeight="1">
      <c r="A1241" s="57">
        <v>46169</v>
      </c>
      <c r="B1241" s="58" t="s">
        <v>7928</v>
      </c>
      <c r="C1241" s="27" t="str">
        <f>VLOOKUP(B1241,'大货清单（不定期按GOMS更新）'!A:H,8,0)</f>
        <v>107-24510401</v>
      </c>
      <c r="D1241" s="27" t="str">
        <f>VLOOKUP(B1241,'大货清单（不定期按GOMS更新）'!A:C,3,0)</f>
        <v>ZB2451D-01</v>
      </c>
      <c r="E1241" s="27" t="str">
        <f>VLOOKUP(B1241,'大货清单（不定期按GOMS更新）'!A:H,4,0)</f>
        <v>IT,FR,DE,ES,NL,BE,PL,SE,CL</v>
      </c>
      <c r="F1241" s="27" t="str">
        <f>VLOOKUP(B1241,'大货清单（不定期按GOMS更新）'!A:H,2,0)</f>
        <v>PURE ONE S70</v>
      </c>
      <c r="G1241" s="28">
        <f>VLOOKUP(B1241,'大货清单（不定期按GOMS更新）'!A:I,9,FALSE)</f>
        <v>6932485006816</v>
      </c>
      <c r="H1241" s="27" t="str">
        <f>VLOOKUP(B1241,'大货清单（不定期按GOMS更新）'!A:H,7,0)</f>
        <v>Grey</v>
      </c>
      <c r="I1241" s="27" t="str">
        <f>VLOOKUP(B1241,'大货清单（不定期按GOMS更新）'!A:F,6,FALSE)</f>
        <v>ACTIVE</v>
      </c>
      <c r="J1241" s="27" t="str">
        <f>VLOOKUP(B1241,'大货清单（不定期按GOMS更新）'!A:K,11,FALSE)</f>
        <v>8.6</v>
      </c>
      <c r="K1241" s="27" t="str">
        <f>VLOOKUP(B1241,'大货清单（不定期按GOMS更新）'!A:N,12,FALSE)</f>
        <v>764</v>
      </c>
      <c r="L1241" s="27" t="str">
        <f>VLOOKUP(B1241,'大货清单（不定期按GOMS更新）'!A:M,13,FALSE)</f>
        <v>231</v>
      </c>
      <c r="M1241" s="27" t="str">
        <f>VLOOKUP(B1241,'大货清单（不定期按GOMS更新）'!A:N,14,FALSE)</f>
        <v>349</v>
      </c>
      <c r="N1241" s="58" t="s">
        <v>10003</v>
      </c>
      <c r="O1241" s="27">
        <f>IFERROR(VLOOKUP(N1241,'散件迭代（不定期更新）'!C:J,8,FALSE),0)</f>
        <v>0</v>
      </c>
      <c r="P1241" s="27">
        <f>IFERROR(VLOOKUP(N1241,'散件（更新）'!B:H,3,FALSE),0)</f>
        <v>0</v>
      </c>
      <c r="Q1241" s="27" t="str">
        <f>VLOOKUP(N1241,'散件（更新）'!B:H,2,FALSE)</f>
        <v>114-24510409</v>
      </c>
      <c r="R1241" s="27" t="str">
        <f>VLOOKUP(N1241,'散件（更新）'!B:H,7,FALSE)</f>
        <v>Charging Dock</v>
      </c>
      <c r="S1241" s="27" t="str">
        <f>VLOOKUP(N1241,'散件（更新）'!B:E,4,FALSE)</f>
        <v>https://tineco-yxzt.oss-accelerate.aliyuncs.com/20250626/chargingdock_1750929762424.png</v>
      </c>
      <c r="T1241" s="27" t="s">
        <v>8759</v>
      </c>
      <c r="U1241" s="28" t="str">
        <f>VLOOKUP(N1241,'散件（更新）'!B:G,6,FALSE)</f>
        <v>SP;ZB2451D-01;收纳座挂架充电组件</v>
      </c>
      <c r="V1241" s="28">
        <f>VLOOKUP(N1241,'散件（更新）'!B:I,8,FALSE)</f>
        <v>6932485007783</v>
      </c>
    </row>
    <row r="1242" spans="1:22" ht="20.149999999999999" customHeight="1">
      <c r="A1242" s="57">
        <v>46169</v>
      </c>
      <c r="B1242" s="58" t="s">
        <v>7928</v>
      </c>
      <c r="C1242" s="27" t="str">
        <f>VLOOKUP(B1242,'大货清单（不定期按GOMS更新）'!A:H,8,0)</f>
        <v>107-24510401</v>
      </c>
      <c r="D1242" s="27" t="str">
        <f>VLOOKUP(B1242,'大货清单（不定期按GOMS更新）'!A:C,3,0)</f>
        <v>ZB2451D-01</v>
      </c>
      <c r="E1242" s="27" t="str">
        <f>VLOOKUP(B1242,'大货清单（不定期按GOMS更新）'!A:H,4,0)</f>
        <v>IT,FR,DE,ES,NL,BE,PL,SE,CL</v>
      </c>
      <c r="F1242" s="27" t="str">
        <f>VLOOKUP(B1242,'大货清单（不定期按GOMS更新）'!A:H,2,0)</f>
        <v>PURE ONE S70</v>
      </c>
      <c r="G1242" s="28">
        <f>VLOOKUP(B1242,'大货清单（不定期按GOMS更新）'!A:I,9,FALSE)</f>
        <v>6932485006816</v>
      </c>
      <c r="H1242" s="27" t="str">
        <f>VLOOKUP(B1242,'大货清单（不定期按GOMS更新）'!A:H,7,0)</f>
        <v>Grey</v>
      </c>
      <c r="I1242" s="27" t="str">
        <f>VLOOKUP(B1242,'大货清单（不定期按GOMS更新）'!A:F,6,FALSE)</f>
        <v>ACTIVE</v>
      </c>
      <c r="J1242" s="27" t="str">
        <f>VLOOKUP(B1242,'大货清单（不定期按GOMS更新）'!A:K,11,FALSE)</f>
        <v>8.6</v>
      </c>
      <c r="K1242" s="27" t="str">
        <f>VLOOKUP(B1242,'大货清单（不定期按GOMS更新）'!A:N,12,FALSE)</f>
        <v>764</v>
      </c>
      <c r="L1242" s="27" t="str">
        <f>VLOOKUP(B1242,'大货清单（不定期按GOMS更新）'!A:M,13,FALSE)</f>
        <v>231</v>
      </c>
      <c r="M1242" s="27" t="str">
        <f>VLOOKUP(B1242,'大货清单（不定期按GOMS更新）'!A:N,14,FALSE)</f>
        <v>349</v>
      </c>
      <c r="N1242" s="58" t="s">
        <v>10173</v>
      </c>
      <c r="O1242" s="27">
        <f>IFERROR(VLOOKUP(N1242,'散件迭代（不定期更新）'!C:J,8,FALSE),0)</f>
        <v>0</v>
      </c>
      <c r="P1242" s="27">
        <f>IFERROR(VLOOKUP(N1242,'散件（更新）'!B:H,3,FALSE),0)</f>
        <v>0</v>
      </c>
      <c r="Q1242" s="27" t="str">
        <f>VLOOKUP(N1242,'散件（更新）'!B:H,2,FALSE)</f>
        <v>114-24510407</v>
      </c>
      <c r="R1242" s="27" t="str">
        <f>VLOOKUP(N1242,'散件（更新）'!B:H,7,FALSE)</f>
        <v>Docking Station</v>
      </c>
      <c r="S1242" s="27" t="str">
        <f>VLOOKUP(N1242,'散件（更新）'!B:E,4,FALSE)</f>
        <v>https://tineco-yxzt.oss-accelerate.aliyuncs.com/20250626/dockingbase_1750929477117.png</v>
      </c>
      <c r="T1242" s="27" t="s">
        <v>8759</v>
      </c>
      <c r="U1242" s="28" t="str">
        <f>VLOOKUP(N1242,'散件（更新）'!B:G,6,FALSE)</f>
        <v>SP;ZB2451D-01;收纳底座组件</v>
      </c>
      <c r="V1242" s="28">
        <f>VLOOKUP(N1242,'散件（更新）'!B:I,8,FALSE)</f>
        <v>6932485007769</v>
      </c>
    </row>
    <row r="1243" spans="1:22" ht="20.149999999999999" customHeight="1">
      <c r="A1243" s="57">
        <v>46169</v>
      </c>
      <c r="B1243" s="58" t="s">
        <v>7928</v>
      </c>
      <c r="C1243" s="27" t="str">
        <f>VLOOKUP(B1243,'大货清单（不定期按GOMS更新）'!A:H,8,0)</f>
        <v>107-24510401</v>
      </c>
      <c r="D1243" s="27" t="str">
        <f>VLOOKUP(B1243,'大货清单（不定期按GOMS更新）'!A:C,3,0)</f>
        <v>ZB2451D-01</v>
      </c>
      <c r="E1243" s="27" t="str">
        <f>VLOOKUP(B1243,'大货清单（不定期按GOMS更新）'!A:H,4,0)</f>
        <v>IT,FR,DE,ES,NL,BE,PL,SE,CL</v>
      </c>
      <c r="F1243" s="27" t="str">
        <f>VLOOKUP(B1243,'大货清单（不定期按GOMS更新）'!A:H,2,0)</f>
        <v>PURE ONE S70</v>
      </c>
      <c r="G1243" s="28">
        <f>VLOOKUP(B1243,'大货清单（不定期按GOMS更新）'!A:I,9,FALSE)</f>
        <v>6932485006816</v>
      </c>
      <c r="H1243" s="27" t="str">
        <f>VLOOKUP(B1243,'大货清单（不定期按GOMS更新）'!A:H,7,0)</f>
        <v>Grey</v>
      </c>
      <c r="I1243" s="27" t="str">
        <f>VLOOKUP(B1243,'大货清单（不定期按GOMS更新）'!A:F,6,FALSE)</f>
        <v>ACTIVE</v>
      </c>
      <c r="J1243" s="27" t="str">
        <f>VLOOKUP(B1243,'大货清单（不定期按GOMS更新）'!A:K,11,FALSE)</f>
        <v>8.6</v>
      </c>
      <c r="K1243" s="27" t="str">
        <f>VLOOKUP(B1243,'大货清单（不定期按GOMS更新）'!A:N,12,FALSE)</f>
        <v>764</v>
      </c>
      <c r="L1243" s="27" t="str">
        <f>VLOOKUP(B1243,'大货清单（不定期按GOMS更新）'!A:M,13,FALSE)</f>
        <v>231</v>
      </c>
      <c r="M1243" s="27" t="str">
        <f>VLOOKUP(B1243,'大货清单（不定期按GOMS更新）'!A:N,14,FALSE)</f>
        <v>349</v>
      </c>
      <c r="N1243" s="58" t="s">
        <v>10251</v>
      </c>
      <c r="O1243" s="27">
        <f>IFERROR(VLOOKUP(N1243,'散件迭代（不定期更新）'!C:J,8,FALSE),0)</f>
        <v>0</v>
      </c>
      <c r="P1243" s="27">
        <f>IFERROR(VLOOKUP(N1243,'散件（更新）'!B:H,3,FALSE),0)</f>
        <v>0</v>
      </c>
      <c r="Q1243" s="27" t="str">
        <f>VLOOKUP(N1243,'散件（更新）'!B:H,2,FALSE)</f>
        <v>114-24510411</v>
      </c>
      <c r="R1243" s="27" t="str">
        <f>VLOOKUP(N1243,'散件（更新）'!B:H,7,FALSE)</f>
        <v>Battery</v>
      </c>
      <c r="S1243" s="27" t="str">
        <f>VLOOKUP(N1243,'散件（更新）'!B:E,4,FALSE)</f>
        <v>https://tineco-yxzt.oss-accelerate.aliyuncs.com/20250626/battery_1750930097797.png</v>
      </c>
      <c r="T1243" s="27" t="s">
        <v>8759</v>
      </c>
      <c r="U1243" s="28" t="str">
        <f>VLOOKUP(N1243,'散件（更新）'!B:G,6,FALSE)</f>
        <v>SP;ZB2451D-01;电池包组件（灰色）</v>
      </c>
      <c r="V1243" s="28">
        <f>VLOOKUP(N1243,'散件（更新）'!B:I,8,FALSE)</f>
        <v>6932485007806</v>
      </c>
    </row>
    <row r="1244" spans="1:22" ht="20.149999999999999" customHeight="1">
      <c r="A1244" s="57">
        <v>46169</v>
      </c>
      <c r="B1244" s="58" t="s">
        <v>7928</v>
      </c>
      <c r="C1244" s="27" t="str">
        <f>VLOOKUP(B1244,'大货清单（不定期按GOMS更新）'!A:H,8,0)</f>
        <v>107-24510401</v>
      </c>
      <c r="D1244" s="27" t="str">
        <f>VLOOKUP(B1244,'大货清单（不定期按GOMS更新）'!A:C,3,0)</f>
        <v>ZB2451D-01</v>
      </c>
      <c r="E1244" s="27" t="str">
        <f>VLOOKUP(B1244,'大货清单（不定期按GOMS更新）'!A:H,4,0)</f>
        <v>IT,FR,DE,ES,NL,BE,PL,SE,CL</v>
      </c>
      <c r="F1244" s="27" t="str">
        <f>VLOOKUP(B1244,'大货清单（不定期按GOMS更新）'!A:H,2,0)</f>
        <v>PURE ONE S70</v>
      </c>
      <c r="G1244" s="28">
        <f>VLOOKUP(B1244,'大货清单（不定期按GOMS更新）'!A:I,9,FALSE)</f>
        <v>6932485006816</v>
      </c>
      <c r="H1244" s="27" t="str">
        <f>VLOOKUP(B1244,'大货清单（不定期按GOMS更新）'!A:H,7,0)</f>
        <v>Grey</v>
      </c>
      <c r="I1244" s="27" t="str">
        <f>VLOOKUP(B1244,'大货清单（不定期按GOMS更新）'!A:F,6,FALSE)</f>
        <v>ACTIVE</v>
      </c>
      <c r="J1244" s="27" t="str">
        <f>VLOOKUP(B1244,'大货清单（不定期按GOMS更新）'!A:K,11,FALSE)</f>
        <v>8.6</v>
      </c>
      <c r="K1244" s="27" t="str">
        <f>VLOOKUP(B1244,'大货清单（不定期按GOMS更新）'!A:N,12,FALSE)</f>
        <v>764</v>
      </c>
      <c r="L1244" s="27" t="str">
        <f>VLOOKUP(B1244,'大货清单（不定期按GOMS更新）'!A:M,13,FALSE)</f>
        <v>231</v>
      </c>
      <c r="M1244" s="27" t="str">
        <f>VLOOKUP(B1244,'大货清单（不定期按GOMS更新）'!A:N,14,FALSE)</f>
        <v>349</v>
      </c>
      <c r="N1244" s="58" t="s">
        <v>10014</v>
      </c>
      <c r="O1244" s="27">
        <f>IFERROR(VLOOKUP(N1244,'散件迭代（不定期更新）'!C:J,8,FALSE),0)</f>
        <v>0</v>
      </c>
      <c r="P1244" s="27">
        <f>IFERROR(VLOOKUP(N1244,'散件（更新）'!B:H,3,FALSE),0)</f>
        <v>0</v>
      </c>
      <c r="Q1244" s="27" t="str">
        <f>VLOOKUP(N1244,'散件（更新）'!B:H,2,FALSE)</f>
        <v>114-24510404</v>
      </c>
      <c r="R1244" s="27" t="str">
        <f>VLOOKUP(N1244,'散件（更新）'!B:H,7,FALSE)</f>
        <v>Flexible Multi-Angle Tube</v>
      </c>
      <c r="S1244" s="27" t="str">
        <f>VLOOKUP(N1244,'散件（更新）'!B:E,4,FALSE)</f>
        <v>https://tineco-yxzt.oss-accelerate.aliyuncs.com/20250626/tube_1750927262623.png</v>
      </c>
      <c r="T1244" s="27" t="s">
        <v>8759</v>
      </c>
      <c r="U1244" s="28" t="str">
        <f>VLOOKUP(N1244,'散件（更新）'!B:G,6,FALSE)</f>
        <v>SP;ZB2451D-01;弯折管组件（灰色）</v>
      </c>
      <c r="V1244" s="28">
        <f>VLOOKUP(N1244,'散件（更新）'!B:I,8,FALSE)</f>
        <v>6932485007738</v>
      </c>
    </row>
    <row r="1245" spans="1:22" ht="20.149999999999999" customHeight="1">
      <c r="A1245" s="57">
        <v>46169</v>
      </c>
      <c r="B1245" s="58" t="s">
        <v>7928</v>
      </c>
      <c r="C1245" s="27" t="str">
        <f>VLOOKUP(B1245,'大货清单（不定期按GOMS更新）'!A:H,8,0)</f>
        <v>107-24510401</v>
      </c>
      <c r="D1245" s="27" t="str">
        <f>VLOOKUP(B1245,'大货清单（不定期按GOMS更新）'!A:C,3,0)</f>
        <v>ZB2451D-01</v>
      </c>
      <c r="E1245" s="27" t="str">
        <f>VLOOKUP(B1245,'大货清单（不定期按GOMS更新）'!A:H,4,0)</f>
        <v>IT,FR,DE,ES,NL,BE,PL,SE,CL</v>
      </c>
      <c r="F1245" s="27" t="str">
        <f>VLOOKUP(B1245,'大货清单（不定期按GOMS更新）'!A:H,2,0)</f>
        <v>PURE ONE S70</v>
      </c>
      <c r="G1245" s="28">
        <f>VLOOKUP(B1245,'大货清单（不定期按GOMS更新）'!A:I,9,FALSE)</f>
        <v>6932485006816</v>
      </c>
      <c r="H1245" s="27" t="str">
        <f>VLOOKUP(B1245,'大货清单（不定期按GOMS更新）'!A:H,7,0)</f>
        <v>Grey</v>
      </c>
      <c r="I1245" s="27" t="str">
        <f>VLOOKUP(B1245,'大货清单（不定期按GOMS更新）'!A:F,6,FALSE)</f>
        <v>ACTIVE</v>
      </c>
      <c r="J1245" s="27" t="str">
        <f>VLOOKUP(B1245,'大货清单（不定期按GOMS更新）'!A:K,11,FALSE)</f>
        <v>8.6</v>
      </c>
      <c r="K1245" s="27" t="str">
        <f>VLOOKUP(B1245,'大货清单（不定期按GOMS更新）'!A:N,12,FALSE)</f>
        <v>764</v>
      </c>
      <c r="L1245" s="27" t="str">
        <f>VLOOKUP(B1245,'大货清单（不定期按GOMS更新）'!A:M,13,FALSE)</f>
        <v>231</v>
      </c>
      <c r="M1245" s="27" t="str">
        <f>VLOOKUP(B1245,'大货清单（不定期按GOMS更新）'!A:N,14,FALSE)</f>
        <v>349</v>
      </c>
      <c r="N1245" s="58" t="s">
        <v>10167</v>
      </c>
      <c r="O1245" s="27">
        <f>IFERROR(VLOOKUP(N1245,'散件迭代（不定期更新）'!C:J,8,FALSE),0)</f>
        <v>0</v>
      </c>
      <c r="P1245" s="27">
        <f>IFERROR(VLOOKUP(N1245,'散件（更新）'!B:H,3,FALSE),0)</f>
        <v>0</v>
      </c>
      <c r="Q1245" s="27" t="str">
        <f>VLOOKUP(N1245,'散件（更新）'!B:H,2,FALSE)</f>
        <v>114-24510410</v>
      </c>
      <c r="R1245" s="27" t="str">
        <f>VLOOKUP(N1245,'散件（更新）'!B:H,7,FALSE)</f>
        <v>Tube Assembly</v>
      </c>
      <c r="S1245" s="27" t="str">
        <f>VLOOKUP(N1245,'散件（更新）'!B:E,4,FALSE)</f>
        <v>https://tineco-yxzt.oss-accelerate.aliyuncs.com/20250626/basetube_1750929926233.png</v>
      </c>
      <c r="T1245" s="27" t="s">
        <v>19301</v>
      </c>
      <c r="U1245" s="28" t="str">
        <f>VLOOKUP(N1245,'散件（更新）'!B:G,6,FALSE)</f>
        <v>SP;ZB2451D-01;收纳座支撑杆组件</v>
      </c>
      <c r="V1245" s="28">
        <f>VLOOKUP(N1245,'散件（更新）'!B:I,8,FALSE)</f>
        <v>6932485007790</v>
      </c>
    </row>
    <row r="1246" spans="1:22" ht="20.149999999999999" customHeight="1">
      <c r="A1246" s="57">
        <v>46169</v>
      </c>
      <c r="B1246" s="58" t="s">
        <v>7927</v>
      </c>
      <c r="C1246" s="27" t="str">
        <f>VLOOKUP(B1246,'大货清单（不定期按GOMS更新）'!A:H,8,0)</f>
        <v>107-24510701</v>
      </c>
      <c r="D1246" s="27" t="str">
        <f>VLOOKUP(B1246,'大货清单（不定期按GOMS更新）'!A:C,3,0)</f>
        <v>ZB2451G-01</v>
      </c>
      <c r="E1246" s="27" t="str">
        <f>VLOOKUP(B1246,'大货清单（不定期按GOMS更新）'!A:H,4,0)</f>
        <v>GB</v>
      </c>
      <c r="F1246" s="27" t="str">
        <f>VLOOKUP(B1246,'大货清单（不定期按GOMS更新）'!A:H,2,0)</f>
        <v>PURE ONE S70</v>
      </c>
      <c r="G1246" s="28">
        <f>VLOOKUP(B1246,'大货清单（不定期按GOMS更新）'!A:I,9,FALSE)</f>
        <v>6932485006823</v>
      </c>
      <c r="H1246" s="27" t="str">
        <f>VLOOKUP(B1246,'大货清单（不定期按GOMS更新）'!A:H,7,0)</f>
        <v>Grey</v>
      </c>
      <c r="I1246" s="27" t="str">
        <f>VLOOKUP(B1246,'大货清单（不定期按GOMS更新）'!A:F,6,FALSE)</f>
        <v>ACTIVE</v>
      </c>
      <c r="J1246" s="27" t="str">
        <f>VLOOKUP(B1246,'大货清单（不定期按GOMS更新）'!A:K,11,FALSE)</f>
        <v>8.6</v>
      </c>
      <c r="K1246" s="27" t="str">
        <f>VLOOKUP(B1246,'大货清单（不定期按GOMS更新）'!A:N,12,FALSE)</f>
        <v>764</v>
      </c>
      <c r="L1246" s="27" t="str">
        <f>VLOOKUP(B1246,'大货清单（不定期按GOMS更新）'!A:M,13,FALSE)</f>
        <v>231</v>
      </c>
      <c r="M1246" s="27" t="str">
        <f>VLOOKUP(B1246,'大货清单（不定期按GOMS更新）'!A:N,14,FALSE)</f>
        <v>349</v>
      </c>
      <c r="N1246" s="58" t="s">
        <v>15715</v>
      </c>
      <c r="O1246" s="27">
        <f>IFERROR(VLOOKUP(N1246,'散件迭代（不定期更新）'!C:J,8,FALSE),0)</f>
        <v>0</v>
      </c>
      <c r="P1246" s="27">
        <f>IFERROR(VLOOKUP(N1246,'散件（更新）'!B:H,3,FALSE),0)</f>
        <v>0</v>
      </c>
      <c r="Q1246" s="27" t="str">
        <f>VLOOKUP(N1246,'散件（更新）'!B:H,2,FALSE)</f>
        <v>114-24510424</v>
      </c>
      <c r="R1246" s="27" t="str">
        <f>VLOOKUP(N1246,'散件（更新）'!B:H,7,FALSE)</f>
        <v>Carpet Brush</v>
      </c>
      <c r="S1246" s="27" t="str">
        <f>VLOOKUP(N1246,'散件（更新）'!B:E,4,FALSE)</f>
        <v>https://tineco-yxzt.oss-accelerate.aliyuncs.com/20250828/dishuazujian_1756368366027.jpg</v>
      </c>
      <c r="T1246" s="27" t="s">
        <v>8759</v>
      </c>
      <c r="U1246" s="28" t="str">
        <f>VLOOKUP(N1246,'散件（更新）'!B:G,6,FALSE)</f>
        <v>SP;ZB2451D-01;地刷组件</v>
      </c>
      <c r="V1246" s="28">
        <f>VLOOKUP(N1246,'散件（更新）'!B:I,8,FALSE)</f>
        <v>6932485012831</v>
      </c>
    </row>
    <row r="1247" spans="1:22" ht="20.149999999999999" customHeight="1">
      <c r="A1247" s="57">
        <v>46169</v>
      </c>
      <c r="B1247" s="59" t="s">
        <v>11066</v>
      </c>
      <c r="C1247" s="27" t="str">
        <f>VLOOKUP(B1247,'大货清单（不定期按GOMS更新）'!A:H,8,0)</f>
        <v>107-25120001</v>
      </c>
      <c r="D1247" s="27" t="str">
        <f>VLOOKUP(B1247,'大货清单（不定期按GOMS更新）'!A:C,3,0)</f>
        <v>ZB2512-01</v>
      </c>
      <c r="E1247" s="27" t="str">
        <f>VLOOKUP(B1247,'大货清单（不定期按GOMS更新）'!A:H,4,0)</f>
        <v>DE</v>
      </c>
      <c r="F1247" s="27" t="str">
        <f>VLOOKUP(B1247,'大货清单（不定期按GOMS更新）'!A:H,2,0)</f>
        <v>PURE ONE S30 Pro</v>
      </c>
      <c r="G1247" s="28">
        <f>VLOOKUP(B1247,'大货清单（不定期按GOMS更新）'!A:I,9,FALSE)</f>
        <v>6932485008667</v>
      </c>
      <c r="H1247" s="27" t="str">
        <f>VLOOKUP(B1247,'大货清单（不定期按GOMS更新）'!A:H,7,0)</f>
        <v>Black</v>
      </c>
      <c r="I1247" s="27" t="str">
        <f>VLOOKUP(B1247,'大货清单（不定期按GOMS更新）'!A:F,6,FALSE)</f>
        <v>ACTIVE</v>
      </c>
      <c r="J1247" s="27" t="str">
        <f>VLOOKUP(B1247,'大货清单（不定期按GOMS更新）'!A:K,11,FALSE)</f>
        <v>5.6</v>
      </c>
      <c r="K1247" s="27" t="str">
        <f>VLOOKUP(B1247,'大货清单（不定期按GOMS更新）'!A:N,12,FALSE)</f>
        <v>731</v>
      </c>
      <c r="L1247" s="27" t="str">
        <f>VLOOKUP(B1247,'大货清单（不定期按GOMS更新）'!A:M,13,FALSE)</f>
        <v>165</v>
      </c>
      <c r="M1247" s="27" t="str">
        <f>VLOOKUP(B1247,'大货清单（不定期按GOMS更新）'!A:N,14,FALSE)</f>
        <v>302</v>
      </c>
      <c r="N1247" s="59" t="s">
        <v>15863</v>
      </c>
      <c r="O1247" s="27">
        <f>IFERROR(VLOOKUP(N1247,'散件迭代（不定期更新）'!C:J,8,FALSE),0)</f>
        <v>0</v>
      </c>
      <c r="P1247" s="27">
        <f>IFERROR(VLOOKUP(N1247,'散件（更新）'!B:H,3,FALSE),0)</f>
        <v>0</v>
      </c>
      <c r="Q1247" s="27" t="str">
        <f>VLOOKUP(N1247,'散件（更新）'!B:H,2,FALSE)</f>
        <v>114-25120004</v>
      </c>
      <c r="R1247" s="27" t="str">
        <f>VLOOKUP(N1247,'散件（更新）'!B:H,7,FALSE)</f>
        <v>Flexible Multi-Angle Tube</v>
      </c>
      <c r="S1247" s="27" t="str">
        <f>VLOOKUP(N1247,'散件（更新）'!B:E,4,FALSE)</f>
        <v>https://tineco-yxzt.oss-accelerate.aliyuncs.com/20250828/weixinjietu_20250828111143_1756350806413.png</v>
      </c>
      <c r="T1247" s="27" t="s">
        <v>19303</v>
      </c>
      <c r="U1247" s="28" t="str">
        <f>VLOOKUP(N1247,'散件（更新）'!B:G,6,FALSE)</f>
        <v>SP;ZB2512-01;弯折管组件</v>
      </c>
      <c r="V1247" s="28">
        <f>VLOOKUP(N1247,'散件（更新）'!B:I,8,FALSE)</f>
        <v>6932485011612</v>
      </c>
    </row>
    <row r="1248" spans="1:22" ht="20.149999999999999" customHeight="1">
      <c r="A1248" s="57">
        <v>46169</v>
      </c>
      <c r="B1248" s="59" t="s">
        <v>13713</v>
      </c>
      <c r="C1248" s="27" t="str">
        <f>VLOOKUP(B1248,'大货清单（不定期按GOMS更新）'!A:H,8,0)</f>
        <v>107-24510402</v>
      </c>
      <c r="D1248" s="27" t="str">
        <f>VLOOKUP(B1248,'大货清单（不定期按GOMS更新）'!A:C,3,0)</f>
        <v>ZB2451D-02</v>
      </c>
      <c r="E1248" s="27" t="str">
        <f>VLOOKUP(B1248,'大货清单（不定期按GOMS更新）'!A:H,4,0)</f>
        <v>DE,FR,IT,ES,PL,SE,NL,BE</v>
      </c>
      <c r="F1248" s="27" t="str">
        <f>VLOOKUP(B1248,'大货清单（不定期按GOMS更新）'!A:H,2,0)</f>
        <v>PUR ONE S70</v>
      </c>
      <c r="G1248" s="28">
        <f>VLOOKUP(B1248,'大货清单（不定期按GOMS更新）'!A:I,9,FALSE)</f>
        <v>6932485017744</v>
      </c>
      <c r="H1248" s="27" t="str">
        <f>VLOOKUP(B1248,'大货清单（不定期按GOMS更新）'!A:H,7,0)</f>
        <v>Orange &amp; Blue</v>
      </c>
      <c r="I1248" s="27" t="str">
        <f>VLOOKUP(B1248,'大货清单（不定期按GOMS更新）'!A:F,6,FALSE)</f>
        <v>ACTIVE</v>
      </c>
      <c r="J1248" s="27" t="str">
        <f>VLOOKUP(B1248,'大货清单（不定期按GOMS更新）'!A:K,11,FALSE)</f>
        <v>8.6</v>
      </c>
      <c r="K1248" s="27" t="str">
        <f>VLOOKUP(B1248,'大货清单（不定期按GOMS更新）'!A:N,12,FALSE)</f>
        <v>764</v>
      </c>
      <c r="L1248" s="27" t="str">
        <f>VLOOKUP(B1248,'大货清单（不定期按GOMS更新）'!A:M,13,FALSE)</f>
        <v>231</v>
      </c>
      <c r="M1248" s="27" t="str">
        <f>VLOOKUP(B1248,'大货清单（不定期按GOMS更新）'!A:N,14,FALSE)</f>
        <v>349</v>
      </c>
      <c r="N1248" s="59" t="s">
        <v>15622</v>
      </c>
      <c r="O1248" s="27">
        <f>IFERROR(VLOOKUP(N1248,'散件迭代（不定期更新）'!C:J,8,FALSE),0)</f>
        <v>0</v>
      </c>
      <c r="P1248" s="27">
        <f>IFERROR(VLOOKUP(N1248,'散件（更新）'!B:H,3,FALSE),0)</f>
        <v>0</v>
      </c>
      <c r="Q1248" s="27" t="str">
        <f>VLOOKUP(N1248,'散件（更新）'!B:H,2,FALSE)</f>
        <v>114-24510423</v>
      </c>
      <c r="R1248" s="27" t="str">
        <f>VLOOKUP(N1248,'散件（更新）'!B:H,7,FALSE)</f>
        <v>Flexible Extension Hose</v>
      </c>
      <c r="S1248" s="27" t="str">
        <f>VLOOKUP(N1248,'散件（更新）'!B:E,4,FALSE)</f>
        <v>https://tineco-yxzt.oss-accelerate.aliyuncs.com/20250828/weixinjietu_20250828111155_1756350918906.png</v>
      </c>
      <c r="T1248" s="27" t="s">
        <v>8759</v>
      </c>
      <c r="U1248" s="28" t="str">
        <f>VLOOKUP(N1248,'散件（更新）'!B:G,6,FALSE)</f>
        <v>SP;ZB2451D-02;伸缩软管组件</v>
      </c>
      <c r="V1248" s="28">
        <f>VLOOKUP(N1248,'散件（更新）'!B:I,8,FALSE)</f>
        <v>6932485011629</v>
      </c>
    </row>
    <row r="1249" spans="1:22" ht="20.149999999999999" customHeight="1">
      <c r="A1249" s="57">
        <v>46169</v>
      </c>
      <c r="B1249" s="59" t="s">
        <v>13673</v>
      </c>
      <c r="C1249" s="27" t="str">
        <f>VLOOKUP(B1249,'大货清单（不定期按GOMS更新）'!A:H,8,0)</f>
        <v>109-25431002</v>
      </c>
      <c r="D1249" s="27" t="str">
        <f>VLOOKUP(B1249,'大货清单（不定期按GOMS更新）'!A:C,3,0)</f>
        <v>CL2543J-02</v>
      </c>
      <c r="E1249" s="27" t="str">
        <f>VLOOKUP(B1249,'大货清单（不定期按GOMS更新）'!A:H,4,0)</f>
        <v>GB</v>
      </c>
      <c r="F1249" s="27" t="str">
        <f>VLOOKUP(B1249,'大货清单（不定期按GOMS更新）'!A:H,2,0)</f>
        <v>Floor One Switch i5 Stretch Breeze</v>
      </c>
      <c r="G1249" s="28">
        <f>VLOOKUP(B1249,'大货清单（不定期按GOMS更新）'!A:I,9,FALSE)</f>
        <v>6932485009756</v>
      </c>
      <c r="H1249" s="27" t="str">
        <f>VLOOKUP(B1249,'大货清单（不定期按GOMS更新）'!A:H,7,0)</f>
        <v>Black &amp; White</v>
      </c>
      <c r="I1249" s="27" t="str">
        <f>VLOOKUP(B1249,'大货清单（不定期按GOMS更新）'!A:F,6,FALSE)</f>
        <v>ACTIVE</v>
      </c>
      <c r="J1249" s="27" t="str">
        <f>VLOOKUP(B1249,'大货清单（不定期按GOMS更新）'!A:K,11,FALSE)</f>
        <v>8.9</v>
      </c>
      <c r="K1249" s="27" t="str">
        <f>VLOOKUP(B1249,'大货清单（不定期按GOMS更新）'!A:N,12,FALSE)</f>
        <v>760</v>
      </c>
      <c r="L1249" s="27" t="str">
        <f>VLOOKUP(B1249,'大货清单（不定期按GOMS更新）'!A:M,13,FALSE)</f>
        <v>332</v>
      </c>
      <c r="M1249" s="27" t="str">
        <f>VLOOKUP(B1249,'大货清单（不定期按GOMS更新）'!A:N,14,FALSE)</f>
        <v>318</v>
      </c>
      <c r="N1249" s="59" t="s">
        <v>4422</v>
      </c>
      <c r="O1249" s="27">
        <f>IFERROR(VLOOKUP(N1249,'散件迭代（不定期更新）'!C:J,8,FALSE),0)</f>
        <v>0</v>
      </c>
      <c r="P1249" s="27" t="str">
        <f>IFERROR(VLOOKUP(N1249,'散件（更新）'!B:H,3,FALSE),0)</f>
        <v>/</v>
      </c>
      <c r="Q1249" s="27" t="str">
        <f>VLOOKUP(N1249,'散件（更新）'!B:H,2,FALSE)</f>
        <v>114-23350408</v>
      </c>
      <c r="R1249" s="27" t="str">
        <f>VLOOKUP(N1249,'散件（更新）'!B:H,7,FALSE)</f>
        <v>Brush Roller</v>
      </c>
      <c r="S1249" s="27" t="str">
        <f>VLOOKUP(N1249,'散件（更新）'!B:E,4,FALSE)</f>
        <v>https://tineco-yxzt.oss-accelerate.aliyuncs.com/20241021/gunshua_1729475885815.jpeg</v>
      </c>
      <c r="T1249" s="27" t="s">
        <v>8759</v>
      </c>
      <c r="U1249" s="28" t="str">
        <f>VLOOKUP(N1249,'散件（更新）'!B:G,6,FALSE)</f>
        <v>滚刷组件</v>
      </c>
      <c r="V1249" s="28" t="str">
        <f>VLOOKUP(N1249,'散件（更新）'!B:I,8,FALSE)</f>
        <v>6974950106188</v>
      </c>
    </row>
    <row r="1250" spans="1:22" ht="20.149999999999999" customHeight="1">
      <c r="A1250" s="57">
        <v>46169</v>
      </c>
      <c r="B1250" s="59" t="s">
        <v>13673</v>
      </c>
      <c r="C1250" s="27" t="str">
        <f>VLOOKUP(B1250,'大货清单（不定期按GOMS更新）'!A:H,8,0)</f>
        <v>109-25431002</v>
      </c>
      <c r="D1250" s="27" t="str">
        <f>VLOOKUP(B1250,'大货清单（不定期按GOMS更新）'!A:C,3,0)</f>
        <v>CL2543J-02</v>
      </c>
      <c r="E1250" s="27" t="str">
        <f>VLOOKUP(B1250,'大货清单（不定期按GOMS更新）'!A:H,4,0)</f>
        <v>GB</v>
      </c>
      <c r="F1250" s="27" t="str">
        <f>VLOOKUP(B1250,'大货清单（不定期按GOMS更新）'!A:H,2,0)</f>
        <v>Floor One Switch i5 Stretch Breeze</v>
      </c>
      <c r="G1250" s="28">
        <f>VLOOKUP(B1250,'大货清单（不定期按GOMS更新）'!A:I,9,FALSE)</f>
        <v>6932485009756</v>
      </c>
      <c r="H1250" s="27" t="str">
        <f>VLOOKUP(B1250,'大货清单（不定期按GOMS更新）'!A:H,7,0)</f>
        <v>Black &amp; White</v>
      </c>
      <c r="I1250" s="27" t="str">
        <f>VLOOKUP(B1250,'大货清单（不定期按GOMS更新）'!A:F,6,FALSE)</f>
        <v>ACTIVE</v>
      </c>
      <c r="J1250" s="27" t="str">
        <f>VLOOKUP(B1250,'大货清单（不定期按GOMS更新）'!A:K,11,FALSE)</f>
        <v>8.9</v>
      </c>
      <c r="K1250" s="27" t="str">
        <f>VLOOKUP(B1250,'大货清单（不定期按GOMS更新）'!A:N,12,FALSE)</f>
        <v>760</v>
      </c>
      <c r="L1250" s="27" t="str">
        <f>VLOOKUP(B1250,'大货清单（不定期按GOMS更新）'!A:M,13,FALSE)</f>
        <v>332</v>
      </c>
      <c r="M1250" s="27" t="str">
        <f>VLOOKUP(B1250,'大货清单（不定期按GOMS更新）'!A:N,14,FALSE)</f>
        <v>318</v>
      </c>
      <c r="N1250" s="59" t="s">
        <v>1093</v>
      </c>
      <c r="O1250" s="27">
        <f>IFERROR(VLOOKUP(N1250,'散件迭代（不定期更新）'!C:J,8,FALSE),0)</f>
        <v>0</v>
      </c>
      <c r="P1250" s="27" t="str">
        <f>IFERROR(VLOOKUP(N1250,'散件（更新）'!B:H,3,FALSE),0)</f>
        <v>206-2020-0608</v>
      </c>
      <c r="Q1250" s="27" t="str">
        <f>VLOOKUP(N1250,'散件（更新）'!B:H,2,FALSE)</f>
        <v>114-20200608</v>
      </c>
      <c r="R1250" s="27" t="str">
        <f>VLOOKUP(N1250,'散件（更新）'!B:H,7,FALSE)</f>
        <v>Dustbin Assembly</v>
      </c>
      <c r="S1250" s="27" t="str">
        <f>VLOOKUP(N1250,'散件（更新）'!B:E,4,FALSE)</f>
        <v>https://tineco-yxzt.oss-accelerate.aliyuncs.com/20231219/9FWDA150000_1702948014824.png</v>
      </c>
      <c r="T1250" s="27" t="s">
        <v>8759</v>
      </c>
      <c r="U1250" s="28" t="str">
        <f>VLOOKUP(N1250,'散件（更新）'!B:G,6,FALSE)</f>
        <v>干式尘桶组件</v>
      </c>
      <c r="V1250" s="28" t="str">
        <f>VLOOKUP(N1250,'散件（更新）'!B:I,8,FALSE)</f>
        <v>6972200196620</v>
      </c>
    </row>
    <row r="1251" spans="1:22" ht="20.149999999999999" customHeight="1">
      <c r="A1251" s="57">
        <v>46169</v>
      </c>
      <c r="B1251" s="59" t="s">
        <v>13673</v>
      </c>
      <c r="C1251" s="27" t="str">
        <f>VLOOKUP(B1251,'大货清单（不定期按GOMS更新）'!A:H,8,0)</f>
        <v>109-25431002</v>
      </c>
      <c r="D1251" s="27" t="str">
        <f>VLOOKUP(B1251,'大货清单（不定期按GOMS更新）'!A:C,3,0)</f>
        <v>CL2543J-02</v>
      </c>
      <c r="E1251" s="27" t="str">
        <f>VLOOKUP(B1251,'大货清单（不定期按GOMS更新）'!A:H,4,0)</f>
        <v>GB</v>
      </c>
      <c r="F1251" s="27" t="str">
        <f>VLOOKUP(B1251,'大货清单（不定期按GOMS更新）'!A:H,2,0)</f>
        <v>Floor One Switch i5 Stretch Breeze</v>
      </c>
      <c r="G1251" s="28">
        <f>VLOOKUP(B1251,'大货清单（不定期按GOMS更新）'!A:I,9,FALSE)</f>
        <v>6932485009756</v>
      </c>
      <c r="H1251" s="27" t="str">
        <f>VLOOKUP(B1251,'大货清单（不定期按GOMS更新）'!A:H,7,0)</f>
        <v>Black &amp; White</v>
      </c>
      <c r="I1251" s="27" t="str">
        <f>VLOOKUP(B1251,'大货清单（不定期按GOMS更新）'!A:F,6,FALSE)</f>
        <v>ACTIVE</v>
      </c>
      <c r="J1251" s="27" t="str">
        <f>VLOOKUP(B1251,'大货清单（不定期按GOMS更新）'!A:K,11,FALSE)</f>
        <v>8.9</v>
      </c>
      <c r="K1251" s="27" t="str">
        <f>VLOOKUP(B1251,'大货清单（不定期按GOMS更新）'!A:N,12,FALSE)</f>
        <v>760</v>
      </c>
      <c r="L1251" s="27" t="str">
        <f>VLOOKUP(B1251,'大货清单（不定期按GOMS更新）'!A:M,13,FALSE)</f>
        <v>332</v>
      </c>
      <c r="M1251" s="27" t="str">
        <f>VLOOKUP(B1251,'大货清单（不定期按GOMS更新）'!A:N,14,FALSE)</f>
        <v>318</v>
      </c>
      <c r="N1251" s="59" t="s">
        <v>7530</v>
      </c>
      <c r="O1251" s="27" t="str">
        <f>IFERROR(VLOOKUP(N1251,'散件迭代（不定期更新）'!C:J,8,FALSE),0)</f>
        <v>A64</v>
      </c>
      <c r="P1251" s="27">
        <f>IFERROR(VLOOKUP(N1251,'散件（更新）'!B:H,3,FALSE),0)</f>
        <v>0</v>
      </c>
      <c r="Q1251" s="27" t="str">
        <f>VLOOKUP(N1251,'散件（更新）'!B:H,2,FALSE)</f>
        <v>114-23280222</v>
      </c>
      <c r="R1251" s="27" t="str">
        <f>VLOOKUP(N1251,'散件（更新）'!B:H,7,FALSE)</f>
        <v>HEPA Assy</v>
      </c>
      <c r="S1251" s="27" t="str">
        <f>VLOOKUP(N1251,'散件（更新）'!B:E,4,FALSE)</f>
        <v>https://tineco-yxzt.oss-accelerate.aliyuncs.com/20240822/HEPA_1724286749680.jpg</v>
      </c>
      <c r="T1251" s="27" t="s">
        <v>8759</v>
      </c>
      <c r="U1251" s="28" t="str">
        <f>VLOOKUP(N1251,'散件（更新）'!B:G,6,FALSE)</f>
        <v>回收桶过滤器组件</v>
      </c>
      <c r="V1251" s="28">
        <f>VLOOKUP(N1251,'散件（更新）'!B:I,8,FALSE)</f>
        <v>6932485000470</v>
      </c>
    </row>
    <row r="1252" spans="1:22" ht="20.149999999999999" customHeight="1">
      <c r="A1252" s="57">
        <v>46169</v>
      </c>
      <c r="B1252" s="59" t="s">
        <v>13673</v>
      </c>
      <c r="C1252" s="27" t="str">
        <f>VLOOKUP(B1252,'大货清单（不定期按GOMS更新）'!A:H,8,0)</f>
        <v>109-25431002</v>
      </c>
      <c r="D1252" s="27" t="str">
        <f>VLOOKUP(B1252,'大货清单（不定期按GOMS更新）'!A:C,3,0)</f>
        <v>CL2543J-02</v>
      </c>
      <c r="E1252" s="27" t="str">
        <f>VLOOKUP(B1252,'大货清单（不定期按GOMS更新）'!A:H,4,0)</f>
        <v>GB</v>
      </c>
      <c r="F1252" s="27" t="str">
        <f>VLOOKUP(B1252,'大货清单（不定期按GOMS更新）'!A:H,2,0)</f>
        <v>Floor One Switch i5 Stretch Breeze</v>
      </c>
      <c r="G1252" s="28">
        <f>VLOOKUP(B1252,'大货清单（不定期按GOMS更新）'!A:I,9,FALSE)</f>
        <v>6932485009756</v>
      </c>
      <c r="H1252" s="27" t="str">
        <f>VLOOKUP(B1252,'大货清单（不定期按GOMS更新）'!A:H,7,0)</f>
        <v>Black &amp; White</v>
      </c>
      <c r="I1252" s="27" t="str">
        <f>VLOOKUP(B1252,'大货清单（不定期按GOMS更新）'!A:F,6,FALSE)</f>
        <v>ACTIVE</v>
      </c>
      <c r="J1252" s="27" t="str">
        <f>VLOOKUP(B1252,'大货清单（不定期按GOMS更新）'!A:K,11,FALSE)</f>
        <v>8.9</v>
      </c>
      <c r="K1252" s="27" t="str">
        <f>VLOOKUP(B1252,'大货清单（不定期按GOMS更新）'!A:N,12,FALSE)</f>
        <v>760</v>
      </c>
      <c r="L1252" s="27" t="str">
        <f>VLOOKUP(B1252,'大货清单（不定期按GOMS更新）'!A:M,13,FALSE)</f>
        <v>332</v>
      </c>
      <c r="M1252" s="27" t="str">
        <f>VLOOKUP(B1252,'大货清单（不定期按GOMS更新）'!A:N,14,FALSE)</f>
        <v>318</v>
      </c>
      <c r="N1252" s="59" t="s">
        <v>1092</v>
      </c>
      <c r="O1252" s="27" t="str">
        <f>IFERROR(VLOOKUP(N1252,'散件迭代（不定期更新）'!C:J,8,FALSE),0)</f>
        <v>A64</v>
      </c>
      <c r="P1252" s="27" t="str">
        <f>IFERROR(VLOOKUP(N1252,'散件（更新）'!B:H,3,FALSE),0)</f>
        <v>206-2020-0607</v>
      </c>
      <c r="Q1252" s="27" t="str">
        <f>VLOOKUP(N1252,'散件（更新）'!B:H,2,FALSE)</f>
        <v>114-20200607</v>
      </c>
      <c r="R1252" s="27" t="str">
        <f>VLOOKUP(N1252,'散件（更新）'!B:H,7,FALSE)</f>
        <v>HEPA</v>
      </c>
      <c r="S1252" s="27" t="str">
        <f>VLOOKUP(N1252,'散件（更新）'!B:E,4,FALSE)</f>
        <v>https://tineco-yxzt.oss-accelerate.aliyuncs.com/20231227/9FWFP150000_1703640265223.png</v>
      </c>
      <c r="T1252" s="27" t="s">
        <v>8759</v>
      </c>
      <c r="U1252" s="28" t="str">
        <f>VLOOKUP(N1252,'散件（更新）'!B:G,6,FALSE)</f>
        <v>HEPA组合</v>
      </c>
      <c r="V1252" s="28" t="str">
        <f>VLOOKUP(N1252,'散件（更新）'!B:I,8,FALSE)</f>
        <v>6972200196613</v>
      </c>
    </row>
    <row r="1253" spans="1:22" ht="20.149999999999999" customHeight="1">
      <c r="A1253" s="57">
        <v>46169</v>
      </c>
      <c r="B1253" s="59" t="s">
        <v>13673</v>
      </c>
      <c r="C1253" s="27" t="str">
        <f>VLOOKUP(B1253,'大货清单（不定期按GOMS更新）'!A:H,8,0)</f>
        <v>109-25431002</v>
      </c>
      <c r="D1253" s="27" t="str">
        <f>VLOOKUP(B1253,'大货清单（不定期按GOMS更新）'!A:C,3,0)</f>
        <v>CL2543J-02</v>
      </c>
      <c r="E1253" s="27" t="str">
        <f>VLOOKUP(B1253,'大货清单（不定期按GOMS更新）'!A:H,4,0)</f>
        <v>GB</v>
      </c>
      <c r="F1253" s="27" t="str">
        <f>VLOOKUP(B1253,'大货清单（不定期按GOMS更新）'!A:H,2,0)</f>
        <v>Floor One Switch i5 Stretch Breeze</v>
      </c>
      <c r="G1253" s="28">
        <f>VLOOKUP(B1253,'大货清单（不定期按GOMS更新）'!A:I,9,FALSE)</f>
        <v>6932485009756</v>
      </c>
      <c r="H1253" s="27" t="str">
        <f>VLOOKUP(B1253,'大货清单（不定期按GOMS更新）'!A:H,7,0)</f>
        <v>Black &amp; White</v>
      </c>
      <c r="I1253" s="27" t="str">
        <f>VLOOKUP(B1253,'大货清单（不定期按GOMS更新）'!A:F,6,FALSE)</f>
        <v>ACTIVE</v>
      </c>
      <c r="J1253" s="27" t="str">
        <f>VLOOKUP(B1253,'大货清单（不定期按GOMS更新）'!A:K,11,FALSE)</f>
        <v>8.9</v>
      </c>
      <c r="K1253" s="27" t="str">
        <f>VLOOKUP(B1253,'大货清单（不定期按GOMS更新）'!A:N,12,FALSE)</f>
        <v>760</v>
      </c>
      <c r="L1253" s="27" t="str">
        <f>VLOOKUP(B1253,'大货清单（不定期按GOMS更新）'!A:M,13,FALSE)</f>
        <v>332</v>
      </c>
      <c r="M1253" s="27" t="str">
        <f>VLOOKUP(B1253,'大货清单（不定期按GOMS更新）'!A:N,14,FALSE)</f>
        <v>318</v>
      </c>
      <c r="N1253" s="59" t="s">
        <v>1078</v>
      </c>
      <c r="O1253" s="27">
        <f>IFERROR(VLOOKUP(N1253,'散件迭代（不定期更新）'!C:J,8,FALSE),0)</f>
        <v>0</v>
      </c>
      <c r="P1253" s="27" t="str">
        <f>IFERROR(VLOOKUP(N1253,'散件（更新）'!B:H,3,FALSE),0)</f>
        <v>206-2020-0045</v>
      </c>
      <c r="Q1253" s="27" t="str">
        <f>VLOOKUP(N1253,'散件（更新）'!B:H,2,FALSE)</f>
        <v>114-20200045</v>
      </c>
      <c r="R1253" s="27" t="str">
        <f>VLOOKUP(N1253,'散件（更新）'!B:H,7,FALSE)</f>
        <v>Accessory Holder</v>
      </c>
      <c r="S1253" s="27" t="str">
        <f>VLOOKUP(N1253,'散件（更新）'!B:E,4,FALSE)</f>
        <v>https://tineco-yxzt.oss-accelerate.aliyuncs.com/20231219/9FWHA110000_1702948015947.png</v>
      </c>
      <c r="T1253" s="27" t="s">
        <v>8759</v>
      </c>
      <c r="U1253" s="28" t="str">
        <f>VLOOKUP(N1253,'散件（更新）'!B:G,6,FALSE)</f>
        <v>尘桶附件托盘组件</v>
      </c>
      <c r="V1253" s="28" t="str">
        <f>VLOOKUP(N1253,'散件（更新）'!B:I,8,FALSE)</f>
        <v>6972200197245</v>
      </c>
    </row>
    <row r="1254" spans="1:22" ht="20.149999999999999" customHeight="1">
      <c r="A1254" s="57">
        <v>46169</v>
      </c>
      <c r="B1254" s="59" t="s">
        <v>13673</v>
      </c>
      <c r="C1254" s="27" t="str">
        <f>VLOOKUP(B1254,'大货清单（不定期按GOMS更新）'!A:H,8,0)</f>
        <v>109-25431002</v>
      </c>
      <c r="D1254" s="27" t="str">
        <f>VLOOKUP(B1254,'大货清单（不定期按GOMS更新）'!A:C,3,0)</f>
        <v>CL2543J-02</v>
      </c>
      <c r="E1254" s="27" t="str">
        <f>VLOOKUP(B1254,'大货清单（不定期按GOMS更新）'!A:H,4,0)</f>
        <v>GB</v>
      </c>
      <c r="F1254" s="27" t="str">
        <f>VLOOKUP(B1254,'大货清单（不定期按GOMS更新）'!A:H,2,0)</f>
        <v>Floor One Switch i5 Stretch Breeze</v>
      </c>
      <c r="G1254" s="28">
        <f>VLOOKUP(B1254,'大货清单（不定期按GOMS更新）'!A:I,9,FALSE)</f>
        <v>6932485009756</v>
      </c>
      <c r="H1254" s="27" t="str">
        <f>VLOOKUP(B1254,'大货清单（不定期按GOMS更新）'!A:H,7,0)</f>
        <v>Black &amp; White</v>
      </c>
      <c r="I1254" s="27" t="str">
        <f>VLOOKUP(B1254,'大货清单（不定期按GOMS更新）'!A:F,6,FALSE)</f>
        <v>ACTIVE</v>
      </c>
      <c r="J1254" s="27" t="str">
        <f>VLOOKUP(B1254,'大货清单（不定期按GOMS更新）'!A:K,11,FALSE)</f>
        <v>8.9</v>
      </c>
      <c r="K1254" s="27" t="str">
        <f>VLOOKUP(B1254,'大货清单（不定期按GOMS更新）'!A:N,12,FALSE)</f>
        <v>760</v>
      </c>
      <c r="L1254" s="27" t="str">
        <f>VLOOKUP(B1254,'大货清单（不定期按GOMS更新）'!A:M,13,FALSE)</f>
        <v>332</v>
      </c>
      <c r="M1254" s="27" t="str">
        <f>VLOOKUP(B1254,'大货清单（不定期按GOMS更新）'!A:N,14,FALSE)</f>
        <v>318</v>
      </c>
      <c r="N1254" s="59" t="s">
        <v>15368</v>
      </c>
      <c r="O1254" s="27">
        <f>IFERROR(VLOOKUP(N1254,'散件迭代（不定期更新）'!C:J,8,FALSE),0)</f>
        <v>0</v>
      </c>
      <c r="P1254" s="27">
        <f>IFERROR(VLOOKUP(N1254,'散件（更新）'!B:H,3,FALSE),0)</f>
        <v>0</v>
      </c>
      <c r="Q1254" s="27" t="str">
        <f>VLOOKUP(N1254,'散件（更新）'!B:H,2,FALSE)</f>
        <v>114-25430100</v>
      </c>
      <c r="R1254" s="27" t="str">
        <f>VLOOKUP(N1254,'散件（更新）'!B:H,7,FALSE)</f>
        <v>Main Body</v>
      </c>
      <c r="S1254" s="27" t="str">
        <f>VLOOKUP(N1254,'散件（更新）'!B:E,4,FALSE)</f>
        <v>https://tineco-yxzt.oss-accelerate.aliyuncs.com/20250826/weixinjietu_20250815090434_1756177873949.png</v>
      </c>
      <c r="T1254" s="27" t="s">
        <v>8759</v>
      </c>
      <c r="U1254" s="28" t="str">
        <f>VLOOKUP(N1254,'散件（更新）'!B:G,6,FALSE)</f>
        <v>SP;CL2543A-01;动力源组件</v>
      </c>
      <c r="V1254" s="28">
        <f>VLOOKUP(N1254,'散件（更新）'!B:I,8,FALSE)</f>
        <v>6975159901611</v>
      </c>
    </row>
    <row r="1255" spans="1:22" ht="20.149999999999999" customHeight="1">
      <c r="A1255" s="57">
        <v>46169</v>
      </c>
      <c r="B1255" s="59" t="s">
        <v>13673</v>
      </c>
      <c r="C1255" s="27" t="str">
        <f>VLOOKUP(B1255,'大货清单（不定期按GOMS更新）'!A:H,8,0)</f>
        <v>109-25431002</v>
      </c>
      <c r="D1255" s="27" t="str">
        <f>VLOOKUP(B1255,'大货清单（不定期按GOMS更新）'!A:C,3,0)</f>
        <v>CL2543J-02</v>
      </c>
      <c r="E1255" s="27" t="str">
        <f>VLOOKUP(B1255,'大货清单（不定期按GOMS更新）'!A:H,4,0)</f>
        <v>GB</v>
      </c>
      <c r="F1255" s="27" t="str">
        <f>VLOOKUP(B1255,'大货清单（不定期按GOMS更新）'!A:H,2,0)</f>
        <v>Floor One Switch i5 Stretch Breeze</v>
      </c>
      <c r="G1255" s="28">
        <f>VLOOKUP(B1255,'大货清单（不定期按GOMS更新）'!A:I,9,FALSE)</f>
        <v>6932485009756</v>
      </c>
      <c r="H1255" s="27" t="str">
        <f>VLOOKUP(B1255,'大货清单（不定期按GOMS更新）'!A:H,7,0)</f>
        <v>Black &amp; White</v>
      </c>
      <c r="I1255" s="27" t="str">
        <f>VLOOKUP(B1255,'大货清单（不定期按GOMS更新）'!A:F,6,FALSE)</f>
        <v>ACTIVE</v>
      </c>
      <c r="J1255" s="27" t="str">
        <f>VLOOKUP(B1255,'大货清单（不定期按GOMS更新）'!A:K,11,FALSE)</f>
        <v>8.9</v>
      </c>
      <c r="K1255" s="27" t="str">
        <f>VLOOKUP(B1255,'大货清单（不定期按GOMS更新）'!A:N,12,FALSE)</f>
        <v>760</v>
      </c>
      <c r="L1255" s="27" t="str">
        <f>VLOOKUP(B1255,'大货清单（不定期按GOMS更新）'!A:M,13,FALSE)</f>
        <v>332</v>
      </c>
      <c r="M1255" s="27" t="str">
        <f>VLOOKUP(B1255,'大货清单（不定期按GOMS更新）'!A:N,14,FALSE)</f>
        <v>318</v>
      </c>
      <c r="N1255" s="59" t="s">
        <v>4252</v>
      </c>
      <c r="O1255" s="27">
        <f>IFERROR(VLOOKUP(N1255,'散件迭代（不定期更新）'!C:J,8,FALSE),0)</f>
        <v>0</v>
      </c>
      <c r="P1255" s="27" t="str">
        <f>IFERROR(VLOOKUP(N1255,'散件（更新）'!B:H,3,FALSE),0)</f>
        <v>/</v>
      </c>
      <c r="Q1255" s="27" t="str">
        <f>VLOOKUP(N1255,'散件（更新）'!B:H,2,FALSE)</f>
        <v>114-23470700</v>
      </c>
      <c r="R1255" s="27" t="str">
        <f>VLOOKUP(N1255,'散件（更新）'!B:H,7,FALSE)</f>
        <v>Adapter</v>
      </c>
      <c r="S1255" s="27">
        <f>VLOOKUP(N1255,'散件（更新）'!B:E,4,FALSE)</f>
        <v>0</v>
      </c>
      <c r="T1255" s="27" t="s">
        <v>8759</v>
      </c>
      <c r="U1255" s="28" t="str">
        <f>VLOOKUP(N1255,'散件（更新）'!B:G,6,FALSE)</f>
        <v>适配器英版</v>
      </c>
      <c r="V1255" s="28" t="str">
        <f>VLOOKUP(N1255,'散件（更新）'!B:I,8,FALSE)</f>
        <v>6974950106362</v>
      </c>
    </row>
    <row r="1256" spans="1:22" ht="20.149999999999999" customHeight="1">
      <c r="A1256" s="57">
        <v>46169</v>
      </c>
      <c r="B1256" s="59" t="s">
        <v>13673</v>
      </c>
      <c r="C1256" s="27" t="str">
        <f>VLOOKUP(B1256,'大货清单（不定期按GOMS更新）'!A:H,8,0)</f>
        <v>109-25431002</v>
      </c>
      <c r="D1256" s="27" t="str">
        <f>VLOOKUP(B1256,'大货清单（不定期按GOMS更新）'!A:C,3,0)</f>
        <v>CL2543J-02</v>
      </c>
      <c r="E1256" s="27" t="str">
        <f>VLOOKUP(B1256,'大货清单（不定期按GOMS更新）'!A:H,4,0)</f>
        <v>GB</v>
      </c>
      <c r="F1256" s="27" t="str">
        <f>VLOOKUP(B1256,'大货清单（不定期按GOMS更新）'!A:H,2,0)</f>
        <v>Floor One Switch i5 Stretch Breeze</v>
      </c>
      <c r="G1256" s="28">
        <f>VLOOKUP(B1256,'大货清单（不定期按GOMS更新）'!A:I,9,FALSE)</f>
        <v>6932485009756</v>
      </c>
      <c r="H1256" s="27" t="str">
        <f>VLOOKUP(B1256,'大货清单（不定期按GOMS更新）'!A:H,7,0)</f>
        <v>Black &amp; White</v>
      </c>
      <c r="I1256" s="27" t="str">
        <f>VLOOKUP(B1256,'大货清单（不定期按GOMS更新）'!A:F,6,FALSE)</f>
        <v>ACTIVE</v>
      </c>
      <c r="J1256" s="27" t="str">
        <f>VLOOKUP(B1256,'大货清单（不定期按GOMS更新）'!A:K,11,FALSE)</f>
        <v>8.9</v>
      </c>
      <c r="K1256" s="27" t="str">
        <f>VLOOKUP(B1256,'大货清单（不定期按GOMS更新）'!A:N,12,FALSE)</f>
        <v>760</v>
      </c>
      <c r="L1256" s="27" t="str">
        <f>VLOOKUP(B1256,'大货清单（不定期按GOMS更新）'!A:M,13,FALSE)</f>
        <v>332</v>
      </c>
      <c r="M1256" s="27" t="str">
        <f>VLOOKUP(B1256,'大货清单（不定期按GOMS更新）'!A:N,14,FALSE)</f>
        <v>318</v>
      </c>
      <c r="N1256" s="59" t="s">
        <v>8094</v>
      </c>
      <c r="O1256" s="27">
        <f>IFERROR(VLOOKUP(N1256,'散件迭代（不定期更新）'!C:J,8,FALSE),0)</f>
        <v>0</v>
      </c>
      <c r="P1256" s="27" t="str">
        <f>IFERROR(VLOOKUP(N1256,'散件（更新）'!B:H,3,FALSE),0)</f>
        <v/>
      </c>
      <c r="Q1256" s="27" t="str">
        <f>VLOOKUP(N1256,'散件（更新）'!B:H,2,FALSE)</f>
        <v>114-23281802</v>
      </c>
      <c r="R1256" s="27" t="str">
        <f>VLOOKUP(N1256,'散件（更新）'!B:H,7,FALSE)</f>
        <v>Charging Base</v>
      </c>
      <c r="S1256" s="27" t="str">
        <f>VLOOKUP(N1256,'散件（更新）'!B:E,4,FALSE)</f>
        <v>https://tineco-yxzt.oss-accelerate.aliyuncs.com/20250107/tuopanzujian_1736236880800.png</v>
      </c>
      <c r="T1256" s="27" t="s">
        <v>8759</v>
      </c>
      <c r="U1256" s="28" t="str">
        <f>VLOOKUP(N1256,'散件（更新）'!B:G,6,FALSE)</f>
        <v>SP;CL2328R-01;托盘组件</v>
      </c>
      <c r="V1256" s="28">
        <f>VLOOKUP(N1256,'散件（更新）'!B:I,8,FALSE)</f>
        <v>6932485004713</v>
      </c>
    </row>
    <row r="1257" spans="1:22" ht="20.149999999999999" customHeight="1">
      <c r="A1257" s="57">
        <v>46169</v>
      </c>
      <c r="B1257" s="59" t="s">
        <v>13673</v>
      </c>
      <c r="C1257" s="27" t="str">
        <f>VLOOKUP(B1257,'大货清单（不定期按GOMS更新）'!A:H,8,0)</f>
        <v>109-25431002</v>
      </c>
      <c r="D1257" s="27" t="str">
        <f>VLOOKUP(B1257,'大货清单（不定期按GOMS更新）'!A:C,3,0)</f>
        <v>CL2543J-02</v>
      </c>
      <c r="E1257" s="27" t="str">
        <f>VLOOKUP(B1257,'大货清单（不定期按GOMS更新）'!A:H,4,0)</f>
        <v>GB</v>
      </c>
      <c r="F1257" s="27" t="str">
        <f>VLOOKUP(B1257,'大货清单（不定期按GOMS更新）'!A:H,2,0)</f>
        <v>Floor One Switch i5 Stretch Breeze</v>
      </c>
      <c r="G1257" s="28">
        <f>VLOOKUP(B1257,'大货清单（不定期按GOMS更新）'!A:I,9,FALSE)</f>
        <v>6932485009756</v>
      </c>
      <c r="H1257" s="27" t="str">
        <f>VLOOKUP(B1257,'大货清单（不定期按GOMS更新）'!A:H,7,0)</f>
        <v>Black &amp; White</v>
      </c>
      <c r="I1257" s="27" t="str">
        <f>VLOOKUP(B1257,'大货清单（不定期按GOMS更新）'!A:F,6,FALSE)</f>
        <v>ACTIVE</v>
      </c>
      <c r="J1257" s="27" t="str">
        <f>VLOOKUP(B1257,'大货清单（不定期按GOMS更新）'!A:K,11,FALSE)</f>
        <v>8.9</v>
      </c>
      <c r="K1257" s="27" t="str">
        <f>VLOOKUP(B1257,'大货清单（不定期按GOMS更新）'!A:N,12,FALSE)</f>
        <v>760</v>
      </c>
      <c r="L1257" s="27" t="str">
        <f>VLOOKUP(B1257,'大货清单（不定期按GOMS更新）'!A:M,13,FALSE)</f>
        <v>332</v>
      </c>
      <c r="M1257" s="27" t="str">
        <f>VLOOKUP(B1257,'大货清单（不定期按GOMS更新）'!A:N,14,FALSE)</f>
        <v>318</v>
      </c>
      <c r="N1257" s="59" t="s">
        <v>8054</v>
      </c>
      <c r="O1257" s="27">
        <f>IFERROR(VLOOKUP(N1257,'散件迭代（不定期更新）'!C:J,8,FALSE),0)</f>
        <v>0</v>
      </c>
      <c r="P1257" s="27" t="str">
        <f>IFERROR(VLOOKUP(N1257,'散件（更新）'!B:H,3,FALSE),0)</f>
        <v/>
      </c>
      <c r="Q1257" s="27" t="str">
        <f>VLOOKUP(N1257,'散件（更新）'!B:H,2,FALSE)</f>
        <v>114-23761815</v>
      </c>
      <c r="R1257" s="27" t="str">
        <f>VLOOKUP(N1257,'散件（更新）'!B:H,7,FALSE)</f>
        <v>plastic part</v>
      </c>
      <c r="S1257" s="27" t="str">
        <f>VLOOKUP(N1257,'散件（更新）'!B:E,4,FALSE)</f>
        <v>https://tineco-yxzt.oss-accelerate.aliyuncs.com/20241219/62_1734590951668.jpg</v>
      </c>
      <c r="T1257" s="27" t="s">
        <v>8759</v>
      </c>
      <c r="U1257" s="28" t="str">
        <f>VLOOKUP(N1257,'散件（更新）'!B:G,6,FALSE)</f>
        <v>地刷充电头组件</v>
      </c>
      <c r="V1257" s="28">
        <f>VLOOKUP(N1257,'散件（更新）'!B:I,8,FALSE)</f>
        <v>6932485002559</v>
      </c>
    </row>
    <row r="1258" spans="1:22" ht="20.149999999999999" customHeight="1">
      <c r="A1258" s="57">
        <v>46169</v>
      </c>
      <c r="B1258" s="59" t="s">
        <v>13673</v>
      </c>
      <c r="C1258" s="27" t="str">
        <f>VLOOKUP(B1258,'大货清单（不定期按GOMS更新）'!A:H,8,0)</f>
        <v>109-25431002</v>
      </c>
      <c r="D1258" s="27" t="str">
        <f>VLOOKUP(B1258,'大货清单（不定期按GOMS更新）'!A:C,3,0)</f>
        <v>CL2543J-02</v>
      </c>
      <c r="E1258" s="27" t="str">
        <f>VLOOKUP(B1258,'大货清单（不定期按GOMS更新）'!A:H,4,0)</f>
        <v>GB</v>
      </c>
      <c r="F1258" s="27" t="str">
        <f>VLOOKUP(B1258,'大货清单（不定期按GOMS更新）'!A:H,2,0)</f>
        <v>Floor One Switch i5 Stretch Breeze</v>
      </c>
      <c r="G1258" s="28">
        <f>VLOOKUP(B1258,'大货清单（不定期按GOMS更新）'!A:I,9,FALSE)</f>
        <v>6932485009756</v>
      </c>
      <c r="H1258" s="27" t="str">
        <f>VLOOKUP(B1258,'大货清单（不定期按GOMS更新）'!A:H,7,0)</f>
        <v>Black &amp; White</v>
      </c>
      <c r="I1258" s="27" t="str">
        <f>VLOOKUP(B1258,'大货清单（不定期按GOMS更新）'!A:F,6,FALSE)</f>
        <v>ACTIVE</v>
      </c>
      <c r="J1258" s="27" t="str">
        <f>VLOOKUP(B1258,'大货清单（不定期按GOMS更新）'!A:K,11,FALSE)</f>
        <v>8.9</v>
      </c>
      <c r="K1258" s="27" t="str">
        <f>VLOOKUP(B1258,'大货清单（不定期按GOMS更新）'!A:N,12,FALSE)</f>
        <v>760</v>
      </c>
      <c r="L1258" s="27" t="str">
        <f>VLOOKUP(B1258,'大货清单（不定期按GOMS更新）'!A:M,13,FALSE)</f>
        <v>332</v>
      </c>
      <c r="M1258" s="27" t="str">
        <f>VLOOKUP(B1258,'大货清单（不定期按GOMS更新）'!A:N,14,FALSE)</f>
        <v>318</v>
      </c>
      <c r="N1258" s="59" t="s">
        <v>10072</v>
      </c>
      <c r="O1258" s="27">
        <f>IFERROR(VLOOKUP(N1258,'散件迭代（不定期更新）'!C:J,8,FALSE),0)</f>
        <v>0</v>
      </c>
      <c r="P1258" s="27">
        <f>IFERROR(VLOOKUP(N1258,'散件（更新）'!B:H,3,FALSE),0)</f>
        <v>0</v>
      </c>
      <c r="Q1258" s="27" t="str">
        <f>VLOOKUP(N1258,'散件（更新）'!B:H,2,FALSE)</f>
        <v>114-23761902</v>
      </c>
      <c r="R1258" s="27" t="str">
        <f>VLOOKUP(N1258,'散件（更新）'!B:H,7,FALSE)</f>
        <v>plastic part</v>
      </c>
      <c r="S1258" s="27" t="str">
        <f>VLOOKUP(N1258,'散件（更新）'!B:E,4,FALSE)</f>
        <v>https://tineco-yxzt.oss-accelerate.aliyuncs.com/20250603/weixinjietu_20250530090631_1748929674665.png</v>
      </c>
      <c r="T1258" s="27" t="s">
        <v>8759</v>
      </c>
      <c r="U1258" s="28" t="str">
        <f>VLOOKUP(N1258,'散件（更新）'!B:G,6,FALSE)</f>
        <v>SP;CL2376S-02;转接头组件（带锁扣）</v>
      </c>
      <c r="V1258" s="28">
        <f>VLOOKUP(N1258,'散件（更新）'!B:I,8,FALSE)</f>
        <v>6932485008742</v>
      </c>
    </row>
    <row r="1259" spans="1:22" ht="20.149999999999999" customHeight="1">
      <c r="A1259" s="57">
        <v>46169</v>
      </c>
      <c r="B1259" s="59" t="s">
        <v>13673</v>
      </c>
      <c r="C1259" s="27" t="str">
        <f>VLOOKUP(B1259,'大货清单（不定期按GOMS更新）'!A:H,8,0)</f>
        <v>109-25431002</v>
      </c>
      <c r="D1259" s="27" t="str">
        <f>VLOOKUP(B1259,'大货清单（不定期按GOMS更新）'!A:C,3,0)</f>
        <v>CL2543J-02</v>
      </c>
      <c r="E1259" s="27" t="str">
        <f>VLOOKUP(B1259,'大货清单（不定期按GOMS更新）'!A:H,4,0)</f>
        <v>GB</v>
      </c>
      <c r="F1259" s="27" t="str">
        <f>VLOOKUP(B1259,'大货清单（不定期按GOMS更新）'!A:H,2,0)</f>
        <v>Floor One Switch i5 Stretch Breeze</v>
      </c>
      <c r="G1259" s="28">
        <f>VLOOKUP(B1259,'大货清单（不定期按GOMS更新）'!A:I,9,FALSE)</f>
        <v>6932485009756</v>
      </c>
      <c r="H1259" s="27" t="str">
        <f>VLOOKUP(B1259,'大货清单（不定期按GOMS更新）'!A:H,7,0)</f>
        <v>Black &amp; White</v>
      </c>
      <c r="I1259" s="27" t="str">
        <f>VLOOKUP(B1259,'大货清单（不定期按GOMS更新）'!A:F,6,FALSE)</f>
        <v>ACTIVE</v>
      </c>
      <c r="J1259" s="27" t="str">
        <f>VLOOKUP(B1259,'大货清单（不定期按GOMS更新）'!A:K,11,FALSE)</f>
        <v>8.9</v>
      </c>
      <c r="K1259" s="27" t="str">
        <f>VLOOKUP(B1259,'大货清单（不定期按GOMS更新）'!A:N,12,FALSE)</f>
        <v>760</v>
      </c>
      <c r="L1259" s="27" t="str">
        <f>VLOOKUP(B1259,'大货清单（不定期按GOMS更新）'!A:M,13,FALSE)</f>
        <v>332</v>
      </c>
      <c r="M1259" s="27" t="str">
        <f>VLOOKUP(B1259,'大货清单（不定期按GOMS更新）'!A:N,14,FALSE)</f>
        <v>318</v>
      </c>
      <c r="N1259" s="59" t="s">
        <v>4703</v>
      </c>
      <c r="O1259" s="27">
        <f>IFERROR(VLOOKUP(N1259,'散件迭代（不定期更新）'!C:J,8,FALSE),0)</f>
        <v>0</v>
      </c>
      <c r="P1259" s="27">
        <f>IFERROR(VLOOKUP(N1259,'散件（更新）'!B:H,3,FALSE),0)</f>
        <v>0</v>
      </c>
      <c r="Q1259" s="27" t="str">
        <f>VLOOKUP(N1259,'散件（更新）'!B:H,2,FALSE)</f>
        <v>114-23280214</v>
      </c>
      <c r="R1259" s="27" t="str">
        <f>VLOOKUP(N1259,'散件（更新）'!B:H,7,FALSE)</f>
        <v>plastic part</v>
      </c>
      <c r="S1259" s="27" t="str">
        <f>VLOOKUP(N1259,'散件（更新）'!B:E,4,FALSE)</f>
        <v>https://tineco-yxzt.oss-accelerate.aliyuncs.com/20240306/shuixiangxiashuifazujian_1709692518244.GIF</v>
      </c>
      <c r="T1259" s="27" t="s">
        <v>8759</v>
      </c>
      <c r="U1259" s="28" t="str">
        <f>VLOOKUP(N1259,'散件（更新）'!B:G,6,FALSE)</f>
        <v>水箱下水阀组件</v>
      </c>
      <c r="V1259" s="28">
        <f>VLOOKUP(N1259,'散件（更新）'!B:I,8,FALSE)</f>
        <v>6974950107246</v>
      </c>
    </row>
    <row r="1260" spans="1:22" ht="20.149999999999999" customHeight="1">
      <c r="A1260" s="57">
        <v>46169</v>
      </c>
      <c r="B1260" s="59" t="s">
        <v>13673</v>
      </c>
      <c r="C1260" s="27" t="str">
        <f>VLOOKUP(B1260,'大货清单（不定期按GOMS更新）'!A:H,8,0)</f>
        <v>109-25431002</v>
      </c>
      <c r="D1260" s="27" t="str">
        <f>VLOOKUP(B1260,'大货清单（不定期按GOMS更新）'!A:C,3,0)</f>
        <v>CL2543J-02</v>
      </c>
      <c r="E1260" s="27" t="str">
        <f>VLOOKUP(B1260,'大货清单（不定期按GOMS更新）'!A:H,4,0)</f>
        <v>GB</v>
      </c>
      <c r="F1260" s="27" t="str">
        <f>VLOOKUP(B1260,'大货清单（不定期按GOMS更新）'!A:H,2,0)</f>
        <v>Floor One Switch i5 Stretch Breeze</v>
      </c>
      <c r="G1260" s="28">
        <f>VLOOKUP(B1260,'大货清单（不定期按GOMS更新）'!A:I,9,FALSE)</f>
        <v>6932485009756</v>
      </c>
      <c r="H1260" s="27" t="str">
        <f>VLOOKUP(B1260,'大货清单（不定期按GOMS更新）'!A:H,7,0)</f>
        <v>Black &amp; White</v>
      </c>
      <c r="I1260" s="27" t="str">
        <f>VLOOKUP(B1260,'大货清单（不定期按GOMS更新）'!A:F,6,FALSE)</f>
        <v>ACTIVE</v>
      </c>
      <c r="J1260" s="27" t="str">
        <f>VLOOKUP(B1260,'大货清单（不定期按GOMS更新）'!A:K,11,FALSE)</f>
        <v>8.9</v>
      </c>
      <c r="K1260" s="27" t="str">
        <f>VLOOKUP(B1260,'大货清单（不定期按GOMS更新）'!A:N,12,FALSE)</f>
        <v>760</v>
      </c>
      <c r="L1260" s="27" t="str">
        <f>VLOOKUP(B1260,'大货清单（不定期按GOMS更新）'!A:M,13,FALSE)</f>
        <v>332</v>
      </c>
      <c r="M1260" s="27" t="str">
        <f>VLOOKUP(B1260,'大货清单（不定期按GOMS更新）'!A:N,14,FALSE)</f>
        <v>318</v>
      </c>
      <c r="N1260" s="59" t="s">
        <v>7823</v>
      </c>
      <c r="O1260" s="27">
        <f>IFERROR(VLOOKUP(N1260,'散件迭代（不定期更新）'!C:J,8,FALSE),0)</f>
        <v>0</v>
      </c>
      <c r="P1260" s="27" t="str">
        <f>IFERROR(VLOOKUP(N1260,'散件（更新）'!B:H,3,FALSE),0)</f>
        <v/>
      </c>
      <c r="Q1260" s="27" t="str">
        <f>VLOOKUP(N1260,'散件（更新）'!B:H,2,FALSE)</f>
        <v>114-24580806</v>
      </c>
      <c r="R1260" s="27" t="str">
        <f>VLOOKUP(N1260,'散件（更新）'!B:H,7,FALSE)</f>
        <v>plastic part</v>
      </c>
      <c r="S1260" s="27" t="str">
        <f>VLOOKUP(N1260,'散件（更新）'!B:E,4,FALSE)</f>
        <v>https://tineco-yxzt.oss-accelerate.aliyuncs.com/20250331/penshuibanzujian_1743413231769.gif</v>
      </c>
      <c r="T1260" s="27" t="s">
        <v>8759</v>
      </c>
      <c r="U1260" s="28" t="str">
        <f>VLOOKUP(N1260,'散件（更新）'!B:G,6,FALSE)</f>
        <v>SP;CL2458H-01;喷水板组件</v>
      </c>
      <c r="V1260" s="28">
        <f>VLOOKUP(N1260,'散件（更新）'!B:I,8,FALSE)</f>
        <v>6932485006571</v>
      </c>
    </row>
    <row r="1261" spans="1:22" ht="20.149999999999999" customHeight="1">
      <c r="A1261" s="57">
        <v>46169</v>
      </c>
      <c r="B1261" s="59" t="s">
        <v>13673</v>
      </c>
      <c r="C1261" s="27" t="str">
        <f>VLOOKUP(B1261,'大货清单（不定期按GOMS更新）'!A:H,8,0)</f>
        <v>109-25431002</v>
      </c>
      <c r="D1261" s="27" t="str">
        <f>VLOOKUP(B1261,'大货清单（不定期按GOMS更新）'!A:C,3,0)</f>
        <v>CL2543J-02</v>
      </c>
      <c r="E1261" s="27" t="str">
        <f>VLOOKUP(B1261,'大货清单（不定期按GOMS更新）'!A:H,4,0)</f>
        <v>GB</v>
      </c>
      <c r="F1261" s="27" t="str">
        <f>VLOOKUP(B1261,'大货清单（不定期按GOMS更新）'!A:H,2,0)</f>
        <v>Floor One Switch i5 Stretch Breeze</v>
      </c>
      <c r="G1261" s="28">
        <f>VLOOKUP(B1261,'大货清单（不定期按GOMS更新）'!A:I,9,FALSE)</f>
        <v>6932485009756</v>
      </c>
      <c r="H1261" s="27" t="str">
        <f>VLOOKUP(B1261,'大货清单（不定期按GOMS更新）'!A:H,7,0)</f>
        <v>Black &amp; White</v>
      </c>
      <c r="I1261" s="27" t="str">
        <f>VLOOKUP(B1261,'大货清单（不定期按GOMS更新）'!A:F,6,FALSE)</f>
        <v>ACTIVE</v>
      </c>
      <c r="J1261" s="27" t="str">
        <f>VLOOKUP(B1261,'大货清单（不定期按GOMS更新）'!A:K,11,FALSE)</f>
        <v>8.9</v>
      </c>
      <c r="K1261" s="27" t="str">
        <f>VLOOKUP(B1261,'大货清单（不定期按GOMS更新）'!A:N,12,FALSE)</f>
        <v>760</v>
      </c>
      <c r="L1261" s="27" t="str">
        <f>VLOOKUP(B1261,'大货清单（不定期按GOMS更新）'!A:M,13,FALSE)</f>
        <v>332</v>
      </c>
      <c r="M1261" s="27" t="str">
        <f>VLOOKUP(B1261,'大货清单（不定期按GOMS更新）'!A:N,14,FALSE)</f>
        <v>318</v>
      </c>
      <c r="N1261" s="59" t="s">
        <v>7850</v>
      </c>
      <c r="O1261" s="27">
        <f>IFERROR(VLOOKUP(N1261,'散件迭代（不定期更新）'!C:J,8,FALSE),0)</f>
        <v>0</v>
      </c>
      <c r="P1261" s="27" t="str">
        <f>IFERROR(VLOOKUP(N1261,'散件（更新）'!B:H,3,FALSE),0)</f>
        <v/>
      </c>
      <c r="Q1261" s="27" t="str">
        <f>VLOOKUP(N1261,'散件（更新）'!B:H,2,FALSE)</f>
        <v>114-23480606</v>
      </c>
      <c r="R1261" s="27" t="str">
        <f>VLOOKUP(N1261,'散件（更新）'!B:H,7,FALSE)</f>
        <v>Wire</v>
      </c>
      <c r="S1261" s="27" t="str">
        <f>VLOOKUP(N1261,'散件（更新）'!B:E,4,FALSE)</f>
        <v>https://tineco-yxzt.oss-accelerate.aliyuncs.com/20250110/06-jishengongchazhuanjiebanzujian_1736502976370.png</v>
      </c>
      <c r="T1261" s="27" t="s">
        <v>8759</v>
      </c>
      <c r="U1261" s="28" t="str">
        <f>VLOOKUP(N1261,'散件（更新）'!B:G,6,FALSE)</f>
        <v>机身公插转接板组件</v>
      </c>
      <c r="V1261" s="28">
        <f>VLOOKUP(N1261,'散件（更新）'!B:I,8,FALSE)</f>
        <v>6932485003914</v>
      </c>
    </row>
    <row r="1262" spans="1:22" ht="20.149999999999999" customHeight="1">
      <c r="A1262" s="57">
        <v>46169</v>
      </c>
      <c r="B1262" s="59" t="s">
        <v>13673</v>
      </c>
      <c r="C1262" s="27" t="str">
        <f>VLOOKUP(B1262,'大货清单（不定期按GOMS更新）'!A:H,8,0)</f>
        <v>109-25431002</v>
      </c>
      <c r="D1262" s="27" t="str">
        <f>VLOOKUP(B1262,'大货清单（不定期按GOMS更新）'!A:C,3,0)</f>
        <v>CL2543J-02</v>
      </c>
      <c r="E1262" s="27" t="str">
        <f>VLOOKUP(B1262,'大货清单（不定期按GOMS更新）'!A:H,4,0)</f>
        <v>GB</v>
      </c>
      <c r="F1262" s="27" t="str">
        <f>VLOOKUP(B1262,'大货清单（不定期按GOMS更新）'!A:H,2,0)</f>
        <v>Floor One Switch i5 Stretch Breeze</v>
      </c>
      <c r="G1262" s="28">
        <f>VLOOKUP(B1262,'大货清单（不定期按GOMS更新）'!A:I,9,FALSE)</f>
        <v>6932485009756</v>
      </c>
      <c r="H1262" s="27" t="str">
        <f>VLOOKUP(B1262,'大货清单（不定期按GOMS更新）'!A:H,7,0)</f>
        <v>Black &amp; White</v>
      </c>
      <c r="I1262" s="27" t="str">
        <f>VLOOKUP(B1262,'大货清单（不定期按GOMS更新）'!A:F,6,FALSE)</f>
        <v>ACTIVE</v>
      </c>
      <c r="J1262" s="27" t="str">
        <f>VLOOKUP(B1262,'大货清单（不定期按GOMS更新）'!A:K,11,FALSE)</f>
        <v>8.9</v>
      </c>
      <c r="K1262" s="27" t="str">
        <f>VLOOKUP(B1262,'大货清单（不定期按GOMS更新）'!A:N,12,FALSE)</f>
        <v>760</v>
      </c>
      <c r="L1262" s="27" t="str">
        <f>VLOOKUP(B1262,'大货清单（不定期按GOMS更新）'!A:M,13,FALSE)</f>
        <v>332</v>
      </c>
      <c r="M1262" s="27" t="str">
        <f>VLOOKUP(B1262,'大货清单（不定期按GOMS更新）'!A:N,14,FALSE)</f>
        <v>318</v>
      </c>
      <c r="N1262" s="59" t="s">
        <v>4705</v>
      </c>
      <c r="O1262" s="27">
        <f>IFERROR(VLOOKUP(N1262,'散件迭代（不定期更新）'!C:J,8,FALSE),0)</f>
        <v>0</v>
      </c>
      <c r="P1262" s="27">
        <f>IFERROR(VLOOKUP(N1262,'散件（更新）'!B:H,3,FALSE),0)</f>
        <v>0</v>
      </c>
      <c r="Q1262" s="27" t="str">
        <f>VLOOKUP(N1262,'散件（更新）'!B:H,2,FALSE)</f>
        <v>114-23280211</v>
      </c>
      <c r="R1262" s="27" t="str">
        <f>VLOOKUP(N1262,'散件（更新）'!B:H,7,FALSE)</f>
        <v>Wire</v>
      </c>
      <c r="S1262" s="27" t="str">
        <f>VLOOKUP(N1262,'散件（更新）'!B:E,4,FALSE)</f>
        <v>https://tineco-yxzt.oss-accelerate.aliyuncs.com/20240306/xinhaojiance_1709692284161.GIF</v>
      </c>
      <c r="T1262" s="27" t="s">
        <v>8759</v>
      </c>
      <c r="U1262" s="28" t="str">
        <f>VLOOKUP(N1262,'散件（更新）'!B:G,6,FALSE)</f>
        <v>回收桶信号检测组件</v>
      </c>
      <c r="V1262" s="28">
        <f>VLOOKUP(N1262,'散件（更新）'!B:I,8,FALSE)</f>
        <v>6974950107215</v>
      </c>
    </row>
    <row r="1263" spans="1:22" ht="20.149999999999999" customHeight="1">
      <c r="A1263" s="57">
        <v>46169</v>
      </c>
      <c r="B1263" s="59" t="s">
        <v>13673</v>
      </c>
      <c r="C1263" s="27" t="str">
        <f>VLOOKUP(B1263,'大货清单（不定期按GOMS更新）'!A:H,8,0)</f>
        <v>109-25431002</v>
      </c>
      <c r="D1263" s="27" t="str">
        <f>VLOOKUP(B1263,'大货清单（不定期按GOMS更新）'!A:C,3,0)</f>
        <v>CL2543J-02</v>
      </c>
      <c r="E1263" s="27" t="str">
        <f>VLOOKUP(B1263,'大货清单（不定期按GOMS更新）'!A:H,4,0)</f>
        <v>GB</v>
      </c>
      <c r="F1263" s="27" t="str">
        <f>VLOOKUP(B1263,'大货清单（不定期按GOMS更新）'!A:H,2,0)</f>
        <v>Floor One Switch i5 Stretch Breeze</v>
      </c>
      <c r="G1263" s="28">
        <f>VLOOKUP(B1263,'大货清单（不定期按GOMS更新）'!A:I,9,FALSE)</f>
        <v>6932485009756</v>
      </c>
      <c r="H1263" s="27" t="str">
        <f>VLOOKUP(B1263,'大货清单（不定期按GOMS更新）'!A:H,7,0)</f>
        <v>Black &amp; White</v>
      </c>
      <c r="I1263" s="27" t="str">
        <f>VLOOKUP(B1263,'大货清单（不定期按GOMS更新）'!A:F,6,FALSE)</f>
        <v>ACTIVE</v>
      </c>
      <c r="J1263" s="27" t="str">
        <f>VLOOKUP(B1263,'大货清单（不定期按GOMS更新）'!A:K,11,FALSE)</f>
        <v>8.9</v>
      </c>
      <c r="K1263" s="27" t="str">
        <f>VLOOKUP(B1263,'大货清单（不定期按GOMS更新）'!A:N,12,FALSE)</f>
        <v>760</v>
      </c>
      <c r="L1263" s="27" t="str">
        <f>VLOOKUP(B1263,'大货清单（不定期按GOMS更新）'!A:M,13,FALSE)</f>
        <v>332</v>
      </c>
      <c r="M1263" s="27" t="str">
        <f>VLOOKUP(B1263,'大货清单（不定期按GOMS更新）'!A:N,14,FALSE)</f>
        <v>318</v>
      </c>
      <c r="N1263" s="59" t="s">
        <v>8229</v>
      </c>
      <c r="O1263" s="27">
        <f>IFERROR(VLOOKUP(N1263,'散件迭代（不定期更新）'!C:J,8,FALSE),0)</f>
        <v>0</v>
      </c>
      <c r="P1263" s="27" t="str">
        <f>IFERROR(VLOOKUP(N1263,'散件（更新）'!B:H,3,FALSE),0)</f>
        <v/>
      </c>
      <c r="Q1263" s="27" t="str">
        <f>VLOOKUP(N1263,'散件（更新）'!B:H,2,FALSE)</f>
        <v>114-23761804</v>
      </c>
      <c r="R1263" s="27" t="str">
        <f>VLOOKUP(N1263,'散件（更新）'!B:H,7,FALSE)</f>
        <v>Motor</v>
      </c>
      <c r="S1263" s="27" t="str">
        <f>VLOOKUP(N1263,'散件（更新）'!B:E,4,FALSE)</f>
        <v>https://tineco-yxzt.oss-accelerate.aliyuncs.com/20241219/weixintupian_202411141109494_1734586474304.jpg</v>
      </c>
      <c r="T1263" s="27" t="s">
        <v>8759</v>
      </c>
      <c r="U1263" s="28" t="str">
        <f>VLOOKUP(N1263,'散件（更新）'!B:G,6,FALSE)</f>
        <v>有刷电机齿轮箱组件（带铭牌）</v>
      </c>
      <c r="V1263" s="28">
        <f>VLOOKUP(N1263,'散件（更新）'!B:I,8,FALSE)</f>
        <v>6932485002436</v>
      </c>
    </row>
    <row r="1264" spans="1:22" ht="20.149999999999999" customHeight="1">
      <c r="A1264" s="57">
        <v>46169</v>
      </c>
      <c r="B1264" s="59" t="s">
        <v>13673</v>
      </c>
      <c r="C1264" s="27" t="str">
        <f>VLOOKUP(B1264,'大货清单（不定期按GOMS更新）'!A:H,8,0)</f>
        <v>109-25431002</v>
      </c>
      <c r="D1264" s="27" t="str">
        <f>VLOOKUP(B1264,'大货清单（不定期按GOMS更新）'!A:C,3,0)</f>
        <v>CL2543J-02</v>
      </c>
      <c r="E1264" s="27" t="str">
        <f>VLOOKUP(B1264,'大货清单（不定期按GOMS更新）'!A:H,4,0)</f>
        <v>GB</v>
      </c>
      <c r="F1264" s="27" t="str">
        <f>VLOOKUP(B1264,'大货清单（不定期按GOMS更新）'!A:H,2,0)</f>
        <v>Floor One Switch i5 Stretch Breeze</v>
      </c>
      <c r="G1264" s="28">
        <f>VLOOKUP(B1264,'大货清单（不定期按GOMS更新）'!A:I,9,FALSE)</f>
        <v>6932485009756</v>
      </c>
      <c r="H1264" s="27" t="str">
        <f>VLOOKUP(B1264,'大货清单（不定期按GOMS更新）'!A:H,7,0)</f>
        <v>Black &amp; White</v>
      </c>
      <c r="I1264" s="27" t="str">
        <f>VLOOKUP(B1264,'大货清单（不定期按GOMS更新）'!A:F,6,FALSE)</f>
        <v>ACTIVE</v>
      </c>
      <c r="J1264" s="27" t="str">
        <f>VLOOKUP(B1264,'大货清单（不定期按GOMS更新）'!A:K,11,FALSE)</f>
        <v>8.9</v>
      </c>
      <c r="K1264" s="27" t="str">
        <f>VLOOKUP(B1264,'大货清单（不定期按GOMS更新）'!A:N,12,FALSE)</f>
        <v>760</v>
      </c>
      <c r="L1264" s="27" t="str">
        <f>VLOOKUP(B1264,'大货清单（不定期按GOMS更新）'!A:M,13,FALSE)</f>
        <v>332</v>
      </c>
      <c r="M1264" s="27" t="str">
        <f>VLOOKUP(B1264,'大货清单（不定期按GOMS更新）'!A:N,14,FALSE)</f>
        <v>318</v>
      </c>
      <c r="N1264" s="59" t="s">
        <v>8062</v>
      </c>
      <c r="O1264" s="27">
        <f>IFERROR(VLOOKUP(N1264,'散件迭代（不定期更新）'!C:J,8,FALSE),0)</f>
        <v>0</v>
      </c>
      <c r="P1264" s="27" t="str">
        <f>IFERROR(VLOOKUP(N1264,'散件（更新）'!B:H,3,FALSE),0)</f>
        <v/>
      </c>
      <c r="Q1264" s="27" t="str">
        <f>VLOOKUP(N1264,'散件（更新）'!B:H,2,FALSE)</f>
        <v>114-23761805</v>
      </c>
      <c r="R1264" s="27" t="str">
        <f>VLOOKUP(N1264,'散件（更新）'!B:H,7,FALSE)</f>
        <v>Motor</v>
      </c>
      <c r="S1264" s="27" t="str">
        <f>VLOOKUP(N1264,'散件（更新）'!B:E,4,FALSE)</f>
        <v>https://tineco-yxzt.oss-accelerate.aliyuncs.com/20241219/weixintupian_202411141109495_1734586641284.jpg</v>
      </c>
      <c r="T1264" s="27" t="s">
        <v>8759</v>
      </c>
      <c r="U1264" s="28" t="str">
        <f>VLOOKUP(N1264,'散件（更新）'!B:G,6,FALSE)</f>
        <v>主电机组件</v>
      </c>
      <c r="V1264" s="28">
        <f>VLOOKUP(N1264,'散件（更新）'!B:I,8,FALSE)</f>
        <v>6932485002443</v>
      </c>
    </row>
    <row r="1265" spans="1:22" ht="20.149999999999999" customHeight="1">
      <c r="A1265" s="57">
        <v>46169</v>
      </c>
      <c r="B1265" s="59" t="s">
        <v>13673</v>
      </c>
      <c r="C1265" s="27" t="str">
        <f>VLOOKUP(B1265,'大货清单（不定期按GOMS更新）'!A:H,8,0)</f>
        <v>109-25431002</v>
      </c>
      <c r="D1265" s="27" t="str">
        <f>VLOOKUP(B1265,'大货清单（不定期按GOMS更新）'!A:C,3,0)</f>
        <v>CL2543J-02</v>
      </c>
      <c r="E1265" s="27" t="str">
        <f>VLOOKUP(B1265,'大货清单（不定期按GOMS更新）'!A:H,4,0)</f>
        <v>GB</v>
      </c>
      <c r="F1265" s="27" t="str">
        <f>VLOOKUP(B1265,'大货清单（不定期按GOMS更新）'!A:H,2,0)</f>
        <v>Floor One Switch i5 Stretch Breeze</v>
      </c>
      <c r="G1265" s="28">
        <f>VLOOKUP(B1265,'大货清单（不定期按GOMS更新）'!A:I,9,FALSE)</f>
        <v>6932485009756</v>
      </c>
      <c r="H1265" s="27" t="str">
        <f>VLOOKUP(B1265,'大货清单（不定期按GOMS更新）'!A:H,7,0)</f>
        <v>Black &amp; White</v>
      </c>
      <c r="I1265" s="27" t="str">
        <f>VLOOKUP(B1265,'大货清单（不定期按GOMS更新）'!A:F,6,FALSE)</f>
        <v>ACTIVE</v>
      </c>
      <c r="J1265" s="27" t="str">
        <f>VLOOKUP(B1265,'大货清单（不定期按GOMS更新）'!A:K,11,FALSE)</f>
        <v>8.9</v>
      </c>
      <c r="K1265" s="27" t="str">
        <f>VLOOKUP(B1265,'大货清单（不定期按GOMS更新）'!A:N,12,FALSE)</f>
        <v>760</v>
      </c>
      <c r="L1265" s="27" t="str">
        <f>VLOOKUP(B1265,'大货清单（不定期按GOMS更新）'!A:M,13,FALSE)</f>
        <v>332</v>
      </c>
      <c r="M1265" s="27" t="str">
        <f>VLOOKUP(B1265,'大货清单（不定期按GOMS更新）'!A:N,14,FALSE)</f>
        <v>318</v>
      </c>
      <c r="N1265" s="59" t="s">
        <v>7972</v>
      </c>
      <c r="O1265" s="27">
        <f>IFERROR(VLOOKUP(N1265,'散件迭代（不定期更新）'!C:J,8,FALSE),0)</f>
        <v>0</v>
      </c>
      <c r="P1265" s="27" t="str">
        <f>IFERROR(VLOOKUP(N1265,'散件（更新）'!B:H,3,FALSE),0)</f>
        <v/>
      </c>
      <c r="Q1265" s="27" t="str">
        <f>VLOOKUP(N1265,'散件（更新）'!B:H,2,FALSE)</f>
        <v>114-23780402</v>
      </c>
      <c r="R1265" s="27" t="str">
        <f>VLOOKUP(N1265,'散件（更新）'!B:H,7,FALSE)</f>
        <v>Motor</v>
      </c>
      <c r="S1265" s="27" t="str">
        <f>VLOOKUP(N1265,'散件（更新）'!B:E,4,FALSE)</f>
        <v>https://tineco-yxzt.oss-accelerate.aliyuncs.com/20250121/MOTOR_1737446313179.png</v>
      </c>
      <c r="T1265" s="27" t="s">
        <v>8759</v>
      </c>
      <c r="U1265" s="28" t="str">
        <f>VLOOKUP(N1265,'散件（更新）'!B:G,6,FALSE)</f>
        <v>蠕动泵组件</v>
      </c>
      <c r="V1265" s="28">
        <f>VLOOKUP(N1265,'散件（更新）'!B:I,8,FALSE)</f>
        <v>6932485004089</v>
      </c>
    </row>
    <row r="1266" spans="1:22" ht="20.149999999999999" customHeight="1">
      <c r="A1266" s="57">
        <v>46169</v>
      </c>
      <c r="B1266" s="59" t="s">
        <v>13673</v>
      </c>
      <c r="C1266" s="27" t="str">
        <f>VLOOKUP(B1266,'大货清单（不定期按GOMS更新）'!A:H,8,0)</f>
        <v>109-25431002</v>
      </c>
      <c r="D1266" s="27" t="str">
        <f>VLOOKUP(B1266,'大货清单（不定期按GOMS更新）'!A:C,3,0)</f>
        <v>CL2543J-02</v>
      </c>
      <c r="E1266" s="27" t="str">
        <f>VLOOKUP(B1266,'大货清单（不定期按GOMS更新）'!A:H,4,0)</f>
        <v>GB</v>
      </c>
      <c r="F1266" s="27" t="str">
        <f>VLOOKUP(B1266,'大货清单（不定期按GOMS更新）'!A:H,2,0)</f>
        <v>Floor One Switch i5 Stretch Breeze</v>
      </c>
      <c r="G1266" s="28">
        <f>VLOOKUP(B1266,'大货清单（不定期按GOMS更新）'!A:I,9,FALSE)</f>
        <v>6932485009756</v>
      </c>
      <c r="H1266" s="27" t="str">
        <f>VLOOKUP(B1266,'大货清单（不定期按GOMS更新）'!A:H,7,0)</f>
        <v>Black &amp; White</v>
      </c>
      <c r="I1266" s="27" t="str">
        <f>VLOOKUP(B1266,'大货清单（不定期按GOMS更新）'!A:F,6,FALSE)</f>
        <v>ACTIVE</v>
      </c>
      <c r="J1266" s="27" t="str">
        <f>VLOOKUP(B1266,'大货清单（不定期按GOMS更新）'!A:K,11,FALSE)</f>
        <v>8.9</v>
      </c>
      <c r="K1266" s="27" t="str">
        <f>VLOOKUP(B1266,'大货清单（不定期按GOMS更新）'!A:N,12,FALSE)</f>
        <v>760</v>
      </c>
      <c r="L1266" s="27" t="str">
        <f>VLOOKUP(B1266,'大货清单（不定期按GOMS更新）'!A:M,13,FALSE)</f>
        <v>332</v>
      </c>
      <c r="M1266" s="27" t="str">
        <f>VLOOKUP(B1266,'大货清单（不定期按GOMS更新）'!A:N,14,FALSE)</f>
        <v>318</v>
      </c>
      <c r="N1266" s="59" t="s">
        <v>15150</v>
      </c>
      <c r="O1266" s="27">
        <f>IFERROR(VLOOKUP(N1266,'散件迭代（不定期更新）'!C:J,8,FALSE),0)</f>
        <v>0</v>
      </c>
      <c r="P1266" s="27">
        <f>IFERROR(VLOOKUP(N1266,'散件（更新）'!B:H,3,FALSE),0)</f>
        <v>0</v>
      </c>
      <c r="Q1266" s="27" t="str">
        <f>VLOOKUP(N1266,'散件（更新）'!B:H,2,FALSE)</f>
        <v>114-25430101</v>
      </c>
      <c r="R1266" s="27" t="str">
        <f>VLOOKUP(N1266,'散件（更新）'!B:H,7,FALSE)</f>
        <v>PCBA</v>
      </c>
      <c r="S1266" s="27" t="str">
        <f>VLOOKUP(N1266,'散件（更新）'!B:E,4,FALSE)</f>
        <v>https://tineco-yxzt.oss-accelerate.aliyuncs.com/20250826/weixinjietu_20250826110612_1756177942585.png</v>
      </c>
      <c r="T1266" s="27" t="s">
        <v>8759</v>
      </c>
      <c r="U1266" s="28" t="str">
        <f>VLOOKUP(N1266,'散件（更新）'!B:G,6,FALSE)</f>
        <v>SP;CL2543A-01;CL2543低配主控板组件</v>
      </c>
      <c r="V1266" s="28">
        <f>VLOOKUP(N1266,'散件（更新）'!B:I,8,FALSE)</f>
        <v>6975159901628</v>
      </c>
    </row>
    <row r="1267" spans="1:22" ht="20.149999999999999" customHeight="1">
      <c r="A1267" s="57">
        <v>46169</v>
      </c>
      <c r="B1267" s="59" t="s">
        <v>13673</v>
      </c>
      <c r="C1267" s="27" t="str">
        <f>VLOOKUP(B1267,'大货清单（不定期按GOMS更新）'!A:H,8,0)</f>
        <v>109-25431002</v>
      </c>
      <c r="D1267" s="27" t="str">
        <f>VLOOKUP(B1267,'大货清单（不定期按GOMS更新）'!A:C,3,0)</f>
        <v>CL2543J-02</v>
      </c>
      <c r="E1267" s="27" t="str">
        <f>VLOOKUP(B1267,'大货清单（不定期按GOMS更新）'!A:H,4,0)</f>
        <v>GB</v>
      </c>
      <c r="F1267" s="27" t="str">
        <f>VLOOKUP(B1267,'大货清单（不定期按GOMS更新）'!A:H,2,0)</f>
        <v>Floor One Switch i5 Stretch Breeze</v>
      </c>
      <c r="G1267" s="28">
        <f>VLOOKUP(B1267,'大货清单（不定期按GOMS更新）'!A:I,9,FALSE)</f>
        <v>6932485009756</v>
      </c>
      <c r="H1267" s="27" t="str">
        <f>VLOOKUP(B1267,'大货清单（不定期按GOMS更新）'!A:H,7,0)</f>
        <v>Black &amp; White</v>
      </c>
      <c r="I1267" s="27" t="str">
        <f>VLOOKUP(B1267,'大货清单（不定期按GOMS更新）'!A:F,6,FALSE)</f>
        <v>ACTIVE</v>
      </c>
      <c r="J1267" s="27" t="str">
        <f>VLOOKUP(B1267,'大货清单（不定期按GOMS更新）'!A:K,11,FALSE)</f>
        <v>8.9</v>
      </c>
      <c r="K1267" s="27" t="str">
        <f>VLOOKUP(B1267,'大货清单（不定期按GOMS更新）'!A:N,12,FALSE)</f>
        <v>760</v>
      </c>
      <c r="L1267" s="27" t="str">
        <f>VLOOKUP(B1267,'大货清单（不定期按GOMS更新）'!A:M,13,FALSE)</f>
        <v>332</v>
      </c>
      <c r="M1267" s="27" t="str">
        <f>VLOOKUP(B1267,'大货清单（不定期按GOMS更新）'!A:N,14,FALSE)</f>
        <v>318</v>
      </c>
      <c r="N1267" s="59" t="s">
        <v>7811</v>
      </c>
      <c r="O1267" s="27">
        <f>IFERROR(VLOOKUP(N1267,'散件迭代（不定期更新）'!C:J,8,FALSE),0)</f>
        <v>0</v>
      </c>
      <c r="P1267" s="27" t="str">
        <f>IFERROR(VLOOKUP(N1267,'散件（更新）'!B:H,3,FALSE),0)</f>
        <v/>
      </c>
      <c r="Q1267" s="27" t="str">
        <f>VLOOKUP(N1267,'散件（更新）'!B:H,2,FALSE)</f>
        <v>114-23761812</v>
      </c>
      <c r="R1267" s="27" t="str">
        <f>VLOOKUP(N1267,'散件（更新）'!B:H,7,FALSE)</f>
        <v>Scraper</v>
      </c>
      <c r="S1267" s="27" t="str">
        <f>VLOOKUP(N1267,'散件（更新）'!B:E,4,FALSE)</f>
        <v>https://tineco-yxzt.oss-accelerate.aliyuncs.com/20241219/11_1734589750208.jpg</v>
      </c>
      <c r="T1267" s="27" t="s">
        <v>8759</v>
      </c>
      <c r="U1267" s="28" t="str">
        <f>VLOOKUP(N1267,'散件（更新）'!B:G,6,FALSE)</f>
        <v>刮条组件</v>
      </c>
      <c r="V1267" s="28">
        <f>VLOOKUP(N1267,'散件（更新）'!B:I,8,FALSE)</f>
        <v>6932485002528</v>
      </c>
    </row>
    <row r="1268" spans="1:22" ht="20.149999999999999" customHeight="1">
      <c r="A1268" s="57">
        <v>46169</v>
      </c>
      <c r="B1268" s="59" t="s">
        <v>13673</v>
      </c>
      <c r="C1268" s="27" t="str">
        <f>VLOOKUP(B1268,'大货清单（不定期按GOMS更新）'!A:H,8,0)</f>
        <v>109-25431002</v>
      </c>
      <c r="D1268" s="27" t="str">
        <f>VLOOKUP(B1268,'大货清单（不定期按GOMS更新）'!A:C,3,0)</f>
        <v>CL2543J-02</v>
      </c>
      <c r="E1268" s="27" t="str">
        <f>VLOOKUP(B1268,'大货清单（不定期按GOMS更新）'!A:H,4,0)</f>
        <v>GB</v>
      </c>
      <c r="F1268" s="27" t="str">
        <f>VLOOKUP(B1268,'大货清单（不定期按GOMS更新）'!A:H,2,0)</f>
        <v>Floor One Switch i5 Stretch Breeze</v>
      </c>
      <c r="G1268" s="28">
        <f>VLOOKUP(B1268,'大货清单（不定期按GOMS更新）'!A:I,9,FALSE)</f>
        <v>6932485009756</v>
      </c>
      <c r="H1268" s="27" t="str">
        <f>VLOOKUP(B1268,'大货清单（不定期按GOMS更新）'!A:H,7,0)</f>
        <v>Black &amp; White</v>
      </c>
      <c r="I1268" s="27" t="str">
        <f>VLOOKUP(B1268,'大货清单（不定期按GOMS更新）'!A:F,6,FALSE)</f>
        <v>ACTIVE</v>
      </c>
      <c r="J1268" s="27" t="str">
        <f>VLOOKUP(B1268,'大货清单（不定期按GOMS更新）'!A:K,11,FALSE)</f>
        <v>8.9</v>
      </c>
      <c r="K1268" s="27" t="str">
        <f>VLOOKUP(B1268,'大货清单（不定期按GOMS更新）'!A:N,12,FALSE)</f>
        <v>760</v>
      </c>
      <c r="L1268" s="27" t="str">
        <f>VLOOKUP(B1268,'大货清单（不定期按GOMS更新）'!A:M,13,FALSE)</f>
        <v>332</v>
      </c>
      <c r="M1268" s="27" t="str">
        <f>VLOOKUP(B1268,'大货清单（不定期按GOMS更新）'!A:N,14,FALSE)</f>
        <v>318</v>
      </c>
      <c r="N1268" s="59" t="s">
        <v>4712</v>
      </c>
      <c r="O1268" s="27">
        <f>IFERROR(VLOOKUP(N1268,'散件迭代（不定期更新）'!C:J,8,FALSE),0)</f>
        <v>0</v>
      </c>
      <c r="P1268" s="27">
        <f>IFERROR(VLOOKUP(N1268,'散件（更新）'!B:H,3,FALSE),0)</f>
        <v>0</v>
      </c>
      <c r="Q1268" s="27" t="str">
        <f>VLOOKUP(N1268,'散件（更新）'!B:H,2,FALSE)</f>
        <v>114-23280221</v>
      </c>
      <c r="R1268" s="27" t="str">
        <f>VLOOKUP(N1268,'散件（更新）'!B:H,7,FALSE)</f>
        <v>Repair Wheel</v>
      </c>
      <c r="S1268" s="27" t="str">
        <f>VLOOKUP(N1268,'散件（更新）'!B:E,4,FALSE)</f>
        <v>https://tineco-yxzt.oss-accelerate.aliyuncs.com/20240306/daxiaolun_1709693230648.GIF</v>
      </c>
      <c r="T1268" s="27" t="s">
        <v>8759</v>
      </c>
      <c r="U1268" s="28" t="str">
        <f>VLOOKUP(N1268,'散件（更新）'!B:G,6,FALSE)</f>
        <v>大轮和小轮组件</v>
      </c>
      <c r="V1268" s="28">
        <f>VLOOKUP(N1268,'散件（更新）'!B:I,8,FALSE)</f>
        <v>6974950107314</v>
      </c>
    </row>
    <row r="1269" spans="1:22" ht="20.149999999999999" customHeight="1">
      <c r="A1269" s="57">
        <v>46169</v>
      </c>
      <c r="B1269" s="59" t="s">
        <v>13673</v>
      </c>
      <c r="C1269" s="27" t="str">
        <f>VLOOKUP(B1269,'大货清单（不定期按GOMS更新）'!A:H,8,0)</f>
        <v>109-25431002</v>
      </c>
      <c r="D1269" s="27" t="str">
        <f>VLOOKUP(B1269,'大货清单（不定期按GOMS更新）'!A:C,3,0)</f>
        <v>CL2543J-02</v>
      </c>
      <c r="E1269" s="27" t="str">
        <f>VLOOKUP(B1269,'大货清单（不定期按GOMS更新）'!A:H,4,0)</f>
        <v>GB</v>
      </c>
      <c r="F1269" s="27" t="str">
        <f>VLOOKUP(B1269,'大货清单（不定期按GOMS更新）'!A:H,2,0)</f>
        <v>Floor One Switch i5 Stretch Breeze</v>
      </c>
      <c r="G1269" s="28">
        <f>VLOOKUP(B1269,'大货清单（不定期按GOMS更新）'!A:I,9,FALSE)</f>
        <v>6932485009756</v>
      </c>
      <c r="H1269" s="27" t="str">
        <f>VLOOKUP(B1269,'大货清单（不定期按GOMS更新）'!A:H,7,0)</f>
        <v>Black &amp; White</v>
      </c>
      <c r="I1269" s="27" t="str">
        <f>VLOOKUP(B1269,'大货清单（不定期按GOMS更新）'!A:F,6,FALSE)</f>
        <v>ACTIVE</v>
      </c>
      <c r="J1269" s="27" t="str">
        <f>VLOOKUP(B1269,'大货清单（不定期按GOMS更新）'!A:K,11,FALSE)</f>
        <v>8.9</v>
      </c>
      <c r="K1269" s="27" t="str">
        <f>VLOOKUP(B1269,'大货清单（不定期按GOMS更新）'!A:N,12,FALSE)</f>
        <v>760</v>
      </c>
      <c r="L1269" s="27" t="str">
        <f>VLOOKUP(B1269,'大货清单（不定期按GOMS更新）'!A:M,13,FALSE)</f>
        <v>332</v>
      </c>
      <c r="M1269" s="27" t="str">
        <f>VLOOKUP(B1269,'大货清单（不定期按GOMS更新）'!A:N,14,FALSE)</f>
        <v>318</v>
      </c>
      <c r="N1269" s="59" t="s">
        <v>15766</v>
      </c>
      <c r="O1269" s="27">
        <f>IFERROR(VLOOKUP(N1269,'散件迭代（不定期更新）'!C:J,8,FALSE),0)</f>
        <v>0</v>
      </c>
      <c r="P1269" s="27">
        <f>IFERROR(VLOOKUP(N1269,'散件（更新）'!B:H,3,FALSE),0)</f>
        <v>0</v>
      </c>
      <c r="Q1269" s="27" t="str">
        <f>VLOOKUP(N1269,'散件（更新）'!B:H,2,FALSE)</f>
        <v>114-25430002</v>
      </c>
      <c r="R1269" s="27" t="str">
        <f>VLOOKUP(N1269,'散件（更新）'!B:H,7,FALSE)</f>
        <v>3-In-1 Cleaning Tool</v>
      </c>
      <c r="S1269" s="27" t="str">
        <f>VLOOKUP(N1269,'散件（更新）'!B:E,4,FALSE)</f>
        <v>https://tineco-yxzt.oss-accelerate.aliyuncs.com/20250826/weixinjietu_20250815091726_1756177476474.png</v>
      </c>
      <c r="T1269" s="27" t="s">
        <v>8759</v>
      </c>
      <c r="U1269" s="28" t="str">
        <f>VLOOKUP(N1269,'散件（更新）'!B:G,6,FALSE)</f>
        <v>SP;CL2543-01;AB1888B清洁刷组件</v>
      </c>
      <c r="V1269" s="28">
        <f>VLOOKUP(N1269,'散件（更新）'!B:I,8,FALSE)</f>
        <v>6975159901574</v>
      </c>
    </row>
    <row r="1270" spans="1:22" ht="20.149999999999999" customHeight="1">
      <c r="A1270" s="57">
        <v>46169</v>
      </c>
      <c r="B1270" s="59" t="s">
        <v>13673</v>
      </c>
      <c r="C1270" s="27" t="str">
        <f>VLOOKUP(B1270,'大货清单（不定期按GOMS更新）'!A:H,8,0)</f>
        <v>109-25431002</v>
      </c>
      <c r="D1270" s="27" t="str">
        <f>VLOOKUP(B1270,'大货清单（不定期按GOMS更新）'!A:C,3,0)</f>
        <v>CL2543J-02</v>
      </c>
      <c r="E1270" s="27" t="str">
        <f>VLOOKUP(B1270,'大货清单（不定期按GOMS更新）'!A:H,4,0)</f>
        <v>GB</v>
      </c>
      <c r="F1270" s="27" t="str">
        <f>VLOOKUP(B1270,'大货清单（不定期按GOMS更新）'!A:H,2,0)</f>
        <v>Floor One Switch i5 Stretch Breeze</v>
      </c>
      <c r="G1270" s="28">
        <f>VLOOKUP(B1270,'大货清单（不定期按GOMS更新）'!A:I,9,FALSE)</f>
        <v>6932485009756</v>
      </c>
      <c r="H1270" s="27" t="str">
        <f>VLOOKUP(B1270,'大货清单（不定期按GOMS更新）'!A:H,7,0)</f>
        <v>Black &amp; White</v>
      </c>
      <c r="I1270" s="27" t="str">
        <f>VLOOKUP(B1270,'大货清单（不定期按GOMS更新）'!A:F,6,FALSE)</f>
        <v>ACTIVE</v>
      </c>
      <c r="J1270" s="27" t="str">
        <f>VLOOKUP(B1270,'大货清单（不定期按GOMS更新）'!A:K,11,FALSE)</f>
        <v>8.9</v>
      </c>
      <c r="K1270" s="27" t="str">
        <f>VLOOKUP(B1270,'大货清单（不定期按GOMS更新）'!A:N,12,FALSE)</f>
        <v>760</v>
      </c>
      <c r="L1270" s="27" t="str">
        <f>VLOOKUP(B1270,'大货清单（不定期按GOMS更新）'!A:M,13,FALSE)</f>
        <v>332</v>
      </c>
      <c r="M1270" s="27" t="str">
        <f>VLOOKUP(B1270,'大货清单（不定期按GOMS更新）'!A:N,14,FALSE)</f>
        <v>318</v>
      </c>
      <c r="N1270" s="59" t="s">
        <v>14818</v>
      </c>
      <c r="O1270" s="27">
        <f>IFERROR(VLOOKUP(N1270,'散件迭代（不定期更新）'!C:J,8,FALSE),0)</f>
        <v>0</v>
      </c>
      <c r="P1270" s="27">
        <f>IFERROR(VLOOKUP(N1270,'散件（更新）'!B:H,3,FALSE),0)</f>
        <v>0</v>
      </c>
      <c r="Q1270" s="27" t="str">
        <f>VLOOKUP(N1270,'散件（更新）'!B:H,2,FALSE)</f>
        <v>114-25430001</v>
      </c>
      <c r="R1270" s="27" t="str">
        <f>VLOOKUP(N1270,'散件（更新）'!B:H,7,FALSE)</f>
        <v>Handle</v>
      </c>
      <c r="S1270" s="27" t="str">
        <f>VLOOKUP(N1270,'散件（更新）'!B:E,4,FALSE)</f>
        <v>https://tineco-yxzt.oss-accelerate.aliyuncs.com/20250826/weixinjietu_20250815091008_1756177408212.png</v>
      </c>
      <c r="T1270" s="27" t="s">
        <v>8759</v>
      </c>
      <c r="U1270" s="28" t="str">
        <f>VLOOKUP(N1270,'散件（更新）'!B:G,6,FALSE)</f>
        <v>SP;CL2543-01;手柄组件</v>
      </c>
      <c r="V1270" s="28">
        <f>VLOOKUP(N1270,'散件（更新）'!B:I,8,FALSE)</f>
        <v>6975159901567</v>
      </c>
    </row>
    <row r="1271" spans="1:22" ht="20.149999999999999" customHeight="1">
      <c r="A1271" s="57">
        <v>46169</v>
      </c>
      <c r="B1271" s="59" t="s">
        <v>13673</v>
      </c>
      <c r="C1271" s="27" t="str">
        <f>VLOOKUP(B1271,'大货清单（不定期按GOMS更新）'!A:H,8,0)</f>
        <v>109-25431002</v>
      </c>
      <c r="D1271" s="27" t="str">
        <f>VLOOKUP(B1271,'大货清单（不定期按GOMS更新）'!A:C,3,0)</f>
        <v>CL2543J-02</v>
      </c>
      <c r="E1271" s="27" t="str">
        <f>VLOOKUP(B1271,'大货清单（不定期按GOMS更新）'!A:H,4,0)</f>
        <v>GB</v>
      </c>
      <c r="F1271" s="27" t="str">
        <f>VLOOKUP(B1271,'大货清单（不定期按GOMS更新）'!A:H,2,0)</f>
        <v>Floor One Switch i5 Stretch Breeze</v>
      </c>
      <c r="G1271" s="28">
        <f>VLOOKUP(B1271,'大货清单（不定期按GOMS更新）'!A:I,9,FALSE)</f>
        <v>6932485009756</v>
      </c>
      <c r="H1271" s="27" t="str">
        <f>VLOOKUP(B1271,'大货清单（不定期按GOMS更新）'!A:H,7,0)</f>
        <v>Black &amp; White</v>
      </c>
      <c r="I1271" s="27" t="str">
        <f>VLOOKUP(B1271,'大货清单（不定期按GOMS更新）'!A:F,6,FALSE)</f>
        <v>ACTIVE</v>
      </c>
      <c r="J1271" s="27" t="str">
        <f>VLOOKUP(B1271,'大货清单（不定期按GOMS更新）'!A:K,11,FALSE)</f>
        <v>8.9</v>
      </c>
      <c r="K1271" s="27" t="str">
        <f>VLOOKUP(B1271,'大货清单（不定期按GOMS更新）'!A:N,12,FALSE)</f>
        <v>760</v>
      </c>
      <c r="L1271" s="27" t="str">
        <f>VLOOKUP(B1271,'大货清单（不定期按GOMS更新）'!A:M,13,FALSE)</f>
        <v>332</v>
      </c>
      <c r="M1271" s="27" t="str">
        <f>VLOOKUP(B1271,'大货清单（不定期按GOMS更新）'!A:N,14,FALSE)</f>
        <v>318</v>
      </c>
      <c r="N1271" s="59" t="s">
        <v>8199</v>
      </c>
      <c r="O1271" s="27">
        <f>IFERROR(VLOOKUP(N1271,'散件迭代（不定期更新）'!C:J,8,FALSE),0)</f>
        <v>0</v>
      </c>
      <c r="P1271" s="27" t="str">
        <f>IFERROR(VLOOKUP(N1271,'散件（更新）'!B:H,3,FALSE),0)</f>
        <v/>
      </c>
      <c r="Q1271" s="27" t="str">
        <f>VLOOKUP(N1271,'散件（更新）'!B:H,2,FALSE)</f>
        <v>114-23480603</v>
      </c>
      <c r="R1271" s="27" t="str">
        <f>VLOOKUP(N1271,'散件（更新）'!B:H,7,FALSE)</f>
        <v>Clean Water Tank</v>
      </c>
      <c r="S1271" s="27" t="str">
        <f>VLOOKUP(N1271,'散件（更新）'!B:E,4,FALSE)</f>
        <v>https://tineco-yxzt.oss-accelerate.aliyuncs.com/20250110/03-CWT_1736502331758.png</v>
      </c>
      <c r="T1271" s="27" t="s">
        <v>8759</v>
      </c>
      <c r="U1271" s="28" t="str">
        <f>VLOOKUP(N1271,'散件（更新）'!B:G,6,FALSE)</f>
        <v>清水箱组件</v>
      </c>
      <c r="V1271" s="28">
        <f>VLOOKUP(N1271,'散件（更新）'!B:I,8,FALSE)</f>
        <v>6932485003884</v>
      </c>
    </row>
    <row r="1272" spans="1:22" ht="20.149999999999999" customHeight="1">
      <c r="A1272" s="57">
        <v>46169</v>
      </c>
      <c r="B1272" s="59" t="s">
        <v>13673</v>
      </c>
      <c r="C1272" s="27" t="str">
        <f>VLOOKUP(B1272,'大货清单（不定期按GOMS更新）'!A:H,8,0)</f>
        <v>109-25431002</v>
      </c>
      <c r="D1272" s="27" t="str">
        <f>VLOOKUP(B1272,'大货清单（不定期按GOMS更新）'!A:C,3,0)</f>
        <v>CL2543J-02</v>
      </c>
      <c r="E1272" s="27" t="str">
        <f>VLOOKUP(B1272,'大货清单（不定期按GOMS更新）'!A:H,4,0)</f>
        <v>GB</v>
      </c>
      <c r="F1272" s="27" t="str">
        <f>VLOOKUP(B1272,'大货清单（不定期按GOMS更新）'!A:H,2,0)</f>
        <v>Floor One Switch i5 Stretch Breeze</v>
      </c>
      <c r="G1272" s="28">
        <f>VLOOKUP(B1272,'大货清单（不定期按GOMS更新）'!A:I,9,FALSE)</f>
        <v>6932485009756</v>
      </c>
      <c r="H1272" s="27" t="str">
        <f>VLOOKUP(B1272,'大货清单（不定期按GOMS更新）'!A:H,7,0)</f>
        <v>Black &amp; White</v>
      </c>
      <c r="I1272" s="27" t="str">
        <f>VLOOKUP(B1272,'大货清单（不定期按GOMS更新）'!A:F,6,FALSE)</f>
        <v>ACTIVE</v>
      </c>
      <c r="J1272" s="27" t="str">
        <f>VLOOKUP(B1272,'大货清单（不定期按GOMS更新）'!A:K,11,FALSE)</f>
        <v>8.9</v>
      </c>
      <c r="K1272" s="27" t="str">
        <f>VLOOKUP(B1272,'大货清单（不定期按GOMS更新）'!A:N,12,FALSE)</f>
        <v>760</v>
      </c>
      <c r="L1272" s="27" t="str">
        <f>VLOOKUP(B1272,'大货清单（不定期按GOMS更新）'!A:M,13,FALSE)</f>
        <v>332</v>
      </c>
      <c r="M1272" s="27" t="str">
        <f>VLOOKUP(B1272,'大货清单（不定期按GOMS更新）'!A:N,14,FALSE)</f>
        <v>318</v>
      </c>
      <c r="N1272" s="59" t="s">
        <v>7808</v>
      </c>
      <c r="O1272" s="27">
        <f>IFERROR(VLOOKUP(N1272,'散件迭代（不定期更新）'!C:J,8,FALSE),0)</f>
        <v>0</v>
      </c>
      <c r="P1272" s="27" t="str">
        <f>IFERROR(VLOOKUP(N1272,'散件（更新）'!B:H,3,FALSE),0)</f>
        <v/>
      </c>
      <c r="Q1272" s="27" t="str">
        <f>VLOOKUP(N1272,'散件（更新）'!B:H,2,FALSE)</f>
        <v>114-23480602</v>
      </c>
      <c r="R1272" s="27" t="str">
        <f>VLOOKUP(N1272,'散件（更新）'!B:H,7,FALSE)</f>
        <v>Dirt Water Tank</v>
      </c>
      <c r="S1272" s="27" t="str">
        <f>VLOOKUP(N1272,'散件（更新）'!B:E,4,FALSE)</f>
        <v>https://tineco-yxzt.oss-accelerate.aliyuncs.com/20250110/DWT_1736502150878.png</v>
      </c>
      <c r="T1272" s="27" t="s">
        <v>19303</v>
      </c>
      <c r="U1272" s="28" t="str">
        <f>VLOOKUP(N1272,'散件（更新）'!B:G,6,FALSE)</f>
        <v>回收桶组件</v>
      </c>
      <c r="V1272" s="28">
        <f>VLOOKUP(N1272,'散件（更新）'!B:I,8,FALSE)</f>
        <v>6932485003877</v>
      </c>
    </row>
    <row r="1273" spans="1:22" ht="20.149999999999999" customHeight="1">
      <c r="A1273" s="57">
        <v>46169</v>
      </c>
      <c r="B1273" s="59" t="s">
        <v>13673</v>
      </c>
      <c r="C1273" s="27" t="str">
        <f>VLOOKUP(B1273,'大货清单（不定期按GOMS更新）'!A:H,8,0)</f>
        <v>109-25431002</v>
      </c>
      <c r="D1273" s="27" t="str">
        <f>VLOOKUP(B1273,'大货清单（不定期按GOMS更新）'!A:C,3,0)</f>
        <v>CL2543J-02</v>
      </c>
      <c r="E1273" s="27" t="str">
        <f>VLOOKUP(B1273,'大货清单（不定期按GOMS更新）'!A:H,4,0)</f>
        <v>GB</v>
      </c>
      <c r="F1273" s="27" t="str">
        <f>VLOOKUP(B1273,'大货清单（不定期按GOMS更新）'!A:H,2,0)</f>
        <v>Floor One Switch i5 Stretch Breeze</v>
      </c>
      <c r="G1273" s="28">
        <f>VLOOKUP(B1273,'大货清单（不定期按GOMS更新）'!A:I,9,FALSE)</f>
        <v>6932485009756</v>
      </c>
      <c r="H1273" s="27" t="str">
        <f>VLOOKUP(B1273,'大货清单（不定期按GOMS更新）'!A:H,7,0)</f>
        <v>Black &amp; White</v>
      </c>
      <c r="I1273" s="27" t="str">
        <f>VLOOKUP(B1273,'大货清单（不定期按GOMS更新）'!A:F,6,FALSE)</f>
        <v>ACTIVE</v>
      </c>
      <c r="J1273" s="27" t="str">
        <f>VLOOKUP(B1273,'大货清单（不定期按GOMS更新）'!A:K,11,FALSE)</f>
        <v>8.9</v>
      </c>
      <c r="K1273" s="27" t="str">
        <f>VLOOKUP(B1273,'大货清单（不定期按GOMS更新）'!A:N,12,FALSE)</f>
        <v>760</v>
      </c>
      <c r="L1273" s="27" t="str">
        <f>VLOOKUP(B1273,'大货清单（不定期按GOMS更新）'!A:M,13,FALSE)</f>
        <v>332</v>
      </c>
      <c r="M1273" s="27" t="str">
        <f>VLOOKUP(B1273,'大货清单（不定期按GOMS更新）'!A:N,14,FALSE)</f>
        <v>318</v>
      </c>
      <c r="N1273" s="59" t="s">
        <v>1335</v>
      </c>
      <c r="O1273" s="27">
        <f>IFERROR(VLOOKUP(N1273,'散件迭代（不定期更新）'!C:J,8,FALSE),0)</f>
        <v>0</v>
      </c>
      <c r="P1273" s="27" t="str">
        <f>IFERROR(VLOOKUP(N1273,'散件（更新）'!B:H,3,FALSE),0)</f>
        <v>206-2028-0805</v>
      </c>
      <c r="Q1273" s="27" t="str">
        <f>VLOOKUP(N1273,'散件（更新）'!B:H,2,FALSE)</f>
        <v>114-20280805</v>
      </c>
      <c r="R1273" s="27" t="str">
        <f>VLOOKUP(N1273,'散件（更新）'!B:H,7,FALSE)</f>
        <v>2-In-1 Dusting Brush</v>
      </c>
      <c r="S1273" s="27" t="str">
        <f>VLOOKUP(N1273,'散件（更新）'!B:E,4,FALSE)</f>
        <v>https://tineco-yxzt.oss-accelerate.aliyuncs.com/20231219/9VSBD151100_1702948061048.png</v>
      </c>
      <c r="T1273" s="27" t="s">
        <v>8759</v>
      </c>
      <c r="U1273" s="28" t="str">
        <f>VLOOKUP(N1273,'散件（更新）'!B:G,6,FALSE)</f>
        <v>组合刷小口径</v>
      </c>
      <c r="V1273" s="28" t="str">
        <f>VLOOKUP(N1273,'散件（更新）'!B:I,8,FALSE)</f>
        <v>6972200195807</v>
      </c>
    </row>
    <row r="1274" spans="1:22" ht="20.149999999999999" customHeight="1">
      <c r="A1274" s="57">
        <v>46169</v>
      </c>
      <c r="B1274" s="59" t="s">
        <v>13673</v>
      </c>
      <c r="C1274" s="27" t="str">
        <f>VLOOKUP(B1274,'大货清单（不定期按GOMS更新）'!A:H,8,0)</f>
        <v>109-25431002</v>
      </c>
      <c r="D1274" s="27" t="str">
        <f>VLOOKUP(B1274,'大货清单（不定期按GOMS更新）'!A:C,3,0)</f>
        <v>CL2543J-02</v>
      </c>
      <c r="E1274" s="27" t="str">
        <f>VLOOKUP(B1274,'大货清单（不定期按GOMS更新）'!A:H,4,0)</f>
        <v>GB</v>
      </c>
      <c r="F1274" s="27" t="str">
        <f>VLOOKUP(B1274,'大货清单（不定期按GOMS更新）'!A:H,2,0)</f>
        <v>Floor One Switch i5 Stretch Breeze</v>
      </c>
      <c r="G1274" s="28">
        <f>VLOOKUP(B1274,'大货清单（不定期按GOMS更新）'!A:I,9,FALSE)</f>
        <v>6932485009756</v>
      </c>
      <c r="H1274" s="27" t="str">
        <f>VLOOKUP(B1274,'大货清单（不定期按GOMS更新）'!A:H,7,0)</f>
        <v>Black &amp; White</v>
      </c>
      <c r="I1274" s="27" t="str">
        <f>VLOOKUP(B1274,'大货清单（不定期按GOMS更新）'!A:F,6,FALSE)</f>
        <v>ACTIVE</v>
      </c>
      <c r="J1274" s="27" t="str">
        <f>VLOOKUP(B1274,'大货清单（不定期按GOMS更新）'!A:K,11,FALSE)</f>
        <v>8.9</v>
      </c>
      <c r="K1274" s="27" t="str">
        <f>VLOOKUP(B1274,'大货清单（不定期按GOMS更新）'!A:N,12,FALSE)</f>
        <v>760</v>
      </c>
      <c r="L1274" s="27" t="str">
        <f>VLOOKUP(B1274,'大货清单（不定期按GOMS更新）'!A:M,13,FALSE)</f>
        <v>332</v>
      </c>
      <c r="M1274" s="27" t="str">
        <f>VLOOKUP(B1274,'大货清单（不定期按GOMS更新）'!A:N,14,FALSE)</f>
        <v>318</v>
      </c>
      <c r="N1274" s="59" t="s">
        <v>1334</v>
      </c>
      <c r="O1274" s="27">
        <f>IFERROR(VLOOKUP(N1274,'散件迭代（不定期更新）'!C:J,8,FALSE),0)</f>
        <v>0</v>
      </c>
      <c r="P1274" s="27" t="str">
        <f>IFERROR(VLOOKUP(N1274,'散件（更新）'!B:H,3,FALSE),0)</f>
        <v>206-2028-0804</v>
      </c>
      <c r="Q1274" s="27" t="str">
        <f>VLOOKUP(N1274,'散件（更新）'!B:H,2,FALSE)</f>
        <v>114-20280804</v>
      </c>
      <c r="R1274" s="27" t="str">
        <f>VLOOKUP(N1274,'散件（更新）'!B:H,7,FALSE)</f>
        <v>Crevice Tool</v>
      </c>
      <c r="S1274" s="27" t="str">
        <f>VLOOKUP(N1274,'散件（更新）'!B:E,4,FALSE)</f>
        <v>https://tineco-yxzt.oss-accelerate.aliyuncs.com/product/114-20280804.png</v>
      </c>
      <c r="T1274" s="27" t="s">
        <v>8759</v>
      </c>
      <c r="U1274" s="28" t="str">
        <f>VLOOKUP(N1274,'散件（更新）'!B:G,6,FALSE)</f>
        <v>扁吸小口径</v>
      </c>
      <c r="V1274" s="28" t="str">
        <f>VLOOKUP(N1274,'散件（更新）'!B:I,8,FALSE)</f>
        <v>6972200195791</v>
      </c>
    </row>
    <row r="1275" spans="1:22" ht="20.149999999999999" customHeight="1">
      <c r="A1275" s="57">
        <v>46169</v>
      </c>
      <c r="B1275" s="59" t="s">
        <v>13704</v>
      </c>
      <c r="C1275" s="27" t="str">
        <f>VLOOKUP(B1275,'大货清单（不定期按GOMS更新）'!A:H,8,0)</f>
        <v>109-25431001</v>
      </c>
      <c r="D1275" s="27" t="str">
        <f>VLOOKUP(B1275,'大货清单（不定期按GOMS更新）'!A:C,3,0)</f>
        <v>CL2543J-01</v>
      </c>
      <c r="E1275" s="27" t="str">
        <f>VLOOKUP(B1275,'大货清单（不定期按GOMS更新）'!A:H,4,0)</f>
        <v>GB</v>
      </c>
      <c r="F1275" s="27" t="str">
        <f>VLOOKUP(B1275,'大货清单（不定期按GOMS更新）'!A:H,2,0)</f>
        <v>Floor One Switch i6 Stretch</v>
      </c>
      <c r="G1275" s="28">
        <f>VLOOKUP(B1275,'大货清单（不定期按GOMS更新）'!A:I,9,FALSE)</f>
        <v>6932485009664</v>
      </c>
      <c r="H1275" s="27" t="str">
        <f>VLOOKUP(B1275,'大货清单（不定期按GOMS更新）'!A:H,7,0)</f>
        <v>Black &amp; White</v>
      </c>
      <c r="I1275" s="27" t="str">
        <f>VLOOKUP(B1275,'大货清单（不定期按GOMS更新）'!A:F,6,FALSE)</f>
        <v>ACTIVE</v>
      </c>
      <c r="J1275" s="27" t="str">
        <f>VLOOKUP(B1275,'大货清单（不定期按GOMS更新）'!A:K,11,FALSE)</f>
        <v>9.9</v>
      </c>
      <c r="K1275" s="27" t="str">
        <f>VLOOKUP(B1275,'大货清单（不定期按GOMS更新）'!A:N,12,FALSE)</f>
        <v>760</v>
      </c>
      <c r="L1275" s="27" t="str">
        <f>VLOOKUP(B1275,'大货清单（不定期按GOMS更新）'!A:M,13,FALSE)</f>
        <v>332</v>
      </c>
      <c r="M1275" s="27" t="str">
        <f>VLOOKUP(B1275,'大货清单（不定期按GOMS更新）'!A:N,14,FALSE)</f>
        <v>318</v>
      </c>
      <c r="N1275" s="59" t="s">
        <v>4422</v>
      </c>
      <c r="O1275" s="27">
        <f>IFERROR(VLOOKUP(N1275,'散件迭代（不定期更新）'!C:J,8,FALSE),0)</f>
        <v>0</v>
      </c>
      <c r="P1275" s="27" t="str">
        <f>IFERROR(VLOOKUP(N1275,'散件（更新）'!B:H,3,FALSE),0)</f>
        <v>/</v>
      </c>
      <c r="Q1275" s="27" t="str">
        <f>VLOOKUP(N1275,'散件（更新）'!B:H,2,FALSE)</f>
        <v>114-23350408</v>
      </c>
      <c r="R1275" s="27" t="str">
        <f>VLOOKUP(N1275,'散件（更新）'!B:H,7,FALSE)</f>
        <v>Brush Roller</v>
      </c>
      <c r="S1275" s="27" t="str">
        <f>VLOOKUP(N1275,'散件（更新）'!B:E,4,FALSE)</f>
        <v>https://tineco-yxzt.oss-accelerate.aliyuncs.com/20241021/gunshua_1729475885815.jpeg</v>
      </c>
      <c r="T1275" s="27" t="s">
        <v>8759</v>
      </c>
      <c r="U1275" s="28" t="str">
        <f>VLOOKUP(N1275,'散件（更新）'!B:G,6,FALSE)</f>
        <v>滚刷组件</v>
      </c>
      <c r="V1275" s="28" t="str">
        <f>VLOOKUP(N1275,'散件（更新）'!B:I,8,FALSE)</f>
        <v>6974950106188</v>
      </c>
    </row>
    <row r="1276" spans="1:22" ht="20.149999999999999" customHeight="1">
      <c r="A1276" s="57">
        <v>46169</v>
      </c>
      <c r="B1276" s="59" t="s">
        <v>13704</v>
      </c>
      <c r="C1276" s="27" t="str">
        <f>VLOOKUP(B1276,'大货清单（不定期按GOMS更新）'!A:H,8,0)</f>
        <v>109-25431001</v>
      </c>
      <c r="D1276" s="27" t="str">
        <f>VLOOKUP(B1276,'大货清单（不定期按GOMS更新）'!A:C,3,0)</f>
        <v>CL2543J-01</v>
      </c>
      <c r="E1276" s="27" t="str">
        <f>VLOOKUP(B1276,'大货清单（不定期按GOMS更新）'!A:H,4,0)</f>
        <v>GB</v>
      </c>
      <c r="F1276" s="27" t="str">
        <f>VLOOKUP(B1276,'大货清单（不定期按GOMS更新）'!A:H,2,0)</f>
        <v>Floor One Switch i6 Stretch</v>
      </c>
      <c r="G1276" s="28">
        <f>VLOOKUP(B1276,'大货清单（不定期按GOMS更新）'!A:I,9,FALSE)</f>
        <v>6932485009664</v>
      </c>
      <c r="H1276" s="27" t="str">
        <f>VLOOKUP(B1276,'大货清单（不定期按GOMS更新）'!A:H,7,0)</f>
        <v>Black &amp; White</v>
      </c>
      <c r="I1276" s="27" t="str">
        <f>VLOOKUP(B1276,'大货清单（不定期按GOMS更新）'!A:F,6,FALSE)</f>
        <v>ACTIVE</v>
      </c>
      <c r="J1276" s="27" t="str">
        <f>VLOOKUP(B1276,'大货清单（不定期按GOMS更新）'!A:K,11,FALSE)</f>
        <v>9.9</v>
      </c>
      <c r="K1276" s="27" t="str">
        <f>VLOOKUP(B1276,'大货清单（不定期按GOMS更新）'!A:N,12,FALSE)</f>
        <v>760</v>
      </c>
      <c r="L1276" s="27" t="str">
        <f>VLOOKUP(B1276,'大货清单（不定期按GOMS更新）'!A:M,13,FALSE)</f>
        <v>332</v>
      </c>
      <c r="M1276" s="27" t="str">
        <f>VLOOKUP(B1276,'大货清单（不定期按GOMS更新）'!A:N,14,FALSE)</f>
        <v>318</v>
      </c>
      <c r="N1276" s="59" t="s">
        <v>1093</v>
      </c>
      <c r="O1276" s="27">
        <f>IFERROR(VLOOKUP(N1276,'散件迭代（不定期更新）'!C:J,8,FALSE),0)</f>
        <v>0</v>
      </c>
      <c r="P1276" s="27" t="str">
        <f>IFERROR(VLOOKUP(N1276,'散件（更新）'!B:H,3,FALSE),0)</f>
        <v>206-2020-0608</v>
      </c>
      <c r="Q1276" s="27" t="str">
        <f>VLOOKUP(N1276,'散件（更新）'!B:H,2,FALSE)</f>
        <v>114-20200608</v>
      </c>
      <c r="R1276" s="27" t="str">
        <f>VLOOKUP(N1276,'散件（更新）'!B:H,7,FALSE)</f>
        <v>Dustbin Assembly</v>
      </c>
      <c r="S1276" s="27" t="str">
        <f>VLOOKUP(N1276,'散件（更新）'!B:E,4,FALSE)</f>
        <v>https://tineco-yxzt.oss-accelerate.aliyuncs.com/20231219/9FWDA150000_1702948014824.png</v>
      </c>
      <c r="T1276" s="27" t="s">
        <v>8759</v>
      </c>
      <c r="U1276" s="28" t="str">
        <f>VLOOKUP(N1276,'散件（更新）'!B:G,6,FALSE)</f>
        <v>干式尘桶组件</v>
      </c>
      <c r="V1276" s="28" t="str">
        <f>VLOOKUP(N1276,'散件（更新）'!B:I,8,FALSE)</f>
        <v>6972200196620</v>
      </c>
    </row>
    <row r="1277" spans="1:22" ht="20.149999999999999" customHeight="1">
      <c r="A1277" s="57">
        <v>46169</v>
      </c>
      <c r="B1277" s="59" t="s">
        <v>13704</v>
      </c>
      <c r="C1277" s="27" t="str">
        <f>VLOOKUP(B1277,'大货清单（不定期按GOMS更新）'!A:H,8,0)</f>
        <v>109-25431001</v>
      </c>
      <c r="D1277" s="27" t="str">
        <f>VLOOKUP(B1277,'大货清单（不定期按GOMS更新）'!A:C,3,0)</f>
        <v>CL2543J-01</v>
      </c>
      <c r="E1277" s="27" t="str">
        <f>VLOOKUP(B1277,'大货清单（不定期按GOMS更新）'!A:H,4,0)</f>
        <v>GB</v>
      </c>
      <c r="F1277" s="27" t="str">
        <f>VLOOKUP(B1277,'大货清单（不定期按GOMS更新）'!A:H,2,0)</f>
        <v>Floor One Switch i6 Stretch</v>
      </c>
      <c r="G1277" s="28">
        <f>VLOOKUP(B1277,'大货清单（不定期按GOMS更新）'!A:I,9,FALSE)</f>
        <v>6932485009664</v>
      </c>
      <c r="H1277" s="27" t="str">
        <f>VLOOKUP(B1277,'大货清单（不定期按GOMS更新）'!A:H,7,0)</f>
        <v>Black &amp; White</v>
      </c>
      <c r="I1277" s="27" t="str">
        <f>VLOOKUP(B1277,'大货清单（不定期按GOMS更新）'!A:F,6,FALSE)</f>
        <v>ACTIVE</v>
      </c>
      <c r="J1277" s="27" t="str">
        <f>VLOOKUP(B1277,'大货清单（不定期按GOMS更新）'!A:K,11,FALSE)</f>
        <v>9.9</v>
      </c>
      <c r="K1277" s="27" t="str">
        <f>VLOOKUP(B1277,'大货清单（不定期按GOMS更新）'!A:N,12,FALSE)</f>
        <v>760</v>
      </c>
      <c r="L1277" s="27" t="str">
        <f>VLOOKUP(B1277,'大货清单（不定期按GOMS更新）'!A:M,13,FALSE)</f>
        <v>332</v>
      </c>
      <c r="M1277" s="27" t="str">
        <f>VLOOKUP(B1277,'大货清单（不定期按GOMS更新）'!A:N,14,FALSE)</f>
        <v>318</v>
      </c>
      <c r="N1277" s="59" t="s">
        <v>7530</v>
      </c>
      <c r="O1277" s="27" t="str">
        <f>IFERROR(VLOOKUP(N1277,'散件迭代（不定期更新）'!C:J,8,FALSE),0)</f>
        <v>A64</v>
      </c>
      <c r="P1277" s="27">
        <f>IFERROR(VLOOKUP(N1277,'散件（更新）'!B:H,3,FALSE),0)</f>
        <v>0</v>
      </c>
      <c r="Q1277" s="27" t="str">
        <f>VLOOKUP(N1277,'散件（更新）'!B:H,2,FALSE)</f>
        <v>114-23280222</v>
      </c>
      <c r="R1277" s="27" t="str">
        <f>VLOOKUP(N1277,'散件（更新）'!B:H,7,FALSE)</f>
        <v>HEPA Assy</v>
      </c>
      <c r="S1277" s="27" t="str">
        <f>VLOOKUP(N1277,'散件（更新）'!B:E,4,FALSE)</f>
        <v>https://tineco-yxzt.oss-accelerate.aliyuncs.com/20240822/HEPA_1724286749680.jpg</v>
      </c>
      <c r="T1277" s="27" t="s">
        <v>19301</v>
      </c>
      <c r="U1277" s="28" t="str">
        <f>VLOOKUP(N1277,'散件（更新）'!B:G,6,FALSE)</f>
        <v>回收桶过滤器组件</v>
      </c>
      <c r="V1277" s="28">
        <f>VLOOKUP(N1277,'散件（更新）'!B:I,8,FALSE)</f>
        <v>6932485000470</v>
      </c>
    </row>
    <row r="1278" spans="1:22" ht="20.149999999999999" customHeight="1">
      <c r="A1278" s="57">
        <v>46169</v>
      </c>
      <c r="B1278" s="59" t="s">
        <v>13704</v>
      </c>
      <c r="C1278" s="27" t="str">
        <f>VLOOKUP(B1278,'大货清单（不定期按GOMS更新）'!A:H,8,0)</f>
        <v>109-25431001</v>
      </c>
      <c r="D1278" s="27" t="str">
        <f>VLOOKUP(B1278,'大货清单（不定期按GOMS更新）'!A:C,3,0)</f>
        <v>CL2543J-01</v>
      </c>
      <c r="E1278" s="27" t="str">
        <f>VLOOKUP(B1278,'大货清单（不定期按GOMS更新）'!A:H,4,0)</f>
        <v>GB</v>
      </c>
      <c r="F1278" s="27" t="str">
        <f>VLOOKUP(B1278,'大货清单（不定期按GOMS更新）'!A:H,2,0)</f>
        <v>Floor One Switch i6 Stretch</v>
      </c>
      <c r="G1278" s="28">
        <f>VLOOKUP(B1278,'大货清单（不定期按GOMS更新）'!A:I,9,FALSE)</f>
        <v>6932485009664</v>
      </c>
      <c r="H1278" s="27" t="str">
        <f>VLOOKUP(B1278,'大货清单（不定期按GOMS更新）'!A:H,7,0)</f>
        <v>Black &amp; White</v>
      </c>
      <c r="I1278" s="27" t="str">
        <f>VLOOKUP(B1278,'大货清单（不定期按GOMS更新）'!A:F,6,FALSE)</f>
        <v>ACTIVE</v>
      </c>
      <c r="J1278" s="27" t="str">
        <f>VLOOKUP(B1278,'大货清单（不定期按GOMS更新）'!A:K,11,FALSE)</f>
        <v>9.9</v>
      </c>
      <c r="K1278" s="27" t="str">
        <f>VLOOKUP(B1278,'大货清单（不定期按GOMS更新）'!A:N,12,FALSE)</f>
        <v>760</v>
      </c>
      <c r="L1278" s="27" t="str">
        <f>VLOOKUP(B1278,'大货清单（不定期按GOMS更新）'!A:M,13,FALSE)</f>
        <v>332</v>
      </c>
      <c r="M1278" s="27" t="str">
        <f>VLOOKUP(B1278,'大货清单（不定期按GOMS更新）'!A:N,14,FALSE)</f>
        <v>318</v>
      </c>
      <c r="N1278" s="59" t="s">
        <v>1092</v>
      </c>
      <c r="O1278" s="27" t="str">
        <f>IFERROR(VLOOKUP(N1278,'散件迭代（不定期更新）'!C:J,8,FALSE),0)</f>
        <v>A64</v>
      </c>
      <c r="P1278" s="27" t="str">
        <f>IFERROR(VLOOKUP(N1278,'散件（更新）'!B:H,3,FALSE),0)</f>
        <v>206-2020-0607</v>
      </c>
      <c r="Q1278" s="27" t="str">
        <f>VLOOKUP(N1278,'散件（更新）'!B:H,2,FALSE)</f>
        <v>114-20200607</v>
      </c>
      <c r="R1278" s="27" t="str">
        <f>VLOOKUP(N1278,'散件（更新）'!B:H,7,FALSE)</f>
        <v>HEPA</v>
      </c>
      <c r="S1278" s="27" t="str">
        <f>VLOOKUP(N1278,'散件（更新）'!B:E,4,FALSE)</f>
        <v>https://tineco-yxzt.oss-accelerate.aliyuncs.com/20231227/9FWFP150000_1703640265223.png</v>
      </c>
      <c r="T1278" s="27" t="s">
        <v>8759</v>
      </c>
      <c r="U1278" s="28" t="str">
        <f>VLOOKUP(N1278,'散件（更新）'!B:G,6,FALSE)</f>
        <v>HEPA组合</v>
      </c>
      <c r="V1278" s="28" t="str">
        <f>VLOOKUP(N1278,'散件（更新）'!B:I,8,FALSE)</f>
        <v>6972200196613</v>
      </c>
    </row>
    <row r="1279" spans="1:22" ht="20.149999999999999" customHeight="1">
      <c r="A1279" s="57">
        <v>46169</v>
      </c>
      <c r="B1279" s="59" t="s">
        <v>13704</v>
      </c>
      <c r="C1279" s="27" t="str">
        <f>VLOOKUP(B1279,'大货清单（不定期按GOMS更新）'!A:H,8,0)</f>
        <v>109-25431001</v>
      </c>
      <c r="D1279" s="27" t="str">
        <f>VLOOKUP(B1279,'大货清单（不定期按GOMS更新）'!A:C,3,0)</f>
        <v>CL2543J-01</v>
      </c>
      <c r="E1279" s="27" t="str">
        <f>VLOOKUP(B1279,'大货清单（不定期按GOMS更新）'!A:H,4,0)</f>
        <v>GB</v>
      </c>
      <c r="F1279" s="27" t="str">
        <f>VLOOKUP(B1279,'大货清单（不定期按GOMS更新）'!A:H,2,0)</f>
        <v>Floor One Switch i6 Stretch</v>
      </c>
      <c r="G1279" s="28">
        <f>VLOOKUP(B1279,'大货清单（不定期按GOMS更新）'!A:I,9,FALSE)</f>
        <v>6932485009664</v>
      </c>
      <c r="H1279" s="27" t="str">
        <f>VLOOKUP(B1279,'大货清单（不定期按GOMS更新）'!A:H,7,0)</f>
        <v>Black &amp; White</v>
      </c>
      <c r="I1279" s="27" t="str">
        <f>VLOOKUP(B1279,'大货清单（不定期按GOMS更新）'!A:F,6,FALSE)</f>
        <v>ACTIVE</v>
      </c>
      <c r="J1279" s="27" t="str">
        <f>VLOOKUP(B1279,'大货清单（不定期按GOMS更新）'!A:K,11,FALSE)</f>
        <v>9.9</v>
      </c>
      <c r="K1279" s="27" t="str">
        <f>VLOOKUP(B1279,'大货清单（不定期按GOMS更新）'!A:N,12,FALSE)</f>
        <v>760</v>
      </c>
      <c r="L1279" s="27" t="str">
        <f>VLOOKUP(B1279,'大货清单（不定期按GOMS更新）'!A:M,13,FALSE)</f>
        <v>332</v>
      </c>
      <c r="M1279" s="27" t="str">
        <f>VLOOKUP(B1279,'大货清单（不定期按GOMS更新）'!A:N,14,FALSE)</f>
        <v>318</v>
      </c>
      <c r="N1279" s="59" t="s">
        <v>1078</v>
      </c>
      <c r="O1279" s="27">
        <f>IFERROR(VLOOKUP(N1279,'散件迭代（不定期更新）'!C:J,8,FALSE),0)</f>
        <v>0</v>
      </c>
      <c r="P1279" s="27" t="str">
        <f>IFERROR(VLOOKUP(N1279,'散件（更新）'!B:H,3,FALSE),0)</f>
        <v>206-2020-0045</v>
      </c>
      <c r="Q1279" s="27" t="str">
        <f>VLOOKUP(N1279,'散件（更新）'!B:H,2,FALSE)</f>
        <v>114-20200045</v>
      </c>
      <c r="R1279" s="27" t="str">
        <f>VLOOKUP(N1279,'散件（更新）'!B:H,7,FALSE)</f>
        <v>Accessory Holder</v>
      </c>
      <c r="S1279" s="27" t="str">
        <f>VLOOKUP(N1279,'散件（更新）'!B:E,4,FALSE)</f>
        <v>https://tineco-yxzt.oss-accelerate.aliyuncs.com/20231219/9FWHA110000_1702948015947.png</v>
      </c>
      <c r="T1279" s="27" t="s">
        <v>8759</v>
      </c>
      <c r="U1279" s="28" t="str">
        <f>VLOOKUP(N1279,'散件（更新）'!B:G,6,FALSE)</f>
        <v>尘桶附件托盘组件</v>
      </c>
      <c r="V1279" s="28" t="str">
        <f>VLOOKUP(N1279,'散件（更新）'!B:I,8,FALSE)</f>
        <v>6972200197245</v>
      </c>
    </row>
    <row r="1280" spans="1:22" ht="20.149999999999999" customHeight="1">
      <c r="A1280" s="57">
        <v>46169</v>
      </c>
      <c r="B1280" s="59" t="s">
        <v>13704</v>
      </c>
      <c r="C1280" s="27" t="str">
        <f>VLOOKUP(B1280,'大货清单（不定期按GOMS更新）'!A:H,8,0)</f>
        <v>109-25431001</v>
      </c>
      <c r="D1280" s="27" t="str">
        <f>VLOOKUP(B1280,'大货清单（不定期按GOMS更新）'!A:C,3,0)</f>
        <v>CL2543J-01</v>
      </c>
      <c r="E1280" s="27" t="str">
        <f>VLOOKUP(B1280,'大货清单（不定期按GOMS更新）'!A:H,4,0)</f>
        <v>GB</v>
      </c>
      <c r="F1280" s="27" t="str">
        <f>VLOOKUP(B1280,'大货清单（不定期按GOMS更新）'!A:H,2,0)</f>
        <v>Floor One Switch i6 Stretch</v>
      </c>
      <c r="G1280" s="28">
        <f>VLOOKUP(B1280,'大货清单（不定期按GOMS更新）'!A:I,9,FALSE)</f>
        <v>6932485009664</v>
      </c>
      <c r="H1280" s="27" t="str">
        <f>VLOOKUP(B1280,'大货清单（不定期按GOMS更新）'!A:H,7,0)</f>
        <v>Black &amp; White</v>
      </c>
      <c r="I1280" s="27" t="str">
        <f>VLOOKUP(B1280,'大货清单（不定期按GOMS更新）'!A:F,6,FALSE)</f>
        <v>ACTIVE</v>
      </c>
      <c r="J1280" s="27" t="str">
        <f>VLOOKUP(B1280,'大货清单（不定期按GOMS更新）'!A:K,11,FALSE)</f>
        <v>9.9</v>
      </c>
      <c r="K1280" s="27" t="str">
        <f>VLOOKUP(B1280,'大货清单（不定期按GOMS更新）'!A:N,12,FALSE)</f>
        <v>760</v>
      </c>
      <c r="L1280" s="27" t="str">
        <f>VLOOKUP(B1280,'大货清单（不定期按GOMS更新）'!A:M,13,FALSE)</f>
        <v>332</v>
      </c>
      <c r="M1280" s="27" t="str">
        <f>VLOOKUP(B1280,'大货清单（不定期按GOMS更新）'!A:N,14,FALSE)</f>
        <v>318</v>
      </c>
      <c r="N1280" s="59" t="s">
        <v>14754</v>
      </c>
      <c r="O1280" s="27">
        <f>IFERROR(VLOOKUP(N1280,'散件迭代（不定期更新）'!C:J,8,FALSE),0)</f>
        <v>0</v>
      </c>
      <c r="P1280" s="27">
        <f>IFERROR(VLOOKUP(N1280,'散件（更新）'!B:H,3,FALSE),0)</f>
        <v>0</v>
      </c>
      <c r="Q1280" s="27" t="str">
        <f>VLOOKUP(N1280,'散件（更新）'!B:H,2,FALSE)</f>
        <v>114-25430000</v>
      </c>
      <c r="R1280" s="27" t="str">
        <f>VLOOKUP(N1280,'散件（更新）'!B:H,7,FALSE)</f>
        <v>Main Body</v>
      </c>
      <c r="S1280" s="27" t="str">
        <f>VLOOKUP(N1280,'散件（更新）'!B:E,4,FALSE)</f>
        <v>https://tineco-yxzt.oss-accelerate.aliyuncs.com/20250826/weixinjietu_20250815090434_1756177320660.png</v>
      </c>
      <c r="T1280" s="27" t="s">
        <v>8759</v>
      </c>
      <c r="U1280" s="28" t="str">
        <f>VLOOKUP(N1280,'散件（更新）'!B:G,6,FALSE)</f>
        <v>SP;CL2543-01;动力源组件</v>
      </c>
      <c r="V1280" s="28">
        <f>VLOOKUP(N1280,'散件（更新）'!B:I,8,FALSE)</f>
        <v>6975159901550</v>
      </c>
    </row>
    <row r="1281" spans="1:22" ht="20.149999999999999" customHeight="1">
      <c r="A1281" s="57">
        <v>46169</v>
      </c>
      <c r="B1281" s="59" t="s">
        <v>13704</v>
      </c>
      <c r="C1281" s="27" t="str">
        <f>VLOOKUP(B1281,'大货清单（不定期按GOMS更新）'!A:H,8,0)</f>
        <v>109-25431001</v>
      </c>
      <c r="D1281" s="27" t="str">
        <f>VLOOKUP(B1281,'大货清单（不定期按GOMS更新）'!A:C,3,0)</f>
        <v>CL2543J-01</v>
      </c>
      <c r="E1281" s="27" t="str">
        <f>VLOOKUP(B1281,'大货清单（不定期按GOMS更新）'!A:H,4,0)</f>
        <v>GB</v>
      </c>
      <c r="F1281" s="27" t="str">
        <f>VLOOKUP(B1281,'大货清单（不定期按GOMS更新）'!A:H,2,0)</f>
        <v>Floor One Switch i6 Stretch</v>
      </c>
      <c r="G1281" s="28">
        <f>VLOOKUP(B1281,'大货清单（不定期按GOMS更新）'!A:I,9,FALSE)</f>
        <v>6932485009664</v>
      </c>
      <c r="H1281" s="27" t="str">
        <f>VLOOKUP(B1281,'大货清单（不定期按GOMS更新）'!A:H,7,0)</f>
        <v>Black &amp; White</v>
      </c>
      <c r="I1281" s="27" t="str">
        <f>VLOOKUP(B1281,'大货清单（不定期按GOMS更新）'!A:F,6,FALSE)</f>
        <v>ACTIVE</v>
      </c>
      <c r="J1281" s="27" t="str">
        <f>VLOOKUP(B1281,'大货清单（不定期按GOMS更新）'!A:K,11,FALSE)</f>
        <v>9.9</v>
      </c>
      <c r="K1281" s="27" t="str">
        <f>VLOOKUP(B1281,'大货清单（不定期按GOMS更新）'!A:N,12,FALSE)</f>
        <v>760</v>
      </c>
      <c r="L1281" s="27" t="str">
        <f>VLOOKUP(B1281,'大货清单（不定期按GOMS更新）'!A:M,13,FALSE)</f>
        <v>332</v>
      </c>
      <c r="M1281" s="27" t="str">
        <f>VLOOKUP(B1281,'大货清单（不定期按GOMS更新）'!A:N,14,FALSE)</f>
        <v>318</v>
      </c>
      <c r="N1281" s="59" t="s">
        <v>10117</v>
      </c>
      <c r="O1281" s="27">
        <f>IFERROR(VLOOKUP(N1281,'散件迭代（不定期更新）'!C:J,8,FALSE),0)</f>
        <v>0</v>
      </c>
      <c r="P1281" s="27">
        <f>IFERROR(VLOOKUP(N1281,'散件（更新）'!B:H,3,FALSE),0)</f>
        <v>0</v>
      </c>
      <c r="Q1281" s="27" t="str">
        <f>VLOOKUP(N1281,'散件（更新）'!B:H,2,FALSE)</f>
        <v>114-24581000</v>
      </c>
      <c r="R1281" s="27" t="str">
        <f>VLOOKUP(N1281,'散件（更新）'!B:H,7,FALSE)</f>
        <v>Charging Base</v>
      </c>
      <c r="S1281" s="27" t="str">
        <f>VLOOKUP(N1281,'散件（更新）'!B:E,4,FALSE)</f>
        <v>https://tineco-yxzt.oss-accelerate.aliyuncs.com/20250512/honggantuopan_1747016252751.png</v>
      </c>
      <c r="T1281" s="27" t="s">
        <v>8759</v>
      </c>
      <c r="U1281" s="28" t="str">
        <f>VLOOKUP(N1281,'散件（更新）'!B:G,6,FALSE)</f>
        <v>SP;CL2458J-01;烘干托盘组件</v>
      </c>
      <c r="V1281" s="28">
        <f>VLOOKUP(N1281,'散件（更新）'!B:I,8,FALSE)</f>
        <v>6932485008193</v>
      </c>
    </row>
    <row r="1282" spans="1:22" ht="20.149999999999999" customHeight="1">
      <c r="A1282" s="57">
        <v>46169</v>
      </c>
      <c r="B1282" s="59" t="s">
        <v>13704</v>
      </c>
      <c r="C1282" s="27" t="str">
        <f>VLOOKUP(B1282,'大货清单（不定期按GOMS更新）'!A:H,8,0)</f>
        <v>109-25431001</v>
      </c>
      <c r="D1282" s="27" t="str">
        <f>VLOOKUP(B1282,'大货清单（不定期按GOMS更新）'!A:C,3,0)</f>
        <v>CL2543J-01</v>
      </c>
      <c r="E1282" s="27" t="str">
        <f>VLOOKUP(B1282,'大货清单（不定期按GOMS更新）'!A:H,4,0)</f>
        <v>GB</v>
      </c>
      <c r="F1282" s="27" t="str">
        <f>VLOOKUP(B1282,'大货清单（不定期按GOMS更新）'!A:H,2,0)</f>
        <v>Floor One Switch i6 Stretch</v>
      </c>
      <c r="G1282" s="28">
        <f>VLOOKUP(B1282,'大货清单（不定期按GOMS更新）'!A:I,9,FALSE)</f>
        <v>6932485009664</v>
      </c>
      <c r="H1282" s="27" t="str">
        <f>VLOOKUP(B1282,'大货清单（不定期按GOMS更新）'!A:H,7,0)</f>
        <v>Black &amp; White</v>
      </c>
      <c r="I1282" s="27" t="str">
        <f>VLOOKUP(B1282,'大货清单（不定期按GOMS更新）'!A:F,6,FALSE)</f>
        <v>ACTIVE</v>
      </c>
      <c r="J1282" s="27" t="str">
        <f>VLOOKUP(B1282,'大货清单（不定期按GOMS更新）'!A:K,11,FALSE)</f>
        <v>9.9</v>
      </c>
      <c r="K1282" s="27" t="str">
        <f>VLOOKUP(B1282,'大货清单（不定期按GOMS更新）'!A:N,12,FALSE)</f>
        <v>760</v>
      </c>
      <c r="L1282" s="27" t="str">
        <f>VLOOKUP(B1282,'大货清单（不定期按GOMS更新）'!A:M,13,FALSE)</f>
        <v>332</v>
      </c>
      <c r="M1282" s="27" t="str">
        <f>VLOOKUP(B1282,'大货清单（不定期按GOMS更新）'!A:N,14,FALSE)</f>
        <v>318</v>
      </c>
      <c r="N1282" s="59" t="s">
        <v>8054</v>
      </c>
      <c r="O1282" s="27">
        <f>IFERROR(VLOOKUP(N1282,'散件迭代（不定期更新）'!C:J,8,FALSE),0)</f>
        <v>0</v>
      </c>
      <c r="P1282" s="27" t="str">
        <f>IFERROR(VLOOKUP(N1282,'散件（更新）'!B:H,3,FALSE),0)</f>
        <v/>
      </c>
      <c r="Q1282" s="27" t="str">
        <f>VLOOKUP(N1282,'散件（更新）'!B:H,2,FALSE)</f>
        <v>114-23761815</v>
      </c>
      <c r="R1282" s="27" t="str">
        <f>VLOOKUP(N1282,'散件（更新）'!B:H,7,FALSE)</f>
        <v>plastic part</v>
      </c>
      <c r="S1282" s="27" t="str">
        <f>VLOOKUP(N1282,'散件（更新）'!B:E,4,FALSE)</f>
        <v>https://tineco-yxzt.oss-accelerate.aliyuncs.com/20241219/62_1734590951668.jpg</v>
      </c>
      <c r="T1282" s="27" t="s">
        <v>8759</v>
      </c>
      <c r="U1282" s="28" t="str">
        <f>VLOOKUP(N1282,'散件（更新）'!B:G,6,FALSE)</f>
        <v>地刷充电头组件</v>
      </c>
      <c r="V1282" s="28">
        <f>VLOOKUP(N1282,'散件（更新）'!B:I,8,FALSE)</f>
        <v>6932485002559</v>
      </c>
    </row>
    <row r="1283" spans="1:22" ht="20.149999999999999" customHeight="1">
      <c r="A1283" s="57">
        <v>46169</v>
      </c>
      <c r="B1283" s="59" t="s">
        <v>13704</v>
      </c>
      <c r="C1283" s="27" t="str">
        <f>VLOOKUP(B1283,'大货清单（不定期按GOMS更新）'!A:H,8,0)</f>
        <v>109-25431001</v>
      </c>
      <c r="D1283" s="27" t="str">
        <f>VLOOKUP(B1283,'大货清单（不定期按GOMS更新）'!A:C,3,0)</f>
        <v>CL2543J-01</v>
      </c>
      <c r="E1283" s="27" t="str">
        <f>VLOOKUP(B1283,'大货清单（不定期按GOMS更新）'!A:H,4,0)</f>
        <v>GB</v>
      </c>
      <c r="F1283" s="27" t="str">
        <f>VLOOKUP(B1283,'大货清单（不定期按GOMS更新）'!A:H,2,0)</f>
        <v>Floor One Switch i6 Stretch</v>
      </c>
      <c r="G1283" s="28">
        <f>VLOOKUP(B1283,'大货清单（不定期按GOMS更新）'!A:I,9,FALSE)</f>
        <v>6932485009664</v>
      </c>
      <c r="H1283" s="27" t="str">
        <f>VLOOKUP(B1283,'大货清单（不定期按GOMS更新）'!A:H,7,0)</f>
        <v>Black &amp; White</v>
      </c>
      <c r="I1283" s="27" t="str">
        <f>VLOOKUP(B1283,'大货清单（不定期按GOMS更新）'!A:F,6,FALSE)</f>
        <v>ACTIVE</v>
      </c>
      <c r="J1283" s="27" t="str">
        <f>VLOOKUP(B1283,'大货清单（不定期按GOMS更新）'!A:K,11,FALSE)</f>
        <v>9.9</v>
      </c>
      <c r="K1283" s="27" t="str">
        <f>VLOOKUP(B1283,'大货清单（不定期按GOMS更新）'!A:N,12,FALSE)</f>
        <v>760</v>
      </c>
      <c r="L1283" s="27" t="str">
        <f>VLOOKUP(B1283,'大货清单（不定期按GOMS更新）'!A:M,13,FALSE)</f>
        <v>332</v>
      </c>
      <c r="M1283" s="27" t="str">
        <f>VLOOKUP(B1283,'大货清单（不定期按GOMS更新）'!A:N,14,FALSE)</f>
        <v>318</v>
      </c>
      <c r="N1283" s="59" t="s">
        <v>14826</v>
      </c>
      <c r="O1283" s="27">
        <f>IFERROR(VLOOKUP(N1283,'散件迭代（不定期更新）'!C:J,8,FALSE),0)</f>
        <v>0</v>
      </c>
      <c r="P1283" s="27">
        <f>IFERROR(VLOOKUP(N1283,'散件（更新）'!B:H,3,FALSE),0)</f>
        <v>0</v>
      </c>
      <c r="Q1283" s="27" t="str">
        <f>VLOOKUP(N1283,'散件（更新）'!B:H,2,FALSE)</f>
        <v>114-25430004</v>
      </c>
      <c r="R1283" s="27" t="str">
        <f>VLOOKUP(N1283,'散件（更新）'!B:H,7,FALSE)</f>
        <v>plastic part</v>
      </c>
      <c r="S1283" s="27" t="str">
        <f>VLOOKUP(N1283,'散件（更新）'!B:E,4,FALSE)</f>
        <v>https://tineco-yxzt.oss-accelerate.aliyuncs.com/20250826/weixinjietu_20250815092132_1756177689843.png</v>
      </c>
      <c r="T1283" s="27" t="s">
        <v>8759</v>
      </c>
      <c r="U1283" s="28" t="str">
        <f>VLOOKUP(N1283,'散件（更新）'!B:G,6,FALSE)</f>
        <v>SP;CL2543-01;转接头组件（带锁扣）</v>
      </c>
      <c r="V1283" s="28">
        <f>VLOOKUP(N1283,'散件（更新）'!B:I,8,FALSE)</f>
        <v>6975159901598</v>
      </c>
    </row>
    <row r="1284" spans="1:22" ht="20.149999999999999" customHeight="1">
      <c r="A1284" s="57">
        <v>46169</v>
      </c>
      <c r="B1284" s="59" t="s">
        <v>13704</v>
      </c>
      <c r="C1284" s="27" t="str">
        <f>VLOOKUP(B1284,'大货清单（不定期按GOMS更新）'!A:H,8,0)</f>
        <v>109-25431001</v>
      </c>
      <c r="D1284" s="27" t="str">
        <f>VLOOKUP(B1284,'大货清单（不定期按GOMS更新）'!A:C,3,0)</f>
        <v>CL2543J-01</v>
      </c>
      <c r="E1284" s="27" t="str">
        <f>VLOOKUP(B1284,'大货清单（不定期按GOMS更新）'!A:H,4,0)</f>
        <v>GB</v>
      </c>
      <c r="F1284" s="27" t="str">
        <f>VLOOKUP(B1284,'大货清单（不定期按GOMS更新）'!A:H,2,0)</f>
        <v>Floor One Switch i6 Stretch</v>
      </c>
      <c r="G1284" s="28">
        <f>VLOOKUP(B1284,'大货清单（不定期按GOMS更新）'!A:I,9,FALSE)</f>
        <v>6932485009664</v>
      </c>
      <c r="H1284" s="27" t="str">
        <f>VLOOKUP(B1284,'大货清单（不定期按GOMS更新）'!A:H,7,0)</f>
        <v>Black &amp; White</v>
      </c>
      <c r="I1284" s="27" t="str">
        <f>VLOOKUP(B1284,'大货清单（不定期按GOMS更新）'!A:F,6,FALSE)</f>
        <v>ACTIVE</v>
      </c>
      <c r="J1284" s="27" t="str">
        <f>VLOOKUP(B1284,'大货清单（不定期按GOMS更新）'!A:K,11,FALSE)</f>
        <v>9.9</v>
      </c>
      <c r="K1284" s="27" t="str">
        <f>VLOOKUP(B1284,'大货清单（不定期按GOMS更新）'!A:N,12,FALSE)</f>
        <v>760</v>
      </c>
      <c r="L1284" s="27" t="str">
        <f>VLOOKUP(B1284,'大货清单（不定期按GOMS更新）'!A:M,13,FALSE)</f>
        <v>332</v>
      </c>
      <c r="M1284" s="27" t="str">
        <f>VLOOKUP(B1284,'大货清单（不定期按GOMS更新）'!A:N,14,FALSE)</f>
        <v>318</v>
      </c>
      <c r="N1284" s="59" t="s">
        <v>4703</v>
      </c>
      <c r="O1284" s="27">
        <f>IFERROR(VLOOKUP(N1284,'散件迭代（不定期更新）'!C:J,8,FALSE),0)</f>
        <v>0</v>
      </c>
      <c r="P1284" s="27">
        <f>IFERROR(VLOOKUP(N1284,'散件（更新）'!B:H,3,FALSE),0)</f>
        <v>0</v>
      </c>
      <c r="Q1284" s="27" t="str">
        <f>VLOOKUP(N1284,'散件（更新）'!B:H,2,FALSE)</f>
        <v>114-23280214</v>
      </c>
      <c r="R1284" s="27" t="str">
        <f>VLOOKUP(N1284,'散件（更新）'!B:H,7,FALSE)</f>
        <v>plastic part</v>
      </c>
      <c r="S1284" s="27" t="str">
        <f>VLOOKUP(N1284,'散件（更新）'!B:E,4,FALSE)</f>
        <v>https://tineco-yxzt.oss-accelerate.aliyuncs.com/20240306/shuixiangxiashuifazujian_1709692518244.GIF</v>
      </c>
      <c r="T1284" s="27" t="s">
        <v>8759</v>
      </c>
      <c r="U1284" s="28" t="str">
        <f>VLOOKUP(N1284,'散件（更新）'!B:G,6,FALSE)</f>
        <v>水箱下水阀组件</v>
      </c>
      <c r="V1284" s="28">
        <f>VLOOKUP(N1284,'散件（更新）'!B:I,8,FALSE)</f>
        <v>6974950107246</v>
      </c>
    </row>
    <row r="1285" spans="1:22" ht="20.149999999999999" customHeight="1">
      <c r="A1285" s="57">
        <v>46169</v>
      </c>
      <c r="B1285" s="59" t="s">
        <v>13704</v>
      </c>
      <c r="C1285" s="27" t="str">
        <f>VLOOKUP(B1285,'大货清单（不定期按GOMS更新）'!A:H,8,0)</f>
        <v>109-25431001</v>
      </c>
      <c r="D1285" s="27" t="str">
        <f>VLOOKUP(B1285,'大货清单（不定期按GOMS更新）'!A:C,3,0)</f>
        <v>CL2543J-01</v>
      </c>
      <c r="E1285" s="27" t="str">
        <f>VLOOKUP(B1285,'大货清单（不定期按GOMS更新）'!A:H,4,0)</f>
        <v>GB</v>
      </c>
      <c r="F1285" s="27" t="str">
        <f>VLOOKUP(B1285,'大货清单（不定期按GOMS更新）'!A:H,2,0)</f>
        <v>Floor One Switch i6 Stretch</v>
      </c>
      <c r="G1285" s="28">
        <f>VLOOKUP(B1285,'大货清单（不定期按GOMS更新）'!A:I,9,FALSE)</f>
        <v>6932485009664</v>
      </c>
      <c r="H1285" s="27" t="str">
        <f>VLOOKUP(B1285,'大货清单（不定期按GOMS更新）'!A:H,7,0)</f>
        <v>Black &amp; White</v>
      </c>
      <c r="I1285" s="27" t="str">
        <f>VLOOKUP(B1285,'大货清单（不定期按GOMS更新）'!A:F,6,FALSE)</f>
        <v>ACTIVE</v>
      </c>
      <c r="J1285" s="27" t="str">
        <f>VLOOKUP(B1285,'大货清单（不定期按GOMS更新）'!A:K,11,FALSE)</f>
        <v>9.9</v>
      </c>
      <c r="K1285" s="27" t="str">
        <f>VLOOKUP(B1285,'大货清单（不定期按GOMS更新）'!A:N,12,FALSE)</f>
        <v>760</v>
      </c>
      <c r="L1285" s="27" t="str">
        <f>VLOOKUP(B1285,'大货清单（不定期按GOMS更新）'!A:M,13,FALSE)</f>
        <v>332</v>
      </c>
      <c r="M1285" s="27" t="str">
        <f>VLOOKUP(B1285,'大货清单（不定期按GOMS更新）'!A:N,14,FALSE)</f>
        <v>318</v>
      </c>
      <c r="N1285" s="59" t="s">
        <v>7823</v>
      </c>
      <c r="O1285" s="27">
        <f>IFERROR(VLOOKUP(N1285,'散件迭代（不定期更新）'!C:J,8,FALSE),0)</f>
        <v>0</v>
      </c>
      <c r="P1285" s="27" t="str">
        <f>IFERROR(VLOOKUP(N1285,'散件（更新）'!B:H,3,FALSE),0)</f>
        <v/>
      </c>
      <c r="Q1285" s="27" t="str">
        <f>VLOOKUP(N1285,'散件（更新）'!B:H,2,FALSE)</f>
        <v>114-24580806</v>
      </c>
      <c r="R1285" s="27" t="str">
        <f>VLOOKUP(N1285,'散件（更新）'!B:H,7,FALSE)</f>
        <v>plastic part</v>
      </c>
      <c r="S1285" s="27" t="str">
        <f>VLOOKUP(N1285,'散件（更新）'!B:E,4,FALSE)</f>
        <v>https://tineco-yxzt.oss-accelerate.aliyuncs.com/20250331/penshuibanzujian_1743413231769.gif</v>
      </c>
      <c r="T1285" s="27" t="s">
        <v>8759</v>
      </c>
      <c r="U1285" s="28" t="str">
        <f>VLOOKUP(N1285,'散件（更新）'!B:G,6,FALSE)</f>
        <v>SP;CL2458H-01;喷水板组件</v>
      </c>
      <c r="V1285" s="28">
        <f>VLOOKUP(N1285,'散件（更新）'!B:I,8,FALSE)</f>
        <v>6932485006571</v>
      </c>
    </row>
    <row r="1286" spans="1:22" ht="20.149999999999999" customHeight="1">
      <c r="A1286" s="57">
        <v>46169</v>
      </c>
      <c r="B1286" s="59" t="s">
        <v>13704</v>
      </c>
      <c r="C1286" s="27" t="str">
        <f>VLOOKUP(B1286,'大货清单（不定期按GOMS更新）'!A:H,8,0)</f>
        <v>109-25431001</v>
      </c>
      <c r="D1286" s="27" t="str">
        <f>VLOOKUP(B1286,'大货清单（不定期按GOMS更新）'!A:C,3,0)</f>
        <v>CL2543J-01</v>
      </c>
      <c r="E1286" s="27" t="str">
        <f>VLOOKUP(B1286,'大货清单（不定期按GOMS更新）'!A:H,4,0)</f>
        <v>GB</v>
      </c>
      <c r="F1286" s="27" t="str">
        <f>VLOOKUP(B1286,'大货清单（不定期按GOMS更新）'!A:H,2,0)</f>
        <v>Floor One Switch i6 Stretch</v>
      </c>
      <c r="G1286" s="28">
        <f>VLOOKUP(B1286,'大货清单（不定期按GOMS更新）'!A:I,9,FALSE)</f>
        <v>6932485009664</v>
      </c>
      <c r="H1286" s="27" t="str">
        <f>VLOOKUP(B1286,'大货清单（不定期按GOMS更新）'!A:H,7,0)</f>
        <v>Black &amp; White</v>
      </c>
      <c r="I1286" s="27" t="str">
        <f>VLOOKUP(B1286,'大货清单（不定期按GOMS更新）'!A:F,6,FALSE)</f>
        <v>ACTIVE</v>
      </c>
      <c r="J1286" s="27" t="str">
        <f>VLOOKUP(B1286,'大货清单（不定期按GOMS更新）'!A:K,11,FALSE)</f>
        <v>9.9</v>
      </c>
      <c r="K1286" s="27" t="str">
        <f>VLOOKUP(B1286,'大货清单（不定期按GOMS更新）'!A:N,12,FALSE)</f>
        <v>760</v>
      </c>
      <c r="L1286" s="27" t="str">
        <f>VLOOKUP(B1286,'大货清单（不定期按GOMS更新）'!A:M,13,FALSE)</f>
        <v>332</v>
      </c>
      <c r="M1286" s="27" t="str">
        <f>VLOOKUP(B1286,'大货清单（不定期按GOMS更新）'!A:N,14,FALSE)</f>
        <v>318</v>
      </c>
      <c r="N1286" s="59" t="s">
        <v>7850</v>
      </c>
      <c r="O1286" s="27">
        <f>IFERROR(VLOOKUP(N1286,'散件迭代（不定期更新）'!C:J,8,FALSE),0)</f>
        <v>0</v>
      </c>
      <c r="P1286" s="27" t="str">
        <f>IFERROR(VLOOKUP(N1286,'散件（更新）'!B:H,3,FALSE),0)</f>
        <v/>
      </c>
      <c r="Q1286" s="27" t="str">
        <f>VLOOKUP(N1286,'散件（更新）'!B:H,2,FALSE)</f>
        <v>114-23480606</v>
      </c>
      <c r="R1286" s="27" t="str">
        <f>VLOOKUP(N1286,'散件（更新）'!B:H,7,FALSE)</f>
        <v>Wire</v>
      </c>
      <c r="S1286" s="27" t="str">
        <f>VLOOKUP(N1286,'散件（更新）'!B:E,4,FALSE)</f>
        <v>https://tineco-yxzt.oss-accelerate.aliyuncs.com/20250110/06-jishengongchazhuanjiebanzujian_1736502976370.png</v>
      </c>
      <c r="T1286" s="27" t="s">
        <v>8759</v>
      </c>
      <c r="U1286" s="28" t="str">
        <f>VLOOKUP(N1286,'散件（更新）'!B:G,6,FALSE)</f>
        <v>机身公插转接板组件</v>
      </c>
      <c r="V1286" s="28">
        <f>VLOOKUP(N1286,'散件（更新）'!B:I,8,FALSE)</f>
        <v>6932485003914</v>
      </c>
    </row>
    <row r="1287" spans="1:22" ht="20.149999999999999" customHeight="1">
      <c r="A1287" s="57">
        <v>46169</v>
      </c>
      <c r="B1287" s="59" t="s">
        <v>13704</v>
      </c>
      <c r="C1287" s="27" t="str">
        <f>VLOOKUP(B1287,'大货清单（不定期按GOMS更新）'!A:H,8,0)</f>
        <v>109-25431001</v>
      </c>
      <c r="D1287" s="27" t="str">
        <f>VLOOKUP(B1287,'大货清单（不定期按GOMS更新）'!A:C,3,0)</f>
        <v>CL2543J-01</v>
      </c>
      <c r="E1287" s="27" t="str">
        <f>VLOOKUP(B1287,'大货清单（不定期按GOMS更新）'!A:H,4,0)</f>
        <v>GB</v>
      </c>
      <c r="F1287" s="27" t="str">
        <f>VLOOKUP(B1287,'大货清单（不定期按GOMS更新）'!A:H,2,0)</f>
        <v>Floor One Switch i6 Stretch</v>
      </c>
      <c r="G1287" s="28">
        <f>VLOOKUP(B1287,'大货清单（不定期按GOMS更新）'!A:I,9,FALSE)</f>
        <v>6932485009664</v>
      </c>
      <c r="H1287" s="27" t="str">
        <f>VLOOKUP(B1287,'大货清单（不定期按GOMS更新）'!A:H,7,0)</f>
        <v>Black &amp; White</v>
      </c>
      <c r="I1287" s="27" t="str">
        <f>VLOOKUP(B1287,'大货清单（不定期按GOMS更新）'!A:F,6,FALSE)</f>
        <v>ACTIVE</v>
      </c>
      <c r="J1287" s="27" t="str">
        <f>VLOOKUP(B1287,'大货清单（不定期按GOMS更新）'!A:K,11,FALSE)</f>
        <v>9.9</v>
      </c>
      <c r="K1287" s="27" t="str">
        <f>VLOOKUP(B1287,'大货清单（不定期按GOMS更新）'!A:N,12,FALSE)</f>
        <v>760</v>
      </c>
      <c r="L1287" s="27" t="str">
        <f>VLOOKUP(B1287,'大货清单（不定期按GOMS更新）'!A:M,13,FALSE)</f>
        <v>332</v>
      </c>
      <c r="M1287" s="27" t="str">
        <f>VLOOKUP(B1287,'大货清单（不定期按GOMS更新）'!A:N,14,FALSE)</f>
        <v>318</v>
      </c>
      <c r="N1287" s="59" t="s">
        <v>7947</v>
      </c>
      <c r="O1287" s="27">
        <f>IFERROR(VLOOKUP(N1287,'散件迭代（不定期更新）'!C:J,8,FALSE),0)</f>
        <v>0</v>
      </c>
      <c r="P1287" s="27" t="str">
        <f>IFERROR(VLOOKUP(N1287,'散件（更新）'!B:H,3,FALSE),0)</f>
        <v/>
      </c>
      <c r="Q1287" s="27" t="str">
        <f>VLOOKUP(N1287,'散件（更新）'!B:H,2,FALSE)</f>
        <v>114-23480614</v>
      </c>
      <c r="R1287" s="27" t="str">
        <f>VLOOKUP(N1287,'散件（更新）'!B:H,7,FALSE)</f>
        <v>Wire</v>
      </c>
      <c r="S1287" s="27">
        <f>VLOOKUP(N1287,'散件（更新）'!B:E,4,FALSE)</f>
        <v>0</v>
      </c>
      <c r="T1287" s="27" t="s">
        <v>8759</v>
      </c>
      <c r="U1287" s="28" t="str">
        <f>VLOOKUP(N1287,'散件（更新）'!B:G,6,FALSE)</f>
        <v>电源线（欧插）</v>
      </c>
      <c r="V1287" s="28">
        <f>VLOOKUP(N1287,'散件（更新）'!B:I,8,FALSE)</f>
        <v>6932485003990</v>
      </c>
    </row>
    <row r="1288" spans="1:22" ht="20.149999999999999" customHeight="1">
      <c r="A1288" s="57">
        <v>46169</v>
      </c>
      <c r="B1288" s="59" t="s">
        <v>13704</v>
      </c>
      <c r="C1288" s="27" t="str">
        <f>VLOOKUP(B1288,'大货清单（不定期按GOMS更新）'!A:H,8,0)</f>
        <v>109-25431001</v>
      </c>
      <c r="D1288" s="27" t="str">
        <f>VLOOKUP(B1288,'大货清单（不定期按GOMS更新）'!A:C,3,0)</f>
        <v>CL2543J-01</v>
      </c>
      <c r="E1288" s="27" t="str">
        <f>VLOOKUP(B1288,'大货清单（不定期按GOMS更新）'!A:H,4,0)</f>
        <v>GB</v>
      </c>
      <c r="F1288" s="27" t="str">
        <f>VLOOKUP(B1288,'大货清单（不定期按GOMS更新）'!A:H,2,0)</f>
        <v>Floor One Switch i6 Stretch</v>
      </c>
      <c r="G1288" s="28">
        <f>VLOOKUP(B1288,'大货清单（不定期按GOMS更新）'!A:I,9,FALSE)</f>
        <v>6932485009664</v>
      </c>
      <c r="H1288" s="27" t="str">
        <f>VLOOKUP(B1288,'大货清单（不定期按GOMS更新）'!A:H,7,0)</f>
        <v>Black &amp; White</v>
      </c>
      <c r="I1288" s="27" t="str">
        <f>VLOOKUP(B1288,'大货清单（不定期按GOMS更新）'!A:F,6,FALSE)</f>
        <v>ACTIVE</v>
      </c>
      <c r="J1288" s="27" t="str">
        <f>VLOOKUP(B1288,'大货清单（不定期按GOMS更新）'!A:K,11,FALSE)</f>
        <v>9.9</v>
      </c>
      <c r="K1288" s="27" t="str">
        <f>VLOOKUP(B1288,'大货清单（不定期按GOMS更新）'!A:N,12,FALSE)</f>
        <v>760</v>
      </c>
      <c r="L1288" s="27" t="str">
        <f>VLOOKUP(B1288,'大货清单（不定期按GOMS更新）'!A:M,13,FALSE)</f>
        <v>332</v>
      </c>
      <c r="M1288" s="27" t="str">
        <f>VLOOKUP(B1288,'大货清单（不定期按GOMS更新）'!A:N,14,FALSE)</f>
        <v>318</v>
      </c>
      <c r="N1288" s="59" t="s">
        <v>15657</v>
      </c>
      <c r="O1288" s="27">
        <f>IFERROR(VLOOKUP(N1288,'散件迭代（不定期更新）'!C:J,8,FALSE),0)</f>
        <v>0</v>
      </c>
      <c r="P1288" s="27">
        <f>IFERROR(VLOOKUP(N1288,'散件（更新）'!B:H,3,FALSE),0)</f>
        <v>0</v>
      </c>
      <c r="Q1288" s="27" t="str">
        <f>VLOOKUP(N1288,'散件（更新）'!B:H,2,FALSE)</f>
        <v>114-25430005</v>
      </c>
      <c r="R1288" s="27" t="str">
        <f>VLOOKUP(N1288,'散件（更新）'!B:H,7,FALSE)</f>
        <v>Wire</v>
      </c>
      <c r="S1288" s="27" t="str">
        <f>VLOOKUP(N1288,'散件（更新）'!B:E,4,FALSE)</f>
        <v>https://tineco-yxzt.oss-accelerate.aliyuncs.com/20250826/weixinjietu_20250826110934_1756177787283.png</v>
      </c>
      <c r="T1288" s="27" t="s">
        <v>8759</v>
      </c>
      <c r="U1288" s="28" t="str">
        <f>VLOOKUP(N1288,'散件（更新）'!B:G,6,FALSE)</f>
        <v>SP;CL2543-01;烘干托盘充电导线组件</v>
      </c>
      <c r="V1288" s="28">
        <f>VLOOKUP(N1288,'散件（更新）'!B:I,8,FALSE)</f>
        <v>6975159901604</v>
      </c>
    </row>
    <row r="1289" spans="1:22" ht="20.149999999999999" customHeight="1">
      <c r="A1289" s="57">
        <v>46169</v>
      </c>
      <c r="B1289" s="59" t="s">
        <v>13704</v>
      </c>
      <c r="C1289" s="27" t="str">
        <f>VLOOKUP(B1289,'大货清单（不定期按GOMS更新）'!A:H,8,0)</f>
        <v>109-25431001</v>
      </c>
      <c r="D1289" s="27" t="str">
        <f>VLOOKUP(B1289,'大货清单（不定期按GOMS更新）'!A:C,3,0)</f>
        <v>CL2543J-01</v>
      </c>
      <c r="E1289" s="27" t="str">
        <f>VLOOKUP(B1289,'大货清单（不定期按GOMS更新）'!A:H,4,0)</f>
        <v>GB</v>
      </c>
      <c r="F1289" s="27" t="str">
        <f>VLOOKUP(B1289,'大货清单（不定期按GOMS更新）'!A:H,2,0)</f>
        <v>Floor One Switch i6 Stretch</v>
      </c>
      <c r="G1289" s="28">
        <f>VLOOKUP(B1289,'大货清单（不定期按GOMS更新）'!A:I,9,FALSE)</f>
        <v>6932485009664</v>
      </c>
      <c r="H1289" s="27" t="str">
        <f>VLOOKUP(B1289,'大货清单（不定期按GOMS更新）'!A:H,7,0)</f>
        <v>Black &amp; White</v>
      </c>
      <c r="I1289" s="27" t="str">
        <f>VLOOKUP(B1289,'大货清单（不定期按GOMS更新）'!A:F,6,FALSE)</f>
        <v>ACTIVE</v>
      </c>
      <c r="J1289" s="27" t="str">
        <f>VLOOKUP(B1289,'大货清单（不定期按GOMS更新）'!A:K,11,FALSE)</f>
        <v>9.9</v>
      </c>
      <c r="K1289" s="27" t="str">
        <f>VLOOKUP(B1289,'大货清单（不定期按GOMS更新）'!A:N,12,FALSE)</f>
        <v>760</v>
      </c>
      <c r="L1289" s="27" t="str">
        <f>VLOOKUP(B1289,'大货清单（不定期按GOMS更新）'!A:M,13,FALSE)</f>
        <v>332</v>
      </c>
      <c r="M1289" s="27" t="str">
        <f>VLOOKUP(B1289,'大货清单（不定期按GOMS更新）'!A:N,14,FALSE)</f>
        <v>318</v>
      </c>
      <c r="N1289" s="59" t="s">
        <v>4705</v>
      </c>
      <c r="O1289" s="27">
        <f>IFERROR(VLOOKUP(N1289,'散件迭代（不定期更新）'!C:J,8,FALSE),0)</f>
        <v>0</v>
      </c>
      <c r="P1289" s="27">
        <f>IFERROR(VLOOKUP(N1289,'散件（更新）'!B:H,3,FALSE),0)</f>
        <v>0</v>
      </c>
      <c r="Q1289" s="27" t="str">
        <f>VLOOKUP(N1289,'散件（更新）'!B:H,2,FALSE)</f>
        <v>114-23280211</v>
      </c>
      <c r="R1289" s="27" t="str">
        <f>VLOOKUP(N1289,'散件（更新）'!B:H,7,FALSE)</f>
        <v>Wire</v>
      </c>
      <c r="S1289" s="27" t="str">
        <f>VLOOKUP(N1289,'散件（更新）'!B:E,4,FALSE)</f>
        <v>https://tineco-yxzt.oss-accelerate.aliyuncs.com/20240306/xinhaojiance_1709692284161.GIF</v>
      </c>
      <c r="T1289" s="27" t="s">
        <v>8759</v>
      </c>
      <c r="U1289" s="28" t="str">
        <f>VLOOKUP(N1289,'散件（更新）'!B:G,6,FALSE)</f>
        <v>回收桶信号检测组件</v>
      </c>
      <c r="V1289" s="28">
        <f>VLOOKUP(N1289,'散件（更新）'!B:I,8,FALSE)</f>
        <v>6974950107215</v>
      </c>
    </row>
    <row r="1290" spans="1:22" ht="20.149999999999999" customHeight="1">
      <c r="A1290" s="57">
        <v>46169</v>
      </c>
      <c r="B1290" s="59" t="s">
        <v>13704</v>
      </c>
      <c r="C1290" s="27" t="str">
        <f>VLOOKUP(B1290,'大货清单（不定期按GOMS更新）'!A:H,8,0)</f>
        <v>109-25431001</v>
      </c>
      <c r="D1290" s="27" t="str">
        <f>VLOOKUP(B1290,'大货清单（不定期按GOMS更新）'!A:C,3,0)</f>
        <v>CL2543J-01</v>
      </c>
      <c r="E1290" s="27" t="str">
        <f>VLOOKUP(B1290,'大货清单（不定期按GOMS更新）'!A:H,4,0)</f>
        <v>GB</v>
      </c>
      <c r="F1290" s="27" t="str">
        <f>VLOOKUP(B1290,'大货清单（不定期按GOMS更新）'!A:H,2,0)</f>
        <v>Floor One Switch i6 Stretch</v>
      </c>
      <c r="G1290" s="28">
        <f>VLOOKUP(B1290,'大货清单（不定期按GOMS更新）'!A:I,9,FALSE)</f>
        <v>6932485009664</v>
      </c>
      <c r="H1290" s="27" t="str">
        <f>VLOOKUP(B1290,'大货清单（不定期按GOMS更新）'!A:H,7,0)</f>
        <v>Black &amp; White</v>
      </c>
      <c r="I1290" s="27" t="str">
        <f>VLOOKUP(B1290,'大货清单（不定期按GOMS更新）'!A:F,6,FALSE)</f>
        <v>ACTIVE</v>
      </c>
      <c r="J1290" s="27" t="str">
        <f>VLOOKUP(B1290,'大货清单（不定期按GOMS更新）'!A:K,11,FALSE)</f>
        <v>9.9</v>
      </c>
      <c r="K1290" s="27" t="str">
        <f>VLOOKUP(B1290,'大货清单（不定期按GOMS更新）'!A:N,12,FALSE)</f>
        <v>760</v>
      </c>
      <c r="L1290" s="27" t="str">
        <f>VLOOKUP(B1290,'大货清单（不定期按GOMS更新）'!A:M,13,FALSE)</f>
        <v>332</v>
      </c>
      <c r="M1290" s="27" t="str">
        <f>VLOOKUP(B1290,'大货清单（不定期按GOMS更新）'!A:N,14,FALSE)</f>
        <v>318</v>
      </c>
      <c r="N1290" s="59" t="s">
        <v>8229</v>
      </c>
      <c r="O1290" s="27">
        <f>IFERROR(VLOOKUP(N1290,'散件迭代（不定期更新）'!C:J,8,FALSE),0)</f>
        <v>0</v>
      </c>
      <c r="P1290" s="27" t="str">
        <f>IFERROR(VLOOKUP(N1290,'散件（更新）'!B:H,3,FALSE),0)</f>
        <v/>
      </c>
      <c r="Q1290" s="27" t="str">
        <f>VLOOKUP(N1290,'散件（更新）'!B:H,2,FALSE)</f>
        <v>114-23761804</v>
      </c>
      <c r="R1290" s="27" t="str">
        <f>VLOOKUP(N1290,'散件（更新）'!B:H,7,FALSE)</f>
        <v>Motor</v>
      </c>
      <c r="S1290" s="27" t="str">
        <f>VLOOKUP(N1290,'散件（更新）'!B:E,4,FALSE)</f>
        <v>https://tineco-yxzt.oss-accelerate.aliyuncs.com/20241219/weixintupian_202411141109494_1734586474304.jpg</v>
      </c>
      <c r="T1290" s="27" t="s">
        <v>8759</v>
      </c>
      <c r="U1290" s="28" t="str">
        <f>VLOOKUP(N1290,'散件（更新）'!B:G,6,FALSE)</f>
        <v>有刷电机齿轮箱组件（带铭牌）</v>
      </c>
      <c r="V1290" s="28">
        <f>VLOOKUP(N1290,'散件（更新）'!B:I,8,FALSE)</f>
        <v>6932485002436</v>
      </c>
    </row>
    <row r="1291" spans="1:22" ht="20.149999999999999" customHeight="1">
      <c r="A1291" s="57">
        <v>46169</v>
      </c>
      <c r="B1291" s="59" t="s">
        <v>13704</v>
      </c>
      <c r="C1291" s="27" t="str">
        <f>VLOOKUP(B1291,'大货清单（不定期按GOMS更新）'!A:H,8,0)</f>
        <v>109-25431001</v>
      </c>
      <c r="D1291" s="27" t="str">
        <f>VLOOKUP(B1291,'大货清单（不定期按GOMS更新）'!A:C,3,0)</f>
        <v>CL2543J-01</v>
      </c>
      <c r="E1291" s="27" t="str">
        <f>VLOOKUP(B1291,'大货清单（不定期按GOMS更新）'!A:H,4,0)</f>
        <v>GB</v>
      </c>
      <c r="F1291" s="27" t="str">
        <f>VLOOKUP(B1291,'大货清单（不定期按GOMS更新）'!A:H,2,0)</f>
        <v>Floor One Switch i6 Stretch</v>
      </c>
      <c r="G1291" s="28">
        <f>VLOOKUP(B1291,'大货清单（不定期按GOMS更新）'!A:I,9,FALSE)</f>
        <v>6932485009664</v>
      </c>
      <c r="H1291" s="27" t="str">
        <f>VLOOKUP(B1291,'大货清单（不定期按GOMS更新）'!A:H,7,0)</f>
        <v>Black &amp; White</v>
      </c>
      <c r="I1291" s="27" t="str">
        <f>VLOOKUP(B1291,'大货清单（不定期按GOMS更新）'!A:F,6,FALSE)</f>
        <v>ACTIVE</v>
      </c>
      <c r="J1291" s="27" t="str">
        <f>VLOOKUP(B1291,'大货清单（不定期按GOMS更新）'!A:K,11,FALSE)</f>
        <v>9.9</v>
      </c>
      <c r="K1291" s="27" t="str">
        <f>VLOOKUP(B1291,'大货清单（不定期按GOMS更新）'!A:N,12,FALSE)</f>
        <v>760</v>
      </c>
      <c r="L1291" s="27" t="str">
        <f>VLOOKUP(B1291,'大货清单（不定期按GOMS更新）'!A:M,13,FALSE)</f>
        <v>332</v>
      </c>
      <c r="M1291" s="27" t="str">
        <f>VLOOKUP(B1291,'大货清单（不定期按GOMS更新）'!A:N,14,FALSE)</f>
        <v>318</v>
      </c>
      <c r="N1291" s="59" t="s">
        <v>8062</v>
      </c>
      <c r="O1291" s="27">
        <f>IFERROR(VLOOKUP(N1291,'散件迭代（不定期更新）'!C:J,8,FALSE),0)</f>
        <v>0</v>
      </c>
      <c r="P1291" s="27" t="str">
        <f>IFERROR(VLOOKUP(N1291,'散件（更新）'!B:H,3,FALSE),0)</f>
        <v/>
      </c>
      <c r="Q1291" s="27" t="str">
        <f>VLOOKUP(N1291,'散件（更新）'!B:H,2,FALSE)</f>
        <v>114-23761805</v>
      </c>
      <c r="R1291" s="27" t="str">
        <f>VLOOKUP(N1291,'散件（更新）'!B:H,7,FALSE)</f>
        <v>Motor</v>
      </c>
      <c r="S1291" s="27" t="str">
        <f>VLOOKUP(N1291,'散件（更新）'!B:E,4,FALSE)</f>
        <v>https://tineco-yxzt.oss-accelerate.aliyuncs.com/20241219/weixintupian_202411141109495_1734586641284.jpg</v>
      </c>
      <c r="T1291" s="27" t="s">
        <v>8759</v>
      </c>
      <c r="U1291" s="28" t="str">
        <f>VLOOKUP(N1291,'散件（更新）'!B:G,6,FALSE)</f>
        <v>主电机组件</v>
      </c>
      <c r="V1291" s="28">
        <f>VLOOKUP(N1291,'散件（更新）'!B:I,8,FALSE)</f>
        <v>6932485002443</v>
      </c>
    </row>
    <row r="1292" spans="1:22" ht="20.149999999999999" customHeight="1">
      <c r="A1292" s="57">
        <v>46169</v>
      </c>
      <c r="B1292" s="59" t="s">
        <v>13704</v>
      </c>
      <c r="C1292" s="27" t="str">
        <f>VLOOKUP(B1292,'大货清单（不定期按GOMS更新）'!A:H,8,0)</f>
        <v>109-25431001</v>
      </c>
      <c r="D1292" s="27" t="str">
        <f>VLOOKUP(B1292,'大货清单（不定期按GOMS更新）'!A:C,3,0)</f>
        <v>CL2543J-01</v>
      </c>
      <c r="E1292" s="27" t="str">
        <f>VLOOKUP(B1292,'大货清单（不定期按GOMS更新）'!A:H,4,0)</f>
        <v>GB</v>
      </c>
      <c r="F1292" s="27" t="str">
        <f>VLOOKUP(B1292,'大货清单（不定期按GOMS更新）'!A:H,2,0)</f>
        <v>Floor One Switch i6 Stretch</v>
      </c>
      <c r="G1292" s="28">
        <f>VLOOKUP(B1292,'大货清单（不定期按GOMS更新）'!A:I,9,FALSE)</f>
        <v>6932485009664</v>
      </c>
      <c r="H1292" s="27" t="str">
        <f>VLOOKUP(B1292,'大货清单（不定期按GOMS更新）'!A:H,7,0)</f>
        <v>Black &amp; White</v>
      </c>
      <c r="I1292" s="27" t="str">
        <f>VLOOKUP(B1292,'大货清单（不定期按GOMS更新）'!A:F,6,FALSE)</f>
        <v>ACTIVE</v>
      </c>
      <c r="J1292" s="27" t="str">
        <f>VLOOKUP(B1292,'大货清单（不定期按GOMS更新）'!A:K,11,FALSE)</f>
        <v>9.9</v>
      </c>
      <c r="K1292" s="27" t="str">
        <f>VLOOKUP(B1292,'大货清单（不定期按GOMS更新）'!A:N,12,FALSE)</f>
        <v>760</v>
      </c>
      <c r="L1292" s="27" t="str">
        <f>VLOOKUP(B1292,'大货清单（不定期按GOMS更新）'!A:M,13,FALSE)</f>
        <v>332</v>
      </c>
      <c r="M1292" s="27" t="str">
        <f>VLOOKUP(B1292,'大货清单（不定期按GOMS更新）'!A:N,14,FALSE)</f>
        <v>318</v>
      </c>
      <c r="N1292" s="59" t="s">
        <v>7972</v>
      </c>
      <c r="O1292" s="27">
        <f>IFERROR(VLOOKUP(N1292,'散件迭代（不定期更新）'!C:J,8,FALSE),0)</f>
        <v>0</v>
      </c>
      <c r="P1292" s="27" t="str">
        <f>IFERROR(VLOOKUP(N1292,'散件（更新）'!B:H,3,FALSE),0)</f>
        <v/>
      </c>
      <c r="Q1292" s="27" t="str">
        <f>VLOOKUP(N1292,'散件（更新）'!B:H,2,FALSE)</f>
        <v>114-23780402</v>
      </c>
      <c r="R1292" s="27" t="str">
        <f>VLOOKUP(N1292,'散件（更新）'!B:H,7,FALSE)</f>
        <v>Motor</v>
      </c>
      <c r="S1292" s="27" t="str">
        <f>VLOOKUP(N1292,'散件（更新）'!B:E,4,FALSE)</f>
        <v>https://tineco-yxzt.oss-accelerate.aliyuncs.com/20250121/MOTOR_1737446313179.png</v>
      </c>
      <c r="T1292" s="27" t="s">
        <v>8759</v>
      </c>
      <c r="U1292" s="28" t="str">
        <f>VLOOKUP(N1292,'散件（更新）'!B:G,6,FALSE)</f>
        <v>蠕动泵组件</v>
      </c>
      <c r="V1292" s="28">
        <f>VLOOKUP(N1292,'散件（更新）'!B:I,8,FALSE)</f>
        <v>6932485004089</v>
      </c>
    </row>
    <row r="1293" spans="1:22" ht="20.149999999999999" customHeight="1">
      <c r="A1293" s="57">
        <v>46169</v>
      </c>
      <c r="B1293" s="59" t="s">
        <v>13704</v>
      </c>
      <c r="C1293" s="27" t="str">
        <f>VLOOKUP(B1293,'大货清单（不定期按GOMS更新）'!A:H,8,0)</f>
        <v>109-25431001</v>
      </c>
      <c r="D1293" s="27" t="str">
        <f>VLOOKUP(B1293,'大货清单（不定期按GOMS更新）'!A:C,3,0)</f>
        <v>CL2543J-01</v>
      </c>
      <c r="E1293" s="27" t="str">
        <f>VLOOKUP(B1293,'大货清单（不定期按GOMS更新）'!A:H,4,0)</f>
        <v>GB</v>
      </c>
      <c r="F1293" s="27" t="str">
        <f>VLOOKUP(B1293,'大货清单（不定期按GOMS更新）'!A:H,2,0)</f>
        <v>Floor One Switch i6 Stretch</v>
      </c>
      <c r="G1293" s="28">
        <f>VLOOKUP(B1293,'大货清单（不定期按GOMS更新）'!A:I,9,FALSE)</f>
        <v>6932485009664</v>
      </c>
      <c r="H1293" s="27" t="str">
        <f>VLOOKUP(B1293,'大货清单（不定期按GOMS更新）'!A:H,7,0)</f>
        <v>Black &amp; White</v>
      </c>
      <c r="I1293" s="27" t="str">
        <f>VLOOKUP(B1293,'大货清单（不定期按GOMS更新）'!A:F,6,FALSE)</f>
        <v>ACTIVE</v>
      </c>
      <c r="J1293" s="27" t="str">
        <f>VLOOKUP(B1293,'大货清单（不定期按GOMS更新）'!A:K,11,FALSE)</f>
        <v>9.9</v>
      </c>
      <c r="K1293" s="27" t="str">
        <f>VLOOKUP(B1293,'大货清单（不定期按GOMS更新）'!A:N,12,FALSE)</f>
        <v>760</v>
      </c>
      <c r="L1293" s="27" t="str">
        <f>VLOOKUP(B1293,'大货清单（不定期按GOMS更新）'!A:M,13,FALSE)</f>
        <v>332</v>
      </c>
      <c r="M1293" s="27" t="str">
        <f>VLOOKUP(B1293,'大货清单（不定期按GOMS更新）'!A:N,14,FALSE)</f>
        <v>318</v>
      </c>
      <c r="N1293" s="59" t="s">
        <v>8072</v>
      </c>
      <c r="O1293" s="27">
        <f>IFERROR(VLOOKUP(N1293,'散件迭代（不定期更新）'!C:J,8,FALSE),0)</f>
        <v>0</v>
      </c>
      <c r="P1293" s="27" t="str">
        <f>IFERROR(VLOOKUP(N1293,'散件（更新）'!B:H,3,FALSE),0)</f>
        <v/>
      </c>
      <c r="Q1293" s="27" t="str">
        <f>VLOOKUP(N1293,'散件（更新）'!B:H,2,FALSE)</f>
        <v>114-23480613</v>
      </c>
      <c r="R1293" s="27" t="str">
        <f>VLOOKUP(N1293,'散件（更新）'!B:H,7,FALSE)</f>
        <v>Motor</v>
      </c>
      <c r="S1293" s="27">
        <f>VLOOKUP(N1293,'散件（更新）'!B:E,4,FALSE)</f>
        <v>0</v>
      </c>
      <c r="T1293" s="27" t="s">
        <v>8759</v>
      </c>
      <c r="U1293" s="28" t="str">
        <f>VLOOKUP(N1293,'散件（更新）'!B:G,6,FALSE)</f>
        <v>风机组件</v>
      </c>
      <c r="V1293" s="28">
        <f>VLOOKUP(N1293,'散件（更新）'!B:I,8,FALSE)</f>
        <v>6932485003983</v>
      </c>
    </row>
    <row r="1294" spans="1:22" ht="20.149999999999999" customHeight="1">
      <c r="A1294" s="57">
        <v>46169</v>
      </c>
      <c r="B1294" s="59" t="s">
        <v>13704</v>
      </c>
      <c r="C1294" s="27" t="str">
        <f>VLOOKUP(B1294,'大货清单（不定期按GOMS更新）'!A:H,8,0)</f>
        <v>109-25431001</v>
      </c>
      <c r="D1294" s="27" t="str">
        <f>VLOOKUP(B1294,'大货清单（不定期按GOMS更新）'!A:C,3,0)</f>
        <v>CL2543J-01</v>
      </c>
      <c r="E1294" s="27" t="str">
        <f>VLOOKUP(B1294,'大货清单（不定期按GOMS更新）'!A:H,4,0)</f>
        <v>GB</v>
      </c>
      <c r="F1294" s="27" t="str">
        <f>VLOOKUP(B1294,'大货清单（不定期按GOMS更新）'!A:H,2,0)</f>
        <v>Floor One Switch i6 Stretch</v>
      </c>
      <c r="G1294" s="28">
        <f>VLOOKUP(B1294,'大货清单（不定期按GOMS更新）'!A:I,9,FALSE)</f>
        <v>6932485009664</v>
      </c>
      <c r="H1294" s="27" t="str">
        <f>VLOOKUP(B1294,'大货清单（不定期按GOMS更新）'!A:H,7,0)</f>
        <v>Black &amp; White</v>
      </c>
      <c r="I1294" s="27" t="str">
        <f>VLOOKUP(B1294,'大货清单（不定期按GOMS更新）'!A:F,6,FALSE)</f>
        <v>ACTIVE</v>
      </c>
      <c r="J1294" s="27" t="str">
        <f>VLOOKUP(B1294,'大货清单（不定期按GOMS更新）'!A:K,11,FALSE)</f>
        <v>9.9</v>
      </c>
      <c r="K1294" s="27" t="str">
        <f>VLOOKUP(B1294,'大货清单（不定期按GOMS更新）'!A:N,12,FALSE)</f>
        <v>760</v>
      </c>
      <c r="L1294" s="27" t="str">
        <f>VLOOKUP(B1294,'大货清单（不定期按GOMS更新）'!A:M,13,FALSE)</f>
        <v>332</v>
      </c>
      <c r="M1294" s="27" t="str">
        <f>VLOOKUP(B1294,'大货清单（不定期按GOMS更新）'!A:N,14,FALSE)</f>
        <v>318</v>
      </c>
      <c r="N1294" s="59" t="s">
        <v>8047</v>
      </c>
      <c r="O1294" s="27">
        <f>IFERROR(VLOOKUP(N1294,'散件迭代（不定期更新）'!C:J,8,FALSE),0)</f>
        <v>0</v>
      </c>
      <c r="P1294" s="27" t="str">
        <f>IFERROR(VLOOKUP(N1294,'散件（更新）'!B:H,3,FALSE),0)</f>
        <v/>
      </c>
      <c r="Q1294" s="27" t="str">
        <f>VLOOKUP(N1294,'散件（更新）'!B:H,2,FALSE)</f>
        <v>114-23480612</v>
      </c>
      <c r="R1294" s="27" t="str">
        <f>VLOOKUP(N1294,'散件（更新）'!B:H,7,FALSE)</f>
        <v>Boiler </v>
      </c>
      <c r="S1294" s="27">
        <f>VLOOKUP(N1294,'散件（更新）'!B:E,4,FALSE)</f>
        <v>0</v>
      </c>
      <c r="T1294" s="27" t="s">
        <v>8759</v>
      </c>
      <c r="U1294" s="28" t="str">
        <f>VLOOKUP(N1294,'散件（更新）'!B:G,6,FALSE)</f>
        <v>发热丝组件</v>
      </c>
      <c r="V1294" s="28">
        <f>VLOOKUP(N1294,'散件（更新）'!B:I,8,FALSE)</f>
        <v>6932485003976</v>
      </c>
    </row>
    <row r="1295" spans="1:22" ht="20.149999999999999" customHeight="1">
      <c r="A1295" s="57">
        <v>46169</v>
      </c>
      <c r="B1295" s="59" t="s">
        <v>13704</v>
      </c>
      <c r="C1295" s="27" t="str">
        <f>VLOOKUP(B1295,'大货清单（不定期按GOMS更新）'!A:H,8,0)</f>
        <v>109-25431001</v>
      </c>
      <c r="D1295" s="27" t="str">
        <f>VLOOKUP(B1295,'大货清单（不定期按GOMS更新）'!A:C,3,0)</f>
        <v>CL2543J-01</v>
      </c>
      <c r="E1295" s="27" t="str">
        <f>VLOOKUP(B1295,'大货清单（不定期按GOMS更新）'!A:H,4,0)</f>
        <v>GB</v>
      </c>
      <c r="F1295" s="27" t="str">
        <f>VLOOKUP(B1295,'大货清单（不定期按GOMS更新）'!A:H,2,0)</f>
        <v>Floor One Switch i6 Stretch</v>
      </c>
      <c r="G1295" s="28">
        <f>VLOOKUP(B1295,'大货清单（不定期按GOMS更新）'!A:I,9,FALSE)</f>
        <v>6932485009664</v>
      </c>
      <c r="H1295" s="27" t="str">
        <f>VLOOKUP(B1295,'大货清单（不定期按GOMS更新）'!A:H,7,0)</f>
        <v>Black &amp; White</v>
      </c>
      <c r="I1295" s="27" t="str">
        <f>VLOOKUP(B1295,'大货清单（不定期按GOMS更新）'!A:F,6,FALSE)</f>
        <v>ACTIVE</v>
      </c>
      <c r="J1295" s="27" t="str">
        <f>VLOOKUP(B1295,'大货清单（不定期按GOMS更新）'!A:K,11,FALSE)</f>
        <v>9.9</v>
      </c>
      <c r="K1295" s="27" t="str">
        <f>VLOOKUP(B1295,'大货清单（不定期按GOMS更新）'!A:N,12,FALSE)</f>
        <v>760</v>
      </c>
      <c r="L1295" s="27" t="str">
        <f>VLOOKUP(B1295,'大货清单（不定期按GOMS更新）'!A:M,13,FALSE)</f>
        <v>332</v>
      </c>
      <c r="M1295" s="27" t="str">
        <f>VLOOKUP(B1295,'大货清单（不定期按GOMS更新）'!A:N,14,FALSE)</f>
        <v>318</v>
      </c>
      <c r="N1295" s="59" t="s">
        <v>15109</v>
      </c>
      <c r="O1295" s="27">
        <f>IFERROR(VLOOKUP(N1295,'散件迭代（不定期更新）'!C:J,8,FALSE),0)</f>
        <v>0</v>
      </c>
      <c r="P1295" s="27">
        <f>IFERROR(VLOOKUP(N1295,'散件（更新）'!B:H,3,FALSE),0)</f>
        <v>0</v>
      </c>
      <c r="Q1295" s="27" t="str">
        <f>VLOOKUP(N1295,'散件（更新）'!B:H,2,FALSE)</f>
        <v>114-25430003</v>
      </c>
      <c r="R1295" s="27" t="str">
        <f>VLOOKUP(N1295,'散件（更新）'!B:H,7,FALSE)</f>
        <v>PCBA</v>
      </c>
      <c r="S1295" s="27" t="str">
        <f>VLOOKUP(N1295,'散件（更新）'!B:E,4,FALSE)</f>
        <v>https://tineco-yxzt.oss-accelerate.aliyuncs.com/20250826/weixinjietu_20250826110612_1756177624330.png</v>
      </c>
      <c r="T1295" s="27" t="s">
        <v>8759</v>
      </c>
      <c r="U1295" s="28" t="str">
        <f>VLOOKUP(N1295,'散件（更新）'!B:G,6,FALSE)</f>
        <v>SP;CL2543-01;CL2543低配机身主控板组件</v>
      </c>
      <c r="V1295" s="28">
        <f>VLOOKUP(N1295,'散件（更新）'!B:I,8,FALSE)</f>
        <v>6975159901581</v>
      </c>
    </row>
    <row r="1296" spans="1:22" ht="20.149999999999999" customHeight="1">
      <c r="A1296" s="57">
        <v>46169</v>
      </c>
      <c r="B1296" s="59" t="s">
        <v>13704</v>
      </c>
      <c r="C1296" s="27" t="str">
        <f>VLOOKUP(B1296,'大货清单（不定期按GOMS更新）'!A:H,8,0)</f>
        <v>109-25431001</v>
      </c>
      <c r="D1296" s="27" t="str">
        <f>VLOOKUP(B1296,'大货清单（不定期按GOMS更新）'!A:C,3,0)</f>
        <v>CL2543J-01</v>
      </c>
      <c r="E1296" s="27" t="str">
        <f>VLOOKUP(B1296,'大货清单（不定期按GOMS更新）'!A:H,4,0)</f>
        <v>GB</v>
      </c>
      <c r="F1296" s="27" t="str">
        <f>VLOOKUP(B1296,'大货清单（不定期按GOMS更新）'!A:H,2,0)</f>
        <v>Floor One Switch i6 Stretch</v>
      </c>
      <c r="G1296" s="28">
        <f>VLOOKUP(B1296,'大货清单（不定期按GOMS更新）'!A:I,9,FALSE)</f>
        <v>6932485009664</v>
      </c>
      <c r="H1296" s="27" t="str">
        <f>VLOOKUP(B1296,'大货清单（不定期按GOMS更新）'!A:H,7,0)</f>
        <v>Black &amp; White</v>
      </c>
      <c r="I1296" s="27" t="str">
        <f>VLOOKUP(B1296,'大货清单（不定期按GOMS更新）'!A:F,6,FALSE)</f>
        <v>ACTIVE</v>
      </c>
      <c r="J1296" s="27" t="str">
        <f>VLOOKUP(B1296,'大货清单（不定期按GOMS更新）'!A:K,11,FALSE)</f>
        <v>9.9</v>
      </c>
      <c r="K1296" s="27" t="str">
        <f>VLOOKUP(B1296,'大货清单（不定期按GOMS更新）'!A:N,12,FALSE)</f>
        <v>760</v>
      </c>
      <c r="L1296" s="27" t="str">
        <f>VLOOKUP(B1296,'大货清单（不定期按GOMS更新）'!A:M,13,FALSE)</f>
        <v>332</v>
      </c>
      <c r="M1296" s="27" t="str">
        <f>VLOOKUP(B1296,'大货清单（不定期按GOMS更新）'!A:N,14,FALSE)</f>
        <v>318</v>
      </c>
      <c r="N1296" s="59" t="s">
        <v>8104</v>
      </c>
      <c r="O1296" s="27">
        <f>IFERROR(VLOOKUP(N1296,'散件迭代（不定期更新）'!C:J,8,FALSE),0)</f>
        <v>0</v>
      </c>
      <c r="P1296" s="27" t="str">
        <f>IFERROR(VLOOKUP(N1296,'散件（更新）'!B:H,3,FALSE),0)</f>
        <v/>
      </c>
      <c r="Q1296" s="27" t="str">
        <f>VLOOKUP(N1296,'散件（更新）'!B:H,2,FALSE)</f>
        <v>114-24580106</v>
      </c>
      <c r="R1296" s="27" t="str">
        <f>VLOOKUP(N1296,'散件（更新）'!B:H,7,FALSE)</f>
        <v>PCBA</v>
      </c>
      <c r="S1296" s="27" t="str">
        <f>VLOOKUP(N1296,'散件（更新）'!B:E,4,FALSE)</f>
        <v>https://tineco-yxzt.oss-accelerate.aliyuncs.com/20241231/tuopandianyuanban_1735610617986.png</v>
      </c>
      <c r="T1296" s="27" t="s">
        <v>8759</v>
      </c>
      <c r="U1296" s="28" t="str">
        <f>VLOOKUP(N1296,'散件（更新）'!B:G,6,FALSE)</f>
        <v>SP;CL2458A-02;六节托盘电源板组件</v>
      </c>
      <c r="V1296" s="28">
        <f>VLOOKUP(N1296,'散件（更新）'!B:I,8,FALSE)</f>
        <v>6932485004584</v>
      </c>
    </row>
    <row r="1297" spans="1:22" ht="20.149999999999999" customHeight="1">
      <c r="A1297" s="57">
        <v>46169</v>
      </c>
      <c r="B1297" s="59" t="s">
        <v>13704</v>
      </c>
      <c r="C1297" s="27" t="str">
        <f>VLOOKUP(B1297,'大货清单（不定期按GOMS更新）'!A:H,8,0)</f>
        <v>109-25431001</v>
      </c>
      <c r="D1297" s="27" t="str">
        <f>VLOOKUP(B1297,'大货清单（不定期按GOMS更新）'!A:C,3,0)</f>
        <v>CL2543J-01</v>
      </c>
      <c r="E1297" s="27" t="str">
        <f>VLOOKUP(B1297,'大货清单（不定期按GOMS更新）'!A:H,4,0)</f>
        <v>GB</v>
      </c>
      <c r="F1297" s="27" t="str">
        <f>VLOOKUP(B1297,'大货清单（不定期按GOMS更新）'!A:H,2,0)</f>
        <v>Floor One Switch i6 Stretch</v>
      </c>
      <c r="G1297" s="28">
        <f>VLOOKUP(B1297,'大货清单（不定期按GOMS更新）'!A:I,9,FALSE)</f>
        <v>6932485009664</v>
      </c>
      <c r="H1297" s="27" t="str">
        <f>VLOOKUP(B1297,'大货清单（不定期按GOMS更新）'!A:H,7,0)</f>
        <v>Black &amp; White</v>
      </c>
      <c r="I1297" s="27" t="str">
        <f>VLOOKUP(B1297,'大货清单（不定期按GOMS更新）'!A:F,6,FALSE)</f>
        <v>ACTIVE</v>
      </c>
      <c r="J1297" s="27" t="str">
        <f>VLOOKUP(B1297,'大货清单（不定期按GOMS更新）'!A:K,11,FALSE)</f>
        <v>9.9</v>
      </c>
      <c r="K1297" s="27" t="str">
        <f>VLOOKUP(B1297,'大货清单（不定期按GOMS更新）'!A:N,12,FALSE)</f>
        <v>760</v>
      </c>
      <c r="L1297" s="27" t="str">
        <f>VLOOKUP(B1297,'大货清单（不定期按GOMS更新）'!A:M,13,FALSE)</f>
        <v>332</v>
      </c>
      <c r="M1297" s="27" t="str">
        <f>VLOOKUP(B1297,'大货清单（不定期按GOMS更新）'!A:N,14,FALSE)</f>
        <v>318</v>
      </c>
      <c r="N1297" s="59" t="s">
        <v>7811</v>
      </c>
      <c r="O1297" s="27">
        <f>IFERROR(VLOOKUP(N1297,'散件迭代（不定期更新）'!C:J,8,FALSE),0)</f>
        <v>0</v>
      </c>
      <c r="P1297" s="27" t="str">
        <f>IFERROR(VLOOKUP(N1297,'散件（更新）'!B:H,3,FALSE),0)</f>
        <v/>
      </c>
      <c r="Q1297" s="27" t="str">
        <f>VLOOKUP(N1297,'散件（更新）'!B:H,2,FALSE)</f>
        <v>114-23761812</v>
      </c>
      <c r="R1297" s="27" t="str">
        <f>VLOOKUP(N1297,'散件（更新）'!B:H,7,FALSE)</f>
        <v>Scraper</v>
      </c>
      <c r="S1297" s="27" t="str">
        <f>VLOOKUP(N1297,'散件（更新）'!B:E,4,FALSE)</f>
        <v>https://tineco-yxzt.oss-accelerate.aliyuncs.com/20241219/11_1734589750208.jpg</v>
      </c>
      <c r="T1297" s="27" t="s">
        <v>8759</v>
      </c>
      <c r="U1297" s="28" t="str">
        <f>VLOOKUP(N1297,'散件（更新）'!B:G,6,FALSE)</f>
        <v>刮条组件</v>
      </c>
      <c r="V1297" s="28">
        <f>VLOOKUP(N1297,'散件（更新）'!B:I,8,FALSE)</f>
        <v>6932485002528</v>
      </c>
    </row>
    <row r="1298" spans="1:22" ht="20.149999999999999" customHeight="1">
      <c r="A1298" s="57">
        <v>46169</v>
      </c>
      <c r="B1298" s="59" t="s">
        <v>13704</v>
      </c>
      <c r="C1298" s="27" t="str">
        <f>VLOOKUP(B1298,'大货清单（不定期按GOMS更新）'!A:H,8,0)</f>
        <v>109-25431001</v>
      </c>
      <c r="D1298" s="27" t="str">
        <f>VLOOKUP(B1298,'大货清单（不定期按GOMS更新）'!A:C,3,0)</f>
        <v>CL2543J-01</v>
      </c>
      <c r="E1298" s="27" t="str">
        <f>VLOOKUP(B1298,'大货清单（不定期按GOMS更新）'!A:H,4,0)</f>
        <v>GB</v>
      </c>
      <c r="F1298" s="27" t="str">
        <f>VLOOKUP(B1298,'大货清单（不定期按GOMS更新）'!A:H,2,0)</f>
        <v>Floor One Switch i6 Stretch</v>
      </c>
      <c r="G1298" s="28">
        <f>VLOOKUP(B1298,'大货清单（不定期按GOMS更新）'!A:I,9,FALSE)</f>
        <v>6932485009664</v>
      </c>
      <c r="H1298" s="27" t="str">
        <f>VLOOKUP(B1298,'大货清单（不定期按GOMS更新）'!A:H,7,0)</f>
        <v>Black &amp; White</v>
      </c>
      <c r="I1298" s="27" t="str">
        <f>VLOOKUP(B1298,'大货清单（不定期按GOMS更新）'!A:F,6,FALSE)</f>
        <v>ACTIVE</v>
      </c>
      <c r="J1298" s="27" t="str">
        <f>VLOOKUP(B1298,'大货清单（不定期按GOMS更新）'!A:K,11,FALSE)</f>
        <v>9.9</v>
      </c>
      <c r="K1298" s="27" t="str">
        <f>VLOOKUP(B1298,'大货清单（不定期按GOMS更新）'!A:N,12,FALSE)</f>
        <v>760</v>
      </c>
      <c r="L1298" s="27" t="str">
        <f>VLOOKUP(B1298,'大货清单（不定期按GOMS更新）'!A:M,13,FALSE)</f>
        <v>332</v>
      </c>
      <c r="M1298" s="27" t="str">
        <f>VLOOKUP(B1298,'大货清单（不定期按GOMS更新）'!A:N,14,FALSE)</f>
        <v>318</v>
      </c>
      <c r="N1298" s="59" t="s">
        <v>4712</v>
      </c>
      <c r="O1298" s="27">
        <f>IFERROR(VLOOKUP(N1298,'散件迭代（不定期更新）'!C:J,8,FALSE),0)</f>
        <v>0</v>
      </c>
      <c r="P1298" s="27">
        <f>IFERROR(VLOOKUP(N1298,'散件（更新）'!B:H,3,FALSE),0)</f>
        <v>0</v>
      </c>
      <c r="Q1298" s="27" t="str">
        <f>VLOOKUP(N1298,'散件（更新）'!B:H,2,FALSE)</f>
        <v>114-23280221</v>
      </c>
      <c r="R1298" s="27" t="str">
        <f>VLOOKUP(N1298,'散件（更新）'!B:H,7,FALSE)</f>
        <v>Repair Wheel</v>
      </c>
      <c r="S1298" s="27" t="str">
        <f>VLOOKUP(N1298,'散件（更新）'!B:E,4,FALSE)</f>
        <v>https://tineco-yxzt.oss-accelerate.aliyuncs.com/20240306/daxiaolun_1709693230648.GIF</v>
      </c>
      <c r="T1298" s="27" t="s">
        <v>8759</v>
      </c>
      <c r="U1298" s="28" t="str">
        <f>VLOOKUP(N1298,'散件（更新）'!B:G,6,FALSE)</f>
        <v>大轮和小轮组件</v>
      </c>
      <c r="V1298" s="28">
        <f>VLOOKUP(N1298,'散件（更新）'!B:I,8,FALSE)</f>
        <v>6974950107314</v>
      </c>
    </row>
    <row r="1299" spans="1:22" ht="20.149999999999999" customHeight="1">
      <c r="A1299" s="57">
        <v>46169</v>
      </c>
      <c r="B1299" s="59" t="s">
        <v>13704</v>
      </c>
      <c r="C1299" s="27" t="str">
        <f>VLOOKUP(B1299,'大货清单（不定期按GOMS更新）'!A:H,8,0)</f>
        <v>109-25431001</v>
      </c>
      <c r="D1299" s="27" t="str">
        <f>VLOOKUP(B1299,'大货清单（不定期按GOMS更新）'!A:C,3,0)</f>
        <v>CL2543J-01</v>
      </c>
      <c r="E1299" s="27" t="str">
        <f>VLOOKUP(B1299,'大货清单（不定期按GOMS更新）'!A:H,4,0)</f>
        <v>GB</v>
      </c>
      <c r="F1299" s="27" t="str">
        <f>VLOOKUP(B1299,'大货清单（不定期按GOMS更新）'!A:H,2,0)</f>
        <v>Floor One Switch i6 Stretch</v>
      </c>
      <c r="G1299" s="28">
        <f>VLOOKUP(B1299,'大货清单（不定期按GOMS更新）'!A:I,9,FALSE)</f>
        <v>6932485009664</v>
      </c>
      <c r="H1299" s="27" t="str">
        <f>VLOOKUP(B1299,'大货清单（不定期按GOMS更新）'!A:H,7,0)</f>
        <v>Black &amp; White</v>
      </c>
      <c r="I1299" s="27" t="str">
        <f>VLOOKUP(B1299,'大货清单（不定期按GOMS更新）'!A:F,6,FALSE)</f>
        <v>ACTIVE</v>
      </c>
      <c r="J1299" s="27" t="str">
        <f>VLOOKUP(B1299,'大货清单（不定期按GOMS更新）'!A:K,11,FALSE)</f>
        <v>9.9</v>
      </c>
      <c r="K1299" s="27" t="str">
        <f>VLOOKUP(B1299,'大货清单（不定期按GOMS更新）'!A:N,12,FALSE)</f>
        <v>760</v>
      </c>
      <c r="L1299" s="27" t="str">
        <f>VLOOKUP(B1299,'大货清单（不定期按GOMS更新）'!A:M,13,FALSE)</f>
        <v>332</v>
      </c>
      <c r="M1299" s="27" t="str">
        <f>VLOOKUP(B1299,'大货清单（不定期按GOMS更新）'!A:N,14,FALSE)</f>
        <v>318</v>
      </c>
      <c r="N1299" s="59" t="s">
        <v>15766</v>
      </c>
      <c r="O1299" s="27">
        <f>IFERROR(VLOOKUP(N1299,'散件迭代（不定期更新）'!C:J,8,FALSE),0)</f>
        <v>0</v>
      </c>
      <c r="P1299" s="27">
        <f>IFERROR(VLOOKUP(N1299,'散件（更新）'!B:H,3,FALSE),0)</f>
        <v>0</v>
      </c>
      <c r="Q1299" s="27" t="str">
        <f>VLOOKUP(N1299,'散件（更新）'!B:H,2,FALSE)</f>
        <v>114-25430002</v>
      </c>
      <c r="R1299" s="27" t="str">
        <f>VLOOKUP(N1299,'散件（更新）'!B:H,7,FALSE)</f>
        <v>3-In-1 Cleaning Tool</v>
      </c>
      <c r="S1299" s="27" t="str">
        <f>VLOOKUP(N1299,'散件（更新）'!B:E,4,FALSE)</f>
        <v>https://tineco-yxzt.oss-accelerate.aliyuncs.com/20250826/weixinjietu_20250815091726_1756177476474.png</v>
      </c>
      <c r="T1299" s="27" t="s">
        <v>8759</v>
      </c>
      <c r="U1299" s="28" t="str">
        <f>VLOOKUP(N1299,'散件（更新）'!B:G,6,FALSE)</f>
        <v>SP;CL2543-01;AB1888B清洁刷组件</v>
      </c>
      <c r="V1299" s="28">
        <f>VLOOKUP(N1299,'散件（更新）'!B:I,8,FALSE)</f>
        <v>6975159901574</v>
      </c>
    </row>
    <row r="1300" spans="1:22" ht="20.149999999999999" customHeight="1">
      <c r="A1300" s="57">
        <v>46169</v>
      </c>
      <c r="B1300" s="59" t="s">
        <v>13704</v>
      </c>
      <c r="C1300" s="27" t="str">
        <f>VLOOKUP(B1300,'大货清单（不定期按GOMS更新）'!A:H,8,0)</f>
        <v>109-25431001</v>
      </c>
      <c r="D1300" s="27" t="str">
        <f>VLOOKUP(B1300,'大货清单（不定期按GOMS更新）'!A:C,3,0)</f>
        <v>CL2543J-01</v>
      </c>
      <c r="E1300" s="27" t="str">
        <f>VLOOKUP(B1300,'大货清单（不定期按GOMS更新）'!A:H,4,0)</f>
        <v>GB</v>
      </c>
      <c r="F1300" s="27" t="str">
        <f>VLOOKUP(B1300,'大货清单（不定期按GOMS更新）'!A:H,2,0)</f>
        <v>Floor One Switch i6 Stretch</v>
      </c>
      <c r="G1300" s="28">
        <f>VLOOKUP(B1300,'大货清单（不定期按GOMS更新）'!A:I,9,FALSE)</f>
        <v>6932485009664</v>
      </c>
      <c r="H1300" s="27" t="str">
        <f>VLOOKUP(B1300,'大货清单（不定期按GOMS更新）'!A:H,7,0)</f>
        <v>Black &amp; White</v>
      </c>
      <c r="I1300" s="27" t="str">
        <f>VLOOKUP(B1300,'大货清单（不定期按GOMS更新）'!A:F,6,FALSE)</f>
        <v>ACTIVE</v>
      </c>
      <c r="J1300" s="27" t="str">
        <f>VLOOKUP(B1300,'大货清单（不定期按GOMS更新）'!A:K,11,FALSE)</f>
        <v>9.9</v>
      </c>
      <c r="K1300" s="27" t="str">
        <f>VLOOKUP(B1300,'大货清单（不定期按GOMS更新）'!A:N,12,FALSE)</f>
        <v>760</v>
      </c>
      <c r="L1300" s="27" t="str">
        <f>VLOOKUP(B1300,'大货清单（不定期按GOMS更新）'!A:M,13,FALSE)</f>
        <v>332</v>
      </c>
      <c r="M1300" s="27" t="str">
        <f>VLOOKUP(B1300,'大货清单（不定期按GOMS更新）'!A:N,14,FALSE)</f>
        <v>318</v>
      </c>
      <c r="N1300" s="59" t="s">
        <v>14818</v>
      </c>
      <c r="O1300" s="27">
        <f>IFERROR(VLOOKUP(N1300,'散件迭代（不定期更新）'!C:J,8,FALSE),0)</f>
        <v>0</v>
      </c>
      <c r="P1300" s="27">
        <f>IFERROR(VLOOKUP(N1300,'散件（更新）'!B:H,3,FALSE),0)</f>
        <v>0</v>
      </c>
      <c r="Q1300" s="27" t="str">
        <f>VLOOKUP(N1300,'散件（更新）'!B:H,2,FALSE)</f>
        <v>114-25430001</v>
      </c>
      <c r="R1300" s="27" t="str">
        <f>VLOOKUP(N1300,'散件（更新）'!B:H,7,FALSE)</f>
        <v>Handle</v>
      </c>
      <c r="S1300" s="27" t="str">
        <f>VLOOKUP(N1300,'散件（更新）'!B:E,4,FALSE)</f>
        <v>https://tineco-yxzt.oss-accelerate.aliyuncs.com/20250826/weixinjietu_20250815091008_1756177408212.png</v>
      </c>
      <c r="T1300" s="27" t="s">
        <v>8759</v>
      </c>
      <c r="U1300" s="28" t="str">
        <f>VLOOKUP(N1300,'散件（更新）'!B:G,6,FALSE)</f>
        <v>SP;CL2543-01;手柄组件</v>
      </c>
      <c r="V1300" s="28">
        <f>VLOOKUP(N1300,'散件（更新）'!B:I,8,FALSE)</f>
        <v>6975159901567</v>
      </c>
    </row>
    <row r="1301" spans="1:22" ht="20.149999999999999" customHeight="1">
      <c r="A1301" s="57">
        <v>46169</v>
      </c>
      <c r="B1301" s="59" t="s">
        <v>13704</v>
      </c>
      <c r="C1301" s="27" t="str">
        <f>VLOOKUP(B1301,'大货清单（不定期按GOMS更新）'!A:H,8,0)</f>
        <v>109-25431001</v>
      </c>
      <c r="D1301" s="27" t="str">
        <f>VLOOKUP(B1301,'大货清单（不定期按GOMS更新）'!A:C,3,0)</f>
        <v>CL2543J-01</v>
      </c>
      <c r="E1301" s="27" t="str">
        <f>VLOOKUP(B1301,'大货清单（不定期按GOMS更新）'!A:H,4,0)</f>
        <v>GB</v>
      </c>
      <c r="F1301" s="27" t="str">
        <f>VLOOKUP(B1301,'大货清单（不定期按GOMS更新）'!A:H,2,0)</f>
        <v>Floor One Switch i6 Stretch</v>
      </c>
      <c r="G1301" s="28">
        <f>VLOOKUP(B1301,'大货清单（不定期按GOMS更新）'!A:I,9,FALSE)</f>
        <v>6932485009664</v>
      </c>
      <c r="H1301" s="27" t="str">
        <f>VLOOKUP(B1301,'大货清单（不定期按GOMS更新）'!A:H,7,0)</f>
        <v>Black &amp; White</v>
      </c>
      <c r="I1301" s="27" t="str">
        <f>VLOOKUP(B1301,'大货清单（不定期按GOMS更新）'!A:F,6,FALSE)</f>
        <v>ACTIVE</v>
      </c>
      <c r="J1301" s="27" t="str">
        <f>VLOOKUP(B1301,'大货清单（不定期按GOMS更新）'!A:K,11,FALSE)</f>
        <v>9.9</v>
      </c>
      <c r="K1301" s="27" t="str">
        <f>VLOOKUP(B1301,'大货清单（不定期按GOMS更新）'!A:N,12,FALSE)</f>
        <v>760</v>
      </c>
      <c r="L1301" s="27" t="str">
        <f>VLOOKUP(B1301,'大货清单（不定期按GOMS更新）'!A:M,13,FALSE)</f>
        <v>332</v>
      </c>
      <c r="M1301" s="27" t="str">
        <f>VLOOKUP(B1301,'大货清单（不定期按GOMS更新）'!A:N,14,FALSE)</f>
        <v>318</v>
      </c>
      <c r="N1301" s="59" t="s">
        <v>8199</v>
      </c>
      <c r="O1301" s="27">
        <f>IFERROR(VLOOKUP(N1301,'散件迭代（不定期更新）'!C:J,8,FALSE),0)</f>
        <v>0</v>
      </c>
      <c r="P1301" s="27" t="str">
        <f>IFERROR(VLOOKUP(N1301,'散件（更新）'!B:H,3,FALSE),0)</f>
        <v/>
      </c>
      <c r="Q1301" s="27" t="str">
        <f>VLOOKUP(N1301,'散件（更新）'!B:H,2,FALSE)</f>
        <v>114-23480603</v>
      </c>
      <c r="R1301" s="27" t="str">
        <f>VLOOKUP(N1301,'散件（更新）'!B:H,7,FALSE)</f>
        <v>Clean Water Tank</v>
      </c>
      <c r="S1301" s="27" t="str">
        <f>VLOOKUP(N1301,'散件（更新）'!B:E,4,FALSE)</f>
        <v>https://tineco-yxzt.oss-accelerate.aliyuncs.com/20250110/03-CWT_1736502331758.png</v>
      </c>
      <c r="T1301" s="27" t="s">
        <v>8759</v>
      </c>
      <c r="U1301" s="28" t="str">
        <f>VLOOKUP(N1301,'散件（更新）'!B:G,6,FALSE)</f>
        <v>清水箱组件</v>
      </c>
      <c r="V1301" s="28">
        <f>VLOOKUP(N1301,'散件（更新）'!B:I,8,FALSE)</f>
        <v>6932485003884</v>
      </c>
    </row>
    <row r="1302" spans="1:22" ht="20.149999999999999" customHeight="1">
      <c r="A1302" s="57">
        <v>46169</v>
      </c>
      <c r="B1302" s="59" t="s">
        <v>13704</v>
      </c>
      <c r="C1302" s="27" t="str">
        <f>VLOOKUP(B1302,'大货清单（不定期按GOMS更新）'!A:H,8,0)</f>
        <v>109-25431001</v>
      </c>
      <c r="D1302" s="27" t="str">
        <f>VLOOKUP(B1302,'大货清单（不定期按GOMS更新）'!A:C,3,0)</f>
        <v>CL2543J-01</v>
      </c>
      <c r="E1302" s="27" t="str">
        <f>VLOOKUP(B1302,'大货清单（不定期按GOMS更新）'!A:H,4,0)</f>
        <v>GB</v>
      </c>
      <c r="F1302" s="27" t="str">
        <f>VLOOKUP(B1302,'大货清单（不定期按GOMS更新）'!A:H,2,0)</f>
        <v>Floor One Switch i6 Stretch</v>
      </c>
      <c r="G1302" s="28">
        <f>VLOOKUP(B1302,'大货清单（不定期按GOMS更新）'!A:I,9,FALSE)</f>
        <v>6932485009664</v>
      </c>
      <c r="H1302" s="27" t="str">
        <f>VLOOKUP(B1302,'大货清单（不定期按GOMS更新）'!A:H,7,0)</f>
        <v>Black &amp; White</v>
      </c>
      <c r="I1302" s="27" t="str">
        <f>VLOOKUP(B1302,'大货清单（不定期按GOMS更新）'!A:F,6,FALSE)</f>
        <v>ACTIVE</v>
      </c>
      <c r="J1302" s="27" t="str">
        <f>VLOOKUP(B1302,'大货清单（不定期按GOMS更新）'!A:K,11,FALSE)</f>
        <v>9.9</v>
      </c>
      <c r="K1302" s="27" t="str">
        <f>VLOOKUP(B1302,'大货清单（不定期按GOMS更新）'!A:N,12,FALSE)</f>
        <v>760</v>
      </c>
      <c r="L1302" s="27" t="str">
        <f>VLOOKUP(B1302,'大货清单（不定期按GOMS更新）'!A:M,13,FALSE)</f>
        <v>332</v>
      </c>
      <c r="M1302" s="27" t="str">
        <f>VLOOKUP(B1302,'大货清单（不定期按GOMS更新）'!A:N,14,FALSE)</f>
        <v>318</v>
      </c>
      <c r="N1302" s="59" t="s">
        <v>7808</v>
      </c>
      <c r="O1302" s="27">
        <f>IFERROR(VLOOKUP(N1302,'散件迭代（不定期更新）'!C:J,8,FALSE),0)</f>
        <v>0</v>
      </c>
      <c r="P1302" s="27" t="str">
        <f>IFERROR(VLOOKUP(N1302,'散件（更新）'!B:H,3,FALSE),0)</f>
        <v/>
      </c>
      <c r="Q1302" s="27" t="str">
        <f>VLOOKUP(N1302,'散件（更新）'!B:H,2,FALSE)</f>
        <v>114-23480602</v>
      </c>
      <c r="R1302" s="27" t="str">
        <f>VLOOKUP(N1302,'散件（更新）'!B:H,7,FALSE)</f>
        <v>Dirt Water Tank</v>
      </c>
      <c r="S1302" s="27" t="str">
        <f>VLOOKUP(N1302,'散件（更新）'!B:E,4,FALSE)</f>
        <v>https://tineco-yxzt.oss-accelerate.aliyuncs.com/20250110/DWT_1736502150878.png</v>
      </c>
      <c r="T1302" s="27" t="s">
        <v>8759</v>
      </c>
      <c r="U1302" s="28" t="str">
        <f>VLOOKUP(N1302,'散件（更新）'!B:G,6,FALSE)</f>
        <v>回收桶组件</v>
      </c>
      <c r="V1302" s="28">
        <f>VLOOKUP(N1302,'散件（更新）'!B:I,8,FALSE)</f>
        <v>6932485003877</v>
      </c>
    </row>
    <row r="1303" spans="1:22" ht="20.149999999999999" customHeight="1">
      <c r="A1303" s="57">
        <v>46169</v>
      </c>
      <c r="B1303" s="59" t="s">
        <v>13704</v>
      </c>
      <c r="C1303" s="27" t="str">
        <f>VLOOKUP(B1303,'大货清单（不定期按GOMS更新）'!A:H,8,0)</f>
        <v>109-25431001</v>
      </c>
      <c r="D1303" s="27" t="str">
        <f>VLOOKUP(B1303,'大货清单（不定期按GOMS更新）'!A:C,3,0)</f>
        <v>CL2543J-01</v>
      </c>
      <c r="E1303" s="27" t="str">
        <f>VLOOKUP(B1303,'大货清单（不定期按GOMS更新）'!A:H,4,0)</f>
        <v>GB</v>
      </c>
      <c r="F1303" s="27" t="str">
        <f>VLOOKUP(B1303,'大货清单（不定期按GOMS更新）'!A:H,2,0)</f>
        <v>Floor One Switch i6 Stretch</v>
      </c>
      <c r="G1303" s="28">
        <f>VLOOKUP(B1303,'大货清单（不定期按GOMS更新）'!A:I,9,FALSE)</f>
        <v>6932485009664</v>
      </c>
      <c r="H1303" s="27" t="str">
        <f>VLOOKUP(B1303,'大货清单（不定期按GOMS更新）'!A:H,7,0)</f>
        <v>Black &amp; White</v>
      </c>
      <c r="I1303" s="27" t="str">
        <f>VLOOKUP(B1303,'大货清单（不定期按GOMS更新）'!A:F,6,FALSE)</f>
        <v>ACTIVE</v>
      </c>
      <c r="J1303" s="27" t="str">
        <f>VLOOKUP(B1303,'大货清单（不定期按GOMS更新）'!A:K,11,FALSE)</f>
        <v>9.9</v>
      </c>
      <c r="K1303" s="27" t="str">
        <f>VLOOKUP(B1303,'大货清单（不定期按GOMS更新）'!A:N,12,FALSE)</f>
        <v>760</v>
      </c>
      <c r="L1303" s="27" t="str">
        <f>VLOOKUP(B1303,'大货清单（不定期按GOMS更新）'!A:M,13,FALSE)</f>
        <v>332</v>
      </c>
      <c r="M1303" s="27" t="str">
        <f>VLOOKUP(B1303,'大货清单（不定期按GOMS更新）'!A:N,14,FALSE)</f>
        <v>318</v>
      </c>
      <c r="N1303" s="59" t="s">
        <v>1335</v>
      </c>
      <c r="O1303" s="27">
        <f>IFERROR(VLOOKUP(N1303,'散件迭代（不定期更新）'!C:J,8,FALSE),0)</f>
        <v>0</v>
      </c>
      <c r="P1303" s="27" t="str">
        <f>IFERROR(VLOOKUP(N1303,'散件（更新）'!B:H,3,FALSE),0)</f>
        <v>206-2028-0805</v>
      </c>
      <c r="Q1303" s="27" t="str">
        <f>VLOOKUP(N1303,'散件（更新）'!B:H,2,FALSE)</f>
        <v>114-20280805</v>
      </c>
      <c r="R1303" s="27" t="str">
        <f>VLOOKUP(N1303,'散件（更新）'!B:H,7,FALSE)</f>
        <v>2-In-1 Dusting Brush</v>
      </c>
      <c r="S1303" s="27" t="str">
        <f>VLOOKUP(N1303,'散件（更新）'!B:E,4,FALSE)</f>
        <v>https://tineco-yxzt.oss-accelerate.aliyuncs.com/20231219/9VSBD151100_1702948061048.png</v>
      </c>
      <c r="T1303" s="27" t="s">
        <v>8759</v>
      </c>
      <c r="U1303" s="28" t="str">
        <f>VLOOKUP(N1303,'散件（更新）'!B:G,6,FALSE)</f>
        <v>组合刷小口径</v>
      </c>
      <c r="V1303" s="28" t="str">
        <f>VLOOKUP(N1303,'散件（更新）'!B:I,8,FALSE)</f>
        <v>6972200195807</v>
      </c>
    </row>
    <row r="1304" spans="1:22" ht="20.149999999999999" customHeight="1">
      <c r="A1304" s="57">
        <v>46169</v>
      </c>
      <c r="B1304" s="59" t="s">
        <v>13704</v>
      </c>
      <c r="C1304" s="27" t="str">
        <f>VLOOKUP(B1304,'大货清单（不定期按GOMS更新）'!A:H,8,0)</f>
        <v>109-25431001</v>
      </c>
      <c r="D1304" s="27" t="str">
        <f>VLOOKUP(B1304,'大货清单（不定期按GOMS更新）'!A:C,3,0)</f>
        <v>CL2543J-01</v>
      </c>
      <c r="E1304" s="27" t="str">
        <f>VLOOKUP(B1304,'大货清单（不定期按GOMS更新）'!A:H,4,0)</f>
        <v>GB</v>
      </c>
      <c r="F1304" s="27" t="str">
        <f>VLOOKUP(B1304,'大货清单（不定期按GOMS更新）'!A:H,2,0)</f>
        <v>Floor One Switch i6 Stretch</v>
      </c>
      <c r="G1304" s="28">
        <f>VLOOKUP(B1304,'大货清单（不定期按GOMS更新）'!A:I,9,FALSE)</f>
        <v>6932485009664</v>
      </c>
      <c r="H1304" s="27" t="str">
        <f>VLOOKUP(B1304,'大货清单（不定期按GOMS更新）'!A:H,7,0)</f>
        <v>Black &amp; White</v>
      </c>
      <c r="I1304" s="27" t="str">
        <f>VLOOKUP(B1304,'大货清单（不定期按GOMS更新）'!A:F,6,FALSE)</f>
        <v>ACTIVE</v>
      </c>
      <c r="J1304" s="27" t="str">
        <f>VLOOKUP(B1304,'大货清单（不定期按GOMS更新）'!A:K,11,FALSE)</f>
        <v>9.9</v>
      </c>
      <c r="K1304" s="27" t="str">
        <f>VLOOKUP(B1304,'大货清单（不定期按GOMS更新）'!A:N,12,FALSE)</f>
        <v>760</v>
      </c>
      <c r="L1304" s="27" t="str">
        <f>VLOOKUP(B1304,'大货清单（不定期按GOMS更新）'!A:M,13,FALSE)</f>
        <v>332</v>
      </c>
      <c r="M1304" s="27" t="str">
        <f>VLOOKUP(B1304,'大货清单（不定期按GOMS更新）'!A:N,14,FALSE)</f>
        <v>318</v>
      </c>
      <c r="N1304" s="59" t="s">
        <v>1334</v>
      </c>
      <c r="O1304" s="27">
        <f>IFERROR(VLOOKUP(N1304,'散件迭代（不定期更新）'!C:J,8,FALSE),0)</f>
        <v>0</v>
      </c>
      <c r="P1304" s="27" t="str">
        <f>IFERROR(VLOOKUP(N1304,'散件（更新）'!B:H,3,FALSE),0)</f>
        <v>206-2028-0804</v>
      </c>
      <c r="Q1304" s="27" t="str">
        <f>VLOOKUP(N1304,'散件（更新）'!B:H,2,FALSE)</f>
        <v>114-20280804</v>
      </c>
      <c r="R1304" s="27" t="str">
        <f>VLOOKUP(N1304,'散件（更新）'!B:H,7,FALSE)</f>
        <v>Crevice Tool</v>
      </c>
      <c r="S1304" s="27" t="str">
        <f>VLOOKUP(N1304,'散件（更新）'!B:E,4,FALSE)</f>
        <v>https://tineco-yxzt.oss-accelerate.aliyuncs.com/product/114-20280804.png</v>
      </c>
      <c r="T1304" s="27" t="s">
        <v>8759</v>
      </c>
      <c r="U1304" s="28" t="str">
        <f>VLOOKUP(N1304,'散件（更新）'!B:G,6,FALSE)</f>
        <v>扁吸小口径</v>
      </c>
      <c r="V1304" s="28" t="str">
        <f>VLOOKUP(N1304,'散件（更新）'!B:I,8,FALSE)</f>
        <v>6972200195791</v>
      </c>
    </row>
    <row r="1305" spans="1:22" ht="20.149999999999999" customHeight="1">
      <c r="A1305" s="57">
        <v>46169</v>
      </c>
      <c r="B1305" s="59" t="s">
        <v>13718</v>
      </c>
      <c r="C1305" s="27" t="str">
        <f>VLOOKUP(B1305,'大货清单（不定期按GOMS更新）'!A:H,8,0)</f>
        <v>107-24810101</v>
      </c>
      <c r="D1305" s="27" t="str">
        <f>VLOOKUP(B1305,'大货清单（不定期按GOMS更新）'!A:C,3,0)</f>
        <v>ZB2481A-01</v>
      </c>
      <c r="E1305" s="27" t="str">
        <f>VLOOKUP(B1305,'大货清单（不定期按GOMS更新）'!A:H,4,0)</f>
        <v>DE,FR,IT,ES,PL,SE,NL,BE</v>
      </c>
      <c r="F1305" s="27" t="str">
        <f>VLOOKUP(B1305,'大货清单（不定期按GOMS更新）'!A:H,2,0)</f>
        <v>PURE ONE A90S</v>
      </c>
      <c r="G1305" s="28" t="str">
        <f>VLOOKUP(B1305,'大货清单（不定期按GOMS更新）'!A:I,9,FALSE)</f>
        <v>6932485011353</v>
      </c>
      <c r="H1305" s="27" t="str">
        <f>VLOOKUP(B1305,'大货清单（不定期按GOMS更新）'!A:H,7,0)</f>
        <v>Gunmetal Gray</v>
      </c>
      <c r="I1305" s="27" t="str">
        <f>VLOOKUP(B1305,'大货清单（不定期按GOMS更新）'!A:F,6,FALSE)</f>
        <v>ACTIVE</v>
      </c>
      <c r="J1305" s="27" t="str">
        <f>VLOOKUP(B1305,'大货清单（不定期按GOMS更新）'!A:K,11,FALSE)</f>
        <v>10.7</v>
      </c>
      <c r="K1305" s="27" t="str">
        <f>VLOOKUP(B1305,'大货清单（不定期按GOMS更新）'!A:N,12,FALSE)</f>
        <v>808</v>
      </c>
      <c r="L1305" s="27" t="str">
        <f>VLOOKUP(B1305,'大货清单（不定期按GOMS更新）'!A:M,13,FALSE)</f>
        <v>257</v>
      </c>
      <c r="M1305" s="27" t="str">
        <f>VLOOKUP(B1305,'大货清单（不定期按GOMS更新）'!A:N,14,FALSE)</f>
        <v>336</v>
      </c>
      <c r="N1305" s="59" t="s">
        <v>15646</v>
      </c>
      <c r="O1305" s="27">
        <f>IFERROR(VLOOKUP(N1305,'散件迭代（不定期更新）'!C:J,8,FALSE),0)</f>
        <v>0</v>
      </c>
      <c r="P1305" s="27">
        <f>IFERROR(VLOOKUP(N1305,'散件（更新）'!B:H,3,FALSE),0)</f>
        <v>0</v>
      </c>
      <c r="Q1305" s="27" t="str">
        <f>VLOOKUP(N1305,'散件（更新）'!B:H,2,FALSE)</f>
        <v>114-24810012</v>
      </c>
      <c r="R1305" s="27" t="str">
        <f>VLOOKUP(N1305,'散件（更新）'!B:H,7,FALSE)</f>
        <v>2-In-1 Dusting Brush</v>
      </c>
      <c r="S1305" s="27" t="str">
        <f>VLOOKUP(N1305,'散件（更新）'!B:E,4,FALSE)</f>
        <v>https://tineco-yxzt.oss-accelerate.aliyuncs.com/20250827/AA2532erheyizuheshua_1756284985637.jpg</v>
      </c>
      <c r="T1305" s="27" t="s">
        <v>8759</v>
      </c>
      <c r="U1305" s="28" t="str">
        <f>VLOOKUP(N1305,'散件（更新）'!B:G,6,FALSE)</f>
        <v>SP;ZB2481-01;AA2532二合一组合刷</v>
      </c>
      <c r="V1305" s="28">
        <f>VLOOKUP(N1305,'散件（更新）'!B:I,8,FALSE)</f>
        <v>6932485011858</v>
      </c>
    </row>
    <row r="1306" spans="1:22" ht="20.149999999999999" customHeight="1">
      <c r="A1306" s="57">
        <v>46169</v>
      </c>
      <c r="B1306" s="59" t="s">
        <v>13718</v>
      </c>
      <c r="C1306" s="27" t="str">
        <f>VLOOKUP(B1306,'大货清单（不定期按GOMS更新）'!A:H,8,0)</f>
        <v>107-24810101</v>
      </c>
      <c r="D1306" s="27" t="str">
        <f>VLOOKUP(B1306,'大货清单（不定期按GOMS更新）'!A:C,3,0)</f>
        <v>ZB2481A-01</v>
      </c>
      <c r="E1306" s="27" t="str">
        <f>VLOOKUP(B1306,'大货清单（不定期按GOMS更新）'!A:H,4,0)</f>
        <v>DE,FR,IT,ES,PL,SE,NL,BE</v>
      </c>
      <c r="F1306" s="27" t="str">
        <f>VLOOKUP(B1306,'大货清单（不定期按GOMS更新）'!A:H,2,0)</f>
        <v>PURE ONE A90S</v>
      </c>
      <c r="G1306" s="28" t="str">
        <f>VLOOKUP(B1306,'大货清单（不定期按GOMS更新）'!A:I,9,FALSE)</f>
        <v>6932485011353</v>
      </c>
      <c r="H1306" s="27" t="str">
        <f>VLOOKUP(B1306,'大货清单（不定期按GOMS更新）'!A:H,7,0)</f>
        <v>Gunmetal Gray</v>
      </c>
      <c r="I1306" s="27" t="str">
        <f>VLOOKUP(B1306,'大货清单（不定期按GOMS更新）'!A:F,6,FALSE)</f>
        <v>ACTIVE</v>
      </c>
      <c r="J1306" s="27" t="str">
        <f>VLOOKUP(B1306,'大货清单（不定期按GOMS更新）'!A:K,11,FALSE)</f>
        <v>10.7</v>
      </c>
      <c r="K1306" s="27" t="str">
        <f>VLOOKUP(B1306,'大货清单（不定期按GOMS更新）'!A:N,12,FALSE)</f>
        <v>808</v>
      </c>
      <c r="L1306" s="27" t="str">
        <f>VLOOKUP(B1306,'大货清单（不定期按GOMS更新）'!A:M,13,FALSE)</f>
        <v>257</v>
      </c>
      <c r="M1306" s="27" t="str">
        <f>VLOOKUP(B1306,'大货清单（不定期按GOMS更新）'!A:N,14,FALSE)</f>
        <v>336</v>
      </c>
      <c r="N1306" s="59" t="s">
        <v>14698</v>
      </c>
      <c r="O1306" s="27">
        <f>IFERROR(VLOOKUP(N1306,'散件迭代（不定期更新）'!C:J,8,FALSE),0)</f>
        <v>0</v>
      </c>
      <c r="P1306" s="27">
        <f>IFERROR(VLOOKUP(N1306,'散件（更新）'!B:H,3,FALSE),0)</f>
        <v>0</v>
      </c>
      <c r="Q1306" s="27" t="str">
        <f>VLOOKUP(N1306,'散件（更新）'!B:H,2,FALSE)</f>
        <v>114-24810007</v>
      </c>
      <c r="R1306" s="27" t="str">
        <f>VLOOKUP(N1306,'散件（更新）'!B:H,7,FALSE)</f>
        <v>Mini Power Brush</v>
      </c>
      <c r="S1306" s="27" t="str">
        <f>VLOOKUP(N1306,'散件（更新）'!B:E,4,FALSE)</f>
        <v>https://tineco-yxzt.oss-accelerate.aliyuncs.com/20250827/chumaoxiaodiandong_1756285454228.png</v>
      </c>
      <c r="T1306" s="27" t="s">
        <v>8759</v>
      </c>
      <c r="U1306" s="28" t="str">
        <f>VLOOKUP(N1306,'散件（更新）'!B:G,6,FALSE)</f>
        <v>SP;ZB2481-01;除毛小电动</v>
      </c>
      <c r="V1306" s="28">
        <f>VLOOKUP(N1306,'散件（更新）'!B:I,8,FALSE)</f>
        <v>6932485011803</v>
      </c>
    </row>
    <row r="1307" spans="1:22" ht="20.149999999999999" customHeight="1">
      <c r="A1307" s="57">
        <v>46169</v>
      </c>
      <c r="B1307" s="58" t="s">
        <v>13718</v>
      </c>
      <c r="C1307" s="27" t="str">
        <f>VLOOKUP(B1307,'大货清单（不定期按GOMS更新）'!A:H,8,0)</f>
        <v>107-24810101</v>
      </c>
      <c r="D1307" s="27" t="str">
        <f>VLOOKUP(B1307,'大货清单（不定期按GOMS更新）'!A:C,3,0)</f>
        <v>ZB2481A-01</v>
      </c>
      <c r="E1307" s="27" t="str">
        <f>VLOOKUP(B1307,'大货清单（不定期按GOMS更新）'!A:H,4,0)</f>
        <v>DE,FR,IT,ES,PL,SE,NL,BE</v>
      </c>
      <c r="F1307" s="27" t="str">
        <f>VLOOKUP(B1307,'大货清单（不定期按GOMS更新）'!A:H,2,0)</f>
        <v>PURE ONE A90S</v>
      </c>
      <c r="G1307" s="28" t="str">
        <f>VLOOKUP(B1307,'大货清单（不定期按GOMS更新）'!A:I,9,FALSE)</f>
        <v>6932485011353</v>
      </c>
      <c r="H1307" s="27" t="str">
        <f>VLOOKUP(B1307,'大货清单（不定期按GOMS更新）'!A:H,7,0)</f>
        <v>Gunmetal Gray</v>
      </c>
      <c r="I1307" s="27" t="str">
        <f>VLOOKUP(B1307,'大货清单（不定期按GOMS更新）'!A:F,6,FALSE)</f>
        <v>ACTIVE</v>
      </c>
      <c r="J1307" s="27" t="str">
        <f>VLOOKUP(B1307,'大货清单（不定期按GOMS更新）'!A:K,11,FALSE)</f>
        <v>10.7</v>
      </c>
      <c r="K1307" s="27" t="str">
        <f>VLOOKUP(B1307,'大货清单（不定期按GOMS更新）'!A:N,12,FALSE)</f>
        <v>808</v>
      </c>
      <c r="L1307" s="27" t="str">
        <f>VLOOKUP(B1307,'大货清单（不定期按GOMS更新）'!A:M,13,FALSE)</f>
        <v>257</v>
      </c>
      <c r="M1307" s="27" t="str">
        <f>VLOOKUP(B1307,'大货清单（不定期按GOMS更新）'!A:N,14,FALSE)</f>
        <v>336</v>
      </c>
      <c r="N1307" s="58" t="s">
        <v>15699</v>
      </c>
      <c r="O1307" s="27">
        <f>IFERROR(VLOOKUP(N1307,'散件迭代（不定期更新）'!C:J,8,FALSE),0)</f>
        <v>0</v>
      </c>
      <c r="P1307" s="27">
        <f>IFERROR(VLOOKUP(N1307,'散件（更新）'!B:H,3,FALSE),0)</f>
        <v>0</v>
      </c>
      <c r="Q1307" s="27" t="str">
        <f>VLOOKUP(N1307,'散件（更新）'!B:H,2,FALSE)</f>
        <v>114-24810006</v>
      </c>
      <c r="R1307" s="27" t="str">
        <f>VLOOKUP(N1307,'散件（更新）'!B:H,7,FALSE)</f>
        <v>Carpet Brush</v>
      </c>
      <c r="S1307" s="27" t="str">
        <f>VLOOKUP(N1307,'散件（更新）'!B:E,4,FALSE)</f>
        <v>https://tineco-yxzt.oss-accelerate.aliyuncs.com/20250827/dishuazujian_1756284474081.jpg</v>
      </c>
      <c r="T1307" s="27" t="s">
        <v>8759</v>
      </c>
      <c r="U1307" s="28" t="str">
        <f>VLOOKUP(N1307,'散件（更新）'!B:G,6,FALSE)</f>
        <v>SP;ZB2481-01;地刷组件</v>
      </c>
      <c r="V1307" s="28">
        <f>VLOOKUP(N1307,'散件（更新）'!B:I,8,FALSE)</f>
        <v>6932485011797</v>
      </c>
    </row>
    <row r="1308" spans="1:22" ht="20.149999999999999" customHeight="1">
      <c r="A1308" s="57">
        <v>46169</v>
      </c>
      <c r="B1308" s="58" t="s">
        <v>13718</v>
      </c>
      <c r="C1308" s="27" t="str">
        <f>VLOOKUP(B1308,'大货清单（不定期按GOMS更新）'!A:H,8,0)</f>
        <v>107-24810101</v>
      </c>
      <c r="D1308" s="27" t="str">
        <f>VLOOKUP(B1308,'大货清单（不定期按GOMS更新）'!A:C,3,0)</f>
        <v>ZB2481A-01</v>
      </c>
      <c r="E1308" s="27" t="str">
        <f>VLOOKUP(B1308,'大货清单（不定期按GOMS更新）'!A:H,4,0)</f>
        <v>DE,FR,IT,ES,PL,SE,NL,BE</v>
      </c>
      <c r="F1308" s="27" t="str">
        <f>VLOOKUP(B1308,'大货清单（不定期按GOMS更新）'!A:H,2,0)</f>
        <v>PURE ONE A90S</v>
      </c>
      <c r="G1308" s="28" t="str">
        <f>VLOOKUP(B1308,'大货清单（不定期按GOMS更新）'!A:I,9,FALSE)</f>
        <v>6932485011353</v>
      </c>
      <c r="H1308" s="27" t="str">
        <f>VLOOKUP(B1308,'大货清单（不定期按GOMS更新）'!A:H,7,0)</f>
        <v>Gunmetal Gray</v>
      </c>
      <c r="I1308" s="27" t="str">
        <f>VLOOKUP(B1308,'大货清单（不定期按GOMS更新）'!A:F,6,FALSE)</f>
        <v>ACTIVE</v>
      </c>
      <c r="J1308" s="27" t="str">
        <f>VLOOKUP(B1308,'大货清单（不定期按GOMS更新）'!A:K,11,FALSE)</f>
        <v>10.7</v>
      </c>
      <c r="K1308" s="27" t="str">
        <f>VLOOKUP(B1308,'大货清单（不定期按GOMS更新）'!A:N,12,FALSE)</f>
        <v>808</v>
      </c>
      <c r="L1308" s="27" t="str">
        <f>VLOOKUP(B1308,'大货清单（不定期按GOMS更新）'!A:M,13,FALSE)</f>
        <v>257</v>
      </c>
      <c r="M1308" s="27" t="str">
        <f>VLOOKUP(B1308,'大货清单（不定期按GOMS更新）'!A:N,14,FALSE)</f>
        <v>336</v>
      </c>
      <c r="N1308" s="58" t="s">
        <v>14494</v>
      </c>
      <c r="O1308" s="27">
        <f>IFERROR(VLOOKUP(N1308,'散件迭代（不定期更新）'!C:J,8,FALSE),0)</f>
        <v>0</v>
      </c>
      <c r="P1308" s="27">
        <f>IFERROR(VLOOKUP(N1308,'散件（更新）'!B:H,3,FALSE),0)</f>
        <v>0</v>
      </c>
      <c r="Q1308" s="27" t="str">
        <f>VLOOKUP(N1308,'散件（更新）'!B:H,2,FALSE)</f>
        <v>114-24810008</v>
      </c>
      <c r="R1308" s="27" t="str">
        <f>VLOOKUP(N1308,'散件（更新）'!B:H,7,FALSE)</f>
        <v>Soft Dusting Brush</v>
      </c>
      <c r="S1308" s="27" t="str">
        <f>VLOOKUP(N1308,'散件（更新）'!B:E,4,FALSE)</f>
        <v>https://tineco-yxzt.oss-accelerate.aliyuncs.com/20250827/wanzheguanzujian_1756285414879.png</v>
      </c>
      <c r="T1308" s="27" t="s">
        <v>8759</v>
      </c>
      <c r="U1308" s="28" t="str">
        <f>VLOOKUP(N1308,'散件（更新）'!B:G,6,FALSE)</f>
        <v>SP;ZB2481-01;AA2530家电刷</v>
      </c>
      <c r="V1308" s="28">
        <f>VLOOKUP(N1308,'散件（更新）'!B:I,8,FALSE)</f>
        <v>6932485011810</v>
      </c>
    </row>
    <row r="1309" spans="1:22" ht="20.149999999999999" customHeight="1">
      <c r="A1309" s="57">
        <v>46169</v>
      </c>
      <c r="B1309" s="58" t="s">
        <v>13718</v>
      </c>
      <c r="C1309" s="27" t="str">
        <f>VLOOKUP(B1309,'大货清单（不定期按GOMS更新）'!A:H,8,0)</f>
        <v>107-24810101</v>
      </c>
      <c r="D1309" s="27" t="str">
        <f>VLOOKUP(B1309,'大货清单（不定期按GOMS更新）'!A:C,3,0)</f>
        <v>ZB2481A-01</v>
      </c>
      <c r="E1309" s="27" t="str">
        <f>VLOOKUP(B1309,'大货清单（不定期按GOMS更新）'!A:H,4,0)</f>
        <v>DE,FR,IT,ES,PL,SE,NL,BE</v>
      </c>
      <c r="F1309" s="27" t="str">
        <f>VLOOKUP(B1309,'大货清单（不定期按GOMS更新）'!A:H,2,0)</f>
        <v>PURE ONE A90S</v>
      </c>
      <c r="G1309" s="28" t="str">
        <f>VLOOKUP(B1309,'大货清单（不定期按GOMS更新）'!A:I,9,FALSE)</f>
        <v>6932485011353</v>
      </c>
      <c r="H1309" s="27" t="str">
        <f>VLOOKUP(B1309,'大货清单（不定期按GOMS更新）'!A:H,7,0)</f>
        <v>Gunmetal Gray</v>
      </c>
      <c r="I1309" s="27" t="str">
        <f>VLOOKUP(B1309,'大货清单（不定期按GOMS更新）'!A:F,6,FALSE)</f>
        <v>ACTIVE</v>
      </c>
      <c r="J1309" s="27" t="str">
        <f>VLOOKUP(B1309,'大货清单（不定期按GOMS更新）'!A:K,11,FALSE)</f>
        <v>10.7</v>
      </c>
      <c r="K1309" s="27" t="str">
        <f>VLOOKUP(B1309,'大货清单（不定期按GOMS更新）'!A:N,12,FALSE)</f>
        <v>808</v>
      </c>
      <c r="L1309" s="27" t="str">
        <f>VLOOKUP(B1309,'大货清单（不定期按GOMS更新）'!A:M,13,FALSE)</f>
        <v>257</v>
      </c>
      <c r="M1309" s="27" t="str">
        <f>VLOOKUP(B1309,'大货清单（不定期按GOMS更新）'!A:N,14,FALSE)</f>
        <v>336</v>
      </c>
      <c r="N1309" s="58" t="s">
        <v>14903</v>
      </c>
      <c r="O1309" s="27">
        <f>IFERROR(VLOOKUP(N1309,'散件迭代（不定期更新）'!C:J,8,FALSE),0)</f>
        <v>0</v>
      </c>
      <c r="P1309" s="27">
        <f>IFERROR(VLOOKUP(N1309,'散件（更新）'!B:H,3,FALSE),0)</f>
        <v>0</v>
      </c>
      <c r="Q1309" s="27" t="str">
        <f>VLOOKUP(N1309,'散件（更新）'!B:H,2,FALSE)</f>
        <v>114-24810010</v>
      </c>
      <c r="R1309" s="27" t="str">
        <f>VLOOKUP(N1309,'散件（更新）'!B:H,7,FALSE)</f>
        <v>Filter</v>
      </c>
      <c r="S1309" s="27" t="str">
        <f>VLOOKUP(N1309,'散件（更新）'!B:E,4,FALSE)</f>
        <v>https://tineco-yxzt.oss-accelerate.aliyuncs.com/20250827/guolu:mianzujian_1756285066134.jpg</v>
      </c>
      <c r="T1309" s="27" t="s">
        <v>8759</v>
      </c>
      <c r="U1309" s="28" t="str">
        <f>VLOOKUP(N1309,'散件（更新）'!B:G,6,FALSE)</f>
        <v>SP;ZB2481-01;过滤棉组件</v>
      </c>
      <c r="V1309" s="28">
        <f>VLOOKUP(N1309,'散件（更新）'!B:I,8,FALSE)</f>
        <v>6932485011834</v>
      </c>
    </row>
    <row r="1310" spans="1:22" ht="20.149999999999999" customHeight="1">
      <c r="A1310" s="57">
        <v>46169</v>
      </c>
      <c r="B1310" s="58" t="s">
        <v>13718</v>
      </c>
      <c r="C1310" s="27" t="str">
        <f>VLOOKUP(B1310,'大货清单（不定期按GOMS更新）'!A:H,8,0)</f>
        <v>107-24810101</v>
      </c>
      <c r="D1310" s="27" t="str">
        <f>VLOOKUP(B1310,'大货清单（不定期按GOMS更新）'!A:C,3,0)</f>
        <v>ZB2481A-01</v>
      </c>
      <c r="E1310" s="27" t="str">
        <f>VLOOKUP(B1310,'大货清单（不定期按GOMS更新）'!A:H,4,0)</f>
        <v>DE,FR,IT,ES,PL,SE,NL,BE</v>
      </c>
      <c r="F1310" s="27" t="str">
        <f>VLOOKUP(B1310,'大货清单（不定期按GOMS更新）'!A:H,2,0)</f>
        <v>PURE ONE A90S</v>
      </c>
      <c r="G1310" s="28" t="str">
        <f>VLOOKUP(B1310,'大货清单（不定期按GOMS更新）'!A:I,9,FALSE)</f>
        <v>6932485011353</v>
      </c>
      <c r="H1310" s="27" t="str">
        <f>VLOOKUP(B1310,'大货清单（不定期按GOMS更新）'!A:H,7,0)</f>
        <v>Gunmetal Gray</v>
      </c>
      <c r="I1310" s="27" t="str">
        <f>VLOOKUP(B1310,'大货清单（不定期按GOMS更新）'!A:F,6,FALSE)</f>
        <v>ACTIVE</v>
      </c>
      <c r="J1310" s="27" t="str">
        <f>VLOOKUP(B1310,'大货清单（不定期按GOMS更新）'!A:K,11,FALSE)</f>
        <v>10.7</v>
      </c>
      <c r="K1310" s="27" t="str">
        <f>VLOOKUP(B1310,'大货清单（不定期按GOMS更新）'!A:N,12,FALSE)</f>
        <v>808</v>
      </c>
      <c r="L1310" s="27" t="str">
        <f>VLOOKUP(B1310,'大货清单（不定期按GOMS更新）'!A:M,13,FALSE)</f>
        <v>257</v>
      </c>
      <c r="M1310" s="27" t="str">
        <f>VLOOKUP(B1310,'大货清单（不定期按GOMS更新）'!A:N,14,FALSE)</f>
        <v>336</v>
      </c>
      <c r="N1310" s="58" t="s">
        <v>14733</v>
      </c>
      <c r="O1310" s="27">
        <f>IFERROR(VLOOKUP(N1310,'散件迭代（不定期更新）'!C:J,8,FALSE),0)</f>
        <v>0</v>
      </c>
      <c r="P1310" s="27">
        <f>IFERROR(VLOOKUP(N1310,'散件（更新）'!B:H,3,FALSE),0)</f>
        <v>0</v>
      </c>
      <c r="Q1310" s="27" t="str">
        <f>VLOOKUP(N1310,'散件（更新）'!B:H,2,FALSE)</f>
        <v>114-24810103</v>
      </c>
      <c r="R1310" s="27" t="str">
        <f>VLOOKUP(N1310,'散件（更新）'!B:H,7,FALSE)</f>
        <v>Main Body</v>
      </c>
      <c r="S1310" s="27" t="str">
        <f>VLOOKUP(N1310,'散件（更新）'!B:E,4,FALSE)</f>
        <v>https://tineco-yxzt.oss-accelerate.aliyuncs.com/20250827/shouchizujian_1756284551595.jpg</v>
      </c>
      <c r="T1310" s="27" t="s">
        <v>8759</v>
      </c>
      <c r="U1310" s="28" t="str">
        <f>VLOOKUP(N1310,'散件（更新）'!B:G,6,FALSE)</f>
        <v>SP;ZB2481A-01;手持组件</v>
      </c>
      <c r="V1310" s="28">
        <f>VLOOKUP(N1310,'散件（更新）'!B:I,8,FALSE)</f>
        <v>6932485011933</v>
      </c>
    </row>
    <row r="1311" spans="1:22" ht="20.149999999999999" customHeight="1">
      <c r="A1311" s="57">
        <v>46169</v>
      </c>
      <c r="B1311" s="58" t="s">
        <v>13718</v>
      </c>
      <c r="C1311" s="27" t="str">
        <f>VLOOKUP(B1311,'大货清单（不定期按GOMS更新）'!A:H,8,0)</f>
        <v>107-24810101</v>
      </c>
      <c r="D1311" s="27" t="str">
        <f>VLOOKUP(B1311,'大货清单（不定期按GOMS更新）'!A:C,3,0)</f>
        <v>ZB2481A-01</v>
      </c>
      <c r="E1311" s="27" t="str">
        <f>VLOOKUP(B1311,'大货清单（不定期按GOMS更新）'!A:H,4,0)</f>
        <v>DE,FR,IT,ES,PL,SE,NL,BE</v>
      </c>
      <c r="F1311" s="27" t="str">
        <f>VLOOKUP(B1311,'大货清单（不定期按GOMS更新）'!A:H,2,0)</f>
        <v>PURE ONE A90S</v>
      </c>
      <c r="G1311" s="28" t="str">
        <f>VLOOKUP(B1311,'大货清单（不定期按GOMS更新）'!A:I,9,FALSE)</f>
        <v>6932485011353</v>
      </c>
      <c r="H1311" s="27" t="str">
        <f>VLOOKUP(B1311,'大货清单（不定期按GOMS更新）'!A:H,7,0)</f>
        <v>Gunmetal Gray</v>
      </c>
      <c r="I1311" s="27" t="str">
        <f>VLOOKUP(B1311,'大货清单（不定期按GOMS更新）'!A:F,6,FALSE)</f>
        <v>ACTIVE</v>
      </c>
      <c r="J1311" s="27" t="str">
        <f>VLOOKUP(B1311,'大货清单（不定期按GOMS更新）'!A:K,11,FALSE)</f>
        <v>10.7</v>
      </c>
      <c r="K1311" s="27" t="str">
        <f>VLOOKUP(B1311,'大货清单（不定期按GOMS更新）'!A:N,12,FALSE)</f>
        <v>808</v>
      </c>
      <c r="L1311" s="27" t="str">
        <f>VLOOKUP(B1311,'大货清单（不定期按GOMS更新）'!A:M,13,FALSE)</f>
        <v>257</v>
      </c>
      <c r="M1311" s="27" t="str">
        <f>VLOOKUP(B1311,'大货清单（不定期按GOMS更新）'!A:N,14,FALSE)</f>
        <v>336</v>
      </c>
      <c r="N1311" s="58" t="s">
        <v>15902</v>
      </c>
      <c r="O1311" s="27">
        <f>IFERROR(VLOOKUP(N1311,'散件迭代（不定期更新）'!C:J,8,FALSE),0)</f>
        <v>0</v>
      </c>
      <c r="P1311" s="27">
        <f>IFERROR(VLOOKUP(N1311,'散件（更新）'!B:H,3,FALSE),0)</f>
        <v>0</v>
      </c>
      <c r="Q1311" s="27" t="str">
        <f>VLOOKUP(N1311,'散件（更新）'!B:H,2,FALSE)</f>
        <v>114-24810102</v>
      </c>
      <c r="R1311" s="27" t="str">
        <f>VLOOKUP(N1311,'散件（更新）'!B:H,7,FALSE)</f>
        <v>Adapter</v>
      </c>
      <c r="S1311" s="27" t="str">
        <f>VLOOKUP(N1311,'散件（更新）'!B:E,4,FALSE)</f>
        <v>https://tineco-yxzt.oss-accelerate.aliyuncs.com/20250827/shipeiqi_1756284704656.jpg</v>
      </c>
      <c r="T1311" s="27" t="s">
        <v>8759</v>
      </c>
      <c r="U1311" s="28" t="str">
        <f>VLOOKUP(N1311,'散件（更新）'!B:G,6,FALSE)</f>
        <v>SP;ZB2481A-01;适配器</v>
      </c>
      <c r="V1311" s="28">
        <f>VLOOKUP(N1311,'散件（更新）'!B:I,8,FALSE)</f>
        <v>6932485011926</v>
      </c>
    </row>
    <row r="1312" spans="1:22" ht="20.149999999999999" customHeight="1">
      <c r="A1312" s="57">
        <v>46169</v>
      </c>
      <c r="B1312" s="58" t="s">
        <v>13718</v>
      </c>
      <c r="C1312" s="27" t="str">
        <f>VLOOKUP(B1312,'大货清单（不定期按GOMS更新）'!A:H,8,0)</f>
        <v>107-24810101</v>
      </c>
      <c r="D1312" s="27" t="str">
        <f>VLOOKUP(B1312,'大货清单（不定期按GOMS更新）'!A:C,3,0)</f>
        <v>ZB2481A-01</v>
      </c>
      <c r="E1312" s="27" t="str">
        <f>VLOOKUP(B1312,'大货清单（不定期按GOMS更新）'!A:H,4,0)</f>
        <v>DE,FR,IT,ES,PL,SE,NL,BE</v>
      </c>
      <c r="F1312" s="27" t="str">
        <f>VLOOKUP(B1312,'大货清单（不定期按GOMS更新）'!A:H,2,0)</f>
        <v>PURE ONE A90S</v>
      </c>
      <c r="G1312" s="28" t="str">
        <f>VLOOKUP(B1312,'大货清单（不定期按GOMS更新）'!A:I,9,FALSE)</f>
        <v>6932485011353</v>
      </c>
      <c r="H1312" s="27" t="str">
        <f>VLOOKUP(B1312,'大货清单（不定期按GOMS更新）'!A:H,7,0)</f>
        <v>Gunmetal Gray</v>
      </c>
      <c r="I1312" s="27" t="str">
        <f>VLOOKUP(B1312,'大货清单（不定期按GOMS更新）'!A:F,6,FALSE)</f>
        <v>ACTIVE</v>
      </c>
      <c r="J1312" s="27" t="str">
        <f>VLOOKUP(B1312,'大货清单（不定期按GOMS更新）'!A:K,11,FALSE)</f>
        <v>10.7</v>
      </c>
      <c r="K1312" s="27" t="str">
        <f>VLOOKUP(B1312,'大货清单（不定期按GOMS更新）'!A:N,12,FALSE)</f>
        <v>808</v>
      </c>
      <c r="L1312" s="27" t="str">
        <f>VLOOKUP(B1312,'大货清单（不定期按GOMS更新）'!A:M,13,FALSE)</f>
        <v>257</v>
      </c>
      <c r="M1312" s="27" t="str">
        <f>VLOOKUP(B1312,'大货清单（不定期按GOMS更新）'!A:N,14,FALSE)</f>
        <v>336</v>
      </c>
      <c r="N1312" s="58" t="s">
        <v>14603</v>
      </c>
      <c r="O1312" s="27">
        <f>IFERROR(VLOOKUP(N1312,'散件迭代（不定期更新）'!C:J,8,FALSE),0)</f>
        <v>0</v>
      </c>
      <c r="P1312" s="27">
        <f>IFERROR(VLOOKUP(N1312,'散件（更新）'!B:H,3,FALSE),0)</f>
        <v>0</v>
      </c>
      <c r="Q1312" s="27" t="str">
        <f>VLOOKUP(N1312,'散件（更新）'!B:H,2,FALSE)</f>
        <v>114-24810100</v>
      </c>
      <c r="R1312" s="27" t="str">
        <f>VLOOKUP(N1312,'散件（更新）'!B:H,7,FALSE)</f>
        <v>Battery</v>
      </c>
      <c r="S1312" s="27" t="str">
        <f>VLOOKUP(N1312,'散件（更新）'!B:E,4,FALSE)</f>
        <v>https://tineco-yxzt.oss-accelerate.aliyuncs.com/20250827/dianchibaozujian（daimingpai）_1756284765727.jpg</v>
      </c>
      <c r="T1312" s="27" t="s">
        <v>19301</v>
      </c>
      <c r="U1312" s="28" t="str">
        <f>VLOOKUP(N1312,'散件（更新）'!B:G,6,FALSE)</f>
        <v>SP;ZB2481A-01;电池包组件（带铭牌）</v>
      </c>
      <c r="V1312" s="28">
        <f>VLOOKUP(N1312,'散件（更新）'!B:I,8,FALSE)</f>
        <v>6932485011902</v>
      </c>
    </row>
    <row r="1313" spans="1:22" ht="20.149999999999999" customHeight="1">
      <c r="A1313" s="57">
        <v>46169</v>
      </c>
      <c r="B1313" s="58" t="s">
        <v>13718</v>
      </c>
      <c r="C1313" s="27" t="str">
        <f>VLOOKUP(B1313,'大货清单（不定期按GOMS更新）'!A:H,8,0)</f>
        <v>107-24810101</v>
      </c>
      <c r="D1313" s="27" t="str">
        <f>VLOOKUP(B1313,'大货清单（不定期按GOMS更新）'!A:C,3,0)</f>
        <v>ZB2481A-01</v>
      </c>
      <c r="E1313" s="27" t="str">
        <f>VLOOKUP(B1313,'大货清单（不定期按GOMS更新）'!A:H,4,0)</f>
        <v>DE,FR,IT,ES,PL,SE,NL,BE</v>
      </c>
      <c r="F1313" s="27" t="str">
        <f>VLOOKUP(B1313,'大货清单（不定期按GOMS更新）'!A:H,2,0)</f>
        <v>PURE ONE A90S</v>
      </c>
      <c r="G1313" s="28" t="str">
        <f>VLOOKUP(B1313,'大货清单（不定期按GOMS更新）'!A:I,9,FALSE)</f>
        <v>6932485011353</v>
      </c>
      <c r="H1313" s="27" t="str">
        <f>VLOOKUP(B1313,'大货清单（不定期按GOMS更新）'!A:H,7,0)</f>
        <v>Gunmetal Gray</v>
      </c>
      <c r="I1313" s="27" t="str">
        <f>VLOOKUP(B1313,'大货清单（不定期按GOMS更新）'!A:F,6,FALSE)</f>
        <v>ACTIVE</v>
      </c>
      <c r="J1313" s="27" t="str">
        <f>VLOOKUP(B1313,'大货清单（不定期按GOMS更新）'!A:K,11,FALSE)</f>
        <v>10.7</v>
      </c>
      <c r="K1313" s="27" t="str">
        <f>VLOOKUP(B1313,'大货清单（不定期按GOMS更新）'!A:N,12,FALSE)</f>
        <v>808</v>
      </c>
      <c r="L1313" s="27" t="str">
        <f>VLOOKUP(B1313,'大货清单（不定期按GOMS更新）'!A:M,13,FALSE)</f>
        <v>257</v>
      </c>
      <c r="M1313" s="27" t="str">
        <f>VLOOKUP(B1313,'大货清单（不定期按GOMS更新）'!A:N,14,FALSE)</f>
        <v>336</v>
      </c>
      <c r="N1313" s="58" t="s">
        <v>15170</v>
      </c>
      <c r="O1313" s="27">
        <f>IFERROR(VLOOKUP(N1313,'散件迭代（不定期更新）'!C:J,8,FALSE),0)</f>
        <v>0</v>
      </c>
      <c r="P1313" s="27">
        <f>IFERROR(VLOOKUP(N1313,'散件（更新）'!B:H,3,FALSE),0)</f>
        <v>0</v>
      </c>
      <c r="Q1313" s="27" t="str">
        <f>VLOOKUP(N1313,'散件（更新）'!B:H,2,FALSE)</f>
        <v>114-24810101</v>
      </c>
      <c r="R1313" s="27" t="str">
        <f>VLOOKUP(N1313,'散件（更新）'!B:H,7,FALSE)</f>
        <v>Plastic part</v>
      </c>
      <c r="S1313" s="27" t="str">
        <f>VLOOKUP(N1313,'散件（更新）'!B:E,4,FALSE)</f>
        <v>https://tineco-yxzt.oss-accelerate.aliyuncs.com/20250827/chentongzujian_1756284737287.jpg</v>
      </c>
      <c r="T1313" s="27" t="s">
        <v>8759</v>
      </c>
      <c r="U1313" s="28" t="str">
        <f>VLOOKUP(N1313,'散件（更新）'!B:G,6,FALSE)</f>
        <v>SP;ZB2481A-01;尘桶组件</v>
      </c>
      <c r="V1313" s="28">
        <f>VLOOKUP(N1313,'散件（更新）'!B:I,8,FALSE)</f>
        <v>6932485011919</v>
      </c>
    </row>
    <row r="1314" spans="1:22" ht="20.149999999999999" customHeight="1">
      <c r="A1314" s="57">
        <v>46169</v>
      </c>
      <c r="B1314" s="58" t="s">
        <v>13718</v>
      </c>
      <c r="C1314" s="27" t="str">
        <f>VLOOKUP(B1314,'大货清单（不定期按GOMS更新）'!A:H,8,0)</f>
        <v>107-24810101</v>
      </c>
      <c r="D1314" s="27" t="str">
        <f>VLOOKUP(B1314,'大货清单（不定期按GOMS更新）'!A:C,3,0)</f>
        <v>ZB2481A-01</v>
      </c>
      <c r="E1314" s="27" t="str">
        <f>VLOOKUP(B1314,'大货清单（不定期按GOMS更新）'!A:H,4,0)</f>
        <v>DE,FR,IT,ES,PL,SE,NL,BE</v>
      </c>
      <c r="F1314" s="27" t="str">
        <f>VLOOKUP(B1314,'大货清单（不定期按GOMS更新）'!A:H,2,0)</f>
        <v>PURE ONE A90S</v>
      </c>
      <c r="G1314" s="28" t="str">
        <f>VLOOKUP(B1314,'大货清单（不定期按GOMS更新）'!A:I,9,FALSE)</f>
        <v>6932485011353</v>
      </c>
      <c r="H1314" s="27" t="str">
        <f>VLOOKUP(B1314,'大货清单（不定期按GOMS更新）'!A:H,7,0)</f>
        <v>Gunmetal Gray</v>
      </c>
      <c r="I1314" s="27" t="str">
        <f>VLOOKUP(B1314,'大货清单（不定期按GOMS更新）'!A:F,6,FALSE)</f>
        <v>ACTIVE</v>
      </c>
      <c r="J1314" s="27" t="str">
        <f>VLOOKUP(B1314,'大货清单（不定期按GOMS更新）'!A:K,11,FALSE)</f>
        <v>10.7</v>
      </c>
      <c r="K1314" s="27" t="str">
        <f>VLOOKUP(B1314,'大货清单（不定期按GOMS更新）'!A:N,12,FALSE)</f>
        <v>808</v>
      </c>
      <c r="L1314" s="27" t="str">
        <f>VLOOKUP(B1314,'大货清单（不定期按GOMS更新）'!A:M,13,FALSE)</f>
        <v>257</v>
      </c>
      <c r="M1314" s="27" t="str">
        <f>VLOOKUP(B1314,'大货清单（不定期按GOMS更新）'!A:N,14,FALSE)</f>
        <v>336</v>
      </c>
      <c r="N1314" s="58" t="s">
        <v>15355</v>
      </c>
      <c r="O1314" s="27">
        <f>IFERROR(VLOOKUP(N1314,'散件迭代（不定期更新）'!C:J,8,FALSE),0)</f>
        <v>0</v>
      </c>
      <c r="P1314" s="27">
        <f>IFERROR(VLOOKUP(N1314,'散件（更新）'!B:H,3,FALSE),0)</f>
        <v>0</v>
      </c>
      <c r="Q1314" s="27" t="str">
        <f>VLOOKUP(N1314,'散件（更新）'!B:H,2,FALSE)</f>
        <v>114-24810001</v>
      </c>
      <c r="R1314" s="27" t="str">
        <f>VLOOKUP(N1314,'散件（更新）'!B:H,7,FALSE)</f>
        <v>plastic part</v>
      </c>
      <c r="S1314" s="27" t="str">
        <f>VLOOKUP(N1314,'散件（更新）'!B:E,4,FALSE)</f>
        <v>https://tineco-yxzt.oss-accelerate.aliyuncs.com/20250827/fujianjia_1756284278405.jpg</v>
      </c>
      <c r="T1314" s="27" t="s">
        <v>8759</v>
      </c>
      <c r="U1314" s="28" t="str">
        <f>VLOOKUP(N1314,'散件（更新）'!B:G,6,FALSE)</f>
        <v>SP;ZB2481-01;附件架</v>
      </c>
      <c r="V1314" s="28">
        <f>VLOOKUP(N1314,'散件（更新）'!B:I,8,FALSE)</f>
        <v>6932485011742</v>
      </c>
    </row>
    <row r="1315" spans="1:22" ht="20.149999999999999" customHeight="1">
      <c r="A1315" s="57">
        <v>46169</v>
      </c>
      <c r="B1315" s="58" t="s">
        <v>13718</v>
      </c>
      <c r="C1315" s="27" t="str">
        <f>VLOOKUP(B1315,'大货清单（不定期按GOMS更新）'!A:H,8,0)</f>
        <v>107-24810101</v>
      </c>
      <c r="D1315" s="27" t="str">
        <f>VLOOKUP(B1315,'大货清单（不定期按GOMS更新）'!A:C,3,0)</f>
        <v>ZB2481A-01</v>
      </c>
      <c r="E1315" s="27" t="str">
        <f>VLOOKUP(B1315,'大货清单（不定期按GOMS更新）'!A:H,4,0)</f>
        <v>DE,FR,IT,ES,PL,SE,NL,BE</v>
      </c>
      <c r="F1315" s="27" t="str">
        <f>VLOOKUP(B1315,'大货清单（不定期按GOMS更新）'!A:H,2,0)</f>
        <v>PURE ONE A90S</v>
      </c>
      <c r="G1315" s="28" t="str">
        <f>VLOOKUP(B1315,'大货清单（不定期按GOMS更新）'!A:I,9,FALSE)</f>
        <v>6932485011353</v>
      </c>
      <c r="H1315" s="27" t="str">
        <f>VLOOKUP(B1315,'大货清单（不定期按GOMS更新）'!A:H,7,0)</f>
        <v>Gunmetal Gray</v>
      </c>
      <c r="I1315" s="27" t="str">
        <f>VLOOKUP(B1315,'大货清单（不定期按GOMS更新）'!A:F,6,FALSE)</f>
        <v>ACTIVE</v>
      </c>
      <c r="J1315" s="27" t="str">
        <f>VLOOKUP(B1315,'大货清单（不定期按GOMS更新）'!A:K,11,FALSE)</f>
        <v>10.7</v>
      </c>
      <c r="K1315" s="27" t="str">
        <f>VLOOKUP(B1315,'大货清单（不定期按GOMS更新）'!A:N,12,FALSE)</f>
        <v>808</v>
      </c>
      <c r="L1315" s="27" t="str">
        <f>VLOOKUP(B1315,'大货清单（不定期按GOMS更新）'!A:M,13,FALSE)</f>
        <v>257</v>
      </c>
      <c r="M1315" s="27" t="str">
        <f>VLOOKUP(B1315,'大货清单（不定期按GOMS更新）'!A:N,14,FALSE)</f>
        <v>336</v>
      </c>
      <c r="N1315" s="58" t="s">
        <v>14415</v>
      </c>
      <c r="O1315" s="27">
        <f>IFERROR(VLOOKUP(N1315,'散件迭代（不定期更新）'!C:J,8,FALSE),0)</f>
        <v>0</v>
      </c>
      <c r="P1315" s="27">
        <f>IFERROR(VLOOKUP(N1315,'散件（更新）'!B:H,3,FALSE),0)</f>
        <v>0</v>
      </c>
      <c r="Q1315" s="27" t="str">
        <f>VLOOKUP(N1315,'散件（更新）'!B:H,2,FALSE)</f>
        <v>114-24810002</v>
      </c>
      <c r="R1315" s="27" t="str">
        <f>VLOOKUP(N1315,'散件（更新）'!B:H,7,FALSE)</f>
        <v>plastic part</v>
      </c>
      <c r="S1315" s="27" t="str">
        <f>VLOOKUP(N1315,'散件（更新）'!B:E,4,FALSE)</f>
        <v>https://tineco-yxzt.oss-accelerate.aliyuncs.com/20250827/shounazuodizuozujian_1756284308764.jpg</v>
      </c>
      <c r="T1315" s="27" t="s">
        <v>8759</v>
      </c>
      <c r="U1315" s="28" t="str">
        <f>VLOOKUP(N1315,'散件（更新）'!B:G,6,FALSE)</f>
        <v>SP;ZB2481-01;收纳座底座组件</v>
      </c>
      <c r="V1315" s="28">
        <f>VLOOKUP(N1315,'散件（更新）'!B:I,8,FALSE)</f>
        <v>6932485011759</v>
      </c>
    </row>
    <row r="1316" spans="1:22" ht="20.149999999999999" customHeight="1">
      <c r="A1316" s="57">
        <v>46169</v>
      </c>
      <c r="B1316" s="58" t="s">
        <v>13718</v>
      </c>
      <c r="C1316" s="27" t="str">
        <f>VLOOKUP(B1316,'大货清单（不定期按GOMS更新）'!A:H,8,0)</f>
        <v>107-24810101</v>
      </c>
      <c r="D1316" s="27" t="str">
        <f>VLOOKUP(B1316,'大货清单（不定期按GOMS更新）'!A:C,3,0)</f>
        <v>ZB2481A-01</v>
      </c>
      <c r="E1316" s="27" t="str">
        <f>VLOOKUP(B1316,'大货清单（不定期按GOMS更新）'!A:H,4,0)</f>
        <v>DE,FR,IT,ES,PL,SE,NL,BE</v>
      </c>
      <c r="F1316" s="27" t="str">
        <f>VLOOKUP(B1316,'大货清单（不定期按GOMS更新）'!A:H,2,0)</f>
        <v>PURE ONE A90S</v>
      </c>
      <c r="G1316" s="28" t="str">
        <f>VLOOKUP(B1316,'大货清单（不定期按GOMS更新）'!A:I,9,FALSE)</f>
        <v>6932485011353</v>
      </c>
      <c r="H1316" s="27" t="str">
        <f>VLOOKUP(B1316,'大货清单（不定期按GOMS更新）'!A:H,7,0)</f>
        <v>Gunmetal Gray</v>
      </c>
      <c r="I1316" s="27" t="str">
        <f>VLOOKUP(B1316,'大货清单（不定期按GOMS更新）'!A:F,6,FALSE)</f>
        <v>ACTIVE</v>
      </c>
      <c r="J1316" s="27" t="str">
        <f>VLOOKUP(B1316,'大货清单（不定期按GOMS更新）'!A:K,11,FALSE)</f>
        <v>10.7</v>
      </c>
      <c r="K1316" s="27" t="str">
        <f>VLOOKUP(B1316,'大货清单（不定期按GOMS更新）'!A:N,12,FALSE)</f>
        <v>808</v>
      </c>
      <c r="L1316" s="27" t="str">
        <f>VLOOKUP(B1316,'大货清单（不定期按GOMS更新）'!A:M,13,FALSE)</f>
        <v>257</v>
      </c>
      <c r="M1316" s="27" t="str">
        <f>VLOOKUP(B1316,'大货清单（不定期按GOMS更新）'!A:N,14,FALSE)</f>
        <v>336</v>
      </c>
      <c r="N1316" s="58" t="s">
        <v>15544</v>
      </c>
      <c r="O1316" s="27">
        <f>IFERROR(VLOOKUP(N1316,'散件迭代（不定期更新）'!C:J,8,FALSE),0)</f>
        <v>0</v>
      </c>
      <c r="P1316" s="27">
        <f>IFERROR(VLOOKUP(N1316,'散件（更新）'!B:H,3,FALSE),0)</f>
        <v>0</v>
      </c>
      <c r="Q1316" s="27" t="str">
        <f>VLOOKUP(N1316,'散件（更新）'!B:H,2,FALSE)</f>
        <v>114-24810003</v>
      </c>
      <c r="R1316" s="27" t="str">
        <f>VLOOKUP(N1316,'散件（更新）'!B:H,7,FALSE)</f>
        <v>plastic part</v>
      </c>
      <c r="S1316" s="27" t="str">
        <f>VLOOKUP(N1316,'散件（更新）'!B:E,4,FALSE)</f>
        <v>https://tineco-yxzt.oss-accelerate.aliyuncs.com/20250827/shounazuozhichengganzujian_1756284340229.jpg</v>
      </c>
      <c r="T1316" s="27" t="s">
        <v>8759</v>
      </c>
      <c r="U1316" s="28" t="str">
        <f>VLOOKUP(N1316,'散件（更新）'!B:G,6,FALSE)</f>
        <v>SP;ZB2481-01;收纳座支撑杆组件</v>
      </c>
      <c r="V1316" s="28">
        <f>VLOOKUP(N1316,'散件（更新）'!B:I,8,FALSE)</f>
        <v>6932485011766</v>
      </c>
    </row>
    <row r="1317" spans="1:22" ht="20.149999999999999" customHeight="1">
      <c r="A1317" s="57">
        <v>46169</v>
      </c>
      <c r="B1317" s="58" t="s">
        <v>13718</v>
      </c>
      <c r="C1317" s="27" t="str">
        <f>VLOOKUP(B1317,'大货清单（不定期按GOMS更新）'!A:H,8,0)</f>
        <v>107-24810101</v>
      </c>
      <c r="D1317" s="27" t="str">
        <f>VLOOKUP(B1317,'大货清单（不定期按GOMS更新）'!A:C,3,0)</f>
        <v>ZB2481A-01</v>
      </c>
      <c r="E1317" s="27" t="str">
        <f>VLOOKUP(B1317,'大货清单（不定期按GOMS更新）'!A:H,4,0)</f>
        <v>DE,FR,IT,ES,PL,SE,NL,BE</v>
      </c>
      <c r="F1317" s="27" t="str">
        <f>VLOOKUP(B1317,'大货清单（不定期按GOMS更新）'!A:H,2,0)</f>
        <v>PURE ONE A90S</v>
      </c>
      <c r="G1317" s="28" t="str">
        <f>VLOOKUP(B1317,'大货清单（不定期按GOMS更新）'!A:I,9,FALSE)</f>
        <v>6932485011353</v>
      </c>
      <c r="H1317" s="27" t="str">
        <f>VLOOKUP(B1317,'大货清单（不定期按GOMS更新）'!A:H,7,0)</f>
        <v>Gunmetal Gray</v>
      </c>
      <c r="I1317" s="27" t="str">
        <f>VLOOKUP(B1317,'大货清单（不定期按GOMS更新）'!A:F,6,FALSE)</f>
        <v>ACTIVE</v>
      </c>
      <c r="J1317" s="27" t="str">
        <f>VLOOKUP(B1317,'大货清单（不定期按GOMS更新）'!A:K,11,FALSE)</f>
        <v>10.7</v>
      </c>
      <c r="K1317" s="27" t="str">
        <f>VLOOKUP(B1317,'大货清单（不定期按GOMS更新）'!A:N,12,FALSE)</f>
        <v>808</v>
      </c>
      <c r="L1317" s="27" t="str">
        <f>VLOOKUP(B1317,'大货清单（不定期按GOMS更新）'!A:M,13,FALSE)</f>
        <v>257</v>
      </c>
      <c r="M1317" s="27" t="str">
        <f>VLOOKUP(B1317,'大货清单（不定期按GOMS更新）'!A:N,14,FALSE)</f>
        <v>336</v>
      </c>
      <c r="N1317" s="58" t="s">
        <v>15727</v>
      </c>
      <c r="O1317" s="27">
        <f>IFERROR(VLOOKUP(N1317,'散件迭代（不定期更新）'!C:J,8,FALSE),0)</f>
        <v>0</v>
      </c>
      <c r="P1317" s="27">
        <f>IFERROR(VLOOKUP(N1317,'散件（更新）'!B:H,3,FALSE),0)</f>
        <v>0</v>
      </c>
      <c r="Q1317" s="27" t="str">
        <f>VLOOKUP(N1317,'散件（更新）'!B:H,2,FALSE)</f>
        <v>114-24810004</v>
      </c>
      <c r="R1317" s="27" t="str">
        <f>VLOOKUP(N1317,'散件（更新）'!B:H,7,FALSE)</f>
        <v>plastic part</v>
      </c>
      <c r="S1317" s="27" t="str">
        <f>VLOOKUP(N1317,'散件（更新）'!B:E,4,FALSE)</f>
        <v>https://tineco-yxzt.oss-accelerate.aliyuncs.com/20250827/shounazuoguajiazujian_1756284420787.jpg</v>
      </c>
      <c r="T1317" s="27" t="s">
        <v>8759</v>
      </c>
      <c r="U1317" s="28" t="str">
        <f>VLOOKUP(N1317,'散件（更新）'!B:G,6,FALSE)</f>
        <v>SP;ZB2481-01;收纳座挂架组件</v>
      </c>
      <c r="V1317" s="28">
        <f>VLOOKUP(N1317,'散件（更新）'!B:I,8,FALSE)</f>
        <v>6932485011773</v>
      </c>
    </row>
    <row r="1318" spans="1:22" ht="20.149999999999999" customHeight="1">
      <c r="A1318" s="57">
        <v>46169</v>
      </c>
      <c r="B1318" s="58" t="s">
        <v>13718</v>
      </c>
      <c r="C1318" s="27" t="str">
        <f>VLOOKUP(B1318,'大货清单（不定期按GOMS更新）'!A:H,8,0)</f>
        <v>107-24810101</v>
      </c>
      <c r="D1318" s="27" t="str">
        <f>VLOOKUP(B1318,'大货清单（不定期按GOMS更新）'!A:C,3,0)</f>
        <v>ZB2481A-01</v>
      </c>
      <c r="E1318" s="27" t="str">
        <f>VLOOKUP(B1318,'大货清单（不定期按GOMS更新）'!A:H,4,0)</f>
        <v>DE,FR,IT,ES,PL,SE,NL,BE</v>
      </c>
      <c r="F1318" s="27" t="str">
        <f>VLOOKUP(B1318,'大货清单（不定期按GOMS更新）'!A:H,2,0)</f>
        <v>PURE ONE A90S</v>
      </c>
      <c r="G1318" s="28" t="str">
        <f>VLOOKUP(B1318,'大货清单（不定期按GOMS更新）'!A:I,9,FALSE)</f>
        <v>6932485011353</v>
      </c>
      <c r="H1318" s="27" t="str">
        <f>VLOOKUP(B1318,'大货清单（不定期按GOMS更新）'!A:H,7,0)</f>
        <v>Gunmetal Gray</v>
      </c>
      <c r="I1318" s="27" t="str">
        <f>VLOOKUP(B1318,'大货清单（不定期按GOMS更新）'!A:F,6,FALSE)</f>
        <v>ACTIVE</v>
      </c>
      <c r="J1318" s="27" t="str">
        <f>VLOOKUP(B1318,'大货清单（不定期按GOMS更新）'!A:K,11,FALSE)</f>
        <v>10.7</v>
      </c>
      <c r="K1318" s="27" t="str">
        <f>VLOOKUP(B1318,'大货清单（不定期按GOMS更新）'!A:N,12,FALSE)</f>
        <v>808</v>
      </c>
      <c r="L1318" s="27" t="str">
        <f>VLOOKUP(B1318,'大货清单（不定期按GOMS更新）'!A:M,13,FALSE)</f>
        <v>257</v>
      </c>
      <c r="M1318" s="27" t="str">
        <f>VLOOKUP(B1318,'大货清单（不定期按GOMS更新）'!A:N,14,FALSE)</f>
        <v>336</v>
      </c>
      <c r="N1318" s="58" t="s">
        <v>15230</v>
      </c>
      <c r="O1318" s="27">
        <f>IFERROR(VLOOKUP(N1318,'散件迭代（不定期更新）'!C:J,8,FALSE),0)</f>
        <v>0</v>
      </c>
      <c r="P1318" s="27">
        <f>IFERROR(VLOOKUP(N1318,'散件（更新）'!B:H,3,FALSE),0)</f>
        <v>0</v>
      </c>
      <c r="Q1318" s="27" t="str">
        <f>VLOOKUP(N1318,'散件（更新）'!B:H,2,FALSE)</f>
        <v>114-24810005</v>
      </c>
      <c r="R1318" s="27" t="str">
        <f>VLOOKUP(N1318,'散件（更新）'!B:H,7,FALSE)</f>
        <v>plastic part</v>
      </c>
      <c r="S1318" s="27" t="str">
        <f>VLOOKUP(N1318,'散件（更新）'!B:E,4,FALSE)</f>
        <v>https://tineco-yxzt.oss-accelerate.aliyuncs.com/20250827/haipazujian_1756284442881.jpg</v>
      </c>
      <c r="T1318" s="27" t="s">
        <v>8759</v>
      </c>
      <c r="U1318" s="28" t="str">
        <f>VLOOKUP(N1318,'散件（更新）'!B:G,6,FALSE)</f>
        <v>SP;ZB2481-01;HEPA组件</v>
      </c>
      <c r="V1318" s="28">
        <f>VLOOKUP(N1318,'散件（更新）'!B:I,8,FALSE)</f>
        <v>6932485011780</v>
      </c>
    </row>
    <row r="1319" spans="1:22" ht="20.149999999999999" customHeight="1">
      <c r="A1319" s="57">
        <v>46169</v>
      </c>
      <c r="B1319" s="58" t="s">
        <v>13718</v>
      </c>
      <c r="C1319" s="27" t="str">
        <f>VLOOKUP(B1319,'大货清单（不定期按GOMS更新）'!A:H,8,0)</f>
        <v>107-24810101</v>
      </c>
      <c r="D1319" s="27" t="str">
        <f>VLOOKUP(B1319,'大货清单（不定期按GOMS更新）'!A:C,3,0)</f>
        <v>ZB2481A-01</v>
      </c>
      <c r="E1319" s="27" t="str">
        <f>VLOOKUP(B1319,'大货清单（不定期按GOMS更新）'!A:H,4,0)</f>
        <v>DE,FR,IT,ES,PL,SE,NL,BE</v>
      </c>
      <c r="F1319" s="27" t="str">
        <f>VLOOKUP(B1319,'大货清单（不定期按GOMS更新）'!A:H,2,0)</f>
        <v>PURE ONE A90S</v>
      </c>
      <c r="G1319" s="28" t="str">
        <f>VLOOKUP(B1319,'大货清单（不定期按GOMS更新）'!A:I,9,FALSE)</f>
        <v>6932485011353</v>
      </c>
      <c r="H1319" s="27" t="str">
        <f>VLOOKUP(B1319,'大货清单（不定期按GOMS更新）'!A:H,7,0)</f>
        <v>Gunmetal Gray</v>
      </c>
      <c r="I1319" s="27" t="str">
        <f>VLOOKUP(B1319,'大货清单（不定期按GOMS更新）'!A:F,6,FALSE)</f>
        <v>ACTIVE</v>
      </c>
      <c r="J1319" s="27" t="str">
        <f>VLOOKUP(B1319,'大货清单（不定期按GOMS更新）'!A:K,11,FALSE)</f>
        <v>10.7</v>
      </c>
      <c r="K1319" s="27" t="str">
        <f>VLOOKUP(B1319,'大货清单（不定期按GOMS更新）'!A:N,12,FALSE)</f>
        <v>808</v>
      </c>
      <c r="L1319" s="27" t="str">
        <f>VLOOKUP(B1319,'大货清单（不定期按GOMS更新）'!A:M,13,FALSE)</f>
        <v>257</v>
      </c>
      <c r="M1319" s="27" t="str">
        <f>VLOOKUP(B1319,'大货清单（不定期按GOMS更新）'!A:N,14,FALSE)</f>
        <v>336</v>
      </c>
      <c r="N1319" s="58" t="s">
        <v>14538</v>
      </c>
      <c r="O1319" s="27">
        <f>IFERROR(VLOOKUP(N1319,'散件迭代（不定期更新）'!C:J,8,FALSE),0)</f>
        <v>0</v>
      </c>
      <c r="P1319" s="27">
        <f>IFERROR(VLOOKUP(N1319,'散件（更新）'!B:H,3,FALSE),0)</f>
        <v>0</v>
      </c>
      <c r="Q1319" s="27" t="str">
        <f>VLOOKUP(N1319,'散件（更新）'!B:H,2,FALSE)</f>
        <v>114-24810009</v>
      </c>
      <c r="R1319" s="27" t="str">
        <f>VLOOKUP(N1319,'散件（更新）'!B:H,7,FALSE)</f>
        <v>plastic part</v>
      </c>
      <c r="S1319" s="27" t="str">
        <f>VLOOKUP(N1319,'散件（更新）'!B:E,4,FALSE)</f>
        <v>https://tineco-yxzt.oss-accelerate.aliyuncs.com/20250827/wanzheguanzujian_1756285394075.jpg</v>
      </c>
      <c r="T1319" s="27" t="s">
        <v>8759</v>
      </c>
      <c r="U1319" s="28" t="str">
        <f>VLOOKUP(N1319,'散件（更新）'!B:G,6,FALSE)</f>
        <v>SP;ZB2481-01;弯折管组件</v>
      </c>
      <c r="V1319" s="28">
        <f>VLOOKUP(N1319,'散件（更新）'!B:I,8,FALSE)</f>
        <v>6932485011827</v>
      </c>
    </row>
    <row r="1320" spans="1:22" ht="20.149999999999999" customHeight="1">
      <c r="A1320" s="57">
        <v>46169</v>
      </c>
      <c r="B1320" s="58" t="s">
        <v>13718</v>
      </c>
      <c r="C1320" s="27" t="str">
        <f>VLOOKUP(B1320,'大货清单（不定期按GOMS更新）'!A:H,8,0)</f>
        <v>107-24810101</v>
      </c>
      <c r="D1320" s="27" t="str">
        <f>VLOOKUP(B1320,'大货清单（不定期按GOMS更新）'!A:C,3,0)</f>
        <v>ZB2481A-01</v>
      </c>
      <c r="E1320" s="27" t="str">
        <f>VLOOKUP(B1320,'大货清单（不定期按GOMS更新）'!A:H,4,0)</f>
        <v>DE,FR,IT,ES,PL,SE,NL,BE</v>
      </c>
      <c r="F1320" s="27" t="str">
        <f>VLOOKUP(B1320,'大货清单（不定期按GOMS更新）'!A:H,2,0)</f>
        <v>PURE ONE A90S</v>
      </c>
      <c r="G1320" s="28" t="str">
        <f>VLOOKUP(B1320,'大货清单（不定期按GOMS更新）'!A:I,9,FALSE)</f>
        <v>6932485011353</v>
      </c>
      <c r="H1320" s="27" t="str">
        <f>VLOOKUP(B1320,'大货清单（不定期按GOMS更新）'!A:H,7,0)</f>
        <v>Gunmetal Gray</v>
      </c>
      <c r="I1320" s="27" t="str">
        <f>VLOOKUP(B1320,'大货清单（不定期按GOMS更新）'!A:F,6,FALSE)</f>
        <v>ACTIVE</v>
      </c>
      <c r="J1320" s="27" t="str">
        <f>VLOOKUP(B1320,'大货清单（不定期按GOMS更新）'!A:K,11,FALSE)</f>
        <v>10.7</v>
      </c>
      <c r="K1320" s="27" t="str">
        <f>VLOOKUP(B1320,'大货清单（不定期按GOMS更新）'!A:N,12,FALSE)</f>
        <v>808</v>
      </c>
      <c r="L1320" s="27" t="str">
        <f>VLOOKUP(B1320,'大货清单（不定期按GOMS更新）'!A:M,13,FALSE)</f>
        <v>257</v>
      </c>
      <c r="M1320" s="27" t="str">
        <f>VLOOKUP(B1320,'大货清单（不定期按GOMS更新）'!A:N,14,FALSE)</f>
        <v>336</v>
      </c>
      <c r="N1320" s="58" t="s">
        <v>14722</v>
      </c>
      <c r="O1320" s="27">
        <f>IFERROR(VLOOKUP(N1320,'散件迭代（不定期更新）'!C:J,8,FALSE),0)</f>
        <v>0</v>
      </c>
      <c r="P1320" s="27">
        <f>IFERROR(VLOOKUP(N1320,'散件（更新）'!B:H,3,FALSE),0)</f>
        <v>0</v>
      </c>
      <c r="Q1320" s="27" t="str">
        <f>VLOOKUP(N1320,'散件（更新）'!B:H,2,FALSE)</f>
        <v>114-24810016</v>
      </c>
      <c r="R1320" s="27" t="str">
        <f>VLOOKUP(N1320,'散件（更新）'!B:H,7,FALSE)</f>
        <v>plastic part</v>
      </c>
      <c r="S1320" s="27" t="str">
        <f>VLOOKUP(N1320,'散件（更新）'!B:E,4,FALSE)</f>
        <v>https://tineco-yxzt.oss-accelerate.aliyuncs.com/20250827/duozhuizujian_1756284829081.jpg</v>
      </c>
      <c r="T1320" s="27" t="s">
        <v>8759</v>
      </c>
      <c r="U1320" s="28" t="str">
        <f>VLOOKUP(N1320,'散件（更新）'!B:G,6,FALSE)</f>
        <v>SP;ZB2481-01;多锥组件</v>
      </c>
      <c r="V1320" s="28">
        <f>VLOOKUP(N1320,'散件（更新）'!B:I,8,FALSE)</f>
        <v>6932485011896</v>
      </c>
    </row>
    <row r="1321" spans="1:22" ht="20.149999999999999" customHeight="1">
      <c r="A1321" s="57">
        <v>46169</v>
      </c>
      <c r="B1321" s="58" t="s">
        <v>13680</v>
      </c>
      <c r="C1321" s="27" t="str">
        <f>VLOOKUP(B1321,'大货清单（不定期按GOMS更新）'!A:H,8,0)</f>
        <v>109-25430201</v>
      </c>
      <c r="D1321" s="27" t="str">
        <f>VLOOKUP(B1321,'大货清单（不定期按GOMS更新）'!A:C,3,0)</f>
        <v>CL2543B-01</v>
      </c>
      <c r="E1321" s="27" t="str">
        <f>VLOOKUP(B1321,'大货清单（不定期按GOMS更新）'!A:H,4,0)</f>
        <v>IT,ES,FR,DE,PL,SE,NL,BE</v>
      </c>
      <c r="F1321" s="27" t="str">
        <f>VLOOKUP(B1321,'大货清单（不定期按GOMS更新）'!A:H,2,0)</f>
        <v>Floor One Switch S6 Stretch Breeze</v>
      </c>
      <c r="G1321" s="28" t="str">
        <f>VLOOKUP(B1321,'大货清单（不定期按GOMS更新）'!A:I,9,FALSE)</f>
        <v>6932485009589</v>
      </c>
      <c r="H1321" s="27" t="str">
        <f>VLOOKUP(B1321,'大货清单（不定期按GOMS更新）'!A:H,7,0)</f>
        <v>Black &amp; White</v>
      </c>
      <c r="I1321" s="27" t="str">
        <f>VLOOKUP(B1321,'大货清单（不定期按GOMS更新）'!A:F,6,FALSE)</f>
        <v>ACTIVE</v>
      </c>
      <c r="J1321" s="27" t="str">
        <f>VLOOKUP(B1321,'大货清单（不定期按GOMS更新）'!A:K,11,FALSE)</f>
        <v>9.5</v>
      </c>
      <c r="K1321" s="27" t="str">
        <f>VLOOKUP(B1321,'大货清单（不定期按GOMS更新）'!A:N,12,FALSE)</f>
        <v>760</v>
      </c>
      <c r="L1321" s="27" t="str">
        <f>VLOOKUP(B1321,'大货清单（不定期按GOMS更新）'!A:M,13,FALSE)</f>
        <v>332</v>
      </c>
      <c r="M1321" s="27" t="str">
        <f>VLOOKUP(B1321,'大货清单（不定期按GOMS更新）'!A:N,14,FALSE)</f>
        <v>318</v>
      </c>
      <c r="N1321" s="58" t="s">
        <v>4422</v>
      </c>
      <c r="O1321" s="27">
        <f>IFERROR(VLOOKUP(N1321,'散件迭代（不定期更新）'!C:J,8,FALSE),0)</f>
        <v>0</v>
      </c>
      <c r="P1321" s="27" t="str">
        <f>IFERROR(VLOOKUP(N1321,'散件（更新）'!B:H,3,FALSE),0)</f>
        <v>/</v>
      </c>
      <c r="Q1321" s="27" t="str">
        <f>VLOOKUP(N1321,'散件（更新）'!B:H,2,FALSE)</f>
        <v>114-23350408</v>
      </c>
      <c r="R1321" s="27" t="str">
        <f>VLOOKUP(N1321,'散件（更新）'!B:H,7,FALSE)</f>
        <v>Brush Roller</v>
      </c>
      <c r="S1321" s="27" t="str">
        <f>VLOOKUP(N1321,'散件（更新）'!B:E,4,FALSE)</f>
        <v>https://tineco-yxzt.oss-accelerate.aliyuncs.com/20241021/gunshua_1729475885815.jpeg</v>
      </c>
      <c r="T1321" s="27" t="s">
        <v>8759</v>
      </c>
      <c r="U1321" s="28" t="str">
        <f>VLOOKUP(N1321,'散件（更新）'!B:G,6,FALSE)</f>
        <v>滚刷组件</v>
      </c>
      <c r="V1321" s="28" t="str">
        <f>VLOOKUP(N1321,'散件（更新）'!B:I,8,FALSE)</f>
        <v>6974950106188</v>
      </c>
    </row>
    <row r="1322" spans="1:22" ht="20.149999999999999" customHeight="1">
      <c r="A1322" s="57">
        <v>46169</v>
      </c>
      <c r="B1322" s="58" t="s">
        <v>13680</v>
      </c>
      <c r="C1322" s="27" t="str">
        <f>VLOOKUP(B1322,'大货清单（不定期按GOMS更新）'!A:H,8,0)</f>
        <v>109-25430201</v>
      </c>
      <c r="D1322" s="27" t="str">
        <f>VLOOKUP(B1322,'大货清单（不定期按GOMS更新）'!A:C,3,0)</f>
        <v>CL2543B-01</v>
      </c>
      <c r="E1322" s="27" t="str">
        <f>VLOOKUP(B1322,'大货清单（不定期按GOMS更新）'!A:H,4,0)</f>
        <v>IT,ES,FR,DE,PL,SE,NL,BE</v>
      </c>
      <c r="F1322" s="27" t="str">
        <f>VLOOKUP(B1322,'大货清单（不定期按GOMS更新）'!A:H,2,0)</f>
        <v>Floor One Switch S6 Stretch Breeze</v>
      </c>
      <c r="G1322" s="28" t="str">
        <f>VLOOKUP(B1322,'大货清单（不定期按GOMS更新）'!A:I,9,FALSE)</f>
        <v>6932485009589</v>
      </c>
      <c r="H1322" s="27" t="str">
        <f>VLOOKUP(B1322,'大货清单（不定期按GOMS更新）'!A:H,7,0)</f>
        <v>Black &amp; White</v>
      </c>
      <c r="I1322" s="27" t="str">
        <f>VLOOKUP(B1322,'大货清单（不定期按GOMS更新）'!A:F,6,FALSE)</f>
        <v>ACTIVE</v>
      </c>
      <c r="J1322" s="27" t="str">
        <f>VLOOKUP(B1322,'大货清单（不定期按GOMS更新）'!A:K,11,FALSE)</f>
        <v>9.5</v>
      </c>
      <c r="K1322" s="27" t="str">
        <f>VLOOKUP(B1322,'大货清单（不定期按GOMS更新）'!A:N,12,FALSE)</f>
        <v>760</v>
      </c>
      <c r="L1322" s="27" t="str">
        <f>VLOOKUP(B1322,'大货清单（不定期按GOMS更新）'!A:M,13,FALSE)</f>
        <v>332</v>
      </c>
      <c r="M1322" s="27" t="str">
        <f>VLOOKUP(B1322,'大货清单（不定期按GOMS更新）'!A:N,14,FALSE)</f>
        <v>318</v>
      </c>
      <c r="N1322" s="58" t="s">
        <v>1093</v>
      </c>
      <c r="O1322" s="27">
        <f>IFERROR(VLOOKUP(N1322,'散件迭代（不定期更新）'!C:J,8,FALSE),0)</f>
        <v>0</v>
      </c>
      <c r="P1322" s="27" t="str">
        <f>IFERROR(VLOOKUP(N1322,'散件（更新）'!B:H,3,FALSE),0)</f>
        <v>206-2020-0608</v>
      </c>
      <c r="Q1322" s="27" t="str">
        <f>VLOOKUP(N1322,'散件（更新）'!B:H,2,FALSE)</f>
        <v>114-20200608</v>
      </c>
      <c r="R1322" s="27" t="str">
        <f>VLOOKUP(N1322,'散件（更新）'!B:H,7,FALSE)</f>
        <v>Dustbin Assembly</v>
      </c>
      <c r="S1322" s="27" t="str">
        <f>VLOOKUP(N1322,'散件（更新）'!B:E,4,FALSE)</f>
        <v>https://tineco-yxzt.oss-accelerate.aliyuncs.com/20231219/9FWDA150000_1702948014824.png</v>
      </c>
      <c r="T1322" s="27" t="s">
        <v>8759</v>
      </c>
      <c r="U1322" s="28" t="str">
        <f>VLOOKUP(N1322,'散件（更新）'!B:G,6,FALSE)</f>
        <v>干式尘桶组件</v>
      </c>
      <c r="V1322" s="28" t="str">
        <f>VLOOKUP(N1322,'散件（更新）'!B:I,8,FALSE)</f>
        <v>6972200196620</v>
      </c>
    </row>
    <row r="1323" spans="1:22" ht="20.149999999999999" customHeight="1">
      <c r="A1323" s="57">
        <v>46169</v>
      </c>
      <c r="B1323" s="58" t="s">
        <v>13680</v>
      </c>
      <c r="C1323" s="27" t="str">
        <f>VLOOKUP(B1323,'大货清单（不定期按GOMS更新）'!A:H,8,0)</f>
        <v>109-25430201</v>
      </c>
      <c r="D1323" s="27" t="str">
        <f>VLOOKUP(B1323,'大货清单（不定期按GOMS更新）'!A:C,3,0)</f>
        <v>CL2543B-01</v>
      </c>
      <c r="E1323" s="27" t="str">
        <f>VLOOKUP(B1323,'大货清单（不定期按GOMS更新）'!A:H,4,0)</f>
        <v>IT,ES,FR,DE,PL,SE,NL,BE</v>
      </c>
      <c r="F1323" s="27" t="str">
        <f>VLOOKUP(B1323,'大货清单（不定期按GOMS更新）'!A:H,2,0)</f>
        <v>Floor One Switch S6 Stretch Breeze</v>
      </c>
      <c r="G1323" s="28" t="str">
        <f>VLOOKUP(B1323,'大货清单（不定期按GOMS更新）'!A:I,9,FALSE)</f>
        <v>6932485009589</v>
      </c>
      <c r="H1323" s="27" t="str">
        <f>VLOOKUP(B1323,'大货清单（不定期按GOMS更新）'!A:H,7,0)</f>
        <v>Black &amp; White</v>
      </c>
      <c r="I1323" s="27" t="str">
        <f>VLOOKUP(B1323,'大货清单（不定期按GOMS更新）'!A:F,6,FALSE)</f>
        <v>ACTIVE</v>
      </c>
      <c r="J1323" s="27" t="str">
        <f>VLOOKUP(B1323,'大货清单（不定期按GOMS更新）'!A:K,11,FALSE)</f>
        <v>9.5</v>
      </c>
      <c r="K1323" s="27" t="str">
        <f>VLOOKUP(B1323,'大货清单（不定期按GOMS更新）'!A:N,12,FALSE)</f>
        <v>760</v>
      </c>
      <c r="L1323" s="27" t="str">
        <f>VLOOKUP(B1323,'大货清单（不定期按GOMS更新）'!A:M,13,FALSE)</f>
        <v>332</v>
      </c>
      <c r="M1323" s="27" t="str">
        <f>VLOOKUP(B1323,'大货清单（不定期按GOMS更新）'!A:N,14,FALSE)</f>
        <v>318</v>
      </c>
      <c r="N1323" s="58" t="s">
        <v>7530</v>
      </c>
      <c r="O1323" s="27" t="str">
        <f>IFERROR(VLOOKUP(N1323,'散件迭代（不定期更新）'!C:J,8,FALSE),0)</f>
        <v>A64</v>
      </c>
      <c r="P1323" s="27">
        <f>IFERROR(VLOOKUP(N1323,'散件（更新）'!B:H,3,FALSE),0)</f>
        <v>0</v>
      </c>
      <c r="Q1323" s="27" t="str">
        <f>VLOOKUP(N1323,'散件（更新）'!B:H,2,FALSE)</f>
        <v>114-23280222</v>
      </c>
      <c r="R1323" s="27" t="str">
        <f>VLOOKUP(N1323,'散件（更新）'!B:H,7,FALSE)</f>
        <v>HEPA Assy</v>
      </c>
      <c r="S1323" s="27" t="str">
        <f>VLOOKUP(N1323,'散件（更新）'!B:E,4,FALSE)</f>
        <v>https://tineco-yxzt.oss-accelerate.aliyuncs.com/20240822/HEPA_1724286749680.jpg</v>
      </c>
      <c r="T1323" s="27" t="s">
        <v>8759</v>
      </c>
      <c r="U1323" s="28" t="str">
        <f>VLOOKUP(N1323,'散件（更新）'!B:G,6,FALSE)</f>
        <v>回收桶过滤器组件</v>
      </c>
      <c r="V1323" s="28">
        <f>VLOOKUP(N1323,'散件（更新）'!B:I,8,FALSE)</f>
        <v>6932485000470</v>
      </c>
    </row>
    <row r="1324" spans="1:22" ht="20.149999999999999" customHeight="1">
      <c r="A1324" s="57">
        <v>46169</v>
      </c>
      <c r="B1324" s="58" t="s">
        <v>13680</v>
      </c>
      <c r="C1324" s="27" t="str">
        <f>VLOOKUP(B1324,'大货清单（不定期按GOMS更新）'!A:H,8,0)</f>
        <v>109-25430201</v>
      </c>
      <c r="D1324" s="27" t="str">
        <f>VLOOKUP(B1324,'大货清单（不定期按GOMS更新）'!A:C,3,0)</f>
        <v>CL2543B-01</v>
      </c>
      <c r="E1324" s="27" t="str">
        <f>VLOOKUP(B1324,'大货清单（不定期按GOMS更新）'!A:H,4,0)</f>
        <v>IT,ES,FR,DE,PL,SE,NL,BE</v>
      </c>
      <c r="F1324" s="27" t="str">
        <f>VLOOKUP(B1324,'大货清单（不定期按GOMS更新）'!A:H,2,0)</f>
        <v>Floor One Switch S6 Stretch Breeze</v>
      </c>
      <c r="G1324" s="28" t="str">
        <f>VLOOKUP(B1324,'大货清单（不定期按GOMS更新）'!A:I,9,FALSE)</f>
        <v>6932485009589</v>
      </c>
      <c r="H1324" s="27" t="str">
        <f>VLOOKUP(B1324,'大货清单（不定期按GOMS更新）'!A:H,7,0)</f>
        <v>Black &amp; White</v>
      </c>
      <c r="I1324" s="27" t="str">
        <f>VLOOKUP(B1324,'大货清单（不定期按GOMS更新）'!A:F,6,FALSE)</f>
        <v>ACTIVE</v>
      </c>
      <c r="J1324" s="27" t="str">
        <f>VLOOKUP(B1324,'大货清单（不定期按GOMS更新）'!A:K,11,FALSE)</f>
        <v>9.5</v>
      </c>
      <c r="K1324" s="27" t="str">
        <f>VLOOKUP(B1324,'大货清单（不定期按GOMS更新）'!A:N,12,FALSE)</f>
        <v>760</v>
      </c>
      <c r="L1324" s="27" t="str">
        <f>VLOOKUP(B1324,'大货清单（不定期按GOMS更新）'!A:M,13,FALSE)</f>
        <v>332</v>
      </c>
      <c r="M1324" s="27" t="str">
        <f>VLOOKUP(B1324,'大货清单（不定期按GOMS更新）'!A:N,14,FALSE)</f>
        <v>318</v>
      </c>
      <c r="N1324" s="58" t="s">
        <v>1092</v>
      </c>
      <c r="O1324" s="27" t="str">
        <f>IFERROR(VLOOKUP(N1324,'散件迭代（不定期更新）'!C:J,8,FALSE),0)</f>
        <v>A64</v>
      </c>
      <c r="P1324" s="27" t="str">
        <f>IFERROR(VLOOKUP(N1324,'散件（更新）'!B:H,3,FALSE),0)</f>
        <v>206-2020-0607</v>
      </c>
      <c r="Q1324" s="27" t="str">
        <f>VLOOKUP(N1324,'散件（更新）'!B:H,2,FALSE)</f>
        <v>114-20200607</v>
      </c>
      <c r="R1324" s="27" t="str">
        <f>VLOOKUP(N1324,'散件（更新）'!B:H,7,FALSE)</f>
        <v>HEPA</v>
      </c>
      <c r="S1324" s="27" t="str">
        <f>VLOOKUP(N1324,'散件（更新）'!B:E,4,FALSE)</f>
        <v>https://tineco-yxzt.oss-accelerate.aliyuncs.com/20231227/9FWFP150000_1703640265223.png</v>
      </c>
      <c r="T1324" s="27" t="s">
        <v>19310</v>
      </c>
      <c r="U1324" s="28" t="str">
        <f>VLOOKUP(N1324,'散件（更新）'!B:G,6,FALSE)</f>
        <v>HEPA组合</v>
      </c>
      <c r="V1324" s="28" t="str">
        <f>VLOOKUP(N1324,'散件（更新）'!B:I,8,FALSE)</f>
        <v>6972200196613</v>
      </c>
    </row>
    <row r="1325" spans="1:22" ht="20.149999999999999" customHeight="1">
      <c r="A1325" s="57">
        <v>46169</v>
      </c>
      <c r="B1325" s="58" t="s">
        <v>13680</v>
      </c>
      <c r="C1325" s="27" t="str">
        <f>VLOOKUP(B1325,'大货清单（不定期按GOMS更新）'!A:H,8,0)</f>
        <v>109-25430201</v>
      </c>
      <c r="D1325" s="27" t="str">
        <f>VLOOKUP(B1325,'大货清单（不定期按GOMS更新）'!A:C,3,0)</f>
        <v>CL2543B-01</v>
      </c>
      <c r="E1325" s="27" t="str">
        <f>VLOOKUP(B1325,'大货清单（不定期按GOMS更新）'!A:H,4,0)</f>
        <v>IT,ES,FR,DE,PL,SE,NL,BE</v>
      </c>
      <c r="F1325" s="27" t="str">
        <f>VLOOKUP(B1325,'大货清单（不定期按GOMS更新）'!A:H,2,0)</f>
        <v>Floor One Switch S6 Stretch Breeze</v>
      </c>
      <c r="G1325" s="28" t="str">
        <f>VLOOKUP(B1325,'大货清单（不定期按GOMS更新）'!A:I,9,FALSE)</f>
        <v>6932485009589</v>
      </c>
      <c r="H1325" s="27" t="str">
        <f>VLOOKUP(B1325,'大货清单（不定期按GOMS更新）'!A:H,7,0)</f>
        <v>Black &amp; White</v>
      </c>
      <c r="I1325" s="27" t="str">
        <f>VLOOKUP(B1325,'大货清单（不定期按GOMS更新）'!A:F,6,FALSE)</f>
        <v>ACTIVE</v>
      </c>
      <c r="J1325" s="27" t="str">
        <f>VLOOKUP(B1325,'大货清单（不定期按GOMS更新）'!A:K,11,FALSE)</f>
        <v>9.5</v>
      </c>
      <c r="K1325" s="27" t="str">
        <f>VLOOKUP(B1325,'大货清单（不定期按GOMS更新）'!A:N,12,FALSE)</f>
        <v>760</v>
      </c>
      <c r="L1325" s="27" t="str">
        <f>VLOOKUP(B1325,'大货清单（不定期按GOMS更新）'!A:M,13,FALSE)</f>
        <v>332</v>
      </c>
      <c r="M1325" s="27" t="str">
        <f>VLOOKUP(B1325,'大货清单（不定期按GOMS更新）'!A:N,14,FALSE)</f>
        <v>318</v>
      </c>
      <c r="N1325" s="58" t="s">
        <v>1078</v>
      </c>
      <c r="O1325" s="27">
        <f>IFERROR(VLOOKUP(N1325,'散件迭代（不定期更新）'!C:J,8,FALSE),0)</f>
        <v>0</v>
      </c>
      <c r="P1325" s="27" t="str">
        <f>IFERROR(VLOOKUP(N1325,'散件（更新）'!B:H,3,FALSE),0)</f>
        <v>206-2020-0045</v>
      </c>
      <c r="Q1325" s="27" t="str">
        <f>VLOOKUP(N1325,'散件（更新）'!B:H,2,FALSE)</f>
        <v>114-20200045</v>
      </c>
      <c r="R1325" s="27" t="str">
        <f>VLOOKUP(N1325,'散件（更新）'!B:H,7,FALSE)</f>
        <v>Accessory Holder</v>
      </c>
      <c r="S1325" s="27" t="str">
        <f>VLOOKUP(N1325,'散件（更新）'!B:E,4,FALSE)</f>
        <v>https://tineco-yxzt.oss-accelerate.aliyuncs.com/20231219/9FWHA110000_1702948015947.png</v>
      </c>
      <c r="T1325" s="27" t="s">
        <v>19303</v>
      </c>
      <c r="U1325" s="28" t="str">
        <f>VLOOKUP(N1325,'散件（更新）'!B:G,6,FALSE)</f>
        <v>尘桶附件托盘组件</v>
      </c>
      <c r="V1325" s="28" t="str">
        <f>VLOOKUP(N1325,'散件（更新）'!B:I,8,FALSE)</f>
        <v>6972200197245</v>
      </c>
    </row>
    <row r="1326" spans="1:22" ht="20.149999999999999" customHeight="1">
      <c r="A1326" s="57">
        <v>46169</v>
      </c>
      <c r="B1326" s="58" t="s">
        <v>13680</v>
      </c>
      <c r="C1326" s="27" t="str">
        <f>VLOOKUP(B1326,'大货清单（不定期按GOMS更新）'!A:H,8,0)</f>
        <v>109-25430201</v>
      </c>
      <c r="D1326" s="27" t="str">
        <f>VLOOKUP(B1326,'大货清单（不定期按GOMS更新）'!A:C,3,0)</f>
        <v>CL2543B-01</v>
      </c>
      <c r="E1326" s="27" t="str">
        <f>VLOOKUP(B1326,'大货清单（不定期按GOMS更新）'!A:H,4,0)</f>
        <v>IT,ES,FR,DE,PL,SE,NL,BE</v>
      </c>
      <c r="F1326" s="27" t="str">
        <f>VLOOKUP(B1326,'大货清单（不定期按GOMS更新）'!A:H,2,0)</f>
        <v>Floor One Switch S6 Stretch Breeze</v>
      </c>
      <c r="G1326" s="28" t="str">
        <f>VLOOKUP(B1326,'大货清单（不定期按GOMS更新）'!A:I,9,FALSE)</f>
        <v>6932485009589</v>
      </c>
      <c r="H1326" s="27" t="str">
        <f>VLOOKUP(B1326,'大货清单（不定期按GOMS更新）'!A:H,7,0)</f>
        <v>Black &amp; White</v>
      </c>
      <c r="I1326" s="27" t="str">
        <f>VLOOKUP(B1326,'大货清单（不定期按GOMS更新）'!A:F,6,FALSE)</f>
        <v>ACTIVE</v>
      </c>
      <c r="J1326" s="27" t="str">
        <f>VLOOKUP(B1326,'大货清单（不定期按GOMS更新）'!A:K,11,FALSE)</f>
        <v>9.5</v>
      </c>
      <c r="K1326" s="27" t="str">
        <f>VLOOKUP(B1326,'大货清单（不定期按GOMS更新）'!A:N,12,FALSE)</f>
        <v>760</v>
      </c>
      <c r="L1326" s="27" t="str">
        <f>VLOOKUP(B1326,'大货清单（不定期按GOMS更新）'!A:M,13,FALSE)</f>
        <v>332</v>
      </c>
      <c r="M1326" s="27" t="str">
        <f>VLOOKUP(B1326,'大货清单（不定期按GOMS更新）'!A:N,14,FALSE)</f>
        <v>318</v>
      </c>
      <c r="N1326" s="58" t="s">
        <v>15437</v>
      </c>
      <c r="O1326" s="27">
        <f>IFERROR(VLOOKUP(N1326,'散件迭代（不定期更新）'!C:J,8,FALSE),0)</f>
        <v>0</v>
      </c>
      <c r="P1326" s="27">
        <f>IFERROR(VLOOKUP(N1326,'散件（更新）'!B:H,3,FALSE),0)</f>
        <v>0</v>
      </c>
      <c r="Q1326" s="27" t="str">
        <f>VLOOKUP(N1326,'散件（更新）'!B:H,2,FALSE)</f>
        <v>114-25430200</v>
      </c>
      <c r="R1326" s="27" t="str">
        <f>VLOOKUP(N1326,'散件（更新）'!B:H,7,FALSE)</f>
        <v>Main Body</v>
      </c>
      <c r="S1326" s="27" t="str">
        <f>VLOOKUP(N1326,'散件（更新）'!B:E,4,FALSE)</f>
        <v>https://tineco-yxzt.oss-accelerate.aliyuncs.com/20250826/weixinjietu_20250815090434_1756178054174.png</v>
      </c>
      <c r="T1326" s="27" t="s">
        <v>8759</v>
      </c>
      <c r="U1326" s="28" t="str">
        <f>VLOOKUP(N1326,'散件（更新）'!B:G,6,FALSE)</f>
        <v>SP;CL2543B-01;动力源组件</v>
      </c>
      <c r="V1326" s="28">
        <f>VLOOKUP(N1326,'散件（更新）'!B:I,8,FALSE)</f>
        <v>6975159901635</v>
      </c>
    </row>
    <row r="1327" spans="1:22" ht="20.149999999999999" customHeight="1">
      <c r="A1327" s="57">
        <v>46169</v>
      </c>
      <c r="B1327" s="58" t="s">
        <v>13680</v>
      </c>
      <c r="C1327" s="27" t="str">
        <f>VLOOKUP(B1327,'大货清单（不定期按GOMS更新）'!A:H,8,0)</f>
        <v>109-25430201</v>
      </c>
      <c r="D1327" s="27" t="str">
        <f>VLOOKUP(B1327,'大货清单（不定期按GOMS更新）'!A:C,3,0)</f>
        <v>CL2543B-01</v>
      </c>
      <c r="E1327" s="27" t="str">
        <f>VLOOKUP(B1327,'大货清单（不定期按GOMS更新）'!A:H,4,0)</f>
        <v>IT,ES,FR,DE,PL,SE,NL,BE</v>
      </c>
      <c r="F1327" s="27" t="str">
        <f>VLOOKUP(B1327,'大货清单（不定期按GOMS更新）'!A:H,2,0)</f>
        <v>Floor One Switch S6 Stretch Breeze</v>
      </c>
      <c r="G1327" s="28" t="str">
        <f>VLOOKUP(B1327,'大货清单（不定期按GOMS更新）'!A:I,9,FALSE)</f>
        <v>6932485009589</v>
      </c>
      <c r="H1327" s="27" t="str">
        <f>VLOOKUP(B1327,'大货清单（不定期按GOMS更新）'!A:H,7,0)</f>
        <v>Black &amp; White</v>
      </c>
      <c r="I1327" s="27" t="str">
        <f>VLOOKUP(B1327,'大货清单（不定期按GOMS更新）'!A:F,6,FALSE)</f>
        <v>ACTIVE</v>
      </c>
      <c r="J1327" s="27" t="str">
        <f>VLOOKUP(B1327,'大货清单（不定期按GOMS更新）'!A:K,11,FALSE)</f>
        <v>9.5</v>
      </c>
      <c r="K1327" s="27" t="str">
        <f>VLOOKUP(B1327,'大货清单（不定期按GOMS更新）'!A:N,12,FALSE)</f>
        <v>760</v>
      </c>
      <c r="L1327" s="27" t="str">
        <f>VLOOKUP(B1327,'大货清单（不定期按GOMS更新）'!A:M,13,FALSE)</f>
        <v>332</v>
      </c>
      <c r="M1327" s="27" t="str">
        <f>VLOOKUP(B1327,'大货清单（不定期按GOMS更新）'!A:N,14,FALSE)</f>
        <v>318</v>
      </c>
      <c r="N1327" s="58" t="s">
        <v>8110</v>
      </c>
      <c r="O1327" s="27">
        <f>IFERROR(VLOOKUP(N1327,'散件迭代（不定期更新）'!C:J,8,FALSE),0)</f>
        <v>0</v>
      </c>
      <c r="P1327" s="27" t="str">
        <f>IFERROR(VLOOKUP(N1327,'散件（更新）'!B:H,3,FALSE),0)</f>
        <v/>
      </c>
      <c r="Q1327" s="27" t="str">
        <f>VLOOKUP(N1327,'散件（更新）'!B:H,2,FALSE)</f>
        <v>114-23480604</v>
      </c>
      <c r="R1327" s="27" t="str">
        <f>VLOOKUP(N1327,'散件（更新）'!B:H,7,FALSE)</f>
        <v>Charging Base</v>
      </c>
      <c r="S1327" s="27" t="str">
        <f>VLOOKUP(N1327,'散件（更新）'!B:E,4,FALSE)</f>
        <v>https://tineco-yxzt.oss-accelerate.aliyuncs.com/20250110/04-dryingdock_1736502519346.png</v>
      </c>
      <c r="T1327" s="27" t="s">
        <v>8759</v>
      </c>
      <c r="U1327" s="28" t="str">
        <f>VLOOKUP(N1327,'散件（更新）'!B:G,6,FALSE)</f>
        <v>烘干托盘组件(欧插)</v>
      </c>
      <c r="V1327" s="28">
        <f>VLOOKUP(N1327,'散件（更新）'!B:I,8,FALSE)</f>
        <v>6932485003891</v>
      </c>
    </row>
    <row r="1328" spans="1:22" ht="20.149999999999999" customHeight="1">
      <c r="A1328" s="57">
        <v>46169</v>
      </c>
      <c r="B1328" s="58" t="s">
        <v>13680</v>
      </c>
      <c r="C1328" s="27" t="str">
        <f>VLOOKUP(B1328,'大货清单（不定期按GOMS更新）'!A:H,8,0)</f>
        <v>109-25430201</v>
      </c>
      <c r="D1328" s="27" t="str">
        <f>VLOOKUP(B1328,'大货清单（不定期按GOMS更新）'!A:C,3,0)</f>
        <v>CL2543B-01</v>
      </c>
      <c r="E1328" s="27" t="str">
        <f>VLOOKUP(B1328,'大货清单（不定期按GOMS更新）'!A:H,4,0)</f>
        <v>IT,ES,FR,DE,PL,SE,NL,BE</v>
      </c>
      <c r="F1328" s="27" t="str">
        <f>VLOOKUP(B1328,'大货清单（不定期按GOMS更新）'!A:H,2,0)</f>
        <v>Floor One Switch S6 Stretch Breeze</v>
      </c>
      <c r="G1328" s="28" t="str">
        <f>VLOOKUP(B1328,'大货清单（不定期按GOMS更新）'!A:I,9,FALSE)</f>
        <v>6932485009589</v>
      </c>
      <c r="H1328" s="27" t="str">
        <f>VLOOKUP(B1328,'大货清单（不定期按GOMS更新）'!A:H,7,0)</f>
        <v>Black &amp; White</v>
      </c>
      <c r="I1328" s="27" t="str">
        <f>VLOOKUP(B1328,'大货清单（不定期按GOMS更新）'!A:F,6,FALSE)</f>
        <v>ACTIVE</v>
      </c>
      <c r="J1328" s="27" t="str">
        <f>VLOOKUP(B1328,'大货清单（不定期按GOMS更新）'!A:K,11,FALSE)</f>
        <v>9.5</v>
      </c>
      <c r="K1328" s="27" t="str">
        <f>VLOOKUP(B1328,'大货清单（不定期按GOMS更新）'!A:N,12,FALSE)</f>
        <v>760</v>
      </c>
      <c r="L1328" s="27" t="str">
        <f>VLOOKUP(B1328,'大货清单（不定期按GOMS更新）'!A:M,13,FALSE)</f>
        <v>332</v>
      </c>
      <c r="M1328" s="27" t="str">
        <f>VLOOKUP(B1328,'大货清单（不定期按GOMS更新）'!A:N,14,FALSE)</f>
        <v>318</v>
      </c>
      <c r="N1328" s="58" t="s">
        <v>8054</v>
      </c>
      <c r="O1328" s="27">
        <f>IFERROR(VLOOKUP(N1328,'散件迭代（不定期更新）'!C:J,8,FALSE),0)</f>
        <v>0</v>
      </c>
      <c r="P1328" s="27" t="str">
        <f>IFERROR(VLOOKUP(N1328,'散件（更新）'!B:H,3,FALSE),0)</f>
        <v/>
      </c>
      <c r="Q1328" s="27" t="str">
        <f>VLOOKUP(N1328,'散件（更新）'!B:H,2,FALSE)</f>
        <v>114-23761815</v>
      </c>
      <c r="R1328" s="27" t="str">
        <f>VLOOKUP(N1328,'散件（更新）'!B:H,7,FALSE)</f>
        <v>plastic part</v>
      </c>
      <c r="S1328" s="27" t="str">
        <f>VLOOKUP(N1328,'散件（更新）'!B:E,4,FALSE)</f>
        <v>https://tineco-yxzt.oss-accelerate.aliyuncs.com/20241219/62_1734590951668.jpg</v>
      </c>
      <c r="T1328" s="27" t="s">
        <v>8759</v>
      </c>
      <c r="U1328" s="28" t="str">
        <f>VLOOKUP(N1328,'散件（更新）'!B:G,6,FALSE)</f>
        <v>地刷充电头组件</v>
      </c>
      <c r="V1328" s="28">
        <f>VLOOKUP(N1328,'散件（更新）'!B:I,8,FALSE)</f>
        <v>6932485002559</v>
      </c>
    </row>
    <row r="1329" spans="1:22" ht="20.149999999999999" customHeight="1">
      <c r="A1329" s="57">
        <v>46169</v>
      </c>
      <c r="B1329" s="58" t="s">
        <v>13680</v>
      </c>
      <c r="C1329" s="27" t="str">
        <f>VLOOKUP(B1329,'大货清单（不定期按GOMS更新）'!A:H,8,0)</f>
        <v>109-25430201</v>
      </c>
      <c r="D1329" s="27" t="str">
        <f>VLOOKUP(B1329,'大货清单（不定期按GOMS更新）'!A:C,3,0)</f>
        <v>CL2543B-01</v>
      </c>
      <c r="E1329" s="27" t="str">
        <f>VLOOKUP(B1329,'大货清单（不定期按GOMS更新）'!A:H,4,0)</f>
        <v>IT,ES,FR,DE,PL,SE,NL,BE</v>
      </c>
      <c r="F1329" s="27" t="str">
        <f>VLOOKUP(B1329,'大货清单（不定期按GOMS更新）'!A:H,2,0)</f>
        <v>Floor One Switch S6 Stretch Breeze</v>
      </c>
      <c r="G1329" s="28" t="str">
        <f>VLOOKUP(B1329,'大货清单（不定期按GOMS更新）'!A:I,9,FALSE)</f>
        <v>6932485009589</v>
      </c>
      <c r="H1329" s="27" t="str">
        <f>VLOOKUP(B1329,'大货清单（不定期按GOMS更新）'!A:H,7,0)</f>
        <v>Black &amp; White</v>
      </c>
      <c r="I1329" s="27" t="str">
        <f>VLOOKUP(B1329,'大货清单（不定期按GOMS更新）'!A:F,6,FALSE)</f>
        <v>ACTIVE</v>
      </c>
      <c r="J1329" s="27" t="str">
        <f>VLOOKUP(B1329,'大货清单（不定期按GOMS更新）'!A:K,11,FALSE)</f>
        <v>9.5</v>
      </c>
      <c r="K1329" s="27" t="str">
        <f>VLOOKUP(B1329,'大货清单（不定期按GOMS更新）'!A:N,12,FALSE)</f>
        <v>760</v>
      </c>
      <c r="L1329" s="27" t="str">
        <f>VLOOKUP(B1329,'大货清单（不定期按GOMS更新）'!A:M,13,FALSE)</f>
        <v>332</v>
      </c>
      <c r="M1329" s="27" t="str">
        <f>VLOOKUP(B1329,'大货清单（不定期按GOMS更新）'!A:N,14,FALSE)</f>
        <v>318</v>
      </c>
      <c r="N1329" s="58" t="s">
        <v>14826</v>
      </c>
      <c r="O1329" s="27">
        <f>IFERROR(VLOOKUP(N1329,'散件迭代（不定期更新）'!C:J,8,FALSE),0)</f>
        <v>0</v>
      </c>
      <c r="P1329" s="27">
        <f>IFERROR(VLOOKUP(N1329,'散件（更新）'!B:H,3,FALSE),0)</f>
        <v>0</v>
      </c>
      <c r="Q1329" s="27" t="str">
        <f>VLOOKUP(N1329,'散件（更新）'!B:H,2,FALSE)</f>
        <v>114-25430004</v>
      </c>
      <c r="R1329" s="27" t="str">
        <f>VLOOKUP(N1329,'散件（更新）'!B:H,7,FALSE)</f>
        <v>plastic part</v>
      </c>
      <c r="S1329" s="27" t="str">
        <f>VLOOKUP(N1329,'散件（更新）'!B:E,4,FALSE)</f>
        <v>https://tineco-yxzt.oss-accelerate.aliyuncs.com/20250826/weixinjietu_20250815092132_1756177689843.png</v>
      </c>
      <c r="T1329" s="27" t="s">
        <v>8759</v>
      </c>
      <c r="U1329" s="28" t="str">
        <f>VLOOKUP(N1329,'散件（更新）'!B:G,6,FALSE)</f>
        <v>SP;CL2543-01;转接头组件（带锁扣）</v>
      </c>
      <c r="V1329" s="28">
        <f>VLOOKUP(N1329,'散件（更新）'!B:I,8,FALSE)</f>
        <v>6975159901598</v>
      </c>
    </row>
    <row r="1330" spans="1:22" ht="20.149999999999999" customHeight="1">
      <c r="A1330" s="57">
        <v>46169</v>
      </c>
      <c r="B1330" s="58" t="s">
        <v>13680</v>
      </c>
      <c r="C1330" s="27" t="str">
        <f>VLOOKUP(B1330,'大货清单（不定期按GOMS更新）'!A:H,8,0)</f>
        <v>109-25430201</v>
      </c>
      <c r="D1330" s="27" t="str">
        <f>VLOOKUP(B1330,'大货清单（不定期按GOMS更新）'!A:C,3,0)</f>
        <v>CL2543B-01</v>
      </c>
      <c r="E1330" s="27" t="str">
        <f>VLOOKUP(B1330,'大货清单（不定期按GOMS更新）'!A:H,4,0)</f>
        <v>IT,ES,FR,DE,PL,SE,NL,BE</v>
      </c>
      <c r="F1330" s="27" t="str">
        <f>VLOOKUP(B1330,'大货清单（不定期按GOMS更新）'!A:H,2,0)</f>
        <v>Floor One Switch S6 Stretch Breeze</v>
      </c>
      <c r="G1330" s="28" t="str">
        <f>VLOOKUP(B1330,'大货清单（不定期按GOMS更新）'!A:I,9,FALSE)</f>
        <v>6932485009589</v>
      </c>
      <c r="H1330" s="27" t="str">
        <f>VLOOKUP(B1330,'大货清单（不定期按GOMS更新）'!A:H,7,0)</f>
        <v>Black &amp; White</v>
      </c>
      <c r="I1330" s="27" t="str">
        <f>VLOOKUP(B1330,'大货清单（不定期按GOMS更新）'!A:F,6,FALSE)</f>
        <v>ACTIVE</v>
      </c>
      <c r="J1330" s="27" t="str">
        <f>VLOOKUP(B1330,'大货清单（不定期按GOMS更新）'!A:K,11,FALSE)</f>
        <v>9.5</v>
      </c>
      <c r="K1330" s="27" t="str">
        <f>VLOOKUP(B1330,'大货清单（不定期按GOMS更新）'!A:N,12,FALSE)</f>
        <v>760</v>
      </c>
      <c r="L1330" s="27" t="str">
        <f>VLOOKUP(B1330,'大货清单（不定期按GOMS更新）'!A:M,13,FALSE)</f>
        <v>332</v>
      </c>
      <c r="M1330" s="27" t="str">
        <f>VLOOKUP(B1330,'大货清单（不定期按GOMS更新）'!A:N,14,FALSE)</f>
        <v>318</v>
      </c>
      <c r="N1330" s="58" t="s">
        <v>4703</v>
      </c>
      <c r="O1330" s="27">
        <f>IFERROR(VLOOKUP(N1330,'散件迭代（不定期更新）'!C:J,8,FALSE),0)</f>
        <v>0</v>
      </c>
      <c r="P1330" s="27">
        <f>IFERROR(VLOOKUP(N1330,'散件（更新）'!B:H,3,FALSE),0)</f>
        <v>0</v>
      </c>
      <c r="Q1330" s="27" t="str">
        <f>VLOOKUP(N1330,'散件（更新）'!B:H,2,FALSE)</f>
        <v>114-23280214</v>
      </c>
      <c r="R1330" s="27" t="str">
        <f>VLOOKUP(N1330,'散件（更新）'!B:H,7,FALSE)</f>
        <v>plastic part</v>
      </c>
      <c r="S1330" s="27" t="str">
        <f>VLOOKUP(N1330,'散件（更新）'!B:E,4,FALSE)</f>
        <v>https://tineco-yxzt.oss-accelerate.aliyuncs.com/20240306/shuixiangxiashuifazujian_1709692518244.GIF</v>
      </c>
      <c r="T1330" s="27" t="s">
        <v>8759</v>
      </c>
      <c r="U1330" s="28" t="str">
        <f>VLOOKUP(N1330,'散件（更新）'!B:G,6,FALSE)</f>
        <v>水箱下水阀组件</v>
      </c>
      <c r="V1330" s="28">
        <f>VLOOKUP(N1330,'散件（更新）'!B:I,8,FALSE)</f>
        <v>6974950107246</v>
      </c>
    </row>
    <row r="1331" spans="1:22" ht="20.149999999999999" customHeight="1">
      <c r="A1331" s="57">
        <v>46169</v>
      </c>
      <c r="B1331" s="58" t="s">
        <v>13680</v>
      </c>
      <c r="C1331" s="27" t="str">
        <f>VLOOKUP(B1331,'大货清单（不定期按GOMS更新）'!A:H,8,0)</f>
        <v>109-25430201</v>
      </c>
      <c r="D1331" s="27" t="str">
        <f>VLOOKUP(B1331,'大货清单（不定期按GOMS更新）'!A:C,3,0)</f>
        <v>CL2543B-01</v>
      </c>
      <c r="E1331" s="27" t="str">
        <f>VLOOKUP(B1331,'大货清单（不定期按GOMS更新）'!A:H,4,0)</f>
        <v>IT,ES,FR,DE,PL,SE,NL,BE</v>
      </c>
      <c r="F1331" s="27" t="str">
        <f>VLOOKUP(B1331,'大货清单（不定期按GOMS更新）'!A:H,2,0)</f>
        <v>Floor One Switch S6 Stretch Breeze</v>
      </c>
      <c r="G1331" s="28" t="str">
        <f>VLOOKUP(B1331,'大货清单（不定期按GOMS更新）'!A:I,9,FALSE)</f>
        <v>6932485009589</v>
      </c>
      <c r="H1331" s="27" t="str">
        <f>VLOOKUP(B1331,'大货清单（不定期按GOMS更新）'!A:H,7,0)</f>
        <v>Black &amp; White</v>
      </c>
      <c r="I1331" s="27" t="str">
        <f>VLOOKUP(B1331,'大货清单（不定期按GOMS更新）'!A:F,6,FALSE)</f>
        <v>ACTIVE</v>
      </c>
      <c r="J1331" s="27" t="str">
        <f>VLOOKUP(B1331,'大货清单（不定期按GOMS更新）'!A:K,11,FALSE)</f>
        <v>9.5</v>
      </c>
      <c r="K1331" s="27" t="str">
        <f>VLOOKUP(B1331,'大货清单（不定期按GOMS更新）'!A:N,12,FALSE)</f>
        <v>760</v>
      </c>
      <c r="L1331" s="27" t="str">
        <f>VLOOKUP(B1331,'大货清单（不定期按GOMS更新）'!A:M,13,FALSE)</f>
        <v>332</v>
      </c>
      <c r="M1331" s="27" t="str">
        <f>VLOOKUP(B1331,'大货清单（不定期按GOMS更新）'!A:N,14,FALSE)</f>
        <v>318</v>
      </c>
      <c r="N1331" s="58" t="s">
        <v>7823</v>
      </c>
      <c r="O1331" s="27">
        <f>IFERROR(VLOOKUP(N1331,'散件迭代（不定期更新）'!C:J,8,FALSE),0)</f>
        <v>0</v>
      </c>
      <c r="P1331" s="27" t="str">
        <f>IFERROR(VLOOKUP(N1331,'散件（更新）'!B:H,3,FALSE),0)</f>
        <v/>
      </c>
      <c r="Q1331" s="27" t="str">
        <f>VLOOKUP(N1331,'散件（更新）'!B:H,2,FALSE)</f>
        <v>114-24580806</v>
      </c>
      <c r="R1331" s="27" t="str">
        <f>VLOOKUP(N1331,'散件（更新）'!B:H,7,FALSE)</f>
        <v>plastic part</v>
      </c>
      <c r="S1331" s="27" t="str">
        <f>VLOOKUP(N1331,'散件（更新）'!B:E,4,FALSE)</f>
        <v>https://tineco-yxzt.oss-accelerate.aliyuncs.com/20250331/penshuibanzujian_1743413231769.gif</v>
      </c>
      <c r="T1331" s="27" t="s">
        <v>8759</v>
      </c>
      <c r="U1331" s="28" t="str">
        <f>VLOOKUP(N1331,'散件（更新）'!B:G,6,FALSE)</f>
        <v>SP;CL2458H-01;喷水板组件</v>
      </c>
      <c r="V1331" s="28">
        <f>VLOOKUP(N1331,'散件（更新）'!B:I,8,FALSE)</f>
        <v>6932485006571</v>
      </c>
    </row>
    <row r="1332" spans="1:22" ht="20.149999999999999" customHeight="1">
      <c r="A1332" s="57">
        <v>46169</v>
      </c>
      <c r="B1332" s="58" t="s">
        <v>13680</v>
      </c>
      <c r="C1332" s="27" t="str">
        <f>VLOOKUP(B1332,'大货清单（不定期按GOMS更新）'!A:H,8,0)</f>
        <v>109-25430201</v>
      </c>
      <c r="D1332" s="27" t="str">
        <f>VLOOKUP(B1332,'大货清单（不定期按GOMS更新）'!A:C,3,0)</f>
        <v>CL2543B-01</v>
      </c>
      <c r="E1332" s="27" t="str">
        <f>VLOOKUP(B1332,'大货清单（不定期按GOMS更新）'!A:H,4,0)</f>
        <v>IT,ES,FR,DE,PL,SE,NL,BE</v>
      </c>
      <c r="F1332" s="27" t="str">
        <f>VLOOKUP(B1332,'大货清单（不定期按GOMS更新）'!A:H,2,0)</f>
        <v>Floor One Switch S6 Stretch Breeze</v>
      </c>
      <c r="G1332" s="28" t="str">
        <f>VLOOKUP(B1332,'大货清单（不定期按GOMS更新）'!A:I,9,FALSE)</f>
        <v>6932485009589</v>
      </c>
      <c r="H1332" s="27" t="str">
        <f>VLOOKUP(B1332,'大货清单（不定期按GOMS更新）'!A:H,7,0)</f>
        <v>Black &amp; White</v>
      </c>
      <c r="I1332" s="27" t="str">
        <f>VLOOKUP(B1332,'大货清单（不定期按GOMS更新）'!A:F,6,FALSE)</f>
        <v>ACTIVE</v>
      </c>
      <c r="J1332" s="27" t="str">
        <f>VLOOKUP(B1332,'大货清单（不定期按GOMS更新）'!A:K,11,FALSE)</f>
        <v>9.5</v>
      </c>
      <c r="K1332" s="27" t="str">
        <f>VLOOKUP(B1332,'大货清单（不定期按GOMS更新）'!A:N,12,FALSE)</f>
        <v>760</v>
      </c>
      <c r="L1332" s="27" t="str">
        <f>VLOOKUP(B1332,'大货清单（不定期按GOMS更新）'!A:M,13,FALSE)</f>
        <v>332</v>
      </c>
      <c r="M1332" s="27" t="str">
        <f>VLOOKUP(B1332,'大货清单（不定期按GOMS更新）'!A:N,14,FALSE)</f>
        <v>318</v>
      </c>
      <c r="N1332" s="58" t="s">
        <v>7850</v>
      </c>
      <c r="O1332" s="27">
        <f>IFERROR(VLOOKUP(N1332,'散件迭代（不定期更新）'!C:J,8,FALSE),0)</f>
        <v>0</v>
      </c>
      <c r="P1332" s="27" t="str">
        <f>IFERROR(VLOOKUP(N1332,'散件（更新）'!B:H,3,FALSE),0)</f>
        <v/>
      </c>
      <c r="Q1332" s="27" t="str">
        <f>VLOOKUP(N1332,'散件（更新）'!B:H,2,FALSE)</f>
        <v>114-23480606</v>
      </c>
      <c r="R1332" s="27" t="str">
        <f>VLOOKUP(N1332,'散件（更新）'!B:H,7,FALSE)</f>
        <v>Wire</v>
      </c>
      <c r="S1332" s="27" t="str">
        <f>VLOOKUP(N1332,'散件（更新）'!B:E,4,FALSE)</f>
        <v>https://tineco-yxzt.oss-accelerate.aliyuncs.com/20250110/06-jishengongchazhuanjiebanzujian_1736502976370.png</v>
      </c>
      <c r="T1332" s="27" t="s">
        <v>8759</v>
      </c>
      <c r="U1332" s="28" t="str">
        <f>VLOOKUP(N1332,'散件（更新）'!B:G,6,FALSE)</f>
        <v>机身公插转接板组件</v>
      </c>
      <c r="V1332" s="28">
        <f>VLOOKUP(N1332,'散件（更新）'!B:I,8,FALSE)</f>
        <v>6932485003914</v>
      </c>
    </row>
    <row r="1333" spans="1:22" ht="20.149999999999999" customHeight="1">
      <c r="A1333" s="57">
        <v>46169</v>
      </c>
      <c r="B1333" s="58" t="s">
        <v>13680</v>
      </c>
      <c r="C1333" s="27" t="str">
        <f>VLOOKUP(B1333,'大货清单（不定期按GOMS更新）'!A:H,8,0)</f>
        <v>109-25430201</v>
      </c>
      <c r="D1333" s="27" t="str">
        <f>VLOOKUP(B1333,'大货清单（不定期按GOMS更新）'!A:C,3,0)</f>
        <v>CL2543B-01</v>
      </c>
      <c r="E1333" s="27" t="str">
        <f>VLOOKUP(B1333,'大货清单（不定期按GOMS更新）'!A:H,4,0)</f>
        <v>IT,ES,FR,DE,PL,SE,NL,BE</v>
      </c>
      <c r="F1333" s="27" t="str">
        <f>VLOOKUP(B1333,'大货清单（不定期按GOMS更新）'!A:H,2,0)</f>
        <v>Floor One Switch S6 Stretch Breeze</v>
      </c>
      <c r="G1333" s="28" t="str">
        <f>VLOOKUP(B1333,'大货清单（不定期按GOMS更新）'!A:I,9,FALSE)</f>
        <v>6932485009589</v>
      </c>
      <c r="H1333" s="27" t="str">
        <f>VLOOKUP(B1333,'大货清单（不定期按GOMS更新）'!A:H,7,0)</f>
        <v>Black &amp; White</v>
      </c>
      <c r="I1333" s="27" t="str">
        <f>VLOOKUP(B1333,'大货清单（不定期按GOMS更新）'!A:F,6,FALSE)</f>
        <v>ACTIVE</v>
      </c>
      <c r="J1333" s="27" t="str">
        <f>VLOOKUP(B1333,'大货清单（不定期按GOMS更新）'!A:K,11,FALSE)</f>
        <v>9.5</v>
      </c>
      <c r="K1333" s="27" t="str">
        <f>VLOOKUP(B1333,'大货清单（不定期按GOMS更新）'!A:N,12,FALSE)</f>
        <v>760</v>
      </c>
      <c r="L1333" s="27" t="str">
        <f>VLOOKUP(B1333,'大货清单（不定期按GOMS更新）'!A:M,13,FALSE)</f>
        <v>332</v>
      </c>
      <c r="M1333" s="27" t="str">
        <f>VLOOKUP(B1333,'大货清单（不定期按GOMS更新）'!A:N,14,FALSE)</f>
        <v>318</v>
      </c>
      <c r="N1333" s="58" t="s">
        <v>7947</v>
      </c>
      <c r="O1333" s="27">
        <f>IFERROR(VLOOKUP(N1333,'散件迭代（不定期更新）'!C:J,8,FALSE),0)</f>
        <v>0</v>
      </c>
      <c r="P1333" s="27" t="str">
        <f>IFERROR(VLOOKUP(N1333,'散件（更新）'!B:H,3,FALSE),0)</f>
        <v/>
      </c>
      <c r="Q1333" s="27" t="str">
        <f>VLOOKUP(N1333,'散件（更新）'!B:H,2,FALSE)</f>
        <v>114-23480614</v>
      </c>
      <c r="R1333" s="27" t="str">
        <f>VLOOKUP(N1333,'散件（更新）'!B:H,7,FALSE)</f>
        <v>Wire</v>
      </c>
      <c r="S1333" s="27">
        <f>VLOOKUP(N1333,'散件（更新）'!B:E,4,FALSE)</f>
        <v>0</v>
      </c>
      <c r="T1333" s="27" t="s">
        <v>8759</v>
      </c>
      <c r="U1333" s="28" t="str">
        <f>VLOOKUP(N1333,'散件（更新）'!B:G,6,FALSE)</f>
        <v>电源线（欧插）</v>
      </c>
      <c r="V1333" s="28">
        <f>VLOOKUP(N1333,'散件（更新）'!B:I,8,FALSE)</f>
        <v>6932485003990</v>
      </c>
    </row>
    <row r="1334" spans="1:22" ht="20.149999999999999" customHeight="1">
      <c r="A1334" s="57">
        <v>46169</v>
      </c>
      <c r="B1334" s="58" t="s">
        <v>13680</v>
      </c>
      <c r="C1334" s="27" t="str">
        <f>VLOOKUP(B1334,'大货清单（不定期按GOMS更新）'!A:H,8,0)</f>
        <v>109-25430201</v>
      </c>
      <c r="D1334" s="27" t="str">
        <f>VLOOKUP(B1334,'大货清单（不定期按GOMS更新）'!A:C,3,0)</f>
        <v>CL2543B-01</v>
      </c>
      <c r="E1334" s="27" t="str">
        <f>VLOOKUP(B1334,'大货清单（不定期按GOMS更新）'!A:H,4,0)</f>
        <v>IT,ES,FR,DE,PL,SE,NL,BE</v>
      </c>
      <c r="F1334" s="27" t="str">
        <f>VLOOKUP(B1334,'大货清单（不定期按GOMS更新）'!A:H,2,0)</f>
        <v>Floor One Switch S6 Stretch Breeze</v>
      </c>
      <c r="G1334" s="28" t="str">
        <f>VLOOKUP(B1334,'大货清单（不定期按GOMS更新）'!A:I,9,FALSE)</f>
        <v>6932485009589</v>
      </c>
      <c r="H1334" s="27" t="str">
        <f>VLOOKUP(B1334,'大货清单（不定期按GOMS更新）'!A:H,7,0)</f>
        <v>Black &amp; White</v>
      </c>
      <c r="I1334" s="27" t="str">
        <f>VLOOKUP(B1334,'大货清单（不定期按GOMS更新）'!A:F,6,FALSE)</f>
        <v>ACTIVE</v>
      </c>
      <c r="J1334" s="27" t="str">
        <f>VLOOKUP(B1334,'大货清单（不定期按GOMS更新）'!A:K,11,FALSE)</f>
        <v>9.5</v>
      </c>
      <c r="K1334" s="27" t="str">
        <f>VLOOKUP(B1334,'大货清单（不定期按GOMS更新）'!A:N,12,FALSE)</f>
        <v>760</v>
      </c>
      <c r="L1334" s="27" t="str">
        <f>VLOOKUP(B1334,'大货清单（不定期按GOMS更新）'!A:M,13,FALSE)</f>
        <v>332</v>
      </c>
      <c r="M1334" s="27" t="str">
        <f>VLOOKUP(B1334,'大货清单（不定期按GOMS更新）'!A:N,14,FALSE)</f>
        <v>318</v>
      </c>
      <c r="N1334" s="58" t="s">
        <v>15657</v>
      </c>
      <c r="O1334" s="27">
        <f>IFERROR(VLOOKUP(N1334,'散件迭代（不定期更新）'!C:J,8,FALSE),0)</f>
        <v>0</v>
      </c>
      <c r="P1334" s="27">
        <f>IFERROR(VLOOKUP(N1334,'散件（更新）'!B:H,3,FALSE),0)</f>
        <v>0</v>
      </c>
      <c r="Q1334" s="27" t="str">
        <f>VLOOKUP(N1334,'散件（更新）'!B:H,2,FALSE)</f>
        <v>114-25430005</v>
      </c>
      <c r="R1334" s="27" t="str">
        <f>VLOOKUP(N1334,'散件（更新）'!B:H,7,FALSE)</f>
        <v>Wire</v>
      </c>
      <c r="S1334" s="27" t="str">
        <f>VLOOKUP(N1334,'散件（更新）'!B:E,4,FALSE)</f>
        <v>https://tineco-yxzt.oss-accelerate.aliyuncs.com/20250826/weixinjietu_20250826110934_1756177787283.png</v>
      </c>
      <c r="T1334" s="27" t="s">
        <v>8759</v>
      </c>
      <c r="U1334" s="28" t="str">
        <f>VLOOKUP(N1334,'散件（更新）'!B:G,6,FALSE)</f>
        <v>SP;CL2543-01;烘干托盘充电导线组件</v>
      </c>
      <c r="V1334" s="28">
        <f>VLOOKUP(N1334,'散件（更新）'!B:I,8,FALSE)</f>
        <v>6975159901604</v>
      </c>
    </row>
    <row r="1335" spans="1:22" ht="20.149999999999999" customHeight="1">
      <c r="A1335" s="57">
        <v>46169</v>
      </c>
      <c r="B1335" s="58" t="s">
        <v>13680</v>
      </c>
      <c r="C1335" s="27" t="str">
        <f>VLOOKUP(B1335,'大货清单（不定期按GOMS更新）'!A:H,8,0)</f>
        <v>109-25430201</v>
      </c>
      <c r="D1335" s="27" t="str">
        <f>VLOOKUP(B1335,'大货清单（不定期按GOMS更新）'!A:C,3,0)</f>
        <v>CL2543B-01</v>
      </c>
      <c r="E1335" s="27" t="str">
        <f>VLOOKUP(B1335,'大货清单（不定期按GOMS更新）'!A:H,4,0)</f>
        <v>IT,ES,FR,DE,PL,SE,NL,BE</v>
      </c>
      <c r="F1335" s="27" t="str">
        <f>VLOOKUP(B1335,'大货清单（不定期按GOMS更新）'!A:H,2,0)</f>
        <v>Floor One Switch S6 Stretch Breeze</v>
      </c>
      <c r="G1335" s="28" t="str">
        <f>VLOOKUP(B1335,'大货清单（不定期按GOMS更新）'!A:I,9,FALSE)</f>
        <v>6932485009589</v>
      </c>
      <c r="H1335" s="27" t="str">
        <f>VLOOKUP(B1335,'大货清单（不定期按GOMS更新）'!A:H,7,0)</f>
        <v>Black &amp; White</v>
      </c>
      <c r="I1335" s="27" t="str">
        <f>VLOOKUP(B1335,'大货清单（不定期按GOMS更新）'!A:F,6,FALSE)</f>
        <v>ACTIVE</v>
      </c>
      <c r="J1335" s="27" t="str">
        <f>VLOOKUP(B1335,'大货清单（不定期按GOMS更新）'!A:K,11,FALSE)</f>
        <v>9.5</v>
      </c>
      <c r="K1335" s="27" t="str">
        <f>VLOOKUP(B1335,'大货清单（不定期按GOMS更新）'!A:N,12,FALSE)</f>
        <v>760</v>
      </c>
      <c r="L1335" s="27" t="str">
        <f>VLOOKUP(B1335,'大货清单（不定期按GOMS更新）'!A:M,13,FALSE)</f>
        <v>332</v>
      </c>
      <c r="M1335" s="27" t="str">
        <f>VLOOKUP(B1335,'大货清单（不定期按GOMS更新）'!A:N,14,FALSE)</f>
        <v>318</v>
      </c>
      <c r="N1335" s="58" t="s">
        <v>4705</v>
      </c>
      <c r="O1335" s="27">
        <f>IFERROR(VLOOKUP(N1335,'散件迭代（不定期更新）'!C:J,8,FALSE),0)</f>
        <v>0</v>
      </c>
      <c r="P1335" s="27">
        <f>IFERROR(VLOOKUP(N1335,'散件（更新）'!B:H,3,FALSE),0)</f>
        <v>0</v>
      </c>
      <c r="Q1335" s="27" t="str">
        <f>VLOOKUP(N1335,'散件（更新）'!B:H,2,FALSE)</f>
        <v>114-23280211</v>
      </c>
      <c r="R1335" s="27" t="str">
        <f>VLOOKUP(N1335,'散件（更新）'!B:H,7,FALSE)</f>
        <v>Wire</v>
      </c>
      <c r="S1335" s="27" t="str">
        <f>VLOOKUP(N1335,'散件（更新）'!B:E,4,FALSE)</f>
        <v>https://tineco-yxzt.oss-accelerate.aliyuncs.com/20240306/xinhaojiance_1709692284161.GIF</v>
      </c>
      <c r="T1335" s="27" t="s">
        <v>8759</v>
      </c>
      <c r="U1335" s="28" t="str">
        <f>VLOOKUP(N1335,'散件（更新）'!B:G,6,FALSE)</f>
        <v>回收桶信号检测组件</v>
      </c>
      <c r="V1335" s="28">
        <f>VLOOKUP(N1335,'散件（更新）'!B:I,8,FALSE)</f>
        <v>6974950107215</v>
      </c>
    </row>
    <row r="1336" spans="1:22" ht="20.149999999999999" customHeight="1">
      <c r="A1336" s="57">
        <v>46169</v>
      </c>
      <c r="B1336" s="58" t="s">
        <v>13680</v>
      </c>
      <c r="C1336" s="27" t="str">
        <f>VLOOKUP(B1336,'大货清单（不定期按GOMS更新）'!A:H,8,0)</f>
        <v>109-25430201</v>
      </c>
      <c r="D1336" s="27" t="str">
        <f>VLOOKUP(B1336,'大货清单（不定期按GOMS更新）'!A:C,3,0)</f>
        <v>CL2543B-01</v>
      </c>
      <c r="E1336" s="27" t="str">
        <f>VLOOKUP(B1336,'大货清单（不定期按GOMS更新）'!A:H,4,0)</f>
        <v>IT,ES,FR,DE,PL,SE,NL,BE</v>
      </c>
      <c r="F1336" s="27" t="str">
        <f>VLOOKUP(B1336,'大货清单（不定期按GOMS更新）'!A:H,2,0)</f>
        <v>Floor One Switch S6 Stretch Breeze</v>
      </c>
      <c r="G1336" s="28" t="str">
        <f>VLOOKUP(B1336,'大货清单（不定期按GOMS更新）'!A:I,9,FALSE)</f>
        <v>6932485009589</v>
      </c>
      <c r="H1336" s="27" t="str">
        <f>VLOOKUP(B1336,'大货清单（不定期按GOMS更新）'!A:H,7,0)</f>
        <v>Black &amp; White</v>
      </c>
      <c r="I1336" s="27" t="str">
        <f>VLOOKUP(B1336,'大货清单（不定期按GOMS更新）'!A:F,6,FALSE)</f>
        <v>ACTIVE</v>
      </c>
      <c r="J1336" s="27" t="str">
        <f>VLOOKUP(B1336,'大货清单（不定期按GOMS更新）'!A:K,11,FALSE)</f>
        <v>9.5</v>
      </c>
      <c r="K1336" s="27" t="str">
        <f>VLOOKUP(B1336,'大货清单（不定期按GOMS更新）'!A:N,12,FALSE)</f>
        <v>760</v>
      </c>
      <c r="L1336" s="27" t="str">
        <f>VLOOKUP(B1336,'大货清单（不定期按GOMS更新）'!A:M,13,FALSE)</f>
        <v>332</v>
      </c>
      <c r="M1336" s="27" t="str">
        <f>VLOOKUP(B1336,'大货清单（不定期按GOMS更新）'!A:N,14,FALSE)</f>
        <v>318</v>
      </c>
      <c r="N1336" s="58" t="s">
        <v>8229</v>
      </c>
      <c r="O1336" s="27">
        <f>IFERROR(VLOOKUP(N1336,'散件迭代（不定期更新）'!C:J,8,FALSE),0)</f>
        <v>0</v>
      </c>
      <c r="P1336" s="27" t="str">
        <f>IFERROR(VLOOKUP(N1336,'散件（更新）'!B:H,3,FALSE),0)</f>
        <v/>
      </c>
      <c r="Q1336" s="27" t="str">
        <f>VLOOKUP(N1336,'散件（更新）'!B:H,2,FALSE)</f>
        <v>114-23761804</v>
      </c>
      <c r="R1336" s="27" t="str">
        <f>VLOOKUP(N1336,'散件（更新）'!B:H,7,FALSE)</f>
        <v>Motor</v>
      </c>
      <c r="S1336" s="27" t="str">
        <f>VLOOKUP(N1336,'散件（更新）'!B:E,4,FALSE)</f>
        <v>https://tineco-yxzt.oss-accelerate.aliyuncs.com/20241219/weixintupian_202411141109494_1734586474304.jpg</v>
      </c>
      <c r="T1336" s="27" t="s">
        <v>8759</v>
      </c>
      <c r="U1336" s="28" t="str">
        <f>VLOOKUP(N1336,'散件（更新）'!B:G,6,FALSE)</f>
        <v>有刷电机齿轮箱组件（带铭牌）</v>
      </c>
      <c r="V1336" s="28">
        <f>VLOOKUP(N1336,'散件（更新）'!B:I,8,FALSE)</f>
        <v>6932485002436</v>
      </c>
    </row>
    <row r="1337" spans="1:22" ht="20.149999999999999" customHeight="1">
      <c r="A1337" s="57">
        <v>46169</v>
      </c>
      <c r="B1337" s="58" t="s">
        <v>13680</v>
      </c>
      <c r="C1337" s="27" t="str">
        <f>VLOOKUP(B1337,'大货清单（不定期按GOMS更新）'!A:H,8,0)</f>
        <v>109-25430201</v>
      </c>
      <c r="D1337" s="27" t="str">
        <f>VLOOKUP(B1337,'大货清单（不定期按GOMS更新）'!A:C,3,0)</f>
        <v>CL2543B-01</v>
      </c>
      <c r="E1337" s="27" t="str">
        <f>VLOOKUP(B1337,'大货清单（不定期按GOMS更新）'!A:H,4,0)</f>
        <v>IT,ES,FR,DE,PL,SE,NL,BE</v>
      </c>
      <c r="F1337" s="27" t="str">
        <f>VLOOKUP(B1337,'大货清单（不定期按GOMS更新）'!A:H,2,0)</f>
        <v>Floor One Switch S6 Stretch Breeze</v>
      </c>
      <c r="G1337" s="28" t="str">
        <f>VLOOKUP(B1337,'大货清单（不定期按GOMS更新）'!A:I,9,FALSE)</f>
        <v>6932485009589</v>
      </c>
      <c r="H1337" s="27" t="str">
        <f>VLOOKUP(B1337,'大货清单（不定期按GOMS更新）'!A:H,7,0)</f>
        <v>Black &amp; White</v>
      </c>
      <c r="I1337" s="27" t="str">
        <f>VLOOKUP(B1337,'大货清单（不定期按GOMS更新）'!A:F,6,FALSE)</f>
        <v>ACTIVE</v>
      </c>
      <c r="J1337" s="27" t="str">
        <f>VLOOKUP(B1337,'大货清单（不定期按GOMS更新）'!A:K,11,FALSE)</f>
        <v>9.5</v>
      </c>
      <c r="K1337" s="27" t="str">
        <f>VLOOKUP(B1337,'大货清单（不定期按GOMS更新）'!A:N,12,FALSE)</f>
        <v>760</v>
      </c>
      <c r="L1337" s="27" t="str">
        <f>VLOOKUP(B1337,'大货清单（不定期按GOMS更新）'!A:M,13,FALSE)</f>
        <v>332</v>
      </c>
      <c r="M1337" s="27" t="str">
        <f>VLOOKUP(B1337,'大货清单（不定期按GOMS更新）'!A:N,14,FALSE)</f>
        <v>318</v>
      </c>
      <c r="N1337" s="58" t="s">
        <v>8062</v>
      </c>
      <c r="O1337" s="27">
        <f>IFERROR(VLOOKUP(N1337,'散件迭代（不定期更新）'!C:J,8,FALSE),0)</f>
        <v>0</v>
      </c>
      <c r="P1337" s="27" t="str">
        <f>IFERROR(VLOOKUP(N1337,'散件（更新）'!B:H,3,FALSE),0)</f>
        <v/>
      </c>
      <c r="Q1337" s="27" t="str">
        <f>VLOOKUP(N1337,'散件（更新）'!B:H,2,FALSE)</f>
        <v>114-23761805</v>
      </c>
      <c r="R1337" s="27" t="str">
        <f>VLOOKUP(N1337,'散件（更新）'!B:H,7,FALSE)</f>
        <v>Motor</v>
      </c>
      <c r="S1337" s="27" t="str">
        <f>VLOOKUP(N1337,'散件（更新）'!B:E,4,FALSE)</f>
        <v>https://tineco-yxzt.oss-accelerate.aliyuncs.com/20241219/weixintupian_202411141109495_1734586641284.jpg</v>
      </c>
      <c r="T1337" s="27" t="s">
        <v>8759</v>
      </c>
      <c r="U1337" s="28" t="str">
        <f>VLOOKUP(N1337,'散件（更新）'!B:G,6,FALSE)</f>
        <v>主电机组件</v>
      </c>
      <c r="V1337" s="28">
        <f>VLOOKUP(N1337,'散件（更新）'!B:I,8,FALSE)</f>
        <v>6932485002443</v>
      </c>
    </row>
    <row r="1338" spans="1:22" ht="20.149999999999999" customHeight="1">
      <c r="A1338" s="57">
        <v>46169</v>
      </c>
      <c r="B1338" s="58" t="s">
        <v>13680</v>
      </c>
      <c r="C1338" s="27" t="str">
        <f>VLOOKUP(B1338,'大货清单（不定期按GOMS更新）'!A:H,8,0)</f>
        <v>109-25430201</v>
      </c>
      <c r="D1338" s="27" t="str">
        <f>VLOOKUP(B1338,'大货清单（不定期按GOMS更新）'!A:C,3,0)</f>
        <v>CL2543B-01</v>
      </c>
      <c r="E1338" s="27" t="str">
        <f>VLOOKUP(B1338,'大货清单（不定期按GOMS更新）'!A:H,4,0)</f>
        <v>IT,ES,FR,DE,PL,SE,NL,BE</v>
      </c>
      <c r="F1338" s="27" t="str">
        <f>VLOOKUP(B1338,'大货清单（不定期按GOMS更新）'!A:H,2,0)</f>
        <v>Floor One Switch S6 Stretch Breeze</v>
      </c>
      <c r="G1338" s="28" t="str">
        <f>VLOOKUP(B1338,'大货清单（不定期按GOMS更新）'!A:I,9,FALSE)</f>
        <v>6932485009589</v>
      </c>
      <c r="H1338" s="27" t="str">
        <f>VLOOKUP(B1338,'大货清单（不定期按GOMS更新）'!A:H,7,0)</f>
        <v>Black &amp; White</v>
      </c>
      <c r="I1338" s="27" t="str">
        <f>VLOOKUP(B1338,'大货清单（不定期按GOMS更新）'!A:F,6,FALSE)</f>
        <v>ACTIVE</v>
      </c>
      <c r="J1338" s="27" t="str">
        <f>VLOOKUP(B1338,'大货清单（不定期按GOMS更新）'!A:K,11,FALSE)</f>
        <v>9.5</v>
      </c>
      <c r="K1338" s="27" t="str">
        <f>VLOOKUP(B1338,'大货清单（不定期按GOMS更新）'!A:N,12,FALSE)</f>
        <v>760</v>
      </c>
      <c r="L1338" s="27" t="str">
        <f>VLOOKUP(B1338,'大货清单（不定期按GOMS更新）'!A:M,13,FALSE)</f>
        <v>332</v>
      </c>
      <c r="M1338" s="27" t="str">
        <f>VLOOKUP(B1338,'大货清单（不定期按GOMS更新）'!A:N,14,FALSE)</f>
        <v>318</v>
      </c>
      <c r="N1338" s="58" t="s">
        <v>7972</v>
      </c>
      <c r="O1338" s="27">
        <f>IFERROR(VLOOKUP(N1338,'散件迭代（不定期更新）'!C:J,8,FALSE),0)</f>
        <v>0</v>
      </c>
      <c r="P1338" s="27" t="str">
        <f>IFERROR(VLOOKUP(N1338,'散件（更新）'!B:H,3,FALSE),0)</f>
        <v/>
      </c>
      <c r="Q1338" s="27" t="str">
        <f>VLOOKUP(N1338,'散件（更新）'!B:H,2,FALSE)</f>
        <v>114-23780402</v>
      </c>
      <c r="R1338" s="27" t="str">
        <f>VLOOKUP(N1338,'散件（更新）'!B:H,7,FALSE)</f>
        <v>Motor</v>
      </c>
      <c r="S1338" s="27" t="str">
        <f>VLOOKUP(N1338,'散件（更新）'!B:E,4,FALSE)</f>
        <v>https://tineco-yxzt.oss-accelerate.aliyuncs.com/20250121/MOTOR_1737446313179.png</v>
      </c>
      <c r="T1338" s="27" t="s">
        <v>8759</v>
      </c>
      <c r="U1338" s="28" t="str">
        <f>VLOOKUP(N1338,'散件（更新）'!B:G,6,FALSE)</f>
        <v>蠕动泵组件</v>
      </c>
      <c r="V1338" s="28">
        <f>VLOOKUP(N1338,'散件（更新）'!B:I,8,FALSE)</f>
        <v>6932485004089</v>
      </c>
    </row>
    <row r="1339" spans="1:22" ht="20.149999999999999" customHeight="1">
      <c r="A1339" s="57">
        <v>46169</v>
      </c>
      <c r="B1339" s="58" t="s">
        <v>13680</v>
      </c>
      <c r="C1339" s="27" t="str">
        <f>VLOOKUP(B1339,'大货清单（不定期按GOMS更新）'!A:H,8,0)</f>
        <v>109-25430201</v>
      </c>
      <c r="D1339" s="27" t="str">
        <f>VLOOKUP(B1339,'大货清单（不定期按GOMS更新）'!A:C,3,0)</f>
        <v>CL2543B-01</v>
      </c>
      <c r="E1339" s="27" t="str">
        <f>VLOOKUP(B1339,'大货清单（不定期按GOMS更新）'!A:H,4,0)</f>
        <v>IT,ES,FR,DE,PL,SE,NL,BE</v>
      </c>
      <c r="F1339" s="27" t="str">
        <f>VLOOKUP(B1339,'大货清单（不定期按GOMS更新）'!A:H,2,0)</f>
        <v>Floor One Switch S6 Stretch Breeze</v>
      </c>
      <c r="G1339" s="28" t="str">
        <f>VLOOKUP(B1339,'大货清单（不定期按GOMS更新）'!A:I,9,FALSE)</f>
        <v>6932485009589</v>
      </c>
      <c r="H1339" s="27" t="str">
        <f>VLOOKUP(B1339,'大货清单（不定期按GOMS更新）'!A:H,7,0)</f>
        <v>Black &amp; White</v>
      </c>
      <c r="I1339" s="27" t="str">
        <f>VLOOKUP(B1339,'大货清单（不定期按GOMS更新）'!A:F,6,FALSE)</f>
        <v>ACTIVE</v>
      </c>
      <c r="J1339" s="27" t="str">
        <f>VLOOKUP(B1339,'大货清单（不定期按GOMS更新）'!A:K,11,FALSE)</f>
        <v>9.5</v>
      </c>
      <c r="K1339" s="27" t="str">
        <f>VLOOKUP(B1339,'大货清单（不定期按GOMS更新）'!A:N,12,FALSE)</f>
        <v>760</v>
      </c>
      <c r="L1339" s="27" t="str">
        <f>VLOOKUP(B1339,'大货清单（不定期按GOMS更新）'!A:M,13,FALSE)</f>
        <v>332</v>
      </c>
      <c r="M1339" s="27" t="str">
        <f>VLOOKUP(B1339,'大货清单（不定期按GOMS更新）'!A:N,14,FALSE)</f>
        <v>318</v>
      </c>
      <c r="N1339" s="58" t="s">
        <v>8072</v>
      </c>
      <c r="O1339" s="27">
        <f>IFERROR(VLOOKUP(N1339,'散件迭代（不定期更新）'!C:J,8,FALSE),0)</f>
        <v>0</v>
      </c>
      <c r="P1339" s="27" t="str">
        <f>IFERROR(VLOOKUP(N1339,'散件（更新）'!B:H,3,FALSE),0)</f>
        <v/>
      </c>
      <c r="Q1339" s="27" t="str">
        <f>VLOOKUP(N1339,'散件（更新）'!B:H,2,FALSE)</f>
        <v>114-23480613</v>
      </c>
      <c r="R1339" s="27" t="str">
        <f>VLOOKUP(N1339,'散件（更新）'!B:H,7,FALSE)</f>
        <v>Motor</v>
      </c>
      <c r="S1339" s="27">
        <f>VLOOKUP(N1339,'散件（更新）'!B:E,4,FALSE)</f>
        <v>0</v>
      </c>
      <c r="T1339" s="27" t="s">
        <v>8759</v>
      </c>
      <c r="U1339" s="28" t="str">
        <f>VLOOKUP(N1339,'散件（更新）'!B:G,6,FALSE)</f>
        <v>风机组件</v>
      </c>
      <c r="V1339" s="28">
        <f>VLOOKUP(N1339,'散件（更新）'!B:I,8,FALSE)</f>
        <v>6932485003983</v>
      </c>
    </row>
    <row r="1340" spans="1:22" ht="20.149999999999999" customHeight="1">
      <c r="A1340" s="57">
        <v>46169</v>
      </c>
      <c r="B1340" s="58" t="s">
        <v>13680</v>
      </c>
      <c r="C1340" s="27" t="str">
        <f>VLOOKUP(B1340,'大货清单（不定期按GOMS更新）'!A:H,8,0)</f>
        <v>109-25430201</v>
      </c>
      <c r="D1340" s="27" t="str">
        <f>VLOOKUP(B1340,'大货清单（不定期按GOMS更新）'!A:C,3,0)</f>
        <v>CL2543B-01</v>
      </c>
      <c r="E1340" s="27" t="str">
        <f>VLOOKUP(B1340,'大货清单（不定期按GOMS更新）'!A:H,4,0)</f>
        <v>IT,ES,FR,DE,PL,SE,NL,BE</v>
      </c>
      <c r="F1340" s="27" t="str">
        <f>VLOOKUP(B1340,'大货清单（不定期按GOMS更新）'!A:H,2,0)</f>
        <v>Floor One Switch S6 Stretch Breeze</v>
      </c>
      <c r="G1340" s="28" t="str">
        <f>VLOOKUP(B1340,'大货清单（不定期按GOMS更新）'!A:I,9,FALSE)</f>
        <v>6932485009589</v>
      </c>
      <c r="H1340" s="27" t="str">
        <f>VLOOKUP(B1340,'大货清单（不定期按GOMS更新）'!A:H,7,0)</f>
        <v>Black &amp; White</v>
      </c>
      <c r="I1340" s="27" t="str">
        <f>VLOOKUP(B1340,'大货清单（不定期按GOMS更新）'!A:F,6,FALSE)</f>
        <v>ACTIVE</v>
      </c>
      <c r="J1340" s="27" t="str">
        <f>VLOOKUP(B1340,'大货清单（不定期按GOMS更新）'!A:K,11,FALSE)</f>
        <v>9.5</v>
      </c>
      <c r="K1340" s="27" t="str">
        <f>VLOOKUP(B1340,'大货清单（不定期按GOMS更新）'!A:N,12,FALSE)</f>
        <v>760</v>
      </c>
      <c r="L1340" s="27" t="str">
        <f>VLOOKUP(B1340,'大货清单（不定期按GOMS更新）'!A:M,13,FALSE)</f>
        <v>332</v>
      </c>
      <c r="M1340" s="27" t="str">
        <f>VLOOKUP(B1340,'大货清单（不定期按GOMS更新）'!A:N,14,FALSE)</f>
        <v>318</v>
      </c>
      <c r="N1340" s="58" t="s">
        <v>8047</v>
      </c>
      <c r="O1340" s="27">
        <f>IFERROR(VLOOKUP(N1340,'散件迭代（不定期更新）'!C:J,8,FALSE),0)</f>
        <v>0</v>
      </c>
      <c r="P1340" s="27" t="str">
        <f>IFERROR(VLOOKUP(N1340,'散件（更新）'!B:H,3,FALSE),0)</f>
        <v/>
      </c>
      <c r="Q1340" s="27" t="str">
        <f>VLOOKUP(N1340,'散件（更新）'!B:H,2,FALSE)</f>
        <v>114-23480612</v>
      </c>
      <c r="R1340" s="27" t="str">
        <f>VLOOKUP(N1340,'散件（更新）'!B:H,7,FALSE)</f>
        <v>Boiler </v>
      </c>
      <c r="S1340" s="27">
        <f>VLOOKUP(N1340,'散件（更新）'!B:E,4,FALSE)</f>
        <v>0</v>
      </c>
      <c r="T1340" s="27" t="s">
        <v>8759</v>
      </c>
      <c r="U1340" s="28" t="str">
        <f>VLOOKUP(N1340,'散件（更新）'!B:G,6,FALSE)</f>
        <v>发热丝组件</v>
      </c>
      <c r="V1340" s="28">
        <f>VLOOKUP(N1340,'散件（更新）'!B:I,8,FALSE)</f>
        <v>6932485003976</v>
      </c>
    </row>
    <row r="1341" spans="1:22" ht="20.149999999999999" customHeight="1">
      <c r="A1341" s="57">
        <v>46169</v>
      </c>
      <c r="B1341" s="58" t="s">
        <v>13680</v>
      </c>
      <c r="C1341" s="27" t="str">
        <f>VLOOKUP(B1341,'大货清单（不定期按GOMS更新）'!A:H,8,0)</f>
        <v>109-25430201</v>
      </c>
      <c r="D1341" s="27" t="str">
        <f>VLOOKUP(B1341,'大货清单（不定期按GOMS更新）'!A:C,3,0)</f>
        <v>CL2543B-01</v>
      </c>
      <c r="E1341" s="27" t="str">
        <f>VLOOKUP(B1341,'大货清单（不定期按GOMS更新）'!A:H,4,0)</f>
        <v>IT,ES,FR,DE,PL,SE,NL,BE</v>
      </c>
      <c r="F1341" s="27" t="str">
        <f>VLOOKUP(B1341,'大货清单（不定期按GOMS更新）'!A:H,2,0)</f>
        <v>Floor One Switch S6 Stretch Breeze</v>
      </c>
      <c r="G1341" s="28" t="str">
        <f>VLOOKUP(B1341,'大货清单（不定期按GOMS更新）'!A:I,9,FALSE)</f>
        <v>6932485009589</v>
      </c>
      <c r="H1341" s="27" t="str">
        <f>VLOOKUP(B1341,'大货清单（不定期按GOMS更新）'!A:H,7,0)</f>
        <v>Black &amp; White</v>
      </c>
      <c r="I1341" s="27" t="str">
        <f>VLOOKUP(B1341,'大货清单（不定期按GOMS更新）'!A:F,6,FALSE)</f>
        <v>ACTIVE</v>
      </c>
      <c r="J1341" s="27" t="str">
        <f>VLOOKUP(B1341,'大货清单（不定期按GOMS更新）'!A:K,11,FALSE)</f>
        <v>9.5</v>
      </c>
      <c r="K1341" s="27" t="str">
        <f>VLOOKUP(B1341,'大货清单（不定期按GOMS更新）'!A:N,12,FALSE)</f>
        <v>760</v>
      </c>
      <c r="L1341" s="27" t="str">
        <f>VLOOKUP(B1341,'大货清单（不定期按GOMS更新）'!A:M,13,FALSE)</f>
        <v>332</v>
      </c>
      <c r="M1341" s="27" t="str">
        <f>VLOOKUP(B1341,'大货清单（不定期按GOMS更新）'!A:N,14,FALSE)</f>
        <v>318</v>
      </c>
      <c r="N1341" s="58" t="s">
        <v>14714</v>
      </c>
      <c r="O1341" s="27">
        <f>IFERROR(VLOOKUP(N1341,'散件迭代（不定期更新）'!C:J,8,FALSE),0)</f>
        <v>0</v>
      </c>
      <c r="P1341" s="27">
        <f>IFERROR(VLOOKUP(N1341,'散件（更新）'!B:H,3,FALSE),0)</f>
        <v>0</v>
      </c>
      <c r="Q1341" s="27" t="str">
        <f>VLOOKUP(N1341,'散件（更新）'!B:H,2,FALSE)</f>
        <v>114-25430201</v>
      </c>
      <c r="R1341" s="27" t="str">
        <f>VLOOKUP(N1341,'散件（更新）'!B:H,7,FALSE)</f>
        <v>PCBA</v>
      </c>
      <c r="S1341" s="27" t="str">
        <f>VLOOKUP(N1341,'散件（更新）'!B:E,4,FALSE)</f>
        <v>https://tineco-yxzt.oss-accelerate.aliyuncs.com/20250826/weixinjietu_20250826110612_1756178125708.png</v>
      </c>
      <c r="T1341" s="27" t="s">
        <v>8759</v>
      </c>
      <c r="U1341" s="28" t="str">
        <f>VLOOKUP(N1341,'散件（更新）'!B:G,6,FALSE)</f>
        <v>SP;CL2543B-01;CL2543高配主控板组件</v>
      </c>
      <c r="V1341" s="28">
        <f>VLOOKUP(N1341,'散件（更新）'!B:I,8,FALSE)</f>
        <v>6975159901642</v>
      </c>
    </row>
    <row r="1342" spans="1:22" ht="20.149999999999999" customHeight="1">
      <c r="A1342" s="57">
        <v>46169</v>
      </c>
      <c r="B1342" s="58" t="s">
        <v>13680</v>
      </c>
      <c r="C1342" s="27" t="str">
        <f>VLOOKUP(B1342,'大货清单（不定期按GOMS更新）'!A:H,8,0)</f>
        <v>109-25430201</v>
      </c>
      <c r="D1342" s="27" t="str">
        <f>VLOOKUP(B1342,'大货清单（不定期按GOMS更新）'!A:C,3,0)</f>
        <v>CL2543B-01</v>
      </c>
      <c r="E1342" s="27" t="str">
        <f>VLOOKUP(B1342,'大货清单（不定期按GOMS更新）'!A:H,4,0)</f>
        <v>IT,ES,FR,DE,PL,SE,NL,BE</v>
      </c>
      <c r="F1342" s="27" t="str">
        <f>VLOOKUP(B1342,'大货清单（不定期按GOMS更新）'!A:H,2,0)</f>
        <v>Floor One Switch S6 Stretch Breeze</v>
      </c>
      <c r="G1342" s="28" t="str">
        <f>VLOOKUP(B1342,'大货清单（不定期按GOMS更新）'!A:I,9,FALSE)</f>
        <v>6932485009589</v>
      </c>
      <c r="H1342" s="27" t="str">
        <f>VLOOKUP(B1342,'大货清单（不定期按GOMS更新）'!A:H,7,0)</f>
        <v>Black &amp; White</v>
      </c>
      <c r="I1342" s="27" t="str">
        <f>VLOOKUP(B1342,'大货清单（不定期按GOMS更新）'!A:F,6,FALSE)</f>
        <v>ACTIVE</v>
      </c>
      <c r="J1342" s="27" t="str">
        <f>VLOOKUP(B1342,'大货清单（不定期按GOMS更新）'!A:K,11,FALSE)</f>
        <v>9.5</v>
      </c>
      <c r="K1342" s="27" t="str">
        <f>VLOOKUP(B1342,'大货清单（不定期按GOMS更新）'!A:N,12,FALSE)</f>
        <v>760</v>
      </c>
      <c r="L1342" s="27" t="str">
        <f>VLOOKUP(B1342,'大货清单（不定期按GOMS更新）'!A:M,13,FALSE)</f>
        <v>332</v>
      </c>
      <c r="M1342" s="27" t="str">
        <f>VLOOKUP(B1342,'大货清单（不定期按GOMS更新）'!A:N,14,FALSE)</f>
        <v>318</v>
      </c>
      <c r="N1342" s="58" t="s">
        <v>7811</v>
      </c>
      <c r="O1342" s="27">
        <f>IFERROR(VLOOKUP(N1342,'散件迭代（不定期更新）'!C:J,8,FALSE),0)</f>
        <v>0</v>
      </c>
      <c r="P1342" s="27" t="str">
        <f>IFERROR(VLOOKUP(N1342,'散件（更新）'!B:H,3,FALSE),0)</f>
        <v/>
      </c>
      <c r="Q1342" s="27" t="str">
        <f>VLOOKUP(N1342,'散件（更新）'!B:H,2,FALSE)</f>
        <v>114-23761812</v>
      </c>
      <c r="R1342" s="27" t="str">
        <f>VLOOKUP(N1342,'散件（更新）'!B:H,7,FALSE)</f>
        <v>Scraper</v>
      </c>
      <c r="S1342" s="27" t="str">
        <f>VLOOKUP(N1342,'散件（更新）'!B:E,4,FALSE)</f>
        <v>https://tineco-yxzt.oss-accelerate.aliyuncs.com/20241219/11_1734589750208.jpg</v>
      </c>
      <c r="T1342" s="27" t="s">
        <v>8759</v>
      </c>
      <c r="U1342" s="28" t="str">
        <f>VLOOKUP(N1342,'散件（更新）'!B:G,6,FALSE)</f>
        <v>刮条组件</v>
      </c>
      <c r="V1342" s="28">
        <f>VLOOKUP(N1342,'散件（更新）'!B:I,8,FALSE)</f>
        <v>6932485002528</v>
      </c>
    </row>
    <row r="1343" spans="1:22" ht="20.149999999999999" customHeight="1">
      <c r="A1343" s="57">
        <v>46169</v>
      </c>
      <c r="B1343" s="58" t="s">
        <v>13680</v>
      </c>
      <c r="C1343" s="27" t="str">
        <f>VLOOKUP(B1343,'大货清单（不定期按GOMS更新）'!A:H,8,0)</f>
        <v>109-25430201</v>
      </c>
      <c r="D1343" s="27" t="str">
        <f>VLOOKUP(B1343,'大货清单（不定期按GOMS更新）'!A:C,3,0)</f>
        <v>CL2543B-01</v>
      </c>
      <c r="E1343" s="27" t="str">
        <f>VLOOKUP(B1343,'大货清单（不定期按GOMS更新）'!A:H,4,0)</f>
        <v>IT,ES,FR,DE,PL,SE,NL,BE</v>
      </c>
      <c r="F1343" s="27" t="str">
        <f>VLOOKUP(B1343,'大货清单（不定期按GOMS更新）'!A:H,2,0)</f>
        <v>Floor One Switch S6 Stretch Breeze</v>
      </c>
      <c r="G1343" s="28" t="str">
        <f>VLOOKUP(B1343,'大货清单（不定期按GOMS更新）'!A:I,9,FALSE)</f>
        <v>6932485009589</v>
      </c>
      <c r="H1343" s="27" t="str">
        <f>VLOOKUP(B1343,'大货清单（不定期按GOMS更新）'!A:H,7,0)</f>
        <v>Black &amp; White</v>
      </c>
      <c r="I1343" s="27" t="str">
        <f>VLOOKUP(B1343,'大货清单（不定期按GOMS更新）'!A:F,6,FALSE)</f>
        <v>ACTIVE</v>
      </c>
      <c r="J1343" s="27" t="str">
        <f>VLOOKUP(B1343,'大货清单（不定期按GOMS更新）'!A:K,11,FALSE)</f>
        <v>9.5</v>
      </c>
      <c r="K1343" s="27" t="str">
        <f>VLOOKUP(B1343,'大货清单（不定期按GOMS更新）'!A:N,12,FALSE)</f>
        <v>760</v>
      </c>
      <c r="L1343" s="27" t="str">
        <f>VLOOKUP(B1343,'大货清单（不定期按GOMS更新）'!A:M,13,FALSE)</f>
        <v>332</v>
      </c>
      <c r="M1343" s="27" t="str">
        <f>VLOOKUP(B1343,'大货清单（不定期按GOMS更新）'!A:N,14,FALSE)</f>
        <v>318</v>
      </c>
      <c r="N1343" s="58" t="s">
        <v>8012</v>
      </c>
      <c r="O1343" s="27">
        <f>IFERROR(VLOOKUP(N1343,'散件迭代（不定期更新）'!C:J,8,FALSE),0)</f>
        <v>0</v>
      </c>
      <c r="P1343" s="27" t="str">
        <f>IFERROR(VLOOKUP(N1343,'散件（更新）'!B:H,3,FALSE),0)</f>
        <v/>
      </c>
      <c r="Q1343" s="27" t="str">
        <f>VLOOKUP(N1343,'散件（更新）'!B:H,2,FALSE)</f>
        <v>114-23761808</v>
      </c>
      <c r="R1343" s="27" t="str">
        <f>VLOOKUP(N1343,'散件（更新）'!B:H,7,FALSE)</f>
        <v>Sensor</v>
      </c>
      <c r="S1343" s="27" t="str">
        <f>VLOOKUP(N1343,'散件（更新）'!B:E,4,FALSE)</f>
        <v>https://tineco-yxzt.oss-accelerate.aliyuncs.com/20241219/weixintupian_202411141109496_1734589120839.jpg</v>
      </c>
      <c r="T1343" s="27" t="s">
        <v>8759</v>
      </c>
      <c r="U1343" s="28" t="str">
        <f>VLOOKUP(N1343,'散件（更新）'!B:G,6,FALSE)</f>
        <v>直通式光电液位传感器组件</v>
      </c>
      <c r="V1343" s="28">
        <f>VLOOKUP(N1343,'散件（更新）'!B:I,8,FALSE)</f>
        <v>6932485002474</v>
      </c>
    </row>
    <row r="1344" spans="1:22" ht="20.149999999999999" customHeight="1">
      <c r="A1344" s="57">
        <v>46169</v>
      </c>
      <c r="B1344" s="58" t="s">
        <v>13680</v>
      </c>
      <c r="C1344" s="27" t="str">
        <f>VLOOKUP(B1344,'大货清单（不定期按GOMS更新）'!A:H,8,0)</f>
        <v>109-25430201</v>
      </c>
      <c r="D1344" s="27" t="str">
        <f>VLOOKUP(B1344,'大货清单（不定期按GOMS更新）'!A:C,3,0)</f>
        <v>CL2543B-01</v>
      </c>
      <c r="E1344" s="27" t="str">
        <f>VLOOKUP(B1344,'大货清单（不定期按GOMS更新）'!A:H,4,0)</f>
        <v>IT,ES,FR,DE,PL,SE,NL,BE</v>
      </c>
      <c r="F1344" s="27" t="str">
        <f>VLOOKUP(B1344,'大货清单（不定期按GOMS更新）'!A:H,2,0)</f>
        <v>Floor One Switch S6 Stretch Breeze</v>
      </c>
      <c r="G1344" s="28" t="str">
        <f>VLOOKUP(B1344,'大货清单（不定期按GOMS更新）'!A:I,9,FALSE)</f>
        <v>6932485009589</v>
      </c>
      <c r="H1344" s="27" t="str">
        <f>VLOOKUP(B1344,'大货清单（不定期按GOMS更新）'!A:H,7,0)</f>
        <v>Black &amp; White</v>
      </c>
      <c r="I1344" s="27" t="str">
        <f>VLOOKUP(B1344,'大货清单（不定期按GOMS更新）'!A:F,6,FALSE)</f>
        <v>ACTIVE</v>
      </c>
      <c r="J1344" s="27" t="str">
        <f>VLOOKUP(B1344,'大货清单（不定期按GOMS更新）'!A:K,11,FALSE)</f>
        <v>9.5</v>
      </c>
      <c r="K1344" s="27" t="str">
        <f>VLOOKUP(B1344,'大货清单（不定期按GOMS更新）'!A:N,12,FALSE)</f>
        <v>760</v>
      </c>
      <c r="L1344" s="27" t="str">
        <f>VLOOKUP(B1344,'大货清单（不定期按GOMS更新）'!A:M,13,FALSE)</f>
        <v>332</v>
      </c>
      <c r="M1344" s="27" t="str">
        <f>VLOOKUP(B1344,'大货清单（不定期按GOMS更新）'!A:N,14,FALSE)</f>
        <v>318</v>
      </c>
      <c r="N1344" s="58" t="s">
        <v>4708</v>
      </c>
      <c r="O1344" s="27">
        <f>IFERROR(VLOOKUP(N1344,'散件迭代（不定期更新）'!C:J,8,FALSE),0)</f>
        <v>0</v>
      </c>
      <c r="P1344" s="27">
        <f>IFERROR(VLOOKUP(N1344,'散件（更新）'!B:H,3,FALSE),0)</f>
        <v>0</v>
      </c>
      <c r="Q1344" s="27" t="str">
        <f>VLOOKUP(N1344,'散件（更新）'!B:H,2,FALSE)</f>
        <v>114-23280212</v>
      </c>
      <c r="R1344" s="27" t="str">
        <f>VLOOKUP(N1344,'散件（更新）'!B:H,7,FALSE)</f>
        <v>Sensor</v>
      </c>
      <c r="S1344" s="27" t="str">
        <f>VLOOKUP(N1344,'散件（更新）'!B:E,4,FALSE)</f>
        <v>https://tineco-yxzt.oss-accelerate.aliyuncs.com/20240306/hongwai_1709692389165.GIF</v>
      </c>
      <c r="T1344" s="27" t="s">
        <v>8759</v>
      </c>
      <c r="U1344" s="28" t="str">
        <f>VLOOKUP(N1344,'散件（更新）'!B:G,6,FALSE)</f>
        <v>红外脏污传感器板组件</v>
      </c>
      <c r="V1344" s="28">
        <f>VLOOKUP(N1344,'散件（更新）'!B:I,8,FALSE)</f>
        <v>6974950107222</v>
      </c>
    </row>
    <row r="1345" spans="1:22" s="27" customFormat="1" ht="20.149999999999999" customHeight="1">
      <c r="A1345" s="57">
        <v>46169</v>
      </c>
      <c r="B1345" s="58" t="s">
        <v>13680</v>
      </c>
      <c r="C1345" s="27" t="str">
        <f>VLOOKUP(B1345,'大货清单（不定期按GOMS更新）'!A:H,8,0)</f>
        <v>109-25430201</v>
      </c>
      <c r="D1345" s="27" t="str">
        <f>VLOOKUP(B1345,'大货清单（不定期按GOMS更新）'!A:C,3,0)</f>
        <v>CL2543B-01</v>
      </c>
      <c r="E1345" s="27" t="str">
        <f>VLOOKUP(B1345,'大货清单（不定期按GOMS更新）'!A:H,4,0)</f>
        <v>IT,ES,FR,DE,PL,SE,NL,BE</v>
      </c>
      <c r="F1345" s="27" t="str">
        <f>VLOOKUP(B1345,'大货清单（不定期按GOMS更新）'!A:H,2,0)</f>
        <v>Floor One Switch S6 Stretch Breeze</v>
      </c>
      <c r="G1345" s="28" t="str">
        <f>VLOOKUP(B1345,'大货清单（不定期按GOMS更新）'!A:I,9,FALSE)</f>
        <v>6932485009589</v>
      </c>
      <c r="H1345" s="27" t="str">
        <f>VLOOKUP(B1345,'大货清单（不定期按GOMS更新）'!A:H,7,0)</f>
        <v>Black &amp; White</v>
      </c>
      <c r="I1345" s="27" t="str">
        <f>VLOOKUP(B1345,'大货清单（不定期按GOMS更新）'!A:F,6,FALSE)</f>
        <v>ACTIVE</v>
      </c>
      <c r="J1345" s="27" t="str">
        <f>VLOOKUP(B1345,'大货清单（不定期按GOMS更新）'!A:K,11,FALSE)</f>
        <v>9.5</v>
      </c>
      <c r="K1345" s="27" t="str">
        <f>VLOOKUP(B1345,'大货清单（不定期按GOMS更新）'!A:N,12,FALSE)</f>
        <v>760</v>
      </c>
      <c r="L1345" s="27" t="str">
        <f>VLOOKUP(B1345,'大货清单（不定期按GOMS更新）'!A:M,13,FALSE)</f>
        <v>332</v>
      </c>
      <c r="M1345" s="27" t="str">
        <f>VLOOKUP(B1345,'大货清单（不定期按GOMS更新）'!A:N,14,FALSE)</f>
        <v>318</v>
      </c>
      <c r="N1345" s="58" t="s">
        <v>4712</v>
      </c>
      <c r="O1345" s="27">
        <f>IFERROR(VLOOKUP(N1345,'散件迭代（不定期更新）'!C:J,8,FALSE),0)</f>
        <v>0</v>
      </c>
      <c r="P1345" s="27">
        <f>IFERROR(VLOOKUP(N1345,'散件（更新）'!B:H,3,FALSE),0)</f>
        <v>0</v>
      </c>
      <c r="Q1345" s="27" t="str">
        <f>VLOOKUP(N1345,'散件（更新）'!B:H,2,FALSE)</f>
        <v>114-23280221</v>
      </c>
      <c r="R1345" s="27" t="str">
        <f>VLOOKUP(N1345,'散件（更新）'!B:H,7,FALSE)</f>
        <v>Repair Wheel</v>
      </c>
      <c r="S1345" s="27" t="str">
        <f>VLOOKUP(N1345,'散件（更新）'!B:E,4,FALSE)</f>
        <v>https://tineco-yxzt.oss-accelerate.aliyuncs.com/20240306/daxiaolun_1709693230648.GIF</v>
      </c>
      <c r="T1345" s="27" t="s">
        <v>8759</v>
      </c>
      <c r="U1345" s="28" t="str">
        <f>VLOOKUP(N1345,'散件（更新）'!B:G,6,FALSE)</f>
        <v>大轮和小轮组件</v>
      </c>
      <c r="V1345" s="28">
        <f>VLOOKUP(N1345,'散件（更新）'!B:I,8,FALSE)</f>
        <v>6974950107314</v>
      </c>
    </row>
    <row r="1346" spans="1:22" ht="20.149999999999999" customHeight="1">
      <c r="A1346" s="57">
        <v>46169</v>
      </c>
      <c r="B1346" s="58" t="s">
        <v>13680</v>
      </c>
      <c r="C1346" s="27" t="str">
        <f>VLOOKUP(B1346,'大货清单（不定期按GOMS更新）'!A:H,8,0)</f>
        <v>109-25430201</v>
      </c>
      <c r="D1346" s="27" t="str">
        <f>VLOOKUP(B1346,'大货清单（不定期按GOMS更新）'!A:C,3,0)</f>
        <v>CL2543B-01</v>
      </c>
      <c r="E1346" s="27" t="str">
        <f>VLOOKUP(B1346,'大货清单（不定期按GOMS更新）'!A:H,4,0)</f>
        <v>IT,ES,FR,DE,PL,SE,NL,BE</v>
      </c>
      <c r="F1346" s="27" t="str">
        <f>VLOOKUP(B1346,'大货清单（不定期按GOMS更新）'!A:H,2,0)</f>
        <v>Floor One Switch S6 Stretch Breeze</v>
      </c>
      <c r="G1346" s="28" t="str">
        <f>VLOOKUP(B1346,'大货清单（不定期按GOMS更新）'!A:I,9,FALSE)</f>
        <v>6932485009589</v>
      </c>
      <c r="H1346" s="27" t="str">
        <f>VLOOKUP(B1346,'大货清单（不定期按GOMS更新）'!A:H,7,0)</f>
        <v>Black &amp; White</v>
      </c>
      <c r="I1346" s="27" t="str">
        <f>VLOOKUP(B1346,'大货清单（不定期按GOMS更新）'!A:F,6,FALSE)</f>
        <v>ACTIVE</v>
      </c>
      <c r="J1346" s="27" t="str">
        <f>VLOOKUP(B1346,'大货清单（不定期按GOMS更新）'!A:K,11,FALSE)</f>
        <v>9.5</v>
      </c>
      <c r="K1346" s="27" t="str">
        <f>VLOOKUP(B1346,'大货清单（不定期按GOMS更新）'!A:N,12,FALSE)</f>
        <v>760</v>
      </c>
      <c r="L1346" s="27" t="str">
        <f>VLOOKUP(B1346,'大货清单（不定期按GOMS更新）'!A:M,13,FALSE)</f>
        <v>332</v>
      </c>
      <c r="M1346" s="27" t="str">
        <f>VLOOKUP(B1346,'大货清单（不定期按GOMS更新）'!A:N,14,FALSE)</f>
        <v>318</v>
      </c>
      <c r="N1346" s="58" t="s">
        <v>15766</v>
      </c>
      <c r="O1346" s="27">
        <f>IFERROR(VLOOKUP(N1346,'散件迭代（不定期更新）'!C:J,8,FALSE),0)</f>
        <v>0</v>
      </c>
      <c r="P1346" s="27">
        <f>IFERROR(VLOOKUP(N1346,'散件（更新）'!B:H,3,FALSE),0)</f>
        <v>0</v>
      </c>
      <c r="Q1346" s="27" t="str">
        <f>VLOOKUP(N1346,'散件（更新）'!B:H,2,FALSE)</f>
        <v>114-25430002</v>
      </c>
      <c r="R1346" s="27" t="str">
        <f>VLOOKUP(N1346,'散件（更新）'!B:H,7,FALSE)</f>
        <v>3-In-1 Cleaning Tool</v>
      </c>
      <c r="S1346" s="27" t="str">
        <f>VLOOKUP(N1346,'散件（更新）'!B:E,4,FALSE)</f>
        <v>https://tineco-yxzt.oss-accelerate.aliyuncs.com/20250826/weixinjietu_20250815091726_1756177476474.png</v>
      </c>
      <c r="T1346" s="27" t="s">
        <v>8759</v>
      </c>
      <c r="U1346" s="28" t="str">
        <f>VLOOKUP(N1346,'散件（更新）'!B:G,6,FALSE)</f>
        <v>SP;CL2543-01;AB1888B清洁刷组件</v>
      </c>
      <c r="V1346" s="28">
        <f>VLOOKUP(N1346,'散件（更新）'!B:I,8,FALSE)</f>
        <v>6975159901574</v>
      </c>
    </row>
    <row r="1347" spans="1:22" ht="20.149999999999999" customHeight="1">
      <c r="A1347" s="57">
        <v>46169</v>
      </c>
      <c r="B1347" s="58" t="s">
        <v>13680</v>
      </c>
      <c r="C1347" s="27" t="str">
        <f>VLOOKUP(B1347,'大货清单（不定期按GOMS更新）'!A:H,8,0)</f>
        <v>109-25430201</v>
      </c>
      <c r="D1347" s="27" t="str">
        <f>VLOOKUP(B1347,'大货清单（不定期按GOMS更新）'!A:C,3,0)</f>
        <v>CL2543B-01</v>
      </c>
      <c r="E1347" s="27" t="str">
        <f>VLOOKUP(B1347,'大货清单（不定期按GOMS更新）'!A:H,4,0)</f>
        <v>IT,ES,FR,DE,PL,SE,NL,BE</v>
      </c>
      <c r="F1347" s="27" t="str">
        <f>VLOOKUP(B1347,'大货清单（不定期按GOMS更新）'!A:H,2,0)</f>
        <v>Floor One Switch S6 Stretch Breeze</v>
      </c>
      <c r="G1347" s="28" t="str">
        <f>VLOOKUP(B1347,'大货清单（不定期按GOMS更新）'!A:I,9,FALSE)</f>
        <v>6932485009589</v>
      </c>
      <c r="H1347" s="27" t="str">
        <f>VLOOKUP(B1347,'大货清单（不定期按GOMS更新）'!A:H,7,0)</f>
        <v>Black &amp; White</v>
      </c>
      <c r="I1347" s="27" t="str">
        <f>VLOOKUP(B1347,'大货清单（不定期按GOMS更新）'!A:F,6,FALSE)</f>
        <v>ACTIVE</v>
      </c>
      <c r="J1347" s="27" t="str">
        <f>VLOOKUP(B1347,'大货清单（不定期按GOMS更新）'!A:K,11,FALSE)</f>
        <v>9.5</v>
      </c>
      <c r="K1347" s="27" t="str">
        <f>VLOOKUP(B1347,'大货清单（不定期按GOMS更新）'!A:N,12,FALSE)</f>
        <v>760</v>
      </c>
      <c r="L1347" s="27" t="str">
        <f>VLOOKUP(B1347,'大货清单（不定期按GOMS更新）'!A:M,13,FALSE)</f>
        <v>332</v>
      </c>
      <c r="M1347" s="27" t="str">
        <f>VLOOKUP(B1347,'大货清单（不定期按GOMS更新）'!A:N,14,FALSE)</f>
        <v>318</v>
      </c>
      <c r="N1347" s="58" t="s">
        <v>8199</v>
      </c>
      <c r="O1347" s="27">
        <f>IFERROR(VLOOKUP(N1347,'散件迭代（不定期更新）'!C:J,8,FALSE),0)</f>
        <v>0</v>
      </c>
      <c r="P1347" s="27" t="str">
        <f>IFERROR(VLOOKUP(N1347,'散件（更新）'!B:H,3,FALSE),0)</f>
        <v/>
      </c>
      <c r="Q1347" s="27" t="str">
        <f>VLOOKUP(N1347,'散件（更新）'!B:H,2,FALSE)</f>
        <v>114-23480603</v>
      </c>
      <c r="R1347" s="27" t="str">
        <f>VLOOKUP(N1347,'散件（更新）'!B:H,7,FALSE)</f>
        <v>Clean Water Tank</v>
      </c>
      <c r="S1347" s="27" t="str">
        <f>VLOOKUP(N1347,'散件（更新）'!B:E,4,FALSE)</f>
        <v>https://tineco-yxzt.oss-accelerate.aliyuncs.com/20250110/03-CWT_1736502331758.png</v>
      </c>
      <c r="T1347" s="27" t="s">
        <v>8759</v>
      </c>
      <c r="U1347" s="28" t="str">
        <f>VLOOKUP(N1347,'散件（更新）'!B:G,6,FALSE)</f>
        <v>清水箱组件</v>
      </c>
      <c r="V1347" s="28">
        <f>VLOOKUP(N1347,'散件（更新）'!B:I,8,FALSE)</f>
        <v>6932485003884</v>
      </c>
    </row>
    <row r="1348" spans="1:22" ht="20.149999999999999" customHeight="1">
      <c r="A1348" s="57">
        <v>46169</v>
      </c>
      <c r="B1348" s="58" t="s">
        <v>13680</v>
      </c>
      <c r="C1348" s="27" t="str">
        <f>VLOOKUP(B1348,'大货清单（不定期按GOMS更新）'!A:H,8,0)</f>
        <v>109-25430201</v>
      </c>
      <c r="D1348" s="27" t="str">
        <f>VLOOKUP(B1348,'大货清单（不定期按GOMS更新）'!A:C,3,0)</f>
        <v>CL2543B-01</v>
      </c>
      <c r="E1348" s="27" t="str">
        <f>VLOOKUP(B1348,'大货清单（不定期按GOMS更新）'!A:H,4,0)</f>
        <v>IT,ES,FR,DE,PL,SE,NL,BE</v>
      </c>
      <c r="F1348" s="27" t="str">
        <f>VLOOKUP(B1348,'大货清单（不定期按GOMS更新）'!A:H,2,0)</f>
        <v>Floor One Switch S6 Stretch Breeze</v>
      </c>
      <c r="G1348" s="28" t="str">
        <f>VLOOKUP(B1348,'大货清单（不定期按GOMS更新）'!A:I,9,FALSE)</f>
        <v>6932485009589</v>
      </c>
      <c r="H1348" s="27" t="str">
        <f>VLOOKUP(B1348,'大货清单（不定期按GOMS更新）'!A:H,7,0)</f>
        <v>Black &amp; White</v>
      </c>
      <c r="I1348" s="27" t="str">
        <f>VLOOKUP(B1348,'大货清单（不定期按GOMS更新）'!A:F,6,FALSE)</f>
        <v>ACTIVE</v>
      </c>
      <c r="J1348" s="27" t="str">
        <f>VLOOKUP(B1348,'大货清单（不定期按GOMS更新）'!A:K,11,FALSE)</f>
        <v>9.5</v>
      </c>
      <c r="K1348" s="27" t="str">
        <f>VLOOKUP(B1348,'大货清单（不定期按GOMS更新）'!A:N,12,FALSE)</f>
        <v>760</v>
      </c>
      <c r="L1348" s="27" t="str">
        <f>VLOOKUP(B1348,'大货清单（不定期按GOMS更新）'!A:M,13,FALSE)</f>
        <v>332</v>
      </c>
      <c r="M1348" s="27" t="str">
        <f>VLOOKUP(B1348,'大货清单（不定期按GOMS更新）'!A:N,14,FALSE)</f>
        <v>318</v>
      </c>
      <c r="N1348" s="58" t="s">
        <v>7808</v>
      </c>
      <c r="O1348" s="27">
        <f>IFERROR(VLOOKUP(N1348,'散件迭代（不定期更新）'!C:J,8,FALSE),0)</f>
        <v>0</v>
      </c>
      <c r="P1348" s="27" t="str">
        <f>IFERROR(VLOOKUP(N1348,'散件（更新）'!B:H,3,FALSE),0)</f>
        <v/>
      </c>
      <c r="Q1348" s="27" t="str">
        <f>VLOOKUP(N1348,'散件（更新）'!B:H,2,FALSE)</f>
        <v>114-23480602</v>
      </c>
      <c r="R1348" s="27" t="str">
        <f>VLOOKUP(N1348,'散件（更新）'!B:H,7,FALSE)</f>
        <v>Dirt Water Tank</v>
      </c>
      <c r="S1348" s="27" t="str">
        <f>VLOOKUP(N1348,'散件（更新）'!B:E,4,FALSE)</f>
        <v>https://tineco-yxzt.oss-accelerate.aliyuncs.com/20250110/DWT_1736502150878.png</v>
      </c>
      <c r="T1348" s="27" t="s">
        <v>8759</v>
      </c>
      <c r="U1348" s="28" t="str">
        <f>VLOOKUP(N1348,'散件（更新）'!B:G,6,FALSE)</f>
        <v>回收桶组件</v>
      </c>
      <c r="V1348" s="28">
        <f>VLOOKUP(N1348,'散件（更新）'!B:I,8,FALSE)</f>
        <v>6932485003877</v>
      </c>
    </row>
    <row r="1349" spans="1:22" ht="20.149999999999999" customHeight="1">
      <c r="A1349" s="57">
        <v>46169</v>
      </c>
      <c r="B1349" s="58" t="s">
        <v>13680</v>
      </c>
      <c r="C1349" s="27" t="str">
        <f>VLOOKUP(B1349,'大货清单（不定期按GOMS更新）'!A:H,8,0)</f>
        <v>109-25430201</v>
      </c>
      <c r="D1349" s="27" t="str">
        <f>VLOOKUP(B1349,'大货清单（不定期按GOMS更新）'!A:C,3,0)</f>
        <v>CL2543B-01</v>
      </c>
      <c r="E1349" s="27" t="str">
        <f>VLOOKUP(B1349,'大货清单（不定期按GOMS更新）'!A:H,4,0)</f>
        <v>IT,ES,FR,DE,PL,SE,NL,BE</v>
      </c>
      <c r="F1349" s="27" t="str">
        <f>VLOOKUP(B1349,'大货清单（不定期按GOMS更新）'!A:H,2,0)</f>
        <v>Floor One Switch S6 Stretch Breeze</v>
      </c>
      <c r="G1349" s="28" t="str">
        <f>VLOOKUP(B1349,'大货清单（不定期按GOMS更新）'!A:I,9,FALSE)</f>
        <v>6932485009589</v>
      </c>
      <c r="H1349" s="27" t="str">
        <f>VLOOKUP(B1349,'大货清单（不定期按GOMS更新）'!A:H,7,0)</f>
        <v>Black &amp; White</v>
      </c>
      <c r="I1349" s="27" t="str">
        <f>VLOOKUP(B1349,'大货清单（不定期按GOMS更新）'!A:F,6,FALSE)</f>
        <v>ACTIVE</v>
      </c>
      <c r="J1349" s="27" t="str">
        <f>VLOOKUP(B1349,'大货清单（不定期按GOMS更新）'!A:K,11,FALSE)</f>
        <v>9.5</v>
      </c>
      <c r="K1349" s="27" t="str">
        <f>VLOOKUP(B1349,'大货清单（不定期按GOMS更新）'!A:N,12,FALSE)</f>
        <v>760</v>
      </c>
      <c r="L1349" s="27" t="str">
        <f>VLOOKUP(B1349,'大货清单（不定期按GOMS更新）'!A:M,13,FALSE)</f>
        <v>332</v>
      </c>
      <c r="M1349" s="27" t="str">
        <f>VLOOKUP(B1349,'大货清单（不定期按GOMS更新）'!A:N,14,FALSE)</f>
        <v>318</v>
      </c>
      <c r="N1349" s="58" t="s">
        <v>1335</v>
      </c>
      <c r="O1349" s="27">
        <f>IFERROR(VLOOKUP(N1349,'散件迭代（不定期更新）'!C:J,8,FALSE),0)</f>
        <v>0</v>
      </c>
      <c r="P1349" s="27" t="str">
        <f>IFERROR(VLOOKUP(N1349,'散件（更新）'!B:H,3,FALSE),0)</f>
        <v>206-2028-0805</v>
      </c>
      <c r="Q1349" s="27" t="str">
        <f>VLOOKUP(N1349,'散件（更新）'!B:H,2,FALSE)</f>
        <v>114-20280805</v>
      </c>
      <c r="R1349" s="27" t="str">
        <f>VLOOKUP(N1349,'散件（更新）'!B:H,7,FALSE)</f>
        <v>2-In-1 Dusting Brush</v>
      </c>
      <c r="S1349" s="27" t="str">
        <f>VLOOKUP(N1349,'散件（更新）'!B:E,4,FALSE)</f>
        <v>https://tineco-yxzt.oss-accelerate.aliyuncs.com/20231219/9VSBD151100_1702948061048.png</v>
      </c>
      <c r="T1349" s="27" t="s">
        <v>8759</v>
      </c>
      <c r="U1349" s="28" t="str">
        <f>VLOOKUP(N1349,'散件（更新）'!B:G,6,FALSE)</f>
        <v>组合刷小口径</v>
      </c>
      <c r="V1349" s="28" t="str">
        <f>VLOOKUP(N1349,'散件（更新）'!B:I,8,FALSE)</f>
        <v>6972200195807</v>
      </c>
    </row>
    <row r="1350" spans="1:22" ht="20.149999999999999" customHeight="1">
      <c r="A1350" s="57">
        <v>46169</v>
      </c>
      <c r="B1350" s="58" t="s">
        <v>13680</v>
      </c>
      <c r="C1350" s="27" t="str">
        <f>VLOOKUP(B1350,'大货清单（不定期按GOMS更新）'!A:H,8,0)</f>
        <v>109-25430201</v>
      </c>
      <c r="D1350" s="27" t="str">
        <f>VLOOKUP(B1350,'大货清单（不定期按GOMS更新）'!A:C,3,0)</f>
        <v>CL2543B-01</v>
      </c>
      <c r="E1350" s="27" t="str">
        <f>VLOOKUP(B1350,'大货清单（不定期按GOMS更新）'!A:H,4,0)</f>
        <v>IT,ES,FR,DE,PL,SE,NL,BE</v>
      </c>
      <c r="F1350" s="27" t="str">
        <f>VLOOKUP(B1350,'大货清单（不定期按GOMS更新）'!A:H,2,0)</f>
        <v>Floor One Switch S6 Stretch Breeze</v>
      </c>
      <c r="G1350" s="28" t="str">
        <f>VLOOKUP(B1350,'大货清单（不定期按GOMS更新）'!A:I,9,FALSE)</f>
        <v>6932485009589</v>
      </c>
      <c r="H1350" s="27" t="str">
        <f>VLOOKUP(B1350,'大货清单（不定期按GOMS更新）'!A:H,7,0)</f>
        <v>Black &amp; White</v>
      </c>
      <c r="I1350" s="27" t="str">
        <f>VLOOKUP(B1350,'大货清单（不定期按GOMS更新）'!A:F,6,FALSE)</f>
        <v>ACTIVE</v>
      </c>
      <c r="J1350" s="27" t="str">
        <f>VLOOKUP(B1350,'大货清单（不定期按GOMS更新）'!A:K,11,FALSE)</f>
        <v>9.5</v>
      </c>
      <c r="K1350" s="27" t="str">
        <f>VLOOKUP(B1350,'大货清单（不定期按GOMS更新）'!A:N,12,FALSE)</f>
        <v>760</v>
      </c>
      <c r="L1350" s="27" t="str">
        <f>VLOOKUP(B1350,'大货清单（不定期按GOMS更新）'!A:M,13,FALSE)</f>
        <v>332</v>
      </c>
      <c r="M1350" s="27" t="str">
        <f>VLOOKUP(B1350,'大货清单（不定期按GOMS更新）'!A:N,14,FALSE)</f>
        <v>318</v>
      </c>
      <c r="N1350" s="58" t="s">
        <v>1334</v>
      </c>
      <c r="O1350" s="27">
        <f>IFERROR(VLOOKUP(N1350,'散件迭代（不定期更新）'!C:J,8,FALSE),0)</f>
        <v>0</v>
      </c>
      <c r="P1350" s="27" t="str">
        <f>IFERROR(VLOOKUP(N1350,'散件（更新）'!B:H,3,FALSE),0)</f>
        <v>206-2028-0804</v>
      </c>
      <c r="Q1350" s="27" t="str">
        <f>VLOOKUP(N1350,'散件（更新）'!B:H,2,FALSE)</f>
        <v>114-20280804</v>
      </c>
      <c r="R1350" s="27" t="str">
        <f>VLOOKUP(N1350,'散件（更新）'!B:H,7,FALSE)</f>
        <v>Crevice Tool</v>
      </c>
      <c r="S1350" s="27" t="str">
        <f>VLOOKUP(N1350,'散件（更新）'!B:E,4,FALSE)</f>
        <v>https://tineco-yxzt.oss-accelerate.aliyuncs.com/product/114-20280804.png</v>
      </c>
      <c r="T1350" s="27" t="s">
        <v>8759</v>
      </c>
      <c r="U1350" s="28" t="str">
        <f>VLOOKUP(N1350,'散件（更新）'!B:G,6,FALSE)</f>
        <v>扁吸小口径</v>
      </c>
      <c r="V1350" s="28" t="str">
        <f>VLOOKUP(N1350,'散件（更新）'!B:I,8,FALSE)</f>
        <v>6972200195791</v>
      </c>
    </row>
    <row r="1351" spans="1:22" ht="20.149999999999999" customHeight="1">
      <c r="A1351" s="57">
        <v>46169</v>
      </c>
      <c r="B1351" s="58" t="s">
        <v>13714</v>
      </c>
      <c r="C1351" s="27" t="str">
        <f>VLOOKUP(B1351,'大货清单（不定期按GOMS更新）'!A:H,8,0)</f>
        <v>109-25430001</v>
      </c>
      <c r="D1351" s="27" t="str">
        <f>VLOOKUP(B1351,'大货清单（不定期按GOMS更新）'!A:C,3,0)</f>
        <v>CL2543-01</v>
      </c>
      <c r="E1351" s="27" t="str">
        <f>VLOOKUP(B1351,'大货清单（不定期按GOMS更新）'!A:H,4,0)</f>
        <v>DE,FR,PL,RO,GR,ES,NL</v>
      </c>
      <c r="F1351" s="27" t="str">
        <f>VLOOKUP(B1351,'大货清单（不定期按GOMS更新）'!A:H,2,0)</f>
        <v>Floor One Switch i5 Stretch</v>
      </c>
      <c r="G1351" s="28" t="str">
        <f>VLOOKUP(B1351,'大货清单（不定期按GOMS更新）'!A:I,9,FALSE)</f>
        <v>6932485009572</v>
      </c>
      <c r="H1351" s="27" t="str">
        <f>VLOOKUP(B1351,'大货清单（不定期按GOMS更新）'!A:H,7,0)</f>
        <v>Black &amp; White</v>
      </c>
      <c r="I1351" s="27" t="str">
        <f>VLOOKUP(B1351,'大货清单（不定期按GOMS更新）'!A:F,6,FALSE)</f>
        <v>ACTIVE</v>
      </c>
      <c r="J1351" s="27" t="str">
        <f>VLOOKUP(B1351,'大货清单（不定期按GOMS更新）'!A:K,11,FALSE)</f>
        <v>10</v>
      </c>
      <c r="K1351" s="27" t="str">
        <f>VLOOKUP(B1351,'大货清单（不定期按GOMS更新）'!A:N,12,FALSE)</f>
        <v>760</v>
      </c>
      <c r="L1351" s="27" t="str">
        <f>VLOOKUP(B1351,'大货清单（不定期按GOMS更新）'!A:M,13,FALSE)</f>
        <v>332</v>
      </c>
      <c r="M1351" s="27" t="str">
        <f>VLOOKUP(B1351,'大货清单（不定期按GOMS更新）'!A:N,14,FALSE)</f>
        <v>321</v>
      </c>
      <c r="N1351" s="58" t="s">
        <v>4422</v>
      </c>
      <c r="O1351" s="27">
        <f>IFERROR(VLOOKUP(N1351,'散件迭代（不定期更新）'!C:J,8,FALSE),0)</f>
        <v>0</v>
      </c>
      <c r="P1351" s="27" t="str">
        <f>IFERROR(VLOOKUP(N1351,'散件（更新）'!B:H,3,FALSE),0)</f>
        <v>/</v>
      </c>
      <c r="Q1351" s="27" t="str">
        <f>VLOOKUP(N1351,'散件（更新）'!B:H,2,FALSE)</f>
        <v>114-23350408</v>
      </c>
      <c r="R1351" s="27" t="str">
        <f>VLOOKUP(N1351,'散件（更新）'!B:H,7,FALSE)</f>
        <v>Brush Roller</v>
      </c>
      <c r="S1351" s="27" t="str">
        <f>VLOOKUP(N1351,'散件（更新）'!B:E,4,FALSE)</f>
        <v>https://tineco-yxzt.oss-accelerate.aliyuncs.com/20241021/gunshua_1729475885815.jpeg</v>
      </c>
      <c r="T1351" s="27" t="s">
        <v>8759</v>
      </c>
      <c r="U1351" s="28" t="str">
        <f>VLOOKUP(N1351,'散件（更新）'!B:G,6,FALSE)</f>
        <v>滚刷组件</v>
      </c>
      <c r="V1351" s="28" t="str">
        <f>VLOOKUP(N1351,'散件（更新）'!B:I,8,FALSE)</f>
        <v>6974950106188</v>
      </c>
    </row>
    <row r="1352" spans="1:22" ht="20.149999999999999" customHeight="1">
      <c r="A1352" s="57">
        <v>46169</v>
      </c>
      <c r="B1352" s="58" t="s">
        <v>13714</v>
      </c>
      <c r="C1352" s="27" t="str">
        <f>VLOOKUP(B1352,'大货清单（不定期按GOMS更新）'!A:H,8,0)</f>
        <v>109-25430001</v>
      </c>
      <c r="D1352" s="27" t="str">
        <f>VLOOKUP(B1352,'大货清单（不定期按GOMS更新）'!A:C,3,0)</f>
        <v>CL2543-01</v>
      </c>
      <c r="E1352" s="27" t="str">
        <f>VLOOKUP(B1352,'大货清单（不定期按GOMS更新）'!A:H,4,0)</f>
        <v>DE,FR,PL,RO,GR,ES,NL</v>
      </c>
      <c r="F1352" s="27" t="str">
        <f>VLOOKUP(B1352,'大货清单（不定期按GOMS更新）'!A:H,2,0)</f>
        <v>Floor One Switch i5 Stretch</v>
      </c>
      <c r="G1352" s="28" t="str">
        <f>VLOOKUP(B1352,'大货清单（不定期按GOMS更新）'!A:I,9,FALSE)</f>
        <v>6932485009572</v>
      </c>
      <c r="H1352" s="27" t="str">
        <f>VLOOKUP(B1352,'大货清单（不定期按GOMS更新）'!A:H,7,0)</f>
        <v>Black &amp; White</v>
      </c>
      <c r="I1352" s="27" t="str">
        <f>VLOOKUP(B1352,'大货清单（不定期按GOMS更新）'!A:F,6,FALSE)</f>
        <v>ACTIVE</v>
      </c>
      <c r="J1352" s="27" t="str">
        <f>VLOOKUP(B1352,'大货清单（不定期按GOMS更新）'!A:K,11,FALSE)</f>
        <v>10</v>
      </c>
      <c r="K1352" s="27" t="str">
        <f>VLOOKUP(B1352,'大货清单（不定期按GOMS更新）'!A:N,12,FALSE)</f>
        <v>760</v>
      </c>
      <c r="L1352" s="27" t="str">
        <f>VLOOKUP(B1352,'大货清单（不定期按GOMS更新）'!A:M,13,FALSE)</f>
        <v>332</v>
      </c>
      <c r="M1352" s="27" t="str">
        <f>VLOOKUP(B1352,'大货清单（不定期按GOMS更新）'!A:N,14,FALSE)</f>
        <v>321</v>
      </c>
      <c r="N1352" s="58" t="s">
        <v>1093</v>
      </c>
      <c r="O1352" s="27">
        <f>IFERROR(VLOOKUP(N1352,'散件迭代（不定期更新）'!C:J,8,FALSE),0)</f>
        <v>0</v>
      </c>
      <c r="P1352" s="27" t="str">
        <f>IFERROR(VLOOKUP(N1352,'散件（更新）'!B:H,3,FALSE),0)</f>
        <v>206-2020-0608</v>
      </c>
      <c r="Q1352" s="27" t="str">
        <f>VLOOKUP(N1352,'散件（更新）'!B:H,2,FALSE)</f>
        <v>114-20200608</v>
      </c>
      <c r="R1352" s="27" t="str">
        <f>VLOOKUP(N1352,'散件（更新）'!B:H,7,FALSE)</f>
        <v>Dustbin Assembly</v>
      </c>
      <c r="S1352" s="27" t="str">
        <f>VLOOKUP(N1352,'散件（更新）'!B:E,4,FALSE)</f>
        <v>https://tineco-yxzt.oss-accelerate.aliyuncs.com/20231219/9FWDA150000_1702948014824.png</v>
      </c>
      <c r="T1352" s="27" t="s">
        <v>8759</v>
      </c>
      <c r="U1352" s="28" t="str">
        <f>VLOOKUP(N1352,'散件（更新）'!B:G,6,FALSE)</f>
        <v>干式尘桶组件</v>
      </c>
      <c r="V1352" s="28" t="str">
        <f>VLOOKUP(N1352,'散件（更新）'!B:I,8,FALSE)</f>
        <v>6972200196620</v>
      </c>
    </row>
    <row r="1353" spans="1:22" ht="20.149999999999999" customHeight="1">
      <c r="A1353" s="57">
        <v>46169</v>
      </c>
      <c r="B1353" s="58" t="s">
        <v>13714</v>
      </c>
      <c r="C1353" s="27" t="str">
        <f>VLOOKUP(B1353,'大货清单（不定期按GOMS更新）'!A:H,8,0)</f>
        <v>109-25430001</v>
      </c>
      <c r="D1353" s="27" t="str">
        <f>VLOOKUP(B1353,'大货清单（不定期按GOMS更新）'!A:C,3,0)</f>
        <v>CL2543-01</v>
      </c>
      <c r="E1353" s="27" t="str">
        <f>VLOOKUP(B1353,'大货清单（不定期按GOMS更新）'!A:H,4,0)</f>
        <v>DE,FR,PL,RO,GR,ES,NL</v>
      </c>
      <c r="F1353" s="27" t="str">
        <f>VLOOKUP(B1353,'大货清单（不定期按GOMS更新）'!A:H,2,0)</f>
        <v>Floor One Switch i5 Stretch</v>
      </c>
      <c r="G1353" s="28" t="str">
        <f>VLOOKUP(B1353,'大货清单（不定期按GOMS更新）'!A:I,9,FALSE)</f>
        <v>6932485009572</v>
      </c>
      <c r="H1353" s="27" t="str">
        <f>VLOOKUP(B1353,'大货清单（不定期按GOMS更新）'!A:H,7,0)</f>
        <v>Black &amp; White</v>
      </c>
      <c r="I1353" s="27" t="str">
        <f>VLOOKUP(B1353,'大货清单（不定期按GOMS更新）'!A:F,6,FALSE)</f>
        <v>ACTIVE</v>
      </c>
      <c r="J1353" s="27" t="str">
        <f>VLOOKUP(B1353,'大货清单（不定期按GOMS更新）'!A:K,11,FALSE)</f>
        <v>10</v>
      </c>
      <c r="K1353" s="27" t="str">
        <f>VLOOKUP(B1353,'大货清单（不定期按GOMS更新）'!A:N,12,FALSE)</f>
        <v>760</v>
      </c>
      <c r="L1353" s="27" t="str">
        <f>VLOOKUP(B1353,'大货清单（不定期按GOMS更新）'!A:M,13,FALSE)</f>
        <v>332</v>
      </c>
      <c r="M1353" s="27" t="str">
        <f>VLOOKUP(B1353,'大货清单（不定期按GOMS更新）'!A:N,14,FALSE)</f>
        <v>321</v>
      </c>
      <c r="N1353" s="58" t="s">
        <v>7530</v>
      </c>
      <c r="O1353" s="27" t="str">
        <f>IFERROR(VLOOKUP(N1353,'散件迭代（不定期更新）'!C:J,8,FALSE),0)</f>
        <v>A64</v>
      </c>
      <c r="P1353" s="27">
        <f>IFERROR(VLOOKUP(N1353,'散件（更新）'!B:H,3,FALSE),0)</f>
        <v>0</v>
      </c>
      <c r="Q1353" s="27" t="str">
        <f>VLOOKUP(N1353,'散件（更新）'!B:H,2,FALSE)</f>
        <v>114-23280222</v>
      </c>
      <c r="R1353" s="27" t="str">
        <f>VLOOKUP(N1353,'散件（更新）'!B:H,7,FALSE)</f>
        <v>HEPA Assy</v>
      </c>
      <c r="S1353" s="27" t="str">
        <f>VLOOKUP(N1353,'散件（更新）'!B:E,4,FALSE)</f>
        <v>https://tineco-yxzt.oss-accelerate.aliyuncs.com/20240822/HEPA_1724286749680.jpg</v>
      </c>
      <c r="T1353" s="27" t="s">
        <v>8759</v>
      </c>
      <c r="U1353" s="28" t="str">
        <f>VLOOKUP(N1353,'散件（更新）'!B:G,6,FALSE)</f>
        <v>回收桶过滤器组件</v>
      </c>
      <c r="V1353" s="28">
        <f>VLOOKUP(N1353,'散件（更新）'!B:I,8,FALSE)</f>
        <v>6932485000470</v>
      </c>
    </row>
    <row r="1354" spans="1:22" ht="20.149999999999999" customHeight="1">
      <c r="A1354" s="57">
        <v>46169</v>
      </c>
      <c r="B1354" s="58" t="s">
        <v>13714</v>
      </c>
      <c r="C1354" s="27" t="str">
        <f>VLOOKUP(B1354,'大货清单（不定期按GOMS更新）'!A:H,8,0)</f>
        <v>109-25430001</v>
      </c>
      <c r="D1354" s="27" t="str">
        <f>VLOOKUP(B1354,'大货清单（不定期按GOMS更新）'!A:C,3,0)</f>
        <v>CL2543-01</v>
      </c>
      <c r="E1354" s="27" t="str">
        <f>VLOOKUP(B1354,'大货清单（不定期按GOMS更新）'!A:H,4,0)</f>
        <v>DE,FR,PL,RO,GR,ES,NL</v>
      </c>
      <c r="F1354" s="27" t="str">
        <f>VLOOKUP(B1354,'大货清单（不定期按GOMS更新）'!A:H,2,0)</f>
        <v>Floor One Switch i5 Stretch</v>
      </c>
      <c r="G1354" s="28" t="str">
        <f>VLOOKUP(B1354,'大货清单（不定期按GOMS更新）'!A:I,9,FALSE)</f>
        <v>6932485009572</v>
      </c>
      <c r="H1354" s="27" t="str">
        <f>VLOOKUP(B1354,'大货清单（不定期按GOMS更新）'!A:H,7,0)</f>
        <v>Black &amp; White</v>
      </c>
      <c r="I1354" s="27" t="str">
        <f>VLOOKUP(B1354,'大货清单（不定期按GOMS更新）'!A:F,6,FALSE)</f>
        <v>ACTIVE</v>
      </c>
      <c r="J1354" s="27" t="str">
        <f>VLOOKUP(B1354,'大货清单（不定期按GOMS更新）'!A:K,11,FALSE)</f>
        <v>10</v>
      </c>
      <c r="K1354" s="27" t="str">
        <f>VLOOKUP(B1354,'大货清单（不定期按GOMS更新）'!A:N,12,FALSE)</f>
        <v>760</v>
      </c>
      <c r="L1354" s="27" t="str">
        <f>VLOOKUP(B1354,'大货清单（不定期按GOMS更新）'!A:M,13,FALSE)</f>
        <v>332</v>
      </c>
      <c r="M1354" s="27" t="str">
        <f>VLOOKUP(B1354,'大货清单（不定期按GOMS更新）'!A:N,14,FALSE)</f>
        <v>321</v>
      </c>
      <c r="N1354" s="58" t="s">
        <v>1092</v>
      </c>
      <c r="O1354" s="27" t="str">
        <f>IFERROR(VLOOKUP(N1354,'散件迭代（不定期更新）'!C:J,8,FALSE),0)</f>
        <v>A64</v>
      </c>
      <c r="P1354" s="27" t="str">
        <f>IFERROR(VLOOKUP(N1354,'散件（更新）'!B:H,3,FALSE),0)</f>
        <v>206-2020-0607</v>
      </c>
      <c r="Q1354" s="27" t="str">
        <f>VLOOKUP(N1354,'散件（更新）'!B:H,2,FALSE)</f>
        <v>114-20200607</v>
      </c>
      <c r="R1354" s="27" t="str">
        <f>VLOOKUP(N1354,'散件（更新）'!B:H,7,FALSE)</f>
        <v>HEPA</v>
      </c>
      <c r="S1354" s="27" t="str">
        <f>VLOOKUP(N1354,'散件（更新）'!B:E,4,FALSE)</f>
        <v>https://tineco-yxzt.oss-accelerate.aliyuncs.com/20231227/9FWFP150000_1703640265223.png</v>
      </c>
      <c r="T1354" s="27" t="s">
        <v>8759</v>
      </c>
      <c r="U1354" s="28" t="str">
        <f>VLOOKUP(N1354,'散件（更新）'!B:G,6,FALSE)</f>
        <v>HEPA组合</v>
      </c>
      <c r="V1354" s="28" t="str">
        <f>VLOOKUP(N1354,'散件（更新）'!B:I,8,FALSE)</f>
        <v>6972200196613</v>
      </c>
    </row>
    <row r="1355" spans="1:22" ht="20.149999999999999" customHeight="1">
      <c r="A1355" s="57">
        <v>46169</v>
      </c>
      <c r="B1355" s="58" t="s">
        <v>13714</v>
      </c>
      <c r="C1355" s="27" t="str">
        <f>VLOOKUP(B1355,'大货清单（不定期按GOMS更新）'!A:H,8,0)</f>
        <v>109-25430001</v>
      </c>
      <c r="D1355" s="27" t="str">
        <f>VLOOKUP(B1355,'大货清单（不定期按GOMS更新）'!A:C,3,0)</f>
        <v>CL2543-01</v>
      </c>
      <c r="E1355" s="27" t="str">
        <f>VLOOKUP(B1355,'大货清单（不定期按GOMS更新）'!A:H,4,0)</f>
        <v>DE,FR,PL,RO,GR,ES,NL</v>
      </c>
      <c r="F1355" s="27" t="str">
        <f>VLOOKUP(B1355,'大货清单（不定期按GOMS更新）'!A:H,2,0)</f>
        <v>Floor One Switch i5 Stretch</v>
      </c>
      <c r="G1355" s="28" t="str">
        <f>VLOOKUP(B1355,'大货清单（不定期按GOMS更新）'!A:I,9,FALSE)</f>
        <v>6932485009572</v>
      </c>
      <c r="H1355" s="27" t="str">
        <f>VLOOKUP(B1355,'大货清单（不定期按GOMS更新）'!A:H,7,0)</f>
        <v>Black &amp; White</v>
      </c>
      <c r="I1355" s="27" t="str">
        <f>VLOOKUP(B1355,'大货清单（不定期按GOMS更新）'!A:F,6,FALSE)</f>
        <v>ACTIVE</v>
      </c>
      <c r="J1355" s="27" t="str">
        <f>VLOOKUP(B1355,'大货清单（不定期按GOMS更新）'!A:K,11,FALSE)</f>
        <v>10</v>
      </c>
      <c r="K1355" s="27" t="str">
        <f>VLOOKUP(B1355,'大货清单（不定期按GOMS更新）'!A:N,12,FALSE)</f>
        <v>760</v>
      </c>
      <c r="L1355" s="27" t="str">
        <f>VLOOKUP(B1355,'大货清单（不定期按GOMS更新）'!A:M,13,FALSE)</f>
        <v>332</v>
      </c>
      <c r="M1355" s="27" t="str">
        <f>VLOOKUP(B1355,'大货清单（不定期按GOMS更新）'!A:N,14,FALSE)</f>
        <v>321</v>
      </c>
      <c r="N1355" s="58" t="s">
        <v>1078</v>
      </c>
      <c r="O1355" s="27">
        <f>IFERROR(VLOOKUP(N1355,'散件迭代（不定期更新）'!C:J,8,FALSE),0)</f>
        <v>0</v>
      </c>
      <c r="P1355" s="27" t="str">
        <f>IFERROR(VLOOKUP(N1355,'散件（更新）'!B:H,3,FALSE),0)</f>
        <v>206-2020-0045</v>
      </c>
      <c r="Q1355" s="27" t="str">
        <f>VLOOKUP(N1355,'散件（更新）'!B:H,2,FALSE)</f>
        <v>114-20200045</v>
      </c>
      <c r="R1355" s="27" t="str">
        <f>VLOOKUP(N1355,'散件（更新）'!B:H,7,FALSE)</f>
        <v>Accessory Holder</v>
      </c>
      <c r="S1355" s="27" t="str">
        <f>VLOOKUP(N1355,'散件（更新）'!B:E,4,FALSE)</f>
        <v>https://tineco-yxzt.oss-accelerate.aliyuncs.com/20231219/9FWHA110000_1702948015947.png</v>
      </c>
      <c r="T1355" s="27" t="s">
        <v>19301</v>
      </c>
      <c r="U1355" s="28" t="str">
        <f>VLOOKUP(N1355,'散件（更新）'!B:G,6,FALSE)</f>
        <v>尘桶附件托盘组件</v>
      </c>
      <c r="V1355" s="28" t="str">
        <f>VLOOKUP(N1355,'散件（更新）'!B:I,8,FALSE)</f>
        <v>6972200197245</v>
      </c>
    </row>
    <row r="1356" spans="1:22" ht="20.149999999999999" customHeight="1">
      <c r="A1356" s="57">
        <v>46169</v>
      </c>
      <c r="B1356" s="58" t="s">
        <v>13714</v>
      </c>
      <c r="C1356" s="27" t="str">
        <f>VLOOKUP(B1356,'大货清单（不定期按GOMS更新）'!A:H,8,0)</f>
        <v>109-25430001</v>
      </c>
      <c r="D1356" s="27" t="str">
        <f>VLOOKUP(B1356,'大货清单（不定期按GOMS更新）'!A:C,3,0)</f>
        <v>CL2543-01</v>
      </c>
      <c r="E1356" s="27" t="str">
        <f>VLOOKUP(B1356,'大货清单（不定期按GOMS更新）'!A:H,4,0)</f>
        <v>DE,FR,PL,RO,GR,ES,NL</v>
      </c>
      <c r="F1356" s="27" t="str">
        <f>VLOOKUP(B1356,'大货清单（不定期按GOMS更新）'!A:H,2,0)</f>
        <v>Floor One Switch i5 Stretch</v>
      </c>
      <c r="G1356" s="28" t="str">
        <f>VLOOKUP(B1356,'大货清单（不定期按GOMS更新）'!A:I,9,FALSE)</f>
        <v>6932485009572</v>
      </c>
      <c r="H1356" s="27" t="str">
        <f>VLOOKUP(B1356,'大货清单（不定期按GOMS更新）'!A:H,7,0)</f>
        <v>Black &amp; White</v>
      </c>
      <c r="I1356" s="27" t="str">
        <f>VLOOKUP(B1356,'大货清单（不定期按GOMS更新）'!A:F,6,FALSE)</f>
        <v>ACTIVE</v>
      </c>
      <c r="J1356" s="27" t="str">
        <f>VLOOKUP(B1356,'大货清单（不定期按GOMS更新）'!A:K,11,FALSE)</f>
        <v>10</v>
      </c>
      <c r="K1356" s="27" t="str">
        <f>VLOOKUP(B1356,'大货清单（不定期按GOMS更新）'!A:N,12,FALSE)</f>
        <v>760</v>
      </c>
      <c r="L1356" s="27" t="str">
        <f>VLOOKUP(B1356,'大货清单（不定期按GOMS更新）'!A:M,13,FALSE)</f>
        <v>332</v>
      </c>
      <c r="M1356" s="27" t="str">
        <f>VLOOKUP(B1356,'大货清单（不定期按GOMS更新）'!A:N,14,FALSE)</f>
        <v>321</v>
      </c>
      <c r="N1356" s="58" t="s">
        <v>14754</v>
      </c>
      <c r="O1356" s="27">
        <f>IFERROR(VLOOKUP(N1356,'散件迭代（不定期更新）'!C:J,8,FALSE),0)</f>
        <v>0</v>
      </c>
      <c r="P1356" s="27">
        <f>IFERROR(VLOOKUP(N1356,'散件（更新）'!B:H,3,FALSE),0)</f>
        <v>0</v>
      </c>
      <c r="Q1356" s="27" t="str">
        <f>VLOOKUP(N1356,'散件（更新）'!B:H,2,FALSE)</f>
        <v>114-25430000</v>
      </c>
      <c r="R1356" s="27" t="str">
        <f>VLOOKUP(N1356,'散件（更新）'!B:H,7,FALSE)</f>
        <v>Main Body</v>
      </c>
      <c r="S1356" s="27" t="str">
        <f>VLOOKUP(N1356,'散件（更新）'!B:E,4,FALSE)</f>
        <v>https://tineco-yxzt.oss-accelerate.aliyuncs.com/20250826/weixinjietu_20250815090434_1756177320660.png</v>
      </c>
      <c r="T1356" s="27" t="s">
        <v>19315</v>
      </c>
      <c r="U1356" s="28" t="str">
        <f>VLOOKUP(N1356,'散件（更新）'!B:G,6,FALSE)</f>
        <v>SP;CL2543-01;动力源组件</v>
      </c>
      <c r="V1356" s="28">
        <f>VLOOKUP(N1356,'散件（更新）'!B:I,8,FALSE)</f>
        <v>6975159901550</v>
      </c>
    </row>
    <row r="1357" spans="1:22" ht="20.149999999999999" customHeight="1">
      <c r="A1357" s="57">
        <v>46169</v>
      </c>
      <c r="B1357" s="58" t="s">
        <v>13714</v>
      </c>
      <c r="C1357" s="27" t="str">
        <f>VLOOKUP(B1357,'大货清单（不定期按GOMS更新）'!A:H,8,0)</f>
        <v>109-25430001</v>
      </c>
      <c r="D1357" s="27" t="str">
        <f>VLOOKUP(B1357,'大货清单（不定期按GOMS更新）'!A:C,3,0)</f>
        <v>CL2543-01</v>
      </c>
      <c r="E1357" s="27" t="str">
        <f>VLOOKUP(B1357,'大货清单（不定期按GOMS更新）'!A:H,4,0)</f>
        <v>DE,FR,PL,RO,GR,ES,NL</v>
      </c>
      <c r="F1357" s="27" t="str">
        <f>VLOOKUP(B1357,'大货清单（不定期按GOMS更新）'!A:H,2,0)</f>
        <v>Floor One Switch i5 Stretch</v>
      </c>
      <c r="G1357" s="28" t="str">
        <f>VLOOKUP(B1357,'大货清单（不定期按GOMS更新）'!A:I,9,FALSE)</f>
        <v>6932485009572</v>
      </c>
      <c r="H1357" s="27" t="str">
        <f>VLOOKUP(B1357,'大货清单（不定期按GOMS更新）'!A:H,7,0)</f>
        <v>Black &amp; White</v>
      </c>
      <c r="I1357" s="27" t="str">
        <f>VLOOKUP(B1357,'大货清单（不定期按GOMS更新）'!A:F,6,FALSE)</f>
        <v>ACTIVE</v>
      </c>
      <c r="J1357" s="27" t="str">
        <f>VLOOKUP(B1357,'大货清单（不定期按GOMS更新）'!A:K,11,FALSE)</f>
        <v>10</v>
      </c>
      <c r="K1357" s="27" t="str">
        <f>VLOOKUP(B1357,'大货清单（不定期按GOMS更新）'!A:N,12,FALSE)</f>
        <v>760</v>
      </c>
      <c r="L1357" s="27" t="str">
        <f>VLOOKUP(B1357,'大货清单（不定期按GOMS更新）'!A:M,13,FALSE)</f>
        <v>332</v>
      </c>
      <c r="M1357" s="27" t="str">
        <f>VLOOKUP(B1357,'大货清单（不定期按GOMS更新）'!A:N,14,FALSE)</f>
        <v>321</v>
      </c>
      <c r="N1357" s="58" t="s">
        <v>8110</v>
      </c>
      <c r="O1357" s="27">
        <f>IFERROR(VLOOKUP(N1357,'散件迭代（不定期更新）'!C:J,8,FALSE),0)</f>
        <v>0</v>
      </c>
      <c r="P1357" s="27" t="str">
        <f>IFERROR(VLOOKUP(N1357,'散件（更新）'!B:H,3,FALSE),0)</f>
        <v/>
      </c>
      <c r="Q1357" s="27" t="str">
        <f>VLOOKUP(N1357,'散件（更新）'!B:H,2,FALSE)</f>
        <v>114-23480604</v>
      </c>
      <c r="R1357" s="27" t="str">
        <f>VLOOKUP(N1357,'散件（更新）'!B:H,7,FALSE)</f>
        <v>Charging Base</v>
      </c>
      <c r="S1357" s="27" t="str">
        <f>VLOOKUP(N1357,'散件（更新）'!B:E,4,FALSE)</f>
        <v>https://tineco-yxzt.oss-accelerate.aliyuncs.com/20250110/04-dryingdock_1736502519346.png</v>
      </c>
      <c r="T1357" s="27" t="s">
        <v>8759</v>
      </c>
      <c r="U1357" s="28" t="str">
        <f>VLOOKUP(N1357,'散件（更新）'!B:G,6,FALSE)</f>
        <v>烘干托盘组件(欧插)</v>
      </c>
      <c r="V1357" s="28">
        <f>VLOOKUP(N1357,'散件（更新）'!B:I,8,FALSE)</f>
        <v>6932485003891</v>
      </c>
    </row>
    <row r="1358" spans="1:22" ht="20.149999999999999" customHeight="1">
      <c r="A1358" s="57">
        <v>46169</v>
      </c>
      <c r="B1358" s="58" t="s">
        <v>13714</v>
      </c>
      <c r="C1358" s="27" t="str">
        <f>VLOOKUP(B1358,'大货清单（不定期按GOMS更新）'!A:H,8,0)</f>
        <v>109-25430001</v>
      </c>
      <c r="D1358" s="27" t="str">
        <f>VLOOKUP(B1358,'大货清单（不定期按GOMS更新）'!A:C,3,0)</f>
        <v>CL2543-01</v>
      </c>
      <c r="E1358" s="27" t="str">
        <f>VLOOKUP(B1358,'大货清单（不定期按GOMS更新）'!A:H,4,0)</f>
        <v>DE,FR,PL,RO,GR,ES,NL</v>
      </c>
      <c r="F1358" s="27" t="str">
        <f>VLOOKUP(B1358,'大货清单（不定期按GOMS更新）'!A:H,2,0)</f>
        <v>Floor One Switch i5 Stretch</v>
      </c>
      <c r="G1358" s="28" t="str">
        <f>VLOOKUP(B1358,'大货清单（不定期按GOMS更新）'!A:I,9,FALSE)</f>
        <v>6932485009572</v>
      </c>
      <c r="H1358" s="27" t="str">
        <f>VLOOKUP(B1358,'大货清单（不定期按GOMS更新）'!A:H,7,0)</f>
        <v>Black &amp; White</v>
      </c>
      <c r="I1358" s="27" t="str">
        <f>VLOOKUP(B1358,'大货清单（不定期按GOMS更新）'!A:F,6,FALSE)</f>
        <v>ACTIVE</v>
      </c>
      <c r="J1358" s="27" t="str">
        <f>VLOOKUP(B1358,'大货清单（不定期按GOMS更新）'!A:K,11,FALSE)</f>
        <v>10</v>
      </c>
      <c r="K1358" s="27" t="str">
        <f>VLOOKUP(B1358,'大货清单（不定期按GOMS更新）'!A:N,12,FALSE)</f>
        <v>760</v>
      </c>
      <c r="L1358" s="27" t="str">
        <f>VLOOKUP(B1358,'大货清单（不定期按GOMS更新）'!A:M,13,FALSE)</f>
        <v>332</v>
      </c>
      <c r="M1358" s="27" t="str">
        <f>VLOOKUP(B1358,'大货清单（不定期按GOMS更新）'!A:N,14,FALSE)</f>
        <v>321</v>
      </c>
      <c r="N1358" s="58" t="s">
        <v>8054</v>
      </c>
      <c r="O1358" s="27">
        <f>IFERROR(VLOOKUP(N1358,'散件迭代（不定期更新）'!C:J,8,FALSE),0)</f>
        <v>0</v>
      </c>
      <c r="P1358" s="27" t="str">
        <f>IFERROR(VLOOKUP(N1358,'散件（更新）'!B:H,3,FALSE),0)</f>
        <v/>
      </c>
      <c r="Q1358" s="27" t="str">
        <f>VLOOKUP(N1358,'散件（更新）'!B:H,2,FALSE)</f>
        <v>114-23761815</v>
      </c>
      <c r="R1358" s="27" t="str">
        <f>VLOOKUP(N1358,'散件（更新）'!B:H,7,FALSE)</f>
        <v>plastic part</v>
      </c>
      <c r="S1358" s="27" t="str">
        <f>VLOOKUP(N1358,'散件（更新）'!B:E,4,FALSE)</f>
        <v>https://tineco-yxzt.oss-accelerate.aliyuncs.com/20241219/62_1734590951668.jpg</v>
      </c>
      <c r="T1358" s="27" t="s">
        <v>8759</v>
      </c>
      <c r="U1358" s="28" t="str">
        <f>VLOOKUP(N1358,'散件（更新）'!B:G,6,FALSE)</f>
        <v>地刷充电头组件</v>
      </c>
      <c r="V1358" s="28">
        <f>VLOOKUP(N1358,'散件（更新）'!B:I,8,FALSE)</f>
        <v>6932485002559</v>
      </c>
    </row>
    <row r="1359" spans="1:22" ht="20.149999999999999" customHeight="1">
      <c r="A1359" s="57">
        <v>46169</v>
      </c>
      <c r="B1359" s="58" t="s">
        <v>13714</v>
      </c>
      <c r="C1359" s="27" t="str">
        <f>VLOOKUP(B1359,'大货清单（不定期按GOMS更新）'!A:H,8,0)</f>
        <v>109-25430001</v>
      </c>
      <c r="D1359" s="27" t="str">
        <f>VLOOKUP(B1359,'大货清单（不定期按GOMS更新）'!A:C,3,0)</f>
        <v>CL2543-01</v>
      </c>
      <c r="E1359" s="27" t="str">
        <f>VLOOKUP(B1359,'大货清单（不定期按GOMS更新）'!A:H,4,0)</f>
        <v>DE,FR,PL,RO,GR,ES,NL</v>
      </c>
      <c r="F1359" s="27" t="str">
        <f>VLOOKUP(B1359,'大货清单（不定期按GOMS更新）'!A:H,2,0)</f>
        <v>Floor One Switch i5 Stretch</v>
      </c>
      <c r="G1359" s="28" t="str">
        <f>VLOOKUP(B1359,'大货清单（不定期按GOMS更新）'!A:I,9,FALSE)</f>
        <v>6932485009572</v>
      </c>
      <c r="H1359" s="27" t="str">
        <f>VLOOKUP(B1359,'大货清单（不定期按GOMS更新）'!A:H,7,0)</f>
        <v>Black &amp; White</v>
      </c>
      <c r="I1359" s="27" t="str">
        <f>VLOOKUP(B1359,'大货清单（不定期按GOMS更新）'!A:F,6,FALSE)</f>
        <v>ACTIVE</v>
      </c>
      <c r="J1359" s="27" t="str">
        <f>VLOOKUP(B1359,'大货清单（不定期按GOMS更新）'!A:K,11,FALSE)</f>
        <v>10</v>
      </c>
      <c r="K1359" s="27" t="str">
        <f>VLOOKUP(B1359,'大货清单（不定期按GOMS更新）'!A:N,12,FALSE)</f>
        <v>760</v>
      </c>
      <c r="L1359" s="27" t="str">
        <f>VLOOKUP(B1359,'大货清单（不定期按GOMS更新）'!A:M,13,FALSE)</f>
        <v>332</v>
      </c>
      <c r="M1359" s="27" t="str">
        <f>VLOOKUP(B1359,'大货清单（不定期按GOMS更新）'!A:N,14,FALSE)</f>
        <v>321</v>
      </c>
      <c r="N1359" s="58" t="s">
        <v>14826</v>
      </c>
      <c r="O1359" s="27">
        <f>IFERROR(VLOOKUP(N1359,'散件迭代（不定期更新）'!C:J,8,FALSE),0)</f>
        <v>0</v>
      </c>
      <c r="P1359" s="27">
        <f>IFERROR(VLOOKUP(N1359,'散件（更新）'!B:H,3,FALSE),0)</f>
        <v>0</v>
      </c>
      <c r="Q1359" s="27" t="str">
        <f>VLOOKUP(N1359,'散件（更新）'!B:H,2,FALSE)</f>
        <v>114-25430004</v>
      </c>
      <c r="R1359" s="27" t="str">
        <f>VLOOKUP(N1359,'散件（更新）'!B:H,7,FALSE)</f>
        <v>plastic part</v>
      </c>
      <c r="S1359" s="27" t="str">
        <f>VLOOKUP(N1359,'散件（更新）'!B:E,4,FALSE)</f>
        <v>https://tineco-yxzt.oss-accelerate.aliyuncs.com/20250826/weixinjietu_20250815092132_1756177689843.png</v>
      </c>
      <c r="T1359" s="27" t="s">
        <v>8759</v>
      </c>
      <c r="U1359" s="28" t="str">
        <f>VLOOKUP(N1359,'散件（更新）'!B:G,6,FALSE)</f>
        <v>SP;CL2543-01;转接头组件（带锁扣）</v>
      </c>
      <c r="V1359" s="28">
        <f>VLOOKUP(N1359,'散件（更新）'!B:I,8,FALSE)</f>
        <v>6975159901598</v>
      </c>
    </row>
    <row r="1360" spans="1:22" ht="20.149999999999999" customHeight="1">
      <c r="A1360" s="57">
        <v>46169</v>
      </c>
      <c r="B1360" s="58" t="s">
        <v>13714</v>
      </c>
      <c r="C1360" s="27" t="str">
        <f>VLOOKUP(B1360,'大货清单（不定期按GOMS更新）'!A:H,8,0)</f>
        <v>109-25430001</v>
      </c>
      <c r="D1360" s="27" t="str">
        <f>VLOOKUP(B1360,'大货清单（不定期按GOMS更新）'!A:C,3,0)</f>
        <v>CL2543-01</v>
      </c>
      <c r="E1360" s="27" t="str">
        <f>VLOOKUP(B1360,'大货清单（不定期按GOMS更新）'!A:H,4,0)</f>
        <v>DE,FR,PL,RO,GR,ES,NL</v>
      </c>
      <c r="F1360" s="27" t="str">
        <f>VLOOKUP(B1360,'大货清单（不定期按GOMS更新）'!A:H,2,0)</f>
        <v>Floor One Switch i5 Stretch</v>
      </c>
      <c r="G1360" s="28" t="str">
        <f>VLOOKUP(B1360,'大货清单（不定期按GOMS更新）'!A:I,9,FALSE)</f>
        <v>6932485009572</v>
      </c>
      <c r="H1360" s="27" t="str">
        <f>VLOOKUP(B1360,'大货清单（不定期按GOMS更新）'!A:H,7,0)</f>
        <v>Black &amp; White</v>
      </c>
      <c r="I1360" s="27" t="str">
        <f>VLOOKUP(B1360,'大货清单（不定期按GOMS更新）'!A:F,6,FALSE)</f>
        <v>ACTIVE</v>
      </c>
      <c r="J1360" s="27" t="str">
        <f>VLOOKUP(B1360,'大货清单（不定期按GOMS更新）'!A:K,11,FALSE)</f>
        <v>10</v>
      </c>
      <c r="K1360" s="27" t="str">
        <f>VLOOKUP(B1360,'大货清单（不定期按GOMS更新）'!A:N,12,FALSE)</f>
        <v>760</v>
      </c>
      <c r="L1360" s="27" t="str">
        <f>VLOOKUP(B1360,'大货清单（不定期按GOMS更新）'!A:M,13,FALSE)</f>
        <v>332</v>
      </c>
      <c r="M1360" s="27" t="str">
        <f>VLOOKUP(B1360,'大货清单（不定期按GOMS更新）'!A:N,14,FALSE)</f>
        <v>321</v>
      </c>
      <c r="N1360" s="58" t="s">
        <v>4703</v>
      </c>
      <c r="O1360" s="27">
        <f>IFERROR(VLOOKUP(N1360,'散件迭代（不定期更新）'!C:J,8,FALSE),0)</f>
        <v>0</v>
      </c>
      <c r="P1360" s="27">
        <f>IFERROR(VLOOKUP(N1360,'散件（更新）'!B:H,3,FALSE),0)</f>
        <v>0</v>
      </c>
      <c r="Q1360" s="27" t="str">
        <f>VLOOKUP(N1360,'散件（更新）'!B:H,2,FALSE)</f>
        <v>114-23280214</v>
      </c>
      <c r="R1360" s="27" t="str">
        <f>VLOOKUP(N1360,'散件（更新）'!B:H,7,FALSE)</f>
        <v>plastic part</v>
      </c>
      <c r="S1360" s="27" t="str">
        <f>VLOOKUP(N1360,'散件（更新）'!B:E,4,FALSE)</f>
        <v>https://tineco-yxzt.oss-accelerate.aliyuncs.com/20240306/shuixiangxiashuifazujian_1709692518244.GIF</v>
      </c>
      <c r="T1360" s="27" t="s">
        <v>8759</v>
      </c>
      <c r="U1360" s="28" t="str">
        <f>VLOOKUP(N1360,'散件（更新）'!B:G,6,FALSE)</f>
        <v>水箱下水阀组件</v>
      </c>
      <c r="V1360" s="28">
        <f>VLOOKUP(N1360,'散件（更新）'!B:I,8,FALSE)</f>
        <v>6974950107246</v>
      </c>
    </row>
    <row r="1361" spans="1:22" ht="20.149999999999999" customHeight="1">
      <c r="A1361" s="57">
        <v>46169</v>
      </c>
      <c r="B1361" s="58" t="s">
        <v>13714</v>
      </c>
      <c r="C1361" s="27" t="str">
        <f>VLOOKUP(B1361,'大货清单（不定期按GOMS更新）'!A:H,8,0)</f>
        <v>109-25430001</v>
      </c>
      <c r="D1361" s="27" t="str">
        <f>VLOOKUP(B1361,'大货清单（不定期按GOMS更新）'!A:C,3,0)</f>
        <v>CL2543-01</v>
      </c>
      <c r="E1361" s="27" t="str">
        <f>VLOOKUP(B1361,'大货清单（不定期按GOMS更新）'!A:H,4,0)</f>
        <v>DE,FR,PL,RO,GR,ES,NL</v>
      </c>
      <c r="F1361" s="27" t="str">
        <f>VLOOKUP(B1361,'大货清单（不定期按GOMS更新）'!A:H,2,0)</f>
        <v>Floor One Switch i5 Stretch</v>
      </c>
      <c r="G1361" s="28" t="str">
        <f>VLOOKUP(B1361,'大货清单（不定期按GOMS更新）'!A:I,9,FALSE)</f>
        <v>6932485009572</v>
      </c>
      <c r="H1361" s="27" t="str">
        <f>VLOOKUP(B1361,'大货清单（不定期按GOMS更新）'!A:H,7,0)</f>
        <v>Black &amp; White</v>
      </c>
      <c r="I1361" s="27" t="str">
        <f>VLOOKUP(B1361,'大货清单（不定期按GOMS更新）'!A:F,6,FALSE)</f>
        <v>ACTIVE</v>
      </c>
      <c r="J1361" s="27" t="str">
        <f>VLOOKUP(B1361,'大货清单（不定期按GOMS更新）'!A:K,11,FALSE)</f>
        <v>10</v>
      </c>
      <c r="K1361" s="27" t="str">
        <f>VLOOKUP(B1361,'大货清单（不定期按GOMS更新）'!A:N,12,FALSE)</f>
        <v>760</v>
      </c>
      <c r="L1361" s="27" t="str">
        <f>VLOOKUP(B1361,'大货清单（不定期按GOMS更新）'!A:M,13,FALSE)</f>
        <v>332</v>
      </c>
      <c r="M1361" s="27" t="str">
        <f>VLOOKUP(B1361,'大货清单（不定期按GOMS更新）'!A:N,14,FALSE)</f>
        <v>321</v>
      </c>
      <c r="N1361" s="58" t="s">
        <v>7823</v>
      </c>
      <c r="O1361" s="27">
        <f>IFERROR(VLOOKUP(N1361,'散件迭代（不定期更新）'!C:J,8,FALSE),0)</f>
        <v>0</v>
      </c>
      <c r="P1361" s="27" t="str">
        <f>IFERROR(VLOOKUP(N1361,'散件（更新）'!B:H,3,FALSE),0)</f>
        <v/>
      </c>
      <c r="Q1361" s="27" t="str">
        <f>VLOOKUP(N1361,'散件（更新）'!B:H,2,FALSE)</f>
        <v>114-24580806</v>
      </c>
      <c r="R1361" s="27" t="str">
        <f>VLOOKUP(N1361,'散件（更新）'!B:H,7,FALSE)</f>
        <v>plastic part</v>
      </c>
      <c r="S1361" s="27" t="str">
        <f>VLOOKUP(N1361,'散件（更新）'!B:E,4,FALSE)</f>
        <v>https://tineco-yxzt.oss-accelerate.aliyuncs.com/20250331/penshuibanzujian_1743413231769.gif</v>
      </c>
      <c r="T1361" s="27" t="s">
        <v>8759</v>
      </c>
      <c r="U1361" s="28" t="str">
        <f>VLOOKUP(N1361,'散件（更新）'!B:G,6,FALSE)</f>
        <v>SP;CL2458H-01;喷水板组件</v>
      </c>
      <c r="V1361" s="28">
        <f>VLOOKUP(N1361,'散件（更新）'!B:I,8,FALSE)</f>
        <v>6932485006571</v>
      </c>
    </row>
    <row r="1362" spans="1:22" ht="20.149999999999999" customHeight="1">
      <c r="A1362" s="57">
        <v>46169</v>
      </c>
      <c r="B1362" s="58" t="s">
        <v>13714</v>
      </c>
      <c r="C1362" s="27" t="str">
        <f>VLOOKUP(B1362,'大货清单（不定期按GOMS更新）'!A:H,8,0)</f>
        <v>109-25430001</v>
      </c>
      <c r="D1362" s="27" t="str">
        <f>VLOOKUP(B1362,'大货清单（不定期按GOMS更新）'!A:C,3,0)</f>
        <v>CL2543-01</v>
      </c>
      <c r="E1362" s="27" t="str">
        <f>VLOOKUP(B1362,'大货清单（不定期按GOMS更新）'!A:H,4,0)</f>
        <v>DE,FR,PL,RO,GR,ES,NL</v>
      </c>
      <c r="F1362" s="27" t="str">
        <f>VLOOKUP(B1362,'大货清单（不定期按GOMS更新）'!A:H,2,0)</f>
        <v>Floor One Switch i5 Stretch</v>
      </c>
      <c r="G1362" s="28" t="str">
        <f>VLOOKUP(B1362,'大货清单（不定期按GOMS更新）'!A:I,9,FALSE)</f>
        <v>6932485009572</v>
      </c>
      <c r="H1362" s="27" t="str">
        <f>VLOOKUP(B1362,'大货清单（不定期按GOMS更新）'!A:H,7,0)</f>
        <v>Black &amp; White</v>
      </c>
      <c r="I1362" s="27" t="str">
        <f>VLOOKUP(B1362,'大货清单（不定期按GOMS更新）'!A:F,6,FALSE)</f>
        <v>ACTIVE</v>
      </c>
      <c r="J1362" s="27" t="str">
        <f>VLOOKUP(B1362,'大货清单（不定期按GOMS更新）'!A:K,11,FALSE)</f>
        <v>10</v>
      </c>
      <c r="K1362" s="27" t="str">
        <f>VLOOKUP(B1362,'大货清单（不定期按GOMS更新）'!A:N,12,FALSE)</f>
        <v>760</v>
      </c>
      <c r="L1362" s="27" t="str">
        <f>VLOOKUP(B1362,'大货清单（不定期按GOMS更新）'!A:M,13,FALSE)</f>
        <v>332</v>
      </c>
      <c r="M1362" s="27" t="str">
        <f>VLOOKUP(B1362,'大货清单（不定期按GOMS更新）'!A:N,14,FALSE)</f>
        <v>321</v>
      </c>
      <c r="N1362" s="58" t="s">
        <v>7850</v>
      </c>
      <c r="O1362" s="27">
        <f>IFERROR(VLOOKUP(N1362,'散件迭代（不定期更新）'!C:J,8,FALSE),0)</f>
        <v>0</v>
      </c>
      <c r="P1362" s="27" t="str">
        <f>IFERROR(VLOOKUP(N1362,'散件（更新）'!B:H,3,FALSE),0)</f>
        <v/>
      </c>
      <c r="Q1362" s="27" t="str">
        <f>VLOOKUP(N1362,'散件（更新）'!B:H,2,FALSE)</f>
        <v>114-23480606</v>
      </c>
      <c r="R1362" s="27" t="str">
        <f>VLOOKUP(N1362,'散件（更新）'!B:H,7,FALSE)</f>
        <v>Wire</v>
      </c>
      <c r="S1362" s="27" t="str">
        <f>VLOOKUP(N1362,'散件（更新）'!B:E,4,FALSE)</f>
        <v>https://tineco-yxzt.oss-accelerate.aliyuncs.com/20250110/06-jishengongchazhuanjiebanzujian_1736502976370.png</v>
      </c>
      <c r="T1362" s="27" t="s">
        <v>8759</v>
      </c>
      <c r="U1362" s="28" t="str">
        <f>VLOOKUP(N1362,'散件（更新）'!B:G,6,FALSE)</f>
        <v>机身公插转接板组件</v>
      </c>
      <c r="V1362" s="28">
        <f>VLOOKUP(N1362,'散件（更新）'!B:I,8,FALSE)</f>
        <v>6932485003914</v>
      </c>
    </row>
    <row r="1363" spans="1:22" ht="20.149999999999999" customHeight="1">
      <c r="A1363" s="57">
        <v>46169</v>
      </c>
      <c r="B1363" s="58" t="s">
        <v>13714</v>
      </c>
      <c r="C1363" s="27" t="str">
        <f>VLOOKUP(B1363,'大货清单（不定期按GOMS更新）'!A:H,8,0)</f>
        <v>109-25430001</v>
      </c>
      <c r="D1363" s="27" t="str">
        <f>VLOOKUP(B1363,'大货清单（不定期按GOMS更新）'!A:C,3,0)</f>
        <v>CL2543-01</v>
      </c>
      <c r="E1363" s="27" t="str">
        <f>VLOOKUP(B1363,'大货清单（不定期按GOMS更新）'!A:H,4,0)</f>
        <v>DE,FR,PL,RO,GR,ES,NL</v>
      </c>
      <c r="F1363" s="27" t="str">
        <f>VLOOKUP(B1363,'大货清单（不定期按GOMS更新）'!A:H,2,0)</f>
        <v>Floor One Switch i5 Stretch</v>
      </c>
      <c r="G1363" s="28" t="str">
        <f>VLOOKUP(B1363,'大货清单（不定期按GOMS更新）'!A:I,9,FALSE)</f>
        <v>6932485009572</v>
      </c>
      <c r="H1363" s="27" t="str">
        <f>VLOOKUP(B1363,'大货清单（不定期按GOMS更新）'!A:H,7,0)</f>
        <v>Black &amp; White</v>
      </c>
      <c r="I1363" s="27" t="str">
        <f>VLOOKUP(B1363,'大货清单（不定期按GOMS更新）'!A:F,6,FALSE)</f>
        <v>ACTIVE</v>
      </c>
      <c r="J1363" s="27" t="str">
        <f>VLOOKUP(B1363,'大货清单（不定期按GOMS更新）'!A:K,11,FALSE)</f>
        <v>10</v>
      </c>
      <c r="K1363" s="27" t="str">
        <f>VLOOKUP(B1363,'大货清单（不定期按GOMS更新）'!A:N,12,FALSE)</f>
        <v>760</v>
      </c>
      <c r="L1363" s="27" t="str">
        <f>VLOOKUP(B1363,'大货清单（不定期按GOMS更新）'!A:M,13,FALSE)</f>
        <v>332</v>
      </c>
      <c r="M1363" s="27" t="str">
        <f>VLOOKUP(B1363,'大货清单（不定期按GOMS更新）'!A:N,14,FALSE)</f>
        <v>321</v>
      </c>
      <c r="N1363" s="58" t="s">
        <v>7947</v>
      </c>
      <c r="O1363" s="27">
        <f>IFERROR(VLOOKUP(N1363,'散件迭代（不定期更新）'!C:J,8,FALSE),0)</f>
        <v>0</v>
      </c>
      <c r="P1363" s="27" t="str">
        <f>IFERROR(VLOOKUP(N1363,'散件（更新）'!B:H,3,FALSE),0)</f>
        <v/>
      </c>
      <c r="Q1363" s="27" t="str">
        <f>VLOOKUP(N1363,'散件（更新）'!B:H,2,FALSE)</f>
        <v>114-23480614</v>
      </c>
      <c r="R1363" s="27" t="str">
        <f>VLOOKUP(N1363,'散件（更新）'!B:H,7,FALSE)</f>
        <v>Wire</v>
      </c>
      <c r="S1363" s="27">
        <f>VLOOKUP(N1363,'散件（更新）'!B:E,4,FALSE)</f>
        <v>0</v>
      </c>
      <c r="T1363" s="27" t="s">
        <v>19303</v>
      </c>
      <c r="U1363" s="28" t="str">
        <f>VLOOKUP(N1363,'散件（更新）'!B:G,6,FALSE)</f>
        <v>电源线（欧插）</v>
      </c>
      <c r="V1363" s="28">
        <f>VLOOKUP(N1363,'散件（更新）'!B:I,8,FALSE)</f>
        <v>6932485003990</v>
      </c>
    </row>
    <row r="1364" spans="1:22" ht="20.149999999999999" customHeight="1">
      <c r="A1364" s="57">
        <v>46169</v>
      </c>
      <c r="B1364" s="58" t="s">
        <v>13714</v>
      </c>
      <c r="C1364" s="27" t="str">
        <f>VLOOKUP(B1364,'大货清单（不定期按GOMS更新）'!A:H,8,0)</f>
        <v>109-25430001</v>
      </c>
      <c r="D1364" s="27" t="str">
        <f>VLOOKUP(B1364,'大货清单（不定期按GOMS更新）'!A:C,3,0)</f>
        <v>CL2543-01</v>
      </c>
      <c r="E1364" s="27" t="str">
        <f>VLOOKUP(B1364,'大货清单（不定期按GOMS更新）'!A:H,4,0)</f>
        <v>DE,FR,PL,RO,GR,ES,NL</v>
      </c>
      <c r="F1364" s="27" t="str">
        <f>VLOOKUP(B1364,'大货清单（不定期按GOMS更新）'!A:H,2,0)</f>
        <v>Floor One Switch i5 Stretch</v>
      </c>
      <c r="G1364" s="28" t="str">
        <f>VLOOKUP(B1364,'大货清单（不定期按GOMS更新）'!A:I,9,FALSE)</f>
        <v>6932485009572</v>
      </c>
      <c r="H1364" s="27" t="str">
        <f>VLOOKUP(B1364,'大货清单（不定期按GOMS更新）'!A:H,7,0)</f>
        <v>Black &amp; White</v>
      </c>
      <c r="I1364" s="27" t="str">
        <f>VLOOKUP(B1364,'大货清单（不定期按GOMS更新）'!A:F,6,FALSE)</f>
        <v>ACTIVE</v>
      </c>
      <c r="J1364" s="27" t="str">
        <f>VLOOKUP(B1364,'大货清单（不定期按GOMS更新）'!A:K,11,FALSE)</f>
        <v>10</v>
      </c>
      <c r="K1364" s="27" t="str">
        <f>VLOOKUP(B1364,'大货清单（不定期按GOMS更新）'!A:N,12,FALSE)</f>
        <v>760</v>
      </c>
      <c r="L1364" s="27" t="str">
        <f>VLOOKUP(B1364,'大货清单（不定期按GOMS更新）'!A:M,13,FALSE)</f>
        <v>332</v>
      </c>
      <c r="M1364" s="27" t="str">
        <f>VLOOKUP(B1364,'大货清单（不定期按GOMS更新）'!A:N,14,FALSE)</f>
        <v>321</v>
      </c>
      <c r="N1364" s="58" t="s">
        <v>4705</v>
      </c>
      <c r="O1364" s="27">
        <f>IFERROR(VLOOKUP(N1364,'散件迭代（不定期更新）'!C:J,8,FALSE),0)</f>
        <v>0</v>
      </c>
      <c r="P1364" s="27">
        <f>IFERROR(VLOOKUP(N1364,'散件（更新）'!B:H,3,FALSE),0)</f>
        <v>0</v>
      </c>
      <c r="Q1364" s="27" t="str">
        <f>VLOOKUP(N1364,'散件（更新）'!B:H,2,FALSE)</f>
        <v>114-23280211</v>
      </c>
      <c r="R1364" s="27" t="str">
        <f>VLOOKUP(N1364,'散件（更新）'!B:H,7,FALSE)</f>
        <v>Wire</v>
      </c>
      <c r="S1364" s="27" t="str">
        <f>VLOOKUP(N1364,'散件（更新）'!B:E,4,FALSE)</f>
        <v>https://tineco-yxzt.oss-accelerate.aliyuncs.com/20240306/xinhaojiance_1709692284161.GIF</v>
      </c>
      <c r="T1364" s="27" t="s">
        <v>19316</v>
      </c>
      <c r="U1364" s="28" t="str">
        <f>VLOOKUP(N1364,'散件（更新）'!B:G,6,FALSE)</f>
        <v>回收桶信号检测组件</v>
      </c>
      <c r="V1364" s="28">
        <f>VLOOKUP(N1364,'散件（更新）'!B:I,8,FALSE)</f>
        <v>6974950107215</v>
      </c>
    </row>
    <row r="1365" spans="1:22" ht="20.149999999999999" customHeight="1">
      <c r="A1365" s="57">
        <v>46169</v>
      </c>
      <c r="B1365" s="58" t="s">
        <v>13714</v>
      </c>
      <c r="C1365" s="27" t="str">
        <f>VLOOKUP(B1365,'大货清单（不定期按GOMS更新）'!A:H,8,0)</f>
        <v>109-25430001</v>
      </c>
      <c r="D1365" s="27" t="str">
        <f>VLOOKUP(B1365,'大货清单（不定期按GOMS更新）'!A:C,3,0)</f>
        <v>CL2543-01</v>
      </c>
      <c r="E1365" s="27" t="str">
        <f>VLOOKUP(B1365,'大货清单（不定期按GOMS更新）'!A:H,4,0)</f>
        <v>DE,FR,PL,RO,GR,ES,NL</v>
      </c>
      <c r="F1365" s="27" t="str">
        <f>VLOOKUP(B1365,'大货清单（不定期按GOMS更新）'!A:H,2,0)</f>
        <v>Floor One Switch i5 Stretch</v>
      </c>
      <c r="G1365" s="28" t="str">
        <f>VLOOKUP(B1365,'大货清单（不定期按GOMS更新）'!A:I,9,FALSE)</f>
        <v>6932485009572</v>
      </c>
      <c r="H1365" s="27" t="str">
        <f>VLOOKUP(B1365,'大货清单（不定期按GOMS更新）'!A:H,7,0)</f>
        <v>Black &amp; White</v>
      </c>
      <c r="I1365" s="27" t="str">
        <f>VLOOKUP(B1365,'大货清单（不定期按GOMS更新）'!A:F,6,FALSE)</f>
        <v>ACTIVE</v>
      </c>
      <c r="J1365" s="27" t="str">
        <f>VLOOKUP(B1365,'大货清单（不定期按GOMS更新）'!A:K,11,FALSE)</f>
        <v>10</v>
      </c>
      <c r="K1365" s="27" t="str">
        <f>VLOOKUP(B1365,'大货清单（不定期按GOMS更新）'!A:N,12,FALSE)</f>
        <v>760</v>
      </c>
      <c r="L1365" s="27" t="str">
        <f>VLOOKUP(B1365,'大货清单（不定期按GOMS更新）'!A:M,13,FALSE)</f>
        <v>332</v>
      </c>
      <c r="M1365" s="27" t="str">
        <f>VLOOKUP(B1365,'大货清单（不定期按GOMS更新）'!A:N,14,FALSE)</f>
        <v>321</v>
      </c>
      <c r="N1365" s="58" t="s">
        <v>8229</v>
      </c>
      <c r="O1365" s="27">
        <f>IFERROR(VLOOKUP(N1365,'散件迭代（不定期更新）'!C:J,8,FALSE),0)</f>
        <v>0</v>
      </c>
      <c r="P1365" s="27" t="str">
        <f>IFERROR(VLOOKUP(N1365,'散件（更新）'!B:H,3,FALSE),0)</f>
        <v/>
      </c>
      <c r="Q1365" s="27" t="str">
        <f>VLOOKUP(N1365,'散件（更新）'!B:H,2,FALSE)</f>
        <v>114-23761804</v>
      </c>
      <c r="R1365" s="27" t="str">
        <f>VLOOKUP(N1365,'散件（更新）'!B:H,7,FALSE)</f>
        <v>Motor</v>
      </c>
      <c r="S1365" s="27" t="str">
        <f>VLOOKUP(N1365,'散件（更新）'!B:E,4,FALSE)</f>
        <v>https://tineco-yxzt.oss-accelerate.aliyuncs.com/20241219/weixintupian_202411141109494_1734586474304.jpg</v>
      </c>
      <c r="T1365" s="27" t="s">
        <v>19310</v>
      </c>
      <c r="U1365" s="28" t="str">
        <f>VLOOKUP(N1365,'散件（更新）'!B:G,6,FALSE)</f>
        <v>有刷电机齿轮箱组件（带铭牌）</v>
      </c>
      <c r="V1365" s="28">
        <f>VLOOKUP(N1365,'散件（更新）'!B:I,8,FALSE)</f>
        <v>6932485002436</v>
      </c>
    </row>
    <row r="1366" spans="1:22" ht="20.149999999999999" customHeight="1">
      <c r="A1366" s="57">
        <v>46169</v>
      </c>
      <c r="B1366" s="58" t="s">
        <v>13714</v>
      </c>
      <c r="C1366" s="27" t="str">
        <f>VLOOKUP(B1366,'大货清单（不定期按GOMS更新）'!A:H,8,0)</f>
        <v>109-25430001</v>
      </c>
      <c r="D1366" s="27" t="str">
        <f>VLOOKUP(B1366,'大货清单（不定期按GOMS更新）'!A:C,3,0)</f>
        <v>CL2543-01</v>
      </c>
      <c r="E1366" s="27" t="str">
        <f>VLOOKUP(B1366,'大货清单（不定期按GOMS更新）'!A:H,4,0)</f>
        <v>DE,FR,PL,RO,GR,ES,NL</v>
      </c>
      <c r="F1366" s="27" t="str">
        <f>VLOOKUP(B1366,'大货清单（不定期按GOMS更新）'!A:H,2,0)</f>
        <v>Floor One Switch i5 Stretch</v>
      </c>
      <c r="G1366" s="28" t="str">
        <f>VLOOKUP(B1366,'大货清单（不定期按GOMS更新）'!A:I,9,FALSE)</f>
        <v>6932485009572</v>
      </c>
      <c r="H1366" s="27" t="str">
        <f>VLOOKUP(B1366,'大货清单（不定期按GOMS更新）'!A:H,7,0)</f>
        <v>Black &amp; White</v>
      </c>
      <c r="I1366" s="27" t="str">
        <f>VLOOKUP(B1366,'大货清单（不定期按GOMS更新）'!A:F,6,FALSE)</f>
        <v>ACTIVE</v>
      </c>
      <c r="J1366" s="27" t="str">
        <f>VLOOKUP(B1366,'大货清单（不定期按GOMS更新）'!A:K,11,FALSE)</f>
        <v>10</v>
      </c>
      <c r="K1366" s="27" t="str">
        <f>VLOOKUP(B1366,'大货清单（不定期按GOMS更新）'!A:N,12,FALSE)</f>
        <v>760</v>
      </c>
      <c r="L1366" s="27" t="str">
        <f>VLOOKUP(B1366,'大货清单（不定期按GOMS更新）'!A:M,13,FALSE)</f>
        <v>332</v>
      </c>
      <c r="M1366" s="27" t="str">
        <f>VLOOKUP(B1366,'大货清单（不定期按GOMS更新）'!A:N,14,FALSE)</f>
        <v>321</v>
      </c>
      <c r="N1366" s="58" t="s">
        <v>8062</v>
      </c>
      <c r="O1366" s="27">
        <f>IFERROR(VLOOKUP(N1366,'散件迭代（不定期更新）'!C:J,8,FALSE),0)</f>
        <v>0</v>
      </c>
      <c r="P1366" s="27" t="str">
        <f>IFERROR(VLOOKUP(N1366,'散件（更新）'!B:H,3,FALSE),0)</f>
        <v/>
      </c>
      <c r="Q1366" s="27" t="str">
        <f>VLOOKUP(N1366,'散件（更新）'!B:H,2,FALSE)</f>
        <v>114-23761805</v>
      </c>
      <c r="R1366" s="27" t="str">
        <f>VLOOKUP(N1366,'散件（更新）'!B:H,7,FALSE)</f>
        <v>Motor</v>
      </c>
      <c r="S1366" s="27" t="str">
        <f>VLOOKUP(N1366,'散件（更新）'!B:E,4,FALSE)</f>
        <v>https://tineco-yxzt.oss-accelerate.aliyuncs.com/20241219/weixintupian_202411141109495_1734586641284.jpg</v>
      </c>
      <c r="T1366" s="27" t="s">
        <v>8759</v>
      </c>
      <c r="U1366" s="28" t="str">
        <f>VLOOKUP(N1366,'散件（更新）'!B:G,6,FALSE)</f>
        <v>主电机组件</v>
      </c>
      <c r="V1366" s="28">
        <f>VLOOKUP(N1366,'散件（更新）'!B:I,8,FALSE)</f>
        <v>6932485002443</v>
      </c>
    </row>
    <row r="1367" spans="1:22" ht="20.149999999999999" customHeight="1">
      <c r="A1367" s="57">
        <v>46169</v>
      </c>
      <c r="B1367" s="58" t="s">
        <v>13714</v>
      </c>
      <c r="C1367" s="27" t="str">
        <f>VLOOKUP(B1367,'大货清单（不定期按GOMS更新）'!A:H,8,0)</f>
        <v>109-25430001</v>
      </c>
      <c r="D1367" s="27" t="str">
        <f>VLOOKUP(B1367,'大货清单（不定期按GOMS更新）'!A:C,3,0)</f>
        <v>CL2543-01</v>
      </c>
      <c r="E1367" s="27" t="str">
        <f>VLOOKUP(B1367,'大货清单（不定期按GOMS更新）'!A:H,4,0)</f>
        <v>DE,FR,PL,RO,GR,ES,NL</v>
      </c>
      <c r="F1367" s="27" t="str">
        <f>VLOOKUP(B1367,'大货清单（不定期按GOMS更新）'!A:H,2,0)</f>
        <v>Floor One Switch i5 Stretch</v>
      </c>
      <c r="G1367" s="28" t="str">
        <f>VLOOKUP(B1367,'大货清单（不定期按GOMS更新）'!A:I,9,FALSE)</f>
        <v>6932485009572</v>
      </c>
      <c r="H1367" s="27" t="str">
        <f>VLOOKUP(B1367,'大货清单（不定期按GOMS更新）'!A:H,7,0)</f>
        <v>Black &amp; White</v>
      </c>
      <c r="I1367" s="27" t="str">
        <f>VLOOKUP(B1367,'大货清单（不定期按GOMS更新）'!A:F,6,FALSE)</f>
        <v>ACTIVE</v>
      </c>
      <c r="J1367" s="27" t="str">
        <f>VLOOKUP(B1367,'大货清单（不定期按GOMS更新）'!A:K,11,FALSE)</f>
        <v>10</v>
      </c>
      <c r="K1367" s="27" t="str">
        <f>VLOOKUP(B1367,'大货清单（不定期按GOMS更新）'!A:N,12,FALSE)</f>
        <v>760</v>
      </c>
      <c r="L1367" s="27" t="str">
        <f>VLOOKUP(B1367,'大货清单（不定期按GOMS更新）'!A:M,13,FALSE)</f>
        <v>332</v>
      </c>
      <c r="M1367" s="27" t="str">
        <f>VLOOKUP(B1367,'大货清单（不定期按GOMS更新）'!A:N,14,FALSE)</f>
        <v>321</v>
      </c>
      <c r="N1367" s="58" t="s">
        <v>7972</v>
      </c>
      <c r="O1367" s="27">
        <f>IFERROR(VLOOKUP(N1367,'散件迭代（不定期更新）'!C:J,8,FALSE),0)</f>
        <v>0</v>
      </c>
      <c r="P1367" s="27" t="str">
        <f>IFERROR(VLOOKUP(N1367,'散件（更新）'!B:H,3,FALSE),0)</f>
        <v/>
      </c>
      <c r="Q1367" s="27" t="str">
        <f>VLOOKUP(N1367,'散件（更新）'!B:H,2,FALSE)</f>
        <v>114-23780402</v>
      </c>
      <c r="R1367" s="27" t="str">
        <f>VLOOKUP(N1367,'散件（更新）'!B:H,7,FALSE)</f>
        <v>Motor</v>
      </c>
      <c r="S1367" s="27" t="str">
        <f>VLOOKUP(N1367,'散件（更新）'!B:E,4,FALSE)</f>
        <v>https://tineco-yxzt.oss-accelerate.aliyuncs.com/20250121/MOTOR_1737446313179.png</v>
      </c>
      <c r="T1367" s="27" t="s">
        <v>8759</v>
      </c>
      <c r="U1367" s="28" t="str">
        <f>VLOOKUP(N1367,'散件（更新）'!B:G,6,FALSE)</f>
        <v>蠕动泵组件</v>
      </c>
      <c r="V1367" s="28">
        <f>VLOOKUP(N1367,'散件（更新）'!B:I,8,FALSE)</f>
        <v>6932485004089</v>
      </c>
    </row>
    <row r="1368" spans="1:22" ht="20.149999999999999" customHeight="1">
      <c r="A1368" s="57">
        <v>46169</v>
      </c>
      <c r="B1368" s="59" t="s">
        <v>13714</v>
      </c>
      <c r="C1368" s="27" t="str">
        <f>VLOOKUP(B1368,'大货清单（不定期按GOMS更新）'!A:H,8,0)</f>
        <v>109-25430001</v>
      </c>
      <c r="D1368" s="27" t="str">
        <f>VLOOKUP(B1368,'大货清单（不定期按GOMS更新）'!A:C,3,0)</f>
        <v>CL2543-01</v>
      </c>
      <c r="E1368" s="27" t="str">
        <f>VLOOKUP(B1368,'大货清单（不定期按GOMS更新）'!A:H,4,0)</f>
        <v>DE,FR,PL,RO,GR,ES,NL</v>
      </c>
      <c r="F1368" s="27" t="str">
        <f>VLOOKUP(B1368,'大货清单（不定期按GOMS更新）'!A:H,2,0)</f>
        <v>Floor One Switch i5 Stretch</v>
      </c>
      <c r="G1368" s="28" t="str">
        <f>VLOOKUP(B1368,'大货清单（不定期按GOMS更新）'!A:I,9,FALSE)</f>
        <v>6932485009572</v>
      </c>
      <c r="H1368" s="27" t="str">
        <f>VLOOKUP(B1368,'大货清单（不定期按GOMS更新）'!A:H,7,0)</f>
        <v>Black &amp; White</v>
      </c>
      <c r="I1368" s="27" t="str">
        <f>VLOOKUP(B1368,'大货清单（不定期按GOMS更新）'!A:F,6,FALSE)</f>
        <v>ACTIVE</v>
      </c>
      <c r="J1368" s="27" t="str">
        <f>VLOOKUP(B1368,'大货清单（不定期按GOMS更新）'!A:K,11,FALSE)</f>
        <v>10</v>
      </c>
      <c r="K1368" s="27" t="str">
        <f>VLOOKUP(B1368,'大货清单（不定期按GOMS更新）'!A:N,12,FALSE)</f>
        <v>760</v>
      </c>
      <c r="L1368" s="27" t="str">
        <f>VLOOKUP(B1368,'大货清单（不定期按GOMS更新）'!A:M,13,FALSE)</f>
        <v>332</v>
      </c>
      <c r="M1368" s="27" t="str">
        <f>VLOOKUP(B1368,'大货清单（不定期按GOMS更新）'!A:N,14,FALSE)</f>
        <v>321</v>
      </c>
      <c r="N1368" s="59" t="s">
        <v>8072</v>
      </c>
      <c r="O1368" s="27">
        <f>IFERROR(VLOOKUP(N1368,'散件迭代（不定期更新）'!C:J,8,FALSE),0)</f>
        <v>0</v>
      </c>
      <c r="P1368" s="27" t="str">
        <f>IFERROR(VLOOKUP(N1368,'散件（更新）'!B:H,3,FALSE),0)</f>
        <v/>
      </c>
      <c r="Q1368" s="27" t="str">
        <f>VLOOKUP(N1368,'散件（更新）'!B:H,2,FALSE)</f>
        <v>114-23480613</v>
      </c>
      <c r="R1368" s="27" t="str">
        <f>VLOOKUP(N1368,'散件（更新）'!B:H,7,FALSE)</f>
        <v>Motor</v>
      </c>
      <c r="S1368" s="27">
        <f>VLOOKUP(N1368,'散件（更新）'!B:E,4,FALSE)</f>
        <v>0</v>
      </c>
      <c r="T1368" s="27" t="s">
        <v>8759</v>
      </c>
      <c r="U1368" s="28" t="str">
        <f>VLOOKUP(N1368,'散件（更新）'!B:G,6,FALSE)</f>
        <v>风机组件</v>
      </c>
      <c r="V1368" s="28">
        <f>VLOOKUP(N1368,'散件（更新）'!B:I,8,FALSE)</f>
        <v>6932485003983</v>
      </c>
    </row>
    <row r="1369" spans="1:22" ht="20.149999999999999" customHeight="1">
      <c r="A1369" s="57">
        <v>46169</v>
      </c>
      <c r="B1369" s="59" t="s">
        <v>13714</v>
      </c>
      <c r="C1369" s="27" t="str">
        <f>VLOOKUP(B1369,'大货清单（不定期按GOMS更新）'!A:H,8,0)</f>
        <v>109-25430001</v>
      </c>
      <c r="D1369" s="27" t="str">
        <f>VLOOKUP(B1369,'大货清单（不定期按GOMS更新）'!A:C,3,0)</f>
        <v>CL2543-01</v>
      </c>
      <c r="E1369" s="27" t="str">
        <f>VLOOKUP(B1369,'大货清单（不定期按GOMS更新）'!A:H,4,0)</f>
        <v>DE,FR,PL,RO,GR,ES,NL</v>
      </c>
      <c r="F1369" s="27" t="str">
        <f>VLOOKUP(B1369,'大货清单（不定期按GOMS更新）'!A:H,2,0)</f>
        <v>Floor One Switch i5 Stretch</v>
      </c>
      <c r="G1369" s="28" t="str">
        <f>VLOOKUP(B1369,'大货清单（不定期按GOMS更新）'!A:I,9,FALSE)</f>
        <v>6932485009572</v>
      </c>
      <c r="H1369" s="27" t="str">
        <f>VLOOKUP(B1369,'大货清单（不定期按GOMS更新）'!A:H,7,0)</f>
        <v>Black &amp; White</v>
      </c>
      <c r="I1369" s="27" t="str">
        <f>VLOOKUP(B1369,'大货清单（不定期按GOMS更新）'!A:F,6,FALSE)</f>
        <v>ACTIVE</v>
      </c>
      <c r="J1369" s="27" t="str">
        <f>VLOOKUP(B1369,'大货清单（不定期按GOMS更新）'!A:K,11,FALSE)</f>
        <v>10</v>
      </c>
      <c r="K1369" s="27" t="str">
        <f>VLOOKUP(B1369,'大货清单（不定期按GOMS更新）'!A:N,12,FALSE)</f>
        <v>760</v>
      </c>
      <c r="L1369" s="27" t="str">
        <f>VLOOKUP(B1369,'大货清单（不定期按GOMS更新）'!A:M,13,FALSE)</f>
        <v>332</v>
      </c>
      <c r="M1369" s="27" t="str">
        <f>VLOOKUP(B1369,'大货清单（不定期按GOMS更新）'!A:N,14,FALSE)</f>
        <v>321</v>
      </c>
      <c r="N1369" s="59" t="s">
        <v>8047</v>
      </c>
      <c r="O1369" s="27">
        <f>IFERROR(VLOOKUP(N1369,'散件迭代（不定期更新）'!C:J,8,FALSE),0)</f>
        <v>0</v>
      </c>
      <c r="P1369" s="27" t="str">
        <f>IFERROR(VLOOKUP(N1369,'散件（更新）'!B:H,3,FALSE),0)</f>
        <v/>
      </c>
      <c r="Q1369" s="27" t="str">
        <f>VLOOKUP(N1369,'散件（更新）'!B:H,2,FALSE)</f>
        <v>114-23480612</v>
      </c>
      <c r="R1369" s="27" t="str">
        <f>VLOOKUP(N1369,'散件（更新）'!B:H,7,FALSE)</f>
        <v>Boiler </v>
      </c>
      <c r="S1369" s="27">
        <f>VLOOKUP(N1369,'散件（更新）'!B:E,4,FALSE)</f>
        <v>0</v>
      </c>
      <c r="T1369" s="27" t="s">
        <v>8759</v>
      </c>
      <c r="U1369" s="28" t="str">
        <f>VLOOKUP(N1369,'散件（更新）'!B:G,6,FALSE)</f>
        <v>发热丝组件</v>
      </c>
      <c r="V1369" s="28">
        <f>VLOOKUP(N1369,'散件（更新）'!B:I,8,FALSE)</f>
        <v>6932485003976</v>
      </c>
    </row>
    <row r="1370" spans="1:22" ht="20.149999999999999" customHeight="1">
      <c r="A1370" s="57">
        <v>46169</v>
      </c>
      <c r="B1370" s="59" t="s">
        <v>13714</v>
      </c>
      <c r="C1370" s="27" t="str">
        <f>VLOOKUP(B1370,'大货清单（不定期按GOMS更新）'!A:H,8,0)</f>
        <v>109-25430001</v>
      </c>
      <c r="D1370" s="27" t="str">
        <f>VLOOKUP(B1370,'大货清单（不定期按GOMS更新）'!A:C,3,0)</f>
        <v>CL2543-01</v>
      </c>
      <c r="E1370" s="27" t="str">
        <f>VLOOKUP(B1370,'大货清单（不定期按GOMS更新）'!A:H,4,0)</f>
        <v>DE,FR,PL,RO,GR,ES,NL</v>
      </c>
      <c r="F1370" s="27" t="str">
        <f>VLOOKUP(B1370,'大货清单（不定期按GOMS更新）'!A:H,2,0)</f>
        <v>Floor One Switch i5 Stretch</v>
      </c>
      <c r="G1370" s="28" t="str">
        <f>VLOOKUP(B1370,'大货清单（不定期按GOMS更新）'!A:I,9,FALSE)</f>
        <v>6932485009572</v>
      </c>
      <c r="H1370" s="27" t="str">
        <f>VLOOKUP(B1370,'大货清单（不定期按GOMS更新）'!A:H,7,0)</f>
        <v>Black &amp; White</v>
      </c>
      <c r="I1370" s="27" t="str">
        <f>VLOOKUP(B1370,'大货清单（不定期按GOMS更新）'!A:F,6,FALSE)</f>
        <v>ACTIVE</v>
      </c>
      <c r="J1370" s="27" t="str">
        <f>VLOOKUP(B1370,'大货清单（不定期按GOMS更新）'!A:K,11,FALSE)</f>
        <v>10</v>
      </c>
      <c r="K1370" s="27" t="str">
        <f>VLOOKUP(B1370,'大货清单（不定期按GOMS更新）'!A:N,12,FALSE)</f>
        <v>760</v>
      </c>
      <c r="L1370" s="27" t="str">
        <f>VLOOKUP(B1370,'大货清单（不定期按GOMS更新）'!A:M,13,FALSE)</f>
        <v>332</v>
      </c>
      <c r="M1370" s="27" t="str">
        <f>VLOOKUP(B1370,'大货清单（不定期按GOMS更新）'!A:N,14,FALSE)</f>
        <v>321</v>
      </c>
      <c r="N1370" s="59" t="s">
        <v>15109</v>
      </c>
      <c r="O1370" s="27">
        <f>IFERROR(VLOOKUP(N1370,'散件迭代（不定期更新）'!C:J,8,FALSE),0)</f>
        <v>0</v>
      </c>
      <c r="P1370" s="27">
        <f>IFERROR(VLOOKUP(N1370,'散件（更新）'!B:H,3,FALSE),0)</f>
        <v>0</v>
      </c>
      <c r="Q1370" s="27" t="str">
        <f>VLOOKUP(N1370,'散件（更新）'!B:H,2,FALSE)</f>
        <v>114-25430003</v>
      </c>
      <c r="R1370" s="27" t="str">
        <f>VLOOKUP(N1370,'散件（更新）'!B:H,7,FALSE)</f>
        <v>PCBA</v>
      </c>
      <c r="S1370" s="27" t="str">
        <f>VLOOKUP(N1370,'散件（更新）'!B:E,4,FALSE)</f>
        <v>https://tineco-yxzt.oss-accelerate.aliyuncs.com/20250826/weixinjietu_20250826110612_1756177624330.png</v>
      </c>
      <c r="T1370" s="27" t="s">
        <v>8759</v>
      </c>
      <c r="U1370" s="28" t="str">
        <f>VLOOKUP(N1370,'散件（更新）'!B:G,6,FALSE)</f>
        <v>SP;CL2543-01;CL2543低配机身主控板组件</v>
      </c>
      <c r="V1370" s="28">
        <f>VLOOKUP(N1370,'散件（更新）'!B:I,8,FALSE)</f>
        <v>6975159901581</v>
      </c>
    </row>
    <row r="1371" spans="1:22" ht="20.149999999999999" customHeight="1">
      <c r="A1371" s="57">
        <v>46169</v>
      </c>
      <c r="B1371" s="59" t="s">
        <v>13714</v>
      </c>
      <c r="C1371" s="27" t="str">
        <f>VLOOKUP(B1371,'大货清单（不定期按GOMS更新）'!A:H,8,0)</f>
        <v>109-25430001</v>
      </c>
      <c r="D1371" s="27" t="str">
        <f>VLOOKUP(B1371,'大货清单（不定期按GOMS更新）'!A:C,3,0)</f>
        <v>CL2543-01</v>
      </c>
      <c r="E1371" s="27" t="str">
        <f>VLOOKUP(B1371,'大货清单（不定期按GOMS更新）'!A:H,4,0)</f>
        <v>DE,FR,PL,RO,GR,ES,NL</v>
      </c>
      <c r="F1371" s="27" t="str">
        <f>VLOOKUP(B1371,'大货清单（不定期按GOMS更新）'!A:H,2,0)</f>
        <v>Floor One Switch i5 Stretch</v>
      </c>
      <c r="G1371" s="28" t="str">
        <f>VLOOKUP(B1371,'大货清单（不定期按GOMS更新）'!A:I,9,FALSE)</f>
        <v>6932485009572</v>
      </c>
      <c r="H1371" s="27" t="str">
        <f>VLOOKUP(B1371,'大货清单（不定期按GOMS更新）'!A:H,7,0)</f>
        <v>Black &amp; White</v>
      </c>
      <c r="I1371" s="27" t="str">
        <f>VLOOKUP(B1371,'大货清单（不定期按GOMS更新）'!A:F,6,FALSE)</f>
        <v>ACTIVE</v>
      </c>
      <c r="J1371" s="27" t="str">
        <f>VLOOKUP(B1371,'大货清单（不定期按GOMS更新）'!A:K,11,FALSE)</f>
        <v>10</v>
      </c>
      <c r="K1371" s="27" t="str">
        <f>VLOOKUP(B1371,'大货清单（不定期按GOMS更新）'!A:N,12,FALSE)</f>
        <v>760</v>
      </c>
      <c r="L1371" s="27" t="str">
        <f>VLOOKUP(B1371,'大货清单（不定期按GOMS更新）'!A:M,13,FALSE)</f>
        <v>332</v>
      </c>
      <c r="M1371" s="27" t="str">
        <f>VLOOKUP(B1371,'大货清单（不定期按GOMS更新）'!A:N,14,FALSE)</f>
        <v>321</v>
      </c>
      <c r="N1371" s="59" t="s">
        <v>7811</v>
      </c>
      <c r="O1371" s="27">
        <f>IFERROR(VLOOKUP(N1371,'散件迭代（不定期更新）'!C:J,8,FALSE),0)</f>
        <v>0</v>
      </c>
      <c r="P1371" s="27" t="str">
        <f>IFERROR(VLOOKUP(N1371,'散件（更新）'!B:H,3,FALSE),0)</f>
        <v/>
      </c>
      <c r="Q1371" s="27" t="str">
        <f>VLOOKUP(N1371,'散件（更新）'!B:H,2,FALSE)</f>
        <v>114-23761812</v>
      </c>
      <c r="R1371" s="27" t="str">
        <f>VLOOKUP(N1371,'散件（更新）'!B:H,7,FALSE)</f>
        <v>Scraper</v>
      </c>
      <c r="S1371" s="27" t="str">
        <f>VLOOKUP(N1371,'散件（更新）'!B:E,4,FALSE)</f>
        <v>https://tineco-yxzt.oss-accelerate.aliyuncs.com/20241219/11_1734589750208.jpg</v>
      </c>
      <c r="T1371" s="27" t="s">
        <v>8759</v>
      </c>
      <c r="U1371" s="28" t="str">
        <f>VLOOKUP(N1371,'散件（更新）'!B:G,6,FALSE)</f>
        <v>刮条组件</v>
      </c>
      <c r="V1371" s="28">
        <f>VLOOKUP(N1371,'散件（更新）'!B:I,8,FALSE)</f>
        <v>6932485002528</v>
      </c>
    </row>
    <row r="1372" spans="1:22" ht="20.149999999999999" customHeight="1">
      <c r="A1372" s="57">
        <v>46169</v>
      </c>
      <c r="B1372" s="59" t="s">
        <v>13714</v>
      </c>
      <c r="C1372" s="27" t="str">
        <f>VLOOKUP(B1372,'大货清单（不定期按GOMS更新）'!A:H,8,0)</f>
        <v>109-25430001</v>
      </c>
      <c r="D1372" s="27" t="str">
        <f>VLOOKUP(B1372,'大货清单（不定期按GOMS更新）'!A:C,3,0)</f>
        <v>CL2543-01</v>
      </c>
      <c r="E1372" s="27" t="str">
        <f>VLOOKUP(B1372,'大货清单（不定期按GOMS更新）'!A:H,4,0)</f>
        <v>DE,FR,PL,RO,GR,ES,NL</v>
      </c>
      <c r="F1372" s="27" t="str">
        <f>VLOOKUP(B1372,'大货清单（不定期按GOMS更新）'!A:H,2,0)</f>
        <v>Floor One Switch i5 Stretch</v>
      </c>
      <c r="G1372" s="28" t="str">
        <f>VLOOKUP(B1372,'大货清单（不定期按GOMS更新）'!A:I,9,FALSE)</f>
        <v>6932485009572</v>
      </c>
      <c r="H1372" s="27" t="str">
        <f>VLOOKUP(B1372,'大货清单（不定期按GOMS更新）'!A:H,7,0)</f>
        <v>Black &amp; White</v>
      </c>
      <c r="I1372" s="27" t="str">
        <f>VLOOKUP(B1372,'大货清单（不定期按GOMS更新）'!A:F,6,FALSE)</f>
        <v>ACTIVE</v>
      </c>
      <c r="J1372" s="27" t="str">
        <f>VLOOKUP(B1372,'大货清单（不定期按GOMS更新）'!A:K,11,FALSE)</f>
        <v>10</v>
      </c>
      <c r="K1372" s="27" t="str">
        <f>VLOOKUP(B1372,'大货清单（不定期按GOMS更新）'!A:N,12,FALSE)</f>
        <v>760</v>
      </c>
      <c r="L1372" s="27" t="str">
        <f>VLOOKUP(B1372,'大货清单（不定期按GOMS更新）'!A:M,13,FALSE)</f>
        <v>332</v>
      </c>
      <c r="M1372" s="27" t="str">
        <f>VLOOKUP(B1372,'大货清单（不定期按GOMS更新）'!A:N,14,FALSE)</f>
        <v>321</v>
      </c>
      <c r="N1372" s="59" t="s">
        <v>4712</v>
      </c>
      <c r="O1372" s="27">
        <f>IFERROR(VLOOKUP(N1372,'散件迭代（不定期更新）'!C:J,8,FALSE),0)</f>
        <v>0</v>
      </c>
      <c r="P1372" s="27">
        <f>IFERROR(VLOOKUP(N1372,'散件（更新）'!B:H,3,FALSE),0)</f>
        <v>0</v>
      </c>
      <c r="Q1372" s="27" t="str">
        <f>VLOOKUP(N1372,'散件（更新）'!B:H,2,FALSE)</f>
        <v>114-23280221</v>
      </c>
      <c r="R1372" s="27" t="str">
        <f>VLOOKUP(N1372,'散件（更新）'!B:H,7,FALSE)</f>
        <v>Repair Wheel</v>
      </c>
      <c r="S1372" s="27" t="str">
        <f>VLOOKUP(N1372,'散件（更新）'!B:E,4,FALSE)</f>
        <v>https://tineco-yxzt.oss-accelerate.aliyuncs.com/20240306/daxiaolun_1709693230648.GIF</v>
      </c>
      <c r="T1372" s="27" t="s">
        <v>8759</v>
      </c>
      <c r="U1372" s="28" t="str">
        <f>VLOOKUP(N1372,'散件（更新）'!B:G,6,FALSE)</f>
        <v>大轮和小轮组件</v>
      </c>
      <c r="V1372" s="28">
        <f>VLOOKUP(N1372,'散件（更新）'!B:I,8,FALSE)</f>
        <v>6974950107314</v>
      </c>
    </row>
    <row r="1373" spans="1:22" ht="20.149999999999999" customHeight="1">
      <c r="A1373" s="57">
        <v>46169</v>
      </c>
      <c r="B1373" s="59" t="s">
        <v>13714</v>
      </c>
      <c r="C1373" s="27" t="str">
        <f>VLOOKUP(B1373,'大货清单（不定期按GOMS更新）'!A:H,8,0)</f>
        <v>109-25430001</v>
      </c>
      <c r="D1373" s="27" t="str">
        <f>VLOOKUP(B1373,'大货清单（不定期按GOMS更新）'!A:C,3,0)</f>
        <v>CL2543-01</v>
      </c>
      <c r="E1373" s="27" t="str">
        <f>VLOOKUP(B1373,'大货清单（不定期按GOMS更新）'!A:H,4,0)</f>
        <v>DE,FR,PL,RO,GR,ES,NL</v>
      </c>
      <c r="F1373" s="27" t="str">
        <f>VLOOKUP(B1373,'大货清单（不定期按GOMS更新）'!A:H,2,0)</f>
        <v>Floor One Switch i5 Stretch</v>
      </c>
      <c r="G1373" s="28" t="str">
        <f>VLOOKUP(B1373,'大货清单（不定期按GOMS更新）'!A:I,9,FALSE)</f>
        <v>6932485009572</v>
      </c>
      <c r="H1373" s="27" t="str">
        <f>VLOOKUP(B1373,'大货清单（不定期按GOMS更新）'!A:H,7,0)</f>
        <v>Black &amp; White</v>
      </c>
      <c r="I1373" s="27" t="str">
        <f>VLOOKUP(B1373,'大货清单（不定期按GOMS更新）'!A:F,6,FALSE)</f>
        <v>ACTIVE</v>
      </c>
      <c r="J1373" s="27" t="str">
        <f>VLOOKUP(B1373,'大货清单（不定期按GOMS更新）'!A:K,11,FALSE)</f>
        <v>10</v>
      </c>
      <c r="K1373" s="27" t="str">
        <f>VLOOKUP(B1373,'大货清单（不定期按GOMS更新）'!A:N,12,FALSE)</f>
        <v>760</v>
      </c>
      <c r="L1373" s="27" t="str">
        <f>VLOOKUP(B1373,'大货清单（不定期按GOMS更新）'!A:M,13,FALSE)</f>
        <v>332</v>
      </c>
      <c r="M1373" s="27" t="str">
        <f>VLOOKUP(B1373,'大货清单（不定期按GOMS更新）'!A:N,14,FALSE)</f>
        <v>321</v>
      </c>
      <c r="N1373" s="59" t="s">
        <v>15766</v>
      </c>
      <c r="O1373" s="27">
        <f>IFERROR(VLOOKUP(N1373,'散件迭代（不定期更新）'!C:J,8,FALSE),0)</f>
        <v>0</v>
      </c>
      <c r="P1373" s="27">
        <f>IFERROR(VLOOKUP(N1373,'散件（更新）'!B:H,3,FALSE),0)</f>
        <v>0</v>
      </c>
      <c r="Q1373" s="27" t="str">
        <f>VLOOKUP(N1373,'散件（更新）'!B:H,2,FALSE)</f>
        <v>114-25430002</v>
      </c>
      <c r="R1373" s="27" t="str">
        <f>VLOOKUP(N1373,'散件（更新）'!B:H,7,FALSE)</f>
        <v>3-In-1 Cleaning Tool</v>
      </c>
      <c r="S1373" s="27" t="str">
        <f>VLOOKUP(N1373,'散件（更新）'!B:E,4,FALSE)</f>
        <v>https://tineco-yxzt.oss-accelerate.aliyuncs.com/20250826/weixinjietu_20250815091726_1756177476474.png</v>
      </c>
      <c r="T1373" s="27" t="s">
        <v>19301</v>
      </c>
      <c r="U1373" s="28" t="str">
        <f>VLOOKUP(N1373,'散件（更新）'!B:G,6,FALSE)</f>
        <v>SP;CL2543-01;AB1888B清洁刷组件</v>
      </c>
      <c r="V1373" s="28">
        <f>VLOOKUP(N1373,'散件（更新）'!B:I,8,FALSE)</f>
        <v>6975159901574</v>
      </c>
    </row>
    <row r="1374" spans="1:22" ht="20.149999999999999" customHeight="1">
      <c r="A1374" s="57">
        <v>46169</v>
      </c>
      <c r="B1374" s="59" t="s">
        <v>13714</v>
      </c>
      <c r="C1374" s="27" t="str">
        <f>VLOOKUP(B1374,'大货清单（不定期按GOMS更新）'!A:H,8,0)</f>
        <v>109-25430001</v>
      </c>
      <c r="D1374" s="27" t="str">
        <f>VLOOKUP(B1374,'大货清单（不定期按GOMS更新）'!A:C,3,0)</f>
        <v>CL2543-01</v>
      </c>
      <c r="E1374" s="27" t="str">
        <f>VLOOKUP(B1374,'大货清单（不定期按GOMS更新）'!A:H,4,0)</f>
        <v>DE,FR,PL,RO,GR,ES,NL</v>
      </c>
      <c r="F1374" s="27" t="str">
        <f>VLOOKUP(B1374,'大货清单（不定期按GOMS更新）'!A:H,2,0)</f>
        <v>Floor One Switch i5 Stretch</v>
      </c>
      <c r="G1374" s="28" t="str">
        <f>VLOOKUP(B1374,'大货清单（不定期按GOMS更新）'!A:I,9,FALSE)</f>
        <v>6932485009572</v>
      </c>
      <c r="H1374" s="27" t="str">
        <f>VLOOKUP(B1374,'大货清单（不定期按GOMS更新）'!A:H,7,0)</f>
        <v>Black &amp; White</v>
      </c>
      <c r="I1374" s="27" t="str">
        <f>VLOOKUP(B1374,'大货清单（不定期按GOMS更新）'!A:F,6,FALSE)</f>
        <v>ACTIVE</v>
      </c>
      <c r="J1374" s="27" t="str">
        <f>VLOOKUP(B1374,'大货清单（不定期按GOMS更新）'!A:K,11,FALSE)</f>
        <v>10</v>
      </c>
      <c r="K1374" s="27" t="str">
        <f>VLOOKUP(B1374,'大货清单（不定期按GOMS更新）'!A:N,12,FALSE)</f>
        <v>760</v>
      </c>
      <c r="L1374" s="27" t="str">
        <f>VLOOKUP(B1374,'大货清单（不定期按GOMS更新）'!A:M,13,FALSE)</f>
        <v>332</v>
      </c>
      <c r="M1374" s="27" t="str">
        <f>VLOOKUP(B1374,'大货清单（不定期按GOMS更新）'!A:N,14,FALSE)</f>
        <v>321</v>
      </c>
      <c r="N1374" s="59" t="s">
        <v>14818</v>
      </c>
      <c r="O1374" s="27">
        <f>IFERROR(VLOOKUP(N1374,'散件迭代（不定期更新）'!C:J,8,FALSE),0)</f>
        <v>0</v>
      </c>
      <c r="P1374" s="27">
        <f>IFERROR(VLOOKUP(N1374,'散件（更新）'!B:H,3,FALSE),0)</f>
        <v>0</v>
      </c>
      <c r="Q1374" s="27" t="str">
        <f>VLOOKUP(N1374,'散件（更新）'!B:H,2,FALSE)</f>
        <v>114-25430001</v>
      </c>
      <c r="R1374" s="27" t="str">
        <f>VLOOKUP(N1374,'散件（更新）'!B:H,7,FALSE)</f>
        <v>Handle</v>
      </c>
      <c r="S1374" s="27" t="str">
        <f>VLOOKUP(N1374,'散件（更新）'!B:E,4,FALSE)</f>
        <v>https://tineco-yxzt.oss-accelerate.aliyuncs.com/20250826/weixinjietu_20250815091008_1756177408212.png</v>
      </c>
      <c r="T1374" s="27" t="s">
        <v>8759</v>
      </c>
      <c r="U1374" s="28" t="str">
        <f>VLOOKUP(N1374,'散件（更新）'!B:G,6,FALSE)</f>
        <v>SP;CL2543-01;手柄组件</v>
      </c>
      <c r="V1374" s="28">
        <f>VLOOKUP(N1374,'散件（更新）'!B:I,8,FALSE)</f>
        <v>6975159901567</v>
      </c>
    </row>
    <row r="1375" spans="1:22" ht="20.149999999999999" customHeight="1">
      <c r="A1375" s="57">
        <v>46169</v>
      </c>
      <c r="B1375" s="59" t="s">
        <v>13714</v>
      </c>
      <c r="C1375" s="27" t="str">
        <f>VLOOKUP(B1375,'大货清单（不定期按GOMS更新）'!A:H,8,0)</f>
        <v>109-25430001</v>
      </c>
      <c r="D1375" s="27" t="str">
        <f>VLOOKUP(B1375,'大货清单（不定期按GOMS更新）'!A:C,3,0)</f>
        <v>CL2543-01</v>
      </c>
      <c r="E1375" s="27" t="str">
        <f>VLOOKUP(B1375,'大货清单（不定期按GOMS更新）'!A:H,4,0)</f>
        <v>DE,FR,PL,RO,GR,ES,NL</v>
      </c>
      <c r="F1375" s="27" t="str">
        <f>VLOOKUP(B1375,'大货清单（不定期按GOMS更新）'!A:H,2,0)</f>
        <v>Floor One Switch i5 Stretch</v>
      </c>
      <c r="G1375" s="28" t="str">
        <f>VLOOKUP(B1375,'大货清单（不定期按GOMS更新）'!A:I,9,FALSE)</f>
        <v>6932485009572</v>
      </c>
      <c r="H1375" s="27" t="str">
        <f>VLOOKUP(B1375,'大货清单（不定期按GOMS更新）'!A:H,7,0)</f>
        <v>Black &amp; White</v>
      </c>
      <c r="I1375" s="27" t="str">
        <f>VLOOKUP(B1375,'大货清单（不定期按GOMS更新）'!A:F,6,FALSE)</f>
        <v>ACTIVE</v>
      </c>
      <c r="J1375" s="27" t="str">
        <f>VLOOKUP(B1375,'大货清单（不定期按GOMS更新）'!A:K,11,FALSE)</f>
        <v>10</v>
      </c>
      <c r="K1375" s="27" t="str">
        <f>VLOOKUP(B1375,'大货清单（不定期按GOMS更新）'!A:N,12,FALSE)</f>
        <v>760</v>
      </c>
      <c r="L1375" s="27" t="str">
        <f>VLOOKUP(B1375,'大货清单（不定期按GOMS更新）'!A:M,13,FALSE)</f>
        <v>332</v>
      </c>
      <c r="M1375" s="27" t="str">
        <f>VLOOKUP(B1375,'大货清单（不定期按GOMS更新）'!A:N,14,FALSE)</f>
        <v>321</v>
      </c>
      <c r="N1375" s="59" t="s">
        <v>8199</v>
      </c>
      <c r="O1375" s="27">
        <f>IFERROR(VLOOKUP(N1375,'散件迭代（不定期更新）'!C:J,8,FALSE),0)</f>
        <v>0</v>
      </c>
      <c r="P1375" s="27" t="str">
        <f>IFERROR(VLOOKUP(N1375,'散件（更新）'!B:H,3,FALSE),0)</f>
        <v/>
      </c>
      <c r="Q1375" s="27" t="str">
        <f>VLOOKUP(N1375,'散件（更新）'!B:H,2,FALSE)</f>
        <v>114-23480603</v>
      </c>
      <c r="R1375" s="27" t="str">
        <f>VLOOKUP(N1375,'散件（更新）'!B:H,7,FALSE)</f>
        <v>Clean Water Tank</v>
      </c>
      <c r="S1375" s="27" t="str">
        <f>VLOOKUP(N1375,'散件（更新）'!B:E,4,FALSE)</f>
        <v>https://tineco-yxzt.oss-accelerate.aliyuncs.com/20250110/03-CWT_1736502331758.png</v>
      </c>
      <c r="T1375" s="27" t="s">
        <v>8759</v>
      </c>
      <c r="U1375" s="28" t="str">
        <f>VLOOKUP(N1375,'散件（更新）'!B:G,6,FALSE)</f>
        <v>清水箱组件</v>
      </c>
      <c r="V1375" s="28">
        <f>VLOOKUP(N1375,'散件（更新）'!B:I,8,FALSE)</f>
        <v>6932485003884</v>
      </c>
    </row>
    <row r="1376" spans="1:22" ht="20.149999999999999" customHeight="1">
      <c r="A1376" s="57">
        <v>46169</v>
      </c>
      <c r="B1376" s="59" t="s">
        <v>13714</v>
      </c>
      <c r="C1376" s="27" t="str">
        <f>VLOOKUP(B1376,'大货清单（不定期按GOMS更新）'!A:H,8,0)</f>
        <v>109-25430001</v>
      </c>
      <c r="D1376" s="27" t="str">
        <f>VLOOKUP(B1376,'大货清单（不定期按GOMS更新）'!A:C,3,0)</f>
        <v>CL2543-01</v>
      </c>
      <c r="E1376" s="27" t="str">
        <f>VLOOKUP(B1376,'大货清单（不定期按GOMS更新）'!A:H,4,0)</f>
        <v>DE,FR,PL,RO,GR,ES,NL</v>
      </c>
      <c r="F1376" s="27" t="str">
        <f>VLOOKUP(B1376,'大货清单（不定期按GOMS更新）'!A:H,2,0)</f>
        <v>Floor One Switch i5 Stretch</v>
      </c>
      <c r="G1376" s="28" t="str">
        <f>VLOOKUP(B1376,'大货清单（不定期按GOMS更新）'!A:I,9,FALSE)</f>
        <v>6932485009572</v>
      </c>
      <c r="H1376" s="27" t="str">
        <f>VLOOKUP(B1376,'大货清单（不定期按GOMS更新）'!A:H,7,0)</f>
        <v>Black &amp; White</v>
      </c>
      <c r="I1376" s="27" t="str">
        <f>VLOOKUP(B1376,'大货清单（不定期按GOMS更新）'!A:F,6,FALSE)</f>
        <v>ACTIVE</v>
      </c>
      <c r="J1376" s="27" t="str">
        <f>VLOOKUP(B1376,'大货清单（不定期按GOMS更新）'!A:K,11,FALSE)</f>
        <v>10</v>
      </c>
      <c r="K1376" s="27" t="str">
        <f>VLOOKUP(B1376,'大货清单（不定期按GOMS更新）'!A:N,12,FALSE)</f>
        <v>760</v>
      </c>
      <c r="L1376" s="27" t="str">
        <f>VLOOKUP(B1376,'大货清单（不定期按GOMS更新）'!A:M,13,FALSE)</f>
        <v>332</v>
      </c>
      <c r="M1376" s="27" t="str">
        <f>VLOOKUP(B1376,'大货清单（不定期按GOMS更新）'!A:N,14,FALSE)</f>
        <v>321</v>
      </c>
      <c r="N1376" s="59" t="s">
        <v>7808</v>
      </c>
      <c r="O1376" s="27">
        <f>IFERROR(VLOOKUP(N1376,'散件迭代（不定期更新）'!C:J,8,FALSE),0)</f>
        <v>0</v>
      </c>
      <c r="P1376" s="27" t="str">
        <f>IFERROR(VLOOKUP(N1376,'散件（更新）'!B:H,3,FALSE),0)</f>
        <v/>
      </c>
      <c r="Q1376" s="27" t="str">
        <f>VLOOKUP(N1376,'散件（更新）'!B:H,2,FALSE)</f>
        <v>114-23480602</v>
      </c>
      <c r="R1376" s="27" t="str">
        <f>VLOOKUP(N1376,'散件（更新）'!B:H,7,FALSE)</f>
        <v>Dirt Water Tank</v>
      </c>
      <c r="S1376" s="27" t="str">
        <f>VLOOKUP(N1376,'散件（更新）'!B:E,4,FALSE)</f>
        <v>https://tineco-yxzt.oss-accelerate.aliyuncs.com/20250110/DWT_1736502150878.png</v>
      </c>
      <c r="T1376" s="27" t="s">
        <v>8759</v>
      </c>
      <c r="U1376" s="28" t="str">
        <f>VLOOKUP(N1376,'散件（更新）'!B:G,6,FALSE)</f>
        <v>回收桶组件</v>
      </c>
      <c r="V1376" s="28">
        <f>VLOOKUP(N1376,'散件（更新）'!B:I,8,FALSE)</f>
        <v>6932485003877</v>
      </c>
    </row>
    <row r="1377" spans="1:22" ht="20.149999999999999" customHeight="1">
      <c r="A1377" s="57">
        <v>46169</v>
      </c>
      <c r="B1377" s="59" t="s">
        <v>13714</v>
      </c>
      <c r="C1377" s="27" t="str">
        <f>VLOOKUP(B1377,'大货清单（不定期按GOMS更新）'!A:H,8,0)</f>
        <v>109-25430001</v>
      </c>
      <c r="D1377" s="27" t="str">
        <f>VLOOKUP(B1377,'大货清单（不定期按GOMS更新）'!A:C,3,0)</f>
        <v>CL2543-01</v>
      </c>
      <c r="E1377" s="27" t="str">
        <f>VLOOKUP(B1377,'大货清单（不定期按GOMS更新）'!A:H,4,0)</f>
        <v>DE,FR,PL,RO,GR,ES,NL</v>
      </c>
      <c r="F1377" s="27" t="str">
        <f>VLOOKUP(B1377,'大货清单（不定期按GOMS更新）'!A:H,2,0)</f>
        <v>Floor One Switch i5 Stretch</v>
      </c>
      <c r="G1377" s="28" t="str">
        <f>VLOOKUP(B1377,'大货清单（不定期按GOMS更新）'!A:I,9,FALSE)</f>
        <v>6932485009572</v>
      </c>
      <c r="H1377" s="27" t="str">
        <f>VLOOKUP(B1377,'大货清单（不定期按GOMS更新）'!A:H,7,0)</f>
        <v>Black &amp; White</v>
      </c>
      <c r="I1377" s="27" t="str">
        <f>VLOOKUP(B1377,'大货清单（不定期按GOMS更新）'!A:F,6,FALSE)</f>
        <v>ACTIVE</v>
      </c>
      <c r="J1377" s="27" t="str">
        <f>VLOOKUP(B1377,'大货清单（不定期按GOMS更新）'!A:K,11,FALSE)</f>
        <v>10</v>
      </c>
      <c r="K1377" s="27" t="str">
        <f>VLOOKUP(B1377,'大货清单（不定期按GOMS更新）'!A:N,12,FALSE)</f>
        <v>760</v>
      </c>
      <c r="L1377" s="27" t="str">
        <f>VLOOKUP(B1377,'大货清单（不定期按GOMS更新）'!A:M,13,FALSE)</f>
        <v>332</v>
      </c>
      <c r="M1377" s="27" t="str">
        <f>VLOOKUP(B1377,'大货清单（不定期按GOMS更新）'!A:N,14,FALSE)</f>
        <v>321</v>
      </c>
      <c r="N1377" s="59" t="s">
        <v>1335</v>
      </c>
      <c r="O1377" s="27">
        <f>IFERROR(VLOOKUP(N1377,'散件迭代（不定期更新）'!C:J,8,FALSE),0)</f>
        <v>0</v>
      </c>
      <c r="P1377" s="27" t="str">
        <f>IFERROR(VLOOKUP(N1377,'散件（更新）'!B:H,3,FALSE),0)</f>
        <v>206-2028-0805</v>
      </c>
      <c r="Q1377" s="27" t="str">
        <f>VLOOKUP(N1377,'散件（更新）'!B:H,2,FALSE)</f>
        <v>114-20280805</v>
      </c>
      <c r="R1377" s="27" t="str">
        <f>VLOOKUP(N1377,'散件（更新）'!B:H,7,FALSE)</f>
        <v>2-In-1 Dusting Brush</v>
      </c>
      <c r="S1377" s="27" t="str">
        <f>VLOOKUP(N1377,'散件（更新）'!B:E,4,FALSE)</f>
        <v>https://tineco-yxzt.oss-accelerate.aliyuncs.com/20231219/9VSBD151100_1702948061048.png</v>
      </c>
      <c r="T1377" s="27" t="s">
        <v>8759</v>
      </c>
      <c r="U1377" s="28" t="str">
        <f>VLOOKUP(N1377,'散件（更新）'!B:G,6,FALSE)</f>
        <v>组合刷小口径</v>
      </c>
      <c r="V1377" s="28" t="str">
        <f>VLOOKUP(N1377,'散件（更新）'!B:I,8,FALSE)</f>
        <v>6972200195807</v>
      </c>
    </row>
    <row r="1378" spans="1:22" ht="20.149999999999999" customHeight="1">
      <c r="A1378" s="57">
        <v>46169</v>
      </c>
      <c r="B1378" s="59" t="s">
        <v>13714</v>
      </c>
      <c r="C1378" s="27" t="str">
        <f>VLOOKUP(B1378,'大货清单（不定期按GOMS更新）'!A:H,8,0)</f>
        <v>109-25430001</v>
      </c>
      <c r="D1378" s="27" t="str">
        <f>VLOOKUP(B1378,'大货清单（不定期按GOMS更新）'!A:C,3,0)</f>
        <v>CL2543-01</v>
      </c>
      <c r="E1378" s="27" t="str">
        <f>VLOOKUP(B1378,'大货清单（不定期按GOMS更新）'!A:H,4,0)</f>
        <v>DE,FR,PL,RO,GR,ES,NL</v>
      </c>
      <c r="F1378" s="27" t="str">
        <f>VLOOKUP(B1378,'大货清单（不定期按GOMS更新）'!A:H,2,0)</f>
        <v>Floor One Switch i5 Stretch</v>
      </c>
      <c r="G1378" s="28" t="str">
        <f>VLOOKUP(B1378,'大货清单（不定期按GOMS更新）'!A:I,9,FALSE)</f>
        <v>6932485009572</v>
      </c>
      <c r="H1378" s="27" t="str">
        <f>VLOOKUP(B1378,'大货清单（不定期按GOMS更新）'!A:H,7,0)</f>
        <v>Black &amp; White</v>
      </c>
      <c r="I1378" s="27" t="str">
        <f>VLOOKUP(B1378,'大货清单（不定期按GOMS更新）'!A:F,6,FALSE)</f>
        <v>ACTIVE</v>
      </c>
      <c r="J1378" s="27" t="str">
        <f>VLOOKUP(B1378,'大货清单（不定期按GOMS更新）'!A:K,11,FALSE)</f>
        <v>10</v>
      </c>
      <c r="K1378" s="27" t="str">
        <f>VLOOKUP(B1378,'大货清单（不定期按GOMS更新）'!A:N,12,FALSE)</f>
        <v>760</v>
      </c>
      <c r="L1378" s="27" t="str">
        <f>VLOOKUP(B1378,'大货清单（不定期按GOMS更新）'!A:M,13,FALSE)</f>
        <v>332</v>
      </c>
      <c r="M1378" s="27" t="str">
        <f>VLOOKUP(B1378,'大货清单（不定期按GOMS更新）'!A:N,14,FALSE)</f>
        <v>321</v>
      </c>
      <c r="N1378" s="59" t="s">
        <v>1334</v>
      </c>
      <c r="O1378" s="27">
        <f>IFERROR(VLOOKUP(N1378,'散件迭代（不定期更新）'!C:J,8,FALSE),0)</f>
        <v>0</v>
      </c>
      <c r="P1378" s="27" t="str">
        <f>IFERROR(VLOOKUP(N1378,'散件（更新）'!B:H,3,FALSE),0)</f>
        <v>206-2028-0804</v>
      </c>
      <c r="Q1378" s="27" t="str">
        <f>VLOOKUP(N1378,'散件（更新）'!B:H,2,FALSE)</f>
        <v>114-20280804</v>
      </c>
      <c r="R1378" s="27" t="str">
        <f>VLOOKUP(N1378,'散件（更新）'!B:H,7,FALSE)</f>
        <v>Crevice Tool</v>
      </c>
      <c r="S1378" s="27" t="str">
        <f>VLOOKUP(N1378,'散件（更新）'!B:E,4,FALSE)</f>
        <v>https://tineco-yxzt.oss-accelerate.aliyuncs.com/product/114-20280804.png</v>
      </c>
      <c r="T1378" s="27" t="s">
        <v>8759</v>
      </c>
      <c r="U1378" s="28" t="str">
        <f>VLOOKUP(N1378,'散件（更新）'!B:G,6,FALSE)</f>
        <v>扁吸小口径</v>
      </c>
      <c r="V1378" s="28" t="str">
        <f>VLOOKUP(N1378,'散件（更新）'!B:I,8,FALSE)</f>
        <v>6972200195791</v>
      </c>
    </row>
    <row r="1379" spans="1:22" ht="20.149999999999999" customHeight="1">
      <c r="A1379" s="57">
        <v>46169</v>
      </c>
      <c r="B1379" s="59" t="s">
        <v>13708</v>
      </c>
      <c r="C1379" s="27" t="str">
        <f>VLOOKUP(B1379,'大货清单（不定期按GOMS更新）'!A:H,8,0)</f>
        <v>109-25010201</v>
      </c>
      <c r="D1379" s="27" t="str">
        <f>VLOOKUP(B1379,'大货清单（不定期按GOMS更新）'!A:C,3,0)</f>
        <v>CL2501B-01</v>
      </c>
      <c r="E1379" s="27" t="str">
        <f>VLOOKUP(B1379,'大货清单（不定期按GOMS更新）'!A:H,4,0)</f>
        <v>GB</v>
      </c>
      <c r="F1379" s="27" t="str">
        <f>VLOOKUP(B1379,'大货清单（不定期按GOMS更新）'!A:H,2,0)</f>
        <v>FLOOR ONE S6 Stretch Steam</v>
      </c>
      <c r="G1379" s="28" t="str">
        <f>VLOOKUP(B1379,'大货清单（不定期按GOMS更新）'!A:I,9,FALSE)</f>
        <v>6932485011544</v>
      </c>
      <c r="H1379" s="27" t="str">
        <f>VLOOKUP(B1379,'大货清单（不定期按GOMS更新）'!A:H,7,0)</f>
        <v>White</v>
      </c>
      <c r="I1379" s="27" t="str">
        <f>VLOOKUP(B1379,'大货清单（不定期按GOMS更新）'!A:F,6,FALSE)</f>
        <v>ACTIVE</v>
      </c>
      <c r="J1379" s="27" t="str">
        <f>VLOOKUP(B1379,'大货清单（不定期按GOMS更新）'!A:K,11,FALSE)</f>
        <v>8.25</v>
      </c>
      <c r="K1379" s="27" t="str">
        <f>VLOOKUP(B1379,'大货清单（不定期按GOMS更新）'!A:N,12,FALSE)</f>
        <v>316</v>
      </c>
      <c r="L1379" s="27" t="str">
        <f>VLOOKUP(B1379,'大货清单（不定期按GOMS更新）'!A:M,13,FALSE)</f>
        <v>290</v>
      </c>
      <c r="M1379" s="27" t="str">
        <f>VLOOKUP(B1379,'大货清单（不定期按GOMS更新）'!A:N,14,FALSE)</f>
        <v>718</v>
      </c>
      <c r="N1379" s="59" t="s">
        <v>14419</v>
      </c>
      <c r="O1379" s="27">
        <f>IFERROR(VLOOKUP(N1379,'散件迭代（不定期更新）'!C:J,8,FALSE),0)</f>
        <v>0</v>
      </c>
      <c r="P1379" s="27">
        <f>IFERROR(VLOOKUP(N1379,'散件（更新）'!B:H,3,FALSE),0)</f>
        <v>0</v>
      </c>
      <c r="Q1379" s="27" t="str">
        <f>VLOOKUP(N1379,'散件（更新）'!B:H,2,FALSE)</f>
        <v>114-25010011</v>
      </c>
      <c r="R1379" s="27" t="str">
        <f>VLOOKUP(N1379,'散件（更新）'!B:H,7,FALSE)</f>
        <v>Display Screen</v>
      </c>
      <c r="S1379" s="27" t="str">
        <f>VLOOKUP(N1379,'散件（更新）'!B:E,4,FALSE)</f>
        <v>https://tineco-yxzt.oss-accelerate.aliyuncs.com/20250828/LEDxianshipingzujian_1756371988974.jpg</v>
      </c>
      <c r="T1379" s="27" t="s">
        <v>8759</v>
      </c>
      <c r="U1379" s="28" t="str">
        <f>VLOOKUP(N1379,'散件（更新）'!B:G,6,FALSE)</f>
        <v>SP;CL2501-01;LED显示屏组件</v>
      </c>
      <c r="V1379" s="28">
        <f>VLOOKUP(N1379,'散件（更新）'!B:I,8,FALSE)</f>
        <v>6932485010929</v>
      </c>
    </row>
    <row r="1380" spans="1:22" ht="20.149999999999999" customHeight="1">
      <c r="A1380" s="57">
        <v>46169</v>
      </c>
      <c r="B1380" s="59" t="s">
        <v>13708</v>
      </c>
      <c r="C1380" s="27" t="str">
        <f>VLOOKUP(B1380,'大货清单（不定期按GOMS更新）'!A:H,8,0)</f>
        <v>109-25010201</v>
      </c>
      <c r="D1380" s="27" t="str">
        <f>VLOOKUP(B1380,'大货清单（不定期按GOMS更新）'!A:C,3,0)</f>
        <v>CL2501B-01</v>
      </c>
      <c r="E1380" s="27" t="str">
        <f>VLOOKUP(B1380,'大货清单（不定期按GOMS更新）'!A:H,4,0)</f>
        <v>GB</v>
      </c>
      <c r="F1380" s="27" t="str">
        <f>VLOOKUP(B1380,'大货清单（不定期按GOMS更新）'!A:H,2,0)</f>
        <v>FLOOR ONE S6 Stretch Steam</v>
      </c>
      <c r="G1380" s="28" t="str">
        <f>VLOOKUP(B1380,'大货清单（不定期按GOMS更新）'!A:I,9,FALSE)</f>
        <v>6932485011544</v>
      </c>
      <c r="H1380" s="27" t="str">
        <f>VLOOKUP(B1380,'大货清单（不定期按GOMS更新）'!A:H,7,0)</f>
        <v>White</v>
      </c>
      <c r="I1380" s="27" t="str">
        <f>VLOOKUP(B1380,'大货清单（不定期按GOMS更新）'!A:F,6,FALSE)</f>
        <v>ACTIVE</v>
      </c>
      <c r="J1380" s="27" t="str">
        <f>VLOOKUP(B1380,'大货清单（不定期按GOMS更新）'!A:K,11,FALSE)</f>
        <v>8.25</v>
      </c>
      <c r="K1380" s="27" t="str">
        <f>VLOOKUP(B1380,'大货清单（不定期按GOMS更新）'!A:N,12,FALSE)</f>
        <v>316</v>
      </c>
      <c r="L1380" s="27" t="str">
        <f>VLOOKUP(B1380,'大货清单（不定期按GOMS更新）'!A:M,13,FALSE)</f>
        <v>290</v>
      </c>
      <c r="M1380" s="27" t="str">
        <f>VLOOKUP(B1380,'大货清单（不定期按GOMS更新）'!A:N,14,FALSE)</f>
        <v>718</v>
      </c>
      <c r="N1380" s="59" t="s">
        <v>14617</v>
      </c>
      <c r="O1380" s="27">
        <f>IFERROR(VLOOKUP(N1380,'散件迭代（不定期更新）'!C:J,8,FALSE),0)</f>
        <v>0</v>
      </c>
      <c r="P1380" s="27">
        <f>IFERROR(VLOOKUP(N1380,'散件（更新）'!B:H,3,FALSE),0)</f>
        <v>0</v>
      </c>
      <c r="Q1380" s="27" t="str">
        <f>VLOOKUP(N1380,'散件（更新）'!B:H,2,FALSE)</f>
        <v>114-25010009</v>
      </c>
      <c r="R1380" s="27" t="str">
        <f>VLOOKUP(N1380,'散件（更新）'!B:H,7,FALSE)</f>
        <v>plastic part</v>
      </c>
      <c r="S1380" s="27" t="str">
        <f>VLOOKUP(N1380,'散件（更新）'!B:E,4,FALSE)</f>
        <v>https://tineco-yxzt.oss-accelerate.aliyuncs.com/20250828/zhuanjietouzujian_1756371571552.jpg</v>
      </c>
      <c r="T1380" s="27" t="s">
        <v>8759</v>
      </c>
      <c r="U1380" s="28" t="str">
        <f>VLOOKUP(N1380,'散件（更新）'!B:G,6,FALSE)</f>
        <v>SP;CL2501-01;转接头组件</v>
      </c>
      <c r="V1380" s="28">
        <f>VLOOKUP(N1380,'散件（更新）'!B:I,8,FALSE)</f>
        <v>6932485010905</v>
      </c>
    </row>
    <row r="1381" spans="1:22" ht="20.149999999999999" customHeight="1">
      <c r="A1381" s="57">
        <v>46169</v>
      </c>
      <c r="B1381" s="59" t="s">
        <v>13708</v>
      </c>
      <c r="C1381" s="27" t="str">
        <f>VLOOKUP(B1381,'大货清单（不定期按GOMS更新）'!A:H,8,0)</f>
        <v>109-25010201</v>
      </c>
      <c r="D1381" s="27" t="str">
        <f>VLOOKUP(B1381,'大货清单（不定期按GOMS更新）'!A:C,3,0)</f>
        <v>CL2501B-01</v>
      </c>
      <c r="E1381" s="27" t="str">
        <f>VLOOKUP(B1381,'大货清单（不定期按GOMS更新）'!A:H,4,0)</f>
        <v>GB</v>
      </c>
      <c r="F1381" s="27" t="str">
        <f>VLOOKUP(B1381,'大货清单（不定期按GOMS更新）'!A:H,2,0)</f>
        <v>FLOOR ONE S6 Stretch Steam</v>
      </c>
      <c r="G1381" s="28" t="str">
        <f>VLOOKUP(B1381,'大货清单（不定期按GOMS更新）'!A:I,9,FALSE)</f>
        <v>6932485011544</v>
      </c>
      <c r="H1381" s="27" t="str">
        <f>VLOOKUP(B1381,'大货清单（不定期按GOMS更新）'!A:H,7,0)</f>
        <v>White</v>
      </c>
      <c r="I1381" s="27" t="str">
        <f>VLOOKUP(B1381,'大货清单（不定期按GOMS更新）'!A:F,6,FALSE)</f>
        <v>ACTIVE</v>
      </c>
      <c r="J1381" s="27" t="str">
        <f>VLOOKUP(B1381,'大货清单（不定期按GOMS更新）'!A:K,11,FALSE)</f>
        <v>8.25</v>
      </c>
      <c r="K1381" s="27" t="str">
        <f>VLOOKUP(B1381,'大货清单（不定期按GOMS更新）'!A:N,12,FALSE)</f>
        <v>316</v>
      </c>
      <c r="L1381" s="27" t="str">
        <f>VLOOKUP(B1381,'大货清单（不定期按GOMS更新）'!A:M,13,FALSE)</f>
        <v>290</v>
      </c>
      <c r="M1381" s="27" t="str">
        <f>VLOOKUP(B1381,'大货清单（不定期按GOMS更新）'!A:N,14,FALSE)</f>
        <v>718</v>
      </c>
      <c r="N1381" s="59" t="s">
        <v>15245</v>
      </c>
      <c r="O1381" s="27">
        <f>IFERROR(VLOOKUP(N1381,'散件迭代（不定期更新）'!C:J,8,FALSE),0)</f>
        <v>0</v>
      </c>
      <c r="P1381" s="27">
        <f>IFERROR(VLOOKUP(N1381,'散件（更新）'!B:H,3,FALSE),0)</f>
        <v>0</v>
      </c>
      <c r="Q1381" s="27" t="str">
        <f>VLOOKUP(N1381,'散件（更新）'!B:H,2,FALSE)</f>
        <v>114-25010014</v>
      </c>
      <c r="R1381" s="27" t="str">
        <f>VLOOKUP(N1381,'散件（更新）'!B:H,7,FALSE)</f>
        <v>plastic part</v>
      </c>
      <c r="S1381" s="27" t="str">
        <f>VLOOKUP(N1381,'散件（更新）'!B:E,4,FALSE)</f>
        <v>https://tineco-yxzt.oss-accelerate.aliyuncs.com/20250828/guatiaosuokou_1756372355135.jpg</v>
      </c>
      <c r="T1381" s="27" t="s">
        <v>8759</v>
      </c>
      <c r="U1381" s="28" t="str">
        <f>VLOOKUP(N1381,'散件（更新）'!B:G,6,FALSE)</f>
        <v>SP;CL2501-01;刮条锁扣</v>
      </c>
      <c r="V1381" s="28">
        <f>VLOOKUP(N1381,'散件（更新）'!B:I,8,FALSE)</f>
        <v>6932485010950</v>
      </c>
    </row>
    <row r="1382" spans="1:22" ht="20.149999999999999" customHeight="1">
      <c r="A1382" s="57">
        <v>46169</v>
      </c>
      <c r="B1382" s="59" t="s">
        <v>13708</v>
      </c>
      <c r="C1382" s="27" t="str">
        <f>VLOOKUP(B1382,'大货清单（不定期按GOMS更新）'!A:H,8,0)</f>
        <v>109-25010201</v>
      </c>
      <c r="D1382" s="27" t="str">
        <f>VLOOKUP(B1382,'大货清单（不定期按GOMS更新）'!A:C,3,0)</f>
        <v>CL2501B-01</v>
      </c>
      <c r="E1382" s="27" t="str">
        <f>VLOOKUP(B1382,'大货清单（不定期按GOMS更新）'!A:H,4,0)</f>
        <v>GB</v>
      </c>
      <c r="F1382" s="27" t="str">
        <f>VLOOKUP(B1382,'大货清单（不定期按GOMS更新）'!A:H,2,0)</f>
        <v>FLOOR ONE S6 Stretch Steam</v>
      </c>
      <c r="G1382" s="28" t="str">
        <f>VLOOKUP(B1382,'大货清单（不定期按GOMS更新）'!A:I,9,FALSE)</f>
        <v>6932485011544</v>
      </c>
      <c r="H1382" s="27" t="str">
        <f>VLOOKUP(B1382,'大货清单（不定期按GOMS更新）'!A:H,7,0)</f>
        <v>White</v>
      </c>
      <c r="I1382" s="27" t="str">
        <f>VLOOKUP(B1382,'大货清单（不定期按GOMS更新）'!A:F,6,FALSE)</f>
        <v>ACTIVE</v>
      </c>
      <c r="J1382" s="27" t="str">
        <f>VLOOKUP(B1382,'大货清单（不定期按GOMS更新）'!A:K,11,FALSE)</f>
        <v>8.25</v>
      </c>
      <c r="K1382" s="27" t="str">
        <f>VLOOKUP(B1382,'大货清单（不定期按GOMS更新）'!A:N,12,FALSE)</f>
        <v>316</v>
      </c>
      <c r="L1382" s="27" t="str">
        <f>VLOOKUP(B1382,'大货清单（不定期按GOMS更新）'!A:M,13,FALSE)</f>
        <v>290</v>
      </c>
      <c r="M1382" s="27" t="str">
        <f>VLOOKUP(B1382,'大货清单（不定期按GOMS更新）'!A:N,14,FALSE)</f>
        <v>718</v>
      </c>
      <c r="N1382" s="59" t="s">
        <v>15841</v>
      </c>
      <c r="O1382" s="27">
        <f>IFERROR(VLOOKUP(N1382,'散件迭代（不定期更新）'!C:J,8,FALSE),0)</f>
        <v>0</v>
      </c>
      <c r="P1382" s="27">
        <f>IFERROR(VLOOKUP(N1382,'散件（更新）'!B:H,3,FALSE),0)</f>
        <v>0</v>
      </c>
      <c r="Q1382" s="27" t="str">
        <f>VLOOKUP(N1382,'散件（更新）'!B:H,2,FALSE)</f>
        <v>114-25010019</v>
      </c>
      <c r="R1382" s="27" t="str">
        <f>VLOOKUP(N1382,'散件（更新）'!B:H,7,FALSE)</f>
        <v>plastic part</v>
      </c>
      <c r="S1382" s="27" t="str">
        <f>VLOOKUP(N1382,'散件（更新）'!B:E,4,FALSE)</f>
        <v>https://tineco-yxzt.oss-accelerate.aliyuncs.com/20250828/houzhiguolu:hezujian_1756372988992.jpg</v>
      </c>
      <c r="T1382" s="27" t="s">
        <v>8759</v>
      </c>
      <c r="U1382" s="28" t="str">
        <f>VLOOKUP(N1382,'散件（更新）'!B:G,6,FALSE)</f>
        <v>SP;CL2501-01;后置过滤盒组件</v>
      </c>
      <c r="V1382" s="28">
        <f>VLOOKUP(N1382,'散件（更新）'!B:I,8,FALSE)</f>
        <v>6932485011001</v>
      </c>
    </row>
    <row r="1383" spans="1:22" ht="20.149999999999999" customHeight="1">
      <c r="A1383" s="57">
        <v>46169</v>
      </c>
      <c r="B1383" s="59" t="s">
        <v>13708</v>
      </c>
      <c r="C1383" s="27" t="str">
        <f>VLOOKUP(B1383,'大货清单（不定期按GOMS更新）'!A:H,8,0)</f>
        <v>109-25010201</v>
      </c>
      <c r="D1383" s="27" t="str">
        <f>VLOOKUP(B1383,'大货清单（不定期按GOMS更新）'!A:C,3,0)</f>
        <v>CL2501B-01</v>
      </c>
      <c r="E1383" s="27" t="str">
        <f>VLOOKUP(B1383,'大货清单（不定期按GOMS更新）'!A:H,4,0)</f>
        <v>GB</v>
      </c>
      <c r="F1383" s="27" t="str">
        <f>VLOOKUP(B1383,'大货清单（不定期按GOMS更新）'!A:H,2,0)</f>
        <v>FLOOR ONE S6 Stretch Steam</v>
      </c>
      <c r="G1383" s="28" t="str">
        <f>VLOOKUP(B1383,'大货清单（不定期按GOMS更新）'!A:I,9,FALSE)</f>
        <v>6932485011544</v>
      </c>
      <c r="H1383" s="27" t="str">
        <f>VLOOKUP(B1383,'大货清单（不定期按GOMS更新）'!A:H,7,0)</f>
        <v>White</v>
      </c>
      <c r="I1383" s="27" t="str">
        <f>VLOOKUP(B1383,'大货清单（不定期按GOMS更新）'!A:F,6,FALSE)</f>
        <v>ACTIVE</v>
      </c>
      <c r="J1383" s="27" t="str">
        <f>VLOOKUP(B1383,'大货清单（不定期按GOMS更新）'!A:K,11,FALSE)</f>
        <v>8.25</v>
      </c>
      <c r="K1383" s="27" t="str">
        <f>VLOOKUP(B1383,'大货清单（不定期按GOMS更新）'!A:N,12,FALSE)</f>
        <v>316</v>
      </c>
      <c r="L1383" s="27" t="str">
        <f>VLOOKUP(B1383,'大货清单（不定期按GOMS更新）'!A:M,13,FALSE)</f>
        <v>290</v>
      </c>
      <c r="M1383" s="27" t="str">
        <f>VLOOKUP(B1383,'大货清单（不定期按GOMS更新）'!A:N,14,FALSE)</f>
        <v>718</v>
      </c>
      <c r="N1383" s="59" t="s">
        <v>15481</v>
      </c>
      <c r="O1383" s="27">
        <f>IFERROR(VLOOKUP(N1383,'散件迭代（不定期更新）'!C:J,8,FALSE),0)</f>
        <v>0</v>
      </c>
      <c r="P1383" s="27">
        <f>IFERROR(VLOOKUP(N1383,'散件（更新）'!B:H,3,FALSE),0)</f>
        <v>0</v>
      </c>
      <c r="Q1383" s="27" t="str">
        <f>VLOOKUP(N1383,'散件（更新）'!B:H,2,FALSE)</f>
        <v>114-25010020</v>
      </c>
      <c r="R1383" s="27" t="str">
        <f>VLOOKUP(N1383,'散件（更新）'!B:H,7,FALSE)</f>
        <v>plastic part</v>
      </c>
      <c r="S1383" s="27" t="str">
        <f>VLOOKUP(N1383,'散件（更新）'!B:E,4,FALSE)</f>
        <v>https://tineco-yxzt.oss-accelerate.aliyuncs.com/20250828/penshuibanzujian_1756373128188.jpg</v>
      </c>
      <c r="T1383" s="27" t="s">
        <v>8759</v>
      </c>
      <c r="U1383" s="28" t="str">
        <f>VLOOKUP(N1383,'散件（更新）'!B:G,6,FALSE)</f>
        <v>SP;CL2501-01;喷水板组件</v>
      </c>
      <c r="V1383" s="28">
        <f>VLOOKUP(N1383,'散件（更新）'!B:I,8,FALSE)</f>
        <v>6932485011018</v>
      </c>
    </row>
    <row r="1384" spans="1:22" ht="20.149999999999999" customHeight="1">
      <c r="A1384" s="57">
        <v>46169</v>
      </c>
      <c r="B1384" s="59" t="s">
        <v>13708</v>
      </c>
      <c r="C1384" s="27" t="str">
        <f>VLOOKUP(B1384,'大货清单（不定期按GOMS更新）'!A:H,8,0)</f>
        <v>109-25010201</v>
      </c>
      <c r="D1384" s="27" t="str">
        <f>VLOOKUP(B1384,'大货清单（不定期按GOMS更新）'!A:C,3,0)</f>
        <v>CL2501B-01</v>
      </c>
      <c r="E1384" s="27" t="str">
        <f>VLOOKUP(B1384,'大货清单（不定期按GOMS更新）'!A:H,4,0)</f>
        <v>GB</v>
      </c>
      <c r="F1384" s="27" t="str">
        <f>VLOOKUP(B1384,'大货清单（不定期按GOMS更新）'!A:H,2,0)</f>
        <v>FLOOR ONE S6 Stretch Steam</v>
      </c>
      <c r="G1384" s="28" t="str">
        <f>VLOOKUP(B1384,'大货清单（不定期按GOMS更新）'!A:I,9,FALSE)</f>
        <v>6932485011544</v>
      </c>
      <c r="H1384" s="27" t="str">
        <f>VLOOKUP(B1384,'大货清单（不定期按GOMS更新）'!A:H,7,0)</f>
        <v>White</v>
      </c>
      <c r="I1384" s="27" t="str">
        <f>VLOOKUP(B1384,'大货清单（不定期按GOMS更新）'!A:F,6,FALSE)</f>
        <v>ACTIVE</v>
      </c>
      <c r="J1384" s="27" t="str">
        <f>VLOOKUP(B1384,'大货清单（不定期按GOMS更新）'!A:K,11,FALSE)</f>
        <v>8.25</v>
      </c>
      <c r="K1384" s="27" t="str">
        <f>VLOOKUP(B1384,'大货清单（不定期按GOMS更新）'!A:N,12,FALSE)</f>
        <v>316</v>
      </c>
      <c r="L1384" s="27" t="str">
        <f>VLOOKUP(B1384,'大货清单（不定期按GOMS更新）'!A:M,13,FALSE)</f>
        <v>290</v>
      </c>
      <c r="M1384" s="27" t="str">
        <f>VLOOKUP(B1384,'大货清单（不定期按GOMS更新）'!A:N,14,FALSE)</f>
        <v>718</v>
      </c>
      <c r="N1384" s="59" t="s">
        <v>14441</v>
      </c>
      <c r="O1384" s="27">
        <f>IFERROR(VLOOKUP(N1384,'散件迭代（不定期更新）'!C:J,8,FALSE),0)</f>
        <v>0</v>
      </c>
      <c r="P1384" s="27">
        <f>IFERROR(VLOOKUP(N1384,'散件（更新）'!B:H,3,FALSE),0)</f>
        <v>0</v>
      </c>
      <c r="Q1384" s="27" t="str">
        <f>VLOOKUP(N1384,'散件（更新）'!B:H,2,FALSE)</f>
        <v>114-25010012</v>
      </c>
      <c r="R1384" s="27" t="str">
        <f>VLOOKUP(N1384,'散件（更新）'!B:H,7,FALSE)</f>
        <v>Wire</v>
      </c>
      <c r="S1384" s="27" t="str">
        <f>VLOOKUP(N1384,'散件（更新）'!B:E,4,FALSE)</f>
        <v>https://tineco-yxzt.oss-accelerate.aliyuncs.com/20250828/zhaomingdengbanzujian_1756372143756.jpg</v>
      </c>
      <c r="T1384" s="27" t="s">
        <v>8759</v>
      </c>
      <c r="U1384" s="28" t="str">
        <f>VLOOKUP(N1384,'散件（更新）'!B:G,6,FALSE)</f>
        <v>SP;CL2501-01;照明灯板组件</v>
      </c>
      <c r="V1384" s="28">
        <f>VLOOKUP(N1384,'散件（更新）'!B:I,8,FALSE)</f>
        <v>6932485010936</v>
      </c>
    </row>
    <row r="1385" spans="1:22" ht="20.149999999999999" customHeight="1">
      <c r="A1385" s="57">
        <v>46169</v>
      </c>
      <c r="B1385" s="59" t="s">
        <v>13708</v>
      </c>
      <c r="C1385" s="27" t="str">
        <f>VLOOKUP(B1385,'大货清单（不定期按GOMS更新）'!A:H,8,0)</f>
        <v>109-25010201</v>
      </c>
      <c r="D1385" s="27" t="str">
        <f>VLOOKUP(B1385,'大货清单（不定期按GOMS更新）'!A:C,3,0)</f>
        <v>CL2501B-01</v>
      </c>
      <c r="E1385" s="27" t="str">
        <f>VLOOKUP(B1385,'大货清单（不定期按GOMS更新）'!A:H,4,0)</f>
        <v>GB</v>
      </c>
      <c r="F1385" s="27" t="str">
        <f>VLOOKUP(B1385,'大货清单（不定期按GOMS更新）'!A:H,2,0)</f>
        <v>FLOOR ONE S6 Stretch Steam</v>
      </c>
      <c r="G1385" s="28" t="str">
        <f>VLOOKUP(B1385,'大货清单（不定期按GOMS更新）'!A:I,9,FALSE)</f>
        <v>6932485011544</v>
      </c>
      <c r="H1385" s="27" t="str">
        <f>VLOOKUP(B1385,'大货清单（不定期按GOMS更新）'!A:H,7,0)</f>
        <v>White</v>
      </c>
      <c r="I1385" s="27" t="str">
        <f>VLOOKUP(B1385,'大货清单（不定期按GOMS更新）'!A:F,6,FALSE)</f>
        <v>ACTIVE</v>
      </c>
      <c r="J1385" s="27" t="str">
        <f>VLOOKUP(B1385,'大货清单（不定期按GOMS更新）'!A:K,11,FALSE)</f>
        <v>8.25</v>
      </c>
      <c r="K1385" s="27" t="str">
        <f>VLOOKUP(B1385,'大货清单（不定期按GOMS更新）'!A:N,12,FALSE)</f>
        <v>316</v>
      </c>
      <c r="L1385" s="27" t="str">
        <f>VLOOKUP(B1385,'大货清单（不定期按GOMS更新）'!A:M,13,FALSE)</f>
        <v>290</v>
      </c>
      <c r="M1385" s="27" t="str">
        <f>VLOOKUP(B1385,'大货清单（不定期按GOMS更新）'!A:N,14,FALSE)</f>
        <v>718</v>
      </c>
      <c r="N1385" s="59" t="s">
        <v>15781</v>
      </c>
      <c r="O1385" s="27">
        <f>IFERROR(VLOOKUP(N1385,'散件迭代（不定期更新）'!C:J,8,FALSE),0)</f>
        <v>0</v>
      </c>
      <c r="P1385" s="27">
        <f>IFERROR(VLOOKUP(N1385,'散件（更新）'!B:H,3,FALSE),0)</f>
        <v>0</v>
      </c>
      <c r="Q1385" s="27" t="str">
        <f>VLOOKUP(N1385,'散件（更新）'!B:H,2,FALSE)</f>
        <v>114-25010200</v>
      </c>
      <c r="R1385" s="27" t="str">
        <f>VLOOKUP(N1385,'散件（更新）'!B:H,7,FALSE)</f>
        <v>Wire</v>
      </c>
      <c r="S1385" s="27" t="str">
        <f>VLOOKUP(N1385,'散件（更新）'!B:E,4,FALSE)</f>
        <v>https://tineco-yxzt.oss-accelerate.aliyuncs.com/20250901/meibandianyuanxian_1756708051962.jpg</v>
      </c>
      <c r="T1385" s="27" t="s">
        <v>8759</v>
      </c>
      <c r="U1385" s="28" t="str">
        <f>VLOOKUP(N1385,'散件（更新）'!B:G,6,FALSE)</f>
        <v>SP;CL2501B-01;英版电源线</v>
      </c>
      <c r="V1385" s="28">
        <f>VLOOKUP(N1385,'散件（更新）'!B:I,8,FALSE)</f>
        <v>6932485012121</v>
      </c>
    </row>
    <row r="1386" spans="1:22" ht="20.149999999999999" customHeight="1">
      <c r="A1386" s="57">
        <v>46169</v>
      </c>
      <c r="B1386" s="59" t="s">
        <v>13708</v>
      </c>
      <c r="C1386" s="27" t="str">
        <f>VLOOKUP(B1386,'大货清单（不定期按GOMS更新）'!A:H,8,0)</f>
        <v>109-25010201</v>
      </c>
      <c r="D1386" s="27" t="str">
        <f>VLOOKUP(B1386,'大货清单（不定期按GOMS更新）'!A:C,3,0)</f>
        <v>CL2501B-01</v>
      </c>
      <c r="E1386" s="27" t="str">
        <f>VLOOKUP(B1386,'大货清单（不定期按GOMS更新）'!A:H,4,0)</f>
        <v>GB</v>
      </c>
      <c r="F1386" s="27" t="str">
        <f>VLOOKUP(B1386,'大货清单（不定期按GOMS更新）'!A:H,2,0)</f>
        <v>FLOOR ONE S6 Stretch Steam</v>
      </c>
      <c r="G1386" s="28" t="str">
        <f>VLOOKUP(B1386,'大货清单（不定期按GOMS更新）'!A:I,9,FALSE)</f>
        <v>6932485011544</v>
      </c>
      <c r="H1386" s="27" t="str">
        <f>VLOOKUP(B1386,'大货清单（不定期按GOMS更新）'!A:H,7,0)</f>
        <v>White</v>
      </c>
      <c r="I1386" s="27" t="str">
        <f>VLOOKUP(B1386,'大货清单（不定期按GOMS更新）'!A:F,6,FALSE)</f>
        <v>ACTIVE</v>
      </c>
      <c r="J1386" s="27" t="str">
        <f>VLOOKUP(B1386,'大货清单（不定期按GOMS更新）'!A:K,11,FALSE)</f>
        <v>8.25</v>
      </c>
      <c r="K1386" s="27" t="str">
        <f>VLOOKUP(B1386,'大货清单（不定期按GOMS更新）'!A:N,12,FALSE)</f>
        <v>316</v>
      </c>
      <c r="L1386" s="27" t="str">
        <f>VLOOKUP(B1386,'大货清单（不定期按GOMS更新）'!A:M,13,FALSE)</f>
        <v>290</v>
      </c>
      <c r="M1386" s="27" t="str">
        <f>VLOOKUP(B1386,'大货清单（不定期按GOMS更新）'!A:N,14,FALSE)</f>
        <v>718</v>
      </c>
      <c r="N1386" s="59" t="s">
        <v>14694</v>
      </c>
      <c r="O1386" s="27">
        <f>IFERROR(VLOOKUP(N1386,'散件迭代（不定期更新）'!C:J,8,FALSE),0)</f>
        <v>0</v>
      </c>
      <c r="P1386" s="27">
        <f>IFERROR(VLOOKUP(N1386,'散件（更新）'!B:H,3,FALSE),0)</f>
        <v>0</v>
      </c>
      <c r="Q1386" s="27" t="str">
        <f>VLOOKUP(N1386,'散件（更新）'!B:H,2,FALSE)</f>
        <v>114-25010103</v>
      </c>
      <c r="R1386" s="27" t="str">
        <f>VLOOKUP(N1386,'散件（更新）'!B:H,7,FALSE)</f>
        <v>Motor</v>
      </c>
      <c r="S1386" s="27" t="str">
        <f>VLOOKUP(N1386,'散件（更新）'!B:E,4,FALSE)</f>
        <v>https://tineco-yxzt.oss-accelerate.aliyuncs.com/20250901/zhudianjilu:boxiaobanzujian(meiban)_1756705984448.jpg</v>
      </c>
      <c r="T1386" s="27" t="s">
        <v>8759</v>
      </c>
      <c r="U1386" s="28" t="str">
        <f>VLOOKUP(N1386,'散件（更新）'!B:G,6,FALSE)</f>
        <v>SP;CL2501A-01;主电机滤波小板组件(欧版)</v>
      </c>
      <c r="V1386" s="28">
        <f>VLOOKUP(N1386,'散件（更新）'!B:I,8,FALSE)</f>
        <v>6932485012039</v>
      </c>
    </row>
    <row r="1387" spans="1:22" ht="20.149999999999999" customHeight="1">
      <c r="A1387" s="57">
        <v>46169</v>
      </c>
      <c r="B1387" s="59" t="s">
        <v>13708</v>
      </c>
      <c r="C1387" s="27" t="str">
        <f>VLOOKUP(B1387,'大货清单（不定期按GOMS更新）'!A:H,8,0)</f>
        <v>109-25010201</v>
      </c>
      <c r="D1387" s="27" t="str">
        <f>VLOOKUP(B1387,'大货清单（不定期按GOMS更新）'!A:C,3,0)</f>
        <v>CL2501B-01</v>
      </c>
      <c r="E1387" s="27" t="str">
        <f>VLOOKUP(B1387,'大货清单（不定期按GOMS更新）'!A:H,4,0)</f>
        <v>GB</v>
      </c>
      <c r="F1387" s="27" t="str">
        <f>VLOOKUP(B1387,'大货清单（不定期按GOMS更新）'!A:H,2,0)</f>
        <v>FLOOR ONE S6 Stretch Steam</v>
      </c>
      <c r="G1387" s="28" t="str">
        <f>VLOOKUP(B1387,'大货清单（不定期按GOMS更新）'!A:I,9,FALSE)</f>
        <v>6932485011544</v>
      </c>
      <c r="H1387" s="27" t="str">
        <f>VLOOKUP(B1387,'大货清单（不定期按GOMS更新）'!A:H,7,0)</f>
        <v>White</v>
      </c>
      <c r="I1387" s="27" t="str">
        <f>VLOOKUP(B1387,'大货清单（不定期按GOMS更新）'!A:F,6,FALSE)</f>
        <v>ACTIVE</v>
      </c>
      <c r="J1387" s="27" t="str">
        <f>VLOOKUP(B1387,'大货清单（不定期按GOMS更新）'!A:K,11,FALSE)</f>
        <v>8.25</v>
      </c>
      <c r="K1387" s="27" t="str">
        <f>VLOOKUP(B1387,'大货清单（不定期按GOMS更新）'!A:N,12,FALSE)</f>
        <v>316</v>
      </c>
      <c r="L1387" s="27" t="str">
        <f>VLOOKUP(B1387,'大货清单（不定期按GOMS更新）'!A:M,13,FALSE)</f>
        <v>290</v>
      </c>
      <c r="M1387" s="27" t="str">
        <f>VLOOKUP(B1387,'大货清单（不定期按GOMS更新）'!A:N,14,FALSE)</f>
        <v>718</v>
      </c>
      <c r="N1387" s="59" t="s">
        <v>15018</v>
      </c>
      <c r="O1387" s="27">
        <f>IFERROR(VLOOKUP(N1387,'散件迭代（不定期更新）'!C:J,8,FALSE),0)</f>
        <v>0</v>
      </c>
      <c r="P1387" s="27">
        <f>IFERROR(VLOOKUP(N1387,'散件（更新）'!B:H,3,FALSE),0)</f>
        <v>0</v>
      </c>
      <c r="Q1387" s="27" t="str">
        <f>VLOOKUP(N1387,'散件（更新）'!B:H,2,FALSE)</f>
        <v>114-25010104</v>
      </c>
      <c r="R1387" s="27" t="str">
        <f>VLOOKUP(N1387,'散件（更新）'!B:H,7,FALSE)</f>
        <v>Boiler </v>
      </c>
      <c r="S1387" s="27" t="str">
        <f>VLOOKUP(N1387,'散件（更新）'!B:E,4,FALSE)</f>
        <v>https://tineco-yxzt.oss-accelerate.aliyuncs.com/20250901/CL2501gaoyaguolu_1756706096112.jpg</v>
      </c>
      <c r="T1387" s="27" t="s">
        <v>8759</v>
      </c>
      <c r="U1387" s="28" t="str">
        <f>VLOOKUP(N1387,'散件（更新）'!B:G,6,FALSE)</f>
        <v>SP;CL2501A-01;CL2501高压锅炉（欧版）</v>
      </c>
      <c r="V1387" s="28">
        <f>VLOOKUP(N1387,'散件（更新）'!B:I,8,FALSE)</f>
        <v>6932485012046</v>
      </c>
    </row>
    <row r="1388" spans="1:22" ht="20.149999999999999" customHeight="1">
      <c r="A1388" s="57">
        <v>46169</v>
      </c>
      <c r="B1388" s="59" t="s">
        <v>13708</v>
      </c>
      <c r="C1388" s="27" t="str">
        <f>VLOOKUP(B1388,'大货清单（不定期按GOMS更新）'!A:H,8,0)</f>
        <v>109-25010201</v>
      </c>
      <c r="D1388" s="27" t="str">
        <f>VLOOKUP(B1388,'大货清单（不定期按GOMS更新）'!A:C,3,0)</f>
        <v>CL2501B-01</v>
      </c>
      <c r="E1388" s="27" t="str">
        <f>VLOOKUP(B1388,'大货清单（不定期按GOMS更新）'!A:H,4,0)</f>
        <v>GB</v>
      </c>
      <c r="F1388" s="27" t="str">
        <f>VLOOKUP(B1388,'大货清单（不定期按GOMS更新）'!A:H,2,0)</f>
        <v>FLOOR ONE S6 Stretch Steam</v>
      </c>
      <c r="G1388" s="28" t="str">
        <f>VLOOKUP(B1388,'大货清单（不定期按GOMS更新）'!A:I,9,FALSE)</f>
        <v>6932485011544</v>
      </c>
      <c r="H1388" s="27" t="str">
        <f>VLOOKUP(B1388,'大货清单（不定期按GOMS更新）'!A:H,7,0)</f>
        <v>White</v>
      </c>
      <c r="I1388" s="27" t="str">
        <f>VLOOKUP(B1388,'大货清单（不定期按GOMS更新）'!A:F,6,FALSE)</f>
        <v>ACTIVE</v>
      </c>
      <c r="J1388" s="27" t="str">
        <f>VLOOKUP(B1388,'大货清单（不定期按GOMS更新）'!A:K,11,FALSE)</f>
        <v>8.25</v>
      </c>
      <c r="K1388" s="27" t="str">
        <f>VLOOKUP(B1388,'大货清单（不定期按GOMS更新）'!A:N,12,FALSE)</f>
        <v>316</v>
      </c>
      <c r="L1388" s="27" t="str">
        <f>VLOOKUP(B1388,'大货清单（不定期按GOMS更新）'!A:M,13,FALSE)</f>
        <v>290</v>
      </c>
      <c r="M1388" s="27" t="str">
        <f>VLOOKUP(B1388,'大货清单（不定期按GOMS更新）'!A:N,14,FALSE)</f>
        <v>718</v>
      </c>
      <c r="N1388" s="59" t="s">
        <v>15134</v>
      </c>
      <c r="O1388" s="27">
        <f>IFERROR(VLOOKUP(N1388,'散件迭代（不定期更新）'!C:J,8,FALSE),0)</f>
        <v>0</v>
      </c>
      <c r="P1388" s="27">
        <f>IFERROR(VLOOKUP(N1388,'散件（更新）'!B:H,3,FALSE),0)</f>
        <v>0</v>
      </c>
      <c r="Q1388" s="27" t="str">
        <f>VLOOKUP(N1388,'散件（更新）'!B:H,2,FALSE)</f>
        <v>114-25010013</v>
      </c>
      <c r="R1388" s="27" t="str">
        <f>VLOOKUP(N1388,'散件（更新）'!B:H,7,FALSE)</f>
        <v>Scraper</v>
      </c>
      <c r="S1388" s="27" t="str">
        <f>VLOOKUP(N1388,'散件（更新）'!B:E,4,FALSE)</f>
        <v>https://tineco-yxzt.oss-accelerate.aliyuncs.com/20250828/kechaiguatiaozujian_1756372187799.jpg</v>
      </c>
      <c r="T1388" s="27" t="s">
        <v>8759</v>
      </c>
      <c r="U1388" s="28" t="str">
        <f>VLOOKUP(N1388,'散件（更新）'!B:G,6,FALSE)</f>
        <v>SP;CL2501-01;可拆刮条组件</v>
      </c>
      <c r="V1388" s="28">
        <f>VLOOKUP(N1388,'散件（更新）'!B:I,8,FALSE)</f>
        <v>6932485010943</v>
      </c>
    </row>
    <row r="1389" spans="1:22" ht="20.149999999999999" customHeight="1">
      <c r="A1389" s="57">
        <v>46169</v>
      </c>
      <c r="B1389" s="59" t="s">
        <v>13708</v>
      </c>
      <c r="C1389" s="27" t="str">
        <f>VLOOKUP(B1389,'大货清单（不定期按GOMS更新）'!A:H,8,0)</f>
        <v>109-25010201</v>
      </c>
      <c r="D1389" s="27" t="str">
        <f>VLOOKUP(B1389,'大货清单（不定期按GOMS更新）'!A:C,3,0)</f>
        <v>CL2501B-01</v>
      </c>
      <c r="E1389" s="27" t="str">
        <f>VLOOKUP(B1389,'大货清单（不定期按GOMS更新）'!A:H,4,0)</f>
        <v>GB</v>
      </c>
      <c r="F1389" s="27" t="str">
        <f>VLOOKUP(B1389,'大货清单（不定期按GOMS更新）'!A:H,2,0)</f>
        <v>FLOOR ONE S6 Stretch Steam</v>
      </c>
      <c r="G1389" s="28" t="str">
        <f>VLOOKUP(B1389,'大货清单（不定期按GOMS更新）'!A:I,9,FALSE)</f>
        <v>6932485011544</v>
      </c>
      <c r="H1389" s="27" t="str">
        <f>VLOOKUP(B1389,'大货清单（不定期按GOMS更新）'!A:H,7,0)</f>
        <v>White</v>
      </c>
      <c r="I1389" s="27" t="str">
        <f>VLOOKUP(B1389,'大货清单（不定期按GOMS更新）'!A:F,6,FALSE)</f>
        <v>ACTIVE</v>
      </c>
      <c r="J1389" s="27" t="str">
        <f>VLOOKUP(B1389,'大货清单（不定期按GOMS更新）'!A:K,11,FALSE)</f>
        <v>8.25</v>
      </c>
      <c r="K1389" s="27" t="str">
        <f>VLOOKUP(B1389,'大货清单（不定期按GOMS更新）'!A:N,12,FALSE)</f>
        <v>316</v>
      </c>
      <c r="L1389" s="27" t="str">
        <f>VLOOKUP(B1389,'大货清单（不定期按GOMS更新）'!A:M,13,FALSE)</f>
        <v>290</v>
      </c>
      <c r="M1389" s="27" t="str">
        <f>VLOOKUP(B1389,'大货清单（不定期按GOMS更新）'!A:N,14,FALSE)</f>
        <v>718</v>
      </c>
      <c r="N1389" s="59" t="s">
        <v>15757</v>
      </c>
      <c r="O1389" s="27">
        <f>IFERROR(VLOOKUP(N1389,'散件迭代（不定期更新）'!C:J,8,FALSE),0)</f>
        <v>0</v>
      </c>
      <c r="P1389" s="27">
        <f>IFERROR(VLOOKUP(N1389,'散件（更新）'!B:H,3,FALSE),0)</f>
        <v>0</v>
      </c>
      <c r="Q1389" s="27" t="str">
        <f>VLOOKUP(N1389,'散件（更新）'!B:H,2,FALSE)</f>
        <v>114-25010021</v>
      </c>
      <c r="R1389" s="27" t="str">
        <f>VLOOKUP(N1389,'散件（更新）'!B:H,7,FALSE)</f>
        <v>Sensor</v>
      </c>
      <c r="S1389" s="27" t="str">
        <f>VLOOKUP(N1389,'散件（更新）'!B:E,4,FALSE)</f>
        <v>https://tineco-yxzt.oss-accelerate.aliyuncs.com/20250828/hongwaizangwuchuanganqizujian_1756373173845.jpg</v>
      </c>
      <c r="T1389" s="27" t="s">
        <v>8759</v>
      </c>
      <c r="U1389" s="28" t="str">
        <f>VLOOKUP(N1389,'散件（更新）'!B:G,6,FALSE)</f>
        <v>SP;CL2501-01;红外脏污传感器组件</v>
      </c>
      <c r="V1389" s="28">
        <f>VLOOKUP(N1389,'散件（更新）'!B:I,8,FALSE)</f>
        <v>6932485011025</v>
      </c>
    </row>
    <row r="1390" spans="1:22" ht="20.149999999999999" customHeight="1">
      <c r="A1390" s="57">
        <v>46169</v>
      </c>
      <c r="B1390" s="59" t="s">
        <v>13708</v>
      </c>
      <c r="C1390" s="27" t="str">
        <f>VLOOKUP(B1390,'大货清单（不定期按GOMS更新）'!A:H,8,0)</f>
        <v>109-25010201</v>
      </c>
      <c r="D1390" s="27" t="str">
        <f>VLOOKUP(B1390,'大货清单（不定期按GOMS更新）'!A:C,3,0)</f>
        <v>CL2501B-01</v>
      </c>
      <c r="E1390" s="27" t="str">
        <f>VLOOKUP(B1390,'大货清单（不定期按GOMS更新）'!A:H,4,0)</f>
        <v>GB</v>
      </c>
      <c r="F1390" s="27" t="str">
        <f>VLOOKUP(B1390,'大货清单（不定期按GOMS更新）'!A:H,2,0)</f>
        <v>FLOOR ONE S6 Stretch Steam</v>
      </c>
      <c r="G1390" s="28" t="str">
        <f>VLOOKUP(B1390,'大货清单（不定期按GOMS更新）'!A:I,9,FALSE)</f>
        <v>6932485011544</v>
      </c>
      <c r="H1390" s="27" t="str">
        <f>VLOOKUP(B1390,'大货清单（不定期按GOMS更新）'!A:H,7,0)</f>
        <v>White</v>
      </c>
      <c r="I1390" s="27" t="str">
        <f>VLOOKUP(B1390,'大货清单（不定期按GOMS更新）'!A:F,6,FALSE)</f>
        <v>ACTIVE</v>
      </c>
      <c r="J1390" s="27" t="str">
        <f>VLOOKUP(B1390,'大货清单（不定期按GOMS更新）'!A:K,11,FALSE)</f>
        <v>8.25</v>
      </c>
      <c r="K1390" s="27" t="str">
        <f>VLOOKUP(B1390,'大货清单（不定期按GOMS更新）'!A:N,12,FALSE)</f>
        <v>316</v>
      </c>
      <c r="L1390" s="27" t="str">
        <f>VLOOKUP(B1390,'大货清单（不定期按GOMS更新）'!A:M,13,FALSE)</f>
        <v>290</v>
      </c>
      <c r="M1390" s="27" t="str">
        <f>VLOOKUP(B1390,'大货清单（不定期按GOMS更新）'!A:N,14,FALSE)</f>
        <v>718</v>
      </c>
      <c r="N1390" s="59" t="s">
        <v>14934</v>
      </c>
      <c r="O1390" s="27">
        <f>IFERROR(VLOOKUP(N1390,'散件迭代（不定期更新）'!C:J,8,FALSE),0)</f>
        <v>0</v>
      </c>
      <c r="P1390" s="27">
        <f>IFERROR(VLOOKUP(N1390,'散件（更新）'!B:H,3,FALSE),0)</f>
        <v>0</v>
      </c>
      <c r="Q1390" s="27" t="str">
        <f>VLOOKUP(N1390,'散件（更新）'!B:H,2,FALSE)</f>
        <v>114-25010023</v>
      </c>
      <c r="R1390" s="27" t="str">
        <f>VLOOKUP(N1390,'散件（更新）'!B:H,7,FALSE)</f>
        <v>Sensor</v>
      </c>
      <c r="S1390" s="27" t="str">
        <f>VLOOKUP(N1390,'散件（更新）'!B:E,4,FALSE)</f>
        <v>https://tineco-yxzt.oss-accelerate.aliyuncs.com/20250828/12Vdianyuanxian-lu:boban_1756373338142.jpg</v>
      </c>
      <c r="T1390" s="27" t="s">
        <v>8759</v>
      </c>
      <c r="U1390" s="28" t="str">
        <f>VLOOKUP(N1390,'散件（更新）'!B:G,6,FALSE)</f>
        <v>SP;CL2501-01;12V电源线-滤波板</v>
      </c>
      <c r="V1390" s="28">
        <f>VLOOKUP(N1390,'散件（更新）'!B:I,8,FALSE)</f>
        <v>6932485011032</v>
      </c>
    </row>
    <row r="1391" spans="1:22" ht="20.149999999999999" customHeight="1">
      <c r="A1391" s="57">
        <v>46169</v>
      </c>
      <c r="B1391" s="59" t="s">
        <v>13708</v>
      </c>
      <c r="C1391" s="27" t="str">
        <f>VLOOKUP(B1391,'大货清单（不定期按GOMS更新）'!A:H,8,0)</f>
        <v>109-25010201</v>
      </c>
      <c r="D1391" s="27" t="str">
        <f>VLOOKUP(B1391,'大货清单（不定期按GOMS更新）'!A:C,3,0)</f>
        <v>CL2501B-01</v>
      </c>
      <c r="E1391" s="27" t="str">
        <f>VLOOKUP(B1391,'大货清单（不定期按GOMS更新）'!A:H,4,0)</f>
        <v>GB</v>
      </c>
      <c r="F1391" s="27" t="str">
        <f>VLOOKUP(B1391,'大货清单（不定期按GOMS更新）'!A:H,2,0)</f>
        <v>FLOOR ONE S6 Stretch Steam</v>
      </c>
      <c r="G1391" s="28" t="str">
        <f>VLOOKUP(B1391,'大货清单（不定期按GOMS更新）'!A:I,9,FALSE)</f>
        <v>6932485011544</v>
      </c>
      <c r="H1391" s="27" t="str">
        <f>VLOOKUP(B1391,'大货清单（不定期按GOMS更新）'!A:H,7,0)</f>
        <v>White</v>
      </c>
      <c r="I1391" s="27" t="str">
        <f>VLOOKUP(B1391,'大货清单（不定期按GOMS更新）'!A:F,6,FALSE)</f>
        <v>ACTIVE</v>
      </c>
      <c r="J1391" s="27" t="str">
        <f>VLOOKUP(B1391,'大货清单（不定期按GOMS更新）'!A:K,11,FALSE)</f>
        <v>8.25</v>
      </c>
      <c r="K1391" s="27" t="str">
        <f>VLOOKUP(B1391,'大货清单（不定期按GOMS更新）'!A:N,12,FALSE)</f>
        <v>316</v>
      </c>
      <c r="L1391" s="27" t="str">
        <f>VLOOKUP(B1391,'大货清单（不定期按GOMS更新）'!A:M,13,FALSE)</f>
        <v>290</v>
      </c>
      <c r="M1391" s="27" t="str">
        <f>VLOOKUP(B1391,'大货清单（不定期按GOMS更新）'!A:N,14,FALSE)</f>
        <v>718</v>
      </c>
      <c r="N1391" s="59" t="s">
        <v>15048</v>
      </c>
      <c r="O1391" s="27">
        <f>IFERROR(VLOOKUP(N1391,'散件迭代（不定期更新）'!C:J,8,FALSE),0)</f>
        <v>0</v>
      </c>
      <c r="P1391" s="27">
        <f>IFERROR(VLOOKUP(N1391,'散件（更新）'!B:H,3,FALSE),0)</f>
        <v>0</v>
      </c>
      <c r="Q1391" s="27" t="str">
        <f>VLOOKUP(N1391,'散件（更新）'!B:H,2,FALSE)</f>
        <v>114-25010017</v>
      </c>
      <c r="R1391" s="27" t="str">
        <f>VLOOKUP(N1391,'散件（更新）'!B:H,7,FALSE)</f>
        <v>Pump</v>
      </c>
      <c r="S1391" s="27" t="str">
        <f>VLOOKUP(N1391,'散件（更新）'!B:E,4,FALSE)</f>
        <v>https://tineco-yxzt.oss-accelerate.aliyuncs.com/20250828/diyadiancishuibeng_1756372840855.jpg</v>
      </c>
      <c r="T1391" s="27" t="s">
        <v>8759</v>
      </c>
      <c r="U1391" s="28" t="str">
        <f>VLOOKUP(N1391,'散件（更新）'!B:G,6,FALSE)</f>
        <v>SP;CL2501-01;清洋蠕动泵</v>
      </c>
      <c r="V1391" s="28">
        <f>VLOOKUP(N1391,'散件（更新）'!B:I,8,FALSE)</f>
        <v>6932485010981</v>
      </c>
    </row>
    <row r="1392" spans="1:22" ht="20.149999999999999" customHeight="1">
      <c r="A1392" s="57">
        <v>46169</v>
      </c>
      <c r="B1392" s="59" t="s">
        <v>13708</v>
      </c>
      <c r="C1392" s="27" t="str">
        <f>VLOOKUP(B1392,'大货清单（不定期按GOMS更新）'!A:H,8,0)</f>
        <v>109-25010201</v>
      </c>
      <c r="D1392" s="27" t="str">
        <f>VLOOKUP(B1392,'大货清单（不定期按GOMS更新）'!A:C,3,0)</f>
        <v>CL2501B-01</v>
      </c>
      <c r="E1392" s="27" t="str">
        <f>VLOOKUP(B1392,'大货清单（不定期按GOMS更新）'!A:H,4,0)</f>
        <v>GB</v>
      </c>
      <c r="F1392" s="27" t="str">
        <f>VLOOKUP(B1392,'大货清单（不定期按GOMS更新）'!A:H,2,0)</f>
        <v>FLOOR ONE S6 Stretch Steam</v>
      </c>
      <c r="G1392" s="28" t="str">
        <f>VLOOKUP(B1392,'大货清单（不定期按GOMS更新）'!A:I,9,FALSE)</f>
        <v>6932485011544</v>
      </c>
      <c r="H1392" s="27" t="str">
        <f>VLOOKUP(B1392,'大货清单（不定期按GOMS更新）'!A:H,7,0)</f>
        <v>White</v>
      </c>
      <c r="I1392" s="27" t="str">
        <f>VLOOKUP(B1392,'大货清单（不定期按GOMS更新）'!A:F,6,FALSE)</f>
        <v>ACTIVE</v>
      </c>
      <c r="J1392" s="27" t="str">
        <f>VLOOKUP(B1392,'大货清单（不定期按GOMS更新）'!A:K,11,FALSE)</f>
        <v>8.25</v>
      </c>
      <c r="K1392" s="27" t="str">
        <f>VLOOKUP(B1392,'大货清单（不定期按GOMS更新）'!A:N,12,FALSE)</f>
        <v>316</v>
      </c>
      <c r="L1392" s="27" t="str">
        <f>VLOOKUP(B1392,'大货清单（不定期按GOMS更新）'!A:M,13,FALSE)</f>
        <v>290</v>
      </c>
      <c r="M1392" s="27" t="str">
        <f>VLOOKUP(B1392,'大货清单（不定期按GOMS更新）'!A:N,14,FALSE)</f>
        <v>718</v>
      </c>
      <c r="N1392" s="59" t="s">
        <v>15317</v>
      </c>
      <c r="O1392" s="27">
        <f>IFERROR(VLOOKUP(N1392,'散件迭代（不定期更新）'!C:J,8,FALSE),0)</f>
        <v>0</v>
      </c>
      <c r="P1392" s="27">
        <f>IFERROR(VLOOKUP(N1392,'散件（更新）'!B:H,3,FALSE),0)</f>
        <v>0</v>
      </c>
      <c r="Q1392" s="27" t="str">
        <f>VLOOKUP(N1392,'散件（更新）'!B:H,2,FALSE)</f>
        <v>114-25010018</v>
      </c>
      <c r="R1392" s="27" t="str">
        <f>VLOOKUP(N1392,'散件（更新）'!B:H,7,FALSE)</f>
        <v>Pump</v>
      </c>
      <c r="S1392" s="27" t="str">
        <f>VLOOKUP(N1392,'散件（更新）'!B:E,4,FALSE)</f>
        <v>https://tineco-yxzt.oss-accelerate.aliyuncs.com/20250828/diancifazujian999_1756372946199.jpg</v>
      </c>
      <c r="T1392" s="27" t="s">
        <v>8759</v>
      </c>
      <c r="U1392" s="28" t="str">
        <f>VLOOKUP(N1392,'散件（更新）'!B:G,6,FALSE)</f>
        <v>SP;CL2501-01;电磁阀组件</v>
      </c>
      <c r="V1392" s="28">
        <f>VLOOKUP(N1392,'散件（更新）'!B:I,8,FALSE)</f>
        <v>6932485010998</v>
      </c>
    </row>
    <row r="1393" spans="1:22" ht="20.149999999999999" customHeight="1">
      <c r="A1393" s="57">
        <v>46169</v>
      </c>
      <c r="B1393" s="59" t="s">
        <v>13708</v>
      </c>
      <c r="C1393" s="27" t="str">
        <f>VLOOKUP(B1393,'大货清单（不定期按GOMS更新）'!A:H,8,0)</f>
        <v>109-25010201</v>
      </c>
      <c r="D1393" s="27" t="str">
        <f>VLOOKUP(B1393,'大货清单（不定期按GOMS更新）'!A:C,3,0)</f>
        <v>CL2501B-01</v>
      </c>
      <c r="E1393" s="27" t="str">
        <f>VLOOKUP(B1393,'大货清单（不定期按GOMS更新）'!A:H,4,0)</f>
        <v>GB</v>
      </c>
      <c r="F1393" s="27" t="str">
        <f>VLOOKUP(B1393,'大货清单（不定期按GOMS更新）'!A:H,2,0)</f>
        <v>FLOOR ONE S6 Stretch Steam</v>
      </c>
      <c r="G1393" s="28" t="str">
        <f>VLOOKUP(B1393,'大货清单（不定期按GOMS更新）'!A:I,9,FALSE)</f>
        <v>6932485011544</v>
      </c>
      <c r="H1393" s="27" t="str">
        <f>VLOOKUP(B1393,'大货清单（不定期按GOMS更新）'!A:H,7,0)</f>
        <v>White</v>
      </c>
      <c r="I1393" s="27" t="str">
        <f>VLOOKUP(B1393,'大货清单（不定期按GOMS更新）'!A:F,6,FALSE)</f>
        <v>ACTIVE</v>
      </c>
      <c r="J1393" s="27" t="str">
        <f>VLOOKUP(B1393,'大货清单（不定期按GOMS更新）'!A:K,11,FALSE)</f>
        <v>8.25</v>
      </c>
      <c r="K1393" s="27" t="str">
        <f>VLOOKUP(B1393,'大货清单（不定期按GOMS更新）'!A:N,12,FALSE)</f>
        <v>316</v>
      </c>
      <c r="L1393" s="27" t="str">
        <f>VLOOKUP(B1393,'大货清单（不定期按GOMS更新）'!A:M,13,FALSE)</f>
        <v>290</v>
      </c>
      <c r="M1393" s="27" t="str">
        <f>VLOOKUP(B1393,'大货清单（不定期按GOMS更新）'!A:N,14,FALSE)</f>
        <v>718</v>
      </c>
      <c r="N1393" s="59" t="s">
        <v>14500</v>
      </c>
      <c r="O1393" s="27">
        <f>IFERROR(VLOOKUP(N1393,'散件迭代（不定期更新）'!C:J,8,FALSE),0)</f>
        <v>0</v>
      </c>
      <c r="P1393" s="27">
        <f>IFERROR(VLOOKUP(N1393,'散件（更新）'!B:H,3,FALSE),0)</f>
        <v>0</v>
      </c>
      <c r="Q1393" s="27" t="str">
        <f>VLOOKUP(N1393,'散件（更新）'!B:H,2,FALSE)</f>
        <v>114-25010105</v>
      </c>
      <c r="R1393" s="27" t="str">
        <f>VLOOKUP(N1393,'散件（更新）'!B:H,7,FALSE)</f>
        <v>Pump</v>
      </c>
      <c r="S1393" s="27" t="str">
        <f>VLOOKUP(N1393,'散件（更新）'!B:E,4,FALSE)</f>
        <v>https://tineco-yxzt.oss-accelerate.aliyuncs.com/20250901/gaoyadiancishuibeng_1756706129757.jpg</v>
      </c>
      <c r="T1393" s="27" t="s">
        <v>8759</v>
      </c>
      <c r="U1393" s="28" t="str">
        <f>VLOOKUP(N1393,'散件（更新）'!B:G,6,FALSE)</f>
        <v>SP;CL2501A-01;CL2501高压电磁水泵</v>
      </c>
      <c r="V1393" s="28">
        <f>VLOOKUP(N1393,'散件（更新）'!B:I,8,FALSE)</f>
        <v>6932485012053</v>
      </c>
    </row>
    <row r="1394" spans="1:22" ht="20.149999999999999" customHeight="1">
      <c r="A1394" s="57">
        <v>46169</v>
      </c>
      <c r="B1394" s="59" t="s">
        <v>13708</v>
      </c>
      <c r="C1394" s="27" t="str">
        <f>VLOOKUP(B1394,'大货清单（不定期按GOMS更新）'!A:H,8,0)</f>
        <v>109-25010201</v>
      </c>
      <c r="D1394" s="27" t="str">
        <f>VLOOKUP(B1394,'大货清单（不定期按GOMS更新）'!A:C,3,0)</f>
        <v>CL2501B-01</v>
      </c>
      <c r="E1394" s="27" t="str">
        <f>VLOOKUP(B1394,'大货清单（不定期按GOMS更新）'!A:H,4,0)</f>
        <v>GB</v>
      </c>
      <c r="F1394" s="27" t="str">
        <f>VLOOKUP(B1394,'大货清单（不定期按GOMS更新）'!A:H,2,0)</f>
        <v>FLOOR ONE S6 Stretch Steam</v>
      </c>
      <c r="G1394" s="28" t="str">
        <f>VLOOKUP(B1394,'大货清单（不定期按GOMS更新）'!A:I,9,FALSE)</f>
        <v>6932485011544</v>
      </c>
      <c r="H1394" s="27" t="str">
        <f>VLOOKUP(B1394,'大货清单（不定期按GOMS更新）'!A:H,7,0)</f>
        <v>White</v>
      </c>
      <c r="I1394" s="27" t="str">
        <f>VLOOKUP(B1394,'大货清单（不定期按GOMS更新）'!A:F,6,FALSE)</f>
        <v>ACTIVE</v>
      </c>
      <c r="J1394" s="27" t="str">
        <f>VLOOKUP(B1394,'大货清单（不定期按GOMS更新）'!A:K,11,FALSE)</f>
        <v>8.25</v>
      </c>
      <c r="K1394" s="27" t="str">
        <f>VLOOKUP(B1394,'大货清单（不定期按GOMS更新）'!A:N,12,FALSE)</f>
        <v>316</v>
      </c>
      <c r="L1394" s="27" t="str">
        <f>VLOOKUP(B1394,'大货清单（不定期按GOMS更新）'!A:M,13,FALSE)</f>
        <v>290</v>
      </c>
      <c r="M1394" s="27" t="str">
        <f>VLOOKUP(B1394,'大货清单（不定期按GOMS更新）'!A:N,14,FALSE)</f>
        <v>718</v>
      </c>
      <c r="N1394" s="59" t="s">
        <v>7530</v>
      </c>
      <c r="O1394" s="27" t="str">
        <f>IFERROR(VLOOKUP(N1394,'散件迭代（不定期更新）'!C:J,8,FALSE),0)</f>
        <v>A64</v>
      </c>
      <c r="P1394" s="27">
        <f>IFERROR(VLOOKUP(N1394,'散件（更新）'!B:H,3,FALSE),0)</f>
        <v>0</v>
      </c>
      <c r="Q1394" s="27" t="str">
        <f>VLOOKUP(N1394,'散件（更新）'!B:H,2,FALSE)</f>
        <v>114-23280222</v>
      </c>
      <c r="R1394" s="27" t="str">
        <f>VLOOKUP(N1394,'散件（更新）'!B:H,7,FALSE)</f>
        <v>HEPA Assy</v>
      </c>
      <c r="S1394" s="27" t="str">
        <f>VLOOKUP(N1394,'散件（更新）'!B:E,4,FALSE)</f>
        <v>https://tineco-yxzt.oss-accelerate.aliyuncs.com/20240822/HEPA_1724286749680.jpg</v>
      </c>
      <c r="T1394" s="27" t="s">
        <v>8759</v>
      </c>
      <c r="U1394" s="28" t="str">
        <f>VLOOKUP(N1394,'散件（更新）'!B:G,6,FALSE)</f>
        <v>回收桶过滤器组件</v>
      </c>
      <c r="V1394" s="28">
        <f>VLOOKUP(N1394,'散件（更新）'!B:I,8,FALSE)</f>
        <v>6932485000470</v>
      </c>
    </row>
    <row r="1395" spans="1:22" ht="20.149999999999999" customHeight="1">
      <c r="A1395" s="57">
        <v>46169</v>
      </c>
      <c r="B1395" s="59" t="s">
        <v>13708</v>
      </c>
      <c r="C1395" s="27" t="str">
        <f>VLOOKUP(B1395,'大货清单（不定期按GOMS更新）'!A:H,8,0)</f>
        <v>109-25010201</v>
      </c>
      <c r="D1395" s="27" t="str">
        <f>VLOOKUP(B1395,'大货清单（不定期按GOMS更新）'!A:C,3,0)</f>
        <v>CL2501B-01</v>
      </c>
      <c r="E1395" s="27" t="str">
        <f>VLOOKUP(B1395,'大货清单（不定期按GOMS更新）'!A:H,4,0)</f>
        <v>GB</v>
      </c>
      <c r="F1395" s="27" t="str">
        <f>VLOOKUP(B1395,'大货清单（不定期按GOMS更新）'!A:H,2,0)</f>
        <v>FLOOR ONE S6 Stretch Steam</v>
      </c>
      <c r="G1395" s="28" t="str">
        <f>VLOOKUP(B1395,'大货清单（不定期按GOMS更新）'!A:I,9,FALSE)</f>
        <v>6932485011544</v>
      </c>
      <c r="H1395" s="27" t="str">
        <f>VLOOKUP(B1395,'大货清单（不定期按GOMS更新）'!A:H,7,0)</f>
        <v>White</v>
      </c>
      <c r="I1395" s="27" t="str">
        <f>VLOOKUP(B1395,'大货清单（不定期按GOMS更新）'!A:F,6,FALSE)</f>
        <v>ACTIVE</v>
      </c>
      <c r="J1395" s="27" t="str">
        <f>VLOOKUP(B1395,'大货清单（不定期按GOMS更新）'!A:K,11,FALSE)</f>
        <v>8.25</v>
      </c>
      <c r="K1395" s="27" t="str">
        <f>VLOOKUP(B1395,'大货清单（不定期按GOMS更新）'!A:N,12,FALSE)</f>
        <v>316</v>
      </c>
      <c r="L1395" s="27" t="str">
        <f>VLOOKUP(B1395,'大货清单（不定期按GOMS更新）'!A:M,13,FALSE)</f>
        <v>290</v>
      </c>
      <c r="M1395" s="27" t="str">
        <f>VLOOKUP(B1395,'大货清单（不定期按GOMS更新）'!A:N,14,FALSE)</f>
        <v>718</v>
      </c>
      <c r="N1395" s="59" t="s">
        <v>4705</v>
      </c>
      <c r="O1395" s="27">
        <f>IFERROR(VLOOKUP(N1395,'散件迭代（不定期更新）'!C:J,8,FALSE),0)</f>
        <v>0</v>
      </c>
      <c r="P1395" s="27">
        <f>IFERROR(VLOOKUP(N1395,'散件（更新）'!B:H,3,FALSE),0)</f>
        <v>0</v>
      </c>
      <c r="Q1395" s="27" t="str">
        <f>VLOOKUP(N1395,'散件（更新）'!B:H,2,FALSE)</f>
        <v>114-23280211</v>
      </c>
      <c r="R1395" s="27" t="str">
        <f>VLOOKUP(N1395,'散件（更新）'!B:H,7,FALSE)</f>
        <v>Wire</v>
      </c>
      <c r="S1395" s="27" t="str">
        <f>VLOOKUP(N1395,'散件（更新）'!B:E,4,FALSE)</f>
        <v>https://tineco-yxzt.oss-accelerate.aliyuncs.com/20240306/xinhaojiance_1709692284161.GIF</v>
      </c>
      <c r="T1395" s="27" t="s">
        <v>19304</v>
      </c>
      <c r="U1395" s="28" t="str">
        <f>VLOOKUP(N1395,'散件（更新）'!B:G,6,FALSE)</f>
        <v>回收桶信号检测组件</v>
      </c>
      <c r="V1395" s="28">
        <f>VLOOKUP(N1395,'散件（更新）'!B:I,8,FALSE)</f>
        <v>6974950107215</v>
      </c>
    </row>
    <row r="1396" spans="1:22" ht="20.149999999999999" customHeight="1">
      <c r="A1396" s="57">
        <v>46169</v>
      </c>
      <c r="B1396" s="59" t="s">
        <v>13708</v>
      </c>
      <c r="C1396" s="27" t="str">
        <f>VLOOKUP(B1396,'大货清单（不定期按GOMS更新）'!A:H,8,0)</f>
        <v>109-25010201</v>
      </c>
      <c r="D1396" s="27" t="str">
        <f>VLOOKUP(B1396,'大货清单（不定期按GOMS更新）'!A:C,3,0)</f>
        <v>CL2501B-01</v>
      </c>
      <c r="E1396" s="27" t="str">
        <f>VLOOKUP(B1396,'大货清单（不定期按GOMS更新）'!A:H,4,0)</f>
        <v>GB</v>
      </c>
      <c r="F1396" s="27" t="str">
        <f>VLOOKUP(B1396,'大货清单（不定期按GOMS更新）'!A:H,2,0)</f>
        <v>FLOOR ONE S6 Stretch Steam</v>
      </c>
      <c r="G1396" s="28" t="str">
        <f>VLOOKUP(B1396,'大货清单（不定期按GOMS更新）'!A:I,9,FALSE)</f>
        <v>6932485011544</v>
      </c>
      <c r="H1396" s="27" t="str">
        <f>VLOOKUP(B1396,'大货清单（不定期按GOMS更新）'!A:H,7,0)</f>
        <v>White</v>
      </c>
      <c r="I1396" s="27" t="str">
        <f>VLOOKUP(B1396,'大货清单（不定期按GOMS更新）'!A:F,6,FALSE)</f>
        <v>ACTIVE</v>
      </c>
      <c r="J1396" s="27" t="str">
        <f>VLOOKUP(B1396,'大货清单（不定期按GOMS更新）'!A:K,11,FALSE)</f>
        <v>8.25</v>
      </c>
      <c r="K1396" s="27" t="str">
        <f>VLOOKUP(B1396,'大货清单（不定期按GOMS更新）'!A:N,12,FALSE)</f>
        <v>316</v>
      </c>
      <c r="L1396" s="27" t="str">
        <f>VLOOKUP(B1396,'大货清单（不定期按GOMS更新）'!A:M,13,FALSE)</f>
        <v>290</v>
      </c>
      <c r="M1396" s="27" t="str">
        <f>VLOOKUP(B1396,'大货清单（不定期按GOMS更新）'!A:N,14,FALSE)</f>
        <v>718</v>
      </c>
      <c r="N1396" s="59" t="s">
        <v>8063</v>
      </c>
      <c r="O1396" s="27">
        <f>IFERROR(VLOOKUP(N1396,'散件迭代（不定期更新）'!C:J,8,FALSE),0)</f>
        <v>0</v>
      </c>
      <c r="P1396" s="27" t="str">
        <f>IFERROR(VLOOKUP(N1396,'散件（更新）'!B:H,3,FALSE),0)</f>
        <v/>
      </c>
      <c r="Q1396" s="27" t="str">
        <f>VLOOKUP(N1396,'散件（更新）'!B:H,2,FALSE)</f>
        <v>114-23432215</v>
      </c>
      <c r="R1396" s="27" t="str">
        <f>VLOOKUP(N1396,'散件（更新）'!B:H,7,FALSE)</f>
        <v>Switch</v>
      </c>
      <c r="S1396" s="27" t="str">
        <f>VLOOKUP(N1396,'散件（更新）'!B:E,4,FALSE)</f>
        <v>https://tineco-yxzt.oss-accelerate.aliyuncs.com/20250429/microSwitch_1745917658849.png</v>
      </c>
      <c r="T1396" s="27" t="s">
        <v>19303</v>
      </c>
      <c r="U1396" s="28" t="str">
        <f>VLOOKUP(N1396,'散件（更新）'!B:G,6,FALSE)</f>
        <v>SP;CL2343V-01;微动开关组件</v>
      </c>
      <c r="V1396" s="28">
        <f>VLOOKUP(N1396,'散件（更新）'!B:I,8,FALSE)</f>
        <v>6932485006045</v>
      </c>
    </row>
    <row r="1397" spans="1:22" ht="20.149999999999999" customHeight="1">
      <c r="A1397" s="57">
        <v>46169</v>
      </c>
      <c r="B1397" s="59" t="s">
        <v>13708</v>
      </c>
      <c r="C1397" s="27" t="str">
        <f>VLOOKUP(B1397,'大货清单（不定期按GOMS更新）'!A:H,8,0)</f>
        <v>109-25010201</v>
      </c>
      <c r="D1397" s="27" t="str">
        <f>VLOOKUP(B1397,'大货清单（不定期按GOMS更新）'!A:C,3,0)</f>
        <v>CL2501B-01</v>
      </c>
      <c r="E1397" s="27" t="str">
        <f>VLOOKUP(B1397,'大货清单（不定期按GOMS更新）'!A:H,4,0)</f>
        <v>GB</v>
      </c>
      <c r="F1397" s="27" t="str">
        <f>VLOOKUP(B1397,'大货清单（不定期按GOMS更新）'!A:H,2,0)</f>
        <v>FLOOR ONE S6 Stretch Steam</v>
      </c>
      <c r="G1397" s="28" t="str">
        <f>VLOOKUP(B1397,'大货清单（不定期按GOMS更新）'!A:I,9,FALSE)</f>
        <v>6932485011544</v>
      </c>
      <c r="H1397" s="27" t="str">
        <f>VLOOKUP(B1397,'大货清单（不定期按GOMS更新）'!A:H,7,0)</f>
        <v>White</v>
      </c>
      <c r="I1397" s="27" t="str">
        <f>VLOOKUP(B1397,'大货清单（不定期按GOMS更新）'!A:F,6,FALSE)</f>
        <v>ACTIVE</v>
      </c>
      <c r="J1397" s="27" t="str">
        <f>VLOOKUP(B1397,'大货清单（不定期按GOMS更新）'!A:K,11,FALSE)</f>
        <v>8.25</v>
      </c>
      <c r="K1397" s="27" t="str">
        <f>VLOOKUP(B1397,'大货清单（不定期按GOMS更新）'!A:N,12,FALSE)</f>
        <v>316</v>
      </c>
      <c r="L1397" s="27" t="str">
        <f>VLOOKUP(B1397,'大货清单（不定期按GOMS更新）'!A:M,13,FALSE)</f>
        <v>290</v>
      </c>
      <c r="M1397" s="27" t="str">
        <f>VLOOKUP(B1397,'大货清单（不定期按GOMS更新）'!A:N,14,FALSE)</f>
        <v>718</v>
      </c>
      <c r="N1397" s="59" t="s">
        <v>4712</v>
      </c>
      <c r="O1397" s="27">
        <f>IFERROR(VLOOKUP(N1397,'散件迭代（不定期更新）'!C:J,8,FALSE),0)</f>
        <v>0</v>
      </c>
      <c r="P1397" s="27">
        <f>IFERROR(VLOOKUP(N1397,'散件（更新）'!B:H,3,FALSE),0)</f>
        <v>0</v>
      </c>
      <c r="Q1397" s="27" t="str">
        <f>VLOOKUP(N1397,'散件（更新）'!B:H,2,FALSE)</f>
        <v>114-23280221</v>
      </c>
      <c r="R1397" s="27" t="str">
        <f>VLOOKUP(N1397,'散件（更新）'!B:H,7,FALSE)</f>
        <v>Repair Wheel</v>
      </c>
      <c r="S1397" s="27" t="str">
        <f>VLOOKUP(N1397,'散件（更新）'!B:E,4,FALSE)</f>
        <v>https://tineco-yxzt.oss-accelerate.aliyuncs.com/20240306/daxiaolun_1709693230648.GIF</v>
      </c>
      <c r="T1397" s="27" t="s">
        <v>8759</v>
      </c>
      <c r="U1397" s="28" t="str">
        <f>VLOOKUP(N1397,'散件（更新）'!B:G,6,FALSE)</f>
        <v>大轮和小轮组件</v>
      </c>
      <c r="V1397" s="28">
        <f>VLOOKUP(N1397,'散件（更新）'!B:I,8,FALSE)</f>
        <v>6974950107314</v>
      </c>
    </row>
    <row r="1398" spans="1:22" ht="20.149999999999999" customHeight="1">
      <c r="A1398" s="57">
        <v>46169</v>
      </c>
      <c r="B1398" s="59" t="s">
        <v>13708</v>
      </c>
      <c r="C1398" s="27" t="str">
        <f>VLOOKUP(B1398,'大货清单（不定期按GOMS更新）'!A:H,8,0)</f>
        <v>109-25010201</v>
      </c>
      <c r="D1398" s="27" t="str">
        <f>VLOOKUP(B1398,'大货清单（不定期按GOMS更新）'!A:C,3,0)</f>
        <v>CL2501B-01</v>
      </c>
      <c r="E1398" s="27" t="str">
        <f>VLOOKUP(B1398,'大货清单（不定期按GOMS更新）'!A:H,4,0)</f>
        <v>GB</v>
      </c>
      <c r="F1398" s="27" t="str">
        <f>VLOOKUP(B1398,'大货清单（不定期按GOMS更新）'!A:H,2,0)</f>
        <v>FLOOR ONE S6 Stretch Steam</v>
      </c>
      <c r="G1398" s="28" t="str">
        <f>VLOOKUP(B1398,'大货清单（不定期按GOMS更新）'!A:I,9,FALSE)</f>
        <v>6932485011544</v>
      </c>
      <c r="H1398" s="27" t="str">
        <f>VLOOKUP(B1398,'大货清单（不定期按GOMS更新）'!A:H,7,0)</f>
        <v>White</v>
      </c>
      <c r="I1398" s="27" t="str">
        <f>VLOOKUP(B1398,'大货清单（不定期按GOMS更新）'!A:F,6,FALSE)</f>
        <v>ACTIVE</v>
      </c>
      <c r="J1398" s="27" t="str">
        <f>VLOOKUP(B1398,'大货清单（不定期按GOMS更新）'!A:K,11,FALSE)</f>
        <v>8.25</v>
      </c>
      <c r="K1398" s="27" t="str">
        <f>VLOOKUP(B1398,'大货清单（不定期按GOMS更新）'!A:N,12,FALSE)</f>
        <v>316</v>
      </c>
      <c r="L1398" s="27" t="str">
        <f>VLOOKUP(B1398,'大货清单（不定期按GOMS更新）'!A:M,13,FALSE)</f>
        <v>290</v>
      </c>
      <c r="M1398" s="27" t="str">
        <f>VLOOKUP(B1398,'大货清单（不定期按GOMS更新）'!A:N,14,FALSE)</f>
        <v>718</v>
      </c>
      <c r="N1398" s="59" t="s">
        <v>14558</v>
      </c>
      <c r="O1398" s="27">
        <f>IFERROR(VLOOKUP(N1398,'散件迭代（不定期更新）'!C:J,8,FALSE),0)</f>
        <v>0</v>
      </c>
      <c r="P1398" s="27">
        <f>IFERROR(VLOOKUP(N1398,'散件（更新）'!B:H,3,FALSE),0)</f>
        <v>0</v>
      </c>
      <c r="Q1398" s="27" t="str">
        <f>VLOOKUP(N1398,'散件（更新）'!B:H,2,FALSE)</f>
        <v>114-25010003</v>
      </c>
      <c r="R1398" s="27" t="str">
        <f>VLOOKUP(N1398,'散件（更新）'!B:H,7,FALSE)</f>
        <v>Charging Base</v>
      </c>
      <c r="S1398" s="27" t="str">
        <f>VLOOKUP(N1398,'散件（更新）'!B:E,4,FALSE)</f>
        <v>https://tineco-yxzt.oss-accelerate.aliyuncs.com/20250828/tuopanzujian_1756370941938.jpg</v>
      </c>
      <c r="T1398" s="27" t="s">
        <v>8759</v>
      </c>
      <c r="U1398" s="28" t="str">
        <f>VLOOKUP(N1398,'散件（更新）'!B:G,6,FALSE)</f>
        <v>SP;CL2501-01;托盘组件</v>
      </c>
      <c r="V1398" s="28">
        <f>VLOOKUP(N1398,'散件（更新）'!B:I,8,FALSE)</f>
        <v>6932485010844</v>
      </c>
    </row>
    <row r="1399" spans="1:22" ht="20.149999999999999" customHeight="1">
      <c r="A1399" s="57">
        <v>46169</v>
      </c>
      <c r="B1399" s="59" t="s">
        <v>13708</v>
      </c>
      <c r="C1399" s="27" t="str">
        <f>VLOOKUP(B1399,'大货清单（不定期按GOMS更新）'!A:H,8,0)</f>
        <v>109-25010201</v>
      </c>
      <c r="D1399" s="27" t="str">
        <f>VLOOKUP(B1399,'大货清单（不定期按GOMS更新）'!A:C,3,0)</f>
        <v>CL2501B-01</v>
      </c>
      <c r="E1399" s="27" t="str">
        <f>VLOOKUP(B1399,'大货清单（不定期按GOMS更新）'!A:H,4,0)</f>
        <v>GB</v>
      </c>
      <c r="F1399" s="27" t="str">
        <f>VLOOKUP(B1399,'大货清单（不定期按GOMS更新）'!A:H,2,0)</f>
        <v>FLOOR ONE S6 Stretch Steam</v>
      </c>
      <c r="G1399" s="28" t="str">
        <f>VLOOKUP(B1399,'大货清单（不定期按GOMS更新）'!A:I,9,FALSE)</f>
        <v>6932485011544</v>
      </c>
      <c r="H1399" s="27" t="str">
        <f>VLOOKUP(B1399,'大货清单（不定期按GOMS更新）'!A:H,7,0)</f>
        <v>White</v>
      </c>
      <c r="I1399" s="27" t="str">
        <f>VLOOKUP(B1399,'大货清单（不定期按GOMS更新）'!A:F,6,FALSE)</f>
        <v>ACTIVE</v>
      </c>
      <c r="J1399" s="27" t="str">
        <f>VLOOKUP(B1399,'大货清单（不定期按GOMS更新）'!A:K,11,FALSE)</f>
        <v>8.25</v>
      </c>
      <c r="K1399" s="27" t="str">
        <f>VLOOKUP(B1399,'大货清单（不定期按GOMS更新）'!A:N,12,FALSE)</f>
        <v>316</v>
      </c>
      <c r="L1399" s="27" t="str">
        <f>VLOOKUP(B1399,'大货清单（不定期按GOMS更新）'!A:M,13,FALSE)</f>
        <v>290</v>
      </c>
      <c r="M1399" s="27" t="str">
        <f>VLOOKUP(B1399,'大货清单（不定期按GOMS更新）'!A:N,14,FALSE)</f>
        <v>718</v>
      </c>
      <c r="N1399" s="59" t="s">
        <v>14876</v>
      </c>
      <c r="O1399" s="27">
        <f>IFERROR(VLOOKUP(N1399,'散件迭代（不定期更新）'!C:J,8,FALSE),0)</f>
        <v>0</v>
      </c>
      <c r="P1399" s="27">
        <f>IFERROR(VLOOKUP(N1399,'散件（更新）'!B:H,3,FALSE),0)</f>
        <v>0</v>
      </c>
      <c r="Q1399" s="27" t="str">
        <f>VLOOKUP(N1399,'散件（更新）'!B:H,2,FALSE)</f>
        <v>114-25010004</v>
      </c>
      <c r="R1399" s="27" t="str">
        <f>VLOOKUP(N1399,'散件（更新）'!B:H,7,FALSE)</f>
        <v>plastic part</v>
      </c>
      <c r="S1399" s="27" t="str">
        <f>VLOOKUP(N1399,'散件（更新）'!B:E,4,FALSE)</f>
        <v>https://tineco-yxzt.oss-accelerate.aliyuncs.com/20250828/jitiruanjiaosaizujian_1756371094707.jpg</v>
      </c>
      <c r="T1399" s="27" t="s">
        <v>8759</v>
      </c>
      <c r="U1399" s="28" t="str">
        <f>VLOOKUP(N1399,'散件（更新）'!B:G,6,FALSE)</f>
        <v>SP;CL2501-01;机体软胶塞组件</v>
      </c>
      <c r="V1399" s="28">
        <f>VLOOKUP(N1399,'散件（更新）'!B:I,8,FALSE)</f>
        <v>6932485010851</v>
      </c>
    </row>
    <row r="1400" spans="1:22" ht="20.149999999999999" customHeight="1">
      <c r="A1400" s="57">
        <v>46169</v>
      </c>
      <c r="B1400" s="59" t="s">
        <v>13708</v>
      </c>
      <c r="C1400" s="27" t="str">
        <f>VLOOKUP(B1400,'大货清单（不定期按GOMS更新）'!A:H,8,0)</f>
        <v>109-25010201</v>
      </c>
      <c r="D1400" s="27" t="str">
        <f>VLOOKUP(B1400,'大货清单（不定期按GOMS更新）'!A:C,3,0)</f>
        <v>CL2501B-01</v>
      </c>
      <c r="E1400" s="27" t="str">
        <f>VLOOKUP(B1400,'大货清单（不定期按GOMS更新）'!A:H,4,0)</f>
        <v>GB</v>
      </c>
      <c r="F1400" s="27" t="str">
        <f>VLOOKUP(B1400,'大货清单（不定期按GOMS更新）'!A:H,2,0)</f>
        <v>FLOOR ONE S6 Stretch Steam</v>
      </c>
      <c r="G1400" s="28" t="str">
        <f>VLOOKUP(B1400,'大货清单（不定期按GOMS更新）'!A:I,9,FALSE)</f>
        <v>6932485011544</v>
      </c>
      <c r="H1400" s="27" t="str">
        <f>VLOOKUP(B1400,'大货清单（不定期按GOMS更新）'!A:H,7,0)</f>
        <v>White</v>
      </c>
      <c r="I1400" s="27" t="str">
        <f>VLOOKUP(B1400,'大货清单（不定期按GOMS更新）'!A:F,6,FALSE)</f>
        <v>ACTIVE</v>
      </c>
      <c r="J1400" s="27" t="str">
        <f>VLOOKUP(B1400,'大货清单（不定期按GOMS更新）'!A:K,11,FALSE)</f>
        <v>8.25</v>
      </c>
      <c r="K1400" s="27" t="str">
        <f>VLOOKUP(B1400,'大货清单（不定期按GOMS更新）'!A:N,12,FALSE)</f>
        <v>316</v>
      </c>
      <c r="L1400" s="27" t="str">
        <f>VLOOKUP(B1400,'大货清单（不定期按GOMS更新）'!A:M,13,FALSE)</f>
        <v>290</v>
      </c>
      <c r="M1400" s="27" t="str">
        <f>VLOOKUP(B1400,'大货清单（不定期按GOMS更新）'!A:N,14,FALSE)</f>
        <v>718</v>
      </c>
      <c r="N1400" s="59" t="s">
        <v>15519</v>
      </c>
      <c r="O1400" s="27">
        <f>IFERROR(VLOOKUP(N1400,'散件迭代（不定期更新）'!C:J,8,FALSE),0)</f>
        <v>0</v>
      </c>
      <c r="P1400" s="27">
        <f>IFERROR(VLOOKUP(N1400,'散件（更新）'!B:H,3,FALSE),0)</f>
        <v>0</v>
      </c>
      <c r="Q1400" s="27" t="str">
        <f>VLOOKUP(N1400,'散件（更新）'!B:H,2,FALSE)</f>
        <v>114-25010006</v>
      </c>
      <c r="R1400" s="27" t="str">
        <f>VLOOKUP(N1400,'散件（更新）'!B:H,7,FALSE)</f>
        <v>PCBA</v>
      </c>
      <c r="S1400" s="27" t="str">
        <f>VLOOKUP(N1400,'散件（更新）'!B:E,4,FALSE)</f>
        <v>https://tineco-yxzt.oss-accelerate.aliyuncs.com/20250828/dianyuanxianluban_1756371218193.jpg</v>
      </c>
      <c r="T1400" s="27" t="s">
        <v>8759</v>
      </c>
      <c r="U1400" s="28" t="str">
        <f>VLOOKUP(N1400,'散件（更新）'!B:G,6,FALSE)</f>
        <v>SP;CL2501-01;电源线路板</v>
      </c>
      <c r="V1400" s="28">
        <f>VLOOKUP(N1400,'散件（更新）'!B:I,8,FALSE)</f>
        <v>6932485010875</v>
      </c>
    </row>
    <row r="1401" spans="1:22" ht="20.149999999999999" customHeight="1">
      <c r="A1401" s="57">
        <v>46169</v>
      </c>
      <c r="B1401" s="59" t="s">
        <v>13708</v>
      </c>
      <c r="C1401" s="27" t="str">
        <f>VLOOKUP(B1401,'大货清单（不定期按GOMS更新）'!A:H,8,0)</f>
        <v>109-25010201</v>
      </c>
      <c r="D1401" s="27" t="str">
        <f>VLOOKUP(B1401,'大货清单（不定期按GOMS更新）'!A:C,3,0)</f>
        <v>CL2501B-01</v>
      </c>
      <c r="E1401" s="27" t="str">
        <f>VLOOKUP(B1401,'大货清单（不定期按GOMS更新）'!A:H,4,0)</f>
        <v>GB</v>
      </c>
      <c r="F1401" s="27" t="str">
        <f>VLOOKUP(B1401,'大货清单（不定期按GOMS更新）'!A:H,2,0)</f>
        <v>FLOOR ONE S6 Stretch Steam</v>
      </c>
      <c r="G1401" s="28" t="str">
        <f>VLOOKUP(B1401,'大货清单（不定期按GOMS更新）'!A:I,9,FALSE)</f>
        <v>6932485011544</v>
      </c>
      <c r="H1401" s="27" t="str">
        <f>VLOOKUP(B1401,'大货清单（不定期按GOMS更新）'!A:H,7,0)</f>
        <v>White</v>
      </c>
      <c r="I1401" s="27" t="str">
        <f>VLOOKUP(B1401,'大货清单（不定期按GOMS更新）'!A:F,6,FALSE)</f>
        <v>ACTIVE</v>
      </c>
      <c r="J1401" s="27" t="str">
        <f>VLOOKUP(B1401,'大货清单（不定期按GOMS更新）'!A:K,11,FALSE)</f>
        <v>8.25</v>
      </c>
      <c r="K1401" s="27" t="str">
        <f>VLOOKUP(B1401,'大货清单（不定期按GOMS更新）'!A:N,12,FALSE)</f>
        <v>316</v>
      </c>
      <c r="L1401" s="27" t="str">
        <f>VLOOKUP(B1401,'大货清单（不定期按GOMS更新）'!A:M,13,FALSE)</f>
        <v>290</v>
      </c>
      <c r="M1401" s="27" t="str">
        <f>VLOOKUP(B1401,'大货清单（不定期按GOMS更新）'!A:N,14,FALSE)</f>
        <v>718</v>
      </c>
      <c r="N1401" s="59" t="s">
        <v>15199</v>
      </c>
      <c r="O1401" s="27">
        <f>IFERROR(VLOOKUP(N1401,'散件迭代（不定期更新）'!C:J,8,FALSE),0)</f>
        <v>0</v>
      </c>
      <c r="P1401" s="27">
        <f>IFERROR(VLOOKUP(N1401,'散件（更新）'!B:H,3,FALSE),0)</f>
        <v>0</v>
      </c>
      <c r="Q1401" s="27" t="str">
        <f>VLOOKUP(N1401,'散件（更新）'!B:H,2,FALSE)</f>
        <v>114-25010101</v>
      </c>
      <c r="R1401" s="27" t="str">
        <f>VLOOKUP(N1401,'散件（更新）'!B:H,7,FALSE)</f>
        <v>PCBA</v>
      </c>
      <c r="S1401" s="27" t="str">
        <f>VLOOKUP(N1401,'散件（更新）'!B:E,4,FALSE)</f>
        <v>https://tineco-yxzt.oss-accelerate.aliyuncs.com/20250901/jishenzhukongbanzujian（meiban）_1756705822947.jpg</v>
      </c>
      <c r="T1401" s="27" t="s">
        <v>8759</v>
      </c>
      <c r="U1401" s="28" t="str">
        <f>VLOOKUP(N1401,'散件（更新）'!B:G,6,FALSE)</f>
        <v>SP;CL2501A-01;机身主控板组件（欧版）</v>
      </c>
      <c r="V1401" s="28">
        <f>VLOOKUP(N1401,'散件（更新）'!B:I,8,FALSE)</f>
        <v>6932485012015</v>
      </c>
    </row>
    <row r="1402" spans="1:22" ht="20.149999999999999" customHeight="1">
      <c r="A1402" s="57">
        <v>46169</v>
      </c>
      <c r="B1402" s="59" t="s">
        <v>13708</v>
      </c>
      <c r="C1402" s="27" t="str">
        <f>VLOOKUP(B1402,'大货清单（不定期按GOMS更新）'!A:H,8,0)</f>
        <v>109-25010201</v>
      </c>
      <c r="D1402" s="27" t="str">
        <f>VLOOKUP(B1402,'大货清单（不定期按GOMS更新）'!A:C,3,0)</f>
        <v>CL2501B-01</v>
      </c>
      <c r="E1402" s="27" t="str">
        <f>VLOOKUP(B1402,'大货清单（不定期按GOMS更新）'!A:H,4,0)</f>
        <v>GB</v>
      </c>
      <c r="F1402" s="27" t="str">
        <f>VLOOKUP(B1402,'大货清单（不定期按GOMS更新）'!A:H,2,0)</f>
        <v>FLOOR ONE S6 Stretch Steam</v>
      </c>
      <c r="G1402" s="28" t="str">
        <f>VLOOKUP(B1402,'大货清单（不定期按GOMS更新）'!A:I,9,FALSE)</f>
        <v>6932485011544</v>
      </c>
      <c r="H1402" s="27" t="str">
        <f>VLOOKUP(B1402,'大货清单（不定期按GOMS更新）'!A:H,7,0)</f>
        <v>White</v>
      </c>
      <c r="I1402" s="27" t="str">
        <f>VLOOKUP(B1402,'大货清单（不定期按GOMS更新）'!A:F,6,FALSE)</f>
        <v>ACTIVE</v>
      </c>
      <c r="J1402" s="27" t="str">
        <f>VLOOKUP(B1402,'大货清单（不定期按GOMS更新）'!A:K,11,FALSE)</f>
        <v>8.25</v>
      </c>
      <c r="K1402" s="27" t="str">
        <f>VLOOKUP(B1402,'大货清单（不定期按GOMS更新）'!A:N,12,FALSE)</f>
        <v>316</v>
      </c>
      <c r="L1402" s="27" t="str">
        <f>VLOOKUP(B1402,'大货清单（不定期按GOMS更新）'!A:M,13,FALSE)</f>
        <v>290</v>
      </c>
      <c r="M1402" s="27" t="str">
        <f>VLOOKUP(B1402,'大货清单（不定期按GOMS更新）'!A:N,14,FALSE)</f>
        <v>718</v>
      </c>
      <c r="N1402" s="59" t="s">
        <v>14432</v>
      </c>
      <c r="O1402" s="27">
        <f>IFERROR(VLOOKUP(N1402,'散件迭代（不定期更新）'!C:J,8,FALSE),0)</f>
        <v>0</v>
      </c>
      <c r="P1402" s="27">
        <f>IFERROR(VLOOKUP(N1402,'散件（更新）'!B:H,3,FALSE),0)</f>
        <v>0</v>
      </c>
      <c r="Q1402" s="27" t="str">
        <f>VLOOKUP(N1402,'散件（更新）'!B:H,2,FALSE)</f>
        <v>114-25010002</v>
      </c>
      <c r="R1402" s="27" t="str">
        <f>VLOOKUP(N1402,'散件（更新）'!B:H,7,FALSE)</f>
        <v>Handle</v>
      </c>
      <c r="S1402" s="27" t="str">
        <f>VLOOKUP(N1402,'散件（更新）'!B:E,4,FALSE)</f>
        <v>https://tineco-yxzt.oss-accelerate.aliyuncs.com/20250828/shoubing_1756370893810.jpg</v>
      </c>
      <c r="T1402" s="27" t="s">
        <v>8759</v>
      </c>
      <c r="U1402" s="28" t="str">
        <f>VLOOKUP(N1402,'散件（更新）'!B:G,6,FALSE)</f>
        <v>SP;CL2501-01;手柄组件</v>
      </c>
      <c r="V1402" s="28">
        <f>VLOOKUP(N1402,'散件（更新）'!B:I,8,FALSE)</f>
        <v>6932485010837</v>
      </c>
    </row>
    <row r="1403" spans="1:22" ht="20.149999999999999" customHeight="1">
      <c r="A1403" s="57">
        <v>46169</v>
      </c>
      <c r="B1403" s="59" t="s">
        <v>13708</v>
      </c>
      <c r="C1403" s="27" t="str">
        <f>VLOOKUP(B1403,'大货清单（不定期按GOMS更新）'!A:H,8,0)</f>
        <v>109-25010201</v>
      </c>
      <c r="D1403" s="27" t="str">
        <f>VLOOKUP(B1403,'大货清单（不定期按GOMS更新）'!A:C,3,0)</f>
        <v>CL2501B-01</v>
      </c>
      <c r="E1403" s="27" t="str">
        <f>VLOOKUP(B1403,'大货清单（不定期按GOMS更新）'!A:H,4,0)</f>
        <v>GB</v>
      </c>
      <c r="F1403" s="27" t="str">
        <f>VLOOKUP(B1403,'大货清单（不定期按GOMS更新）'!A:H,2,0)</f>
        <v>FLOOR ONE S6 Stretch Steam</v>
      </c>
      <c r="G1403" s="28" t="str">
        <f>VLOOKUP(B1403,'大货清单（不定期按GOMS更新）'!A:I,9,FALSE)</f>
        <v>6932485011544</v>
      </c>
      <c r="H1403" s="27" t="str">
        <f>VLOOKUP(B1403,'大货清单（不定期按GOMS更新）'!A:H,7,0)</f>
        <v>White</v>
      </c>
      <c r="I1403" s="27" t="str">
        <f>VLOOKUP(B1403,'大货清单（不定期按GOMS更新）'!A:F,6,FALSE)</f>
        <v>ACTIVE</v>
      </c>
      <c r="J1403" s="27" t="str">
        <f>VLOOKUP(B1403,'大货清单（不定期按GOMS更新）'!A:K,11,FALSE)</f>
        <v>8.25</v>
      </c>
      <c r="K1403" s="27" t="str">
        <f>VLOOKUP(B1403,'大货清单（不定期按GOMS更新）'!A:N,12,FALSE)</f>
        <v>316</v>
      </c>
      <c r="L1403" s="27" t="str">
        <f>VLOOKUP(B1403,'大货清单（不定期按GOMS更新）'!A:M,13,FALSE)</f>
        <v>290</v>
      </c>
      <c r="M1403" s="27" t="str">
        <f>VLOOKUP(B1403,'大货清单（不定期按GOMS更新）'!A:N,14,FALSE)</f>
        <v>718</v>
      </c>
      <c r="N1403" s="59" t="s">
        <v>15461</v>
      </c>
      <c r="O1403" s="27">
        <f>IFERROR(VLOOKUP(N1403,'散件迭代（不定期更新）'!C:J,8,FALSE),0)</f>
        <v>0</v>
      </c>
      <c r="P1403" s="27">
        <f>IFERROR(VLOOKUP(N1403,'散件（更新）'!B:H,3,FALSE),0)</f>
        <v>0</v>
      </c>
      <c r="Q1403" s="27" t="str">
        <f>VLOOKUP(N1403,'散件（更新）'!B:H,2,FALSE)</f>
        <v>114-25010000</v>
      </c>
      <c r="R1403" s="27" t="str">
        <f>VLOOKUP(N1403,'散件（更新）'!B:H,7,FALSE)</f>
        <v>Clean Water Tank</v>
      </c>
      <c r="S1403" s="27" t="str">
        <f>VLOOKUP(N1403,'散件（更新）'!B:E,4,FALSE)</f>
        <v>https://tineco-yxzt.oss-accelerate.aliyuncs.com/20250828/qingshuixiang_1756370613062.jpg</v>
      </c>
      <c r="T1403" s="27" t="s">
        <v>8759</v>
      </c>
      <c r="U1403" s="28" t="str">
        <f>VLOOKUP(N1403,'散件（更新）'!B:G,6,FALSE)</f>
        <v>SP;CL2501-01;清水箱组件</v>
      </c>
      <c r="V1403" s="28">
        <f>VLOOKUP(N1403,'散件（更新）'!B:I,8,FALSE)</f>
        <v>6932485010813</v>
      </c>
    </row>
    <row r="1404" spans="1:22" ht="20.149999999999999" customHeight="1">
      <c r="A1404" s="57">
        <v>46169</v>
      </c>
      <c r="B1404" s="59" t="s">
        <v>13708</v>
      </c>
      <c r="C1404" s="27" t="str">
        <f>VLOOKUP(B1404,'大货清单（不定期按GOMS更新）'!A:H,8,0)</f>
        <v>109-25010201</v>
      </c>
      <c r="D1404" s="27" t="str">
        <f>VLOOKUP(B1404,'大货清单（不定期按GOMS更新）'!A:C,3,0)</f>
        <v>CL2501B-01</v>
      </c>
      <c r="E1404" s="27" t="str">
        <f>VLOOKUP(B1404,'大货清单（不定期按GOMS更新）'!A:H,4,0)</f>
        <v>GB</v>
      </c>
      <c r="F1404" s="27" t="str">
        <f>VLOOKUP(B1404,'大货清单（不定期按GOMS更新）'!A:H,2,0)</f>
        <v>FLOOR ONE S6 Stretch Steam</v>
      </c>
      <c r="G1404" s="28" t="str">
        <f>VLOOKUP(B1404,'大货清单（不定期按GOMS更新）'!A:I,9,FALSE)</f>
        <v>6932485011544</v>
      </c>
      <c r="H1404" s="27" t="str">
        <f>VLOOKUP(B1404,'大货清单（不定期按GOMS更新）'!A:H,7,0)</f>
        <v>White</v>
      </c>
      <c r="I1404" s="27" t="str">
        <f>VLOOKUP(B1404,'大货清单（不定期按GOMS更新）'!A:F,6,FALSE)</f>
        <v>ACTIVE</v>
      </c>
      <c r="J1404" s="27" t="str">
        <f>VLOOKUP(B1404,'大货清单（不定期按GOMS更新）'!A:K,11,FALSE)</f>
        <v>8.25</v>
      </c>
      <c r="K1404" s="27" t="str">
        <f>VLOOKUP(B1404,'大货清单（不定期按GOMS更新）'!A:N,12,FALSE)</f>
        <v>316</v>
      </c>
      <c r="L1404" s="27" t="str">
        <f>VLOOKUP(B1404,'大货清单（不定期按GOMS更新）'!A:M,13,FALSE)</f>
        <v>290</v>
      </c>
      <c r="M1404" s="27" t="str">
        <f>VLOOKUP(B1404,'大货清单（不定期按GOMS更新）'!A:N,14,FALSE)</f>
        <v>718</v>
      </c>
      <c r="N1404" s="59" t="s">
        <v>15634</v>
      </c>
      <c r="O1404" s="27">
        <f>IFERROR(VLOOKUP(N1404,'散件迭代（不定期更新）'!C:J,8,FALSE),0)</f>
        <v>0</v>
      </c>
      <c r="P1404" s="27">
        <f>IFERROR(VLOOKUP(N1404,'散件（更新）'!B:H,3,FALSE),0)</f>
        <v>0</v>
      </c>
      <c r="Q1404" s="27" t="str">
        <f>VLOOKUP(N1404,'散件（更新）'!B:H,2,FALSE)</f>
        <v>114-25010001</v>
      </c>
      <c r="R1404" s="27" t="str">
        <f>VLOOKUP(N1404,'散件（更新）'!B:H,7,FALSE)</f>
        <v>Dirt Water Tank</v>
      </c>
      <c r="S1404" s="27" t="str">
        <f>VLOOKUP(N1404,'散件（更新）'!B:E,4,FALSE)</f>
        <v>https://tineco-yxzt.oss-accelerate.aliyuncs.com/20250828/huishoutong_1756370741599.jpg</v>
      </c>
      <c r="T1404" s="27" t="s">
        <v>8759</v>
      </c>
      <c r="U1404" s="28" t="str">
        <f>VLOOKUP(N1404,'散件（更新）'!B:G,6,FALSE)</f>
        <v>SP;CL2501-01;回收桶组件</v>
      </c>
      <c r="V1404" s="28">
        <f>VLOOKUP(N1404,'散件（更新）'!B:I,8,FALSE)</f>
        <v>6932485010820</v>
      </c>
    </row>
    <row r="1405" spans="1:22" ht="20.149999999999999" customHeight="1">
      <c r="A1405" s="57">
        <v>46169</v>
      </c>
      <c r="B1405" s="59" t="s">
        <v>13676</v>
      </c>
      <c r="C1405" s="27" t="str">
        <f>VLOOKUP(B1405,'大货清单（不定期按GOMS更新）'!A:H,8,0)</f>
        <v>109-25010101</v>
      </c>
      <c r="D1405" s="27" t="str">
        <f>VLOOKUP(B1405,'大货清单（不定期按GOMS更新）'!A:C,3,0)</f>
        <v>CL2501A-01</v>
      </c>
      <c r="E1405" s="27" t="str">
        <f>VLOOKUP(B1405,'大货清单（不定期按GOMS更新）'!A:H,4,0)</f>
        <v>DE,FR,IT,ES,PL,SE,NL,BE</v>
      </c>
      <c r="F1405" s="27" t="str">
        <f>VLOOKUP(B1405,'大货清单（不定期按GOMS更新）'!A:H,2,0)</f>
        <v>Floor One S6 Stretch Steam</v>
      </c>
      <c r="G1405" s="28" t="str">
        <f>VLOOKUP(B1405,'大货清单（不定期按GOMS更新）'!A:I,9,FALSE)</f>
        <v>6932485011537,6932485011544</v>
      </c>
      <c r="H1405" s="27" t="str">
        <f>VLOOKUP(B1405,'大货清单（不定期按GOMS更新）'!A:H,7,0)</f>
        <v>White</v>
      </c>
      <c r="I1405" s="27" t="str">
        <f>VLOOKUP(B1405,'大货清单（不定期按GOMS更新）'!A:F,6,FALSE)</f>
        <v>ACTIVE</v>
      </c>
      <c r="J1405" s="27" t="str">
        <f>VLOOKUP(B1405,'大货清单（不定期按GOMS更新）'!A:K,11,FALSE)</f>
        <v>8.25</v>
      </c>
      <c r="K1405" s="27" t="str">
        <f>VLOOKUP(B1405,'大货清单（不定期按GOMS更新）'!A:N,12,FALSE)</f>
        <v>316</v>
      </c>
      <c r="L1405" s="27" t="str">
        <f>VLOOKUP(B1405,'大货清单（不定期按GOMS更新）'!A:M,13,FALSE)</f>
        <v>290</v>
      </c>
      <c r="M1405" s="27" t="str">
        <f>VLOOKUP(B1405,'大货清单（不定期按GOMS更新）'!A:N,14,FALSE)</f>
        <v>718</v>
      </c>
      <c r="N1405" s="59" t="s">
        <v>7530</v>
      </c>
      <c r="O1405" s="27" t="str">
        <f>IFERROR(VLOOKUP(N1405,'散件迭代（不定期更新）'!C:J,8,FALSE),0)</f>
        <v>A64</v>
      </c>
      <c r="P1405" s="27">
        <f>IFERROR(VLOOKUP(N1405,'散件（更新）'!B:H,3,FALSE),0)</f>
        <v>0</v>
      </c>
      <c r="Q1405" s="27" t="str">
        <f>VLOOKUP(N1405,'散件（更新）'!B:H,2,FALSE)</f>
        <v>114-23280222</v>
      </c>
      <c r="R1405" s="27" t="str">
        <f>VLOOKUP(N1405,'散件（更新）'!B:H,7,FALSE)</f>
        <v>HEPA Assy</v>
      </c>
      <c r="S1405" s="27" t="str">
        <f>VLOOKUP(N1405,'散件（更新）'!B:E,4,FALSE)</f>
        <v>https://tineco-yxzt.oss-accelerate.aliyuncs.com/20240822/HEPA_1724286749680.jpg</v>
      </c>
      <c r="T1405" s="27" t="s">
        <v>8759</v>
      </c>
      <c r="U1405" s="28" t="str">
        <f>VLOOKUP(N1405,'散件（更新）'!B:G,6,FALSE)</f>
        <v>回收桶过滤器组件</v>
      </c>
      <c r="V1405" s="28">
        <f>VLOOKUP(N1405,'散件（更新）'!B:I,8,FALSE)</f>
        <v>6932485000470</v>
      </c>
    </row>
    <row r="1406" spans="1:22" ht="20.149999999999999" customHeight="1">
      <c r="A1406" s="57">
        <v>46169</v>
      </c>
      <c r="B1406" s="59" t="s">
        <v>13676</v>
      </c>
      <c r="C1406" s="27" t="str">
        <f>VLOOKUP(B1406,'大货清单（不定期按GOMS更新）'!A:H,8,0)</f>
        <v>109-25010101</v>
      </c>
      <c r="D1406" s="27" t="str">
        <f>VLOOKUP(B1406,'大货清单（不定期按GOMS更新）'!A:C,3,0)</f>
        <v>CL2501A-01</v>
      </c>
      <c r="E1406" s="27" t="str">
        <f>VLOOKUP(B1406,'大货清单（不定期按GOMS更新）'!A:H,4,0)</f>
        <v>DE,FR,IT,ES,PL,SE,NL,BE</v>
      </c>
      <c r="F1406" s="27" t="str">
        <f>VLOOKUP(B1406,'大货清单（不定期按GOMS更新）'!A:H,2,0)</f>
        <v>Floor One S6 Stretch Steam</v>
      </c>
      <c r="G1406" s="28" t="str">
        <f>VLOOKUP(B1406,'大货清单（不定期按GOMS更新）'!A:I,9,FALSE)</f>
        <v>6932485011537,6932485011544</v>
      </c>
      <c r="H1406" s="27" t="str">
        <f>VLOOKUP(B1406,'大货清单（不定期按GOMS更新）'!A:H,7,0)</f>
        <v>White</v>
      </c>
      <c r="I1406" s="27" t="str">
        <f>VLOOKUP(B1406,'大货清单（不定期按GOMS更新）'!A:F,6,FALSE)</f>
        <v>ACTIVE</v>
      </c>
      <c r="J1406" s="27" t="str">
        <f>VLOOKUP(B1406,'大货清单（不定期按GOMS更新）'!A:K,11,FALSE)</f>
        <v>8.25</v>
      </c>
      <c r="K1406" s="27" t="str">
        <f>VLOOKUP(B1406,'大货清单（不定期按GOMS更新）'!A:N,12,FALSE)</f>
        <v>316</v>
      </c>
      <c r="L1406" s="27" t="str">
        <f>VLOOKUP(B1406,'大货清单（不定期按GOMS更新）'!A:M,13,FALSE)</f>
        <v>290</v>
      </c>
      <c r="M1406" s="27" t="str">
        <f>VLOOKUP(B1406,'大货清单（不定期按GOMS更新）'!A:N,14,FALSE)</f>
        <v>718</v>
      </c>
      <c r="N1406" s="59" t="s">
        <v>4705</v>
      </c>
      <c r="O1406" s="27">
        <f>IFERROR(VLOOKUP(N1406,'散件迭代（不定期更新）'!C:J,8,FALSE),0)</f>
        <v>0</v>
      </c>
      <c r="P1406" s="27">
        <f>IFERROR(VLOOKUP(N1406,'散件（更新）'!B:H,3,FALSE),0)</f>
        <v>0</v>
      </c>
      <c r="Q1406" s="27" t="str">
        <f>VLOOKUP(N1406,'散件（更新）'!B:H,2,FALSE)</f>
        <v>114-23280211</v>
      </c>
      <c r="R1406" s="27" t="str">
        <f>VLOOKUP(N1406,'散件（更新）'!B:H,7,FALSE)</f>
        <v>Wire</v>
      </c>
      <c r="S1406" s="27" t="str">
        <f>VLOOKUP(N1406,'散件（更新）'!B:E,4,FALSE)</f>
        <v>https://tineco-yxzt.oss-accelerate.aliyuncs.com/20240306/xinhaojiance_1709692284161.GIF</v>
      </c>
      <c r="T1406" s="27" t="s">
        <v>8759</v>
      </c>
      <c r="U1406" s="28" t="str">
        <f>VLOOKUP(N1406,'散件（更新）'!B:G,6,FALSE)</f>
        <v>回收桶信号检测组件</v>
      </c>
      <c r="V1406" s="28">
        <f>VLOOKUP(N1406,'散件（更新）'!B:I,8,FALSE)</f>
        <v>6974950107215</v>
      </c>
    </row>
    <row r="1407" spans="1:22" ht="20.149999999999999" customHeight="1">
      <c r="A1407" s="57">
        <v>46169</v>
      </c>
      <c r="B1407" s="59" t="s">
        <v>13676</v>
      </c>
      <c r="C1407" s="27" t="str">
        <f>VLOOKUP(B1407,'大货清单（不定期按GOMS更新）'!A:H,8,0)</f>
        <v>109-25010101</v>
      </c>
      <c r="D1407" s="27" t="str">
        <f>VLOOKUP(B1407,'大货清单（不定期按GOMS更新）'!A:C,3,0)</f>
        <v>CL2501A-01</v>
      </c>
      <c r="E1407" s="27" t="str">
        <f>VLOOKUP(B1407,'大货清单（不定期按GOMS更新）'!A:H,4,0)</f>
        <v>DE,FR,IT,ES,PL,SE,NL,BE</v>
      </c>
      <c r="F1407" s="27" t="str">
        <f>VLOOKUP(B1407,'大货清单（不定期按GOMS更新）'!A:H,2,0)</f>
        <v>Floor One S6 Stretch Steam</v>
      </c>
      <c r="G1407" s="28" t="str">
        <f>VLOOKUP(B1407,'大货清单（不定期按GOMS更新）'!A:I,9,FALSE)</f>
        <v>6932485011537,6932485011544</v>
      </c>
      <c r="H1407" s="27" t="str">
        <f>VLOOKUP(B1407,'大货清单（不定期按GOMS更新）'!A:H,7,0)</f>
        <v>White</v>
      </c>
      <c r="I1407" s="27" t="str">
        <f>VLOOKUP(B1407,'大货清单（不定期按GOMS更新）'!A:F,6,FALSE)</f>
        <v>ACTIVE</v>
      </c>
      <c r="J1407" s="27" t="str">
        <f>VLOOKUP(B1407,'大货清单（不定期按GOMS更新）'!A:K,11,FALSE)</f>
        <v>8.25</v>
      </c>
      <c r="K1407" s="27" t="str">
        <f>VLOOKUP(B1407,'大货清单（不定期按GOMS更新）'!A:N,12,FALSE)</f>
        <v>316</v>
      </c>
      <c r="L1407" s="27" t="str">
        <f>VLOOKUP(B1407,'大货清单（不定期按GOMS更新）'!A:M,13,FALSE)</f>
        <v>290</v>
      </c>
      <c r="M1407" s="27" t="str">
        <f>VLOOKUP(B1407,'大货清单（不定期按GOMS更新）'!A:N,14,FALSE)</f>
        <v>718</v>
      </c>
      <c r="N1407" s="59" t="s">
        <v>8063</v>
      </c>
      <c r="O1407" s="27">
        <f>IFERROR(VLOOKUP(N1407,'散件迭代（不定期更新）'!C:J,8,FALSE),0)</f>
        <v>0</v>
      </c>
      <c r="P1407" s="27" t="str">
        <f>IFERROR(VLOOKUP(N1407,'散件（更新）'!B:H,3,FALSE),0)</f>
        <v/>
      </c>
      <c r="Q1407" s="27" t="str">
        <f>VLOOKUP(N1407,'散件（更新）'!B:H,2,FALSE)</f>
        <v>114-23432215</v>
      </c>
      <c r="R1407" s="27" t="str">
        <f>VLOOKUP(N1407,'散件（更新）'!B:H,7,FALSE)</f>
        <v>Switch</v>
      </c>
      <c r="S1407" s="27" t="str">
        <f>VLOOKUP(N1407,'散件（更新）'!B:E,4,FALSE)</f>
        <v>https://tineco-yxzt.oss-accelerate.aliyuncs.com/20250429/microSwitch_1745917658849.png</v>
      </c>
      <c r="T1407" s="27" t="s">
        <v>19317</v>
      </c>
      <c r="U1407" s="28" t="str">
        <f>VLOOKUP(N1407,'散件（更新）'!B:G,6,FALSE)</f>
        <v>SP;CL2343V-01;微动开关组件</v>
      </c>
      <c r="V1407" s="28">
        <f>VLOOKUP(N1407,'散件（更新）'!B:I,8,FALSE)</f>
        <v>6932485006045</v>
      </c>
    </row>
    <row r="1408" spans="1:22" ht="20.149999999999999" customHeight="1">
      <c r="A1408" s="57">
        <v>46169</v>
      </c>
      <c r="B1408" s="59" t="s">
        <v>13676</v>
      </c>
      <c r="C1408" s="27" t="str">
        <f>VLOOKUP(B1408,'大货清单（不定期按GOMS更新）'!A:H,8,0)</f>
        <v>109-25010101</v>
      </c>
      <c r="D1408" s="27" t="str">
        <f>VLOOKUP(B1408,'大货清单（不定期按GOMS更新）'!A:C,3,0)</f>
        <v>CL2501A-01</v>
      </c>
      <c r="E1408" s="27" t="str">
        <f>VLOOKUP(B1408,'大货清单（不定期按GOMS更新）'!A:H,4,0)</f>
        <v>DE,FR,IT,ES,PL,SE,NL,BE</v>
      </c>
      <c r="F1408" s="27" t="str">
        <f>VLOOKUP(B1408,'大货清单（不定期按GOMS更新）'!A:H,2,0)</f>
        <v>Floor One S6 Stretch Steam</v>
      </c>
      <c r="G1408" s="28" t="str">
        <f>VLOOKUP(B1408,'大货清单（不定期按GOMS更新）'!A:I,9,FALSE)</f>
        <v>6932485011537,6932485011544</v>
      </c>
      <c r="H1408" s="27" t="str">
        <f>VLOOKUP(B1408,'大货清单（不定期按GOMS更新）'!A:H,7,0)</f>
        <v>White</v>
      </c>
      <c r="I1408" s="27" t="str">
        <f>VLOOKUP(B1408,'大货清单（不定期按GOMS更新）'!A:F,6,FALSE)</f>
        <v>ACTIVE</v>
      </c>
      <c r="J1408" s="27" t="str">
        <f>VLOOKUP(B1408,'大货清单（不定期按GOMS更新）'!A:K,11,FALSE)</f>
        <v>8.25</v>
      </c>
      <c r="K1408" s="27" t="str">
        <f>VLOOKUP(B1408,'大货清单（不定期按GOMS更新）'!A:N,12,FALSE)</f>
        <v>316</v>
      </c>
      <c r="L1408" s="27" t="str">
        <f>VLOOKUP(B1408,'大货清单（不定期按GOMS更新）'!A:M,13,FALSE)</f>
        <v>290</v>
      </c>
      <c r="M1408" s="27" t="str">
        <f>VLOOKUP(B1408,'大货清单（不定期按GOMS更新）'!A:N,14,FALSE)</f>
        <v>718</v>
      </c>
      <c r="N1408" s="59" t="s">
        <v>4712</v>
      </c>
      <c r="O1408" s="27">
        <f>IFERROR(VLOOKUP(N1408,'散件迭代（不定期更新）'!C:J,8,FALSE),0)</f>
        <v>0</v>
      </c>
      <c r="P1408" s="27">
        <f>IFERROR(VLOOKUP(N1408,'散件（更新）'!B:H,3,FALSE),0)</f>
        <v>0</v>
      </c>
      <c r="Q1408" s="27" t="str">
        <f>VLOOKUP(N1408,'散件（更新）'!B:H,2,FALSE)</f>
        <v>114-23280221</v>
      </c>
      <c r="R1408" s="27" t="str">
        <f>VLOOKUP(N1408,'散件（更新）'!B:H,7,FALSE)</f>
        <v>Repair Wheel</v>
      </c>
      <c r="S1408" s="27" t="str">
        <f>VLOOKUP(N1408,'散件（更新）'!B:E,4,FALSE)</f>
        <v>https://tineco-yxzt.oss-accelerate.aliyuncs.com/20240306/daxiaolun_1709693230648.GIF</v>
      </c>
      <c r="T1408" s="27" t="s">
        <v>8759</v>
      </c>
      <c r="U1408" s="28" t="str">
        <f>VLOOKUP(N1408,'散件（更新）'!B:G,6,FALSE)</f>
        <v>大轮和小轮组件</v>
      </c>
      <c r="V1408" s="28">
        <f>VLOOKUP(N1408,'散件（更新）'!B:I,8,FALSE)</f>
        <v>6974950107314</v>
      </c>
    </row>
    <row r="1409" spans="1:22" ht="20.149999999999999" customHeight="1">
      <c r="A1409" s="57">
        <v>46169</v>
      </c>
      <c r="B1409" s="59" t="s">
        <v>13676</v>
      </c>
      <c r="C1409" s="27" t="str">
        <f>VLOOKUP(B1409,'大货清单（不定期按GOMS更新）'!A:H,8,0)</f>
        <v>109-25010101</v>
      </c>
      <c r="D1409" s="27" t="str">
        <f>VLOOKUP(B1409,'大货清单（不定期按GOMS更新）'!A:C,3,0)</f>
        <v>CL2501A-01</v>
      </c>
      <c r="E1409" s="27" t="str">
        <f>VLOOKUP(B1409,'大货清单（不定期按GOMS更新）'!A:H,4,0)</f>
        <v>DE,FR,IT,ES,PL,SE,NL,BE</v>
      </c>
      <c r="F1409" s="27" t="str">
        <f>VLOOKUP(B1409,'大货清单（不定期按GOMS更新）'!A:H,2,0)</f>
        <v>Floor One S6 Stretch Steam</v>
      </c>
      <c r="G1409" s="28" t="str">
        <f>VLOOKUP(B1409,'大货清单（不定期按GOMS更新）'!A:I,9,FALSE)</f>
        <v>6932485011537,6932485011544</v>
      </c>
      <c r="H1409" s="27" t="str">
        <f>VLOOKUP(B1409,'大货清单（不定期按GOMS更新）'!A:H,7,0)</f>
        <v>White</v>
      </c>
      <c r="I1409" s="27" t="str">
        <f>VLOOKUP(B1409,'大货清单（不定期按GOMS更新）'!A:F,6,FALSE)</f>
        <v>ACTIVE</v>
      </c>
      <c r="J1409" s="27" t="str">
        <f>VLOOKUP(B1409,'大货清单（不定期按GOMS更新）'!A:K,11,FALSE)</f>
        <v>8.25</v>
      </c>
      <c r="K1409" s="27" t="str">
        <f>VLOOKUP(B1409,'大货清单（不定期按GOMS更新）'!A:N,12,FALSE)</f>
        <v>316</v>
      </c>
      <c r="L1409" s="27" t="str">
        <f>VLOOKUP(B1409,'大货清单（不定期按GOMS更新）'!A:M,13,FALSE)</f>
        <v>290</v>
      </c>
      <c r="M1409" s="27" t="str">
        <f>VLOOKUP(B1409,'大货清单（不定期按GOMS更新）'!A:N,14,FALSE)</f>
        <v>718</v>
      </c>
      <c r="N1409" s="59" t="s">
        <v>14558</v>
      </c>
      <c r="O1409" s="27">
        <f>IFERROR(VLOOKUP(N1409,'散件迭代（不定期更新）'!C:J,8,FALSE),0)</f>
        <v>0</v>
      </c>
      <c r="P1409" s="27">
        <f>IFERROR(VLOOKUP(N1409,'散件（更新）'!B:H,3,FALSE),0)</f>
        <v>0</v>
      </c>
      <c r="Q1409" s="27" t="str">
        <f>VLOOKUP(N1409,'散件（更新）'!B:H,2,FALSE)</f>
        <v>114-25010003</v>
      </c>
      <c r="R1409" s="27" t="str">
        <f>VLOOKUP(N1409,'散件（更新）'!B:H,7,FALSE)</f>
        <v>Charging Base</v>
      </c>
      <c r="S1409" s="27" t="str">
        <f>VLOOKUP(N1409,'散件（更新）'!B:E,4,FALSE)</f>
        <v>https://tineco-yxzt.oss-accelerate.aliyuncs.com/20250828/tuopanzujian_1756370941938.jpg</v>
      </c>
      <c r="T1409" s="27" t="s">
        <v>8759</v>
      </c>
      <c r="U1409" s="28" t="str">
        <f>VLOOKUP(N1409,'散件（更新）'!B:G,6,FALSE)</f>
        <v>SP;CL2501-01;托盘组件</v>
      </c>
      <c r="V1409" s="28">
        <f>VLOOKUP(N1409,'散件（更新）'!B:I,8,FALSE)</f>
        <v>6932485010844</v>
      </c>
    </row>
    <row r="1410" spans="1:22" ht="20.149999999999999" customHeight="1">
      <c r="A1410" s="57">
        <v>46169</v>
      </c>
      <c r="B1410" s="59" t="s">
        <v>13676</v>
      </c>
      <c r="C1410" s="27" t="str">
        <f>VLOOKUP(B1410,'大货清单（不定期按GOMS更新）'!A:H,8,0)</f>
        <v>109-25010101</v>
      </c>
      <c r="D1410" s="27" t="str">
        <f>VLOOKUP(B1410,'大货清单（不定期按GOMS更新）'!A:C,3,0)</f>
        <v>CL2501A-01</v>
      </c>
      <c r="E1410" s="27" t="str">
        <f>VLOOKUP(B1410,'大货清单（不定期按GOMS更新）'!A:H,4,0)</f>
        <v>DE,FR,IT,ES,PL,SE,NL,BE</v>
      </c>
      <c r="F1410" s="27" t="str">
        <f>VLOOKUP(B1410,'大货清单（不定期按GOMS更新）'!A:H,2,0)</f>
        <v>Floor One S6 Stretch Steam</v>
      </c>
      <c r="G1410" s="28" t="str">
        <f>VLOOKUP(B1410,'大货清单（不定期按GOMS更新）'!A:I,9,FALSE)</f>
        <v>6932485011537,6932485011544</v>
      </c>
      <c r="H1410" s="27" t="str">
        <f>VLOOKUP(B1410,'大货清单（不定期按GOMS更新）'!A:H,7,0)</f>
        <v>White</v>
      </c>
      <c r="I1410" s="27" t="str">
        <f>VLOOKUP(B1410,'大货清单（不定期按GOMS更新）'!A:F,6,FALSE)</f>
        <v>ACTIVE</v>
      </c>
      <c r="J1410" s="27" t="str">
        <f>VLOOKUP(B1410,'大货清单（不定期按GOMS更新）'!A:K,11,FALSE)</f>
        <v>8.25</v>
      </c>
      <c r="K1410" s="27" t="str">
        <f>VLOOKUP(B1410,'大货清单（不定期按GOMS更新）'!A:N,12,FALSE)</f>
        <v>316</v>
      </c>
      <c r="L1410" s="27" t="str">
        <f>VLOOKUP(B1410,'大货清单（不定期按GOMS更新）'!A:M,13,FALSE)</f>
        <v>290</v>
      </c>
      <c r="M1410" s="27" t="str">
        <f>VLOOKUP(B1410,'大货清单（不定期按GOMS更新）'!A:N,14,FALSE)</f>
        <v>718</v>
      </c>
      <c r="N1410" s="59" t="s">
        <v>14419</v>
      </c>
      <c r="O1410" s="27">
        <f>IFERROR(VLOOKUP(N1410,'散件迭代（不定期更新）'!C:J,8,FALSE),0)</f>
        <v>0</v>
      </c>
      <c r="P1410" s="27">
        <f>IFERROR(VLOOKUP(N1410,'散件（更新）'!B:H,3,FALSE),0)</f>
        <v>0</v>
      </c>
      <c r="Q1410" s="27" t="str">
        <f>VLOOKUP(N1410,'散件（更新）'!B:H,2,FALSE)</f>
        <v>114-25010011</v>
      </c>
      <c r="R1410" s="27" t="str">
        <f>VLOOKUP(N1410,'散件（更新）'!B:H,7,FALSE)</f>
        <v>Display Screen</v>
      </c>
      <c r="S1410" s="27" t="str">
        <f>VLOOKUP(N1410,'散件（更新）'!B:E,4,FALSE)</f>
        <v>https://tineco-yxzt.oss-accelerate.aliyuncs.com/20250828/LEDxianshipingzujian_1756371988974.jpg</v>
      </c>
      <c r="T1410" s="27" t="s">
        <v>8759</v>
      </c>
      <c r="U1410" s="28" t="str">
        <f>VLOOKUP(N1410,'散件（更新）'!B:G,6,FALSE)</f>
        <v>SP;CL2501-01;LED显示屏组件</v>
      </c>
      <c r="V1410" s="28">
        <f>VLOOKUP(N1410,'散件（更新）'!B:I,8,FALSE)</f>
        <v>6932485010929</v>
      </c>
    </row>
    <row r="1411" spans="1:22" ht="20.149999999999999" customHeight="1">
      <c r="A1411" s="57">
        <v>46169</v>
      </c>
      <c r="B1411" s="59" t="s">
        <v>13676</v>
      </c>
      <c r="C1411" s="27" t="str">
        <f>VLOOKUP(B1411,'大货清单（不定期按GOMS更新）'!A:H,8,0)</f>
        <v>109-25010101</v>
      </c>
      <c r="D1411" s="27" t="str">
        <f>VLOOKUP(B1411,'大货清单（不定期按GOMS更新）'!A:C,3,0)</f>
        <v>CL2501A-01</v>
      </c>
      <c r="E1411" s="27" t="str">
        <f>VLOOKUP(B1411,'大货清单（不定期按GOMS更新）'!A:H,4,0)</f>
        <v>DE,FR,IT,ES,PL,SE,NL,BE</v>
      </c>
      <c r="F1411" s="27" t="str">
        <f>VLOOKUP(B1411,'大货清单（不定期按GOMS更新）'!A:H,2,0)</f>
        <v>Floor One S6 Stretch Steam</v>
      </c>
      <c r="G1411" s="28" t="str">
        <f>VLOOKUP(B1411,'大货清单（不定期按GOMS更新）'!A:I,9,FALSE)</f>
        <v>6932485011537,6932485011544</v>
      </c>
      <c r="H1411" s="27" t="str">
        <f>VLOOKUP(B1411,'大货清单（不定期按GOMS更新）'!A:H,7,0)</f>
        <v>White</v>
      </c>
      <c r="I1411" s="27" t="str">
        <f>VLOOKUP(B1411,'大货清单（不定期按GOMS更新）'!A:F,6,FALSE)</f>
        <v>ACTIVE</v>
      </c>
      <c r="J1411" s="27" t="str">
        <f>VLOOKUP(B1411,'大货清单（不定期按GOMS更新）'!A:K,11,FALSE)</f>
        <v>8.25</v>
      </c>
      <c r="K1411" s="27" t="str">
        <f>VLOOKUP(B1411,'大货清单（不定期按GOMS更新）'!A:N,12,FALSE)</f>
        <v>316</v>
      </c>
      <c r="L1411" s="27" t="str">
        <f>VLOOKUP(B1411,'大货清单（不定期按GOMS更新）'!A:M,13,FALSE)</f>
        <v>290</v>
      </c>
      <c r="M1411" s="27" t="str">
        <f>VLOOKUP(B1411,'大货清单（不定期按GOMS更新）'!A:N,14,FALSE)</f>
        <v>718</v>
      </c>
      <c r="N1411" s="59" t="s">
        <v>14876</v>
      </c>
      <c r="O1411" s="27">
        <f>IFERROR(VLOOKUP(N1411,'散件迭代（不定期更新）'!C:J,8,FALSE),0)</f>
        <v>0</v>
      </c>
      <c r="P1411" s="27">
        <f>IFERROR(VLOOKUP(N1411,'散件（更新）'!B:H,3,FALSE),0)</f>
        <v>0</v>
      </c>
      <c r="Q1411" s="27" t="str">
        <f>VLOOKUP(N1411,'散件（更新）'!B:H,2,FALSE)</f>
        <v>114-25010004</v>
      </c>
      <c r="R1411" s="27" t="str">
        <f>VLOOKUP(N1411,'散件（更新）'!B:H,7,FALSE)</f>
        <v>plastic part</v>
      </c>
      <c r="S1411" s="27" t="str">
        <f>VLOOKUP(N1411,'散件（更新）'!B:E,4,FALSE)</f>
        <v>https://tineco-yxzt.oss-accelerate.aliyuncs.com/20250828/jitiruanjiaosaizujian_1756371094707.jpg</v>
      </c>
      <c r="T1411" s="27" t="s">
        <v>8759</v>
      </c>
      <c r="U1411" s="28" t="str">
        <f>VLOOKUP(N1411,'散件（更新）'!B:G,6,FALSE)</f>
        <v>SP;CL2501-01;机体软胶塞组件</v>
      </c>
      <c r="V1411" s="28">
        <f>VLOOKUP(N1411,'散件（更新）'!B:I,8,FALSE)</f>
        <v>6932485010851</v>
      </c>
    </row>
    <row r="1412" spans="1:22" ht="20.149999999999999" customHeight="1">
      <c r="A1412" s="57">
        <v>46169</v>
      </c>
      <c r="B1412" s="59" t="s">
        <v>13676</v>
      </c>
      <c r="C1412" s="27" t="str">
        <f>VLOOKUP(B1412,'大货清单（不定期按GOMS更新）'!A:H,8,0)</f>
        <v>109-25010101</v>
      </c>
      <c r="D1412" s="27" t="str">
        <f>VLOOKUP(B1412,'大货清单（不定期按GOMS更新）'!A:C,3,0)</f>
        <v>CL2501A-01</v>
      </c>
      <c r="E1412" s="27" t="str">
        <f>VLOOKUP(B1412,'大货清单（不定期按GOMS更新）'!A:H,4,0)</f>
        <v>DE,FR,IT,ES,PL,SE,NL,BE</v>
      </c>
      <c r="F1412" s="27" t="str">
        <f>VLOOKUP(B1412,'大货清单（不定期按GOMS更新）'!A:H,2,0)</f>
        <v>Floor One S6 Stretch Steam</v>
      </c>
      <c r="G1412" s="28" t="str">
        <f>VLOOKUP(B1412,'大货清单（不定期按GOMS更新）'!A:I,9,FALSE)</f>
        <v>6932485011537,6932485011544</v>
      </c>
      <c r="H1412" s="27" t="str">
        <f>VLOOKUP(B1412,'大货清单（不定期按GOMS更新）'!A:H,7,0)</f>
        <v>White</v>
      </c>
      <c r="I1412" s="27" t="str">
        <f>VLOOKUP(B1412,'大货清单（不定期按GOMS更新）'!A:F,6,FALSE)</f>
        <v>ACTIVE</v>
      </c>
      <c r="J1412" s="27" t="str">
        <f>VLOOKUP(B1412,'大货清单（不定期按GOMS更新）'!A:K,11,FALSE)</f>
        <v>8.25</v>
      </c>
      <c r="K1412" s="27" t="str">
        <f>VLOOKUP(B1412,'大货清单（不定期按GOMS更新）'!A:N,12,FALSE)</f>
        <v>316</v>
      </c>
      <c r="L1412" s="27" t="str">
        <f>VLOOKUP(B1412,'大货清单（不定期按GOMS更新）'!A:M,13,FALSE)</f>
        <v>290</v>
      </c>
      <c r="M1412" s="27" t="str">
        <f>VLOOKUP(B1412,'大货清单（不定期按GOMS更新）'!A:N,14,FALSE)</f>
        <v>718</v>
      </c>
      <c r="N1412" s="59" t="s">
        <v>14617</v>
      </c>
      <c r="O1412" s="27">
        <f>IFERROR(VLOOKUP(N1412,'散件迭代（不定期更新）'!C:J,8,FALSE),0)</f>
        <v>0</v>
      </c>
      <c r="P1412" s="27">
        <f>IFERROR(VLOOKUP(N1412,'散件（更新）'!B:H,3,FALSE),0)</f>
        <v>0</v>
      </c>
      <c r="Q1412" s="27" t="str">
        <f>VLOOKUP(N1412,'散件（更新）'!B:H,2,FALSE)</f>
        <v>114-25010009</v>
      </c>
      <c r="R1412" s="27" t="str">
        <f>VLOOKUP(N1412,'散件（更新）'!B:H,7,FALSE)</f>
        <v>plastic part</v>
      </c>
      <c r="S1412" s="27" t="str">
        <f>VLOOKUP(N1412,'散件（更新）'!B:E,4,FALSE)</f>
        <v>https://tineco-yxzt.oss-accelerate.aliyuncs.com/20250828/zhuanjietouzujian_1756371571552.jpg</v>
      </c>
      <c r="T1412" s="27" t="s">
        <v>8759</v>
      </c>
      <c r="U1412" s="28" t="str">
        <f>VLOOKUP(N1412,'散件（更新）'!B:G,6,FALSE)</f>
        <v>SP;CL2501-01;转接头组件</v>
      </c>
      <c r="V1412" s="28">
        <f>VLOOKUP(N1412,'散件（更新）'!B:I,8,FALSE)</f>
        <v>6932485010905</v>
      </c>
    </row>
    <row r="1413" spans="1:22" ht="20.149999999999999" customHeight="1">
      <c r="A1413" s="57">
        <v>46169</v>
      </c>
      <c r="B1413" s="59" t="s">
        <v>13676</v>
      </c>
      <c r="C1413" s="27" t="str">
        <f>VLOOKUP(B1413,'大货清单（不定期按GOMS更新）'!A:H,8,0)</f>
        <v>109-25010101</v>
      </c>
      <c r="D1413" s="27" t="str">
        <f>VLOOKUP(B1413,'大货清单（不定期按GOMS更新）'!A:C,3,0)</f>
        <v>CL2501A-01</v>
      </c>
      <c r="E1413" s="27" t="str">
        <f>VLOOKUP(B1413,'大货清单（不定期按GOMS更新）'!A:H,4,0)</f>
        <v>DE,FR,IT,ES,PL,SE,NL,BE</v>
      </c>
      <c r="F1413" s="27" t="str">
        <f>VLOOKUP(B1413,'大货清单（不定期按GOMS更新）'!A:H,2,0)</f>
        <v>Floor One S6 Stretch Steam</v>
      </c>
      <c r="G1413" s="28" t="str">
        <f>VLOOKUP(B1413,'大货清单（不定期按GOMS更新）'!A:I,9,FALSE)</f>
        <v>6932485011537,6932485011544</v>
      </c>
      <c r="H1413" s="27" t="str">
        <f>VLOOKUP(B1413,'大货清单（不定期按GOMS更新）'!A:H,7,0)</f>
        <v>White</v>
      </c>
      <c r="I1413" s="27" t="str">
        <f>VLOOKUP(B1413,'大货清单（不定期按GOMS更新）'!A:F,6,FALSE)</f>
        <v>ACTIVE</v>
      </c>
      <c r="J1413" s="27" t="str">
        <f>VLOOKUP(B1413,'大货清单（不定期按GOMS更新）'!A:K,11,FALSE)</f>
        <v>8.25</v>
      </c>
      <c r="K1413" s="27" t="str">
        <f>VLOOKUP(B1413,'大货清单（不定期按GOMS更新）'!A:N,12,FALSE)</f>
        <v>316</v>
      </c>
      <c r="L1413" s="27" t="str">
        <f>VLOOKUP(B1413,'大货清单（不定期按GOMS更新）'!A:M,13,FALSE)</f>
        <v>290</v>
      </c>
      <c r="M1413" s="27" t="str">
        <f>VLOOKUP(B1413,'大货清单（不定期按GOMS更新）'!A:N,14,FALSE)</f>
        <v>718</v>
      </c>
      <c r="N1413" s="59" t="s">
        <v>15245</v>
      </c>
      <c r="O1413" s="27">
        <f>IFERROR(VLOOKUP(N1413,'散件迭代（不定期更新）'!C:J,8,FALSE),0)</f>
        <v>0</v>
      </c>
      <c r="P1413" s="27">
        <f>IFERROR(VLOOKUP(N1413,'散件（更新）'!B:H,3,FALSE),0)</f>
        <v>0</v>
      </c>
      <c r="Q1413" s="27" t="str">
        <f>VLOOKUP(N1413,'散件（更新）'!B:H,2,FALSE)</f>
        <v>114-25010014</v>
      </c>
      <c r="R1413" s="27" t="str">
        <f>VLOOKUP(N1413,'散件（更新）'!B:H,7,FALSE)</f>
        <v>plastic part</v>
      </c>
      <c r="S1413" s="27" t="str">
        <f>VLOOKUP(N1413,'散件（更新）'!B:E,4,FALSE)</f>
        <v>https://tineco-yxzt.oss-accelerate.aliyuncs.com/20250828/guatiaosuokou_1756372355135.jpg</v>
      </c>
      <c r="T1413" s="27" t="s">
        <v>19309</v>
      </c>
      <c r="U1413" s="28" t="str">
        <f>VLOOKUP(N1413,'散件（更新）'!B:G,6,FALSE)</f>
        <v>SP;CL2501-01;刮条锁扣</v>
      </c>
      <c r="V1413" s="28">
        <f>VLOOKUP(N1413,'散件（更新）'!B:I,8,FALSE)</f>
        <v>6932485010950</v>
      </c>
    </row>
    <row r="1414" spans="1:22" ht="20.149999999999999" customHeight="1">
      <c r="A1414" s="57">
        <v>46169</v>
      </c>
      <c r="B1414" s="59" t="s">
        <v>13676</v>
      </c>
      <c r="C1414" s="27" t="str">
        <f>VLOOKUP(B1414,'大货清单（不定期按GOMS更新）'!A:H,8,0)</f>
        <v>109-25010101</v>
      </c>
      <c r="D1414" s="27" t="str">
        <f>VLOOKUP(B1414,'大货清单（不定期按GOMS更新）'!A:C,3,0)</f>
        <v>CL2501A-01</v>
      </c>
      <c r="E1414" s="27" t="str">
        <f>VLOOKUP(B1414,'大货清单（不定期按GOMS更新）'!A:H,4,0)</f>
        <v>DE,FR,IT,ES,PL,SE,NL,BE</v>
      </c>
      <c r="F1414" s="27" t="str">
        <f>VLOOKUP(B1414,'大货清单（不定期按GOMS更新）'!A:H,2,0)</f>
        <v>Floor One S6 Stretch Steam</v>
      </c>
      <c r="G1414" s="28" t="str">
        <f>VLOOKUP(B1414,'大货清单（不定期按GOMS更新）'!A:I,9,FALSE)</f>
        <v>6932485011537,6932485011544</v>
      </c>
      <c r="H1414" s="27" t="str">
        <f>VLOOKUP(B1414,'大货清单（不定期按GOMS更新）'!A:H,7,0)</f>
        <v>White</v>
      </c>
      <c r="I1414" s="27" t="str">
        <f>VLOOKUP(B1414,'大货清单（不定期按GOMS更新）'!A:F,6,FALSE)</f>
        <v>ACTIVE</v>
      </c>
      <c r="J1414" s="27" t="str">
        <f>VLOOKUP(B1414,'大货清单（不定期按GOMS更新）'!A:K,11,FALSE)</f>
        <v>8.25</v>
      </c>
      <c r="K1414" s="27" t="str">
        <f>VLOOKUP(B1414,'大货清单（不定期按GOMS更新）'!A:N,12,FALSE)</f>
        <v>316</v>
      </c>
      <c r="L1414" s="27" t="str">
        <f>VLOOKUP(B1414,'大货清单（不定期按GOMS更新）'!A:M,13,FALSE)</f>
        <v>290</v>
      </c>
      <c r="M1414" s="27" t="str">
        <f>VLOOKUP(B1414,'大货清单（不定期按GOMS更新）'!A:N,14,FALSE)</f>
        <v>718</v>
      </c>
      <c r="N1414" s="59" t="s">
        <v>15841</v>
      </c>
      <c r="O1414" s="27">
        <f>IFERROR(VLOOKUP(N1414,'散件迭代（不定期更新）'!C:J,8,FALSE),0)</f>
        <v>0</v>
      </c>
      <c r="P1414" s="27">
        <f>IFERROR(VLOOKUP(N1414,'散件（更新）'!B:H,3,FALSE),0)</f>
        <v>0</v>
      </c>
      <c r="Q1414" s="27" t="str">
        <f>VLOOKUP(N1414,'散件（更新）'!B:H,2,FALSE)</f>
        <v>114-25010019</v>
      </c>
      <c r="R1414" s="27" t="str">
        <f>VLOOKUP(N1414,'散件（更新）'!B:H,7,FALSE)</f>
        <v>plastic part</v>
      </c>
      <c r="S1414" s="27" t="str">
        <f>VLOOKUP(N1414,'散件（更新）'!B:E,4,FALSE)</f>
        <v>https://tineco-yxzt.oss-accelerate.aliyuncs.com/20250828/houzhiguolu:hezujian_1756372988992.jpg</v>
      </c>
      <c r="T1414" s="27" t="s">
        <v>8759</v>
      </c>
      <c r="U1414" s="28" t="str">
        <f>VLOOKUP(N1414,'散件（更新）'!B:G,6,FALSE)</f>
        <v>SP;CL2501-01;后置过滤盒组件</v>
      </c>
      <c r="V1414" s="28">
        <f>VLOOKUP(N1414,'散件（更新）'!B:I,8,FALSE)</f>
        <v>6932485011001</v>
      </c>
    </row>
    <row r="1415" spans="1:22" ht="20.149999999999999" customHeight="1">
      <c r="A1415" s="57">
        <v>46169</v>
      </c>
      <c r="B1415" s="59" t="s">
        <v>13676</v>
      </c>
      <c r="C1415" s="27" t="str">
        <f>VLOOKUP(B1415,'大货清单（不定期按GOMS更新）'!A:H,8,0)</f>
        <v>109-25010101</v>
      </c>
      <c r="D1415" s="27" t="str">
        <f>VLOOKUP(B1415,'大货清单（不定期按GOMS更新）'!A:C,3,0)</f>
        <v>CL2501A-01</v>
      </c>
      <c r="E1415" s="27" t="str">
        <f>VLOOKUP(B1415,'大货清单（不定期按GOMS更新）'!A:H,4,0)</f>
        <v>DE,FR,IT,ES,PL,SE,NL,BE</v>
      </c>
      <c r="F1415" s="27" t="str">
        <f>VLOOKUP(B1415,'大货清单（不定期按GOMS更新）'!A:H,2,0)</f>
        <v>Floor One S6 Stretch Steam</v>
      </c>
      <c r="G1415" s="28" t="str">
        <f>VLOOKUP(B1415,'大货清单（不定期按GOMS更新）'!A:I,9,FALSE)</f>
        <v>6932485011537,6932485011544</v>
      </c>
      <c r="H1415" s="27" t="str">
        <f>VLOOKUP(B1415,'大货清单（不定期按GOMS更新）'!A:H,7,0)</f>
        <v>White</v>
      </c>
      <c r="I1415" s="27" t="str">
        <f>VLOOKUP(B1415,'大货清单（不定期按GOMS更新）'!A:F,6,FALSE)</f>
        <v>ACTIVE</v>
      </c>
      <c r="J1415" s="27" t="str">
        <f>VLOOKUP(B1415,'大货清单（不定期按GOMS更新）'!A:K,11,FALSE)</f>
        <v>8.25</v>
      </c>
      <c r="K1415" s="27" t="str">
        <f>VLOOKUP(B1415,'大货清单（不定期按GOMS更新）'!A:N,12,FALSE)</f>
        <v>316</v>
      </c>
      <c r="L1415" s="27" t="str">
        <f>VLOOKUP(B1415,'大货清单（不定期按GOMS更新）'!A:M,13,FALSE)</f>
        <v>290</v>
      </c>
      <c r="M1415" s="27" t="str">
        <f>VLOOKUP(B1415,'大货清单（不定期按GOMS更新）'!A:N,14,FALSE)</f>
        <v>718</v>
      </c>
      <c r="N1415" s="59" t="s">
        <v>15481</v>
      </c>
      <c r="O1415" s="27">
        <f>IFERROR(VLOOKUP(N1415,'散件迭代（不定期更新）'!C:J,8,FALSE),0)</f>
        <v>0</v>
      </c>
      <c r="P1415" s="27">
        <f>IFERROR(VLOOKUP(N1415,'散件（更新）'!B:H,3,FALSE),0)</f>
        <v>0</v>
      </c>
      <c r="Q1415" s="27" t="str">
        <f>VLOOKUP(N1415,'散件（更新）'!B:H,2,FALSE)</f>
        <v>114-25010020</v>
      </c>
      <c r="R1415" s="27" t="str">
        <f>VLOOKUP(N1415,'散件（更新）'!B:H,7,FALSE)</f>
        <v>plastic part</v>
      </c>
      <c r="S1415" s="27" t="str">
        <f>VLOOKUP(N1415,'散件（更新）'!B:E,4,FALSE)</f>
        <v>https://tineco-yxzt.oss-accelerate.aliyuncs.com/20250828/penshuibanzujian_1756373128188.jpg</v>
      </c>
      <c r="T1415" s="27" t="s">
        <v>8759</v>
      </c>
      <c r="U1415" s="28" t="str">
        <f>VLOOKUP(N1415,'散件（更新）'!B:G,6,FALSE)</f>
        <v>SP;CL2501-01;喷水板组件</v>
      </c>
      <c r="V1415" s="28">
        <f>VLOOKUP(N1415,'散件（更新）'!B:I,8,FALSE)</f>
        <v>6932485011018</v>
      </c>
    </row>
    <row r="1416" spans="1:22" ht="20.149999999999999" customHeight="1">
      <c r="A1416" s="57">
        <v>46169</v>
      </c>
      <c r="B1416" s="59" t="s">
        <v>13676</v>
      </c>
      <c r="C1416" s="27" t="str">
        <f>VLOOKUP(B1416,'大货清单（不定期按GOMS更新）'!A:H,8,0)</f>
        <v>109-25010101</v>
      </c>
      <c r="D1416" s="27" t="str">
        <f>VLOOKUP(B1416,'大货清单（不定期按GOMS更新）'!A:C,3,0)</f>
        <v>CL2501A-01</v>
      </c>
      <c r="E1416" s="27" t="str">
        <f>VLOOKUP(B1416,'大货清单（不定期按GOMS更新）'!A:H,4,0)</f>
        <v>DE,FR,IT,ES,PL,SE,NL,BE</v>
      </c>
      <c r="F1416" s="27" t="str">
        <f>VLOOKUP(B1416,'大货清单（不定期按GOMS更新）'!A:H,2,0)</f>
        <v>Floor One S6 Stretch Steam</v>
      </c>
      <c r="G1416" s="28" t="str">
        <f>VLOOKUP(B1416,'大货清单（不定期按GOMS更新）'!A:I,9,FALSE)</f>
        <v>6932485011537,6932485011544</v>
      </c>
      <c r="H1416" s="27" t="str">
        <f>VLOOKUP(B1416,'大货清单（不定期按GOMS更新）'!A:H,7,0)</f>
        <v>White</v>
      </c>
      <c r="I1416" s="27" t="str">
        <f>VLOOKUP(B1416,'大货清单（不定期按GOMS更新）'!A:F,6,FALSE)</f>
        <v>ACTIVE</v>
      </c>
      <c r="J1416" s="27" t="str">
        <f>VLOOKUP(B1416,'大货清单（不定期按GOMS更新）'!A:K,11,FALSE)</f>
        <v>8.25</v>
      </c>
      <c r="K1416" s="27" t="str">
        <f>VLOOKUP(B1416,'大货清单（不定期按GOMS更新）'!A:N,12,FALSE)</f>
        <v>316</v>
      </c>
      <c r="L1416" s="27" t="str">
        <f>VLOOKUP(B1416,'大货清单（不定期按GOMS更新）'!A:M,13,FALSE)</f>
        <v>290</v>
      </c>
      <c r="M1416" s="27" t="str">
        <f>VLOOKUP(B1416,'大货清单（不定期按GOMS更新）'!A:N,14,FALSE)</f>
        <v>718</v>
      </c>
      <c r="N1416" s="59" t="s">
        <v>14441</v>
      </c>
      <c r="O1416" s="27">
        <f>IFERROR(VLOOKUP(N1416,'散件迭代（不定期更新）'!C:J,8,FALSE),0)</f>
        <v>0</v>
      </c>
      <c r="P1416" s="27">
        <f>IFERROR(VLOOKUP(N1416,'散件（更新）'!B:H,3,FALSE),0)</f>
        <v>0</v>
      </c>
      <c r="Q1416" s="27" t="str">
        <f>VLOOKUP(N1416,'散件（更新）'!B:H,2,FALSE)</f>
        <v>114-25010012</v>
      </c>
      <c r="R1416" s="27" t="str">
        <f>VLOOKUP(N1416,'散件（更新）'!B:H,7,FALSE)</f>
        <v>Wire</v>
      </c>
      <c r="S1416" s="27" t="str">
        <f>VLOOKUP(N1416,'散件（更新）'!B:E,4,FALSE)</f>
        <v>https://tineco-yxzt.oss-accelerate.aliyuncs.com/20250828/zhaomingdengbanzujian_1756372143756.jpg</v>
      </c>
      <c r="T1416" s="27" t="s">
        <v>8759</v>
      </c>
      <c r="U1416" s="28" t="str">
        <f>VLOOKUP(N1416,'散件（更新）'!B:G,6,FALSE)</f>
        <v>SP;CL2501-01;照明灯板组件</v>
      </c>
      <c r="V1416" s="28">
        <f>VLOOKUP(N1416,'散件（更新）'!B:I,8,FALSE)</f>
        <v>6932485010936</v>
      </c>
    </row>
    <row r="1417" spans="1:22" ht="20.149999999999999" customHeight="1">
      <c r="A1417" s="57">
        <v>46169</v>
      </c>
      <c r="B1417" s="59" t="s">
        <v>13676</v>
      </c>
      <c r="C1417" s="27" t="str">
        <f>VLOOKUP(B1417,'大货清单（不定期按GOMS更新）'!A:H,8,0)</f>
        <v>109-25010101</v>
      </c>
      <c r="D1417" s="27" t="str">
        <f>VLOOKUP(B1417,'大货清单（不定期按GOMS更新）'!A:C,3,0)</f>
        <v>CL2501A-01</v>
      </c>
      <c r="E1417" s="27" t="str">
        <f>VLOOKUP(B1417,'大货清单（不定期按GOMS更新）'!A:H,4,0)</f>
        <v>DE,FR,IT,ES,PL,SE,NL,BE</v>
      </c>
      <c r="F1417" s="27" t="str">
        <f>VLOOKUP(B1417,'大货清单（不定期按GOMS更新）'!A:H,2,0)</f>
        <v>Floor One S6 Stretch Steam</v>
      </c>
      <c r="G1417" s="28" t="str">
        <f>VLOOKUP(B1417,'大货清单（不定期按GOMS更新）'!A:I,9,FALSE)</f>
        <v>6932485011537,6932485011544</v>
      </c>
      <c r="H1417" s="27" t="str">
        <f>VLOOKUP(B1417,'大货清单（不定期按GOMS更新）'!A:H,7,0)</f>
        <v>White</v>
      </c>
      <c r="I1417" s="27" t="str">
        <f>VLOOKUP(B1417,'大货清单（不定期按GOMS更新）'!A:F,6,FALSE)</f>
        <v>ACTIVE</v>
      </c>
      <c r="J1417" s="27" t="str">
        <f>VLOOKUP(B1417,'大货清单（不定期按GOMS更新）'!A:K,11,FALSE)</f>
        <v>8.25</v>
      </c>
      <c r="K1417" s="27" t="str">
        <f>VLOOKUP(B1417,'大货清单（不定期按GOMS更新）'!A:N,12,FALSE)</f>
        <v>316</v>
      </c>
      <c r="L1417" s="27" t="str">
        <f>VLOOKUP(B1417,'大货清单（不定期按GOMS更新）'!A:M,13,FALSE)</f>
        <v>290</v>
      </c>
      <c r="M1417" s="27" t="str">
        <f>VLOOKUP(B1417,'大货清单（不定期按GOMS更新）'!A:N,14,FALSE)</f>
        <v>718</v>
      </c>
      <c r="N1417" s="59" t="s">
        <v>15264</v>
      </c>
      <c r="O1417" s="27">
        <f>IFERROR(VLOOKUP(N1417,'散件迭代（不定期更新）'!C:J,8,FALSE),0)</f>
        <v>0</v>
      </c>
      <c r="P1417" s="27">
        <f>IFERROR(VLOOKUP(N1417,'散件（更新）'!B:H,3,FALSE),0)</f>
        <v>0</v>
      </c>
      <c r="Q1417" s="27" t="str">
        <f>VLOOKUP(N1417,'散件（更新）'!B:H,2,FALSE)</f>
        <v>114-25010102</v>
      </c>
      <c r="R1417" s="27" t="str">
        <f>VLOOKUP(N1417,'散件（更新）'!B:H,7,FALSE)</f>
        <v>Wire</v>
      </c>
      <c r="S1417" s="27" t="str">
        <f>VLOOKUP(N1417,'散件（更新）'!B:E,4,FALSE)</f>
        <v>https://tineco-yxzt.oss-accelerate.aliyuncs.com/20250901/meibandianyuanxian_1756705948184.jpg</v>
      </c>
      <c r="T1417" s="27" t="s">
        <v>8759</v>
      </c>
      <c r="U1417" s="28" t="str">
        <f>VLOOKUP(N1417,'散件（更新）'!B:G,6,FALSE)</f>
        <v>SP;CL2501A-01;欧版电源线</v>
      </c>
      <c r="V1417" s="28">
        <f>VLOOKUP(N1417,'散件（更新）'!B:I,8,FALSE)</f>
        <v>6932485012022</v>
      </c>
    </row>
    <row r="1418" spans="1:22" ht="20.149999999999999" customHeight="1">
      <c r="A1418" s="57">
        <v>46169</v>
      </c>
      <c r="B1418" s="59" t="s">
        <v>13676</v>
      </c>
      <c r="C1418" s="27" t="str">
        <f>VLOOKUP(B1418,'大货清单（不定期按GOMS更新）'!A:H,8,0)</f>
        <v>109-25010101</v>
      </c>
      <c r="D1418" s="27" t="str">
        <f>VLOOKUP(B1418,'大货清单（不定期按GOMS更新）'!A:C,3,0)</f>
        <v>CL2501A-01</v>
      </c>
      <c r="E1418" s="27" t="str">
        <f>VLOOKUP(B1418,'大货清单（不定期按GOMS更新）'!A:H,4,0)</f>
        <v>DE,FR,IT,ES,PL,SE,NL,BE</v>
      </c>
      <c r="F1418" s="27" t="str">
        <f>VLOOKUP(B1418,'大货清单（不定期按GOMS更新）'!A:H,2,0)</f>
        <v>Floor One S6 Stretch Steam</v>
      </c>
      <c r="G1418" s="28" t="str">
        <f>VLOOKUP(B1418,'大货清单（不定期按GOMS更新）'!A:I,9,FALSE)</f>
        <v>6932485011537,6932485011544</v>
      </c>
      <c r="H1418" s="27" t="str">
        <f>VLOOKUP(B1418,'大货清单（不定期按GOMS更新）'!A:H,7,0)</f>
        <v>White</v>
      </c>
      <c r="I1418" s="27" t="str">
        <f>VLOOKUP(B1418,'大货清单（不定期按GOMS更新）'!A:F,6,FALSE)</f>
        <v>ACTIVE</v>
      </c>
      <c r="J1418" s="27" t="str">
        <f>VLOOKUP(B1418,'大货清单（不定期按GOMS更新）'!A:K,11,FALSE)</f>
        <v>8.25</v>
      </c>
      <c r="K1418" s="27" t="str">
        <f>VLOOKUP(B1418,'大货清单（不定期按GOMS更新）'!A:N,12,FALSE)</f>
        <v>316</v>
      </c>
      <c r="L1418" s="27" t="str">
        <f>VLOOKUP(B1418,'大货清单（不定期按GOMS更新）'!A:M,13,FALSE)</f>
        <v>290</v>
      </c>
      <c r="M1418" s="27" t="str">
        <f>VLOOKUP(B1418,'大货清单（不定期按GOMS更新）'!A:N,14,FALSE)</f>
        <v>718</v>
      </c>
      <c r="N1418" s="59" t="s">
        <v>14694</v>
      </c>
      <c r="O1418" s="27">
        <f>IFERROR(VLOOKUP(N1418,'散件迭代（不定期更新）'!C:J,8,FALSE),0)</f>
        <v>0</v>
      </c>
      <c r="P1418" s="27">
        <f>IFERROR(VLOOKUP(N1418,'散件（更新）'!B:H,3,FALSE),0)</f>
        <v>0</v>
      </c>
      <c r="Q1418" s="27" t="str">
        <f>VLOOKUP(N1418,'散件（更新）'!B:H,2,FALSE)</f>
        <v>114-25010103</v>
      </c>
      <c r="R1418" s="27" t="str">
        <f>VLOOKUP(N1418,'散件（更新）'!B:H,7,FALSE)</f>
        <v>Motor</v>
      </c>
      <c r="S1418" s="27" t="str">
        <f>VLOOKUP(N1418,'散件（更新）'!B:E,4,FALSE)</f>
        <v>https://tineco-yxzt.oss-accelerate.aliyuncs.com/20250901/zhudianjilu:boxiaobanzujian(meiban)_1756705984448.jpg</v>
      </c>
      <c r="T1418" s="27" t="s">
        <v>8759</v>
      </c>
      <c r="U1418" s="28" t="str">
        <f>VLOOKUP(N1418,'散件（更新）'!B:G,6,FALSE)</f>
        <v>SP;CL2501A-01;主电机滤波小板组件(欧版)</v>
      </c>
      <c r="V1418" s="28">
        <f>VLOOKUP(N1418,'散件（更新）'!B:I,8,FALSE)</f>
        <v>6932485012039</v>
      </c>
    </row>
    <row r="1419" spans="1:22" ht="20.149999999999999" customHeight="1">
      <c r="A1419" s="57">
        <v>46169</v>
      </c>
      <c r="B1419" s="59" t="s">
        <v>13676</v>
      </c>
      <c r="C1419" s="27" t="str">
        <f>VLOOKUP(B1419,'大货清单（不定期按GOMS更新）'!A:H,8,0)</f>
        <v>109-25010101</v>
      </c>
      <c r="D1419" s="27" t="str">
        <f>VLOOKUP(B1419,'大货清单（不定期按GOMS更新）'!A:C,3,0)</f>
        <v>CL2501A-01</v>
      </c>
      <c r="E1419" s="27" t="str">
        <f>VLOOKUP(B1419,'大货清单（不定期按GOMS更新）'!A:H,4,0)</f>
        <v>DE,FR,IT,ES,PL,SE,NL,BE</v>
      </c>
      <c r="F1419" s="27" t="str">
        <f>VLOOKUP(B1419,'大货清单（不定期按GOMS更新）'!A:H,2,0)</f>
        <v>Floor One S6 Stretch Steam</v>
      </c>
      <c r="G1419" s="28" t="str">
        <f>VLOOKUP(B1419,'大货清单（不定期按GOMS更新）'!A:I,9,FALSE)</f>
        <v>6932485011537,6932485011544</v>
      </c>
      <c r="H1419" s="27" t="str">
        <f>VLOOKUP(B1419,'大货清单（不定期按GOMS更新）'!A:H,7,0)</f>
        <v>White</v>
      </c>
      <c r="I1419" s="27" t="str">
        <f>VLOOKUP(B1419,'大货清单（不定期按GOMS更新）'!A:F,6,FALSE)</f>
        <v>ACTIVE</v>
      </c>
      <c r="J1419" s="27" t="str">
        <f>VLOOKUP(B1419,'大货清单（不定期按GOMS更新）'!A:K,11,FALSE)</f>
        <v>8.25</v>
      </c>
      <c r="K1419" s="27" t="str">
        <f>VLOOKUP(B1419,'大货清单（不定期按GOMS更新）'!A:N,12,FALSE)</f>
        <v>316</v>
      </c>
      <c r="L1419" s="27" t="str">
        <f>VLOOKUP(B1419,'大货清单（不定期按GOMS更新）'!A:M,13,FALSE)</f>
        <v>290</v>
      </c>
      <c r="M1419" s="27" t="str">
        <f>VLOOKUP(B1419,'大货清单（不定期按GOMS更新）'!A:N,14,FALSE)</f>
        <v>718</v>
      </c>
      <c r="N1419" s="59" t="s">
        <v>15018</v>
      </c>
      <c r="O1419" s="27">
        <f>IFERROR(VLOOKUP(N1419,'散件迭代（不定期更新）'!C:J,8,FALSE),0)</f>
        <v>0</v>
      </c>
      <c r="P1419" s="27">
        <f>IFERROR(VLOOKUP(N1419,'散件（更新）'!B:H,3,FALSE),0)</f>
        <v>0</v>
      </c>
      <c r="Q1419" s="27" t="str">
        <f>VLOOKUP(N1419,'散件（更新）'!B:H,2,FALSE)</f>
        <v>114-25010104</v>
      </c>
      <c r="R1419" s="27" t="str">
        <f>VLOOKUP(N1419,'散件（更新）'!B:H,7,FALSE)</f>
        <v>Boiler </v>
      </c>
      <c r="S1419" s="27" t="str">
        <f>VLOOKUP(N1419,'散件（更新）'!B:E,4,FALSE)</f>
        <v>https://tineco-yxzt.oss-accelerate.aliyuncs.com/20250901/CL2501gaoyaguolu_1756706096112.jpg</v>
      </c>
      <c r="T1419" s="27" t="s">
        <v>8759</v>
      </c>
      <c r="U1419" s="28" t="str">
        <f>VLOOKUP(N1419,'散件（更新）'!B:G,6,FALSE)</f>
        <v>SP;CL2501A-01;CL2501高压锅炉（欧版）</v>
      </c>
      <c r="V1419" s="28">
        <f>VLOOKUP(N1419,'散件（更新）'!B:I,8,FALSE)</f>
        <v>6932485012046</v>
      </c>
    </row>
    <row r="1420" spans="1:22" ht="20.149999999999999" customHeight="1">
      <c r="A1420" s="57">
        <v>46169</v>
      </c>
      <c r="B1420" s="59" t="s">
        <v>13676</v>
      </c>
      <c r="C1420" s="27" t="str">
        <f>VLOOKUP(B1420,'大货清单（不定期按GOMS更新）'!A:H,8,0)</f>
        <v>109-25010101</v>
      </c>
      <c r="D1420" s="27" t="str">
        <f>VLOOKUP(B1420,'大货清单（不定期按GOMS更新）'!A:C,3,0)</f>
        <v>CL2501A-01</v>
      </c>
      <c r="E1420" s="27" t="str">
        <f>VLOOKUP(B1420,'大货清单（不定期按GOMS更新）'!A:H,4,0)</f>
        <v>DE,FR,IT,ES,PL,SE,NL,BE</v>
      </c>
      <c r="F1420" s="27" t="str">
        <f>VLOOKUP(B1420,'大货清单（不定期按GOMS更新）'!A:H,2,0)</f>
        <v>Floor One S6 Stretch Steam</v>
      </c>
      <c r="G1420" s="28" t="str">
        <f>VLOOKUP(B1420,'大货清单（不定期按GOMS更新）'!A:I,9,FALSE)</f>
        <v>6932485011537,6932485011544</v>
      </c>
      <c r="H1420" s="27" t="str">
        <f>VLOOKUP(B1420,'大货清单（不定期按GOMS更新）'!A:H,7,0)</f>
        <v>White</v>
      </c>
      <c r="I1420" s="27" t="str">
        <f>VLOOKUP(B1420,'大货清单（不定期按GOMS更新）'!A:F,6,FALSE)</f>
        <v>ACTIVE</v>
      </c>
      <c r="J1420" s="27" t="str">
        <f>VLOOKUP(B1420,'大货清单（不定期按GOMS更新）'!A:K,11,FALSE)</f>
        <v>8.25</v>
      </c>
      <c r="K1420" s="27" t="str">
        <f>VLOOKUP(B1420,'大货清单（不定期按GOMS更新）'!A:N,12,FALSE)</f>
        <v>316</v>
      </c>
      <c r="L1420" s="27" t="str">
        <f>VLOOKUP(B1420,'大货清单（不定期按GOMS更新）'!A:M,13,FALSE)</f>
        <v>290</v>
      </c>
      <c r="M1420" s="27" t="str">
        <f>VLOOKUP(B1420,'大货清单（不定期按GOMS更新）'!A:N,14,FALSE)</f>
        <v>718</v>
      </c>
      <c r="N1420" s="59" t="s">
        <v>15519</v>
      </c>
      <c r="O1420" s="27">
        <f>IFERROR(VLOOKUP(N1420,'散件迭代（不定期更新）'!C:J,8,FALSE),0)</f>
        <v>0</v>
      </c>
      <c r="P1420" s="27">
        <f>IFERROR(VLOOKUP(N1420,'散件（更新）'!B:H,3,FALSE),0)</f>
        <v>0</v>
      </c>
      <c r="Q1420" s="27" t="str">
        <f>VLOOKUP(N1420,'散件（更新）'!B:H,2,FALSE)</f>
        <v>114-25010006</v>
      </c>
      <c r="R1420" s="27" t="str">
        <f>VLOOKUP(N1420,'散件（更新）'!B:H,7,FALSE)</f>
        <v>PCBA</v>
      </c>
      <c r="S1420" s="27" t="str">
        <f>VLOOKUP(N1420,'散件（更新）'!B:E,4,FALSE)</f>
        <v>https://tineco-yxzt.oss-accelerate.aliyuncs.com/20250828/dianyuanxianluban_1756371218193.jpg</v>
      </c>
      <c r="T1420" s="27" t="s">
        <v>8759</v>
      </c>
      <c r="U1420" s="28" t="str">
        <f>VLOOKUP(N1420,'散件（更新）'!B:G,6,FALSE)</f>
        <v>SP;CL2501-01;电源线路板</v>
      </c>
      <c r="V1420" s="28">
        <f>VLOOKUP(N1420,'散件（更新）'!B:I,8,FALSE)</f>
        <v>6932485010875</v>
      </c>
    </row>
    <row r="1421" spans="1:22" ht="20.149999999999999" customHeight="1">
      <c r="A1421" s="57">
        <v>46169</v>
      </c>
      <c r="B1421" s="59" t="s">
        <v>13676</v>
      </c>
      <c r="C1421" s="27" t="str">
        <f>VLOOKUP(B1421,'大货清单（不定期按GOMS更新）'!A:H,8,0)</f>
        <v>109-25010101</v>
      </c>
      <c r="D1421" s="27" t="str">
        <f>VLOOKUP(B1421,'大货清单（不定期按GOMS更新）'!A:C,3,0)</f>
        <v>CL2501A-01</v>
      </c>
      <c r="E1421" s="27" t="str">
        <f>VLOOKUP(B1421,'大货清单（不定期按GOMS更新）'!A:H,4,0)</f>
        <v>DE,FR,IT,ES,PL,SE,NL,BE</v>
      </c>
      <c r="F1421" s="27" t="str">
        <f>VLOOKUP(B1421,'大货清单（不定期按GOMS更新）'!A:H,2,0)</f>
        <v>Floor One S6 Stretch Steam</v>
      </c>
      <c r="G1421" s="28" t="str">
        <f>VLOOKUP(B1421,'大货清单（不定期按GOMS更新）'!A:I,9,FALSE)</f>
        <v>6932485011537,6932485011544</v>
      </c>
      <c r="H1421" s="27" t="str">
        <f>VLOOKUP(B1421,'大货清单（不定期按GOMS更新）'!A:H,7,0)</f>
        <v>White</v>
      </c>
      <c r="I1421" s="27" t="str">
        <f>VLOOKUP(B1421,'大货清单（不定期按GOMS更新）'!A:F,6,FALSE)</f>
        <v>ACTIVE</v>
      </c>
      <c r="J1421" s="27" t="str">
        <f>VLOOKUP(B1421,'大货清单（不定期按GOMS更新）'!A:K,11,FALSE)</f>
        <v>8.25</v>
      </c>
      <c r="K1421" s="27" t="str">
        <f>VLOOKUP(B1421,'大货清单（不定期按GOMS更新）'!A:N,12,FALSE)</f>
        <v>316</v>
      </c>
      <c r="L1421" s="27" t="str">
        <f>VLOOKUP(B1421,'大货清单（不定期按GOMS更新）'!A:M,13,FALSE)</f>
        <v>290</v>
      </c>
      <c r="M1421" s="27" t="str">
        <f>VLOOKUP(B1421,'大货清单（不定期按GOMS更新）'!A:N,14,FALSE)</f>
        <v>718</v>
      </c>
      <c r="N1421" s="59" t="s">
        <v>15199</v>
      </c>
      <c r="O1421" s="27">
        <f>IFERROR(VLOOKUP(N1421,'散件迭代（不定期更新）'!C:J,8,FALSE),0)</f>
        <v>0</v>
      </c>
      <c r="P1421" s="27">
        <f>IFERROR(VLOOKUP(N1421,'散件（更新）'!B:H,3,FALSE),0)</f>
        <v>0</v>
      </c>
      <c r="Q1421" s="27" t="str">
        <f>VLOOKUP(N1421,'散件（更新）'!B:H,2,FALSE)</f>
        <v>114-25010101</v>
      </c>
      <c r="R1421" s="27" t="str">
        <f>VLOOKUP(N1421,'散件（更新）'!B:H,7,FALSE)</f>
        <v>PCBA</v>
      </c>
      <c r="S1421" s="27" t="str">
        <f>VLOOKUP(N1421,'散件（更新）'!B:E,4,FALSE)</f>
        <v>https://tineco-yxzt.oss-accelerate.aliyuncs.com/20250901/jishenzhukongbanzujian（meiban）_1756705822947.jpg</v>
      </c>
      <c r="T1421" s="27" t="s">
        <v>8759</v>
      </c>
      <c r="U1421" s="28" t="str">
        <f>VLOOKUP(N1421,'散件（更新）'!B:G,6,FALSE)</f>
        <v>SP;CL2501A-01;机身主控板组件（欧版）</v>
      </c>
      <c r="V1421" s="28">
        <f>VLOOKUP(N1421,'散件（更新）'!B:I,8,FALSE)</f>
        <v>6932485012015</v>
      </c>
    </row>
    <row r="1422" spans="1:22" ht="20.149999999999999" customHeight="1">
      <c r="A1422" s="57">
        <v>46169</v>
      </c>
      <c r="B1422" s="59" t="s">
        <v>13676</v>
      </c>
      <c r="C1422" s="27" t="str">
        <f>VLOOKUP(B1422,'大货清单（不定期按GOMS更新）'!A:H,8,0)</f>
        <v>109-25010101</v>
      </c>
      <c r="D1422" s="27" t="str">
        <f>VLOOKUP(B1422,'大货清单（不定期按GOMS更新）'!A:C,3,0)</f>
        <v>CL2501A-01</v>
      </c>
      <c r="E1422" s="27" t="str">
        <f>VLOOKUP(B1422,'大货清单（不定期按GOMS更新）'!A:H,4,0)</f>
        <v>DE,FR,IT,ES,PL,SE,NL,BE</v>
      </c>
      <c r="F1422" s="27" t="str">
        <f>VLOOKUP(B1422,'大货清单（不定期按GOMS更新）'!A:H,2,0)</f>
        <v>Floor One S6 Stretch Steam</v>
      </c>
      <c r="G1422" s="28" t="str">
        <f>VLOOKUP(B1422,'大货清单（不定期按GOMS更新）'!A:I,9,FALSE)</f>
        <v>6932485011537,6932485011544</v>
      </c>
      <c r="H1422" s="27" t="str">
        <f>VLOOKUP(B1422,'大货清单（不定期按GOMS更新）'!A:H,7,0)</f>
        <v>White</v>
      </c>
      <c r="I1422" s="27" t="str">
        <f>VLOOKUP(B1422,'大货清单（不定期按GOMS更新）'!A:F,6,FALSE)</f>
        <v>ACTIVE</v>
      </c>
      <c r="J1422" s="27" t="str">
        <f>VLOOKUP(B1422,'大货清单（不定期按GOMS更新）'!A:K,11,FALSE)</f>
        <v>8.25</v>
      </c>
      <c r="K1422" s="27" t="str">
        <f>VLOOKUP(B1422,'大货清单（不定期按GOMS更新）'!A:N,12,FALSE)</f>
        <v>316</v>
      </c>
      <c r="L1422" s="27" t="str">
        <f>VLOOKUP(B1422,'大货清单（不定期按GOMS更新）'!A:M,13,FALSE)</f>
        <v>290</v>
      </c>
      <c r="M1422" s="27" t="str">
        <f>VLOOKUP(B1422,'大货清单（不定期按GOMS更新）'!A:N,14,FALSE)</f>
        <v>718</v>
      </c>
      <c r="N1422" s="59" t="s">
        <v>15134</v>
      </c>
      <c r="O1422" s="27">
        <f>IFERROR(VLOOKUP(N1422,'散件迭代（不定期更新）'!C:J,8,FALSE),0)</f>
        <v>0</v>
      </c>
      <c r="P1422" s="27">
        <f>IFERROR(VLOOKUP(N1422,'散件（更新）'!B:H,3,FALSE),0)</f>
        <v>0</v>
      </c>
      <c r="Q1422" s="27" t="str">
        <f>VLOOKUP(N1422,'散件（更新）'!B:H,2,FALSE)</f>
        <v>114-25010013</v>
      </c>
      <c r="R1422" s="27" t="str">
        <f>VLOOKUP(N1422,'散件（更新）'!B:H,7,FALSE)</f>
        <v>Scraper</v>
      </c>
      <c r="S1422" s="27" t="str">
        <f>VLOOKUP(N1422,'散件（更新）'!B:E,4,FALSE)</f>
        <v>https://tineco-yxzt.oss-accelerate.aliyuncs.com/20250828/kechaiguatiaozujian_1756372187799.jpg</v>
      </c>
      <c r="T1422" s="27" t="s">
        <v>8759</v>
      </c>
      <c r="U1422" s="28" t="str">
        <f>VLOOKUP(N1422,'散件（更新）'!B:G,6,FALSE)</f>
        <v>SP;CL2501-01;可拆刮条组件</v>
      </c>
      <c r="V1422" s="28">
        <f>VLOOKUP(N1422,'散件（更新）'!B:I,8,FALSE)</f>
        <v>6932485010943</v>
      </c>
    </row>
    <row r="1423" spans="1:22" ht="20.149999999999999" customHeight="1">
      <c r="A1423" s="57">
        <v>46169</v>
      </c>
      <c r="B1423" s="59" t="s">
        <v>13676</v>
      </c>
      <c r="C1423" s="27" t="str">
        <f>VLOOKUP(B1423,'大货清单（不定期按GOMS更新）'!A:H,8,0)</f>
        <v>109-25010101</v>
      </c>
      <c r="D1423" s="27" t="str">
        <f>VLOOKUP(B1423,'大货清单（不定期按GOMS更新）'!A:C,3,0)</f>
        <v>CL2501A-01</v>
      </c>
      <c r="E1423" s="27" t="str">
        <f>VLOOKUP(B1423,'大货清单（不定期按GOMS更新）'!A:H,4,0)</f>
        <v>DE,FR,IT,ES,PL,SE,NL,BE</v>
      </c>
      <c r="F1423" s="27" t="str">
        <f>VLOOKUP(B1423,'大货清单（不定期按GOMS更新）'!A:H,2,0)</f>
        <v>Floor One S6 Stretch Steam</v>
      </c>
      <c r="G1423" s="28" t="str">
        <f>VLOOKUP(B1423,'大货清单（不定期按GOMS更新）'!A:I,9,FALSE)</f>
        <v>6932485011537,6932485011544</v>
      </c>
      <c r="H1423" s="27" t="str">
        <f>VLOOKUP(B1423,'大货清单（不定期按GOMS更新）'!A:H,7,0)</f>
        <v>White</v>
      </c>
      <c r="I1423" s="27" t="str">
        <f>VLOOKUP(B1423,'大货清单（不定期按GOMS更新）'!A:F,6,FALSE)</f>
        <v>ACTIVE</v>
      </c>
      <c r="J1423" s="27" t="str">
        <f>VLOOKUP(B1423,'大货清单（不定期按GOMS更新）'!A:K,11,FALSE)</f>
        <v>8.25</v>
      </c>
      <c r="K1423" s="27" t="str">
        <f>VLOOKUP(B1423,'大货清单（不定期按GOMS更新）'!A:N,12,FALSE)</f>
        <v>316</v>
      </c>
      <c r="L1423" s="27" t="str">
        <f>VLOOKUP(B1423,'大货清单（不定期按GOMS更新）'!A:M,13,FALSE)</f>
        <v>290</v>
      </c>
      <c r="M1423" s="27" t="str">
        <f>VLOOKUP(B1423,'大货清单（不定期按GOMS更新）'!A:N,14,FALSE)</f>
        <v>718</v>
      </c>
      <c r="N1423" s="59" t="s">
        <v>15757</v>
      </c>
      <c r="O1423" s="27">
        <f>IFERROR(VLOOKUP(N1423,'散件迭代（不定期更新）'!C:J,8,FALSE),0)</f>
        <v>0</v>
      </c>
      <c r="P1423" s="27">
        <f>IFERROR(VLOOKUP(N1423,'散件（更新）'!B:H,3,FALSE),0)</f>
        <v>0</v>
      </c>
      <c r="Q1423" s="27" t="str">
        <f>VLOOKUP(N1423,'散件（更新）'!B:H,2,FALSE)</f>
        <v>114-25010021</v>
      </c>
      <c r="R1423" s="27" t="str">
        <f>VLOOKUP(N1423,'散件（更新）'!B:H,7,FALSE)</f>
        <v>Sensor</v>
      </c>
      <c r="S1423" s="27" t="str">
        <f>VLOOKUP(N1423,'散件（更新）'!B:E,4,FALSE)</f>
        <v>https://tineco-yxzt.oss-accelerate.aliyuncs.com/20250828/hongwaizangwuchuanganqizujian_1756373173845.jpg</v>
      </c>
      <c r="T1423" s="27" t="s">
        <v>8759</v>
      </c>
      <c r="U1423" s="28" t="str">
        <f>VLOOKUP(N1423,'散件（更新）'!B:G,6,FALSE)</f>
        <v>SP;CL2501-01;红外脏污传感器组件</v>
      </c>
      <c r="V1423" s="28">
        <f>VLOOKUP(N1423,'散件（更新）'!B:I,8,FALSE)</f>
        <v>6932485011025</v>
      </c>
    </row>
    <row r="1424" spans="1:22" ht="20.149999999999999" customHeight="1">
      <c r="A1424" s="57">
        <v>46169</v>
      </c>
      <c r="B1424" s="59" t="s">
        <v>13676</v>
      </c>
      <c r="C1424" s="27" t="str">
        <f>VLOOKUP(B1424,'大货清单（不定期按GOMS更新）'!A:H,8,0)</f>
        <v>109-25010101</v>
      </c>
      <c r="D1424" s="27" t="str">
        <f>VLOOKUP(B1424,'大货清单（不定期按GOMS更新）'!A:C,3,0)</f>
        <v>CL2501A-01</v>
      </c>
      <c r="E1424" s="27" t="str">
        <f>VLOOKUP(B1424,'大货清单（不定期按GOMS更新）'!A:H,4,0)</f>
        <v>DE,FR,IT,ES,PL,SE,NL,BE</v>
      </c>
      <c r="F1424" s="27" t="str">
        <f>VLOOKUP(B1424,'大货清单（不定期按GOMS更新）'!A:H,2,0)</f>
        <v>Floor One S6 Stretch Steam</v>
      </c>
      <c r="G1424" s="28" t="str">
        <f>VLOOKUP(B1424,'大货清单（不定期按GOMS更新）'!A:I,9,FALSE)</f>
        <v>6932485011537,6932485011544</v>
      </c>
      <c r="H1424" s="27" t="str">
        <f>VLOOKUP(B1424,'大货清单（不定期按GOMS更新）'!A:H,7,0)</f>
        <v>White</v>
      </c>
      <c r="I1424" s="27" t="str">
        <f>VLOOKUP(B1424,'大货清单（不定期按GOMS更新）'!A:F,6,FALSE)</f>
        <v>ACTIVE</v>
      </c>
      <c r="J1424" s="27" t="str">
        <f>VLOOKUP(B1424,'大货清单（不定期按GOMS更新）'!A:K,11,FALSE)</f>
        <v>8.25</v>
      </c>
      <c r="K1424" s="27" t="str">
        <f>VLOOKUP(B1424,'大货清单（不定期按GOMS更新）'!A:N,12,FALSE)</f>
        <v>316</v>
      </c>
      <c r="L1424" s="27" t="str">
        <f>VLOOKUP(B1424,'大货清单（不定期按GOMS更新）'!A:M,13,FALSE)</f>
        <v>290</v>
      </c>
      <c r="M1424" s="27" t="str">
        <f>VLOOKUP(B1424,'大货清单（不定期按GOMS更新）'!A:N,14,FALSE)</f>
        <v>718</v>
      </c>
      <c r="N1424" s="59" t="s">
        <v>14934</v>
      </c>
      <c r="O1424" s="27">
        <f>IFERROR(VLOOKUP(N1424,'散件迭代（不定期更新）'!C:J,8,FALSE),0)</f>
        <v>0</v>
      </c>
      <c r="P1424" s="27">
        <f>IFERROR(VLOOKUP(N1424,'散件（更新）'!B:H,3,FALSE),0)</f>
        <v>0</v>
      </c>
      <c r="Q1424" s="27" t="str">
        <f>VLOOKUP(N1424,'散件（更新）'!B:H,2,FALSE)</f>
        <v>114-25010023</v>
      </c>
      <c r="R1424" s="27" t="str">
        <f>VLOOKUP(N1424,'散件（更新）'!B:H,7,FALSE)</f>
        <v>Sensor</v>
      </c>
      <c r="S1424" s="27" t="str">
        <f>VLOOKUP(N1424,'散件（更新）'!B:E,4,FALSE)</f>
        <v>https://tineco-yxzt.oss-accelerate.aliyuncs.com/20250828/12Vdianyuanxian-lu:boban_1756373338142.jpg</v>
      </c>
      <c r="T1424" s="27" t="s">
        <v>8759</v>
      </c>
      <c r="U1424" s="28" t="str">
        <f>VLOOKUP(N1424,'散件（更新）'!B:G,6,FALSE)</f>
        <v>SP;CL2501-01;12V电源线-滤波板</v>
      </c>
      <c r="V1424" s="28">
        <f>VLOOKUP(N1424,'散件（更新）'!B:I,8,FALSE)</f>
        <v>6932485011032</v>
      </c>
    </row>
    <row r="1425" spans="1:22" ht="20.149999999999999" customHeight="1">
      <c r="A1425" s="57">
        <v>46169</v>
      </c>
      <c r="B1425" s="59" t="s">
        <v>13676</v>
      </c>
      <c r="C1425" s="27" t="str">
        <f>VLOOKUP(B1425,'大货清单（不定期按GOMS更新）'!A:H,8,0)</f>
        <v>109-25010101</v>
      </c>
      <c r="D1425" s="27" t="str">
        <f>VLOOKUP(B1425,'大货清单（不定期按GOMS更新）'!A:C,3,0)</f>
        <v>CL2501A-01</v>
      </c>
      <c r="E1425" s="27" t="str">
        <f>VLOOKUP(B1425,'大货清单（不定期按GOMS更新）'!A:H,4,0)</f>
        <v>DE,FR,IT,ES,PL,SE,NL,BE</v>
      </c>
      <c r="F1425" s="27" t="str">
        <f>VLOOKUP(B1425,'大货清单（不定期按GOMS更新）'!A:H,2,0)</f>
        <v>Floor One S6 Stretch Steam</v>
      </c>
      <c r="G1425" s="28" t="str">
        <f>VLOOKUP(B1425,'大货清单（不定期按GOMS更新）'!A:I,9,FALSE)</f>
        <v>6932485011537,6932485011544</v>
      </c>
      <c r="H1425" s="27" t="str">
        <f>VLOOKUP(B1425,'大货清单（不定期按GOMS更新）'!A:H,7,0)</f>
        <v>White</v>
      </c>
      <c r="I1425" s="27" t="str">
        <f>VLOOKUP(B1425,'大货清单（不定期按GOMS更新）'!A:F,6,FALSE)</f>
        <v>ACTIVE</v>
      </c>
      <c r="J1425" s="27" t="str">
        <f>VLOOKUP(B1425,'大货清单（不定期按GOMS更新）'!A:K,11,FALSE)</f>
        <v>8.25</v>
      </c>
      <c r="K1425" s="27" t="str">
        <f>VLOOKUP(B1425,'大货清单（不定期按GOMS更新）'!A:N,12,FALSE)</f>
        <v>316</v>
      </c>
      <c r="L1425" s="27" t="str">
        <f>VLOOKUP(B1425,'大货清单（不定期按GOMS更新）'!A:M,13,FALSE)</f>
        <v>290</v>
      </c>
      <c r="M1425" s="27" t="str">
        <f>VLOOKUP(B1425,'大货清单（不定期按GOMS更新）'!A:N,14,FALSE)</f>
        <v>718</v>
      </c>
      <c r="N1425" s="59" t="s">
        <v>15048</v>
      </c>
      <c r="O1425" s="27">
        <f>IFERROR(VLOOKUP(N1425,'散件迭代（不定期更新）'!C:J,8,FALSE),0)</f>
        <v>0</v>
      </c>
      <c r="P1425" s="27">
        <f>IFERROR(VLOOKUP(N1425,'散件（更新）'!B:H,3,FALSE),0)</f>
        <v>0</v>
      </c>
      <c r="Q1425" s="27" t="str">
        <f>VLOOKUP(N1425,'散件（更新）'!B:H,2,FALSE)</f>
        <v>114-25010017</v>
      </c>
      <c r="R1425" s="27" t="str">
        <f>VLOOKUP(N1425,'散件（更新）'!B:H,7,FALSE)</f>
        <v>Pump</v>
      </c>
      <c r="S1425" s="27" t="str">
        <f>VLOOKUP(N1425,'散件（更新）'!B:E,4,FALSE)</f>
        <v>https://tineco-yxzt.oss-accelerate.aliyuncs.com/20250828/diyadiancishuibeng_1756372840855.jpg</v>
      </c>
      <c r="T1425" s="27" t="s">
        <v>8759</v>
      </c>
      <c r="U1425" s="28" t="str">
        <f>VLOOKUP(N1425,'散件（更新）'!B:G,6,FALSE)</f>
        <v>SP;CL2501-01;清洋蠕动泵</v>
      </c>
      <c r="V1425" s="28">
        <f>VLOOKUP(N1425,'散件（更新）'!B:I,8,FALSE)</f>
        <v>6932485010981</v>
      </c>
    </row>
    <row r="1426" spans="1:22" ht="20.149999999999999" customHeight="1">
      <c r="A1426" s="57">
        <v>46169</v>
      </c>
      <c r="B1426" s="58" t="s">
        <v>13676</v>
      </c>
      <c r="C1426" s="27" t="str">
        <f>VLOOKUP(B1426,'大货清单（不定期按GOMS更新）'!A:H,8,0)</f>
        <v>109-25010101</v>
      </c>
      <c r="D1426" s="27" t="str">
        <f>VLOOKUP(B1426,'大货清单（不定期按GOMS更新）'!A:C,3,0)</f>
        <v>CL2501A-01</v>
      </c>
      <c r="E1426" s="27" t="str">
        <f>VLOOKUP(B1426,'大货清单（不定期按GOMS更新）'!A:H,4,0)</f>
        <v>DE,FR,IT,ES,PL,SE,NL,BE</v>
      </c>
      <c r="F1426" s="27" t="str">
        <f>VLOOKUP(B1426,'大货清单（不定期按GOMS更新）'!A:H,2,0)</f>
        <v>Floor One S6 Stretch Steam</v>
      </c>
      <c r="G1426" s="28" t="str">
        <f>VLOOKUP(B1426,'大货清单（不定期按GOMS更新）'!A:I,9,FALSE)</f>
        <v>6932485011537,6932485011544</v>
      </c>
      <c r="H1426" s="27" t="str">
        <f>VLOOKUP(B1426,'大货清单（不定期按GOMS更新）'!A:H,7,0)</f>
        <v>White</v>
      </c>
      <c r="I1426" s="27" t="str">
        <f>VLOOKUP(B1426,'大货清单（不定期按GOMS更新）'!A:F,6,FALSE)</f>
        <v>ACTIVE</v>
      </c>
      <c r="J1426" s="27" t="str">
        <f>VLOOKUP(B1426,'大货清单（不定期按GOMS更新）'!A:K,11,FALSE)</f>
        <v>8.25</v>
      </c>
      <c r="K1426" s="27" t="str">
        <f>VLOOKUP(B1426,'大货清单（不定期按GOMS更新）'!A:N,12,FALSE)</f>
        <v>316</v>
      </c>
      <c r="L1426" s="27" t="str">
        <f>VLOOKUP(B1426,'大货清单（不定期按GOMS更新）'!A:M,13,FALSE)</f>
        <v>290</v>
      </c>
      <c r="M1426" s="27" t="str">
        <f>VLOOKUP(B1426,'大货清单（不定期按GOMS更新）'!A:N,14,FALSE)</f>
        <v>718</v>
      </c>
      <c r="N1426" s="58" t="s">
        <v>15317</v>
      </c>
      <c r="O1426" s="27">
        <f>IFERROR(VLOOKUP(N1426,'散件迭代（不定期更新）'!C:J,8,FALSE),0)</f>
        <v>0</v>
      </c>
      <c r="P1426" s="27">
        <f>IFERROR(VLOOKUP(N1426,'散件（更新）'!B:H,3,FALSE),0)</f>
        <v>0</v>
      </c>
      <c r="Q1426" s="27" t="str">
        <f>VLOOKUP(N1426,'散件（更新）'!B:H,2,FALSE)</f>
        <v>114-25010018</v>
      </c>
      <c r="R1426" s="27" t="str">
        <f>VLOOKUP(N1426,'散件（更新）'!B:H,7,FALSE)</f>
        <v>Pump</v>
      </c>
      <c r="S1426" s="27" t="str">
        <f>VLOOKUP(N1426,'散件（更新）'!B:E,4,FALSE)</f>
        <v>https://tineco-yxzt.oss-accelerate.aliyuncs.com/20250828/diancifazujian999_1756372946199.jpg</v>
      </c>
      <c r="T1426" s="27" t="s">
        <v>8759</v>
      </c>
      <c r="U1426" s="28" t="str">
        <f>VLOOKUP(N1426,'散件（更新）'!B:G,6,FALSE)</f>
        <v>SP;CL2501-01;电磁阀组件</v>
      </c>
      <c r="V1426" s="28">
        <f>VLOOKUP(N1426,'散件（更新）'!B:I,8,FALSE)</f>
        <v>6932485010998</v>
      </c>
    </row>
    <row r="1427" spans="1:22" ht="20.149999999999999" customHeight="1">
      <c r="A1427" s="57">
        <v>46169</v>
      </c>
      <c r="B1427" s="58" t="s">
        <v>13676</v>
      </c>
      <c r="C1427" s="27" t="str">
        <f>VLOOKUP(B1427,'大货清单（不定期按GOMS更新）'!A:H,8,0)</f>
        <v>109-25010101</v>
      </c>
      <c r="D1427" s="27" t="str">
        <f>VLOOKUP(B1427,'大货清单（不定期按GOMS更新）'!A:C,3,0)</f>
        <v>CL2501A-01</v>
      </c>
      <c r="E1427" s="27" t="str">
        <f>VLOOKUP(B1427,'大货清单（不定期按GOMS更新）'!A:H,4,0)</f>
        <v>DE,FR,IT,ES,PL,SE,NL,BE</v>
      </c>
      <c r="F1427" s="27" t="str">
        <f>VLOOKUP(B1427,'大货清单（不定期按GOMS更新）'!A:H,2,0)</f>
        <v>Floor One S6 Stretch Steam</v>
      </c>
      <c r="G1427" s="28" t="str">
        <f>VLOOKUP(B1427,'大货清单（不定期按GOMS更新）'!A:I,9,FALSE)</f>
        <v>6932485011537,6932485011544</v>
      </c>
      <c r="H1427" s="27" t="str">
        <f>VLOOKUP(B1427,'大货清单（不定期按GOMS更新）'!A:H,7,0)</f>
        <v>White</v>
      </c>
      <c r="I1427" s="27" t="str">
        <f>VLOOKUP(B1427,'大货清单（不定期按GOMS更新）'!A:F,6,FALSE)</f>
        <v>ACTIVE</v>
      </c>
      <c r="J1427" s="27" t="str">
        <f>VLOOKUP(B1427,'大货清单（不定期按GOMS更新）'!A:K,11,FALSE)</f>
        <v>8.25</v>
      </c>
      <c r="K1427" s="27" t="str">
        <f>VLOOKUP(B1427,'大货清单（不定期按GOMS更新）'!A:N,12,FALSE)</f>
        <v>316</v>
      </c>
      <c r="L1427" s="27" t="str">
        <f>VLOOKUP(B1427,'大货清单（不定期按GOMS更新）'!A:M,13,FALSE)</f>
        <v>290</v>
      </c>
      <c r="M1427" s="27" t="str">
        <f>VLOOKUP(B1427,'大货清单（不定期按GOMS更新）'!A:N,14,FALSE)</f>
        <v>718</v>
      </c>
      <c r="N1427" s="58" t="s">
        <v>14500</v>
      </c>
      <c r="O1427" s="27">
        <f>IFERROR(VLOOKUP(N1427,'散件迭代（不定期更新）'!C:J,8,FALSE),0)</f>
        <v>0</v>
      </c>
      <c r="P1427" s="27">
        <f>IFERROR(VLOOKUP(N1427,'散件（更新）'!B:H,3,FALSE),0)</f>
        <v>0</v>
      </c>
      <c r="Q1427" s="27" t="str">
        <f>VLOOKUP(N1427,'散件（更新）'!B:H,2,FALSE)</f>
        <v>114-25010105</v>
      </c>
      <c r="R1427" s="27" t="str">
        <f>VLOOKUP(N1427,'散件（更新）'!B:H,7,FALSE)</f>
        <v>Pump</v>
      </c>
      <c r="S1427" s="27" t="str">
        <f>VLOOKUP(N1427,'散件（更新）'!B:E,4,FALSE)</f>
        <v>https://tineco-yxzt.oss-accelerate.aliyuncs.com/20250901/gaoyadiancishuibeng_1756706129757.jpg</v>
      </c>
      <c r="T1427" s="27" t="s">
        <v>8759</v>
      </c>
      <c r="U1427" s="28" t="str">
        <f>VLOOKUP(N1427,'散件（更新）'!B:G,6,FALSE)</f>
        <v>SP;CL2501A-01;CL2501高压电磁水泵</v>
      </c>
      <c r="V1427" s="28">
        <f>VLOOKUP(N1427,'散件（更新）'!B:I,8,FALSE)</f>
        <v>6932485012053</v>
      </c>
    </row>
    <row r="1428" spans="1:22" ht="20.149999999999999" customHeight="1">
      <c r="A1428" s="57">
        <v>46169</v>
      </c>
      <c r="B1428" s="58" t="s">
        <v>13676</v>
      </c>
      <c r="C1428" s="27" t="str">
        <f>VLOOKUP(B1428,'大货清单（不定期按GOMS更新）'!A:H,8,0)</f>
        <v>109-25010101</v>
      </c>
      <c r="D1428" s="27" t="str">
        <f>VLOOKUP(B1428,'大货清单（不定期按GOMS更新）'!A:C,3,0)</f>
        <v>CL2501A-01</v>
      </c>
      <c r="E1428" s="27" t="str">
        <f>VLOOKUP(B1428,'大货清单（不定期按GOMS更新）'!A:H,4,0)</f>
        <v>DE,FR,IT,ES,PL,SE,NL,BE</v>
      </c>
      <c r="F1428" s="27" t="str">
        <f>VLOOKUP(B1428,'大货清单（不定期按GOMS更新）'!A:H,2,0)</f>
        <v>Floor One S6 Stretch Steam</v>
      </c>
      <c r="G1428" s="28" t="str">
        <f>VLOOKUP(B1428,'大货清单（不定期按GOMS更新）'!A:I,9,FALSE)</f>
        <v>6932485011537,6932485011544</v>
      </c>
      <c r="H1428" s="27" t="str">
        <f>VLOOKUP(B1428,'大货清单（不定期按GOMS更新）'!A:H,7,0)</f>
        <v>White</v>
      </c>
      <c r="I1428" s="27" t="str">
        <f>VLOOKUP(B1428,'大货清单（不定期按GOMS更新）'!A:F,6,FALSE)</f>
        <v>ACTIVE</v>
      </c>
      <c r="J1428" s="27" t="str">
        <f>VLOOKUP(B1428,'大货清单（不定期按GOMS更新）'!A:K,11,FALSE)</f>
        <v>8.25</v>
      </c>
      <c r="K1428" s="27" t="str">
        <f>VLOOKUP(B1428,'大货清单（不定期按GOMS更新）'!A:N,12,FALSE)</f>
        <v>316</v>
      </c>
      <c r="L1428" s="27" t="str">
        <f>VLOOKUP(B1428,'大货清单（不定期按GOMS更新）'!A:M,13,FALSE)</f>
        <v>290</v>
      </c>
      <c r="M1428" s="27" t="str">
        <f>VLOOKUP(B1428,'大货清单（不定期按GOMS更新）'!A:N,14,FALSE)</f>
        <v>718</v>
      </c>
      <c r="N1428" s="58" t="s">
        <v>14432</v>
      </c>
      <c r="O1428" s="27">
        <f>IFERROR(VLOOKUP(N1428,'散件迭代（不定期更新）'!C:J,8,FALSE),0)</f>
        <v>0</v>
      </c>
      <c r="P1428" s="27">
        <f>IFERROR(VLOOKUP(N1428,'散件（更新）'!B:H,3,FALSE),0)</f>
        <v>0</v>
      </c>
      <c r="Q1428" s="27" t="str">
        <f>VLOOKUP(N1428,'散件（更新）'!B:H,2,FALSE)</f>
        <v>114-25010002</v>
      </c>
      <c r="R1428" s="27" t="str">
        <f>VLOOKUP(N1428,'散件（更新）'!B:H,7,FALSE)</f>
        <v>Handle</v>
      </c>
      <c r="S1428" s="27" t="str">
        <f>VLOOKUP(N1428,'散件（更新）'!B:E,4,FALSE)</f>
        <v>https://tineco-yxzt.oss-accelerate.aliyuncs.com/20250828/shoubing_1756370893810.jpg</v>
      </c>
      <c r="T1428" s="27" t="s">
        <v>8759</v>
      </c>
      <c r="U1428" s="28" t="str">
        <f>VLOOKUP(N1428,'散件（更新）'!B:G,6,FALSE)</f>
        <v>SP;CL2501-01;手柄组件</v>
      </c>
      <c r="V1428" s="28">
        <f>VLOOKUP(N1428,'散件（更新）'!B:I,8,FALSE)</f>
        <v>6932485010837</v>
      </c>
    </row>
    <row r="1429" spans="1:22" ht="20.149999999999999" customHeight="1">
      <c r="A1429" s="57">
        <v>46169</v>
      </c>
      <c r="B1429" s="58" t="s">
        <v>13676</v>
      </c>
      <c r="C1429" s="27" t="str">
        <f>VLOOKUP(B1429,'大货清单（不定期按GOMS更新）'!A:H,8,0)</f>
        <v>109-25010101</v>
      </c>
      <c r="D1429" s="27" t="str">
        <f>VLOOKUP(B1429,'大货清单（不定期按GOMS更新）'!A:C,3,0)</f>
        <v>CL2501A-01</v>
      </c>
      <c r="E1429" s="27" t="str">
        <f>VLOOKUP(B1429,'大货清单（不定期按GOMS更新）'!A:H,4,0)</f>
        <v>DE,FR,IT,ES,PL,SE,NL,BE</v>
      </c>
      <c r="F1429" s="27" t="str">
        <f>VLOOKUP(B1429,'大货清单（不定期按GOMS更新）'!A:H,2,0)</f>
        <v>Floor One S6 Stretch Steam</v>
      </c>
      <c r="G1429" s="28" t="str">
        <f>VLOOKUP(B1429,'大货清单（不定期按GOMS更新）'!A:I,9,FALSE)</f>
        <v>6932485011537,6932485011544</v>
      </c>
      <c r="H1429" s="27" t="str">
        <f>VLOOKUP(B1429,'大货清单（不定期按GOMS更新）'!A:H,7,0)</f>
        <v>White</v>
      </c>
      <c r="I1429" s="27" t="str">
        <f>VLOOKUP(B1429,'大货清单（不定期按GOMS更新）'!A:F,6,FALSE)</f>
        <v>ACTIVE</v>
      </c>
      <c r="J1429" s="27" t="str">
        <f>VLOOKUP(B1429,'大货清单（不定期按GOMS更新）'!A:K,11,FALSE)</f>
        <v>8.25</v>
      </c>
      <c r="K1429" s="27" t="str">
        <f>VLOOKUP(B1429,'大货清单（不定期按GOMS更新）'!A:N,12,FALSE)</f>
        <v>316</v>
      </c>
      <c r="L1429" s="27" t="str">
        <f>VLOOKUP(B1429,'大货清单（不定期按GOMS更新）'!A:M,13,FALSE)</f>
        <v>290</v>
      </c>
      <c r="M1429" s="27" t="str">
        <f>VLOOKUP(B1429,'大货清单（不定期按GOMS更新）'!A:N,14,FALSE)</f>
        <v>718</v>
      </c>
      <c r="N1429" s="58" t="s">
        <v>15750</v>
      </c>
      <c r="O1429" s="27">
        <f>IFERROR(VLOOKUP(N1429,'散件迭代（不定期更新）'!C:J,8,FALSE),0)</f>
        <v>0</v>
      </c>
      <c r="P1429" s="27">
        <f>IFERROR(VLOOKUP(N1429,'散件（更新）'!B:H,3,FALSE),0)</f>
        <v>0</v>
      </c>
      <c r="Q1429" s="27" t="str">
        <f>VLOOKUP(N1429,'散件（更新）'!B:H,2,FALSE)</f>
        <v>114-25010100</v>
      </c>
      <c r="R1429" s="27" t="str">
        <f>VLOOKUP(N1429,'散件（更新）'!B:H,7,FALSE)</f>
        <v>Clean Water Tank</v>
      </c>
      <c r="S1429" s="27" t="str">
        <f>VLOOKUP(N1429,'散件（更新）'!B:E,4,FALSE)</f>
        <v>https://tineco-yxzt.oss-accelerate.aliyuncs.com/20250901/qingshuixiang_1756705798685.jpg</v>
      </c>
      <c r="T1429" s="27" t="s">
        <v>8759</v>
      </c>
      <c r="U1429" s="28" t="str">
        <f>VLOOKUP(N1429,'散件（更新）'!B:G,6,FALSE)</f>
        <v>SP;CL2501A-01;清水箱组件</v>
      </c>
      <c r="V1429" s="28">
        <f>VLOOKUP(N1429,'散件（更新）'!B:I,8,FALSE)</f>
        <v>6932485012008</v>
      </c>
    </row>
    <row r="1430" spans="1:22" ht="20.149999999999999" customHeight="1">
      <c r="A1430" s="57">
        <v>46169</v>
      </c>
      <c r="B1430" s="58" t="s">
        <v>13676</v>
      </c>
      <c r="C1430" s="27" t="str">
        <f>VLOOKUP(B1430,'大货清单（不定期按GOMS更新）'!A:H,8,0)</f>
        <v>109-25010101</v>
      </c>
      <c r="D1430" s="27" t="str">
        <f>VLOOKUP(B1430,'大货清单（不定期按GOMS更新）'!A:C,3,0)</f>
        <v>CL2501A-01</v>
      </c>
      <c r="E1430" s="27" t="str">
        <f>VLOOKUP(B1430,'大货清单（不定期按GOMS更新）'!A:H,4,0)</f>
        <v>DE,FR,IT,ES,PL,SE,NL,BE</v>
      </c>
      <c r="F1430" s="27" t="str">
        <f>VLOOKUP(B1430,'大货清单（不定期按GOMS更新）'!A:H,2,0)</f>
        <v>Floor One S6 Stretch Steam</v>
      </c>
      <c r="G1430" s="28" t="str">
        <f>VLOOKUP(B1430,'大货清单（不定期按GOMS更新）'!A:I,9,FALSE)</f>
        <v>6932485011537,6932485011544</v>
      </c>
      <c r="H1430" s="27" t="str">
        <f>VLOOKUP(B1430,'大货清单（不定期按GOMS更新）'!A:H,7,0)</f>
        <v>White</v>
      </c>
      <c r="I1430" s="27" t="str">
        <f>VLOOKUP(B1430,'大货清单（不定期按GOMS更新）'!A:F,6,FALSE)</f>
        <v>ACTIVE</v>
      </c>
      <c r="J1430" s="27" t="str">
        <f>VLOOKUP(B1430,'大货清单（不定期按GOMS更新）'!A:K,11,FALSE)</f>
        <v>8.25</v>
      </c>
      <c r="K1430" s="27" t="str">
        <f>VLOOKUP(B1430,'大货清单（不定期按GOMS更新）'!A:N,12,FALSE)</f>
        <v>316</v>
      </c>
      <c r="L1430" s="27" t="str">
        <f>VLOOKUP(B1430,'大货清单（不定期按GOMS更新）'!A:M,13,FALSE)</f>
        <v>290</v>
      </c>
      <c r="M1430" s="27" t="str">
        <f>VLOOKUP(B1430,'大货清单（不定期按GOMS更新）'!A:N,14,FALSE)</f>
        <v>718</v>
      </c>
      <c r="N1430" s="58" t="s">
        <v>15634</v>
      </c>
      <c r="O1430" s="27">
        <f>IFERROR(VLOOKUP(N1430,'散件迭代（不定期更新）'!C:J,8,FALSE),0)</f>
        <v>0</v>
      </c>
      <c r="P1430" s="27">
        <f>IFERROR(VLOOKUP(N1430,'散件（更新）'!B:H,3,FALSE),0)</f>
        <v>0</v>
      </c>
      <c r="Q1430" s="27" t="str">
        <f>VLOOKUP(N1430,'散件（更新）'!B:H,2,FALSE)</f>
        <v>114-25010001</v>
      </c>
      <c r="R1430" s="27" t="str">
        <f>VLOOKUP(N1430,'散件（更新）'!B:H,7,FALSE)</f>
        <v>Dirt Water Tank</v>
      </c>
      <c r="S1430" s="27" t="str">
        <f>VLOOKUP(N1430,'散件（更新）'!B:E,4,FALSE)</f>
        <v>https://tineco-yxzt.oss-accelerate.aliyuncs.com/20250828/huishoutong_1756370741599.jpg</v>
      </c>
      <c r="T1430" s="27" t="s">
        <v>8759</v>
      </c>
      <c r="U1430" s="28" t="str">
        <f>VLOOKUP(N1430,'散件（更新）'!B:G,6,FALSE)</f>
        <v>SP;CL2501-01;回收桶组件</v>
      </c>
      <c r="V1430" s="28">
        <f>VLOOKUP(N1430,'散件（更新）'!B:I,8,FALSE)</f>
        <v>6932485010820</v>
      </c>
    </row>
    <row r="1431" spans="1:22" ht="20.149999999999999" customHeight="1">
      <c r="A1431" s="57">
        <v>46169</v>
      </c>
      <c r="B1431" s="58" t="s">
        <v>7415</v>
      </c>
      <c r="C1431" s="27" t="str">
        <f>VLOOKUP(B1431,'大货清单（不定期按GOMS更新）'!A:H,8,0)</f>
        <v>109-23431301</v>
      </c>
      <c r="D1431" s="27" t="str">
        <f>VLOOKUP(B1431,'大货清单（不定期按GOMS更新）'!A:C,3,0)</f>
        <v>CL2343M-01</v>
      </c>
      <c r="E1431" s="27" t="str">
        <f>VLOOKUP(B1431,'大货清单（不定期按GOMS更新）'!A:H,4,0)</f>
        <v>SE,DE,FR,IT,ES,NL,BE,PL,HK,CL,IL,MA</v>
      </c>
      <c r="F1431" s="27" t="str">
        <f>VLOOKUP(B1431,'大货清单（不定期按GOMS更新）'!A:H,2,0)</f>
        <v>Floor One S9 Artist</v>
      </c>
      <c r="G1431" s="28">
        <f>VLOOKUP(B1431,'大货清单（不定期按GOMS更新）'!A:I,9,FALSE)</f>
        <v>6932485003501</v>
      </c>
      <c r="H1431" s="27" t="str">
        <f>VLOOKUP(B1431,'大货清单（不定期按GOMS更新）'!A:H,7,0)</f>
        <v>BLUE</v>
      </c>
      <c r="I1431" s="27" t="str">
        <f>VLOOKUP(B1431,'大货清单（不定期按GOMS更新）'!A:F,6,FALSE)</f>
        <v>ACTIVE</v>
      </c>
      <c r="J1431" s="27" t="str">
        <f>VLOOKUP(B1431,'大货清单（不定期按GOMS更新）'!A:K,11,FALSE)</f>
        <v>9.9</v>
      </c>
      <c r="K1431" s="27" t="str">
        <f>VLOOKUP(B1431,'大货清单（不定期按GOMS更新）'!A:N,12,FALSE)</f>
        <v>720</v>
      </c>
      <c r="L1431" s="27" t="str">
        <f>VLOOKUP(B1431,'大货清单（不定期按GOMS更新）'!A:M,13,FALSE)</f>
        <v>324</v>
      </c>
      <c r="M1431" s="27" t="str">
        <f>VLOOKUP(B1431,'大货清单（不定期按GOMS更新）'!A:N,14,FALSE)</f>
        <v>286</v>
      </c>
      <c r="N1431" s="58" t="s">
        <v>10190</v>
      </c>
      <c r="O1431" s="27">
        <f>IFERROR(VLOOKUP(N1431,'散件迭代（不定期更新）'!C:J,8,FALSE),0)</f>
        <v>0</v>
      </c>
      <c r="P1431" s="27">
        <f>IFERROR(VLOOKUP(N1431,'散件（更新）'!B:H,3,FALSE),0)</f>
        <v>0</v>
      </c>
      <c r="Q1431" s="27" t="str">
        <f>VLOOKUP(N1431,'散件（更新）'!B:H,2,FALSE)</f>
        <v>114-25400006</v>
      </c>
      <c r="R1431" s="27" t="str">
        <f>VLOOKUP(N1431,'散件（更新）'!B:H,7,FALSE)</f>
        <v>PCBA</v>
      </c>
      <c r="S1431" s="27">
        <f>VLOOKUP(N1431,'散件（更新）'!B:E,4,FALSE)</f>
        <v>0</v>
      </c>
      <c r="T1431" s="27" t="s">
        <v>8759</v>
      </c>
      <c r="U1431" s="28" t="str">
        <f>VLOOKUP(N1431,'散件（更新）'!B:G,6,FALSE)</f>
        <v>SP;CL2540-01;电源转接板组件</v>
      </c>
      <c r="V1431" s="28">
        <f>VLOOKUP(N1431,'散件（更新）'!B:I,8,FALSE)</f>
        <v>6932485009763</v>
      </c>
    </row>
    <row r="1432" spans="1:22" ht="20.149999999999999" customHeight="1">
      <c r="A1432" s="57">
        <v>46169</v>
      </c>
      <c r="B1432" s="58" t="s">
        <v>7427</v>
      </c>
      <c r="C1432" s="27" t="str">
        <f>VLOOKUP(B1432,'大货清单（不定期按GOMS更新）'!A:H,8,0)</f>
        <v>109-23431303</v>
      </c>
      <c r="D1432" s="27" t="str">
        <f>VLOOKUP(B1432,'大货清单（不定期按GOMS更新）'!A:C,3,0)</f>
        <v>CL2343M-03</v>
      </c>
      <c r="E1432" s="27" t="str">
        <f>VLOOKUP(B1432,'大货清单（不定期按GOMS更新）'!A:H,4,0)</f>
        <v>DE,AT,CH,ES,FR,PL,RO,GR,CZ,NL,LT,IT,HU,UA</v>
      </c>
      <c r="F1432" s="27" t="str">
        <f>VLOOKUP(B1432,'大货清单（不定期按GOMS更新）'!A:H,2,0)</f>
        <v>Floor One S9 Artist Premium</v>
      </c>
      <c r="G1432" s="28" t="str">
        <f>VLOOKUP(B1432,'大货清单（不定期按GOMS更新）'!A:I,9,FALSE)</f>
        <v>6932485001934,	 6932485001934</v>
      </c>
      <c r="H1432" s="27" t="str">
        <f>VLOOKUP(B1432,'大货清单（不定期按GOMS更新）'!A:H,7,0)</f>
        <v>SILVER</v>
      </c>
      <c r="I1432" s="27" t="str">
        <f>VLOOKUP(B1432,'大货清单（不定期按GOMS更新）'!A:F,6,FALSE)</f>
        <v>ACTIVE</v>
      </c>
      <c r="J1432" s="27" t="str">
        <f>VLOOKUP(B1432,'大货清单（不定期按GOMS更新）'!A:K,11,FALSE)</f>
        <v>10.4</v>
      </c>
      <c r="K1432" s="27" t="str">
        <f>VLOOKUP(B1432,'大货清单（不定期按GOMS更新）'!A:N,12,FALSE)</f>
        <v>720</v>
      </c>
      <c r="L1432" s="27" t="str">
        <f>VLOOKUP(B1432,'大货清单（不定期按GOMS更新）'!A:M,13,FALSE)</f>
        <v>324</v>
      </c>
      <c r="M1432" s="27" t="str">
        <f>VLOOKUP(B1432,'大货清单（不定期按GOMS更新）'!A:N,14,FALSE)</f>
        <v>288</v>
      </c>
      <c r="N1432" s="58" t="s">
        <v>10190</v>
      </c>
      <c r="O1432" s="27">
        <f>IFERROR(VLOOKUP(N1432,'散件迭代（不定期更新）'!C:J,8,FALSE),0)</f>
        <v>0</v>
      </c>
      <c r="P1432" s="27">
        <f>IFERROR(VLOOKUP(N1432,'散件（更新）'!B:H,3,FALSE),0)</f>
        <v>0</v>
      </c>
      <c r="Q1432" s="27" t="str">
        <f>VLOOKUP(N1432,'散件（更新）'!B:H,2,FALSE)</f>
        <v>114-25400006</v>
      </c>
      <c r="R1432" s="27" t="str">
        <f>VLOOKUP(N1432,'散件（更新）'!B:H,7,FALSE)</f>
        <v>PCBA</v>
      </c>
      <c r="S1432" s="27">
        <f>VLOOKUP(N1432,'散件（更新）'!B:E,4,FALSE)</f>
        <v>0</v>
      </c>
      <c r="T1432" s="27" t="s">
        <v>8759</v>
      </c>
      <c r="U1432" s="28" t="str">
        <f>VLOOKUP(N1432,'散件（更新）'!B:G,6,FALSE)</f>
        <v>SP;CL2540-01;电源转接板组件</v>
      </c>
      <c r="V1432" s="28">
        <f>VLOOKUP(N1432,'散件（更新）'!B:I,8,FALSE)</f>
        <v>6932485009763</v>
      </c>
    </row>
    <row r="1433" spans="1:22" ht="20.149999999999999" customHeight="1">
      <c r="A1433" s="57">
        <v>46169</v>
      </c>
      <c r="B1433" s="58" t="s">
        <v>13690</v>
      </c>
      <c r="C1433" s="27" t="str">
        <f>VLOOKUP(B1433,'大货清单（不定期按GOMS更新）'!A:H,8,0)</f>
        <v>109-25331501</v>
      </c>
      <c r="D1433" s="27" t="str">
        <f>VLOOKUP(B1433,'大货清单（不定期按GOMS更新）'!A:C,3,0)</f>
        <v>CL2533O-01</v>
      </c>
      <c r="E1433" s="27" t="str">
        <f>VLOOKUP(B1433,'大货清单（不定期按GOMS更新）'!A:H,4,0)</f>
        <v>GB</v>
      </c>
      <c r="F1433" s="27" t="str">
        <f>VLOOKUP(B1433,'大货清单（不定期按GOMS更新）'!A:H,2,0)</f>
        <v>Floor one S7 stretch steam</v>
      </c>
      <c r="G1433" s="28">
        <f>VLOOKUP(B1433,'大货清单（不定期按GOMS更新）'!A:I,9,FALSE)</f>
        <v>6932485011360</v>
      </c>
      <c r="H1433" s="27" t="str">
        <f>VLOOKUP(B1433,'大货清单（不定期按GOMS更新）'!A:H,7,0)</f>
        <v>黑色</v>
      </c>
      <c r="I1433" s="27" t="str">
        <f>VLOOKUP(B1433,'大货清单（不定期按GOMS更新）'!A:F,6,FALSE)</f>
        <v>GTM</v>
      </c>
      <c r="J1433" s="27" t="str">
        <f>VLOOKUP(B1433,'大货清单（不定期按GOMS更新）'!A:K,11,FALSE)</f>
        <v>10.2</v>
      </c>
      <c r="K1433" s="27" t="str">
        <f>VLOOKUP(B1433,'大货清单（不定期按GOMS更新）'!A:N,12,FALSE)</f>
        <v>734</v>
      </c>
      <c r="L1433" s="27" t="str">
        <f>VLOOKUP(B1433,'大货清单（不定期按GOMS更新）'!A:M,13,FALSE)</f>
        <v>324</v>
      </c>
      <c r="M1433" s="27" t="str">
        <f>VLOOKUP(B1433,'大货清单（不定期按GOMS更新）'!A:N,14,FALSE)</f>
        <v>288</v>
      </c>
      <c r="N1433" s="58" t="s">
        <v>8082</v>
      </c>
      <c r="O1433" s="27">
        <f>IFERROR(VLOOKUP(N1433,'散件迭代（不定期更新）'!C:J,8,FALSE),0)</f>
        <v>0</v>
      </c>
      <c r="P1433" s="27" t="str">
        <f>IFERROR(VLOOKUP(N1433,'散件（更新）'!B:H,3,FALSE),0)</f>
        <v/>
      </c>
      <c r="Q1433" s="27" t="str">
        <f>VLOOKUP(N1433,'散件（更新）'!B:H,2,FALSE)</f>
        <v>114-23761801</v>
      </c>
      <c r="R1433" s="27" t="str">
        <f>VLOOKUP(N1433,'散件（更新）'!B:H,7,FALSE)</f>
        <v>Brush Roller</v>
      </c>
      <c r="S1433" s="27" t="str">
        <f>VLOOKUP(N1433,'散件（更新）'!B:E,4,FALSE)</f>
        <v>https://tineco-yxzt.oss-accelerate.aliyuncs.com/20241219/weixintupian_20241114110949_1734578233397.jpg</v>
      </c>
      <c r="T1433" s="27" t="s">
        <v>8759</v>
      </c>
      <c r="U1433" s="28" t="str">
        <f>VLOOKUP(N1433,'散件（更新）'!B:G,6,FALSE)</f>
        <v>耐热滚刷组件</v>
      </c>
      <c r="V1433" s="28">
        <f>VLOOKUP(N1433,'散件（更新）'!B:I,8,FALSE)</f>
        <v>6932485002405</v>
      </c>
    </row>
    <row r="1434" spans="1:22" ht="20.149999999999999" customHeight="1">
      <c r="A1434" s="57">
        <v>46169</v>
      </c>
      <c r="B1434" s="58" t="s">
        <v>13690</v>
      </c>
      <c r="C1434" s="27" t="str">
        <f>VLOOKUP(B1434,'大货清单（不定期按GOMS更新）'!A:H,8,0)</f>
        <v>109-25331501</v>
      </c>
      <c r="D1434" s="27" t="str">
        <f>VLOOKUP(B1434,'大货清单（不定期按GOMS更新）'!A:C,3,0)</f>
        <v>CL2533O-01</v>
      </c>
      <c r="E1434" s="27" t="str">
        <f>VLOOKUP(B1434,'大货清单（不定期按GOMS更新）'!A:H,4,0)</f>
        <v>GB</v>
      </c>
      <c r="F1434" s="27" t="str">
        <f>VLOOKUP(B1434,'大货清单（不定期按GOMS更新）'!A:H,2,0)</f>
        <v>Floor one S7 stretch steam</v>
      </c>
      <c r="G1434" s="28">
        <f>VLOOKUP(B1434,'大货清单（不定期按GOMS更新）'!A:I,9,FALSE)</f>
        <v>6932485011360</v>
      </c>
      <c r="H1434" s="27" t="str">
        <f>VLOOKUP(B1434,'大货清单（不定期按GOMS更新）'!A:H,7,0)</f>
        <v>黑色</v>
      </c>
      <c r="I1434" s="27" t="str">
        <f>VLOOKUP(B1434,'大货清单（不定期按GOMS更新）'!A:F,6,FALSE)</f>
        <v>GTM</v>
      </c>
      <c r="J1434" s="27" t="str">
        <f>VLOOKUP(B1434,'大货清单（不定期按GOMS更新）'!A:K,11,FALSE)</f>
        <v>10.2</v>
      </c>
      <c r="K1434" s="27" t="str">
        <f>VLOOKUP(B1434,'大货清单（不定期按GOMS更新）'!A:N,12,FALSE)</f>
        <v>734</v>
      </c>
      <c r="L1434" s="27" t="str">
        <f>VLOOKUP(B1434,'大货清单（不定期按GOMS更新）'!A:M,13,FALSE)</f>
        <v>324</v>
      </c>
      <c r="M1434" s="27" t="str">
        <f>VLOOKUP(B1434,'大货清单（不定期按GOMS更新）'!A:N,14,FALSE)</f>
        <v>288</v>
      </c>
      <c r="N1434" s="58" t="s">
        <v>7530</v>
      </c>
      <c r="O1434" s="27" t="str">
        <f>IFERROR(VLOOKUP(N1434,'散件迭代（不定期更新）'!C:J,8,FALSE),0)</f>
        <v>A64</v>
      </c>
      <c r="P1434" s="27">
        <f>IFERROR(VLOOKUP(N1434,'散件（更新）'!B:H,3,FALSE),0)</f>
        <v>0</v>
      </c>
      <c r="Q1434" s="27" t="str">
        <f>VLOOKUP(N1434,'散件（更新）'!B:H,2,FALSE)</f>
        <v>114-23280222</v>
      </c>
      <c r="R1434" s="27" t="str">
        <f>VLOOKUP(N1434,'散件（更新）'!B:H,7,FALSE)</f>
        <v>HEPA Assy</v>
      </c>
      <c r="S1434" s="27" t="str">
        <f>VLOOKUP(N1434,'散件（更新）'!B:E,4,FALSE)</f>
        <v>https://tineco-yxzt.oss-accelerate.aliyuncs.com/20240822/HEPA_1724286749680.jpg</v>
      </c>
      <c r="T1434" s="27" t="s">
        <v>8759</v>
      </c>
      <c r="U1434" s="28" t="str">
        <f>VLOOKUP(N1434,'散件（更新）'!B:G,6,FALSE)</f>
        <v>回收桶过滤器组件</v>
      </c>
      <c r="V1434" s="28">
        <f>VLOOKUP(N1434,'散件（更新）'!B:I,8,FALSE)</f>
        <v>6932485000470</v>
      </c>
    </row>
    <row r="1435" spans="1:22" ht="20.149999999999999" customHeight="1">
      <c r="A1435" s="57">
        <v>46169</v>
      </c>
      <c r="B1435" s="58" t="s">
        <v>13690</v>
      </c>
      <c r="C1435" s="27" t="str">
        <f>VLOOKUP(B1435,'大货清单（不定期按GOMS更新）'!A:H,8,0)</f>
        <v>109-25331501</v>
      </c>
      <c r="D1435" s="27" t="str">
        <f>VLOOKUP(B1435,'大货清单（不定期按GOMS更新）'!A:C,3,0)</f>
        <v>CL2533O-01</v>
      </c>
      <c r="E1435" s="27" t="str">
        <f>VLOOKUP(B1435,'大货清单（不定期按GOMS更新）'!A:H,4,0)</f>
        <v>GB</v>
      </c>
      <c r="F1435" s="27" t="str">
        <f>VLOOKUP(B1435,'大货清单（不定期按GOMS更新）'!A:H,2,0)</f>
        <v>Floor one S7 stretch steam</v>
      </c>
      <c r="G1435" s="28">
        <f>VLOOKUP(B1435,'大货清单（不定期按GOMS更新）'!A:I,9,FALSE)</f>
        <v>6932485011360</v>
      </c>
      <c r="H1435" s="27" t="str">
        <f>VLOOKUP(B1435,'大货清单（不定期按GOMS更新）'!A:H,7,0)</f>
        <v>黑色</v>
      </c>
      <c r="I1435" s="27" t="str">
        <f>VLOOKUP(B1435,'大货清单（不定期按GOMS更新）'!A:F,6,FALSE)</f>
        <v>GTM</v>
      </c>
      <c r="J1435" s="27" t="str">
        <f>VLOOKUP(B1435,'大货清单（不定期按GOMS更新）'!A:K,11,FALSE)</f>
        <v>10.2</v>
      </c>
      <c r="K1435" s="27" t="str">
        <f>VLOOKUP(B1435,'大货清单（不定期按GOMS更新）'!A:N,12,FALSE)</f>
        <v>734</v>
      </c>
      <c r="L1435" s="27" t="str">
        <f>VLOOKUP(B1435,'大货清单（不定期按GOMS更新）'!A:M,13,FALSE)</f>
        <v>324</v>
      </c>
      <c r="M1435" s="27" t="str">
        <f>VLOOKUP(B1435,'大货清单（不定期按GOMS更新）'!A:N,14,FALSE)</f>
        <v>288</v>
      </c>
      <c r="N1435" s="58" t="s">
        <v>7911</v>
      </c>
      <c r="O1435" s="27">
        <f>IFERROR(VLOOKUP(N1435,'散件迭代（不定期更新）'!C:J,8,FALSE),0)</f>
        <v>0</v>
      </c>
      <c r="P1435" s="27" t="str">
        <f>IFERROR(VLOOKUP(N1435,'散件（更新）'!B:H,3,FALSE),0)</f>
        <v/>
      </c>
      <c r="Q1435" s="27" t="str">
        <f>VLOOKUP(N1435,'散件（更新）'!B:H,2,FALSE)</f>
        <v>114-23432216</v>
      </c>
      <c r="R1435" s="27" t="str">
        <f>VLOOKUP(N1435,'散件（更新）'!B:H,7,FALSE)</f>
        <v>Wire</v>
      </c>
      <c r="S1435" s="27" t="str">
        <f>VLOOKUP(N1435,'散件（更新）'!B:E,4,FALSE)</f>
        <v>https://tineco-yxzt.oss-accelerate.aliyuncs.com/20250429/jishenchongdiandaoxianzujian_1745918590082.png</v>
      </c>
      <c r="T1435" s="27" t="s">
        <v>8759</v>
      </c>
      <c r="U1435" s="28" t="str">
        <f>VLOOKUP(N1435,'散件（更新）'!B:G,6,FALSE)</f>
        <v>SP;CL2343V-01;地刷充电导线组件</v>
      </c>
      <c r="V1435" s="28">
        <f>VLOOKUP(N1435,'散件（更新）'!B:I,8,FALSE)</f>
        <v>6932485006052</v>
      </c>
    </row>
    <row r="1436" spans="1:22" ht="20.149999999999999" customHeight="1">
      <c r="A1436" s="57">
        <v>46169</v>
      </c>
      <c r="B1436" s="58" t="s">
        <v>13690</v>
      </c>
      <c r="C1436" s="27" t="str">
        <f>VLOOKUP(B1436,'大货清单（不定期按GOMS更新）'!A:H,8,0)</f>
        <v>109-25331501</v>
      </c>
      <c r="D1436" s="27" t="str">
        <f>VLOOKUP(B1436,'大货清单（不定期按GOMS更新）'!A:C,3,0)</f>
        <v>CL2533O-01</v>
      </c>
      <c r="E1436" s="27" t="str">
        <f>VLOOKUP(B1436,'大货清单（不定期按GOMS更新）'!A:H,4,0)</f>
        <v>GB</v>
      </c>
      <c r="F1436" s="27" t="str">
        <f>VLOOKUP(B1436,'大货清单（不定期按GOMS更新）'!A:H,2,0)</f>
        <v>Floor one S7 stretch steam</v>
      </c>
      <c r="G1436" s="28">
        <f>VLOOKUP(B1436,'大货清单（不定期按GOMS更新）'!A:I,9,FALSE)</f>
        <v>6932485011360</v>
      </c>
      <c r="H1436" s="27" t="str">
        <f>VLOOKUP(B1436,'大货清单（不定期按GOMS更新）'!A:H,7,0)</f>
        <v>黑色</v>
      </c>
      <c r="I1436" s="27" t="str">
        <f>VLOOKUP(B1436,'大货清单（不定期按GOMS更新）'!A:F,6,FALSE)</f>
        <v>GTM</v>
      </c>
      <c r="J1436" s="27" t="str">
        <f>VLOOKUP(B1436,'大货清单（不定期按GOMS更新）'!A:K,11,FALSE)</f>
        <v>10.2</v>
      </c>
      <c r="K1436" s="27" t="str">
        <f>VLOOKUP(B1436,'大货清单（不定期按GOMS更新）'!A:N,12,FALSE)</f>
        <v>734</v>
      </c>
      <c r="L1436" s="27" t="str">
        <f>VLOOKUP(B1436,'大货清单（不定期按GOMS更新）'!A:M,13,FALSE)</f>
        <v>324</v>
      </c>
      <c r="M1436" s="27" t="str">
        <f>VLOOKUP(B1436,'大货清单（不定期按GOMS更新）'!A:N,14,FALSE)</f>
        <v>288</v>
      </c>
      <c r="N1436" s="58" t="s">
        <v>8063</v>
      </c>
      <c r="O1436" s="27">
        <f>IFERROR(VLOOKUP(N1436,'散件迭代（不定期更新）'!C:J,8,FALSE),0)</f>
        <v>0</v>
      </c>
      <c r="P1436" s="27" t="str">
        <f>IFERROR(VLOOKUP(N1436,'散件（更新）'!B:H,3,FALSE),0)</f>
        <v/>
      </c>
      <c r="Q1436" s="27" t="str">
        <f>VLOOKUP(N1436,'散件（更新）'!B:H,2,FALSE)</f>
        <v>114-23432215</v>
      </c>
      <c r="R1436" s="27" t="str">
        <f>VLOOKUP(N1436,'散件（更新）'!B:H,7,FALSE)</f>
        <v>Switch</v>
      </c>
      <c r="S1436" s="27" t="str">
        <f>VLOOKUP(N1436,'散件（更新）'!B:E,4,FALSE)</f>
        <v>https://tineco-yxzt.oss-accelerate.aliyuncs.com/20250429/microSwitch_1745917658849.png</v>
      </c>
      <c r="T1436" s="27" t="s">
        <v>8759</v>
      </c>
      <c r="U1436" s="28" t="str">
        <f>VLOOKUP(N1436,'散件（更新）'!B:G,6,FALSE)</f>
        <v>SP;CL2343V-01;微动开关组件</v>
      </c>
      <c r="V1436" s="28">
        <f>VLOOKUP(N1436,'散件（更新）'!B:I,8,FALSE)</f>
        <v>6932485006045</v>
      </c>
    </row>
    <row r="1437" spans="1:22" ht="20.149999999999999" customHeight="1">
      <c r="A1437" s="57">
        <v>46169</v>
      </c>
      <c r="B1437" s="58" t="s">
        <v>13690</v>
      </c>
      <c r="C1437" s="27" t="str">
        <f>VLOOKUP(B1437,'大货清单（不定期按GOMS更新）'!A:H,8,0)</f>
        <v>109-25331501</v>
      </c>
      <c r="D1437" s="27" t="str">
        <f>VLOOKUP(B1437,'大货清单（不定期按GOMS更新）'!A:C,3,0)</f>
        <v>CL2533O-01</v>
      </c>
      <c r="E1437" s="27" t="str">
        <f>VLOOKUP(B1437,'大货清单（不定期按GOMS更新）'!A:H,4,0)</f>
        <v>GB</v>
      </c>
      <c r="F1437" s="27" t="str">
        <f>VLOOKUP(B1437,'大货清单（不定期按GOMS更新）'!A:H,2,0)</f>
        <v>Floor one S7 stretch steam</v>
      </c>
      <c r="G1437" s="28">
        <f>VLOOKUP(B1437,'大货清单（不定期按GOMS更新）'!A:I,9,FALSE)</f>
        <v>6932485011360</v>
      </c>
      <c r="H1437" s="27" t="str">
        <f>VLOOKUP(B1437,'大货清单（不定期按GOMS更新）'!A:H,7,0)</f>
        <v>黑色</v>
      </c>
      <c r="I1437" s="27" t="str">
        <f>VLOOKUP(B1437,'大货清单（不定期按GOMS更新）'!A:F,6,FALSE)</f>
        <v>GTM</v>
      </c>
      <c r="J1437" s="27" t="str">
        <f>VLOOKUP(B1437,'大货清单（不定期按GOMS更新）'!A:K,11,FALSE)</f>
        <v>10.2</v>
      </c>
      <c r="K1437" s="27" t="str">
        <f>VLOOKUP(B1437,'大货清单（不定期按GOMS更新）'!A:N,12,FALSE)</f>
        <v>734</v>
      </c>
      <c r="L1437" s="27" t="str">
        <f>VLOOKUP(B1437,'大货清单（不定期按GOMS更新）'!A:M,13,FALSE)</f>
        <v>324</v>
      </c>
      <c r="M1437" s="27" t="str">
        <f>VLOOKUP(B1437,'大货清单（不定期按GOMS更新）'!A:N,14,FALSE)</f>
        <v>288</v>
      </c>
      <c r="N1437" s="58" t="s">
        <v>8108</v>
      </c>
      <c r="O1437" s="27">
        <f>IFERROR(VLOOKUP(N1437,'散件迭代（不定期更新）'!C:J,8,FALSE),0)</f>
        <v>0</v>
      </c>
      <c r="P1437" s="27" t="str">
        <f>IFERROR(VLOOKUP(N1437,'散件（更新）'!B:H,3,FALSE),0)</f>
        <v/>
      </c>
      <c r="Q1437" s="27" t="str">
        <f>VLOOKUP(N1437,'散件（更新）'!B:H,2,FALSE)</f>
        <v>114-23431321</v>
      </c>
      <c r="R1437" s="27" t="str">
        <f>VLOOKUP(N1437,'散件（更新）'!B:H,7,FALSE)</f>
        <v>Motor</v>
      </c>
      <c r="S1437" s="27" t="str">
        <f>VLOOKUP(N1437,'散件（更新）'!B:E,4,FALSE)</f>
        <v>https://tineco-yxzt.oss-accelerate.aliyuncs.com/20250116/21-dishuadianji_1736999028647.png</v>
      </c>
      <c r="T1437" s="27" t="s">
        <v>8759</v>
      </c>
      <c r="U1437" s="28" t="str">
        <f>VLOOKUP(N1437,'散件（更新）'!B:G,6,FALSE)</f>
        <v>地刷电机</v>
      </c>
      <c r="V1437" s="28">
        <f>VLOOKUP(N1437,'散件（更新）'!B:I,8,FALSE)</f>
        <v>6932485003440</v>
      </c>
    </row>
    <row r="1438" spans="1:22" ht="20.149999999999999" customHeight="1">
      <c r="A1438" s="57">
        <v>46169</v>
      </c>
      <c r="B1438" s="58" t="s">
        <v>13690</v>
      </c>
      <c r="C1438" s="27" t="str">
        <f>VLOOKUP(B1438,'大货清单（不定期按GOMS更新）'!A:H,8,0)</f>
        <v>109-25331501</v>
      </c>
      <c r="D1438" s="27" t="str">
        <f>VLOOKUP(B1438,'大货清单（不定期按GOMS更新）'!A:C,3,0)</f>
        <v>CL2533O-01</v>
      </c>
      <c r="E1438" s="27" t="str">
        <f>VLOOKUP(B1438,'大货清单（不定期按GOMS更新）'!A:H,4,0)</f>
        <v>GB</v>
      </c>
      <c r="F1438" s="27" t="str">
        <f>VLOOKUP(B1438,'大货清单（不定期按GOMS更新）'!A:H,2,0)</f>
        <v>Floor one S7 stretch steam</v>
      </c>
      <c r="G1438" s="28">
        <f>VLOOKUP(B1438,'大货清单（不定期按GOMS更新）'!A:I,9,FALSE)</f>
        <v>6932485011360</v>
      </c>
      <c r="H1438" s="27" t="str">
        <f>VLOOKUP(B1438,'大货清单（不定期按GOMS更新）'!A:H,7,0)</f>
        <v>黑色</v>
      </c>
      <c r="I1438" s="27" t="str">
        <f>VLOOKUP(B1438,'大货清单（不定期按GOMS更新）'!A:F,6,FALSE)</f>
        <v>GTM</v>
      </c>
      <c r="J1438" s="27" t="str">
        <f>VLOOKUP(B1438,'大货清单（不定期按GOMS更新）'!A:K,11,FALSE)</f>
        <v>10.2</v>
      </c>
      <c r="K1438" s="27" t="str">
        <f>VLOOKUP(B1438,'大货清单（不定期按GOMS更新）'!A:N,12,FALSE)</f>
        <v>734</v>
      </c>
      <c r="L1438" s="27" t="str">
        <f>VLOOKUP(B1438,'大货清单（不定期按GOMS更新）'!A:M,13,FALSE)</f>
        <v>324</v>
      </c>
      <c r="M1438" s="27" t="str">
        <f>VLOOKUP(B1438,'大货清单（不定期按GOMS更新）'!A:N,14,FALSE)</f>
        <v>288</v>
      </c>
      <c r="N1438" s="58" t="s">
        <v>7811</v>
      </c>
      <c r="O1438" s="27">
        <f>IFERROR(VLOOKUP(N1438,'散件迭代（不定期更新）'!C:J,8,FALSE),0)</f>
        <v>0</v>
      </c>
      <c r="P1438" s="27" t="str">
        <f>IFERROR(VLOOKUP(N1438,'散件（更新）'!B:H,3,FALSE),0)</f>
        <v/>
      </c>
      <c r="Q1438" s="27" t="str">
        <f>VLOOKUP(N1438,'散件（更新）'!B:H,2,FALSE)</f>
        <v>114-23761812</v>
      </c>
      <c r="R1438" s="27" t="str">
        <f>VLOOKUP(N1438,'散件（更新）'!B:H,7,FALSE)</f>
        <v>Scraper</v>
      </c>
      <c r="S1438" s="27" t="str">
        <f>VLOOKUP(N1438,'散件（更新）'!B:E,4,FALSE)</f>
        <v>https://tineco-yxzt.oss-accelerate.aliyuncs.com/20241219/11_1734589750208.jpg</v>
      </c>
      <c r="T1438" s="27" t="s">
        <v>8759</v>
      </c>
      <c r="U1438" s="28" t="str">
        <f>VLOOKUP(N1438,'散件（更新）'!B:G,6,FALSE)</f>
        <v>刮条组件</v>
      </c>
      <c r="V1438" s="28">
        <f>VLOOKUP(N1438,'散件（更新）'!B:I,8,FALSE)</f>
        <v>6932485002528</v>
      </c>
    </row>
    <row r="1439" spans="1:22" ht="20.149999999999999" customHeight="1">
      <c r="A1439" s="57">
        <v>46169</v>
      </c>
      <c r="B1439" s="58" t="s">
        <v>13690</v>
      </c>
      <c r="C1439" s="27" t="str">
        <f>VLOOKUP(B1439,'大货清单（不定期按GOMS更新）'!A:H,8,0)</f>
        <v>109-25331501</v>
      </c>
      <c r="D1439" s="27" t="str">
        <f>VLOOKUP(B1439,'大货清单（不定期按GOMS更新）'!A:C,3,0)</f>
        <v>CL2533O-01</v>
      </c>
      <c r="E1439" s="27" t="str">
        <f>VLOOKUP(B1439,'大货清单（不定期按GOMS更新）'!A:H,4,0)</f>
        <v>GB</v>
      </c>
      <c r="F1439" s="27" t="str">
        <f>VLOOKUP(B1439,'大货清单（不定期按GOMS更新）'!A:H,2,0)</f>
        <v>Floor one S7 stretch steam</v>
      </c>
      <c r="G1439" s="28">
        <f>VLOOKUP(B1439,'大货清单（不定期按GOMS更新）'!A:I,9,FALSE)</f>
        <v>6932485011360</v>
      </c>
      <c r="H1439" s="27" t="str">
        <f>VLOOKUP(B1439,'大货清单（不定期按GOMS更新）'!A:H,7,0)</f>
        <v>黑色</v>
      </c>
      <c r="I1439" s="27" t="str">
        <f>VLOOKUP(B1439,'大货清单（不定期按GOMS更新）'!A:F,6,FALSE)</f>
        <v>GTM</v>
      </c>
      <c r="J1439" s="27" t="str">
        <f>VLOOKUP(B1439,'大货清单（不定期按GOMS更新）'!A:K,11,FALSE)</f>
        <v>10.2</v>
      </c>
      <c r="K1439" s="27" t="str">
        <f>VLOOKUP(B1439,'大货清单（不定期按GOMS更新）'!A:N,12,FALSE)</f>
        <v>734</v>
      </c>
      <c r="L1439" s="27" t="str">
        <f>VLOOKUP(B1439,'大货清单（不定期按GOMS更新）'!A:M,13,FALSE)</f>
        <v>324</v>
      </c>
      <c r="M1439" s="27" t="str">
        <f>VLOOKUP(B1439,'大货清单（不定期按GOMS更新）'!A:N,14,FALSE)</f>
        <v>288</v>
      </c>
      <c r="N1439" s="58" t="s">
        <v>7915</v>
      </c>
      <c r="O1439" s="27">
        <f>IFERROR(VLOOKUP(N1439,'散件迭代（不定期更新）'!C:J,8,FALSE),0)</f>
        <v>0</v>
      </c>
      <c r="P1439" s="27" t="str">
        <f>IFERROR(VLOOKUP(N1439,'散件（更新）'!B:H,3,FALSE),0)</f>
        <v/>
      </c>
      <c r="Q1439" s="27" t="str">
        <f>VLOOKUP(N1439,'散件（更新）'!B:H,2,FALSE)</f>
        <v>114-23432209</v>
      </c>
      <c r="R1439" s="27" t="str">
        <f>VLOOKUP(N1439,'散件（更新）'!B:H,7,FALSE)</f>
        <v>Sensor</v>
      </c>
      <c r="S1439" s="27" t="str">
        <f>VLOOKUP(N1439,'散件（更新）'!B:E,4,FALSE)</f>
        <v>https://tineco-yxzt.oss-accelerate.aliyuncs.com/20250429/waterlevelsensor_1745916381849.png</v>
      </c>
      <c r="T1439" s="27" t="s">
        <v>8759</v>
      </c>
      <c r="U1439" s="28" t="str">
        <f>VLOOKUP(N1439,'散件（更新）'!B:G,6,FALSE)</f>
        <v>SP;CL2343V-01;光电传感器组件（蒸汽）</v>
      </c>
      <c r="V1439" s="28">
        <f>VLOOKUP(N1439,'散件（更新）'!B:I,8,FALSE)</f>
        <v>6932485005987</v>
      </c>
    </row>
    <row r="1440" spans="1:22" ht="20.149999999999999" customHeight="1">
      <c r="A1440" s="57">
        <v>46169</v>
      </c>
      <c r="B1440" s="58" t="s">
        <v>13690</v>
      </c>
      <c r="C1440" s="27" t="str">
        <f>VLOOKUP(B1440,'大货清单（不定期按GOMS更新）'!A:H,8,0)</f>
        <v>109-25331501</v>
      </c>
      <c r="D1440" s="27" t="str">
        <f>VLOOKUP(B1440,'大货清单（不定期按GOMS更新）'!A:C,3,0)</f>
        <v>CL2533O-01</v>
      </c>
      <c r="E1440" s="27" t="str">
        <f>VLOOKUP(B1440,'大货清单（不定期按GOMS更新）'!A:H,4,0)</f>
        <v>GB</v>
      </c>
      <c r="F1440" s="27" t="str">
        <f>VLOOKUP(B1440,'大货清单（不定期按GOMS更新）'!A:H,2,0)</f>
        <v>Floor one S7 stretch steam</v>
      </c>
      <c r="G1440" s="28">
        <f>VLOOKUP(B1440,'大货清单（不定期按GOMS更新）'!A:I,9,FALSE)</f>
        <v>6932485011360</v>
      </c>
      <c r="H1440" s="27" t="str">
        <f>VLOOKUP(B1440,'大货清单（不定期按GOMS更新）'!A:H,7,0)</f>
        <v>黑色</v>
      </c>
      <c r="I1440" s="27" t="str">
        <f>VLOOKUP(B1440,'大货清单（不定期按GOMS更新）'!A:F,6,FALSE)</f>
        <v>GTM</v>
      </c>
      <c r="J1440" s="27" t="str">
        <f>VLOOKUP(B1440,'大货清单（不定期按GOMS更新）'!A:K,11,FALSE)</f>
        <v>10.2</v>
      </c>
      <c r="K1440" s="27" t="str">
        <f>VLOOKUP(B1440,'大货清单（不定期按GOMS更新）'!A:N,12,FALSE)</f>
        <v>734</v>
      </c>
      <c r="L1440" s="27" t="str">
        <f>VLOOKUP(B1440,'大货清单（不定期按GOMS更新）'!A:M,13,FALSE)</f>
        <v>324</v>
      </c>
      <c r="M1440" s="27" t="str">
        <f>VLOOKUP(B1440,'大货清单（不定期按GOMS更新）'!A:N,14,FALSE)</f>
        <v>288</v>
      </c>
      <c r="N1440" s="58" t="s">
        <v>7890</v>
      </c>
      <c r="O1440" s="27">
        <f>IFERROR(VLOOKUP(N1440,'散件迭代（不定期更新）'!C:J,8,FALSE),0)</f>
        <v>0</v>
      </c>
      <c r="P1440" s="27" t="str">
        <f>IFERROR(VLOOKUP(N1440,'散件（更新）'!B:H,3,FALSE),0)</f>
        <v/>
      </c>
      <c r="Q1440" s="27" t="str">
        <f>VLOOKUP(N1440,'散件（更新）'!B:H,2,FALSE)</f>
        <v>114-23432205</v>
      </c>
      <c r="R1440" s="27" t="str">
        <f>VLOOKUP(N1440,'散件（更新）'!B:H,7,FALSE)</f>
        <v>Pump</v>
      </c>
      <c r="S1440" s="27" t="str">
        <f>VLOOKUP(N1440,'散件（更新）'!B:E,4,FALSE)</f>
        <v>https://tineco-yxzt.oss-accelerate.aliyuncs.com/20250429/pumpzhengqibengzujian_1745913077506.png</v>
      </c>
      <c r="T1440" s="27" t="s">
        <v>8759</v>
      </c>
      <c r="U1440" s="28" t="str">
        <f>VLOOKUP(N1440,'散件（更新）'!B:G,6,FALSE)</f>
        <v>SP;CL2343V-01;蒸汽泵组件</v>
      </c>
      <c r="V1440" s="28">
        <f>VLOOKUP(N1440,'散件（更新）'!B:I,8,FALSE)</f>
        <v>6932485005949</v>
      </c>
    </row>
    <row r="1441" spans="1:22" ht="20.149999999999999" customHeight="1">
      <c r="A1441" s="57">
        <v>46169</v>
      </c>
      <c r="B1441" s="58" t="s">
        <v>13690</v>
      </c>
      <c r="C1441" s="27" t="str">
        <f>VLOOKUP(B1441,'大货清单（不定期按GOMS更新）'!A:H,8,0)</f>
        <v>109-25331501</v>
      </c>
      <c r="D1441" s="27" t="str">
        <f>VLOOKUP(B1441,'大货清单（不定期按GOMS更新）'!A:C,3,0)</f>
        <v>CL2533O-01</v>
      </c>
      <c r="E1441" s="27" t="str">
        <f>VLOOKUP(B1441,'大货清单（不定期按GOMS更新）'!A:H,4,0)</f>
        <v>GB</v>
      </c>
      <c r="F1441" s="27" t="str">
        <f>VLOOKUP(B1441,'大货清单（不定期按GOMS更新）'!A:H,2,0)</f>
        <v>Floor one S7 stretch steam</v>
      </c>
      <c r="G1441" s="28">
        <f>VLOOKUP(B1441,'大货清单（不定期按GOMS更新）'!A:I,9,FALSE)</f>
        <v>6932485011360</v>
      </c>
      <c r="H1441" s="27" t="str">
        <f>VLOOKUP(B1441,'大货清单（不定期按GOMS更新）'!A:H,7,0)</f>
        <v>黑色</v>
      </c>
      <c r="I1441" s="27" t="str">
        <f>VLOOKUP(B1441,'大货清单（不定期按GOMS更新）'!A:F,6,FALSE)</f>
        <v>GTM</v>
      </c>
      <c r="J1441" s="27" t="str">
        <f>VLOOKUP(B1441,'大货清单（不定期按GOMS更新）'!A:K,11,FALSE)</f>
        <v>10.2</v>
      </c>
      <c r="K1441" s="27" t="str">
        <f>VLOOKUP(B1441,'大货清单（不定期按GOMS更新）'!A:N,12,FALSE)</f>
        <v>734</v>
      </c>
      <c r="L1441" s="27" t="str">
        <f>VLOOKUP(B1441,'大货清单（不定期按GOMS更新）'!A:M,13,FALSE)</f>
        <v>324</v>
      </c>
      <c r="M1441" s="27" t="str">
        <f>VLOOKUP(B1441,'大货清单（不定期按GOMS更新）'!A:N,14,FALSE)</f>
        <v>288</v>
      </c>
      <c r="N1441" s="58" t="s">
        <v>8164</v>
      </c>
      <c r="O1441" s="27">
        <f>IFERROR(VLOOKUP(N1441,'散件迭代（不定期更新）'!C:J,8,FALSE),0)</f>
        <v>0</v>
      </c>
      <c r="P1441" s="27" t="str">
        <f>IFERROR(VLOOKUP(N1441,'散件（更新）'!B:H,3,FALSE),0)</f>
        <v/>
      </c>
      <c r="Q1441" s="27" t="str">
        <f>VLOOKUP(N1441,'散件（更新）'!B:H,2,FALSE)</f>
        <v>114-23432206</v>
      </c>
      <c r="R1441" s="27" t="str">
        <f>VLOOKUP(N1441,'散件（更新）'!B:H,7,FALSE)</f>
        <v>Pump</v>
      </c>
      <c r="S1441" s="27" t="str">
        <f>VLOOKUP(N1441,'散件（更新）'!B:E,4,FALSE)</f>
        <v>https://tineco-yxzt.oss-accelerate.aliyuncs.com/20250429/pumpqibengzujian_1745913256747.png</v>
      </c>
      <c r="T1441" s="27" t="s">
        <v>8759</v>
      </c>
      <c r="U1441" s="28" t="str">
        <f>VLOOKUP(N1441,'散件（更新）'!B:G,6,FALSE)</f>
        <v>SP;CL2343V-01;气泵组件</v>
      </c>
      <c r="V1441" s="28">
        <f>VLOOKUP(N1441,'散件（更新）'!B:I,8,FALSE)</f>
        <v>6932485005956</v>
      </c>
    </row>
    <row r="1442" spans="1:22" ht="20.149999999999999" customHeight="1">
      <c r="A1442" s="57">
        <v>46169</v>
      </c>
      <c r="B1442" s="58" t="s">
        <v>13690</v>
      </c>
      <c r="C1442" s="27" t="str">
        <f>VLOOKUP(B1442,'大货清单（不定期按GOMS更新）'!A:H,8,0)</f>
        <v>109-25331501</v>
      </c>
      <c r="D1442" s="27" t="str">
        <f>VLOOKUP(B1442,'大货清单（不定期按GOMS更新）'!A:C,3,0)</f>
        <v>CL2533O-01</v>
      </c>
      <c r="E1442" s="27" t="str">
        <f>VLOOKUP(B1442,'大货清单（不定期按GOMS更新）'!A:H,4,0)</f>
        <v>GB</v>
      </c>
      <c r="F1442" s="27" t="str">
        <f>VLOOKUP(B1442,'大货清单（不定期按GOMS更新）'!A:H,2,0)</f>
        <v>Floor one S7 stretch steam</v>
      </c>
      <c r="G1442" s="28">
        <f>VLOOKUP(B1442,'大货清单（不定期按GOMS更新）'!A:I,9,FALSE)</f>
        <v>6932485011360</v>
      </c>
      <c r="H1442" s="27" t="str">
        <f>VLOOKUP(B1442,'大货清单（不定期按GOMS更新）'!A:H,7,0)</f>
        <v>黑色</v>
      </c>
      <c r="I1442" s="27" t="str">
        <f>VLOOKUP(B1442,'大货清单（不定期按GOMS更新）'!A:F,6,FALSE)</f>
        <v>GTM</v>
      </c>
      <c r="J1442" s="27" t="str">
        <f>VLOOKUP(B1442,'大货清单（不定期按GOMS更新）'!A:K,11,FALSE)</f>
        <v>10.2</v>
      </c>
      <c r="K1442" s="27" t="str">
        <f>VLOOKUP(B1442,'大货清单（不定期按GOMS更新）'!A:N,12,FALSE)</f>
        <v>734</v>
      </c>
      <c r="L1442" s="27" t="str">
        <f>VLOOKUP(B1442,'大货清单（不定期按GOMS更新）'!A:M,13,FALSE)</f>
        <v>324</v>
      </c>
      <c r="M1442" s="27" t="str">
        <f>VLOOKUP(B1442,'大货清单（不定期按GOMS更新）'!A:N,14,FALSE)</f>
        <v>288</v>
      </c>
      <c r="N1442" s="58" t="s">
        <v>7869</v>
      </c>
      <c r="O1442" s="27">
        <f>IFERROR(VLOOKUP(N1442,'散件迭代（不定期更新）'!C:J,8,FALSE),0)</f>
        <v>0</v>
      </c>
      <c r="P1442" s="27" t="str">
        <f>IFERROR(VLOOKUP(N1442,'散件（更新）'!B:H,3,FALSE),0)</f>
        <v/>
      </c>
      <c r="Q1442" s="27" t="str">
        <f>VLOOKUP(N1442,'散件（更新）'!B:H,2,FALSE)</f>
        <v>114-23432207</v>
      </c>
      <c r="R1442" s="27" t="str">
        <f>VLOOKUP(N1442,'散件（更新）'!B:H,7,FALSE)</f>
        <v>Pump</v>
      </c>
      <c r="S1442" s="27">
        <f>VLOOKUP(N1442,'散件（更新）'!B:E,4,FALSE)</f>
        <v>0</v>
      </c>
      <c r="T1442" s="27" t="s">
        <v>19309</v>
      </c>
      <c r="U1442" s="28" t="str">
        <f>VLOOKUP(N1442,'散件（更新）'!B:G,6,FALSE)</f>
        <v>SP;CL2343V-01;蠕动泵组件（蒸汽）</v>
      </c>
      <c r="V1442" s="28">
        <f>VLOOKUP(N1442,'散件（更新）'!B:I,8,FALSE)</f>
        <v>6932485005963</v>
      </c>
    </row>
    <row r="1443" spans="1:22" ht="20.149999999999999" customHeight="1">
      <c r="A1443" s="57">
        <v>46169</v>
      </c>
      <c r="B1443" s="58" t="s">
        <v>13690</v>
      </c>
      <c r="C1443" s="27" t="str">
        <f>VLOOKUP(B1443,'大货清单（不定期按GOMS更新）'!A:H,8,0)</f>
        <v>109-25331501</v>
      </c>
      <c r="D1443" s="27" t="str">
        <f>VLOOKUP(B1443,'大货清单（不定期按GOMS更新）'!A:C,3,0)</f>
        <v>CL2533O-01</v>
      </c>
      <c r="E1443" s="27" t="str">
        <f>VLOOKUP(B1443,'大货清单（不定期按GOMS更新）'!A:H,4,0)</f>
        <v>GB</v>
      </c>
      <c r="F1443" s="27" t="str">
        <f>VLOOKUP(B1443,'大货清单（不定期按GOMS更新）'!A:H,2,0)</f>
        <v>Floor one S7 stretch steam</v>
      </c>
      <c r="G1443" s="28">
        <f>VLOOKUP(B1443,'大货清单（不定期按GOMS更新）'!A:I,9,FALSE)</f>
        <v>6932485011360</v>
      </c>
      <c r="H1443" s="27" t="str">
        <f>VLOOKUP(B1443,'大货清单（不定期按GOMS更新）'!A:H,7,0)</f>
        <v>黑色</v>
      </c>
      <c r="I1443" s="27" t="str">
        <f>VLOOKUP(B1443,'大货清单（不定期按GOMS更新）'!A:F,6,FALSE)</f>
        <v>GTM</v>
      </c>
      <c r="J1443" s="27" t="str">
        <f>VLOOKUP(B1443,'大货清单（不定期按GOMS更新）'!A:K,11,FALSE)</f>
        <v>10.2</v>
      </c>
      <c r="K1443" s="27" t="str">
        <f>VLOOKUP(B1443,'大货清单（不定期按GOMS更新）'!A:N,12,FALSE)</f>
        <v>734</v>
      </c>
      <c r="L1443" s="27" t="str">
        <f>VLOOKUP(B1443,'大货清单（不定期按GOMS更新）'!A:M,13,FALSE)</f>
        <v>324</v>
      </c>
      <c r="M1443" s="27" t="str">
        <f>VLOOKUP(B1443,'大货清单（不定期按GOMS更新）'!A:N,14,FALSE)</f>
        <v>288</v>
      </c>
      <c r="N1443" s="58" t="s">
        <v>8173</v>
      </c>
      <c r="O1443" s="27">
        <f>IFERROR(VLOOKUP(N1443,'散件迭代（不定期更新）'!C:J,8,FALSE),0)</f>
        <v>0</v>
      </c>
      <c r="P1443" s="27" t="str">
        <f>IFERROR(VLOOKUP(N1443,'散件（更新）'!B:H,3,FALSE),0)</f>
        <v/>
      </c>
      <c r="Q1443" s="27" t="str">
        <f>VLOOKUP(N1443,'散件（更新）'!B:H,2,FALSE)</f>
        <v>114-23432208</v>
      </c>
      <c r="R1443" s="27" t="str">
        <f>VLOOKUP(N1443,'散件（更新）'!B:H,7,FALSE)</f>
        <v>Pump</v>
      </c>
      <c r="S1443" s="27" t="str">
        <f>VLOOKUP(N1443,'散件（更新）'!B:E,4,FALSE)</f>
        <v>https://tineco-yxzt.oss-accelerate.aliyuncs.com/20250429/pumpzhengqixieyafa_1745916077299.png</v>
      </c>
      <c r="T1443" s="27" t="s">
        <v>8759</v>
      </c>
      <c r="U1443" s="28" t="str">
        <f>VLOOKUP(N1443,'散件（更新）'!B:G,6,FALSE)</f>
        <v>SP;CL2343V-01;蒸汽泄压阀组件</v>
      </c>
      <c r="V1443" s="28">
        <f>VLOOKUP(N1443,'散件（更新）'!B:I,8,FALSE)</f>
        <v>6932485005970</v>
      </c>
    </row>
    <row r="1444" spans="1:22" ht="20.149999999999999" customHeight="1">
      <c r="A1444" s="57">
        <v>46169</v>
      </c>
      <c r="B1444" s="58" t="s">
        <v>13690</v>
      </c>
      <c r="C1444" s="27" t="str">
        <f>VLOOKUP(B1444,'大货清单（不定期按GOMS更新）'!A:H,8,0)</f>
        <v>109-25331501</v>
      </c>
      <c r="D1444" s="27" t="str">
        <f>VLOOKUP(B1444,'大货清单（不定期按GOMS更新）'!A:C,3,0)</f>
        <v>CL2533O-01</v>
      </c>
      <c r="E1444" s="27" t="str">
        <f>VLOOKUP(B1444,'大货清单（不定期按GOMS更新）'!A:H,4,0)</f>
        <v>GB</v>
      </c>
      <c r="F1444" s="27" t="str">
        <f>VLOOKUP(B1444,'大货清单（不定期按GOMS更新）'!A:H,2,0)</f>
        <v>Floor one S7 stretch steam</v>
      </c>
      <c r="G1444" s="28">
        <f>VLOOKUP(B1444,'大货清单（不定期按GOMS更新）'!A:I,9,FALSE)</f>
        <v>6932485011360</v>
      </c>
      <c r="H1444" s="27" t="str">
        <f>VLOOKUP(B1444,'大货清单（不定期按GOMS更新）'!A:H,7,0)</f>
        <v>黑色</v>
      </c>
      <c r="I1444" s="27" t="str">
        <f>VLOOKUP(B1444,'大货清单（不定期按GOMS更新）'!A:F,6,FALSE)</f>
        <v>GTM</v>
      </c>
      <c r="J1444" s="27" t="str">
        <f>VLOOKUP(B1444,'大货清单（不定期按GOMS更新）'!A:K,11,FALSE)</f>
        <v>10.2</v>
      </c>
      <c r="K1444" s="27" t="str">
        <f>VLOOKUP(B1444,'大货清单（不定期按GOMS更新）'!A:N,12,FALSE)</f>
        <v>734</v>
      </c>
      <c r="L1444" s="27" t="str">
        <f>VLOOKUP(B1444,'大货清单（不定期按GOMS更新）'!A:M,13,FALSE)</f>
        <v>324</v>
      </c>
      <c r="M1444" s="27" t="str">
        <f>VLOOKUP(B1444,'大货清单（不定期按GOMS更新）'!A:N,14,FALSE)</f>
        <v>288</v>
      </c>
      <c r="N1444" s="58" t="s">
        <v>8148</v>
      </c>
      <c r="O1444" s="27">
        <f>IFERROR(VLOOKUP(N1444,'散件迭代（不定期更新）'!C:J,8,FALSE),0)</f>
        <v>0</v>
      </c>
      <c r="P1444" s="27" t="str">
        <f>IFERROR(VLOOKUP(N1444,'散件（更新）'!B:H,3,FALSE),0)</f>
        <v/>
      </c>
      <c r="Q1444" s="27" t="str">
        <f>VLOOKUP(N1444,'散件（更新）'!B:H,2,FALSE)</f>
        <v>114-23761823</v>
      </c>
      <c r="R1444" s="27" t="str">
        <f>VLOOKUP(N1444,'散件（更新）'!B:H,7,FALSE)</f>
        <v>Dirt Water Tank</v>
      </c>
      <c r="S1444" s="27" t="str">
        <f>VLOOKUP(N1444,'散件（更新）'!B:E,4,FALSE)</f>
        <v>https://tineco-yxzt.oss-accelerate.aliyuncs.com/20241225/DWT_1735112037172.jpg</v>
      </c>
      <c r="T1444" s="27" t="s">
        <v>8759</v>
      </c>
      <c r="U1444" s="28" t="str">
        <f>VLOOKUP(N1444,'散件（更新）'!B:G,6,FALSE)</f>
        <v xml:space="preserve"> 回收桶组件（黑色）</v>
      </c>
      <c r="V1444" s="28">
        <f>VLOOKUP(N1444,'散件（更新）'!B:I,8,FALSE)</f>
        <v>6932485003655</v>
      </c>
    </row>
    <row r="1445" spans="1:22" ht="20.149999999999999" customHeight="1">
      <c r="A1445" s="57">
        <v>46169</v>
      </c>
      <c r="B1445" s="58" t="s">
        <v>13690</v>
      </c>
      <c r="C1445" s="27" t="str">
        <f>VLOOKUP(B1445,'大货清单（不定期按GOMS更新）'!A:H,8,0)</f>
        <v>109-25331501</v>
      </c>
      <c r="D1445" s="27" t="str">
        <f>VLOOKUP(B1445,'大货清单（不定期按GOMS更新）'!A:C,3,0)</f>
        <v>CL2533O-01</v>
      </c>
      <c r="E1445" s="27" t="str">
        <f>VLOOKUP(B1445,'大货清单（不定期按GOMS更新）'!A:H,4,0)</f>
        <v>GB</v>
      </c>
      <c r="F1445" s="27" t="str">
        <f>VLOOKUP(B1445,'大货清单（不定期按GOMS更新）'!A:H,2,0)</f>
        <v>Floor one S7 stretch steam</v>
      </c>
      <c r="G1445" s="28">
        <f>VLOOKUP(B1445,'大货清单（不定期按GOMS更新）'!A:I,9,FALSE)</f>
        <v>6932485011360</v>
      </c>
      <c r="H1445" s="27" t="str">
        <f>VLOOKUP(B1445,'大货清单（不定期按GOMS更新）'!A:H,7,0)</f>
        <v>黑色</v>
      </c>
      <c r="I1445" s="27" t="str">
        <f>VLOOKUP(B1445,'大货清单（不定期按GOMS更新）'!A:F,6,FALSE)</f>
        <v>GTM</v>
      </c>
      <c r="J1445" s="27" t="str">
        <f>VLOOKUP(B1445,'大货清单（不定期按GOMS更新）'!A:K,11,FALSE)</f>
        <v>10.2</v>
      </c>
      <c r="K1445" s="27" t="str">
        <f>VLOOKUP(B1445,'大货清单（不定期按GOMS更新）'!A:N,12,FALSE)</f>
        <v>734</v>
      </c>
      <c r="L1445" s="27" t="str">
        <f>VLOOKUP(B1445,'大货清单（不定期按GOMS更新）'!A:M,13,FALSE)</f>
        <v>324</v>
      </c>
      <c r="M1445" s="27" t="str">
        <f>VLOOKUP(B1445,'大货清单（不定期按GOMS更新）'!A:N,14,FALSE)</f>
        <v>288</v>
      </c>
      <c r="N1445" s="58" t="s">
        <v>15703</v>
      </c>
      <c r="O1445" s="27">
        <f>IFERROR(VLOOKUP(N1445,'散件迭代（不定期更新）'!C:J,8,FALSE),0)</f>
        <v>0</v>
      </c>
      <c r="P1445" s="27">
        <f>IFERROR(VLOOKUP(N1445,'散件（更新）'!B:H,3,FALSE),0)</f>
        <v>0</v>
      </c>
      <c r="Q1445" s="27" t="str">
        <f>VLOOKUP(N1445,'散件（更新）'!B:H,2,FALSE)</f>
        <v>114-25331500</v>
      </c>
      <c r="R1445" s="27" t="str">
        <f>VLOOKUP(N1445,'散件（更新）'!B:H,7,FALSE)</f>
        <v>Charging Base</v>
      </c>
      <c r="S1445" s="27" t="str">
        <f>VLOOKUP(N1445,'散件（更新）'!B:E,4,FALSE)</f>
        <v>https://tineco-yxzt.oss-accelerate.aliyuncs.com/20251014/weixinjietu_20251014132600_1760419598006.png</v>
      </c>
      <c r="T1445" s="27" t="s">
        <v>8759</v>
      </c>
      <c r="U1445" s="28" t="str">
        <f>VLOOKUP(N1445,'散件（更新）'!B:G,6,FALSE)</f>
        <v>SP;CL2533O-01;烘干托盘组件</v>
      </c>
      <c r="V1445" s="28">
        <f>VLOOKUP(N1445,'散件（更新）'!B:I,8,FALSE)</f>
        <v>6932485011728</v>
      </c>
    </row>
    <row r="1446" spans="1:22" ht="20.149999999999999" customHeight="1">
      <c r="A1446" s="57">
        <v>46169</v>
      </c>
      <c r="B1446" s="58" t="s">
        <v>13690</v>
      </c>
      <c r="C1446" s="27" t="str">
        <f>VLOOKUP(B1446,'大货清单（不定期按GOMS更新）'!A:H,8,0)</f>
        <v>109-25331501</v>
      </c>
      <c r="D1446" s="27" t="str">
        <f>VLOOKUP(B1446,'大货清单（不定期按GOMS更新）'!A:C,3,0)</f>
        <v>CL2533O-01</v>
      </c>
      <c r="E1446" s="27" t="str">
        <f>VLOOKUP(B1446,'大货清单（不定期按GOMS更新）'!A:H,4,0)</f>
        <v>GB</v>
      </c>
      <c r="F1446" s="27" t="str">
        <f>VLOOKUP(B1446,'大货清单（不定期按GOMS更新）'!A:H,2,0)</f>
        <v>Floor one S7 stretch steam</v>
      </c>
      <c r="G1446" s="28">
        <f>VLOOKUP(B1446,'大货清单（不定期按GOMS更新）'!A:I,9,FALSE)</f>
        <v>6932485011360</v>
      </c>
      <c r="H1446" s="27" t="str">
        <f>VLOOKUP(B1446,'大货清单（不定期按GOMS更新）'!A:H,7,0)</f>
        <v>黑色</v>
      </c>
      <c r="I1446" s="27" t="str">
        <f>VLOOKUP(B1446,'大货清单（不定期按GOMS更新）'!A:F,6,FALSE)</f>
        <v>GTM</v>
      </c>
      <c r="J1446" s="27" t="str">
        <f>VLOOKUP(B1446,'大货清单（不定期按GOMS更新）'!A:K,11,FALSE)</f>
        <v>10.2</v>
      </c>
      <c r="K1446" s="27" t="str">
        <f>VLOOKUP(B1446,'大货清单（不定期按GOMS更新）'!A:N,12,FALSE)</f>
        <v>734</v>
      </c>
      <c r="L1446" s="27" t="str">
        <f>VLOOKUP(B1446,'大货清单（不定期按GOMS更新）'!A:M,13,FALSE)</f>
        <v>324</v>
      </c>
      <c r="M1446" s="27" t="str">
        <f>VLOOKUP(B1446,'大货清单（不定期按GOMS更新）'!A:N,14,FALSE)</f>
        <v>288</v>
      </c>
      <c r="N1446" s="58" t="s">
        <v>10041</v>
      </c>
      <c r="O1446" s="27">
        <f>IFERROR(VLOOKUP(N1446,'散件迭代（不定期更新）'!C:J,8,FALSE),0)</f>
        <v>0</v>
      </c>
      <c r="P1446" s="27">
        <f>IFERROR(VLOOKUP(N1446,'散件（更新）'!B:H,3,FALSE),0)</f>
        <v>0</v>
      </c>
      <c r="Q1446" s="27" t="str">
        <f>VLOOKUP(N1446,'散件（更新）'!B:H,2,FALSE)</f>
        <v>114-25330001</v>
      </c>
      <c r="R1446" s="27" t="str">
        <f>VLOOKUP(N1446,'散件（更新）'!B:H,7,FALSE)</f>
        <v>Battery</v>
      </c>
      <c r="S1446" s="27" t="str">
        <f>VLOOKUP(N1446,'散件（更新）'!B:E,4,FALSE)</f>
        <v>https://tineco-yxzt.oss-accelerate.aliyuncs.com/20250716/weixinjietu_20250715093930_1752655425619.png</v>
      </c>
      <c r="T1446" s="27" t="s">
        <v>8759</v>
      </c>
      <c r="U1446" s="28" t="str">
        <f>VLOOKUP(N1446,'散件（更新）'!B:G,6,FALSE)</f>
        <v>SP;CL2533-01;电池包组件</v>
      </c>
      <c r="V1446" s="28">
        <f>VLOOKUP(N1446,'散件（更新）'!B:I,8,FALSE)</f>
        <v>6932485009275</v>
      </c>
    </row>
    <row r="1447" spans="1:22" ht="20.149999999999999" customHeight="1">
      <c r="A1447" s="57">
        <v>46169</v>
      </c>
      <c r="B1447" s="58" t="s">
        <v>13690</v>
      </c>
      <c r="C1447" s="27" t="str">
        <f>VLOOKUP(B1447,'大货清单（不定期按GOMS更新）'!A:H,8,0)</f>
        <v>109-25331501</v>
      </c>
      <c r="D1447" s="27" t="str">
        <f>VLOOKUP(B1447,'大货清单（不定期按GOMS更新）'!A:C,3,0)</f>
        <v>CL2533O-01</v>
      </c>
      <c r="E1447" s="27" t="str">
        <f>VLOOKUP(B1447,'大货清单（不定期按GOMS更新）'!A:H,4,0)</f>
        <v>GB</v>
      </c>
      <c r="F1447" s="27" t="str">
        <f>VLOOKUP(B1447,'大货清单（不定期按GOMS更新）'!A:H,2,0)</f>
        <v>Floor one S7 stretch steam</v>
      </c>
      <c r="G1447" s="28">
        <f>VLOOKUP(B1447,'大货清单（不定期按GOMS更新）'!A:I,9,FALSE)</f>
        <v>6932485011360</v>
      </c>
      <c r="H1447" s="27" t="str">
        <f>VLOOKUP(B1447,'大货清单（不定期按GOMS更新）'!A:H,7,0)</f>
        <v>黑色</v>
      </c>
      <c r="I1447" s="27" t="str">
        <f>VLOOKUP(B1447,'大货清单（不定期按GOMS更新）'!A:F,6,FALSE)</f>
        <v>GTM</v>
      </c>
      <c r="J1447" s="27" t="str">
        <f>VLOOKUP(B1447,'大货清单（不定期按GOMS更新）'!A:K,11,FALSE)</f>
        <v>10.2</v>
      </c>
      <c r="K1447" s="27" t="str">
        <f>VLOOKUP(B1447,'大货清单（不定期按GOMS更新）'!A:N,12,FALSE)</f>
        <v>734</v>
      </c>
      <c r="L1447" s="27" t="str">
        <f>VLOOKUP(B1447,'大货清单（不定期按GOMS更新）'!A:M,13,FALSE)</f>
        <v>324</v>
      </c>
      <c r="M1447" s="27" t="str">
        <f>VLOOKUP(B1447,'大货清单（不定期按GOMS更新）'!A:N,14,FALSE)</f>
        <v>288</v>
      </c>
      <c r="N1447" s="58" t="s">
        <v>10104</v>
      </c>
      <c r="O1447" s="27">
        <f>IFERROR(VLOOKUP(N1447,'散件迭代（不定期更新）'!C:J,8,FALSE),0)</f>
        <v>0</v>
      </c>
      <c r="P1447" s="27">
        <f>IFERROR(VLOOKUP(N1447,'散件（更新）'!B:H,3,FALSE),0)</f>
        <v>0</v>
      </c>
      <c r="Q1447" s="27" t="str">
        <f>VLOOKUP(N1447,'散件（更新）'!B:H,2,FALSE)</f>
        <v>114-25330012</v>
      </c>
      <c r="R1447" s="27" t="str">
        <f>VLOOKUP(N1447,'散件（更新）'!B:H,7,FALSE)</f>
        <v>Display Screen</v>
      </c>
      <c r="S1447" s="27" t="str">
        <f>VLOOKUP(N1447,'散件（更新）'!B:E,4,FALSE)</f>
        <v>https://tineco-yxzt.oss-accelerate.aliyuncs.com/20250731/weixinjietu_20250731101759_1753928297800.png</v>
      </c>
      <c r="T1447" s="27" t="s">
        <v>8759</v>
      </c>
      <c r="U1447" s="28" t="str">
        <f>VLOOKUP(N1447,'散件（更新）'!B:G,6,FALSE)</f>
        <v>SP;CL2533-01;CL2533显示屏组件（国际智能款）</v>
      </c>
      <c r="V1447" s="28">
        <f>VLOOKUP(N1447,'散件（更新）'!B:I,8,FALSE)</f>
        <v>6932485010769</v>
      </c>
    </row>
    <row r="1448" spans="1:22" ht="20.149999999999999" customHeight="1">
      <c r="A1448" s="57">
        <v>46169</v>
      </c>
      <c r="B1448" s="58" t="s">
        <v>13690</v>
      </c>
      <c r="C1448" s="27" t="str">
        <f>VLOOKUP(B1448,'大货清单（不定期按GOMS更新）'!A:H,8,0)</f>
        <v>109-25331501</v>
      </c>
      <c r="D1448" s="27" t="str">
        <f>VLOOKUP(B1448,'大货清单（不定期按GOMS更新）'!A:C,3,0)</f>
        <v>CL2533O-01</v>
      </c>
      <c r="E1448" s="27" t="str">
        <f>VLOOKUP(B1448,'大货清单（不定期按GOMS更新）'!A:H,4,0)</f>
        <v>GB</v>
      </c>
      <c r="F1448" s="27" t="str">
        <f>VLOOKUP(B1448,'大货清单（不定期按GOMS更新）'!A:H,2,0)</f>
        <v>Floor one S7 stretch steam</v>
      </c>
      <c r="G1448" s="28">
        <f>VLOOKUP(B1448,'大货清单（不定期按GOMS更新）'!A:I,9,FALSE)</f>
        <v>6932485011360</v>
      </c>
      <c r="H1448" s="27" t="str">
        <f>VLOOKUP(B1448,'大货清单（不定期按GOMS更新）'!A:H,7,0)</f>
        <v>黑色</v>
      </c>
      <c r="I1448" s="27" t="str">
        <f>VLOOKUP(B1448,'大货清单（不定期按GOMS更新）'!A:F,6,FALSE)</f>
        <v>GTM</v>
      </c>
      <c r="J1448" s="27" t="str">
        <f>VLOOKUP(B1448,'大货清单（不定期按GOMS更新）'!A:K,11,FALSE)</f>
        <v>10.2</v>
      </c>
      <c r="K1448" s="27" t="str">
        <f>VLOOKUP(B1448,'大货清单（不定期按GOMS更新）'!A:N,12,FALSE)</f>
        <v>734</v>
      </c>
      <c r="L1448" s="27" t="str">
        <f>VLOOKUP(B1448,'大货清单（不定期按GOMS更新）'!A:M,13,FALSE)</f>
        <v>324</v>
      </c>
      <c r="M1448" s="27" t="str">
        <f>VLOOKUP(B1448,'大货清单（不定期按GOMS更新）'!A:N,14,FALSE)</f>
        <v>288</v>
      </c>
      <c r="N1448" s="58" t="s">
        <v>10158</v>
      </c>
      <c r="O1448" s="27">
        <f>IFERROR(VLOOKUP(N1448,'散件迭代（不定期更新）'!C:J,8,FALSE),0)</f>
        <v>0</v>
      </c>
      <c r="P1448" s="27">
        <f>IFERROR(VLOOKUP(N1448,'散件（更新）'!B:H,3,FALSE),0)</f>
        <v>0</v>
      </c>
      <c r="Q1448" s="27" t="str">
        <f>VLOOKUP(N1448,'散件（更新）'!B:H,2,FALSE)</f>
        <v>114-25330002</v>
      </c>
      <c r="R1448" s="27" t="str">
        <f>VLOOKUP(N1448,'散件（更新）'!B:H,7,FALSE)</f>
        <v>plastic part</v>
      </c>
      <c r="S1448" s="27" t="str">
        <f>VLOOKUP(N1448,'散件（更新）'!B:E,4,FALSE)</f>
        <v>https://tineco-yxzt.oss-accelerate.aliyuncs.com/20250716/weixinjietu_20250715094052_1752655367577.png</v>
      </c>
      <c r="T1448" s="27" t="s">
        <v>8759</v>
      </c>
      <c r="U1448" s="28" t="str">
        <f>VLOOKUP(N1448,'散件（更新）'!B:G,6,FALSE)</f>
        <v>SP;CL2533-01;机体后盖</v>
      </c>
      <c r="V1448" s="28">
        <f>VLOOKUP(N1448,'散件（更新）'!B:I,8,FALSE)</f>
        <v>6932485009282</v>
      </c>
    </row>
    <row r="1449" spans="1:22" ht="20.149999999999999" customHeight="1">
      <c r="A1449" s="57">
        <v>46169</v>
      </c>
      <c r="B1449" s="58" t="s">
        <v>13690</v>
      </c>
      <c r="C1449" s="27" t="str">
        <f>VLOOKUP(B1449,'大货清单（不定期按GOMS更新）'!A:H,8,0)</f>
        <v>109-25331501</v>
      </c>
      <c r="D1449" s="27" t="str">
        <f>VLOOKUP(B1449,'大货清单（不定期按GOMS更新）'!A:C,3,0)</f>
        <v>CL2533O-01</v>
      </c>
      <c r="E1449" s="27" t="str">
        <f>VLOOKUP(B1449,'大货清单（不定期按GOMS更新）'!A:H,4,0)</f>
        <v>GB</v>
      </c>
      <c r="F1449" s="27" t="str">
        <f>VLOOKUP(B1449,'大货清单（不定期按GOMS更新）'!A:H,2,0)</f>
        <v>Floor one S7 stretch steam</v>
      </c>
      <c r="G1449" s="28">
        <f>VLOOKUP(B1449,'大货清单（不定期按GOMS更新）'!A:I,9,FALSE)</f>
        <v>6932485011360</v>
      </c>
      <c r="H1449" s="27" t="str">
        <f>VLOOKUP(B1449,'大货清单（不定期按GOMS更新）'!A:H,7,0)</f>
        <v>黑色</v>
      </c>
      <c r="I1449" s="27" t="str">
        <f>VLOOKUP(B1449,'大货清单（不定期按GOMS更新）'!A:F,6,FALSE)</f>
        <v>GTM</v>
      </c>
      <c r="J1449" s="27" t="str">
        <f>VLOOKUP(B1449,'大货清单（不定期按GOMS更新）'!A:K,11,FALSE)</f>
        <v>10.2</v>
      </c>
      <c r="K1449" s="27" t="str">
        <f>VLOOKUP(B1449,'大货清单（不定期按GOMS更新）'!A:N,12,FALSE)</f>
        <v>734</v>
      </c>
      <c r="L1449" s="27" t="str">
        <f>VLOOKUP(B1449,'大货清单（不定期按GOMS更新）'!A:M,13,FALSE)</f>
        <v>324</v>
      </c>
      <c r="M1449" s="27" t="str">
        <f>VLOOKUP(B1449,'大货清单（不定期按GOMS更新）'!A:N,14,FALSE)</f>
        <v>288</v>
      </c>
      <c r="N1449" s="58" t="s">
        <v>10193</v>
      </c>
      <c r="O1449" s="27">
        <f>IFERROR(VLOOKUP(N1449,'散件迭代（不定期更新）'!C:J,8,FALSE),0)</f>
        <v>0</v>
      </c>
      <c r="P1449" s="27">
        <f>IFERROR(VLOOKUP(N1449,'散件（更新）'!B:H,3,FALSE),0)</f>
        <v>0</v>
      </c>
      <c r="Q1449" s="27" t="str">
        <f>VLOOKUP(N1449,'散件（更新）'!B:H,2,FALSE)</f>
        <v>114-25330003</v>
      </c>
      <c r="R1449" s="27" t="str">
        <f>VLOOKUP(N1449,'散件（更新）'!B:H,7,FALSE)</f>
        <v>plastic part</v>
      </c>
      <c r="S1449" s="27" t="str">
        <f>VLOOKUP(N1449,'散件（更新）'!B:E,4,FALSE)</f>
        <v>https://tineco-yxzt.oss-accelerate.aliyuncs.com/20250716/weixinjietu_20250715093950_1752655323436.png</v>
      </c>
      <c r="T1449" s="27" t="s">
        <v>8759</v>
      </c>
      <c r="U1449" s="28" t="str">
        <f>VLOOKUP(N1449,'散件（更新）'!B:G,6,FALSE)</f>
        <v>SP;CL2533-01;转接头组件带锁扣</v>
      </c>
      <c r="V1449" s="28">
        <f>VLOOKUP(N1449,'散件（更新）'!B:I,8,FALSE)</f>
        <v>6932485009299</v>
      </c>
    </row>
    <row r="1450" spans="1:22" ht="20.149999999999999" customHeight="1">
      <c r="A1450" s="57">
        <v>46169</v>
      </c>
      <c r="B1450" s="58" t="s">
        <v>13690</v>
      </c>
      <c r="C1450" s="27" t="str">
        <f>VLOOKUP(B1450,'大货清单（不定期按GOMS更新）'!A:H,8,0)</f>
        <v>109-25331501</v>
      </c>
      <c r="D1450" s="27" t="str">
        <f>VLOOKUP(B1450,'大货清单（不定期按GOMS更新）'!A:C,3,0)</f>
        <v>CL2533O-01</v>
      </c>
      <c r="E1450" s="27" t="str">
        <f>VLOOKUP(B1450,'大货清单（不定期按GOMS更新）'!A:H,4,0)</f>
        <v>GB</v>
      </c>
      <c r="F1450" s="27" t="str">
        <f>VLOOKUP(B1450,'大货清单（不定期按GOMS更新）'!A:H,2,0)</f>
        <v>Floor one S7 stretch steam</v>
      </c>
      <c r="G1450" s="28">
        <f>VLOOKUP(B1450,'大货清单（不定期按GOMS更新）'!A:I,9,FALSE)</f>
        <v>6932485011360</v>
      </c>
      <c r="H1450" s="27" t="str">
        <f>VLOOKUP(B1450,'大货清单（不定期按GOMS更新）'!A:H,7,0)</f>
        <v>黑色</v>
      </c>
      <c r="I1450" s="27" t="str">
        <f>VLOOKUP(B1450,'大货清单（不定期按GOMS更新）'!A:F,6,FALSE)</f>
        <v>GTM</v>
      </c>
      <c r="J1450" s="27" t="str">
        <f>VLOOKUP(B1450,'大货清单（不定期按GOMS更新）'!A:K,11,FALSE)</f>
        <v>10.2</v>
      </c>
      <c r="K1450" s="27" t="str">
        <f>VLOOKUP(B1450,'大货清单（不定期按GOMS更新）'!A:N,12,FALSE)</f>
        <v>734</v>
      </c>
      <c r="L1450" s="27" t="str">
        <f>VLOOKUP(B1450,'大货清单（不定期按GOMS更新）'!A:M,13,FALSE)</f>
        <v>324</v>
      </c>
      <c r="M1450" s="27" t="str">
        <f>VLOOKUP(B1450,'大货清单（不定期按GOMS更新）'!A:N,14,FALSE)</f>
        <v>288</v>
      </c>
      <c r="N1450" s="58" t="s">
        <v>10020</v>
      </c>
      <c r="O1450" s="27">
        <f>IFERROR(VLOOKUP(N1450,'散件迭代（不定期更新）'!C:J,8,FALSE),0)</f>
        <v>0</v>
      </c>
      <c r="P1450" s="27">
        <f>IFERROR(VLOOKUP(N1450,'散件（更新）'!B:H,3,FALSE),0)</f>
        <v>0</v>
      </c>
      <c r="Q1450" s="27" t="str">
        <f>VLOOKUP(N1450,'散件（更新）'!B:H,2,FALSE)</f>
        <v>114-25330004</v>
      </c>
      <c r="R1450" s="27" t="str">
        <f>VLOOKUP(N1450,'散件（更新）'!B:H,7,FALSE)</f>
        <v>Wire</v>
      </c>
      <c r="S1450" s="27" t="str">
        <f>VLOOKUP(N1450,'散件（更新）'!B:E,4,FALSE)</f>
        <v>https://tineco-yxzt.oss-accelerate.aliyuncs.com/20250716/weixinjietu_20250715093859_1752655274913.png</v>
      </c>
      <c r="T1450" s="27" t="s">
        <v>8759</v>
      </c>
      <c r="U1450" s="28" t="str">
        <f>VLOOKUP(N1450,'散件（更新）'!B:G,6,FALSE)</f>
        <v>SP;CL2533-01;托盘充电导线组件</v>
      </c>
      <c r="V1450" s="28">
        <f>VLOOKUP(N1450,'散件（更新）'!B:I,8,FALSE)</f>
        <v>6932485009305</v>
      </c>
    </row>
    <row r="1451" spans="1:22" ht="20.149999999999999" customHeight="1">
      <c r="A1451" s="57">
        <v>46169</v>
      </c>
      <c r="B1451" s="58" t="s">
        <v>13690</v>
      </c>
      <c r="C1451" s="27" t="str">
        <f>VLOOKUP(B1451,'大货清单（不定期按GOMS更新）'!A:H,8,0)</f>
        <v>109-25331501</v>
      </c>
      <c r="D1451" s="27" t="str">
        <f>VLOOKUP(B1451,'大货清单（不定期按GOMS更新）'!A:C,3,0)</f>
        <v>CL2533O-01</v>
      </c>
      <c r="E1451" s="27" t="str">
        <f>VLOOKUP(B1451,'大货清单（不定期按GOMS更新）'!A:H,4,0)</f>
        <v>GB</v>
      </c>
      <c r="F1451" s="27" t="str">
        <f>VLOOKUP(B1451,'大货清单（不定期按GOMS更新）'!A:H,2,0)</f>
        <v>Floor one S7 stretch steam</v>
      </c>
      <c r="G1451" s="28">
        <f>VLOOKUP(B1451,'大货清单（不定期按GOMS更新）'!A:I,9,FALSE)</f>
        <v>6932485011360</v>
      </c>
      <c r="H1451" s="27" t="str">
        <f>VLOOKUP(B1451,'大货清单（不定期按GOMS更新）'!A:H,7,0)</f>
        <v>黑色</v>
      </c>
      <c r="I1451" s="27" t="str">
        <f>VLOOKUP(B1451,'大货清单（不定期按GOMS更新）'!A:F,6,FALSE)</f>
        <v>GTM</v>
      </c>
      <c r="J1451" s="27" t="str">
        <f>VLOOKUP(B1451,'大货清单（不定期按GOMS更新）'!A:K,11,FALSE)</f>
        <v>10.2</v>
      </c>
      <c r="K1451" s="27" t="str">
        <f>VLOOKUP(B1451,'大货清单（不定期按GOMS更新）'!A:N,12,FALSE)</f>
        <v>734</v>
      </c>
      <c r="L1451" s="27" t="str">
        <f>VLOOKUP(B1451,'大货清单（不定期按GOMS更新）'!A:M,13,FALSE)</f>
        <v>324</v>
      </c>
      <c r="M1451" s="27" t="str">
        <f>VLOOKUP(B1451,'大货清单（不定期按GOMS更新）'!A:N,14,FALSE)</f>
        <v>288</v>
      </c>
      <c r="N1451" s="58" t="s">
        <v>10112</v>
      </c>
      <c r="O1451" s="27">
        <f>IFERROR(VLOOKUP(N1451,'散件迭代（不定期更新）'!C:J,8,FALSE),0)</f>
        <v>0</v>
      </c>
      <c r="P1451" s="27">
        <f>IFERROR(VLOOKUP(N1451,'散件（更新）'!B:H,3,FALSE),0)</f>
        <v>0</v>
      </c>
      <c r="Q1451" s="27" t="str">
        <f>VLOOKUP(N1451,'散件（更新）'!B:H,2,FALSE)</f>
        <v>114-25330005</v>
      </c>
      <c r="R1451" s="27" t="str">
        <f>VLOOKUP(N1451,'散件（更新）'!B:H,7,FALSE)</f>
        <v>Motor</v>
      </c>
      <c r="S1451" s="27" t="str">
        <f>VLOOKUP(N1451,'散件（更新）'!B:E,4,FALSE)</f>
        <v>https://tineco-yxzt.oss-accelerate.aliyuncs.com/20250716/weixinjietu_20250715093836_1752655232219.png</v>
      </c>
      <c r="T1451" s="27" t="s">
        <v>8759</v>
      </c>
      <c r="U1451" s="28" t="str">
        <f>VLOOKUP(N1451,'散件（更新）'!B:G,6,FALSE)</f>
        <v>SP;CL2533-01;主电机组件</v>
      </c>
      <c r="V1451" s="28">
        <f>VLOOKUP(N1451,'散件（更新）'!B:I,8,FALSE)</f>
        <v>6932485009312</v>
      </c>
    </row>
    <row r="1452" spans="1:22" ht="20.149999999999999" customHeight="1">
      <c r="A1452" s="57">
        <v>46169</v>
      </c>
      <c r="B1452" s="58" t="s">
        <v>13690</v>
      </c>
      <c r="C1452" s="27" t="str">
        <f>VLOOKUP(B1452,'大货清单（不定期按GOMS更新）'!A:H,8,0)</f>
        <v>109-25331501</v>
      </c>
      <c r="D1452" s="27" t="str">
        <f>VLOOKUP(B1452,'大货清单（不定期按GOMS更新）'!A:C,3,0)</f>
        <v>CL2533O-01</v>
      </c>
      <c r="E1452" s="27" t="str">
        <f>VLOOKUP(B1452,'大货清单（不定期按GOMS更新）'!A:H,4,0)</f>
        <v>GB</v>
      </c>
      <c r="F1452" s="27" t="str">
        <f>VLOOKUP(B1452,'大货清单（不定期按GOMS更新）'!A:H,2,0)</f>
        <v>Floor one S7 stretch steam</v>
      </c>
      <c r="G1452" s="28">
        <f>VLOOKUP(B1452,'大货清单（不定期按GOMS更新）'!A:I,9,FALSE)</f>
        <v>6932485011360</v>
      </c>
      <c r="H1452" s="27" t="str">
        <f>VLOOKUP(B1452,'大货清单（不定期按GOMS更新）'!A:H,7,0)</f>
        <v>黑色</v>
      </c>
      <c r="I1452" s="27" t="str">
        <f>VLOOKUP(B1452,'大货清单（不定期按GOMS更新）'!A:F,6,FALSE)</f>
        <v>GTM</v>
      </c>
      <c r="J1452" s="27" t="str">
        <f>VLOOKUP(B1452,'大货清单（不定期按GOMS更新）'!A:K,11,FALSE)</f>
        <v>10.2</v>
      </c>
      <c r="K1452" s="27" t="str">
        <f>VLOOKUP(B1452,'大货清单（不定期按GOMS更新）'!A:N,12,FALSE)</f>
        <v>734</v>
      </c>
      <c r="L1452" s="27" t="str">
        <f>VLOOKUP(B1452,'大货清单（不定期按GOMS更新）'!A:M,13,FALSE)</f>
        <v>324</v>
      </c>
      <c r="M1452" s="27" t="str">
        <f>VLOOKUP(B1452,'大货清单（不定期按GOMS更新）'!A:N,14,FALSE)</f>
        <v>288</v>
      </c>
      <c r="N1452" s="58" t="s">
        <v>10037</v>
      </c>
      <c r="O1452" s="27">
        <f>IFERROR(VLOOKUP(N1452,'散件迭代（不定期更新）'!C:J,8,FALSE),0)</f>
        <v>0</v>
      </c>
      <c r="P1452" s="27">
        <f>IFERROR(VLOOKUP(N1452,'散件（更新）'!B:H,3,FALSE),0)</f>
        <v>0</v>
      </c>
      <c r="Q1452" s="27" t="str">
        <f>VLOOKUP(N1452,'散件（更新）'!B:H,2,FALSE)</f>
        <v>114-25330006</v>
      </c>
      <c r="R1452" s="27" t="str">
        <f>VLOOKUP(N1452,'散件（更新）'!B:H,7,FALSE)</f>
        <v>Boiler </v>
      </c>
      <c r="S1452" s="27" t="str">
        <f>VLOOKUP(N1452,'散件（更新）'!B:E,4,FALSE)</f>
        <v>https://tineco-yxzt.oss-accelerate.aliyuncs.com/20250716/weixinjietu_20250715094424_1752655115843.png</v>
      </c>
      <c r="T1452" s="27" t="s">
        <v>8759</v>
      </c>
      <c r="U1452" s="28" t="str">
        <f>VLOOKUP(N1452,'散件（更新）'!B:G,6,FALSE)</f>
        <v>SP;CL2533-01;锅炉组件</v>
      </c>
      <c r="V1452" s="28">
        <f>VLOOKUP(N1452,'散件（更新）'!B:I,8,FALSE)</f>
        <v>6932485009329</v>
      </c>
    </row>
    <row r="1453" spans="1:22" ht="20.149999999999999" customHeight="1">
      <c r="A1453" s="57">
        <v>46169</v>
      </c>
      <c r="B1453" s="58" t="s">
        <v>13690</v>
      </c>
      <c r="C1453" s="27" t="str">
        <f>VLOOKUP(B1453,'大货清单（不定期按GOMS更新）'!A:H,8,0)</f>
        <v>109-25331501</v>
      </c>
      <c r="D1453" s="27" t="str">
        <f>VLOOKUP(B1453,'大货清单（不定期按GOMS更新）'!A:C,3,0)</f>
        <v>CL2533O-01</v>
      </c>
      <c r="E1453" s="27" t="str">
        <f>VLOOKUP(B1453,'大货清单（不定期按GOMS更新）'!A:H,4,0)</f>
        <v>GB</v>
      </c>
      <c r="F1453" s="27" t="str">
        <f>VLOOKUP(B1453,'大货清单（不定期按GOMS更新）'!A:H,2,0)</f>
        <v>Floor one S7 stretch steam</v>
      </c>
      <c r="G1453" s="28">
        <f>VLOOKUP(B1453,'大货清单（不定期按GOMS更新）'!A:I,9,FALSE)</f>
        <v>6932485011360</v>
      </c>
      <c r="H1453" s="27" t="str">
        <f>VLOOKUP(B1453,'大货清单（不定期按GOMS更新）'!A:H,7,0)</f>
        <v>黑色</v>
      </c>
      <c r="I1453" s="27" t="str">
        <f>VLOOKUP(B1453,'大货清单（不定期按GOMS更新）'!A:F,6,FALSE)</f>
        <v>GTM</v>
      </c>
      <c r="J1453" s="27" t="str">
        <f>VLOOKUP(B1453,'大货清单（不定期按GOMS更新）'!A:K,11,FALSE)</f>
        <v>10.2</v>
      </c>
      <c r="K1453" s="27" t="str">
        <f>VLOOKUP(B1453,'大货清单（不定期按GOMS更新）'!A:N,12,FALSE)</f>
        <v>734</v>
      </c>
      <c r="L1453" s="27" t="str">
        <f>VLOOKUP(B1453,'大货清单（不定期按GOMS更新）'!A:M,13,FALSE)</f>
        <v>324</v>
      </c>
      <c r="M1453" s="27" t="str">
        <f>VLOOKUP(B1453,'大货清单（不定期按GOMS更新）'!A:N,14,FALSE)</f>
        <v>288</v>
      </c>
      <c r="N1453" s="58" t="s">
        <v>9878</v>
      </c>
      <c r="O1453" s="27">
        <f>IFERROR(VLOOKUP(N1453,'散件迭代（不定期更新）'!C:J,8,FALSE),0)</f>
        <v>0</v>
      </c>
      <c r="P1453" s="27">
        <f>IFERROR(VLOOKUP(N1453,'散件（更新）'!B:H,3,FALSE),0)</f>
        <v>0</v>
      </c>
      <c r="Q1453" s="27" t="str">
        <f>VLOOKUP(N1453,'散件（更新）'!B:H,2,FALSE)</f>
        <v>114-25330007</v>
      </c>
      <c r="R1453" s="27" t="str">
        <f>VLOOKUP(N1453,'散件（更新）'!B:H,7,FALSE)</f>
        <v>PCBA</v>
      </c>
      <c r="S1453" s="27" t="str">
        <f>VLOOKUP(N1453,'散件（更新）'!B:E,4,FALSE)</f>
        <v>https://tineco-yxzt.oss-accelerate.aliyuncs.com/20250716/weixinjietu_20250716163654_1752655061296.png</v>
      </c>
      <c r="T1453" s="27" t="s">
        <v>8759</v>
      </c>
      <c r="U1453" s="28" t="str">
        <f>VLOOKUP(N1453,'散件（更新）'!B:G,6,FALSE)</f>
        <v>SP;CL2533-01;地刷主控板组件</v>
      </c>
      <c r="V1453" s="28">
        <f>VLOOKUP(N1453,'散件（更新）'!B:I,8,FALSE)</f>
        <v>6932485009336</v>
      </c>
    </row>
    <row r="1454" spans="1:22" ht="20.149999999999999" customHeight="1">
      <c r="A1454" s="57">
        <v>46169</v>
      </c>
      <c r="B1454" s="58" t="s">
        <v>13690</v>
      </c>
      <c r="C1454" s="27" t="str">
        <f>VLOOKUP(B1454,'大货清单（不定期按GOMS更新）'!A:H,8,0)</f>
        <v>109-25331501</v>
      </c>
      <c r="D1454" s="27" t="str">
        <f>VLOOKUP(B1454,'大货清单（不定期按GOMS更新）'!A:C,3,0)</f>
        <v>CL2533O-01</v>
      </c>
      <c r="E1454" s="27" t="str">
        <f>VLOOKUP(B1454,'大货清单（不定期按GOMS更新）'!A:H,4,0)</f>
        <v>GB</v>
      </c>
      <c r="F1454" s="27" t="str">
        <f>VLOOKUP(B1454,'大货清单（不定期按GOMS更新）'!A:H,2,0)</f>
        <v>Floor one S7 stretch steam</v>
      </c>
      <c r="G1454" s="28">
        <f>VLOOKUP(B1454,'大货清单（不定期按GOMS更新）'!A:I,9,FALSE)</f>
        <v>6932485011360</v>
      </c>
      <c r="H1454" s="27" t="str">
        <f>VLOOKUP(B1454,'大货清单（不定期按GOMS更新）'!A:H,7,0)</f>
        <v>黑色</v>
      </c>
      <c r="I1454" s="27" t="str">
        <f>VLOOKUP(B1454,'大货清单（不定期按GOMS更新）'!A:F,6,FALSE)</f>
        <v>GTM</v>
      </c>
      <c r="J1454" s="27" t="str">
        <f>VLOOKUP(B1454,'大货清单（不定期按GOMS更新）'!A:K,11,FALSE)</f>
        <v>10.2</v>
      </c>
      <c r="K1454" s="27" t="str">
        <f>VLOOKUP(B1454,'大货清单（不定期按GOMS更新）'!A:N,12,FALSE)</f>
        <v>734</v>
      </c>
      <c r="L1454" s="27" t="str">
        <f>VLOOKUP(B1454,'大货清单（不定期按GOMS更新）'!A:M,13,FALSE)</f>
        <v>324</v>
      </c>
      <c r="M1454" s="27" t="str">
        <f>VLOOKUP(B1454,'大货清单（不定期按GOMS更新）'!A:N,14,FALSE)</f>
        <v>288</v>
      </c>
      <c r="N1454" s="58" t="s">
        <v>10320</v>
      </c>
      <c r="O1454" s="27">
        <f>IFERROR(VLOOKUP(N1454,'散件迭代（不定期更新）'!C:J,8,FALSE),0)</f>
        <v>0</v>
      </c>
      <c r="P1454" s="27">
        <f>IFERROR(VLOOKUP(N1454,'散件（更新）'!B:H,3,FALSE),0)</f>
        <v>0</v>
      </c>
      <c r="Q1454" s="27" t="str">
        <f>VLOOKUP(N1454,'散件（更新）'!B:H,2,FALSE)</f>
        <v>114-25330008</v>
      </c>
      <c r="R1454" s="27" t="str">
        <f>VLOOKUP(N1454,'散件（更新）'!B:H,7,FALSE)</f>
        <v>PCBA</v>
      </c>
      <c r="S1454" s="27" t="str">
        <f>VLOOKUP(N1454,'散件（更新）'!B:E,4,FALSE)</f>
        <v>https://tineco-yxzt.oss-accelerate.aliyuncs.com/20250716/weixinjietu_20250715093942_1752654955657.png</v>
      </c>
      <c r="T1454" s="27" t="s">
        <v>8759</v>
      </c>
      <c r="U1454" s="28" t="str">
        <f>VLOOKUP(N1454,'散件（更新）'!B:G,6,FALSE)</f>
        <v>SP;CL2533-01;机身主控板组件</v>
      </c>
      <c r="V1454" s="28">
        <f>VLOOKUP(N1454,'散件（更新）'!B:I,8,FALSE)</f>
        <v>6932485009343</v>
      </c>
    </row>
    <row r="1455" spans="1:22" ht="20.149999999999999" customHeight="1">
      <c r="A1455" s="57">
        <v>46169</v>
      </c>
      <c r="B1455" s="58" t="s">
        <v>13690</v>
      </c>
      <c r="C1455" s="27" t="str">
        <f>VLOOKUP(B1455,'大货清单（不定期按GOMS更新）'!A:H,8,0)</f>
        <v>109-25331501</v>
      </c>
      <c r="D1455" s="27" t="str">
        <f>VLOOKUP(B1455,'大货清单（不定期按GOMS更新）'!A:C,3,0)</f>
        <v>CL2533O-01</v>
      </c>
      <c r="E1455" s="27" t="str">
        <f>VLOOKUP(B1455,'大货清单（不定期按GOMS更新）'!A:H,4,0)</f>
        <v>GB</v>
      </c>
      <c r="F1455" s="27" t="str">
        <f>VLOOKUP(B1455,'大货清单（不定期按GOMS更新）'!A:H,2,0)</f>
        <v>Floor one S7 stretch steam</v>
      </c>
      <c r="G1455" s="28">
        <f>VLOOKUP(B1455,'大货清单（不定期按GOMS更新）'!A:I,9,FALSE)</f>
        <v>6932485011360</v>
      </c>
      <c r="H1455" s="27" t="str">
        <f>VLOOKUP(B1455,'大货清单（不定期按GOMS更新）'!A:H,7,0)</f>
        <v>黑色</v>
      </c>
      <c r="I1455" s="27" t="str">
        <f>VLOOKUP(B1455,'大货清单（不定期按GOMS更新）'!A:F,6,FALSE)</f>
        <v>GTM</v>
      </c>
      <c r="J1455" s="27" t="str">
        <f>VLOOKUP(B1455,'大货清单（不定期按GOMS更新）'!A:K,11,FALSE)</f>
        <v>10.2</v>
      </c>
      <c r="K1455" s="27" t="str">
        <f>VLOOKUP(B1455,'大货清单（不定期按GOMS更新）'!A:N,12,FALSE)</f>
        <v>734</v>
      </c>
      <c r="L1455" s="27" t="str">
        <f>VLOOKUP(B1455,'大货清单（不定期按GOMS更新）'!A:M,13,FALSE)</f>
        <v>324</v>
      </c>
      <c r="M1455" s="27" t="str">
        <f>VLOOKUP(B1455,'大货清单（不定期按GOMS更新）'!A:N,14,FALSE)</f>
        <v>288</v>
      </c>
      <c r="N1455" s="58" t="s">
        <v>9953</v>
      </c>
      <c r="O1455" s="27">
        <f>IFERROR(VLOOKUP(N1455,'散件迭代（不定期更新）'!C:J,8,FALSE),0)</f>
        <v>0</v>
      </c>
      <c r="P1455" s="27">
        <f>IFERROR(VLOOKUP(N1455,'散件（更新）'!B:H,3,FALSE),0)</f>
        <v>0</v>
      </c>
      <c r="Q1455" s="27" t="str">
        <f>VLOOKUP(N1455,'散件（更新）'!B:H,2,FALSE)</f>
        <v>114-25330009</v>
      </c>
      <c r="R1455" s="27" t="str">
        <f>VLOOKUP(N1455,'散件（更新）'!B:H,7,FALSE)</f>
        <v>Handle</v>
      </c>
      <c r="S1455" s="27" t="str">
        <f>VLOOKUP(N1455,'散件（更新）'!B:E,4,FALSE)</f>
        <v>https://tineco-yxzt.oss-accelerate.aliyuncs.com/20250716/weixinjietu_20250716163446_1752654908603.png</v>
      </c>
      <c r="T1455" s="27" t="s">
        <v>8759</v>
      </c>
      <c r="U1455" s="28" t="str">
        <f>VLOOKUP(N1455,'散件（更新）'!B:G,6,FALSE)</f>
        <v>SP;CL2533-01;手柄组件</v>
      </c>
      <c r="V1455" s="28">
        <f>VLOOKUP(N1455,'散件（更新）'!B:I,8,FALSE)</f>
        <v>6932485009350</v>
      </c>
    </row>
    <row r="1456" spans="1:22" ht="20.149999999999999" customHeight="1">
      <c r="A1456" s="57">
        <v>46169</v>
      </c>
      <c r="B1456" s="58" t="s">
        <v>13690</v>
      </c>
      <c r="C1456" s="27" t="str">
        <f>VLOOKUP(B1456,'大货清单（不定期按GOMS更新）'!A:H,8,0)</f>
        <v>109-25331501</v>
      </c>
      <c r="D1456" s="27" t="str">
        <f>VLOOKUP(B1456,'大货清单（不定期按GOMS更新）'!A:C,3,0)</f>
        <v>CL2533O-01</v>
      </c>
      <c r="E1456" s="27" t="str">
        <f>VLOOKUP(B1456,'大货清单（不定期按GOMS更新）'!A:H,4,0)</f>
        <v>GB</v>
      </c>
      <c r="F1456" s="27" t="str">
        <f>VLOOKUP(B1456,'大货清单（不定期按GOMS更新）'!A:H,2,0)</f>
        <v>Floor one S7 stretch steam</v>
      </c>
      <c r="G1456" s="28">
        <f>VLOOKUP(B1456,'大货清单（不定期按GOMS更新）'!A:I,9,FALSE)</f>
        <v>6932485011360</v>
      </c>
      <c r="H1456" s="27" t="str">
        <f>VLOOKUP(B1456,'大货清单（不定期按GOMS更新）'!A:H,7,0)</f>
        <v>黑色</v>
      </c>
      <c r="I1456" s="27" t="str">
        <f>VLOOKUP(B1456,'大货清单（不定期按GOMS更新）'!A:F,6,FALSE)</f>
        <v>GTM</v>
      </c>
      <c r="J1456" s="27" t="str">
        <f>VLOOKUP(B1456,'大货清单（不定期按GOMS更新）'!A:K,11,FALSE)</f>
        <v>10.2</v>
      </c>
      <c r="K1456" s="27" t="str">
        <f>VLOOKUP(B1456,'大货清单（不定期按GOMS更新）'!A:N,12,FALSE)</f>
        <v>734</v>
      </c>
      <c r="L1456" s="27" t="str">
        <f>VLOOKUP(B1456,'大货清单（不定期按GOMS更新）'!A:M,13,FALSE)</f>
        <v>324</v>
      </c>
      <c r="M1456" s="27" t="str">
        <f>VLOOKUP(B1456,'大货清单（不定期按GOMS更新）'!A:N,14,FALSE)</f>
        <v>288</v>
      </c>
      <c r="N1456" s="58" t="s">
        <v>10070</v>
      </c>
      <c r="O1456" s="27">
        <f>IFERROR(VLOOKUP(N1456,'散件迭代（不定期更新）'!C:J,8,FALSE),0)</f>
        <v>0</v>
      </c>
      <c r="P1456" s="27">
        <f>IFERROR(VLOOKUP(N1456,'散件（更新）'!B:H,3,FALSE),0)</f>
        <v>0</v>
      </c>
      <c r="Q1456" s="27" t="str">
        <f>VLOOKUP(N1456,'散件（更新）'!B:H,2,FALSE)</f>
        <v>114-25330010</v>
      </c>
      <c r="R1456" s="27" t="str">
        <f>VLOOKUP(N1456,'散件（更新）'!B:H,7,FALSE)</f>
        <v>Clean Water Tank</v>
      </c>
      <c r="S1456" s="27" t="str">
        <f>VLOOKUP(N1456,'散件（更新）'!B:E,4,FALSE)</f>
        <v>https://tineco-yxzt.oss-accelerate.aliyuncs.com/20250716/weixinjietu_20250716163028_1752654649867.png</v>
      </c>
      <c r="T1456" s="27" t="s">
        <v>8759</v>
      </c>
      <c r="U1456" s="28" t="str">
        <f>VLOOKUP(N1456,'散件（更新）'!B:G,6,FALSE)</f>
        <v>SP;CL2533-01;清水桶组件</v>
      </c>
      <c r="V1456" s="28">
        <f>VLOOKUP(N1456,'散件（更新）'!B:I,8,FALSE)</f>
        <v>6932485009367</v>
      </c>
    </row>
    <row r="1457" spans="1:22" ht="20.149999999999999" customHeight="1">
      <c r="A1457" s="57">
        <v>46169</v>
      </c>
      <c r="B1457" s="58" t="s">
        <v>1444</v>
      </c>
      <c r="C1457" s="27" t="str">
        <f>VLOOKUP(B1457,'大货清单（不定期按GOMS更新）'!A:H,8,0)</f>
        <v>109-20191901</v>
      </c>
      <c r="D1457" s="27" t="str">
        <f>VLOOKUP(B1457,'大货清单（不定期按GOMS更新）'!A:C,3,0)</f>
        <v>CL2019S-01</v>
      </c>
      <c r="E1457" s="27" t="str">
        <f>VLOOKUP(B1457,'大货清单（不定期按GOMS更新）'!A:H,4,0)</f>
        <v>CL,DE,FR,ES,IT,PL,ZA,MN,MA,TR,NL,BE</v>
      </c>
      <c r="F1457" s="27" t="str">
        <f>VLOOKUP(B1457,'大货清单（不定期按GOMS更新）'!A:H,2,0)</f>
        <v>Floor One S5</v>
      </c>
      <c r="G1457" s="28" t="str">
        <f>VLOOKUP(B1457,'大货清单（不定期按GOMS更新）'!A:I,9,FALSE)</f>
        <v>6972200196132, 6972200196804, 6972200196811, 6972200196743</v>
      </c>
      <c r="H1457" s="27" t="s">
        <v>22</v>
      </c>
      <c r="I1457" s="27" t="str">
        <f>VLOOKUP(B1457,'大货清单（不定期按GOMS更新）'!A:F,6,FALSE)</f>
        <v>ACTIVE</v>
      </c>
      <c r="J1457" s="27" t="str">
        <f>VLOOKUP(B1457,'大货清单（不定期按GOMS更新）'!A:K,11,FALSE)</f>
        <v>8</v>
      </c>
      <c r="K1457" s="27" t="str">
        <f>VLOOKUP(B1457,'大货清单（不定期按GOMS更新）'!A:N,12,FALSE)</f>
        <v>326</v>
      </c>
      <c r="L1457" s="27" t="str">
        <f>VLOOKUP(B1457,'大货清单（不定期按GOMS更新）'!A:M,13,FALSE)</f>
        <v>296</v>
      </c>
      <c r="M1457" s="27" t="str">
        <f>VLOOKUP(B1457,'大货清单（不定期按GOMS更新）'!A:N,14,FALSE)</f>
        <v>672</v>
      </c>
      <c r="N1457" s="58" t="s">
        <v>11206</v>
      </c>
      <c r="O1457" s="27">
        <f>IFERROR(VLOOKUP(N1457,'散件迭代（不定期更新）'!C:J,8,FALSE),0)</f>
        <v>0</v>
      </c>
      <c r="P1457" s="27">
        <f>IFERROR(VLOOKUP(N1457,'散件（更新）'!B:H,3,FALSE),0)</f>
        <v>0</v>
      </c>
      <c r="Q1457" s="27" t="str">
        <f>VLOOKUP(N1457,'散件（更新）'!B:H,2,FALSE)</f>
        <v>114-20191910</v>
      </c>
      <c r="R1457" s="27" t="str">
        <f>VLOOKUP(N1457,'散件（更新）'!B:H,7,FALSE)</f>
        <v>Charging Base</v>
      </c>
      <c r="S1457" s="27">
        <f>VLOOKUP(N1457,'散件（更新）'!B:E,4,FALSE)</f>
        <v>0</v>
      </c>
      <c r="T1457" s="27" t="s">
        <v>8759</v>
      </c>
      <c r="U1457" s="28" t="str">
        <f>VLOOKUP(N1457,'散件（更新）'!B:G,6,FALSE)</f>
        <v>SP;CL2019S-01;托盘组件（改善款）</v>
      </c>
      <c r="V1457" s="28">
        <f>VLOOKUP(N1457,'散件（更新）'!B:I,8,FALSE)</f>
        <v>6932485008483</v>
      </c>
    </row>
    <row r="1458" spans="1:22" ht="20.149999999999999" customHeight="1">
      <c r="A1458" s="57">
        <v>46169</v>
      </c>
      <c r="B1458" s="58" t="s">
        <v>1444</v>
      </c>
      <c r="C1458" s="27" t="str">
        <f>VLOOKUP(B1458,'大货清单（不定期按GOMS更新）'!A:H,8,0)</f>
        <v>109-20191901</v>
      </c>
      <c r="D1458" s="27" t="str">
        <f>VLOOKUP(B1458,'大货清单（不定期按GOMS更新）'!A:C,3,0)</f>
        <v>CL2019S-01</v>
      </c>
      <c r="E1458" s="27" t="str">
        <f>VLOOKUP(B1458,'大货清单（不定期按GOMS更新）'!A:H,4,0)</f>
        <v>CL,DE,FR,ES,IT,PL,ZA,MN,MA,TR,NL,BE</v>
      </c>
      <c r="F1458" s="27" t="str">
        <f>VLOOKUP(B1458,'大货清单（不定期按GOMS更新）'!A:H,2,0)</f>
        <v>Floor One S5</v>
      </c>
      <c r="G1458" s="28" t="str">
        <f>VLOOKUP(B1458,'大货清单（不定期按GOMS更新）'!A:I,9,FALSE)</f>
        <v>6972200196132, 6972200196804, 6972200196811, 6972200196743</v>
      </c>
      <c r="H1458" s="27" t="str">
        <f>VLOOKUP(B1458,'大货清单（不定期按GOMS更新）'!A:H,7,0)</f>
        <v>Black</v>
      </c>
      <c r="I1458" s="27" t="str">
        <f>VLOOKUP(B1458,'大货清单（不定期按GOMS更新）'!A:F,6,FALSE)</f>
        <v>ACTIVE</v>
      </c>
      <c r="J1458" s="27" t="str">
        <f>VLOOKUP(B1458,'大货清单（不定期按GOMS更新）'!A:K,11,FALSE)</f>
        <v>8</v>
      </c>
      <c r="K1458" s="27" t="str">
        <f>VLOOKUP(B1458,'大货清单（不定期按GOMS更新）'!A:N,12,FALSE)</f>
        <v>326</v>
      </c>
      <c r="L1458" s="27" t="str">
        <f>VLOOKUP(B1458,'大货清单（不定期按GOMS更新）'!A:M,13,FALSE)</f>
        <v>296</v>
      </c>
      <c r="M1458" s="27" t="str">
        <f>VLOOKUP(B1458,'大货清单（不定期按GOMS更新）'!A:N,14,FALSE)</f>
        <v>672</v>
      </c>
      <c r="N1458" s="58" t="s">
        <v>11200</v>
      </c>
      <c r="O1458" s="27">
        <f>IFERROR(VLOOKUP(N1458,'散件迭代（不定期更新）'!C:J,8,FALSE),0)</f>
        <v>0</v>
      </c>
      <c r="P1458" s="27">
        <f>IFERROR(VLOOKUP(N1458,'散件（更新）'!B:H,3,FALSE),0)</f>
        <v>0</v>
      </c>
      <c r="Q1458" s="27" t="str">
        <f>VLOOKUP(N1458,'散件（更新）'!B:H,2,FALSE)</f>
        <v>114-20191913</v>
      </c>
      <c r="R1458" s="27" t="str">
        <f>VLOOKUP(N1458,'散件（更新）'!B:H,7,FALSE)</f>
        <v>plastic part</v>
      </c>
      <c r="S1458" s="27">
        <f>VLOOKUP(N1458,'散件（更新）'!B:E,4,FALSE)</f>
        <v>0</v>
      </c>
      <c r="T1458" s="27" t="s">
        <v>8759</v>
      </c>
      <c r="U1458" s="28" t="str">
        <f>VLOOKUP(N1458,'散件（更新）'!B:G,6,FALSE)</f>
        <v>SP;CL2019S-01;机身后盖（改善款）</v>
      </c>
      <c r="V1458" s="28">
        <f>VLOOKUP(N1458,'散件（更新）'!B:I,8,FALSE)</f>
        <v>6932485008490</v>
      </c>
    </row>
    <row r="1459" spans="1:22" ht="20.149999999999999" customHeight="1">
      <c r="A1459" s="57">
        <v>46169</v>
      </c>
      <c r="B1459" s="58" t="s">
        <v>4178</v>
      </c>
      <c r="C1459" s="27" t="str">
        <f>VLOOKUP(B1459,'大货清单（不定期按GOMS更新）'!A:H,8,0)</f>
        <v>109-23350501</v>
      </c>
      <c r="D1459" s="27" t="str">
        <f>VLOOKUP(B1459,'大货清单（不定期按GOMS更新）'!A:C,3,0)</f>
        <v>CL2335E-01</v>
      </c>
      <c r="E1459" s="27" t="str">
        <f>VLOOKUP(B1459,'大货清单（不定期按GOMS更新）'!A:H,4,0)</f>
        <v>IT,ES,DE,NL,PL,SE,BE,FR</v>
      </c>
      <c r="F1459" s="27" t="str">
        <f>VLOOKUP(B1459,'大货清单（不定期按GOMS更新）'!A:H,2,0)</f>
        <v>Floor One S7 Pro</v>
      </c>
      <c r="G1459" s="28">
        <f>VLOOKUP(B1459,'大货清单（不定期按GOMS更新）'!A:I,9,FALSE)</f>
        <v>6974950105433</v>
      </c>
      <c r="H1459" s="27" t="str">
        <f>VLOOKUP(B1459,'大货清单（不定期按GOMS更新）'!A:H,7,0)</f>
        <v>Black</v>
      </c>
      <c r="I1459" s="27" t="str">
        <f>VLOOKUP(B1459,'大货清单（不定期按GOMS更新）'!A:F,6,FALSE)</f>
        <v>ACTIVE</v>
      </c>
      <c r="J1459" s="27" t="str">
        <f>VLOOKUP(B1459,'大货清单（不定期按GOMS更新）'!A:K,11,FALSE)</f>
        <v>9.7</v>
      </c>
      <c r="K1459" s="27" t="str">
        <f>VLOOKUP(B1459,'大货清单（不定期按GOMS更新）'!A:N,12,FALSE)</f>
        <v>674</v>
      </c>
      <c r="L1459" s="27" t="str">
        <f>VLOOKUP(B1459,'大货清单（不定期按GOMS更新）'!A:M,13,FALSE)</f>
        <v>332</v>
      </c>
      <c r="M1459" s="27" t="str">
        <f>VLOOKUP(B1459,'大货清单（不定期按GOMS更新）'!A:N,14,FALSE)</f>
        <v>306</v>
      </c>
      <c r="N1459" s="58" t="s">
        <v>11212</v>
      </c>
      <c r="O1459" s="27">
        <f>IFERROR(VLOOKUP(N1459,'散件迭代（不定期更新）'!C:J,8,FALSE),0)</f>
        <v>0</v>
      </c>
      <c r="P1459" s="27">
        <f>IFERROR(VLOOKUP(N1459,'散件（更新）'!B:H,3,FALSE),0)</f>
        <v>0</v>
      </c>
      <c r="Q1459" s="27" t="str">
        <f>VLOOKUP(N1459,'散件（更新）'!B:H,2,FALSE)</f>
        <v>114-23350501</v>
      </c>
      <c r="R1459" s="27" t="str">
        <f>VLOOKUP(N1459,'散件（更新）'!B:H,7,FALSE)</f>
        <v>Wire</v>
      </c>
      <c r="S1459" s="27">
        <f>VLOOKUP(N1459,'散件（更新）'!B:E,4,FALSE)</f>
        <v>0</v>
      </c>
      <c r="T1459" s="27" t="s">
        <v>8759</v>
      </c>
      <c r="U1459" s="28" t="str">
        <f>VLOOKUP(N1459,'散件（更新）'!B:G,6,FALSE)</f>
        <v>SP;CL2335E-01;机身水满检测组件</v>
      </c>
      <c r="V1459" s="28">
        <f>VLOOKUP(N1459,'散件（更新）'!B:I,8,FALSE)</f>
        <v>6932485011087</v>
      </c>
    </row>
    <row r="1460" spans="1:22" ht="20.149999999999999" customHeight="1">
      <c r="A1460" s="57">
        <v>46169</v>
      </c>
      <c r="B1460" s="58" t="s">
        <v>11062</v>
      </c>
      <c r="C1460" s="27" t="str">
        <f>VLOOKUP(B1460,'大货清单（不定期按GOMS更新）'!A:H,8,0)</f>
        <v>109-24261302</v>
      </c>
      <c r="D1460" s="27" t="str">
        <f>VLOOKUP(B1460,'大货清单（不定期按GOMS更新）'!A:C,3,0)</f>
        <v>CL2426M-02</v>
      </c>
      <c r="E1460" s="27" t="str">
        <f>VLOOKUP(B1460,'大货清单（不定期按GOMS更新）'!A:H,4,0)</f>
        <v>IT,FR,DE,ES,PL,SE,NL,BE</v>
      </c>
      <c r="F1460" s="27" t="str">
        <f>VLOOKUP(B1460,'大货清单（不定期按GOMS更新）'!A:H,2,0)</f>
        <v>FLOOR ONE SWITCH S7 STRETCH</v>
      </c>
      <c r="G1460" s="28">
        <f>VLOOKUP(B1460,'大货清单（不定期按GOMS更新）'!A:I,9,FALSE)</f>
        <v>6932485006724</v>
      </c>
      <c r="H1460" s="27" t="str">
        <f>VLOOKUP(B1460,'大货清单（不定期按GOMS更新）'!A:H,7,0)</f>
        <v>黑色</v>
      </c>
      <c r="I1460" s="27" t="str">
        <f>VLOOKUP(B1460,'大货清单（不定期按GOMS更新）'!A:F,6,FALSE)</f>
        <v>ACTIVE</v>
      </c>
      <c r="J1460" s="27" t="str">
        <f>VLOOKUP(B1460,'大货清单（不定期按GOMS更新）'!A:K,11,FALSE)</f>
        <v>12.8</v>
      </c>
      <c r="K1460" s="27" t="str">
        <f>VLOOKUP(B1460,'大货清单（不定期按GOMS更新）'!A:N,12,FALSE)</f>
        <v>850</v>
      </c>
      <c r="L1460" s="27" t="str">
        <f>VLOOKUP(B1460,'大货清单（不定期按GOMS更新）'!A:M,13,FALSE)</f>
        <v>332</v>
      </c>
      <c r="M1460" s="27" t="str">
        <f>VLOOKUP(B1460,'大货清单（不定期按GOMS更新）'!A:N,14,FALSE)</f>
        <v>318</v>
      </c>
      <c r="N1460" s="58" t="s">
        <v>3792</v>
      </c>
      <c r="O1460" s="27">
        <f>IFERROR(VLOOKUP(N1460,'散件迭代（不定期更新）'!C:J,8,FALSE),0)</f>
        <v>0</v>
      </c>
      <c r="P1460" s="27" t="str">
        <f>IFERROR(VLOOKUP(N1460,'散件（更新）'!B:H,3,FALSE),0)</f>
        <v>/</v>
      </c>
      <c r="Q1460" s="27" t="str">
        <f>VLOOKUP(N1460,'散件（更新）'!B:H,2,FALSE)</f>
        <v>114-22200114</v>
      </c>
      <c r="R1460" s="27" t="str">
        <f>VLOOKUP(N1460,'散件（更新）'!B:H,7,FALSE)</f>
        <v>HEPA &amp; Cover Assembly</v>
      </c>
      <c r="S1460" s="27" t="str">
        <f>VLOOKUP(N1460,'散件（更新）'!B:E,4,FALSE)</f>
        <v>https://tineco-yxzt.oss-accelerate.aliyuncs.com/20231219/9FWAC250000_1702948009868.png</v>
      </c>
      <c r="T1460" s="27" t="s">
        <v>8759</v>
      </c>
      <c r="U1460" s="28" t="str">
        <f>VLOOKUP(N1460,'散件（更新）'!B:G,6,FALSE)</f>
        <v>HEPA组件</v>
      </c>
      <c r="V1460" s="28">
        <f>VLOOKUP(N1460,'散件（更新）'!B:I,8,FALSE)</f>
        <v>6974950104009</v>
      </c>
    </row>
    <row r="1461" spans="1:22" ht="20.149999999999999" customHeight="1">
      <c r="A1461" s="57">
        <v>46169</v>
      </c>
      <c r="B1461" s="58" t="s">
        <v>11062</v>
      </c>
      <c r="C1461" s="27" t="str">
        <f>VLOOKUP(B1461,'大货清单（不定期按GOMS更新）'!A:H,8,0)</f>
        <v>109-24261302</v>
      </c>
      <c r="D1461" s="27" t="str">
        <f>VLOOKUP(B1461,'大货清单（不定期按GOMS更新）'!A:C,3,0)</f>
        <v>CL2426M-02</v>
      </c>
      <c r="E1461" s="27" t="str">
        <f>VLOOKUP(B1461,'大货清单（不定期按GOMS更新）'!A:H,4,0)</f>
        <v>IT,FR,DE,ES,PL,SE,NL,BE</v>
      </c>
      <c r="F1461" s="27" t="str">
        <f>VLOOKUP(B1461,'大货清单（不定期按GOMS更新）'!A:H,2,0)</f>
        <v>FLOOR ONE SWITCH S7 STRETCH</v>
      </c>
      <c r="G1461" s="28">
        <f>VLOOKUP(B1461,'大货清单（不定期按GOMS更新）'!A:I,9,FALSE)</f>
        <v>6932485006724</v>
      </c>
      <c r="H1461" s="27" t="str">
        <f>VLOOKUP(B1461,'大货清单（不定期按GOMS更新）'!A:H,7,0)</f>
        <v>黑色</v>
      </c>
      <c r="I1461" s="27" t="str">
        <f>VLOOKUP(B1461,'大货清单（不定期按GOMS更新）'!A:F,6,FALSE)</f>
        <v>ACTIVE</v>
      </c>
      <c r="J1461" s="27" t="str">
        <f>VLOOKUP(B1461,'大货清单（不定期按GOMS更新）'!A:K,11,FALSE)</f>
        <v>12.8</v>
      </c>
      <c r="K1461" s="27" t="str">
        <f>VLOOKUP(B1461,'大货清单（不定期按GOMS更新）'!A:N,12,FALSE)</f>
        <v>850</v>
      </c>
      <c r="L1461" s="27" t="str">
        <f>VLOOKUP(B1461,'大货清单（不定期按GOMS更新）'!A:M,13,FALSE)</f>
        <v>332</v>
      </c>
      <c r="M1461" s="27" t="str">
        <f>VLOOKUP(B1461,'大货清单（不定期按GOMS更新）'!A:N,14,FALSE)</f>
        <v>318</v>
      </c>
      <c r="N1461" s="58" t="s">
        <v>4422</v>
      </c>
      <c r="O1461" s="27">
        <f>IFERROR(VLOOKUP(N1461,'散件迭代（不定期更新）'!C:J,8,FALSE),0)</f>
        <v>0</v>
      </c>
      <c r="P1461" s="27" t="str">
        <f>IFERROR(VLOOKUP(N1461,'散件（更新）'!B:H,3,FALSE),0)</f>
        <v>/</v>
      </c>
      <c r="Q1461" s="27" t="str">
        <f>VLOOKUP(N1461,'散件（更新）'!B:H,2,FALSE)</f>
        <v>114-23350408</v>
      </c>
      <c r="R1461" s="27" t="str">
        <f>VLOOKUP(N1461,'散件（更新）'!B:H,7,FALSE)</f>
        <v>Brush Roller</v>
      </c>
      <c r="S1461" s="27" t="str">
        <f>VLOOKUP(N1461,'散件（更新）'!B:E,4,FALSE)</f>
        <v>https://tineco-yxzt.oss-accelerate.aliyuncs.com/20241021/gunshua_1729475885815.jpeg</v>
      </c>
      <c r="T1461" s="27" t="s">
        <v>8759</v>
      </c>
      <c r="U1461" s="28" t="str">
        <f>VLOOKUP(N1461,'散件（更新）'!B:G,6,FALSE)</f>
        <v>滚刷组件</v>
      </c>
      <c r="V1461" s="28" t="str">
        <f>VLOOKUP(N1461,'散件（更新）'!B:I,8,FALSE)</f>
        <v>6974950106188</v>
      </c>
    </row>
    <row r="1462" spans="1:22" ht="20.149999999999999" customHeight="1">
      <c r="A1462" s="57">
        <v>46169</v>
      </c>
      <c r="B1462" s="58" t="s">
        <v>11062</v>
      </c>
      <c r="C1462" s="27" t="str">
        <f>VLOOKUP(B1462,'大货清单（不定期按GOMS更新）'!A:H,8,0)</f>
        <v>109-24261302</v>
      </c>
      <c r="D1462" s="27" t="str">
        <f>VLOOKUP(B1462,'大货清单（不定期按GOMS更新）'!A:C,3,0)</f>
        <v>CL2426M-02</v>
      </c>
      <c r="E1462" s="27" t="str">
        <f>VLOOKUP(B1462,'大货清单（不定期按GOMS更新）'!A:H,4,0)</f>
        <v>IT,FR,DE,ES,PL,SE,NL,BE</v>
      </c>
      <c r="F1462" s="27" t="str">
        <f>VLOOKUP(B1462,'大货清单（不定期按GOMS更新）'!A:H,2,0)</f>
        <v>FLOOR ONE SWITCH S7 STRETCH</v>
      </c>
      <c r="G1462" s="28">
        <f>VLOOKUP(B1462,'大货清单（不定期按GOMS更新）'!A:I,9,FALSE)</f>
        <v>6932485006724</v>
      </c>
      <c r="H1462" s="27" t="str">
        <f>VLOOKUP(B1462,'大货清单（不定期按GOMS更新）'!A:H,7,0)</f>
        <v>黑色</v>
      </c>
      <c r="I1462" s="27" t="str">
        <f>VLOOKUP(B1462,'大货清单（不定期按GOMS更新）'!A:F,6,FALSE)</f>
        <v>ACTIVE</v>
      </c>
      <c r="J1462" s="27" t="str">
        <f>VLOOKUP(B1462,'大货清单（不定期按GOMS更新）'!A:K,11,FALSE)</f>
        <v>12.8</v>
      </c>
      <c r="K1462" s="27" t="str">
        <f>VLOOKUP(B1462,'大货清单（不定期按GOMS更新）'!A:N,12,FALSE)</f>
        <v>850</v>
      </c>
      <c r="L1462" s="27" t="str">
        <f>VLOOKUP(B1462,'大货清单（不定期按GOMS更新）'!A:M,13,FALSE)</f>
        <v>332</v>
      </c>
      <c r="M1462" s="27" t="str">
        <f>VLOOKUP(B1462,'大货清单（不定期按GOMS更新）'!A:N,14,FALSE)</f>
        <v>318</v>
      </c>
      <c r="N1462" s="58" t="s">
        <v>7530</v>
      </c>
      <c r="O1462" s="27" t="str">
        <f>IFERROR(VLOOKUP(N1462,'散件迭代（不定期更新）'!C:J,8,FALSE),0)</f>
        <v>A64</v>
      </c>
      <c r="P1462" s="27">
        <f>IFERROR(VLOOKUP(N1462,'散件（更新）'!B:H,3,FALSE),0)</f>
        <v>0</v>
      </c>
      <c r="Q1462" s="27" t="str">
        <f>VLOOKUP(N1462,'散件（更新）'!B:H,2,FALSE)</f>
        <v>114-23280222</v>
      </c>
      <c r="R1462" s="27" t="str">
        <f>VLOOKUP(N1462,'散件（更新）'!B:H,7,FALSE)</f>
        <v>HEPA Assy</v>
      </c>
      <c r="S1462" s="27" t="str">
        <f>VLOOKUP(N1462,'散件（更新）'!B:E,4,FALSE)</f>
        <v>https://tineco-yxzt.oss-accelerate.aliyuncs.com/20240822/HEPA_1724286749680.jpg</v>
      </c>
      <c r="T1462" s="27" t="s">
        <v>8759</v>
      </c>
      <c r="U1462" s="28" t="str">
        <f>VLOOKUP(N1462,'散件（更新）'!B:G,6,FALSE)</f>
        <v>回收桶过滤器组件</v>
      </c>
      <c r="V1462" s="28">
        <f>VLOOKUP(N1462,'散件（更新）'!B:I,8,FALSE)</f>
        <v>6932485000470</v>
      </c>
    </row>
    <row r="1463" spans="1:22" ht="20.149999999999999" customHeight="1">
      <c r="A1463" s="57">
        <v>46169</v>
      </c>
      <c r="B1463" s="58" t="s">
        <v>11062</v>
      </c>
      <c r="C1463" s="27" t="str">
        <f>VLOOKUP(B1463,'大货清单（不定期按GOMS更新）'!A:H,8,0)</f>
        <v>109-24261302</v>
      </c>
      <c r="D1463" s="27" t="str">
        <f>VLOOKUP(B1463,'大货清单（不定期按GOMS更新）'!A:C,3,0)</f>
        <v>CL2426M-02</v>
      </c>
      <c r="E1463" s="27" t="str">
        <f>VLOOKUP(B1463,'大货清单（不定期按GOMS更新）'!A:H,4,0)</f>
        <v>IT,FR,DE,ES,PL,SE,NL,BE</v>
      </c>
      <c r="F1463" s="27" t="str">
        <f>VLOOKUP(B1463,'大货清单（不定期按GOMS更新）'!A:H,2,0)</f>
        <v>FLOOR ONE SWITCH S7 STRETCH</v>
      </c>
      <c r="G1463" s="28">
        <f>VLOOKUP(B1463,'大货清单（不定期按GOMS更新）'!A:I,9,FALSE)</f>
        <v>6932485006724</v>
      </c>
      <c r="H1463" s="27" t="str">
        <f>VLOOKUP(B1463,'大货清单（不定期按GOMS更新）'!A:H,7,0)</f>
        <v>黑色</v>
      </c>
      <c r="I1463" s="27" t="str">
        <f>VLOOKUP(B1463,'大货清单（不定期按GOMS更新）'!A:F,6,FALSE)</f>
        <v>ACTIVE</v>
      </c>
      <c r="J1463" s="27" t="str">
        <f>VLOOKUP(B1463,'大货清单（不定期按GOMS更新）'!A:K,11,FALSE)</f>
        <v>12.8</v>
      </c>
      <c r="K1463" s="27" t="str">
        <f>VLOOKUP(B1463,'大货清单（不定期按GOMS更新）'!A:N,12,FALSE)</f>
        <v>850</v>
      </c>
      <c r="L1463" s="27" t="str">
        <f>VLOOKUP(B1463,'大货清单（不定期按GOMS更新）'!A:M,13,FALSE)</f>
        <v>332</v>
      </c>
      <c r="M1463" s="27" t="str">
        <f>VLOOKUP(B1463,'大货清单（不定期按GOMS更新）'!A:N,14,FALSE)</f>
        <v>318</v>
      </c>
      <c r="N1463" s="58" t="s">
        <v>3806</v>
      </c>
      <c r="O1463" s="27">
        <f>IFERROR(VLOOKUP(N1463,'散件迭代（不定期更新）'!C:J,8,FALSE),0)</f>
        <v>0</v>
      </c>
      <c r="P1463" s="27" t="str">
        <f>IFERROR(VLOOKUP(N1463,'散件（更新）'!B:H,3,FALSE),0)</f>
        <v>/</v>
      </c>
      <c r="Q1463" s="27" t="str">
        <f>VLOOKUP(N1463,'散件（更新）'!B:H,2,FALSE)</f>
        <v>114-22200115</v>
      </c>
      <c r="R1463" s="27" t="str">
        <f>VLOOKUP(N1463,'散件（更新）'!B:H,7,FALSE)</f>
        <v>Filter Holder</v>
      </c>
      <c r="S1463" s="27" t="str">
        <f>VLOOKUP(N1463,'散件（更新）'!B:E,4,FALSE)</f>
        <v>https://tineco-yxzt.oss-accelerate.aliyuncs.com/20231219/9FWFD250000_1702948015160.png</v>
      </c>
      <c r="T1463" s="27" t="s">
        <v>8759</v>
      </c>
      <c r="U1463" s="28" t="str">
        <f>VLOOKUP(N1463,'散件（更新）'!B:G,6,FALSE)</f>
        <v>多锥组件</v>
      </c>
      <c r="V1463" s="28">
        <f>VLOOKUP(N1463,'散件（更新）'!B:I,8,FALSE)</f>
        <v>6974950104016</v>
      </c>
    </row>
    <row r="1464" spans="1:22" ht="20.149999999999999" customHeight="1">
      <c r="A1464" s="57">
        <v>46169</v>
      </c>
      <c r="B1464" s="58" t="s">
        <v>11062</v>
      </c>
      <c r="C1464" s="27" t="str">
        <f>VLOOKUP(B1464,'大货清单（不定期按GOMS更新）'!A:H,8,0)</f>
        <v>109-24261302</v>
      </c>
      <c r="D1464" s="27" t="str">
        <f>VLOOKUP(B1464,'大货清单（不定期按GOMS更新）'!A:C,3,0)</f>
        <v>CL2426M-02</v>
      </c>
      <c r="E1464" s="27" t="str">
        <f>VLOOKUP(B1464,'大货清单（不定期按GOMS更新）'!A:H,4,0)</f>
        <v>IT,FR,DE,ES,PL,SE,NL,BE</v>
      </c>
      <c r="F1464" s="27" t="str">
        <f>VLOOKUP(B1464,'大货清单（不定期按GOMS更新）'!A:H,2,0)</f>
        <v>FLOOR ONE SWITCH S7 STRETCH</v>
      </c>
      <c r="G1464" s="28">
        <f>VLOOKUP(B1464,'大货清单（不定期按GOMS更新）'!A:I,9,FALSE)</f>
        <v>6932485006724</v>
      </c>
      <c r="H1464" s="27" t="str">
        <f>VLOOKUP(B1464,'大货清单（不定期按GOMS更新）'!A:H,7,0)</f>
        <v>黑色</v>
      </c>
      <c r="I1464" s="27" t="str">
        <f>VLOOKUP(B1464,'大货清单（不定期按GOMS更新）'!A:F,6,FALSE)</f>
        <v>ACTIVE</v>
      </c>
      <c r="J1464" s="27" t="str">
        <f>VLOOKUP(B1464,'大货清单（不定期按GOMS更新）'!A:K,11,FALSE)</f>
        <v>12.8</v>
      </c>
      <c r="K1464" s="27" t="str">
        <f>VLOOKUP(B1464,'大货清单（不定期按GOMS更新）'!A:N,12,FALSE)</f>
        <v>850</v>
      </c>
      <c r="L1464" s="27" t="str">
        <f>VLOOKUP(B1464,'大货清单（不定期按GOMS更新）'!A:M,13,FALSE)</f>
        <v>332</v>
      </c>
      <c r="M1464" s="27" t="str">
        <f>VLOOKUP(B1464,'大货清单（不定期按GOMS更新）'!A:N,14,FALSE)</f>
        <v>318</v>
      </c>
      <c r="N1464" s="58" t="s">
        <v>8015</v>
      </c>
      <c r="O1464" s="27">
        <f>IFERROR(VLOOKUP(N1464,'散件迭代（不定期更新）'!C:J,8,FALSE),0)</f>
        <v>0</v>
      </c>
      <c r="P1464" s="27" t="str">
        <f>IFERROR(VLOOKUP(N1464,'散件（更新）'!B:H,3,FALSE),0)</f>
        <v/>
      </c>
      <c r="Q1464" s="27" t="str">
        <f>VLOOKUP(N1464,'散件（更新）'!B:H,2,FALSE)</f>
        <v>114-24260501</v>
      </c>
      <c r="R1464" s="27" t="str">
        <f>VLOOKUP(N1464,'散件（更新）'!B:H,7,FALSE)</f>
        <v>Main Body</v>
      </c>
      <c r="S1464" s="27" t="str">
        <f>VLOOKUP(N1464,'散件（更新）'!B:E,4,FALSE)</f>
        <v>https://tineco-yxzt.oss-accelerate.aliyuncs.com/20250123/01-dongliyuan_1737624209696.png</v>
      </c>
      <c r="T1464" s="27" t="s">
        <v>8759</v>
      </c>
      <c r="U1464" s="28" t="str">
        <f>VLOOKUP(N1464,'散件（更新）'!B:G,6,FALSE)</f>
        <v>动力源组件</v>
      </c>
      <c r="V1464" s="28">
        <f>VLOOKUP(N1464,'散件（更新）'!B:I,8,FALSE)</f>
        <v>6932485004287</v>
      </c>
    </row>
    <row r="1465" spans="1:22" ht="20.149999999999999" customHeight="1">
      <c r="A1465" s="57">
        <v>46169</v>
      </c>
      <c r="B1465" s="58" t="s">
        <v>11062</v>
      </c>
      <c r="C1465" s="27" t="str">
        <f>VLOOKUP(B1465,'大货清单（不定期按GOMS更新）'!A:H,8,0)</f>
        <v>109-24261302</v>
      </c>
      <c r="D1465" s="27" t="str">
        <f>VLOOKUP(B1465,'大货清单（不定期按GOMS更新）'!A:C,3,0)</f>
        <v>CL2426M-02</v>
      </c>
      <c r="E1465" s="27" t="str">
        <f>VLOOKUP(B1465,'大货清单（不定期按GOMS更新）'!A:H,4,0)</f>
        <v>IT,FR,DE,ES,PL,SE,NL,BE</v>
      </c>
      <c r="F1465" s="27" t="str">
        <f>VLOOKUP(B1465,'大货清单（不定期按GOMS更新）'!A:H,2,0)</f>
        <v>FLOOR ONE SWITCH S7 STRETCH</v>
      </c>
      <c r="G1465" s="28">
        <f>VLOOKUP(B1465,'大货清单（不定期按GOMS更新）'!A:I,9,FALSE)</f>
        <v>6932485006724</v>
      </c>
      <c r="H1465" s="27" t="str">
        <f>VLOOKUP(B1465,'大货清单（不定期按GOMS更新）'!A:H,7,0)</f>
        <v>黑色</v>
      </c>
      <c r="I1465" s="27" t="str">
        <f>VLOOKUP(B1465,'大货清单（不定期按GOMS更新）'!A:F,6,FALSE)</f>
        <v>ACTIVE</v>
      </c>
      <c r="J1465" s="27" t="str">
        <f>VLOOKUP(B1465,'大货清单（不定期按GOMS更新）'!A:K,11,FALSE)</f>
        <v>12.8</v>
      </c>
      <c r="K1465" s="27" t="str">
        <f>VLOOKUP(B1465,'大货清单（不定期按GOMS更新）'!A:N,12,FALSE)</f>
        <v>850</v>
      </c>
      <c r="L1465" s="27" t="str">
        <f>VLOOKUP(B1465,'大货清单（不定期按GOMS更新）'!A:M,13,FALSE)</f>
        <v>332</v>
      </c>
      <c r="M1465" s="27" t="str">
        <f>VLOOKUP(B1465,'大货清单（不定期按GOMS更新）'!A:N,14,FALSE)</f>
        <v>318</v>
      </c>
      <c r="N1465" s="58" t="s">
        <v>7957</v>
      </c>
      <c r="O1465" s="27">
        <f>IFERROR(VLOOKUP(N1465,'散件迭代（不定期更新）'!C:J,8,FALSE),0)</f>
        <v>0</v>
      </c>
      <c r="P1465" s="27" t="str">
        <f>IFERROR(VLOOKUP(N1465,'散件（更新）'!B:H,3,FALSE),0)</f>
        <v/>
      </c>
      <c r="Q1465" s="27" t="str">
        <f>VLOOKUP(N1465,'散件（更新）'!B:H,2,FALSE)</f>
        <v>114-24260504</v>
      </c>
      <c r="R1465" s="27" t="str">
        <f>VLOOKUP(N1465,'散件（更新）'!B:H,7,FALSE)</f>
        <v>Main Body</v>
      </c>
      <c r="S1465" s="27" t="str">
        <f>VLOOKUP(N1465,'散件（更新）'!B:E,4,FALSE)</f>
        <v>https://tineco-yxzt.oss-accelerate.aliyuncs.com/20250124/shouchixichenzujian_1737700347549.jpeg</v>
      </c>
      <c r="T1465" s="27" t="s">
        <v>8759</v>
      </c>
      <c r="U1465" s="28" t="str">
        <f>VLOOKUP(N1465,'散件（更新）'!B:G,6,FALSE)</f>
        <v>手持吸尘组件（黑色）</v>
      </c>
      <c r="V1465" s="28">
        <f>VLOOKUP(N1465,'散件（更新）'!B:I,8,FALSE)</f>
        <v>6932485004317</v>
      </c>
    </row>
    <row r="1466" spans="1:22" ht="20.149999999999999" customHeight="1">
      <c r="A1466" s="57">
        <v>46169</v>
      </c>
      <c r="B1466" s="58" t="s">
        <v>11062</v>
      </c>
      <c r="C1466" s="27" t="str">
        <f>VLOOKUP(B1466,'大货清单（不定期按GOMS更新）'!A:H,8,0)</f>
        <v>109-24261302</v>
      </c>
      <c r="D1466" s="27" t="str">
        <f>VLOOKUP(B1466,'大货清单（不定期按GOMS更新）'!A:C,3,0)</f>
        <v>CL2426M-02</v>
      </c>
      <c r="E1466" s="27" t="str">
        <f>VLOOKUP(B1466,'大货清单（不定期按GOMS更新）'!A:H,4,0)</f>
        <v>IT,FR,DE,ES,PL,SE,NL,BE</v>
      </c>
      <c r="F1466" s="27" t="str">
        <f>VLOOKUP(B1466,'大货清单（不定期按GOMS更新）'!A:H,2,0)</f>
        <v>FLOOR ONE SWITCH S7 STRETCH</v>
      </c>
      <c r="G1466" s="28">
        <f>VLOOKUP(B1466,'大货清单（不定期按GOMS更新）'!A:I,9,FALSE)</f>
        <v>6932485006724</v>
      </c>
      <c r="H1466" s="27" t="str">
        <f>VLOOKUP(B1466,'大货清单（不定期按GOMS更新）'!A:H,7,0)</f>
        <v>黑色</v>
      </c>
      <c r="I1466" s="27" t="str">
        <f>VLOOKUP(B1466,'大货清单（不定期按GOMS更新）'!A:F,6,FALSE)</f>
        <v>ACTIVE</v>
      </c>
      <c r="J1466" s="27" t="str">
        <f>VLOOKUP(B1466,'大货清单（不定期按GOMS更新）'!A:K,11,FALSE)</f>
        <v>12.8</v>
      </c>
      <c r="K1466" s="27" t="str">
        <f>VLOOKUP(B1466,'大货清单（不定期按GOMS更新）'!A:N,12,FALSE)</f>
        <v>850</v>
      </c>
      <c r="L1466" s="27" t="str">
        <f>VLOOKUP(B1466,'大货清单（不定期按GOMS更新）'!A:M,13,FALSE)</f>
        <v>332</v>
      </c>
      <c r="M1466" s="27" t="str">
        <f>VLOOKUP(B1466,'大货清单（不定期按GOMS更新）'!A:N,14,FALSE)</f>
        <v>318</v>
      </c>
      <c r="N1466" s="58" t="s">
        <v>5045</v>
      </c>
      <c r="O1466" s="27">
        <f>IFERROR(VLOOKUP(N1466,'散件迭代（不定期更新）'!C:J,8,FALSE),0)</f>
        <v>0</v>
      </c>
      <c r="P1466" s="27" t="str">
        <f>IFERROR(VLOOKUP(N1466,'散件（更新）'!B:H,3,FALSE),0)</f>
        <v>/</v>
      </c>
      <c r="Q1466" s="27" t="str">
        <f>VLOOKUP(N1466,'散件（更新）'!B:H,2,FALSE)</f>
        <v>114-22200708</v>
      </c>
      <c r="R1466" s="27" t="str">
        <f>VLOOKUP(N1466,'散件（更新）'!B:H,7,FALSE)</f>
        <v>Charging Base</v>
      </c>
      <c r="S1466" s="27">
        <f>VLOOKUP(N1466,'散件（更新）'!B:E,4,FALSE)</f>
        <v>0</v>
      </c>
      <c r="T1466" s="27" t="s">
        <v>8759</v>
      </c>
      <c r="U1466" s="28" t="str">
        <f>VLOOKUP(N1466,'散件（更新）'!B:G,6,FALSE)</f>
        <v>直立收纳座组件</v>
      </c>
      <c r="V1466" s="28">
        <f>VLOOKUP(N1466,'散件（更新）'!B:I,8,FALSE)</f>
        <v>6974950106829</v>
      </c>
    </row>
    <row r="1467" spans="1:22" ht="20.149999999999999" customHeight="1">
      <c r="A1467" s="57">
        <v>46169</v>
      </c>
      <c r="B1467" s="58" t="s">
        <v>11062</v>
      </c>
      <c r="C1467" s="27" t="str">
        <f>VLOOKUP(B1467,'大货清单（不定期按GOMS更新）'!A:H,8,0)</f>
        <v>109-24261302</v>
      </c>
      <c r="D1467" s="27" t="str">
        <f>VLOOKUP(B1467,'大货清单（不定期按GOMS更新）'!A:C,3,0)</f>
        <v>CL2426M-02</v>
      </c>
      <c r="E1467" s="27" t="str">
        <f>VLOOKUP(B1467,'大货清单（不定期按GOMS更新）'!A:H,4,0)</f>
        <v>IT,FR,DE,ES,PL,SE,NL,BE</v>
      </c>
      <c r="F1467" s="27" t="str">
        <f>VLOOKUP(B1467,'大货清单（不定期按GOMS更新）'!A:H,2,0)</f>
        <v>FLOOR ONE SWITCH S7 STRETCH</v>
      </c>
      <c r="G1467" s="28">
        <f>VLOOKUP(B1467,'大货清单（不定期按GOMS更新）'!A:I,9,FALSE)</f>
        <v>6932485006724</v>
      </c>
      <c r="H1467" s="27" t="str">
        <f>VLOOKUP(B1467,'大货清单（不定期按GOMS更新）'!A:H,7,0)</f>
        <v>黑色</v>
      </c>
      <c r="I1467" s="27" t="str">
        <f>VLOOKUP(B1467,'大货清单（不定期按GOMS更新）'!A:F,6,FALSE)</f>
        <v>ACTIVE</v>
      </c>
      <c r="J1467" s="27" t="str">
        <f>VLOOKUP(B1467,'大货清单（不定期按GOMS更新）'!A:K,11,FALSE)</f>
        <v>12.8</v>
      </c>
      <c r="K1467" s="27" t="str">
        <f>VLOOKUP(B1467,'大货清单（不定期按GOMS更新）'!A:N,12,FALSE)</f>
        <v>850</v>
      </c>
      <c r="L1467" s="27" t="str">
        <f>VLOOKUP(B1467,'大货清单（不定期按GOMS更新）'!A:M,13,FALSE)</f>
        <v>332</v>
      </c>
      <c r="M1467" s="27" t="str">
        <f>VLOOKUP(B1467,'大货清单（不定期按GOMS更新）'!A:N,14,FALSE)</f>
        <v>318</v>
      </c>
      <c r="N1467" s="58" t="s">
        <v>9892</v>
      </c>
      <c r="O1467" s="27">
        <f>IFERROR(VLOOKUP(N1467,'散件迭代（不定期更新）'!C:J,8,FALSE),0)</f>
        <v>0</v>
      </c>
      <c r="P1467" s="27">
        <f>IFERROR(VLOOKUP(N1467,'散件（更新）'!B:H,3,FALSE),0)</f>
        <v>0</v>
      </c>
      <c r="Q1467" s="27" t="str">
        <f>VLOOKUP(N1467,'散件（更新）'!B:H,2,FALSE)</f>
        <v>114-24261301</v>
      </c>
      <c r="R1467" s="27" t="str">
        <f>VLOOKUP(N1467,'散件（更新）'!B:H,7,FALSE)</f>
        <v>Charging Base</v>
      </c>
      <c r="S1467" s="27">
        <f>VLOOKUP(N1467,'散件（更新）'!B:E,4,FALSE)</f>
        <v>0</v>
      </c>
      <c r="T1467" s="27" t="s">
        <v>19301</v>
      </c>
      <c r="U1467" s="28" t="str">
        <f>VLOOKUP(N1467,'散件（更新）'!B:G,6,FALSE)</f>
        <v>SP;CL2426M-01;烘干托盘组件（欧洲版）</v>
      </c>
      <c r="V1467" s="28">
        <f>VLOOKUP(N1467,'散件（更新）'!B:I,8,FALSE)</f>
        <v>6932485009992</v>
      </c>
    </row>
    <row r="1468" spans="1:22" ht="20.149999999999999" customHeight="1">
      <c r="A1468" s="57">
        <v>46169</v>
      </c>
      <c r="B1468" s="58" t="s">
        <v>11062</v>
      </c>
      <c r="C1468" s="27" t="str">
        <f>VLOOKUP(B1468,'大货清单（不定期按GOMS更新）'!A:H,8,0)</f>
        <v>109-24261302</v>
      </c>
      <c r="D1468" s="27" t="str">
        <f>VLOOKUP(B1468,'大货清单（不定期按GOMS更新）'!A:C,3,0)</f>
        <v>CL2426M-02</v>
      </c>
      <c r="E1468" s="27" t="str">
        <f>VLOOKUP(B1468,'大货清单（不定期按GOMS更新）'!A:H,4,0)</f>
        <v>IT,FR,DE,ES,PL,SE,NL,BE</v>
      </c>
      <c r="F1468" s="27" t="str">
        <f>VLOOKUP(B1468,'大货清单（不定期按GOMS更新）'!A:H,2,0)</f>
        <v>FLOOR ONE SWITCH S7 STRETCH</v>
      </c>
      <c r="G1468" s="28">
        <f>VLOOKUP(B1468,'大货清单（不定期按GOMS更新）'!A:I,9,FALSE)</f>
        <v>6932485006724</v>
      </c>
      <c r="H1468" s="27" t="str">
        <f>VLOOKUP(B1468,'大货清单（不定期按GOMS更新）'!A:H,7,0)</f>
        <v>黑色</v>
      </c>
      <c r="I1468" s="27" t="str">
        <f>VLOOKUP(B1468,'大货清单（不定期按GOMS更新）'!A:F,6,FALSE)</f>
        <v>ACTIVE</v>
      </c>
      <c r="J1468" s="27" t="str">
        <f>VLOOKUP(B1468,'大货清单（不定期按GOMS更新）'!A:K,11,FALSE)</f>
        <v>12.8</v>
      </c>
      <c r="K1468" s="27" t="str">
        <f>VLOOKUP(B1468,'大货清单（不定期按GOMS更新）'!A:N,12,FALSE)</f>
        <v>850</v>
      </c>
      <c r="L1468" s="27" t="str">
        <f>VLOOKUP(B1468,'大货清单（不定期按GOMS更新）'!A:M,13,FALSE)</f>
        <v>332</v>
      </c>
      <c r="M1468" s="27" t="str">
        <f>VLOOKUP(B1468,'大货清单（不定期按GOMS更新）'!A:N,14,FALSE)</f>
        <v>318</v>
      </c>
      <c r="N1468" s="58" t="s">
        <v>7993</v>
      </c>
      <c r="O1468" s="27">
        <f>IFERROR(VLOOKUP(N1468,'散件迭代（不定期更新）'!C:J,8,FALSE),0)</f>
        <v>0</v>
      </c>
      <c r="P1468" s="27" t="str">
        <f>IFERROR(VLOOKUP(N1468,'散件（更新）'!B:H,3,FALSE),0)</f>
        <v/>
      </c>
      <c r="Q1468" s="27" t="str">
        <f>VLOOKUP(N1468,'散件（更新）'!B:H,2,FALSE)</f>
        <v>114-24260507</v>
      </c>
      <c r="R1468" s="27" t="str">
        <f>VLOOKUP(N1468,'散件（更新）'!B:H,7,FALSE)</f>
        <v>Battery</v>
      </c>
      <c r="S1468" s="27">
        <f>VLOOKUP(N1468,'散件（更新）'!B:E,4,FALSE)</f>
        <v>0</v>
      </c>
      <c r="T1468" s="27" t="s">
        <v>8759</v>
      </c>
      <c r="U1468" s="28" t="str">
        <f>VLOOKUP(N1468,'散件（更新）'!B:G,6,FALSE)</f>
        <v>电池包组件</v>
      </c>
      <c r="V1468" s="28">
        <f>VLOOKUP(N1468,'散件（更新）'!B:I,8,FALSE)</f>
        <v>6932485004348</v>
      </c>
    </row>
    <row r="1469" spans="1:22" ht="20.149999999999999" customHeight="1">
      <c r="A1469" s="57">
        <v>46169</v>
      </c>
      <c r="B1469" s="58" t="s">
        <v>11062</v>
      </c>
      <c r="C1469" s="27" t="str">
        <f>VLOOKUP(B1469,'大货清单（不定期按GOMS更新）'!A:H,8,0)</f>
        <v>109-24261302</v>
      </c>
      <c r="D1469" s="27" t="str">
        <f>VLOOKUP(B1469,'大货清单（不定期按GOMS更新）'!A:C,3,0)</f>
        <v>CL2426M-02</v>
      </c>
      <c r="E1469" s="27" t="str">
        <f>VLOOKUP(B1469,'大货清单（不定期按GOMS更新）'!A:H,4,0)</f>
        <v>IT,FR,DE,ES,PL,SE,NL,BE</v>
      </c>
      <c r="F1469" s="27" t="str">
        <f>VLOOKUP(B1469,'大货清单（不定期按GOMS更新）'!A:H,2,0)</f>
        <v>FLOOR ONE SWITCH S7 STRETCH</v>
      </c>
      <c r="G1469" s="28">
        <f>VLOOKUP(B1469,'大货清单（不定期按GOMS更新）'!A:I,9,FALSE)</f>
        <v>6932485006724</v>
      </c>
      <c r="H1469" s="27" t="str">
        <f>VLOOKUP(B1469,'大货清单（不定期按GOMS更新）'!A:H,7,0)</f>
        <v>黑色</v>
      </c>
      <c r="I1469" s="27" t="str">
        <f>VLOOKUP(B1469,'大货清单（不定期按GOMS更新）'!A:F,6,FALSE)</f>
        <v>ACTIVE</v>
      </c>
      <c r="J1469" s="27" t="str">
        <f>VLOOKUP(B1469,'大货清单（不定期按GOMS更新）'!A:K,11,FALSE)</f>
        <v>12.8</v>
      </c>
      <c r="K1469" s="27" t="str">
        <f>VLOOKUP(B1469,'大货清单（不定期按GOMS更新）'!A:N,12,FALSE)</f>
        <v>850</v>
      </c>
      <c r="L1469" s="27" t="str">
        <f>VLOOKUP(B1469,'大货清单（不定期按GOMS更新）'!A:M,13,FALSE)</f>
        <v>332</v>
      </c>
      <c r="M1469" s="27" t="str">
        <f>VLOOKUP(B1469,'大货清单（不定期按GOMS更新）'!A:N,14,FALSE)</f>
        <v>318</v>
      </c>
      <c r="N1469" s="58" t="s">
        <v>7923</v>
      </c>
      <c r="O1469" s="27">
        <f>IFERROR(VLOOKUP(N1469,'散件迭代（不定期更新）'!C:J,8,FALSE),0)</f>
        <v>0</v>
      </c>
      <c r="P1469" s="27" t="str">
        <f>IFERROR(VLOOKUP(N1469,'散件（更新）'!B:H,3,FALSE),0)</f>
        <v/>
      </c>
      <c r="Q1469" s="27" t="str">
        <f>VLOOKUP(N1469,'散件（更新）'!B:H,2,FALSE)</f>
        <v>114-24260511</v>
      </c>
      <c r="R1469" s="27" t="str">
        <f>VLOOKUP(N1469,'散件（更新）'!B:H,7,FALSE)</f>
        <v>Display Screen</v>
      </c>
      <c r="S1469" s="27">
        <f>VLOOKUP(N1469,'散件（更新）'!B:E,4,FALSE)</f>
        <v>0</v>
      </c>
      <c r="T1469" s="27" t="s">
        <v>8759</v>
      </c>
      <c r="U1469" s="28" t="str">
        <f>VLOOKUP(N1469,'散件（更新）'!B:G,6,FALSE)</f>
        <v>显示屏组件</v>
      </c>
      <c r="V1469" s="28">
        <f>VLOOKUP(N1469,'散件（更新）'!B:I,8,FALSE)</f>
        <v>6932485004386</v>
      </c>
    </row>
    <row r="1470" spans="1:22" ht="20.149999999999999" customHeight="1">
      <c r="A1470" s="57">
        <v>46169</v>
      </c>
      <c r="B1470" s="58" t="s">
        <v>11062</v>
      </c>
      <c r="C1470" s="27" t="str">
        <f>VLOOKUP(B1470,'大货清单（不定期按GOMS更新）'!A:H,8,0)</f>
        <v>109-24261302</v>
      </c>
      <c r="D1470" s="27" t="str">
        <f>VLOOKUP(B1470,'大货清单（不定期按GOMS更新）'!A:C,3,0)</f>
        <v>CL2426M-02</v>
      </c>
      <c r="E1470" s="27" t="str">
        <f>VLOOKUP(B1470,'大货清单（不定期按GOMS更新）'!A:H,4,0)</f>
        <v>IT,FR,DE,ES,PL,SE,NL,BE</v>
      </c>
      <c r="F1470" s="27" t="str">
        <f>VLOOKUP(B1470,'大货清单（不定期按GOMS更新）'!A:H,2,0)</f>
        <v>FLOOR ONE SWITCH S7 STRETCH</v>
      </c>
      <c r="G1470" s="28">
        <f>VLOOKUP(B1470,'大货清单（不定期按GOMS更新）'!A:I,9,FALSE)</f>
        <v>6932485006724</v>
      </c>
      <c r="H1470" s="27" t="str">
        <f>VLOOKUP(B1470,'大货清单（不定期按GOMS更新）'!A:H,7,0)</f>
        <v>黑色</v>
      </c>
      <c r="I1470" s="27" t="str">
        <f>VLOOKUP(B1470,'大货清单（不定期按GOMS更新）'!A:F,6,FALSE)</f>
        <v>ACTIVE</v>
      </c>
      <c r="J1470" s="27" t="str">
        <f>VLOOKUP(B1470,'大货清单（不定期按GOMS更新）'!A:K,11,FALSE)</f>
        <v>12.8</v>
      </c>
      <c r="K1470" s="27" t="str">
        <f>VLOOKUP(B1470,'大货清单（不定期按GOMS更新）'!A:N,12,FALSE)</f>
        <v>850</v>
      </c>
      <c r="L1470" s="27" t="str">
        <f>VLOOKUP(B1470,'大货清单（不定期按GOMS更新）'!A:M,13,FALSE)</f>
        <v>332</v>
      </c>
      <c r="M1470" s="27" t="str">
        <f>VLOOKUP(B1470,'大货清单（不定期按GOMS更新）'!A:N,14,FALSE)</f>
        <v>318</v>
      </c>
      <c r="N1470" s="58" t="s">
        <v>8054</v>
      </c>
      <c r="O1470" s="27">
        <f>IFERROR(VLOOKUP(N1470,'散件迭代（不定期更新）'!C:J,8,FALSE),0)</f>
        <v>0</v>
      </c>
      <c r="P1470" s="27" t="str">
        <f>IFERROR(VLOOKUP(N1470,'散件（更新）'!B:H,3,FALSE),0)</f>
        <v/>
      </c>
      <c r="Q1470" s="27" t="str">
        <f>VLOOKUP(N1470,'散件（更新）'!B:H,2,FALSE)</f>
        <v>114-23761815</v>
      </c>
      <c r="R1470" s="27" t="str">
        <f>VLOOKUP(N1470,'散件（更新）'!B:H,7,FALSE)</f>
        <v>plastic part</v>
      </c>
      <c r="S1470" s="27" t="str">
        <f>VLOOKUP(N1470,'散件（更新）'!B:E,4,FALSE)</f>
        <v>https://tineco-yxzt.oss-accelerate.aliyuncs.com/20241219/62_1734590951668.jpg</v>
      </c>
      <c r="T1470" s="27" t="s">
        <v>8759</v>
      </c>
      <c r="U1470" s="28" t="str">
        <f>VLOOKUP(N1470,'散件（更新）'!B:G,6,FALSE)</f>
        <v>地刷充电头组件</v>
      </c>
      <c r="V1470" s="28">
        <f>VLOOKUP(N1470,'散件（更新）'!B:I,8,FALSE)</f>
        <v>6932485002559</v>
      </c>
    </row>
    <row r="1471" spans="1:22" ht="20.149999999999999" customHeight="1">
      <c r="A1471" s="57">
        <v>46169</v>
      </c>
      <c r="B1471" s="58" t="s">
        <v>11062</v>
      </c>
      <c r="C1471" s="27" t="str">
        <f>VLOOKUP(B1471,'大货清单（不定期按GOMS更新）'!A:H,8,0)</f>
        <v>109-24261302</v>
      </c>
      <c r="D1471" s="27" t="str">
        <f>VLOOKUP(B1471,'大货清单（不定期按GOMS更新）'!A:C,3,0)</f>
        <v>CL2426M-02</v>
      </c>
      <c r="E1471" s="27" t="str">
        <f>VLOOKUP(B1471,'大货清单（不定期按GOMS更新）'!A:H,4,0)</f>
        <v>IT,FR,DE,ES,PL,SE,NL,BE</v>
      </c>
      <c r="F1471" s="27" t="str">
        <f>VLOOKUP(B1471,'大货清单（不定期按GOMS更新）'!A:H,2,0)</f>
        <v>FLOOR ONE SWITCH S7 STRETCH</v>
      </c>
      <c r="G1471" s="28">
        <f>VLOOKUP(B1471,'大货清单（不定期按GOMS更新）'!A:I,9,FALSE)</f>
        <v>6932485006724</v>
      </c>
      <c r="H1471" s="27" t="str">
        <f>VLOOKUP(B1471,'大货清单（不定期按GOMS更新）'!A:H,7,0)</f>
        <v>黑色</v>
      </c>
      <c r="I1471" s="27" t="str">
        <f>VLOOKUP(B1471,'大货清单（不定期按GOMS更新）'!A:F,6,FALSE)</f>
        <v>ACTIVE</v>
      </c>
      <c r="J1471" s="27" t="str">
        <f>VLOOKUP(B1471,'大货清单（不定期按GOMS更新）'!A:K,11,FALSE)</f>
        <v>12.8</v>
      </c>
      <c r="K1471" s="27" t="str">
        <f>VLOOKUP(B1471,'大货清单（不定期按GOMS更新）'!A:N,12,FALSE)</f>
        <v>850</v>
      </c>
      <c r="L1471" s="27" t="str">
        <f>VLOOKUP(B1471,'大货清单（不定期按GOMS更新）'!A:M,13,FALSE)</f>
        <v>332</v>
      </c>
      <c r="M1471" s="27" t="str">
        <f>VLOOKUP(B1471,'大货清单（不定期按GOMS更新）'!A:N,14,FALSE)</f>
        <v>318</v>
      </c>
      <c r="N1471" s="58" t="s">
        <v>7947</v>
      </c>
      <c r="O1471" s="27">
        <f>IFERROR(VLOOKUP(N1471,'散件迭代（不定期更新）'!C:J,8,FALSE),0)</f>
        <v>0</v>
      </c>
      <c r="P1471" s="27" t="str">
        <f>IFERROR(VLOOKUP(N1471,'散件（更新）'!B:H,3,FALSE),0)</f>
        <v/>
      </c>
      <c r="Q1471" s="27" t="str">
        <f>VLOOKUP(N1471,'散件（更新）'!B:H,2,FALSE)</f>
        <v>114-23480614</v>
      </c>
      <c r="R1471" s="27" t="str">
        <f>VLOOKUP(N1471,'散件（更新）'!B:H,7,FALSE)</f>
        <v>Wire</v>
      </c>
      <c r="S1471" s="27">
        <f>VLOOKUP(N1471,'散件（更新）'!B:E,4,FALSE)</f>
        <v>0</v>
      </c>
      <c r="T1471" s="27" t="s">
        <v>8759</v>
      </c>
      <c r="U1471" s="28" t="str">
        <f>VLOOKUP(N1471,'散件（更新）'!B:G,6,FALSE)</f>
        <v>电源线（欧插）</v>
      </c>
      <c r="V1471" s="28">
        <f>VLOOKUP(N1471,'散件（更新）'!B:I,8,FALSE)</f>
        <v>6932485003990</v>
      </c>
    </row>
    <row r="1472" spans="1:22" ht="20.149999999999999" customHeight="1">
      <c r="A1472" s="57">
        <v>46169</v>
      </c>
      <c r="B1472" s="58" t="s">
        <v>11062</v>
      </c>
      <c r="C1472" s="27" t="str">
        <f>VLOOKUP(B1472,'大货清单（不定期按GOMS更新）'!A:H,8,0)</f>
        <v>109-24261302</v>
      </c>
      <c r="D1472" s="27" t="str">
        <f>VLOOKUP(B1472,'大货清单（不定期按GOMS更新）'!A:C,3,0)</f>
        <v>CL2426M-02</v>
      </c>
      <c r="E1472" s="27" t="str">
        <f>VLOOKUP(B1472,'大货清单（不定期按GOMS更新）'!A:H,4,0)</f>
        <v>IT,FR,DE,ES,PL,SE,NL,BE</v>
      </c>
      <c r="F1472" s="27" t="str">
        <f>VLOOKUP(B1472,'大货清单（不定期按GOMS更新）'!A:H,2,0)</f>
        <v>FLOOR ONE SWITCH S7 STRETCH</v>
      </c>
      <c r="G1472" s="28">
        <f>VLOOKUP(B1472,'大货清单（不定期按GOMS更新）'!A:I,9,FALSE)</f>
        <v>6932485006724</v>
      </c>
      <c r="H1472" s="27" t="str">
        <f>VLOOKUP(B1472,'大货清单（不定期按GOMS更新）'!A:H,7,0)</f>
        <v>黑色</v>
      </c>
      <c r="I1472" s="27" t="str">
        <f>VLOOKUP(B1472,'大货清单（不定期按GOMS更新）'!A:F,6,FALSE)</f>
        <v>ACTIVE</v>
      </c>
      <c r="J1472" s="27" t="str">
        <f>VLOOKUP(B1472,'大货清单（不定期按GOMS更新）'!A:K,11,FALSE)</f>
        <v>12.8</v>
      </c>
      <c r="K1472" s="27" t="str">
        <f>VLOOKUP(B1472,'大货清单（不定期按GOMS更新）'!A:N,12,FALSE)</f>
        <v>850</v>
      </c>
      <c r="L1472" s="27" t="str">
        <f>VLOOKUP(B1472,'大货清单（不定期按GOMS更新）'!A:M,13,FALSE)</f>
        <v>332</v>
      </c>
      <c r="M1472" s="27" t="str">
        <f>VLOOKUP(B1472,'大货清单（不定期按GOMS更新）'!A:N,14,FALSE)</f>
        <v>318</v>
      </c>
      <c r="N1472" s="58" t="s">
        <v>8129</v>
      </c>
      <c r="O1472" s="27">
        <f>IFERROR(VLOOKUP(N1472,'散件迭代（不定期更新）'!C:J,8,FALSE),0)</f>
        <v>0</v>
      </c>
      <c r="P1472" s="27" t="str">
        <f>IFERROR(VLOOKUP(N1472,'散件（更新）'!B:H,3,FALSE),0)</f>
        <v/>
      </c>
      <c r="Q1472" s="27" t="str">
        <f>VLOOKUP(N1472,'散件（更新）'!B:H,2,FALSE)</f>
        <v>114-24260512</v>
      </c>
      <c r="R1472" s="27" t="str">
        <f>VLOOKUP(N1472,'散件（更新）'!B:H,7,FALSE)</f>
        <v>Wire</v>
      </c>
      <c r="S1472" s="27">
        <f>VLOOKUP(N1472,'散件（更新）'!B:E,4,FALSE)</f>
        <v>0</v>
      </c>
      <c r="T1472" s="27" t="s">
        <v>8759</v>
      </c>
      <c r="U1472" s="28" t="str">
        <f>VLOOKUP(N1472,'散件（更新）'!B:G,6,FALSE)</f>
        <v>机身公插转接板组件</v>
      </c>
      <c r="V1472" s="28">
        <f>VLOOKUP(N1472,'散件（更新）'!B:I,8,FALSE)</f>
        <v>6932485004393</v>
      </c>
    </row>
    <row r="1473" spans="1:22" ht="20.149999999999999" customHeight="1">
      <c r="A1473" s="57">
        <v>46169</v>
      </c>
      <c r="B1473" s="58" t="s">
        <v>11062</v>
      </c>
      <c r="C1473" s="27" t="str">
        <f>VLOOKUP(B1473,'大货清单（不定期按GOMS更新）'!A:H,8,0)</f>
        <v>109-24261302</v>
      </c>
      <c r="D1473" s="27" t="str">
        <f>VLOOKUP(B1473,'大货清单（不定期按GOMS更新）'!A:C,3,0)</f>
        <v>CL2426M-02</v>
      </c>
      <c r="E1473" s="27" t="str">
        <f>VLOOKUP(B1473,'大货清单（不定期按GOMS更新）'!A:H,4,0)</f>
        <v>IT,FR,DE,ES,PL,SE,NL,BE</v>
      </c>
      <c r="F1473" s="27" t="str">
        <f>VLOOKUP(B1473,'大货清单（不定期按GOMS更新）'!A:H,2,0)</f>
        <v>FLOOR ONE SWITCH S7 STRETCH</v>
      </c>
      <c r="G1473" s="28">
        <f>VLOOKUP(B1473,'大货清单（不定期按GOMS更新）'!A:I,9,FALSE)</f>
        <v>6932485006724</v>
      </c>
      <c r="H1473" s="27" t="str">
        <f>VLOOKUP(B1473,'大货清单（不定期按GOMS更新）'!A:H,7,0)</f>
        <v>黑色</v>
      </c>
      <c r="I1473" s="27" t="str">
        <f>VLOOKUP(B1473,'大货清单（不定期按GOMS更新）'!A:F,6,FALSE)</f>
        <v>ACTIVE</v>
      </c>
      <c r="J1473" s="27" t="str">
        <f>VLOOKUP(B1473,'大货清单（不定期按GOMS更新）'!A:K,11,FALSE)</f>
        <v>12.8</v>
      </c>
      <c r="K1473" s="27" t="str">
        <f>VLOOKUP(B1473,'大货清单（不定期按GOMS更新）'!A:N,12,FALSE)</f>
        <v>850</v>
      </c>
      <c r="L1473" s="27" t="str">
        <f>VLOOKUP(B1473,'大货清单（不定期按GOMS更新）'!A:M,13,FALSE)</f>
        <v>332</v>
      </c>
      <c r="M1473" s="27" t="str">
        <f>VLOOKUP(B1473,'大货清单（不定期按GOMS更新）'!A:N,14,FALSE)</f>
        <v>318</v>
      </c>
      <c r="N1473" s="58" t="s">
        <v>8099</v>
      </c>
      <c r="O1473" s="27">
        <f>IFERROR(VLOOKUP(N1473,'散件迭代（不定期更新）'!C:J,8,FALSE),0)</f>
        <v>0</v>
      </c>
      <c r="P1473" s="27" t="str">
        <f>IFERROR(VLOOKUP(N1473,'散件（更新）'!B:H,3,FALSE),0)</f>
        <v/>
      </c>
      <c r="Q1473" s="27" t="str">
        <f>VLOOKUP(N1473,'散件（更新）'!B:H,2,FALSE)</f>
        <v>114-24260513</v>
      </c>
      <c r="R1473" s="27" t="str">
        <f>VLOOKUP(N1473,'散件（更新）'!B:H,7,FALSE)</f>
        <v>Wire</v>
      </c>
      <c r="S1473" s="27">
        <f>VLOOKUP(N1473,'散件（更新）'!B:E,4,FALSE)</f>
        <v>0</v>
      </c>
      <c r="T1473" s="27" t="s">
        <v>8759</v>
      </c>
      <c r="U1473" s="28" t="str">
        <f>VLOOKUP(N1473,'散件（更新）'!B:G,6,FALSE)</f>
        <v>动力源母插转接板组件</v>
      </c>
      <c r="V1473" s="28">
        <f>VLOOKUP(N1473,'散件（更新）'!B:I,8,FALSE)</f>
        <v>6932485004409</v>
      </c>
    </row>
    <row r="1474" spans="1:22" ht="20.149999999999999" customHeight="1">
      <c r="A1474" s="57">
        <v>46169</v>
      </c>
      <c r="B1474" s="58" t="s">
        <v>11062</v>
      </c>
      <c r="C1474" s="27" t="str">
        <f>VLOOKUP(B1474,'大货清单（不定期按GOMS更新）'!A:H,8,0)</f>
        <v>109-24261302</v>
      </c>
      <c r="D1474" s="27" t="str">
        <f>VLOOKUP(B1474,'大货清单（不定期按GOMS更新）'!A:C,3,0)</f>
        <v>CL2426M-02</v>
      </c>
      <c r="E1474" s="27" t="str">
        <f>VLOOKUP(B1474,'大货清单（不定期按GOMS更新）'!A:H,4,0)</f>
        <v>IT,FR,DE,ES,PL,SE,NL,BE</v>
      </c>
      <c r="F1474" s="27" t="str">
        <f>VLOOKUP(B1474,'大货清单（不定期按GOMS更新）'!A:H,2,0)</f>
        <v>FLOOR ONE SWITCH S7 STRETCH</v>
      </c>
      <c r="G1474" s="28">
        <f>VLOOKUP(B1474,'大货清单（不定期按GOMS更新）'!A:I,9,FALSE)</f>
        <v>6932485006724</v>
      </c>
      <c r="H1474" s="27" t="str">
        <f>VLOOKUP(B1474,'大货清单（不定期按GOMS更新）'!A:H,7,0)</f>
        <v>黑色</v>
      </c>
      <c r="I1474" s="27" t="str">
        <f>VLOOKUP(B1474,'大货清单（不定期按GOMS更新）'!A:F,6,FALSE)</f>
        <v>ACTIVE</v>
      </c>
      <c r="J1474" s="27" t="str">
        <f>VLOOKUP(B1474,'大货清单（不定期按GOMS更新）'!A:K,11,FALSE)</f>
        <v>12.8</v>
      </c>
      <c r="K1474" s="27" t="str">
        <f>VLOOKUP(B1474,'大货清单（不定期按GOMS更新）'!A:N,12,FALSE)</f>
        <v>850</v>
      </c>
      <c r="L1474" s="27" t="str">
        <f>VLOOKUP(B1474,'大货清单（不定期按GOMS更新）'!A:M,13,FALSE)</f>
        <v>332</v>
      </c>
      <c r="M1474" s="27" t="str">
        <f>VLOOKUP(B1474,'大货清单（不定期按GOMS更新）'!A:N,14,FALSE)</f>
        <v>318</v>
      </c>
      <c r="N1474" s="58" t="s">
        <v>8229</v>
      </c>
      <c r="O1474" s="27">
        <f>IFERROR(VLOOKUP(N1474,'散件迭代（不定期更新）'!C:J,8,FALSE),0)</f>
        <v>0</v>
      </c>
      <c r="P1474" s="27" t="str">
        <f>IFERROR(VLOOKUP(N1474,'散件（更新）'!B:H,3,FALSE),0)</f>
        <v/>
      </c>
      <c r="Q1474" s="27" t="str">
        <f>VLOOKUP(N1474,'散件（更新）'!B:H,2,FALSE)</f>
        <v>114-23761804</v>
      </c>
      <c r="R1474" s="27" t="str">
        <f>VLOOKUP(N1474,'散件（更新）'!B:H,7,FALSE)</f>
        <v>Motor</v>
      </c>
      <c r="S1474" s="27" t="str">
        <f>VLOOKUP(N1474,'散件（更新）'!B:E,4,FALSE)</f>
        <v>https://tineco-yxzt.oss-accelerate.aliyuncs.com/20241219/weixintupian_202411141109494_1734586474304.jpg</v>
      </c>
      <c r="T1474" s="27" t="s">
        <v>8759</v>
      </c>
      <c r="U1474" s="28" t="str">
        <f>VLOOKUP(N1474,'散件（更新）'!B:G,6,FALSE)</f>
        <v>有刷电机齿轮箱组件（带铭牌）</v>
      </c>
      <c r="V1474" s="28">
        <f>VLOOKUP(N1474,'散件（更新）'!B:I,8,FALSE)</f>
        <v>6932485002436</v>
      </c>
    </row>
    <row r="1475" spans="1:22" ht="20.149999999999999" customHeight="1">
      <c r="A1475" s="57">
        <v>46169</v>
      </c>
      <c r="B1475" s="58" t="s">
        <v>11062</v>
      </c>
      <c r="C1475" s="27" t="str">
        <f>VLOOKUP(B1475,'大货清单（不定期按GOMS更新）'!A:H,8,0)</f>
        <v>109-24261302</v>
      </c>
      <c r="D1475" s="27" t="str">
        <f>VLOOKUP(B1475,'大货清单（不定期按GOMS更新）'!A:C,3,0)</f>
        <v>CL2426M-02</v>
      </c>
      <c r="E1475" s="27" t="str">
        <f>VLOOKUP(B1475,'大货清单（不定期按GOMS更新）'!A:H,4,0)</f>
        <v>IT,FR,DE,ES,PL,SE,NL,BE</v>
      </c>
      <c r="F1475" s="27" t="str">
        <f>VLOOKUP(B1475,'大货清单（不定期按GOMS更新）'!A:H,2,0)</f>
        <v>FLOOR ONE SWITCH S7 STRETCH</v>
      </c>
      <c r="G1475" s="28">
        <f>VLOOKUP(B1475,'大货清单（不定期按GOMS更新）'!A:I,9,FALSE)</f>
        <v>6932485006724</v>
      </c>
      <c r="H1475" s="27" t="str">
        <f>VLOOKUP(B1475,'大货清单（不定期按GOMS更新）'!A:H,7,0)</f>
        <v>黑色</v>
      </c>
      <c r="I1475" s="27" t="str">
        <f>VLOOKUP(B1475,'大货清单（不定期按GOMS更新）'!A:F,6,FALSE)</f>
        <v>ACTIVE</v>
      </c>
      <c r="J1475" s="27" t="str">
        <f>VLOOKUP(B1475,'大货清单（不定期按GOMS更新）'!A:K,11,FALSE)</f>
        <v>12.8</v>
      </c>
      <c r="K1475" s="27" t="str">
        <f>VLOOKUP(B1475,'大货清单（不定期按GOMS更新）'!A:N,12,FALSE)</f>
        <v>850</v>
      </c>
      <c r="L1475" s="27" t="str">
        <f>VLOOKUP(B1475,'大货清单（不定期按GOMS更新）'!A:M,13,FALSE)</f>
        <v>332</v>
      </c>
      <c r="M1475" s="27" t="str">
        <f>VLOOKUP(B1475,'大货清单（不定期按GOMS更新）'!A:N,14,FALSE)</f>
        <v>318</v>
      </c>
      <c r="N1475" s="58" t="s">
        <v>8072</v>
      </c>
      <c r="O1475" s="27">
        <f>IFERROR(VLOOKUP(N1475,'散件迭代（不定期更新）'!C:J,8,FALSE),0)</f>
        <v>0</v>
      </c>
      <c r="P1475" s="27" t="str">
        <f>IFERROR(VLOOKUP(N1475,'散件（更新）'!B:H,3,FALSE),0)</f>
        <v/>
      </c>
      <c r="Q1475" s="27" t="str">
        <f>VLOOKUP(N1475,'散件（更新）'!B:H,2,FALSE)</f>
        <v>114-23480613</v>
      </c>
      <c r="R1475" s="27" t="str">
        <f>VLOOKUP(N1475,'散件（更新）'!B:H,7,FALSE)</f>
        <v>Motor</v>
      </c>
      <c r="S1475" s="27">
        <f>VLOOKUP(N1475,'散件（更新）'!B:E,4,FALSE)</f>
        <v>0</v>
      </c>
      <c r="T1475" s="27" t="s">
        <v>8759</v>
      </c>
      <c r="U1475" s="28" t="str">
        <f>VLOOKUP(N1475,'散件（更新）'!B:G,6,FALSE)</f>
        <v>风机组件</v>
      </c>
      <c r="V1475" s="28">
        <f>VLOOKUP(N1475,'散件（更新）'!B:I,8,FALSE)</f>
        <v>6932485003983</v>
      </c>
    </row>
    <row r="1476" spans="1:22" ht="20.149999999999999" customHeight="1">
      <c r="A1476" s="57">
        <v>46169</v>
      </c>
      <c r="B1476" s="58" t="s">
        <v>11062</v>
      </c>
      <c r="C1476" s="27" t="str">
        <f>VLOOKUP(B1476,'大货清单（不定期按GOMS更新）'!A:H,8,0)</f>
        <v>109-24261302</v>
      </c>
      <c r="D1476" s="27" t="str">
        <f>VLOOKUP(B1476,'大货清单（不定期按GOMS更新）'!A:C,3,0)</f>
        <v>CL2426M-02</v>
      </c>
      <c r="E1476" s="27" t="str">
        <f>VLOOKUP(B1476,'大货清单（不定期按GOMS更新）'!A:H,4,0)</f>
        <v>IT,FR,DE,ES,PL,SE,NL,BE</v>
      </c>
      <c r="F1476" s="27" t="str">
        <f>VLOOKUP(B1476,'大货清单（不定期按GOMS更新）'!A:H,2,0)</f>
        <v>FLOOR ONE SWITCH S7 STRETCH</v>
      </c>
      <c r="G1476" s="28">
        <f>VLOOKUP(B1476,'大货清单（不定期按GOMS更新）'!A:I,9,FALSE)</f>
        <v>6932485006724</v>
      </c>
      <c r="H1476" s="27" t="str">
        <f>VLOOKUP(B1476,'大货清单（不定期按GOMS更新）'!A:H,7,0)</f>
        <v>黑色</v>
      </c>
      <c r="I1476" s="27" t="str">
        <f>VLOOKUP(B1476,'大货清单（不定期按GOMS更新）'!A:F,6,FALSE)</f>
        <v>ACTIVE</v>
      </c>
      <c r="J1476" s="27" t="str">
        <f>VLOOKUP(B1476,'大货清单（不定期按GOMS更新）'!A:K,11,FALSE)</f>
        <v>12.8</v>
      </c>
      <c r="K1476" s="27" t="str">
        <f>VLOOKUP(B1476,'大货清单（不定期按GOMS更新）'!A:N,12,FALSE)</f>
        <v>850</v>
      </c>
      <c r="L1476" s="27" t="str">
        <f>VLOOKUP(B1476,'大货清单（不定期按GOMS更新）'!A:M,13,FALSE)</f>
        <v>332</v>
      </c>
      <c r="M1476" s="27" t="str">
        <f>VLOOKUP(B1476,'大货清单（不定期按GOMS更新）'!A:N,14,FALSE)</f>
        <v>318</v>
      </c>
      <c r="N1476" s="58" t="s">
        <v>8194</v>
      </c>
      <c r="O1476" s="27">
        <f>IFERROR(VLOOKUP(N1476,'散件迭代（不定期更新）'!C:J,8,FALSE),0)</f>
        <v>0</v>
      </c>
      <c r="P1476" s="27" t="str">
        <f>IFERROR(VLOOKUP(N1476,'散件（更新）'!B:H,3,FALSE),0)</f>
        <v/>
      </c>
      <c r="Q1476" s="27" t="str">
        <f>VLOOKUP(N1476,'散件（更新）'!B:H,2,FALSE)</f>
        <v>114-24260508</v>
      </c>
      <c r="R1476" s="27" t="str">
        <f>VLOOKUP(N1476,'散件（更新）'!B:H,7,FALSE)</f>
        <v>Motor</v>
      </c>
      <c r="S1476" s="27">
        <f>VLOOKUP(N1476,'散件（更新）'!B:E,4,FALSE)</f>
        <v>0</v>
      </c>
      <c r="T1476" s="27" t="s">
        <v>8759</v>
      </c>
      <c r="U1476" s="28" t="str">
        <f>VLOOKUP(N1476,'散件（更新）'!B:G,6,FALSE)</f>
        <v>主电机</v>
      </c>
      <c r="V1476" s="28">
        <f>VLOOKUP(N1476,'散件（更新）'!B:I,8,FALSE)</f>
        <v>6932485004355</v>
      </c>
    </row>
    <row r="1477" spans="1:22" ht="20.149999999999999" customHeight="1">
      <c r="A1477" s="57">
        <v>46169</v>
      </c>
      <c r="B1477" s="58" t="s">
        <v>11062</v>
      </c>
      <c r="C1477" s="27" t="str">
        <f>VLOOKUP(B1477,'大货清单（不定期按GOMS更新）'!A:H,8,0)</f>
        <v>109-24261302</v>
      </c>
      <c r="D1477" s="27" t="str">
        <f>VLOOKUP(B1477,'大货清单（不定期按GOMS更新）'!A:C,3,0)</f>
        <v>CL2426M-02</v>
      </c>
      <c r="E1477" s="27" t="str">
        <f>VLOOKUP(B1477,'大货清单（不定期按GOMS更新）'!A:H,4,0)</f>
        <v>IT,FR,DE,ES,PL,SE,NL,BE</v>
      </c>
      <c r="F1477" s="27" t="str">
        <f>VLOOKUP(B1477,'大货清单（不定期按GOMS更新）'!A:H,2,0)</f>
        <v>FLOOR ONE SWITCH S7 STRETCH</v>
      </c>
      <c r="G1477" s="28">
        <f>VLOOKUP(B1477,'大货清单（不定期按GOMS更新）'!A:I,9,FALSE)</f>
        <v>6932485006724</v>
      </c>
      <c r="H1477" s="27" t="str">
        <f>VLOOKUP(B1477,'大货清单（不定期按GOMS更新）'!A:H,7,0)</f>
        <v>黑色</v>
      </c>
      <c r="I1477" s="27" t="str">
        <f>VLOOKUP(B1477,'大货清单（不定期按GOMS更新）'!A:F,6,FALSE)</f>
        <v>ACTIVE</v>
      </c>
      <c r="J1477" s="27" t="str">
        <f>VLOOKUP(B1477,'大货清单（不定期按GOMS更新）'!A:K,11,FALSE)</f>
        <v>12.8</v>
      </c>
      <c r="K1477" s="27" t="str">
        <f>VLOOKUP(B1477,'大货清单（不定期按GOMS更新）'!A:N,12,FALSE)</f>
        <v>850</v>
      </c>
      <c r="L1477" s="27" t="str">
        <f>VLOOKUP(B1477,'大货清单（不定期按GOMS更新）'!A:M,13,FALSE)</f>
        <v>332</v>
      </c>
      <c r="M1477" s="27" t="str">
        <f>VLOOKUP(B1477,'大货清单（不定期按GOMS更新）'!A:N,14,FALSE)</f>
        <v>318</v>
      </c>
      <c r="N1477" s="58" t="s">
        <v>8047</v>
      </c>
      <c r="O1477" s="27">
        <f>IFERROR(VLOOKUP(N1477,'散件迭代（不定期更新）'!C:J,8,FALSE),0)</f>
        <v>0</v>
      </c>
      <c r="P1477" s="27" t="str">
        <f>IFERROR(VLOOKUP(N1477,'散件（更新）'!B:H,3,FALSE),0)</f>
        <v/>
      </c>
      <c r="Q1477" s="27" t="str">
        <f>VLOOKUP(N1477,'散件（更新）'!B:H,2,FALSE)</f>
        <v>114-23480612</v>
      </c>
      <c r="R1477" s="27" t="str">
        <f>VLOOKUP(N1477,'散件（更新）'!B:H,7,FALSE)</f>
        <v>Boiler </v>
      </c>
      <c r="S1477" s="27">
        <f>VLOOKUP(N1477,'散件（更新）'!B:E,4,FALSE)</f>
        <v>0</v>
      </c>
      <c r="T1477" s="27" t="s">
        <v>8759</v>
      </c>
      <c r="U1477" s="28" t="str">
        <f>VLOOKUP(N1477,'散件（更新）'!B:G,6,FALSE)</f>
        <v>发热丝组件</v>
      </c>
      <c r="V1477" s="28">
        <f>VLOOKUP(N1477,'散件（更新）'!B:I,8,FALSE)</f>
        <v>6932485003976</v>
      </c>
    </row>
    <row r="1478" spans="1:22" ht="20.149999999999999" customHeight="1">
      <c r="A1478" s="57">
        <v>46169</v>
      </c>
      <c r="B1478" s="58" t="s">
        <v>11062</v>
      </c>
      <c r="C1478" s="27" t="str">
        <f>VLOOKUP(B1478,'大货清单（不定期按GOMS更新）'!A:H,8,0)</f>
        <v>109-24261302</v>
      </c>
      <c r="D1478" s="27" t="str">
        <f>VLOOKUP(B1478,'大货清单（不定期按GOMS更新）'!A:C,3,0)</f>
        <v>CL2426M-02</v>
      </c>
      <c r="E1478" s="27" t="str">
        <f>VLOOKUP(B1478,'大货清单（不定期按GOMS更新）'!A:H,4,0)</f>
        <v>IT,FR,DE,ES,PL,SE,NL,BE</v>
      </c>
      <c r="F1478" s="27" t="str">
        <f>VLOOKUP(B1478,'大货清单（不定期按GOMS更新）'!A:H,2,0)</f>
        <v>FLOOR ONE SWITCH S7 STRETCH</v>
      </c>
      <c r="G1478" s="28">
        <f>VLOOKUP(B1478,'大货清单（不定期按GOMS更新）'!A:I,9,FALSE)</f>
        <v>6932485006724</v>
      </c>
      <c r="H1478" s="27" t="str">
        <f>VLOOKUP(B1478,'大货清单（不定期按GOMS更新）'!A:H,7,0)</f>
        <v>黑色</v>
      </c>
      <c r="I1478" s="27" t="str">
        <f>VLOOKUP(B1478,'大货清单（不定期按GOMS更新）'!A:F,6,FALSE)</f>
        <v>ACTIVE</v>
      </c>
      <c r="J1478" s="27" t="str">
        <f>VLOOKUP(B1478,'大货清单（不定期按GOMS更新）'!A:K,11,FALSE)</f>
        <v>12.8</v>
      </c>
      <c r="K1478" s="27" t="str">
        <f>VLOOKUP(B1478,'大货清单（不定期按GOMS更新）'!A:N,12,FALSE)</f>
        <v>850</v>
      </c>
      <c r="L1478" s="27" t="str">
        <f>VLOOKUP(B1478,'大货清单（不定期按GOMS更新）'!A:M,13,FALSE)</f>
        <v>332</v>
      </c>
      <c r="M1478" s="27" t="str">
        <f>VLOOKUP(B1478,'大货清单（不定期按GOMS更新）'!A:N,14,FALSE)</f>
        <v>318</v>
      </c>
      <c r="N1478" s="58" t="s">
        <v>7856</v>
      </c>
      <c r="O1478" s="27">
        <f>IFERROR(VLOOKUP(N1478,'散件迭代（不定期更新）'!C:J,8,FALSE),0)</f>
        <v>0</v>
      </c>
      <c r="P1478" s="27" t="str">
        <f>IFERROR(VLOOKUP(N1478,'散件（更新）'!B:H,3,FALSE),0)</f>
        <v/>
      </c>
      <c r="Q1478" s="27" t="str">
        <f>VLOOKUP(N1478,'散件（更新）'!B:H,2,FALSE)</f>
        <v>114-24260515</v>
      </c>
      <c r="R1478" s="27" t="str">
        <f>VLOOKUP(N1478,'散件（更新）'!B:H,7,FALSE)</f>
        <v>PCBA</v>
      </c>
      <c r="S1478" s="27">
        <f>VLOOKUP(N1478,'散件（更新）'!B:E,4,FALSE)</f>
        <v>0</v>
      </c>
      <c r="T1478" s="27" t="s">
        <v>8759</v>
      </c>
      <c r="U1478" s="28" t="str">
        <f>VLOOKUP(N1478,'散件（更新）'!B:G,6,FALSE)</f>
        <v>7节托盘电源板组件</v>
      </c>
      <c r="V1478" s="28">
        <f>VLOOKUP(N1478,'散件（更新）'!B:I,8,FALSE)</f>
        <v>6932485004423</v>
      </c>
    </row>
    <row r="1479" spans="1:22" ht="20.149999999999999" customHeight="1">
      <c r="A1479" s="57">
        <v>46169</v>
      </c>
      <c r="B1479" s="58" t="s">
        <v>11062</v>
      </c>
      <c r="C1479" s="27" t="str">
        <f>VLOOKUP(B1479,'大货清单（不定期按GOMS更新）'!A:H,8,0)</f>
        <v>109-24261302</v>
      </c>
      <c r="D1479" s="27" t="str">
        <f>VLOOKUP(B1479,'大货清单（不定期按GOMS更新）'!A:C,3,0)</f>
        <v>CL2426M-02</v>
      </c>
      <c r="E1479" s="27" t="str">
        <f>VLOOKUP(B1479,'大货清单（不定期按GOMS更新）'!A:H,4,0)</f>
        <v>IT,FR,DE,ES,PL,SE,NL,BE</v>
      </c>
      <c r="F1479" s="27" t="str">
        <f>VLOOKUP(B1479,'大货清单（不定期按GOMS更新）'!A:H,2,0)</f>
        <v>FLOOR ONE SWITCH S7 STRETCH</v>
      </c>
      <c r="G1479" s="28">
        <f>VLOOKUP(B1479,'大货清单（不定期按GOMS更新）'!A:I,9,FALSE)</f>
        <v>6932485006724</v>
      </c>
      <c r="H1479" s="27" t="str">
        <f>VLOOKUP(B1479,'大货清单（不定期按GOMS更新）'!A:H,7,0)</f>
        <v>黑色</v>
      </c>
      <c r="I1479" s="27" t="str">
        <f>VLOOKUP(B1479,'大货清单（不定期按GOMS更新）'!A:F,6,FALSE)</f>
        <v>ACTIVE</v>
      </c>
      <c r="J1479" s="27" t="str">
        <f>VLOOKUP(B1479,'大货清单（不定期按GOMS更新）'!A:K,11,FALSE)</f>
        <v>12.8</v>
      </c>
      <c r="K1479" s="27" t="str">
        <f>VLOOKUP(B1479,'大货清单（不定期按GOMS更新）'!A:N,12,FALSE)</f>
        <v>850</v>
      </c>
      <c r="L1479" s="27" t="str">
        <f>VLOOKUP(B1479,'大货清单（不定期按GOMS更新）'!A:M,13,FALSE)</f>
        <v>332</v>
      </c>
      <c r="M1479" s="27" t="str">
        <f>VLOOKUP(B1479,'大货清单（不定期按GOMS更新）'!A:N,14,FALSE)</f>
        <v>318</v>
      </c>
      <c r="N1479" s="58" t="s">
        <v>9992</v>
      </c>
      <c r="O1479" s="27">
        <f>IFERROR(VLOOKUP(N1479,'散件迭代（不定期更新）'!C:J,8,FALSE),0)</f>
        <v>0</v>
      </c>
      <c r="P1479" s="27">
        <f>IFERROR(VLOOKUP(N1479,'散件（更新）'!B:H,3,FALSE),0)</f>
        <v>0</v>
      </c>
      <c r="Q1479" s="27" t="str">
        <f>VLOOKUP(N1479,'散件（更新）'!B:H,2,FALSE)</f>
        <v>114-24260528</v>
      </c>
      <c r="R1479" s="27" t="str">
        <f>VLOOKUP(N1479,'散件（更新）'!B:H,7,FALSE)</f>
        <v>PCBA</v>
      </c>
      <c r="S1479" s="27">
        <f>VLOOKUP(N1479,'散件（更新）'!B:E,4,FALSE)</f>
        <v>0</v>
      </c>
      <c r="T1479" s="27" t="s">
        <v>8759</v>
      </c>
      <c r="U1479" s="28" t="str">
        <f>VLOOKUP(N1479,'散件（更新）'!B:G,6,FALSE)</f>
        <v>SP;CL2426E-02;机身主控板组件（智利）</v>
      </c>
      <c r="V1479" s="28">
        <f>VLOOKUP(N1479,'散件（更新）'!B:I,8,FALSE)</f>
        <v>6932485010004</v>
      </c>
    </row>
    <row r="1480" spans="1:22" ht="20.149999999999999" customHeight="1">
      <c r="A1480" s="57">
        <v>46169</v>
      </c>
      <c r="B1480" s="58" t="s">
        <v>11062</v>
      </c>
      <c r="C1480" s="27" t="str">
        <f>VLOOKUP(B1480,'大货清单（不定期按GOMS更新）'!A:H,8,0)</f>
        <v>109-24261302</v>
      </c>
      <c r="D1480" s="27" t="str">
        <f>VLOOKUP(B1480,'大货清单（不定期按GOMS更新）'!A:C,3,0)</f>
        <v>CL2426M-02</v>
      </c>
      <c r="E1480" s="27" t="str">
        <f>VLOOKUP(B1480,'大货清单（不定期按GOMS更新）'!A:H,4,0)</f>
        <v>IT,FR,DE,ES,PL,SE,NL,BE</v>
      </c>
      <c r="F1480" s="27" t="str">
        <f>VLOOKUP(B1480,'大货清单（不定期按GOMS更新）'!A:H,2,0)</f>
        <v>FLOOR ONE SWITCH S7 STRETCH</v>
      </c>
      <c r="G1480" s="28">
        <f>VLOOKUP(B1480,'大货清单（不定期按GOMS更新）'!A:I,9,FALSE)</f>
        <v>6932485006724</v>
      </c>
      <c r="H1480" s="27" t="str">
        <f>VLOOKUP(B1480,'大货清单（不定期按GOMS更新）'!A:H,7,0)</f>
        <v>黑色</v>
      </c>
      <c r="I1480" s="27" t="str">
        <f>VLOOKUP(B1480,'大货清单（不定期按GOMS更新）'!A:F,6,FALSE)</f>
        <v>ACTIVE</v>
      </c>
      <c r="J1480" s="27" t="str">
        <f>VLOOKUP(B1480,'大货清单（不定期按GOMS更新）'!A:K,11,FALSE)</f>
        <v>12.8</v>
      </c>
      <c r="K1480" s="27" t="str">
        <f>VLOOKUP(B1480,'大货清单（不定期按GOMS更新）'!A:N,12,FALSE)</f>
        <v>850</v>
      </c>
      <c r="L1480" s="27" t="str">
        <f>VLOOKUP(B1480,'大货清单（不定期按GOMS更新）'!A:M,13,FALSE)</f>
        <v>332</v>
      </c>
      <c r="M1480" s="27" t="str">
        <f>VLOOKUP(B1480,'大货清单（不定期按GOMS更新）'!A:N,14,FALSE)</f>
        <v>318</v>
      </c>
      <c r="N1480" s="58" t="s">
        <v>7811</v>
      </c>
      <c r="O1480" s="27">
        <f>IFERROR(VLOOKUP(N1480,'散件迭代（不定期更新）'!C:J,8,FALSE),0)</f>
        <v>0</v>
      </c>
      <c r="P1480" s="27" t="str">
        <f>IFERROR(VLOOKUP(N1480,'散件（更新）'!B:H,3,FALSE),0)</f>
        <v/>
      </c>
      <c r="Q1480" s="27" t="str">
        <f>VLOOKUP(N1480,'散件（更新）'!B:H,2,FALSE)</f>
        <v>114-23761812</v>
      </c>
      <c r="R1480" s="27" t="str">
        <f>VLOOKUP(N1480,'散件（更新）'!B:H,7,FALSE)</f>
        <v>Scraper</v>
      </c>
      <c r="S1480" s="27" t="str">
        <f>VLOOKUP(N1480,'散件（更新）'!B:E,4,FALSE)</f>
        <v>https://tineco-yxzt.oss-accelerate.aliyuncs.com/20241219/11_1734589750208.jpg</v>
      </c>
      <c r="T1480" s="27" t="s">
        <v>8759</v>
      </c>
      <c r="U1480" s="28" t="str">
        <f>VLOOKUP(N1480,'散件（更新）'!B:G,6,FALSE)</f>
        <v>刮条组件</v>
      </c>
      <c r="V1480" s="28">
        <f>VLOOKUP(N1480,'散件（更新）'!B:I,8,FALSE)</f>
        <v>6932485002528</v>
      </c>
    </row>
    <row r="1481" spans="1:22" ht="20.149999999999999" customHeight="1">
      <c r="A1481" s="57">
        <v>46169</v>
      </c>
      <c r="B1481" s="60" t="s">
        <v>11062</v>
      </c>
      <c r="C1481" s="27" t="str">
        <f>VLOOKUP(B1481,'大货清单（不定期按GOMS更新）'!A:H,8,0)</f>
        <v>109-24261302</v>
      </c>
      <c r="D1481" s="27" t="str">
        <f>VLOOKUP(B1481,'大货清单（不定期按GOMS更新）'!A:C,3,0)</f>
        <v>CL2426M-02</v>
      </c>
      <c r="E1481" s="27" t="str">
        <f>VLOOKUP(B1481,'大货清单（不定期按GOMS更新）'!A:H,4,0)</f>
        <v>IT,FR,DE,ES,PL,SE,NL,BE</v>
      </c>
      <c r="F1481" s="27" t="str">
        <f>VLOOKUP(B1481,'大货清单（不定期按GOMS更新）'!A:H,2,0)</f>
        <v>FLOOR ONE SWITCH S7 STRETCH</v>
      </c>
      <c r="G1481" s="28">
        <f>VLOOKUP(B1481,'大货清单（不定期按GOMS更新）'!A:I,9,FALSE)</f>
        <v>6932485006724</v>
      </c>
      <c r="H1481" s="27" t="str">
        <f>VLOOKUP(B1481,'大货清单（不定期按GOMS更新）'!A:H,7,0)</f>
        <v>黑色</v>
      </c>
      <c r="I1481" s="27" t="str">
        <f>VLOOKUP(B1481,'大货清单（不定期按GOMS更新）'!A:F,6,FALSE)</f>
        <v>ACTIVE</v>
      </c>
      <c r="J1481" s="27" t="str">
        <f>VLOOKUP(B1481,'大货清单（不定期按GOMS更新）'!A:K,11,FALSE)</f>
        <v>12.8</v>
      </c>
      <c r="K1481" s="27" t="str">
        <f>VLOOKUP(B1481,'大货清单（不定期按GOMS更新）'!A:N,12,FALSE)</f>
        <v>850</v>
      </c>
      <c r="L1481" s="27" t="str">
        <f>VLOOKUP(B1481,'大货清单（不定期按GOMS更新）'!A:M,13,FALSE)</f>
        <v>332</v>
      </c>
      <c r="M1481" s="27" t="str">
        <f>VLOOKUP(B1481,'大货清单（不定期按GOMS更新）'!A:N,14,FALSE)</f>
        <v>318</v>
      </c>
      <c r="N1481" s="59" t="s">
        <v>8012</v>
      </c>
      <c r="O1481" s="27">
        <f>IFERROR(VLOOKUP(N1481,'散件迭代（不定期更新）'!C:J,8,FALSE),0)</f>
        <v>0</v>
      </c>
      <c r="P1481" s="27" t="str">
        <f>IFERROR(VLOOKUP(N1481,'散件（更新）'!B:H,3,FALSE),0)</f>
        <v/>
      </c>
      <c r="Q1481" s="27" t="str">
        <f>VLOOKUP(N1481,'散件（更新）'!B:H,2,FALSE)</f>
        <v>114-23761808</v>
      </c>
      <c r="R1481" s="27" t="str">
        <f>VLOOKUP(N1481,'散件（更新）'!B:H,7,FALSE)</f>
        <v>Sensor</v>
      </c>
      <c r="S1481" s="27" t="str">
        <f>VLOOKUP(N1481,'散件（更新）'!B:E,4,FALSE)</f>
        <v>https://tineco-yxzt.oss-accelerate.aliyuncs.com/20241219/weixintupian_202411141109496_1734589120839.jpg</v>
      </c>
      <c r="T1481" s="27" t="s">
        <v>8759</v>
      </c>
      <c r="U1481" s="28" t="str">
        <f>VLOOKUP(N1481,'散件（更新）'!B:G,6,FALSE)</f>
        <v>直通式光电液位传感器组件</v>
      </c>
      <c r="V1481" s="28">
        <f>VLOOKUP(N1481,'散件（更新）'!B:I,8,FALSE)</f>
        <v>6932485002474</v>
      </c>
    </row>
    <row r="1482" spans="1:22" ht="20.149999999999999" customHeight="1">
      <c r="A1482" s="57">
        <v>46169</v>
      </c>
      <c r="B1482" s="60" t="s">
        <v>11062</v>
      </c>
      <c r="C1482" s="27" t="str">
        <f>VLOOKUP(B1482,'大货清单（不定期按GOMS更新）'!A:H,8,0)</f>
        <v>109-24261302</v>
      </c>
      <c r="D1482" s="27" t="str">
        <f>VLOOKUP(B1482,'大货清单（不定期按GOMS更新）'!A:C,3,0)</f>
        <v>CL2426M-02</v>
      </c>
      <c r="E1482" s="27" t="str">
        <f>VLOOKUP(B1482,'大货清单（不定期按GOMS更新）'!A:H,4,0)</f>
        <v>IT,FR,DE,ES,PL,SE,NL,BE</v>
      </c>
      <c r="F1482" s="27" t="str">
        <f>VLOOKUP(B1482,'大货清单（不定期按GOMS更新）'!A:H,2,0)</f>
        <v>FLOOR ONE SWITCH S7 STRETCH</v>
      </c>
      <c r="G1482" s="28">
        <f>VLOOKUP(B1482,'大货清单（不定期按GOMS更新）'!A:I,9,FALSE)</f>
        <v>6932485006724</v>
      </c>
      <c r="H1482" s="27" t="str">
        <f>VLOOKUP(B1482,'大货清单（不定期按GOMS更新）'!A:H,7,0)</f>
        <v>黑色</v>
      </c>
      <c r="I1482" s="27" t="str">
        <f>VLOOKUP(B1482,'大货清单（不定期按GOMS更新）'!A:F,6,FALSE)</f>
        <v>ACTIVE</v>
      </c>
      <c r="J1482" s="27" t="str">
        <f>VLOOKUP(B1482,'大货清单（不定期按GOMS更新）'!A:K,11,FALSE)</f>
        <v>12.8</v>
      </c>
      <c r="K1482" s="27" t="str">
        <f>VLOOKUP(B1482,'大货清单（不定期按GOMS更新）'!A:N,12,FALSE)</f>
        <v>850</v>
      </c>
      <c r="L1482" s="27" t="str">
        <f>VLOOKUP(B1482,'大货清单（不定期按GOMS更新）'!A:M,13,FALSE)</f>
        <v>332</v>
      </c>
      <c r="M1482" s="27" t="str">
        <f>VLOOKUP(B1482,'大货清单（不定期按GOMS更新）'!A:N,14,FALSE)</f>
        <v>318</v>
      </c>
      <c r="N1482" s="59" t="s">
        <v>4708</v>
      </c>
      <c r="O1482" s="27">
        <f>IFERROR(VLOOKUP(N1482,'散件迭代（不定期更新）'!C:J,8,FALSE),0)</f>
        <v>0</v>
      </c>
      <c r="P1482" s="27">
        <f>IFERROR(VLOOKUP(N1482,'散件（更新）'!B:H,3,FALSE),0)</f>
        <v>0</v>
      </c>
      <c r="Q1482" s="27" t="str">
        <f>VLOOKUP(N1482,'散件（更新）'!B:H,2,FALSE)</f>
        <v>114-23280212</v>
      </c>
      <c r="R1482" s="27" t="str">
        <f>VLOOKUP(N1482,'散件（更新）'!B:H,7,FALSE)</f>
        <v>Sensor</v>
      </c>
      <c r="S1482" s="27" t="str">
        <f>VLOOKUP(N1482,'散件（更新）'!B:E,4,FALSE)</f>
        <v>https://tineco-yxzt.oss-accelerate.aliyuncs.com/20240306/hongwai_1709692389165.GIF</v>
      </c>
      <c r="T1482" s="27" t="s">
        <v>8759</v>
      </c>
      <c r="U1482" s="28" t="str">
        <f>VLOOKUP(N1482,'散件（更新）'!B:G,6,FALSE)</f>
        <v>红外脏污传感器板组件</v>
      </c>
      <c r="V1482" s="28">
        <f>VLOOKUP(N1482,'散件（更新）'!B:I,8,FALSE)</f>
        <v>6974950107222</v>
      </c>
    </row>
    <row r="1483" spans="1:22" ht="20.149999999999999" customHeight="1">
      <c r="A1483" s="57">
        <v>46169</v>
      </c>
      <c r="B1483" s="60" t="s">
        <v>11062</v>
      </c>
      <c r="C1483" s="27" t="str">
        <f>VLOOKUP(B1483,'大货清单（不定期按GOMS更新）'!A:H,8,0)</f>
        <v>109-24261302</v>
      </c>
      <c r="D1483" s="27" t="str">
        <f>VLOOKUP(B1483,'大货清单（不定期按GOMS更新）'!A:C,3,0)</f>
        <v>CL2426M-02</v>
      </c>
      <c r="E1483" s="27" t="str">
        <f>VLOOKUP(B1483,'大货清单（不定期按GOMS更新）'!A:H,4,0)</f>
        <v>IT,FR,DE,ES,PL,SE,NL,BE</v>
      </c>
      <c r="F1483" s="27" t="str">
        <f>VLOOKUP(B1483,'大货清单（不定期按GOMS更新）'!A:H,2,0)</f>
        <v>FLOOR ONE SWITCH S7 STRETCH</v>
      </c>
      <c r="G1483" s="28">
        <f>VLOOKUP(B1483,'大货清单（不定期按GOMS更新）'!A:I,9,FALSE)</f>
        <v>6932485006724</v>
      </c>
      <c r="H1483" s="27" t="str">
        <f>VLOOKUP(B1483,'大货清单（不定期按GOMS更新）'!A:H,7,0)</f>
        <v>黑色</v>
      </c>
      <c r="I1483" s="27" t="str">
        <f>VLOOKUP(B1483,'大货清单（不定期按GOMS更新）'!A:F,6,FALSE)</f>
        <v>ACTIVE</v>
      </c>
      <c r="J1483" s="27" t="str">
        <f>VLOOKUP(B1483,'大货清单（不定期按GOMS更新）'!A:K,11,FALSE)</f>
        <v>12.8</v>
      </c>
      <c r="K1483" s="27" t="str">
        <f>VLOOKUP(B1483,'大货清单（不定期按GOMS更新）'!A:N,12,FALSE)</f>
        <v>850</v>
      </c>
      <c r="L1483" s="27" t="str">
        <f>VLOOKUP(B1483,'大货清单（不定期按GOMS更新）'!A:M,13,FALSE)</f>
        <v>332</v>
      </c>
      <c r="M1483" s="27" t="str">
        <f>VLOOKUP(B1483,'大货清单（不定期按GOMS更新）'!A:N,14,FALSE)</f>
        <v>318</v>
      </c>
      <c r="N1483" s="59" t="s">
        <v>8158</v>
      </c>
      <c r="O1483" s="27">
        <f>IFERROR(VLOOKUP(N1483,'散件迭代（不定期更新）'!C:J,8,FALSE),0)</f>
        <v>0</v>
      </c>
      <c r="P1483" s="27" t="str">
        <f>IFERROR(VLOOKUP(N1483,'散件（更新）'!B:H,3,FALSE),0)</f>
        <v/>
      </c>
      <c r="Q1483" s="27" t="str">
        <f>VLOOKUP(N1483,'散件（更新）'!B:H,2,FALSE)</f>
        <v>114-23431101</v>
      </c>
      <c r="R1483" s="27" t="str">
        <f>VLOOKUP(N1483,'散件（更新）'!B:H,7,FALSE)</f>
        <v>Pump</v>
      </c>
      <c r="S1483" s="27">
        <f>VLOOKUP(N1483,'散件（更新）'!B:E,4,FALSE)</f>
        <v>0</v>
      </c>
      <c r="T1483" s="27" t="s">
        <v>8759</v>
      </c>
      <c r="U1483" s="28" t="str">
        <f>VLOOKUP(N1483,'散件（更新）'!B:G,6,FALSE)</f>
        <v>过滤式电解水组件</v>
      </c>
      <c r="V1483" s="28">
        <f>VLOOKUP(N1483,'散件（更新）'!B:I,8,FALSE)</f>
        <v>6932485003563</v>
      </c>
    </row>
    <row r="1484" spans="1:22" ht="20.149999999999999" customHeight="1">
      <c r="A1484" s="57">
        <v>46169</v>
      </c>
      <c r="B1484" s="60" t="s">
        <v>11062</v>
      </c>
      <c r="C1484" s="27" t="str">
        <f>VLOOKUP(B1484,'大货清单（不定期按GOMS更新）'!A:H,8,0)</f>
        <v>109-24261302</v>
      </c>
      <c r="D1484" s="27" t="str">
        <f>VLOOKUP(B1484,'大货清单（不定期按GOMS更新）'!A:C,3,0)</f>
        <v>CL2426M-02</v>
      </c>
      <c r="E1484" s="27" t="str">
        <f>VLOOKUP(B1484,'大货清单（不定期按GOMS更新）'!A:H,4,0)</f>
        <v>IT,FR,DE,ES,PL,SE,NL,BE</v>
      </c>
      <c r="F1484" s="27" t="str">
        <f>VLOOKUP(B1484,'大货清单（不定期按GOMS更新）'!A:H,2,0)</f>
        <v>FLOOR ONE SWITCH S7 STRETCH</v>
      </c>
      <c r="G1484" s="28">
        <f>VLOOKUP(B1484,'大货清单（不定期按GOMS更新）'!A:I,9,FALSE)</f>
        <v>6932485006724</v>
      </c>
      <c r="H1484" s="27" t="str">
        <f>VLOOKUP(B1484,'大货清单（不定期按GOMS更新）'!A:H,7,0)</f>
        <v>黑色</v>
      </c>
      <c r="I1484" s="27" t="str">
        <f>VLOOKUP(B1484,'大货清单（不定期按GOMS更新）'!A:F,6,FALSE)</f>
        <v>ACTIVE</v>
      </c>
      <c r="J1484" s="27" t="str">
        <f>VLOOKUP(B1484,'大货清单（不定期按GOMS更新）'!A:K,11,FALSE)</f>
        <v>12.8</v>
      </c>
      <c r="K1484" s="27" t="str">
        <f>VLOOKUP(B1484,'大货清单（不定期按GOMS更新）'!A:N,12,FALSE)</f>
        <v>850</v>
      </c>
      <c r="L1484" s="27" t="str">
        <f>VLOOKUP(B1484,'大货清单（不定期按GOMS更新）'!A:M,13,FALSE)</f>
        <v>332</v>
      </c>
      <c r="M1484" s="27" t="str">
        <f>VLOOKUP(B1484,'大货清单（不定期按GOMS更新）'!A:N,14,FALSE)</f>
        <v>318</v>
      </c>
      <c r="N1484" s="59" t="s">
        <v>4711</v>
      </c>
      <c r="O1484" s="27">
        <f>IFERROR(VLOOKUP(N1484,'散件迭代（不定期更新）'!C:J,8,FALSE),0)</f>
        <v>0</v>
      </c>
      <c r="P1484" s="27">
        <f>IFERROR(VLOOKUP(N1484,'散件（更新）'!B:H,3,FALSE),0)</f>
        <v>0</v>
      </c>
      <c r="Q1484" s="27" t="str">
        <f>VLOOKUP(N1484,'散件（更新）'!B:H,2,FALSE)</f>
        <v>114-23280213</v>
      </c>
      <c r="R1484" s="27" t="str">
        <f>VLOOKUP(N1484,'散件（更新）'!B:H,7,FALSE)</f>
        <v>Pump</v>
      </c>
      <c r="S1484" s="27" t="str">
        <f>VLOOKUP(N1484,'散件（更新）'!B:E,4,FALSE)</f>
        <v>https://tineco-yxzt.oss-accelerate.aliyuncs.com/20240306/shuibeng_1709692458984.GIF</v>
      </c>
      <c r="T1484" s="27" t="s">
        <v>8759</v>
      </c>
      <c r="U1484" s="28" t="str">
        <f>VLOOKUP(N1484,'散件（更新）'!B:G,6,FALSE)</f>
        <v>蠕动泵组件</v>
      </c>
      <c r="V1484" s="28">
        <f>VLOOKUP(N1484,'散件（更新）'!B:I,8,FALSE)</f>
        <v>6974950107239</v>
      </c>
    </row>
    <row r="1485" spans="1:22" ht="20.149999999999999" customHeight="1">
      <c r="A1485" s="57">
        <v>46169</v>
      </c>
      <c r="B1485" s="60" t="s">
        <v>11062</v>
      </c>
      <c r="C1485" s="27" t="str">
        <f>VLOOKUP(B1485,'大货清单（不定期按GOMS更新）'!A:H,8,0)</f>
        <v>109-24261302</v>
      </c>
      <c r="D1485" s="27" t="str">
        <f>VLOOKUP(B1485,'大货清单（不定期按GOMS更新）'!A:C,3,0)</f>
        <v>CL2426M-02</v>
      </c>
      <c r="E1485" s="27" t="str">
        <f>VLOOKUP(B1485,'大货清单（不定期按GOMS更新）'!A:H,4,0)</f>
        <v>IT,FR,DE,ES,PL,SE,NL,BE</v>
      </c>
      <c r="F1485" s="27" t="str">
        <f>VLOOKUP(B1485,'大货清单（不定期按GOMS更新）'!A:H,2,0)</f>
        <v>FLOOR ONE SWITCH S7 STRETCH</v>
      </c>
      <c r="G1485" s="28">
        <f>VLOOKUP(B1485,'大货清单（不定期按GOMS更新）'!A:I,9,FALSE)</f>
        <v>6932485006724</v>
      </c>
      <c r="H1485" s="27" t="str">
        <f>VLOOKUP(B1485,'大货清单（不定期按GOMS更新）'!A:H,7,0)</f>
        <v>黑色</v>
      </c>
      <c r="I1485" s="27" t="str">
        <f>VLOOKUP(B1485,'大货清单（不定期按GOMS更新）'!A:F,6,FALSE)</f>
        <v>ACTIVE</v>
      </c>
      <c r="J1485" s="27" t="str">
        <f>VLOOKUP(B1485,'大货清单（不定期按GOMS更新）'!A:K,11,FALSE)</f>
        <v>12.8</v>
      </c>
      <c r="K1485" s="27" t="str">
        <f>VLOOKUP(B1485,'大货清单（不定期按GOMS更新）'!A:N,12,FALSE)</f>
        <v>850</v>
      </c>
      <c r="L1485" s="27" t="str">
        <f>VLOOKUP(B1485,'大货清单（不定期按GOMS更新）'!A:M,13,FALSE)</f>
        <v>332</v>
      </c>
      <c r="M1485" s="27" t="str">
        <f>VLOOKUP(B1485,'大货清单（不定期按GOMS更新）'!A:N,14,FALSE)</f>
        <v>318</v>
      </c>
      <c r="N1485" s="59" t="s">
        <v>8034</v>
      </c>
      <c r="O1485" s="27">
        <f>IFERROR(VLOOKUP(N1485,'散件迭代（不定期更新）'!C:J,8,FALSE),0)</f>
        <v>0</v>
      </c>
      <c r="P1485" s="27" t="str">
        <f>IFERROR(VLOOKUP(N1485,'散件（更新）'!B:H,3,FALSE),0)</f>
        <v/>
      </c>
      <c r="Q1485" s="27" t="str">
        <f>VLOOKUP(N1485,'散件（更新）'!B:H,2,FALSE)</f>
        <v>114-24260500</v>
      </c>
      <c r="R1485" s="27" t="str">
        <f>VLOOKUP(N1485,'散件（更新）'!B:H,7,FALSE)</f>
        <v>Handle</v>
      </c>
      <c r="S1485" s="27" t="str">
        <f>VLOOKUP(N1485,'散件（更新）'!B:E,4,FALSE)</f>
        <v>https://tineco-yxzt.oss-accelerate.aliyuncs.com/20250123/00-handle_1737624009473.png</v>
      </c>
      <c r="T1485" s="27" t="s">
        <v>8759</v>
      </c>
      <c r="U1485" s="28" t="str">
        <f>VLOOKUP(N1485,'散件（更新）'!B:G,6,FALSE)</f>
        <v>手柄组件（黑色）</v>
      </c>
      <c r="V1485" s="28">
        <f>VLOOKUP(N1485,'散件（更新）'!B:I,8,FALSE)</f>
        <v>6932485004270</v>
      </c>
    </row>
    <row r="1486" spans="1:22" ht="20.149999999999999" customHeight="1">
      <c r="A1486" s="57">
        <v>46169</v>
      </c>
      <c r="B1486" s="60" t="s">
        <v>11062</v>
      </c>
      <c r="C1486" s="27" t="str">
        <f>VLOOKUP(B1486,'大货清单（不定期按GOMS更新）'!A:H,8,0)</f>
        <v>109-24261302</v>
      </c>
      <c r="D1486" s="27" t="str">
        <f>VLOOKUP(B1486,'大货清单（不定期按GOMS更新）'!A:C,3,0)</f>
        <v>CL2426M-02</v>
      </c>
      <c r="E1486" s="27" t="str">
        <f>VLOOKUP(B1486,'大货清单（不定期按GOMS更新）'!A:H,4,0)</f>
        <v>IT,FR,DE,ES,PL,SE,NL,BE</v>
      </c>
      <c r="F1486" s="27" t="str">
        <f>VLOOKUP(B1486,'大货清单（不定期按GOMS更新）'!A:H,2,0)</f>
        <v>FLOOR ONE SWITCH S7 STRETCH</v>
      </c>
      <c r="G1486" s="28">
        <f>VLOOKUP(B1486,'大货清单（不定期按GOMS更新）'!A:I,9,FALSE)</f>
        <v>6932485006724</v>
      </c>
      <c r="H1486" s="27" t="str">
        <f>VLOOKUP(B1486,'大货清单（不定期按GOMS更新）'!A:H,7,0)</f>
        <v>黑色</v>
      </c>
      <c r="I1486" s="27" t="str">
        <f>VLOOKUP(B1486,'大货清单（不定期按GOMS更新）'!A:F,6,FALSE)</f>
        <v>ACTIVE</v>
      </c>
      <c r="J1486" s="27" t="str">
        <f>VLOOKUP(B1486,'大货清单（不定期按GOMS更新）'!A:K,11,FALSE)</f>
        <v>12.8</v>
      </c>
      <c r="K1486" s="27" t="str">
        <f>VLOOKUP(B1486,'大货清单（不定期按GOMS更新）'!A:N,12,FALSE)</f>
        <v>850</v>
      </c>
      <c r="L1486" s="27" t="str">
        <f>VLOOKUP(B1486,'大货清单（不定期按GOMS更新）'!A:M,13,FALSE)</f>
        <v>332</v>
      </c>
      <c r="M1486" s="27" t="str">
        <f>VLOOKUP(B1486,'大货清单（不定期按GOMS更新）'!A:N,14,FALSE)</f>
        <v>318</v>
      </c>
      <c r="N1486" s="59" t="s">
        <v>7871</v>
      </c>
      <c r="O1486" s="27">
        <f>IFERROR(VLOOKUP(N1486,'散件迭代（不定期更新）'!C:J,8,FALSE),0)</f>
        <v>0</v>
      </c>
      <c r="P1486" s="27" t="str">
        <f>IFERROR(VLOOKUP(N1486,'散件（更新）'!B:H,3,FALSE),0)</f>
        <v/>
      </c>
      <c r="Q1486" s="27" t="str">
        <f>VLOOKUP(N1486,'散件（更新）'!B:H,2,FALSE)</f>
        <v>114-24260505</v>
      </c>
      <c r="R1486" s="27" t="str">
        <f>VLOOKUP(N1486,'散件（更新）'!B:H,7,FALSE)</f>
        <v>Tube Assembly</v>
      </c>
      <c r="S1486" s="27" t="str">
        <f>VLOOKUP(N1486,'散件（更新）'!B:E,4,FALSE)</f>
        <v>https://tineco-yxzt.oss-accelerate.aliyuncs.com/20250123/05-tube_1737624546774.png</v>
      </c>
      <c r="T1486" s="27" t="s">
        <v>8759</v>
      </c>
      <c r="U1486" s="28" t="str">
        <f>VLOOKUP(N1486,'散件（更新）'!B:G,6,FALSE)</f>
        <v>金伸管组件（黑色）</v>
      </c>
      <c r="V1486" s="28">
        <f>VLOOKUP(N1486,'散件（更新）'!B:I,8,FALSE)</f>
        <v>6932485004324</v>
      </c>
    </row>
    <row r="1487" spans="1:22" ht="20.149999999999999" customHeight="1">
      <c r="A1487" s="57">
        <v>46169</v>
      </c>
      <c r="B1487" s="60" t="s">
        <v>11062</v>
      </c>
      <c r="C1487" s="27" t="str">
        <f>VLOOKUP(B1487,'大货清单（不定期按GOMS更新）'!A:H,8,0)</f>
        <v>109-24261302</v>
      </c>
      <c r="D1487" s="27" t="str">
        <f>VLOOKUP(B1487,'大货清单（不定期按GOMS更新）'!A:C,3,0)</f>
        <v>CL2426M-02</v>
      </c>
      <c r="E1487" s="27" t="str">
        <f>VLOOKUP(B1487,'大货清单（不定期按GOMS更新）'!A:H,4,0)</f>
        <v>IT,FR,DE,ES,PL,SE,NL,BE</v>
      </c>
      <c r="F1487" s="27" t="str">
        <f>VLOOKUP(B1487,'大货清单（不定期按GOMS更新）'!A:H,2,0)</f>
        <v>FLOOR ONE SWITCH S7 STRETCH</v>
      </c>
      <c r="G1487" s="28">
        <f>VLOOKUP(B1487,'大货清单（不定期按GOMS更新）'!A:I,9,FALSE)</f>
        <v>6932485006724</v>
      </c>
      <c r="H1487" s="27" t="str">
        <f>VLOOKUP(B1487,'大货清单（不定期按GOMS更新）'!A:H,7,0)</f>
        <v>黑色</v>
      </c>
      <c r="I1487" s="27" t="str">
        <f>VLOOKUP(B1487,'大货清单（不定期按GOMS更新）'!A:F,6,FALSE)</f>
        <v>ACTIVE</v>
      </c>
      <c r="J1487" s="27" t="str">
        <f>VLOOKUP(B1487,'大货清单（不定期按GOMS更新）'!A:K,11,FALSE)</f>
        <v>12.8</v>
      </c>
      <c r="K1487" s="27" t="str">
        <f>VLOOKUP(B1487,'大货清单（不定期按GOMS更新）'!A:N,12,FALSE)</f>
        <v>850</v>
      </c>
      <c r="L1487" s="27" t="str">
        <f>VLOOKUP(B1487,'大货清单（不定期按GOMS更新）'!A:M,13,FALSE)</f>
        <v>332</v>
      </c>
      <c r="M1487" s="27" t="str">
        <f>VLOOKUP(B1487,'大货清单（不定期按GOMS更新）'!A:N,14,FALSE)</f>
        <v>318</v>
      </c>
      <c r="N1487" s="59" t="s">
        <v>7821</v>
      </c>
      <c r="O1487" s="27">
        <f>IFERROR(VLOOKUP(N1487,'散件迭代（不定期更新）'!C:J,8,FALSE),0)</f>
        <v>0</v>
      </c>
      <c r="P1487" s="27" t="str">
        <f>IFERROR(VLOOKUP(N1487,'散件（更新）'!B:H,3,FALSE),0)</f>
        <v/>
      </c>
      <c r="Q1487" s="27" t="str">
        <f>VLOOKUP(N1487,'散件（更新）'!B:H,2,FALSE)</f>
        <v>114-23761800</v>
      </c>
      <c r="R1487" s="27" t="str">
        <f>VLOOKUP(N1487,'散件（更新）'!B:H,7,FALSE)</f>
        <v>Clean Water Tank</v>
      </c>
      <c r="S1487" s="27" t="str">
        <f>VLOOKUP(N1487,'散件（更新）'!B:E,4,FALSE)</f>
        <v>https://tineco-yxzt.oss-accelerate.aliyuncs.com/20241219/weixintupian_202411141109491_1734578094685.jpg</v>
      </c>
      <c r="T1487" s="27" t="s">
        <v>8759</v>
      </c>
      <c r="U1487" s="28" t="str">
        <f>VLOOKUP(N1487,'散件（更新）'!B:G,6,FALSE)</f>
        <v>清水箱组件</v>
      </c>
      <c r="V1487" s="28">
        <f>VLOOKUP(N1487,'散件（更新）'!B:I,8,FALSE)</f>
        <v>6932485002399</v>
      </c>
    </row>
    <row r="1488" spans="1:22" ht="20.149999999999999" customHeight="1">
      <c r="A1488" s="57">
        <v>46169</v>
      </c>
      <c r="B1488" s="60" t="s">
        <v>11062</v>
      </c>
      <c r="C1488" s="27" t="str">
        <f>VLOOKUP(B1488,'大货清单（不定期按GOMS更新）'!A:H,8,0)</f>
        <v>109-24261302</v>
      </c>
      <c r="D1488" s="27" t="str">
        <f>VLOOKUP(B1488,'大货清单（不定期按GOMS更新）'!A:C,3,0)</f>
        <v>CL2426M-02</v>
      </c>
      <c r="E1488" s="27" t="str">
        <f>VLOOKUP(B1488,'大货清单（不定期按GOMS更新）'!A:H,4,0)</f>
        <v>IT,FR,DE,ES,PL,SE,NL,BE</v>
      </c>
      <c r="F1488" s="27" t="str">
        <f>VLOOKUP(B1488,'大货清单（不定期按GOMS更新）'!A:H,2,0)</f>
        <v>FLOOR ONE SWITCH S7 STRETCH</v>
      </c>
      <c r="G1488" s="28">
        <f>VLOOKUP(B1488,'大货清单（不定期按GOMS更新）'!A:I,9,FALSE)</f>
        <v>6932485006724</v>
      </c>
      <c r="H1488" s="27" t="str">
        <f>VLOOKUP(B1488,'大货清单（不定期按GOMS更新）'!A:H,7,0)</f>
        <v>黑色</v>
      </c>
      <c r="I1488" s="27" t="str">
        <f>VLOOKUP(B1488,'大货清单（不定期按GOMS更新）'!A:F,6,FALSE)</f>
        <v>ACTIVE</v>
      </c>
      <c r="J1488" s="27" t="str">
        <f>VLOOKUP(B1488,'大货清单（不定期按GOMS更新）'!A:K,11,FALSE)</f>
        <v>12.8</v>
      </c>
      <c r="K1488" s="27" t="str">
        <f>VLOOKUP(B1488,'大货清单（不定期按GOMS更新）'!A:N,12,FALSE)</f>
        <v>850</v>
      </c>
      <c r="L1488" s="27" t="str">
        <f>VLOOKUP(B1488,'大货清单（不定期按GOMS更新）'!A:M,13,FALSE)</f>
        <v>332</v>
      </c>
      <c r="M1488" s="27" t="str">
        <f>VLOOKUP(B1488,'大货清单（不定期按GOMS更新）'!A:N,14,FALSE)</f>
        <v>318</v>
      </c>
      <c r="N1488" s="59" t="s">
        <v>8148</v>
      </c>
      <c r="O1488" s="27">
        <f>IFERROR(VLOOKUP(N1488,'散件迭代（不定期更新）'!C:J,8,FALSE),0)</f>
        <v>0</v>
      </c>
      <c r="P1488" s="27" t="str">
        <f>IFERROR(VLOOKUP(N1488,'散件（更新）'!B:H,3,FALSE),0)</f>
        <v/>
      </c>
      <c r="Q1488" s="27" t="str">
        <f>VLOOKUP(N1488,'散件（更新）'!B:H,2,FALSE)</f>
        <v>114-23761823</v>
      </c>
      <c r="R1488" s="27" t="str">
        <f>VLOOKUP(N1488,'散件（更新）'!B:H,7,FALSE)</f>
        <v>Dirt Water Tank</v>
      </c>
      <c r="S1488" s="27" t="str">
        <f>VLOOKUP(N1488,'散件（更新）'!B:E,4,FALSE)</f>
        <v>https://tineco-yxzt.oss-accelerate.aliyuncs.com/20241225/DWT_1735112037172.jpg</v>
      </c>
      <c r="T1488" s="27" t="s">
        <v>8759</v>
      </c>
      <c r="U1488" s="28" t="str">
        <f>VLOOKUP(N1488,'散件（更新）'!B:G,6,FALSE)</f>
        <v xml:space="preserve"> 回收桶组件（黑色）</v>
      </c>
      <c r="V1488" s="28">
        <f>VLOOKUP(N1488,'散件（更新）'!B:I,8,FALSE)</f>
        <v>6932485003655</v>
      </c>
    </row>
    <row r="1489" spans="1:22" ht="20.149999999999999" customHeight="1">
      <c r="A1489" s="57">
        <v>46169</v>
      </c>
      <c r="B1489" s="60" t="s">
        <v>11032</v>
      </c>
      <c r="C1489" s="27" t="str">
        <f>VLOOKUP(B1489,'大货清单（不定期按GOMS更新）'!A:H,8,0)</f>
        <v>109-24261301</v>
      </c>
      <c r="D1489" s="27" t="str">
        <f>VLOOKUP(B1489,'大货清单（不定期按GOMS更新）'!A:C,3,0)</f>
        <v>CL2426M-01</v>
      </c>
      <c r="E1489" s="27" t="str">
        <f>VLOOKUP(B1489,'大货清单（不定期按GOMS更新）'!A:H,4,0)</f>
        <v>FR,ES,IT,NL,PL,LT</v>
      </c>
      <c r="F1489" s="27" t="str">
        <f>VLOOKUP(B1489,'大货清单（不定期按GOMS更新）'!A:H,2,0)</f>
        <v>FLOOR ONE SWITCH S7 STRETCH PREMIUM</v>
      </c>
      <c r="G1489" s="28">
        <f>VLOOKUP(B1489,'大货清单（不定期按GOMS更新）'!A:I,9,FALSE)</f>
        <v>6932485006717</v>
      </c>
      <c r="H1489" s="27" t="str">
        <f>VLOOKUP(B1489,'大货清单（不定期按GOMS更新）'!A:H,7,0)</f>
        <v>黑色</v>
      </c>
      <c r="I1489" s="27" t="str">
        <f>VLOOKUP(B1489,'大货清单（不定期按GOMS更新）'!A:F,6,FALSE)</f>
        <v>ACTIVE</v>
      </c>
      <c r="J1489" s="27" t="str">
        <f>VLOOKUP(B1489,'大货清单（不定期按GOMS更新）'!A:K,11,FALSE)</f>
        <v>12.95</v>
      </c>
      <c r="K1489" s="27" t="str">
        <f>VLOOKUP(B1489,'大货清单（不定期按GOMS更新）'!A:N,12,FALSE)</f>
        <v>850</v>
      </c>
      <c r="L1489" s="27" t="str">
        <f>VLOOKUP(B1489,'大货清单（不定期按GOMS更新）'!A:M,13,FALSE)</f>
        <v>332</v>
      </c>
      <c r="M1489" s="27" t="str">
        <f>VLOOKUP(B1489,'大货清单（不定期按GOMS更新）'!A:N,14,FALSE)</f>
        <v>318</v>
      </c>
      <c r="N1489" s="59" t="s">
        <v>3792</v>
      </c>
      <c r="O1489" s="27">
        <f>IFERROR(VLOOKUP(N1489,'散件迭代（不定期更新）'!C:J,8,FALSE),0)</f>
        <v>0</v>
      </c>
      <c r="P1489" s="27" t="str">
        <f>IFERROR(VLOOKUP(N1489,'散件（更新）'!B:H,3,FALSE),0)</f>
        <v>/</v>
      </c>
      <c r="Q1489" s="27" t="str">
        <f>VLOOKUP(N1489,'散件（更新）'!B:H,2,FALSE)</f>
        <v>114-22200114</v>
      </c>
      <c r="R1489" s="27" t="str">
        <f>VLOOKUP(N1489,'散件（更新）'!B:H,7,FALSE)</f>
        <v>HEPA &amp; Cover Assembly</v>
      </c>
      <c r="S1489" s="27" t="str">
        <f>VLOOKUP(N1489,'散件（更新）'!B:E,4,FALSE)</f>
        <v>https://tineco-yxzt.oss-accelerate.aliyuncs.com/20231219/9FWAC250000_1702948009868.png</v>
      </c>
      <c r="T1489" s="27" t="s">
        <v>8759</v>
      </c>
      <c r="U1489" s="28" t="str">
        <f>VLOOKUP(N1489,'散件（更新）'!B:G,6,FALSE)</f>
        <v>HEPA组件</v>
      </c>
      <c r="V1489" s="28">
        <f>VLOOKUP(N1489,'散件（更新）'!B:I,8,FALSE)</f>
        <v>6974950104009</v>
      </c>
    </row>
    <row r="1490" spans="1:22" ht="20.149999999999999" customHeight="1">
      <c r="A1490" s="57">
        <v>46169</v>
      </c>
      <c r="B1490" s="60" t="s">
        <v>11032</v>
      </c>
      <c r="C1490" s="27" t="str">
        <f>VLOOKUP(B1490,'大货清单（不定期按GOMS更新）'!A:H,8,0)</f>
        <v>109-24261301</v>
      </c>
      <c r="D1490" s="27" t="str">
        <f>VLOOKUP(B1490,'大货清单（不定期按GOMS更新）'!A:C,3,0)</f>
        <v>CL2426M-01</v>
      </c>
      <c r="E1490" s="27" t="str">
        <f>VLOOKUP(B1490,'大货清单（不定期按GOMS更新）'!A:H,4,0)</f>
        <v>FR,ES,IT,NL,PL,LT</v>
      </c>
      <c r="F1490" s="27" t="str">
        <f>VLOOKUP(B1490,'大货清单（不定期按GOMS更新）'!A:H,2,0)</f>
        <v>FLOOR ONE SWITCH S7 STRETCH PREMIUM</v>
      </c>
      <c r="G1490" s="28">
        <f>VLOOKUP(B1490,'大货清单（不定期按GOMS更新）'!A:I,9,FALSE)</f>
        <v>6932485006717</v>
      </c>
      <c r="H1490" s="27" t="str">
        <f>VLOOKUP(B1490,'大货清单（不定期按GOMS更新）'!A:H,7,0)</f>
        <v>黑色</v>
      </c>
      <c r="I1490" s="27" t="str">
        <f>VLOOKUP(B1490,'大货清单（不定期按GOMS更新）'!A:F,6,FALSE)</f>
        <v>ACTIVE</v>
      </c>
      <c r="J1490" s="27" t="str">
        <f>VLOOKUP(B1490,'大货清单（不定期按GOMS更新）'!A:K,11,FALSE)</f>
        <v>12.95</v>
      </c>
      <c r="K1490" s="27" t="str">
        <f>VLOOKUP(B1490,'大货清单（不定期按GOMS更新）'!A:N,12,FALSE)</f>
        <v>850</v>
      </c>
      <c r="L1490" s="27" t="str">
        <f>VLOOKUP(B1490,'大货清单（不定期按GOMS更新）'!A:M,13,FALSE)</f>
        <v>332</v>
      </c>
      <c r="M1490" s="27" t="str">
        <f>VLOOKUP(B1490,'大货清单（不定期按GOMS更新）'!A:N,14,FALSE)</f>
        <v>318</v>
      </c>
      <c r="N1490" s="59" t="s">
        <v>4422</v>
      </c>
      <c r="O1490" s="27">
        <f>IFERROR(VLOOKUP(N1490,'散件迭代（不定期更新）'!C:J,8,FALSE),0)</f>
        <v>0</v>
      </c>
      <c r="P1490" s="27" t="str">
        <f>IFERROR(VLOOKUP(N1490,'散件（更新）'!B:H,3,FALSE),0)</f>
        <v>/</v>
      </c>
      <c r="Q1490" s="27" t="str">
        <f>VLOOKUP(N1490,'散件（更新）'!B:H,2,FALSE)</f>
        <v>114-23350408</v>
      </c>
      <c r="R1490" s="27" t="str">
        <f>VLOOKUP(N1490,'散件（更新）'!B:H,7,FALSE)</f>
        <v>Brush Roller</v>
      </c>
      <c r="S1490" s="27" t="str">
        <f>VLOOKUP(N1490,'散件（更新）'!B:E,4,FALSE)</f>
        <v>https://tineco-yxzt.oss-accelerate.aliyuncs.com/20241021/gunshua_1729475885815.jpeg</v>
      </c>
      <c r="T1490" s="27" t="s">
        <v>19304</v>
      </c>
      <c r="U1490" s="28" t="str">
        <f>VLOOKUP(N1490,'散件（更新）'!B:G,6,FALSE)</f>
        <v>滚刷组件</v>
      </c>
      <c r="V1490" s="28" t="str">
        <f>VLOOKUP(N1490,'散件（更新）'!B:I,8,FALSE)</f>
        <v>6974950106188</v>
      </c>
    </row>
    <row r="1491" spans="1:22" ht="20.149999999999999" customHeight="1">
      <c r="A1491" s="57">
        <v>46169</v>
      </c>
      <c r="B1491" s="60" t="s">
        <v>11032</v>
      </c>
      <c r="C1491" s="27" t="str">
        <f>VLOOKUP(B1491,'大货清单（不定期按GOMS更新）'!A:H,8,0)</f>
        <v>109-24261301</v>
      </c>
      <c r="D1491" s="27" t="str">
        <f>VLOOKUP(B1491,'大货清单（不定期按GOMS更新）'!A:C,3,0)</f>
        <v>CL2426M-01</v>
      </c>
      <c r="E1491" s="27" t="str">
        <f>VLOOKUP(B1491,'大货清单（不定期按GOMS更新）'!A:H,4,0)</f>
        <v>FR,ES,IT,NL,PL,LT</v>
      </c>
      <c r="F1491" s="27" t="str">
        <f>VLOOKUP(B1491,'大货清单（不定期按GOMS更新）'!A:H,2,0)</f>
        <v>FLOOR ONE SWITCH S7 STRETCH PREMIUM</v>
      </c>
      <c r="G1491" s="28">
        <f>VLOOKUP(B1491,'大货清单（不定期按GOMS更新）'!A:I,9,FALSE)</f>
        <v>6932485006717</v>
      </c>
      <c r="H1491" s="27" t="str">
        <f>VLOOKUP(B1491,'大货清单（不定期按GOMS更新）'!A:H,7,0)</f>
        <v>黑色</v>
      </c>
      <c r="I1491" s="27" t="str">
        <f>VLOOKUP(B1491,'大货清单（不定期按GOMS更新）'!A:F,6,FALSE)</f>
        <v>ACTIVE</v>
      </c>
      <c r="J1491" s="27" t="str">
        <f>VLOOKUP(B1491,'大货清单（不定期按GOMS更新）'!A:K,11,FALSE)</f>
        <v>12.95</v>
      </c>
      <c r="K1491" s="27" t="str">
        <f>VLOOKUP(B1491,'大货清单（不定期按GOMS更新）'!A:N,12,FALSE)</f>
        <v>850</v>
      </c>
      <c r="L1491" s="27" t="str">
        <f>VLOOKUP(B1491,'大货清单（不定期按GOMS更新）'!A:M,13,FALSE)</f>
        <v>332</v>
      </c>
      <c r="M1491" s="27" t="str">
        <f>VLOOKUP(B1491,'大货清单（不定期按GOMS更新）'!A:N,14,FALSE)</f>
        <v>318</v>
      </c>
      <c r="N1491" s="59" t="s">
        <v>7530</v>
      </c>
      <c r="O1491" s="27" t="str">
        <f>IFERROR(VLOOKUP(N1491,'散件迭代（不定期更新）'!C:J,8,FALSE),0)</f>
        <v>A64</v>
      </c>
      <c r="P1491" s="27">
        <f>IFERROR(VLOOKUP(N1491,'散件（更新）'!B:H,3,FALSE),0)</f>
        <v>0</v>
      </c>
      <c r="Q1491" s="27" t="str">
        <f>VLOOKUP(N1491,'散件（更新）'!B:H,2,FALSE)</f>
        <v>114-23280222</v>
      </c>
      <c r="R1491" s="27" t="str">
        <f>VLOOKUP(N1491,'散件（更新）'!B:H,7,FALSE)</f>
        <v>HEPA Assy</v>
      </c>
      <c r="S1491" s="27" t="str">
        <f>VLOOKUP(N1491,'散件（更新）'!B:E,4,FALSE)</f>
        <v>https://tineco-yxzt.oss-accelerate.aliyuncs.com/20240822/HEPA_1724286749680.jpg</v>
      </c>
      <c r="T1491" s="27" t="s">
        <v>8759</v>
      </c>
      <c r="U1491" s="28" t="str">
        <f>VLOOKUP(N1491,'散件（更新）'!B:G,6,FALSE)</f>
        <v>回收桶过滤器组件</v>
      </c>
      <c r="V1491" s="28">
        <f>VLOOKUP(N1491,'散件（更新）'!B:I,8,FALSE)</f>
        <v>6932485000470</v>
      </c>
    </row>
    <row r="1492" spans="1:22" ht="20.149999999999999" customHeight="1">
      <c r="A1492" s="57">
        <v>46169</v>
      </c>
      <c r="B1492" s="60" t="s">
        <v>11032</v>
      </c>
      <c r="C1492" s="27" t="str">
        <f>VLOOKUP(B1492,'大货清单（不定期按GOMS更新）'!A:H,8,0)</f>
        <v>109-24261301</v>
      </c>
      <c r="D1492" s="27" t="str">
        <f>VLOOKUP(B1492,'大货清单（不定期按GOMS更新）'!A:C,3,0)</f>
        <v>CL2426M-01</v>
      </c>
      <c r="E1492" s="27" t="str">
        <f>VLOOKUP(B1492,'大货清单（不定期按GOMS更新）'!A:H,4,0)</f>
        <v>FR,ES,IT,NL,PL,LT</v>
      </c>
      <c r="F1492" s="27" t="str">
        <f>VLOOKUP(B1492,'大货清单（不定期按GOMS更新）'!A:H,2,0)</f>
        <v>FLOOR ONE SWITCH S7 STRETCH PREMIUM</v>
      </c>
      <c r="G1492" s="28">
        <f>VLOOKUP(B1492,'大货清单（不定期按GOMS更新）'!A:I,9,FALSE)</f>
        <v>6932485006717</v>
      </c>
      <c r="H1492" s="27" t="str">
        <f>VLOOKUP(B1492,'大货清单（不定期按GOMS更新）'!A:H,7,0)</f>
        <v>黑色</v>
      </c>
      <c r="I1492" s="27" t="str">
        <f>VLOOKUP(B1492,'大货清单（不定期按GOMS更新）'!A:F,6,FALSE)</f>
        <v>ACTIVE</v>
      </c>
      <c r="J1492" s="27" t="str">
        <f>VLOOKUP(B1492,'大货清单（不定期按GOMS更新）'!A:K,11,FALSE)</f>
        <v>12.95</v>
      </c>
      <c r="K1492" s="27" t="str">
        <f>VLOOKUP(B1492,'大货清单（不定期按GOMS更新）'!A:N,12,FALSE)</f>
        <v>850</v>
      </c>
      <c r="L1492" s="27" t="str">
        <f>VLOOKUP(B1492,'大货清单（不定期按GOMS更新）'!A:M,13,FALSE)</f>
        <v>332</v>
      </c>
      <c r="M1492" s="27" t="str">
        <f>VLOOKUP(B1492,'大货清单（不定期按GOMS更新）'!A:N,14,FALSE)</f>
        <v>318</v>
      </c>
      <c r="N1492" s="59" t="s">
        <v>3806</v>
      </c>
      <c r="O1492" s="27">
        <f>IFERROR(VLOOKUP(N1492,'散件迭代（不定期更新）'!C:J,8,FALSE),0)</f>
        <v>0</v>
      </c>
      <c r="P1492" s="27" t="str">
        <f>IFERROR(VLOOKUP(N1492,'散件（更新）'!B:H,3,FALSE),0)</f>
        <v>/</v>
      </c>
      <c r="Q1492" s="27" t="str">
        <f>VLOOKUP(N1492,'散件（更新）'!B:H,2,FALSE)</f>
        <v>114-22200115</v>
      </c>
      <c r="R1492" s="27" t="str">
        <f>VLOOKUP(N1492,'散件（更新）'!B:H,7,FALSE)</f>
        <v>Filter Holder</v>
      </c>
      <c r="S1492" s="27" t="str">
        <f>VLOOKUP(N1492,'散件（更新）'!B:E,4,FALSE)</f>
        <v>https://tineco-yxzt.oss-accelerate.aliyuncs.com/20231219/9FWFD250000_1702948015160.png</v>
      </c>
      <c r="T1492" s="27" t="s">
        <v>8759</v>
      </c>
      <c r="U1492" s="28" t="str">
        <f>VLOOKUP(N1492,'散件（更新）'!B:G,6,FALSE)</f>
        <v>多锥组件</v>
      </c>
      <c r="V1492" s="28">
        <f>VLOOKUP(N1492,'散件（更新）'!B:I,8,FALSE)</f>
        <v>6974950104016</v>
      </c>
    </row>
    <row r="1493" spans="1:22" ht="20.149999999999999" customHeight="1">
      <c r="A1493" s="57">
        <v>46169</v>
      </c>
      <c r="B1493" s="60" t="s">
        <v>11032</v>
      </c>
      <c r="C1493" s="27" t="str">
        <f>VLOOKUP(B1493,'大货清单（不定期按GOMS更新）'!A:H,8,0)</f>
        <v>109-24261301</v>
      </c>
      <c r="D1493" s="27" t="str">
        <f>VLOOKUP(B1493,'大货清单（不定期按GOMS更新）'!A:C,3,0)</f>
        <v>CL2426M-01</v>
      </c>
      <c r="E1493" s="27" t="str">
        <f>VLOOKUP(B1493,'大货清单（不定期按GOMS更新）'!A:H,4,0)</f>
        <v>FR,ES,IT,NL,PL,LT</v>
      </c>
      <c r="F1493" s="27" t="str">
        <f>VLOOKUP(B1493,'大货清单（不定期按GOMS更新）'!A:H,2,0)</f>
        <v>FLOOR ONE SWITCH S7 STRETCH PREMIUM</v>
      </c>
      <c r="G1493" s="28">
        <f>VLOOKUP(B1493,'大货清单（不定期按GOMS更新）'!A:I,9,FALSE)</f>
        <v>6932485006717</v>
      </c>
      <c r="H1493" s="27" t="str">
        <f>VLOOKUP(B1493,'大货清单（不定期按GOMS更新）'!A:H,7,0)</f>
        <v>黑色</v>
      </c>
      <c r="I1493" s="27" t="str">
        <f>VLOOKUP(B1493,'大货清单（不定期按GOMS更新）'!A:F,6,FALSE)</f>
        <v>ACTIVE</v>
      </c>
      <c r="J1493" s="27" t="str">
        <f>VLOOKUP(B1493,'大货清单（不定期按GOMS更新）'!A:K,11,FALSE)</f>
        <v>12.95</v>
      </c>
      <c r="K1493" s="27" t="str">
        <f>VLOOKUP(B1493,'大货清单（不定期按GOMS更新）'!A:N,12,FALSE)</f>
        <v>850</v>
      </c>
      <c r="L1493" s="27" t="str">
        <f>VLOOKUP(B1493,'大货清单（不定期按GOMS更新）'!A:M,13,FALSE)</f>
        <v>332</v>
      </c>
      <c r="M1493" s="27" t="str">
        <f>VLOOKUP(B1493,'大货清单（不定期按GOMS更新）'!A:N,14,FALSE)</f>
        <v>318</v>
      </c>
      <c r="N1493" s="59" t="s">
        <v>8015</v>
      </c>
      <c r="O1493" s="27">
        <f>IFERROR(VLOOKUP(N1493,'散件迭代（不定期更新）'!C:J,8,FALSE),0)</f>
        <v>0</v>
      </c>
      <c r="P1493" s="27" t="str">
        <f>IFERROR(VLOOKUP(N1493,'散件（更新）'!B:H,3,FALSE),0)</f>
        <v/>
      </c>
      <c r="Q1493" s="27" t="str">
        <f>VLOOKUP(N1493,'散件（更新）'!B:H,2,FALSE)</f>
        <v>114-24260501</v>
      </c>
      <c r="R1493" s="27" t="str">
        <f>VLOOKUP(N1493,'散件（更新）'!B:H,7,FALSE)</f>
        <v>Main Body</v>
      </c>
      <c r="S1493" s="27" t="str">
        <f>VLOOKUP(N1493,'散件（更新）'!B:E,4,FALSE)</f>
        <v>https://tineco-yxzt.oss-accelerate.aliyuncs.com/20250123/01-dongliyuan_1737624209696.png</v>
      </c>
      <c r="T1493" s="27" t="s">
        <v>8759</v>
      </c>
      <c r="U1493" s="28" t="str">
        <f>VLOOKUP(N1493,'散件（更新）'!B:G,6,FALSE)</f>
        <v>动力源组件</v>
      </c>
      <c r="V1493" s="28">
        <f>VLOOKUP(N1493,'散件（更新）'!B:I,8,FALSE)</f>
        <v>6932485004287</v>
      </c>
    </row>
    <row r="1494" spans="1:22" ht="20.149999999999999" customHeight="1">
      <c r="A1494" s="57">
        <v>46169</v>
      </c>
      <c r="B1494" s="60" t="s">
        <v>11032</v>
      </c>
      <c r="C1494" s="27" t="str">
        <f>VLOOKUP(B1494,'大货清单（不定期按GOMS更新）'!A:H,8,0)</f>
        <v>109-24261301</v>
      </c>
      <c r="D1494" s="27" t="str">
        <f>VLOOKUP(B1494,'大货清单（不定期按GOMS更新）'!A:C,3,0)</f>
        <v>CL2426M-01</v>
      </c>
      <c r="E1494" s="27" t="str">
        <f>VLOOKUP(B1494,'大货清单（不定期按GOMS更新）'!A:H,4,0)</f>
        <v>FR,ES,IT,NL,PL,LT</v>
      </c>
      <c r="F1494" s="27" t="str">
        <f>VLOOKUP(B1494,'大货清单（不定期按GOMS更新）'!A:H,2,0)</f>
        <v>FLOOR ONE SWITCH S7 STRETCH PREMIUM</v>
      </c>
      <c r="G1494" s="28">
        <f>VLOOKUP(B1494,'大货清单（不定期按GOMS更新）'!A:I,9,FALSE)</f>
        <v>6932485006717</v>
      </c>
      <c r="H1494" s="27" t="str">
        <f>VLOOKUP(B1494,'大货清单（不定期按GOMS更新）'!A:H,7,0)</f>
        <v>黑色</v>
      </c>
      <c r="I1494" s="27" t="str">
        <f>VLOOKUP(B1494,'大货清单（不定期按GOMS更新）'!A:F,6,FALSE)</f>
        <v>ACTIVE</v>
      </c>
      <c r="J1494" s="27" t="str">
        <f>VLOOKUP(B1494,'大货清单（不定期按GOMS更新）'!A:K,11,FALSE)</f>
        <v>12.95</v>
      </c>
      <c r="K1494" s="27" t="str">
        <f>VLOOKUP(B1494,'大货清单（不定期按GOMS更新）'!A:N,12,FALSE)</f>
        <v>850</v>
      </c>
      <c r="L1494" s="27" t="str">
        <f>VLOOKUP(B1494,'大货清单（不定期按GOMS更新）'!A:M,13,FALSE)</f>
        <v>332</v>
      </c>
      <c r="M1494" s="27" t="str">
        <f>VLOOKUP(B1494,'大货清单（不定期按GOMS更新）'!A:N,14,FALSE)</f>
        <v>318</v>
      </c>
      <c r="N1494" s="59" t="s">
        <v>7957</v>
      </c>
      <c r="O1494" s="27">
        <f>IFERROR(VLOOKUP(N1494,'散件迭代（不定期更新）'!C:J,8,FALSE),0)</f>
        <v>0</v>
      </c>
      <c r="P1494" s="27" t="str">
        <f>IFERROR(VLOOKUP(N1494,'散件（更新）'!B:H,3,FALSE),0)</f>
        <v/>
      </c>
      <c r="Q1494" s="27" t="str">
        <f>VLOOKUP(N1494,'散件（更新）'!B:H,2,FALSE)</f>
        <v>114-24260504</v>
      </c>
      <c r="R1494" s="27" t="str">
        <f>VLOOKUP(N1494,'散件（更新）'!B:H,7,FALSE)</f>
        <v>Main Body</v>
      </c>
      <c r="S1494" s="27" t="str">
        <f>VLOOKUP(N1494,'散件（更新）'!B:E,4,FALSE)</f>
        <v>https://tineco-yxzt.oss-accelerate.aliyuncs.com/20250124/shouchixichenzujian_1737700347549.jpeg</v>
      </c>
      <c r="T1494" s="27" t="s">
        <v>8759</v>
      </c>
      <c r="U1494" s="28" t="str">
        <f>VLOOKUP(N1494,'散件（更新）'!B:G,6,FALSE)</f>
        <v>手持吸尘组件（黑色）</v>
      </c>
      <c r="V1494" s="28">
        <f>VLOOKUP(N1494,'散件（更新）'!B:I,8,FALSE)</f>
        <v>6932485004317</v>
      </c>
    </row>
    <row r="1495" spans="1:22" ht="20.149999999999999" customHeight="1">
      <c r="A1495" s="57">
        <v>46169</v>
      </c>
      <c r="B1495" s="60" t="s">
        <v>11032</v>
      </c>
      <c r="C1495" s="27" t="str">
        <f>VLOOKUP(B1495,'大货清单（不定期按GOMS更新）'!A:H,8,0)</f>
        <v>109-24261301</v>
      </c>
      <c r="D1495" s="27" t="str">
        <f>VLOOKUP(B1495,'大货清单（不定期按GOMS更新）'!A:C,3,0)</f>
        <v>CL2426M-01</v>
      </c>
      <c r="E1495" s="27" t="str">
        <f>VLOOKUP(B1495,'大货清单（不定期按GOMS更新）'!A:H,4,0)</f>
        <v>FR,ES,IT,NL,PL,LT</v>
      </c>
      <c r="F1495" s="27" t="str">
        <f>VLOOKUP(B1495,'大货清单（不定期按GOMS更新）'!A:H,2,0)</f>
        <v>FLOOR ONE SWITCH S7 STRETCH PREMIUM</v>
      </c>
      <c r="G1495" s="28">
        <f>VLOOKUP(B1495,'大货清单（不定期按GOMS更新）'!A:I,9,FALSE)</f>
        <v>6932485006717</v>
      </c>
      <c r="H1495" s="27" t="str">
        <f>VLOOKUP(B1495,'大货清单（不定期按GOMS更新）'!A:H,7,0)</f>
        <v>黑色</v>
      </c>
      <c r="I1495" s="27" t="str">
        <f>VLOOKUP(B1495,'大货清单（不定期按GOMS更新）'!A:F,6,FALSE)</f>
        <v>ACTIVE</v>
      </c>
      <c r="J1495" s="27" t="str">
        <f>VLOOKUP(B1495,'大货清单（不定期按GOMS更新）'!A:K,11,FALSE)</f>
        <v>12.95</v>
      </c>
      <c r="K1495" s="27" t="str">
        <f>VLOOKUP(B1495,'大货清单（不定期按GOMS更新）'!A:N,12,FALSE)</f>
        <v>850</v>
      </c>
      <c r="L1495" s="27" t="str">
        <f>VLOOKUP(B1495,'大货清单（不定期按GOMS更新）'!A:M,13,FALSE)</f>
        <v>332</v>
      </c>
      <c r="M1495" s="27" t="str">
        <f>VLOOKUP(B1495,'大货清单（不定期按GOMS更新）'!A:N,14,FALSE)</f>
        <v>318</v>
      </c>
      <c r="N1495" s="59" t="s">
        <v>5045</v>
      </c>
      <c r="O1495" s="27">
        <f>IFERROR(VLOOKUP(N1495,'散件迭代（不定期更新）'!C:J,8,FALSE),0)</f>
        <v>0</v>
      </c>
      <c r="P1495" s="27" t="str">
        <f>IFERROR(VLOOKUP(N1495,'散件（更新）'!B:H,3,FALSE),0)</f>
        <v>/</v>
      </c>
      <c r="Q1495" s="27" t="str">
        <f>VLOOKUP(N1495,'散件（更新）'!B:H,2,FALSE)</f>
        <v>114-22200708</v>
      </c>
      <c r="R1495" s="27" t="str">
        <f>VLOOKUP(N1495,'散件（更新）'!B:H,7,FALSE)</f>
        <v>Charging Base</v>
      </c>
      <c r="S1495" s="27">
        <f>VLOOKUP(N1495,'散件（更新）'!B:E,4,FALSE)</f>
        <v>0</v>
      </c>
      <c r="T1495" s="27" t="s">
        <v>8759</v>
      </c>
      <c r="U1495" s="28" t="str">
        <f>VLOOKUP(N1495,'散件（更新）'!B:G,6,FALSE)</f>
        <v>直立收纳座组件</v>
      </c>
      <c r="V1495" s="28">
        <f>VLOOKUP(N1495,'散件（更新）'!B:I,8,FALSE)</f>
        <v>6974950106829</v>
      </c>
    </row>
    <row r="1496" spans="1:22" ht="20.149999999999999" customHeight="1">
      <c r="A1496" s="57">
        <v>46169</v>
      </c>
      <c r="B1496" s="60" t="s">
        <v>11032</v>
      </c>
      <c r="C1496" s="27" t="str">
        <f>VLOOKUP(B1496,'大货清单（不定期按GOMS更新）'!A:H,8,0)</f>
        <v>109-24261301</v>
      </c>
      <c r="D1496" s="27" t="str">
        <f>VLOOKUP(B1496,'大货清单（不定期按GOMS更新）'!A:C,3,0)</f>
        <v>CL2426M-01</v>
      </c>
      <c r="E1496" s="27" t="str">
        <f>VLOOKUP(B1496,'大货清单（不定期按GOMS更新）'!A:H,4,0)</f>
        <v>FR,ES,IT,NL,PL,LT</v>
      </c>
      <c r="F1496" s="27" t="str">
        <f>VLOOKUP(B1496,'大货清单（不定期按GOMS更新）'!A:H,2,0)</f>
        <v>FLOOR ONE SWITCH S7 STRETCH PREMIUM</v>
      </c>
      <c r="G1496" s="28">
        <f>VLOOKUP(B1496,'大货清单（不定期按GOMS更新）'!A:I,9,FALSE)</f>
        <v>6932485006717</v>
      </c>
      <c r="H1496" s="27" t="str">
        <f>VLOOKUP(B1496,'大货清单（不定期按GOMS更新）'!A:H,7,0)</f>
        <v>黑色</v>
      </c>
      <c r="I1496" s="27" t="str">
        <f>VLOOKUP(B1496,'大货清单（不定期按GOMS更新）'!A:F,6,FALSE)</f>
        <v>ACTIVE</v>
      </c>
      <c r="J1496" s="27" t="str">
        <f>VLOOKUP(B1496,'大货清单（不定期按GOMS更新）'!A:K,11,FALSE)</f>
        <v>12.95</v>
      </c>
      <c r="K1496" s="27" t="str">
        <f>VLOOKUP(B1496,'大货清单（不定期按GOMS更新）'!A:N,12,FALSE)</f>
        <v>850</v>
      </c>
      <c r="L1496" s="27" t="str">
        <f>VLOOKUP(B1496,'大货清单（不定期按GOMS更新）'!A:M,13,FALSE)</f>
        <v>332</v>
      </c>
      <c r="M1496" s="27" t="str">
        <f>VLOOKUP(B1496,'大货清单（不定期按GOMS更新）'!A:N,14,FALSE)</f>
        <v>318</v>
      </c>
      <c r="N1496" s="59" t="s">
        <v>9892</v>
      </c>
      <c r="O1496" s="27">
        <f>IFERROR(VLOOKUP(N1496,'散件迭代（不定期更新）'!C:J,8,FALSE),0)</f>
        <v>0</v>
      </c>
      <c r="P1496" s="27">
        <f>IFERROR(VLOOKUP(N1496,'散件（更新）'!B:H,3,FALSE),0)</f>
        <v>0</v>
      </c>
      <c r="Q1496" s="27" t="str">
        <f>VLOOKUP(N1496,'散件（更新）'!B:H,2,FALSE)</f>
        <v>114-24261301</v>
      </c>
      <c r="R1496" s="27" t="str">
        <f>VLOOKUP(N1496,'散件（更新）'!B:H,7,FALSE)</f>
        <v>Charging Base</v>
      </c>
      <c r="S1496" s="27">
        <f>VLOOKUP(N1496,'散件（更新）'!B:E,4,FALSE)</f>
        <v>0</v>
      </c>
      <c r="T1496" s="27" t="s">
        <v>8759</v>
      </c>
      <c r="U1496" s="28" t="str">
        <f>VLOOKUP(N1496,'散件（更新）'!B:G,6,FALSE)</f>
        <v>SP;CL2426M-01;烘干托盘组件（欧洲版）</v>
      </c>
      <c r="V1496" s="28">
        <f>VLOOKUP(N1496,'散件（更新）'!B:I,8,FALSE)</f>
        <v>6932485009992</v>
      </c>
    </row>
    <row r="1497" spans="1:22" ht="20.149999999999999" customHeight="1">
      <c r="A1497" s="57">
        <v>46169</v>
      </c>
      <c r="B1497" s="60" t="s">
        <v>11032</v>
      </c>
      <c r="C1497" s="27" t="str">
        <f>VLOOKUP(B1497,'大货清单（不定期按GOMS更新）'!A:H,8,0)</f>
        <v>109-24261301</v>
      </c>
      <c r="D1497" s="27" t="str">
        <f>VLOOKUP(B1497,'大货清单（不定期按GOMS更新）'!A:C,3,0)</f>
        <v>CL2426M-01</v>
      </c>
      <c r="E1497" s="27" t="str">
        <f>VLOOKUP(B1497,'大货清单（不定期按GOMS更新）'!A:H,4,0)</f>
        <v>FR,ES,IT,NL,PL,LT</v>
      </c>
      <c r="F1497" s="27" t="str">
        <f>VLOOKUP(B1497,'大货清单（不定期按GOMS更新）'!A:H,2,0)</f>
        <v>FLOOR ONE SWITCH S7 STRETCH PREMIUM</v>
      </c>
      <c r="G1497" s="28">
        <f>VLOOKUP(B1497,'大货清单（不定期按GOMS更新）'!A:I,9,FALSE)</f>
        <v>6932485006717</v>
      </c>
      <c r="H1497" s="27" t="str">
        <f>VLOOKUP(B1497,'大货清单（不定期按GOMS更新）'!A:H,7,0)</f>
        <v>黑色</v>
      </c>
      <c r="I1497" s="27" t="str">
        <f>VLOOKUP(B1497,'大货清单（不定期按GOMS更新）'!A:F,6,FALSE)</f>
        <v>ACTIVE</v>
      </c>
      <c r="J1497" s="27" t="str">
        <f>VLOOKUP(B1497,'大货清单（不定期按GOMS更新）'!A:K,11,FALSE)</f>
        <v>12.95</v>
      </c>
      <c r="K1497" s="27" t="str">
        <f>VLOOKUP(B1497,'大货清单（不定期按GOMS更新）'!A:N,12,FALSE)</f>
        <v>850</v>
      </c>
      <c r="L1497" s="27" t="str">
        <f>VLOOKUP(B1497,'大货清单（不定期按GOMS更新）'!A:M,13,FALSE)</f>
        <v>332</v>
      </c>
      <c r="M1497" s="27" t="str">
        <f>VLOOKUP(B1497,'大货清单（不定期按GOMS更新）'!A:N,14,FALSE)</f>
        <v>318</v>
      </c>
      <c r="N1497" s="59" t="s">
        <v>7993</v>
      </c>
      <c r="O1497" s="27">
        <f>IFERROR(VLOOKUP(N1497,'散件迭代（不定期更新）'!C:J,8,FALSE),0)</f>
        <v>0</v>
      </c>
      <c r="P1497" s="27" t="str">
        <f>IFERROR(VLOOKUP(N1497,'散件（更新）'!B:H,3,FALSE),0)</f>
        <v/>
      </c>
      <c r="Q1497" s="27" t="str">
        <f>VLOOKUP(N1497,'散件（更新）'!B:H,2,FALSE)</f>
        <v>114-24260507</v>
      </c>
      <c r="R1497" s="27" t="str">
        <f>VLOOKUP(N1497,'散件（更新）'!B:H,7,FALSE)</f>
        <v>Battery</v>
      </c>
      <c r="S1497" s="27">
        <f>VLOOKUP(N1497,'散件（更新）'!B:E,4,FALSE)</f>
        <v>0</v>
      </c>
      <c r="T1497" s="27" t="s">
        <v>8759</v>
      </c>
      <c r="U1497" s="28" t="str">
        <f>VLOOKUP(N1497,'散件（更新）'!B:G,6,FALSE)</f>
        <v>电池包组件</v>
      </c>
      <c r="V1497" s="28">
        <f>VLOOKUP(N1497,'散件（更新）'!B:I,8,FALSE)</f>
        <v>6932485004348</v>
      </c>
    </row>
    <row r="1498" spans="1:22" ht="20.149999999999999" customHeight="1">
      <c r="A1498" s="57">
        <v>46169</v>
      </c>
      <c r="B1498" s="60" t="s">
        <v>11032</v>
      </c>
      <c r="C1498" s="27" t="str">
        <f>VLOOKUP(B1498,'大货清单（不定期按GOMS更新）'!A:H,8,0)</f>
        <v>109-24261301</v>
      </c>
      <c r="D1498" s="27" t="str">
        <f>VLOOKUP(B1498,'大货清单（不定期按GOMS更新）'!A:C,3,0)</f>
        <v>CL2426M-01</v>
      </c>
      <c r="E1498" s="27" t="str">
        <f>VLOOKUP(B1498,'大货清单（不定期按GOMS更新）'!A:H,4,0)</f>
        <v>FR,ES,IT,NL,PL,LT</v>
      </c>
      <c r="F1498" s="27" t="str">
        <f>VLOOKUP(B1498,'大货清单（不定期按GOMS更新）'!A:H,2,0)</f>
        <v>FLOOR ONE SWITCH S7 STRETCH PREMIUM</v>
      </c>
      <c r="G1498" s="28">
        <f>VLOOKUP(B1498,'大货清单（不定期按GOMS更新）'!A:I,9,FALSE)</f>
        <v>6932485006717</v>
      </c>
      <c r="H1498" s="27" t="str">
        <f>VLOOKUP(B1498,'大货清单（不定期按GOMS更新）'!A:H,7,0)</f>
        <v>黑色</v>
      </c>
      <c r="I1498" s="27" t="str">
        <f>VLOOKUP(B1498,'大货清单（不定期按GOMS更新）'!A:F,6,FALSE)</f>
        <v>ACTIVE</v>
      </c>
      <c r="J1498" s="27" t="str">
        <f>VLOOKUP(B1498,'大货清单（不定期按GOMS更新）'!A:K,11,FALSE)</f>
        <v>12.95</v>
      </c>
      <c r="K1498" s="27" t="str">
        <f>VLOOKUP(B1498,'大货清单（不定期按GOMS更新）'!A:N,12,FALSE)</f>
        <v>850</v>
      </c>
      <c r="L1498" s="27" t="str">
        <f>VLOOKUP(B1498,'大货清单（不定期按GOMS更新）'!A:M,13,FALSE)</f>
        <v>332</v>
      </c>
      <c r="M1498" s="27" t="str">
        <f>VLOOKUP(B1498,'大货清单（不定期按GOMS更新）'!A:N,14,FALSE)</f>
        <v>318</v>
      </c>
      <c r="N1498" s="59" t="s">
        <v>7923</v>
      </c>
      <c r="O1498" s="27">
        <f>IFERROR(VLOOKUP(N1498,'散件迭代（不定期更新）'!C:J,8,FALSE),0)</f>
        <v>0</v>
      </c>
      <c r="P1498" s="27" t="str">
        <f>IFERROR(VLOOKUP(N1498,'散件（更新）'!B:H,3,FALSE),0)</f>
        <v/>
      </c>
      <c r="Q1498" s="27" t="str">
        <f>VLOOKUP(N1498,'散件（更新）'!B:H,2,FALSE)</f>
        <v>114-24260511</v>
      </c>
      <c r="R1498" s="27" t="str">
        <f>VLOOKUP(N1498,'散件（更新）'!B:H,7,FALSE)</f>
        <v>Display Screen</v>
      </c>
      <c r="S1498" s="27">
        <f>VLOOKUP(N1498,'散件（更新）'!B:E,4,FALSE)</f>
        <v>0</v>
      </c>
      <c r="T1498" s="27" t="s">
        <v>8759</v>
      </c>
      <c r="U1498" s="28" t="str">
        <f>VLOOKUP(N1498,'散件（更新）'!B:G,6,FALSE)</f>
        <v>显示屏组件</v>
      </c>
      <c r="V1498" s="28">
        <f>VLOOKUP(N1498,'散件（更新）'!B:I,8,FALSE)</f>
        <v>6932485004386</v>
      </c>
    </row>
    <row r="1499" spans="1:22" ht="20.149999999999999" customHeight="1">
      <c r="A1499" s="57">
        <v>46169</v>
      </c>
      <c r="B1499" s="60" t="s">
        <v>11032</v>
      </c>
      <c r="C1499" s="27" t="str">
        <f>VLOOKUP(B1499,'大货清单（不定期按GOMS更新）'!A:H,8,0)</f>
        <v>109-24261301</v>
      </c>
      <c r="D1499" s="27" t="str">
        <f>VLOOKUP(B1499,'大货清单（不定期按GOMS更新）'!A:C,3,0)</f>
        <v>CL2426M-01</v>
      </c>
      <c r="E1499" s="27" t="str">
        <f>VLOOKUP(B1499,'大货清单（不定期按GOMS更新）'!A:H,4,0)</f>
        <v>FR,ES,IT,NL,PL,LT</v>
      </c>
      <c r="F1499" s="27" t="str">
        <f>VLOOKUP(B1499,'大货清单（不定期按GOMS更新）'!A:H,2,0)</f>
        <v>FLOOR ONE SWITCH S7 STRETCH PREMIUM</v>
      </c>
      <c r="G1499" s="28">
        <f>VLOOKUP(B1499,'大货清单（不定期按GOMS更新）'!A:I,9,FALSE)</f>
        <v>6932485006717</v>
      </c>
      <c r="H1499" s="27" t="str">
        <f>VLOOKUP(B1499,'大货清单（不定期按GOMS更新）'!A:H,7,0)</f>
        <v>黑色</v>
      </c>
      <c r="I1499" s="27" t="str">
        <f>VLOOKUP(B1499,'大货清单（不定期按GOMS更新）'!A:F,6,FALSE)</f>
        <v>ACTIVE</v>
      </c>
      <c r="J1499" s="27" t="str">
        <f>VLOOKUP(B1499,'大货清单（不定期按GOMS更新）'!A:K,11,FALSE)</f>
        <v>12.95</v>
      </c>
      <c r="K1499" s="27" t="str">
        <f>VLOOKUP(B1499,'大货清单（不定期按GOMS更新）'!A:N,12,FALSE)</f>
        <v>850</v>
      </c>
      <c r="L1499" s="27" t="str">
        <f>VLOOKUP(B1499,'大货清单（不定期按GOMS更新）'!A:M,13,FALSE)</f>
        <v>332</v>
      </c>
      <c r="M1499" s="27" t="str">
        <f>VLOOKUP(B1499,'大货清单（不定期按GOMS更新）'!A:N,14,FALSE)</f>
        <v>318</v>
      </c>
      <c r="N1499" s="59" t="s">
        <v>8054</v>
      </c>
      <c r="O1499" s="27">
        <f>IFERROR(VLOOKUP(N1499,'散件迭代（不定期更新）'!C:J,8,FALSE),0)</f>
        <v>0</v>
      </c>
      <c r="P1499" s="27" t="str">
        <f>IFERROR(VLOOKUP(N1499,'散件（更新）'!B:H,3,FALSE),0)</f>
        <v/>
      </c>
      <c r="Q1499" s="27" t="str">
        <f>VLOOKUP(N1499,'散件（更新）'!B:H,2,FALSE)</f>
        <v>114-23761815</v>
      </c>
      <c r="R1499" s="27" t="str">
        <f>VLOOKUP(N1499,'散件（更新）'!B:H,7,FALSE)</f>
        <v>plastic part</v>
      </c>
      <c r="S1499" s="27" t="str">
        <f>VLOOKUP(N1499,'散件（更新）'!B:E,4,FALSE)</f>
        <v>https://tineco-yxzt.oss-accelerate.aliyuncs.com/20241219/62_1734590951668.jpg</v>
      </c>
      <c r="T1499" s="27" t="s">
        <v>8759</v>
      </c>
      <c r="U1499" s="28" t="str">
        <f>VLOOKUP(N1499,'散件（更新）'!B:G,6,FALSE)</f>
        <v>地刷充电头组件</v>
      </c>
      <c r="V1499" s="28">
        <f>VLOOKUP(N1499,'散件（更新）'!B:I,8,FALSE)</f>
        <v>6932485002559</v>
      </c>
    </row>
    <row r="1500" spans="1:22" ht="20.149999999999999" customHeight="1">
      <c r="A1500" s="57">
        <v>46169</v>
      </c>
      <c r="B1500" s="60" t="s">
        <v>11032</v>
      </c>
      <c r="C1500" s="27" t="str">
        <f>VLOOKUP(B1500,'大货清单（不定期按GOMS更新）'!A:H,8,0)</f>
        <v>109-24261301</v>
      </c>
      <c r="D1500" s="27" t="str">
        <f>VLOOKUP(B1500,'大货清单（不定期按GOMS更新）'!A:C,3,0)</f>
        <v>CL2426M-01</v>
      </c>
      <c r="E1500" s="27" t="str">
        <f>VLOOKUP(B1500,'大货清单（不定期按GOMS更新）'!A:H,4,0)</f>
        <v>FR,ES,IT,NL,PL,LT</v>
      </c>
      <c r="F1500" s="27" t="str">
        <f>VLOOKUP(B1500,'大货清单（不定期按GOMS更新）'!A:H,2,0)</f>
        <v>FLOOR ONE SWITCH S7 STRETCH PREMIUM</v>
      </c>
      <c r="G1500" s="28">
        <f>VLOOKUP(B1500,'大货清单（不定期按GOMS更新）'!A:I,9,FALSE)</f>
        <v>6932485006717</v>
      </c>
      <c r="H1500" s="27" t="str">
        <f>VLOOKUP(B1500,'大货清单（不定期按GOMS更新）'!A:H,7,0)</f>
        <v>黑色</v>
      </c>
      <c r="I1500" s="27" t="str">
        <f>VLOOKUP(B1500,'大货清单（不定期按GOMS更新）'!A:F,6,FALSE)</f>
        <v>ACTIVE</v>
      </c>
      <c r="J1500" s="27" t="str">
        <f>VLOOKUP(B1500,'大货清单（不定期按GOMS更新）'!A:K,11,FALSE)</f>
        <v>12.95</v>
      </c>
      <c r="K1500" s="27" t="str">
        <f>VLOOKUP(B1500,'大货清单（不定期按GOMS更新）'!A:N,12,FALSE)</f>
        <v>850</v>
      </c>
      <c r="L1500" s="27" t="str">
        <f>VLOOKUP(B1500,'大货清单（不定期按GOMS更新）'!A:M,13,FALSE)</f>
        <v>332</v>
      </c>
      <c r="M1500" s="27" t="str">
        <f>VLOOKUP(B1500,'大货清单（不定期按GOMS更新）'!A:N,14,FALSE)</f>
        <v>318</v>
      </c>
      <c r="N1500" s="59" t="s">
        <v>7947</v>
      </c>
      <c r="O1500" s="27">
        <f>IFERROR(VLOOKUP(N1500,'散件迭代（不定期更新）'!C:J,8,FALSE),0)</f>
        <v>0</v>
      </c>
      <c r="P1500" s="27" t="str">
        <f>IFERROR(VLOOKUP(N1500,'散件（更新）'!B:H,3,FALSE),0)</f>
        <v/>
      </c>
      <c r="Q1500" s="27" t="str">
        <f>VLOOKUP(N1500,'散件（更新）'!B:H,2,FALSE)</f>
        <v>114-23480614</v>
      </c>
      <c r="R1500" s="27" t="str">
        <f>VLOOKUP(N1500,'散件（更新）'!B:H,7,FALSE)</f>
        <v>Wire</v>
      </c>
      <c r="S1500" s="27">
        <f>VLOOKUP(N1500,'散件（更新）'!B:E,4,FALSE)</f>
        <v>0</v>
      </c>
      <c r="T1500" s="27" t="s">
        <v>8759</v>
      </c>
      <c r="U1500" s="28" t="str">
        <f>VLOOKUP(N1500,'散件（更新）'!B:G,6,FALSE)</f>
        <v>电源线（欧插）</v>
      </c>
      <c r="V1500" s="28">
        <f>VLOOKUP(N1500,'散件（更新）'!B:I,8,FALSE)</f>
        <v>6932485003990</v>
      </c>
    </row>
    <row r="1501" spans="1:22" ht="20.149999999999999" customHeight="1">
      <c r="A1501" s="57">
        <v>46169</v>
      </c>
      <c r="B1501" s="60" t="s">
        <v>11032</v>
      </c>
      <c r="C1501" s="27" t="str">
        <f>VLOOKUP(B1501,'大货清单（不定期按GOMS更新）'!A:H,8,0)</f>
        <v>109-24261301</v>
      </c>
      <c r="D1501" s="27" t="str">
        <f>VLOOKUP(B1501,'大货清单（不定期按GOMS更新）'!A:C,3,0)</f>
        <v>CL2426M-01</v>
      </c>
      <c r="E1501" s="27" t="str">
        <f>VLOOKUP(B1501,'大货清单（不定期按GOMS更新）'!A:H,4,0)</f>
        <v>FR,ES,IT,NL,PL,LT</v>
      </c>
      <c r="F1501" s="27" t="str">
        <f>VLOOKUP(B1501,'大货清单（不定期按GOMS更新）'!A:H,2,0)</f>
        <v>FLOOR ONE SWITCH S7 STRETCH PREMIUM</v>
      </c>
      <c r="G1501" s="28">
        <f>VLOOKUP(B1501,'大货清单（不定期按GOMS更新）'!A:I,9,FALSE)</f>
        <v>6932485006717</v>
      </c>
      <c r="H1501" s="27" t="str">
        <f>VLOOKUP(B1501,'大货清单（不定期按GOMS更新）'!A:H,7,0)</f>
        <v>黑色</v>
      </c>
      <c r="I1501" s="27" t="str">
        <f>VLOOKUP(B1501,'大货清单（不定期按GOMS更新）'!A:F,6,FALSE)</f>
        <v>ACTIVE</v>
      </c>
      <c r="J1501" s="27" t="str">
        <f>VLOOKUP(B1501,'大货清单（不定期按GOMS更新）'!A:K,11,FALSE)</f>
        <v>12.95</v>
      </c>
      <c r="K1501" s="27" t="str">
        <f>VLOOKUP(B1501,'大货清单（不定期按GOMS更新）'!A:N,12,FALSE)</f>
        <v>850</v>
      </c>
      <c r="L1501" s="27" t="str">
        <f>VLOOKUP(B1501,'大货清单（不定期按GOMS更新）'!A:M,13,FALSE)</f>
        <v>332</v>
      </c>
      <c r="M1501" s="27" t="str">
        <f>VLOOKUP(B1501,'大货清单（不定期按GOMS更新）'!A:N,14,FALSE)</f>
        <v>318</v>
      </c>
      <c r="N1501" s="59" t="s">
        <v>8129</v>
      </c>
      <c r="O1501" s="27">
        <f>IFERROR(VLOOKUP(N1501,'散件迭代（不定期更新）'!C:J,8,FALSE),0)</f>
        <v>0</v>
      </c>
      <c r="P1501" s="27" t="str">
        <f>IFERROR(VLOOKUP(N1501,'散件（更新）'!B:H,3,FALSE),0)</f>
        <v/>
      </c>
      <c r="Q1501" s="27" t="str">
        <f>VLOOKUP(N1501,'散件（更新）'!B:H,2,FALSE)</f>
        <v>114-24260512</v>
      </c>
      <c r="R1501" s="27" t="str">
        <f>VLOOKUP(N1501,'散件（更新）'!B:H,7,FALSE)</f>
        <v>Wire</v>
      </c>
      <c r="S1501" s="27">
        <f>VLOOKUP(N1501,'散件（更新）'!B:E,4,FALSE)</f>
        <v>0</v>
      </c>
      <c r="T1501" s="27" t="s">
        <v>8759</v>
      </c>
      <c r="U1501" s="28" t="str">
        <f>VLOOKUP(N1501,'散件（更新）'!B:G,6,FALSE)</f>
        <v>机身公插转接板组件</v>
      </c>
      <c r="V1501" s="28">
        <f>VLOOKUP(N1501,'散件（更新）'!B:I,8,FALSE)</f>
        <v>6932485004393</v>
      </c>
    </row>
    <row r="1502" spans="1:22" ht="20.149999999999999" customHeight="1">
      <c r="A1502" s="57">
        <v>46169</v>
      </c>
      <c r="B1502" s="60" t="s">
        <v>11032</v>
      </c>
      <c r="C1502" s="27" t="str">
        <f>VLOOKUP(B1502,'大货清单（不定期按GOMS更新）'!A:H,8,0)</f>
        <v>109-24261301</v>
      </c>
      <c r="D1502" s="27" t="str">
        <f>VLOOKUP(B1502,'大货清单（不定期按GOMS更新）'!A:C,3,0)</f>
        <v>CL2426M-01</v>
      </c>
      <c r="E1502" s="27" t="str">
        <f>VLOOKUP(B1502,'大货清单（不定期按GOMS更新）'!A:H,4,0)</f>
        <v>FR,ES,IT,NL,PL,LT</v>
      </c>
      <c r="F1502" s="27" t="str">
        <f>VLOOKUP(B1502,'大货清单（不定期按GOMS更新）'!A:H,2,0)</f>
        <v>FLOOR ONE SWITCH S7 STRETCH PREMIUM</v>
      </c>
      <c r="G1502" s="28">
        <f>VLOOKUP(B1502,'大货清单（不定期按GOMS更新）'!A:I,9,FALSE)</f>
        <v>6932485006717</v>
      </c>
      <c r="H1502" s="27" t="str">
        <f>VLOOKUP(B1502,'大货清单（不定期按GOMS更新）'!A:H,7,0)</f>
        <v>黑色</v>
      </c>
      <c r="I1502" s="27" t="str">
        <f>VLOOKUP(B1502,'大货清单（不定期按GOMS更新）'!A:F,6,FALSE)</f>
        <v>ACTIVE</v>
      </c>
      <c r="J1502" s="27" t="str">
        <f>VLOOKUP(B1502,'大货清单（不定期按GOMS更新）'!A:K,11,FALSE)</f>
        <v>12.95</v>
      </c>
      <c r="K1502" s="27" t="str">
        <f>VLOOKUP(B1502,'大货清单（不定期按GOMS更新）'!A:N,12,FALSE)</f>
        <v>850</v>
      </c>
      <c r="L1502" s="27" t="str">
        <f>VLOOKUP(B1502,'大货清单（不定期按GOMS更新）'!A:M,13,FALSE)</f>
        <v>332</v>
      </c>
      <c r="M1502" s="27" t="str">
        <f>VLOOKUP(B1502,'大货清单（不定期按GOMS更新）'!A:N,14,FALSE)</f>
        <v>318</v>
      </c>
      <c r="N1502" s="59" t="s">
        <v>8099</v>
      </c>
      <c r="O1502" s="27">
        <f>IFERROR(VLOOKUP(N1502,'散件迭代（不定期更新）'!C:J,8,FALSE),0)</f>
        <v>0</v>
      </c>
      <c r="P1502" s="27" t="str">
        <f>IFERROR(VLOOKUP(N1502,'散件（更新）'!B:H,3,FALSE),0)</f>
        <v/>
      </c>
      <c r="Q1502" s="27" t="str">
        <f>VLOOKUP(N1502,'散件（更新）'!B:H,2,FALSE)</f>
        <v>114-24260513</v>
      </c>
      <c r="R1502" s="27" t="str">
        <f>VLOOKUP(N1502,'散件（更新）'!B:H,7,FALSE)</f>
        <v>Wire</v>
      </c>
      <c r="S1502" s="27">
        <f>VLOOKUP(N1502,'散件（更新）'!B:E,4,FALSE)</f>
        <v>0</v>
      </c>
      <c r="T1502" s="27" t="s">
        <v>8759</v>
      </c>
      <c r="U1502" s="28" t="str">
        <f>VLOOKUP(N1502,'散件（更新）'!B:G,6,FALSE)</f>
        <v>动力源母插转接板组件</v>
      </c>
      <c r="V1502" s="28">
        <f>VLOOKUP(N1502,'散件（更新）'!B:I,8,FALSE)</f>
        <v>6932485004409</v>
      </c>
    </row>
    <row r="1503" spans="1:22" ht="20.149999999999999" customHeight="1">
      <c r="A1503" s="57">
        <v>46169</v>
      </c>
      <c r="B1503" s="60" t="s">
        <v>11032</v>
      </c>
      <c r="C1503" s="27" t="str">
        <f>VLOOKUP(B1503,'大货清单（不定期按GOMS更新）'!A:H,8,0)</f>
        <v>109-24261301</v>
      </c>
      <c r="D1503" s="27" t="str">
        <f>VLOOKUP(B1503,'大货清单（不定期按GOMS更新）'!A:C,3,0)</f>
        <v>CL2426M-01</v>
      </c>
      <c r="E1503" s="27" t="str">
        <f>VLOOKUP(B1503,'大货清单（不定期按GOMS更新）'!A:H,4,0)</f>
        <v>FR,ES,IT,NL,PL,LT</v>
      </c>
      <c r="F1503" s="27" t="str">
        <f>VLOOKUP(B1503,'大货清单（不定期按GOMS更新）'!A:H,2,0)</f>
        <v>FLOOR ONE SWITCH S7 STRETCH PREMIUM</v>
      </c>
      <c r="G1503" s="28">
        <f>VLOOKUP(B1503,'大货清单（不定期按GOMS更新）'!A:I,9,FALSE)</f>
        <v>6932485006717</v>
      </c>
      <c r="H1503" s="27" t="str">
        <f>VLOOKUP(B1503,'大货清单（不定期按GOMS更新）'!A:H,7,0)</f>
        <v>黑色</v>
      </c>
      <c r="I1503" s="27" t="str">
        <f>VLOOKUP(B1503,'大货清单（不定期按GOMS更新）'!A:F,6,FALSE)</f>
        <v>ACTIVE</v>
      </c>
      <c r="J1503" s="27" t="str">
        <f>VLOOKUP(B1503,'大货清单（不定期按GOMS更新）'!A:K,11,FALSE)</f>
        <v>12.95</v>
      </c>
      <c r="K1503" s="27" t="str">
        <f>VLOOKUP(B1503,'大货清单（不定期按GOMS更新）'!A:N,12,FALSE)</f>
        <v>850</v>
      </c>
      <c r="L1503" s="27" t="str">
        <f>VLOOKUP(B1503,'大货清单（不定期按GOMS更新）'!A:M,13,FALSE)</f>
        <v>332</v>
      </c>
      <c r="M1503" s="27" t="str">
        <f>VLOOKUP(B1503,'大货清单（不定期按GOMS更新）'!A:N,14,FALSE)</f>
        <v>318</v>
      </c>
      <c r="N1503" s="59" t="s">
        <v>8229</v>
      </c>
      <c r="O1503" s="27">
        <f>IFERROR(VLOOKUP(N1503,'散件迭代（不定期更新）'!C:J,8,FALSE),0)</f>
        <v>0</v>
      </c>
      <c r="P1503" s="27" t="str">
        <f>IFERROR(VLOOKUP(N1503,'散件（更新）'!B:H,3,FALSE),0)</f>
        <v/>
      </c>
      <c r="Q1503" s="27" t="str">
        <f>VLOOKUP(N1503,'散件（更新）'!B:H,2,FALSE)</f>
        <v>114-23761804</v>
      </c>
      <c r="R1503" s="27" t="str">
        <f>VLOOKUP(N1503,'散件（更新）'!B:H,7,FALSE)</f>
        <v>Motor</v>
      </c>
      <c r="S1503" s="27" t="str">
        <f>VLOOKUP(N1503,'散件（更新）'!B:E,4,FALSE)</f>
        <v>https://tineco-yxzt.oss-accelerate.aliyuncs.com/20241219/weixintupian_202411141109494_1734586474304.jpg</v>
      </c>
      <c r="T1503" s="27" t="s">
        <v>8759</v>
      </c>
      <c r="U1503" s="28" t="str">
        <f>VLOOKUP(N1503,'散件（更新）'!B:G,6,FALSE)</f>
        <v>有刷电机齿轮箱组件（带铭牌）</v>
      </c>
      <c r="V1503" s="28">
        <f>VLOOKUP(N1503,'散件（更新）'!B:I,8,FALSE)</f>
        <v>6932485002436</v>
      </c>
    </row>
    <row r="1504" spans="1:22" ht="20.149999999999999" customHeight="1">
      <c r="A1504" s="57">
        <v>46169</v>
      </c>
      <c r="B1504" s="60" t="s">
        <v>11032</v>
      </c>
      <c r="C1504" s="27" t="str">
        <f>VLOOKUP(B1504,'大货清单（不定期按GOMS更新）'!A:H,8,0)</f>
        <v>109-24261301</v>
      </c>
      <c r="D1504" s="27" t="str">
        <f>VLOOKUP(B1504,'大货清单（不定期按GOMS更新）'!A:C,3,0)</f>
        <v>CL2426M-01</v>
      </c>
      <c r="E1504" s="27" t="str">
        <f>VLOOKUP(B1504,'大货清单（不定期按GOMS更新）'!A:H,4,0)</f>
        <v>FR,ES,IT,NL,PL,LT</v>
      </c>
      <c r="F1504" s="27" t="str">
        <f>VLOOKUP(B1504,'大货清单（不定期按GOMS更新）'!A:H,2,0)</f>
        <v>FLOOR ONE SWITCH S7 STRETCH PREMIUM</v>
      </c>
      <c r="G1504" s="28">
        <f>VLOOKUP(B1504,'大货清单（不定期按GOMS更新）'!A:I,9,FALSE)</f>
        <v>6932485006717</v>
      </c>
      <c r="H1504" s="27" t="str">
        <f>VLOOKUP(B1504,'大货清单（不定期按GOMS更新）'!A:H,7,0)</f>
        <v>黑色</v>
      </c>
      <c r="I1504" s="27" t="str">
        <f>VLOOKUP(B1504,'大货清单（不定期按GOMS更新）'!A:F,6,FALSE)</f>
        <v>ACTIVE</v>
      </c>
      <c r="J1504" s="27" t="str">
        <f>VLOOKUP(B1504,'大货清单（不定期按GOMS更新）'!A:K,11,FALSE)</f>
        <v>12.95</v>
      </c>
      <c r="K1504" s="27" t="str">
        <f>VLOOKUP(B1504,'大货清单（不定期按GOMS更新）'!A:N,12,FALSE)</f>
        <v>850</v>
      </c>
      <c r="L1504" s="27" t="str">
        <f>VLOOKUP(B1504,'大货清单（不定期按GOMS更新）'!A:M,13,FALSE)</f>
        <v>332</v>
      </c>
      <c r="M1504" s="27" t="str">
        <f>VLOOKUP(B1504,'大货清单（不定期按GOMS更新）'!A:N,14,FALSE)</f>
        <v>318</v>
      </c>
      <c r="N1504" s="59" t="s">
        <v>8072</v>
      </c>
      <c r="O1504" s="27">
        <f>IFERROR(VLOOKUP(N1504,'散件迭代（不定期更新）'!C:J,8,FALSE),0)</f>
        <v>0</v>
      </c>
      <c r="P1504" s="27" t="str">
        <f>IFERROR(VLOOKUP(N1504,'散件（更新）'!B:H,3,FALSE),0)</f>
        <v/>
      </c>
      <c r="Q1504" s="27" t="str">
        <f>VLOOKUP(N1504,'散件（更新）'!B:H,2,FALSE)</f>
        <v>114-23480613</v>
      </c>
      <c r="R1504" s="27" t="str">
        <f>VLOOKUP(N1504,'散件（更新）'!B:H,7,FALSE)</f>
        <v>Motor</v>
      </c>
      <c r="S1504" s="27">
        <f>VLOOKUP(N1504,'散件（更新）'!B:E,4,FALSE)</f>
        <v>0</v>
      </c>
      <c r="T1504" s="27" t="s">
        <v>8759</v>
      </c>
      <c r="U1504" s="28" t="str">
        <f>VLOOKUP(N1504,'散件（更新）'!B:G,6,FALSE)</f>
        <v>风机组件</v>
      </c>
      <c r="V1504" s="28">
        <f>VLOOKUP(N1504,'散件（更新）'!B:I,8,FALSE)</f>
        <v>6932485003983</v>
      </c>
    </row>
    <row r="1505" spans="1:22" ht="20.149999999999999" customHeight="1">
      <c r="A1505" s="57">
        <v>46169</v>
      </c>
      <c r="B1505" s="60" t="s">
        <v>11032</v>
      </c>
      <c r="C1505" s="27" t="str">
        <f>VLOOKUP(B1505,'大货清单（不定期按GOMS更新）'!A:H,8,0)</f>
        <v>109-24261301</v>
      </c>
      <c r="D1505" s="27" t="str">
        <f>VLOOKUP(B1505,'大货清单（不定期按GOMS更新）'!A:C,3,0)</f>
        <v>CL2426M-01</v>
      </c>
      <c r="E1505" s="27" t="str">
        <f>VLOOKUP(B1505,'大货清单（不定期按GOMS更新）'!A:H,4,0)</f>
        <v>FR,ES,IT,NL,PL,LT</v>
      </c>
      <c r="F1505" s="27" t="str">
        <f>VLOOKUP(B1505,'大货清单（不定期按GOMS更新）'!A:H,2,0)</f>
        <v>FLOOR ONE SWITCH S7 STRETCH PREMIUM</v>
      </c>
      <c r="G1505" s="28">
        <f>VLOOKUP(B1505,'大货清单（不定期按GOMS更新）'!A:I,9,FALSE)</f>
        <v>6932485006717</v>
      </c>
      <c r="H1505" s="27" t="str">
        <f>VLOOKUP(B1505,'大货清单（不定期按GOMS更新）'!A:H,7,0)</f>
        <v>黑色</v>
      </c>
      <c r="I1505" s="27" t="str">
        <f>VLOOKUP(B1505,'大货清单（不定期按GOMS更新）'!A:F,6,FALSE)</f>
        <v>ACTIVE</v>
      </c>
      <c r="J1505" s="27" t="str">
        <f>VLOOKUP(B1505,'大货清单（不定期按GOMS更新）'!A:K,11,FALSE)</f>
        <v>12.95</v>
      </c>
      <c r="K1505" s="27" t="str">
        <f>VLOOKUP(B1505,'大货清单（不定期按GOMS更新）'!A:N,12,FALSE)</f>
        <v>850</v>
      </c>
      <c r="L1505" s="27" t="str">
        <f>VLOOKUP(B1505,'大货清单（不定期按GOMS更新）'!A:M,13,FALSE)</f>
        <v>332</v>
      </c>
      <c r="M1505" s="27" t="str">
        <f>VLOOKUP(B1505,'大货清单（不定期按GOMS更新）'!A:N,14,FALSE)</f>
        <v>318</v>
      </c>
      <c r="N1505" s="59" t="s">
        <v>8194</v>
      </c>
      <c r="O1505" s="27">
        <f>IFERROR(VLOOKUP(N1505,'散件迭代（不定期更新）'!C:J,8,FALSE),0)</f>
        <v>0</v>
      </c>
      <c r="P1505" s="27" t="str">
        <f>IFERROR(VLOOKUP(N1505,'散件（更新）'!B:H,3,FALSE),0)</f>
        <v/>
      </c>
      <c r="Q1505" s="27" t="str">
        <f>VLOOKUP(N1505,'散件（更新）'!B:H,2,FALSE)</f>
        <v>114-24260508</v>
      </c>
      <c r="R1505" s="27" t="str">
        <f>VLOOKUP(N1505,'散件（更新）'!B:H,7,FALSE)</f>
        <v>Motor</v>
      </c>
      <c r="S1505" s="27">
        <f>VLOOKUP(N1505,'散件（更新）'!B:E,4,FALSE)</f>
        <v>0</v>
      </c>
      <c r="T1505" s="27" t="s">
        <v>19301</v>
      </c>
      <c r="U1505" s="28" t="str">
        <f>VLOOKUP(N1505,'散件（更新）'!B:G,6,FALSE)</f>
        <v>主电机</v>
      </c>
      <c r="V1505" s="28">
        <f>VLOOKUP(N1505,'散件（更新）'!B:I,8,FALSE)</f>
        <v>6932485004355</v>
      </c>
    </row>
    <row r="1506" spans="1:22" ht="20.149999999999999" customHeight="1">
      <c r="A1506" s="57">
        <v>46169</v>
      </c>
      <c r="B1506" s="60" t="s">
        <v>11032</v>
      </c>
      <c r="C1506" s="27" t="str">
        <f>VLOOKUP(B1506,'大货清单（不定期按GOMS更新）'!A:H,8,0)</f>
        <v>109-24261301</v>
      </c>
      <c r="D1506" s="27" t="str">
        <f>VLOOKUP(B1506,'大货清单（不定期按GOMS更新）'!A:C,3,0)</f>
        <v>CL2426M-01</v>
      </c>
      <c r="E1506" s="27" t="str">
        <f>VLOOKUP(B1506,'大货清单（不定期按GOMS更新）'!A:H,4,0)</f>
        <v>FR,ES,IT,NL,PL,LT</v>
      </c>
      <c r="F1506" s="27" t="str">
        <f>VLOOKUP(B1506,'大货清单（不定期按GOMS更新）'!A:H,2,0)</f>
        <v>FLOOR ONE SWITCH S7 STRETCH PREMIUM</v>
      </c>
      <c r="G1506" s="28">
        <f>VLOOKUP(B1506,'大货清单（不定期按GOMS更新）'!A:I,9,FALSE)</f>
        <v>6932485006717</v>
      </c>
      <c r="H1506" s="27" t="str">
        <f>VLOOKUP(B1506,'大货清单（不定期按GOMS更新）'!A:H,7,0)</f>
        <v>黑色</v>
      </c>
      <c r="I1506" s="27" t="str">
        <f>VLOOKUP(B1506,'大货清单（不定期按GOMS更新）'!A:F,6,FALSE)</f>
        <v>ACTIVE</v>
      </c>
      <c r="J1506" s="27" t="str">
        <f>VLOOKUP(B1506,'大货清单（不定期按GOMS更新）'!A:K,11,FALSE)</f>
        <v>12.95</v>
      </c>
      <c r="K1506" s="27" t="str">
        <f>VLOOKUP(B1506,'大货清单（不定期按GOMS更新）'!A:N,12,FALSE)</f>
        <v>850</v>
      </c>
      <c r="L1506" s="27" t="str">
        <f>VLOOKUP(B1506,'大货清单（不定期按GOMS更新）'!A:M,13,FALSE)</f>
        <v>332</v>
      </c>
      <c r="M1506" s="27" t="str">
        <f>VLOOKUP(B1506,'大货清单（不定期按GOMS更新）'!A:N,14,FALSE)</f>
        <v>318</v>
      </c>
      <c r="N1506" s="59" t="s">
        <v>8047</v>
      </c>
      <c r="O1506" s="27">
        <f>IFERROR(VLOOKUP(N1506,'散件迭代（不定期更新）'!C:J,8,FALSE),0)</f>
        <v>0</v>
      </c>
      <c r="P1506" s="27" t="str">
        <f>IFERROR(VLOOKUP(N1506,'散件（更新）'!B:H,3,FALSE),0)</f>
        <v/>
      </c>
      <c r="Q1506" s="27" t="str">
        <f>VLOOKUP(N1506,'散件（更新）'!B:H,2,FALSE)</f>
        <v>114-23480612</v>
      </c>
      <c r="R1506" s="27" t="str">
        <f>VLOOKUP(N1506,'散件（更新）'!B:H,7,FALSE)</f>
        <v>Boiler </v>
      </c>
      <c r="S1506" s="27">
        <f>VLOOKUP(N1506,'散件（更新）'!B:E,4,FALSE)</f>
        <v>0</v>
      </c>
      <c r="T1506" s="27" t="s">
        <v>8759</v>
      </c>
      <c r="U1506" s="28" t="str">
        <f>VLOOKUP(N1506,'散件（更新）'!B:G,6,FALSE)</f>
        <v>发热丝组件</v>
      </c>
      <c r="V1506" s="28">
        <f>VLOOKUP(N1506,'散件（更新）'!B:I,8,FALSE)</f>
        <v>6932485003976</v>
      </c>
    </row>
    <row r="1507" spans="1:22" ht="20.149999999999999" customHeight="1">
      <c r="A1507" s="57">
        <v>46169</v>
      </c>
      <c r="B1507" s="60" t="s">
        <v>11032</v>
      </c>
      <c r="C1507" s="27" t="str">
        <f>VLOOKUP(B1507,'大货清单（不定期按GOMS更新）'!A:H,8,0)</f>
        <v>109-24261301</v>
      </c>
      <c r="D1507" s="27" t="str">
        <f>VLOOKUP(B1507,'大货清单（不定期按GOMS更新）'!A:C,3,0)</f>
        <v>CL2426M-01</v>
      </c>
      <c r="E1507" s="27" t="str">
        <f>VLOOKUP(B1507,'大货清单（不定期按GOMS更新）'!A:H,4,0)</f>
        <v>FR,ES,IT,NL,PL,LT</v>
      </c>
      <c r="F1507" s="27" t="str">
        <f>VLOOKUP(B1507,'大货清单（不定期按GOMS更新）'!A:H,2,0)</f>
        <v>FLOOR ONE SWITCH S7 STRETCH PREMIUM</v>
      </c>
      <c r="G1507" s="28">
        <f>VLOOKUP(B1507,'大货清单（不定期按GOMS更新）'!A:I,9,FALSE)</f>
        <v>6932485006717</v>
      </c>
      <c r="H1507" s="27" t="str">
        <f>VLOOKUP(B1507,'大货清单（不定期按GOMS更新）'!A:H,7,0)</f>
        <v>黑色</v>
      </c>
      <c r="I1507" s="27" t="str">
        <f>VLOOKUP(B1507,'大货清单（不定期按GOMS更新）'!A:F,6,FALSE)</f>
        <v>ACTIVE</v>
      </c>
      <c r="J1507" s="27" t="str">
        <f>VLOOKUP(B1507,'大货清单（不定期按GOMS更新）'!A:K,11,FALSE)</f>
        <v>12.95</v>
      </c>
      <c r="K1507" s="27" t="str">
        <f>VLOOKUP(B1507,'大货清单（不定期按GOMS更新）'!A:N,12,FALSE)</f>
        <v>850</v>
      </c>
      <c r="L1507" s="27" t="str">
        <f>VLOOKUP(B1507,'大货清单（不定期按GOMS更新）'!A:M,13,FALSE)</f>
        <v>332</v>
      </c>
      <c r="M1507" s="27" t="str">
        <f>VLOOKUP(B1507,'大货清单（不定期按GOMS更新）'!A:N,14,FALSE)</f>
        <v>318</v>
      </c>
      <c r="N1507" s="59" t="s">
        <v>7856</v>
      </c>
      <c r="O1507" s="27">
        <f>IFERROR(VLOOKUP(N1507,'散件迭代（不定期更新）'!C:J,8,FALSE),0)</f>
        <v>0</v>
      </c>
      <c r="P1507" s="27" t="str">
        <f>IFERROR(VLOOKUP(N1507,'散件（更新）'!B:H,3,FALSE),0)</f>
        <v/>
      </c>
      <c r="Q1507" s="27" t="str">
        <f>VLOOKUP(N1507,'散件（更新）'!B:H,2,FALSE)</f>
        <v>114-24260515</v>
      </c>
      <c r="R1507" s="27" t="str">
        <f>VLOOKUP(N1507,'散件（更新）'!B:H,7,FALSE)</f>
        <v>PCBA</v>
      </c>
      <c r="S1507" s="27">
        <f>VLOOKUP(N1507,'散件（更新）'!B:E,4,FALSE)</f>
        <v>0</v>
      </c>
      <c r="T1507" s="27" t="s">
        <v>8759</v>
      </c>
      <c r="U1507" s="28" t="str">
        <f>VLOOKUP(N1507,'散件（更新）'!B:G,6,FALSE)</f>
        <v>7节托盘电源板组件</v>
      </c>
      <c r="V1507" s="28">
        <f>VLOOKUP(N1507,'散件（更新）'!B:I,8,FALSE)</f>
        <v>6932485004423</v>
      </c>
    </row>
    <row r="1508" spans="1:22" ht="20.149999999999999" customHeight="1">
      <c r="A1508" s="57">
        <v>46169</v>
      </c>
      <c r="B1508" s="60" t="s">
        <v>11032</v>
      </c>
      <c r="C1508" s="27" t="str">
        <f>VLOOKUP(B1508,'大货清单（不定期按GOMS更新）'!A:H,8,0)</f>
        <v>109-24261301</v>
      </c>
      <c r="D1508" s="27" t="str">
        <f>VLOOKUP(B1508,'大货清单（不定期按GOMS更新）'!A:C,3,0)</f>
        <v>CL2426M-01</v>
      </c>
      <c r="E1508" s="27" t="str">
        <f>VLOOKUP(B1508,'大货清单（不定期按GOMS更新）'!A:H,4,0)</f>
        <v>FR,ES,IT,NL,PL,LT</v>
      </c>
      <c r="F1508" s="27" t="str">
        <f>VLOOKUP(B1508,'大货清单（不定期按GOMS更新）'!A:H,2,0)</f>
        <v>FLOOR ONE SWITCH S7 STRETCH PREMIUM</v>
      </c>
      <c r="G1508" s="28">
        <f>VLOOKUP(B1508,'大货清单（不定期按GOMS更新）'!A:I,9,FALSE)</f>
        <v>6932485006717</v>
      </c>
      <c r="H1508" s="27" t="str">
        <f>VLOOKUP(B1508,'大货清单（不定期按GOMS更新）'!A:H,7,0)</f>
        <v>黑色</v>
      </c>
      <c r="I1508" s="27" t="str">
        <f>VLOOKUP(B1508,'大货清单（不定期按GOMS更新）'!A:F,6,FALSE)</f>
        <v>ACTIVE</v>
      </c>
      <c r="J1508" s="27" t="str">
        <f>VLOOKUP(B1508,'大货清单（不定期按GOMS更新）'!A:K,11,FALSE)</f>
        <v>12.95</v>
      </c>
      <c r="K1508" s="27" t="str">
        <f>VLOOKUP(B1508,'大货清单（不定期按GOMS更新）'!A:N,12,FALSE)</f>
        <v>850</v>
      </c>
      <c r="L1508" s="27" t="str">
        <f>VLOOKUP(B1508,'大货清单（不定期按GOMS更新）'!A:M,13,FALSE)</f>
        <v>332</v>
      </c>
      <c r="M1508" s="27" t="str">
        <f>VLOOKUP(B1508,'大货清单（不定期按GOMS更新）'!A:N,14,FALSE)</f>
        <v>318</v>
      </c>
      <c r="N1508" s="59" t="s">
        <v>9992</v>
      </c>
      <c r="O1508" s="27">
        <f>IFERROR(VLOOKUP(N1508,'散件迭代（不定期更新）'!C:J,8,FALSE),0)</f>
        <v>0</v>
      </c>
      <c r="P1508" s="27">
        <f>IFERROR(VLOOKUP(N1508,'散件（更新）'!B:H,3,FALSE),0)</f>
        <v>0</v>
      </c>
      <c r="Q1508" s="27" t="str">
        <f>VLOOKUP(N1508,'散件（更新）'!B:H,2,FALSE)</f>
        <v>114-24260528</v>
      </c>
      <c r="R1508" s="27" t="str">
        <f>VLOOKUP(N1508,'散件（更新）'!B:H,7,FALSE)</f>
        <v>PCBA</v>
      </c>
      <c r="S1508" s="27">
        <f>VLOOKUP(N1508,'散件（更新）'!B:E,4,FALSE)</f>
        <v>0</v>
      </c>
      <c r="T1508" s="27" t="s">
        <v>8759</v>
      </c>
      <c r="U1508" s="28" t="str">
        <f>VLOOKUP(N1508,'散件（更新）'!B:G,6,FALSE)</f>
        <v>SP;CL2426E-02;机身主控板组件（智利）</v>
      </c>
      <c r="V1508" s="28">
        <f>VLOOKUP(N1508,'散件（更新）'!B:I,8,FALSE)</f>
        <v>6932485010004</v>
      </c>
    </row>
    <row r="1509" spans="1:22" ht="20.149999999999999" customHeight="1">
      <c r="A1509" s="57">
        <v>46169</v>
      </c>
      <c r="B1509" s="60" t="s">
        <v>11032</v>
      </c>
      <c r="C1509" s="27" t="str">
        <f>VLOOKUP(B1509,'大货清单（不定期按GOMS更新）'!A:H,8,0)</f>
        <v>109-24261301</v>
      </c>
      <c r="D1509" s="27" t="str">
        <f>VLOOKUP(B1509,'大货清单（不定期按GOMS更新）'!A:C,3,0)</f>
        <v>CL2426M-01</v>
      </c>
      <c r="E1509" s="27" t="str">
        <f>VLOOKUP(B1509,'大货清单（不定期按GOMS更新）'!A:H,4,0)</f>
        <v>FR,ES,IT,NL,PL,LT</v>
      </c>
      <c r="F1509" s="27" t="str">
        <f>VLOOKUP(B1509,'大货清单（不定期按GOMS更新）'!A:H,2,0)</f>
        <v>FLOOR ONE SWITCH S7 STRETCH PREMIUM</v>
      </c>
      <c r="G1509" s="28">
        <f>VLOOKUP(B1509,'大货清单（不定期按GOMS更新）'!A:I,9,FALSE)</f>
        <v>6932485006717</v>
      </c>
      <c r="H1509" s="27" t="str">
        <f>VLOOKUP(B1509,'大货清单（不定期按GOMS更新）'!A:H,7,0)</f>
        <v>黑色</v>
      </c>
      <c r="I1509" s="27" t="str">
        <f>VLOOKUP(B1509,'大货清单（不定期按GOMS更新）'!A:F,6,FALSE)</f>
        <v>ACTIVE</v>
      </c>
      <c r="J1509" s="27" t="str">
        <f>VLOOKUP(B1509,'大货清单（不定期按GOMS更新）'!A:K,11,FALSE)</f>
        <v>12.95</v>
      </c>
      <c r="K1509" s="27" t="str">
        <f>VLOOKUP(B1509,'大货清单（不定期按GOMS更新）'!A:N,12,FALSE)</f>
        <v>850</v>
      </c>
      <c r="L1509" s="27" t="str">
        <f>VLOOKUP(B1509,'大货清单（不定期按GOMS更新）'!A:M,13,FALSE)</f>
        <v>332</v>
      </c>
      <c r="M1509" s="27" t="str">
        <f>VLOOKUP(B1509,'大货清单（不定期按GOMS更新）'!A:N,14,FALSE)</f>
        <v>318</v>
      </c>
      <c r="N1509" s="59" t="s">
        <v>7811</v>
      </c>
      <c r="O1509" s="27">
        <f>IFERROR(VLOOKUP(N1509,'散件迭代（不定期更新）'!C:J,8,FALSE),0)</f>
        <v>0</v>
      </c>
      <c r="P1509" s="27" t="str">
        <f>IFERROR(VLOOKUP(N1509,'散件（更新）'!B:H,3,FALSE),0)</f>
        <v/>
      </c>
      <c r="Q1509" s="27" t="str">
        <f>VLOOKUP(N1509,'散件（更新）'!B:H,2,FALSE)</f>
        <v>114-23761812</v>
      </c>
      <c r="R1509" s="27" t="str">
        <f>VLOOKUP(N1509,'散件（更新）'!B:H,7,FALSE)</f>
        <v>Scraper</v>
      </c>
      <c r="S1509" s="27" t="str">
        <f>VLOOKUP(N1509,'散件（更新）'!B:E,4,FALSE)</f>
        <v>https://tineco-yxzt.oss-accelerate.aliyuncs.com/20241219/11_1734589750208.jpg</v>
      </c>
      <c r="T1509" s="27" t="s">
        <v>8759</v>
      </c>
      <c r="U1509" s="28" t="str">
        <f>VLOOKUP(N1509,'散件（更新）'!B:G,6,FALSE)</f>
        <v>刮条组件</v>
      </c>
      <c r="V1509" s="28">
        <f>VLOOKUP(N1509,'散件（更新）'!B:I,8,FALSE)</f>
        <v>6932485002528</v>
      </c>
    </row>
    <row r="1510" spans="1:22" ht="20.149999999999999" customHeight="1">
      <c r="A1510" s="57">
        <v>46169</v>
      </c>
      <c r="B1510" s="60" t="s">
        <v>11032</v>
      </c>
      <c r="C1510" s="27" t="str">
        <f>VLOOKUP(B1510,'大货清单（不定期按GOMS更新）'!A:H,8,0)</f>
        <v>109-24261301</v>
      </c>
      <c r="D1510" s="27" t="str">
        <f>VLOOKUP(B1510,'大货清单（不定期按GOMS更新）'!A:C,3,0)</f>
        <v>CL2426M-01</v>
      </c>
      <c r="E1510" s="27" t="str">
        <f>VLOOKUP(B1510,'大货清单（不定期按GOMS更新）'!A:H,4,0)</f>
        <v>FR,ES,IT,NL,PL,LT</v>
      </c>
      <c r="F1510" s="27" t="str">
        <f>VLOOKUP(B1510,'大货清单（不定期按GOMS更新）'!A:H,2,0)</f>
        <v>FLOOR ONE SWITCH S7 STRETCH PREMIUM</v>
      </c>
      <c r="G1510" s="28">
        <f>VLOOKUP(B1510,'大货清单（不定期按GOMS更新）'!A:I,9,FALSE)</f>
        <v>6932485006717</v>
      </c>
      <c r="H1510" s="27" t="str">
        <f>VLOOKUP(B1510,'大货清单（不定期按GOMS更新）'!A:H,7,0)</f>
        <v>黑色</v>
      </c>
      <c r="I1510" s="27" t="str">
        <f>VLOOKUP(B1510,'大货清单（不定期按GOMS更新）'!A:F,6,FALSE)</f>
        <v>ACTIVE</v>
      </c>
      <c r="J1510" s="27" t="str">
        <f>VLOOKUP(B1510,'大货清单（不定期按GOMS更新）'!A:K,11,FALSE)</f>
        <v>12.95</v>
      </c>
      <c r="K1510" s="27" t="str">
        <f>VLOOKUP(B1510,'大货清单（不定期按GOMS更新）'!A:N,12,FALSE)</f>
        <v>850</v>
      </c>
      <c r="L1510" s="27" t="str">
        <f>VLOOKUP(B1510,'大货清单（不定期按GOMS更新）'!A:M,13,FALSE)</f>
        <v>332</v>
      </c>
      <c r="M1510" s="27" t="str">
        <f>VLOOKUP(B1510,'大货清单（不定期按GOMS更新）'!A:N,14,FALSE)</f>
        <v>318</v>
      </c>
      <c r="N1510" s="59" t="s">
        <v>8012</v>
      </c>
      <c r="O1510" s="27">
        <f>IFERROR(VLOOKUP(N1510,'散件迭代（不定期更新）'!C:J,8,FALSE),0)</f>
        <v>0</v>
      </c>
      <c r="P1510" s="27" t="str">
        <f>IFERROR(VLOOKUP(N1510,'散件（更新）'!B:H,3,FALSE),0)</f>
        <v/>
      </c>
      <c r="Q1510" s="27" t="str">
        <f>VLOOKUP(N1510,'散件（更新）'!B:H,2,FALSE)</f>
        <v>114-23761808</v>
      </c>
      <c r="R1510" s="27" t="str">
        <f>VLOOKUP(N1510,'散件（更新）'!B:H,7,FALSE)</f>
        <v>Sensor</v>
      </c>
      <c r="S1510" s="27" t="str">
        <f>VLOOKUP(N1510,'散件（更新）'!B:E,4,FALSE)</f>
        <v>https://tineco-yxzt.oss-accelerate.aliyuncs.com/20241219/weixintupian_202411141109496_1734589120839.jpg</v>
      </c>
      <c r="T1510" s="27" t="s">
        <v>8759</v>
      </c>
      <c r="U1510" s="28" t="str">
        <f>VLOOKUP(N1510,'散件（更新）'!B:G,6,FALSE)</f>
        <v>直通式光电液位传感器组件</v>
      </c>
      <c r="V1510" s="28">
        <f>VLOOKUP(N1510,'散件（更新）'!B:I,8,FALSE)</f>
        <v>6932485002474</v>
      </c>
    </row>
    <row r="1511" spans="1:22" ht="20.149999999999999" customHeight="1">
      <c r="A1511" s="57">
        <v>46169</v>
      </c>
      <c r="B1511" s="60" t="s">
        <v>11032</v>
      </c>
      <c r="C1511" s="27" t="str">
        <f>VLOOKUP(B1511,'大货清单（不定期按GOMS更新）'!A:H,8,0)</f>
        <v>109-24261301</v>
      </c>
      <c r="D1511" s="27" t="str">
        <f>VLOOKUP(B1511,'大货清单（不定期按GOMS更新）'!A:C,3,0)</f>
        <v>CL2426M-01</v>
      </c>
      <c r="E1511" s="27" t="str">
        <f>VLOOKUP(B1511,'大货清单（不定期按GOMS更新）'!A:H,4,0)</f>
        <v>FR,ES,IT,NL,PL,LT</v>
      </c>
      <c r="F1511" s="27" t="str">
        <f>VLOOKUP(B1511,'大货清单（不定期按GOMS更新）'!A:H,2,0)</f>
        <v>FLOOR ONE SWITCH S7 STRETCH PREMIUM</v>
      </c>
      <c r="G1511" s="28">
        <f>VLOOKUP(B1511,'大货清单（不定期按GOMS更新）'!A:I,9,FALSE)</f>
        <v>6932485006717</v>
      </c>
      <c r="H1511" s="27" t="str">
        <f>VLOOKUP(B1511,'大货清单（不定期按GOMS更新）'!A:H,7,0)</f>
        <v>黑色</v>
      </c>
      <c r="I1511" s="27" t="str">
        <f>VLOOKUP(B1511,'大货清单（不定期按GOMS更新）'!A:F,6,FALSE)</f>
        <v>ACTIVE</v>
      </c>
      <c r="J1511" s="27" t="str">
        <f>VLOOKUP(B1511,'大货清单（不定期按GOMS更新）'!A:K,11,FALSE)</f>
        <v>12.95</v>
      </c>
      <c r="K1511" s="27" t="str">
        <f>VLOOKUP(B1511,'大货清单（不定期按GOMS更新）'!A:N,12,FALSE)</f>
        <v>850</v>
      </c>
      <c r="L1511" s="27" t="str">
        <f>VLOOKUP(B1511,'大货清单（不定期按GOMS更新）'!A:M,13,FALSE)</f>
        <v>332</v>
      </c>
      <c r="M1511" s="27" t="str">
        <f>VLOOKUP(B1511,'大货清单（不定期按GOMS更新）'!A:N,14,FALSE)</f>
        <v>318</v>
      </c>
      <c r="N1511" s="59" t="s">
        <v>4708</v>
      </c>
      <c r="O1511" s="27">
        <f>IFERROR(VLOOKUP(N1511,'散件迭代（不定期更新）'!C:J,8,FALSE),0)</f>
        <v>0</v>
      </c>
      <c r="P1511" s="27">
        <f>IFERROR(VLOOKUP(N1511,'散件（更新）'!B:H,3,FALSE),0)</f>
        <v>0</v>
      </c>
      <c r="Q1511" s="27" t="str">
        <f>VLOOKUP(N1511,'散件（更新）'!B:H,2,FALSE)</f>
        <v>114-23280212</v>
      </c>
      <c r="R1511" s="27" t="str">
        <f>VLOOKUP(N1511,'散件（更新）'!B:H,7,FALSE)</f>
        <v>Sensor</v>
      </c>
      <c r="S1511" s="27" t="str">
        <f>VLOOKUP(N1511,'散件（更新）'!B:E,4,FALSE)</f>
        <v>https://tineco-yxzt.oss-accelerate.aliyuncs.com/20240306/hongwai_1709692389165.GIF</v>
      </c>
      <c r="T1511" s="27" t="s">
        <v>8759</v>
      </c>
      <c r="U1511" s="28" t="str">
        <f>VLOOKUP(N1511,'散件（更新）'!B:G,6,FALSE)</f>
        <v>红外脏污传感器板组件</v>
      </c>
      <c r="V1511" s="28">
        <f>VLOOKUP(N1511,'散件（更新）'!B:I,8,FALSE)</f>
        <v>6974950107222</v>
      </c>
    </row>
    <row r="1512" spans="1:22" ht="20.149999999999999" customHeight="1">
      <c r="A1512" s="57">
        <v>46169</v>
      </c>
      <c r="B1512" s="60" t="s">
        <v>11032</v>
      </c>
      <c r="C1512" s="27" t="str">
        <f>VLOOKUP(B1512,'大货清单（不定期按GOMS更新）'!A:H,8,0)</f>
        <v>109-24261301</v>
      </c>
      <c r="D1512" s="27" t="str">
        <f>VLOOKUP(B1512,'大货清单（不定期按GOMS更新）'!A:C,3,0)</f>
        <v>CL2426M-01</v>
      </c>
      <c r="E1512" s="27" t="str">
        <f>VLOOKUP(B1512,'大货清单（不定期按GOMS更新）'!A:H,4,0)</f>
        <v>FR,ES,IT,NL,PL,LT</v>
      </c>
      <c r="F1512" s="27" t="str">
        <f>VLOOKUP(B1512,'大货清单（不定期按GOMS更新）'!A:H,2,0)</f>
        <v>FLOOR ONE SWITCH S7 STRETCH PREMIUM</v>
      </c>
      <c r="G1512" s="28">
        <f>VLOOKUP(B1512,'大货清单（不定期按GOMS更新）'!A:I,9,FALSE)</f>
        <v>6932485006717</v>
      </c>
      <c r="H1512" s="27" t="str">
        <f>VLOOKUP(B1512,'大货清单（不定期按GOMS更新）'!A:H,7,0)</f>
        <v>黑色</v>
      </c>
      <c r="I1512" s="27" t="str">
        <f>VLOOKUP(B1512,'大货清单（不定期按GOMS更新）'!A:F,6,FALSE)</f>
        <v>ACTIVE</v>
      </c>
      <c r="J1512" s="27" t="str">
        <f>VLOOKUP(B1512,'大货清单（不定期按GOMS更新）'!A:K,11,FALSE)</f>
        <v>12.95</v>
      </c>
      <c r="K1512" s="27" t="str">
        <f>VLOOKUP(B1512,'大货清单（不定期按GOMS更新）'!A:N,12,FALSE)</f>
        <v>850</v>
      </c>
      <c r="L1512" s="27" t="str">
        <f>VLOOKUP(B1512,'大货清单（不定期按GOMS更新）'!A:M,13,FALSE)</f>
        <v>332</v>
      </c>
      <c r="M1512" s="27" t="str">
        <f>VLOOKUP(B1512,'大货清单（不定期按GOMS更新）'!A:N,14,FALSE)</f>
        <v>318</v>
      </c>
      <c r="N1512" s="59" t="s">
        <v>8158</v>
      </c>
      <c r="O1512" s="27">
        <f>IFERROR(VLOOKUP(N1512,'散件迭代（不定期更新）'!C:J,8,FALSE),0)</f>
        <v>0</v>
      </c>
      <c r="P1512" s="27" t="str">
        <f>IFERROR(VLOOKUP(N1512,'散件（更新）'!B:H,3,FALSE),0)</f>
        <v/>
      </c>
      <c r="Q1512" s="27" t="str">
        <f>VLOOKUP(N1512,'散件（更新）'!B:H,2,FALSE)</f>
        <v>114-23431101</v>
      </c>
      <c r="R1512" s="27" t="str">
        <f>VLOOKUP(N1512,'散件（更新）'!B:H,7,FALSE)</f>
        <v>Pump</v>
      </c>
      <c r="S1512" s="27">
        <f>VLOOKUP(N1512,'散件（更新）'!B:E,4,FALSE)</f>
        <v>0</v>
      </c>
      <c r="T1512" s="27" t="s">
        <v>19312</v>
      </c>
      <c r="U1512" s="28" t="str">
        <f>VLOOKUP(N1512,'散件（更新）'!B:G,6,FALSE)</f>
        <v>过滤式电解水组件</v>
      </c>
      <c r="V1512" s="28">
        <f>VLOOKUP(N1512,'散件（更新）'!B:I,8,FALSE)</f>
        <v>6932485003563</v>
      </c>
    </row>
    <row r="1513" spans="1:22" ht="20.149999999999999" customHeight="1">
      <c r="A1513" s="57">
        <v>46169</v>
      </c>
      <c r="B1513" s="60" t="s">
        <v>11032</v>
      </c>
      <c r="C1513" s="27" t="str">
        <f>VLOOKUP(B1513,'大货清单（不定期按GOMS更新）'!A:H,8,0)</f>
        <v>109-24261301</v>
      </c>
      <c r="D1513" s="27" t="str">
        <f>VLOOKUP(B1513,'大货清单（不定期按GOMS更新）'!A:C,3,0)</f>
        <v>CL2426M-01</v>
      </c>
      <c r="E1513" s="27" t="str">
        <f>VLOOKUP(B1513,'大货清单（不定期按GOMS更新）'!A:H,4,0)</f>
        <v>FR,ES,IT,NL,PL,LT</v>
      </c>
      <c r="F1513" s="27" t="str">
        <f>VLOOKUP(B1513,'大货清单（不定期按GOMS更新）'!A:H,2,0)</f>
        <v>FLOOR ONE SWITCH S7 STRETCH PREMIUM</v>
      </c>
      <c r="G1513" s="28">
        <f>VLOOKUP(B1513,'大货清单（不定期按GOMS更新）'!A:I,9,FALSE)</f>
        <v>6932485006717</v>
      </c>
      <c r="H1513" s="27" t="str">
        <f>VLOOKUP(B1513,'大货清单（不定期按GOMS更新）'!A:H,7,0)</f>
        <v>黑色</v>
      </c>
      <c r="I1513" s="27" t="str">
        <f>VLOOKUP(B1513,'大货清单（不定期按GOMS更新）'!A:F,6,FALSE)</f>
        <v>ACTIVE</v>
      </c>
      <c r="J1513" s="27" t="str">
        <f>VLOOKUP(B1513,'大货清单（不定期按GOMS更新）'!A:K,11,FALSE)</f>
        <v>12.95</v>
      </c>
      <c r="K1513" s="27" t="str">
        <f>VLOOKUP(B1513,'大货清单（不定期按GOMS更新）'!A:N,12,FALSE)</f>
        <v>850</v>
      </c>
      <c r="L1513" s="27" t="str">
        <f>VLOOKUP(B1513,'大货清单（不定期按GOMS更新）'!A:M,13,FALSE)</f>
        <v>332</v>
      </c>
      <c r="M1513" s="27" t="str">
        <f>VLOOKUP(B1513,'大货清单（不定期按GOMS更新）'!A:N,14,FALSE)</f>
        <v>318</v>
      </c>
      <c r="N1513" s="59" t="s">
        <v>4711</v>
      </c>
      <c r="O1513" s="27">
        <f>IFERROR(VLOOKUP(N1513,'散件迭代（不定期更新）'!C:J,8,FALSE),0)</f>
        <v>0</v>
      </c>
      <c r="P1513" s="27">
        <f>IFERROR(VLOOKUP(N1513,'散件（更新）'!B:H,3,FALSE),0)</f>
        <v>0</v>
      </c>
      <c r="Q1513" s="27" t="str">
        <f>VLOOKUP(N1513,'散件（更新）'!B:H,2,FALSE)</f>
        <v>114-23280213</v>
      </c>
      <c r="R1513" s="27" t="str">
        <f>VLOOKUP(N1513,'散件（更新）'!B:H,7,FALSE)</f>
        <v>Pump</v>
      </c>
      <c r="S1513" s="27" t="str">
        <f>VLOOKUP(N1513,'散件（更新）'!B:E,4,FALSE)</f>
        <v>https://tineco-yxzt.oss-accelerate.aliyuncs.com/20240306/shuibeng_1709692458984.GIF</v>
      </c>
      <c r="T1513" s="27" t="s">
        <v>19313</v>
      </c>
      <c r="U1513" s="28" t="str">
        <f>VLOOKUP(N1513,'散件（更新）'!B:G,6,FALSE)</f>
        <v>蠕动泵组件</v>
      </c>
      <c r="V1513" s="28">
        <f>VLOOKUP(N1513,'散件（更新）'!B:I,8,FALSE)</f>
        <v>6974950107239</v>
      </c>
    </row>
    <row r="1514" spans="1:22" ht="20.149999999999999" customHeight="1">
      <c r="A1514" s="57">
        <v>46169</v>
      </c>
      <c r="B1514" s="60" t="s">
        <v>11032</v>
      </c>
      <c r="C1514" s="27" t="str">
        <f>VLOOKUP(B1514,'大货清单（不定期按GOMS更新）'!A:H,8,0)</f>
        <v>109-24261301</v>
      </c>
      <c r="D1514" s="27" t="str">
        <f>VLOOKUP(B1514,'大货清单（不定期按GOMS更新）'!A:C,3,0)</f>
        <v>CL2426M-01</v>
      </c>
      <c r="E1514" s="27" t="str">
        <f>VLOOKUP(B1514,'大货清单（不定期按GOMS更新）'!A:H,4,0)</f>
        <v>FR,ES,IT,NL,PL,LT</v>
      </c>
      <c r="F1514" s="27" t="str">
        <f>VLOOKUP(B1514,'大货清单（不定期按GOMS更新）'!A:H,2,0)</f>
        <v>FLOOR ONE SWITCH S7 STRETCH PREMIUM</v>
      </c>
      <c r="G1514" s="28">
        <f>VLOOKUP(B1514,'大货清单（不定期按GOMS更新）'!A:I,9,FALSE)</f>
        <v>6932485006717</v>
      </c>
      <c r="H1514" s="27" t="str">
        <f>VLOOKUP(B1514,'大货清单（不定期按GOMS更新）'!A:H,7,0)</f>
        <v>黑色</v>
      </c>
      <c r="I1514" s="27" t="str">
        <f>VLOOKUP(B1514,'大货清单（不定期按GOMS更新）'!A:F,6,FALSE)</f>
        <v>ACTIVE</v>
      </c>
      <c r="J1514" s="27" t="str">
        <f>VLOOKUP(B1514,'大货清单（不定期按GOMS更新）'!A:K,11,FALSE)</f>
        <v>12.95</v>
      </c>
      <c r="K1514" s="27" t="str">
        <f>VLOOKUP(B1514,'大货清单（不定期按GOMS更新）'!A:N,12,FALSE)</f>
        <v>850</v>
      </c>
      <c r="L1514" s="27" t="str">
        <f>VLOOKUP(B1514,'大货清单（不定期按GOMS更新）'!A:M,13,FALSE)</f>
        <v>332</v>
      </c>
      <c r="M1514" s="27" t="str">
        <f>VLOOKUP(B1514,'大货清单（不定期按GOMS更新）'!A:N,14,FALSE)</f>
        <v>318</v>
      </c>
      <c r="N1514" s="59" t="s">
        <v>8034</v>
      </c>
      <c r="O1514" s="27">
        <f>IFERROR(VLOOKUP(N1514,'散件迭代（不定期更新）'!C:J,8,FALSE),0)</f>
        <v>0</v>
      </c>
      <c r="P1514" s="27" t="str">
        <f>IFERROR(VLOOKUP(N1514,'散件（更新）'!B:H,3,FALSE),0)</f>
        <v/>
      </c>
      <c r="Q1514" s="27" t="str">
        <f>VLOOKUP(N1514,'散件（更新）'!B:H,2,FALSE)</f>
        <v>114-24260500</v>
      </c>
      <c r="R1514" s="27" t="str">
        <f>VLOOKUP(N1514,'散件（更新）'!B:H,7,FALSE)</f>
        <v>Handle</v>
      </c>
      <c r="S1514" s="27" t="str">
        <f>VLOOKUP(N1514,'散件（更新）'!B:E,4,FALSE)</f>
        <v>https://tineco-yxzt.oss-accelerate.aliyuncs.com/20250123/00-handle_1737624009473.png</v>
      </c>
      <c r="T1514" s="27" t="s">
        <v>8759</v>
      </c>
      <c r="U1514" s="28" t="str">
        <f>VLOOKUP(N1514,'散件（更新）'!B:G,6,FALSE)</f>
        <v>手柄组件（黑色）</v>
      </c>
      <c r="V1514" s="28">
        <f>VLOOKUP(N1514,'散件（更新）'!B:I,8,FALSE)</f>
        <v>6932485004270</v>
      </c>
    </row>
    <row r="1515" spans="1:22" ht="20.149999999999999" customHeight="1">
      <c r="A1515" s="57">
        <v>46169</v>
      </c>
      <c r="B1515" s="60" t="s">
        <v>11032</v>
      </c>
      <c r="C1515" s="27" t="str">
        <f>VLOOKUP(B1515,'大货清单（不定期按GOMS更新）'!A:H,8,0)</f>
        <v>109-24261301</v>
      </c>
      <c r="D1515" s="27" t="str">
        <f>VLOOKUP(B1515,'大货清单（不定期按GOMS更新）'!A:C,3,0)</f>
        <v>CL2426M-01</v>
      </c>
      <c r="E1515" s="27" t="str">
        <f>VLOOKUP(B1515,'大货清单（不定期按GOMS更新）'!A:H,4,0)</f>
        <v>FR,ES,IT,NL,PL,LT</v>
      </c>
      <c r="F1515" s="27" t="str">
        <f>VLOOKUP(B1515,'大货清单（不定期按GOMS更新）'!A:H,2,0)</f>
        <v>FLOOR ONE SWITCH S7 STRETCH PREMIUM</v>
      </c>
      <c r="G1515" s="28">
        <f>VLOOKUP(B1515,'大货清单（不定期按GOMS更新）'!A:I,9,FALSE)</f>
        <v>6932485006717</v>
      </c>
      <c r="H1515" s="27" t="str">
        <f>VLOOKUP(B1515,'大货清单（不定期按GOMS更新）'!A:H,7,0)</f>
        <v>黑色</v>
      </c>
      <c r="I1515" s="27" t="str">
        <f>VLOOKUP(B1515,'大货清单（不定期按GOMS更新）'!A:F,6,FALSE)</f>
        <v>ACTIVE</v>
      </c>
      <c r="J1515" s="27" t="str">
        <f>VLOOKUP(B1515,'大货清单（不定期按GOMS更新）'!A:K,11,FALSE)</f>
        <v>12.95</v>
      </c>
      <c r="K1515" s="27" t="str">
        <f>VLOOKUP(B1515,'大货清单（不定期按GOMS更新）'!A:N,12,FALSE)</f>
        <v>850</v>
      </c>
      <c r="L1515" s="27" t="str">
        <f>VLOOKUP(B1515,'大货清单（不定期按GOMS更新）'!A:M,13,FALSE)</f>
        <v>332</v>
      </c>
      <c r="M1515" s="27" t="str">
        <f>VLOOKUP(B1515,'大货清单（不定期按GOMS更新）'!A:N,14,FALSE)</f>
        <v>318</v>
      </c>
      <c r="N1515" s="59" t="s">
        <v>7871</v>
      </c>
      <c r="O1515" s="27">
        <f>IFERROR(VLOOKUP(N1515,'散件迭代（不定期更新）'!C:J,8,FALSE),0)</f>
        <v>0</v>
      </c>
      <c r="P1515" s="27" t="str">
        <f>IFERROR(VLOOKUP(N1515,'散件（更新）'!B:H,3,FALSE),0)</f>
        <v/>
      </c>
      <c r="Q1515" s="27" t="str">
        <f>VLOOKUP(N1515,'散件（更新）'!B:H,2,FALSE)</f>
        <v>114-24260505</v>
      </c>
      <c r="R1515" s="27" t="str">
        <f>VLOOKUP(N1515,'散件（更新）'!B:H,7,FALSE)</f>
        <v>Tube Assembly</v>
      </c>
      <c r="S1515" s="27" t="str">
        <f>VLOOKUP(N1515,'散件（更新）'!B:E,4,FALSE)</f>
        <v>https://tineco-yxzt.oss-accelerate.aliyuncs.com/20250123/05-tube_1737624546774.png</v>
      </c>
      <c r="T1515" s="27" t="s">
        <v>8759</v>
      </c>
      <c r="U1515" s="28" t="str">
        <f>VLOOKUP(N1515,'散件（更新）'!B:G,6,FALSE)</f>
        <v>金伸管组件（黑色）</v>
      </c>
      <c r="V1515" s="28">
        <f>VLOOKUP(N1515,'散件（更新）'!B:I,8,FALSE)</f>
        <v>6932485004324</v>
      </c>
    </row>
    <row r="1516" spans="1:22" ht="20.149999999999999" customHeight="1">
      <c r="A1516" s="57">
        <v>46169</v>
      </c>
      <c r="B1516" s="60" t="s">
        <v>11032</v>
      </c>
      <c r="C1516" s="27" t="str">
        <f>VLOOKUP(B1516,'大货清单（不定期按GOMS更新）'!A:H,8,0)</f>
        <v>109-24261301</v>
      </c>
      <c r="D1516" s="27" t="str">
        <f>VLOOKUP(B1516,'大货清单（不定期按GOMS更新）'!A:C,3,0)</f>
        <v>CL2426M-01</v>
      </c>
      <c r="E1516" s="27" t="str">
        <f>VLOOKUP(B1516,'大货清单（不定期按GOMS更新）'!A:H,4,0)</f>
        <v>FR,ES,IT,NL,PL,LT</v>
      </c>
      <c r="F1516" s="27" t="str">
        <f>VLOOKUP(B1516,'大货清单（不定期按GOMS更新）'!A:H,2,0)</f>
        <v>FLOOR ONE SWITCH S7 STRETCH PREMIUM</v>
      </c>
      <c r="G1516" s="28">
        <f>VLOOKUP(B1516,'大货清单（不定期按GOMS更新）'!A:I,9,FALSE)</f>
        <v>6932485006717</v>
      </c>
      <c r="H1516" s="27" t="str">
        <f>VLOOKUP(B1516,'大货清单（不定期按GOMS更新）'!A:H,7,0)</f>
        <v>黑色</v>
      </c>
      <c r="I1516" s="27" t="str">
        <f>VLOOKUP(B1516,'大货清单（不定期按GOMS更新）'!A:F,6,FALSE)</f>
        <v>ACTIVE</v>
      </c>
      <c r="J1516" s="27" t="str">
        <f>VLOOKUP(B1516,'大货清单（不定期按GOMS更新）'!A:K,11,FALSE)</f>
        <v>12.95</v>
      </c>
      <c r="K1516" s="27" t="str">
        <f>VLOOKUP(B1516,'大货清单（不定期按GOMS更新）'!A:N,12,FALSE)</f>
        <v>850</v>
      </c>
      <c r="L1516" s="27" t="str">
        <f>VLOOKUP(B1516,'大货清单（不定期按GOMS更新）'!A:M,13,FALSE)</f>
        <v>332</v>
      </c>
      <c r="M1516" s="27" t="str">
        <f>VLOOKUP(B1516,'大货清单（不定期按GOMS更新）'!A:N,14,FALSE)</f>
        <v>318</v>
      </c>
      <c r="N1516" s="59" t="s">
        <v>7821</v>
      </c>
      <c r="O1516" s="27">
        <f>IFERROR(VLOOKUP(N1516,'散件迭代（不定期更新）'!C:J,8,FALSE),0)</f>
        <v>0</v>
      </c>
      <c r="P1516" s="27" t="str">
        <f>IFERROR(VLOOKUP(N1516,'散件（更新）'!B:H,3,FALSE),0)</f>
        <v/>
      </c>
      <c r="Q1516" s="27" t="str">
        <f>VLOOKUP(N1516,'散件（更新）'!B:H,2,FALSE)</f>
        <v>114-23761800</v>
      </c>
      <c r="R1516" s="27" t="str">
        <f>VLOOKUP(N1516,'散件（更新）'!B:H,7,FALSE)</f>
        <v>Clean Water Tank</v>
      </c>
      <c r="S1516" s="27" t="str">
        <f>VLOOKUP(N1516,'散件（更新）'!B:E,4,FALSE)</f>
        <v>https://tineco-yxzt.oss-accelerate.aliyuncs.com/20241219/weixintupian_202411141109491_1734578094685.jpg</v>
      </c>
      <c r="T1516" s="27" t="s">
        <v>8759</v>
      </c>
      <c r="U1516" s="28" t="str">
        <f>VLOOKUP(N1516,'散件（更新）'!B:G,6,FALSE)</f>
        <v>清水箱组件</v>
      </c>
      <c r="V1516" s="28">
        <f>VLOOKUP(N1516,'散件（更新）'!B:I,8,FALSE)</f>
        <v>6932485002399</v>
      </c>
    </row>
    <row r="1517" spans="1:22" ht="20.149999999999999" customHeight="1">
      <c r="A1517" s="57">
        <v>46169</v>
      </c>
      <c r="B1517" s="60" t="s">
        <v>11032</v>
      </c>
      <c r="C1517" s="27" t="str">
        <f>VLOOKUP(B1517,'大货清单（不定期按GOMS更新）'!A:H,8,0)</f>
        <v>109-24261301</v>
      </c>
      <c r="D1517" s="27" t="str">
        <f>VLOOKUP(B1517,'大货清单（不定期按GOMS更新）'!A:C,3,0)</f>
        <v>CL2426M-01</v>
      </c>
      <c r="E1517" s="27" t="str">
        <f>VLOOKUP(B1517,'大货清单（不定期按GOMS更新）'!A:H,4,0)</f>
        <v>FR,ES,IT,NL,PL,LT</v>
      </c>
      <c r="F1517" s="27" t="str">
        <f>VLOOKUP(B1517,'大货清单（不定期按GOMS更新）'!A:H,2,0)</f>
        <v>FLOOR ONE SWITCH S7 STRETCH PREMIUM</v>
      </c>
      <c r="G1517" s="28">
        <f>VLOOKUP(B1517,'大货清单（不定期按GOMS更新）'!A:I,9,FALSE)</f>
        <v>6932485006717</v>
      </c>
      <c r="H1517" s="27" t="str">
        <f>VLOOKUP(B1517,'大货清单（不定期按GOMS更新）'!A:H,7,0)</f>
        <v>黑色</v>
      </c>
      <c r="I1517" s="27" t="str">
        <f>VLOOKUP(B1517,'大货清单（不定期按GOMS更新）'!A:F,6,FALSE)</f>
        <v>ACTIVE</v>
      </c>
      <c r="J1517" s="27" t="str">
        <f>VLOOKUP(B1517,'大货清单（不定期按GOMS更新）'!A:K,11,FALSE)</f>
        <v>12.95</v>
      </c>
      <c r="K1517" s="27" t="str">
        <f>VLOOKUP(B1517,'大货清单（不定期按GOMS更新）'!A:N,12,FALSE)</f>
        <v>850</v>
      </c>
      <c r="L1517" s="27" t="str">
        <f>VLOOKUP(B1517,'大货清单（不定期按GOMS更新）'!A:M,13,FALSE)</f>
        <v>332</v>
      </c>
      <c r="M1517" s="27" t="str">
        <f>VLOOKUP(B1517,'大货清单（不定期按GOMS更新）'!A:N,14,FALSE)</f>
        <v>318</v>
      </c>
      <c r="N1517" s="59" t="s">
        <v>8148</v>
      </c>
      <c r="O1517" s="27">
        <f>IFERROR(VLOOKUP(N1517,'散件迭代（不定期更新）'!C:J,8,FALSE),0)</f>
        <v>0</v>
      </c>
      <c r="P1517" s="27" t="str">
        <f>IFERROR(VLOOKUP(N1517,'散件（更新）'!B:H,3,FALSE),0)</f>
        <v/>
      </c>
      <c r="Q1517" s="27" t="str">
        <f>VLOOKUP(N1517,'散件（更新）'!B:H,2,FALSE)</f>
        <v>114-23761823</v>
      </c>
      <c r="R1517" s="27" t="str">
        <f>VLOOKUP(N1517,'散件（更新）'!B:H,7,FALSE)</f>
        <v>Dirt Water Tank</v>
      </c>
      <c r="S1517" s="27" t="str">
        <f>VLOOKUP(N1517,'散件（更新）'!B:E,4,FALSE)</f>
        <v>https://tineco-yxzt.oss-accelerate.aliyuncs.com/20241225/DWT_1735112037172.jpg</v>
      </c>
      <c r="T1517" s="27" t="s">
        <v>8759</v>
      </c>
      <c r="U1517" s="28" t="str">
        <f>VLOOKUP(N1517,'散件（更新）'!B:G,6,FALSE)</f>
        <v xml:space="preserve"> 回收桶组件（黑色）</v>
      </c>
      <c r="V1517" s="28">
        <f>VLOOKUP(N1517,'散件（更新）'!B:I,8,FALSE)</f>
        <v>6932485003655</v>
      </c>
    </row>
    <row r="1518" spans="1:22" ht="20.149999999999999" customHeight="1">
      <c r="A1518" s="57">
        <v>46169</v>
      </c>
      <c r="B1518" s="60" t="s">
        <v>13710</v>
      </c>
      <c r="C1518" s="27" t="str">
        <f>VLOOKUP(B1518,'大货清单（不定期按GOMS更新）'!A:H,8,0)</f>
        <v>107-24590101</v>
      </c>
      <c r="D1518" s="27" t="str">
        <f>VLOOKUP(B1518,'大货清单（不定期按GOMS更新）'!A:C,3,0)</f>
        <v>ZB2459A-01</v>
      </c>
      <c r="E1518" s="27" t="str">
        <f>VLOOKUP(B1518,'大货清单（不定期按GOMS更新）'!A:H,4,0)</f>
        <v>BE,IT,DE,FR,ES,PL,SE,NL</v>
      </c>
      <c r="F1518" s="27" t="str">
        <f>VLOOKUP(B1518,'大货清单（不定期按GOMS更新）'!A:H,2,0)</f>
        <v>PURE ONE STATION 5 PRO</v>
      </c>
      <c r="G1518" s="28" t="str">
        <f>VLOOKUP(B1518,'大货清单（不定期按GOMS更新）'!A:I,9,FALSE)</f>
        <v>6971745580796</v>
      </c>
      <c r="H1518" s="27" t="str">
        <f>VLOOKUP(B1518,'大货清单（不定期按GOMS更新）'!A:H,7,0)</f>
        <v>Grey</v>
      </c>
      <c r="I1518" s="27" t="str">
        <f>VLOOKUP(B1518,'大货清单（不定期按GOMS更新）'!A:F,6,FALSE)</f>
        <v>ACTIVE</v>
      </c>
      <c r="J1518" s="27" t="str">
        <f>VLOOKUP(B1518,'大货清单（不定期按GOMS更新）'!A:K,11,FALSE)</f>
        <v>11.3</v>
      </c>
      <c r="K1518" s="27" t="str">
        <f>VLOOKUP(B1518,'大货清单（不定期按GOMS更新）'!A:N,12,FALSE)</f>
        <v>747</v>
      </c>
      <c r="L1518" s="27" t="str">
        <f>VLOOKUP(B1518,'大货清单（不定期按GOMS更新）'!A:M,13,FALSE)</f>
        <v>383</v>
      </c>
      <c r="M1518" s="27" t="str">
        <f>VLOOKUP(B1518,'大货清单（不定期按GOMS更新）'!A:N,14,FALSE)</f>
        <v>331</v>
      </c>
      <c r="N1518" s="59" t="s">
        <v>7377</v>
      </c>
      <c r="O1518" s="27">
        <f>IFERROR(VLOOKUP(N1518,'散件迭代（不定期更新）'!C:J,8,FALSE),0)</f>
        <v>0</v>
      </c>
      <c r="P1518" s="27" t="str">
        <f>IFERROR(VLOOKUP(N1518,'散件（更新）'!B:H,3,FALSE),0)</f>
        <v>/</v>
      </c>
      <c r="Q1518" s="27" t="str">
        <f>VLOOKUP(N1518,'散件（更新）'!B:H,2,FALSE)</f>
        <v>114-23420409</v>
      </c>
      <c r="R1518" s="27" t="str">
        <f>VLOOKUP(N1518,'散件（更新）'!B:H,7,FALSE)</f>
        <v>Mini Power Brush</v>
      </c>
      <c r="S1518" s="27">
        <f>VLOOKUP(N1518,'散件（更新）'!B:E,4,FALSE)</f>
        <v>0</v>
      </c>
      <c r="T1518" s="27" t="s">
        <v>8759</v>
      </c>
      <c r="U1518" s="28" t="str">
        <f>VLOOKUP(N1518,'散件（更新）'!B:G,6,FALSE)</f>
        <v>SP;ZB2342D-02;FB1953C小电动组件3Pin带PTC</v>
      </c>
      <c r="V1518" s="28" t="str">
        <f>VLOOKUP(N1518,'散件（更新）'!B:I,8,FALSE)</f>
        <v>6974950108540</v>
      </c>
    </row>
    <row r="1519" spans="1:22" ht="20.149999999999999" customHeight="1">
      <c r="A1519" s="57">
        <v>46169</v>
      </c>
      <c r="B1519" s="60" t="s">
        <v>13710</v>
      </c>
      <c r="C1519" s="27" t="str">
        <f>VLOOKUP(B1519,'大货清单（不定期按GOMS更新）'!A:H,8,0)</f>
        <v>107-24590101</v>
      </c>
      <c r="D1519" s="27" t="str">
        <f>VLOOKUP(B1519,'大货清单（不定期按GOMS更新）'!A:C,3,0)</f>
        <v>ZB2459A-01</v>
      </c>
      <c r="E1519" s="27" t="str">
        <f>VLOOKUP(B1519,'大货清单（不定期按GOMS更新）'!A:H,4,0)</f>
        <v>BE,IT,DE,FR,ES,PL,SE,NL</v>
      </c>
      <c r="F1519" s="27" t="str">
        <f>VLOOKUP(B1519,'大货清单（不定期按GOMS更新）'!A:H,2,0)</f>
        <v>PURE ONE STATION 5 PRO</v>
      </c>
      <c r="G1519" s="28" t="str">
        <f>VLOOKUP(B1519,'大货清单（不定期按GOMS更新）'!A:I,9,FALSE)</f>
        <v>6971745580796</v>
      </c>
      <c r="H1519" s="27" t="str">
        <f>VLOOKUP(B1519,'大货清单（不定期按GOMS更新）'!A:H,7,0)</f>
        <v>Grey</v>
      </c>
      <c r="I1519" s="27" t="str">
        <f>VLOOKUP(B1519,'大货清单（不定期按GOMS更新）'!A:F,6,FALSE)</f>
        <v>ACTIVE</v>
      </c>
      <c r="J1519" s="27" t="str">
        <f>VLOOKUP(B1519,'大货清单（不定期按GOMS更新）'!A:K,11,FALSE)</f>
        <v>11.3</v>
      </c>
      <c r="K1519" s="27" t="str">
        <f>VLOOKUP(B1519,'大货清单（不定期按GOMS更新）'!A:N,12,FALSE)</f>
        <v>747</v>
      </c>
      <c r="L1519" s="27" t="str">
        <f>VLOOKUP(B1519,'大货清单（不定期按GOMS更新）'!A:M,13,FALSE)</f>
        <v>383</v>
      </c>
      <c r="M1519" s="27" t="str">
        <f>VLOOKUP(B1519,'大货清单（不定期按GOMS更新）'!A:N,14,FALSE)</f>
        <v>331</v>
      </c>
      <c r="N1519" s="59" t="s">
        <v>3779</v>
      </c>
      <c r="O1519" s="27">
        <f>IFERROR(VLOOKUP(N1519,'散件迭代（不定期更新）'!C:J,8,FALSE),0)</f>
        <v>0</v>
      </c>
      <c r="P1519" s="27" t="str">
        <f>IFERROR(VLOOKUP(N1519,'散件（更新）'!B:H,3,FALSE),0)</f>
        <v>/</v>
      </c>
      <c r="Q1519" s="27" t="str">
        <f>VLOOKUP(N1519,'散件（更新）'!B:H,2,FALSE)</f>
        <v>114-22250304</v>
      </c>
      <c r="R1519" s="27" t="str">
        <f>VLOOKUP(N1519,'散件（更新）'!B:H,7,FALSE)</f>
        <v>Filter</v>
      </c>
      <c r="S1519" s="27" t="str">
        <f>VLOOKUP(N1519,'散件（更新）'!B:E,4,FALSE)</f>
        <v>https://tineco-yxzt.oss-accelerate.aliyuncs.com/20231219/9VSFI1B0000_1702948066430.png</v>
      </c>
      <c r="T1519" s="27" t="s">
        <v>8759</v>
      </c>
      <c r="U1519" s="28" t="str">
        <f>VLOOKUP(N1519,'散件（更新）'!B:G,6,FALSE)</f>
        <v>基站尘桶进风过滤棉组件</v>
      </c>
      <c r="V1519" s="28">
        <f>VLOOKUP(N1519,'散件（更新）'!B:I,8,FALSE)</f>
        <v>6974950103378</v>
      </c>
    </row>
    <row r="1520" spans="1:22" ht="20.149999999999999" customHeight="1">
      <c r="A1520" s="57">
        <v>46169</v>
      </c>
      <c r="B1520" s="60" t="s">
        <v>13710</v>
      </c>
      <c r="C1520" s="27" t="str">
        <f>VLOOKUP(B1520,'大货清单（不定期按GOMS更新）'!A:H,8,0)</f>
        <v>107-24590101</v>
      </c>
      <c r="D1520" s="27" t="str">
        <f>VLOOKUP(B1520,'大货清单（不定期按GOMS更新）'!A:C,3,0)</f>
        <v>ZB2459A-01</v>
      </c>
      <c r="E1520" s="27" t="str">
        <f>VLOOKUP(B1520,'大货清单（不定期按GOMS更新）'!A:H,4,0)</f>
        <v>BE,IT,DE,FR,ES,PL,SE,NL</v>
      </c>
      <c r="F1520" s="27" t="str">
        <f>VLOOKUP(B1520,'大货清单（不定期按GOMS更新）'!A:H,2,0)</f>
        <v>PURE ONE STATION 5 PRO</v>
      </c>
      <c r="G1520" s="28" t="str">
        <f>VLOOKUP(B1520,'大货清单（不定期按GOMS更新）'!A:I,9,FALSE)</f>
        <v>6971745580796</v>
      </c>
      <c r="H1520" s="27" t="str">
        <f>VLOOKUP(B1520,'大货清单（不定期按GOMS更新）'!A:H,7,0)</f>
        <v>Grey</v>
      </c>
      <c r="I1520" s="27" t="str">
        <f>VLOOKUP(B1520,'大货清单（不定期按GOMS更新）'!A:F,6,FALSE)</f>
        <v>ACTIVE</v>
      </c>
      <c r="J1520" s="27" t="str">
        <f>VLOOKUP(B1520,'大货清单（不定期按GOMS更新）'!A:K,11,FALSE)</f>
        <v>11.3</v>
      </c>
      <c r="K1520" s="27" t="str">
        <f>VLOOKUP(B1520,'大货清单（不定期按GOMS更新）'!A:N,12,FALSE)</f>
        <v>747</v>
      </c>
      <c r="L1520" s="27" t="str">
        <f>VLOOKUP(B1520,'大货清单（不定期按GOMS更新）'!A:M,13,FALSE)</f>
        <v>383</v>
      </c>
      <c r="M1520" s="27" t="str">
        <f>VLOOKUP(B1520,'大货清单（不定期按GOMS更新）'!A:N,14,FALSE)</f>
        <v>331</v>
      </c>
      <c r="N1520" s="59" t="s">
        <v>5167</v>
      </c>
      <c r="O1520" s="27">
        <f>IFERROR(VLOOKUP(N1520,'散件迭代（不定期更新）'!C:J,8,FALSE),0)</f>
        <v>0</v>
      </c>
      <c r="P1520" s="27" t="str">
        <f>IFERROR(VLOOKUP(N1520,'散件（更新）'!B:H,3,FALSE),0)</f>
        <v>/</v>
      </c>
      <c r="Q1520" s="27" t="str">
        <f>VLOOKUP(N1520,'散件（更新）'!B:H,2,FALSE)</f>
        <v>114-23770308</v>
      </c>
      <c r="R1520" s="27" t="str">
        <f>VLOOKUP(N1520,'散件（更新）'!B:H,7,FALSE)</f>
        <v>Filter</v>
      </c>
      <c r="S1520" s="27" t="str">
        <f>VLOOKUP(N1520,'散件（更新）'!B:E,4,FALSE)</f>
        <v>https://tineco-yxzt.oss-accelerate.aliyuncs.com/20240722/guolu:mian_1721636250552.jpeg</v>
      </c>
      <c r="T1520" s="27" t="s">
        <v>19303</v>
      </c>
      <c r="U1520" s="28" t="str">
        <f>VLOOKUP(N1520,'散件（更新）'!B:G,6,FALSE)</f>
        <v>进风过滤棉组件</v>
      </c>
      <c r="V1520" s="28">
        <f>VLOOKUP(N1520,'散件（更新）'!B:I,8,FALSE)</f>
        <v>6974950109813</v>
      </c>
    </row>
    <row r="1521" spans="1:22" ht="20.149999999999999" customHeight="1">
      <c r="A1521" s="57">
        <v>46169</v>
      </c>
      <c r="B1521" s="60" t="s">
        <v>13710</v>
      </c>
      <c r="C1521" s="27" t="str">
        <f>VLOOKUP(B1521,'大货清单（不定期按GOMS更新）'!A:H,8,0)</f>
        <v>107-24590101</v>
      </c>
      <c r="D1521" s="27" t="str">
        <f>VLOOKUP(B1521,'大货清单（不定期按GOMS更新）'!A:C,3,0)</f>
        <v>ZB2459A-01</v>
      </c>
      <c r="E1521" s="27" t="str">
        <f>VLOOKUP(B1521,'大货清单（不定期按GOMS更新）'!A:H,4,0)</f>
        <v>BE,IT,DE,FR,ES,PL,SE,NL</v>
      </c>
      <c r="F1521" s="27" t="str">
        <f>VLOOKUP(B1521,'大货清单（不定期按GOMS更新）'!A:H,2,0)</f>
        <v>PURE ONE STATION 5 PRO</v>
      </c>
      <c r="G1521" s="28" t="str">
        <f>VLOOKUP(B1521,'大货清单（不定期按GOMS更新）'!A:I,9,FALSE)</f>
        <v>6971745580796</v>
      </c>
      <c r="H1521" s="27" t="str">
        <f>VLOOKUP(B1521,'大货清单（不定期按GOMS更新）'!A:H,7,0)</f>
        <v>Grey</v>
      </c>
      <c r="I1521" s="27" t="str">
        <f>VLOOKUP(B1521,'大货清单（不定期按GOMS更新）'!A:F,6,FALSE)</f>
        <v>ACTIVE</v>
      </c>
      <c r="J1521" s="27" t="str">
        <f>VLOOKUP(B1521,'大货清单（不定期按GOMS更新）'!A:K,11,FALSE)</f>
        <v>11.3</v>
      </c>
      <c r="K1521" s="27" t="str">
        <f>VLOOKUP(B1521,'大货清单（不定期按GOMS更新）'!A:N,12,FALSE)</f>
        <v>747</v>
      </c>
      <c r="L1521" s="27" t="str">
        <f>VLOOKUP(B1521,'大货清单（不定期按GOMS更新）'!A:M,13,FALSE)</f>
        <v>383</v>
      </c>
      <c r="M1521" s="27" t="str">
        <f>VLOOKUP(B1521,'大货清单（不定期按GOMS更新）'!A:N,14,FALSE)</f>
        <v>331</v>
      </c>
      <c r="N1521" s="59" t="s">
        <v>5168</v>
      </c>
      <c r="O1521" s="27">
        <f>IFERROR(VLOOKUP(N1521,'散件迭代（不定期更新）'!C:J,8,FALSE),0)</f>
        <v>0</v>
      </c>
      <c r="P1521" s="27" t="str">
        <f>IFERROR(VLOOKUP(N1521,'散件（更新）'!B:H,3,FALSE),0)</f>
        <v>/</v>
      </c>
      <c r="Q1521" s="27" t="str">
        <f>VLOOKUP(N1521,'散件（更新）'!B:H,2,FALSE)</f>
        <v>114-23770309</v>
      </c>
      <c r="R1521" s="27" t="str">
        <f>VLOOKUP(N1521,'散件（更新）'!B:H,7,FALSE)</f>
        <v>HEPA</v>
      </c>
      <c r="S1521" s="27" t="str">
        <f>VLOOKUP(N1521,'散件（更新）'!B:E,4,FALSE)</f>
        <v>https://tineco-yxzt.oss-accelerate.aliyuncs.com/20240722/xichenqihepa_1721636382842.jpeg</v>
      </c>
      <c r="T1521" s="27" t="s">
        <v>19304</v>
      </c>
      <c r="U1521" s="28" t="str">
        <f>VLOOKUP(N1521,'散件（更新）'!B:G,6,FALSE)</f>
        <v>吸尘器HEPA组件</v>
      </c>
      <c r="V1521" s="28">
        <f>VLOOKUP(N1521,'散件（更新）'!B:I,8,FALSE)</f>
        <v>6974950109820</v>
      </c>
    </row>
    <row r="1522" spans="1:22" ht="20.149999999999999" customHeight="1">
      <c r="A1522" s="57">
        <v>46169</v>
      </c>
      <c r="B1522" s="60" t="s">
        <v>13710</v>
      </c>
      <c r="C1522" s="27" t="str">
        <f>VLOOKUP(B1522,'大货清单（不定期按GOMS更新）'!A:H,8,0)</f>
        <v>107-24590101</v>
      </c>
      <c r="D1522" s="27" t="str">
        <f>VLOOKUP(B1522,'大货清单（不定期按GOMS更新）'!A:C,3,0)</f>
        <v>ZB2459A-01</v>
      </c>
      <c r="E1522" s="27" t="str">
        <f>VLOOKUP(B1522,'大货清单（不定期按GOMS更新）'!A:H,4,0)</f>
        <v>BE,IT,DE,FR,ES,PL,SE,NL</v>
      </c>
      <c r="F1522" s="27" t="str">
        <f>VLOOKUP(B1522,'大货清单（不定期按GOMS更新）'!A:H,2,0)</f>
        <v>PURE ONE STATION 5 PRO</v>
      </c>
      <c r="G1522" s="28" t="str">
        <f>VLOOKUP(B1522,'大货清单（不定期按GOMS更新）'!A:I,9,FALSE)</f>
        <v>6971745580796</v>
      </c>
      <c r="H1522" s="27" t="str">
        <f>VLOOKUP(B1522,'大货清单（不定期按GOMS更新）'!A:H,7,0)</f>
        <v>Grey</v>
      </c>
      <c r="I1522" s="27" t="str">
        <f>VLOOKUP(B1522,'大货清单（不定期按GOMS更新）'!A:F,6,FALSE)</f>
        <v>ACTIVE</v>
      </c>
      <c r="J1522" s="27" t="str">
        <f>VLOOKUP(B1522,'大货清单（不定期按GOMS更新）'!A:K,11,FALSE)</f>
        <v>11.3</v>
      </c>
      <c r="K1522" s="27" t="str">
        <f>VLOOKUP(B1522,'大货清单（不定期按GOMS更新）'!A:N,12,FALSE)</f>
        <v>747</v>
      </c>
      <c r="L1522" s="27" t="str">
        <f>VLOOKUP(B1522,'大货清单（不定期按GOMS更新）'!A:M,13,FALSE)</f>
        <v>383</v>
      </c>
      <c r="M1522" s="27" t="str">
        <f>VLOOKUP(B1522,'大货清单（不定期按GOMS更新）'!A:N,14,FALSE)</f>
        <v>331</v>
      </c>
      <c r="N1522" s="60" t="s">
        <v>10170</v>
      </c>
      <c r="O1522" s="27">
        <f>IFERROR(VLOOKUP(N1522,'散件迭代（不定期更新）'!C:J,8,FALSE),0)</f>
        <v>0</v>
      </c>
      <c r="P1522" s="27">
        <f>IFERROR(VLOOKUP(N1522,'散件（更新）'!B:H,3,FALSE),0)</f>
        <v>0</v>
      </c>
      <c r="Q1522" s="27" t="str">
        <f>VLOOKUP(N1522,'散件（更新）'!B:H,2,FALSE)</f>
        <v>114-24590011</v>
      </c>
      <c r="R1522" s="27" t="str">
        <f>VLOOKUP(N1522,'散件（更新）'!B:H,7,FALSE)</f>
        <v>Main Body</v>
      </c>
      <c r="S1522" s="27" t="str">
        <f>VLOOKUP(N1522,'散件（更新）'!B:E,4,FALSE)</f>
        <v>https://tineco-yxzt.oss-accelerate.aliyuncs.com/20250806/shouchijitizujian_1754459251122.jpg</v>
      </c>
      <c r="T1522" s="27" t="s">
        <v>8759</v>
      </c>
      <c r="U1522" s="28" t="str">
        <f>VLOOKUP(N1522,'散件（更新）'!B:G,6,FALSE)</f>
        <v>SP;ZB2459-01;手持组件</v>
      </c>
      <c r="V1522" s="28">
        <f>VLOOKUP(N1522,'散件（更新）'!B:I,8,FALSE)</f>
        <v>6932485010561</v>
      </c>
    </row>
    <row r="1523" spans="1:22" ht="20.149999999999999" customHeight="1">
      <c r="A1523" s="57">
        <v>46169</v>
      </c>
      <c r="B1523" s="60" t="s">
        <v>13710</v>
      </c>
      <c r="C1523" s="27" t="str">
        <f>VLOOKUP(B1523,'大货清单（不定期按GOMS更新）'!A:H,8,0)</f>
        <v>107-24590101</v>
      </c>
      <c r="D1523" s="27" t="str">
        <f>VLOOKUP(B1523,'大货清单（不定期按GOMS更新）'!A:C,3,0)</f>
        <v>ZB2459A-01</v>
      </c>
      <c r="E1523" s="27" t="str">
        <f>VLOOKUP(B1523,'大货清单（不定期按GOMS更新）'!A:H,4,0)</f>
        <v>BE,IT,DE,FR,ES,PL,SE,NL</v>
      </c>
      <c r="F1523" s="27" t="str">
        <f>VLOOKUP(B1523,'大货清单（不定期按GOMS更新）'!A:H,2,0)</f>
        <v>PURE ONE STATION 5 PRO</v>
      </c>
      <c r="G1523" s="28" t="str">
        <f>VLOOKUP(B1523,'大货清单（不定期按GOMS更新）'!A:I,9,FALSE)</f>
        <v>6971745580796</v>
      </c>
      <c r="H1523" s="27" t="str">
        <f>VLOOKUP(B1523,'大货清单（不定期按GOMS更新）'!A:H,7,0)</f>
        <v>Grey</v>
      </c>
      <c r="I1523" s="27" t="str">
        <f>VLOOKUP(B1523,'大货清单（不定期按GOMS更新）'!A:F,6,FALSE)</f>
        <v>ACTIVE</v>
      </c>
      <c r="J1523" s="27" t="str">
        <f>VLOOKUP(B1523,'大货清单（不定期按GOMS更新）'!A:K,11,FALSE)</f>
        <v>11.3</v>
      </c>
      <c r="K1523" s="27" t="str">
        <f>VLOOKUP(B1523,'大货清单（不定期按GOMS更新）'!A:N,12,FALSE)</f>
        <v>747</v>
      </c>
      <c r="L1523" s="27" t="str">
        <f>VLOOKUP(B1523,'大货清单（不定期按GOMS更新）'!A:M,13,FALSE)</f>
        <v>383</v>
      </c>
      <c r="M1523" s="27" t="str">
        <f>VLOOKUP(B1523,'大货清单（不定期按GOMS更新）'!A:N,14,FALSE)</f>
        <v>331</v>
      </c>
      <c r="N1523" s="60" t="s">
        <v>5424</v>
      </c>
      <c r="O1523" s="27">
        <f>IFERROR(VLOOKUP(N1523,'散件迭代（不定期更新）'!C:J,8,FALSE),0)</f>
        <v>0</v>
      </c>
      <c r="P1523" s="27" t="str">
        <f>IFERROR(VLOOKUP(N1523,'散件（更新）'!B:H,3,FALSE),0)</f>
        <v>/</v>
      </c>
      <c r="Q1523" s="27" t="str">
        <f>VLOOKUP(N1523,'散件（更新）'!B:H,2,FALSE)</f>
        <v>114-23770300</v>
      </c>
      <c r="R1523" s="27" t="str">
        <f>VLOOKUP(N1523,'散件（更新）'!B:H,7,FALSE)</f>
        <v>Charging Base</v>
      </c>
      <c r="S1523" s="27" t="str">
        <f>VLOOKUP(N1523,'散件（更新）'!B:E,4,FALSE)</f>
        <v>https://tineco-yxzt.oss-accelerate.aliyuncs.com/20240722/dizuo_1721626598450.jpeg</v>
      </c>
      <c r="T1523" s="27" t="s">
        <v>8759</v>
      </c>
      <c r="U1523" s="28" t="str">
        <f>VLOOKUP(N1523,'散件（更新）'!B:G,6,FALSE)</f>
        <v>底座组件</v>
      </c>
      <c r="V1523" s="28">
        <f>VLOOKUP(N1523,'散件（更新）'!B:I,8,FALSE)</f>
        <v>6974950109684</v>
      </c>
    </row>
    <row r="1524" spans="1:22" ht="20.149999999999999" customHeight="1">
      <c r="A1524" s="57">
        <v>46169</v>
      </c>
      <c r="B1524" s="60" t="s">
        <v>13710</v>
      </c>
      <c r="C1524" s="27" t="str">
        <f>VLOOKUP(B1524,'大货清单（不定期按GOMS更新）'!A:H,8,0)</f>
        <v>107-24590101</v>
      </c>
      <c r="D1524" s="27" t="str">
        <f>VLOOKUP(B1524,'大货清单（不定期按GOMS更新）'!A:C,3,0)</f>
        <v>ZB2459A-01</v>
      </c>
      <c r="E1524" s="27" t="str">
        <f>VLOOKUP(B1524,'大货清单（不定期按GOMS更新）'!A:H,4,0)</f>
        <v>BE,IT,DE,FR,ES,PL,SE,NL</v>
      </c>
      <c r="F1524" s="27" t="str">
        <f>VLOOKUP(B1524,'大货清单（不定期按GOMS更新）'!A:H,2,0)</f>
        <v>PURE ONE STATION 5 PRO</v>
      </c>
      <c r="G1524" s="28" t="str">
        <f>VLOOKUP(B1524,'大货清单（不定期按GOMS更新）'!A:I,9,FALSE)</f>
        <v>6971745580796</v>
      </c>
      <c r="H1524" s="27" t="str">
        <f>VLOOKUP(B1524,'大货清单（不定期按GOMS更新）'!A:H,7,0)</f>
        <v>Grey</v>
      </c>
      <c r="I1524" s="27" t="str">
        <f>VLOOKUP(B1524,'大货清单（不定期按GOMS更新）'!A:F,6,FALSE)</f>
        <v>ACTIVE</v>
      </c>
      <c r="J1524" s="27" t="str">
        <f>VLOOKUP(B1524,'大货清单（不定期按GOMS更新）'!A:K,11,FALSE)</f>
        <v>11.3</v>
      </c>
      <c r="K1524" s="27" t="str">
        <f>VLOOKUP(B1524,'大货清单（不定期按GOMS更新）'!A:N,12,FALSE)</f>
        <v>747</v>
      </c>
      <c r="L1524" s="27" t="str">
        <f>VLOOKUP(B1524,'大货清单（不定期按GOMS更新）'!A:M,13,FALSE)</f>
        <v>383</v>
      </c>
      <c r="M1524" s="27" t="str">
        <f>VLOOKUP(B1524,'大货清单（不定期按GOMS更新）'!A:N,14,FALSE)</f>
        <v>331</v>
      </c>
      <c r="N1524" s="60" t="s">
        <v>9987</v>
      </c>
      <c r="O1524" s="27">
        <f>IFERROR(VLOOKUP(N1524,'散件迭代（不定期更新）'!C:J,8,FALSE),0)</f>
        <v>0</v>
      </c>
      <c r="P1524" s="27">
        <f>IFERROR(VLOOKUP(N1524,'散件（更新）'!B:H,3,FALSE),0)</f>
        <v>0</v>
      </c>
      <c r="Q1524" s="27" t="str">
        <f>VLOOKUP(N1524,'散件（更新）'!B:H,2,FALSE)</f>
        <v>114-24590002</v>
      </c>
      <c r="R1524" s="27" t="str">
        <f>VLOOKUP(N1524,'散件（更新）'!B:H,7,FALSE)</f>
        <v>Battery</v>
      </c>
      <c r="S1524" s="27" t="str">
        <f>VLOOKUP(N1524,'散件（更新）'!B:E,4,FALSE)</f>
        <v>https://tineco-yxzt.oss-accelerate.aliyuncs.com/20250806/dianchi_1754450042075.jpg</v>
      </c>
      <c r="T1524" s="27" t="s">
        <v>8759</v>
      </c>
      <c r="U1524" s="28" t="str">
        <f>VLOOKUP(N1524,'散件（更新）'!B:G,6,FALSE)</f>
        <v>SP;ZB2459-01;电池包组件</v>
      </c>
      <c r="V1524" s="28">
        <f>VLOOKUP(N1524,'散件（更新）'!B:I,8,FALSE)</f>
        <v>6932485010479</v>
      </c>
    </row>
    <row r="1525" spans="1:22" ht="20.149999999999999" customHeight="1">
      <c r="A1525" s="57">
        <v>46169</v>
      </c>
      <c r="B1525" s="60" t="s">
        <v>13710</v>
      </c>
      <c r="C1525" s="27" t="str">
        <f>VLOOKUP(B1525,'大货清单（不定期按GOMS更新）'!A:H,8,0)</f>
        <v>107-24590101</v>
      </c>
      <c r="D1525" s="27" t="str">
        <f>VLOOKUP(B1525,'大货清单（不定期按GOMS更新）'!A:C,3,0)</f>
        <v>ZB2459A-01</v>
      </c>
      <c r="E1525" s="27" t="str">
        <f>VLOOKUP(B1525,'大货清单（不定期按GOMS更新）'!A:H,4,0)</f>
        <v>BE,IT,DE,FR,ES,PL,SE,NL</v>
      </c>
      <c r="F1525" s="27" t="str">
        <f>VLOOKUP(B1525,'大货清单（不定期按GOMS更新）'!A:H,2,0)</f>
        <v>PURE ONE STATION 5 PRO</v>
      </c>
      <c r="G1525" s="28" t="str">
        <f>VLOOKUP(B1525,'大货清单（不定期按GOMS更新）'!A:I,9,FALSE)</f>
        <v>6971745580796</v>
      </c>
      <c r="H1525" s="27" t="str">
        <f>VLOOKUP(B1525,'大货清单（不定期按GOMS更新）'!A:H,7,0)</f>
        <v>Grey</v>
      </c>
      <c r="I1525" s="27" t="str">
        <f>VLOOKUP(B1525,'大货清单（不定期按GOMS更新）'!A:F,6,FALSE)</f>
        <v>ACTIVE</v>
      </c>
      <c r="J1525" s="27" t="str">
        <f>VLOOKUP(B1525,'大货清单（不定期按GOMS更新）'!A:K,11,FALSE)</f>
        <v>11.3</v>
      </c>
      <c r="K1525" s="27" t="str">
        <f>VLOOKUP(B1525,'大货清单（不定期按GOMS更新）'!A:N,12,FALSE)</f>
        <v>747</v>
      </c>
      <c r="L1525" s="27" t="str">
        <f>VLOOKUP(B1525,'大货清单（不定期按GOMS更新）'!A:M,13,FALSE)</f>
        <v>383</v>
      </c>
      <c r="M1525" s="27" t="str">
        <f>VLOOKUP(B1525,'大货清单（不定期按GOMS更新）'!A:N,14,FALSE)</f>
        <v>331</v>
      </c>
      <c r="N1525" s="60" t="s">
        <v>10008</v>
      </c>
      <c r="O1525" s="27">
        <f>IFERROR(VLOOKUP(N1525,'散件迭代（不定期更新）'!C:J,8,FALSE),0)</f>
        <v>0</v>
      </c>
      <c r="P1525" s="27">
        <f>IFERROR(VLOOKUP(N1525,'散件（更新）'!B:H,3,FALSE),0)</f>
        <v>0</v>
      </c>
      <c r="Q1525" s="27" t="str">
        <f>VLOOKUP(N1525,'散件（更新）'!B:H,2,FALSE)</f>
        <v>114-24590000</v>
      </c>
      <c r="R1525" s="27" t="str">
        <f>VLOOKUP(N1525,'散件（更新）'!B:H,7,FALSE)</f>
        <v>plastic part</v>
      </c>
      <c r="S1525" s="27" t="str">
        <f>VLOOKUP(N1525,'散件（更新）'!B:E,4,FALSE)</f>
        <v>https://tineco-yxzt.oss-accelerate.aliyuncs.com/20250806/chentongzujian_1754449975928.jpg</v>
      </c>
      <c r="T1525" s="27" t="s">
        <v>8759</v>
      </c>
      <c r="U1525" s="28" t="str">
        <f>VLOOKUP(N1525,'散件（更新）'!B:G,6,FALSE)</f>
        <v>SP;ZB2459-01;尘桶组件</v>
      </c>
      <c r="V1525" s="28">
        <f>VLOOKUP(N1525,'散件（更新）'!B:I,8,FALSE)</f>
        <v>6932485010455</v>
      </c>
    </row>
    <row r="1526" spans="1:22" ht="20.149999999999999" customHeight="1">
      <c r="A1526" s="57">
        <v>46169</v>
      </c>
      <c r="B1526" s="60" t="s">
        <v>13710</v>
      </c>
      <c r="C1526" s="27" t="str">
        <f>VLOOKUP(B1526,'大货清单（不定期按GOMS更新）'!A:H,8,0)</f>
        <v>107-24590101</v>
      </c>
      <c r="D1526" s="27" t="str">
        <f>VLOOKUP(B1526,'大货清单（不定期按GOMS更新）'!A:C,3,0)</f>
        <v>ZB2459A-01</v>
      </c>
      <c r="E1526" s="27" t="str">
        <f>VLOOKUP(B1526,'大货清单（不定期按GOMS更新）'!A:H,4,0)</f>
        <v>BE,IT,DE,FR,ES,PL,SE,NL</v>
      </c>
      <c r="F1526" s="27" t="str">
        <f>VLOOKUP(B1526,'大货清单（不定期按GOMS更新）'!A:H,2,0)</f>
        <v>PURE ONE STATION 5 PRO</v>
      </c>
      <c r="G1526" s="28" t="str">
        <f>VLOOKUP(B1526,'大货清单（不定期按GOMS更新）'!A:I,9,FALSE)</f>
        <v>6971745580796</v>
      </c>
      <c r="H1526" s="27" t="str">
        <f>VLOOKUP(B1526,'大货清单（不定期按GOMS更新）'!A:H,7,0)</f>
        <v>Grey</v>
      </c>
      <c r="I1526" s="27" t="str">
        <f>VLOOKUP(B1526,'大货清单（不定期按GOMS更新）'!A:F,6,FALSE)</f>
        <v>ACTIVE</v>
      </c>
      <c r="J1526" s="27" t="str">
        <f>VLOOKUP(B1526,'大货清单（不定期按GOMS更新）'!A:K,11,FALSE)</f>
        <v>11.3</v>
      </c>
      <c r="K1526" s="27" t="str">
        <f>VLOOKUP(B1526,'大货清单（不定期按GOMS更新）'!A:N,12,FALSE)</f>
        <v>747</v>
      </c>
      <c r="L1526" s="27" t="str">
        <f>VLOOKUP(B1526,'大货清单（不定期按GOMS更新）'!A:M,13,FALSE)</f>
        <v>383</v>
      </c>
      <c r="M1526" s="27" t="str">
        <f>VLOOKUP(B1526,'大货清单（不定期按GOMS更新）'!A:N,14,FALSE)</f>
        <v>331</v>
      </c>
      <c r="N1526" s="60" t="s">
        <v>9949</v>
      </c>
      <c r="O1526" s="27">
        <f>IFERROR(VLOOKUP(N1526,'散件迭代（不定期更新）'!C:J,8,FALSE),0)</f>
        <v>0</v>
      </c>
      <c r="P1526" s="27">
        <f>IFERROR(VLOOKUP(N1526,'散件（更新）'!B:H,3,FALSE),0)</f>
        <v>0</v>
      </c>
      <c r="Q1526" s="27" t="str">
        <f>VLOOKUP(N1526,'散件（更新）'!B:H,2,FALSE)</f>
        <v>114-24590001</v>
      </c>
      <c r="R1526" s="27" t="str">
        <f>VLOOKUP(N1526,'散件（更新）'!B:H,7,FALSE)</f>
        <v>plastic part</v>
      </c>
      <c r="S1526" s="27" t="str">
        <f>VLOOKUP(N1526,'散件（更新）'!B:E,4,FALSE)</f>
        <v>https://tineco-yxzt.oss-accelerate.aliyuncs.com/20250806/duozhuizujian_1754450010633.jpg</v>
      </c>
      <c r="T1526" s="27" t="s">
        <v>8759</v>
      </c>
      <c r="U1526" s="28" t="str">
        <f>VLOOKUP(N1526,'散件（更新）'!B:G,6,FALSE)</f>
        <v>SP;ZB2459-01;多锥组件</v>
      </c>
      <c r="V1526" s="28">
        <f>VLOOKUP(N1526,'散件（更新）'!B:I,8,FALSE)</f>
        <v>6932485010462</v>
      </c>
    </row>
    <row r="1527" spans="1:22" ht="20.149999999999999" customHeight="1">
      <c r="A1527" s="57">
        <v>46169</v>
      </c>
      <c r="B1527" s="60" t="s">
        <v>13710</v>
      </c>
      <c r="C1527" s="27" t="str">
        <f>VLOOKUP(B1527,'大货清单（不定期按GOMS更新）'!A:H,8,0)</f>
        <v>107-24590101</v>
      </c>
      <c r="D1527" s="27" t="str">
        <f>VLOOKUP(B1527,'大货清单（不定期按GOMS更新）'!A:C,3,0)</f>
        <v>ZB2459A-01</v>
      </c>
      <c r="E1527" s="27" t="str">
        <f>VLOOKUP(B1527,'大货清单（不定期按GOMS更新）'!A:H,4,0)</f>
        <v>BE,IT,DE,FR,ES,PL,SE,NL</v>
      </c>
      <c r="F1527" s="27" t="str">
        <f>VLOOKUP(B1527,'大货清单（不定期按GOMS更新）'!A:H,2,0)</f>
        <v>PURE ONE STATION 5 PRO</v>
      </c>
      <c r="G1527" s="28" t="str">
        <f>VLOOKUP(B1527,'大货清单（不定期按GOMS更新）'!A:I,9,FALSE)</f>
        <v>6971745580796</v>
      </c>
      <c r="H1527" s="27" t="str">
        <f>VLOOKUP(B1527,'大货清单（不定期按GOMS更新）'!A:H,7,0)</f>
        <v>Grey</v>
      </c>
      <c r="I1527" s="27" t="str">
        <f>VLOOKUP(B1527,'大货清单（不定期按GOMS更新）'!A:F,6,FALSE)</f>
        <v>ACTIVE</v>
      </c>
      <c r="J1527" s="27" t="str">
        <f>VLOOKUP(B1527,'大货清单（不定期按GOMS更新）'!A:K,11,FALSE)</f>
        <v>11.3</v>
      </c>
      <c r="K1527" s="27" t="str">
        <f>VLOOKUP(B1527,'大货清单（不定期按GOMS更新）'!A:N,12,FALSE)</f>
        <v>747</v>
      </c>
      <c r="L1527" s="27" t="str">
        <f>VLOOKUP(B1527,'大货清单（不定期按GOMS更新）'!A:M,13,FALSE)</f>
        <v>383</v>
      </c>
      <c r="M1527" s="27" t="str">
        <f>VLOOKUP(B1527,'大货清单（不定期按GOMS更新）'!A:N,14,FALSE)</f>
        <v>331</v>
      </c>
      <c r="N1527" s="60" t="s">
        <v>10290</v>
      </c>
      <c r="O1527" s="27">
        <f>IFERROR(VLOOKUP(N1527,'散件迭代（不定期更新）'!C:J,8,FALSE),0)</f>
        <v>0</v>
      </c>
      <c r="P1527" s="27">
        <f>IFERROR(VLOOKUP(N1527,'散件（更新）'!B:H,3,FALSE),0)</f>
        <v>0</v>
      </c>
      <c r="Q1527" s="27" t="str">
        <f>VLOOKUP(N1527,'散件（更新）'!B:H,2,FALSE)</f>
        <v>114-24590003</v>
      </c>
      <c r="R1527" s="27" t="str">
        <f>VLOOKUP(N1527,'散件（更新）'!B:H,7,FALSE)</f>
        <v>plastic part</v>
      </c>
      <c r="S1527" s="27" t="str">
        <f>VLOOKUP(N1527,'散件（更新）'!B:E,4,FALSE)</f>
        <v>https://tineco-yxzt.oss-accelerate.aliyuncs.com/20250806/jitouzujian_1754450076436.jpg</v>
      </c>
      <c r="T1527" s="27" t="s">
        <v>8759</v>
      </c>
      <c r="U1527" s="28" t="str">
        <f>VLOOKUP(N1527,'散件（更新）'!B:G,6,FALSE)</f>
        <v>SP;ZB2459-01;机头组件</v>
      </c>
      <c r="V1527" s="28">
        <f>VLOOKUP(N1527,'散件（更新）'!B:I,8,FALSE)</f>
        <v>6932485010486</v>
      </c>
    </row>
    <row r="1528" spans="1:22" ht="20.149999999999999" customHeight="1">
      <c r="A1528" s="57">
        <v>46169</v>
      </c>
      <c r="B1528" s="60" t="s">
        <v>13710</v>
      </c>
      <c r="C1528" s="27" t="str">
        <f>VLOOKUP(B1528,'大货清单（不定期按GOMS更新）'!A:H,8,0)</f>
        <v>107-24590101</v>
      </c>
      <c r="D1528" s="27" t="str">
        <f>VLOOKUP(B1528,'大货清单（不定期按GOMS更新）'!A:C,3,0)</f>
        <v>ZB2459A-01</v>
      </c>
      <c r="E1528" s="27" t="str">
        <f>VLOOKUP(B1528,'大货清单（不定期按GOMS更新）'!A:H,4,0)</f>
        <v>BE,IT,DE,FR,ES,PL,SE,NL</v>
      </c>
      <c r="F1528" s="27" t="str">
        <f>VLOOKUP(B1528,'大货清单（不定期按GOMS更新）'!A:H,2,0)</f>
        <v>PURE ONE STATION 5 PRO</v>
      </c>
      <c r="G1528" s="28" t="str">
        <f>VLOOKUP(B1528,'大货清单（不定期按GOMS更新）'!A:I,9,FALSE)</f>
        <v>6971745580796</v>
      </c>
      <c r="H1528" s="27" t="str">
        <f>VLOOKUP(B1528,'大货清单（不定期按GOMS更新）'!A:H,7,0)</f>
        <v>Grey</v>
      </c>
      <c r="I1528" s="27" t="str">
        <f>VLOOKUP(B1528,'大货清单（不定期按GOMS更新）'!A:F,6,FALSE)</f>
        <v>ACTIVE</v>
      </c>
      <c r="J1528" s="27" t="str">
        <f>VLOOKUP(B1528,'大货清单（不定期按GOMS更新）'!A:K,11,FALSE)</f>
        <v>11.3</v>
      </c>
      <c r="K1528" s="27" t="str">
        <f>VLOOKUP(B1528,'大货清单（不定期按GOMS更新）'!A:N,12,FALSE)</f>
        <v>747</v>
      </c>
      <c r="L1528" s="27" t="str">
        <f>VLOOKUP(B1528,'大货清单（不定期按GOMS更新）'!A:M,13,FALSE)</f>
        <v>383</v>
      </c>
      <c r="M1528" s="27" t="str">
        <f>VLOOKUP(B1528,'大货清单（不定期按GOMS更新）'!A:N,14,FALSE)</f>
        <v>331</v>
      </c>
      <c r="N1528" s="60" t="s">
        <v>9960</v>
      </c>
      <c r="O1528" s="27">
        <f>IFERROR(VLOOKUP(N1528,'散件迭代（不定期更新）'!C:J,8,FALSE),0)</f>
        <v>0</v>
      </c>
      <c r="P1528" s="27">
        <f>IFERROR(VLOOKUP(N1528,'散件（更新）'!B:H,3,FALSE),0)</f>
        <v>0</v>
      </c>
      <c r="Q1528" s="27" t="str">
        <f>VLOOKUP(N1528,'散件（更新）'!B:H,2,FALSE)</f>
        <v>114-24590005</v>
      </c>
      <c r="R1528" s="27" t="str">
        <f>VLOOKUP(N1528,'散件（更新）'!B:H,7,FALSE)</f>
        <v>plastic part</v>
      </c>
      <c r="S1528" s="27" t="str">
        <f>VLOOKUP(N1528,'散件（更新）'!B:E,4,FALSE)</f>
        <v>https://tineco-yxzt.oss-accelerate.aliyuncs.com/20250806/HEPAzujian1_1754450149760.jpg</v>
      </c>
      <c r="T1528" s="27" t="s">
        <v>8759</v>
      </c>
      <c r="U1528" s="28" t="str">
        <f>VLOOKUP(N1528,'散件（更新）'!B:G,6,FALSE)</f>
        <v>SP;ZB2459-01;基站海帕组件</v>
      </c>
      <c r="V1528" s="28">
        <f>VLOOKUP(N1528,'散件（更新）'!B:I,8,FALSE)</f>
        <v>6932485010509</v>
      </c>
    </row>
    <row r="1529" spans="1:22" ht="20.149999999999999" customHeight="1">
      <c r="A1529" s="57">
        <v>46169</v>
      </c>
      <c r="B1529" s="60" t="s">
        <v>13710</v>
      </c>
      <c r="C1529" s="27" t="str">
        <f>VLOOKUP(B1529,'大货清单（不定期按GOMS更新）'!A:H,8,0)</f>
        <v>107-24590101</v>
      </c>
      <c r="D1529" s="27" t="str">
        <f>VLOOKUP(B1529,'大货清单（不定期按GOMS更新）'!A:C,3,0)</f>
        <v>ZB2459A-01</v>
      </c>
      <c r="E1529" s="27" t="str">
        <f>VLOOKUP(B1529,'大货清单（不定期按GOMS更新）'!A:H,4,0)</f>
        <v>BE,IT,DE,FR,ES,PL,SE,NL</v>
      </c>
      <c r="F1529" s="27" t="str">
        <f>VLOOKUP(B1529,'大货清单（不定期按GOMS更新）'!A:H,2,0)</f>
        <v>PURE ONE STATION 5 PRO</v>
      </c>
      <c r="G1529" s="28" t="str">
        <f>VLOOKUP(B1529,'大货清单（不定期按GOMS更新）'!A:I,9,FALSE)</f>
        <v>6971745580796</v>
      </c>
      <c r="H1529" s="27" t="str">
        <f>VLOOKUP(B1529,'大货清单（不定期按GOMS更新）'!A:H,7,0)</f>
        <v>Grey</v>
      </c>
      <c r="I1529" s="27" t="str">
        <f>VLOOKUP(B1529,'大货清单（不定期按GOMS更新）'!A:F,6,FALSE)</f>
        <v>ACTIVE</v>
      </c>
      <c r="J1529" s="27" t="str">
        <f>VLOOKUP(B1529,'大货清单（不定期按GOMS更新）'!A:K,11,FALSE)</f>
        <v>11.3</v>
      </c>
      <c r="K1529" s="27" t="str">
        <f>VLOOKUP(B1529,'大货清单（不定期按GOMS更新）'!A:N,12,FALSE)</f>
        <v>747</v>
      </c>
      <c r="L1529" s="27" t="str">
        <f>VLOOKUP(B1529,'大货清单（不定期按GOMS更新）'!A:M,13,FALSE)</f>
        <v>383</v>
      </c>
      <c r="M1529" s="27" t="str">
        <f>VLOOKUP(B1529,'大货清单（不定期按GOMS更新）'!A:N,14,FALSE)</f>
        <v>331</v>
      </c>
      <c r="N1529" s="60" t="s">
        <v>10136</v>
      </c>
      <c r="O1529" s="27">
        <f>IFERROR(VLOOKUP(N1529,'散件迭代（不定期更新）'!C:J,8,FALSE),0)</f>
        <v>0</v>
      </c>
      <c r="P1529" s="27">
        <f>IFERROR(VLOOKUP(N1529,'散件（更新）'!B:H,3,FALSE),0)</f>
        <v>0</v>
      </c>
      <c r="Q1529" s="27" t="str">
        <f>VLOOKUP(N1529,'散件（更新）'!B:H,2,FALSE)</f>
        <v>114-24590006</v>
      </c>
      <c r="R1529" s="27" t="str">
        <f>VLOOKUP(N1529,'散件（更新）'!B:H,7,FALSE)</f>
        <v>plastic part</v>
      </c>
      <c r="S1529" s="27" t="str">
        <f>VLOOKUP(N1529,'散件（更新）'!B:E,4,FALSE)</f>
        <v>https://tineco-yxzt.oss-accelerate.aliyuncs.com/20250806/jizhanchentong_1754450239601.jpg</v>
      </c>
      <c r="T1529" s="27" t="s">
        <v>8759</v>
      </c>
      <c r="U1529" s="28" t="str">
        <f>VLOOKUP(N1529,'散件（更新）'!B:G,6,FALSE)</f>
        <v>SP;ZB2459-01;基站尘桶组件</v>
      </c>
      <c r="V1529" s="28">
        <f>VLOOKUP(N1529,'散件（更新）'!B:I,8,FALSE)</f>
        <v>6932485010516</v>
      </c>
    </row>
    <row r="1530" spans="1:22" ht="20.149999999999999" customHeight="1">
      <c r="A1530" s="57">
        <v>46169</v>
      </c>
      <c r="B1530" s="60" t="s">
        <v>13710</v>
      </c>
      <c r="C1530" s="27" t="str">
        <f>VLOOKUP(B1530,'大货清单（不定期按GOMS更新）'!A:H,8,0)</f>
        <v>107-24590101</v>
      </c>
      <c r="D1530" s="27" t="str">
        <f>VLOOKUP(B1530,'大货清单（不定期按GOMS更新）'!A:C,3,0)</f>
        <v>ZB2459A-01</v>
      </c>
      <c r="E1530" s="27" t="str">
        <f>VLOOKUP(B1530,'大货清单（不定期按GOMS更新）'!A:H,4,0)</f>
        <v>BE,IT,DE,FR,ES,PL,SE,NL</v>
      </c>
      <c r="F1530" s="27" t="str">
        <f>VLOOKUP(B1530,'大货清单（不定期按GOMS更新）'!A:H,2,0)</f>
        <v>PURE ONE STATION 5 PRO</v>
      </c>
      <c r="G1530" s="28" t="str">
        <f>VLOOKUP(B1530,'大货清单（不定期按GOMS更新）'!A:I,9,FALSE)</f>
        <v>6971745580796</v>
      </c>
      <c r="H1530" s="27" t="str">
        <f>VLOOKUP(B1530,'大货清单（不定期按GOMS更新）'!A:H,7,0)</f>
        <v>Grey</v>
      </c>
      <c r="I1530" s="27" t="str">
        <f>VLOOKUP(B1530,'大货清单（不定期按GOMS更新）'!A:F,6,FALSE)</f>
        <v>ACTIVE</v>
      </c>
      <c r="J1530" s="27" t="str">
        <f>VLOOKUP(B1530,'大货清单（不定期按GOMS更新）'!A:K,11,FALSE)</f>
        <v>11.3</v>
      </c>
      <c r="K1530" s="27" t="str">
        <f>VLOOKUP(B1530,'大货清单（不定期按GOMS更新）'!A:N,12,FALSE)</f>
        <v>747</v>
      </c>
      <c r="L1530" s="27" t="str">
        <f>VLOOKUP(B1530,'大货清单（不定期按GOMS更新）'!A:M,13,FALSE)</f>
        <v>383</v>
      </c>
      <c r="M1530" s="27" t="str">
        <f>VLOOKUP(B1530,'大货清单（不定期按GOMS更新）'!A:N,14,FALSE)</f>
        <v>331</v>
      </c>
      <c r="N1530" s="60" t="s">
        <v>10296</v>
      </c>
      <c r="O1530" s="27">
        <f>IFERROR(VLOOKUP(N1530,'散件迭代（不定期更新）'!C:J,8,FALSE),0)</f>
        <v>0</v>
      </c>
      <c r="P1530" s="27">
        <f>IFERROR(VLOOKUP(N1530,'散件（更新）'!B:H,3,FALSE),0)</f>
        <v>0</v>
      </c>
      <c r="Q1530" s="27" t="str">
        <f>VLOOKUP(N1530,'散件（更新）'!B:H,2,FALSE)</f>
        <v>114-24590007</v>
      </c>
      <c r="R1530" s="27" t="str">
        <f>VLOOKUP(N1530,'散件（更新）'!B:H,7,FALSE)</f>
        <v>plastic part</v>
      </c>
      <c r="S1530" s="27" t="str">
        <f>VLOOKUP(N1530,'散件（更新）'!B:E,4,FALSE)</f>
        <v>https://tineco-yxzt.oss-accelerate.aliyuncs.com/20250806/jinshuguan_1754450301820.jpg</v>
      </c>
      <c r="T1530" s="27" t="s">
        <v>8759</v>
      </c>
      <c r="U1530" s="28" t="str">
        <f>VLOOKUP(N1530,'散件（更新）'!B:G,6,FALSE)</f>
        <v>SP;ZB2459-01;金属管组件</v>
      </c>
      <c r="V1530" s="28">
        <f>VLOOKUP(N1530,'散件（更新）'!B:I,8,FALSE)</f>
        <v>6932485010523</v>
      </c>
    </row>
    <row r="1531" spans="1:22" ht="20.149999999999999" customHeight="1">
      <c r="A1531" s="57">
        <v>46169</v>
      </c>
      <c r="B1531" s="60" t="s">
        <v>13710</v>
      </c>
      <c r="C1531" s="27" t="str">
        <f>VLOOKUP(B1531,'大货清单（不定期按GOMS更新）'!A:H,8,0)</f>
        <v>107-24590101</v>
      </c>
      <c r="D1531" s="27" t="str">
        <f>VLOOKUP(B1531,'大货清单（不定期按GOMS更新）'!A:C,3,0)</f>
        <v>ZB2459A-01</v>
      </c>
      <c r="E1531" s="27" t="str">
        <f>VLOOKUP(B1531,'大货清单（不定期按GOMS更新）'!A:H,4,0)</f>
        <v>BE,IT,DE,FR,ES,PL,SE,NL</v>
      </c>
      <c r="F1531" s="27" t="str">
        <f>VLOOKUP(B1531,'大货清单（不定期按GOMS更新）'!A:H,2,0)</f>
        <v>PURE ONE STATION 5 PRO</v>
      </c>
      <c r="G1531" s="28" t="str">
        <f>VLOOKUP(B1531,'大货清单（不定期按GOMS更新）'!A:I,9,FALSE)</f>
        <v>6971745580796</v>
      </c>
      <c r="H1531" s="27" t="str">
        <f>VLOOKUP(B1531,'大货清单（不定期按GOMS更新）'!A:H,7,0)</f>
        <v>Grey</v>
      </c>
      <c r="I1531" s="27" t="str">
        <f>VLOOKUP(B1531,'大货清单（不定期按GOMS更新）'!A:F,6,FALSE)</f>
        <v>ACTIVE</v>
      </c>
      <c r="J1531" s="27" t="str">
        <f>VLOOKUP(B1531,'大货清单（不定期按GOMS更新）'!A:K,11,FALSE)</f>
        <v>11.3</v>
      </c>
      <c r="K1531" s="27" t="str">
        <f>VLOOKUP(B1531,'大货清单（不定期按GOMS更新）'!A:N,12,FALSE)</f>
        <v>747</v>
      </c>
      <c r="L1531" s="27" t="str">
        <f>VLOOKUP(B1531,'大货清单（不定期按GOMS更新）'!A:M,13,FALSE)</f>
        <v>383</v>
      </c>
      <c r="M1531" s="27" t="str">
        <f>VLOOKUP(B1531,'大货清单（不定期按GOMS更新）'!A:N,14,FALSE)</f>
        <v>331</v>
      </c>
      <c r="N1531" s="60" t="s">
        <v>10078</v>
      </c>
      <c r="O1531" s="27">
        <f>IFERROR(VLOOKUP(N1531,'散件迭代（不定期更新）'!C:J,8,FALSE),0)</f>
        <v>0</v>
      </c>
      <c r="P1531" s="27">
        <f>IFERROR(VLOOKUP(N1531,'散件（更新）'!B:H,3,FALSE),0)</f>
        <v>0</v>
      </c>
      <c r="Q1531" s="27" t="str">
        <f>VLOOKUP(N1531,'散件（更新）'!B:H,2,FALSE)</f>
        <v>114-24590008</v>
      </c>
      <c r="R1531" s="27" t="str">
        <f>VLOOKUP(N1531,'散件（更新）'!B:H,7,FALSE)</f>
        <v>plastic part</v>
      </c>
      <c r="S1531" s="27" t="str">
        <f>VLOOKUP(N1531,'散件（更新）'!B:E,4,FALSE)</f>
        <v>https://tineco-yxzt.oss-accelerate.aliyuncs.com/20250806/dishuazujian_1754450331092.jpg</v>
      </c>
      <c r="T1531" s="27" t="s">
        <v>8759</v>
      </c>
      <c r="U1531" s="28" t="str">
        <f>VLOOKUP(N1531,'散件（更新）'!B:G,6,FALSE)</f>
        <v>SP;ZB2459-01;地刷组件</v>
      </c>
      <c r="V1531" s="28">
        <f>VLOOKUP(N1531,'散件（更新）'!B:I,8,FALSE)</f>
        <v>6932485010530</v>
      </c>
    </row>
    <row r="1532" spans="1:22" ht="20.149999999999999" customHeight="1">
      <c r="A1532" s="57">
        <v>46169</v>
      </c>
      <c r="B1532" s="60" t="s">
        <v>13710</v>
      </c>
      <c r="C1532" s="27" t="str">
        <f>VLOOKUP(B1532,'大货清单（不定期按GOMS更新）'!A:H,8,0)</f>
        <v>107-24590101</v>
      </c>
      <c r="D1532" s="27" t="str">
        <f>VLOOKUP(B1532,'大货清单（不定期按GOMS更新）'!A:C,3,0)</f>
        <v>ZB2459A-01</v>
      </c>
      <c r="E1532" s="27" t="str">
        <f>VLOOKUP(B1532,'大货清单（不定期按GOMS更新）'!A:H,4,0)</f>
        <v>BE,IT,DE,FR,ES,PL,SE,NL</v>
      </c>
      <c r="F1532" s="27" t="str">
        <f>VLOOKUP(B1532,'大货清单（不定期按GOMS更新）'!A:H,2,0)</f>
        <v>PURE ONE STATION 5 PRO</v>
      </c>
      <c r="G1532" s="28" t="str">
        <f>VLOOKUP(B1532,'大货清单（不定期按GOMS更新）'!A:I,9,FALSE)</f>
        <v>6971745580796</v>
      </c>
      <c r="H1532" s="27" t="str">
        <f>VLOOKUP(B1532,'大货清单（不定期按GOMS更新）'!A:H,7,0)</f>
        <v>Grey</v>
      </c>
      <c r="I1532" s="27" t="str">
        <f>VLOOKUP(B1532,'大货清单（不定期按GOMS更新）'!A:F,6,FALSE)</f>
        <v>ACTIVE</v>
      </c>
      <c r="J1532" s="27" t="str">
        <f>VLOOKUP(B1532,'大货清单（不定期按GOMS更新）'!A:K,11,FALSE)</f>
        <v>11.3</v>
      </c>
      <c r="K1532" s="27" t="str">
        <f>VLOOKUP(B1532,'大货清单（不定期按GOMS更新）'!A:N,12,FALSE)</f>
        <v>747</v>
      </c>
      <c r="L1532" s="27" t="str">
        <f>VLOOKUP(B1532,'大货清单（不定期按GOMS更新）'!A:M,13,FALSE)</f>
        <v>383</v>
      </c>
      <c r="M1532" s="27" t="str">
        <f>VLOOKUP(B1532,'大货清单（不定期按GOMS更新）'!A:N,14,FALSE)</f>
        <v>331</v>
      </c>
      <c r="N1532" s="60" t="s">
        <v>10183</v>
      </c>
      <c r="O1532" s="27">
        <f>IFERROR(VLOOKUP(N1532,'散件迭代（不定期更新）'!C:J,8,FALSE),0)</f>
        <v>0</v>
      </c>
      <c r="P1532" s="27">
        <f>IFERROR(VLOOKUP(N1532,'散件（更新）'!B:H,3,FALSE),0)</f>
        <v>0</v>
      </c>
      <c r="Q1532" s="27" t="str">
        <f>VLOOKUP(N1532,'散件（更新）'!B:H,2,FALSE)</f>
        <v>114-24590009</v>
      </c>
      <c r="R1532" s="27" t="str">
        <f>VLOOKUP(N1532,'散件（更新）'!B:H,7,FALSE)</f>
        <v>plastic part</v>
      </c>
      <c r="S1532" s="27" t="str">
        <f>VLOOKUP(N1532,'散件（更新）'!B:E,4,FALSE)</f>
        <v>https://tineco-yxzt.oss-accelerate.aliyuncs.com/20250806/zuheshua_1754450396423.png</v>
      </c>
      <c r="T1532" s="27" t="s">
        <v>8759</v>
      </c>
      <c r="U1532" s="28" t="str">
        <f>VLOOKUP(N1532,'散件（更新）'!B:G,6,FALSE)</f>
        <v>SP;ZB2459-01;组合刷组件</v>
      </c>
      <c r="V1532" s="28">
        <f>VLOOKUP(N1532,'散件（更新）'!B:I,8,FALSE)</f>
        <v>6932485010547</v>
      </c>
    </row>
    <row r="1533" spans="1:22" ht="20.149999999999999" customHeight="1">
      <c r="A1533" s="57">
        <v>46169</v>
      </c>
      <c r="B1533" s="60" t="s">
        <v>13710</v>
      </c>
      <c r="C1533" s="27" t="str">
        <f>VLOOKUP(B1533,'大货清单（不定期按GOMS更新）'!A:H,8,0)</f>
        <v>107-24590101</v>
      </c>
      <c r="D1533" s="27" t="str">
        <f>VLOOKUP(B1533,'大货清单（不定期按GOMS更新）'!A:C,3,0)</f>
        <v>ZB2459A-01</v>
      </c>
      <c r="E1533" s="27" t="str">
        <f>VLOOKUP(B1533,'大货清单（不定期按GOMS更新）'!A:H,4,0)</f>
        <v>BE,IT,DE,FR,ES,PL,SE,NL</v>
      </c>
      <c r="F1533" s="27" t="str">
        <f>VLOOKUP(B1533,'大货清单（不定期按GOMS更新）'!A:H,2,0)</f>
        <v>PURE ONE STATION 5 PRO</v>
      </c>
      <c r="G1533" s="28" t="str">
        <f>VLOOKUP(B1533,'大货清单（不定期按GOMS更新）'!A:I,9,FALSE)</f>
        <v>6971745580796</v>
      </c>
      <c r="H1533" s="27" t="str">
        <f>VLOOKUP(B1533,'大货清单（不定期按GOMS更新）'!A:H,7,0)</f>
        <v>Grey</v>
      </c>
      <c r="I1533" s="27" t="str">
        <f>VLOOKUP(B1533,'大货清单（不定期按GOMS更新）'!A:F,6,FALSE)</f>
        <v>ACTIVE</v>
      </c>
      <c r="J1533" s="27" t="str">
        <f>VLOOKUP(B1533,'大货清单（不定期按GOMS更新）'!A:K,11,FALSE)</f>
        <v>11.3</v>
      </c>
      <c r="K1533" s="27" t="str">
        <f>VLOOKUP(B1533,'大货清单（不定期按GOMS更新）'!A:N,12,FALSE)</f>
        <v>747</v>
      </c>
      <c r="L1533" s="27" t="str">
        <f>VLOOKUP(B1533,'大货清单（不定期按GOMS更新）'!A:M,13,FALSE)</f>
        <v>383</v>
      </c>
      <c r="M1533" s="27" t="str">
        <f>VLOOKUP(B1533,'大货清单（不定期按GOMS更新）'!A:N,14,FALSE)</f>
        <v>331</v>
      </c>
      <c r="N1533" s="60" t="s">
        <v>9946</v>
      </c>
      <c r="O1533" s="27">
        <f>IFERROR(VLOOKUP(N1533,'散件迭代（不定期更新）'!C:J,8,FALSE),0)</f>
        <v>0</v>
      </c>
      <c r="P1533" s="27">
        <f>IFERROR(VLOOKUP(N1533,'散件（更新）'!B:H,3,FALSE),0)</f>
        <v>0</v>
      </c>
      <c r="Q1533" s="27" t="str">
        <f>VLOOKUP(N1533,'散件（更新）'!B:H,2,FALSE)</f>
        <v>114-24590010</v>
      </c>
      <c r="R1533" s="27" t="str">
        <f>VLOOKUP(N1533,'散件（更新）'!B:H,7,FALSE)</f>
        <v>plastic part</v>
      </c>
      <c r="S1533" s="27" t="str">
        <f>VLOOKUP(N1533,'散件（更新）'!B:E,4,FALSE)</f>
        <v>https://tineco-yxzt.oss-accelerate.aliyuncs.com/20250806/gunshuazujian_1754450445947.jpg</v>
      </c>
      <c r="T1533" s="27" t="s">
        <v>8759</v>
      </c>
      <c r="U1533" s="28" t="str">
        <f>VLOOKUP(N1533,'散件（更新）'!B:G,6,FALSE)</f>
        <v>SP;ZB2459-01;滚刷组件</v>
      </c>
      <c r="V1533" s="28">
        <f>VLOOKUP(N1533,'散件（更新）'!B:I,8,FALSE)</f>
        <v>6932485010554</v>
      </c>
    </row>
    <row r="1534" spans="1:22" ht="20.149999999999999" customHeight="1">
      <c r="A1534" s="57">
        <v>46169</v>
      </c>
      <c r="B1534" s="60" t="s">
        <v>13710</v>
      </c>
      <c r="C1534" s="27" t="str">
        <f>VLOOKUP(B1534,'大货清单（不定期按GOMS更新）'!A:H,8,0)</f>
        <v>107-24590101</v>
      </c>
      <c r="D1534" s="27" t="str">
        <f>VLOOKUP(B1534,'大货清单（不定期按GOMS更新）'!A:C,3,0)</f>
        <v>ZB2459A-01</v>
      </c>
      <c r="E1534" s="27" t="str">
        <f>VLOOKUP(B1534,'大货清单（不定期按GOMS更新）'!A:H,4,0)</f>
        <v>BE,IT,DE,FR,ES,PL,SE,NL</v>
      </c>
      <c r="F1534" s="27" t="str">
        <f>VLOOKUP(B1534,'大货清单（不定期按GOMS更新）'!A:H,2,0)</f>
        <v>PURE ONE STATION 5 PRO</v>
      </c>
      <c r="G1534" s="28" t="str">
        <f>VLOOKUP(B1534,'大货清单（不定期按GOMS更新）'!A:I,9,FALSE)</f>
        <v>6971745580796</v>
      </c>
      <c r="H1534" s="27" t="str">
        <f>VLOOKUP(B1534,'大货清单（不定期按GOMS更新）'!A:H,7,0)</f>
        <v>Grey</v>
      </c>
      <c r="I1534" s="27" t="str">
        <f>VLOOKUP(B1534,'大货清单（不定期按GOMS更新）'!A:F,6,FALSE)</f>
        <v>ACTIVE</v>
      </c>
      <c r="J1534" s="27" t="str">
        <f>VLOOKUP(B1534,'大货清单（不定期按GOMS更新）'!A:K,11,FALSE)</f>
        <v>11.3</v>
      </c>
      <c r="K1534" s="27" t="str">
        <f>VLOOKUP(B1534,'大货清单（不定期按GOMS更新）'!A:N,12,FALSE)</f>
        <v>747</v>
      </c>
      <c r="L1534" s="27" t="str">
        <f>VLOOKUP(B1534,'大货清单（不定期按GOMS更新）'!A:M,13,FALSE)</f>
        <v>383</v>
      </c>
      <c r="M1534" s="27" t="str">
        <f>VLOOKUP(B1534,'大货清单（不定期按GOMS更新）'!A:N,14,FALSE)</f>
        <v>331</v>
      </c>
      <c r="N1534" s="60" t="s">
        <v>10055</v>
      </c>
      <c r="O1534" s="27">
        <f>IFERROR(VLOOKUP(N1534,'散件迭代（不定期更新）'!C:J,8,FALSE),0)</f>
        <v>0</v>
      </c>
      <c r="P1534" s="27">
        <f>IFERROR(VLOOKUP(N1534,'散件（更新）'!B:H,3,FALSE),0)</f>
        <v>0</v>
      </c>
      <c r="Q1534" s="27" t="str">
        <f>VLOOKUP(N1534,'散件（更新）'!B:H,2,FALSE)</f>
        <v>114-24590100</v>
      </c>
      <c r="R1534" s="27" t="str">
        <f>VLOOKUP(N1534,'散件（更新）'!B:H,7,FALSE)</f>
        <v>Station Body</v>
      </c>
      <c r="S1534" s="27" t="str">
        <f>VLOOKUP(N1534,'散件（更新）'!B:E,4,FALSE)</f>
        <v>https://tineco-yxzt.oss-accelerate.aliyuncs.com/20250806/jishenzujian_1754450479149.jpg</v>
      </c>
      <c r="T1534" s="27" t="s">
        <v>8759</v>
      </c>
      <c r="U1534" s="28" t="str">
        <f>VLOOKUP(N1534,'散件（更新）'!B:G,6,FALSE)</f>
        <v>SP;ZB2459A-01;机身组件</v>
      </c>
      <c r="V1534" s="28">
        <f>VLOOKUP(N1534,'散件（更新）'!B:I,8,FALSE)</f>
        <v>6932485010578</v>
      </c>
    </row>
    <row r="1535" spans="1:22" ht="20.149999999999999" customHeight="1">
      <c r="A1535" s="57">
        <v>46169</v>
      </c>
      <c r="B1535" s="60" t="s">
        <v>11058</v>
      </c>
      <c r="C1535" s="27" t="str">
        <f>VLOOKUP(B1535,'大货清单（不定期按GOMS更新）'!A:H,8,0)</f>
        <v>107-25031001</v>
      </c>
      <c r="D1535" s="27" t="str">
        <f>VLOOKUP(B1535,'大货清单（不定期按GOMS更新）'!A:C,3,0)</f>
        <v>ZB2503J-01</v>
      </c>
      <c r="E1535" s="27" t="str">
        <f>VLOOKUP(B1535,'大货清单（不定期按GOMS更新）'!A:H,4,0)</f>
        <v>GB</v>
      </c>
      <c r="F1535" s="27" t="str">
        <f>VLOOKUP(B1535,'大货清单（不定期按GOMS更新）'!A:H,2,0)</f>
        <v>PURE ONE S30</v>
      </c>
      <c r="G1535" s="28">
        <f>VLOOKUP(B1535,'大货清单（不定期按GOMS更新）'!A:I,9,FALSE)</f>
        <v>6932485008636</v>
      </c>
      <c r="H1535" s="27" t="str">
        <f>VLOOKUP(B1535,'大货清单（不定期按GOMS更新）'!A:H,7,0)</f>
        <v>Black</v>
      </c>
      <c r="I1535" s="27" t="str">
        <f>VLOOKUP(B1535,'大货清单（不定期按GOMS更新）'!A:F,6,FALSE)</f>
        <v>ACTIVE</v>
      </c>
      <c r="J1535" s="27" t="str">
        <f>VLOOKUP(B1535,'大货清单（不定期按GOMS更新）'!A:K,11,FALSE)</f>
        <v>4.81</v>
      </c>
      <c r="K1535" s="27" t="str">
        <f>VLOOKUP(B1535,'大货清单（不定期按GOMS更新）'!A:N,12,FALSE)</f>
        <v>731</v>
      </c>
      <c r="L1535" s="27" t="str">
        <f>VLOOKUP(B1535,'大货清单（不定期按GOMS更新）'!A:M,13,FALSE)</f>
        <v>165</v>
      </c>
      <c r="M1535" s="27" t="str">
        <f>VLOOKUP(B1535,'大货清单（不定期按GOMS更新）'!A:N,14,FALSE)</f>
        <v>302</v>
      </c>
      <c r="N1535" s="60" t="s">
        <v>10309</v>
      </c>
      <c r="O1535" s="27">
        <f>IFERROR(VLOOKUP(N1535,'散件迭代（不定期更新）'!C:J,8,FALSE),0)</f>
        <v>0</v>
      </c>
      <c r="P1535" s="27">
        <f>IFERROR(VLOOKUP(N1535,'散件（更新）'!B:H,3,FALSE),0)</f>
        <v>0</v>
      </c>
      <c r="Q1535" s="27" t="str">
        <f>VLOOKUP(N1535,'散件（更新）'!B:H,2,FALSE)</f>
        <v>114-25030308</v>
      </c>
      <c r="R1535" s="27" t="str">
        <f>VLOOKUP(N1535,'散件（更新）'!B:H,7,FALSE)</f>
        <v>Dustbin</v>
      </c>
      <c r="S1535" s="27" t="str">
        <f>VLOOKUP(N1535,'散件（更新）'!B:E,4,FALSE)</f>
        <v>https://tineco-yxzt.oss-accelerate.aliyuncs.com/20250805/weixinjietu_20250804155418_1754360835207.png</v>
      </c>
      <c r="T1535" s="27" t="s">
        <v>8759</v>
      </c>
      <c r="U1535" s="28" t="str">
        <f>VLOOKUP(N1535,'散件（更新）'!B:G,6,FALSE)</f>
        <v>SP;ZB2503C-01;ZB2503C尘桶组件（不含滤棉及多锥）</v>
      </c>
      <c r="V1535" s="28">
        <f>VLOOKUP(N1535,'散件（更新）'!B:I,8,FALSE)</f>
        <v>6932485011483</v>
      </c>
    </row>
    <row r="1536" spans="1:22" ht="20.149999999999999" customHeight="1">
      <c r="A1536" s="57">
        <v>46169</v>
      </c>
      <c r="B1536" s="60" t="s">
        <v>11058</v>
      </c>
      <c r="C1536" s="27" t="str">
        <f>VLOOKUP(B1536,'大货清单（不定期按GOMS更新）'!A:H,8,0)</f>
        <v>107-25031001</v>
      </c>
      <c r="D1536" s="27" t="str">
        <f>VLOOKUP(B1536,'大货清单（不定期按GOMS更新）'!A:C,3,0)</f>
        <v>ZB2503J-01</v>
      </c>
      <c r="E1536" s="27" t="str">
        <f>VLOOKUP(B1536,'大货清单（不定期按GOMS更新）'!A:H,4,0)</f>
        <v>GB</v>
      </c>
      <c r="F1536" s="27" t="str">
        <f>VLOOKUP(B1536,'大货清单（不定期按GOMS更新）'!A:H,2,0)</f>
        <v>PURE ONE S30</v>
      </c>
      <c r="G1536" s="28">
        <f>VLOOKUP(B1536,'大货清单（不定期按GOMS更新）'!A:I,9,FALSE)</f>
        <v>6932485008636</v>
      </c>
      <c r="H1536" s="27" t="str">
        <f>VLOOKUP(B1536,'大货清单（不定期按GOMS更新）'!A:H,7,0)</f>
        <v>Black</v>
      </c>
      <c r="I1536" s="27" t="str">
        <f>VLOOKUP(B1536,'大货清单（不定期按GOMS更新）'!A:F,6,FALSE)</f>
        <v>ACTIVE</v>
      </c>
      <c r="J1536" s="27" t="str">
        <f>VLOOKUP(B1536,'大货清单（不定期按GOMS更新）'!A:K,11,FALSE)</f>
        <v>4.81</v>
      </c>
      <c r="K1536" s="27" t="str">
        <f>VLOOKUP(B1536,'大货清单（不定期按GOMS更新）'!A:N,12,FALSE)</f>
        <v>731</v>
      </c>
      <c r="L1536" s="27" t="str">
        <f>VLOOKUP(B1536,'大货清单（不定期按GOMS更新）'!A:M,13,FALSE)</f>
        <v>165</v>
      </c>
      <c r="M1536" s="27" t="str">
        <f>VLOOKUP(B1536,'大货清单（不定期按GOMS更新）'!A:N,14,FALSE)</f>
        <v>302</v>
      </c>
      <c r="N1536" s="60" t="s">
        <v>10086</v>
      </c>
      <c r="O1536" s="27">
        <f>IFERROR(VLOOKUP(N1536,'散件迭代（不定期更新）'!C:J,8,FALSE),0)</f>
        <v>0</v>
      </c>
      <c r="P1536" s="27">
        <f>IFERROR(VLOOKUP(N1536,'散件（更新）'!B:H,3,FALSE),0)</f>
        <v>0</v>
      </c>
      <c r="Q1536" s="27" t="str">
        <f>VLOOKUP(N1536,'散件（更新）'!B:H,2,FALSE)</f>
        <v>114-25030307</v>
      </c>
      <c r="R1536" s="27" t="str">
        <f>VLOOKUP(N1536,'散件（更新）'!B:H,7,FALSE)</f>
        <v>Main Body</v>
      </c>
      <c r="S1536" s="27" t="str">
        <f>VLOOKUP(N1536,'散件（更新）'!B:E,4,FALSE)</f>
        <v>https://tineco-yxzt.oss-accelerate.aliyuncs.com/20250805/weixinjietu_20250804155308_1754360768439.png</v>
      </c>
      <c r="T1536" s="27" t="s">
        <v>8759</v>
      </c>
      <c r="U1536" s="28" t="str">
        <f>VLOOKUP(N1536,'散件（更新）'!B:G,6,FALSE)</f>
        <v>SP;ZB2503C-01;ZB2503C手持单体组件（无尘桶/HEPA/电池包）</v>
      </c>
      <c r="V1536" s="28">
        <f>VLOOKUP(N1536,'散件（更新）'!B:I,8,FALSE)</f>
        <v>6932485011476</v>
      </c>
    </row>
    <row r="1537" spans="1:22" ht="20.149999999999999" customHeight="1">
      <c r="A1537" s="57">
        <v>46169</v>
      </c>
      <c r="B1537" s="60" t="s">
        <v>11058</v>
      </c>
      <c r="C1537" s="27" t="str">
        <f>VLOOKUP(B1537,'大货清单（不定期按GOMS更新）'!A:H,8,0)</f>
        <v>107-25031001</v>
      </c>
      <c r="D1537" s="27" t="str">
        <f>VLOOKUP(B1537,'大货清单（不定期按GOMS更新）'!A:C,3,0)</f>
        <v>ZB2503J-01</v>
      </c>
      <c r="E1537" s="27" t="str">
        <f>VLOOKUP(B1537,'大货清单（不定期按GOMS更新）'!A:H,4,0)</f>
        <v>GB</v>
      </c>
      <c r="F1537" s="27" t="str">
        <f>VLOOKUP(B1537,'大货清单（不定期按GOMS更新）'!A:H,2,0)</f>
        <v>PURE ONE S30</v>
      </c>
      <c r="G1537" s="28">
        <f>VLOOKUP(B1537,'大货清单（不定期按GOMS更新）'!A:I,9,FALSE)</f>
        <v>6932485008636</v>
      </c>
      <c r="H1537" s="27" t="str">
        <f>VLOOKUP(B1537,'大货清单（不定期按GOMS更新）'!A:H,7,0)</f>
        <v>Black</v>
      </c>
      <c r="I1537" s="27" t="str">
        <f>VLOOKUP(B1537,'大货清单（不定期按GOMS更新）'!A:F,6,FALSE)</f>
        <v>ACTIVE</v>
      </c>
      <c r="J1537" s="27" t="str">
        <f>VLOOKUP(B1537,'大货清单（不定期按GOMS更新）'!A:K,11,FALSE)</f>
        <v>4.81</v>
      </c>
      <c r="K1537" s="27" t="str">
        <f>VLOOKUP(B1537,'大货清单（不定期按GOMS更新）'!A:N,12,FALSE)</f>
        <v>731</v>
      </c>
      <c r="L1537" s="27" t="str">
        <f>VLOOKUP(B1537,'大货清单（不定期按GOMS更新）'!A:M,13,FALSE)</f>
        <v>165</v>
      </c>
      <c r="M1537" s="27" t="str">
        <f>VLOOKUP(B1537,'大货清单（不定期按GOMS更新）'!A:N,14,FALSE)</f>
        <v>302</v>
      </c>
      <c r="N1537" s="60" t="s">
        <v>4996</v>
      </c>
      <c r="O1537" s="27">
        <f>IFERROR(VLOOKUP(N1537,'散件迭代（不定期更新）'!C:J,8,FALSE),0)</f>
        <v>0</v>
      </c>
      <c r="P1537" s="27" t="str">
        <f>IFERROR(VLOOKUP(N1537,'散件（更新）'!B:H,3,FALSE),0)</f>
        <v>/</v>
      </c>
      <c r="Q1537" s="27" t="str">
        <f>VLOOKUP(N1537,'散件（更新）'!B:H,2,FALSE)</f>
        <v>114-23420407</v>
      </c>
      <c r="R1537" s="27" t="str">
        <f>VLOOKUP(N1537,'散件（更新）'!B:H,7,FALSE)</f>
        <v>Carpet Brush</v>
      </c>
      <c r="S1537" s="27">
        <f>VLOOKUP(N1537,'散件（更新）'!B:E,4,FALSE)</f>
        <v>0</v>
      </c>
      <c r="T1537" s="27" t="s">
        <v>8759</v>
      </c>
      <c r="U1537" s="28" t="str">
        <f>VLOOKUP(N1537,'散件（更新）'!B:G,6,FALSE)</f>
        <v>AA2346B地毯刷组件轻智能款</v>
      </c>
      <c r="V1537" s="28" t="str">
        <f>VLOOKUP(N1537,'散件（更新）'!B:I,8,FALSE)</f>
        <v>6974950108489</v>
      </c>
    </row>
    <row r="1538" spans="1:22" ht="20.149999999999999" customHeight="1">
      <c r="A1538" s="57">
        <v>46169</v>
      </c>
      <c r="B1538" s="60" t="s">
        <v>11037</v>
      </c>
      <c r="C1538" s="27" t="str">
        <f>VLOOKUP(B1538,'大货清单（不定期按GOMS更新）'!A:H,8,0)</f>
        <v>107-25031101</v>
      </c>
      <c r="D1538" s="27" t="str">
        <f>VLOOKUP(B1538,'大货清单（不定期按GOMS更新）'!A:C,3,0)</f>
        <v>ZB2503K-01</v>
      </c>
      <c r="E1538" s="27" t="str">
        <f>VLOOKUP(B1538,'大货清单（不定期按GOMS更新）'!A:H,4,0)</f>
        <v>PL</v>
      </c>
      <c r="F1538" s="27" t="str">
        <f>VLOOKUP(B1538,'大货清单（不定期按GOMS更新）'!A:H,2,0)</f>
        <v>PURE ONE S30</v>
      </c>
      <c r="G1538" s="28">
        <f>VLOOKUP(B1538,'大货清单（不定期按GOMS更新）'!A:I,9,FALSE)</f>
        <v>6932485008643</v>
      </c>
      <c r="H1538" s="27" t="str">
        <f>VLOOKUP(B1538,'大货清单（不定期按GOMS更新）'!A:H,7,0)</f>
        <v>Black</v>
      </c>
      <c r="I1538" s="27" t="str">
        <f>VLOOKUP(B1538,'大货清单（不定期按GOMS更新）'!A:F,6,FALSE)</f>
        <v>ACTIVE</v>
      </c>
      <c r="J1538" s="27" t="str">
        <f>VLOOKUP(B1538,'大货清单（不定期按GOMS更新）'!A:K,11,FALSE)</f>
        <v>4.81</v>
      </c>
      <c r="K1538" s="27" t="str">
        <f>VLOOKUP(B1538,'大货清单（不定期按GOMS更新）'!A:N,12,FALSE)</f>
        <v>731</v>
      </c>
      <c r="L1538" s="27" t="str">
        <f>VLOOKUP(B1538,'大货清单（不定期按GOMS更新）'!A:M,13,FALSE)</f>
        <v>165</v>
      </c>
      <c r="M1538" s="27" t="str">
        <f>VLOOKUP(B1538,'大货清单（不定期按GOMS更新）'!A:N,14,FALSE)</f>
        <v>302</v>
      </c>
      <c r="N1538" s="60" t="s">
        <v>10309</v>
      </c>
      <c r="O1538" s="27">
        <f>IFERROR(VLOOKUP(N1538,'散件迭代（不定期更新）'!C:J,8,FALSE),0)</f>
        <v>0</v>
      </c>
      <c r="P1538" s="27">
        <f>IFERROR(VLOOKUP(N1538,'散件（更新）'!B:H,3,FALSE),0)</f>
        <v>0</v>
      </c>
      <c r="Q1538" s="27" t="str">
        <f>VLOOKUP(N1538,'散件（更新）'!B:H,2,FALSE)</f>
        <v>114-25030308</v>
      </c>
      <c r="R1538" s="27" t="str">
        <f>VLOOKUP(N1538,'散件（更新）'!B:H,7,FALSE)</f>
        <v>Dustbin</v>
      </c>
      <c r="S1538" s="27" t="str">
        <f>VLOOKUP(N1538,'散件（更新）'!B:E,4,FALSE)</f>
        <v>https://tineco-yxzt.oss-accelerate.aliyuncs.com/20250805/weixinjietu_20250804155418_1754360835207.png</v>
      </c>
      <c r="T1538" s="27" t="s">
        <v>8759</v>
      </c>
      <c r="U1538" s="28" t="str">
        <f>VLOOKUP(N1538,'散件（更新）'!B:G,6,FALSE)</f>
        <v>SP;ZB2503C-01;ZB2503C尘桶组件（不含滤棉及多锥）</v>
      </c>
      <c r="V1538" s="28">
        <f>VLOOKUP(N1538,'散件（更新）'!B:I,8,FALSE)</f>
        <v>6932485011483</v>
      </c>
    </row>
    <row r="1539" spans="1:22" ht="20.149999999999999" customHeight="1">
      <c r="A1539" s="57">
        <v>46169</v>
      </c>
      <c r="B1539" s="60" t="s">
        <v>11037</v>
      </c>
      <c r="C1539" s="27" t="str">
        <f>VLOOKUP(B1539,'大货清单（不定期按GOMS更新）'!A:H,8,0)</f>
        <v>107-25031101</v>
      </c>
      <c r="D1539" s="27" t="str">
        <f>VLOOKUP(B1539,'大货清单（不定期按GOMS更新）'!A:C,3,0)</f>
        <v>ZB2503K-01</v>
      </c>
      <c r="E1539" s="27" t="str">
        <f>VLOOKUP(B1539,'大货清单（不定期按GOMS更新）'!A:H,4,0)</f>
        <v>PL</v>
      </c>
      <c r="F1539" s="27" t="str">
        <f>VLOOKUP(B1539,'大货清单（不定期按GOMS更新）'!A:H,2,0)</f>
        <v>PURE ONE S30</v>
      </c>
      <c r="G1539" s="28">
        <f>VLOOKUP(B1539,'大货清单（不定期按GOMS更新）'!A:I,9,FALSE)</f>
        <v>6932485008643</v>
      </c>
      <c r="H1539" s="27" t="str">
        <f>VLOOKUP(B1539,'大货清单（不定期按GOMS更新）'!A:H,7,0)</f>
        <v>Black</v>
      </c>
      <c r="I1539" s="27" t="str">
        <f>VLOOKUP(B1539,'大货清单（不定期按GOMS更新）'!A:F,6,FALSE)</f>
        <v>ACTIVE</v>
      </c>
      <c r="J1539" s="27" t="str">
        <f>VLOOKUP(B1539,'大货清单（不定期按GOMS更新）'!A:K,11,FALSE)</f>
        <v>4.81</v>
      </c>
      <c r="K1539" s="27" t="str">
        <f>VLOOKUP(B1539,'大货清单（不定期按GOMS更新）'!A:N,12,FALSE)</f>
        <v>731</v>
      </c>
      <c r="L1539" s="27" t="str">
        <f>VLOOKUP(B1539,'大货清单（不定期按GOMS更新）'!A:M,13,FALSE)</f>
        <v>165</v>
      </c>
      <c r="M1539" s="27" t="str">
        <f>VLOOKUP(B1539,'大货清单（不定期按GOMS更新）'!A:N,14,FALSE)</f>
        <v>302</v>
      </c>
      <c r="N1539" s="60" t="s">
        <v>10086</v>
      </c>
      <c r="O1539" s="27">
        <f>IFERROR(VLOOKUP(N1539,'散件迭代（不定期更新）'!C:J,8,FALSE),0)</f>
        <v>0</v>
      </c>
      <c r="P1539" s="27">
        <f>IFERROR(VLOOKUP(N1539,'散件（更新）'!B:H,3,FALSE),0)</f>
        <v>0</v>
      </c>
      <c r="Q1539" s="27" t="str">
        <f>VLOOKUP(N1539,'散件（更新）'!B:H,2,FALSE)</f>
        <v>114-25030307</v>
      </c>
      <c r="R1539" s="27" t="str">
        <f>VLOOKUP(N1539,'散件（更新）'!B:H,7,FALSE)</f>
        <v>Main Body</v>
      </c>
      <c r="S1539" s="27" t="str">
        <f>VLOOKUP(N1539,'散件（更新）'!B:E,4,FALSE)</f>
        <v>https://tineco-yxzt.oss-accelerate.aliyuncs.com/20250805/weixinjietu_20250804155308_1754360768439.png</v>
      </c>
      <c r="T1539" s="27" t="s">
        <v>8759</v>
      </c>
      <c r="U1539" s="28" t="str">
        <f>VLOOKUP(N1539,'散件（更新）'!B:G,6,FALSE)</f>
        <v>SP;ZB2503C-01;ZB2503C手持单体组件（无尘桶/HEPA/电池包）</v>
      </c>
      <c r="V1539" s="28">
        <f>VLOOKUP(N1539,'散件（更新）'!B:I,8,FALSE)</f>
        <v>6932485011476</v>
      </c>
    </row>
    <row r="1540" spans="1:22" ht="20.149999999999999" customHeight="1">
      <c r="A1540" s="57">
        <v>46169</v>
      </c>
      <c r="B1540" s="60" t="s">
        <v>11066</v>
      </c>
      <c r="C1540" s="27" t="str">
        <f>VLOOKUP(B1540,'大货清单（不定期按GOMS更新）'!A:H,8,0)</f>
        <v>107-25120001</v>
      </c>
      <c r="D1540" s="27" t="str">
        <f>VLOOKUP(B1540,'大货清单（不定期按GOMS更新）'!A:C,3,0)</f>
        <v>ZB2512-01</v>
      </c>
      <c r="E1540" s="27" t="str">
        <f>VLOOKUP(B1540,'大货清单（不定期按GOMS更新）'!A:H,4,0)</f>
        <v>DE</v>
      </c>
      <c r="F1540" s="27" t="str">
        <f>VLOOKUP(B1540,'大货清单（不定期按GOMS更新）'!A:H,2,0)</f>
        <v>PURE ONE S30 Pro</v>
      </c>
      <c r="G1540" s="28">
        <f>VLOOKUP(B1540,'大货清单（不定期按GOMS更新）'!A:I,9,FALSE)</f>
        <v>6932485008667</v>
      </c>
      <c r="H1540" s="27" t="str">
        <f>VLOOKUP(B1540,'大货清单（不定期按GOMS更新）'!A:H,7,0)</f>
        <v>Black</v>
      </c>
      <c r="I1540" s="27" t="str">
        <f>VLOOKUP(B1540,'大货清单（不定期按GOMS更新）'!A:F,6,FALSE)</f>
        <v>ACTIVE</v>
      </c>
      <c r="J1540" s="27" t="str">
        <f>VLOOKUP(B1540,'大货清单（不定期按GOMS更新）'!A:K,11,FALSE)</f>
        <v>5.6</v>
      </c>
      <c r="K1540" s="27" t="str">
        <f>VLOOKUP(B1540,'大货清单（不定期按GOMS更新）'!A:N,12,FALSE)</f>
        <v>731</v>
      </c>
      <c r="L1540" s="27" t="str">
        <f>VLOOKUP(B1540,'大货清单（不定期按GOMS更新）'!A:M,13,FALSE)</f>
        <v>165</v>
      </c>
      <c r="M1540" s="27" t="str">
        <f>VLOOKUP(B1540,'大货清单（不定期按GOMS更新）'!A:N,14,FALSE)</f>
        <v>302</v>
      </c>
      <c r="N1540" s="60" t="s">
        <v>10309</v>
      </c>
      <c r="O1540" s="27">
        <f>IFERROR(VLOOKUP(N1540,'散件迭代（不定期更新）'!C:J,8,FALSE),0)</f>
        <v>0</v>
      </c>
      <c r="P1540" s="27">
        <f>IFERROR(VLOOKUP(N1540,'散件（更新）'!B:H,3,FALSE),0)</f>
        <v>0</v>
      </c>
      <c r="Q1540" s="27" t="str">
        <f>VLOOKUP(N1540,'散件（更新）'!B:H,2,FALSE)</f>
        <v>114-25030308</v>
      </c>
      <c r="R1540" s="27" t="str">
        <f>VLOOKUP(N1540,'散件（更新）'!B:H,7,FALSE)</f>
        <v>Dustbin</v>
      </c>
      <c r="S1540" s="27" t="str">
        <f>VLOOKUP(N1540,'散件（更新）'!B:E,4,FALSE)</f>
        <v>https://tineco-yxzt.oss-accelerate.aliyuncs.com/20250805/weixinjietu_20250804155418_1754360835207.png</v>
      </c>
      <c r="T1540" s="27" t="s">
        <v>8759</v>
      </c>
      <c r="U1540" s="28" t="str">
        <f>VLOOKUP(N1540,'散件（更新）'!B:G,6,FALSE)</f>
        <v>SP;ZB2503C-01;ZB2503C尘桶组件（不含滤棉及多锥）</v>
      </c>
      <c r="V1540" s="28">
        <f>VLOOKUP(N1540,'散件（更新）'!B:I,8,FALSE)</f>
        <v>6932485011483</v>
      </c>
    </row>
    <row r="1541" spans="1:22" ht="20.149999999999999" customHeight="1">
      <c r="A1541" s="57">
        <v>46169</v>
      </c>
      <c r="B1541" s="60" t="s">
        <v>11066</v>
      </c>
      <c r="C1541" s="27" t="str">
        <f>VLOOKUP(B1541,'大货清单（不定期按GOMS更新）'!A:H,8,0)</f>
        <v>107-25120001</v>
      </c>
      <c r="D1541" s="27" t="str">
        <f>VLOOKUP(B1541,'大货清单（不定期按GOMS更新）'!A:C,3,0)</f>
        <v>ZB2512-01</v>
      </c>
      <c r="E1541" s="27" t="str">
        <f>VLOOKUP(B1541,'大货清单（不定期按GOMS更新）'!A:H,4,0)</f>
        <v>DE</v>
      </c>
      <c r="F1541" s="27" t="str">
        <f>VLOOKUP(B1541,'大货清单（不定期按GOMS更新）'!A:H,2,0)</f>
        <v>PURE ONE S30 Pro</v>
      </c>
      <c r="G1541" s="28">
        <f>VLOOKUP(B1541,'大货清单（不定期按GOMS更新）'!A:I,9,FALSE)</f>
        <v>6932485008667</v>
      </c>
      <c r="H1541" s="27" t="str">
        <f>VLOOKUP(B1541,'大货清单（不定期按GOMS更新）'!A:H,7,0)</f>
        <v>Black</v>
      </c>
      <c r="I1541" s="27" t="str">
        <f>VLOOKUP(B1541,'大货清单（不定期按GOMS更新）'!A:F,6,FALSE)</f>
        <v>ACTIVE</v>
      </c>
      <c r="J1541" s="27" t="str">
        <f>VLOOKUP(B1541,'大货清单（不定期按GOMS更新）'!A:K,11,FALSE)</f>
        <v>5.6</v>
      </c>
      <c r="K1541" s="27" t="str">
        <f>VLOOKUP(B1541,'大货清单（不定期按GOMS更新）'!A:N,12,FALSE)</f>
        <v>731</v>
      </c>
      <c r="L1541" s="27" t="str">
        <f>VLOOKUP(B1541,'大货清单（不定期按GOMS更新）'!A:M,13,FALSE)</f>
        <v>165</v>
      </c>
      <c r="M1541" s="27" t="str">
        <f>VLOOKUP(B1541,'大货清单（不定期按GOMS更新）'!A:N,14,FALSE)</f>
        <v>302</v>
      </c>
      <c r="N1541" s="60" t="s">
        <v>10281</v>
      </c>
      <c r="O1541" s="27">
        <f>IFERROR(VLOOKUP(N1541,'散件迭代（不定期更新）'!C:J,8,FALSE),0)</f>
        <v>0</v>
      </c>
      <c r="P1541" s="27">
        <f>IFERROR(VLOOKUP(N1541,'散件（更新）'!B:H,3,FALSE),0)</f>
        <v>0</v>
      </c>
      <c r="Q1541" s="27" t="str">
        <f>VLOOKUP(N1541,'散件（更新）'!B:H,2,FALSE)</f>
        <v>114-25120003</v>
      </c>
      <c r="R1541" s="27" t="str">
        <f>VLOOKUP(N1541,'散件（更新）'!B:H,7,FALSE)</f>
        <v>Main Body</v>
      </c>
      <c r="S1541" s="27" t="str">
        <f>VLOOKUP(N1541,'散件（更新）'!B:E,4,FALSE)</f>
        <v>https://tineco-yxzt.oss-accelerate.aliyuncs.com/20250805/weixinjietu_20250804155308_1754361138100.png</v>
      </c>
      <c r="T1541" s="27" t="s">
        <v>8759</v>
      </c>
      <c r="U1541" s="28" t="str">
        <f>VLOOKUP(N1541,'散件（更新）'!B:G,6,FALSE)</f>
        <v>SP;ZB2512-01;ZB2512手持单体组件（无尘桶/HEPA/电池包）</v>
      </c>
      <c r="V1541" s="28">
        <f>VLOOKUP(N1541,'散件（更新）'!B:I,8,FALSE)</f>
        <v>6932485011513</v>
      </c>
    </row>
    <row r="1542" spans="1:22" ht="20.149999999999999" customHeight="1">
      <c r="A1542" s="57">
        <v>46169</v>
      </c>
      <c r="B1542" s="60" t="s">
        <v>13713</v>
      </c>
      <c r="C1542" s="27" t="str">
        <f>VLOOKUP(B1542,'大货清单（不定期按GOMS更新）'!A:H,8,0)</f>
        <v>107-24510402</v>
      </c>
      <c r="D1542" s="27" t="str">
        <f>VLOOKUP(B1542,'大货清单（不定期按GOMS更新）'!A:C,3,0)</f>
        <v>ZB2451D-02</v>
      </c>
      <c r="E1542" s="27" t="str">
        <f>VLOOKUP(B1542,'大货清单（不定期按GOMS更新）'!A:H,4,0)</f>
        <v>DE,FR,IT,ES,PL,SE,NL,BE</v>
      </c>
      <c r="F1542" s="27" t="str">
        <f>VLOOKUP(B1542,'大货清单（不定期按GOMS更新）'!A:H,2,0)</f>
        <v>PUR ONE S70</v>
      </c>
      <c r="G1542" s="28">
        <f>VLOOKUP(B1542,'大货清单（不定期按GOMS更新）'!A:I,9,FALSE)</f>
        <v>6932485017744</v>
      </c>
      <c r="H1542" s="27" t="str">
        <f>VLOOKUP(B1542,'大货清单（不定期按GOMS更新）'!A:H,7,0)</f>
        <v>Orange &amp; Blue</v>
      </c>
      <c r="I1542" s="27" t="str">
        <f>VLOOKUP(B1542,'大货清单（不定期按GOMS更新）'!A:F,6,FALSE)</f>
        <v>ACTIVE</v>
      </c>
      <c r="J1542" s="27" t="str">
        <f>VLOOKUP(B1542,'大货清单（不定期按GOMS更新）'!A:K,11,FALSE)</f>
        <v>8.6</v>
      </c>
      <c r="K1542" s="27" t="str">
        <f>VLOOKUP(B1542,'大货清单（不定期按GOMS更新）'!A:N,12,FALSE)</f>
        <v>764</v>
      </c>
      <c r="L1542" s="27" t="str">
        <f>VLOOKUP(B1542,'大货清单（不定期按GOMS更新）'!A:M,13,FALSE)</f>
        <v>231</v>
      </c>
      <c r="M1542" s="27" t="str">
        <f>VLOOKUP(B1542,'大货清单（不定期按GOMS更新）'!A:N,14,FALSE)</f>
        <v>349</v>
      </c>
      <c r="N1542" s="60" t="s">
        <v>9959</v>
      </c>
      <c r="O1542" s="27">
        <f>IFERROR(VLOOKUP(N1542,'散件迭代（不定期更新）'!C:J,8,FALSE),0)</f>
        <v>0</v>
      </c>
      <c r="P1542" s="27">
        <f>IFERROR(VLOOKUP(N1542,'散件（更新）'!B:H,3,FALSE),0)</f>
        <v>0</v>
      </c>
      <c r="Q1542" s="27" t="str">
        <f>VLOOKUP(N1542,'散件（更新）'!B:H,2,FALSE)</f>
        <v>114-24510422</v>
      </c>
      <c r="R1542" s="27" t="str">
        <f>VLOOKUP(N1542,'散件（更新）'!B:H,7,FALSE)</f>
        <v>Dustbin</v>
      </c>
      <c r="S1542" s="27" t="str">
        <f>VLOOKUP(N1542,'散件（更新）'!B:E,4,FALSE)</f>
        <v>https://tineco-yxzt.oss-accelerate.aliyuncs.com/20250805/weixinjietu_20250804155418_1754360480483.png</v>
      </c>
      <c r="T1542" s="27" t="s">
        <v>8759</v>
      </c>
      <c r="U1542" s="28" t="str">
        <f>VLOOKUP(N1542,'散件（更新）'!B:G,6,FALSE)</f>
        <v>SP;ZB2451D-02;ZB2451D尘桶组件（无滤棉及多锥)</v>
      </c>
      <c r="V1542" s="28">
        <f>VLOOKUP(N1542,'散件（更新）'!B:I,8,FALSE)</f>
        <v>6932485011445</v>
      </c>
    </row>
    <row r="1543" spans="1:22" ht="20.149999999999999" customHeight="1">
      <c r="A1543" s="57">
        <v>46169</v>
      </c>
      <c r="B1543" s="59" t="s">
        <v>13713</v>
      </c>
      <c r="C1543" s="27" t="str">
        <f>VLOOKUP(B1543,'大货清单（不定期按GOMS更新）'!A:H,8,0)</f>
        <v>107-24510402</v>
      </c>
      <c r="D1543" s="27" t="str">
        <f>VLOOKUP(B1543,'大货清单（不定期按GOMS更新）'!A:C,3,0)</f>
        <v>ZB2451D-02</v>
      </c>
      <c r="E1543" s="27" t="str">
        <f>VLOOKUP(B1543,'大货清单（不定期按GOMS更新）'!A:H,4,0)</f>
        <v>DE,FR,IT,ES,PL,SE,NL,BE</v>
      </c>
      <c r="F1543" s="27" t="str">
        <f>VLOOKUP(B1543,'大货清单（不定期按GOMS更新）'!A:H,2,0)</f>
        <v>PUR ONE S70</v>
      </c>
      <c r="G1543" s="28">
        <f>VLOOKUP(B1543,'大货清单（不定期按GOMS更新）'!A:I,9,FALSE)</f>
        <v>6932485017744</v>
      </c>
      <c r="H1543" s="27" t="str">
        <f>VLOOKUP(B1543,'大货清单（不定期按GOMS更新）'!A:H,7,0)</f>
        <v>Orange &amp; Blue</v>
      </c>
      <c r="I1543" s="27" t="str">
        <f>VLOOKUP(B1543,'大货清单（不定期按GOMS更新）'!A:F,6,FALSE)</f>
        <v>ACTIVE</v>
      </c>
      <c r="J1543" s="27" t="str">
        <f>VLOOKUP(B1543,'大货清单（不定期按GOMS更新）'!A:K,11,FALSE)</f>
        <v>8.6</v>
      </c>
      <c r="K1543" s="27" t="str">
        <f>VLOOKUP(B1543,'大货清单（不定期按GOMS更新）'!A:N,12,FALSE)</f>
        <v>764</v>
      </c>
      <c r="L1543" s="27" t="str">
        <f>VLOOKUP(B1543,'大货清单（不定期按GOMS更新）'!A:M,13,FALSE)</f>
        <v>231</v>
      </c>
      <c r="M1543" s="27" t="str">
        <f>VLOOKUP(B1543,'大货清单（不定期按GOMS更新）'!A:N,14,FALSE)</f>
        <v>349</v>
      </c>
      <c r="N1543" s="59" t="s">
        <v>10149</v>
      </c>
      <c r="O1543" s="27">
        <f>IFERROR(VLOOKUP(N1543,'散件迭代（不定期更新）'!C:J,8,FALSE),0)</f>
        <v>0</v>
      </c>
      <c r="P1543" s="27">
        <f>IFERROR(VLOOKUP(N1543,'散件（更新）'!B:H,3,FALSE),0)</f>
        <v>0</v>
      </c>
      <c r="Q1543" s="27" t="str">
        <f>VLOOKUP(N1543,'散件（更新）'!B:H,2,FALSE)</f>
        <v>114-24510421</v>
      </c>
      <c r="R1543" s="27" t="str">
        <f>VLOOKUP(N1543,'散件（更新）'!B:H,7,FALSE)</f>
        <v>Main Body</v>
      </c>
      <c r="S1543" s="27" t="str">
        <f>VLOOKUP(N1543,'散件（更新）'!B:E,4,FALSE)</f>
        <v>https://tineco-yxzt.oss-accelerate.aliyuncs.com/20250805/weixinjietu_20250804155308_1754360407170.png</v>
      </c>
      <c r="T1543" s="27" t="s">
        <v>8759</v>
      </c>
      <c r="U1543" s="28" t="str">
        <f>VLOOKUP(N1543,'散件（更新）'!B:G,6,FALSE)</f>
        <v>SP;ZB2451D-02;ZB2451D手持单体组件（无尘桶/HEPA/电池包）</v>
      </c>
      <c r="V1543" s="28">
        <f>VLOOKUP(N1543,'散件（更新）'!B:I,8,FALSE)</f>
        <v>6932485011438</v>
      </c>
    </row>
    <row r="1544" spans="1:22" ht="20.149999999999999" customHeight="1">
      <c r="A1544" s="57">
        <v>46169</v>
      </c>
      <c r="B1544" s="59" t="s">
        <v>11054</v>
      </c>
      <c r="C1544" s="27" t="str">
        <f>VLOOKUP(B1544,'大货清单（不定期按GOMS更新）'!A:H,8,0)</f>
        <v>107-25030301</v>
      </c>
      <c r="D1544" s="27" t="str">
        <f>VLOOKUP(B1544,'大货清单（不定期按GOMS更新）'!A:C,3,0)</f>
        <v>ZB2503C-01</v>
      </c>
      <c r="E1544" s="27" t="str">
        <f>VLOOKUP(B1544,'大货清单（不定期按GOMS更新）'!A:H,4,0)</f>
        <v>DE,FR,IT,ES,SE,PL,NL,BE</v>
      </c>
      <c r="F1544" s="27" t="str">
        <f>VLOOKUP(B1544,'大货清单（不定期按GOMS更新）'!A:H,2,0)</f>
        <v>PURE ONE S30</v>
      </c>
      <c r="G1544" s="28">
        <f>VLOOKUP(B1544,'大货清单（不定期按GOMS更新）'!A:I,9,FALSE)</f>
        <v>6932485008629</v>
      </c>
      <c r="H1544" s="27" t="str">
        <f>VLOOKUP(B1544,'大货清单（不定期按GOMS更新）'!A:H,7,0)</f>
        <v>Black</v>
      </c>
      <c r="I1544" s="27" t="str">
        <f>VLOOKUP(B1544,'大货清单（不定期按GOMS更新）'!A:F,6,FALSE)</f>
        <v>ACTIVE</v>
      </c>
      <c r="J1544" s="27" t="str">
        <f>VLOOKUP(B1544,'大货清单（不定期按GOMS更新）'!A:K,11,FALSE)</f>
        <v>4.81</v>
      </c>
      <c r="K1544" s="27" t="str">
        <f>VLOOKUP(B1544,'大货清单（不定期按GOMS更新）'!A:N,12,FALSE)</f>
        <v>731</v>
      </c>
      <c r="L1544" s="27" t="str">
        <f>VLOOKUP(B1544,'大货清单（不定期按GOMS更新）'!A:M,13,FALSE)</f>
        <v>165</v>
      </c>
      <c r="M1544" s="27" t="str">
        <f>VLOOKUP(B1544,'大货清单（不定期按GOMS更新）'!A:N,14,FALSE)</f>
        <v>302</v>
      </c>
      <c r="N1544" s="59" t="s">
        <v>10309</v>
      </c>
      <c r="O1544" s="27">
        <f>IFERROR(VLOOKUP(N1544,'散件迭代（不定期更新）'!C:J,8,FALSE),0)</f>
        <v>0</v>
      </c>
      <c r="P1544" s="27">
        <f>IFERROR(VLOOKUP(N1544,'散件（更新）'!B:H,3,FALSE),0)</f>
        <v>0</v>
      </c>
      <c r="Q1544" s="27" t="str">
        <f>VLOOKUP(N1544,'散件（更新）'!B:H,2,FALSE)</f>
        <v>114-25030308</v>
      </c>
      <c r="R1544" s="27" t="str">
        <f>VLOOKUP(N1544,'散件（更新）'!B:H,7,FALSE)</f>
        <v>Dustbin</v>
      </c>
      <c r="S1544" s="27" t="str">
        <f>VLOOKUP(N1544,'散件（更新）'!B:E,4,FALSE)</f>
        <v>https://tineco-yxzt.oss-accelerate.aliyuncs.com/20250805/weixinjietu_20250804155418_1754360835207.png</v>
      </c>
      <c r="T1544" s="27" t="s">
        <v>8759</v>
      </c>
      <c r="U1544" s="28" t="str">
        <f>VLOOKUP(N1544,'散件（更新）'!B:G,6,FALSE)</f>
        <v>SP;ZB2503C-01;ZB2503C尘桶组件（不含滤棉及多锥）</v>
      </c>
      <c r="V1544" s="28">
        <f>VLOOKUP(N1544,'散件（更新）'!B:I,8,FALSE)</f>
        <v>6932485011483</v>
      </c>
    </row>
    <row r="1545" spans="1:22" ht="20.149999999999999" customHeight="1">
      <c r="A1545" s="57">
        <v>46169</v>
      </c>
      <c r="B1545" s="59" t="s">
        <v>11054</v>
      </c>
      <c r="C1545" s="27" t="str">
        <f>VLOOKUP(B1545,'大货清单（不定期按GOMS更新）'!A:H,8,0)</f>
        <v>107-25030301</v>
      </c>
      <c r="D1545" s="27" t="str">
        <f>VLOOKUP(B1545,'大货清单（不定期按GOMS更新）'!A:C,3,0)</f>
        <v>ZB2503C-01</v>
      </c>
      <c r="E1545" s="27" t="str">
        <f>VLOOKUP(B1545,'大货清单（不定期按GOMS更新）'!A:H,4,0)</f>
        <v>DE,FR,IT,ES,SE,PL,NL,BE</v>
      </c>
      <c r="F1545" s="27" t="str">
        <f>VLOOKUP(B1545,'大货清单（不定期按GOMS更新）'!A:H,2,0)</f>
        <v>PURE ONE S30</v>
      </c>
      <c r="G1545" s="28">
        <f>VLOOKUP(B1545,'大货清单（不定期按GOMS更新）'!A:I,9,FALSE)</f>
        <v>6932485008629</v>
      </c>
      <c r="H1545" s="27" t="str">
        <f>VLOOKUP(B1545,'大货清单（不定期按GOMS更新）'!A:H,7,0)</f>
        <v>Black</v>
      </c>
      <c r="I1545" s="27" t="str">
        <f>VLOOKUP(B1545,'大货清单（不定期按GOMS更新）'!A:F,6,FALSE)</f>
        <v>ACTIVE</v>
      </c>
      <c r="J1545" s="27" t="str">
        <f>VLOOKUP(B1545,'大货清单（不定期按GOMS更新）'!A:K,11,FALSE)</f>
        <v>4.81</v>
      </c>
      <c r="K1545" s="27" t="str">
        <f>VLOOKUP(B1545,'大货清单（不定期按GOMS更新）'!A:N,12,FALSE)</f>
        <v>731</v>
      </c>
      <c r="L1545" s="27" t="str">
        <f>VLOOKUP(B1545,'大货清单（不定期按GOMS更新）'!A:M,13,FALSE)</f>
        <v>165</v>
      </c>
      <c r="M1545" s="27" t="str">
        <f>VLOOKUP(B1545,'大货清单（不定期按GOMS更新）'!A:N,14,FALSE)</f>
        <v>302</v>
      </c>
      <c r="N1545" s="59" t="s">
        <v>10086</v>
      </c>
      <c r="O1545" s="27">
        <f>IFERROR(VLOOKUP(N1545,'散件迭代（不定期更新）'!C:J,8,FALSE),0)</f>
        <v>0</v>
      </c>
      <c r="P1545" s="27">
        <f>IFERROR(VLOOKUP(N1545,'散件（更新）'!B:H,3,FALSE),0)</f>
        <v>0</v>
      </c>
      <c r="Q1545" s="27" t="str">
        <f>VLOOKUP(N1545,'散件（更新）'!B:H,2,FALSE)</f>
        <v>114-25030307</v>
      </c>
      <c r="R1545" s="27" t="str">
        <f>VLOOKUP(N1545,'散件（更新）'!B:H,7,FALSE)</f>
        <v>Main Body</v>
      </c>
      <c r="S1545" s="27" t="str">
        <f>VLOOKUP(N1545,'散件（更新）'!B:E,4,FALSE)</f>
        <v>https://tineco-yxzt.oss-accelerate.aliyuncs.com/20250805/weixinjietu_20250804155308_1754360768439.png</v>
      </c>
      <c r="T1545" s="27" t="s">
        <v>8759</v>
      </c>
      <c r="U1545" s="28" t="str">
        <f>VLOOKUP(N1545,'散件（更新）'!B:G,6,FALSE)</f>
        <v>SP;ZB2503C-01;ZB2503C手持单体组件（无尘桶/HEPA/电池包）</v>
      </c>
      <c r="V1545" s="28">
        <f>VLOOKUP(N1545,'散件（更新）'!B:I,8,FALSE)</f>
        <v>6932485011476</v>
      </c>
    </row>
    <row r="1546" spans="1:22" ht="20.149999999999999" customHeight="1">
      <c r="A1546" s="57">
        <v>46169</v>
      </c>
      <c r="B1546" s="59" t="s">
        <v>7409</v>
      </c>
      <c r="C1546" s="27" t="str">
        <f>VLOOKUP(B1546,'大货清单（不定期按GOMS更新）'!A:H,8,0)</f>
        <v>109-23480604</v>
      </c>
      <c r="D1546" s="27" t="str">
        <f>VLOOKUP(B1546,'大货清单（不定期按GOMS更新）'!A:C,3,0)</f>
        <v>CL2348F-04</v>
      </c>
      <c r="E1546" s="27" t="str">
        <f>VLOOKUP(B1546,'大货清单（不定期按GOMS更新）'!A:H,4,0)</f>
        <v>PL,DE,ES,FR,RO,GR,CZ,NL,LT,IT,HU,UA</v>
      </c>
      <c r="F1546" s="27" t="str">
        <f>VLOOKUP(B1546,'大货清单（不定期按GOMS更新）'!A:H,2,0)</f>
        <v>FLOOR ONE SWITCH S6 STRETCH PLUS</v>
      </c>
      <c r="G1546" s="28">
        <f>VLOOKUP(B1546,'大货清单（不定期按GOMS更新）'!A:I,9,FALSE)</f>
        <v>6932485002306</v>
      </c>
      <c r="H1546" s="27" t="str">
        <f>VLOOKUP(B1546,'大货清单（不定期按GOMS更新）'!A:H,7,0)</f>
        <v>WHITE&amp;BLACK</v>
      </c>
      <c r="I1546" s="27" t="str">
        <f>VLOOKUP(B1546,'大货清单（不定期按GOMS更新）'!A:F,6,FALSE)</f>
        <v>ACTIVE</v>
      </c>
      <c r="J1546" s="27" t="str">
        <f>VLOOKUP(B1546,'大货清单（不定期按GOMS更新）'!A:K,11,FALSE)</f>
        <v>12.9</v>
      </c>
      <c r="K1546" s="27" t="str">
        <f>VLOOKUP(B1546,'大货清单（不定期按GOMS更新）'!A:N,12,FALSE)</f>
        <v>850</v>
      </c>
      <c r="L1546" s="27" t="str">
        <f>VLOOKUP(B1546,'大货清单（不定期按GOMS更新）'!A:M,13,FALSE)</f>
        <v>332</v>
      </c>
      <c r="M1546" s="27" t="str">
        <f>VLOOKUP(B1546,'大货清单（不定期按GOMS更新）'!A:N,14,FALSE)</f>
        <v>318</v>
      </c>
      <c r="N1546" s="59" t="s">
        <v>9989</v>
      </c>
      <c r="O1546" s="27">
        <f>IFERROR(VLOOKUP(N1546,'散件迭代（不定期更新）'!C:J,8,FALSE),0)</f>
        <v>0</v>
      </c>
      <c r="P1546" s="27">
        <f>IFERROR(VLOOKUP(N1546,'散件（更新）'!B:H,3,FALSE),0)</f>
        <v>0</v>
      </c>
      <c r="Q1546" s="27" t="str">
        <f>VLOOKUP(N1546,'散件（更新）'!B:H,2,FALSE)</f>
        <v>114-23481300</v>
      </c>
      <c r="R1546" s="27" t="str">
        <f>VLOOKUP(N1546,'散件（更新）'!B:H,7,FALSE)</f>
        <v>HEPA &amp; Cover Assembly</v>
      </c>
      <c r="S1546" s="27" t="str">
        <f>VLOOKUP(N1546,'散件（更新）'!B:E,4,FALSE)</f>
        <v>https://tineco-yxzt.oss-accelerate.aliyuncs.com/20250620/weixinjietu_20250620144011_1750401707057.png</v>
      </c>
      <c r="T1546" s="27" t="s">
        <v>8759</v>
      </c>
      <c r="U1546" s="28" t="str">
        <f>VLOOKUP(N1546,'散件（更新）'!B:G,6,FALSE)</f>
        <v>SP;CL2348M-01;HEPA组件</v>
      </c>
      <c r="V1546" s="28">
        <f>VLOOKUP(N1546,'散件（更新）'!B:I,8,FALSE)</f>
        <v>6932485009060</v>
      </c>
    </row>
    <row r="1547" spans="1:22" ht="20.149999999999999" customHeight="1">
      <c r="A1547" s="57">
        <v>46169</v>
      </c>
      <c r="B1547" s="59" t="s">
        <v>11066</v>
      </c>
      <c r="C1547" s="27" t="str">
        <f>VLOOKUP(B1547,'大货清单（不定期按GOMS更新）'!A:H,8,0)</f>
        <v>107-25120001</v>
      </c>
      <c r="D1547" s="27" t="str">
        <f>VLOOKUP(B1547,'大货清单（不定期按GOMS更新）'!A:C,3,0)</f>
        <v>ZB2512-01</v>
      </c>
      <c r="E1547" s="27" t="str">
        <f>VLOOKUP(B1547,'大货清单（不定期按GOMS更新）'!A:H,4,0)</f>
        <v>DE</v>
      </c>
      <c r="F1547" s="27" t="str">
        <f>VLOOKUP(B1547,'大货清单（不定期按GOMS更新）'!A:H,2,0)</f>
        <v>PURE ONE S30 Pro</v>
      </c>
      <c r="G1547" s="28">
        <f>VLOOKUP(B1547,'大货清单（不定期按GOMS更新）'!A:I,9,FALSE)</f>
        <v>6932485008667</v>
      </c>
      <c r="H1547" s="27" t="str">
        <f>VLOOKUP(B1547,'大货清单（不定期按GOMS更新）'!A:H,7,0)</f>
        <v>Black</v>
      </c>
      <c r="I1547" s="27" t="str">
        <f>VLOOKUP(B1547,'大货清单（不定期按GOMS更新）'!A:F,6,FALSE)</f>
        <v>ACTIVE</v>
      </c>
      <c r="J1547" s="27" t="str">
        <f>VLOOKUP(B1547,'大货清单（不定期按GOMS更新）'!A:K,11,FALSE)</f>
        <v>5.6</v>
      </c>
      <c r="K1547" s="27" t="str">
        <f>VLOOKUP(B1547,'大货清单（不定期按GOMS更新）'!A:N,12,FALSE)</f>
        <v>731</v>
      </c>
      <c r="L1547" s="27" t="str">
        <f>VLOOKUP(B1547,'大货清单（不定期按GOMS更新）'!A:M,13,FALSE)</f>
        <v>165</v>
      </c>
      <c r="M1547" s="27" t="str">
        <f>VLOOKUP(B1547,'大货清单（不定期按GOMS更新）'!A:N,14,FALSE)</f>
        <v>302</v>
      </c>
      <c r="N1547" s="59" t="s">
        <v>10324</v>
      </c>
      <c r="O1547" s="27">
        <f>IFERROR(VLOOKUP(N1547,'散件迭代（不定期更新）'!C:J,8,FALSE),0)</f>
        <v>0</v>
      </c>
      <c r="P1547" s="27">
        <f>IFERROR(VLOOKUP(N1547,'散件（更新）'!B:H,3,FALSE),0)</f>
        <v>0</v>
      </c>
      <c r="Q1547" s="27" t="str">
        <f>VLOOKUP(N1547,'散件（更新）'!B:H,2,FALSE)</f>
        <v>114-25030301</v>
      </c>
      <c r="R1547" s="27" t="str">
        <f>VLOOKUP(N1547,'散件（更新）'!B:H,7,FALSE)</f>
        <v>Battery</v>
      </c>
      <c r="S1547" s="27" t="str">
        <f>VLOOKUP(N1547,'散件（更新）'!B:E,4,FALSE)</f>
        <v>https://tineco-yxzt.oss-accelerate.aliyuncs.com/20250731/weixinjietu_20250731102815_1753951574560.png</v>
      </c>
      <c r="T1547" s="27" t="s">
        <v>8759</v>
      </c>
      <c r="U1547" s="28" t="str">
        <f>VLOOKUP(N1547,'散件（更新）'!B:G,6,FALSE)</f>
        <v>SP;ZB2503C-01;电池包组件（黑色）</v>
      </c>
      <c r="V1547" s="28">
        <f>VLOOKUP(N1547,'散件（更新）'!B:I,8,FALSE)</f>
        <v>6932485010325</v>
      </c>
    </row>
    <row r="1548" spans="1:22" ht="20.149999999999999" customHeight="1">
      <c r="A1548" s="57">
        <v>46169</v>
      </c>
      <c r="B1548" s="59" t="s">
        <v>11037</v>
      </c>
      <c r="C1548" s="27" t="str">
        <f>VLOOKUP(B1548,'大货清单（不定期按GOMS更新）'!A:H,8,0)</f>
        <v>107-25031101</v>
      </c>
      <c r="D1548" s="27" t="str">
        <f>VLOOKUP(B1548,'大货清单（不定期按GOMS更新）'!A:C,3,0)</f>
        <v>ZB2503K-01</v>
      </c>
      <c r="E1548" s="27" t="str">
        <f>VLOOKUP(B1548,'大货清单（不定期按GOMS更新）'!A:H,4,0)</f>
        <v>PL</v>
      </c>
      <c r="F1548" s="27" t="str">
        <f>VLOOKUP(B1548,'大货清单（不定期按GOMS更新）'!A:H,2,0)</f>
        <v>PURE ONE S30</v>
      </c>
      <c r="G1548" s="28">
        <f>VLOOKUP(B1548,'大货清单（不定期按GOMS更新）'!A:I,9,FALSE)</f>
        <v>6932485008643</v>
      </c>
      <c r="H1548" s="27" t="str">
        <f>VLOOKUP(B1548,'大货清单（不定期按GOMS更新）'!A:H,7,0)</f>
        <v>Black</v>
      </c>
      <c r="I1548" s="27" t="str">
        <f>VLOOKUP(B1548,'大货清单（不定期按GOMS更新）'!A:F,6,FALSE)</f>
        <v>ACTIVE</v>
      </c>
      <c r="J1548" s="27" t="str">
        <f>VLOOKUP(B1548,'大货清单（不定期按GOMS更新）'!A:K,11,FALSE)</f>
        <v>4.81</v>
      </c>
      <c r="K1548" s="27" t="str">
        <f>VLOOKUP(B1548,'大货清单（不定期按GOMS更新）'!A:N,12,FALSE)</f>
        <v>731</v>
      </c>
      <c r="L1548" s="27" t="str">
        <f>VLOOKUP(B1548,'大货清单（不定期按GOMS更新）'!A:M,13,FALSE)</f>
        <v>165</v>
      </c>
      <c r="M1548" s="27" t="str">
        <f>VLOOKUP(B1548,'大货清单（不定期按GOMS更新）'!A:N,14,FALSE)</f>
        <v>302</v>
      </c>
      <c r="N1548" s="59" t="s">
        <v>10273</v>
      </c>
      <c r="O1548" s="27">
        <f>IFERROR(VLOOKUP(N1548,'散件迭代（不定期更新）'!C:J,8,FALSE),0)</f>
        <v>0</v>
      </c>
      <c r="P1548" s="27">
        <f>IFERROR(VLOOKUP(N1548,'散件（更新）'!B:H,3,FALSE),0)</f>
        <v>0</v>
      </c>
      <c r="Q1548" s="27" t="str">
        <f>VLOOKUP(N1548,'散件（更新）'!B:H,2,FALSE)</f>
        <v>114-24510405</v>
      </c>
      <c r="R1548" s="27" t="str">
        <f>VLOOKUP(N1548,'散件（更新）'!B:H,7,FALSE)</f>
        <v>Carpet Brush</v>
      </c>
      <c r="S1548" s="27" t="str">
        <f>VLOOKUP(N1548,'散件（更新）'!B:E,4,FALSE)</f>
        <v>https://tineco-yxzt.oss-accelerate.aliyuncs.com/20250626/brush_1750929227382.png</v>
      </c>
      <c r="T1548" s="27" t="s">
        <v>8759</v>
      </c>
      <c r="U1548" s="28" t="str">
        <f>VLOOKUP(N1548,'散件（更新）'!B:G,6,FALSE)</f>
        <v>SP;ZB2451D-01;地刷组件（高配黑色）</v>
      </c>
      <c r="V1548" s="28">
        <f>VLOOKUP(N1548,'散件（更新）'!B:I,8,FALSE)</f>
        <v>6932485007745</v>
      </c>
    </row>
    <row r="1549" spans="1:22" ht="20.149999999999999" customHeight="1">
      <c r="A1549" s="57">
        <v>46169</v>
      </c>
      <c r="B1549" s="59" t="s">
        <v>11066</v>
      </c>
      <c r="C1549" s="27" t="str">
        <f>VLOOKUP(B1549,'大货清单（不定期按GOMS更新）'!A:H,8,0)</f>
        <v>107-25120001</v>
      </c>
      <c r="D1549" s="27" t="str">
        <f>VLOOKUP(B1549,'大货清单（不定期按GOMS更新）'!A:C,3,0)</f>
        <v>ZB2512-01</v>
      </c>
      <c r="E1549" s="27" t="str">
        <f>VLOOKUP(B1549,'大货清单（不定期按GOMS更新）'!A:H,4,0)</f>
        <v>DE</v>
      </c>
      <c r="F1549" s="27" t="str">
        <f>VLOOKUP(B1549,'大货清单（不定期按GOMS更新）'!A:H,2,0)</f>
        <v>PURE ONE S30 Pro</v>
      </c>
      <c r="G1549" s="28">
        <f>VLOOKUP(B1549,'大货清单（不定期按GOMS更新）'!A:I,9,FALSE)</f>
        <v>6932485008667</v>
      </c>
      <c r="H1549" s="27" t="str">
        <f>VLOOKUP(B1549,'大货清单（不定期按GOMS更新）'!A:H,7,0)</f>
        <v>Black</v>
      </c>
      <c r="I1549" s="27" t="str">
        <f>VLOOKUP(B1549,'大货清单（不定期按GOMS更新）'!A:F,6,FALSE)</f>
        <v>ACTIVE</v>
      </c>
      <c r="J1549" s="27" t="str">
        <f>VLOOKUP(B1549,'大货清单（不定期按GOMS更新）'!A:K,11,FALSE)</f>
        <v>5.6</v>
      </c>
      <c r="K1549" s="27" t="str">
        <f>VLOOKUP(B1549,'大货清单（不定期按GOMS更新）'!A:N,12,FALSE)</f>
        <v>731</v>
      </c>
      <c r="L1549" s="27" t="str">
        <f>VLOOKUP(B1549,'大货清单（不定期按GOMS更新）'!A:M,13,FALSE)</f>
        <v>165</v>
      </c>
      <c r="M1549" s="27" t="str">
        <f>VLOOKUP(B1549,'大货清单（不定期按GOMS更新）'!A:N,14,FALSE)</f>
        <v>302</v>
      </c>
      <c r="N1549" s="59" t="s">
        <v>10044</v>
      </c>
      <c r="O1549" s="27">
        <f>IFERROR(VLOOKUP(N1549,'散件迭代（不定期更新）'!C:J,8,FALSE),0)</f>
        <v>0</v>
      </c>
      <c r="P1549" s="27">
        <f>IFERROR(VLOOKUP(N1549,'散件（更新）'!B:H,3,FALSE),0)</f>
        <v>0</v>
      </c>
      <c r="Q1549" s="27" t="str">
        <f>VLOOKUP(N1549,'散件（更新）'!B:H,2,FALSE)</f>
        <v>114-24490505</v>
      </c>
      <c r="R1549" s="27" t="str">
        <f>VLOOKUP(N1549,'散件（更新）'!B:H,7,FALSE)</f>
        <v>Filter Holder</v>
      </c>
      <c r="S1549" s="27" t="str">
        <f>VLOOKUP(N1549,'散件（更新）'!B:E,4,FALSE)</f>
        <v>https://tineco-yxzt.oss-accelerate.aliyuncs.com/20250626/filterholder_1750922870129.png</v>
      </c>
      <c r="T1549" s="27" t="s">
        <v>8759</v>
      </c>
      <c r="U1549" s="28" t="str">
        <f>VLOOKUP(N1549,'散件（更新）'!B:G,6,FALSE)</f>
        <v>SP;ZB2449E-01;多锥组件</v>
      </c>
      <c r="V1549" s="28">
        <f>VLOOKUP(N1549,'散件（更新）'!B:I,8,FALSE)</f>
        <v>6932485007653</v>
      </c>
    </row>
    <row r="1550" spans="1:22" ht="20.149999999999999" customHeight="1">
      <c r="A1550" s="57">
        <v>46169</v>
      </c>
      <c r="B1550" s="59" t="s">
        <v>11066</v>
      </c>
      <c r="C1550" s="27" t="str">
        <f>VLOOKUP(B1550,'大货清单（不定期按GOMS更新）'!A:H,8,0)</f>
        <v>107-25120001</v>
      </c>
      <c r="D1550" s="27" t="str">
        <f>VLOOKUP(B1550,'大货清单（不定期按GOMS更新）'!A:C,3,0)</f>
        <v>ZB2512-01</v>
      </c>
      <c r="E1550" s="27" t="str">
        <f>VLOOKUP(B1550,'大货清单（不定期按GOMS更新）'!A:H,4,0)</f>
        <v>DE</v>
      </c>
      <c r="F1550" s="27" t="str">
        <f>VLOOKUP(B1550,'大货清单（不定期按GOMS更新）'!A:H,2,0)</f>
        <v>PURE ONE S30 Pro</v>
      </c>
      <c r="G1550" s="28">
        <f>VLOOKUP(B1550,'大货清单（不定期按GOMS更新）'!A:I,9,FALSE)</f>
        <v>6932485008667</v>
      </c>
      <c r="H1550" s="27" t="str">
        <f>VLOOKUP(B1550,'大货清单（不定期按GOMS更新）'!A:H,7,0)</f>
        <v>Black</v>
      </c>
      <c r="I1550" s="27" t="str">
        <f>VLOOKUP(B1550,'大货清单（不定期按GOMS更新）'!A:F,6,FALSE)</f>
        <v>ACTIVE</v>
      </c>
      <c r="J1550" s="27" t="str">
        <f>VLOOKUP(B1550,'大货清单（不定期按GOMS更新）'!A:K,11,FALSE)</f>
        <v>5.6</v>
      </c>
      <c r="K1550" s="27" t="str">
        <f>VLOOKUP(B1550,'大货清单（不定期按GOMS更新）'!A:N,12,FALSE)</f>
        <v>731</v>
      </c>
      <c r="L1550" s="27" t="str">
        <f>VLOOKUP(B1550,'大货清单（不定期按GOMS更新）'!A:M,13,FALSE)</f>
        <v>165</v>
      </c>
      <c r="M1550" s="27" t="str">
        <f>VLOOKUP(B1550,'大货清单（不定期按GOMS更新）'!A:N,14,FALSE)</f>
        <v>302</v>
      </c>
      <c r="N1550" s="59" t="s">
        <v>10203</v>
      </c>
      <c r="O1550" s="27">
        <f>IFERROR(VLOOKUP(N1550,'散件迭代（不定期更新）'!C:J,8,FALSE),0)</f>
        <v>0</v>
      </c>
      <c r="P1550" s="27">
        <f>IFERROR(VLOOKUP(N1550,'散件（更新）'!B:H,3,FALSE),0)</f>
        <v>0</v>
      </c>
      <c r="Q1550" s="27" t="str">
        <f>VLOOKUP(N1550,'散件（更新）'!B:H,2,FALSE)</f>
        <v>114-24490504</v>
      </c>
      <c r="R1550" s="27" t="str">
        <f>VLOOKUP(N1550,'散件（更新）'!B:H,7,FALSE)</f>
        <v>Filter</v>
      </c>
      <c r="S1550" s="27" t="str">
        <f>VLOOKUP(N1550,'散件（更新）'!B:E,4,FALSE)</f>
        <v>https://tineco-yxzt.oss-accelerate.aliyuncs.com/20250626/filter_1750922714463.png</v>
      </c>
      <c r="T1550" s="27" t="s">
        <v>8759</v>
      </c>
      <c r="U1550" s="28" t="str">
        <f>VLOOKUP(N1550,'散件（更新）'!B:G,6,FALSE)</f>
        <v>SP;ZB2449E-01;进风过滤棉组件</v>
      </c>
      <c r="V1550" s="28">
        <f>VLOOKUP(N1550,'散件（更新）'!B:I,8,FALSE)</f>
        <v>6932485007646</v>
      </c>
    </row>
    <row r="1551" spans="1:22" ht="20.149999999999999" customHeight="1">
      <c r="A1551" s="57">
        <v>46169</v>
      </c>
      <c r="B1551" s="59" t="s">
        <v>11066</v>
      </c>
      <c r="C1551" s="27" t="str">
        <f>VLOOKUP(B1551,'大货清单（不定期按GOMS更新）'!A:H,8,0)</f>
        <v>107-25120001</v>
      </c>
      <c r="D1551" s="27" t="str">
        <f>VLOOKUP(B1551,'大货清单（不定期按GOMS更新）'!A:C,3,0)</f>
        <v>ZB2512-01</v>
      </c>
      <c r="E1551" s="27" t="str">
        <f>VLOOKUP(B1551,'大货清单（不定期按GOMS更新）'!A:H,4,0)</f>
        <v>DE</v>
      </c>
      <c r="F1551" s="27" t="str">
        <f>VLOOKUP(B1551,'大货清单（不定期按GOMS更新）'!A:H,2,0)</f>
        <v>PURE ONE S30 Pro</v>
      </c>
      <c r="G1551" s="28">
        <f>VLOOKUP(B1551,'大货清单（不定期按GOMS更新）'!A:I,9,FALSE)</f>
        <v>6932485008667</v>
      </c>
      <c r="H1551" s="27" t="str">
        <f>VLOOKUP(B1551,'大货清单（不定期按GOMS更新）'!A:H,7,0)</f>
        <v>Black</v>
      </c>
      <c r="I1551" s="27" t="str">
        <f>VLOOKUP(B1551,'大货清单（不定期按GOMS更新）'!A:F,6,FALSE)</f>
        <v>ACTIVE</v>
      </c>
      <c r="J1551" s="27" t="str">
        <f>VLOOKUP(B1551,'大货清单（不定期按GOMS更新）'!A:K,11,FALSE)</f>
        <v>5.6</v>
      </c>
      <c r="K1551" s="27" t="str">
        <f>VLOOKUP(B1551,'大货清单（不定期按GOMS更新）'!A:N,12,FALSE)</f>
        <v>731</v>
      </c>
      <c r="L1551" s="27" t="str">
        <f>VLOOKUP(B1551,'大货清单（不定期按GOMS更新）'!A:M,13,FALSE)</f>
        <v>165</v>
      </c>
      <c r="M1551" s="27" t="str">
        <f>VLOOKUP(B1551,'大货清单（不定期按GOMS更新）'!A:N,14,FALSE)</f>
        <v>302</v>
      </c>
      <c r="N1551" s="59" t="s">
        <v>10269</v>
      </c>
      <c r="O1551" s="27">
        <f>IFERROR(VLOOKUP(N1551,'散件迭代（不定期更新）'!C:J,8,FALSE),0)</f>
        <v>0</v>
      </c>
      <c r="P1551" s="27">
        <f>IFERROR(VLOOKUP(N1551,'散件（更新）'!B:H,3,FALSE),0)</f>
        <v>0</v>
      </c>
      <c r="Q1551" s="27" t="str">
        <f>VLOOKUP(N1551,'散件（更新）'!B:H,2,FALSE)</f>
        <v>114-24490502</v>
      </c>
      <c r="R1551" s="27" t="str">
        <f>VLOOKUP(N1551,'散件（更新）'!B:H,7,FALSE)</f>
        <v>HEPA</v>
      </c>
      <c r="S1551" s="27" t="str">
        <f>VLOOKUP(N1551,'散件（更新）'!B:E,4,FALSE)</f>
        <v>https://tineco-yxzt.oss-accelerate.aliyuncs.com/20250626/hepa_1750922454505.png</v>
      </c>
      <c r="T1551" s="27" t="s">
        <v>8759</v>
      </c>
      <c r="U1551" s="28" t="str">
        <f>VLOOKUP(N1551,'散件（更新）'!B:G,6,FALSE)</f>
        <v>SP;ZB2449E-01;HEPA组件</v>
      </c>
      <c r="V1551" s="28">
        <f>VLOOKUP(N1551,'散件（更新）'!B:I,8,FALSE)</f>
        <v>6932485007622</v>
      </c>
    </row>
    <row r="1552" spans="1:22" ht="20.149999999999999" customHeight="1">
      <c r="A1552" s="57">
        <v>46169</v>
      </c>
      <c r="B1552" s="59" t="s">
        <v>13713</v>
      </c>
      <c r="C1552" s="27" t="str">
        <f>VLOOKUP(B1552,'大货清单（不定期按GOMS更新）'!A:H,8,0)</f>
        <v>107-24510402</v>
      </c>
      <c r="D1552" s="27" t="str">
        <f>VLOOKUP(B1552,'大货清单（不定期按GOMS更新）'!A:C,3,0)</f>
        <v>ZB2451D-02</v>
      </c>
      <c r="E1552" s="27" t="str">
        <f>VLOOKUP(B1552,'大货清单（不定期按GOMS更新）'!A:H,4,0)</f>
        <v>DE,FR,IT,ES,PL,SE,NL,BE</v>
      </c>
      <c r="F1552" s="27" t="str">
        <f>VLOOKUP(B1552,'大货清单（不定期按GOMS更新）'!A:H,2,0)</f>
        <v>PUR ONE S70</v>
      </c>
      <c r="G1552" s="28">
        <f>VLOOKUP(B1552,'大货清单（不定期按GOMS更新）'!A:I,9,FALSE)</f>
        <v>6932485017744</v>
      </c>
      <c r="H1552" s="27" t="str">
        <f>VLOOKUP(B1552,'大货清单（不定期按GOMS更新）'!A:H,7,0)</f>
        <v>Orange &amp; Blue</v>
      </c>
      <c r="I1552" s="27" t="str">
        <f>VLOOKUP(B1552,'大货清单（不定期按GOMS更新）'!A:F,6,FALSE)</f>
        <v>ACTIVE</v>
      </c>
      <c r="J1552" s="27" t="str">
        <f>VLOOKUP(B1552,'大货清单（不定期按GOMS更新）'!A:K,11,FALSE)</f>
        <v>8.6</v>
      </c>
      <c r="K1552" s="27" t="str">
        <f>VLOOKUP(B1552,'大货清单（不定期按GOMS更新）'!A:N,12,FALSE)</f>
        <v>764</v>
      </c>
      <c r="L1552" s="27" t="str">
        <f>VLOOKUP(B1552,'大货清单（不定期按GOMS更新）'!A:M,13,FALSE)</f>
        <v>231</v>
      </c>
      <c r="M1552" s="27" t="str">
        <f>VLOOKUP(B1552,'大货清单（不定期按GOMS更新）'!A:N,14,FALSE)</f>
        <v>349</v>
      </c>
      <c r="N1552" s="59" t="s">
        <v>10044</v>
      </c>
      <c r="O1552" s="27">
        <f>IFERROR(VLOOKUP(N1552,'散件迭代（不定期更新）'!C:J,8,FALSE),0)</f>
        <v>0</v>
      </c>
      <c r="P1552" s="27">
        <f>IFERROR(VLOOKUP(N1552,'散件（更新）'!B:H,3,FALSE),0)</f>
        <v>0</v>
      </c>
      <c r="Q1552" s="27" t="str">
        <f>VLOOKUP(N1552,'散件（更新）'!B:H,2,FALSE)</f>
        <v>114-24490505</v>
      </c>
      <c r="R1552" s="27" t="str">
        <f>VLOOKUP(N1552,'散件（更新）'!B:H,7,FALSE)</f>
        <v>Filter Holder</v>
      </c>
      <c r="S1552" s="27" t="str">
        <f>VLOOKUP(N1552,'散件（更新）'!B:E,4,FALSE)</f>
        <v>https://tineco-yxzt.oss-accelerate.aliyuncs.com/20250626/filterholder_1750922870129.png</v>
      </c>
      <c r="T1552" s="27" t="s">
        <v>8759</v>
      </c>
      <c r="U1552" s="28" t="str">
        <f>VLOOKUP(N1552,'散件（更新）'!B:G,6,FALSE)</f>
        <v>SP;ZB2449E-01;多锥组件</v>
      </c>
      <c r="V1552" s="28">
        <f>VLOOKUP(N1552,'散件（更新）'!B:I,8,FALSE)</f>
        <v>6932485007653</v>
      </c>
    </row>
    <row r="1553" spans="1:22" ht="20.149999999999999" customHeight="1">
      <c r="A1553" s="57">
        <v>46169</v>
      </c>
      <c r="B1553" s="59" t="s">
        <v>13713</v>
      </c>
      <c r="C1553" s="27" t="str">
        <f>VLOOKUP(B1553,'大货清单（不定期按GOMS更新）'!A:H,8,0)</f>
        <v>107-24510402</v>
      </c>
      <c r="D1553" s="27" t="str">
        <f>VLOOKUP(B1553,'大货清单（不定期按GOMS更新）'!A:C,3,0)</f>
        <v>ZB2451D-02</v>
      </c>
      <c r="E1553" s="27" t="str">
        <f>VLOOKUP(B1553,'大货清单（不定期按GOMS更新）'!A:H,4,0)</f>
        <v>DE,FR,IT,ES,PL,SE,NL,BE</v>
      </c>
      <c r="F1553" s="27" t="str">
        <f>VLOOKUP(B1553,'大货清单（不定期按GOMS更新）'!A:H,2,0)</f>
        <v>PUR ONE S70</v>
      </c>
      <c r="G1553" s="28">
        <f>VLOOKUP(B1553,'大货清单（不定期按GOMS更新）'!A:I,9,FALSE)</f>
        <v>6932485017744</v>
      </c>
      <c r="H1553" s="27" t="str">
        <f>VLOOKUP(B1553,'大货清单（不定期按GOMS更新）'!A:H,7,0)</f>
        <v>Orange &amp; Blue</v>
      </c>
      <c r="I1553" s="27" t="str">
        <f>VLOOKUP(B1553,'大货清单（不定期按GOMS更新）'!A:F,6,FALSE)</f>
        <v>ACTIVE</v>
      </c>
      <c r="J1553" s="27" t="str">
        <f>VLOOKUP(B1553,'大货清单（不定期按GOMS更新）'!A:K,11,FALSE)</f>
        <v>8.6</v>
      </c>
      <c r="K1553" s="27" t="str">
        <f>VLOOKUP(B1553,'大货清单（不定期按GOMS更新）'!A:N,12,FALSE)</f>
        <v>764</v>
      </c>
      <c r="L1553" s="27" t="str">
        <f>VLOOKUP(B1553,'大货清单（不定期按GOMS更新）'!A:M,13,FALSE)</f>
        <v>231</v>
      </c>
      <c r="M1553" s="27" t="str">
        <f>VLOOKUP(B1553,'大货清单（不定期按GOMS更新）'!A:N,14,FALSE)</f>
        <v>349</v>
      </c>
      <c r="N1553" s="59" t="s">
        <v>10203</v>
      </c>
      <c r="O1553" s="27">
        <f>IFERROR(VLOOKUP(N1553,'散件迭代（不定期更新）'!C:J,8,FALSE),0)</f>
        <v>0</v>
      </c>
      <c r="P1553" s="27">
        <f>IFERROR(VLOOKUP(N1553,'散件（更新）'!B:H,3,FALSE),0)</f>
        <v>0</v>
      </c>
      <c r="Q1553" s="27" t="str">
        <f>VLOOKUP(N1553,'散件（更新）'!B:H,2,FALSE)</f>
        <v>114-24490504</v>
      </c>
      <c r="R1553" s="27" t="str">
        <f>VLOOKUP(N1553,'散件（更新）'!B:H,7,FALSE)</f>
        <v>Filter</v>
      </c>
      <c r="S1553" s="27" t="str">
        <f>VLOOKUP(N1553,'散件（更新）'!B:E,4,FALSE)</f>
        <v>https://tineco-yxzt.oss-accelerate.aliyuncs.com/20250626/filter_1750922714463.png</v>
      </c>
      <c r="T1553" s="27" t="s">
        <v>8759</v>
      </c>
      <c r="U1553" s="28" t="str">
        <f>VLOOKUP(N1553,'散件（更新）'!B:G,6,FALSE)</f>
        <v>SP;ZB2449E-01;进风过滤棉组件</v>
      </c>
      <c r="V1553" s="28">
        <f>VLOOKUP(N1553,'散件（更新）'!B:I,8,FALSE)</f>
        <v>6932485007646</v>
      </c>
    </row>
    <row r="1554" spans="1:22" ht="20.149999999999999" customHeight="1">
      <c r="A1554" s="57">
        <v>46169</v>
      </c>
      <c r="B1554" s="59" t="s">
        <v>13713</v>
      </c>
      <c r="C1554" s="27" t="str">
        <f>VLOOKUP(B1554,'大货清单（不定期按GOMS更新）'!A:H,8,0)</f>
        <v>107-24510402</v>
      </c>
      <c r="D1554" s="27" t="str">
        <f>VLOOKUP(B1554,'大货清单（不定期按GOMS更新）'!A:C,3,0)</f>
        <v>ZB2451D-02</v>
      </c>
      <c r="E1554" s="27" t="str">
        <f>VLOOKUP(B1554,'大货清单（不定期按GOMS更新）'!A:H,4,0)</f>
        <v>DE,FR,IT,ES,PL,SE,NL,BE</v>
      </c>
      <c r="F1554" s="27" t="str">
        <f>VLOOKUP(B1554,'大货清单（不定期按GOMS更新）'!A:H,2,0)</f>
        <v>PUR ONE S70</v>
      </c>
      <c r="G1554" s="28">
        <f>VLOOKUP(B1554,'大货清单（不定期按GOMS更新）'!A:I,9,FALSE)</f>
        <v>6932485017744</v>
      </c>
      <c r="H1554" s="27" t="str">
        <f>VLOOKUP(B1554,'大货清单（不定期按GOMS更新）'!A:H,7,0)</f>
        <v>Orange &amp; Blue</v>
      </c>
      <c r="I1554" s="27" t="str">
        <f>VLOOKUP(B1554,'大货清单（不定期按GOMS更新）'!A:F,6,FALSE)</f>
        <v>ACTIVE</v>
      </c>
      <c r="J1554" s="27" t="str">
        <f>VLOOKUP(B1554,'大货清单（不定期按GOMS更新）'!A:K,11,FALSE)</f>
        <v>8.6</v>
      </c>
      <c r="K1554" s="27" t="str">
        <f>VLOOKUP(B1554,'大货清单（不定期按GOMS更新）'!A:N,12,FALSE)</f>
        <v>764</v>
      </c>
      <c r="L1554" s="27" t="str">
        <f>VLOOKUP(B1554,'大货清单（不定期按GOMS更新）'!A:M,13,FALSE)</f>
        <v>231</v>
      </c>
      <c r="M1554" s="27" t="str">
        <f>VLOOKUP(B1554,'大货清单（不定期按GOMS更新）'!A:N,14,FALSE)</f>
        <v>349</v>
      </c>
      <c r="N1554" s="59" t="s">
        <v>10269</v>
      </c>
      <c r="O1554" s="27">
        <f>IFERROR(VLOOKUP(N1554,'散件迭代（不定期更新）'!C:J,8,FALSE),0)</f>
        <v>0</v>
      </c>
      <c r="P1554" s="27">
        <f>IFERROR(VLOOKUP(N1554,'散件（更新）'!B:H,3,FALSE),0)</f>
        <v>0</v>
      </c>
      <c r="Q1554" s="27" t="str">
        <f>VLOOKUP(N1554,'散件（更新）'!B:H,2,FALSE)</f>
        <v>114-24490502</v>
      </c>
      <c r="R1554" s="27" t="str">
        <f>VLOOKUP(N1554,'散件（更新）'!B:H,7,FALSE)</f>
        <v>HEPA</v>
      </c>
      <c r="S1554" s="27" t="str">
        <f>VLOOKUP(N1554,'散件（更新）'!B:E,4,FALSE)</f>
        <v>https://tineco-yxzt.oss-accelerate.aliyuncs.com/20250626/hepa_1750922454505.png</v>
      </c>
      <c r="T1554" s="27" t="s">
        <v>8759</v>
      </c>
      <c r="U1554" s="28" t="str">
        <f>VLOOKUP(N1554,'散件（更新）'!B:G,6,FALSE)</f>
        <v>SP;ZB2449E-01;HEPA组件</v>
      </c>
      <c r="V1554" s="28">
        <f>VLOOKUP(N1554,'散件（更新）'!B:I,8,FALSE)</f>
        <v>6932485007622</v>
      </c>
    </row>
    <row r="1555" spans="1:22" ht="20.149999999999999" customHeight="1">
      <c r="A1555" s="57">
        <v>46169</v>
      </c>
      <c r="B1555" s="59" t="s">
        <v>13713</v>
      </c>
      <c r="C1555" s="27" t="str">
        <f>VLOOKUP(B1555,'大货清单（不定期按GOMS更新）'!A:H,8,0)</f>
        <v>107-24510402</v>
      </c>
      <c r="D1555" s="27" t="str">
        <f>VLOOKUP(B1555,'大货清单（不定期按GOMS更新）'!A:C,3,0)</f>
        <v>ZB2451D-02</v>
      </c>
      <c r="E1555" s="27" t="str">
        <f>VLOOKUP(B1555,'大货清单（不定期按GOMS更新）'!A:H,4,0)</f>
        <v>DE,FR,IT,ES,PL,SE,NL,BE</v>
      </c>
      <c r="F1555" s="27" t="str">
        <f>VLOOKUP(B1555,'大货清单（不定期按GOMS更新）'!A:H,2,0)</f>
        <v>PUR ONE S70</v>
      </c>
      <c r="G1555" s="28">
        <f>VLOOKUP(B1555,'大货清单（不定期按GOMS更新）'!A:I,9,FALSE)</f>
        <v>6932485017744</v>
      </c>
      <c r="H1555" s="27" t="str">
        <f>VLOOKUP(B1555,'大货清单（不定期按GOMS更新）'!A:H,7,0)</f>
        <v>Orange &amp; Blue</v>
      </c>
      <c r="I1555" s="27" t="str">
        <f>VLOOKUP(B1555,'大货清单（不定期按GOMS更新）'!A:F,6,FALSE)</f>
        <v>ACTIVE</v>
      </c>
      <c r="J1555" s="27" t="str">
        <f>VLOOKUP(B1555,'大货清单（不定期按GOMS更新）'!A:K,11,FALSE)</f>
        <v>8.6</v>
      </c>
      <c r="K1555" s="27" t="str">
        <f>VLOOKUP(B1555,'大货清单（不定期按GOMS更新）'!A:N,12,FALSE)</f>
        <v>764</v>
      </c>
      <c r="L1555" s="27" t="str">
        <f>VLOOKUP(B1555,'大货清单（不定期按GOMS更新）'!A:M,13,FALSE)</f>
        <v>231</v>
      </c>
      <c r="M1555" s="27" t="str">
        <f>VLOOKUP(B1555,'大货清单（不定期按GOMS更新）'!A:N,14,FALSE)</f>
        <v>349</v>
      </c>
      <c r="N1555" s="59" t="s">
        <v>10059</v>
      </c>
      <c r="O1555" s="27">
        <f>IFERROR(VLOOKUP(N1555,'散件迭代（不定期更新）'!C:J,8,FALSE),0)</f>
        <v>0</v>
      </c>
      <c r="P1555" s="27">
        <f>IFERROR(VLOOKUP(N1555,'散件（更新）'!B:H,3,FALSE),0)</f>
        <v>0</v>
      </c>
      <c r="Q1555" s="27" t="str">
        <f>VLOOKUP(N1555,'散件（更新）'!B:H,2,FALSE)</f>
        <v>114-24510408</v>
      </c>
      <c r="R1555" s="27" t="str">
        <f>VLOOKUP(N1555,'散件（更新）'!B:H,7,FALSE)</f>
        <v>Charger Accessory Holder</v>
      </c>
      <c r="S1555" s="27" t="str">
        <f>VLOOKUP(N1555,'散件（更新）'!B:E,4,FALSE)</f>
        <v>https://tineco-yxzt.oss-accelerate.aliyuncs.com/20250626/accessoryholder_1750929706238.png</v>
      </c>
      <c r="T1555" s="27" t="s">
        <v>8759</v>
      </c>
      <c r="U1555" s="28" t="str">
        <f>VLOOKUP(N1555,'散件（更新）'!B:G,6,FALSE)</f>
        <v>SP;ZB2451D-01;附件支架组件</v>
      </c>
      <c r="V1555" s="28">
        <f>VLOOKUP(N1555,'散件（更新）'!B:I,8,FALSE)</f>
        <v>6932485007776</v>
      </c>
    </row>
    <row r="1556" spans="1:22" ht="20.149999999999999" customHeight="1">
      <c r="A1556" s="57">
        <v>46169</v>
      </c>
      <c r="B1556" s="59" t="s">
        <v>13713</v>
      </c>
      <c r="C1556" s="27" t="str">
        <f>VLOOKUP(B1556,'大货清单（不定期按GOMS更新）'!A:H,8,0)</f>
        <v>107-24510402</v>
      </c>
      <c r="D1556" s="27" t="str">
        <f>VLOOKUP(B1556,'大货清单（不定期按GOMS更新）'!A:C,3,0)</f>
        <v>ZB2451D-02</v>
      </c>
      <c r="E1556" s="27" t="str">
        <f>VLOOKUP(B1556,'大货清单（不定期按GOMS更新）'!A:H,4,0)</f>
        <v>DE,FR,IT,ES,PL,SE,NL,BE</v>
      </c>
      <c r="F1556" s="27" t="str">
        <f>VLOOKUP(B1556,'大货清单（不定期按GOMS更新）'!A:H,2,0)</f>
        <v>PUR ONE S70</v>
      </c>
      <c r="G1556" s="28">
        <f>VLOOKUP(B1556,'大货清单（不定期按GOMS更新）'!A:I,9,FALSE)</f>
        <v>6932485017744</v>
      </c>
      <c r="H1556" s="27" t="str">
        <f>VLOOKUP(B1556,'大货清单（不定期按GOMS更新）'!A:H,7,0)</f>
        <v>Orange &amp; Blue</v>
      </c>
      <c r="I1556" s="27" t="str">
        <f>VLOOKUP(B1556,'大货清单（不定期按GOMS更新）'!A:F,6,FALSE)</f>
        <v>ACTIVE</v>
      </c>
      <c r="J1556" s="27" t="str">
        <f>VLOOKUP(B1556,'大货清单（不定期按GOMS更新）'!A:K,11,FALSE)</f>
        <v>8.6</v>
      </c>
      <c r="K1556" s="27" t="str">
        <f>VLOOKUP(B1556,'大货清单（不定期按GOMS更新）'!A:N,12,FALSE)</f>
        <v>764</v>
      </c>
      <c r="L1556" s="27" t="str">
        <f>VLOOKUP(B1556,'大货清单（不定期按GOMS更新）'!A:M,13,FALSE)</f>
        <v>231</v>
      </c>
      <c r="M1556" s="27" t="str">
        <f>VLOOKUP(B1556,'大货清单（不定期按GOMS更新）'!A:N,14,FALSE)</f>
        <v>349</v>
      </c>
      <c r="N1556" s="59" t="s">
        <v>10003</v>
      </c>
      <c r="O1556" s="27">
        <f>IFERROR(VLOOKUP(N1556,'散件迭代（不定期更新）'!C:J,8,FALSE),0)</f>
        <v>0</v>
      </c>
      <c r="P1556" s="27">
        <f>IFERROR(VLOOKUP(N1556,'散件（更新）'!B:H,3,FALSE),0)</f>
        <v>0</v>
      </c>
      <c r="Q1556" s="27" t="str">
        <f>VLOOKUP(N1556,'散件（更新）'!B:H,2,FALSE)</f>
        <v>114-24510409</v>
      </c>
      <c r="R1556" s="27" t="str">
        <f>VLOOKUP(N1556,'散件（更新）'!B:H,7,FALSE)</f>
        <v>Charging Dock</v>
      </c>
      <c r="S1556" s="27" t="str">
        <f>VLOOKUP(N1556,'散件（更新）'!B:E,4,FALSE)</f>
        <v>https://tineco-yxzt.oss-accelerate.aliyuncs.com/20250626/chargingdock_1750929762424.png</v>
      </c>
      <c r="T1556" s="27" t="s">
        <v>19301</v>
      </c>
      <c r="U1556" s="28" t="str">
        <f>VLOOKUP(N1556,'散件（更新）'!B:G,6,FALSE)</f>
        <v>SP;ZB2451D-01;收纳座挂架充电组件</v>
      </c>
      <c r="V1556" s="28">
        <f>VLOOKUP(N1556,'散件（更新）'!B:I,8,FALSE)</f>
        <v>6932485007783</v>
      </c>
    </row>
    <row r="1557" spans="1:22" ht="20.149999999999999" customHeight="1">
      <c r="A1557" s="57">
        <v>46169</v>
      </c>
      <c r="B1557" s="59" t="s">
        <v>13713</v>
      </c>
      <c r="C1557" s="27" t="str">
        <f>VLOOKUP(B1557,'大货清单（不定期按GOMS更新）'!A:H,8,0)</f>
        <v>107-24510402</v>
      </c>
      <c r="D1557" s="27" t="str">
        <f>VLOOKUP(B1557,'大货清单（不定期按GOMS更新）'!A:C,3,0)</f>
        <v>ZB2451D-02</v>
      </c>
      <c r="E1557" s="27" t="str">
        <f>VLOOKUP(B1557,'大货清单（不定期按GOMS更新）'!A:H,4,0)</f>
        <v>DE,FR,IT,ES,PL,SE,NL,BE</v>
      </c>
      <c r="F1557" s="27" t="str">
        <f>VLOOKUP(B1557,'大货清单（不定期按GOMS更新）'!A:H,2,0)</f>
        <v>PUR ONE S70</v>
      </c>
      <c r="G1557" s="28">
        <f>VLOOKUP(B1557,'大货清单（不定期按GOMS更新）'!A:I,9,FALSE)</f>
        <v>6932485017744</v>
      </c>
      <c r="H1557" s="27" t="str">
        <f>VLOOKUP(B1557,'大货清单（不定期按GOMS更新）'!A:H,7,0)</f>
        <v>Orange &amp; Blue</v>
      </c>
      <c r="I1557" s="27" t="str">
        <f>VLOOKUP(B1557,'大货清单（不定期按GOMS更新）'!A:F,6,FALSE)</f>
        <v>ACTIVE</v>
      </c>
      <c r="J1557" s="27" t="str">
        <f>VLOOKUP(B1557,'大货清单（不定期按GOMS更新）'!A:K,11,FALSE)</f>
        <v>8.6</v>
      </c>
      <c r="K1557" s="27" t="str">
        <f>VLOOKUP(B1557,'大货清单（不定期按GOMS更新）'!A:N,12,FALSE)</f>
        <v>764</v>
      </c>
      <c r="L1557" s="27" t="str">
        <f>VLOOKUP(B1557,'大货清单（不定期按GOMS更新）'!A:M,13,FALSE)</f>
        <v>231</v>
      </c>
      <c r="M1557" s="27" t="str">
        <f>VLOOKUP(B1557,'大货清单（不定期按GOMS更新）'!A:N,14,FALSE)</f>
        <v>349</v>
      </c>
      <c r="N1557" s="59" t="s">
        <v>10173</v>
      </c>
      <c r="O1557" s="27">
        <f>IFERROR(VLOOKUP(N1557,'散件迭代（不定期更新）'!C:J,8,FALSE),0)</f>
        <v>0</v>
      </c>
      <c r="P1557" s="27">
        <f>IFERROR(VLOOKUP(N1557,'散件（更新）'!B:H,3,FALSE),0)</f>
        <v>0</v>
      </c>
      <c r="Q1557" s="27" t="str">
        <f>VLOOKUP(N1557,'散件（更新）'!B:H,2,FALSE)</f>
        <v>114-24510407</v>
      </c>
      <c r="R1557" s="27" t="str">
        <f>VLOOKUP(N1557,'散件（更新）'!B:H,7,FALSE)</f>
        <v>Docking Station</v>
      </c>
      <c r="S1557" s="27" t="str">
        <f>VLOOKUP(N1557,'散件（更新）'!B:E,4,FALSE)</f>
        <v>https://tineco-yxzt.oss-accelerate.aliyuncs.com/20250626/dockingbase_1750929477117.png</v>
      </c>
      <c r="T1557" s="27" t="s">
        <v>8759</v>
      </c>
      <c r="U1557" s="28" t="str">
        <f>VLOOKUP(N1557,'散件（更新）'!B:G,6,FALSE)</f>
        <v>SP;ZB2451D-01;收纳底座组件</v>
      </c>
      <c r="V1557" s="28">
        <f>VLOOKUP(N1557,'散件（更新）'!B:I,8,FALSE)</f>
        <v>6932485007769</v>
      </c>
    </row>
    <row r="1558" spans="1:22" ht="20.149999999999999" customHeight="1">
      <c r="A1558" s="57">
        <v>46169</v>
      </c>
      <c r="B1558" s="59" t="s">
        <v>13713</v>
      </c>
      <c r="C1558" s="27" t="str">
        <f>VLOOKUP(B1558,'大货清单（不定期按GOMS更新）'!A:H,8,0)</f>
        <v>107-24510402</v>
      </c>
      <c r="D1558" s="27" t="str">
        <f>VLOOKUP(B1558,'大货清单（不定期按GOMS更新）'!A:C,3,0)</f>
        <v>ZB2451D-02</v>
      </c>
      <c r="E1558" s="27" t="str">
        <f>VLOOKUP(B1558,'大货清单（不定期按GOMS更新）'!A:H,4,0)</f>
        <v>DE,FR,IT,ES,PL,SE,NL,BE</v>
      </c>
      <c r="F1558" s="27" t="str">
        <f>VLOOKUP(B1558,'大货清单（不定期按GOMS更新）'!A:H,2,0)</f>
        <v>PUR ONE S70</v>
      </c>
      <c r="G1558" s="28">
        <f>VLOOKUP(B1558,'大货清单（不定期按GOMS更新）'!A:I,9,FALSE)</f>
        <v>6932485017744</v>
      </c>
      <c r="H1558" s="27" t="str">
        <f>VLOOKUP(B1558,'大货清单（不定期按GOMS更新）'!A:H,7,0)</f>
        <v>Orange &amp; Blue</v>
      </c>
      <c r="I1558" s="27" t="str">
        <f>VLOOKUP(B1558,'大货清单（不定期按GOMS更新）'!A:F,6,FALSE)</f>
        <v>ACTIVE</v>
      </c>
      <c r="J1558" s="27" t="str">
        <f>VLOOKUP(B1558,'大货清单（不定期按GOMS更新）'!A:K,11,FALSE)</f>
        <v>8.6</v>
      </c>
      <c r="K1558" s="27" t="str">
        <f>VLOOKUP(B1558,'大货清单（不定期按GOMS更新）'!A:N,12,FALSE)</f>
        <v>764</v>
      </c>
      <c r="L1558" s="27" t="str">
        <f>VLOOKUP(B1558,'大货清单（不定期按GOMS更新）'!A:M,13,FALSE)</f>
        <v>231</v>
      </c>
      <c r="M1558" s="27" t="str">
        <f>VLOOKUP(B1558,'大货清单（不定期按GOMS更新）'!A:N,14,FALSE)</f>
        <v>349</v>
      </c>
      <c r="N1558" s="59" t="s">
        <v>10167</v>
      </c>
      <c r="O1558" s="27">
        <f>IFERROR(VLOOKUP(N1558,'散件迭代（不定期更新）'!C:J,8,FALSE),0)</f>
        <v>0</v>
      </c>
      <c r="P1558" s="27">
        <f>IFERROR(VLOOKUP(N1558,'散件（更新）'!B:H,3,FALSE),0)</f>
        <v>0</v>
      </c>
      <c r="Q1558" s="27" t="str">
        <f>VLOOKUP(N1558,'散件（更新）'!B:H,2,FALSE)</f>
        <v>114-24510410</v>
      </c>
      <c r="R1558" s="27" t="str">
        <f>VLOOKUP(N1558,'散件（更新）'!B:H,7,FALSE)</f>
        <v>Tube Assembly</v>
      </c>
      <c r="S1558" s="27" t="str">
        <f>VLOOKUP(N1558,'散件（更新）'!B:E,4,FALSE)</f>
        <v>https://tineco-yxzt.oss-accelerate.aliyuncs.com/20250626/basetube_1750929926233.png</v>
      </c>
      <c r="T1558" s="27" t="s">
        <v>8759</v>
      </c>
      <c r="U1558" s="28" t="str">
        <f>VLOOKUP(N1558,'散件（更新）'!B:G,6,FALSE)</f>
        <v>SP;ZB2451D-01;收纳座支撑杆组件</v>
      </c>
      <c r="V1558" s="28">
        <f>VLOOKUP(N1558,'散件（更新）'!B:I,8,FALSE)</f>
        <v>6932485007790</v>
      </c>
    </row>
    <row r="1559" spans="1:22" ht="20.149999999999999" customHeight="1">
      <c r="A1559" s="57">
        <v>46169</v>
      </c>
      <c r="B1559" s="59" t="s">
        <v>11037</v>
      </c>
      <c r="C1559" s="27" t="str">
        <f>VLOOKUP(B1559,'大货清单（不定期按GOMS更新）'!A:H,8,0)</f>
        <v>107-25031101</v>
      </c>
      <c r="D1559" s="27" t="str">
        <f>VLOOKUP(B1559,'大货清单（不定期按GOMS更新）'!A:C,3,0)</f>
        <v>ZB2503K-01</v>
      </c>
      <c r="E1559" s="27" t="str">
        <f>VLOOKUP(B1559,'大货清单（不定期按GOMS更新）'!A:H,4,0)</f>
        <v>PL</v>
      </c>
      <c r="F1559" s="27" t="str">
        <f>VLOOKUP(B1559,'大货清单（不定期按GOMS更新）'!A:H,2,0)</f>
        <v>PURE ONE S30</v>
      </c>
      <c r="G1559" s="28">
        <f>VLOOKUP(B1559,'大货清单（不定期按GOMS更新）'!A:I,9,FALSE)</f>
        <v>6932485008643</v>
      </c>
      <c r="H1559" s="27" t="str">
        <f>VLOOKUP(B1559,'大货清单（不定期按GOMS更新）'!A:H,7,0)</f>
        <v>Black</v>
      </c>
      <c r="I1559" s="27" t="str">
        <f>VLOOKUP(B1559,'大货清单（不定期按GOMS更新）'!A:F,6,FALSE)</f>
        <v>ACTIVE</v>
      </c>
      <c r="J1559" s="27" t="str">
        <f>VLOOKUP(B1559,'大货清单（不定期按GOMS更新）'!A:K,11,FALSE)</f>
        <v>4.81</v>
      </c>
      <c r="K1559" s="27" t="str">
        <f>VLOOKUP(B1559,'大货清单（不定期按GOMS更新）'!A:N,12,FALSE)</f>
        <v>731</v>
      </c>
      <c r="L1559" s="27" t="str">
        <f>VLOOKUP(B1559,'大货清单（不定期按GOMS更新）'!A:M,13,FALSE)</f>
        <v>165</v>
      </c>
      <c r="M1559" s="27" t="str">
        <f>VLOOKUP(B1559,'大货清单（不定期按GOMS更新）'!A:N,14,FALSE)</f>
        <v>302</v>
      </c>
      <c r="N1559" s="59" t="s">
        <v>10044</v>
      </c>
      <c r="O1559" s="27">
        <f>IFERROR(VLOOKUP(N1559,'散件迭代（不定期更新）'!C:J,8,FALSE),0)</f>
        <v>0</v>
      </c>
      <c r="P1559" s="27">
        <f>IFERROR(VLOOKUP(N1559,'散件（更新）'!B:H,3,FALSE),0)</f>
        <v>0</v>
      </c>
      <c r="Q1559" s="27" t="str">
        <f>VLOOKUP(N1559,'散件（更新）'!B:H,2,FALSE)</f>
        <v>114-24490505</v>
      </c>
      <c r="R1559" s="27" t="str">
        <f>VLOOKUP(N1559,'散件（更新）'!B:H,7,FALSE)</f>
        <v>Filter Holder</v>
      </c>
      <c r="S1559" s="27" t="str">
        <f>VLOOKUP(N1559,'散件（更新）'!B:E,4,FALSE)</f>
        <v>https://tineco-yxzt.oss-accelerate.aliyuncs.com/20250626/filterholder_1750922870129.png</v>
      </c>
      <c r="T1559" s="27" t="s">
        <v>8759</v>
      </c>
      <c r="U1559" s="28" t="str">
        <f>VLOOKUP(N1559,'散件（更新）'!B:G,6,FALSE)</f>
        <v>SP;ZB2449E-01;多锥组件</v>
      </c>
      <c r="V1559" s="28">
        <f>VLOOKUP(N1559,'散件（更新）'!B:I,8,FALSE)</f>
        <v>6932485007653</v>
      </c>
    </row>
    <row r="1560" spans="1:22" ht="20.149999999999999" customHeight="1">
      <c r="A1560" s="57">
        <v>46169</v>
      </c>
      <c r="B1560" s="59" t="s">
        <v>11037</v>
      </c>
      <c r="C1560" s="27" t="str">
        <f>VLOOKUP(B1560,'大货清单（不定期按GOMS更新）'!A:H,8,0)</f>
        <v>107-25031101</v>
      </c>
      <c r="D1560" s="27" t="str">
        <f>VLOOKUP(B1560,'大货清单（不定期按GOMS更新）'!A:C,3,0)</f>
        <v>ZB2503K-01</v>
      </c>
      <c r="E1560" s="27" t="str">
        <f>VLOOKUP(B1560,'大货清单（不定期按GOMS更新）'!A:H,4,0)</f>
        <v>PL</v>
      </c>
      <c r="F1560" s="27" t="str">
        <f>VLOOKUP(B1560,'大货清单（不定期按GOMS更新）'!A:H,2,0)</f>
        <v>PURE ONE S30</v>
      </c>
      <c r="G1560" s="28">
        <f>VLOOKUP(B1560,'大货清单（不定期按GOMS更新）'!A:I,9,FALSE)</f>
        <v>6932485008643</v>
      </c>
      <c r="H1560" s="27" t="str">
        <f>VLOOKUP(B1560,'大货清单（不定期按GOMS更新）'!A:H,7,0)</f>
        <v>Black</v>
      </c>
      <c r="I1560" s="27" t="str">
        <f>VLOOKUP(B1560,'大货清单（不定期按GOMS更新）'!A:F,6,FALSE)</f>
        <v>ACTIVE</v>
      </c>
      <c r="J1560" s="27" t="str">
        <f>VLOOKUP(B1560,'大货清单（不定期按GOMS更新）'!A:K,11,FALSE)</f>
        <v>4.81</v>
      </c>
      <c r="K1560" s="27" t="str">
        <f>VLOOKUP(B1560,'大货清单（不定期按GOMS更新）'!A:N,12,FALSE)</f>
        <v>731</v>
      </c>
      <c r="L1560" s="27" t="str">
        <f>VLOOKUP(B1560,'大货清单（不定期按GOMS更新）'!A:M,13,FALSE)</f>
        <v>165</v>
      </c>
      <c r="M1560" s="27" t="str">
        <f>VLOOKUP(B1560,'大货清单（不定期按GOMS更新）'!A:N,14,FALSE)</f>
        <v>302</v>
      </c>
      <c r="N1560" s="59" t="s">
        <v>10203</v>
      </c>
      <c r="O1560" s="27">
        <f>IFERROR(VLOOKUP(N1560,'散件迭代（不定期更新）'!C:J,8,FALSE),0)</f>
        <v>0</v>
      </c>
      <c r="P1560" s="27">
        <f>IFERROR(VLOOKUP(N1560,'散件（更新）'!B:H,3,FALSE),0)</f>
        <v>0</v>
      </c>
      <c r="Q1560" s="27" t="str">
        <f>VLOOKUP(N1560,'散件（更新）'!B:H,2,FALSE)</f>
        <v>114-24490504</v>
      </c>
      <c r="R1560" s="27" t="str">
        <f>VLOOKUP(N1560,'散件（更新）'!B:H,7,FALSE)</f>
        <v>Filter</v>
      </c>
      <c r="S1560" s="27" t="str">
        <f>VLOOKUP(N1560,'散件（更新）'!B:E,4,FALSE)</f>
        <v>https://tineco-yxzt.oss-accelerate.aliyuncs.com/20250626/filter_1750922714463.png</v>
      </c>
      <c r="T1560" s="27" t="s">
        <v>19303</v>
      </c>
      <c r="U1560" s="28" t="str">
        <f>VLOOKUP(N1560,'散件（更新）'!B:G,6,FALSE)</f>
        <v>SP;ZB2449E-01;进风过滤棉组件</v>
      </c>
      <c r="V1560" s="28">
        <f>VLOOKUP(N1560,'散件（更新）'!B:I,8,FALSE)</f>
        <v>6932485007646</v>
      </c>
    </row>
    <row r="1561" spans="1:22" ht="20.149999999999999" customHeight="1">
      <c r="A1561" s="57">
        <v>46169</v>
      </c>
      <c r="B1561" s="59" t="s">
        <v>11037</v>
      </c>
      <c r="C1561" s="27" t="str">
        <f>VLOOKUP(B1561,'大货清单（不定期按GOMS更新）'!A:H,8,0)</f>
        <v>107-25031101</v>
      </c>
      <c r="D1561" s="27" t="str">
        <f>VLOOKUP(B1561,'大货清单（不定期按GOMS更新）'!A:C,3,0)</f>
        <v>ZB2503K-01</v>
      </c>
      <c r="E1561" s="27" t="str">
        <f>VLOOKUP(B1561,'大货清单（不定期按GOMS更新）'!A:H,4,0)</f>
        <v>PL</v>
      </c>
      <c r="F1561" s="27" t="str">
        <f>VLOOKUP(B1561,'大货清单（不定期按GOMS更新）'!A:H,2,0)</f>
        <v>PURE ONE S30</v>
      </c>
      <c r="G1561" s="28">
        <f>VLOOKUP(B1561,'大货清单（不定期按GOMS更新）'!A:I,9,FALSE)</f>
        <v>6932485008643</v>
      </c>
      <c r="H1561" s="27" t="str">
        <f>VLOOKUP(B1561,'大货清单（不定期按GOMS更新）'!A:H,7,0)</f>
        <v>Black</v>
      </c>
      <c r="I1561" s="27" t="str">
        <f>VLOOKUP(B1561,'大货清单（不定期按GOMS更新）'!A:F,6,FALSE)</f>
        <v>ACTIVE</v>
      </c>
      <c r="J1561" s="27" t="str">
        <f>VLOOKUP(B1561,'大货清单（不定期按GOMS更新）'!A:K,11,FALSE)</f>
        <v>4.81</v>
      </c>
      <c r="K1561" s="27" t="str">
        <f>VLOOKUP(B1561,'大货清单（不定期按GOMS更新）'!A:N,12,FALSE)</f>
        <v>731</v>
      </c>
      <c r="L1561" s="27" t="str">
        <f>VLOOKUP(B1561,'大货清单（不定期按GOMS更新）'!A:M,13,FALSE)</f>
        <v>165</v>
      </c>
      <c r="M1561" s="27" t="str">
        <f>VLOOKUP(B1561,'大货清单（不定期按GOMS更新）'!A:N,14,FALSE)</f>
        <v>302</v>
      </c>
      <c r="N1561" s="59" t="s">
        <v>10269</v>
      </c>
      <c r="O1561" s="27">
        <f>IFERROR(VLOOKUP(N1561,'散件迭代（不定期更新）'!C:J,8,FALSE),0)</f>
        <v>0</v>
      </c>
      <c r="P1561" s="27">
        <f>IFERROR(VLOOKUP(N1561,'散件（更新）'!B:H,3,FALSE),0)</f>
        <v>0</v>
      </c>
      <c r="Q1561" s="27" t="str">
        <f>VLOOKUP(N1561,'散件（更新）'!B:H,2,FALSE)</f>
        <v>114-24490502</v>
      </c>
      <c r="R1561" s="27" t="str">
        <f>VLOOKUP(N1561,'散件（更新）'!B:H,7,FALSE)</f>
        <v>HEPA</v>
      </c>
      <c r="S1561" s="27" t="str">
        <f>VLOOKUP(N1561,'散件（更新）'!B:E,4,FALSE)</f>
        <v>https://tineco-yxzt.oss-accelerate.aliyuncs.com/20250626/hepa_1750922454505.png</v>
      </c>
      <c r="T1561" s="27" t="s">
        <v>8759</v>
      </c>
      <c r="U1561" s="28" t="str">
        <f>VLOOKUP(N1561,'散件（更新）'!B:G,6,FALSE)</f>
        <v>SP;ZB2449E-01;HEPA组件</v>
      </c>
      <c r="V1561" s="28">
        <f>VLOOKUP(N1561,'散件（更新）'!B:I,8,FALSE)</f>
        <v>6932485007622</v>
      </c>
    </row>
    <row r="1562" spans="1:22" ht="20.149999999999999" customHeight="1">
      <c r="A1562" s="57">
        <v>46169</v>
      </c>
      <c r="B1562" s="59" t="s">
        <v>11058</v>
      </c>
      <c r="C1562" s="27" t="str">
        <f>VLOOKUP(B1562,'大货清单（不定期按GOMS更新）'!A:H,8,0)</f>
        <v>107-25031001</v>
      </c>
      <c r="D1562" s="27" t="str">
        <f>VLOOKUP(B1562,'大货清单（不定期按GOMS更新）'!A:C,3,0)</f>
        <v>ZB2503J-01</v>
      </c>
      <c r="E1562" s="27" t="str">
        <f>VLOOKUP(B1562,'大货清单（不定期按GOMS更新）'!A:H,4,0)</f>
        <v>GB</v>
      </c>
      <c r="F1562" s="27" t="str">
        <f>VLOOKUP(B1562,'大货清单（不定期按GOMS更新）'!A:H,2,0)</f>
        <v>PURE ONE S30</v>
      </c>
      <c r="G1562" s="28">
        <f>VLOOKUP(B1562,'大货清单（不定期按GOMS更新）'!A:I,9,FALSE)</f>
        <v>6932485008636</v>
      </c>
      <c r="H1562" s="27" t="str">
        <f>VLOOKUP(B1562,'大货清单（不定期按GOMS更新）'!A:H,7,0)</f>
        <v>Black</v>
      </c>
      <c r="I1562" s="27" t="str">
        <f>VLOOKUP(B1562,'大货清单（不定期按GOMS更新）'!A:F,6,FALSE)</f>
        <v>ACTIVE</v>
      </c>
      <c r="J1562" s="27" t="str">
        <f>VLOOKUP(B1562,'大货清单（不定期按GOMS更新）'!A:K,11,FALSE)</f>
        <v>4.81</v>
      </c>
      <c r="K1562" s="27" t="str">
        <f>VLOOKUP(B1562,'大货清单（不定期按GOMS更新）'!A:N,12,FALSE)</f>
        <v>731</v>
      </c>
      <c r="L1562" s="27" t="str">
        <f>VLOOKUP(B1562,'大货清单（不定期按GOMS更新）'!A:M,13,FALSE)</f>
        <v>165</v>
      </c>
      <c r="M1562" s="27" t="str">
        <f>VLOOKUP(B1562,'大货清单（不定期按GOMS更新）'!A:N,14,FALSE)</f>
        <v>302</v>
      </c>
      <c r="N1562" s="59" t="s">
        <v>10044</v>
      </c>
      <c r="O1562" s="27">
        <f>IFERROR(VLOOKUP(N1562,'散件迭代（不定期更新）'!C:J,8,FALSE),0)</f>
        <v>0</v>
      </c>
      <c r="P1562" s="27">
        <f>IFERROR(VLOOKUP(N1562,'散件（更新）'!B:H,3,FALSE),0)</f>
        <v>0</v>
      </c>
      <c r="Q1562" s="27" t="str">
        <f>VLOOKUP(N1562,'散件（更新）'!B:H,2,FALSE)</f>
        <v>114-24490505</v>
      </c>
      <c r="R1562" s="27" t="str">
        <f>VLOOKUP(N1562,'散件（更新）'!B:H,7,FALSE)</f>
        <v>Filter Holder</v>
      </c>
      <c r="S1562" s="27" t="str">
        <f>VLOOKUP(N1562,'散件（更新）'!B:E,4,FALSE)</f>
        <v>https://tineco-yxzt.oss-accelerate.aliyuncs.com/20250626/filterholder_1750922870129.png</v>
      </c>
      <c r="T1562" s="27" t="s">
        <v>8759</v>
      </c>
      <c r="U1562" s="28" t="str">
        <f>VLOOKUP(N1562,'散件（更新）'!B:G,6,FALSE)</f>
        <v>SP;ZB2449E-01;多锥组件</v>
      </c>
      <c r="V1562" s="28">
        <f>VLOOKUP(N1562,'散件（更新）'!B:I,8,FALSE)</f>
        <v>6932485007653</v>
      </c>
    </row>
    <row r="1563" spans="1:22" ht="20.149999999999999" customHeight="1">
      <c r="A1563" s="57">
        <v>46169</v>
      </c>
      <c r="B1563" s="59" t="s">
        <v>11058</v>
      </c>
      <c r="C1563" s="27" t="str">
        <f>VLOOKUP(B1563,'大货清单（不定期按GOMS更新）'!A:H,8,0)</f>
        <v>107-25031001</v>
      </c>
      <c r="D1563" s="27" t="str">
        <f>VLOOKUP(B1563,'大货清单（不定期按GOMS更新）'!A:C,3,0)</f>
        <v>ZB2503J-01</v>
      </c>
      <c r="E1563" s="27" t="str">
        <f>VLOOKUP(B1563,'大货清单（不定期按GOMS更新）'!A:H,4,0)</f>
        <v>GB</v>
      </c>
      <c r="F1563" s="27" t="str">
        <f>VLOOKUP(B1563,'大货清单（不定期按GOMS更新）'!A:H,2,0)</f>
        <v>PURE ONE S30</v>
      </c>
      <c r="G1563" s="28">
        <f>VLOOKUP(B1563,'大货清单（不定期按GOMS更新）'!A:I,9,FALSE)</f>
        <v>6932485008636</v>
      </c>
      <c r="H1563" s="27" t="str">
        <f>VLOOKUP(B1563,'大货清单（不定期按GOMS更新）'!A:H,7,0)</f>
        <v>Black</v>
      </c>
      <c r="I1563" s="27" t="str">
        <f>VLOOKUP(B1563,'大货清单（不定期按GOMS更新）'!A:F,6,FALSE)</f>
        <v>ACTIVE</v>
      </c>
      <c r="J1563" s="27" t="str">
        <f>VLOOKUP(B1563,'大货清单（不定期按GOMS更新）'!A:K,11,FALSE)</f>
        <v>4.81</v>
      </c>
      <c r="K1563" s="27" t="str">
        <f>VLOOKUP(B1563,'大货清单（不定期按GOMS更新）'!A:N,12,FALSE)</f>
        <v>731</v>
      </c>
      <c r="L1563" s="27" t="str">
        <f>VLOOKUP(B1563,'大货清单（不定期按GOMS更新）'!A:M,13,FALSE)</f>
        <v>165</v>
      </c>
      <c r="M1563" s="27" t="str">
        <f>VLOOKUP(B1563,'大货清单（不定期按GOMS更新）'!A:N,14,FALSE)</f>
        <v>302</v>
      </c>
      <c r="N1563" s="59" t="s">
        <v>10203</v>
      </c>
      <c r="O1563" s="27">
        <f>IFERROR(VLOOKUP(N1563,'散件迭代（不定期更新）'!C:J,8,FALSE),0)</f>
        <v>0</v>
      </c>
      <c r="P1563" s="27">
        <f>IFERROR(VLOOKUP(N1563,'散件（更新）'!B:H,3,FALSE),0)</f>
        <v>0</v>
      </c>
      <c r="Q1563" s="27" t="str">
        <f>VLOOKUP(N1563,'散件（更新）'!B:H,2,FALSE)</f>
        <v>114-24490504</v>
      </c>
      <c r="R1563" s="27" t="str">
        <f>VLOOKUP(N1563,'散件（更新）'!B:H,7,FALSE)</f>
        <v>Filter</v>
      </c>
      <c r="S1563" s="27" t="str">
        <f>VLOOKUP(N1563,'散件（更新）'!B:E,4,FALSE)</f>
        <v>https://tineco-yxzt.oss-accelerate.aliyuncs.com/20250626/filter_1750922714463.png</v>
      </c>
      <c r="T1563" s="27" t="s">
        <v>8759</v>
      </c>
      <c r="U1563" s="28" t="str">
        <f>VLOOKUP(N1563,'散件（更新）'!B:G,6,FALSE)</f>
        <v>SP;ZB2449E-01;进风过滤棉组件</v>
      </c>
      <c r="V1563" s="28">
        <f>VLOOKUP(N1563,'散件（更新）'!B:I,8,FALSE)</f>
        <v>6932485007646</v>
      </c>
    </row>
    <row r="1564" spans="1:22" ht="20.149999999999999" customHeight="1">
      <c r="A1564" s="57">
        <v>46169</v>
      </c>
      <c r="B1564" s="59" t="s">
        <v>11058</v>
      </c>
      <c r="C1564" s="27" t="str">
        <f>VLOOKUP(B1564,'大货清单（不定期按GOMS更新）'!A:H,8,0)</f>
        <v>107-25031001</v>
      </c>
      <c r="D1564" s="27" t="str">
        <f>VLOOKUP(B1564,'大货清单（不定期按GOMS更新）'!A:C,3,0)</f>
        <v>ZB2503J-01</v>
      </c>
      <c r="E1564" s="27" t="str">
        <f>VLOOKUP(B1564,'大货清单（不定期按GOMS更新）'!A:H,4,0)</f>
        <v>GB</v>
      </c>
      <c r="F1564" s="27" t="str">
        <f>VLOOKUP(B1564,'大货清单（不定期按GOMS更新）'!A:H,2,0)</f>
        <v>PURE ONE S30</v>
      </c>
      <c r="G1564" s="28">
        <f>VLOOKUP(B1564,'大货清单（不定期按GOMS更新）'!A:I,9,FALSE)</f>
        <v>6932485008636</v>
      </c>
      <c r="H1564" s="27" t="str">
        <f>VLOOKUP(B1564,'大货清单（不定期按GOMS更新）'!A:H,7,0)</f>
        <v>Black</v>
      </c>
      <c r="I1564" s="27" t="str">
        <f>VLOOKUP(B1564,'大货清单（不定期按GOMS更新）'!A:F,6,FALSE)</f>
        <v>ACTIVE</v>
      </c>
      <c r="J1564" s="27" t="str">
        <f>VLOOKUP(B1564,'大货清单（不定期按GOMS更新）'!A:K,11,FALSE)</f>
        <v>4.81</v>
      </c>
      <c r="K1564" s="27" t="str">
        <f>VLOOKUP(B1564,'大货清单（不定期按GOMS更新）'!A:N,12,FALSE)</f>
        <v>731</v>
      </c>
      <c r="L1564" s="27" t="str">
        <f>VLOOKUP(B1564,'大货清单（不定期按GOMS更新）'!A:M,13,FALSE)</f>
        <v>165</v>
      </c>
      <c r="M1564" s="27" t="str">
        <f>VLOOKUP(B1564,'大货清单（不定期按GOMS更新）'!A:N,14,FALSE)</f>
        <v>302</v>
      </c>
      <c r="N1564" s="59" t="s">
        <v>10269</v>
      </c>
      <c r="O1564" s="27">
        <f>IFERROR(VLOOKUP(N1564,'散件迭代（不定期更新）'!C:J,8,FALSE),0)</f>
        <v>0</v>
      </c>
      <c r="P1564" s="27">
        <f>IFERROR(VLOOKUP(N1564,'散件（更新）'!B:H,3,FALSE),0)</f>
        <v>0</v>
      </c>
      <c r="Q1564" s="27" t="str">
        <f>VLOOKUP(N1564,'散件（更新）'!B:H,2,FALSE)</f>
        <v>114-24490502</v>
      </c>
      <c r="R1564" s="27" t="str">
        <f>VLOOKUP(N1564,'散件（更新）'!B:H,7,FALSE)</f>
        <v>HEPA</v>
      </c>
      <c r="S1564" s="27" t="str">
        <f>VLOOKUP(N1564,'散件（更新）'!B:E,4,FALSE)</f>
        <v>https://tineco-yxzt.oss-accelerate.aliyuncs.com/20250626/hepa_1750922454505.png</v>
      </c>
      <c r="T1564" s="27" t="s">
        <v>8759</v>
      </c>
      <c r="U1564" s="28" t="str">
        <f>VLOOKUP(N1564,'散件（更新）'!B:G,6,FALSE)</f>
        <v>SP;ZB2449E-01;HEPA组件</v>
      </c>
      <c r="V1564" s="28">
        <f>VLOOKUP(N1564,'散件（更新）'!B:I,8,FALSE)</f>
        <v>6932485007622</v>
      </c>
    </row>
    <row r="1565" spans="1:22" ht="20.149999999999999" customHeight="1">
      <c r="A1565" s="57">
        <v>46169</v>
      </c>
      <c r="B1565" s="59" t="s">
        <v>11054</v>
      </c>
      <c r="C1565" s="27" t="str">
        <f>VLOOKUP(B1565,'大货清单（不定期按GOMS更新）'!A:H,8,0)</f>
        <v>107-25030301</v>
      </c>
      <c r="D1565" s="27" t="str">
        <f>VLOOKUP(B1565,'大货清单（不定期按GOMS更新）'!A:C,3,0)</f>
        <v>ZB2503C-01</v>
      </c>
      <c r="E1565" s="27" t="str">
        <f>VLOOKUP(B1565,'大货清单（不定期按GOMS更新）'!A:H,4,0)</f>
        <v>DE,FR,IT,ES,SE,PL,NL,BE</v>
      </c>
      <c r="F1565" s="27" t="str">
        <f>VLOOKUP(B1565,'大货清单（不定期按GOMS更新）'!A:H,2,0)</f>
        <v>PURE ONE S30</v>
      </c>
      <c r="G1565" s="28">
        <f>VLOOKUP(B1565,'大货清单（不定期按GOMS更新）'!A:I,9,FALSE)</f>
        <v>6932485008629</v>
      </c>
      <c r="H1565" s="27" t="str">
        <f>VLOOKUP(B1565,'大货清单（不定期按GOMS更新）'!A:H,7,0)</f>
        <v>Black</v>
      </c>
      <c r="I1565" s="27" t="str">
        <f>VLOOKUP(B1565,'大货清单（不定期按GOMS更新）'!A:F,6,FALSE)</f>
        <v>ACTIVE</v>
      </c>
      <c r="J1565" s="27" t="str">
        <f>VLOOKUP(B1565,'大货清单（不定期按GOMS更新）'!A:K,11,FALSE)</f>
        <v>4.81</v>
      </c>
      <c r="K1565" s="27" t="str">
        <f>VLOOKUP(B1565,'大货清单（不定期按GOMS更新）'!A:N,12,FALSE)</f>
        <v>731</v>
      </c>
      <c r="L1565" s="27" t="str">
        <f>VLOOKUP(B1565,'大货清单（不定期按GOMS更新）'!A:M,13,FALSE)</f>
        <v>165</v>
      </c>
      <c r="M1565" s="27" t="str">
        <f>VLOOKUP(B1565,'大货清单（不定期按GOMS更新）'!A:N,14,FALSE)</f>
        <v>302</v>
      </c>
      <c r="N1565" s="59" t="s">
        <v>10044</v>
      </c>
      <c r="O1565" s="27">
        <f>IFERROR(VLOOKUP(N1565,'散件迭代（不定期更新）'!C:J,8,FALSE),0)</f>
        <v>0</v>
      </c>
      <c r="P1565" s="27">
        <f>IFERROR(VLOOKUP(N1565,'散件（更新）'!B:H,3,FALSE),0)</f>
        <v>0</v>
      </c>
      <c r="Q1565" s="27" t="str">
        <f>VLOOKUP(N1565,'散件（更新）'!B:H,2,FALSE)</f>
        <v>114-24490505</v>
      </c>
      <c r="R1565" s="27" t="str">
        <f>VLOOKUP(N1565,'散件（更新）'!B:H,7,FALSE)</f>
        <v>Filter Holder</v>
      </c>
      <c r="S1565" s="27" t="str">
        <f>VLOOKUP(N1565,'散件（更新）'!B:E,4,FALSE)</f>
        <v>https://tineco-yxzt.oss-accelerate.aliyuncs.com/20250626/filterholder_1750922870129.png</v>
      </c>
      <c r="T1565" s="27" t="s">
        <v>8759</v>
      </c>
      <c r="U1565" s="28" t="str">
        <f>VLOOKUP(N1565,'散件（更新）'!B:G,6,FALSE)</f>
        <v>SP;ZB2449E-01;多锥组件</v>
      </c>
      <c r="V1565" s="28">
        <f>VLOOKUP(N1565,'散件（更新）'!B:I,8,FALSE)</f>
        <v>6932485007653</v>
      </c>
    </row>
    <row r="1566" spans="1:22" ht="20.149999999999999" customHeight="1">
      <c r="A1566" s="57">
        <v>46169</v>
      </c>
      <c r="B1566" s="59" t="s">
        <v>11054</v>
      </c>
      <c r="C1566" s="27" t="str">
        <f>VLOOKUP(B1566,'大货清单（不定期按GOMS更新）'!A:H,8,0)</f>
        <v>107-25030301</v>
      </c>
      <c r="D1566" s="27" t="str">
        <f>VLOOKUP(B1566,'大货清单（不定期按GOMS更新）'!A:C,3,0)</f>
        <v>ZB2503C-01</v>
      </c>
      <c r="E1566" s="27" t="str">
        <f>VLOOKUP(B1566,'大货清单（不定期按GOMS更新）'!A:H,4,0)</f>
        <v>DE,FR,IT,ES,SE,PL,NL,BE</v>
      </c>
      <c r="F1566" s="27" t="str">
        <f>VLOOKUP(B1566,'大货清单（不定期按GOMS更新）'!A:H,2,0)</f>
        <v>PURE ONE S30</v>
      </c>
      <c r="G1566" s="28">
        <f>VLOOKUP(B1566,'大货清单（不定期按GOMS更新）'!A:I,9,FALSE)</f>
        <v>6932485008629</v>
      </c>
      <c r="H1566" s="27" t="str">
        <f>VLOOKUP(B1566,'大货清单（不定期按GOMS更新）'!A:H,7,0)</f>
        <v>Black</v>
      </c>
      <c r="I1566" s="27" t="str">
        <f>VLOOKUP(B1566,'大货清单（不定期按GOMS更新）'!A:F,6,FALSE)</f>
        <v>ACTIVE</v>
      </c>
      <c r="J1566" s="27" t="str">
        <f>VLOOKUP(B1566,'大货清单（不定期按GOMS更新）'!A:K,11,FALSE)</f>
        <v>4.81</v>
      </c>
      <c r="K1566" s="27" t="str">
        <f>VLOOKUP(B1566,'大货清单（不定期按GOMS更新）'!A:N,12,FALSE)</f>
        <v>731</v>
      </c>
      <c r="L1566" s="27" t="str">
        <f>VLOOKUP(B1566,'大货清单（不定期按GOMS更新）'!A:M,13,FALSE)</f>
        <v>165</v>
      </c>
      <c r="M1566" s="27" t="str">
        <f>VLOOKUP(B1566,'大货清单（不定期按GOMS更新）'!A:N,14,FALSE)</f>
        <v>302</v>
      </c>
      <c r="N1566" s="59" t="s">
        <v>10203</v>
      </c>
      <c r="O1566" s="27">
        <f>IFERROR(VLOOKUP(N1566,'散件迭代（不定期更新）'!C:J,8,FALSE),0)</f>
        <v>0</v>
      </c>
      <c r="P1566" s="27">
        <f>IFERROR(VLOOKUP(N1566,'散件（更新）'!B:H,3,FALSE),0)</f>
        <v>0</v>
      </c>
      <c r="Q1566" s="27" t="str">
        <f>VLOOKUP(N1566,'散件（更新）'!B:H,2,FALSE)</f>
        <v>114-24490504</v>
      </c>
      <c r="R1566" s="27" t="str">
        <f>VLOOKUP(N1566,'散件（更新）'!B:H,7,FALSE)</f>
        <v>Filter</v>
      </c>
      <c r="S1566" s="27" t="str">
        <f>VLOOKUP(N1566,'散件（更新）'!B:E,4,FALSE)</f>
        <v>https://tineco-yxzt.oss-accelerate.aliyuncs.com/20250626/filter_1750922714463.png</v>
      </c>
      <c r="T1566" s="27" t="s">
        <v>8759</v>
      </c>
      <c r="U1566" s="28" t="str">
        <f>VLOOKUP(N1566,'散件（更新）'!B:G,6,FALSE)</f>
        <v>SP;ZB2449E-01;进风过滤棉组件</v>
      </c>
      <c r="V1566" s="28">
        <f>VLOOKUP(N1566,'散件（更新）'!B:I,8,FALSE)</f>
        <v>6932485007646</v>
      </c>
    </row>
    <row r="1567" spans="1:22" ht="20.149999999999999" customHeight="1">
      <c r="A1567" s="57">
        <v>46169</v>
      </c>
      <c r="B1567" s="59" t="s">
        <v>11054</v>
      </c>
      <c r="C1567" s="27" t="str">
        <f>VLOOKUP(B1567,'大货清单（不定期按GOMS更新）'!A:H,8,0)</f>
        <v>107-25030301</v>
      </c>
      <c r="D1567" s="27" t="str">
        <f>VLOOKUP(B1567,'大货清单（不定期按GOMS更新）'!A:C,3,0)</f>
        <v>ZB2503C-01</v>
      </c>
      <c r="E1567" s="27" t="str">
        <f>VLOOKUP(B1567,'大货清单（不定期按GOMS更新）'!A:H,4,0)</f>
        <v>DE,FR,IT,ES,SE,PL,NL,BE</v>
      </c>
      <c r="F1567" s="27" t="str">
        <f>VLOOKUP(B1567,'大货清单（不定期按GOMS更新）'!A:H,2,0)</f>
        <v>PURE ONE S30</v>
      </c>
      <c r="G1567" s="28">
        <f>VLOOKUP(B1567,'大货清单（不定期按GOMS更新）'!A:I,9,FALSE)</f>
        <v>6932485008629</v>
      </c>
      <c r="H1567" s="27" t="str">
        <f>VLOOKUP(B1567,'大货清单（不定期按GOMS更新）'!A:H,7,0)</f>
        <v>Black</v>
      </c>
      <c r="I1567" s="27" t="str">
        <f>VLOOKUP(B1567,'大货清单（不定期按GOMS更新）'!A:F,6,FALSE)</f>
        <v>ACTIVE</v>
      </c>
      <c r="J1567" s="27" t="str">
        <f>VLOOKUP(B1567,'大货清单（不定期按GOMS更新）'!A:K,11,FALSE)</f>
        <v>4.81</v>
      </c>
      <c r="K1567" s="27" t="str">
        <f>VLOOKUP(B1567,'大货清单（不定期按GOMS更新）'!A:N,12,FALSE)</f>
        <v>731</v>
      </c>
      <c r="L1567" s="27" t="str">
        <f>VLOOKUP(B1567,'大货清单（不定期按GOMS更新）'!A:M,13,FALSE)</f>
        <v>165</v>
      </c>
      <c r="M1567" s="27" t="str">
        <f>VLOOKUP(B1567,'大货清单（不定期按GOMS更新）'!A:N,14,FALSE)</f>
        <v>302</v>
      </c>
      <c r="N1567" s="59" t="s">
        <v>10269</v>
      </c>
      <c r="O1567" s="27">
        <f>IFERROR(VLOOKUP(N1567,'散件迭代（不定期更新）'!C:J,8,FALSE),0)</f>
        <v>0</v>
      </c>
      <c r="P1567" s="27">
        <f>IFERROR(VLOOKUP(N1567,'散件（更新）'!B:H,3,FALSE),0)</f>
        <v>0</v>
      </c>
      <c r="Q1567" s="27" t="str">
        <f>VLOOKUP(N1567,'散件（更新）'!B:H,2,FALSE)</f>
        <v>114-24490502</v>
      </c>
      <c r="R1567" s="27" t="str">
        <f>VLOOKUP(N1567,'散件（更新）'!B:H,7,FALSE)</f>
        <v>HEPA</v>
      </c>
      <c r="S1567" s="27" t="str">
        <f>VLOOKUP(N1567,'散件（更新）'!B:E,4,FALSE)</f>
        <v>https://tineco-yxzt.oss-accelerate.aliyuncs.com/20250626/hepa_1750922454505.png</v>
      </c>
      <c r="T1567" s="27" t="s">
        <v>8759</v>
      </c>
      <c r="U1567" s="28" t="str">
        <f>VLOOKUP(N1567,'散件（更新）'!B:G,6,FALSE)</f>
        <v>SP;ZB2449E-01;HEPA组件</v>
      </c>
      <c r="V1567" s="28">
        <f>VLOOKUP(N1567,'散件（更新）'!B:I,8,FALSE)</f>
        <v>6932485007622</v>
      </c>
    </row>
    <row r="1568" spans="1:22" ht="20.149999999999999" customHeight="1">
      <c r="A1568" s="57">
        <v>46169</v>
      </c>
      <c r="B1568" s="59" t="s">
        <v>13713</v>
      </c>
      <c r="C1568" s="27" t="str">
        <f>VLOOKUP(B1568,'大货清单（不定期按GOMS更新）'!A:H,8,0)</f>
        <v>107-24510402</v>
      </c>
      <c r="D1568" s="27" t="str">
        <f>VLOOKUP(B1568,'大货清单（不定期按GOMS更新）'!A:C,3,0)</f>
        <v>ZB2451D-02</v>
      </c>
      <c r="E1568" s="27" t="str">
        <f>VLOOKUP(B1568,'大货清单（不定期按GOMS更新）'!A:H,4,0)</f>
        <v>DE,FR,IT,ES,PL,SE,NL,BE</v>
      </c>
      <c r="F1568" s="27" t="str">
        <f>VLOOKUP(B1568,'大货清单（不定期按GOMS更新）'!A:H,2,0)</f>
        <v>PUR ONE S70</v>
      </c>
      <c r="G1568" s="28">
        <f>VLOOKUP(B1568,'大货清单（不定期按GOMS更新）'!A:I,9,FALSE)</f>
        <v>6932485017744</v>
      </c>
      <c r="H1568" s="27" t="str">
        <f>VLOOKUP(B1568,'大货清单（不定期按GOMS更新）'!A:H,7,0)</f>
        <v>Orange &amp; Blue</v>
      </c>
      <c r="I1568" s="27" t="str">
        <f>VLOOKUP(B1568,'大货清单（不定期按GOMS更新）'!A:F,6,FALSE)</f>
        <v>ACTIVE</v>
      </c>
      <c r="J1568" s="27" t="str">
        <f>VLOOKUP(B1568,'大货清单（不定期按GOMS更新）'!A:K,11,FALSE)</f>
        <v>8.6</v>
      </c>
      <c r="K1568" s="27" t="str">
        <f>VLOOKUP(B1568,'大货清单（不定期按GOMS更新）'!A:N,12,FALSE)</f>
        <v>764</v>
      </c>
      <c r="L1568" s="27" t="str">
        <f>VLOOKUP(B1568,'大货清单（不定期按GOMS更新）'!A:M,13,FALSE)</f>
        <v>231</v>
      </c>
      <c r="M1568" s="27" t="str">
        <f>VLOOKUP(B1568,'大货清单（不定期按GOMS更新）'!A:N,14,FALSE)</f>
        <v>349</v>
      </c>
      <c r="N1568" s="59" t="s">
        <v>7377</v>
      </c>
      <c r="O1568" s="27">
        <f>IFERROR(VLOOKUP(N1568,'散件迭代（不定期更新）'!C:J,8,FALSE),0)</f>
        <v>0</v>
      </c>
      <c r="P1568" s="27" t="str">
        <f>IFERROR(VLOOKUP(N1568,'散件（更新）'!B:H,3,FALSE),0)</f>
        <v>/</v>
      </c>
      <c r="Q1568" s="27" t="str">
        <f>VLOOKUP(N1568,'散件（更新）'!B:H,2,FALSE)</f>
        <v>114-23420409</v>
      </c>
      <c r="R1568" s="27" t="str">
        <f>VLOOKUP(N1568,'散件（更新）'!B:H,7,FALSE)</f>
        <v>Mini Power Brush</v>
      </c>
      <c r="S1568" s="27">
        <f>VLOOKUP(N1568,'散件（更新）'!B:E,4,FALSE)</f>
        <v>0</v>
      </c>
      <c r="T1568" s="27" t="s">
        <v>8759</v>
      </c>
      <c r="U1568" s="28" t="str">
        <f>VLOOKUP(N1568,'散件（更新）'!B:G,6,FALSE)</f>
        <v>SP;ZB2342D-02;FB1953C小电动组件3Pin带PTC</v>
      </c>
      <c r="V1568" s="28" t="str">
        <f>VLOOKUP(N1568,'散件（更新）'!B:I,8,FALSE)</f>
        <v>6974950108540</v>
      </c>
    </row>
    <row r="1569" spans="1:22" ht="20.149999999999999" customHeight="1">
      <c r="A1569" s="57">
        <v>46169</v>
      </c>
      <c r="B1569" s="59" t="s">
        <v>13713</v>
      </c>
      <c r="C1569" s="27" t="str">
        <f>VLOOKUP(B1569,'大货清单（不定期按GOMS更新）'!A:H,8,0)</f>
        <v>107-24510402</v>
      </c>
      <c r="D1569" s="27" t="str">
        <f>VLOOKUP(B1569,'大货清单（不定期按GOMS更新）'!A:C,3,0)</f>
        <v>ZB2451D-02</v>
      </c>
      <c r="E1569" s="27" t="str">
        <f>VLOOKUP(B1569,'大货清单（不定期按GOMS更新）'!A:H,4,0)</f>
        <v>DE,FR,IT,ES,PL,SE,NL,BE</v>
      </c>
      <c r="F1569" s="27" t="str">
        <f>VLOOKUP(B1569,'大货清单（不定期按GOMS更新）'!A:H,2,0)</f>
        <v>PUR ONE S70</v>
      </c>
      <c r="G1569" s="28">
        <f>VLOOKUP(B1569,'大货清单（不定期按GOMS更新）'!A:I,9,FALSE)</f>
        <v>6932485017744</v>
      </c>
      <c r="H1569" s="27" t="str">
        <f>VLOOKUP(B1569,'大货清单（不定期按GOMS更新）'!A:H,7,0)</f>
        <v>Orange &amp; Blue</v>
      </c>
      <c r="I1569" s="27" t="str">
        <f>VLOOKUP(B1569,'大货清单（不定期按GOMS更新）'!A:F,6,FALSE)</f>
        <v>ACTIVE</v>
      </c>
      <c r="J1569" s="27" t="str">
        <f>VLOOKUP(B1569,'大货清单（不定期按GOMS更新）'!A:K,11,FALSE)</f>
        <v>8.6</v>
      </c>
      <c r="K1569" s="27" t="str">
        <f>VLOOKUP(B1569,'大货清单（不定期按GOMS更新）'!A:N,12,FALSE)</f>
        <v>764</v>
      </c>
      <c r="L1569" s="27" t="str">
        <f>VLOOKUP(B1569,'大货清单（不定期按GOMS更新）'!A:M,13,FALSE)</f>
        <v>231</v>
      </c>
      <c r="M1569" s="27" t="str">
        <f>VLOOKUP(B1569,'大货清单（不定期按GOMS更新）'!A:N,14,FALSE)</f>
        <v>349</v>
      </c>
      <c r="N1569" s="59" t="s">
        <v>10273</v>
      </c>
      <c r="O1569" s="27">
        <f>IFERROR(VLOOKUP(N1569,'散件迭代（不定期更新）'!C:J,8,FALSE),0)</f>
        <v>0</v>
      </c>
      <c r="P1569" s="27">
        <f>IFERROR(VLOOKUP(N1569,'散件（更新）'!B:H,3,FALSE),0)</f>
        <v>0</v>
      </c>
      <c r="Q1569" s="27" t="str">
        <f>VLOOKUP(N1569,'散件（更新）'!B:H,2,FALSE)</f>
        <v>114-24510405</v>
      </c>
      <c r="R1569" s="27" t="str">
        <f>VLOOKUP(N1569,'散件（更新）'!B:H,7,FALSE)</f>
        <v>Carpet Brush</v>
      </c>
      <c r="S1569" s="27" t="str">
        <f>VLOOKUP(N1569,'散件（更新）'!B:E,4,FALSE)</f>
        <v>https://tineco-yxzt.oss-accelerate.aliyuncs.com/20250626/brush_1750929227382.png</v>
      </c>
      <c r="T1569" s="27" t="s">
        <v>8759</v>
      </c>
      <c r="U1569" s="28" t="str">
        <f>VLOOKUP(N1569,'散件（更新）'!B:G,6,FALSE)</f>
        <v>SP;ZB2451D-01;地刷组件（高配黑色）</v>
      </c>
      <c r="V1569" s="28">
        <f>VLOOKUP(N1569,'散件（更新）'!B:I,8,FALSE)</f>
        <v>6932485007745</v>
      </c>
    </row>
    <row r="1570" spans="1:22" ht="20.149999999999999" customHeight="1">
      <c r="A1570" s="57">
        <v>46169</v>
      </c>
      <c r="B1570" s="59" t="s">
        <v>13713</v>
      </c>
      <c r="C1570" s="27" t="str">
        <f>VLOOKUP(B1570,'大货清单（不定期按GOMS更新）'!A:H,8,0)</f>
        <v>107-24510402</v>
      </c>
      <c r="D1570" s="27" t="str">
        <f>VLOOKUP(B1570,'大货清单（不定期按GOMS更新）'!A:C,3,0)</f>
        <v>ZB2451D-02</v>
      </c>
      <c r="E1570" s="27" t="str">
        <f>VLOOKUP(B1570,'大货清单（不定期按GOMS更新）'!A:H,4,0)</f>
        <v>DE,FR,IT,ES,PL,SE,NL,BE</v>
      </c>
      <c r="F1570" s="27" t="str">
        <f>VLOOKUP(B1570,'大货清单（不定期按GOMS更新）'!A:H,2,0)</f>
        <v>PUR ONE S70</v>
      </c>
      <c r="G1570" s="28">
        <f>VLOOKUP(B1570,'大货清单（不定期按GOMS更新）'!A:I,9,FALSE)</f>
        <v>6932485017744</v>
      </c>
      <c r="H1570" s="27" t="str">
        <f>VLOOKUP(B1570,'大货清单（不定期按GOMS更新）'!A:H,7,0)</f>
        <v>Orange &amp; Blue</v>
      </c>
      <c r="I1570" s="27" t="str">
        <f>VLOOKUP(B1570,'大货清单（不定期按GOMS更新）'!A:F,6,FALSE)</f>
        <v>ACTIVE</v>
      </c>
      <c r="J1570" s="27" t="str">
        <f>VLOOKUP(B1570,'大货清单（不定期按GOMS更新）'!A:K,11,FALSE)</f>
        <v>8.6</v>
      </c>
      <c r="K1570" s="27" t="str">
        <f>VLOOKUP(B1570,'大货清单（不定期按GOMS更新）'!A:N,12,FALSE)</f>
        <v>764</v>
      </c>
      <c r="L1570" s="27" t="str">
        <f>VLOOKUP(B1570,'大货清单（不定期按GOMS更新）'!A:M,13,FALSE)</f>
        <v>231</v>
      </c>
      <c r="M1570" s="27" t="str">
        <f>VLOOKUP(B1570,'大货清单（不定期按GOMS更新）'!A:N,14,FALSE)</f>
        <v>349</v>
      </c>
      <c r="N1570" s="59" t="s">
        <v>10029</v>
      </c>
      <c r="O1570" s="27">
        <f>IFERROR(VLOOKUP(N1570,'散件迭代（不定期更新）'!C:J,8,FALSE),0)</f>
        <v>0</v>
      </c>
      <c r="P1570" s="27">
        <f>IFERROR(VLOOKUP(N1570,'散件（更新）'!B:H,3,FALSE),0)</f>
        <v>0</v>
      </c>
      <c r="Q1570" s="27" t="str">
        <f>VLOOKUP(N1570,'散件（更新）'!B:H,2,FALSE)</f>
        <v>114-24510413</v>
      </c>
      <c r="R1570" s="27" t="str">
        <f>VLOOKUP(N1570,'散件（更新）'!B:H,7,FALSE)</f>
        <v>Soft Dusting Brush</v>
      </c>
      <c r="S1570" s="27" t="str">
        <f>VLOOKUP(N1570,'散件（更新）'!B:E,4,FALSE)</f>
        <v>https://tineco-yxzt.oss-accelerate.aliyuncs.com/20250626/softdustingbrush_1750930421500.png</v>
      </c>
      <c r="T1570" s="27" t="s">
        <v>8759</v>
      </c>
      <c r="U1570" s="28" t="str">
        <f>VLOOKUP(N1570,'散件（更新）'!B:G,6,FALSE)</f>
        <v>SP;ZB2451D-01;织物刷组件</v>
      </c>
      <c r="V1570" s="28">
        <f>VLOOKUP(N1570,'散件（更新）'!B:I,8,FALSE)</f>
        <v>6932485007820</v>
      </c>
    </row>
    <row r="1571" spans="1:22" ht="20.149999999999999" customHeight="1">
      <c r="A1571" s="57">
        <v>46169</v>
      </c>
      <c r="B1571" s="59" t="s">
        <v>13713</v>
      </c>
      <c r="C1571" s="27" t="str">
        <f>VLOOKUP(B1571,'大货清单（不定期按GOMS更新）'!A:H,8,0)</f>
        <v>107-24510402</v>
      </c>
      <c r="D1571" s="27" t="str">
        <f>VLOOKUP(B1571,'大货清单（不定期按GOMS更新）'!A:C,3,0)</f>
        <v>ZB2451D-02</v>
      </c>
      <c r="E1571" s="27" t="str">
        <f>VLOOKUP(B1571,'大货清单（不定期按GOMS更新）'!A:H,4,0)</f>
        <v>DE,FR,IT,ES,PL,SE,NL,BE</v>
      </c>
      <c r="F1571" s="27" t="str">
        <f>VLOOKUP(B1571,'大货清单（不定期按GOMS更新）'!A:H,2,0)</f>
        <v>PUR ONE S70</v>
      </c>
      <c r="G1571" s="28">
        <f>VLOOKUP(B1571,'大货清单（不定期按GOMS更新）'!A:I,9,FALSE)</f>
        <v>6932485017744</v>
      </c>
      <c r="H1571" s="27" t="str">
        <f>VLOOKUP(B1571,'大货清单（不定期按GOMS更新）'!A:H,7,0)</f>
        <v>Orange &amp; Blue</v>
      </c>
      <c r="I1571" s="27" t="str">
        <f>VLOOKUP(B1571,'大货清单（不定期按GOMS更新）'!A:F,6,FALSE)</f>
        <v>ACTIVE</v>
      </c>
      <c r="J1571" s="27" t="str">
        <f>VLOOKUP(B1571,'大货清单（不定期按GOMS更新）'!A:K,11,FALSE)</f>
        <v>8.6</v>
      </c>
      <c r="K1571" s="27" t="str">
        <f>VLOOKUP(B1571,'大货清单（不定期按GOMS更新）'!A:N,12,FALSE)</f>
        <v>764</v>
      </c>
      <c r="L1571" s="27" t="str">
        <f>VLOOKUP(B1571,'大货清单（不定期按GOMS更新）'!A:M,13,FALSE)</f>
        <v>231</v>
      </c>
      <c r="M1571" s="27" t="str">
        <f>VLOOKUP(B1571,'大货清单（不定期按GOMS更新）'!A:N,14,FALSE)</f>
        <v>349</v>
      </c>
      <c r="N1571" s="59" t="s">
        <v>10255</v>
      </c>
      <c r="O1571" s="27">
        <f>IFERROR(VLOOKUP(N1571,'散件迭代（不定期更新）'!C:J,8,FALSE),0)</f>
        <v>0</v>
      </c>
      <c r="P1571" s="27">
        <f>IFERROR(VLOOKUP(N1571,'散件（更新）'!B:H,3,FALSE),0)</f>
        <v>0</v>
      </c>
      <c r="Q1571" s="27" t="str">
        <f>VLOOKUP(N1571,'散件（更新）'!B:H,2,FALSE)</f>
        <v>114-24510406</v>
      </c>
      <c r="R1571" s="27" t="str">
        <f>VLOOKUP(N1571,'散件（更新）'!B:H,7,FALSE)</f>
        <v>Adapter</v>
      </c>
      <c r="S1571" s="27">
        <f>VLOOKUP(N1571,'散件（更新）'!B:E,4,FALSE)</f>
        <v>0</v>
      </c>
      <c r="T1571" s="27" t="s">
        <v>8759</v>
      </c>
      <c r="U1571" s="28" t="str">
        <f>VLOOKUP(N1571,'散件（更新）'!B:G,6,FALSE)</f>
        <v>SP;ZB2451D-01;适配器（欧版）</v>
      </c>
      <c r="V1571" s="28">
        <f>VLOOKUP(N1571,'散件（更新）'!B:I,8,FALSE)</f>
        <v>6932485007752</v>
      </c>
    </row>
    <row r="1572" spans="1:22" ht="20.149999999999999" customHeight="1">
      <c r="A1572" s="57">
        <v>46169</v>
      </c>
      <c r="B1572" s="59" t="s">
        <v>11054</v>
      </c>
      <c r="C1572" s="27" t="str">
        <f>VLOOKUP(B1572,'大货清单（不定期按GOMS更新）'!A:H,8,0)</f>
        <v>107-25030301</v>
      </c>
      <c r="D1572" s="27" t="str">
        <f>VLOOKUP(B1572,'大货清单（不定期按GOMS更新）'!A:C,3,0)</f>
        <v>ZB2503C-01</v>
      </c>
      <c r="E1572" s="27" t="str">
        <f>VLOOKUP(B1572,'大货清单（不定期按GOMS更新）'!A:H,4,0)</f>
        <v>DE,FR,IT,ES,SE,PL,NL,BE</v>
      </c>
      <c r="F1572" s="27" t="str">
        <f>VLOOKUP(B1572,'大货清单（不定期按GOMS更新）'!A:H,2,0)</f>
        <v>PURE ONE S30</v>
      </c>
      <c r="G1572" s="28">
        <f>VLOOKUP(B1572,'大货清单（不定期按GOMS更新）'!A:I,9,FALSE)</f>
        <v>6932485008629</v>
      </c>
      <c r="H1572" s="27" t="str">
        <f>VLOOKUP(B1572,'大货清单（不定期按GOMS更新）'!A:H,7,0)</f>
        <v>Black</v>
      </c>
      <c r="I1572" s="27" t="str">
        <f>VLOOKUP(B1572,'大货清单（不定期按GOMS更新）'!A:F,6,FALSE)</f>
        <v>ACTIVE</v>
      </c>
      <c r="J1572" s="27" t="str">
        <f>VLOOKUP(B1572,'大货清单（不定期按GOMS更新）'!A:K,11,FALSE)</f>
        <v>4.81</v>
      </c>
      <c r="K1572" s="27" t="str">
        <f>VLOOKUP(B1572,'大货清单（不定期按GOMS更新）'!A:N,12,FALSE)</f>
        <v>731</v>
      </c>
      <c r="L1572" s="27" t="str">
        <f>VLOOKUP(B1572,'大货清单（不定期按GOMS更新）'!A:M,13,FALSE)</f>
        <v>165</v>
      </c>
      <c r="M1572" s="27" t="str">
        <f>VLOOKUP(B1572,'大货清单（不定期按GOMS更新）'!A:N,14,FALSE)</f>
        <v>302</v>
      </c>
      <c r="N1572" s="59" t="s">
        <v>4996</v>
      </c>
      <c r="O1572" s="27">
        <f>IFERROR(VLOOKUP(N1572,'散件迭代（不定期更新）'!C:J,8,FALSE),0)</f>
        <v>0</v>
      </c>
      <c r="P1572" s="27" t="str">
        <f>IFERROR(VLOOKUP(N1572,'散件（更新）'!B:H,3,FALSE),0)</f>
        <v>/</v>
      </c>
      <c r="Q1572" s="27" t="str">
        <f>VLOOKUP(N1572,'散件（更新）'!B:H,2,FALSE)</f>
        <v>114-23420407</v>
      </c>
      <c r="R1572" s="27" t="str">
        <f>VLOOKUP(N1572,'散件（更新）'!B:H,7,FALSE)</f>
        <v>Carpet Brush</v>
      </c>
      <c r="S1572" s="27">
        <f>VLOOKUP(N1572,'散件（更新）'!B:E,4,FALSE)</f>
        <v>0</v>
      </c>
      <c r="T1572" s="27" t="s">
        <v>8759</v>
      </c>
      <c r="U1572" s="28" t="str">
        <f>VLOOKUP(N1572,'散件（更新）'!B:G,6,FALSE)</f>
        <v>AA2346B地毯刷组件轻智能款</v>
      </c>
      <c r="V1572" s="28" t="str">
        <f>VLOOKUP(N1572,'散件（更新）'!B:I,8,FALSE)</f>
        <v>6974950108489</v>
      </c>
    </row>
    <row r="1573" spans="1:22" ht="20.149999999999999" customHeight="1">
      <c r="A1573" s="57">
        <v>46169</v>
      </c>
      <c r="B1573" s="59" t="s">
        <v>11054</v>
      </c>
      <c r="C1573" s="27" t="str">
        <f>VLOOKUP(B1573,'大货清单（不定期按GOMS更新）'!A:H,8,0)</f>
        <v>107-25030301</v>
      </c>
      <c r="D1573" s="27" t="str">
        <f>VLOOKUP(B1573,'大货清单（不定期按GOMS更新）'!A:C,3,0)</f>
        <v>ZB2503C-01</v>
      </c>
      <c r="E1573" s="27" t="str">
        <f>VLOOKUP(B1573,'大货清单（不定期按GOMS更新）'!A:H,4,0)</f>
        <v>DE,FR,IT,ES,SE,PL,NL,BE</v>
      </c>
      <c r="F1573" s="27" t="str">
        <f>VLOOKUP(B1573,'大货清单（不定期按GOMS更新）'!A:H,2,0)</f>
        <v>PURE ONE S30</v>
      </c>
      <c r="G1573" s="28">
        <f>VLOOKUP(B1573,'大货清单（不定期按GOMS更新）'!A:I,9,FALSE)</f>
        <v>6932485008629</v>
      </c>
      <c r="H1573" s="27" t="str">
        <f>VLOOKUP(B1573,'大货清单（不定期按GOMS更新）'!A:H,7,0)</f>
        <v>Black</v>
      </c>
      <c r="I1573" s="27" t="str">
        <f>VLOOKUP(B1573,'大货清单（不定期按GOMS更新）'!A:F,6,FALSE)</f>
        <v>ACTIVE</v>
      </c>
      <c r="J1573" s="27" t="str">
        <f>VLOOKUP(B1573,'大货清单（不定期按GOMS更新）'!A:K,11,FALSE)</f>
        <v>4.81</v>
      </c>
      <c r="K1573" s="27" t="str">
        <f>VLOOKUP(B1573,'大货清单（不定期按GOMS更新）'!A:N,12,FALSE)</f>
        <v>731</v>
      </c>
      <c r="L1573" s="27" t="str">
        <f>VLOOKUP(B1573,'大货清单（不定期按GOMS更新）'!A:M,13,FALSE)</f>
        <v>165</v>
      </c>
      <c r="M1573" s="27" t="str">
        <f>VLOOKUP(B1573,'大货清单（不定期按GOMS更新）'!A:N,14,FALSE)</f>
        <v>302</v>
      </c>
      <c r="N1573" s="59" t="s">
        <v>10273</v>
      </c>
      <c r="O1573" s="27">
        <f>IFERROR(VLOOKUP(N1573,'散件迭代（不定期更新）'!C:J,8,FALSE),0)</f>
        <v>0</v>
      </c>
      <c r="P1573" s="27">
        <f>IFERROR(VLOOKUP(N1573,'散件（更新）'!B:H,3,FALSE),0)</f>
        <v>0</v>
      </c>
      <c r="Q1573" s="27" t="str">
        <f>VLOOKUP(N1573,'散件（更新）'!B:H,2,FALSE)</f>
        <v>114-24510405</v>
      </c>
      <c r="R1573" s="27" t="str">
        <f>VLOOKUP(N1573,'散件（更新）'!B:H,7,FALSE)</f>
        <v>Carpet Brush</v>
      </c>
      <c r="S1573" s="27" t="str">
        <f>VLOOKUP(N1573,'散件（更新）'!B:E,4,FALSE)</f>
        <v>https://tineco-yxzt.oss-accelerate.aliyuncs.com/20250626/brush_1750929227382.png</v>
      </c>
      <c r="T1573" s="27" t="s">
        <v>8759</v>
      </c>
      <c r="U1573" s="28" t="str">
        <f>VLOOKUP(N1573,'散件（更新）'!B:G,6,FALSE)</f>
        <v>SP;ZB2451D-01;地刷组件（高配黑色）</v>
      </c>
      <c r="V1573" s="28">
        <f>VLOOKUP(N1573,'散件（更新）'!B:I,8,FALSE)</f>
        <v>6932485007745</v>
      </c>
    </row>
    <row r="1574" spans="1:22" ht="20.149999999999999" customHeight="1">
      <c r="A1574" s="57">
        <v>46169</v>
      </c>
      <c r="B1574" s="59" t="s">
        <v>11054</v>
      </c>
      <c r="C1574" s="27" t="str">
        <f>VLOOKUP(B1574,'大货清单（不定期按GOMS更新）'!A:H,8,0)</f>
        <v>107-25030301</v>
      </c>
      <c r="D1574" s="27" t="str">
        <f>VLOOKUP(B1574,'大货清单（不定期按GOMS更新）'!A:C,3,0)</f>
        <v>ZB2503C-01</v>
      </c>
      <c r="E1574" s="27" t="str">
        <f>VLOOKUP(B1574,'大货清单（不定期按GOMS更新）'!A:H,4,0)</f>
        <v>DE,FR,IT,ES,SE,PL,NL,BE</v>
      </c>
      <c r="F1574" s="27" t="str">
        <f>VLOOKUP(B1574,'大货清单（不定期按GOMS更新）'!A:H,2,0)</f>
        <v>PURE ONE S30</v>
      </c>
      <c r="G1574" s="28">
        <f>VLOOKUP(B1574,'大货清单（不定期按GOMS更新）'!A:I,9,FALSE)</f>
        <v>6932485008629</v>
      </c>
      <c r="H1574" s="27" t="str">
        <f>VLOOKUP(B1574,'大货清单（不定期按GOMS更新）'!A:H,7,0)</f>
        <v>Black</v>
      </c>
      <c r="I1574" s="27" t="str">
        <f>VLOOKUP(B1574,'大货清单（不定期按GOMS更新）'!A:F,6,FALSE)</f>
        <v>ACTIVE</v>
      </c>
      <c r="J1574" s="27" t="str">
        <f>VLOOKUP(B1574,'大货清单（不定期按GOMS更新）'!A:K,11,FALSE)</f>
        <v>4.81</v>
      </c>
      <c r="K1574" s="27" t="str">
        <f>VLOOKUP(B1574,'大货清单（不定期按GOMS更新）'!A:N,12,FALSE)</f>
        <v>731</v>
      </c>
      <c r="L1574" s="27" t="str">
        <f>VLOOKUP(B1574,'大货清单（不定期按GOMS更新）'!A:M,13,FALSE)</f>
        <v>165</v>
      </c>
      <c r="M1574" s="27" t="str">
        <f>VLOOKUP(B1574,'大货清单（不定期按GOMS更新）'!A:N,14,FALSE)</f>
        <v>302</v>
      </c>
      <c r="N1574" s="59" t="s">
        <v>9934</v>
      </c>
      <c r="O1574" s="27">
        <f>IFERROR(VLOOKUP(N1574,'散件迭代（不定期更新）'!C:J,8,FALSE),0)</f>
        <v>0</v>
      </c>
      <c r="P1574" s="27">
        <f>IFERROR(VLOOKUP(N1574,'散件（更新）'!B:H,3,FALSE),0)</f>
        <v>0</v>
      </c>
      <c r="Q1574" s="27" t="str">
        <f>VLOOKUP(N1574,'散件（更新）'!B:H,2,FALSE)</f>
        <v>114-24490506</v>
      </c>
      <c r="R1574" s="27" t="str">
        <f>VLOOKUP(N1574,'散件（更新）'!B:H,7,FALSE)</f>
        <v>Tube Assembly</v>
      </c>
      <c r="S1574" s="27" t="str">
        <f>VLOOKUP(N1574,'散件（更新）'!B:E,4,FALSE)</f>
        <v>https://tineco-yxzt.oss-accelerate.aliyuncs.com/20250626/tube_1750922908240.png</v>
      </c>
      <c r="T1574" s="27" t="s">
        <v>19304</v>
      </c>
      <c r="U1574" s="28" t="str">
        <f>VLOOKUP(N1574,'散件（更新）'!B:G,6,FALSE)</f>
        <v>SP;ZB2449E-01;金属直管组件</v>
      </c>
      <c r="V1574" s="28">
        <f>VLOOKUP(N1574,'散件（更新）'!B:I,8,FALSE)</f>
        <v>6932485007660</v>
      </c>
    </row>
    <row r="1575" spans="1:22" ht="20.149999999999999" customHeight="1">
      <c r="A1575" s="57">
        <v>46169</v>
      </c>
      <c r="B1575" s="59" t="s">
        <v>11058</v>
      </c>
      <c r="C1575" s="27" t="str">
        <f>VLOOKUP(B1575,'大货清单（不定期按GOMS更新）'!A:H,8,0)</f>
        <v>107-25031001</v>
      </c>
      <c r="D1575" s="27" t="str">
        <f>VLOOKUP(B1575,'大货清单（不定期按GOMS更新）'!A:C,3,0)</f>
        <v>ZB2503J-01</v>
      </c>
      <c r="E1575" s="27" t="str">
        <f>VLOOKUP(B1575,'大货清单（不定期按GOMS更新）'!A:H,4,0)</f>
        <v>GB</v>
      </c>
      <c r="F1575" s="27" t="str">
        <f>VLOOKUP(B1575,'大货清单（不定期按GOMS更新）'!A:H,2,0)</f>
        <v>PURE ONE S30</v>
      </c>
      <c r="G1575" s="28">
        <f>VLOOKUP(B1575,'大货清单（不定期按GOMS更新）'!A:I,9,FALSE)</f>
        <v>6932485008636</v>
      </c>
      <c r="H1575" s="27" t="str">
        <f>VLOOKUP(B1575,'大货清单（不定期按GOMS更新）'!A:H,7,0)</f>
        <v>Black</v>
      </c>
      <c r="I1575" s="27" t="str">
        <f>VLOOKUP(B1575,'大货清单（不定期按GOMS更新）'!A:F,6,FALSE)</f>
        <v>ACTIVE</v>
      </c>
      <c r="J1575" s="27" t="str">
        <f>VLOOKUP(B1575,'大货清单（不定期按GOMS更新）'!A:K,11,FALSE)</f>
        <v>4.81</v>
      </c>
      <c r="K1575" s="27" t="str">
        <f>VLOOKUP(B1575,'大货清单（不定期按GOMS更新）'!A:N,12,FALSE)</f>
        <v>731</v>
      </c>
      <c r="L1575" s="27" t="str">
        <f>VLOOKUP(B1575,'大货清单（不定期按GOMS更新）'!A:M,13,FALSE)</f>
        <v>165</v>
      </c>
      <c r="M1575" s="27" t="str">
        <f>VLOOKUP(B1575,'大货清单（不定期按GOMS更新）'!A:N,14,FALSE)</f>
        <v>302</v>
      </c>
      <c r="N1575" s="59" t="s">
        <v>10324</v>
      </c>
      <c r="O1575" s="27">
        <f>IFERROR(VLOOKUP(N1575,'散件迭代（不定期更新）'!C:J,8,FALSE),0)</f>
        <v>0</v>
      </c>
      <c r="P1575" s="27">
        <f>IFERROR(VLOOKUP(N1575,'散件（更新）'!B:H,3,FALSE),0)</f>
        <v>0</v>
      </c>
      <c r="Q1575" s="27" t="str">
        <f>VLOOKUP(N1575,'散件（更新）'!B:H,2,FALSE)</f>
        <v>114-25030301</v>
      </c>
      <c r="R1575" s="27" t="str">
        <f>VLOOKUP(N1575,'散件（更新）'!B:H,7,FALSE)</f>
        <v>Battery</v>
      </c>
      <c r="S1575" s="27" t="str">
        <f>VLOOKUP(N1575,'散件（更新）'!B:E,4,FALSE)</f>
        <v>https://tineco-yxzt.oss-accelerate.aliyuncs.com/20250731/weixinjietu_20250731102815_1753951574560.png</v>
      </c>
      <c r="T1575" s="27" t="s">
        <v>8759</v>
      </c>
      <c r="U1575" s="28" t="str">
        <f>VLOOKUP(N1575,'散件（更新）'!B:G,6,FALSE)</f>
        <v>SP;ZB2503C-01;电池包组件（黑色）</v>
      </c>
      <c r="V1575" s="28">
        <f>VLOOKUP(N1575,'散件（更新）'!B:I,8,FALSE)</f>
        <v>6932485010325</v>
      </c>
    </row>
    <row r="1576" spans="1:22" ht="20.149999999999999" customHeight="1">
      <c r="A1576" s="57">
        <v>46169</v>
      </c>
      <c r="B1576" s="59" t="s">
        <v>11058</v>
      </c>
      <c r="C1576" s="27" t="str">
        <f>VLOOKUP(B1576,'大货清单（不定期按GOMS更新）'!A:H,8,0)</f>
        <v>107-25031001</v>
      </c>
      <c r="D1576" s="27" t="str">
        <f>VLOOKUP(B1576,'大货清单（不定期按GOMS更新）'!A:C,3,0)</f>
        <v>ZB2503J-01</v>
      </c>
      <c r="E1576" s="27" t="str">
        <f>VLOOKUP(B1576,'大货清单（不定期按GOMS更新）'!A:H,4,0)</f>
        <v>GB</v>
      </c>
      <c r="F1576" s="27" t="str">
        <f>VLOOKUP(B1576,'大货清单（不定期按GOMS更新）'!A:H,2,0)</f>
        <v>PURE ONE S30</v>
      </c>
      <c r="G1576" s="28">
        <f>VLOOKUP(B1576,'大货清单（不定期按GOMS更新）'!A:I,9,FALSE)</f>
        <v>6932485008636</v>
      </c>
      <c r="H1576" s="27" t="str">
        <f>VLOOKUP(B1576,'大货清单（不定期按GOMS更新）'!A:H,7,0)</f>
        <v>Black</v>
      </c>
      <c r="I1576" s="27" t="str">
        <f>VLOOKUP(B1576,'大货清单（不定期按GOMS更新）'!A:F,6,FALSE)</f>
        <v>ACTIVE</v>
      </c>
      <c r="J1576" s="27" t="str">
        <f>VLOOKUP(B1576,'大货清单（不定期按GOMS更新）'!A:K,11,FALSE)</f>
        <v>4.81</v>
      </c>
      <c r="K1576" s="27" t="str">
        <f>VLOOKUP(B1576,'大货清单（不定期按GOMS更新）'!A:N,12,FALSE)</f>
        <v>731</v>
      </c>
      <c r="L1576" s="27" t="str">
        <f>VLOOKUP(B1576,'大货清单（不定期按GOMS更新）'!A:M,13,FALSE)</f>
        <v>165</v>
      </c>
      <c r="M1576" s="27" t="str">
        <f>VLOOKUP(B1576,'大货清单（不定期按GOMS更新）'!A:N,14,FALSE)</f>
        <v>302</v>
      </c>
      <c r="N1576" s="59" t="s">
        <v>10121</v>
      </c>
      <c r="O1576" s="27">
        <f>IFERROR(VLOOKUP(N1576,'散件迭代（不定期更新）'!C:J,8,FALSE),0)</f>
        <v>0</v>
      </c>
      <c r="P1576" s="27">
        <f>IFERROR(VLOOKUP(N1576,'散件（更新）'!B:H,3,FALSE),0)</f>
        <v>0</v>
      </c>
      <c r="Q1576" s="27" t="str">
        <f>VLOOKUP(N1576,'散件（更新）'!B:H,2,FALSE)</f>
        <v>114-25030303</v>
      </c>
      <c r="R1576" s="27" t="str">
        <f>VLOOKUP(N1576,'散件（更新）'!B:H,7,FALSE)</f>
        <v>Wall-Mounted Dock</v>
      </c>
      <c r="S1576" s="27" t="str">
        <f>VLOOKUP(N1576,'散件（更新）'!B:E,4,FALSE)</f>
        <v>https://tineco-yxzt.oss-accelerate.aliyuncs.com/20250731/weixinjietu_20250731163926_1753958461395.png</v>
      </c>
      <c r="T1576" s="27" t="s">
        <v>8759</v>
      </c>
      <c r="U1576" s="28" t="str">
        <f>VLOOKUP(N1576,'散件（更新）'!B:G,6,FALSE)</f>
        <v>SP;ZB2503C-01;墙挂组件（含附件支架和壁钉包）</v>
      </c>
      <c r="V1576" s="28">
        <f>VLOOKUP(N1576,'散件（更新）'!B:I,8,FALSE)</f>
        <v>6932485010349</v>
      </c>
    </row>
    <row r="1577" spans="1:22" ht="20.149999999999999" customHeight="1">
      <c r="A1577" s="57">
        <v>46169</v>
      </c>
      <c r="B1577" s="59" t="s">
        <v>11058</v>
      </c>
      <c r="C1577" s="27" t="str">
        <f>VLOOKUP(B1577,'大货清单（不定期按GOMS更新）'!A:H,8,0)</f>
        <v>107-25031001</v>
      </c>
      <c r="D1577" s="27" t="str">
        <f>VLOOKUP(B1577,'大货清单（不定期按GOMS更新）'!A:C,3,0)</f>
        <v>ZB2503J-01</v>
      </c>
      <c r="E1577" s="27" t="str">
        <f>VLOOKUP(B1577,'大货清单（不定期按GOMS更新）'!A:H,4,0)</f>
        <v>GB</v>
      </c>
      <c r="F1577" s="27" t="str">
        <f>VLOOKUP(B1577,'大货清单（不定期按GOMS更新）'!A:H,2,0)</f>
        <v>PURE ONE S30</v>
      </c>
      <c r="G1577" s="28">
        <f>VLOOKUP(B1577,'大货清单（不定期按GOMS更新）'!A:I,9,FALSE)</f>
        <v>6932485008636</v>
      </c>
      <c r="H1577" s="27" t="str">
        <f>VLOOKUP(B1577,'大货清单（不定期按GOMS更新）'!A:H,7,0)</f>
        <v>Black</v>
      </c>
      <c r="I1577" s="27" t="str">
        <f>VLOOKUP(B1577,'大货清单（不定期按GOMS更新）'!A:F,6,FALSE)</f>
        <v>ACTIVE</v>
      </c>
      <c r="J1577" s="27" t="str">
        <f>VLOOKUP(B1577,'大货清单（不定期按GOMS更新）'!A:K,11,FALSE)</f>
        <v>4.81</v>
      </c>
      <c r="K1577" s="27" t="str">
        <f>VLOOKUP(B1577,'大货清单（不定期按GOMS更新）'!A:N,12,FALSE)</f>
        <v>731</v>
      </c>
      <c r="L1577" s="27" t="str">
        <f>VLOOKUP(B1577,'大货清单（不定期按GOMS更新）'!A:M,13,FALSE)</f>
        <v>165</v>
      </c>
      <c r="M1577" s="27" t="str">
        <f>VLOOKUP(B1577,'大货清单（不定期按GOMS更新）'!A:N,14,FALSE)</f>
        <v>302</v>
      </c>
      <c r="N1577" s="59" t="s">
        <v>10273</v>
      </c>
      <c r="O1577" s="27">
        <f>IFERROR(VLOOKUP(N1577,'散件迭代（不定期更新）'!C:J,8,FALSE),0)</f>
        <v>0</v>
      </c>
      <c r="P1577" s="27">
        <f>IFERROR(VLOOKUP(N1577,'散件（更新）'!B:H,3,FALSE),0)</f>
        <v>0</v>
      </c>
      <c r="Q1577" s="27" t="str">
        <f>VLOOKUP(N1577,'散件（更新）'!B:H,2,FALSE)</f>
        <v>114-24510405</v>
      </c>
      <c r="R1577" s="27" t="str">
        <f>VLOOKUP(N1577,'散件（更新）'!B:H,7,FALSE)</f>
        <v>Carpet Brush</v>
      </c>
      <c r="S1577" s="27" t="str">
        <f>VLOOKUP(N1577,'散件（更新）'!B:E,4,FALSE)</f>
        <v>https://tineco-yxzt.oss-accelerate.aliyuncs.com/20250626/brush_1750929227382.png</v>
      </c>
      <c r="T1577" s="27" t="s">
        <v>8759</v>
      </c>
      <c r="U1577" s="28" t="str">
        <f>VLOOKUP(N1577,'散件（更新）'!B:G,6,FALSE)</f>
        <v>SP;ZB2451D-01;地刷组件（高配黑色）</v>
      </c>
      <c r="V1577" s="28">
        <f>VLOOKUP(N1577,'散件（更新）'!B:I,8,FALSE)</f>
        <v>6932485007745</v>
      </c>
    </row>
    <row r="1578" spans="1:22" ht="20.149999999999999" customHeight="1">
      <c r="A1578" s="57">
        <v>46169</v>
      </c>
      <c r="B1578" s="59" t="s">
        <v>11058</v>
      </c>
      <c r="C1578" s="27" t="str">
        <f>VLOOKUP(B1578,'大货清单（不定期按GOMS更新）'!A:H,8,0)</f>
        <v>107-25031001</v>
      </c>
      <c r="D1578" s="27" t="str">
        <f>VLOOKUP(B1578,'大货清单（不定期按GOMS更新）'!A:C,3,0)</f>
        <v>ZB2503J-01</v>
      </c>
      <c r="E1578" s="27" t="str">
        <f>VLOOKUP(B1578,'大货清单（不定期按GOMS更新）'!A:H,4,0)</f>
        <v>GB</v>
      </c>
      <c r="F1578" s="27" t="str">
        <f>VLOOKUP(B1578,'大货清单（不定期按GOMS更新）'!A:H,2,0)</f>
        <v>PURE ONE S30</v>
      </c>
      <c r="G1578" s="28">
        <f>VLOOKUP(B1578,'大货清单（不定期按GOMS更新）'!A:I,9,FALSE)</f>
        <v>6932485008636</v>
      </c>
      <c r="H1578" s="27" t="str">
        <f>VLOOKUP(B1578,'大货清单（不定期按GOMS更新）'!A:H,7,0)</f>
        <v>Black</v>
      </c>
      <c r="I1578" s="27" t="str">
        <f>VLOOKUP(B1578,'大货清单（不定期按GOMS更新）'!A:F,6,FALSE)</f>
        <v>ACTIVE</v>
      </c>
      <c r="J1578" s="27" t="str">
        <f>VLOOKUP(B1578,'大货清单（不定期按GOMS更新）'!A:K,11,FALSE)</f>
        <v>4.81</v>
      </c>
      <c r="K1578" s="27" t="str">
        <f>VLOOKUP(B1578,'大货清单（不定期按GOMS更新）'!A:N,12,FALSE)</f>
        <v>731</v>
      </c>
      <c r="L1578" s="27" t="str">
        <f>VLOOKUP(B1578,'大货清单（不定期按GOMS更新）'!A:M,13,FALSE)</f>
        <v>165</v>
      </c>
      <c r="M1578" s="27" t="str">
        <f>VLOOKUP(B1578,'大货清单（不定期按GOMS更新）'!A:N,14,FALSE)</f>
        <v>302</v>
      </c>
      <c r="N1578" s="59" t="s">
        <v>9934</v>
      </c>
      <c r="O1578" s="27">
        <f>IFERROR(VLOOKUP(N1578,'散件迭代（不定期更新）'!C:J,8,FALSE),0)</f>
        <v>0</v>
      </c>
      <c r="P1578" s="27">
        <f>IFERROR(VLOOKUP(N1578,'散件（更新）'!B:H,3,FALSE),0)</f>
        <v>0</v>
      </c>
      <c r="Q1578" s="27" t="str">
        <f>VLOOKUP(N1578,'散件（更新）'!B:H,2,FALSE)</f>
        <v>114-24490506</v>
      </c>
      <c r="R1578" s="27" t="str">
        <f>VLOOKUP(N1578,'散件（更新）'!B:H,7,FALSE)</f>
        <v>Tube Assembly</v>
      </c>
      <c r="S1578" s="27" t="str">
        <f>VLOOKUP(N1578,'散件（更新）'!B:E,4,FALSE)</f>
        <v>https://tineco-yxzt.oss-accelerate.aliyuncs.com/20250626/tube_1750922908240.png</v>
      </c>
      <c r="T1578" s="27" t="s">
        <v>8759</v>
      </c>
      <c r="U1578" s="28" t="str">
        <f>VLOOKUP(N1578,'散件（更新）'!B:G,6,FALSE)</f>
        <v>SP;ZB2449E-01;金属直管组件</v>
      </c>
      <c r="V1578" s="28">
        <f>VLOOKUP(N1578,'散件（更新）'!B:I,8,FALSE)</f>
        <v>6932485007660</v>
      </c>
    </row>
    <row r="1579" spans="1:22" ht="20.149999999999999" customHeight="1">
      <c r="A1579" s="57">
        <v>46169</v>
      </c>
      <c r="B1579" s="59" t="s">
        <v>11037</v>
      </c>
      <c r="C1579" s="27" t="str">
        <f>VLOOKUP(B1579,'大货清单（不定期按GOMS更新）'!A:H,8,0)</f>
        <v>107-25031101</v>
      </c>
      <c r="D1579" s="27" t="str">
        <f>VLOOKUP(B1579,'大货清单（不定期按GOMS更新）'!A:C,3,0)</f>
        <v>ZB2503K-01</v>
      </c>
      <c r="E1579" s="27" t="str">
        <f>VLOOKUP(B1579,'大货清单（不定期按GOMS更新）'!A:H,4,0)</f>
        <v>PL</v>
      </c>
      <c r="F1579" s="27" t="str">
        <f>VLOOKUP(B1579,'大货清单（不定期按GOMS更新）'!A:H,2,0)</f>
        <v>PURE ONE S30</v>
      </c>
      <c r="G1579" s="28">
        <f>VLOOKUP(B1579,'大货清单（不定期按GOMS更新）'!A:I,9,FALSE)</f>
        <v>6932485008643</v>
      </c>
      <c r="H1579" s="27" t="str">
        <f>VLOOKUP(B1579,'大货清单（不定期按GOMS更新）'!A:H,7,0)</f>
        <v>Black</v>
      </c>
      <c r="I1579" s="27" t="str">
        <f>VLOOKUP(B1579,'大货清单（不定期按GOMS更新）'!A:F,6,FALSE)</f>
        <v>ACTIVE</v>
      </c>
      <c r="J1579" s="27" t="str">
        <f>VLOOKUP(B1579,'大货清单（不定期按GOMS更新）'!A:K,11,FALSE)</f>
        <v>4.81</v>
      </c>
      <c r="K1579" s="27" t="str">
        <f>VLOOKUP(B1579,'大货清单（不定期按GOMS更新）'!A:N,12,FALSE)</f>
        <v>731</v>
      </c>
      <c r="L1579" s="27" t="str">
        <f>VLOOKUP(B1579,'大货清单（不定期按GOMS更新）'!A:M,13,FALSE)</f>
        <v>165</v>
      </c>
      <c r="M1579" s="27" t="str">
        <f>VLOOKUP(B1579,'大货清单（不定期按GOMS更新）'!A:N,14,FALSE)</f>
        <v>302</v>
      </c>
      <c r="N1579" s="59" t="s">
        <v>9934</v>
      </c>
      <c r="O1579" s="27">
        <f>IFERROR(VLOOKUP(N1579,'散件迭代（不定期更新）'!C:J,8,FALSE),0)</f>
        <v>0</v>
      </c>
      <c r="P1579" s="27">
        <f>IFERROR(VLOOKUP(N1579,'散件（更新）'!B:H,3,FALSE),0)</f>
        <v>0</v>
      </c>
      <c r="Q1579" s="27" t="str">
        <f>VLOOKUP(N1579,'散件（更新）'!B:H,2,FALSE)</f>
        <v>114-24490506</v>
      </c>
      <c r="R1579" s="27" t="str">
        <f>VLOOKUP(N1579,'散件（更新）'!B:H,7,FALSE)</f>
        <v>Tube Assembly</v>
      </c>
      <c r="S1579" s="27" t="str">
        <f>VLOOKUP(N1579,'散件（更新）'!B:E,4,FALSE)</f>
        <v>https://tineco-yxzt.oss-accelerate.aliyuncs.com/20250626/tube_1750922908240.png</v>
      </c>
      <c r="T1579" s="27" t="s">
        <v>8759</v>
      </c>
      <c r="U1579" s="28" t="str">
        <f>VLOOKUP(N1579,'散件（更新）'!B:G,6,FALSE)</f>
        <v>SP;ZB2449E-01;金属直管组件</v>
      </c>
      <c r="V1579" s="28">
        <f>VLOOKUP(N1579,'散件（更新）'!B:I,8,FALSE)</f>
        <v>6932485007660</v>
      </c>
    </row>
    <row r="1580" spans="1:22" ht="20.149999999999999" customHeight="1">
      <c r="A1580" s="57">
        <v>46169</v>
      </c>
      <c r="B1580" s="59" t="s">
        <v>11037</v>
      </c>
      <c r="C1580" s="27" t="str">
        <f>VLOOKUP(B1580,'大货清单（不定期按GOMS更新）'!A:H,8,0)</f>
        <v>107-25031101</v>
      </c>
      <c r="D1580" s="27" t="str">
        <f>VLOOKUP(B1580,'大货清单（不定期按GOMS更新）'!A:C,3,0)</f>
        <v>ZB2503K-01</v>
      </c>
      <c r="E1580" s="27" t="str">
        <f>VLOOKUP(B1580,'大货清单（不定期按GOMS更新）'!A:H,4,0)</f>
        <v>PL</v>
      </c>
      <c r="F1580" s="27" t="str">
        <f>VLOOKUP(B1580,'大货清单（不定期按GOMS更新）'!A:H,2,0)</f>
        <v>PURE ONE S30</v>
      </c>
      <c r="G1580" s="28">
        <f>VLOOKUP(B1580,'大货清单（不定期按GOMS更新）'!A:I,9,FALSE)</f>
        <v>6932485008643</v>
      </c>
      <c r="H1580" s="27" t="str">
        <f>VLOOKUP(B1580,'大货清单（不定期按GOMS更新）'!A:H,7,0)</f>
        <v>Black</v>
      </c>
      <c r="I1580" s="27" t="str">
        <f>VLOOKUP(B1580,'大货清单（不定期按GOMS更新）'!A:F,6,FALSE)</f>
        <v>ACTIVE</v>
      </c>
      <c r="J1580" s="27" t="str">
        <f>VLOOKUP(B1580,'大货清单（不定期按GOMS更新）'!A:K,11,FALSE)</f>
        <v>4.81</v>
      </c>
      <c r="K1580" s="27" t="str">
        <f>VLOOKUP(B1580,'大货清单（不定期按GOMS更新）'!A:N,12,FALSE)</f>
        <v>731</v>
      </c>
      <c r="L1580" s="27" t="str">
        <f>VLOOKUP(B1580,'大货清单（不定期按GOMS更新）'!A:M,13,FALSE)</f>
        <v>165</v>
      </c>
      <c r="M1580" s="27" t="str">
        <f>VLOOKUP(B1580,'大货清单（不定期按GOMS更新）'!A:N,14,FALSE)</f>
        <v>302</v>
      </c>
      <c r="N1580" s="59" t="s">
        <v>4996</v>
      </c>
      <c r="O1580" s="27">
        <f>IFERROR(VLOOKUP(N1580,'散件迭代（不定期更新）'!C:J,8,FALSE),0)</f>
        <v>0</v>
      </c>
      <c r="P1580" s="27" t="str">
        <f>IFERROR(VLOOKUP(N1580,'散件（更新）'!B:H,3,FALSE),0)</f>
        <v>/</v>
      </c>
      <c r="Q1580" s="27" t="str">
        <f>VLOOKUP(N1580,'散件（更新）'!B:H,2,FALSE)</f>
        <v>114-23420407</v>
      </c>
      <c r="R1580" s="27" t="str">
        <f>VLOOKUP(N1580,'散件（更新）'!B:H,7,FALSE)</f>
        <v>Carpet Brush</v>
      </c>
      <c r="S1580" s="27">
        <f>VLOOKUP(N1580,'散件（更新）'!B:E,4,FALSE)</f>
        <v>0</v>
      </c>
      <c r="T1580" s="27" t="s">
        <v>8759</v>
      </c>
      <c r="U1580" s="28" t="str">
        <f>VLOOKUP(N1580,'散件（更新）'!B:G,6,FALSE)</f>
        <v>AA2346B地毯刷组件轻智能款</v>
      </c>
      <c r="V1580" s="28" t="str">
        <f>VLOOKUP(N1580,'散件（更新）'!B:I,8,FALSE)</f>
        <v>6974950108489</v>
      </c>
    </row>
    <row r="1581" spans="1:22" ht="20.149999999999999" customHeight="1">
      <c r="A1581" s="57">
        <v>46169</v>
      </c>
      <c r="B1581" s="59" t="s">
        <v>11066</v>
      </c>
      <c r="C1581" s="27" t="str">
        <f>VLOOKUP(B1581,'大货清单（不定期按GOMS更新）'!A:H,8,0)</f>
        <v>107-25120001</v>
      </c>
      <c r="D1581" s="27" t="str">
        <f>VLOOKUP(B1581,'大货清单（不定期按GOMS更新）'!A:C,3,0)</f>
        <v>ZB2512-01</v>
      </c>
      <c r="E1581" s="27" t="str">
        <f>VLOOKUP(B1581,'大货清单（不定期按GOMS更新）'!A:H,4,0)</f>
        <v>DE</v>
      </c>
      <c r="F1581" s="27" t="str">
        <f>VLOOKUP(B1581,'大货清单（不定期按GOMS更新）'!A:H,2,0)</f>
        <v>PURE ONE S30 Pro</v>
      </c>
      <c r="G1581" s="28">
        <f>VLOOKUP(B1581,'大货清单（不定期按GOMS更新）'!A:I,9,FALSE)</f>
        <v>6932485008667</v>
      </c>
      <c r="H1581" s="27" t="str">
        <f>VLOOKUP(B1581,'大货清单（不定期按GOMS更新）'!A:H,7,0)</f>
        <v>Black</v>
      </c>
      <c r="I1581" s="27" t="str">
        <f>VLOOKUP(B1581,'大货清单（不定期按GOMS更新）'!A:F,6,FALSE)</f>
        <v>ACTIVE</v>
      </c>
      <c r="J1581" s="27" t="str">
        <f>VLOOKUP(B1581,'大货清单（不定期按GOMS更新）'!A:K,11,FALSE)</f>
        <v>5.6</v>
      </c>
      <c r="K1581" s="27" t="str">
        <f>VLOOKUP(B1581,'大货清单（不定期按GOMS更新）'!A:N,12,FALSE)</f>
        <v>731</v>
      </c>
      <c r="L1581" s="27" t="str">
        <f>VLOOKUP(B1581,'大货清单（不定期按GOMS更新）'!A:M,13,FALSE)</f>
        <v>165</v>
      </c>
      <c r="M1581" s="27" t="str">
        <f>VLOOKUP(B1581,'大货清单（不定期按GOMS更新）'!A:N,14,FALSE)</f>
        <v>302</v>
      </c>
      <c r="N1581" s="59" t="s">
        <v>10318</v>
      </c>
      <c r="O1581" s="27">
        <f>IFERROR(VLOOKUP(N1581,'散件迭代（不定期更新）'!C:J,8,FALSE),0)</f>
        <v>0</v>
      </c>
      <c r="P1581" s="27">
        <f>IFERROR(VLOOKUP(N1581,'散件（更新）'!B:H,3,FALSE),0)</f>
        <v>0</v>
      </c>
      <c r="Q1581" s="27" t="str">
        <f>VLOOKUP(N1581,'散件（更新）'!B:H,2,FALSE)</f>
        <v>114-25030302</v>
      </c>
      <c r="R1581" s="27" t="str">
        <f>VLOOKUP(N1581,'散件（更新）'!B:H,7,FALSE)</f>
        <v>Adapter</v>
      </c>
      <c r="S1581" s="27" t="str">
        <f>VLOOKUP(N1581,'散件（更新）'!B:E,4,FALSE)</f>
        <v>https://tineco-yxzt.oss-accelerate.aliyuncs.com/20250731/weixinjietu_20250731102918_1753958149790.png</v>
      </c>
      <c r="T1581" s="27" t="s">
        <v>8759</v>
      </c>
      <c r="U1581" s="28" t="str">
        <f>VLOOKUP(N1581,'散件（更新）'!B:G,6,FALSE)</f>
        <v>SP;ZB2503C-01;适配器（欧版）</v>
      </c>
      <c r="V1581" s="28">
        <f>VLOOKUP(N1581,'散件（更新）'!B:I,8,FALSE)</f>
        <v>6932485010332</v>
      </c>
    </row>
    <row r="1582" spans="1:22" ht="20.149999999999999" customHeight="1">
      <c r="A1582" s="57">
        <v>46169</v>
      </c>
      <c r="B1582" s="59" t="s">
        <v>11066</v>
      </c>
      <c r="C1582" s="27" t="str">
        <f>VLOOKUP(B1582,'大货清单（不定期按GOMS更新）'!A:H,8,0)</f>
        <v>107-25120001</v>
      </c>
      <c r="D1582" s="27" t="str">
        <f>VLOOKUP(B1582,'大货清单（不定期按GOMS更新）'!A:C,3,0)</f>
        <v>ZB2512-01</v>
      </c>
      <c r="E1582" s="27" t="str">
        <f>VLOOKUP(B1582,'大货清单（不定期按GOMS更新）'!A:H,4,0)</f>
        <v>DE</v>
      </c>
      <c r="F1582" s="27" t="str">
        <f>VLOOKUP(B1582,'大货清单（不定期按GOMS更新）'!A:H,2,0)</f>
        <v>PURE ONE S30 Pro</v>
      </c>
      <c r="G1582" s="28">
        <f>VLOOKUP(B1582,'大货清单（不定期按GOMS更新）'!A:I,9,FALSE)</f>
        <v>6932485008667</v>
      </c>
      <c r="H1582" s="27" t="str">
        <f>VLOOKUP(B1582,'大货清单（不定期按GOMS更新）'!A:H,7,0)</f>
        <v>Black</v>
      </c>
      <c r="I1582" s="27" t="str">
        <f>VLOOKUP(B1582,'大货清单（不定期按GOMS更新）'!A:F,6,FALSE)</f>
        <v>ACTIVE</v>
      </c>
      <c r="J1582" s="27" t="str">
        <f>VLOOKUP(B1582,'大货清单（不定期按GOMS更新）'!A:K,11,FALSE)</f>
        <v>5.6</v>
      </c>
      <c r="K1582" s="27" t="str">
        <f>VLOOKUP(B1582,'大货清单（不定期按GOMS更新）'!A:N,12,FALSE)</f>
        <v>731</v>
      </c>
      <c r="L1582" s="27" t="str">
        <f>VLOOKUP(B1582,'大货清单（不定期按GOMS更新）'!A:M,13,FALSE)</f>
        <v>165</v>
      </c>
      <c r="M1582" s="27" t="str">
        <f>VLOOKUP(B1582,'大货清单（不定期按GOMS更新）'!A:N,14,FALSE)</f>
        <v>302</v>
      </c>
      <c r="N1582" s="59" t="s">
        <v>10121</v>
      </c>
      <c r="O1582" s="27">
        <f>IFERROR(VLOOKUP(N1582,'散件迭代（不定期更新）'!C:J,8,FALSE),0)</f>
        <v>0</v>
      </c>
      <c r="P1582" s="27">
        <f>IFERROR(VLOOKUP(N1582,'散件（更新）'!B:H,3,FALSE),0)</f>
        <v>0</v>
      </c>
      <c r="Q1582" s="27" t="str">
        <f>VLOOKUP(N1582,'散件（更新）'!B:H,2,FALSE)</f>
        <v>114-25030303</v>
      </c>
      <c r="R1582" s="27" t="str">
        <f>VLOOKUP(N1582,'散件（更新）'!B:H,7,FALSE)</f>
        <v>Wall-Mounted Dock</v>
      </c>
      <c r="S1582" s="27" t="str">
        <f>VLOOKUP(N1582,'散件（更新）'!B:E,4,FALSE)</f>
        <v>https://tineco-yxzt.oss-accelerate.aliyuncs.com/20250731/weixinjietu_20250731163926_1753958461395.png</v>
      </c>
      <c r="T1582" s="27" t="s">
        <v>8759</v>
      </c>
      <c r="U1582" s="28" t="str">
        <f>VLOOKUP(N1582,'散件（更新）'!B:G,6,FALSE)</f>
        <v>SP;ZB2503C-01;墙挂组件（含附件支架和壁钉包）</v>
      </c>
      <c r="V1582" s="28">
        <f>VLOOKUP(N1582,'散件（更新）'!B:I,8,FALSE)</f>
        <v>6932485010349</v>
      </c>
    </row>
    <row r="1583" spans="1:22" ht="20.149999999999999" customHeight="1">
      <c r="A1583" s="57">
        <v>46169</v>
      </c>
      <c r="B1583" s="59" t="s">
        <v>11066</v>
      </c>
      <c r="C1583" s="27" t="str">
        <f>VLOOKUP(B1583,'大货清单（不定期按GOMS更新）'!A:H,8,0)</f>
        <v>107-25120001</v>
      </c>
      <c r="D1583" s="27" t="str">
        <f>VLOOKUP(B1583,'大货清单（不定期按GOMS更新）'!A:C,3,0)</f>
        <v>ZB2512-01</v>
      </c>
      <c r="E1583" s="27" t="str">
        <f>VLOOKUP(B1583,'大货清单（不定期按GOMS更新）'!A:H,4,0)</f>
        <v>DE</v>
      </c>
      <c r="F1583" s="27" t="str">
        <f>VLOOKUP(B1583,'大货清单（不定期按GOMS更新）'!A:H,2,0)</f>
        <v>PURE ONE S30 Pro</v>
      </c>
      <c r="G1583" s="28">
        <f>VLOOKUP(B1583,'大货清单（不定期按GOMS更新）'!A:I,9,FALSE)</f>
        <v>6932485008667</v>
      </c>
      <c r="H1583" s="27" t="str">
        <f>VLOOKUP(B1583,'大货清单（不定期按GOMS更新）'!A:H,7,0)</f>
        <v>Black</v>
      </c>
      <c r="I1583" s="27" t="str">
        <f>VLOOKUP(B1583,'大货清单（不定期按GOMS更新）'!A:F,6,FALSE)</f>
        <v>ACTIVE</v>
      </c>
      <c r="J1583" s="27" t="str">
        <f>VLOOKUP(B1583,'大货清单（不定期按GOMS更新）'!A:K,11,FALSE)</f>
        <v>5.6</v>
      </c>
      <c r="K1583" s="27" t="str">
        <f>VLOOKUP(B1583,'大货清单（不定期按GOMS更新）'!A:N,12,FALSE)</f>
        <v>731</v>
      </c>
      <c r="L1583" s="27" t="str">
        <f>VLOOKUP(B1583,'大货清单（不定期按GOMS更新）'!A:M,13,FALSE)</f>
        <v>165</v>
      </c>
      <c r="M1583" s="27" t="str">
        <f>VLOOKUP(B1583,'大货清单（不定期按GOMS更新）'!A:N,14,FALSE)</f>
        <v>302</v>
      </c>
      <c r="N1583" s="59" t="s">
        <v>7377</v>
      </c>
      <c r="O1583" s="27">
        <f>IFERROR(VLOOKUP(N1583,'散件迭代（不定期更新）'!C:J,8,FALSE),0)</f>
        <v>0</v>
      </c>
      <c r="P1583" s="27" t="str">
        <f>IFERROR(VLOOKUP(N1583,'散件（更新）'!B:H,3,FALSE),0)</f>
        <v>/</v>
      </c>
      <c r="Q1583" s="27" t="str">
        <f>VLOOKUP(N1583,'散件（更新）'!B:H,2,FALSE)</f>
        <v>114-23420409</v>
      </c>
      <c r="R1583" s="27" t="str">
        <f>VLOOKUP(N1583,'散件（更新）'!B:H,7,FALSE)</f>
        <v>Mini Power Brush</v>
      </c>
      <c r="S1583" s="27">
        <f>VLOOKUP(N1583,'散件（更新）'!B:E,4,FALSE)</f>
        <v>0</v>
      </c>
      <c r="T1583" s="27" t="s">
        <v>8759</v>
      </c>
      <c r="U1583" s="28" t="str">
        <f>VLOOKUP(N1583,'散件（更新）'!B:G,6,FALSE)</f>
        <v>SP;ZB2342D-02;FB1953C小电动组件3Pin带PTC</v>
      </c>
      <c r="V1583" s="28" t="str">
        <f>VLOOKUP(N1583,'散件（更新）'!B:I,8,FALSE)</f>
        <v>6974950108540</v>
      </c>
    </row>
    <row r="1584" spans="1:22" ht="20.149999999999999" customHeight="1">
      <c r="A1584" s="57">
        <v>46169</v>
      </c>
      <c r="B1584" s="59" t="s">
        <v>11066</v>
      </c>
      <c r="C1584" s="27" t="str">
        <f>VLOOKUP(B1584,'大货清单（不定期按GOMS更新）'!A:H,8,0)</f>
        <v>107-25120001</v>
      </c>
      <c r="D1584" s="27" t="str">
        <f>VLOOKUP(B1584,'大货清单（不定期按GOMS更新）'!A:C,3,0)</f>
        <v>ZB2512-01</v>
      </c>
      <c r="E1584" s="27" t="str">
        <f>VLOOKUP(B1584,'大货清单（不定期按GOMS更新）'!A:H,4,0)</f>
        <v>DE</v>
      </c>
      <c r="F1584" s="27" t="str">
        <f>VLOOKUP(B1584,'大货清单（不定期按GOMS更新）'!A:H,2,0)</f>
        <v>PURE ONE S30 Pro</v>
      </c>
      <c r="G1584" s="28">
        <f>VLOOKUP(B1584,'大货清单（不定期按GOMS更新）'!A:I,9,FALSE)</f>
        <v>6932485008667</v>
      </c>
      <c r="H1584" s="27" t="str">
        <f>VLOOKUP(B1584,'大货清单（不定期按GOMS更新）'!A:H,7,0)</f>
        <v>Black</v>
      </c>
      <c r="I1584" s="27" t="str">
        <f>VLOOKUP(B1584,'大货清单（不定期按GOMS更新）'!A:F,6,FALSE)</f>
        <v>ACTIVE</v>
      </c>
      <c r="J1584" s="27" t="str">
        <f>VLOOKUP(B1584,'大货清单（不定期按GOMS更新）'!A:K,11,FALSE)</f>
        <v>5.6</v>
      </c>
      <c r="K1584" s="27" t="str">
        <f>VLOOKUP(B1584,'大货清单（不定期按GOMS更新）'!A:N,12,FALSE)</f>
        <v>731</v>
      </c>
      <c r="L1584" s="27" t="str">
        <f>VLOOKUP(B1584,'大货清单（不定期按GOMS更新）'!A:M,13,FALSE)</f>
        <v>165</v>
      </c>
      <c r="M1584" s="27" t="str">
        <f>VLOOKUP(B1584,'大货清单（不定期按GOMS更新）'!A:N,14,FALSE)</f>
        <v>302</v>
      </c>
      <c r="N1584" s="59" t="s">
        <v>4996</v>
      </c>
      <c r="O1584" s="27">
        <f>IFERROR(VLOOKUP(N1584,'散件迭代（不定期更新）'!C:J,8,FALSE),0)</f>
        <v>0</v>
      </c>
      <c r="P1584" s="27" t="str">
        <f>IFERROR(VLOOKUP(N1584,'散件（更新）'!B:H,3,FALSE),0)</f>
        <v>/</v>
      </c>
      <c r="Q1584" s="27" t="str">
        <f>VLOOKUP(N1584,'散件（更新）'!B:H,2,FALSE)</f>
        <v>114-23420407</v>
      </c>
      <c r="R1584" s="27" t="str">
        <f>VLOOKUP(N1584,'散件（更新）'!B:H,7,FALSE)</f>
        <v>Carpet Brush</v>
      </c>
      <c r="S1584" s="27">
        <f>VLOOKUP(N1584,'散件（更新）'!B:E,4,FALSE)</f>
        <v>0</v>
      </c>
      <c r="T1584" s="27" t="s">
        <v>8759</v>
      </c>
      <c r="U1584" s="28" t="str">
        <f>VLOOKUP(N1584,'散件（更新）'!B:G,6,FALSE)</f>
        <v>AA2346B地毯刷组件轻智能款</v>
      </c>
      <c r="V1584" s="28" t="str">
        <f>VLOOKUP(N1584,'散件（更新）'!B:I,8,FALSE)</f>
        <v>6974950108489</v>
      </c>
    </row>
    <row r="1585" spans="1:22" ht="20.149999999999999" customHeight="1">
      <c r="A1585" s="57">
        <v>46169</v>
      </c>
      <c r="B1585" s="59" t="s">
        <v>11066</v>
      </c>
      <c r="C1585" s="27" t="str">
        <f>VLOOKUP(B1585,'大货清单（不定期按GOMS更新）'!A:H,8,0)</f>
        <v>107-25120001</v>
      </c>
      <c r="D1585" s="27" t="str">
        <f>VLOOKUP(B1585,'大货清单（不定期按GOMS更新）'!A:C,3,0)</f>
        <v>ZB2512-01</v>
      </c>
      <c r="E1585" s="27" t="str">
        <f>VLOOKUP(B1585,'大货清单（不定期按GOMS更新）'!A:H,4,0)</f>
        <v>DE</v>
      </c>
      <c r="F1585" s="27" t="str">
        <f>VLOOKUP(B1585,'大货清单（不定期按GOMS更新）'!A:H,2,0)</f>
        <v>PURE ONE S30 Pro</v>
      </c>
      <c r="G1585" s="28">
        <f>VLOOKUP(B1585,'大货清单（不定期按GOMS更新）'!A:I,9,FALSE)</f>
        <v>6932485008667</v>
      </c>
      <c r="H1585" s="27" t="str">
        <f>VLOOKUP(B1585,'大货清单（不定期按GOMS更新）'!A:H,7,0)</f>
        <v>Black</v>
      </c>
      <c r="I1585" s="27" t="str">
        <f>VLOOKUP(B1585,'大货清单（不定期按GOMS更新）'!A:F,6,FALSE)</f>
        <v>ACTIVE</v>
      </c>
      <c r="J1585" s="27" t="str">
        <f>VLOOKUP(B1585,'大货清单（不定期按GOMS更新）'!A:K,11,FALSE)</f>
        <v>5.6</v>
      </c>
      <c r="K1585" s="27" t="str">
        <f>VLOOKUP(B1585,'大货清单（不定期按GOMS更新）'!A:N,12,FALSE)</f>
        <v>731</v>
      </c>
      <c r="L1585" s="27" t="str">
        <f>VLOOKUP(B1585,'大货清单（不定期按GOMS更新）'!A:M,13,FALSE)</f>
        <v>165</v>
      </c>
      <c r="M1585" s="27" t="str">
        <f>VLOOKUP(B1585,'大货清单（不定期按GOMS更新）'!A:N,14,FALSE)</f>
        <v>302</v>
      </c>
      <c r="N1585" s="59" t="s">
        <v>10273</v>
      </c>
      <c r="O1585" s="27">
        <f>IFERROR(VLOOKUP(N1585,'散件迭代（不定期更新）'!C:J,8,FALSE),0)</f>
        <v>0</v>
      </c>
      <c r="P1585" s="27">
        <f>IFERROR(VLOOKUP(N1585,'散件（更新）'!B:H,3,FALSE),0)</f>
        <v>0</v>
      </c>
      <c r="Q1585" s="27" t="str">
        <f>VLOOKUP(N1585,'散件（更新）'!B:H,2,FALSE)</f>
        <v>114-24510405</v>
      </c>
      <c r="R1585" s="27" t="str">
        <f>VLOOKUP(N1585,'散件（更新）'!B:H,7,FALSE)</f>
        <v>Carpet Brush</v>
      </c>
      <c r="S1585" s="27" t="str">
        <f>VLOOKUP(N1585,'散件（更新）'!B:E,4,FALSE)</f>
        <v>https://tineco-yxzt.oss-accelerate.aliyuncs.com/20250626/brush_1750929227382.png</v>
      </c>
      <c r="T1585" s="27" t="s">
        <v>8759</v>
      </c>
      <c r="U1585" s="28" t="str">
        <f>VLOOKUP(N1585,'散件（更新）'!B:G,6,FALSE)</f>
        <v>SP;ZB2451D-01;地刷组件（高配黑色）</v>
      </c>
      <c r="V1585" s="28">
        <f>VLOOKUP(N1585,'散件（更新）'!B:I,8,FALSE)</f>
        <v>6932485007745</v>
      </c>
    </row>
    <row r="1586" spans="1:22" ht="20.149999999999999" customHeight="1">
      <c r="A1586" s="57">
        <v>46169</v>
      </c>
      <c r="B1586" s="59" t="s">
        <v>11037</v>
      </c>
      <c r="C1586" s="27" t="str">
        <f>VLOOKUP(B1586,'大货清单（不定期按GOMS更新）'!A:H,8,0)</f>
        <v>107-25031101</v>
      </c>
      <c r="D1586" s="27" t="str">
        <f>VLOOKUP(B1586,'大货清单（不定期按GOMS更新）'!A:C,3,0)</f>
        <v>ZB2503K-01</v>
      </c>
      <c r="E1586" s="27" t="str">
        <f>VLOOKUP(B1586,'大货清单（不定期按GOMS更新）'!A:H,4,0)</f>
        <v>PL</v>
      </c>
      <c r="F1586" s="27" t="str">
        <f>VLOOKUP(B1586,'大货清单（不定期按GOMS更新）'!A:H,2,0)</f>
        <v>PURE ONE S30</v>
      </c>
      <c r="G1586" s="28">
        <f>VLOOKUP(B1586,'大货清单（不定期按GOMS更新）'!A:I,9,FALSE)</f>
        <v>6932485008643</v>
      </c>
      <c r="H1586" s="27" t="str">
        <f>VLOOKUP(B1586,'大货清单（不定期按GOMS更新）'!A:H,7,0)</f>
        <v>Black</v>
      </c>
      <c r="I1586" s="27" t="str">
        <f>VLOOKUP(B1586,'大货清单（不定期按GOMS更新）'!A:F,6,FALSE)</f>
        <v>ACTIVE</v>
      </c>
      <c r="J1586" s="27" t="str">
        <f>VLOOKUP(B1586,'大货清单（不定期按GOMS更新）'!A:K,11,FALSE)</f>
        <v>4.81</v>
      </c>
      <c r="K1586" s="27" t="str">
        <f>VLOOKUP(B1586,'大货清单（不定期按GOMS更新）'!A:N,12,FALSE)</f>
        <v>731</v>
      </c>
      <c r="L1586" s="27" t="str">
        <f>VLOOKUP(B1586,'大货清单（不定期按GOMS更新）'!A:M,13,FALSE)</f>
        <v>165</v>
      </c>
      <c r="M1586" s="27" t="str">
        <f>VLOOKUP(B1586,'大货清单（不定期按GOMS更新）'!A:N,14,FALSE)</f>
        <v>302</v>
      </c>
      <c r="N1586" s="59" t="s">
        <v>10318</v>
      </c>
      <c r="O1586" s="27">
        <f>IFERROR(VLOOKUP(N1586,'散件迭代（不定期更新）'!C:J,8,FALSE),0)</f>
        <v>0</v>
      </c>
      <c r="P1586" s="27">
        <f>IFERROR(VLOOKUP(N1586,'散件（更新）'!B:H,3,FALSE),0)</f>
        <v>0</v>
      </c>
      <c r="Q1586" s="27" t="str">
        <f>VLOOKUP(N1586,'散件（更新）'!B:H,2,FALSE)</f>
        <v>114-25030302</v>
      </c>
      <c r="R1586" s="27" t="str">
        <f>VLOOKUP(N1586,'散件（更新）'!B:H,7,FALSE)</f>
        <v>Adapter</v>
      </c>
      <c r="S1586" s="27" t="str">
        <f>VLOOKUP(N1586,'散件（更新）'!B:E,4,FALSE)</f>
        <v>https://tineco-yxzt.oss-accelerate.aliyuncs.com/20250731/weixinjietu_20250731102918_1753958149790.png</v>
      </c>
      <c r="T1586" s="27" t="s">
        <v>19301</v>
      </c>
      <c r="U1586" s="28" t="str">
        <f>VLOOKUP(N1586,'散件（更新）'!B:G,6,FALSE)</f>
        <v>SP;ZB2503C-01;适配器（欧版）</v>
      </c>
      <c r="V1586" s="28">
        <f>VLOOKUP(N1586,'散件（更新）'!B:I,8,FALSE)</f>
        <v>6932485010332</v>
      </c>
    </row>
    <row r="1587" spans="1:22" ht="20.149999999999999" customHeight="1">
      <c r="A1587" s="57">
        <v>46169</v>
      </c>
      <c r="B1587" s="59" t="s">
        <v>11037</v>
      </c>
      <c r="C1587" s="27" t="str">
        <f>VLOOKUP(B1587,'大货清单（不定期按GOMS更新）'!A:H,8,0)</f>
        <v>107-25031101</v>
      </c>
      <c r="D1587" s="27" t="str">
        <f>VLOOKUP(B1587,'大货清单（不定期按GOMS更新）'!A:C,3,0)</f>
        <v>ZB2503K-01</v>
      </c>
      <c r="E1587" s="27" t="str">
        <f>VLOOKUP(B1587,'大货清单（不定期按GOMS更新）'!A:H,4,0)</f>
        <v>PL</v>
      </c>
      <c r="F1587" s="27" t="str">
        <f>VLOOKUP(B1587,'大货清单（不定期按GOMS更新）'!A:H,2,0)</f>
        <v>PURE ONE S30</v>
      </c>
      <c r="G1587" s="28">
        <f>VLOOKUP(B1587,'大货清单（不定期按GOMS更新）'!A:I,9,FALSE)</f>
        <v>6932485008643</v>
      </c>
      <c r="H1587" s="27" t="str">
        <f>VLOOKUP(B1587,'大货清单（不定期按GOMS更新）'!A:H,7,0)</f>
        <v>Black</v>
      </c>
      <c r="I1587" s="27" t="str">
        <f>VLOOKUP(B1587,'大货清单（不定期按GOMS更新）'!A:F,6,FALSE)</f>
        <v>ACTIVE</v>
      </c>
      <c r="J1587" s="27" t="str">
        <f>VLOOKUP(B1587,'大货清单（不定期按GOMS更新）'!A:K,11,FALSE)</f>
        <v>4.81</v>
      </c>
      <c r="K1587" s="27" t="str">
        <f>VLOOKUP(B1587,'大货清单（不定期按GOMS更新）'!A:N,12,FALSE)</f>
        <v>731</v>
      </c>
      <c r="L1587" s="27" t="str">
        <f>VLOOKUP(B1587,'大货清单（不定期按GOMS更新）'!A:M,13,FALSE)</f>
        <v>165</v>
      </c>
      <c r="M1587" s="27" t="str">
        <f>VLOOKUP(B1587,'大货清单（不定期按GOMS更新）'!A:N,14,FALSE)</f>
        <v>302</v>
      </c>
      <c r="N1587" s="59" t="s">
        <v>10324</v>
      </c>
      <c r="O1587" s="27">
        <f>IFERROR(VLOOKUP(N1587,'散件迭代（不定期更新）'!C:J,8,FALSE),0)</f>
        <v>0</v>
      </c>
      <c r="P1587" s="27">
        <f>IFERROR(VLOOKUP(N1587,'散件（更新）'!B:H,3,FALSE),0)</f>
        <v>0</v>
      </c>
      <c r="Q1587" s="27" t="str">
        <f>VLOOKUP(N1587,'散件（更新）'!B:H,2,FALSE)</f>
        <v>114-25030301</v>
      </c>
      <c r="R1587" s="27" t="str">
        <f>VLOOKUP(N1587,'散件（更新）'!B:H,7,FALSE)</f>
        <v>Battery</v>
      </c>
      <c r="S1587" s="27" t="str">
        <f>VLOOKUP(N1587,'散件（更新）'!B:E,4,FALSE)</f>
        <v>https://tineco-yxzt.oss-accelerate.aliyuncs.com/20250731/weixinjietu_20250731102815_1753951574560.png</v>
      </c>
      <c r="T1587" s="27" t="s">
        <v>8759</v>
      </c>
      <c r="U1587" s="28" t="str">
        <f>VLOOKUP(N1587,'散件（更新）'!B:G,6,FALSE)</f>
        <v>SP;ZB2503C-01;电池包组件（黑色）</v>
      </c>
      <c r="V1587" s="28">
        <f>VLOOKUP(N1587,'散件（更新）'!B:I,8,FALSE)</f>
        <v>6932485010325</v>
      </c>
    </row>
    <row r="1588" spans="1:22" ht="20.149999999999999" customHeight="1">
      <c r="A1588" s="57">
        <v>46169</v>
      </c>
      <c r="B1588" s="59" t="s">
        <v>11037</v>
      </c>
      <c r="C1588" s="27" t="str">
        <f>VLOOKUP(B1588,'大货清单（不定期按GOMS更新）'!A:H,8,0)</f>
        <v>107-25031101</v>
      </c>
      <c r="D1588" s="27" t="str">
        <f>VLOOKUP(B1588,'大货清单（不定期按GOMS更新）'!A:C,3,0)</f>
        <v>ZB2503K-01</v>
      </c>
      <c r="E1588" s="27" t="str">
        <f>VLOOKUP(B1588,'大货清单（不定期按GOMS更新）'!A:H,4,0)</f>
        <v>PL</v>
      </c>
      <c r="F1588" s="27" t="str">
        <f>VLOOKUP(B1588,'大货清单（不定期按GOMS更新）'!A:H,2,0)</f>
        <v>PURE ONE S30</v>
      </c>
      <c r="G1588" s="28">
        <f>VLOOKUP(B1588,'大货清单（不定期按GOMS更新）'!A:I,9,FALSE)</f>
        <v>6932485008643</v>
      </c>
      <c r="H1588" s="27" t="str">
        <f>VLOOKUP(B1588,'大货清单（不定期按GOMS更新）'!A:H,7,0)</f>
        <v>Black</v>
      </c>
      <c r="I1588" s="27" t="str">
        <f>VLOOKUP(B1588,'大货清单（不定期按GOMS更新）'!A:F,6,FALSE)</f>
        <v>ACTIVE</v>
      </c>
      <c r="J1588" s="27" t="str">
        <f>VLOOKUP(B1588,'大货清单（不定期按GOMS更新）'!A:K,11,FALSE)</f>
        <v>4.81</v>
      </c>
      <c r="K1588" s="27" t="str">
        <f>VLOOKUP(B1588,'大货清单（不定期按GOMS更新）'!A:N,12,FALSE)</f>
        <v>731</v>
      </c>
      <c r="L1588" s="27" t="str">
        <f>VLOOKUP(B1588,'大货清单（不定期按GOMS更新）'!A:M,13,FALSE)</f>
        <v>165</v>
      </c>
      <c r="M1588" s="27" t="str">
        <f>VLOOKUP(B1588,'大货清单（不定期按GOMS更新）'!A:N,14,FALSE)</f>
        <v>302</v>
      </c>
      <c r="N1588" s="59" t="s">
        <v>10121</v>
      </c>
      <c r="O1588" s="27">
        <f>IFERROR(VLOOKUP(N1588,'散件迭代（不定期更新）'!C:J,8,FALSE),0)</f>
        <v>0</v>
      </c>
      <c r="P1588" s="27">
        <f>IFERROR(VLOOKUP(N1588,'散件（更新）'!B:H,3,FALSE),0)</f>
        <v>0</v>
      </c>
      <c r="Q1588" s="27" t="str">
        <f>VLOOKUP(N1588,'散件（更新）'!B:H,2,FALSE)</f>
        <v>114-25030303</v>
      </c>
      <c r="R1588" s="27" t="str">
        <f>VLOOKUP(N1588,'散件（更新）'!B:H,7,FALSE)</f>
        <v>Wall-Mounted Dock</v>
      </c>
      <c r="S1588" s="27" t="str">
        <f>VLOOKUP(N1588,'散件（更新）'!B:E,4,FALSE)</f>
        <v>https://tineco-yxzt.oss-accelerate.aliyuncs.com/20250731/weixinjietu_20250731163926_1753958461395.png</v>
      </c>
      <c r="T1588" s="27" t="s">
        <v>8759</v>
      </c>
      <c r="U1588" s="28" t="str">
        <f>VLOOKUP(N1588,'散件（更新）'!B:G,6,FALSE)</f>
        <v>SP;ZB2503C-01;墙挂组件（含附件支架和壁钉包）</v>
      </c>
      <c r="V1588" s="28">
        <f>VLOOKUP(N1588,'散件（更新）'!B:I,8,FALSE)</f>
        <v>6932485010349</v>
      </c>
    </row>
    <row r="1589" spans="1:22" ht="20.149999999999999" customHeight="1">
      <c r="A1589" s="57">
        <v>46169</v>
      </c>
      <c r="B1589" s="59" t="s">
        <v>11052</v>
      </c>
      <c r="C1589" s="27" t="str">
        <f>VLOOKUP(B1589,'大货清单（不定期按GOMS更新）'!A:H,8,0)</f>
        <v>109-25330002</v>
      </c>
      <c r="D1589" s="27" t="str">
        <f>VLOOKUP(B1589,'大货清单（不定期按GOMS更新）'!A:C,3,0)</f>
        <v>CL2533-02</v>
      </c>
      <c r="E1589" s="27" t="str">
        <f>VLOOKUP(B1589,'大货清单（不定期按GOMS更新）'!A:H,4,0)</f>
        <v>DE,FR,IT,PL</v>
      </c>
      <c r="F1589" s="27" t="str">
        <f>VLOOKUP(B1589,'大货清单（不定期按GOMS更新）'!A:H,2,0)</f>
        <v>Floor one S7 stretch steam plus</v>
      </c>
      <c r="G1589" s="28">
        <f>VLOOKUP(B1589,'大货清单（不定期按GOMS更新）'!A:I,9,FALSE)</f>
        <v>6971745580857</v>
      </c>
      <c r="H1589" s="27" t="str">
        <f>VLOOKUP(B1589,'大货清单（不定期按GOMS更新）'!A:H,7,0)</f>
        <v>黑色</v>
      </c>
      <c r="I1589" s="27" t="str">
        <f>VLOOKUP(B1589,'大货清单（不定期按GOMS更新）'!A:F,6,FALSE)</f>
        <v>ACTIVE</v>
      </c>
      <c r="J1589" s="27" t="str">
        <f>VLOOKUP(B1589,'大货清单（不定期按GOMS更新）'!A:K,11,FALSE)</f>
        <v>10.5</v>
      </c>
      <c r="K1589" s="27" t="str">
        <f>VLOOKUP(B1589,'大货清单（不定期按GOMS更新）'!A:N,12,FALSE)</f>
        <v>734</v>
      </c>
      <c r="L1589" s="27" t="str">
        <f>VLOOKUP(B1589,'大货清单（不定期按GOMS更新）'!A:M,13,FALSE)</f>
        <v>324</v>
      </c>
      <c r="M1589" s="27" t="str">
        <f>VLOOKUP(B1589,'大货清单（不定期按GOMS更新）'!A:N,14,FALSE)</f>
        <v>288</v>
      </c>
      <c r="N1589" s="59" t="s">
        <v>8082</v>
      </c>
      <c r="O1589" s="27">
        <f>IFERROR(VLOOKUP(N1589,'散件迭代（不定期更新）'!C:J,8,FALSE),0)</f>
        <v>0</v>
      </c>
      <c r="P1589" s="27" t="str">
        <f>IFERROR(VLOOKUP(N1589,'散件（更新）'!B:H,3,FALSE),0)</f>
        <v/>
      </c>
      <c r="Q1589" s="27" t="str">
        <f>VLOOKUP(N1589,'散件（更新）'!B:H,2,FALSE)</f>
        <v>114-23761801</v>
      </c>
      <c r="R1589" s="27" t="str">
        <f>VLOOKUP(N1589,'散件（更新）'!B:H,7,FALSE)</f>
        <v>Brush Roller</v>
      </c>
      <c r="S1589" s="27" t="str">
        <f>VLOOKUP(N1589,'散件（更新）'!B:E,4,FALSE)</f>
        <v>https://tineco-yxzt.oss-accelerate.aliyuncs.com/20241219/weixintupian_20241114110949_1734578233397.jpg</v>
      </c>
      <c r="T1589" s="27" t="s">
        <v>19303</v>
      </c>
      <c r="U1589" s="28" t="str">
        <f>VLOOKUP(N1589,'散件（更新）'!B:G,6,FALSE)</f>
        <v>耐热滚刷组件</v>
      </c>
      <c r="V1589" s="28">
        <f>VLOOKUP(N1589,'散件（更新）'!B:I,8,FALSE)</f>
        <v>6932485002405</v>
      </c>
    </row>
    <row r="1590" spans="1:22" ht="20.149999999999999" customHeight="1">
      <c r="A1590" s="57">
        <v>46169</v>
      </c>
      <c r="B1590" s="59" t="s">
        <v>11052</v>
      </c>
      <c r="C1590" s="27" t="str">
        <f>VLOOKUP(B1590,'大货清单（不定期按GOMS更新）'!A:H,8,0)</f>
        <v>109-25330002</v>
      </c>
      <c r="D1590" s="27" t="str">
        <f>VLOOKUP(B1590,'大货清单（不定期按GOMS更新）'!A:C,3,0)</f>
        <v>CL2533-02</v>
      </c>
      <c r="E1590" s="27" t="str">
        <f>VLOOKUP(B1590,'大货清单（不定期按GOMS更新）'!A:H,4,0)</f>
        <v>DE,FR,IT,PL</v>
      </c>
      <c r="F1590" s="27" t="str">
        <f>VLOOKUP(B1590,'大货清单（不定期按GOMS更新）'!A:H,2,0)</f>
        <v>Floor one S7 stretch steam plus</v>
      </c>
      <c r="G1590" s="28">
        <f>VLOOKUP(B1590,'大货清单（不定期按GOMS更新）'!A:I,9,FALSE)</f>
        <v>6971745580857</v>
      </c>
      <c r="H1590" s="27" t="str">
        <f>VLOOKUP(B1590,'大货清单（不定期按GOMS更新）'!A:H,7,0)</f>
        <v>黑色</v>
      </c>
      <c r="I1590" s="27" t="str">
        <f>VLOOKUP(B1590,'大货清单（不定期按GOMS更新）'!A:F,6,FALSE)</f>
        <v>ACTIVE</v>
      </c>
      <c r="J1590" s="27" t="str">
        <f>VLOOKUP(B1590,'大货清单（不定期按GOMS更新）'!A:K,11,FALSE)</f>
        <v>10.5</v>
      </c>
      <c r="K1590" s="27" t="str">
        <f>VLOOKUP(B1590,'大货清单（不定期按GOMS更新）'!A:N,12,FALSE)</f>
        <v>734</v>
      </c>
      <c r="L1590" s="27" t="str">
        <f>VLOOKUP(B1590,'大货清单（不定期按GOMS更新）'!A:M,13,FALSE)</f>
        <v>324</v>
      </c>
      <c r="M1590" s="27" t="str">
        <f>VLOOKUP(B1590,'大货清单（不定期按GOMS更新）'!A:N,14,FALSE)</f>
        <v>288</v>
      </c>
      <c r="N1590" s="59" t="s">
        <v>7530</v>
      </c>
      <c r="O1590" s="27" t="str">
        <f>IFERROR(VLOOKUP(N1590,'散件迭代（不定期更新）'!C:J,8,FALSE),0)</f>
        <v>A64</v>
      </c>
      <c r="P1590" s="27">
        <f>IFERROR(VLOOKUP(N1590,'散件（更新）'!B:H,3,FALSE),0)</f>
        <v>0</v>
      </c>
      <c r="Q1590" s="27" t="str">
        <f>VLOOKUP(N1590,'散件（更新）'!B:H,2,FALSE)</f>
        <v>114-23280222</v>
      </c>
      <c r="R1590" s="27" t="str">
        <f>VLOOKUP(N1590,'散件（更新）'!B:H,7,FALSE)</f>
        <v>HEPA Assy</v>
      </c>
      <c r="S1590" s="27" t="str">
        <f>VLOOKUP(N1590,'散件（更新）'!B:E,4,FALSE)</f>
        <v>https://tineco-yxzt.oss-accelerate.aliyuncs.com/20240822/HEPA_1724286749680.jpg</v>
      </c>
      <c r="T1590" s="27" t="s">
        <v>8759</v>
      </c>
      <c r="U1590" s="28" t="str">
        <f>VLOOKUP(N1590,'散件（更新）'!B:G,6,FALSE)</f>
        <v>回收桶过滤器组件</v>
      </c>
      <c r="V1590" s="28">
        <f>VLOOKUP(N1590,'散件（更新）'!B:I,8,FALSE)</f>
        <v>6932485000470</v>
      </c>
    </row>
    <row r="1591" spans="1:22" ht="20.149999999999999" customHeight="1">
      <c r="A1591" s="57">
        <v>46169</v>
      </c>
      <c r="B1591" s="60" t="s">
        <v>11052</v>
      </c>
      <c r="C1591" s="27" t="str">
        <f>VLOOKUP(B1591,'大货清单（不定期按GOMS更新）'!A:H,8,0)</f>
        <v>109-25330002</v>
      </c>
      <c r="D1591" s="27" t="str">
        <f>VLOOKUP(B1591,'大货清单（不定期按GOMS更新）'!A:C,3,0)</f>
        <v>CL2533-02</v>
      </c>
      <c r="E1591" s="27" t="str">
        <f>VLOOKUP(B1591,'大货清单（不定期按GOMS更新）'!A:H,4,0)</f>
        <v>DE,FR,IT,PL</v>
      </c>
      <c r="F1591" s="27" t="str">
        <f>VLOOKUP(B1591,'大货清单（不定期按GOMS更新）'!A:H,2,0)</f>
        <v>Floor one S7 stretch steam plus</v>
      </c>
      <c r="G1591" s="28">
        <f>VLOOKUP(B1591,'大货清单（不定期按GOMS更新）'!A:I,9,FALSE)</f>
        <v>6971745580857</v>
      </c>
      <c r="H1591" s="27" t="str">
        <f>VLOOKUP(B1591,'大货清单（不定期按GOMS更新）'!A:H,7,0)</f>
        <v>黑色</v>
      </c>
      <c r="I1591" s="27" t="str">
        <f>VLOOKUP(B1591,'大货清单（不定期按GOMS更新）'!A:F,6,FALSE)</f>
        <v>ACTIVE</v>
      </c>
      <c r="J1591" s="27" t="str">
        <f>VLOOKUP(B1591,'大货清单（不定期按GOMS更新）'!A:K,11,FALSE)</f>
        <v>10.5</v>
      </c>
      <c r="K1591" s="27" t="str">
        <f>VLOOKUP(B1591,'大货清单（不定期按GOMS更新）'!A:N,12,FALSE)</f>
        <v>734</v>
      </c>
      <c r="L1591" s="27" t="str">
        <f>VLOOKUP(B1591,'大货清单（不定期按GOMS更新）'!A:M,13,FALSE)</f>
        <v>324</v>
      </c>
      <c r="M1591" s="27" t="str">
        <f>VLOOKUP(B1591,'大货清单（不定期按GOMS更新）'!A:N,14,FALSE)</f>
        <v>288</v>
      </c>
      <c r="N1591" s="60" t="s">
        <v>7911</v>
      </c>
      <c r="O1591" s="27">
        <f>IFERROR(VLOOKUP(N1591,'散件迭代（不定期更新）'!C:J,8,FALSE),0)</f>
        <v>0</v>
      </c>
      <c r="P1591" s="27" t="str">
        <f>IFERROR(VLOOKUP(N1591,'散件（更新）'!B:H,3,FALSE),0)</f>
        <v/>
      </c>
      <c r="Q1591" s="27" t="str">
        <f>VLOOKUP(N1591,'散件（更新）'!B:H,2,FALSE)</f>
        <v>114-23432216</v>
      </c>
      <c r="R1591" s="27" t="str">
        <f>VLOOKUP(N1591,'散件（更新）'!B:H,7,FALSE)</f>
        <v>Wire</v>
      </c>
      <c r="S1591" s="27" t="str">
        <f>VLOOKUP(N1591,'散件（更新）'!B:E,4,FALSE)</f>
        <v>https://tineco-yxzt.oss-accelerate.aliyuncs.com/20250429/jishenchongdiandaoxianzujian_1745918590082.png</v>
      </c>
      <c r="T1591" s="27" t="s">
        <v>8759</v>
      </c>
      <c r="U1591" s="28" t="str">
        <f>VLOOKUP(N1591,'散件（更新）'!B:G,6,FALSE)</f>
        <v>SP;CL2343V-01;地刷充电导线组件</v>
      </c>
      <c r="V1591" s="28">
        <f>VLOOKUP(N1591,'散件（更新）'!B:I,8,FALSE)</f>
        <v>6932485006052</v>
      </c>
    </row>
    <row r="1592" spans="1:22" ht="20.149999999999999" customHeight="1">
      <c r="A1592" s="57">
        <v>46169</v>
      </c>
      <c r="B1592" s="60" t="s">
        <v>11052</v>
      </c>
      <c r="C1592" s="27" t="str">
        <f>VLOOKUP(B1592,'大货清单（不定期按GOMS更新）'!A:H,8,0)</f>
        <v>109-25330002</v>
      </c>
      <c r="D1592" s="27" t="str">
        <f>VLOOKUP(B1592,'大货清单（不定期按GOMS更新）'!A:C,3,0)</f>
        <v>CL2533-02</v>
      </c>
      <c r="E1592" s="27" t="str">
        <f>VLOOKUP(B1592,'大货清单（不定期按GOMS更新）'!A:H,4,0)</f>
        <v>DE,FR,IT,PL</v>
      </c>
      <c r="F1592" s="27" t="str">
        <f>VLOOKUP(B1592,'大货清单（不定期按GOMS更新）'!A:H,2,0)</f>
        <v>Floor one S7 stretch steam plus</v>
      </c>
      <c r="G1592" s="28">
        <f>VLOOKUP(B1592,'大货清单（不定期按GOMS更新）'!A:I,9,FALSE)</f>
        <v>6971745580857</v>
      </c>
      <c r="H1592" s="27" t="str">
        <f>VLOOKUP(B1592,'大货清单（不定期按GOMS更新）'!A:H,7,0)</f>
        <v>黑色</v>
      </c>
      <c r="I1592" s="27" t="str">
        <f>VLOOKUP(B1592,'大货清单（不定期按GOMS更新）'!A:F,6,FALSE)</f>
        <v>ACTIVE</v>
      </c>
      <c r="J1592" s="27" t="str">
        <f>VLOOKUP(B1592,'大货清单（不定期按GOMS更新）'!A:K,11,FALSE)</f>
        <v>10.5</v>
      </c>
      <c r="K1592" s="27" t="str">
        <f>VLOOKUP(B1592,'大货清单（不定期按GOMS更新）'!A:N,12,FALSE)</f>
        <v>734</v>
      </c>
      <c r="L1592" s="27" t="str">
        <f>VLOOKUP(B1592,'大货清单（不定期按GOMS更新）'!A:M,13,FALSE)</f>
        <v>324</v>
      </c>
      <c r="M1592" s="27" t="str">
        <f>VLOOKUP(B1592,'大货清单（不定期按GOMS更新）'!A:N,14,FALSE)</f>
        <v>288</v>
      </c>
      <c r="N1592" s="60" t="s">
        <v>8063</v>
      </c>
      <c r="O1592" s="27">
        <f>IFERROR(VLOOKUP(N1592,'散件迭代（不定期更新）'!C:J,8,FALSE),0)</f>
        <v>0</v>
      </c>
      <c r="P1592" s="27" t="str">
        <f>IFERROR(VLOOKUP(N1592,'散件（更新）'!B:H,3,FALSE),0)</f>
        <v/>
      </c>
      <c r="Q1592" s="27" t="str">
        <f>VLOOKUP(N1592,'散件（更新）'!B:H,2,FALSE)</f>
        <v>114-23432215</v>
      </c>
      <c r="R1592" s="27" t="str">
        <f>VLOOKUP(N1592,'散件（更新）'!B:H,7,FALSE)</f>
        <v>Switch</v>
      </c>
      <c r="S1592" s="27" t="str">
        <f>VLOOKUP(N1592,'散件（更新）'!B:E,4,FALSE)</f>
        <v>https://tineco-yxzt.oss-accelerate.aliyuncs.com/20250429/microSwitch_1745917658849.png</v>
      </c>
      <c r="T1592" s="27" t="s">
        <v>8759</v>
      </c>
      <c r="U1592" s="28" t="str">
        <f>VLOOKUP(N1592,'散件（更新）'!B:G,6,FALSE)</f>
        <v>SP;CL2343V-01;微动开关组件</v>
      </c>
      <c r="V1592" s="28">
        <f>VLOOKUP(N1592,'散件（更新）'!B:I,8,FALSE)</f>
        <v>6932485006045</v>
      </c>
    </row>
    <row r="1593" spans="1:22" ht="20.149999999999999" customHeight="1">
      <c r="A1593" s="57">
        <v>46169</v>
      </c>
      <c r="B1593" s="60" t="s">
        <v>11052</v>
      </c>
      <c r="C1593" s="27" t="str">
        <f>VLOOKUP(B1593,'大货清单（不定期按GOMS更新）'!A:H,8,0)</f>
        <v>109-25330002</v>
      </c>
      <c r="D1593" s="27" t="str">
        <f>VLOOKUP(B1593,'大货清单（不定期按GOMS更新）'!A:C,3,0)</f>
        <v>CL2533-02</v>
      </c>
      <c r="E1593" s="27" t="str">
        <f>VLOOKUP(B1593,'大货清单（不定期按GOMS更新）'!A:H,4,0)</f>
        <v>DE,FR,IT,PL</v>
      </c>
      <c r="F1593" s="27" t="str">
        <f>VLOOKUP(B1593,'大货清单（不定期按GOMS更新）'!A:H,2,0)</f>
        <v>Floor one S7 stretch steam plus</v>
      </c>
      <c r="G1593" s="28">
        <f>VLOOKUP(B1593,'大货清单（不定期按GOMS更新）'!A:I,9,FALSE)</f>
        <v>6971745580857</v>
      </c>
      <c r="H1593" s="27" t="str">
        <f>VLOOKUP(B1593,'大货清单（不定期按GOMS更新）'!A:H,7,0)</f>
        <v>黑色</v>
      </c>
      <c r="I1593" s="27" t="str">
        <f>VLOOKUP(B1593,'大货清单（不定期按GOMS更新）'!A:F,6,FALSE)</f>
        <v>ACTIVE</v>
      </c>
      <c r="J1593" s="27" t="str">
        <f>VLOOKUP(B1593,'大货清单（不定期按GOMS更新）'!A:K,11,FALSE)</f>
        <v>10.5</v>
      </c>
      <c r="K1593" s="27" t="str">
        <f>VLOOKUP(B1593,'大货清单（不定期按GOMS更新）'!A:N,12,FALSE)</f>
        <v>734</v>
      </c>
      <c r="L1593" s="27" t="str">
        <f>VLOOKUP(B1593,'大货清单（不定期按GOMS更新）'!A:M,13,FALSE)</f>
        <v>324</v>
      </c>
      <c r="M1593" s="27" t="str">
        <f>VLOOKUP(B1593,'大货清单（不定期按GOMS更新）'!A:N,14,FALSE)</f>
        <v>288</v>
      </c>
      <c r="N1593" s="60" t="s">
        <v>8108</v>
      </c>
      <c r="O1593" s="27">
        <f>IFERROR(VLOOKUP(N1593,'散件迭代（不定期更新）'!C:J,8,FALSE),0)</f>
        <v>0</v>
      </c>
      <c r="P1593" s="27" t="str">
        <f>IFERROR(VLOOKUP(N1593,'散件（更新）'!B:H,3,FALSE),0)</f>
        <v/>
      </c>
      <c r="Q1593" s="27" t="str">
        <f>VLOOKUP(N1593,'散件（更新）'!B:H,2,FALSE)</f>
        <v>114-23431321</v>
      </c>
      <c r="R1593" s="27" t="str">
        <f>VLOOKUP(N1593,'散件（更新）'!B:H,7,FALSE)</f>
        <v>Motor</v>
      </c>
      <c r="S1593" s="27" t="str">
        <f>VLOOKUP(N1593,'散件（更新）'!B:E,4,FALSE)</f>
        <v>https://tineco-yxzt.oss-accelerate.aliyuncs.com/20250116/21-dishuadianji_1736999028647.png</v>
      </c>
      <c r="T1593" s="27" t="s">
        <v>8759</v>
      </c>
      <c r="U1593" s="28" t="str">
        <f>VLOOKUP(N1593,'散件（更新）'!B:G,6,FALSE)</f>
        <v>地刷电机</v>
      </c>
      <c r="V1593" s="28">
        <f>VLOOKUP(N1593,'散件（更新）'!B:I,8,FALSE)</f>
        <v>6932485003440</v>
      </c>
    </row>
    <row r="1594" spans="1:22" ht="20.149999999999999" customHeight="1">
      <c r="A1594" s="57">
        <v>46169</v>
      </c>
      <c r="B1594" s="60" t="s">
        <v>11052</v>
      </c>
      <c r="C1594" s="27" t="str">
        <f>VLOOKUP(B1594,'大货清单（不定期按GOMS更新）'!A:H,8,0)</f>
        <v>109-25330002</v>
      </c>
      <c r="D1594" s="27" t="str">
        <f>VLOOKUP(B1594,'大货清单（不定期按GOMS更新）'!A:C,3,0)</f>
        <v>CL2533-02</v>
      </c>
      <c r="E1594" s="27" t="str">
        <f>VLOOKUP(B1594,'大货清单（不定期按GOMS更新）'!A:H,4,0)</f>
        <v>DE,FR,IT,PL</v>
      </c>
      <c r="F1594" s="27" t="str">
        <f>VLOOKUP(B1594,'大货清单（不定期按GOMS更新）'!A:H,2,0)</f>
        <v>Floor one S7 stretch steam plus</v>
      </c>
      <c r="G1594" s="28">
        <f>VLOOKUP(B1594,'大货清单（不定期按GOMS更新）'!A:I,9,FALSE)</f>
        <v>6971745580857</v>
      </c>
      <c r="H1594" s="27" t="str">
        <f>VLOOKUP(B1594,'大货清单（不定期按GOMS更新）'!A:H,7,0)</f>
        <v>黑色</v>
      </c>
      <c r="I1594" s="27" t="str">
        <f>VLOOKUP(B1594,'大货清单（不定期按GOMS更新）'!A:F,6,FALSE)</f>
        <v>ACTIVE</v>
      </c>
      <c r="J1594" s="27" t="str">
        <f>VLOOKUP(B1594,'大货清单（不定期按GOMS更新）'!A:K,11,FALSE)</f>
        <v>10.5</v>
      </c>
      <c r="K1594" s="27" t="str">
        <f>VLOOKUP(B1594,'大货清单（不定期按GOMS更新）'!A:N,12,FALSE)</f>
        <v>734</v>
      </c>
      <c r="L1594" s="27" t="str">
        <f>VLOOKUP(B1594,'大货清单（不定期按GOMS更新）'!A:M,13,FALSE)</f>
        <v>324</v>
      </c>
      <c r="M1594" s="27" t="str">
        <f>VLOOKUP(B1594,'大货清单（不定期按GOMS更新）'!A:N,14,FALSE)</f>
        <v>288</v>
      </c>
      <c r="N1594" s="60" t="s">
        <v>7811</v>
      </c>
      <c r="O1594" s="27">
        <f>IFERROR(VLOOKUP(N1594,'散件迭代（不定期更新）'!C:J,8,FALSE),0)</f>
        <v>0</v>
      </c>
      <c r="P1594" s="27" t="str">
        <f>IFERROR(VLOOKUP(N1594,'散件（更新）'!B:H,3,FALSE),0)</f>
        <v/>
      </c>
      <c r="Q1594" s="27" t="str">
        <f>VLOOKUP(N1594,'散件（更新）'!B:H,2,FALSE)</f>
        <v>114-23761812</v>
      </c>
      <c r="R1594" s="27" t="str">
        <f>VLOOKUP(N1594,'散件（更新）'!B:H,7,FALSE)</f>
        <v>Scraper</v>
      </c>
      <c r="S1594" s="27" t="str">
        <f>VLOOKUP(N1594,'散件（更新）'!B:E,4,FALSE)</f>
        <v>https://tineco-yxzt.oss-accelerate.aliyuncs.com/20241219/11_1734589750208.jpg</v>
      </c>
      <c r="T1594" s="27" t="s">
        <v>8759</v>
      </c>
      <c r="U1594" s="28" t="str">
        <f>VLOOKUP(N1594,'散件（更新）'!B:G,6,FALSE)</f>
        <v>刮条组件</v>
      </c>
      <c r="V1594" s="28">
        <f>VLOOKUP(N1594,'散件（更新）'!B:I,8,FALSE)</f>
        <v>6932485002528</v>
      </c>
    </row>
    <row r="1595" spans="1:22" ht="20.149999999999999" customHeight="1">
      <c r="A1595" s="57">
        <v>46169</v>
      </c>
      <c r="B1595" s="60" t="s">
        <v>11052</v>
      </c>
      <c r="C1595" s="27" t="str">
        <f>VLOOKUP(B1595,'大货清单（不定期按GOMS更新）'!A:H,8,0)</f>
        <v>109-25330002</v>
      </c>
      <c r="D1595" s="27" t="str">
        <f>VLOOKUP(B1595,'大货清单（不定期按GOMS更新）'!A:C,3,0)</f>
        <v>CL2533-02</v>
      </c>
      <c r="E1595" s="27" t="str">
        <f>VLOOKUP(B1595,'大货清单（不定期按GOMS更新）'!A:H,4,0)</f>
        <v>DE,FR,IT,PL</v>
      </c>
      <c r="F1595" s="27" t="str">
        <f>VLOOKUP(B1595,'大货清单（不定期按GOMS更新）'!A:H,2,0)</f>
        <v>Floor one S7 stretch steam plus</v>
      </c>
      <c r="G1595" s="28">
        <f>VLOOKUP(B1595,'大货清单（不定期按GOMS更新）'!A:I,9,FALSE)</f>
        <v>6971745580857</v>
      </c>
      <c r="H1595" s="27" t="str">
        <f>VLOOKUP(B1595,'大货清单（不定期按GOMS更新）'!A:H,7,0)</f>
        <v>黑色</v>
      </c>
      <c r="I1595" s="27" t="str">
        <f>VLOOKUP(B1595,'大货清单（不定期按GOMS更新）'!A:F,6,FALSE)</f>
        <v>ACTIVE</v>
      </c>
      <c r="J1595" s="27" t="str">
        <f>VLOOKUP(B1595,'大货清单（不定期按GOMS更新）'!A:K,11,FALSE)</f>
        <v>10.5</v>
      </c>
      <c r="K1595" s="27" t="str">
        <f>VLOOKUP(B1595,'大货清单（不定期按GOMS更新）'!A:N,12,FALSE)</f>
        <v>734</v>
      </c>
      <c r="L1595" s="27" t="str">
        <f>VLOOKUP(B1595,'大货清单（不定期按GOMS更新）'!A:M,13,FALSE)</f>
        <v>324</v>
      </c>
      <c r="M1595" s="27" t="str">
        <f>VLOOKUP(B1595,'大货清单（不定期按GOMS更新）'!A:N,14,FALSE)</f>
        <v>288</v>
      </c>
      <c r="N1595" s="60" t="s">
        <v>7915</v>
      </c>
      <c r="O1595" s="27">
        <f>IFERROR(VLOOKUP(N1595,'散件迭代（不定期更新）'!C:J,8,FALSE),0)</f>
        <v>0</v>
      </c>
      <c r="P1595" s="27" t="str">
        <f>IFERROR(VLOOKUP(N1595,'散件（更新）'!B:H,3,FALSE),0)</f>
        <v/>
      </c>
      <c r="Q1595" s="27" t="str">
        <f>VLOOKUP(N1595,'散件（更新）'!B:H,2,FALSE)</f>
        <v>114-23432209</v>
      </c>
      <c r="R1595" s="27" t="str">
        <f>VLOOKUP(N1595,'散件（更新）'!B:H,7,FALSE)</f>
        <v>Sensor</v>
      </c>
      <c r="S1595" s="27" t="str">
        <f>VLOOKUP(N1595,'散件（更新）'!B:E,4,FALSE)</f>
        <v>https://tineco-yxzt.oss-accelerate.aliyuncs.com/20250429/waterlevelsensor_1745916381849.png</v>
      </c>
      <c r="T1595" s="27" t="s">
        <v>8759</v>
      </c>
      <c r="U1595" s="28" t="str">
        <f>VLOOKUP(N1595,'散件（更新）'!B:G,6,FALSE)</f>
        <v>SP;CL2343V-01;光电传感器组件（蒸汽）</v>
      </c>
      <c r="V1595" s="28">
        <f>VLOOKUP(N1595,'散件（更新）'!B:I,8,FALSE)</f>
        <v>6932485005987</v>
      </c>
    </row>
    <row r="1596" spans="1:22" ht="20.149999999999999" customHeight="1">
      <c r="A1596" s="57">
        <v>46169</v>
      </c>
      <c r="B1596" s="60" t="s">
        <v>11052</v>
      </c>
      <c r="C1596" s="27" t="str">
        <f>VLOOKUP(B1596,'大货清单（不定期按GOMS更新）'!A:H,8,0)</f>
        <v>109-25330002</v>
      </c>
      <c r="D1596" s="27" t="str">
        <f>VLOOKUP(B1596,'大货清单（不定期按GOMS更新）'!A:C,3,0)</f>
        <v>CL2533-02</v>
      </c>
      <c r="E1596" s="27" t="str">
        <f>VLOOKUP(B1596,'大货清单（不定期按GOMS更新）'!A:H,4,0)</f>
        <v>DE,FR,IT,PL</v>
      </c>
      <c r="F1596" s="27" t="str">
        <f>VLOOKUP(B1596,'大货清单（不定期按GOMS更新）'!A:H,2,0)</f>
        <v>Floor one S7 stretch steam plus</v>
      </c>
      <c r="G1596" s="28">
        <f>VLOOKUP(B1596,'大货清单（不定期按GOMS更新）'!A:I,9,FALSE)</f>
        <v>6971745580857</v>
      </c>
      <c r="H1596" s="27" t="str">
        <f>VLOOKUP(B1596,'大货清单（不定期按GOMS更新）'!A:H,7,0)</f>
        <v>黑色</v>
      </c>
      <c r="I1596" s="27" t="str">
        <f>VLOOKUP(B1596,'大货清单（不定期按GOMS更新）'!A:F,6,FALSE)</f>
        <v>ACTIVE</v>
      </c>
      <c r="J1596" s="27" t="str">
        <f>VLOOKUP(B1596,'大货清单（不定期按GOMS更新）'!A:K,11,FALSE)</f>
        <v>10.5</v>
      </c>
      <c r="K1596" s="27" t="str">
        <f>VLOOKUP(B1596,'大货清单（不定期按GOMS更新）'!A:N,12,FALSE)</f>
        <v>734</v>
      </c>
      <c r="L1596" s="27" t="str">
        <f>VLOOKUP(B1596,'大货清单（不定期按GOMS更新）'!A:M,13,FALSE)</f>
        <v>324</v>
      </c>
      <c r="M1596" s="27" t="str">
        <f>VLOOKUP(B1596,'大货清单（不定期按GOMS更新）'!A:N,14,FALSE)</f>
        <v>288</v>
      </c>
      <c r="N1596" s="60" t="s">
        <v>7890</v>
      </c>
      <c r="O1596" s="27">
        <f>IFERROR(VLOOKUP(N1596,'散件迭代（不定期更新）'!C:J,8,FALSE),0)</f>
        <v>0</v>
      </c>
      <c r="P1596" s="27" t="str">
        <f>IFERROR(VLOOKUP(N1596,'散件（更新）'!B:H,3,FALSE),0)</f>
        <v/>
      </c>
      <c r="Q1596" s="27" t="str">
        <f>VLOOKUP(N1596,'散件（更新）'!B:H,2,FALSE)</f>
        <v>114-23432205</v>
      </c>
      <c r="R1596" s="27" t="str">
        <f>VLOOKUP(N1596,'散件（更新）'!B:H,7,FALSE)</f>
        <v>Pump</v>
      </c>
      <c r="S1596" s="27" t="str">
        <f>VLOOKUP(N1596,'散件（更新）'!B:E,4,FALSE)</f>
        <v>https://tineco-yxzt.oss-accelerate.aliyuncs.com/20250429/pumpzhengqibengzujian_1745913077506.png</v>
      </c>
      <c r="T1596" s="27" t="s">
        <v>8759</v>
      </c>
      <c r="U1596" s="28" t="str">
        <f>VLOOKUP(N1596,'散件（更新）'!B:G,6,FALSE)</f>
        <v>SP;CL2343V-01;蒸汽泵组件</v>
      </c>
      <c r="V1596" s="28">
        <f>VLOOKUP(N1596,'散件（更新）'!B:I,8,FALSE)</f>
        <v>6932485005949</v>
      </c>
    </row>
    <row r="1597" spans="1:22" ht="20.149999999999999" customHeight="1">
      <c r="A1597" s="57">
        <v>46169</v>
      </c>
      <c r="B1597" s="60" t="s">
        <v>11052</v>
      </c>
      <c r="C1597" s="27" t="str">
        <f>VLOOKUP(B1597,'大货清单（不定期按GOMS更新）'!A:H,8,0)</f>
        <v>109-25330002</v>
      </c>
      <c r="D1597" s="27" t="str">
        <f>VLOOKUP(B1597,'大货清单（不定期按GOMS更新）'!A:C,3,0)</f>
        <v>CL2533-02</v>
      </c>
      <c r="E1597" s="27" t="str">
        <f>VLOOKUP(B1597,'大货清单（不定期按GOMS更新）'!A:H,4,0)</f>
        <v>DE,FR,IT,PL</v>
      </c>
      <c r="F1597" s="27" t="str">
        <f>VLOOKUP(B1597,'大货清单（不定期按GOMS更新）'!A:H,2,0)</f>
        <v>Floor one S7 stretch steam plus</v>
      </c>
      <c r="G1597" s="28">
        <f>VLOOKUP(B1597,'大货清单（不定期按GOMS更新）'!A:I,9,FALSE)</f>
        <v>6971745580857</v>
      </c>
      <c r="H1597" s="27" t="str">
        <f>VLOOKUP(B1597,'大货清单（不定期按GOMS更新）'!A:H,7,0)</f>
        <v>黑色</v>
      </c>
      <c r="I1597" s="27" t="str">
        <f>VLOOKUP(B1597,'大货清单（不定期按GOMS更新）'!A:F,6,FALSE)</f>
        <v>ACTIVE</v>
      </c>
      <c r="J1597" s="27" t="str">
        <f>VLOOKUP(B1597,'大货清单（不定期按GOMS更新）'!A:K,11,FALSE)</f>
        <v>10.5</v>
      </c>
      <c r="K1597" s="27" t="str">
        <f>VLOOKUP(B1597,'大货清单（不定期按GOMS更新）'!A:N,12,FALSE)</f>
        <v>734</v>
      </c>
      <c r="L1597" s="27" t="str">
        <f>VLOOKUP(B1597,'大货清单（不定期按GOMS更新）'!A:M,13,FALSE)</f>
        <v>324</v>
      </c>
      <c r="M1597" s="27" t="str">
        <f>VLOOKUP(B1597,'大货清单（不定期按GOMS更新）'!A:N,14,FALSE)</f>
        <v>288</v>
      </c>
      <c r="N1597" s="60" t="s">
        <v>8164</v>
      </c>
      <c r="O1597" s="27">
        <f>IFERROR(VLOOKUP(N1597,'散件迭代（不定期更新）'!C:J,8,FALSE),0)</f>
        <v>0</v>
      </c>
      <c r="P1597" s="27" t="str">
        <f>IFERROR(VLOOKUP(N1597,'散件（更新）'!B:H,3,FALSE),0)</f>
        <v/>
      </c>
      <c r="Q1597" s="27" t="str">
        <f>VLOOKUP(N1597,'散件（更新）'!B:H,2,FALSE)</f>
        <v>114-23432206</v>
      </c>
      <c r="R1597" s="27" t="str">
        <f>VLOOKUP(N1597,'散件（更新）'!B:H,7,FALSE)</f>
        <v>Pump</v>
      </c>
      <c r="S1597" s="27" t="str">
        <f>VLOOKUP(N1597,'散件（更新）'!B:E,4,FALSE)</f>
        <v>https://tineco-yxzt.oss-accelerate.aliyuncs.com/20250429/pumpqibengzujian_1745913256747.png</v>
      </c>
      <c r="T1597" s="27" t="s">
        <v>8759</v>
      </c>
      <c r="U1597" s="28" t="str">
        <f>VLOOKUP(N1597,'散件（更新）'!B:G,6,FALSE)</f>
        <v>SP;CL2343V-01;气泵组件</v>
      </c>
      <c r="V1597" s="28">
        <f>VLOOKUP(N1597,'散件（更新）'!B:I,8,FALSE)</f>
        <v>6932485005956</v>
      </c>
    </row>
    <row r="1598" spans="1:22" ht="20.149999999999999" customHeight="1">
      <c r="A1598" s="57">
        <v>46169</v>
      </c>
      <c r="B1598" s="60" t="s">
        <v>11052</v>
      </c>
      <c r="C1598" s="27" t="str">
        <f>VLOOKUP(B1598,'大货清单（不定期按GOMS更新）'!A:H,8,0)</f>
        <v>109-25330002</v>
      </c>
      <c r="D1598" s="27" t="str">
        <f>VLOOKUP(B1598,'大货清单（不定期按GOMS更新）'!A:C,3,0)</f>
        <v>CL2533-02</v>
      </c>
      <c r="E1598" s="27" t="str">
        <f>VLOOKUP(B1598,'大货清单（不定期按GOMS更新）'!A:H,4,0)</f>
        <v>DE,FR,IT,PL</v>
      </c>
      <c r="F1598" s="27" t="str">
        <f>VLOOKUP(B1598,'大货清单（不定期按GOMS更新）'!A:H,2,0)</f>
        <v>Floor one S7 stretch steam plus</v>
      </c>
      <c r="G1598" s="28">
        <f>VLOOKUP(B1598,'大货清单（不定期按GOMS更新）'!A:I,9,FALSE)</f>
        <v>6971745580857</v>
      </c>
      <c r="H1598" s="27" t="str">
        <f>VLOOKUP(B1598,'大货清单（不定期按GOMS更新）'!A:H,7,0)</f>
        <v>黑色</v>
      </c>
      <c r="I1598" s="27" t="str">
        <f>VLOOKUP(B1598,'大货清单（不定期按GOMS更新）'!A:F,6,FALSE)</f>
        <v>ACTIVE</v>
      </c>
      <c r="J1598" s="27" t="str">
        <f>VLOOKUP(B1598,'大货清单（不定期按GOMS更新）'!A:K,11,FALSE)</f>
        <v>10.5</v>
      </c>
      <c r="K1598" s="27" t="str">
        <f>VLOOKUP(B1598,'大货清单（不定期按GOMS更新）'!A:N,12,FALSE)</f>
        <v>734</v>
      </c>
      <c r="L1598" s="27" t="str">
        <f>VLOOKUP(B1598,'大货清单（不定期按GOMS更新）'!A:M,13,FALSE)</f>
        <v>324</v>
      </c>
      <c r="M1598" s="27" t="str">
        <f>VLOOKUP(B1598,'大货清单（不定期按GOMS更新）'!A:N,14,FALSE)</f>
        <v>288</v>
      </c>
      <c r="N1598" s="60" t="s">
        <v>7869</v>
      </c>
      <c r="O1598" s="27">
        <f>IFERROR(VLOOKUP(N1598,'散件迭代（不定期更新）'!C:J,8,FALSE),0)</f>
        <v>0</v>
      </c>
      <c r="P1598" s="27" t="str">
        <f>IFERROR(VLOOKUP(N1598,'散件（更新）'!B:H,3,FALSE),0)</f>
        <v/>
      </c>
      <c r="Q1598" s="27" t="str">
        <f>VLOOKUP(N1598,'散件（更新）'!B:H,2,FALSE)</f>
        <v>114-23432207</v>
      </c>
      <c r="R1598" s="27" t="str">
        <f>VLOOKUP(N1598,'散件（更新）'!B:H,7,FALSE)</f>
        <v>Pump</v>
      </c>
      <c r="S1598" s="27">
        <f>VLOOKUP(N1598,'散件（更新）'!B:E,4,FALSE)</f>
        <v>0</v>
      </c>
      <c r="T1598" s="27" t="s">
        <v>8759</v>
      </c>
      <c r="U1598" s="28" t="str">
        <f>VLOOKUP(N1598,'散件（更新）'!B:G,6,FALSE)</f>
        <v>SP;CL2343V-01;蠕动泵组件（蒸汽）</v>
      </c>
      <c r="V1598" s="28">
        <f>VLOOKUP(N1598,'散件（更新）'!B:I,8,FALSE)</f>
        <v>6932485005963</v>
      </c>
    </row>
    <row r="1599" spans="1:22" ht="20.149999999999999" customHeight="1">
      <c r="A1599" s="57">
        <v>46169</v>
      </c>
      <c r="B1599" s="60" t="s">
        <v>11052</v>
      </c>
      <c r="C1599" s="27" t="str">
        <f>VLOOKUP(B1599,'大货清单（不定期按GOMS更新）'!A:H,8,0)</f>
        <v>109-25330002</v>
      </c>
      <c r="D1599" s="27" t="str">
        <f>VLOOKUP(B1599,'大货清单（不定期按GOMS更新）'!A:C,3,0)</f>
        <v>CL2533-02</v>
      </c>
      <c r="E1599" s="27" t="str">
        <f>VLOOKUP(B1599,'大货清单（不定期按GOMS更新）'!A:H,4,0)</f>
        <v>DE,FR,IT,PL</v>
      </c>
      <c r="F1599" s="27" t="str">
        <f>VLOOKUP(B1599,'大货清单（不定期按GOMS更新）'!A:H,2,0)</f>
        <v>Floor one S7 stretch steam plus</v>
      </c>
      <c r="G1599" s="28">
        <f>VLOOKUP(B1599,'大货清单（不定期按GOMS更新）'!A:I,9,FALSE)</f>
        <v>6971745580857</v>
      </c>
      <c r="H1599" s="27" t="str">
        <f>VLOOKUP(B1599,'大货清单（不定期按GOMS更新）'!A:H,7,0)</f>
        <v>黑色</v>
      </c>
      <c r="I1599" s="27" t="str">
        <f>VLOOKUP(B1599,'大货清单（不定期按GOMS更新）'!A:F,6,FALSE)</f>
        <v>ACTIVE</v>
      </c>
      <c r="J1599" s="27" t="str">
        <f>VLOOKUP(B1599,'大货清单（不定期按GOMS更新）'!A:K,11,FALSE)</f>
        <v>10.5</v>
      </c>
      <c r="K1599" s="27" t="str">
        <f>VLOOKUP(B1599,'大货清单（不定期按GOMS更新）'!A:N,12,FALSE)</f>
        <v>734</v>
      </c>
      <c r="L1599" s="27" t="str">
        <f>VLOOKUP(B1599,'大货清单（不定期按GOMS更新）'!A:M,13,FALSE)</f>
        <v>324</v>
      </c>
      <c r="M1599" s="27" t="str">
        <f>VLOOKUP(B1599,'大货清单（不定期按GOMS更新）'!A:N,14,FALSE)</f>
        <v>288</v>
      </c>
      <c r="N1599" s="60" t="s">
        <v>8173</v>
      </c>
      <c r="O1599" s="27">
        <f>IFERROR(VLOOKUP(N1599,'散件迭代（不定期更新）'!C:J,8,FALSE),0)</f>
        <v>0</v>
      </c>
      <c r="P1599" s="27" t="str">
        <f>IFERROR(VLOOKUP(N1599,'散件（更新）'!B:H,3,FALSE),0)</f>
        <v/>
      </c>
      <c r="Q1599" s="27" t="str">
        <f>VLOOKUP(N1599,'散件（更新）'!B:H,2,FALSE)</f>
        <v>114-23432208</v>
      </c>
      <c r="R1599" s="27" t="str">
        <f>VLOOKUP(N1599,'散件（更新）'!B:H,7,FALSE)</f>
        <v>Pump</v>
      </c>
      <c r="S1599" s="27" t="str">
        <f>VLOOKUP(N1599,'散件（更新）'!B:E,4,FALSE)</f>
        <v>https://tineco-yxzt.oss-accelerate.aliyuncs.com/20250429/pumpzhengqixieyafa_1745916077299.png</v>
      </c>
      <c r="T1599" s="27" t="s">
        <v>8759</v>
      </c>
      <c r="U1599" s="28" t="str">
        <f>VLOOKUP(N1599,'散件（更新）'!B:G,6,FALSE)</f>
        <v>SP;CL2343V-01;蒸汽泄压阀组件</v>
      </c>
      <c r="V1599" s="28">
        <f>VLOOKUP(N1599,'散件（更新）'!B:I,8,FALSE)</f>
        <v>6932485005970</v>
      </c>
    </row>
    <row r="1600" spans="1:22" ht="20.149999999999999" customHeight="1">
      <c r="A1600" s="57">
        <v>46169</v>
      </c>
      <c r="B1600" s="60" t="s">
        <v>11052</v>
      </c>
      <c r="C1600" s="27" t="str">
        <f>VLOOKUP(B1600,'大货清单（不定期按GOMS更新）'!A:H,8,0)</f>
        <v>109-25330002</v>
      </c>
      <c r="D1600" s="27" t="str">
        <f>VLOOKUP(B1600,'大货清单（不定期按GOMS更新）'!A:C,3,0)</f>
        <v>CL2533-02</v>
      </c>
      <c r="E1600" s="27" t="str">
        <f>VLOOKUP(B1600,'大货清单（不定期按GOMS更新）'!A:H,4,0)</f>
        <v>DE,FR,IT,PL</v>
      </c>
      <c r="F1600" s="27" t="str">
        <f>VLOOKUP(B1600,'大货清单（不定期按GOMS更新）'!A:H,2,0)</f>
        <v>Floor one S7 stretch steam plus</v>
      </c>
      <c r="G1600" s="28">
        <f>VLOOKUP(B1600,'大货清单（不定期按GOMS更新）'!A:I,9,FALSE)</f>
        <v>6971745580857</v>
      </c>
      <c r="H1600" s="27" t="str">
        <f>VLOOKUP(B1600,'大货清单（不定期按GOMS更新）'!A:H,7,0)</f>
        <v>黑色</v>
      </c>
      <c r="I1600" s="27" t="str">
        <f>VLOOKUP(B1600,'大货清单（不定期按GOMS更新）'!A:F,6,FALSE)</f>
        <v>ACTIVE</v>
      </c>
      <c r="J1600" s="27" t="str">
        <f>VLOOKUP(B1600,'大货清单（不定期按GOMS更新）'!A:K,11,FALSE)</f>
        <v>10.5</v>
      </c>
      <c r="K1600" s="27" t="str">
        <f>VLOOKUP(B1600,'大货清单（不定期按GOMS更新）'!A:N,12,FALSE)</f>
        <v>734</v>
      </c>
      <c r="L1600" s="27" t="str">
        <f>VLOOKUP(B1600,'大货清单（不定期按GOMS更新）'!A:M,13,FALSE)</f>
        <v>324</v>
      </c>
      <c r="M1600" s="27" t="str">
        <f>VLOOKUP(B1600,'大货清单（不定期按GOMS更新）'!A:N,14,FALSE)</f>
        <v>288</v>
      </c>
      <c r="N1600" s="60" t="s">
        <v>8148</v>
      </c>
      <c r="O1600" s="27">
        <f>IFERROR(VLOOKUP(N1600,'散件迭代（不定期更新）'!C:J,8,FALSE),0)</f>
        <v>0</v>
      </c>
      <c r="P1600" s="27" t="str">
        <f>IFERROR(VLOOKUP(N1600,'散件（更新）'!B:H,3,FALSE),0)</f>
        <v/>
      </c>
      <c r="Q1600" s="27" t="str">
        <f>VLOOKUP(N1600,'散件（更新）'!B:H,2,FALSE)</f>
        <v>114-23761823</v>
      </c>
      <c r="R1600" s="27" t="str">
        <f>VLOOKUP(N1600,'散件（更新）'!B:H,7,FALSE)</f>
        <v>Dirt Water Tank</v>
      </c>
      <c r="S1600" s="27" t="str">
        <f>VLOOKUP(N1600,'散件（更新）'!B:E,4,FALSE)</f>
        <v>https://tineco-yxzt.oss-accelerate.aliyuncs.com/20241225/DWT_1735112037172.jpg</v>
      </c>
      <c r="T1600" s="27" t="s">
        <v>8759</v>
      </c>
      <c r="U1600" s="28" t="str">
        <f>VLOOKUP(N1600,'散件（更新）'!B:G,6,FALSE)</f>
        <v xml:space="preserve"> 回收桶组件（黑色）</v>
      </c>
      <c r="V1600" s="28">
        <f>VLOOKUP(N1600,'散件（更新）'!B:I,8,FALSE)</f>
        <v>6932485003655</v>
      </c>
    </row>
    <row r="1601" spans="1:22" ht="20.149999999999999" customHeight="1">
      <c r="A1601" s="57">
        <v>46169</v>
      </c>
      <c r="B1601" s="60" t="s">
        <v>11052</v>
      </c>
      <c r="C1601" s="27" t="str">
        <f>VLOOKUP(B1601,'大货清单（不定期按GOMS更新）'!A:H,8,0)</f>
        <v>109-25330002</v>
      </c>
      <c r="D1601" s="27" t="str">
        <f>VLOOKUP(B1601,'大货清单（不定期按GOMS更新）'!A:C,3,0)</f>
        <v>CL2533-02</v>
      </c>
      <c r="E1601" s="27" t="str">
        <f>VLOOKUP(B1601,'大货清单（不定期按GOMS更新）'!A:H,4,0)</f>
        <v>DE,FR,IT,PL</v>
      </c>
      <c r="F1601" s="27" t="str">
        <f>VLOOKUP(B1601,'大货清单（不定期按GOMS更新）'!A:H,2,0)</f>
        <v>Floor one S7 stretch steam plus</v>
      </c>
      <c r="G1601" s="28">
        <f>VLOOKUP(B1601,'大货清单（不定期按GOMS更新）'!A:I,9,FALSE)</f>
        <v>6971745580857</v>
      </c>
      <c r="H1601" s="27" t="str">
        <f>VLOOKUP(B1601,'大货清单（不定期按GOMS更新）'!A:H,7,0)</f>
        <v>黑色</v>
      </c>
      <c r="I1601" s="27" t="str">
        <f>VLOOKUP(B1601,'大货清单（不定期按GOMS更新）'!A:F,6,FALSE)</f>
        <v>ACTIVE</v>
      </c>
      <c r="J1601" s="27" t="str">
        <f>VLOOKUP(B1601,'大货清单（不定期按GOMS更新）'!A:K,11,FALSE)</f>
        <v>10.5</v>
      </c>
      <c r="K1601" s="27" t="str">
        <f>VLOOKUP(B1601,'大货清单（不定期按GOMS更新）'!A:N,12,FALSE)</f>
        <v>734</v>
      </c>
      <c r="L1601" s="27" t="str">
        <f>VLOOKUP(B1601,'大货清单（不定期按GOMS更新）'!A:M,13,FALSE)</f>
        <v>324</v>
      </c>
      <c r="M1601" s="27" t="str">
        <f>VLOOKUP(B1601,'大货清单（不定期按GOMS更新）'!A:N,14,FALSE)</f>
        <v>288</v>
      </c>
      <c r="N1601" s="60" t="s">
        <v>10063</v>
      </c>
      <c r="O1601" s="27">
        <f>IFERROR(VLOOKUP(N1601,'散件迭代（不定期更新）'!C:J,8,FALSE),0)</f>
        <v>0</v>
      </c>
      <c r="P1601" s="27">
        <f>IFERROR(VLOOKUP(N1601,'散件（更新）'!B:H,3,FALSE),0)</f>
        <v>0</v>
      </c>
      <c r="Q1601" s="27" t="str">
        <f>VLOOKUP(N1601,'散件（更新）'!B:H,2,FALSE)</f>
        <v>114-25330000</v>
      </c>
      <c r="R1601" s="27" t="str">
        <f>VLOOKUP(N1601,'散件（更新）'!B:H,7,FALSE)</f>
        <v>Charging Base</v>
      </c>
      <c r="S1601" s="27" t="str">
        <f>VLOOKUP(N1601,'散件（更新）'!B:E,4,FALSE)</f>
        <v>https://tineco-yxzt.oss-accelerate.aliyuncs.com/20250716/weixinjietu_20250715094019_1752655474316.png</v>
      </c>
      <c r="T1601" s="27" t="s">
        <v>8759</v>
      </c>
      <c r="U1601" s="28" t="str">
        <f>VLOOKUP(N1601,'散件（更新）'!B:G,6,FALSE)</f>
        <v>SP;CL2533-01;烘干托盘组件</v>
      </c>
      <c r="V1601" s="28">
        <f>VLOOKUP(N1601,'散件（更新）'!B:I,8,FALSE)</f>
        <v>6932485009268</v>
      </c>
    </row>
    <row r="1602" spans="1:22" ht="20.149999999999999" customHeight="1">
      <c r="A1602" s="57">
        <v>46169</v>
      </c>
      <c r="B1602" s="60" t="s">
        <v>11052</v>
      </c>
      <c r="C1602" s="27" t="str">
        <f>VLOOKUP(B1602,'大货清单（不定期按GOMS更新）'!A:H,8,0)</f>
        <v>109-25330002</v>
      </c>
      <c r="D1602" s="27" t="str">
        <f>VLOOKUP(B1602,'大货清单（不定期按GOMS更新）'!A:C,3,0)</f>
        <v>CL2533-02</v>
      </c>
      <c r="E1602" s="27" t="str">
        <f>VLOOKUP(B1602,'大货清单（不定期按GOMS更新）'!A:H,4,0)</f>
        <v>DE,FR,IT,PL</v>
      </c>
      <c r="F1602" s="27" t="str">
        <f>VLOOKUP(B1602,'大货清单（不定期按GOMS更新）'!A:H,2,0)</f>
        <v>Floor one S7 stretch steam plus</v>
      </c>
      <c r="G1602" s="28">
        <f>VLOOKUP(B1602,'大货清单（不定期按GOMS更新）'!A:I,9,FALSE)</f>
        <v>6971745580857</v>
      </c>
      <c r="H1602" s="27" t="str">
        <f>VLOOKUP(B1602,'大货清单（不定期按GOMS更新）'!A:H,7,0)</f>
        <v>黑色</v>
      </c>
      <c r="I1602" s="27" t="str">
        <f>VLOOKUP(B1602,'大货清单（不定期按GOMS更新）'!A:F,6,FALSE)</f>
        <v>ACTIVE</v>
      </c>
      <c r="J1602" s="27" t="str">
        <f>VLOOKUP(B1602,'大货清单（不定期按GOMS更新）'!A:K,11,FALSE)</f>
        <v>10.5</v>
      </c>
      <c r="K1602" s="27" t="str">
        <f>VLOOKUP(B1602,'大货清单（不定期按GOMS更新）'!A:N,12,FALSE)</f>
        <v>734</v>
      </c>
      <c r="L1602" s="27" t="str">
        <f>VLOOKUP(B1602,'大货清单（不定期按GOMS更新）'!A:M,13,FALSE)</f>
        <v>324</v>
      </c>
      <c r="M1602" s="27" t="str">
        <f>VLOOKUP(B1602,'大货清单（不定期按GOMS更新）'!A:N,14,FALSE)</f>
        <v>288</v>
      </c>
      <c r="N1602" s="60" t="s">
        <v>10041</v>
      </c>
      <c r="O1602" s="27">
        <f>IFERROR(VLOOKUP(N1602,'散件迭代（不定期更新）'!C:J,8,FALSE),0)</f>
        <v>0</v>
      </c>
      <c r="P1602" s="27">
        <f>IFERROR(VLOOKUP(N1602,'散件（更新）'!B:H,3,FALSE),0)</f>
        <v>0</v>
      </c>
      <c r="Q1602" s="27" t="str">
        <f>VLOOKUP(N1602,'散件（更新）'!B:H,2,FALSE)</f>
        <v>114-25330001</v>
      </c>
      <c r="R1602" s="27" t="str">
        <f>VLOOKUP(N1602,'散件（更新）'!B:H,7,FALSE)</f>
        <v>Battery</v>
      </c>
      <c r="S1602" s="27" t="str">
        <f>VLOOKUP(N1602,'散件（更新）'!B:E,4,FALSE)</f>
        <v>https://tineco-yxzt.oss-accelerate.aliyuncs.com/20250716/weixinjietu_20250715093930_1752655425619.png</v>
      </c>
      <c r="T1602" s="27" t="s">
        <v>8759</v>
      </c>
      <c r="U1602" s="28" t="str">
        <f>VLOOKUP(N1602,'散件（更新）'!B:G,6,FALSE)</f>
        <v>SP;CL2533-01;电池包组件</v>
      </c>
      <c r="V1602" s="28">
        <f>VLOOKUP(N1602,'散件（更新）'!B:I,8,FALSE)</f>
        <v>6932485009275</v>
      </c>
    </row>
    <row r="1603" spans="1:22" ht="20.149999999999999" customHeight="1">
      <c r="A1603" s="57">
        <v>46169</v>
      </c>
      <c r="B1603" s="60" t="s">
        <v>11052</v>
      </c>
      <c r="C1603" s="27" t="str">
        <f>VLOOKUP(B1603,'大货清单（不定期按GOMS更新）'!A:H,8,0)</f>
        <v>109-25330002</v>
      </c>
      <c r="D1603" s="27" t="str">
        <f>VLOOKUP(B1603,'大货清单（不定期按GOMS更新）'!A:C,3,0)</f>
        <v>CL2533-02</v>
      </c>
      <c r="E1603" s="27" t="str">
        <f>VLOOKUP(B1603,'大货清单（不定期按GOMS更新）'!A:H,4,0)</f>
        <v>DE,FR,IT,PL</v>
      </c>
      <c r="F1603" s="27" t="str">
        <f>VLOOKUP(B1603,'大货清单（不定期按GOMS更新）'!A:H,2,0)</f>
        <v>Floor one S7 stretch steam plus</v>
      </c>
      <c r="G1603" s="28">
        <f>VLOOKUP(B1603,'大货清单（不定期按GOMS更新）'!A:I,9,FALSE)</f>
        <v>6971745580857</v>
      </c>
      <c r="H1603" s="27" t="str">
        <f>VLOOKUP(B1603,'大货清单（不定期按GOMS更新）'!A:H,7,0)</f>
        <v>黑色</v>
      </c>
      <c r="I1603" s="27" t="str">
        <f>VLOOKUP(B1603,'大货清单（不定期按GOMS更新）'!A:F,6,FALSE)</f>
        <v>ACTIVE</v>
      </c>
      <c r="J1603" s="27" t="str">
        <f>VLOOKUP(B1603,'大货清单（不定期按GOMS更新）'!A:K,11,FALSE)</f>
        <v>10.5</v>
      </c>
      <c r="K1603" s="27" t="str">
        <f>VLOOKUP(B1603,'大货清单（不定期按GOMS更新）'!A:N,12,FALSE)</f>
        <v>734</v>
      </c>
      <c r="L1603" s="27" t="str">
        <f>VLOOKUP(B1603,'大货清单（不定期按GOMS更新）'!A:M,13,FALSE)</f>
        <v>324</v>
      </c>
      <c r="M1603" s="27" t="str">
        <f>VLOOKUP(B1603,'大货清单（不定期按GOMS更新）'!A:N,14,FALSE)</f>
        <v>288</v>
      </c>
      <c r="N1603" s="60" t="s">
        <v>10104</v>
      </c>
      <c r="O1603" s="27">
        <f>IFERROR(VLOOKUP(N1603,'散件迭代（不定期更新）'!C:J,8,FALSE),0)</f>
        <v>0</v>
      </c>
      <c r="P1603" s="27">
        <f>IFERROR(VLOOKUP(N1603,'散件（更新）'!B:H,3,FALSE),0)</f>
        <v>0</v>
      </c>
      <c r="Q1603" s="27" t="str">
        <f>VLOOKUP(N1603,'散件（更新）'!B:H,2,FALSE)</f>
        <v>114-25330012</v>
      </c>
      <c r="R1603" s="27" t="str">
        <f>VLOOKUP(N1603,'散件（更新）'!B:H,7,FALSE)</f>
        <v>Display Screen</v>
      </c>
      <c r="S1603" s="27" t="str">
        <f>VLOOKUP(N1603,'散件（更新）'!B:E,4,FALSE)</f>
        <v>https://tineco-yxzt.oss-accelerate.aliyuncs.com/20250731/weixinjietu_20250731101759_1753928297800.png</v>
      </c>
      <c r="T1603" s="27" t="s">
        <v>8759</v>
      </c>
      <c r="U1603" s="28" t="str">
        <f>VLOOKUP(N1603,'散件（更新）'!B:G,6,FALSE)</f>
        <v>SP;CL2533-01;CL2533显示屏组件（国际智能款）</v>
      </c>
      <c r="V1603" s="28">
        <f>VLOOKUP(N1603,'散件（更新）'!B:I,8,FALSE)</f>
        <v>6932485010769</v>
      </c>
    </row>
    <row r="1604" spans="1:22" ht="20.149999999999999" customHeight="1">
      <c r="A1604" s="57">
        <v>46169</v>
      </c>
      <c r="B1604" s="60" t="s">
        <v>11052</v>
      </c>
      <c r="C1604" s="27" t="str">
        <f>VLOOKUP(B1604,'大货清单（不定期按GOMS更新）'!A:H,8,0)</f>
        <v>109-25330002</v>
      </c>
      <c r="D1604" s="27" t="str">
        <f>VLOOKUP(B1604,'大货清单（不定期按GOMS更新）'!A:C,3,0)</f>
        <v>CL2533-02</v>
      </c>
      <c r="E1604" s="27" t="str">
        <f>VLOOKUP(B1604,'大货清单（不定期按GOMS更新）'!A:H,4,0)</f>
        <v>DE,FR,IT,PL</v>
      </c>
      <c r="F1604" s="27" t="str">
        <f>VLOOKUP(B1604,'大货清单（不定期按GOMS更新）'!A:H,2,0)</f>
        <v>Floor one S7 stretch steam plus</v>
      </c>
      <c r="G1604" s="28">
        <f>VLOOKUP(B1604,'大货清单（不定期按GOMS更新）'!A:I,9,FALSE)</f>
        <v>6971745580857</v>
      </c>
      <c r="H1604" s="27" t="str">
        <f>VLOOKUP(B1604,'大货清单（不定期按GOMS更新）'!A:H,7,0)</f>
        <v>黑色</v>
      </c>
      <c r="I1604" s="27" t="str">
        <f>VLOOKUP(B1604,'大货清单（不定期按GOMS更新）'!A:F,6,FALSE)</f>
        <v>ACTIVE</v>
      </c>
      <c r="J1604" s="27" t="str">
        <f>VLOOKUP(B1604,'大货清单（不定期按GOMS更新）'!A:K,11,FALSE)</f>
        <v>10.5</v>
      </c>
      <c r="K1604" s="27" t="str">
        <f>VLOOKUP(B1604,'大货清单（不定期按GOMS更新）'!A:N,12,FALSE)</f>
        <v>734</v>
      </c>
      <c r="L1604" s="27" t="str">
        <f>VLOOKUP(B1604,'大货清单（不定期按GOMS更新）'!A:M,13,FALSE)</f>
        <v>324</v>
      </c>
      <c r="M1604" s="27" t="str">
        <f>VLOOKUP(B1604,'大货清单（不定期按GOMS更新）'!A:N,14,FALSE)</f>
        <v>288</v>
      </c>
      <c r="N1604" s="60" t="s">
        <v>10158</v>
      </c>
      <c r="O1604" s="27">
        <f>IFERROR(VLOOKUP(N1604,'散件迭代（不定期更新）'!C:J,8,FALSE),0)</f>
        <v>0</v>
      </c>
      <c r="P1604" s="27">
        <f>IFERROR(VLOOKUP(N1604,'散件（更新）'!B:H,3,FALSE),0)</f>
        <v>0</v>
      </c>
      <c r="Q1604" s="27" t="str">
        <f>VLOOKUP(N1604,'散件（更新）'!B:H,2,FALSE)</f>
        <v>114-25330002</v>
      </c>
      <c r="R1604" s="27" t="str">
        <f>VLOOKUP(N1604,'散件（更新）'!B:H,7,FALSE)</f>
        <v>plastic part</v>
      </c>
      <c r="S1604" s="27" t="str">
        <f>VLOOKUP(N1604,'散件（更新）'!B:E,4,FALSE)</f>
        <v>https://tineco-yxzt.oss-accelerate.aliyuncs.com/20250716/weixinjietu_20250715094052_1752655367577.png</v>
      </c>
      <c r="T1604" s="27" t="s">
        <v>19304</v>
      </c>
      <c r="U1604" s="28" t="str">
        <f>VLOOKUP(N1604,'散件（更新）'!B:G,6,FALSE)</f>
        <v>SP;CL2533-01;机体后盖</v>
      </c>
      <c r="V1604" s="28">
        <f>VLOOKUP(N1604,'散件（更新）'!B:I,8,FALSE)</f>
        <v>6932485009282</v>
      </c>
    </row>
    <row r="1605" spans="1:22" ht="20.149999999999999" customHeight="1">
      <c r="A1605" s="57">
        <v>46169</v>
      </c>
      <c r="B1605" s="60" t="s">
        <v>11052</v>
      </c>
      <c r="C1605" s="27" t="str">
        <f>VLOOKUP(B1605,'大货清单（不定期按GOMS更新）'!A:H,8,0)</f>
        <v>109-25330002</v>
      </c>
      <c r="D1605" s="27" t="str">
        <f>VLOOKUP(B1605,'大货清单（不定期按GOMS更新）'!A:C,3,0)</f>
        <v>CL2533-02</v>
      </c>
      <c r="E1605" s="27" t="str">
        <f>VLOOKUP(B1605,'大货清单（不定期按GOMS更新）'!A:H,4,0)</f>
        <v>DE,FR,IT,PL</v>
      </c>
      <c r="F1605" s="27" t="str">
        <f>VLOOKUP(B1605,'大货清单（不定期按GOMS更新）'!A:H,2,0)</f>
        <v>Floor one S7 stretch steam plus</v>
      </c>
      <c r="G1605" s="28">
        <f>VLOOKUP(B1605,'大货清单（不定期按GOMS更新）'!A:I,9,FALSE)</f>
        <v>6971745580857</v>
      </c>
      <c r="H1605" s="27" t="str">
        <f>VLOOKUP(B1605,'大货清单（不定期按GOMS更新）'!A:H,7,0)</f>
        <v>黑色</v>
      </c>
      <c r="I1605" s="27" t="str">
        <f>VLOOKUP(B1605,'大货清单（不定期按GOMS更新）'!A:F,6,FALSE)</f>
        <v>ACTIVE</v>
      </c>
      <c r="J1605" s="27" t="str">
        <f>VLOOKUP(B1605,'大货清单（不定期按GOMS更新）'!A:K,11,FALSE)</f>
        <v>10.5</v>
      </c>
      <c r="K1605" s="27" t="str">
        <f>VLOOKUP(B1605,'大货清单（不定期按GOMS更新）'!A:N,12,FALSE)</f>
        <v>734</v>
      </c>
      <c r="L1605" s="27" t="str">
        <f>VLOOKUP(B1605,'大货清单（不定期按GOMS更新）'!A:M,13,FALSE)</f>
        <v>324</v>
      </c>
      <c r="M1605" s="27" t="str">
        <f>VLOOKUP(B1605,'大货清单（不定期按GOMS更新）'!A:N,14,FALSE)</f>
        <v>288</v>
      </c>
      <c r="N1605" s="60" t="s">
        <v>10193</v>
      </c>
      <c r="O1605" s="27">
        <f>IFERROR(VLOOKUP(N1605,'散件迭代（不定期更新）'!C:J,8,FALSE),0)</f>
        <v>0</v>
      </c>
      <c r="P1605" s="27">
        <f>IFERROR(VLOOKUP(N1605,'散件（更新）'!B:H,3,FALSE),0)</f>
        <v>0</v>
      </c>
      <c r="Q1605" s="27" t="str">
        <f>VLOOKUP(N1605,'散件（更新）'!B:H,2,FALSE)</f>
        <v>114-25330003</v>
      </c>
      <c r="R1605" s="27" t="str">
        <f>VLOOKUP(N1605,'散件（更新）'!B:H,7,FALSE)</f>
        <v>plastic part</v>
      </c>
      <c r="S1605" s="27" t="str">
        <f>VLOOKUP(N1605,'散件（更新）'!B:E,4,FALSE)</f>
        <v>https://tineco-yxzt.oss-accelerate.aliyuncs.com/20250716/weixinjietu_20250715093950_1752655323436.png</v>
      </c>
      <c r="T1605" s="27" t="s">
        <v>8759</v>
      </c>
      <c r="U1605" s="28" t="str">
        <f>VLOOKUP(N1605,'散件（更新）'!B:G,6,FALSE)</f>
        <v>SP;CL2533-01;转接头组件带锁扣</v>
      </c>
      <c r="V1605" s="28">
        <f>VLOOKUP(N1605,'散件（更新）'!B:I,8,FALSE)</f>
        <v>6932485009299</v>
      </c>
    </row>
    <row r="1606" spans="1:22" ht="20.149999999999999" customHeight="1">
      <c r="A1606" s="57">
        <v>46169</v>
      </c>
      <c r="B1606" s="60" t="s">
        <v>11052</v>
      </c>
      <c r="C1606" s="27" t="str">
        <f>VLOOKUP(B1606,'大货清单（不定期按GOMS更新）'!A:H,8,0)</f>
        <v>109-25330002</v>
      </c>
      <c r="D1606" s="27" t="str">
        <f>VLOOKUP(B1606,'大货清单（不定期按GOMS更新）'!A:C,3,0)</f>
        <v>CL2533-02</v>
      </c>
      <c r="E1606" s="27" t="str">
        <f>VLOOKUP(B1606,'大货清单（不定期按GOMS更新）'!A:H,4,0)</f>
        <v>DE,FR,IT,PL</v>
      </c>
      <c r="F1606" s="27" t="str">
        <f>VLOOKUP(B1606,'大货清单（不定期按GOMS更新）'!A:H,2,0)</f>
        <v>Floor one S7 stretch steam plus</v>
      </c>
      <c r="G1606" s="28">
        <f>VLOOKUP(B1606,'大货清单（不定期按GOMS更新）'!A:I,9,FALSE)</f>
        <v>6971745580857</v>
      </c>
      <c r="H1606" s="27" t="str">
        <f>VLOOKUP(B1606,'大货清单（不定期按GOMS更新）'!A:H,7,0)</f>
        <v>黑色</v>
      </c>
      <c r="I1606" s="27" t="str">
        <f>VLOOKUP(B1606,'大货清单（不定期按GOMS更新）'!A:F,6,FALSE)</f>
        <v>ACTIVE</v>
      </c>
      <c r="J1606" s="27" t="str">
        <f>VLOOKUP(B1606,'大货清单（不定期按GOMS更新）'!A:K,11,FALSE)</f>
        <v>10.5</v>
      </c>
      <c r="K1606" s="27" t="str">
        <f>VLOOKUP(B1606,'大货清单（不定期按GOMS更新）'!A:N,12,FALSE)</f>
        <v>734</v>
      </c>
      <c r="L1606" s="27" t="str">
        <f>VLOOKUP(B1606,'大货清单（不定期按GOMS更新）'!A:M,13,FALSE)</f>
        <v>324</v>
      </c>
      <c r="M1606" s="27" t="str">
        <f>VLOOKUP(B1606,'大货清单（不定期按GOMS更新）'!A:N,14,FALSE)</f>
        <v>288</v>
      </c>
      <c r="N1606" s="60" t="s">
        <v>10020</v>
      </c>
      <c r="O1606" s="27">
        <f>IFERROR(VLOOKUP(N1606,'散件迭代（不定期更新）'!C:J,8,FALSE),0)</f>
        <v>0</v>
      </c>
      <c r="P1606" s="27">
        <f>IFERROR(VLOOKUP(N1606,'散件（更新）'!B:H,3,FALSE),0)</f>
        <v>0</v>
      </c>
      <c r="Q1606" s="27" t="str">
        <f>VLOOKUP(N1606,'散件（更新）'!B:H,2,FALSE)</f>
        <v>114-25330004</v>
      </c>
      <c r="R1606" s="27" t="str">
        <f>VLOOKUP(N1606,'散件（更新）'!B:H,7,FALSE)</f>
        <v>Wire</v>
      </c>
      <c r="S1606" s="27" t="str">
        <f>VLOOKUP(N1606,'散件（更新）'!B:E,4,FALSE)</f>
        <v>https://tineco-yxzt.oss-accelerate.aliyuncs.com/20250716/weixinjietu_20250715093859_1752655274913.png</v>
      </c>
      <c r="T1606" s="27" t="s">
        <v>8759</v>
      </c>
      <c r="U1606" s="28" t="str">
        <f>VLOOKUP(N1606,'散件（更新）'!B:G,6,FALSE)</f>
        <v>SP;CL2533-01;托盘充电导线组件</v>
      </c>
      <c r="V1606" s="28">
        <f>VLOOKUP(N1606,'散件（更新）'!B:I,8,FALSE)</f>
        <v>6932485009305</v>
      </c>
    </row>
    <row r="1607" spans="1:22" ht="20.149999999999999" customHeight="1">
      <c r="A1607" s="57">
        <v>46169</v>
      </c>
      <c r="B1607" s="60" t="s">
        <v>11052</v>
      </c>
      <c r="C1607" s="27" t="str">
        <f>VLOOKUP(B1607,'大货清单（不定期按GOMS更新）'!A:H,8,0)</f>
        <v>109-25330002</v>
      </c>
      <c r="D1607" s="27" t="str">
        <f>VLOOKUP(B1607,'大货清单（不定期按GOMS更新）'!A:C,3,0)</f>
        <v>CL2533-02</v>
      </c>
      <c r="E1607" s="27" t="str">
        <f>VLOOKUP(B1607,'大货清单（不定期按GOMS更新）'!A:H,4,0)</f>
        <v>DE,FR,IT,PL</v>
      </c>
      <c r="F1607" s="27" t="str">
        <f>VLOOKUP(B1607,'大货清单（不定期按GOMS更新）'!A:H,2,0)</f>
        <v>Floor one S7 stretch steam plus</v>
      </c>
      <c r="G1607" s="28">
        <f>VLOOKUP(B1607,'大货清单（不定期按GOMS更新）'!A:I,9,FALSE)</f>
        <v>6971745580857</v>
      </c>
      <c r="H1607" s="27" t="str">
        <f>VLOOKUP(B1607,'大货清单（不定期按GOMS更新）'!A:H,7,0)</f>
        <v>黑色</v>
      </c>
      <c r="I1607" s="27" t="str">
        <f>VLOOKUP(B1607,'大货清单（不定期按GOMS更新）'!A:F,6,FALSE)</f>
        <v>ACTIVE</v>
      </c>
      <c r="J1607" s="27" t="str">
        <f>VLOOKUP(B1607,'大货清单（不定期按GOMS更新）'!A:K,11,FALSE)</f>
        <v>10.5</v>
      </c>
      <c r="K1607" s="27" t="str">
        <f>VLOOKUP(B1607,'大货清单（不定期按GOMS更新）'!A:N,12,FALSE)</f>
        <v>734</v>
      </c>
      <c r="L1607" s="27" t="str">
        <f>VLOOKUP(B1607,'大货清单（不定期按GOMS更新）'!A:M,13,FALSE)</f>
        <v>324</v>
      </c>
      <c r="M1607" s="27" t="str">
        <f>VLOOKUP(B1607,'大货清单（不定期按GOMS更新）'!A:N,14,FALSE)</f>
        <v>288</v>
      </c>
      <c r="N1607" s="60" t="s">
        <v>10112</v>
      </c>
      <c r="O1607" s="27">
        <f>IFERROR(VLOOKUP(N1607,'散件迭代（不定期更新）'!C:J,8,FALSE),0)</f>
        <v>0</v>
      </c>
      <c r="P1607" s="27">
        <f>IFERROR(VLOOKUP(N1607,'散件（更新）'!B:H,3,FALSE),0)</f>
        <v>0</v>
      </c>
      <c r="Q1607" s="27" t="str">
        <f>VLOOKUP(N1607,'散件（更新）'!B:H,2,FALSE)</f>
        <v>114-25330005</v>
      </c>
      <c r="R1607" s="27" t="str">
        <f>VLOOKUP(N1607,'散件（更新）'!B:H,7,FALSE)</f>
        <v>Motor</v>
      </c>
      <c r="S1607" s="27" t="str">
        <f>VLOOKUP(N1607,'散件（更新）'!B:E,4,FALSE)</f>
        <v>https://tineco-yxzt.oss-accelerate.aliyuncs.com/20250716/weixinjietu_20250715093836_1752655232219.png</v>
      </c>
      <c r="T1607" s="27" t="s">
        <v>8759</v>
      </c>
      <c r="U1607" s="28" t="str">
        <f>VLOOKUP(N1607,'散件（更新）'!B:G,6,FALSE)</f>
        <v>SP;CL2533-01;主电机组件</v>
      </c>
      <c r="V1607" s="28">
        <f>VLOOKUP(N1607,'散件（更新）'!B:I,8,FALSE)</f>
        <v>6932485009312</v>
      </c>
    </row>
    <row r="1608" spans="1:22" ht="20.149999999999999" customHeight="1">
      <c r="A1608" s="57">
        <v>46169</v>
      </c>
      <c r="B1608" s="60" t="s">
        <v>11052</v>
      </c>
      <c r="C1608" s="27" t="str">
        <f>VLOOKUP(B1608,'大货清单（不定期按GOMS更新）'!A:H,8,0)</f>
        <v>109-25330002</v>
      </c>
      <c r="D1608" s="27" t="str">
        <f>VLOOKUP(B1608,'大货清单（不定期按GOMS更新）'!A:C,3,0)</f>
        <v>CL2533-02</v>
      </c>
      <c r="E1608" s="27" t="str">
        <f>VLOOKUP(B1608,'大货清单（不定期按GOMS更新）'!A:H,4,0)</f>
        <v>DE,FR,IT,PL</v>
      </c>
      <c r="F1608" s="27" t="str">
        <f>VLOOKUP(B1608,'大货清单（不定期按GOMS更新）'!A:H,2,0)</f>
        <v>Floor one S7 stretch steam plus</v>
      </c>
      <c r="G1608" s="28">
        <f>VLOOKUP(B1608,'大货清单（不定期按GOMS更新）'!A:I,9,FALSE)</f>
        <v>6971745580857</v>
      </c>
      <c r="H1608" s="27" t="str">
        <f>VLOOKUP(B1608,'大货清单（不定期按GOMS更新）'!A:H,7,0)</f>
        <v>黑色</v>
      </c>
      <c r="I1608" s="27" t="str">
        <f>VLOOKUP(B1608,'大货清单（不定期按GOMS更新）'!A:F,6,FALSE)</f>
        <v>ACTIVE</v>
      </c>
      <c r="J1608" s="27" t="str">
        <f>VLOOKUP(B1608,'大货清单（不定期按GOMS更新）'!A:K,11,FALSE)</f>
        <v>10.5</v>
      </c>
      <c r="K1608" s="27" t="str">
        <f>VLOOKUP(B1608,'大货清单（不定期按GOMS更新）'!A:N,12,FALSE)</f>
        <v>734</v>
      </c>
      <c r="L1608" s="27" t="str">
        <f>VLOOKUP(B1608,'大货清单（不定期按GOMS更新）'!A:M,13,FALSE)</f>
        <v>324</v>
      </c>
      <c r="M1608" s="27" t="str">
        <f>VLOOKUP(B1608,'大货清单（不定期按GOMS更新）'!A:N,14,FALSE)</f>
        <v>288</v>
      </c>
      <c r="N1608" s="60" t="s">
        <v>10037</v>
      </c>
      <c r="O1608" s="27">
        <f>IFERROR(VLOOKUP(N1608,'散件迭代（不定期更新）'!C:J,8,FALSE),0)</f>
        <v>0</v>
      </c>
      <c r="P1608" s="27">
        <f>IFERROR(VLOOKUP(N1608,'散件（更新）'!B:H,3,FALSE),0)</f>
        <v>0</v>
      </c>
      <c r="Q1608" s="27" t="str">
        <f>VLOOKUP(N1608,'散件（更新）'!B:H,2,FALSE)</f>
        <v>114-25330006</v>
      </c>
      <c r="R1608" s="27" t="str">
        <f>VLOOKUP(N1608,'散件（更新）'!B:H,7,FALSE)</f>
        <v>Boiler </v>
      </c>
      <c r="S1608" s="27" t="str">
        <f>VLOOKUP(N1608,'散件（更新）'!B:E,4,FALSE)</f>
        <v>https://tineco-yxzt.oss-accelerate.aliyuncs.com/20250716/weixinjietu_20250715094424_1752655115843.png</v>
      </c>
      <c r="T1608" s="27" t="s">
        <v>8759</v>
      </c>
      <c r="U1608" s="28" t="str">
        <f>VLOOKUP(N1608,'散件（更新）'!B:G,6,FALSE)</f>
        <v>SP;CL2533-01;锅炉组件</v>
      </c>
      <c r="V1608" s="28">
        <f>VLOOKUP(N1608,'散件（更新）'!B:I,8,FALSE)</f>
        <v>6932485009329</v>
      </c>
    </row>
    <row r="1609" spans="1:22" ht="20.149999999999999" customHeight="1">
      <c r="A1609" s="57">
        <v>46169</v>
      </c>
      <c r="B1609" s="60" t="s">
        <v>11052</v>
      </c>
      <c r="C1609" s="27" t="str">
        <f>VLOOKUP(B1609,'大货清单（不定期按GOMS更新）'!A:H,8,0)</f>
        <v>109-25330002</v>
      </c>
      <c r="D1609" s="27" t="str">
        <f>VLOOKUP(B1609,'大货清单（不定期按GOMS更新）'!A:C,3,0)</f>
        <v>CL2533-02</v>
      </c>
      <c r="E1609" s="27" t="str">
        <f>VLOOKUP(B1609,'大货清单（不定期按GOMS更新）'!A:H,4,0)</f>
        <v>DE,FR,IT,PL</v>
      </c>
      <c r="F1609" s="27" t="str">
        <f>VLOOKUP(B1609,'大货清单（不定期按GOMS更新）'!A:H,2,0)</f>
        <v>Floor one S7 stretch steam plus</v>
      </c>
      <c r="G1609" s="28">
        <f>VLOOKUP(B1609,'大货清单（不定期按GOMS更新）'!A:I,9,FALSE)</f>
        <v>6971745580857</v>
      </c>
      <c r="H1609" s="27" t="str">
        <f>VLOOKUP(B1609,'大货清单（不定期按GOMS更新）'!A:H,7,0)</f>
        <v>黑色</v>
      </c>
      <c r="I1609" s="27" t="str">
        <f>VLOOKUP(B1609,'大货清单（不定期按GOMS更新）'!A:F,6,FALSE)</f>
        <v>ACTIVE</v>
      </c>
      <c r="J1609" s="27" t="str">
        <f>VLOOKUP(B1609,'大货清单（不定期按GOMS更新）'!A:K,11,FALSE)</f>
        <v>10.5</v>
      </c>
      <c r="K1609" s="27" t="str">
        <f>VLOOKUP(B1609,'大货清单（不定期按GOMS更新）'!A:N,12,FALSE)</f>
        <v>734</v>
      </c>
      <c r="L1609" s="27" t="str">
        <f>VLOOKUP(B1609,'大货清单（不定期按GOMS更新）'!A:M,13,FALSE)</f>
        <v>324</v>
      </c>
      <c r="M1609" s="27" t="str">
        <f>VLOOKUP(B1609,'大货清单（不定期按GOMS更新）'!A:N,14,FALSE)</f>
        <v>288</v>
      </c>
      <c r="N1609" s="60" t="s">
        <v>9878</v>
      </c>
      <c r="O1609" s="27">
        <f>IFERROR(VLOOKUP(N1609,'散件迭代（不定期更新）'!C:J,8,FALSE),0)</f>
        <v>0</v>
      </c>
      <c r="P1609" s="27">
        <f>IFERROR(VLOOKUP(N1609,'散件（更新）'!B:H,3,FALSE),0)</f>
        <v>0</v>
      </c>
      <c r="Q1609" s="27" t="str">
        <f>VLOOKUP(N1609,'散件（更新）'!B:H,2,FALSE)</f>
        <v>114-25330007</v>
      </c>
      <c r="R1609" s="27" t="str">
        <f>VLOOKUP(N1609,'散件（更新）'!B:H,7,FALSE)</f>
        <v>PCBA</v>
      </c>
      <c r="S1609" s="27" t="str">
        <f>VLOOKUP(N1609,'散件（更新）'!B:E,4,FALSE)</f>
        <v>https://tineco-yxzt.oss-accelerate.aliyuncs.com/20250716/weixinjietu_20250716163654_1752655061296.png</v>
      </c>
      <c r="T1609" s="27" t="s">
        <v>8759</v>
      </c>
      <c r="U1609" s="28" t="str">
        <f>VLOOKUP(N1609,'散件（更新）'!B:G,6,FALSE)</f>
        <v>SP;CL2533-01;地刷主控板组件</v>
      </c>
      <c r="V1609" s="28">
        <f>VLOOKUP(N1609,'散件（更新）'!B:I,8,FALSE)</f>
        <v>6932485009336</v>
      </c>
    </row>
    <row r="1610" spans="1:22" ht="20.149999999999999" customHeight="1">
      <c r="A1610" s="57">
        <v>46169</v>
      </c>
      <c r="B1610" s="60" t="s">
        <v>11052</v>
      </c>
      <c r="C1610" s="27" t="str">
        <f>VLOOKUP(B1610,'大货清单（不定期按GOMS更新）'!A:H,8,0)</f>
        <v>109-25330002</v>
      </c>
      <c r="D1610" s="27" t="str">
        <f>VLOOKUP(B1610,'大货清单（不定期按GOMS更新）'!A:C,3,0)</f>
        <v>CL2533-02</v>
      </c>
      <c r="E1610" s="27" t="str">
        <f>VLOOKUP(B1610,'大货清单（不定期按GOMS更新）'!A:H,4,0)</f>
        <v>DE,FR,IT,PL</v>
      </c>
      <c r="F1610" s="27" t="str">
        <f>VLOOKUP(B1610,'大货清单（不定期按GOMS更新）'!A:H,2,0)</f>
        <v>Floor one S7 stretch steam plus</v>
      </c>
      <c r="G1610" s="28">
        <f>VLOOKUP(B1610,'大货清单（不定期按GOMS更新）'!A:I,9,FALSE)</f>
        <v>6971745580857</v>
      </c>
      <c r="H1610" s="27" t="str">
        <f>VLOOKUP(B1610,'大货清单（不定期按GOMS更新）'!A:H,7,0)</f>
        <v>黑色</v>
      </c>
      <c r="I1610" s="27" t="str">
        <f>VLOOKUP(B1610,'大货清单（不定期按GOMS更新）'!A:F,6,FALSE)</f>
        <v>ACTIVE</v>
      </c>
      <c r="J1610" s="27" t="str">
        <f>VLOOKUP(B1610,'大货清单（不定期按GOMS更新）'!A:K,11,FALSE)</f>
        <v>10.5</v>
      </c>
      <c r="K1610" s="27" t="str">
        <f>VLOOKUP(B1610,'大货清单（不定期按GOMS更新）'!A:N,12,FALSE)</f>
        <v>734</v>
      </c>
      <c r="L1610" s="27" t="str">
        <f>VLOOKUP(B1610,'大货清单（不定期按GOMS更新）'!A:M,13,FALSE)</f>
        <v>324</v>
      </c>
      <c r="M1610" s="27" t="str">
        <f>VLOOKUP(B1610,'大货清单（不定期按GOMS更新）'!A:N,14,FALSE)</f>
        <v>288</v>
      </c>
      <c r="N1610" s="60" t="s">
        <v>10320</v>
      </c>
      <c r="O1610" s="27">
        <f>IFERROR(VLOOKUP(N1610,'散件迭代（不定期更新）'!C:J,8,FALSE),0)</f>
        <v>0</v>
      </c>
      <c r="P1610" s="27">
        <f>IFERROR(VLOOKUP(N1610,'散件（更新）'!B:H,3,FALSE),0)</f>
        <v>0</v>
      </c>
      <c r="Q1610" s="27" t="str">
        <f>VLOOKUP(N1610,'散件（更新）'!B:H,2,FALSE)</f>
        <v>114-25330008</v>
      </c>
      <c r="R1610" s="27" t="str">
        <f>VLOOKUP(N1610,'散件（更新）'!B:H,7,FALSE)</f>
        <v>PCBA</v>
      </c>
      <c r="S1610" s="27" t="str">
        <f>VLOOKUP(N1610,'散件（更新）'!B:E,4,FALSE)</f>
        <v>https://tineco-yxzt.oss-accelerate.aliyuncs.com/20250716/weixinjietu_20250715093942_1752654955657.png</v>
      </c>
      <c r="T1610" s="27" t="s">
        <v>8759</v>
      </c>
      <c r="U1610" s="28" t="str">
        <f>VLOOKUP(N1610,'散件（更新）'!B:G,6,FALSE)</f>
        <v>SP;CL2533-01;机身主控板组件</v>
      </c>
      <c r="V1610" s="28">
        <f>VLOOKUP(N1610,'散件（更新）'!B:I,8,FALSE)</f>
        <v>6932485009343</v>
      </c>
    </row>
    <row r="1611" spans="1:22" ht="20.149999999999999" customHeight="1">
      <c r="A1611" s="57">
        <v>46169</v>
      </c>
      <c r="B1611" s="60" t="s">
        <v>11052</v>
      </c>
      <c r="C1611" s="27" t="str">
        <f>VLOOKUP(B1611,'大货清单（不定期按GOMS更新）'!A:H,8,0)</f>
        <v>109-25330002</v>
      </c>
      <c r="D1611" s="27" t="str">
        <f>VLOOKUP(B1611,'大货清单（不定期按GOMS更新）'!A:C,3,0)</f>
        <v>CL2533-02</v>
      </c>
      <c r="E1611" s="27" t="str">
        <f>VLOOKUP(B1611,'大货清单（不定期按GOMS更新）'!A:H,4,0)</f>
        <v>DE,FR,IT,PL</v>
      </c>
      <c r="F1611" s="27" t="str">
        <f>VLOOKUP(B1611,'大货清单（不定期按GOMS更新）'!A:H,2,0)</f>
        <v>Floor one S7 stretch steam plus</v>
      </c>
      <c r="G1611" s="28">
        <f>VLOOKUP(B1611,'大货清单（不定期按GOMS更新）'!A:I,9,FALSE)</f>
        <v>6971745580857</v>
      </c>
      <c r="H1611" s="27" t="str">
        <f>VLOOKUP(B1611,'大货清单（不定期按GOMS更新）'!A:H,7,0)</f>
        <v>黑色</v>
      </c>
      <c r="I1611" s="27" t="str">
        <f>VLOOKUP(B1611,'大货清单（不定期按GOMS更新）'!A:F,6,FALSE)</f>
        <v>ACTIVE</v>
      </c>
      <c r="J1611" s="27" t="str">
        <f>VLOOKUP(B1611,'大货清单（不定期按GOMS更新）'!A:K,11,FALSE)</f>
        <v>10.5</v>
      </c>
      <c r="K1611" s="27" t="str">
        <f>VLOOKUP(B1611,'大货清单（不定期按GOMS更新）'!A:N,12,FALSE)</f>
        <v>734</v>
      </c>
      <c r="L1611" s="27" t="str">
        <f>VLOOKUP(B1611,'大货清单（不定期按GOMS更新）'!A:M,13,FALSE)</f>
        <v>324</v>
      </c>
      <c r="M1611" s="27" t="str">
        <f>VLOOKUP(B1611,'大货清单（不定期按GOMS更新）'!A:N,14,FALSE)</f>
        <v>288</v>
      </c>
      <c r="N1611" s="60" t="s">
        <v>9953</v>
      </c>
      <c r="O1611" s="27">
        <f>IFERROR(VLOOKUP(N1611,'散件迭代（不定期更新）'!C:J,8,FALSE),0)</f>
        <v>0</v>
      </c>
      <c r="P1611" s="27">
        <f>IFERROR(VLOOKUP(N1611,'散件（更新）'!B:H,3,FALSE),0)</f>
        <v>0</v>
      </c>
      <c r="Q1611" s="27" t="str">
        <f>VLOOKUP(N1611,'散件（更新）'!B:H,2,FALSE)</f>
        <v>114-25330009</v>
      </c>
      <c r="R1611" s="27" t="str">
        <f>VLOOKUP(N1611,'散件（更新）'!B:H,7,FALSE)</f>
        <v>Handle</v>
      </c>
      <c r="S1611" s="27" t="str">
        <f>VLOOKUP(N1611,'散件（更新）'!B:E,4,FALSE)</f>
        <v>https://tineco-yxzt.oss-accelerate.aliyuncs.com/20250716/weixinjietu_20250716163446_1752654908603.png</v>
      </c>
      <c r="T1611" s="27" t="s">
        <v>8759</v>
      </c>
      <c r="U1611" s="28" t="str">
        <f>VLOOKUP(N1611,'散件（更新）'!B:G,6,FALSE)</f>
        <v>SP;CL2533-01;手柄组件</v>
      </c>
      <c r="V1611" s="28">
        <f>VLOOKUP(N1611,'散件（更新）'!B:I,8,FALSE)</f>
        <v>6932485009350</v>
      </c>
    </row>
    <row r="1612" spans="1:22" ht="20.149999999999999" customHeight="1">
      <c r="A1612" s="57">
        <v>46169</v>
      </c>
      <c r="B1612" s="60" t="s">
        <v>11052</v>
      </c>
      <c r="C1612" s="27" t="str">
        <f>VLOOKUP(B1612,'大货清单（不定期按GOMS更新）'!A:H,8,0)</f>
        <v>109-25330002</v>
      </c>
      <c r="D1612" s="27" t="str">
        <f>VLOOKUP(B1612,'大货清单（不定期按GOMS更新）'!A:C,3,0)</f>
        <v>CL2533-02</v>
      </c>
      <c r="E1612" s="27" t="str">
        <f>VLOOKUP(B1612,'大货清单（不定期按GOMS更新）'!A:H,4,0)</f>
        <v>DE,FR,IT,PL</v>
      </c>
      <c r="F1612" s="27" t="str">
        <f>VLOOKUP(B1612,'大货清单（不定期按GOMS更新）'!A:H,2,0)</f>
        <v>Floor one S7 stretch steam plus</v>
      </c>
      <c r="G1612" s="28">
        <f>VLOOKUP(B1612,'大货清单（不定期按GOMS更新）'!A:I,9,FALSE)</f>
        <v>6971745580857</v>
      </c>
      <c r="H1612" s="27" t="str">
        <f>VLOOKUP(B1612,'大货清单（不定期按GOMS更新）'!A:H,7,0)</f>
        <v>黑色</v>
      </c>
      <c r="I1612" s="27" t="str">
        <f>VLOOKUP(B1612,'大货清单（不定期按GOMS更新）'!A:F,6,FALSE)</f>
        <v>ACTIVE</v>
      </c>
      <c r="J1612" s="27" t="str">
        <f>VLOOKUP(B1612,'大货清单（不定期按GOMS更新）'!A:K,11,FALSE)</f>
        <v>10.5</v>
      </c>
      <c r="K1612" s="27" t="str">
        <f>VLOOKUP(B1612,'大货清单（不定期按GOMS更新）'!A:N,12,FALSE)</f>
        <v>734</v>
      </c>
      <c r="L1612" s="27" t="str">
        <f>VLOOKUP(B1612,'大货清单（不定期按GOMS更新）'!A:M,13,FALSE)</f>
        <v>324</v>
      </c>
      <c r="M1612" s="27" t="str">
        <f>VLOOKUP(B1612,'大货清单（不定期按GOMS更新）'!A:N,14,FALSE)</f>
        <v>288</v>
      </c>
      <c r="N1612" s="60" t="s">
        <v>10070</v>
      </c>
      <c r="O1612" s="27">
        <f>IFERROR(VLOOKUP(N1612,'散件迭代（不定期更新）'!C:J,8,FALSE),0)</f>
        <v>0</v>
      </c>
      <c r="P1612" s="27">
        <f>IFERROR(VLOOKUP(N1612,'散件（更新）'!B:H,3,FALSE),0)</f>
        <v>0</v>
      </c>
      <c r="Q1612" s="27" t="str">
        <f>VLOOKUP(N1612,'散件（更新）'!B:H,2,FALSE)</f>
        <v>114-25330010</v>
      </c>
      <c r="R1612" s="27" t="str">
        <f>VLOOKUP(N1612,'散件（更新）'!B:H,7,FALSE)</f>
        <v>Clean Water Tank</v>
      </c>
      <c r="S1612" s="27" t="str">
        <f>VLOOKUP(N1612,'散件（更新）'!B:E,4,FALSE)</f>
        <v>https://tineco-yxzt.oss-accelerate.aliyuncs.com/20250716/weixinjietu_20250716163028_1752654649867.png</v>
      </c>
      <c r="T1612" s="27" t="s">
        <v>8759</v>
      </c>
      <c r="U1612" s="28" t="str">
        <f>VLOOKUP(N1612,'散件（更新）'!B:G,6,FALSE)</f>
        <v>SP;CL2533-01;清水桶组件</v>
      </c>
      <c r="V1612" s="28">
        <f>VLOOKUP(N1612,'散件（更新）'!B:I,8,FALSE)</f>
        <v>6932485009367</v>
      </c>
    </row>
    <row r="1613" spans="1:22" ht="20.149999999999999" customHeight="1">
      <c r="A1613" s="57">
        <v>46169</v>
      </c>
      <c r="B1613" s="60" t="s">
        <v>11057</v>
      </c>
      <c r="C1613" s="27" t="str">
        <f>VLOOKUP(B1613,'大货清单（不定期按GOMS更新）'!A:H,8,0)</f>
        <v>109-25330001</v>
      </c>
      <c r="D1613" s="27" t="str">
        <f>VLOOKUP(B1613,'大货清单（不定期按GOMS更新）'!A:C,3,0)</f>
        <v>CL2533-01</v>
      </c>
      <c r="E1613" s="27" t="str">
        <f>VLOOKUP(B1613,'大货清单（不定期按GOMS更新）'!A:H,4,0)</f>
        <v>IT,ES,FR,DE,PL,SE,NL,BE</v>
      </c>
      <c r="F1613" s="27" t="str">
        <f>VLOOKUP(B1613,'大货清单（不定期按GOMS更新）'!A:H,2,0)</f>
        <v>Floor one S7 stretch steam</v>
      </c>
      <c r="G1613" s="28">
        <f>VLOOKUP(B1613,'大货清单（不定期按GOMS更新）'!A:I,9,FALSE)</f>
        <v>6932485009862</v>
      </c>
      <c r="H1613" s="27" t="str">
        <f>VLOOKUP(B1613,'大货清单（不定期按GOMS更新）'!A:H,7,0)</f>
        <v>黑色</v>
      </c>
      <c r="I1613" s="27" t="str">
        <f>VLOOKUP(B1613,'大货清单（不定期按GOMS更新）'!A:F,6,FALSE)</f>
        <v>ACTIVE</v>
      </c>
      <c r="J1613" s="27" t="str">
        <f>VLOOKUP(B1613,'大货清单（不定期按GOMS更新）'!A:K,11,FALSE)</f>
        <v>10.2</v>
      </c>
      <c r="K1613" s="27" t="str">
        <f>VLOOKUP(B1613,'大货清单（不定期按GOMS更新）'!A:N,12,FALSE)</f>
        <v>734</v>
      </c>
      <c r="L1613" s="27" t="str">
        <f>VLOOKUP(B1613,'大货清单（不定期按GOMS更新）'!A:M,13,FALSE)</f>
        <v>324</v>
      </c>
      <c r="M1613" s="27" t="str">
        <f>VLOOKUP(B1613,'大货清单（不定期按GOMS更新）'!A:N,14,FALSE)</f>
        <v>288</v>
      </c>
      <c r="N1613" s="60" t="s">
        <v>10104</v>
      </c>
      <c r="O1613" s="27">
        <f>IFERROR(VLOOKUP(N1613,'散件迭代（不定期更新）'!C:J,8,FALSE),0)</f>
        <v>0</v>
      </c>
      <c r="P1613" s="27">
        <f>IFERROR(VLOOKUP(N1613,'散件（更新）'!B:H,3,FALSE),0)</f>
        <v>0</v>
      </c>
      <c r="Q1613" s="27" t="str">
        <f>VLOOKUP(N1613,'散件（更新）'!B:H,2,FALSE)</f>
        <v>114-25330012</v>
      </c>
      <c r="R1613" s="27" t="str">
        <f>VLOOKUP(N1613,'散件（更新）'!B:H,7,FALSE)</f>
        <v>Display Screen</v>
      </c>
      <c r="S1613" s="27" t="str">
        <f>VLOOKUP(N1613,'散件（更新）'!B:E,4,FALSE)</f>
        <v>https://tineco-yxzt.oss-accelerate.aliyuncs.com/20250731/weixinjietu_20250731101759_1753928297800.png</v>
      </c>
      <c r="T1613" s="27" t="s">
        <v>8759</v>
      </c>
      <c r="U1613" s="28" t="str">
        <f>VLOOKUP(N1613,'散件（更新）'!B:G,6,FALSE)</f>
        <v>SP;CL2533-01;CL2533显示屏组件（国际智能款）</v>
      </c>
      <c r="V1613" s="28">
        <f>VLOOKUP(N1613,'散件（更新）'!B:I,8,FALSE)</f>
        <v>6932485010769</v>
      </c>
    </row>
    <row r="1614" spans="1:22" ht="20.149999999999999" customHeight="1">
      <c r="A1614" s="57">
        <v>46169</v>
      </c>
      <c r="B1614" s="60" t="s">
        <v>13713</v>
      </c>
      <c r="C1614" s="27" t="str">
        <f>VLOOKUP(B1614,'大货清单（不定期按GOMS更新）'!A:H,8,0)</f>
        <v>107-24510402</v>
      </c>
      <c r="D1614" s="27" t="str">
        <f>VLOOKUP(B1614,'大货清单（不定期按GOMS更新）'!A:C,3,0)</f>
        <v>ZB2451D-02</v>
      </c>
      <c r="E1614" s="27" t="str">
        <f>VLOOKUP(B1614,'大货清单（不定期按GOMS更新）'!A:H,4,0)</f>
        <v>DE,FR,IT,ES,PL,SE,NL,BE</v>
      </c>
      <c r="F1614" s="27" t="str">
        <f>VLOOKUP(B1614,'大货清单（不定期按GOMS更新）'!A:H,2,0)</f>
        <v>PUR ONE S70</v>
      </c>
      <c r="G1614" s="28">
        <f>VLOOKUP(B1614,'大货清单（不定期按GOMS更新）'!A:I,9,FALSE)</f>
        <v>6932485017744</v>
      </c>
      <c r="H1614" s="27" t="str">
        <f>VLOOKUP(B1614,'大货清单（不定期按GOMS更新）'!A:H,7,0)</f>
        <v>Orange &amp; Blue</v>
      </c>
      <c r="I1614" s="27" t="str">
        <f>VLOOKUP(B1614,'大货清单（不定期按GOMS更新）'!A:F,6,FALSE)</f>
        <v>ACTIVE</v>
      </c>
      <c r="J1614" s="27" t="str">
        <f>VLOOKUP(B1614,'大货清单（不定期按GOMS更新）'!A:K,11,FALSE)</f>
        <v>8.6</v>
      </c>
      <c r="K1614" s="27" t="str">
        <f>VLOOKUP(B1614,'大货清单（不定期按GOMS更新）'!A:N,12,FALSE)</f>
        <v>764</v>
      </c>
      <c r="L1614" s="27" t="str">
        <f>VLOOKUP(B1614,'大货清单（不定期按GOMS更新）'!A:M,13,FALSE)</f>
        <v>231</v>
      </c>
      <c r="M1614" s="27" t="str">
        <f>VLOOKUP(B1614,'大货清单（不定期按GOMS更新）'!A:N,14,FALSE)</f>
        <v>349</v>
      </c>
      <c r="N1614" s="60" t="s">
        <v>9886</v>
      </c>
      <c r="O1614" s="27">
        <f>IFERROR(VLOOKUP(N1614,'散件迭代（不定期更新）'!C:J,8,FALSE),0)</f>
        <v>0</v>
      </c>
      <c r="P1614" s="27">
        <f>IFERROR(VLOOKUP(N1614,'散件（更新）'!B:H,3,FALSE),0)</f>
        <v>0</v>
      </c>
      <c r="Q1614" s="27" t="str">
        <f>VLOOKUP(N1614,'散件（更新）'!B:H,2,FALSE)</f>
        <v>114-24510416</v>
      </c>
      <c r="R1614" s="27" t="str">
        <f>VLOOKUP(N1614,'散件（更新）'!B:H,7,FALSE)</f>
        <v>Carpet Brush</v>
      </c>
      <c r="S1614" s="27" t="str">
        <f>VLOOKUP(N1614,'散件（更新）'!B:E,4,FALSE)</f>
        <v>https://tineco-yxzt.oss-accelerate.aliyuncs.com/20250731/weixinjietu_20250731103000_1753932658186.png</v>
      </c>
      <c r="T1614" s="27" t="s">
        <v>8759</v>
      </c>
      <c r="U1614" s="28" t="str">
        <f>VLOOKUP(N1614,'散件（更新）'!B:G,6,FALSE)</f>
        <v>SP;ZB2451D-02;地刷组件（高配）</v>
      </c>
      <c r="V1614" s="28">
        <f>VLOOKUP(N1614,'散件（更新）'!B:I,8,FALSE)</f>
        <v>6932485010257</v>
      </c>
    </row>
    <row r="1615" spans="1:22" ht="20.149999999999999" customHeight="1">
      <c r="A1615" s="57">
        <v>46169</v>
      </c>
      <c r="B1615" s="60" t="s">
        <v>13713</v>
      </c>
      <c r="C1615" s="27" t="str">
        <f>VLOOKUP(B1615,'大货清单（不定期按GOMS更新）'!A:H,8,0)</f>
        <v>107-24510402</v>
      </c>
      <c r="D1615" s="27" t="str">
        <f>VLOOKUP(B1615,'大货清单（不定期按GOMS更新）'!A:C,3,0)</f>
        <v>ZB2451D-02</v>
      </c>
      <c r="E1615" s="27" t="str">
        <f>VLOOKUP(B1615,'大货清单（不定期按GOMS更新）'!A:H,4,0)</f>
        <v>DE,FR,IT,ES,PL,SE,NL,BE</v>
      </c>
      <c r="F1615" s="27" t="str">
        <f>VLOOKUP(B1615,'大货清单（不定期按GOMS更新）'!A:H,2,0)</f>
        <v>PUR ONE S70</v>
      </c>
      <c r="G1615" s="28">
        <f>VLOOKUP(B1615,'大货清单（不定期按GOMS更新）'!A:I,9,FALSE)</f>
        <v>6932485017744</v>
      </c>
      <c r="H1615" s="27" t="str">
        <f>VLOOKUP(B1615,'大货清单（不定期按GOMS更新）'!A:H,7,0)</f>
        <v>Orange &amp; Blue</v>
      </c>
      <c r="I1615" s="27" t="str">
        <f>VLOOKUP(B1615,'大货清单（不定期按GOMS更新）'!A:F,6,FALSE)</f>
        <v>ACTIVE</v>
      </c>
      <c r="J1615" s="27" t="str">
        <f>VLOOKUP(B1615,'大货清单（不定期按GOMS更新）'!A:K,11,FALSE)</f>
        <v>8.6</v>
      </c>
      <c r="K1615" s="27" t="str">
        <f>VLOOKUP(B1615,'大货清单（不定期按GOMS更新）'!A:N,12,FALSE)</f>
        <v>764</v>
      </c>
      <c r="L1615" s="27" t="str">
        <f>VLOOKUP(B1615,'大货清单（不定期按GOMS更新）'!A:M,13,FALSE)</f>
        <v>231</v>
      </c>
      <c r="M1615" s="27" t="str">
        <f>VLOOKUP(B1615,'大货清单（不定期按GOMS更新）'!A:N,14,FALSE)</f>
        <v>349</v>
      </c>
      <c r="N1615" s="60" t="s">
        <v>10022</v>
      </c>
      <c r="O1615" s="27">
        <f>IFERROR(VLOOKUP(N1615,'散件迭代（不定期更新）'!C:J,8,FALSE),0)</f>
        <v>0</v>
      </c>
      <c r="P1615" s="27">
        <f>IFERROR(VLOOKUP(N1615,'散件（更新）'!B:H,3,FALSE),0)</f>
        <v>0</v>
      </c>
      <c r="Q1615" s="27" t="str">
        <f>VLOOKUP(N1615,'散件（更新）'!B:H,2,FALSE)</f>
        <v>114-24510417</v>
      </c>
      <c r="R1615" s="27" t="str">
        <f>VLOOKUP(N1615,'散件（更新）'!B:H,7,FALSE)</f>
        <v>Battery</v>
      </c>
      <c r="S1615" s="27" t="str">
        <f>VLOOKUP(N1615,'散件（更新）'!B:E,4,FALSE)</f>
        <v>https://tineco-yxzt.oss-accelerate.aliyuncs.com/20250731/weixinjietu_20250731102815_1753932819712.png</v>
      </c>
      <c r="T1615" s="27" t="s">
        <v>8759</v>
      </c>
      <c r="U1615" s="28" t="str">
        <f>VLOOKUP(N1615,'散件（更新）'!B:G,6,FALSE)</f>
        <v>SP;ZB2451D-02;电池包组件</v>
      </c>
      <c r="V1615" s="28">
        <f>VLOOKUP(N1615,'散件（更新）'!B:I,8,FALSE)</f>
        <v>6932485010264</v>
      </c>
    </row>
    <row r="1616" spans="1:22" ht="20.149999999999999" customHeight="1">
      <c r="A1616" s="57">
        <v>46169</v>
      </c>
      <c r="B1616" s="59" t="s">
        <v>13713</v>
      </c>
      <c r="C1616" s="27" t="str">
        <f>VLOOKUP(B1616,'大货清单（不定期按GOMS更新）'!A:H,8,0)</f>
        <v>107-24510402</v>
      </c>
      <c r="D1616" s="27" t="str">
        <f>VLOOKUP(B1616,'大货清单（不定期按GOMS更新）'!A:C,3,0)</f>
        <v>ZB2451D-02</v>
      </c>
      <c r="E1616" s="27" t="str">
        <f>VLOOKUP(B1616,'大货清单（不定期按GOMS更新）'!A:H,4,0)</f>
        <v>DE,FR,IT,ES,PL,SE,NL,BE</v>
      </c>
      <c r="F1616" s="27" t="str">
        <f>VLOOKUP(B1616,'大货清单（不定期按GOMS更新）'!A:H,2,0)</f>
        <v>PUR ONE S70</v>
      </c>
      <c r="G1616" s="28">
        <f>VLOOKUP(B1616,'大货清单（不定期按GOMS更新）'!A:I,9,FALSE)</f>
        <v>6932485017744</v>
      </c>
      <c r="H1616" s="27" t="str">
        <f>VLOOKUP(B1616,'大货清单（不定期按GOMS更新）'!A:H,7,0)</f>
        <v>Orange &amp; Blue</v>
      </c>
      <c r="I1616" s="27" t="str">
        <f>VLOOKUP(B1616,'大货清单（不定期按GOMS更新）'!A:F,6,FALSE)</f>
        <v>ACTIVE</v>
      </c>
      <c r="J1616" s="27" t="str">
        <f>VLOOKUP(B1616,'大货清单（不定期按GOMS更新）'!A:K,11,FALSE)</f>
        <v>8.6</v>
      </c>
      <c r="K1616" s="27" t="str">
        <f>VLOOKUP(B1616,'大货清单（不定期按GOMS更新）'!A:N,12,FALSE)</f>
        <v>764</v>
      </c>
      <c r="L1616" s="27" t="str">
        <f>VLOOKUP(B1616,'大货清单（不定期按GOMS更新）'!A:M,13,FALSE)</f>
        <v>231</v>
      </c>
      <c r="M1616" s="27" t="str">
        <f>VLOOKUP(B1616,'大货清单（不定期按GOMS更新）'!A:N,14,FALSE)</f>
        <v>349</v>
      </c>
      <c r="N1616" s="59" t="s">
        <v>10258</v>
      </c>
      <c r="O1616" s="27">
        <f>IFERROR(VLOOKUP(N1616,'散件迭代（不定期更新）'!C:J,8,FALSE),0)</f>
        <v>0</v>
      </c>
      <c r="P1616" s="27">
        <f>IFERROR(VLOOKUP(N1616,'散件（更新）'!B:H,3,FALSE),0)</f>
        <v>0</v>
      </c>
      <c r="Q1616" s="27" t="str">
        <f>VLOOKUP(N1616,'散件（更新）'!B:H,2,FALSE)</f>
        <v>114-24510415</v>
      </c>
      <c r="R1616" s="27" t="str">
        <f>VLOOKUP(N1616,'散件（更新）'!B:H,7,FALSE)</f>
        <v>Flexible Multi-Angle Tube</v>
      </c>
      <c r="S1616" s="27" t="str">
        <f>VLOOKUP(N1616,'散件（更新）'!B:E,4,FALSE)</f>
        <v>https://tineco-yxzt.oss-accelerate.aliyuncs.com/20250731/weixinjietu_20250731102943_1753932560085.png</v>
      </c>
      <c r="T1616" s="27" t="s">
        <v>19301</v>
      </c>
      <c r="U1616" s="28" t="str">
        <f>VLOOKUP(N1616,'散件（更新）'!B:G,6,FALSE)</f>
        <v>SP;ZB2451D-02;弯折管组件(蓝橙色）</v>
      </c>
      <c r="V1616" s="28">
        <f>VLOOKUP(N1616,'散件（更新）'!B:I,8,FALSE)</f>
        <v>6932485010240</v>
      </c>
    </row>
    <row r="1617" spans="1:22" ht="20.149999999999999" customHeight="1">
      <c r="A1617" s="57">
        <v>46169</v>
      </c>
      <c r="B1617" s="59" t="s">
        <v>11058</v>
      </c>
      <c r="C1617" s="27" t="str">
        <f>VLOOKUP(B1617,'大货清单（不定期按GOMS更新）'!A:H,8,0)</f>
        <v>107-25031001</v>
      </c>
      <c r="D1617" s="27" t="str">
        <f>VLOOKUP(B1617,'大货清单（不定期按GOMS更新）'!A:C,3,0)</f>
        <v>ZB2503J-01</v>
      </c>
      <c r="E1617" s="27" t="str">
        <f>VLOOKUP(B1617,'大货清单（不定期按GOMS更新）'!A:H,4,0)</f>
        <v>GB</v>
      </c>
      <c r="F1617" s="27" t="str">
        <f>VLOOKUP(B1617,'大货清单（不定期按GOMS更新）'!A:H,2,0)</f>
        <v>PURE ONE S30</v>
      </c>
      <c r="G1617" s="28">
        <f>VLOOKUP(B1617,'大货清单（不定期按GOMS更新）'!A:I,9,FALSE)</f>
        <v>6932485008636</v>
      </c>
      <c r="H1617" s="27" t="str">
        <f>VLOOKUP(B1617,'大货清单（不定期按GOMS更新）'!A:H,7,0)</f>
        <v>Black</v>
      </c>
      <c r="I1617" s="27" t="str">
        <f>VLOOKUP(B1617,'大货清单（不定期按GOMS更新）'!A:F,6,FALSE)</f>
        <v>ACTIVE</v>
      </c>
      <c r="J1617" s="27" t="str">
        <f>VLOOKUP(B1617,'大货清单（不定期按GOMS更新）'!A:K,11,FALSE)</f>
        <v>4.81</v>
      </c>
      <c r="K1617" s="27" t="str">
        <f>VLOOKUP(B1617,'大货清单（不定期按GOMS更新）'!A:N,12,FALSE)</f>
        <v>731</v>
      </c>
      <c r="L1617" s="27" t="str">
        <f>VLOOKUP(B1617,'大货清单（不定期按GOMS更新）'!A:M,13,FALSE)</f>
        <v>165</v>
      </c>
      <c r="M1617" s="27" t="str">
        <f>VLOOKUP(B1617,'大货清单（不定期按GOMS更新）'!A:N,14,FALSE)</f>
        <v>302</v>
      </c>
      <c r="N1617" s="59" t="s">
        <v>10171</v>
      </c>
      <c r="O1617" s="27">
        <f>IFERROR(VLOOKUP(N1617,'散件迭代（不定期更新）'!C:J,8,FALSE),0)</f>
        <v>0</v>
      </c>
      <c r="P1617" s="27">
        <f>IFERROR(VLOOKUP(N1617,'散件（更新）'!B:H,3,FALSE),0)</f>
        <v>0</v>
      </c>
      <c r="Q1617" s="27" t="str">
        <f>VLOOKUP(N1617,'散件（更新）'!B:H,2,FALSE)</f>
        <v>114-25031000</v>
      </c>
      <c r="R1617" s="27" t="str">
        <f>VLOOKUP(N1617,'散件（更新）'!B:H,7,FALSE)</f>
        <v>Adapter</v>
      </c>
      <c r="S1617" s="27" t="str">
        <f>VLOOKUP(N1617,'散件（更新）'!B:E,4,FALSE)</f>
        <v>https://tineco-yxzt.oss-accelerate.aliyuncs.com/20250731/weixinjietu_20250731102918_1753959000835.png</v>
      </c>
      <c r="T1617" s="27" t="s">
        <v>8759</v>
      </c>
      <c r="U1617" s="28" t="str">
        <f>VLOOKUP(N1617,'散件（更新）'!B:G,6,FALSE)</f>
        <v>SP;ZB2503J-01;适配器（英版）</v>
      </c>
      <c r="V1617" s="28">
        <f>VLOOKUP(N1617,'散件（更新）'!B:I,8,FALSE)</f>
        <v>6932485010400</v>
      </c>
    </row>
    <row r="1618" spans="1:22" ht="20.149999999999999" customHeight="1">
      <c r="A1618" s="57">
        <v>46169</v>
      </c>
      <c r="B1618" s="59" t="s">
        <v>11054</v>
      </c>
      <c r="C1618" s="27" t="str">
        <f>VLOOKUP(B1618,'大货清单（不定期按GOMS更新）'!A:H,8,0)</f>
        <v>107-25030301</v>
      </c>
      <c r="D1618" s="27" t="str">
        <f>VLOOKUP(B1618,'大货清单（不定期按GOMS更新）'!A:C,3,0)</f>
        <v>ZB2503C-01</v>
      </c>
      <c r="E1618" s="27" t="str">
        <f>VLOOKUP(B1618,'大货清单（不定期按GOMS更新）'!A:H,4,0)</f>
        <v>DE,FR,IT,ES,SE,PL,NL,BE</v>
      </c>
      <c r="F1618" s="27" t="str">
        <f>VLOOKUP(B1618,'大货清单（不定期按GOMS更新）'!A:H,2,0)</f>
        <v>PURE ONE S30</v>
      </c>
      <c r="G1618" s="28">
        <f>VLOOKUP(B1618,'大货清单（不定期按GOMS更新）'!A:I,9,FALSE)</f>
        <v>6932485008629</v>
      </c>
      <c r="H1618" s="27" t="str">
        <f>VLOOKUP(B1618,'大货清单（不定期按GOMS更新）'!A:H,7,0)</f>
        <v>Black</v>
      </c>
      <c r="I1618" s="27" t="str">
        <f>VLOOKUP(B1618,'大货清单（不定期按GOMS更新）'!A:F,6,FALSE)</f>
        <v>ACTIVE</v>
      </c>
      <c r="J1618" s="27" t="str">
        <f>VLOOKUP(B1618,'大货清单（不定期按GOMS更新）'!A:K,11,FALSE)</f>
        <v>4.81</v>
      </c>
      <c r="K1618" s="27" t="str">
        <f>VLOOKUP(B1618,'大货清单（不定期按GOMS更新）'!A:N,12,FALSE)</f>
        <v>731</v>
      </c>
      <c r="L1618" s="27" t="str">
        <f>VLOOKUP(B1618,'大货清单（不定期按GOMS更新）'!A:M,13,FALSE)</f>
        <v>165</v>
      </c>
      <c r="M1618" s="27" t="str">
        <f>VLOOKUP(B1618,'大货清单（不定期按GOMS更新）'!A:N,14,FALSE)</f>
        <v>302</v>
      </c>
      <c r="N1618" s="59" t="s">
        <v>10318</v>
      </c>
      <c r="O1618" s="27">
        <f>IFERROR(VLOOKUP(N1618,'散件迭代（不定期更新）'!C:J,8,FALSE),0)</f>
        <v>0</v>
      </c>
      <c r="P1618" s="27">
        <f>IFERROR(VLOOKUP(N1618,'散件（更新）'!B:H,3,FALSE),0)</f>
        <v>0</v>
      </c>
      <c r="Q1618" s="27" t="str">
        <f>VLOOKUP(N1618,'散件（更新）'!B:H,2,FALSE)</f>
        <v>114-25030302</v>
      </c>
      <c r="R1618" s="27" t="str">
        <f>VLOOKUP(N1618,'散件（更新）'!B:H,7,FALSE)</f>
        <v>Adapter</v>
      </c>
      <c r="S1618" s="27" t="str">
        <f>VLOOKUP(N1618,'散件（更新）'!B:E,4,FALSE)</f>
        <v>https://tineco-yxzt.oss-accelerate.aliyuncs.com/20250731/weixinjietu_20250731102918_1753958149790.png</v>
      </c>
      <c r="T1618" s="27" t="s">
        <v>8759</v>
      </c>
      <c r="U1618" s="28" t="str">
        <f>VLOOKUP(N1618,'散件（更新）'!B:G,6,FALSE)</f>
        <v>SP;ZB2503C-01;适配器（欧版）</v>
      </c>
      <c r="V1618" s="28">
        <f>VLOOKUP(N1618,'散件（更新）'!B:I,8,FALSE)</f>
        <v>6932485010332</v>
      </c>
    </row>
    <row r="1619" spans="1:22" ht="20.149999999999999" customHeight="1">
      <c r="A1619" s="57">
        <v>46169</v>
      </c>
      <c r="B1619" s="59" t="s">
        <v>11054</v>
      </c>
      <c r="C1619" s="27" t="str">
        <f>VLOOKUP(B1619,'大货清单（不定期按GOMS更新）'!A:H,8,0)</f>
        <v>107-25030301</v>
      </c>
      <c r="D1619" s="27" t="str">
        <f>VLOOKUP(B1619,'大货清单（不定期按GOMS更新）'!A:C,3,0)</f>
        <v>ZB2503C-01</v>
      </c>
      <c r="E1619" s="27" t="str">
        <f>VLOOKUP(B1619,'大货清单（不定期按GOMS更新）'!A:H,4,0)</f>
        <v>DE,FR,IT,ES,SE,PL,NL,BE</v>
      </c>
      <c r="F1619" s="27" t="str">
        <f>VLOOKUP(B1619,'大货清单（不定期按GOMS更新）'!A:H,2,0)</f>
        <v>PURE ONE S30</v>
      </c>
      <c r="G1619" s="28">
        <f>VLOOKUP(B1619,'大货清单（不定期按GOMS更新）'!A:I,9,FALSE)</f>
        <v>6932485008629</v>
      </c>
      <c r="H1619" s="27" t="str">
        <f>VLOOKUP(B1619,'大货清单（不定期按GOMS更新）'!A:H,7,0)</f>
        <v>Black</v>
      </c>
      <c r="I1619" s="27" t="str">
        <f>VLOOKUP(B1619,'大货清单（不定期按GOMS更新）'!A:F,6,FALSE)</f>
        <v>ACTIVE</v>
      </c>
      <c r="J1619" s="27" t="str">
        <f>VLOOKUP(B1619,'大货清单（不定期按GOMS更新）'!A:K,11,FALSE)</f>
        <v>4.81</v>
      </c>
      <c r="K1619" s="27" t="str">
        <f>VLOOKUP(B1619,'大货清单（不定期按GOMS更新）'!A:N,12,FALSE)</f>
        <v>731</v>
      </c>
      <c r="L1619" s="27" t="str">
        <f>VLOOKUP(B1619,'大货清单（不定期按GOMS更新）'!A:M,13,FALSE)</f>
        <v>165</v>
      </c>
      <c r="M1619" s="27" t="str">
        <f>VLOOKUP(B1619,'大货清单（不定期按GOMS更新）'!A:N,14,FALSE)</f>
        <v>302</v>
      </c>
      <c r="N1619" s="59" t="s">
        <v>10324</v>
      </c>
      <c r="O1619" s="27">
        <f>IFERROR(VLOOKUP(N1619,'散件迭代（不定期更新）'!C:J,8,FALSE),0)</f>
        <v>0</v>
      </c>
      <c r="P1619" s="27">
        <f>IFERROR(VLOOKUP(N1619,'散件（更新）'!B:H,3,FALSE),0)</f>
        <v>0</v>
      </c>
      <c r="Q1619" s="27" t="str">
        <f>VLOOKUP(N1619,'散件（更新）'!B:H,2,FALSE)</f>
        <v>114-25030301</v>
      </c>
      <c r="R1619" s="27" t="str">
        <f>VLOOKUP(N1619,'散件（更新）'!B:H,7,FALSE)</f>
        <v>Battery</v>
      </c>
      <c r="S1619" s="27" t="str">
        <f>VLOOKUP(N1619,'散件（更新）'!B:E,4,FALSE)</f>
        <v>https://tineco-yxzt.oss-accelerate.aliyuncs.com/20250731/weixinjietu_20250731102815_1753951574560.png</v>
      </c>
      <c r="T1619" s="27" t="s">
        <v>8759</v>
      </c>
      <c r="U1619" s="28" t="str">
        <f>VLOOKUP(N1619,'散件（更新）'!B:G,6,FALSE)</f>
        <v>SP;ZB2503C-01;电池包组件（黑色）</v>
      </c>
      <c r="V1619" s="28">
        <f>VLOOKUP(N1619,'散件（更新）'!B:I,8,FALSE)</f>
        <v>6932485010325</v>
      </c>
    </row>
    <row r="1620" spans="1:22" ht="20.149999999999999" customHeight="1">
      <c r="A1620" s="57">
        <v>46169</v>
      </c>
      <c r="B1620" s="59" t="s">
        <v>11054</v>
      </c>
      <c r="C1620" s="27" t="str">
        <f>VLOOKUP(B1620,'大货清单（不定期按GOMS更新）'!A:H,8,0)</f>
        <v>107-25030301</v>
      </c>
      <c r="D1620" s="27" t="str">
        <f>VLOOKUP(B1620,'大货清单（不定期按GOMS更新）'!A:C,3,0)</f>
        <v>ZB2503C-01</v>
      </c>
      <c r="E1620" s="27" t="str">
        <f>VLOOKUP(B1620,'大货清单（不定期按GOMS更新）'!A:H,4,0)</f>
        <v>DE,FR,IT,ES,SE,PL,NL,BE</v>
      </c>
      <c r="F1620" s="27" t="str">
        <f>VLOOKUP(B1620,'大货清单（不定期按GOMS更新）'!A:H,2,0)</f>
        <v>PURE ONE S30</v>
      </c>
      <c r="G1620" s="28">
        <f>VLOOKUP(B1620,'大货清单（不定期按GOMS更新）'!A:I,9,FALSE)</f>
        <v>6932485008629</v>
      </c>
      <c r="H1620" s="27" t="str">
        <f>VLOOKUP(B1620,'大货清单（不定期按GOMS更新）'!A:H,7,0)</f>
        <v>Black</v>
      </c>
      <c r="I1620" s="27" t="str">
        <f>VLOOKUP(B1620,'大货清单（不定期按GOMS更新）'!A:F,6,FALSE)</f>
        <v>ACTIVE</v>
      </c>
      <c r="J1620" s="27" t="str">
        <f>VLOOKUP(B1620,'大货清单（不定期按GOMS更新）'!A:K,11,FALSE)</f>
        <v>4.81</v>
      </c>
      <c r="K1620" s="27" t="str">
        <f>VLOOKUP(B1620,'大货清单（不定期按GOMS更新）'!A:N,12,FALSE)</f>
        <v>731</v>
      </c>
      <c r="L1620" s="27" t="str">
        <f>VLOOKUP(B1620,'大货清单（不定期按GOMS更新）'!A:M,13,FALSE)</f>
        <v>165</v>
      </c>
      <c r="M1620" s="27" t="str">
        <f>VLOOKUP(B1620,'大货清单（不定期按GOMS更新）'!A:N,14,FALSE)</f>
        <v>302</v>
      </c>
      <c r="N1620" s="59" t="s">
        <v>10121</v>
      </c>
      <c r="O1620" s="27">
        <f>IFERROR(VLOOKUP(N1620,'散件迭代（不定期更新）'!C:J,8,FALSE),0)</f>
        <v>0</v>
      </c>
      <c r="P1620" s="27">
        <f>IFERROR(VLOOKUP(N1620,'散件（更新）'!B:H,3,FALSE),0)</f>
        <v>0</v>
      </c>
      <c r="Q1620" s="27" t="str">
        <f>VLOOKUP(N1620,'散件（更新）'!B:H,2,FALSE)</f>
        <v>114-25030303</v>
      </c>
      <c r="R1620" s="27" t="str">
        <f>VLOOKUP(N1620,'散件（更新）'!B:H,7,FALSE)</f>
        <v>Wall-Mounted Dock</v>
      </c>
      <c r="S1620" s="27" t="str">
        <f>VLOOKUP(N1620,'散件（更新）'!B:E,4,FALSE)</f>
        <v>https://tineco-yxzt.oss-accelerate.aliyuncs.com/20250731/weixinjietu_20250731163926_1753958461395.png</v>
      </c>
      <c r="T1620" s="27" t="s">
        <v>8759</v>
      </c>
      <c r="U1620" s="28" t="str">
        <f>VLOOKUP(N1620,'散件（更新）'!B:G,6,FALSE)</f>
        <v>SP;ZB2503C-01;墙挂组件（含附件支架和壁钉包）</v>
      </c>
      <c r="V1620" s="28">
        <f>VLOOKUP(N1620,'散件（更新）'!B:I,8,FALSE)</f>
        <v>6932485010349</v>
      </c>
    </row>
    <row r="1621" spans="1:22" ht="20.149999999999999" customHeight="1">
      <c r="A1621" s="57">
        <v>46169</v>
      </c>
      <c r="B1621" s="59" t="s">
        <v>5147</v>
      </c>
      <c r="C1621" s="27" t="str">
        <f>VLOOKUP(B1621,'大货清单（不定期按GOMS更新）'!A:H,8,0)</f>
        <v>107-23770601</v>
      </c>
      <c r="D1621" s="27" t="str">
        <f>VLOOKUP(B1621,'大货清单（不定期按GOMS更新）'!A:C,3,0)</f>
        <v>ZB2377F-01</v>
      </c>
      <c r="E1621" s="27" t="str">
        <f>VLOOKUP(B1621,'大货清单（不定期按GOMS更新）'!A:H,4,0)</f>
        <v>GB</v>
      </c>
      <c r="F1621" s="27" t="str">
        <f>VLOOKUP(B1621,'大货清单（不定期按GOMS更新）'!A:H,2,0)</f>
        <v>PURE ONE STATION 5</v>
      </c>
      <c r="G1621" s="28">
        <f>VLOOKUP(B1621,'大货清单（不定期按GOMS更新）'!A:I,9,FALSE)</f>
        <v>6974950109349</v>
      </c>
      <c r="H1621" s="27" t="str">
        <f>VLOOKUP(B1621,'大货清单（不定期按GOMS更新）'!A:H,7,0)</f>
        <v>WHITE</v>
      </c>
      <c r="I1621" s="27" t="str">
        <f>VLOOKUP(B1621,'大货清单（不定期按GOMS更新）'!A:F,6,FALSE)</f>
        <v>ACTIVE</v>
      </c>
      <c r="J1621" s="27" t="str">
        <f>VLOOKUP(B1621,'大货清单（不定期按GOMS更新）'!A:K,11,FALSE)</f>
        <v>11.4</v>
      </c>
      <c r="K1621" s="27" t="str">
        <f>VLOOKUP(B1621,'大货清单（不定期按GOMS更新）'!A:N,12,FALSE)</f>
        <v>747</v>
      </c>
      <c r="L1621" s="27" t="str">
        <f>VLOOKUP(B1621,'大货清单（不定期按GOMS更新）'!A:M,13,FALSE)</f>
        <v>383</v>
      </c>
      <c r="M1621" s="27" t="str">
        <f>VLOOKUP(B1621,'大货清单（不定期按GOMS更新）'!A:N,14,FALSE)</f>
        <v>331</v>
      </c>
      <c r="N1621" s="59" t="s">
        <v>7076</v>
      </c>
      <c r="O1621" s="27">
        <f>IFERROR(VLOOKUP(N1621,'散件迭代（不定期更新）'!C:J,8,FALSE),0)</f>
        <v>0</v>
      </c>
      <c r="P1621" s="27">
        <f>IFERROR(VLOOKUP(N1621,'散件（更新）'!B:H,3,FALSE),0)</f>
        <v>0</v>
      </c>
      <c r="Q1621" s="27" t="str">
        <f>VLOOKUP(N1621,'散件（更新）'!B:H,2,FALSE)</f>
        <v>114-23680002</v>
      </c>
      <c r="R1621" s="27" t="str">
        <f>VLOOKUP(N1621,'散件（更新）'!B:H,7,FALSE)</f>
        <v>Battery</v>
      </c>
      <c r="S1621" s="27">
        <f>VLOOKUP(N1621,'散件（更新）'!B:E,4,FALSE)</f>
        <v>0</v>
      </c>
      <c r="T1621" s="27" t="s">
        <v>8759</v>
      </c>
      <c r="U1621" s="28" t="str">
        <f>VLOOKUP(N1621,'散件（更新）'!B:G,6,FALSE)</f>
        <v>电池包组件灰色</v>
      </c>
      <c r="V1621" s="28">
        <f>VLOOKUP(N1621,'散件（更新）'!B:I,8,FALSE)</f>
        <v>6932485000234</v>
      </c>
    </row>
    <row r="1622" spans="1:22" ht="20.149999999999999" customHeight="1">
      <c r="A1622" s="57">
        <v>46169</v>
      </c>
      <c r="B1622" s="59" t="s">
        <v>11034</v>
      </c>
      <c r="C1622" s="27" t="str">
        <f>VLOOKUP(B1622,'大货清单（不定期按GOMS更新）'!A:H,8,0)</f>
        <v>109-25400001</v>
      </c>
      <c r="D1622" s="27" t="str">
        <f>VLOOKUP(B1622,'大货清单（不定期按GOMS更新）'!A:C,3,0)</f>
        <v>CL2540-01</v>
      </c>
      <c r="E1622" s="27" t="str">
        <f>VLOOKUP(B1622,'大货清单（不定期按GOMS更新）'!A:H,4,0)</f>
        <v>IT,ES,FR,DE,PL,SE,NL,BE</v>
      </c>
      <c r="F1622" s="27" t="str">
        <f>VLOOKUP(B1622,'大货清单（不定期按GOMS更新）'!A:H,2,0)</f>
        <v>Floor One S7 Artist</v>
      </c>
      <c r="G1622" s="28">
        <f>VLOOKUP(B1622,'大货清单（不定期按GOMS更新）'!A:I,9,FALSE)</f>
        <v>6971745580963</v>
      </c>
      <c r="H1622" s="27" t="str">
        <f>VLOOKUP(B1622,'大货清单（不定期按GOMS更新）'!A:H,7,0)</f>
        <v>GREY</v>
      </c>
      <c r="I1622" s="27" t="str">
        <f>VLOOKUP(B1622,'大货清单（不定期按GOMS更新）'!A:F,6,FALSE)</f>
        <v>ACTIVE</v>
      </c>
      <c r="J1622" s="27" t="str">
        <f>VLOOKUP(B1622,'大货清单（不定期按GOMS更新）'!A:K,11,FALSE)</f>
        <v>9.9</v>
      </c>
      <c r="K1622" s="27" t="str">
        <f>VLOOKUP(B1622,'大货清单（不定期按GOMS更新）'!A:N,12,FALSE)</f>
        <v>720</v>
      </c>
      <c r="L1622" s="27" t="str">
        <f>VLOOKUP(B1622,'大货清单（不定期按GOMS更新）'!A:M,13,FALSE)</f>
        <v>324</v>
      </c>
      <c r="M1622" s="27" t="str">
        <f>VLOOKUP(B1622,'大货清单（不定期按GOMS更新）'!A:N,14,FALSE)</f>
        <v>286</v>
      </c>
      <c r="N1622" s="59" t="s">
        <v>10012</v>
      </c>
      <c r="O1622" s="27">
        <f>IFERROR(VLOOKUP(N1622,'散件迭代（不定期更新）'!C:J,8,FALSE),0)</f>
        <v>0</v>
      </c>
      <c r="P1622" s="27">
        <f>IFERROR(VLOOKUP(N1622,'散件（更新）'!B:H,3,FALSE),0)</f>
        <v>0</v>
      </c>
      <c r="Q1622" s="27" t="str">
        <f>VLOOKUP(N1622,'散件（更新）'!B:H,2,FALSE)</f>
        <v>114-25400000</v>
      </c>
      <c r="R1622" s="27" t="str">
        <f>VLOOKUP(N1622,'散件（更新）'!B:H,7,FALSE)</f>
        <v>Brush Roller</v>
      </c>
      <c r="S1622" s="27" t="str">
        <f>VLOOKUP(N1622,'散件（更新）'!B:E,4,FALSE)</f>
        <v>https://tineco-yxzt.oss-accelerate.aliyuncs.com/20250707/weixinjietu_20250707181618_1751883975612.png</v>
      </c>
      <c r="T1622" s="27" t="s">
        <v>8759</v>
      </c>
      <c r="U1622" s="28" t="str">
        <f>VLOOKUP(N1622,'散件（更新）'!B:G,6,FALSE)</f>
        <v>SP;CL2540-02;耐热滚刷组件</v>
      </c>
      <c r="V1622" s="28">
        <f>VLOOKUP(N1622,'散件（更新）'!B:I,8,FALSE)</f>
        <v>6932485009091</v>
      </c>
    </row>
    <row r="1623" spans="1:22" ht="20.149999999999999" customHeight="1">
      <c r="A1623" s="57">
        <v>46169</v>
      </c>
      <c r="B1623" s="59" t="s">
        <v>11034</v>
      </c>
      <c r="C1623" s="27" t="str">
        <f>VLOOKUP(B1623,'大货清单（不定期按GOMS更新）'!A:H,8,0)</f>
        <v>109-25400001</v>
      </c>
      <c r="D1623" s="27" t="str">
        <f>VLOOKUP(B1623,'大货清单（不定期按GOMS更新）'!A:C,3,0)</f>
        <v>CL2540-01</v>
      </c>
      <c r="E1623" s="27" t="str">
        <f>VLOOKUP(B1623,'大货清单（不定期按GOMS更新）'!A:H,4,0)</f>
        <v>IT,ES,FR,DE,PL,SE,NL,BE</v>
      </c>
      <c r="F1623" s="27" t="str">
        <f>VLOOKUP(B1623,'大货清单（不定期按GOMS更新）'!A:H,2,0)</f>
        <v>Floor One S7 Artist</v>
      </c>
      <c r="G1623" s="28">
        <f>VLOOKUP(B1623,'大货清单（不定期按GOMS更新）'!A:I,9,FALSE)</f>
        <v>6971745580963</v>
      </c>
      <c r="H1623" s="27" t="str">
        <f>VLOOKUP(B1623,'大货清单（不定期按GOMS更新）'!A:H,7,0)</f>
        <v>GREY</v>
      </c>
      <c r="I1623" s="27" t="str">
        <f>VLOOKUP(B1623,'大货清单（不定期按GOMS更新）'!A:F,6,FALSE)</f>
        <v>ACTIVE</v>
      </c>
      <c r="J1623" s="27" t="str">
        <f>VLOOKUP(B1623,'大货清单（不定期按GOMS更新）'!A:K,11,FALSE)</f>
        <v>9.9</v>
      </c>
      <c r="K1623" s="27" t="str">
        <f>VLOOKUP(B1623,'大货清单（不定期按GOMS更新）'!A:N,12,FALSE)</f>
        <v>720</v>
      </c>
      <c r="L1623" s="27" t="str">
        <f>VLOOKUP(B1623,'大货清单（不定期按GOMS更新）'!A:M,13,FALSE)</f>
        <v>324</v>
      </c>
      <c r="M1623" s="27" t="str">
        <f>VLOOKUP(B1623,'大货清单（不定期按GOMS更新）'!A:N,14,FALSE)</f>
        <v>286</v>
      </c>
      <c r="N1623" s="59" t="s">
        <v>7530</v>
      </c>
      <c r="O1623" s="27" t="str">
        <f>IFERROR(VLOOKUP(N1623,'散件迭代（不定期更新）'!C:J,8,FALSE),0)</f>
        <v>A64</v>
      </c>
      <c r="P1623" s="27">
        <f>IFERROR(VLOOKUP(N1623,'散件（更新）'!B:H,3,FALSE),0)</f>
        <v>0</v>
      </c>
      <c r="Q1623" s="27" t="str">
        <f>VLOOKUP(N1623,'散件（更新）'!B:H,2,FALSE)</f>
        <v>114-23280222</v>
      </c>
      <c r="R1623" s="27" t="str">
        <f>VLOOKUP(N1623,'散件（更新）'!B:H,7,FALSE)</f>
        <v>HEPA Assy</v>
      </c>
      <c r="S1623" s="27" t="str">
        <f>VLOOKUP(N1623,'散件（更新）'!B:E,4,FALSE)</f>
        <v>https://tineco-yxzt.oss-accelerate.aliyuncs.com/20240822/HEPA_1724286749680.jpg</v>
      </c>
      <c r="T1623" s="27" t="s">
        <v>8759</v>
      </c>
      <c r="U1623" s="28" t="str">
        <f>VLOOKUP(N1623,'散件（更新）'!B:G,6,FALSE)</f>
        <v>回收桶过滤器组件</v>
      </c>
      <c r="V1623" s="28">
        <f>VLOOKUP(N1623,'散件（更新）'!B:I,8,FALSE)</f>
        <v>6932485000470</v>
      </c>
    </row>
    <row r="1624" spans="1:22" ht="20.149999999999999" customHeight="1">
      <c r="A1624" s="57">
        <v>46169</v>
      </c>
      <c r="B1624" s="59" t="s">
        <v>11034</v>
      </c>
      <c r="C1624" s="27" t="str">
        <f>VLOOKUP(B1624,'大货清单（不定期按GOMS更新）'!A:H,8,0)</f>
        <v>109-25400001</v>
      </c>
      <c r="D1624" s="27" t="str">
        <f>VLOOKUP(B1624,'大货清单（不定期按GOMS更新）'!A:C,3,0)</f>
        <v>CL2540-01</v>
      </c>
      <c r="E1624" s="27" t="str">
        <f>VLOOKUP(B1624,'大货清单（不定期按GOMS更新）'!A:H,4,0)</f>
        <v>IT,ES,FR,DE,PL,SE,NL,BE</v>
      </c>
      <c r="F1624" s="27" t="str">
        <f>VLOOKUP(B1624,'大货清单（不定期按GOMS更新）'!A:H,2,0)</f>
        <v>Floor One S7 Artist</v>
      </c>
      <c r="G1624" s="28">
        <f>VLOOKUP(B1624,'大货清单（不定期按GOMS更新）'!A:I,9,FALSE)</f>
        <v>6971745580963</v>
      </c>
      <c r="H1624" s="27" t="str">
        <f>VLOOKUP(B1624,'大货清单（不定期按GOMS更新）'!A:H,7,0)</f>
        <v>GREY</v>
      </c>
      <c r="I1624" s="27" t="str">
        <f>VLOOKUP(B1624,'大货清单（不定期按GOMS更新）'!A:F,6,FALSE)</f>
        <v>ACTIVE</v>
      </c>
      <c r="J1624" s="27" t="str">
        <f>VLOOKUP(B1624,'大货清单（不定期按GOMS更新）'!A:K,11,FALSE)</f>
        <v>9.9</v>
      </c>
      <c r="K1624" s="27" t="str">
        <f>VLOOKUP(B1624,'大货清单（不定期按GOMS更新）'!A:N,12,FALSE)</f>
        <v>720</v>
      </c>
      <c r="L1624" s="27" t="str">
        <f>VLOOKUP(B1624,'大货清单（不定期按GOMS更新）'!A:M,13,FALSE)</f>
        <v>324</v>
      </c>
      <c r="M1624" s="27" t="str">
        <f>VLOOKUP(B1624,'大货清单（不定期按GOMS更新）'!A:N,14,FALSE)</f>
        <v>286</v>
      </c>
      <c r="N1624" s="59" t="s">
        <v>7950</v>
      </c>
      <c r="O1624" s="27">
        <f>IFERROR(VLOOKUP(N1624,'散件迭代（不定期更新）'!C:J,8,FALSE),0)</f>
        <v>0</v>
      </c>
      <c r="P1624" s="27" t="str">
        <f>IFERROR(VLOOKUP(N1624,'散件（更新）'!B:H,3,FALSE),0)</f>
        <v/>
      </c>
      <c r="Q1624" s="27" t="str">
        <f>VLOOKUP(N1624,'散件（更新）'!B:H,2,FALSE)</f>
        <v>114-23431305</v>
      </c>
      <c r="R1624" s="27" t="str">
        <f>VLOOKUP(N1624,'散件（更新）'!B:H,7,FALSE)</f>
        <v>Charging Base</v>
      </c>
      <c r="S1624" s="27" t="str">
        <f>VLOOKUP(N1624,'散件（更新）'!B:E,4,FALSE)</f>
        <v>https://tineco-yxzt.oss-accelerate.aliyuncs.com/20250115/05-honggantuopan_1736935525519.png</v>
      </c>
      <c r="T1624" s="27" t="s">
        <v>8759</v>
      </c>
      <c r="U1624" s="28" t="str">
        <f>VLOOKUP(N1624,'散件（更新）'!B:G,6,FALSE)</f>
        <v>烘干托盘组件（欧插）</v>
      </c>
      <c r="V1624" s="28">
        <f>VLOOKUP(N1624,'散件（更新）'!B:I,8,FALSE)</f>
        <v>6932485003280</v>
      </c>
    </row>
    <row r="1625" spans="1:22" ht="20.149999999999999" customHeight="1">
      <c r="A1625" s="57">
        <v>46169</v>
      </c>
      <c r="B1625" s="59" t="s">
        <v>11034</v>
      </c>
      <c r="C1625" s="27" t="str">
        <f>VLOOKUP(B1625,'大货清单（不定期按GOMS更新）'!A:H,8,0)</f>
        <v>109-25400001</v>
      </c>
      <c r="D1625" s="27" t="str">
        <f>VLOOKUP(B1625,'大货清单（不定期按GOMS更新）'!A:C,3,0)</f>
        <v>CL2540-01</v>
      </c>
      <c r="E1625" s="27" t="str">
        <f>VLOOKUP(B1625,'大货清单（不定期按GOMS更新）'!A:H,4,0)</f>
        <v>IT,ES,FR,DE,PL,SE,NL,BE</v>
      </c>
      <c r="F1625" s="27" t="str">
        <f>VLOOKUP(B1625,'大货清单（不定期按GOMS更新）'!A:H,2,0)</f>
        <v>Floor One S7 Artist</v>
      </c>
      <c r="G1625" s="28">
        <f>VLOOKUP(B1625,'大货清单（不定期按GOMS更新）'!A:I,9,FALSE)</f>
        <v>6971745580963</v>
      </c>
      <c r="H1625" s="27" t="str">
        <f>VLOOKUP(B1625,'大货清单（不定期按GOMS更新）'!A:H,7,0)</f>
        <v>GREY</v>
      </c>
      <c r="I1625" s="27" t="str">
        <f>VLOOKUP(B1625,'大货清单（不定期按GOMS更新）'!A:F,6,FALSE)</f>
        <v>ACTIVE</v>
      </c>
      <c r="J1625" s="27" t="str">
        <f>VLOOKUP(B1625,'大货清单（不定期按GOMS更新）'!A:K,11,FALSE)</f>
        <v>9.9</v>
      </c>
      <c r="K1625" s="27" t="str">
        <f>VLOOKUP(B1625,'大货清单（不定期按GOMS更新）'!A:N,12,FALSE)</f>
        <v>720</v>
      </c>
      <c r="L1625" s="27" t="str">
        <f>VLOOKUP(B1625,'大货清单（不定期按GOMS更新）'!A:M,13,FALSE)</f>
        <v>324</v>
      </c>
      <c r="M1625" s="27" t="str">
        <f>VLOOKUP(B1625,'大货清单（不定期按GOMS更新）'!A:N,14,FALSE)</f>
        <v>286</v>
      </c>
      <c r="N1625" s="59" t="s">
        <v>7866</v>
      </c>
      <c r="O1625" s="27">
        <f>IFERROR(VLOOKUP(N1625,'散件迭代（不定期更新）'!C:J,8,FALSE),0)</f>
        <v>0</v>
      </c>
      <c r="P1625" s="27" t="str">
        <f>IFERROR(VLOOKUP(N1625,'散件（更新）'!B:H,3,FALSE),0)</f>
        <v/>
      </c>
      <c r="Q1625" s="27" t="str">
        <f>VLOOKUP(N1625,'散件（更新）'!B:H,2,FALSE)</f>
        <v>114-23431319</v>
      </c>
      <c r="R1625" s="27" t="str">
        <f>VLOOKUP(N1625,'散件（更新）'!B:H,7,FALSE)</f>
        <v>Battery</v>
      </c>
      <c r="S1625" s="27" t="str">
        <f>VLOOKUP(N1625,'散件（更新）'!B:E,4,FALSE)</f>
        <v>https://tineco-yxzt.oss-accelerate.aliyuncs.com/20250702/dianchibao_1751416858275.jpg</v>
      </c>
      <c r="T1625" s="27" t="s">
        <v>8759</v>
      </c>
      <c r="U1625" s="28" t="str">
        <f>VLOOKUP(N1625,'散件（更新）'!B:G,6,FALSE)</f>
        <v xml:space="preserve">电池(7*4000mAh) </v>
      </c>
      <c r="V1625" s="28">
        <f>VLOOKUP(N1625,'散件（更新）'!B:I,8,FALSE)</f>
        <v>6932485003426</v>
      </c>
    </row>
    <row r="1626" spans="1:22" ht="20.149999999999999" customHeight="1">
      <c r="A1626" s="57">
        <v>46169</v>
      </c>
      <c r="B1626" s="59" t="s">
        <v>11034</v>
      </c>
      <c r="C1626" s="27" t="str">
        <f>VLOOKUP(B1626,'大货清单（不定期按GOMS更新）'!A:H,8,0)</f>
        <v>109-25400001</v>
      </c>
      <c r="D1626" s="27" t="str">
        <f>VLOOKUP(B1626,'大货清单（不定期按GOMS更新）'!A:C,3,0)</f>
        <v>CL2540-01</v>
      </c>
      <c r="E1626" s="27" t="str">
        <f>VLOOKUP(B1626,'大货清单（不定期按GOMS更新）'!A:H,4,0)</f>
        <v>IT,ES,FR,DE,PL,SE,NL,BE</v>
      </c>
      <c r="F1626" s="27" t="str">
        <f>VLOOKUP(B1626,'大货清单（不定期按GOMS更新）'!A:H,2,0)</f>
        <v>Floor One S7 Artist</v>
      </c>
      <c r="G1626" s="28">
        <f>VLOOKUP(B1626,'大货清单（不定期按GOMS更新）'!A:I,9,FALSE)</f>
        <v>6971745580963</v>
      </c>
      <c r="H1626" s="27" t="str">
        <f>VLOOKUP(B1626,'大货清单（不定期按GOMS更新）'!A:H,7,0)</f>
        <v>GREY</v>
      </c>
      <c r="I1626" s="27" t="str">
        <f>VLOOKUP(B1626,'大货清单（不定期按GOMS更新）'!A:F,6,FALSE)</f>
        <v>ACTIVE</v>
      </c>
      <c r="J1626" s="27" t="str">
        <f>VLOOKUP(B1626,'大货清单（不定期按GOMS更新）'!A:K,11,FALSE)</f>
        <v>9.9</v>
      </c>
      <c r="K1626" s="27" t="str">
        <f>VLOOKUP(B1626,'大货清单（不定期按GOMS更新）'!A:N,12,FALSE)</f>
        <v>720</v>
      </c>
      <c r="L1626" s="27" t="str">
        <f>VLOOKUP(B1626,'大货清单（不定期按GOMS更新）'!A:M,13,FALSE)</f>
        <v>324</v>
      </c>
      <c r="M1626" s="27" t="str">
        <f>VLOOKUP(B1626,'大货清单（不定期按GOMS更新）'!A:N,14,FALSE)</f>
        <v>286</v>
      </c>
      <c r="N1626" s="59" t="s">
        <v>7859</v>
      </c>
      <c r="O1626" s="27">
        <f>IFERROR(VLOOKUP(N1626,'散件迭代（不定期更新）'!C:J,8,FALSE),0)</f>
        <v>0</v>
      </c>
      <c r="P1626" s="27" t="str">
        <f>IFERROR(VLOOKUP(N1626,'散件（更新）'!B:H,3,FALSE),0)</f>
        <v/>
      </c>
      <c r="Q1626" s="27" t="str">
        <f>VLOOKUP(N1626,'散件（更新）'!B:H,2,FALSE)</f>
        <v>114-23431303</v>
      </c>
      <c r="R1626" s="27" t="str">
        <f>VLOOKUP(N1626,'散件（更新）'!B:H,7,FALSE)</f>
        <v>plastic part</v>
      </c>
      <c r="S1626" s="27" t="str">
        <f>VLOOKUP(N1626,'散件（更新）'!B:E,4,FALSE)</f>
        <v>https://tineco-yxzt.oss-accelerate.aliyuncs.com/20250115/03-huishoutongshanggai_1736932344858.png</v>
      </c>
      <c r="T1626" s="27" t="s">
        <v>8759</v>
      </c>
      <c r="U1626" s="28" t="str">
        <f>VLOOKUP(N1626,'散件（更新）'!B:G,6,FALSE)</f>
        <v>回收桶桶盖</v>
      </c>
      <c r="V1626" s="28">
        <f>VLOOKUP(N1626,'散件（更新）'!B:I,8,FALSE)</f>
        <v>6932485003266</v>
      </c>
    </row>
    <row r="1627" spans="1:22" ht="20.149999999999999" customHeight="1">
      <c r="A1627" s="57">
        <v>46169</v>
      </c>
      <c r="B1627" s="59" t="s">
        <v>11034</v>
      </c>
      <c r="C1627" s="27" t="str">
        <f>VLOOKUP(B1627,'大货清单（不定期按GOMS更新）'!A:H,8,0)</f>
        <v>109-25400001</v>
      </c>
      <c r="D1627" s="27" t="str">
        <f>VLOOKUP(B1627,'大货清单（不定期按GOMS更新）'!A:C,3,0)</f>
        <v>CL2540-01</v>
      </c>
      <c r="E1627" s="27" t="str">
        <f>VLOOKUP(B1627,'大货清单（不定期按GOMS更新）'!A:H,4,0)</f>
        <v>IT,ES,FR,DE,PL,SE,NL,BE</v>
      </c>
      <c r="F1627" s="27" t="str">
        <f>VLOOKUP(B1627,'大货清单（不定期按GOMS更新）'!A:H,2,0)</f>
        <v>Floor One S7 Artist</v>
      </c>
      <c r="G1627" s="28">
        <f>VLOOKUP(B1627,'大货清单（不定期按GOMS更新）'!A:I,9,FALSE)</f>
        <v>6971745580963</v>
      </c>
      <c r="H1627" s="27" t="str">
        <f>VLOOKUP(B1627,'大货清单（不定期按GOMS更新）'!A:H,7,0)</f>
        <v>GREY</v>
      </c>
      <c r="I1627" s="27" t="str">
        <f>VLOOKUP(B1627,'大货清单（不定期按GOMS更新）'!A:F,6,FALSE)</f>
        <v>ACTIVE</v>
      </c>
      <c r="J1627" s="27" t="str">
        <f>VLOOKUP(B1627,'大货清单（不定期按GOMS更新）'!A:K,11,FALSE)</f>
        <v>9.9</v>
      </c>
      <c r="K1627" s="27" t="str">
        <f>VLOOKUP(B1627,'大货清单（不定期按GOMS更新）'!A:N,12,FALSE)</f>
        <v>720</v>
      </c>
      <c r="L1627" s="27" t="str">
        <f>VLOOKUP(B1627,'大货清单（不定期按GOMS更新）'!A:M,13,FALSE)</f>
        <v>324</v>
      </c>
      <c r="M1627" s="27" t="str">
        <f>VLOOKUP(B1627,'大货清单（不定期按GOMS更新）'!A:N,14,FALSE)</f>
        <v>286</v>
      </c>
      <c r="N1627" s="59" t="s">
        <v>7885</v>
      </c>
      <c r="O1627" s="27">
        <f>IFERROR(VLOOKUP(N1627,'散件迭代（不定期更新）'!C:J,8,FALSE),0)</f>
        <v>0</v>
      </c>
      <c r="P1627" s="27" t="str">
        <f>IFERROR(VLOOKUP(N1627,'散件（更新）'!B:H,3,FALSE),0)</f>
        <v/>
      </c>
      <c r="Q1627" s="27" t="str">
        <f>VLOOKUP(N1627,'散件（更新）'!B:H,2,FALSE)</f>
        <v>114-23431304</v>
      </c>
      <c r="R1627" s="27" t="str">
        <f>VLOOKUP(N1627,'散件（更新）'!B:H,7,FALSE)</f>
        <v>plastic part</v>
      </c>
      <c r="S1627" s="27" t="str">
        <f>VLOOKUP(N1627,'散件（更新）'!B:E,4,FALSE)</f>
        <v>https://tineco-yxzt.oss-accelerate.aliyuncs.com/20250124/04-huishoutongtongshen_1737688576852.png</v>
      </c>
      <c r="T1627" s="27" t="s">
        <v>19304</v>
      </c>
      <c r="U1627" s="28" t="str">
        <f>VLOOKUP(N1627,'散件（更新）'!B:G,6,FALSE)</f>
        <v>回收桶桶身</v>
      </c>
      <c r="V1627" s="28">
        <f>VLOOKUP(N1627,'散件（更新）'!B:I,8,FALSE)</f>
        <v>6932485003273</v>
      </c>
    </row>
    <row r="1628" spans="1:22" ht="20.149999999999999" customHeight="1">
      <c r="A1628" s="57">
        <v>46169</v>
      </c>
      <c r="B1628" s="59" t="s">
        <v>11034</v>
      </c>
      <c r="C1628" s="27" t="str">
        <f>VLOOKUP(B1628,'大货清单（不定期按GOMS更新）'!A:H,8,0)</f>
        <v>109-25400001</v>
      </c>
      <c r="D1628" s="27" t="str">
        <f>VLOOKUP(B1628,'大货清单（不定期按GOMS更新）'!A:C,3,0)</f>
        <v>CL2540-01</v>
      </c>
      <c r="E1628" s="27" t="str">
        <f>VLOOKUP(B1628,'大货清单（不定期按GOMS更新）'!A:H,4,0)</f>
        <v>IT,ES,FR,DE,PL,SE,NL,BE</v>
      </c>
      <c r="F1628" s="27" t="str">
        <f>VLOOKUP(B1628,'大货清单（不定期按GOMS更新）'!A:H,2,0)</f>
        <v>Floor One S7 Artist</v>
      </c>
      <c r="G1628" s="28">
        <f>VLOOKUP(B1628,'大货清单（不定期按GOMS更新）'!A:I,9,FALSE)</f>
        <v>6971745580963</v>
      </c>
      <c r="H1628" s="27" t="str">
        <f>VLOOKUP(B1628,'大货清单（不定期按GOMS更新）'!A:H,7,0)</f>
        <v>GREY</v>
      </c>
      <c r="I1628" s="27" t="str">
        <f>VLOOKUP(B1628,'大货清单（不定期按GOMS更新）'!A:F,6,FALSE)</f>
        <v>ACTIVE</v>
      </c>
      <c r="J1628" s="27" t="str">
        <f>VLOOKUP(B1628,'大货清单（不定期按GOMS更新）'!A:K,11,FALSE)</f>
        <v>9.9</v>
      </c>
      <c r="K1628" s="27" t="str">
        <f>VLOOKUP(B1628,'大货清单（不定期按GOMS更新）'!A:N,12,FALSE)</f>
        <v>720</v>
      </c>
      <c r="L1628" s="27" t="str">
        <f>VLOOKUP(B1628,'大货清单（不定期按GOMS更新）'!A:M,13,FALSE)</f>
        <v>324</v>
      </c>
      <c r="M1628" s="27" t="str">
        <f>VLOOKUP(B1628,'大货清单（不定期按GOMS更新）'!A:N,14,FALSE)</f>
        <v>286</v>
      </c>
      <c r="N1628" s="59" t="s">
        <v>8119</v>
      </c>
      <c r="O1628" s="27">
        <f>IFERROR(VLOOKUP(N1628,'散件迭代（不定期更新）'!C:J,8,FALSE),0)</f>
        <v>0</v>
      </c>
      <c r="P1628" s="27" t="str">
        <f>IFERROR(VLOOKUP(N1628,'散件（更新）'!B:H,3,FALSE),0)</f>
        <v/>
      </c>
      <c r="Q1628" s="27" t="str">
        <f>VLOOKUP(N1628,'散件（更新）'!B:H,2,FALSE)</f>
        <v>114-23431315</v>
      </c>
      <c r="R1628" s="27" t="str">
        <f>VLOOKUP(N1628,'散件（更新）'!B:H,7,FALSE)</f>
        <v>plastic part</v>
      </c>
      <c r="S1628" s="27" t="str">
        <f>VLOOKUP(N1628,'散件（更新）'!B:E,4,FALSE)</f>
        <v>https://tineco-yxzt.oss-accelerate.aliyuncs.com/20250116/15-xianshipingzhuangshigai_1736995848033.png</v>
      </c>
      <c r="T1628" s="27" t="s">
        <v>8759</v>
      </c>
      <c r="U1628" s="28" t="str">
        <f>VLOOKUP(N1628,'散件（更新）'!B:G,6,FALSE)</f>
        <v>显示屏装饰盖</v>
      </c>
      <c r="V1628" s="28">
        <f>VLOOKUP(N1628,'散件（更新）'!B:I,8,FALSE)</f>
        <v>6932485003389</v>
      </c>
    </row>
    <row r="1629" spans="1:22" ht="20.149999999999999" customHeight="1">
      <c r="A1629" s="57">
        <v>46169</v>
      </c>
      <c r="B1629" s="59" t="s">
        <v>11034</v>
      </c>
      <c r="C1629" s="27" t="str">
        <f>VLOOKUP(B1629,'大货清单（不定期按GOMS更新）'!A:H,8,0)</f>
        <v>109-25400001</v>
      </c>
      <c r="D1629" s="27" t="str">
        <f>VLOOKUP(B1629,'大货清单（不定期按GOMS更新）'!A:C,3,0)</f>
        <v>CL2540-01</v>
      </c>
      <c r="E1629" s="27" t="str">
        <f>VLOOKUP(B1629,'大货清单（不定期按GOMS更新）'!A:H,4,0)</f>
        <v>IT,ES,FR,DE,PL,SE,NL,BE</v>
      </c>
      <c r="F1629" s="27" t="str">
        <f>VLOOKUP(B1629,'大货清单（不定期按GOMS更新）'!A:H,2,0)</f>
        <v>Floor One S7 Artist</v>
      </c>
      <c r="G1629" s="28">
        <f>VLOOKUP(B1629,'大货清单（不定期按GOMS更新）'!A:I,9,FALSE)</f>
        <v>6971745580963</v>
      </c>
      <c r="H1629" s="27" t="str">
        <f>VLOOKUP(B1629,'大货清单（不定期按GOMS更新）'!A:H,7,0)</f>
        <v>GREY</v>
      </c>
      <c r="I1629" s="27" t="str">
        <f>VLOOKUP(B1629,'大货清单（不定期按GOMS更新）'!A:F,6,FALSE)</f>
        <v>ACTIVE</v>
      </c>
      <c r="J1629" s="27" t="str">
        <f>VLOOKUP(B1629,'大货清单（不定期按GOMS更新）'!A:K,11,FALSE)</f>
        <v>9.9</v>
      </c>
      <c r="K1629" s="27" t="str">
        <f>VLOOKUP(B1629,'大货清单（不定期按GOMS更新）'!A:N,12,FALSE)</f>
        <v>720</v>
      </c>
      <c r="L1629" s="27" t="str">
        <f>VLOOKUP(B1629,'大货清单（不定期按GOMS更新）'!A:M,13,FALSE)</f>
        <v>324</v>
      </c>
      <c r="M1629" s="27" t="str">
        <f>VLOOKUP(B1629,'大货清单（不定期按GOMS更新）'!A:N,14,FALSE)</f>
        <v>286</v>
      </c>
      <c r="N1629" s="59" t="s">
        <v>8025</v>
      </c>
      <c r="O1629" s="27">
        <f>IFERROR(VLOOKUP(N1629,'散件迭代（不定期更新）'!C:J,8,FALSE),0)</f>
        <v>0</v>
      </c>
      <c r="P1629" s="27" t="str">
        <f>IFERROR(VLOOKUP(N1629,'散件（更新）'!B:H,3,FALSE),0)</f>
        <v/>
      </c>
      <c r="Q1629" s="27" t="str">
        <f>VLOOKUP(N1629,'散件（更新）'!B:H,2,FALSE)</f>
        <v>114-23431326</v>
      </c>
      <c r="R1629" s="27" t="str">
        <f>VLOOKUP(N1629,'散件（更新）'!B:H,7,FALSE)</f>
        <v>plastic part</v>
      </c>
      <c r="S1629" s="27" t="str">
        <f>VLOOKUP(N1629,'散件（更新）'!B:E,4,FALSE)</f>
        <v>https://tineco-yxzt.oss-accelerate.aliyuncs.com/20250116/26-tuopanjiaodianjiqiruansai_1737006867485.png</v>
      </c>
      <c r="T1629" s="27" t="s">
        <v>8759</v>
      </c>
      <c r="U1629" s="28" t="str">
        <f>VLOOKUP(N1629,'散件（更新）'!B:G,6,FALSE)</f>
        <v>托盘脚垫软塞组件</v>
      </c>
      <c r="V1629" s="28">
        <f>VLOOKUP(N1629,'散件（更新）'!B:I,8,FALSE)</f>
        <v>6932485003495</v>
      </c>
    </row>
    <row r="1630" spans="1:22" ht="20.149999999999999" customHeight="1">
      <c r="A1630" s="57">
        <v>46169</v>
      </c>
      <c r="B1630" s="59" t="s">
        <v>11034</v>
      </c>
      <c r="C1630" s="27" t="str">
        <f>VLOOKUP(B1630,'大货清单（不定期按GOMS更新）'!A:H,8,0)</f>
        <v>109-25400001</v>
      </c>
      <c r="D1630" s="27" t="str">
        <f>VLOOKUP(B1630,'大货清单（不定期按GOMS更新）'!A:C,3,0)</f>
        <v>CL2540-01</v>
      </c>
      <c r="E1630" s="27" t="str">
        <f>VLOOKUP(B1630,'大货清单（不定期按GOMS更新）'!A:H,4,0)</f>
        <v>IT,ES,FR,DE,PL,SE,NL,BE</v>
      </c>
      <c r="F1630" s="27" t="str">
        <f>VLOOKUP(B1630,'大货清单（不定期按GOMS更新）'!A:H,2,0)</f>
        <v>Floor One S7 Artist</v>
      </c>
      <c r="G1630" s="28">
        <f>VLOOKUP(B1630,'大货清单（不定期按GOMS更新）'!A:I,9,FALSE)</f>
        <v>6971745580963</v>
      </c>
      <c r="H1630" s="27" t="str">
        <f>VLOOKUP(B1630,'大货清单（不定期按GOMS更新）'!A:H,7,0)</f>
        <v>GREY</v>
      </c>
      <c r="I1630" s="27" t="str">
        <f>VLOOKUP(B1630,'大货清单（不定期按GOMS更新）'!A:F,6,FALSE)</f>
        <v>ACTIVE</v>
      </c>
      <c r="J1630" s="27" t="str">
        <f>VLOOKUP(B1630,'大货清单（不定期按GOMS更新）'!A:K,11,FALSE)</f>
        <v>9.9</v>
      </c>
      <c r="K1630" s="27" t="str">
        <f>VLOOKUP(B1630,'大货清单（不定期按GOMS更新）'!A:N,12,FALSE)</f>
        <v>720</v>
      </c>
      <c r="L1630" s="27" t="str">
        <f>VLOOKUP(B1630,'大货清单（不定期按GOMS更新）'!A:M,13,FALSE)</f>
        <v>324</v>
      </c>
      <c r="M1630" s="27" t="str">
        <f>VLOOKUP(B1630,'大货清单（不定期按GOMS更新）'!A:N,14,FALSE)</f>
        <v>286</v>
      </c>
      <c r="N1630" s="59" t="s">
        <v>10079</v>
      </c>
      <c r="O1630" s="27">
        <f>IFERROR(VLOOKUP(N1630,'散件迭代（不定期更新）'!C:J,8,FALSE),0)</f>
        <v>0</v>
      </c>
      <c r="P1630" s="27">
        <f>IFERROR(VLOOKUP(N1630,'散件（更新）'!B:H,3,FALSE),0)</f>
        <v>0</v>
      </c>
      <c r="Q1630" s="27" t="str">
        <f>VLOOKUP(N1630,'散件（更新）'!B:H,2,FALSE)</f>
        <v>114-25400001</v>
      </c>
      <c r="R1630" s="27" t="str">
        <f>VLOOKUP(N1630,'散件（更新）'!B:H,7,FALSE)</f>
        <v>plastic part</v>
      </c>
      <c r="S1630" s="27" t="str">
        <f>VLOOKUP(N1630,'散件（更新）'!B:E,4,FALSE)</f>
        <v>https://tineco-yxzt.oss-accelerate.aliyuncs.com/20250707/weixinjietu_20250707182123_1751884271072.png</v>
      </c>
      <c r="T1630" s="27" t="s">
        <v>8759</v>
      </c>
      <c r="U1630" s="28" t="str">
        <f>VLOOKUP(N1630,'散件（更新）'!B:G,6,FALSE)</f>
        <v>SP;CL2540-02;转接头组件+锁扣+机体下盖</v>
      </c>
      <c r="V1630" s="28">
        <f>VLOOKUP(N1630,'散件（更新）'!B:I,8,FALSE)</f>
        <v>6932485009107</v>
      </c>
    </row>
    <row r="1631" spans="1:22" ht="20.149999999999999" customHeight="1">
      <c r="A1631" s="57">
        <v>46169</v>
      </c>
      <c r="B1631" s="59" t="s">
        <v>11034</v>
      </c>
      <c r="C1631" s="27" t="str">
        <f>VLOOKUP(B1631,'大货清单（不定期按GOMS更新）'!A:H,8,0)</f>
        <v>109-25400001</v>
      </c>
      <c r="D1631" s="27" t="str">
        <f>VLOOKUP(B1631,'大货清单（不定期按GOMS更新）'!A:C,3,0)</f>
        <v>CL2540-01</v>
      </c>
      <c r="E1631" s="27" t="str">
        <f>VLOOKUP(B1631,'大货清单（不定期按GOMS更新）'!A:H,4,0)</f>
        <v>IT,ES,FR,DE,PL,SE,NL,BE</v>
      </c>
      <c r="F1631" s="27" t="str">
        <f>VLOOKUP(B1631,'大货清单（不定期按GOMS更新）'!A:H,2,0)</f>
        <v>Floor One S7 Artist</v>
      </c>
      <c r="G1631" s="28">
        <f>VLOOKUP(B1631,'大货清单（不定期按GOMS更新）'!A:I,9,FALSE)</f>
        <v>6971745580963</v>
      </c>
      <c r="H1631" s="27" t="str">
        <f>VLOOKUP(B1631,'大货清单（不定期按GOMS更新）'!A:H,7,0)</f>
        <v>GREY</v>
      </c>
      <c r="I1631" s="27" t="str">
        <f>VLOOKUP(B1631,'大货清单（不定期按GOMS更新）'!A:F,6,FALSE)</f>
        <v>ACTIVE</v>
      </c>
      <c r="J1631" s="27" t="str">
        <f>VLOOKUP(B1631,'大货清单（不定期按GOMS更新）'!A:K,11,FALSE)</f>
        <v>9.9</v>
      </c>
      <c r="K1631" s="27" t="str">
        <f>VLOOKUP(B1631,'大货清单（不定期按GOMS更新）'!A:N,12,FALSE)</f>
        <v>720</v>
      </c>
      <c r="L1631" s="27" t="str">
        <f>VLOOKUP(B1631,'大货清单（不定期按GOMS更新）'!A:M,13,FALSE)</f>
        <v>324</v>
      </c>
      <c r="M1631" s="27" t="str">
        <f>VLOOKUP(B1631,'大货清单（不定期按GOMS更新）'!A:N,14,FALSE)</f>
        <v>286</v>
      </c>
      <c r="N1631" s="59" t="s">
        <v>9920</v>
      </c>
      <c r="O1631" s="27">
        <f>IFERROR(VLOOKUP(N1631,'散件迭代（不定期更新）'!C:J,8,FALSE),0)</f>
        <v>0</v>
      </c>
      <c r="P1631" s="27">
        <f>IFERROR(VLOOKUP(N1631,'散件（更新）'!B:H,3,FALSE),0)</f>
        <v>0</v>
      </c>
      <c r="Q1631" s="27" t="str">
        <f>VLOOKUP(N1631,'散件（更新）'!B:H,2,FALSE)</f>
        <v>114-25400008</v>
      </c>
      <c r="R1631" s="27" t="str">
        <f>VLOOKUP(N1631,'散件（更新）'!B:H,7,FALSE)</f>
        <v>plastic part</v>
      </c>
      <c r="S1631" s="27" t="str">
        <f>VLOOKUP(N1631,'散件（更新）'!B:E,4,FALSE)</f>
        <v>https://tineco-yxzt.oss-accelerate.aliyuncs.com/20250722/jitiqianzhuangshigai_1753152923870.jpg</v>
      </c>
      <c r="T1631" s="27" t="s">
        <v>8759</v>
      </c>
      <c r="U1631" s="28" t="str">
        <f>VLOOKUP(N1631,'散件（更新）'!B:G,6,FALSE)</f>
        <v>SP;CL2540-01;机体前盖</v>
      </c>
      <c r="V1631" s="28">
        <f>VLOOKUP(N1631,'散件（更新）'!B:I,8,FALSE)</f>
        <v>6932485009824</v>
      </c>
    </row>
    <row r="1632" spans="1:22" ht="20.149999999999999" customHeight="1">
      <c r="A1632" s="57">
        <v>46169</v>
      </c>
      <c r="B1632" s="59" t="s">
        <v>11034</v>
      </c>
      <c r="C1632" s="27" t="str">
        <f>VLOOKUP(B1632,'大货清单（不定期按GOMS更新）'!A:H,8,0)</f>
        <v>109-25400001</v>
      </c>
      <c r="D1632" s="27" t="str">
        <f>VLOOKUP(B1632,'大货清单（不定期按GOMS更新）'!A:C,3,0)</f>
        <v>CL2540-01</v>
      </c>
      <c r="E1632" s="27" t="str">
        <f>VLOOKUP(B1632,'大货清单（不定期按GOMS更新）'!A:H,4,0)</f>
        <v>IT,ES,FR,DE,PL,SE,NL,BE</v>
      </c>
      <c r="F1632" s="27" t="str">
        <f>VLOOKUP(B1632,'大货清单（不定期按GOMS更新）'!A:H,2,0)</f>
        <v>Floor One S7 Artist</v>
      </c>
      <c r="G1632" s="28">
        <f>VLOOKUP(B1632,'大货清单（不定期按GOMS更新）'!A:I,9,FALSE)</f>
        <v>6971745580963</v>
      </c>
      <c r="H1632" s="27" t="str">
        <f>VLOOKUP(B1632,'大货清单（不定期按GOMS更新）'!A:H,7,0)</f>
        <v>GREY</v>
      </c>
      <c r="I1632" s="27" t="str">
        <f>VLOOKUP(B1632,'大货清单（不定期按GOMS更新）'!A:F,6,FALSE)</f>
        <v>ACTIVE</v>
      </c>
      <c r="J1632" s="27" t="str">
        <f>VLOOKUP(B1632,'大货清单（不定期按GOMS更新）'!A:K,11,FALSE)</f>
        <v>9.9</v>
      </c>
      <c r="K1632" s="27" t="str">
        <f>VLOOKUP(B1632,'大货清单（不定期按GOMS更新）'!A:N,12,FALSE)</f>
        <v>720</v>
      </c>
      <c r="L1632" s="27" t="str">
        <f>VLOOKUP(B1632,'大货清单（不定期按GOMS更新）'!A:M,13,FALSE)</f>
        <v>324</v>
      </c>
      <c r="M1632" s="27" t="str">
        <f>VLOOKUP(B1632,'大货清单（不定期按GOMS更新）'!A:N,14,FALSE)</f>
        <v>286</v>
      </c>
      <c r="N1632" s="59" t="s">
        <v>4704</v>
      </c>
      <c r="O1632" s="27">
        <f>IFERROR(VLOOKUP(N1632,'散件迭代（不定期更新）'!C:J,8,FALSE),0)</f>
        <v>0</v>
      </c>
      <c r="P1632" s="27">
        <f>IFERROR(VLOOKUP(N1632,'散件（更新）'!B:H,3,FALSE),0)</f>
        <v>0</v>
      </c>
      <c r="Q1632" s="27" t="str">
        <f>VLOOKUP(N1632,'散件（更新）'!B:H,2,FALSE)</f>
        <v>114-23280216</v>
      </c>
      <c r="R1632" s="27" t="str">
        <f>VLOOKUP(N1632,'散件（更新）'!B:H,7,FALSE)</f>
        <v>plastic part</v>
      </c>
      <c r="S1632" s="27" t="str">
        <f>VLOOKUP(N1632,'散件（更新）'!B:E,4,FALSE)</f>
        <v>https://tineco-yxzt.oss-accelerate.aliyuncs.com/20240306/penshuiban_1709693039077.GIF</v>
      </c>
      <c r="T1632" s="27" t="s">
        <v>8759</v>
      </c>
      <c r="U1632" s="28" t="str">
        <f>VLOOKUP(N1632,'散件（更新）'!B:G,6,FALSE)</f>
        <v>喷水板组件</v>
      </c>
      <c r="V1632" s="28">
        <f>VLOOKUP(N1632,'散件（更新）'!B:I,8,FALSE)</f>
        <v>6974950107260</v>
      </c>
    </row>
    <row r="1633" spans="1:22" ht="20.149999999999999" customHeight="1">
      <c r="A1633" s="57">
        <v>46169</v>
      </c>
      <c r="B1633" s="59" t="s">
        <v>11034</v>
      </c>
      <c r="C1633" s="27" t="str">
        <f>VLOOKUP(B1633,'大货清单（不定期按GOMS更新）'!A:H,8,0)</f>
        <v>109-25400001</v>
      </c>
      <c r="D1633" s="27" t="str">
        <f>VLOOKUP(B1633,'大货清单（不定期按GOMS更新）'!A:C,3,0)</f>
        <v>CL2540-01</v>
      </c>
      <c r="E1633" s="27" t="str">
        <f>VLOOKUP(B1633,'大货清单（不定期按GOMS更新）'!A:H,4,0)</f>
        <v>IT,ES,FR,DE,PL,SE,NL,BE</v>
      </c>
      <c r="F1633" s="27" t="str">
        <f>VLOOKUP(B1633,'大货清单（不定期按GOMS更新）'!A:H,2,0)</f>
        <v>Floor One S7 Artist</v>
      </c>
      <c r="G1633" s="28">
        <f>VLOOKUP(B1633,'大货清单（不定期按GOMS更新）'!A:I,9,FALSE)</f>
        <v>6971745580963</v>
      </c>
      <c r="H1633" s="27" t="str">
        <f>VLOOKUP(B1633,'大货清单（不定期按GOMS更新）'!A:H,7,0)</f>
        <v>GREY</v>
      </c>
      <c r="I1633" s="27" t="str">
        <f>VLOOKUP(B1633,'大货清单（不定期按GOMS更新）'!A:F,6,FALSE)</f>
        <v>ACTIVE</v>
      </c>
      <c r="J1633" s="27" t="str">
        <f>VLOOKUP(B1633,'大货清单（不定期按GOMS更新）'!A:K,11,FALSE)</f>
        <v>9.9</v>
      </c>
      <c r="K1633" s="27" t="str">
        <f>VLOOKUP(B1633,'大货清单（不定期按GOMS更新）'!A:N,12,FALSE)</f>
        <v>720</v>
      </c>
      <c r="L1633" s="27" t="str">
        <f>VLOOKUP(B1633,'大货清单（不定期按GOMS更新）'!A:M,13,FALSE)</f>
        <v>324</v>
      </c>
      <c r="M1633" s="27" t="str">
        <f>VLOOKUP(B1633,'大货清单（不定期按GOMS更新）'!A:N,14,FALSE)</f>
        <v>286</v>
      </c>
      <c r="N1633" s="59" t="s">
        <v>7911</v>
      </c>
      <c r="O1633" s="27">
        <f>IFERROR(VLOOKUP(N1633,'散件迭代（不定期更新）'!C:J,8,FALSE),0)</f>
        <v>0</v>
      </c>
      <c r="P1633" s="27" t="str">
        <f>IFERROR(VLOOKUP(N1633,'散件（更新）'!B:H,3,FALSE),0)</f>
        <v/>
      </c>
      <c r="Q1633" s="27" t="str">
        <f>VLOOKUP(N1633,'散件（更新）'!B:H,2,FALSE)</f>
        <v>114-23432216</v>
      </c>
      <c r="R1633" s="27" t="str">
        <f>VLOOKUP(N1633,'散件（更新）'!B:H,7,FALSE)</f>
        <v>Wire</v>
      </c>
      <c r="S1633" s="27" t="str">
        <f>VLOOKUP(N1633,'散件（更新）'!B:E,4,FALSE)</f>
        <v>https://tineco-yxzt.oss-accelerate.aliyuncs.com/20250429/jishenchongdiandaoxianzujian_1745918590082.png</v>
      </c>
      <c r="T1633" s="27" t="s">
        <v>8759</v>
      </c>
      <c r="U1633" s="28" t="str">
        <f>VLOOKUP(N1633,'散件（更新）'!B:G,6,FALSE)</f>
        <v>SP;CL2343V-01;地刷充电导线组件</v>
      </c>
      <c r="V1633" s="28">
        <f>VLOOKUP(N1633,'散件（更新）'!B:I,8,FALSE)</f>
        <v>6932485006052</v>
      </c>
    </row>
    <row r="1634" spans="1:22" ht="20.149999999999999" customHeight="1">
      <c r="A1634" s="57">
        <v>46169</v>
      </c>
      <c r="B1634" s="59" t="s">
        <v>11034</v>
      </c>
      <c r="C1634" s="27" t="str">
        <f>VLOOKUP(B1634,'大货清单（不定期按GOMS更新）'!A:H,8,0)</f>
        <v>109-25400001</v>
      </c>
      <c r="D1634" s="27" t="str">
        <f>VLOOKUP(B1634,'大货清单（不定期按GOMS更新）'!A:C,3,0)</f>
        <v>CL2540-01</v>
      </c>
      <c r="E1634" s="27" t="str">
        <f>VLOOKUP(B1634,'大货清单（不定期按GOMS更新）'!A:H,4,0)</f>
        <v>IT,ES,FR,DE,PL,SE,NL,BE</v>
      </c>
      <c r="F1634" s="27" t="str">
        <f>VLOOKUP(B1634,'大货清单（不定期按GOMS更新）'!A:H,2,0)</f>
        <v>Floor One S7 Artist</v>
      </c>
      <c r="G1634" s="28">
        <f>VLOOKUP(B1634,'大货清单（不定期按GOMS更新）'!A:I,9,FALSE)</f>
        <v>6971745580963</v>
      </c>
      <c r="H1634" s="27" t="str">
        <f>VLOOKUP(B1634,'大货清单（不定期按GOMS更新）'!A:H,7,0)</f>
        <v>GREY</v>
      </c>
      <c r="I1634" s="27" t="str">
        <f>VLOOKUP(B1634,'大货清单（不定期按GOMS更新）'!A:F,6,FALSE)</f>
        <v>ACTIVE</v>
      </c>
      <c r="J1634" s="27" t="str">
        <f>VLOOKUP(B1634,'大货清单（不定期按GOMS更新）'!A:K,11,FALSE)</f>
        <v>9.9</v>
      </c>
      <c r="K1634" s="27" t="str">
        <f>VLOOKUP(B1634,'大货清单（不定期按GOMS更新）'!A:N,12,FALSE)</f>
        <v>720</v>
      </c>
      <c r="L1634" s="27" t="str">
        <f>VLOOKUP(B1634,'大货清单（不定期按GOMS更新）'!A:M,13,FALSE)</f>
        <v>324</v>
      </c>
      <c r="M1634" s="27" t="str">
        <f>VLOOKUP(B1634,'大货清单（不定期按GOMS更新）'!A:N,14,FALSE)</f>
        <v>286</v>
      </c>
      <c r="N1634" s="59" t="s">
        <v>8116</v>
      </c>
      <c r="O1634" s="27">
        <f>IFERROR(VLOOKUP(N1634,'散件迭代（不定期更新）'!C:J,8,FALSE),0)</f>
        <v>0</v>
      </c>
      <c r="P1634" s="27" t="str">
        <f>IFERROR(VLOOKUP(N1634,'散件（更新）'!B:H,3,FALSE),0)</f>
        <v/>
      </c>
      <c r="Q1634" s="27" t="str">
        <f>VLOOKUP(N1634,'散件（更新）'!B:H,2,FALSE)</f>
        <v>114-23432219</v>
      </c>
      <c r="R1634" s="27" t="str">
        <f>VLOOKUP(N1634,'散件（更新）'!B:H,7,FALSE)</f>
        <v>Wire</v>
      </c>
      <c r="S1634" s="27" t="str">
        <f>VLOOKUP(N1634,'散件（更新）'!B:E,4,FALSE)</f>
        <v>https://tineco-yxzt.oss-accelerate.aliyuncs.com/20250429/tuopanchongdiandaoxianzujian_1745918972104.png</v>
      </c>
      <c r="T1634" s="27" t="s">
        <v>19301</v>
      </c>
      <c r="U1634" s="28" t="str">
        <f>VLOOKUP(N1634,'散件（更新）'!B:G,6,FALSE)</f>
        <v>SP;CL2343V-01;托盘充电导线组件</v>
      </c>
      <c r="V1634" s="28">
        <f>VLOOKUP(N1634,'散件（更新）'!B:I,8,FALSE)</f>
        <v>6932485006083</v>
      </c>
    </row>
    <row r="1635" spans="1:22" ht="20.149999999999999" customHeight="1">
      <c r="A1635" s="57">
        <v>46169</v>
      </c>
      <c r="B1635" s="59" t="s">
        <v>11034</v>
      </c>
      <c r="C1635" s="27" t="str">
        <f>VLOOKUP(B1635,'大货清单（不定期按GOMS更新）'!A:H,8,0)</f>
        <v>109-25400001</v>
      </c>
      <c r="D1635" s="27" t="str">
        <f>VLOOKUP(B1635,'大货清单（不定期按GOMS更新）'!A:C,3,0)</f>
        <v>CL2540-01</v>
      </c>
      <c r="E1635" s="27" t="str">
        <f>VLOOKUP(B1635,'大货清单（不定期按GOMS更新）'!A:H,4,0)</f>
        <v>IT,ES,FR,DE,PL,SE,NL,BE</v>
      </c>
      <c r="F1635" s="27" t="str">
        <f>VLOOKUP(B1635,'大货清单（不定期按GOMS更新）'!A:H,2,0)</f>
        <v>Floor One S7 Artist</v>
      </c>
      <c r="G1635" s="28">
        <f>VLOOKUP(B1635,'大货清单（不定期按GOMS更新）'!A:I,9,FALSE)</f>
        <v>6971745580963</v>
      </c>
      <c r="H1635" s="27" t="str">
        <f>VLOOKUP(B1635,'大货清单（不定期按GOMS更新）'!A:H,7,0)</f>
        <v>GREY</v>
      </c>
      <c r="I1635" s="27" t="str">
        <f>VLOOKUP(B1635,'大货清单（不定期按GOMS更新）'!A:F,6,FALSE)</f>
        <v>ACTIVE</v>
      </c>
      <c r="J1635" s="27" t="str">
        <f>VLOOKUP(B1635,'大货清单（不定期按GOMS更新）'!A:K,11,FALSE)</f>
        <v>9.9</v>
      </c>
      <c r="K1635" s="27" t="str">
        <f>VLOOKUP(B1635,'大货清单（不定期按GOMS更新）'!A:N,12,FALSE)</f>
        <v>720</v>
      </c>
      <c r="L1635" s="27" t="str">
        <f>VLOOKUP(B1635,'大货清单（不定期按GOMS更新）'!A:M,13,FALSE)</f>
        <v>324</v>
      </c>
      <c r="M1635" s="27" t="str">
        <f>VLOOKUP(B1635,'大货清单（不定期按GOMS更新）'!A:N,14,FALSE)</f>
        <v>286</v>
      </c>
      <c r="N1635" s="59" t="s">
        <v>7947</v>
      </c>
      <c r="O1635" s="27">
        <f>IFERROR(VLOOKUP(N1635,'散件迭代（不定期更新）'!C:J,8,FALSE),0)</f>
        <v>0</v>
      </c>
      <c r="P1635" s="27" t="str">
        <f>IFERROR(VLOOKUP(N1635,'散件（更新）'!B:H,3,FALSE),0)</f>
        <v/>
      </c>
      <c r="Q1635" s="27" t="str">
        <f>VLOOKUP(N1635,'散件（更新）'!B:H,2,FALSE)</f>
        <v>114-23480614</v>
      </c>
      <c r="R1635" s="27" t="str">
        <f>VLOOKUP(N1635,'散件（更新）'!B:H,7,FALSE)</f>
        <v>Wire</v>
      </c>
      <c r="S1635" s="27">
        <f>VLOOKUP(N1635,'散件（更新）'!B:E,4,FALSE)</f>
        <v>0</v>
      </c>
      <c r="T1635" s="27" t="s">
        <v>8759</v>
      </c>
      <c r="U1635" s="28" t="str">
        <f>VLOOKUP(N1635,'散件（更新）'!B:G,6,FALSE)</f>
        <v>电源线（欧插）</v>
      </c>
      <c r="V1635" s="28">
        <f>VLOOKUP(N1635,'散件（更新）'!B:I,8,FALSE)</f>
        <v>6932485003990</v>
      </c>
    </row>
    <row r="1636" spans="1:22" ht="20.149999999999999" customHeight="1">
      <c r="A1636" s="57">
        <v>46169</v>
      </c>
      <c r="B1636" s="59" t="s">
        <v>11034</v>
      </c>
      <c r="C1636" s="27" t="str">
        <f>VLOOKUP(B1636,'大货清单（不定期按GOMS更新）'!A:H,8,0)</f>
        <v>109-25400001</v>
      </c>
      <c r="D1636" s="27" t="str">
        <f>VLOOKUP(B1636,'大货清单（不定期按GOMS更新）'!A:C,3,0)</f>
        <v>CL2540-01</v>
      </c>
      <c r="E1636" s="27" t="str">
        <f>VLOOKUP(B1636,'大货清单（不定期按GOMS更新）'!A:H,4,0)</f>
        <v>IT,ES,FR,DE,PL,SE,NL,BE</v>
      </c>
      <c r="F1636" s="27" t="str">
        <f>VLOOKUP(B1636,'大货清单（不定期按GOMS更新）'!A:H,2,0)</f>
        <v>Floor One S7 Artist</v>
      </c>
      <c r="G1636" s="28">
        <f>VLOOKUP(B1636,'大货清单（不定期按GOMS更新）'!A:I,9,FALSE)</f>
        <v>6971745580963</v>
      </c>
      <c r="H1636" s="27" t="str">
        <f>VLOOKUP(B1636,'大货清单（不定期按GOMS更新）'!A:H,7,0)</f>
        <v>GREY</v>
      </c>
      <c r="I1636" s="27" t="str">
        <f>VLOOKUP(B1636,'大货清单（不定期按GOMS更新）'!A:F,6,FALSE)</f>
        <v>ACTIVE</v>
      </c>
      <c r="J1636" s="27" t="str">
        <f>VLOOKUP(B1636,'大货清单（不定期按GOMS更新）'!A:K,11,FALSE)</f>
        <v>9.9</v>
      </c>
      <c r="K1636" s="27" t="str">
        <f>VLOOKUP(B1636,'大货清单（不定期按GOMS更新）'!A:N,12,FALSE)</f>
        <v>720</v>
      </c>
      <c r="L1636" s="27" t="str">
        <f>VLOOKUP(B1636,'大货清单（不定期按GOMS更新）'!A:M,13,FALSE)</f>
        <v>324</v>
      </c>
      <c r="M1636" s="27" t="str">
        <f>VLOOKUP(B1636,'大货清单（不定期按GOMS更新）'!A:N,14,FALSE)</f>
        <v>286</v>
      </c>
      <c r="N1636" s="59" t="s">
        <v>10071</v>
      </c>
      <c r="O1636" s="27">
        <f>IFERROR(VLOOKUP(N1636,'散件迭代（不定期更新）'!C:J,8,FALSE),0)</f>
        <v>0</v>
      </c>
      <c r="P1636" s="27">
        <f>IFERROR(VLOOKUP(N1636,'散件（更新）'!B:H,3,FALSE),0)</f>
        <v>0</v>
      </c>
      <c r="Q1636" s="27" t="str">
        <f>VLOOKUP(N1636,'散件（更新）'!B:H,2,FALSE)</f>
        <v>114-25400003</v>
      </c>
      <c r="R1636" s="27" t="str">
        <f>VLOOKUP(N1636,'散件（更新）'!B:H,7,FALSE)</f>
        <v>Switch</v>
      </c>
      <c r="S1636" s="27">
        <f>VLOOKUP(N1636,'散件（更新）'!B:E,4,FALSE)</f>
        <v>0</v>
      </c>
      <c r="T1636" s="27" t="s">
        <v>8759</v>
      </c>
      <c r="U1636" s="28" t="str">
        <f>VLOOKUP(N1636,'散件（更新）'!B:G,6,FALSE)</f>
        <v>SP;CL2540-02;微动开关及导线组件</v>
      </c>
      <c r="V1636" s="28">
        <f>VLOOKUP(N1636,'散件（更新）'!B:I,8,FALSE)</f>
        <v>6932485009121</v>
      </c>
    </row>
    <row r="1637" spans="1:22" ht="20.149999999999999" customHeight="1">
      <c r="A1637" s="57">
        <v>46169</v>
      </c>
      <c r="B1637" s="59" t="s">
        <v>11034</v>
      </c>
      <c r="C1637" s="27" t="str">
        <f>VLOOKUP(B1637,'大货清单（不定期按GOMS更新）'!A:H,8,0)</f>
        <v>109-25400001</v>
      </c>
      <c r="D1637" s="27" t="str">
        <f>VLOOKUP(B1637,'大货清单（不定期按GOMS更新）'!A:C,3,0)</f>
        <v>CL2540-01</v>
      </c>
      <c r="E1637" s="27" t="str">
        <f>VLOOKUP(B1637,'大货清单（不定期按GOMS更新）'!A:H,4,0)</f>
        <v>IT,ES,FR,DE,PL,SE,NL,BE</v>
      </c>
      <c r="F1637" s="27" t="str">
        <f>VLOOKUP(B1637,'大货清单（不定期按GOMS更新）'!A:H,2,0)</f>
        <v>Floor One S7 Artist</v>
      </c>
      <c r="G1637" s="28">
        <f>VLOOKUP(B1637,'大货清单（不定期按GOMS更新）'!A:I,9,FALSE)</f>
        <v>6971745580963</v>
      </c>
      <c r="H1637" s="27" t="str">
        <f>VLOOKUP(B1637,'大货清单（不定期按GOMS更新）'!A:H,7,0)</f>
        <v>GREY</v>
      </c>
      <c r="I1637" s="27" t="str">
        <f>VLOOKUP(B1637,'大货清单（不定期按GOMS更新）'!A:F,6,FALSE)</f>
        <v>ACTIVE</v>
      </c>
      <c r="J1637" s="27" t="str">
        <f>VLOOKUP(B1637,'大货清单（不定期按GOMS更新）'!A:K,11,FALSE)</f>
        <v>9.9</v>
      </c>
      <c r="K1637" s="27" t="str">
        <f>VLOOKUP(B1637,'大货清单（不定期按GOMS更新）'!A:N,12,FALSE)</f>
        <v>720</v>
      </c>
      <c r="L1637" s="27" t="str">
        <f>VLOOKUP(B1637,'大货清单（不定期按GOMS更新）'!A:M,13,FALSE)</f>
        <v>324</v>
      </c>
      <c r="M1637" s="27" t="str">
        <f>VLOOKUP(B1637,'大货清单（不定期按GOMS更新）'!A:N,14,FALSE)</f>
        <v>286</v>
      </c>
      <c r="N1637" s="59" t="s">
        <v>8062</v>
      </c>
      <c r="O1637" s="27">
        <f>IFERROR(VLOOKUP(N1637,'散件迭代（不定期更新）'!C:J,8,FALSE),0)</f>
        <v>0</v>
      </c>
      <c r="P1637" s="27" t="str">
        <f>IFERROR(VLOOKUP(N1637,'散件（更新）'!B:H,3,FALSE),0)</f>
        <v/>
      </c>
      <c r="Q1637" s="27" t="str">
        <f>VLOOKUP(N1637,'散件（更新）'!B:H,2,FALSE)</f>
        <v>114-23761805</v>
      </c>
      <c r="R1637" s="27" t="str">
        <f>VLOOKUP(N1637,'散件（更新）'!B:H,7,FALSE)</f>
        <v>Motor</v>
      </c>
      <c r="S1637" s="27" t="str">
        <f>VLOOKUP(N1637,'散件（更新）'!B:E,4,FALSE)</f>
        <v>https://tineco-yxzt.oss-accelerate.aliyuncs.com/20241219/weixintupian_202411141109495_1734586641284.jpg</v>
      </c>
      <c r="T1637" s="27" t="s">
        <v>8759</v>
      </c>
      <c r="U1637" s="28" t="str">
        <f>VLOOKUP(N1637,'散件（更新）'!B:G,6,FALSE)</f>
        <v>主电机组件</v>
      </c>
      <c r="V1637" s="28">
        <f>VLOOKUP(N1637,'散件（更新）'!B:I,8,FALSE)</f>
        <v>6932485002443</v>
      </c>
    </row>
    <row r="1638" spans="1:22" ht="20.149999999999999" customHeight="1">
      <c r="A1638" s="57">
        <v>46169</v>
      </c>
      <c r="B1638" s="59" t="s">
        <v>11034</v>
      </c>
      <c r="C1638" s="27" t="str">
        <f>VLOOKUP(B1638,'大货清单（不定期按GOMS更新）'!A:H,8,0)</f>
        <v>109-25400001</v>
      </c>
      <c r="D1638" s="27" t="str">
        <f>VLOOKUP(B1638,'大货清单（不定期按GOMS更新）'!A:C,3,0)</f>
        <v>CL2540-01</v>
      </c>
      <c r="E1638" s="27" t="str">
        <f>VLOOKUP(B1638,'大货清单（不定期按GOMS更新）'!A:H,4,0)</f>
        <v>IT,ES,FR,DE,PL,SE,NL,BE</v>
      </c>
      <c r="F1638" s="27" t="str">
        <f>VLOOKUP(B1638,'大货清单（不定期按GOMS更新）'!A:H,2,0)</f>
        <v>Floor One S7 Artist</v>
      </c>
      <c r="G1638" s="28">
        <f>VLOOKUP(B1638,'大货清单（不定期按GOMS更新）'!A:I,9,FALSE)</f>
        <v>6971745580963</v>
      </c>
      <c r="H1638" s="27" t="str">
        <f>VLOOKUP(B1638,'大货清单（不定期按GOMS更新）'!A:H,7,0)</f>
        <v>GREY</v>
      </c>
      <c r="I1638" s="27" t="str">
        <f>VLOOKUP(B1638,'大货清单（不定期按GOMS更新）'!A:F,6,FALSE)</f>
        <v>ACTIVE</v>
      </c>
      <c r="J1638" s="27" t="str">
        <f>VLOOKUP(B1638,'大货清单（不定期按GOMS更新）'!A:K,11,FALSE)</f>
        <v>9.9</v>
      </c>
      <c r="K1638" s="27" t="str">
        <f>VLOOKUP(B1638,'大货清单（不定期按GOMS更新）'!A:N,12,FALSE)</f>
        <v>720</v>
      </c>
      <c r="L1638" s="27" t="str">
        <f>VLOOKUP(B1638,'大货清单（不定期按GOMS更新）'!A:M,13,FALSE)</f>
        <v>324</v>
      </c>
      <c r="M1638" s="27" t="str">
        <f>VLOOKUP(B1638,'大货清单（不定期按GOMS更新）'!A:N,14,FALSE)</f>
        <v>286</v>
      </c>
      <c r="N1638" s="59" t="s">
        <v>7972</v>
      </c>
      <c r="O1638" s="27">
        <f>IFERROR(VLOOKUP(N1638,'散件迭代（不定期更新）'!C:J,8,FALSE),0)</f>
        <v>0</v>
      </c>
      <c r="P1638" s="27" t="str">
        <f>IFERROR(VLOOKUP(N1638,'散件（更新）'!B:H,3,FALSE),0)</f>
        <v/>
      </c>
      <c r="Q1638" s="27" t="str">
        <f>VLOOKUP(N1638,'散件（更新）'!B:H,2,FALSE)</f>
        <v>114-23780402</v>
      </c>
      <c r="R1638" s="27" t="str">
        <f>VLOOKUP(N1638,'散件（更新）'!B:H,7,FALSE)</f>
        <v>Motor</v>
      </c>
      <c r="S1638" s="27" t="str">
        <f>VLOOKUP(N1638,'散件（更新）'!B:E,4,FALSE)</f>
        <v>https://tineco-yxzt.oss-accelerate.aliyuncs.com/20250121/MOTOR_1737446313179.png</v>
      </c>
      <c r="T1638" s="27" t="s">
        <v>8759</v>
      </c>
      <c r="U1638" s="28" t="str">
        <f>VLOOKUP(N1638,'散件（更新）'!B:G,6,FALSE)</f>
        <v>蠕动泵组件</v>
      </c>
      <c r="V1638" s="28">
        <f>VLOOKUP(N1638,'散件（更新）'!B:I,8,FALSE)</f>
        <v>6932485004089</v>
      </c>
    </row>
    <row r="1639" spans="1:22" ht="20.149999999999999" customHeight="1">
      <c r="A1639" s="57">
        <v>46169</v>
      </c>
      <c r="B1639" s="59" t="s">
        <v>11034</v>
      </c>
      <c r="C1639" s="27" t="str">
        <f>VLOOKUP(B1639,'大货清单（不定期按GOMS更新）'!A:H,8,0)</f>
        <v>109-25400001</v>
      </c>
      <c r="D1639" s="27" t="str">
        <f>VLOOKUP(B1639,'大货清单（不定期按GOMS更新）'!A:C,3,0)</f>
        <v>CL2540-01</v>
      </c>
      <c r="E1639" s="27" t="str">
        <f>VLOOKUP(B1639,'大货清单（不定期按GOMS更新）'!A:H,4,0)</f>
        <v>IT,ES,FR,DE,PL,SE,NL,BE</v>
      </c>
      <c r="F1639" s="27" t="str">
        <f>VLOOKUP(B1639,'大货清单（不定期按GOMS更新）'!A:H,2,0)</f>
        <v>Floor One S7 Artist</v>
      </c>
      <c r="G1639" s="28">
        <f>VLOOKUP(B1639,'大货清单（不定期按GOMS更新）'!A:I,9,FALSE)</f>
        <v>6971745580963</v>
      </c>
      <c r="H1639" s="27" t="str">
        <f>VLOOKUP(B1639,'大货清单（不定期按GOMS更新）'!A:H,7,0)</f>
        <v>GREY</v>
      </c>
      <c r="I1639" s="27" t="str">
        <f>VLOOKUP(B1639,'大货清单（不定期按GOMS更新）'!A:F,6,FALSE)</f>
        <v>ACTIVE</v>
      </c>
      <c r="J1639" s="27" t="str">
        <f>VLOOKUP(B1639,'大货清单（不定期按GOMS更新）'!A:K,11,FALSE)</f>
        <v>9.9</v>
      </c>
      <c r="K1639" s="27" t="str">
        <f>VLOOKUP(B1639,'大货清单（不定期按GOMS更新）'!A:N,12,FALSE)</f>
        <v>720</v>
      </c>
      <c r="L1639" s="27" t="str">
        <f>VLOOKUP(B1639,'大货清单（不定期按GOMS更新）'!A:M,13,FALSE)</f>
        <v>324</v>
      </c>
      <c r="M1639" s="27" t="str">
        <f>VLOOKUP(B1639,'大货清单（不定期按GOMS更新）'!A:N,14,FALSE)</f>
        <v>286</v>
      </c>
      <c r="N1639" s="59" t="s">
        <v>8108</v>
      </c>
      <c r="O1639" s="27">
        <f>IFERROR(VLOOKUP(N1639,'散件迭代（不定期更新）'!C:J,8,FALSE),0)</f>
        <v>0</v>
      </c>
      <c r="P1639" s="27" t="str">
        <f>IFERROR(VLOOKUP(N1639,'散件（更新）'!B:H,3,FALSE),0)</f>
        <v/>
      </c>
      <c r="Q1639" s="27" t="str">
        <f>VLOOKUP(N1639,'散件（更新）'!B:H,2,FALSE)</f>
        <v>114-23431321</v>
      </c>
      <c r="R1639" s="27" t="str">
        <f>VLOOKUP(N1639,'散件（更新）'!B:H,7,FALSE)</f>
        <v>Motor</v>
      </c>
      <c r="S1639" s="27" t="str">
        <f>VLOOKUP(N1639,'散件（更新）'!B:E,4,FALSE)</f>
        <v>https://tineco-yxzt.oss-accelerate.aliyuncs.com/20250116/21-dishuadianji_1736999028647.png</v>
      </c>
      <c r="T1639" s="27" t="s">
        <v>8759</v>
      </c>
      <c r="U1639" s="28" t="str">
        <f>VLOOKUP(N1639,'散件（更新）'!B:G,6,FALSE)</f>
        <v>地刷电机</v>
      </c>
      <c r="V1639" s="28">
        <f>VLOOKUP(N1639,'散件（更新）'!B:I,8,FALSE)</f>
        <v>6932485003440</v>
      </c>
    </row>
    <row r="1640" spans="1:22" ht="20.149999999999999" customHeight="1">
      <c r="A1640" s="57">
        <v>46169</v>
      </c>
      <c r="B1640" s="59" t="s">
        <v>11034</v>
      </c>
      <c r="C1640" s="27" t="str">
        <f>VLOOKUP(B1640,'大货清单（不定期按GOMS更新）'!A:H,8,0)</f>
        <v>109-25400001</v>
      </c>
      <c r="D1640" s="27" t="str">
        <f>VLOOKUP(B1640,'大货清单（不定期按GOMS更新）'!A:C,3,0)</f>
        <v>CL2540-01</v>
      </c>
      <c r="E1640" s="27" t="str">
        <f>VLOOKUP(B1640,'大货清单（不定期按GOMS更新）'!A:H,4,0)</f>
        <v>IT,ES,FR,DE,PL,SE,NL,BE</v>
      </c>
      <c r="F1640" s="27" t="str">
        <f>VLOOKUP(B1640,'大货清单（不定期按GOMS更新）'!A:H,2,0)</f>
        <v>Floor One S7 Artist</v>
      </c>
      <c r="G1640" s="28">
        <f>VLOOKUP(B1640,'大货清单（不定期按GOMS更新）'!A:I,9,FALSE)</f>
        <v>6971745580963</v>
      </c>
      <c r="H1640" s="27" t="str">
        <f>VLOOKUP(B1640,'大货清单（不定期按GOMS更新）'!A:H,7,0)</f>
        <v>GREY</v>
      </c>
      <c r="I1640" s="27" t="str">
        <f>VLOOKUP(B1640,'大货清单（不定期按GOMS更新）'!A:F,6,FALSE)</f>
        <v>ACTIVE</v>
      </c>
      <c r="J1640" s="27" t="str">
        <f>VLOOKUP(B1640,'大货清单（不定期按GOMS更新）'!A:K,11,FALSE)</f>
        <v>9.9</v>
      </c>
      <c r="K1640" s="27" t="str">
        <f>VLOOKUP(B1640,'大货清单（不定期按GOMS更新）'!A:N,12,FALSE)</f>
        <v>720</v>
      </c>
      <c r="L1640" s="27" t="str">
        <f>VLOOKUP(B1640,'大货清单（不定期按GOMS更新）'!A:M,13,FALSE)</f>
        <v>324</v>
      </c>
      <c r="M1640" s="27" t="str">
        <f>VLOOKUP(B1640,'大货清单（不定期按GOMS更新）'!A:N,14,FALSE)</f>
        <v>286</v>
      </c>
      <c r="N1640" s="59" t="s">
        <v>8225</v>
      </c>
      <c r="O1640" s="27">
        <f>IFERROR(VLOOKUP(N1640,'散件迭代（不定期更新）'!C:J,8,FALSE),0)</f>
        <v>0</v>
      </c>
      <c r="P1640" s="27" t="str">
        <f>IFERROR(VLOOKUP(N1640,'散件（更新）'!B:H,3,FALSE),0)</f>
        <v/>
      </c>
      <c r="Q1640" s="27" t="str">
        <f>VLOOKUP(N1640,'散件（更新）'!B:H,2,FALSE)</f>
        <v>114-23431323</v>
      </c>
      <c r="R1640" s="27" t="str">
        <f>VLOOKUP(N1640,'散件（更新）'!B:H,7,FALSE)</f>
        <v>Motor</v>
      </c>
      <c r="S1640" s="27">
        <f>VLOOKUP(N1640,'散件（更新）'!B:E,4,FALSE)</f>
        <v>0</v>
      </c>
      <c r="T1640" s="27" t="s">
        <v>8759</v>
      </c>
      <c r="U1640" s="28" t="str">
        <f>VLOOKUP(N1640,'散件（更新）'!B:G,6,FALSE)</f>
        <v>风机组件</v>
      </c>
      <c r="V1640" s="28">
        <f>VLOOKUP(N1640,'散件（更新）'!B:I,8,FALSE)</f>
        <v>6932485003464</v>
      </c>
    </row>
    <row r="1641" spans="1:22" ht="20.149999999999999" customHeight="1">
      <c r="A1641" s="57">
        <v>46169</v>
      </c>
      <c r="B1641" s="59" t="s">
        <v>11034</v>
      </c>
      <c r="C1641" s="27" t="str">
        <f>VLOOKUP(B1641,'大货清单（不定期按GOMS更新）'!A:H,8,0)</f>
        <v>109-25400001</v>
      </c>
      <c r="D1641" s="27" t="str">
        <f>VLOOKUP(B1641,'大货清单（不定期按GOMS更新）'!A:C,3,0)</f>
        <v>CL2540-01</v>
      </c>
      <c r="E1641" s="27" t="str">
        <f>VLOOKUP(B1641,'大货清单（不定期按GOMS更新）'!A:H,4,0)</f>
        <v>IT,ES,FR,DE,PL,SE,NL,BE</v>
      </c>
      <c r="F1641" s="27" t="str">
        <f>VLOOKUP(B1641,'大货清单（不定期按GOMS更新）'!A:H,2,0)</f>
        <v>Floor One S7 Artist</v>
      </c>
      <c r="G1641" s="28">
        <f>VLOOKUP(B1641,'大货清单（不定期按GOMS更新）'!A:I,9,FALSE)</f>
        <v>6971745580963</v>
      </c>
      <c r="H1641" s="27" t="str">
        <f>VLOOKUP(B1641,'大货清单（不定期按GOMS更新）'!A:H,7,0)</f>
        <v>GREY</v>
      </c>
      <c r="I1641" s="27" t="str">
        <f>VLOOKUP(B1641,'大货清单（不定期按GOMS更新）'!A:F,6,FALSE)</f>
        <v>ACTIVE</v>
      </c>
      <c r="J1641" s="27" t="str">
        <f>VLOOKUP(B1641,'大货清单（不定期按GOMS更新）'!A:K,11,FALSE)</f>
        <v>9.9</v>
      </c>
      <c r="K1641" s="27" t="str">
        <f>VLOOKUP(B1641,'大货清单（不定期按GOMS更新）'!A:N,12,FALSE)</f>
        <v>720</v>
      </c>
      <c r="L1641" s="27" t="str">
        <f>VLOOKUP(B1641,'大货清单（不定期按GOMS更新）'!A:M,13,FALSE)</f>
        <v>324</v>
      </c>
      <c r="M1641" s="27" t="str">
        <f>VLOOKUP(B1641,'大货清单（不定期按GOMS更新）'!A:N,14,FALSE)</f>
        <v>286</v>
      </c>
      <c r="N1641" s="59" t="s">
        <v>10230</v>
      </c>
      <c r="O1641" s="27">
        <f>IFERROR(VLOOKUP(N1641,'散件迭代（不定期更新）'!C:J,8,FALSE),0)</f>
        <v>0</v>
      </c>
      <c r="P1641" s="27">
        <f>IFERROR(VLOOKUP(N1641,'散件（更新）'!B:H,3,FALSE),0)</f>
        <v>0</v>
      </c>
      <c r="Q1641" s="27" t="str">
        <f>VLOOKUP(N1641,'散件（更新）'!B:H,2,FALSE)</f>
        <v>114-25400007</v>
      </c>
      <c r="R1641" s="27" t="str">
        <f>VLOOKUP(N1641,'散件（更新）'!B:H,7,FALSE)</f>
        <v>Boiler </v>
      </c>
      <c r="S1641" s="27" t="str">
        <f>VLOOKUP(N1641,'散件（更新）'!B:E,4,FALSE)</f>
        <v>https://tineco-yxzt.oss-accelerate.aliyuncs.com/20250722/faresi_1753154009740.png</v>
      </c>
      <c r="T1641" s="27" t="s">
        <v>8759</v>
      </c>
      <c r="U1641" s="28" t="str">
        <f>VLOOKUP(N1641,'散件（更新）'!B:G,6,FALSE)</f>
        <v>SP;CL2540-01;发热丝组件-欧版</v>
      </c>
      <c r="V1641" s="28">
        <f>VLOOKUP(N1641,'散件（更新）'!B:I,8,FALSE)</f>
        <v>6932485009770</v>
      </c>
    </row>
    <row r="1642" spans="1:22" ht="20.149999999999999" customHeight="1">
      <c r="A1642" s="57">
        <v>46169</v>
      </c>
      <c r="B1642" s="59" t="s">
        <v>11034</v>
      </c>
      <c r="C1642" s="27" t="str">
        <f>VLOOKUP(B1642,'大货清单（不定期按GOMS更新）'!A:H,8,0)</f>
        <v>109-25400001</v>
      </c>
      <c r="D1642" s="27" t="str">
        <f>VLOOKUP(B1642,'大货清单（不定期按GOMS更新）'!A:C,3,0)</f>
        <v>CL2540-01</v>
      </c>
      <c r="E1642" s="27" t="str">
        <f>VLOOKUP(B1642,'大货清单（不定期按GOMS更新）'!A:H,4,0)</f>
        <v>IT,ES,FR,DE,PL,SE,NL,BE</v>
      </c>
      <c r="F1642" s="27" t="str">
        <f>VLOOKUP(B1642,'大货清单（不定期按GOMS更新）'!A:H,2,0)</f>
        <v>Floor One S7 Artist</v>
      </c>
      <c r="G1642" s="28">
        <f>VLOOKUP(B1642,'大货清单（不定期按GOMS更新）'!A:I,9,FALSE)</f>
        <v>6971745580963</v>
      </c>
      <c r="H1642" s="27" t="str">
        <f>VLOOKUP(B1642,'大货清单（不定期按GOMS更新）'!A:H,7,0)</f>
        <v>GREY</v>
      </c>
      <c r="I1642" s="27" t="str">
        <f>VLOOKUP(B1642,'大货清单（不定期按GOMS更新）'!A:F,6,FALSE)</f>
        <v>ACTIVE</v>
      </c>
      <c r="J1642" s="27" t="str">
        <f>VLOOKUP(B1642,'大货清单（不定期按GOMS更新）'!A:K,11,FALSE)</f>
        <v>9.9</v>
      </c>
      <c r="K1642" s="27" t="str">
        <f>VLOOKUP(B1642,'大货清单（不定期按GOMS更新）'!A:N,12,FALSE)</f>
        <v>720</v>
      </c>
      <c r="L1642" s="27" t="str">
        <f>VLOOKUP(B1642,'大货清单（不定期按GOMS更新）'!A:M,13,FALSE)</f>
        <v>324</v>
      </c>
      <c r="M1642" s="27" t="str">
        <f>VLOOKUP(B1642,'大货清单（不定期按GOMS更新）'!A:N,14,FALSE)</f>
        <v>286</v>
      </c>
      <c r="N1642" s="59" t="s">
        <v>8047</v>
      </c>
      <c r="O1642" s="27">
        <f>IFERROR(VLOOKUP(N1642,'散件迭代（不定期更新）'!C:J,8,FALSE),0)</f>
        <v>0</v>
      </c>
      <c r="P1642" s="27" t="str">
        <f>IFERROR(VLOOKUP(N1642,'散件（更新）'!B:H,3,FALSE),0)</f>
        <v/>
      </c>
      <c r="Q1642" s="27" t="str">
        <f>VLOOKUP(N1642,'散件（更新）'!B:H,2,FALSE)</f>
        <v>114-23480612</v>
      </c>
      <c r="R1642" s="27" t="str">
        <f>VLOOKUP(N1642,'散件（更新）'!B:H,7,FALSE)</f>
        <v>Boiler </v>
      </c>
      <c r="S1642" s="27">
        <f>VLOOKUP(N1642,'散件（更新）'!B:E,4,FALSE)</f>
        <v>0</v>
      </c>
      <c r="T1642" s="27" t="s">
        <v>8759</v>
      </c>
      <c r="U1642" s="28" t="str">
        <f>VLOOKUP(N1642,'散件（更新）'!B:G,6,FALSE)</f>
        <v>发热丝组件</v>
      </c>
      <c r="V1642" s="28">
        <f>VLOOKUP(N1642,'散件（更新）'!B:I,8,FALSE)</f>
        <v>6932485003976</v>
      </c>
    </row>
    <row r="1643" spans="1:22" ht="20.149999999999999" customHeight="1">
      <c r="A1643" s="57">
        <v>46169</v>
      </c>
      <c r="B1643" s="59" t="s">
        <v>11034</v>
      </c>
      <c r="C1643" s="27" t="str">
        <f>VLOOKUP(B1643,'大货清单（不定期按GOMS更新）'!A:H,8,0)</f>
        <v>109-25400001</v>
      </c>
      <c r="D1643" s="27" t="str">
        <f>VLOOKUP(B1643,'大货清单（不定期按GOMS更新）'!A:C,3,0)</f>
        <v>CL2540-01</v>
      </c>
      <c r="E1643" s="27" t="str">
        <f>VLOOKUP(B1643,'大货清单（不定期按GOMS更新）'!A:H,4,0)</f>
        <v>IT,ES,FR,DE,PL,SE,NL,BE</v>
      </c>
      <c r="F1643" s="27" t="str">
        <f>VLOOKUP(B1643,'大货清单（不定期按GOMS更新）'!A:H,2,0)</f>
        <v>Floor One S7 Artist</v>
      </c>
      <c r="G1643" s="28">
        <f>VLOOKUP(B1643,'大货清单（不定期按GOMS更新）'!A:I,9,FALSE)</f>
        <v>6971745580963</v>
      </c>
      <c r="H1643" s="27" t="str">
        <f>VLOOKUP(B1643,'大货清单（不定期按GOMS更新）'!A:H,7,0)</f>
        <v>GREY</v>
      </c>
      <c r="I1643" s="27" t="str">
        <f>VLOOKUP(B1643,'大货清单（不定期按GOMS更新）'!A:F,6,FALSE)</f>
        <v>ACTIVE</v>
      </c>
      <c r="J1643" s="27" t="str">
        <f>VLOOKUP(B1643,'大货清单（不定期按GOMS更新）'!A:K,11,FALSE)</f>
        <v>9.9</v>
      </c>
      <c r="K1643" s="27" t="str">
        <f>VLOOKUP(B1643,'大货清单（不定期按GOMS更新）'!A:N,12,FALSE)</f>
        <v>720</v>
      </c>
      <c r="L1643" s="27" t="str">
        <f>VLOOKUP(B1643,'大货清单（不定期按GOMS更新）'!A:M,13,FALSE)</f>
        <v>324</v>
      </c>
      <c r="M1643" s="27" t="str">
        <f>VLOOKUP(B1643,'大货清单（不定期按GOMS更新）'!A:N,14,FALSE)</f>
        <v>286</v>
      </c>
      <c r="N1643" s="59" t="s">
        <v>8026</v>
      </c>
      <c r="O1643" s="27">
        <f>IFERROR(VLOOKUP(N1643,'散件迭代（不定期更新）'!C:J,8,FALSE),0)</f>
        <v>0</v>
      </c>
      <c r="P1643" s="27" t="str">
        <f>IFERROR(VLOOKUP(N1643,'散件（更新）'!B:H,3,FALSE),0)</f>
        <v/>
      </c>
      <c r="Q1643" s="27" t="str">
        <f>VLOOKUP(N1643,'散件（更新）'!B:H,2,FALSE)</f>
        <v>114-23431316</v>
      </c>
      <c r="R1643" s="27" t="str">
        <f>VLOOKUP(N1643,'散件（更新）'!B:H,7,FALSE)</f>
        <v>PCBA</v>
      </c>
      <c r="S1643" s="27">
        <f>VLOOKUP(N1643,'散件（更新）'!B:E,4,FALSE)</f>
        <v>0</v>
      </c>
      <c r="T1643" s="27" t="s">
        <v>8759</v>
      </c>
      <c r="U1643" s="28" t="str">
        <f>VLOOKUP(N1643,'散件（更新）'!B:G,6,FALSE)</f>
        <v>RGB灯板组件</v>
      </c>
      <c r="V1643" s="28">
        <f>VLOOKUP(N1643,'散件（更新）'!B:I,8,FALSE)</f>
        <v>6932485003396</v>
      </c>
    </row>
    <row r="1644" spans="1:22" ht="20.149999999999999" customHeight="1">
      <c r="A1644" s="57">
        <v>46169</v>
      </c>
      <c r="B1644" s="59" t="s">
        <v>11034</v>
      </c>
      <c r="C1644" s="27" t="str">
        <f>VLOOKUP(B1644,'大货清单（不定期按GOMS更新）'!A:H,8,0)</f>
        <v>109-25400001</v>
      </c>
      <c r="D1644" s="27" t="str">
        <f>VLOOKUP(B1644,'大货清单（不定期按GOMS更新）'!A:C,3,0)</f>
        <v>CL2540-01</v>
      </c>
      <c r="E1644" s="27" t="str">
        <f>VLOOKUP(B1644,'大货清单（不定期按GOMS更新）'!A:H,4,0)</f>
        <v>IT,ES,FR,DE,PL,SE,NL,BE</v>
      </c>
      <c r="F1644" s="27" t="str">
        <f>VLOOKUP(B1644,'大货清单（不定期按GOMS更新）'!A:H,2,0)</f>
        <v>Floor One S7 Artist</v>
      </c>
      <c r="G1644" s="28">
        <f>VLOOKUP(B1644,'大货清单（不定期按GOMS更新）'!A:I,9,FALSE)</f>
        <v>6971745580963</v>
      </c>
      <c r="H1644" s="27" t="str">
        <f>VLOOKUP(B1644,'大货清单（不定期按GOMS更新）'!A:H,7,0)</f>
        <v>GREY</v>
      </c>
      <c r="I1644" s="27" t="str">
        <f>VLOOKUP(B1644,'大货清单（不定期按GOMS更新）'!A:F,6,FALSE)</f>
        <v>ACTIVE</v>
      </c>
      <c r="J1644" s="27" t="str">
        <f>VLOOKUP(B1644,'大货清单（不定期按GOMS更新）'!A:K,11,FALSE)</f>
        <v>9.9</v>
      </c>
      <c r="K1644" s="27" t="str">
        <f>VLOOKUP(B1644,'大货清单（不定期按GOMS更新）'!A:N,12,FALSE)</f>
        <v>720</v>
      </c>
      <c r="L1644" s="27" t="str">
        <f>VLOOKUP(B1644,'大货清单（不定期按GOMS更新）'!A:M,13,FALSE)</f>
        <v>324</v>
      </c>
      <c r="M1644" s="27" t="str">
        <f>VLOOKUP(B1644,'大货清单（不定期按GOMS更新）'!A:N,14,FALSE)</f>
        <v>286</v>
      </c>
      <c r="N1644" s="59" t="s">
        <v>10085</v>
      </c>
      <c r="O1644" s="27">
        <f>IFERROR(VLOOKUP(N1644,'散件迭代（不定期更新）'!C:J,8,FALSE),0)</f>
        <v>0</v>
      </c>
      <c r="P1644" s="27">
        <f>IFERROR(VLOOKUP(N1644,'散件（更新）'!B:H,3,FALSE),0)</f>
        <v>0</v>
      </c>
      <c r="Q1644" s="27" t="str">
        <f>VLOOKUP(N1644,'散件（更新）'!B:H,2,FALSE)</f>
        <v>114-25400004</v>
      </c>
      <c r="R1644" s="27" t="str">
        <f>VLOOKUP(N1644,'散件（更新）'!B:H,7,FALSE)</f>
        <v>PCBA</v>
      </c>
      <c r="S1644" s="27">
        <f>VLOOKUP(N1644,'散件（更新）'!B:E,4,FALSE)</f>
        <v>0</v>
      </c>
      <c r="T1644" s="27" t="s">
        <v>19304</v>
      </c>
      <c r="U1644" s="28" t="str">
        <f>VLOOKUP(N1644,'散件（更新）'!B:G,6,FALSE)</f>
        <v>SP;CL2540-02;CL2540机身主控板组件</v>
      </c>
      <c r="V1644" s="28">
        <f>VLOOKUP(N1644,'散件（更新）'!B:I,8,FALSE)</f>
        <v>6932485009138</v>
      </c>
    </row>
    <row r="1645" spans="1:22" ht="20.149999999999999" customHeight="1">
      <c r="A1645" s="57">
        <v>46169</v>
      </c>
      <c r="B1645" s="59" t="s">
        <v>11034</v>
      </c>
      <c r="C1645" s="27" t="str">
        <f>VLOOKUP(B1645,'大货清单（不定期按GOMS更新）'!A:H,8,0)</f>
        <v>109-25400001</v>
      </c>
      <c r="D1645" s="27" t="str">
        <f>VLOOKUP(B1645,'大货清单（不定期按GOMS更新）'!A:C,3,0)</f>
        <v>CL2540-01</v>
      </c>
      <c r="E1645" s="27" t="str">
        <f>VLOOKUP(B1645,'大货清单（不定期按GOMS更新）'!A:H,4,0)</f>
        <v>IT,ES,FR,DE,PL,SE,NL,BE</v>
      </c>
      <c r="F1645" s="27" t="str">
        <f>VLOOKUP(B1645,'大货清单（不定期按GOMS更新）'!A:H,2,0)</f>
        <v>Floor One S7 Artist</v>
      </c>
      <c r="G1645" s="28">
        <f>VLOOKUP(B1645,'大货清单（不定期按GOMS更新）'!A:I,9,FALSE)</f>
        <v>6971745580963</v>
      </c>
      <c r="H1645" s="27" t="str">
        <f>VLOOKUP(B1645,'大货清单（不定期按GOMS更新）'!A:H,7,0)</f>
        <v>GREY</v>
      </c>
      <c r="I1645" s="27" t="str">
        <f>VLOOKUP(B1645,'大货清单（不定期按GOMS更新）'!A:F,6,FALSE)</f>
        <v>ACTIVE</v>
      </c>
      <c r="J1645" s="27" t="str">
        <f>VLOOKUP(B1645,'大货清单（不定期按GOMS更新）'!A:K,11,FALSE)</f>
        <v>9.9</v>
      </c>
      <c r="K1645" s="27" t="str">
        <f>VLOOKUP(B1645,'大货清单（不定期按GOMS更新）'!A:N,12,FALSE)</f>
        <v>720</v>
      </c>
      <c r="L1645" s="27" t="str">
        <f>VLOOKUP(B1645,'大货清单（不定期按GOMS更新）'!A:M,13,FALSE)</f>
        <v>324</v>
      </c>
      <c r="M1645" s="27" t="str">
        <f>VLOOKUP(B1645,'大货清单（不定期按GOMS更新）'!A:N,14,FALSE)</f>
        <v>286</v>
      </c>
      <c r="N1645" s="59" t="s">
        <v>7856</v>
      </c>
      <c r="O1645" s="27">
        <f>IFERROR(VLOOKUP(N1645,'散件迭代（不定期更新）'!C:J,8,FALSE),0)</f>
        <v>0</v>
      </c>
      <c r="P1645" s="27" t="str">
        <f>IFERROR(VLOOKUP(N1645,'散件（更新）'!B:H,3,FALSE),0)</f>
        <v/>
      </c>
      <c r="Q1645" s="27" t="str">
        <f>VLOOKUP(N1645,'散件（更新）'!B:H,2,FALSE)</f>
        <v>114-24260515</v>
      </c>
      <c r="R1645" s="27" t="str">
        <f>VLOOKUP(N1645,'散件（更新）'!B:H,7,FALSE)</f>
        <v>PCBA</v>
      </c>
      <c r="S1645" s="27">
        <f>VLOOKUP(N1645,'散件（更新）'!B:E,4,FALSE)</f>
        <v>0</v>
      </c>
      <c r="T1645" s="27" t="s">
        <v>8759</v>
      </c>
      <c r="U1645" s="28" t="str">
        <f>VLOOKUP(N1645,'散件（更新）'!B:G,6,FALSE)</f>
        <v>7节托盘电源板组件</v>
      </c>
      <c r="V1645" s="28">
        <f>VLOOKUP(N1645,'散件（更新）'!B:I,8,FALSE)</f>
        <v>6932485004423</v>
      </c>
    </row>
    <row r="1646" spans="1:22" ht="20.149999999999999" customHeight="1">
      <c r="A1646" s="57">
        <v>46169</v>
      </c>
      <c r="B1646" s="59" t="s">
        <v>11034</v>
      </c>
      <c r="C1646" s="27" t="str">
        <f>VLOOKUP(B1646,'大货清单（不定期按GOMS更新）'!A:H,8,0)</f>
        <v>109-25400001</v>
      </c>
      <c r="D1646" s="27" t="str">
        <f>VLOOKUP(B1646,'大货清单（不定期按GOMS更新）'!A:C,3,0)</f>
        <v>CL2540-01</v>
      </c>
      <c r="E1646" s="27" t="str">
        <f>VLOOKUP(B1646,'大货清单（不定期按GOMS更新）'!A:H,4,0)</f>
        <v>IT,ES,FR,DE,PL,SE,NL,BE</v>
      </c>
      <c r="F1646" s="27" t="str">
        <f>VLOOKUP(B1646,'大货清单（不定期按GOMS更新）'!A:H,2,0)</f>
        <v>Floor One S7 Artist</v>
      </c>
      <c r="G1646" s="28">
        <f>VLOOKUP(B1646,'大货清单（不定期按GOMS更新）'!A:I,9,FALSE)</f>
        <v>6971745580963</v>
      </c>
      <c r="H1646" s="27" t="str">
        <f>VLOOKUP(B1646,'大货清单（不定期按GOMS更新）'!A:H,7,0)</f>
        <v>GREY</v>
      </c>
      <c r="I1646" s="27" t="str">
        <f>VLOOKUP(B1646,'大货清单（不定期按GOMS更新）'!A:F,6,FALSE)</f>
        <v>ACTIVE</v>
      </c>
      <c r="J1646" s="27" t="str">
        <f>VLOOKUP(B1646,'大货清单（不定期按GOMS更新）'!A:K,11,FALSE)</f>
        <v>9.9</v>
      </c>
      <c r="K1646" s="27" t="str">
        <f>VLOOKUP(B1646,'大货清单（不定期按GOMS更新）'!A:N,12,FALSE)</f>
        <v>720</v>
      </c>
      <c r="L1646" s="27" t="str">
        <f>VLOOKUP(B1646,'大货清单（不定期按GOMS更新）'!A:M,13,FALSE)</f>
        <v>324</v>
      </c>
      <c r="M1646" s="27" t="str">
        <f>VLOOKUP(B1646,'大货清单（不定期按GOMS更新）'!A:N,14,FALSE)</f>
        <v>286</v>
      </c>
      <c r="N1646" s="59" t="s">
        <v>7811</v>
      </c>
      <c r="O1646" s="27">
        <f>IFERROR(VLOOKUP(N1646,'散件迭代（不定期更新）'!C:J,8,FALSE),0)</f>
        <v>0</v>
      </c>
      <c r="P1646" s="27" t="str">
        <f>IFERROR(VLOOKUP(N1646,'散件（更新）'!B:H,3,FALSE),0)</f>
        <v/>
      </c>
      <c r="Q1646" s="27" t="str">
        <f>VLOOKUP(N1646,'散件（更新）'!B:H,2,FALSE)</f>
        <v>114-23761812</v>
      </c>
      <c r="R1646" s="27" t="str">
        <f>VLOOKUP(N1646,'散件（更新）'!B:H,7,FALSE)</f>
        <v>Scraper</v>
      </c>
      <c r="S1646" s="27" t="str">
        <f>VLOOKUP(N1646,'散件（更新）'!B:E,4,FALSE)</f>
        <v>https://tineco-yxzt.oss-accelerate.aliyuncs.com/20241219/11_1734589750208.jpg</v>
      </c>
      <c r="T1646" s="27" t="s">
        <v>8759</v>
      </c>
      <c r="U1646" s="28" t="str">
        <f>VLOOKUP(N1646,'散件（更新）'!B:G,6,FALSE)</f>
        <v>刮条组件</v>
      </c>
      <c r="V1646" s="28">
        <f>VLOOKUP(N1646,'散件（更新）'!B:I,8,FALSE)</f>
        <v>6932485002528</v>
      </c>
    </row>
    <row r="1647" spans="1:22" ht="20.149999999999999" customHeight="1">
      <c r="A1647" s="57">
        <v>46169</v>
      </c>
      <c r="B1647" s="59" t="s">
        <v>11034</v>
      </c>
      <c r="C1647" s="27" t="str">
        <f>VLOOKUP(B1647,'大货清单（不定期按GOMS更新）'!A:H,8,0)</f>
        <v>109-25400001</v>
      </c>
      <c r="D1647" s="27" t="str">
        <f>VLOOKUP(B1647,'大货清单（不定期按GOMS更新）'!A:C,3,0)</f>
        <v>CL2540-01</v>
      </c>
      <c r="E1647" s="27" t="str">
        <f>VLOOKUP(B1647,'大货清单（不定期按GOMS更新）'!A:H,4,0)</f>
        <v>IT,ES,FR,DE,PL,SE,NL,BE</v>
      </c>
      <c r="F1647" s="27" t="str">
        <f>VLOOKUP(B1647,'大货清单（不定期按GOMS更新）'!A:H,2,0)</f>
        <v>Floor One S7 Artist</v>
      </c>
      <c r="G1647" s="28">
        <f>VLOOKUP(B1647,'大货清单（不定期按GOMS更新）'!A:I,9,FALSE)</f>
        <v>6971745580963</v>
      </c>
      <c r="H1647" s="27" t="str">
        <f>VLOOKUP(B1647,'大货清单（不定期按GOMS更新）'!A:H,7,0)</f>
        <v>GREY</v>
      </c>
      <c r="I1647" s="27" t="str">
        <f>VLOOKUP(B1647,'大货清单（不定期按GOMS更新）'!A:F,6,FALSE)</f>
        <v>ACTIVE</v>
      </c>
      <c r="J1647" s="27" t="str">
        <f>VLOOKUP(B1647,'大货清单（不定期按GOMS更新）'!A:K,11,FALSE)</f>
        <v>9.9</v>
      </c>
      <c r="K1647" s="27" t="str">
        <f>VLOOKUP(B1647,'大货清单（不定期按GOMS更新）'!A:N,12,FALSE)</f>
        <v>720</v>
      </c>
      <c r="L1647" s="27" t="str">
        <f>VLOOKUP(B1647,'大货清单（不定期按GOMS更新）'!A:M,13,FALSE)</f>
        <v>324</v>
      </c>
      <c r="M1647" s="27" t="str">
        <f>VLOOKUP(B1647,'大货清单（不定期按GOMS更新）'!A:N,14,FALSE)</f>
        <v>286</v>
      </c>
      <c r="N1647" s="59" t="s">
        <v>7776</v>
      </c>
      <c r="O1647" s="27">
        <f>IFERROR(VLOOKUP(N1647,'散件迭代（不定期更新）'!C:J,8,FALSE),0)</f>
        <v>0</v>
      </c>
      <c r="P1647" s="27" t="str">
        <f>IFERROR(VLOOKUP(N1647,'散件（更新）'!B:H,3,FALSE),0)</f>
        <v/>
      </c>
      <c r="Q1647" s="27" t="str">
        <f>VLOOKUP(N1647,'散件（更新）'!B:H,2,FALSE)</f>
        <v>114-23431604</v>
      </c>
      <c r="R1647" s="27" t="str">
        <f>VLOOKUP(N1647,'散件（更新）'!B:H,7,FALSE)</f>
        <v>Sensor</v>
      </c>
      <c r="S1647" s="27">
        <f>VLOOKUP(N1647,'散件（更新）'!B:E,4,FALSE)</f>
        <v>0</v>
      </c>
      <c r="T1647" s="27" t="s">
        <v>8759</v>
      </c>
      <c r="U1647" s="28" t="str">
        <f>VLOOKUP(N1647,'散件（更新）'!B:G,6,FALSE)</f>
        <v>SP;CL2343P-01;红外脏污传感器组件</v>
      </c>
      <c r="V1647" s="28">
        <f>VLOOKUP(N1647,'散件（更新）'!B:I,8,FALSE)</f>
        <v>6932485006281</v>
      </c>
    </row>
    <row r="1648" spans="1:22" ht="20.149999999999999" customHeight="1">
      <c r="A1648" s="57">
        <v>46169</v>
      </c>
      <c r="B1648" s="59" t="s">
        <v>11034</v>
      </c>
      <c r="C1648" s="27" t="str">
        <f>VLOOKUP(B1648,'大货清单（不定期按GOMS更新）'!A:H,8,0)</f>
        <v>109-25400001</v>
      </c>
      <c r="D1648" s="27" t="str">
        <f>VLOOKUP(B1648,'大货清单（不定期按GOMS更新）'!A:C,3,0)</f>
        <v>CL2540-01</v>
      </c>
      <c r="E1648" s="27" t="str">
        <f>VLOOKUP(B1648,'大货清单（不定期按GOMS更新）'!A:H,4,0)</f>
        <v>IT,ES,FR,DE,PL,SE,NL,BE</v>
      </c>
      <c r="F1648" s="27" t="str">
        <f>VLOOKUP(B1648,'大货清单（不定期按GOMS更新）'!A:H,2,0)</f>
        <v>Floor One S7 Artist</v>
      </c>
      <c r="G1648" s="28">
        <f>VLOOKUP(B1648,'大货清单（不定期按GOMS更新）'!A:I,9,FALSE)</f>
        <v>6971745580963</v>
      </c>
      <c r="H1648" s="27" t="str">
        <f>VLOOKUP(B1648,'大货清单（不定期按GOMS更新）'!A:H,7,0)</f>
        <v>GREY</v>
      </c>
      <c r="I1648" s="27" t="str">
        <f>VLOOKUP(B1648,'大货清单（不定期按GOMS更新）'!A:F,6,FALSE)</f>
        <v>ACTIVE</v>
      </c>
      <c r="J1648" s="27" t="str">
        <f>VLOOKUP(B1648,'大货清单（不定期按GOMS更新）'!A:K,11,FALSE)</f>
        <v>9.9</v>
      </c>
      <c r="K1648" s="27" t="str">
        <f>VLOOKUP(B1648,'大货清单（不定期按GOMS更新）'!A:N,12,FALSE)</f>
        <v>720</v>
      </c>
      <c r="L1648" s="27" t="str">
        <f>VLOOKUP(B1648,'大货清单（不定期按GOMS更新）'!A:M,13,FALSE)</f>
        <v>324</v>
      </c>
      <c r="M1648" s="27" t="str">
        <f>VLOOKUP(B1648,'大货清单（不定期按GOMS更新）'!A:N,14,FALSE)</f>
        <v>286</v>
      </c>
      <c r="N1648" s="59" t="s">
        <v>4712</v>
      </c>
      <c r="O1648" s="27">
        <f>IFERROR(VLOOKUP(N1648,'散件迭代（不定期更新）'!C:J,8,FALSE),0)</f>
        <v>0</v>
      </c>
      <c r="P1648" s="27">
        <f>IFERROR(VLOOKUP(N1648,'散件（更新）'!B:H,3,FALSE),0)</f>
        <v>0</v>
      </c>
      <c r="Q1648" s="27" t="str">
        <f>VLOOKUP(N1648,'散件（更新）'!B:H,2,FALSE)</f>
        <v>114-23280221</v>
      </c>
      <c r="R1648" s="27" t="str">
        <f>VLOOKUP(N1648,'散件（更新）'!B:H,7,FALSE)</f>
        <v>Repair Wheel</v>
      </c>
      <c r="S1648" s="27" t="str">
        <f>VLOOKUP(N1648,'散件（更新）'!B:E,4,FALSE)</f>
        <v>https://tineco-yxzt.oss-accelerate.aliyuncs.com/20240306/daxiaolun_1709693230648.GIF</v>
      </c>
      <c r="T1648" s="27" t="s">
        <v>8759</v>
      </c>
      <c r="U1648" s="28" t="str">
        <f>VLOOKUP(N1648,'散件（更新）'!B:G,6,FALSE)</f>
        <v>大轮和小轮组件</v>
      </c>
      <c r="V1648" s="28">
        <f>VLOOKUP(N1648,'散件（更新）'!B:I,8,FALSE)</f>
        <v>6974950107314</v>
      </c>
    </row>
    <row r="1649" spans="1:22" ht="20.149999999999999" customHeight="1">
      <c r="A1649" s="57">
        <v>46169</v>
      </c>
      <c r="B1649" s="59" t="s">
        <v>11034</v>
      </c>
      <c r="C1649" s="27" t="str">
        <f>VLOOKUP(B1649,'大货清单（不定期按GOMS更新）'!A:H,8,0)</f>
        <v>109-25400001</v>
      </c>
      <c r="D1649" s="27" t="str">
        <f>VLOOKUP(B1649,'大货清单（不定期按GOMS更新）'!A:C,3,0)</f>
        <v>CL2540-01</v>
      </c>
      <c r="E1649" s="27" t="str">
        <f>VLOOKUP(B1649,'大货清单（不定期按GOMS更新）'!A:H,4,0)</f>
        <v>IT,ES,FR,DE,PL,SE,NL,BE</v>
      </c>
      <c r="F1649" s="27" t="str">
        <f>VLOOKUP(B1649,'大货清单（不定期按GOMS更新）'!A:H,2,0)</f>
        <v>Floor One S7 Artist</v>
      </c>
      <c r="G1649" s="28">
        <f>VLOOKUP(B1649,'大货清单（不定期按GOMS更新）'!A:I,9,FALSE)</f>
        <v>6971745580963</v>
      </c>
      <c r="H1649" s="27" t="str">
        <f>VLOOKUP(B1649,'大货清单（不定期按GOMS更新）'!A:H,7,0)</f>
        <v>GREY</v>
      </c>
      <c r="I1649" s="27" t="str">
        <f>VLOOKUP(B1649,'大货清单（不定期按GOMS更新）'!A:F,6,FALSE)</f>
        <v>ACTIVE</v>
      </c>
      <c r="J1649" s="27" t="str">
        <f>VLOOKUP(B1649,'大货清单（不定期按GOMS更新）'!A:K,11,FALSE)</f>
        <v>9.9</v>
      </c>
      <c r="K1649" s="27" t="str">
        <f>VLOOKUP(B1649,'大货清单（不定期按GOMS更新）'!A:N,12,FALSE)</f>
        <v>720</v>
      </c>
      <c r="L1649" s="27" t="str">
        <f>VLOOKUP(B1649,'大货清单（不定期按GOMS更新）'!A:M,13,FALSE)</f>
        <v>324</v>
      </c>
      <c r="M1649" s="27" t="str">
        <f>VLOOKUP(B1649,'大货清单（不定期按GOMS更新）'!A:N,14,FALSE)</f>
        <v>286</v>
      </c>
      <c r="N1649" s="59" t="s">
        <v>10026</v>
      </c>
      <c r="O1649" s="27">
        <f>IFERROR(VLOOKUP(N1649,'散件迭代（不定期更新）'!C:J,8,FALSE),0)</f>
        <v>0</v>
      </c>
      <c r="P1649" s="27">
        <f>IFERROR(VLOOKUP(N1649,'散件（更新）'!B:H,3,FALSE),0)</f>
        <v>0</v>
      </c>
      <c r="Q1649" s="27" t="str">
        <f>VLOOKUP(N1649,'散件（更新）'!B:H,2,FALSE)</f>
        <v>114-25400005</v>
      </c>
      <c r="R1649" s="27" t="str">
        <f>VLOOKUP(N1649,'散件（更新）'!B:H,7,FALSE)</f>
        <v>Handle</v>
      </c>
      <c r="S1649" s="27" t="str">
        <f>VLOOKUP(N1649,'散件（更新）'!B:E,4,FALSE)</f>
        <v>https://tineco-yxzt.oss-accelerate.aliyuncs.com/20250707/weixinjietu_20250707182209_1751884905578.png</v>
      </c>
      <c r="T1649" s="27" t="s">
        <v>8759</v>
      </c>
      <c r="U1649" s="28" t="str">
        <f>VLOOKUP(N1649,'散件（更新）'!B:G,6,FALSE)</f>
        <v>SP;CL2540-02;手柄组件</v>
      </c>
      <c r="V1649" s="28">
        <f>VLOOKUP(N1649,'散件（更新）'!B:I,8,FALSE)</f>
        <v>6932485009145</v>
      </c>
    </row>
    <row r="1650" spans="1:22" ht="20.149999999999999" customHeight="1">
      <c r="A1650" s="57">
        <v>46169</v>
      </c>
      <c r="B1650" s="59" t="s">
        <v>11034</v>
      </c>
      <c r="C1650" s="27" t="str">
        <f>VLOOKUP(B1650,'大货清单（不定期按GOMS更新）'!A:H,8,0)</f>
        <v>109-25400001</v>
      </c>
      <c r="D1650" s="27" t="str">
        <f>VLOOKUP(B1650,'大货清单（不定期按GOMS更新）'!A:C,3,0)</f>
        <v>CL2540-01</v>
      </c>
      <c r="E1650" s="27" t="str">
        <f>VLOOKUP(B1650,'大货清单（不定期按GOMS更新）'!A:H,4,0)</f>
        <v>IT,ES,FR,DE,PL,SE,NL,BE</v>
      </c>
      <c r="F1650" s="27" t="str">
        <f>VLOOKUP(B1650,'大货清单（不定期按GOMS更新）'!A:H,2,0)</f>
        <v>Floor One S7 Artist</v>
      </c>
      <c r="G1650" s="28">
        <f>VLOOKUP(B1650,'大货清单（不定期按GOMS更新）'!A:I,9,FALSE)</f>
        <v>6971745580963</v>
      </c>
      <c r="H1650" s="27" t="str">
        <f>VLOOKUP(B1650,'大货清单（不定期按GOMS更新）'!A:H,7,0)</f>
        <v>GREY</v>
      </c>
      <c r="I1650" s="27" t="str">
        <f>VLOOKUP(B1650,'大货清单（不定期按GOMS更新）'!A:F,6,FALSE)</f>
        <v>ACTIVE</v>
      </c>
      <c r="J1650" s="27" t="str">
        <f>VLOOKUP(B1650,'大货清单（不定期按GOMS更新）'!A:K,11,FALSE)</f>
        <v>9.9</v>
      </c>
      <c r="K1650" s="27" t="str">
        <f>VLOOKUP(B1650,'大货清单（不定期按GOMS更新）'!A:N,12,FALSE)</f>
        <v>720</v>
      </c>
      <c r="L1650" s="27" t="str">
        <f>VLOOKUP(B1650,'大货清单（不定期按GOMS更新）'!A:M,13,FALSE)</f>
        <v>324</v>
      </c>
      <c r="M1650" s="27" t="str">
        <f>VLOOKUP(B1650,'大货清单（不定期按GOMS更新）'!A:N,14,FALSE)</f>
        <v>286</v>
      </c>
      <c r="N1650" s="59" t="s">
        <v>7821</v>
      </c>
      <c r="O1650" s="27">
        <f>IFERROR(VLOOKUP(N1650,'散件迭代（不定期更新）'!C:J,8,FALSE),0)</f>
        <v>0</v>
      </c>
      <c r="P1650" s="27" t="str">
        <f>IFERROR(VLOOKUP(N1650,'散件（更新）'!B:H,3,FALSE),0)</f>
        <v/>
      </c>
      <c r="Q1650" s="27" t="str">
        <f>VLOOKUP(N1650,'散件（更新）'!B:H,2,FALSE)</f>
        <v>114-23761800</v>
      </c>
      <c r="R1650" s="27" t="str">
        <f>VLOOKUP(N1650,'散件（更新）'!B:H,7,FALSE)</f>
        <v>Clean Water Tank</v>
      </c>
      <c r="S1650" s="27" t="str">
        <f>VLOOKUP(N1650,'散件（更新）'!B:E,4,FALSE)</f>
        <v>https://tineco-yxzt.oss-accelerate.aliyuncs.com/20241219/weixintupian_202411141109491_1734578094685.jpg</v>
      </c>
      <c r="T1650" s="27" t="s">
        <v>8759</v>
      </c>
      <c r="U1650" s="28" t="str">
        <f>VLOOKUP(N1650,'散件（更新）'!B:G,6,FALSE)</f>
        <v>清水箱组件</v>
      </c>
      <c r="V1650" s="28">
        <f>VLOOKUP(N1650,'散件（更新）'!B:I,8,FALSE)</f>
        <v>6932485002399</v>
      </c>
    </row>
    <row r="1651" spans="1:22" ht="20.149999999999999" customHeight="1">
      <c r="A1651" s="57">
        <v>46169</v>
      </c>
      <c r="B1651" s="59" t="s">
        <v>11034</v>
      </c>
      <c r="C1651" s="27" t="str">
        <f>VLOOKUP(B1651,'大货清单（不定期按GOMS更新）'!A:H,8,0)</f>
        <v>109-25400001</v>
      </c>
      <c r="D1651" s="27" t="str">
        <f>VLOOKUP(B1651,'大货清单（不定期按GOMS更新）'!A:C,3,0)</f>
        <v>CL2540-01</v>
      </c>
      <c r="E1651" s="27" t="str">
        <f>VLOOKUP(B1651,'大货清单（不定期按GOMS更新）'!A:H,4,0)</f>
        <v>IT,ES,FR,DE,PL,SE,NL,BE</v>
      </c>
      <c r="F1651" s="27" t="str">
        <f>VLOOKUP(B1651,'大货清单（不定期按GOMS更新）'!A:H,2,0)</f>
        <v>Floor One S7 Artist</v>
      </c>
      <c r="G1651" s="28">
        <f>VLOOKUP(B1651,'大货清单（不定期按GOMS更新）'!A:I,9,FALSE)</f>
        <v>6971745580963</v>
      </c>
      <c r="H1651" s="27" t="str">
        <f>VLOOKUP(B1651,'大货清单（不定期按GOMS更新）'!A:H,7,0)</f>
        <v>GREY</v>
      </c>
      <c r="I1651" s="27" t="str">
        <f>VLOOKUP(B1651,'大货清单（不定期按GOMS更新）'!A:F,6,FALSE)</f>
        <v>ACTIVE</v>
      </c>
      <c r="J1651" s="27" t="str">
        <f>VLOOKUP(B1651,'大货清单（不定期按GOMS更新）'!A:K,11,FALSE)</f>
        <v>9.9</v>
      </c>
      <c r="K1651" s="27" t="str">
        <f>VLOOKUP(B1651,'大货清单（不定期按GOMS更新）'!A:N,12,FALSE)</f>
        <v>720</v>
      </c>
      <c r="L1651" s="27" t="str">
        <f>VLOOKUP(B1651,'大货清单（不定期按GOMS更新）'!A:M,13,FALSE)</f>
        <v>324</v>
      </c>
      <c r="M1651" s="27" t="str">
        <f>VLOOKUP(B1651,'大货清单（不定期按GOMS更新）'!A:N,14,FALSE)</f>
        <v>286</v>
      </c>
      <c r="N1651" s="59" t="s">
        <v>8186</v>
      </c>
      <c r="O1651" s="27">
        <f>IFERROR(VLOOKUP(N1651,'散件迭代（不定期更新）'!C:J,8,FALSE),0)</f>
        <v>0</v>
      </c>
      <c r="P1651" s="27" t="str">
        <f>IFERROR(VLOOKUP(N1651,'散件（更新）'!B:H,3,FALSE),0)</f>
        <v/>
      </c>
      <c r="Q1651" s="27" t="str">
        <f>VLOOKUP(N1651,'散件（更新）'!B:H,2,FALSE)</f>
        <v>114-23431302</v>
      </c>
      <c r="R1651" s="27" t="str">
        <f>VLOOKUP(N1651,'散件（更新）'!B:H,7,FALSE)</f>
        <v>Dirt Water Tank</v>
      </c>
      <c r="S1651" s="27" t="str">
        <f>VLOOKUP(N1651,'散件（更新）'!B:E,4,FALSE)</f>
        <v>https://tineco-yxzt.oss-accelerate.aliyuncs.com/20250115/02-DWT_1736931792041.png</v>
      </c>
      <c r="T1651" s="27" t="s">
        <v>19301</v>
      </c>
      <c r="U1651" s="28" t="str">
        <f>VLOOKUP(N1651,'散件（更新）'!B:G,6,FALSE)</f>
        <v>回收桶组件</v>
      </c>
      <c r="V1651" s="28">
        <f>VLOOKUP(N1651,'散件（更新）'!B:I,8,FALSE)</f>
        <v>6932485003259</v>
      </c>
    </row>
    <row r="1652" spans="1:22" ht="20.149999999999999" customHeight="1">
      <c r="A1652" s="57">
        <v>46169</v>
      </c>
      <c r="B1652" s="59" t="s">
        <v>4454</v>
      </c>
      <c r="C1652" s="27" t="str">
        <f>VLOOKUP(B1652,'大货清单（不定期按GOMS更新）'!A:H,8,0)</f>
        <v>109-23710101</v>
      </c>
      <c r="D1652" s="27" t="str">
        <f>VLOOKUP(B1652,'大货清单（不定期按GOMS更新）'!A:C,3,0)</f>
        <v>CL2371A-01</v>
      </c>
      <c r="E1652" s="27" t="str">
        <f>VLOOKUP(B1652,'大货清单（不定期按GOMS更新）'!A:H,4,0)</f>
        <v>ES,IT,FR,DE,BE,NL,PL,SE,ZA,CL,MX,PE</v>
      </c>
      <c r="F1652" s="27" t="str">
        <f>VLOOKUP(B1652,'大货清单（不定期按GOMS更新）'!A:H,2,0)</f>
        <v>Floor One S5</v>
      </c>
      <c r="G1652" s="28">
        <f>VLOOKUP(B1652,'大货清单（不定期按GOMS更新）'!A:I,9,FALSE)</f>
        <v>6974950105259</v>
      </c>
      <c r="H1652" s="27" t="str">
        <f>VLOOKUP(B1652,'大货清单（不定期按GOMS更新）'!A:H,7,0)</f>
        <v>Black</v>
      </c>
      <c r="I1652" s="27" t="str">
        <f>VLOOKUP(B1652,'大货清单（不定期按GOMS更新）'!A:F,6,FALSE)</f>
        <v>ACTIVE</v>
      </c>
      <c r="J1652" s="27" t="str">
        <f>VLOOKUP(B1652,'大货清单（不定期按GOMS更新）'!A:K,11,FALSE)</f>
        <v>9</v>
      </c>
      <c r="K1652" s="27" t="str">
        <f>VLOOKUP(B1652,'大货清单（不定期按GOMS更新）'!A:N,12,FALSE)</f>
        <v>676</v>
      </c>
      <c r="L1652" s="27" t="str">
        <f>VLOOKUP(B1652,'大货清单（不定期按GOMS更新）'!A:M,13,FALSE)</f>
        <v>334</v>
      </c>
      <c r="M1652" s="27" t="str">
        <f>VLOOKUP(B1652,'大货清单（不定期按GOMS更新）'!A:N,14,FALSE)</f>
        <v>310</v>
      </c>
      <c r="N1652" s="59" t="s">
        <v>4732</v>
      </c>
      <c r="O1652" s="27">
        <f>IFERROR(VLOOKUP(N1652,'散件迭代（不定期更新）'!C:J,8,FALSE),0)</f>
        <v>0</v>
      </c>
      <c r="P1652" s="27" t="str">
        <f>IFERROR(VLOOKUP(N1652,'散件（更新）'!B:H,3,FALSE),0)</f>
        <v>/</v>
      </c>
      <c r="Q1652" s="27" t="str">
        <f>VLOOKUP(N1652,'散件（更新）'!B:H,2,FALSE)</f>
        <v>114-23710107</v>
      </c>
      <c r="R1652" s="27" t="str">
        <f>VLOOKUP(N1652,'散件（更新）'!B:H,7,FALSE)</f>
        <v>plastic part</v>
      </c>
      <c r="S1652" s="27">
        <f>VLOOKUP(N1652,'散件（更新）'!B:E,4,FALSE)</f>
        <v>0</v>
      </c>
      <c r="T1652" s="27" t="s">
        <v>8759</v>
      </c>
      <c r="U1652" s="28" t="str">
        <f>VLOOKUP(N1652,'散件（更新）'!B:G,6,FALSE)</f>
        <v>回收桶上盖组件</v>
      </c>
      <c r="V1652" s="28">
        <f>VLOOKUP(N1652,'散件（更新）'!B:I,8,FALSE)</f>
        <v>6974950109110</v>
      </c>
    </row>
    <row r="1653" spans="1:22" ht="20.149999999999999" customHeight="1">
      <c r="A1653" s="57">
        <v>46169</v>
      </c>
      <c r="B1653" s="59" t="s">
        <v>11057</v>
      </c>
      <c r="C1653" s="27" t="str">
        <f>VLOOKUP(B1653,'大货清单（不定期按GOMS更新）'!A:H,8,0)</f>
        <v>109-25330001</v>
      </c>
      <c r="D1653" s="27" t="str">
        <f>VLOOKUP(B1653,'大货清单（不定期按GOMS更新）'!A:C,3,0)</f>
        <v>CL2533-01</v>
      </c>
      <c r="E1653" s="27" t="str">
        <f>VLOOKUP(B1653,'大货清单（不定期按GOMS更新）'!A:H,4,0)</f>
        <v>IT,ES,FR,DE,PL,SE,NL,BE</v>
      </c>
      <c r="F1653" s="27" t="str">
        <f>VLOOKUP(B1653,'大货清单（不定期按GOMS更新）'!A:H,2,0)</f>
        <v>Floor one S7 stretch steam</v>
      </c>
      <c r="G1653" s="28">
        <f>VLOOKUP(B1653,'大货清单（不定期按GOMS更新）'!A:I,9,FALSE)</f>
        <v>6932485009862</v>
      </c>
      <c r="H1653" s="27" t="str">
        <f>VLOOKUP(B1653,'大货清单（不定期按GOMS更新）'!A:H,7,0)</f>
        <v>黑色</v>
      </c>
      <c r="I1653" s="27" t="str">
        <f>VLOOKUP(B1653,'大货清单（不定期按GOMS更新）'!A:F,6,FALSE)</f>
        <v>ACTIVE</v>
      </c>
      <c r="J1653" s="27" t="str">
        <f>VLOOKUP(B1653,'大货清单（不定期按GOMS更新）'!A:K,11,FALSE)</f>
        <v>10.2</v>
      </c>
      <c r="K1653" s="27" t="str">
        <f>VLOOKUP(B1653,'大货清单（不定期按GOMS更新）'!A:N,12,FALSE)</f>
        <v>734</v>
      </c>
      <c r="L1653" s="27" t="str">
        <f>VLOOKUP(B1653,'大货清单（不定期按GOMS更新）'!A:M,13,FALSE)</f>
        <v>324</v>
      </c>
      <c r="M1653" s="27" t="str">
        <f>VLOOKUP(B1653,'大货清单（不定期按GOMS更新）'!A:N,14,FALSE)</f>
        <v>288</v>
      </c>
      <c r="N1653" s="59" t="s">
        <v>8082</v>
      </c>
      <c r="O1653" s="27">
        <f>IFERROR(VLOOKUP(N1653,'散件迭代（不定期更新）'!C:J,8,FALSE),0)</f>
        <v>0</v>
      </c>
      <c r="P1653" s="27" t="str">
        <f>IFERROR(VLOOKUP(N1653,'散件（更新）'!B:H,3,FALSE),0)</f>
        <v/>
      </c>
      <c r="Q1653" s="27" t="str">
        <f>VLOOKUP(N1653,'散件（更新）'!B:H,2,FALSE)</f>
        <v>114-23761801</v>
      </c>
      <c r="R1653" s="27" t="str">
        <f>VLOOKUP(N1653,'散件（更新）'!B:H,7,FALSE)</f>
        <v>Brush Roller</v>
      </c>
      <c r="S1653" s="27" t="str">
        <f>VLOOKUP(N1653,'散件（更新）'!B:E,4,FALSE)</f>
        <v>https://tineco-yxzt.oss-accelerate.aliyuncs.com/20241219/weixintupian_20241114110949_1734578233397.jpg</v>
      </c>
      <c r="T1653" s="27" t="s">
        <v>7222</v>
      </c>
      <c r="U1653" s="28" t="str">
        <f>VLOOKUP(N1653,'散件（更新）'!B:G,6,FALSE)</f>
        <v>耐热滚刷组件</v>
      </c>
      <c r="V1653" s="28">
        <f>VLOOKUP(N1653,'散件（更新）'!B:I,8,FALSE)</f>
        <v>6932485002405</v>
      </c>
    </row>
    <row r="1654" spans="1:22" ht="20.149999999999999" customHeight="1">
      <c r="A1654" s="57">
        <v>46169</v>
      </c>
      <c r="B1654" s="59" t="s">
        <v>11057</v>
      </c>
      <c r="C1654" s="27" t="str">
        <f>VLOOKUP(B1654,'大货清单（不定期按GOMS更新）'!A:H,8,0)</f>
        <v>109-25330001</v>
      </c>
      <c r="D1654" s="27" t="str">
        <f>VLOOKUP(B1654,'大货清单（不定期按GOMS更新）'!A:C,3,0)</f>
        <v>CL2533-01</v>
      </c>
      <c r="E1654" s="27" t="str">
        <f>VLOOKUP(B1654,'大货清单（不定期按GOMS更新）'!A:H,4,0)</f>
        <v>IT,ES,FR,DE,PL,SE,NL,BE</v>
      </c>
      <c r="F1654" s="27" t="str">
        <f>VLOOKUP(B1654,'大货清单（不定期按GOMS更新）'!A:H,2,0)</f>
        <v>Floor one S7 stretch steam</v>
      </c>
      <c r="G1654" s="28">
        <f>VLOOKUP(B1654,'大货清单（不定期按GOMS更新）'!A:I,9,FALSE)</f>
        <v>6932485009862</v>
      </c>
      <c r="H1654" s="27" t="str">
        <f>VLOOKUP(B1654,'大货清单（不定期按GOMS更新）'!A:H,7,0)</f>
        <v>黑色</v>
      </c>
      <c r="I1654" s="27" t="str">
        <f>VLOOKUP(B1654,'大货清单（不定期按GOMS更新）'!A:F,6,FALSE)</f>
        <v>ACTIVE</v>
      </c>
      <c r="J1654" s="27" t="str">
        <f>VLOOKUP(B1654,'大货清单（不定期按GOMS更新）'!A:K,11,FALSE)</f>
        <v>10.2</v>
      </c>
      <c r="K1654" s="27" t="str">
        <f>VLOOKUP(B1654,'大货清单（不定期按GOMS更新）'!A:N,12,FALSE)</f>
        <v>734</v>
      </c>
      <c r="L1654" s="27" t="str">
        <f>VLOOKUP(B1654,'大货清单（不定期按GOMS更新）'!A:M,13,FALSE)</f>
        <v>324</v>
      </c>
      <c r="M1654" s="27" t="str">
        <f>VLOOKUP(B1654,'大货清单（不定期按GOMS更新）'!A:N,14,FALSE)</f>
        <v>288</v>
      </c>
      <c r="N1654" s="59" t="s">
        <v>7530</v>
      </c>
      <c r="O1654" s="27" t="str">
        <f>IFERROR(VLOOKUP(N1654,'散件迭代（不定期更新）'!C:J,8,FALSE),0)</f>
        <v>A64</v>
      </c>
      <c r="P1654" s="27">
        <f>IFERROR(VLOOKUP(N1654,'散件（更新）'!B:H,3,FALSE),0)</f>
        <v>0</v>
      </c>
      <c r="Q1654" s="27" t="str">
        <f>VLOOKUP(N1654,'散件（更新）'!B:H,2,FALSE)</f>
        <v>114-23280222</v>
      </c>
      <c r="R1654" s="27" t="str">
        <f>VLOOKUP(N1654,'散件（更新）'!B:H,7,FALSE)</f>
        <v>HEPA Assy</v>
      </c>
      <c r="S1654" s="27" t="str">
        <f>VLOOKUP(N1654,'散件（更新）'!B:E,4,FALSE)</f>
        <v>https://tineco-yxzt.oss-accelerate.aliyuncs.com/20240822/HEPA_1724286749680.jpg</v>
      </c>
      <c r="T1654" s="27" t="s">
        <v>7222</v>
      </c>
      <c r="U1654" s="28" t="str">
        <f>VLOOKUP(N1654,'散件（更新）'!B:G,6,FALSE)</f>
        <v>回收桶过滤器组件</v>
      </c>
      <c r="V1654" s="28">
        <f>VLOOKUP(N1654,'散件（更新）'!B:I,8,FALSE)</f>
        <v>6932485000470</v>
      </c>
    </row>
    <row r="1655" spans="1:22" ht="20.149999999999999" customHeight="1">
      <c r="A1655" s="57">
        <v>46169</v>
      </c>
      <c r="B1655" s="59" t="s">
        <v>11057</v>
      </c>
      <c r="C1655" s="27" t="str">
        <f>VLOOKUP(B1655,'大货清单（不定期按GOMS更新）'!A:H,8,0)</f>
        <v>109-25330001</v>
      </c>
      <c r="D1655" s="27" t="str">
        <f>VLOOKUP(B1655,'大货清单（不定期按GOMS更新）'!A:C,3,0)</f>
        <v>CL2533-01</v>
      </c>
      <c r="E1655" s="27" t="str">
        <f>VLOOKUP(B1655,'大货清单（不定期按GOMS更新）'!A:H,4,0)</f>
        <v>IT,ES,FR,DE,PL,SE,NL,BE</v>
      </c>
      <c r="F1655" s="27" t="str">
        <f>VLOOKUP(B1655,'大货清单（不定期按GOMS更新）'!A:H,2,0)</f>
        <v>Floor one S7 stretch steam</v>
      </c>
      <c r="G1655" s="28">
        <f>VLOOKUP(B1655,'大货清单（不定期按GOMS更新）'!A:I,9,FALSE)</f>
        <v>6932485009862</v>
      </c>
      <c r="H1655" s="27" t="str">
        <f>VLOOKUP(B1655,'大货清单（不定期按GOMS更新）'!A:H,7,0)</f>
        <v>黑色</v>
      </c>
      <c r="I1655" s="27" t="str">
        <f>VLOOKUP(B1655,'大货清单（不定期按GOMS更新）'!A:F,6,FALSE)</f>
        <v>ACTIVE</v>
      </c>
      <c r="J1655" s="27" t="str">
        <f>VLOOKUP(B1655,'大货清单（不定期按GOMS更新）'!A:K,11,FALSE)</f>
        <v>10.2</v>
      </c>
      <c r="K1655" s="27" t="str">
        <f>VLOOKUP(B1655,'大货清单（不定期按GOMS更新）'!A:N,12,FALSE)</f>
        <v>734</v>
      </c>
      <c r="L1655" s="27" t="str">
        <f>VLOOKUP(B1655,'大货清单（不定期按GOMS更新）'!A:M,13,FALSE)</f>
        <v>324</v>
      </c>
      <c r="M1655" s="27" t="str">
        <f>VLOOKUP(B1655,'大货清单（不定期按GOMS更新）'!A:N,14,FALSE)</f>
        <v>288</v>
      </c>
      <c r="N1655" s="59" t="s">
        <v>7911</v>
      </c>
      <c r="O1655" s="27">
        <f>IFERROR(VLOOKUP(N1655,'散件迭代（不定期更新）'!C:J,8,FALSE),0)</f>
        <v>0</v>
      </c>
      <c r="P1655" s="27" t="str">
        <f>IFERROR(VLOOKUP(N1655,'散件（更新）'!B:H,3,FALSE),0)</f>
        <v/>
      </c>
      <c r="Q1655" s="27" t="str">
        <f>VLOOKUP(N1655,'散件（更新）'!B:H,2,FALSE)</f>
        <v>114-23432216</v>
      </c>
      <c r="R1655" s="27" t="str">
        <f>VLOOKUP(N1655,'散件（更新）'!B:H,7,FALSE)</f>
        <v>Wire</v>
      </c>
      <c r="S1655" s="27" t="str">
        <f>VLOOKUP(N1655,'散件（更新）'!B:E,4,FALSE)</f>
        <v>https://tineco-yxzt.oss-accelerate.aliyuncs.com/20250429/jishenchongdiandaoxianzujian_1745918590082.png</v>
      </c>
      <c r="T1655" s="27" t="s">
        <v>7222</v>
      </c>
      <c r="U1655" s="28" t="str">
        <f>VLOOKUP(N1655,'散件（更新）'!B:G,6,FALSE)</f>
        <v>SP;CL2343V-01;地刷充电导线组件</v>
      </c>
      <c r="V1655" s="28">
        <f>VLOOKUP(N1655,'散件（更新）'!B:I,8,FALSE)</f>
        <v>6932485006052</v>
      </c>
    </row>
    <row r="1656" spans="1:22" ht="20.149999999999999" customHeight="1">
      <c r="A1656" s="57">
        <v>46169</v>
      </c>
      <c r="B1656" s="59" t="s">
        <v>11057</v>
      </c>
      <c r="C1656" s="27" t="str">
        <f>VLOOKUP(B1656,'大货清单（不定期按GOMS更新）'!A:H,8,0)</f>
        <v>109-25330001</v>
      </c>
      <c r="D1656" s="27" t="str">
        <f>VLOOKUP(B1656,'大货清单（不定期按GOMS更新）'!A:C,3,0)</f>
        <v>CL2533-01</v>
      </c>
      <c r="E1656" s="27" t="str">
        <f>VLOOKUP(B1656,'大货清单（不定期按GOMS更新）'!A:H,4,0)</f>
        <v>IT,ES,FR,DE,PL,SE,NL,BE</v>
      </c>
      <c r="F1656" s="27" t="str">
        <f>VLOOKUP(B1656,'大货清单（不定期按GOMS更新）'!A:H,2,0)</f>
        <v>Floor one S7 stretch steam</v>
      </c>
      <c r="G1656" s="28">
        <f>VLOOKUP(B1656,'大货清单（不定期按GOMS更新）'!A:I,9,FALSE)</f>
        <v>6932485009862</v>
      </c>
      <c r="H1656" s="27" t="str">
        <f>VLOOKUP(B1656,'大货清单（不定期按GOMS更新）'!A:H,7,0)</f>
        <v>黑色</v>
      </c>
      <c r="I1656" s="27" t="str">
        <f>VLOOKUP(B1656,'大货清单（不定期按GOMS更新）'!A:F,6,FALSE)</f>
        <v>ACTIVE</v>
      </c>
      <c r="J1656" s="27" t="str">
        <f>VLOOKUP(B1656,'大货清单（不定期按GOMS更新）'!A:K,11,FALSE)</f>
        <v>10.2</v>
      </c>
      <c r="K1656" s="27" t="str">
        <f>VLOOKUP(B1656,'大货清单（不定期按GOMS更新）'!A:N,12,FALSE)</f>
        <v>734</v>
      </c>
      <c r="L1656" s="27" t="str">
        <f>VLOOKUP(B1656,'大货清单（不定期按GOMS更新）'!A:M,13,FALSE)</f>
        <v>324</v>
      </c>
      <c r="M1656" s="27" t="str">
        <f>VLOOKUP(B1656,'大货清单（不定期按GOMS更新）'!A:N,14,FALSE)</f>
        <v>288</v>
      </c>
      <c r="N1656" s="59" t="s">
        <v>8063</v>
      </c>
      <c r="O1656" s="27">
        <f>IFERROR(VLOOKUP(N1656,'散件迭代（不定期更新）'!C:J,8,FALSE),0)</f>
        <v>0</v>
      </c>
      <c r="P1656" s="27" t="str">
        <f>IFERROR(VLOOKUP(N1656,'散件（更新）'!B:H,3,FALSE),0)</f>
        <v/>
      </c>
      <c r="Q1656" s="27" t="str">
        <f>VLOOKUP(N1656,'散件（更新）'!B:H,2,FALSE)</f>
        <v>114-23432215</v>
      </c>
      <c r="R1656" s="27" t="str">
        <f>VLOOKUP(N1656,'散件（更新）'!B:H,7,FALSE)</f>
        <v>Switch</v>
      </c>
      <c r="S1656" s="27" t="str">
        <f>VLOOKUP(N1656,'散件（更新）'!B:E,4,FALSE)</f>
        <v>https://tineco-yxzt.oss-accelerate.aliyuncs.com/20250429/microSwitch_1745917658849.png</v>
      </c>
      <c r="T1656" s="27" t="s">
        <v>8759</v>
      </c>
      <c r="U1656" s="28" t="str">
        <f>VLOOKUP(N1656,'散件（更新）'!B:G,6,FALSE)</f>
        <v>SP;CL2343V-01;微动开关组件</v>
      </c>
      <c r="V1656" s="28">
        <f>VLOOKUP(N1656,'散件（更新）'!B:I,8,FALSE)</f>
        <v>6932485006045</v>
      </c>
    </row>
    <row r="1657" spans="1:22" ht="20.149999999999999" customHeight="1">
      <c r="A1657" s="57">
        <v>46169</v>
      </c>
      <c r="B1657" s="59" t="s">
        <v>11057</v>
      </c>
      <c r="C1657" s="27" t="str">
        <f>VLOOKUP(B1657,'大货清单（不定期按GOMS更新）'!A:H,8,0)</f>
        <v>109-25330001</v>
      </c>
      <c r="D1657" s="27" t="str">
        <f>VLOOKUP(B1657,'大货清单（不定期按GOMS更新）'!A:C,3,0)</f>
        <v>CL2533-01</v>
      </c>
      <c r="E1657" s="27" t="str">
        <f>VLOOKUP(B1657,'大货清单（不定期按GOMS更新）'!A:H,4,0)</f>
        <v>IT,ES,FR,DE,PL,SE,NL,BE</v>
      </c>
      <c r="F1657" s="27" t="str">
        <f>VLOOKUP(B1657,'大货清单（不定期按GOMS更新）'!A:H,2,0)</f>
        <v>Floor one S7 stretch steam</v>
      </c>
      <c r="G1657" s="28">
        <f>VLOOKUP(B1657,'大货清单（不定期按GOMS更新）'!A:I,9,FALSE)</f>
        <v>6932485009862</v>
      </c>
      <c r="H1657" s="27" t="str">
        <f>VLOOKUP(B1657,'大货清单（不定期按GOMS更新）'!A:H,7,0)</f>
        <v>黑色</v>
      </c>
      <c r="I1657" s="27" t="str">
        <f>VLOOKUP(B1657,'大货清单（不定期按GOMS更新）'!A:F,6,FALSE)</f>
        <v>ACTIVE</v>
      </c>
      <c r="J1657" s="27" t="str">
        <f>VLOOKUP(B1657,'大货清单（不定期按GOMS更新）'!A:K,11,FALSE)</f>
        <v>10.2</v>
      </c>
      <c r="K1657" s="27" t="str">
        <f>VLOOKUP(B1657,'大货清单（不定期按GOMS更新）'!A:N,12,FALSE)</f>
        <v>734</v>
      </c>
      <c r="L1657" s="27" t="str">
        <f>VLOOKUP(B1657,'大货清单（不定期按GOMS更新）'!A:M,13,FALSE)</f>
        <v>324</v>
      </c>
      <c r="M1657" s="27" t="str">
        <f>VLOOKUP(B1657,'大货清单（不定期按GOMS更新）'!A:N,14,FALSE)</f>
        <v>288</v>
      </c>
      <c r="N1657" s="59" t="s">
        <v>8108</v>
      </c>
      <c r="O1657" s="27">
        <f>IFERROR(VLOOKUP(N1657,'散件迭代（不定期更新）'!C:J,8,FALSE),0)</f>
        <v>0</v>
      </c>
      <c r="P1657" s="27" t="str">
        <f>IFERROR(VLOOKUP(N1657,'散件（更新）'!B:H,3,FALSE),0)</f>
        <v/>
      </c>
      <c r="Q1657" s="27" t="str">
        <f>VLOOKUP(N1657,'散件（更新）'!B:H,2,FALSE)</f>
        <v>114-23431321</v>
      </c>
      <c r="R1657" s="27" t="str">
        <f>VLOOKUP(N1657,'散件（更新）'!B:H,7,FALSE)</f>
        <v>Motor</v>
      </c>
      <c r="S1657" s="27" t="str">
        <f>VLOOKUP(N1657,'散件（更新）'!B:E,4,FALSE)</f>
        <v>https://tineco-yxzt.oss-accelerate.aliyuncs.com/20250116/21-dishuadianji_1736999028647.png</v>
      </c>
      <c r="T1657" s="27" t="s">
        <v>19318</v>
      </c>
      <c r="U1657" s="28" t="str">
        <f>VLOOKUP(N1657,'散件（更新）'!B:G,6,FALSE)</f>
        <v>地刷电机</v>
      </c>
      <c r="V1657" s="28">
        <f>VLOOKUP(N1657,'散件（更新）'!B:I,8,FALSE)</f>
        <v>6932485003440</v>
      </c>
    </row>
    <row r="1658" spans="1:22" ht="20.149999999999999" customHeight="1">
      <c r="A1658" s="57">
        <v>46169</v>
      </c>
      <c r="B1658" s="59" t="s">
        <v>11057</v>
      </c>
      <c r="C1658" s="27" t="str">
        <f>VLOOKUP(B1658,'大货清单（不定期按GOMS更新）'!A:H,8,0)</f>
        <v>109-25330001</v>
      </c>
      <c r="D1658" s="27" t="str">
        <f>VLOOKUP(B1658,'大货清单（不定期按GOMS更新）'!A:C,3,0)</f>
        <v>CL2533-01</v>
      </c>
      <c r="E1658" s="27" t="str">
        <f>VLOOKUP(B1658,'大货清单（不定期按GOMS更新）'!A:H,4,0)</f>
        <v>IT,ES,FR,DE,PL,SE,NL,BE</v>
      </c>
      <c r="F1658" s="27" t="str">
        <f>VLOOKUP(B1658,'大货清单（不定期按GOMS更新）'!A:H,2,0)</f>
        <v>Floor one S7 stretch steam</v>
      </c>
      <c r="G1658" s="28">
        <f>VLOOKUP(B1658,'大货清单（不定期按GOMS更新）'!A:I,9,FALSE)</f>
        <v>6932485009862</v>
      </c>
      <c r="H1658" s="27" t="str">
        <f>VLOOKUP(B1658,'大货清单（不定期按GOMS更新）'!A:H,7,0)</f>
        <v>黑色</v>
      </c>
      <c r="I1658" s="27" t="str">
        <f>VLOOKUP(B1658,'大货清单（不定期按GOMS更新）'!A:F,6,FALSE)</f>
        <v>ACTIVE</v>
      </c>
      <c r="J1658" s="27" t="str">
        <f>VLOOKUP(B1658,'大货清单（不定期按GOMS更新）'!A:K,11,FALSE)</f>
        <v>10.2</v>
      </c>
      <c r="K1658" s="27" t="str">
        <f>VLOOKUP(B1658,'大货清单（不定期按GOMS更新）'!A:N,12,FALSE)</f>
        <v>734</v>
      </c>
      <c r="L1658" s="27" t="str">
        <f>VLOOKUP(B1658,'大货清单（不定期按GOMS更新）'!A:M,13,FALSE)</f>
        <v>324</v>
      </c>
      <c r="M1658" s="27" t="str">
        <f>VLOOKUP(B1658,'大货清单（不定期按GOMS更新）'!A:N,14,FALSE)</f>
        <v>288</v>
      </c>
      <c r="N1658" s="59" t="s">
        <v>7811</v>
      </c>
      <c r="O1658" s="27">
        <f>IFERROR(VLOOKUP(N1658,'散件迭代（不定期更新）'!C:J,8,FALSE),0)</f>
        <v>0</v>
      </c>
      <c r="P1658" s="27" t="str">
        <f>IFERROR(VLOOKUP(N1658,'散件（更新）'!B:H,3,FALSE),0)</f>
        <v/>
      </c>
      <c r="Q1658" s="27" t="str">
        <f>VLOOKUP(N1658,'散件（更新）'!B:H,2,FALSE)</f>
        <v>114-23761812</v>
      </c>
      <c r="R1658" s="27" t="str">
        <f>VLOOKUP(N1658,'散件（更新）'!B:H,7,FALSE)</f>
        <v>Scraper</v>
      </c>
      <c r="S1658" s="27" t="str">
        <f>VLOOKUP(N1658,'散件（更新）'!B:E,4,FALSE)</f>
        <v>https://tineco-yxzt.oss-accelerate.aliyuncs.com/20241219/11_1734589750208.jpg</v>
      </c>
      <c r="T1658" s="27" t="s">
        <v>7222</v>
      </c>
      <c r="U1658" s="28" t="str">
        <f>VLOOKUP(N1658,'散件（更新）'!B:G,6,FALSE)</f>
        <v>刮条组件</v>
      </c>
      <c r="V1658" s="28">
        <f>VLOOKUP(N1658,'散件（更新）'!B:I,8,FALSE)</f>
        <v>6932485002528</v>
      </c>
    </row>
    <row r="1659" spans="1:22" ht="20.149999999999999" customHeight="1">
      <c r="A1659" s="57">
        <v>46169</v>
      </c>
      <c r="B1659" s="59" t="s">
        <v>11057</v>
      </c>
      <c r="C1659" s="27" t="str">
        <f>VLOOKUP(B1659,'大货清单（不定期按GOMS更新）'!A:H,8,0)</f>
        <v>109-25330001</v>
      </c>
      <c r="D1659" s="27" t="str">
        <f>VLOOKUP(B1659,'大货清单（不定期按GOMS更新）'!A:C,3,0)</f>
        <v>CL2533-01</v>
      </c>
      <c r="E1659" s="27" t="str">
        <f>VLOOKUP(B1659,'大货清单（不定期按GOMS更新）'!A:H,4,0)</f>
        <v>IT,ES,FR,DE,PL,SE,NL,BE</v>
      </c>
      <c r="F1659" s="27" t="str">
        <f>VLOOKUP(B1659,'大货清单（不定期按GOMS更新）'!A:H,2,0)</f>
        <v>Floor one S7 stretch steam</v>
      </c>
      <c r="G1659" s="28">
        <f>VLOOKUP(B1659,'大货清单（不定期按GOMS更新）'!A:I,9,FALSE)</f>
        <v>6932485009862</v>
      </c>
      <c r="H1659" s="27" t="str">
        <f>VLOOKUP(B1659,'大货清单（不定期按GOMS更新）'!A:H,7,0)</f>
        <v>黑色</v>
      </c>
      <c r="I1659" s="27" t="str">
        <f>VLOOKUP(B1659,'大货清单（不定期按GOMS更新）'!A:F,6,FALSE)</f>
        <v>ACTIVE</v>
      </c>
      <c r="J1659" s="27" t="str">
        <f>VLOOKUP(B1659,'大货清单（不定期按GOMS更新）'!A:K,11,FALSE)</f>
        <v>10.2</v>
      </c>
      <c r="K1659" s="27" t="str">
        <f>VLOOKUP(B1659,'大货清单（不定期按GOMS更新）'!A:N,12,FALSE)</f>
        <v>734</v>
      </c>
      <c r="L1659" s="27" t="str">
        <f>VLOOKUP(B1659,'大货清单（不定期按GOMS更新）'!A:M,13,FALSE)</f>
        <v>324</v>
      </c>
      <c r="M1659" s="27" t="str">
        <f>VLOOKUP(B1659,'大货清单（不定期按GOMS更新）'!A:N,14,FALSE)</f>
        <v>288</v>
      </c>
      <c r="N1659" s="59" t="s">
        <v>7915</v>
      </c>
      <c r="O1659" s="27">
        <f>IFERROR(VLOOKUP(N1659,'散件迭代（不定期更新）'!C:J,8,FALSE),0)</f>
        <v>0</v>
      </c>
      <c r="P1659" s="27" t="str">
        <f>IFERROR(VLOOKUP(N1659,'散件（更新）'!B:H,3,FALSE),0)</f>
        <v/>
      </c>
      <c r="Q1659" s="27" t="str">
        <f>VLOOKUP(N1659,'散件（更新）'!B:H,2,FALSE)</f>
        <v>114-23432209</v>
      </c>
      <c r="R1659" s="27" t="str">
        <f>VLOOKUP(N1659,'散件（更新）'!B:H,7,FALSE)</f>
        <v>Sensor</v>
      </c>
      <c r="S1659" s="27" t="str">
        <f>VLOOKUP(N1659,'散件（更新）'!B:E,4,FALSE)</f>
        <v>https://tineco-yxzt.oss-accelerate.aliyuncs.com/20250429/waterlevelsensor_1745916381849.png</v>
      </c>
      <c r="T1659" s="27" t="s">
        <v>8759</v>
      </c>
      <c r="U1659" s="28" t="str">
        <f>VLOOKUP(N1659,'散件（更新）'!B:G,6,FALSE)</f>
        <v>SP;CL2343V-01;光电传感器组件（蒸汽）</v>
      </c>
      <c r="V1659" s="28">
        <f>VLOOKUP(N1659,'散件（更新）'!B:I,8,FALSE)</f>
        <v>6932485005987</v>
      </c>
    </row>
    <row r="1660" spans="1:22" ht="20.149999999999999" customHeight="1">
      <c r="A1660" s="57">
        <v>46169</v>
      </c>
      <c r="B1660" s="59" t="s">
        <v>11057</v>
      </c>
      <c r="C1660" s="27" t="str">
        <f>VLOOKUP(B1660,'大货清单（不定期按GOMS更新）'!A:H,8,0)</f>
        <v>109-25330001</v>
      </c>
      <c r="D1660" s="27" t="str">
        <f>VLOOKUP(B1660,'大货清单（不定期按GOMS更新）'!A:C,3,0)</f>
        <v>CL2533-01</v>
      </c>
      <c r="E1660" s="27" t="str">
        <f>VLOOKUP(B1660,'大货清单（不定期按GOMS更新）'!A:H,4,0)</f>
        <v>IT,ES,FR,DE,PL,SE,NL,BE</v>
      </c>
      <c r="F1660" s="27" t="str">
        <f>VLOOKUP(B1660,'大货清单（不定期按GOMS更新）'!A:H,2,0)</f>
        <v>Floor one S7 stretch steam</v>
      </c>
      <c r="G1660" s="28">
        <f>VLOOKUP(B1660,'大货清单（不定期按GOMS更新）'!A:I,9,FALSE)</f>
        <v>6932485009862</v>
      </c>
      <c r="H1660" s="27" t="str">
        <f>VLOOKUP(B1660,'大货清单（不定期按GOMS更新）'!A:H,7,0)</f>
        <v>黑色</v>
      </c>
      <c r="I1660" s="27" t="str">
        <f>VLOOKUP(B1660,'大货清单（不定期按GOMS更新）'!A:F,6,FALSE)</f>
        <v>ACTIVE</v>
      </c>
      <c r="J1660" s="27" t="str">
        <f>VLOOKUP(B1660,'大货清单（不定期按GOMS更新）'!A:K,11,FALSE)</f>
        <v>10.2</v>
      </c>
      <c r="K1660" s="27" t="str">
        <f>VLOOKUP(B1660,'大货清单（不定期按GOMS更新）'!A:N,12,FALSE)</f>
        <v>734</v>
      </c>
      <c r="L1660" s="27" t="str">
        <f>VLOOKUP(B1660,'大货清单（不定期按GOMS更新）'!A:M,13,FALSE)</f>
        <v>324</v>
      </c>
      <c r="M1660" s="27" t="str">
        <f>VLOOKUP(B1660,'大货清单（不定期按GOMS更新）'!A:N,14,FALSE)</f>
        <v>288</v>
      </c>
      <c r="N1660" s="59" t="s">
        <v>7890</v>
      </c>
      <c r="O1660" s="27">
        <f>IFERROR(VLOOKUP(N1660,'散件迭代（不定期更新）'!C:J,8,FALSE),0)</f>
        <v>0</v>
      </c>
      <c r="P1660" s="27" t="str">
        <f>IFERROR(VLOOKUP(N1660,'散件（更新）'!B:H,3,FALSE),0)</f>
        <v/>
      </c>
      <c r="Q1660" s="27" t="str">
        <f>VLOOKUP(N1660,'散件（更新）'!B:H,2,FALSE)</f>
        <v>114-23432205</v>
      </c>
      <c r="R1660" s="27" t="str">
        <f>VLOOKUP(N1660,'散件（更新）'!B:H,7,FALSE)</f>
        <v>Pump</v>
      </c>
      <c r="S1660" s="27" t="str">
        <f>VLOOKUP(N1660,'散件（更新）'!B:E,4,FALSE)</f>
        <v>https://tineco-yxzt.oss-accelerate.aliyuncs.com/20250429/pumpzhengqibengzujian_1745913077506.png</v>
      </c>
      <c r="T1660" s="27" t="s">
        <v>8759</v>
      </c>
      <c r="U1660" s="28" t="str">
        <f>VLOOKUP(N1660,'散件（更新）'!B:G,6,FALSE)</f>
        <v>SP;CL2343V-01;蒸汽泵组件</v>
      </c>
      <c r="V1660" s="28">
        <f>VLOOKUP(N1660,'散件（更新）'!B:I,8,FALSE)</f>
        <v>6932485005949</v>
      </c>
    </row>
    <row r="1661" spans="1:22" ht="20.149999999999999" customHeight="1">
      <c r="A1661" s="57">
        <v>46169</v>
      </c>
      <c r="B1661" s="59" t="s">
        <v>11057</v>
      </c>
      <c r="C1661" s="27" t="str">
        <f>VLOOKUP(B1661,'大货清单（不定期按GOMS更新）'!A:H,8,0)</f>
        <v>109-25330001</v>
      </c>
      <c r="D1661" s="27" t="str">
        <f>VLOOKUP(B1661,'大货清单（不定期按GOMS更新）'!A:C,3,0)</f>
        <v>CL2533-01</v>
      </c>
      <c r="E1661" s="27" t="str">
        <f>VLOOKUP(B1661,'大货清单（不定期按GOMS更新）'!A:H,4,0)</f>
        <v>IT,ES,FR,DE,PL,SE,NL,BE</v>
      </c>
      <c r="F1661" s="27" t="str">
        <f>VLOOKUP(B1661,'大货清单（不定期按GOMS更新）'!A:H,2,0)</f>
        <v>Floor one S7 stretch steam</v>
      </c>
      <c r="G1661" s="28">
        <f>VLOOKUP(B1661,'大货清单（不定期按GOMS更新）'!A:I,9,FALSE)</f>
        <v>6932485009862</v>
      </c>
      <c r="H1661" s="27" t="str">
        <f>VLOOKUP(B1661,'大货清单（不定期按GOMS更新）'!A:H,7,0)</f>
        <v>黑色</v>
      </c>
      <c r="I1661" s="27" t="str">
        <f>VLOOKUP(B1661,'大货清单（不定期按GOMS更新）'!A:F,6,FALSE)</f>
        <v>ACTIVE</v>
      </c>
      <c r="J1661" s="27" t="str">
        <f>VLOOKUP(B1661,'大货清单（不定期按GOMS更新）'!A:K,11,FALSE)</f>
        <v>10.2</v>
      </c>
      <c r="K1661" s="27" t="str">
        <f>VLOOKUP(B1661,'大货清单（不定期按GOMS更新）'!A:N,12,FALSE)</f>
        <v>734</v>
      </c>
      <c r="L1661" s="27" t="str">
        <f>VLOOKUP(B1661,'大货清单（不定期按GOMS更新）'!A:M,13,FALSE)</f>
        <v>324</v>
      </c>
      <c r="M1661" s="27" t="str">
        <f>VLOOKUP(B1661,'大货清单（不定期按GOMS更新）'!A:N,14,FALSE)</f>
        <v>288</v>
      </c>
      <c r="N1661" s="59" t="s">
        <v>8164</v>
      </c>
      <c r="O1661" s="27">
        <f>IFERROR(VLOOKUP(N1661,'散件迭代（不定期更新）'!C:J,8,FALSE),0)</f>
        <v>0</v>
      </c>
      <c r="P1661" s="27" t="str">
        <f>IFERROR(VLOOKUP(N1661,'散件（更新）'!B:H,3,FALSE),0)</f>
        <v/>
      </c>
      <c r="Q1661" s="27" t="str">
        <f>VLOOKUP(N1661,'散件（更新）'!B:H,2,FALSE)</f>
        <v>114-23432206</v>
      </c>
      <c r="R1661" s="27" t="str">
        <f>VLOOKUP(N1661,'散件（更新）'!B:H,7,FALSE)</f>
        <v>Pump</v>
      </c>
      <c r="S1661" s="27" t="str">
        <f>VLOOKUP(N1661,'散件（更新）'!B:E,4,FALSE)</f>
        <v>https://tineco-yxzt.oss-accelerate.aliyuncs.com/20250429/pumpqibengzujian_1745913256747.png</v>
      </c>
      <c r="T1661" s="27" t="s">
        <v>8759</v>
      </c>
      <c r="U1661" s="28" t="str">
        <f>VLOOKUP(N1661,'散件（更新）'!B:G,6,FALSE)</f>
        <v>SP;CL2343V-01;气泵组件</v>
      </c>
      <c r="V1661" s="28">
        <f>VLOOKUP(N1661,'散件（更新）'!B:I,8,FALSE)</f>
        <v>6932485005956</v>
      </c>
    </row>
    <row r="1662" spans="1:22" ht="20.149999999999999" customHeight="1">
      <c r="A1662" s="57">
        <v>46169</v>
      </c>
      <c r="B1662" s="59" t="s">
        <v>11057</v>
      </c>
      <c r="C1662" s="27" t="str">
        <f>VLOOKUP(B1662,'大货清单（不定期按GOMS更新）'!A:H,8,0)</f>
        <v>109-25330001</v>
      </c>
      <c r="D1662" s="27" t="str">
        <f>VLOOKUP(B1662,'大货清单（不定期按GOMS更新）'!A:C,3,0)</f>
        <v>CL2533-01</v>
      </c>
      <c r="E1662" s="27" t="str">
        <f>VLOOKUP(B1662,'大货清单（不定期按GOMS更新）'!A:H,4,0)</f>
        <v>IT,ES,FR,DE,PL,SE,NL,BE</v>
      </c>
      <c r="F1662" s="27" t="str">
        <f>VLOOKUP(B1662,'大货清单（不定期按GOMS更新）'!A:H,2,0)</f>
        <v>Floor one S7 stretch steam</v>
      </c>
      <c r="G1662" s="28">
        <f>VLOOKUP(B1662,'大货清单（不定期按GOMS更新）'!A:I,9,FALSE)</f>
        <v>6932485009862</v>
      </c>
      <c r="H1662" s="27" t="str">
        <f>VLOOKUP(B1662,'大货清单（不定期按GOMS更新）'!A:H,7,0)</f>
        <v>黑色</v>
      </c>
      <c r="I1662" s="27" t="str">
        <f>VLOOKUP(B1662,'大货清单（不定期按GOMS更新）'!A:F,6,FALSE)</f>
        <v>ACTIVE</v>
      </c>
      <c r="J1662" s="27" t="str">
        <f>VLOOKUP(B1662,'大货清单（不定期按GOMS更新）'!A:K,11,FALSE)</f>
        <v>10.2</v>
      </c>
      <c r="K1662" s="27" t="str">
        <f>VLOOKUP(B1662,'大货清单（不定期按GOMS更新）'!A:N,12,FALSE)</f>
        <v>734</v>
      </c>
      <c r="L1662" s="27" t="str">
        <f>VLOOKUP(B1662,'大货清单（不定期按GOMS更新）'!A:M,13,FALSE)</f>
        <v>324</v>
      </c>
      <c r="M1662" s="27" t="str">
        <f>VLOOKUP(B1662,'大货清单（不定期按GOMS更新）'!A:N,14,FALSE)</f>
        <v>288</v>
      </c>
      <c r="N1662" s="59" t="s">
        <v>7869</v>
      </c>
      <c r="O1662" s="27">
        <f>IFERROR(VLOOKUP(N1662,'散件迭代（不定期更新）'!C:J,8,FALSE),0)</f>
        <v>0</v>
      </c>
      <c r="P1662" s="27" t="str">
        <f>IFERROR(VLOOKUP(N1662,'散件（更新）'!B:H,3,FALSE),0)</f>
        <v/>
      </c>
      <c r="Q1662" s="27" t="str">
        <f>VLOOKUP(N1662,'散件（更新）'!B:H,2,FALSE)</f>
        <v>114-23432207</v>
      </c>
      <c r="R1662" s="27" t="str">
        <f>VLOOKUP(N1662,'散件（更新）'!B:H,7,FALSE)</f>
        <v>Pump</v>
      </c>
      <c r="S1662" s="27">
        <f>VLOOKUP(N1662,'散件（更新）'!B:E,4,FALSE)</f>
        <v>0</v>
      </c>
      <c r="T1662" s="27" t="s">
        <v>8759</v>
      </c>
      <c r="U1662" s="28" t="str">
        <f>VLOOKUP(N1662,'散件（更新）'!B:G,6,FALSE)</f>
        <v>SP;CL2343V-01;蠕动泵组件（蒸汽）</v>
      </c>
      <c r="V1662" s="28">
        <f>VLOOKUP(N1662,'散件（更新）'!B:I,8,FALSE)</f>
        <v>6932485005963</v>
      </c>
    </row>
    <row r="1663" spans="1:22" ht="20.149999999999999" customHeight="1">
      <c r="A1663" s="57">
        <v>46169</v>
      </c>
      <c r="B1663" s="60" t="s">
        <v>11057</v>
      </c>
      <c r="C1663" s="27" t="str">
        <f>VLOOKUP(B1663,'大货清单（不定期按GOMS更新）'!A:H,8,0)</f>
        <v>109-25330001</v>
      </c>
      <c r="D1663" s="27" t="str">
        <f>VLOOKUP(B1663,'大货清单（不定期按GOMS更新）'!A:C,3,0)</f>
        <v>CL2533-01</v>
      </c>
      <c r="E1663" s="27" t="str">
        <f>VLOOKUP(B1663,'大货清单（不定期按GOMS更新）'!A:H,4,0)</f>
        <v>IT,ES,FR,DE,PL,SE,NL,BE</v>
      </c>
      <c r="F1663" s="27" t="str">
        <f>VLOOKUP(B1663,'大货清单（不定期按GOMS更新）'!A:H,2,0)</f>
        <v>Floor one S7 stretch steam</v>
      </c>
      <c r="G1663" s="28">
        <f>VLOOKUP(B1663,'大货清单（不定期按GOMS更新）'!A:I,9,FALSE)</f>
        <v>6932485009862</v>
      </c>
      <c r="H1663" s="27" t="str">
        <f>VLOOKUP(B1663,'大货清单（不定期按GOMS更新）'!A:H,7,0)</f>
        <v>黑色</v>
      </c>
      <c r="I1663" s="27" t="str">
        <f>VLOOKUP(B1663,'大货清单（不定期按GOMS更新）'!A:F,6,FALSE)</f>
        <v>ACTIVE</v>
      </c>
      <c r="J1663" s="27" t="str">
        <f>VLOOKUP(B1663,'大货清单（不定期按GOMS更新）'!A:K,11,FALSE)</f>
        <v>10.2</v>
      </c>
      <c r="K1663" s="27" t="str">
        <f>VLOOKUP(B1663,'大货清单（不定期按GOMS更新）'!A:N,12,FALSE)</f>
        <v>734</v>
      </c>
      <c r="L1663" s="27" t="str">
        <f>VLOOKUP(B1663,'大货清单（不定期按GOMS更新）'!A:M,13,FALSE)</f>
        <v>324</v>
      </c>
      <c r="M1663" s="27" t="str">
        <f>VLOOKUP(B1663,'大货清单（不定期按GOMS更新）'!A:N,14,FALSE)</f>
        <v>288</v>
      </c>
      <c r="N1663" s="60" t="s">
        <v>8173</v>
      </c>
      <c r="O1663" s="27">
        <f>IFERROR(VLOOKUP(N1663,'散件迭代（不定期更新）'!C:J,8,FALSE),0)</f>
        <v>0</v>
      </c>
      <c r="P1663" s="27" t="str">
        <f>IFERROR(VLOOKUP(N1663,'散件（更新）'!B:H,3,FALSE),0)</f>
        <v/>
      </c>
      <c r="Q1663" s="27" t="str">
        <f>VLOOKUP(N1663,'散件（更新）'!B:H,2,FALSE)</f>
        <v>114-23432208</v>
      </c>
      <c r="R1663" s="27" t="str">
        <f>VLOOKUP(N1663,'散件（更新）'!B:H,7,FALSE)</f>
        <v>Pump</v>
      </c>
      <c r="S1663" s="27" t="str">
        <f>VLOOKUP(N1663,'散件（更新）'!B:E,4,FALSE)</f>
        <v>https://tineco-yxzt.oss-accelerate.aliyuncs.com/20250429/pumpzhengqixieyafa_1745916077299.png</v>
      </c>
      <c r="T1663" s="27" t="s">
        <v>19303</v>
      </c>
      <c r="U1663" s="28" t="str">
        <f>VLOOKUP(N1663,'散件（更新）'!B:G,6,FALSE)</f>
        <v>SP;CL2343V-01;蒸汽泄压阀组件</v>
      </c>
      <c r="V1663" s="28">
        <f>VLOOKUP(N1663,'散件（更新）'!B:I,8,FALSE)</f>
        <v>6932485005970</v>
      </c>
    </row>
    <row r="1664" spans="1:22" ht="20.149999999999999" customHeight="1">
      <c r="A1664" s="57">
        <v>46169</v>
      </c>
      <c r="B1664" s="60" t="s">
        <v>11057</v>
      </c>
      <c r="C1664" s="27" t="str">
        <f>VLOOKUP(B1664,'大货清单（不定期按GOMS更新）'!A:H,8,0)</f>
        <v>109-25330001</v>
      </c>
      <c r="D1664" s="27" t="str">
        <f>VLOOKUP(B1664,'大货清单（不定期按GOMS更新）'!A:C,3,0)</f>
        <v>CL2533-01</v>
      </c>
      <c r="E1664" s="27" t="str">
        <f>VLOOKUP(B1664,'大货清单（不定期按GOMS更新）'!A:H,4,0)</f>
        <v>IT,ES,FR,DE,PL,SE,NL,BE</v>
      </c>
      <c r="F1664" s="27" t="str">
        <f>VLOOKUP(B1664,'大货清单（不定期按GOMS更新）'!A:H,2,0)</f>
        <v>Floor one S7 stretch steam</v>
      </c>
      <c r="G1664" s="28">
        <f>VLOOKUP(B1664,'大货清单（不定期按GOMS更新）'!A:I,9,FALSE)</f>
        <v>6932485009862</v>
      </c>
      <c r="H1664" s="27" t="str">
        <f>VLOOKUP(B1664,'大货清单（不定期按GOMS更新）'!A:H,7,0)</f>
        <v>黑色</v>
      </c>
      <c r="I1664" s="27" t="str">
        <f>VLOOKUP(B1664,'大货清单（不定期按GOMS更新）'!A:F,6,FALSE)</f>
        <v>ACTIVE</v>
      </c>
      <c r="J1664" s="27" t="str">
        <f>VLOOKUP(B1664,'大货清单（不定期按GOMS更新）'!A:K,11,FALSE)</f>
        <v>10.2</v>
      </c>
      <c r="K1664" s="27" t="str">
        <f>VLOOKUP(B1664,'大货清单（不定期按GOMS更新）'!A:N,12,FALSE)</f>
        <v>734</v>
      </c>
      <c r="L1664" s="27" t="str">
        <f>VLOOKUP(B1664,'大货清单（不定期按GOMS更新）'!A:M,13,FALSE)</f>
        <v>324</v>
      </c>
      <c r="M1664" s="27" t="str">
        <f>VLOOKUP(B1664,'大货清单（不定期按GOMS更新）'!A:N,14,FALSE)</f>
        <v>288</v>
      </c>
      <c r="N1664" s="60" t="s">
        <v>8148</v>
      </c>
      <c r="O1664" s="27">
        <f>IFERROR(VLOOKUP(N1664,'散件迭代（不定期更新）'!C:J,8,FALSE),0)</f>
        <v>0</v>
      </c>
      <c r="P1664" s="27" t="str">
        <f>IFERROR(VLOOKUP(N1664,'散件（更新）'!B:H,3,FALSE),0)</f>
        <v/>
      </c>
      <c r="Q1664" s="27" t="str">
        <f>VLOOKUP(N1664,'散件（更新）'!B:H,2,FALSE)</f>
        <v>114-23761823</v>
      </c>
      <c r="R1664" s="27" t="str">
        <f>VLOOKUP(N1664,'散件（更新）'!B:H,7,FALSE)</f>
        <v>Dirt Water Tank</v>
      </c>
      <c r="S1664" s="27" t="str">
        <f>VLOOKUP(N1664,'散件（更新）'!B:E,4,FALSE)</f>
        <v>https://tineco-yxzt.oss-accelerate.aliyuncs.com/20241225/DWT_1735112037172.jpg</v>
      </c>
      <c r="T1664" s="27" t="s">
        <v>8759</v>
      </c>
      <c r="U1664" s="28" t="str">
        <f>VLOOKUP(N1664,'散件（更新）'!B:G,6,FALSE)</f>
        <v xml:space="preserve"> 回收桶组件（黑色）</v>
      </c>
      <c r="V1664" s="28">
        <f>VLOOKUP(N1664,'散件（更新）'!B:I,8,FALSE)</f>
        <v>6932485003655</v>
      </c>
    </row>
    <row r="1665" spans="1:22" ht="20.149999999999999" customHeight="1">
      <c r="A1665" s="57">
        <v>46169</v>
      </c>
      <c r="B1665" s="60" t="s">
        <v>11057</v>
      </c>
      <c r="C1665" s="27" t="str">
        <f>VLOOKUP(B1665,'大货清单（不定期按GOMS更新）'!A:H,8,0)</f>
        <v>109-25330001</v>
      </c>
      <c r="D1665" s="27" t="str">
        <f>VLOOKUP(B1665,'大货清单（不定期按GOMS更新）'!A:C,3,0)</f>
        <v>CL2533-01</v>
      </c>
      <c r="E1665" s="27" t="str">
        <f>VLOOKUP(B1665,'大货清单（不定期按GOMS更新）'!A:H,4,0)</f>
        <v>IT,ES,FR,DE,PL,SE,NL,BE</v>
      </c>
      <c r="F1665" s="27" t="str">
        <f>VLOOKUP(B1665,'大货清单（不定期按GOMS更新）'!A:H,2,0)</f>
        <v>Floor one S7 stretch steam</v>
      </c>
      <c r="G1665" s="28">
        <f>VLOOKUP(B1665,'大货清单（不定期按GOMS更新）'!A:I,9,FALSE)</f>
        <v>6932485009862</v>
      </c>
      <c r="H1665" s="27" t="str">
        <f>VLOOKUP(B1665,'大货清单（不定期按GOMS更新）'!A:H,7,0)</f>
        <v>黑色</v>
      </c>
      <c r="I1665" s="27" t="str">
        <f>VLOOKUP(B1665,'大货清单（不定期按GOMS更新）'!A:F,6,FALSE)</f>
        <v>ACTIVE</v>
      </c>
      <c r="J1665" s="27" t="str">
        <f>VLOOKUP(B1665,'大货清单（不定期按GOMS更新）'!A:K,11,FALSE)</f>
        <v>10.2</v>
      </c>
      <c r="K1665" s="27" t="str">
        <f>VLOOKUP(B1665,'大货清单（不定期按GOMS更新）'!A:N,12,FALSE)</f>
        <v>734</v>
      </c>
      <c r="L1665" s="27" t="str">
        <f>VLOOKUP(B1665,'大货清单（不定期按GOMS更新）'!A:M,13,FALSE)</f>
        <v>324</v>
      </c>
      <c r="M1665" s="27" t="str">
        <f>VLOOKUP(B1665,'大货清单（不定期按GOMS更新）'!A:N,14,FALSE)</f>
        <v>288</v>
      </c>
      <c r="N1665" s="60" t="s">
        <v>10063</v>
      </c>
      <c r="O1665" s="27">
        <f>IFERROR(VLOOKUP(N1665,'散件迭代（不定期更新）'!C:J,8,FALSE),0)</f>
        <v>0</v>
      </c>
      <c r="P1665" s="27">
        <f>IFERROR(VLOOKUP(N1665,'散件（更新）'!B:H,3,FALSE),0)</f>
        <v>0</v>
      </c>
      <c r="Q1665" s="27" t="str">
        <f>VLOOKUP(N1665,'散件（更新）'!B:H,2,FALSE)</f>
        <v>114-25330000</v>
      </c>
      <c r="R1665" s="27" t="str">
        <f>VLOOKUP(N1665,'散件（更新）'!B:H,7,FALSE)</f>
        <v>Charging Base</v>
      </c>
      <c r="S1665" s="27" t="str">
        <f>VLOOKUP(N1665,'散件（更新）'!B:E,4,FALSE)</f>
        <v>https://tineco-yxzt.oss-accelerate.aliyuncs.com/20250716/weixinjietu_20250715094019_1752655474316.png</v>
      </c>
      <c r="T1665" s="27" t="s">
        <v>8759</v>
      </c>
      <c r="U1665" s="28" t="str">
        <f>VLOOKUP(N1665,'散件（更新）'!B:G,6,FALSE)</f>
        <v>SP;CL2533-01;烘干托盘组件</v>
      </c>
      <c r="V1665" s="28">
        <f>VLOOKUP(N1665,'散件（更新）'!B:I,8,FALSE)</f>
        <v>6932485009268</v>
      </c>
    </row>
    <row r="1666" spans="1:22" ht="20.149999999999999" customHeight="1">
      <c r="A1666" s="57">
        <v>46169</v>
      </c>
      <c r="B1666" s="60" t="s">
        <v>11057</v>
      </c>
      <c r="C1666" s="27" t="str">
        <f>VLOOKUP(B1666,'大货清单（不定期按GOMS更新）'!A:H,8,0)</f>
        <v>109-25330001</v>
      </c>
      <c r="D1666" s="27" t="str">
        <f>VLOOKUP(B1666,'大货清单（不定期按GOMS更新）'!A:C,3,0)</f>
        <v>CL2533-01</v>
      </c>
      <c r="E1666" s="27" t="str">
        <f>VLOOKUP(B1666,'大货清单（不定期按GOMS更新）'!A:H,4,0)</f>
        <v>IT,ES,FR,DE,PL,SE,NL,BE</v>
      </c>
      <c r="F1666" s="27" t="str">
        <f>VLOOKUP(B1666,'大货清单（不定期按GOMS更新）'!A:H,2,0)</f>
        <v>Floor one S7 stretch steam</v>
      </c>
      <c r="G1666" s="28">
        <f>VLOOKUP(B1666,'大货清单（不定期按GOMS更新）'!A:I,9,FALSE)</f>
        <v>6932485009862</v>
      </c>
      <c r="H1666" s="27" t="str">
        <f>VLOOKUP(B1666,'大货清单（不定期按GOMS更新）'!A:H,7,0)</f>
        <v>黑色</v>
      </c>
      <c r="I1666" s="27" t="str">
        <f>VLOOKUP(B1666,'大货清单（不定期按GOMS更新）'!A:F,6,FALSE)</f>
        <v>ACTIVE</v>
      </c>
      <c r="J1666" s="27" t="str">
        <f>VLOOKUP(B1666,'大货清单（不定期按GOMS更新）'!A:K,11,FALSE)</f>
        <v>10.2</v>
      </c>
      <c r="K1666" s="27" t="str">
        <f>VLOOKUP(B1666,'大货清单（不定期按GOMS更新）'!A:N,12,FALSE)</f>
        <v>734</v>
      </c>
      <c r="L1666" s="27" t="str">
        <f>VLOOKUP(B1666,'大货清单（不定期按GOMS更新）'!A:M,13,FALSE)</f>
        <v>324</v>
      </c>
      <c r="M1666" s="27" t="str">
        <f>VLOOKUP(B1666,'大货清单（不定期按GOMS更新）'!A:N,14,FALSE)</f>
        <v>288</v>
      </c>
      <c r="N1666" s="60" t="s">
        <v>10041</v>
      </c>
      <c r="O1666" s="27">
        <f>IFERROR(VLOOKUP(N1666,'散件迭代（不定期更新）'!C:J,8,FALSE),0)</f>
        <v>0</v>
      </c>
      <c r="P1666" s="27">
        <f>IFERROR(VLOOKUP(N1666,'散件（更新）'!B:H,3,FALSE),0)</f>
        <v>0</v>
      </c>
      <c r="Q1666" s="27" t="str">
        <f>VLOOKUP(N1666,'散件（更新）'!B:H,2,FALSE)</f>
        <v>114-25330001</v>
      </c>
      <c r="R1666" s="27" t="str">
        <f>VLOOKUP(N1666,'散件（更新）'!B:H,7,FALSE)</f>
        <v>Battery</v>
      </c>
      <c r="S1666" s="27" t="str">
        <f>VLOOKUP(N1666,'散件（更新）'!B:E,4,FALSE)</f>
        <v>https://tineco-yxzt.oss-accelerate.aliyuncs.com/20250716/weixinjietu_20250715093930_1752655425619.png</v>
      </c>
      <c r="T1666" s="27" t="s">
        <v>8759</v>
      </c>
      <c r="U1666" s="28" t="str">
        <f>VLOOKUP(N1666,'散件（更新）'!B:G,6,FALSE)</f>
        <v>SP;CL2533-01;电池包组件</v>
      </c>
      <c r="V1666" s="28">
        <f>VLOOKUP(N1666,'散件（更新）'!B:I,8,FALSE)</f>
        <v>6932485009275</v>
      </c>
    </row>
    <row r="1667" spans="1:22" ht="20.149999999999999" customHeight="1">
      <c r="A1667" s="57">
        <v>46169</v>
      </c>
      <c r="B1667" s="60" t="s">
        <v>11057</v>
      </c>
      <c r="C1667" s="27" t="str">
        <f>VLOOKUP(B1667,'大货清单（不定期按GOMS更新）'!A:H,8,0)</f>
        <v>109-25330001</v>
      </c>
      <c r="D1667" s="27" t="str">
        <f>VLOOKUP(B1667,'大货清单（不定期按GOMS更新）'!A:C,3,0)</f>
        <v>CL2533-01</v>
      </c>
      <c r="E1667" s="27" t="str">
        <f>VLOOKUP(B1667,'大货清单（不定期按GOMS更新）'!A:H,4,0)</f>
        <v>IT,ES,FR,DE,PL,SE,NL,BE</v>
      </c>
      <c r="F1667" s="27" t="str">
        <f>VLOOKUP(B1667,'大货清单（不定期按GOMS更新）'!A:H,2,0)</f>
        <v>Floor one S7 stretch steam</v>
      </c>
      <c r="G1667" s="28">
        <f>VLOOKUP(B1667,'大货清单（不定期按GOMS更新）'!A:I,9,FALSE)</f>
        <v>6932485009862</v>
      </c>
      <c r="H1667" s="27" t="str">
        <f>VLOOKUP(B1667,'大货清单（不定期按GOMS更新）'!A:H,7,0)</f>
        <v>黑色</v>
      </c>
      <c r="I1667" s="27" t="str">
        <f>VLOOKUP(B1667,'大货清单（不定期按GOMS更新）'!A:F,6,FALSE)</f>
        <v>ACTIVE</v>
      </c>
      <c r="J1667" s="27" t="str">
        <f>VLOOKUP(B1667,'大货清单（不定期按GOMS更新）'!A:K,11,FALSE)</f>
        <v>10.2</v>
      </c>
      <c r="K1667" s="27" t="str">
        <f>VLOOKUP(B1667,'大货清单（不定期按GOMS更新）'!A:N,12,FALSE)</f>
        <v>734</v>
      </c>
      <c r="L1667" s="27" t="str">
        <f>VLOOKUP(B1667,'大货清单（不定期按GOMS更新）'!A:M,13,FALSE)</f>
        <v>324</v>
      </c>
      <c r="M1667" s="27" t="str">
        <f>VLOOKUP(B1667,'大货清单（不定期按GOMS更新）'!A:N,14,FALSE)</f>
        <v>288</v>
      </c>
      <c r="N1667" s="60" t="s">
        <v>10158</v>
      </c>
      <c r="O1667" s="27">
        <f>IFERROR(VLOOKUP(N1667,'散件迭代（不定期更新）'!C:J,8,FALSE),0)</f>
        <v>0</v>
      </c>
      <c r="P1667" s="27">
        <f>IFERROR(VLOOKUP(N1667,'散件（更新）'!B:H,3,FALSE),0)</f>
        <v>0</v>
      </c>
      <c r="Q1667" s="27" t="str">
        <f>VLOOKUP(N1667,'散件（更新）'!B:H,2,FALSE)</f>
        <v>114-25330002</v>
      </c>
      <c r="R1667" s="27" t="str">
        <f>VLOOKUP(N1667,'散件（更新）'!B:H,7,FALSE)</f>
        <v>plastic part</v>
      </c>
      <c r="S1667" s="27" t="str">
        <f>VLOOKUP(N1667,'散件（更新）'!B:E,4,FALSE)</f>
        <v>https://tineco-yxzt.oss-accelerate.aliyuncs.com/20250716/weixinjietu_20250715094052_1752655367577.png</v>
      </c>
      <c r="T1667" s="27" t="s">
        <v>8759</v>
      </c>
      <c r="U1667" s="28" t="str">
        <f>VLOOKUP(N1667,'散件（更新）'!B:G,6,FALSE)</f>
        <v>SP;CL2533-01;机体后盖</v>
      </c>
      <c r="V1667" s="28">
        <f>VLOOKUP(N1667,'散件（更新）'!B:I,8,FALSE)</f>
        <v>6932485009282</v>
      </c>
    </row>
    <row r="1668" spans="1:22" ht="20.149999999999999" customHeight="1">
      <c r="A1668" s="57">
        <v>46169</v>
      </c>
      <c r="B1668" s="60" t="s">
        <v>11057</v>
      </c>
      <c r="C1668" s="27" t="str">
        <f>VLOOKUP(B1668,'大货清单（不定期按GOMS更新）'!A:H,8,0)</f>
        <v>109-25330001</v>
      </c>
      <c r="D1668" s="27" t="str">
        <f>VLOOKUP(B1668,'大货清单（不定期按GOMS更新）'!A:C,3,0)</f>
        <v>CL2533-01</v>
      </c>
      <c r="E1668" s="27" t="str">
        <f>VLOOKUP(B1668,'大货清单（不定期按GOMS更新）'!A:H,4,0)</f>
        <v>IT,ES,FR,DE,PL,SE,NL,BE</v>
      </c>
      <c r="F1668" s="27" t="str">
        <f>VLOOKUP(B1668,'大货清单（不定期按GOMS更新）'!A:H,2,0)</f>
        <v>Floor one S7 stretch steam</v>
      </c>
      <c r="G1668" s="28">
        <f>VLOOKUP(B1668,'大货清单（不定期按GOMS更新）'!A:I,9,FALSE)</f>
        <v>6932485009862</v>
      </c>
      <c r="H1668" s="27" t="str">
        <f>VLOOKUP(B1668,'大货清单（不定期按GOMS更新）'!A:H,7,0)</f>
        <v>黑色</v>
      </c>
      <c r="I1668" s="27" t="str">
        <f>VLOOKUP(B1668,'大货清单（不定期按GOMS更新）'!A:F,6,FALSE)</f>
        <v>ACTIVE</v>
      </c>
      <c r="J1668" s="27" t="str">
        <f>VLOOKUP(B1668,'大货清单（不定期按GOMS更新）'!A:K,11,FALSE)</f>
        <v>10.2</v>
      </c>
      <c r="K1668" s="27" t="str">
        <f>VLOOKUP(B1668,'大货清单（不定期按GOMS更新）'!A:N,12,FALSE)</f>
        <v>734</v>
      </c>
      <c r="L1668" s="27" t="str">
        <f>VLOOKUP(B1668,'大货清单（不定期按GOMS更新）'!A:M,13,FALSE)</f>
        <v>324</v>
      </c>
      <c r="M1668" s="27" t="str">
        <f>VLOOKUP(B1668,'大货清单（不定期按GOMS更新）'!A:N,14,FALSE)</f>
        <v>288</v>
      </c>
      <c r="N1668" s="60" t="s">
        <v>10193</v>
      </c>
      <c r="O1668" s="27">
        <f>IFERROR(VLOOKUP(N1668,'散件迭代（不定期更新）'!C:J,8,FALSE),0)</f>
        <v>0</v>
      </c>
      <c r="P1668" s="27">
        <f>IFERROR(VLOOKUP(N1668,'散件（更新）'!B:H,3,FALSE),0)</f>
        <v>0</v>
      </c>
      <c r="Q1668" s="27" t="str">
        <f>VLOOKUP(N1668,'散件（更新）'!B:H,2,FALSE)</f>
        <v>114-25330003</v>
      </c>
      <c r="R1668" s="27" t="str">
        <f>VLOOKUP(N1668,'散件（更新）'!B:H,7,FALSE)</f>
        <v>plastic part</v>
      </c>
      <c r="S1668" s="27" t="str">
        <f>VLOOKUP(N1668,'散件（更新）'!B:E,4,FALSE)</f>
        <v>https://tineco-yxzt.oss-accelerate.aliyuncs.com/20250716/weixinjietu_20250715093950_1752655323436.png</v>
      </c>
      <c r="T1668" s="27" t="s">
        <v>8759</v>
      </c>
      <c r="U1668" s="28" t="str">
        <f>VLOOKUP(N1668,'散件（更新）'!B:G,6,FALSE)</f>
        <v>SP;CL2533-01;转接头组件带锁扣</v>
      </c>
      <c r="V1668" s="28">
        <f>VLOOKUP(N1668,'散件（更新）'!B:I,8,FALSE)</f>
        <v>6932485009299</v>
      </c>
    </row>
    <row r="1669" spans="1:22" ht="20.149999999999999" customHeight="1">
      <c r="A1669" s="57">
        <v>46169</v>
      </c>
      <c r="B1669" s="60" t="s">
        <v>11057</v>
      </c>
      <c r="C1669" s="27" t="str">
        <f>VLOOKUP(B1669,'大货清单（不定期按GOMS更新）'!A:H,8,0)</f>
        <v>109-25330001</v>
      </c>
      <c r="D1669" s="27" t="str">
        <f>VLOOKUP(B1669,'大货清单（不定期按GOMS更新）'!A:C,3,0)</f>
        <v>CL2533-01</v>
      </c>
      <c r="E1669" s="27" t="str">
        <f>VLOOKUP(B1669,'大货清单（不定期按GOMS更新）'!A:H,4,0)</f>
        <v>IT,ES,FR,DE,PL,SE,NL,BE</v>
      </c>
      <c r="F1669" s="27" t="str">
        <f>VLOOKUP(B1669,'大货清单（不定期按GOMS更新）'!A:H,2,0)</f>
        <v>Floor one S7 stretch steam</v>
      </c>
      <c r="G1669" s="28">
        <f>VLOOKUP(B1669,'大货清单（不定期按GOMS更新）'!A:I,9,FALSE)</f>
        <v>6932485009862</v>
      </c>
      <c r="H1669" s="27" t="str">
        <f>VLOOKUP(B1669,'大货清单（不定期按GOMS更新）'!A:H,7,0)</f>
        <v>黑色</v>
      </c>
      <c r="I1669" s="27" t="str">
        <f>VLOOKUP(B1669,'大货清单（不定期按GOMS更新）'!A:F,6,FALSE)</f>
        <v>ACTIVE</v>
      </c>
      <c r="J1669" s="27" t="str">
        <f>VLOOKUP(B1669,'大货清单（不定期按GOMS更新）'!A:K,11,FALSE)</f>
        <v>10.2</v>
      </c>
      <c r="K1669" s="27" t="str">
        <f>VLOOKUP(B1669,'大货清单（不定期按GOMS更新）'!A:N,12,FALSE)</f>
        <v>734</v>
      </c>
      <c r="L1669" s="27" t="str">
        <f>VLOOKUP(B1669,'大货清单（不定期按GOMS更新）'!A:M,13,FALSE)</f>
        <v>324</v>
      </c>
      <c r="M1669" s="27" t="str">
        <f>VLOOKUP(B1669,'大货清单（不定期按GOMS更新）'!A:N,14,FALSE)</f>
        <v>288</v>
      </c>
      <c r="N1669" s="60" t="s">
        <v>10020</v>
      </c>
      <c r="O1669" s="27">
        <f>IFERROR(VLOOKUP(N1669,'散件迭代（不定期更新）'!C:J,8,FALSE),0)</f>
        <v>0</v>
      </c>
      <c r="P1669" s="27">
        <f>IFERROR(VLOOKUP(N1669,'散件（更新）'!B:H,3,FALSE),0)</f>
        <v>0</v>
      </c>
      <c r="Q1669" s="27" t="str">
        <f>VLOOKUP(N1669,'散件（更新）'!B:H,2,FALSE)</f>
        <v>114-25330004</v>
      </c>
      <c r="R1669" s="27" t="str">
        <f>VLOOKUP(N1669,'散件（更新）'!B:H,7,FALSE)</f>
        <v>Wire</v>
      </c>
      <c r="S1669" s="27" t="str">
        <f>VLOOKUP(N1669,'散件（更新）'!B:E,4,FALSE)</f>
        <v>https://tineco-yxzt.oss-accelerate.aliyuncs.com/20250716/weixinjietu_20250715093859_1752655274913.png</v>
      </c>
      <c r="T1669" s="27" t="s">
        <v>8759</v>
      </c>
      <c r="U1669" s="28" t="str">
        <f>VLOOKUP(N1669,'散件（更新）'!B:G,6,FALSE)</f>
        <v>SP;CL2533-01;托盘充电导线组件</v>
      </c>
      <c r="V1669" s="28">
        <f>VLOOKUP(N1669,'散件（更新）'!B:I,8,FALSE)</f>
        <v>6932485009305</v>
      </c>
    </row>
    <row r="1670" spans="1:22" ht="20.149999999999999" customHeight="1">
      <c r="A1670" s="57">
        <v>46169</v>
      </c>
      <c r="B1670" s="60" t="s">
        <v>11057</v>
      </c>
      <c r="C1670" s="27" t="str">
        <f>VLOOKUP(B1670,'大货清单（不定期按GOMS更新）'!A:H,8,0)</f>
        <v>109-25330001</v>
      </c>
      <c r="D1670" s="27" t="str">
        <f>VLOOKUP(B1670,'大货清单（不定期按GOMS更新）'!A:C,3,0)</f>
        <v>CL2533-01</v>
      </c>
      <c r="E1670" s="27" t="str">
        <f>VLOOKUP(B1670,'大货清单（不定期按GOMS更新）'!A:H,4,0)</f>
        <v>IT,ES,FR,DE,PL,SE,NL,BE</v>
      </c>
      <c r="F1670" s="27" t="str">
        <f>VLOOKUP(B1670,'大货清单（不定期按GOMS更新）'!A:H,2,0)</f>
        <v>Floor one S7 stretch steam</v>
      </c>
      <c r="G1670" s="28">
        <f>VLOOKUP(B1670,'大货清单（不定期按GOMS更新）'!A:I,9,FALSE)</f>
        <v>6932485009862</v>
      </c>
      <c r="H1670" s="27" t="str">
        <f>VLOOKUP(B1670,'大货清单（不定期按GOMS更新）'!A:H,7,0)</f>
        <v>黑色</v>
      </c>
      <c r="I1670" s="27" t="str">
        <f>VLOOKUP(B1670,'大货清单（不定期按GOMS更新）'!A:F,6,FALSE)</f>
        <v>ACTIVE</v>
      </c>
      <c r="J1670" s="27" t="str">
        <f>VLOOKUP(B1670,'大货清单（不定期按GOMS更新）'!A:K,11,FALSE)</f>
        <v>10.2</v>
      </c>
      <c r="K1670" s="27" t="str">
        <f>VLOOKUP(B1670,'大货清单（不定期按GOMS更新）'!A:N,12,FALSE)</f>
        <v>734</v>
      </c>
      <c r="L1670" s="27" t="str">
        <f>VLOOKUP(B1670,'大货清单（不定期按GOMS更新）'!A:M,13,FALSE)</f>
        <v>324</v>
      </c>
      <c r="M1670" s="27" t="str">
        <f>VLOOKUP(B1670,'大货清单（不定期按GOMS更新）'!A:N,14,FALSE)</f>
        <v>288</v>
      </c>
      <c r="N1670" s="60" t="s">
        <v>10112</v>
      </c>
      <c r="O1670" s="27">
        <f>IFERROR(VLOOKUP(N1670,'散件迭代（不定期更新）'!C:J,8,FALSE),0)</f>
        <v>0</v>
      </c>
      <c r="P1670" s="27">
        <f>IFERROR(VLOOKUP(N1670,'散件（更新）'!B:H,3,FALSE),0)</f>
        <v>0</v>
      </c>
      <c r="Q1670" s="27" t="str">
        <f>VLOOKUP(N1670,'散件（更新）'!B:H,2,FALSE)</f>
        <v>114-25330005</v>
      </c>
      <c r="R1670" s="27" t="str">
        <f>VLOOKUP(N1670,'散件（更新）'!B:H,7,FALSE)</f>
        <v>Motor</v>
      </c>
      <c r="S1670" s="27" t="str">
        <f>VLOOKUP(N1670,'散件（更新）'!B:E,4,FALSE)</f>
        <v>https://tineco-yxzt.oss-accelerate.aliyuncs.com/20250716/weixinjietu_20250715093836_1752655232219.png</v>
      </c>
      <c r="T1670" s="27" t="s">
        <v>8759</v>
      </c>
      <c r="U1670" s="28" t="str">
        <f>VLOOKUP(N1670,'散件（更新）'!B:G,6,FALSE)</f>
        <v>SP;CL2533-01;主电机组件</v>
      </c>
      <c r="V1670" s="28">
        <f>VLOOKUP(N1670,'散件（更新）'!B:I,8,FALSE)</f>
        <v>6932485009312</v>
      </c>
    </row>
    <row r="1671" spans="1:22" ht="20.149999999999999" customHeight="1">
      <c r="A1671" s="57">
        <v>46169</v>
      </c>
      <c r="B1671" s="60" t="s">
        <v>11057</v>
      </c>
      <c r="C1671" s="27" t="str">
        <f>VLOOKUP(B1671,'大货清单（不定期按GOMS更新）'!A:H,8,0)</f>
        <v>109-25330001</v>
      </c>
      <c r="D1671" s="27" t="str">
        <f>VLOOKUP(B1671,'大货清单（不定期按GOMS更新）'!A:C,3,0)</f>
        <v>CL2533-01</v>
      </c>
      <c r="E1671" s="27" t="str">
        <f>VLOOKUP(B1671,'大货清单（不定期按GOMS更新）'!A:H,4,0)</f>
        <v>IT,ES,FR,DE,PL,SE,NL,BE</v>
      </c>
      <c r="F1671" s="27" t="str">
        <f>VLOOKUP(B1671,'大货清单（不定期按GOMS更新）'!A:H,2,0)</f>
        <v>Floor one S7 stretch steam</v>
      </c>
      <c r="G1671" s="28">
        <f>VLOOKUP(B1671,'大货清单（不定期按GOMS更新）'!A:I,9,FALSE)</f>
        <v>6932485009862</v>
      </c>
      <c r="H1671" s="27" t="str">
        <f>VLOOKUP(B1671,'大货清单（不定期按GOMS更新）'!A:H,7,0)</f>
        <v>黑色</v>
      </c>
      <c r="I1671" s="27" t="str">
        <f>VLOOKUP(B1671,'大货清单（不定期按GOMS更新）'!A:F,6,FALSE)</f>
        <v>ACTIVE</v>
      </c>
      <c r="J1671" s="27" t="str">
        <f>VLOOKUP(B1671,'大货清单（不定期按GOMS更新）'!A:K,11,FALSE)</f>
        <v>10.2</v>
      </c>
      <c r="K1671" s="27" t="str">
        <f>VLOOKUP(B1671,'大货清单（不定期按GOMS更新）'!A:N,12,FALSE)</f>
        <v>734</v>
      </c>
      <c r="L1671" s="27" t="str">
        <f>VLOOKUP(B1671,'大货清单（不定期按GOMS更新）'!A:M,13,FALSE)</f>
        <v>324</v>
      </c>
      <c r="M1671" s="27" t="str">
        <f>VLOOKUP(B1671,'大货清单（不定期按GOMS更新）'!A:N,14,FALSE)</f>
        <v>288</v>
      </c>
      <c r="N1671" s="53" t="s">
        <v>10037</v>
      </c>
      <c r="O1671" s="27">
        <f>IFERROR(VLOOKUP(N1671,'散件迭代（不定期更新）'!C:J,8,FALSE),0)</f>
        <v>0</v>
      </c>
      <c r="P1671" s="27">
        <f>IFERROR(VLOOKUP(N1671,'散件（更新）'!B:H,3,FALSE),0)</f>
        <v>0</v>
      </c>
      <c r="Q1671" s="27" t="str">
        <f>VLOOKUP(N1671,'散件（更新）'!B:H,2,FALSE)</f>
        <v>114-25330006</v>
      </c>
      <c r="R1671" s="27" t="str">
        <f>VLOOKUP(N1671,'散件（更新）'!B:H,7,FALSE)</f>
        <v>Boiler </v>
      </c>
      <c r="S1671" s="27" t="str">
        <f>VLOOKUP(N1671,'散件（更新）'!B:E,4,FALSE)</f>
        <v>https://tineco-yxzt.oss-accelerate.aliyuncs.com/20250716/weixinjietu_20250715094424_1752655115843.png</v>
      </c>
      <c r="T1671" s="27" t="s">
        <v>8759</v>
      </c>
      <c r="U1671" s="28" t="str">
        <f>VLOOKUP(N1671,'散件（更新）'!B:G,6,FALSE)</f>
        <v>SP;CL2533-01;锅炉组件</v>
      </c>
      <c r="V1671" s="28">
        <f>VLOOKUP(N1671,'散件（更新）'!B:I,8,FALSE)</f>
        <v>6932485009329</v>
      </c>
    </row>
    <row r="1672" spans="1:22" ht="20.149999999999999" customHeight="1">
      <c r="A1672" s="57">
        <v>46169</v>
      </c>
      <c r="B1672" s="60" t="s">
        <v>11057</v>
      </c>
      <c r="C1672" s="27" t="str">
        <f>VLOOKUP(B1672,'大货清单（不定期按GOMS更新）'!A:H,8,0)</f>
        <v>109-25330001</v>
      </c>
      <c r="D1672" s="27" t="str">
        <f>VLOOKUP(B1672,'大货清单（不定期按GOMS更新）'!A:C,3,0)</f>
        <v>CL2533-01</v>
      </c>
      <c r="E1672" s="27" t="str">
        <f>VLOOKUP(B1672,'大货清单（不定期按GOMS更新）'!A:H,4,0)</f>
        <v>IT,ES,FR,DE,PL,SE,NL,BE</v>
      </c>
      <c r="F1672" s="27" t="str">
        <f>VLOOKUP(B1672,'大货清单（不定期按GOMS更新）'!A:H,2,0)</f>
        <v>Floor one S7 stretch steam</v>
      </c>
      <c r="G1672" s="28">
        <f>VLOOKUP(B1672,'大货清单（不定期按GOMS更新）'!A:I,9,FALSE)</f>
        <v>6932485009862</v>
      </c>
      <c r="H1672" s="27" t="str">
        <f>VLOOKUP(B1672,'大货清单（不定期按GOMS更新）'!A:H,7,0)</f>
        <v>黑色</v>
      </c>
      <c r="I1672" s="27" t="str">
        <f>VLOOKUP(B1672,'大货清单（不定期按GOMS更新）'!A:F,6,FALSE)</f>
        <v>ACTIVE</v>
      </c>
      <c r="J1672" s="27" t="str">
        <f>VLOOKUP(B1672,'大货清单（不定期按GOMS更新）'!A:K,11,FALSE)</f>
        <v>10.2</v>
      </c>
      <c r="K1672" s="27" t="str">
        <f>VLOOKUP(B1672,'大货清单（不定期按GOMS更新）'!A:N,12,FALSE)</f>
        <v>734</v>
      </c>
      <c r="L1672" s="27" t="str">
        <f>VLOOKUP(B1672,'大货清单（不定期按GOMS更新）'!A:M,13,FALSE)</f>
        <v>324</v>
      </c>
      <c r="M1672" s="27" t="str">
        <f>VLOOKUP(B1672,'大货清单（不定期按GOMS更新）'!A:N,14,FALSE)</f>
        <v>288</v>
      </c>
      <c r="N1672" s="60" t="s">
        <v>9878</v>
      </c>
      <c r="O1672" s="27">
        <f>IFERROR(VLOOKUP(N1672,'散件迭代（不定期更新）'!C:J,8,FALSE),0)</f>
        <v>0</v>
      </c>
      <c r="P1672" s="27">
        <f>IFERROR(VLOOKUP(N1672,'散件（更新）'!B:H,3,FALSE),0)</f>
        <v>0</v>
      </c>
      <c r="Q1672" s="27" t="str">
        <f>VLOOKUP(N1672,'散件（更新）'!B:H,2,FALSE)</f>
        <v>114-25330007</v>
      </c>
      <c r="R1672" s="27" t="str">
        <f>VLOOKUP(N1672,'散件（更新）'!B:H,7,FALSE)</f>
        <v>PCBA</v>
      </c>
      <c r="S1672" s="27" t="str">
        <f>VLOOKUP(N1672,'散件（更新）'!B:E,4,FALSE)</f>
        <v>https://tineco-yxzt.oss-accelerate.aliyuncs.com/20250716/weixinjietu_20250716163654_1752655061296.png</v>
      </c>
      <c r="T1672" s="27" t="s">
        <v>8759</v>
      </c>
      <c r="U1672" s="28" t="str">
        <f>VLOOKUP(N1672,'散件（更新）'!B:G,6,FALSE)</f>
        <v>SP;CL2533-01;地刷主控板组件</v>
      </c>
      <c r="V1672" s="28">
        <f>VLOOKUP(N1672,'散件（更新）'!B:I,8,FALSE)</f>
        <v>6932485009336</v>
      </c>
    </row>
    <row r="1673" spans="1:22" ht="20.149999999999999" customHeight="1">
      <c r="A1673" s="57">
        <v>46169</v>
      </c>
      <c r="B1673" s="60" t="s">
        <v>11057</v>
      </c>
      <c r="C1673" s="27" t="str">
        <f>VLOOKUP(B1673,'大货清单（不定期按GOMS更新）'!A:H,8,0)</f>
        <v>109-25330001</v>
      </c>
      <c r="D1673" s="27" t="str">
        <f>VLOOKUP(B1673,'大货清单（不定期按GOMS更新）'!A:C,3,0)</f>
        <v>CL2533-01</v>
      </c>
      <c r="E1673" s="27" t="str">
        <f>VLOOKUP(B1673,'大货清单（不定期按GOMS更新）'!A:H,4,0)</f>
        <v>IT,ES,FR,DE,PL,SE,NL,BE</v>
      </c>
      <c r="F1673" s="27" t="str">
        <f>VLOOKUP(B1673,'大货清单（不定期按GOMS更新）'!A:H,2,0)</f>
        <v>Floor one S7 stretch steam</v>
      </c>
      <c r="G1673" s="28">
        <f>VLOOKUP(B1673,'大货清单（不定期按GOMS更新）'!A:I,9,FALSE)</f>
        <v>6932485009862</v>
      </c>
      <c r="H1673" s="27" t="str">
        <f>VLOOKUP(B1673,'大货清单（不定期按GOMS更新）'!A:H,7,0)</f>
        <v>黑色</v>
      </c>
      <c r="I1673" s="27" t="str">
        <f>VLOOKUP(B1673,'大货清单（不定期按GOMS更新）'!A:F,6,FALSE)</f>
        <v>ACTIVE</v>
      </c>
      <c r="J1673" s="27" t="str">
        <f>VLOOKUP(B1673,'大货清单（不定期按GOMS更新）'!A:K,11,FALSE)</f>
        <v>10.2</v>
      </c>
      <c r="K1673" s="27" t="str">
        <f>VLOOKUP(B1673,'大货清单（不定期按GOMS更新）'!A:N,12,FALSE)</f>
        <v>734</v>
      </c>
      <c r="L1673" s="27" t="str">
        <f>VLOOKUP(B1673,'大货清单（不定期按GOMS更新）'!A:M,13,FALSE)</f>
        <v>324</v>
      </c>
      <c r="M1673" s="27" t="str">
        <f>VLOOKUP(B1673,'大货清单（不定期按GOMS更新）'!A:N,14,FALSE)</f>
        <v>288</v>
      </c>
      <c r="N1673" s="60" t="s">
        <v>10320</v>
      </c>
      <c r="O1673" s="27">
        <f>IFERROR(VLOOKUP(N1673,'散件迭代（不定期更新）'!C:J,8,FALSE),0)</f>
        <v>0</v>
      </c>
      <c r="P1673" s="27">
        <f>IFERROR(VLOOKUP(N1673,'散件（更新）'!B:H,3,FALSE),0)</f>
        <v>0</v>
      </c>
      <c r="Q1673" s="27" t="str">
        <f>VLOOKUP(N1673,'散件（更新）'!B:H,2,FALSE)</f>
        <v>114-25330008</v>
      </c>
      <c r="R1673" s="27" t="str">
        <f>VLOOKUP(N1673,'散件（更新）'!B:H,7,FALSE)</f>
        <v>PCBA</v>
      </c>
      <c r="S1673" s="27" t="str">
        <f>VLOOKUP(N1673,'散件（更新）'!B:E,4,FALSE)</f>
        <v>https://tineco-yxzt.oss-accelerate.aliyuncs.com/20250716/weixinjietu_20250715093942_1752654955657.png</v>
      </c>
      <c r="T1673" s="27" t="s">
        <v>8759</v>
      </c>
      <c r="U1673" s="28" t="str">
        <f>VLOOKUP(N1673,'散件（更新）'!B:G,6,FALSE)</f>
        <v>SP;CL2533-01;机身主控板组件</v>
      </c>
      <c r="V1673" s="28">
        <f>VLOOKUP(N1673,'散件（更新）'!B:I,8,FALSE)</f>
        <v>6932485009343</v>
      </c>
    </row>
    <row r="1674" spans="1:22" ht="20.149999999999999" customHeight="1">
      <c r="A1674" s="57">
        <v>46169</v>
      </c>
      <c r="B1674" s="60" t="s">
        <v>11057</v>
      </c>
      <c r="C1674" s="27" t="str">
        <f>VLOOKUP(B1674,'大货清单（不定期按GOMS更新）'!A:H,8,0)</f>
        <v>109-25330001</v>
      </c>
      <c r="D1674" s="27" t="str">
        <f>VLOOKUP(B1674,'大货清单（不定期按GOMS更新）'!A:C,3,0)</f>
        <v>CL2533-01</v>
      </c>
      <c r="E1674" s="27" t="str">
        <f>VLOOKUP(B1674,'大货清单（不定期按GOMS更新）'!A:H,4,0)</f>
        <v>IT,ES,FR,DE,PL,SE,NL,BE</v>
      </c>
      <c r="F1674" s="27" t="str">
        <f>VLOOKUP(B1674,'大货清单（不定期按GOMS更新）'!A:H,2,0)</f>
        <v>Floor one S7 stretch steam</v>
      </c>
      <c r="G1674" s="28">
        <f>VLOOKUP(B1674,'大货清单（不定期按GOMS更新）'!A:I,9,FALSE)</f>
        <v>6932485009862</v>
      </c>
      <c r="H1674" s="27" t="str">
        <f>VLOOKUP(B1674,'大货清单（不定期按GOMS更新）'!A:H,7,0)</f>
        <v>黑色</v>
      </c>
      <c r="I1674" s="27" t="str">
        <f>VLOOKUP(B1674,'大货清单（不定期按GOMS更新）'!A:F,6,FALSE)</f>
        <v>ACTIVE</v>
      </c>
      <c r="J1674" s="27" t="str">
        <f>VLOOKUP(B1674,'大货清单（不定期按GOMS更新）'!A:K,11,FALSE)</f>
        <v>10.2</v>
      </c>
      <c r="K1674" s="27" t="str">
        <f>VLOOKUP(B1674,'大货清单（不定期按GOMS更新）'!A:N,12,FALSE)</f>
        <v>734</v>
      </c>
      <c r="L1674" s="27" t="str">
        <f>VLOOKUP(B1674,'大货清单（不定期按GOMS更新）'!A:M,13,FALSE)</f>
        <v>324</v>
      </c>
      <c r="M1674" s="27" t="str">
        <f>VLOOKUP(B1674,'大货清单（不定期按GOMS更新）'!A:N,14,FALSE)</f>
        <v>288</v>
      </c>
      <c r="N1674" s="60" t="s">
        <v>9953</v>
      </c>
      <c r="O1674" s="27">
        <f>IFERROR(VLOOKUP(N1674,'散件迭代（不定期更新）'!C:J,8,FALSE),0)</f>
        <v>0</v>
      </c>
      <c r="P1674" s="27">
        <f>IFERROR(VLOOKUP(N1674,'散件（更新）'!B:H,3,FALSE),0)</f>
        <v>0</v>
      </c>
      <c r="Q1674" s="27" t="str">
        <f>VLOOKUP(N1674,'散件（更新）'!B:H,2,FALSE)</f>
        <v>114-25330009</v>
      </c>
      <c r="R1674" s="27" t="str">
        <f>VLOOKUP(N1674,'散件（更新）'!B:H,7,FALSE)</f>
        <v>Handle</v>
      </c>
      <c r="S1674" s="27" t="str">
        <f>VLOOKUP(N1674,'散件（更新）'!B:E,4,FALSE)</f>
        <v>https://tineco-yxzt.oss-accelerate.aliyuncs.com/20250716/weixinjietu_20250716163446_1752654908603.png</v>
      </c>
      <c r="T1674" s="27" t="s">
        <v>8759</v>
      </c>
      <c r="U1674" s="28" t="str">
        <f>VLOOKUP(N1674,'散件（更新）'!B:G,6,FALSE)</f>
        <v>SP;CL2533-01;手柄组件</v>
      </c>
      <c r="V1674" s="28">
        <f>VLOOKUP(N1674,'散件（更新）'!B:I,8,FALSE)</f>
        <v>6932485009350</v>
      </c>
    </row>
    <row r="1675" spans="1:22" ht="20.149999999999999" customHeight="1">
      <c r="A1675" s="57">
        <v>46169</v>
      </c>
      <c r="B1675" s="60" t="s">
        <v>11057</v>
      </c>
      <c r="C1675" s="27" t="str">
        <f>VLOOKUP(B1675,'大货清单（不定期按GOMS更新）'!A:H,8,0)</f>
        <v>109-25330001</v>
      </c>
      <c r="D1675" s="27" t="str">
        <f>VLOOKUP(B1675,'大货清单（不定期按GOMS更新）'!A:C,3,0)</f>
        <v>CL2533-01</v>
      </c>
      <c r="E1675" s="27" t="str">
        <f>VLOOKUP(B1675,'大货清单（不定期按GOMS更新）'!A:H,4,0)</f>
        <v>IT,ES,FR,DE,PL,SE,NL,BE</v>
      </c>
      <c r="F1675" s="27" t="str">
        <f>VLOOKUP(B1675,'大货清单（不定期按GOMS更新）'!A:H,2,0)</f>
        <v>Floor one S7 stretch steam</v>
      </c>
      <c r="G1675" s="28">
        <f>VLOOKUP(B1675,'大货清单（不定期按GOMS更新）'!A:I,9,FALSE)</f>
        <v>6932485009862</v>
      </c>
      <c r="H1675" s="27" t="str">
        <f>VLOOKUP(B1675,'大货清单（不定期按GOMS更新）'!A:H,7,0)</f>
        <v>黑色</v>
      </c>
      <c r="I1675" s="27" t="str">
        <f>VLOOKUP(B1675,'大货清单（不定期按GOMS更新）'!A:F,6,FALSE)</f>
        <v>ACTIVE</v>
      </c>
      <c r="J1675" s="27" t="str">
        <f>VLOOKUP(B1675,'大货清单（不定期按GOMS更新）'!A:K,11,FALSE)</f>
        <v>10.2</v>
      </c>
      <c r="K1675" s="27" t="str">
        <f>VLOOKUP(B1675,'大货清单（不定期按GOMS更新）'!A:N,12,FALSE)</f>
        <v>734</v>
      </c>
      <c r="L1675" s="27" t="str">
        <f>VLOOKUP(B1675,'大货清单（不定期按GOMS更新）'!A:M,13,FALSE)</f>
        <v>324</v>
      </c>
      <c r="M1675" s="27" t="str">
        <f>VLOOKUP(B1675,'大货清单（不定期按GOMS更新）'!A:N,14,FALSE)</f>
        <v>288</v>
      </c>
      <c r="N1675" s="60" t="s">
        <v>10070</v>
      </c>
      <c r="O1675" s="27">
        <f>IFERROR(VLOOKUP(N1675,'散件迭代（不定期更新）'!C:J,8,FALSE),0)</f>
        <v>0</v>
      </c>
      <c r="P1675" s="27">
        <f>IFERROR(VLOOKUP(N1675,'散件（更新）'!B:H,3,FALSE),0)</f>
        <v>0</v>
      </c>
      <c r="Q1675" s="27" t="str">
        <f>VLOOKUP(N1675,'散件（更新）'!B:H,2,FALSE)</f>
        <v>114-25330010</v>
      </c>
      <c r="R1675" s="27" t="str">
        <f>VLOOKUP(N1675,'散件（更新）'!B:H,7,FALSE)</f>
        <v>Clean Water Tank</v>
      </c>
      <c r="S1675" s="27" t="str">
        <f>VLOOKUP(N1675,'散件（更新）'!B:E,4,FALSE)</f>
        <v>https://tineco-yxzt.oss-accelerate.aliyuncs.com/20250716/weixinjietu_20250716163028_1752654649867.png</v>
      </c>
      <c r="T1675" s="27" t="s">
        <v>8759</v>
      </c>
      <c r="U1675" s="28" t="str">
        <f>VLOOKUP(N1675,'散件（更新）'!B:G,6,FALSE)</f>
        <v>SP;CL2533-01;清水桶组件</v>
      </c>
      <c r="V1675" s="28">
        <f>VLOOKUP(N1675,'散件（更新）'!B:I,8,FALSE)</f>
        <v>6932485009367</v>
      </c>
    </row>
    <row r="1676" spans="1:22" ht="20.149999999999999" customHeight="1">
      <c r="A1676" s="57">
        <v>46169</v>
      </c>
      <c r="B1676" s="60" t="s">
        <v>11038</v>
      </c>
      <c r="C1676" s="27" t="str">
        <f>VLOOKUP(B1676,'大货清单（不定期按GOMS更新）'!A:H,8,0)</f>
        <v>109-25400002</v>
      </c>
      <c r="D1676" s="27" t="str">
        <f>VLOOKUP(B1676,'大货清单（不定期按GOMS更新）'!A:C,3,0)</f>
        <v>CL2540-02</v>
      </c>
      <c r="E1676" s="27" t="str">
        <f>VLOOKUP(B1676,'大货清单（不定期按GOMS更新）'!A:H,4,0)</f>
        <v>DE,PL</v>
      </c>
      <c r="F1676" s="27" t="str">
        <f>VLOOKUP(B1676,'大货清单（不定期按GOMS更新）'!A:H,2,0)</f>
        <v>Floor One S7 Artist Premium</v>
      </c>
      <c r="G1676" s="28" t="str">
        <f>VLOOKUP(B1676,'大货清单（不定期按GOMS更新）'!A:I,9,FALSE)</f>
        <v>6971745580970</v>
      </c>
      <c r="H1676" s="27" t="str">
        <f>VLOOKUP(B1676,'大货清单（不定期按GOMS更新）'!A:H,7,0)</f>
        <v>BLACK</v>
      </c>
      <c r="I1676" s="27" t="str">
        <f>VLOOKUP(B1676,'大货清单（不定期按GOMS更新）'!A:F,6,FALSE)</f>
        <v>ACTIVE</v>
      </c>
      <c r="J1676" s="27" t="str">
        <f>VLOOKUP(B1676,'大货清单（不定期按GOMS更新）'!A:K,11,FALSE)</f>
        <v>10.2</v>
      </c>
      <c r="K1676" s="27" t="str">
        <f>VLOOKUP(B1676,'大货清单（不定期按GOMS更新）'!A:N,12,FALSE)</f>
        <v>720</v>
      </c>
      <c r="L1676" s="27" t="str">
        <f>VLOOKUP(B1676,'大货清单（不定期按GOMS更新）'!A:M,13,FALSE)</f>
        <v>324</v>
      </c>
      <c r="M1676" s="27" t="str">
        <f>VLOOKUP(B1676,'大货清单（不定期按GOMS更新）'!A:N,14,FALSE)</f>
        <v>288</v>
      </c>
      <c r="N1676" s="60" t="s">
        <v>10012</v>
      </c>
      <c r="O1676" s="27">
        <f>IFERROR(VLOOKUP(N1676,'散件迭代（不定期更新）'!C:J,8,FALSE),0)</f>
        <v>0</v>
      </c>
      <c r="P1676" s="27">
        <f>IFERROR(VLOOKUP(N1676,'散件（更新）'!B:H,3,FALSE),0)</f>
        <v>0</v>
      </c>
      <c r="Q1676" s="27" t="str">
        <f>VLOOKUP(N1676,'散件（更新）'!B:H,2,FALSE)</f>
        <v>114-25400000</v>
      </c>
      <c r="R1676" s="27" t="str">
        <f>VLOOKUP(N1676,'散件（更新）'!B:H,7,FALSE)</f>
        <v>Brush Roller</v>
      </c>
      <c r="S1676" s="27" t="str">
        <f>VLOOKUP(N1676,'散件（更新）'!B:E,4,FALSE)</f>
        <v>https://tineco-yxzt.oss-accelerate.aliyuncs.com/20250707/weixinjietu_20250707181618_1751883975612.png</v>
      </c>
      <c r="T1676" s="27" t="s">
        <v>8759</v>
      </c>
      <c r="U1676" s="28" t="str">
        <f>VLOOKUP(N1676,'散件（更新）'!B:G,6,FALSE)</f>
        <v>SP;CL2540-02;耐热滚刷组件</v>
      </c>
      <c r="V1676" s="28">
        <f>VLOOKUP(N1676,'散件（更新）'!B:I,8,FALSE)</f>
        <v>6932485009091</v>
      </c>
    </row>
    <row r="1677" spans="1:22" ht="20.149999999999999" customHeight="1">
      <c r="A1677" s="57">
        <v>46169</v>
      </c>
      <c r="B1677" s="60" t="s">
        <v>11038</v>
      </c>
      <c r="C1677" s="27" t="str">
        <f>VLOOKUP(B1677,'大货清单（不定期按GOMS更新）'!A:H,8,0)</f>
        <v>109-25400002</v>
      </c>
      <c r="D1677" s="27" t="str">
        <f>VLOOKUP(B1677,'大货清单（不定期按GOMS更新）'!A:C,3,0)</f>
        <v>CL2540-02</v>
      </c>
      <c r="E1677" s="27" t="str">
        <f>VLOOKUP(B1677,'大货清单（不定期按GOMS更新）'!A:H,4,0)</f>
        <v>DE,PL</v>
      </c>
      <c r="F1677" s="27" t="str">
        <f>VLOOKUP(B1677,'大货清单（不定期按GOMS更新）'!A:H,2,0)</f>
        <v>Floor One S7 Artist Premium</v>
      </c>
      <c r="G1677" s="28" t="str">
        <f>VLOOKUP(B1677,'大货清单（不定期按GOMS更新）'!A:I,9,FALSE)</f>
        <v>6971745580970</v>
      </c>
      <c r="H1677" s="27" t="str">
        <f>VLOOKUP(B1677,'大货清单（不定期按GOMS更新）'!A:H,7,0)</f>
        <v>BLACK</v>
      </c>
      <c r="I1677" s="27" t="str">
        <f>VLOOKUP(B1677,'大货清单（不定期按GOMS更新）'!A:F,6,FALSE)</f>
        <v>ACTIVE</v>
      </c>
      <c r="J1677" s="27" t="str">
        <f>VLOOKUP(B1677,'大货清单（不定期按GOMS更新）'!A:K,11,FALSE)</f>
        <v>10.2</v>
      </c>
      <c r="K1677" s="27" t="str">
        <f>VLOOKUP(B1677,'大货清单（不定期按GOMS更新）'!A:N,12,FALSE)</f>
        <v>720</v>
      </c>
      <c r="L1677" s="27" t="str">
        <f>VLOOKUP(B1677,'大货清单（不定期按GOMS更新）'!A:M,13,FALSE)</f>
        <v>324</v>
      </c>
      <c r="M1677" s="27" t="str">
        <f>VLOOKUP(B1677,'大货清单（不定期按GOMS更新）'!A:N,14,FALSE)</f>
        <v>288</v>
      </c>
      <c r="N1677" s="60" t="s">
        <v>7530</v>
      </c>
      <c r="O1677" s="27" t="str">
        <f>IFERROR(VLOOKUP(N1677,'散件迭代（不定期更新）'!C:J,8,FALSE),0)</f>
        <v>A64</v>
      </c>
      <c r="P1677" s="27">
        <f>IFERROR(VLOOKUP(N1677,'散件（更新）'!B:H,3,FALSE),0)</f>
        <v>0</v>
      </c>
      <c r="Q1677" s="27" t="str">
        <f>VLOOKUP(N1677,'散件（更新）'!B:H,2,FALSE)</f>
        <v>114-23280222</v>
      </c>
      <c r="R1677" s="27" t="str">
        <f>VLOOKUP(N1677,'散件（更新）'!B:H,7,FALSE)</f>
        <v>HEPA Assy</v>
      </c>
      <c r="S1677" s="27" t="str">
        <f>VLOOKUP(N1677,'散件（更新）'!B:E,4,FALSE)</f>
        <v>https://tineco-yxzt.oss-accelerate.aliyuncs.com/20240822/HEPA_1724286749680.jpg</v>
      </c>
      <c r="T1677" s="27" t="s">
        <v>8759</v>
      </c>
      <c r="U1677" s="28" t="str">
        <f>VLOOKUP(N1677,'散件（更新）'!B:G,6,FALSE)</f>
        <v>回收桶过滤器组件</v>
      </c>
      <c r="V1677" s="28">
        <f>VLOOKUP(N1677,'散件（更新）'!B:I,8,FALSE)</f>
        <v>6932485000470</v>
      </c>
    </row>
    <row r="1678" spans="1:22" ht="20.149999999999999" customHeight="1">
      <c r="A1678" s="57">
        <v>46169</v>
      </c>
      <c r="B1678" s="60" t="s">
        <v>11038</v>
      </c>
      <c r="C1678" s="27" t="str">
        <f>VLOOKUP(B1678,'大货清单（不定期按GOMS更新）'!A:H,8,0)</f>
        <v>109-25400002</v>
      </c>
      <c r="D1678" s="27" t="str">
        <f>VLOOKUP(B1678,'大货清单（不定期按GOMS更新）'!A:C,3,0)</f>
        <v>CL2540-02</v>
      </c>
      <c r="E1678" s="27" t="str">
        <f>VLOOKUP(B1678,'大货清单（不定期按GOMS更新）'!A:H,4,0)</f>
        <v>DE,PL</v>
      </c>
      <c r="F1678" s="27" t="str">
        <f>VLOOKUP(B1678,'大货清单（不定期按GOMS更新）'!A:H,2,0)</f>
        <v>Floor One S7 Artist Premium</v>
      </c>
      <c r="G1678" s="28" t="str">
        <f>VLOOKUP(B1678,'大货清单（不定期按GOMS更新）'!A:I,9,FALSE)</f>
        <v>6971745580970</v>
      </c>
      <c r="H1678" s="27" t="str">
        <f>VLOOKUP(B1678,'大货清单（不定期按GOMS更新）'!A:H,7,0)</f>
        <v>BLACK</v>
      </c>
      <c r="I1678" s="27" t="str">
        <f>VLOOKUP(B1678,'大货清单（不定期按GOMS更新）'!A:F,6,FALSE)</f>
        <v>ACTIVE</v>
      </c>
      <c r="J1678" s="27" t="str">
        <f>VLOOKUP(B1678,'大货清单（不定期按GOMS更新）'!A:K,11,FALSE)</f>
        <v>10.2</v>
      </c>
      <c r="K1678" s="27" t="str">
        <f>VLOOKUP(B1678,'大货清单（不定期按GOMS更新）'!A:N,12,FALSE)</f>
        <v>720</v>
      </c>
      <c r="L1678" s="27" t="str">
        <f>VLOOKUP(B1678,'大货清单（不定期按GOMS更新）'!A:M,13,FALSE)</f>
        <v>324</v>
      </c>
      <c r="M1678" s="27" t="str">
        <f>VLOOKUP(B1678,'大货清单（不定期按GOMS更新）'!A:N,14,FALSE)</f>
        <v>288</v>
      </c>
      <c r="N1678" s="60" t="s">
        <v>7950</v>
      </c>
      <c r="O1678" s="27">
        <f>IFERROR(VLOOKUP(N1678,'散件迭代（不定期更新）'!C:J,8,FALSE),0)</f>
        <v>0</v>
      </c>
      <c r="P1678" s="27" t="str">
        <f>IFERROR(VLOOKUP(N1678,'散件（更新）'!B:H,3,FALSE),0)</f>
        <v/>
      </c>
      <c r="Q1678" s="27" t="str">
        <f>VLOOKUP(N1678,'散件（更新）'!B:H,2,FALSE)</f>
        <v>114-23431305</v>
      </c>
      <c r="R1678" s="27" t="str">
        <f>VLOOKUP(N1678,'散件（更新）'!B:H,7,FALSE)</f>
        <v>Charging Base</v>
      </c>
      <c r="S1678" s="27" t="str">
        <f>VLOOKUP(N1678,'散件（更新）'!B:E,4,FALSE)</f>
        <v>https://tineco-yxzt.oss-accelerate.aliyuncs.com/20250115/05-honggantuopan_1736935525519.png</v>
      </c>
      <c r="T1678" s="27" t="s">
        <v>8759</v>
      </c>
      <c r="U1678" s="28" t="str">
        <f>VLOOKUP(N1678,'散件（更新）'!B:G,6,FALSE)</f>
        <v>烘干托盘组件（欧插）</v>
      </c>
      <c r="V1678" s="28">
        <f>VLOOKUP(N1678,'散件（更新）'!B:I,8,FALSE)</f>
        <v>6932485003280</v>
      </c>
    </row>
    <row r="1679" spans="1:22" ht="20.149999999999999" customHeight="1">
      <c r="A1679" s="57">
        <v>46169</v>
      </c>
      <c r="B1679" s="60" t="s">
        <v>11038</v>
      </c>
      <c r="C1679" s="27" t="str">
        <f>VLOOKUP(B1679,'大货清单（不定期按GOMS更新）'!A:H,8,0)</f>
        <v>109-25400002</v>
      </c>
      <c r="D1679" s="27" t="str">
        <f>VLOOKUP(B1679,'大货清单（不定期按GOMS更新）'!A:C,3,0)</f>
        <v>CL2540-02</v>
      </c>
      <c r="E1679" s="27" t="str">
        <f>VLOOKUP(B1679,'大货清单（不定期按GOMS更新）'!A:H,4,0)</f>
        <v>DE,PL</v>
      </c>
      <c r="F1679" s="27" t="str">
        <f>VLOOKUP(B1679,'大货清单（不定期按GOMS更新）'!A:H,2,0)</f>
        <v>Floor One S7 Artist Premium</v>
      </c>
      <c r="G1679" s="28" t="str">
        <f>VLOOKUP(B1679,'大货清单（不定期按GOMS更新）'!A:I,9,FALSE)</f>
        <v>6971745580970</v>
      </c>
      <c r="H1679" s="27" t="str">
        <f>VLOOKUP(B1679,'大货清单（不定期按GOMS更新）'!A:H,7,0)</f>
        <v>BLACK</v>
      </c>
      <c r="I1679" s="27" t="str">
        <f>VLOOKUP(B1679,'大货清单（不定期按GOMS更新）'!A:F,6,FALSE)</f>
        <v>ACTIVE</v>
      </c>
      <c r="J1679" s="27" t="str">
        <f>VLOOKUP(B1679,'大货清单（不定期按GOMS更新）'!A:K,11,FALSE)</f>
        <v>10.2</v>
      </c>
      <c r="K1679" s="27" t="str">
        <f>VLOOKUP(B1679,'大货清单（不定期按GOMS更新）'!A:N,12,FALSE)</f>
        <v>720</v>
      </c>
      <c r="L1679" s="27" t="str">
        <f>VLOOKUP(B1679,'大货清单（不定期按GOMS更新）'!A:M,13,FALSE)</f>
        <v>324</v>
      </c>
      <c r="M1679" s="27" t="str">
        <f>VLOOKUP(B1679,'大货清单（不定期按GOMS更新）'!A:N,14,FALSE)</f>
        <v>288</v>
      </c>
      <c r="N1679" s="60" t="s">
        <v>7866</v>
      </c>
      <c r="O1679" s="27">
        <f>IFERROR(VLOOKUP(N1679,'散件迭代（不定期更新）'!C:J,8,FALSE),0)</f>
        <v>0</v>
      </c>
      <c r="P1679" s="27" t="str">
        <f>IFERROR(VLOOKUP(N1679,'散件（更新）'!B:H,3,FALSE),0)</f>
        <v/>
      </c>
      <c r="Q1679" s="27" t="str">
        <f>VLOOKUP(N1679,'散件（更新）'!B:H,2,FALSE)</f>
        <v>114-23431319</v>
      </c>
      <c r="R1679" s="27" t="str">
        <f>VLOOKUP(N1679,'散件（更新）'!B:H,7,FALSE)</f>
        <v>Battery</v>
      </c>
      <c r="S1679" s="27" t="str">
        <f>VLOOKUP(N1679,'散件（更新）'!B:E,4,FALSE)</f>
        <v>https://tineco-yxzt.oss-accelerate.aliyuncs.com/20250702/dianchibao_1751416858275.jpg</v>
      </c>
      <c r="T1679" s="27" t="s">
        <v>19304</v>
      </c>
      <c r="U1679" s="28" t="str">
        <f>VLOOKUP(N1679,'散件（更新）'!B:G,6,FALSE)</f>
        <v xml:space="preserve">电池(7*4000mAh) </v>
      </c>
      <c r="V1679" s="28">
        <f>VLOOKUP(N1679,'散件（更新）'!B:I,8,FALSE)</f>
        <v>6932485003426</v>
      </c>
    </row>
    <row r="1680" spans="1:22" ht="20.149999999999999" customHeight="1">
      <c r="A1680" s="57">
        <v>46169</v>
      </c>
      <c r="B1680" s="60" t="s">
        <v>11038</v>
      </c>
      <c r="C1680" s="27" t="str">
        <f>VLOOKUP(B1680,'大货清单（不定期按GOMS更新）'!A:H,8,0)</f>
        <v>109-25400002</v>
      </c>
      <c r="D1680" s="27" t="str">
        <f>VLOOKUP(B1680,'大货清单（不定期按GOMS更新）'!A:C,3,0)</f>
        <v>CL2540-02</v>
      </c>
      <c r="E1680" s="27" t="str">
        <f>VLOOKUP(B1680,'大货清单（不定期按GOMS更新）'!A:H,4,0)</f>
        <v>DE,PL</v>
      </c>
      <c r="F1680" s="27" t="str">
        <f>VLOOKUP(B1680,'大货清单（不定期按GOMS更新）'!A:H,2,0)</f>
        <v>Floor One S7 Artist Premium</v>
      </c>
      <c r="G1680" s="28" t="str">
        <f>VLOOKUP(B1680,'大货清单（不定期按GOMS更新）'!A:I,9,FALSE)</f>
        <v>6971745580970</v>
      </c>
      <c r="H1680" s="27" t="str">
        <f>VLOOKUP(B1680,'大货清单（不定期按GOMS更新）'!A:H,7,0)</f>
        <v>BLACK</v>
      </c>
      <c r="I1680" s="27" t="str">
        <f>VLOOKUP(B1680,'大货清单（不定期按GOMS更新）'!A:F,6,FALSE)</f>
        <v>ACTIVE</v>
      </c>
      <c r="J1680" s="27" t="str">
        <f>VLOOKUP(B1680,'大货清单（不定期按GOMS更新）'!A:K,11,FALSE)</f>
        <v>10.2</v>
      </c>
      <c r="K1680" s="27" t="str">
        <f>VLOOKUP(B1680,'大货清单（不定期按GOMS更新）'!A:N,12,FALSE)</f>
        <v>720</v>
      </c>
      <c r="L1680" s="27" t="str">
        <f>VLOOKUP(B1680,'大货清单（不定期按GOMS更新）'!A:M,13,FALSE)</f>
        <v>324</v>
      </c>
      <c r="M1680" s="27" t="str">
        <f>VLOOKUP(B1680,'大货清单（不定期按GOMS更新）'!A:N,14,FALSE)</f>
        <v>288</v>
      </c>
      <c r="N1680" s="60" t="s">
        <v>7859</v>
      </c>
      <c r="O1680" s="27">
        <f>IFERROR(VLOOKUP(N1680,'散件迭代（不定期更新）'!C:J,8,FALSE),0)</f>
        <v>0</v>
      </c>
      <c r="P1680" s="27" t="str">
        <f>IFERROR(VLOOKUP(N1680,'散件（更新）'!B:H,3,FALSE),0)</f>
        <v/>
      </c>
      <c r="Q1680" s="27" t="str">
        <f>VLOOKUP(N1680,'散件（更新）'!B:H,2,FALSE)</f>
        <v>114-23431303</v>
      </c>
      <c r="R1680" s="27" t="str">
        <f>VLOOKUP(N1680,'散件（更新）'!B:H,7,FALSE)</f>
        <v>plastic part</v>
      </c>
      <c r="S1680" s="27" t="str">
        <f>VLOOKUP(N1680,'散件（更新）'!B:E,4,FALSE)</f>
        <v>https://tineco-yxzt.oss-accelerate.aliyuncs.com/20250115/03-huishoutongshanggai_1736932344858.png</v>
      </c>
      <c r="T1680" s="27" t="s">
        <v>8759</v>
      </c>
      <c r="U1680" s="28" t="str">
        <f>VLOOKUP(N1680,'散件（更新）'!B:G,6,FALSE)</f>
        <v>回收桶桶盖</v>
      </c>
      <c r="V1680" s="28">
        <f>VLOOKUP(N1680,'散件（更新）'!B:I,8,FALSE)</f>
        <v>6932485003266</v>
      </c>
    </row>
    <row r="1681" spans="1:22" ht="20.149999999999999" customHeight="1">
      <c r="A1681" s="57">
        <v>46169</v>
      </c>
      <c r="B1681" s="60" t="s">
        <v>11038</v>
      </c>
      <c r="C1681" s="27" t="str">
        <f>VLOOKUP(B1681,'大货清单（不定期按GOMS更新）'!A:H,8,0)</f>
        <v>109-25400002</v>
      </c>
      <c r="D1681" s="27" t="str">
        <f>VLOOKUP(B1681,'大货清单（不定期按GOMS更新）'!A:C,3,0)</f>
        <v>CL2540-02</v>
      </c>
      <c r="E1681" s="27" t="str">
        <f>VLOOKUP(B1681,'大货清单（不定期按GOMS更新）'!A:H,4,0)</f>
        <v>DE,PL</v>
      </c>
      <c r="F1681" s="27" t="str">
        <f>VLOOKUP(B1681,'大货清单（不定期按GOMS更新）'!A:H,2,0)</f>
        <v>Floor One S7 Artist Premium</v>
      </c>
      <c r="G1681" s="28" t="str">
        <f>VLOOKUP(B1681,'大货清单（不定期按GOMS更新）'!A:I,9,FALSE)</f>
        <v>6971745580970</v>
      </c>
      <c r="H1681" s="27" t="str">
        <f>VLOOKUP(B1681,'大货清单（不定期按GOMS更新）'!A:H,7,0)</f>
        <v>BLACK</v>
      </c>
      <c r="I1681" s="27" t="str">
        <f>VLOOKUP(B1681,'大货清单（不定期按GOMS更新）'!A:F,6,FALSE)</f>
        <v>ACTIVE</v>
      </c>
      <c r="J1681" s="27" t="str">
        <f>VLOOKUP(B1681,'大货清单（不定期按GOMS更新）'!A:K,11,FALSE)</f>
        <v>10.2</v>
      </c>
      <c r="K1681" s="27" t="str">
        <f>VLOOKUP(B1681,'大货清单（不定期按GOMS更新）'!A:N,12,FALSE)</f>
        <v>720</v>
      </c>
      <c r="L1681" s="27" t="str">
        <f>VLOOKUP(B1681,'大货清单（不定期按GOMS更新）'!A:M,13,FALSE)</f>
        <v>324</v>
      </c>
      <c r="M1681" s="27" t="str">
        <f>VLOOKUP(B1681,'大货清单（不定期按GOMS更新）'!A:N,14,FALSE)</f>
        <v>288</v>
      </c>
      <c r="N1681" s="60" t="s">
        <v>7885</v>
      </c>
      <c r="O1681" s="27">
        <f>IFERROR(VLOOKUP(N1681,'散件迭代（不定期更新）'!C:J,8,FALSE),0)</f>
        <v>0</v>
      </c>
      <c r="P1681" s="27" t="str">
        <f>IFERROR(VLOOKUP(N1681,'散件（更新）'!B:H,3,FALSE),0)</f>
        <v/>
      </c>
      <c r="Q1681" s="27" t="str">
        <f>VLOOKUP(N1681,'散件（更新）'!B:H,2,FALSE)</f>
        <v>114-23431304</v>
      </c>
      <c r="R1681" s="27" t="str">
        <f>VLOOKUP(N1681,'散件（更新）'!B:H,7,FALSE)</f>
        <v>plastic part</v>
      </c>
      <c r="S1681" s="27" t="str">
        <f>VLOOKUP(N1681,'散件（更新）'!B:E,4,FALSE)</f>
        <v>https://tineco-yxzt.oss-accelerate.aliyuncs.com/20250124/04-huishoutongtongshen_1737688576852.png</v>
      </c>
      <c r="T1681" s="27" t="s">
        <v>8759</v>
      </c>
      <c r="U1681" s="28" t="str">
        <f>VLOOKUP(N1681,'散件（更新）'!B:G,6,FALSE)</f>
        <v>回收桶桶身</v>
      </c>
      <c r="V1681" s="28">
        <f>VLOOKUP(N1681,'散件（更新）'!B:I,8,FALSE)</f>
        <v>6932485003273</v>
      </c>
    </row>
    <row r="1682" spans="1:22" ht="20.149999999999999" customHeight="1">
      <c r="A1682" s="57">
        <v>46169</v>
      </c>
      <c r="B1682" s="60" t="s">
        <v>11038</v>
      </c>
      <c r="C1682" s="27" t="str">
        <f>VLOOKUP(B1682,'大货清单（不定期按GOMS更新）'!A:H,8,0)</f>
        <v>109-25400002</v>
      </c>
      <c r="D1682" s="27" t="str">
        <f>VLOOKUP(B1682,'大货清单（不定期按GOMS更新）'!A:C,3,0)</f>
        <v>CL2540-02</v>
      </c>
      <c r="E1682" s="27" t="str">
        <f>VLOOKUP(B1682,'大货清单（不定期按GOMS更新）'!A:H,4,0)</f>
        <v>DE,PL</v>
      </c>
      <c r="F1682" s="27" t="str">
        <f>VLOOKUP(B1682,'大货清单（不定期按GOMS更新）'!A:H,2,0)</f>
        <v>Floor One S7 Artist Premium</v>
      </c>
      <c r="G1682" s="28" t="str">
        <f>VLOOKUP(B1682,'大货清单（不定期按GOMS更新）'!A:I,9,FALSE)</f>
        <v>6971745580970</v>
      </c>
      <c r="H1682" s="27" t="str">
        <f>VLOOKUP(B1682,'大货清单（不定期按GOMS更新）'!A:H,7,0)</f>
        <v>BLACK</v>
      </c>
      <c r="I1682" s="27" t="str">
        <f>VLOOKUP(B1682,'大货清单（不定期按GOMS更新）'!A:F,6,FALSE)</f>
        <v>ACTIVE</v>
      </c>
      <c r="J1682" s="27" t="str">
        <f>VLOOKUP(B1682,'大货清单（不定期按GOMS更新）'!A:K,11,FALSE)</f>
        <v>10.2</v>
      </c>
      <c r="K1682" s="27" t="str">
        <f>VLOOKUP(B1682,'大货清单（不定期按GOMS更新）'!A:N,12,FALSE)</f>
        <v>720</v>
      </c>
      <c r="L1682" s="27" t="str">
        <f>VLOOKUP(B1682,'大货清单（不定期按GOMS更新）'!A:M,13,FALSE)</f>
        <v>324</v>
      </c>
      <c r="M1682" s="27" t="str">
        <f>VLOOKUP(B1682,'大货清单（不定期按GOMS更新）'!A:N,14,FALSE)</f>
        <v>288</v>
      </c>
      <c r="N1682" s="60" t="s">
        <v>8119</v>
      </c>
      <c r="O1682" s="27">
        <f>IFERROR(VLOOKUP(N1682,'散件迭代（不定期更新）'!C:J,8,FALSE),0)</f>
        <v>0</v>
      </c>
      <c r="P1682" s="27" t="str">
        <f>IFERROR(VLOOKUP(N1682,'散件（更新）'!B:H,3,FALSE),0)</f>
        <v/>
      </c>
      <c r="Q1682" s="27" t="str">
        <f>VLOOKUP(N1682,'散件（更新）'!B:H,2,FALSE)</f>
        <v>114-23431315</v>
      </c>
      <c r="R1682" s="27" t="str">
        <f>VLOOKUP(N1682,'散件（更新）'!B:H,7,FALSE)</f>
        <v>plastic part</v>
      </c>
      <c r="S1682" s="27" t="str">
        <f>VLOOKUP(N1682,'散件（更新）'!B:E,4,FALSE)</f>
        <v>https://tineco-yxzt.oss-accelerate.aliyuncs.com/20250116/15-xianshipingzhuangshigai_1736995848033.png</v>
      </c>
      <c r="T1682" s="27" t="s">
        <v>8759</v>
      </c>
      <c r="U1682" s="28" t="str">
        <f>VLOOKUP(N1682,'散件（更新）'!B:G,6,FALSE)</f>
        <v>显示屏装饰盖</v>
      </c>
      <c r="V1682" s="28">
        <f>VLOOKUP(N1682,'散件（更新）'!B:I,8,FALSE)</f>
        <v>6932485003389</v>
      </c>
    </row>
    <row r="1683" spans="1:22" ht="20.149999999999999" customHeight="1">
      <c r="A1683" s="57">
        <v>46169</v>
      </c>
      <c r="B1683" s="60" t="s">
        <v>11038</v>
      </c>
      <c r="C1683" s="27" t="str">
        <f>VLOOKUP(B1683,'大货清单（不定期按GOMS更新）'!A:H,8,0)</f>
        <v>109-25400002</v>
      </c>
      <c r="D1683" s="27" t="str">
        <f>VLOOKUP(B1683,'大货清单（不定期按GOMS更新）'!A:C,3,0)</f>
        <v>CL2540-02</v>
      </c>
      <c r="E1683" s="27" t="str">
        <f>VLOOKUP(B1683,'大货清单（不定期按GOMS更新）'!A:H,4,0)</f>
        <v>DE,PL</v>
      </c>
      <c r="F1683" s="27" t="str">
        <f>VLOOKUP(B1683,'大货清单（不定期按GOMS更新）'!A:H,2,0)</f>
        <v>Floor One S7 Artist Premium</v>
      </c>
      <c r="G1683" s="28" t="str">
        <f>VLOOKUP(B1683,'大货清单（不定期按GOMS更新）'!A:I,9,FALSE)</f>
        <v>6971745580970</v>
      </c>
      <c r="H1683" s="27" t="str">
        <f>VLOOKUP(B1683,'大货清单（不定期按GOMS更新）'!A:H,7,0)</f>
        <v>BLACK</v>
      </c>
      <c r="I1683" s="27" t="str">
        <f>VLOOKUP(B1683,'大货清单（不定期按GOMS更新）'!A:F,6,FALSE)</f>
        <v>ACTIVE</v>
      </c>
      <c r="J1683" s="27" t="str">
        <f>VLOOKUP(B1683,'大货清单（不定期按GOMS更新）'!A:K,11,FALSE)</f>
        <v>10.2</v>
      </c>
      <c r="K1683" s="27" t="str">
        <f>VLOOKUP(B1683,'大货清单（不定期按GOMS更新）'!A:N,12,FALSE)</f>
        <v>720</v>
      </c>
      <c r="L1683" s="27" t="str">
        <f>VLOOKUP(B1683,'大货清单（不定期按GOMS更新）'!A:M,13,FALSE)</f>
        <v>324</v>
      </c>
      <c r="M1683" s="27" t="str">
        <f>VLOOKUP(B1683,'大货清单（不定期按GOMS更新）'!A:N,14,FALSE)</f>
        <v>288</v>
      </c>
      <c r="N1683" s="60" t="s">
        <v>8025</v>
      </c>
      <c r="O1683" s="27">
        <f>IFERROR(VLOOKUP(N1683,'散件迭代（不定期更新）'!C:J,8,FALSE),0)</f>
        <v>0</v>
      </c>
      <c r="P1683" s="27" t="str">
        <f>IFERROR(VLOOKUP(N1683,'散件（更新）'!B:H,3,FALSE),0)</f>
        <v/>
      </c>
      <c r="Q1683" s="27" t="str">
        <f>VLOOKUP(N1683,'散件（更新）'!B:H,2,FALSE)</f>
        <v>114-23431326</v>
      </c>
      <c r="R1683" s="27" t="str">
        <f>VLOOKUP(N1683,'散件（更新）'!B:H,7,FALSE)</f>
        <v>plastic part</v>
      </c>
      <c r="S1683" s="27" t="str">
        <f>VLOOKUP(N1683,'散件（更新）'!B:E,4,FALSE)</f>
        <v>https://tineco-yxzt.oss-accelerate.aliyuncs.com/20250116/26-tuopanjiaodianjiqiruansai_1737006867485.png</v>
      </c>
      <c r="T1683" s="27" t="s">
        <v>8759</v>
      </c>
      <c r="U1683" s="28" t="str">
        <f>VLOOKUP(N1683,'散件（更新）'!B:G,6,FALSE)</f>
        <v>托盘脚垫软塞组件</v>
      </c>
      <c r="V1683" s="28">
        <f>VLOOKUP(N1683,'散件（更新）'!B:I,8,FALSE)</f>
        <v>6932485003495</v>
      </c>
    </row>
    <row r="1684" spans="1:22" ht="20.149999999999999" customHeight="1">
      <c r="A1684" s="57">
        <v>46169</v>
      </c>
      <c r="B1684" s="60" t="s">
        <v>11038</v>
      </c>
      <c r="C1684" s="27" t="str">
        <f>VLOOKUP(B1684,'大货清单（不定期按GOMS更新）'!A:H,8,0)</f>
        <v>109-25400002</v>
      </c>
      <c r="D1684" s="27" t="str">
        <f>VLOOKUP(B1684,'大货清单（不定期按GOMS更新）'!A:C,3,0)</f>
        <v>CL2540-02</v>
      </c>
      <c r="E1684" s="27" t="str">
        <f>VLOOKUP(B1684,'大货清单（不定期按GOMS更新）'!A:H,4,0)</f>
        <v>DE,PL</v>
      </c>
      <c r="F1684" s="27" t="str">
        <f>VLOOKUP(B1684,'大货清单（不定期按GOMS更新）'!A:H,2,0)</f>
        <v>Floor One S7 Artist Premium</v>
      </c>
      <c r="G1684" s="28" t="str">
        <f>VLOOKUP(B1684,'大货清单（不定期按GOMS更新）'!A:I,9,FALSE)</f>
        <v>6971745580970</v>
      </c>
      <c r="H1684" s="27" t="str">
        <f>VLOOKUP(B1684,'大货清单（不定期按GOMS更新）'!A:H,7,0)</f>
        <v>BLACK</v>
      </c>
      <c r="I1684" s="27" t="str">
        <f>VLOOKUP(B1684,'大货清单（不定期按GOMS更新）'!A:F,6,FALSE)</f>
        <v>ACTIVE</v>
      </c>
      <c r="J1684" s="27" t="str">
        <f>VLOOKUP(B1684,'大货清单（不定期按GOMS更新）'!A:K,11,FALSE)</f>
        <v>10.2</v>
      </c>
      <c r="K1684" s="27" t="str">
        <f>VLOOKUP(B1684,'大货清单（不定期按GOMS更新）'!A:N,12,FALSE)</f>
        <v>720</v>
      </c>
      <c r="L1684" s="27" t="str">
        <f>VLOOKUP(B1684,'大货清单（不定期按GOMS更新）'!A:M,13,FALSE)</f>
        <v>324</v>
      </c>
      <c r="M1684" s="27" t="str">
        <f>VLOOKUP(B1684,'大货清单（不定期按GOMS更新）'!A:N,14,FALSE)</f>
        <v>288</v>
      </c>
      <c r="N1684" s="60" t="s">
        <v>10079</v>
      </c>
      <c r="O1684" s="27">
        <f>IFERROR(VLOOKUP(N1684,'散件迭代（不定期更新）'!C:J,8,FALSE),0)</f>
        <v>0</v>
      </c>
      <c r="P1684" s="27">
        <f>IFERROR(VLOOKUP(N1684,'散件（更新）'!B:H,3,FALSE),0)</f>
        <v>0</v>
      </c>
      <c r="Q1684" s="27" t="str">
        <f>VLOOKUP(N1684,'散件（更新）'!B:H,2,FALSE)</f>
        <v>114-25400001</v>
      </c>
      <c r="R1684" s="27" t="str">
        <f>VLOOKUP(N1684,'散件（更新）'!B:H,7,FALSE)</f>
        <v>plastic part</v>
      </c>
      <c r="S1684" s="27" t="str">
        <f>VLOOKUP(N1684,'散件（更新）'!B:E,4,FALSE)</f>
        <v>https://tineco-yxzt.oss-accelerate.aliyuncs.com/20250707/weixinjietu_20250707182123_1751884271072.png</v>
      </c>
      <c r="T1684" s="27" t="s">
        <v>8759</v>
      </c>
      <c r="U1684" s="28" t="str">
        <f>VLOOKUP(N1684,'散件（更新）'!B:G,6,FALSE)</f>
        <v>SP;CL2540-02;转接头组件+锁扣+机体下盖</v>
      </c>
      <c r="V1684" s="28">
        <f>VLOOKUP(N1684,'散件（更新）'!B:I,8,FALSE)</f>
        <v>6932485009107</v>
      </c>
    </row>
    <row r="1685" spans="1:22" ht="20.149999999999999" customHeight="1">
      <c r="A1685" s="57">
        <v>46169</v>
      </c>
      <c r="B1685" s="60" t="s">
        <v>11038</v>
      </c>
      <c r="C1685" s="27" t="str">
        <f>VLOOKUP(B1685,'大货清单（不定期按GOMS更新）'!A:H,8,0)</f>
        <v>109-25400002</v>
      </c>
      <c r="D1685" s="27" t="str">
        <f>VLOOKUP(B1685,'大货清单（不定期按GOMS更新）'!A:C,3,0)</f>
        <v>CL2540-02</v>
      </c>
      <c r="E1685" s="27" t="str">
        <f>VLOOKUP(B1685,'大货清单（不定期按GOMS更新）'!A:H,4,0)</f>
        <v>DE,PL</v>
      </c>
      <c r="F1685" s="27" t="str">
        <f>VLOOKUP(B1685,'大货清单（不定期按GOMS更新）'!A:H,2,0)</f>
        <v>Floor One S7 Artist Premium</v>
      </c>
      <c r="G1685" s="28" t="str">
        <f>VLOOKUP(B1685,'大货清单（不定期按GOMS更新）'!A:I,9,FALSE)</f>
        <v>6971745580970</v>
      </c>
      <c r="H1685" s="27" t="str">
        <f>VLOOKUP(B1685,'大货清单（不定期按GOMS更新）'!A:H,7,0)</f>
        <v>BLACK</v>
      </c>
      <c r="I1685" s="27" t="str">
        <f>VLOOKUP(B1685,'大货清单（不定期按GOMS更新）'!A:F,6,FALSE)</f>
        <v>ACTIVE</v>
      </c>
      <c r="J1685" s="27" t="str">
        <f>VLOOKUP(B1685,'大货清单（不定期按GOMS更新）'!A:K,11,FALSE)</f>
        <v>10.2</v>
      </c>
      <c r="K1685" s="27" t="str">
        <f>VLOOKUP(B1685,'大货清单（不定期按GOMS更新）'!A:N,12,FALSE)</f>
        <v>720</v>
      </c>
      <c r="L1685" s="27" t="str">
        <f>VLOOKUP(B1685,'大货清单（不定期按GOMS更新）'!A:M,13,FALSE)</f>
        <v>324</v>
      </c>
      <c r="M1685" s="27" t="str">
        <f>VLOOKUP(B1685,'大货清单（不定期按GOMS更新）'!A:N,14,FALSE)</f>
        <v>288</v>
      </c>
      <c r="N1685" s="60" t="s">
        <v>9895</v>
      </c>
      <c r="O1685" s="27">
        <f>IFERROR(VLOOKUP(N1685,'散件迭代（不定期更新）'!C:J,8,FALSE),0)</f>
        <v>0</v>
      </c>
      <c r="P1685" s="27">
        <f>IFERROR(VLOOKUP(N1685,'散件（更新）'!B:H,3,FALSE),0)</f>
        <v>0</v>
      </c>
      <c r="Q1685" s="27" t="str">
        <f>VLOOKUP(N1685,'散件（更新）'!B:H,2,FALSE)</f>
        <v>114-25400002</v>
      </c>
      <c r="R1685" s="27" t="str">
        <f>VLOOKUP(N1685,'散件（更新）'!B:H,7,FALSE)</f>
        <v>plastic part</v>
      </c>
      <c r="S1685" s="27" t="str">
        <f>VLOOKUP(N1685,'散件（更新）'!B:E,4,FALSE)</f>
        <v>https://tineco-yxzt.oss-accelerate.aliyuncs.com/20250707/weixinjietu_20250707182153_1751884304997.png</v>
      </c>
      <c r="T1685" s="27" t="s">
        <v>8759</v>
      </c>
      <c r="U1685" s="28" t="str">
        <f>VLOOKUP(N1685,'散件（更新）'!B:G,6,FALSE)</f>
        <v>SP;CL2540-02;机体前盖组件</v>
      </c>
      <c r="V1685" s="28">
        <f>VLOOKUP(N1685,'散件（更新）'!B:I,8,FALSE)</f>
        <v>6932485009114</v>
      </c>
    </row>
    <row r="1686" spans="1:22" ht="20.149999999999999" customHeight="1">
      <c r="A1686" s="57">
        <v>46169</v>
      </c>
      <c r="B1686" s="60" t="s">
        <v>11038</v>
      </c>
      <c r="C1686" s="27" t="str">
        <f>VLOOKUP(B1686,'大货清单（不定期按GOMS更新）'!A:H,8,0)</f>
        <v>109-25400002</v>
      </c>
      <c r="D1686" s="27" t="str">
        <f>VLOOKUP(B1686,'大货清单（不定期按GOMS更新）'!A:C,3,0)</f>
        <v>CL2540-02</v>
      </c>
      <c r="E1686" s="27" t="str">
        <f>VLOOKUP(B1686,'大货清单（不定期按GOMS更新）'!A:H,4,0)</f>
        <v>DE,PL</v>
      </c>
      <c r="F1686" s="27" t="str">
        <f>VLOOKUP(B1686,'大货清单（不定期按GOMS更新）'!A:H,2,0)</f>
        <v>Floor One S7 Artist Premium</v>
      </c>
      <c r="G1686" s="28" t="str">
        <f>VLOOKUP(B1686,'大货清单（不定期按GOMS更新）'!A:I,9,FALSE)</f>
        <v>6971745580970</v>
      </c>
      <c r="H1686" s="27" t="str">
        <f>VLOOKUP(B1686,'大货清单（不定期按GOMS更新）'!A:H,7,0)</f>
        <v>BLACK</v>
      </c>
      <c r="I1686" s="27" t="str">
        <f>VLOOKUP(B1686,'大货清单（不定期按GOMS更新）'!A:F,6,FALSE)</f>
        <v>ACTIVE</v>
      </c>
      <c r="J1686" s="27" t="str">
        <f>VLOOKUP(B1686,'大货清单（不定期按GOMS更新）'!A:K,11,FALSE)</f>
        <v>10.2</v>
      </c>
      <c r="K1686" s="27" t="str">
        <f>VLOOKUP(B1686,'大货清单（不定期按GOMS更新）'!A:N,12,FALSE)</f>
        <v>720</v>
      </c>
      <c r="L1686" s="27" t="str">
        <f>VLOOKUP(B1686,'大货清单（不定期按GOMS更新）'!A:M,13,FALSE)</f>
        <v>324</v>
      </c>
      <c r="M1686" s="27" t="str">
        <f>VLOOKUP(B1686,'大货清单（不定期按GOMS更新）'!A:N,14,FALSE)</f>
        <v>288</v>
      </c>
      <c r="N1686" s="60" t="s">
        <v>8200</v>
      </c>
      <c r="O1686" s="27">
        <f>IFERROR(VLOOKUP(N1686,'散件迭代（不定期更新）'!C:J,8,FALSE),0)</f>
        <v>0</v>
      </c>
      <c r="P1686" s="27" t="str">
        <f>IFERROR(VLOOKUP(N1686,'散件（更新）'!B:H,3,FALSE),0)</f>
        <v/>
      </c>
      <c r="Q1686" s="27" t="str">
        <f>VLOOKUP(N1686,'散件（更新）'!B:H,2,FALSE)</f>
        <v>114-23431310</v>
      </c>
      <c r="R1686" s="27" t="str">
        <f>VLOOKUP(N1686,'散件（更新）'!B:H,7,FALSE)</f>
        <v>Wire</v>
      </c>
      <c r="S1686" s="27" t="str">
        <f>VLOOKUP(N1686,'散件（更新）'!B:E,4,FALSE)</f>
        <v>https://tineco-yxzt.oss-accelerate.aliyuncs.com/20250115/10-dishuachongdiandaoxianzujian_1736943042121.png</v>
      </c>
      <c r="T1686" s="27" t="s">
        <v>8759</v>
      </c>
      <c r="U1686" s="28" t="str">
        <f>VLOOKUP(N1686,'散件（更新）'!B:G,6,FALSE)</f>
        <v>机身充电导线组件</v>
      </c>
      <c r="V1686" s="28">
        <f>VLOOKUP(N1686,'散件（更新）'!B:I,8,FALSE)</f>
        <v>6932485003334</v>
      </c>
    </row>
    <row r="1687" spans="1:22" ht="20.149999999999999" customHeight="1">
      <c r="A1687" s="57">
        <v>46169</v>
      </c>
      <c r="B1687" s="60" t="s">
        <v>11038</v>
      </c>
      <c r="C1687" s="27" t="str">
        <f>VLOOKUP(B1687,'大货清单（不定期按GOMS更新）'!A:H,8,0)</f>
        <v>109-25400002</v>
      </c>
      <c r="D1687" s="27" t="str">
        <f>VLOOKUP(B1687,'大货清单（不定期按GOMS更新）'!A:C,3,0)</f>
        <v>CL2540-02</v>
      </c>
      <c r="E1687" s="27" t="str">
        <f>VLOOKUP(B1687,'大货清单（不定期按GOMS更新）'!A:H,4,0)</f>
        <v>DE,PL</v>
      </c>
      <c r="F1687" s="27" t="str">
        <f>VLOOKUP(B1687,'大货清单（不定期按GOMS更新）'!A:H,2,0)</f>
        <v>Floor One S7 Artist Premium</v>
      </c>
      <c r="G1687" s="28" t="str">
        <f>VLOOKUP(B1687,'大货清单（不定期按GOMS更新）'!A:I,9,FALSE)</f>
        <v>6971745580970</v>
      </c>
      <c r="H1687" s="27" t="str">
        <f>VLOOKUP(B1687,'大货清单（不定期按GOMS更新）'!A:H,7,0)</f>
        <v>BLACK</v>
      </c>
      <c r="I1687" s="27" t="str">
        <f>VLOOKUP(B1687,'大货清单（不定期按GOMS更新）'!A:F,6,FALSE)</f>
        <v>ACTIVE</v>
      </c>
      <c r="J1687" s="27" t="str">
        <f>VLOOKUP(B1687,'大货清单（不定期按GOMS更新）'!A:K,11,FALSE)</f>
        <v>10.2</v>
      </c>
      <c r="K1687" s="27" t="str">
        <f>VLOOKUP(B1687,'大货清单（不定期按GOMS更新）'!A:N,12,FALSE)</f>
        <v>720</v>
      </c>
      <c r="L1687" s="27" t="str">
        <f>VLOOKUP(B1687,'大货清单（不定期按GOMS更新）'!A:M,13,FALSE)</f>
        <v>324</v>
      </c>
      <c r="M1687" s="27" t="str">
        <f>VLOOKUP(B1687,'大货清单（不定期按GOMS更新）'!A:N,14,FALSE)</f>
        <v>288</v>
      </c>
      <c r="N1687" s="60" t="s">
        <v>7829</v>
      </c>
      <c r="O1687" s="27">
        <f>IFERROR(VLOOKUP(N1687,'散件迭代（不定期更新）'!C:J,8,FALSE),0)</f>
        <v>0</v>
      </c>
      <c r="P1687" s="27" t="str">
        <f>IFERROR(VLOOKUP(N1687,'散件（更新）'!B:H,3,FALSE),0)</f>
        <v/>
      </c>
      <c r="Q1687" s="27" t="str">
        <f>VLOOKUP(N1687,'散件（更新）'!B:H,2,FALSE)</f>
        <v>114-23431327</v>
      </c>
      <c r="R1687" s="27" t="str">
        <f>VLOOKUP(N1687,'散件（更新）'!B:H,7,FALSE)</f>
        <v>Wire</v>
      </c>
      <c r="S1687" s="27" t="str">
        <f>VLOOKUP(N1687,'散件（更新）'!B:E,4,FALSE)</f>
        <v>https://tineco-yxzt.oss-accelerate.aliyuncs.com/20250116/27-tuopanchongdiandaoxianzujian_1737007096340.png</v>
      </c>
      <c r="T1687" s="27" t="s">
        <v>8759</v>
      </c>
      <c r="U1687" s="28" t="str">
        <f>VLOOKUP(N1687,'散件（更新）'!B:G,6,FALSE)</f>
        <v>托盘充电导线组件</v>
      </c>
      <c r="V1687" s="28">
        <f>VLOOKUP(N1687,'散件（更新）'!B:I,8,FALSE)</f>
        <v>6932485003549</v>
      </c>
    </row>
    <row r="1688" spans="1:22" ht="20.149999999999999" customHeight="1">
      <c r="A1688" s="57">
        <v>46169</v>
      </c>
      <c r="B1688" s="60" t="s">
        <v>11038</v>
      </c>
      <c r="C1688" s="27" t="str">
        <f>VLOOKUP(B1688,'大货清单（不定期按GOMS更新）'!A:H,8,0)</f>
        <v>109-25400002</v>
      </c>
      <c r="D1688" s="27" t="str">
        <f>VLOOKUP(B1688,'大货清单（不定期按GOMS更新）'!A:C,3,0)</f>
        <v>CL2540-02</v>
      </c>
      <c r="E1688" s="27" t="str">
        <f>VLOOKUP(B1688,'大货清单（不定期按GOMS更新）'!A:H,4,0)</f>
        <v>DE,PL</v>
      </c>
      <c r="F1688" s="27" t="str">
        <f>VLOOKUP(B1688,'大货清单（不定期按GOMS更新）'!A:H,2,0)</f>
        <v>Floor One S7 Artist Premium</v>
      </c>
      <c r="G1688" s="28" t="str">
        <f>VLOOKUP(B1688,'大货清单（不定期按GOMS更新）'!A:I,9,FALSE)</f>
        <v>6971745580970</v>
      </c>
      <c r="H1688" s="27" t="str">
        <f>VLOOKUP(B1688,'大货清单（不定期按GOMS更新）'!A:H,7,0)</f>
        <v>BLACK</v>
      </c>
      <c r="I1688" s="27" t="str">
        <f>VLOOKUP(B1688,'大货清单（不定期按GOMS更新）'!A:F,6,FALSE)</f>
        <v>ACTIVE</v>
      </c>
      <c r="J1688" s="27" t="str">
        <f>VLOOKUP(B1688,'大货清单（不定期按GOMS更新）'!A:K,11,FALSE)</f>
        <v>10.2</v>
      </c>
      <c r="K1688" s="27" t="str">
        <f>VLOOKUP(B1688,'大货清单（不定期按GOMS更新）'!A:N,12,FALSE)</f>
        <v>720</v>
      </c>
      <c r="L1688" s="27" t="str">
        <f>VLOOKUP(B1688,'大货清单（不定期按GOMS更新）'!A:M,13,FALSE)</f>
        <v>324</v>
      </c>
      <c r="M1688" s="27" t="str">
        <f>VLOOKUP(B1688,'大货清单（不定期按GOMS更新）'!A:N,14,FALSE)</f>
        <v>288</v>
      </c>
      <c r="N1688" s="60" t="s">
        <v>7947</v>
      </c>
      <c r="O1688" s="27">
        <f>IFERROR(VLOOKUP(N1688,'散件迭代（不定期更新）'!C:J,8,FALSE),0)</f>
        <v>0</v>
      </c>
      <c r="P1688" s="27" t="str">
        <f>IFERROR(VLOOKUP(N1688,'散件（更新）'!B:H,3,FALSE),0)</f>
        <v/>
      </c>
      <c r="Q1688" s="27" t="str">
        <f>VLOOKUP(N1688,'散件（更新）'!B:H,2,FALSE)</f>
        <v>114-23480614</v>
      </c>
      <c r="R1688" s="27" t="str">
        <f>VLOOKUP(N1688,'散件（更新）'!B:H,7,FALSE)</f>
        <v>Wire</v>
      </c>
      <c r="S1688" s="27">
        <f>VLOOKUP(N1688,'散件（更新）'!B:E,4,FALSE)</f>
        <v>0</v>
      </c>
      <c r="T1688" s="27" t="s">
        <v>8759</v>
      </c>
      <c r="U1688" s="28" t="str">
        <f>VLOOKUP(N1688,'散件（更新）'!B:G,6,FALSE)</f>
        <v>电源线（欧插）</v>
      </c>
      <c r="V1688" s="28">
        <f>VLOOKUP(N1688,'散件（更新）'!B:I,8,FALSE)</f>
        <v>6932485003990</v>
      </c>
    </row>
    <row r="1689" spans="1:22" ht="20.149999999999999" customHeight="1">
      <c r="A1689" s="57">
        <v>46169</v>
      </c>
      <c r="B1689" s="60" t="s">
        <v>11038</v>
      </c>
      <c r="C1689" s="27" t="str">
        <f>VLOOKUP(B1689,'大货清单（不定期按GOMS更新）'!A:H,8,0)</f>
        <v>109-25400002</v>
      </c>
      <c r="D1689" s="27" t="str">
        <f>VLOOKUP(B1689,'大货清单（不定期按GOMS更新）'!A:C,3,0)</f>
        <v>CL2540-02</v>
      </c>
      <c r="E1689" s="27" t="str">
        <f>VLOOKUP(B1689,'大货清单（不定期按GOMS更新）'!A:H,4,0)</f>
        <v>DE,PL</v>
      </c>
      <c r="F1689" s="27" t="str">
        <f>VLOOKUP(B1689,'大货清单（不定期按GOMS更新）'!A:H,2,0)</f>
        <v>Floor One S7 Artist Premium</v>
      </c>
      <c r="G1689" s="28" t="str">
        <f>VLOOKUP(B1689,'大货清单（不定期按GOMS更新）'!A:I,9,FALSE)</f>
        <v>6971745580970</v>
      </c>
      <c r="H1689" s="27" t="str">
        <f>VLOOKUP(B1689,'大货清单（不定期按GOMS更新）'!A:H,7,0)</f>
        <v>BLACK</v>
      </c>
      <c r="I1689" s="27" t="str">
        <f>VLOOKUP(B1689,'大货清单（不定期按GOMS更新）'!A:F,6,FALSE)</f>
        <v>ACTIVE</v>
      </c>
      <c r="J1689" s="27" t="str">
        <f>VLOOKUP(B1689,'大货清单（不定期按GOMS更新）'!A:K,11,FALSE)</f>
        <v>10.2</v>
      </c>
      <c r="K1689" s="27" t="str">
        <f>VLOOKUP(B1689,'大货清单（不定期按GOMS更新）'!A:N,12,FALSE)</f>
        <v>720</v>
      </c>
      <c r="L1689" s="27" t="str">
        <f>VLOOKUP(B1689,'大货清单（不定期按GOMS更新）'!A:M,13,FALSE)</f>
        <v>324</v>
      </c>
      <c r="M1689" s="27" t="str">
        <f>VLOOKUP(B1689,'大货清单（不定期按GOMS更新）'!A:N,14,FALSE)</f>
        <v>288</v>
      </c>
      <c r="N1689" s="60" t="s">
        <v>10071</v>
      </c>
      <c r="O1689" s="27">
        <f>IFERROR(VLOOKUP(N1689,'散件迭代（不定期更新）'!C:J,8,FALSE),0)</f>
        <v>0</v>
      </c>
      <c r="P1689" s="27">
        <f>IFERROR(VLOOKUP(N1689,'散件（更新）'!B:H,3,FALSE),0)</f>
        <v>0</v>
      </c>
      <c r="Q1689" s="27" t="str">
        <f>VLOOKUP(N1689,'散件（更新）'!B:H,2,FALSE)</f>
        <v>114-25400003</v>
      </c>
      <c r="R1689" s="27" t="str">
        <f>VLOOKUP(N1689,'散件（更新）'!B:H,7,FALSE)</f>
        <v>Switch</v>
      </c>
      <c r="S1689" s="27">
        <f>VLOOKUP(N1689,'散件（更新）'!B:E,4,FALSE)</f>
        <v>0</v>
      </c>
      <c r="T1689" s="27" t="s">
        <v>8759</v>
      </c>
      <c r="U1689" s="28" t="str">
        <f>VLOOKUP(N1689,'散件（更新）'!B:G,6,FALSE)</f>
        <v>SP;CL2540-02;微动开关及导线组件</v>
      </c>
      <c r="V1689" s="28">
        <f>VLOOKUP(N1689,'散件（更新）'!B:I,8,FALSE)</f>
        <v>6932485009121</v>
      </c>
    </row>
    <row r="1690" spans="1:22" ht="20.149999999999999" customHeight="1">
      <c r="A1690" s="57">
        <v>46169</v>
      </c>
      <c r="B1690" s="60" t="s">
        <v>11038</v>
      </c>
      <c r="C1690" s="27" t="str">
        <f>VLOOKUP(B1690,'大货清单（不定期按GOMS更新）'!A:H,8,0)</f>
        <v>109-25400002</v>
      </c>
      <c r="D1690" s="27" t="str">
        <f>VLOOKUP(B1690,'大货清单（不定期按GOMS更新）'!A:C,3,0)</f>
        <v>CL2540-02</v>
      </c>
      <c r="E1690" s="27" t="str">
        <f>VLOOKUP(B1690,'大货清单（不定期按GOMS更新）'!A:H,4,0)</f>
        <v>DE,PL</v>
      </c>
      <c r="F1690" s="27" t="str">
        <f>VLOOKUP(B1690,'大货清单（不定期按GOMS更新）'!A:H,2,0)</f>
        <v>Floor One S7 Artist Premium</v>
      </c>
      <c r="G1690" s="28" t="str">
        <f>VLOOKUP(B1690,'大货清单（不定期按GOMS更新）'!A:I,9,FALSE)</f>
        <v>6971745580970</v>
      </c>
      <c r="H1690" s="27" t="str">
        <f>VLOOKUP(B1690,'大货清单（不定期按GOMS更新）'!A:H,7,0)</f>
        <v>BLACK</v>
      </c>
      <c r="I1690" s="27" t="str">
        <f>VLOOKUP(B1690,'大货清单（不定期按GOMS更新）'!A:F,6,FALSE)</f>
        <v>ACTIVE</v>
      </c>
      <c r="J1690" s="27" t="str">
        <f>VLOOKUP(B1690,'大货清单（不定期按GOMS更新）'!A:K,11,FALSE)</f>
        <v>10.2</v>
      </c>
      <c r="K1690" s="27" t="str">
        <f>VLOOKUP(B1690,'大货清单（不定期按GOMS更新）'!A:N,12,FALSE)</f>
        <v>720</v>
      </c>
      <c r="L1690" s="27" t="str">
        <f>VLOOKUP(B1690,'大货清单（不定期按GOMS更新）'!A:M,13,FALSE)</f>
        <v>324</v>
      </c>
      <c r="M1690" s="27" t="str">
        <f>VLOOKUP(B1690,'大货清单（不定期按GOMS更新）'!A:N,14,FALSE)</f>
        <v>288</v>
      </c>
      <c r="N1690" s="60" t="s">
        <v>8062</v>
      </c>
      <c r="O1690" s="27">
        <f>IFERROR(VLOOKUP(N1690,'散件迭代（不定期更新）'!C:J,8,FALSE),0)</f>
        <v>0</v>
      </c>
      <c r="P1690" s="27" t="str">
        <f>IFERROR(VLOOKUP(N1690,'散件（更新）'!B:H,3,FALSE),0)</f>
        <v/>
      </c>
      <c r="Q1690" s="27" t="str">
        <f>VLOOKUP(N1690,'散件（更新）'!B:H,2,FALSE)</f>
        <v>114-23761805</v>
      </c>
      <c r="R1690" s="27" t="str">
        <f>VLOOKUP(N1690,'散件（更新）'!B:H,7,FALSE)</f>
        <v>Motor</v>
      </c>
      <c r="S1690" s="27" t="str">
        <f>VLOOKUP(N1690,'散件（更新）'!B:E,4,FALSE)</f>
        <v>https://tineco-yxzt.oss-accelerate.aliyuncs.com/20241219/weixintupian_202411141109495_1734586641284.jpg</v>
      </c>
      <c r="T1690" s="27" t="s">
        <v>8759</v>
      </c>
      <c r="U1690" s="28" t="str">
        <f>VLOOKUP(N1690,'散件（更新）'!B:G,6,FALSE)</f>
        <v>主电机组件</v>
      </c>
      <c r="V1690" s="28">
        <f>VLOOKUP(N1690,'散件（更新）'!B:I,8,FALSE)</f>
        <v>6932485002443</v>
      </c>
    </row>
    <row r="1691" spans="1:22" ht="20.149999999999999" customHeight="1">
      <c r="A1691" s="57">
        <v>46169</v>
      </c>
      <c r="B1691" s="60" t="s">
        <v>11038</v>
      </c>
      <c r="C1691" s="27" t="str">
        <f>VLOOKUP(B1691,'大货清单（不定期按GOMS更新）'!A:H,8,0)</f>
        <v>109-25400002</v>
      </c>
      <c r="D1691" s="27" t="str">
        <f>VLOOKUP(B1691,'大货清单（不定期按GOMS更新）'!A:C,3,0)</f>
        <v>CL2540-02</v>
      </c>
      <c r="E1691" s="27" t="str">
        <f>VLOOKUP(B1691,'大货清单（不定期按GOMS更新）'!A:H,4,0)</f>
        <v>DE,PL</v>
      </c>
      <c r="F1691" s="27" t="str">
        <f>VLOOKUP(B1691,'大货清单（不定期按GOMS更新）'!A:H,2,0)</f>
        <v>Floor One S7 Artist Premium</v>
      </c>
      <c r="G1691" s="28" t="str">
        <f>VLOOKUP(B1691,'大货清单（不定期按GOMS更新）'!A:I,9,FALSE)</f>
        <v>6971745580970</v>
      </c>
      <c r="H1691" s="27" t="str">
        <f>VLOOKUP(B1691,'大货清单（不定期按GOMS更新）'!A:H,7,0)</f>
        <v>BLACK</v>
      </c>
      <c r="I1691" s="27" t="str">
        <f>VLOOKUP(B1691,'大货清单（不定期按GOMS更新）'!A:F,6,FALSE)</f>
        <v>ACTIVE</v>
      </c>
      <c r="J1691" s="27" t="str">
        <f>VLOOKUP(B1691,'大货清单（不定期按GOMS更新）'!A:K,11,FALSE)</f>
        <v>10.2</v>
      </c>
      <c r="K1691" s="27" t="str">
        <f>VLOOKUP(B1691,'大货清单（不定期按GOMS更新）'!A:N,12,FALSE)</f>
        <v>720</v>
      </c>
      <c r="L1691" s="27" t="str">
        <f>VLOOKUP(B1691,'大货清单（不定期按GOMS更新）'!A:M,13,FALSE)</f>
        <v>324</v>
      </c>
      <c r="M1691" s="27" t="str">
        <f>VLOOKUP(B1691,'大货清单（不定期按GOMS更新）'!A:N,14,FALSE)</f>
        <v>288</v>
      </c>
      <c r="N1691" s="59" t="s">
        <v>7972</v>
      </c>
      <c r="O1691" s="27">
        <f>IFERROR(VLOOKUP(N1691,'散件迭代（不定期更新）'!C:J,8,FALSE),0)</f>
        <v>0</v>
      </c>
      <c r="P1691" s="27" t="str">
        <f>IFERROR(VLOOKUP(N1691,'散件（更新）'!B:H,3,FALSE),0)</f>
        <v/>
      </c>
      <c r="Q1691" s="27" t="str">
        <f>VLOOKUP(N1691,'散件（更新）'!B:H,2,FALSE)</f>
        <v>114-23780402</v>
      </c>
      <c r="R1691" s="27" t="str">
        <f>VLOOKUP(N1691,'散件（更新）'!B:H,7,FALSE)</f>
        <v>Motor</v>
      </c>
      <c r="S1691" s="27" t="str">
        <f>VLOOKUP(N1691,'散件（更新）'!B:E,4,FALSE)</f>
        <v>https://tineco-yxzt.oss-accelerate.aliyuncs.com/20250121/MOTOR_1737446313179.png</v>
      </c>
      <c r="T1691" s="27" t="s">
        <v>8759</v>
      </c>
      <c r="U1691" s="28" t="str">
        <f>VLOOKUP(N1691,'散件（更新）'!B:G,6,FALSE)</f>
        <v>蠕动泵组件</v>
      </c>
      <c r="V1691" s="28">
        <f>VLOOKUP(N1691,'散件（更新）'!B:I,8,FALSE)</f>
        <v>6932485004089</v>
      </c>
    </row>
    <row r="1692" spans="1:22" ht="20.149999999999999" customHeight="1">
      <c r="A1692" s="57">
        <v>46169</v>
      </c>
      <c r="B1692" s="60" t="s">
        <v>11038</v>
      </c>
      <c r="C1692" s="27" t="str">
        <f>VLOOKUP(B1692,'大货清单（不定期按GOMS更新）'!A:H,8,0)</f>
        <v>109-25400002</v>
      </c>
      <c r="D1692" s="27" t="str">
        <f>VLOOKUP(B1692,'大货清单（不定期按GOMS更新）'!A:C,3,0)</f>
        <v>CL2540-02</v>
      </c>
      <c r="E1692" s="27" t="str">
        <f>VLOOKUP(B1692,'大货清单（不定期按GOMS更新）'!A:H,4,0)</f>
        <v>DE,PL</v>
      </c>
      <c r="F1692" s="27" t="str">
        <f>VLOOKUP(B1692,'大货清单（不定期按GOMS更新）'!A:H,2,0)</f>
        <v>Floor One S7 Artist Premium</v>
      </c>
      <c r="G1692" s="28" t="str">
        <f>VLOOKUP(B1692,'大货清单（不定期按GOMS更新）'!A:I,9,FALSE)</f>
        <v>6971745580970</v>
      </c>
      <c r="H1692" s="27" t="str">
        <f>VLOOKUP(B1692,'大货清单（不定期按GOMS更新）'!A:H,7,0)</f>
        <v>BLACK</v>
      </c>
      <c r="I1692" s="27" t="str">
        <f>VLOOKUP(B1692,'大货清单（不定期按GOMS更新）'!A:F,6,FALSE)</f>
        <v>ACTIVE</v>
      </c>
      <c r="J1692" s="27" t="str">
        <f>VLOOKUP(B1692,'大货清单（不定期按GOMS更新）'!A:K,11,FALSE)</f>
        <v>10.2</v>
      </c>
      <c r="K1692" s="27" t="str">
        <f>VLOOKUP(B1692,'大货清单（不定期按GOMS更新）'!A:N,12,FALSE)</f>
        <v>720</v>
      </c>
      <c r="L1692" s="27" t="str">
        <f>VLOOKUP(B1692,'大货清单（不定期按GOMS更新）'!A:M,13,FALSE)</f>
        <v>324</v>
      </c>
      <c r="M1692" s="27" t="str">
        <f>VLOOKUP(B1692,'大货清单（不定期按GOMS更新）'!A:N,14,FALSE)</f>
        <v>288</v>
      </c>
      <c r="N1692" s="59" t="s">
        <v>8108</v>
      </c>
      <c r="O1692" s="27">
        <f>IFERROR(VLOOKUP(N1692,'散件迭代（不定期更新）'!C:J,8,FALSE),0)</f>
        <v>0</v>
      </c>
      <c r="P1692" s="27" t="str">
        <f>IFERROR(VLOOKUP(N1692,'散件（更新）'!B:H,3,FALSE),0)</f>
        <v/>
      </c>
      <c r="Q1692" s="27" t="str">
        <f>VLOOKUP(N1692,'散件（更新）'!B:H,2,FALSE)</f>
        <v>114-23431321</v>
      </c>
      <c r="R1692" s="27" t="str">
        <f>VLOOKUP(N1692,'散件（更新）'!B:H,7,FALSE)</f>
        <v>Motor</v>
      </c>
      <c r="S1692" s="27" t="str">
        <f>VLOOKUP(N1692,'散件（更新）'!B:E,4,FALSE)</f>
        <v>https://tineco-yxzt.oss-accelerate.aliyuncs.com/20250116/21-dishuadianji_1736999028647.png</v>
      </c>
      <c r="T1692" s="27" t="s">
        <v>19301</v>
      </c>
      <c r="U1692" s="28" t="str">
        <f>VLOOKUP(N1692,'散件（更新）'!B:G,6,FALSE)</f>
        <v>地刷电机</v>
      </c>
      <c r="V1692" s="28">
        <f>VLOOKUP(N1692,'散件（更新）'!B:I,8,FALSE)</f>
        <v>6932485003440</v>
      </c>
    </row>
    <row r="1693" spans="1:22" ht="20.149999999999999" customHeight="1">
      <c r="A1693" s="57">
        <v>46169</v>
      </c>
      <c r="B1693" s="60" t="s">
        <v>11038</v>
      </c>
      <c r="C1693" s="27" t="str">
        <f>VLOOKUP(B1693,'大货清单（不定期按GOMS更新）'!A:H,8,0)</f>
        <v>109-25400002</v>
      </c>
      <c r="D1693" s="27" t="str">
        <f>VLOOKUP(B1693,'大货清单（不定期按GOMS更新）'!A:C,3,0)</f>
        <v>CL2540-02</v>
      </c>
      <c r="E1693" s="27" t="str">
        <f>VLOOKUP(B1693,'大货清单（不定期按GOMS更新）'!A:H,4,0)</f>
        <v>DE,PL</v>
      </c>
      <c r="F1693" s="27" t="str">
        <f>VLOOKUP(B1693,'大货清单（不定期按GOMS更新）'!A:H,2,0)</f>
        <v>Floor One S7 Artist Premium</v>
      </c>
      <c r="G1693" s="28" t="str">
        <f>VLOOKUP(B1693,'大货清单（不定期按GOMS更新）'!A:I,9,FALSE)</f>
        <v>6971745580970</v>
      </c>
      <c r="H1693" s="27" t="str">
        <f>VLOOKUP(B1693,'大货清单（不定期按GOMS更新）'!A:H,7,0)</f>
        <v>BLACK</v>
      </c>
      <c r="I1693" s="27" t="str">
        <f>VLOOKUP(B1693,'大货清单（不定期按GOMS更新）'!A:F,6,FALSE)</f>
        <v>ACTIVE</v>
      </c>
      <c r="J1693" s="27" t="str">
        <f>VLOOKUP(B1693,'大货清单（不定期按GOMS更新）'!A:K,11,FALSE)</f>
        <v>10.2</v>
      </c>
      <c r="K1693" s="27" t="str">
        <f>VLOOKUP(B1693,'大货清单（不定期按GOMS更新）'!A:N,12,FALSE)</f>
        <v>720</v>
      </c>
      <c r="L1693" s="27" t="str">
        <f>VLOOKUP(B1693,'大货清单（不定期按GOMS更新）'!A:M,13,FALSE)</f>
        <v>324</v>
      </c>
      <c r="M1693" s="27" t="str">
        <f>VLOOKUP(B1693,'大货清单（不定期按GOMS更新）'!A:N,14,FALSE)</f>
        <v>288</v>
      </c>
      <c r="N1693" s="59" t="s">
        <v>8225</v>
      </c>
      <c r="O1693" s="27">
        <f>IFERROR(VLOOKUP(N1693,'散件迭代（不定期更新）'!C:J,8,FALSE),0)</f>
        <v>0</v>
      </c>
      <c r="P1693" s="27" t="str">
        <f>IFERROR(VLOOKUP(N1693,'散件（更新）'!B:H,3,FALSE),0)</f>
        <v/>
      </c>
      <c r="Q1693" s="27" t="str">
        <f>VLOOKUP(N1693,'散件（更新）'!B:H,2,FALSE)</f>
        <v>114-23431323</v>
      </c>
      <c r="R1693" s="27" t="str">
        <f>VLOOKUP(N1693,'散件（更新）'!B:H,7,FALSE)</f>
        <v>Motor</v>
      </c>
      <c r="S1693" s="27">
        <f>VLOOKUP(N1693,'散件（更新）'!B:E,4,FALSE)</f>
        <v>0</v>
      </c>
      <c r="T1693" s="27" t="s">
        <v>8759</v>
      </c>
      <c r="U1693" s="28" t="str">
        <f>VLOOKUP(N1693,'散件（更新）'!B:G,6,FALSE)</f>
        <v>风机组件</v>
      </c>
      <c r="V1693" s="28">
        <f>VLOOKUP(N1693,'散件（更新）'!B:I,8,FALSE)</f>
        <v>6932485003464</v>
      </c>
    </row>
    <row r="1694" spans="1:22" ht="20.149999999999999" customHeight="1">
      <c r="A1694" s="57">
        <v>46169</v>
      </c>
      <c r="B1694" s="60" t="s">
        <v>11038</v>
      </c>
      <c r="C1694" s="27" t="str">
        <f>VLOOKUP(B1694,'大货清单（不定期按GOMS更新）'!A:H,8,0)</f>
        <v>109-25400002</v>
      </c>
      <c r="D1694" s="27" t="str">
        <f>VLOOKUP(B1694,'大货清单（不定期按GOMS更新）'!A:C,3,0)</f>
        <v>CL2540-02</v>
      </c>
      <c r="E1694" s="27" t="str">
        <f>VLOOKUP(B1694,'大货清单（不定期按GOMS更新）'!A:H,4,0)</f>
        <v>DE,PL</v>
      </c>
      <c r="F1694" s="27" t="str">
        <f>VLOOKUP(B1694,'大货清单（不定期按GOMS更新）'!A:H,2,0)</f>
        <v>Floor One S7 Artist Premium</v>
      </c>
      <c r="G1694" s="28" t="str">
        <f>VLOOKUP(B1694,'大货清单（不定期按GOMS更新）'!A:I,9,FALSE)</f>
        <v>6971745580970</v>
      </c>
      <c r="H1694" s="27" t="str">
        <f>VLOOKUP(B1694,'大货清单（不定期按GOMS更新）'!A:H,7,0)</f>
        <v>BLACK</v>
      </c>
      <c r="I1694" s="27" t="str">
        <f>VLOOKUP(B1694,'大货清单（不定期按GOMS更新）'!A:F,6,FALSE)</f>
        <v>ACTIVE</v>
      </c>
      <c r="J1694" s="27" t="str">
        <f>VLOOKUP(B1694,'大货清单（不定期按GOMS更新）'!A:K,11,FALSE)</f>
        <v>10.2</v>
      </c>
      <c r="K1694" s="27" t="str">
        <f>VLOOKUP(B1694,'大货清单（不定期按GOMS更新）'!A:N,12,FALSE)</f>
        <v>720</v>
      </c>
      <c r="L1694" s="27" t="str">
        <f>VLOOKUP(B1694,'大货清单（不定期按GOMS更新）'!A:M,13,FALSE)</f>
        <v>324</v>
      </c>
      <c r="M1694" s="27" t="str">
        <f>VLOOKUP(B1694,'大货清单（不定期按GOMS更新）'!A:N,14,FALSE)</f>
        <v>288</v>
      </c>
      <c r="N1694" s="59" t="s">
        <v>8026</v>
      </c>
      <c r="O1694" s="27">
        <f>IFERROR(VLOOKUP(N1694,'散件迭代（不定期更新）'!C:J,8,FALSE),0)</f>
        <v>0</v>
      </c>
      <c r="P1694" s="27" t="str">
        <f>IFERROR(VLOOKUP(N1694,'散件（更新）'!B:H,3,FALSE),0)</f>
        <v/>
      </c>
      <c r="Q1694" s="27" t="str">
        <f>VLOOKUP(N1694,'散件（更新）'!B:H,2,FALSE)</f>
        <v>114-23431316</v>
      </c>
      <c r="R1694" s="27" t="str">
        <f>VLOOKUP(N1694,'散件（更新）'!B:H,7,FALSE)</f>
        <v>PCBA</v>
      </c>
      <c r="S1694" s="27">
        <f>VLOOKUP(N1694,'散件（更新）'!B:E,4,FALSE)</f>
        <v>0</v>
      </c>
      <c r="T1694" s="27" t="s">
        <v>8759</v>
      </c>
      <c r="U1694" s="28" t="str">
        <f>VLOOKUP(N1694,'散件（更新）'!B:G,6,FALSE)</f>
        <v>RGB灯板组件</v>
      </c>
      <c r="V1694" s="28">
        <f>VLOOKUP(N1694,'散件（更新）'!B:I,8,FALSE)</f>
        <v>6932485003396</v>
      </c>
    </row>
    <row r="1695" spans="1:22" ht="20.149999999999999" customHeight="1">
      <c r="A1695" s="57">
        <v>46169</v>
      </c>
      <c r="B1695" s="60" t="s">
        <v>11038</v>
      </c>
      <c r="C1695" s="27" t="str">
        <f>VLOOKUP(B1695,'大货清单（不定期按GOMS更新）'!A:H,8,0)</f>
        <v>109-25400002</v>
      </c>
      <c r="D1695" s="27" t="str">
        <f>VLOOKUP(B1695,'大货清单（不定期按GOMS更新）'!A:C,3,0)</f>
        <v>CL2540-02</v>
      </c>
      <c r="E1695" s="27" t="str">
        <f>VLOOKUP(B1695,'大货清单（不定期按GOMS更新）'!A:H,4,0)</f>
        <v>DE,PL</v>
      </c>
      <c r="F1695" s="27" t="str">
        <f>VLOOKUP(B1695,'大货清单（不定期按GOMS更新）'!A:H,2,0)</f>
        <v>Floor One S7 Artist Premium</v>
      </c>
      <c r="G1695" s="28" t="str">
        <f>VLOOKUP(B1695,'大货清单（不定期按GOMS更新）'!A:I,9,FALSE)</f>
        <v>6971745580970</v>
      </c>
      <c r="H1695" s="27" t="str">
        <f>VLOOKUP(B1695,'大货清单（不定期按GOMS更新）'!A:H,7,0)</f>
        <v>BLACK</v>
      </c>
      <c r="I1695" s="27" t="str">
        <f>VLOOKUP(B1695,'大货清单（不定期按GOMS更新）'!A:F,6,FALSE)</f>
        <v>ACTIVE</v>
      </c>
      <c r="J1695" s="27" t="str">
        <f>VLOOKUP(B1695,'大货清单（不定期按GOMS更新）'!A:K,11,FALSE)</f>
        <v>10.2</v>
      </c>
      <c r="K1695" s="27" t="str">
        <f>VLOOKUP(B1695,'大货清单（不定期按GOMS更新）'!A:N,12,FALSE)</f>
        <v>720</v>
      </c>
      <c r="L1695" s="27" t="str">
        <f>VLOOKUP(B1695,'大货清单（不定期按GOMS更新）'!A:M,13,FALSE)</f>
        <v>324</v>
      </c>
      <c r="M1695" s="27" t="str">
        <f>VLOOKUP(B1695,'大货清单（不定期按GOMS更新）'!A:N,14,FALSE)</f>
        <v>288</v>
      </c>
      <c r="N1695" s="59" t="s">
        <v>10085</v>
      </c>
      <c r="O1695" s="27">
        <f>IFERROR(VLOOKUP(N1695,'散件迭代（不定期更新）'!C:J,8,FALSE),0)</f>
        <v>0</v>
      </c>
      <c r="P1695" s="27">
        <f>IFERROR(VLOOKUP(N1695,'散件（更新）'!B:H,3,FALSE),0)</f>
        <v>0</v>
      </c>
      <c r="Q1695" s="27" t="str">
        <f>VLOOKUP(N1695,'散件（更新）'!B:H,2,FALSE)</f>
        <v>114-25400004</v>
      </c>
      <c r="R1695" s="27" t="str">
        <f>VLOOKUP(N1695,'散件（更新）'!B:H,7,FALSE)</f>
        <v>PCBA</v>
      </c>
      <c r="S1695" s="27">
        <f>VLOOKUP(N1695,'散件（更新）'!B:E,4,FALSE)</f>
        <v>0</v>
      </c>
      <c r="T1695" s="27" t="s">
        <v>8759</v>
      </c>
      <c r="U1695" s="28" t="str">
        <f>VLOOKUP(N1695,'散件（更新）'!B:G,6,FALSE)</f>
        <v>SP;CL2540-02;CL2540机身主控板组件</v>
      </c>
      <c r="V1695" s="28">
        <f>VLOOKUP(N1695,'散件（更新）'!B:I,8,FALSE)</f>
        <v>6932485009138</v>
      </c>
    </row>
    <row r="1696" spans="1:22" ht="20.149999999999999" customHeight="1">
      <c r="A1696" s="57">
        <v>46169</v>
      </c>
      <c r="B1696" s="60" t="s">
        <v>11038</v>
      </c>
      <c r="C1696" s="27" t="str">
        <f>VLOOKUP(B1696,'大货清单（不定期按GOMS更新）'!A:H,8,0)</f>
        <v>109-25400002</v>
      </c>
      <c r="D1696" s="27" t="str">
        <f>VLOOKUP(B1696,'大货清单（不定期按GOMS更新）'!A:C,3,0)</f>
        <v>CL2540-02</v>
      </c>
      <c r="E1696" s="27" t="str">
        <f>VLOOKUP(B1696,'大货清单（不定期按GOMS更新）'!A:H,4,0)</f>
        <v>DE,PL</v>
      </c>
      <c r="F1696" s="27" t="str">
        <f>VLOOKUP(B1696,'大货清单（不定期按GOMS更新）'!A:H,2,0)</f>
        <v>Floor One S7 Artist Premium</v>
      </c>
      <c r="G1696" s="28" t="str">
        <f>VLOOKUP(B1696,'大货清单（不定期按GOMS更新）'!A:I,9,FALSE)</f>
        <v>6971745580970</v>
      </c>
      <c r="H1696" s="27" t="str">
        <f>VLOOKUP(B1696,'大货清单（不定期按GOMS更新）'!A:H,7,0)</f>
        <v>BLACK</v>
      </c>
      <c r="I1696" s="27" t="str">
        <f>VLOOKUP(B1696,'大货清单（不定期按GOMS更新）'!A:F,6,FALSE)</f>
        <v>ACTIVE</v>
      </c>
      <c r="J1696" s="27" t="str">
        <f>VLOOKUP(B1696,'大货清单（不定期按GOMS更新）'!A:K,11,FALSE)</f>
        <v>10.2</v>
      </c>
      <c r="K1696" s="27" t="str">
        <f>VLOOKUP(B1696,'大货清单（不定期按GOMS更新）'!A:N,12,FALSE)</f>
        <v>720</v>
      </c>
      <c r="L1696" s="27" t="str">
        <f>VLOOKUP(B1696,'大货清单（不定期按GOMS更新）'!A:M,13,FALSE)</f>
        <v>324</v>
      </c>
      <c r="M1696" s="27" t="str">
        <f>VLOOKUP(B1696,'大货清单（不定期按GOMS更新）'!A:N,14,FALSE)</f>
        <v>288</v>
      </c>
      <c r="N1696" s="59" t="s">
        <v>7856</v>
      </c>
      <c r="O1696" s="27">
        <f>IFERROR(VLOOKUP(N1696,'散件迭代（不定期更新）'!C:J,8,FALSE),0)</f>
        <v>0</v>
      </c>
      <c r="P1696" s="27" t="str">
        <f>IFERROR(VLOOKUP(N1696,'散件（更新）'!B:H,3,FALSE),0)</f>
        <v/>
      </c>
      <c r="Q1696" s="27" t="str">
        <f>VLOOKUP(N1696,'散件（更新）'!B:H,2,FALSE)</f>
        <v>114-24260515</v>
      </c>
      <c r="R1696" s="27" t="str">
        <f>VLOOKUP(N1696,'散件（更新）'!B:H,7,FALSE)</f>
        <v>PCBA</v>
      </c>
      <c r="S1696" s="27">
        <f>VLOOKUP(N1696,'散件（更新）'!B:E,4,FALSE)</f>
        <v>0</v>
      </c>
      <c r="T1696" s="27" t="s">
        <v>8759</v>
      </c>
      <c r="U1696" s="28" t="str">
        <f>VLOOKUP(N1696,'散件（更新）'!B:G,6,FALSE)</f>
        <v>7节托盘电源板组件</v>
      </c>
      <c r="V1696" s="28">
        <f>VLOOKUP(N1696,'散件（更新）'!B:I,8,FALSE)</f>
        <v>6932485004423</v>
      </c>
    </row>
    <row r="1697" spans="1:22" ht="20.149999999999999" customHeight="1">
      <c r="A1697" s="57">
        <v>46169</v>
      </c>
      <c r="B1697" s="60" t="s">
        <v>11038</v>
      </c>
      <c r="C1697" s="27" t="str">
        <f>VLOOKUP(B1697,'大货清单（不定期按GOMS更新）'!A:H,8,0)</f>
        <v>109-25400002</v>
      </c>
      <c r="D1697" s="27" t="str">
        <f>VLOOKUP(B1697,'大货清单（不定期按GOMS更新）'!A:C,3,0)</f>
        <v>CL2540-02</v>
      </c>
      <c r="E1697" s="27" t="str">
        <f>VLOOKUP(B1697,'大货清单（不定期按GOMS更新）'!A:H,4,0)</f>
        <v>DE,PL</v>
      </c>
      <c r="F1697" s="27" t="str">
        <f>VLOOKUP(B1697,'大货清单（不定期按GOMS更新）'!A:H,2,0)</f>
        <v>Floor One S7 Artist Premium</v>
      </c>
      <c r="G1697" s="28" t="str">
        <f>VLOOKUP(B1697,'大货清单（不定期按GOMS更新）'!A:I,9,FALSE)</f>
        <v>6971745580970</v>
      </c>
      <c r="H1697" s="27" t="str">
        <f>VLOOKUP(B1697,'大货清单（不定期按GOMS更新）'!A:H,7,0)</f>
        <v>BLACK</v>
      </c>
      <c r="I1697" s="27" t="str">
        <f>VLOOKUP(B1697,'大货清单（不定期按GOMS更新）'!A:F,6,FALSE)</f>
        <v>ACTIVE</v>
      </c>
      <c r="J1697" s="27" t="str">
        <f>VLOOKUP(B1697,'大货清单（不定期按GOMS更新）'!A:K,11,FALSE)</f>
        <v>10.2</v>
      </c>
      <c r="K1697" s="27" t="str">
        <f>VLOOKUP(B1697,'大货清单（不定期按GOMS更新）'!A:N,12,FALSE)</f>
        <v>720</v>
      </c>
      <c r="L1697" s="27" t="str">
        <f>VLOOKUP(B1697,'大货清单（不定期按GOMS更新）'!A:M,13,FALSE)</f>
        <v>324</v>
      </c>
      <c r="M1697" s="27" t="str">
        <f>VLOOKUP(B1697,'大货清单（不定期按GOMS更新）'!A:N,14,FALSE)</f>
        <v>288</v>
      </c>
      <c r="N1697" s="59" t="s">
        <v>7811</v>
      </c>
      <c r="O1697" s="27">
        <f>IFERROR(VLOOKUP(N1697,'散件迭代（不定期更新）'!C:J,8,FALSE),0)</f>
        <v>0</v>
      </c>
      <c r="P1697" s="27" t="str">
        <f>IFERROR(VLOOKUP(N1697,'散件（更新）'!B:H,3,FALSE),0)</f>
        <v/>
      </c>
      <c r="Q1697" s="27" t="str">
        <f>VLOOKUP(N1697,'散件（更新）'!B:H,2,FALSE)</f>
        <v>114-23761812</v>
      </c>
      <c r="R1697" s="27" t="str">
        <f>VLOOKUP(N1697,'散件（更新）'!B:H,7,FALSE)</f>
        <v>Scraper</v>
      </c>
      <c r="S1697" s="27" t="str">
        <f>VLOOKUP(N1697,'散件（更新）'!B:E,4,FALSE)</f>
        <v>https://tineco-yxzt.oss-accelerate.aliyuncs.com/20241219/11_1734589750208.jpg</v>
      </c>
      <c r="T1697" s="27" t="s">
        <v>19303</v>
      </c>
      <c r="U1697" s="28" t="str">
        <f>VLOOKUP(N1697,'散件（更新）'!B:G,6,FALSE)</f>
        <v>刮条组件</v>
      </c>
      <c r="V1697" s="28">
        <f>VLOOKUP(N1697,'散件（更新）'!B:I,8,FALSE)</f>
        <v>6932485002528</v>
      </c>
    </row>
    <row r="1698" spans="1:22" ht="20.149999999999999" customHeight="1">
      <c r="A1698" s="57">
        <v>46169</v>
      </c>
      <c r="B1698" s="60" t="s">
        <v>11038</v>
      </c>
      <c r="C1698" s="27" t="str">
        <f>VLOOKUP(B1698,'大货清单（不定期按GOMS更新）'!A:H,8,0)</f>
        <v>109-25400002</v>
      </c>
      <c r="D1698" s="27" t="str">
        <f>VLOOKUP(B1698,'大货清单（不定期按GOMS更新）'!A:C,3,0)</f>
        <v>CL2540-02</v>
      </c>
      <c r="E1698" s="27" t="str">
        <f>VLOOKUP(B1698,'大货清单（不定期按GOMS更新）'!A:H,4,0)</f>
        <v>DE,PL</v>
      </c>
      <c r="F1698" s="27" t="str">
        <f>VLOOKUP(B1698,'大货清单（不定期按GOMS更新）'!A:H,2,0)</f>
        <v>Floor One S7 Artist Premium</v>
      </c>
      <c r="G1698" s="28" t="str">
        <f>VLOOKUP(B1698,'大货清单（不定期按GOMS更新）'!A:I,9,FALSE)</f>
        <v>6971745580970</v>
      </c>
      <c r="H1698" s="27" t="str">
        <f>VLOOKUP(B1698,'大货清单（不定期按GOMS更新）'!A:H,7,0)</f>
        <v>BLACK</v>
      </c>
      <c r="I1698" s="27" t="str">
        <f>VLOOKUP(B1698,'大货清单（不定期按GOMS更新）'!A:F,6,FALSE)</f>
        <v>ACTIVE</v>
      </c>
      <c r="J1698" s="27" t="str">
        <f>VLOOKUP(B1698,'大货清单（不定期按GOMS更新）'!A:K,11,FALSE)</f>
        <v>10.2</v>
      </c>
      <c r="K1698" s="27" t="str">
        <f>VLOOKUP(B1698,'大货清单（不定期按GOMS更新）'!A:N,12,FALSE)</f>
        <v>720</v>
      </c>
      <c r="L1698" s="27" t="str">
        <f>VLOOKUP(B1698,'大货清单（不定期按GOMS更新）'!A:M,13,FALSE)</f>
        <v>324</v>
      </c>
      <c r="M1698" s="27" t="str">
        <f>VLOOKUP(B1698,'大货清单（不定期按GOMS更新）'!A:N,14,FALSE)</f>
        <v>288</v>
      </c>
      <c r="N1698" s="59" t="s">
        <v>7776</v>
      </c>
      <c r="O1698" s="27">
        <f>IFERROR(VLOOKUP(N1698,'散件迭代（不定期更新）'!C:J,8,FALSE),0)</f>
        <v>0</v>
      </c>
      <c r="P1698" s="27" t="str">
        <f>IFERROR(VLOOKUP(N1698,'散件（更新）'!B:H,3,FALSE),0)</f>
        <v/>
      </c>
      <c r="Q1698" s="27" t="str">
        <f>VLOOKUP(N1698,'散件（更新）'!B:H,2,FALSE)</f>
        <v>114-23431604</v>
      </c>
      <c r="R1698" s="27" t="str">
        <f>VLOOKUP(N1698,'散件（更新）'!B:H,7,FALSE)</f>
        <v>Sensor</v>
      </c>
      <c r="S1698" s="27">
        <f>VLOOKUP(N1698,'散件（更新）'!B:E,4,FALSE)</f>
        <v>0</v>
      </c>
      <c r="T1698" s="27" t="s">
        <v>8759</v>
      </c>
      <c r="U1698" s="28" t="str">
        <f>VLOOKUP(N1698,'散件（更新）'!B:G,6,FALSE)</f>
        <v>SP;CL2343P-01;红外脏污传感器组件</v>
      </c>
      <c r="V1698" s="28">
        <f>VLOOKUP(N1698,'散件（更新）'!B:I,8,FALSE)</f>
        <v>6932485006281</v>
      </c>
    </row>
    <row r="1699" spans="1:22" ht="20.149999999999999" customHeight="1">
      <c r="A1699" s="57">
        <v>46169</v>
      </c>
      <c r="B1699" s="60" t="s">
        <v>11038</v>
      </c>
      <c r="C1699" s="27" t="str">
        <f>VLOOKUP(B1699,'大货清单（不定期按GOMS更新）'!A:H,8,0)</f>
        <v>109-25400002</v>
      </c>
      <c r="D1699" s="27" t="str">
        <f>VLOOKUP(B1699,'大货清单（不定期按GOMS更新）'!A:C,3,0)</f>
        <v>CL2540-02</v>
      </c>
      <c r="E1699" s="27" t="str">
        <f>VLOOKUP(B1699,'大货清单（不定期按GOMS更新）'!A:H,4,0)</f>
        <v>DE,PL</v>
      </c>
      <c r="F1699" s="27" t="str">
        <f>VLOOKUP(B1699,'大货清单（不定期按GOMS更新）'!A:H,2,0)</f>
        <v>Floor One S7 Artist Premium</v>
      </c>
      <c r="G1699" s="28" t="str">
        <f>VLOOKUP(B1699,'大货清单（不定期按GOMS更新）'!A:I,9,FALSE)</f>
        <v>6971745580970</v>
      </c>
      <c r="H1699" s="27" t="str">
        <f>VLOOKUP(B1699,'大货清单（不定期按GOMS更新）'!A:H,7,0)</f>
        <v>BLACK</v>
      </c>
      <c r="I1699" s="27" t="str">
        <f>VLOOKUP(B1699,'大货清单（不定期按GOMS更新）'!A:F,6,FALSE)</f>
        <v>ACTIVE</v>
      </c>
      <c r="J1699" s="27" t="str">
        <f>VLOOKUP(B1699,'大货清单（不定期按GOMS更新）'!A:K,11,FALSE)</f>
        <v>10.2</v>
      </c>
      <c r="K1699" s="27" t="str">
        <f>VLOOKUP(B1699,'大货清单（不定期按GOMS更新）'!A:N,12,FALSE)</f>
        <v>720</v>
      </c>
      <c r="L1699" s="27" t="str">
        <f>VLOOKUP(B1699,'大货清单（不定期按GOMS更新）'!A:M,13,FALSE)</f>
        <v>324</v>
      </c>
      <c r="M1699" s="27" t="str">
        <f>VLOOKUP(B1699,'大货清单（不定期按GOMS更新）'!A:N,14,FALSE)</f>
        <v>288</v>
      </c>
      <c r="N1699" s="59" t="s">
        <v>4712</v>
      </c>
      <c r="O1699" s="27">
        <f>IFERROR(VLOOKUP(N1699,'散件迭代（不定期更新）'!C:J,8,FALSE),0)</f>
        <v>0</v>
      </c>
      <c r="P1699" s="27">
        <f>IFERROR(VLOOKUP(N1699,'散件（更新）'!B:H,3,FALSE),0)</f>
        <v>0</v>
      </c>
      <c r="Q1699" s="27" t="str">
        <f>VLOOKUP(N1699,'散件（更新）'!B:H,2,FALSE)</f>
        <v>114-23280221</v>
      </c>
      <c r="R1699" s="27" t="str">
        <f>VLOOKUP(N1699,'散件（更新）'!B:H,7,FALSE)</f>
        <v>Repair Wheel</v>
      </c>
      <c r="S1699" s="27" t="str">
        <f>VLOOKUP(N1699,'散件（更新）'!B:E,4,FALSE)</f>
        <v>https://tineco-yxzt.oss-accelerate.aliyuncs.com/20240306/daxiaolun_1709693230648.GIF</v>
      </c>
      <c r="T1699" s="27" t="s">
        <v>8759</v>
      </c>
      <c r="U1699" s="28" t="str">
        <f>VLOOKUP(N1699,'散件（更新）'!B:G,6,FALSE)</f>
        <v>大轮和小轮组件</v>
      </c>
      <c r="V1699" s="28">
        <f>VLOOKUP(N1699,'散件（更新）'!B:I,8,FALSE)</f>
        <v>6974950107314</v>
      </c>
    </row>
    <row r="1700" spans="1:22" ht="20.149999999999999" customHeight="1">
      <c r="A1700" s="57">
        <v>46169</v>
      </c>
      <c r="B1700" s="60" t="s">
        <v>11038</v>
      </c>
      <c r="C1700" s="27" t="str">
        <f>VLOOKUP(B1700,'大货清单（不定期按GOMS更新）'!A:H,8,0)</f>
        <v>109-25400002</v>
      </c>
      <c r="D1700" s="27" t="str">
        <f>VLOOKUP(B1700,'大货清单（不定期按GOMS更新）'!A:C,3,0)</f>
        <v>CL2540-02</v>
      </c>
      <c r="E1700" s="27" t="str">
        <f>VLOOKUP(B1700,'大货清单（不定期按GOMS更新）'!A:H,4,0)</f>
        <v>DE,PL</v>
      </c>
      <c r="F1700" s="27" t="str">
        <f>VLOOKUP(B1700,'大货清单（不定期按GOMS更新）'!A:H,2,0)</f>
        <v>Floor One S7 Artist Premium</v>
      </c>
      <c r="G1700" s="28" t="str">
        <f>VLOOKUP(B1700,'大货清单（不定期按GOMS更新）'!A:I,9,FALSE)</f>
        <v>6971745580970</v>
      </c>
      <c r="H1700" s="27" t="str">
        <f>VLOOKUP(B1700,'大货清单（不定期按GOMS更新）'!A:H,7,0)</f>
        <v>BLACK</v>
      </c>
      <c r="I1700" s="27" t="str">
        <f>VLOOKUP(B1700,'大货清单（不定期按GOMS更新）'!A:F,6,FALSE)</f>
        <v>ACTIVE</v>
      </c>
      <c r="J1700" s="27" t="str">
        <f>VLOOKUP(B1700,'大货清单（不定期按GOMS更新）'!A:K,11,FALSE)</f>
        <v>10.2</v>
      </c>
      <c r="K1700" s="27" t="str">
        <f>VLOOKUP(B1700,'大货清单（不定期按GOMS更新）'!A:N,12,FALSE)</f>
        <v>720</v>
      </c>
      <c r="L1700" s="27" t="str">
        <f>VLOOKUP(B1700,'大货清单（不定期按GOMS更新）'!A:M,13,FALSE)</f>
        <v>324</v>
      </c>
      <c r="M1700" s="27" t="str">
        <f>VLOOKUP(B1700,'大货清单（不定期按GOMS更新）'!A:N,14,FALSE)</f>
        <v>288</v>
      </c>
      <c r="N1700" s="60" t="s">
        <v>10026</v>
      </c>
      <c r="O1700" s="27">
        <f>IFERROR(VLOOKUP(N1700,'散件迭代（不定期更新）'!C:J,8,FALSE),0)</f>
        <v>0</v>
      </c>
      <c r="P1700" s="27">
        <f>IFERROR(VLOOKUP(N1700,'散件（更新）'!B:H,3,FALSE),0)</f>
        <v>0</v>
      </c>
      <c r="Q1700" s="27" t="str">
        <f>VLOOKUP(N1700,'散件（更新）'!B:H,2,FALSE)</f>
        <v>114-25400005</v>
      </c>
      <c r="R1700" s="27" t="str">
        <f>VLOOKUP(N1700,'散件（更新）'!B:H,7,FALSE)</f>
        <v>Handle</v>
      </c>
      <c r="S1700" s="27" t="str">
        <f>VLOOKUP(N1700,'散件（更新）'!B:E,4,FALSE)</f>
        <v>https://tineco-yxzt.oss-accelerate.aliyuncs.com/20250707/weixinjietu_20250707182209_1751884905578.png</v>
      </c>
      <c r="T1700" s="27" t="s">
        <v>8759</v>
      </c>
      <c r="U1700" s="28" t="str">
        <f>VLOOKUP(N1700,'散件（更新）'!B:G,6,FALSE)</f>
        <v>SP;CL2540-02;手柄组件</v>
      </c>
      <c r="V1700" s="28">
        <f>VLOOKUP(N1700,'散件（更新）'!B:I,8,FALSE)</f>
        <v>6932485009145</v>
      </c>
    </row>
    <row r="1701" spans="1:22" ht="20.149999999999999" customHeight="1">
      <c r="A1701" s="57">
        <v>46169</v>
      </c>
      <c r="B1701" s="60" t="s">
        <v>11038</v>
      </c>
      <c r="C1701" s="27" t="str">
        <f>VLOOKUP(B1701,'大货清单（不定期按GOMS更新）'!A:H,8,0)</f>
        <v>109-25400002</v>
      </c>
      <c r="D1701" s="27" t="str">
        <f>VLOOKUP(B1701,'大货清单（不定期按GOMS更新）'!A:C,3,0)</f>
        <v>CL2540-02</v>
      </c>
      <c r="E1701" s="27" t="str">
        <f>VLOOKUP(B1701,'大货清单（不定期按GOMS更新）'!A:H,4,0)</f>
        <v>DE,PL</v>
      </c>
      <c r="F1701" s="27" t="str">
        <f>VLOOKUP(B1701,'大货清单（不定期按GOMS更新）'!A:H,2,0)</f>
        <v>Floor One S7 Artist Premium</v>
      </c>
      <c r="G1701" s="28" t="str">
        <f>VLOOKUP(B1701,'大货清单（不定期按GOMS更新）'!A:I,9,FALSE)</f>
        <v>6971745580970</v>
      </c>
      <c r="H1701" s="27" t="str">
        <f>VLOOKUP(B1701,'大货清单（不定期按GOMS更新）'!A:H,7,0)</f>
        <v>BLACK</v>
      </c>
      <c r="I1701" s="27" t="str">
        <f>VLOOKUP(B1701,'大货清单（不定期按GOMS更新）'!A:F,6,FALSE)</f>
        <v>ACTIVE</v>
      </c>
      <c r="J1701" s="27" t="str">
        <f>VLOOKUP(B1701,'大货清单（不定期按GOMS更新）'!A:K,11,FALSE)</f>
        <v>10.2</v>
      </c>
      <c r="K1701" s="27" t="str">
        <f>VLOOKUP(B1701,'大货清单（不定期按GOMS更新）'!A:N,12,FALSE)</f>
        <v>720</v>
      </c>
      <c r="L1701" s="27" t="str">
        <f>VLOOKUP(B1701,'大货清单（不定期按GOMS更新）'!A:M,13,FALSE)</f>
        <v>324</v>
      </c>
      <c r="M1701" s="27" t="str">
        <f>VLOOKUP(B1701,'大货清单（不定期按GOMS更新）'!A:N,14,FALSE)</f>
        <v>288</v>
      </c>
      <c r="N1701" s="59" t="s">
        <v>7821</v>
      </c>
      <c r="O1701" s="27">
        <f>IFERROR(VLOOKUP(N1701,'散件迭代（不定期更新）'!C:J,8,FALSE),0)</f>
        <v>0</v>
      </c>
      <c r="P1701" s="27" t="str">
        <f>IFERROR(VLOOKUP(N1701,'散件（更新）'!B:H,3,FALSE),0)</f>
        <v/>
      </c>
      <c r="Q1701" s="27" t="str">
        <f>VLOOKUP(N1701,'散件（更新）'!B:H,2,FALSE)</f>
        <v>114-23761800</v>
      </c>
      <c r="R1701" s="27" t="str">
        <f>VLOOKUP(N1701,'散件（更新）'!B:H,7,FALSE)</f>
        <v>Clean Water Tank</v>
      </c>
      <c r="S1701" s="27" t="str">
        <f>VLOOKUP(N1701,'散件（更新）'!B:E,4,FALSE)</f>
        <v>https://tineco-yxzt.oss-accelerate.aliyuncs.com/20241219/weixintupian_202411141109491_1734578094685.jpg</v>
      </c>
      <c r="T1701" s="27" t="s">
        <v>8759</v>
      </c>
      <c r="U1701" s="28" t="str">
        <f>VLOOKUP(N1701,'散件（更新）'!B:G,6,FALSE)</f>
        <v>清水箱组件</v>
      </c>
      <c r="V1701" s="28">
        <f>VLOOKUP(N1701,'散件（更新）'!B:I,8,FALSE)</f>
        <v>6932485002399</v>
      </c>
    </row>
    <row r="1702" spans="1:22" ht="20.149999999999999" customHeight="1">
      <c r="A1702" s="57">
        <v>46169</v>
      </c>
      <c r="B1702" s="60" t="s">
        <v>11038</v>
      </c>
      <c r="C1702" s="27" t="str">
        <f>VLOOKUP(B1702,'大货清单（不定期按GOMS更新）'!A:H,8,0)</f>
        <v>109-25400002</v>
      </c>
      <c r="D1702" s="27" t="str">
        <f>VLOOKUP(B1702,'大货清单（不定期按GOMS更新）'!A:C,3,0)</f>
        <v>CL2540-02</v>
      </c>
      <c r="E1702" s="27" t="str">
        <f>VLOOKUP(B1702,'大货清单（不定期按GOMS更新）'!A:H,4,0)</f>
        <v>DE,PL</v>
      </c>
      <c r="F1702" s="27" t="str">
        <f>VLOOKUP(B1702,'大货清单（不定期按GOMS更新）'!A:H,2,0)</f>
        <v>Floor One S7 Artist Premium</v>
      </c>
      <c r="G1702" s="28" t="str">
        <f>VLOOKUP(B1702,'大货清单（不定期按GOMS更新）'!A:I,9,FALSE)</f>
        <v>6971745580970</v>
      </c>
      <c r="H1702" s="27" t="str">
        <f>VLOOKUP(B1702,'大货清单（不定期按GOMS更新）'!A:H,7,0)</f>
        <v>BLACK</v>
      </c>
      <c r="I1702" s="27" t="str">
        <f>VLOOKUP(B1702,'大货清单（不定期按GOMS更新）'!A:F,6,FALSE)</f>
        <v>ACTIVE</v>
      </c>
      <c r="J1702" s="27" t="str">
        <f>VLOOKUP(B1702,'大货清单（不定期按GOMS更新）'!A:K,11,FALSE)</f>
        <v>10.2</v>
      </c>
      <c r="K1702" s="27" t="str">
        <f>VLOOKUP(B1702,'大货清单（不定期按GOMS更新）'!A:N,12,FALSE)</f>
        <v>720</v>
      </c>
      <c r="L1702" s="27" t="str">
        <f>VLOOKUP(B1702,'大货清单（不定期按GOMS更新）'!A:M,13,FALSE)</f>
        <v>324</v>
      </c>
      <c r="M1702" s="27" t="str">
        <f>VLOOKUP(B1702,'大货清单（不定期按GOMS更新）'!A:N,14,FALSE)</f>
        <v>288</v>
      </c>
      <c r="N1702" s="59" t="s">
        <v>8186</v>
      </c>
      <c r="O1702" s="27">
        <f>IFERROR(VLOOKUP(N1702,'散件迭代（不定期更新）'!C:J,8,FALSE),0)</f>
        <v>0</v>
      </c>
      <c r="P1702" s="27" t="str">
        <f>IFERROR(VLOOKUP(N1702,'散件（更新）'!B:H,3,FALSE),0)</f>
        <v/>
      </c>
      <c r="Q1702" s="27" t="str">
        <f>VLOOKUP(N1702,'散件（更新）'!B:H,2,FALSE)</f>
        <v>114-23431302</v>
      </c>
      <c r="R1702" s="27" t="str">
        <f>VLOOKUP(N1702,'散件（更新）'!B:H,7,FALSE)</f>
        <v>Dirt Water Tank</v>
      </c>
      <c r="S1702" s="27" t="str">
        <f>VLOOKUP(N1702,'散件（更新）'!B:E,4,FALSE)</f>
        <v>https://tineco-yxzt.oss-accelerate.aliyuncs.com/20250115/02-DWT_1736931792041.png</v>
      </c>
      <c r="T1702" s="27" t="s">
        <v>8759</v>
      </c>
      <c r="U1702" s="28" t="str">
        <f>VLOOKUP(N1702,'散件（更新）'!B:G,6,FALSE)</f>
        <v>回收桶组件</v>
      </c>
      <c r="V1702" s="28">
        <f>VLOOKUP(N1702,'散件（更新）'!B:I,8,FALSE)</f>
        <v>6932485003259</v>
      </c>
    </row>
    <row r="1703" spans="1:22" ht="20.149999999999999" customHeight="1">
      <c r="A1703" s="57">
        <v>46169</v>
      </c>
      <c r="B1703" s="60" t="s">
        <v>2339</v>
      </c>
      <c r="C1703" s="27" t="str">
        <f>VLOOKUP(B1703,'大货清单（不定期按GOMS更新）'!A:H,8,0)</f>
        <v>109-22230501</v>
      </c>
      <c r="D1703" s="27" t="str">
        <f>VLOOKUP(B1703,'大货清单（不定期按GOMS更新）'!A:C,3,0)</f>
        <v>CL2223E-01</v>
      </c>
      <c r="E1703" s="27" t="str">
        <f>VLOOKUP(B1703,'大货清单（不定期按GOMS更新）'!A:H,4,0)</f>
        <v>IT,DE,FR,ES,BE,SE,PL,NL</v>
      </c>
      <c r="F1703" s="27" t="str">
        <f>VLOOKUP(B1703,'大货清单（不定期按GOMS更新）'!A:H,2,0)</f>
        <v>Floor One S6</v>
      </c>
      <c r="G1703" s="28">
        <f>VLOOKUP(B1703,'大货清单（不定期按GOMS更新）'!A:I,9,FALSE)</f>
        <v>6974950102425</v>
      </c>
      <c r="H1703" s="27" t="str">
        <f>VLOOKUP(B1703,'大货清单（不定期按GOMS更新）'!A:H,7,0)</f>
        <v>Black</v>
      </c>
      <c r="I1703" s="27" t="str">
        <f>VLOOKUP(B1703,'大货清单（不定期按GOMS更新）'!A:F,6,FALSE)</f>
        <v>PHASEOUT</v>
      </c>
      <c r="J1703" s="27" t="str">
        <f>VLOOKUP(B1703,'大货清单（不定期按GOMS更新）'!A:K,11,FALSE)</f>
        <v>8.85</v>
      </c>
      <c r="K1703" s="27" t="str">
        <f>VLOOKUP(B1703,'大货清单（不定期按GOMS更新）'!A:N,12,FALSE)</f>
        <v>674</v>
      </c>
      <c r="L1703" s="27" t="str">
        <f>VLOOKUP(B1703,'大货清单（不定期按GOMS更新）'!A:M,13,FALSE)</f>
        <v>332</v>
      </c>
      <c r="M1703" s="27" t="str">
        <f>VLOOKUP(B1703,'大货清单（不定期按GOMS更新）'!A:N,14,FALSE)</f>
        <v>310</v>
      </c>
      <c r="N1703" s="59" t="s">
        <v>1144</v>
      </c>
      <c r="O1703" s="27">
        <f>IFERROR(VLOOKUP(N1703,'散件迭代（不定期更新）'!C:J,8,FALSE),0)</f>
        <v>0</v>
      </c>
      <c r="P1703" s="27" t="str">
        <f>IFERROR(VLOOKUP(N1703,'散件（更新）'!B:H,3,FALSE),0)</f>
        <v>206-2123-0221</v>
      </c>
      <c r="Q1703" s="27" t="str">
        <f>VLOOKUP(N1703,'散件（更新）'!B:H,2,FALSE)</f>
        <v>114-21230221</v>
      </c>
      <c r="R1703" s="27" t="str">
        <f>VLOOKUP(N1703,'散件（更新）'!B:H,7,FALSE)</f>
        <v>Motor</v>
      </c>
      <c r="S1703" s="27" t="str">
        <f>VLOOKUP(N1703,'散件（更新）'!B:E,4,FALSE)</f>
        <v>https://tineco-yxzt.oss-accelerate.aliyuncs.com/20231219/9FWRM200100_1702948028648.png</v>
      </c>
      <c r="T1703" s="27" t="s">
        <v>8759</v>
      </c>
      <c r="U1703" s="28" t="str">
        <f>VLOOKUP(N1703,'散件（更新）'!B:G,6,FALSE)</f>
        <v>滚刷电机齿轮箱组件</v>
      </c>
      <c r="V1703" s="28">
        <f>VLOOKUP(N1703,'散件（更新）'!B:I,8,FALSE)</f>
        <v>6974950101169</v>
      </c>
    </row>
    <row r="1704" spans="1:22" ht="20.149999999999999" customHeight="1">
      <c r="A1704" s="57">
        <v>46169</v>
      </c>
      <c r="B1704" s="60" t="s">
        <v>7927</v>
      </c>
      <c r="C1704" s="27" t="str">
        <f>VLOOKUP(B1704,'大货清单（不定期按GOMS更新）'!A:H,8,0)</f>
        <v>107-24510701</v>
      </c>
      <c r="D1704" s="27" t="str">
        <f>VLOOKUP(B1704,'大货清单（不定期按GOMS更新）'!A:C,3,0)</f>
        <v>ZB2451G-01</v>
      </c>
      <c r="E1704" s="27" t="str">
        <f>VLOOKUP(B1704,'大货清单（不定期按GOMS更新）'!A:H,4,0)</f>
        <v>GB</v>
      </c>
      <c r="F1704" s="27" t="str">
        <f>VLOOKUP(B1704,'大货清单（不定期按GOMS更新）'!A:H,2,0)</f>
        <v>PURE ONE S70</v>
      </c>
      <c r="G1704" s="28">
        <f>VLOOKUP(B1704,'大货清单（不定期按GOMS更新）'!A:I,9,FALSE)</f>
        <v>6932485006823</v>
      </c>
      <c r="H1704" s="27" t="str">
        <f>VLOOKUP(B1704,'大货清单（不定期按GOMS更新）'!A:H,7,0)</f>
        <v>Grey</v>
      </c>
      <c r="I1704" s="27" t="str">
        <f>VLOOKUP(B1704,'大货清单（不定期按GOMS更新）'!A:F,6,FALSE)</f>
        <v>ACTIVE</v>
      </c>
      <c r="J1704" s="27" t="str">
        <f>VLOOKUP(B1704,'大货清单（不定期按GOMS更新）'!A:K,11,FALSE)</f>
        <v>8.6</v>
      </c>
      <c r="K1704" s="27" t="str">
        <f>VLOOKUP(B1704,'大货清单（不定期按GOMS更新）'!A:N,12,FALSE)</f>
        <v>764</v>
      </c>
      <c r="L1704" s="27" t="str">
        <f>VLOOKUP(B1704,'大货清单（不定期按GOMS更新）'!A:M,13,FALSE)</f>
        <v>231</v>
      </c>
      <c r="M1704" s="27" t="str">
        <f>VLOOKUP(B1704,'大货清单（不定期按GOMS更新）'!A:N,14,FALSE)</f>
        <v>349</v>
      </c>
      <c r="N1704" s="59" t="s">
        <v>7377</v>
      </c>
      <c r="O1704" s="27">
        <f>IFERROR(VLOOKUP(N1704,'散件迭代（不定期更新）'!C:J,8,FALSE),0)</f>
        <v>0</v>
      </c>
      <c r="P1704" s="27" t="str">
        <f>IFERROR(VLOOKUP(N1704,'散件（更新）'!B:H,3,FALSE),0)</f>
        <v>/</v>
      </c>
      <c r="Q1704" s="27" t="str">
        <f>VLOOKUP(N1704,'散件（更新）'!B:H,2,FALSE)</f>
        <v>114-23420409</v>
      </c>
      <c r="R1704" s="27" t="str">
        <f>VLOOKUP(N1704,'散件（更新）'!B:H,7,FALSE)</f>
        <v>Mini Power Brush</v>
      </c>
      <c r="S1704" s="27">
        <f>VLOOKUP(N1704,'散件（更新）'!B:E,4,FALSE)</f>
        <v>0</v>
      </c>
      <c r="T1704" s="27" t="s">
        <v>8759</v>
      </c>
      <c r="U1704" s="28" t="str">
        <f>VLOOKUP(N1704,'散件（更新）'!B:G,6,FALSE)</f>
        <v>SP;ZB2342D-02;FB1953C小电动组件3Pin带PTC</v>
      </c>
      <c r="V1704" s="28" t="str">
        <f>VLOOKUP(N1704,'散件（更新）'!B:I,8,FALSE)</f>
        <v>6974950108540</v>
      </c>
    </row>
    <row r="1705" spans="1:22" ht="20.149999999999999" customHeight="1">
      <c r="A1705" s="57">
        <v>46169</v>
      </c>
      <c r="B1705" s="60" t="s">
        <v>7927</v>
      </c>
      <c r="C1705" s="27" t="str">
        <f>VLOOKUP(B1705,'大货清单（不定期按GOMS更新）'!A:H,8,0)</f>
        <v>107-24510701</v>
      </c>
      <c r="D1705" s="27" t="str">
        <f>VLOOKUP(B1705,'大货清单（不定期按GOMS更新）'!A:C,3,0)</f>
        <v>ZB2451G-01</v>
      </c>
      <c r="E1705" s="27" t="str">
        <f>VLOOKUP(B1705,'大货清单（不定期按GOMS更新）'!A:H,4,0)</f>
        <v>GB</v>
      </c>
      <c r="F1705" s="27" t="str">
        <f>VLOOKUP(B1705,'大货清单（不定期按GOMS更新）'!A:H,2,0)</f>
        <v>PURE ONE S70</v>
      </c>
      <c r="G1705" s="28">
        <f>VLOOKUP(B1705,'大货清单（不定期按GOMS更新）'!A:I,9,FALSE)</f>
        <v>6932485006823</v>
      </c>
      <c r="H1705" s="27" t="str">
        <f>VLOOKUP(B1705,'大货清单（不定期按GOMS更新）'!A:H,7,0)</f>
        <v>Grey</v>
      </c>
      <c r="I1705" s="27" t="str">
        <f>VLOOKUP(B1705,'大货清单（不定期按GOMS更新）'!A:F,6,FALSE)</f>
        <v>ACTIVE</v>
      </c>
      <c r="J1705" s="27" t="str">
        <f>VLOOKUP(B1705,'大货清单（不定期按GOMS更新）'!A:K,11,FALSE)</f>
        <v>8.6</v>
      </c>
      <c r="K1705" s="27" t="str">
        <f>VLOOKUP(B1705,'大货清单（不定期按GOMS更新）'!A:N,12,FALSE)</f>
        <v>764</v>
      </c>
      <c r="L1705" s="27" t="str">
        <f>VLOOKUP(B1705,'大货清单（不定期按GOMS更新）'!A:M,13,FALSE)</f>
        <v>231</v>
      </c>
      <c r="M1705" s="27" t="str">
        <f>VLOOKUP(B1705,'大货清单（不定期按GOMS更新）'!A:N,14,FALSE)</f>
        <v>349</v>
      </c>
      <c r="N1705" s="59" t="s">
        <v>10273</v>
      </c>
      <c r="O1705" s="27">
        <f>IFERROR(VLOOKUP(N1705,'散件迭代（不定期更新）'!C:J,8,FALSE),0)</f>
        <v>0</v>
      </c>
      <c r="P1705" s="27">
        <f>IFERROR(VLOOKUP(N1705,'散件（更新）'!B:H,3,FALSE),0)</f>
        <v>0</v>
      </c>
      <c r="Q1705" s="27" t="str">
        <f>VLOOKUP(N1705,'散件（更新）'!B:H,2,FALSE)</f>
        <v>114-24510405</v>
      </c>
      <c r="R1705" s="27" t="str">
        <f>VLOOKUP(N1705,'散件（更新）'!B:H,7,FALSE)</f>
        <v>Carpet Brush</v>
      </c>
      <c r="S1705" s="27" t="str">
        <f>VLOOKUP(N1705,'散件（更新）'!B:E,4,FALSE)</f>
        <v>https://tineco-yxzt.oss-accelerate.aliyuncs.com/20250626/brush_1750929227382.png</v>
      </c>
      <c r="T1705" s="27" t="s">
        <v>8759</v>
      </c>
      <c r="U1705" s="28" t="str">
        <f>VLOOKUP(N1705,'散件（更新）'!B:G,6,FALSE)</f>
        <v>SP;ZB2451D-01;地刷组件（高配黑色）</v>
      </c>
      <c r="V1705" s="28">
        <f>VLOOKUP(N1705,'散件（更新）'!B:I,8,FALSE)</f>
        <v>6932485007745</v>
      </c>
    </row>
    <row r="1706" spans="1:22" ht="20.149999999999999" customHeight="1">
      <c r="A1706" s="57">
        <v>46169</v>
      </c>
      <c r="B1706" s="60" t="s">
        <v>7927</v>
      </c>
      <c r="C1706" s="27" t="str">
        <f>VLOOKUP(B1706,'大货清单（不定期按GOMS更新）'!A:H,8,0)</f>
        <v>107-24510701</v>
      </c>
      <c r="D1706" s="27" t="str">
        <f>VLOOKUP(B1706,'大货清单（不定期按GOMS更新）'!A:C,3,0)</f>
        <v>ZB2451G-01</v>
      </c>
      <c r="E1706" s="27" t="str">
        <f>VLOOKUP(B1706,'大货清单（不定期按GOMS更新）'!A:H,4,0)</f>
        <v>GB</v>
      </c>
      <c r="F1706" s="27" t="str">
        <f>VLOOKUP(B1706,'大货清单（不定期按GOMS更新）'!A:H,2,0)</f>
        <v>PURE ONE S70</v>
      </c>
      <c r="G1706" s="28">
        <f>VLOOKUP(B1706,'大货清单（不定期按GOMS更新）'!A:I,9,FALSE)</f>
        <v>6932485006823</v>
      </c>
      <c r="H1706" s="27" t="str">
        <f>VLOOKUP(B1706,'大货清单（不定期按GOMS更新）'!A:H,7,0)</f>
        <v>Grey</v>
      </c>
      <c r="I1706" s="27" t="str">
        <f>VLOOKUP(B1706,'大货清单（不定期按GOMS更新）'!A:F,6,FALSE)</f>
        <v>ACTIVE</v>
      </c>
      <c r="J1706" s="27" t="str">
        <f>VLOOKUP(B1706,'大货清单（不定期按GOMS更新）'!A:K,11,FALSE)</f>
        <v>8.6</v>
      </c>
      <c r="K1706" s="27" t="str">
        <f>VLOOKUP(B1706,'大货清单（不定期按GOMS更新）'!A:N,12,FALSE)</f>
        <v>764</v>
      </c>
      <c r="L1706" s="27" t="str">
        <f>VLOOKUP(B1706,'大货清单（不定期按GOMS更新）'!A:M,13,FALSE)</f>
        <v>231</v>
      </c>
      <c r="M1706" s="27" t="str">
        <f>VLOOKUP(B1706,'大货清单（不定期按GOMS更新）'!A:N,14,FALSE)</f>
        <v>349</v>
      </c>
      <c r="N1706" s="59" t="s">
        <v>10029</v>
      </c>
      <c r="O1706" s="27">
        <f>IFERROR(VLOOKUP(N1706,'散件迭代（不定期更新）'!C:J,8,FALSE),0)</f>
        <v>0</v>
      </c>
      <c r="P1706" s="27">
        <f>IFERROR(VLOOKUP(N1706,'散件（更新）'!B:H,3,FALSE),0)</f>
        <v>0</v>
      </c>
      <c r="Q1706" s="27" t="str">
        <f>VLOOKUP(N1706,'散件（更新）'!B:H,2,FALSE)</f>
        <v>114-24510413</v>
      </c>
      <c r="R1706" s="27" t="str">
        <f>VLOOKUP(N1706,'散件（更新）'!B:H,7,FALSE)</f>
        <v>Soft Dusting Brush</v>
      </c>
      <c r="S1706" s="27" t="str">
        <f>VLOOKUP(N1706,'散件（更新）'!B:E,4,FALSE)</f>
        <v>https://tineco-yxzt.oss-accelerate.aliyuncs.com/20250626/softdustingbrush_1750930421500.png</v>
      </c>
      <c r="T1706" s="27" t="s">
        <v>8759</v>
      </c>
      <c r="U1706" s="28" t="str">
        <f>VLOOKUP(N1706,'散件（更新）'!B:G,6,FALSE)</f>
        <v>SP;ZB2451D-01;织物刷组件</v>
      </c>
      <c r="V1706" s="28">
        <f>VLOOKUP(N1706,'散件（更新）'!B:I,8,FALSE)</f>
        <v>6932485007820</v>
      </c>
    </row>
    <row r="1707" spans="1:22" ht="20.149999999999999" customHeight="1">
      <c r="A1707" s="57">
        <v>46169</v>
      </c>
      <c r="B1707" s="60" t="s">
        <v>7927</v>
      </c>
      <c r="C1707" s="27" t="str">
        <f>VLOOKUP(B1707,'大货清单（不定期按GOMS更新）'!A:H,8,0)</f>
        <v>107-24510701</v>
      </c>
      <c r="D1707" s="27" t="str">
        <f>VLOOKUP(B1707,'大货清单（不定期按GOMS更新）'!A:C,3,0)</f>
        <v>ZB2451G-01</v>
      </c>
      <c r="E1707" s="27" t="str">
        <f>VLOOKUP(B1707,'大货清单（不定期按GOMS更新）'!A:H,4,0)</f>
        <v>GB</v>
      </c>
      <c r="F1707" s="27" t="str">
        <f>VLOOKUP(B1707,'大货清单（不定期按GOMS更新）'!A:H,2,0)</f>
        <v>PURE ONE S70</v>
      </c>
      <c r="G1707" s="28">
        <f>VLOOKUP(B1707,'大货清单（不定期按GOMS更新）'!A:I,9,FALSE)</f>
        <v>6932485006823</v>
      </c>
      <c r="H1707" s="27" t="str">
        <f>VLOOKUP(B1707,'大货清单（不定期按GOMS更新）'!A:H,7,0)</f>
        <v>Grey</v>
      </c>
      <c r="I1707" s="27" t="str">
        <f>VLOOKUP(B1707,'大货清单（不定期按GOMS更新）'!A:F,6,FALSE)</f>
        <v>ACTIVE</v>
      </c>
      <c r="J1707" s="27" t="str">
        <f>VLOOKUP(B1707,'大货清单（不定期按GOMS更新）'!A:K,11,FALSE)</f>
        <v>8.6</v>
      </c>
      <c r="K1707" s="27" t="str">
        <f>VLOOKUP(B1707,'大货清单（不定期按GOMS更新）'!A:N,12,FALSE)</f>
        <v>764</v>
      </c>
      <c r="L1707" s="27" t="str">
        <f>VLOOKUP(B1707,'大货清单（不定期按GOMS更新）'!A:M,13,FALSE)</f>
        <v>231</v>
      </c>
      <c r="M1707" s="27" t="str">
        <f>VLOOKUP(B1707,'大货清单（不定期按GOMS更新）'!A:N,14,FALSE)</f>
        <v>349</v>
      </c>
      <c r="N1707" s="59" t="s">
        <v>10142</v>
      </c>
      <c r="O1707" s="27">
        <f>IFERROR(VLOOKUP(N1707,'散件迭代（不定期更新）'!C:J,8,FALSE),0)</f>
        <v>0</v>
      </c>
      <c r="P1707" s="27">
        <f>IFERROR(VLOOKUP(N1707,'散件（更新）'!B:H,3,FALSE),0)</f>
        <v>0</v>
      </c>
      <c r="Q1707" s="27" t="str">
        <f>VLOOKUP(N1707,'散件（更新）'!B:H,2,FALSE)</f>
        <v>114-24510412</v>
      </c>
      <c r="R1707" s="27" t="str">
        <f>VLOOKUP(N1707,'散件（更新）'!B:H,7,FALSE)</f>
        <v>Dustbin</v>
      </c>
      <c r="S1707" s="27" t="str">
        <f>VLOOKUP(N1707,'散件（更新）'!B:E,4,FALSE)</f>
        <v>https://tineco-yxzt.oss-accelerate.aliyuncs.com/20250626/dustbin_1750930196744.png</v>
      </c>
      <c r="T1707" s="27" t="s">
        <v>8759</v>
      </c>
      <c r="U1707" s="28" t="str">
        <f>VLOOKUP(N1707,'散件（更新）'!B:G,6,FALSE)</f>
        <v>SP;ZB2451D-01;尘桶组件（高配）</v>
      </c>
      <c r="V1707" s="28">
        <f>VLOOKUP(N1707,'散件（更新）'!B:I,8,FALSE)</f>
        <v>6932485007813</v>
      </c>
    </row>
    <row r="1708" spans="1:22" ht="20.149999999999999" customHeight="1">
      <c r="A1708" s="57">
        <v>46169</v>
      </c>
      <c r="B1708" s="60" t="s">
        <v>7927</v>
      </c>
      <c r="C1708" s="27" t="str">
        <f>VLOOKUP(B1708,'大货清单（不定期按GOMS更新）'!A:H,8,0)</f>
        <v>107-24510701</v>
      </c>
      <c r="D1708" s="27" t="str">
        <f>VLOOKUP(B1708,'大货清单（不定期按GOMS更新）'!A:C,3,0)</f>
        <v>ZB2451G-01</v>
      </c>
      <c r="E1708" s="27" t="str">
        <f>VLOOKUP(B1708,'大货清单（不定期按GOMS更新）'!A:H,4,0)</f>
        <v>GB</v>
      </c>
      <c r="F1708" s="27" t="str">
        <f>VLOOKUP(B1708,'大货清单（不定期按GOMS更新）'!A:H,2,0)</f>
        <v>PURE ONE S70</v>
      </c>
      <c r="G1708" s="28">
        <f>VLOOKUP(B1708,'大货清单（不定期按GOMS更新）'!A:I,9,FALSE)</f>
        <v>6932485006823</v>
      </c>
      <c r="H1708" s="27" t="str">
        <f>VLOOKUP(B1708,'大货清单（不定期按GOMS更新）'!A:H,7,0)</f>
        <v>Grey</v>
      </c>
      <c r="I1708" s="27" t="str">
        <f>VLOOKUP(B1708,'大货清单（不定期按GOMS更新）'!A:F,6,FALSE)</f>
        <v>ACTIVE</v>
      </c>
      <c r="J1708" s="27" t="str">
        <f>VLOOKUP(B1708,'大货清单（不定期按GOMS更新）'!A:K,11,FALSE)</f>
        <v>8.6</v>
      </c>
      <c r="K1708" s="27" t="str">
        <f>VLOOKUP(B1708,'大货清单（不定期按GOMS更新）'!A:N,12,FALSE)</f>
        <v>764</v>
      </c>
      <c r="L1708" s="27" t="str">
        <f>VLOOKUP(B1708,'大货清单（不定期按GOMS更新）'!A:M,13,FALSE)</f>
        <v>231</v>
      </c>
      <c r="M1708" s="27" t="str">
        <f>VLOOKUP(B1708,'大货清单（不定期按GOMS更新）'!A:N,14,FALSE)</f>
        <v>349</v>
      </c>
      <c r="N1708" s="59" t="s">
        <v>10044</v>
      </c>
      <c r="O1708" s="27">
        <f>IFERROR(VLOOKUP(N1708,'散件迭代（不定期更新）'!C:J,8,FALSE),0)</f>
        <v>0</v>
      </c>
      <c r="P1708" s="27">
        <f>IFERROR(VLOOKUP(N1708,'散件（更新）'!B:H,3,FALSE),0)</f>
        <v>0</v>
      </c>
      <c r="Q1708" s="27" t="str">
        <f>VLOOKUP(N1708,'散件（更新）'!B:H,2,FALSE)</f>
        <v>114-24490505</v>
      </c>
      <c r="R1708" s="27" t="str">
        <f>VLOOKUP(N1708,'散件（更新）'!B:H,7,FALSE)</f>
        <v>Filter Holder</v>
      </c>
      <c r="S1708" s="27" t="str">
        <f>VLOOKUP(N1708,'散件（更新）'!B:E,4,FALSE)</f>
        <v>https://tineco-yxzt.oss-accelerate.aliyuncs.com/20250626/filterholder_1750922870129.png</v>
      </c>
      <c r="T1708" s="27" t="s">
        <v>8759</v>
      </c>
      <c r="U1708" s="28" t="str">
        <f>VLOOKUP(N1708,'散件（更新）'!B:G,6,FALSE)</f>
        <v>SP;ZB2449E-01;多锥组件</v>
      </c>
      <c r="V1708" s="28">
        <f>VLOOKUP(N1708,'散件（更新）'!B:I,8,FALSE)</f>
        <v>6932485007653</v>
      </c>
    </row>
    <row r="1709" spans="1:22" ht="20.149999999999999" customHeight="1">
      <c r="A1709" s="57">
        <v>46169</v>
      </c>
      <c r="B1709" s="60" t="s">
        <v>7927</v>
      </c>
      <c r="C1709" s="27" t="str">
        <f>VLOOKUP(B1709,'大货清单（不定期按GOMS更新）'!A:H,8,0)</f>
        <v>107-24510701</v>
      </c>
      <c r="D1709" s="27" t="str">
        <f>VLOOKUP(B1709,'大货清单（不定期按GOMS更新）'!A:C,3,0)</f>
        <v>ZB2451G-01</v>
      </c>
      <c r="E1709" s="27" t="str">
        <f>VLOOKUP(B1709,'大货清单（不定期按GOMS更新）'!A:H,4,0)</f>
        <v>GB</v>
      </c>
      <c r="F1709" s="27" t="str">
        <f>VLOOKUP(B1709,'大货清单（不定期按GOMS更新）'!A:H,2,0)</f>
        <v>PURE ONE S70</v>
      </c>
      <c r="G1709" s="28">
        <f>VLOOKUP(B1709,'大货清单（不定期按GOMS更新）'!A:I,9,FALSE)</f>
        <v>6932485006823</v>
      </c>
      <c r="H1709" s="27" t="str">
        <f>VLOOKUP(B1709,'大货清单（不定期按GOMS更新）'!A:H,7,0)</f>
        <v>Grey</v>
      </c>
      <c r="I1709" s="27" t="str">
        <f>VLOOKUP(B1709,'大货清单（不定期按GOMS更新）'!A:F,6,FALSE)</f>
        <v>ACTIVE</v>
      </c>
      <c r="J1709" s="27" t="str">
        <f>VLOOKUP(B1709,'大货清单（不定期按GOMS更新）'!A:K,11,FALSE)</f>
        <v>8.6</v>
      </c>
      <c r="K1709" s="27" t="str">
        <f>VLOOKUP(B1709,'大货清单（不定期按GOMS更新）'!A:N,12,FALSE)</f>
        <v>764</v>
      </c>
      <c r="L1709" s="27" t="str">
        <f>VLOOKUP(B1709,'大货清单（不定期按GOMS更新）'!A:M,13,FALSE)</f>
        <v>231</v>
      </c>
      <c r="M1709" s="27" t="str">
        <f>VLOOKUP(B1709,'大货清单（不定期按GOMS更新）'!A:N,14,FALSE)</f>
        <v>349</v>
      </c>
      <c r="N1709" s="59" t="s">
        <v>10203</v>
      </c>
      <c r="O1709" s="27">
        <f>IFERROR(VLOOKUP(N1709,'散件迭代（不定期更新）'!C:J,8,FALSE),0)</f>
        <v>0</v>
      </c>
      <c r="P1709" s="27">
        <f>IFERROR(VLOOKUP(N1709,'散件（更新）'!B:H,3,FALSE),0)</f>
        <v>0</v>
      </c>
      <c r="Q1709" s="27" t="str">
        <f>VLOOKUP(N1709,'散件（更新）'!B:H,2,FALSE)</f>
        <v>114-24490504</v>
      </c>
      <c r="R1709" s="27" t="str">
        <f>VLOOKUP(N1709,'散件（更新）'!B:H,7,FALSE)</f>
        <v>Filter</v>
      </c>
      <c r="S1709" s="27" t="str">
        <f>VLOOKUP(N1709,'散件（更新）'!B:E,4,FALSE)</f>
        <v>https://tineco-yxzt.oss-accelerate.aliyuncs.com/20250626/filter_1750922714463.png</v>
      </c>
      <c r="T1709" s="27" t="s">
        <v>8759</v>
      </c>
      <c r="U1709" s="28" t="str">
        <f>VLOOKUP(N1709,'散件（更新）'!B:G,6,FALSE)</f>
        <v>SP;ZB2449E-01;进风过滤棉组件</v>
      </c>
      <c r="V1709" s="28">
        <f>VLOOKUP(N1709,'散件（更新）'!B:I,8,FALSE)</f>
        <v>6932485007646</v>
      </c>
    </row>
    <row r="1710" spans="1:22" ht="20.149999999999999" customHeight="1">
      <c r="A1710" s="57">
        <v>46169</v>
      </c>
      <c r="B1710" s="60" t="s">
        <v>7927</v>
      </c>
      <c r="C1710" s="27" t="str">
        <f>VLOOKUP(B1710,'大货清单（不定期按GOMS更新）'!A:H,8,0)</f>
        <v>107-24510701</v>
      </c>
      <c r="D1710" s="27" t="str">
        <f>VLOOKUP(B1710,'大货清单（不定期按GOMS更新）'!A:C,3,0)</f>
        <v>ZB2451G-01</v>
      </c>
      <c r="E1710" s="27" t="str">
        <f>VLOOKUP(B1710,'大货清单（不定期按GOMS更新）'!A:H,4,0)</f>
        <v>GB</v>
      </c>
      <c r="F1710" s="27" t="str">
        <f>VLOOKUP(B1710,'大货清单（不定期按GOMS更新）'!A:H,2,0)</f>
        <v>PURE ONE S70</v>
      </c>
      <c r="G1710" s="28">
        <f>VLOOKUP(B1710,'大货清单（不定期按GOMS更新）'!A:I,9,FALSE)</f>
        <v>6932485006823</v>
      </c>
      <c r="H1710" s="27" t="str">
        <f>VLOOKUP(B1710,'大货清单（不定期按GOMS更新）'!A:H,7,0)</f>
        <v>Grey</v>
      </c>
      <c r="I1710" s="27" t="str">
        <f>VLOOKUP(B1710,'大货清单（不定期按GOMS更新）'!A:F,6,FALSE)</f>
        <v>ACTIVE</v>
      </c>
      <c r="J1710" s="27" t="str">
        <f>VLOOKUP(B1710,'大货清单（不定期按GOMS更新）'!A:K,11,FALSE)</f>
        <v>8.6</v>
      </c>
      <c r="K1710" s="27" t="str">
        <f>VLOOKUP(B1710,'大货清单（不定期按GOMS更新）'!A:N,12,FALSE)</f>
        <v>764</v>
      </c>
      <c r="L1710" s="27" t="str">
        <f>VLOOKUP(B1710,'大货清单（不定期按GOMS更新）'!A:M,13,FALSE)</f>
        <v>231</v>
      </c>
      <c r="M1710" s="27" t="str">
        <f>VLOOKUP(B1710,'大货清单（不定期按GOMS更新）'!A:N,14,FALSE)</f>
        <v>349</v>
      </c>
      <c r="N1710" s="59" t="s">
        <v>10269</v>
      </c>
      <c r="O1710" s="27">
        <f>IFERROR(VLOOKUP(N1710,'散件迭代（不定期更新）'!C:J,8,FALSE),0)</f>
        <v>0</v>
      </c>
      <c r="P1710" s="27">
        <f>IFERROR(VLOOKUP(N1710,'散件（更新）'!B:H,3,FALSE),0)</f>
        <v>0</v>
      </c>
      <c r="Q1710" s="27" t="str">
        <f>VLOOKUP(N1710,'散件（更新）'!B:H,2,FALSE)</f>
        <v>114-24490502</v>
      </c>
      <c r="R1710" s="27" t="str">
        <f>VLOOKUP(N1710,'散件（更新）'!B:H,7,FALSE)</f>
        <v>HEPA</v>
      </c>
      <c r="S1710" s="27" t="str">
        <f>VLOOKUP(N1710,'散件（更新）'!B:E,4,FALSE)</f>
        <v>https://tineco-yxzt.oss-accelerate.aliyuncs.com/20250626/hepa_1750922454505.png</v>
      </c>
      <c r="T1710" s="27" t="s">
        <v>8759</v>
      </c>
      <c r="U1710" s="28" t="str">
        <f>VLOOKUP(N1710,'散件（更新）'!B:G,6,FALSE)</f>
        <v>SP;ZB2449E-01;HEPA组件</v>
      </c>
      <c r="V1710" s="28">
        <f>VLOOKUP(N1710,'散件（更新）'!B:I,8,FALSE)</f>
        <v>6932485007622</v>
      </c>
    </row>
    <row r="1711" spans="1:22" ht="20.149999999999999" customHeight="1">
      <c r="A1711" s="57">
        <v>46169</v>
      </c>
      <c r="B1711" s="60" t="s">
        <v>7927</v>
      </c>
      <c r="C1711" s="27" t="str">
        <f>VLOOKUP(B1711,'大货清单（不定期按GOMS更新）'!A:H,8,0)</f>
        <v>107-24510701</v>
      </c>
      <c r="D1711" s="27" t="str">
        <f>VLOOKUP(B1711,'大货清单（不定期按GOMS更新）'!A:C,3,0)</f>
        <v>ZB2451G-01</v>
      </c>
      <c r="E1711" s="27" t="str">
        <f>VLOOKUP(B1711,'大货清单（不定期按GOMS更新）'!A:H,4,0)</f>
        <v>GB</v>
      </c>
      <c r="F1711" s="27" t="str">
        <f>VLOOKUP(B1711,'大货清单（不定期按GOMS更新）'!A:H,2,0)</f>
        <v>PURE ONE S70</v>
      </c>
      <c r="G1711" s="28">
        <f>VLOOKUP(B1711,'大货清单（不定期按GOMS更新）'!A:I,9,FALSE)</f>
        <v>6932485006823</v>
      </c>
      <c r="H1711" s="27" t="str">
        <f>VLOOKUP(B1711,'大货清单（不定期按GOMS更新）'!A:H,7,0)</f>
        <v>Grey</v>
      </c>
      <c r="I1711" s="27" t="str">
        <f>VLOOKUP(B1711,'大货清单（不定期按GOMS更新）'!A:F,6,FALSE)</f>
        <v>ACTIVE</v>
      </c>
      <c r="J1711" s="27" t="str">
        <f>VLOOKUP(B1711,'大货清单（不定期按GOMS更新）'!A:K,11,FALSE)</f>
        <v>8.6</v>
      </c>
      <c r="K1711" s="27" t="str">
        <f>VLOOKUP(B1711,'大货清单（不定期按GOMS更新）'!A:N,12,FALSE)</f>
        <v>764</v>
      </c>
      <c r="L1711" s="27" t="str">
        <f>VLOOKUP(B1711,'大货清单（不定期按GOMS更新）'!A:M,13,FALSE)</f>
        <v>231</v>
      </c>
      <c r="M1711" s="27" t="str">
        <f>VLOOKUP(B1711,'大货清单（不定期按GOMS更新）'!A:N,14,FALSE)</f>
        <v>349</v>
      </c>
      <c r="N1711" s="59" t="s">
        <v>10059</v>
      </c>
      <c r="O1711" s="27">
        <f>IFERROR(VLOOKUP(N1711,'散件迭代（不定期更新）'!C:J,8,FALSE),0)</f>
        <v>0</v>
      </c>
      <c r="P1711" s="27">
        <f>IFERROR(VLOOKUP(N1711,'散件（更新）'!B:H,3,FALSE),0)</f>
        <v>0</v>
      </c>
      <c r="Q1711" s="27" t="str">
        <f>VLOOKUP(N1711,'散件（更新）'!B:H,2,FALSE)</f>
        <v>114-24510408</v>
      </c>
      <c r="R1711" s="27" t="str">
        <f>VLOOKUP(N1711,'散件（更新）'!B:H,7,FALSE)</f>
        <v>Charger Accessory Holder</v>
      </c>
      <c r="S1711" s="27" t="str">
        <f>VLOOKUP(N1711,'散件（更新）'!B:E,4,FALSE)</f>
        <v>https://tineco-yxzt.oss-accelerate.aliyuncs.com/20250626/accessoryholder_1750929706238.png</v>
      </c>
      <c r="T1711" s="27" t="s">
        <v>8759</v>
      </c>
      <c r="U1711" s="28" t="str">
        <f>VLOOKUP(N1711,'散件（更新）'!B:G,6,FALSE)</f>
        <v>SP;ZB2451D-01;附件支架组件</v>
      </c>
      <c r="V1711" s="28">
        <f>VLOOKUP(N1711,'散件（更新）'!B:I,8,FALSE)</f>
        <v>6932485007776</v>
      </c>
    </row>
    <row r="1712" spans="1:22" ht="20.149999999999999" customHeight="1">
      <c r="A1712" s="57">
        <v>46169</v>
      </c>
      <c r="B1712" s="60" t="s">
        <v>7927</v>
      </c>
      <c r="C1712" s="27" t="str">
        <f>VLOOKUP(B1712,'大货清单（不定期按GOMS更新）'!A:H,8,0)</f>
        <v>107-24510701</v>
      </c>
      <c r="D1712" s="27" t="str">
        <f>VLOOKUP(B1712,'大货清单（不定期按GOMS更新）'!A:C,3,0)</f>
        <v>ZB2451G-01</v>
      </c>
      <c r="E1712" s="27" t="str">
        <f>VLOOKUP(B1712,'大货清单（不定期按GOMS更新）'!A:H,4,0)</f>
        <v>GB</v>
      </c>
      <c r="F1712" s="27" t="str">
        <f>VLOOKUP(B1712,'大货清单（不定期按GOMS更新）'!A:H,2,0)</f>
        <v>PURE ONE S70</v>
      </c>
      <c r="G1712" s="28">
        <f>VLOOKUP(B1712,'大货清单（不定期按GOMS更新）'!A:I,9,FALSE)</f>
        <v>6932485006823</v>
      </c>
      <c r="H1712" s="27" t="str">
        <f>VLOOKUP(B1712,'大货清单（不定期按GOMS更新）'!A:H,7,0)</f>
        <v>Grey</v>
      </c>
      <c r="I1712" s="27" t="str">
        <f>VLOOKUP(B1712,'大货清单（不定期按GOMS更新）'!A:F,6,FALSE)</f>
        <v>ACTIVE</v>
      </c>
      <c r="J1712" s="27" t="str">
        <f>VLOOKUP(B1712,'大货清单（不定期按GOMS更新）'!A:K,11,FALSE)</f>
        <v>8.6</v>
      </c>
      <c r="K1712" s="27" t="str">
        <f>VLOOKUP(B1712,'大货清单（不定期按GOMS更新）'!A:N,12,FALSE)</f>
        <v>764</v>
      </c>
      <c r="L1712" s="27" t="str">
        <f>VLOOKUP(B1712,'大货清单（不定期按GOMS更新）'!A:M,13,FALSE)</f>
        <v>231</v>
      </c>
      <c r="M1712" s="27" t="str">
        <f>VLOOKUP(B1712,'大货清单（不定期按GOMS更新）'!A:N,14,FALSE)</f>
        <v>349</v>
      </c>
      <c r="N1712" s="59" t="s">
        <v>10076</v>
      </c>
      <c r="O1712" s="27">
        <f>IFERROR(VLOOKUP(N1712,'散件迭代（不定期更新）'!C:J,8,FALSE),0)</f>
        <v>0</v>
      </c>
      <c r="P1712" s="27">
        <f>IFERROR(VLOOKUP(N1712,'散件（更新）'!B:H,3,FALSE),0)</f>
        <v>0</v>
      </c>
      <c r="Q1712" s="27" t="str">
        <f>VLOOKUP(N1712,'散件（更新）'!B:H,2,FALSE)</f>
        <v>114-24510403</v>
      </c>
      <c r="R1712" s="27" t="str">
        <f>VLOOKUP(N1712,'散件（更新）'!B:H,7,FALSE)</f>
        <v>Main Body</v>
      </c>
      <c r="S1712" s="27" t="str">
        <f>VLOOKUP(N1712,'散件（更新）'!B:E,4,FALSE)</f>
        <v>https://tineco-yxzt.oss-accelerate.aliyuncs.com/20250626/mainbody_1750927187925.png</v>
      </c>
      <c r="T1712" s="27" t="s">
        <v>8759</v>
      </c>
      <c r="U1712" s="28" t="str">
        <f>VLOOKUP(N1712,'散件（更新）'!B:G,6,FALSE)</f>
        <v>SP;ZB2451D-01;手持主体组件（高配）</v>
      </c>
      <c r="V1712" s="28">
        <f>VLOOKUP(N1712,'散件（更新）'!B:I,8,FALSE)</f>
        <v>6932485007721</v>
      </c>
    </row>
    <row r="1713" spans="1:22" ht="20.149999999999999" customHeight="1">
      <c r="A1713" s="57">
        <v>46169</v>
      </c>
      <c r="B1713" s="60" t="s">
        <v>7927</v>
      </c>
      <c r="C1713" s="27" t="str">
        <f>VLOOKUP(B1713,'大货清单（不定期按GOMS更新）'!A:H,8,0)</f>
        <v>107-24510701</v>
      </c>
      <c r="D1713" s="27" t="str">
        <f>VLOOKUP(B1713,'大货清单（不定期按GOMS更新）'!A:C,3,0)</f>
        <v>ZB2451G-01</v>
      </c>
      <c r="E1713" s="27" t="str">
        <f>VLOOKUP(B1713,'大货清单（不定期按GOMS更新）'!A:H,4,0)</f>
        <v>GB</v>
      </c>
      <c r="F1713" s="27" t="str">
        <f>VLOOKUP(B1713,'大货清单（不定期按GOMS更新）'!A:H,2,0)</f>
        <v>PURE ONE S70</v>
      </c>
      <c r="G1713" s="28">
        <f>VLOOKUP(B1713,'大货清单（不定期按GOMS更新）'!A:I,9,FALSE)</f>
        <v>6932485006823</v>
      </c>
      <c r="H1713" s="27" t="str">
        <f>VLOOKUP(B1713,'大货清单（不定期按GOMS更新）'!A:H,7,0)</f>
        <v>Grey</v>
      </c>
      <c r="I1713" s="27" t="str">
        <f>VLOOKUP(B1713,'大货清单（不定期按GOMS更新）'!A:F,6,FALSE)</f>
        <v>ACTIVE</v>
      </c>
      <c r="J1713" s="27" t="str">
        <f>VLOOKUP(B1713,'大货清单（不定期按GOMS更新）'!A:K,11,FALSE)</f>
        <v>8.6</v>
      </c>
      <c r="K1713" s="27" t="str">
        <f>VLOOKUP(B1713,'大货清单（不定期按GOMS更新）'!A:N,12,FALSE)</f>
        <v>764</v>
      </c>
      <c r="L1713" s="27" t="str">
        <f>VLOOKUP(B1713,'大货清单（不定期按GOMS更新）'!A:M,13,FALSE)</f>
        <v>231</v>
      </c>
      <c r="M1713" s="27" t="str">
        <f>VLOOKUP(B1713,'大货清单（不定期按GOMS更新）'!A:N,14,FALSE)</f>
        <v>349</v>
      </c>
      <c r="N1713" s="59" t="s">
        <v>10129</v>
      </c>
      <c r="O1713" s="27">
        <f>IFERROR(VLOOKUP(N1713,'散件迭代（不定期更新）'!C:J,8,FALSE),0)</f>
        <v>0</v>
      </c>
      <c r="P1713" s="27">
        <f>IFERROR(VLOOKUP(N1713,'散件（更新）'!B:H,3,FALSE),0)</f>
        <v>0</v>
      </c>
      <c r="Q1713" s="27" t="str">
        <f>VLOOKUP(N1713,'散件（更新）'!B:H,2,FALSE)</f>
        <v>114-24510700</v>
      </c>
      <c r="R1713" s="27" t="str">
        <f>VLOOKUP(N1713,'散件（更新）'!B:H,7,FALSE)</f>
        <v>Adapter</v>
      </c>
      <c r="S1713" s="27">
        <f>VLOOKUP(N1713,'散件（更新）'!B:E,4,FALSE)</f>
        <v>0</v>
      </c>
      <c r="T1713" s="27" t="s">
        <v>19304</v>
      </c>
      <c r="U1713" s="28" t="str">
        <f>VLOOKUP(N1713,'散件（更新）'!B:G,6,FALSE)</f>
        <v>SP;ZB2451G-01;适配器（英版）</v>
      </c>
      <c r="V1713" s="28">
        <f>VLOOKUP(N1713,'散件（更新）'!B:I,8,FALSE)</f>
        <v>6932485007844</v>
      </c>
    </row>
    <row r="1714" spans="1:22" ht="20.149999999999999" customHeight="1">
      <c r="A1714" s="57">
        <v>46169</v>
      </c>
      <c r="B1714" s="60" t="s">
        <v>7927</v>
      </c>
      <c r="C1714" s="27" t="str">
        <f>VLOOKUP(B1714,'大货清单（不定期按GOMS更新）'!A:H,8,0)</f>
        <v>107-24510701</v>
      </c>
      <c r="D1714" s="27" t="str">
        <f>VLOOKUP(B1714,'大货清单（不定期按GOMS更新）'!A:C,3,0)</f>
        <v>ZB2451G-01</v>
      </c>
      <c r="E1714" s="27" t="str">
        <f>VLOOKUP(B1714,'大货清单（不定期按GOMS更新）'!A:H,4,0)</f>
        <v>GB</v>
      </c>
      <c r="F1714" s="27" t="str">
        <f>VLOOKUP(B1714,'大货清单（不定期按GOMS更新）'!A:H,2,0)</f>
        <v>PURE ONE S70</v>
      </c>
      <c r="G1714" s="28">
        <f>VLOOKUP(B1714,'大货清单（不定期按GOMS更新）'!A:I,9,FALSE)</f>
        <v>6932485006823</v>
      </c>
      <c r="H1714" s="27" t="str">
        <f>VLOOKUP(B1714,'大货清单（不定期按GOMS更新）'!A:H,7,0)</f>
        <v>Grey</v>
      </c>
      <c r="I1714" s="27" t="str">
        <f>VLOOKUP(B1714,'大货清单（不定期按GOMS更新）'!A:F,6,FALSE)</f>
        <v>ACTIVE</v>
      </c>
      <c r="J1714" s="27" t="str">
        <f>VLOOKUP(B1714,'大货清单（不定期按GOMS更新）'!A:K,11,FALSE)</f>
        <v>8.6</v>
      </c>
      <c r="K1714" s="27" t="str">
        <f>VLOOKUP(B1714,'大货清单（不定期按GOMS更新）'!A:N,12,FALSE)</f>
        <v>764</v>
      </c>
      <c r="L1714" s="27" t="str">
        <f>VLOOKUP(B1714,'大货清单（不定期按GOMS更新）'!A:M,13,FALSE)</f>
        <v>231</v>
      </c>
      <c r="M1714" s="27" t="str">
        <f>VLOOKUP(B1714,'大货清单（不定期按GOMS更新）'!A:N,14,FALSE)</f>
        <v>349</v>
      </c>
      <c r="N1714" s="59" t="s">
        <v>10003</v>
      </c>
      <c r="O1714" s="27">
        <f>IFERROR(VLOOKUP(N1714,'散件迭代（不定期更新）'!C:J,8,FALSE),0)</f>
        <v>0</v>
      </c>
      <c r="P1714" s="27">
        <f>IFERROR(VLOOKUP(N1714,'散件（更新）'!B:H,3,FALSE),0)</f>
        <v>0</v>
      </c>
      <c r="Q1714" s="27" t="str">
        <f>VLOOKUP(N1714,'散件（更新）'!B:H,2,FALSE)</f>
        <v>114-24510409</v>
      </c>
      <c r="R1714" s="27" t="str">
        <f>VLOOKUP(N1714,'散件（更新）'!B:H,7,FALSE)</f>
        <v>Charging Dock</v>
      </c>
      <c r="S1714" s="27" t="str">
        <f>VLOOKUP(N1714,'散件（更新）'!B:E,4,FALSE)</f>
        <v>https://tineco-yxzt.oss-accelerate.aliyuncs.com/20250626/chargingdock_1750929762424.png</v>
      </c>
      <c r="T1714" s="27" t="s">
        <v>8759</v>
      </c>
      <c r="U1714" s="28" t="str">
        <f>VLOOKUP(N1714,'散件（更新）'!B:G,6,FALSE)</f>
        <v>SP;ZB2451D-01;收纳座挂架充电组件</v>
      </c>
      <c r="V1714" s="28">
        <f>VLOOKUP(N1714,'散件（更新）'!B:I,8,FALSE)</f>
        <v>6932485007783</v>
      </c>
    </row>
    <row r="1715" spans="1:22" ht="20.149999999999999" customHeight="1">
      <c r="A1715" s="57">
        <v>46169</v>
      </c>
      <c r="B1715" s="60" t="s">
        <v>7927</v>
      </c>
      <c r="C1715" s="27" t="str">
        <f>VLOOKUP(B1715,'大货清单（不定期按GOMS更新）'!A:H,8,0)</f>
        <v>107-24510701</v>
      </c>
      <c r="D1715" s="27" t="str">
        <f>VLOOKUP(B1715,'大货清单（不定期按GOMS更新）'!A:C,3,0)</f>
        <v>ZB2451G-01</v>
      </c>
      <c r="E1715" s="27" t="str">
        <f>VLOOKUP(B1715,'大货清单（不定期按GOMS更新）'!A:H,4,0)</f>
        <v>GB</v>
      </c>
      <c r="F1715" s="27" t="str">
        <f>VLOOKUP(B1715,'大货清单（不定期按GOMS更新）'!A:H,2,0)</f>
        <v>PURE ONE S70</v>
      </c>
      <c r="G1715" s="28">
        <f>VLOOKUP(B1715,'大货清单（不定期按GOMS更新）'!A:I,9,FALSE)</f>
        <v>6932485006823</v>
      </c>
      <c r="H1715" s="27" t="str">
        <f>VLOOKUP(B1715,'大货清单（不定期按GOMS更新）'!A:H,7,0)</f>
        <v>Grey</v>
      </c>
      <c r="I1715" s="27" t="str">
        <f>VLOOKUP(B1715,'大货清单（不定期按GOMS更新）'!A:F,6,FALSE)</f>
        <v>ACTIVE</v>
      </c>
      <c r="J1715" s="27" t="str">
        <f>VLOOKUP(B1715,'大货清单（不定期按GOMS更新）'!A:K,11,FALSE)</f>
        <v>8.6</v>
      </c>
      <c r="K1715" s="27" t="str">
        <f>VLOOKUP(B1715,'大货清单（不定期按GOMS更新）'!A:N,12,FALSE)</f>
        <v>764</v>
      </c>
      <c r="L1715" s="27" t="str">
        <f>VLOOKUP(B1715,'大货清单（不定期按GOMS更新）'!A:M,13,FALSE)</f>
        <v>231</v>
      </c>
      <c r="M1715" s="27" t="str">
        <f>VLOOKUP(B1715,'大货清单（不定期按GOMS更新）'!A:N,14,FALSE)</f>
        <v>349</v>
      </c>
      <c r="N1715" s="59" t="s">
        <v>10173</v>
      </c>
      <c r="O1715" s="27">
        <f>IFERROR(VLOOKUP(N1715,'散件迭代（不定期更新）'!C:J,8,FALSE),0)</f>
        <v>0</v>
      </c>
      <c r="P1715" s="27">
        <f>IFERROR(VLOOKUP(N1715,'散件（更新）'!B:H,3,FALSE),0)</f>
        <v>0</v>
      </c>
      <c r="Q1715" s="27" t="str">
        <f>VLOOKUP(N1715,'散件（更新）'!B:H,2,FALSE)</f>
        <v>114-24510407</v>
      </c>
      <c r="R1715" s="27" t="str">
        <f>VLOOKUP(N1715,'散件（更新）'!B:H,7,FALSE)</f>
        <v>Docking Station</v>
      </c>
      <c r="S1715" s="27" t="str">
        <f>VLOOKUP(N1715,'散件（更新）'!B:E,4,FALSE)</f>
        <v>https://tineco-yxzt.oss-accelerate.aliyuncs.com/20250626/dockingbase_1750929477117.png</v>
      </c>
      <c r="T1715" s="27" t="s">
        <v>8759</v>
      </c>
      <c r="U1715" s="28" t="str">
        <f>VLOOKUP(N1715,'散件（更新）'!B:G,6,FALSE)</f>
        <v>SP;ZB2451D-01;收纳底座组件</v>
      </c>
      <c r="V1715" s="28">
        <f>VLOOKUP(N1715,'散件（更新）'!B:I,8,FALSE)</f>
        <v>6932485007769</v>
      </c>
    </row>
    <row r="1716" spans="1:22" ht="20.149999999999999" customHeight="1">
      <c r="A1716" s="57">
        <v>46169</v>
      </c>
      <c r="B1716" s="60" t="s">
        <v>7927</v>
      </c>
      <c r="C1716" s="27" t="str">
        <f>VLOOKUP(B1716,'大货清单（不定期按GOMS更新）'!A:H,8,0)</f>
        <v>107-24510701</v>
      </c>
      <c r="D1716" s="27" t="str">
        <f>VLOOKUP(B1716,'大货清单（不定期按GOMS更新）'!A:C,3,0)</f>
        <v>ZB2451G-01</v>
      </c>
      <c r="E1716" s="27" t="str">
        <f>VLOOKUP(B1716,'大货清单（不定期按GOMS更新）'!A:H,4,0)</f>
        <v>GB</v>
      </c>
      <c r="F1716" s="27" t="str">
        <f>VLOOKUP(B1716,'大货清单（不定期按GOMS更新）'!A:H,2,0)</f>
        <v>PURE ONE S70</v>
      </c>
      <c r="G1716" s="28">
        <f>VLOOKUP(B1716,'大货清单（不定期按GOMS更新）'!A:I,9,FALSE)</f>
        <v>6932485006823</v>
      </c>
      <c r="H1716" s="27" t="str">
        <f>VLOOKUP(B1716,'大货清单（不定期按GOMS更新）'!A:H,7,0)</f>
        <v>Grey</v>
      </c>
      <c r="I1716" s="27" t="str">
        <f>VLOOKUP(B1716,'大货清单（不定期按GOMS更新）'!A:F,6,FALSE)</f>
        <v>ACTIVE</v>
      </c>
      <c r="J1716" s="27" t="str">
        <f>VLOOKUP(B1716,'大货清单（不定期按GOMS更新）'!A:K,11,FALSE)</f>
        <v>8.6</v>
      </c>
      <c r="K1716" s="27" t="str">
        <f>VLOOKUP(B1716,'大货清单（不定期按GOMS更新）'!A:N,12,FALSE)</f>
        <v>764</v>
      </c>
      <c r="L1716" s="27" t="str">
        <f>VLOOKUP(B1716,'大货清单（不定期按GOMS更新）'!A:M,13,FALSE)</f>
        <v>231</v>
      </c>
      <c r="M1716" s="27" t="str">
        <f>VLOOKUP(B1716,'大货清单（不定期按GOMS更新）'!A:N,14,FALSE)</f>
        <v>349</v>
      </c>
      <c r="N1716" s="59" t="s">
        <v>10251</v>
      </c>
      <c r="O1716" s="27">
        <f>IFERROR(VLOOKUP(N1716,'散件迭代（不定期更新）'!C:J,8,FALSE),0)</f>
        <v>0</v>
      </c>
      <c r="P1716" s="27">
        <f>IFERROR(VLOOKUP(N1716,'散件（更新）'!B:H,3,FALSE),0)</f>
        <v>0</v>
      </c>
      <c r="Q1716" s="27" t="str">
        <f>VLOOKUP(N1716,'散件（更新）'!B:H,2,FALSE)</f>
        <v>114-24510411</v>
      </c>
      <c r="R1716" s="27" t="str">
        <f>VLOOKUP(N1716,'散件（更新）'!B:H,7,FALSE)</f>
        <v>Battery</v>
      </c>
      <c r="S1716" s="27" t="str">
        <f>VLOOKUP(N1716,'散件（更新）'!B:E,4,FALSE)</f>
        <v>https://tineco-yxzt.oss-accelerate.aliyuncs.com/20250626/battery_1750930097797.png</v>
      </c>
      <c r="T1716" s="27" t="s">
        <v>8759</v>
      </c>
      <c r="U1716" s="28" t="str">
        <f>VLOOKUP(N1716,'散件（更新）'!B:G,6,FALSE)</f>
        <v>SP;ZB2451D-01;电池包组件（灰色）</v>
      </c>
      <c r="V1716" s="28">
        <f>VLOOKUP(N1716,'散件（更新）'!B:I,8,FALSE)</f>
        <v>6932485007806</v>
      </c>
    </row>
    <row r="1717" spans="1:22" ht="20.149999999999999" customHeight="1">
      <c r="A1717" s="57">
        <v>46169</v>
      </c>
      <c r="B1717" s="60" t="s">
        <v>7927</v>
      </c>
      <c r="C1717" s="27" t="str">
        <f>VLOOKUP(B1717,'大货清单（不定期按GOMS更新）'!A:H,8,0)</f>
        <v>107-24510701</v>
      </c>
      <c r="D1717" s="27" t="str">
        <f>VLOOKUP(B1717,'大货清单（不定期按GOMS更新）'!A:C,3,0)</f>
        <v>ZB2451G-01</v>
      </c>
      <c r="E1717" s="27" t="str">
        <f>VLOOKUP(B1717,'大货清单（不定期按GOMS更新）'!A:H,4,0)</f>
        <v>GB</v>
      </c>
      <c r="F1717" s="27" t="str">
        <f>VLOOKUP(B1717,'大货清单（不定期按GOMS更新）'!A:H,2,0)</f>
        <v>PURE ONE S70</v>
      </c>
      <c r="G1717" s="28">
        <f>VLOOKUP(B1717,'大货清单（不定期按GOMS更新）'!A:I,9,FALSE)</f>
        <v>6932485006823</v>
      </c>
      <c r="H1717" s="27" t="str">
        <f>VLOOKUP(B1717,'大货清单（不定期按GOMS更新）'!A:H,7,0)</f>
        <v>Grey</v>
      </c>
      <c r="I1717" s="27" t="str">
        <f>VLOOKUP(B1717,'大货清单（不定期按GOMS更新）'!A:F,6,FALSE)</f>
        <v>ACTIVE</v>
      </c>
      <c r="J1717" s="27" t="str">
        <f>VLOOKUP(B1717,'大货清单（不定期按GOMS更新）'!A:K,11,FALSE)</f>
        <v>8.6</v>
      </c>
      <c r="K1717" s="27" t="str">
        <f>VLOOKUP(B1717,'大货清单（不定期按GOMS更新）'!A:N,12,FALSE)</f>
        <v>764</v>
      </c>
      <c r="L1717" s="27" t="str">
        <f>VLOOKUP(B1717,'大货清单（不定期按GOMS更新）'!A:M,13,FALSE)</f>
        <v>231</v>
      </c>
      <c r="M1717" s="27" t="str">
        <f>VLOOKUP(B1717,'大货清单（不定期按GOMS更新）'!A:N,14,FALSE)</f>
        <v>349</v>
      </c>
      <c r="N1717" s="59" t="s">
        <v>10014</v>
      </c>
      <c r="O1717" s="27">
        <f>IFERROR(VLOOKUP(N1717,'散件迭代（不定期更新）'!C:J,8,FALSE),0)</f>
        <v>0</v>
      </c>
      <c r="P1717" s="27">
        <f>IFERROR(VLOOKUP(N1717,'散件（更新）'!B:H,3,FALSE),0)</f>
        <v>0</v>
      </c>
      <c r="Q1717" s="27" t="str">
        <f>VLOOKUP(N1717,'散件（更新）'!B:H,2,FALSE)</f>
        <v>114-24510404</v>
      </c>
      <c r="R1717" s="27" t="str">
        <f>VLOOKUP(N1717,'散件（更新）'!B:H,7,FALSE)</f>
        <v>Flexible Multi-Angle Tube</v>
      </c>
      <c r="S1717" s="27" t="str">
        <f>VLOOKUP(N1717,'散件（更新）'!B:E,4,FALSE)</f>
        <v>https://tineco-yxzt.oss-accelerate.aliyuncs.com/20250626/tube_1750927262623.png</v>
      </c>
      <c r="T1717" s="27" t="s">
        <v>8759</v>
      </c>
      <c r="U1717" s="28" t="str">
        <f>VLOOKUP(N1717,'散件（更新）'!B:G,6,FALSE)</f>
        <v>SP;ZB2451D-01;弯折管组件（灰色）</v>
      </c>
      <c r="V1717" s="28">
        <f>VLOOKUP(N1717,'散件（更新）'!B:I,8,FALSE)</f>
        <v>6932485007738</v>
      </c>
    </row>
    <row r="1718" spans="1:22" ht="20.149999999999999" customHeight="1">
      <c r="A1718" s="57">
        <v>46169</v>
      </c>
      <c r="B1718" s="59" t="s">
        <v>7927</v>
      </c>
      <c r="C1718" s="27" t="str">
        <f>VLOOKUP(B1718,'大货清单（不定期按GOMS更新）'!A:H,8,0)</f>
        <v>107-24510701</v>
      </c>
      <c r="D1718" s="27" t="str">
        <f>VLOOKUP(B1718,'大货清单（不定期按GOMS更新）'!A:C,3,0)</f>
        <v>ZB2451G-01</v>
      </c>
      <c r="E1718" s="27" t="str">
        <f>VLOOKUP(B1718,'大货清单（不定期按GOMS更新）'!A:H,4,0)</f>
        <v>GB</v>
      </c>
      <c r="F1718" s="27" t="str">
        <f>VLOOKUP(B1718,'大货清单（不定期按GOMS更新）'!A:H,2,0)</f>
        <v>PURE ONE S70</v>
      </c>
      <c r="G1718" s="28">
        <f>VLOOKUP(B1718,'大货清单（不定期按GOMS更新）'!A:I,9,FALSE)</f>
        <v>6932485006823</v>
      </c>
      <c r="H1718" s="27" t="str">
        <f>VLOOKUP(B1718,'大货清单（不定期按GOMS更新）'!A:H,7,0)</f>
        <v>Grey</v>
      </c>
      <c r="I1718" s="27" t="str">
        <f>VLOOKUP(B1718,'大货清单（不定期按GOMS更新）'!A:F,6,FALSE)</f>
        <v>ACTIVE</v>
      </c>
      <c r="J1718" s="27" t="str">
        <f>VLOOKUP(B1718,'大货清单（不定期按GOMS更新）'!A:K,11,FALSE)</f>
        <v>8.6</v>
      </c>
      <c r="K1718" s="27" t="str">
        <f>VLOOKUP(B1718,'大货清单（不定期按GOMS更新）'!A:N,12,FALSE)</f>
        <v>764</v>
      </c>
      <c r="L1718" s="27" t="str">
        <f>VLOOKUP(B1718,'大货清单（不定期按GOMS更新）'!A:M,13,FALSE)</f>
        <v>231</v>
      </c>
      <c r="M1718" s="27" t="str">
        <f>VLOOKUP(B1718,'大货清单（不定期按GOMS更新）'!A:N,14,FALSE)</f>
        <v>349</v>
      </c>
      <c r="N1718" s="59" t="s">
        <v>10167</v>
      </c>
      <c r="O1718" s="27">
        <f>IFERROR(VLOOKUP(N1718,'散件迭代（不定期更新）'!C:J,8,FALSE),0)</f>
        <v>0</v>
      </c>
      <c r="P1718" s="27">
        <f>IFERROR(VLOOKUP(N1718,'散件（更新）'!B:H,3,FALSE),0)</f>
        <v>0</v>
      </c>
      <c r="Q1718" s="27" t="str">
        <f>VLOOKUP(N1718,'散件（更新）'!B:H,2,FALSE)</f>
        <v>114-24510410</v>
      </c>
      <c r="R1718" s="27" t="str">
        <f>VLOOKUP(N1718,'散件（更新）'!B:H,7,FALSE)</f>
        <v>Tube Assembly</v>
      </c>
      <c r="S1718" s="27" t="str">
        <f>VLOOKUP(N1718,'散件（更新）'!B:E,4,FALSE)</f>
        <v>https://tineco-yxzt.oss-accelerate.aliyuncs.com/20250626/basetube_1750929926233.png</v>
      </c>
      <c r="T1718" s="27" t="s">
        <v>8759</v>
      </c>
      <c r="U1718" s="28" t="str">
        <f>VLOOKUP(N1718,'散件（更新）'!B:G,6,FALSE)</f>
        <v>SP;ZB2451D-01;收纳座支撑杆组件</v>
      </c>
      <c r="V1718" s="28">
        <f>VLOOKUP(N1718,'散件（更新）'!B:I,8,FALSE)</f>
        <v>6932485007790</v>
      </c>
    </row>
    <row r="1719" spans="1:22" ht="20.149999999999999" customHeight="1">
      <c r="A1719" s="57">
        <v>46169</v>
      </c>
      <c r="B1719" s="59" t="s">
        <v>7971</v>
      </c>
      <c r="C1719" s="27" t="str">
        <f>VLOOKUP(B1719,'大货清单（不定期按GOMS更新）'!A:H,8,0)</f>
        <v>107-24500001</v>
      </c>
      <c r="D1719" s="27" t="str">
        <f>VLOOKUP(B1719,'大货清单（不定期按GOMS更新）'!A:C,3,0)</f>
        <v>ZB2450-01</v>
      </c>
      <c r="E1719" s="27" t="str">
        <f>VLOOKUP(B1719,'大货清单（不定期按GOMS更新）'!A:H,4,0)</f>
        <v>DE,PL</v>
      </c>
      <c r="F1719" s="27" t="str">
        <f>VLOOKUP(B1719,'大货清单（不定期按GOMS更新）'!A:H,2,0)</f>
        <v>PURE ONE S50 PRO</v>
      </c>
      <c r="G1719" s="28">
        <f>VLOOKUP(B1719,'大货清单（不定期按GOMS更新）'!A:I,9,FALSE)</f>
        <v>6932485006809</v>
      </c>
      <c r="H1719" s="27" t="str">
        <f>VLOOKUP(B1719,'大货清单（不定期按GOMS更新）'!A:H,7,0)</f>
        <v>Blue</v>
      </c>
      <c r="I1719" s="27" t="str">
        <f>VLOOKUP(B1719,'大货清单（不定期按GOMS更新）'!A:F,6,FALSE)</f>
        <v>ACTIVE</v>
      </c>
      <c r="J1719" s="27" t="str">
        <f>VLOOKUP(B1719,'大货清单（不定期按GOMS更新）'!A:K,11,FALSE)</f>
        <v>7.4</v>
      </c>
      <c r="K1719" s="27" t="str">
        <f>VLOOKUP(B1719,'大货清单（不定期按GOMS更新）'!A:N,12,FALSE)</f>
        <v>736</v>
      </c>
      <c r="L1719" s="27" t="str">
        <f>VLOOKUP(B1719,'大货清单（不定期按GOMS更新）'!A:M,13,FALSE)</f>
        <v>192</v>
      </c>
      <c r="M1719" s="27" t="str">
        <f>VLOOKUP(B1719,'大货清单（不定期按GOMS更新）'!A:N,14,FALSE)</f>
        <v>357</v>
      </c>
      <c r="N1719" s="59" t="s">
        <v>7377</v>
      </c>
      <c r="O1719" s="27">
        <f>IFERROR(VLOOKUP(N1719,'散件迭代（不定期更新）'!C:J,8,FALSE),0)</f>
        <v>0</v>
      </c>
      <c r="P1719" s="27" t="str">
        <f>IFERROR(VLOOKUP(N1719,'散件（更新）'!B:H,3,FALSE),0)</f>
        <v>/</v>
      </c>
      <c r="Q1719" s="27" t="str">
        <f>VLOOKUP(N1719,'散件（更新）'!B:H,2,FALSE)</f>
        <v>114-23420409</v>
      </c>
      <c r="R1719" s="27" t="str">
        <f>VLOOKUP(N1719,'散件（更新）'!B:H,7,FALSE)</f>
        <v>Mini Power Brush</v>
      </c>
      <c r="S1719" s="27">
        <f>VLOOKUP(N1719,'散件（更新）'!B:E,4,FALSE)</f>
        <v>0</v>
      </c>
      <c r="T1719" s="27" t="s">
        <v>8759</v>
      </c>
      <c r="U1719" s="28" t="str">
        <f>VLOOKUP(N1719,'散件（更新）'!B:G,6,FALSE)</f>
        <v>SP;ZB2342D-02;FB1953C小电动组件3Pin带PTC</v>
      </c>
      <c r="V1719" s="28" t="str">
        <f>VLOOKUP(N1719,'散件（更新）'!B:I,8,FALSE)</f>
        <v>6974950108540</v>
      </c>
    </row>
    <row r="1720" spans="1:22" ht="20.149999999999999" customHeight="1">
      <c r="A1720" s="57">
        <v>46169</v>
      </c>
      <c r="B1720" s="59" t="s">
        <v>7971</v>
      </c>
      <c r="C1720" s="27" t="str">
        <f>VLOOKUP(B1720,'大货清单（不定期按GOMS更新）'!A:H,8,0)</f>
        <v>107-24500001</v>
      </c>
      <c r="D1720" s="27" t="str">
        <f>VLOOKUP(B1720,'大货清单（不定期按GOMS更新）'!A:C,3,0)</f>
        <v>ZB2450-01</v>
      </c>
      <c r="E1720" s="27" t="str">
        <f>VLOOKUP(B1720,'大货清单（不定期按GOMS更新）'!A:H,4,0)</f>
        <v>DE,PL</v>
      </c>
      <c r="F1720" s="27" t="str">
        <f>VLOOKUP(B1720,'大货清单（不定期按GOMS更新）'!A:H,2,0)</f>
        <v>PURE ONE S50 PRO</v>
      </c>
      <c r="G1720" s="28">
        <f>VLOOKUP(B1720,'大货清单（不定期按GOMS更新）'!A:I,9,FALSE)</f>
        <v>6932485006809</v>
      </c>
      <c r="H1720" s="27" t="str">
        <f>VLOOKUP(B1720,'大货清单（不定期按GOMS更新）'!A:H,7,0)</f>
        <v>Blue</v>
      </c>
      <c r="I1720" s="27" t="str">
        <f>VLOOKUP(B1720,'大货清单（不定期按GOMS更新）'!A:F,6,FALSE)</f>
        <v>ACTIVE</v>
      </c>
      <c r="J1720" s="27" t="str">
        <f>VLOOKUP(B1720,'大货清单（不定期按GOMS更新）'!A:K,11,FALSE)</f>
        <v>7.4</v>
      </c>
      <c r="K1720" s="27" t="str">
        <f>VLOOKUP(B1720,'大货清单（不定期按GOMS更新）'!A:N,12,FALSE)</f>
        <v>736</v>
      </c>
      <c r="L1720" s="27" t="str">
        <f>VLOOKUP(B1720,'大货清单（不定期按GOMS更新）'!A:M,13,FALSE)</f>
        <v>192</v>
      </c>
      <c r="M1720" s="27" t="str">
        <f>VLOOKUP(B1720,'大货清单（不定期按GOMS更新）'!A:N,14,FALSE)</f>
        <v>357</v>
      </c>
      <c r="N1720" s="59" t="s">
        <v>10163</v>
      </c>
      <c r="O1720" s="27">
        <f>IFERROR(VLOOKUP(N1720,'散件迭代（不定期更新）'!C:J,8,FALSE),0)</f>
        <v>0</v>
      </c>
      <c r="P1720" s="27">
        <f>IFERROR(VLOOKUP(N1720,'散件（更新）'!B:H,3,FALSE),0)</f>
        <v>0</v>
      </c>
      <c r="Q1720" s="27" t="str">
        <f>VLOOKUP(N1720,'散件（更新）'!B:H,2,FALSE)</f>
        <v>114-24490507</v>
      </c>
      <c r="R1720" s="27" t="str">
        <f>VLOOKUP(N1720,'散件（更新）'!B:H,7,FALSE)</f>
        <v>Carpet Brush</v>
      </c>
      <c r="S1720" s="27" t="str">
        <f>VLOOKUP(N1720,'散件（更新）'!B:E,4,FALSE)</f>
        <v>https://tineco-yxzt.oss-accelerate.aliyuncs.com/20250626/brush_1750923064771.png</v>
      </c>
      <c r="T1720" s="27" t="s">
        <v>8759</v>
      </c>
      <c r="U1720" s="28" t="str">
        <f>VLOOKUP(N1720,'散件（更新）'!B:G,6,FALSE)</f>
        <v>SP;ZB2449E-01;地刷组件</v>
      </c>
      <c r="V1720" s="28">
        <f>VLOOKUP(N1720,'散件（更新）'!B:I,8,FALSE)</f>
        <v>6932485007677</v>
      </c>
    </row>
    <row r="1721" spans="1:22" ht="20.149999999999999" customHeight="1">
      <c r="A1721" s="57">
        <v>46169</v>
      </c>
      <c r="B1721" s="59" t="s">
        <v>7971</v>
      </c>
      <c r="C1721" s="27" t="str">
        <f>VLOOKUP(B1721,'大货清单（不定期按GOMS更新）'!A:H,8,0)</f>
        <v>107-24500001</v>
      </c>
      <c r="D1721" s="27" t="str">
        <f>VLOOKUP(B1721,'大货清单（不定期按GOMS更新）'!A:C,3,0)</f>
        <v>ZB2450-01</v>
      </c>
      <c r="E1721" s="27" t="str">
        <f>VLOOKUP(B1721,'大货清单（不定期按GOMS更新）'!A:H,4,0)</f>
        <v>DE,PL</v>
      </c>
      <c r="F1721" s="27" t="str">
        <f>VLOOKUP(B1721,'大货清单（不定期按GOMS更新）'!A:H,2,0)</f>
        <v>PURE ONE S50 PRO</v>
      </c>
      <c r="G1721" s="28">
        <f>VLOOKUP(B1721,'大货清单（不定期按GOMS更新）'!A:I,9,FALSE)</f>
        <v>6932485006809</v>
      </c>
      <c r="H1721" s="27" t="str">
        <f>VLOOKUP(B1721,'大货清单（不定期按GOMS更新）'!A:H,7,0)</f>
        <v>Blue</v>
      </c>
      <c r="I1721" s="27" t="str">
        <f>VLOOKUP(B1721,'大货清单（不定期按GOMS更新）'!A:F,6,FALSE)</f>
        <v>ACTIVE</v>
      </c>
      <c r="J1721" s="27" t="str">
        <f>VLOOKUP(B1721,'大货清单（不定期按GOMS更新）'!A:K,11,FALSE)</f>
        <v>7.4</v>
      </c>
      <c r="K1721" s="27" t="str">
        <f>VLOOKUP(B1721,'大货清单（不定期按GOMS更新）'!A:N,12,FALSE)</f>
        <v>736</v>
      </c>
      <c r="L1721" s="27" t="str">
        <f>VLOOKUP(B1721,'大货清单（不定期按GOMS更新）'!A:M,13,FALSE)</f>
        <v>192</v>
      </c>
      <c r="M1721" s="27" t="str">
        <f>VLOOKUP(B1721,'大货清单（不定期按GOMS更新）'!A:N,14,FALSE)</f>
        <v>357</v>
      </c>
      <c r="N1721" s="59" t="s">
        <v>9935</v>
      </c>
      <c r="O1721" s="27">
        <f>IFERROR(VLOOKUP(N1721,'散件迭代（不定期更新）'!C:J,8,FALSE),0)</f>
        <v>0</v>
      </c>
      <c r="P1721" s="27">
        <f>IFERROR(VLOOKUP(N1721,'散件（更新）'!B:H,3,FALSE),0)</f>
        <v>0</v>
      </c>
      <c r="Q1721" s="27" t="str">
        <f>VLOOKUP(N1721,'散件（更新）'!B:H,2,FALSE)</f>
        <v>114-24500404</v>
      </c>
      <c r="R1721" s="27" t="str">
        <f>VLOOKUP(N1721,'散件（更新）'!B:H,7,FALSE)</f>
        <v>Dustbin</v>
      </c>
      <c r="S1721" s="27" t="str">
        <f>VLOOKUP(N1721,'散件（更新）'!B:E,4,FALSE)</f>
        <v>https://tineco-yxzt.oss-accelerate.aliyuncs.com/20250626/dustbin_1750926244265.png</v>
      </c>
      <c r="T1721" s="27" t="s">
        <v>8759</v>
      </c>
      <c r="U1721" s="28" t="str">
        <f>VLOOKUP(N1721,'散件（更新）'!B:G,6,FALSE)</f>
        <v>SP;ZB2450D-01;尘桶组件（蓝色）</v>
      </c>
      <c r="V1721" s="28">
        <f>VLOOKUP(N1721,'散件（更新）'!B:I,8,FALSE)</f>
        <v>6932485007714</v>
      </c>
    </row>
    <row r="1722" spans="1:22" ht="20.149999999999999" customHeight="1">
      <c r="A1722" s="57">
        <v>46169</v>
      </c>
      <c r="B1722" s="59" t="s">
        <v>7971</v>
      </c>
      <c r="C1722" s="27" t="str">
        <f>VLOOKUP(B1722,'大货清单（不定期按GOMS更新）'!A:H,8,0)</f>
        <v>107-24500001</v>
      </c>
      <c r="D1722" s="27" t="str">
        <f>VLOOKUP(B1722,'大货清单（不定期按GOMS更新）'!A:C,3,0)</f>
        <v>ZB2450-01</v>
      </c>
      <c r="E1722" s="27" t="str">
        <f>VLOOKUP(B1722,'大货清单（不定期按GOMS更新）'!A:H,4,0)</f>
        <v>DE,PL</v>
      </c>
      <c r="F1722" s="27" t="str">
        <f>VLOOKUP(B1722,'大货清单（不定期按GOMS更新）'!A:H,2,0)</f>
        <v>PURE ONE S50 PRO</v>
      </c>
      <c r="G1722" s="28">
        <f>VLOOKUP(B1722,'大货清单（不定期按GOMS更新）'!A:I,9,FALSE)</f>
        <v>6932485006809</v>
      </c>
      <c r="H1722" s="27" t="str">
        <f>VLOOKUP(B1722,'大货清单（不定期按GOMS更新）'!A:H,7,0)</f>
        <v>Blue</v>
      </c>
      <c r="I1722" s="27" t="str">
        <f>VLOOKUP(B1722,'大货清单（不定期按GOMS更新）'!A:F,6,FALSE)</f>
        <v>ACTIVE</v>
      </c>
      <c r="J1722" s="27" t="str">
        <f>VLOOKUP(B1722,'大货清单（不定期按GOMS更新）'!A:K,11,FALSE)</f>
        <v>7.4</v>
      </c>
      <c r="K1722" s="27" t="str">
        <f>VLOOKUP(B1722,'大货清单（不定期按GOMS更新）'!A:N,12,FALSE)</f>
        <v>736</v>
      </c>
      <c r="L1722" s="27" t="str">
        <f>VLOOKUP(B1722,'大货清单（不定期按GOMS更新）'!A:M,13,FALSE)</f>
        <v>192</v>
      </c>
      <c r="M1722" s="27" t="str">
        <f>VLOOKUP(B1722,'大货清单（不定期按GOMS更新）'!A:N,14,FALSE)</f>
        <v>357</v>
      </c>
      <c r="N1722" s="59" t="s">
        <v>10044</v>
      </c>
      <c r="O1722" s="27">
        <f>IFERROR(VLOOKUP(N1722,'散件迭代（不定期更新）'!C:J,8,FALSE),0)</f>
        <v>0</v>
      </c>
      <c r="P1722" s="27">
        <f>IFERROR(VLOOKUP(N1722,'散件（更新）'!B:H,3,FALSE),0)</f>
        <v>0</v>
      </c>
      <c r="Q1722" s="27" t="str">
        <f>VLOOKUP(N1722,'散件（更新）'!B:H,2,FALSE)</f>
        <v>114-24490505</v>
      </c>
      <c r="R1722" s="27" t="str">
        <f>VLOOKUP(N1722,'散件（更新）'!B:H,7,FALSE)</f>
        <v>Filter Holder</v>
      </c>
      <c r="S1722" s="27" t="str">
        <f>VLOOKUP(N1722,'散件（更新）'!B:E,4,FALSE)</f>
        <v>https://tineco-yxzt.oss-accelerate.aliyuncs.com/20250626/filterholder_1750922870129.png</v>
      </c>
      <c r="T1722" s="27" t="s">
        <v>8759</v>
      </c>
      <c r="U1722" s="28" t="str">
        <f>VLOOKUP(N1722,'散件（更新）'!B:G,6,FALSE)</f>
        <v>SP;ZB2449E-01;多锥组件</v>
      </c>
      <c r="V1722" s="28">
        <f>VLOOKUP(N1722,'散件（更新）'!B:I,8,FALSE)</f>
        <v>6932485007653</v>
      </c>
    </row>
    <row r="1723" spans="1:22" ht="20.149999999999999" customHeight="1">
      <c r="A1723" s="57">
        <v>46169</v>
      </c>
      <c r="B1723" s="59" t="s">
        <v>7971</v>
      </c>
      <c r="C1723" s="27" t="str">
        <f>VLOOKUP(B1723,'大货清单（不定期按GOMS更新）'!A:H,8,0)</f>
        <v>107-24500001</v>
      </c>
      <c r="D1723" s="27" t="str">
        <f>VLOOKUP(B1723,'大货清单（不定期按GOMS更新）'!A:C,3,0)</f>
        <v>ZB2450-01</v>
      </c>
      <c r="E1723" s="27" t="str">
        <f>VLOOKUP(B1723,'大货清单（不定期按GOMS更新）'!A:H,4,0)</f>
        <v>DE,PL</v>
      </c>
      <c r="F1723" s="27" t="str">
        <f>VLOOKUP(B1723,'大货清单（不定期按GOMS更新）'!A:H,2,0)</f>
        <v>PURE ONE S50 PRO</v>
      </c>
      <c r="G1723" s="28">
        <f>VLOOKUP(B1723,'大货清单（不定期按GOMS更新）'!A:I,9,FALSE)</f>
        <v>6932485006809</v>
      </c>
      <c r="H1723" s="27" t="str">
        <f>VLOOKUP(B1723,'大货清单（不定期按GOMS更新）'!A:H,7,0)</f>
        <v>Blue</v>
      </c>
      <c r="I1723" s="27" t="str">
        <f>VLOOKUP(B1723,'大货清单（不定期按GOMS更新）'!A:F,6,FALSE)</f>
        <v>ACTIVE</v>
      </c>
      <c r="J1723" s="27" t="str">
        <f>VLOOKUP(B1723,'大货清单（不定期按GOMS更新）'!A:K,11,FALSE)</f>
        <v>7.4</v>
      </c>
      <c r="K1723" s="27" t="str">
        <f>VLOOKUP(B1723,'大货清单（不定期按GOMS更新）'!A:N,12,FALSE)</f>
        <v>736</v>
      </c>
      <c r="L1723" s="27" t="str">
        <f>VLOOKUP(B1723,'大货清单（不定期按GOMS更新）'!A:M,13,FALSE)</f>
        <v>192</v>
      </c>
      <c r="M1723" s="27" t="str">
        <f>VLOOKUP(B1723,'大货清单（不定期按GOMS更新）'!A:N,14,FALSE)</f>
        <v>357</v>
      </c>
      <c r="N1723" s="59" t="s">
        <v>10203</v>
      </c>
      <c r="O1723" s="27">
        <f>IFERROR(VLOOKUP(N1723,'散件迭代（不定期更新）'!C:J,8,FALSE),0)</f>
        <v>0</v>
      </c>
      <c r="P1723" s="27">
        <f>IFERROR(VLOOKUP(N1723,'散件（更新）'!B:H,3,FALSE),0)</f>
        <v>0</v>
      </c>
      <c r="Q1723" s="27" t="str">
        <f>VLOOKUP(N1723,'散件（更新）'!B:H,2,FALSE)</f>
        <v>114-24490504</v>
      </c>
      <c r="R1723" s="27" t="str">
        <f>VLOOKUP(N1723,'散件（更新）'!B:H,7,FALSE)</f>
        <v>Filter</v>
      </c>
      <c r="S1723" s="27" t="str">
        <f>VLOOKUP(N1723,'散件（更新）'!B:E,4,FALSE)</f>
        <v>https://tineco-yxzt.oss-accelerate.aliyuncs.com/20250626/filter_1750922714463.png</v>
      </c>
      <c r="T1723" s="27" t="s">
        <v>8759</v>
      </c>
      <c r="U1723" s="28" t="str">
        <f>VLOOKUP(N1723,'散件（更新）'!B:G,6,FALSE)</f>
        <v>SP;ZB2449E-01;进风过滤棉组件</v>
      </c>
      <c r="V1723" s="28">
        <f>VLOOKUP(N1723,'散件（更新）'!B:I,8,FALSE)</f>
        <v>6932485007646</v>
      </c>
    </row>
    <row r="1724" spans="1:22" ht="20.149999999999999" customHeight="1">
      <c r="A1724" s="57">
        <v>46169</v>
      </c>
      <c r="B1724" s="59" t="s">
        <v>7971</v>
      </c>
      <c r="C1724" s="27" t="str">
        <f>VLOOKUP(B1724,'大货清单（不定期按GOMS更新）'!A:H,8,0)</f>
        <v>107-24500001</v>
      </c>
      <c r="D1724" s="27" t="str">
        <f>VLOOKUP(B1724,'大货清单（不定期按GOMS更新）'!A:C,3,0)</f>
        <v>ZB2450-01</v>
      </c>
      <c r="E1724" s="27" t="str">
        <f>VLOOKUP(B1724,'大货清单（不定期按GOMS更新）'!A:H,4,0)</f>
        <v>DE,PL</v>
      </c>
      <c r="F1724" s="27" t="str">
        <f>VLOOKUP(B1724,'大货清单（不定期按GOMS更新）'!A:H,2,0)</f>
        <v>PURE ONE S50 PRO</v>
      </c>
      <c r="G1724" s="28">
        <f>VLOOKUP(B1724,'大货清单（不定期按GOMS更新）'!A:I,9,FALSE)</f>
        <v>6932485006809</v>
      </c>
      <c r="H1724" s="27" t="str">
        <f>VLOOKUP(B1724,'大货清单（不定期按GOMS更新）'!A:H,7,0)</f>
        <v>Blue</v>
      </c>
      <c r="I1724" s="27" t="str">
        <f>VLOOKUP(B1724,'大货清单（不定期按GOMS更新）'!A:F,6,FALSE)</f>
        <v>ACTIVE</v>
      </c>
      <c r="J1724" s="27" t="str">
        <f>VLOOKUP(B1724,'大货清单（不定期按GOMS更新）'!A:K,11,FALSE)</f>
        <v>7.4</v>
      </c>
      <c r="K1724" s="27" t="str">
        <f>VLOOKUP(B1724,'大货清单（不定期按GOMS更新）'!A:N,12,FALSE)</f>
        <v>736</v>
      </c>
      <c r="L1724" s="27" t="str">
        <f>VLOOKUP(B1724,'大货清单（不定期按GOMS更新）'!A:M,13,FALSE)</f>
        <v>192</v>
      </c>
      <c r="M1724" s="27" t="str">
        <f>VLOOKUP(B1724,'大货清单（不定期按GOMS更新）'!A:N,14,FALSE)</f>
        <v>357</v>
      </c>
      <c r="N1724" s="59" t="s">
        <v>10269</v>
      </c>
      <c r="O1724" s="27">
        <f>IFERROR(VLOOKUP(N1724,'散件迭代（不定期更新）'!C:J,8,FALSE),0)</f>
        <v>0</v>
      </c>
      <c r="P1724" s="27">
        <f>IFERROR(VLOOKUP(N1724,'散件（更新）'!B:H,3,FALSE),0)</f>
        <v>0</v>
      </c>
      <c r="Q1724" s="27" t="str">
        <f>VLOOKUP(N1724,'散件（更新）'!B:H,2,FALSE)</f>
        <v>114-24490502</v>
      </c>
      <c r="R1724" s="27" t="str">
        <f>VLOOKUP(N1724,'散件（更新）'!B:H,7,FALSE)</f>
        <v>HEPA</v>
      </c>
      <c r="S1724" s="27" t="str">
        <f>VLOOKUP(N1724,'散件（更新）'!B:E,4,FALSE)</f>
        <v>https://tineco-yxzt.oss-accelerate.aliyuncs.com/20250626/hepa_1750922454505.png</v>
      </c>
      <c r="T1724" s="27" t="s">
        <v>8759</v>
      </c>
      <c r="U1724" s="28" t="str">
        <f>VLOOKUP(N1724,'散件（更新）'!B:G,6,FALSE)</f>
        <v>SP;ZB2449E-01;HEPA组件</v>
      </c>
      <c r="V1724" s="28">
        <f>VLOOKUP(N1724,'散件（更新）'!B:I,8,FALSE)</f>
        <v>6932485007622</v>
      </c>
    </row>
    <row r="1725" spans="1:22" ht="20.149999999999999" customHeight="1">
      <c r="A1725" s="57">
        <v>46169</v>
      </c>
      <c r="B1725" s="59" t="s">
        <v>7971</v>
      </c>
      <c r="C1725" s="27" t="str">
        <f>VLOOKUP(B1725,'大货清单（不定期按GOMS更新）'!A:H,8,0)</f>
        <v>107-24500001</v>
      </c>
      <c r="D1725" s="27" t="str">
        <f>VLOOKUP(B1725,'大货清单（不定期按GOMS更新）'!A:C,3,0)</f>
        <v>ZB2450-01</v>
      </c>
      <c r="E1725" s="27" t="str">
        <f>VLOOKUP(B1725,'大货清单（不定期按GOMS更新）'!A:H,4,0)</f>
        <v>DE,PL</v>
      </c>
      <c r="F1725" s="27" t="str">
        <f>VLOOKUP(B1725,'大货清单（不定期按GOMS更新）'!A:H,2,0)</f>
        <v>PURE ONE S50 PRO</v>
      </c>
      <c r="G1725" s="28">
        <f>VLOOKUP(B1725,'大货清单（不定期按GOMS更新）'!A:I,9,FALSE)</f>
        <v>6932485006809</v>
      </c>
      <c r="H1725" s="27" t="str">
        <f>VLOOKUP(B1725,'大货清单（不定期按GOMS更新）'!A:H,7,0)</f>
        <v>Blue</v>
      </c>
      <c r="I1725" s="27" t="str">
        <f>VLOOKUP(B1725,'大货清单（不定期按GOMS更新）'!A:F,6,FALSE)</f>
        <v>ACTIVE</v>
      </c>
      <c r="J1725" s="27" t="str">
        <f>VLOOKUP(B1725,'大货清单（不定期按GOMS更新）'!A:K,11,FALSE)</f>
        <v>7.4</v>
      </c>
      <c r="K1725" s="27" t="str">
        <f>VLOOKUP(B1725,'大货清单（不定期按GOMS更新）'!A:N,12,FALSE)</f>
        <v>736</v>
      </c>
      <c r="L1725" s="27" t="str">
        <f>VLOOKUP(B1725,'大货清单（不定期按GOMS更新）'!A:M,13,FALSE)</f>
        <v>192</v>
      </c>
      <c r="M1725" s="27" t="str">
        <f>VLOOKUP(B1725,'大货清单（不定期按GOMS更新）'!A:N,14,FALSE)</f>
        <v>357</v>
      </c>
      <c r="N1725" s="59" t="s">
        <v>9914</v>
      </c>
      <c r="O1725" s="27">
        <f>IFERROR(VLOOKUP(N1725,'散件迭代（不定期更新）'!C:J,8,FALSE),0)</f>
        <v>0</v>
      </c>
      <c r="P1725" s="27">
        <f>IFERROR(VLOOKUP(N1725,'散件（更新）'!B:H,3,FALSE),0)</f>
        <v>0</v>
      </c>
      <c r="Q1725" s="27" t="str">
        <f>VLOOKUP(N1725,'散件（更新）'!B:H,2,FALSE)</f>
        <v>114-24500403</v>
      </c>
      <c r="R1725" s="27" t="str">
        <f>VLOOKUP(N1725,'散件（更新）'!B:H,7,FALSE)</f>
        <v>Main Body</v>
      </c>
      <c r="S1725" s="27" t="str">
        <f>VLOOKUP(N1725,'散件（更新）'!B:E,4,FALSE)</f>
        <v>https://tineco-yxzt.oss-accelerate.aliyuncs.com/20250626/mainbody_1750926171152.png</v>
      </c>
      <c r="T1725" s="27" t="s">
        <v>19301</v>
      </c>
      <c r="U1725" s="28" t="str">
        <f>VLOOKUP(N1725,'散件（更新）'!B:G,6,FALSE)</f>
        <v>SP;ZB2450D-01;手持主体组件（蓝色）</v>
      </c>
      <c r="V1725" s="28">
        <f>VLOOKUP(N1725,'散件（更新）'!B:I,8,FALSE)</f>
        <v>6932485007707</v>
      </c>
    </row>
    <row r="1726" spans="1:22" ht="20.149999999999999" customHeight="1">
      <c r="A1726" s="57">
        <v>46169</v>
      </c>
      <c r="B1726" s="59" t="s">
        <v>7971</v>
      </c>
      <c r="C1726" s="27" t="str">
        <f>VLOOKUP(B1726,'大货清单（不定期按GOMS更新）'!A:H,8,0)</f>
        <v>107-24500001</v>
      </c>
      <c r="D1726" s="27" t="str">
        <f>VLOOKUP(B1726,'大货清单（不定期按GOMS更新）'!A:C,3,0)</f>
        <v>ZB2450-01</v>
      </c>
      <c r="E1726" s="27" t="str">
        <f>VLOOKUP(B1726,'大货清单（不定期按GOMS更新）'!A:H,4,0)</f>
        <v>DE,PL</v>
      </c>
      <c r="F1726" s="27" t="str">
        <f>VLOOKUP(B1726,'大货清单（不定期按GOMS更新）'!A:H,2,0)</f>
        <v>PURE ONE S50 PRO</v>
      </c>
      <c r="G1726" s="28">
        <f>VLOOKUP(B1726,'大货清单（不定期按GOMS更新）'!A:I,9,FALSE)</f>
        <v>6932485006809</v>
      </c>
      <c r="H1726" s="27" t="str">
        <f>VLOOKUP(B1726,'大货清单（不定期按GOMS更新）'!A:H,7,0)</f>
        <v>Blue</v>
      </c>
      <c r="I1726" s="27" t="str">
        <f>VLOOKUP(B1726,'大货清单（不定期按GOMS更新）'!A:F,6,FALSE)</f>
        <v>ACTIVE</v>
      </c>
      <c r="J1726" s="27" t="str">
        <f>VLOOKUP(B1726,'大货清单（不定期按GOMS更新）'!A:K,11,FALSE)</f>
        <v>7.4</v>
      </c>
      <c r="K1726" s="27" t="str">
        <f>VLOOKUP(B1726,'大货清单（不定期按GOMS更新）'!A:N,12,FALSE)</f>
        <v>736</v>
      </c>
      <c r="L1726" s="27" t="str">
        <f>VLOOKUP(B1726,'大货清单（不定期按GOMS更新）'!A:M,13,FALSE)</f>
        <v>192</v>
      </c>
      <c r="M1726" s="27" t="str">
        <f>VLOOKUP(B1726,'大货清单（不定期按GOMS更新）'!A:N,14,FALSE)</f>
        <v>357</v>
      </c>
      <c r="N1726" s="59" t="s">
        <v>10255</v>
      </c>
      <c r="O1726" s="27">
        <f>IFERROR(VLOOKUP(N1726,'散件迭代（不定期更新）'!C:J,8,FALSE),0)</f>
        <v>0</v>
      </c>
      <c r="P1726" s="27">
        <f>IFERROR(VLOOKUP(N1726,'散件（更新）'!B:H,3,FALSE),0)</f>
        <v>0</v>
      </c>
      <c r="Q1726" s="27" t="str">
        <f>VLOOKUP(N1726,'散件（更新）'!B:H,2,FALSE)</f>
        <v>114-24510406</v>
      </c>
      <c r="R1726" s="27" t="str">
        <f>VLOOKUP(N1726,'散件（更新）'!B:H,7,FALSE)</f>
        <v>Adapter</v>
      </c>
      <c r="S1726" s="27">
        <f>VLOOKUP(N1726,'散件（更新）'!B:E,4,FALSE)</f>
        <v>0</v>
      </c>
      <c r="T1726" s="27" t="s">
        <v>8759</v>
      </c>
      <c r="U1726" s="28" t="str">
        <f>VLOOKUP(N1726,'散件（更新）'!B:G,6,FALSE)</f>
        <v>SP;ZB2451D-01;适配器（欧版）</v>
      </c>
      <c r="V1726" s="28">
        <f>VLOOKUP(N1726,'散件（更新）'!B:I,8,FALSE)</f>
        <v>6932485007752</v>
      </c>
    </row>
    <row r="1727" spans="1:22" ht="20.149999999999999" customHeight="1">
      <c r="A1727" s="57">
        <v>46169</v>
      </c>
      <c r="B1727" s="59" t="s">
        <v>7971</v>
      </c>
      <c r="C1727" s="27" t="str">
        <f>VLOOKUP(B1727,'大货清单（不定期按GOMS更新）'!A:H,8,0)</f>
        <v>107-24500001</v>
      </c>
      <c r="D1727" s="27" t="str">
        <f>VLOOKUP(B1727,'大货清单（不定期按GOMS更新）'!A:C,3,0)</f>
        <v>ZB2450-01</v>
      </c>
      <c r="E1727" s="27" t="str">
        <f>VLOOKUP(B1727,'大货清单（不定期按GOMS更新）'!A:H,4,0)</f>
        <v>DE,PL</v>
      </c>
      <c r="F1727" s="27" t="str">
        <f>VLOOKUP(B1727,'大货清单（不定期按GOMS更新）'!A:H,2,0)</f>
        <v>PURE ONE S50 PRO</v>
      </c>
      <c r="G1727" s="28">
        <f>VLOOKUP(B1727,'大货清单（不定期按GOMS更新）'!A:I,9,FALSE)</f>
        <v>6932485006809</v>
      </c>
      <c r="H1727" s="27" t="str">
        <f>VLOOKUP(B1727,'大货清单（不定期按GOMS更新）'!A:H,7,0)</f>
        <v>Blue</v>
      </c>
      <c r="I1727" s="27" t="str">
        <f>VLOOKUP(B1727,'大货清单（不定期按GOMS更新）'!A:F,6,FALSE)</f>
        <v>ACTIVE</v>
      </c>
      <c r="J1727" s="27" t="str">
        <f>VLOOKUP(B1727,'大货清单（不定期按GOMS更新）'!A:K,11,FALSE)</f>
        <v>7.4</v>
      </c>
      <c r="K1727" s="27" t="str">
        <f>VLOOKUP(B1727,'大货清单（不定期按GOMS更新）'!A:N,12,FALSE)</f>
        <v>736</v>
      </c>
      <c r="L1727" s="27" t="str">
        <f>VLOOKUP(B1727,'大货清单（不定期按GOMS更新）'!A:M,13,FALSE)</f>
        <v>192</v>
      </c>
      <c r="M1727" s="27" t="str">
        <f>VLOOKUP(B1727,'大货清单（不定期按GOMS更新）'!A:N,14,FALSE)</f>
        <v>357</v>
      </c>
      <c r="N1727" s="59" t="s">
        <v>10030</v>
      </c>
      <c r="O1727" s="27">
        <f>IFERROR(VLOOKUP(N1727,'散件迭代（不定期更新）'!C:J,8,FALSE),0)</f>
        <v>0</v>
      </c>
      <c r="P1727" s="27">
        <f>IFERROR(VLOOKUP(N1727,'散件（更新）'!B:H,3,FALSE),0)</f>
        <v>0</v>
      </c>
      <c r="Q1727" s="27" t="str">
        <f>VLOOKUP(N1727,'散件（更新）'!B:H,2,FALSE)</f>
        <v>114-24490508</v>
      </c>
      <c r="R1727" s="27" t="str">
        <f>VLOOKUP(N1727,'散件（更新）'!B:H,7,FALSE)</f>
        <v>Charging Base</v>
      </c>
      <c r="S1727" s="27" t="str">
        <f>VLOOKUP(N1727,'散件（更新）'!B:E,4,FALSE)</f>
        <v>https://tineco-yxzt.oss-accelerate.aliyuncs.com/20250626/chargingbase_1750923194501.png</v>
      </c>
      <c r="T1727" s="27" t="s">
        <v>8759</v>
      </c>
      <c r="U1727" s="28" t="str">
        <f>VLOOKUP(N1727,'散件（更新）'!B:G,6,FALSE)</f>
        <v>SP;ZB2449E-01;收纳充电组件</v>
      </c>
      <c r="V1727" s="28">
        <f>VLOOKUP(N1727,'散件（更新）'!B:I,8,FALSE)</f>
        <v>6932485007684</v>
      </c>
    </row>
    <row r="1728" spans="1:22" ht="20.149999999999999" customHeight="1">
      <c r="A1728" s="57">
        <v>46169</v>
      </c>
      <c r="B1728" s="59" t="s">
        <v>7971</v>
      </c>
      <c r="C1728" s="27" t="str">
        <f>VLOOKUP(B1728,'大货清单（不定期按GOMS更新）'!A:H,8,0)</f>
        <v>107-24500001</v>
      </c>
      <c r="D1728" s="27" t="str">
        <f>VLOOKUP(B1728,'大货清单（不定期按GOMS更新）'!A:C,3,0)</f>
        <v>ZB2450-01</v>
      </c>
      <c r="E1728" s="27" t="str">
        <f>VLOOKUP(B1728,'大货清单（不定期按GOMS更新）'!A:H,4,0)</f>
        <v>DE,PL</v>
      </c>
      <c r="F1728" s="27" t="str">
        <f>VLOOKUP(B1728,'大货清单（不定期按GOMS更新）'!A:H,2,0)</f>
        <v>PURE ONE S50 PRO</v>
      </c>
      <c r="G1728" s="28">
        <f>VLOOKUP(B1728,'大货清单（不定期按GOMS更新）'!A:I,9,FALSE)</f>
        <v>6932485006809</v>
      </c>
      <c r="H1728" s="27" t="str">
        <f>VLOOKUP(B1728,'大货清单（不定期按GOMS更新）'!A:H,7,0)</f>
        <v>Blue</v>
      </c>
      <c r="I1728" s="27" t="str">
        <f>VLOOKUP(B1728,'大货清单（不定期按GOMS更新）'!A:F,6,FALSE)</f>
        <v>ACTIVE</v>
      </c>
      <c r="J1728" s="27" t="str">
        <f>VLOOKUP(B1728,'大货清单（不定期按GOMS更新）'!A:K,11,FALSE)</f>
        <v>7.4</v>
      </c>
      <c r="K1728" s="27" t="str">
        <f>VLOOKUP(B1728,'大货清单（不定期按GOMS更新）'!A:N,12,FALSE)</f>
        <v>736</v>
      </c>
      <c r="L1728" s="27" t="str">
        <f>VLOOKUP(B1728,'大货清单（不定期按GOMS更新）'!A:M,13,FALSE)</f>
        <v>192</v>
      </c>
      <c r="M1728" s="27" t="str">
        <f>VLOOKUP(B1728,'大货清单（不定期按GOMS更新）'!A:N,14,FALSE)</f>
        <v>357</v>
      </c>
      <c r="N1728" s="59" t="s">
        <v>10088</v>
      </c>
      <c r="O1728" s="27">
        <f>IFERROR(VLOOKUP(N1728,'散件迭代（不定期更新）'!C:J,8,FALSE),0)</f>
        <v>0</v>
      </c>
      <c r="P1728" s="27">
        <f>IFERROR(VLOOKUP(N1728,'散件（更新）'!B:H,3,FALSE),0)</f>
        <v>0</v>
      </c>
      <c r="Q1728" s="27" t="str">
        <f>VLOOKUP(N1728,'散件（更新）'!B:H,2,FALSE)</f>
        <v>114-24500402</v>
      </c>
      <c r="R1728" s="27" t="str">
        <f>VLOOKUP(N1728,'散件（更新）'!B:H,7,FALSE)</f>
        <v>Battery</v>
      </c>
      <c r="S1728" s="27" t="str">
        <f>VLOOKUP(N1728,'散件（更新）'!B:E,4,FALSE)</f>
        <v>https://tineco-yxzt.oss-accelerate.aliyuncs.com/20250626/battery_1750926088001.png</v>
      </c>
      <c r="T1728" s="27" t="s">
        <v>8759</v>
      </c>
      <c r="U1728" s="28" t="str">
        <f>VLOOKUP(N1728,'散件（更新）'!B:G,6,FALSE)</f>
        <v>SP;ZB2450D-01;电池包组件（蓝色）</v>
      </c>
      <c r="V1728" s="28">
        <f>VLOOKUP(N1728,'散件（更新）'!B:I,8,FALSE)</f>
        <v>6932485007691</v>
      </c>
    </row>
    <row r="1729" spans="1:22" ht="20.149999999999999" customHeight="1">
      <c r="A1729" s="57">
        <v>46169</v>
      </c>
      <c r="B1729" s="59" t="s">
        <v>7855</v>
      </c>
      <c r="C1729" s="27" t="str">
        <f>VLOOKUP(B1729,'大货清单（不定期按GOMS更新）'!A:H,8,0)</f>
        <v>107-24500401</v>
      </c>
      <c r="D1729" s="27" t="str">
        <f>VLOOKUP(B1729,'大货清单（不定期按GOMS更新）'!A:C,3,0)</f>
        <v>ZB2450D-01</v>
      </c>
      <c r="E1729" s="27" t="str">
        <f>VLOOKUP(B1729,'大货清单（不定期按GOMS更新）'!A:H,4,0)</f>
        <v>IT,FR,DE,ES,NL,BE,PL,SE</v>
      </c>
      <c r="F1729" s="27" t="str">
        <f>VLOOKUP(B1729,'大货清单（不定期按GOMS更新）'!A:H,2,0)</f>
        <v>PURE ONE S50 PRO</v>
      </c>
      <c r="G1729" s="28">
        <f>VLOOKUP(B1729,'大货清单（不定期按GOMS更新）'!A:I,9,FALSE)</f>
        <v>6932485006793</v>
      </c>
      <c r="H1729" s="27" t="str">
        <f>VLOOKUP(B1729,'大货清单（不定期按GOMS更新）'!A:H,7,0)</f>
        <v>Blue</v>
      </c>
      <c r="I1729" s="27" t="str">
        <f>VLOOKUP(B1729,'大货清单（不定期按GOMS更新）'!A:F,6,FALSE)</f>
        <v>ACTIVE</v>
      </c>
      <c r="J1729" s="27" t="str">
        <f>VLOOKUP(B1729,'大货清单（不定期按GOMS更新）'!A:K,11,FALSE)</f>
        <v>7.4</v>
      </c>
      <c r="K1729" s="27" t="str">
        <f>VLOOKUP(B1729,'大货清单（不定期按GOMS更新）'!A:N,12,FALSE)</f>
        <v>736</v>
      </c>
      <c r="L1729" s="27" t="str">
        <f>VLOOKUP(B1729,'大货清单（不定期按GOMS更新）'!A:M,13,FALSE)</f>
        <v>192</v>
      </c>
      <c r="M1729" s="27" t="str">
        <f>VLOOKUP(B1729,'大货清单（不定期按GOMS更新）'!A:N,14,FALSE)</f>
        <v>357</v>
      </c>
      <c r="N1729" s="59" t="s">
        <v>7377</v>
      </c>
      <c r="O1729" s="27">
        <f>IFERROR(VLOOKUP(N1729,'散件迭代（不定期更新）'!C:J,8,FALSE),0)</f>
        <v>0</v>
      </c>
      <c r="P1729" s="27" t="str">
        <f>IFERROR(VLOOKUP(N1729,'散件（更新）'!B:H,3,FALSE),0)</f>
        <v>/</v>
      </c>
      <c r="Q1729" s="27" t="str">
        <f>VLOOKUP(N1729,'散件（更新）'!B:H,2,FALSE)</f>
        <v>114-23420409</v>
      </c>
      <c r="R1729" s="27" t="str">
        <f>VLOOKUP(N1729,'散件（更新）'!B:H,7,FALSE)</f>
        <v>Mini Power Brush</v>
      </c>
      <c r="S1729" s="27">
        <f>VLOOKUP(N1729,'散件（更新）'!B:E,4,FALSE)</f>
        <v>0</v>
      </c>
      <c r="T1729" s="27" t="s">
        <v>8759</v>
      </c>
      <c r="U1729" s="28" t="str">
        <f>VLOOKUP(N1729,'散件（更新）'!B:G,6,FALSE)</f>
        <v>SP;ZB2342D-02;FB1953C小电动组件3Pin带PTC</v>
      </c>
      <c r="V1729" s="28" t="str">
        <f>VLOOKUP(N1729,'散件（更新）'!B:I,8,FALSE)</f>
        <v>6974950108540</v>
      </c>
    </row>
    <row r="1730" spans="1:22" ht="20.149999999999999" customHeight="1">
      <c r="A1730" s="57">
        <v>46169</v>
      </c>
      <c r="B1730" s="59" t="s">
        <v>7855</v>
      </c>
      <c r="C1730" s="27" t="str">
        <f>VLOOKUP(B1730,'大货清单（不定期按GOMS更新）'!A:H,8,0)</f>
        <v>107-24500401</v>
      </c>
      <c r="D1730" s="27" t="str">
        <f>VLOOKUP(B1730,'大货清单（不定期按GOMS更新）'!A:C,3,0)</f>
        <v>ZB2450D-01</v>
      </c>
      <c r="E1730" s="27" t="str">
        <f>VLOOKUP(B1730,'大货清单（不定期按GOMS更新）'!A:H,4,0)</f>
        <v>IT,FR,DE,ES,NL,BE,PL,SE</v>
      </c>
      <c r="F1730" s="27" t="str">
        <f>VLOOKUP(B1730,'大货清单（不定期按GOMS更新）'!A:H,2,0)</f>
        <v>PURE ONE S50 PRO</v>
      </c>
      <c r="G1730" s="28">
        <f>VLOOKUP(B1730,'大货清单（不定期按GOMS更新）'!A:I,9,FALSE)</f>
        <v>6932485006793</v>
      </c>
      <c r="H1730" s="27" t="str">
        <f>VLOOKUP(B1730,'大货清单（不定期按GOMS更新）'!A:H,7,0)</f>
        <v>Blue</v>
      </c>
      <c r="I1730" s="27" t="str">
        <f>VLOOKUP(B1730,'大货清单（不定期按GOMS更新）'!A:F,6,FALSE)</f>
        <v>ACTIVE</v>
      </c>
      <c r="J1730" s="27" t="str">
        <f>VLOOKUP(B1730,'大货清单（不定期按GOMS更新）'!A:K,11,FALSE)</f>
        <v>7.4</v>
      </c>
      <c r="K1730" s="27" t="str">
        <f>VLOOKUP(B1730,'大货清单（不定期按GOMS更新）'!A:N,12,FALSE)</f>
        <v>736</v>
      </c>
      <c r="L1730" s="27" t="str">
        <f>VLOOKUP(B1730,'大货清单（不定期按GOMS更新）'!A:M,13,FALSE)</f>
        <v>192</v>
      </c>
      <c r="M1730" s="27" t="str">
        <f>VLOOKUP(B1730,'大货清单（不定期按GOMS更新）'!A:N,14,FALSE)</f>
        <v>357</v>
      </c>
      <c r="N1730" s="59" t="s">
        <v>10163</v>
      </c>
      <c r="O1730" s="27">
        <f>IFERROR(VLOOKUP(N1730,'散件迭代（不定期更新）'!C:J,8,FALSE),0)</f>
        <v>0</v>
      </c>
      <c r="P1730" s="27">
        <f>IFERROR(VLOOKUP(N1730,'散件（更新）'!B:H,3,FALSE),0)</f>
        <v>0</v>
      </c>
      <c r="Q1730" s="27" t="str">
        <f>VLOOKUP(N1730,'散件（更新）'!B:H,2,FALSE)</f>
        <v>114-24490507</v>
      </c>
      <c r="R1730" s="27" t="str">
        <f>VLOOKUP(N1730,'散件（更新）'!B:H,7,FALSE)</f>
        <v>Carpet Brush</v>
      </c>
      <c r="S1730" s="27" t="str">
        <f>VLOOKUP(N1730,'散件（更新）'!B:E,4,FALSE)</f>
        <v>https://tineco-yxzt.oss-accelerate.aliyuncs.com/20250626/brush_1750923064771.png</v>
      </c>
      <c r="T1730" s="27" t="s">
        <v>8759</v>
      </c>
      <c r="U1730" s="28" t="str">
        <f>VLOOKUP(N1730,'散件（更新）'!B:G,6,FALSE)</f>
        <v>SP;ZB2449E-01;地刷组件</v>
      </c>
      <c r="V1730" s="28">
        <f>VLOOKUP(N1730,'散件（更新）'!B:I,8,FALSE)</f>
        <v>6932485007677</v>
      </c>
    </row>
    <row r="1731" spans="1:22" ht="20.149999999999999" customHeight="1">
      <c r="A1731" s="57">
        <v>46169</v>
      </c>
      <c r="B1731" s="59" t="s">
        <v>7855</v>
      </c>
      <c r="C1731" s="27" t="str">
        <f>VLOOKUP(B1731,'大货清单（不定期按GOMS更新）'!A:H,8,0)</f>
        <v>107-24500401</v>
      </c>
      <c r="D1731" s="27" t="str">
        <f>VLOOKUP(B1731,'大货清单（不定期按GOMS更新）'!A:C,3,0)</f>
        <v>ZB2450D-01</v>
      </c>
      <c r="E1731" s="27" t="str">
        <f>VLOOKUP(B1731,'大货清单（不定期按GOMS更新）'!A:H,4,0)</f>
        <v>IT,FR,DE,ES,NL,BE,PL,SE</v>
      </c>
      <c r="F1731" s="27" t="str">
        <f>VLOOKUP(B1731,'大货清单（不定期按GOMS更新）'!A:H,2,0)</f>
        <v>PURE ONE S50 PRO</v>
      </c>
      <c r="G1731" s="28">
        <f>VLOOKUP(B1731,'大货清单（不定期按GOMS更新）'!A:I,9,FALSE)</f>
        <v>6932485006793</v>
      </c>
      <c r="H1731" s="27" t="str">
        <f>VLOOKUP(B1731,'大货清单（不定期按GOMS更新）'!A:H,7,0)</f>
        <v>Blue</v>
      </c>
      <c r="I1731" s="27" t="str">
        <f>VLOOKUP(B1731,'大货清单（不定期按GOMS更新）'!A:F,6,FALSE)</f>
        <v>ACTIVE</v>
      </c>
      <c r="J1731" s="27" t="str">
        <f>VLOOKUP(B1731,'大货清单（不定期按GOMS更新）'!A:K,11,FALSE)</f>
        <v>7.4</v>
      </c>
      <c r="K1731" s="27" t="str">
        <f>VLOOKUP(B1731,'大货清单（不定期按GOMS更新）'!A:N,12,FALSE)</f>
        <v>736</v>
      </c>
      <c r="L1731" s="27" t="str">
        <f>VLOOKUP(B1731,'大货清单（不定期按GOMS更新）'!A:M,13,FALSE)</f>
        <v>192</v>
      </c>
      <c r="M1731" s="27" t="str">
        <f>VLOOKUP(B1731,'大货清单（不定期按GOMS更新）'!A:N,14,FALSE)</f>
        <v>357</v>
      </c>
      <c r="N1731" s="59" t="s">
        <v>9935</v>
      </c>
      <c r="O1731" s="27">
        <f>IFERROR(VLOOKUP(N1731,'散件迭代（不定期更新）'!C:J,8,FALSE),0)</f>
        <v>0</v>
      </c>
      <c r="P1731" s="27">
        <f>IFERROR(VLOOKUP(N1731,'散件（更新）'!B:H,3,FALSE),0)</f>
        <v>0</v>
      </c>
      <c r="Q1731" s="27" t="str">
        <f>VLOOKUP(N1731,'散件（更新）'!B:H,2,FALSE)</f>
        <v>114-24500404</v>
      </c>
      <c r="R1731" s="27" t="str">
        <f>VLOOKUP(N1731,'散件（更新）'!B:H,7,FALSE)</f>
        <v>Dustbin</v>
      </c>
      <c r="S1731" s="27" t="str">
        <f>VLOOKUP(N1731,'散件（更新）'!B:E,4,FALSE)</f>
        <v>https://tineco-yxzt.oss-accelerate.aliyuncs.com/20250626/dustbin_1750926244265.png</v>
      </c>
      <c r="T1731" s="27" t="s">
        <v>8759</v>
      </c>
      <c r="U1731" s="28" t="str">
        <f>VLOOKUP(N1731,'散件（更新）'!B:G,6,FALSE)</f>
        <v>SP;ZB2450D-01;尘桶组件（蓝色）</v>
      </c>
      <c r="V1731" s="28">
        <f>VLOOKUP(N1731,'散件（更新）'!B:I,8,FALSE)</f>
        <v>6932485007714</v>
      </c>
    </row>
    <row r="1732" spans="1:22" ht="20.149999999999999" customHeight="1">
      <c r="A1732" s="57">
        <v>46169</v>
      </c>
      <c r="B1732" s="59" t="s">
        <v>7855</v>
      </c>
      <c r="C1732" s="27" t="str">
        <f>VLOOKUP(B1732,'大货清单（不定期按GOMS更新）'!A:H,8,0)</f>
        <v>107-24500401</v>
      </c>
      <c r="D1732" s="27" t="str">
        <f>VLOOKUP(B1732,'大货清单（不定期按GOMS更新）'!A:C,3,0)</f>
        <v>ZB2450D-01</v>
      </c>
      <c r="E1732" s="27" t="str">
        <f>VLOOKUP(B1732,'大货清单（不定期按GOMS更新）'!A:H,4,0)</f>
        <v>IT,FR,DE,ES,NL,BE,PL,SE</v>
      </c>
      <c r="F1732" s="27" t="str">
        <f>VLOOKUP(B1732,'大货清单（不定期按GOMS更新）'!A:H,2,0)</f>
        <v>PURE ONE S50 PRO</v>
      </c>
      <c r="G1732" s="28">
        <f>VLOOKUP(B1732,'大货清单（不定期按GOMS更新）'!A:I,9,FALSE)</f>
        <v>6932485006793</v>
      </c>
      <c r="H1732" s="27" t="str">
        <f>VLOOKUP(B1732,'大货清单（不定期按GOMS更新）'!A:H,7,0)</f>
        <v>Blue</v>
      </c>
      <c r="I1732" s="27" t="str">
        <f>VLOOKUP(B1732,'大货清单（不定期按GOMS更新）'!A:F,6,FALSE)</f>
        <v>ACTIVE</v>
      </c>
      <c r="J1732" s="27" t="str">
        <f>VLOOKUP(B1732,'大货清单（不定期按GOMS更新）'!A:K,11,FALSE)</f>
        <v>7.4</v>
      </c>
      <c r="K1732" s="27" t="str">
        <f>VLOOKUP(B1732,'大货清单（不定期按GOMS更新）'!A:N,12,FALSE)</f>
        <v>736</v>
      </c>
      <c r="L1732" s="27" t="str">
        <f>VLOOKUP(B1732,'大货清单（不定期按GOMS更新）'!A:M,13,FALSE)</f>
        <v>192</v>
      </c>
      <c r="M1732" s="27" t="str">
        <f>VLOOKUP(B1732,'大货清单（不定期按GOMS更新）'!A:N,14,FALSE)</f>
        <v>357</v>
      </c>
      <c r="N1732" s="59" t="s">
        <v>10044</v>
      </c>
      <c r="O1732" s="27">
        <f>IFERROR(VLOOKUP(N1732,'散件迭代（不定期更新）'!C:J,8,FALSE),0)</f>
        <v>0</v>
      </c>
      <c r="P1732" s="27">
        <f>IFERROR(VLOOKUP(N1732,'散件（更新）'!B:H,3,FALSE),0)</f>
        <v>0</v>
      </c>
      <c r="Q1732" s="27" t="str">
        <f>VLOOKUP(N1732,'散件（更新）'!B:H,2,FALSE)</f>
        <v>114-24490505</v>
      </c>
      <c r="R1732" s="27" t="str">
        <f>VLOOKUP(N1732,'散件（更新）'!B:H,7,FALSE)</f>
        <v>Filter Holder</v>
      </c>
      <c r="S1732" s="27" t="str">
        <f>VLOOKUP(N1732,'散件（更新）'!B:E,4,FALSE)</f>
        <v>https://tineco-yxzt.oss-accelerate.aliyuncs.com/20250626/filterholder_1750922870129.png</v>
      </c>
      <c r="T1732" s="27" t="s">
        <v>8759</v>
      </c>
      <c r="U1732" s="28" t="str">
        <f>VLOOKUP(N1732,'散件（更新）'!B:G,6,FALSE)</f>
        <v>SP;ZB2449E-01;多锥组件</v>
      </c>
      <c r="V1732" s="28">
        <f>VLOOKUP(N1732,'散件（更新）'!B:I,8,FALSE)</f>
        <v>6932485007653</v>
      </c>
    </row>
    <row r="1733" spans="1:22" ht="20.149999999999999" customHeight="1">
      <c r="A1733" s="57">
        <v>46169</v>
      </c>
      <c r="B1733" s="59" t="s">
        <v>7855</v>
      </c>
      <c r="C1733" s="27" t="str">
        <f>VLOOKUP(B1733,'大货清单（不定期按GOMS更新）'!A:H,8,0)</f>
        <v>107-24500401</v>
      </c>
      <c r="D1733" s="27" t="str">
        <f>VLOOKUP(B1733,'大货清单（不定期按GOMS更新）'!A:C,3,0)</f>
        <v>ZB2450D-01</v>
      </c>
      <c r="E1733" s="27" t="str">
        <f>VLOOKUP(B1733,'大货清单（不定期按GOMS更新）'!A:H,4,0)</f>
        <v>IT,FR,DE,ES,NL,BE,PL,SE</v>
      </c>
      <c r="F1733" s="27" t="str">
        <f>VLOOKUP(B1733,'大货清单（不定期按GOMS更新）'!A:H,2,0)</f>
        <v>PURE ONE S50 PRO</v>
      </c>
      <c r="G1733" s="28">
        <f>VLOOKUP(B1733,'大货清单（不定期按GOMS更新）'!A:I,9,FALSE)</f>
        <v>6932485006793</v>
      </c>
      <c r="H1733" s="27" t="str">
        <f>VLOOKUP(B1733,'大货清单（不定期按GOMS更新）'!A:H,7,0)</f>
        <v>Blue</v>
      </c>
      <c r="I1733" s="27" t="str">
        <f>VLOOKUP(B1733,'大货清单（不定期按GOMS更新）'!A:F,6,FALSE)</f>
        <v>ACTIVE</v>
      </c>
      <c r="J1733" s="27" t="str">
        <f>VLOOKUP(B1733,'大货清单（不定期按GOMS更新）'!A:K,11,FALSE)</f>
        <v>7.4</v>
      </c>
      <c r="K1733" s="27" t="str">
        <f>VLOOKUP(B1733,'大货清单（不定期按GOMS更新）'!A:N,12,FALSE)</f>
        <v>736</v>
      </c>
      <c r="L1733" s="27" t="str">
        <f>VLOOKUP(B1733,'大货清单（不定期按GOMS更新）'!A:M,13,FALSE)</f>
        <v>192</v>
      </c>
      <c r="M1733" s="27" t="str">
        <f>VLOOKUP(B1733,'大货清单（不定期按GOMS更新）'!A:N,14,FALSE)</f>
        <v>357</v>
      </c>
      <c r="N1733" s="59" t="s">
        <v>10203</v>
      </c>
      <c r="O1733" s="27">
        <f>IFERROR(VLOOKUP(N1733,'散件迭代（不定期更新）'!C:J,8,FALSE),0)</f>
        <v>0</v>
      </c>
      <c r="P1733" s="27">
        <f>IFERROR(VLOOKUP(N1733,'散件（更新）'!B:H,3,FALSE),0)</f>
        <v>0</v>
      </c>
      <c r="Q1733" s="27" t="str">
        <f>VLOOKUP(N1733,'散件（更新）'!B:H,2,FALSE)</f>
        <v>114-24490504</v>
      </c>
      <c r="R1733" s="27" t="str">
        <f>VLOOKUP(N1733,'散件（更新）'!B:H,7,FALSE)</f>
        <v>Filter</v>
      </c>
      <c r="S1733" s="27" t="str">
        <f>VLOOKUP(N1733,'散件（更新）'!B:E,4,FALSE)</f>
        <v>https://tineco-yxzt.oss-accelerate.aliyuncs.com/20250626/filter_1750922714463.png</v>
      </c>
      <c r="T1733" s="27" t="s">
        <v>8759</v>
      </c>
      <c r="U1733" s="28" t="str">
        <f>VLOOKUP(N1733,'散件（更新）'!B:G,6,FALSE)</f>
        <v>SP;ZB2449E-01;进风过滤棉组件</v>
      </c>
      <c r="V1733" s="28">
        <f>VLOOKUP(N1733,'散件（更新）'!B:I,8,FALSE)</f>
        <v>6932485007646</v>
      </c>
    </row>
    <row r="1734" spans="1:22" ht="20.149999999999999" customHeight="1">
      <c r="A1734" s="57">
        <v>46169</v>
      </c>
      <c r="B1734" s="59" t="s">
        <v>7855</v>
      </c>
      <c r="C1734" s="27" t="str">
        <f>VLOOKUP(B1734,'大货清单（不定期按GOMS更新）'!A:H,8,0)</f>
        <v>107-24500401</v>
      </c>
      <c r="D1734" s="27" t="str">
        <f>VLOOKUP(B1734,'大货清单（不定期按GOMS更新）'!A:C,3,0)</f>
        <v>ZB2450D-01</v>
      </c>
      <c r="E1734" s="27" t="str">
        <f>VLOOKUP(B1734,'大货清单（不定期按GOMS更新）'!A:H,4,0)</f>
        <v>IT,FR,DE,ES,NL,BE,PL,SE</v>
      </c>
      <c r="F1734" s="27" t="str">
        <f>VLOOKUP(B1734,'大货清单（不定期按GOMS更新）'!A:H,2,0)</f>
        <v>PURE ONE S50 PRO</v>
      </c>
      <c r="G1734" s="28">
        <f>VLOOKUP(B1734,'大货清单（不定期按GOMS更新）'!A:I,9,FALSE)</f>
        <v>6932485006793</v>
      </c>
      <c r="H1734" s="27" t="str">
        <f>VLOOKUP(B1734,'大货清单（不定期按GOMS更新）'!A:H,7,0)</f>
        <v>Blue</v>
      </c>
      <c r="I1734" s="27" t="str">
        <f>VLOOKUP(B1734,'大货清单（不定期按GOMS更新）'!A:F,6,FALSE)</f>
        <v>ACTIVE</v>
      </c>
      <c r="J1734" s="27" t="str">
        <f>VLOOKUP(B1734,'大货清单（不定期按GOMS更新）'!A:K,11,FALSE)</f>
        <v>7.4</v>
      </c>
      <c r="K1734" s="27" t="str">
        <f>VLOOKUP(B1734,'大货清单（不定期按GOMS更新）'!A:N,12,FALSE)</f>
        <v>736</v>
      </c>
      <c r="L1734" s="27" t="str">
        <f>VLOOKUP(B1734,'大货清单（不定期按GOMS更新）'!A:M,13,FALSE)</f>
        <v>192</v>
      </c>
      <c r="M1734" s="27" t="str">
        <f>VLOOKUP(B1734,'大货清单（不定期按GOMS更新）'!A:N,14,FALSE)</f>
        <v>357</v>
      </c>
      <c r="N1734" s="59" t="s">
        <v>10269</v>
      </c>
      <c r="O1734" s="27">
        <f>IFERROR(VLOOKUP(N1734,'散件迭代（不定期更新）'!C:J,8,FALSE),0)</f>
        <v>0</v>
      </c>
      <c r="P1734" s="27">
        <f>IFERROR(VLOOKUP(N1734,'散件（更新）'!B:H,3,FALSE),0)</f>
        <v>0</v>
      </c>
      <c r="Q1734" s="27" t="str">
        <f>VLOOKUP(N1734,'散件（更新）'!B:H,2,FALSE)</f>
        <v>114-24490502</v>
      </c>
      <c r="R1734" s="27" t="str">
        <f>VLOOKUP(N1734,'散件（更新）'!B:H,7,FALSE)</f>
        <v>HEPA</v>
      </c>
      <c r="S1734" s="27" t="str">
        <f>VLOOKUP(N1734,'散件（更新）'!B:E,4,FALSE)</f>
        <v>https://tineco-yxzt.oss-accelerate.aliyuncs.com/20250626/hepa_1750922454505.png</v>
      </c>
      <c r="T1734" s="27" t="s">
        <v>8759</v>
      </c>
      <c r="U1734" s="28" t="str">
        <f>VLOOKUP(N1734,'散件（更新）'!B:G,6,FALSE)</f>
        <v>SP;ZB2449E-01;HEPA组件</v>
      </c>
      <c r="V1734" s="28">
        <f>VLOOKUP(N1734,'散件（更新）'!B:I,8,FALSE)</f>
        <v>6932485007622</v>
      </c>
    </row>
    <row r="1735" spans="1:22" ht="20.149999999999999" customHeight="1">
      <c r="A1735" s="57">
        <v>46169</v>
      </c>
      <c r="B1735" s="59" t="s">
        <v>7855</v>
      </c>
      <c r="C1735" s="27" t="str">
        <f>VLOOKUP(B1735,'大货清单（不定期按GOMS更新）'!A:H,8,0)</f>
        <v>107-24500401</v>
      </c>
      <c r="D1735" s="27" t="str">
        <f>VLOOKUP(B1735,'大货清单（不定期按GOMS更新）'!A:C,3,0)</f>
        <v>ZB2450D-01</v>
      </c>
      <c r="E1735" s="27" t="str">
        <f>VLOOKUP(B1735,'大货清单（不定期按GOMS更新）'!A:H,4,0)</f>
        <v>IT,FR,DE,ES,NL,BE,PL,SE</v>
      </c>
      <c r="F1735" s="27" t="str">
        <f>VLOOKUP(B1735,'大货清单（不定期按GOMS更新）'!A:H,2,0)</f>
        <v>PURE ONE S50 PRO</v>
      </c>
      <c r="G1735" s="28">
        <f>VLOOKUP(B1735,'大货清单（不定期按GOMS更新）'!A:I,9,FALSE)</f>
        <v>6932485006793</v>
      </c>
      <c r="H1735" s="27" t="str">
        <f>VLOOKUP(B1735,'大货清单（不定期按GOMS更新）'!A:H,7,0)</f>
        <v>Blue</v>
      </c>
      <c r="I1735" s="27" t="str">
        <f>VLOOKUP(B1735,'大货清单（不定期按GOMS更新）'!A:F,6,FALSE)</f>
        <v>ACTIVE</v>
      </c>
      <c r="J1735" s="27" t="str">
        <f>VLOOKUP(B1735,'大货清单（不定期按GOMS更新）'!A:K,11,FALSE)</f>
        <v>7.4</v>
      </c>
      <c r="K1735" s="27" t="str">
        <f>VLOOKUP(B1735,'大货清单（不定期按GOMS更新）'!A:N,12,FALSE)</f>
        <v>736</v>
      </c>
      <c r="L1735" s="27" t="str">
        <f>VLOOKUP(B1735,'大货清单（不定期按GOMS更新）'!A:M,13,FALSE)</f>
        <v>192</v>
      </c>
      <c r="M1735" s="27" t="str">
        <f>VLOOKUP(B1735,'大货清单（不定期按GOMS更新）'!A:N,14,FALSE)</f>
        <v>357</v>
      </c>
      <c r="N1735" s="59" t="s">
        <v>9914</v>
      </c>
      <c r="O1735" s="27">
        <f>IFERROR(VLOOKUP(N1735,'散件迭代（不定期更新）'!C:J,8,FALSE),0)</f>
        <v>0</v>
      </c>
      <c r="P1735" s="27">
        <f>IFERROR(VLOOKUP(N1735,'散件（更新）'!B:H,3,FALSE),0)</f>
        <v>0</v>
      </c>
      <c r="Q1735" s="27" t="str">
        <f>VLOOKUP(N1735,'散件（更新）'!B:H,2,FALSE)</f>
        <v>114-24500403</v>
      </c>
      <c r="R1735" s="27" t="str">
        <f>VLOOKUP(N1735,'散件（更新）'!B:H,7,FALSE)</f>
        <v>Main Body</v>
      </c>
      <c r="S1735" s="27" t="str">
        <f>VLOOKUP(N1735,'散件（更新）'!B:E,4,FALSE)</f>
        <v>https://tineco-yxzt.oss-accelerate.aliyuncs.com/20250626/mainbody_1750926171152.png</v>
      </c>
      <c r="T1735" s="27" t="s">
        <v>8759</v>
      </c>
      <c r="U1735" s="28" t="str">
        <f>VLOOKUP(N1735,'散件（更新）'!B:G,6,FALSE)</f>
        <v>SP;ZB2450D-01;手持主体组件（蓝色）</v>
      </c>
      <c r="V1735" s="28">
        <f>VLOOKUP(N1735,'散件（更新）'!B:I,8,FALSE)</f>
        <v>6932485007707</v>
      </c>
    </row>
    <row r="1736" spans="1:22" ht="20.149999999999999" customHeight="1">
      <c r="A1736" s="57">
        <v>46169</v>
      </c>
      <c r="B1736" s="59" t="s">
        <v>7855</v>
      </c>
      <c r="C1736" s="27" t="str">
        <f>VLOOKUP(B1736,'大货清单（不定期按GOMS更新）'!A:H,8,0)</f>
        <v>107-24500401</v>
      </c>
      <c r="D1736" s="27" t="str">
        <f>VLOOKUP(B1736,'大货清单（不定期按GOMS更新）'!A:C,3,0)</f>
        <v>ZB2450D-01</v>
      </c>
      <c r="E1736" s="27" t="str">
        <f>VLOOKUP(B1736,'大货清单（不定期按GOMS更新）'!A:H,4,0)</f>
        <v>IT,FR,DE,ES,NL,BE,PL,SE</v>
      </c>
      <c r="F1736" s="27" t="str">
        <f>VLOOKUP(B1736,'大货清单（不定期按GOMS更新）'!A:H,2,0)</f>
        <v>PURE ONE S50 PRO</v>
      </c>
      <c r="G1736" s="28">
        <f>VLOOKUP(B1736,'大货清单（不定期按GOMS更新）'!A:I,9,FALSE)</f>
        <v>6932485006793</v>
      </c>
      <c r="H1736" s="27" t="str">
        <f>VLOOKUP(B1736,'大货清单（不定期按GOMS更新）'!A:H,7,0)</f>
        <v>Blue</v>
      </c>
      <c r="I1736" s="27" t="str">
        <f>VLOOKUP(B1736,'大货清单（不定期按GOMS更新）'!A:F,6,FALSE)</f>
        <v>ACTIVE</v>
      </c>
      <c r="J1736" s="27" t="str">
        <f>VLOOKUP(B1736,'大货清单（不定期按GOMS更新）'!A:K,11,FALSE)</f>
        <v>7.4</v>
      </c>
      <c r="K1736" s="27" t="str">
        <f>VLOOKUP(B1736,'大货清单（不定期按GOMS更新）'!A:N,12,FALSE)</f>
        <v>736</v>
      </c>
      <c r="L1736" s="27" t="str">
        <f>VLOOKUP(B1736,'大货清单（不定期按GOMS更新）'!A:M,13,FALSE)</f>
        <v>192</v>
      </c>
      <c r="M1736" s="27" t="str">
        <f>VLOOKUP(B1736,'大货清单（不定期按GOMS更新）'!A:N,14,FALSE)</f>
        <v>357</v>
      </c>
      <c r="N1736" s="59" t="s">
        <v>10255</v>
      </c>
      <c r="O1736" s="27">
        <f>IFERROR(VLOOKUP(N1736,'散件迭代（不定期更新）'!C:J,8,FALSE),0)</f>
        <v>0</v>
      </c>
      <c r="P1736" s="27">
        <f>IFERROR(VLOOKUP(N1736,'散件（更新）'!B:H,3,FALSE),0)</f>
        <v>0</v>
      </c>
      <c r="Q1736" s="27" t="str">
        <f>VLOOKUP(N1736,'散件（更新）'!B:H,2,FALSE)</f>
        <v>114-24510406</v>
      </c>
      <c r="R1736" s="27" t="str">
        <f>VLOOKUP(N1736,'散件（更新）'!B:H,7,FALSE)</f>
        <v>Adapter</v>
      </c>
      <c r="S1736" s="27">
        <f>VLOOKUP(N1736,'散件（更新）'!B:E,4,FALSE)</f>
        <v>0</v>
      </c>
      <c r="T1736" s="27" t="s">
        <v>8759</v>
      </c>
      <c r="U1736" s="28" t="str">
        <f>VLOOKUP(N1736,'散件（更新）'!B:G,6,FALSE)</f>
        <v>SP;ZB2451D-01;适配器（欧版）</v>
      </c>
      <c r="V1736" s="28">
        <f>VLOOKUP(N1736,'散件（更新）'!B:I,8,FALSE)</f>
        <v>6932485007752</v>
      </c>
    </row>
    <row r="1737" spans="1:22" ht="20.149999999999999" customHeight="1">
      <c r="A1737" s="57">
        <v>46169</v>
      </c>
      <c r="B1737" s="59" t="s">
        <v>7855</v>
      </c>
      <c r="C1737" s="27" t="str">
        <f>VLOOKUP(B1737,'大货清单（不定期按GOMS更新）'!A:H,8,0)</f>
        <v>107-24500401</v>
      </c>
      <c r="D1737" s="27" t="str">
        <f>VLOOKUP(B1737,'大货清单（不定期按GOMS更新）'!A:C,3,0)</f>
        <v>ZB2450D-01</v>
      </c>
      <c r="E1737" s="27" t="str">
        <f>VLOOKUP(B1737,'大货清单（不定期按GOMS更新）'!A:H,4,0)</f>
        <v>IT,FR,DE,ES,NL,BE,PL,SE</v>
      </c>
      <c r="F1737" s="27" t="str">
        <f>VLOOKUP(B1737,'大货清单（不定期按GOMS更新）'!A:H,2,0)</f>
        <v>PURE ONE S50 PRO</v>
      </c>
      <c r="G1737" s="28">
        <f>VLOOKUP(B1737,'大货清单（不定期按GOMS更新）'!A:I,9,FALSE)</f>
        <v>6932485006793</v>
      </c>
      <c r="H1737" s="27" t="str">
        <f>VLOOKUP(B1737,'大货清单（不定期按GOMS更新）'!A:H,7,0)</f>
        <v>Blue</v>
      </c>
      <c r="I1737" s="27" t="str">
        <f>VLOOKUP(B1737,'大货清单（不定期按GOMS更新）'!A:F,6,FALSE)</f>
        <v>ACTIVE</v>
      </c>
      <c r="J1737" s="27" t="str">
        <f>VLOOKUP(B1737,'大货清单（不定期按GOMS更新）'!A:K,11,FALSE)</f>
        <v>7.4</v>
      </c>
      <c r="K1737" s="27" t="str">
        <f>VLOOKUP(B1737,'大货清单（不定期按GOMS更新）'!A:N,12,FALSE)</f>
        <v>736</v>
      </c>
      <c r="L1737" s="27" t="str">
        <f>VLOOKUP(B1737,'大货清单（不定期按GOMS更新）'!A:M,13,FALSE)</f>
        <v>192</v>
      </c>
      <c r="M1737" s="27" t="str">
        <f>VLOOKUP(B1737,'大货清单（不定期按GOMS更新）'!A:N,14,FALSE)</f>
        <v>357</v>
      </c>
      <c r="N1737" s="59" t="s">
        <v>10030</v>
      </c>
      <c r="O1737" s="27">
        <f>IFERROR(VLOOKUP(N1737,'散件迭代（不定期更新）'!C:J,8,FALSE),0)</f>
        <v>0</v>
      </c>
      <c r="P1737" s="27">
        <f>IFERROR(VLOOKUP(N1737,'散件（更新）'!B:H,3,FALSE),0)</f>
        <v>0</v>
      </c>
      <c r="Q1737" s="27" t="str">
        <f>VLOOKUP(N1737,'散件（更新）'!B:H,2,FALSE)</f>
        <v>114-24490508</v>
      </c>
      <c r="R1737" s="27" t="str">
        <f>VLOOKUP(N1737,'散件（更新）'!B:H,7,FALSE)</f>
        <v>Charging Base</v>
      </c>
      <c r="S1737" s="27" t="str">
        <f>VLOOKUP(N1737,'散件（更新）'!B:E,4,FALSE)</f>
        <v>https://tineco-yxzt.oss-accelerate.aliyuncs.com/20250626/chargingbase_1750923194501.png</v>
      </c>
      <c r="T1737" s="27" t="s">
        <v>8759</v>
      </c>
      <c r="U1737" s="28" t="str">
        <f>VLOOKUP(N1737,'散件（更新）'!B:G,6,FALSE)</f>
        <v>SP;ZB2449E-01;收纳充电组件</v>
      </c>
      <c r="V1737" s="28">
        <f>VLOOKUP(N1737,'散件（更新）'!B:I,8,FALSE)</f>
        <v>6932485007684</v>
      </c>
    </row>
    <row r="1738" spans="1:22" ht="20.149999999999999" customHeight="1">
      <c r="A1738" s="57">
        <v>46169</v>
      </c>
      <c r="B1738" s="59" t="s">
        <v>7855</v>
      </c>
      <c r="C1738" s="27" t="str">
        <f>VLOOKUP(B1738,'大货清单（不定期按GOMS更新）'!A:H,8,0)</f>
        <v>107-24500401</v>
      </c>
      <c r="D1738" s="27" t="str">
        <f>VLOOKUP(B1738,'大货清单（不定期按GOMS更新）'!A:C,3,0)</f>
        <v>ZB2450D-01</v>
      </c>
      <c r="E1738" s="27" t="str">
        <f>VLOOKUP(B1738,'大货清单（不定期按GOMS更新）'!A:H,4,0)</f>
        <v>IT,FR,DE,ES,NL,BE,PL,SE</v>
      </c>
      <c r="F1738" s="27" t="str">
        <f>VLOOKUP(B1738,'大货清单（不定期按GOMS更新）'!A:H,2,0)</f>
        <v>PURE ONE S50 PRO</v>
      </c>
      <c r="G1738" s="28">
        <f>VLOOKUP(B1738,'大货清单（不定期按GOMS更新）'!A:I,9,FALSE)</f>
        <v>6932485006793</v>
      </c>
      <c r="H1738" s="27" t="str">
        <f>VLOOKUP(B1738,'大货清单（不定期按GOMS更新）'!A:H,7,0)</f>
        <v>Blue</v>
      </c>
      <c r="I1738" s="27" t="str">
        <f>VLOOKUP(B1738,'大货清单（不定期按GOMS更新）'!A:F,6,FALSE)</f>
        <v>ACTIVE</v>
      </c>
      <c r="J1738" s="27" t="str">
        <f>VLOOKUP(B1738,'大货清单（不定期按GOMS更新）'!A:K,11,FALSE)</f>
        <v>7.4</v>
      </c>
      <c r="K1738" s="27" t="str">
        <f>VLOOKUP(B1738,'大货清单（不定期按GOMS更新）'!A:N,12,FALSE)</f>
        <v>736</v>
      </c>
      <c r="L1738" s="27" t="str">
        <f>VLOOKUP(B1738,'大货清单（不定期按GOMS更新）'!A:M,13,FALSE)</f>
        <v>192</v>
      </c>
      <c r="M1738" s="27" t="str">
        <f>VLOOKUP(B1738,'大货清单（不定期按GOMS更新）'!A:N,14,FALSE)</f>
        <v>357</v>
      </c>
      <c r="N1738" s="59" t="s">
        <v>10088</v>
      </c>
      <c r="O1738" s="27">
        <f>IFERROR(VLOOKUP(N1738,'散件迭代（不定期更新）'!C:J,8,FALSE),0)</f>
        <v>0</v>
      </c>
      <c r="P1738" s="27">
        <f>IFERROR(VLOOKUP(N1738,'散件（更新）'!B:H,3,FALSE),0)</f>
        <v>0</v>
      </c>
      <c r="Q1738" s="27" t="str">
        <f>VLOOKUP(N1738,'散件（更新）'!B:H,2,FALSE)</f>
        <v>114-24500402</v>
      </c>
      <c r="R1738" s="27" t="str">
        <f>VLOOKUP(N1738,'散件（更新）'!B:H,7,FALSE)</f>
        <v>Battery</v>
      </c>
      <c r="S1738" s="27" t="str">
        <f>VLOOKUP(N1738,'散件（更新）'!B:E,4,FALSE)</f>
        <v>https://tineco-yxzt.oss-accelerate.aliyuncs.com/20250626/battery_1750926088001.png</v>
      </c>
      <c r="T1738" s="27" t="s">
        <v>8759</v>
      </c>
      <c r="U1738" s="28" t="str">
        <f>VLOOKUP(N1738,'散件（更新）'!B:G,6,FALSE)</f>
        <v>SP;ZB2450D-01;电池包组件（蓝色）</v>
      </c>
      <c r="V1738" s="28">
        <f>VLOOKUP(N1738,'散件（更新）'!B:I,8,FALSE)</f>
        <v>6932485007691</v>
      </c>
    </row>
    <row r="1739" spans="1:22" ht="20.149999999999999" customHeight="1">
      <c r="A1739" s="57">
        <v>46169</v>
      </c>
      <c r="B1739" s="59" t="s">
        <v>8177</v>
      </c>
      <c r="C1739" s="27" t="str">
        <f>VLOOKUP(B1739,'大货清单（不定期按GOMS更新）'!A:H,8,0)</f>
        <v>107-24490501</v>
      </c>
      <c r="D1739" s="27" t="str">
        <f>VLOOKUP(B1739,'大货清单（不定期按GOMS更新）'!A:C,3,0)</f>
        <v>ZB2449E-01</v>
      </c>
      <c r="E1739" s="27" t="str">
        <f>VLOOKUP(B1739,'大货清单（不定期按GOMS更新）'!A:H,4,0)</f>
        <v>IT,FR,DE,ES,NL,BE,PL,SE</v>
      </c>
      <c r="F1739" s="27" t="str">
        <f>VLOOKUP(B1739,'大货清单（不定期按GOMS更新）'!A:H,2,0)</f>
        <v>PURE ONE S50</v>
      </c>
      <c r="G1739" s="28">
        <f>VLOOKUP(B1739,'大货清单（不定期按GOMS更新）'!A:I,9,FALSE)</f>
        <v>6932485006779</v>
      </c>
      <c r="H1739" s="27" t="str">
        <f>VLOOKUP(B1739,'大货清单（不定期按GOMS更新）'!A:H,7,0)</f>
        <v>Blue</v>
      </c>
      <c r="I1739" s="27" t="str">
        <f>VLOOKUP(B1739,'大货清单（不定期按GOMS更新）'!A:F,6,FALSE)</f>
        <v>ACTIVE</v>
      </c>
      <c r="J1739" s="27" t="str">
        <f>VLOOKUP(B1739,'大货清单（不定期按GOMS更新）'!A:K,11,FALSE)</f>
        <v>7.26</v>
      </c>
      <c r="K1739" s="27" t="str">
        <f>VLOOKUP(B1739,'大货清单（不定期按GOMS更新）'!A:N,12,FALSE)</f>
        <v>736</v>
      </c>
      <c r="L1739" s="27" t="str">
        <f>VLOOKUP(B1739,'大货清单（不定期按GOMS更新）'!A:M,13,FALSE)</f>
        <v>192</v>
      </c>
      <c r="M1739" s="27" t="str">
        <f>VLOOKUP(B1739,'大货清单（不定期按GOMS更新）'!A:N,14,FALSE)</f>
        <v>357</v>
      </c>
      <c r="N1739" s="59" t="s">
        <v>10163</v>
      </c>
      <c r="O1739" s="27">
        <f>IFERROR(VLOOKUP(N1739,'散件迭代（不定期更新）'!C:J,8,FALSE),0)</f>
        <v>0</v>
      </c>
      <c r="P1739" s="27">
        <f>IFERROR(VLOOKUP(N1739,'散件（更新）'!B:H,3,FALSE),0)</f>
        <v>0</v>
      </c>
      <c r="Q1739" s="27" t="str">
        <f>VLOOKUP(N1739,'散件（更新）'!B:H,2,FALSE)</f>
        <v>114-24490507</v>
      </c>
      <c r="R1739" s="27" t="str">
        <f>VLOOKUP(N1739,'散件（更新）'!B:H,7,FALSE)</f>
        <v>Carpet Brush</v>
      </c>
      <c r="S1739" s="27" t="str">
        <f>VLOOKUP(N1739,'散件（更新）'!B:E,4,FALSE)</f>
        <v>https://tineco-yxzt.oss-accelerate.aliyuncs.com/20250626/brush_1750923064771.png</v>
      </c>
      <c r="T1739" s="27" t="s">
        <v>8759</v>
      </c>
      <c r="U1739" s="28" t="str">
        <f>VLOOKUP(N1739,'散件（更新）'!B:G,6,FALSE)</f>
        <v>SP;ZB2449E-01;地刷组件</v>
      </c>
      <c r="V1739" s="28">
        <f>VLOOKUP(N1739,'散件（更新）'!B:I,8,FALSE)</f>
        <v>6932485007677</v>
      </c>
    </row>
    <row r="1740" spans="1:22" ht="20.149999999999999" customHeight="1">
      <c r="A1740" s="57">
        <v>46169</v>
      </c>
      <c r="B1740" s="59" t="s">
        <v>8177</v>
      </c>
      <c r="C1740" s="27" t="str">
        <f>VLOOKUP(B1740,'大货清单（不定期按GOMS更新）'!A:H,8,0)</f>
        <v>107-24490501</v>
      </c>
      <c r="D1740" s="27" t="str">
        <f>VLOOKUP(B1740,'大货清单（不定期按GOMS更新）'!A:C,3,0)</f>
        <v>ZB2449E-01</v>
      </c>
      <c r="E1740" s="27" t="str">
        <f>VLOOKUP(B1740,'大货清单（不定期按GOMS更新）'!A:H,4,0)</f>
        <v>IT,FR,DE,ES,NL,BE,PL,SE</v>
      </c>
      <c r="F1740" s="27" t="str">
        <f>VLOOKUP(B1740,'大货清单（不定期按GOMS更新）'!A:H,2,0)</f>
        <v>PURE ONE S50</v>
      </c>
      <c r="G1740" s="28">
        <f>VLOOKUP(B1740,'大货清单（不定期按GOMS更新）'!A:I,9,FALSE)</f>
        <v>6932485006779</v>
      </c>
      <c r="H1740" s="27" t="str">
        <f>VLOOKUP(B1740,'大货清单（不定期按GOMS更新）'!A:H,7,0)</f>
        <v>Blue</v>
      </c>
      <c r="I1740" s="27" t="str">
        <f>VLOOKUP(B1740,'大货清单（不定期按GOMS更新）'!A:F,6,FALSE)</f>
        <v>ACTIVE</v>
      </c>
      <c r="J1740" s="27" t="str">
        <f>VLOOKUP(B1740,'大货清单（不定期按GOMS更新）'!A:K,11,FALSE)</f>
        <v>7.26</v>
      </c>
      <c r="K1740" s="27" t="str">
        <f>VLOOKUP(B1740,'大货清单（不定期按GOMS更新）'!A:N,12,FALSE)</f>
        <v>736</v>
      </c>
      <c r="L1740" s="27" t="str">
        <f>VLOOKUP(B1740,'大货清单（不定期按GOMS更新）'!A:M,13,FALSE)</f>
        <v>192</v>
      </c>
      <c r="M1740" s="27" t="str">
        <f>VLOOKUP(B1740,'大货清单（不定期按GOMS更新）'!A:N,14,FALSE)</f>
        <v>357</v>
      </c>
      <c r="N1740" s="59" t="s">
        <v>9972</v>
      </c>
      <c r="O1740" s="27">
        <f>IFERROR(VLOOKUP(N1740,'散件迭代（不定期更新）'!C:J,8,FALSE),0)</f>
        <v>0</v>
      </c>
      <c r="P1740" s="27">
        <f>IFERROR(VLOOKUP(N1740,'散件（更新）'!B:H,3,FALSE),0)</f>
        <v>0</v>
      </c>
      <c r="Q1740" s="27" t="str">
        <f>VLOOKUP(N1740,'散件（更新）'!B:H,2,FALSE)</f>
        <v>114-24490503</v>
      </c>
      <c r="R1740" s="27" t="str">
        <f>VLOOKUP(N1740,'散件（更新）'!B:H,7,FALSE)</f>
        <v>Dustbin</v>
      </c>
      <c r="S1740" s="27" t="str">
        <f>VLOOKUP(N1740,'散件（更新）'!B:E,4,FALSE)</f>
        <v>https://tineco-yxzt.oss-accelerate.aliyuncs.com/20250626/dustbin_1750922621198.png</v>
      </c>
      <c r="T1740" s="27" t="s">
        <v>8759</v>
      </c>
      <c r="U1740" s="28" t="str">
        <f>VLOOKUP(N1740,'散件（更新）'!B:G,6,FALSE)</f>
        <v>SP;ZB2449E-01;尘桶组件（墨蓝色）</v>
      </c>
      <c r="V1740" s="28">
        <f>VLOOKUP(N1740,'散件（更新）'!B:I,8,FALSE)</f>
        <v>6932485007639</v>
      </c>
    </row>
    <row r="1741" spans="1:22" ht="20.149999999999999" customHeight="1">
      <c r="A1741" s="57">
        <v>46169</v>
      </c>
      <c r="B1741" s="59" t="s">
        <v>8177</v>
      </c>
      <c r="C1741" s="27" t="str">
        <f>VLOOKUP(B1741,'大货清单（不定期按GOMS更新）'!A:H,8,0)</f>
        <v>107-24490501</v>
      </c>
      <c r="D1741" s="27" t="str">
        <f>VLOOKUP(B1741,'大货清单（不定期按GOMS更新）'!A:C,3,0)</f>
        <v>ZB2449E-01</v>
      </c>
      <c r="E1741" s="27" t="str">
        <f>VLOOKUP(B1741,'大货清单（不定期按GOMS更新）'!A:H,4,0)</f>
        <v>IT,FR,DE,ES,NL,BE,PL,SE</v>
      </c>
      <c r="F1741" s="27" t="str">
        <f>VLOOKUP(B1741,'大货清单（不定期按GOMS更新）'!A:H,2,0)</f>
        <v>PURE ONE S50</v>
      </c>
      <c r="G1741" s="28">
        <f>VLOOKUP(B1741,'大货清单（不定期按GOMS更新）'!A:I,9,FALSE)</f>
        <v>6932485006779</v>
      </c>
      <c r="H1741" s="27" t="str">
        <f>VLOOKUP(B1741,'大货清单（不定期按GOMS更新）'!A:H,7,0)</f>
        <v>Blue</v>
      </c>
      <c r="I1741" s="27" t="str">
        <f>VLOOKUP(B1741,'大货清单（不定期按GOMS更新）'!A:F,6,FALSE)</f>
        <v>ACTIVE</v>
      </c>
      <c r="J1741" s="27" t="str">
        <f>VLOOKUP(B1741,'大货清单（不定期按GOMS更新）'!A:K,11,FALSE)</f>
        <v>7.26</v>
      </c>
      <c r="K1741" s="27" t="str">
        <f>VLOOKUP(B1741,'大货清单（不定期按GOMS更新）'!A:N,12,FALSE)</f>
        <v>736</v>
      </c>
      <c r="L1741" s="27" t="str">
        <f>VLOOKUP(B1741,'大货清单（不定期按GOMS更新）'!A:M,13,FALSE)</f>
        <v>192</v>
      </c>
      <c r="M1741" s="27" t="str">
        <f>VLOOKUP(B1741,'大货清单（不定期按GOMS更新）'!A:N,14,FALSE)</f>
        <v>357</v>
      </c>
      <c r="N1741" s="59" t="s">
        <v>10044</v>
      </c>
      <c r="O1741" s="27">
        <f>IFERROR(VLOOKUP(N1741,'散件迭代（不定期更新）'!C:J,8,FALSE),0)</f>
        <v>0</v>
      </c>
      <c r="P1741" s="27">
        <f>IFERROR(VLOOKUP(N1741,'散件（更新）'!B:H,3,FALSE),0)</f>
        <v>0</v>
      </c>
      <c r="Q1741" s="27" t="str">
        <f>VLOOKUP(N1741,'散件（更新）'!B:H,2,FALSE)</f>
        <v>114-24490505</v>
      </c>
      <c r="R1741" s="27" t="str">
        <f>VLOOKUP(N1741,'散件（更新）'!B:H,7,FALSE)</f>
        <v>Filter Holder</v>
      </c>
      <c r="S1741" s="27" t="str">
        <f>VLOOKUP(N1741,'散件（更新）'!B:E,4,FALSE)</f>
        <v>https://tineco-yxzt.oss-accelerate.aliyuncs.com/20250626/filterholder_1750922870129.png</v>
      </c>
      <c r="T1741" s="27" t="s">
        <v>8759</v>
      </c>
      <c r="U1741" s="28" t="str">
        <f>VLOOKUP(N1741,'散件（更新）'!B:G,6,FALSE)</f>
        <v>SP;ZB2449E-01;多锥组件</v>
      </c>
      <c r="V1741" s="28">
        <f>VLOOKUP(N1741,'散件（更新）'!B:I,8,FALSE)</f>
        <v>6932485007653</v>
      </c>
    </row>
    <row r="1742" spans="1:22" ht="20.149999999999999" customHeight="1">
      <c r="A1742" s="57">
        <v>46169</v>
      </c>
      <c r="B1742" s="59" t="s">
        <v>8177</v>
      </c>
      <c r="C1742" s="27" t="str">
        <f>VLOOKUP(B1742,'大货清单（不定期按GOMS更新）'!A:H,8,0)</f>
        <v>107-24490501</v>
      </c>
      <c r="D1742" s="27" t="str">
        <f>VLOOKUP(B1742,'大货清单（不定期按GOMS更新）'!A:C,3,0)</f>
        <v>ZB2449E-01</v>
      </c>
      <c r="E1742" s="27" t="str">
        <f>VLOOKUP(B1742,'大货清单（不定期按GOMS更新）'!A:H,4,0)</f>
        <v>IT,FR,DE,ES,NL,BE,PL,SE</v>
      </c>
      <c r="F1742" s="27" t="str">
        <f>VLOOKUP(B1742,'大货清单（不定期按GOMS更新）'!A:H,2,0)</f>
        <v>PURE ONE S50</v>
      </c>
      <c r="G1742" s="28">
        <f>VLOOKUP(B1742,'大货清单（不定期按GOMS更新）'!A:I,9,FALSE)</f>
        <v>6932485006779</v>
      </c>
      <c r="H1742" s="27" t="str">
        <f>VLOOKUP(B1742,'大货清单（不定期按GOMS更新）'!A:H,7,0)</f>
        <v>Blue</v>
      </c>
      <c r="I1742" s="27" t="str">
        <f>VLOOKUP(B1742,'大货清单（不定期按GOMS更新）'!A:F,6,FALSE)</f>
        <v>ACTIVE</v>
      </c>
      <c r="J1742" s="27" t="str">
        <f>VLOOKUP(B1742,'大货清单（不定期按GOMS更新）'!A:K,11,FALSE)</f>
        <v>7.26</v>
      </c>
      <c r="K1742" s="27" t="str">
        <f>VLOOKUP(B1742,'大货清单（不定期按GOMS更新）'!A:N,12,FALSE)</f>
        <v>736</v>
      </c>
      <c r="L1742" s="27" t="str">
        <f>VLOOKUP(B1742,'大货清单（不定期按GOMS更新）'!A:M,13,FALSE)</f>
        <v>192</v>
      </c>
      <c r="M1742" s="27" t="str">
        <f>VLOOKUP(B1742,'大货清单（不定期按GOMS更新）'!A:N,14,FALSE)</f>
        <v>357</v>
      </c>
      <c r="N1742" s="59" t="s">
        <v>10203</v>
      </c>
      <c r="O1742" s="27">
        <f>IFERROR(VLOOKUP(N1742,'散件迭代（不定期更新）'!C:J,8,FALSE),0)</f>
        <v>0</v>
      </c>
      <c r="P1742" s="27">
        <f>IFERROR(VLOOKUP(N1742,'散件（更新）'!B:H,3,FALSE),0)</f>
        <v>0</v>
      </c>
      <c r="Q1742" s="27" t="str">
        <f>VLOOKUP(N1742,'散件（更新）'!B:H,2,FALSE)</f>
        <v>114-24490504</v>
      </c>
      <c r="R1742" s="27" t="str">
        <f>VLOOKUP(N1742,'散件（更新）'!B:H,7,FALSE)</f>
        <v>Filter</v>
      </c>
      <c r="S1742" s="27" t="str">
        <f>VLOOKUP(N1742,'散件（更新）'!B:E,4,FALSE)</f>
        <v>https://tineco-yxzt.oss-accelerate.aliyuncs.com/20250626/filter_1750922714463.png</v>
      </c>
      <c r="T1742" s="27" t="s">
        <v>8759</v>
      </c>
      <c r="U1742" s="28" t="str">
        <f>VLOOKUP(N1742,'散件（更新）'!B:G,6,FALSE)</f>
        <v>SP;ZB2449E-01;进风过滤棉组件</v>
      </c>
      <c r="V1742" s="28">
        <f>VLOOKUP(N1742,'散件（更新）'!B:I,8,FALSE)</f>
        <v>6932485007646</v>
      </c>
    </row>
    <row r="1743" spans="1:22" ht="20.149999999999999" customHeight="1">
      <c r="A1743" s="57">
        <v>46169</v>
      </c>
      <c r="B1743" s="59" t="s">
        <v>8177</v>
      </c>
      <c r="C1743" s="27" t="str">
        <f>VLOOKUP(B1743,'大货清单（不定期按GOMS更新）'!A:H,8,0)</f>
        <v>107-24490501</v>
      </c>
      <c r="D1743" s="27" t="str">
        <f>VLOOKUP(B1743,'大货清单（不定期按GOMS更新）'!A:C,3,0)</f>
        <v>ZB2449E-01</v>
      </c>
      <c r="E1743" s="27" t="str">
        <f>VLOOKUP(B1743,'大货清单（不定期按GOMS更新）'!A:H,4,0)</f>
        <v>IT,FR,DE,ES,NL,BE,PL,SE</v>
      </c>
      <c r="F1743" s="27" t="str">
        <f>VLOOKUP(B1743,'大货清单（不定期按GOMS更新）'!A:H,2,0)</f>
        <v>PURE ONE S50</v>
      </c>
      <c r="G1743" s="28">
        <f>VLOOKUP(B1743,'大货清单（不定期按GOMS更新）'!A:I,9,FALSE)</f>
        <v>6932485006779</v>
      </c>
      <c r="H1743" s="27" t="str">
        <f>VLOOKUP(B1743,'大货清单（不定期按GOMS更新）'!A:H,7,0)</f>
        <v>Blue</v>
      </c>
      <c r="I1743" s="27" t="str">
        <f>VLOOKUP(B1743,'大货清单（不定期按GOMS更新）'!A:F,6,FALSE)</f>
        <v>ACTIVE</v>
      </c>
      <c r="J1743" s="27" t="str">
        <f>VLOOKUP(B1743,'大货清单（不定期按GOMS更新）'!A:K,11,FALSE)</f>
        <v>7.26</v>
      </c>
      <c r="K1743" s="27" t="str">
        <f>VLOOKUP(B1743,'大货清单（不定期按GOMS更新）'!A:N,12,FALSE)</f>
        <v>736</v>
      </c>
      <c r="L1743" s="27" t="str">
        <f>VLOOKUP(B1743,'大货清单（不定期按GOMS更新）'!A:M,13,FALSE)</f>
        <v>192</v>
      </c>
      <c r="M1743" s="27" t="str">
        <f>VLOOKUP(B1743,'大货清单（不定期按GOMS更新）'!A:N,14,FALSE)</f>
        <v>357</v>
      </c>
      <c r="N1743" s="59" t="s">
        <v>10269</v>
      </c>
      <c r="O1743" s="27">
        <f>IFERROR(VLOOKUP(N1743,'散件迭代（不定期更新）'!C:J,8,FALSE),0)</f>
        <v>0</v>
      </c>
      <c r="P1743" s="27">
        <f>IFERROR(VLOOKUP(N1743,'散件（更新）'!B:H,3,FALSE),0)</f>
        <v>0</v>
      </c>
      <c r="Q1743" s="27" t="str">
        <f>VLOOKUP(N1743,'散件（更新）'!B:H,2,FALSE)</f>
        <v>114-24490502</v>
      </c>
      <c r="R1743" s="27" t="str">
        <f>VLOOKUP(N1743,'散件（更新）'!B:H,7,FALSE)</f>
        <v>HEPA</v>
      </c>
      <c r="S1743" s="27" t="str">
        <f>VLOOKUP(N1743,'散件（更新）'!B:E,4,FALSE)</f>
        <v>https://tineco-yxzt.oss-accelerate.aliyuncs.com/20250626/hepa_1750922454505.png</v>
      </c>
      <c r="T1743" s="27" t="s">
        <v>8759</v>
      </c>
      <c r="U1743" s="28" t="str">
        <f>VLOOKUP(N1743,'散件（更新）'!B:G,6,FALSE)</f>
        <v>SP;ZB2449E-01;HEPA组件</v>
      </c>
      <c r="V1743" s="28">
        <f>VLOOKUP(N1743,'散件（更新）'!B:I,8,FALSE)</f>
        <v>6932485007622</v>
      </c>
    </row>
    <row r="1744" spans="1:22" ht="20.149999999999999" customHeight="1">
      <c r="A1744" s="57">
        <v>46169</v>
      </c>
      <c r="B1744" s="59" t="s">
        <v>8177</v>
      </c>
      <c r="C1744" s="27" t="str">
        <f>VLOOKUP(B1744,'大货清单（不定期按GOMS更新）'!A:H,8,0)</f>
        <v>107-24490501</v>
      </c>
      <c r="D1744" s="27" t="str">
        <f>VLOOKUP(B1744,'大货清单（不定期按GOMS更新）'!A:C,3,0)</f>
        <v>ZB2449E-01</v>
      </c>
      <c r="E1744" s="27" t="str">
        <f>VLOOKUP(B1744,'大货清单（不定期按GOMS更新）'!A:H,4,0)</f>
        <v>IT,FR,DE,ES,NL,BE,PL,SE</v>
      </c>
      <c r="F1744" s="27" t="str">
        <f>VLOOKUP(B1744,'大货清单（不定期按GOMS更新）'!A:H,2,0)</f>
        <v>PURE ONE S50</v>
      </c>
      <c r="G1744" s="28">
        <f>VLOOKUP(B1744,'大货清单（不定期按GOMS更新）'!A:I,9,FALSE)</f>
        <v>6932485006779</v>
      </c>
      <c r="H1744" s="27" t="str">
        <f>VLOOKUP(B1744,'大货清单（不定期按GOMS更新）'!A:H,7,0)</f>
        <v>Blue</v>
      </c>
      <c r="I1744" s="27" t="str">
        <f>VLOOKUP(B1744,'大货清单（不定期按GOMS更新）'!A:F,6,FALSE)</f>
        <v>ACTIVE</v>
      </c>
      <c r="J1744" s="27" t="str">
        <f>VLOOKUP(B1744,'大货清单（不定期按GOMS更新）'!A:K,11,FALSE)</f>
        <v>7.26</v>
      </c>
      <c r="K1744" s="27" t="str">
        <f>VLOOKUP(B1744,'大货清单（不定期按GOMS更新）'!A:N,12,FALSE)</f>
        <v>736</v>
      </c>
      <c r="L1744" s="27" t="str">
        <f>VLOOKUP(B1744,'大货清单（不定期按GOMS更新）'!A:M,13,FALSE)</f>
        <v>192</v>
      </c>
      <c r="M1744" s="27" t="str">
        <f>VLOOKUP(B1744,'大货清单（不定期按GOMS更新）'!A:N,14,FALSE)</f>
        <v>357</v>
      </c>
      <c r="N1744" s="59" t="s">
        <v>10039</v>
      </c>
      <c r="O1744" s="27">
        <f>IFERROR(VLOOKUP(N1744,'散件迭代（不定期更新）'!C:J,8,FALSE),0)</f>
        <v>0</v>
      </c>
      <c r="P1744" s="27">
        <f>IFERROR(VLOOKUP(N1744,'散件（更新）'!B:H,3,FALSE),0)</f>
        <v>0</v>
      </c>
      <c r="Q1744" s="27" t="str">
        <f>VLOOKUP(N1744,'散件（更新）'!B:H,2,FALSE)</f>
        <v>114-24490501</v>
      </c>
      <c r="R1744" s="27" t="str">
        <f>VLOOKUP(N1744,'散件（更新）'!B:H,7,FALSE)</f>
        <v>Main Body</v>
      </c>
      <c r="S1744" s="27" t="str">
        <f>VLOOKUP(N1744,'散件（更新）'!B:E,4,FALSE)</f>
        <v>https://tineco-yxzt.oss-accelerate.aliyuncs.com/20250626/mainbody_1750922359199.png</v>
      </c>
      <c r="T1744" s="27" t="s">
        <v>19304</v>
      </c>
      <c r="U1744" s="28" t="str">
        <f>VLOOKUP(N1744,'散件（更新）'!B:G,6,FALSE)</f>
        <v>SP;ZB2449E-01;手持主体组件（墨蓝色）</v>
      </c>
      <c r="V1744" s="28">
        <f>VLOOKUP(N1744,'散件（更新）'!B:I,8,FALSE)</f>
        <v>6932485007615</v>
      </c>
    </row>
    <row r="1745" spans="1:22" ht="20.149999999999999" customHeight="1">
      <c r="A1745" s="57">
        <v>46169</v>
      </c>
      <c r="B1745" s="59" t="s">
        <v>8177</v>
      </c>
      <c r="C1745" s="27" t="str">
        <f>VLOOKUP(B1745,'大货清单（不定期按GOMS更新）'!A:H,8,0)</f>
        <v>107-24490501</v>
      </c>
      <c r="D1745" s="27" t="str">
        <f>VLOOKUP(B1745,'大货清单（不定期按GOMS更新）'!A:C,3,0)</f>
        <v>ZB2449E-01</v>
      </c>
      <c r="E1745" s="27" t="str">
        <f>VLOOKUP(B1745,'大货清单（不定期按GOMS更新）'!A:H,4,0)</f>
        <v>IT,FR,DE,ES,NL,BE,PL,SE</v>
      </c>
      <c r="F1745" s="27" t="str">
        <f>VLOOKUP(B1745,'大货清单（不定期按GOMS更新）'!A:H,2,0)</f>
        <v>PURE ONE S50</v>
      </c>
      <c r="G1745" s="28">
        <f>VLOOKUP(B1745,'大货清单（不定期按GOMS更新）'!A:I,9,FALSE)</f>
        <v>6932485006779</v>
      </c>
      <c r="H1745" s="27" t="str">
        <f>VLOOKUP(B1745,'大货清单（不定期按GOMS更新）'!A:H,7,0)</f>
        <v>Blue</v>
      </c>
      <c r="I1745" s="27" t="str">
        <f>VLOOKUP(B1745,'大货清单（不定期按GOMS更新）'!A:F,6,FALSE)</f>
        <v>ACTIVE</v>
      </c>
      <c r="J1745" s="27" t="str">
        <f>VLOOKUP(B1745,'大货清单（不定期按GOMS更新）'!A:K,11,FALSE)</f>
        <v>7.26</v>
      </c>
      <c r="K1745" s="27" t="str">
        <f>VLOOKUP(B1745,'大货清单（不定期按GOMS更新）'!A:N,12,FALSE)</f>
        <v>736</v>
      </c>
      <c r="L1745" s="27" t="str">
        <f>VLOOKUP(B1745,'大货清单（不定期按GOMS更新）'!A:M,13,FALSE)</f>
        <v>192</v>
      </c>
      <c r="M1745" s="27" t="str">
        <f>VLOOKUP(B1745,'大货清单（不定期按GOMS更新）'!A:N,14,FALSE)</f>
        <v>357</v>
      </c>
      <c r="N1745" s="59" t="s">
        <v>10255</v>
      </c>
      <c r="O1745" s="27">
        <f>IFERROR(VLOOKUP(N1745,'散件迭代（不定期更新）'!C:J,8,FALSE),0)</f>
        <v>0</v>
      </c>
      <c r="P1745" s="27">
        <f>IFERROR(VLOOKUP(N1745,'散件（更新）'!B:H,3,FALSE),0)</f>
        <v>0</v>
      </c>
      <c r="Q1745" s="27" t="str">
        <f>VLOOKUP(N1745,'散件（更新）'!B:H,2,FALSE)</f>
        <v>114-24510406</v>
      </c>
      <c r="R1745" s="27" t="str">
        <f>VLOOKUP(N1745,'散件（更新）'!B:H,7,FALSE)</f>
        <v>Adapter</v>
      </c>
      <c r="S1745" s="27">
        <f>VLOOKUP(N1745,'散件（更新）'!B:E,4,FALSE)</f>
        <v>0</v>
      </c>
      <c r="T1745" s="27" t="s">
        <v>8759</v>
      </c>
      <c r="U1745" s="28" t="str">
        <f>VLOOKUP(N1745,'散件（更新）'!B:G,6,FALSE)</f>
        <v>SP;ZB2451D-01;适配器（欧版）</v>
      </c>
      <c r="V1745" s="28">
        <f>VLOOKUP(N1745,'散件（更新）'!B:I,8,FALSE)</f>
        <v>6932485007752</v>
      </c>
    </row>
    <row r="1746" spans="1:22" ht="20.149999999999999" customHeight="1">
      <c r="A1746" s="57">
        <v>46169</v>
      </c>
      <c r="B1746" s="59" t="s">
        <v>8177</v>
      </c>
      <c r="C1746" s="27" t="str">
        <f>VLOOKUP(B1746,'大货清单（不定期按GOMS更新）'!A:H,8,0)</f>
        <v>107-24490501</v>
      </c>
      <c r="D1746" s="27" t="str">
        <f>VLOOKUP(B1746,'大货清单（不定期按GOMS更新）'!A:C,3,0)</f>
        <v>ZB2449E-01</v>
      </c>
      <c r="E1746" s="27" t="str">
        <f>VLOOKUP(B1746,'大货清单（不定期按GOMS更新）'!A:H,4,0)</f>
        <v>IT,FR,DE,ES,NL,BE,PL,SE</v>
      </c>
      <c r="F1746" s="27" t="str">
        <f>VLOOKUP(B1746,'大货清单（不定期按GOMS更新）'!A:H,2,0)</f>
        <v>PURE ONE S50</v>
      </c>
      <c r="G1746" s="28">
        <f>VLOOKUP(B1746,'大货清单（不定期按GOMS更新）'!A:I,9,FALSE)</f>
        <v>6932485006779</v>
      </c>
      <c r="H1746" s="27" t="str">
        <f>VLOOKUP(B1746,'大货清单（不定期按GOMS更新）'!A:H,7,0)</f>
        <v>Blue</v>
      </c>
      <c r="I1746" s="27" t="str">
        <f>VLOOKUP(B1746,'大货清单（不定期按GOMS更新）'!A:F,6,FALSE)</f>
        <v>ACTIVE</v>
      </c>
      <c r="J1746" s="27" t="str">
        <f>VLOOKUP(B1746,'大货清单（不定期按GOMS更新）'!A:K,11,FALSE)</f>
        <v>7.26</v>
      </c>
      <c r="K1746" s="27" t="str">
        <f>VLOOKUP(B1746,'大货清单（不定期按GOMS更新）'!A:N,12,FALSE)</f>
        <v>736</v>
      </c>
      <c r="L1746" s="27" t="str">
        <f>VLOOKUP(B1746,'大货清单（不定期按GOMS更新）'!A:M,13,FALSE)</f>
        <v>192</v>
      </c>
      <c r="M1746" s="27" t="str">
        <f>VLOOKUP(B1746,'大货清单（不定期按GOMS更新）'!A:N,14,FALSE)</f>
        <v>357</v>
      </c>
      <c r="N1746" s="59" t="s">
        <v>10030</v>
      </c>
      <c r="O1746" s="27">
        <f>IFERROR(VLOOKUP(N1746,'散件迭代（不定期更新）'!C:J,8,FALSE),0)</f>
        <v>0</v>
      </c>
      <c r="P1746" s="27">
        <f>IFERROR(VLOOKUP(N1746,'散件（更新）'!B:H,3,FALSE),0)</f>
        <v>0</v>
      </c>
      <c r="Q1746" s="27" t="str">
        <f>VLOOKUP(N1746,'散件（更新）'!B:H,2,FALSE)</f>
        <v>114-24490508</v>
      </c>
      <c r="R1746" s="27" t="str">
        <f>VLOOKUP(N1746,'散件（更新）'!B:H,7,FALSE)</f>
        <v>Charging Base</v>
      </c>
      <c r="S1746" s="27" t="str">
        <f>VLOOKUP(N1746,'散件（更新）'!B:E,4,FALSE)</f>
        <v>https://tineco-yxzt.oss-accelerate.aliyuncs.com/20250626/chargingbase_1750923194501.png</v>
      </c>
      <c r="T1746" s="27" t="s">
        <v>8759</v>
      </c>
      <c r="U1746" s="28" t="str">
        <f>VLOOKUP(N1746,'散件（更新）'!B:G,6,FALSE)</f>
        <v>SP;ZB2449E-01;收纳充电组件</v>
      </c>
      <c r="V1746" s="28">
        <f>VLOOKUP(N1746,'散件（更新）'!B:I,8,FALSE)</f>
        <v>6932485007684</v>
      </c>
    </row>
    <row r="1747" spans="1:22" ht="20.149999999999999" customHeight="1">
      <c r="A1747" s="57">
        <v>46169</v>
      </c>
      <c r="B1747" s="59" t="s">
        <v>8177</v>
      </c>
      <c r="C1747" s="27" t="str">
        <f>VLOOKUP(B1747,'大货清单（不定期按GOMS更新）'!A:H,8,0)</f>
        <v>107-24490501</v>
      </c>
      <c r="D1747" s="27" t="str">
        <f>VLOOKUP(B1747,'大货清单（不定期按GOMS更新）'!A:C,3,0)</f>
        <v>ZB2449E-01</v>
      </c>
      <c r="E1747" s="27" t="str">
        <f>VLOOKUP(B1747,'大货清单（不定期按GOMS更新）'!A:H,4,0)</f>
        <v>IT,FR,DE,ES,NL,BE,PL,SE</v>
      </c>
      <c r="F1747" s="27" t="str">
        <f>VLOOKUP(B1747,'大货清单（不定期按GOMS更新）'!A:H,2,0)</f>
        <v>PURE ONE S50</v>
      </c>
      <c r="G1747" s="28">
        <f>VLOOKUP(B1747,'大货清单（不定期按GOMS更新）'!A:I,9,FALSE)</f>
        <v>6932485006779</v>
      </c>
      <c r="H1747" s="27" t="str">
        <f>VLOOKUP(B1747,'大货清单（不定期按GOMS更新）'!A:H,7,0)</f>
        <v>Blue</v>
      </c>
      <c r="I1747" s="27" t="str">
        <f>VLOOKUP(B1747,'大货清单（不定期按GOMS更新）'!A:F,6,FALSE)</f>
        <v>ACTIVE</v>
      </c>
      <c r="J1747" s="27" t="str">
        <f>VLOOKUP(B1747,'大货清单（不定期按GOMS更新）'!A:K,11,FALSE)</f>
        <v>7.26</v>
      </c>
      <c r="K1747" s="27" t="str">
        <f>VLOOKUP(B1747,'大货清单（不定期按GOMS更新）'!A:N,12,FALSE)</f>
        <v>736</v>
      </c>
      <c r="L1747" s="27" t="str">
        <f>VLOOKUP(B1747,'大货清单（不定期按GOMS更新）'!A:M,13,FALSE)</f>
        <v>192</v>
      </c>
      <c r="M1747" s="27" t="str">
        <f>VLOOKUP(B1747,'大货清单（不定期按GOMS更新）'!A:N,14,FALSE)</f>
        <v>357</v>
      </c>
      <c r="N1747" s="59" t="s">
        <v>9913</v>
      </c>
      <c r="O1747" s="27">
        <f>IFERROR(VLOOKUP(N1747,'散件迭代（不定期更新）'!C:J,8,FALSE),0)</f>
        <v>0</v>
      </c>
      <c r="P1747" s="27">
        <f>IFERROR(VLOOKUP(N1747,'散件（更新）'!B:H,3,FALSE),0)</f>
        <v>0</v>
      </c>
      <c r="Q1747" s="27" t="str">
        <f>VLOOKUP(N1747,'散件（更新）'!B:H,2,FALSE)</f>
        <v>114-24490500</v>
      </c>
      <c r="R1747" s="27" t="str">
        <f>VLOOKUP(N1747,'散件（更新）'!B:H,7,FALSE)</f>
        <v>Battery</v>
      </c>
      <c r="S1747" s="27" t="str">
        <f>VLOOKUP(N1747,'散件（更新）'!B:E,4,FALSE)</f>
        <v>https://tineco-yxzt.oss-accelerate.aliyuncs.com/20250626/battery_1750922210830.png</v>
      </c>
      <c r="T1747" s="27" t="s">
        <v>8759</v>
      </c>
      <c r="U1747" s="28" t="str">
        <f>VLOOKUP(N1747,'散件（更新）'!B:G,6,FALSE)</f>
        <v>SP;ZB2449E-01;电池（墨蓝色）</v>
      </c>
      <c r="V1747" s="28">
        <f>VLOOKUP(N1747,'散件（更新）'!B:I,8,FALSE)</f>
        <v>6932485007608</v>
      </c>
    </row>
    <row r="1748" spans="1:22" ht="20.149999999999999" customHeight="1">
      <c r="A1748" s="57">
        <v>46169</v>
      </c>
      <c r="B1748" s="59" t="s">
        <v>8177</v>
      </c>
      <c r="C1748" s="27" t="str">
        <f>VLOOKUP(B1748,'大货清单（不定期按GOMS更新）'!A:H,8,0)</f>
        <v>107-24490501</v>
      </c>
      <c r="D1748" s="27" t="str">
        <f>VLOOKUP(B1748,'大货清单（不定期按GOMS更新）'!A:C,3,0)</f>
        <v>ZB2449E-01</v>
      </c>
      <c r="E1748" s="27" t="str">
        <f>VLOOKUP(B1748,'大货清单（不定期按GOMS更新）'!A:H,4,0)</f>
        <v>IT,FR,DE,ES,NL,BE,PL,SE</v>
      </c>
      <c r="F1748" s="27" t="str">
        <f>VLOOKUP(B1748,'大货清单（不定期按GOMS更新）'!A:H,2,0)</f>
        <v>PURE ONE S50</v>
      </c>
      <c r="G1748" s="28">
        <f>VLOOKUP(B1748,'大货清单（不定期按GOMS更新）'!A:I,9,FALSE)</f>
        <v>6932485006779</v>
      </c>
      <c r="H1748" s="27" t="str">
        <f>VLOOKUP(B1748,'大货清单（不定期按GOMS更新）'!A:H,7,0)</f>
        <v>Blue</v>
      </c>
      <c r="I1748" s="27" t="str">
        <f>VLOOKUP(B1748,'大货清单（不定期按GOMS更新）'!A:F,6,FALSE)</f>
        <v>ACTIVE</v>
      </c>
      <c r="J1748" s="27" t="str">
        <f>VLOOKUP(B1748,'大货清单（不定期按GOMS更新）'!A:K,11,FALSE)</f>
        <v>7.26</v>
      </c>
      <c r="K1748" s="27" t="str">
        <f>VLOOKUP(B1748,'大货清单（不定期按GOMS更新）'!A:N,12,FALSE)</f>
        <v>736</v>
      </c>
      <c r="L1748" s="27" t="str">
        <f>VLOOKUP(B1748,'大货清单（不定期按GOMS更新）'!A:M,13,FALSE)</f>
        <v>192</v>
      </c>
      <c r="M1748" s="27" t="str">
        <f>VLOOKUP(B1748,'大货清单（不定期按GOMS更新）'!A:N,14,FALSE)</f>
        <v>357</v>
      </c>
      <c r="N1748" s="59" t="s">
        <v>9934</v>
      </c>
      <c r="O1748" s="27">
        <f>IFERROR(VLOOKUP(N1748,'散件迭代（不定期更新）'!C:J,8,FALSE),0)</f>
        <v>0</v>
      </c>
      <c r="P1748" s="27">
        <f>IFERROR(VLOOKUP(N1748,'散件（更新）'!B:H,3,FALSE),0)</f>
        <v>0</v>
      </c>
      <c r="Q1748" s="27" t="str">
        <f>VLOOKUP(N1748,'散件（更新）'!B:H,2,FALSE)</f>
        <v>114-24490506</v>
      </c>
      <c r="R1748" s="27" t="str">
        <f>VLOOKUP(N1748,'散件（更新）'!B:H,7,FALSE)</f>
        <v>Tube Assembly</v>
      </c>
      <c r="S1748" s="27" t="str">
        <f>VLOOKUP(N1748,'散件（更新）'!B:E,4,FALSE)</f>
        <v>https://tineco-yxzt.oss-accelerate.aliyuncs.com/20250626/tube_1750922908240.png</v>
      </c>
      <c r="T1748" s="27" t="s">
        <v>8759</v>
      </c>
      <c r="U1748" s="28" t="str">
        <f>VLOOKUP(N1748,'散件（更新）'!B:G,6,FALSE)</f>
        <v>SP;ZB2449E-01;金属直管组件</v>
      </c>
      <c r="V1748" s="28">
        <f>VLOOKUP(N1748,'散件（更新）'!B:I,8,FALSE)</f>
        <v>6932485007660</v>
      </c>
    </row>
    <row r="1749" spans="1:22" ht="20.149999999999999" customHeight="1">
      <c r="A1749" s="57">
        <v>46169</v>
      </c>
      <c r="B1749" s="59" t="s">
        <v>7940</v>
      </c>
      <c r="C1749" s="27" t="str">
        <f>VLOOKUP(B1749,'大货清单（不定期按GOMS更新）'!A:H,8,0)</f>
        <v>107-24491101</v>
      </c>
      <c r="D1749" s="27" t="str">
        <f>VLOOKUP(B1749,'大货清单（不定期按GOMS更新）'!A:C,3,0)</f>
        <v>ZB2449K-01</v>
      </c>
      <c r="E1749" s="27" t="str">
        <f>VLOOKUP(B1749,'大货清单（不定期按GOMS更新）'!A:H,4,0)</f>
        <v>GB,CA</v>
      </c>
      <c r="F1749" s="27" t="str">
        <f>VLOOKUP(B1749,'大货清单（不定期按GOMS更新）'!A:H,2,0)</f>
        <v>PURE ONE S50</v>
      </c>
      <c r="G1749" s="28">
        <f>VLOOKUP(B1749,'大货清单（不定期按GOMS更新）'!A:I,9,FALSE)</f>
        <v>6932485006786</v>
      </c>
      <c r="H1749" s="27" t="str">
        <f>VLOOKUP(B1749,'大货清单（不定期按GOMS更新）'!A:H,7,0)</f>
        <v>Blue</v>
      </c>
      <c r="I1749" s="27" t="str">
        <f>VLOOKUP(B1749,'大货清单（不定期按GOMS更新）'!A:F,6,FALSE)</f>
        <v>ACTIVE</v>
      </c>
      <c r="J1749" s="27" t="str">
        <f>VLOOKUP(B1749,'大货清单（不定期按GOMS更新）'!A:K,11,FALSE)</f>
        <v>7.26</v>
      </c>
      <c r="K1749" s="27" t="str">
        <f>VLOOKUP(B1749,'大货清单（不定期按GOMS更新）'!A:N,12,FALSE)</f>
        <v>736</v>
      </c>
      <c r="L1749" s="27" t="str">
        <f>VLOOKUP(B1749,'大货清单（不定期按GOMS更新）'!A:M,13,FALSE)</f>
        <v>192</v>
      </c>
      <c r="M1749" s="27" t="str">
        <f>VLOOKUP(B1749,'大货清单（不定期按GOMS更新）'!A:N,14,FALSE)</f>
        <v>357</v>
      </c>
      <c r="N1749" s="59" t="s">
        <v>10163</v>
      </c>
      <c r="O1749" s="27">
        <f>IFERROR(VLOOKUP(N1749,'散件迭代（不定期更新）'!C:J,8,FALSE),0)</f>
        <v>0</v>
      </c>
      <c r="P1749" s="27">
        <f>IFERROR(VLOOKUP(N1749,'散件（更新）'!B:H,3,FALSE),0)</f>
        <v>0</v>
      </c>
      <c r="Q1749" s="27" t="str">
        <f>VLOOKUP(N1749,'散件（更新）'!B:H,2,FALSE)</f>
        <v>114-24490507</v>
      </c>
      <c r="R1749" s="27" t="str">
        <f>VLOOKUP(N1749,'散件（更新）'!B:H,7,FALSE)</f>
        <v>Carpet Brush</v>
      </c>
      <c r="S1749" s="27" t="str">
        <f>VLOOKUP(N1749,'散件（更新）'!B:E,4,FALSE)</f>
        <v>https://tineco-yxzt.oss-accelerate.aliyuncs.com/20250626/brush_1750923064771.png</v>
      </c>
      <c r="T1749" s="27" t="s">
        <v>8759</v>
      </c>
      <c r="U1749" s="28" t="str">
        <f>VLOOKUP(N1749,'散件（更新）'!B:G,6,FALSE)</f>
        <v>SP;ZB2449E-01;地刷组件</v>
      </c>
      <c r="V1749" s="28">
        <f>VLOOKUP(N1749,'散件（更新）'!B:I,8,FALSE)</f>
        <v>6932485007677</v>
      </c>
    </row>
    <row r="1750" spans="1:22" ht="20.149999999999999" customHeight="1">
      <c r="A1750" s="57">
        <v>46169</v>
      </c>
      <c r="B1750" s="59" t="s">
        <v>7940</v>
      </c>
      <c r="C1750" s="27" t="str">
        <f>VLOOKUP(B1750,'大货清单（不定期按GOMS更新）'!A:H,8,0)</f>
        <v>107-24491101</v>
      </c>
      <c r="D1750" s="27" t="str">
        <f>VLOOKUP(B1750,'大货清单（不定期按GOMS更新）'!A:C,3,0)</f>
        <v>ZB2449K-01</v>
      </c>
      <c r="E1750" s="27" t="str">
        <f>VLOOKUP(B1750,'大货清单（不定期按GOMS更新）'!A:H,4,0)</f>
        <v>GB,CA</v>
      </c>
      <c r="F1750" s="27" t="str">
        <f>VLOOKUP(B1750,'大货清单（不定期按GOMS更新）'!A:H,2,0)</f>
        <v>PURE ONE S50</v>
      </c>
      <c r="G1750" s="28">
        <f>VLOOKUP(B1750,'大货清单（不定期按GOMS更新）'!A:I,9,FALSE)</f>
        <v>6932485006786</v>
      </c>
      <c r="H1750" s="27" t="str">
        <f>VLOOKUP(B1750,'大货清单（不定期按GOMS更新）'!A:H,7,0)</f>
        <v>Blue</v>
      </c>
      <c r="I1750" s="27" t="str">
        <f>VLOOKUP(B1750,'大货清单（不定期按GOMS更新）'!A:F,6,FALSE)</f>
        <v>ACTIVE</v>
      </c>
      <c r="J1750" s="27" t="str">
        <f>VLOOKUP(B1750,'大货清单（不定期按GOMS更新）'!A:K,11,FALSE)</f>
        <v>7.26</v>
      </c>
      <c r="K1750" s="27" t="str">
        <f>VLOOKUP(B1750,'大货清单（不定期按GOMS更新）'!A:N,12,FALSE)</f>
        <v>736</v>
      </c>
      <c r="L1750" s="27" t="str">
        <f>VLOOKUP(B1750,'大货清单（不定期按GOMS更新）'!A:M,13,FALSE)</f>
        <v>192</v>
      </c>
      <c r="M1750" s="27" t="str">
        <f>VLOOKUP(B1750,'大货清单（不定期按GOMS更新）'!A:N,14,FALSE)</f>
        <v>357</v>
      </c>
      <c r="N1750" s="59" t="s">
        <v>9972</v>
      </c>
      <c r="O1750" s="27">
        <f>IFERROR(VLOOKUP(N1750,'散件迭代（不定期更新）'!C:J,8,FALSE),0)</f>
        <v>0</v>
      </c>
      <c r="P1750" s="27">
        <f>IFERROR(VLOOKUP(N1750,'散件（更新）'!B:H,3,FALSE),0)</f>
        <v>0</v>
      </c>
      <c r="Q1750" s="27" t="str">
        <f>VLOOKUP(N1750,'散件（更新）'!B:H,2,FALSE)</f>
        <v>114-24490503</v>
      </c>
      <c r="R1750" s="27" t="str">
        <f>VLOOKUP(N1750,'散件（更新）'!B:H,7,FALSE)</f>
        <v>Dustbin</v>
      </c>
      <c r="S1750" s="27" t="str">
        <f>VLOOKUP(N1750,'散件（更新）'!B:E,4,FALSE)</f>
        <v>https://tineco-yxzt.oss-accelerate.aliyuncs.com/20250626/dustbin_1750922621198.png</v>
      </c>
      <c r="T1750" s="27" t="s">
        <v>8759</v>
      </c>
      <c r="U1750" s="28" t="str">
        <f>VLOOKUP(N1750,'散件（更新）'!B:G,6,FALSE)</f>
        <v>SP;ZB2449E-01;尘桶组件（墨蓝色）</v>
      </c>
      <c r="V1750" s="28">
        <f>VLOOKUP(N1750,'散件（更新）'!B:I,8,FALSE)</f>
        <v>6932485007639</v>
      </c>
    </row>
    <row r="1751" spans="1:22" ht="20.149999999999999" customHeight="1">
      <c r="A1751" s="57">
        <v>46169</v>
      </c>
      <c r="B1751" s="59" t="s">
        <v>7940</v>
      </c>
      <c r="C1751" s="27" t="str">
        <f>VLOOKUP(B1751,'大货清单（不定期按GOMS更新）'!A:H,8,0)</f>
        <v>107-24491101</v>
      </c>
      <c r="D1751" s="27" t="str">
        <f>VLOOKUP(B1751,'大货清单（不定期按GOMS更新）'!A:C,3,0)</f>
        <v>ZB2449K-01</v>
      </c>
      <c r="E1751" s="27" t="str">
        <f>VLOOKUP(B1751,'大货清单（不定期按GOMS更新）'!A:H,4,0)</f>
        <v>GB,CA</v>
      </c>
      <c r="F1751" s="27" t="str">
        <f>VLOOKUP(B1751,'大货清单（不定期按GOMS更新）'!A:H,2,0)</f>
        <v>PURE ONE S50</v>
      </c>
      <c r="G1751" s="28">
        <f>VLOOKUP(B1751,'大货清单（不定期按GOMS更新）'!A:I,9,FALSE)</f>
        <v>6932485006786</v>
      </c>
      <c r="H1751" s="27" t="str">
        <f>VLOOKUP(B1751,'大货清单（不定期按GOMS更新）'!A:H,7,0)</f>
        <v>Blue</v>
      </c>
      <c r="I1751" s="27" t="str">
        <f>VLOOKUP(B1751,'大货清单（不定期按GOMS更新）'!A:F,6,FALSE)</f>
        <v>ACTIVE</v>
      </c>
      <c r="J1751" s="27" t="str">
        <f>VLOOKUP(B1751,'大货清单（不定期按GOMS更新）'!A:K,11,FALSE)</f>
        <v>7.26</v>
      </c>
      <c r="K1751" s="27" t="str">
        <f>VLOOKUP(B1751,'大货清单（不定期按GOMS更新）'!A:N,12,FALSE)</f>
        <v>736</v>
      </c>
      <c r="L1751" s="27" t="str">
        <f>VLOOKUP(B1751,'大货清单（不定期按GOMS更新）'!A:M,13,FALSE)</f>
        <v>192</v>
      </c>
      <c r="M1751" s="27" t="str">
        <f>VLOOKUP(B1751,'大货清单（不定期按GOMS更新）'!A:N,14,FALSE)</f>
        <v>357</v>
      </c>
      <c r="N1751" s="59" t="s">
        <v>10044</v>
      </c>
      <c r="O1751" s="27">
        <f>IFERROR(VLOOKUP(N1751,'散件迭代（不定期更新）'!C:J,8,FALSE),0)</f>
        <v>0</v>
      </c>
      <c r="P1751" s="27">
        <f>IFERROR(VLOOKUP(N1751,'散件（更新）'!B:H,3,FALSE),0)</f>
        <v>0</v>
      </c>
      <c r="Q1751" s="27" t="str">
        <f>VLOOKUP(N1751,'散件（更新）'!B:H,2,FALSE)</f>
        <v>114-24490505</v>
      </c>
      <c r="R1751" s="27" t="str">
        <f>VLOOKUP(N1751,'散件（更新）'!B:H,7,FALSE)</f>
        <v>Filter Holder</v>
      </c>
      <c r="S1751" s="27" t="str">
        <f>VLOOKUP(N1751,'散件（更新）'!B:E,4,FALSE)</f>
        <v>https://tineco-yxzt.oss-accelerate.aliyuncs.com/20250626/filterholder_1750922870129.png</v>
      </c>
      <c r="T1751" s="27" t="s">
        <v>8759</v>
      </c>
      <c r="U1751" s="28" t="str">
        <f>VLOOKUP(N1751,'散件（更新）'!B:G,6,FALSE)</f>
        <v>SP;ZB2449E-01;多锥组件</v>
      </c>
      <c r="V1751" s="28">
        <f>VLOOKUP(N1751,'散件（更新）'!B:I,8,FALSE)</f>
        <v>6932485007653</v>
      </c>
    </row>
    <row r="1752" spans="1:22" ht="20.149999999999999" customHeight="1">
      <c r="A1752" s="57">
        <v>46169</v>
      </c>
      <c r="B1752" s="59" t="s">
        <v>7940</v>
      </c>
      <c r="C1752" s="27" t="str">
        <f>VLOOKUP(B1752,'大货清单（不定期按GOMS更新）'!A:H,8,0)</f>
        <v>107-24491101</v>
      </c>
      <c r="D1752" s="27" t="str">
        <f>VLOOKUP(B1752,'大货清单（不定期按GOMS更新）'!A:C,3,0)</f>
        <v>ZB2449K-01</v>
      </c>
      <c r="E1752" s="27" t="str">
        <f>VLOOKUP(B1752,'大货清单（不定期按GOMS更新）'!A:H,4,0)</f>
        <v>GB,CA</v>
      </c>
      <c r="F1752" s="27" t="str">
        <f>VLOOKUP(B1752,'大货清单（不定期按GOMS更新）'!A:H,2,0)</f>
        <v>PURE ONE S50</v>
      </c>
      <c r="G1752" s="28">
        <f>VLOOKUP(B1752,'大货清单（不定期按GOMS更新）'!A:I,9,FALSE)</f>
        <v>6932485006786</v>
      </c>
      <c r="H1752" s="27" t="str">
        <f>VLOOKUP(B1752,'大货清单（不定期按GOMS更新）'!A:H,7,0)</f>
        <v>Blue</v>
      </c>
      <c r="I1752" s="27" t="str">
        <f>VLOOKUP(B1752,'大货清单（不定期按GOMS更新）'!A:F,6,FALSE)</f>
        <v>ACTIVE</v>
      </c>
      <c r="J1752" s="27" t="str">
        <f>VLOOKUP(B1752,'大货清单（不定期按GOMS更新）'!A:K,11,FALSE)</f>
        <v>7.26</v>
      </c>
      <c r="K1752" s="27" t="str">
        <f>VLOOKUP(B1752,'大货清单（不定期按GOMS更新）'!A:N,12,FALSE)</f>
        <v>736</v>
      </c>
      <c r="L1752" s="27" t="str">
        <f>VLOOKUP(B1752,'大货清单（不定期按GOMS更新）'!A:M,13,FALSE)</f>
        <v>192</v>
      </c>
      <c r="M1752" s="27" t="str">
        <f>VLOOKUP(B1752,'大货清单（不定期按GOMS更新）'!A:N,14,FALSE)</f>
        <v>357</v>
      </c>
      <c r="N1752" s="59" t="s">
        <v>10203</v>
      </c>
      <c r="O1752" s="27">
        <f>IFERROR(VLOOKUP(N1752,'散件迭代（不定期更新）'!C:J,8,FALSE),0)</f>
        <v>0</v>
      </c>
      <c r="P1752" s="27">
        <f>IFERROR(VLOOKUP(N1752,'散件（更新）'!B:H,3,FALSE),0)</f>
        <v>0</v>
      </c>
      <c r="Q1752" s="27" t="str">
        <f>VLOOKUP(N1752,'散件（更新）'!B:H,2,FALSE)</f>
        <v>114-24490504</v>
      </c>
      <c r="R1752" s="27" t="str">
        <f>VLOOKUP(N1752,'散件（更新）'!B:H,7,FALSE)</f>
        <v>Filter</v>
      </c>
      <c r="S1752" s="27" t="str">
        <f>VLOOKUP(N1752,'散件（更新）'!B:E,4,FALSE)</f>
        <v>https://tineco-yxzt.oss-accelerate.aliyuncs.com/20250626/filter_1750922714463.png</v>
      </c>
      <c r="T1752" s="27" t="s">
        <v>8759</v>
      </c>
      <c r="U1752" s="28" t="str">
        <f>VLOOKUP(N1752,'散件（更新）'!B:G,6,FALSE)</f>
        <v>SP;ZB2449E-01;进风过滤棉组件</v>
      </c>
      <c r="V1752" s="28">
        <f>VLOOKUP(N1752,'散件（更新）'!B:I,8,FALSE)</f>
        <v>6932485007646</v>
      </c>
    </row>
    <row r="1753" spans="1:22" ht="20.149999999999999" customHeight="1">
      <c r="A1753" s="57">
        <v>46169</v>
      </c>
      <c r="B1753" s="59" t="s">
        <v>7940</v>
      </c>
      <c r="C1753" s="27" t="str">
        <f>VLOOKUP(B1753,'大货清单（不定期按GOMS更新）'!A:H,8,0)</f>
        <v>107-24491101</v>
      </c>
      <c r="D1753" s="27" t="str">
        <f>VLOOKUP(B1753,'大货清单（不定期按GOMS更新）'!A:C,3,0)</f>
        <v>ZB2449K-01</v>
      </c>
      <c r="E1753" s="27" t="str">
        <f>VLOOKUP(B1753,'大货清单（不定期按GOMS更新）'!A:H,4,0)</f>
        <v>GB,CA</v>
      </c>
      <c r="F1753" s="27" t="str">
        <f>VLOOKUP(B1753,'大货清单（不定期按GOMS更新）'!A:H,2,0)</f>
        <v>PURE ONE S50</v>
      </c>
      <c r="G1753" s="28">
        <f>VLOOKUP(B1753,'大货清单（不定期按GOMS更新）'!A:I,9,FALSE)</f>
        <v>6932485006786</v>
      </c>
      <c r="H1753" s="27" t="str">
        <f>VLOOKUP(B1753,'大货清单（不定期按GOMS更新）'!A:H,7,0)</f>
        <v>Blue</v>
      </c>
      <c r="I1753" s="27" t="str">
        <f>VLOOKUP(B1753,'大货清单（不定期按GOMS更新）'!A:F,6,FALSE)</f>
        <v>ACTIVE</v>
      </c>
      <c r="J1753" s="27" t="str">
        <f>VLOOKUP(B1753,'大货清单（不定期按GOMS更新）'!A:K,11,FALSE)</f>
        <v>7.26</v>
      </c>
      <c r="K1753" s="27" t="str">
        <f>VLOOKUP(B1753,'大货清单（不定期按GOMS更新）'!A:N,12,FALSE)</f>
        <v>736</v>
      </c>
      <c r="L1753" s="27" t="str">
        <f>VLOOKUP(B1753,'大货清单（不定期按GOMS更新）'!A:M,13,FALSE)</f>
        <v>192</v>
      </c>
      <c r="M1753" s="27" t="str">
        <f>VLOOKUP(B1753,'大货清单（不定期按GOMS更新）'!A:N,14,FALSE)</f>
        <v>357</v>
      </c>
      <c r="N1753" s="59" t="s">
        <v>10269</v>
      </c>
      <c r="O1753" s="27">
        <f>IFERROR(VLOOKUP(N1753,'散件迭代（不定期更新）'!C:J,8,FALSE),0)</f>
        <v>0</v>
      </c>
      <c r="P1753" s="27">
        <f>IFERROR(VLOOKUP(N1753,'散件（更新）'!B:H,3,FALSE),0)</f>
        <v>0</v>
      </c>
      <c r="Q1753" s="27" t="str">
        <f>VLOOKUP(N1753,'散件（更新）'!B:H,2,FALSE)</f>
        <v>114-24490502</v>
      </c>
      <c r="R1753" s="27" t="str">
        <f>VLOOKUP(N1753,'散件（更新）'!B:H,7,FALSE)</f>
        <v>HEPA</v>
      </c>
      <c r="S1753" s="27" t="str">
        <f>VLOOKUP(N1753,'散件（更新）'!B:E,4,FALSE)</f>
        <v>https://tineco-yxzt.oss-accelerate.aliyuncs.com/20250626/hepa_1750922454505.png</v>
      </c>
      <c r="T1753" s="27" t="s">
        <v>19301</v>
      </c>
      <c r="U1753" s="28" t="str">
        <f>VLOOKUP(N1753,'散件（更新）'!B:G,6,FALSE)</f>
        <v>SP;ZB2449E-01;HEPA组件</v>
      </c>
      <c r="V1753" s="28">
        <f>VLOOKUP(N1753,'散件（更新）'!B:I,8,FALSE)</f>
        <v>6932485007622</v>
      </c>
    </row>
    <row r="1754" spans="1:22" ht="20.149999999999999" customHeight="1">
      <c r="A1754" s="57">
        <v>46169</v>
      </c>
      <c r="B1754" s="59" t="s">
        <v>7940</v>
      </c>
      <c r="C1754" s="27" t="str">
        <f>VLOOKUP(B1754,'大货清单（不定期按GOMS更新）'!A:H,8,0)</f>
        <v>107-24491101</v>
      </c>
      <c r="D1754" s="27" t="str">
        <f>VLOOKUP(B1754,'大货清单（不定期按GOMS更新）'!A:C,3,0)</f>
        <v>ZB2449K-01</v>
      </c>
      <c r="E1754" s="27" t="str">
        <f>VLOOKUP(B1754,'大货清单（不定期按GOMS更新）'!A:H,4,0)</f>
        <v>GB,CA</v>
      </c>
      <c r="F1754" s="27" t="str">
        <f>VLOOKUP(B1754,'大货清单（不定期按GOMS更新）'!A:H,2,0)</f>
        <v>PURE ONE S50</v>
      </c>
      <c r="G1754" s="28">
        <f>VLOOKUP(B1754,'大货清单（不定期按GOMS更新）'!A:I,9,FALSE)</f>
        <v>6932485006786</v>
      </c>
      <c r="H1754" s="27" t="str">
        <f>VLOOKUP(B1754,'大货清单（不定期按GOMS更新）'!A:H,7,0)</f>
        <v>Blue</v>
      </c>
      <c r="I1754" s="27" t="str">
        <f>VLOOKUP(B1754,'大货清单（不定期按GOMS更新）'!A:F,6,FALSE)</f>
        <v>ACTIVE</v>
      </c>
      <c r="J1754" s="27" t="str">
        <f>VLOOKUP(B1754,'大货清单（不定期按GOMS更新）'!A:K,11,FALSE)</f>
        <v>7.26</v>
      </c>
      <c r="K1754" s="27" t="str">
        <f>VLOOKUP(B1754,'大货清单（不定期按GOMS更新）'!A:N,12,FALSE)</f>
        <v>736</v>
      </c>
      <c r="L1754" s="27" t="str">
        <f>VLOOKUP(B1754,'大货清单（不定期按GOMS更新）'!A:M,13,FALSE)</f>
        <v>192</v>
      </c>
      <c r="M1754" s="27" t="str">
        <f>VLOOKUP(B1754,'大货清单（不定期按GOMS更新）'!A:N,14,FALSE)</f>
        <v>357</v>
      </c>
      <c r="N1754" s="59" t="s">
        <v>10039</v>
      </c>
      <c r="O1754" s="27">
        <f>IFERROR(VLOOKUP(N1754,'散件迭代（不定期更新）'!C:J,8,FALSE),0)</f>
        <v>0</v>
      </c>
      <c r="P1754" s="27">
        <f>IFERROR(VLOOKUP(N1754,'散件（更新）'!B:H,3,FALSE),0)</f>
        <v>0</v>
      </c>
      <c r="Q1754" s="27" t="str">
        <f>VLOOKUP(N1754,'散件（更新）'!B:H,2,FALSE)</f>
        <v>114-24490501</v>
      </c>
      <c r="R1754" s="27" t="str">
        <f>VLOOKUP(N1754,'散件（更新）'!B:H,7,FALSE)</f>
        <v>Main Body</v>
      </c>
      <c r="S1754" s="27" t="str">
        <f>VLOOKUP(N1754,'散件（更新）'!B:E,4,FALSE)</f>
        <v>https://tineco-yxzt.oss-accelerate.aliyuncs.com/20250626/mainbody_1750922359199.png</v>
      </c>
      <c r="T1754" s="27" t="s">
        <v>8759</v>
      </c>
      <c r="U1754" s="28" t="str">
        <f>VLOOKUP(N1754,'散件（更新）'!B:G,6,FALSE)</f>
        <v>SP;ZB2449E-01;手持主体组件（墨蓝色）</v>
      </c>
      <c r="V1754" s="28">
        <f>VLOOKUP(N1754,'散件（更新）'!B:I,8,FALSE)</f>
        <v>6932485007615</v>
      </c>
    </row>
    <row r="1755" spans="1:22" ht="20.149999999999999" customHeight="1">
      <c r="A1755" s="57">
        <v>46169</v>
      </c>
      <c r="B1755" s="59" t="s">
        <v>7940</v>
      </c>
      <c r="C1755" s="27" t="str">
        <f>VLOOKUP(B1755,'大货清单（不定期按GOMS更新）'!A:H,8,0)</f>
        <v>107-24491101</v>
      </c>
      <c r="D1755" s="27" t="str">
        <f>VLOOKUP(B1755,'大货清单（不定期按GOMS更新）'!A:C,3,0)</f>
        <v>ZB2449K-01</v>
      </c>
      <c r="E1755" s="27" t="str">
        <f>VLOOKUP(B1755,'大货清单（不定期按GOMS更新）'!A:H,4,0)</f>
        <v>GB,CA</v>
      </c>
      <c r="F1755" s="27" t="str">
        <f>VLOOKUP(B1755,'大货清单（不定期按GOMS更新）'!A:H,2,0)</f>
        <v>PURE ONE S50</v>
      </c>
      <c r="G1755" s="28">
        <f>VLOOKUP(B1755,'大货清单（不定期按GOMS更新）'!A:I,9,FALSE)</f>
        <v>6932485006786</v>
      </c>
      <c r="H1755" s="27" t="str">
        <f>VLOOKUP(B1755,'大货清单（不定期按GOMS更新）'!A:H,7,0)</f>
        <v>Blue</v>
      </c>
      <c r="I1755" s="27" t="str">
        <f>VLOOKUP(B1755,'大货清单（不定期按GOMS更新）'!A:F,6,FALSE)</f>
        <v>ACTIVE</v>
      </c>
      <c r="J1755" s="27" t="str">
        <f>VLOOKUP(B1755,'大货清单（不定期按GOMS更新）'!A:K,11,FALSE)</f>
        <v>7.26</v>
      </c>
      <c r="K1755" s="27" t="str">
        <f>VLOOKUP(B1755,'大货清单（不定期按GOMS更新）'!A:N,12,FALSE)</f>
        <v>736</v>
      </c>
      <c r="L1755" s="27" t="str">
        <f>VLOOKUP(B1755,'大货清单（不定期按GOMS更新）'!A:M,13,FALSE)</f>
        <v>192</v>
      </c>
      <c r="M1755" s="27" t="str">
        <f>VLOOKUP(B1755,'大货清单（不定期按GOMS更新）'!A:N,14,FALSE)</f>
        <v>357</v>
      </c>
      <c r="N1755" s="59" t="s">
        <v>10129</v>
      </c>
      <c r="O1755" s="27">
        <f>IFERROR(VLOOKUP(N1755,'散件迭代（不定期更新）'!C:J,8,FALSE),0)</f>
        <v>0</v>
      </c>
      <c r="P1755" s="27">
        <f>IFERROR(VLOOKUP(N1755,'散件（更新）'!B:H,3,FALSE),0)</f>
        <v>0</v>
      </c>
      <c r="Q1755" s="27" t="str">
        <f>VLOOKUP(N1755,'散件（更新）'!B:H,2,FALSE)</f>
        <v>114-24510700</v>
      </c>
      <c r="R1755" s="27" t="str">
        <f>VLOOKUP(N1755,'散件（更新）'!B:H,7,FALSE)</f>
        <v>Adapter</v>
      </c>
      <c r="S1755" s="27">
        <f>VLOOKUP(N1755,'散件（更新）'!B:E,4,FALSE)</f>
        <v>0</v>
      </c>
      <c r="T1755" s="27" t="s">
        <v>8759</v>
      </c>
      <c r="U1755" s="28" t="str">
        <f>VLOOKUP(N1755,'散件（更新）'!B:G,6,FALSE)</f>
        <v>SP;ZB2451G-01;适配器（英版）</v>
      </c>
      <c r="V1755" s="28">
        <f>VLOOKUP(N1755,'散件（更新）'!B:I,8,FALSE)</f>
        <v>6932485007844</v>
      </c>
    </row>
    <row r="1756" spans="1:22" ht="20.149999999999999" customHeight="1">
      <c r="A1756" s="57">
        <v>46169</v>
      </c>
      <c r="B1756" s="59" t="s">
        <v>7940</v>
      </c>
      <c r="C1756" s="27" t="str">
        <f>VLOOKUP(B1756,'大货清单（不定期按GOMS更新）'!A:H,8,0)</f>
        <v>107-24491101</v>
      </c>
      <c r="D1756" s="27" t="str">
        <f>VLOOKUP(B1756,'大货清单（不定期按GOMS更新）'!A:C,3,0)</f>
        <v>ZB2449K-01</v>
      </c>
      <c r="E1756" s="27" t="str">
        <f>VLOOKUP(B1756,'大货清单（不定期按GOMS更新）'!A:H,4,0)</f>
        <v>GB,CA</v>
      </c>
      <c r="F1756" s="27" t="str">
        <f>VLOOKUP(B1756,'大货清单（不定期按GOMS更新）'!A:H,2,0)</f>
        <v>PURE ONE S50</v>
      </c>
      <c r="G1756" s="28">
        <f>VLOOKUP(B1756,'大货清单（不定期按GOMS更新）'!A:I,9,FALSE)</f>
        <v>6932485006786</v>
      </c>
      <c r="H1756" s="27" t="str">
        <f>VLOOKUP(B1756,'大货清单（不定期按GOMS更新）'!A:H,7,0)</f>
        <v>Blue</v>
      </c>
      <c r="I1756" s="27" t="str">
        <f>VLOOKUP(B1756,'大货清单（不定期按GOMS更新）'!A:F,6,FALSE)</f>
        <v>ACTIVE</v>
      </c>
      <c r="J1756" s="27" t="str">
        <f>VLOOKUP(B1756,'大货清单（不定期按GOMS更新）'!A:K,11,FALSE)</f>
        <v>7.26</v>
      </c>
      <c r="K1756" s="27" t="str">
        <f>VLOOKUP(B1756,'大货清单（不定期按GOMS更新）'!A:N,12,FALSE)</f>
        <v>736</v>
      </c>
      <c r="L1756" s="27" t="str">
        <f>VLOOKUP(B1756,'大货清单（不定期按GOMS更新）'!A:M,13,FALSE)</f>
        <v>192</v>
      </c>
      <c r="M1756" s="27" t="str">
        <f>VLOOKUP(B1756,'大货清单（不定期按GOMS更新）'!A:N,14,FALSE)</f>
        <v>357</v>
      </c>
      <c r="N1756" s="59" t="s">
        <v>10030</v>
      </c>
      <c r="O1756" s="27">
        <f>IFERROR(VLOOKUP(N1756,'散件迭代（不定期更新）'!C:J,8,FALSE),0)</f>
        <v>0</v>
      </c>
      <c r="P1756" s="27">
        <f>IFERROR(VLOOKUP(N1756,'散件（更新）'!B:H,3,FALSE),0)</f>
        <v>0</v>
      </c>
      <c r="Q1756" s="27" t="str">
        <f>VLOOKUP(N1756,'散件（更新）'!B:H,2,FALSE)</f>
        <v>114-24490508</v>
      </c>
      <c r="R1756" s="27" t="str">
        <f>VLOOKUP(N1756,'散件（更新）'!B:H,7,FALSE)</f>
        <v>Charging Base</v>
      </c>
      <c r="S1756" s="27" t="str">
        <f>VLOOKUP(N1756,'散件（更新）'!B:E,4,FALSE)</f>
        <v>https://tineco-yxzt.oss-accelerate.aliyuncs.com/20250626/chargingbase_1750923194501.png</v>
      </c>
      <c r="T1756" s="27" t="s">
        <v>8759</v>
      </c>
      <c r="U1756" s="28" t="str">
        <f>VLOOKUP(N1756,'散件（更新）'!B:G,6,FALSE)</f>
        <v>SP;ZB2449E-01;收纳充电组件</v>
      </c>
      <c r="V1756" s="28">
        <f>VLOOKUP(N1756,'散件（更新）'!B:I,8,FALSE)</f>
        <v>6932485007684</v>
      </c>
    </row>
    <row r="1757" spans="1:22" ht="20.149999999999999" customHeight="1">
      <c r="A1757" s="57">
        <v>46169</v>
      </c>
      <c r="B1757" s="59" t="s">
        <v>7940</v>
      </c>
      <c r="C1757" s="27" t="str">
        <f>VLOOKUP(B1757,'大货清单（不定期按GOMS更新）'!A:H,8,0)</f>
        <v>107-24491101</v>
      </c>
      <c r="D1757" s="27" t="str">
        <f>VLOOKUP(B1757,'大货清单（不定期按GOMS更新）'!A:C,3,0)</f>
        <v>ZB2449K-01</v>
      </c>
      <c r="E1757" s="27" t="str">
        <f>VLOOKUP(B1757,'大货清单（不定期按GOMS更新）'!A:H,4,0)</f>
        <v>GB,CA</v>
      </c>
      <c r="F1757" s="27" t="str">
        <f>VLOOKUP(B1757,'大货清单（不定期按GOMS更新）'!A:H,2,0)</f>
        <v>PURE ONE S50</v>
      </c>
      <c r="G1757" s="28">
        <f>VLOOKUP(B1757,'大货清单（不定期按GOMS更新）'!A:I,9,FALSE)</f>
        <v>6932485006786</v>
      </c>
      <c r="H1757" s="27" t="str">
        <f>VLOOKUP(B1757,'大货清单（不定期按GOMS更新）'!A:H,7,0)</f>
        <v>Blue</v>
      </c>
      <c r="I1757" s="27" t="str">
        <f>VLOOKUP(B1757,'大货清单（不定期按GOMS更新）'!A:F,6,FALSE)</f>
        <v>ACTIVE</v>
      </c>
      <c r="J1757" s="27" t="str">
        <f>VLOOKUP(B1757,'大货清单（不定期按GOMS更新）'!A:K,11,FALSE)</f>
        <v>7.26</v>
      </c>
      <c r="K1757" s="27" t="str">
        <f>VLOOKUP(B1757,'大货清单（不定期按GOMS更新）'!A:N,12,FALSE)</f>
        <v>736</v>
      </c>
      <c r="L1757" s="27" t="str">
        <f>VLOOKUP(B1757,'大货清单（不定期按GOMS更新）'!A:M,13,FALSE)</f>
        <v>192</v>
      </c>
      <c r="M1757" s="27" t="str">
        <f>VLOOKUP(B1757,'大货清单（不定期按GOMS更新）'!A:N,14,FALSE)</f>
        <v>357</v>
      </c>
      <c r="N1757" s="59" t="s">
        <v>9913</v>
      </c>
      <c r="O1757" s="27">
        <f>IFERROR(VLOOKUP(N1757,'散件迭代（不定期更新）'!C:J,8,FALSE),0)</f>
        <v>0</v>
      </c>
      <c r="P1757" s="27">
        <f>IFERROR(VLOOKUP(N1757,'散件（更新）'!B:H,3,FALSE),0)</f>
        <v>0</v>
      </c>
      <c r="Q1757" s="27" t="str">
        <f>VLOOKUP(N1757,'散件（更新）'!B:H,2,FALSE)</f>
        <v>114-24490500</v>
      </c>
      <c r="R1757" s="27" t="str">
        <f>VLOOKUP(N1757,'散件（更新）'!B:H,7,FALSE)</f>
        <v>Battery</v>
      </c>
      <c r="S1757" s="27" t="str">
        <f>VLOOKUP(N1757,'散件（更新）'!B:E,4,FALSE)</f>
        <v>https://tineco-yxzt.oss-accelerate.aliyuncs.com/20250626/battery_1750922210830.png</v>
      </c>
      <c r="T1757" s="27" t="s">
        <v>8759</v>
      </c>
      <c r="U1757" s="28" t="str">
        <f>VLOOKUP(N1757,'散件（更新）'!B:G,6,FALSE)</f>
        <v>SP;ZB2449E-01;电池（墨蓝色）</v>
      </c>
      <c r="V1757" s="28">
        <f>VLOOKUP(N1757,'散件（更新）'!B:I,8,FALSE)</f>
        <v>6932485007608</v>
      </c>
    </row>
    <row r="1758" spans="1:22" ht="20.149999999999999" customHeight="1">
      <c r="A1758" s="57">
        <v>46169</v>
      </c>
      <c r="B1758" s="59" t="s">
        <v>7940</v>
      </c>
      <c r="C1758" s="27" t="str">
        <f>VLOOKUP(B1758,'大货清单（不定期按GOMS更新）'!A:H,8,0)</f>
        <v>107-24491101</v>
      </c>
      <c r="D1758" s="27" t="str">
        <f>VLOOKUP(B1758,'大货清单（不定期按GOMS更新）'!A:C,3,0)</f>
        <v>ZB2449K-01</v>
      </c>
      <c r="E1758" s="27" t="str">
        <f>VLOOKUP(B1758,'大货清单（不定期按GOMS更新）'!A:H,4,0)</f>
        <v>GB,CA</v>
      </c>
      <c r="F1758" s="27" t="str">
        <f>VLOOKUP(B1758,'大货清单（不定期按GOMS更新）'!A:H,2,0)</f>
        <v>PURE ONE S50</v>
      </c>
      <c r="G1758" s="28">
        <f>VLOOKUP(B1758,'大货清单（不定期按GOMS更新）'!A:I,9,FALSE)</f>
        <v>6932485006786</v>
      </c>
      <c r="H1758" s="27" t="str">
        <f>VLOOKUP(B1758,'大货清单（不定期按GOMS更新）'!A:H,7,0)</f>
        <v>Blue</v>
      </c>
      <c r="I1758" s="27" t="str">
        <f>VLOOKUP(B1758,'大货清单（不定期按GOMS更新）'!A:F,6,FALSE)</f>
        <v>ACTIVE</v>
      </c>
      <c r="J1758" s="27" t="str">
        <f>VLOOKUP(B1758,'大货清单（不定期按GOMS更新）'!A:K,11,FALSE)</f>
        <v>7.26</v>
      </c>
      <c r="K1758" s="27" t="str">
        <f>VLOOKUP(B1758,'大货清单（不定期按GOMS更新）'!A:N,12,FALSE)</f>
        <v>736</v>
      </c>
      <c r="L1758" s="27" t="str">
        <f>VLOOKUP(B1758,'大货清单（不定期按GOMS更新）'!A:M,13,FALSE)</f>
        <v>192</v>
      </c>
      <c r="M1758" s="27" t="str">
        <f>VLOOKUP(B1758,'大货清单（不定期按GOMS更新）'!A:N,14,FALSE)</f>
        <v>357</v>
      </c>
      <c r="N1758" s="59" t="s">
        <v>9934</v>
      </c>
      <c r="O1758" s="27">
        <f>IFERROR(VLOOKUP(N1758,'散件迭代（不定期更新）'!C:J,8,FALSE),0)</f>
        <v>0</v>
      </c>
      <c r="P1758" s="27">
        <f>IFERROR(VLOOKUP(N1758,'散件（更新）'!B:H,3,FALSE),0)</f>
        <v>0</v>
      </c>
      <c r="Q1758" s="27" t="str">
        <f>VLOOKUP(N1758,'散件（更新）'!B:H,2,FALSE)</f>
        <v>114-24490506</v>
      </c>
      <c r="R1758" s="27" t="str">
        <f>VLOOKUP(N1758,'散件（更新）'!B:H,7,FALSE)</f>
        <v>Tube Assembly</v>
      </c>
      <c r="S1758" s="27" t="str">
        <f>VLOOKUP(N1758,'散件（更新）'!B:E,4,FALSE)</f>
        <v>https://tineco-yxzt.oss-accelerate.aliyuncs.com/20250626/tube_1750922908240.png</v>
      </c>
      <c r="T1758" s="27" t="s">
        <v>8759</v>
      </c>
      <c r="U1758" s="28" t="str">
        <f>VLOOKUP(N1758,'散件（更新）'!B:G,6,FALSE)</f>
        <v>SP;ZB2449E-01;金属直管组件</v>
      </c>
      <c r="V1758" s="28">
        <f>VLOOKUP(N1758,'散件（更新）'!B:I,8,FALSE)</f>
        <v>6932485007660</v>
      </c>
    </row>
    <row r="1759" spans="1:22" ht="20.149999999999999" customHeight="1">
      <c r="A1759" s="57">
        <v>46169</v>
      </c>
      <c r="B1759" s="59" t="s">
        <v>11067</v>
      </c>
      <c r="C1759" s="27" t="str">
        <f>VLOOKUP(B1759,'大货清单（不定期按GOMS更新）'!A:H,8,0)</f>
        <v>109-23761604</v>
      </c>
      <c r="D1759" s="27" t="str">
        <f>VLOOKUP(B1759,'大货清单（不定期按GOMS更新）'!A:C,3,0)</f>
        <v>CL2376P-04</v>
      </c>
      <c r="E1759" s="27" t="str">
        <f>VLOOKUP(B1759,'大货清单（不定期按GOMS更新）'!A:H,4,0)</f>
        <v>FR</v>
      </c>
      <c r="F1759" s="27" t="str">
        <f>VLOOKUP(B1759,'大货清单（不定期按GOMS更新）'!A:H,2,0)</f>
        <v>Floor one S7 stretch complete</v>
      </c>
      <c r="G1759" s="28">
        <f>VLOOKUP(B1759,'大货清单（不定期按GOMS更新）'!A:I,9,FALSE)</f>
        <v>6932485008469</v>
      </c>
      <c r="H1759" s="27" t="str">
        <f>VLOOKUP(B1759,'大货清单（不定期按GOMS更新）'!A:H,7,0)</f>
        <v>BLACK</v>
      </c>
      <c r="I1759" s="27" t="str">
        <f>VLOOKUP(B1759,'大货清单（不定期按GOMS更新）'!A:F,6,FALSE)</f>
        <v>ACTIVE</v>
      </c>
      <c r="J1759" s="27" t="str">
        <f>VLOOKUP(B1759,'大货清单（不定期按GOMS更新）'!A:K,11,FALSE)</f>
        <v>9.3</v>
      </c>
      <c r="K1759" s="27" t="str">
        <f>VLOOKUP(B1759,'大货清单（不定期按GOMS更新）'!A:N,12,FALSE)</f>
        <v>712</v>
      </c>
      <c r="L1759" s="27" t="str">
        <f>VLOOKUP(B1759,'大货清单（不定期按GOMS更新）'!A:M,13,FALSE)</f>
        <v>270</v>
      </c>
      <c r="M1759" s="27" t="str">
        <f>VLOOKUP(B1759,'大货清单（不定期按GOMS更新）'!A:N,14,FALSE)</f>
        <v>326</v>
      </c>
      <c r="N1759" s="59" t="s">
        <v>8082</v>
      </c>
      <c r="O1759" s="27">
        <f>IFERROR(VLOOKUP(N1759,'散件迭代（不定期更新）'!C:J,8,FALSE),0)</f>
        <v>0</v>
      </c>
      <c r="P1759" s="27" t="str">
        <f>IFERROR(VLOOKUP(N1759,'散件（更新）'!B:H,3,FALSE),0)</f>
        <v/>
      </c>
      <c r="Q1759" s="27" t="str">
        <f>VLOOKUP(N1759,'散件（更新）'!B:H,2,FALSE)</f>
        <v>114-23761801</v>
      </c>
      <c r="R1759" s="27" t="str">
        <f>VLOOKUP(N1759,'散件（更新）'!B:H,7,FALSE)</f>
        <v>Brush Roller</v>
      </c>
      <c r="S1759" s="27" t="str">
        <f>VLOOKUP(N1759,'散件（更新）'!B:E,4,FALSE)</f>
        <v>https://tineco-yxzt.oss-accelerate.aliyuncs.com/20241219/weixintupian_20241114110949_1734578233397.jpg</v>
      </c>
      <c r="T1759" s="27" t="s">
        <v>8759</v>
      </c>
      <c r="U1759" s="28" t="str">
        <f>VLOOKUP(N1759,'散件（更新）'!B:G,6,FALSE)</f>
        <v>耐热滚刷组件</v>
      </c>
      <c r="V1759" s="28">
        <f>VLOOKUP(N1759,'散件（更新）'!B:I,8,FALSE)</f>
        <v>6932485002405</v>
      </c>
    </row>
    <row r="1760" spans="1:22" ht="20.149999999999999" customHeight="1">
      <c r="A1760" s="57">
        <v>46169</v>
      </c>
      <c r="B1760" s="59" t="s">
        <v>11067</v>
      </c>
      <c r="C1760" s="27" t="str">
        <f>VLOOKUP(B1760,'大货清单（不定期按GOMS更新）'!A:H,8,0)</f>
        <v>109-23761604</v>
      </c>
      <c r="D1760" s="27" t="str">
        <f>VLOOKUP(B1760,'大货清单（不定期按GOMS更新）'!A:C,3,0)</f>
        <v>CL2376P-04</v>
      </c>
      <c r="E1760" s="27" t="str">
        <f>VLOOKUP(B1760,'大货清单（不定期按GOMS更新）'!A:H,4,0)</f>
        <v>FR</v>
      </c>
      <c r="F1760" s="27" t="str">
        <f>VLOOKUP(B1760,'大货清单（不定期按GOMS更新）'!A:H,2,0)</f>
        <v>Floor one S7 stretch complete</v>
      </c>
      <c r="G1760" s="28">
        <f>VLOOKUP(B1760,'大货清单（不定期按GOMS更新）'!A:I,9,FALSE)</f>
        <v>6932485008469</v>
      </c>
      <c r="H1760" s="27" t="str">
        <f>VLOOKUP(B1760,'大货清单（不定期按GOMS更新）'!A:H,7,0)</f>
        <v>BLACK</v>
      </c>
      <c r="I1760" s="27" t="str">
        <f>VLOOKUP(B1760,'大货清单（不定期按GOMS更新）'!A:F,6,FALSE)</f>
        <v>ACTIVE</v>
      </c>
      <c r="J1760" s="27" t="str">
        <f>VLOOKUP(B1760,'大货清单（不定期按GOMS更新）'!A:K,11,FALSE)</f>
        <v>9.3</v>
      </c>
      <c r="K1760" s="27" t="str">
        <f>VLOOKUP(B1760,'大货清单（不定期按GOMS更新）'!A:N,12,FALSE)</f>
        <v>712</v>
      </c>
      <c r="L1760" s="27" t="str">
        <f>VLOOKUP(B1760,'大货清单（不定期按GOMS更新）'!A:M,13,FALSE)</f>
        <v>270</v>
      </c>
      <c r="M1760" s="27" t="str">
        <f>VLOOKUP(B1760,'大货清单（不定期按GOMS更新）'!A:N,14,FALSE)</f>
        <v>326</v>
      </c>
      <c r="N1760" s="59" t="s">
        <v>7530</v>
      </c>
      <c r="O1760" s="27" t="str">
        <f>IFERROR(VLOOKUP(N1760,'散件迭代（不定期更新）'!C:J,8,FALSE),0)</f>
        <v>A64</v>
      </c>
      <c r="P1760" s="27">
        <f>IFERROR(VLOOKUP(N1760,'散件（更新）'!B:H,3,FALSE),0)</f>
        <v>0</v>
      </c>
      <c r="Q1760" s="27" t="str">
        <f>VLOOKUP(N1760,'散件（更新）'!B:H,2,FALSE)</f>
        <v>114-23280222</v>
      </c>
      <c r="R1760" s="27" t="str">
        <f>VLOOKUP(N1760,'散件（更新）'!B:H,7,FALSE)</f>
        <v>HEPA Assy</v>
      </c>
      <c r="S1760" s="27" t="str">
        <f>VLOOKUP(N1760,'散件（更新）'!B:E,4,FALSE)</f>
        <v>https://tineco-yxzt.oss-accelerate.aliyuncs.com/20240822/HEPA_1724286749680.jpg</v>
      </c>
      <c r="T1760" s="27" t="s">
        <v>8759</v>
      </c>
      <c r="U1760" s="28" t="str">
        <f>VLOOKUP(N1760,'散件（更新）'!B:G,6,FALSE)</f>
        <v>回收桶过滤器组件</v>
      </c>
      <c r="V1760" s="28">
        <f>VLOOKUP(N1760,'散件（更新）'!B:I,8,FALSE)</f>
        <v>6932485000470</v>
      </c>
    </row>
    <row r="1761" spans="1:22" ht="20.149999999999999" customHeight="1">
      <c r="A1761" s="57">
        <v>46169</v>
      </c>
      <c r="B1761" s="59" t="s">
        <v>11067</v>
      </c>
      <c r="C1761" s="27" t="str">
        <f>VLOOKUP(B1761,'大货清单（不定期按GOMS更新）'!A:H,8,0)</f>
        <v>109-23761604</v>
      </c>
      <c r="D1761" s="27" t="str">
        <f>VLOOKUP(B1761,'大货清单（不定期按GOMS更新）'!A:C,3,0)</f>
        <v>CL2376P-04</v>
      </c>
      <c r="E1761" s="27" t="str">
        <f>VLOOKUP(B1761,'大货清单（不定期按GOMS更新）'!A:H,4,0)</f>
        <v>FR</v>
      </c>
      <c r="F1761" s="27" t="str">
        <f>VLOOKUP(B1761,'大货清单（不定期按GOMS更新）'!A:H,2,0)</f>
        <v>Floor one S7 stretch complete</v>
      </c>
      <c r="G1761" s="28">
        <f>VLOOKUP(B1761,'大货清单（不定期按GOMS更新）'!A:I,9,FALSE)</f>
        <v>6932485008469</v>
      </c>
      <c r="H1761" s="27" t="str">
        <f>VLOOKUP(B1761,'大货清单（不定期按GOMS更新）'!A:H,7,0)</f>
        <v>BLACK</v>
      </c>
      <c r="I1761" s="27" t="str">
        <f>VLOOKUP(B1761,'大货清单（不定期按GOMS更新）'!A:F,6,FALSE)</f>
        <v>ACTIVE</v>
      </c>
      <c r="J1761" s="27" t="str">
        <f>VLOOKUP(B1761,'大货清单（不定期按GOMS更新）'!A:K,11,FALSE)</f>
        <v>9.3</v>
      </c>
      <c r="K1761" s="27" t="str">
        <f>VLOOKUP(B1761,'大货清单（不定期按GOMS更新）'!A:N,12,FALSE)</f>
        <v>712</v>
      </c>
      <c r="L1761" s="27" t="str">
        <f>VLOOKUP(B1761,'大货清单（不定期按GOMS更新）'!A:M,13,FALSE)</f>
        <v>270</v>
      </c>
      <c r="M1761" s="27" t="str">
        <f>VLOOKUP(B1761,'大货清单（不定期按GOMS更新）'!A:N,14,FALSE)</f>
        <v>326</v>
      </c>
      <c r="N1761" s="59" t="s">
        <v>7826</v>
      </c>
      <c r="O1761" s="27">
        <f>IFERROR(VLOOKUP(N1761,'散件迭代（不定期更新）'!C:J,8,FALSE),0)</f>
        <v>0</v>
      </c>
      <c r="P1761" s="27" t="str">
        <f>IFERROR(VLOOKUP(N1761,'散件（更新）'!B:H,3,FALSE),0)</f>
        <v/>
      </c>
      <c r="Q1761" s="27" t="str">
        <f>VLOOKUP(N1761,'散件（更新）'!B:H,2,FALSE)</f>
        <v>114-23761600</v>
      </c>
      <c r="R1761" s="27" t="str">
        <f>VLOOKUP(N1761,'散件（更新）'!B:H,7,FALSE)</f>
        <v>Charging Dock</v>
      </c>
      <c r="S1761" s="27" t="str">
        <f>VLOOKUP(N1761,'散件（更新）'!B:E,4,FALSE)</f>
        <v>https://tineco-yxzt.oss-accelerate.aliyuncs.com/20241219/2_1734589861501.jpg</v>
      </c>
      <c r="T1761" s="27" t="s">
        <v>8759</v>
      </c>
      <c r="U1761" s="28" t="str">
        <f>VLOOKUP(N1761,'散件（更新）'!B:G,6,FALSE)</f>
        <v>烘干托盘组件（欧版）</v>
      </c>
      <c r="V1761" s="28">
        <f>VLOOKUP(N1761,'散件（更新）'!B:I,8,FALSE)</f>
        <v>6932485002603</v>
      </c>
    </row>
    <row r="1762" spans="1:22" ht="20.149999999999999" customHeight="1">
      <c r="A1762" s="57">
        <v>46169</v>
      </c>
      <c r="B1762" s="59" t="s">
        <v>11067</v>
      </c>
      <c r="C1762" s="27" t="str">
        <f>VLOOKUP(B1762,'大货清单（不定期按GOMS更新）'!A:H,8,0)</f>
        <v>109-23761604</v>
      </c>
      <c r="D1762" s="27" t="str">
        <f>VLOOKUP(B1762,'大货清单（不定期按GOMS更新）'!A:C,3,0)</f>
        <v>CL2376P-04</v>
      </c>
      <c r="E1762" s="27" t="str">
        <f>VLOOKUP(B1762,'大货清单（不定期按GOMS更新）'!A:H,4,0)</f>
        <v>FR</v>
      </c>
      <c r="F1762" s="27" t="str">
        <f>VLOOKUP(B1762,'大货清单（不定期按GOMS更新）'!A:H,2,0)</f>
        <v>Floor one S7 stretch complete</v>
      </c>
      <c r="G1762" s="28">
        <f>VLOOKUP(B1762,'大货清单（不定期按GOMS更新）'!A:I,9,FALSE)</f>
        <v>6932485008469</v>
      </c>
      <c r="H1762" s="27" t="str">
        <f>VLOOKUP(B1762,'大货清单（不定期按GOMS更新）'!A:H,7,0)</f>
        <v>BLACK</v>
      </c>
      <c r="I1762" s="27" t="str">
        <f>VLOOKUP(B1762,'大货清单（不定期按GOMS更新）'!A:F,6,FALSE)</f>
        <v>ACTIVE</v>
      </c>
      <c r="J1762" s="27" t="str">
        <f>VLOOKUP(B1762,'大货清单（不定期按GOMS更新）'!A:K,11,FALSE)</f>
        <v>9.3</v>
      </c>
      <c r="K1762" s="27" t="str">
        <f>VLOOKUP(B1762,'大货清单（不定期按GOMS更新）'!A:N,12,FALSE)</f>
        <v>712</v>
      </c>
      <c r="L1762" s="27" t="str">
        <f>VLOOKUP(B1762,'大货清单（不定期按GOMS更新）'!A:M,13,FALSE)</f>
        <v>270</v>
      </c>
      <c r="M1762" s="27" t="str">
        <f>VLOOKUP(B1762,'大货清单（不定期按GOMS更新）'!A:N,14,FALSE)</f>
        <v>326</v>
      </c>
      <c r="N1762" s="59" t="s">
        <v>7874</v>
      </c>
      <c r="O1762" s="27">
        <f>IFERROR(VLOOKUP(N1762,'散件迭代（不定期更新）'!C:J,8,FALSE),0)</f>
        <v>0</v>
      </c>
      <c r="P1762" s="27" t="str">
        <f>IFERROR(VLOOKUP(N1762,'散件（更新）'!B:H,3,FALSE),0)</f>
        <v/>
      </c>
      <c r="Q1762" s="27" t="str">
        <f>VLOOKUP(N1762,'散件（更新）'!B:H,2,FALSE)</f>
        <v>114-23761802</v>
      </c>
      <c r="R1762" s="27" t="str">
        <f>VLOOKUP(N1762,'散件（更新）'!B:H,7,FALSE)</f>
        <v>Battery</v>
      </c>
      <c r="S1762" s="27" t="str">
        <f>VLOOKUP(N1762,'散件（更新）'!B:E,4,FALSE)</f>
        <v>https://tineco-yxzt.oss-accelerate.aliyuncs.com/20241219/weixintupian_202411141109482_1734578445685.jpg</v>
      </c>
      <c r="T1762" s="27" t="s">
        <v>8759</v>
      </c>
      <c r="U1762" s="28" t="str">
        <f>VLOOKUP(N1762,'散件（更新）'!B:G,6,FALSE)</f>
        <v>电池包组件</v>
      </c>
      <c r="V1762" s="28">
        <f>VLOOKUP(N1762,'散件（更新）'!B:I,8,FALSE)</f>
        <v>6932485002412</v>
      </c>
    </row>
    <row r="1763" spans="1:22" ht="20.149999999999999" customHeight="1">
      <c r="A1763" s="57">
        <v>46169</v>
      </c>
      <c r="B1763" s="59" t="s">
        <v>11067</v>
      </c>
      <c r="C1763" s="27" t="str">
        <f>VLOOKUP(B1763,'大货清单（不定期按GOMS更新）'!A:H,8,0)</f>
        <v>109-23761604</v>
      </c>
      <c r="D1763" s="27" t="str">
        <f>VLOOKUP(B1763,'大货清单（不定期按GOMS更新）'!A:C,3,0)</f>
        <v>CL2376P-04</v>
      </c>
      <c r="E1763" s="27" t="str">
        <f>VLOOKUP(B1763,'大货清单（不定期按GOMS更新）'!A:H,4,0)</f>
        <v>FR</v>
      </c>
      <c r="F1763" s="27" t="str">
        <f>VLOOKUP(B1763,'大货清单（不定期按GOMS更新）'!A:H,2,0)</f>
        <v>Floor one S7 stretch complete</v>
      </c>
      <c r="G1763" s="28">
        <f>VLOOKUP(B1763,'大货清单（不定期按GOMS更新）'!A:I,9,FALSE)</f>
        <v>6932485008469</v>
      </c>
      <c r="H1763" s="27" t="str">
        <f>VLOOKUP(B1763,'大货清单（不定期按GOMS更新）'!A:H,7,0)</f>
        <v>BLACK</v>
      </c>
      <c r="I1763" s="27" t="str">
        <f>VLOOKUP(B1763,'大货清单（不定期按GOMS更新）'!A:F,6,FALSE)</f>
        <v>ACTIVE</v>
      </c>
      <c r="J1763" s="27" t="str">
        <f>VLOOKUP(B1763,'大货清单（不定期按GOMS更新）'!A:K,11,FALSE)</f>
        <v>9.3</v>
      </c>
      <c r="K1763" s="27" t="str">
        <f>VLOOKUP(B1763,'大货清单（不定期按GOMS更新）'!A:N,12,FALSE)</f>
        <v>712</v>
      </c>
      <c r="L1763" s="27" t="str">
        <f>VLOOKUP(B1763,'大货清单（不定期按GOMS更新）'!A:M,13,FALSE)</f>
        <v>270</v>
      </c>
      <c r="M1763" s="27" t="str">
        <f>VLOOKUP(B1763,'大货清单（不定期按GOMS更新）'!A:N,14,FALSE)</f>
        <v>326</v>
      </c>
      <c r="N1763" s="59" t="s">
        <v>7953</v>
      </c>
      <c r="O1763" s="27">
        <f>IFERROR(VLOOKUP(N1763,'散件迭代（不定期更新）'!C:J,8,FALSE),0)</f>
        <v>0</v>
      </c>
      <c r="P1763" s="27" t="str">
        <f>IFERROR(VLOOKUP(N1763,'散件（更新）'!B:H,3,FALSE),0)</f>
        <v/>
      </c>
      <c r="Q1763" s="27" t="str">
        <f>VLOOKUP(N1763,'散件（更新）'!B:H,2,FALSE)</f>
        <v>114-23761803</v>
      </c>
      <c r="R1763" s="27" t="str">
        <f>VLOOKUP(N1763,'散件（更新）'!B:H,7,FALSE)</f>
        <v>Display Screen</v>
      </c>
      <c r="S1763" s="27" t="str">
        <f>VLOOKUP(N1763,'散件（更新）'!B:E,4,FALSE)</f>
        <v>https://tineco-yxzt.oss-accelerate.aliyuncs.com/20241219/weixintupian_202411141109492_1734586130159.jpg</v>
      </c>
      <c r="T1763" s="27" t="s">
        <v>8759</v>
      </c>
      <c r="U1763" s="28" t="str">
        <f>VLOOKUP(N1763,'散件（更新）'!B:G,6,FALSE)</f>
        <v>LED显示屏组件</v>
      </c>
      <c r="V1763" s="28">
        <f>VLOOKUP(N1763,'散件（更新）'!B:I,8,FALSE)</f>
        <v>6932485002429</v>
      </c>
    </row>
    <row r="1764" spans="1:22" ht="20.149999999999999" customHeight="1">
      <c r="A1764" s="57">
        <v>46169</v>
      </c>
      <c r="B1764" s="59" t="s">
        <v>11067</v>
      </c>
      <c r="C1764" s="27" t="str">
        <f>VLOOKUP(B1764,'大货清单（不定期按GOMS更新）'!A:H,8,0)</f>
        <v>109-23761604</v>
      </c>
      <c r="D1764" s="27" t="str">
        <f>VLOOKUP(B1764,'大货清单（不定期按GOMS更新）'!A:C,3,0)</f>
        <v>CL2376P-04</v>
      </c>
      <c r="E1764" s="27" t="str">
        <f>VLOOKUP(B1764,'大货清单（不定期按GOMS更新）'!A:H,4,0)</f>
        <v>FR</v>
      </c>
      <c r="F1764" s="27" t="str">
        <f>VLOOKUP(B1764,'大货清单（不定期按GOMS更新）'!A:H,2,0)</f>
        <v>Floor one S7 stretch complete</v>
      </c>
      <c r="G1764" s="28">
        <f>VLOOKUP(B1764,'大货清单（不定期按GOMS更新）'!A:I,9,FALSE)</f>
        <v>6932485008469</v>
      </c>
      <c r="H1764" s="27" t="str">
        <f>VLOOKUP(B1764,'大货清单（不定期按GOMS更新）'!A:H,7,0)</f>
        <v>BLACK</v>
      </c>
      <c r="I1764" s="27" t="str">
        <f>VLOOKUP(B1764,'大货清单（不定期按GOMS更新）'!A:F,6,FALSE)</f>
        <v>ACTIVE</v>
      </c>
      <c r="J1764" s="27" t="str">
        <f>VLOOKUP(B1764,'大货清单（不定期按GOMS更新）'!A:K,11,FALSE)</f>
        <v>9.3</v>
      </c>
      <c r="K1764" s="27" t="str">
        <f>VLOOKUP(B1764,'大货清单（不定期按GOMS更新）'!A:N,12,FALSE)</f>
        <v>712</v>
      </c>
      <c r="L1764" s="27" t="str">
        <f>VLOOKUP(B1764,'大货清单（不定期按GOMS更新）'!A:M,13,FALSE)</f>
        <v>270</v>
      </c>
      <c r="M1764" s="27" t="str">
        <f>VLOOKUP(B1764,'大货清单（不定期按GOMS更新）'!A:N,14,FALSE)</f>
        <v>326</v>
      </c>
      <c r="N1764" s="59" t="s">
        <v>8190</v>
      </c>
      <c r="O1764" s="27">
        <f>IFERROR(VLOOKUP(N1764,'散件迭代（不定期更新）'!C:J,8,FALSE),0)</f>
        <v>0</v>
      </c>
      <c r="P1764" s="27" t="str">
        <f>IFERROR(VLOOKUP(N1764,'散件（更新）'!B:H,3,FALSE),0)</f>
        <v/>
      </c>
      <c r="Q1764" s="27" t="str">
        <f>VLOOKUP(N1764,'散件（更新）'!B:H,2,FALSE)</f>
        <v>114-23761806</v>
      </c>
      <c r="R1764" s="27" t="str">
        <f>VLOOKUP(N1764,'散件（更新）'!B:H,7,FALSE)</f>
        <v>plastic part</v>
      </c>
      <c r="S1764" s="27" t="str">
        <f>VLOOKUP(N1764,'散件（更新）'!B:E,4,FALSE)</f>
        <v>https://tineco-yxzt.oss-accelerate.aliyuncs.com/20241219/42_1734588887052.jpg</v>
      </c>
      <c r="T1764" s="27" t="s">
        <v>19304</v>
      </c>
      <c r="U1764" s="28" t="str">
        <f>VLOOKUP(N1764,'散件（更新）'!B:G,6,FALSE)</f>
        <v>前后盖软胶塞（黑色）</v>
      </c>
      <c r="V1764" s="28">
        <f>VLOOKUP(N1764,'散件（更新）'!B:I,8,FALSE)</f>
        <v>6932485002450</v>
      </c>
    </row>
    <row r="1765" spans="1:22" ht="20.149999999999999" customHeight="1">
      <c r="A1765" s="57">
        <v>46169</v>
      </c>
      <c r="B1765" s="59" t="s">
        <v>11067</v>
      </c>
      <c r="C1765" s="27" t="str">
        <f>VLOOKUP(B1765,'大货清单（不定期按GOMS更新）'!A:H,8,0)</f>
        <v>109-23761604</v>
      </c>
      <c r="D1765" s="27" t="str">
        <f>VLOOKUP(B1765,'大货清单（不定期按GOMS更新）'!A:C,3,0)</f>
        <v>CL2376P-04</v>
      </c>
      <c r="E1765" s="27" t="str">
        <f>VLOOKUP(B1765,'大货清单（不定期按GOMS更新）'!A:H,4,0)</f>
        <v>FR</v>
      </c>
      <c r="F1765" s="27" t="str">
        <f>VLOOKUP(B1765,'大货清单（不定期按GOMS更新）'!A:H,2,0)</f>
        <v>Floor one S7 stretch complete</v>
      </c>
      <c r="G1765" s="28">
        <f>VLOOKUP(B1765,'大货清单（不定期按GOMS更新）'!A:I,9,FALSE)</f>
        <v>6932485008469</v>
      </c>
      <c r="H1765" s="27" t="str">
        <f>VLOOKUP(B1765,'大货清单（不定期按GOMS更新）'!A:H,7,0)</f>
        <v>BLACK</v>
      </c>
      <c r="I1765" s="27" t="str">
        <f>VLOOKUP(B1765,'大货清单（不定期按GOMS更新）'!A:F,6,FALSE)</f>
        <v>ACTIVE</v>
      </c>
      <c r="J1765" s="27" t="str">
        <f>VLOOKUP(B1765,'大货清单（不定期按GOMS更新）'!A:K,11,FALSE)</f>
        <v>9.3</v>
      </c>
      <c r="K1765" s="27" t="str">
        <f>VLOOKUP(B1765,'大货清单（不定期按GOMS更新）'!A:N,12,FALSE)</f>
        <v>712</v>
      </c>
      <c r="L1765" s="27" t="str">
        <f>VLOOKUP(B1765,'大货清单（不定期按GOMS更新）'!A:M,13,FALSE)</f>
        <v>270</v>
      </c>
      <c r="M1765" s="27" t="str">
        <f>VLOOKUP(B1765,'大货清单（不定期按GOMS更新）'!A:N,14,FALSE)</f>
        <v>326</v>
      </c>
      <c r="N1765" s="59" t="s">
        <v>7999</v>
      </c>
      <c r="O1765" s="27">
        <f>IFERROR(VLOOKUP(N1765,'散件迭代（不定期更新）'!C:J,8,FALSE),0)</f>
        <v>0</v>
      </c>
      <c r="P1765" s="27" t="str">
        <f>IFERROR(VLOOKUP(N1765,'散件（更新）'!B:H,3,FALSE),0)</f>
        <v/>
      </c>
      <c r="Q1765" s="27" t="str">
        <f>VLOOKUP(N1765,'散件（更新）'!B:H,2,FALSE)</f>
        <v>114-23761810</v>
      </c>
      <c r="R1765" s="27" t="str">
        <f>VLOOKUP(N1765,'散件（更新）'!B:H,7,FALSE)</f>
        <v>plastic part</v>
      </c>
      <c r="S1765" s="27" t="str">
        <f>VLOOKUP(N1765,'散件（更新）'!B:E,4,FALSE)</f>
        <v>https://tineco-yxzt.oss-accelerate.aliyuncs.com/20241219/weixintupian_202411141109497_1734589279566.jpg</v>
      </c>
      <c r="T1765" s="27" t="s">
        <v>19303</v>
      </c>
      <c r="U1765" s="28" t="str">
        <f>VLOOKUP(N1765,'散件（更新）'!B:G,6,FALSE)</f>
        <v>回收桶信号检测组件（黑色适配蓝色）</v>
      </c>
      <c r="V1765" s="28">
        <f>VLOOKUP(N1765,'散件（更新）'!B:I,8,FALSE)</f>
        <v>6932485002498</v>
      </c>
    </row>
    <row r="1766" spans="1:22" ht="20.149999999999999" customHeight="1">
      <c r="A1766" s="57">
        <v>46169</v>
      </c>
      <c r="B1766" s="59" t="s">
        <v>11067</v>
      </c>
      <c r="C1766" s="27" t="str">
        <f>VLOOKUP(B1766,'大货清单（不定期按GOMS更新）'!A:H,8,0)</f>
        <v>109-23761604</v>
      </c>
      <c r="D1766" s="27" t="str">
        <f>VLOOKUP(B1766,'大货清单（不定期按GOMS更新）'!A:C,3,0)</f>
        <v>CL2376P-04</v>
      </c>
      <c r="E1766" s="27" t="str">
        <f>VLOOKUP(B1766,'大货清单（不定期按GOMS更新）'!A:H,4,0)</f>
        <v>FR</v>
      </c>
      <c r="F1766" s="27" t="str">
        <f>VLOOKUP(B1766,'大货清单（不定期按GOMS更新）'!A:H,2,0)</f>
        <v>Floor one S7 stretch complete</v>
      </c>
      <c r="G1766" s="28">
        <f>VLOOKUP(B1766,'大货清单（不定期按GOMS更新）'!A:I,9,FALSE)</f>
        <v>6932485008469</v>
      </c>
      <c r="H1766" s="27" t="str">
        <f>VLOOKUP(B1766,'大货清单（不定期按GOMS更新）'!A:H,7,0)</f>
        <v>BLACK</v>
      </c>
      <c r="I1766" s="27" t="str">
        <f>VLOOKUP(B1766,'大货清单（不定期按GOMS更新）'!A:F,6,FALSE)</f>
        <v>ACTIVE</v>
      </c>
      <c r="J1766" s="27" t="str">
        <f>VLOOKUP(B1766,'大货清单（不定期按GOMS更新）'!A:K,11,FALSE)</f>
        <v>9.3</v>
      </c>
      <c r="K1766" s="27" t="str">
        <f>VLOOKUP(B1766,'大货清单（不定期按GOMS更新）'!A:N,12,FALSE)</f>
        <v>712</v>
      </c>
      <c r="L1766" s="27" t="str">
        <f>VLOOKUP(B1766,'大货清单（不定期按GOMS更新）'!A:M,13,FALSE)</f>
        <v>270</v>
      </c>
      <c r="M1766" s="27" t="str">
        <f>VLOOKUP(B1766,'大货清单（不定期按GOMS更新）'!A:N,14,FALSE)</f>
        <v>326</v>
      </c>
      <c r="N1766" s="59" t="s">
        <v>8054</v>
      </c>
      <c r="O1766" s="27">
        <f>IFERROR(VLOOKUP(N1766,'散件迭代（不定期更新）'!C:J,8,FALSE),0)</f>
        <v>0</v>
      </c>
      <c r="P1766" s="27" t="str">
        <f>IFERROR(VLOOKUP(N1766,'散件（更新）'!B:H,3,FALSE),0)</f>
        <v/>
      </c>
      <c r="Q1766" s="27" t="str">
        <f>VLOOKUP(N1766,'散件（更新）'!B:H,2,FALSE)</f>
        <v>114-23761815</v>
      </c>
      <c r="R1766" s="27" t="str">
        <f>VLOOKUP(N1766,'散件（更新）'!B:H,7,FALSE)</f>
        <v>plastic part</v>
      </c>
      <c r="S1766" s="27" t="str">
        <f>VLOOKUP(N1766,'散件（更新）'!B:E,4,FALSE)</f>
        <v>https://tineco-yxzt.oss-accelerate.aliyuncs.com/20241219/62_1734590951668.jpg</v>
      </c>
      <c r="T1766" s="27" t="s">
        <v>19310</v>
      </c>
      <c r="U1766" s="28" t="str">
        <f>VLOOKUP(N1766,'散件（更新）'!B:G,6,FALSE)</f>
        <v>地刷充电头组件</v>
      </c>
      <c r="V1766" s="28">
        <f>VLOOKUP(N1766,'散件（更新）'!B:I,8,FALSE)</f>
        <v>6932485002559</v>
      </c>
    </row>
    <row r="1767" spans="1:22" ht="20.149999999999999" customHeight="1">
      <c r="A1767" s="57">
        <v>46169</v>
      </c>
      <c r="B1767" s="59" t="s">
        <v>11067</v>
      </c>
      <c r="C1767" s="27" t="str">
        <f>VLOOKUP(B1767,'大货清单（不定期按GOMS更新）'!A:H,8,0)</f>
        <v>109-23761604</v>
      </c>
      <c r="D1767" s="27" t="str">
        <f>VLOOKUP(B1767,'大货清单（不定期按GOMS更新）'!A:C,3,0)</f>
        <v>CL2376P-04</v>
      </c>
      <c r="E1767" s="27" t="str">
        <f>VLOOKUP(B1767,'大货清单（不定期按GOMS更新）'!A:H,4,0)</f>
        <v>FR</v>
      </c>
      <c r="F1767" s="27" t="str">
        <f>VLOOKUP(B1767,'大货清单（不定期按GOMS更新）'!A:H,2,0)</f>
        <v>Floor one S7 stretch complete</v>
      </c>
      <c r="G1767" s="28">
        <f>VLOOKUP(B1767,'大货清单（不定期按GOMS更新）'!A:I,9,FALSE)</f>
        <v>6932485008469</v>
      </c>
      <c r="H1767" s="27" t="str">
        <f>VLOOKUP(B1767,'大货清单（不定期按GOMS更新）'!A:H,7,0)</f>
        <v>BLACK</v>
      </c>
      <c r="I1767" s="27" t="str">
        <f>VLOOKUP(B1767,'大货清单（不定期按GOMS更新）'!A:F,6,FALSE)</f>
        <v>ACTIVE</v>
      </c>
      <c r="J1767" s="27" t="str">
        <f>VLOOKUP(B1767,'大货清单（不定期按GOMS更新）'!A:K,11,FALSE)</f>
        <v>9.3</v>
      </c>
      <c r="K1767" s="27" t="str">
        <f>VLOOKUP(B1767,'大货清单（不定期按GOMS更新）'!A:N,12,FALSE)</f>
        <v>712</v>
      </c>
      <c r="L1767" s="27" t="str">
        <f>VLOOKUP(B1767,'大货清单（不定期按GOMS更新）'!A:M,13,FALSE)</f>
        <v>270</v>
      </c>
      <c r="M1767" s="27" t="str">
        <f>VLOOKUP(B1767,'大货清单（不定期按GOMS更新）'!A:N,14,FALSE)</f>
        <v>326</v>
      </c>
      <c r="N1767" s="59" t="s">
        <v>7839</v>
      </c>
      <c r="O1767" s="27">
        <f>IFERROR(VLOOKUP(N1767,'散件迭代（不定期更新）'!C:J,8,FALSE),0)</f>
        <v>0</v>
      </c>
      <c r="P1767" s="27" t="str">
        <f>IFERROR(VLOOKUP(N1767,'散件（更新）'!B:H,3,FALSE),0)</f>
        <v/>
      </c>
      <c r="Q1767" s="27" t="str">
        <f>VLOOKUP(N1767,'散件（更新）'!B:H,2,FALSE)</f>
        <v>114-23761816</v>
      </c>
      <c r="R1767" s="27" t="str">
        <f>VLOOKUP(N1767,'散件（更新）'!B:H,7,FALSE)</f>
        <v>plastic part</v>
      </c>
      <c r="S1767" s="27" t="str">
        <f>VLOOKUP(N1767,'散件（更新）'!B:E,4,FALSE)</f>
        <v>https://tineco-yxzt.oss-accelerate.aliyuncs.com/20241219/5_1734589496153.jpg</v>
      </c>
      <c r="T1767" s="27" t="s">
        <v>8759</v>
      </c>
      <c r="U1767" s="28" t="str">
        <f>VLOOKUP(N1767,'散件（更新）'!B:G,6,FALSE)</f>
        <v>转接头组件（带锁扣）</v>
      </c>
      <c r="V1767" s="28">
        <f>VLOOKUP(N1767,'散件（更新）'!B:I,8,FALSE)</f>
        <v>6932485002504</v>
      </c>
    </row>
    <row r="1768" spans="1:22" ht="20.149999999999999" customHeight="1">
      <c r="A1768" s="57">
        <v>46169</v>
      </c>
      <c r="B1768" s="59" t="s">
        <v>11067</v>
      </c>
      <c r="C1768" s="27" t="str">
        <f>VLOOKUP(B1768,'大货清单（不定期按GOMS更新）'!A:H,8,0)</f>
        <v>109-23761604</v>
      </c>
      <c r="D1768" s="27" t="str">
        <f>VLOOKUP(B1768,'大货清单（不定期按GOMS更新）'!A:C,3,0)</f>
        <v>CL2376P-04</v>
      </c>
      <c r="E1768" s="27" t="str">
        <f>VLOOKUP(B1768,'大货清单（不定期按GOMS更新）'!A:H,4,0)</f>
        <v>FR</v>
      </c>
      <c r="F1768" s="27" t="str">
        <f>VLOOKUP(B1768,'大货清单（不定期按GOMS更新）'!A:H,2,0)</f>
        <v>Floor one S7 stretch complete</v>
      </c>
      <c r="G1768" s="28">
        <f>VLOOKUP(B1768,'大货清单（不定期按GOMS更新）'!A:I,9,FALSE)</f>
        <v>6932485008469</v>
      </c>
      <c r="H1768" s="27" t="str">
        <f>VLOOKUP(B1768,'大货清单（不定期按GOMS更新）'!A:H,7,0)</f>
        <v>BLACK</v>
      </c>
      <c r="I1768" s="27" t="str">
        <f>VLOOKUP(B1768,'大货清单（不定期按GOMS更新）'!A:F,6,FALSE)</f>
        <v>ACTIVE</v>
      </c>
      <c r="J1768" s="27" t="str">
        <f>VLOOKUP(B1768,'大货清单（不定期按GOMS更新）'!A:K,11,FALSE)</f>
        <v>9.3</v>
      </c>
      <c r="K1768" s="27" t="str">
        <f>VLOOKUP(B1768,'大货清单（不定期按GOMS更新）'!A:N,12,FALSE)</f>
        <v>712</v>
      </c>
      <c r="L1768" s="27" t="str">
        <f>VLOOKUP(B1768,'大货清单（不定期按GOMS更新）'!A:M,13,FALSE)</f>
        <v>270</v>
      </c>
      <c r="M1768" s="27" t="str">
        <f>VLOOKUP(B1768,'大货清单（不定期按GOMS更新）'!A:N,14,FALSE)</f>
        <v>326</v>
      </c>
      <c r="N1768" s="59" t="s">
        <v>8133</v>
      </c>
      <c r="O1768" s="27">
        <f>IFERROR(VLOOKUP(N1768,'散件迭代（不定期更新）'!C:J,8,FALSE),0)</f>
        <v>0</v>
      </c>
      <c r="P1768" s="27" t="str">
        <f>IFERROR(VLOOKUP(N1768,'散件（更新）'!B:H,3,FALSE),0)</f>
        <v/>
      </c>
      <c r="Q1768" s="27" t="str">
        <f>VLOOKUP(N1768,'散件（更新）'!B:H,2,FALSE)</f>
        <v>114-23761819</v>
      </c>
      <c r="R1768" s="27" t="str">
        <f>VLOOKUP(N1768,'散件（更新）'!B:H,7,FALSE)</f>
        <v>plastic part</v>
      </c>
      <c r="S1768" s="27" t="str">
        <f>VLOOKUP(N1768,'散件（更新）'!B:E,4,FALSE)</f>
        <v>https://tineco-yxzt.oss-accelerate.aliyuncs.com/20241219/425_1734594207024.jpg</v>
      </c>
      <c r="T1768" s="27" t="s">
        <v>8759</v>
      </c>
      <c r="U1768" s="28" t="str">
        <f>VLOOKUP(N1768,'散件（更新）'!B:G,6,FALSE)</f>
        <v>烘干托盘触点组件</v>
      </c>
      <c r="V1768" s="28">
        <f>VLOOKUP(N1768,'散件（更新）'!B:I,8,FALSE)</f>
        <v>6932485002566</v>
      </c>
    </row>
    <row r="1769" spans="1:22" ht="20.149999999999999" customHeight="1">
      <c r="A1769" s="57">
        <v>46169</v>
      </c>
      <c r="B1769" s="59" t="s">
        <v>11067</v>
      </c>
      <c r="C1769" s="27" t="str">
        <f>VLOOKUP(B1769,'大货清单（不定期按GOMS更新）'!A:H,8,0)</f>
        <v>109-23761604</v>
      </c>
      <c r="D1769" s="27" t="str">
        <f>VLOOKUP(B1769,'大货清单（不定期按GOMS更新）'!A:C,3,0)</f>
        <v>CL2376P-04</v>
      </c>
      <c r="E1769" s="27" t="str">
        <f>VLOOKUP(B1769,'大货清单（不定期按GOMS更新）'!A:H,4,0)</f>
        <v>FR</v>
      </c>
      <c r="F1769" s="27" t="str">
        <f>VLOOKUP(B1769,'大货清单（不定期按GOMS更新）'!A:H,2,0)</f>
        <v>Floor one S7 stretch complete</v>
      </c>
      <c r="G1769" s="28">
        <f>VLOOKUP(B1769,'大货清单（不定期按GOMS更新）'!A:I,9,FALSE)</f>
        <v>6932485008469</v>
      </c>
      <c r="H1769" s="27" t="str">
        <f>VLOOKUP(B1769,'大货清单（不定期按GOMS更新）'!A:H,7,0)</f>
        <v>BLACK</v>
      </c>
      <c r="I1769" s="27" t="str">
        <f>VLOOKUP(B1769,'大货清单（不定期按GOMS更新）'!A:F,6,FALSE)</f>
        <v>ACTIVE</v>
      </c>
      <c r="J1769" s="27" t="str">
        <f>VLOOKUP(B1769,'大货清单（不定期按GOMS更新）'!A:K,11,FALSE)</f>
        <v>9.3</v>
      </c>
      <c r="K1769" s="27" t="str">
        <f>VLOOKUP(B1769,'大货清单（不定期按GOMS更新）'!A:N,12,FALSE)</f>
        <v>712</v>
      </c>
      <c r="L1769" s="27" t="str">
        <f>VLOOKUP(B1769,'大货清单（不定期按GOMS更新）'!A:M,13,FALSE)</f>
        <v>270</v>
      </c>
      <c r="M1769" s="27" t="str">
        <f>VLOOKUP(B1769,'大货清单（不定期按GOMS更新）'!A:N,14,FALSE)</f>
        <v>326</v>
      </c>
      <c r="N1769" s="59" t="s">
        <v>8138</v>
      </c>
      <c r="O1769" s="27">
        <f>IFERROR(VLOOKUP(N1769,'散件迭代（不定期更新）'!C:J,8,FALSE),0)</f>
        <v>0</v>
      </c>
      <c r="P1769" s="27" t="str">
        <f>IFERROR(VLOOKUP(N1769,'散件（更新）'!B:H,3,FALSE),0)</f>
        <v/>
      </c>
      <c r="Q1769" s="27" t="str">
        <f>VLOOKUP(N1769,'散件（更新）'!B:H,2,FALSE)</f>
        <v>114-23761820</v>
      </c>
      <c r="R1769" s="27" t="str">
        <f>VLOOKUP(N1769,'散件（更新）'!B:H,7,FALSE)</f>
        <v>plastic part</v>
      </c>
      <c r="S1769" s="27" t="str">
        <f>VLOOKUP(N1769,'散件（更新）'!B:E,4,FALSE)</f>
        <v>https://tineco-yxzt.oss-accelerate.aliyuncs.com/20241219/2315_1734594266622.jpg</v>
      </c>
      <c r="T1769" s="27" t="s">
        <v>8759</v>
      </c>
      <c r="U1769" s="28" t="str">
        <f>VLOOKUP(N1769,'散件（更新）'!B:G,6,FALSE)</f>
        <v>机体后盖上盖（黑色）</v>
      </c>
      <c r="V1769" s="28">
        <f>VLOOKUP(N1769,'散件（更新）'!B:I,8,FALSE)</f>
        <v>6932485002573</v>
      </c>
    </row>
    <row r="1770" spans="1:22" ht="20.149999999999999" customHeight="1">
      <c r="A1770" s="57">
        <v>46169</v>
      </c>
      <c r="B1770" s="59" t="s">
        <v>11067</v>
      </c>
      <c r="C1770" s="27" t="str">
        <f>VLOOKUP(B1770,'大货清单（不定期按GOMS更新）'!A:H,8,0)</f>
        <v>109-23761604</v>
      </c>
      <c r="D1770" s="27" t="str">
        <f>VLOOKUP(B1770,'大货清单（不定期按GOMS更新）'!A:C,3,0)</f>
        <v>CL2376P-04</v>
      </c>
      <c r="E1770" s="27" t="str">
        <f>VLOOKUP(B1770,'大货清单（不定期按GOMS更新）'!A:H,4,0)</f>
        <v>FR</v>
      </c>
      <c r="F1770" s="27" t="str">
        <f>VLOOKUP(B1770,'大货清单（不定期按GOMS更新）'!A:H,2,0)</f>
        <v>Floor one S7 stretch complete</v>
      </c>
      <c r="G1770" s="28">
        <f>VLOOKUP(B1770,'大货清单（不定期按GOMS更新）'!A:I,9,FALSE)</f>
        <v>6932485008469</v>
      </c>
      <c r="H1770" s="27" t="str">
        <f>VLOOKUP(B1770,'大货清单（不定期按GOMS更新）'!A:H,7,0)</f>
        <v>BLACK</v>
      </c>
      <c r="I1770" s="27" t="str">
        <f>VLOOKUP(B1770,'大货清单（不定期按GOMS更新）'!A:F,6,FALSE)</f>
        <v>ACTIVE</v>
      </c>
      <c r="J1770" s="27" t="str">
        <f>VLOOKUP(B1770,'大货清单（不定期按GOMS更新）'!A:K,11,FALSE)</f>
        <v>9.3</v>
      </c>
      <c r="K1770" s="27" t="str">
        <f>VLOOKUP(B1770,'大货清单（不定期按GOMS更新）'!A:N,12,FALSE)</f>
        <v>712</v>
      </c>
      <c r="L1770" s="27" t="str">
        <f>VLOOKUP(B1770,'大货清单（不定期按GOMS更新）'!A:M,13,FALSE)</f>
        <v>270</v>
      </c>
      <c r="M1770" s="27" t="str">
        <f>VLOOKUP(B1770,'大货清单（不定期按GOMS更新）'!A:N,14,FALSE)</f>
        <v>326</v>
      </c>
      <c r="N1770" s="59" t="s">
        <v>4703</v>
      </c>
      <c r="O1770" s="27">
        <f>IFERROR(VLOOKUP(N1770,'散件迭代（不定期更新）'!C:J,8,FALSE),0)</f>
        <v>0</v>
      </c>
      <c r="P1770" s="27">
        <f>IFERROR(VLOOKUP(N1770,'散件（更新）'!B:H,3,FALSE),0)</f>
        <v>0</v>
      </c>
      <c r="Q1770" s="27" t="str">
        <f>VLOOKUP(N1770,'散件（更新）'!B:H,2,FALSE)</f>
        <v>114-23280214</v>
      </c>
      <c r="R1770" s="27" t="str">
        <f>VLOOKUP(N1770,'散件（更新）'!B:H,7,FALSE)</f>
        <v>plastic part</v>
      </c>
      <c r="S1770" s="27" t="str">
        <f>VLOOKUP(N1770,'散件（更新）'!B:E,4,FALSE)</f>
        <v>https://tineco-yxzt.oss-accelerate.aliyuncs.com/20240306/shuixiangxiashuifazujian_1709692518244.GIF</v>
      </c>
      <c r="T1770" s="27" t="s">
        <v>8759</v>
      </c>
      <c r="U1770" s="28" t="str">
        <f>VLOOKUP(N1770,'散件（更新）'!B:G,6,FALSE)</f>
        <v>水箱下水阀组件</v>
      </c>
      <c r="V1770" s="28">
        <f>VLOOKUP(N1770,'散件（更新）'!B:I,8,FALSE)</f>
        <v>6974950107246</v>
      </c>
    </row>
    <row r="1771" spans="1:22" ht="20.149999999999999" customHeight="1">
      <c r="A1771" s="57">
        <v>46169</v>
      </c>
      <c r="B1771" s="59" t="s">
        <v>11067</v>
      </c>
      <c r="C1771" s="27" t="str">
        <f>VLOOKUP(B1771,'大货清单（不定期按GOMS更新）'!A:H,8,0)</f>
        <v>109-23761604</v>
      </c>
      <c r="D1771" s="27" t="str">
        <f>VLOOKUP(B1771,'大货清单（不定期按GOMS更新）'!A:C,3,0)</f>
        <v>CL2376P-04</v>
      </c>
      <c r="E1771" s="27" t="str">
        <f>VLOOKUP(B1771,'大货清单（不定期按GOMS更新）'!A:H,4,0)</f>
        <v>FR</v>
      </c>
      <c r="F1771" s="27" t="str">
        <f>VLOOKUP(B1771,'大货清单（不定期按GOMS更新）'!A:H,2,0)</f>
        <v>Floor one S7 stretch complete</v>
      </c>
      <c r="G1771" s="28">
        <f>VLOOKUP(B1771,'大货清单（不定期按GOMS更新）'!A:I,9,FALSE)</f>
        <v>6932485008469</v>
      </c>
      <c r="H1771" s="27" t="str">
        <f>VLOOKUP(B1771,'大货清单（不定期按GOMS更新）'!A:H,7,0)</f>
        <v>BLACK</v>
      </c>
      <c r="I1771" s="27" t="str">
        <f>VLOOKUP(B1771,'大货清单（不定期按GOMS更新）'!A:F,6,FALSE)</f>
        <v>ACTIVE</v>
      </c>
      <c r="J1771" s="27" t="str">
        <f>VLOOKUP(B1771,'大货清单（不定期按GOMS更新）'!A:K,11,FALSE)</f>
        <v>9.3</v>
      </c>
      <c r="K1771" s="27" t="str">
        <f>VLOOKUP(B1771,'大货清单（不定期按GOMS更新）'!A:N,12,FALSE)</f>
        <v>712</v>
      </c>
      <c r="L1771" s="27" t="str">
        <f>VLOOKUP(B1771,'大货清单（不定期按GOMS更新）'!A:M,13,FALSE)</f>
        <v>270</v>
      </c>
      <c r="M1771" s="27" t="str">
        <f>VLOOKUP(B1771,'大货清单（不定期按GOMS更新）'!A:N,14,FALSE)</f>
        <v>326</v>
      </c>
      <c r="N1771" s="59" t="s">
        <v>4704</v>
      </c>
      <c r="O1771" s="27">
        <f>IFERROR(VLOOKUP(N1771,'散件迭代（不定期更新）'!C:J,8,FALSE),0)</f>
        <v>0</v>
      </c>
      <c r="P1771" s="27">
        <f>IFERROR(VLOOKUP(N1771,'散件（更新）'!B:H,3,FALSE),0)</f>
        <v>0</v>
      </c>
      <c r="Q1771" s="27" t="str">
        <f>VLOOKUP(N1771,'散件（更新）'!B:H,2,FALSE)</f>
        <v>114-23280216</v>
      </c>
      <c r="R1771" s="27" t="str">
        <f>VLOOKUP(N1771,'散件（更新）'!B:H,7,FALSE)</f>
        <v>plastic part</v>
      </c>
      <c r="S1771" s="27" t="str">
        <f>VLOOKUP(N1771,'散件（更新）'!B:E,4,FALSE)</f>
        <v>https://tineco-yxzt.oss-accelerate.aliyuncs.com/20240306/penshuiban_1709693039077.GIF</v>
      </c>
      <c r="T1771" s="27" t="s">
        <v>8759</v>
      </c>
      <c r="U1771" s="28" t="str">
        <f>VLOOKUP(N1771,'散件（更新）'!B:G,6,FALSE)</f>
        <v>喷水板组件</v>
      </c>
      <c r="V1771" s="28">
        <f>VLOOKUP(N1771,'散件（更新）'!B:I,8,FALSE)</f>
        <v>6974950107260</v>
      </c>
    </row>
    <row r="1772" spans="1:22" ht="20.149999999999999" customHeight="1">
      <c r="A1772" s="57">
        <v>46169</v>
      </c>
      <c r="B1772" s="59" t="s">
        <v>11067</v>
      </c>
      <c r="C1772" s="27" t="str">
        <f>VLOOKUP(B1772,'大货清单（不定期按GOMS更新）'!A:H,8,0)</f>
        <v>109-23761604</v>
      </c>
      <c r="D1772" s="27" t="str">
        <f>VLOOKUP(B1772,'大货清单（不定期按GOMS更新）'!A:C,3,0)</f>
        <v>CL2376P-04</v>
      </c>
      <c r="E1772" s="27" t="str">
        <f>VLOOKUP(B1772,'大货清单（不定期按GOMS更新）'!A:H,4,0)</f>
        <v>FR</v>
      </c>
      <c r="F1772" s="27" t="str">
        <f>VLOOKUP(B1772,'大货清单（不定期按GOMS更新）'!A:H,2,0)</f>
        <v>Floor one S7 stretch complete</v>
      </c>
      <c r="G1772" s="28">
        <f>VLOOKUP(B1772,'大货清单（不定期按GOMS更新）'!A:I,9,FALSE)</f>
        <v>6932485008469</v>
      </c>
      <c r="H1772" s="27" t="str">
        <f>VLOOKUP(B1772,'大货清单（不定期按GOMS更新）'!A:H,7,0)</f>
        <v>BLACK</v>
      </c>
      <c r="I1772" s="27" t="str">
        <f>VLOOKUP(B1772,'大货清单（不定期按GOMS更新）'!A:F,6,FALSE)</f>
        <v>ACTIVE</v>
      </c>
      <c r="J1772" s="27" t="str">
        <f>VLOOKUP(B1772,'大货清单（不定期按GOMS更新）'!A:K,11,FALSE)</f>
        <v>9.3</v>
      </c>
      <c r="K1772" s="27" t="str">
        <f>VLOOKUP(B1772,'大货清单（不定期按GOMS更新）'!A:N,12,FALSE)</f>
        <v>712</v>
      </c>
      <c r="L1772" s="27" t="str">
        <f>VLOOKUP(B1772,'大货清单（不定期按GOMS更新）'!A:M,13,FALSE)</f>
        <v>270</v>
      </c>
      <c r="M1772" s="27" t="str">
        <f>VLOOKUP(B1772,'大货清单（不定期按GOMS更新）'!A:N,14,FALSE)</f>
        <v>326</v>
      </c>
      <c r="N1772" s="59" t="s">
        <v>7893</v>
      </c>
      <c r="O1772" s="27">
        <f>IFERROR(VLOOKUP(N1772,'散件迭代（不定期更新）'!C:J,8,FALSE),0)</f>
        <v>0</v>
      </c>
      <c r="P1772" s="27" t="str">
        <f>IFERROR(VLOOKUP(N1772,'散件（更新）'!B:H,3,FALSE),0)</f>
        <v/>
      </c>
      <c r="Q1772" s="27" t="str">
        <f>VLOOKUP(N1772,'散件（更新）'!B:H,2,FALSE)</f>
        <v>114-23761602</v>
      </c>
      <c r="R1772" s="27" t="str">
        <f>VLOOKUP(N1772,'散件（更新）'!B:H,7,FALSE)</f>
        <v>Wire</v>
      </c>
      <c r="S1772" s="27" t="str">
        <f>VLOOKUP(N1772,'散件（更新）'!B:E,4,FALSE)</f>
        <v>https://tineco-yxzt.oss-accelerate.aliyuncs.com/20241219/wire111_1734590424704.jpg</v>
      </c>
      <c r="T1772" s="27" t="s">
        <v>8759</v>
      </c>
      <c r="U1772" s="28" t="str">
        <f>VLOOKUP(N1772,'散件（更新）'!B:G,6,FALSE)</f>
        <v>电源线组件（欧版）</v>
      </c>
      <c r="V1772" s="28">
        <f>VLOOKUP(N1772,'散件（更新）'!B:I,8,FALSE)</f>
        <v>6932485002665</v>
      </c>
    </row>
    <row r="1773" spans="1:22" ht="20.149999999999999" customHeight="1">
      <c r="A1773" s="57">
        <v>46169</v>
      </c>
      <c r="B1773" s="59" t="s">
        <v>11067</v>
      </c>
      <c r="C1773" s="27" t="str">
        <f>VLOOKUP(B1773,'大货清单（不定期按GOMS更新）'!A:H,8,0)</f>
        <v>109-23761604</v>
      </c>
      <c r="D1773" s="27" t="str">
        <f>VLOOKUP(B1773,'大货清单（不定期按GOMS更新）'!A:C,3,0)</f>
        <v>CL2376P-04</v>
      </c>
      <c r="E1773" s="27" t="str">
        <f>VLOOKUP(B1773,'大货清单（不定期按GOMS更新）'!A:H,4,0)</f>
        <v>FR</v>
      </c>
      <c r="F1773" s="27" t="str">
        <f>VLOOKUP(B1773,'大货清单（不定期按GOMS更新）'!A:H,2,0)</f>
        <v>Floor one S7 stretch complete</v>
      </c>
      <c r="G1773" s="28">
        <f>VLOOKUP(B1773,'大货清单（不定期按GOMS更新）'!A:I,9,FALSE)</f>
        <v>6932485008469</v>
      </c>
      <c r="H1773" s="27" t="str">
        <f>VLOOKUP(B1773,'大货清单（不定期按GOMS更新）'!A:H,7,0)</f>
        <v>BLACK</v>
      </c>
      <c r="I1773" s="27" t="str">
        <f>VLOOKUP(B1773,'大货清单（不定期按GOMS更新）'!A:F,6,FALSE)</f>
        <v>ACTIVE</v>
      </c>
      <c r="J1773" s="27" t="str">
        <f>VLOOKUP(B1773,'大货清单（不定期按GOMS更新）'!A:K,11,FALSE)</f>
        <v>9.3</v>
      </c>
      <c r="K1773" s="27" t="str">
        <f>VLOOKUP(B1773,'大货清单（不定期按GOMS更新）'!A:N,12,FALSE)</f>
        <v>712</v>
      </c>
      <c r="L1773" s="27" t="str">
        <f>VLOOKUP(B1773,'大货清单（不定期按GOMS更新）'!A:M,13,FALSE)</f>
        <v>270</v>
      </c>
      <c r="M1773" s="27" t="str">
        <f>VLOOKUP(B1773,'大货清单（不定期按GOMS更新）'!A:N,14,FALSE)</f>
        <v>326</v>
      </c>
      <c r="N1773" s="59" t="s">
        <v>8229</v>
      </c>
      <c r="O1773" s="27">
        <f>IFERROR(VLOOKUP(N1773,'散件迭代（不定期更新）'!C:J,8,FALSE),0)</f>
        <v>0</v>
      </c>
      <c r="P1773" s="27" t="str">
        <f>IFERROR(VLOOKUP(N1773,'散件（更新）'!B:H,3,FALSE),0)</f>
        <v/>
      </c>
      <c r="Q1773" s="27" t="str">
        <f>VLOOKUP(N1773,'散件（更新）'!B:H,2,FALSE)</f>
        <v>114-23761804</v>
      </c>
      <c r="R1773" s="27" t="str">
        <f>VLOOKUP(N1773,'散件（更新）'!B:H,7,FALSE)</f>
        <v>Motor</v>
      </c>
      <c r="S1773" s="27" t="str">
        <f>VLOOKUP(N1773,'散件（更新）'!B:E,4,FALSE)</f>
        <v>https://tineco-yxzt.oss-accelerate.aliyuncs.com/20241219/weixintupian_202411141109494_1734586474304.jpg</v>
      </c>
      <c r="T1773" s="27" t="s">
        <v>19301</v>
      </c>
      <c r="U1773" s="28" t="str">
        <f>VLOOKUP(N1773,'散件（更新）'!B:G,6,FALSE)</f>
        <v>有刷电机齿轮箱组件（带铭牌）</v>
      </c>
      <c r="V1773" s="28">
        <f>VLOOKUP(N1773,'散件（更新）'!B:I,8,FALSE)</f>
        <v>6932485002436</v>
      </c>
    </row>
    <row r="1774" spans="1:22" ht="20.149999999999999" customHeight="1">
      <c r="A1774" s="57">
        <v>46169</v>
      </c>
      <c r="B1774" s="59" t="s">
        <v>11067</v>
      </c>
      <c r="C1774" s="27" t="str">
        <f>VLOOKUP(B1774,'大货清单（不定期按GOMS更新）'!A:H,8,0)</f>
        <v>109-23761604</v>
      </c>
      <c r="D1774" s="27" t="str">
        <f>VLOOKUP(B1774,'大货清单（不定期按GOMS更新）'!A:C,3,0)</f>
        <v>CL2376P-04</v>
      </c>
      <c r="E1774" s="27" t="str">
        <f>VLOOKUP(B1774,'大货清单（不定期按GOMS更新）'!A:H,4,0)</f>
        <v>FR</v>
      </c>
      <c r="F1774" s="27" t="str">
        <f>VLOOKUP(B1774,'大货清单（不定期按GOMS更新）'!A:H,2,0)</f>
        <v>Floor one S7 stretch complete</v>
      </c>
      <c r="G1774" s="28">
        <f>VLOOKUP(B1774,'大货清单（不定期按GOMS更新）'!A:I,9,FALSE)</f>
        <v>6932485008469</v>
      </c>
      <c r="H1774" s="27" t="str">
        <f>VLOOKUP(B1774,'大货清单（不定期按GOMS更新）'!A:H,7,0)</f>
        <v>BLACK</v>
      </c>
      <c r="I1774" s="27" t="str">
        <f>VLOOKUP(B1774,'大货清单（不定期按GOMS更新）'!A:F,6,FALSE)</f>
        <v>ACTIVE</v>
      </c>
      <c r="J1774" s="27" t="str">
        <f>VLOOKUP(B1774,'大货清单（不定期按GOMS更新）'!A:K,11,FALSE)</f>
        <v>9.3</v>
      </c>
      <c r="K1774" s="27" t="str">
        <f>VLOOKUP(B1774,'大货清单（不定期按GOMS更新）'!A:N,12,FALSE)</f>
        <v>712</v>
      </c>
      <c r="L1774" s="27" t="str">
        <f>VLOOKUP(B1774,'大货清单（不定期按GOMS更新）'!A:M,13,FALSE)</f>
        <v>270</v>
      </c>
      <c r="M1774" s="27" t="str">
        <f>VLOOKUP(B1774,'大货清单（不定期按GOMS更新）'!A:N,14,FALSE)</f>
        <v>326</v>
      </c>
      <c r="N1774" s="59" t="s">
        <v>8062</v>
      </c>
      <c r="O1774" s="27">
        <f>IFERROR(VLOOKUP(N1774,'散件迭代（不定期更新）'!C:J,8,FALSE),0)</f>
        <v>0</v>
      </c>
      <c r="P1774" s="27" t="str">
        <f>IFERROR(VLOOKUP(N1774,'散件（更新）'!B:H,3,FALSE),0)</f>
        <v/>
      </c>
      <c r="Q1774" s="27" t="str">
        <f>VLOOKUP(N1774,'散件（更新）'!B:H,2,FALSE)</f>
        <v>114-23761805</v>
      </c>
      <c r="R1774" s="27" t="str">
        <f>VLOOKUP(N1774,'散件（更新）'!B:H,7,FALSE)</f>
        <v>Motor</v>
      </c>
      <c r="S1774" s="27" t="str">
        <f>VLOOKUP(N1774,'散件（更新）'!B:E,4,FALSE)</f>
        <v>https://tineco-yxzt.oss-accelerate.aliyuncs.com/20241219/weixintupian_202411141109495_1734586641284.jpg</v>
      </c>
      <c r="T1774" s="27" t="s">
        <v>19319</v>
      </c>
      <c r="U1774" s="28" t="str">
        <f>VLOOKUP(N1774,'散件（更新）'!B:G,6,FALSE)</f>
        <v>主电机组件</v>
      </c>
      <c r="V1774" s="28">
        <f>VLOOKUP(N1774,'散件（更新）'!B:I,8,FALSE)</f>
        <v>6932485002443</v>
      </c>
    </row>
    <row r="1775" spans="1:22" ht="20.149999999999999" customHeight="1">
      <c r="A1775" s="57">
        <v>46169</v>
      </c>
      <c r="B1775" s="59" t="s">
        <v>11067</v>
      </c>
      <c r="C1775" s="27" t="str">
        <f>VLOOKUP(B1775,'大货清单（不定期按GOMS更新）'!A:H,8,0)</f>
        <v>109-23761604</v>
      </c>
      <c r="D1775" s="27" t="str">
        <f>VLOOKUP(B1775,'大货清单（不定期按GOMS更新）'!A:C,3,0)</f>
        <v>CL2376P-04</v>
      </c>
      <c r="E1775" s="27" t="str">
        <f>VLOOKUP(B1775,'大货清单（不定期按GOMS更新）'!A:H,4,0)</f>
        <v>FR</v>
      </c>
      <c r="F1775" s="27" t="str">
        <f>VLOOKUP(B1775,'大货清单（不定期按GOMS更新）'!A:H,2,0)</f>
        <v>Floor one S7 stretch complete</v>
      </c>
      <c r="G1775" s="28">
        <f>VLOOKUP(B1775,'大货清单（不定期按GOMS更新）'!A:I,9,FALSE)</f>
        <v>6932485008469</v>
      </c>
      <c r="H1775" s="27" t="str">
        <f>VLOOKUP(B1775,'大货清单（不定期按GOMS更新）'!A:H,7,0)</f>
        <v>BLACK</v>
      </c>
      <c r="I1775" s="27" t="str">
        <f>VLOOKUP(B1775,'大货清单（不定期按GOMS更新）'!A:F,6,FALSE)</f>
        <v>ACTIVE</v>
      </c>
      <c r="J1775" s="27" t="str">
        <f>VLOOKUP(B1775,'大货清单（不定期按GOMS更新）'!A:K,11,FALSE)</f>
        <v>9.3</v>
      </c>
      <c r="K1775" s="27" t="str">
        <f>VLOOKUP(B1775,'大货清单（不定期按GOMS更新）'!A:N,12,FALSE)</f>
        <v>712</v>
      </c>
      <c r="L1775" s="27" t="str">
        <f>VLOOKUP(B1775,'大货清单（不定期按GOMS更新）'!A:M,13,FALSE)</f>
        <v>270</v>
      </c>
      <c r="M1775" s="27" t="str">
        <f>VLOOKUP(B1775,'大货清单（不定期按GOMS更新）'!A:N,14,FALSE)</f>
        <v>326</v>
      </c>
      <c r="N1775" s="59" t="s">
        <v>8230</v>
      </c>
      <c r="O1775" s="27">
        <f>IFERROR(VLOOKUP(N1775,'散件迭代（不定期更新）'!C:J,8,FALSE),0)</f>
        <v>0</v>
      </c>
      <c r="P1775" s="27" t="str">
        <f>IFERROR(VLOOKUP(N1775,'散件（更新）'!B:H,3,FALSE),0)</f>
        <v/>
      </c>
      <c r="Q1775" s="27" t="str">
        <f>VLOOKUP(N1775,'散件（更新）'!B:H,2,FALSE)</f>
        <v>114-23761601</v>
      </c>
      <c r="R1775" s="27" t="str">
        <f>VLOOKUP(N1775,'散件（更新）'!B:H,7,FALSE)</f>
        <v>PCBA</v>
      </c>
      <c r="S1775" s="27" t="str">
        <f>VLOOKUP(N1775,'散件（更新）'!B:E,4,FALSE)</f>
        <v>https://tineco-yxzt.oss-accelerate.aliyuncs.com/20241219/weixintupian_202411141109498_1734590090210.jpg</v>
      </c>
      <c r="T1775" s="27" t="s">
        <v>8759</v>
      </c>
      <c r="U1775" s="28" t="str">
        <f>VLOOKUP(N1775,'散件（更新）'!B:G,6,FALSE)</f>
        <v>主控板组件（欧美澳五国）</v>
      </c>
      <c r="V1775" s="28">
        <f>VLOOKUP(N1775,'散件（更新）'!B:I,8,FALSE)</f>
        <v>6932485002535</v>
      </c>
    </row>
    <row r="1776" spans="1:22" ht="20.149999999999999" customHeight="1">
      <c r="A1776" s="57">
        <v>46169</v>
      </c>
      <c r="B1776" s="59" t="s">
        <v>11067</v>
      </c>
      <c r="C1776" s="27" t="str">
        <f>VLOOKUP(B1776,'大货清单（不定期按GOMS更新）'!A:H,8,0)</f>
        <v>109-23761604</v>
      </c>
      <c r="D1776" s="27" t="str">
        <f>VLOOKUP(B1776,'大货清单（不定期按GOMS更新）'!A:C,3,0)</f>
        <v>CL2376P-04</v>
      </c>
      <c r="E1776" s="27" t="str">
        <f>VLOOKUP(B1776,'大货清单（不定期按GOMS更新）'!A:H,4,0)</f>
        <v>FR</v>
      </c>
      <c r="F1776" s="27" t="str">
        <f>VLOOKUP(B1776,'大货清单（不定期按GOMS更新）'!A:H,2,0)</f>
        <v>Floor one S7 stretch complete</v>
      </c>
      <c r="G1776" s="28">
        <f>VLOOKUP(B1776,'大货清单（不定期按GOMS更新）'!A:I,9,FALSE)</f>
        <v>6932485008469</v>
      </c>
      <c r="H1776" s="27" t="str">
        <f>VLOOKUP(B1776,'大货清单（不定期按GOMS更新）'!A:H,7,0)</f>
        <v>BLACK</v>
      </c>
      <c r="I1776" s="27" t="str">
        <f>VLOOKUP(B1776,'大货清单（不定期按GOMS更新）'!A:F,6,FALSE)</f>
        <v>ACTIVE</v>
      </c>
      <c r="J1776" s="27" t="str">
        <f>VLOOKUP(B1776,'大货清单（不定期按GOMS更新）'!A:K,11,FALSE)</f>
        <v>9.3</v>
      </c>
      <c r="K1776" s="27" t="str">
        <f>VLOOKUP(B1776,'大货清单（不定期按GOMS更新）'!A:N,12,FALSE)</f>
        <v>712</v>
      </c>
      <c r="L1776" s="27" t="str">
        <f>VLOOKUP(B1776,'大货清单（不定期按GOMS更新）'!A:M,13,FALSE)</f>
        <v>270</v>
      </c>
      <c r="M1776" s="27" t="str">
        <f>VLOOKUP(B1776,'大货清单（不定期按GOMS更新）'!A:N,14,FALSE)</f>
        <v>326</v>
      </c>
      <c r="N1776" s="59" t="s">
        <v>7824</v>
      </c>
      <c r="O1776" s="27">
        <f>IFERROR(VLOOKUP(N1776,'散件迭代（不定期更新）'!C:J,8,FALSE),0)</f>
        <v>0</v>
      </c>
      <c r="P1776" s="27" t="str">
        <f>IFERROR(VLOOKUP(N1776,'散件（更新）'!B:H,3,FALSE),0)</f>
        <v/>
      </c>
      <c r="Q1776" s="27" t="str">
        <f>VLOOKUP(N1776,'散件（更新）'!B:H,2,FALSE)</f>
        <v>114-23761818</v>
      </c>
      <c r="R1776" s="27" t="str">
        <f>VLOOKUP(N1776,'散件（更新）'!B:H,7,FALSE)</f>
        <v>PCBA</v>
      </c>
      <c r="S1776" s="27" t="str">
        <f>VLOOKUP(N1776,'散件（更新）'!B:E,4,FALSE)</f>
        <v>https://tineco-yxzt.oss-accelerate.aliyuncs.com/20241219/dockpcba_1734590707538.jpg</v>
      </c>
      <c r="T1776" s="27" t="s">
        <v>8759</v>
      </c>
      <c r="U1776" s="28" t="str">
        <f>VLOOKUP(N1776,'散件（更新）'!B:G,6,FALSE)</f>
        <v>烘干托盘电源板组件</v>
      </c>
      <c r="V1776" s="28">
        <f>VLOOKUP(N1776,'散件（更新）'!B:I,8,FALSE)</f>
        <v>6932485002542</v>
      </c>
    </row>
    <row r="1777" spans="1:22" ht="20.149999999999999" customHeight="1">
      <c r="A1777" s="57">
        <v>46169</v>
      </c>
      <c r="B1777" s="59" t="s">
        <v>11067</v>
      </c>
      <c r="C1777" s="27" t="str">
        <f>VLOOKUP(B1777,'大货清单（不定期按GOMS更新）'!A:H,8,0)</f>
        <v>109-23761604</v>
      </c>
      <c r="D1777" s="27" t="str">
        <f>VLOOKUP(B1777,'大货清单（不定期按GOMS更新）'!A:C,3,0)</f>
        <v>CL2376P-04</v>
      </c>
      <c r="E1777" s="27" t="str">
        <f>VLOOKUP(B1777,'大货清单（不定期按GOMS更新）'!A:H,4,0)</f>
        <v>FR</v>
      </c>
      <c r="F1777" s="27" t="str">
        <f>VLOOKUP(B1777,'大货清单（不定期按GOMS更新）'!A:H,2,0)</f>
        <v>Floor one S7 stretch complete</v>
      </c>
      <c r="G1777" s="28">
        <f>VLOOKUP(B1777,'大货清单（不定期按GOMS更新）'!A:I,9,FALSE)</f>
        <v>6932485008469</v>
      </c>
      <c r="H1777" s="27" t="str">
        <f>VLOOKUP(B1777,'大货清单（不定期按GOMS更新）'!A:H,7,0)</f>
        <v>BLACK</v>
      </c>
      <c r="I1777" s="27" t="str">
        <f>VLOOKUP(B1777,'大货清单（不定期按GOMS更新）'!A:F,6,FALSE)</f>
        <v>ACTIVE</v>
      </c>
      <c r="J1777" s="27" t="str">
        <f>VLOOKUP(B1777,'大货清单（不定期按GOMS更新）'!A:K,11,FALSE)</f>
        <v>9.3</v>
      </c>
      <c r="K1777" s="27" t="str">
        <f>VLOOKUP(B1777,'大货清单（不定期按GOMS更新）'!A:N,12,FALSE)</f>
        <v>712</v>
      </c>
      <c r="L1777" s="27" t="str">
        <f>VLOOKUP(B1777,'大货清单（不定期按GOMS更新）'!A:M,13,FALSE)</f>
        <v>270</v>
      </c>
      <c r="M1777" s="27" t="str">
        <f>VLOOKUP(B1777,'大货清单（不定期按GOMS更新）'!A:N,14,FALSE)</f>
        <v>326</v>
      </c>
      <c r="N1777" s="59" t="s">
        <v>7969</v>
      </c>
      <c r="O1777" s="27">
        <f>IFERROR(VLOOKUP(N1777,'散件迭代（不定期更新）'!C:J,8,FALSE),0)</f>
        <v>0</v>
      </c>
      <c r="P1777" s="27" t="str">
        <f>IFERROR(VLOOKUP(N1777,'散件（更新）'!B:H,3,FALSE),0)</f>
        <v/>
      </c>
      <c r="Q1777" s="27" t="str">
        <f>VLOOKUP(N1777,'散件（更新）'!B:H,2,FALSE)</f>
        <v>114-23761821</v>
      </c>
      <c r="R1777" s="27" t="str">
        <f>VLOOKUP(N1777,'散件（更新）'!B:H,7,FALSE)</f>
        <v>PCBA</v>
      </c>
      <c r="S1777" s="27" t="str">
        <f>VLOOKUP(N1777,'散件（更新）'!B:E,4,FALSE)</f>
        <v>https://tineco-yxzt.oss-accelerate.aliyuncs.com/20241219/wifi_1734594448888.jpg</v>
      </c>
      <c r="T1777" s="27" t="s">
        <v>8759</v>
      </c>
      <c r="U1777" s="28" t="str">
        <f>VLOOKUP(N1777,'散件（更新）'!B:G,6,FALSE)</f>
        <v>WIFI 小板</v>
      </c>
      <c r="V1777" s="28">
        <f>VLOOKUP(N1777,'散件（更新）'!B:I,8,FALSE)</f>
        <v>6932485002597</v>
      </c>
    </row>
    <row r="1778" spans="1:22" ht="20.149999999999999" customHeight="1">
      <c r="A1778" s="57">
        <v>46169</v>
      </c>
      <c r="B1778" s="59" t="s">
        <v>11067</v>
      </c>
      <c r="C1778" s="27" t="str">
        <f>VLOOKUP(B1778,'大货清单（不定期按GOMS更新）'!A:H,8,0)</f>
        <v>109-23761604</v>
      </c>
      <c r="D1778" s="27" t="str">
        <f>VLOOKUP(B1778,'大货清单（不定期按GOMS更新）'!A:C,3,0)</f>
        <v>CL2376P-04</v>
      </c>
      <c r="E1778" s="27" t="str">
        <f>VLOOKUP(B1778,'大货清单（不定期按GOMS更新）'!A:H,4,0)</f>
        <v>FR</v>
      </c>
      <c r="F1778" s="27" t="str">
        <f>VLOOKUP(B1778,'大货清单（不定期按GOMS更新）'!A:H,2,0)</f>
        <v>Floor one S7 stretch complete</v>
      </c>
      <c r="G1778" s="28">
        <f>VLOOKUP(B1778,'大货清单（不定期按GOMS更新）'!A:I,9,FALSE)</f>
        <v>6932485008469</v>
      </c>
      <c r="H1778" s="27" t="str">
        <f>VLOOKUP(B1778,'大货清单（不定期按GOMS更新）'!A:H,7,0)</f>
        <v>BLACK</v>
      </c>
      <c r="I1778" s="27" t="str">
        <f>VLOOKUP(B1778,'大货清单（不定期按GOMS更新）'!A:F,6,FALSE)</f>
        <v>ACTIVE</v>
      </c>
      <c r="J1778" s="27" t="str">
        <f>VLOOKUP(B1778,'大货清单（不定期按GOMS更新）'!A:K,11,FALSE)</f>
        <v>9.3</v>
      </c>
      <c r="K1778" s="27" t="str">
        <f>VLOOKUP(B1778,'大货清单（不定期按GOMS更新）'!A:N,12,FALSE)</f>
        <v>712</v>
      </c>
      <c r="L1778" s="27" t="str">
        <f>VLOOKUP(B1778,'大货清单（不定期按GOMS更新）'!A:M,13,FALSE)</f>
        <v>270</v>
      </c>
      <c r="M1778" s="27" t="str">
        <f>VLOOKUP(B1778,'大货清单（不定期按GOMS更新）'!A:N,14,FALSE)</f>
        <v>326</v>
      </c>
      <c r="N1778" s="59" t="s">
        <v>7811</v>
      </c>
      <c r="O1778" s="27">
        <f>IFERROR(VLOOKUP(N1778,'散件迭代（不定期更新）'!C:J,8,FALSE),0)</f>
        <v>0</v>
      </c>
      <c r="P1778" s="27" t="str">
        <f>IFERROR(VLOOKUP(N1778,'散件（更新）'!B:H,3,FALSE),0)</f>
        <v/>
      </c>
      <c r="Q1778" s="27" t="str">
        <f>VLOOKUP(N1778,'散件（更新）'!B:H,2,FALSE)</f>
        <v>114-23761812</v>
      </c>
      <c r="R1778" s="27" t="str">
        <f>VLOOKUP(N1778,'散件（更新）'!B:H,7,FALSE)</f>
        <v>Scraper</v>
      </c>
      <c r="S1778" s="27" t="str">
        <f>VLOOKUP(N1778,'散件（更新）'!B:E,4,FALSE)</f>
        <v>https://tineco-yxzt.oss-accelerate.aliyuncs.com/20241219/11_1734589750208.jpg</v>
      </c>
      <c r="T1778" s="27" t="s">
        <v>8759</v>
      </c>
      <c r="U1778" s="28" t="str">
        <f>VLOOKUP(N1778,'散件（更新）'!B:G,6,FALSE)</f>
        <v>刮条组件</v>
      </c>
      <c r="V1778" s="28">
        <f>VLOOKUP(N1778,'散件（更新）'!B:I,8,FALSE)</f>
        <v>6932485002528</v>
      </c>
    </row>
    <row r="1779" spans="1:22" ht="20.149999999999999" customHeight="1">
      <c r="A1779" s="57">
        <v>46169</v>
      </c>
      <c r="B1779" s="59" t="s">
        <v>11067</v>
      </c>
      <c r="C1779" s="27" t="str">
        <f>VLOOKUP(B1779,'大货清单（不定期按GOMS更新）'!A:H,8,0)</f>
        <v>109-23761604</v>
      </c>
      <c r="D1779" s="27" t="str">
        <f>VLOOKUP(B1779,'大货清单（不定期按GOMS更新）'!A:C,3,0)</f>
        <v>CL2376P-04</v>
      </c>
      <c r="E1779" s="27" t="str">
        <f>VLOOKUP(B1779,'大货清单（不定期按GOMS更新）'!A:H,4,0)</f>
        <v>FR</v>
      </c>
      <c r="F1779" s="27" t="str">
        <f>VLOOKUP(B1779,'大货清单（不定期按GOMS更新）'!A:H,2,0)</f>
        <v>Floor one S7 stretch complete</v>
      </c>
      <c r="G1779" s="28">
        <f>VLOOKUP(B1779,'大货清单（不定期按GOMS更新）'!A:I,9,FALSE)</f>
        <v>6932485008469</v>
      </c>
      <c r="H1779" s="27" t="str">
        <f>VLOOKUP(B1779,'大货清单（不定期按GOMS更新）'!A:H,7,0)</f>
        <v>BLACK</v>
      </c>
      <c r="I1779" s="27" t="str">
        <f>VLOOKUP(B1779,'大货清单（不定期按GOMS更新）'!A:F,6,FALSE)</f>
        <v>ACTIVE</v>
      </c>
      <c r="J1779" s="27" t="str">
        <f>VLOOKUP(B1779,'大货清单（不定期按GOMS更新）'!A:K,11,FALSE)</f>
        <v>9.3</v>
      </c>
      <c r="K1779" s="27" t="str">
        <f>VLOOKUP(B1779,'大货清单（不定期按GOMS更新）'!A:N,12,FALSE)</f>
        <v>712</v>
      </c>
      <c r="L1779" s="27" t="str">
        <f>VLOOKUP(B1779,'大货清单（不定期按GOMS更新）'!A:M,13,FALSE)</f>
        <v>270</v>
      </c>
      <c r="M1779" s="27" t="str">
        <f>VLOOKUP(B1779,'大货清单（不定期按GOMS更新）'!A:N,14,FALSE)</f>
        <v>326</v>
      </c>
      <c r="N1779" s="59" t="s">
        <v>8012</v>
      </c>
      <c r="O1779" s="27">
        <f>IFERROR(VLOOKUP(N1779,'散件迭代（不定期更新）'!C:J,8,FALSE),0)</f>
        <v>0</v>
      </c>
      <c r="P1779" s="27" t="str">
        <f>IFERROR(VLOOKUP(N1779,'散件（更新）'!B:H,3,FALSE),0)</f>
        <v/>
      </c>
      <c r="Q1779" s="27" t="str">
        <f>VLOOKUP(N1779,'散件（更新）'!B:H,2,FALSE)</f>
        <v>114-23761808</v>
      </c>
      <c r="R1779" s="27" t="str">
        <f>VLOOKUP(N1779,'散件（更新）'!B:H,7,FALSE)</f>
        <v>Sensor</v>
      </c>
      <c r="S1779" s="27" t="str">
        <f>VLOOKUP(N1779,'散件（更新）'!B:E,4,FALSE)</f>
        <v>https://tineco-yxzt.oss-accelerate.aliyuncs.com/20241219/weixintupian_202411141109496_1734589120839.jpg</v>
      </c>
      <c r="T1779" s="27" t="s">
        <v>8759</v>
      </c>
      <c r="U1779" s="28" t="str">
        <f>VLOOKUP(N1779,'散件（更新）'!B:G,6,FALSE)</f>
        <v>直通式光电液位传感器组件</v>
      </c>
      <c r="V1779" s="28">
        <f>VLOOKUP(N1779,'散件（更新）'!B:I,8,FALSE)</f>
        <v>6932485002474</v>
      </c>
    </row>
    <row r="1780" spans="1:22" ht="20.149999999999999" customHeight="1">
      <c r="A1780" s="57">
        <v>46169</v>
      </c>
      <c r="B1780" s="59" t="s">
        <v>11067</v>
      </c>
      <c r="C1780" s="27" t="str">
        <f>VLOOKUP(B1780,'大货清单（不定期按GOMS更新）'!A:H,8,0)</f>
        <v>109-23761604</v>
      </c>
      <c r="D1780" s="27" t="str">
        <f>VLOOKUP(B1780,'大货清单（不定期按GOMS更新）'!A:C,3,0)</f>
        <v>CL2376P-04</v>
      </c>
      <c r="E1780" s="27" t="str">
        <f>VLOOKUP(B1780,'大货清单（不定期按GOMS更新）'!A:H,4,0)</f>
        <v>FR</v>
      </c>
      <c r="F1780" s="27" t="str">
        <f>VLOOKUP(B1780,'大货清单（不定期按GOMS更新）'!A:H,2,0)</f>
        <v>Floor one S7 stretch complete</v>
      </c>
      <c r="G1780" s="28">
        <f>VLOOKUP(B1780,'大货清单（不定期按GOMS更新）'!A:I,9,FALSE)</f>
        <v>6932485008469</v>
      </c>
      <c r="H1780" s="27" t="str">
        <f>VLOOKUP(B1780,'大货清单（不定期按GOMS更新）'!A:H,7,0)</f>
        <v>BLACK</v>
      </c>
      <c r="I1780" s="27" t="str">
        <f>VLOOKUP(B1780,'大货清单（不定期按GOMS更新）'!A:F,6,FALSE)</f>
        <v>ACTIVE</v>
      </c>
      <c r="J1780" s="27" t="str">
        <f>VLOOKUP(B1780,'大货清单（不定期按GOMS更新）'!A:K,11,FALSE)</f>
        <v>9.3</v>
      </c>
      <c r="K1780" s="27" t="str">
        <f>VLOOKUP(B1780,'大货清单（不定期按GOMS更新）'!A:N,12,FALSE)</f>
        <v>712</v>
      </c>
      <c r="L1780" s="27" t="str">
        <f>VLOOKUP(B1780,'大货清单（不定期按GOMS更新）'!A:M,13,FALSE)</f>
        <v>270</v>
      </c>
      <c r="M1780" s="27" t="str">
        <f>VLOOKUP(B1780,'大货清单（不定期按GOMS更新）'!A:N,14,FALSE)</f>
        <v>326</v>
      </c>
      <c r="N1780" s="59" t="s">
        <v>4708</v>
      </c>
      <c r="O1780" s="27">
        <f>IFERROR(VLOOKUP(N1780,'散件迭代（不定期更新）'!C:J,8,FALSE),0)</f>
        <v>0</v>
      </c>
      <c r="P1780" s="27">
        <f>IFERROR(VLOOKUP(N1780,'散件（更新）'!B:H,3,FALSE),0)</f>
        <v>0</v>
      </c>
      <c r="Q1780" s="27" t="str">
        <f>VLOOKUP(N1780,'散件（更新）'!B:H,2,FALSE)</f>
        <v>114-23280212</v>
      </c>
      <c r="R1780" s="27" t="str">
        <f>VLOOKUP(N1780,'散件（更新）'!B:H,7,FALSE)</f>
        <v>Sensor</v>
      </c>
      <c r="S1780" s="27" t="str">
        <f>VLOOKUP(N1780,'散件（更新）'!B:E,4,FALSE)</f>
        <v>https://tineco-yxzt.oss-accelerate.aliyuncs.com/20240306/hongwai_1709692389165.GIF</v>
      </c>
      <c r="T1780" s="27" t="s">
        <v>8759</v>
      </c>
      <c r="U1780" s="28" t="str">
        <f>VLOOKUP(N1780,'散件（更新）'!B:G,6,FALSE)</f>
        <v>红外脏污传感器板组件</v>
      </c>
      <c r="V1780" s="28">
        <f>VLOOKUP(N1780,'散件（更新）'!B:I,8,FALSE)</f>
        <v>6974950107222</v>
      </c>
    </row>
    <row r="1781" spans="1:22" ht="20.149999999999999" customHeight="1">
      <c r="A1781" s="57">
        <v>46169</v>
      </c>
      <c r="B1781" s="59" t="s">
        <v>11067</v>
      </c>
      <c r="C1781" s="27" t="str">
        <f>VLOOKUP(B1781,'大货清单（不定期按GOMS更新）'!A:H,8,0)</f>
        <v>109-23761604</v>
      </c>
      <c r="D1781" s="27" t="str">
        <f>VLOOKUP(B1781,'大货清单（不定期按GOMS更新）'!A:C,3,0)</f>
        <v>CL2376P-04</v>
      </c>
      <c r="E1781" s="27" t="str">
        <f>VLOOKUP(B1781,'大货清单（不定期按GOMS更新）'!A:H,4,0)</f>
        <v>FR</v>
      </c>
      <c r="F1781" s="27" t="str">
        <f>VLOOKUP(B1781,'大货清单（不定期按GOMS更新）'!A:H,2,0)</f>
        <v>Floor one S7 stretch complete</v>
      </c>
      <c r="G1781" s="28">
        <f>VLOOKUP(B1781,'大货清单（不定期按GOMS更新）'!A:I,9,FALSE)</f>
        <v>6932485008469</v>
      </c>
      <c r="H1781" s="27" t="str">
        <f>VLOOKUP(B1781,'大货清单（不定期按GOMS更新）'!A:H,7,0)</f>
        <v>BLACK</v>
      </c>
      <c r="I1781" s="27" t="str">
        <f>VLOOKUP(B1781,'大货清单（不定期按GOMS更新）'!A:F,6,FALSE)</f>
        <v>ACTIVE</v>
      </c>
      <c r="J1781" s="27" t="str">
        <f>VLOOKUP(B1781,'大货清单（不定期按GOMS更新）'!A:K,11,FALSE)</f>
        <v>9.3</v>
      </c>
      <c r="K1781" s="27" t="str">
        <f>VLOOKUP(B1781,'大货清单（不定期按GOMS更新）'!A:N,12,FALSE)</f>
        <v>712</v>
      </c>
      <c r="L1781" s="27" t="str">
        <f>VLOOKUP(B1781,'大货清单（不定期按GOMS更新）'!A:M,13,FALSE)</f>
        <v>270</v>
      </c>
      <c r="M1781" s="27" t="str">
        <f>VLOOKUP(B1781,'大货清单（不定期按GOMS更新）'!A:N,14,FALSE)</f>
        <v>326</v>
      </c>
      <c r="N1781" s="59" t="s">
        <v>4711</v>
      </c>
      <c r="O1781" s="27">
        <f>IFERROR(VLOOKUP(N1781,'散件迭代（不定期更新）'!C:J,8,FALSE),0)</f>
        <v>0</v>
      </c>
      <c r="P1781" s="27">
        <f>IFERROR(VLOOKUP(N1781,'散件（更新）'!B:H,3,FALSE),0)</f>
        <v>0</v>
      </c>
      <c r="Q1781" s="27" t="str">
        <f>VLOOKUP(N1781,'散件（更新）'!B:H,2,FALSE)</f>
        <v>114-23280213</v>
      </c>
      <c r="R1781" s="27" t="str">
        <f>VLOOKUP(N1781,'散件（更新）'!B:H,7,FALSE)</f>
        <v>Pump</v>
      </c>
      <c r="S1781" s="27" t="str">
        <f>VLOOKUP(N1781,'散件（更新）'!B:E,4,FALSE)</f>
        <v>https://tineco-yxzt.oss-accelerate.aliyuncs.com/20240306/shuibeng_1709692458984.GIF</v>
      </c>
      <c r="T1781" s="27" t="s">
        <v>8759</v>
      </c>
      <c r="U1781" s="28" t="str">
        <f>VLOOKUP(N1781,'散件（更新）'!B:G,6,FALSE)</f>
        <v>蠕动泵组件</v>
      </c>
      <c r="V1781" s="28">
        <f>VLOOKUP(N1781,'散件（更新）'!B:I,8,FALSE)</f>
        <v>6974950107239</v>
      </c>
    </row>
    <row r="1782" spans="1:22" ht="20.149999999999999" customHeight="1">
      <c r="A1782" s="57">
        <v>46169</v>
      </c>
      <c r="B1782" s="59" t="s">
        <v>11067</v>
      </c>
      <c r="C1782" s="27" t="str">
        <f>VLOOKUP(B1782,'大货清单（不定期按GOMS更新）'!A:H,8,0)</f>
        <v>109-23761604</v>
      </c>
      <c r="D1782" s="27" t="str">
        <f>VLOOKUP(B1782,'大货清单（不定期按GOMS更新）'!A:C,3,0)</f>
        <v>CL2376P-04</v>
      </c>
      <c r="E1782" s="27" t="str">
        <f>VLOOKUP(B1782,'大货清单（不定期按GOMS更新）'!A:H,4,0)</f>
        <v>FR</v>
      </c>
      <c r="F1782" s="27" t="str">
        <f>VLOOKUP(B1782,'大货清单（不定期按GOMS更新）'!A:H,2,0)</f>
        <v>Floor one S7 stretch complete</v>
      </c>
      <c r="G1782" s="28">
        <f>VLOOKUP(B1782,'大货清单（不定期按GOMS更新）'!A:I,9,FALSE)</f>
        <v>6932485008469</v>
      </c>
      <c r="H1782" s="27" t="str">
        <f>VLOOKUP(B1782,'大货清单（不定期按GOMS更新）'!A:H,7,0)</f>
        <v>BLACK</v>
      </c>
      <c r="I1782" s="27" t="str">
        <f>VLOOKUP(B1782,'大货清单（不定期按GOMS更新）'!A:F,6,FALSE)</f>
        <v>ACTIVE</v>
      </c>
      <c r="J1782" s="27" t="str">
        <f>VLOOKUP(B1782,'大货清单（不定期按GOMS更新）'!A:K,11,FALSE)</f>
        <v>9.3</v>
      </c>
      <c r="K1782" s="27" t="str">
        <f>VLOOKUP(B1782,'大货清单（不定期按GOMS更新）'!A:N,12,FALSE)</f>
        <v>712</v>
      </c>
      <c r="L1782" s="27" t="str">
        <f>VLOOKUP(B1782,'大货清单（不定期按GOMS更新）'!A:M,13,FALSE)</f>
        <v>270</v>
      </c>
      <c r="M1782" s="27" t="str">
        <f>VLOOKUP(B1782,'大货清单（不定期按GOMS更新）'!A:N,14,FALSE)</f>
        <v>326</v>
      </c>
      <c r="N1782" s="59" t="s">
        <v>4712</v>
      </c>
      <c r="O1782" s="27">
        <f>IFERROR(VLOOKUP(N1782,'散件迭代（不定期更新）'!C:J,8,FALSE),0)</f>
        <v>0</v>
      </c>
      <c r="P1782" s="27">
        <f>IFERROR(VLOOKUP(N1782,'散件（更新）'!B:H,3,FALSE),0)</f>
        <v>0</v>
      </c>
      <c r="Q1782" s="27" t="str">
        <f>VLOOKUP(N1782,'散件（更新）'!B:H,2,FALSE)</f>
        <v>114-23280221</v>
      </c>
      <c r="R1782" s="27" t="str">
        <f>VLOOKUP(N1782,'散件（更新）'!B:H,7,FALSE)</f>
        <v>Repair Wheel</v>
      </c>
      <c r="S1782" s="27" t="str">
        <f>VLOOKUP(N1782,'散件（更新）'!B:E,4,FALSE)</f>
        <v>https://tineco-yxzt.oss-accelerate.aliyuncs.com/20240306/daxiaolun_1709693230648.GIF</v>
      </c>
      <c r="T1782" s="27" t="s">
        <v>8759</v>
      </c>
      <c r="U1782" s="28" t="str">
        <f>VLOOKUP(N1782,'散件（更新）'!B:G,6,FALSE)</f>
        <v>大轮和小轮组件</v>
      </c>
      <c r="V1782" s="28">
        <f>VLOOKUP(N1782,'散件（更新）'!B:I,8,FALSE)</f>
        <v>6974950107314</v>
      </c>
    </row>
    <row r="1783" spans="1:22" ht="20.149999999999999" customHeight="1">
      <c r="A1783" s="57">
        <v>46169</v>
      </c>
      <c r="B1783" s="59" t="s">
        <v>11067</v>
      </c>
      <c r="C1783" s="27" t="str">
        <f>VLOOKUP(B1783,'大货清单（不定期按GOMS更新）'!A:H,8,0)</f>
        <v>109-23761604</v>
      </c>
      <c r="D1783" s="27" t="str">
        <f>VLOOKUP(B1783,'大货清单（不定期按GOMS更新）'!A:C,3,0)</f>
        <v>CL2376P-04</v>
      </c>
      <c r="E1783" s="27" t="str">
        <f>VLOOKUP(B1783,'大货清单（不定期按GOMS更新）'!A:H,4,0)</f>
        <v>FR</v>
      </c>
      <c r="F1783" s="27" t="str">
        <f>VLOOKUP(B1783,'大货清单（不定期按GOMS更新）'!A:H,2,0)</f>
        <v>Floor one S7 stretch complete</v>
      </c>
      <c r="G1783" s="28">
        <f>VLOOKUP(B1783,'大货清单（不定期按GOMS更新）'!A:I,9,FALSE)</f>
        <v>6932485008469</v>
      </c>
      <c r="H1783" s="27" t="str">
        <f>VLOOKUP(B1783,'大货清单（不定期按GOMS更新）'!A:H,7,0)</f>
        <v>BLACK</v>
      </c>
      <c r="I1783" s="27" t="str">
        <f>VLOOKUP(B1783,'大货清单（不定期按GOMS更新）'!A:F,6,FALSE)</f>
        <v>ACTIVE</v>
      </c>
      <c r="J1783" s="27" t="str">
        <f>VLOOKUP(B1783,'大货清单（不定期按GOMS更新）'!A:K,11,FALSE)</f>
        <v>9.3</v>
      </c>
      <c r="K1783" s="27" t="str">
        <f>VLOOKUP(B1783,'大货清单（不定期按GOMS更新）'!A:N,12,FALSE)</f>
        <v>712</v>
      </c>
      <c r="L1783" s="27" t="str">
        <f>VLOOKUP(B1783,'大货清单（不定期按GOMS更新）'!A:M,13,FALSE)</f>
        <v>270</v>
      </c>
      <c r="M1783" s="27" t="str">
        <f>VLOOKUP(B1783,'大货清单（不定期按GOMS更新）'!A:N,14,FALSE)</f>
        <v>326</v>
      </c>
      <c r="N1783" s="59" t="s">
        <v>7784</v>
      </c>
      <c r="O1783" s="27">
        <f>IFERROR(VLOOKUP(N1783,'散件迭代（不定期更新）'!C:J,8,FALSE),0)</f>
        <v>0</v>
      </c>
      <c r="P1783" s="27" t="str">
        <f>IFERROR(VLOOKUP(N1783,'散件（更新）'!B:H,3,FALSE),0)</f>
        <v/>
      </c>
      <c r="Q1783" s="27" t="str">
        <f>VLOOKUP(N1783,'散件（更新）'!B:H,2,FALSE)</f>
        <v>114-23761822</v>
      </c>
      <c r="R1783" s="27" t="str">
        <f>VLOOKUP(N1783,'散件（更新）'!B:H,7,FALSE)</f>
        <v>Handle</v>
      </c>
      <c r="S1783" s="27" t="str">
        <f>VLOOKUP(N1783,'散件（更新）'!B:E,4,FALSE)</f>
        <v>https://tineco-yxzt.oss-accelerate.aliyuncs.com/20241219/weixintupian_202411141109493_1734594502354.jpg</v>
      </c>
      <c r="T1783" s="27" t="s">
        <v>8759</v>
      </c>
      <c r="U1783" s="28" t="str">
        <f>VLOOKUP(N1783,'散件（更新）'!B:G,6,FALSE)</f>
        <v>手柄组件（黑色）</v>
      </c>
      <c r="V1783" s="28">
        <f>VLOOKUP(N1783,'散件（更新）'!B:I,8,FALSE)</f>
        <v>6932485002696</v>
      </c>
    </row>
    <row r="1784" spans="1:22" ht="20.149999999999999" customHeight="1">
      <c r="A1784" s="57">
        <v>46169</v>
      </c>
      <c r="B1784" s="59" t="s">
        <v>11067</v>
      </c>
      <c r="C1784" s="27" t="str">
        <f>VLOOKUP(B1784,'大货清单（不定期按GOMS更新）'!A:H,8,0)</f>
        <v>109-23761604</v>
      </c>
      <c r="D1784" s="27" t="str">
        <f>VLOOKUP(B1784,'大货清单（不定期按GOMS更新）'!A:C,3,0)</f>
        <v>CL2376P-04</v>
      </c>
      <c r="E1784" s="27" t="str">
        <f>VLOOKUP(B1784,'大货清单（不定期按GOMS更新）'!A:H,4,0)</f>
        <v>FR</v>
      </c>
      <c r="F1784" s="27" t="str">
        <f>VLOOKUP(B1784,'大货清单（不定期按GOMS更新）'!A:H,2,0)</f>
        <v>Floor one S7 stretch complete</v>
      </c>
      <c r="G1784" s="28">
        <f>VLOOKUP(B1784,'大货清单（不定期按GOMS更新）'!A:I,9,FALSE)</f>
        <v>6932485008469</v>
      </c>
      <c r="H1784" s="27" t="str">
        <f>VLOOKUP(B1784,'大货清单（不定期按GOMS更新）'!A:H,7,0)</f>
        <v>BLACK</v>
      </c>
      <c r="I1784" s="27" t="str">
        <f>VLOOKUP(B1784,'大货清单（不定期按GOMS更新）'!A:F,6,FALSE)</f>
        <v>ACTIVE</v>
      </c>
      <c r="J1784" s="27" t="str">
        <f>VLOOKUP(B1784,'大货清单（不定期按GOMS更新）'!A:K,11,FALSE)</f>
        <v>9.3</v>
      </c>
      <c r="K1784" s="27" t="str">
        <f>VLOOKUP(B1784,'大货清单（不定期按GOMS更新）'!A:N,12,FALSE)</f>
        <v>712</v>
      </c>
      <c r="L1784" s="27" t="str">
        <f>VLOOKUP(B1784,'大货清单（不定期按GOMS更新）'!A:M,13,FALSE)</f>
        <v>270</v>
      </c>
      <c r="M1784" s="27" t="str">
        <f>VLOOKUP(B1784,'大货清单（不定期按GOMS更新）'!A:N,14,FALSE)</f>
        <v>326</v>
      </c>
      <c r="N1784" s="59" t="s">
        <v>7821</v>
      </c>
      <c r="O1784" s="27">
        <f>IFERROR(VLOOKUP(N1784,'散件迭代（不定期更新）'!C:J,8,FALSE),0)</f>
        <v>0</v>
      </c>
      <c r="P1784" s="27" t="str">
        <f>IFERROR(VLOOKUP(N1784,'散件（更新）'!B:H,3,FALSE),0)</f>
        <v/>
      </c>
      <c r="Q1784" s="27" t="str">
        <f>VLOOKUP(N1784,'散件（更新）'!B:H,2,FALSE)</f>
        <v>114-23761800</v>
      </c>
      <c r="R1784" s="27" t="str">
        <f>VLOOKUP(N1784,'散件（更新）'!B:H,7,FALSE)</f>
        <v>Clean Water Tank</v>
      </c>
      <c r="S1784" s="27" t="str">
        <f>VLOOKUP(N1784,'散件（更新）'!B:E,4,FALSE)</f>
        <v>https://tineco-yxzt.oss-accelerate.aliyuncs.com/20241219/weixintupian_202411141109491_1734578094685.jpg</v>
      </c>
      <c r="T1784" s="27" t="s">
        <v>19304</v>
      </c>
      <c r="U1784" s="28" t="str">
        <f>VLOOKUP(N1784,'散件（更新）'!B:G,6,FALSE)</f>
        <v>清水箱组件</v>
      </c>
      <c r="V1784" s="28">
        <f>VLOOKUP(N1784,'散件（更新）'!B:I,8,FALSE)</f>
        <v>6932485002399</v>
      </c>
    </row>
    <row r="1785" spans="1:22" ht="20.149999999999999" customHeight="1">
      <c r="A1785" s="57">
        <v>46169</v>
      </c>
      <c r="B1785" s="59" t="s">
        <v>11067</v>
      </c>
      <c r="C1785" s="27" t="str">
        <f>VLOOKUP(B1785,'大货清单（不定期按GOMS更新）'!A:H,8,0)</f>
        <v>109-23761604</v>
      </c>
      <c r="D1785" s="27" t="str">
        <f>VLOOKUP(B1785,'大货清单（不定期按GOMS更新）'!A:C,3,0)</f>
        <v>CL2376P-04</v>
      </c>
      <c r="E1785" s="27" t="str">
        <f>VLOOKUP(B1785,'大货清单（不定期按GOMS更新）'!A:H,4,0)</f>
        <v>FR</v>
      </c>
      <c r="F1785" s="27" t="str">
        <f>VLOOKUP(B1785,'大货清单（不定期按GOMS更新）'!A:H,2,0)</f>
        <v>Floor one S7 stretch complete</v>
      </c>
      <c r="G1785" s="28">
        <f>VLOOKUP(B1785,'大货清单（不定期按GOMS更新）'!A:I,9,FALSE)</f>
        <v>6932485008469</v>
      </c>
      <c r="H1785" s="27" t="str">
        <f>VLOOKUP(B1785,'大货清单（不定期按GOMS更新）'!A:H,7,0)</f>
        <v>BLACK</v>
      </c>
      <c r="I1785" s="27" t="str">
        <f>VLOOKUP(B1785,'大货清单（不定期按GOMS更新）'!A:F,6,FALSE)</f>
        <v>ACTIVE</v>
      </c>
      <c r="J1785" s="27" t="str">
        <f>VLOOKUP(B1785,'大货清单（不定期按GOMS更新）'!A:K,11,FALSE)</f>
        <v>9.3</v>
      </c>
      <c r="K1785" s="27" t="str">
        <f>VLOOKUP(B1785,'大货清单（不定期按GOMS更新）'!A:N,12,FALSE)</f>
        <v>712</v>
      </c>
      <c r="L1785" s="27" t="str">
        <f>VLOOKUP(B1785,'大货清单（不定期按GOMS更新）'!A:M,13,FALSE)</f>
        <v>270</v>
      </c>
      <c r="M1785" s="27" t="str">
        <f>VLOOKUP(B1785,'大货清单（不定期按GOMS更新）'!A:N,14,FALSE)</f>
        <v>326</v>
      </c>
      <c r="N1785" s="59" t="s">
        <v>8148</v>
      </c>
      <c r="O1785" s="27">
        <f>IFERROR(VLOOKUP(N1785,'散件迭代（不定期更新）'!C:J,8,FALSE),0)</f>
        <v>0</v>
      </c>
      <c r="P1785" s="27" t="str">
        <f>IFERROR(VLOOKUP(N1785,'散件（更新）'!B:H,3,FALSE),0)</f>
        <v/>
      </c>
      <c r="Q1785" s="27" t="str">
        <f>VLOOKUP(N1785,'散件（更新）'!B:H,2,FALSE)</f>
        <v>114-23761823</v>
      </c>
      <c r="R1785" s="27" t="str">
        <f>VLOOKUP(N1785,'散件（更新）'!B:H,7,FALSE)</f>
        <v>Dirt Water Tank</v>
      </c>
      <c r="S1785" s="27" t="str">
        <f>VLOOKUP(N1785,'散件（更新）'!B:E,4,FALSE)</f>
        <v>https://tineco-yxzt.oss-accelerate.aliyuncs.com/20241225/DWT_1735112037172.jpg</v>
      </c>
      <c r="T1785" s="27" t="s">
        <v>19303</v>
      </c>
      <c r="U1785" s="28" t="str">
        <f>VLOOKUP(N1785,'散件（更新）'!B:G,6,FALSE)</f>
        <v xml:space="preserve"> 回收桶组件（黑色）</v>
      </c>
      <c r="V1785" s="28">
        <f>VLOOKUP(N1785,'散件（更新）'!B:I,8,FALSE)</f>
        <v>6932485003655</v>
      </c>
    </row>
    <row r="1786" spans="1:22" ht="20.149999999999999" customHeight="1">
      <c r="A1786" s="57">
        <v>46169</v>
      </c>
      <c r="B1786" s="59" t="s">
        <v>11063</v>
      </c>
      <c r="C1786" s="27" t="str">
        <f>VLOOKUP(B1786,'大货清单（不定期按GOMS更新）'!A:H,8,0)</f>
        <v>109-23282003</v>
      </c>
      <c r="D1786" s="27" t="str">
        <f>VLOOKUP(B1786,'大货清单（不定期按GOMS更新）'!A:C,3,0)</f>
        <v>CL2328T-03</v>
      </c>
      <c r="E1786" s="27" t="str">
        <f>VLOOKUP(B1786,'大货清单（不定期按GOMS更新）'!A:H,4,0)</f>
        <v>FR</v>
      </c>
      <c r="F1786" s="27" t="str">
        <f>VLOOKUP(B1786,'大货清单（不定期按GOMS更新）'!A:H,2,0)</f>
        <v>Floor one S6 Stretch Lite complete</v>
      </c>
      <c r="G1786" s="28">
        <f>VLOOKUP(B1786,'大货清单（不定期按GOMS更新）'!A:I,9,FALSE)</f>
        <v>6932485008452</v>
      </c>
      <c r="H1786" s="27" t="str">
        <f>VLOOKUP(B1786,'大货清单（不定期按GOMS更新）'!A:H,7,0)</f>
        <v>WHITE</v>
      </c>
      <c r="I1786" s="27" t="str">
        <f>VLOOKUP(B1786,'大货清单（不定期按GOMS更新）'!A:F,6,FALSE)</f>
        <v>ACTIVE</v>
      </c>
      <c r="J1786" s="27" t="str">
        <f>VLOOKUP(B1786,'大货清单（不定期按GOMS更新）'!A:K,11,FALSE)</f>
        <v>9.05</v>
      </c>
      <c r="K1786" s="27" t="str">
        <f>VLOOKUP(B1786,'大货清单（不定期按GOMS更新）'!A:N,12,FALSE)</f>
        <v>722</v>
      </c>
      <c r="L1786" s="27" t="str">
        <f>VLOOKUP(B1786,'大货清单（不定期按GOMS更新）'!A:M,13,FALSE)</f>
        <v>331</v>
      </c>
      <c r="M1786" s="27" t="str">
        <f>VLOOKUP(B1786,'大货清单（不定期按GOMS更新）'!A:N,14,FALSE)</f>
        <v>286</v>
      </c>
      <c r="N1786" s="59" t="s">
        <v>4422</v>
      </c>
      <c r="O1786" s="27">
        <f>IFERROR(VLOOKUP(N1786,'散件迭代（不定期更新）'!C:J,8,FALSE),0)</f>
        <v>0</v>
      </c>
      <c r="P1786" s="27" t="str">
        <f>IFERROR(VLOOKUP(N1786,'散件（更新）'!B:H,3,FALSE),0)</f>
        <v>/</v>
      </c>
      <c r="Q1786" s="27" t="str">
        <f>VLOOKUP(N1786,'散件（更新）'!B:H,2,FALSE)</f>
        <v>114-23350408</v>
      </c>
      <c r="R1786" s="27" t="str">
        <f>VLOOKUP(N1786,'散件（更新）'!B:H,7,FALSE)</f>
        <v>Brush Roller</v>
      </c>
      <c r="S1786" s="27" t="str">
        <f>VLOOKUP(N1786,'散件（更新）'!B:E,4,FALSE)</f>
        <v>https://tineco-yxzt.oss-accelerate.aliyuncs.com/20241021/gunshua_1729475885815.jpeg</v>
      </c>
      <c r="T1786" s="27" t="s">
        <v>19310</v>
      </c>
      <c r="U1786" s="28" t="str">
        <f>VLOOKUP(N1786,'散件（更新）'!B:G,6,FALSE)</f>
        <v>滚刷组件</v>
      </c>
      <c r="V1786" s="28" t="str">
        <f>VLOOKUP(N1786,'散件（更新）'!B:I,8,FALSE)</f>
        <v>6974950106188</v>
      </c>
    </row>
    <row r="1787" spans="1:22" ht="20.149999999999999" customHeight="1">
      <c r="A1787" s="57">
        <v>46169</v>
      </c>
      <c r="B1787" s="59" t="s">
        <v>11063</v>
      </c>
      <c r="C1787" s="27" t="str">
        <f>VLOOKUP(B1787,'大货清单（不定期按GOMS更新）'!A:H,8,0)</f>
        <v>109-23282003</v>
      </c>
      <c r="D1787" s="27" t="str">
        <f>VLOOKUP(B1787,'大货清单（不定期按GOMS更新）'!A:C,3,0)</f>
        <v>CL2328T-03</v>
      </c>
      <c r="E1787" s="27" t="str">
        <f>VLOOKUP(B1787,'大货清单（不定期按GOMS更新）'!A:H,4,0)</f>
        <v>FR</v>
      </c>
      <c r="F1787" s="27" t="str">
        <f>VLOOKUP(B1787,'大货清单（不定期按GOMS更新）'!A:H,2,0)</f>
        <v>Floor one S6 Stretch Lite complete</v>
      </c>
      <c r="G1787" s="28">
        <f>VLOOKUP(B1787,'大货清单（不定期按GOMS更新）'!A:I,9,FALSE)</f>
        <v>6932485008452</v>
      </c>
      <c r="H1787" s="27" t="str">
        <f>VLOOKUP(B1787,'大货清单（不定期按GOMS更新）'!A:H,7,0)</f>
        <v>WHITE</v>
      </c>
      <c r="I1787" s="27" t="str">
        <f>VLOOKUP(B1787,'大货清单（不定期按GOMS更新）'!A:F,6,FALSE)</f>
        <v>ACTIVE</v>
      </c>
      <c r="J1787" s="27" t="str">
        <f>VLOOKUP(B1787,'大货清单（不定期按GOMS更新）'!A:K,11,FALSE)</f>
        <v>9.05</v>
      </c>
      <c r="K1787" s="27" t="str">
        <f>VLOOKUP(B1787,'大货清单（不定期按GOMS更新）'!A:N,12,FALSE)</f>
        <v>722</v>
      </c>
      <c r="L1787" s="27" t="str">
        <f>VLOOKUP(B1787,'大货清单（不定期按GOMS更新）'!A:M,13,FALSE)</f>
        <v>331</v>
      </c>
      <c r="M1787" s="27" t="str">
        <f>VLOOKUP(B1787,'大货清单（不定期按GOMS更新）'!A:N,14,FALSE)</f>
        <v>286</v>
      </c>
      <c r="N1787" s="59" t="s">
        <v>7530</v>
      </c>
      <c r="O1787" s="27" t="str">
        <f>IFERROR(VLOOKUP(N1787,'散件迭代（不定期更新）'!C:J,8,FALSE),0)</f>
        <v>A64</v>
      </c>
      <c r="P1787" s="27">
        <f>IFERROR(VLOOKUP(N1787,'散件（更新）'!B:H,3,FALSE),0)</f>
        <v>0</v>
      </c>
      <c r="Q1787" s="27" t="str">
        <f>VLOOKUP(N1787,'散件（更新）'!B:H,2,FALSE)</f>
        <v>114-23280222</v>
      </c>
      <c r="R1787" s="27" t="str">
        <f>VLOOKUP(N1787,'散件（更新）'!B:H,7,FALSE)</f>
        <v>HEPA Assy</v>
      </c>
      <c r="S1787" s="27" t="str">
        <f>VLOOKUP(N1787,'散件（更新）'!B:E,4,FALSE)</f>
        <v>https://tineco-yxzt.oss-accelerate.aliyuncs.com/20240822/HEPA_1724286749680.jpg</v>
      </c>
      <c r="T1787" s="27" t="s">
        <v>19320</v>
      </c>
      <c r="U1787" s="28" t="str">
        <f>VLOOKUP(N1787,'散件（更新）'!B:G,6,FALSE)</f>
        <v>回收桶过滤器组件</v>
      </c>
      <c r="V1787" s="28">
        <f>VLOOKUP(N1787,'散件（更新）'!B:I,8,FALSE)</f>
        <v>6932485000470</v>
      </c>
    </row>
    <row r="1788" spans="1:22" ht="20.149999999999999" customHeight="1">
      <c r="A1788" s="57">
        <v>46169</v>
      </c>
      <c r="B1788" s="59" t="s">
        <v>11063</v>
      </c>
      <c r="C1788" s="27" t="str">
        <f>VLOOKUP(B1788,'大货清单（不定期按GOMS更新）'!A:H,8,0)</f>
        <v>109-23282003</v>
      </c>
      <c r="D1788" s="27" t="str">
        <f>VLOOKUP(B1788,'大货清单（不定期按GOMS更新）'!A:C,3,0)</f>
        <v>CL2328T-03</v>
      </c>
      <c r="E1788" s="27" t="str">
        <f>VLOOKUP(B1788,'大货清单（不定期按GOMS更新）'!A:H,4,0)</f>
        <v>FR</v>
      </c>
      <c r="F1788" s="27" t="str">
        <f>VLOOKUP(B1788,'大货清单（不定期按GOMS更新）'!A:H,2,0)</f>
        <v>Floor one S6 Stretch Lite complete</v>
      </c>
      <c r="G1788" s="28">
        <f>VLOOKUP(B1788,'大货清单（不定期按GOMS更新）'!A:I,9,FALSE)</f>
        <v>6932485008452</v>
      </c>
      <c r="H1788" s="27" t="str">
        <f>VLOOKUP(B1788,'大货清单（不定期按GOMS更新）'!A:H,7,0)</f>
        <v>WHITE</v>
      </c>
      <c r="I1788" s="27" t="str">
        <f>VLOOKUP(B1788,'大货清单（不定期按GOMS更新）'!A:F,6,FALSE)</f>
        <v>ACTIVE</v>
      </c>
      <c r="J1788" s="27" t="str">
        <f>VLOOKUP(B1788,'大货清单（不定期按GOMS更新）'!A:K,11,FALSE)</f>
        <v>9.05</v>
      </c>
      <c r="K1788" s="27" t="str">
        <f>VLOOKUP(B1788,'大货清单（不定期按GOMS更新）'!A:N,12,FALSE)</f>
        <v>722</v>
      </c>
      <c r="L1788" s="27" t="str">
        <f>VLOOKUP(B1788,'大货清单（不定期按GOMS更新）'!A:M,13,FALSE)</f>
        <v>331</v>
      </c>
      <c r="M1788" s="27" t="str">
        <f>VLOOKUP(B1788,'大货清单（不定期按GOMS更新）'!A:N,14,FALSE)</f>
        <v>286</v>
      </c>
      <c r="N1788" s="59" t="s">
        <v>4292</v>
      </c>
      <c r="O1788" s="27">
        <f>IFERROR(VLOOKUP(N1788,'散件迭代（不定期更新）'!C:J,8,FALSE),0)</f>
        <v>0</v>
      </c>
      <c r="P1788" s="27" t="str">
        <f>IFERROR(VLOOKUP(N1788,'散件（更新）'!B:H,3,FALSE),0)</f>
        <v>/</v>
      </c>
      <c r="Q1788" s="27" t="str">
        <f>VLOOKUP(N1788,'散件（更新）'!B:H,2,FALSE)</f>
        <v>114-23710103</v>
      </c>
      <c r="R1788" s="27" t="str">
        <f>VLOOKUP(N1788,'散件（更新）'!B:H,7,FALSE)</f>
        <v>Adapter</v>
      </c>
      <c r="S1788" s="27" t="str">
        <f>VLOOKUP(N1788,'散件（更新）'!B:E,4,FALSE)</f>
        <v>https://tineco-yxzt.oss-accelerate.aliyuncs.com/20240701/2371shipeiqi_1719817085470.png</v>
      </c>
      <c r="T1788" s="27" t="s">
        <v>8759</v>
      </c>
      <c r="U1788" s="28" t="str">
        <f>VLOOKUP(N1788,'散件（更新）'!B:G,6,FALSE)</f>
        <v>适配器（欧版）</v>
      </c>
      <c r="V1788" s="28">
        <f>VLOOKUP(N1788,'散件（更新）'!B:I,8,FALSE)</f>
        <v>6974950105907</v>
      </c>
    </row>
    <row r="1789" spans="1:22" ht="20.149999999999999" customHeight="1">
      <c r="A1789" s="57">
        <v>46169</v>
      </c>
      <c r="B1789" s="59" t="s">
        <v>11063</v>
      </c>
      <c r="C1789" s="27" t="str">
        <f>VLOOKUP(B1789,'大货清单（不定期按GOMS更新）'!A:H,8,0)</f>
        <v>109-23282003</v>
      </c>
      <c r="D1789" s="27" t="str">
        <f>VLOOKUP(B1789,'大货清单（不定期按GOMS更新）'!A:C,3,0)</f>
        <v>CL2328T-03</v>
      </c>
      <c r="E1789" s="27" t="str">
        <f>VLOOKUP(B1789,'大货清单（不定期按GOMS更新）'!A:H,4,0)</f>
        <v>FR</v>
      </c>
      <c r="F1789" s="27" t="str">
        <f>VLOOKUP(B1789,'大货清单（不定期按GOMS更新）'!A:H,2,0)</f>
        <v>Floor one S6 Stretch Lite complete</v>
      </c>
      <c r="G1789" s="28">
        <f>VLOOKUP(B1789,'大货清单（不定期按GOMS更新）'!A:I,9,FALSE)</f>
        <v>6932485008452</v>
      </c>
      <c r="H1789" s="27" t="str">
        <f>VLOOKUP(B1789,'大货清单（不定期按GOMS更新）'!A:H,7,0)</f>
        <v>WHITE</v>
      </c>
      <c r="I1789" s="27" t="str">
        <f>VLOOKUP(B1789,'大货清单（不定期按GOMS更新）'!A:F,6,FALSE)</f>
        <v>ACTIVE</v>
      </c>
      <c r="J1789" s="27" t="str">
        <f>VLOOKUP(B1789,'大货清单（不定期按GOMS更新）'!A:K,11,FALSE)</f>
        <v>9.05</v>
      </c>
      <c r="K1789" s="27" t="str">
        <f>VLOOKUP(B1789,'大货清单（不定期按GOMS更新）'!A:N,12,FALSE)</f>
        <v>722</v>
      </c>
      <c r="L1789" s="27" t="str">
        <f>VLOOKUP(B1789,'大货清单（不定期按GOMS更新）'!A:M,13,FALSE)</f>
        <v>331</v>
      </c>
      <c r="M1789" s="27" t="str">
        <f>VLOOKUP(B1789,'大货清单（不定期按GOMS更新）'!A:N,14,FALSE)</f>
        <v>286</v>
      </c>
      <c r="N1789" s="59" t="s">
        <v>8094</v>
      </c>
      <c r="O1789" s="27">
        <f>IFERROR(VLOOKUP(N1789,'散件迭代（不定期更新）'!C:J,8,FALSE),0)</f>
        <v>0</v>
      </c>
      <c r="P1789" s="27" t="str">
        <f>IFERROR(VLOOKUP(N1789,'散件（更新）'!B:H,3,FALSE),0)</f>
        <v/>
      </c>
      <c r="Q1789" s="27" t="str">
        <f>VLOOKUP(N1789,'散件（更新）'!B:H,2,FALSE)</f>
        <v>114-23281802</v>
      </c>
      <c r="R1789" s="27" t="str">
        <f>VLOOKUP(N1789,'散件（更新）'!B:H,7,FALSE)</f>
        <v>Charging Base</v>
      </c>
      <c r="S1789" s="27" t="str">
        <f>VLOOKUP(N1789,'散件（更新）'!B:E,4,FALSE)</f>
        <v>https://tineco-yxzt.oss-accelerate.aliyuncs.com/20250107/tuopanzujian_1736236880800.png</v>
      </c>
      <c r="T1789" s="27" t="s">
        <v>8759</v>
      </c>
      <c r="U1789" s="28" t="str">
        <f>VLOOKUP(N1789,'散件（更新）'!B:G,6,FALSE)</f>
        <v>SP;CL2328R-01;托盘组件</v>
      </c>
      <c r="V1789" s="28">
        <f>VLOOKUP(N1789,'散件（更新）'!B:I,8,FALSE)</f>
        <v>6932485004713</v>
      </c>
    </row>
    <row r="1790" spans="1:22" ht="20.149999999999999" customHeight="1">
      <c r="A1790" s="57">
        <v>46169</v>
      </c>
      <c r="B1790" s="59" t="s">
        <v>11063</v>
      </c>
      <c r="C1790" s="27" t="str">
        <f>VLOOKUP(B1790,'大货清单（不定期按GOMS更新）'!A:H,8,0)</f>
        <v>109-23282003</v>
      </c>
      <c r="D1790" s="27" t="str">
        <f>VLOOKUP(B1790,'大货清单（不定期按GOMS更新）'!A:C,3,0)</f>
        <v>CL2328T-03</v>
      </c>
      <c r="E1790" s="27" t="str">
        <f>VLOOKUP(B1790,'大货清单（不定期按GOMS更新）'!A:H,4,0)</f>
        <v>FR</v>
      </c>
      <c r="F1790" s="27" t="str">
        <f>VLOOKUP(B1790,'大货清单（不定期按GOMS更新）'!A:H,2,0)</f>
        <v>Floor one S6 Stretch Lite complete</v>
      </c>
      <c r="G1790" s="28">
        <f>VLOOKUP(B1790,'大货清单（不定期按GOMS更新）'!A:I,9,FALSE)</f>
        <v>6932485008452</v>
      </c>
      <c r="H1790" s="27" t="str">
        <f>VLOOKUP(B1790,'大货清单（不定期按GOMS更新）'!A:H,7,0)</f>
        <v>WHITE</v>
      </c>
      <c r="I1790" s="27" t="str">
        <f>VLOOKUP(B1790,'大货清单（不定期按GOMS更新）'!A:F,6,FALSE)</f>
        <v>ACTIVE</v>
      </c>
      <c r="J1790" s="27" t="str">
        <f>VLOOKUP(B1790,'大货清单（不定期按GOMS更新）'!A:K,11,FALSE)</f>
        <v>9.05</v>
      </c>
      <c r="K1790" s="27" t="str">
        <f>VLOOKUP(B1790,'大货清单（不定期按GOMS更新）'!A:N,12,FALSE)</f>
        <v>722</v>
      </c>
      <c r="L1790" s="27" t="str">
        <f>VLOOKUP(B1790,'大货清单（不定期按GOMS更新）'!A:M,13,FALSE)</f>
        <v>331</v>
      </c>
      <c r="M1790" s="27" t="str">
        <f>VLOOKUP(B1790,'大货清单（不定期按GOMS更新）'!A:N,14,FALSE)</f>
        <v>286</v>
      </c>
      <c r="N1790" s="59" t="s">
        <v>8078</v>
      </c>
      <c r="O1790" s="27">
        <f>IFERROR(VLOOKUP(N1790,'散件迭代（不定期更新）'!C:J,8,FALSE),0)</f>
        <v>0</v>
      </c>
      <c r="P1790" s="27" t="str">
        <f>IFERROR(VLOOKUP(N1790,'散件（更新）'!B:H,3,FALSE),0)</f>
        <v/>
      </c>
      <c r="Q1790" s="27" t="str">
        <f>VLOOKUP(N1790,'散件（更新）'!B:H,2,FALSE)</f>
        <v>114-24580103</v>
      </c>
      <c r="R1790" s="27" t="str">
        <f>VLOOKUP(N1790,'散件（更新）'!B:H,7,FALSE)</f>
        <v>Battery</v>
      </c>
      <c r="S1790" s="27" t="str">
        <f>VLOOKUP(N1790,'散件（更新）'!B:E,4,FALSE)</f>
        <v>https://tineco-yxzt.oss-accelerate.aliyuncs.com/20241231/dianchibao_1735610141990.png</v>
      </c>
      <c r="T1790" s="27" t="s">
        <v>8759</v>
      </c>
      <c r="U1790" s="28" t="str">
        <f>VLOOKUP(N1790,'散件（更新）'!B:G,6,FALSE)</f>
        <v>SP;CL2458A-02;电池包组件</v>
      </c>
      <c r="V1790" s="28">
        <f>VLOOKUP(N1790,'散件（更新）'!B:I,8,FALSE)</f>
        <v>6932485004553</v>
      </c>
    </row>
    <row r="1791" spans="1:22" ht="20.149999999999999" customHeight="1">
      <c r="A1791" s="57">
        <v>46169</v>
      </c>
      <c r="B1791" s="59" t="s">
        <v>11063</v>
      </c>
      <c r="C1791" s="27" t="str">
        <f>VLOOKUP(B1791,'大货清单（不定期按GOMS更新）'!A:H,8,0)</f>
        <v>109-23282003</v>
      </c>
      <c r="D1791" s="27" t="str">
        <f>VLOOKUP(B1791,'大货清单（不定期按GOMS更新）'!A:C,3,0)</f>
        <v>CL2328T-03</v>
      </c>
      <c r="E1791" s="27" t="str">
        <f>VLOOKUP(B1791,'大货清单（不定期按GOMS更新）'!A:H,4,0)</f>
        <v>FR</v>
      </c>
      <c r="F1791" s="27" t="str">
        <f>VLOOKUP(B1791,'大货清单（不定期按GOMS更新）'!A:H,2,0)</f>
        <v>Floor one S6 Stretch Lite complete</v>
      </c>
      <c r="G1791" s="28">
        <f>VLOOKUP(B1791,'大货清单（不定期按GOMS更新）'!A:I,9,FALSE)</f>
        <v>6932485008452</v>
      </c>
      <c r="H1791" s="27" t="str">
        <f>VLOOKUP(B1791,'大货清单（不定期按GOMS更新）'!A:H,7,0)</f>
        <v>WHITE</v>
      </c>
      <c r="I1791" s="27" t="str">
        <f>VLOOKUP(B1791,'大货清单（不定期按GOMS更新）'!A:F,6,FALSE)</f>
        <v>ACTIVE</v>
      </c>
      <c r="J1791" s="27" t="str">
        <f>VLOOKUP(B1791,'大货清单（不定期按GOMS更新）'!A:K,11,FALSE)</f>
        <v>9.05</v>
      </c>
      <c r="K1791" s="27" t="str">
        <f>VLOOKUP(B1791,'大货清单（不定期按GOMS更新）'!A:N,12,FALSE)</f>
        <v>722</v>
      </c>
      <c r="L1791" s="27" t="str">
        <f>VLOOKUP(B1791,'大货清单（不定期按GOMS更新）'!A:M,13,FALSE)</f>
        <v>331</v>
      </c>
      <c r="M1791" s="27" t="str">
        <f>VLOOKUP(B1791,'大货清单（不定期按GOMS更新）'!A:N,14,FALSE)</f>
        <v>286</v>
      </c>
      <c r="N1791" s="59" t="s">
        <v>4700</v>
      </c>
      <c r="O1791" s="27">
        <f>IFERROR(VLOOKUP(N1791,'散件迭代（不定期更新）'!C:J,8,FALSE),0)</f>
        <v>0</v>
      </c>
      <c r="P1791" s="27">
        <f>IFERROR(VLOOKUP(N1791,'散件（更新）'!B:H,3,FALSE),0)</f>
        <v>0</v>
      </c>
      <c r="Q1791" s="27" t="str">
        <f>VLOOKUP(N1791,'散件（更新）'!B:H,2,FALSE)</f>
        <v>114-23280207</v>
      </c>
      <c r="R1791" s="27" t="str">
        <f>VLOOKUP(N1791,'散件（更新）'!B:H,7,FALSE)</f>
        <v>Display Screen</v>
      </c>
      <c r="S1791" s="27" t="str">
        <f>VLOOKUP(N1791,'散件（更新）'!B:E,4,FALSE)</f>
        <v>https://tineco-yxzt.oss-accelerate.aliyuncs.com/20240306/xianshiping_1709691771004.GIF</v>
      </c>
      <c r="T1791" s="27" t="s">
        <v>19321</v>
      </c>
      <c r="U1791" s="28" t="str">
        <f>VLOOKUP(N1791,'散件（更新）'!B:G,6,FALSE)</f>
        <v>LED显示屏组件</v>
      </c>
      <c r="V1791" s="28">
        <f>VLOOKUP(N1791,'散件（更新）'!B:I,8,FALSE)</f>
        <v>6974950107178</v>
      </c>
    </row>
    <row r="1792" spans="1:22" ht="20.149999999999999" customHeight="1">
      <c r="A1792" s="57">
        <v>46169</v>
      </c>
      <c r="B1792" s="59" t="s">
        <v>11063</v>
      </c>
      <c r="C1792" s="27" t="str">
        <f>VLOOKUP(B1792,'大货清单（不定期按GOMS更新）'!A:H,8,0)</f>
        <v>109-23282003</v>
      </c>
      <c r="D1792" s="27" t="str">
        <f>VLOOKUP(B1792,'大货清单（不定期按GOMS更新）'!A:C,3,0)</f>
        <v>CL2328T-03</v>
      </c>
      <c r="E1792" s="27" t="str">
        <f>VLOOKUP(B1792,'大货清单（不定期按GOMS更新）'!A:H,4,0)</f>
        <v>FR</v>
      </c>
      <c r="F1792" s="27" t="str">
        <f>VLOOKUP(B1792,'大货清单（不定期按GOMS更新）'!A:H,2,0)</f>
        <v>Floor one S6 Stretch Lite complete</v>
      </c>
      <c r="G1792" s="28">
        <f>VLOOKUP(B1792,'大货清单（不定期按GOMS更新）'!A:I,9,FALSE)</f>
        <v>6932485008452</v>
      </c>
      <c r="H1792" s="27" t="str">
        <f>VLOOKUP(B1792,'大货清单（不定期按GOMS更新）'!A:H,7,0)</f>
        <v>WHITE</v>
      </c>
      <c r="I1792" s="27" t="str">
        <f>VLOOKUP(B1792,'大货清单（不定期按GOMS更新）'!A:F,6,FALSE)</f>
        <v>ACTIVE</v>
      </c>
      <c r="J1792" s="27" t="str">
        <f>VLOOKUP(B1792,'大货清单（不定期按GOMS更新）'!A:K,11,FALSE)</f>
        <v>9.05</v>
      </c>
      <c r="K1792" s="27" t="str">
        <f>VLOOKUP(B1792,'大货清单（不定期按GOMS更新）'!A:N,12,FALSE)</f>
        <v>722</v>
      </c>
      <c r="L1792" s="27" t="str">
        <f>VLOOKUP(B1792,'大货清单（不定期按GOMS更新）'!A:M,13,FALSE)</f>
        <v>331</v>
      </c>
      <c r="M1792" s="27" t="str">
        <f>VLOOKUP(B1792,'大货清单（不定期按GOMS更新）'!A:N,14,FALSE)</f>
        <v>286</v>
      </c>
      <c r="N1792" s="59" t="s">
        <v>4702</v>
      </c>
      <c r="O1792" s="27">
        <f>IFERROR(VLOOKUP(N1792,'散件迭代（不定期更新）'!C:J,8,FALSE),0)</f>
        <v>0</v>
      </c>
      <c r="P1792" s="27">
        <f>IFERROR(VLOOKUP(N1792,'散件（更新）'!B:H,3,FALSE),0)</f>
        <v>0</v>
      </c>
      <c r="Q1792" s="27" t="str">
        <f>VLOOKUP(N1792,'散件（更新）'!B:H,2,FALSE)</f>
        <v>114-23280210</v>
      </c>
      <c r="R1792" s="27" t="str">
        <f>VLOOKUP(N1792,'散件（更新）'!B:H,7,FALSE)</f>
        <v>plastic part</v>
      </c>
      <c r="S1792" s="27" t="str">
        <f>VLOOKUP(N1792,'散件（更新）'!B:E,4,FALSE)</f>
        <v>https://tineco-yxzt.oss-accelerate.aliyuncs.com/20240306/ruansai_1709692212296.GIF</v>
      </c>
      <c r="T1792" s="27" t="s">
        <v>8759</v>
      </c>
      <c r="U1792" s="28" t="str">
        <f>VLOOKUP(N1792,'散件（更新）'!B:G,6,FALSE)</f>
        <v>前后盖软胶塞</v>
      </c>
      <c r="V1792" s="28">
        <f>VLOOKUP(N1792,'散件（更新）'!B:I,8,FALSE)</f>
        <v>6974950107208</v>
      </c>
    </row>
    <row r="1793" spans="1:22" ht="20.149999999999999" customHeight="1">
      <c r="A1793" s="57">
        <v>46169</v>
      </c>
      <c r="B1793" s="59" t="s">
        <v>11063</v>
      </c>
      <c r="C1793" s="27" t="str">
        <f>VLOOKUP(B1793,'大货清单（不定期按GOMS更新）'!A:H,8,0)</f>
        <v>109-23282003</v>
      </c>
      <c r="D1793" s="27" t="str">
        <f>VLOOKUP(B1793,'大货清单（不定期按GOMS更新）'!A:C,3,0)</f>
        <v>CL2328T-03</v>
      </c>
      <c r="E1793" s="27" t="str">
        <f>VLOOKUP(B1793,'大货清单（不定期按GOMS更新）'!A:H,4,0)</f>
        <v>FR</v>
      </c>
      <c r="F1793" s="27" t="str">
        <f>VLOOKUP(B1793,'大货清单（不定期按GOMS更新）'!A:H,2,0)</f>
        <v>Floor one S6 Stretch Lite complete</v>
      </c>
      <c r="G1793" s="28">
        <f>VLOOKUP(B1793,'大货清单（不定期按GOMS更新）'!A:I,9,FALSE)</f>
        <v>6932485008452</v>
      </c>
      <c r="H1793" s="27" t="str">
        <f>VLOOKUP(B1793,'大货清单（不定期按GOMS更新）'!A:H,7,0)</f>
        <v>WHITE</v>
      </c>
      <c r="I1793" s="27" t="str">
        <f>VLOOKUP(B1793,'大货清单（不定期按GOMS更新）'!A:F,6,FALSE)</f>
        <v>ACTIVE</v>
      </c>
      <c r="J1793" s="27" t="str">
        <f>VLOOKUP(B1793,'大货清单（不定期按GOMS更新）'!A:K,11,FALSE)</f>
        <v>9.05</v>
      </c>
      <c r="K1793" s="27" t="str">
        <f>VLOOKUP(B1793,'大货清单（不定期按GOMS更新）'!A:N,12,FALSE)</f>
        <v>722</v>
      </c>
      <c r="L1793" s="27" t="str">
        <f>VLOOKUP(B1793,'大货清单（不定期按GOMS更新）'!A:M,13,FALSE)</f>
        <v>331</v>
      </c>
      <c r="M1793" s="27" t="str">
        <f>VLOOKUP(B1793,'大货清单（不定期按GOMS更新）'!A:N,14,FALSE)</f>
        <v>286</v>
      </c>
      <c r="N1793" s="59" t="s">
        <v>4703</v>
      </c>
      <c r="O1793" s="27">
        <f>IFERROR(VLOOKUP(N1793,'散件迭代（不定期更新）'!C:J,8,FALSE),0)</f>
        <v>0</v>
      </c>
      <c r="P1793" s="27">
        <f>IFERROR(VLOOKUP(N1793,'散件（更新）'!B:H,3,FALSE),0)</f>
        <v>0</v>
      </c>
      <c r="Q1793" s="27" t="str">
        <f>VLOOKUP(N1793,'散件（更新）'!B:H,2,FALSE)</f>
        <v>114-23280214</v>
      </c>
      <c r="R1793" s="27" t="str">
        <f>VLOOKUP(N1793,'散件（更新）'!B:H,7,FALSE)</f>
        <v>plastic part</v>
      </c>
      <c r="S1793" s="27" t="str">
        <f>VLOOKUP(N1793,'散件（更新）'!B:E,4,FALSE)</f>
        <v>https://tineco-yxzt.oss-accelerate.aliyuncs.com/20240306/shuixiangxiashuifazujian_1709692518244.GIF</v>
      </c>
      <c r="T1793" s="27" t="s">
        <v>19301</v>
      </c>
      <c r="U1793" s="28" t="str">
        <f>VLOOKUP(N1793,'散件（更新）'!B:G,6,FALSE)</f>
        <v>水箱下水阀组件</v>
      </c>
      <c r="V1793" s="28">
        <f>VLOOKUP(N1793,'散件（更新）'!B:I,8,FALSE)</f>
        <v>6974950107246</v>
      </c>
    </row>
    <row r="1794" spans="1:22" ht="20.149999999999999" customHeight="1">
      <c r="A1794" s="57">
        <v>46169</v>
      </c>
      <c r="B1794" s="59" t="s">
        <v>11063</v>
      </c>
      <c r="C1794" s="27" t="str">
        <f>VLOOKUP(B1794,'大货清单（不定期按GOMS更新）'!A:H,8,0)</f>
        <v>109-23282003</v>
      </c>
      <c r="D1794" s="27" t="str">
        <f>VLOOKUP(B1794,'大货清单（不定期按GOMS更新）'!A:C,3,0)</f>
        <v>CL2328T-03</v>
      </c>
      <c r="E1794" s="27" t="str">
        <f>VLOOKUP(B1794,'大货清单（不定期按GOMS更新）'!A:H,4,0)</f>
        <v>FR</v>
      </c>
      <c r="F1794" s="27" t="str">
        <f>VLOOKUP(B1794,'大货清单（不定期按GOMS更新）'!A:H,2,0)</f>
        <v>Floor one S6 Stretch Lite complete</v>
      </c>
      <c r="G1794" s="28">
        <f>VLOOKUP(B1794,'大货清单（不定期按GOMS更新）'!A:I,9,FALSE)</f>
        <v>6932485008452</v>
      </c>
      <c r="H1794" s="27" t="str">
        <f>VLOOKUP(B1794,'大货清单（不定期按GOMS更新）'!A:H,7,0)</f>
        <v>WHITE</v>
      </c>
      <c r="I1794" s="27" t="str">
        <f>VLOOKUP(B1794,'大货清单（不定期按GOMS更新）'!A:F,6,FALSE)</f>
        <v>ACTIVE</v>
      </c>
      <c r="J1794" s="27" t="str">
        <f>VLOOKUP(B1794,'大货清单（不定期按GOMS更新）'!A:K,11,FALSE)</f>
        <v>9.05</v>
      </c>
      <c r="K1794" s="27" t="str">
        <f>VLOOKUP(B1794,'大货清单（不定期按GOMS更新）'!A:N,12,FALSE)</f>
        <v>722</v>
      </c>
      <c r="L1794" s="27" t="str">
        <f>VLOOKUP(B1794,'大货清单（不定期按GOMS更新）'!A:M,13,FALSE)</f>
        <v>331</v>
      </c>
      <c r="M1794" s="27" t="str">
        <f>VLOOKUP(B1794,'大货清单（不定期按GOMS更新）'!A:N,14,FALSE)</f>
        <v>286</v>
      </c>
      <c r="N1794" s="59" t="s">
        <v>4704</v>
      </c>
      <c r="O1794" s="27">
        <f>IFERROR(VLOOKUP(N1794,'散件迭代（不定期更新）'!C:J,8,FALSE),0)</f>
        <v>0</v>
      </c>
      <c r="P1794" s="27">
        <f>IFERROR(VLOOKUP(N1794,'散件（更新）'!B:H,3,FALSE),0)</f>
        <v>0</v>
      </c>
      <c r="Q1794" s="27" t="str">
        <f>VLOOKUP(N1794,'散件（更新）'!B:H,2,FALSE)</f>
        <v>114-23280216</v>
      </c>
      <c r="R1794" s="27" t="str">
        <f>VLOOKUP(N1794,'散件（更新）'!B:H,7,FALSE)</f>
        <v>plastic part</v>
      </c>
      <c r="S1794" s="27" t="str">
        <f>VLOOKUP(N1794,'散件（更新）'!B:E,4,FALSE)</f>
        <v>https://tineco-yxzt.oss-accelerate.aliyuncs.com/20240306/penshuiban_1709693039077.GIF</v>
      </c>
      <c r="T1794" s="27" t="s">
        <v>19322</v>
      </c>
      <c r="U1794" s="28" t="str">
        <f>VLOOKUP(N1794,'散件（更新）'!B:G,6,FALSE)</f>
        <v>喷水板组件</v>
      </c>
      <c r="V1794" s="28">
        <f>VLOOKUP(N1794,'散件（更新）'!B:I,8,FALSE)</f>
        <v>6974950107260</v>
      </c>
    </row>
    <row r="1795" spans="1:22" ht="20.149999999999999" customHeight="1">
      <c r="A1795" s="57">
        <v>46169</v>
      </c>
      <c r="B1795" s="59" t="s">
        <v>11063</v>
      </c>
      <c r="C1795" s="27" t="str">
        <f>VLOOKUP(B1795,'大货清单（不定期按GOMS更新）'!A:H,8,0)</f>
        <v>109-23282003</v>
      </c>
      <c r="D1795" s="27" t="str">
        <f>VLOOKUP(B1795,'大货清单（不定期按GOMS更新）'!A:C,3,0)</f>
        <v>CL2328T-03</v>
      </c>
      <c r="E1795" s="27" t="str">
        <f>VLOOKUP(B1795,'大货清单（不定期按GOMS更新）'!A:H,4,0)</f>
        <v>FR</v>
      </c>
      <c r="F1795" s="27" t="str">
        <f>VLOOKUP(B1795,'大货清单（不定期按GOMS更新）'!A:H,2,0)</f>
        <v>Floor one S6 Stretch Lite complete</v>
      </c>
      <c r="G1795" s="28">
        <f>VLOOKUP(B1795,'大货清单（不定期按GOMS更新）'!A:I,9,FALSE)</f>
        <v>6932485008452</v>
      </c>
      <c r="H1795" s="27" t="str">
        <f>VLOOKUP(B1795,'大货清单（不定期按GOMS更新）'!A:H,7,0)</f>
        <v>WHITE</v>
      </c>
      <c r="I1795" s="27" t="str">
        <f>VLOOKUP(B1795,'大货清单（不定期按GOMS更新）'!A:F,6,FALSE)</f>
        <v>ACTIVE</v>
      </c>
      <c r="J1795" s="27" t="str">
        <f>VLOOKUP(B1795,'大货清单（不定期按GOMS更新）'!A:K,11,FALSE)</f>
        <v>9.05</v>
      </c>
      <c r="K1795" s="27" t="str">
        <f>VLOOKUP(B1795,'大货清单（不定期按GOMS更新）'!A:N,12,FALSE)</f>
        <v>722</v>
      </c>
      <c r="L1795" s="27" t="str">
        <f>VLOOKUP(B1795,'大货清单（不定期按GOMS更新）'!A:M,13,FALSE)</f>
        <v>331</v>
      </c>
      <c r="M1795" s="27" t="str">
        <f>VLOOKUP(B1795,'大货清单（不定期按GOMS更新）'!A:N,14,FALSE)</f>
        <v>286</v>
      </c>
      <c r="N1795" s="59" t="s">
        <v>4705</v>
      </c>
      <c r="O1795" s="27">
        <f>IFERROR(VLOOKUP(N1795,'散件迭代（不定期更新）'!C:J,8,FALSE),0)</f>
        <v>0</v>
      </c>
      <c r="P1795" s="27">
        <f>IFERROR(VLOOKUP(N1795,'散件（更新）'!B:H,3,FALSE),0)</f>
        <v>0</v>
      </c>
      <c r="Q1795" s="27" t="str">
        <f>VLOOKUP(N1795,'散件（更新）'!B:H,2,FALSE)</f>
        <v>114-23280211</v>
      </c>
      <c r="R1795" s="27" t="str">
        <f>VLOOKUP(N1795,'散件（更新）'!B:H,7,FALSE)</f>
        <v>Wire</v>
      </c>
      <c r="S1795" s="27" t="str">
        <f>VLOOKUP(N1795,'散件（更新）'!B:E,4,FALSE)</f>
        <v>https://tineco-yxzt.oss-accelerate.aliyuncs.com/20240306/xinhaojiance_1709692284161.GIF</v>
      </c>
      <c r="T1795" s="27" t="s">
        <v>19304</v>
      </c>
      <c r="U1795" s="28" t="str">
        <f>VLOOKUP(N1795,'散件（更新）'!B:G,6,FALSE)</f>
        <v>回收桶信号检测组件</v>
      </c>
      <c r="V1795" s="28">
        <f>VLOOKUP(N1795,'散件（更新）'!B:I,8,FALSE)</f>
        <v>6974950107215</v>
      </c>
    </row>
    <row r="1796" spans="1:22" ht="20.149999999999999" customHeight="1">
      <c r="A1796" s="57">
        <v>46169</v>
      </c>
      <c r="B1796" s="59" t="s">
        <v>11063</v>
      </c>
      <c r="C1796" s="27" t="str">
        <f>VLOOKUP(B1796,'大货清单（不定期按GOMS更新）'!A:H,8,0)</f>
        <v>109-23282003</v>
      </c>
      <c r="D1796" s="27" t="str">
        <f>VLOOKUP(B1796,'大货清单（不定期按GOMS更新）'!A:C,3,0)</f>
        <v>CL2328T-03</v>
      </c>
      <c r="E1796" s="27" t="str">
        <f>VLOOKUP(B1796,'大货清单（不定期按GOMS更新）'!A:H,4,0)</f>
        <v>FR</v>
      </c>
      <c r="F1796" s="27" t="str">
        <f>VLOOKUP(B1796,'大货清单（不定期按GOMS更新）'!A:H,2,0)</f>
        <v>Floor one S6 Stretch Lite complete</v>
      </c>
      <c r="G1796" s="28">
        <f>VLOOKUP(B1796,'大货清单（不定期按GOMS更新）'!A:I,9,FALSE)</f>
        <v>6932485008452</v>
      </c>
      <c r="H1796" s="27" t="str">
        <f>VLOOKUP(B1796,'大货清单（不定期按GOMS更新）'!A:H,7,0)</f>
        <v>WHITE</v>
      </c>
      <c r="I1796" s="27" t="str">
        <f>VLOOKUP(B1796,'大货清单（不定期按GOMS更新）'!A:F,6,FALSE)</f>
        <v>ACTIVE</v>
      </c>
      <c r="J1796" s="27" t="str">
        <f>VLOOKUP(B1796,'大货清单（不定期按GOMS更新）'!A:K,11,FALSE)</f>
        <v>9.05</v>
      </c>
      <c r="K1796" s="27" t="str">
        <f>VLOOKUP(B1796,'大货清单（不定期按GOMS更新）'!A:N,12,FALSE)</f>
        <v>722</v>
      </c>
      <c r="L1796" s="27" t="str">
        <f>VLOOKUP(B1796,'大货清单（不定期按GOMS更新）'!A:M,13,FALSE)</f>
        <v>331</v>
      </c>
      <c r="M1796" s="27" t="str">
        <f>VLOOKUP(B1796,'大货清单（不定期按GOMS更新）'!A:N,14,FALSE)</f>
        <v>286</v>
      </c>
      <c r="N1796" s="59" t="s">
        <v>8229</v>
      </c>
      <c r="O1796" s="27">
        <f>IFERROR(VLOOKUP(N1796,'散件迭代（不定期更新）'!C:J,8,FALSE),0)</f>
        <v>0</v>
      </c>
      <c r="P1796" s="27" t="str">
        <f>IFERROR(VLOOKUP(N1796,'散件（更新）'!B:H,3,FALSE),0)</f>
        <v/>
      </c>
      <c r="Q1796" s="27" t="str">
        <f>VLOOKUP(N1796,'散件（更新）'!B:H,2,FALSE)</f>
        <v>114-23761804</v>
      </c>
      <c r="R1796" s="27" t="str">
        <f>VLOOKUP(N1796,'散件（更新）'!B:H,7,FALSE)</f>
        <v>Motor</v>
      </c>
      <c r="S1796" s="27" t="str">
        <f>VLOOKUP(N1796,'散件（更新）'!B:E,4,FALSE)</f>
        <v>https://tineco-yxzt.oss-accelerate.aliyuncs.com/20241219/weixintupian_202411141109494_1734586474304.jpg</v>
      </c>
      <c r="T1796" s="27" t="s">
        <v>19303</v>
      </c>
      <c r="U1796" s="28" t="str">
        <f>VLOOKUP(N1796,'散件（更新）'!B:G,6,FALSE)</f>
        <v>有刷电机齿轮箱组件（带铭牌）</v>
      </c>
      <c r="V1796" s="28">
        <f>VLOOKUP(N1796,'散件（更新）'!B:I,8,FALSE)</f>
        <v>6932485002436</v>
      </c>
    </row>
    <row r="1797" spans="1:22" ht="20.149999999999999" customHeight="1">
      <c r="A1797" s="57">
        <v>46169</v>
      </c>
      <c r="B1797" s="59" t="s">
        <v>11063</v>
      </c>
      <c r="C1797" s="27" t="str">
        <f>VLOOKUP(B1797,'大货清单（不定期按GOMS更新）'!A:H,8,0)</f>
        <v>109-23282003</v>
      </c>
      <c r="D1797" s="27" t="str">
        <f>VLOOKUP(B1797,'大货清单（不定期按GOMS更新）'!A:C,3,0)</f>
        <v>CL2328T-03</v>
      </c>
      <c r="E1797" s="27" t="str">
        <f>VLOOKUP(B1797,'大货清单（不定期按GOMS更新）'!A:H,4,0)</f>
        <v>FR</v>
      </c>
      <c r="F1797" s="27" t="str">
        <f>VLOOKUP(B1797,'大货清单（不定期按GOMS更新）'!A:H,2,0)</f>
        <v>Floor one S6 Stretch Lite complete</v>
      </c>
      <c r="G1797" s="28">
        <f>VLOOKUP(B1797,'大货清单（不定期按GOMS更新）'!A:I,9,FALSE)</f>
        <v>6932485008452</v>
      </c>
      <c r="H1797" s="27" t="str">
        <f>VLOOKUP(B1797,'大货清单（不定期按GOMS更新）'!A:H,7,0)</f>
        <v>WHITE</v>
      </c>
      <c r="I1797" s="27" t="str">
        <f>VLOOKUP(B1797,'大货清单（不定期按GOMS更新）'!A:F,6,FALSE)</f>
        <v>ACTIVE</v>
      </c>
      <c r="J1797" s="27" t="str">
        <f>VLOOKUP(B1797,'大货清单（不定期按GOMS更新）'!A:K,11,FALSE)</f>
        <v>9.05</v>
      </c>
      <c r="K1797" s="27" t="str">
        <f>VLOOKUP(B1797,'大货清单（不定期按GOMS更新）'!A:N,12,FALSE)</f>
        <v>722</v>
      </c>
      <c r="L1797" s="27" t="str">
        <f>VLOOKUP(B1797,'大货清单（不定期按GOMS更新）'!A:M,13,FALSE)</f>
        <v>331</v>
      </c>
      <c r="M1797" s="27" t="str">
        <f>VLOOKUP(B1797,'大货清单（不定期按GOMS更新）'!A:N,14,FALSE)</f>
        <v>286</v>
      </c>
      <c r="N1797" s="59" t="s">
        <v>8062</v>
      </c>
      <c r="O1797" s="27">
        <f>IFERROR(VLOOKUP(N1797,'散件迭代（不定期更新）'!C:J,8,FALSE),0)</f>
        <v>0</v>
      </c>
      <c r="P1797" s="27" t="str">
        <f>IFERROR(VLOOKUP(N1797,'散件（更新）'!B:H,3,FALSE),0)</f>
        <v/>
      </c>
      <c r="Q1797" s="27" t="str">
        <f>VLOOKUP(N1797,'散件（更新）'!B:H,2,FALSE)</f>
        <v>114-23761805</v>
      </c>
      <c r="R1797" s="27" t="str">
        <f>VLOOKUP(N1797,'散件（更新）'!B:H,7,FALSE)</f>
        <v>Motor</v>
      </c>
      <c r="S1797" s="27" t="str">
        <f>VLOOKUP(N1797,'散件（更新）'!B:E,4,FALSE)</f>
        <v>https://tineco-yxzt.oss-accelerate.aliyuncs.com/20241219/weixintupian_202411141109495_1734586641284.jpg</v>
      </c>
      <c r="T1797" s="27" t="s">
        <v>8759</v>
      </c>
      <c r="U1797" s="28" t="str">
        <f>VLOOKUP(N1797,'散件（更新）'!B:G,6,FALSE)</f>
        <v>主电机组件</v>
      </c>
      <c r="V1797" s="28">
        <f>VLOOKUP(N1797,'散件（更新）'!B:I,8,FALSE)</f>
        <v>6932485002443</v>
      </c>
    </row>
    <row r="1798" spans="1:22" ht="20.149999999999999" customHeight="1">
      <c r="A1798" s="57">
        <v>46169</v>
      </c>
      <c r="B1798" s="59" t="s">
        <v>11063</v>
      </c>
      <c r="C1798" s="27" t="str">
        <f>VLOOKUP(B1798,'大货清单（不定期按GOMS更新）'!A:H,8,0)</f>
        <v>109-23282003</v>
      </c>
      <c r="D1798" s="27" t="str">
        <f>VLOOKUP(B1798,'大货清单（不定期按GOMS更新）'!A:C,3,0)</f>
        <v>CL2328T-03</v>
      </c>
      <c r="E1798" s="27" t="str">
        <f>VLOOKUP(B1798,'大货清单（不定期按GOMS更新）'!A:H,4,0)</f>
        <v>FR</v>
      </c>
      <c r="F1798" s="27" t="str">
        <f>VLOOKUP(B1798,'大货清单（不定期按GOMS更新）'!A:H,2,0)</f>
        <v>Floor one S6 Stretch Lite complete</v>
      </c>
      <c r="G1798" s="28">
        <f>VLOOKUP(B1798,'大货清单（不定期按GOMS更新）'!A:I,9,FALSE)</f>
        <v>6932485008452</v>
      </c>
      <c r="H1798" s="27" t="str">
        <f>VLOOKUP(B1798,'大货清单（不定期按GOMS更新）'!A:H,7,0)</f>
        <v>WHITE</v>
      </c>
      <c r="I1798" s="27" t="str">
        <f>VLOOKUP(B1798,'大货清单（不定期按GOMS更新）'!A:F,6,FALSE)</f>
        <v>ACTIVE</v>
      </c>
      <c r="J1798" s="27" t="str">
        <f>VLOOKUP(B1798,'大货清单（不定期按GOMS更新）'!A:K,11,FALSE)</f>
        <v>9.05</v>
      </c>
      <c r="K1798" s="27" t="str">
        <f>VLOOKUP(B1798,'大货清单（不定期按GOMS更新）'!A:N,12,FALSE)</f>
        <v>722</v>
      </c>
      <c r="L1798" s="27" t="str">
        <f>VLOOKUP(B1798,'大货清单（不定期按GOMS更新）'!A:M,13,FALSE)</f>
        <v>331</v>
      </c>
      <c r="M1798" s="27" t="str">
        <f>VLOOKUP(B1798,'大货清单（不定期按GOMS更新）'!A:N,14,FALSE)</f>
        <v>286</v>
      </c>
      <c r="N1798" s="59" t="s">
        <v>7951</v>
      </c>
      <c r="O1798" s="27">
        <f>IFERROR(VLOOKUP(N1798,'散件迭代（不定期更新）'!C:J,8,FALSE),0)</f>
        <v>0</v>
      </c>
      <c r="P1798" s="27" t="str">
        <f>IFERROR(VLOOKUP(N1798,'散件（更新）'!B:H,3,FALSE),0)</f>
        <v/>
      </c>
      <c r="Q1798" s="27" t="str">
        <f>VLOOKUP(N1798,'散件（更新）'!B:H,2,FALSE)</f>
        <v>114-23281800</v>
      </c>
      <c r="R1798" s="27" t="str">
        <f>VLOOKUP(N1798,'散件（更新）'!B:H,7,FALSE)</f>
        <v>PCBA</v>
      </c>
      <c r="S1798" s="27" t="str">
        <f>VLOOKUP(N1798,'散件（更新）'!B:E,4,FALSE)</f>
        <v>https://tineco-yxzt.oss-accelerate.aliyuncs.com/20250107/jishenzhukongban_1736236759037.png</v>
      </c>
      <c r="T1798" s="27" t="s">
        <v>8759</v>
      </c>
      <c r="U1798" s="28" t="str">
        <f>VLOOKUP(N1798,'散件（更新）'!B:G,6,FALSE)</f>
        <v>SP;CL2328R-01;机身主控板组件（欧洲）</v>
      </c>
      <c r="V1798" s="28">
        <f>VLOOKUP(N1798,'散件（更新）'!B:I,8,FALSE)</f>
        <v>6932485004706</v>
      </c>
    </row>
    <row r="1799" spans="1:22" ht="20.149999999999999" customHeight="1">
      <c r="A1799" s="57">
        <v>46169</v>
      </c>
      <c r="B1799" s="59" t="s">
        <v>11063</v>
      </c>
      <c r="C1799" s="27" t="str">
        <f>VLOOKUP(B1799,'大货清单（不定期按GOMS更新）'!A:H,8,0)</f>
        <v>109-23282003</v>
      </c>
      <c r="D1799" s="27" t="str">
        <f>VLOOKUP(B1799,'大货清单（不定期按GOMS更新）'!A:C,3,0)</f>
        <v>CL2328T-03</v>
      </c>
      <c r="E1799" s="27" t="str">
        <f>VLOOKUP(B1799,'大货清单（不定期按GOMS更新）'!A:H,4,0)</f>
        <v>FR</v>
      </c>
      <c r="F1799" s="27" t="str">
        <f>VLOOKUP(B1799,'大货清单（不定期按GOMS更新）'!A:H,2,0)</f>
        <v>Floor one S6 Stretch Lite complete</v>
      </c>
      <c r="G1799" s="28">
        <f>VLOOKUP(B1799,'大货清单（不定期按GOMS更新）'!A:I,9,FALSE)</f>
        <v>6932485008452</v>
      </c>
      <c r="H1799" s="27" t="str">
        <f>VLOOKUP(B1799,'大货清单（不定期按GOMS更新）'!A:H,7,0)</f>
        <v>WHITE</v>
      </c>
      <c r="I1799" s="27" t="str">
        <f>VLOOKUP(B1799,'大货清单（不定期按GOMS更新）'!A:F,6,FALSE)</f>
        <v>ACTIVE</v>
      </c>
      <c r="J1799" s="27" t="str">
        <f>VLOOKUP(B1799,'大货清单（不定期按GOMS更新）'!A:K,11,FALSE)</f>
        <v>9.05</v>
      </c>
      <c r="K1799" s="27" t="str">
        <f>VLOOKUP(B1799,'大货清单（不定期按GOMS更新）'!A:N,12,FALSE)</f>
        <v>722</v>
      </c>
      <c r="L1799" s="27" t="str">
        <f>VLOOKUP(B1799,'大货清单（不定期按GOMS更新）'!A:M,13,FALSE)</f>
        <v>331</v>
      </c>
      <c r="M1799" s="27" t="str">
        <f>VLOOKUP(B1799,'大货清单（不定期按GOMS更新）'!A:N,14,FALSE)</f>
        <v>286</v>
      </c>
      <c r="N1799" s="59" t="s">
        <v>3796</v>
      </c>
      <c r="O1799" s="27">
        <f>IFERROR(VLOOKUP(N1799,'散件迭代（不定期更新）'!C:J,8,FALSE),0)</f>
        <v>0</v>
      </c>
      <c r="P1799" s="27" t="str">
        <f>IFERROR(VLOOKUP(N1799,'散件（更新）'!B:H,3,FALSE),0)</f>
        <v>/</v>
      </c>
      <c r="Q1799" s="27" t="str">
        <f>VLOOKUP(N1799,'散件（更新）'!B:H,2,FALSE)</f>
        <v>114-22200104</v>
      </c>
      <c r="R1799" s="27" t="str">
        <f>VLOOKUP(N1799,'散件（更新）'!B:H,7,FALSE)</f>
        <v>Scraper</v>
      </c>
      <c r="S1799" s="27" t="str">
        <f>VLOOKUP(N1799,'散件（更新）'!B:E,4,FALSE)</f>
        <v>https://tineco-yxzt.oss-accelerate.aliyuncs.com/20231219/9FWRR250000_1702948034118.png</v>
      </c>
      <c r="T1799" s="27" t="s">
        <v>8759</v>
      </c>
      <c r="U1799" s="28" t="str">
        <f>VLOOKUP(N1799,'散件（更新）'!B:G,6,FALSE)</f>
        <v>刮条组件</v>
      </c>
      <c r="V1799" s="28">
        <f>VLOOKUP(N1799,'散件（更新）'!B:I,8,FALSE)</f>
        <v>6974950103897</v>
      </c>
    </row>
    <row r="1800" spans="1:22" ht="20.149999999999999" customHeight="1">
      <c r="A1800" s="57">
        <v>46169</v>
      </c>
      <c r="B1800" s="59" t="s">
        <v>11063</v>
      </c>
      <c r="C1800" s="27" t="str">
        <f>VLOOKUP(B1800,'大货清单（不定期按GOMS更新）'!A:H,8,0)</f>
        <v>109-23282003</v>
      </c>
      <c r="D1800" s="27" t="str">
        <f>VLOOKUP(B1800,'大货清单（不定期按GOMS更新）'!A:C,3,0)</f>
        <v>CL2328T-03</v>
      </c>
      <c r="E1800" s="27" t="str">
        <f>VLOOKUP(B1800,'大货清单（不定期按GOMS更新）'!A:H,4,0)</f>
        <v>FR</v>
      </c>
      <c r="F1800" s="27" t="str">
        <f>VLOOKUP(B1800,'大货清单（不定期按GOMS更新）'!A:H,2,0)</f>
        <v>Floor one S6 Stretch Lite complete</v>
      </c>
      <c r="G1800" s="28">
        <f>VLOOKUP(B1800,'大货清单（不定期按GOMS更新）'!A:I,9,FALSE)</f>
        <v>6932485008452</v>
      </c>
      <c r="H1800" s="27" t="str">
        <f>VLOOKUP(B1800,'大货清单（不定期按GOMS更新）'!A:H,7,0)</f>
        <v>WHITE</v>
      </c>
      <c r="I1800" s="27" t="str">
        <f>VLOOKUP(B1800,'大货清单（不定期按GOMS更新）'!A:F,6,FALSE)</f>
        <v>ACTIVE</v>
      </c>
      <c r="J1800" s="27" t="str">
        <f>VLOOKUP(B1800,'大货清单（不定期按GOMS更新）'!A:K,11,FALSE)</f>
        <v>9.05</v>
      </c>
      <c r="K1800" s="27" t="str">
        <f>VLOOKUP(B1800,'大货清单（不定期按GOMS更新）'!A:N,12,FALSE)</f>
        <v>722</v>
      </c>
      <c r="L1800" s="27" t="str">
        <f>VLOOKUP(B1800,'大货清单（不定期按GOMS更新）'!A:M,13,FALSE)</f>
        <v>331</v>
      </c>
      <c r="M1800" s="27" t="str">
        <f>VLOOKUP(B1800,'大货清单（不定期按GOMS更新）'!A:N,14,FALSE)</f>
        <v>286</v>
      </c>
      <c r="N1800" s="59" t="s">
        <v>8012</v>
      </c>
      <c r="O1800" s="27">
        <f>IFERROR(VLOOKUP(N1800,'散件迭代（不定期更新）'!C:J,8,FALSE),0)</f>
        <v>0</v>
      </c>
      <c r="P1800" s="27" t="str">
        <f>IFERROR(VLOOKUP(N1800,'散件（更新）'!B:H,3,FALSE),0)</f>
        <v/>
      </c>
      <c r="Q1800" s="27" t="str">
        <f>VLOOKUP(N1800,'散件（更新）'!B:H,2,FALSE)</f>
        <v>114-23761808</v>
      </c>
      <c r="R1800" s="27" t="str">
        <f>VLOOKUP(N1800,'散件（更新）'!B:H,7,FALSE)</f>
        <v>Sensor</v>
      </c>
      <c r="S1800" s="27" t="str">
        <f>VLOOKUP(N1800,'散件（更新）'!B:E,4,FALSE)</f>
        <v>https://tineco-yxzt.oss-accelerate.aliyuncs.com/20241219/weixintupian_202411141109496_1734589120839.jpg</v>
      </c>
      <c r="T1800" s="27" t="s">
        <v>8759</v>
      </c>
      <c r="U1800" s="28" t="str">
        <f>VLOOKUP(N1800,'散件（更新）'!B:G,6,FALSE)</f>
        <v>直通式光电液位传感器组件</v>
      </c>
      <c r="V1800" s="28">
        <f>VLOOKUP(N1800,'散件（更新）'!B:I,8,FALSE)</f>
        <v>6932485002474</v>
      </c>
    </row>
    <row r="1801" spans="1:22" ht="20.149999999999999" customHeight="1">
      <c r="A1801" s="57">
        <v>46169</v>
      </c>
      <c r="B1801" s="59" t="s">
        <v>11063</v>
      </c>
      <c r="C1801" s="27" t="str">
        <f>VLOOKUP(B1801,'大货清单（不定期按GOMS更新）'!A:H,8,0)</f>
        <v>109-23282003</v>
      </c>
      <c r="D1801" s="27" t="str">
        <f>VLOOKUP(B1801,'大货清单（不定期按GOMS更新）'!A:C,3,0)</f>
        <v>CL2328T-03</v>
      </c>
      <c r="E1801" s="27" t="str">
        <f>VLOOKUP(B1801,'大货清单（不定期按GOMS更新）'!A:H,4,0)</f>
        <v>FR</v>
      </c>
      <c r="F1801" s="27" t="str">
        <f>VLOOKUP(B1801,'大货清单（不定期按GOMS更新）'!A:H,2,0)</f>
        <v>Floor one S6 Stretch Lite complete</v>
      </c>
      <c r="G1801" s="28">
        <f>VLOOKUP(B1801,'大货清单（不定期按GOMS更新）'!A:I,9,FALSE)</f>
        <v>6932485008452</v>
      </c>
      <c r="H1801" s="27" t="str">
        <f>VLOOKUP(B1801,'大货清单（不定期按GOMS更新）'!A:H,7,0)</f>
        <v>WHITE</v>
      </c>
      <c r="I1801" s="27" t="str">
        <f>VLOOKUP(B1801,'大货清单（不定期按GOMS更新）'!A:F,6,FALSE)</f>
        <v>ACTIVE</v>
      </c>
      <c r="J1801" s="27" t="str">
        <f>VLOOKUP(B1801,'大货清单（不定期按GOMS更新）'!A:K,11,FALSE)</f>
        <v>9.05</v>
      </c>
      <c r="K1801" s="27" t="str">
        <f>VLOOKUP(B1801,'大货清单（不定期按GOMS更新）'!A:N,12,FALSE)</f>
        <v>722</v>
      </c>
      <c r="L1801" s="27" t="str">
        <f>VLOOKUP(B1801,'大货清单（不定期按GOMS更新）'!A:M,13,FALSE)</f>
        <v>331</v>
      </c>
      <c r="M1801" s="27" t="str">
        <f>VLOOKUP(B1801,'大货清单（不定期按GOMS更新）'!A:N,14,FALSE)</f>
        <v>286</v>
      </c>
      <c r="N1801" s="59" t="s">
        <v>4708</v>
      </c>
      <c r="O1801" s="27">
        <f>IFERROR(VLOOKUP(N1801,'散件迭代（不定期更新）'!C:J,8,FALSE),0)</f>
        <v>0</v>
      </c>
      <c r="P1801" s="27">
        <f>IFERROR(VLOOKUP(N1801,'散件（更新）'!B:H,3,FALSE),0)</f>
        <v>0</v>
      </c>
      <c r="Q1801" s="27" t="str">
        <f>VLOOKUP(N1801,'散件（更新）'!B:H,2,FALSE)</f>
        <v>114-23280212</v>
      </c>
      <c r="R1801" s="27" t="str">
        <f>VLOOKUP(N1801,'散件（更新）'!B:H,7,FALSE)</f>
        <v>Sensor</v>
      </c>
      <c r="S1801" s="27" t="str">
        <f>VLOOKUP(N1801,'散件（更新）'!B:E,4,FALSE)</f>
        <v>https://tineco-yxzt.oss-accelerate.aliyuncs.com/20240306/hongwai_1709692389165.GIF</v>
      </c>
      <c r="T1801" s="27" t="s">
        <v>8759</v>
      </c>
      <c r="U1801" s="28" t="str">
        <f>VLOOKUP(N1801,'散件（更新）'!B:G,6,FALSE)</f>
        <v>红外脏污传感器板组件</v>
      </c>
      <c r="V1801" s="28">
        <f>VLOOKUP(N1801,'散件（更新）'!B:I,8,FALSE)</f>
        <v>6974950107222</v>
      </c>
    </row>
    <row r="1802" spans="1:22" ht="20.149999999999999" customHeight="1">
      <c r="A1802" s="57">
        <v>46169</v>
      </c>
      <c r="B1802" s="59" t="s">
        <v>11063</v>
      </c>
      <c r="C1802" s="27" t="str">
        <f>VLOOKUP(B1802,'大货清单（不定期按GOMS更新）'!A:H,8,0)</f>
        <v>109-23282003</v>
      </c>
      <c r="D1802" s="27" t="str">
        <f>VLOOKUP(B1802,'大货清单（不定期按GOMS更新）'!A:C,3,0)</f>
        <v>CL2328T-03</v>
      </c>
      <c r="E1802" s="27" t="str">
        <f>VLOOKUP(B1802,'大货清单（不定期按GOMS更新）'!A:H,4,0)</f>
        <v>FR</v>
      </c>
      <c r="F1802" s="27" t="str">
        <f>VLOOKUP(B1802,'大货清单（不定期按GOMS更新）'!A:H,2,0)</f>
        <v>Floor one S6 Stretch Lite complete</v>
      </c>
      <c r="G1802" s="28">
        <f>VLOOKUP(B1802,'大货清单（不定期按GOMS更新）'!A:I,9,FALSE)</f>
        <v>6932485008452</v>
      </c>
      <c r="H1802" s="27" t="str">
        <f>VLOOKUP(B1802,'大货清单（不定期按GOMS更新）'!A:H,7,0)</f>
        <v>WHITE</v>
      </c>
      <c r="I1802" s="27" t="str">
        <f>VLOOKUP(B1802,'大货清单（不定期按GOMS更新）'!A:F,6,FALSE)</f>
        <v>ACTIVE</v>
      </c>
      <c r="J1802" s="27" t="str">
        <f>VLOOKUP(B1802,'大货清单（不定期按GOMS更新）'!A:K,11,FALSE)</f>
        <v>9.05</v>
      </c>
      <c r="K1802" s="27" t="str">
        <f>VLOOKUP(B1802,'大货清单（不定期按GOMS更新）'!A:N,12,FALSE)</f>
        <v>722</v>
      </c>
      <c r="L1802" s="27" t="str">
        <f>VLOOKUP(B1802,'大货清单（不定期按GOMS更新）'!A:M,13,FALSE)</f>
        <v>331</v>
      </c>
      <c r="M1802" s="27" t="str">
        <f>VLOOKUP(B1802,'大货清单（不定期按GOMS更新）'!A:N,14,FALSE)</f>
        <v>286</v>
      </c>
      <c r="N1802" s="59" t="s">
        <v>4711</v>
      </c>
      <c r="O1802" s="27">
        <f>IFERROR(VLOOKUP(N1802,'散件迭代（不定期更新）'!C:J,8,FALSE),0)</f>
        <v>0</v>
      </c>
      <c r="P1802" s="27">
        <f>IFERROR(VLOOKUP(N1802,'散件（更新）'!B:H,3,FALSE),0)</f>
        <v>0</v>
      </c>
      <c r="Q1802" s="27" t="str">
        <f>VLOOKUP(N1802,'散件（更新）'!B:H,2,FALSE)</f>
        <v>114-23280213</v>
      </c>
      <c r="R1802" s="27" t="str">
        <f>VLOOKUP(N1802,'散件（更新）'!B:H,7,FALSE)</f>
        <v>Pump</v>
      </c>
      <c r="S1802" s="27" t="str">
        <f>VLOOKUP(N1802,'散件（更新）'!B:E,4,FALSE)</f>
        <v>https://tineco-yxzt.oss-accelerate.aliyuncs.com/20240306/shuibeng_1709692458984.GIF</v>
      </c>
      <c r="T1802" s="27" t="s">
        <v>8759</v>
      </c>
      <c r="U1802" s="28" t="str">
        <f>VLOOKUP(N1802,'散件（更新）'!B:G,6,FALSE)</f>
        <v>蠕动泵组件</v>
      </c>
      <c r="V1802" s="28">
        <f>VLOOKUP(N1802,'散件（更新）'!B:I,8,FALSE)</f>
        <v>6974950107239</v>
      </c>
    </row>
    <row r="1803" spans="1:22" ht="20.149999999999999" customHeight="1">
      <c r="A1803" s="57">
        <v>46169</v>
      </c>
      <c r="B1803" s="59" t="s">
        <v>11063</v>
      </c>
      <c r="C1803" s="27" t="str">
        <f>VLOOKUP(B1803,'大货清单（不定期按GOMS更新）'!A:H,8,0)</f>
        <v>109-23282003</v>
      </c>
      <c r="D1803" s="27" t="str">
        <f>VLOOKUP(B1803,'大货清单（不定期按GOMS更新）'!A:C,3,0)</f>
        <v>CL2328T-03</v>
      </c>
      <c r="E1803" s="27" t="str">
        <f>VLOOKUP(B1803,'大货清单（不定期按GOMS更新）'!A:H,4,0)</f>
        <v>FR</v>
      </c>
      <c r="F1803" s="27" t="str">
        <f>VLOOKUP(B1803,'大货清单（不定期按GOMS更新）'!A:H,2,0)</f>
        <v>Floor one S6 Stretch Lite complete</v>
      </c>
      <c r="G1803" s="28">
        <f>VLOOKUP(B1803,'大货清单（不定期按GOMS更新）'!A:I,9,FALSE)</f>
        <v>6932485008452</v>
      </c>
      <c r="H1803" s="27" t="str">
        <f>VLOOKUP(B1803,'大货清单（不定期按GOMS更新）'!A:H,7,0)</f>
        <v>WHITE</v>
      </c>
      <c r="I1803" s="27" t="str">
        <f>VLOOKUP(B1803,'大货清单（不定期按GOMS更新）'!A:F,6,FALSE)</f>
        <v>ACTIVE</v>
      </c>
      <c r="J1803" s="27" t="str">
        <f>VLOOKUP(B1803,'大货清单（不定期按GOMS更新）'!A:K,11,FALSE)</f>
        <v>9.05</v>
      </c>
      <c r="K1803" s="27" t="str">
        <f>VLOOKUP(B1803,'大货清单（不定期按GOMS更新）'!A:N,12,FALSE)</f>
        <v>722</v>
      </c>
      <c r="L1803" s="27" t="str">
        <f>VLOOKUP(B1803,'大货清单（不定期按GOMS更新）'!A:M,13,FALSE)</f>
        <v>331</v>
      </c>
      <c r="M1803" s="27" t="str">
        <f>VLOOKUP(B1803,'大货清单（不定期按GOMS更新）'!A:N,14,FALSE)</f>
        <v>286</v>
      </c>
      <c r="N1803" s="59" t="s">
        <v>4712</v>
      </c>
      <c r="O1803" s="27">
        <f>IFERROR(VLOOKUP(N1803,'散件迭代（不定期更新）'!C:J,8,FALSE),0)</f>
        <v>0</v>
      </c>
      <c r="P1803" s="27">
        <f>IFERROR(VLOOKUP(N1803,'散件（更新）'!B:H,3,FALSE),0)</f>
        <v>0</v>
      </c>
      <c r="Q1803" s="27" t="str">
        <f>VLOOKUP(N1803,'散件（更新）'!B:H,2,FALSE)</f>
        <v>114-23280221</v>
      </c>
      <c r="R1803" s="27" t="str">
        <f>VLOOKUP(N1803,'散件（更新）'!B:H,7,FALSE)</f>
        <v>Repair Wheel</v>
      </c>
      <c r="S1803" s="27" t="str">
        <f>VLOOKUP(N1803,'散件（更新）'!B:E,4,FALSE)</f>
        <v>https://tineco-yxzt.oss-accelerate.aliyuncs.com/20240306/daxiaolun_1709693230648.GIF</v>
      </c>
      <c r="T1803" s="27" t="s">
        <v>8759</v>
      </c>
      <c r="U1803" s="28" t="str">
        <f>VLOOKUP(N1803,'散件（更新）'!B:G,6,FALSE)</f>
        <v>大轮和小轮组件</v>
      </c>
      <c r="V1803" s="28">
        <f>VLOOKUP(N1803,'散件（更新）'!B:I,8,FALSE)</f>
        <v>6974950107314</v>
      </c>
    </row>
    <row r="1804" spans="1:22" ht="20.149999999999999" customHeight="1">
      <c r="A1804" s="57">
        <v>46169</v>
      </c>
      <c r="B1804" s="59" t="s">
        <v>11063</v>
      </c>
      <c r="C1804" s="27" t="str">
        <f>VLOOKUP(B1804,'大货清单（不定期按GOMS更新）'!A:H,8,0)</f>
        <v>109-23282003</v>
      </c>
      <c r="D1804" s="27" t="str">
        <f>VLOOKUP(B1804,'大货清单（不定期按GOMS更新）'!A:C,3,0)</f>
        <v>CL2328T-03</v>
      </c>
      <c r="E1804" s="27" t="str">
        <f>VLOOKUP(B1804,'大货清单（不定期按GOMS更新）'!A:H,4,0)</f>
        <v>FR</v>
      </c>
      <c r="F1804" s="27" t="str">
        <f>VLOOKUP(B1804,'大货清单（不定期按GOMS更新）'!A:H,2,0)</f>
        <v>Floor one S6 Stretch Lite complete</v>
      </c>
      <c r="G1804" s="28">
        <f>VLOOKUP(B1804,'大货清单（不定期按GOMS更新）'!A:I,9,FALSE)</f>
        <v>6932485008452</v>
      </c>
      <c r="H1804" s="27" t="str">
        <f>VLOOKUP(B1804,'大货清单（不定期按GOMS更新）'!A:H,7,0)</f>
        <v>WHITE</v>
      </c>
      <c r="I1804" s="27" t="str">
        <f>VLOOKUP(B1804,'大货清单（不定期按GOMS更新）'!A:F,6,FALSE)</f>
        <v>ACTIVE</v>
      </c>
      <c r="J1804" s="27" t="str">
        <f>VLOOKUP(B1804,'大货清单（不定期按GOMS更新）'!A:K,11,FALSE)</f>
        <v>9.05</v>
      </c>
      <c r="K1804" s="27" t="str">
        <f>VLOOKUP(B1804,'大货清单（不定期按GOMS更新）'!A:N,12,FALSE)</f>
        <v>722</v>
      </c>
      <c r="L1804" s="27" t="str">
        <f>VLOOKUP(B1804,'大货清单（不定期按GOMS更新）'!A:M,13,FALSE)</f>
        <v>331</v>
      </c>
      <c r="M1804" s="27" t="str">
        <f>VLOOKUP(B1804,'大货清单（不定期按GOMS更新）'!A:N,14,FALSE)</f>
        <v>286</v>
      </c>
      <c r="N1804" s="59" t="s">
        <v>8125</v>
      </c>
      <c r="O1804" s="27">
        <f>IFERROR(VLOOKUP(N1804,'散件迭代（不定期更新）'!C:J,8,FALSE),0)</f>
        <v>0</v>
      </c>
      <c r="P1804" s="27" t="str">
        <f>IFERROR(VLOOKUP(N1804,'散件（更新）'!B:H,3,FALSE),0)</f>
        <v/>
      </c>
      <c r="Q1804" s="27" t="str">
        <f>VLOOKUP(N1804,'散件（更新）'!B:H,2,FALSE)</f>
        <v>114-24580201</v>
      </c>
      <c r="R1804" s="27" t="str">
        <f>VLOOKUP(N1804,'散件（更新）'!B:H,7,FALSE)</f>
        <v>Handle</v>
      </c>
      <c r="S1804" s="27" t="str">
        <f>VLOOKUP(N1804,'散件（更新）'!B:E,4,FALSE)</f>
        <v>https://tineco-yxzt.oss-accelerate.aliyuncs.com/20241231/shoubingzujian_1735609509124.png</v>
      </c>
      <c r="T1804" s="27" t="s">
        <v>8759</v>
      </c>
      <c r="U1804" s="28" t="str">
        <f>VLOOKUP(N1804,'散件（更新）'!B:G,6,FALSE)</f>
        <v>SP;CL2458B-01;手柄组件</v>
      </c>
      <c r="V1804" s="28">
        <f>VLOOKUP(N1804,'散件（更新）'!B:I,8,FALSE)</f>
        <v>6932485004645</v>
      </c>
    </row>
    <row r="1805" spans="1:22" ht="20.149999999999999" customHeight="1">
      <c r="A1805" s="57">
        <v>46169</v>
      </c>
      <c r="B1805" s="59" t="s">
        <v>11063</v>
      </c>
      <c r="C1805" s="27" t="str">
        <f>VLOOKUP(B1805,'大货清单（不定期按GOMS更新）'!A:H,8,0)</f>
        <v>109-23282003</v>
      </c>
      <c r="D1805" s="27" t="str">
        <f>VLOOKUP(B1805,'大货清单（不定期按GOMS更新）'!A:C,3,0)</f>
        <v>CL2328T-03</v>
      </c>
      <c r="E1805" s="27" t="str">
        <f>VLOOKUP(B1805,'大货清单（不定期按GOMS更新）'!A:H,4,0)</f>
        <v>FR</v>
      </c>
      <c r="F1805" s="27" t="str">
        <f>VLOOKUP(B1805,'大货清单（不定期按GOMS更新）'!A:H,2,0)</f>
        <v>Floor one S6 Stretch Lite complete</v>
      </c>
      <c r="G1805" s="28">
        <f>VLOOKUP(B1805,'大货清单（不定期按GOMS更新）'!A:I,9,FALSE)</f>
        <v>6932485008452</v>
      </c>
      <c r="H1805" s="27" t="str">
        <f>VLOOKUP(B1805,'大货清单（不定期按GOMS更新）'!A:H,7,0)</f>
        <v>WHITE</v>
      </c>
      <c r="I1805" s="27" t="str">
        <f>VLOOKUP(B1805,'大货清单（不定期按GOMS更新）'!A:F,6,FALSE)</f>
        <v>ACTIVE</v>
      </c>
      <c r="J1805" s="27" t="str">
        <f>VLOOKUP(B1805,'大货清单（不定期按GOMS更新）'!A:K,11,FALSE)</f>
        <v>9.05</v>
      </c>
      <c r="K1805" s="27" t="str">
        <f>VLOOKUP(B1805,'大货清单（不定期按GOMS更新）'!A:N,12,FALSE)</f>
        <v>722</v>
      </c>
      <c r="L1805" s="27" t="str">
        <f>VLOOKUP(B1805,'大货清单（不定期按GOMS更新）'!A:M,13,FALSE)</f>
        <v>331</v>
      </c>
      <c r="M1805" s="27" t="str">
        <f>VLOOKUP(B1805,'大货清单（不定期按GOMS更新）'!A:N,14,FALSE)</f>
        <v>286</v>
      </c>
      <c r="N1805" s="59" t="s">
        <v>7807</v>
      </c>
      <c r="O1805" s="27" t="str">
        <f>IFERROR(VLOOKUP(N1805,'散件迭代（不定期更新）'!C:J,8,FALSE),0)</f>
        <v>A66</v>
      </c>
      <c r="P1805" s="27" t="str">
        <f>IFERROR(VLOOKUP(N1805,'散件（更新）'!B:H,3,FALSE),0)</f>
        <v/>
      </c>
      <c r="Q1805" s="27" t="str">
        <f>VLOOKUP(N1805,'散件（更新）'!B:H,2,FALSE)</f>
        <v>114-24580101</v>
      </c>
      <c r="R1805" s="27" t="str">
        <f>VLOOKUP(N1805,'散件（更新）'!B:H,7,FALSE)</f>
        <v>Clean Water Tank</v>
      </c>
      <c r="S1805" s="27" t="str">
        <f>VLOOKUP(N1805,'散件（更新）'!B:E,4,FALSE)</f>
        <v>https://tineco-yxzt.oss-accelerate.aliyuncs.com/20241231/qingshuixiang_1735609949852.png</v>
      </c>
      <c r="T1805" s="27" t="s">
        <v>8759</v>
      </c>
      <c r="U1805" s="28" t="str">
        <f>VLOOKUP(N1805,'散件（更新）'!B:G,6,FALSE)</f>
        <v>SP;CL2458A-02;清水箱组件</v>
      </c>
      <c r="V1805" s="28">
        <f>VLOOKUP(N1805,'散件（更新）'!B:I,8,FALSE)</f>
        <v>6932485004577</v>
      </c>
    </row>
    <row r="1806" spans="1:22" ht="20.149999999999999" customHeight="1">
      <c r="A1806" s="57">
        <v>46169</v>
      </c>
      <c r="B1806" s="59" t="s">
        <v>11063</v>
      </c>
      <c r="C1806" s="27" t="str">
        <f>VLOOKUP(B1806,'大货清单（不定期按GOMS更新）'!A:H,8,0)</f>
        <v>109-23282003</v>
      </c>
      <c r="D1806" s="27" t="str">
        <f>VLOOKUP(B1806,'大货清单（不定期按GOMS更新）'!A:C,3,0)</f>
        <v>CL2328T-03</v>
      </c>
      <c r="E1806" s="27" t="str">
        <f>VLOOKUP(B1806,'大货清单（不定期按GOMS更新）'!A:H,4,0)</f>
        <v>FR</v>
      </c>
      <c r="F1806" s="27" t="str">
        <f>VLOOKUP(B1806,'大货清单（不定期按GOMS更新）'!A:H,2,0)</f>
        <v>Floor one S6 Stretch Lite complete</v>
      </c>
      <c r="G1806" s="28">
        <f>VLOOKUP(B1806,'大货清单（不定期按GOMS更新）'!A:I,9,FALSE)</f>
        <v>6932485008452</v>
      </c>
      <c r="H1806" s="27" t="str">
        <f>VLOOKUP(B1806,'大货清单（不定期按GOMS更新）'!A:H,7,0)</f>
        <v>WHITE</v>
      </c>
      <c r="I1806" s="27" t="str">
        <f>VLOOKUP(B1806,'大货清单（不定期按GOMS更新）'!A:F,6,FALSE)</f>
        <v>ACTIVE</v>
      </c>
      <c r="J1806" s="27" t="str">
        <f>VLOOKUP(B1806,'大货清单（不定期按GOMS更新）'!A:K,11,FALSE)</f>
        <v>9.05</v>
      </c>
      <c r="K1806" s="27" t="str">
        <f>VLOOKUP(B1806,'大货清单（不定期按GOMS更新）'!A:N,12,FALSE)</f>
        <v>722</v>
      </c>
      <c r="L1806" s="27" t="str">
        <f>VLOOKUP(B1806,'大货清单（不定期按GOMS更新）'!A:M,13,FALSE)</f>
        <v>331</v>
      </c>
      <c r="M1806" s="27" t="str">
        <f>VLOOKUP(B1806,'大货清单（不定期按GOMS更新）'!A:N,14,FALSE)</f>
        <v>286</v>
      </c>
      <c r="N1806" s="59" t="s">
        <v>8212</v>
      </c>
      <c r="O1806" s="27">
        <f>IFERROR(VLOOKUP(N1806,'散件迭代（不定期更新）'!C:J,8,FALSE),0)</f>
        <v>0</v>
      </c>
      <c r="P1806" s="27" t="str">
        <f>IFERROR(VLOOKUP(N1806,'散件（更新）'!B:H,3,FALSE),0)</f>
        <v/>
      </c>
      <c r="Q1806" s="27" t="str">
        <f>VLOOKUP(N1806,'散件（更新）'!B:H,2,FALSE)</f>
        <v>114-24580200</v>
      </c>
      <c r="R1806" s="27" t="str">
        <f>VLOOKUP(N1806,'散件（更新）'!B:H,7,FALSE)</f>
        <v>Dirt Water Tank</v>
      </c>
      <c r="S1806" s="27" t="str">
        <f>VLOOKUP(N1806,'散件（更新）'!B:E,4,FALSE)</f>
        <v>https://tineco-yxzt.oss-accelerate.aliyuncs.com/20241231/wushuitong_1735609461223.png</v>
      </c>
      <c r="T1806" s="27" t="s">
        <v>8759</v>
      </c>
      <c r="U1806" s="28" t="str">
        <f>VLOOKUP(N1806,'散件（更新）'!B:G,6,FALSE)</f>
        <v>SP;CL2458B-01;回收桶组件</v>
      </c>
      <c r="V1806" s="28">
        <f>VLOOKUP(N1806,'散件（更新）'!B:I,8,FALSE)</f>
        <v>6932485004621</v>
      </c>
    </row>
    <row r="1807" spans="1:22" ht="20.149999999999999" customHeight="1">
      <c r="A1807" s="57">
        <v>46169</v>
      </c>
      <c r="B1807" s="59" t="s">
        <v>11029</v>
      </c>
      <c r="C1807" s="27" t="str">
        <f>VLOOKUP(B1807,'大货清单（不定期按GOMS更新）'!A:H,8,0)</f>
        <v>109-24580903</v>
      </c>
      <c r="D1807" s="27" t="str">
        <f>VLOOKUP(B1807,'大货清单（不定期按GOMS更新）'!A:C,3,0)</f>
        <v>CL2458I-03</v>
      </c>
      <c r="E1807" s="27" t="str">
        <f>VLOOKUP(B1807,'大货清单（不定期按GOMS更新）'!A:H,4,0)</f>
        <v>FR</v>
      </c>
      <c r="F1807" s="27" t="str">
        <f>VLOOKUP(B1807,'大货清单（不定期按GOMS更新）'!A:H,2,0)</f>
        <v>Floor one i6 stretch complete</v>
      </c>
      <c r="G1807" s="28">
        <f>VLOOKUP(B1807,'大货清单（不定期按GOMS更新）'!A:I,9,FALSE)</f>
        <v>6932485008445</v>
      </c>
      <c r="H1807" s="27" t="str">
        <f>VLOOKUP(B1807,'大货清单（不定期按GOMS更新）'!A:H,7,0)</f>
        <v>DARK GRAY</v>
      </c>
      <c r="I1807" s="27" t="str">
        <f>VLOOKUP(B1807,'大货清单（不定期按GOMS更新）'!A:F,6,FALSE)</f>
        <v>ACTIVE</v>
      </c>
      <c r="J1807" s="27" t="str">
        <f>VLOOKUP(B1807,'大货清单（不定期按GOMS更新）'!A:K,11,FALSE)</f>
        <v>9.4</v>
      </c>
      <c r="K1807" s="27" t="str">
        <f>VLOOKUP(B1807,'大货清单（不定期按GOMS更新）'!A:N,12,FALSE)</f>
        <v>722</v>
      </c>
      <c r="L1807" s="27" t="str">
        <f>VLOOKUP(B1807,'大货清单（不定期按GOMS更新）'!A:M,13,FALSE)</f>
        <v>331</v>
      </c>
      <c r="M1807" s="27" t="str">
        <f>VLOOKUP(B1807,'大货清单（不定期按GOMS更新）'!A:N,14,FALSE)</f>
        <v>286</v>
      </c>
      <c r="N1807" s="59" t="s">
        <v>4422</v>
      </c>
      <c r="O1807" s="27">
        <f>IFERROR(VLOOKUP(N1807,'散件迭代（不定期更新）'!C:J,8,FALSE),0)</f>
        <v>0</v>
      </c>
      <c r="P1807" s="27" t="str">
        <f>IFERROR(VLOOKUP(N1807,'散件（更新）'!B:H,3,FALSE),0)</f>
        <v>/</v>
      </c>
      <c r="Q1807" s="27" t="str">
        <f>VLOOKUP(N1807,'散件（更新）'!B:H,2,FALSE)</f>
        <v>114-23350408</v>
      </c>
      <c r="R1807" s="27" t="str">
        <f>VLOOKUP(N1807,'散件（更新）'!B:H,7,FALSE)</f>
        <v>Brush Roller</v>
      </c>
      <c r="S1807" s="27" t="str">
        <f>VLOOKUP(N1807,'散件（更新）'!B:E,4,FALSE)</f>
        <v>https://tineco-yxzt.oss-accelerate.aliyuncs.com/20241021/gunshua_1729475885815.jpeg</v>
      </c>
      <c r="T1807" s="27" t="s">
        <v>8759</v>
      </c>
      <c r="U1807" s="28" t="str">
        <f>VLOOKUP(N1807,'散件（更新）'!B:G,6,FALSE)</f>
        <v>滚刷组件</v>
      </c>
      <c r="V1807" s="28" t="str">
        <f>VLOOKUP(N1807,'散件（更新）'!B:I,8,FALSE)</f>
        <v>6974950106188</v>
      </c>
    </row>
    <row r="1808" spans="1:22" ht="20.149999999999999" customHeight="1">
      <c r="A1808" s="57">
        <v>46169</v>
      </c>
      <c r="B1808" s="59" t="s">
        <v>11029</v>
      </c>
      <c r="C1808" s="27" t="str">
        <f>VLOOKUP(B1808,'大货清单（不定期按GOMS更新）'!A:H,8,0)</f>
        <v>109-24580903</v>
      </c>
      <c r="D1808" s="27" t="str">
        <f>VLOOKUP(B1808,'大货清单（不定期按GOMS更新）'!A:C,3,0)</f>
        <v>CL2458I-03</v>
      </c>
      <c r="E1808" s="27" t="str">
        <f>VLOOKUP(B1808,'大货清单（不定期按GOMS更新）'!A:H,4,0)</f>
        <v>FR</v>
      </c>
      <c r="F1808" s="27" t="str">
        <f>VLOOKUP(B1808,'大货清单（不定期按GOMS更新）'!A:H,2,0)</f>
        <v>Floor one i6 stretch complete</v>
      </c>
      <c r="G1808" s="28">
        <f>VLOOKUP(B1808,'大货清单（不定期按GOMS更新）'!A:I,9,FALSE)</f>
        <v>6932485008445</v>
      </c>
      <c r="H1808" s="27" t="str">
        <f>VLOOKUP(B1808,'大货清单（不定期按GOMS更新）'!A:H,7,0)</f>
        <v>DARK GRAY</v>
      </c>
      <c r="I1808" s="27" t="str">
        <f>VLOOKUP(B1808,'大货清单（不定期按GOMS更新）'!A:F,6,FALSE)</f>
        <v>ACTIVE</v>
      </c>
      <c r="J1808" s="27" t="str">
        <f>VLOOKUP(B1808,'大货清单（不定期按GOMS更新）'!A:K,11,FALSE)</f>
        <v>9.4</v>
      </c>
      <c r="K1808" s="27" t="str">
        <f>VLOOKUP(B1808,'大货清单（不定期按GOMS更新）'!A:N,12,FALSE)</f>
        <v>722</v>
      </c>
      <c r="L1808" s="27" t="str">
        <f>VLOOKUP(B1808,'大货清单（不定期按GOMS更新）'!A:M,13,FALSE)</f>
        <v>331</v>
      </c>
      <c r="M1808" s="27" t="str">
        <f>VLOOKUP(B1808,'大货清单（不定期按GOMS更新）'!A:N,14,FALSE)</f>
        <v>286</v>
      </c>
      <c r="N1808" s="59" t="s">
        <v>7530</v>
      </c>
      <c r="O1808" s="27" t="str">
        <f>IFERROR(VLOOKUP(N1808,'散件迭代（不定期更新）'!C:J,8,FALSE),0)</f>
        <v>A64</v>
      </c>
      <c r="P1808" s="27">
        <f>IFERROR(VLOOKUP(N1808,'散件（更新）'!B:H,3,FALSE),0)</f>
        <v>0</v>
      </c>
      <c r="Q1808" s="27" t="str">
        <f>VLOOKUP(N1808,'散件（更新）'!B:H,2,FALSE)</f>
        <v>114-23280222</v>
      </c>
      <c r="R1808" s="27" t="str">
        <f>VLOOKUP(N1808,'散件（更新）'!B:H,7,FALSE)</f>
        <v>HEPA Assy</v>
      </c>
      <c r="S1808" s="27" t="str">
        <f>VLOOKUP(N1808,'散件（更新）'!B:E,4,FALSE)</f>
        <v>https://tineco-yxzt.oss-accelerate.aliyuncs.com/20240822/HEPA_1724286749680.jpg</v>
      </c>
      <c r="T1808" s="27" t="s">
        <v>8759</v>
      </c>
      <c r="U1808" s="28" t="str">
        <f>VLOOKUP(N1808,'散件（更新）'!B:G,6,FALSE)</f>
        <v>回收桶过滤器组件</v>
      </c>
      <c r="V1808" s="28">
        <f>VLOOKUP(N1808,'散件（更新）'!B:I,8,FALSE)</f>
        <v>6932485000470</v>
      </c>
    </row>
    <row r="1809" spans="1:22" ht="20.149999999999999" customHeight="1">
      <c r="A1809" s="57">
        <v>46169</v>
      </c>
      <c r="B1809" s="60" t="s">
        <v>11029</v>
      </c>
      <c r="C1809" s="27" t="str">
        <f>VLOOKUP(B1809,'大货清单（不定期按GOMS更新）'!A:H,8,0)</f>
        <v>109-24580903</v>
      </c>
      <c r="D1809" s="27" t="str">
        <f>VLOOKUP(B1809,'大货清单（不定期按GOMS更新）'!A:C,3,0)</f>
        <v>CL2458I-03</v>
      </c>
      <c r="E1809" s="27" t="str">
        <f>VLOOKUP(B1809,'大货清单（不定期按GOMS更新）'!A:H,4,0)</f>
        <v>FR</v>
      </c>
      <c r="F1809" s="27" t="str">
        <f>VLOOKUP(B1809,'大货清单（不定期按GOMS更新）'!A:H,2,0)</f>
        <v>Floor one i6 stretch complete</v>
      </c>
      <c r="G1809" s="28">
        <f>VLOOKUP(B1809,'大货清单（不定期按GOMS更新）'!A:I,9,FALSE)</f>
        <v>6932485008445</v>
      </c>
      <c r="H1809" s="27" t="str">
        <f>VLOOKUP(B1809,'大货清单（不定期按GOMS更新）'!A:H,7,0)</f>
        <v>DARK GRAY</v>
      </c>
      <c r="I1809" s="27" t="str">
        <f>VLOOKUP(B1809,'大货清单（不定期按GOMS更新）'!A:F,6,FALSE)</f>
        <v>ACTIVE</v>
      </c>
      <c r="J1809" s="27" t="str">
        <f>VLOOKUP(B1809,'大货清单（不定期按GOMS更新）'!A:K,11,FALSE)</f>
        <v>9.4</v>
      </c>
      <c r="K1809" s="27" t="str">
        <f>VLOOKUP(B1809,'大货清单（不定期按GOMS更新）'!A:N,12,FALSE)</f>
        <v>722</v>
      </c>
      <c r="L1809" s="27" t="str">
        <f>VLOOKUP(B1809,'大货清单（不定期按GOMS更新）'!A:M,13,FALSE)</f>
        <v>331</v>
      </c>
      <c r="M1809" s="27" t="str">
        <f>VLOOKUP(B1809,'大货清单（不定期按GOMS更新）'!A:N,14,FALSE)</f>
        <v>286</v>
      </c>
      <c r="N1809" s="59" t="s">
        <v>10192</v>
      </c>
      <c r="O1809" s="27">
        <f>IFERROR(VLOOKUP(N1809,'散件迭代（不定期更新）'!C:J,8,FALSE),0)</f>
        <v>0</v>
      </c>
      <c r="P1809" s="27">
        <f>IFERROR(VLOOKUP(N1809,'散件（更新）'!B:H,3,FALSE),0)</f>
        <v>0</v>
      </c>
      <c r="Q1809" s="27" t="str">
        <f>VLOOKUP(N1809,'散件（更新）'!B:H,2,FALSE)</f>
        <v>114-24580902</v>
      </c>
      <c r="R1809" s="27" t="str">
        <f>VLOOKUP(N1809,'散件（更新）'!B:H,7,FALSE)</f>
        <v>Charging Base</v>
      </c>
      <c r="S1809" s="27" t="str">
        <f>VLOOKUP(N1809,'散件（更新）'!B:E,4,FALSE)</f>
        <v>https://tineco-yxzt.oss-accelerate.aliyuncs.com/20250427/tuopanzujian_1745722713997.png</v>
      </c>
      <c r="T1809" s="27" t="s">
        <v>8759</v>
      </c>
      <c r="U1809" s="28" t="str">
        <f>VLOOKUP(N1809,'散件（更新）'!B:G,6,FALSE)</f>
        <v>SP;CL2458I-01;烘干托盘组件-欧版</v>
      </c>
      <c r="V1809" s="28">
        <f>VLOOKUP(N1809,'散件（更新）'!B:I,8,FALSE)</f>
        <v>6932485008155</v>
      </c>
    </row>
    <row r="1810" spans="1:22" ht="20.149999999999999" customHeight="1">
      <c r="A1810" s="57">
        <v>46169</v>
      </c>
      <c r="B1810" s="60" t="s">
        <v>11029</v>
      </c>
      <c r="C1810" s="27" t="str">
        <f>VLOOKUP(B1810,'大货清单（不定期按GOMS更新）'!A:H,8,0)</f>
        <v>109-24580903</v>
      </c>
      <c r="D1810" s="27" t="str">
        <f>VLOOKUP(B1810,'大货清单（不定期按GOMS更新）'!A:C,3,0)</f>
        <v>CL2458I-03</v>
      </c>
      <c r="E1810" s="27" t="str">
        <f>VLOOKUP(B1810,'大货清单（不定期按GOMS更新）'!A:H,4,0)</f>
        <v>FR</v>
      </c>
      <c r="F1810" s="27" t="str">
        <f>VLOOKUP(B1810,'大货清单（不定期按GOMS更新）'!A:H,2,0)</f>
        <v>Floor one i6 stretch complete</v>
      </c>
      <c r="G1810" s="28">
        <f>VLOOKUP(B1810,'大货清单（不定期按GOMS更新）'!A:I,9,FALSE)</f>
        <v>6932485008445</v>
      </c>
      <c r="H1810" s="27" t="str">
        <f>VLOOKUP(B1810,'大货清单（不定期按GOMS更新）'!A:H,7,0)</f>
        <v>DARK GRAY</v>
      </c>
      <c r="I1810" s="27" t="str">
        <f>VLOOKUP(B1810,'大货清单（不定期按GOMS更新）'!A:F,6,FALSE)</f>
        <v>ACTIVE</v>
      </c>
      <c r="J1810" s="27" t="str">
        <f>VLOOKUP(B1810,'大货清单（不定期按GOMS更新）'!A:K,11,FALSE)</f>
        <v>9.4</v>
      </c>
      <c r="K1810" s="27" t="str">
        <f>VLOOKUP(B1810,'大货清单（不定期按GOMS更新）'!A:N,12,FALSE)</f>
        <v>722</v>
      </c>
      <c r="L1810" s="27" t="str">
        <f>VLOOKUP(B1810,'大货清单（不定期按GOMS更新）'!A:M,13,FALSE)</f>
        <v>331</v>
      </c>
      <c r="M1810" s="27" t="str">
        <f>VLOOKUP(B1810,'大货清单（不定期按GOMS更新）'!A:N,14,FALSE)</f>
        <v>286</v>
      </c>
      <c r="N1810" s="59" t="s">
        <v>8206</v>
      </c>
      <c r="O1810" s="27">
        <f>IFERROR(VLOOKUP(N1810,'散件迭代（不定期更新）'!C:J,8,FALSE),0)</f>
        <v>0</v>
      </c>
      <c r="P1810" s="27" t="str">
        <f>IFERROR(VLOOKUP(N1810,'散件（更新）'!B:H,3,FALSE),0)</f>
        <v/>
      </c>
      <c r="Q1810" s="27" t="str">
        <f>VLOOKUP(N1810,'散件（更新）'!B:H,2,FALSE)</f>
        <v>114-24580803</v>
      </c>
      <c r="R1810" s="27" t="str">
        <f>VLOOKUP(N1810,'散件（更新）'!B:H,7,FALSE)</f>
        <v>Battery</v>
      </c>
      <c r="S1810" s="27" t="str">
        <f>VLOOKUP(N1810,'散件（更新）'!B:E,4,FALSE)</f>
        <v>https://tineco-yxzt.oss-accelerate.aliyuncs.com/20250331/dianchibaozujian_1743413287094.png</v>
      </c>
      <c r="T1810" s="27" t="s">
        <v>8759</v>
      </c>
      <c r="U1810" s="28" t="str">
        <f>VLOOKUP(N1810,'散件（更新）'!B:G,6,FALSE)</f>
        <v>SP;CL2458H-01;电池包组件</v>
      </c>
      <c r="V1810" s="28">
        <f>VLOOKUP(N1810,'散件（更新）'!B:I,8,FALSE)</f>
        <v>6932485006540</v>
      </c>
    </row>
    <row r="1811" spans="1:22" ht="20.149999999999999" customHeight="1">
      <c r="A1811" s="57">
        <v>46169</v>
      </c>
      <c r="B1811" s="60" t="s">
        <v>11029</v>
      </c>
      <c r="C1811" s="27" t="str">
        <f>VLOOKUP(B1811,'大货清单（不定期按GOMS更新）'!A:H,8,0)</f>
        <v>109-24580903</v>
      </c>
      <c r="D1811" s="27" t="str">
        <f>VLOOKUP(B1811,'大货清单（不定期按GOMS更新）'!A:C,3,0)</f>
        <v>CL2458I-03</v>
      </c>
      <c r="E1811" s="27" t="str">
        <f>VLOOKUP(B1811,'大货清单（不定期按GOMS更新）'!A:H,4,0)</f>
        <v>FR</v>
      </c>
      <c r="F1811" s="27" t="str">
        <f>VLOOKUP(B1811,'大货清单（不定期按GOMS更新）'!A:H,2,0)</f>
        <v>Floor one i6 stretch complete</v>
      </c>
      <c r="G1811" s="28">
        <f>VLOOKUP(B1811,'大货清单（不定期按GOMS更新）'!A:I,9,FALSE)</f>
        <v>6932485008445</v>
      </c>
      <c r="H1811" s="27" t="str">
        <f>VLOOKUP(B1811,'大货清单（不定期按GOMS更新）'!A:H,7,0)</f>
        <v>DARK GRAY</v>
      </c>
      <c r="I1811" s="27" t="str">
        <f>VLOOKUP(B1811,'大货清单（不定期按GOMS更新）'!A:F,6,FALSE)</f>
        <v>ACTIVE</v>
      </c>
      <c r="J1811" s="27" t="str">
        <f>VLOOKUP(B1811,'大货清单（不定期按GOMS更新）'!A:K,11,FALSE)</f>
        <v>9.4</v>
      </c>
      <c r="K1811" s="27" t="str">
        <f>VLOOKUP(B1811,'大货清单（不定期按GOMS更新）'!A:N,12,FALSE)</f>
        <v>722</v>
      </c>
      <c r="L1811" s="27" t="str">
        <f>VLOOKUP(B1811,'大货清单（不定期按GOMS更新）'!A:M,13,FALSE)</f>
        <v>331</v>
      </c>
      <c r="M1811" s="27" t="str">
        <f>VLOOKUP(B1811,'大货清单（不定期按GOMS更新）'!A:N,14,FALSE)</f>
        <v>286</v>
      </c>
      <c r="N1811" s="59" t="s">
        <v>9912</v>
      </c>
      <c r="O1811" s="27">
        <f>IFERROR(VLOOKUP(N1811,'散件迭代（不定期更新）'!C:J,8,FALSE),0)</f>
        <v>0</v>
      </c>
      <c r="P1811" s="27">
        <f>IFERROR(VLOOKUP(N1811,'散件（更新）'!B:H,3,FALSE),0)</f>
        <v>0</v>
      </c>
      <c r="Q1811" s="27" t="str">
        <f>VLOOKUP(N1811,'散件（更新）'!B:H,2,FALSE)</f>
        <v>114-24580900</v>
      </c>
      <c r="R1811" s="27" t="str">
        <f>VLOOKUP(N1811,'散件（更新）'!B:H,7,FALSE)</f>
        <v>Display Screen</v>
      </c>
      <c r="S1811" s="27" t="str">
        <f>VLOOKUP(N1811,'散件（更新）'!B:E,4,FALSE)</f>
        <v>https://tineco-yxzt.oss-accelerate.aliyuncs.com/20250512/xianshipingzujian_1747015050182.jpg</v>
      </c>
      <c r="T1811" s="27" t="s">
        <v>8759</v>
      </c>
      <c r="U1811" s="28" t="str">
        <f>VLOOKUP(N1811,'散件（更新）'!B:G,6,FALSE)</f>
        <v>SP;CL2458I-01;显示屏组件（含灯板）</v>
      </c>
      <c r="V1811" s="28">
        <f>VLOOKUP(N1811,'散件（更新）'!B:I,8,FALSE)</f>
        <v>6932485008131</v>
      </c>
    </row>
    <row r="1812" spans="1:22" ht="20.149999999999999" customHeight="1">
      <c r="A1812" s="57">
        <v>46169</v>
      </c>
      <c r="B1812" s="60" t="s">
        <v>11029</v>
      </c>
      <c r="C1812" s="27" t="str">
        <f>VLOOKUP(B1812,'大货清单（不定期按GOMS更新）'!A:H,8,0)</f>
        <v>109-24580903</v>
      </c>
      <c r="D1812" s="27" t="str">
        <f>VLOOKUP(B1812,'大货清单（不定期按GOMS更新）'!A:C,3,0)</f>
        <v>CL2458I-03</v>
      </c>
      <c r="E1812" s="27" t="str">
        <f>VLOOKUP(B1812,'大货清单（不定期按GOMS更新）'!A:H,4,0)</f>
        <v>FR</v>
      </c>
      <c r="F1812" s="27" t="str">
        <f>VLOOKUP(B1812,'大货清单（不定期按GOMS更新）'!A:H,2,0)</f>
        <v>Floor one i6 stretch complete</v>
      </c>
      <c r="G1812" s="28">
        <f>VLOOKUP(B1812,'大货清单（不定期按GOMS更新）'!A:I,9,FALSE)</f>
        <v>6932485008445</v>
      </c>
      <c r="H1812" s="27" t="str">
        <f>VLOOKUP(B1812,'大货清单（不定期按GOMS更新）'!A:H,7,0)</f>
        <v>DARK GRAY</v>
      </c>
      <c r="I1812" s="27" t="str">
        <f>VLOOKUP(B1812,'大货清单（不定期按GOMS更新）'!A:F,6,FALSE)</f>
        <v>ACTIVE</v>
      </c>
      <c r="J1812" s="27" t="str">
        <f>VLOOKUP(B1812,'大货清单（不定期按GOMS更新）'!A:K,11,FALSE)</f>
        <v>9.4</v>
      </c>
      <c r="K1812" s="27" t="str">
        <f>VLOOKUP(B1812,'大货清单（不定期按GOMS更新）'!A:N,12,FALSE)</f>
        <v>722</v>
      </c>
      <c r="L1812" s="27" t="str">
        <f>VLOOKUP(B1812,'大货清单（不定期按GOMS更新）'!A:M,13,FALSE)</f>
        <v>331</v>
      </c>
      <c r="M1812" s="27" t="str">
        <f>VLOOKUP(B1812,'大货清单（不定期按GOMS更新）'!A:N,14,FALSE)</f>
        <v>286</v>
      </c>
      <c r="N1812" s="59" t="s">
        <v>7999</v>
      </c>
      <c r="O1812" s="27">
        <f>IFERROR(VLOOKUP(N1812,'散件迭代（不定期更新）'!C:J,8,FALSE),0)</f>
        <v>0</v>
      </c>
      <c r="P1812" s="27" t="str">
        <f>IFERROR(VLOOKUP(N1812,'散件（更新）'!B:H,3,FALSE),0)</f>
        <v/>
      </c>
      <c r="Q1812" s="27" t="str">
        <f>VLOOKUP(N1812,'散件（更新）'!B:H,2,FALSE)</f>
        <v>114-23761810</v>
      </c>
      <c r="R1812" s="27" t="str">
        <f>VLOOKUP(N1812,'散件（更新）'!B:H,7,FALSE)</f>
        <v>plastic part</v>
      </c>
      <c r="S1812" s="27" t="str">
        <f>VLOOKUP(N1812,'散件（更新）'!B:E,4,FALSE)</f>
        <v>https://tineco-yxzt.oss-accelerate.aliyuncs.com/20241219/weixintupian_202411141109497_1734589279566.jpg</v>
      </c>
      <c r="T1812" s="27" t="s">
        <v>8759</v>
      </c>
      <c r="U1812" s="28" t="str">
        <f>VLOOKUP(N1812,'散件（更新）'!B:G,6,FALSE)</f>
        <v>回收桶信号检测组件（黑色适配蓝色）</v>
      </c>
      <c r="V1812" s="28">
        <f>VLOOKUP(N1812,'散件（更新）'!B:I,8,FALSE)</f>
        <v>6932485002498</v>
      </c>
    </row>
    <row r="1813" spans="1:22" ht="20.149999999999999" customHeight="1">
      <c r="A1813" s="57">
        <v>46169</v>
      </c>
      <c r="B1813" s="60" t="s">
        <v>11029</v>
      </c>
      <c r="C1813" s="27" t="str">
        <f>VLOOKUP(B1813,'大货清单（不定期按GOMS更新）'!A:H,8,0)</f>
        <v>109-24580903</v>
      </c>
      <c r="D1813" s="27" t="str">
        <f>VLOOKUP(B1813,'大货清单（不定期按GOMS更新）'!A:C,3,0)</f>
        <v>CL2458I-03</v>
      </c>
      <c r="E1813" s="27" t="str">
        <f>VLOOKUP(B1813,'大货清单（不定期按GOMS更新）'!A:H,4,0)</f>
        <v>FR</v>
      </c>
      <c r="F1813" s="27" t="str">
        <f>VLOOKUP(B1813,'大货清单（不定期按GOMS更新）'!A:H,2,0)</f>
        <v>Floor one i6 stretch complete</v>
      </c>
      <c r="G1813" s="28">
        <f>VLOOKUP(B1813,'大货清单（不定期按GOMS更新）'!A:I,9,FALSE)</f>
        <v>6932485008445</v>
      </c>
      <c r="H1813" s="27" t="str">
        <f>VLOOKUP(B1813,'大货清单（不定期按GOMS更新）'!A:H,7,0)</f>
        <v>DARK GRAY</v>
      </c>
      <c r="I1813" s="27" t="str">
        <f>VLOOKUP(B1813,'大货清单（不定期按GOMS更新）'!A:F,6,FALSE)</f>
        <v>ACTIVE</v>
      </c>
      <c r="J1813" s="27" t="str">
        <f>VLOOKUP(B1813,'大货清单（不定期按GOMS更新）'!A:K,11,FALSE)</f>
        <v>9.4</v>
      </c>
      <c r="K1813" s="27" t="str">
        <f>VLOOKUP(B1813,'大货清单（不定期按GOMS更新）'!A:N,12,FALSE)</f>
        <v>722</v>
      </c>
      <c r="L1813" s="27" t="str">
        <f>VLOOKUP(B1813,'大货清单（不定期按GOMS更新）'!A:M,13,FALSE)</f>
        <v>331</v>
      </c>
      <c r="M1813" s="27" t="str">
        <f>VLOOKUP(B1813,'大货清单（不定期按GOMS更新）'!A:N,14,FALSE)</f>
        <v>286</v>
      </c>
      <c r="N1813" s="59" t="s">
        <v>8054</v>
      </c>
      <c r="O1813" s="27">
        <f>IFERROR(VLOOKUP(N1813,'散件迭代（不定期更新）'!C:J,8,FALSE),0)</f>
        <v>0</v>
      </c>
      <c r="P1813" s="27" t="str">
        <f>IFERROR(VLOOKUP(N1813,'散件（更新）'!B:H,3,FALSE),0)</f>
        <v/>
      </c>
      <c r="Q1813" s="27" t="str">
        <f>VLOOKUP(N1813,'散件（更新）'!B:H,2,FALSE)</f>
        <v>114-23761815</v>
      </c>
      <c r="R1813" s="27" t="str">
        <f>VLOOKUP(N1813,'散件（更新）'!B:H,7,FALSE)</f>
        <v>plastic part</v>
      </c>
      <c r="S1813" s="27" t="str">
        <f>VLOOKUP(N1813,'散件（更新）'!B:E,4,FALSE)</f>
        <v>https://tineco-yxzt.oss-accelerate.aliyuncs.com/20241219/62_1734590951668.jpg</v>
      </c>
      <c r="T1813" s="27" t="s">
        <v>19304</v>
      </c>
      <c r="U1813" s="28" t="str">
        <f>VLOOKUP(N1813,'散件（更新）'!B:G,6,FALSE)</f>
        <v>地刷充电头组件</v>
      </c>
      <c r="V1813" s="28">
        <f>VLOOKUP(N1813,'散件（更新）'!B:I,8,FALSE)</f>
        <v>6932485002559</v>
      </c>
    </row>
    <row r="1814" spans="1:22" ht="20.149999999999999" customHeight="1">
      <c r="A1814" s="57">
        <v>46169</v>
      </c>
      <c r="B1814" s="60" t="s">
        <v>11029</v>
      </c>
      <c r="C1814" s="27" t="str">
        <f>VLOOKUP(B1814,'大货清单（不定期按GOMS更新）'!A:H,8,0)</f>
        <v>109-24580903</v>
      </c>
      <c r="D1814" s="27" t="str">
        <f>VLOOKUP(B1814,'大货清单（不定期按GOMS更新）'!A:C,3,0)</f>
        <v>CL2458I-03</v>
      </c>
      <c r="E1814" s="27" t="str">
        <f>VLOOKUP(B1814,'大货清单（不定期按GOMS更新）'!A:H,4,0)</f>
        <v>FR</v>
      </c>
      <c r="F1814" s="27" t="str">
        <f>VLOOKUP(B1814,'大货清单（不定期按GOMS更新）'!A:H,2,0)</f>
        <v>Floor one i6 stretch complete</v>
      </c>
      <c r="G1814" s="28">
        <f>VLOOKUP(B1814,'大货清单（不定期按GOMS更新）'!A:I,9,FALSE)</f>
        <v>6932485008445</v>
      </c>
      <c r="H1814" s="27" t="str">
        <f>VLOOKUP(B1814,'大货清单（不定期按GOMS更新）'!A:H,7,0)</f>
        <v>DARK GRAY</v>
      </c>
      <c r="I1814" s="27" t="str">
        <f>VLOOKUP(B1814,'大货清单（不定期按GOMS更新）'!A:F,6,FALSE)</f>
        <v>ACTIVE</v>
      </c>
      <c r="J1814" s="27" t="str">
        <f>VLOOKUP(B1814,'大货清单（不定期按GOMS更新）'!A:K,11,FALSE)</f>
        <v>9.4</v>
      </c>
      <c r="K1814" s="27" t="str">
        <f>VLOOKUP(B1814,'大货清单（不定期按GOMS更新）'!A:N,12,FALSE)</f>
        <v>722</v>
      </c>
      <c r="L1814" s="27" t="str">
        <f>VLOOKUP(B1814,'大货清单（不定期按GOMS更新）'!A:M,13,FALSE)</f>
        <v>331</v>
      </c>
      <c r="M1814" s="27" t="str">
        <f>VLOOKUP(B1814,'大货清单（不定期按GOMS更新）'!A:N,14,FALSE)</f>
        <v>286</v>
      </c>
      <c r="N1814" s="59" t="s">
        <v>7839</v>
      </c>
      <c r="O1814" s="27">
        <f>IFERROR(VLOOKUP(N1814,'散件迭代（不定期更新）'!C:J,8,FALSE),0)</f>
        <v>0</v>
      </c>
      <c r="P1814" s="27" t="str">
        <f>IFERROR(VLOOKUP(N1814,'散件（更新）'!B:H,3,FALSE),0)</f>
        <v/>
      </c>
      <c r="Q1814" s="27" t="str">
        <f>VLOOKUP(N1814,'散件（更新）'!B:H,2,FALSE)</f>
        <v>114-23761816</v>
      </c>
      <c r="R1814" s="27" t="str">
        <f>VLOOKUP(N1814,'散件（更新）'!B:H,7,FALSE)</f>
        <v>plastic part</v>
      </c>
      <c r="S1814" s="27" t="str">
        <f>VLOOKUP(N1814,'散件（更新）'!B:E,4,FALSE)</f>
        <v>https://tineco-yxzt.oss-accelerate.aliyuncs.com/20241219/5_1734589496153.jpg</v>
      </c>
      <c r="T1814" s="27" t="s">
        <v>19303</v>
      </c>
      <c r="U1814" s="28" t="str">
        <f>VLOOKUP(N1814,'散件（更新）'!B:G,6,FALSE)</f>
        <v>转接头组件（带锁扣）</v>
      </c>
      <c r="V1814" s="28">
        <f>VLOOKUP(N1814,'散件（更新）'!B:I,8,FALSE)</f>
        <v>6932485002504</v>
      </c>
    </row>
    <row r="1815" spans="1:22" ht="20.149999999999999" customHeight="1">
      <c r="A1815" s="57">
        <v>46169</v>
      </c>
      <c r="B1815" s="60" t="s">
        <v>11029</v>
      </c>
      <c r="C1815" s="27" t="str">
        <f>VLOOKUP(B1815,'大货清单（不定期按GOMS更新）'!A:H,8,0)</f>
        <v>109-24580903</v>
      </c>
      <c r="D1815" s="27" t="str">
        <f>VLOOKUP(B1815,'大货清单（不定期按GOMS更新）'!A:C,3,0)</f>
        <v>CL2458I-03</v>
      </c>
      <c r="E1815" s="27" t="str">
        <f>VLOOKUP(B1815,'大货清单（不定期按GOMS更新）'!A:H,4,0)</f>
        <v>FR</v>
      </c>
      <c r="F1815" s="27" t="str">
        <f>VLOOKUP(B1815,'大货清单（不定期按GOMS更新）'!A:H,2,0)</f>
        <v>Floor one i6 stretch complete</v>
      </c>
      <c r="G1815" s="28">
        <f>VLOOKUP(B1815,'大货清单（不定期按GOMS更新）'!A:I,9,FALSE)</f>
        <v>6932485008445</v>
      </c>
      <c r="H1815" s="27" t="str">
        <f>VLOOKUP(B1815,'大货清单（不定期按GOMS更新）'!A:H,7,0)</f>
        <v>DARK GRAY</v>
      </c>
      <c r="I1815" s="27" t="str">
        <f>VLOOKUP(B1815,'大货清单（不定期按GOMS更新）'!A:F,6,FALSE)</f>
        <v>ACTIVE</v>
      </c>
      <c r="J1815" s="27" t="str">
        <f>VLOOKUP(B1815,'大货清单（不定期按GOMS更新）'!A:K,11,FALSE)</f>
        <v>9.4</v>
      </c>
      <c r="K1815" s="27" t="str">
        <f>VLOOKUP(B1815,'大货清单（不定期按GOMS更新）'!A:N,12,FALSE)</f>
        <v>722</v>
      </c>
      <c r="L1815" s="27" t="str">
        <f>VLOOKUP(B1815,'大货清单（不定期按GOMS更新）'!A:M,13,FALSE)</f>
        <v>331</v>
      </c>
      <c r="M1815" s="27" t="str">
        <f>VLOOKUP(B1815,'大货清单（不定期按GOMS更新）'!A:N,14,FALSE)</f>
        <v>286</v>
      </c>
      <c r="N1815" s="59" t="s">
        <v>4703</v>
      </c>
      <c r="O1815" s="27">
        <f>IFERROR(VLOOKUP(N1815,'散件迭代（不定期更新）'!C:J,8,FALSE),0)</f>
        <v>0</v>
      </c>
      <c r="P1815" s="27">
        <f>IFERROR(VLOOKUP(N1815,'散件（更新）'!B:H,3,FALSE),0)</f>
        <v>0</v>
      </c>
      <c r="Q1815" s="27" t="str">
        <f>VLOOKUP(N1815,'散件（更新）'!B:H,2,FALSE)</f>
        <v>114-23280214</v>
      </c>
      <c r="R1815" s="27" t="str">
        <f>VLOOKUP(N1815,'散件（更新）'!B:H,7,FALSE)</f>
        <v>plastic part</v>
      </c>
      <c r="S1815" s="27" t="str">
        <f>VLOOKUP(N1815,'散件（更新）'!B:E,4,FALSE)</f>
        <v>https://tineco-yxzt.oss-accelerate.aliyuncs.com/20240306/shuixiangxiashuifazujian_1709692518244.GIF</v>
      </c>
      <c r="T1815" s="27" t="s">
        <v>8759</v>
      </c>
      <c r="U1815" s="28" t="str">
        <f>VLOOKUP(N1815,'散件（更新）'!B:G,6,FALSE)</f>
        <v>水箱下水阀组件</v>
      </c>
      <c r="V1815" s="28">
        <f>VLOOKUP(N1815,'散件（更新）'!B:I,8,FALSE)</f>
        <v>6974950107246</v>
      </c>
    </row>
    <row r="1816" spans="1:22" ht="20.149999999999999" customHeight="1">
      <c r="A1816" s="57">
        <v>46169</v>
      </c>
      <c r="B1816" s="60" t="s">
        <v>11029</v>
      </c>
      <c r="C1816" s="27" t="str">
        <f>VLOOKUP(B1816,'大货清单（不定期按GOMS更新）'!A:H,8,0)</f>
        <v>109-24580903</v>
      </c>
      <c r="D1816" s="27" t="str">
        <f>VLOOKUP(B1816,'大货清单（不定期按GOMS更新）'!A:C,3,0)</f>
        <v>CL2458I-03</v>
      </c>
      <c r="E1816" s="27" t="str">
        <f>VLOOKUP(B1816,'大货清单（不定期按GOMS更新）'!A:H,4,0)</f>
        <v>FR</v>
      </c>
      <c r="F1816" s="27" t="str">
        <f>VLOOKUP(B1816,'大货清单（不定期按GOMS更新）'!A:H,2,0)</f>
        <v>Floor one i6 stretch complete</v>
      </c>
      <c r="G1816" s="28">
        <f>VLOOKUP(B1816,'大货清单（不定期按GOMS更新）'!A:I,9,FALSE)</f>
        <v>6932485008445</v>
      </c>
      <c r="H1816" s="27" t="str">
        <f>VLOOKUP(B1816,'大货清单（不定期按GOMS更新）'!A:H,7,0)</f>
        <v>DARK GRAY</v>
      </c>
      <c r="I1816" s="27" t="str">
        <f>VLOOKUP(B1816,'大货清单（不定期按GOMS更新）'!A:F,6,FALSE)</f>
        <v>ACTIVE</v>
      </c>
      <c r="J1816" s="27" t="str">
        <f>VLOOKUP(B1816,'大货清单（不定期按GOMS更新）'!A:K,11,FALSE)</f>
        <v>9.4</v>
      </c>
      <c r="K1816" s="27" t="str">
        <f>VLOOKUP(B1816,'大货清单（不定期按GOMS更新）'!A:N,12,FALSE)</f>
        <v>722</v>
      </c>
      <c r="L1816" s="27" t="str">
        <f>VLOOKUP(B1816,'大货清单（不定期按GOMS更新）'!A:M,13,FALSE)</f>
        <v>331</v>
      </c>
      <c r="M1816" s="27" t="str">
        <f>VLOOKUP(B1816,'大货清单（不定期按GOMS更新）'!A:N,14,FALSE)</f>
        <v>286</v>
      </c>
      <c r="N1816" s="59" t="s">
        <v>7823</v>
      </c>
      <c r="O1816" s="27">
        <f>IFERROR(VLOOKUP(N1816,'散件迭代（不定期更新）'!C:J,8,FALSE),0)</f>
        <v>0</v>
      </c>
      <c r="P1816" s="27" t="str">
        <f>IFERROR(VLOOKUP(N1816,'散件（更新）'!B:H,3,FALSE),0)</f>
        <v/>
      </c>
      <c r="Q1816" s="27" t="str">
        <f>VLOOKUP(N1816,'散件（更新）'!B:H,2,FALSE)</f>
        <v>114-24580806</v>
      </c>
      <c r="R1816" s="27" t="str">
        <f>VLOOKUP(N1816,'散件（更新）'!B:H,7,FALSE)</f>
        <v>plastic part</v>
      </c>
      <c r="S1816" s="27" t="str">
        <f>VLOOKUP(N1816,'散件（更新）'!B:E,4,FALSE)</f>
        <v>https://tineco-yxzt.oss-accelerate.aliyuncs.com/20250331/penshuibanzujian_1743413231769.gif</v>
      </c>
      <c r="T1816" s="27" t="s">
        <v>8759</v>
      </c>
      <c r="U1816" s="28" t="str">
        <f>VLOOKUP(N1816,'散件（更新）'!B:G,6,FALSE)</f>
        <v>SP;CL2458H-01;喷水板组件</v>
      </c>
      <c r="V1816" s="28">
        <f>VLOOKUP(N1816,'散件（更新）'!B:I,8,FALSE)</f>
        <v>6932485006571</v>
      </c>
    </row>
    <row r="1817" spans="1:22" ht="20.149999999999999" customHeight="1">
      <c r="A1817" s="57">
        <v>46169</v>
      </c>
      <c r="B1817" s="60" t="s">
        <v>11029</v>
      </c>
      <c r="C1817" s="27" t="str">
        <f>VLOOKUP(B1817,'大货清单（不定期按GOMS更新）'!A:H,8,0)</f>
        <v>109-24580903</v>
      </c>
      <c r="D1817" s="27" t="str">
        <f>VLOOKUP(B1817,'大货清单（不定期按GOMS更新）'!A:C,3,0)</f>
        <v>CL2458I-03</v>
      </c>
      <c r="E1817" s="27" t="str">
        <f>VLOOKUP(B1817,'大货清单（不定期按GOMS更新）'!A:H,4,0)</f>
        <v>FR</v>
      </c>
      <c r="F1817" s="27" t="str">
        <f>VLOOKUP(B1817,'大货清单（不定期按GOMS更新）'!A:H,2,0)</f>
        <v>Floor one i6 stretch complete</v>
      </c>
      <c r="G1817" s="28">
        <f>VLOOKUP(B1817,'大货清单（不定期按GOMS更新）'!A:I,9,FALSE)</f>
        <v>6932485008445</v>
      </c>
      <c r="H1817" s="27" t="str">
        <f>VLOOKUP(B1817,'大货清单（不定期按GOMS更新）'!A:H,7,0)</f>
        <v>DARK GRAY</v>
      </c>
      <c r="I1817" s="27" t="str">
        <f>VLOOKUP(B1817,'大货清单（不定期按GOMS更新）'!A:F,6,FALSE)</f>
        <v>ACTIVE</v>
      </c>
      <c r="J1817" s="27" t="str">
        <f>VLOOKUP(B1817,'大货清单（不定期按GOMS更新）'!A:K,11,FALSE)</f>
        <v>9.4</v>
      </c>
      <c r="K1817" s="27" t="str">
        <f>VLOOKUP(B1817,'大货清单（不定期按GOMS更新）'!A:N,12,FALSE)</f>
        <v>722</v>
      </c>
      <c r="L1817" s="27" t="str">
        <f>VLOOKUP(B1817,'大货清单（不定期按GOMS更新）'!A:M,13,FALSE)</f>
        <v>331</v>
      </c>
      <c r="M1817" s="27" t="str">
        <f>VLOOKUP(B1817,'大货清单（不定期按GOMS更新）'!A:N,14,FALSE)</f>
        <v>286</v>
      </c>
      <c r="N1817" s="59" t="s">
        <v>8162</v>
      </c>
      <c r="O1817" s="27">
        <f>IFERROR(VLOOKUP(N1817,'散件迭代（不定期更新）'!C:J,8,FALSE),0)</f>
        <v>0</v>
      </c>
      <c r="P1817" s="27" t="str">
        <f>IFERROR(VLOOKUP(N1817,'散件（更新）'!B:H,3,FALSE),0)</f>
        <v/>
      </c>
      <c r="Q1817" s="27" t="str">
        <f>VLOOKUP(N1817,'散件（更新）'!B:H,2,FALSE)</f>
        <v>114-24580807</v>
      </c>
      <c r="R1817" s="27" t="str">
        <f>VLOOKUP(N1817,'散件（更新）'!B:H,7,FALSE)</f>
        <v>plastic part</v>
      </c>
      <c r="S1817" s="27" t="str">
        <f>VLOOKUP(N1817,'散件（更新）'!B:E,4,FALSE)</f>
        <v>https://tineco-yxzt.oss-accelerate.aliyuncs.com/20250331/weixinjietu_20250326165223_1743413259241.png</v>
      </c>
      <c r="T1817" s="27" t="s">
        <v>8759</v>
      </c>
      <c r="U1817" s="28" t="str">
        <f>VLOOKUP(N1817,'散件（更新）'!B:G,6,FALSE)</f>
        <v>SP;CL2458H-01;回收桶进气接头包胶组件</v>
      </c>
      <c r="V1817" s="28">
        <f>VLOOKUP(N1817,'散件（更新）'!B:I,8,FALSE)</f>
        <v>6932485006588</v>
      </c>
    </row>
    <row r="1818" spans="1:22" ht="20.149999999999999" customHeight="1">
      <c r="A1818" s="57">
        <v>46169</v>
      </c>
      <c r="B1818" s="60" t="s">
        <v>11029</v>
      </c>
      <c r="C1818" s="27" t="str">
        <f>VLOOKUP(B1818,'大货清单（不定期按GOMS更新）'!A:H,8,0)</f>
        <v>109-24580903</v>
      </c>
      <c r="D1818" s="27" t="str">
        <f>VLOOKUP(B1818,'大货清单（不定期按GOMS更新）'!A:C,3,0)</f>
        <v>CL2458I-03</v>
      </c>
      <c r="E1818" s="27" t="str">
        <f>VLOOKUP(B1818,'大货清单（不定期按GOMS更新）'!A:H,4,0)</f>
        <v>FR</v>
      </c>
      <c r="F1818" s="27" t="str">
        <f>VLOOKUP(B1818,'大货清单（不定期按GOMS更新）'!A:H,2,0)</f>
        <v>Floor one i6 stretch complete</v>
      </c>
      <c r="G1818" s="28">
        <f>VLOOKUP(B1818,'大货清单（不定期按GOMS更新）'!A:I,9,FALSE)</f>
        <v>6932485008445</v>
      </c>
      <c r="H1818" s="27" t="str">
        <f>VLOOKUP(B1818,'大货清单（不定期按GOMS更新）'!A:H,7,0)</f>
        <v>DARK GRAY</v>
      </c>
      <c r="I1818" s="27" t="str">
        <f>VLOOKUP(B1818,'大货清单（不定期按GOMS更新）'!A:F,6,FALSE)</f>
        <v>ACTIVE</v>
      </c>
      <c r="J1818" s="27" t="str">
        <f>VLOOKUP(B1818,'大货清单（不定期按GOMS更新）'!A:K,11,FALSE)</f>
        <v>9.4</v>
      </c>
      <c r="K1818" s="27" t="str">
        <f>VLOOKUP(B1818,'大货清单（不定期按GOMS更新）'!A:N,12,FALSE)</f>
        <v>722</v>
      </c>
      <c r="L1818" s="27" t="str">
        <f>VLOOKUP(B1818,'大货清单（不定期按GOMS更新）'!A:M,13,FALSE)</f>
        <v>331</v>
      </c>
      <c r="M1818" s="27" t="str">
        <f>VLOOKUP(B1818,'大货清单（不定期按GOMS更新）'!A:N,14,FALSE)</f>
        <v>286</v>
      </c>
      <c r="N1818" s="59" t="s">
        <v>10035</v>
      </c>
      <c r="O1818" s="27">
        <f>IFERROR(VLOOKUP(N1818,'散件迭代（不定期更新）'!C:J,8,FALSE),0)</f>
        <v>0</v>
      </c>
      <c r="P1818" s="27">
        <f>IFERROR(VLOOKUP(N1818,'散件（更新）'!B:H,3,FALSE),0)</f>
        <v>0</v>
      </c>
      <c r="Q1818" s="27" t="str">
        <f>VLOOKUP(N1818,'散件（更新）'!B:H,2,FALSE)</f>
        <v>114-24580901</v>
      </c>
      <c r="R1818" s="27" t="str">
        <f>VLOOKUP(N1818,'散件（更新）'!B:H,7,FALSE)</f>
        <v>plastic part</v>
      </c>
      <c r="S1818" s="27" t="str">
        <f>VLOOKUP(N1818,'散件（更新）'!B:E,4,FALSE)</f>
        <v>https://tineco-yxzt.oss-accelerate.aliyuncs.com/20250512/ruanjiaosai_1747015070745.png</v>
      </c>
      <c r="T1818" s="27" t="s">
        <v>8759</v>
      </c>
      <c r="U1818" s="28" t="str">
        <f>VLOOKUP(N1818,'散件（更新）'!B:G,6,FALSE)</f>
        <v>SP;CL2458I-01;前后盖软胶塞</v>
      </c>
      <c r="V1818" s="28">
        <f>VLOOKUP(N1818,'散件（更新）'!B:I,8,FALSE)</f>
        <v>6932485008148</v>
      </c>
    </row>
    <row r="1819" spans="1:22" ht="20.149999999999999" customHeight="1">
      <c r="A1819" s="57">
        <v>46169</v>
      </c>
      <c r="B1819" s="60" t="s">
        <v>11029</v>
      </c>
      <c r="C1819" s="27" t="str">
        <f>VLOOKUP(B1819,'大货清单（不定期按GOMS更新）'!A:H,8,0)</f>
        <v>109-24580903</v>
      </c>
      <c r="D1819" s="27" t="str">
        <f>VLOOKUP(B1819,'大货清单（不定期按GOMS更新）'!A:C,3,0)</f>
        <v>CL2458I-03</v>
      </c>
      <c r="E1819" s="27" t="str">
        <f>VLOOKUP(B1819,'大货清单（不定期按GOMS更新）'!A:H,4,0)</f>
        <v>FR</v>
      </c>
      <c r="F1819" s="27" t="str">
        <f>VLOOKUP(B1819,'大货清单（不定期按GOMS更新）'!A:H,2,0)</f>
        <v>Floor one i6 stretch complete</v>
      </c>
      <c r="G1819" s="28">
        <f>VLOOKUP(B1819,'大货清单（不定期按GOMS更新）'!A:I,9,FALSE)</f>
        <v>6932485008445</v>
      </c>
      <c r="H1819" s="27" t="str">
        <f>VLOOKUP(B1819,'大货清单（不定期按GOMS更新）'!A:H,7,0)</f>
        <v>DARK GRAY</v>
      </c>
      <c r="I1819" s="27" t="str">
        <f>VLOOKUP(B1819,'大货清单（不定期按GOMS更新）'!A:F,6,FALSE)</f>
        <v>ACTIVE</v>
      </c>
      <c r="J1819" s="27" t="str">
        <f>VLOOKUP(B1819,'大货清单（不定期按GOMS更新）'!A:K,11,FALSE)</f>
        <v>9.4</v>
      </c>
      <c r="K1819" s="27" t="str">
        <f>VLOOKUP(B1819,'大货清单（不定期按GOMS更新）'!A:N,12,FALSE)</f>
        <v>722</v>
      </c>
      <c r="L1819" s="27" t="str">
        <f>VLOOKUP(B1819,'大货清单（不定期按GOMS更新）'!A:M,13,FALSE)</f>
        <v>331</v>
      </c>
      <c r="M1819" s="27" t="str">
        <f>VLOOKUP(B1819,'大货清单（不定期按GOMS更新）'!A:N,14,FALSE)</f>
        <v>286</v>
      </c>
      <c r="N1819" s="59" t="s">
        <v>8229</v>
      </c>
      <c r="O1819" s="27">
        <f>IFERROR(VLOOKUP(N1819,'散件迭代（不定期更新）'!C:J,8,FALSE),0)</f>
        <v>0</v>
      </c>
      <c r="P1819" s="27" t="str">
        <f>IFERROR(VLOOKUP(N1819,'散件（更新）'!B:H,3,FALSE),0)</f>
        <v/>
      </c>
      <c r="Q1819" s="27" t="str">
        <f>VLOOKUP(N1819,'散件（更新）'!B:H,2,FALSE)</f>
        <v>114-23761804</v>
      </c>
      <c r="R1819" s="27" t="str">
        <f>VLOOKUP(N1819,'散件（更新）'!B:H,7,FALSE)</f>
        <v>Motor</v>
      </c>
      <c r="S1819" s="27" t="str">
        <f>VLOOKUP(N1819,'散件（更新）'!B:E,4,FALSE)</f>
        <v>https://tineco-yxzt.oss-accelerate.aliyuncs.com/20241219/weixintupian_202411141109494_1734586474304.jpg</v>
      </c>
      <c r="T1819" s="27" t="s">
        <v>8759</v>
      </c>
      <c r="U1819" s="28" t="str">
        <f>VLOOKUP(N1819,'散件（更新）'!B:G,6,FALSE)</f>
        <v>有刷电机齿轮箱组件（带铭牌）</v>
      </c>
      <c r="V1819" s="28">
        <f>VLOOKUP(N1819,'散件（更新）'!B:I,8,FALSE)</f>
        <v>6932485002436</v>
      </c>
    </row>
    <row r="1820" spans="1:22" ht="20.149999999999999" customHeight="1">
      <c r="A1820" s="57">
        <v>46169</v>
      </c>
      <c r="B1820" s="60" t="s">
        <v>11029</v>
      </c>
      <c r="C1820" s="27" t="str">
        <f>VLOOKUP(B1820,'大货清单（不定期按GOMS更新）'!A:H,8,0)</f>
        <v>109-24580903</v>
      </c>
      <c r="D1820" s="27" t="str">
        <f>VLOOKUP(B1820,'大货清单（不定期按GOMS更新）'!A:C,3,0)</f>
        <v>CL2458I-03</v>
      </c>
      <c r="E1820" s="27" t="str">
        <f>VLOOKUP(B1820,'大货清单（不定期按GOMS更新）'!A:H,4,0)</f>
        <v>FR</v>
      </c>
      <c r="F1820" s="27" t="str">
        <f>VLOOKUP(B1820,'大货清单（不定期按GOMS更新）'!A:H,2,0)</f>
        <v>Floor one i6 stretch complete</v>
      </c>
      <c r="G1820" s="28">
        <f>VLOOKUP(B1820,'大货清单（不定期按GOMS更新）'!A:I,9,FALSE)</f>
        <v>6932485008445</v>
      </c>
      <c r="H1820" s="27" t="str">
        <f>VLOOKUP(B1820,'大货清单（不定期按GOMS更新）'!A:H,7,0)</f>
        <v>DARK GRAY</v>
      </c>
      <c r="I1820" s="27" t="str">
        <f>VLOOKUP(B1820,'大货清单（不定期按GOMS更新）'!A:F,6,FALSE)</f>
        <v>ACTIVE</v>
      </c>
      <c r="J1820" s="27" t="str">
        <f>VLOOKUP(B1820,'大货清单（不定期按GOMS更新）'!A:K,11,FALSE)</f>
        <v>9.4</v>
      </c>
      <c r="K1820" s="27" t="str">
        <f>VLOOKUP(B1820,'大货清单（不定期按GOMS更新）'!A:N,12,FALSE)</f>
        <v>722</v>
      </c>
      <c r="L1820" s="27" t="str">
        <f>VLOOKUP(B1820,'大货清单（不定期按GOMS更新）'!A:M,13,FALSE)</f>
        <v>331</v>
      </c>
      <c r="M1820" s="27" t="str">
        <f>VLOOKUP(B1820,'大货清单（不定期按GOMS更新）'!A:N,14,FALSE)</f>
        <v>286</v>
      </c>
      <c r="N1820" s="59" t="s">
        <v>8062</v>
      </c>
      <c r="O1820" s="27">
        <f>IFERROR(VLOOKUP(N1820,'散件迭代（不定期更新）'!C:J,8,FALSE),0)</f>
        <v>0</v>
      </c>
      <c r="P1820" s="27" t="str">
        <f>IFERROR(VLOOKUP(N1820,'散件（更新）'!B:H,3,FALSE),0)</f>
        <v/>
      </c>
      <c r="Q1820" s="27" t="str">
        <f>VLOOKUP(N1820,'散件（更新）'!B:H,2,FALSE)</f>
        <v>114-23761805</v>
      </c>
      <c r="R1820" s="27" t="str">
        <f>VLOOKUP(N1820,'散件（更新）'!B:H,7,FALSE)</f>
        <v>Motor</v>
      </c>
      <c r="S1820" s="27" t="str">
        <f>VLOOKUP(N1820,'散件（更新）'!B:E,4,FALSE)</f>
        <v>https://tineco-yxzt.oss-accelerate.aliyuncs.com/20241219/weixintupian_202411141109495_1734586641284.jpg</v>
      </c>
      <c r="T1820" s="27" t="s">
        <v>8759</v>
      </c>
      <c r="U1820" s="28" t="str">
        <f>VLOOKUP(N1820,'散件（更新）'!B:G,6,FALSE)</f>
        <v>主电机组件</v>
      </c>
      <c r="V1820" s="28">
        <f>VLOOKUP(N1820,'散件（更新）'!B:I,8,FALSE)</f>
        <v>6932485002443</v>
      </c>
    </row>
    <row r="1821" spans="1:22" ht="20.149999999999999" customHeight="1">
      <c r="A1821" s="57">
        <v>46169</v>
      </c>
      <c r="B1821" s="60" t="s">
        <v>11029</v>
      </c>
      <c r="C1821" s="27" t="str">
        <f>VLOOKUP(B1821,'大货清单（不定期按GOMS更新）'!A:H,8,0)</f>
        <v>109-24580903</v>
      </c>
      <c r="D1821" s="27" t="str">
        <f>VLOOKUP(B1821,'大货清单（不定期按GOMS更新）'!A:C,3,0)</f>
        <v>CL2458I-03</v>
      </c>
      <c r="E1821" s="27" t="str">
        <f>VLOOKUP(B1821,'大货清单（不定期按GOMS更新）'!A:H,4,0)</f>
        <v>FR</v>
      </c>
      <c r="F1821" s="27" t="str">
        <f>VLOOKUP(B1821,'大货清单（不定期按GOMS更新）'!A:H,2,0)</f>
        <v>Floor one i6 stretch complete</v>
      </c>
      <c r="G1821" s="28">
        <f>VLOOKUP(B1821,'大货清单（不定期按GOMS更新）'!A:I,9,FALSE)</f>
        <v>6932485008445</v>
      </c>
      <c r="H1821" s="27" t="str">
        <f>VLOOKUP(B1821,'大货清单（不定期按GOMS更新）'!A:H,7,0)</f>
        <v>DARK GRAY</v>
      </c>
      <c r="I1821" s="27" t="str">
        <f>VLOOKUP(B1821,'大货清单（不定期按GOMS更新）'!A:F,6,FALSE)</f>
        <v>ACTIVE</v>
      </c>
      <c r="J1821" s="27" t="str">
        <f>VLOOKUP(B1821,'大货清单（不定期按GOMS更新）'!A:K,11,FALSE)</f>
        <v>9.4</v>
      </c>
      <c r="K1821" s="27" t="str">
        <f>VLOOKUP(B1821,'大货清单（不定期按GOMS更新）'!A:N,12,FALSE)</f>
        <v>722</v>
      </c>
      <c r="L1821" s="27" t="str">
        <f>VLOOKUP(B1821,'大货清单（不定期按GOMS更新）'!A:M,13,FALSE)</f>
        <v>331</v>
      </c>
      <c r="M1821" s="27" t="str">
        <f>VLOOKUP(B1821,'大货清单（不定期按GOMS更新）'!A:N,14,FALSE)</f>
        <v>286</v>
      </c>
      <c r="N1821" s="59" t="s">
        <v>7972</v>
      </c>
      <c r="O1821" s="27">
        <f>IFERROR(VLOOKUP(N1821,'散件迭代（不定期更新）'!C:J,8,FALSE),0)</f>
        <v>0</v>
      </c>
      <c r="P1821" s="27" t="str">
        <f>IFERROR(VLOOKUP(N1821,'散件（更新）'!B:H,3,FALSE),0)</f>
        <v/>
      </c>
      <c r="Q1821" s="27" t="str">
        <f>VLOOKUP(N1821,'散件（更新）'!B:H,2,FALSE)</f>
        <v>114-23780402</v>
      </c>
      <c r="R1821" s="27" t="str">
        <f>VLOOKUP(N1821,'散件（更新）'!B:H,7,FALSE)</f>
        <v>Motor</v>
      </c>
      <c r="S1821" s="27" t="str">
        <f>VLOOKUP(N1821,'散件（更新）'!B:E,4,FALSE)</f>
        <v>https://tineco-yxzt.oss-accelerate.aliyuncs.com/20250121/MOTOR_1737446313179.png</v>
      </c>
      <c r="T1821" s="27" t="s">
        <v>8759</v>
      </c>
      <c r="U1821" s="28" t="str">
        <f>VLOOKUP(N1821,'散件（更新）'!B:G,6,FALSE)</f>
        <v>蠕动泵组件</v>
      </c>
      <c r="V1821" s="28">
        <f>VLOOKUP(N1821,'散件（更新）'!B:I,8,FALSE)</f>
        <v>6932485004089</v>
      </c>
    </row>
    <row r="1822" spans="1:22" ht="20.149999999999999" customHeight="1">
      <c r="A1822" s="57">
        <v>46169</v>
      </c>
      <c r="B1822" s="60" t="s">
        <v>11029</v>
      </c>
      <c r="C1822" s="27" t="str">
        <f>VLOOKUP(B1822,'大货清单（不定期按GOMS更新）'!A:H,8,0)</f>
        <v>109-24580903</v>
      </c>
      <c r="D1822" s="27" t="str">
        <f>VLOOKUP(B1822,'大货清单（不定期按GOMS更新）'!A:C,3,0)</f>
        <v>CL2458I-03</v>
      </c>
      <c r="E1822" s="27" t="str">
        <f>VLOOKUP(B1822,'大货清单（不定期按GOMS更新）'!A:H,4,0)</f>
        <v>FR</v>
      </c>
      <c r="F1822" s="27" t="str">
        <f>VLOOKUP(B1822,'大货清单（不定期按GOMS更新）'!A:H,2,0)</f>
        <v>Floor one i6 stretch complete</v>
      </c>
      <c r="G1822" s="28">
        <f>VLOOKUP(B1822,'大货清单（不定期按GOMS更新）'!A:I,9,FALSE)</f>
        <v>6932485008445</v>
      </c>
      <c r="H1822" s="27" t="str">
        <f>VLOOKUP(B1822,'大货清单（不定期按GOMS更新）'!A:H,7,0)</f>
        <v>DARK GRAY</v>
      </c>
      <c r="I1822" s="27" t="str">
        <f>VLOOKUP(B1822,'大货清单（不定期按GOMS更新）'!A:F,6,FALSE)</f>
        <v>ACTIVE</v>
      </c>
      <c r="J1822" s="27" t="str">
        <f>VLOOKUP(B1822,'大货清单（不定期按GOMS更新）'!A:K,11,FALSE)</f>
        <v>9.4</v>
      </c>
      <c r="K1822" s="27" t="str">
        <f>VLOOKUP(B1822,'大货清单（不定期按GOMS更新）'!A:N,12,FALSE)</f>
        <v>722</v>
      </c>
      <c r="L1822" s="27" t="str">
        <f>VLOOKUP(B1822,'大货清单（不定期按GOMS更新）'!A:M,13,FALSE)</f>
        <v>331</v>
      </c>
      <c r="M1822" s="27" t="str">
        <f>VLOOKUP(B1822,'大货清单（不定期按GOMS更新）'!A:N,14,FALSE)</f>
        <v>286</v>
      </c>
      <c r="N1822" s="59" t="s">
        <v>8104</v>
      </c>
      <c r="O1822" s="27">
        <f>IFERROR(VLOOKUP(N1822,'散件迭代（不定期更新）'!C:J,8,FALSE),0)</f>
        <v>0</v>
      </c>
      <c r="P1822" s="27" t="str">
        <f>IFERROR(VLOOKUP(N1822,'散件（更新）'!B:H,3,FALSE),0)</f>
        <v/>
      </c>
      <c r="Q1822" s="27" t="str">
        <f>VLOOKUP(N1822,'散件（更新）'!B:H,2,FALSE)</f>
        <v>114-24580106</v>
      </c>
      <c r="R1822" s="27" t="str">
        <f>VLOOKUP(N1822,'散件（更新）'!B:H,7,FALSE)</f>
        <v>PCBA</v>
      </c>
      <c r="S1822" s="27" t="str">
        <f>VLOOKUP(N1822,'散件（更新）'!B:E,4,FALSE)</f>
        <v>https://tineco-yxzt.oss-accelerate.aliyuncs.com/20241231/tuopandianyuanban_1735610617986.png</v>
      </c>
      <c r="T1822" s="27" t="s">
        <v>19323</v>
      </c>
      <c r="U1822" s="28" t="str">
        <f>VLOOKUP(N1822,'散件（更新）'!B:G,6,FALSE)</f>
        <v>SP;CL2458A-02;六节托盘电源板组件</v>
      </c>
      <c r="V1822" s="28">
        <f>VLOOKUP(N1822,'散件（更新）'!B:I,8,FALSE)</f>
        <v>6932485004584</v>
      </c>
    </row>
    <row r="1823" spans="1:22" ht="20.149999999999999" customHeight="1">
      <c r="A1823" s="57">
        <v>46169</v>
      </c>
      <c r="B1823" s="60" t="s">
        <v>11029</v>
      </c>
      <c r="C1823" s="27" t="str">
        <f>VLOOKUP(B1823,'大货清单（不定期按GOMS更新）'!A:H,8,0)</f>
        <v>109-24580903</v>
      </c>
      <c r="D1823" s="27" t="str">
        <f>VLOOKUP(B1823,'大货清单（不定期按GOMS更新）'!A:C,3,0)</f>
        <v>CL2458I-03</v>
      </c>
      <c r="E1823" s="27" t="str">
        <f>VLOOKUP(B1823,'大货清单（不定期按GOMS更新）'!A:H,4,0)</f>
        <v>FR</v>
      </c>
      <c r="F1823" s="27" t="str">
        <f>VLOOKUP(B1823,'大货清单（不定期按GOMS更新）'!A:H,2,0)</f>
        <v>Floor one i6 stretch complete</v>
      </c>
      <c r="G1823" s="28">
        <f>VLOOKUP(B1823,'大货清单（不定期按GOMS更新）'!A:I,9,FALSE)</f>
        <v>6932485008445</v>
      </c>
      <c r="H1823" s="27" t="str">
        <f>VLOOKUP(B1823,'大货清单（不定期按GOMS更新）'!A:H,7,0)</f>
        <v>DARK GRAY</v>
      </c>
      <c r="I1823" s="27" t="str">
        <f>VLOOKUP(B1823,'大货清单（不定期按GOMS更新）'!A:F,6,FALSE)</f>
        <v>ACTIVE</v>
      </c>
      <c r="J1823" s="27" t="str">
        <f>VLOOKUP(B1823,'大货清单（不定期按GOMS更新）'!A:K,11,FALSE)</f>
        <v>9.4</v>
      </c>
      <c r="K1823" s="27" t="str">
        <f>VLOOKUP(B1823,'大货清单（不定期按GOMS更新）'!A:N,12,FALSE)</f>
        <v>722</v>
      </c>
      <c r="L1823" s="27" t="str">
        <f>VLOOKUP(B1823,'大货清单（不定期按GOMS更新）'!A:M,13,FALSE)</f>
        <v>331</v>
      </c>
      <c r="M1823" s="27" t="str">
        <f>VLOOKUP(B1823,'大货清单（不定期按GOMS更新）'!A:N,14,FALSE)</f>
        <v>286</v>
      </c>
      <c r="N1823" s="59" t="s">
        <v>7894</v>
      </c>
      <c r="O1823" s="27">
        <f>IFERROR(VLOOKUP(N1823,'散件迭代（不定期更新）'!C:J,8,FALSE),0)</f>
        <v>0</v>
      </c>
      <c r="P1823" s="27" t="str">
        <f>IFERROR(VLOOKUP(N1823,'散件（更新）'!B:H,3,FALSE),0)</f>
        <v/>
      </c>
      <c r="Q1823" s="27" t="str">
        <f>VLOOKUP(N1823,'散件（更新）'!B:H,2,FALSE)</f>
        <v>114-24580804</v>
      </c>
      <c r="R1823" s="27" t="str">
        <f>VLOOKUP(N1823,'散件（更新）'!B:H,7,FALSE)</f>
        <v>PCBA</v>
      </c>
      <c r="S1823" s="27" t="str">
        <f>VLOOKUP(N1823,'散件（更新）'!B:E,4,FALSE)</f>
        <v>https://tineco-yxzt.oss-accelerate.aliyuncs.com/20250331/jishenzhukongbanzujian_1743413161816.png</v>
      </c>
      <c r="T1823" s="27" t="s">
        <v>8759</v>
      </c>
      <c r="U1823" s="28" t="str">
        <f>VLOOKUP(N1823,'散件（更新）'!B:G,6,FALSE)</f>
        <v>SP;CL2458H-01;机身主控板组件</v>
      </c>
      <c r="V1823" s="28">
        <f>VLOOKUP(N1823,'散件（更新）'!B:I,8,FALSE)</f>
        <v>6932485006557</v>
      </c>
    </row>
    <row r="1824" spans="1:22" ht="20.149999999999999" customHeight="1">
      <c r="A1824" s="57">
        <v>46169</v>
      </c>
      <c r="B1824" s="60" t="s">
        <v>11029</v>
      </c>
      <c r="C1824" s="27" t="str">
        <f>VLOOKUP(B1824,'大货清单（不定期按GOMS更新）'!A:H,8,0)</f>
        <v>109-24580903</v>
      </c>
      <c r="D1824" s="27" t="str">
        <f>VLOOKUP(B1824,'大货清单（不定期按GOMS更新）'!A:C,3,0)</f>
        <v>CL2458I-03</v>
      </c>
      <c r="E1824" s="27" t="str">
        <f>VLOOKUP(B1824,'大货清单（不定期按GOMS更新）'!A:H,4,0)</f>
        <v>FR</v>
      </c>
      <c r="F1824" s="27" t="str">
        <f>VLOOKUP(B1824,'大货清单（不定期按GOMS更新）'!A:H,2,0)</f>
        <v>Floor one i6 stretch complete</v>
      </c>
      <c r="G1824" s="28">
        <f>VLOOKUP(B1824,'大货清单（不定期按GOMS更新）'!A:I,9,FALSE)</f>
        <v>6932485008445</v>
      </c>
      <c r="H1824" s="27" t="str">
        <f>VLOOKUP(B1824,'大货清单（不定期按GOMS更新）'!A:H,7,0)</f>
        <v>DARK GRAY</v>
      </c>
      <c r="I1824" s="27" t="str">
        <f>VLOOKUP(B1824,'大货清单（不定期按GOMS更新）'!A:F,6,FALSE)</f>
        <v>ACTIVE</v>
      </c>
      <c r="J1824" s="27" t="str">
        <f>VLOOKUP(B1824,'大货清单（不定期按GOMS更新）'!A:K,11,FALSE)</f>
        <v>9.4</v>
      </c>
      <c r="K1824" s="27" t="str">
        <f>VLOOKUP(B1824,'大货清单（不定期按GOMS更新）'!A:N,12,FALSE)</f>
        <v>722</v>
      </c>
      <c r="L1824" s="27" t="str">
        <f>VLOOKUP(B1824,'大货清单（不定期按GOMS更新）'!A:M,13,FALSE)</f>
        <v>331</v>
      </c>
      <c r="M1824" s="27" t="str">
        <f>VLOOKUP(B1824,'大货清单（不定期按GOMS更新）'!A:N,14,FALSE)</f>
        <v>286</v>
      </c>
      <c r="N1824" s="59" t="s">
        <v>3796</v>
      </c>
      <c r="O1824" s="27">
        <f>IFERROR(VLOOKUP(N1824,'散件迭代（不定期更新）'!C:J,8,FALSE),0)</f>
        <v>0</v>
      </c>
      <c r="P1824" s="27" t="str">
        <f>IFERROR(VLOOKUP(N1824,'散件（更新）'!B:H,3,FALSE),0)</f>
        <v>/</v>
      </c>
      <c r="Q1824" s="27" t="str">
        <f>VLOOKUP(N1824,'散件（更新）'!B:H,2,FALSE)</f>
        <v>114-22200104</v>
      </c>
      <c r="R1824" s="27" t="str">
        <f>VLOOKUP(N1824,'散件（更新）'!B:H,7,FALSE)</f>
        <v>Scraper</v>
      </c>
      <c r="S1824" s="27" t="str">
        <f>VLOOKUP(N1824,'散件（更新）'!B:E,4,FALSE)</f>
        <v>https://tineco-yxzt.oss-accelerate.aliyuncs.com/20231219/9FWRR250000_1702948034118.png</v>
      </c>
      <c r="T1824" s="27" t="s">
        <v>19301</v>
      </c>
      <c r="U1824" s="28" t="str">
        <f>VLOOKUP(N1824,'散件（更新）'!B:G,6,FALSE)</f>
        <v>刮条组件</v>
      </c>
      <c r="V1824" s="28">
        <f>VLOOKUP(N1824,'散件（更新）'!B:I,8,FALSE)</f>
        <v>6974950103897</v>
      </c>
    </row>
    <row r="1825" spans="1:22" ht="20.149999999999999" customHeight="1">
      <c r="A1825" s="57">
        <v>46169</v>
      </c>
      <c r="B1825" s="60" t="s">
        <v>11029</v>
      </c>
      <c r="C1825" s="27" t="str">
        <f>VLOOKUP(B1825,'大货清单（不定期按GOMS更新）'!A:H,8,0)</f>
        <v>109-24580903</v>
      </c>
      <c r="D1825" s="27" t="str">
        <f>VLOOKUP(B1825,'大货清单（不定期按GOMS更新）'!A:C,3,0)</f>
        <v>CL2458I-03</v>
      </c>
      <c r="E1825" s="27" t="str">
        <f>VLOOKUP(B1825,'大货清单（不定期按GOMS更新）'!A:H,4,0)</f>
        <v>FR</v>
      </c>
      <c r="F1825" s="27" t="str">
        <f>VLOOKUP(B1825,'大货清单（不定期按GOMS更新）'!A:H,2,0)</f>
        <v>Floor one i6 stretch complete</v>
      </c>
      <c r="G1825" s="28">
        <f>VLOOKUP(B1825,'大货清单（不定期按GOMS更新）'!A:I,9,FALSE)</f>
        <v>6932485008445</v>
      </c>
      <c r="H1825" s="27" t="str">
        <f>VLOOKUP(B1825,'大货清单（不定期按GOMS更新）'!A:H,7,0)</f>
        <v>DARK GRAY</v>
      </c>
      <c r="I1825" s="27" t="str">
        <f>VLOOKUP(B1825,'大货清单（不定期按GOMS更新）'!A:F,6,FALSE)</f>
        <v>ACTIVE</v>
      </c>
      <c r="J1825" s="27" t="str">
        <f>VLOOKUP(B1825,'大货清单（不定期按GOMS更新）'!A:K,11,FALSE)</f>
        <v>9.4</v>
      </c>
      <c r="K1825" s="27" t="str">
        <f>VLOOKUP(B1825,'大货清单（不定期按GOMS更新）'!A:N,12,FALSE)</f>
        <v>722</v>
      </c>
      <c r="L1825" s="27" t="str">
        <f>VLOOKUP(B1825,'大货清单（不定期按GOMS更新）'!A:M,13,FALSE)</f>
        <v>331</v>
      </c>
      <c r="M1825" s="27" t="str">
        <f>VLOOKUP(B1825,'大货清单（不定期按GOMS更新）'!A:N,14,FALSE)</f>
        <v>286</v>
      </c>
      <c r="N1825" s="59" t="s">
        <v>4712</v>
      </c>
      <c r="O1825" s="27">
        <f>IFERROR(VLOOKUP(N1825,'散件迭代（不定期更新）'!C:J,8,FALSE),0)</f>
        <v>0</v>
      </c>
      <c r="P1825" s="27">
        <f>IFERROR(VLOOKUP(N1825,'散件（更新）'!B:H,3,FALSE),0)</f>
        <v>0</v>
      </c>
      <c r="Q1825" s="27" t="str">
        <f>VLOOKUP(N1825,'散件（更新）'!B:H,2,FALSE)</f>
        <v>114-23280221</v>
      </c>
      <c r="R1825" s="27" t="str">
        <f>VLOOKUP(N1825,'散件（更新）'!B:H,7,FALSE)</f>
        <v>Repair Wheel</v>
      </c>
      <c r="S1825" s="27" t="str">
        <f>VLOOKUP(N1825,'散件（更新）'!B:E,4,FALSE)</f>
        <v>https://tineco-yxzt.oss-accelerate.aliyuncs.com/20240306/daxiaolun_1709693230648.GIF</v>
      </c>
      <c r="T1825" s="27" t="s">
        <v>19322</v>
      </c>
      <c r="U1825" s="28" t="str">
        <f>VLOOKUP(N1825,'散件（更新）'!B:G,6,FALSE)</f>
        <v>大轮和小轮组件</v>
      </c>
      <c r="V1825" s="28">
        <f>VLOOKUP(N1825,'散件（更新）'!B:I,8,FALSE)</f>
        <v>6974950107314</v>
      </c>
    </row>
    <row r="1826" spans="1:22" ht="20.149999999999999" customHeight="1">
      <c r="A1826" s="57">
        <v>46169</v>
      </c>
      <c r="B1826" s="60" t="s">
        <v>11029</v>
      </c>
      <c r="C1826" s="27" t="str">
        <f>VLOOKUP(B1826,'大货清单（不定期按GOMS更新）'!A:H,8,0)</f>
        <v>109-24580903</v>
      </c>
      <c r="D1826" s="27" t="str">
        <f>VLOOKUP(B1826,'大货清单（不定期按GOMS更新）'!A:C,3,0)</f>
        <v>CL2458I-03</v>
      </c>
      <c r="E1826" s="27" t="str">
        <f>VLOOKUP(B1826,'大货清单（不定期按GOMS更新）'!A:H,4,0)</f>
        <v>FR</v>
      </c>
      <c r="F1826" s="27" t="str">
        <f>VLOOKUP(B1826,'大货清单（不定期按GOMS更新）'!A:H,2,0)</f>
        <v>Floor one i6 stretch complete</v>
      </c>
      <c r="G1826" s="28">
        <f>VLOOKUP(B1826,'大货清单（不定期按GOMS更新）'!A:I,9,FALSE)</f>
        <v>6932485008445</v>
      </c>
      <c r="H1826" s="27" t="str">
        <f>VLOOKUP(B1826,'大货清单（不定期按GOMS更新）'!A:H,7,0)</f>
        <v>DARK GRAY</v>
      </c>
      <c r="I1826" s="27" t="str">
        <f>VLOOKUP(B1826,'大货清单（不定期按GOMS更新）'!A:F,6,FALSE)</f>
        <v>ACTIVE</v>
      </c>
      <c r="J1826" s="27" t="str">
        <f>VLOOKUP(B1826,'大货清单（不定期按GOMS更新）'!A:K,11,FALSE)</f>
        <v>9.4</v>
      </c>
      <c r="K1826" s="27" t="str">
        <f>VLOOKUP(B1826,'大货清单（不定期按GOMS更新）'!A:N,12,FALSE)</f>
        <v>722</v>
      </c>
      <c r="L1826" s="27" t="str">
        <f>VLOOKUP(B1826,'大货清单（不定期按GOMS更新）'!A:M,13,FALSE)</f>
        <v>331</v>
      </c>
      <c r="M1826" s="27" t="str">
        <f>VLOOKUP(B1826,'大货清单（不定期按GOMS更新）'!A:N,14,FALSE)</f>
        <v>286</v>
      </c>
      <c r="N1826" s="59" t="s">
        <v>8076</v>
      </c>
      <c r="O1826" s="27">
        <f>IFERROR(VLOOKUP(N1826,'散件迭代（不定期更新）'!C:J,8,FALSE),0)</f>
        <v>0</v>
      </c>
      <c r="P1826" s="27" t="str">
        <f>IFERROR(VLOOKUP(N1826,'散件（更新）'!B:H,3,FALSE),0)</f>
        <v/>
      </c>
      <c r="Q1826" s="27" t="str">
        <f>VLOOKUP(N1826,'散件（更新）'!B:H,2,FALSE)</f>
        <v>114-24580802</v>
      </c>
      <c r="R1826" s="27" t="str">
        <f>VLOOKUP(N1826,'散件（更新）'!B:H,7,FALSE)</f>
        <v>Handle</v>
      </c>
      <c r="S1826" s="27" t="str">
        <f>VLOOKUP(N1826,'散件（更新）'!B:E,4,FALSE)</f>
        <v>https://tineco-yxzt.oss-accelerate.aliyuncs.com/20250331/shoubingzujian_1743413101059.png</v>
      </c>
      <c r="T1826" s="27" t="s">
        <v>19304</v>
      </c>
      <c r="U1826" s="28" t="str">
        <f>VLOOKUP(N1826,'散件（更新）'!B:G,6,FALSE)</f>
        <v>SP;CL2458H-01;手柄组件</v>
      </c>
      <c r="V1826" s="28">
        <f>VLOOKUP(N1826,'散件（更新）'!B:I,8,FALSE)</f>
        <v>6932485006533</v>
      </c>
    </row>
    <row r="1827" spans="1:22" ht="20.149999999999999" customHeight="1">
      <c r="A1827" s="57">
        <v>46169</v>
      </c>
      <c r="B1827" s="60" t="s">
        <v>11029</v>
      </c>
      <c r="C1827" s="27" t="str">
        <f>VLOOKUP(B1827,'大货清单（不定期按GOMS更新）'!A:H,8,0)</f>
        <v>109-24580903</v>
      </c>
      <c r="D1827" s="27" t="str">
        <f>VLOOKUP(B1827,'大货清单（不定期按GOMS更新）'!A:C,3,0)</f>
        <v>CL2458I-03</v>
      </c>
      <c r="E1827" s="27" t="str">
        <f>VLOOKUP(B1827,'大货清单（不定期按GOMS更新）'!A:H,4,0)</f>
        <v>FR</v>
      </c>
      <c r="F1827" s="27" t="str">
        <f>VLOOKUP(B1827,'大货清单（不定期按GOMS更新）'!A:H,2,0)</f>
        <v>Floor one i6 stretch complete</v>
      </c>
      <c r="G1827" s="28">
        <f>VLOOKUP(B1827,'大货清单（不定期按GOMS更新）'!A:I,9,FALSE)</f>
        <v>6932485008445</v>
      </c>
      <c r="H1827" s="27" t="str">
        <f>VLOOKUP(B1827,'大货清单（不定期按GOMS更新）'!A:H,7,0)</f>
        <v>DARK GRAY</v>
      </c>
      <c r="I1827" s="27" t="str">
        <f>VLOOKUP(B1827,'大货清单（不定期按GOMS更新）'!A:F,6,FALSE)</f>
        <v>ACTIVE</v>
      </c>
      <c r="J1827" s="27" t="str">
        <f>VLOOKUP(B1827,'大货清单（不定期按GOMS更新）'!A:K,11,FALSE)</f>
        <v>9.4</v>
      </c>
      <c r="K1827" s="27" t="str">
        <f>VLOOKUP(B1827,'大货清单（不定期按GOMS更新）'!A:N,12,FALSE)</f>
        <v>722</v>
      </c>
      <c r="L1827" s="27" t="str">
        <f>VLOOKUP(B1827,'大货清单（不定期按GOMS更新）'!A:M,13,FALSE)</f>
        <v>331</v>
      </c>
      <c r="M1827" s="27" t="str">
        <f>VLOOKUP(B1827,'大货清单（不定期按GOMS更新）'!A:N,14,FALSE)</f>
        <v>286</v>
      </c>
      <c r="N1827" s="59" t="s">
        <v>7807</v>
      </c>
      <c r="O1827" s="27" t="str">
        <f>IFERROR(VLOOKUP(N1827,'散件迭代（不定期更新）'!C:J,8,FALSE),0)</f>
        <v>A66</v>
      </c>
      <c r="P1827" s="27" t="str">
        <f>IFERROR(VLOOKUP(N1827,'散件（更新）'!B:H,3,FALSE),0)</f>
        <v/>
      </c>
      <c r="Q1827" s="27" t="str">
        <f>VLOOKUP(N1827,'散件（更新）'!B:H,2,FALSE)</f>
        <v>114-24580101</v>
      </c>
      <c r="R1827" s="27" t="str">
        <f>VLOOKUP(N1827,'散件（更新）'!B:H,7,FALSE)</f>
        <v>Clean Water Tank</v>
      </c>
      <c r="S1827" s="27" t="str">
        <f>VLOOKUP(N1827,'散件（更新）'!B:E,4,FALSE)</f>
        <v>https://tineco-yxzt.oss-accelerate.aliyuncs.com/20241231/qingshuixiang_1735609949852.png</v>
      </c>
      <c r="T1827" s="27" t="s">
        <v>19303</v>
      </c>
      <c r="U1827" s="28" t="str">
        <f>VLOOKUP(N1827,'散件（更新）'!B:G,6,FALSE)</f>
        <v>SP;CL2458A-02;清水箱组件</v>
      </c>
      <c r="V1827" s="28">
        <f>VLOOKUP(N1827,'散件（更新）'!B:I,8,FALSE)</f>
        <v>6932485004577</v>
      </c>
    </row>
    <row r="1828" spans="1:22" ht="20.149999999999999" customHeight="1">
      <c r="A1828" s="57">
        <v>46169</v>
      </c>
      <c r="B1828" s="60" t="s">
        <v>11029</v>
      </c>
      <c r="C1828" s="27" t="str">
        <f>VLOOKUP(B1828,'大货清单（不定期按GOMS更新）'!A:H,8,0)</f>
        <v>109-24580903</v>
      </c>
      <c r="D1828" s="27" t="str">
        <f>VLOOKUP(B1828,'大货清单（不定期按GOMS更新）'!A:C,3,0)</f>
        <v>CL2458I-03</v>
      </c>
      <c r="E1828" s="27" t="str">
        <f>VLOOKUP(B1828,'大货清单（不定期按GOMS更新）'!A:H,4,0)</f>
        <v>FR</v>
      </c>
      <c r="F1828" s="27" t="str">
        <f>VLOOKUP(B1828,'大货清单（不定期按GOMS更新）'!A:H,2,0)</f>
        <v>Floor one i6 stretch complete</v>
      </c>
      <c r="G1828" s="28">
        <f>VLOOKUP(B1828,'大货清单（不定期按GOMS更新）'!A:I,9,FALSE)</f>
        <v>6932485008445</v>
      </c>
      <c r="H1828" s="27" t="str">
        <f>VLOOKUP(B1828,'大货清单（不定期按GOMS更新）'!A:H,7,0)</f>
        <v>DARK GRAY</v>
      </c>
      <c r="I1828" s="27" t="str">
        <f>VLOOKUP(B1828,'大货清单（不定期按GOMS更新）'!A:F,6,FALSE)</f>
        <v>ACTIVE</v>
      </c>
      <c r="J1828" s="27" t="str">
        <f>VLOOKUP(B1828,'大货清单（不定期按GOMS更新）'!A:K,11,FALSE)</f>
        <v>9.4</v>
      </c>
      <c r="K1828" s="27" t="str">
        <f>VLOOKUP(B1828,'大货清单（不定期按GOMS更新）'!A:N,12,FALSE)</f>
        <v>722</v>
      </c>
      <c r="L1828" s="27" t="str">
        <f>VLOOKUP(B1828,'大货清单（不定期按GOMS更新）'!A:M,13,FALSE)</f>
        <v>331</v>
      </c>
      <c r="M1828" s="27" t="str">
        <f>VLOOKUP(B1828,'大货清单（不定期按GOMS更新）'!A:N,14,FALSE)</f>
        <v>286</v>
      </c>
      <c r="N1828" s="59" t="s">
        <v>8160</v>
      </c>
      <c r="O1828" s="27">
        <f>IFERROR(VLOOKUP(N1828,'散件迭代（不定期更新）'!C:J,8,FALSE),0)</f>
        <v>0</v>
      </c>
      <c r="P1828" s="27" t="str">
        <f>IFERROR(VLOOKUP(N1828,'散件（更新）'!B:H,3,FALSE),0)</f>
        <v/>
      </c>
      <c r="Q1828" s="27" t="str">
        <f>VLOOKUP(N1828,'散件（更新）'!B:H,2,FALSE)</f>
        <v>114-24580800</v>
      </c>
      <c r="R1828" s="27" t="str">
        <f>VLOOKUP(N1828,'散件（更新）'!B:H,7,FALSE)</f>
        <v>Dirt Water Tank</v>
      </c>
      <c r="S1828" s="27" t="str">
        <f>VLOOKUP(N1828,'散件（更新）'!B:E,4,FALSE)</f>
        <v>https://tineco-yxzt.oss-accelerate.aliyuncs.com/20250331/huishoutongzujian_1743413025779.png</v>
      </c>
      <c r="T1828" s="27" t="s">
        <v>8759</v>
      </c>
      <c r="U1828" s="28" t="str">
        <f>VLOOKUP(N1828,'散件（更新）'!B:G,6,FALSE)</f>
        <v>SP;CL2458H-01;回收桶组件</v>
      </c>
      <c r="V1828" s="28">
        <f>VLOOKUP(N1828,'散件（更新）'!B:I,8,FALSE)</f>
        <v>6932485006519</v>
      </c>
    </row>
    <row r="1829" spans="1:22" ht="20.149999999999999" customHeight="1">
      <c r="A1829" s="57">
        <v>46169</v>
      </c>
      <c r="B1829" s="60" t="s">
        <v>11069</v>
      </c>
      <c r="C1829" s="27" t="str">
        <f>VLOOKUP(B1829,'大货清单（不定期按GOMS更新）'!A:H,8,0)</f>
        <v>109-23760803</v>
      </c>
      <c r="D1829" s="27" t="str">
        <f>VLOOKUP(B1829,'大货清单（不定期按GOMS更新）'!A:C,3,0)</f>
        <v>CL2376H-03</v>
      </c>
      <c r="E1829" s="27" t="str">
        <f>VLOOKUP(B1829,'大货清单（不定期按GOMS更新）'!A:H,4,0)</f>
        <v>FR</v>
      </c>
      <c r="F1829" s="27" t="str">
        <f>VLOOKUP(B1829,'大货清单（不定期按GOMS更新）'!A:H,2,0)</f>
        <v>Floor one i5 stretch complete</v>
      </c>
      <c r="G1829" s="28">
        <f>VLOOKUP(B1829,'大货清单（不定期按GOMS更新）'!A:I,9,FALSE)</f>
        <v>6932485008438</v>
      </c>
      <c r="H1829" s="27" t="str">
        <f>VLOOKUP(B1829,'大货清单（不定期按GOMS更新）'!A:H,7,0)</f>
        <v>LIGHT GREY</v>
      </c>
      <c r="I1829" s="27" t="str">
        <f>VLOOKUP(B1829,'大货清单（不定期按GOMS更新）'!A:F,6,FALSE)</f>
        <v>ACTIVE</v>
      </c>
      <c r="J1829" s="27" t="str">
        <f>VLOOKUP(B1829,'大货清单（不定期按GOMS更新）'!A:K,11,FALSE)</f>
        <v>8.95</v>
      </c>
      <c r="K1829" s="27" t="str">
        <f>VLOOKUP(B1829,'大货清单（不定期按GOMS更新）'!A:N,12,FALSE)</f>
        <v>712</v>
      </c>
      <c r="L1829" s="27" t="str">
        <f>VLOOKUP(B1829,'大货清单（不定期按GOMS更新）'!A:M,13,FALSE)</f>
        <v>321</v>
      </c>
      <c r="M1829" s="27" t="str">
        <f>VLOOKUP(B1829,'大货清单（不定期按GOMS更新）'!A:N,14,FALSE)</f>
        <v>278</v>
      </c>
      <c r="N1829" s="60" t="s">
        <v>8198</v>
      </c>
      <c r="O1829" s="27">
        <f>IFERROR(VLOOKUP(N1829,'散件迭代（不定期更新）'!C:J,8,FALSE),0)</f>
        <v>0</v>
      </c>
      <c r="P1829" s="27" t="str">
        <f>IFERROR(VLOOKUP(N1829,'散件（更新）'!B:H,3,FALSE),0)</f>
        <v/>
      </c>
      <c r="Q1829" s="27" t="str">
        <f>VLOOKUP(N1829,'散件（更新）'!B:H,2,FALSE)</f>
        <v>114-23311404</v>
      </c>
      <c r="R1829" s="27" t="str">
        <f>VLOOKUP(N1829,'散件（更新）'!B:H,7,FALSE)</f>
        <v>Brush Roller</v>
      </c>
      <c r="S1829" s="27" t="str">
        <f>VLOOKUP(N1829,'散件（更新）'!B:E,4,FALSE)</f>
        <v>https://tineco-yxzt.oss-accelerate.aliyuncs.com/20250228/brushroller_1740705750501.png</v>
      </c>
      <c r="T1829" s="27" t="s">
        <v>8759</v>
      </c>
      <c r="U1829" s="28" t="str">
        <f>VLOOKUP(N1829,'散件（更新）'!B:G,6,FALSE)</f>
        <v>SP;CL2331N-02;滚刷组件</v>
      </c>
      <c r="V1829" s="28">
        <f>VLOOKUP(N1829,'散件（更新）'!B:I,8,FALSE)</f>
        <v>6932485005574</v>
      </c>
    </row>
    <row r="1830" spans="1:22" ht="20.149999999999999" customHeight="1">
      <c r="A1830" s="57">
        <v>46169</v>
      </c>
      <c r="B1830" s="60" t="s">
        <v>11069</v>
      </c>
      <c r="C1830" s="27" t="str">
        <f>VLOOKUP(B1830,'大货清单（不定期按GOMS更新）'!A:H,8,0)</f>
        <v>109-23760803</v>
      </c>
      <c r="D1830" s="27" t="str">
        <f>VLOOKUP(B1830,'大货清单（不定期按GOMS更新）'!A:C,3,0)</f>
        <v>CL2376H-03</v>
      </c>
      <c r="E1830" s="27" t="str">
        <f>VLOOKUP(B1830,'大货清单（不定期按GOMS更新）'!A:H,4,0)</f>
        <v>FR</v>
      </c>
      <c r="F1830" s="27" t="str">
        <f>VLOOKUP(B1830,'大货清单（不定期按GOMS更新）'!A:H,2,0)</f>
        <v>Floor one i5 stretch complete</v>
      </c>
      <c r="G1830" s="28">
        <f>VLOOKUP(B1830,'大货清单（不定期按GOMS更新）'!A:I,9,FALSE)</f>
        <v>6932485008438</v>
      </c>
      <c r="H1830" s="27" t="str">
        <f>VLOOKUP(B1830,'大货清单（不定期按GOMS更新）'!A:H,7,0)</f>
        <v>LIGHT GREY</v>
      </c>
      <c r="I1830" s="27" t="str">
        <f>VLOOKUP(B1830,'大货清单（不定期按GOMS更新）'!A:F,6,FALSE)</f>
        <v>ACTIVE</v>
      </c>
      <c r="J1830" s="27" t="str">
        <f>VLOOKUP(B1830,'大货清单（不定期按GOMS更新）'!A:K,11,FALSE)</f>
        <v>8.95</v>
      </c>
      <c r="K1830" s="27" t="str">
        <f>VLOOKUP(B1830,'大货清单（不定期按GOMS更新）'!A:N,12,FALSE)</f>
        <v>712</v>
      </c>
      <c r="L1830" s="27" t="str">
        <f>VLOOKUP(B1830,'大货清单（不定期按GOMS更新）'!A:M,13,FALSE)</f>
        <v>321</v>
      </c>
      <c r="M1830" s="27" t="str">
        <f>VLOOKUP(B1830,'大货清单（不定期按GOMS更新）'!A:N,14,FALSE)</f>
        <v>278</v>
      </c>
      <c r="N1830" s="60" t="s">
        <v>7530</v>
      </c>
      <c r="O1830" s="27" t="str">
        <f>IFERROR(VLOOKUP(N1830,'散件迭代（不定期更新）'!C:J,8,FALSE),0)</f>
        <v>A64</v>
      </c>
      <c r="P1830" s="27">
        <f>IFERROR(VLOOKUP(N1830,'散件（更新）'!B:H,3,FALSE),0)</f>
        <v>0</v>
      </c>
      <c r="Q1830" s="27" t="str">
        <f>VLOOKUP(N1830,'散件（更新）'!B:H,2,FALSE)</f>
        <v>114-23280222</v>
      </c>
      <c r="R1830" s="27" t="str">
        <f>VLOOKUP(N1830,'散件（更新）'!B:H,7,FALSE)</f>
        <v>HEPA Assy</v>
      </c>
      <c r="S1830" s="27" t="str">
        <f>VLOOKUP(N1830,'散件（更新）'!B:E,4,FALSE)</f>
        <v>https://tineco-yxzt.oss-accelerate.aliyuncs.com/20240822/HEPA_1724286749680.jpg</v>
      </c>
      <c r="T1830" s="27" t="s">
        <v>8759</v>
      </c>
      <c r="U1830" s="28" t="str">
        <f>VLOOKUP(N1830,'散件（更新）'!B:G,6,FALSE)</f>
        <v>回收桶过滤器组件</v>
      </c>
      <c r="V1830" s="28">
        <f>VLOOKUP(N1830,'散件（更新）'!B:I,8,FALSE)</f>
        <v>6932485000470</v>
      </c>
    </row>
    <row r="1831" spans="1:22" ht="20.149999999999999" customHeight="1">
      <c r="A1831" s="57">
        <v>46169</v>
      </c>
      <c r="B1831" s="60" t="s">
        <v>11069</v>
      </c>
      <c r="C1831" s="27" t="str">
        <f>VLOOKUP(B1831,'大货清单（不定期按GOMS更新）'!A:H,8,0)</f>
        <v>109-23760803</v>
      </c>
      <c r="D1831" s="27" t="str">
        <f>VLOOKUP(B1831,'大货清单（不定期按GOMS更新）'!A:C,3,0)</f>
        <v>CL2376H-03</v>
      </c>
      <c r="E1831" s="27" t="str">
        <f>VLOOKUP(B1831,'大货清单（不定期按GOMS更新）'!A:H,4,0)</f>
        <v>FR</v>
      </c>
      <c r="F1831" s="27" t="str">
        <f>VLOOKUP(B1831,'大货清单（不定期按GOMS更新）'!A:H,2,0)</f>
        <v>Floor one i5 stretch complete</v>
      </c>
      <c r="G1831" s="28">
        <f>VLOOKUP(B1831,'大货清单（不定期按GOMS更新）'!A:I,9,FALSE)</f>
        <v>6932485008438</v>
      </c>
      <c r="H1831" s="27" t="str">
        <f>VLOOKUP(B1831,'大货清单（不定期按GOMS更新）'!A:H,7,0)</f>
        <v>LIGHT GREY</v>
      </c>
      <c r="I1831" s="27" t="str">
        <f>VLOOKUP(B1831,'大货清单（不定期按GOMS更新）'!A:F,6,FALSE)</f>
        <v>ACTIVE</v>
      </c>
      <c r="J1831" s="27" t="str">
        <f>VLOOKUP(B1831,'大货清单（不定期按GOMS更新）'!A:K,11,FALSE)</f>
        <v>8.95</v>
      </c>
      <c r="K1831" s="27" t="str">
        <f>VLOOKUP(B1831,'大货清单（不定期按GOMS更新）'!A:N,12,FALSE)</f>
        <v>712</v>
      </c>
      <c r="L1831" s="27" t="str">
        <f>VLOOKUP(B1831,'大货清单（不定期按GOMS更新）'!A:M,13,FALSE)</f>
        <v>321</v>
      </c>
      <c r="M1831" s="27" t="str">
        <f>VLOOKUP(B1831,'大货清单（不定期按GOMS更新）'!A:N,14,FALSE)</f>
        <v>278</v>
      </c>
      <c r="N1831" s="60" t="s">
        <v>2456</v>
      </c>
      <c r="O1831" s="27">
        <f>IFERROR(VLOOKUP(N1831,'散件迭代（不定期更新）'!C:J,8,FALSE),0)</f>
        <v>0</v>
      </c>
      <c r="P1831" s="27" t="str">
        <f>IFERROR(VLOOKUP(N1831,'散件（更新）'!B:H,3,FALSE),0)</f>
        <v>/</v>
      </c>
      <c r="Q1831" s="27" t="str">
        <f>VLOOKUP(N1831,'散件（更新）'!B:H,2,FALSE)</f>
        <v>114-22200202</v>
      </c>
      <c r="R1831" s="27" t="str">
        <f>VLOOKUP(N1831,'散件（更新）'!B:H,7,FALSE)</f>
        <v>Adapter</v>
      </c>
      <c r="S1831" s="27" t="str">
        <f>VLOOKUP(N1831,'散件（更新）'!B:E,4,FALSE)</f>
        <v>https://tineco-yxzt.oss-accelerate.aliyuncs.com/20231219/9FWPA2501DE_1702948017967.png</v>
      </c>
      <c r="T1831" s="27" t="s">
        <v>8759</v>
      </c>
      <c r="U1831" s="28" t="str">
        <f>VLOOKUP(N1831,'散件（更新）'!B:G,6,FALSE)</f>
        <v>适配器欧版</v>
      </c>
      <c r="V1831" s="28">
        <f>VLOOKUP(N1831,'散件（更新）'!B:I,8,FALSE)</f>
        <v>6974950103835</v>
      </c>
    </row>
    <row r="1832" spans="1:22" ht="20.149999999999999" customHeight="1">
      <c r="A1832" s="57">
        <v>46169</v>
      </c>
      <c r="B1832" s="60" t="s">
        <v>11069</v>
      </c>
      <c r="C1832" s="27" t="str">
        <f>VLOOKUP(B1832,'大货清单（不定期按GOMS更新）'!A:H,8,0)</f>
        <v>109-23760803</v>
      </c>
      <c r="D1832" s="27" t="str">
        <f>VLOOKUP(B1832,'大货清单（不定期按GOMS更新）'!A:C,3,0)</f>
        <v>CL2376H-03</v>
      </c>
      <c r="E1832" s="27" t="str">
        <f>VLOOKUP(B1832,'大货清单（不定期按GOMS更新）'!A:H,4,0)</f>
        <v>FR</v>
      </c>
      <c r="F1832" s="27" t="str">
        <f>VLOOKUP(B1832,'大货清单（不定期按GOMS更新）'!A:H,2,0)</f>
        <v>Floor one i5 stretch complete</v>
      </c>
      <c r="G1832" s="28">
        <f>VLOOKUP(B1832,'大货清单（不定期按GOMS更新）'!A:I,9,FALSE)</f>
        <v>6932485008438</v>
      </c>
      <c r="H1832" s="27" t="str">
        <f>VLOOKUP(B1832,'大货清单（不定期按GOMS更新）'!A:H,7,0)</f>
        <v>LIGHT GREY</v>
      </c>
      <c r="I1832" s="27" t="str">
        <f>VLOOKUP(B1832,'大货清单（不定期按GOMS更新）'!A:F,6,FALSE)</f>
        <v>ACTIVE</v>
      </c>
      <c r="J1832" s="27" t="str">
        <f>VLOOKUP(B1832,'大货清单（不定期按GOMS更新）'!A:K,11,FALSE)</f>
        <v>8.95</v>
      </c>
      <c r="K1832" s="27" t="str">
        <f>VLOOKUP(B1832,'大货清单（不定期按GOMS更新）'!A:N,12,FALSE)</f>
        <v>712</v>
      </c>
      <c r="L1832" s="27" t="str">
        <f>VLOOKUP(B1832,'大货清单（不定期按GOMS更新）'!A:M,13,FALSE)</f>
        <v>321</v>
      </c>
      <c r="M1832" s="27" t="str">
        <f>VLOOKUP(B1832,'大货清单（不定期按GOMS更新）'!A:N,14,FALSE)</f>
        <v>278</v>
      </c>
      <c r="N1832" s="60" t="s">
        <v>8094</v>
      </c>
      <c r="O1832" s="27">
        <f>IFERROR(VLOOKUP(N1832,'散件迭代（不定期更新）'!C:J,8,FALSE),0)</f>
        <v>0</v>
      </c>
      <c r="P1832" s="27" t="str">
        <f>IFERROR(VLOOKUP(N1832,'散件（更新）'!B:H,3,FALSE),0)</f>
        <v/>
      </c>
      <c r="Q1832" s="27" t="str">
        <f>VLOOKUP(N1832,'散件（更新）'!B:H,2,FALSE)</f>
        <v>114-23281802</v>
      </c>
      <c r="R1832" s="27" t="str">
        <f>VLOOKUP(N1832,'散件（更新）'!B:H,7,FALSE)</f>
        <v>Charging Base</v>
      </c>
      <c r="S1832" s="27" t="str">
        <f>VLOOKUP(N1832,'散件（更新）'!B:E,4,FALSE)</f>
        <v>https://tineco-yxzt.oss-accelerate.aliyuncs.com/20250107/tuopanzujian_1736236880800.png</v>
      </c>
      <c r="T1832" s="27" t="s">
        <v>8759</v>
      </c>
      <c r="U1832" s="28" t="str">
        <f>VLOOKUP(N1832,'散件（更新）'!B:G,6,FALSE)</f>
        <v>SP;CL2328R-01;托盘组件</v>
      </c>
      <c r="V1832" s="28">
        <f>VLOOKUP(N1832,'散件（更新）'!B:I,8,FALSE)</f>
        <v>6932485004713</v>
      </c>
    </row>
    <row r="1833" spans="1:22" ht="20.149999999999999" customHeight="1">
      <c r="A1833" s="57">
        <v>46169</v>
      </c>
      <c r="B1833" s="60" t="s">
        <v>11069</v>
      </c>
      <c r="C1833" s="27" t="str">
        <f>VLOOKUP(B1833,'大货清单（不定期按GOMS更新）'!A:H,8,0)</f>
        <v>109-23760803</v>
      </c>
      <c r="D1833" s="27" t="str">
        <f>VLOOKUP(B1833,'大货清单（不定期按GOMS更新）'!A:C,3,0)</f>
        <v>CL2376H-03</v>
      </c>
      <c r="E1833" s="27" t="str">
        <f>VLOOKUP(B1833,'大货清单（不定期按GOMS更新）'!A:H,4,0)</f>
        <v>FR</v>
      </c>
      <c r="F1833" s="27" t="str">
        <f>VLOOKUP(B1833,'大货清单（不定期按GOMS更新）'!A:H,2,0)</f>
        <v>Floor one i5 stretch complete</v>
      </c>
      <c r="G1833" s="28">
        <f>VLOOKUP(B1833,'大货清单（不定期按GOMS更新）'!A:I,9,FALSE)</f>
        <v>6932485008438</v>
      </c>
      <c r="H1833" s="27" t="str">
        <f>VLOOKUP(B1833,'大货清单（不定期按GOMS更新）'!A:H,7,0)</f>
        <v>LIGHT GREY</v>
      </c>
      <c r="I1833" s="27" t="str">
        <f>VLOOKUP(B1833,'大货清单（不定期按GOMS更新）'!A:F,6,FALSE)</f>
        <v>ACTIVE</v>
      </c>
      <c r="J1833" s="27" t="str">
        <f>VLOOKUP(B1833,'大货清单（不定期按GOMS更新）'!A:K,11,FALSE)</f>
        <v>8.95</v>
      </c>
      <c r="K1833" s="27" t="str">
        <f>VLOOKUP(B1833,'大货清单（不定期按GOMS更新）'!A:N,12,FALSE)</f>
        <v>712</v>
      </c>
      <c r="L1833" s="27" t="str">
        <f>VLOOKUP(B1833,'大货清单（不定期按GOMS更新）'!A:M,13,FALSE)</f>
        <v>321</v>
      </c>
      <c r="M1833" s="27" t="str">
        <f>VLOOKUP(B1833,'大货清单（不定期按GOMS更新）'!A:N,14,FALSE)</f>
        <v>278</v>
      </c>
      <c r="N1833" s="60" t="s">
        <v>10283</v>
      </c>
      <c r="O1833" s="27">
        <f>IFERROR(VLOOKUP(N1833,'散件迭代（不定期更新）'!C:J,8,FALSE),0)</f>
        <v>0</v>
      </c>
      <c r="P1833" s="27">
        <f>IFERROR(VLOOKUP(N1833,'散件（更新）'!B:H,3,FALSE),0)</f>
        <v>0</v>
      </c>
      <c r="Q1833" s="27" t="str">
        <f>VLOOKUP(N1833,'散件（更新）'!B:H,2,FALSE)</f>
        <v>114-23760600</v>
      </c>
      <c r="R1833" s="27" t="str">
        <f>VLOOKUP(N1833,'散件（更新）'!B:H,7,FALSE)</f>
        <v>Battery</v>
      </c>
      <c r="S1833" s="27" t="str">
        <f>VLOOKUP(N1833,'散件（更新）'!B:E,4,FALSE)</f>
        <v>https://tineco-yxzt.oss-accelerate.aliyuncs.com/20250429/weixinjietu_20250429085756_1745888490148.png</v>
      </c>
      <c r="T1833" s="27" t="s">
        <v>8759</v>
      </c>
      <c r="U1833" s="28" t="str">
        <f>VLOOKUP(N1833,'散件（更新）'!B:G,6,FALSE)</f>
        <v>SP;CL2376F-01;电池包组件（带铭牌）</v>
      </c>
      <c r="V1833" s="28">
        <f>VLOOKUP(N1833,'散件（更新）'!B:I,8,FALSE)</f>
        <v>6932485007189</v>
      </c>
    </row>
    <row r="1834" spans="1:22" ht="20.149999999999999" customHeight="1">
      <c r="A1834" s="57">
        <v>46169</v>
      </c>
      <c r="B1834" s="60" t="s">
        <v>11069</v>
      </c>
      <c r="C1834" s="27" t="str">
        <f>VLOOKUP(B1834,'大货清单（不定期按GOMS更新）'!A:H,8,0)</f>
        <v>109-23760803</v>
      </c>
      <c r="D1834" s="27" t="str">
        <f>VLOOKUP(B1834,'大货清单（不定期按GOMS更新）'!A:C,3,0)</f>
        <v>CL2376H-03</v>
      </c>
      <c r="E1834" s="27" t="str">
        <f>VLOOKUP(B1834,'大货清单（不定期按GOMS更新）'!A:H,4,0)</f>
        <v>FR</v>
      </c>
      <c r="F1834" s="27" t="str">
        <f>VLOOKUP(B1834,'大货清单（不定期按GOMS更新）'!A:H,2,0)</f>
        <v>Floor one i5 stretch complete</v>
      </c>
      <c r="G1834" s="28">
        <f>VLOOKUP(B1834,'大货清单（不定期按GOMS更新）'!A:I,9,FALSE)</f>
        <v>6932485008438</v>
      </c>
      <c r="H1834" s="27" t="str">
        <f>VLOOKUP(B1834,'大货清单（不定期按GOMS更新）'!A:H,7,0)</f>
        <v>LIGHT GREY</v>
      </c>
      <c r="I1834" s="27" t="str">
        <f>VLOOKUP(B1834,'大货清单（不定期按GOMS更新）'!A:F,6,FALSE)</f>
        <v>ACTIVE</v>
      </c>
      <c r="J1834" s="27" t="str">
        <f>VLOOKUP(B1834,'大货清单（不定期按GOMS更新）'!A:K,11,FALSE)</f>
        <v>8.95</v>
      </c>
      <c r="K1834" s="27" t="str">
        <f>VLOOKUP(B1834,'大货清单（不定期按GOMS更新）'!A:N,12,FALSE)</f>
        <v>712</v>
      </c>
      <c r="L1834" s="27" t="str">
        <f>VLOOKUP(B1834,'大货清单（不定期按GOMS更新）'!A:M,13,FALSE)</f>
        <v>321</v>
      </c>
      <c r="M1834" s="27" t="str">
        <f>VLOOKUP(B1834,'大货清单（不定期按GOMS更新）'!A:N,14,FALSE)</f>
        <v>278</v>
      </c>
      <c r="N1834" s="60" t="s">
        <v>10287</v>
      </c>
      <c r="O1834" s="27">
        <f>IFERROR(VLOOKUP(N1834,'散件迭代（不定期更新）'!C:J,8,FALSE),0)</f>
        <v>0</v>
      </c>
      <c r="P1834" s="27">
        <f>IFERROR(VLOOKUP(N1834,'散件（更新）'!B:H,3,FALSE),0)</f>
        <v>0</v>
      </c>
      <c r="Q1834" s="27" t="str">
        <f>VLOOKUP(N1834,'散件（更新）'!B:H,2,FALSE)</f>
        <v>114-23760601</v>
      </c>
      <c r="R1834" s="27" t="str">
        <f>VLOOKUP(N1834,'散件（更新）'!B:H,7,FALSE)</f>
        <v>Display Screen</v>
      </c>
      <c r="S1834" s="27" t="str">
        <f>VLOOKUP(N1834,'散件（更新）'!B:E,4,FALSE)</f>
        <v>https://tineco-yxzt.oss-accelerate.aliyuncs.com/20250429/weixinjietu_20250429085845_1745889577646.png</v>
      </c>
      <c r="T1834" s="27" t="s">
        <v>8759</v>
      </c>
      <c r="U1834" s="28" t="str">
        <f>VLOOKUP(N1834,'散件（更新）'!B:G,6,FALSE)</f>
        <v>SP;CL2376F-01;显示屏罩组件</v>
      </c>
      <c r="V1834" s="28">
        <f>VLOOKUP(N1834,'散件（更新）'!B:I,8,FALSE)</f>
        <v>6932485007196</v>
      </c>
    </row>
    <row r="1835" spans="1:22" ht="20.149999999999999" customHeight="1">
      <c r="A1835" s="57">
        <v>46169</v>
      </c>
      <c r="B1835" s="60" t="s">
        <v>11069</v>
      </c>
      <c r="C1835" s="27" t="str">
        <f>VLOOKUP(B1835,'大货清单（不定期按GOMS更新）'!A:H,8,0)</f>
        <v>109-23760803</v>
      </c>
      <c r="D1835" s="27" t="str">
        <f>VLOOKUP(B1835,'大货清单（不定期按GOMS更新）'!A:C,3,0)</f>
        <v>CL2376H-03</v>
      </c>
      <c r="E1835" s="27" t="str">
        <f>VLOOKUP(B1835,'大货清单（不定期按GOMS更新）'!A:H,4,0)</f>
        <v>FR</v>
      </c>
      <c r="F1835" s="27" t="str">
        <f>VLOOKUP(B1835,'大货清单（不定期按GOMS更新）'!A:H,2,0)</f>
        <v>Floor one i5 stretch complete</v>
      </c>
      <c r="G1835" s="28">
        <f>VLOOKUP(B1835,'大货清单（不定期按GOMS更新）'!A:I,9,FALSE)</f>
        <v>6932485008438</v>
      </c>
      <c r="H1835" s="27" t="str">
        <f>VLOOKUP(B1835,'大货清单（不定期按GOMS更新）'!A:H,7,0)</f>
        <v>LIGHT GREY</v>
      </c>
      <c r="I1835" s="27" t="str">
        <f>VLOOKUP(B1835,'大货清单（不定期按GOMS更新）'!A:F,6,FALSE)</f>
        <v>ACTIVE</v>
      </c>
      <c r="J1835" s="27" t="str">
        <f>VLOOKUP(B1835,'大货清单（不定期按GOMS更新）'!A:K,11,FALSE)</f>
        <v>8.95</v>
      </c>
      <c r="K1835" s="27" t="str">
        <f>VLOOKUP(B1835,'大货清单（不定期按GOMS更新）'!A:N,12,FALSE)</f>
        <v>712</v>
      </c>
      <c r="L1835" s="27" t="str">
        <f>VLOOKUP(B1835,'大货清单（不定期按GOMS更新）'!A:M,13,FALSE)</f>
        <v>321</v>
      </c>
      <c r="M1835" s="27" t="str">
        <f>VLOOKUP(B1835,'大货清单（不定期按GOMS更新）'!A:N,14,FALSE)</f>
        <v>278</v>
      </c>
      <c r="N1835" s="60" t="s">
        <v>7999</v>
      </c>
      <c r="O1835" s="27">
        <f>IFERROR(VLOOKUP(N1835,'散件迭代（不定期更新）'!C:J,8,FALSE),0)</f>
        <v>0</v>
      </c>
      <c r="P1835" s="27" t="str">
        <f>IFERROR(VLOOKUP(N1835,'散件（更新）'!B:H,3,FALSE),0)</f>
        <v/>
      </c>
      <c r="Q1835" s="27" t="str">
        <f>VLOOKUP(N1835,'散件（更新）'!B:H,2,FALSE)</f>
        <v>114-23761810</v>
      </c>
      <c r="R1835" s="27" t="str">
        <f>VLOOKUP(N1835,'散件（更新）'!B:H,7,FALSE)</f>
        <v>plastic part</v>
      </c>
      <c r="S1835" s="27" t="str">
        <f>VLOOKUP(N1835,'散件（更新）'!B:E,4,FALSE)</f>
        <v>https://tineco-yxzt.oss-accelerate.aliyuncs.com/20241219/weixintupian_202411141109497_1734589279566.jpg</v>
      </c>
      <c r="T1835" s="27" t="s">
        <v>8759</v>
      </c>
      <c r="U1835" s="28" t="str">
        <f>VLOOKUP(N1835,'散件（更新）'!B:G,6,FALSE)</f>
        <v>回收桶信号检测组件（黑色适配蓝色）</v>
      </c>
      <c r="V1835" s="28">
        <f>VLOOKUP(N1835,'散件（更新）'!B:I,8,FALSE)</f>
        <v>6932485002498</v>
      </c>
    </row>
    <row r="1836" spans="1:22" ht="20.149999999999999" customHeight="1">
      <c r="A1836" s="57">
        <v>46169</v>
      </c>
      <c r="B1836" s="60" t="s">
        <v>11069</v>
      </c>
      <c r="C1836" s="27" t="str">
        <f>VLOOKUP(B1836,'大货清单（不定期按GOMS更新）'!A:H,8,0)</f>
        <v>109-23760803</v>
      </c>
      <c r="D1836" s="27" t="str">
        <f>VLOOKUP(B1836,'大货清单（不定期按GOMS更新）'!A:C,3,0)</f>
        <v>CL2376H-03</v>
      </c>
      <c r="E1836" s="27" t="str">
        <f>VLOOKUP(B1836,'大货清单（不定期按GOMS更新）'!A:H,4,0)</f>
        <v>FR</v>
      </c>
      <c r="F1836" s="27" t="str">
        <f>VLOOKUP(B1836,'大货清单（不定期按GOMS更新）'!A:H,2,0)</f>
        <v>Floor one i5 stretch complete</v>
      </c>
      <c r="G1836" s="28">
        <f>VLOOKUP(B1836,'大货清单（不定期按GOMS更新）'!A:I,9,FALSE)</f>
        <v>6932485008438</v>
      </c>
      <c r="H1836" s="27" t="str">
        <f>VLOOKUP(B1836,'大货清单（不定期按GOMS更新）'!A:H,7,0)</f>
        <v>LIGHT GREY</v>
      </c>
      <c r="I1836" s="27" t="str">
        <f>VLOOKUP(B1836,'大货清单（不定期按GOMS更新）'!A:F,6,FALSE)</f>
        <v>ACTIVE</v>
      </c>
      <c r="J1836" s="27" t="str">
        <f>VLOOKUP(B1836,'大货清单（不定期按GOMS更新）'!A:K,11,FALSE)</f>
        <v>8.95</v>
      </c>
      <c r="K1836" s="27" t="str">
        <f>VLOOKUP(B1836,'大货清单（不定期按GOMS更新）'!A:N,12,FALSE)</f>
        <v>712</v>
      </c>
      <c r="L1836" s="27" t="str">
        <f>VLOOKUP(B1836,'大货清单（不定期按GOMS更新）'!A:M,13,FALSE)</f>
        <v>321</v>
      </c>
      <c r="M1836" s="27" t="str">
        <f>VLOOKUP(B1836,'大货清单（不定期按GOMS更新）'!A:N,14,FALSE)</f>
        <v>278</v>
      </c>
      <c r="N1836" s="60" t="s">
        <v>8054</v>
      </c>
      <c r="O1836" s="27">
        <f>IFERROR(VLOOKUP(N1836,'散件迭代（不定期更新）'!C:J,8,FALSE),0)</f>
        <v>0</v>
      </c>
      <c r="P1836" s="27" t="str">
        <f>IFERROR(VLOOKUP(N1836,'散件（更新）'!B:H,3,FALSE),0)</f>
        <v/>
      </c>
      <c r="Q1836" s="27" t="str">
        <f>VLOOKUP(N1836,'散件（更新）'!B:H,2,FALSE)</f>
        <v>114-23761815</v>
      </c>
      <c r="R1836" s="27" t="str">
        <f>VLOOKUP(N1836,'散件（更新）'!B:H,7,FALSE)</f>
        <v>plastic part</v>
      </c>
      <c r="S1836" s="27" t="str">
        <f>VLOOKUP(N1836,'散件（更新）'!B:E,4,FALSE)</f>
        <v>https://tineco-yxzt.oss-accelerate.aliyuncs.com/20241219/62_1734590951668.jpg</v>
      </c>
      <c r="T1836" s="27" t="s">
        <v>8759</v>
      </c>
      <c r="U1836" s="28" t="str">
        <f>VLOOKUP(N1836,'散件（更新）'!B:G,6,FALSE)</f>
        <v>地刷充电头组件</v>
      </c>
      <c r="V1836" s="28">
        <f>VLOOKUP(N1836,'散件（更新）'!B:I,8,FALSE)</f>
        <v>6932485002559</v>
      </c>
    </row>
    <row r="1837" spans="1:22" ht="20.149999999999999" customHeight="1">
      <c r="A1837" s="57">
        <v>46169</v>
      </c>
      <c r="B1837" s="60" t="s">
        <v>11069</v>
      </c>
      <c r="C1837" s="27" t="str">
        <f>VLOOKUP(B1837,'大货清单（不定期按GOMS更新）'!A:H,8,0)</f>
        <v>109-23760803</v>
      </c>
      <c r="D1837" s="27" t="str">
        <f>VLOOKUP(B1837,'大货清单（不定期按GOMS更新）'!A:C,3,0)</f>
        <v>CL2376H-03</v>
      </c>
      <c r="E1837" s="27" t="str">
        <f>VLOOKUP(B1837,'大货清单（不定期按GOMS更新）'!A:H,4,0)</f>
        <v>FR</v>
      </c>
      <c r="F1837" s="27" t="str">
        <f>VLOOKUP(B1837,'大货清单（不定期按GOMS更新）'!A:H,2,0)</f>
        <v>Floor one i5 stretch complete</v>
      </c>
      <c r="G1837" s="28">
        <f>VLOOKUP(B1837,'大货清单（不定期按GOMS更新）'!A:I,9,FALSE)</f>
        <v>6932485008438</v>
      </c>
      <c r="H1837" s="27" t="str">
        <f>VLOOKUP(B1837,'大货清单（不定期按GOMS更新）'!A:H,7,0)</f>
        <v>LIGHT GREY</v>
      </c>
      <c r="I1837" s="27" t="str">
        <f>VLOOKUP(B1837,'大货清单（不定期按GOMS更新）'!A:F,6,FALSE)</f>
        <v>ACTIVE</v>
      </c>
      <c r="J1837" s="27" t="str">
        <f>VLOOKUP(B1837,'大货清单（不定期按GOMS更新）'!A:K,11,FALSE)</f>
        <v>8.95</v>
      </c>
      <c r="K1837" s="27" t="str">
        <f>VLOOKUP(B1837,'大货清单（不定期按GOMS更新）'!A:N,12,FALSE)</f>
        <v>712</v>
      </c>
      <c r="L1837" s="27" t="str">
        <f>VLOOKUP(B1837,'大货清单（不定期按GOMS更新）'!A:M,13,FALSE)</f>
        <v>321</v>
      </c>
      <c r="M1837" s="27" t="str">
        <f>VLOOKUP(B1837,'大货清单（不定期按GOMS更新）'!A:N,14,FALSE)</f>
        <v>278</v>
      </c>
      <c r="N1837" s="60" t="s">
        <v>7823</v>
      </c>
      <c r="O1837" s="27">
        <f>IFERROR(VLOOKUP(N1837,'散件迭代（不定期更新）'!C:J,8,FALSE),0)</f>
        <v>0</v>
      </c>
      <c r="P1837" s="27" t="str">
        <f>IFERROR(VLOOKUP(N1837,'散件（更新）'!B:H,3,FALSE),0)</f>
        <v/>
      </c>
      <c r="Q1837" s="27" t="str">
        <f>VLOOKUP(N1837,'散件（更新）'!B:H,2,FALSE)</f>
        <v>114-24580806</v>
      </c>
      <c r="R1837" s="27" t="str">
        <f>VLOOKUP(N1837,'散件（更新）'!B:H,7,FALSE)</f>
        <v>plastic part</v>
      </c>
      <c r="S1837" s="27" t="str">
        <f>VLOOKUP(N1837,'散件（更新）'!B:E,4,FALSE)</f>
        <v>https://tineco-yxzt.oss-accelerate.aliyuncs.com/20250331/penshuibanzujian_1743413231769.gif</v>
      </c>
      <c r="T1837" s="27" t="s">
        <v>8759</v>
      </c>
      <c r="U1837" s="28" t="str">
        <f>VLOOKUP(N1837,'散件（更新）'!B:G,6,FALSE)</f>
        <v>SP;CL2458H-01;喷水板组件</v>
      </c>
      <c r="V1837" s="28">
        <f>VLOOKUP(N1837,'散件（更新）'!B:I,8,FALSE)</f>
        <v>6932485006571</v>
      </c>
    </row>
    <row r="1838" spans="1:22" ht="20.149999999999999" customHeight="1">
      <c r="A1838" s="57">
        <v>46169</v>
      </c>
      <c r="B1838" s="60" t="s">
        <v>11069</v>
      </c>
      <c r="C1838" s="27" t="str">
        <f>VLOOKUP(B1838,'大货清单（不定期按GOMS更新）'!A:H,8,0)</f>
        <v>109-23760803</v>
      </c>
      <c r="D1838" s="27" t="str">
        <f>VLOOKUP(B1838,'大货清单（不定期按GOMS更新）'!A:C,3,0)</f>
        <v>CL2376H-03</v>
      </c>
      <c r="E1838" s="27" t="str">
        <f>VLOOKUP(B1838,'大货清单（不定期按GOMS更新）'!A:H,4,0)</f>
        <v>FR</v>
      </c>
      <c r="F1838" s="27" t="str">
        <f>VLOOKUP(B1838,'大货清单（不定期按GOMS更新）'!A:H,2,0)</f>
        <v>Floor one i5 stretch complete</v>
      </c>
      <c r="G1838" s="28">
        <f>VLOOKUP(B1838,'大货清单（不定期按GOMS更新）'!A:I,9,FALSE)</f>
        <v>6932485008438</v>
      </c>
      <c r="H1838" s="27" t="str">
        <f>VLOOKUP(B1838,'大货清单（不定期按GOMS更新）'!A:H,7,0)</f>
        <v>LIGHT GREY</v>
      </c>
      <c r="I1838" s="27" t="str">
        <f>VLOOKUP(B1838,'大货清单（不定期按GOMS更新）'!A:F,6,FALSE)</f>
        <v>ACTIVE</v>
      </c>
      <c r="J1838" s="27" t="str">
        <f>VLOOKUP(B1838,'大货清单（不定期按GOMS更新）'!A:K,11,FALSE)</f>
        <v>8.95</v>
      </c>
      <c r="K1838" s="27" t="str">
        <f>VLOOKUP(B1838,'大货清单（不定期按GOMS更新）'!A:N,12,FALSE)</f>
        <v>712</v>
      </c>
      <c r="L1838" s="27" t="str">
        <f>VLOOKUP(B1838,'大货清单（不定期按GOMS更新）'!A:M,13,FALSE)</f>
        <v>321</v>
      </c>
      <c r="M1838" s="27" t="str">
        <f>VLOOKUP(B1838,'大货清单（不定期按GOMS更新）'!A:N,14,FALSE)</f>
        <v>278</v>
      </c>
      <c r="N1838" s="60" t="s">
        <v>10025</v>
      </c>
      <c r="O1838" s="27">
        <f>IFERROR(VLOOKUP(N1838,'散件迭代（不定期更新）'!C:J,8,FALSE),0)</f>
        <v>0</v>
      </c>
      <c r="P1838" s="27">
        <f>IFERROR(VLOOKUP(N1838,'散件（更新）'!B:H,3,FALSE),0)</f>
        <v>0</v>
      </c>
      <c r="Q1838" s="27" t="str">
        <f>VLOOKUP(N1838,'散件（更新）'!B:H,2,FALSE)</f>
        <v>114-23760602</v>
      </c>
      <c r="R1838" s="27" t="str">
        <f>VLOOKUP(N1838,'散件（更新）'!B:H,7,FALSE)</f>
        <v>plastic part</v>
      </c>
      <c r="S1838" s="27" t="str">
        <f>VLOOKUP(N1838,'散件（更新）'!B:E,4,FALSE)</f>
        <v>https://tineco-yxzt.oss-accelerate.aliyuncs.com/20250429/weixinjietu_20250429085901_1745890590462.png</v>
      </c>
      <c r="T1838" s="27" t="s">
        <v>8759</v>
      </c>
      <c r="U1838" s="28" t="str">
        <f>VLOOKUP(N1838,'散件（更新）'!B:G,6,FALSE)</f>
        <v>SP;CL2376F-01;前后盖软胶塞</v>
      </c>
      <c r="V1838" s="28">
        <f>VLOOKUP(N1838,'散件（更新）'!B:I,8,FALSE)</f>
        <v>6932485007202</v>
      </c>
    </row>
    <row r="1839" spans="1:22" ht="20.149999999999999" customHeight="1">
      <c r="A1839" s="57">
        <v>46169</v>
      </c>
      <c r="B1839" s="60" t="s">
        <v>11069</v>
      </c>
      <c r="C1839" s="27" t="str">
        <f>VLOOKUP(B1839,'大货清单（不定期按GOMS更新）'!A:H,8,0)</f>
        <v>109-23760803</v>
      </c>
      <c r="D1839" s="27" t="str">
        <f>VLOOKUP(B1839,'大货清单（不定期按GOMS更新）'!A:C,3,0)</f>
        <v>CL2376H-03</v>
      </c>
      <c r="E1839" s="27" t="str">
        <f>VLOOKUP(B1839,'大货清单（不定期按GOMS更新）'!A:H,4,0)</f>
        <v>FR</v>
      </c>
      <c r="F1839" s="27" t="str">
        <f>VLOOKUP(B1839,'大货清单（不定期按GOMS更新）'!A:H,2,0)</f>
        <v>Floor one i5 stretch complete</v>
      </c>
      <c r="G1839" s="28">
        <f>VLOOKUP(B1839,'大货清单（不定期按GOMS更新）'!A:I,9,FALSE)</f>
        <v>6932485008438</v>
      </c>
      <c r="H1839" s="27" t="str">
        <f>VLOOKUP(B1839,'大货清单（不定期按GOMS更新）'!A:H,7,0)</f>
        <v>LIGHT GREY</v>
      </c>
      <c r="I1839" s="27" t="str">
        <f>VLOOKUP(B1839,'大货清单（不定期按GOMS更新）'!A:F,6,FALSE)</f>
        <v>ACTIVE</v>
      </c>
      <c r="J1839" s="27" t="str">
        <f>VLOOKUP(B1839,'大货清单（不定期按GOMS更新）'!A:K,11,FALSE)</f>
        <v>8.95</v>
      </c>
      <c r="K1839" s="27" t="str">
        <f>VLOOKUP(B1839,'大货清单（不定期按GOMS更新）'!A:N,12,FALSE)</f>
        <v>712</v>
      </c>
      <c r="L1839" s="27" t="str">
        <f>VLOOKUP(B1839,'大货清单（不定期按GOMS更新）'!A:M,13,FALSE)</f>
        <v>321</v>
      </c>
      <c r="M1839" s="27" t="str">
        <f>VLOOKUP(B1839,'大货清单（不定期按GOMS更新）'!A:N,14,FALSE)</f>
        <v>278</v>
      </c>
      <c r="N1839" s="60" t="s">
        <v>10256</v>
      </c>
      <c r="O1839" s="27">
        <f>IFERROR(VLOOKUP(N1839,'散件迭代（不定期更新）'!C:J,8,FALSE),0)</f>
        <v>0</v>
      </c>
      <c r="P1839" s="27">
        <f>IFERROR(VLOOKUP(N1839,'散件（更新）'!B:H,3,FALSE),0)</f>
        <v>0</v>
      </c>
      <c r="Q1839" s="27" t="str">
        <f>VLOOKUP(N1839,'散件（更新）'!B:H,2,FALSE)</f>
        <v>114-23760603</v>
      </c>
      <c r="R1839" s="27" t="str">
        <f>VLOOKUP(N1839,'散件（更新）'!B:H,7,FALSE)</f>
        <v>plastic part</v>
      </c>
      <c r="S1839" s="27" t="str">
        <f>VLOOKUP(N1839,'散件（更新）'!B:E,4,FALSE)</f>
        <v>https://tineco-yxzt.oss-accelerate.aliyuncs.com/20250429/weixinjietu_20250429085921_1745890646742.png</v>
      </c>
      <c r="T1839" s="27" t="s">
        <v>8759</v>
      </c>
      <c r="U1839" s="28" t="str">
        <f>VLOOKUP(N1839,'散件（更新）'!B:G,6,FALSE)</f>
        <v>SP;CL2376F-01;转接头组件（带锁扣）</v>
      </c>
      <c r="V1839" s="28">
        <f>VLOOKUP(N1839,'散件（更新）'!B:I,8,FALSE)</f>
        <v>6932485007219</v>
      </c>
    </row>
    <row r="1840" spans="1:22" ht="20.149999999999999" customHeight="1">
      <c r="A1840" s="57">
        <v>46169</v>
      </c>
      <c r="B1840" s="60" t="s">
        <v>11069</v>
      </c>
      <c r="C1840" s="27" t="str">
        <f>VLOOKUP(B1840,'大货清单（不定期按GOMS更新）'!A:H,8,0)</f>
        <v>109-23760803</v>
      </c>
      <c r="D1840" s="27" t="str">
        <f>VLOOKUP(B1840,'大货清单（不定期按GOMS更新）'!A:C,3,0)</f>
        <v>CL2376H-03</v>
      </c>
      <c r="E1840" s="27" t="str">
        <f>VLOOKUP(B1840,'大货清单（不定期按GOMS更新）'!A:H,4,0)</f>
        <v>FR</v>
      </c>
      <c r="F1840" s="27" t="str">
        <f>VLOOKUP(B1840,'大货清单（不定期按GOMS更新）'!A:H,2,0)</f>
        <v>Floor one i5 stretch complete</v>
      </c>
      <c r="G1840" s="28">
        <f>VLOOKUP(B1840,'大货清单（不定期按GOMS更新）'!A:I,9,FALSE)</f>
        <v>6932485008438</v>
      </c>
      <c r="H1840" s="27" t="str">
        <f>VLOOKUP(B1840,'大货清单（不定期按GOMS更新）'!A:H,7,0)</f>
        <v>LIGHT GREY</v>
      </c>
      <c r="I1840" s="27" t="str">
        <f>VLOOKUP(B1840,'大货清单（不定期按GOMS更新）'!A:F,6,FALSE)</f>
        <v>ACTIVE</v>
      </c>
      <c r="J1840" s="27" t="str">
        <f>VLOOKUP(B1840,'大货清单（不定期按GOMS更新）'!A:K,11,FALSE)</f>
        <v>8.95</v>
      </c>
      <c r="K1840" s="27" t="str">
        <f>VLOOKUP(B1840,'大货清单（不定期按GOMS更新）'!A:N,12,FALSE)</f>
        <v>712</v>
      </c>
      <c r="L1840" s="27" t="str">
        <f>VLOOKUP(B1840,'大货清单（不定期按GOMS更新）'!A:M,13,FALSE)</f>
        <v>321</v>
      </c>
      <c r="M1840" s="27" t="str">
        <f>VLOOKUP(B1840,'大货清单（不定期按GOMS更新）'!A:N,14,FALSE)</f>
        <v>278</v>
      </c>
      <c r="N1840" s="60" t="s">
        <v>10021</v>
      </c>
      <c r="O1840" s="27">
        <f>IFERROR(VLOOKUP(N1840,'散件迭代（不定期更新）'!C:J,8,FALSE),0)</f>
        <v>0</v>
      </c>
      <c r="P1840" s="27">
        <f>IFERROR(VLOOKUP(N1840,'散件（更新）'!B:H,3,FALSE),0)</f>
        <v>0</v>
      </c>
      <c r="Q1840" s="27" t="str">
        <f>VLOOKUP(N1840,'散件（更新）'!B:H,2,FALSE)</f>
        <v>114-23760604</v>
      </c>
      <c r="R1840" s="27" t="str">
        <f>VLOOKUP(N1840,'散件（更新）'!B:H,7,FALSE)</f>
        <v>plastic part</v>
      </c>
      <c r="S1840" s="27" t="str">
        <f>VLOOKUP(N1840,'散件（更新）'!B:E,4,FALSE)</f>
        <v>https://tineco-yxzt.oss-accelerate.aliyuncs.com/20250429/weixinjietu_20250429085936_1745890865944.png</v>
      </c>
      <c r="T1840" s="27" t="s">
        <v>8759</v>
      </c>
      <c r="U1840" s="28" t="str">
        <f>VLOOKUP(N1840,'散件（更新）'!B:G,6,FALSE)</f>
        <v>SP;CL2376F-01;机体后盖上盖</v>
      </c>
      <c r="V1840" s="28">
        <f>VLOOKUP(N1840,'散件（更新）'!B:I,8,FALSE)</f>
        <v>6932485007226</v>
      </c>
    </row>
    <row r="1841" spans="1:22" ht="20.149999999999999" customHeight="1">
      <c r="A1841" s="57">
        <v>46169</v>
      </c>
      <c r="B1841" s="60" t="s">
        <v>11069</v>
      </c>
      <c r="C1841" s="27" t="str">
        <f>VLOOKUP(B1841,'大货清单（不定期按GOMS更新）'!A:H,8,0)</f>
        <v>109-23760803</v>
      </c>
      <c r="D1841" s="27" t="str">
        <f>VLOOKUP(B1841,'大货清单（不定期按GOMS更新）'!A:C,3,0)</f>
        <v>CL2376H-03</v>
      </c>
      <c r="E1841" s="27" t="str">
        <f>VLOOKUP(B1841,'大货清单（不定期按GOMS更新）'!A:H,4,0)</f>
        <v>FR</v>
      </c>
      <c r="F1841" s="27" t="str">
        <f>VLOOKUP(B1841,'大货清单（不定期按GOMS更新）'!A:H,2,0)</f>
        <v>Floor one i5 stretch complete</v>
      </c>
      <c r="G1841" s="28">
        <f>VLOOKUP(B1841,'大货清单（不定期按GOMS更新）'!A:I,9,FALSE)</f>
        <v>6932485008438</v>
      </c>
      <c r="H1841" s="27" t="str">
        <f>VLOOKUP(B1841,'大货清单（不定期按GOMS更新）'!A:H,7,0)</f>
        <v>LIGHT GREY</v>
      </c>
      <c r="I1841" s="27" t="str">
        <f>VLOOKUP(B1841,'大货清单（不定期按GOMS更新）'!A:F,6,FALSE)</f>
        <v>ACTIVE</v>
      </c>
      <c r="J1841" s="27" t="str">
        <f>VLOOKUP(B1841,'大货清单（不定期按GOMS更新）'!A:K,11,FALSE)</f>
        <v>8.95</v>
      </c>
      <c r="K1841" s="27" t="str">
        <f>VLOOKUP(B1841,'大货清单（不定期按GOMS更新）'!A:N,12,FALSE)</f>
        <v>712</v>
      </c>
      <c r="L1841" s="27" t="str">
        <f>VLOOKUP(B1841,'大货清单（不定期按GOMS更新）'!A:M,13,FALSE)</f>
        <v>321</v>
      </c>
      <c r="M1841" s="27" t="str">
        <f>VLOOKUP(B1841,'大货清单（不定期按GOMS更新）'!A:N,14,FALSE)</f>
        <v>278</v>
      </c>
      <c r="N1841" s="60" t="s">
        <v>8229</v>
      </c>
      <c r="O1841" s="27">
        <f>IFERROR(VLOOKUP(N1841,'散件迭代（不定期更新）'!C:J,8,FALSE),0)</f>
        <v>0</v>
      </c>
      <c r="P1841" s="27" t="str">
        <f>IFERROR(VLOOKUP(N1841,'散件（更新）'!B:H,3,FALSE),0)</f>
        <v/>
      </c>
      <c r="Q1841" s="27" t="str">
        <f>VLOOKUP(N1841,'散件（更新）'!B:H,2,FALSE)</f>
        <v>114-23761804</v>
      </c>
      <c r="R1841" s="27" t="str">
        <f>VLOOKUP(N1841,'散件（更新）'!B:H,7,FALSE)</f>
        <v>Motor</v>
      </c>
      <c r="S1841" s="27" t="str">
        <f>VLOOKUP(N1841,'散件（更新）'!B:E,4,FALSE)</f>
        <v>https://tineco-yxzt.oss-accelerate.aliyuncs.com/20241219/weixintupian_202411141109494_1734586474304.jpg</v>
      </c>
      <c r="T1841" s="27" t="s">
        <v>8759</v>
      </c>
      <c r="U1841" s="28" t="str">
        <f>VLOOKUP(N1841,'散件（更新）'!B:G,6,FALSE)</f>
        <v>有刷电机齿轮箱组件（带铭牌）</v>
      </c>
      <c r="V1841" s="28">
        <f>VLOOKUP(N1841,'散件（更新）'!B:I,8,FALSE)</f>
        <v>6932485002436</v>
      </c>
    </row>
    <row r="1842" spans="1:22" ht="20.149999999999999" customHeight="1">
      <c r="A1842" s="57">
        <v>46169</v>
      </c>
      <c r="B1842" s="60" t="s">
        <v>11069</v>
      </c>
      <c r="C1842" s="27" t="str">
        <f>VLOOKUP(B1842,'大货清单（不定期按GOMS更新）'!A:H,8,0)</f>
        <v>109-23760803</v>
      </c>
      <c r="D1842" s="27" t="str">
        <f>VLOOKUP(B1842,'大货清单（不定期按GOMS更新）'!A:C,3,0)</f>
        <v>CL2376H-03</v>
      </c>
      <c r="E1842" s="27" t="str">
        <f>VLOOKUP(B1842,'大货清单（不定期按GOMS更新）'!A:H,4,0)</f>
        <v>FR</v>
      </c>
      <c r="F1842" s="27" t="str">
        <f>VLOOKUP(B1842,'大货清单（不定期按GOMS更新）'!A:H,2,0)</f>
        <v>Floor one i5 stretch complete</v>
      </c>
      <c r="G1842" s="28">
        <f>VLOOKUP(B1842,'大货清单（不定期按GOMS更新）'!A:I,9,FALSE)</f>
        <v>6932485008438</v>
      </c>
      <c r="H1842" s="27" t="str">
        <f>VLOOKUP(B1842,'大货清单（不定期按GOMS更新）'!A:H,7,0)</f>
        <v>LIGHT GREY</v>
      </c>
      <c r="I1842" s="27" t="str">
        <f>VLOOKUP(B1842,'大货清单（不定期按GOMS更新）'!A:F,6,FALSE)</f>
        <v>ACTIVE</v>
      </c>
      <c r="J1842" s="27" t="str">
        <f>VLOOKUP(B1842,'大货清单（不定期按GOMS更新）'!A:K,11,FALSE)</f>
        <v>8.95</v>
      </c>
      <c r="K1842" s="27" t="str">
        <f>VLOOKUP(B1842,'大货清单（不定期按GOMS更新）'!A:N,12,FALSE)</f>
        <v>712</v>
      </c>
      <c r="L1842" s="27" t="str">
        <f>VLOOKUP(B1842,'大货清单（不定期按GOMS更新）'!A:M,13,FALSE)</f>
        <v>321</v>
      </c>
      <c r="M1842" s="27" t="str">
        <f>VLOOKUP(B1842,'大货清单（不定期按GOMS更新）'!A:N,14,FALSE)</f>
        <v>278</v>
      </c>
      <c r="N1842" s="60" t="s">
        <v>8062</v>
      </c>
      <c r="O1842" s="27">
        <f>IFERROR(VLOOKUP(N1842,'散件迭代（不定期更新）'!C:J,8,FALSE),0)</f>
        <v>0</v>
      </c>
      <c r="P1842" s="27" t="str">
        <f>IFERROR(VLOOKUP(N1842,'散件（更新）'!B:H,3,FALSE),0)</f>
        <v/>
      </c>
      <c r="Q1842" s="27" t="str">
        <f>VLOOKUP(N1842,'散件（更新）'!B:H,2,FALSE)</f>
        <v>114-23761805</v>
      </c>
      <c r="R1842" s="27" t="str">
        <f>VLOOKUP(N1842,'散件（更新）'!B:H,7,FALSE)</f>
        <v>Motor</v>
      </c>
      <c r="S1842" s="27" t="str">
        <f>VLOOKUP(N1842,'散件（更新）'!B:E,4,FALSE)</f>
        <v>https://tineco-yxzt.oss-accelerate.aliyuncs.com/20241219/weixintupian_202411141109495_1734586641284.jpg</v>
      </c>
      <c r="T1842" s="27" t="s">
        <v>8759</v>
      </c>
      <c r="U1842" s="28" t="str">
        <f>VLOOKUP(N1842,'散件（更新）'!B:G,6,FALSE)</f>
        <v>主电机组件</v>
      </c>
      <c r="V1842" s="28">
        <f>VLOOKUP(N1842,'散件（更新）'!B:I,8,FALSE)</f>
        <v>6932485002443</v>
      </c>
    </row>
    <row r="1843" spans="1:22" ht="20.149999999999999" customHeight="1">
      <c r="A1843" s="57">
        <v>46169</v>
      </c>
      <c r="B1843" s="60" t="s">
        <v>11069</v>
      </c>
      <c r="C1843" s="27" t="str">
        <f>VLOOKUP(B1843,'大货清单（不定期按GOMS更新）'!A:H,8,0)</f>
        <v>109-23760803</v>
      </c>
      <c r="D1843" s="27" t="str">
        <f>VLOOKUP(B1843,'大货清单（不定期按GOMS更新）'!A:C,3,0)</f>
        <v>CL2376H-03</v>
      </c>
      <c r="E1843" s="27" t="str">
        <f>VLOOKUP(B1843,'大货清单（不定期按GOMS更新）'!A:H,4,0)</f>
        <v>FR</v>
      </c>
      <c r="F1843" s="27" t="str">
        <f>VLOOKUP(B1843,'大货清单（不定期按GOMS更新）'!A:H,2,0)</f>
        <v>Floor one i5 stretch complete</v>
      </c>
      <c r="G1843" s="28">
        <f>VLOOKUP(B1843,'大货清单（不定期按GOMS更新）'!A:I,9,FALSE)</f>
        <v>6932485008438</v>
      </c>
      <c r="H1843" s="27" t="str">
        <f>VLOOKUP(B1843,'大货清单（不定期按GOMS更新）'!A:H,7,0)</f>
        <v>LIGHT GREY</v>
      </c>
      <c r="I1843" s="27" t="str">
        <f>VLOOKUP(B1843,'大货清单（不定期按GOMS更新）'!A:F,6,FALSE)</f>
        <v>ACTIVE</v>
      </c>
      <c r="J1843" s="27" t="str">
        <f>VLOOKUP(B1843,'大货清单（不定期按GOMS更新）'!A:K,11,FALSE)</f>
        <v>8.95</v>
      </c>
      <c r="K1843" s="27" t="str">
        <f>VLOOKUP(B1843,'大货清单（不定期按GOMS更新）'!A:N,12,FALSE)</f>
        <v>712</v>
      </c>
      <c r="L1843" s="27" t="str">
        <f>VLOOKUP(B1843,'大货清单（不定期按GOMS更新）'!A:M,13,FALSE)</f>
        <v>321</v>
      </c>
      <c r="M1843" s="27" t="str">
        <f>VLOOKUP(B1843,'大货清单（不定期按GOMS更新）'!A:N,14,FALSE)</f>
        <v>278</v>
      </c>
      <c r="N1843" s="60" t="s">
        <v>7972</v>
      </c>
      <c r="O1843" s="27">
        <f>IFERROR(VLOOKUP(N1843,'散件迭代（不定期更新）'!C:J,8,FALSE),0)</f>
        <v>0</v>
      </c>
      <c r="P1843" s="27" t="str">
        <f>IFERROR(VLOOKUP(N1843,'散件（更新）'!B:H,3,FALSE),0)</f>
        <v/>
      </c>
      <c r="Q1843" s="27" t="str">
        <f>VLOOKUP(N1843,'散件（更新）'!B:H,2,FALSE)</f>
        <v>114-23780402</v>
      </c>
      <c r="R1843" s="27" t="str">
        <f>VLOOKUP(N1843,'散件（更新）'!B:H,7,FALSE)</f>
        <v>Motor</v>
      </c>
      <c r="S1843" s="27" t="str">
        <f>VLOOKUP(N1843,'散件（更新）'!B:E,4,FALSE)</f>
        <v>https://tineco-yxzt.oss-accelerate.aliyuncs.com/20250121/MOTOR_1737446313179.png</v>
      </c>
      <c r="T1843" s="27" t="s">
        <v>8759</v>
      </c>
      <c r="U1843" s="28" t="str">
        <f>VLOOKUP(N1843,'散件（更新）'!B:G,6,FALSE)</f>
        <v>蠕动泵组件</v>
      </c>
      <c r="V1843" s="28">
        <f>VLOOKUP(N1843,'散件（更新）'!B:I,8,FALSE)</f>
        <v>6932485004089</v>
      </c>
    </row>
    <row r="1844" spans="1:22" ht="20.149999999999999" customHeight="1">
      <c r="A1844" s="57">
        <v>46169</v>
      </c>
      <c r="B1844" s="60" t="s">
        <v>11069</v>
      </c>
      <c r="C1844" s="27" t="str">
        <f>VLOOKUP(B1844,'大货清单（不定期按GOMS更新）'!A:H,8,0)</f>
        <v>109-23760803</v>
      </c>
      <c r="D1844" s="27" t="str">
        <f>VLOOKUP(B1844,'大货清单（不定期按GOMS更新）'!A:C,3,0)</f>
        <v>CL2376H-03</v>
      </c>
      <c r="E1844" s="27" t="str">
        <f>VLOOKUP(B1844,'大货清单（不定期按GOMS更新）'!A:H,4,0)</f>
        <v>FR</v>
      </c>
      <c r="F1844" s="27" t="str">
        <f>VLOOKUP(B1844,'大货清单（不定期按GOMS更新）'!A:H,2,0)</f>
        <v>Floor one i5 stretch complete</v>
      </c>
      <c r="G1844" s="28">
        <f>VLOOKUP(B1844,'大货清单（不定期按GOMS更新）'!A:I,9,FALSE)</f>
        <v>6932485008438</v>
      </c>
      <c r="H1844" s="27" t="str">
        <f>VLOOKUP(B1844,'大货清单（不定期按GOMS更新）'!A:H,7,0)</f>
        <v>LIGHT GREY</v>
      </c>
      <c r="I1844" s="27" t="str">
        <f>VLOOKUP(B1844,'大货清单（不定期按GOMS更新）'!A:F,6,FALSE)</f>
        <v>ACTIVE</v>
      </c>
      <c r="J1844" s="27" t="str">
        <f>VLOOKUP(B1844,'大货清单（不定期按GOMS更新）'!A:K,11,FALSE)</f>
        <v>8.95</v>
      </c>
      <c r="K1844" s="27" t="str">
        <f>VLOOKUP(B1844,'大货清单（不定期按GOMS更新）'!A:N,12,FALSE)</f>
        <v>712</v>
      </c>
      <c r="L1844" s="27" t="str">
        <f>VLOOKUP(B1844,'大货清单（不定期按GOMS更新）'!A:M,13,FALSE)</f>
        <v>321</v>
      </c>
      <c r="M1844" s="27" t="str">
        <f>VLOOKUP(B1844,'大货清单（不定期按GOMS更新）'!A:N,14,FALSE)</f>
        <v>278</v>
      </c>
      <c r="N1844" s="60" t="s">
        <v>10307</v>
      </c>
      <c r="O1844" s="27">
        <f>IFERROR(VLOOKUP(N1844,'散件迭代（不定期更新）'!C:J,8,FALSE),0)</f>
        <v>0</v>
      </c>
      <c r="P1844" s="27">
        <f>IFERROR(VLOOKUP(N1844,'散件（更新）'!B:H,3,FALSE),0)</f>
        <v>0</v>
      </c>
      <c r="Q1844" s="27" t="str">
        <f>VLOOKUP(N1844,'散件（更新）'!B:H,2,FALSE)</f>
        <v>114-23760606</v>
      </c>
      <c r="R1844" s="27" t="str">
        <f>VLOOKUP(N1844,'散件（更新）'!B:H,7,FALSE)</f>
        <v>PCBA</v>
      </c>
      <c r="S1844" s="27" t="str">
        <f>VLOOKUP(N1844,'散件（更新）'!B:E,4,FALSE)</f>
        <v>https://tineco-yxzt.oss-accelerate.aliyuncs.com/20250429/weixinjietu_20250429085950_1745890917877.png</v>
      </c>
      <c r="T1844" s="27" t="s">
        <v>8759</v>
      </c>
      <c r="U1844" s="28" t="str">
        <f>VLOOKUP(N1844,'散件（更新）'!B:G,6,FALSE)</f>
        <v>SP;CL2376F-01;主控板组件</v>
      </c>
      <c r="V1844" s="28">
        <f>VLOOKUP(N1844,'散件（更新）'!B:I,8,FALSE)</f>
        <v>6932485007233</v>
      </c>
    </row>
    <row r="1845" spans="1:22" ht="20.149999999999999" customHeight="1">
      <c r="A1845" s="57">
        <v>46169</v>
      </c>
      <c r="B1845" s="60" t="s">
        <v>11069</v>
      </c>
      <c r="C1845" s="27" t="str">
        <f>VLOOKUP(B1845,'大货清单（不定期按GOMS更新）'!A:H,8,0)</f>
        <v>109-23760803</v>
      </c>
      <c r="D1845" s="27" t="str">
        <f>VLOOKUP(B1845,'大货清单（不定期按GOMS更新）'!A:C,3,0)</f>
        <v>CL2376H-03</v>
      </c>
      <c r="E1845" s="27" t="str">
        <f>VLOOKUP(B1845,'大货清单（不定期按GOMS更新）'!A:H,4,0)</f>
        <v>FR</v>
      </c>
      <c r="F1845" s="27" t="str">
        <f>VLOOKUP(B1845,'大货清单（不定期按GOMS更新）'!A:H,2,0)</f>
        <v>Floor one i5 stretch complete</v>
      </c>
      <c r="G1845" s="28">
        <f>VLOOKUP(B1845,'大货清单（不定期按GOMS更新）'!A:I,9,FALSE)</f>
        <v>6932485008438</v>
      </c>
      <c r="H1845" s="27" t="str">
        <f>VLOOKUP(B1845,'大货清单（不定期按GOMS更新）'!A:H,7,0)</f>
        <v>LIGHT GREY</v>
      </c>
      <c r="I1845" s="27" t="str">
        <f>VLOOKUP(B1845,'大货清单（不定期按GOMS更新）'!A:F,6,FALSE)</f>
        <v>ACTIVE</v>
      </c>
      <c r="J1845" s="27" t="str">
        <f>VLOOKUP(B1845,'大货清单（不定期按GOMS更新）'!A:K,11,FALSE)</f>
        <v>8.95</v>
      </c>
      <c r="K1845" s="27" t="str">
        <f>VLOOKUP(B1845,'大货清单（不定期按GOMS更新）'!A:N,12,FALSE)</f>
        <v>712</v>
      </c>
      <c r="L1845" s="27" t="str">
        <f>VLOOKUP(B1845,'大货清单（不定期按GOMS更新）'!A:M,13,FALSE)</f>
        <v>321</v>
      </c>
      <c r="M1845" s="27" t="str">
        <f>VLOOKUP(B1845,'大货清单（不定期按GOMS更新）'!A:N,14,FALSE)</f>
        <v>278</v>
      </c>
      <c r="N1845" s="60" t="s">
        <v>7811</v>
      </c>
      <c r="O1845" s="27">
        <f>IFERROR(VLOOKUP(N1845,'散件迭代（不定期更新）'!C:J,8,FALSE),0)</f>
        <v>0</v>
      </c>
      <c r="P1845" s="27" t="str">
        <f>IFERROR(VLOOKUP(N1845,'散件（更新）'!B:H,3,FALSE),0)</f>
        <v/>
      </c>
      <c r="Q1845" s="27" t="str">
        <f>VLOOKUP(N1845,'散件（更新）'!B:H,2,FALSE)</f>
        <v>114-23761812</v>
      </c>
      <c r="R1845" s="27" t="str">
        <f>VLOOKUP(N1845,'散件（更新）'!B:H,7,FALSE)</f>
        <v>Scraper</v>
      </c>
      <c r="S1845" s="27" t="str">
        <f>VLOOKUP(N1845,'散件（更新）'!B:E,4,FALSE)</f>
        <v>https://tineco-yxzt.oss-accelerate.aliyuncs.com/20241219/11_1734589750208.jpg</v>
      </c>
      <c r="T1845" s="27" t="s">
        <v>19304</v>
      </c>
      <c r="U1845" s="28" t="str">
        <f>VLOOKUP(N1845,'散件（更新）'!B:G,6,FALSE)</f>
        <v>刮条组件</v>
      </c>
      <c r="V1845" s="28">
        <f>VLOOKUP(N1845,'散件（更新）'!B:I,8,FALSE)</f>
        <v>6932485002528</v>
      </c>
    </row>
    <row r="1846" spans="1:22" ht="20.149999999999999" customHeight="1">
      <c r="A1846" s="57">
        <v>46169</v>
      </c>
      <c r="B1846" s="60" t="s">
        <v>11069</v>
      </c>
      <c r="C1846" s="27" t="str">
        <f>VLOOKUP(B1846,'大货清单（不定期按GOMS更新）'!A:H,8,0)</f>
        <v>109-23760803</v>
      </c>
      <c r="D1846" s="27" t="str">
        <f>VLOOKUP(B1846,'大货清单（不定期按GOMS更新）'!A:C,3,0)</f>
        <v>CL2376H-03</v>
      </c>
      <c r="E1846" s="27" t="str">
        <f>VLOOKUP(B1846,'大货清单（不定期按GOMS更新）'!A:H,4,0)</f>
        <v>FR</v>
      </c>
      <c r="F1846" s="27" t="str">
        <f>VLOOKUP(B1846,'大货清单（不定期按GOMS更新）'!A:H,2,0)</f>
        <v>Floor one i5 stretch complete</v>
      </c>
      <c r="G1846" s="28">
        <f>VLOOKUP(B1846,'大货清单（不定期按GOMS更新）'!A:I,9,FALSE)</f>
        <v>6932485008438</v>
      </c>
      <c r="H1846" s="27" t="str">
        <f>VLOOKUP(B1846,'大货清单（不定期按GOMS更新）'!A:H,7,0)</f>
        <v>LIGHT GREY</v>
      </c>
      <c r="I1846" s="27" t="str">
        <f>VLOOKUP(B1846,'大货清单（不定期按GOMS更新）'!A:F,6,FALSE)</f>
        <v>ACTIVE</v>
      </c>
      <c r="J1846" s="27" t="str">
        <f>VLOOKUP(B1846,'大货清单（不定期按GOMS更新）'!A:K,11,FALSE)</f>
        <v>8.95</v>
      </c>
      <c r="K1846" s="27" t="str">
        <f>VLOOKUP(B1846,'大货清单（不定期按GOMS更新）'!A:N,12,FALSE)</f>
        <v>712</v>
      </c>
      <c r="L1846" s="27" t="str">
        <f>VLOOKUP(B1846,'大货清单（不定期按GOMS更新）'!A:M,13,FALSE)</f>
        <v>321</v>
      </c>
      <c r="M1846" s="27" t="str">
        <f>VLOOKUP(B1846,'大货清单（不定期按GOMS更新）'!A:N,14,FALSE)</f>
        <v>278</v>
      </c>
      <c r="N1846" s="60" t="s">
        <v>4712</v>
      </c>
      <c r="O1846" s="27">
        <f>IFERROR(VLOOKUP(N1846,'散件迭代（不定期更新）'!C:J,8,FALSE),0)</f>
        <v>0</v>
      </c>
      <c r="P1846" s="27">
        <f>IFERROR(VLOOKUP(N1846,'散件（更新）'!B:H,3,FALSE),0)</f>
        <v>0</v>
      </c>
      <c r="Q1846" s="27" t="str">
        <f>VLOOKUP(N1846,'散件（更新）'!B:H,2,FALSE)</f>
        <v>114-23280221</v>
      </c>
      <c r="R1846" s="27" t="str">
        <f>VLOOKUP(N1846,'散件（更新）'!B:H,7,FALSE)</f>
        <v>Repair Wheel</v>
      </c>
      <c r="S1846" s="27" t="str">
        <f>VLOOKUP(N1846,'散件（更新）'!B:E,4,FALSE)</f>
        <v>https://tineco-yxzt.oss-accelerate.aliyuncs.com/20240306/daxiaolun_1709693230648.GIF</v>
      </c>
      <c r="T1846" s="27" t="s">
        <v>19303</v>
      </c>
      <c r="U1846" s="28" t="str">
        <f>VLOOKUP(N1846,'散件（更新）'!B:G,6,FALSE)</f>
        <v>大轮和小轮组件</v>
      </c>
      <c r="V1846" s="28">
        <f>VLOOKUP(N1846,'散件（更新）'!B:I,8,FALSE)</f>
        <v>6974950107314</v>
      </c>
    </row>
    <row r="1847" spans="1:22" ht="20.149999999999999" customHeight="1">
      <c r="A1847" s="57">
        <v>46169</v>
      </c>
      <c r="B1847" s="60" t="s">
        <v>11069</v>
      </c>
      <c r="C1847" s="27" t="str">
        <f>VLOOKUP(B1847,'大货清单（不定期按GOMS更新）'!A:H,8,0)</f>
        <v>109-23760803</v>
      </c>
      <c r="D1847" s="27" t="str">
        <f>VLOOKUP(B1847,'大货清单（不定期按GOMS更新）'!A:C,3,0)</f>
        <v>CL2376H-03</v>
      </c>
      <c r="E1847" s="27" t="str">
        <f>VLOOKUP(B1847,'大货清单（不定期按GOMS更新）'!A:H,4,0)</f>
        <v>FR</v>
      </c>
      <c r="F1847" s="27" t="str">
        <f>VLOOKUP(B1847,'大货清单（不定期按GOMS更新）'!A:H,2,0)</f>
        <v>Floor one i5 stretch complete</v>
      </c>
      <c r="G1847" s="28">
        <f>VLOOKUP(B1847,'大货清单（不定期按GOMS更新）'!A:I,9,FALSE)</f>
        <v>6932485008438</v>
      </c>
      <c r="H1847" s="27" t="str">
        <f>VLOOKUP(B1847,'大货清单（不定期按GOMS更新）'!A:H,7,0)</f>
        <v>LIGHT GREY</v>
      </c>
      <c r="I1847" s="27" t="str">
        <f>VLOOKUP(B1847,'大货清单（不定期按GOMS更新）'!A:F,6,FALSE)</f>
        <v>ACTIVE</v>
      </c>
      <c r="J1847" s="27" t="str">
        <f>VLOOKUP(B1847,'大货清单（不定期按GOMS更新）'!A:K,11,FALSE)</f>
        <v>8.95</v>
      </c>
      <c r="K1847" s="27" t="str">
        <f>VLOOKUP(B1847,'大货清单（不定期按GOMS更新）'!A:N,12,FALSE)</f>
        <v>712</v>
      </c>
      <c r="L1847" s="27" t="str">
        <f>VLOOKUP(B1847,'大货清单（不定期按GOMS更新）'!A:M,13,FALSE)</f>
        <v>321</v>
      </c>
      <c r="M1847" s="27" t="str">
        <f>VLOOKUP(B1847,'大货清单（不定期按GOMS更新）'!A:N,14,FALSE)</f>
        <v>278</v>
      </c>
      <c r="N1847" s="60" t="s">
        <v>10118</v>
      </c>
      <c r="O1847" s="27">
        <f>IFERROR(VLOOKUP(N1847,'散件迭代（不定期更新）'!C:J,8,FALSE),0)</f>
        <v>0</v>
      </c>
      <c r="P1847" s="27">
        <f>IFERROR(VLOOKUP(N1847,'散件（更新）'!B:H,3,FALSE),0)</f>
        <v>0</v>
      </c>
      <c r="Q1847" s="27" t="str">
        <f>VLOOKUP(N1847,'散件（更新）'!B:H,2,FALSE)</f>
        <v>114-23760607</v>
      </c>
      <c r="R1847" s="27" t="str">
        <f>VLOOKUP(N1847,'散件（更新）'!B:H,7,FALSE)</f>
        <v>Handle</v>
      </c>
      <c r="S1847" s="27" t="str">
        <f>VLOOKUP(N1847,'散件（更新）'!B:E,4,FALSE)</f>
        <v>https://tineco-yxzt.oss-accelerate.aliyuncs.com/20250429/weixinjietu_20250429090005_1745891122750.png</v>
      </c>
      <c r="T1847" s="27" t="s">
        <v>8759</v>
      </c>
      <c r="U1847" s="28" t="str">
        <f>VLOOKUP(N1847,'散件（更新）'!B:G,6,FALSE)</f>
        <v>SP;CL2376F-01;手柄组件</v>
      </c>
      <c r="V1847" s="28">
        <f>VLOOKUP(N1847,'散件（更新）'!B:I,8,FALSE)</f>
        <v>6932485007240</v>
      </c>
    </row>
    <row r="1848" spans="1:22" ht="20.149999999999999" customHeight="1">
      <c r="A1848" s="57">
        <v>46169</v>
      </c>
      <c r="B1848" s="60" t="s">
        <v>11069</v>
      </c>
      <c r="C1848" s="27" t="str">
        <f>VLOOKUP(B1848,'大货清单（不定期按GOMS更新）'!A:H,8,0)</f>
        <v>109-23760803</v>
      </c>
      <c r="D1848" s="27" t="str">
        <f>VLOOKUP(B1848,'大货清单（不定期按GOMS更新）'!A:C,3,0)</f>
        <v>CL2376H-03</v>
      </c>
      <c r="E1848" s="27" t="str">
        <f>VLOOKUP(B1848,'大货清单（不定期按GOMS更新）'!A:H,4,0)</f>
        <v>FR</v>
      </c>
      <c r="F1848" s="27" t="str">
        <f>VLOOKUP(B1848,'大货清单（不定期按GOMS更新）'!A:H,2,0)</f>
        <v>Floor one i5 stretch complete</v>
      </c>
      <c r="G1848" s="28">
        <f>VLOOKUP(B1848,'大货清单（不定期按GOMS更新）'!A:I,9,FALSE)</f>
        <v>6932485008438</v>
      </c>
      <c r="H1848" s="27" t="str">
        <f>VLOOKUP(B1848,'大货清单（不定期按GOMS更新）'!A:H,7,0)</f>
        <v>LIGHT GREY</v>
      </c>
      <c r="I1848" s="27" t="str">
        <f>VLOOKUP(B1848,'大货清单（不定期按GOMS更新）'!A:F,6,FALSE)</f>
        <v>ACTIVE</v>
      </c>
      <c r="J1848" s="27" t="str">
        <f>VLOOKUP(B1848,'大货清单（不定期按GOMS更新）'!A:K,11,FALSE)</f>
        <v>8.95</v>
      </c>
      <c r="K1848" s="27" t="str">
        <f>VLOOKUP(B1848,'大货清单（不定期按GOMS更新）'!A:N,12,FALSE)</f>
        <v>712</v>
      </c>
      <c r="L1848" s="27" t="str">
        <f>VLOOKUP(B1848,'大货清单（不定期按GOMS更新）'!A:M,13,FALSE)</f>
        <v>321</v>
      </c>
      <c r="M1848" s="27" t="str">
        <f>VLOOKUP(B1848,'大货清单（不定期按GOMS更新）'!A:N,14,FALSE)</f>
        <v>278</v>
      </c>
      <c r="N1848" s="60" t="s">
        <v>8199</v>
      </c>
      <c r="O1848" s="27">
        <f>IFERROR(VLOOKUP(N1848,'散件迭代（不定期更新）'!C:J,8,FALSE),0)</f>
        <v>0</v>
      </c>
      <c r="P1848" s="27" t="str">
        <f>IFERROR(VLOOKUP(N1848,'散件（更新）'!B:H,3,FALSE),0)</f>
        <v/>
      </c>
      <c r="Q1848" s="27" t="str">
        <f>VLOOKUP(N1848,'散件（更新）'!B:H,2,FALSE)</f>
        <v>114-23480603</v>
      </c>
      <c r="R1848" s="27" t="str">
        <f>VLOOKUP(N1848,'散件（更新）'!B:H,7,FALSE)</f>
        <v>Clean Water Tank</v>
      </c>
      <c r="S1848" s="27" t="str">
        <f>VLOOKUP(N1848,'散件（更新）'!B:E,4,FALSE)</f>
        <v>https://tineco-yxzt.oss-accelerate.aliyuncs.com/20250110/03-CWT_1736502331758.png</v>
      </c>
      <c r="T1848" s="27" t="s">
        <v>8759</v>
      </c>
      <c r="U1848" s="28" t="str">
        <f>VLOOKUP(N1848,'散件（更新）'!B:G,6,FALSE)</f>
        <v>清水箱组件</v>
      </c>
      <c r="V1848" s="28">
        <f>VLOOKUP(N1848,'散件（更新）'!B:I,8,FALSE)</f>
        <v>6932485003884</v>
      </c>
    </row>
    <row r="1849" spans="1:22" ht="20.149999999999999" customHeight="1">
      <c r="A1849" s="57">
        <v>46169</v>
      </c>
      <c r="B1849" s="60" t="s">
        <v>11069</v>
      </c>
      <c r="C1849" s="27" t="str">
        <f>VLOOKUP(B1849,'大货清单（不定期按GOMS更新）'!A:H,8,0)</f>
        <v>109-23760803</v>
      </c>
      <c r="D1849" s="27" t="str">
        <f>VLOOKUP(B1849,'大货清单（不定期按GOMS更新）'!A:C,3,0)</f>
        <v>CL2376H-03</v>
      </c>
      <c r="E1849" s="27" t="str">
        <f>VLOOKUP(B1849,'大货清单（不定期按GOMS更新）'!A:H,4,0)</f>
        <v>FR</v>
      </c>
      <c r="F1849" s="27" t="str">
        <f>VLOOKUP(B1849,'大货清单（不定期按GOMS更新）'!A:H,2,0)</f>
        <v>Floor one i5 stretch complete</v>
      </c>
      <c r="G1849" s="28">
        <f>VLOOKUP(B1849,'大货清单（不定期按GOMS更新）'!A:I,9,FALSE)</f>
        <v>6932485008438</v>
      </c>
      <c r="H1849" s="27" t="str">
        <f>VLOOKUP(B1849,'大货清单（不定期按GOMS更新）'!A:H,7,0)</f>
        <v>LIGHT GREY</v>
      </c>
      <c r="I1849" s="27" t="str">
        <f>VLOOKUP(B1849,'大货清单（不定期按GOMS更新）'!A:F,6,FALSE)</f>
        <v>ACTIVE</v>
      </c>
      <c r="J1849" s="27" t="str">
        <f>VLOOKUP(B1849,'大货清单（不定期按GOMS更新）'!A:K,11,FALSE)</f>
        <v>8.95</v>
      </c>
      <c r="K1849" s="27" t="str">
        <f>VLOOKUP(B1849,'大货清单（不定期按GOMS更新）'!A:N,12,FALSE)</f>
        <v>712</v>
      </c>
      <c r="L1849" s="27" t="str">
        <f>VLOOKUP(B1849,'大货清单（不定期按GOMS更新）'!A:M,13,FALSE)</f>
        <v>321</v>
      </c>
      <c r="M1849" s="27" t="str">
        <f>VLOOKUP(B1849,'大货清单（不定期按GOMS更新）'!A:N,14,FALSE)</f>
        <v>278</v>
      </c>
      <c r="N1849" s="60" t="s">
        <v>10042</v>
      </c>
      <c r="O1849" s="27">
        <f>IFERROR(VLOOKUP(N1849,'散件迭代（不定期更新）'!C:J,8,FALSE),0)</f>
        <v>0</v>
      </c>
      <c r="P1849" s="27">
        <f>IFERROR(VLOOKUP(N1849,'散件（更新）'!B:H,3,FALSE),0)</f>
        <v>0</v>
      </c>
      <c r="Q1849" s="27" t="str">
        <f>VLOOKUP(N1849,'散件（更新）'!B:H,2,FALSE)</f>
        <v>114-23760608</v>
      </c>
      <c r="R1849" s="27" t="str">
        <f>VLOOKUP(N1849,'散件（更新）'!B:H,7,FALSE)</f>
        <v>Dirt Water Tank</v>
      </c>
      <c r="S1849" s="27" t="str">
        <f>VLOOKUP(N1849,'散件（更新）'!B:E,4,FALSE)</f>
        <v>https://tineco-yxzt.oss-accelerate.aliyuncs.com/20250429/weixinjietu_20250429090021_1745891160156.png</v>
      </c>
      <c r="T1849" s="27" t="s">
        <v>8759</v>
      </c>
      <c r="U1849" s="28" t="str">
        <f>VLOOKUP(N1849,'散件（更新）'!B:G,6,FALSE)</f>
        <v>SP;CL2376F-01;回收桶组件</v>
      </c>
      <c r="V1849" s="28">
        <f>VLOOKUP(N1849,'散件（更新）'!B:I,8,FALSE)</f>
        <v>6932485007257</v>
      </c>
    </row>
    <row r="1850" spans="1:22" ht="20.149999999999999" customHeight="1">
      <c r="A1850" s="57">
        <v>46169</v>
      </c>
      <c r="B1850" s="60" t="s">
        <v>122</v>
      </c>
      <c r="C1850" s="27" t="str">
        <f>VLOOKUP(B1850,'大货清单（不定期按GOMS更新）'!A:H,8,0)</f>
        <v>109-20190605</v>
      </c>
      <c r="D1850" s="27" t="str">
        <f>VLOOKUP(B1850,'大货清单（不定期按GOMS更新）'!A:C,3,0)</f>
        <v>CL2019F-05</v>
      </c>
      <c r="E1850" s="27" t="str">
        <f>VLOOKUP(B1850,'大货清单（不定期按GOMS更新）'!A:H,4,0)</f>
        <v>ES,FR,DE,AT,CH,DK,GR,NL,UA,LT,CZ,HU,IT,PL</v>
      </c>
      <c r="F1850" s="27" t="str">
        <f>VLOOKUP(B1850,'大货清单（不定期按GOMS更新）'!A:H,2,0)</f>
        <v>Floor One S5 Extreme</v>
      </c>
      <c r="G1850" s="28">
        <f>VLOOKUP(B1850,'大货清单（不定期按GOMS更新）'!A:I,9,FALSE)</f>
        <v>6972200198495</v>
      </c>
      <c r="H1850" s="27" t="str">
        <f>VLOOKUP(B1850,'大货清单（不定期按GOMS更新）'!A:H,7,0)</f>
        <v>Blue</v>
      </c>
      <c r="I1850" s="27" t="str">
        <f>VLOOKUP(B1850,'大货清单（不定期按GOMS更新）'!A:F,6,FALSE)</f>
        <v>ACTIVE</v>
      </c>
      <c r="J1850" s="27" t="str">
        <f>VLOOKUP(B1850,'大货清单（不定期按GOMS更新）'!A:K,11,FALSE)</f>
        <v>8.2</v>
      </c>
      <c r="K1850" s="27" t="str">
        <f>VLOOKUP(B1850,'大货清单（不定期按GOMS更新）'!A:N,12,FALSE)</f>
        <v>326</v>
      </c>
      <c r="L1850" s="27" t="str">
        <f>VLOOKUP(B1850,'大货清单（不定期按GOMS更新）'!A:M,13,FALSE)</f>
        <v>296</v>
      </c>
      <c r="M1850" s="27" t="str">
        <f>VLOOKUP(B1850,'大货清单（不定期按GOMS更新）'!A:N,14,FALSE)</f>
        <v>672</v>
      </c>
      <c r="N1850" s="60" t="s">
        <v>1097</v>
      </c>
      <c r="O1850" s="27">
        <f>IFERROR(VLOOKUP(N1850,'散件迭代（不定期更新）'!C:J,8,FALSE),0)</f>
        <v>0</v>
      </c>
      <c r="P1850" s="27" t="str">
        <f>IFERROR(VLOOKUP(N1850,'散件（更新）'!B:H,3,FALSE),0)</f>
        <v>206-2019-0127</v>
      </c>
      <c r="Q1850" s="27" t="str">
        <f>VLOOKUP(N1850,'散件（更新）'!B:H,2,FALSE)</f>
        <v>114-20190127</v>
      </c>
      <c r="R1850" s="27" t="str">
        <f>VLOOKUP(N1850,'散件（更新）'!B:H,7,FALSE)</f>
        <v>Plastic part</v>
      </c>
      <c r="S1850" s="27" t="str">
        <f>VLOOKUP(N1850,'散件（更新）'!B:E,4,FALSE)</f>
        <v>https://tineco-yxzt.oss-accelerate.aliyuncs.com/product/114-20190127.jpg</v>
      </c>
      <c r="T1850" s="27" t="s">
        <v>8759</v>
      </c>
      <c r="U1850" s="28" t="str">
        <f>VLOOKUP(N1850,'散件（更新）'!B:G,6,FALSE)</f>
        <v>转接头和机体底盖组件</v>
      </c>
      <c r="V1850" s="28" t="str">
        <f>VLOOKUP(N1850,'散件（更新）'!B:I,8,FALSE)</f>
        <v>6974950100377</v>
      </c>
    </row>
    <row r="1851" spans="1:22" ht="20.149999999999999" customHeight="1">
      <c r="A1851" s="57">
        <v>46169</v>
      </c>
      <c r="B1851" s="60" t="s">
        <v>4763</v>
      </c>
      <c r="C1851" s="27" t="str">
        <f>VLOOKUP(B1851,'大货清单（不定期按GOMS更新）'!A:H,8,0)</f>
        <v>107-22280501</v>
      </c>
      <c r="D1851" s="27" t="str">
        <f>VLOOKUP(B1851,'大货清单（不定期按GOMS更新）'!A:C,3,0)</f>
        <v>ZB2228E-01</v>
      </c>
      <c r="E1851" s="27" t="str">
        <f>VLOOKUP(B1851,'大货清单（不定期按GOMS更新）'!A:H,4,0)</f>
        <v>DE,ZA,PL,GR,HK</v>
      </c>
      <c r="F1851" s="27" t="str">
        <f>VLOOKUP(B1851,'大货清单（不定期按GOMS更新）'!A:H,2,0)</f>
        <v>GO MINI</v>
      </c>
      <c r="G1851" s="28">
        <f>VLOOKUP(B1851,'大货清单（不定期按GOMS更新）'!A:I,9,FALSE)</f>
        <v>6974950109158</v>
      </c>
      <c r="H1851" s="27" t="str">
        <f>VLOOKUP(B1851,'大货清单（不定期按GOMS更新）'!A:H,7,0)</f>
        <v>White</v>
      </c>
      <c r="I1851" s="27" t="str">
        <f>VLOOKUP(B1851,'大货清单（不定期按GOMS更新）'!A:F,6,FALSE)</f>
        <v>ACTIVE</v>
      </c>
      <c r="J1851" s="27" t="str">
        <f>VLOOKUP(B1851,'大货清单（不定期按GOMS更新）'!A:K,11,FALSE)</f>
        <v>5.1</v>
      </c>
      <c r="K1851" s="27" t="str">
        <f>VLOOKUP(B1851,'大货清单（不定期按GOMS更新）'!A:N,12,FALSE)</f>
        <v>482</v>
      </c>
      <c r="L1851" s="27" t="str">
        <f>VLOOKUP(B1851,'大货清单（不定期按GOMS更新）'!A:M,13,FALSE)</f>
        <v>344</v>
      </c>
      <c r="M1851" s="27" t="str">
        <f>VLOOKUP(B1851,'大货清单（不定期按GOMS更新）'!A:N,14,FALSE)</f>
        <v>293</v>
      </c>
      <c r="N1851" s="60" t="s">
        <v>10196</v>
      </c>
      <c r="O1851" s="27">
        <f>IFERROR(VLOOKUP(N1851,'散件迭代（不定期更新）'!C:J,8,FALSE),0)</f>
        <v>0</v>
      </c>
      <c r="P1851" s="27">
        <f>IFERROR(VLOOKUP(N1851,'散件（更新）'!B:H,3,FALSE),0)</f>
        <v>0</v>
      </c>
      <c r="Q1851" s="27" t="str">
        <f>VLOOKUP(N1851,'散件（更新）'!B:H,2,FALSE)</f>
        <v>114-22280302</v>
      </c>
      <c r="R1851" s="27" t="str">
        <f>VLOOKUP(N1851,'散件（更新）'!B:H,7,FALSE)</f>
        <v>Filter</v>
      </c>
      <c r="S1851" s="27" t="str">
        <f>VLOOKUP(N1851,'散件（更新）'!B:E,4,FALSE)</f>
        <v>https://tineco-yxzt.oss-accelerate.aliyuncs.com/20250520/weixinjietu_20250520161826_1747729351120.png</v>
      </c>
      <c r="T1851" s="27" t="s">
        <v>8759</v>
      </c>
      <c r="U1851" s="28" t="str">
        <f>VLOOKUP(N1851,'散件（更新）'!B:G,6,FALSE)</f>
        <v>SP;ZB2228C-01;HEPA组件+过滤器支架组件</v>
      </c>
      <c r="V1851" s="28">
        <f>VLOOKUP(N1851,'散件（更新）'!B:I,8,FALSE)</f>
        <v>6932485008216</v>
      </c>
    </row>
    <row r="1852" spans="1:22" ht="20.149999999999999" customHeight="1">
      <c r="A1852" s="57">
        <v>46169</v>
      </c>
      <c r="B1852" s="60" t="s">
        <v>4763</v>
      </c>
      <c r="C1852" s="27" t="str">
        <f>VLOOKUP(B1852,'大货清单（不定期按GOMS更新）'!A:H,8,0)</f>
        <v>107-22280501</v>
      </c>
      <c r="D1852" s="27" t="str">
        <f>VLOOKUP(B1852,'大货清单（不定期按GOMS更新）'!A:C,3,0)</f>
        <v>ZB2228E-01</v>
      </c>
      <c r="E1852" s="27" t="str">
        <f>VLOOKUP(B1852,'大货清单（不定期按GOMS更新）'!A:H,4,0)</f>
        <v>DE,ZA,PL,GR,HK</v>
      </c>
      <c r="F1852" s="27" t="str">
        <f>VLOOKUP(B1852,'大货清单（不定期按GOMS更新）'!A:H,2,0)</f>
        <v>GO MINI</v>
      </c>
      <c r="G1852" s="28">
        <f>VLOOKUP(B1852,'大货清单（不定期按GOMS更新）'!A:I,9,FALSE)</f>
        <v>6974950109158</v>
      </c>
      <c r="H1852" s="27" t="str">
        <f>VLOOKUP(B1852,'大货清单（不定期按GOMS更新）'!A:H,7,0)</f>
        <v>White</v>
      </c>
      <c r="I1852" s="27" t="str">
        <f>VLOOKUP(B1852,'大货清单（不定期按GOMS更新）'!A:F,6,FALSE)</f>
        <v>ACTIVE</v>
      </c>
      <c r="J1852" s="27" t="str">
        <f>VLOOKUP(B1852,'大货清单（不定期按GOMS更新）'!A:K,11,FALSE)</f>
        <v>5.1</v>
      </c>
      <c r="K1852" s="27" t="str">
        <f>VLOOKUP(B1852,'大货清单（不定期按GOMS更新）'!A:N,12,FALSE)</f>
        <v>482</v>
      </c>
      <c r="L1852" s="27" t="str">
        <f>VLOOKUP(B1852,'大货清单（不定期按GOMS更新）'!A:M,13,FALSE)</f>
        <v>344</v>
      </c>
      <c r="M1852" s="27" t="str">
        <f>VLOOKUP(B1852,'大货清单（不定期按GOMS更新）'!A:N,14,FALSE)</f>
        <v>293</v>
      </c>
      <c r="N1852" s="60" t="s">
        <v>8171</v>
      </c>
      <c r="O1852" s="27">
        <f>IFERROR(VLOOKUP(N1852,'散件迭代（不定期更新）'!C:J,8,FALSE),0)</f>
        <v>0</v>
      </c>
      <c r="P1852" s="27" t="str">
        <f>IFERROR(VLOOKUP(N1852,'散件（更新）'!B:H,3,FALSE),0)</f>
        <v/>
      </c>
      <c r="Q1852" s="27" t="str">
        <f>VLOOKUP(N1852,'散件（更新）'!B:H,2,FALSE)</f>
        <v>114-22281100</v>
      </c>
      <c r="R1852" s="27" t="str">
        <f>VLOOKUP(N1852,'散件（更新）'!B:H,7,FALSE)</f>
        <v>Adapter</v>
      </c>
      <c r="S1852" s="27">
        <f>VLOOKUP(N1852,'散件（更新）'!B:E,4,FALSE)</f>
        <v>0</v>
      </c>
      <c r="T1852" s="27" t="s">
        <v>8759</v>
      </c>
      <c r="U1852" s="28" t="str">
        <f>VLOOKUP(N1852,'散件（更新）'!B:G,6,FALSE)</f>
        <v>适配器（欧版）</v>
      </c>
      <c r="V1852" s="28">
        <f>VLOOKUP(N1852,'散件（更新）'!B:I,8,FALSE)</f>
        <v>6932485005482</v>
      </c>
    </row>
    <row r="1853" spans="1:22" ht="20.149999999999999" customHeight="1">
      <c r="A1853" s="57">
        <v>46169</v>
      </c>
      <c r="B1853" s="60" t="s">
        <v>4763</v>
      </c>
      <c r="C1853" s="27" t="str">
        <f>VLOOKUP(B1853,'大货清单（不定期按GOMS更新）'!A:H,8,0)</f>
        <v>107-22280501</v>
      </c>
      <c r="D1853" s="27" t="str">
        <f>VLOOKUP(B1853,'大货清单（不定期按GOMS更新）'!A:C,3,0)</f>
        <v>ZB2228E-01</v>
      </c>
      <c r="E1853" s="27" t="str">
        <f>VLOOKUP(B1853,'大货清单（不定期按GOMS更新）'!A:H,4,0)</f>
        <v>DE,ZA,PL,GR,HK</v>
      </c>
      <c r="F1853" s="27" t="str">
        <f>VLOOKUP(B1853,'大货清单（不定期按GOMS更新）'!A:H,2,0)</f>
        <v>GO MINI</v>
      </c>
      <c r="G1853" s="28">
        <f>VLOOKUP(B1853,'大货清单（不定期按GOMS更新）'!A:I,9,FALSE)</f>
        <v>6974950109158</v>
      </c>
      <c r="H1853" s="27" t="str">
        <f>VLOOKUP(B1853,'大货清单（不定期按GOMS更新）'!A:H,7,0)</f>
        <v>White</v>
      </c>
      <c r="I1853" s="27" t="str">
        <f>VLOOKUP(B1853,'大货清单（不定期按GOMS更新）'!A:F,6,FALSE)</f>
        <v>ACTIVE</v>
      </c>
      <c r="J1853" s="27" t="str">
        <f>VLOOKUP(B1853,'大货清单（不定期按GOMS更新）'!A:K,11,FALSE)</f>
        <v>5.1</v>
      </c>
      <c r="K1853" s="27" t="str">
        <f>VLOOKUP(B1853,'大货清单（不定期按GOMS更新）'!A:N,12,FALSE)</f>
        <v>482</v>
      </c>
      <c r="L1853" s="27" t="str">
        <f>VLOOKUP(B1853,'大货清单（不定期按GOMS更新）'!A:M,13,FALSE)</f>
        <v>344</v>
      </c>
      <c r="M1853" s="27" t="str">
        <f>VLOOKUP(B1853,'大货清单（不定期按GOMS更新）'!A:N,14,FALSE)</f>
        <v>293</v>
      </c>
      <c r="N1853" s="60" t="s">
        <v>10040</v>
      </c>
      <c r="O1853" s="27">
        <f>IFERROR(VLOOKUP(N1853,'散件迭代（不定期更新）'!C:J,8,FALSE),0)</f>
        <v>0</v>
      </c>
      <c r="P1853" s="27">
        <f>IFERROR(VLOOKUP(N1853,'散件（更新）'!B:H,3,FALSE),0)</f>
        <v>0</v>
      </c>
      <c r="Q1853" s="27" t="str">
        <f>VLOOKUP(N1853,'散件（更新）'!B:H,2,FALSE)</f>
        <v>114-22280500</v>
      </c>
      <c r="R1853" s="27" t="str">
        <f>VLOOKUP(N1853,'散件（更新）'!B:H,7,FALSE)</f>
        <v>Dustbin</v>
      </c>
      <c r="S1853" s="27" t="str">
        <f>VLOOKUP(N1853,'散件（更新）'!B:E,4,FALSE)</f>
        <v>https://tineco-yxzt.oss-accelerate.aliyuncs.com/20250520/weixinjietu_20250520161802_1747729450281.png</v>
      </c>
      <c r="T1853" s="27" t="s">
        <v>8759</v>
      </c>
      <c r="U1853" s="28" t="str">
        <f>VLOOKUP(N1853,'散件（更新）'!B:G,6,FALSE)</f>
        <v>SP;ZB2228E-01;尘桶组件（低配）</v>
      </c>
      <c r="V1853" s="28">
        <f>VLOOKUP(N1853,'散件（更新）'!B:I,8,FALSE)</f>
        <v>6932485008230</v>
      </c>
    </row>
    <row r="1854" spans="1:22" ht="20.149999999999999" customHeight="1">
      <c r="A1854" s="57">
        <v>46169</v>
      </c>
      <c r="B1854" s="60" t="s">
        <v>7427</v>
      </c>
      <c r="C1854" s="27" t="str">
        <f>VLOOKUP(B1854,'大货清单（不定期按GOMS更新）'!A:H,8,0)</f>
        <v>109-23431303</v>
      </c>
      <c r="D1854" s="27" t="str">
        <f>VLOOKUP(B1854,'大货清单（不定期按GOMS更新）'!A:C,3,0)</f>
        <v>CL2343M-03</v>
      </c>
      <c r="E1854" s="27" t="str">
        <f>VLOOKUP(B1854,'大货清单（不定期按GOMS更新）'!A:H,4,0)</f>
        <v>DE,AT,CH,ES,FR,PL,RO,GR,CZ,NL,LT,IT,HU,UA</v>
      </c>
      <c r="F1854" s="27" t="str">
        <f>VLOOKUP(B1854,'大货清单（不定期按GOMS更新）'!A:H,2,0)</f>
        <v>Floor One S9 Artist Premium</v>
      </c>
      <c r="G1854" s="28" t="str">
        <f>VLOOKUP(B1854,'大货清单（不定期按GOMS更新）'!A:I,9,FALSE)</f>
        <v>6932485001934,	 6932485001934</v>
      </c>
      <c r="H1854" s="27" t="str">
        <f>VLOOKUP(B1854,'大货清单（不定期按GOMS更新）'!A:H,7,0)</f>
        <v>SILVER</v>
      </c>
      <c r="I1854" s="27" t="str">
        <f>VLOOKUP(B1854,'大货清单（不定期按GOMS更新）'!A:F,6,FALSE)</f>
        <v>ACTIVE</v>
      </c>
      <c r="J1854" s="27" t="str">
        <f>VLOOKUP(B1854,'大货清单（不定期按GOMS更新）'!A:K,11,FALSE)</f>
        <v>10.4</v>
      </c>
      <c r="K1854" s="27" t="str">
        <f>VLOOKUP(B1854,'大货清单（不定期按GOMS更新）'!A:N,12,FALSE)</f>
        <v>720</v>
      </c>
      <c r="L1854" s="27" t="str">
        <f>VLOOKUP(B1854,'大货清单（不定期按GOMS更新）'!A:M,13,FALSE)</f>
        <v>324</v>
      </c>
      <c r="M1854" s="27" t="str">
        <f>VLOOKUP(B1854,'大货清单（不定期按GOMS更新）'!A:N,14,FALSE)</f>
        <v>288</v>
      </c>
      <c r="N1854" s="60" t="s">
        <v>7776</v>
      </c>
      <c r="O1854" s="27">
        <f>IFERROR(VLOOKUP(N1854,'散件迭代（不定期更新）'!C:J,8,FALSE),0)</f>
        <v>0</v>
      </c>
      <c r="P1854" s="27" t="str">
        <f>IFERROR(VLOOKUP(N1854,'散件（更新）'!B:H,3,FALSE),0)</f>
        <v/>
      </c>
      <c r="Q1854" s="27" t="str">
        <f>VLOOKUP(N1854,'散件（更新）'!B:H,2,FALSE)</f>
        <v>114-23431604</v>
      </c>
      <c r="R1854" s="27" t="str">
        <f>VLOOKUP(N1854,'散件（更新）'!B:H,7,FALSE)</f>
        <v>Sensor</v>
      </c>
      <c r="S1854" s="27">
        <f>VLOOKUP(N1854,'散件（更新）'!B:E,4,FALSE)</f>
        <v>0</v>
      </c>
      <c r="T1854" s="27" t="s">
        <v>19323</v>
      </c>
      <c r="U1854" s="28" t="str">
        <f>VLOOKUP(N1854,'散件（更新）'!B:G,6,FALSE)</f>
        <v>SP;CL2343P-01;红外脏污传感器组件</v>
      </c>
      <c r="V1854" s="28">
        <f>VLOOKUP(N1854,'散件（更新）'!B:I,8,FALSE)</f>
        <v>6932485006281</v>
      </c>
    </row>
    <row r="1855" spans="1:22" ht="20.149999999999999" customHeight="1">
      <c r="A1855" s="57">
        <v>46169</v>
      </c>
      <c r="B1855" s="60" t="s">
        <v>7415</v>
      </c>
      <c r="C1855" s="27" t="str">
        <f>VLOOKUP(B1855,'大货清单（不定期按GOMS更新）'!A:H,8,0)</f>
        <v>109-23431301</v>
      </c>
      <c r="D1855" s="27" t="str">
        <f>VLOOKUP(B1855,'大货清单（不定期按GOMS更新）'!A:C,3,0)</f>
        <v>CL2343M-01</v>
      </c>
      <c r="E1855" s="27" t="str">
        <f>VLOOKUP(B1855,'大货清单（不定期按GOMS更新）'!A:H,4,0)</f>
        <v>SE,DE,FR,IT,ES,NL,BE,PL,HK,CL,IL,MA</v>
      </c>
      <c r="F1855" s="27" t="str">
        <f>VLOOKUP(B1855,'大货清单（不定期按GOMS更新）'!A:H,2,0)</f>
        <v>Floor One S9 Artist</v>
      </c>
      <c r="G1855" s="28">
        <f>VLOOKUP(B1855,'大货清单（不定期按GOMS更新）'!A:I,9,FALSE)</f>
        <v>6932485003501</v>
      </c>
      <c r="H1855" s="27" t="str">
        <f>VLOOKUP(B1855,'大货清单（不定期按GOMS更新）'!A:H,7,0)</f>
        <v>BLUE</v>
      </c>
      <c r="I1855" s="27" t="str">
        <f>VLOOKUP(B1855,'大货清单（不定期按GOMS更新）'!A:F,6,FALSE)</f>
        <v>ACTIVE</v>
      </c>
      <c r="J1855" s="27" t="str">
        <f>VLOOKUP(B1855,'大货清单（不定期按GOMS更新）'!A:K,11,FALSE)</f>
        <v>9.9</v>
      </c>
      <c r="K1855" s="27" t="str">
        <f>VLOOKUP(B1855,'大货清单（不定期按GOMS更新）'!A:N,12,FALSE)</f>
        <v>720</v>
      </c>
      <c r="L1855" s="27" t="str">
        <f>VLOOKUP(B1855,'大货清单（不定期按GOMS更新）'!A:M,13,FALSE)</f>
        <v>324</v>
      </c>
      <c r="M1855" s="27" t="str">
        <f>VLOOKUP(B1855,'大货清单（不定期按GOMS更新）'!A:N,14,FALSE)</f>
        <v>286</v>
      </c>
      <c r="N1855" s="60" t="s">
        <v>7776</v>
      </c>
      <c r="O1855" s="27">
        <f>IFERROR(VLOOKUP(N1855,'散件迭代（不定期更新）'!C:J,8,FALSE),0)</f>
        <v>0</v>
      </c>
      <c r="P1855" s="27" t="str">
        <f>IFERROR(VLOOKUP(N1855,'散件（更新）'!B:H,3,FALSE),0)</f>
        <v/>
      </c>
      <c r="Q1855" s="27" t="str">
        <f>VLOOKUP(N1855,'散件（更新）'!B:H,2,FALSE)</f>
        <v>114-23431604</v>
      </c>
      <c r="R1855" s="27" t="str">
        <f>VLOOKUP(N1855,'散件（更新）'!B:H,7,FALSE)</f>
        <v>Sensor</v>
      </c>
      <c r="S1855" s="27">
        <f>VLOOKUP(N1855,'散件（更新）'!B:E,4,FALSE)</f>
        <v>0</v>
      </c>
      <c r="T1855" s="27" t="s">
        <v>19301</v>
      </c>
      <c r="U1855" s="28" t="str">
        <f>VLOOKUP(N1855,'散件（更新）'!B:G,6,FALSE)</f>
        <v>SP;CL2343P-01;红外脏污传感器组件</v>
      </c>
      <c r="V1855" s="28">
        <f>VLOOKUP(N1855,'散件（更新）'!B:I,8,FALSE)</f>
        <v>6932485006281</v>
      </c>
    </row>
    <row r="1856" spans="1:22" ht="20.149999999999999" customHeight="1">
      <c r="A1856" s="57">
        <v>46169</v>
      </c>
      <c r="B1856" s="60" t="s">
        <v>11036</v>
      </c>
      <c r="C1856" s="27" t="str">
        <f>VLOOKUP(B1856,'大货清单（不定期按GOMS更新）'!A:H,8,0)</f>
        <v>109-24581001</v>
      </c>
      <c r="D1856" s="27" t="str">
        <f>VLOOKUP(B1856,'大货清单（不定期按GOMS更新）'!A:C,3,0)</f>
        <v>CL2458J-01</v>
      </c>
      <c r="E1856" s="27" t="str">
        <f>VLOOKUP(B1856,'大货清单（不定期按GOMS更新）'!A:H,4,0)</f>
        <v>GB</v>
      </c>
      <c r="F1856" s="27" t="str">
        <f>VLOOKUP(B1856,'大货清单（不定期按GOMS更新）'!A:H,2,0)</f>
        <v>Floor One i6 Stretch</v>
      </c>
      <c r="G1856" s="28">
        <f>VLOOKUP(B1856,'大货清单（不定期按GOMS更新）'!A:I,9,FALSE)</f>
        <v>6932485006601</v>
      </c>
      <c r="H1856" s="27" t="str">
        <f>VLOOKUP(B1856,'大货清单（不定期按GOMS更新）'!A:H,7,0)</f>
        <v>DARK GRAY</v>
      </c>
      <c r="I1856" s="27" t="str">
        <f>VLOOKUP(B1856,'大货清单（不定期按GOMS更新）'!A:F,6,FALSE)</f>
        <v>ACTIVE</v>
      </c>
      <c r="J1856" s="27" t="str">
        <f>VLOOKUP(B1856,'大货清单（不定期按GOMS更新）'!A:K,11,FALSE)</f>
        <v>8.85</v>
      </c>
      <c r="K1856" s="27" t="str">
        <f>VLOOKUP(B1856,'大货清单（不定期按GOMS更新）'!A:N,12,FALSE)</f>
        <v>722</v>
      </c>
      <c r="L1856" s="27" t="str">
        <f>VLOOKUP(B1856,'大货清单（不定期按GOMS更新）'!A:M,13,FALSE)</f>
        <v>331</v>
      </c>
      <c r="M1856" s="27" t="str">
        <f>VLOOKUP(B1856,'大货清单（不定期按GOMS更新）'!A:N,14,FALSE)</f>
        <v>286</v>
      </c>
      <c r="N1856" s="60" t="s">
        <v>4422</v>
      </c>
      <c r="O1856" s="27">
        <f>IFERROR(VLOOKUP(N1856,'散件迭代（不定期更新）'!C:J,8,FALSE),0)</f>
        <v>0</v>
      </c>
      <c r="P1856" s="27" t="str">
        <f>IFERROR(VLOOKUP(N1856,'散件（更新）'!B:H,3,FALSE),0)</f>
        <v>/</v>
      </c>
      <c r="Q1856" s="27" t="str">
        <f>VLOOKUP(N1856,'散件（更新）'!B:H,2,FALSE)</f>
        <v>114-23350408</v>
      </c>
      <c r="R1856" s="27" t="str">
        <f>VLOOKUP(N1856,'散件（更新）'!B:H,7,FALSE)</f>
        <v>Brush Roller</v>
      </c>
      <c r="S1856" s="27" t="str">
        <f>VLOOKUP(N1856,'散件（更新）'!B:E,4,FALSE)</f>
        <v>https://tineco-yxzt.oss-accelerate.aliyuncs.com/20241021/gunshua_1729475885815.jpeg</v>
      </c>
      <c r="T1856" s="27" t="s">
        <v>8759</v>
      </c>
      <c r="U1856" s="28" t="str">
        <f>VLOOKUP(N1856,'散件（更新）'!B:G,6,FALSE)</f>
        <v>滚刷组件</v>
      </c>
      <c r="V1856" s="28" t="str">
        <f>VLOOKUP(N1856,'散件（更新）'!B:I,8,FALSE)</f>
        <v>6974950106188</v>
      </c>
    </row>
    <row r="1857" spans="1:22" ht="20.149999999999999" customHeight="1">
      <c r="A1857" s="57">
        <v>46169</v>
      </c>
      <c r="B1857" s="60" t="s">
        <v>11036</v>
      </c>
      <c r="C1857" s="27" t="str">
        <f>VLOOKUP(B1857,'大货清单（不定期按GOMS更新）'!A:H,8,0)</f>
        <v>109-24581001</v>
      </c>
      <c r="D1857" s="27" t="str">
        <f>VLOOKUP(B1857,'大货清单（不定期按GOMS更新）'!A:C,3,0)</f>
        <v>CL2458J-01</v>
      </c>
      <c r="E1857" s="27" t="str">
        <f>VLOOKUP(B1857,'大货清单（不定期按GOMS更新）'!A:H,4,0)</f>
        <v>GB</v>
      </c>
      <c r="F1857" s="27" t="str">
        <f>VLOOKUP(B1857,'大货清单（不定期按GOMS更新）'!A:H,2,0)</f>
        <v>Floor One i6 Stretch</v>
      </c>
      <c r="G1857" s="28">
        <f>VLOOKUP(B1857,'大货清单（不定期按GOMS更新）'!A:I,9,FALSE)</f>
        <v>6932485006601</v>
      </c>
      <c r="H1857" s="27" t="str">
        <f>VLOOKUP(B1857,'大货清单（不定期按GOMS更新）'!A:H,7,0)</f>
        <v>DARK GRAY</v>
      </c>
      <c r="I1857" s="27" t="str">
        <f>VLOOKUP(B1857,'大货清单（不定期按GOMS更新）'!A:F,6,FALSE)</f>
        <v>ACTIVE</v>
      </c>
      <c r="J1857" s="27" t="str">
        <f>VLOOKUP(B1857,'大货清单（不定期按GOMS更新）'!A:K,11,FALSE)</f>
        <v>8.85</v>
      </c>
      <c r="K1857" s="27" t="str">
        <f>VLOOKUP(B1857,'大货清单（不定期按GOMS更新）'!A:N,12,FALSE)</f>
        <v>722</v>
      </c>
      <c r="L1857" s="27" t="str">
        <f>VLOOKUP(B1857,'大货清单（不定期按GOMS更新）'!A:M,13,FALSE)</f>
        <v>331</v>
      </c>
      <c r="M1857" s="27" t="str">
        <f>VLOOKUP(B1857,'大货清单（不定期按GOMS更新）'!A:N,14,FALSE)</f>
        <v>286</v>
      </c>
      <c r="N1857" s="60" t="s">
        <v>7530</v>
      </c>
      <c r="O1857" s="27" t="str">
        <f>IFERROR(VLOOKUP(N1857,'散件迭代（不定期更新）'!C:J,8,FALSE),0)</f>
        <v>A64</v>
      </c>
      <c r="P1857" s="27">
        <f>IFERROR(VLOOKUP(N1857,'散件（更新）'!B:H,3,FALSE),0)</f>
        <v>0</v>
      </c>
      <c r="Q1857" s="27" t="str">
        <f>VLOOKUP(N1857,'散件（更新）'!B:H,2,FALSE)</f>
        <v>114-23280222</v>
      </c>
      <c r="R1857" s="27" t="str">
        <f>VLOOKUP(N1857,'散件（更新）'!B:H,7,FALSE)</f>
        <v>HEPA Assy</v>
      </c>
      <c r="S1857" s="27" t="str">
        <f>VLOOKUP(N1857,'散件（更新）'!B:E,4,FALSE)</f>
        <v>https://tineco-yxzt.oss-accelerate.aliyuncs.com/20240822/HEPA_1724286749680.jpg</v>
      </c>
      <c r="T1857" s="27" t="s">
        <v>8759</v>
      </c>
      <c r="U1857" s="28" t="str">
        <f>VLOOKUP(N1857,'散件（更新）'!B:G,6,FALSE)</f>
        <v>回收桶过滤器组件</v>
      </c>
      <c r="V1857" s="28">
        <f>VLOOKUP(N1857,'散件（更新）'!B:I,8,FALSE)</f>
        <v>6932485000470</v>
      </c>
    </row>
    <row r="1858" spans="1:22" ht="20.149999999999999" customHeight="1">
      <c r="A1858" s="57">
        <v>46169</v>
      </c>
      <c r="B1858" s="60" t="s">
        <v>11036</v>
      </c>
      <c r="C1858" s="27" t="str">
        <f>VLOOKUP(B1858,'大货清单（不定期按GOMS更新）'!A:H,8,0)</f>
        <v>109-24581001</v>
      </c>
      <c r="D1858" s="27" t="str">
        <f>VLOOKUP(B1858,'大货清单（不定期按GOMS更新）'!A:C,3,0)</f>
        <v>CL2458J-01</v>
      </c>
      <c r="E1858" s="27" t="str">
        <f>VLOOKUP(B1858,'大货清单（不定期按GOMS更新）'!A:H,4,0)</f>
        <v>GB</v>
      </c>
      <c r="F1858" s="27" t="str">
        <f>VLOOKUP(B1858,'大货清单（不定期按GOMS更新）'!A:H,2,0)</f>
        <v>Floor One i6 Stretch</v>
      </c>
      <c r="G1858" s="28">
        <f>VLOOKUP(B1858,'大货清单（不定期按GOMS更新）'!A:I,9,FALSE)</f>
        <v>6932485006601</v>
      </c>
      <c r="H1858" s="27" t="str">
        <f>VLOOKUP(B1858,'大货清单（不定期按GOMS更新）'!A:H,7,0)</f>
        <v>DARK GRAY</v>
      </c>
      <c r="I1858" s="27" t="str">
        <f>VLOOKUP(B1858,'大货清单（不定期按GOMS更新）'!A:F,6,FALSE)</f>
        <v>ACTIVE</v>
      </c>
      <c r="J1858" s="27" t="str">
        <f>VLOOKUP(B1858,'大货清单（不定期按GOMS更新）'!A:K,11,FALSE)</f>
        <v>8.85</v>
      </c>
      <c r="K1858" s="27" t="str">
        <f>VLOOKUP(B1858,'大货清单（不定期按GOMS更新）'!A:N,12,FALSE)</f>
        <v>722</v>
      </c>
      <c r="L1858" s="27" t="str">
        <f>VLOOKUP(B1858,'大货清单（不定期按GOMS更新）'!A:M,13,FALSE)</f>
        <v>331</v>
      </c>
      <c r="M1858" s="27" t="str">
        <f>VLOOKUP(B1858,'大货清单（不定期按GOMS更新）'!A:N,14,FALSE)</f>
        <v>286</v>
      </c>
      <c r="N1858" s="60" t="s">
        <v>10117</v>
      </c>
      <c r="O1858" s="27">
        <f>IFERROR(VLOOKUP(N1858,'散件迭代（不定期更新）'!C:J,8,FALSE),0)</f>
        <v>0</v>
      </c>
      <c r="P1858" s="27">
        <f>IFERROR(VLOOKUP(N1858,'散件（更新）'!B:H,3,FALSE),0)</f>
        <v>0</v>
      </c>
      <c r="Q1858" s="27" t="str">
        <f>VLOOKUP(N1858,'散件（更新）'!B:H,2,FALSE)</f>
        <v>114-24581000</v>
      </c>
      <c r="R1858" s="27" t="str">
        <f>VLOOKUP(N1858,'散件（更新）'!B:H,7,FALSE)</f>
        <v>Charging Base</v>
      </c>
      <c r="S1858" s="27" t="str">
        <f>VLOOKUP(N1858,'散件（更新）'!B:E,4,FALSE)</f>
        <v>https://tineco-yxzt.oss-accelerate.aliyuncs.com/20250512/honggantuopan_1747016252751.png</v>
      </c>
      <c r="T1858" s="27" t="s">
        <v>19322</v>
      </c>
      <c r="U1858" s="28" t="str">
        <f>VLOOKUP(N1858,'散件（更新）'!B:G,6,FALSE)</f>
        <v>SP;CL2458J-01;烘干托盘组件</v>
      </c>
      <c r="V1858" s="28">
        <f>VLOOKUP(N1858,'散件（更新）'!B:I,8,FALSE)</f>
        <v>6932485008193</v>
      </c>
    </row>
    <row r="1859" spans="1:22" ht="20.149999999999999" customHeight="1">
      <c r="A1859" s="57">
        <v>46169</v>
      </c>
      <c r="B1859" s="60" t="s">
        <v>11036</v>
      </c>
      <c r="C1859" s="27" t="str">
        <f>VLOOKUP(B1859,'大货清单（不定期按GOMS更新）'!A:H,8,0)</f>
        <v>109-24581001</v>
      </c>
      <c r="D1859" s="27" t="str">
        <f>VLOOKUP(B1859,'大货清单（不定期按GOMS更新）'!A:C,3,0)</f>
        <v>CL2458J-01</v>
      </c>
      <c r="E1859" s="27" t="str">
        <f>VLOOKUP(B1859,'大货清单（不定期按GOMS更新）'!A:H,4,0)</f>
        <v>GB</v>
      </c>
      <c r="F1859" s="27" t="str">
        <f>VLOOKUP(B1859,'大货清单（不定期按GOMS更新）'!A:H,2,0)</f>
        <v>Floor One i6 Stretch</v>
      </c>
      <c r="G1859" s="28">
        <f>VLOOKUP(B1859,'大货清单（不定期按GOMS更新）'!A:I,9,FALSE)</f>
        <v>6932485006601</v>
      </c>
      <c r="H1859" s="27" t="str">
        <f>VLOOKUP(B1859,'大货清单（不定期按GOMS更新）'!A:H,7,0)</f>
        <v>DARK GRAY</v>
      </c>
      <c r="I1859" s="27" t="str">
        <f>VLOOKUP(B1859,'大货清单（不定期按GOMS更新）'!A:F,6,FALSE)</f>
        <v>ACTIVE</v>
      </c>
      <c r="J1859" s="27" t="str">
        <f>VLOOKUP(B1859,'大货清单（不定期按GOMS更新）'!A:K,11,FALSE)</f>
        <v>8.85</v>
      </c>
      <c r="K1859" s="27" t="str">
        <f>VLOOKUP(B1859,'大货清单（不定期按GOMS更新）'!A:N,12,FALSE)</f>
        <v>722</v>
      </c>
      <c r="L1859" s="27" t="str">
        <f>VLOOKUP(B1859,'大货清单（不定期按GOMS更新）'!A:M,13,FALSE)</f>
        <v>331</v>
      </c>
      <c r="M1859" s="27" t="str">
        <f>VLOOKUP(B1859,'大货清单（不定期按GOMS更新）'!A:N,14,FALSE)</f>
        <v>286</v>
      </c>
      <c r="N1859" s="60" t="s">
        <v>8206</v>
      </c>
      <c r="O1859" s="27">
        <f>IFERROR(VLOOKUP(N1859,'散件迭代（不定期更新）'!C:J,8,FALSE),0)</f>
        <v>0</v>
      </c>
      <c r="P1859" s="27" t="str">
        <f>IFERROR(VLOOKUP(N1859,'散件（更新）'!B:H,3,FALSE),0)</f>
        <v/>
      </c>
      <c r="Q1859" s="27" t="str">
        <f>VLOOKUP(N1859,'散件（更新）'!B:H,2,FALSE)</f>
        <v>114-24580803</v>
      </c>
      <c r="R1859" s="27" t="str">
        <f>VLOOKUP(N1859,'散件（更新）'!B:H,7,FALSE)</f>
        <v>Battery</v>
      </c>
      <c r="S1859" s="27" t="str">
        <f>VLOOKUP(N1859,'散件（更新）'!B:E,4,FALSE)</f>
        <v>https://tineco-yxzt.oss-accelerate.aliyuncs.com/20250331/dianchibaozujian_1743413287094.png</v>
      </c>
      <c r="T1859" s="27" t="s">
        <v>19304</v>
      </c>
      <c r="U1859" s="28" t="str">
        <f>VLOOKUP(N1859,'散件（更新）'!B:G,6,FALSE)</f>
        <v>SP;CL2458H-01;电池包组件</v>
      </c>
      <c r="V1859" s="28">
        <f>VLOOKUP(N1859,'散件（更新）'!B:I,8,FALSE)</f>
        <v>6932485006540</v>
      </c>
    </row>
    <row r="1860" spans="1:22" ht="20.149999999999999" customHeight="1">
      <c r="A1860" s="57">
        <v>46169</v>
      </c>
      <c r="B1860" s="60" t="s">
        <v>11036</v>
      </c>
      <c r="C1860" s="27" t="str">
        <f>VLOOKUP(B1860,'大货清单（不定期按GOMS更新）'!A:H,8,0)</f>
        <v>109-24581001</v>
      </c>
      <c r="D1860" s="27" t="str">
        <f>VLOOKUP(B1860,'大货清单（不定期按GOMS更新）'!A:C,3,0)</f>
        <v>CL2458J-01</v>
      </c>
      <c r="E1860" s="27" t="str">
        <f>VLOOKUP(B1860,'大货清单（不定期按GOMS更新）'!A:H,4,0)</f>
        <v>GB</v>
      </c>
      <c r="F1860" s="27" t="str">
        <f>VLOOKUP(B1860,'大货清单（不定期按GOMS更新）'!A:H,2,0)</f>
        <v>Floor One i6 Stretch</v>
      </c>
      <c r="G1860" s="28">
        <f>VLOOKUP(B1860,'大货清单（不定期按GOMS更新）'!A:I,9,FALSE)</f>
        <v>6932485006601</v>
      </c>
      <c r="H1860" s="27" t="str">
        <f>VLOOKUP(B1860,'大货清单（不定期按GOMS更新）'!A:H,7,0)</f>
        <v>DARK GRAY</v>
      </c>
      <c r="I1860" s="27" t="str">
        <f>VLOOKUP(B1860,'大货清单（不定期按GOMS更新）'!A:F,6,FALSE)</f>
        <v>ACTIVE</v>
      </c>
      <c r="J1860" s="27" t="str">
        <f>VLOOKUP(B1860,'大货清单（不定期按GOMS更新）'!A:K,11,FALSE)</f>
        <v>8.85</v>
      </c>
      <c r="K1860" s="27" t="str">
        <f>VLOOKUP(B1860,'大货清单（不定期按GOMS更新）'!A:N,12,FALSE)</f>
        <v>722</v>
      </c>
      <c r="L1860" s="27" t="str">
        <f>VLOOKUP(B1860,'大货清单（不定期按GOMS更新）'!A:M,13,FALSE)</f>
        <v>331</v>
      </c>
      <c r="M1860" s="27" t="str">
        <f>VLOOKUP(B1860,'大货清单（不定期按GOMS更新）'!A:N,14,FALSE)</f>
        <v>286</v>
      </c>
      <c r="N1860" s="60" t="s">
        <v>9912</v>
      </c>
      <c r="O1860" s="27">
        <f>IFERROR(VLOOKUP(N1860,'散件迭代（不定期更新）'!C:J,8,FALSE),0)</f>
        <v>0</v>
      </c>
      <c r="P1860" s="27">
        <f>IFERROR(VLOOKUP(N1860,'散件（更新）'!B:H,3,FALSE),0)</f>
        <v>0</v>
      </c>
      <c r="Q1860" s="27" t="str">
        <f>VLOOKUP(N1860,'散件（更新）'!B:H,2,FALSE)</f>
        <v>114-24580900</v>
      </c>
      <c r="R1860" s="27" t="str">
        <f>VLOOKUP(N1860,'散件（更新）'!B:H,7,FALSE)</f>
        <v>Display Screen</v>
      </c>
      <c r="S1860" s="27" t="str">
        <f>VLOOKUP(N1860,'散件（更新）'!B:E,4,FALSE)</f>
        <v>https://tineco-yxzt.oss-accelerate.aliyuncs.com/20250512/xianshipingzujian_1747015050182.jpg</v>
      </c>
      <c r="T1860" s="27" t="s">
        <v>19303</v>
      </c>
      <c r="U1860" s="28" t="str">
        <f>VLOOKUP(N1860,'散件（更新）'!B:G,6,FALSE)</f>
        <v>SP;CL2458I-01;显示屏组件（含灯板）</v>
      </c>
      <c r="V1860" s="28">
        <f>VLOOKUP(N1860,'散件（更新）'!B:I,8,FALSE)</f>
        <v>6932485008131</v>
      </c>
    </row>
    <row r="1861" spans="1:22" ht="20.149999999999999" customHeight="1">
      <c r="A1861" s="57">
        <v>46169</v>
      </c>
      <c r="B1861" s="60" t="s">
        <v>11036</v>
      </c>
      <c r="C1861" s="27" t="str">
        <f>VLOOKUP(B1861,'大货清单（不定期按GOMS更新）'!A:H,8,0)</f>
        <v>109-24581001</v>
      </c>
      <c r="D1861" s="27" t="str">
        <f>VLOOKUP(B1861,'大货清单（不定期按GOMS更新）'!A:C,3,0)</f>
        <v>CL2458J-01</v>
      </c>
      <c r="E1861" s="27" t="str">
        <f>VLOOKUP(B1861,'大货清单（不定期按GOMS更新）'!A:H,4,0)</f>
        <v>GB</v>
      </c>
      <c r="F1861" s="27" t="str">
        <f>VLOOKUP(B1861,'大货清单（不定期按GOMS更新）'!A:H,2,0)</f>
        <v>Floor One i6 Stretch</v>
      </c>
      <c r="G1861" s="28">
        <f>VLOOKUP(B1861,'大货清单（不定期按GOMS更新）'!A:I,9,FALSE)</f>
        <v>6932485006601</v>
      </c>
      <c r="H1861" s="27" t="str">
        <f>VLOOKUP(B1861,'大货清单（不定期按GOMS更新）'!A:H,7,0)</f>
        <v>DARK GRAY</v>
      </c>
      <c r="I1861" s="27" t="str">
        <f>VLOOKUP(B1861,'大货清单（不定期按GOMS更新）'!A:F,6,FALSE)</f>
        <v>ACTIVE</v>
      </c>
      <c r="J1861" s="27" t="str">
        <f>VLOOKUP(B1861,'大货清单（不定期按GOMS更新）'!A:K,11,FALSE)</f>
        <v>8.85</v>
      </c>
      <c r="K1861" s="27" t="str">
        <f>VLOOKUP(B1861,'大货清单（不定期按GOMS更新）'!A:N,12,FALSE)</f>
        <v>722</v>
      </c>
      <c r="L1861" s="27" t="str">
        <f>VLOOKUP(B1861,'大货清单（不定期按GOMS更新）'!A:M,13,FALSE)</f>
        <v>331</v>
      </c>
      <c r="M1861" s="27" t="str">
        <f>VLOOKUP(B1861,'大货清单（不定期按GOMS更新）'!A:N,14,FALSE)</f>
        <v>286</v>
      </c>
      <c r="N1861" s="60" t="s">
        <v>7999</v>
      </c>
      <c r="O1861" s="27">
        <f>IFERROR(VLOOKUP(N1861,'散件迭代（不定期更新）'!C:J,8,FALSE),0)</f>
        <v>0</v>
      </c>
      <c r="P1861" s="27" t="str">
        <f>IFERROR(VLOOKUP(N1861,'散件（更新）'!B:H,3,FALSE),0)</f>
        <v/>
      </c>
      <c r="Q1861" s="27" t="str">
        <f>VLOOKUP(N1861,'散件（更新）'!B:H,2,FALSE)</f>
        <v>114-23761810</v>
      </c>
      <c r="R1861" s="27" t="str">
        <f>VLOOKUP(N1861,'散件（更新）'!B:H,7,FALSE)</f>
        <v>plastic part</v>
      </c>
      <c r="S1861" s="27" t="str">
        <f>VLOOKUP(N1861,'散件（更新）'!B:E,4,FALSE)</f>
        <v>https://tineco-yxzt.oss-accelerate.aliyuncs.com/20241219/weixintupian_202411141109497_1734589279566.jpg</v>
      </c>
      <c r="T1861" s="27" t="s">
        <v>8759</v>
      </c>
      <c r="U1861" s="28" t="str">
        <f>VLOOKUP(N1861,'散件（更新）'!B:G,6,FALSE)</f>
        <v>回收桶信号检测组件（黑色适配蓝色）</v>
      </c>
      <c r="V1861" s="28">
        <f>VLOOKUP(N1861,'散件（更新）'!B:I,8,FALSE)</f>
        <v>6932485002498</v>
      </c>
    </row>
    <row r="1862" spans="1:22" ht="20.149999999999999" customHeight="1">
      <c r="A1862" s="57">
        <v>46169</v>
      </c>
      <c r="B1862" s="60" t="s">
        <v>11036</v>
      </c>
      <c r="C1862" s="27" t="str">
        <f>VLOOKUP(B1862,'大货清单（不定期按GOMS更新）'!A:H,8,0)</f>
        <v>109-24581001</v>
      </c>
      <c r="D1862" s="27" t="str">
        <f>VLOOKUP(B1862,'大货清单（不定期按GOMS更新）'!A:C,3,0)</f>
        <v>CL2458J-01</v>
      </c>
      <c r="E1862" s="27" t="str">
        <f>VLOOKUP(B1862,'大货清单（不定期按GOMS更新）'!A:H,4,0)</f>
        <v>GB</v>
      </c>
      <c r="F1862" s="27" t="str">
        <f>VLOOKUP(B1862,'大货清单（不定期按GOMS更新）'!A:H,2,0)</f>
        <v>Floor One i6 Stretch</v>
      </c>
      <c r="G1862" s="28">
        <f>VLOOKUP(B1862,'大货清单（不定期按GOMS更新）'!A:I,9,FALSE)</f>
        <v>6932485006601</v>
      </c>
      <c r="H1862" s="27" t="str">
        <f>VLOOKUP(B1862,'大货清单（不定期按GOMS更新）'!A:H,7,0)</f>
        <v>DARK GRAY</v>
      </c>
      <c r="I1862" s="27" t="str">
        <f>VLOOKUP(B1862,'大货清单（不定期按GOMS更新）'!A:F,6,FALSE)</f>
        <v>ACTIVE</v>
      </c>
      <c r="J1862" s="27" t="str">
        <f>VLOOKUP(B1862,'大货清单（不定期按GOMS更新）'!A:K,11,FALSE)</f>
        <v>8.85</v>
      </c>
      <c r="K1862" s="27" t="str">
        <f>VLOOKUP(B1862,'大货清单（不定期按GOMS更新）'!A:N,12,FALSE)</f>
        <v>722</v>
      </c>
      <c r="L1862" s="27" t="str">
        <f>VLOOKUP(B1862,'大货清单（不定期按GOMS更新）'!A:M,13,FALSE)</f>
        <v>331</v>
      </c>
      <c r="M1862" s="27" t="str">
        <f>VLOOKUP(B1862,'大货清单（不定期按GOMS更新）'!A:N,14,FALSE)</f>
        <v>286</v>
      </c>
      <c r="N1862" s="60" t="s">
        <v>8054</v>
      </c>
      <c r="O1862" s="27">
        <f>IFERROR(VLOOKUP(N1862,'散件迭代（不定期更新）'!C:J,8,FALSE),0)</f>
        <v>0</v>
      </c>
      <c r="P1862" s="27" t="str">
        <f>IFERROR(VLOOKUP(N1862,'散件（更新）'!B:H,3,FALSE),0)</f>
        <v/>
      </c>
      <c r="Q1862" s="27" t="str">
        <f>VLOOKUP(N1862,'散件（更新）'!B:H,2,FALSE)</f>
        <v>114-23761815</v>
      </c>
      <c r="R1862" s="27" t="str">
        <f>VLOOKUP(N1862,'散件（更新）'!B:H,7,FALSE)</f>
        <v>plastic part</v>
      </c>
      <c r="S1862" s="27" t="str">
        <f>VLOOKUP(N1862,'散件（更新）'!B:E,4,FALSE)</f>
        <v>https://tineco-yxzt.oss-accelerate.aliyuncs.com/20241219/62_1734590951668.jpg</v>
      </c>
      <c r="T1862" s="27" t="s">
        <v>8759</v>
      </c>
      <c r="U1862" s="28" t="str">
        <f>VLOOKUP(N1862,'散件（更新）'!B:G,6,FALSE)</f>
        <v>地刷充电头组件</v>
      </c>
      <c r="V1862" s="28">
        <f>VLOOKUP(N1862,'散件（更新）'!B:I,8,FALSE)</f>
        <v>6932485002559</v>
      </c>
    </row>
    <row r="1863" spans="1:22" ht="20.149999999999999" customHeight="1">
      <c r="A1863" s="57">
        <v>46169</v>
      </c>
      <c r="B1863" s="60" t="s">
        <v>11036</v>
      </c>
      <c r="C1863" s="27" t="str">
        <f>VLOOKUP(B1863,'大货清单（不定期按GOMS更新）'!A:H,8,0)</f>
        <v>109-24581001</v>
      </c>
      <c r="D1863" s="27" t="str">
        <f>VLOOKUP(B1863,'大货清单（不定期按GOMS更新）'!A:C,3,0)</f>
        <v>CL2458J-01</v>
      </c>
      <c r="E1863" s="27" t="str">
        <f>VLOOKUP(B1863,'大货清单（不定期按GOMS更新）'!A:H,4,0)</f>
        <v>GB</v>
      </c>
      <c r="F1863" s="27" t="str">
        <f>VLOOKUP(B1863,'大货清单（不定期按GOMS更新）'!A:H,2,0)</f>
        <v>Floor One i6 Stretch</v>
      </c>
      <c r="G1863" s="28">
        <f>VLOOKUP(B1863,'大货清单（不定期按GOMS更新）'!A:I,9,FALSE)</f>
        <v>6932485006601</v>
      </c>
      <c r="H1863" s="27" t="str">
        <f>VLOOKUP(B1863,'大货清单（不定期按GOMS更新）'!A:H,7,0)</f>
        <v>DARK GRAY</v>
      </c>
      <c r="I1863" s="27" t="str">
        <f>VLOOKUP(B1863,'大货清单（不定期按GOMS更新）'!A:F,6,FALSE)</f>
        <v>ACTIVE</v>
      </c>
      <c r="J1863" s="27" t="str">
        <f>VLOOKUP(B1863,'大货清单（不定期按GOMS更新）'!A:K,11,FALSE)</f>
        <v>8.85</v>
      </c>
      <c r="K1863" s="27" t="str">
        <f>VLOOKUP(B1863,'大货清单（不定期按GOMS更新）'!A:N,12,FALSE)</f>
        <v>722</v>
      </c>
      <c r="L1863" s="27" t="str">
        <f>VLOOKUP(B1863,'大货清单（不定期按GOMS更新）'!A:M,13,FALSE)</f>
        <v>331</v>
      </c>
      <c r="M1863" s="27" t="str">
        <f>VLOOKUP(B1863,'大货清单（不定期按GOMS更新）'!A:N,14,FALSE)</f>
        <v>286</v>
      </c>
      <c r="N1863" s="60" t="s">
        <v>7839</v>
      </c>
      <c r="O1863" s="27">
        <f>IFERROR(VLOOKUP(N1863,'散件迭代（不定期更新）'!C:J,8,FALSE),0)</f>
        <v>0</v>
      </c>
      <c r="P1863" s="27" t="str">
        <f>IFERROR(VLOOKUP(N1863,'散件（更新）'!B:H,3,FALSE),0)</f>
        <v/>
      </c>
      <c r="Q1863" s="27" t="str">
        <f>VLOOKUP(N1863,'散件（更新）'!B:H,2,FALSE)</f>
        <v>114-23761816</v>
      </c>
      <c r="R1863" s="27" t="str">
        <f>VLOOKUP(N1863,'散件（更新）'!B:H,7,FALSE)</f>
        <v>plastic part</v>
      </c>
      <c r="S1863" s="27" t="str">
        <f>VLOOKUP(N1863,'散件（更新）'!B:E,4,FALSE)</f>
        <v>https://tineco-yxzt.oss-accelerate.aliyuncs.com/20241219/5_1734589496153.jpg</v>
      </c>
      <c r="T1863" s="27" t="s">
        <v>8759</v>
      </c>
      <c r="U1863" s="28" t="str">
        <f>VLOOKUP(N1863,'散件（更新）'!B:G,6,FALSE)</f>
        <v>转接头组件（带锁扣）</v>
      </c>
      <c r="V1863" s="28">
        <f>VLOOKUP(N1863,'散件（更新）'!B:I,8,FALSE)</f>
        <v>6932485002504</v>
      </c>
    </row>
    <row r="1864" spans="1:22" ht="20.149999999999999" customHeight="1">
      <c r="A1864" s="57">
        <v>46169</v>
      </c>
      <c r="B1864" s="60" t="s">
        <v>11036</v>
      </c>
      <c r="C1864" s="27" t="str">
        <f>VLOOKUP(B1864,'大货清单（不定期按GOMS更新）'!A:H,8,0)</f>
        <v>109-24581001</v>
      </c>
      <c r="D1864" s="27" t="str">
        <f>VLOOKUP(B1864,'大货清单（不定期按GOMS更新）'!A:C,3,0)</f>
        <v>CL2458J-01</v>
      </c>
      <c r="E1864" s="27" t="str">
        <f>VLOOKUP(B1864,'大货清单（不定期按GOMS更新）'!A:H,4,0)</f>
        <v>GB</v>
      </c>
      <c r="F1864" s="27" t="str">
        <f>VLOOKUP(B1864,'大货清单（不定期按GOMS更新）'!A:H,2,0)</f>
        <v>Floor One i6 Stretch</v>
      </c>
      <c r="G1864" s="28">
        <f>VLOOKUP(B1864,'大货清单（不定期按GOMS更新）'!A:I,9,FALSE)</f>
        <v>6932485006601</v>
      </c>
      <c r="H1864" s="27" t="str">
        <f>VLOOKUP(B1864,'大货清单（不定期按GOMS更新）'!A:H,7,0)</f>
        <v>DARK GRAY</v>
      </c>
      <c r="I1864" s="27" t="str">
        <f>VLOOKUP(B1864,'大货清单（不定期按GOMS更新）'!A:F,6,FALSE)</f>
        <v>ACTIVE</v>
      </c>
      <c r="J1864" s="27" t="str">
        <f>VLOOKUP(B1864,'大货清单（不定期按GOMS更新）'!A:K,11,FALSE)</f>
        <v>8.85</v>
      </c>
      <c r="K1864" s="27" t="str">
        <f>VLOOKUP(B1864,'大货清单（不定期按GOMS更新）'!A:N,12,FALSE)</f>
        <v>722</v>
      </c>
      <c r="L1864" s="27" t="str">
        <f>VLOOKUP(B1864,'大货清单（不定期按GOMS更新）'!A:M,13,FALSE)</f>
        <v>331</v>
      </c>
      <c r="M1864" s="27" t="str">
        <f>VLOOKUP(B1864,'大货清单（不定期按GOMS更新）'!A:N,14,FALSE)</f>
        <v>286</v>
      </c>
      <c r="N1864" s="60" t="s">
        <v>4702</v>
      </c>
      <c r="O1864" s="27">
        <f>IFERROR(VLOOKUP(N1864,'散件迭代（不定期更新）'!C:J,8,FALSE),0)</f>
        <v>0</v>
      </c>
      <c r="P1864" s="27">
        <f>IFERROR(VLOOKUP(N1864,'散件（更新）'!B:H,3,FALSE),0)</f>
        <v>0</v>
      </c>
      <c r="Q1864" s="27" t="str">
        <f>VLOOKUP(N1864,'散件（更新）'!B:H,2,FALSE)</f>
        <v>114-23280210</v>
      </c>
      <c r="R1864" s="27" t="str">
        <f>VLOOKUP(N1864,'散件（更新）'!B:H,7,FALSE)</f>
        <v>plastic part</v>
      </c>
      <c r="S1864" s="27" t="str">
        <f>VLOOKUP(N1864,'散件（更新）'!B:E,4,FALSE)</f>
        <v>https://tineco-yxzt.oss-accelerate.aliyuncs.com/20240306/ruansai_1709692212296.GIF</v>
      </c>
      <c r="T1864" s="27" t="s">
        <v>8759</v>
      </c>
      <c r="U1864" s="28" t="str">
        <f>VLOOKUP(N1864,'散件（更新）'!B:G,6,FALSE)</f>
        <v>前后盖软胶塞</v>
      </c>
      <c r="V1864" s="28">
        <f>VLOOKUP(N1864,'散件（更新）'!B:I,8,FALSE)</f>
        <v>6974950107208</v>
      </c>
    </row>
    <row r="1865" spans="1:22" ht="20.149999999999999" customHeight="1">
      <c r="A1865" s="57">
        <v>46169</v>
      </c>
      <c r="B1865" s="60" t="s">
        <v>11036</v>
      </c>
      <c r="C1865" s="27" t="str">
        <f>VLOOKUP(B1865,'大货清单（不定期按GOMS更新）'!A:H,8,0)</f>
        <v>109-24581001</v>
      </c>
      <c r="D1865" s="27" t="str">
        <f>VLOOKUP(B1865,'大货清单（不定期按GOMS更新）'!A:C,3,0)</f>
        <v>CL2458J-01</v>
      </c>
      <c r="E1865" s="27" t="str">
        <f>VLOOKUP(B1865,'大货清单（不定期按GOMS更新）'!A:H,4,0)</f>
        <v>GB</v>
      </c>
      <c r="F1865" s="27" t="str">
        <f>VLOOKUP(B1865,'大货清单（不定期按GOMS更新）'!A:H,2,0)</f>
        <v>Floor One i6 Stretch</v>
      </c>
      <c r="G1865" s="28">
        <f>VLOOKUP(B1865,'大货清单（不定期按GOMS更新）'!A:I,9,FALSE)</f>
        <v>6932485006601</v>
      </c>
      <c r="H1865" s="27" t="str">
        <f>VLOOKUP(B1865,'大货清单（不定期按GOMS更新）'!A:H,7,0)</f>
        <v>DARK GRAY</v>
      </c>
      <c r="I1865" s="27" t="str">
        <f>VLOOKUP(B1865,'大货清单（不定期按GOMS更新）'!A:F,6,FALSE)</f>
        <v>ACTIVE</v>
      </c>
      <c r="J1865" s="27" t="str">
        <f>VLOOKUP(B1865,'大货清单（不定期按GOMS更新）'!A:K,11,FALSE)</f>
        <v>8.85</v>
      </c>
      <c r="K1865" s="27" t="str">
        <f>VLOOKUP(B1865,'大货清单（不定期按GOMS更新）'!A:N,12,FALSE)</f>
        <v>722</v>
      </c>
      <c r="L1865" s="27" t="str">
        <f>VLOOKUP(B1865,'大货清单（不定期按GOMS更新）'!A:M,13,FALSE)</f>
        <v>331</v>
      </c>
      <c r="M1865" s="27" t="str">
        <f>VLOOKUP(B1865,'大货清单（不定期按GOMS更新）'!A:N,14,FALSE)</f>
        <v>286</v>
      </c>
      <c r="N1865" s="60" t="s">
        <v>4703</v>
      </c>
      <c r="O1865" s="27">
        <f>IFERROR(VLOOKUP(N1865,'散件迭代（不定期更新）'!C:J,8,FALSE),0)</f>
        <v>0</v>
      </c>
      <c r="P1865" s="27">
        <f>IFERROR(VLOOKUP(N1865,'散件（更新）'!B:H,3,FALSE),0)</f>
        <v>0</v>
      </c>
      <c r="Q1865" s="27" t="str">
        <f>VLOOKUP(N1865,'散件（更新）'!B:H,2,FALSE)</f>
        <v>114-23280214</v>
      </c>
      <c r="R1865" s="27" t="str">
        <f>VLOOKUP(N1865,'散件（更新）'!B:H,7,FALSE)</f>
        <v>plastic part</v>
      </c>
      <c r="S1865" s="27" t="str">
        <f>VLOOKUP(N1865,'散件（更新）'!B:E,4,FALSE)</f>
        <v>https://tineco-yxzt.oss-accelerate.aliyuncs.com/20240306/shuixiangxiashuifazujian_1709692518244.GIF</v>
      </c>
      <c r="T1865" s="27" t="s">
        <v>8759</v>
      </c>
      <c r="U1865" s="28" t="str">
        <f>VLOOKUP(N1865,'散件（更新）'!B:G,6,FALSE)</f>
        <v>水箱下水阀组件</v>
      </c>
      <c r="V1865" s="28">
        <f>VLOOKUP(N1865,'散件（更新）'!B:I,8,FALSE)</f>
        <v>6974950107246</v>
      </c>
    </row>
    <row r="1866" spans="1:22" ht="20.149999999999999" customHeight="1">
      <c r="A1866" s="57">
        <v>46169</v>
      </c>
      <c r="B1866" s="60" t="s">
        <v>11036</v>
      </c>
      <c r="C1866" s="27" t="str">
        <f>VLOOKUP(B1866,'大货清单（不定期按GOMS更新）'!A:H,8,0)</f>
        <v>109-24581001</v>
      </c>
      <c r="D1866" s="27" t="str">
        <f>VLOOKUP(B1866,'大货清单（不定期按GOMS更新）'!A:C,3,0)</f>
        <v>CL2458J-01</v>
      </c>
      <c r="E1866" s="27" t="str">
        <f>VLOOKUP(B1866,'大货清单（不定期按GOMS更新）'!A:H,4,0)</f>
        <v>GB</v>
      </c>
      <c r="F1866" s="27" t="str">
        <f>VLOOKUP(B1866,'大货清单（不定期按GOMS更新）'!A:H,2,0)</f>
        <v>Floor One i6 Stretch</v>
      </c>
      <c r="G1866" s="28">
        <f>VLOOKUP(B1866,'大货清单（不定期按GOMS更新）'!A:I,9,FALSE)</f>
        <v>6932485006601</v>
      </c>
      <c r="H1866" s="27" t="str">
        <f>VLOOKUP(B1866,'大货清单（不定期按GOMS更新）'!A:H,7,0)</f>
        <v>DARK GRAY</v>
      </c>
      <c r="I1866" s="27" t="str">
        <f>VLOOKUP(B1866,'大货清单（不定期按GOMS更新）'!A:F,6,FALSE)</f>
        <v>ACTIVE</v>
      </c>
      <c r="J1866" s="27" t="str">
        <f>VLOOKUP(B1866,'大货清单（不定期按GOMS更新）'!A:K,11,FALSE)</f>
        <v>8.85</v>
      </c>
      <c r="K1866" s="27" t="str">
        <f>VLOOKUP(B1866,'大货清单（不定期按GOMS更新）'!A:N,12,FALSE)</f>
        <v>722</v>
      </c>
      <c r="L1866" s="27" t="str">
        <f>VLOOKUP(B1866,'大货清单（不定期按GOMS更新）'!A:M,13,FALSE)</f>
        <v>331</v>
      </c>
      <c r="M1866" s="27" t="str">
        <f>VLOOKUP(B1866,'大货清单（不定期按GOMS更新）'!A:N,14,FALSE)</f>
        <v>286</v>
      </c>
      <c r="N1866" s="60" t="s">
        <v>7823</v>
      </c>
      <c r="O1866" s="27">
        <f>IFERROR(VLOOKUP(N1866,'散件迭代（不定期更新）'!C:J,8,FALSE),0)</f>
        <v>0</v>
      </c>
      <c r="P1866" s="27" t="str">
        <f>IFERROR(VLOOKUP(N1866,'散件（更新）'!B:H,3,FALSE),0)</f>
        <v/>
      </c>
      <c r="Q1866" s="27" t="str">
        <f>VLOOKUP(N1866,'散件（更新）'!B:H,2,FALSE)</f>
        <v>114-24580806</v>
      </c>
      <c r="R1866" s="27" t="str">
        <f>VLOOKUP(N1866,'散件（更新）'!B:H,7,FALSE)</f>
        <v>plastic part</v>
      </c>
      <c r="S1866" s="27" t="str">
        <f>VLOOKUP(N1866,'散件（更新）'!B:E,4,FALSE)</f>
        <v>https://tineco-yxzt.oss-accelerate.aliyuncs.com/20250331/penshuibanzujian_1743413231769.gif</v>
      </c>
      <c r="T1866" s="27" t="s">
        <v>19324</v>
      </c>
      <c r="U1866" s="28" t="str">
        <f>VLOOKUP(N1866,'散件（更新）'!B:G,6,FALSE)</f>
        <v>SP;CL2458H-01;喷水板组件</v>
      </c>
      <c r="V1866" s="28">
        <f>VLOOKUP(N1866,'散件（更新）'!B:I,8,FALSE)</f>
        <v>6932485006571</v>
      </c>
    </row>
    <row r="1867" spans="1:22" ht="20.149999999999999" customHeight="1">
      <c r="A1867" s="57">
        <v>46169</v>
      </c>
      <c r="B1867" s="60" t="s">
        <v>11036</v>
      </c>
      <c r="C1867" s="27" t="str">
        <f>VLOOKUP(B1867,'大货清单（不定期按GOMS更新）'!A:H,8,0)</f>
        <v>109-24581001</v>
      </c>
      <c r="D1867" s="27" t="str">
        <f>VLOOKUP(B1867,'大货清单（不定期按GOMS更新）'!A:C,3,0)</f>
        <v>CL2458J-01</v>
      </c>
      <c r="E1867" s="27" t="str">
        <f>VLOOKUP(B1867,'大货清单（不定期按GOMS更新）'!A:H,4,0)</f>
        <v>GB</v>
      </c>
      <c r="F1867" s="27" t="str">
        <f>VLOOKUP(B1867,'大货清单（不定期按GOMS更新）'!A:H,2,0)</f>
        <v>Floor One i6 Stretch</v>
      </c>
      <c r="G1867" s="28">
        <f>VLOOKUP(B1867,'大货清单（不定期按GOMS更新）'!A:I,9,FALSE)</f>
        <v>6932485006601</v>
      </c>
      <c r="H1867" s="27" t="str">
        <f>VLOOKUP(B1867,'大货清单（不定期按GOMS更新）'!A:H,7,0)</f>
        <v>DARK GRAY</v>
      </c>
      <c r="I1867" s="27" t="str">
        <f>VLOOKUP(B1867,'大货清单（不定期按GOMS更新）'!A:F,6,FALSE)</f>
        <v>ACTIVE</v>
      </c>
      <c r="J1867" s="27" t="str">
        <f>VLOOKUP(B1867,'大货清单（不定期按GOMS更新）'!A:K,11,FALSE)</f>
        <v>8.85</v>
      </c>
      <c r="K1867" s="27" t="str">
        <f>VLOOKUP(B1867,'大货清单（不定期按GOMS更新）'!A:N,12,FALSE)</f>
        <v>722</v>
      </c>
      <c r="L1867" s="27" t="str">
        <f>VLOOKUP(B1867,'大货清单（不定期按GOMS更新）'!A:M,13,FALSE)</f>
        <v>331</v>
      </c>
      <c r="M1867" s="27" t="str">
        <f>VLOOKUP(B1867,'大货清单（不定期按GOMS更新）'!A:N,14,FALSE)</f>
        <v>286</v>
      </c>
      <c r="N1867" s="60" t="s">
        <v>8162</v>
      </c>
      <c r="O1867" s="27">
        <f>IFERROR(VLOOKUP(N1867,'散件迭代（不定期更新）'!C:J,8,FALSE),0)</f>
        <v>0</v>
      </c>
      <c r="P1867" s="27" t="str">
        <f>IFERROR(VLOOKUP(N1867,'散件（更新）'!B:H,3,FALSE),0)</f>
        <v/>
      </c>
      <c r="Q1867" s="27" t="str">
        <f>VLOOKUP(N1867,'散件（更新）'!B:H,2,FALSE)</f>
        <v>114-24580807</v>
      </c>
      <c r="R1867" s="27" t="str">
        <f>VLOOKUP(N1867,'散件（更新）'!B:H,7,FALSE)</f>
        <v>plastic part</v>
      </c>
      <c r="S1867" s="27" t="str">
        <f>VLOOKUP(N1867,'散件（更新）'!B:E,4,FALSE)</f>
        <v>https://tineco-yxzt.oss-accelerate.aliyuncs.com/20250331/weixinjietu_20250326165223_1743413259241.png</v>
      </c>
      <c r="T1867" s="27" t="s">
        <v>8759</v>
      </c>
      <c r="U1867" s="28" t="str">
        <f>VLOOKUP(N1867,'散件（更新）'!B:G,6,FALSE)</f>
        <v>SP;CL2458H-01;回收桶进气接头包胶组件</v>
      </c>
      <c r="V1867" s="28">
        <f>VLOOKUP(N1867,'散件（更新）'!B:I,8,FALSE)</f>
        <v>6932485006588</v>
      </c>
    </row>
    <row r="1868" spans="1:22" ht="20.149999999999999" customHeight="1">
      <c r="A1868" s="57">
        <v>46169</v>
      </c>
      <c r="B1868" s="60" t="s">
        <v>11036</v>
      </c>
      <c r="C1868" s="27" t="str">
        <f>VLOOKUP(B1868,'大货清单（不定期按GOMS更新）'!A:H,8,0)</f>
        <v>109-24581001</v>
      </c>
      <c r="D1868" s="27" t="str">
        <f>VLOOKUP(B1868,'大货清单（不定期按GOMS更新）'!A:C,3,0)</f>
        <v>CL2458J-01</v>
      </c>
      <c r="E1868" s="27" t="str">
        <f>VLOOKUP(B1868,'大货清单（不定期按GOMS更新）'!A:H,4,0)</f>
        <v>GB</v>
      </c>
      <c r="F1868" s="27" t="str">
        <f>VLOOKUP(B1868,'大货清单（不定期按GOMS更新）'!A:H,2,0)</f>
        <v>Floor One i6 Stretch</v>
      </c>
      <c r="G1868" s="28">
        <f>VLOOKUP(B1868,'大货清单（不定期按GOMS更新）'!A:I,9,FALSE)</f>
        <v>6932485006601</v>
      </c>
      <c r="H1868" s="27" t="str">
        <f>VLOOKUP(B1868,'大货清单（不定期按GOMS更新）'!A:H,7,0)</f>
        <v>DARK GRAY</v>
      </c>
      <c r="I1868" s="27" t="str">
        <f>VLOOKUP(B1868,'大货清单（不定期按GOMS更新）'!A:F,6,FALSE)</f>
        <v>ACTIVE</v>
      </c>
      <c r="J1868" s="27" t="str">
        <f>VLOOKUP(B1868,'大货清单（不定期按GOMS更新）'!A:K,11,FALSE)</f>
        <v>8.85</v>
      </c>
      <c r="K1868" s="27" t="str">
        <f>VLOOKUP(B1868,'大货清单（不定期按GOMS更新）'!A:N,12,FALSE)</f>
        <v>722</v>
      </c>
      <c r="L1868" s="27" t="str">
        <f>VLOOKUP(B1868,'大货清单（不定期按GOMS更新）'!A:M,13,FALSE)</f>
        <v>331</v>
      </c>
      <c r="M1868" s="27" t="str">
        <f>VLOOKUP(B1868,'大货清单（不定期按GOMS更新）'!A:N,14,FALSE)</f>
        <v>286</v>
      </c>
      <c r="N1868" s="60" t="s">
        <v>8062</v>
      </c>
      <c r="O1868" s="27">
        <f>IFERROR(VLOOKUP(N1868,'散件迭代（不定期更新）'!C:J,8,FALSE),0)</f>
        <v>0</v>
      </c>
      <c r="P1868" s="27" t="str">
        <f>IFERROR(VLOOKUP(N1868,'散件（更新）'!B:H,3,FALSE),0)</f>
        <v/>
      </c>
      <c r="Q1868" s="27" t="str">
        <f>VLOOKUP(N1868,'散件（更新）'!B:H,2,FALSE)</f>
        <v>114-23761805</v>
      </c>
      <c r="R1868" s="27" t="str">
        <f>VLOOKUP(N1868,'散件（更新）'!B:H,7,FALSE)</f>
        <v>Motor</v>
      </c>
      <c r="S1868" s="27" t="str">
        <f>VLOOKUP(N1868,'散件（更新）'!B:E,4,FALSE)</f>
        <v>https://tineco-yxzt.oss-accelerate.aliyuncs.com/20241219/weixintupian_202411141109495_1734586641284.jpg</v>
      </c>
      <c r="T1868" s="27" t="s">
        <v>8759</v>
      </c>
      <c r="U1868" s="28" t="str">
        <f>VLOOKUP(N1868,'散件（更新）'!B:G,6,FALSE)</f>
        <v>主电机组件</v>
      </c>
      <c r="V1868" s="28">
        <f>VLOOKUP(N1868,'散件（更新）'!B:I,8,FALSE)</f>
        <v>6932485002443</v>
      </c>
    </row>
    <row r="1869" spans="1:22" ht="20.149999999999999" customHeight="1">
      <c r="A1869" s="57">
        <v>46169</v>
      </c>
      <c r="B1869" s="60" t="s">
        <v>11036</v>
      </c>
      <c r="C1869" s="27" t="str">
        <f>VLOOKUP(B1869,'大货清单（不定期按GOMS更新）'!A:H,8,0)</f>
        <v>109-24581001</v>
      </c>
      <c r="D1869" s="27" t="str">
        <f>VLOOKUP(B1869,'大货清单（不定期按GOMS更新）'!A:C,3,0)</f>
        <v>CL2458J-01</v>
      </c>
      <c r="E1869" s="27" t="str">
        <f>VLOOKUP(B1869,'大货清单（不定期按GOMS更新）'!A:H,4,0)</f>
        <v>GB</v>
      </c>
      <c r="F1869" s="27" t="str">
        <f>VLOOKUP(B1869,'大货清单（不定期按GOMS更新）'!A:H,2,0)</f>
        <v>Floor One i6 Stretch</v>
      </c>
      <c r="G1869" s="28">
        <f>VLOOKUP(B1869,'大货清单（不定期按GOMS更新）'!A:I,9,FALSE)</f>
        <v>6932485006601</v>
      </c>
      <c r="H1869" s="27" t="str">
        <f>VLOOKUP(B1869,'大货清单（不定期按GOMS更新）'!A:H,7,0)</f>
        <v>DARK GRAY</v>
      </c>
      <c r="I1869" s="27" t="str">
        <f>VLOOKUP(B1869,'大货清单（不定期按GOMS更新）'!A:F,6,FALSE)</f>
        <v>ACTIVE</v>
      </c>
      <c r="J1869" s="27" t="str">
        <f>VLOOKUP(B1869,'大货清单（不定期按GOMS更新）'!A:K,11,FALSE)</f>
        <v>8.85</v>
      </c>
      <c r="K1869" s="27" t="str">
        <f>VLOOKUP(B1869,'大货清单（不定期按GOMS更新）'!A:N,12,FALSE)</f>
        <v>722</v>
      </c>
      <c r="L1869" s="27" t="str">
        <f>VLOOKUP(B1869,'大货清单（不定期按GOMS更新）'!A:M,13,FALSE)</f>
        <v>331</v>
      </c>
      <c r="M1869" s="27" t="str">
        <f>VLOOKUP(B1869,'大货清单（不定期按GOMS更新）'!A:N,14,FALSE)</f>
        <v>286</v>
      </c>
      <c r="N1869" s="60" t="s">
        <v>8123</v>
      </c>
      <c r="O1869" s="27">
        <f>IFERROR(VLOOKUP(N1869,'散件迭代（不定期更新）'!C:J,8,FALSE),0)</f>
        <v>0</v>
      </c>
      <c r="P1869" s="27" t="str">
        <f>IFERROR(VLOOKUP(N1869,'散件（更新）'!B:H,3,FALSE),0)</f>
        <v/>
      </c>
      <c r="Q1869" s="27" t="str">
        <f>VLOOKUP(N1869,'散件（更新）'!B:H,2,FALSE)</f>
        <v>114-24110506</v>
      </c>
      <c r="R1869" s="27" t="str">
        <f>VLOOKUP(N1869,'散件（更新）'!B:H,7,FALSE)</f>
        <v>Motor</v>
      </c>
      <c r="S1869" s="27">
        <f>VLOOKUP(N1869,'散件（更新）'!B:E,4,FALSE)</f>
        <v>0</v>
      </c>
      <c r="T1869" s="27" t="s">
        <v>8759</v>
      </c>
      <c r="U1869" s="28" t="str">
        <f>VLOOKUP(N1869,'散件（更新）'!B:G,6,FALSE)</f>
        <v>地刷电机齿轮箱组件</v>
      </c>
      <c r="V1869" s="28">
        <f>VLOOKUP(N1869,'散件（更新）'!B:I,8,FALSE)</f>
        <v>6932485004904</v>
      </c>
    </row>
    <row r="1870" spans="1:22" ht="20.149999999999999" customHeight="1">
      <c r="A1870" s="57">
        <v>46169</v>
      </c>
      <c r="B1870" s="60" t="s">
        <v>11036</v>
      </c>
      <c r="C1870" s="27" t="str">
        <f>VLOOKUP(B1870,'大货清单（不定期按GOMS更新）'!A:H,8,0)</f>
        <v>109-24581001</v>
      </c>
      <c r="D1870" s="27" t="str">
        <f>VLOOKUP(B1870,'大货清单（不定期按GOMS更新）'!A:C,3,0)</f>
        <v>CL2458J-01</v>
      </c>
      <c r="E1870" s="27" t="str">
        <f>VLOOKUP(B1870,'大货清单（不定期按GOMS更新）'!A:H,4,0)</f>
        <v>GB</v>
      </c>
      <c r="F1870" s="27" t="str">
        <f>VLOOKUP(B1870,'大货清单（不定期按GOMS更新）'!A:H,2,0)</f>
        <v>Floor One i6 Stretch</v>
      </c>
      <c r="G1870" s="28">
        <f>VLOOKUP(B1870,'大货清单（不定期按GOMS更新）'!A:I,9,FALSE)</f>
        <v>6932485006601</v>
      </c>
      <c r="H1870" s="27" t="str">
        <f>VLOOKUP(B1870,'大货清单（不定期按GOMS更新）'!A:H,7,0)</f>
        <v>DARK GRAY</v>
      </c>
      <c r="I1870" s="27" t="str">
        <f>VLOOKUP(B1870,'大货清单（不定期按GOMS更新）'!A:F,6,FALSE)</f>
        <v>ACTIVE</v>
      </c>
      <c r="J1870" s="27" t="str">
        <f>VLOOKUP(B1870,'大货清单（不定期按GOMS更新）'!A:K,11,FALSE)</f>
        <v>8.85</v>
      </c>
      <c r="K1870" s="27" t="str">
        <f>VLOOKUP(B1870,'大货清单（不定期按GOMS更新）'!A:N,12,FALSE)</f>
        <v>722</v>
      </c>
      <c r="L1870" s="27" t="str">
        <f>VLOOKUP(B1870,'大货清单（不定期按GOMS更新）'!A:M,13,FALSE)</f>
        <v>331</v>
      </c>
      <c r="M1870" s="27" t="str">
        <f>VLOOKUP(B1870,'大货清单（不定期按GOMS更新）'!A:N,14,FALSE)</f>
        <v>286</v>
      </c>
      <c r="N1870" s="60" t="s">
        <v>4363</v>
      </c>
      <c r="O1870" s="27" t="str">
        <f>IFERROR(VLOOKUP(N1870,'散件迭代（不定期更新）'!C:J,8,FALSE),0)</f>
        <v>A50</v>
      </c>
      <c r="P1870" s="27" t="str">
        <f>IFERROR(VLOOKUP(N1870,'散件（更新）'!B:H,3,FALSE),0)</f>
        <v>/</v>
      </c>
      <c r="Q1870" s="27" t="str">
        <f>VLOOKUP(N1870,'散件（更新）'!B:H,2,FALSE)</f>
        <v>114-23350407</v>
      </c>
      <c r="R1870" s="27" t="str">
        <f>VLOOKUP(N1870,'散件（更新）'!B:H,7,FALSE)</f>
        <v>Motor</v>
      </c>
      <c r="S1870" s="27" t="str">
        <f>VLOOKUP(N1870,'散件（更新）'!B:E,4,FALSE)</f>
        <v>https://tineco-yxzt.oss-accelerate.aliyuncs.com/20250519/gunshuadianjichilunxiangzujian_1747648367180.jpg</v>
      </c>
      <c r="T1870" s="27" t="s">
        <v>8759</v>
      </c>
      <c r="U1870" s="28" t="str">
        <f>VLOOKUP(N1870,'散件（更新）'!B:G,6,FALSE)</f>
        <v>有刷电机齿轮箱组件</v>
      </c>
      <c r="V1870" s="28" t="str">
        <f>VLOOKUP(N1870,'散件（更新）'!B:I,8,FALSE)</f>
        <v>6974950106171</v>
      </c>
    </row>
    <row r="1871" spans="1:22" ht="20.149999999999999" customHeight="1">
      <c r="A1871" s="57">
        <v>46169</v>
      </c>
      <c r="B1871" s="60" t="s">
        <v>11036</v>
      </c>
      <c r="C1871" s="27" t="str">
        <f>VLOOKUP(B1871,'大货清单（不定期按GOMS更新）'!A:H,8,0)</f>
        <v>109-24581001</v>
      </c>
      <c r="D1871" s="27" t="str">
        <f>VLOOKUP(B1871,'大货清单（不定期按GOMS更新）'!A:C,3,0)</f>
        <v>CL2458J-01</v>
      </c>
      <c r="E1871" s="27" t="str">
        <f>VLOOKUP(B1871,'大货清单（不定期按GOMS更新）'!A:H,4,0)</f>
        <v>GB</v>
      </c>
      <c r="F1871" s="27" t="str">
        <f>VLOOKUP(B1871,'大货清单（不定期按GOMS更新）'!A:H,2,0)</f>
        <v>Floor One i6 Stretch</v>
      </c>
      <c r="G1871" s="28">
        <f>VLOOKUP(B1871,'大货清单（不定期按GOMS更新）'!A:I,9,FALSE)</f>
        <v>6932485006601</v>
      </c>
      <c r="H1871" s="27" t="str">
        <f>VLOOKUP(B1871,'大货清单（不定期按GOMS更新）'!A:H,7,0)</f>
        <v>DARK GRAY</v>
      </c>
      <c r="I1871" s="27" t="str">
        <f>VLOOKUP(B1871,'大货清单（不定期按GOMS更新）'!A:F,6,FALSE)</f>
        <v>ACTIVE</v>
      </c>
      <c r="J1871" s="27" t="str">
        <f>VLOOKUP(B1871,'大货清单（不定期按GOMS更新）'!A:K,11,FALSE)</f>
        <v>8.85</v>
      </c>
      <c r="K1871" s="27" t="str">
        <f>VLOOKUP(B1871,'大货清单（不定期按GOMS更新）'!A:N,12,FALSE)</f>
        <v>722</v>
      </c>
      <c r="L1871" s="27" t="str">
        <f>VLOOKUP(B1871,'大货清单（不定期按GOMS更新）'!A:M,13,FALSE)</f>
        <v>331</v>
      </c>
      <c r="M1871" s="27" t="str">
        <f>VLOOKUP(B1871,'大货清单（不定期按GOMS更新）'!A:N,14,FALSE)</f>
        <v>286</v>
      </c>
      <c r="N1871" s="60" t="s">
        <v>8104</v>
      </c>
      <c r="O1871" s="27">
        <f>IFERROR(VLOOKUP(N1871,'散件迭代（不定期更新）'!C:J,8,FALSE),0)</f>
        <v>0</v>
      </c>
      <c r="P1871" s="27" t="str">
        <f>IFERROR(VLOOKUP(N1871,'散件（更新）'!B:H,3,FALSE),0)</f>
        <v/>
      </c>
      <c r="Q1871" s="27" t="str">
        <f>VLOOKUP(N1871,'散件（更新）'!B:H,2,FALSE)</f>
        <v>114-24580106</v>
      </c>
      <c r="R1871" s="27" t="str">
        <f>VLOOKUP(N1871,'散件（更新）'!B:H,7,FALSE)</f>
        <v>PCBA</v>
      </c>
      <c r="S1871" s="27" t="str">
        <f>VLOOKUP(N1871,'散件（更新）'!B:E,4,FALSE)</f>
        <v>https://tineco-yxzt.oss-accelerate.aliyuncs.com/20241231/tuopandianyuanban_1735610617986.png</v>
      </c>
      <c r="T1871" s="27" t="s">
        <v>8759</v>
      </c>
      <c r="U1871" s="28" t="str">
        <f>VLOOKUP(N1871,'散件（更新）'!B:G,6,FALSE)</f>
        <v>SP;CL2458A-02;六节托盘电源板组件</v>
      </c>
      <c r="V1871" s="28">
        <f>VLOOKUP(N1871,'散件（更新）'!B:I,8,FALSE)</f>
        <v>6932485004584</v>
      </c>
    </row>
    <row r="1872" spans="1:22" ht="20.149999999999999" customHeight="1">
      <c r="A1872" s="57">
        <v>46169</v>
      </c>
      <c r="B1872" s="60" t="s">
        <v>11036</v>
      </c>
      <c r="C1872" s="27" t="str">
        <f>VLOOKUP(B1872,'大货清单（不定期按GOMS更新）'!A:H,8,0)</f>
        <v>109-24581001</v>
      </c>
      <c r="D1872" s="27" t="str">
        <f>VLOOKUP(B1872,'大货清单（不定期按GOMS更新）'!A:C,3,0)</f>
        <v>CL2458J-01</v>
      </c>
      <c r="E1872" s="27" t="str">
        <f>VLOOKUP(B1872,'大货清单（不定期按GOMS更新）'!A:H,4,0)</f>
        <v>GB</v>
      </c>
      <c r="F1872" s="27" t="str">
        <f>VLOOKUP(B1872,'大货清单（不定期按GOMS更新）'!A:H,2,0)</f>
        <v>Floor One i6 Stretch</v>
      </c>
      <c r="G1872" s="28">
        <f>VLOOKUP(B1872,'大货清单（不定期按GOMS更新）'!A:I,9,FALSE)</f>
        <v>6932485006601</v>
      </c>
      <c r="H1872" s="27" t="str">
        <f>VLOOKUP(B1872,'大货清单（不定期按GOMS更新）'!A:H,7,0)</f>
        <v>DARK GRAY</v>
      </c>
      <c r="I1872" s="27" t="str">
        <f>VLOOKUP(B1872,'大货清单（不定期按GOMS更新）'!A:F,6,FALSE)</f>
        <v>ACTIVE</v>
      </c>
      <c r="J1872" s="27" t="str">
        <f>VLOOKUP(B1872,'大货清单（不定期按GOMS更新）'!A:K,11,FALSE)</f>
        <v>8.85</v>
      </c>
      <c r="K1872" s="27" t="str">
        <f>VLOOKUP(B1872,'大货清单（不定期按GOMS更新）'!A:N,12,FALSE)</f>
        <v>722</v>
      </c>
      <c r="L1872" s="27" t="str">
        <f>VLOOKUP(B1872,'大货清单（不定期按GOMS更新）'!A:M,13,FALSE)</f>
        <v>331</v>
      </c>
      <c r="M1872" s="27" t="str">
        <f>VLOOKUP(B1872,'大货清单（不定期按GOMS更新）'!A:N,14,FALSE)</f>
        <v>286</v>
      </c>
      <c r="N1872" s="60" t="s">
        <v>7894</v>
      </c>
      <c r="O1872" s="27">
        <f>IFERROR(VLOOKUP(N1872,'散件迭代（不定期更新）'!C:J,8,FALSE),0)</f>
        <v>0</v>
      </c>
      <c r="P1872" s="27" t="str">
        <f>IFERROR(VLOOKUP(N1872,'散件（更新）'!B:H,3,FALSE),0)</f>
        <v/>
      </c>
      <c r="Q1872" s="27" t="str">
        <f>VLOOKUP(N1872,'散件（更新）'!B:H,2,FALSE)</f>
        <v>114-24580804</v>
      </c>
      <c r="R1872" s="27" t="str">
        <f>VLOOKUP(N1872,'散件（更新）'!B:H,7,FALSE)</f>
        <v>PCBA</v>
      </c>
      <c r="S1872" s="27" t="str">
        <f>VLOOKUP(N1872,'散件（更新）'!B:E,4,FALSE)</f>
        <v>https://tineco-yxzt.oss-accelerate.aliyuncs.com/20250331/jishenzhukongbanzujian_1743413161816.png</v>
      </c>
      <c r="T1872" s="27" t="s">
        <v>8759</v>
      </c>
      <c r="U1872" s="28" t="str">
        <f>VLOOKUP(N1872,'散件（更新）'!B:G,6,FALSE)</f>
        <v>SP;CL2458H-01;机身主控板组件</v>
      </c>
      <c r="V1872" s="28">
        <f>VLOOKUP(N1872,'散件（更新）'!B:I,8,FALSE)</f>
        <v>6932485006557</v>
      </c>
    </row>
    <row r="1873" spans="1:22" ht="20.149999999999999" customHeight="1">
      <c r="A1873" s="57">
        <v>46169</v>
      </c>
      <c r="B1873" s="60" t="s">
        <v>11036</v>
      </c>
      <c r="C1873" s="27" t="str">
        <f>VLOOKUP(B1873,'大货清单（不定期按GOMS更新）'!A:H,8,0)</f>
        <v>109-24581001</v>
      </c>
      <c r="D1873" s="27" t="str">
        <f>VLOOKUP(B1873,'大货清单（不定期按GOMS更新）'!A:C,3,0)</f>
        <v>CL2458J-01</v>
      </c>
      <c r="E1873" s="27" t="str">
        <f>VLOOKUP(B1873,'大货清单（不定期按GOMS更新）'!A:H,4,0)</f>
        <v>GB</v>
      </c>
      <c r="F1873" s="27" t="str">
        <f>VLOOKUP(B1873,'大货清单（不定期按GOMS更新）'!A:H,2,0)</f>
        <v>Floor One i6 Stretch</v>
      </c>
      <c r="G1873" s="28">
        <f>VLOOKUP(B1873,'大货清单（不定期按GOMS更新）'!A:I,9,FALSE)</f>
        <v>6932485006601</v>
      </c>
      <c r="H1873" s="27" t="str">
        <f>VLOOKUP(B1873,'大货清单（不定期按GOMS更新）'!A:H,7,0)</f>
        <v>DARK GRAY</v>
      </c>
      <c r="I1873" s="27" t="str">
        <f>VLOOKUP(B1873,'大货清单（不定期按GOMS更新）'!A:F,6,FALSE)</f>
        <v>ACTIVE</v>
      </c>
      <c r="J1873" s="27" t="str">
        <f>VLOOKUP(B1873,'大货清单（不定期按GOMS更新）'!A:K,11,FALSE)</f>
        <v>8.85</v>
      </c>
      <c r="K1873" s="27" t="str">
        <f>VLOOKUP(B1873,'大货清单（不定期按GOMS更新）'!A:N,12,FALSE)</f>
        <v>722</v>
      </c>
      <c r="L1873" s="27" t="str">
        <f>VLOOKUP(B1873,'大货清单（不定期按GOMS更新）'!A:M,13,FALSE)</f>
        <v>331</v>
      </c>
      <c r="M1873" s="27" t="str">
        <f>VLOOKUP(B1873,'大货清单（不定期按GOMS更新）'!A:N,14,FALSE)</f>
        <v>286</v>
      </c>
      <c r="N1873" s="60" t="s">
        <v>3796</v>
      </c>
      <c r="O1873" s="27">
        <f>IFERROR(VLOOKUP(N1873,'散件迭代（不定期更新）'!C:J,8,FALSE),0)</f>
        <v>0</v>
      </c>
      <c r="P1873" s="27" t="str">
        <f>IFERROR(VLOOKUP(N1873,'散件（更新）'!B:H,3,FALSE),0)</f>
        <v>/</v>
      </c>
      <c r="Q1873" s="27" t="str">
        <f>VLOOKUP(N1873,'散件（更新）'!B:H,2,FALSE)</f>
        <v>114-22200104</v>
      </c>
      <c r="R1873" s="27" t="str">
        <f>VLOOKUP(N1873,'散件（更新）'!B:H,7,FALSE)</f>
        <v>Scraper</v>
      </c>
      <c r="S1873" s="27" t="str">
        <f>VLOOKUP(N1873,'散件（更新）'!B:E,4,FALSE)</f>
        <v>https://tineco-yxzt.oss-accelerate.aliyuncs.com/20231219/9FWRR250000_1702948034118.png</v>
      </c>
      <c r="T1873" s="27" t="s">
        <v>8759</v>
      </c>
      <c r="U1873" s="28" t="str">
        <f>VLOOKUP(N1873,'散件（更新）'!B:G,6,FALSE)</f>
        <v>刮条组件</v>
      </c>
      <c r="V1873" s="28">
        <f>VLOOKUP(N1873,'散件（更新）'!B:I,8,FALSE)</f>
        <v>6974950103897</v>
      </c>
    </row>
    <row r="1874" spans="1:22" ht="20.149999999999999" customHeight="1">
      <c r="A1874" s="57">
        <v>46169</v>
      </c>
      <c r="B1874" s="60" t="s">
        <v>11036</v>
      </c>
      <c r="C1874" s="27" t="str">
        <f>VLOOKUP(B1874,'大货清单（不定期按GOMS更新）'!A:H,8,0)</f>
        <v>109-24581001</v>
      </c>
      <c r="D1874" s="27" t="str">
        <f>VLOOKUP(B1874,'大货清单（不定期按GOMS更新）'!A:C,3,0)</f>
        <v>CL2458J-01</v>
      </c>
      <c r="E1874" s="27" t="str">
        <f>VLOOKUP(B1874,'大货清单（不定期按GOMS更新）'!A:H,4,0)</f>
        <v>GB</v>
      </c>
      <c r="F1874" s="27" t="str">
        <f>VLOOKUP(B1874,'大货清单（不定期按GOMS更新）'!A:H,2,0)</f>
        <v>Floor One i6 Stretch</v>
      </c>
      <c r="G1874" s="28">
        <f>VLOOKUP(B1874,'大货清单（不定期按GOMS更新）'!A:I,9,FALSE)</f>
        <v>6932485006601</v>
      </c>
      <c r="H1874" s="27" t="str">
        <f>VLOOKUP(B1874,'大货清单（不定期按GOMS更新）'!A:H,7,0)</f>
        <v>DARK GRAY</v>
      </c>
      <c r="I1874" s="27" t="str">
        <f>VLOOKUP(B1874,'大货清单（不定期按GOMS更新）'!A:F,6,FALSE)</f>
        <v>ACTIVE</v>
      </c>
      <c r="J1874" s="27" t="str">
        <f>VLOOKUP(B1874,'大货清单（不定期按GOMS更新）'!A:K,11,FALSE)</f>
        <v>8.85</v>
      </c>
      <c r="K1874" s="27" t="str">
        <f>VLOOKUP(B1874,'大货清单（不定期按GOMS更新）'!A:N,12,FALSE)</f>
        <v>722</v>
      </c>
      <c r="L1874" s="27" t="str">
        <f>VLOOKUP(B1874,'大货清单（不定期按GOMS更新）'!A:M,13,FALSE)</f>
        <v>331</v>
      </c>
      <c r="M1874" s="27" t="str">
        <f>VLOOKUP(B1874,'大货清单（不定期按GOMS更新）'!A:N,14,FALSE)</f>
        <v>286</v>
      </c>
      <c r="N1874" s="60" t="s">
        <v>4712</v>
      </c>
      <c r="O1874" s="27">
        <f>IFERROR(VLOOKUP(N1874,'散件迭代（不定期更新）'!C:J,8,FALSE),0)</f>
        <v>0</v>
      </c>
      <c r="P1874" s="27">
        <f>IFERROR(VLOOKUP(N1874,'散件（更新）'!B:H,3,FALSE),0)</f>
        <v>0</v>
      </c>
      <c r="Q1874" s="27" t="str">
        <f>VLOOKUP(N1874,'散件（更新）'!B:H,2,FALSE)</f>
        <v>114-23280221</v>
      </c>
      <c r="R1874" s="27" t="str">
        <f>VLOOKUP(N1874,'散件（更新）'!B:H,7,FALSE)</f>
        <v>Repair Wheel</v>
      </c>
      <c r="S1874" s="27" t="str">
        <f>VLOOKUP(N1874,'散件（更新）'!B:E,4,FALSE)</f>
        <v>https://tineco-yxzt.oss-accelerate.aliyuncs.com/20240306/daxiaolun_1709693230648.GIF</v>
      </c>
      <c r="T1874" s="27" t="s">
        <v>8759</v>
      </c>
      <c r="U1874" s="28" t="str">
        <f>VLOOKUP(N1874,'散件（更新）'!B:G,6,FALSE)</f>
        <v>大轮和小轮组件</v>
      </c>
      <c r="V1874" s="28">
        <f>VLOOKUP(N1874,'散件（更新）'!B:I,8,FALSE)</f>
        <v>6974950107314</v>
      </c>
    </row>
    <row r="1875" spans="1:22" ht="20.149999999999999" customHeight="1">
      <c r="A1875" s="57">
        <v>46169</v>
      </c>
      <c r="B1875" s="60" t="s">
        <v>11036</v>
      </c>
      <c r="C1875" s="27" t="str">
        <f>VLOOKUP(B1875,'大货清单（不定期按GOMS更新）'!A:H,8,0)</f>
        <v>109-24581001</v>
      </c>
      <c r="D1875" s="27" t="str">
        <f>VLOOKUP(B1875,'大货清单（不定期按GOMS更新）'!A:C,3,0)</f>
        <v>CL2458J-01</v>
      </c>
      <c r="E1875" s="27" t="str">
        <f>VLOOKUP(B1875,'大货清单（不定期按GOMS更新）'!A:H,4,0)</f>
        <v>GB</v>
      </c>
      <c r="F1875" s="27" t="str">
        <f>VLOOKUP(B1875,'大货清单（不定期按GOMS更新）'!A:H,2,0)</f>
        <v>Floor One i6 Stretch</v>
      </c>
      <c r="G1875" s="28">
        <f>VLOOKUP(B1875,'大货清单（不定期按GOMS更新）'!A:I,9,FALSE)</f>
        <v>6932485006601</v>
      </c>
      <c r="H1875" s="27" t="str">
        <f>VLOOKUP(B1875,'大货清单（不定期按GOMS更新）'!A:H,7,0)</f>
        <v>DARK GRAY</v>
      </c>
      <c r="I1875" s="27" t="str">
        <f>VLOOKUP(B1875,'大货清单（不定期按GOMS更新）'!A:F,6,FALSE)</f>
        <v>ACTIVE</v>
      </c>
      <c r="J1875" s="27" t="str">
        <f>VLOOKUP(B1875,'大货清单（不定期按GOMS更新）'!A:K,11,FALSE)</f>
        <v>8.85</v>
      </c>
      <c r="K1875" s="27" t="str">
        <f>VLOOKUP(B1875,'大货清单（不定期按GOMS更新）'!A:N,12,FALSE)</f>
        <v>722</v>
      </c>
      <c r="L1875" s="27" t="str">
        <f>VLOOKUP(B1875,'大货清单（不定期按GOMS更新）'!A:M,13,FALSE)</f>
        <v>331</v>
      </c>
      <c r="M1875" s="27" t="str">
        <f>VLOOKUP(B1875,'大货清单（不定期按GOMS更新）'!A:N,14,FALSE)</f>
        <v>286</v>
      </c>
      <c r="N1875" s="60" t="s">
        <v>8076</v>
      </c>
      <c r="O1875" s="27">
        <f>IFERROR(VLOOKUP(N1875,'散件迭代（不定期更新）'!C:J,8,FALSE),0)</f>
        <v>0</v>
      </c>
      <c r="P1875" s="27" t="str">
        <f>IFERROR(VLOOKUP(N1875,'散件（更新）'!B:H,3,FALSE),0)</f>
        <v/>
      </c>
      <c r="Q1875" s="27" t="str">
        <f>VLOOKUP(N1875,'散件（更新）'!B:H,2,FALSE)</f>
        <v>114-24580802</v>
      </c>
      <c r="R1875" s="27" t="str">
        <f>VLOOKUP(N1875,'散件（更新）'!B:H,7,FALSE)</f>
        <v>Handle</v>
      </c>
      <c r="S1875" s="27" t="str">
        <f>VLOOKUP(N1875,'散件（更新）'!B:E,4,FALSE)</f>
        <v>https://tineco-yxzt.oss-accelerate.aliyuncs.com/20250331/shoubingzujian_1743413101059.png</v>
      </c>
      <c r="T1875" s="27" t="s">
        <v>8759</v>
      </c>
      <c r="U1875" s="28" t="str">
        <f>VLOOKUP(N1875,'散件（更新）'!B:G,6,FALSE)</f>
        <v>SP;CL2458H-01;手柄组件</v>
      </c>
      <c r="V1875" s="28">
        <f>VLOOKUP(N1875,'散件（更新）'!B:I,8,FALSE)</f>
        <v>6932485006533</v>
      </c>
    </row>
    <row r="1876" spans="1:22" ht="20.149999999999999" customHeight="1">
      <c r="A1876" s="57">
        <v>46169</v>
      </c>
      <c r="B1876" s="60" t="s">
        <v>11036</v>
      </c>
      <c r="C1876" s="27" t="str">
        <f>VLOOKUP(B1876,'大货清单（不定期按GOMS更新）'!A:H,8,0)</f>
        <v>109-24581001</v>
      </c>
      <c r="D1876" s="27" t="str">
        <f>VLOOKUP(B1876,'大货清单（不定期按GOMS更新）'!A:C,3,0)</f>
        <v>CL2458J-01</v>
      </c>
      <c r="E1876" s="27" t="str">
        <f>VLOOKUP(B1876,'大货清单（不定期按GOMS更新）'!A:H,4,0)</f>
        <v>GB</v>
      </c>
      <c r="F1876" s="27" t="str">
        <f>VLOOKUP(B1876,'大货清单（不定期按GOMS更新）'!A:H,2,0)</f>
        <v>Floor One i6 Stretch</v>
      </c>
      <c r="G1876" s="28">
        <f>VLOOKUP(B1876,'大货清单（不定期按GOMS更新）'!A:I,9,FALSE)</f>
        <v>6932485006601</v>
      </c>
      <c r="H1876" s="27" t="str">
        <f>VLOOKUP(B1876,'大货清单（不定期按GOMS更新）'!A:H,7,0)</f>
        <v>DARK GRAY</v>
      </c>
      <c r="I1876" s="27" t="str">
        <f>VLOOKUP(B1876,'大货清单（不定期按GOMS更新）'!A:F,6,FALSE)</f>
        <v>ACTIVE</v>
      </c>
      <c r="J1876" s="27" t="str">
        <f>VLOOKUP(B1876,'大货清单（不定期按GOMS更新）'!A:K,11,FALSE)</f>
        <v>8.85</v>
      </c>
      <c r="K1876" s="27" t="str">
        <f>VLOOKUP(B1876,'大货清单（不定期按GOMS更新）'!A:N,12,FALSE)</f>
        <v>722</v>
      </c>
      <c r="L1876" s="27" t="str">
        <f>VLOOKUP(B1876,'大货清单（不定期按GOMS更新）'!A:M,13,FALSE)</f>
        <v>331</v>
      </c>
      <c r="M1876" s="27" t="str">
        <f>VLOOKUP(B1876,'大货清单（不定期按GOMS更新）'!A:N,14,FALSE)</f>
        <v>286</v>
      </c>
      <c r="N1876" s="60" t="s">
        <v>7807</v>
      </c>
      <c r="O1876" s="27" t="str">
        <f>IFERROR(VLOOKUP(N1876,'散件迭代（不定期更新）'!C:J,8,FALSE),0)</f>
        <v>A66</v>
      </c>
      <c r="P1876" s="27" t="str">
        <f>IFERROR(VLOOKUP(N1876,'散件（更新）'!B:H,3,FALSE),0)</f>
        <v/>
      </c>
      <c r="Q1876" s="27" t="str">
        <f>VLOOKUP(N1876,'散件（更新）'!B:H,2,FALSE)</f>
        <v>114-24580101</v>
      </c>
      <c r="R1876" s="27" t="str">
        <f>VLOOKUP(N1876,'散件（更新）'!B:H,7,FALSE)</f>
        <v>Clean Water Tank</v>
      </c>
      <c r="S1876" s="27" t="str">
        <f>VLOOKUP(N1876,'散件（更新）'!B:E,4,FALSE)</f>
        <v>https://tineco-yxzt.oss-accelerate.aliyuncs.com/20241231/qingshuixiang_1735609949852.png</v>
      </c>
      <c r="T1876" s="27" t="s">
        <v>8759</v>
      </c>
      <c r="U1876" s="28" t="str">
        <f>VLOOKUP(N1876,'散件（更新）'!B:G,6,FALSE)</f>
        <v>SP;CL2458A-02;清水箱组件</v>
      </c>
      <c r="V1876" s="28">
        <f>VLOOKUP(N1876,'散件（更新）'!B:I,8,FALSE)</f>
        <v>6932485004577</v>
      </c>
    </row>
    <row r="1877" spans="1:22" ht="20.149999999999999" customHeight="1">
      <c r="A1877" s="57">
        <v>46169</v>
      </c>
      <c r="B1877" s="53" t="s">
        <v>11036</v>
      </c>
      <c r="C1877" s="27" t="str">
        <f>VLOOKUP(B1877,'大货清单（不定期按GOMS更新）'!A:H,8,0)</f>
        <v>109-24581001</v>
      </c>
      <c r="D1877" s="27" t="str">
        <f>VLOOKUP(B1877,'大货清单（不定期按GOMS更新）'!A:C,3,0)</f>
        <v>CL2458J-01</v>
      </c>
      <c r="E1877" s="27" t="str">
        <f>VLOOKUP(B1877,'大货清单（不定期按GOMS更新）'!A:H,4,0)</f>
        <v>GB</v>
      </c>
      <c r="F1877" s="27" t="str">
        <f>VLOOKUP(B1877,'大货清单（不定期按GOMS更新）'!A:H,2,0)</f>
        <v>Floor One i6 Stretch</v>
      </c>
      <c r="G1877" s="28">
        <f>VLOOKUP(B1877,'大货清单（不定期按GOMS更新）'!A:I,9,FALSE)</f>
        <v>6932485006601</v>
      </c>
      <c r="H1877" s="27" t="str">
        <f>VLOOKUP(B1877,'大货清单（不定期按GOMS更新）'!A:H,7,0)</f>
        <v>DARK GRAY</v>
      </c>
      <c r="I1877" s="27" t="str">
        <f>VLOOKUP(B1877,'大货清单（不定期按GOMS更新）'!A:F,6,FALSE)</f>
        <v>ACTIVE</v>
      </c>
      <c r="J1877" s="27" t="str">
        <f>VLOOKUP(B1877,'大货清单（不定期按GOMS更新）'!A:K,11,FALSE)</f>
        <v>8.85</v>
      </c>
      <c r="K1877" s="27" t="str">
        <f>VLOOKUP(B1877,'大货清单（不定期按GOMS更新）'!A:N,12,FALSE)</f>
        <v>722</v>
      </c>
      <c r="L1877" s="27" t="str">
        <f>VLOOKUP(B1877,'大货清单（不定期按GOMS更新）'!A:M,13,FALSE)</f>
        <v>331</v>
      </c>
      <c r="M1877" s="27" t="str">
        <f>VLOOKUP(B1877,'大货清单（不定期按GOMS更新）'!A:N,14,FALSE)</f>
        <v>286</v>
      </c>
      <c r="N1877" s="53" t="s">
        <v>8160</v>
      </c>
      <c r="O1877" s="27">
        <f>IFERROR(VLOOKUP(N1877,'散件迭代（不定期更新）'!C:J,8,FALSE),0)</f>
        <v>0</v>
      </c>
      <c r="P1877" s="27" t="str">
        <f>IFERROR(VLOOKUP(N1877,'散件（更新）'!B:H,3,FALSE),0)</f>
        <v/>
      </c>
      <c r="Q1877" s="27" t="str">
        <f>VLOOKUP(N1877,'散件（更新）'!B:H,2,FALSE)</f>
        <v>114-24580800</v>
      </c>
      <c r="R1877" s="27" t="str">
        <f>VLOOKUP(N1877,'散件（更新）'!B:H,7,FALSE)</f>
        <v>Dirt Water Tank</v>
      </c>
      <c r="S1877" s="27" t="str">
        <f>VLOOKUP(N1877,'散件（更新）'!B:E,4,FALSE)</f>
        <v>https://tineco-yxzt.oss-accelerate.aliyuncs.com/20250331/huishoutongzujian_1743413025779.png</v>
      </c>
      <c r="T1877" s="27" t="s">
        <v>8759</v>
      </c>
      <c r="U1877" s="28" t="str">
        <f>VLOOKUP(N1877,'散件（更新）'!B:G,6,FALSE)</f>
        <v>SP;CL2458H-01;回收桶组件</v>
      </c>
      <c r="V1877" s="28">
        <f>VLOOKUP(N1877,'散件（更新）'!B:I,8,FALSE)</f>
        <v>6932485006519</v>
      </c>
    </row>
    <row r="1878" spans="1:22" ht="20.149999999999999" customHeight="1">
      <c r="A1878" s="57">
        <v>46169</v>
      </c>
      <c r="B1878" s="53" t="s">
        <v>11050</v>
      </c>
      <c r="C1878" s="27" t="str">
        <f>VLOOKUP(B1878,'大货清单（不定期按GOMS更新）'!A:H,8,0)</f>
        <v>109-24580902</v>
      </c>
      <c r="D1878" s="27" t="str">
        <f>VLOOKUP(B1878,'大货清单（不定期按GOMS更新）'!A:C,3,0)</f>
        <v>CL2458I-02</v>
      </c>
      <c r="E1878" s="27" t="str">
        <f>VLOOKUP(B1878,'大货清单（不定期按GOMS更新）'!A:H,4,0)</f>
        <v>FR,IT,DE,PL,ES,CL,RO,GR</v>
      </c>
      <c r="F1878" s="27" t="str">
        <f>VLOOKUP(B1878,'大货清单（不定期按GOMS更新）'!A:H,2,0)</f>
        <v>Floor One i6 Stretch Plus</v>
      </c>
      <c r="G1878" s="28">
        <f>VLOOKUP(B1878,'大货清单（不定期按GOMS更新）'!A:I,9,FALSE)</f>
        <v>6932485006410</v>
      </c>
      <c r="H1878" s="27" t="str">
        <f>VLOOKUP(B1878,'大货清单（不定期按GOMS更新）'!A:H,7,0)</f>
        <v>DARK GRAY</v>
      </c>
      <c r="I1878" s="27" t="str">
        <f>VLOOKUP(B1878,'大货清单（不定期按GOMS更新）'!A:F,6,FALSE)</f>
        <v>ACTIVE</v>
      </c>
      <c r="J1878" s="27" t="str">
        <f>VLOOKUP(B1878,'大货清单（不定期按GOMS更新）'!A:K,11,FALSE)</f>
        <v>9.2</v>
      </c>
      <c r="K1878" s="27" t="str">
        <f>VLOOKUP(B1878,'大货清单（不定期按GOMS更新）'!A:N,12,FALSE)</f>
        <v>722</v>
      </c>
      <c r="L1878" s="27" t="str">
        <f>VLOOKUP(B1878,'大货清单（不定期按GOMS更新）'!A:M,13,FALSE)</f>
        <v>331</v>
      </c>
      <c r="M1878" s="27" t="str">
        <f>VLOOKUP(B1878,'大货清单（不定期按GOMS更新）'!A:N,14,FALSE)</f>
        <v>286</v>
      </c>
      <c r="N1878" s="53" t="s">
        <v>4422</v>
      </c>
      <c r="O1878" s="27">
        <f>IFERROR(VLOOKUP(N1878,'散件迭代（不定期更新）'!C:J,8,FALSE),0)</f>
        <v>0</v>
      </c>
      <c r="P1878" s="27" t="str">
        <f>IFERROR(VLOOKUP(N1878,'散件（更新）'!B:H,3,FALSE),0)</f>
        <v>/</v>
      </c>
      <c r="Q1878" s="27" t="str">
        <f>VLOOKUP(N1878,'散件（更新）'!B:H,2,FALSE)</f>
        <v>114-23350408</v>
      </c>
      <c r="R1878" s="27" t="str">
        <f>VLOOKUP(N1878,'散件（更新）'!B:H,7,FALSE)</f>
        <v>Brush Roller</v>
      </c>
      <c r="S1878" s="27" t="str">
        <f>VLOOKUP(N1878,'散件（更新）'!B:E,4,FALSE)</f>
        <v>https://tineco-yxzt.oss-accelerate.aliyuncs.com/20241021/gunshua_1729475885815.jpeg</v>
      </c>
      <c r="T1878" s="27" t="s">
        <v>19304</v>
      </c>
      <c r="U1878" s="28" t="str">
        <f>VLOOKUP(N1878,'散件（更新）'!B:G,6,FALSE)</f>
        <v>滚刷组件</v>
      </c>
      <c r="V1878" s="28" t="str">
        <f>VLOOKUP(N1878,'散件（更新）'!B:I,8,FALSE)</f>
        <v>6974950106188</v>
      </c>
    </row>
    <row r="1879" spans="1:22" ht="20.149999999999999" customHeight="1">
      <c r="A1879" s="57">
        <v>46169</v>
      </c>
      <c r="B1879" s="53" t="s">
        <v>11050</v>
      </c>
      <c r="C1879" s="27" t="str">
        <f>VLOOKUP(B1879,'大货清单（不定期按GOMS更新）'!A:H,8,0)</f>
        <v>109-24580902</v>
      </c>
      <c r="D1879" s="27" t="str">
        <f>VLOOKUP(B1879,'大货清单（不定期按GOMS更新）'!A:C,3,0)</f>
        <v>CL2458I-02</v>
      </c>
      <c r="E1879" s="27" t="str">
        <f>VLOOKUP(B1879,'大货清单（不定期按GOMS更新）'!A:H,4,0)</f>
        <v>FR,IT,DE,PL,ES,CL,RO,GR</v>
      </c>
      <c r="F1879" s="27" t="str">
        <f>VLOOKUP(B1879,'大货清单（不定期按GOMS更新）'!A:H,2,0)</f>
        <v>Floor One i6 Stretch Plus</v>
      </c>
      <c r="G1879" s="28">
        <f>VLOOKUP(B1879,'大货清单（不定期按GOMS更新）'!A:I,9,FALSE)</f>
        <v>6932485006410</v>
      </c>
      <c r="H1879" s="27" t="str">
        <f>VLOOKUP(B1879,'大货清单（不定期按GOMS更新）'!A:H,7,0)</f>
        <v>DARK GRAY</v>
      </c>
      <c r="I1879" s="27" t="str">
        <f>VLOOKUP(B1879,'大货清单（不定期按GOMS更新）'!A:F,6,FALSE)</f>
        <v>ACTIVE</v>
      </c>
      <c r="J1879" s="27" t="str">
        <f>VLOOKUP(B1879,'大货清单（不定期按GOMS更新）'!A:K,11,FALSE)</f>
        <v>9.2</v>
      </c>
      <c r="K1879" s="27" t="str">
        <f>VLOOKUP(B1879,'大货清单（不定期按GOMS更新）'!A:N,12,FALSE)</f>
        <v>722</v>
      </c>
      <c r="L1879" s="27" t="str">
        <f>VLOOKUP(B1879,'大货清单（不定期按GOMS更新）'!A:M,13,FALSE)</f>
        <v>331</v>
      </c>
      <c r="M1879" s="27" t="str">
        <f>VLOOKUP(B1879,'大货清单（不定期按GOMS更新）'!A:N,14,FALSE)</f>
        <v>286</v>
      </c>
      <c r="N1879" s="53" t="s">
        <v>7530</v>
      </c>
      <c r="O1879" s="27" t="str">
        <f>IFERROR(VLOOKUP(N1879,'散件迭代（不定期更新）'!C:J,8,FALSE),0)</f>
        <v>A64</v>
      </c>
      <c r="P1879" s="27">
        <f>IFERROR(VLOOKUP(N1879,'散件（更新）'!B:H,3,FALSE),0)</f>
        <v>0</v>
      </c>
      <c r="Q1879" s="27" t="str">
        <f>VLOOKUP(N1879,'散件（更新）'!B:H,2,FALSE)</f>
        <v>114-23280222</v>
      </c>
      <c r="R1879" s="27" t="str">
        <f>VLOOKUP(N1879,'散件（更新）'!B:H,7,FALSE)</f>
        <v>HEPA Assy</v>
      </c>
      <c r="S1879" s="27" t="str">
        <f>VLOOKUP(N1879,'散件（更新）'!B:E,4,FALSE)</f>
        <v>https://tineco-yxzt.oss-accelerate.aliyuncs.com/20240822/HEPA_1724286749680.jpg</v>
      </c>
      <c r="T1879" s="27" t="s">
        <v>19303</v>
      </c>
      <c r="U1879" s="28" t="str">
        <f>VLOOKUP(N1879,'散件（更新）'!B:G,6,FALSE)</f>
        <v>回收桶过滤器组件</v>
      </c>
      <c r="V1879" s="28">
        <f>VLOOKUP(N1879,'散件（更新）'!B:I,8,FALSE)</f>
        <v>6932485000470</v>
      </c>
    </row>
    <row r="1880" spans="1:22" ht="20.149999999999999" customHeight="1">
      <c r="A1880" s="57">
        <v>46169</v>
      </c>
      <c r="B1880" s="53" t="s">
        <v>11050</v>
      </c>
      <c r="C1880" s="27" t="str">
        <f>VLOOKUP(B1880,'大货清单（不定期按GOMS更新）'!A:H,8,0)</f>
        <v>109-24580902</v>
      </c>
      <c r="D1880" s="27" t="str">
        <f>VLOOKUP(B1880,'大货清单（不定期按GOMS更新）'!A:C,3,0)</f>
        <v>CL2458I-02</v>
      </c>
      <c r="E1880" s="27" t="str">
        <f>VLOOKUP(B1880,'大货清单（不定期按GOMS更新）'!A:H,4,0)</f>
        <v>FR,IT,DE,PL,ES,CL,RO,GR</v>
      </c>
      <c r="F1880" s="27" t="str">
        <f>VLOOKUP(B1880,'大货清单（不定期按GOMS更新）'!A:H,2,0)</f>
        <v>Floor One i6 Stretch Plus</v>
      </c>
      <c r="G1880" s="28">
        <f>VLOOKUP(B1880,'大货清单（不定期按GOMS更新）'!A:I,9,FALSE)</f>
        <v>6932485006410</v>
      </c>
      <c r="H1880" s="27" t="str">
        <f>VLOOKUP(B1880,'大货清单（不定期按GOMS更新）'!A:H,7,0)</f>
        <v>DARK GRAY</v>
      </c>
      <c r="I1880" s="27" t="str">
        <f>VLOOKUP(B1880,'大货清单（不定期按GOMS更新）'!A:F,6,FALSE)</f>
        <v>ACTIVE</v>
      </c>
      <c r="J1880" s="27" t="str">
        <f>VLOOKUP(B1880,'大货清单（不定期按GOMS更新）'!A:K,11,FALSE)</f>
        <v>9.2</v>
      </c>
      <c r="K1880" s="27" t="str">
        <f>VLOOKUP(B1880,'大货清单（不定期按GOMS更新）'!A:N,12,FALSE)</f>
        <v>722</v>
      </c>
      <c r="L1880" s="27" t="str">
        <f>VLOOKUP(B1880,'大货清单（不定期按GOMS更新）'!A:M,13,FALSE)</f>
        <v>331</v>
      </c>
      <c r="M1880" s="27" t="str">
        <f>VLOOKUP(B1880,'大货清单（不定期按GOMS更新）'!A:N,14,FALSE)</f>
        <v>286</v>
      </c>
      <c r="N1880" s="53" t="s">
        <v>10192</v>
      </c>
      <c r="O1880" s="27">
        <f>IFERROR(VLOOKUP(N1880,'散件迭代（不定期更新）'!C:J,8,FALSE),0)</f>
        <v>0</v>
      </c>
      <c r="P1880" s="27">
        <f>IFERROR(VLOOKUP(N1880,'散件（更新）'!B:H,3,FALSE),0)</f>
        <v>0</v>
      </c>
      <c r="Q1880" s="27" t="str">
        <f>VLOOKUP(N1880,'散件（更新）'!B:H,2,FALSE)</f>
        <v>114-24580902</v>
      </c>
      <c r="R1880" s="27" t="str">
        <f>VLOOKUP(N1880,'散件（更新）'!B:H,7,FALSE)</f>
        <v>Charging Base</v>
      </c>
      <c r="S1880" s="27" t="str">
        <f>VLOOKUP(N1880,'散件（更新）'!B:E,4,FALSE)</f>
        <v>https://tineco-yxzt.oss-accelerate.aliyuncs.com/20250427/tuopanzujian_1745722713997.png</v>
      </c>
      <c r="T1880" s="27" t="s">
        <v>8759</v>
      </c>
      <c r="U1880" s="28" t="str">
        <f>VLOOKUP(N1880,'散件（更新）'!B:G,6,FALSE)</f>
        <v>SP;CL2458I-01;烘干托盘组件-欧版</v>
      </c>
      <c r="V1880" s="28">
        <f>VLOOKUP(N1880,'散件（更新）'!B:I,8,FALSE)</f>
        <v>6932485008155</v>
      </c>
    </row>
    <row r="1881" spans="1:22" ht="20.149999999999999" customHeight="1">
      <c r="A1881" s="57">
        <v>46169</v>
      </c>
      <c r="B1881" s="53" t="s">
        <v>11050</v>
      </c>
      <c r="C1881" s="27" t="str">
        <f>VLOOKUP(B1881,'大货清单（不定期按GOMS更新）'!A:H,8,0)</f>
        <v>109-24580902</v>
      </c>
      <c r="D1881" s="27" t="str">
        <f>VLOOKUP(B1881,'大货清单（不定期按GOMS更新）'!A:C,3,0)</f>
        <v>CL2458I-02</v>
      </c>
      <c r="E1881" s="27" t="str">
        <f>VLOOKUP(B1881,'大货清单（不定期按GOMS更新）'!A:H,4,0)</f>
        <v>FR,IT,DE,PL,ES,CL,RO,GR</v>
      </c>
      <c r="F1881" s="27" t="str">
        <f>VLOOKUP(B1881,'大货清单（不定期按GOMS更新）'!A:H,2,0)</f>
        <v>Floor One i6 Stretch Plus</v>
      </c>
      <c r="G1881" s="28">
        <f>VLOOKUP(B1881,'大货清单（不定期按GOMS更新）'!A:I,9,FALSE)</f>
        <v>6932485006410</v>
      </c>
      <c r="H1881" s="27" t="str">
        <f>VLOOKUP(B1881,'大货清单（不定期按GOMS更新）'!A:H,7,0)</f>
        <v>DARK GRAY</v>
      </c>
      <c r="I1881" s="27" t="str">
        <f>VLOOKUP(B1881,'大货清单（不定期按GOMS更新）'!A:F,6,FALSE)</f>
        <v>ACTIVE</v>
      </c>
      <c r="J1881" s="27" t="str">
        <f>VLOOKUP(B1881,'大货清单（不定期按GOMS更新）'!A:K,11,FALSE)</f>
        <v>9.2</v>
      </c>
      <c r="K1881" s="27" t="str">
        <f>VLOOKUP(B1881,'大货清单（不定期按GOMS更新）'!A:N,12,FALSE)</f>
        <v>722</v>
      </c>
      <c r="L1881" s="27" t="str">
        <f>VLOOKUP(B1881,'大货清单（不定期按GOMS更新）'!A:M,13,FALSE)</f>
        <v>331</v>
      </c>
      <c r="M1881" s="27" t="str">
        <f>VLOOKUP(B1881,'大货清单（不定期按GOMS更新）'!A:N,14,FALSE)</f>
        <v>286</v>
      </c>
      <c r="N1881" s="53" t="s">
        <v>8206</v>
      </c>
      <c r="O1881" s="27">
        <f>IFERROR(VLOOKUP(N1881,'散件迭代（不定期更新）'!C:J,8,FALSE),0)</f>
        <v>0</v>
      </c>
      <c r="P1881" s="27" t="str">
        <f>IFERROR(VLOOKUP(N1881,'散件（更新）'!B:H,3,FALSE),0)</f>
        <v/>
      </c>
      <c r="Q1881" s="27" t="str">
        <f>VLOOKUP(N1881,'散件（更新）'!B:H,2,FALSE)</f>
        <v>114-24580803</v>
      </c>
      <c r="R1881" s="27" t="str">
        <f>VLOOKUP(N1881,'散件（更新）'!B:H,7,FALSE)</f>
        <v>Battery</v>
      </c>
      <c r="S1881" s="27" t="str">
        <f>VLOOKUP(N1881,'散件（更新）'!B:E,4,FALSE)</f>
        <v>https://tineco-yxzt.oss-accelerate.aliyuncs.com/20250331/dianchibaozujian_1743413287094.png</v>
      </c>
      <c r="T1881" s="27" t="s">
        <v>8759</v>
      </c>
      <c r="U1881" s="28" t="str">
        <f>VLOOKUP(N1881,'散件（更新）'!B:G,6,FALSE)</f>
        <v>SP;CL2458H-01;电池包组件</v>
      </c>
      <c r="V1881" s="28">
        <f>VLOOKUP(N1881,'散件（更新）'!B:I,8,FALSE)</f>
        <v>6932485006540</v>
      </c>
    </row>
    <row r="1882" spans="1:22" ht="20.149999999999999" customHeight="1">
      <c r="A1882" s="57">
        <v>46169</v>
      </c>
      <c r="B1882" s="53" t="s">
        <v>11050</v>
      </c>
      <c r="C1882" s="27" t="str">
        <f>VLOOKUP(B1882,'大货清单（不定期按GOMS更新）'!A:H,8,0)</f>
        <v>109-24580902</v>
      </c>
      <c r="D1882" s="27" t="str">
        <f>VLOOKUP(B1882,'大货清单（不定期按GOMS更新）'!A:C,3,0)</f>
        <v>CL2458I-02</v>
      </c>
      <c r="E1882" s="27" t="str">
        <f>VLOOKUP(B1882,'大货清单（不定期按GOMS更新）'!A:H,4,0)</f>
        <v>FR,IT,DE,PL,ES,CL,RO,GR</v>
      </c>
      <c r="F1882" s="27" t="str">
        <f>VLOOKUP(B1882,'大货清单（不定期按GOMS更新）'!A:H,2,0)</f>
        <v>Floor One i6 Stretch Plus</v>
      </c>
      <c r="G1882" s="28">
        <f>VLOOKUP(B1882,'大货清单（不定期按GOMS更新）'!A:I,9,FALSE)</f>
        <v>6932485006410</v>
      </c>
      <c r="H1882" s="27" t="str">
        <f>VLOOKUP(B1882,'大货清单（不定期按GOMS更新）'!A:H,7,0)</f>
        <v>DARK GRAY</v>
      </c>
      <c r="I1882" s="27" t="str">
        <f>VLOOKUP(B1882,'大货清单（不定期按GOMS更新）'!A:F,6,FALSE)</f>
        <v>ACTIVE</v>
      </c>
      <c r="J1882" s="27" t="str">
        <f>VLOOKUP(B1882,'大货清单（不定期按GOMS更新）'!A:K,11,FALSE)</f>
        <v>9.2</v>
      </c>
      <c r="K1882" s="27" t="str">
        <f>VLOOKUP(B1882,'大货清单（不定期按GOMS更新）'!A:N,12,FALSE)</f>
        <v>722</v>
      </c>
      <c r="L1882" s="27" t="str">
        <f>VLOOKUP(B1882,'大货清单（不定期按GOMS更新）'!A:M,13,FALSE)</f>
        <v>331</v>
      </c>
      <c r="M1882" s="27" t="str">
        <f>VLOOKUP(B1882,'大货清单（不定期按GOMS更新）'!A:N,14,FALSE)</f>
        <v>286</v>
      </c>
      <c r="N1882" s="53" t="s">
        <v>9912</v>
      </c>
      <c r="O1882" s="27">
        <f>IFERROR(VLOOKUP(N1882,'散件迭代（不定期更新）'!C:J,8,FALSE),0)</f>
        <v>0</v>
      </c>
      <c r="P1882" s="27">
        <f>IFERROR(VLOOKUP(N1882,'散件（更新）'!B:H,3,FALSE),0)</f>
        <v>0</v>
      </c>
      <c r="Q1882" s="27" t="str">
        <f>VLOOKUP(N1882,'散件（更新）'!B:H,2,FALSE)</f>
        <v>114-24580900</v>
      </c>
      <c r="R1882" s="27" t="str">
        <f>VLOOKUP(N1882,'散件（更新）'!B:H,7,FALSE)</f>
        <v>Display Screen</v>
      </c>
      <c r="S1882" s="27" t="str">
        <f>VLOOKUP(N1882,'散件（更新）'!B:E,4,FALSE)</f>
        <v>https://tineco-yxzt.oss-accelerate.aliyuncs.com/20250512/xianshipingzujian_1747015050182.jpg</v>
      </c>
      <c r="T1882" s="27" t="s">
        <v>8759</v>
      </c>
      <c r="U1882" s="28" t="str">
        <f>VLOOKUP(N1882,'散件（更新）'!B:G,6,FALSE)</f>
        <v>SP;CL2458I-01;显示屏组件（含灯板）</v>
      </c>
      <c r="V1882" s="28">
        <f>VLOOKUP(N1882,'散件（更新）'!B:I,8,FALSE)</f>
        <v>6932485008131</v>
      </c>
    </row>
    <row r="1883" spans="1:22" ht="20.149999999999999" customHeight="1">
      <c r="A1883" s="57">
        <v>46169</v>
      </c>
      <c r="B1883" s="53" t="s">
        <v>11050</v>
      </c>
      <c r="C1883" s="27" t="str">
        <f>VLOOKUP(B1883,'大货清单（不定期按GOMS更新）'!A:H,8,0)</f>
        <v>109-24580902</v>
      </c>
      <c r="D1883" s="27" t="str">
        <f>VLOOKUP(B1883,'大货清单（不定期按GOMS更新）'!A:C,3,0)</f>
        <v>CL2458I-02</v>
      </c>
      <c r="E1883" s="27" t="str">
        <f>VLOOKUP(B1883,'大货清单（不定期按GOMS更新）'!A:H,4,0)</f>
        <v>FR,IT,DE,PL,ES,CL,RO,GR</v>
      </c>
      <c r="F1883" s="27" t="str">
        <f>VLOOKUP(B1883,'大货清单（不定期按GOMS更新）'!A:H,2,0)</f>
        <v>Floor One i6 Stretch Plus</v>
      </c>
      <c r="G1883" s="28">
        <f>VLOOKUP(B1883,'大货清单（不定期按GOMS更新）'!A:I,9,FALSE)</f>
        <v>6932485006410</v>
      </c>
      <c r="H1883" s="27" t="str">
        <f>VLOOKUP(B1883,'大货清单（不定期按GOMS更新）'!A:H,7,0)</f>
        <v>DARK GRAY</v>
      </c>
      <c r="I1883" s="27" t="str">
        <f>VLOOKUP(B1883,'大货清单（不定期按GOMS更新）'!A:F,6,FALSE)</f>
        <v>ACTIVE</v>
      </c>
      <c r="J1883" s="27" t="str">
        <f>VLOOKUP(B1883,'大货清单（不定期按GOMS更新）'!A:K,11,FALSE)</f>
        <v>9.2</v>
      </c>
      <c r="K1883" s="27" t="str">
        <f>VLOOKUP(B1883,'大货清单（不定期按GOMS更新）'!A:N,12,FALSE)</f>
        <v>722</v>
      </c>
      <c r="L1883" s="27" t="str">
        <f>VLOOKUP(B1883,'大货清单（不定期按GOMS更新）'!A:M,13,FALSE)</f>
        <v>331</v>
      </c>
      <c r="M1883" s="27" t="str">
        <f>VLOOKUP(B1883,'大货清单（不定期按GOMS更新）'!A:N,14,FALSE)</f>
        <v>286</v>
      </c>
      <c r="N1883" s="53" t="s">
        <v>7999</v>
      </c>
      <c r="O1883" s="27">
        <f>IFERROR(VLOOKUP(N1883,'散件迭代（不定期更新）'!C:J,8,FALSE),0)</f>
        <v>0</v>
      </c>
      <c r="P1883" s="27" t="str">
        <f>IFERROR(VLOOKUP(N1883,'散件（更新）'!B:H,3,FALSE),0)</f>
        <v/>
      </c>
      <c r="Q1883" s="27" t="str">
        <f>VLOOKUP(N1883,'散件（更新）'!B:H,2,FALSE)</f>
        <v>114-23761810</v>
      </c>
      <c r="R1883" s="27" t="str">
        <f>VLOOKUP(N1883,'散件（更新）'!B:H,7,FALSE)</f>
        <v>plastic part</v>
      </c>
      <c r="S1883" s="27" t="str">
        <f>VLOOKUP(N1883,'散件（更新）'!B:E,4,FALSE)</f>
        <v>https://tineco-yxzt.oss-accelerate.aliyuncs.com/20241219/weixintupian_202411141109497_1734589279566.jpg</v>
      </c>
      <c r="T1883" s="27" t="s">
        <v>8759</v>
      </c>
      <c r="U1883" s="28" t="str">
        <f>VLOOKUP(N1883,'散件（更新）'!B:G,6,FALSE)</f>
        <v>回收桶信号检测组件（黑色适配蓝色）</v>
      </c>
      <c r="V1883" s="28">
        <f>VLOOKUP(N1883,'散件（更新）'!B:I,8,FALSE)</f>
        <v>6932485002498</v>
      </c>
    </row>
    <row r="1884" spans="1:22" ht="20.149999999999999" customHeight="1">
      <c r="A1884" s="57">
        <v>46169</v>
      </c>
      <c r="B1884" s="53" t="s">
        <v>11050</v>
      </c>
      <c r="C1884" s="27" t="str">
        <f>VLOOKUP(B1884,'大货清单（不定期按GOMS更新）'!A:H,8,0)</f>
        <v>109-24580902</v>
      </c>
      <c r="D1884" s="27" t="str">
        <f>VLOOKUP(B1884,'大货清单（不定期按GOMS更新）'!A:C,3,0)</f>
        <v>CL2458I-02</v>
      </c>
      <c r="E1884" s="27" t="str">
        <f>VLOOKUP(B1884,'大货清单（不定期按GOMS更新）'!A:H,4,0)</f>
        <v>FR,IT,DE,PL,ES,CL,RO,GR</v>
      </c>
      <c r="F1884" s="27" t="str">
        <f>VLOOKUP(B1884,'大货清单（不定期按GOMS更新）'!A:H,2,0)</f>
        <v>Floor One i6 Stretch Plus</v>
      </c>
      <c r="G1884" s="28">
        <f>VLOOKUP(B1884,'大货清单（不定期按GOMS更新）'!A:I,9,FALSE)</f>
        <v>6932485006410</v>
      </c>
      <c r="H1884" s="27" t="str">
        <f>VLOOKUP(B1884,'大货清单（不定期按GOMS更新）'!A:H,7,0)</f>
        <v>DARK GRAY</v>
      </c>
      <c r="I1884" s="27" t="str">
        <f>VLOOKUP(B1884,'大货清单（不定期按GOMS更新）'!A:F,6,FALSE)</f>
        <v>ACTIVE</v>
      </c>
      <c r="J1884" s="27" t="str">
        <f>VLOOKUP(B1884,'大货清单（不定期按GOMS更新）'!A:K,11,FALSE)</f>
        <v>9.2</v>
      </c>
      <c r="K1884" s="27" t="str">
        <f>VLOOKUP(B1884,'大货清单（不定期按GOMS更新）'!A:N,12,FALSE)</f>
        <v>722</v>
      </c>
      <c r="L1884" s="27" t="str">
        <f>VLOOKUP(B1884,'大货清单（不定期按GOMS更新）'!A:M,13,FALSE)</f>
        <v>331</v>
      </c>
      <c r="M1884" s="27" t="str">
        <f>VLOOKUP(B1884,'大货清单（不定期按GOMS更新）'!A:N,14,FALSE)</f>
        <v>286</v>
      </c>
      <c r="N1884" s="53" t="s">
        <v>8054</v>
      </c>
      <c r="O1884" s="27">
        <f>IFERROR(VLOOKUP(N1884,'散件迭代（不定期更新）'!C:J,8,FALSE),0)</f>
        <v>0</v>
      </c>
      <c r="P1884" s="27" t="str">
        <f>IFERROR(VLOOKUP(N1884,'散件（更新）'!B:H,3,FALSE),0)</f>
        <v/>
      </c>
      <c r="Q1884" s="27" t="str">
        <f>VLOOKUP(N1884,'散件（更新）'!B:H,2,FALSE)</f>
        <v>114-23761815</v>
      </c>
      <c r="R1884" s="27" t="str">
        <f>VLOOKUP(N1884,'散件（更新）'!B:H,7,FALSE)</f>
        <v>plastic part</v>
      </c>
      <c r="S1884" s="27" t="str">
        <f>VLOOKUP(N1884,'散件（更新）'!B:E,4,FALSE)</f>
        <v>https://tineco-yxzt.oss-accelerate.aliyuncs.com/20241219/62_1734590951668.jpg</v>
      </c>
      <c r="T1884" s="27" t="s">
        <v>8759</v>
      </c>
      <c r="U1884" s="28" t="str">
        <f>VLOOKUP(N1884,'散件（更新）'!B:G,6,FALSE)</f>
        <v>地刷充电头组件</v>
      </c>
      <c r="V1884" s="28">
        <f>VLOOKUP(N1884,'散件（更新）'!B:I,8,FALSE)</f>
        <v>6932485002559</v>
      </c>
    </row>
    <row r="1885" spans="1:22" ht="20.149999999999999" customHeight="1">
      <c r="A1885" s="57">
        <v>46169</v>
      </c>
      <c r="B1885" s="53" t="s">
        <v>11050</v>
      </c>
      <c r="C1885" s="27" t="str">
        <f>VLOOKUP(B1885,'大货清单（不定期按GOMS更新）'!A:H,8,0)</f>
        <v>109-24580902</v>
      </c>
      <c r="D1885" s="27" t="str">
        <f>VLOOKUP(B1885,'大货清单（不定期按GOMS更新）'!A:C,3,0)</f>
        <v>CL2458I-02</v>
      </c>
      <c r="E1885" s="27" t="str">
        <f>VLOOKUP(B1885,'大货清单（不定期按GOMS更新）'!A:H,4,0)</f>
        <v>FR,IT,DE,PL,ES,CL,RO,GR</v>
      </c>
      <c r="F1885" s="27" t="str">
        <f>VLOOKUP(B1885,'大货清单（不定期按GOMS更新）'!A:H,2,0)</f>
        <v>Floor One i6 Stretch Plus</v>
      </c>
      <c r="G1885" s="28">
        <f>VLOOKUP(B1885,'大货清单（不定期按GOMS更新）'!A:I,9,FALSE)</f>
        <v>6932485006410</v>
      </c>
      <c r="H1885" s="27" t="str">
        <f>VLOOKUP(B1885,'大货清单（不定期按GOMS更新）'!A:H,7,0)</f>
        <v>DARK GRAY</v>
      </c>
      <c r="I1885" s="27" t="str">
        <f>VLOOKUP(B1885,'大货清单（不定期按GOMS更新）'!A:F,6,FALSE)</f>
        <v>ACTIVE</v>
      </c>
      <c r="J1885" s="27" t="str">
        <f>VLOOKUP(B1885,'大货清单（不定期按GOMS更新）'!A:K,11,FALSE)</f>
        <v>9.2</v>
      </c>
      <c r="K1885" s="27" t="str">
        <f>VLOOKUP(B1885,'大货清单（不定期按GOMS更新）'!A:N,12,FALSE)</f>
        <v>722</v>
      </c>
      <c r="L1885" s="27" t="str">
        <f>VLOOKUP(B1885,'大货清单（不定期按GOMS更新）'!A:M,13,FALSE)</f>
        <v>331</v>
      </c>
      <c r="M1885" s="27" t="str">
        <f>VLOOKUP(B1885,'大货清单（不定期按GOMS更新）'!A:N,14,FALSE)</f>
        <v>286</v>
      </c>
      <c r="N1885" s="53" t="s">
        <v>7839</v>
      </c>
      <c r="O1885" s="27">
        <f>IFERROR(VLOOKUP(N1885,'散件迭代（不定期更新）'!C:J,8,FALSE),0)</f>
        <v>0</v>
      </c>
      <c r="P1885" s="27" t="str">
        <f>IFERROR(VLOOKUP(N1885,'散件（更新）'!B:H,3,FALSE),0)</f>
        <v/>
      </c>
      <c r="Q1885" s="27" t="str">
        <f>VLOOKUP(N1885,'散件（更新）'!B:H,2,FALSE)</f>
        <v>114-23761816</v>
      </c>
      <c r="R1885" s="27" t="str">
        <f>VLOOKUP(N1885,'散件（更新）'!B:H,7,FALSE)</f>
        <v>plastic part</v>
      </c>
      <c r="S1885" s="27" t="str">
        <f>VLOOKUP(N1885,'散件（更新）'!B:E,4,FALSE)</f>
        <v>https://tineco-yxzt.oss-accelerate.aliyuncs.com/20241219/5_1734589496153.jpg</v>
      </c>
      <c r="T1885" s="27" t="s">
        <v>8759</v>
      </c>
      <c r="U1885" s="28" t="str">
        <f>VLOOKUP(N1885,'散件（更新）'!B:G,6,FALSE)</f>
        <v>转接头组件（带锁扣）</v>
      </c>
      <c r="V1885" s="28">
        <f>VLOOKUP(N1885,'散件（更新）'!B:I,8,FALSE)</f>
        <v>6932485002504</v>
      </c>
    </row>
    <row r="1886" spans="1:22" ht="20.149999999999999" customHeight="1">
      <c r="A1886" s="57">
        <v>46169</v>
      </c>
      <c r="B1886" s="53" t="s">
        <v>11050</v>
      </c>
      <c r="C1886" s="27" t="str">
        <f>VLOOKUP(B1886,'大货清单（不定期按GOMS更新）'!A:H,8,0)</f>
        <v>109-24580902</v>
      </c>
      <c r="D1886" s="27" t="str">
        <f>VLOOKUP(B1886,'大货清单（不定期按GOMS更新）'!A:C,3,0)</f>
        <v>CL2458I-02</v>
      </c>
      <c r="E1886" s="27" t="str">
        <f>VLOOKUP(B1886,'大货清单（不定期按GOMS更新）'!A:H,4,0)</f>
        <v>FR,IT,DE,PL,ES,CL,RO,GR</v>
      </c>
      <c r="F1886" s="27" t="str">
        <f>VLOOKUP(B1886,'大货清单（不定期按GOMS更新）'!A:H,2,0)</f>
        <v>Floor One i6 Stretch Plus</v>
      </c>
      <c r="G1886" s="28">
        <f>VLOOKUP(B1886,'大货清单（不定期按GOMS更新）'!A:I,9,FALSE)</f>
        <v>6932485006410</v>
      </c>
      <c r="H1886" s="27" t="str">
        <f>VLOOKUP(B1886,'大货清单（不定期按GOMS更新）'!A:H,7,0)</f>
        <v>DARK GRAY</v>
      </c>
      <c r="I1886" s="27" t="str">
        <f>VLOOKUP(B1886,'大货清单（不定期按GOMS更新）'!A:F,6,FALSE)</f>
        <v>ACTIVE</v>
      </c>
      <c r="J1886" s="27" t="str">
        <f>VLOOKUP(B1886,'大货清单（不定期按GOMS更新）'!A:K,11,FALSE)</f>
        <v>9.2</v>
      </c>
      <c r="K1886" s="27" t="str">
        <f>VLOOKUP(B1886,'大货清单（不定期按GOMS更新）'!A:N,12,FALSE)</f>
        <v>722</v>
      </c>
      <c r="L1886" s="27" t="str">
        <f>VLOOKUP(B1886,'大货清单（不定期按GOMS更新）'!A:M,13,FALSE)</f>
        <v>331</v>
      </c>
      <c r="M1886" s="27" t="str">
        <f>VLOOKUP(B1886,'大货清单（不定期按GOMS更新）'!A:N,14,FALSE)</f>
        <v>286</v>
      </c>
      <c r="N1886" s="53" t="s">
        <v>4703</v>
      </c>
      <c r="O1886" s="27">
        <f>IFERROR(VLOOKUP(N1886,'散件迭代（不定期更新）'!C:J,8,FALSE),0)</f>
        <v>0</v>
      </c>
      <c r="P1886" s="27">
        <f>IFERROR(VLOOKUP(N1886,'散件（更新）'!B:H,3,FALSE),0)</f>
        <v>0</v>
      </c>
      <c r="Q1886" s="27" t="str">
        <f>VLOOKUP(N1886,'散件（更新）'!B:H,2,FALSE)</f>
        <v>114-23280214</v>
      </c>
      <c r="R1886" s="27" t="str">
        <f>VLOOKUP(N1886,'散件（更新）'!B:H,7,FALSE)</f>
        <v>plastic part</v>
      </c>
      <c r="S1886" s="27" t="str">
        <f>VLOOKUP(N1886,'散件（更新）'!B:E,4,FALSE)</f>
        <v>https://tineco-yxzt.oss-accelerate.aliyuncs.com/20240306/shuixiangxiashuifazujian_1709692518244.GIF</v>
      </c>
      <c r="T1886" s="27" t="s">
        <v>8759</v>
      </c>
      <c r="U1886" s="28" t="str">
        <f>VLOOKUP(N1886,'散件（更新）'!B:G,6,FALSE)</f>
        <v>水箱下水阀组件</v>
      </c>
      <c r="V1886" s="28">
        <f>VLOOKUP(N1886,'散件（更新）'!B:I,8,FALSE)</f>
        <v>6974950107246</v>
      </c>
    </row>
    <row r="1887" spans="1:22" ht="20.149999999999999" customHeight="1">
      <c r="A1887" s="57">
        <v>46169</v>
      </c>
      <c r="B1887" s="53" t="s">
        <v>11050</v>
      </c>
      <c r="C1887" s="27" t="str">
        <f>VLOOKUP(B1887,'大货清单（不定期按GOMS更新）'!A:H,8,0)</f>
        <v>109-24580902</v>
      </c>
      <c r="D1887" s="27" t="str">
        <f>VLOOKUP(B1887,'大货清单（不定期按GOMS更新）'!A:C,3,0)</f>
        <v>CL2458I-02</v>
      </c>
      <c r="E1887" s="27" t="str">
        <f>VLOOKUP(B1887,'大货清单（不定期按GOMS更新）'!A:H,4,0)</f>
        <v>FR,IT,DE,PL,ES,CL,RO,GR</v>
      </c>
      <c r="F1887" s="27" t="str">
        <f>VLOOKUP(B1887,'大货清单（不定期按GOMS更新）'!A:H,2,0)</f>
        <v>Floor One i6 Stretch Plus</v>
      </c>
      <c r="G1887" s="28">
        <f>VLOOKUP(B1887,'大货清单（不定期按GOMS更新）'!A:I,9,FALSE)</f>
        <v>6932485006410</v>
      </c>
      <c r="H1887" s="27" t="str">
        <f>VLOOKUP(B1887,'大货清单（不定期按GOMS更新）'!A:H,7,0)</f>
        <v>DARK GRAY</v>
      </c>
      <c r="I1887" s="27" t="str">
        <f>VLOOKUP(B1887,'大货清单（不定期按GOMS更新）'!A:F,6,FALSE)</f>
        <v>ACTIVE</v>
      </c>
      <c r="J1887" s="27" t="str">
        <f>VLOOKUP(B1887,'大货清单（不定期按GOMS更新）'!A:K,11,FALSE)</f>
        <v>9.2</v>
      </c>
      <c r="K1887" s="27" t="str">
        <f>VLOOKUP(B1887,'大货清单（不定期按GOMS更新）'!A:N,12,FALSE)</f>
        <v>722</v>
      </c>
      <c r="L1887" s="27" t="str">
        <f>VLOOKUP(B1887,'大货清单（不定期按GOMS更新）'!A:M,13,FALSE)</f>
        <v>331</v>
      </c>
      <c r="M1887" s="27" t="str">
        <f>VLOOKUP(B1887,'大货清单（不定期按GOMS更新）'!A:N,14,FALSE)</f>
        <v>286</v>
      </c>
      <c r="N1887" s="53" t="s">
        <v>7823</v>
      </c>
      <c r="O1887" s="27">
        <f>IFERROR(VLOOKUP(N1887,'散件迭代（不定期更新）'!C:J,8,FALSE),0)</f>
        <v>0</v>
      </c>
      <c r="P1887" s="27" t="str">
        <f>IFERROR(VLOOKUP(N1887,'散件（更新）'!B:H,3,FALSE),0)</f>
        <v/>
      </c>
      <c r="Q1887" s="27" t="str">
        <f>VLOOKUP(N1887,'散件（更新）'!B:H,2,FALSE)</f>
        <v>114-24580806</v>
      </c>
      <c r="R1887" s="27" t="str">
        <f>VLOOKUP(N1887,'散件（更新）'!B:H,7,FALSE)</f>
        <v>plastic part</v>
      </c>
      <c r="S1887" s="27" t="str">
        <f>VLOOKUP(N1887,'散件（更新）'!B:E,4,FALSE)</f>
        <v>https://tineco-yxzt.oss-accelerate.aliyuncs.com/20250331/penshuibanzujian_1743413231769.gif</v>
      </c>
      <c r="T1887" s="27" t="s">
        <v>19301</v>
      </c>
      <c r="U1887" s="28" t="str">
        <f>VLOOKUP(N1887,'散件（更新）'!B:G,6,FALSE)</f>
        <v>SP;CL2458H-01;喷水板组件</v>
      </c>
      <c r="V1887" s="28">
        <f>VLOOKUP(N1887,'散件（更新）'!B:I,8,FALSE)</f>
        <v>6932485006571</v>
      </c>
    </row>
    <row r="1888" spans="1:22" ht="20.149999999999999" customHeight="1">
      <c r="A1888" s="57">
        <v>46169</v>
      </c>
      <c r="B1888" s="53" t="s">
        <v>11050</v>
      </c>
      <c r="C1888" s="27" t="str">
        <f>VLOOKUP(B1888,'大货清单（不定期按GOMS更新）'!A:H,8,0)</f>
        <v>109-24580902</v>
      </c>
      <c r="D1888" s="27" t="str">
        <f>VLOOKUP(B1888,'大货清单（不定期按GOMS更新）'!A:C,3,0)</f>
        <v>CL2458I-02</v>
      </c>
      <c r="E1888" s="27" t="str">
        <f>VLOOKUP(B1888,'大货清单（不定期按GOMS更新）'!A:H,4,0)</f>
        <v>FR,IT,DE,PL,ES,CL,RO,GR</v>
      </c>
      <c r="F1888" s="27" t="str">
        <f>VLOOKUP(B1888,'大货清单（不定期按GOMS更新）'!A:H,2,0)</f>
        <v>Floor One i6 Stretch Plus</v>
      </c>
      <c r="G1888" s="28">
        <f>VLOOKUP(B1888,'大货清单（不定期按GOMS更新）'!A:I,9,FALSE)</f>
        <v>6932485006410</v>
      </c>
      <c r="H1888" s="27" t="str">
        <f>VLOOKUP(B1888,'大货清单（不定期按GOMS更新）'!A:H,7,0)</f>
        <v>DARK GRAY</v>
      </c>
      <c r="I1888" s="27" t="str">
        <f>VLOOKUP(B1888,'大货清单（不定期按GOMS更新）'!A:F,6,FALSE)</f>
        <v>ACTIVE</v>
      </c>
      <c r="J1888" s="27" t="str">
        <f>VLOOKUP(B1888,'大货清单（不定期按GOMS更新）'!A:K,11,FALSE)</f>
        <v>9.2</v>
      </c>
      <c r="K1888" s="27" t="str">
        <f>VLOOKUP(B1888,'大货清单（不定期按GOMS更新）'!A:N,12,FALSE)</f>
        <v>722</v>
      </c>
      <c r="L1888" s="27" t="str">
        <f>VLOOKUP(B1888,'大货清单（不定期按GOMS更新）'!A:M,13,FALSE)</f>
        <v>331</v>
      </c>
      <c r="M1888" s="27" t="str">
        <f>VLOOKUP(B1888,'大货清单（不定期按GOMS更新）'!A:N,14,FALSE)</f>
        <v>286</v>
      </c>
      <c r="N1888" s="53" t="s">
        <v>8162</v>
      </c>
      <c r="O1888" s="27">
        <f>IFERROR(VLOOKUP(N1888,'散件迭代（不定期更新）'!C:J,8,FALSE),0)</f>
        <v>0</v>
      </c>
      <c r="P1888" s="27" t="str">
        <f>IFERROR(VLOOKUP(N1888,'散件（更新）'!B:H,3,FALSE),0)</f>
        <v/>
      </c>
      <c r="Q1888" s="27" t="str">
        <f>VLOOKUP(N1888,'散件（更新）'!B:H,2,FALSE)</f>
        <v>114-24580807</v>
      </c>
      <c r="R1888" s="27" t="str">
        <f>VLOOKUP(N1888,'散件（更新）'!B:H,7,FALSE)</f>
        <v>plastic part</v>
      </c>
      <c r="S1888" s="27" t="str">
        <f>VLOOKUP(N1888,'散件（更新）'!B:E,4,FALSE)</f>
        <v>https://tineco-yxzt.oss-accelerate.aliyuncs.com/20250331/weixinjietu_20250326165223_1743413259241.png</v>
      </c>
      <c r="T1888" s="27" t="s">
        <v>19322</v>
      </c>
      <c r="U1888" s="28" t="str">
        <f>VLOOKUP(N1888,'散件（更新）'!B:G,6,FALSE)</f>
        <v>SP;CL2458H-01;回收桶进气接头包胶组件</v>
      </c>
      <c r="V1888" s="28">
        <f>VLOOKUP(N1888,'散件（更新）'!B:I,8,FALSE)</f>
        <v>6932485006588</v>
      </c>
    </row>
    <row r="1889" spans="1:22" ht="20.149999999999999" customHeight="1">
      <c r="A1889" s="57">
        <v>46169</v>
      </c>
      <c r="B1889" s="53" t="s">
        <v>11050</v>
      </c>
      <c r="C1889" s="27" t="str">
        <f>VLOOKUP(B1889,'大货清单（不定期按GOMS更新）'!A:H,8,0)</f>
        <v>109-24580902</v>
      </c>
      <c r="D1889" s="27" t="str">
        <f>VLOOKUP(B1889,'大货清单（不定期按GOMS更新）'!A:C,3,0)</f>
        <v>CL2458I-02</v>
      </c>
      <c r="E1889" s="27" t="str">
        <f>VLOOKUP(B1889,'大货清单（不定期按GOMS更新）'!A:H,4,0)</f>
        <v>FR,IT,DE,PL,ES,CL,RO,GR</v>
      </c>
      <c r="F1889" s="27" t="str">
        <f>VLOOKUP(B1889,'大货清单（不定期按GOMS更新）'!A:H,2,0)</f>
        <v>Floor One i6 Stretch Plus</v>
      </c>
      <c r="G1889" s="28">
        <f>VLOOKUP(B1889,'大货清单（不定期按GOMS更新）'!A:I,9,FALSE)</f>
        <v>6932485006410</v>
      </c>
      <c r="H1889" s="27" t="str">
        <f>VLOOKUP(B1889,'大货清单（不定期按GOMS更新）'!A:H,7,0)</f>
        <v>DARK GRAY</v>
      </c>
      <c r="I1889" s="27" t="str">
        <f>VLOOKUP(B1889,'大货清单（不定期按GOMS更新）'!A:F,6,FALSE)</f>
        <v>ACTIVE</v>
      </c>
      <c r="J1889" s="27" t="str">
        <f>VLOOKUP(B1889,'大货清单（不定期按GOMS更新）'!A:K,11,FALSE)</f>
        <v>9.2</v>
      </c>
      <c r="K1889" s="27" t="str">
        <f>VLOOKUP(B1889,'大货清单（不定期按GOMS更新）'!A:N,12,FALSE)</f>
        <v>722</v>
      </c>
      <c r="L1889" s="27" t="str">
        <f>VLOOKUP(B1889,'大货清单（不定期按GOMS更新）'!A:M,13,FALSE)</f>
        <v>331</v>
      </c>
      <c r="M1889" s="27" t="str">
        <f>VLOOKUP(B1889,'大货清单（不定期按GOMS更新）'!A:N,14,FALSE)</f>
        <v>286</v>
      </c>
      <c r="N1889" s="53" t="s">
        <v>10035</v>
      </c>
      <c r="O1889" s="27">
        <f>IFERROR(VLOOKUP(N1889,'散件迭代（不定期更新）'!C:J,8,FALSE),0)</f>
        <v>0</v>
      </c>
      <c r="P1889" s="27">
        <f>IFERROR(VLOOKUP(N1889,'散件（更新）'!B:H,3,FALSE),0)</f>
        <v>0</v>
      </c>
      <c r="Q1889" s="27" t="str">
        <f>VLOOKUP(N1889,'散件（更新）'!B:H,2,FALSE)</f>
        <v>114-24580901</v>
      </c>
      <c r="R1889" s="27" t="str">
        <f>VLOOKUP(N1889,'散件（更新）'!B:H,7,FALSE)</f>
        <v>plastic part</v>
      </c>
      <c r="S1889" s="27" t="str">
        <f>VLOOKUP(N1889,'散件（更新）'!B:E,4,FALSE)</f>
        <v>https://tineco-yxzt.oss-accelerate.aliyuncs.com/20250512/ruanjiaosai_1747015070745.png</v>
      </c>
      <c r="T1889" s="27" t="s">
        <v>19304</v>
      </c>
      <c r="U1889" s="28" t="str">
        <f>VLOOKUP(N1889,'散件（更新）'!B:G,6,FALSE)</f>
        <v>SP;CL2458I-01;前后盖软胶塞</v>
      </c>
      <c r="V1889" s="28">
        <f>VLOOKUP(N1889,'散件（更新）'!B:I,8,FALSE)</f>
        <v>6932485008148</v>
      </c>
    </row>
    <row r="1890" spans="1:22" ht="20.149999999999999" customHeight="1">
      <c r="A1890" s="57">
        <v>46169</v>
      </c>
      <c r="B1890" s="53" t="s">
        <v>11050</v>
      </c>
      <c r="C1890" s="27" t="str">
        <f>VLOOKUP(B1890,'大货清单（不定期按GOMS更新）'!A:H,8,0)</f>
        <v>109-24580902</v>
      </c>
      <c r="D1890" s="27" t="str">
        <f>VLOOKUP(B1890,'大货清单（不定期按GOMS更新）'!A:C,3,0)</f>
        <v>CL2458I-02</v>
      </c>
      <c r="E1890" s="27" t="str">
        <f>VLOOKUP(B1890,'大货清单（不定期按GOMS更新）'!A:H,4,0)</f>
        <v>FR,IT,DE,PL,ES,CL,RO,GR</v>
      </c>
      <c r="F1890" s="27" t="str">
        <f>VLOOKUP(B1890,'大货清单（不定期按GOMS更新）'!A:H,2,0)</f>
        <v>Floor One i6 Stretch Plus</v>
      </c>
      <c r="G1890" s="28">
        <f>VLOOKUP(B1890,'大货清单（不定期按GOMS更新）'!A:I,9,FALSE)</f>
        <v>6932485006410</v>
      </c>
      <c r="H1890" s="27" t="str">
        <f>VLOOKUP(B1890,'大货清单（不定期按GOMS更新）'!A:H,7,0)</f>
        <v>DARK GRAY</v>
      </c>
      <c r="I1890" s="27" t="str">
        <f>VLOOKUP(B1890,'大货清单（不定期按GOMS更新）'!A:F,6,FALSE)</f>
        <v>ACTIVE</v>
      </c>
      <c r="J1890" s="27" t="str">
        <f>VLOOKUP(B1890,'大货清单（不定期按GOMS更新）'!A:K,11,FALSE)</f>
        <v>9.2</v>
      </c>
      <c r="K1890" s="27" t="str">
        <f>VLOOKUP(B1890,'大货清单（不定期按GOMS更新）'!A:N,12,FALSE)</f>
        <v>722</v>
      </c>
      <c r="L1890" s="27" t="str">
        <f>VLOOKUP(B1890,'大货清单（不定期按GOMS更新）'!A:M,13,FALSE)</f>
        <v>331</v>
      </c>
      <c r="M1890" s="27" t="str">
        <f>VLOOKUP(B1890,'大货清单（不定期按GOMS更新）'!A:N,14,FALSE)</f>
        <v>286</v>
      </c>
      <c r="N1890" s="53" t="s">
        <v>8229</v>
      </c>
      <c r="O1890" s="27">
        <f>IFERROR(VLOOKUP(N1890,'散件迭代（不定期更新）'!C:J,8,FALSE),0)</f>
        <v>0</v>
      </c>
      <c r="P1890" s="27" t="str">
        <f>IFERROR(VLOOKUP(N1890,'散件（更新）'!B:H,3,FALSE),0)</f>
        <v/>
      </c>
      <c r="Q1890" s="27" t="str">
        <f>VLOOKUP(N1890,'散件（更新）'!B:H,2,FALSE)</f>
        <v>114-23761804</v>
      </c>
      <c r="R1890" s="27" t="str">
        <f>VLOOKUP(N1890,'散件（更新）'!B:H,7,FALSE)</f>
        <v>Motor</v>
      </c>
      <c r="S1890" s="27" t="str">
        <f>VLOOKUP(N1890,'散件（更新）'!B:E,4,FALSE)</f>
        <v>https://tineco-yxzt.oss-accelerate.aliyuncs.com/20241219/weixintupian_202411141109494_1734586474304.jpg</v>
      </c>
      <c r="T1890" s="27" t="s">
        <v>19303</v>
      </c>
      <c r="U1890" s="28" t="str">
        <f>VLOOKUP(N1890,'散件（更新）'!B:G,6,FALSE)</f>
        <v>有刷电机齿轮箱组件（带铭牌）</v>
      </c>
      <c r="V1890" s="28">
        <f>VLOOKUP(N1890,'散件（更新）'!B:I,8,FALSE)</f>
        <v>6932485002436</v>
      </c>
    </row>
    <row r="1891" spans="1:22" ht="20.149999999999999" customHeight="1">
      <c r="A1891" s="57">
        <v>46169</v>
      </c>
      <c r="B1891" s="53" t="s">
        <v>11050</v>
      </c>
      <c r="C1891" s="27" t="str">
        <f>VLOOKUP(B1891,'大货清单（不定期按GOMS更新）'!A:H,8,0)</f>
        <v>109-24580902</v>
      </c>
      <c r="D1891" s="27" t="str">
        <f>VLOOKUP(B1891,'大货清单（不定期按GOMS更新）'!A:C,3,0)</f>
        <v>CL2458I-02</v>
      </c>
      <c r="E1891" s="27" t="str">
        <f>VLOOKUP(B1891,'大货清单（不定期按GOMS更新）'!A:H,4,0)</f>
        <v>FR,IT,DE,PL,ES,CL,RO,GR</v>
      </c>
      <c r="F1891" s="27" t="str">
        <f>VLOOKUP(B1891,'大货清单（不定期按GOMS更新）'!A:H,2,0)</f>
        <v>Floor One i6 Stretch Plus</v>
      </c>
      <c r="G1891" s="28">
        <f>VLOOKUP(B1891,'大货清单（不定期按GOMS更新）'!A:I,9,FALSE)</f>
        <v>6932485006410</v>
      </c>
      <c r="H1891" s="27" t="str">
        <f>VLOOKUP(B1891,'大货清单（不定期按GOMS更新）'!A:H,7,0)</f>
        <v>DARK GRAY</v>
      </c>
      <c r="I1891" s="27" t="str">
        <f>VLOOKUP(B1891,'大货清单（不定期按GOMS更新）'!A:F,6,FALSE)</f>
        <v>ACTIVE</v>
      </c>
      <c r="J1891" s="27" t="str">
        <f>VLOOKUP(B1891,'大货清单（不定期按GOMS更新）'!A:K,11,FALSE)</f>
        <v>9.2</v>
      </c>
      <c r="K1891" s="27" t="str">
        <f>VLOOKUP(B1891,'大货清单（不定期按GOMS更新）'!A:N,12,FALSE)</f>
        <v>722</v>
      </c>
      <c r="L1891" s="27" t="str">
        <f>VLOOKUP(B1891,'大货清单（不定期按GOMS更新）'!A:M,13,FALSE)</f>
        <v>331</v>
      </c>
      <c r="M1891" s="27" t="str">
        <f>VLOOKUP(B1891,'大货清单（不定期按GOMS更新）'!A:N,14,FALSE)</f>
        <v>286</v>
      </c>
      <c r="N1891" s="53" t="s">
        <v>8062</v>
      </c>
      <c r="O1891" s="27">
        <f>IFERROR(VLOOKUP(N1891,'散件迭代（不定期更新）'!C:J,8,FALSE),0)</f>
        <v>0</v>
      </c>
      <c r="P1891" s="27" t="str">
        <f>IFERROR(VLOOKUP(N1891,'散件（更新）'!B:H,3,FALSE),0)</f>
        <v/>
      </c>
      <c r="Q1891" s="27" t="str">
        <f>VLOOKUP(N1891,'散件（更新）'!B:H,2,FALSE)</f>
        <v>114-23761805</v>
      </c>
      <c r="R1891" s="27" t="str">
        <f>VLOOKUP(N1891,'散件（更新）'!B:H,7,FALSE)</f>
        <v>Motor</v>
      </c>
      <c r="S1891" s="27" t="str">
        <f>VLOOKUP(N1891,'散件（更新）'!B:E,4,FALSE)</f>
        <v>https://tineco-yxzt.oss-accelerate.aliyuncs.com/20241219/weixintupian_202411141109495_1734586641284.jpg</v>
      </c>
      <c r="T1891" s="27" t="s">
        <v>8759</v>
      </c>
      <c r="U1891" s="28" t="str">
        <f>VLOOKUP(N1891,'散件（更新）'!B:G,6,FALSE)</f>
        <v>主电机组件</v>
      </c>
      <c r="V1891" s="28">
        <f>VLOOKUP(N1891,'散件（更新）'!B:I,8,FALSE)</f>
        <v>6932485002443</v>
      </c>
    </row>
    <row r="1892" spans="1:22" ht="20.149999999999999" customHeight="1">
      <c r="A1892" s="57">
        <v>46169</v>
      </c>
      <c r="B1892" s="53" t="s">
        <v>11050</v>
      </c>
      <c r="C1892" s="27" t="str">
        <f>VLOOKUP(B1892,'大货清单（不定期按GOMS更新）'!A:H,8,0)</f>
        <v>109-24580902</v>
      </c>
      <c r="D1892" s="27" t="str">
        <f>VLOOKUP(B1892,'大货清单（不定期按GOMS更新）'!A:C,3,0)</f>
        <v>CL2458I-02</v>
      </c>
      <c r="E1892" s="27" t="str">
        <f>VLOOKUP(B1892,'大货清单（不定期按GOMS更新）'!A:H,4,0)</f>
        <v>FR,IT,DE,PL,ES,CL,RO,GR</v>
      </c>
      <c r="F1892" s="27" t="str">
        <f>VLOOKUP(B1892,'大货清单（不定期按GOMS更新）'!A:H,2,0)</f>
        <v>Floor One i6 Stretch Plus</v>
      </c>
      <c r="G1892" s="28">
        <f>VLOOKUP(B1892,'大货清单（不定期按GOMS更新）'!A:I,9,FALSE)</f>
        <v>6932485006410</v>
      </c>
      <c r="H1892" s="27" t="str">
        <f>VLOOKUP(B1892,'大货清单（不定期按GOMS更新）'!A:H,7,0)</f>
        <v>DARK GRAY</v>
      </c>
      <c r="I1892" s="27" t="str">
        <f>VLOOKUP(B1892,'大货清单（不定期按GOMS更新）'!A:F,6,FALSE)</f>
        <v>ACTIVE</v>
      </c>
      <c r="J1892" s="27" t="str">
        <f>VLOOKUP(B1892,'大货清单（不定期按GOMS更新）'!A:K,11,FALSE)</f>
        <v>9.2</v>
      </c>
      <c r="K1892" s="27" t="str">
        <f>VLOOKUP(B1892,'大货清单（不定期按GOMS更新）'!A:N,12,FALSE)</f>
        <v>722</v>
      </c>
      <c r="L1892" s="27" t="str">
        <f>VLOOKUP(B1892,'大货清单（不定期按GOMS更新）'!A:M,13,FALSE)</f>
        <v>331</v>
      </c>
      <c r="M1892" s="27" t="str">
        <f>VLOOKUP(B1892,'大货清单（不定期按GOMS更新）'!A:N,14,FALSE)</f>
        <v>286</v>
      </c>
      <c r="N1892" s="53" t="s">
        <v>7972</v>
      </c>
      <c r="O1892" s="27">
        <f>IFERROR(VLOOKUP(N1892,'散件迭代（不定期更新）'!C:J,8,FALSE),0)</f>
        <v>0</v>
      </c>
      <c r="P1892" s="27" t="str">
        <f>IFERROR(VLOOKUP(N1892,'散件（更新）'!B:H,3,FALSE),0)</f>
        <v/>
      </c>
      <c r="Q1892" s="27" t="str">
        <f>VLOOKUP(N1892,'散件（更新）'!B:H,2,FALSE)</f>
        <v>114-23780402</v>
      </c>
      <c r="R1892" s="27" t="str">
        <f>VLOOKUP(N1892,'散件（更新）'!B:H,7,FALSE)</f>
        <v>Motor</v>
      </c>
      <c r="S1892" s="27" t="str">
        <f>VLOOKUP(N1892,'散件（更新）'!B:E,4,FALSE)</f>
        <v>https://tineco-yxzt.oss-accelerate.aliyuncs.com/20250121/MOTOR_1737446313179.png</v>
      </c>
      <c r="T1892" s="27" t="s">
        <v>8759</v>
      </c>
      <c r="U1892" s="28" t="str">
        <f>VLOOKUP(N1892,'散件（更新）'!B:G,6,FALSE)</f>
        <v>蠕动泵组件</v>
      </c>
      <c r="V1892" s="28">
        <f>VLOOKUP(N1892,'散件（更新）'!B:I,8,FALSE)</f>
        <v>6932485004089</v>
      </c>
    </row>
    <row r="1893" spans="1:22" ht="20.149999999999999" customHeight="1">
      <c r="A1893" s="57">
        <v>46169</v>
      </c>
      <c r="B1893" s="53" t="s">
        <v>11050</v>
      </c>
      <c r="C1893" s="27" t="str">
        <f>VLOOKUP(B1893,'大货清单（不定期按GOMS更新）'!A:H,8,0)</f>
        <v>109-24580902</v>
      </c>
      <c r="D1893" s="27" t="str">
        <f>VLOOKUP(B1893,'大货清单（不定期按GOMS更新）'!A:C,3,0)</f>
        <v>CL2458I-02</v>
      </c>
      <c r="E1893" s="27" t="str">
        <f>VLOOKUP(B1893,'大货清单（不定期按GOMS更新）'!A:H,4,0)</f>
        <v>FR,IT,DE,PL,ES,CL,RO,GR</v>
      </c>
      <c r="F1893" s="27" t="str">
        <f>VLOOKUP(B1893,'大货清单（不定期按GOMS更新）'!A:H,2,0)</f>
        <v>Floor One i6 Stretch Plus</v>
      </c>
      <c r="G1893" s="28">
        <f>VLOOKUP(B1893,'大货清单（不定期按GOMS更新）'!A:I,9,FALSE)</f>
        <v>6932485006410</v>
      </c>
      <c r="H1893" s="27" t="str">
        <f>VLOOKUP(B1893,'大货清单（不定期按GOMS更新）'!A:H,7,0)</f>
        <v>DARK GRAY</v>
      </c>
      <c r="I1893" s="27" t="str">
        <f>VLOOKUP(B1893,'大货清单（不定期按GOMS更新）'!A:F,6,FALSE)</f>
        <v>ACTIVE</v>
      </c>
      <c r="J1893" s="27" t="str">
        <f>VLOOKUP(B1893,'大货清单（不定期按GOMS更新）'!A:K,11,FALSE)</f>
        <v>9.2</v>
      </c>
      <c r="K1893" s="27" t="str">
        <f>VLOOKUP(B1893,'大货清单（不定期按GOMS更新）'!A:N,12,FALSE)</f>
        <v>722</v>
      </c>
      <c r="L1893" s="27" t="str">
        <f>VLOOKUP(B1893,'大货清单（不定期按GOMS更新）'!A:M,13,FALSE)</f>
        <v>331</v>
      </c>
      <c r="M1893" s="27" t="str">
        <f>VLOOKUP(B1893,'大货清单（不定期按GOMS更新）'!A:N,14,FALSE)</f>
        <v>286</v>
      </c>
      <c r="N1893" s="53" t="s">
        <v>8104</v>
      </c>
      <c r="O1893" s="27">
        <f>IFERROR(VLOOKUP(N1893,'散件迭代（不定期更新）'!C:J,8,FALSE),0)</f>
        <v>0</v>
      </c>
      <c r="P1893" s="27" t="str">
        <f>IFERROR(VLOOKUP(N1893,'散件（更新）'!B:H,3,FALSE),0)</f>
        <v/>
      </c>
      <c r="Q1893" s="27" t="str">
        <f>VLOOKUP(N1893,'散件（更新）'!B:H,2,FALSE)</f>
        <v>114-24580106</v>
      </c>
      <c r="R1893" s="27" t="str">
        <f>VLOOKUP(N1893,'散件（更新）'!B:H,7,FALSE)</f>
        <v>PCBA</v>
      </c>
      <c r="S1893" s="27" t="str">
        <f>VLOOKUP(N1893,'散件（更新）'!B:E,4,FALSE)</f>
        <v>https://tineco-yxzt.oss-accelerate.aliyuncs.com/20241231/tuopandianyuanban_1735610617986.png</v>
      </c>
      <c r="T1893" s="27" t="s">
        <v>8759</v>
      </c>
      <c r="U1893" s="28" t="str">
        <f>VLOOKUP(N1893,'散件（更新）'!B:G,6,FALSE)</f>
        <v>SP;CL2458A-02;六节托盘电源板组件</v>
      </c>
      <c r="V1893" s="28">
        <f>VLOOKUP(N1893,'散件（更新）'!B:I,8,FALSE)</f>
        <v>6932485004584</v>
      </c>
    </row>
    <row r="1894" spans="1:22" ht="20.149999999999999" customHeight="1">
      <c r="A1894" s="57">
        <v>46169</v>
      </c>
      <c r="B1894" s="53" t="s">
        <v>11050</v>
      </c>
      <c r="C1894" s="27" t="str">
        <f>VLOOKUP(B1894,'大货清单（不定期按GOMS更新）'!A:H,8,0)</f>
        <v>109-24580902</v>
      </c>
      <c r="D1894" s="27" t="str">
        <f>VLOOKUP(B1894,'大货清单（不定期按GOMS更新）'!A:C,3,0)</f>
        <v>CL2458I-02</v>
      </c>
      <c r="E1894" s="27" t="str">
        <f>VLOOKUP(B1894,'大货清单（不定期按GOMS更新）'!A:H,4,0)</f>
        <v>FR,IT,DE,PL,ES,CL,RO,GR</v>
      </c>
      <c r="F1894" s="27" t="str">
        <f>VLOOKUP(B1894,'大货清单（不定期按GOMS更新）'!A:H,2,0)</f>
        <v>Floor One i6 Stretch Plus</v>
      </c>
      <c r="G1894" s="28">
        <f>VLOOKUP(B1894,'大货清单（不定期按GOMS更新）'!A:I,9,FALSE)</f>
        <v>6932485006410</v>
      </c>
      <c r="H1894" s="27" t="str">
        <f>VLOOKUP(B1894,'大货清单（不定期按GOMS更新）'!A:H,7,0)</f>
        <v>DARK GRAY</v>
      </c>
      <c r="I1894" s="27" t="str">
        <f>VLOOKUP(B1894,'大货清单（不定期按GOMS更新）'!A:F,6,FALSE)</f>
        <v>ACTIVE</v>
      </c>
      <c r="J1894" s="27" t="str">
        <f>VLOOKUP(B1894,'大货清单（不定期按GOMS更新）'!A:K,11,FALSE)</f>
        <v>9.2</v>
      </c>
      <c r="K1894" s="27" t="str">
        <f>VLOOKUP(B1894,'大货清单（不定期按GOMS更新）'!A:N,12,FALSE)</f>
        <v>722</v>
      </c>
      <c r="L1894" s="27" t="str">
        <f>VLOOKUP(B1894,'大货清单（不定期按GOMS更新）'!A:M,13,FALSE)</f>
        <v>331</v>
      </c>
      <c r="M1894" s="27" t="str">
        <f>VLOOKUP(B1894,'大货清单（不定期按GOMS更新）'!A:N,14,FALSE)</f>
        <v>286</v>
      </c>
      <c r="N1894" s="53" t="s">
        <v>7894</v>
      </c>
      <c r="O1894" s="27">
        <f>IFERROR(VLOOKUP(N1894,'散件迭代（不定期更新）'!C:J,8,FALSE),0)</f>
        <v>0</v>
      </c>
      <c r="P1894" s="27" t="str">
        <f>IFERROR(VLOOKUP(N1894,'散件（更新）'!B:H,3,FALSE),0)</f>
        <v/>
      </c>
      <c r="Q1894" s="27" t="str">
        <f>VLOOKUP(N1894,'散件（更新）'!B:H,2,FALSE)</f>
        <v>114-24580804</v>
      </c>
      <c r="R1894" s="27" t="str">
        <f>VLOOKUP(N1894,'散件（更新）'!B:H,7,FALSE)</f>
        <v>PCBA</v>
      </c>
      <c r="S1894" s="27" t="str">
        <f>VLOOKUP(N1894,'散件（更新）'!B:E,4,FALSE)</f>
        <v>https://tineco-yxzt.oss-accelerate.aliyuncs.com/20250331/jishenzhukongbanzujian_1743413161816.png</v>
      </c>
      <c r="T1894" s="27" t="s">
        <v>8759</v>
      </c>
      <c r="U1894" s="28" t="str">
        <f>VLOOKUP(N1894,'散件（更新）'!B:G,6,FALSE)</f>
        <v>SP;CL2458H-01;机身主控板组件</v>
      </c>
      <c r="V1894" s="28">
        <f>VLOOKUP(N1894,'散件（更新）'!B:I,8,FALSE)</f>
        <v>6932485006557</v>
      </c>
    </row>
    <row r="1895" spans="1:22" ht="20.149999999999999" customHeight="1">
      <c r="A1895" s="57">
        <v>46169</v>
      </c>
      <c r="B1895" s="53" t="s">
        <v>11050</v>
      </c>
      <c r="C1895" s="27" t="str">
        <f>VLOOKUP(B1895,'大货清单（不定期按GOMS更新）'!A:H,8,0)</f>
        <v>109-24580902</v>
      </c>
      <c r="D1895" s="27" t="str">
        <f>VLOOKUP(B1895,'大货清单（不定期按GOMS更新）'!A:C,3,0)</f>
        <v>CL2458I-02</v>
      </c>
      <c r="E1895" s="27" t="str">
        <f>VLOOKUP(B1895,'大货清单（不定期按GOMS更新）'!A:H,4,0)</f>
        <v>FR,IT,DE,PL,ES,CL,RO,GR</v>
      </c>
      <c r="F1895" s="27" t="str">
        <f>VLOOKUP(B1895,'大货清单（不定期按GOMS更新）'!A:H,2,0)</f>
        <v>Floor One i6 Stretch Plus</v>
      </c>
      <c r="G1895" s="28">
        <f>VLOOKUP(B1895,'大货清单（不定期按GOMS更新）'!A:I,9,FALSE)</f>
        <v>6932485006410</v>
      </c>
      <c r="H1895" s="27" t="str">
        <f>VLOOKUP(B1895,'大货清单（不定期按GOMS更新）'!A:H,7,0)</f>
        <v>DARK GRAY</v>
      </c>
      <c r="I1895" s="27" t="str">
        <f>VLOOKUP(B1895,'大货清单（不定期按GOMS更新）'!A:F,6,FALSE)</f>
        <v>ACTIVE</v>
      </c>
      <c r="J1895" s="27" t="str">
        <f>VLOOKUP(B1895,'大货清单（不定期按GOMS更新）'!A:K,11,FALSE)</f>
        <v>9.2</v>
      </c>
      <c r="K1895" s="27" t="str">
        <f>VLOOKUP(B1895,'大货清单（不定期按GOMS更新）'!A:N,12,FALSE)</f>
        <v>722</v>
      </c>
      <c r="L1895" s="27" t="str">
        <f>VLOOKUP(B1895,'大货清单（不定期按GOMS更新）'!A:M,13,FALSE)</f>
        <v>331</v>
      </c>
      <c r="M1895" s="27" t="str">
        <f>VLOOKUP(B1895,'大货清单（不定期按GOMS更新）'!A:N,14,FALSE)</f>
        <v>286</v>
      </c>
      <c r="N1895" s="53" t="s">
        <v>3796</v>
      </c>
      <c r="O1895" s="27">
        <f>IFERROR(VLOOKUP(N1895,'散件迭代（不定期更新）'!C:J,8,FALSE),0)</f>
        <v>0</v>
      </c>
      <c r="P1895" s="27" t="str">
        <f>IFERROR(VLOOKUP(N1895,'散件（更新）'!B:H,3,FALSE),0)</f>
        <v>/</v>
      </c>
      <c r="Q1895" s="27" t="str">
        <f>VLOOKUP(N1895,'散件（更新）'!B:H,2,FALSE)</f>
        <v>114-22200104</v>
      </c>
      <c r="R1895" s="27" t="str">
        <f>VLOOKUP(N1895,'散件（更新）'!B:H,7,FALSE)</f>
        <v>Scraper</v>
      </c>
      <c r="S1895" s="27" t="str">
        <f>VLOOKUP(N1895,'散件（更新）'!B:E,4,FALSE)</f>
        <v>https://tineco-yxzt.oss-accelerate.aliyuncs.com/20231219/9FWRR250000_1702948034118.png</v>
      </c>
      <c r="T1895" s="27" t="s">
        <v>8759</v>
      </c>
      <c r="U1895" s="28" t="str">
        <f>VLOOKUP(N1895,'散件（更新）'!B:G,6,FALSE)</f>
        <v>刮条组件</v>
      </c>
      <c r="V1895" s="28">
        <f>VLOOKUP(N1895,'散件（更新）'!B:I,8,FALSE)</f>
        <v>6974950103897</v>
      </c>
    </row>
    <row r="1896" spans="1:22" ht="20.149999999999999" customHeight="1">
      <c r="A1896" s="57">
        <v>46169</v>
      </c>
      <c r="B1896" s="53" t="s">
        <v>11050</v>
      </c>
      <c r="C1896" s="27" t="str">
        <f>VLOOKUP(B1896,'大货清单（不定期按GOMS更新）'!A:H,8,0)</f>
        <v>109-24580902</v>
      </c>
      <c r="D1896" s="27" t="str">
        <f>VLOOKUP(B1896,'大货清单（不定期按GOMS更新）'!A:C,3,0)</f>
        <v>CL2458I-02</v>
      </c>
      <c r="E1896" s="27" t="str">
        <f>VLOOKUP(B1896,'大货清单（不定期按GOMS更新）'!A:H,4,0)</f>
        <v>FR,IT,DE,PL,ES,CL,RO,GR</v>
      </c>
      <c r="F1896" s="27" t="str">
        <f>VLOOKUP(B1896,'大货清单（不定期按GOMS更新）'!A:H,2,0)</f>
        <v>Floor One i6 Stretch Plus</v>
      </c>
      <c r="G1896" s="28">
        <f>VLOOKUP(B1896,'大货清单（不定期按GOMS更新）'!A:I,9,FALSE)</f>
        <v>6932485006410</v>
      </c>
      <c r="H1896" s="27" t="str">
        <f>VLOOKUP(B1896,'大货清单（不定期按GOMS更新）'!A:H,7,0)</f>
        <v>DARK GRAY</v>
      </c>
      <c r="I1896" s="27" t="str">
        <f>VLOOKUP(B1896,'大货清单（不定期按GOMS更新）'!A:F,6,FALSE)</f>
        <v>ACTIVE</v>
      </c>
      <c r="J1896" s="27" t="str">
        <f>VLOOKUP(B1896,'大货清单（不定期按GOMS更新）'!A:K,11,FALSE)</f>
        <v>9.2</v>
      </c>
      <c r="K1896" s="27" t="str">
        <f>VLOOKUP(B1896,'大货清单（不定期按GOMS更新）'!A:N,12,FALSE)</f>
        <v>722</v>
      </c>
      <c r="L1896" s="27" t="str">
        <f>VLOOKUP(B1896,'大货清单（不定期按GOMS更新）'!A:M,13,FALSE)</f>
        <v>331</v>
      </c>
      <c r="M1896" s="27" t="str">
        <f>VLOOKUP(B1896,'大货清单（不定期按GOMS更新）'!A:N,14,FALSE)</f>
        <v>286</v>
      </c>
      <c r="N1896" s="53" t="s">
        <v>4712</v>
      </c>
      <c r="O1896" s="27">
        <f>IFERROR(VLOOKUP(N1896,'散件迭代（不定期更新）'!C:J,8,FALSE),0)</f>
        <v>0</v>
      </c>
      <c r="P1896" s="27">
        <f>IFERROR(VLOOKUP(N1896,'散件（更新）'!B:H,3,FALSE),0)</f>
        <v>0</v>
      </c>
      <c r="Q1896" s="27" t="str">
        <f>VLOOKUP(N1896,'散件（更新）'!B:H,2,FALSE)</f>
        <v>114-23280221</v>
      </c>
      <c r="R1896" s="27" t="str">
        <f>VLOOKUP(N1896,'散件（更新）'!B:H,7,FALSE)</f>
        <v>Repair Wheel</v>
      </c>
      <c r="S1896" s="27" t="str">
        <f>VLOOKUP(N1896,'散件（更新）'!B:E,4,FALSE)</f>
        <v>https://tineco-yxzt.oss-accelerate.aliyuncs.com/20240306/daxiaolun_1709693230648.GIF</v>
      </c>
      <c r="T1896" s="27" t="s">
        <v>8759</v>
      </c>
      <c r="U1896" s="28" t="str">
        <f>VLOOKUP(N1896,'散件（更新）'!B:G,6,FALSE)</f>
        <v>大轮和小轮组件</v>
      </c>
      <c r="V1896" s="28">
        <f>VLOOKUP(N1896,'散件（更新）'!B:I,8,FALSE)</f>
        <v>6974950107314</v>
      </c>
    </row>
    <row r="1897" spans="1:22" ht="20.149999999999999" customHeight="1">
      <c r="A1897" s="57">
        <v>46169</v>
      </c>
      <c r="B1897" s="53" t="s">
        <v>11050</v>
      </c>
      <c r="C1897" s="27" t="str">
        <f>VLOOKUP(B1897,'大货清单（不定期按GOMS更新）'!A:H,8,0)</f>
        <v>109-24580902</v>
      </c>
      <c r="D1897" s="27" t="str">
        <f>VLOOKUP(B1897,'大货清单（不定期按GOMS更新）'!A:C,3,0)</f>
        <v>CL2458I-02</v>
      </c>
      <c r="E1897" s="27" t="str">
        <f>VLOOKUP(B1897,'大货清单（不定期按GOMS更新）'!A:H,4,0)</f>
        <v>FR,IT,DE,PL,ES,CL,RO,GR</v>
      </c>
      <c r="F1897" s="27" t="str">
        <f>VLOOKUP(B1897,'大货清单（不定期按GOMS更新）'!A:H,2,0)</f>
        <v>Floor One i6 Stretch Plus</v>
      </c>
      <c r="G1897" s="28">
        <f>VLOOKUP(B1897,'大货清单（不定期按GOMS更新）'!A:I,9,FALSE)</f>
        <v>6932485006410</v>
      </c>
      <c r="H1897" s="27" t="str">
        <f>VLOOKUP(B1897,'大货清单（不定期按GOMS更新）'!A:H,7,0)</f>
        <v>DARK GRAY</v>
      </c>
      <c r="I1897" s="27" t="str">
        <f>VLOOKUP(B1897,'大货清单（不定期按GOMS更新）'!A:F,6,FALSE)</f>
        <v>ACTIVE</v>
      </c>
      <c r="J1897" s="27" t="str">
        <f>VLOOKUP(B1897,'大货清单（不定期按GOMS更新）'!A:K,11,FALSE)</f>
        <v>9.2</v>
      </c>
      <c r="K1897" s="27" t="str">
        <f>VLOOKUP(B1897,'大货清单（不定期按GOMS更新）'!A:N,12,FALSE)</f>
        <v>722</v>
      </c>
      <c r="L1897" s="27" t="str">
        <f>VLOOKUP(B1897,'大货清单（不定期按GOMS更新）'!A:M,13,FALSE)</f>
        <v>331</v>
      </c>
      <c r="M1897" s="27" t="str">
        <f>VLOOKUP(B1897,'大货清单（不定期按GOMS更新）'!A:N,14,FALSE)</f>
        <v>286</v>
      </c>
      <c r="N1897" s="53" t="s">
        <v>8076</v>
      </c>
      <c r="O1897" s="27">
        <f>IFERROR(VLOOKUP(N1897,'散件迭代（不定期更新）'!C:J,8,FALSE),0)</f>
        <v>0</v>
      </c>
      <c r="P1897" s="27" t="str">
        <f>IFERROR(VLOOKUP(N1897,'散件（更新）'!B:H,3,FALSE),0)</f>
        <v/>
      </c>
      <c r="Q1897" s="27" t="str">
        <f>VLOOKUP(N1897,'散件（更新）'!B:H,2,FALSE)</f>
        <v>114-24580802</v>
      </c>
      <c r="R1897" s="27" t="str">
        <f>VLOOKUP(N1897,'散件（更新）'!B:H,7,FALSE)</f>
        <v>Handle</v>
      </c>
      <c r="S1897" s="27" t="str">
        <f>VLOOKUP(N1897,'散件（更新）'!B:E,4,FALSE)</f>
        <v>https://tineco-yxzt.oss-accelerate.aliyuncs.com/20250331/shoubingzujian_1743413101059.png</v>
      </c>
      <c r="T1897" s="27" t="s">
        <v>8759</v>
      </c>
      <c r="U1897" s="28" t="str">
        <f>VLOOKUP(N1897,'散件（更新）'!B:G,6,FALSE)</f>
        <v>SP;CL2458H-01;手柄组件</v>
      </c>
      <c r="V1897" s="28">
        <f>VLOOKUP(N1897,'散件（更新）'!B:I,8,FALSE)</f>
        <v>6932485006533</v>
      </c>
    </row>
    <row r="1898" spans="1:22" ht="20.149999999999999" customHeight="1">
      <c r="A1898" s="57">
        <v>46169</v>
      </c>
      <c r="B1898" s="53" t="s">
        <v>11050</v>
      </c>
      <c r="C1898" s="27" t="str">
        <f>VLOOKUP(B1898,'大货清单（不定期按GOMS更新）'!A:H,8,0)</f>
        <v>109-24580902</v>
      </c>
      <c r="D1898" s="27" t="str">
        <f>VLOOKUP(B1898,'大货清单（不定期按GOMS更新）'!A:C,3,0)</f>
        <v>CL2458I-02</v>
      </c>
      <c r="E1898" s="27" t="str">
        <f>VLOOKUP(B1898,'大货清单（不定期按GOMS更新）'!A:H,4,0)</f>
        <v>FR,IT,DE,PL,ES,CL,RO,GR</v>
      </c>
      <c r="F1898" s="27" t="str">
        <f>VLOOKUP(B1898,'大货清单（不定期按GOMS更新）'!A:H,2,0)</f>
        <v>Floor One i6 Stretch Plus</v>
      </c>
      <c r="G1898" s="28">
        <f>VLOOKUP(B1898,'大货清单（不定期按GOMS更新）'!A:I,9,FALSE)</f>
        <v>6932485006410</v>
      </c>
      <c r="H1898" s="27" t="str">
        <f>VLOOKUP(B1898,'大货清单（不定期按GOMS更新）'!A:H,7,0)</f>
        <v>DARK GRAY</v>
      </c>
      <c r="I1898" s="27" t="str">
        <f>VLOOKUP(B1898,'大货清单（不定期按GOMS更新）'!A:F,6,FALSE)</f>
        <v>ACTIVE</v>
      </c>
      <c r="J1898" s="27" t="str">
        <f>VLOOKUP(B1898,'大货清单（不定期按GOMS更新）'!A:K,11,FALSE)</f>
        <v>9.2</v>
      </c>
      <c r="K1898" s="27" t="str">
        <f>VLOOKUP(B1898,'大货清单（不定期按GOMS更新）'!A:N,12,FALSE)</f>
        <v>722</v>
      </c>
      <c r="L1898" s="27" t="str">
        <f>VLOOKUP(B1898,'大货清单（不定期按GOMS更新）'!A:M,13,FALSE)</f>
        <v>331</v>
      </c>
      <c r="M1898" s="27" t="str">
        <f>VLOOKUP(B1898,'大货清单（不定期按GOMS更新）'!A:N,14,FALSE)</f>
        <v>286</v>
      </c>
      <c r="N1898" s="53" t="s">
        <v>7807</v>
      </c>
      <c r="O1898" s="27" t="str">
        <f>IFERROR(VLOOKUP(N1898,'散件迭代（不定期更新）'!C:J,8,FALSE),0)</f>
        <v>A66</v>
      </c>
      <c r="P1898" s="27" t="str">
        <f>IFERROR(VLOOKUP(N1898,'散件（更新）'!B:H,3,FALSE),0)</f>
        <v/>
      </c>
      <c r="Q1898" s="27" t="str">
        <f>VLOOKUP(N1898,'散件（更新）'!B:H,2,FALSE)</f>
        <v>114-24580101</v>
      </c>
      <c r="R1898" s="27" t="str">
        <f>VLOOKUP(N1898,'散件（更新）'!B:H,7,FALSE)</f>
        <v>Clean Water Tank</v>
      </c>
      <c r="S1898" s="27" t="str">
        <f>VLOOKUP(N1898,'散件（更新）'!B:E,4,FALSE)</f>
        <v>https://tineco-yxzt.oss-accelerate.aliyuncs.com/20241231/qingshuixiang_1735609949852.png</v>
      </c>
      <c r="T1898" s="27" t="s">
        <v>8759</v>
      </c>
      <c r="U1898" s="28" t="str">
        <f>VLOOKUP(N1898,'散件（更新）'!B:G,6,FALSE)</f>
        <v>SP;CL2458A-02;清水箱组件</v>
      </c>
      <c r="V1898" s="28">
        <f>VLOOKUP(N1898,'散件（更新）'!B:I,8,FALSE)</f>
        <v>6932485004577</v>
      </c>
    </row>
    <row r="1899" spans="1:22" ht="20.149999999999999" customHeight="1">
      <c r="A1899" s="57">
        <v>46169</v>
      </c>
      <c r="B1899" s="53" t="s">
        <v>11050</v>
      </c>
      <c r="C1899" s="27" t="str">
        <f>VLOOKUP(B1899,'大货清单（不定期按GOMS更新）'!A:H,8,0)</f>
        <v>109-24580902</v>
      </c>
      <c r="D1899" s="27" t="str">
        <f>VLOOKUP(B1899,'大货清单（不定期按GOMS更新）'!A:C,3,0)</f>
        <v>CL2458I-02</v>
      </c>
      <c r="E1899" s="27" t="str">
        <f>VLOOKUP(B1899,'大货清单（不定期按GOMS更新）'!A:H,4,0)</f>
        <v>FR,IT,DE,PL,ES,CL,RO,GR</v>
      </c>
      <c r="F1899" s="27" t="str">
        <f>VLOOKUP(B1899,'大货清单（不定期按GOMS更新）'!A:H,2,0)</f>
        <v>Floor One i6 Stretch Plus</v>
      </c>
      <c r="G1899" s="28">
        <f>VLOOKUP(B1899,'大货清单（不定期按GOMS更新）'!A:I,9,FALSE)</f>
        <v>6932485006410</v>
      </c>
      <c r="H1899" s="27" t="str">
        <f>VLOOKUP(B1899,'大货清单（不定期按GOMS更新）'!A:H,7,0)</f>
        <v>DARK GRAY</v>
      </c>
      <c r="I1899" s="27" t="str">
        <f>VLOOKUP(B1899,'大货清单（不定期按GOMS更新）'!A:F,6,FALSE)</f>
        <v>ACTIVE</v>
      </c>
      <c r="J1899" s="27" t="str">
        <f>VLOOKUP(B1899,'大货清单（不定期按GOMS更新）'!A:K,11,FALSE)</f>
        <v>9.2</v>
      </c>
      <c r="K1899" s="27" t="str">
        <f>VLOOKUP(B1899,'大货清单（不定期按GOMS更新）'!A:N,12,FALSE)</f>
        <v>722</v>
      </c>
      <c r="L1899" s="27" t="str">
        <f>VLOOKUP(B1899,'大货清单（不定期按GOMS更新）'!A:M,13,FALSE)</f>
        <v>331</v>
      </c>
      <c r="M1899" s="27" t="str">
        <f>VLOOKUP(B1899,'大货清单（不定期按GOMS更新）'!A:N,14,FALSE)</f>
        <v>286</v>
      </c>
      <c r="N1899" s="53" t="s">
        <v>8160</v>
      </c>
      <c r="O1899" s="27">
        <f>IFERROR(VLOOKUP(N1899,'散件迭代（不定期更新）'!C:J,8,FALSE),0)</f>
        <v>0</v>
      </c>
      <c r="P1899" s="27" t="str">
        <f>IFERROR(VLOOKUP(N1899,'散件（更新）'!B:H,3,FALSE),0)</f>
        <v/>
      </c>
      <c r="Q1899" s="27" t="str">
        <f>VLOOKUP(N1899,'散件（更新）'!B:H,2,FALSE)</f>
        <v>114-24580800</v>
      </c>
      <c r="R1899" s="27" t="str">
        <f>VLOOKUP(N1899,'散件（更新）'!B:H,7,FALSE)</f>
        <v>Dirt Water Tank</v>
      </c>
      <c r="S1899" s="27" t="str">
        <f>VLOOKUP(N1899,'散件（更新）'!B:E,4,FALSE)</f>
        <v>https://tineco-yxzt.oss-accelerate.aliyuncs.com/20250331/huishoutongzujian_1743413025779.png</v>
      </c>
      <c r="T1899" s="27" t="s">
        <v>8759</v>
      </c>
      <c r="U1899" s="28" t="str">
        <f>VLOOKUP(N1899,'散件（更新）'!B:G,6,FALSE)</f>
        <v>SP;CL2458H-01;回收桶组件</v>
      </c>
      <c r="V1899" s="28">
        <f>VLOOKUP(N1899,'散件（更新）'!B:I,8,FALSE)</f>
        <v>6932485006519</v>
      </c>
    </row>
    <row r="1900" spans="1:22" ht="20.149999999999999" customHeight="1">
      <c r="A1900" s="57">
        <v>46169</v>
      </c>
      <c r="B1900" s="53" t="s">
        <v>11056</v>
      </c>
      <c r="C1900" s="27" t="str">
        <f>VLOOKUP(B1900,'大货清单（不定期按GOMS更新）'!A:H,8,0)</f>
        <v>109-23760802</v>
      </c>
      <c r="D1900" s="27" t="str">
        <f>VLOOKUP(B1900,'大货清单（不定期按GOMS更新）'!A:C,3,0)</f>
        <v>CL2376H-02</v>
      </c>
      <c r="E1900" s="27" t="str">
        <f>VLOOKUP(B1900,'大货清单（不定期按GOMS更新）'!A:H,4,0)</f>
        <v>FR,ES,IT,NL,RO,DK,CZ,LT,GR,TR,MA</v>
      </c>
      <c r="F1900" s="27" t="str">
        <f>VLOOKUP(B1900,'大货清单（不定期按GOMS更新）'!A:H,2,0)</f>
        <v>FLOOR ONE i5 STRETCH PLUS</v>
      </c>
      <c r="G1900" s="28">
        <f>VLOOKUP(B1900,'大货清单（不定期按GOMS更新）'!A:I,9,FALSE)</f>
        <v>6932485006434</v>
      </c>
      <c r="H1900" s="27" t="str">
        <f>VLOOKUP(B1900,'大货清单（不定期按GOMS更新）'!A:H,7,0)</f>
        <v>LIGHT GREY</v>
      </c>
      <c r="I1900" s="27" t="str">
        <f>VLOOKUP(B1900,'大货清单（不定期按GOMS更新）'!A:F,6,FALSE)</f>
        <v>ACTIVE</v>
      </c>
      <c r="J1900" s="27" t="str">
        <f>VLOOKUP(B1900,'大货清单（不定期按GOMS更新）'!A:K,11,FALSE)</f>
        <v>8.8</v>
      </c>
      <c r="K1900" s="27" t="str">
        <f>VLOOKUP(B1900,'大货清单（不定期按GOMS更新）'!A:N,12,FALSE)</f>
        <v>712</v>
      </c>
      <c r="L1900" s="27" t="str">
        <f>VLOOKUP(B1900,'大货清单（不定期按GOMS更新）'!A:M,13,FALSE)</f>
        <v>321</v>
      </c>
      <c r="M1900" s="27" t="str">
        <f>VLOOKUP(B1900,'大货清单（不定期按GOMS更新）'!A:N,14,FALSE)</f>
        <v>278</v>
      </c>
      <c r="N1900" s="53" t="s">
        <v>8198</v>
      </c>
      <c r="O1900" s="27">
        <f>IFERROR(VLOOKUP(N1900,'散件迭代（不定期更新）'!C:J,8,FALSE),0)</f>
        <v>0</v>
      </c>
      <c r="P1900" s="27" t="str">
        <f>IFERROR(VLOOKUP(N1900,'散件（更新）'!B:H,3,FALSE),0)</f>
        <v/>
      </c>
      <c r="Q1900" s="27" t="str">
        <f>VLOOKUP(N1900,'散件（更新）'!B:H,2,FALSE)</f>
        <v>114-23311404</v>
      </c>
      <c r="R1900" s="27" t="str">
        <f>VLOOKUP(N1900,'散件（更新）'!B:H,7,FALSE)</f>
        <v>Brush Roller</v>
      </c>
      <c r="S1900" s="27" t="str">
        <f>VLOOKUP(N1900,'散件（更新）'!B:E,4,FALSE)</f>
        <v>https://tineco-yxzt.oss-accelerate.aliyuncs.com/20250228/brushroller_1740705750501.png</v>
      </c>
      <c r="T1900" s="27" t="s">
        <v>8759</v>
      </c>
      <c r="U1900" s="28" t="str">
        <f>VLOOKUP(N1900,'散件（更新）'!B:G,6,FALSE)</f>
        <v>SP;CL2331N-02;滚刷组件</v>
      </c>
      <c r="V1900" s="28">
        <f>VLOOKUP(N1900,'散件（更新）'!B:I,8,FALSE)</f>
        <v>6932485005574</v>
      </c>
    </row>
    <row r="1901" spans="1:22" ht="20.149999999999999" customHeight="1">
      <c r="A1901" s="57">
        <v>46169</v>
      </c>
      <c r="B1901" s="53" t="s">
        <v>11056</v>
      </c>
      <c r="C1901" s="27" t="str">
        <f>VLOOKUP(B1901,'大货清单（不定期按GOMS更新）'!A:H,8,0)</f>
        <v>109-23760802</v>
      </c>
      <c r="D1901" s="27" t="str">
        <f>VLOOKUP(B1901,'大货清单（不定期按GOMS更新）'!A:C,3,0)</f>
        <v>CL2376H-02</v>
      </c>
      <c r="E1901" s="27" t="str">
        <f>VLOOKUP(B1901,'大货清单（不定期按GOMS更新）'!A:H,4,0)</f>
        <v>FR,ES,IT,NL,RO,DK,CZ,LT,GR,TR,MA</v>
      </c>
      <c r="F1901" s="27" t="str">
        <f>VLOOKUP(B1901,'大货清单（不定期按GOMS更新）'!A:H,2,0)</f>
        <v>FLOOR ONE i5 STRETCH PLUS</v>
      </c>
      <c r="G1901" s="28">
        <f>VLOOKUP(B1901,'大货清单（不定期按GOMS更新）'!A:I,9,FALSE)</f>
        <v>6932485006434</v>
      </c>
      <c r="H1901" s="27" t="str">
        <f>VLOOKUP(B1901,'大货清单（不定期按GOMS更新）'!A:H,7,0)</f>
        <v>LIGHT GREY</v>
      </c>
      <c r="I1901" s="27" t="str">
        <f>VLOOKUP(B1901,'大货清单（不定期按GOMS更新）'!A:F,6,FALSE)</f>
        <v>ACTIVE</v>
      </c>
      <c r="J1901" s="27" t="str">
        <f>VLOOKUP(B1901,'大货清单（不定期按GOMS更新）'!A:K,11,FALSE)</f>
        <v>8.8</v>
      </c>
      <c r="K1901" s="27" t="str">
        <f>VLOOKUP(B1901,'大货清单（不定期按GOMS更新）'!A:N,12,FALSE)</f>
        <v>712</v>
      </c>
      <c r="L1901" s="27" t="str">
        <f>VLOOKUP(B1901,'大货清单（不定期按GOMS更新）'!A:M,13,FALSE)</f>
        <v>321</v>
      </c>
      <c r="M1901" s="27" t="str">
        <f>VLOOKUP(B1901,'大货清单（不定期按GOMS更新）'!A:N,14,FALSE)</f>
        <v>278</v>
      </c>
      <c r="N1901" s="53" t="s">
        <v>7530</v>
      </c>
      <c r="O1901" s="27" t="str">
        <f>IFERROR(VLOOKUP(N1901,'散件迭代（不定期更新）'!C:J,8,FALSE),0)</f>
        <v>A64</v>
      </c>
      <c r="P1901" s="27">
        <f>IFERROR(VLOOKUP(N1901,'散件（更新）'!B:H,3,FALSE),0)</f>
        <v>0</v>
      </c>
      <c r="Q1901" s="27" t="str">
        <f>VLOOKUP(N1901,'散件（更新）'!B:H,2,FALSE)</f>
        <v>114-23280222</v>
      </c>
      <c r="R1901" s="27" t="str">
        <f>VLOOKUP(N1901,'散件（更新）'!B:H,7,FALSE)</f>
        <v>HEPA Assy</v>
      </c>
      <c r="S1901" s="27" t="str">
        <f>VLOOKUP(N1901,'散件（更新）'!B:E,4,FALSE)</f>
        <v>https://tineco-yxzt.oss-accelerate.aliyuncs.com/20240822/HEPA_1724286749680.jpg</v>
      </c>
      <c r="T1901" s="27" t="s">
        <v>8759</v>
      </c>
      <c r="U1901" s="28" t="str">
        <f>VLOOKUP(N1901,'散件（更新）'!B:G,6,FALSE)</f>
        <v>回收桶过滤器组件</v>
      </c>
      <c r="V1901" s="28">
        <f>VLOOKUP(N1901,'散件（更新）'!B:I,8,FALSE)</f>
        <v>6932485000470</v>
      </c>
    </row>
    <row r="1902" spans="1:22" ht="20.149999999999999" customHeight="1">
      <c r="A1902" s="57">
        <v>46169</v>
      </c>
      <c r="B1902" s="53" t="s">
        <v>11056</v>
      </c>
      <c r="C1902" s="27" t="str">
        <f>VLOOKUP(B1902,'大货清单（不定期按GOMS更新）'!A:H,8,0)</f>
        <v>109-23760802</v>
      </c>
      <c r="D1902" s="27" t="str">
        <f>VLOOKUP(B1902,'大货清单（不定期按GOMS更新）'!A:C,3,0)</f>
        <v>CL2376H-02</v>
      </c>
      <c r="E1902" s="27" t="str">
        <f>VLOOKUP(B1902,'大货清单（不定期按GOMS更新）'!A:H,4,0)</f>
        <v>FR,ES,IT,NL,RO,DK,CZ,LT,GR,TR,MA</v>
      </c>
      <c r="F1902" s="27" t="str">
        <f>VLOOKUP(B1902,'大货清单（不定期按GOMS更新）'!A:H,2,0)</f>
        <v>FLOOR ONE i5 STRETCH PLUS</v>
      </c>
      <c r="G1902" s="28">
        <f>VLOOKUP(B1902,'大货清单（不定期按GOMS更新）'!A:I,9,FALSE)</f>
        <v>6932485006434</v>
      </c>
      <c r="H1902" s="27" t="str">
        <f>VLOOKUP(B1902,'大货清单（不定期按GOMS更新）'!A:H,7,0)</f>
        <v>LIGHT GREY</v>
      </c>
      <c r="I1902" s="27" t="str">
        <f>VLOOKUP(B1902,'大货清单（不定期按GOMS更新）'!A:F,6,FALSE)</f>
        <v>ACTIVE</v>
      </c>
      <c r="J1902" s="27" t="str">
        <f>VLOOKUP(B1902,'大货清单（不定期按GOMS更新）'!A:K,11,FALSE)</f>
        <v>8.8</v>
      </c>
      <c r="K1902" s="27" t="str">
        <f>VLOOKUP(B1902,'大货清单（不定期按GOMS更新）'!A:N,12,FALSE)</f>
        <v>712</v>
      </c>
      <c r="L1902" s="27" t="str">
        <f>VLOOKUP(B1902,'大货清单（不定期按GOMS更新）'!A:M,13,FALSE)</f>
        <v>321</v>
      </c>
      <c r="M1902" s="27" t="str">
        <f>VLOOKUP(B1902,'大货清单（不定期按GOMS更新）'!A:N,14,FALSE)</f>
        <v>278</v>
      </c>
      <c r="N1902" s="53" t="s">
        <v>2456</v>
      </c>
      <c r="O1902" s="27">
        <f>IFERROR(VLOOKUP(N1902,'散件迭代（不定期更新）'!C:J,8,FALSE),0)</f>
        <v>0</v>
      </c>
      <c r="P1902" s="27" t="str">
        <f>IFERROR(VLOOKUP(N1902,'散件（更新）'!B:H,3,FALSE),0)</f>
        <v>/</v>
      </c>
      <c r="Q1902" s="27" t="str">
        <f>VLOOKUP(N1902,'散件（更新）'!B:H,2,FALSE)</f>
        <v>114-22200202</v>
      </c>
      <c r="R1902" s="27" t="str">
        <f>VLOOKUP(N1902,'散件（更新）'!B:H,7,FALSE)</f>
        <v>Adapter</v>
      </c>
      <c r="S1902" s="27" t="str">
        <f>VLOOKUP(N1902,'散件（更新）'!B:E,4,FALSE)</f>
        <v>https://tineco-yxzt.oss-accelerate.aliyuncs.com/20231219/9FWPA2501DE_1702948017967.png</v>
      </c>
      <c r="T1902" s="27" t="s">
        <v>8759</v>
      </c>
      <c r="U1902" s="28" t="str">
        <f>VLOOKUP(N1902,'散件（更新）'!B:G,6,FALSE)</f>
        <v>适配器欧版</v>
      </c>
      <c r="V1902" s="28">
        <f>VLOOKUP(N1902,'散件（更新）'!B:I,8,FALSE)</f>
        <v>6974950103835</v>
      </c>
    </row>
    <row r="1903" spans="1:22" ht="20.149999999999999" customHeight="1">
      <c r="A1903" s="57">
        <v>46169</v>
      </c>
      <c r="B1903" s="53" t="s">
        <v>11056</v>
      </c>
      <c r="C1903" s="27" t="str">
        <f>VLOOKUP(B1903,'大货清单（不定期按GOMS更新）'!A:H,8,0)</f>
        <v>109-23760802</v>
      </c>
      <c r="D1903" s="27" t="str">
        <f>VLOOKUP(B1903,'大货清单（不定期按GOMS更新）'!A:C,3,0)</f>
        <v>CL2376H-02</v>
      </c>
      <c r="E1903" s="27" t="str">
        <f>VLOOKUP(B1903,'大货清单（不定期按GOMS更新）'!A:H,4,0)</f>
        <v>FR,ES,IT,NL,RO,DK,CZ,LT,GR,TR,MA</v>
      </c>
      <c r="F1903" s="27" t="str">
        <f>VLOOKUP(B1903,'大货清单（不定期按GOMS更新）'!A:H,2,0)</f>
        <v>FLOOR ONE i5 STRETCH PLUS</v>
      </c>
      <c r="G1903" s="28">
        <f>VLOOKUP(B1903,'大货清单（不定期按GOMS更新）'!A:I,9,FALSE)</f>
        <v>6932485006434</v>
      </c>
      <c r="H1903" s="27" t="str">
        <f>VLOOKUP(B1903,'大货清单（不定期按GOMS更新）'!A:H,7,0)</f>
        <v>LIGHT GREY</v>
      </c>
      <c r="I1903" s="27" t="str">
        <f>VLOOKUP(B1903,'大货清单（不定期按GOMS更新）'!A:F,6,FALSE)</f>
        <v>ACTIVE</v>
      </c>
      <c r="J1903" s="27" t="str">
        <f>VLOOKUP(B1903,'大货清单（不定期按GOMS更新）'!A:K,11,FALSE)</f>
        <v>8.8</v>
      </c>
      <c r="K1903" s="27" t="str">
        <f>VLOOKUP(B1903,'大货清单（不定期按GOMS更新）'!A:N,12,FALSE)</f>
        <v>712</v>
      </c>
      <c r="L1903" s="27" t="str">
        <f>VLOOKUP(B1903,'大货清单（不定期按GOMS更新）'!A:M,13,FALSE)</f>
        <v>321</v>
      </c>
      <c r="M1903" s="27" t="str">
        <f>VLOOKUP(B1903,'大货清单（不定期按GOMS更新）'!A:N,14,FALSE)</f>
        <v>278</v>
      </c>
      <c r="N1903" s="53" t="s">
        <v>8094</v>
      </c>
      <c r="O1903" s="27">
        <f>IFERROR(VLOOKUP(N1903,'散件迭代（不定期更新）'!C:J,8,FALSE),0)</f>
        <v>0</v>
      </c>
      <c r="P1903" s="27" t="str">
        <f>IFERROR(VLOOKUP(N1903,'散件（更新）'!B:H,3,FALSE),0)</f>
        <v/>
      </c>
      <c r="Q1903" s="27" t="str">
        <f>VLOOKUP(N1903,'散件（更新）'!B:H,2,FALSE)</f>
        <v>114-23281802</v>
      </c>
      <c r="R1903" s="27" t="str">
        <f>VLOOKUP(N1903,'散件（更新）'!B:H,7,FALSE)</f>
        <v>Charging Base</v>
      </c>
      <c r="S1903" s="27" t="str">
        <f>VLOOKUP(N1903,'散件（更新）'!B:E,4,FALSE)</f>
        <v>https://tineco-yxzt.oss-accelerate.aliyuncs.com/20250107/tuopanzujian_1736236880800.png</v>
      </c>
      <c r="T1903" s="27" t="s">
        <v>8759</v>
      </c>
      <c r="U1903" s="28" t="str">
        <f>VLOOKUP(N1903,'散件（更新）'!B:G,6,FALSE)</f>
        <v>SP;CL2328R-01;托盘组件</v>
      </c>
      <c r="V1903" s="28">
        <f>VLOOKUP(N1903,'散件（更新）'!B:I,8,FALSE)</f>
        <v>6932485004713</v>
      </c>
    </row>
    <row r="1904" spans="1:22">
      <c r="A1904" s="57">
        <v>46169</v>
      </c>
      <c r="B1904" s="53" t="s">
        <v>11056</v>
      </c>
      <c r="C1904" s="27" t="str">
        <f>VLOOKUP(B1904,'大货清单（不定期按GOMS更新）'!A:H,8,0)</f>
        <v>109-23760802</v>
      </c>
      <c r="D1904" s="27" t="str">
        <f>VLOOKUP(B1904,'大货清单（不定期按GOMS更新）'!A:C,3,0)</f>
        <v>CL2376H-02</v>
      </c>
      <c r="E1904" s="27" t="str">
        <f>VLOOKUP(B1904,'大货清单（不定期按GOMS更新）'!A:H,4,0)</f>
        <v>FR,ES,IT,NL,RO,DK,CZ,LT,GR,TR,MA</v>
      </c>
      <c r="F1904" s="27" t="str">
        <f>VLOOKUP(B1904,'大货清单（不定期按GOMS更新）'!A:H,2,0)</f>
        <v>FLOOR ONE i5 STRETCH PLUS</v>
      </c>
      <c r="G1904" s="28">
        <f>VLOOKUP(B1904,'大货清单（不定期按GOMS更新）'!A:I,9,FALSE)</f>
        <v>6932485006434</v>
      </c>
      <c r="H1904" s="27" t="str">
        <f>VLOOKUP(B1904,'大货清单（不定期按GOMS更新）'!A:H,7,0)</f>
        <v>LIGHT GREY</v>
      </c>
      <c r="I1904" s="27" t="str">
        <f>VLOOKUP(B1904,'大货清单（不定期按GOMS更新）'!A:F,6,FALSE)</f>
        <v>ACTIVE</v>
      </c>
      <c r="J1904" s="27" t="str">
        <f>VLOOKUP(B1904,'大货清单（不定期按GOMS更新）'!A:K,11,FALSE)</f>
        <v>8.8</v>
      </c>
      <c r="K1904" s="27" t="str">
        <f>VLOOKUP(B1904,'大货清单（不定期按GOMS更新）'!A:N,12,FALSE)</f>
        <v>712</v>
      </c>
      <c r="L1904" s="27" t="str">
        <f>VLOOKUP(B1904,'大货清单（不定期按GOMS更新）'!A:M,13,FALSE)</f>
        <v>321</v>
      </c>
      <c r="M1904" s="27" t="str">
        <f>VLOOKUP(B1904,'大货清单（不定期按GOMS更新）'!A:N,14,FALSE)</f>
        <v>278</v>
      </c>
      <c r="N1904" s="53" t="s">
        <v>10283</v>
      </c>
      <c r="O1904" s="27">
        <f>IFERROR(VLOOKUP(N1904,'散件迭代（不定期更新）'!C:J,8,FALSE),0)</f>
        <v>0</v>
      </c>
      <c r="P1904" s="27">
        <f>IFERROR(VLOOKUP(N1904,'散件（更新）'!B:H,3,FALSE),0)</f>
        <v>0</v>
      </c>
      <c r="Q1904" s="27" t="str">
        <f>VLOOKUP(N1904,'散件（更新）'!B:H,2,FALSE)</f>
        <v>114-23760600</v>
      </c>
      <c r="R1904" s="27" t="str">
        <f>VLOOKUP(N1904,'散件（更新）'!B:H,7,FALSE)</f>
        <v>Battery</v>
      </c>
      <c r="S1904" s="27" t="str">
        <f>VLOOKUP(N1904,'散件（更新）'!B:E,4,FALSE)</f>
        <v>https://tineco-yxzt.oss-accelerate.aliyuncs.com/20250429/weixinjietu_20250429085756_1745888490148.png</v>
      </c>
      <c r="T1904" s="27" t="s">
        <v>8759</v>
      </c>
      <c r="U1904" s="28" t="str">
        <f>VLOOKUP(N1904,'散件（更新）'!B:G,6,FALSE)</f>
        <v>SP;CL2376F-01;电池包组件（带铭牌）</v>
      </c>
      <c r="V1904" s="28">
        <f>VLOOKUP(N1904,'散件（更新）'!B:I,8,FALSE)</f>
        <v>6932485007189</v>
      </c>
    </row>
    <row r="1905" spans="1:22">
      <c r="A1905" s="57">
        <v>46169</v>
      </c>
      <c r="B1905" s="53" t="s">
        <v>11056</v>
      </c>
      <c r="C1905" s="27" t="str">
        <f>VLOOKUP(B1905,'大货清单（不定期按GOMS更新）'!A:H,8,0)</f>
        <v>109-23760802</v>
      </c>
      <c r="D1905" s="27" t="str">
        <f>VLOOKUP(B1905,'大货清单（不定期按GOMS更新）'!A:C,3,0)</f>
        <v>CL2376H-02</v>
      </c>
      <c r="E1905" s="27" t="str">
        <f>VLOOKUP(B1905,'大货清单（不定期按GOMS更新）'!A:H,4,0)</f>
        <v>FR,ES,IT,NL,RO,DK,CZ,LT,GR,TR,MA</v>
      </c>
      <c r="F1905" s="27" t="str">
        <f>VLOOKUP(B1905,'大货清单（不定期按GOMS更新）'!A:H,2,0)</f>
        <v>FLOOR ONE i5 STRETCH PLUS</v>
      </c>
      <c r="G1905" s="28">
        <f>VLOOKUP(B1905,'大货清单（不定期按GOMS更新）'!A:I,9,FALSE)</f>
        <v>6932485006434</v>
      </c>
      <c r="H1905" s="27" t="str">
        <f>VLOOKUP(B1905,'大货清单（不定期按GOMS更新）'!A:H,7,0)</f>
        <v>LIGHT GREY</v>
      </c>
      <c r="I1905" s="27" t="str">
        <f>VLOOKUP(B1905,'大货清单（不定期按GOMS更新）'!A:F,6,FALSE)</f>
        <v>ACTIVE</v>
      </c>
      <c r="J1905" s="27" t="str">
        <f>VLOOKUP(B1905,'大货清单（不定期按GOMS更新）'!A:K,11,FALSE)</f>
        <v>8.8</v>
      </c>
      <c r="K1905" s="27" t="str">
        <f>VLOOKUP(B1905,'大货清单（不定期按GOMS更新）'!A:N,12,FALSE)</f>
        <v>712</v>
      </c>
      <c r="L1905" s="27" t="str">
        <f>VLOOKUP(B1905,'大货清单（不定期按GOMS更新）'!A:M,13,FALSE)</f>
        <v>321</v>
      </c>
      <c r="M1905" s="27" t="str">
        <f>VLOOKUP(B1905,'大货清单（不定期按GOMS更新）'!A:N,14,FALSE)</f>
        <v>278</v>
      </c>
      <c r="N1905" s="53" t="s">
        <v>10287</v>
      </c>
      <c r="O1905" s="27">
        <f>IFERROR(VLOOKUP(N1905,'散件迭代（不定期更新）'!C:J,8,FALSE),0)</f>
        <v>0</v>
      </c>
      <c r="P1905" s="27">
        <f>IFERROR(VLOOKUP(N1905,'散件（更新）'!B:H,3,FALSE),0)</f>
        <v>0</v>
      </c>
      <c r="Q1905" s="27" t="str">
        <f>VLOOKUP(N1905,'散件（更新）'!B:H,2,FALSE)</f>
        <v>114-23760601</v>
      </c>
      <c r="R1905" s="27" t="str">
        <f>VLOOKUP(N1905,'散件（更新）'!B:H,7,FALSE)</f>
        <v>Display Screen</v>
      </c>
      <c r="S1905" s="27" t="str">
        <f>VLOOKUP(N1905,'散件（更新）'!B:E,4,FALSE)</f>
        <v>https://tineco-yxzt.oss-accelerate.aliyuncs.com/20250429/weixinjietu_20250429085845_1745889577646.png</v>
      </c>
      <c r="T1905" s="27" t="s">
        <v>8759</v>
      </c>
      <c r="U1905" s="28" t="str">
        <f>VLOOKUP(N1905,'散件（更新）'!B:G,6,FALSE)</f>
        <v>SP;CL2376F-01;显示屏罩组件</v>
      </c>
      <c r="V1905" s="28">
        <f>VLOOKUP(N1905,'散件（更新）'!B:I,8,FALSE)</f>
        <v>6932485007196</v>
      </c>
    </row>
    <row r="1906" spans="1:22">
      <c r="A1906" s="57">
        <v>46169</v>
      </c>
      <c r="B1906" s="53" t="s">
        <v>11056</v>
      </c>
      <c r="C1906" s="27" t="str">
        <f>VLOOKUP(B1906,'大货清单（不定期按GOMS更新）'!A:H,8,0)</f>
        <v>109-23760802</v>
      </c>
      <c r="D1906" s="27" t="str">
        <f>VLOOKUP(B1906,'大货清单（不定期按GOMS更新）'!A:C,3,0)</f>
        <v>CL2376H-02</v>
      </c>
      <c r="E1906" s="27" t="str">
        <f>VLOOKUP(B1906,'大货清单（不定期按GOMS更新）'!A:H,4,0)</f>
        <v>FR,ES,IT,NL,RO,DK,CZ,LT,GR,TR,MA</v>
      </c>
      <c r="F1906" s="27" t="str">
        <f>VLOOKUP(B1906,'大货清单（不定期按GOMS更新）'!A:H,2,0)</f>
        <v>FLOOR ONE i5 STRETCH PLUS</v>
      </c>
      <c r="G1906" s="28">
        <f>VLOOKUP(B1906,'大货清单（不定期按GOMS更新）'!A:I,9,FALSE)</f>
        <v>6932485006434</v>
      </c>
      <c r="H1906" s="27" t="str">
        <f>VLOOKUP(B1906,'大货清单（不定期按GOMS更新）'!A:H,7,0)</f>
        <v>LIGHT GREY</v>
      </c>
      <c r="I1906" s="27" t="str">
        <f>VLOOKUP(B1906,'大货清单（不定期按GOMS更新）'!A:F,6,FALSE)</f>
        <v>ACTIVE</v>
      </c>
      <c r="J1906" s="27" t="str">
        <f>VLOOKUP(B1906,'大货清单（不定期按GOMS更新）'!A:K,11,FALSE)</f>
        <v>8.8</v>
      </c>
      <c r="K1906" s="27" t="str">
        <f>VLOOKUP(B1906,'大货清单（不定期按GOMS更新）'!A:N,12,FALSE)</f>
        <v>712</v>
      </c>
      <c r="L1906" s="27" t="str">
        <f>VLOOKUP(B1906,'大货清单（不定期按GOMS更新）'!A:M,13,FALSE)</f>
        <v>321</v>
      </c>
      <c r="M1906" s="27" t="str">
        <f>VLOOKUP(B1906,'大货清单（不定期按GOMS更新）'!A:N,14,FALSE)</f>
        <v>278</v>
      </c>
      <c r="N1906" s="53" t="s">
        <v>7999</v>
      </c>
      <c r="O1906" s="27">
        <f>IFERROR(VLOOKUP(N1906,'散件迭代（不定期更新）'!C:J,8,FALSE),0)</f>
        <v>0</v>
      </c>
      <c r="P1906" s="27" t="str">
        <f>IFERROR(VLOOKUP(N1906,'散件（更新）'!B:H,3,FALSE),0)</f>
        <v/>
      </c>
      <c r="Q1906" s="27" t="str">
        <f>VLOOKUP(N1906,'散件（更新）'!B:H,2,FALSE)</f>
        <v>114-23761810</v>
      </c>
      <c r="R1906" s="27" t="str">
        <f>VLOOKUP(N1906,'散件（更新）'!B:H,7,FALSE)</f>
        <v>plastic part</v>
      </c>
      <c r="S1906" s="27" t="str">
        <f>VLOOKUP(N1906,'散件（更新）'!B:E,4,FALSE)</f>
        <v>https://tineco-yxzt.oss-accelerate.aliyuncs.com/20241219/weixintupian_202411141109497_1734589279566.jpg</v>
      </c>
      <c r="T1906" s="27" t="s">
        <v>8759</v>
      </c>
      <c r="U1906" s="28" t="str">
        <f>VLOOKUP(N1906,'散件（更新）'!B:G,6,FALSE)</f>
        <v>回收桶信号检测组件（黑色适配蓝色）</v>
      </c>
      <c r="V1906" s="28">
        <f>VLOOKUP(N1906,'散件（更新）'!B:I,8,FALSE)</f>
        <v>6932485002498</v>
      </c>
    </row>
    <row r="1907" spans="1:22">
      <c r="A1907" s="57">
        <v>46169</v>
      </c>
      <c r="B1907" s="53" t="s">
        <v>11056</v>
      </c>
      <c r="C1907" s="27" t="str">
        <f>VLOOKUP(B1907,'大货清单（不定期按GOMS更新）'!A:H,8,0)</f>
        <v>109-23760802</v>
      </c>
      <c r="D1907" s="27" t="str">
        <f>VLOOKUP(B1907,'大货清单（不定期按GOMS更新）'!A:C,3,0)</f>
        <v>CL2376H-02</v>
      </c>
      <c r="E1907" s="27" t="str">
        <f>VLOOKUP(B1907,'大货清单（不定期按GOMS更新）'!A:H,4,0)</f>
        <v>FR,ES,IT,NL,RO,DK,CZ,LT,GR,TR,MA</v>
      </c>
      <c r="F1907" s="27" t="str">
        <f>VLOOKUP(B1907,'大货清单（不定期按GOMS更新）'!A:H,2,0)</f>
        <v>FLOOR ONE i5 STRETCH PLUS</v>
      </c>
      <c r="G1907" s="28">
        <f>VLOOKUP(B1907,'大货清单（不定期按GOMS更新）'!A:I,9,FALSE)</f>
        <v>6932485006434</v>
      </c>
      <c r="H1907" s="27" t="str">
        <f>VLOOKUP(B1907,'大货清单（不定期按GOMS更新）'!A:H,7,0)</f>
        <v>LIGHT GREY</v>
      </c>
      <c r="I1907" s="27" t="str">
        <f>VLOOKUP(B1907,'大货清单（不定期按GOMS更新）'!A:F,6,FALSE)</f>
        <v>ACTIVE</v>
      </c>
      <c r="J1907" s="27" t="str">
        <f>VLOOKUP(B1907,'大货清单（不定期按GOMS更新）'!A:K,11,FALSE)</f>
        <v>8.8</v>
      </c>
      <c r="K1907" s="27" t="str">
        <f>VLOOKUP(B1907,'大货清单（不定期按GOMS更新）'!A:N,12,FALSE)</f>
        <v>712</v>
      </c>
      <c r="L1907" s="27" t="str">
        <f>VLOOKUP(B1907,'大货清单（不定期按GOMS更新）'!A:M,13,FALSE)</f>
        <v>321</v>
      </c>
      <c r="M1907" s="27" t="str">
        <f>VLOOKUP(B1907,'大货清单（不定期按GOMS更新）'!A:N,14,FALSE)</f>
        <v>278</v>
      </c>
      <c r="N1907" s="53" t="s">
        <v>8054</v>
      </c>
      <c r="O1907" s="27">
        <f>IFERROR(VLOOKUP(N1907,'散件迭代（不定期更新）'!C:J,8,FALSE),0)</f>
        <v>0</v>
      </c>
      <c r="P1907" s="27" t="str">
        <f>IFERROR(VLOOKUP(N1907,'散件（更新）'!B:H,3,FALSE),0)</f>
        <v/>
      </c>
      <c r="Q1907" s="27" t="str">
        <f>VLOOKUP(N1907,'散件（更新）'!B:H,2,FALSE)</f>
        <v>114-23761815</v>
      </c>
      <c r="R1907" s="27" t="str">
        <f>VLOOKUP(N1907,'散件（更新）'!B:H,7,FALSE)</f>
        <v>plastic part</v>
      </c>
      <c r="S1907" s="27" t="str">
        <f>VLOOKUP(N1907,'散件（更新）'!B:E,4,FALSE)</f>
        <v>https://tineco-yxzt.oss-accelerate.aliyuncs.com/20241219/62_1734590951668.jpg</v>
      </c>
      <c r="T1907" s="27" t="s">
        <v>8759</v>
      </c>
      <c r="U1907" s="28" t="str">
        <f>VLOOKUP(N1907,'散件（更新）'!B:G,6,FALSE)</f>
        <v>地刷充电头组件</v>
      </c>
      <c r="V1907" s="28">
        <f>VLOOKUP(N1907,'散件（更新）'!B:I,8,FALSE)</f>
        <v>6932485002559</v>
      </c>
    </row>
    <row r="1908" spans="1:22">
      <c r="A1908" s="57">
        <v>46169</v>
      </c>
      <c r="B1908" s="53" t="s">
        <v>11056</v>
      </c>
      <c r="C1908" s="27" t="str">
        <f>VLOOKUP(B1908,'大货清单（不定期按GOMS更新）'!A:H,8,0)</f>
        <v>109-23760802</v>
      </c>
      <c r="D1908" s="27" t="str">
        <f>VLOOKUP(B1908,'大货清单（不定期按GOMS更新）'!A:C,3,0)</f>
        <v>CL2376H-02</v>
      </c>
      <c r="E1908" s="27" t="str">
        <f>VLOOKUP(B1908,'大货清单（不定期按GOMS更新）'!A:H,4,0)</f>
        <v>FR,ES,IT,NL,RO,DK,CZ,LT,GR,TR,MA</v>
      </c>
      <c r="F1908" s="27" t="str">
        <f>VLOOKUP(B1908,'大货清单（不定期按GOMS更新）'!A:H,2,0)</f>
        <v>FLOOR ONE i5 STRETCH PLUS</v>
      </c>
      <c r="G1908" s="28">
        <f>VLOOKUP(B1908,'大货清单（不定期按GOMS更新）'!A:I,9,FALSE)</f>
        <v>6932485006434</v>
      </c>
      <c r="H1908" s="27" t="str">
        <f>VLOOKUP(B1908,'大货清单（不定期按GOMS更新）'!A:H,7,0)</f>
        <v>LIGHT GREY</v>
      </c>
      <c r="I1908" s="27" t="str">
        <f>VLOOKUP(B1908,'大货清单（不定期按GOMS更新）'!A:F,6,FALSE)</f>
        <v>ACTIVE</v>
      </c>
      <c r="J1908" s="27" t="str">
        <f>VLOOKUP(B1908,'大货清单（不定期按GOMS更新）'!A:K,11,FALSE)</f>
        <v>8.8</v>
      </c>
      <c r="K1908" s="27" t="str">
        <f>VLOOKUP(B1908,'大货清单（不定期按GOMS更新）'!A:N,12,FALSE)</f>
        <v>712</v>
      </c>
      <c r="L1908" s="27" t="str">
        <f>VLOOKUP(B1908,'大货清单（不定期按GOMS更新）'!A:M,13,FALSE)</f>
        <v>321</v>
      </c>
      <c r="M1908" s="27" t="str">
        <f>VLOOKUP(B1908,'大货清单（不定期按GOMS更新）'!A:N,14,FALSE)</f>
        <v>278</v>
      </c>
      <c r="N1908" s="53" t="s">
        <v>7823</v>
      </c>
      <c r="O1908" s="27">
        <f>IFERROR(VLOOKUP(N1908,'散件迭代（不定期更新）'!C:J,8,FALSE),0)</f>
        <v>0</v>
      </c>
      <c r="P1908" s="27" t="str">
        <f>IFERROR(VLOOKUP(N1908,'散件（更新）'!B:H,3,FALSE),0)</f>
        <v/>
      </c>
      <c r="Q1908" s="27" t="str">
        <f>VLOOKUP(N1908,'散件（更新）'!B:H,2,FALSE)</f>
        <v>114-24580806</v>
      </c>
      <c r="R1908" s="27" t="str">
        <f>VLOOKUP(N1908,'散件（更新）'!B:H,7,FALSE)</f>
        <v>plastic part</v>
      </c>
      <c r="S1908" s="27" t="str">
        <f>VLOOKUP(N1908,'散件（更新）'!B:E,4,FALSE)</f>
        <v>https://tineco-yxzt.oss-accelerate.aliyuncs.com/20250331/penshuibanzujian_1743413231769.gif</v>
      </c>
      <c r="T1908" s="27" t="s">
        <v>8759</v>
      </c>
      <c r="U1908" s="28" t="str">
        <f>VLOOKUP(N1908,'散件（更新）'!B:G,6,FALSE)</f>
        <v>SP;CL2458H-01;喷水板组件</v>
      </c>
      <c r="V1908" s="28">
        <f>VLOOKUP(N1908,'散件（更新）'!B:I,8,FALSE)</f>
        <v>6932485006571</v>
      </c>
    </row>
    <row r="1909" spans="1:22">
      <c r="A1909" s="57">
        <v>46169</v>
      </c>
      <c r="B1909" s="53" t="s">
        <v>11056</v>
      </c>
      <c r="C1909" s="27" t="str">
        <f>VLOOKUP(B1909,'大货清单（不定期按GOMS更新）'!A:H,8,0)</f>
        <v>109-23760802</v>
      </c>
      <c r="D1909" s="27" t="str">
        <f>VLOOKUP(B1909,'大货清单（不定期按GOMS更新）'!A:C,3,0)</f>
        <v>CL2376H-02</v>
      </c>
      <c r="E1909" s="27" t="str">
        <f>VLOOKUP(B1909,'大货清单（不定期按GOMS更新）'!A:H,4,0)</f>
        <v>FR,ES,IT,NL,RO,DK,CZ,LT,GR,TR,MA</v>
      </c>
      <c r="F1909" s="27" t="str">
        <f>VLOOKUP(B1909,'大货清单（不定期按GOMS更新）'!A:H,2,0)</f>
        <v>FLOOR ONE i5 STRETCH PLUS</v>
      </c>
      <c r="G1909" s="28">
        <f>VLOOKUP(B1909,'大货清单（不定期按GOMS更新）'!A:I,9,FALSE)</f>
        <v>6932485006434</v>
      </c>
      <c r="H1909" s="27" t="str">
        <f>VLOOKUP(B1909,'大货清单（不定期按GOMS更新）'!A:H,7,0)</f>
        <v>LIGHT GREY</v>
      </c>
      <c r="I1909" s="27" t="str">
        <f>VLOOKUP(B1909,'大货清单（不定期按GOMS更新）'!A:F,6,FALSE)</f>
        <v>ACTIVE</v>
      </c>
      <c r="J1909" s="27" t="str">
        <f>VLOOKUP(B1909,'大货清单（不定期按GOMS更新）'!A:K,11,FALSE)</f>
        <v>8.8</v>
      </c>
      <c r="K1909" s="27" t="str">
        <f>VLOOKUP(B1909,'大货清单（不定期按GOMS更新）'!A:N,12,FALSE)</f>
        <v>712</v>
      </c>
      <c r="L1909" s="27" t="str">
        <f>VLOOKUP(B1909,'大货清单（不定期按GOMS更新）'!A:M,13,FALSE)</f>
        <v>321</v>
      </c>
      <c r="M1909" s="27" t="str">
        <f>VLOOKUP(B1909,'大货清单（不定期按GOMS更新）'!A:N,14,FALSE)</f>
        <v>278</v>
      </c>
      <c r="N1909" s="53" t="s">
        <v>10025</v>
      </c>
      <c r="O1909" s="27">
        <f>IFERROR(VLOOKUP(N1909,'散件迭代（不定期更新）'!C:J,8,FALSE),0)</f>
        <v>0</v>
      </c>
      <c r="P1909" s="27">
        <f>IFERROR(VLOOKUP(N1909,'散件（更新）'!B:H,3,FALSE),0)</f>
        <v>0</v>
      </c>
      <c r="Q1909" s="27" t="str">
        <f>VLOOKUP(N1909,'散件（更新）'!B:H,2,FALSE)</f>
        <v>114-23760602</v>
      </c>
      <c r="R1909" s="27" t="str">
        <f>VLOOKUP(N1909,'散件（更新）'!B:H,7,FALSE)</f>
        <v>plastic part</v>
      </c>
      <c r="S1909" s="27" t="str">
        <f>VLOOKUP(N1909,'散件（更新）'!B:E,4,FALSE)</f>
        <v>https://tineco-yxzt.oss-accelerate.aliyuncs.com/20250429/weixinjietu_20250429085901_1745890590462.png</v>
      </c>
      <c r="T1909" s="27" t="s">
        <v>19304</v>
      </c>
      <c r="U1909" s="28" t="str">
        <f>VLOOKUP(N1909,'散件（更新）'!B:G,6,FALSE)</f>
        <v>SP;CL2376F-01;前后盖软胶塞</v>
      </c>
      <c r="V1909" s="28">
        <f>VLOOKUP(N1909,'散件（更新）'!B:I,8,FALSE)</f>
        <v>6932485007202</v>
      </c>
    </row>
    <row r="1910" spans="1:22">
      <c r="A1910" s="57">
        <v>46169</v>
      </c>
      <c r="B1910" s="53" t="s">
        <v>11056</v>
      </c>
      <c r="C1910" s="27" t="str">
        <f>VLOOKUP(B1910,'大货清单（不定期按GOMS更新）'!A:H,8,0)</f>
        <v>109-23760802</v>
      </c>
      <c r="D1910" s="27" t="str">
        <f>VLOOKUP(B1910,'大货清单（不定期按GOMS更新）'!A:C,3,0)</f>
        <v>CL2376H-02</v>
      </c>
      <c r="E1910" s="27" t="str">
        <f>VLOOKUP(B1910,'大货清单（不定期按GOMS更新）'!A:H,4,0)</f>
        <v>FR,ES,IT,NL,RO,DK,CZ,LT,GR,TR,MA</v>
      </c>
      <c r="F1910" s="27" t="str">
        <f>VLOOKUP(B1910,'大货清单（不定期按GOMS更新）'!A:H,2,0)</f>
        <v>FLOOR ONE i5 STRETCH PLUS</v>
      </c>
      <c r="G1910" s="28">
        <f>VLOOKUP(B1910,'大货清单（不定期按GOMS更新）'!A:I,9,FALSE)</f>
        <v>6932485006434</v>
      </c>
      <c r="H1910" s="27" t="str">
        <f>VLOOKUP(B1910,'大货清单（不定期按GOMS更新）'!A:H,7,0)</f>
        <v>LIGHT GREY</v>
      </c>
      <c r="I1910" s="27" t="str">
        <f>VLOOKUP(B1910,'大货清单（不定期按GOMS更新）'!A:F,6,FALSE)</f>
        <v>ACTIVE</v>
      </c>
      <c r="J1910" s="27" t="str">
        <f>VLOOKUP(B1910,'大货清单（不定期按GOMS更新）'!A:K,11,FALSE)</f>
        <v>8.8</v>
      </c>
      <c r="K1910" s="27" t="str">
        <f>VLOOKUP(B1910,'大货清单（不定期按GOMS更新）'!A:N,12,FALSE)</f>
        <v>712</v>
      </c>
      <c r="L1910" s="27" t="str">
        <f>VLOOKUP(B1910,'大货清单（不定期按GOMS更新）'!A:M,13,FALSE)</f>
        <v>321</v>
      </c>
      <c r="M1910" s="27" t="str">
        <f>VLOOKUP(B1910,'大货清单（不定期按GOMS更新）'!A:N,14,FALSE)</f>
        <v>278</v>
      </c>
      <c r="N1910" s="53" t="s">
        <v>10256</v>
      </c>
      <c r="O1910" s="27">
        <f>IFERROR(VLOOKUP(N1910,'散件迭代（不定期更新）'!C:J,8,FALSE),0)</f>
        <v>0</v>
      </c>
      <c r="P1910" s="27">
        <f>IFERROR(VLOOKUP(N1910,'散件（更新）'!B:H,3,FALSE),0)</f>
        <v>0</v>
      </c>
      <c r="Q1910" s="27" t="str">
        <f>VLOOKUP(N1910,'散件（更新）'!B:H,2,FALSE)</f>
        <v>114-23760603</v>
      </c>
      <c r="R1910" s="27" t="str">
        <f>VLOOKUP(N1910,'散件（更新）'!B:H,7,FALSE)</f>
        <v>plastic part</v>
      </c>
      <c r="S1910" s="27" t="str">
        <f>VLOOKUP(N1910,'散件（更新）'!B:E,4,FALSE)</f>
        <v>https://tineco-yxzt.oss-accelerate.aliyuncs.com/20250429/weixinjietu_20250429085921_1745890646742.png</v>
      </c>
      <c r="T1910" s="27" t="s">
        <v>19303</v>
      </c>
      <c r="U1910" s="28" t="str">
        <f>VLOOKUP(N1910,'散件（更新）'!B:G,6,FALSE)</f>
        <v>SP;CL2376F-01;转接头组件（带锁扣）</v>
      </c>
      <c r="V1910" s="28">
        <f>VLOOKUP(N1910,'散件（更新）'!B:I,8,FALSE)</f>
        <v>6932485007219</v>
      </c>
    </row>
    <row r="1911" spans="1:22">
      <c r="A1911" s="57">
        <v>46169</v>
      </c>
      <c r="B1911" s="53" t="s">
        <v>11056</v>
      </c>
      <c r="C1911" s="27" t="str">
        <f>VLOOKUP(B1911,'大货清单（不定期按GOMS更新）'!A:H,8,0)</f>
        <v>109-23760802</v>
      </c>
      <c r="D1911" s="27" t="str">
        <f>VLOOKUP(B1911,'大货清单（不定期按GOMS更新）'!A:C,3,0)</f>
        <v>CL2376H-02</v>
      </c>
      <c r="E1911" s="27" t="str">
        <f>VLOOKUP(B1911,'大货清单（不定期按GOMS更新）'!A:H,4,0)</f>
        <v>FR,ES,IT,NL,RO,DK,CZ,LT,GR,TR,MA</v>
      </c>
      <c r="F1911" s="27" t="str">
        <f>VLOOKUP(B1911,'大货清单（不定期按GOMS更新）'!A:H,2,0)</f>
        <v>FLOOR ONE i5 STRETCH PLUS</v>
      </c>
      <c r="G1911" s="28">
        <f>VLOOKUP(B1911,'大货清单（不定期按GOMS更新）'!A:I,9,FALSE)</f>
        <v>6932485006434</v>
      </c>
      <c r="H1911" s="27" t="str">
        <f>VLOOKUP(B1911,'大货清单（不定期按GOMS更新）'!A:H,7,0)</f>
        <v>LIGHT GREY</v>
      </c>
      <c r="I1911" s="27" t="str">
        <f>VLOOKUP(B1911,'大货清单（不定期按GOMS更新）'!A:F,6,FALSE)</f>
        <v>ACTIVE</v>
      </c>
      <c r="J1911" s="27" t="str">
        <f>VLOOKUP(B1911,'大货清单（不定期按GOMS更新）'!A:K,11,FALSE)</f>
        <v>8.8</v>
      </c>
      <c r="K1911" s="27" t="str">
        <f>VLOOKUP(B1911,'大货清单（不定期按GOMS更新）'!A:N,12,FALSE)</f>
        <v>712</v>
      </c>
      <c r="L1911" s="27" t="str">
        <f>VLOOKUP(B1911,'大货清单（不定期按GOMS更新）'!A:M,13,FALSE)</f>
        <v>321</v>
      </c>
      <c r="M1911" s="27" t="str">
        <f>VLOOKUP(B1911,'大货清单（不定期按GOMS更新）'!A:N,14,FALSE)</f>
        <v>278</v>
      </c>
      <c r="N1911" s="53" t="s">
        <v>10021</v>
      </c>
      <c r="O1911" s="27">
        <f>IFERROR(VLOOKUP(N1911,'散件迭代（不定期更新）'!C:J,8,FALSE),0)</f>
        <v>0</v>
      </c>
      <c r="P1911" s="27">
        <f>IFERROR(VLOOKUP(N1911,'散件（更新）'!B:H,3,FALSE),0)</f>
        <v>0</v>
      </c>
      <c r="Q1911" s="27" t="str">
        <f>VLOOKUP(N1911,'散件（更新）'!B:H,2,FALSE)</f>
        <v>114-23760604</v>
      </c>
      <c r="R1911" s="27" t="str">
        <f>VLOOKUP(N1911,'散件（更新）'!B:H,7,FALSE)</f>
        <v>plastic part</v>
      </c>
      <c r="S1911" s="27" t="str">
        <f>VLOOKUP(N1911,'散件（更新）'!B:E,4,FALSE)</f>
        <v>https://tineco-yxzt.oss-accelerate.aliyuncs.com/20250429/weixinjietu_20250429085936_1745890865944.png</v>
      </c>
      <c r="T1911" s="27" t="s">
        <v>8759</v>
      </c>
      <c r="U1911" s="28" t="str">
        <f>VLOOKUP(N1911,'散件（更新）'!B:G,6,FALSE)</f>
        <v>SP;CL2376F-01;机体后盖上盖</v>
      </c>
      <c r="V1911" s="28">
        <f>VLOOKUP(N1911,'散件（更新）'!B:I,8,FALSE)</f>
        <v>6932485007226</v>
      </c>
    </row>
    <row r="1912" spans="1:22">
      <c r="A1912" s="57">
        <v>46169</v>
      </c>
      <c r="B1912" s="53" t="s">
        <v>11056</v>
      </c>
      <c r="C1912" s="27" t="str">
        <f>VLOOKUP(B1912,'大货清单（不定期按GOMS更新）'!A:H,8,0)</f>
        <v>109-23760802</v>
      </c>
      <c r="D1912" s="27" t="str">
        <f>VLOOKUP(B1912,'大货清单（不定期按GOMS更新）'!A:C,3,0)</f>
        <v>CL2376H-02</v>
      </c>
      <c r="E1912" s="27" t="str">
        <f>VLOOKUP(B1912,'大货清单（不定期按GOMS更新）'!A:H,4,0)</f>
        <v>FR,ES,IT,NL,RO,DK,CZ,LT,GR,TR,MA</v>
      </c>
      <c r="F1912" s="27" t="str">
        <f>VLOOKUP(B1912,'大货清单（不定期按GOMS更新）'!A:H,2,0)</f>
        <v>FLOOR ONE i5 STRETCH PLUS</v>
      </c>
      <c r="G1912" s="28">
        <f>VLOOKUP(B1912,'大货清单（不定期按GOMS更新）'!A:I,9,FALSE)</f>
        <v>6932485006434</v>
      </c>
      <c r="H1912" s="27" t="str">
        <f>VLOOKUP(B1912,'大货清单（不定期按GOMS更新）'!A:H,7,0)</f>
        <v>LIGHT GREY</v>
      </c>
      <c r="I1912" s="27" t="str">
        <f>VLOOKUP(B1912,'大货清单（不定期按GOMS更新）'!A:F,6,FALSE)</f>
        <v>ACTIVE</v>
      </c>
      <c r="J1912" s="27" t="str">
        <f>VLOOKUP(B1912,'大货清单（不定期按GOMS更新）'!A:K,11,FALSE)</f>
        <v>8.8</v>
      </c>
      <c r="K1912" s="27" t="str">
        <f>VLOOKUP(B1912,'大货清单（不定期按GOMS更新）'!A:N,12,FALSE)</f>
        <v>712</v>
      </c>
      <c r="L1912" s="27" t="str">
        <f>VLOOKUP(B1912,'大货清单（不定期按GOMS更新）'!A:M,13,FALSE)</f>
        <v>321</v>
      </c>
      <c r="M1912" s="27" t="str">
        <f>VLOOKUP(B1912,'大货清单（不定期按GOMS更新）'!A:N,14,FALSE)</f>
        <v>278</v>
      </c>
      <c r="N1912" s="53" t="s">
        <v>8229</v>
      </c>
      <c r="O1912" s="27">
        <f>IFERROR(VLOOKUP(N1912,'散件迭代（不定期更新）'!C:J,8,FALSE),0)</f>
        <v>0</v>
      </c>
      <c r="P1912" s="27" t="str">
        <f>IFERROR(VLOOKUP(N1912,'散件（更新）'!B:H,3,FALSE),0)</f>
        <v/>
      </c>
      <c r="Q1912" s="27" t="str">
        <f>VLOOKUP(N1912,'散件（更新）'!B:H,2,FALSE)</f>
        <v>114-23761804</v>
      </c>
      <c r="R1912" s="27" t="str">
        <f>VLOOKUP(N1912,'散件（更新）'!B:H,7,FALSE)</f>
        <v>Motor</v>
      </c>
      <c r="S1912" s="27" t="str">
        <f>VLOOKUP(N1912,'散件（更新）'!B:E,4,FALSE)</f>
        <v>https://tineco-yxzt.oss-accelerate.aliyuncs.com/20241219/weixintupian_202411141109494_1734586474304.jpg</v>
      </c>
      <c r="T1912" s="27" t="s">
        <v>8759</v>
      </c>
      <c r="U1912" s="28" t="str">
        <f>VLOOKUP(N1912,'散件（更新）'!B:G,6,FALSE)</f>
        <v>有刷电机齿轮箱组件（带铭牌）</v>
      </c>
      <c r="V1912" s="28">
        <f>VLOOKUP(N1912,'散件（更新）'!B:I,8,FALSE)</f>
        <v>6932485002436</v>
      </c>
    </row>
    <row r="1913" spans="1:22">
      <c r="A1913" s="57">
        <v>46169</v>
      </c>
      <c r="B1913" s="53" t="s">
        <v>11056</v>
      </c>
      <c r="C1913" s="27" t="str">
        <f>VLOOKUP(B1913,'大货清单（不定期按GOMS更新）'!A:H,8,0)</f>
        <v>109-23760802</v>
      </c>
      <c r="D1913" s="27" t="str">
        <f>VLOOKUP(B1913,'大货清单（不定期按GOMS更新）'!A:C,3,0)</f>
        <v>CL2376H-02</v>
      </c>
      <c r="E1913" s="27" t="str">
        <f>VLOOKUP(B1913,'大货清单（不定期按GOMS更新）'!A:H,4,0)</f>
        <v>FR,ES,IT,NL,RO,DK,CZ,LT,GR,TR,MA</v>
      </c>
      <c r="F1913" s="27" t="str">
        <f>VLOOKUP(B1913,'大货清单（不定期按GOMS更新）'!A:H,2,0)</f>
        <v>FLOOR ONE i5 STRETCH PLUS</v>
      </c>
      <c r="G1913" s="28">
        <f>VLOOKUP(B1913,'大货清单（不定期按GOMS更新）'!A:I,9,FALSE)</f>
        <v>6932485006434</v>
      </c>
      <c r="H1913" s="27" t="str">
        <f>VLOOKUP(B1913,'大货清单（不定期按GOMS更新）'!A:H,7,0)</f>
        <v>LIGHT GREY</v>
      </c>
      <c r="I1913" s="27" t="str">
        <f>VLOOKUP(B1913,'大货清单（不定期按GOMS更新）'!A:F,6,FALSE)</f>
        <v>ACTIVE</v>
      </c>
      <c r="J1913" s="27" t="str">
        <f>VLOOKUP(B1913,'大货清单（不定期按GOMS更新）'!A:K,11,FALSE)</f>
        <v>8.8</v>
      </c>
      <c r="K1913" s="27" t="str">
        <f>VLOOKUP(B1913,'大货清单（不定期按GOMS更新）'!A:N,12,FALSE)</f>
        <v>712</v>
      </c>
      <c r="L1913" s="27" t="str">
        <f>VLOOKUP(B1913,'大货清单（不定期按GOMS更新）'!A:M,13,FALSE)</f>
        <v>321</v>
      </c>
      <c r="M1913" s="27" t="str">
        <f>VLOOKUP(B1913,'大货清单（不定期按GOMS更新）'!A:N,14,FALSE)</f>
        <v>278</v>
      </c>
      <c r="N1913" s="53" t="s">
        <v>8062</v>
      </c>
      <c r="O1913" s="27">
        <f>IFERROR(VLOOKUP(N1913,'散件迭代（不定期更新）'!C:J,8,FALSE),0)</f>
        <v>0</v>
      </c>
      <c r="P1913" s="27" t="str">
        <f>IFERROR(VLOOKUP(N1913,'散件（更新）'!B:H,3,FALSE),0)</f>
        <v/>
      </c>
      <c r="Q1913" s="27" t="str">
        <f>VLOOKUP(N1913,'散件（更新）'!B:H,2,FALSE)</f>
        <v>114-23761805</v>
      </c>
      <c r="R1913" s="27" t="str">
        <f>VLOOKUP(N1913,'散件（更新）'!B:H,7,FALSE)</f>
        <v>Motor</v>
      </c>
      <c r="S1913" s="27" t="str">
        <f>VLOOKUP(N1913,'散件（更新）'!B:E,4,FALSE)</f>
        <v>https://tineco-yxzt.oss-accelerate.aliyuncs.com/20241219/weixintupian_202411141109495_1734586641284.jpg</v>
      </c>
      <c r="T1913" s="27" t="s">
        <v>8759</v>
      </c>
      <c r="U1913" s="28" t="str">
        <f>VLOOKUP(N1913,'散件（更新）'!B:G,6,FALSE)</f>
        <v>主电机组件</v>
      </c>
      <c r="V1913" s="28">
        <f>VLOOKUP(N1913,'散件（更新）'!B:I,8,FALSE)</f>
        <v>6932485002443</v>
      </c>
    </row>
    <row r="1914" spans="1:22">
      <c r="A1914" s="57">
        <v>46169</v>
      </c>
      <c r="B1914" s="53" t="s">
        <v>11056</v>
      </c>
      <c r="C1914" s="27" t="str">
        <f>VLOOKUP(B1914,'大货清单（不定期按GOMS更新）'!A:H,8,0)</f>
        <v>109-23760802</v>
      </c>
      <c r="D1914" s="27" t="str">
        <f>VLOOKUP(B1914,'大货清单（不定期按GOMS更新）'!A:C,3,0)</f>
        <v>CL2376H-02</v>
      </c>
      <c r="E1914" s="27" t="str">
        <f>VLOOKUP(B1914,'大货清单（不定期按GOMS更新）'!A:H,4,0)</f>
        <v>FR,ES,IT,NL,RO,DK,CZ,LT,GR,TR,MA</v>
      </c>
      <c r="F1914" s="27" t="str">
        <f>VLOOKUP(B1914,'大货清单（不定期按GOMS更新）'!A:H,2,0)</f>
        <v>FLOOR ONE i5 STRETCH PLUS</v>
      </c>
      <c r="G1914" s="28">
        <f>VLOOKUP(B1914,'大货清单（不定期按GOMS更新）'!A:I,9,FALSE)</f>
        <v>6932485006434</v>
      </c>
      <c r="H1914" s="27" t="str">
        <f>VLOOKUP(B1914,'大货清单（不定期按GOMS更新）'!A:H,7,0)</f>
        <v>LIGHT GREY</v>
      </c>
      <c r="I1914" s="27" t="str">
        <f>VLOOKUP(B1914,'大货清单（不定期按GOMS更新）'!A:F,6,FALSE)</f>
        <v>ACTIVE</v>
      </c>
      <c r="J1914" s="27" t="str">
        <f>VLOOKUP(B1914,'大货清单（不定期按GOMS更新）'!A:K,11,FALSE)</f>
        <v>8.8</v>
      </c>
      <c r="K1914" s="27" t="str">
        <f>VLOOKUP(B1914,'大货清单（不定期按GOMS更新）'!A:N,12,FALSE)</f>
        <v>712</v>
      </c>
      <c r="L1914" s="27" t="str">
        <f>VLOOKUP(B1914,'大货清单（不定期按GOMS更新）'!A:M,13,FALSE)</f>
        <v>321</v>
      </c>
      <c r="M1914" s="27" t="str">
        <f>VLOOKUP(B1914,'大货清单（不定期按GOMS更新）'!A:N,14,FALSE)</f>
        <v>278</v>
      </c>
      <c r="N1914" s="53" t="s">
        <v>7972</v>
      </c>
      <c r="O1914" s="27">
        <f>IFERROR(VLOOKUP(N1914,'散件迭代（不定期更新）'!C:J,8,FALSE),0)</f>
        <v>0</v>
      </c>
      <c r="P1914" s="27" t="str">
        <f>IFERROR(VLOOKUP(N1914,'散件（更新）'!B:H,3,FALSE),0)</f>
        <v/>
      </c>
      <c r="Q1914" s="27" t="str">
        <f>VLOOKUP(N1914,'散件（更新）'!B:H,2,FALSE)</f>
        <v>114-23780402</v>
      </c>
      <c r="R1914" s="27" t="str">
        <f>VLOOKUP(N1914,'散件（更新）'!B:H,7,FALSE)</f>
        <v>Motor</v>
      </c>
      <c r="S1914" s="27" t="str">
        <f>VLOOKUP(N1914,'散件（更新）'!B:E,4,FALSE)</f>
        <v>https://tineco-yxzt.oss-accelerate.aliyuncs.com/20250121/MOTOR_1737446313179.png</v>
      </c>
      <c r="T1914" s="27" t="s">
        <v>8759</v>
      </c>
      <c r="U1914" s="28" t="str">
        <f>VLOOKUP(N1914,'散件（更新）'!B:G,6,FALSE)</f>
        <v>蠕动泵组件</v>
      </c>
      <c r="V1914" s="28">
        <f>VLOOKUP(N1914,'散件（更新）'!B:I,8,FALSE)</f>
        <v>6932485004089</v>
      </c>
    </row>
    <row r="1915" spans="1:22">
      <c r="A1915" s="57">
        <v>46169</v>
      </c>
      <c r="B1915" s="53" t="s">
        <v>11056</v>
      </c>
      <c r="C1915" s="27" t="str">
        <f>VLOOKUP(B1915,'大货清单（不定期按GOMS更新）'!A:H,8,0)</f>
        <v>109-23760802</v>
      </c>
      <c r="D1915" s="27" t="str">
        <f>VLOOKUP(B1915,'大货清单（不定期按GOMS更新）'!A:C,3,0)</f>
        <v>CL2376H-02</v>
      </c>
      <c r="E1915" s="27" t="str">
        <f>VLOOKUP(B1915,'大货清单（不定期按GOMS更新）'!A:H,4,0)</f>
        <v>FR,ES,IT,NL,RO,DK,CZ,LT,GR,TR,MA</v>
      </c>
      <c r="F1915" s="27" t="str">
        <f>VLOOKUP(B1915,'大货清单（不定期按GOMS更新）'!A:H,2,0)</f>
        <v>FLOOR ONE i5 STRETCH PLUS</v>
      </c>
      <c r="G1915" s="28">
        <f>VLOOKUP(B1915,'大货清单（不定期按GOMS更新）'!A:I,9,FALSE)</f>
        <v>6932485006434</v>
      </c>
      <c r="H1915" s="27" t="str">
        <f>VLOOKUP(B1915,'大货清单（不定期按GOMS更新）'!A:H,7,0)</f>
        <v>LIGHT GREY</v>
      </c>
      <c r="I1915" s="27" t="str">
        <f>VLOOKUP(B1915,'大货清单（不定期按GOMS更新）'!A:F,6,FALSE)</f>
        <v>ACTIVE</v>
      </c>
      <c r="J1915" s="27" t="str">
        <f>VLOOKUP(B1915,'大货清单（不定期按GOMS更新）'!A:K,11,FALSE)</f>
        <v>8.8</v>
      </c>
      <c r="K1915" s="27" t="str">
        <f>VLOOKUP(B1915,'大货清单（不定期按GOMS更新）'!A:N,12,FALSE)</f>
        <v>712</v>
      </c>
      <c r="L1915" s="27" t="str">
        <f>VLOOKUP(B1915,'大货清单（不定期按GOMS更新）'!A:M,13,FALSE)</f>
        <v>321</v>
      </c>
      <c r="M1915" s="27" t="str">
        <f>VLOOKUP(B1915,'大货清单（不定期按GOMS更新）'!A:N,14,FALSE)</f>
        <v>278</v>
      </c>
      <c r="N1915" s="53" t="s">
        <v>10307</v>
      </c>
      <c r="O1915" s="27">
        <f>IFERROR(VLOOKUP(N1915,'散件迭代（不定期更新）'!C:J,8,FALSE),0)</f>
        <v>0</v>
      </c>
      <c r="P1915" s="27">
        <f>IFERROR(VLOOKUP(N1915,'散件（更新）'!B:H,3,FALSE),0)</f>
        <v>0</v>
      </c>
      <c r="Q1915" s="27" t="str">
        <f>VLOOKUP(N1915,'散件（更新）'!B:H,2,FALSE)</f>
        <v>114-23760606</v>
      </c>
      <c r="R1915" s="27" t="str">
        <f>VLOOKUP(N1915,'散件（更新）'!B:H,7,FALSE)</f>
        <v>PCBA</v>
      </c>
      <c r="S1915" s="27" t="str">
        <f>VLOOKUP(N1915,'散件（更新）'!B:E,4,FALSE)</f>
        <v>https://tineco-yxzt.oss-accelerate.aliyuncs.com/20250429/weixinjietu_20250429085950_1745890917877.png</v>
      </c>
      <c r="T1915" s="27" t="s">
        <v>8759</v>
      </c>
      <c r="U1915" s="28" t="str">
        <f>VLOOKUP(N1915,'散件（更新）'!B:G,6,FALSE)</f>
        <v>SP;CL2376F-01;主控板组件</v>
      </c>
      <c r="V1915" s="28">
        <f>VLOOKUP(N1915,'散件（更新）'!B:I,8,FALSE)</f>
        <v>6932485007233</v>
      </c>
    </row>
    <row r="1916" spans="1:22">
      <c r="A1916" s="57">
        <v>46169</v>
      </c>
      <c r="B1916" s="53" t="s">
        <v>11056</v>
      </c>
      <c r="C1916" s="27" t="str">
        <f>VLOOKUP(B1916,'大货清单（不定期按GOMS更新）'!A:H,8,0)</f>
        <v>109-23760802</v>
      </c>
      <c r="D1916" s="27" t="str">
        <f>VLOOKUP(B1916,'大货清单（不定期按GOMS更新）'!A:C,3,0)</f>
        <v>CL2376H-02</v>
      </c>
      <c r="E1916" s="27" t="str">
        <f>VLOOKUP(B1916,'大货清单（不定期按GOMS更新）'!A:H,4,0)</f>
        <v>FR,ES,IT,NL,RO,DK,CZ,LT,GR,TR,MA</v>
      </c>
      <c r="F1916" s="27" t="str">
        <f>VLOOKUP(B1916,'大货清单（不定期按GOMS更新）'!A:H,2,0)</f>
        <v>FLOOR ONE i5 STRETCH PLUS</v>
      </c>
      <c r="G1916" s="28">
        <f>VLOOKUP(B1916,'大货清单（不定期按GOMS更新）'!A:I,9,FALSE)</f>
        <v>6932485006434</v>
      </c>
      <c r="H1916" s="27" t="str">
        <f>VLOOKUP(B1916,'大货清单（不定期按GOMS更新）'!A:H,7,0)</f>
        <v>LIGHT GREY</v>
      </c>
      <c r="I1916" s="27" t="str">
        <f>VLOOKUP(B1916,'大货清单（不定期按GOMS更新）'!A:F,6,FALSE)</f>
        <v>ACTIVE</v>
      </c>
      <c r="J1916" s="27" t="str">
        <f>VLOOKUP(B1916,'大货清单（不定期按GOMS更新）'!A:K,11,FALSE)</f>
        <v>8.8</v>
      </c>
      <c r="K1916" s="27" t="str">
        <f>VLOOKUP(B1916,'大货清单（不定期按GOMS更新）'!A:N,12,FALSE)</f>
        <v>712</v>
      </c>
      <c r="L1916" s="27" t="str">
        <f>VLOOKUP(B1916,'大货清单（不定期按GOMS更新）'!A:M,13,FALSE)</f>
        <v>321</v>
      </c>
      <c r="M1916" s="27" t="str">
        <f>VLOOKUP(B1916,'大货清单（不定期按GOMS更新）'!A:N,14,FALSE)</f>
        <v>278</v>
      </c>
      <c r="N1916" s="53" t="s">
        <v>7811</v>
      </c>
      <c r="O1916" s="27">
        <f>IFERROR(VLOOKUP(N1916,'散件迭代（不定期更新）'!C:J,8,FALSE),0)</f>
        <v>0</v>
      </c>
      <c r="P1916" s="27" t="str">
        <f>IFERROR(VLOOKUP(N1916,'散件（更新）'!B:H,3,FALSE),0)</f>
        <v/>
      </c>
      <c r="Q1916" s="27" t="str">
        <f>VLOOKUP(N1916,'散件（更新）'!B:H,2,FALSE)</f>
        <v>114-23761812</v>
      </c>
      <c r="R1916" s="27" t="str">
        <f>VLOOKUP(N1916,'散件（更新）'!B:H,7,FALSE)</f>
        <v>Scraper</v>
      </c>
      <c r="S1916" s="27" t="str">
        <f>VLOOKUP(N1916,'散件（更新）'!B:E,4,FALSE)</f>
        <v>https://tineco-yxzt.oss-accelerate.aliyuncs.com/20241219/11_1734589750208.jpg</v>
      </c>
      <c r="T1916" s="27" t="s">
        <v>8759</v>
      </c>
      <c r="U1916" s="28" t="str">
        <f>VLOOKUP(N1916,'散件（更新）'!B:G,6,FALSE)</f>
        <v>刮条组件</v>
      </c>
      <c r="V1916" s="28">
        <f>VLOOKUP(N1916,'散件（更新）'!B:I,8,FALSE)</f>
        <v>6932485002528</v>
      </c>
    </row>
    <row r="1917" spans="1:22">
      <c r="A1917" s="57">
        <v>46169</v>
      </c>
      <c r="B1917" s="53" t="s">
        <v>11056</v>
      </c>
      <c r="C1917" s="27" t="str">
        <f>VLOOKUP(B1917,'大货清单（不定期按GOMS更新）'!A:H,8,0)</f>
        <v>109-23760802</v>
      </c>
      <c r="D1917" s="27" t="str">
        <f>VLOOKUP(B1917,'大货清单（不定期按GOMS更新）'!A:C,3,0)</f>
        <v>CL2376H-02</v>
      </c>
      <c r="E1917" s="27" t="str">
        <f>VLOOKUP(B1917,'大货清单（不定期按GOMS更新）'!A:H,4,0)</f>
        <v>FR,ES,IT,NL,RO,DK,CZ,LT,GR,TR,MA</v>
      </c>
      <c r="F1917" s="27" t="str">
        <f>VLOOKUP(B1917,'大货清单（不定期按GOMS更新）'!A:H,2,0)</f>
        <v>FLOOR ONE i5 STRETCH PLUS</v>
      </c>
      <c r="G1917" s="28">
        <f>VLOOKUP(B1917,'大货清单（不定期按GOMS更新）'!A:I,9,FALSE)</f>
        <v>6932485006434</v>
      </c>
      <c r="H1917" s="27" t="str">
        <f>VLOOKUP(B1917,'大货清单（不定期按GOMS更新）'!A:H,7,0)</f>
        <v>LIGHT GREY</v>
      </c>
      <c r="I1917" s="27" t="str">
        <f>VLOOKUP(B1917,'大货清单（不定期按GOMS更新）'!A:F,6,FALSE)</f>
        <v>ACTIVE</v>
      </c>
      <c r="J1917" s="27" t="str">
        <f>VLOOKUP(B1917,'大货清单（不定期按GOMS更新）'!A:K,11,FALSE)</f>
        <v>8.8</v>
      </c>
      <c r="K1917" s="27" t="str">
        <f>VLOOKUP(B1917,'大货清单（不定期按GOMS更新）'!A:N,12,FALSE)</f>
        <v>712</v>
      </c>
      <c r="L1917" s="27" t="str">
        <f>VLOOKUP(B1917,'大货清单（不定期按GOMS更新）'!A:M,13,FALSE)</f>
        <v>321</v>
      </c>
      <c r="M1917" s="27" t="str">
        <f>VLOOKUP(B1917,'大货清单（不定期按GOMS更新）'!A:N,14,FALSE)</f>
        <v>278</v>
      </c>
      <c r="N1917" s="53" t="s">
        <v>4712</v>
      </c>
      <c r="O1917" s="27">
        <f>IFERROR(VLOOKUP(N1917,'散件迭代（不定期更新）'!C:J,8,FALSE),0)</f>
        <v>0</v>
      </c>
      <c r="P1917" s="27">
        <f>IFERROR(VLOOKUP(N1917,'散件（更新）'!B:H,3,FALSE),0)</f>
        <v>0</v>
      </c>
      <c r="Q1917" s="27" t="str">
        <f>VLOOKUP(N1917,'散件（更新）'!B:H,2,FALSE)</f>
        <v>114-23280221</v>
      </c>
      <c r="R1917" s="27" t="str">
        <f>VLOOKUP(N1917,'散件（更新）'!B:H,7,FALSE)</f>
        <v>Repair Wheel</v>
      </c>
      <c r="S1917" s="27" t="str">
        <f>VLOOKUP(N1917,'散件（更新）'!B:E,4,FALSE)</f>
        <v>https://tineco-yxzt.oss-accelerate.aliyuncs.com/20240306/daxiaolun_1709693230648.GIF</v>
      </c>
      <c r="T1917" s="27" t="s">
        <v>8759</v>
      </c>
      <c r="U1917" s="28" t="str">
        <f>VLOOKUP(N1917,'散件（更新）'!B:G,6,FALSE)</f>
        <v>大轮和小轮组件</v>
      </c>
      <c r="V1917" s="28">
        <f>VLOOKUP(N1917,'散件（更新）'!B:I,8,FALSE)</f>
        <v>6974950107314</v>
      </c>
    </row>
    <row r="1918" spans="1:22">
      <c r="A1918" s="57">
        <v>46169</v>
      </c>
      <c r="B1918" s="53" t="s">
        <v>11056</v>
      </c>
      <c r="C1918" s="27" t="str">
        <f>VLOOKUP(B1918,'大货清单（不定期按GOMS更新）'!A:H,8,0)</f>
        <v>109-23760802</v>
      </c>
      <c r="D1918" s="27" t="str">
        <f>VLOOKUP(B1918,'大货清单（不定期按GOMS更新）'!A:C,3,0)</f>
        <v>CL2376H-02</v>
      </c>
      <c r="E1918" s="27" t="str">
        <f>VLOOKUP(B1918,'大货清单（不定期按GOMS更新）'!A:H,4,0)</f>
        <v>FR,ES,IT,NL,RO,DK,CZ,LT,GR,TR,MA</v>
      </c>
      <c r="F1918" s="27" t="str">
        <f>VLOOKUP(B1918,'大货清单（不定期按GOMS更新）'!A:H,2,0)</f>
        <v>FLOOR ONE i5 STRETCH PLUS</v>
      </c>
      <c r="G1918" s="28">
        <f>VLOOKUP(B1918,'大货清单（不定期按GOMS更新）'!A:I,9,FALSE)</f>
        <v>6932485006434</v>
      </c>
      <c r="H1918" s="27" t="str">
        <f>VLOOKUP(B1918,'大货清单（不定期按GOMS更新）'!A:H,7,0)</f>
        <v>LIGHT GREY</v>
      </c>
      <c r="I1918" s="27" t="str">
        <f>VLOOKUP(B1918,'大货清单（不定期按GOMS更新）'!A:F,6,FALSE)</f>
        <v>ACTIVE</v>
      </c>
      <c r="J1918" s="27" t="str">
        <f>VLOOKUP(B1918,'大货清单（不定期按GOMS更新）'!A:K,11,FALSE)</f>
        <v>8.8</v>
      </c>
      <c r="K1918" s="27" t="str">
        <f>VLOOKUP(B1918,'大货清单（不定期按GOMS更新）'!A:N,12,FALSE)</f>
        <v>712</v>
      </c>
      <c r="L1918" s="27" t="str">
        <f>VLOOKUP(B1918,'大货清单（不定期按GOMS更新）'!A:M,13,FALSE)</f>
        <v>321</v>
      </c>
      <c r="M1918" s="27" t="str">
        <f>VLOOKUP(B1918,'大货清单（不定期按GOMS更新）'!A:N,14,FALSE)</f>
        <v>278</v>
      </c>
      <c r="N1918" s="53" t="s">
        <v>10118</v>
      </c>
      <c r="O1918" s="27">
        <f>IFERROR(VLOOKUP(N1918,'散件迭代（不定期更新）'!C:J,8,FALSE),0)</f>
        <v>0</v>
      </c>
      <c r="P1918" s="27">
        <f>IFERROR(VLOOKUP(N1918,'散件（更新）'!B:H,3,FALSE),0)</f>
        <v>0</v>
      </c>
      <c r="Q1918" s="27" t="str">
        <f>VLOOKUP(N1918,'散件（更新）'!B:H,2,FALSE)</f>
        <v>114-23760607</v>
      </c>
      <c r="R1918" s="27" t="str">
        <f>VLOOKUP(N1918,'散件（更新）'!B:H,7,FALSE)</f>
        <v>Handle</v>
      </c>
      <c r="S1918" s="27" t="str">
        <f>VLOOKUP(N1918,'散件（更新）'!B:E,4,FALSE)</f>
        <v>https://tineco-yxzt.oss-accelerate.aliyuncs.com/20250429/weixinjietu_20250429090005_1745891122750.png</v>
      </c>
      <c r="T1918" s="27" t="s">
        <v>8759</v>
      </c>
      <c r="U1918" s="28" t="str">
        <f>VLOOKUP(N1918,'散件（更新）'!B:G,6,FALSE)</f>
        <v>SP;CL2376F-01;手柄组件</v>
      </c>
      <c r="V1918" s="28">
        <f>VLOOKUP(N1918,'散件（更新）'!B:I,8,FALSE)</f>
        <v>6932485007240</v>
      </c>
    </row>
    <row r="1919" spans="1:22">
      <c r="A1919" s="57">
        <v>46169</v>
      </c>
      <c r="B1919" s="53" t="s">
        <v>11056</v>
      </c>
      <c r="C1919" s="27" t="str">
        <f>VLOOKUP(B1919,'大货清单（不定期按GOMS更新）'!A:H,8,0)</f>
        <v>109-23760802</v>
      </c>
      <c r="D1919" s="27" t="str">
        <f>VLOOKUP(B1919,'大货清单（不定期按GOMS更新）'!A:C,3,0)</f>
        <v>CL2376H-02</v>
      </c>
      <c r="E1919" s="27" t="str">
        <f>VLOOKUP(B1919,'大货清单（不定期按GOMS更新）'!A:H,4,0)</f>
        <v>FR,ES,IT,NL,RO,DK,CZ,LT,GR,TR,MA</v>
      </c>
      <c r="F1919" s="27" t="str">
        <f>VLOOKUP(B1919,'大货清单（不定期按GOMS更新）'!A:H,2,0)</f>
        <v>FLOOR ONE i5 STRETCH PLUS</v>
      </c>
      <c r="G1919" s="28">
        <f>VLOOKUP(B1919,'大货清单（不定期按GOMS更新）'!A:I,9,FALSE)</f>
        <v>6932485006434</v>
      </c>
      <c r="H1919" s="27" t="str">
        <f>VLOOKUP(B1919,'大货清单（不定期按GOMS更新）'!A:H,7,0)</f>
        <v>LIGHT GREY</v>
      </c>
      <c r="I1919" s="27" t="str">
        <f>VLOOKUP(B1919,'大货清单（不定期按GOMS更新）'!A:F,6,FALSE)</f>
        <v>ACTIVE</v>
      </c>
      <c r="J1919" s="27" t="str">
        <f>VLOOKUP(B1919,'大货清单（不定期按GOMS更新）'!A:K,11,FALSE)</f>
        <v>8.8</v>
      </c>
      <c r="K1919" s="27" t="str">
        <f>VLOOKUP(B1919,'大货清单（不定期按GOMS更新）'!A:N,12,FALSE)</f>
        <v>712</v>
      </c>
      <c r="L1919" s="27" t="str">
        <f>VLOOKUP(B1919,'大货清单（不定期按GOMS更新）'!A:M,13,FALSE)</f>
        <v>321</v>
      </c>
      <c r="M1919" s="27" t="str">
        <f>VLOOKUP(B1919,'大货清单（不定期按GOMS更新）'!A:N,14,FALSE)</f>
        <v>278</v>
      </c>
      <c r="N1919" s="53" t="s">
        <v>8199</v>
      </c>
      <c r="O1919" s="27">
        <f>IFERROR(VLOOKUP(N1919,'散件迭代（不定期更新）'!C:J,8,FALSE),0)</f>
        <v>0</v>
      </c>
      <c r="P1919" s="27" t="str">
        <f>IFERROR(VLOOKUP(N1919,'散件（更新）'!B:H,3,FALSE),0)</f>
        <v/>
      </c>
      <c r="Q1919" s="27" t="str">
        <f>VLOOKUP(N1919,'散件（更新）'!B:H,2,FALSE)</f>
        <v>114-23480603</v>
      </c>
      <c r="R1919" s="27" t="str">
        <f>VLOOKUP(N1919,'散件（更新）'!B:H,7,FALSE)</f>
        <v>Clean Water Tank</v>
      </c>
      <c r="S1919" s="27" t="str">
        <f>VLOOKUP(N1919,'散件（更新）'!B:E,4,FALSE)</f>
        <v>https://tineco-yxzt.oss-accelerate.aliyuncs.com/20250110/03-CWT_1736502331758.png</v>
      </c>
      <c r="T1919" s="27" t="s">
        <v>8759</v>
      </c>
      <c r="U1919" s="28" t="str">
        <f>VLOOKUP(N1919,'散件（更新）'!B:G,6,FALSE)</f>
        <v>清水箱组件</v>
      </c>
      <c r="V1919" s="28">
        <f>VLOOKUP(N1919,'散件（更新）'!B:I,8,FALSE)</f>
        <v>6932485003884</v>
      </c>
    </row>
    <row r="1920" spans="1:22">
      <c r="A1920" s="57">
        <v>46169</v>
      </c>
      <c r="B1920" s="53" t="s">
        <v>11056</v>
      </c>
      <c r="C1920" s="27" t="str">
        <f>VLOOKUP(B1920,'大货清单（不定期按GOMS更新）'!A:H,8,0)</f>
        <v>109-23760802</v>
      </c>
      <c r="D1920" s="27" t="str">
        <f>VLOOKUP(B1920,'大货清单（不定期按GOMS更新）'!A:C,3,0)</f>
        <v>CL2376H-02</v>
      </c>
      <c r="E1920" s="27" t="str">
        <f>VLOOKUP(B1920,'大货清单（不定期按GOMS更新）'!A:H,4,0)</f>
        <v>FR,ES,IT,NL,RO,DK,CZ,LT,GR,TR,MA</v>
      </c>
      <c r="F1920" s="27" t="str">
        <f>VLOOKUP(B1920,'大货清单（不定期按GOMS更新）'!A:H,2,0)</f>
        <v>FLOOR ONE i5 STRETCH PLUS</v>
      </c>
      <c r="G1920" s="28">
        <f>VLOOKUP(B1920,'大货清单（不定期按GOMS更新）'!A:I,9,FALSE)</f>
        <v>6932485006434</v>
      </c>
      <c r="H1920" s="27" t="str">
        <f>VLOOKUP(B1920,'大货清单（不定期按GOMS更新）'!A:H,7,0)</f>
        <v>LIGHT GREY</v>
      </c>
      <c r="I1920" s="27" t="str">
        <f>VLOOKUP(B1920,'大货清单（不定期按GOMS更新）'!A:F,6,FALSE)</f>
        <v>ACTIVE</v>
      </c>
      <c r="J1920" s="27" t="str">
        <f>VLOOKUP(B1920,'大货清单（不定期按GOMS更新）'!A:K,11,FALSE)</f>
        <v>8.8</v>
      </c>
      <c r="K1920" s="27" t="str">
        <f>VLOOKUP(B1920,'大货清单（不定期按GOMS更新）'!A:N,12,FALSE)</f>
        <v>712</v>
      </c>
      <c r="L1920" s="27" t="str">
        <f>VLOOKUP(B1920,'大货清单（不定期按GOMS更新）'!A:M,13,FALSE)</f>
        <v>321</v>
      </c>
      <c r="M1920" s="27" t="str">
        <f>VLOOKUP(B1920,'大货清单（不定期按GOMS更新）'!A:N,14,FALSE)</f>
        <v>278</v>
      </c>
      <c r="N1920" s="53" t="s">
        <v>10042</v>
      </c>
      <c r="O1920" s="27">
        <f>IFERROR(VLOOKUP(N1920,'散件迭代（不定期更新）'!C:J,8,FALSE),0)</f>
        <v>0</v>
      </c>
      <c r="P1920" s="27">
        <f>IFERROR(VLOOKUP(N1920,'散件（更新）'!B:H,3,FALSE),0)</f>
        <v>0</v>
      </c>
      <c r="Q1920" s="27" t="str">
        <f>VLOOKUP(N1920,'散件（更新）'!B:H,2,FALSE)</f>
        <v>114-23760608</v>
      </c>
      <c r="R1920" s="27" t="str">
        <f>VLOOKUP(N1920,'散件（更新）'!B:H,7,FALSE)</f>
        <v>Dirt Water Tank</v>
      </c>
      <c r="S1920" s="27" t="str">
        <f>VLOOKUP(N1920,'散件（更新）'!B:E,4,FALSE)</f>
        <v>https://tineco-yxzt.oss-accelerate.aliyuncs.com/20250429/weixinjietu_20250429090021_1745891160156.png</v>
      </c>
      <c r="T1920" s="27" t="s">
        <v>19323</v>
      </c>
      <c r="U1920" s="28" t="str">
        <f>VLOOKUP(N1920,'散件（更新）'!B:G,6,FALSE)</f>
        <v>SP;CL2376F-01;回收桶组件</v>
      </c>
      <c r="V1920" s="28">
        <f>VLOOKUP(N1920,'散件（更新）'!B:I,8,FALSE)</f>
        <v>6932485007257</v>
      </c>
    </row>
    <row r="1921" spans="1:22">
      <c r="A1921" s="57">
        <v>46169</v>
      </c>
      <c r="B1921" s="53" t="s">
        <v>122</v>
      </c>
      <c r="C1921" s="27" t="str">
        <f>VLOOKUP(B1921,'大货清单（不定期按GOMS更新）'!A:H,8,0)</f>
        <v>109-20190605</v>
      </c>
      <c r="D1921" s="27" t="str">
        <f>VLOOKUP(B1921,'大货清单（不定期按GOMS更新）'!A:C,3,0)</f>
        <v>CL2019F-05</v>
      </c>
      <c r="E1921" s="27" t="str">
        <f>VLOOKUP(B1921,'大货清单（不定期按GOMS更新）'!A:H,4,0)</f>
        <v>ES,FR,DE,AT,CH,DK,GR,NL,UA,LT,CZ,HU,IT,PL</v>
      </c>
      <c r="F1921" s="27" t="str">
        <f>VLOOKUP(B1921,'大货清单（不定期按GOMS更新）'!A:H,2,0)</f>
        <v>Floor One S5 Extreme</v>
      </c>
      <c r="G1921" s="28">
        <f>VLOOKUP(B1921,'大货清单（不定期按GOMS更新）'!A:I,9,FALSE)</f>
        <v>6972200198495</v>
      </c>
      <c r="H1921" s="27" t="str">
        <f>VLOOKUP(B1921,'大货清单（不定期按GOMS更新）'!A:H,7,0)</f>
        <v>Blue</v>
      </c>
      <c r="I1921" s="27" t="str">
        <f>VLOOKUP(B1921,'大货清单（不定期按GOMS更新）'!A:F,6,FALSE)</f>
        <v>ACTIVE</v>
      </c>
      <c r="J1921" s="27" t="str">
        <f>VLOOKUP(B1921,'大货清单（不定期按GOMS更新）'!A:K,11,FALSE)</f>
        <v>8.2</v>
      </c>
      <c r="K1921" s="27" t="str">
        <f>VLOOKUP(B1921,'大货清单（不定期按GOMS更新）'!A:N,12,FALSE)</f>
        <v>326</v>
      </c>
      <c r="L1921" s="27" t="str">
        <f>VLOOKUP(B1921,'大货清单（不定期按GOMS更新）'!A:M,13,FALSE)</f>
        <v>296</v>
      </c>
      <c r="M1921" s="27" t="str">
        <f>VLOOKUP(B1921,'大货清单（不定期按GOMS更新）'!A:N,14,FALSE)</f>
        <v>672</v>
      </c>
      <c r="N1921" s="53" t="s">
        <v>4390</v>
      </c>
      <c r="O1921" s="27">
        <f>IFERROR(VLOOKUP(N1921,'散件迭代（不定期更新）'!C:J,8,FALSE),0)</f>
        <v>0</v>
      </c>
      <c r="P1921" s="27" t="str">
        <f>IFERROR(VLOOKUP(N1921,'散件（更新）'!B:H,3,FALSE),0)</f>
        <v>/</v>
      </c>
      <c r="Q1921" s="27" t="str">
        <f>VLOOKUP(N1921,'散件（更新）'!B:H,2,FALSE)</f>
        <v>114-23710006</v>
      </c>
      <c r="R1921" s="27" t="str">
        <f>VLOOKUP(N1921,'散件（更新）'!B:H,7,FALSE)</f>
        <v>Wire</v>
      </c>
      <c r="S1921" s="27" t="str">
        <f>VLOOKUP(N1921,'散件（更新）'!B:E,4,FALSE)</f>
        <v>https://tineco-yxzt.oss-accelerate.aliyuncs.com/20240131/jishenchongdiandaoxianzujian_1706693832076.jpeg</v>
      </c>
      <c r="T1921" s="27" t="s">
        <v>19301</v>
      </c>
      <c r="U1921" s="28" t="str">
        <f>VLOOKUP(N1921,'散件（更新）'!B:G,6,FALSE)</f>
        <v>机身充电导线</v>
      </c>
      <c r="V1921" s="28">
        <f>VLOOKUP(N1921,'散件（更新）'!B:I,8,FALSE)</f>
        <v>6974950105990</v>
      </c>
    </row>
    <row r="1922" spans="1:22">
      <c r="A1922" s="57">
        <v>46169</v>
      </c>
      <c r="B1922" s="53" t="s">
        <v>11047</v>
      </c>
      <c r="C1922" s="27" t="str">
        <f>VLOOKUP(B1922,'大货清单（不定期按GOMS更新）'!A:H,8,0)</f>
        <v>109-23762601</v>
      </c>
      <c r="D1922" s="27" t="str">
        <f>VLOOKUP(B1922,'大货清单（不定期按GOMS更新）'!A:C,3,0)</f>
        <v>CL2376Z-01</v>
      </c>
      <c r="E1922" s="27" t="str">
        <f>VLOOKUP(B1922,'大货清单（不定期按GOMS更新）'!A:H,4,0)</f>
        <v>GB</v>
      </c>
      <c r="F1922" s="27" t="str">
        <f>VLOOKUP(B1922,'大货清单（不定期按GOMS更新）'!A:H,2,0)</f>
        <v>FLOOR ONE i5 STRETCH</v>
      </c>
      <c r="G1922" s="28">
        <f>VLOOKUP(B1922,'大货清单（不定期按GOMS更新）'!A:I,9,FALSE)</f>
        <v>6932485006595</v>
      </c>
      <c r="H1922" s="27" t="str">
        <f>VLOOKUP(B1922,'大货清单（不定期按GOMS更新）'!A:H,7,0)</f>
        <v>LIGHT GREY</v>
      </c>
      <c r="I1922" s="27" t="str">
        <f>VLOOKUP(B1922,'大货清单（不定期按GOMS更新）'!A:F,6,FALSE)</f>
        <v>ACTIVE</v>
      </c>
      <c r="J1922" s="27" t="str">
        <f>VLOOKUP(B1922,'大货清单（不定期按GOMS更新）'!A:K,11,FALSE)</f>
        <v>8.4</v>
      </c>
      <c r="K1922" s="27" t="str">
        <f>VLOOKUP(B1922,'大货清单（不定期按GOMS更新）'!A:N,12,FALSE)</f>
        <v>712</v>
      </c>
      <c r="L1922" s="27" t="str">
        <f>VLOOKUP(B1922,'大货清单（不定期按GOMS更新）'!A:M,13,FALSE)</f>
        <v>321</v>
      </c>
      <c r="M1922" s="27" t="str">
        <f>VLOOKUP(B1922,'大货清单（不定期按GOMS更新）'!A:N,14,FALSE)</f>
        <v>278</v>
      </c>
      <c r="N1922" s="53" t="s">
        <v>8198</v>
      </c>
      <c r="O1922" s="27">
        <f>IFERROR(VLOOKUP(N1922,'散件迭代（不定期更新）'!C:J,8,FALSE),0)</f>
        <v>0</v>
      </c>
      <c r="P1922" s="27" t="str">
        <f>IFERROR(VLOOKUP(N1922,'散件（更新）'!B:H,3,FALSE),0)</f>
        <v/>
      </c>
      <c r="Q1922" s="27" t="str">
        <f>VLOOKUP(N1922,'散件（更新）'!B:H,2,FALSE)</f>
        <v>114-23311404</v>
      </c>
      <c r="R1922" s="27" t="str">
        <f>VLOOKUP(N1922,'散件（更新）'!B:H,7,FALSE)</f>
        <v>Brush Roller</v>
      </c>
      <c r="S1922" s="27" t="str">
        <f>VLOOKUP(N1922,'散件（更新）'!B:E,4,FALSE)</f>
        <v>https://tineco-yxzt.oss-accelerate.aliyuncs.com/20250228/brushroller_1740705750501.png</v>
      </c>
      <c r="T1922" s="27" t="s">
        <v>8759</v>
      </c>
      <c r="U1922" s="28" t="str">
        <f>VLOOKUP(N1922,'散件（更新）'!B:G,6,FALSE)</f>
        <v>SP;CL2331N-02;滚刷组件</v>
      </c>
      <c r="V1922" s="28">
        <f>VLOOKUP(N1922,'散件（更新）'!B:I,8,FALSE)</f>
        <v>6932485005574</v>
      </c>
    </row>
    <row r="1923" spans="1:22">
      <c r="A1923" s="57">
        <v>46169</v>
      </c>
      <c r="B1923" s="53" t="s">
        <v>11047</v>
      </c>
      <c r="C1923" s="27" t="str">
        <f>VLOOKUP(B1923,'大货清单（不定期按GOMS更新）'!A:H,8,0)</f>
        <v>109-23762601</v>
      </c>
      <c r="D1923" s="27" t="str">
        <f>VLOOKUP(B1923,'大货清单（不定期按GOMS更新）'!A:C,3,0)</f>
        <v>CL2376Z-01</v>
      </c>
      <c r="E1923" s="27" t="str">
        <f>VLOOKUP(B1923,'大货清单（不定期按GOMS更新）'!A:H,4,0)</f>
        <v>GB</v>
      </c>
      <c r="F1923" s="27" t="str">
        <f>VLOOKUP(B1923,'大货清单（不定期按GOMS更新）'!A:H,2,0)</f>
        <v>FLOOR ONE i5 STRETCH</v>
      </c>
      <c r="G1923" s="28">
        <f>VLOOKUP(B1923,'大货清单（不定期按GOMS更新）'!A:I,9,FALSE)</f>
        <v>6932485006595</v>
      </c>
      <c r="H1923" s="27" t="str">
        <f>VLOOKUP(B1923,'大货清单（不定期按GOMS更新）'!A:H,7,0)</f>
        <v>LIGHT GREY</v>
      </c>
      <c r="I1923" s="27" t="str">
        <f>VLOOKUP(B1923,'大货清单（不定期按GOMS更新）'!A:F,6,FALSE)</f>
        <v>ACTIVE</v>
      </c>
      <c r="J1923" s="27" t="str">
        <f>VLOOKUP(B1923,'大货清单（不定期按GOMS更新）'!A:K,11,FALSE)</f>
        <v>8.4</v>
      </c>
      <c r="K1923" s="27" t="str">
        <f>VLOOKUP(B1923,'大货清单（不定期按GOMS更新）'!A:N,12,FALSE)</f>
        <v>712</v>
      </c>
      <c r="L1923" s="27" t="str">
        <f>VLOOKUP(B1923,'大货清单（不定期按GOMS更新）'!A:M,13,FALSE)</f>
        <v>321</v>
      </c>
      <c r="M1923" s="27" t="str">
        <f>VLOOKUP(B1923,'大货清单（不定期按GOMS更新）'!A:N,14,FALSE)</f>
        <v>278</v>
      </c>
      <c r="N1923" s="53" t="s">
        <v>7530</v>
      </c>
      <c r="O1923" s="27" t="str">
        <f>IFERROR(VLOOKUP(N1923,'散件迭代（不定期更新）'!C:J,8,FALSE),0)</f>
        <v>A64</v>
      </c>
      <c r="P1923" s="27">
        <f>IFERROR(VLOOKUP(N1923,'散件（更新）'!B:H,3,FALSE),0)</f>
        <v>0</v>
      </c>
      <c r="Q1923" s="27" t="str">
        <f>VLOOKUP(N1923,'散件（更新）'!B:H,2,FALSE)</f>
        <v>114-23280222</v>
      </c>
      <c r="R1923" s="27" t="str">
        <f>VLOOKUP(N1923,'散件（更新）'!B:H,7,FALSE)</f>
        <v>HEPA Assy</v>
      </c>
      <c r="S1923" s="27" t="str">
        <f>VLOOKUP(N1923,'散件（更新）'!B:E,4,FALSE)</f>
        <v>https://tineco-yxzt.oss-accelerate.aliyuncs.com/20240822/HEPA_1724286749680.jpg</v>
      </c>
      <c r="T1923" s="27" t="s">
        <v>8759</v>
      </c>
      <c r="U1923" s="28" t="str">
        <f>VLOOKUP(N1923,'散件（更新）'!B:G,6,FALSE)</f>
        <v>回收桶过滤器组件</v>
      </c>
      <c r="V1923" s="28">
        <f>VLOOKUP(N1923,'散件（更新）'!B:I,8,FALSE)</f>
        <v>6932485000470</v>
      </c>
    </row>
    <row r="1924" spans="1:22">
      <c r="A1924" s="57">
        <v>46169</v>
      </c>
      <c r="B1924" s="53" t="s">
        <v>11047</v>
      </c>
      <c r="C1924" s="27" t="str">
        <f>VLOOKUP(B1924,'大货清单（不定期按GOMS更新）'!A:H,8,0)</f>
        <v>109-23762601</v>
      </c>
      <c r="D1924" s="27" t="str">
        <f>VLOOKUP(B1924,'大货清单（不定期按GOMS更新）'!A:C,3,0)</f>
        <v>CL2376Z-01</v>
      </c>
      <c r="E1924" s="27" t="str">
        <f>VLOOKUP(B1924,'大货清单（不定期按GOMS更新）'!A:H,4,0)</f>
        <v>GB</v>
      </c>
      <c r="F1924" s="27" t="str">
        <f>VLOOKUP(B1924,'大货清单（不定期按GOMS更新）'!A:H,2,0)</f>
        <v>FLOOR ONE i5 STRETCH</v>
      </c>
      <c r="G1924" s="28">
        <f>VLOOKUP(B1924,'大货清单（不定期按GOMS更新）'!A:I,9,FALSE)</f>
        <v>6932485006595</v>
      </c>
      <c r="H1924" s="27" t="str">
        <f>VLOOKUP(B1924,'大货清单（不定期按GOMS更新）'!A:H,7,0)</f>
        <v>LIGHT GREY</v>
      </c>
      <c r="I1924" s="27" t="str">
        <f>VLOOKUP(B1924,'大货清单（不定期按GOMS更新）'!A:F,6,FALSE)</f>
        <v>ACTIVE</v>
      </c>
      <c r="J1924" s="27" t="str">
        <f>VLOOKUP(B1924,'大货清单（不定期按GOMS更新）'!A:K,11,FALSE)</f>
        <v>8.4</v>
      </c>
      <c r="K1924" s="27" t="str">
        <f>VLOOKUP(B1924,'大货清单（不定期按GOMS更新）'!A:N,12,FALSE)</f>
        <v>712</v>
      </c>
      <c r="L1924" s="27" t="str">
        <f>VLOOKUP(B1924,'大货清单（不定期按GOMS更新）'!A:M,13,FALSE)</f>
        <v>321</v>
      </c>
      <c r="M1924" s="27" t="str">
        <f>VLOOKUP(B1924,'大货清单（不定期按GOMS更新）'!A:N,14,FALSE)</f>
        <v>278</v>
      </c>
      <c r="N1924" s="53" t="s">
        <v>5379</v>
      </c>
      <c r="O1924" s="27">
        <f>IFERROR(VLOOKUP(N1924,'散件迭代（不定期更新）'!C:J,8,FALSE),0)</f>
        <v>0</v>
      </c>
      <c r="P1924" s="27" t="str">
        <f>IFERROR(VLOOKUP(N1924,'散件（更新）'!B:H,3,FALSE),0)</f>
        <v>/</v>
      </c>
      <c r="Q1924" s="27" t="str">
        <f>VLOOKUP(N1924,'散件（更新）'!B:H,2,FALSE)</f>
        <v>114-23351000</v>
      </c>
      <c r="R1924" s="27" t="str">
        <f>VLOOKUP(N1924,'散件（更新）'!B:H,7,FALSE)</f>
        <v>Adapter</v>
      </c>
      <c r="S1924" s="27" t="str">
        <f>VLOOKUP(N1924,'散件（更新）'!B:E,4,FALSE)</f>
        <v>https://tineco-yxzt.oss-accelerate.aliyuncs.com/20250508/weixinjietu_20250508171416_1746695667559.png</v>
      </c>
      <c r="T1924" s="27" t="s">
        <v>19322</v>
      </c>
      <c r="U1924" s="28" t="str">
        <f>VLOOKUP(N1924,'散件（更新）'!B:G,6,FALSE)</f>
        <v>适配器英版</v>
      </c>
      <c r="V1924" s="28">
        <f>VLOOKUP(N1924,'散件（更新）'!B:I,8,FALSE)</f>
        <v>6974950106720</v>
      </c>
    </row>
    <row r="1925" spans="1:22">
      <c r="A1925" s="57">
        <v>46169</v>
      </c>
      <c r="B1925" s="53" t="s">
        <v>11047</v>
      </c>
      <c r="C1925" s="27" t="str">
        <f>VLOOKUP(B1925,'大货清单（不定期按GOMS更新）'!A:H,8,0)</f>
        <v>109-23762601</v>
      </c>
      <c r="D1925" s="27" t="str">
        <f>VLOOKUP(B1925,'大货清单（不定期按GOMS更新）'!A:C,3,0)</f>
        <v>CL2376Z-01</v>
      </c>
      <c r="E1925" s="27" t="str">
        <f>VLOOKUP(B1925,'大货清单（不定期按GOMS更新）'!A:H,4,0)</f>
        <v>GB</v>
      </c>
      <c r="F1925" s="27" t="str">
        <f>VLOOKUP(B1925,'大货清单（不定期按GOMS更新）'!A:H,2,0)</f>
        <v>FLOOR ONE i5 STRETCH</v>
      </c>
      <c r="G1925" s="28">
        <f>VLOOKUP(B1925,'大货清单（不定期按GOMS更新）'!A:I,9,FALSE)</f>
        <v>6932485006595</v>
      </c>
      <c r="H1925" s="27" t="str">
        <f>VLOOKUP(B1925,'大货清单（不定期按GOMS更新）'!A:H,7,0)</f>
        <v>LIGHT GREY</v>
      </c>
      <c r="I1925" s="27" t="str">
        <f>VLOOKUP(B1925,'大货清单（不定期按GOMS更新）'!A:F,6,FALSE)</f>
        <v>ACTIVE</v>
      </c>
      <c r="J1925" s="27" t="str">
        <f>VLOOKUP(B1925,'大货清单（不定期按GOMS更新）'!A:K,11,FALSE)</f>
        <v>8.4</v>
      </c>
      <c r="K1925" s="27" t="str">
        <f>VLOOKUP(B1925,'大货清单（不定期按GOMS更新）'!A:N,12,FALSE)</f>
        <v>712</v>
      </c>
      <c r="L1925" s="27" t="str">
        <f>VLOOKUP(B1925,'大货清单（不定期按GOMS更新）'!A:M,13,FALSE)</f>
        <v>321</v>
      </c>
      <c r="M1925" s="27" t="str">
        <f>VLOOKUP(B1925,'大货清单（不定期按GOMS更新）'!A:N,14,FALSE)</f>
        <v>278</v>
      </c>
      <c r="N1925" s="53" t="s">
        <v>8094</v>
      </c>
      <c r="O1925" s="27">
        <f>IFERROR(VLOOKUP(N1925,'散件迭代（不定期更新）'!C:J,8,FALSE),0)</f>
        <v>0</v>
      </c>
      <c r="P1925" s="27" t="str">
        <f>IFERROR(VLOOKUP(N1925,'散件（更新）'!B:H,3,FALSE),0)</f>
        <v/>
      </c>
      <c r="Q1925" s="27" t="str">
        <f>VLOOKUP(N1925,'散件（更新）'!B:H,2,FALSE)</f>
        <v>114-23281802</v>
      </c>
      <c r="R1925" s="27" t="str">
        <f>VLOOKUP(N1925,'散件（更新）'!B:H,7,FALSE)</f>
        <v>Charging Base</v>
      </c>
      <c r="S1925" s="27" t="str">
        <f>VLOOKUP(N1925,'散件（更新）'!B:E,4,FALSE)</f>
        <v>https://tineco-yxzt.oss-accelerate.aliyuncs.com/20250107/tuopanzujian_1736236880800.png</v>
      </c>
      <c r="T1925" s="27" t="s">
        <v>8759</v>
      </c>
      <c r="U1925" s="28" t="str">
        <f>VLOOKUP(N1925,'散件（更新）'!B:G,6,FALSE)</f>
        <v>SP;CL2328R-01;托盘组件</v>
      </c>
      <c r="V1925" s="28">
        <f>VLOOKUP(N1925,'散件（更新）'!B:I,8,FALSE)</f>
        <v>6932485004713</v>
      </c>
    </row>
    <row r="1926" spans="1:22">
      <c r="A1926" s="57">
        <v>46169</v>
      </c>
      <c r="B1926" s="53" t="s">
        <v>11047</v>
      </c>
      <c r="C1926" s="27" t="str">
        <f>VLOOKUP(B1926,'大货清单（不定期按GOMS更新）'!A:H,8,0)</f>
        <v>109-23762601</v>
      </c>
      <c r="D1926" s="27" t="str">
        <f>VLOOKUP(B1926,'大货清单（不定期按GOMS更新）'!A:C,3,0)</f>
        <v>CL2376Z-01</v>
      </c>
      <c r="E1926" s="27" t="str">
        <f>VLOOKUP(B1926,'大货清单（不定期按GOMS更新）'!A:H,4,0)</f>
        <v>GB</v>
      </c>
      <c r="F1926" s="27" t="str">
        <f>VLOOKUP(B1926,'大货清单（不定期按GOMS更新）'!A:H,2,0)</f>
        <v>FLOOR ONE i5 STRETCH</v>
      </c>
      <c r="G1926" s="28">
        <f>VLOOKUP(B1926,'大货清单（不定期按GOMS更新）'!A:I,9,FALSE)</f>
        <v>6932485006595</v>
      </c>
      <c r="H1926" s="27" t="str">
        <f>VLOOKUP(B1926,'大货清单（不定期按GOMS更新）'!A:H,7,0)</f>
        <v>LIGHT GREY</v>
      </c>
      <c r="I1926" s="27" t="str">
        <f>VLOOKUP(B1926,'大货清单（不定期按GOMS更新）'!A:F,6,FALSE)</f>
        <v>ACTIVE</v>
      </c>
      <c r="J1926" s="27" t="str">
        <f>VLOOKUP(B1926,'大货清单（不定期按GOMS更新）'!A:K,11,FALSE)</f>
        <v>8.4</v>
      </c>
      <c r="K1926" s="27" t="str">
        <f>VLOOKUP(B1926,'大货清单（不定期按GOMS更新）'!A:N,12,FALSE)</f>
        <v>712</v>
      </c>
      <c r="L1926" s="27" t="str">
        <f>VLOOKUP(B1926,'大货清单（不定期按GOMS更新）'!A:M,13,FALSE)</f>
        <v>321</v>
      </c>
      <c r="M1926" s="27" t="str">
        <f>VLOOKUP(B1926,'大货清单（不定期按GOMS更新）'!A:N,14,FALSE)</f>
        <v>278</v>
      </c>
      <c r="N1926" s="53" t="s">
        <v>10283</v>
      </c>
      <c r="O1926" s="27">
        <f>IFERROR(VLOOKUP(N1926,'散件迭代（不定期更新）'!C:J,8,FALSE),0)</f>
        <v>0</v>
      </c>
      <c r="P1926" s="27">
        <f>IFERROR(VLOOKUP(N1926,'散件（更新）'!B:H,3,FALSE),0)</f>
        <v>0</v>
      </c>
      <c r="Q1926" s="27" t="str">
        <f>VLOOKUP(N1926,'散件（更新）'!B:H,2,FALSE)</f>
        <v>114-23760600</v>
      </c>
      <c r="R1926" s="27" t="str">
        <f>VLOOKUP(N1926,'散件（更新）'!B:H,7,FALSE)</f>
        <v>Battery</v>
      </c>
      <c r="S1926" s="27" t="str">
        <f>VLOOKUP(N1926,'散件（更新）'!B:E,4,FALSE)</f>
        <v>https://tineco-yxzt.oss-accelerate.aliyuncs.com/20250429/weixinjietu_20250429085756_1745888490148.png</v>
      </c>
      <c r="T1926" s="27" t="s">
        <v>8759</v>
      </c>
      <c r="U1926" s="28" t="str">
        <f>VLOOKUP(N1926,'散件（更新）'!B:G,6,FALSE)</f>
        <v>SP;CL2376F-01;电池包组件（带铭牌）</v>
      </c>
      <c r="V1926" s="28">
        <f>VLOOKUP(N1926,'散件（更新）'!B:I,8,FALSE)</f>
        <v>6932485007189</v>
      </c>
    </row>
    <row r="1927" spans="1:22">
      <c r="A1927" s="57">
        <v>46169</v>
      </c>
      <c r="B1927" s="53" t="s">
        <v>11047</v>
      </c>
      <c r="C1927" s="27" t="str">
        <f>VLOOKUP(B1927,'大货清单（不定期按GOMS更新）'!A:H,8,0)</f>
        <v>109-23762601</v>
      </c>
      <c r="D1927" s="27" t="str">
        <f>VLOOKUP(B1927,'大货清单（不定期按GOMS更新）'!A:C,3,0)</f>
        <v>CL2376Z-01</v>
      </c>
      <c r="E1927" s="27" t="str">
        <f>VLOOKUP(B1927,'大货清单（不定期按GOMS更新）'!A:H,4,0)</f>
        <v>GB</v>
      </c>
      <c r="F1927" s="27" t="str">
        <f>VLOOKUP(B1927,'大货清单（不定期按GOMS更新）'!A:H,2,0)</f>
        <v>FLOOR ONE i5 STRETCH</v>
      </c>
      <c r="G1927" s="28">
        <f>VLOOKUP(B1927,'大货清单（不定期按GOMS更新）'!A:I,9,FALSE)</f>
        <v>6932485006595</v>
      </c>
      <c r="H1927" s="27" t="str">
        <f>VLOOKUP(B1927,'大货清单（不定期按GOMS更新）'!A:H,7,0)</f>
        <v>LIGHT GREY</v>
      </c>
      <c r="I1927" s="27" t="str">
        <f>VLOOKUP(B1927,'大货清单（不定期按GOMS更新）'!A:F,6,FALSE)</f>
        <v>ACTIVE</v>
      </c>
      <c r="J1927" s="27" t="str">
        <f>VLOOKUP(B1927,'大货清单（不定期按GOMS更新）'!A:K,11,FALSE)</f>
        <v>8.4</v>
      </c>
      <c r="K1927" s="27" t="str">
        <f>VLOOKUP(B1927,'大货清单（不定期按GOMS更新）'!A:N,12,FALSE)</f>
        <v>712</v>
      </c>
      <c r="L1927" s="27" t="str">
        <f>VLOOKUP(B1927,'大货清单（不定期按GOMS更新）'!A:M,13,FALSE)</f>
        <v>321</v>
      </c>
      <c r="M1927" s="27" t="str">
        <f>VLOOKUP(B1927,'大货清单（不定期按GOMS更新）'!A:N,14,FALSE)</f>
        <v>278</v>
      </c>
      <c r="N1927" s="53" t="s">
        <v>10287</v>
      </c>
      <c r="O1927" s="27">
        <f>IFERROR(VLOOKUP(N1927,'散件迭代（不定期更新）'!C:J,8,FALSE),0)</f>
        <v>0</v>
      </c>
      <c r="P1927" s="27">
        <f>IFERROR(VLOOKUP(N1927,'散件（更新）'!B:H,3,FALSE),0)</f>
        <v>0</v>
      </c>
      <c r="Q1927" s="27" t="str">
        <f>VLOOKUP(N1927,'散件（更新）'!B:H,2,FALSE)</f>
        <v>114-23760601</v>
      </c>
      <c r="R1927" s="27" t="str">
        <f>VLOOKUP(N1927,'散件（更新）'!B:H,7,FALSE)</f>
        <v>Display Screen</v>
      </c>
      <c r="S1927" s="27" t="str">
        <f>VLOOKUP(N1927,'散件（更新）'!B:E,4,FALSE)</f>
        <v>https://tineco-yxzt.oss-accelerate.aliyuncs.com/20250429/weixinjietu_20250429085845_1745889577646.png</v>
      </c>
      <c r="T1927" s="27" t="s">
        <v>8759</v>
      </c>
      <c r="U1927" s="28" t="str">
        <f>VLOOKUP(N1927,'散件（更新）'!B:G,6,FALSE)</f>
        <v>SP;CL2376F-01;显示屏罩组件</v>
      </c>
      <c r="V1927" s="28">
        <f>VLOOKUP(N1927,'散件（更新）'!B:I,8,FALSE)</f>
        <v>6932485007196</v>
      </c>
    </row>
    <row r="1928" spans="1:22">
      <c r="A1928" s="57">
        <v>46169</v>
      </c>
      <c r="B1928" s="53" t="s">
        <v>11047</v>
      </c>
      <c r="C1928" s="27" t="str">
        <f>VLOOKUP(B1928,'大货清单（不定期按GOMS更新）'!A:H,8,0)</f>
        <v>109-23762601</v>
      </c>
      <c r="D1928" s="27" t="str">
        <f>VLOOKUP(B1928,'大货清单（不定期按GOMS更新）'!A:C,3,0)</f>
        <v>CL2376Z-01</v>
      </c>
      <c r="E1928" s="27" t="str">
        <f>VLOOKUP(B1928,'大货清单（不定期按GOMS更新）'!A:H,4,0)</f>
        <v>GB</v>
      </c>
      <c r="F1928" s="27" t="str">
        <f>VLOOKUP(B1928,'大货清单（不定期按GOMS更新）'!A:H,2,0)</f>
        <v>FLOOR ONE i5 STRETCH</v>
      </c>
      <c r="G1928" s="28">
        <f>VLOOKUP(B1928,'大货清单（不定期按GOMS更新）'!A:I,9,FALSE)</f>
        <v>6932485006595</v>
      </c>
      <c r="H1928" s="27" t="str">
        <f>VLOOKUP(B1928,'大货清单（不定期按GOMS更新）'!A:H,7,0)</f>
        <v>LIGHT GREY</v>
      </c>
      <c r="I1928" s="27" t="str">
        <f>VLOOKUP(B1928,'大货清单（不定期按GOMS更新）'!A:F,6,FALSE)</f>
        <v>ACTIVE</v>
      </c>
      <c r="J1928" s="27" t="str">
        <f>VLOOKUP(B1928,'大货清单（不定期按GOMS更新）'!A:K,11,FALSE)</f>
        <v>8.4</v>
      </c>
      <c r="K1928" s="27" t="str">
        <f>VLOOKUP(B1928,'大货清单（不定期按GOMS更新）'!A:N,12,FALSE)</f>
        <v>712</v>
      </c>
      <c r="L1928" s="27" t="str">
        <f>VLOOKUP(B1928,'大货清单（不定期按GOMS更新）'!A:M,13,FALSE)</f>
        <v>321</v>
      </c>
      <c r="M1928" s="27" t="str">
        <f>VLOOKUP(B1928,'大货清单（不定期按GOMS更新）'!A:N,14,FALSE)</f>
        <v>278</v>
      </c>
      <c r="N1928" s="53" t="s">
        <v>7999</v>
      </c>
      <c r="O1928" s="27">
        <f>IFERROR(VLOOKUP(N1928,'散件迭代（不定期更新）'!C:J,8,FALSE),0)</f>
        <v>0</v>
      </c>
      <c r="P1928" s="27" t="str">
        <f>IFERROR(VLOOKUP(N1928,'散件（更新）'!B:H,3,FALSE),0)</f>
        <v/>
      </c>
      <c r="Q1928" s="27" t="str">
        <f>VLOOKUP(N1928,'散件（更新）'!B:H,2,FALSE)</f>
        <v>114-23761810</v>
      </c>
      <c r="R1928" s="27" t="str">
        <f>VLOOKUP(N1928,'散件（更新）'!B:H,7,FALSE)</f>
        <v>plastic part</v>
      </c>
      <c r="S1928" s="27" t="str">
        <f>VLOOKUP(N1928,'散件（更新）'!B:E,4,FALSE)</f>
        <v>https://tineco-yxzt.oss-accelerate.aliyuncs.com/20241219/weixintupian_202411141109497_1734589279566.jpg</v>
      </c>
      <c r="T1928" s="27" t="s">
        <v>8759</v>
      </c>
      <c r="U1928" s="28" t="str">
        <f>VLOOKUP(N1928,'散件（更新）'!B:G,6,FALSE)</f>
        <v>回收桶信号检测组件（黑色适配蓝色）</v>
      </c>
      <c r="V1928" s="28">
        <f>VLOOKUP(N1928,'散件（更新）'!B:I,8,FALSE)</f>
        <v>6932485002498</v>
      </c>
    </row>
    <row r="1929" spans="1:22">
      <c r="A1929" s="57">
        <v>46169</v>
      </c>
      <c r="B1929" s="53" t="s">
        <v>11047</v>
      </c>
      <c r="C1929" s="27" t="str">
        <f>VLOOKUP(B1929,'大货清单（不定期按GOMS更新）'!A:H,8,0)</f>
        <v>109-23762601</v>
      </c>
      <c r="D1929" s="27" t="str">
        <f>VLOOKUP(B1929,'大货清单（不定期按GOMS更新）'!A:C,3,0)</f>
        <v>CL2376Z-01</v>
      </c>
      <c r="E1929" s="27" t="str">
        <f>VLOOKUP(B1929,'大货清单（不定期按GOMS更新）'!A:H,4,0)</f>
        <v>GB</v>
      </c>
      <c r="F1929" s="27" t="str">
        <f>VLOOKUP(B1929,'大货清单（不定期按GOMS更新）'!A:H,2,0)</f>
        <v>FLOOR ONE i5 STRETCH</v>
      </c>
      <c r="G1929" s="28">
        <f>VLOOKUP(B1929,'大货清单（不定期按GOMS更新）'!A:I,9,FALSE)</f>
        <v>6932485006595</v>
      </c>
      <c r="H1929" s="27" t="str">
        <f>VLOOKUP(B1929,'大货清单（不定期按GOMS更新）'!A:H,7,0)</f>
        <v>LIGHT GREY</v>
      </c>
      <c r="I1929" s="27" t="str">
        <f>VLOOKUP(B1929,'大货清单（不定期按GOMS更新）'!A:F,6,FALSE)</f>
        <v>ACTIVE</v>
      </c>
      <c r="J1929" s="27" t="str">
        <f>VLOOKUP(B1929,'大货清单（不定期按GOMS更新）'!A:K,11,FALSE)</f>
        <v>8.4</v>
      </c>
      <c r="K1929" s="27" t="str">
        <f>VLOOKUP(B1929,'大货清单（不定期按GOMS更新）'!A:N,12,FALSE)</f>
        <v>712</v>
      </c>
      <c r="L1929" s="27" t="str">
        <f>VLOOKUP(B1929,'大货清单（不定期按GOMS更新）'!A:M,13,FALSE)</f>
        <v>321</v>
      </c>
      <c r="M1929" s="27" t="str">
        <f>VLOOKUP(B1929,'大货清单（不定期按GOMS更新）'!A:N,14,FALSE)</f>
        <v>278</v>
      </c>
      <c r="N1929" s="53" t="s">
        <v>8054</v>
      </c>
      <c r="O1929" s="27">
        <f>IFERROR(VLOOKUP(N1929,'散件迭代（不定期更新）'!C:J,8,FALSE),0)</f>
        <v>0</v>
      </c>
      <c r="P1929" s="27" t="str">
        <f>IFERROR(VLOOKUP(N1929,'散件（更新）'!B:H,3,FALSE),0)</f>
        <v/>
      </c>
      <c r="Q1929" s="27" t="str">
        <f>VLOOKUP(N1929,'散件（更新）'!B:H,2,FALSE)</f>
        <v>114-23761815</v>
      </c>
      <c r="R1929" s="27" t="str">
        <f>VLOOKUP(N1929,'散件（更新）'!B:H,7,FALSE)</f>
        <v>plastic part</v>
      </c>
      <c r="S1929" s="27" t="str">
        <f>VLOOKUP(N1929,'散件（更新）'!B:E,4,FALSE)</f>
        <v>https://tineco-yxzt.oss-accelerate.aliyuncs.com/20241219/62_1734590951668.jpg</v>
      </c>
      <c r="T1929" s="27" t="s">
        <v>8759</v>
      </c>
      <c r="U1929" s="28" t="str">
        <f>VLOOKUP(N1929,'散件（更新）'!B:G,6,FALSE)</f>
        <v>地刷充电头组件</v>
      </c>
      <c r="V1929" s="28">
        <f>VLOOKUP(N1929,'散件（更新）'!B:I,8,FALSE)</f>
        <v>6932485002559</v>
      </c>
    </row>
    <row r="1930" spans="1:22">
      <c r="A1930" s="57">
        <v>46169</v>
      </c>
      <c r="B1930" s="53" t="s">
        <v>11047</v>
      </c>
      <c r="C1930" s="27" t="str">
        <f>VLOOKUP(B1930,'大货清单（不定期按GOMS更新）'!A:H,8,0)</f>
        <v>109-23762601</v>
      </c>
      <c r="D1930" s="27" t="str">
        <f>VLOOKUP(B1930,'大货清单（不定期按GOMS更新）'!A:C,3,0)</f>
        <v>CL2376Z-01</v>
      </c>
      <c r="E1930" s="27" t="str">
        <f>VLOOKUP(B1930,'大货清单（不定期按GOMS更新）'!A:H,4,0)</f>
        <v>GB</v>
      </c>
      <c r="F1930" s="27" t="str">
        <f>VLOOKUP(B1930,'大货清单（不定期按GOMS更新）'!A:H,2,0)</f>
        <v>FLOOR ONE i5 STRETCH</v>
      </c>
      <c r="G1930" s="28">
        <f>VLOOKUP(B1930,'大货清单（不定期按GOMS更新）'!A:I,9,FALSE)</f>
        <v>6932485006595</v>
      </c>
      <c r="H1930" s="27" t="str">
        <f>VLOOKUP(B1930,'大货清单（不定期按GOMS更新）'!A:H,7,0)</f>
        <v>LIGHT GREY</v>
      </c>
      <c r="I1930" s="27" t="str">
        <f>VLOOKUP(B1930,'大货清单（不定期按GOMS更新）'!A:F,6,FALSE)</f>
        <v>ACTIVE</v>
      </c>
      <c r="J1930" s="27" t="str">
        <f>VLOOKUP(B1930,'大货清单（不定期按GOMS更新）'!A:K,11,FALSE)</f>
        <v>8.4</v>
      </c>
      <c r="K1930" s="27" t="str">
        <f>VLOOKUP(B1930,'大货清单（不定期按GOMS更新）'!A:N,12,FALSE)</f>
        <v>712</v>
      </c>
      <c r="L1930" s="27" t="str">
        <f>VLOOKUP(B1930,'大货清单（不定期按GOMS更新）'!A:M,13,FALSE)</f>
        <v>321</v>
      </c>
      <c r="M1930" s="27" t="str">
        <f>VLOOKUP(B1930,'大货清单（不定期按GOMS更新）'!A:N,14,FALSE)</f>
        <v>278</v>
      </c>
      <c r="N1930" s="53" t="s">
        <v>7823</v>
      </c>
      <c r="O1930" s="27">
        <f>IFERROR(VLOOKUP(N1930,'散件迭代（不定期更新）'!C:J,8,FALSE),0)</f>
        <v>0</v>
      </c>
      <c r="P1930" s="27" t="str">
        <f>IFERROR(VLOOKUP(N1930,'散件（更新）'!B:H,3,FALSE),0)</f>
        <v/>
      </c>
      <c r="Q1930" s="27" t="str">
        <f>VLOOKUP(N1930,'散件（更新）'!B:H,2,FALSE)</f>
        <v>114-24580806</v>
      </c>
      <c r="R1930" s="27" t="str">
        <f>VLOOKUP(N1930,'散件（更新）'!B:H,7,FALSE)</f>
        <v>plastic part</v>
      </c>
      <c r="S1930" s="27" t="str">
        <f>VLOOKUP(N1930,'散件（更新）'!B:E,4,FALSE)</f>
        <v>https://tineco-yxzt.oss-accelerate.aliyuncs.com/20250331/penshuibanzujian_1743413231769.gif</v>
      </c>
      <c r="T1930" s="27" t="s">
        <v>8759</v>
      </c>
      <c r="U1930" s="28" t="str">
        <f>VLOOKUP(N1930,'散件（更新）'!B:G,6,FALSE)</f>
        <v>SP;CL2458H-01;喷水板组件</v>
      </c>
      <c r="V1930" s="28">
        <f>VLOOKUP(N1930,'散件（更新）'!B:I,8,FALSE)</f>
        <v>6932485006571</v>
      </c>
    </row>
    <row r="1931" spans="1:22">
      <c r="A1931" s="57">
        <v>46169</v>
      </c>
      <c r="B1931" s="53" t="s">
        <v>11047</v>
      </c>
      <c r="C1931" s="27" t="str">
        <f>VLOOKUP(B1931,'大货清单（不定期按GOMS更新）'!A:H,8,0)</f>
        <v>109-23762601</v>
      </c>
      <c r="D1931" s="27" t="str">
        <f>VLOOKUP(B1931,'大货清单（不定期按GOMS更新）'!A:C,3,0)</f>
        <v>CL2376Z-01</v>
      </c>
      <c r="E1931" s="27" t="str">
        <f>VLOOKUP(B1931,'大货清单（不定期按GOMS更新）'!A:H,4,0)</f>
        <v>GB</v>
      </c>
      <c r="F1931" s="27" t="str">
        <f>VLOOKUP(B1931,'大货清单（不定期按GOMS更新）'!A:H,2,0)</f>
        <v>FLOOR ONE i5 STRETCH</v>
      </c>
      <c r="G1931" s="28">
        <f>VLOOKUP(B1931,'大货清单（不定期按GOMS更新）'!A:I,9,FALSE)</f>
        <v>6932485006595</v>
      </c>
      <c r="H1931" s="27" t="str">
        <f>VLOOKUP(B1931,'大货清单（不定期按GOMS更新）'!A:H,7,0)</f>
        <v>LIGHT GREY</v>
      </c>
      <c r="I1931" s="27" t="str">
        <f>VLOOKUP(B1931,'大货清单（不定期按GOMS更新）'!A:F,6,FALSE)</f>
        <v>ACTIVE</v>
      </c>
      <c r="J1931" s="27" t="str">
        <f>VLOOKUP(B1931,'大货清单（不定期按GOMS更新）'!A:K,11,FALSE)</f>
        <v>8.4</v>
      </c>
      <c r="K1931" s="27" t="str">
        <f>VLOOKUP(B1931,'大货清单（不定期按GOMS更新）'!A:N,12,FALSE)</f>
        <v>712</v>
      </c>
      <c r="L1931" s="27" t="str">
        <f>VLOOKUP(B1931,'大货清单（不定期按GOMS更新）'!A:M,13,FALSE)</f>
        <v>321</v>
      </c>
      <c r="M1931" s="27" t="str">
        <f>VLOOKUP(B1931,'大货清单（不定期按GOMS更新）'!A:N,14,FALSE)</f>
        <v>278</v>
      </c>
      <c r="N1931" s="53" t="s">
        <v>10025</v>
      </c>
      <c r="O1931" s="27">
        <f>IFERROR(VLOOKUP(N1931,'散件迭代（不定期更新）'!C:J,8,FALSE),0)</f>
        <v>0</v>
      </c>
      <c r="P1931" s="27">
        <f>IFERROR(VLOOKUP(N1931,'散件（更新）'!B:H,3,FALSE),0)</f>
        <v>0</v>
      </c>
      <c r="Q1931" s="27" t="str">
        <f>VLOOKUP(N1931,'散件（更新）'!B:H,2,FALSE)</f>
        <v>114-23760602</v>
      </c>
      <c r="R1931" s="27" t="str">
        <f>VLOOKUP(N1931,'散件（更新）'!B:H,7,FALSE)</f>
        <v>plastic part</v>
      </c>
      <c r="S1931" s="27" t="str">
        <f>VLOOKUP(N1931,'散件（更新）'!B:E,4,FALSE)</f>
        <v>https://tineco-yxzt.oss-accelerate.aliyuncs.com/20250429/weixinjietu_20250429085901_1745890590462.png</v>
      </c>
      <c r="T1931" s="27" t="s">
        <v>8759</v>
      </c>
      <c r="U1931" s="28" t="str">
        <f>VLOOKUP(N1931,'散件（更新）'!B:G,6,FALSE)</f>
        <v>SP;CL2376F-01;前后盖软胶塞</v>
      </c>
      <c r="V1931" s="28">
        <f>VLOOKUP(N1931,'散件（更新）'!B:I,8,FALSE)</f>
        <v>6932485007202</v>
      </c>
    </row>
    <row r="1932" spans="1:22">
      <c r="A1932" s="57">
        <v>46169</v>
      </c>
      <c r="B1932" s="53" t="s">
        <v>11047</v>
      </c>
      <c r="C1932" s="27" t="str">
        <f>VLOOKUP(B1932,'大货清单（不定期按GOMS更新）'!A:H,8,0)</f>
        <v>109-23762601</v>
      </c>
      <c r="D1932" s="27" t="str">
        <f>VLOOKUP(B1932,'大货清单（不定期按GOMS更新）'!A:C,3,0)</f>
        <v>CL2376Z-01</v>
      </c>
      <c r="E1932" s="27" t="str">
        <f>VLOOKUP(B1932,'大货清单（不定期按GOMS更新）'!A:H,4,0)</f>
        <v>GB</v>
      </c>
      <c r="F1932" s="27" t="str">
        <f>VLOOKUP(B1932,'大货清单（不定期按GOMS更新）'!A:H,2,0)</f>
        <v>FLOOR ONE i5 STRETCH</v>
      </c>
      <c r="G1932" s="28">
        <f>VLOOKUP(B1932,'大货清单（不定期按GOMS更新）'!A:I,9,FALSE)</f>
        <v>6932485006595</v>
      </c>
      <c r="H1932" s="27" t="str">
        <f>VLOOKUP(B1932,'大货清单（不定期按GOMS更新）'!A:H,7,0)</f>
        <v>LIGHT GREY</v>
      </c>
      <c r="I1932" s="27" t="str">
        <f>VLOOKUP(B1932,'大货清单（不定期按GOMS更新）'!A:F,6,FALSE)</f>
        <v>ACTIVE</v>
      </c>
      <c r="J1932" s="27" t="str">
        <f>VLOOKUP(B1932,'大货清单（不定期按GOMS更新）'!A:K,11,FALSE)</f>
        <v>8.4</v>
      </c>
      <c r="K1932" s="27" t="str">
        <f>VLOOKUP(B1932,'大货清单（不定期按GOMS更新）'!A:N,12,FALSE)</f>
        <v>712</v>
      </c>
      <c r="L1932" s="27" t="str">
        <f>VLOOKUP(B1932,'大货清单（不定期按GOMS更新）'!A:M,13,FALSE)</f>
        <v>321</v>
      </c>
      <c r="M1932" s="27" t="str">
        <f>VLOOKUP(B1932,'大货清单（不定期按GOMS更新）'!A:N,14,FALSE)</f>
        <v>278</v>
      </c>
      <c r="N1932" s="53" t="s">
        <v>10256</v>
      </c>
      <c r="O1932" s="27">
        <f>IFERROR(VLOOKUP(N1932,'散件迭代（不定期更新）'!C:J,8,FALSE),0)</f>
        <v>0</v>
      </c>
      <c r="P1932" s="27">
        <f>IFERROR(VLOOKUP(N1932,'散件（更新）'!B:H,3,FALSE),0)</f>
        <v>0</v>
      </c>
      <c r="Q1932" s="27" t="str">
        <f>VLOOKUP(N1932,'散件（更新）'!B:H,2,FALSE)</f>
        <v>114-23760603</v>
      </c>
      <c r="R1932" s="27" t="str">
        <f>VLOOKUP(N1932,'散件（更新）'!B:H,7,FALSE)</f>
        <v>plastic part</v>
      </c>
      <c r="S1932" s="27" t="str">
        <f>VLOOKUP(N1932,'散件（更新）'!B:E,4,FALSE)</f>
        <v>https://tineco-yxzt.oss-accelerate.aliyuncs.com/20250429/weixinjietu_20250429085921_1745890646742.png</v>
      </c>
      <c r="T1932" s="27" t="s">
        <v>8759</v>
      </c>
      <c r="U1932" s="28" t="str">
        <f>VLOOKUP(N1932,'散件（更新）'!B:G,6,FALSE)</f>
        <v>SP;CL2376F-01;转接头组件（带锁扣）</v>
      </c>
      <c r="V1932" s="28">
        <f>VLOOKUP(N1932,'散件（更新）'!B:I,8,FALSE)</f>
        <v>6932485007219</v>
      </c>
    </row>
    <row r="1933" spans="1:22">
      <c r="A1933" s="57">
        <v>46169</v>
      </c>
      <c r="B1933" s="53" t="s">
        <v>11047</v>
      </c>
      <c r="C1933" s="27" t="str">
        <f>VLOOKUP(B1933,'大货清单（不定期按GOMS更新）'!A:H,8,0)</f>
        <v>109-23762601</v>
      </c>
      <c r="D1933" s="27" t="str">
        <f>VLOOKUP(B1933,'大货清单（不定期按GOMS更新）'!A:C,3,0)</f>
        <v>CL2376Z-01</v>
      </c>
      <c r="E1933" s="27" t="str">
        <f>VLOOKUP(B1933,'大货清单（不定期按GOMS更新）'!A:H,4,0)</f>
        <v>GB</v>
      </c>
      <c r="F1933" s="27" t="str">
        <f>VLOOKUP(B1933,'大货清单（不定期按GOMS更新）'!A:H,2,0)</f>
        <v>FLOOR ONE i5 STRETCH</v>
      </c>
      <c r="G1933" s="28">
        <f>VLOOKUP(B1933,'大货清单（不定期按GOMS更新）'!A:I,9,FALSE)</f>
        <v>6932485006595</v>
      </c>
      <c r="H1933" s="27" t="str">
        <f>VLOOKUP(B1933,'大货清单（不定期按GOMS更新）'!A:H,7,0)</f>
        <v>LIGHT GREY</v>
      </c>
      <c r="I1933" s="27" t="str">
        <f>VLOOKUP(B1933,'大货清单（不定期按GOMS更新）'!A:F,6,FALSE)</f>
        <v>ACTIVE</v>
      </c>
      <c r="J1933" s="27" t="str">
        <f>VLOOKUP(B1933,'大货清单（不定期按GOMS更新）'!A:K,11,FALSE)</f>
        <v>8.4</v>
      </c>
      <c r="K1933" s="27" t="str">
        <f>VLOOKUP(B1933,'大货清单（不定期按GOMS更新）'!A:N,12,FALSE)</f>
        <v>712</v>
      </c>
      <c r="L1933" s="27" t="str">
        <f>VLOOKUP(B1933,'大货清单（不定期按GOMS更新）'!A:M,13,FALSE)</f>
        <v>321</v>
      </c>
      <c r="M1933" s="27" t="str">
        <f>VLOOKUP(B1933,'大货清单（不定期按GOMS更新）'!A:N,14,FALSE)</f>
        <v>278</v>
      </c>
      <c r="N1933" s="53" t="s">
        <v>10021</v>
      </c>
      <c r="O1933" s="27">
        <f>IFERROR(VLOOKUP(N1933,'散件迭代（不定期更新）'!C:J,8,FALSE),0)</f>
        <v>0</v>
      </c>
      <c r="P1933" s="27">
        <f>IFERROR(VLOOKUP(N1933,'散件（更新）'!B:H,3,FALSE),0)</f>
        <v>0</v>
      </c>
      <c r="Q1933" s="27" t="str">
        <f>VLOOKUP(N1933,'散件（更新）'!B:H,2,FALSE)</f>
        <v>114-23760604</v>
      </c>
      <c r="R1933" s="27" t="str">
        <f>VLOOKUP(N1933,'散件（更新）'!B:H,7,FALSE)</f>
        <v>plastic part</v>
      </c>
      <c r="S1933" s="27" t="str">
        <f>VLOOKUP(N1933,'散件（更新）'!B:E,4,FALSE)</f>
        <v>https://tineco-yxzt.oss-accelerate.aliyuncs.com/20250429/weixinjietu_20250429085936_1745890865944.png</v>
      </c>
      <c r="T1933" s="27" t="s">
        <v>8759</v>
      </c>
      <c r="U1933" s="28" t="str">
        <f>VLOOKUP(N1933,'散件（更新）'!B:G,6,FALSE)</f>
        <v>SP;CL2376F-01;机体后盖上盖</v>
      </c>
      <c r="V1933" s="28">
        <f>VLOOKUP(N1933,'散件（更新）'!B:I,8,FALSE)</f>
        <v>6932485007226</v>
      </c>
    </row>
    <row r="1934" spans="1:22">
      <c r="A1934" s="57">
        <v>46169</v>
      </c>
      <c r="B1934" s="53" t="s">
        <v>11047</v>
      </c>
      <c r="C1934" s="27" t="str">
        <f>VLOOKUP(B1934,'大货清单（不定期按GOMS更新）'!A:H,8,0)</f>
        <v>109-23762601</v>
      </c>
      <c r="D1934" s="27" t="str">
        <f>VLOOKUP(B1934,'大货清单（不定期按GOMS更新）'!A:C,3,0)</f>
        <v>CL2376Z-01</v>
      </c>
      <c r="E1934" s="27" t="str">
        <f>VLOOKUP(B1934,'大货清单（不定期按GOMS更新）'!A:H,4,0)</f>
        <v>GB</v>
      </c>
      <c r="F1934" s="27" t="str">
        <f>VLOOKUP(B1934,'大货清单（不定期按GOMS更新）'!A:H,2,0)</f>
        <v>FLOOR ONE i5 STRETCH</v>
      </c>
      <c r="G1934" s="28">
        <f>VLOOKUP(B1934,'大货清单（不定期按GOMS更新）'!A:I,9,FALSE)</f>
        <v>6932485006595</v>
      </c>
      <c r="H1934" s="27" t="str">
        <f>VLOOKUP(B1934,'大货清单（不定期按GOMS更新）'!A:H,7,0)</f>
        <v>LIGHT GREY</v>
      </c>
      <c r="I1934" s="27" t="str">
        <f>VLOOKUP(B1934,'大货清单（不定期按GOMS更新）'!A:F,6,FALSE)</f>
        <v>ACTIVE</v>
      </c>
      <c r="J1934" s="27" t="str">
        <f>VLOOKUP(B1934,'大货清单（不定期按GOMS更新）'!A:K,11,FALSE)</f>
        <v>8.4</v>
      </c>
      <c r="K1934" s="27" t="str">
        <f>VLOOKUP(B1934,'大货清单（不定期按GOMS更新）'!A:N,12,FALSE)</f>
        <v>712</v>
      </c>
      <c r="L1934" s="27" t="str">
        <f>VLOOKUP(B1934,'大货清单（不定期按GOMS更新）'!A:M,13,FALSE)</f>
        <v>321</v>
      </c>
      <c r="M1934" s="27" t="str">
        <f>VLOOKUP(B1934,'大货清单（不定期按GOMS更新）'!A:N,14,FALSE)</f>
        <v>278</v>
      </c>
      <c r="N1934" s="53" t="s">
        <v>8229</v>
      </c>
      <c r="O1934" s="27">
        <f>IFERROR(VLOOKUP(N1934,'散件迭代（不定期更新）'!C:J,8,FALSE),0)</f>
        <v>0</v>
      </c>
      <c r="P1934" s="27" t="str">
        <f>IFERROR(VLOOKUP(N1934,'散件（更新）'!B:H,3,FALSE),0)</f>
        <v/>
      </c>
      <c r="Q1934" s="27" t="str">
        <f>VLOOKUP(N1934,'散件（更新）'!B:H,2,FALSE)</f>
        <v>114-23761804</v>
      </c>
      <c r="R1934" s="27" t="str">
        <f>VLOOKUP(N1934,'散件（更新）'!B:H,7,FALSE)</f>
        <v>Motor</v>
      </c>
      <c r="S1934" s="27" t="str">
        <f>VLOOKUP(N1934,'散件（更新）'!B:E,4,FALSE)</f>
        <v>https://tineco-yxzt.oss-accelerate.aliyuncs.com/20241219/weixintupian_202411141109494_1734586474304.jpg</v>
      </c>
      <c r="T1934" s="27" t="s">
        <v>8759</v>
      </c>
      <c r="U1934" s="28" t="str">
        <f>VLOOKUP(N1934,'散件（更新）'!B:G,6,FALSE)</f>
        <v>有刷电机齿轮箱组件（带铭牌）</v>
      </c>
      <c r="V1934" s="28">
        <f>VLOOKUP(N1934,'散件（更新）'!B:I,8,FALSE)</f>
        <v>6932485002436</v>
      </c>
    </row>
    <row r="1935" spans="1:22">
      <c r="A1935" s="57">
        <v>46169</v>
      </c>
      <c r="B1935" s="53" t="s">
        <v>11047</v>
      </c>
      <c r="C1935" s="27" t="str">
        <f>VLOOKUP(B1935,'大货清单（不定期按GOMS更新）'!A:H,8,0)</f>
        <v>109-23762601</v>
      </c>
      <c r="D1935" s="27" t="str">
        <f>VLOOKUP(B1935,'大货清单（不定期按GOMS更新）'!A:C,3,0)</f>
        <v>CL2376Z-01</v>
      </c>
      <c r="E1935" s="27" t="str">
        <f>VLOOKUP(B1935,'大货清单（不定期按GOMS更新）'!A:H,4,0)</f>
        <v>GB</v>
      </c>
      <c r="F1935" s="27" t="str">
        <f>VLOOKUP(B1935,'大货清单（不定期按GOMS更新）'!A:H,2,0)</f>
        <v>FLOOR ONE i5 STRETCH</v>
      </c>
      <c r="G1935" s="28">
        <f>VLOOKUP(B1935,'大货清单（不定期按GOMS更新）'!A:I,9,FALSE)</f>
        <v>6932485006595</v>
      </c>
      <c r="H1935" s="27" t="str">
        <f>VLOOKUP(B1935,'大货清单（不定期按GOMS更新）'!A:H,7,0)</f>
        <v>LIGHT GREY</v>
      </c>
      <c r="I1935" s="27" t="str">
        <f>VLOOKUP(B1935,'大货清单（不定期按GOMS更新）'!A:F,6,FALSE)</f>
        <v>ACTIVE</v>
      </c>
      <c r="J1935" s="27" t="str">
        <f>VLOOKUP(B1935,'大货清单（不定期按GOMS更新）'!A:K,11,FALSE)</f>
        <v>8.4</v>
      </c>
      <c r="K1935" s="27" t="str">
        <f>VLOOKUP(B1935,'大货清单（不定期按GOMS更新）'!A:N,12,FALSE)</f>
        <v>712</v>
      </c>
      <c r="L1935" s="27" t="str">
        <f>VLOOKUP(B1935,'大货清单（不定期按GOMS更新）'!A:M,13,FALSE)</f>
        <v>321</v>
      </c>
      <c r="M1935" s="27" t="str">
        <f>VLOOKUP(B1935,'大货清单（不定期按GOMS更新）'!A:N,14,FALSE)</f>
        <v>278</v>
      </c>
      <c r="N1935" s="53" t="s">
        <v>8062</v>
      </c>
      <c r="O1935" s="27">
        <f>IFERROR(VLOOKUP(N1935,'散件迭代（不定期更新）'!C:J,8,FALSE),0)</f>
        <v>0</v>
      </c>
      <c r="P1935" s="27" t="str">
        <f>IFERROR(VLOOKUP(N1935,'散件（更新）'!B:H,3,FALSE),0)</f>
        <v/>
      </c>
      <c r="Q1935" s="27" t="str">
        <f>VLOOKUP(N1935,'散件（更新）'!B:H,2,FALSE)</f>
        <v>114-23761805</v>
      </c>
      <c r="R1935" s="27" t="str">
        <f>VLOOKUP(N1935,'散件（更新）'!B:H,7,FALSE)</f>
        <v>Motor</v>
      </c>
      <c r="S1935" s="27" t="str">
        <f>VLOOKUP(N1935,'散件（更新）'!B:E,4,FALSE)</f>
        <v>https://tineco-yxzt.oss-accelerate.aliyuncs.com/20241219/weixintupian_202411141109495_1734586641284.jpg</v>
      </c>
      <c r="T1935" s="27" t="s">
        <v>8759</v>
      </c>
      <c r="U1935" s="28" t="str">
        <f>VLOOKUP(N1935,'散件（更新）'!B:G,6,FALSE)</f>
        <v>主电机组件</v>
      </c>
      <c r="V1935" s="28">
        <f>VLOOKUP(N1935,'散件（更新）'!B:I,8,FALSE)</f>
        <v>6932485002443</v>
      </c>
    </row>
    <row r="1936" spans="1:22">
      <c r="A1936" s="57">
        <v>46169</v>
      </c>
      <c r="B1936" s="53" t="s">
        <v>11047</v>
      </c>
      <c r="C1936" s="27" t="str">
        <f>VLOOKUP(B1936,'大货清单（不定期按GOMS更新）'!A:H,8,0)</f>
        <v>109-23762601</v>
      </c>
      <c r="D1936" s="27" t="str">
        <f>VLOOKUP(B1936,'大货清单（不定期按GOMS更新）'!A:C,3,0)</f>
        <v>CL2376Z-01</v>
      </c>
      <c r="E1936" s="27" t="str">
        <f>VLOOKUP(B1936,'大货清单（不定期按GOMS更新）'!A:H,4,0)</f>
        <v>GB</v>
      </c>
      <c r="F1936" s="27" t="str">
        <f>VLOOKUP(B1936,'大货清单（不定期按GOMS更新）'!A:H,2,0)</f>
        <v>FLOOR ONE i5 STRETCH</v>
      </c>
      <c r="G1936" s="28">
        <f>VLOOKUP(B1936,'大货清单（不定期按GOMS更新）'!A:I,9,FALSE)</f>
        <v>6932485006595</v>
      </c>
      <c r="H1936" s="27" t="str">
        <f>VLOOKUP(B1936,'大货清单（不定期按GOMS更新）'!A:H,7,0)</f>
        <v>LIGHT GREY</v>
      </c>
      <c r="I1936" s="27" t="str">
        <f>VLOOKUP(B1936,'大货清单（不定期按GOMS更新）'!A:F,6,FALSE)</f>
        <v>ACTIVE</v>
      </c>
      <c r="J1936" s="27" t="str">
        <f>VLOOKUP(B1936,'大货清单（不定期按GOMS更新）'!A:K,11,FALSE)</f>
        <v>8.4</v>
      </c>
      <c r="K1936" s="27" t="str">
        <f>VLOOKUP(B1936,'大货清单（不定期按GOMS更新）'!A:N,12,FALSE)</f>
        <v>712</v>
      </c>
      <c r="L1936" s="27" t="str">
        <f>VLOOKUP(B1936,'大货清单（不定期按GOMS更新）'!A:M,13,FALSE)</f>
        <v>321</v>
      </c>
      <c r="M1936" s="27" t="str">
        <f>VLOOKUP(B1936,'大货清单（不定期按GOMS更新）'!A:N,14,FALSE)</f>
        <v>278</v>
      </c>
      <c r="N1936" s="53" t="s">
        <v>7972</v>
      </c>
      <c r="O1936" s="27">
        <f>IFERROR(VLOOKUP(N1936,'散件迭代（不定期更新）'!C:J,8,FALSE),0)</f>
        <v>0</v>
      </c>
      <c r="P1936" s="27" t="str">
        <f>IFERROR(VLOOKUP(N1936,'散件（更新）'!B:H,3,FALSE),0)</f>
        <v/>
      </c>
      <c r="Q1936" s="27" t="str">
        <f>VLOOKUP(N1936,'散件（更新）'!B:H,2,FALSE)</f>
        <v>114-23780402</v>
      </c>
      <c r="R1936" s="27" t="str">
        <f>VLOOKUP(N1936,'散件（更新）'!B:H,7,FALSE)</f>
        <v>Motor</v>
      </c>
      <c r="S1936" s="27" t="str">
        <f>VLOOKUP(N1936,'散件（更新）'!B:E,4,FALSE)</f>
        <v>https://tineco-yxzt.oss-accelerate.aliyuncs.com/20250121/MOTOR_1737446313179.png</v>
      </c>
      <c r="T1936" s="27" t="s">
        <v>8759</v>
      </c>
      <c r="U1936" s="28" t="str">
        <f>VLOOKUP(N1936,'散件（更新）'!B:G,6,FALSE)</f>
        <v>蠕动泵组件</v>
      </c>
      <c r="V1936" s="28">
        <f>VLOOKUP(N1936,'散件（更新）'!B:I,8,FALSE)</f>
        <v>6932485004089</v>
      </c>
    </row>
    <row r="1937" spans="1:22">
      <c r="A1937" s="57">
        <v>46169</v>
      </c>
      <c r="B1937" s="53" t="s">
        <v>11047</v>
      </c>
      <c r="C1937" s="27" t="str">
        <f>VLOOKUP(B1937,'大货清单（不定期按GOMS更新）'!A:H,8,0)</f>
        <v>109-23762601</v>
      </c>
      <c r="D1937" s="27" t="str">
        <f>VLOOKUP(B1937,'大货清单（不定期按GOMS更新）'!A:C,3,0)</f>
        <v>CL2376Z-01</v>
      </c>
      <c r="E1937" s="27" t="str">
        <f>VLOOKUP(B1937,'大货清单（不定期按GOMS更新）'!A:H,4,0)</f>
        <v>GB</v>
      </c>
      <c r="F1937" s="27" t="str">
        <f>VLOOKUP(B1937,'大货清单（不定期按GOMS更新）'!A:H,2,0)</f>
        <v>FLOOR ONE i5 STRETCH</v>
      </c>
      <c r="G1937" s="28">
        <f>VLOOKUP(B1937,'大货清单（不定期按GOMS更新）'!A:I,9,FALSE)</f>
        <v>6932485006595</v>
      </c>
      <c r="H1937" s="27" t="str">
        <f>VLOOKUP(B1937,'大货清单（不定期按GOMS更新）'!A:H,7,0)</f>
        <v>LIGHT GREY</v>
      </c>
      <c r="I1937" s="27" t="str">
        <f>VLOOKUP(B1937,'大货清单（不定期按GOMS更新）'!A:F,6,FALSE)</f>
        <v>ACTIVE</v>
      </c>
      <c r="J1937" s="27" t="str">
        <f>VLOOKUP(B1937,'大货清单（不定期按GOMS更新）'!A:K,11,FALSE)</f>
        <v>8.4</v>
      </c>
      <c r="K1937" s="27" t="str">
        <f>VLOOKUP(B1937,'大货清单（不定期按GOMS更新）'!A:N,12,FALSE)</f>
        <v>712</v>
      </c>
      <c r="L1937" s="27" t="str">
        <f>VLOOKUP(B1937,'大货清单（不定期按GOMS更新）'!A:M,13,FALSE)</f>
        <v>321</v>
      </c>
      <c r="M1937" s="27" t="str">
        <f>VLOOKUP(B1937,'大货清单（不定期按GOMS更新）'!A:N,14,FALSE)</f>
        <v>278</v>
      </c>
      <c r="N1937" s="53" t="s">
        <v>10307</v>
      </c>
      <c r="O1937" s="27">
        <f>IFERROR(VLOOKUP(N1937,'散件迭代（不定期更新）'!C:J,8,FALSE),0)</f>
        <v>0</v>
      </c>
      <c r="P1937" s="27">
        <f>IFERROR(VLOOKUP(N1937,'散件（更新）'!B:H,3,FALSE),0)</f>
        <v>0</v>
      </c>
      <c r="Q1937" s="27" t="str">
        <f>VLOOKUP(N1937,'散件（更新）'!B:H,2,FALSE)</f>
        <v>114-23760606</v>
      </c>
      <c r="R1937" s="27" t="str">
        <f>VLOOKUP(N1937,'散件（更新）'!B:H,7,FALSE)</f>
        <v>PCBA</v>
      </c>
      <c r="S1937" s="27" t="str">
        <f>VLOOKUP(N1937,'散件（更新）'!B:E,4,FALSE)</f>
        <v>https://tineco-yxzt.oss-accelerate.aliyuncs.com/20250429/weixinjietu_20250429085950_1745890917877.png</v>
      </c>
      <c r="T1937" s="27" t="s">
        <v>19304</v>
      </c>
      <c r="U1937" s="28" t="str">
        <f>VLOOKUP(N1937,'散件（更新）'!B:G,6,FALSE)</f>
        <v>SP;CL2376F-01;主控板组件</v>
      </c>
      <c r="V1937" s="28">
        <f>VLOOKUP(N1937,'散件（更新）'!B:I,8,FALSE)</f>
        <v>6932485007233</v>
      </c>
    </row>
    <row r="1938" spans="1:22">
      <c r="A1938" s="57">
        <v>46169</v>
      </c>
      <c r="B1938" s="53" t="s">
        <v>11047</v>
      </c>
      <c r="C1938" s="27" t="str">
        <f>VLOOKUP(B1938,'大货清单（不定期按GOMS更新）'!A:H,8,0)</f>
        <v>109-23762601</v>
      </c>
      <c r="D1938" s="27" t="str">
        <f>VLOOKUP(B1938,'大货清单（不定期按GOMS更新）'!A:C,3,0)</f>
        <v>CL2376Z-01</v>
      </c>
      <c r="E1938" s="27" t="str">
        <f>VLOOKUP(B1938,'大货清单（不定期按GOMS更新）'!A:H,4,0)</f>
        <v>GB</v>
      </c>
      <c r="F1938" s="27" t="str">
        <f>VLOOKUP(B1938,'大货清单（不定期按GOMS更新）'!A:H,2,0)</f>
        <v>FLOOR ONE i5 STRETCH</v>
      </c>
      <c r="G1938" s="28">
        <f>VLOOKUP(B1938,'大货清单（不定期按GOMS更新）'!A:I,9,FALSE)</f>
        <v>6932485006595</v>
      </c>
      <c r="H1938" s="27" t="str">
        <f>VLOOKUP(B1938,'大货清单（不定期按GOMS更新）'!A:H,7,0)</f>
        <v>LIGHT GREY</v>
      </c>
      <c r="I1938" s="27" t="str">
        <f>VLOOKUP(B1938,'大货清单（不定期按GOMS更新）'!A:F,6,FALSE)</f>
        <v>ACTIVE</v>
      </c>
      <c r="J1938" s="27" t="str">
        <f>VLOOKUP(B1938,'大货清单（不定期按GOMS更新）'!A:K,11,FALSE)</f>
        <v>8.4</v>
      </c>
      <c r="K1938" s="27" t="str">
        <f>VLOOKUP(B1938,'大货清单（不定期按GOMS更新）'!A:N,12,FALSE)</f>
        <v>712</v>
      </c>
      <c r="L1938" s="27" t="str">
        <f>VLOOKUP(B1938,'大货清单（不定期按GOMS更新）'!A:M,13,FALSE)</f>
        <v>321</v>
      </c>
      <c r="M1938" s="27" t="str">
        <f>VLOOKUP(B1938,'大货清单（不定期按GOMS更新）'!A:N,14,FALSE)</f>
        <v>278</v>
      </c>
      <c r="N1938" s="53" t="s">
        <v>7811</v>
      </c>
      <c r="O1938" s="27">
        <f>IFERROR(VLOOKUP(N1938,'散件迭代（不定期更新）'!C:J,8,FALSE),0)</f>
        <v>0</v>
      </c>
      <c r="P1938" s="27" t="str">
        <f>IFERROR(VLOOKUP(N1938,'散件（更新）'!B:H,3,FALSE),0)</f>
        <v/>
      </c>
      <c r="Q1938" s="27" t="str">
        <f>VLOOKUP(N1938,'散件（更新）'!B:H,2,FALSE)</f>
        <v>114-23761812</v>
      </c>
      <c r="R1938" s="27" t="str">
        <f>VLOOKUP(N1938,'散件（更新）'!B:H,7,FALSE)</f>
        <v>Scraper</v>
      </c>
      <c r="S1938" s="27" t="str">
        <f>VLOOKUP(N1938,'散件（更新）'!B:E,4,FALSE)</f>
        <v>https://tineco-yxzt.oss-accelerate.aliyuncs.com/20241219/11_1734589750208.jpg</v>
      </c>
      <c r="T1938" s="27" t="s">
        <v>19303</v>
      </c>
      <c r="U1938" s="28" t="str">
        <f>VLOOKUP(N1938,'散件（更新）'!B:G,6,FALSE)</f>
        <v>刮条组件</v>
      </c>
      <c r="V1938" s="28">
        <f>VLOOKUP(N1938,'散件（更新）'!B:I,8,FALSE)</f>
        <v>6932485002528</v>
      </c>
    </row>
    <row r="1939" spans="1:22">
      <c r="A1939" s="57">
        <v>46169</v>
      </c>
      <c r="B1939" s="53" t="s">
        <v>11047</v>
      </c>
      <c r="C1939" s="27" t="str">
        <f>VLOOKUP(B1939,'大货清单（不定期按GOMS更新）'!A:H,8,0)</f>
        <v>109-23762601</v>
      </c>
      <c r="D1939" s="27" t="str">
        <f>VLOOKUP(B1939,'大货清单（不定期按GOMS更新）'!A:C,3,0)</f>
        <v>CL2376Z-01</v>
      </c>
      <c r="E1939" s="27" t="str">
        <f>VLOOKUP(B1939,'大货清单（不定期按GOMS更新）'!A:H,4,0)</f>
        <v>GB</v>
      </c>
      <c r="F1939" s="27" t="str">
        <f>VLOOKUP(B1939,'大货清单（不定期按GOMS更新）'!A:H,2,0)</f>
        <v>FLOOR ONE i5 STRETCH</v>
      </c>
      <c r="G1939" s="28">
        <f>VLOOKUP(B1939,'大货清单（不定期按GOMS更新）'!A:I,9,FALSE)</f>
        <v>6932485006595</v>
      </c>
      <c r="H1939" s="27" t="str">
        <f>VLOOKUP(B1939,'大货清单（不定期按GOMS更新）'!A:H,7,0)</f>
        <v>LIGHT GREY</v>
      </c>
      <c r="I1939" s="27" t="str">
        <f>VLOOKUP(B1939,'大货清单（不定期按GOMS更新）'!A:F,6,FALSE)</f>
        <v>ACTIVE</v>
      </c>
      <c r="J1939" s="27" t="str">
        <f>VLOOKUP(B1939,'大货清单（不定期按GOMS更新）'!A:K,11,FALSE)</f>
        <v>8.4</v>
      </c>
      <c r="K1939" s="27" t="str">
        <f>VLOOKUP(B1939,'大货清单（不定期按GOMS更新）'!A:N,12,FALSE)</f>
        <v>712</v>
      </c>
      <c r="L1939" s="27" t="str">
        <f>VLOOKUP(B1939,'大货清单（不定期按GOMS更新）'!A:M,13,FALSE)</f>
        <v>321</v>
      </c>
      <c r="M1939" s="27" t="str">
        <f>VLOOKUP(B1939,'大货清单（不定期按GOMS更新）'!A:N,14,FALSE)</f>
        <v>278</v>
      </c>
      <c r="N1939" s="53" t="s">
        <v>4712</v>
      </c>
      <c r="O1939" s="27">
        <f>IFERROR(VLOOKUP(N1939,'散件迭代（不定期更新）'!C:J,8,FALSE),0)</f>
        <v>0</v>
      </c>
      <c r="P1939" s="27">
        <f>IFERROR(VLOOKUP(N1939,'散件（更新）'!B:H,3,FALSE),0)</f>
        <v>0</v>
      </c>
      <c r="Q1939" s="27" t="str">
        <f>VLOOKUP(N1939,'散件（更新）'!B:H,2,FALSE)</f>
        <v>114-23280221</v>
      </c>
      <c r="R1939" s="27" t="str">
        <f>VLOOKUP(N1939,'散件（更新）'!B:H,7,FALSE)</f>
        <v>Repair Wheel</v>
      </c>
      <c r="S1939" s="27" t="str">
        <f>VLOOKUP(N1939,'散件（更新）'!B:E,4,FALSE)</f>
        <v>https://tineco-yxzt.oss-accelerate.aliyuncs.com/20240306/daxiaolun_1709693230648.GIF</v>
      </c>
      <c r="T1939" s="27" t="s">
        <v>8759</v>
      </c>
      <c r="U1939" s="28" t="str">
        <f>VLOOKUP(N1939,'散件（更新）'!B:G,6,FALSE)</f>
        <v>大轮和小轮组件</v>
      </c>
      <c r="V1939" s="28">
        <f>VLOOKUP(N1939,'散件（更新）'!B:I,8,FALSE)</f>
        <v>6974950107314</v>
      </c>
    </row>
    <row r="1940" spans="1:22">
      <c r="A1940" s="57">
        <v>46169</v>
      </c>
      <c r="B1940" s="53" t="s">
        <v>11047</v>
      </c>
      <c r="C1940" s="27" t="str">
        <f>VLOOKUP(B1940,'大货清单（不定期按GOMS更新）'!A:H,8,0)</f>
        <v>109-23762601</v>
      </c>
      <c r="D1940" s="27" t="str">
        <f>VLOOKUP(B1940,'大货清单（不定期按GOMS更新）'!A:C,3,0)</f>
        <v>CL2376Z-01</v>
      </c>
      <c r="E1940" s="27" t="str">
        <f>VLOOKUP(B1940,'大货清单（不定期按GOMS更新）'!A:H,4,0)</f>
        <v>GB</v>
      </c>
      <c r="F1940" s="27" t="str">
        <f>VLOOKUP(B1940,'大货清单（不定期按GOMS更新）'!A:H,2,0)</f>
        <v>FLOOR ONE i5 STRETCH</v>
      </c>
      <c r="G1940" s="28">
        <f>VLOOKUP(B1940,'大货清单（不定期按GOMS更新）'!A:I,9,FALSE)</f>
        <v>6932485006595</v>
      </c>
      <c r="H1940" s="27" t="str">
        <f>VLOOKUP(B1940,'大货清单（不定期按GOMS更新）'!A:H,7,0)</f>
        <v>LIGHT GREY</v>
      </c>
      <c r="I1940" s="27" t="str">
        <f>VLOOKUP(B1940,'大货清单（不定期按GOMS更新）'!A:F,6,FALSE)</f>
        <v>ACTIVE</v>
      </c>
      <c r="J1940" s="27" t="str">
        <f>VLOOKUP(B1940,'大货清单（不定期按GOMS更新）'!A:K,11,FALSE)</f>
        <v>8.4</v>
      </c>
      <c r="K1940" s="27" t="str">
        <f>VLOOKUP(B1940,'大货清单（不定期按GOMS更新）'!A:N,12,FALSE)</f>
        <v>712</v>
      </c>
      <c r="L1940" s="27" t="str">
        <f>VLOOKUP(B1940,'大货清单（不定期按GOMS更新）'!A:M,13,FALSE)</f>
        <v>321</v>
      </c>
      <c r="M1940" s="27" t="str">
        <f>VLOOKUP(B1940,'大货清单（不定期按GOMS更新）'!A:N,14,FALSE)</f>
        <v>278</v>
      </c>
      <c r="N1940" s="53" t="s">
        <v>10118</v>
      </c>
      <c r="O1940" s="27">
        <f>IFERROR(VLOOKUP(N1940,'散件迭代（不定期更新）'!C:J,8,FALSE),0)</f>
        <v>0</v>
      </c>
      <c r="P1940" s="27">
        <f>IFERROR(VLOOKUP(N1940,'散件（更新）'!B:H,3,FALSE),0)</f>
        <v>0</v>
      </c>
      <c r="Q1940" s="27" t="str">
        <f>VLOOKUP(N1940,'散件（更新）'!B:H,2,FALSE)</f>
        <v>114-23760607</v>
      </c>
      <c r="R1940" s="27" t="str">
        <f>VLOOKUP(N1940,'散件（更新）'!B:H,7,FALSE)</f>
        <v>Handle</v>
      </c>
      <c r="S1940" s="27" t="str">
        <f>VLOOKUP(N1940,'散件（更新）'!B:E,4,FALSE)</f>
        <v>https://tineco-yxzt.oss-accelerate.aliyuncs.com/20250429/weixinjietu_20250429090005_1745891122750.png</v>
      </c>
      <c r="T1940" s="27" t="s">
        <v>8759</v>
      </c>
      <c r="U1940" s="28" t="str">
        <f>VLOOKUP(N1940,'散件（更新）'!B:G,6,FALSE)</f>
        <v>SP;CL2376F-01;手柄组件</v>
      </c>
      <c r="V1940" s="28">
        <f>VLOOKUP(N1940,'散件（更新）'!B:I,8,FALSE)</f>
        <v>6932485007240</v>
      </c>
    </row>
    <row r="1941" spans="1:22">
      <c r="A1941" s="57">
        <v>46169</v>
      </c>
      <c r="B1941" s="53" t="s">
        <v>11047</v>
      </c>
      <c r="C1941" s="27" t="str">
        <f>VLOOKUP(B1941,'大货清单（不定期按GOMS更新）'!A:H,8,0)</f>
        <v>109-23762601</v>
      </c>
      <c r="D1941" s="27" t="str">
        <f>VLOOKUP(B1941,'大货清单（不定期按GOMS更新）'!A:C,3,0)</f>
        <v>CL2376Z-01</v>
      </c>
      <c r="E1941" s="27" t="str">
        <f>VLOOKUP(B1941,'大货清单（不定期按GOMS更新）'!A:H,4,0)</f>
        <v>GB</v>
      </c>
      <c r="F1941" s="27" t="str">
        <f>VLOOKUP(B1941,'大货清单（不定期按GOMS更新）'!A:H,2,0)</f>
        <v>FLOOR ONE i5 STRETCH</v>
      </c>
      <c r="G1941" s="28">
        <f>VLOOKUP(B1941,'大货清单（不定期按GOMS更新）'!A:I,9,FALSE)</f>
        <v>6932485006595</v>
      </c>
      <c r="H1941" s="27" t="str">
        <f>VLOOKUP(B1941,'大货清单（不定期按GOMS更新）'!A:H,7,0)</f>
        <v>LIGHT GREY</v>
      </c>
      <c r="I1941" s="27" t="str">
        <f>VLOOKUP(B1941,'大货清单（不定期按GOMS更新）'!A:F,6,FALSE)</f>
        <v>ACTIVE</v>
      </c>
      <c r="J1941" s="27" t="str">
        <f>VLOOKUP(B1941,'大货清单（不定期按GOMS更新）'!A:K,11,FALSE)</f>
        <v>8.4</v>
      </c>
      <c r="K1941" s="27" t="str">
        <f>VLOOKUP(B1941,'大货清单（不定期按GOMS更新）'!A:N,12,FALSE)</f>
        <v>712</v>
      </c>
      <c r="L1941" s="27" t="str">
        <f>VLOOKUP(B1941,'大货清单（不定期按GOMS更新）'!A:M,13,FALSE)</f>
        <v>321</v>
      </c>
      <c r="M1941" s="27" t="str">
        <f>VLOOKUP(B1941,'大货清单（不定期按GOMS更新）'!A:N,14,FALSE)</f>
        <v>278</v>
      </c>
      <c r="N1941" s="53" t="s">
        <v>8199</v>
      </c>
      <c r="O1941" s="27">
        <f>IFERROR(VLOOKUP(N1941,'散件迭代（不定期更新）'!C:J,8,FALSE),0)</f>
        <v>0</v>
      </c>
      <c r="P1941" s="27" t="str">
        <f>IFERROR(VLOOKUP(N1941,'散件（更新）'!B:H,3,FALSE),0)</f>
        <v/>
      </c>
      <c r="Q1941" s="27" t="str">
        <f>VLOOKUP(N1941,'散件（更新）'!B:H,2,FALSE)</f>
        <v>114-23480603</v>
      </c>
      <c r="R1941" s="27" t="str">
        <f>VLOOKUP(N1941,'散件（更新）'!B:H,7,FALSE)</f>
        <v>Clean Water Tank</v>
      </c>
      <c r="S1941" s="27" t="str">
        <f>VLOOKUP(N1941,'散件（更新）'!B:E,4,FALSE)</f>
        <v>https://tineco-yxzt.oss-accelerate.aliyuncs.com/20250110/03-CWT_1736502331758.png</v>
      </c>
      <c r="T1941" s="27" t="s">
        <v>8759</v>
      </c>
      <c r="U1941" s="28" t="str">
        <f>VLOOKUP(N1941,'散件（更新）'!B:G,6,FALSE)</f>
        <v>清水箱组件</v>
      </c>
      <c r="V1941" s="28">
        <f>VLOOKUP(N1941,'散件（更新）'!B:I,8,FALSE)</f>
        <v>6932485003884</v>
      </c>
    </row>
    <row r="1942" spans="1:22">
      <c r="A1942" s="57">
        <v>46169</v>
      </c>
      <c r="B1942" s="53" t="s">
        <v>11047</v>
      </c>
      <c r="C1942" s="27" t="str">
        <f>VLOOKUP(B1942,'大货清单（不定期按GOMS更新）'!A:H,8,0)</f>
        <v>109-23762601</v>
      </c>
      <c r="D1942" s="27" t="str">
        <f>VLOOKUP(B1942,'大货清单（不定期按GOMS更新）'!A:C,3,0)</f>
        <v>CL2376Z-01</v>
      </c>
      <c r="E1942" s="27" t="str">
        <f>VLOOKUP(B1942,'大货清单（不定期按GOMS更新）'!A:H,4,0)</f>
        <v>GB</v>
      </c>
      <c r="F1942" s="27" t="str">
        <f>VLOOKUP(B1942,'大货清单（不定期按GOMS更新）'!A:H,2,0)</f>
        <v>FLOOR ONE i5 STRETCH</v>
      </c>
      <c r="G1942" s="28">
        <f>VLOOKUP(B1942,'大货清单（不定期按GOMS更新）'!A:I,9,FALSE)</f>
        <v>6932485006595</v>
      </c>
      <c r="H1942" s="27" t="str">
        <f>VLOOKUP(B1942,'大货清单（不定期按GOMS更新）'!A:H,7,0)</f>
        <v>LIGHT GREY</v>
      </c>
      <c r="I1942" s="27" t="str">
        <f>VLOOKUP(B1942,'大货清单（不定期按GOMS更新）'!A:F,6,FALSE)</f>
        <v>ACTIVE</v>
      </c>
      <c r="J1942" s="27" t="str">
        <f>VLOOKUP(B1942,'大货清单（不定期按GOMS更新）'!A:K,11,FALSE)</f>
        <v>8.4</v>
      </c>
      <c r="K1942" s="27" t="str">
        <f>VLOOKUP(B1942,'大货清单（不定期按GOMS更新）'!A:N,12,FALSE)</f>
        <v>712</v>
      </c>
      <c r="L1942" s="27" t="str">
        <f>VLOOKUP(B1942,'大货清单（不定期按GOMS更新）'!A:M,13,FALSE)</f>
        <v>321</v>
      </c>
      <c r="M1942" s="27" t="str">
        <f>VLOOKUP(B1942,'大货清单（不定期按GOMS更新）'!A:N,14,FALSE)</f>
        <v>278</v>
      </c>
      <c r="N1942" s="53" t="s">
        <v>10042</v>
      </c>
      <c r="O1942" s="27">
        <f>IFERROR(VLOOKUP(N1942,'散件迭代（不定期更新）'!C:J,8,FALSE),0)</f>
        <v>0</v>
      </c>
      <c r="P1942" s="27">
        <f>IFERROR(VLOOKUP(N1942,'散件（更新）'!B:H,3,FALSE),0)</f>
        <v>0</v>
      </c>
      <c r="Q1942" s="27" t="str">
        <f>VLOOKUP(N1942,'散件（更新）'!B:H,2,FALSE)</f>
        <v>114-23760608</v>
      </c>
      <c r="R1942" s="27" t="str">
        <f>VLOOKUP(N1942,'散件（更新）'!B:H,7,FALSE)</f>
        <v>Dirt Water Tank</v>
      </c>
      <c r="S1942" s="27" t="str">
        <f>VLOOKUP(N1942,'散件（更新）'!B:E,4,FALSE)</f>
        <v>https://tineco-yxzt.oss-accelerate.aliyuncs.com/20250429/weixinjietu_20250429090021_1745891160156.png</v>
      </c>
      <c r="T1942" s="27" t="s">
        <v>19323</v>
      </c>
      <c r="U1942" s="28" t="str">
        <f>VLOOKUP(N1942,'散件（更新）'!B:G,6,FALSE)</f>
        <v>SP;CL2376F-01;回收桶组件</v>
      </c>
      <c r="V1942" s="28">
        <f>VLOOKUP(N1942,'散件（更新）'!B:I,8,FALSE)</f>
        <v>6932485007257</v>
      </c>
    </row>
    <row r="1943" spans="1:22">
      <c r="A1943" s="57">
        <v>46169</v>
      </c>
      <c r="B1943" s="53" t="s">
        <v>11065</v>
      </c>
      <c r="C1943" s="27" t="str">
        <f>VLOOKUP(B1943,'大货清单（不定期按GOMS更新）'!A:H,8,0)</f>
        <v>109-23761603</v>
      </c>
      <c r="D1943" s="27" t="str">
        <f>VLOOKUP(B1943,'大货清单（不定期按GOMS更新）'!A:C,3,0)</f>
        <v>CL2376P-03</v>
      </c>
      <c r="E1943" s="27" t="str">
        <f>VLOOKUP(B1943,'大货清单（不定期按GOMS更新）'!A:H,4,0)</f>
        <v>GB</v>
      </c>
      <c r="F1943" s="27" t="str">
        <f>VLOOKUP(B1943,'大货清单（不定期按GOMS更新）'!A:H,2,0)</f>
        <v>Floor One S7 STRETCH ultra</v>
      </c>
      <c r="G1943" s="28">
        <f>VLOOKUP(B1943,'大货清单（不定期按GOMS更新）'!A:I,9,FALSE)</f>
        <v>6932485006700</v>
      </c>
      <c r="H1943" s="27" t="str">
        <f>VLOOKUP(B1943,'大货清单（不定期按GOMS更新）'!A:H,7,0)</f>
        <v>BLACK</v>
      </c>
      <c r="I1943" s="27" t="str">
        <f>VLOOKUP(B1943,'大货清单（不定期按GOMS更新）'!A:F,6,FALSE)</f>
        <v>ACTIVE</v>
      </c>
      <c r="J1943" s="27" t="str">
        <f>VLOOKUP(B1943,'大货清单（不定期按GOMS更新）'!A:K,11,FALSE)</f>
        <v>9.3</v>
      </c>
      <c r="K1943" s="27" t="str">
        <f>VLOOKUP(B1943,'大货清单（不定期按GOMS更新）'!A:N,12,FALSE)</f>
        <v>712</v>
      </c>
      <c r="L1943" s="27" t="str">
        <f>VLOOKUP(B1943,'大货清单（不定期按GOMS更新）'!A:M,13,FALSE)</f>
        <v>270</v>
      </c>
      <c r="M1943" s="27" t="str">
        <f>VLOOKUP(B1943,'大货清单（不定期按GOMS更新）'!A:N,14,FALSE)</f>
        <v>326</v>
      </c>
      <c r="N1943" s="53" t="s">
        <v>8082</v>
      </c>
      <c r="O1943" s="27">
        <f>IFERROR(VLOOKUP(N1943,'散件迭代（不定期更新）'!C:J,8,FALSE),0)</f>
        <v>0</v>
      </c>
      <c r="P1943" s="27" t="str">
        <f>IFERROR(VLOOKUP(N1943,'散件（更新）'!B:H,3,FALSE),0)</f>
        <v/>
      </c>
      <c r="Q1943" s="27" t="str">
        <f>VLOOKUP(N1943,'散件（更新）'!B:H,2,FALSE)</f>
        <v>114-23761801</v>
      </c>
      <c r="R1943" s="27" t="str">
        <f>VLOOKUP(N1943,'散件（更新）'!B:H,7,FALSE)</f>
        <v>Brush Roller</v>
      </c>
      <c r="S1943" s="27" t="str">
        <f>VLOOKUP(N1943,'散件（更新）'!B:E,4,FALSE)</f>
        <v>https://tineco-yxzt.oss-accelerate.aliyuncs.com/20241219/weixintupian_20241114110949_1734578233397.jpg</v>
      </c>
      <c r="T1943" s="27" t="s">
        <v>8759</v>
      </c>
      <c r="U1943" s="28" t="str">
        <f>VLOOKUP(N1943,'散件（更新）'!B:G,6,FALSE)</f>
        <v>耐热滚刷组件</v>
      </c>
      <c r="V1943" s="28">
        <f>VLOOKUP(N1943,'散件（更新）'!B:I,8,FALSE)</f>
        <v>6932485002405</v>
      </c>
    </row>
    <row r="1944" spans="1:22" ht="20.5" customHeight="1">
      <c r="A1944" s="57">
        <v>46169</v>
      </c>
      <c r="B1944" s="60" t="s">
        <v>11065</v>
      </c>
      <c r="C1944" s="27" t="str">
        <f>VLOOKUP(B1944,'大货清单（不定期按GOMS更新）'!A:H,8,0)</f>
        <v>109-23761603</v>
      </c>
      <c r="D1944" s="27" t="str">
        <f>VLOOKUP(B1944,'大货清单（不定期按GOMS更新）'!A:C,3,0)</f>
        <v>CL2376P-03</v>
      </c>
      <c r="E1944" s="27" t="str">
        <f>VLOOKUP(B1944,'大货清单（不定期按GOMS更新）'!A:H,4,0)</f>
        <v>GB</v>
      </c>
      <c r="F1944" s="27" t="str">
        <f>VLOOKUP(B1944,'大货清单（不定期按GOMS更新）'!A:H,2,0)</f>
        <v>Floor One S7 STRETCH ultra</v>
      </c>
      <c r="G1944" s="28">
        <f>VLOOKUP(B1944,'大货清单（不定期按GOMS更新）'!A:I,9,FALSE)</f>
        <v>6932485006700</v>
      </c>
      <c r="H1944" s="27" t="str">
        <f>VLOOKUP(B1944,'大货清单（不定期按GOMS更新）'!A:H,7,0)</f>
        <v>BLACK</v>
      </c>
      <c r="I1944" s="27" t="str">
        <f>VLOOKUP(B1944,'大货清单（不定期按GOMS更新）'!A:F,6,FALSE)</f>
        <v>ACTIVE</v>
      </c>
      <c r="J1944" s="27" t="str">
        <f>VLOOKUP(B1944,'大货清单（不定期按GOMS更新）'!A:K,11,FALSE)</f>
        <v>9.3</v>
      </c>
      <c r="K1944" s="27" t="str">
        <f>VLOOKUP(B1944,'大货清单（不定期按GOMS更新）'!A:N,12,FALSE)</f>
        <v>712</v>
      </c>
      <c r="L1944" s="27" t="str">
        <f>VLOOKUP(B1944,'大货清单（不定期按GOMS更新）'!A:M,13,FALSE)</f>
        <v>270</v>
      </c>
      <c r="M1944" s="27" t="str">
        <f>VLOOKUP(B1944,'大货清单（不定期按GOMS更新）'!A:N,14,FALSE)</f>
        <v>326</v>
      </c>
      <c r="N1944" s="60" t="s">
        <v>7530</v>
      </c>
      <c r="O1944" s="27" t="str">
        <f>IFERROR(VLOOKUP(N1944,'散件迭代（不定期更新）'!C:J,8,FALSE),0)</f>
        <v>A64</v>
      </c>
      <c r="P1944" s="27">
        <f>IFERROR(VLOOKUP(N1944,'散件（更新）'!B:H,3,FALSE),0)</f>
        <v>0</v>
      </c>
      <c r="Q1944" s="27" t="str">
        <f>VLOOKUP(N1944,'散件（更新）'!B:H,2,FALSE)</f>
        <v>114-23280222</v>
      </c>
      <c r="R1944" s="27" t="str">
        <f>VLOOKUP(N1944,'散件（更新）'!B:H,7,FALSE)</f>
        <v>HEPA Assy</v>
      </c>
      <c r="S1944" s="27" t="str">
        <f>VLOOKUP(N1944,'散件（更新）'!B:E,4,FALSE)</f>
        <v>https://tineco-yxzt.oss-accelerate.aliyuncs.com/20240822/HEPA_1724286749680.jpg</v>
      </c>
      <c r="T1944" s="27" t="s">
        <v>8759</v>
      </c>
      <c r="U1944" s="28" t="str">
        <f>VLOOKUP(N1944,'散件（更新）'!B:G,6,FALSE)</f>
        <v>回收桶过滤器组件</v>
      </c>
      <c r="V1944" s="28">
        <f>VLOOKUP(N1944,'散件（更新）'!B:I,8,FALSE)</f>
        <v>6932485000470</v>
      </c>
    </row>
    <row r="1945" spans="1:22" ht="20.5" customHeight="1">
      <c r="A1945" s="57">
        <v>46169</v>
      </c>
      <c r="B1945" s="60" t="s">
        <v>11065</v>
      </c>
      <c r="C1945" s="27" t="str">
        <f>VLOOKUP(B1945,'大货清单（不定期按GOMS更新）'!A:H,8,0)</f>
        <v>109-23761603</v>
      </c>
      <c r="D1945" s="27" t="str">
        <f>VLOOKUP(B1945,'大货清单（不定期按GOMS更新）'!A:C,3,0)</f>
        <v>CL2376P-03</v>
      </c>
      <c r="E1945" s="27" t="str">
        <f>VLOOKUP(B1945,'大货清单（不定期按GOMS更新）'!A:H,4,0)</f>
        <v>GB</v>
      </c>
      <c r="F1945" s="27" t="str">
        <f>VLOOKUP(B1945,'大货清单（不定期按GOMS更新）'!A:H,2,0)</f>
        <v>Floor One S7 STRETCH ultra</v>
      </c>
      <c r="G1945" s="28">
        <f>VLOOKUP(B1945,'大货清单（不定期按GOMS更新）'!A:I,9,FALSE)</f>
        <v>6932485006700</v>
      </c>
      <c r="H1945" s="27" t="str">
        <f>VLOOKUP(B1945,'大货清单（不定期按GOMS更新）'!A:H,7,0)</f>
        <v>BLACK</v>
      </c>
      <c r="I1945" s="27" t="str">
        <f>VLOOKUP(B1945,'大货清单（不定期按GOMS更新）'!A:F,6,FALSE)</f>
        <v>ACTIVE</v>
      </c>
      <c r="J1945" s="27" t="str">
        <f>VLOOKUP(B1945,'大货清单（不定期按GOMS更新）'!A:K,11,FALSE)</f>
        <v>9.3</v>
      </c>
      <c r="K1945" s="27" t="str">
        <f>VLOOKUP(B1945,'大货清单（不定期按GOMS更新）'!A:N,12,FALSE)</f>
        <v>712</v>
      </c>
      <c r="L1945" s="27" t="str">
        <f>VLOOKUP(B1945,'大货清单（不定期按GOMS更新）'!A:M,13,FALSE)</f>
        <v>270</v>
      </c>
      <c r="M1945" s="27" t="str">
        <f>VLOOKUP(B1945,'大货清单（不定期按GOMS更新）'!A:N,14,FALSE)</f>
        <v>326</v>
      </c>
      <c r="N1945" s="60" t="s">
        <v>8004</v>
      </c>
      <c r="O1945" s="27">
        <f>IFERROR(VLOOKUP(N1945,'散件迭代（不定期更新）'!C:J,8,FALSE),0)</f>
        <v>0</v>
      </c>
      <c r="P1945" s="27" t="str">
        <f>IFERROR(VLOOKUP(N1945,'散件（更新）'!B:H,3,FALSE),0)</f>
        <v/>
      </c>
      <c r="Q1945" s="27" t="str">
        <f>VLOOKUP(N1945,'散件（更新）'!B:H,2,FALSE)</f>
        <v>114-23761813</v>
      </c>
      <c r="R1945" s="27" t="str">
        <f>VLOOKUP(N1945,'散件（更新）'!B:H,7,FALSE)</f>
        <v>Charging Dock</v>
      </c>
      <c r="S1945" s="27" t="str">
        <f>VLOOKUP(N1945,'散件（更新）'!B:E,4,FALSE)</f>
        <v>https://tineco-yxzt.oss-accelerate.aliyuncs.com/20250220/2_1740018445992.jpg</v>
      </c>
      <c r="T1945" s="27" t="s">
        <v>8759</v>
      </c>
      <c r="U1945" s="28" t="str">
        <f>VLOOKUP(N1945,'散件（更新）'!B:G,6,FALSE)</f>
        <v>烘干托盘组件（马来）</v>
      </c>
      <c r="V1945" s="28">
        <f>VLOOKUP(N1945,'散件（更新）'!B:I,8,FALSE)</f>
        <v>6932485002610</v>
      </c>
    </row>
    <row r="1946" spans="1:22" ht="20.5" customHeight="1">
      <c r="A1946" s="57">
        <v>46169</v>
      </c>
      <c r="B1946" s="60" t="s">
        <v>11065</v>
      </c>
      <c r="C1946" s="27" t="str">
        <f>VLOOKUP(B1946,'大货清单（不定期按GOMS更新）'!A:H,8,0)</f>
        <v>109-23761603</v>
      </c>
      <c r="D1946" s="27" t="str">
        <f>VLOOKUP(B1946,'大货清单（不定期按GOMS更新）'!A:C,3,0)</f>
        <v>CL2376P-03</v>
      </c>
      <c r="E1946" s="27" t="str">
        <f>VLOOKUP(B1946,'大货清单（不定期按GOMS更新）'!A:H,4,0)</f>
        <v>GB</v>
      </c>
      <c r="F1946" s="27" t="str">
        <f>VLOOKUP(B1946,'大货清单（不定期按GOMS更新）'!A:H,2,0)</f>
        <v>Floor One S7 STRETCH ultra</v>
      </c>
      <c r="G1946" s="28">
        <f>VLOOKUP(B1946,'大货清单（不定期按GOMS更新）'!A:I,9,FALSE)</f>
        <v>6932485006700</v>
      </c>
      <c r="H1946" s="27" t="str">
        <f>VLOOKUP(B1946,'大货清单（不定期按GOMS更新）'!A:H,7,0)</f>
        <v>BLACK</v>
      </c>
      <c r="I1946" s="27" t="str">
        <f>VLOOKUP(B1946,'大货清单（不定期按GOMS更新）'!A:F,6,FALSE)</f>
        <v>ACTIVE</v>
      </c>
      <c r="J1946" s="27" t="str">
        <f>VLOOKUP(B1946,'大货清单（不定期按GOMS更新）'!A:K,11,FALSE)</f>
        <v>9.3</v>
      </c>
      <c r="K1946" s="27" t="str">
        <f>VLOOKUP(B1946,'大货清单（不定期按GOMS更新）'!A:N,12,FALSE)</f>
        <v>712</v>
      </c>
      <c r="L1946" s="27" t="str">
        <f>VLOOKUP(B1946,'大货清单（不定期按GOMS更新）'!A:M,13,FALSE)</f>
        <v>270</v>
      </c>
      <c r="M1946" s="27" t="str">
        <f>VLOOKUP(B1946,'大货清单（不定期按GOMS更新）'!A:N,14,FALSE)</f>
        <v>326</v>
      </c>
      <c r="N1946" s="60" t="s">
        <v>7874</v>
      </c>
      <c r="O1946" s="27">
        <f>IFERROR(VLOOKUP(N1946,'散件迭代（不定期更新）'!C:J,8,FALSE),0)</f>
        <v>0</v>
      </c>
      <c r="P1946" s="27" t="str">
        <f>IFERROR(VLOOKUP(N1946,'散件（更新）'!B:H,3,FALSE),0)</f>
        <v/>
      </c>
      <c r="Q1946" s="27" t="str">
        <f>VLOOKUP(N1946,'散件（更新）'!B:H,2,FALSE)</f>
        <v>114-23761802</v>
      </c>
      <c r="R1946" s="27" t="str">
        <f>VLOOKUP(N1946,'散件（更新）'!B:H,7,FALSE)</f>
        <v>Battery</v>
      </c>
      <c r="S1946" s="27" t="str">
        <f>VLOOKUP(N1946,'散件（更新）'!B:E,4,FALSE)</f>
        <v>https://tineco-yxzt.oss-accelerate.aliyuncs.com/20241219/weixintupian_202411141109482_1734578445685.jpg</v>
      </c>
      <c r="T1946" s="27" t="s">
        <v>8759</v>
      </c>
      <c r="U1946" s="28" t="str">
        <f>VLOOKUP(N1946,'散件（更新）'!B:G,6,FALSE)</f>
        <v>电池包组件</v>
      </c>
      <c r="V1946" s="28">
        <f>VLOOKUP(N1946,'散件（更新）'!B:I,8,FALSE)</f>
        <v>6932485002412</v>
      </c>
    </row>
    <row r="1947" spans="1:22" ht="20.5" customHeight="1">
      <c r="A1947" s="57">
        <v>46169</v>
      </c>
      <c r="B1947" s="60" t="s">
        <v>11065</v>
      </c>
      <c r="C1947" s="27" t="str">
        <f>VLOOKUP(B1947,'大货清单（不定期按GOMS更新）'!A:H,8,0)</f>
        <v>109-23761603</v>
      </c>
      <c r="D1947" s="27" t="str">
        <f>VLOOKUP(B1947,'大货清单（不定期按GOMS更新）'!A:C,3,0)</f>
        <v>CL2376P-03</v>
      </c>
      <c r="E1947" s="27" t="str">
        <f>VLOOKUP(B1947,'大货清单（不定期按GOMS更新）'!A:H,4,0)</f>
        <v>GB</v>
      </c>
      <c r="F1947" s="27" t="str">
        <f>VLOOKUP(B1947,'大货清单（不定期按GOMS更新）'!A:H,2,0)</f>
        <v>Floor One S7 STRETCH ultra</v>
      </c>
      <c r="G1947" s="28">
        <f>VLOOKUP(B1947,'大货清单（不定期按GOMS更新）'!A:I,9,FALSE)</f>
        <v>6932485006700</v>
      </c>
      <c r="H1947" s="27" t="str">
        <f>VLOOKUP(B1947,'大货清单（不定期按GOMS更新）'!A:H,7,0)</f>
        <v>BLACK</v>
      </c>
      <c r="I1947" s="27" t="str">
        <f>VLOOKUP(B1947,'大货清单（不定期按GOMS更新）'!A:F,6,FALSE)</f>
        <v>ACTIVE</v>
      </c>
      <c r="J1947" s="27" t="str">
        <f>VLOOKUP(B1947,'大货清单（不定期按GOMS更新）'!A:K,11,FALSE)</f>
        <v>9.3</v>
      </c>
      <c r="K1947" s="27" t="str">
        <f>VLOOKUP(B1947,'大货清单（不定期按GOMS更新）'!A:N,12,FALSE)</f>
        <v>712</v>
      </c>
      <c r="L1947" s="27" t="str">
        <f>VLOOKUP(B1947,'大货清单（不定期按GOMS更新）'!A:M,13,FALSE)</f>
        <v>270</v>
      </c>
      <c r="M1947" s="27" t="str">
        <f>VLOOKUP(B1947,'大货清单（不定期按GOMS更新）'!A:N,14,FALSE)</f>
        <v>326</v>
      </c>
      <c r="N1947" s="60" t="s">
        <v>7953</v>
      </c>
      <c r="O1947" s="27">
        <f>IFERROR(VLOOKUP(N1947,'散件迭代（不定期更新）'!C:J,8,FALSE),0)</f>
        <v>0</v>
      </c>
      <c r="P1947" s="27" t="str">
        <f>IFERROR(VLOOKUP(N1947,'散件（更新）'!B:H,3,FALSE),0)</f>
        <v/>
      </c>
      <c r="Q1947" s="27" t="str">
        <f>VLOOKUP(N1947,'散件（更新）'!B:H,2,FALSE)</f>
        <v>114-23761803</v>
      </c>
      <c r="R1947" s="27" t="str">
        <f>VLOOKUP(N1947,'散件（更新）'!B:H,7,FALSE)</f>
        <v>Display Screen</v>
      </c>
      <c r="S1947" s="27" t="str">
        <f>VLOOKUP(N1947,'散件（更新）'!B:E,4,FALSE)</f>
        <v>https://tineco-yxzt.oss-accelerate.aliyuncs.com/20241219/weixintupian_202411141109492_1734586130159.jpg</v>
      </c>
      <c r="T1947" s="27" t="s">
        <v>8759</v>
      </c>
      <c r="U1947" s="28" t="str">
        <f>VLOOKUP(N1947,'散件（更新）'!B:G,6,FALSE)</f>
        <v>LED显示屏组件</v>
      </c>
      <c r="V1947" s="28">
        <f>VLOOKUP(N1947,'散件（更新）'!B:I,8,FALSE)</f>
        <v>6932485002429</v>
      </c>
    </row>
    <row r="1948" spans="1:22">
      <c r="A1948" s="57">
        <v>46169</v>
      </c>
      <c r="B1948" s="53" t="s">
        <v>11065</v>
      </c>
      <c r="C1948" s="27" t="str">
        <f>VLOOKUP(B1948,'大货清单（不定期按GOMS更新）'!A:H,8,0)</f>
        <v>109-23761603</v>
      </c>
      <c r="D1948" s="27" t="str">
        <f>VLOOKUP(B1948,'大货清单（不定期按GOMS更新）'!A:C,3,0)</f>
        <v>CL2376P-03</v>
      </c>
      <c r="E1948" s="27" t="str">
        <f>VLOOKUP(B1948,'大货清单（不定期按GOMS更新）'!A:H,4,0)</f>
        <v>GB</v>
      </c>
      <c r="F1948" s="27" t="str">
        <f>VLOOKUP(B1948,'大货清单（不定期按GOMS更新）'!A:H,2,0)</f>
        <v>Floor One S7 STRETCH ultra</v>
      </c>
      <c r="G1948" s="28">
        <f>VLOOKUP(B1948,'大货清单（不定期按GOMS更新）'!A:I,9,FALSE)</f>
        <v>6932485006700</v>
      </c>
      <c r="H1948" s="27" t="str">
        <f>VLOOKUP(B1948,'大货清单（不定期按GOMS更新）'!A:H,7,0)</f>
        <v>BLACK</v>
      </c>
      <c r="I1948" s="27" t="str">
        <f>VLOOKUP(B1948,'大货清单（不定期按GOMS更新）'!A:F,6,FALSE)</f>
        <v>ACTIVE</v>
      </c>
      <c r="J1948" s="27" t="str">
        <f>VLOOKUP(B1948,'大货清单（不定期按GOMS更新）'!A:K,11,FALSE)</f>
        <v>9.3</v>
      </c>
      <c r="K1948" s="27" t="str">
        <f>VLOOKUP(B1948,'大货清单（不定期按GOMS更新）'!A:N,12,FALSE)</f>
        <v>712</v>
      </c>
      <c r="L1948" s="27" t="str">
        <f>VLOOKUP(B1948,'大货清单（不定期按GOMS更新）'!A:M,13,FALSE)</f>
        <v>270</v>
      </c>
      <c r="M1948" s="27" t="str">
        <f>VLOOKUP(B1948,'大货清单（不定期按GOMS更新）'!A:N,14,FALSE)</f>
        <v>326</v>
      </c>
      <c r="N1948" s="53" t="s">
        <v>8190</v>
      </c>
      <c r="O1948" s="27">
        <f>IFERROR(VLOOKUP(N1948,'散件迭代（不定期更新）'!C:J,8,FALSE),0)</f>
        <v>0</v>
      </c>
      <c r="P1948" s="27" t="str">
        <f>IFERROR(VLOOKUP(N1948,'散件（更新）'!B:H,3,FALSE),0)</f>
        <v/>
      </c>
      <c r="Q1948" s="27" t="str">
        <f>VLOOKUP(N1948,'散件（更新）'!B:H,2,FALSE)</f>
        <v>114-23761806</v>
      </c>
      <c r="R1948" s="27" t="str">
        <f>VLOOKUP(N1948,'散件（更新）'!B:H,7,FALSE)</f>
        <v>plastic part</v>
      </c>
      <c r="S1948" s="27" t="str">
        <f>VLOOKUP(N1948,'散件（更新）'!B:E,4,FALSE)</f>
        <v>https://tineco-yxzt.oss-accelerate.aliyuncs.com/20241219/42_1734588887052.jpg</v>
      </c>
      <c r="T1948" s="27" t="s">
        <v>8759</v>
      </c>
      <c r="U1948" s="28" t="str">
        <f>VLOOKUP(N1948,'散件（更新）'!B:G,6,FALSE)</f>
        <v>前后盖软胶塞（黑色）</v>
      </c>
      <c r="V1948" s="28">
        <f>VLOOKUP(N1948,'散件（更新）'!B:I,8,FALSE)</f>
        <v>6932485002450</v>
      </c>
    </row>
    <row r="1949" spans="1:22">
      <c r="A1949" s="57">
        <v>46169</v>
      </c>
      <c r="B1949" s="53" t="s">
        <v>11065</v>
      </c>
      <c r="C1949" s="27" t="str">
        <f>VLOOKUP(B1949,'大货清单（不定期按GOMS更新）'!A:H,8,0)</f>
        <v>109-23761603</v>
      </c>
      <c r="D1949" s="27" t="str">
        <f>VLOOKUP(B1949,'大货清单（不定期按GOMS更新）'!A:C,3,0)</f>
        <v>CL2376P-03</v>
      </c>
      <c r="E1949" s="27" t="str">
        <f>VLOOKUP(B1949,'大货清单（不定期按GOMS更新）'!A:H,4,0)</f>
        <v>GB</v>
      </c>
      <c r="F1949" s="27" t="str">
        <f>VLOOKUP(B1949,'大货清单（不定期按GOMS更新）'!A:H,2,0)</f>
        <v>Floor One S7 STRETCH ultra</v>
      </c>
      <c r="G1949" s="28">
        <f>VLOOKUP(B1949,'大货清单（不定期按GOMS更新）'!A:I,9,FALSE)</f>
        <v>6932485006700</v>
      </c>
      <c r="H1949" s="27" t="str">
        <f>VLOOKUP(B1949,'大货清单（不定期按GOMS更新）'!A:H,7,0)</f>
        <v>BLACK</v>
      </c>
      <c r="I1949" s="27" t="str">
        <f>VLOOKUP(B1949,'大货清单（不定期按GOMS更新）'!A:F,6,FALSE)</f>
        <v>ACTIVE</v>
      </c>
      <c r="J1949" s="27" t="str">
        <f>VLOOKUP(B1949,'大货清单（不定期按GOMS更新）'!A:K,11,FALSE)</f>
        <v>9.3</v>
      </c>
      <c r="K1949" s="27" t="str">
        <f>VLOOKUP(B1949,'大货清单（不定期按GOMS更新）'!A:N,12,FALSE)</f>
        <v>712</v>
      </c>
      <c r="L1949" s="27" t="str">
        <f>VLOOKUP(B1949,'大货清单（不定期按GOMS更新）'!A:M,13,FALSE)</f>
        <v>270</v>
      </c>
      <c r="M1949" s="27" t="str">
        <f>VLOOKUP(B1949,'大货清单（不定期按GOMS更新）'!A:N,14,FALSE)</f>
        <v>326</v>
      </c>
      <c r="N1949" s="53" t="s">
        <v>7999</v>
      </c>
      <c r="O1949" s="27">
        <f>IFERROR(VLOOKUP(N1949,'散件迭代（不定期更新）'!C:J,8,FALSE),0)</f>
        <v>0</v>
      </c>
      <c r="P1949" s="27" t="str">
        <f>IFERROR(VLOOKUP(N1949,'散件（更新）'!B:H,3,FALSE),0)</f>
        <v/>
      </c>
      <c r="Q1949" s="27" t="str">
        <f>VLOOKUP(N1949,'散件（更新）'!B:H,2,FALSE)</f>
        <v>114-23761810</v>
      </c>
      <c r="R1949" s="27" t="str">
        <f>VLOOKUP(N1949,'散件（更新）'!B:H,7,FALSE)</f>
        <v>plastic part</v>
      </c>
      <c r="S1949" s="27" t="str">
        <f>VLOOKUP(N1949,'散件（更新）'!B:E,4,FALSE)</f>
        <v>https://tineco-yxzt.oss-accelerate.aliyuncs.com/20241219/weixintupian_202411141109497_1734589279566.jpg</v>
      </c>
      <c r="T1949" s="27" t="s">
        <v>8759</v>
      </c>
      <c r="U1949" s="28" t="str">
        <f>VLOOKUP(N1949,'散件（更新）'!B:G,6,FALSE)</f>
        <v>回收桶信号检测组件（黑色适配蓝色）</v>
      </c>
      <c r="V1949" s="28">
        <f>VLOOKUP(N1949,'散件（更新）'!B:I,8,FALSE)</f>
        <v>6932485002498</v>
      </c>
    </row>
    <row r="1950" spans="1:22">
      <c r="A1950" s="57">
        <v>46169</v>
      </c>
      <c r="B1950" s="53" t="s">
        <v>11065</v>
      </c>
      <c r="C1950" s="27" t="str">
        <f>VLOOKUP(B1950,'大货清单（不定期按GOMS更新）'!A:H,8,0)</f>
        <v>109-23761603</v>
      </c>
      <c r="D1950" s="27" t="str">
        <f>VLOOKUP(B1950,'大货清单（不定期按GOMS更新）'!A:C,3,0)</f>
        <v>CL2376P-03</v>
      </c>
      <c r="E1950" s="27" t="str">
        <f>VLOOKUP(B1950,'大货清单（不定期按GOMS更新）'!A:H,4,0)</f>
        <v>GB</v>
      </c>
      <c r="F1950" s="27" t="str">
        <f>VLOOKUP(B1950,'大货清单（不定期按GOMS更新）'!A:H,2,0)</f>
        <v>Floor One S7 STRETCH ultra</v>
      </c>
      <c r="G1950" s="28">
        <f>VLOOKUP(B1950,'大货清单（不定期按GOMS更新）'!A:I,9,FALSE)</f>
        <v>6932485006700</v>
      </c>
      <c r="H1950" s="27" t="str">
        <f>VLOOKUP(B1950,'大货清单（不定期按GOMS更新）'!A:H,7,0)</f>
        <v>BLACK</v>
      </c>
      <c r="I1950" s="27" t="str">
        <f>VLOOKUP(B1950,'大货清单（不定期按GOMS更新）'!A:F,6,FALSE)</f>
        <v>ACTIVE</v>
      </c>
      <c r="J1950" s="27" t="str">
        <f>VLOOKUP(B1950,'大货清单（不定期按GOMS更新）'!A:K,11,FALSE)</f>
        <v>9.3</v>
      </c>
      <c r="K1950" s="27" t="str">
        <f>VLOOKUP(B1950,'大货清单（不定期按GOMS更新）'!A:N,12,FALSE)</f>
        <v>712</v>
      </c>
      <c r="L1950" s="27" t="str">
        <f>VLOOKUP(B1950,'大货清单（不定期按GOMS更新）'!A:M,13,FALSE)</f>
        <v>270</v>
      </c>
      <c r="M1950" s="27" t="str">
        <f>VLOOKUP(B1950,'大货清单（不定期按GOMS更新）'!A:N,14,FALSE)</f>
        <v>326</v>
      </c>
      <c r="N1950" s="53" t="s">
        <v>8054</v>
      </c>
      <c r="O1950" s="27">
        <f>IFERROR(VLOOKUP(N1950,'散件迭代（不定期更新）'!C:J,8,FALSE),0)</f>
        <v>0</v>
      </c>
      <c r="P1950" s="27" t="str">
        <f>IFERROR(VLOOKUP(N1950,'散件（更新）'!B:H,3,FALSE),0)</f>
        <v/>
      </c>
      <c r="Q1950" s="27" t="str">
        <f>VLOOKUP(N1950,'散件（更新）'!B:H,2,FALSE)</f>
        <v>114-23761815</v>
      </c>
      <c r="R1950" s="27" t="str">
        <f>VLOOKUP(N1950,'散件（更新）'!B:H,7,FALSE)</f>
        <v>plastic part</v>
      </c>
      <c r="S1950" s="27" t="str">
        <f>VLOOKUP(N1950,'散件（更新）'!B:E,4,FALSE)</f>
        <v>https://tineco-yxzt.oss-accelerate.aliyuncs.com/20241219/62_1734590951668.jpg</v>
      </c>
      <c r="T1950" s="27" t="s">
        <v>8759</v>
      </c>
      <c r="U1950" s="28" t="str">
        <f>VLOOKUP(N1950,'散件（更新）'!B:G,6,FALSE)</f>
        <v>地刷充电头组件</v>
      </c>
      <c r="V1950" s="28">
        <f>VLOOKUP(N1950,'散件（更新）'!B:I,8,FALSE)</f>
        <v>6932485002559</v>
      </c>
    </row>
    <row r="1951" spans="1:22">
      <c r="A1951" s="57">
        <v>46169</v>
      </c>
      <c r="B1951" s="53" t="s">
        <v>11065</v>
      </c>
      <c r="C1951" s="27" t="str">
        <f>VLOOKUP(B1951,'大货清单（不定期按GOMS更新）'!A:H,8,0)</f>
        <v>109-23761603</v>
      </c>
      <c r="D1951" s="27" t="str">
        <f>VLOOKUP(B1951,'大货清单（不定期按GOMS更新）'!A:C,3,0)</f>
        <v>CL2376P-03</v>
      </c>
      <c r="E1951" s="27" t="str">
        <f>VLOOKUP(B1951,'大货清单（不定期按GOMS更新）'!A:H,4,0)</f>
        <v>GB</v>
      </c>
      <c r="F1951" s="27" t="str">
        <f>VLOOKUP(B1951,'大货清单（不定期按GOMS更新）'!A:H,2,0)</f>
        <v>Floor One S7 STRETCH ultra</v>
      </c>
      <c r="G1951" s="28">
        <f>VLOOKUP(B1951,'大货清单（不定期按GOMS更新）'!A:I,9,FALSE)</f>
        <v>6932485006700</v>
      </c>
      <c r="H1951" s="27" t="str">
        <f>VLOOKUP(B1951,'大货清单（不定期按GOMS更新）'!A:H,7,0)</f>
        <v>BLACK</v>
      </c>
      <c r="I1951" s="27" t="str">
        <f>VLOOKUP(B1951,'大货清单（不定期按GOMS更新）'!A:F,6,FALSE)</f>
        <v>ACTIVE</v>
      </c>
      <c r="J1951" s="27" t="str">
        <f>VLOOKUP(B1951,'大货清单（不定期按GOMS更新）'!A:K,11,FALSE)</f>
        <v>9.3</v>
      </c>
      <c r="K1951" s="27" t="str">
        <f>VLOOKUP(B1951,'大货清单（不定期按GOMS更新）'!A:N,12,FALSE)</f>
        <v>712</v>
      </c>
      <c r="L1951" s="27" t="str">
        <f>VLOOKUP(B1951,'大货清单（不定期按GOMS更新）'!A:M,13,FALSE)</f>
        <v>270</v>
      </c>
      <c r="M1951" s="27" t="str">
        <f>VLOOKUP(B1951,'大货清单（不定期按GOMS更新）'!A:N,14,FALSE)</f>
        <v>326</v>
      </c>
      <c r="N1951" s="53" t="s">
        <v>7839</v>
      </c>
      <c r="O1951" s="27">
        <f>IFERROR(VLOOKUP(N1951,'散件迭代（不定期更新）'!C:J,8,FALSE),0)</f>
        <v>0</v>
      </c>
      <c r="P1951" s="27" t="str">
        <f>IFERROR(VLOOKUP(N1951,'散件（更新）'!B:H,3,FALSE),0)</f>
        <v/>
      </c>
      <c r="Q1951" s="27" t="str">
        <f>VLOOKUP(N1951,'散件（更新）'!B:H,2,FALSE)</f>
        <v>114-23761816</v>
      </c>
      <c r="R1951" s="27" t="str">
        <f>VLOOKUP(N1951,'散件（更新）'!B:H,7,FALSE)</f>
        <v>plastic part</v>
      </c>
      <c r="S1951" s="27" t="str">
        <f>VLOOKUP(N1951,'散件（更新）'!B:E,4,FALSE)</f>
        <v>https://tineco-yxzt.oss-accelerate.aliyuncs.com/20241219/5_1734589496153.jpg</v>
      </c>
      <c r="T1951" s="27" t="s">
        <v>8759</v>
      </c>
      <c r="U1951" s="28" t="str">
        <f>VLOOKUP(N1951,'散件（更新）'!B:G,6,FALSE)</f>
        <v>转接头组件（带锁扣）</v>
      </c>
      <c r="V1951" s="28">
        <f>VLOOKUP(N1951,'散件（更新）'!B:I,8,FALSE)</f>
        <v>6932485002504</v>
      </c>
    </row>
    <row r="1952" spans="1:22">
      <c r="A1952" s="57">
        <v>46169</v>
      </c>
      <c r="B1952" s="53" t="s">
        <v>11065</v>
      </c>
      <c r="C1952" s="27" t="str">
        <f>VLOOKUP(B1952,'大货清单（不定期按GOMS更新）'!A:H,8,0)</f>
        <v>109-23761603</v>
      </c>
      <c r="D1952" s="27" t="str">
        <f>VLOOKUP(B1952,'大货清单（不定期按GOMS更新）'!A:C,3,0)</f>
        <v>CL2376P-03</v>
      </c>
      <c r="E1952" s="27" t="str">
        <f>VLOOKUP(B1952,'大货清单（不定期按GOMS更新）'!A:H,4,0)</f>
        <v>GB</v>
      </c>
      <c r="F1952" s="27" t="str">
        <f>VLOOKUP(B1952,'大货清单（不定期按GOMS更新）'!A:H,2,0)</f>
        <v>Floor One S7 STRETCH ultra</v>
      </c>
      <c r="G1952" s="28">
        <f>VLOOKUP(B1952,'大货清单（不定期按GOMS更新）'!A:I,9,FALSE)</f>
        <v>6932485006700</v>
      </c>
      <c r="H1952" s="27" t="str">
        <f>VLOOKUP(B1952,'大货清单（不定期按GOMS更新）'!A:H,7,0)</f>
        <v>BLACK</v>
      </c>
      <c r="I1952" s="27" t="str">
        <f>VLOOKUP(B1952,'大货清单（不定期按GOMS更新）'!A:F,6,FALSE)</f>
        <v>ACTIVE</v>
      </c>
      <c r="J1952" s="27" t="str">
        <f>VLOOKUP(B1952,'大货清单（不定期按GOMS更新）'!A:K,11,FALSE)</f>
        <v>9.3</v>
      </c>
      <c r="K1952" s="27" t="str">
        <f>VLOOKUP(B1952,'大货清单（不定期按GOMS更新）'!A:N,12,FALSE)</f>
        <v>712</v>
      </c>
      <c r="L1952" s="27" t="str">
        <f>VLOOKUP(B1952,'大货清单（不定期按GOMS更新）'!A:M,13,FALSE)</f>
        <v>270</v>
      </c>
      <c r="M1952" s="27" t="str">
        <f>VLOOKUP(B1952,'大货清单（不定期按GOMS更新）'!A:N,14,FALSE)</f>
        <v>326</v>
      </c>
      <c r="N1952" s="53" t="s">
        <v>8133</v>
      </c>
      <c r="O1952" s="27">
        <f>IFERROR(VLOOKUP(N1952,'散件迭代（不定期更新）'!C:J,8,FALSE),0)</f>
        <v>0</v>
      </c>
      <c r="P1952" s="27" t="str">
        <f>IFERROR(VLOOKUP(N1952,'散件（更新）'!B:H,3,FALSE),0)</f>
        <v/>
      </c>
      <c r="Q1952" s="27" t="str">
        <f>VLOOKUP(N1952,'散件（更新）'!B:H,2,FALSE)</f>
        <v>114-23761819</v>
      </c>
      <c r="R1952" s="27" t="str">
        <f>VLOOKUP(N1952,'散件（更新）'!B:H,7,FALSE)</f>
        <v>plastic part</v>
      </c>
      <c r="S1952" s="27" t="str">
        <f>VLOOKUP(N1952,'散件（更新）'!B:E,4,FALSE)</f>
        <v>https://tineco-yxzt.oss-accelerate.aliyuncs.com/20241219/425_1734594207024.jpg</v>
      </c>
      <c r="T1952" s="27" t="s">
        <v>8759</v>
      </c>
      <c r="U1952" s="28" t="str">
        <f>VLOOKUP(N1952,'散件（更新）'!B:G,6,FALSE)</f>
        <v>烘干托盘触点组件</v>
      </c>
      <c r="V1952" s="28">
        <f>VLOOKUP(N1952,'散件（更新）'!B:I,8,FALSE)</f>
        <v>6932485002566</v>
      </c>
    </row>
    <row r="1953" spans="1:22">
      <c r="A1953" s="57">
        <v>46169</v>
      </c>
      <c r="B1953" s="53" t="s">
        <v>11065</v>
      </c>
      <c r="C1953" s="27" t="str">
        <f>VLOOKUP(B1953,'大货清单（不定期按GOMS更新）'!A:H,8,0)</f>
        <v>109-23761603</v>
      </c>
      <c r="D1953" s="27" t="str">
        <f>VLOOKUP(B1953,'大货清单（不定期按GOMS更新）'!A:C,3,0)</f>
        <v>CL2376P-03</v>
      </c>
      <c r="E1953" s="27" t="str">
        <f>VLOOKUP(B1953,'大货清单（不定期按GOMS更新）'!A:H,4,0)</f>
        <v>GB</v>
      </c>
      <c r="F1953" s="27" t="str">
        <f>VLOOKUP(B1953,'大货清单（不定期按GOMS更新）'!A:H,2,0)</f>
        <v>Floor One S7 STRETCH ultra</v>
      </c>
      <c r="G1953" s="28">
        <f>VLOOKUP(B1953,'大货清单（不定期按GOMS更新）'!A:I,9,FALSE)</f>
        <v>6932485006700</v>
      </c>
      <c r="H1953" s="27" t="str">
        <f>VLOOKUP(B1953,'大货清单（不定期按GOMS更新）'!A:H,7,0)</f>
        <v>BLACK</v>
      </c>
      <c r="I1953" s="27" t="str">
        <f>VLOOKUP(B1953,'大货清单（不定期按GOMS更新）'!A:F,6,FALSE)</f>
        <v>ACTIVE</v>
      </c>
      <c r="J1953" s="27" t="str">
        <f>VLOOKUP(B1953,'大货清单（不定期按GOMS更新）'!A:K,11,FALSE)</f>
        <v>9.3</v>
      </c>
      <c r="K1953" s="27" t="str">
        <f>VLOOKUP(B1953,'大货清单（不定期按GOMS更新）'!A:N,12,FALSE)</f>
        <v>712</v>
      </c>
      <c r="L1953" s="27" t="str">
        <f>VLOOKUP(B1953,'大货清单（不定期按GOMS更新）'!A:M,13,FALSE)</f>
        <v>270</v>
      </c>
      <c r="M1953" s="27" t="str">
        <f>VLOOKUP(B1953,'大货清单（不定期按GOMS更新）'!A:N,14,FALSE)</f>
        <v>326</v>
      </c>
      <c r="N1953" s="53" t="s">
        <v>8138</v>
      </c>
      <c r="O1953" s="27">
        <f>IFERROR(VLOOKUP(N1953,'散件迭代（不定期更新）'!C:J,8,FALSE),0)</f>
        <v>0</v>
      </c>
      <c r="P1953" s="27" t="str">
        <f>IFERROR(VLOOKUP(N1953,'散件（更新）'!B:H,3,FALSE),0)</f>
        <v/>
      </c>
      <c r="Q1953" s="27" t="str">
        <f>VLOOKUP(N1953,'散件（更新）'!B:H,2,FALSE)</f>
        <v>114-23761820</v>
      </c>
      <c r="R1953" s="27" t="str">
        <f>VLOOKUP(N1953,'散件（更新）'!B:H,7,FALSE)</f>
        <v>plastic part</v>
      </c>
      <c r="S1953" s="27" t="str">
        <f>VLOOKUP(N1953,'散件（更新）'!B:E,4,FALSE)</f>
        <v>https://tineco-yxzt.oss-accelerate.aliyuncs.com/20241219/2315_1734594266622.jpg</v>
      </c>
      <c r="T1953" s="27" t="s">
        <v>8759</v>
      </c>
      <c r="U1953" s="28" t="str">
        <f>VLOOKUP(N1953,'散件（更新）'!B:G,6,FALSE)</f>
        <v>机体后盖上盖（黑色）</v>
      </c>
      <c r="V1953" s="28">
        <f>VLOOKUP(N1953,'散件（更新）'!B:I,8,FALSE)</f>
        <v>6932485002573</v>
      </c>
    </row>
    <row r="1954" spans="1:22">
      <c r="A1954" s="57">
        <v>46169</v>
      </c>
      <c r="B1954" s="53" t="s">
        <v>11065</v>
      </c>
      <c r="C1954" s="27" t="str">
        <f>VLOOKUP(B1954,'大货清单（不定期按GOMS更新）'!A:H,8,0)</f>
        <v>109-23761603</v>
      </c>
      <c r="D1954" s="27" t="str">
        <f>VLOOKUP(B1954,'大货清单（不定期按GOMS更新）'!A:C,3,0)</f>
        <v>CL2376P-03</v>
      </c>
      <c r="E1954" s="27" t="str">
        <f>VLOOKUP(B1954,'大货清单（不定期按GOMS更新）'!A:H,4,0)</f>
        <v>GB</v>
      </c>
      <c r="F1954" s="27" t="str">
        <f>VLOOKUP(B1954,'大货清单（不定期按GOMS更新）'!A:H,2,0)</f>
        <v>Floor One S7 STRETCH ultra</v>
      </c>
      <c r="G1954" s="28">
        <f>VLOOKUP(B1954,'大货清单（不定期按GOMS更新）'!A:I,9,FALSE)</f>
        <v>6932485006700</v>
      </c>
      <c r="H1954" s="27" t="str">
        <f>VLOOKUP(B1954,'大货清单（不定期按GOMS更新）'!A:H,7,0)</f>
        <v>BLACK</v>
      </c>
      <c r="I1954" s="27" t="str">
        <f>VLOOKUP(B1954,'大货清单（不定期按GOMS更新）'!A:F,6,FALSE)</f>
        <v>ACTIVE</v>
      </c>
      <c r="J1954" s="27" t="str">
        <f>VLOOKUP(B1954,'大货清单（不定期按GOMS更新）'!A:K,11,FALSE)</f>
        <v>9.3</v>
      </c>
      <c r="K1954" s="27" t="str">
        <f>VLOOKUP(B1954,'大货清单（不定期按GOMS更新）'!A:N,12,FALSE)</f>
        <v>712</v>
      </c>
      <c r="L1954" s="27" t="str">
        <f>VLOOKUP(B1954,'大货清单（不定期按GOMS更新）'!A:M,13,FALSE)</f>
        <v>270</v>
      </c>
      <c r="M1954" s="27" t="str">
        <f>VLOOKUP(B1954,'大货清单（不定期按GOMS更新）'!A:N,14,FALSE)</f>
        <v>326</v>
      </c>
      <c r="N1954" s="53" t="s">
        <v>4703</v>
      </c>
      <c r="O1954" s="27">
        <f>IFERROR(VLOOKUP(N1954,'散件迭代（不定期更新）'!C:J,8,FALSE),0)</f>
        <v>0</v>
      </c>
      <c r="P1954" s="27">
        <f>IFERROR(VLOOKUP(N1954,'散件（更新）'!B:H,3,FALSE),0)</f>
        <v>0</v>
      </c>
      <c r="Q1954" s="27" t="str">
        <f>VLOOKUP(N1954,'散件（更新）'!B:H,2,FALSE)</f>
        <v>114-23280214</v>
      </c>
      <c r="R1954" s="27" t="str">
        <f>VLOOKUP(N1954,'散件（更新）'!B:H,7,FALSE)</f>
        <v>plastic part</v>
      </c>
      <c r="S1954" s="27" t="str">
        <f>VLOOKUP(N1954,'散件（更新）'!B:E,4,FALSE)</f>
        <v>https://tineco-yxzt.oss-accelerate.aliyuncs.com/20240306/shuixiangxiashuifazujian_1709692518244.GIF</v>
      </c>
      <c r="T1954" s="27" t="s">
        <v>19301</v>
      </c>
      <c r="U1954" s="28" t="str">
        <f>VLOOKUP(N1954,'散件（更新）'!B:G,6,FALSE)</f>
        <v>水箱下水阀组件</v>
      </c>
      <c r="V1954" s="28">
        <f>VLOOKUP(N1954,'散件（更新）'!B:I,8,FALSE)</f>
        <v>6974950107246</v>
      </c>
    </row>
    <row r="1955" spans="1:22">
      <c r="A1955" s="57">
        <v>46169</v>
      </c>
      <c r="B1955" s="50" t="s">
        <v>11065</v>
      </c>
      <c r="C1955" s="27" t="str">
        <f>VLOOKUP(B1955,'大货清单（不定期按GOMS更新）'!A:H,8,0)</f>
        <v>109-23761603</v>
      </c>
      <c r="D1955" s="27" t="str">
        <f>VLOOKUP(B1955,'大货清单（不定期按GOMS更新）'!A:C,3,0)</f>
        <v>CL2376P-03</v>
      </c>
      <c r="E1955" s="27" t="str">
        <f>VLOOKUP(B1955,'大货清单（不定期按GOMS更新）'!A:H,4,0)</f>
        <v>GB</v>
      </c>
      <c r="F1955" s="27" t="str">
        <f>VLOOKUP(B1955,'大货清单（不定期按GOMS更新）'!A:H,2,0)</f>
        <v>Floor One S7 STRETCH ultra</v>
      </c>
      <c r="G1955" s="28">
        <f>VLOOKUP(B1955,'大货清单（不定期按GOMS更新）'!A:I,9,FALSE)</f>
        <v>6932485006700</v>
      </c>
      <c r="H1955" s="27" t="str">
        <f>VLOOKUP(B1955,'大货清单（不定期按GOMS更新）'!A:H,7,0)</f>
        <v>BLACK</v>
      </c>
      <c r="I1955" s="27" t="str">
        <f>VLOOKUP(B1955,'大货清单（不定期按GOMS更新）'!A:F,6,FALSE)</f>
        <v>ACTIVE</v>
      </c>
      <c r="J1955" s="27" t="str">
        <f>VLOOKUP(B1955,'大货清单（不定期按GOMS更新）'!A:K,11,FALSE)</f>
        <v>9.3</v>
      </c>
      <c r="K1955" s="27" t="str">
        <f>VLOOKUP(B1955,'大货清单（不定期按GOMS更新）'!A:N,12,FALSE)</f>
        <v>712</v>
      </c>
      <c r="L1955" s="27" t="str">
        <f>VLOOKUP(B1955,'大货清单（不定期按GOMS更新）'!A:M,13,FALSE)</f>
        <v>270</v>
      </c>
      <c r="M1955" s="27" t="str">
        <f>VLOOKUP(B1955,'大货清单（不定期按GOMS更新）'!A:N,14,FALSE)</f>
        <v>326</v>
      </c>
      <c r="N1955" s="50" t="s">
        <v>4704</v>
      </c>
      <c r="O1955" s="27">
        <f>IFERROR(VLOOKUP(N1955,'散件迭代（不定期更新）'!C:J,8,FALSE),0)</f>
        <v>0</v>
      </c>
      <c r="P1955" s="27">
        <f>IFERROR(VLOOKUP(N1955,'散件（更新）'!B:H,3,FALSE),0)</f>
        <v>0</v>
      </c>
      <c r="Q1955" s="27" t="str">
        <f>VLOOKUP(N1955,'散件（更新）'!B:H,2,FALSE)</f>
        <v>114-23280216</v>
      </c>
      <c r="R1955" s="27" t="str">
        <f>VLOOKUP(N1955,'散件（更新）'!B:H,7,FALSE)</f>
        <v>plastic part</v>
      </c>
      <c r="S1955" s="27" t="str">
        <f>VLOOKUP(N1955,'散件（更新）'!B:E,4,FALSE)</f>
        <v>https://tineco-yxzt.oss-accelerate.aliyuncs.com/20240306/penshuiban_1709693039077.GIF</v>
      </c>
      <c r="T1955" s="27" t="s">
        <v>19322</v>
      </c>
      <c r="U1955" s="28" t="str">
        <f>VLOOKUP(N1955,'散件（更新）'!B:G,6,FALSE)</f>
        <v>喷水板组件</v>
      </c>
      <c r="V1955" s="28">
        <f>VLOOKUP(N1955,'散件（更新）'!B:I,8,FALSE)</f>
        <v>6974950107260</v>
      </c>
    </row>
    <row r="1956" spans="1:22">
      <c r="A1956" s="57">
        <v>46169</v>
      </c>
      <c r="B1956" s="50" t="s">
        <v>11065</v>
      </c>
      <c r="C1956" s="27" t="str">
        <f>VLOOKUP(B1956,'大货清单（不定期按GOMS更新）'!A:H,8,0)</f>
        <v>109-23761603</v>
      </c>
      <c r="D1956" s="27" t="str">
        <f>VLOOKUP(B1956,'大货清单（不定期按GOMS更新）'!A:C,3,0)</f>
        <v>CL2376P-03</v>
      </c>
      <c r="E1956" s="27" t="str">
        <f>VLOOKUP(B1956,'大货清单（不定期按GOMS更新）'!A:H,4,0)</f>
        <v>GB</v>
      </c>
      <c r="F1956" s="27" t="str">
        <f>VLOOKUP(B1956,'大货清单（不定期按GOMS更新）'!A:H,2,0)</f>
        <v>Floor One S7 STRETCH ultra</v>
      </c>
      <c r="G1956" s="28">
        <f>VLOOKUP(B1956,'大货清单（不定期按GOMS更新）'!A:I,9,FALSE)</f>
        <v>6932485006700</v>
      </c>
      <c r="H1956" s="27" t="str">
        <f>VLOOKUP(B1956,'大货清单（不定期按GOMS更新）'!A:H,7,0)</f>
        <v>BLACK</v>
      </c>
      <c r="I1956" s="27" t="str">
        <f>VLOOKUP(B1956,'大货清单（不定期按GOMS更新）'!A:F,6,FALSE)</f>
        <v>ACTIVE</v>
      </c>
      <c r="J1956" s="27" t="str">
        <f>VLOOKUP(B1956,'大货清单（不定期按GOMS更新）'!A:K,11,FALSE)</f>
        <v>9.3</v>
      </c>
      <c r="K1956" s="27" t="str">
        <f>VLOOKUP(B1956,'大货清单（不定期按GOMS更新）'!A:N,12,FALSE)</f>
        <v>712</v>
      </c>
      <c r="L1956" s="27" t="str">
        <f>VLOOKUP(B1956,'大货清单（不定期按GOMS更新）'!A:M,13,FALSE)</f>
        <v>270</v>
      </c>
      <c r="M1956" s="27" t="str">
        <f>VLOOKUP(B1956,'大货清单（不定期按GOMS更新）'!A:N,14,FALSE)</f>
        <v>326</v>
      </c>
      <c r="N1956" s="50" t="s">
        <v>7893</v>
      </c>
      <c r="O1956" s="27">
        <f>IFERROR(VLOOKUP(N1956,'散件迭代（不定期更新）'!C:J,8,FALSE),0)</f>
        <v>0</v>
      </c>
      <c r="P1956" s="27" t="str">
        <f>IFERROR(VLOOKUP(N1956,'散件（更新）'!B:H,3,FALSE),0)</f>
        <v/>
      </c>
      <c r="Q1956" s="27" t="str">
        <f>VLOOKUP(N1956,'散件（更新）'!B:H,2,FALSE)</f>
        <v>114-23761602</v>
      </c>
      <c r="R1956" s="27" t="str">
        <f>VLOOKUP(N1956,'散件（更新）'!B:H,7,FALSE)</f>
        <v>Wire</v>
      </c>
      <c r="S1956" s="27" t="str">
        <f>VLOOKUP(N1956,'散件（更新）'!B:E,4,FALSE)</f>
        <v>https://tineco-yxzt.oss-accelerate.aliyuncs.com/20241219/wire111_1734590424704.jpg</v>
      </c>
      <c r="T1956" s="27" t="s">
        <v>8759</v>
      </c>
      <c r="U1956" s="28" t="str">
        <f>VLOOKUP(N1956,'散件（更新）'!B:G,6,FALSE)</f>
        <v>电源线组件（欧版）</v>
      </c>
      <c r="V1956" s="28">
        <f>VLOOKUP(N1956,'散件（更新）'!B:I,8,FALSE)</f>
        <v>6932485002665</v>
      </c>
    </row>
    <row r="1957" spans="1:22">
      <c r="A1957" s="57">
        <v>46169</v>
      </c>
      <c r="B1957" s="50" t="s">
        <v>11065</v>
      </c>
      <c r="C1957" s="27" t="str">
        <f>VLOOKUP(B1957,'大货清单（不定期按GOMS更新）'!A:H,8,0)</f>
        <v>109-23761603</v>
      </c>
      <c r="D1957" s="27" t="str">
        <f>VLOOKUP(B1957,'大货清单（不定期按GOMS更新）'!A:C,3,0)</f>
        <v>CL2376P-03</v>
      </c>
      <c r="E1957" s="27" t="str">
        <f>VLOOKUP(B1957,'大货清单（不定期按GOMS更新）'!A:H,4,0)</f>
        <v>GB</v>
      </c>
      <c r="F1957" s="27" t="str">
        <f>VLOOKUP(B1957,'大货清单（不定期按GOMS更新）'!A:H,2,0)</f>
        <v>Floor One S7 STRETCH ultra</v>
      </c>
      <c r="G1957" s="28">
        <f>VLOOKUP(B1957,'大货清单（不定期按GOMS更新）'!A:I,9,FALSE)</f>
        <v>6932485006700</v>
      </c>
      <c r="H1957" s="27" t="str">
        <f>VLOOKUP(B1957,'大货清单（不定期按GOMS更新）'!A:H,7,0)</f>
        <v>BLACK</v>
      </c>
      <c r="I1957" s="27" t="str">
        <f>VLOOKUP(B1957,'大货清单（不定期按GOMS更新）'!A:F,6,FALSE)</f>
        <v>ACTIVE</v>
      </c>
      <c r="J1957" s="27" t="str">
        <f>VLOOKUP(B1957,'大货清单（不定期按GOMS更新）'!A:K,11,FALSE)</f>
        <v>9.3</v>
      </c>
      <c r="K1957" s="27" t="str">
        <f>VLOOKUP(B1957,'大货清单（不定期按GOMS更新）'!A:N,12,FALSE)</f>
        <v>712</v>
      </c>
      <c r="L1957" s="27" t="str">
        <f>VLOOKUP(B1957,'大货清单（不定期按GOMS更新）'!A:M,13,FALSE)</f>
        <v>270</v>
      </c>
      <c r="M1957" s="27" t="str">
        <f>VLOOKUP(B1957,'大货清单（不定期按GOMS更新）'!A:N,14,FALSE)</f>
        <v>326</v>
      </c>
      <c r="N1957" s="50" t="s">
        <v>8229</v>
      </c>
      <c r="O1957" s="27">
        <f>IFERROR(VLOOKUP(N1957,'散件迭代（不定期更新）'!C:J,8,FALSE),0)</f>
        <v>0</v>
      </c>
      <c r="P1957" s="27" t="str">
        <f>IFERROR(VLOOKUP(N1957,'散件（更新）'!B:H,3,FALSE),0)</f>
        <v/>
      </c>
      <c r="Q1957" s="27" t="str">
        <f>VLOOKUP(N1957,'散件（更新）'!B:H,2,FALSE)</f>
        <v>114-23761804</v>
      </c>
      <c r="R1957" s="27" t="str">
        <f>VLOOKUP(N1957,'散件（更新）'!B:H,7,FALSE)</f>
        <v>Motor</v>
      </c>
      <c r="S1957" s="27" t="str">
        <f>VLOOKUP(N1957,'散件（更新）'!B:E,4,FALSE)</f>
        <v>https://tineco-yxzt.oss-accelerate.aliyuncs.com/20241219/weixintupian_202411141109494_1734586474304.jpg</v>
      </c>
      <c r="T1957" s="27" t="s">
        <v>8759</v>
      </c>
      <c r="U1957" s="28" t="str">
        <f>VLOOKUP(N1957,'散件（更新）'!B:G,6,FALSE)</f>
        <v>有刷电机齿轮箱组件（带铭牌）</v>
      </c>
      <c r="V1957" s="28">
        <f>VLOOKUP(N1957,'散件（更新）'!B:I,8,FALSE)</f>
        <v>6932485002436</v>
      </c>
    </row>
    <row r="1958" spans="1:22">
      <c r="A1958" s="57">
        <v>46169</v>
      </c>
      <c r="B1958" s="50" t="s">
        <v>11065</v>
      </c>
      <c r="C1958" s="27" t="str">
        <f>VLOOKUP(B1958,'大货清单（不定期按GOMS更新）'!A:H,8,0)</f>
        <v>109-23761603</v>
      </c>
      <c r="D1958" s="27" t="str">
        <f>VLOOKUP(B1958,'大货清单（不定期按GOMS更新）'!A:C,3,0)</f>
        <v>CL2376P-03</v>
      </c>
      <c r="E1958" s="27" t="str">
        <f>VLOOKUP(B1958,'大货清单（不定期按GOMS更新）'!A:H,4,0)</f>
        <v>GB</v>
      </c>
      <c r="F1958" s="27" t="str">
        <f>VLOOKUP(B1958,'大货清单（不定期按GOMS更新）'!A:H,2,0)</f>
        <v>Floor One S7 STRETCH ultra</v>
      </c>
      <c r="G1958" s="28">
        <f>VLOOKUP(B1958,'大货清单（不定期按GOMS更新）'!A:I,9,FALSE)</f>
        <v>6932485006700</v>
      </c>
      <c r="H1958" s="27" t="str">
        <f>VLOOKUP(B1958,'大货清单（不定期按GOMS更新）'!A:H,7,0)</f>
        <v>BLACK</v>
      </c>
      <c r="I1958" s="27" t="str">
        <f>VLOOKUP(B1958,'大货清单（不定期按GOMS更新）'!A:F,6,FALSE)</f>
        <v>ACTIVE</v>
      </c>
      <c r="J1958" s="27" t="str">
        <f>VLOOKUP(B1958,'大货清单（不定期按GOMS更新）'!A:K,11,FALSE)</f>
        <v>9.3</v>
      </c>
      <c r="K1958" s="27" t="str">
        <f>VLOOKUP(B1958,'大货清单（不定期按GOMS更新）'!A:N,12,FALSE)</f>
        <v>712</v>
      </c>
      <c r="L1958" s="27" t="str">
        <f>VLOOKUP(B1958,'大货清单（不定期按GOMS更新）'!A:M,13,FALSE)</f>
        <v>270</v>
      </c>
      <c r="M1958" s="27" t="str">
        <f>VLOOKUP(B1958,'大货清单（不定期按GOMS更新）'!A:N,14,FALSE)</f>
        <v>326</v>
      </c>
      <c r="N1958" s="50" t="s">
        <v>8062</v>
      </c>
      <c r="O1958" s="27">
        <f>IFERROR(VLOOKUP(N1958,'散件迭代（不定期更新）'!C:J,8,FALSE),0)</f>
        <v>0</v>
      </c>
      <c r="P1958" s="27" t="str">
        <f>IFERROR(VLOOKUP(N1958,'散件（更新）'!B:H,3,FALSE),0)</f>
        <v/>
      </c>
      <c r="Q1958" s="27" t="str">
        <f>VLOOKUP(N1958,'散件（更新）'!B:H,2,FALSE)</f>
        <v>114-23761805</v>
      </c>
      <c r="R1958" s="27" t="str">
        <f>VLOOKUP(N1958,'散件（更新）'!B:H,7,FALSE)</f>
        <v>Motor</v>
      </c>
      <c r="S1958" s="27" t="str">
        <f>VLOOKUP(N1958,'散件（更新）'!B:E,4,FALSE)</f>
        <v>https://tineco-yxzt.oss-accelerate.aliyuncs.com/20241219/weixintupian_202411141109495_1734586641284.jpg</v>
      </c>
      <c r="T1958" s="27" t="s">
        <v>8759</v>
      </c>
      <c r="U1958" s="28" t="str">
        <f>VLOOKUP(N1958,'散件（更新）'!B:G,6,FALSE)</f>
        <v>主电机组件</v>
      </c>
      <c r="V1958" s="28">
        <f>VLOOKUP(N1958,'散件（更新）'!B:I,8,FALSE)</f>
        <v>6932485002443</v>
      </c>
    </row>
    <row r="1959" spans="1:22">
      <c r="A1959" s="57">
        <v>46169</v>
      </c>
      <c r="B1959" s="50" t="s">
        <v>11065</v>
      </c>
      <c r="C1959" s="27" t="str">
        <f>VLOOKUP(B1959,'大货清单（不定期按GOMS更新）'!A:H,8,0)</f>
        <v>109-23761603</v>
      </c>
      <c r="D1959" s="27" t="str">
        <f>VLOOKUP(B1959,'大货清单（不定期按GOMS更新）'!A:C,3,0)</f>
        <v>CL2376P-03</v>
      </c>
      <c r="E1959" s="27" t="str">
        <f>VLOOKUP(B1959,'大货清单（不定期按GOMS更新）'!A:H,4,0)</f>
        <v>GB</v>
      </c>
      <c r="F1959" s="27" t="str">
        <f>VLOOKUP(B1959,'大货清单（不定期按GOMS更新）'!A:H,2,0)</f>
        <v>Floor One S7 STRETCH ultra</v>
      </c>
      <c r="G1959" s="28">
        <f>VLOOKUP(B1959,'大货清单（不定期按GOMS更新）'!A:I,9,FALSE)</f>
        <v>6932485006700</v>
      </c>
      <c r="H1959" s="27" t="str">
        <f>VLOOKUP(B1959,'大货清单（不定期按GOMS更新）'!A:H,7,0)</f>
        <v>BLACK</v>
      </c>
      <c r="I1959" s="27" t="str">
        <f>VLOOKUP(B1959,'大货清单（不定期按GOMS更新）'!A:F,6,FALSE)</f>
        <v>ACTIVE</v>
      </c>
      <c r="J1959" s="27" t="str">
        <f>VLOOKUP(B1959,'大货清单（不定期按GOMS更新）'!A:K,11,FALSE)</f>
        <v>9.3</v>
      </c>
      <c r="K1959" s="27" t="str">
        <f>VLOOKUP(B1959,'大货清单（不定期按GOMS更新）'!A:N,12,FALSE)</f>
        <v>712</v>
      </c>
      <c r="L1959" s="27" t="str">
        <f>VLOOKUP(B1959,'大货清单（不定期按GOMS更新）'!A:M,13,FALSE)</f>
        <v>270</v>
      </c>
      <c r="M1959" s="27" t="str">
        <f>VLOOKUP(B1959,'大货清单（不定期按GOMS更新）'!A:N,14,FALSE)</f>
        <v>326</v>
      </c>
      <c r="N1959" s="50" t="s">
        <v>8230</v>
      </c>
      <c r="O1959" s="27">
        <f>IFERROR(VLOOKUP(N1959,'散件迭代（不定期更新）'!C:J,8,FALSE),0)</f>
        <v>0</v>
      </c>
      <c r="P1959" s="27" t="str">
        <f>IFERROR(VLOOKUP(N1959,'散件（更新）'!B:H,3,FALSE),0)</f>
        <v/>
      </c>
      <c r="Q1959" s="27" t="str">
        <f>VLOOKUP(N1959,'散件（更新）'!B:H,2,FALSE)</f>
        <v>114-23761601</v>
      </c>
      <c r="R1959" s="27" t="str">
        <f>VLOOKUP(N1959,'散件（更新）'!B:H,7,FALSE)</f>
        <v>PCBA</v>
      </c>
      <c r="S1959" s="27" t="str">
        <f>VLOOKUP(N1959,'散件（更新）'!B:E,4,FALSE)</f>
        <v>https://tineco-yxzt.oss-accelerate.aliyuncs.com/20241219/weixintupian_202411141109498_1734590090210.jpg</v>
      </c>
      <c r="T1959" s="27" t="s">
        <v>8759</v>
      </c>
      <c r="U1959" s="28" t="str">
        <f>VLOOKUP(N1959,'散件（更新）'!B:G,6,FALSE)</f>
        <v>主控板组件（欧美澳五国）</v>
      </c>
      <c r="V1959" s="28">
        <f>VLOOKUP(N1959,'散件（更新）'!B:I,8,FALSE)</f>
        <v>6932485002535</v>
      </c>
    </row>
    <row r="1960" spans="1:22">
      <c r="A1960" s="57">
        <v>46169</v>
      </c>
      <c r="B1960" s="50" t="s">
        <v>11065</v>
      </c>
      <c r="C1960" s="27" t="str">
        <f>VLOOKUP(B1960,'大货清单（不定期按GOMS更新）'!A:H,8,0)</f>
        <v>109-23761603</v>
      </c>
      <c r="D1960" s="27" t="str">
        <f>VLOOKUP(B1960,'大货清单（不定期按GOMS更新）'!A:C,3,0)</f>
        <v>CL2376P-03</v>
      </c>
      <c r="E1960" s="27" t="str">
        <f>VLOOKUP(B1960,'大货清单（不定期按GOMS更新）'!A:H,4,0)</f>
        <v>GB</v>
      </c>
      <c r="F1960" s="27" t="str">
        <f>VLOOKUP(B1960,'大货清单（不定期按GOMS更新）'!A:H,2,0)</f>
        <v>Floor One S7 STRETCH ultra</v>
      </c>
      <c r="G1960" s="28">
        <f>VLOOKUP(B1960,'大货清单（不定期按GOMS更新）'!A:I,9,FALSE)</f>
        <v>6932485006700</v>
      </c>
      <c r="H1960" s="27" t="str">
        <f>VLOOKUP(B1960,'大货清单（不定期按GOMS更新）'!A:H,7,0)</f>
        <v>BLACK</v>
      </c>
      <c r="I1960" s="27" t="str">
        <f>VLOOKUP(B1960,'大货清单（不定期按GOMS更新）'!A:F,6,FALSE)</f>
        <v>ACTIVE</v>
      </c>
      <c r="J1960" s="27" t="str">
        <f>VLOOKUP(B1960,'大货清单（不定期按GOMS更新）'!A:K,11,FALSE)</f>
        <v>9.3</v>
      </c>
      <c r="K1960" s="27" t="str">
        <f>VLOOKUP(B1960,'大货清单（不定期按GOMS更新）'!A:N,12,FALSE)</f>
        <v>712</v>
      </c>
      <c r="L1960" s="27" t="str">
        <f>VLOOKUP(B1960,'大货清单（不定期按GOMS更新）'!A:M,13,FALSE)</f>
        <v>270</v>
      </c>
      <c r="M1960" s="27" t="str">
        <f>VLOOKUP(B1960,'大货清单（不定期按GOMS更新）'!A:N,14,FALSE)</f>
        <v>326</v>
      </c>
      <c r="N1960" s="50" t="s">
        <v>7824</v>
      </c>
      <c r="O1960" s="27">
        <f>IFERROR(VLOOKUP(N1960,'散件迭代（不定期更新）'!C:J,8,FALSE),0)</f>
        <v>0</v>
      </c>
      <c r="P1960" s="27" t="str">
        <f>IFERROR(VLOOKUP(N1960,'散件（更新）'!B:H,3,FALSE),0)</f>
        <v/>
      </c>
      <c r="Q1960" s="27" t="str">
        <f>VLOOKUP(N1960,'散件（更新）'!B:H,2,FALSE)</f>
        <v>114-23761818</v>
      </c>
      <c r="R1960" s="27" t="str">
        <f>VLOOKUP(N1960,'散件（更新）'!B:H,7,FALSE)</f>
        <v>PCBA</v>
      </c>
      <c r="S1960" s="27" t="str">
        <f>VLOOKUP(N1960,'散件（更新）'!B:E,4,FALSE)</f>
        <v>https://tineco-yxzt.oss-accelerate.aliyuncs.com/20241219/dockpcba_1734590707538.jpg</v>
      </c>
      <c r="T1960" s="27" t="s">
        <v>8759</v>
      </c>
      <c r="U1960" s="28" t="str">
        <f>VLOOKUP(N1960,'散件（更新）'!B:G,6,FALSE)</f>
        <v>烘干托盘电源板组件</v>
      </c>
      <c r="V1960" s="28">
        <f>VLOOKUP(N1960,'散件（更新）'!B:I,8,FALSE)</f>
        <v>6932485002542</v>
      </c>
    </row>
    <row r="1961" spans="1:22">
      <c r="A1961" s="57">
        <v>46169</v>
      </c>
      <c r="B1961" s="50" t="s">
        <v>11065</v>
      </c>
      <c r="C1961" s="27" t="str">
        <f>VLOOKUP(B1961,'大货清单（不定期按GOMS更新）'!A:H,8,0)</f>
        <v>109-23761603</v>
      </c>
      <c r="D1961" s="27" t="str">
        <f>VLOOKUP(B1961,'大货清单（不定期按GOMS更新）'!A:C,3,0)</f>
        <v>CL2376P-03</v>
      </c>
      <c r="E1961" s="27" t="str">
        <f>VLOOKUP(B1961,'大货清单（不定期按GOMS更新）'!A:H,4,0)</f>
        <v>GB</v>
      </c>
      <c r="F1961" s="27" t="str">
        <f>VLOOKUP(B1961,'大货清单（不定期按GOMS更新）'!A:H,2,0)</f>
        <v>Floor One S7 STRETCH ultra</v>
      </c>
      <c r="G1961" s="28">
        <f>VLOOKUP(B1961,'大货清单（不定期按GOMS更新）'!A:I,9,FALSE)</f>
        <v>6932485006700</v>
      </c>
      <c r="H1961" s="27" t="str">
        <f>VLOOKUP(B1961,'大货清单（不定期按GOMS更新）'!A:H,7,0)</f>
        <v>BLACK</v>
      </c>
      <c r="I1961" s="27" t="str">
        <f>VLOOKUP(B1961,'大货清单（不定期按GOMS更新）'!A:F,6,FALSE)</f>
        <v>ACTIVE</v>
      </c>
      <c r="J1961" s="27" t="str">
        <f>VLOOKUP(B1961,'大货清单（不定期按GOMS更新）'!A:K,11,FALSE)</f>
        <v>9.3</v>
      </c>
      <c r="K1961" s="27" t="str">
        <f>VLOOKUP(B1961,'大货清单（不定期按GOMS更新）'!A:N,12,FALSE)</f>
        <v>712</v>
      </c>
      <c r="L1961" s="27" t="str">
        <f>VLOOKUP(B1961,'大货清单（不定期按GOMS更新）'!A:M,13,FALSE)</f>
        <v>270</v>
      </c>
      <c r="M1961" s="27" t="str">
        <f>VLOOKUP(B1961,'大货清单（不定期按GOMS更新）'!A:N,14,FALSE)</f>
        <v>326</v>
      </c>
      <c r="N1961" s="50" t="s">
        <v>7969</v>
      </c>
      <c r="O1961" s="27">
        <f>IFERROR(VLOOKUP(N1961,'散件迭代（不定期更新）'!C:J,8,FALSE),0)</f>
        <v>0</v>
      </c>
      <c r="P1961" s="27" t="str">
        <f>IFERROR(VLOOKUP(N1961,'散件（更新）'!B:H,3,FALSE),0)</f>
        <v/>
      </c>
      <c r="Q1961" s="27" t="str">
        <f>VLOOKUP(N1961,'散件（更新）'!B:H,2,FALSE)</f>
        <v>114-23761821</v>
      </c>
      <c r="R1961" s="27" t="str">
        <f>VLOOKUP(N1961,'散件（更新）'!B:H,7,FALSE)</f>
        <v>PCBA</v>
      </c>
      <c r="S1961" s="27" t="str">
        <f>VLOOKUP(N1961,'散件（更新）'!B:E,4,FALSE)</f>
        <v>https://tineco-yxzt.oss-accelerate.aliyuncs.com/20241219/wifi_1734594448888.jpg</v>
      </c>
      <c r="T1961" s="27" t="s">
        <v>8759</v>
      </c>
      <c r="U1961" s="28" t="str">
        <f>VLOOKUP(N1961,'散件（更新）'!B:G,6,FALSE)</f>
        <v>WIFI 小板</v>
      </c>
      <c r="V1961" s="28">
        <f>VLOOKUP(N1961,'散件（更新）'!B:I,8,FALSE)</f>
        <v>6932485002597</v>
      </c>
    </row>
    <row r="1962" spans="1:22">
      <c r="A1962" s="57">
        <v>46169</v>
      </c>
      <c r="B1962" s="50" t="s">
        <v>11065</v>
      </c>
      <c r="C1962" s="27" t="str">
        <f>VLOOKUP(B1962,'大货清单（不定期按GOMS更新）'!A:H,8,0)</f>
        <v>109-23761603</v>
      </c>
      <c r="D1962" s="27" t="str">
        <f>VLOOKUP(B1962,'大货清单（不定期按GOMS更新）'!A:C,3,0)</f>
        <v>CL2376P-03</v>
      </c>
      <c r="E1962" s="27" t="str">
        <f>VLOOKUP(B1962,'大货清单（不定期按GOMS更新）'!A:H,4,0)</f>
        <v>GB</v>
      </c>
      <c r="F1962" s="27" t="str">
        <f>VLOOKUP(B1962,'大货清单（不定期按GOMS更新）'!A:H,2,0)</f>
        <v>Floor One S7 STRETCH ultra</v>
      </c>
      <c r="G1962" s="28">
        <f>VLOOKUP(B1962,'大货清单（不定期按GOMS更新）'!A:I,9,FALSE)</f>
        <v>6932485006700</v>
      </c>
      <c r="H1962" s="27" t="str">
        <f>VLOOKUP(B1962,'大货清单（不定期按GOMS更新）'!A:H,7,0)</f>
        <v>BLACK</v>
      </c>
      <c r="I1962" s="27" t="str">
        <f>VLOOKUP(B1962,'大货清单（不定期按GOMS更新）'!A:F,6,FALSE)</f>
        <v>ACTIVE</v>
      </c>
      <c r="J1962" s="27" t="str">
        <f>VLOOKUP(B1962,'大货清单（不定期按GOMS更新）'!A:K,11,FALSE)</f>
        <v>9.3</v>
      </c>
      <c r="K1962" s="27" t="str">
        <f>VLOOKUP(B1962,'大货清单（不定期按GOMS更新）'!A:N,12,FALSE)</f>
        <v>712</v>
      </c>
      <c r="L1962" s="27" t="str">
        <f>VLOOKUP(B1962,'大货清单（不定期按GOMS更新）'!A:M,13,FALSE)</f>
        <v>270</v>
      </c>
      <c r="M1962" s="27" t="str">
        <f>VLOOKUP(B1962,'大货清单（不定期按GOMS更新）'!A:N,14,FALSE)</f>
        <v>326</v>
      </c>
      <c r="N1962" s="50" t="s">
        <v>7811</v>
      </c>
      <c r="O1962" s="27">
        <f>IFERROR(VLOOKUP(N1962,'散件迭代（不定期更新）'!C:J,8,FALSE),0)</f>
        <v>0</v>
      </c>
      <c r="P1962" s="27" t="str">
        <f>IFERROR(VLOOKUP(N1962,'散件（更新）'!B:H,3,FALSE),0)</f>
        <v/>
      </c>
      <c r="Q1962" s="27" t="str">
        <f>VLOOKUP(N1962,'散件（更新）'!B:H,2,FALSE)</f>
        <v>114-23761812</v>
      </c>
      <c r="R1962" s="27" t="str">
        <f>VLOOKUP(N1962,'散件（更新）'!B:H,7,FALSE)</f>
        <v>Scraper</v>
      </c>
      <c r="S1962" s="27" t="str">
        <f>VLOOKUP(N1962,'散件（更新）'!B:E,4,FALSE)</f>
        <v>https://tineco-yxzt.oss-accelerate.aliyuncs.com/20241219/11_1734589750208.jpg</v>
      </c>
      <c r="T1962" s="27" t="s">
        <v>8759</v>
      </c>
      <c r="U1962" s="28" t="str">
        <f>VLOOKUP(N1962,'散件（更新）'!B:G,6,FALSE)</f>
        <v>刮条组件</v>
      </c>
      <c r="V1962" s="28">
        <f>VLOOKUP(N1962,'散件（更新）'!B:I,8,FALSE)</f>
        <v>6932485002528</v>
      </c>
    </row>
    <row r="1963" spans="1:22">
      <c r="A1963" s="57">
        <v>46169</v>
      </c>
      <c r="B1963" s="50" t="s">
        <v>11065</v>
      </c>
      <c r="C1963" s="27" t="str">
        <f>VLOOKUP(B1963,'大货清单（不定期按GOMS更新）'!A:H,8,0)</f>
        <v>109-23761603</v>
      </c>
      <c r="D1963" s="27" t="str">
        <f>VLOOKUP(B1963,'大货清单（不定期按GOMS更新）'!A:C,3,0)</f>
        <v>CL2376P-03</v>
      </c>
      <c r="E1963" s="27" t="str">
        <f>VLOOKUP(B1963,'大货清单（不定期按GOMS更新）'!A:H,4,0)</f>
        <v>GB</v>
      </c>
      <c r="F1963" s="27" t="str">
        <f>VLOOKUP(B1963,'大货清单（不定期按GOMS更新）'!A:H,2,0)</f>
        <v>Floor One S7 STRETCH ultra</v>
      </c>
      <c r="G1963" s="28">
        <f>VLOOKUP(B1963,'大货清单（不定期按GOMS更新）'!A:I,9,FALSE)</f>
        <v>6932485006700</v>
      </c>
      <c r="H1963" s="27" t="str">
        <f>VLOOKUP(B1963,'大货清单（不定期按GOMS更新）'!A:H,7,0)</f>
        <v>BLACK</v>
      </c>
      <c r="I1963" s="27" t="str">
        <f>VLOOKUP(B1963,'大货清单（不定期按GOMS更新）'!A:F,6,FALSE)</f>
        <v>ACTIVE</v>
      </c>
      <c r="J1963" s="27" t="str">
        <f>VLOOKUP(B1963,'大货清单（不定期按GOMS更新）'!A:K,11,FALSE)</f>
        <v>9.3</v>
      </c>
      <c r="K1963" s="27" t="str">
        <f>VLOOKUP(B1963,'大货清单（不定期按GOMS更新）'!A:N,12,FALSE)</f>
        <v>712</v>
      </c>
      <c r="L1963" s="27" t="str">
        <f>VLOOKUP(B1963,'大货清单（不定期按GOMS更新）'!A:M,13,FALSE)</f>
        <v>270</v>
      </c>
      <c r="M1963" s="27" t="str">
        <f>VLOOKUP(B1963,'大货清单（不定期按GOMS更新）'!A:N,14,FALSE)</f>
        <v>326</v>
      </c>
      <c r="N1963" s="50" t="s">
        <v>8012</v>
      </c>
      <c r="O1963" s="27">
        <f>IFERROR(VLOOKUP(N1963,'散件迭代（不定期更新）'!C:J,8,FALSE),0)</f>
        <v>0</v>
      </c>
      <c r="P1963" s="27" t="str">
        <f>IFERROR(VLOOKUP(N1963,'散件（更新）'!B:H,3,FALSE),0)</f>
        <v/>
      </c>
      <c r="Q1963" s="27" t="str">
        <f>VLOOKUP(N1963,'散件（更新）'!B:H,2,FALSE)</f>
        <v>114-23761808</v>
      </c>
      <c r="R1963" s="27" t="str">
        <f>VLOOKUP(N1963,'散件（更新）'!B:H,7,FALSE)</f>
        <v>Sensor</v>
      </c>
      <c r="S1963" s="27" t="str">
        <f>VLOOKUP(N1963,'散件（更新）'!B:E,4,FALSE)</f>
        <v>https://tineco-yxzt.oss-accelerate.aliyuncs.com/20241219/weixintupian_202411141109496_1734589120839.jpg</v>
      </c>
      <c r="T1963" s="27" t="s">
        <v>8759</v>
      </c>
      <c r="U1963" s="28" t="str">
        <f>VLOOKUP(N1963,'散件（更新）'!B:G,6,FALSE)</f>
        <v>直通式光电液位传感器组件</v>
      </c>
      <c r="V1963" s="28">
        <f>VLOOKUP(N1963,'散件（更新）'!B:I,8,FALSE)</f>
        <v>6932485002474</v>
      </c>
    </row>
    <row r="1964" spans="1:22">
      <c r="A1964" s="57">
        <v>46169</v>
      </c>
      <c r="B1964" s="50" t="s">
        <v>11065</v>
      </c>
      <c r="C1964" s="27" t="str">
        <f>VLOOKUP(B1964,'大货清单（不定期按GOMS更新）'!A:H,8,0)</f>
        <v>109-23761603</v>
      </c>
      <c r="D1964" s="27" t="str">
        <f>VLOOKUP(B1964,'大货清单（不定期按GOMS更新）'!A:C,3,0)</f>
        <v>CL2376P-03</v>
      </c>
      <c r="E1964" s="27" t="str">
        <f>VLOOKUP(B1964,'大货清单（不定期按GOMS更新）'!A:H,4,0)</f>
        <v>GB</v>
      </c>
      <c r="F1964" s="27" t="str">
        <f>VLOOKUP(B1964,'大货清单（不定期按GOMS更新）'!A:H,2,0)</f>
        <v>Floor One S7 STRETCH ultra</v>
      </c>
      <c r="G1964" s="28">
        <f>VLOOKUP(B1964,'大货清单（不定期按GOMS更新）'!A:I,9,FALSE)</f>
        <v>6932485006700</v>
      </c>
      <c r="H1964" s="27" t="str">
        <f>VLOOKUP(B1964,'大货清单（不定期按GOMS更新）'!A:H,7,0)</f>
        <v>BLACK</v>
      </c>
      <c r="I1964" s="27" t="str">
        <f>VLOOKUP(B1964,'大货清单（不定期按GOMS更新）'!A:F,6,FALSE)</f>
        <v>ACTIVE</v>
      </c>
      <c r="J1964" s="27" t="str">
        <f>VLOOKUP(B1964,'大货清单（不定期按GOMS更新）'!A:K,11,FALSE)</f>
        <v>9.3</v>
      </c>
      <c r="K1964" s="27" t="str">
        <f>VLOOKUP(B1964,'大货清单（不定期按GOMS更新）'!A:N,12,FALSE)</f>
        <v>712</v>
      </c>
      <c r="L1964" s="27" t="str">
        <f>VLOOKUP(B1964,'大货清单（不定期按GOMS更新）'!A:M,13,FALSE)</f>
        <v>270</v>
      </c>
      <c r="M1964" s="27" t="str">
        <f>VLOOKUP(B1964,'大货清单（不定期按GOMS更新）'!A:N,14,FALSE)</f>
        <v>326</v>
      </c>
      <c r="N1964" s="50" t="s">
        <v>4708</v>
      </c>
      <c r="O1964" s="27">
        <f>IFERROR(VLOOKUP(N1964,'散件迭代（不定期更新）'!C:J,8,FALSE),0)</f>
        <v>0</v>
      </c>
      <c r="P1964" s="27">
        <f>IFERROR(VLOOKUP(N1964,'散件（更新）'!B:H,3,FALSE),0)</f>
        <v>0</v>
      </c>
      <c r="Q1964" s="27" t="str">
        <f>VLOOKUP(N1964,'散件（更新）'!B:H,2,FALSE)</f>
        <v>114-23280212</v>
      </c>
      <c r="R1964" s="27" t="str">
        <f>VLOOKUP(N1964,'散件（更新）'!B:H,7,FALSE)</f>
        <v>Sensor</v>
      </c>
      <c r="S1964" s="27" t="str">
        <f>VLOOKUP(N1964,'散件（更新）'!B:E,4,FALSE)</f>
        <v>https://tineco-yxzt.oss-accelerate.aliyuncs.com/20240306/hongwai_1709692389165.GIF</v>
      </c>
      <c r="T1964" s="27" t="s">
        <v>8759</v>
      </c>
      <c r="U1964" s="28" t="str">
        <f>VLOOKUP(N1964,'散件（更新）'!B:G,6,FALSE)</f>
        <v>红外脏污传感器板组件</v>
      </c>
      <c r="V1964" s="28">
        <f>VLOOKUP(N1964,'散件（更新）'!B:I,8,FALSE)</f>
        <v>6974950107222</v>
      </c>
    </row>
    <row r="1965" spans="1:22">
      <c r="A1965" s="57">
        <v>46169</v>
      </c>
      <c r="B1965" s="50" t="s">
        <v>11065</v>
      </c>
      <c r="C1965" s="27" t="str">
        <f>VLOOKUP(B1965,'大货清单（不定期按GOMS更新）'!A:H,8,0)</f>
        <v>109-23761603</v>
      </c>
      <c r="D1965" s="27" t="str">
        <f>VLOOKUP(B1965,'大货清单（不定期按GOMS更新）'!A:C,3,0)</f>
        <v>CL2376P-03</v>
      </c>
      <c r="E1965" s="27" t="str">
        <f>VLOOKUP(B1965,'大货清单（不定期按GOMS更新）'!A:H,4,0)</f>
        <v>GB</v>
      </c>
      <c r="F1965" s="27" t="str">
        <f>VLOOKUP(B1965,'大货清单（不定期按GOMS更新）'!A:H,2,0)</f>
        <v>Floor One S7 STRETCH ultra</v>
      </c>
      <c r="G1965" s="28">
        <f>VLOOKUP(B1965,'大货清单（不定期按GOMS更新）'!A:I,9,FALSE)</f>
        <v>6932485006700</v>
      </c>
      <c r="H1965" s="27" t="str">
        <f>VLOOKUP(B1965,'大货清单（不定期按GOMS更新）'!A:H,7,0)</f>
        <v>BLACK</v>
      </c>
      <c r="I1965" s="27" t="str">
        <f>VLOOKUP(B1965,'大货清单（不定期按GOMS更新）'!A:F,6,FALSE)</f>
        <v>ACTIVE</v>
      </c>
      <c r="J1965" s="27" t="str">
        <f>VLOOKUP(B1965,'大货清单（不定期按GOMS更新）'!A:K,11,FALSE)</f>
        <v>9.3</v>
      </c>
      <c r="K1965" s="27" t="str">
        <f>VLOOKUP(B1965,'大货清单（不定期按GOMS更新）'!A:N,12,FALSE)</f>
        <v>712</v>
      </c>
      <c r="L1965" s="27" t="str">
        <f>VLOOKUP(B1965,'大货清单（不定期按GOMS更新）'!A:M,13,FALSE)</f>
        <v>270</v>
      </c>
      <c r="M1965" s="27" t="str">
        <f>VLOOKUP(B1965,'大货清单（不定期按GOMS更新）'!A:N,14,FALSE)</f>
        <v>326</v>
      </c>
      <c r="N1965" s="50" t="s">
        <v>4711</v>
      </c>
      <c r="O1965" s="27">
        <f>IFERROR(VLOOKUP(N1965,'散件迭代（不定期更新）'!C:J,8,FALSE),0)</f>
        <v>0</v>
      </c>
      <c r="P1965" s="27">
        <f>IFERROR(VLOOKUP(N1965,'散件（更新）'!B:H,3,FALSE),0)</f>
        <v>0</v>
      </c>
      <c r="Q1965" s="27" t="str">
        <f>VLOOKUP(N1965,'散件（更新）'!B:H,2,FALSE)</f>
        <v>114-23280213</v>
      </c>
      <c r="R1965" s="27" t="str">
        <f>VLOOKUP(N1965,'散件（更新）'!B:H,7,FALSE)</f>
        <v>Pump</v>
      </c>
      <c r="S1965" s="27" t="str">
        <f>VLOOKUP(N1965,'散件（更新）'!B:E,4,FALSE)</f>
        <v>https://tineco-yxzt.oss-accelerate.aliyuncs.com/20240306/shuibeng_1709692458984.GIF</v>
      </c>
      <c r="T1965" s="27" t="s">
        <v>8759</v>
      </c>
      <c r="U1965" s="28" t="str">
        <f>VLOOKUP(N1965,'散件（更新）'!B:G,6,FALSE)</f>
        <v>蠕动泵组件</v>
      </c>
      <c r="V1965" s="28">
        <f>VLOOKUP(N1965,'散件（更新）'!B:I,8,FALSE)</f>
        <v>6974950107239</v>
      </c>
    </row>
    <row r="1966" spans="1:22">
      <c r="A1966" s="57">
        <v>46169</v>
      </c>
      <c r="B1966" s="50" t="s">
        <v>11065</v>
      </c>
      <c r="C1966" s="27" t="str">
        <f>VLOOKUP(B1966,'大货清单（不定期按GOMS更新）'!A:H,8,0)</f>
        <v>109-23761603</v>
      </c>
      <c r="D1966" s="27" t="str">
        <f>VLOOKUP(B1966,'大货清单（不定期按GOMS更新）'!A:C,3,0)</f>
        <v>CL2376P-03</v>
      </c>
      <c r="E1966" s="27" t="str">
        <f>VLOOKUP(B1966,'大货清单（不定期按GOMS更新）'!A:H,4,0)</f>
        <v>GB</v>
      </c>
      <c r="F1966" s="27" t="str">
        <f>VLOOKUP(B1966,'大货清单（不定期按GOMS更新）'!A:H,2,0)</f>
        <v>Floor One S7 STRETCH ultra</v>
      </c>
      <c r="G1966" s="28">
        <f>VLOOKUP(B1966,'大货清单（不定期按GOMS更新）'!A:I,9,FALSE)</f>
        <v>6932485006700</v>
      </c>
      <c r="H1966" s="27" t="str">
        <f>VLOOKUP(B1966,'大货清单（不定期按GOMS更新）'!A:H,7,0)</f>
        <v>BLACK</v>
      </c>
      <c r="I1966" s="27" t="str">
        <f>VLOOKUP(B1966,'大货清单（不定期按GOMS更新）'!A:F,6,FALSE)</f>
        <v>ACTIVE</v>
      </c>
      <c r="J1966" s="27" t="str">
        <f>VLOOKUP(B1966,'大货清单（不定期按GOMS更新）'!A:K,11,FALSE)</f>
        <v>9.3</v>
      </c>
      <c r="K1966" s="27" t="str">
        <f>VLOOKUP(B1966,'大货清单（不定期按GOMS更新）'!A:N,12,FALSE)</f>
        <v>712</v>
      </c>
      <c r="L1966" s="27" t="str">
        <f>VLOOKUP(B1966,'大货清单（不定期按GOMS更新）'!A:M,13,FALSE)</f>
        <v>270</v>
      </c>
      <c r="M1966" s="27" t="str">
        <f>VLOOKUP(B1966,'大货清单（不定期按GOMS更新）'!A:N,14,FALSE)</f>
        <v>326</v>
      </c>
      <c r="N1966" s="50" t="s">
        <v>4712</v>
      </c>
      <c r="O1966" s="27">
        <f>IFERROR(VLOOKUP(N1966,'散件迭代（不定期更新）'!C:J,8,FALSE),0)</f>
        <v>0</v>
      </c>
      <c r="P1966" s="27">
        <f>IFERROR(VLOOKUP(N1966,'散件（更新）'!B:H,3,FALSE),0)</f>
        <v>0</v>
      </c>
      <c r="Q1966" s="27" t="str">
        <f>VLOOKUP(N1966,'散件（更新）'!B:H,2,FALSE)</f>
        <v>114-23280221</v>
      </c>
      <c r="R1966" s="27" t="str">
        <f>VLOOKUP(N1966,'散件（更新）'!B:H,7,FALSE)</f>
        <v>Repair Wheel</v>
      </c>
      <c r="S1966" s="27" t="str">
        <f>VLOOKUP(N1966,'散件（更新）'!B:E,4,FALSE)</f>
        <v>https://tineco-yxzt.oss-accelerate.aliyuncs.com/20240306/daxiaolun_1709693230648.GIF</v>
      </c>
      <c r="T1966" s="27" t="s">
        <v>8759</v>
      </c>
      <c r="U1966" s="28" t="str">
        <f>VLOOKUP(N1966,'散件（更新）'!B:G,6,FALSE)</f>
        <v>大轮和小轮组件</v>
      </c>
      <c r="V1966" s="28">
        <f>VLOOKUP(N1966,'散件（更新）'!B:I,8,FALSE)</f>
        <v>6974950107314</v>
      </c>
    </row>
    <row r="1967" spans="1:22">
      <c r="A1967" s="57">
        <v>46169</v>
      </c>
      <c r="B1967" s="50" t="s">
        <v>11065</v>
      </c>
      <c r="C1967" s="27" t="str">
        <f>VLOOKUP(B1967,'大货清单（不定期按GOMS更新）'!A:H,8,0)</f>
        <v>109-23761603</v>
      </c>
      <c r="D1967" s="27" t="str">
        <f>VLOOKUP(B1967,'大货清单（不定期按GOMS更新）'!A:C,3,0)</f>
        <v>CL2376P-03</v>
      </c>
      <c r="E1967" s="27" t="str">
        <f>VLOOKUP(B1967,'大货清单（不定期按GOMS更新）'!A:H,4,0)</f>
        <v>GB</v>
      </c>
      <c r="F1967" s="27" t="str">
        <f>VLOOKUP(B1967,'大货清单（不定期按GOMS更新）'!A:H,2,0)</f>
        <v>Floor One S7 STRETCH ultra</v>
      </c>
      <c r="G1967" s="28">
        <f>VLOOKUP(B1967,'大货清单（不定期按GOMS更新）'!A:I,9,FALSE)</f>
        <v>6932485006700</v>
      </c>
      <c r="H1967" s="27" t="str">
        <f>VLOOKUP(B1967,'大货清单（不定期按GOMS更新）'!A:H,7,0)</f>
        <v>BLACK</v>
      </c>
      <c r="I1967" s="27" t="str">
        <f>VLOOKUP(B1967,'大货清单（不定期按GOMS更新）'!A:F,6,FALSE)</f>
        <v>ACTIVE</v>
      </c>
      <c r="J1967" s="27" t="str">
        <f>VLOOKUP(B1967,'大货清单（不定期按GOMS更新）'!A:K,11,FALSE)</f>
        <v>9.3</v>
      </c>
      <c r="K1967" s="27" t="str">
        <f>VLOOKUP(B1967,'大货清单（不定期按GOMS更新）'!A:N,12,FALSE)</f>
        <v>712</v>
      </c>
      <c r="L1967" s="27" t="str">
        <f>VLOOKUP(B1967,'大货清单（不定期按GOMS更新）'!A:M,13,FALSE)</f>
        <v>270</v>
      </c>
      <c r="M1967" s="27" t="str">
        <f>VLOOKUP(B1967,'大货清单（不定期按GOMS更新）'!A:N,14,FALSE)</f>
        <v>326</v>
      </c>
      <c r="N1967" s="50" t="s">
        <v>7784</v>
      </c>
      <c r="O1967" s="27">
        <f>IFERROR(VLOOKUP(N1967,'散件迭代（不定期更新）'!C:J,8,FALSE),0)</f>
        <v>0</v>
      </c>
      <c r="P1967" s="27" t="str">
        <f>IFERROR(VLOOKUP(N1967,'散件（更新）'!B:H,3,FALSE),0)</f>
        <v/>
      </c>
      <c r="Q1967" s="27" t="str">
        <f>VLOOKUP(N1967,'散件（更新）'!B:H,2,FALSE)</f>
        <v>114-23761822</v>
      </c>
      <c r="R1967" s="27" t="str">
        <f>VLOOKUP(N1967,'散件（更新）'!B:H,7,FALSE)</f>
        <v>Handle</v>
      </c>
      <c r="S1967" s="27" t="str">
        <f>VLOOKUP(N1967,'散件（更新）'!B:E,4,FALSE)</f>
        <v>https://tineco-yxzt.oss-accelerate.aliyuncs.com/20241219/weixintupian_202411141109493_1734594502354.jpg</v>
      </c>
      <c r="T1967" s="27" t="s">
        <v>8759</v>
      </c>
      <c r="U1967" s="28" t="str">
        <f>VLOOKUP(N1967,'散件（更新）'!B:G,6,FALSE)</f>
        <v>手柄组件（黑色）</v>
      </c>
      <c r="V1967" s="28">
        <f>VLOOKUP(N1967,'散件（更新）'!B:I,8,FALSE)</f>
        <v>6932485002696</v>
      </c>
    </row>
    <row r="1968" spans="1:22">
      <c r="A1968" s="57">
        <v>46169</v>
      </c>
      <c r="B1968" s="50" t="s">
        <v>11065</v>
      </c>
      <c r="C1968" s="27" t="str">
        <f>VLOOKUP(B1968,'大货清单（不定期按GOMS更新）'!A:H,8,0)</f>
        <v>109-23761603</v>
      </c>
      <c r="D1968" s="27" t="str">
        <f>VLOOKUP(B1968,'大货清单（不定期按GOMS更新）'!A:C,3,0)</f>
        <v>CL2376P-03</v>
      </c>
      <c r="E1968" s="27" t="str">
        <f>VLOOKUP(B1968,'大货清单（不定期按GOMS更新）'!A:H,4,0)</f>
        <v>GB</v>
      </c>
      <c r="F1968" s="27" t="str">
        <f>VLOOKUP(B1968,'大货清单（不定期按GOMS更新）'!A:H,2,0)</f>
        <v>Floor One S7 STRETCH ultra</v>
      </c>
      <c r="G1968" s="28">
        <f>VLOOKUP(B1968,'大货清单（不定期按GOMS更新）'!A:I,9,FALSE)</f>
        <v>6932485006700</v>
      </c>
      <c r="H1968" s="27" t="str">
        <f>VLOOKUP(B1968,'大货清单（不定期按GOMS更新）'!A:H,7,0)</f>
        <v>BLACK</v>
      </c>
      <c r="I1968" s="27" t="str">
        <f>VLOOKUP(B1968,'大货清单（不定期按GOMS更新）'!A:F,6,FALSE)</f>
        <v>ACTIVE</v>
      </c>
      <c r="J1968" s="27" t="str">
        <f>VLOOKUP(B1968,'大货清单（不定期按GOMS更新）'!A:K,11,FALSE)</f>
        <v>9.3</v>
      </c>
      <c r="K1968" s="27" t="str">
        <f>VLOOKUP(B1968,'大货清单（不定期按GOMS更新）'!A:N,12,FALSE)</f>
        <v>712</v>
      </c>
      <c r="L1968" s="27" t="str">
        <f>VLOOKUP(B1968,'大货清单（不定期按GOMS更新）'!A:M,13,FALSE)</f>
        <v>270</v>
      </c>
      <c r="M1968" s="27" t="str">
        <f>VLOOKUP(B1968,'大货清单（不定期按GOMS更新）'!A:N,14,FALSE)</f>
        <v>326</v>
      </c>
      <c r="N1968" s="50" t="s">
        <v>7821</v>
      </c>
      <c r="O1968" s="27">
        <f>IFERROR(VLOOKUP(N1968,'散件迭代（不定期更新）'!C:J,8,FALSE),0)</f>
        <v>0</v>
      </c>
      <c r="P1968" s="27" t="str">
        <f>IFERROR(VLOOKUP(N1968,'散件（更新）'!B:H,3,FALSE),0)</f>
        <v/>
      </c>
      <c r="Q1968" s="27" t="str">
        <f>VLOOKUP(N1968,'散件（更新）'!B:H,2,FALSE)</f>
        <v>114-23761800</v>
      </c>
      <c r="R1968" s="27" t="str">
        <f>VLOOKUP(N1968,'散件（更新）'!B:H,7,FALSE)</f>
        <v>Clean Water Tank</v>
      </c>
      <c r="S1968" s="27" t="str">
        <f>VLOOKUP(N1968,'散件（更新）'!B:E,4,FALSE)</f>
        <v>https://tineco-yxzt.oss-accelerate.aliyuncs.com/20241219/weixintupian_202411141109491_1734578094685.jpg</v>
      </c>
      <c r="T1968" s="27" t="s">
        <v>8759</v>
      </c>
      <c r="U1968" s="28" t="str">
        <f>VLOOKUP(N1968,'散件（更新）'!B:G,6,FALSE)</f>
        <v>清水箱组件</v>
      </c>
      <c r="V1968" s="28">
        <f>VLOOKUP(N1968,'散件（更新）'!B:I,8,FALSE)</f>
        <v>6932485002399</v>
      </c>
    </row>
    <row r="1969" spans="1:22">
      <c r="A1969" s="57">
        <v>46169</v>
      </c>
      <c r="B1969" s="50" t="s">
        <v>11065</v>
      </c>
      <c r="C1969" s="27" t="str">
        <f>VLOOKUP(B1969,'大货清单（不定期按GOMS更新）'!A:H,8,0)</f>
        <v>109-23761603</v>
      </c>
      <c r="D1969" s="27" t="str">
        <f>VLOOKUP(B1969,'大货清单（不定期按GOMS更新）'!A:C,3,0)</f>
        <v>CL2376P-03</v>
      </c>
      <c r="E1969" s="27" t="str">
        <f>VLOOKUP(B1969,'大货清单（不定期按GOMS更新）'!A:H,4,0)</f>
        <v>GB</v>
      </c>
      <c r="F1969" s="27" t="str">
        <f>VLOOKUP(B1969,'大货清单（不定期按GOMS更新）'!A:H,2,0)</f>
        <v>Floor One S7 STRETCH ultra</v>
      </c>
      <c r="G1969" s="28">
        <f>VLOOKUP(B1969,'大货清单（不定期按GOMS更新）'!A:I,9,FALSE)</f>
        <v>6932485006700</v>
      </c>
      <c r="H1969" s="27" t="str">
        <f>VLOOKUP(B1969,'大货清单（不定期按GOMS更新）'!A:H,7,0)</f>
        <v>BLACK</v>
      </c>
      <c r="I1969" s="27" t="str">
        <f>VLOOKUP(B1969,'大货清单（不定期按GOMS更新）'!A:F,6,FALSE)</f>
        <v>ACTIVE</v>
      </c>
      <c r="J1969" s="27" t="str">
        <f>VLOOKUP(B1969,'大货清单（不定期按GOMS更新）'!A:K,11,FALSE)</f>
        <v>9.3</v>
      </c>
      <c r="K1969" s="27" t="str">
        <f>VLOOKUP(B1969,'大货清单（不定期按GOMS更新）'!A:N,12,FALSE)</f>
        <v>712</v>
      </c>
      <c r="L1969" s="27" t="str">
        <f>VLOOKUP(B1969,'大货清单（不定期按GOMS更新）'!A:M,13,FALSE)</f>
        <v>270</v>
      </c>
      <c r="M1969" s="27" t="str">
        <f>VLOOKUP(B1969,'大货清单（不定期按GOMS更新）'!A:N,14,FALSE)</f>
        <v>326</v>
      </c>
      <c r="N1969" s="50" t="s">
        <v>8148</v>
      </c>
      <c r="O1969" s="27">
        <f>IFERROR(VLOOKUP(N1969,'散件迭代（不定期更新）'!C:J,8,FALSE),0)</f>
        <v>0</v>
      </c>
      <c r="P1969" s="27" t="str">
        <f>IFERROR(VLOOKUP(N1969,'散件（更新）'!B:H,3,FALSE),0)</f>
        <v/>
      </c>
      <c r="Q1969" s="27" t="str">
        <f>VLOOKUP(N1969,'散件（更新）'!B:H,2,FALSE)</f>
        <v>114-23761823</v>
      </c>
      <c r="R1969" s="27" t="str">
        <f>VLOOKUP(N1969,'散件（更新）'!B:H,7,FALSE)</f>
        <v>Dirt Water Tank</v>
      </c>
      <c r="S1969" s="27" t="str">
        <f>VLOOKUP(N1969,'散件（更新）'!B:E,4,FALSE)</f>
        <v>https://tineco-yxzt.oss-accelerate.aliyuncs.com/20241225/DWT_1735112037172.jpg</v>
      </c>
      <c r="T1969" s="27" t="s">
        <v>8759</v>
      </c>
      <c r="U1969" s="28" t="str">
        <f>VLOOKUP(N1969,'散件（更新）'!B:G,6,FALSE)</f>
        <v xml:space="preserve"> 回收桶组件（黑色）</v>
      </c>
      <c r="V1969" s="28">
        <f>VLOOKUP(N1969,'散件（更新）'!B:I,8,FALSE)</f>
        <v>6932485003655</v>
      </c>
    </row>
    <row r="1970" spans="1:22">
      <c r="A1970" s="57">
        <v>46169</v>
      </c>
      <c r="B1970" s="50" t="s">
        <v>11028</v>
      </c>
      <c r="C1970" s="27" t="str">
        <f>VLOOKUP(B1970,'大货清单（不定期按GOMS更新）'!A:H,8,0)</f>
        <v>109-23760801</v>
      </c>
      <c r="D1970" s="27" t="str">
        <f>VLOOKUP(B1970,'大货清单（不定期按GOMS更新）'!A:C,3,0)</f>
        <v>CL2376H-01</v>
      </c>
      <c r="E1970" s="27" t="str">
        <f>VLOOKUP(B1970,'大货清单（不定期按GOMS更新）'!A:H,4,0)</f>
        <v>FR,DE,ES,IT,CL,BE,NL,SE,PL</v>
      </c>
      <c r="F1970" s="27" t="str">
        <f>VLOOKUP(B1970,'大货清单（不定期按GOMS更新）'!A:H,2,0)</f>
        <v>FLOOR ONE i5 STRETCH</v>
      </c>
      <c r="G1970" s="28">
        <f>VLOOKUP(B1970,'大货清单（不定期按GOMS更新）'!A:I,9,FALSE)</f>
        <v>6932485006427</v>
      </c>
      <c r="H1970" s="27" t="str">
        <f>VLOOKUP(B1970,'大货清单（不定期按GOMS更新）'!A:H,7,0)</f>
        <v>LIGHT GREY</v>
      </c>
      <c r="I1970" s="27" t="str">
        <f>VLOOKUP(B1970,'大货清单（不定期按GOMS更新）'!A:F,6,FALSE)</f>
        <v>ACTIVE</v>
      </c>
      <c r="J1970" s="27" t="str">
        <f>VLOOKUP(B1970,'大货清单（不定期按GOMS更新）'!A:K,11,FALSE)</f>
        <v>8.4</v>
      </c>
      <c r="K1970" s="27" t="str">
        <f>VLOOKUP(B1970,'大货清单（不定期按GOMS更新）'!A:N,12,FALSE)</f>
        <v>712</v>
      </c>
      <c r="L1970" s="27" t="str">
        <f>VLOOKUP(B1970,'大货清单（不定期按GOMS更新）'!A:M,13,FALSE)</f>
        <v>321</v>
      </c>
      <c r="M1970" s="27" t="str">
        <f>VLOOKUP(B1970,'大货清单（不定期按GOMS更新）'!A:N,14,FALSE)</f>
        <v>278</v>
      </c>
      <c r="N1970" s="50" t="s">
        <v>8198</v>
      </c>
      <c r="O1970" s="27">
        <f>IFERROR(VLOOKUP(N1970,'散件迭代（不定期更新）'!C:J,8,FALSE),0)</f>
        <v>0</v>
      </c>
      <c r="P1970" s="27" t="str">
        <f>IFERROR(VLOOKUP(N1970,'散件（更新）'!B:H,3,FALSE),0)</f>
        <v/>
      </c>
      <c r="Q1970" s="27" t="str">
        <f>VLOOKUP(N1970,'散件（更新）'!B:H,2,FALSE)</f>
        <v>114-23311404</v>
      </c>
      <c r="R1970" s="27" t="str">
        <f>VLOOKUP(N1970,'散件（更新）'!B:H,7,FALSE)</f>
        <v>Brush Roller</v>
      </c>
      <c r="S1970" s="27" t="str">
        <f>VLOOKUP(N1970,'散件（更新）'!B:E,4,FALSE)</f>
        <v>https://tineco-yxzt.oss-accelerate.aliyuncs.com/20250228/brushroller_1740705750501.png</v>
      </c>
      <c r="T1970" s="27" t="s">
        <v>8759</v>
      </c>
      <c r="U1970" s="28" t="str">
        <f>VLOOKUP(N1970,'散件（更新）'!B:G,6,FALSE)</f>
        <v>SP;CL2331N-02;滚刷组件</v>
      </c>
      <c r="V1970" s="28">
        <f>VLOOKUP(N1970,'散件（更新）'!B:I,8,FALSE)</f>
        <v>6932485005574</v>
      </c>
    </row>
    <row r="1971" spans="1:22">
      <c r="A1971" s="57">
        <v>46169</v>
      </c>
      <c r="B1971" s="50" t="s">
        <v>11028</v>
      </c>
      <c r="C1971" s="27" t="str">
        <f>VLOOKUP(B1971,'大货清单（不定期按GOMS更新）'!A:H,8,0)</f>
        <v>109-23760801</v>
      </c>
      <c r="D1971" s="27" t="str">
        <f>VLOOKUP(B1971,'大货清单（不定期按GOMS更新）'!A:C,3,0)</f>
        <v>CL2376H-01</v>
      </c>
      <c r="E1971" s="27" t="str">
        <f>VLOOKUP(B1971,'大货清单（不定期按GOMS更新）'!A:H,4,0)</f>
        <v>FR,DE,ES,IT,CL,BE,NL,SE,PL</v>
      </c>
      <c r="F1971" s="27" t="str">
        <f>VLOOKUP(B1971,'大货清单（不定期按GOMS更新）'!A:H,2,0)</f>
        <v>FLOOR ONE i5 STRETCH</v>
      </c>
      <c r="G1971" s="28">
        <f>VLOOKUP(B1971,'大货清单（不定期按GOMS更新）'!A:I,9,FALSE)</f>
        <v>6932485006427</v>
      </c>
      <c r="H1971" s="27" t="str">
        <f>VLOOKUP(B1971,'大货清单（不定期按GOMS更新）'!A:H,7,0)</f>
        <v>LIGHT GREY</v>
      </c>
      <c r="I1971" s="27" t="str">
        <f>VLOOKUP(B1971,'大货清单（不定期按GOMS更新）'!A:F,6,FALSE)</f>
        <v>ACTIVE</v>
      </c>
      <c r="J1971" s="27" t="str">
        <f>VLOOKUP(B1971,'大货清单（不定期按GOMS更新）'!A:K,11,FALSE)</f>
        <v>8.4</v>
      </c>
      <c r="K1971" s="27" t="str">
        <f>VLOOKUP(B1971,'大货清单（不定期按GOMS更新）'!A:N,12,FALSE)</f>
        <v>712</v>
      </c>
      <c r="L1971" s="27" t="str">
        <f>VLOOKUP(B1971,'大货清单（不定期按GOMS更新）'!A:M,13,FALSE)</f>
        <v>321</v>
      </c>
      <c r="M1971" s="27" t="str">
        <f>VLOOKUP(B1971,'大货清单（不定期按GOMS更新）'!A:N,14,FALSE)</f>
        <v>278</v>
      </c>
      <c r="N1971" s="50" t="s">
        <v>7530</v>
      </c>
      <c r="O1971" s="27" t="str">
        <f>IFERROR(VLOOKUP(N1971,'散件迭代（不定期更新）'!C:J,8,FALSE),0)</f>
        <v>A64</v>
      </c>
      <c r="P1971" s="27">
        <f>IFERROR(VLOOKUP(N1971,'散件（更新）'!B:H,3,FALSE),0)</f>
        <v>0</v>
      </c>
      <c r="Q1971" s="27" t="str">
        <f>VLOOKUP(N1971,'散件（更新）'!B:H,2,FALSE)</f>
        <v>114-23280222</v>
      </c>
      <c r="R1971" s="27" t="str">
        <f>VLOOKUP(N1971,'散件（更新）'!B:H,7,FALSE)</f>
        <v>HEPA Assy</v>
      </c>
      <c r="S1971" s="27" t="str">
        <f>VLOOKUP(N1971,'散件（更新）'!B:E,4,FALSE)</f>
        <v>https://tineco-yxzt.oss-accelerate.aliyuncs.com/20240822/HEPA_1724286749680.jpg</v>
      </c>
      <c r="T1971" s="27" t="s">
        <v>8759</v>
      </c>
      <c r="U1971" s="28" t="str">
        <f>VLOOKUP(N1971,'散件（更新）'!B:G,6,FALSE)</f>
        <v>回收桶过滤器组件</v>
      </c>
      <c r="V1971" s="28">
        <f>VLOOKUP(N1971,'散件（更新）'!B:I,8,FALSE)</f>
        <v>6932485000470</v>
      </c>
    </row>
    <row r="1972" spans="1:22">
      <c r="A1972" s="57">
        <v>46169</v>
      </c>
      <c r="B1972" s="50" t="s">
        <v>11028</v>
      </c>
      <c r="C1972" s="27" t="str">
        <f>VLOOKUP(B1972,'大货清单（不定期按GOMS更新）'!A:H,8,0)</f>
        <v>109-23760801</v>
      </c>
      <c r="D1972" s="27" t="str">
        <f>VLOOKUP(B1972,'大货清单（不定期按GOMS更新）'!A:C,3,0)</f>
        <v>CL2376H-01</v>
      </c>
      <c r="E1972" s="27" t="str">
        <f>VLOOKUP(B1972,'大货清单（不定期按GOMS更新）'!A:H,4,0)</f>
        <v>FR,DE,ES,IT,CL,BE,NL,SE,PL</v>
      </c>
      <c r="F1972" s="27" t="str">
        <f>VLOOKUP(B1972,'大货清单（不定期按GOMS更新）'!A:H,2,0)</f>
        <v>FLOOR ONE i5 STRETCH</v>
      </c>
      <c r="G1972" s="28">
        <f>VLOOKUP(B1972,'大货清单（不定期按GOMS更新）'!A:I,9,FALSE)</f>
        <v>6932485006427</v>
      </c>
      <c r="H1972" s="27" t="str">
        <f>VLOOKUP(B1972,'大货清单（不定期按GOMS更新）'!A:H,7,0)</f>
        <v>LIGHT GREY</v>
      </c>
      <c r="I1972" s="27" t="str">
        <f>VLOOKUP(B1972,'大货清单（不定期按GOMS更新）'!A:F,6,FALSE)</f>
        <v>ACTIVE</v>
      </c>
      <c r="J1972" s="27" t="str">
        <f>VLOOKUP(B1972,'大货清单（不定期按GOMS更新）'!A:K,11,FALSE)</f>
        <v>8.4</v>
      </c>
      <c r="K1972" s="27" t="str">
        <f>VLOOKUP(B1972,'大货清单（不定期按GOMS更新）'!A:N,12,FALSE)</f>
        <v>712</v>
      </c>
      <c r="L1972" s="27" t="str">
        <f>VLOOKUP(B1972,'大货清单（不定期按GOMS更新）'!A:M,13,FALSE)</f>
        <v>321</v>
      </c>
      <c r="M1972" s="27" t="str">
        <f>VLOOKUP(B1972,'大货清单（不定期按GOMS更新）'!A:N,14,FALSE)</f>
        <v>278</v>
      </c>
      <c r="N1972" s="50" t="s">
        <v>2456</v>
      </c>
      <c r="O1972" s="27">
        <f>IFERROR(VLOOKUP(N1972,'散件迭代（不定期更新）'!C:J,8,FALSE),0)</f>
        <v>0</v>
      </c>
      <c r="P1972" s="27" t="str">
        <f>IFERROR(VLOOKUP(N1972,'散件（更新）'!B:H,3,FALSE),0)</f>
        <v>/</v>
      </c>
      <c r="Q1972" s="27" t="str">
        <f>VLOOKUP(N1972,'散件（更新）'!B:H,2,FALSE)</f>
        <v>114-22200202</v>
      </c>
      <c r="R1972" s="27" t="str">
        <f>VLOOKUP(N1972,'散件（更新）'!B:H,7,FALSE)</f>
        <v>Adapter</v>
      </c>
      <c r="S1972" s="27" t="str">
        <f>VLOOKUP(N1972,'散件（更新）'!B:E,4,FALSE)</f>
        <v>https://tineco-yxzt.oss-accelerate.aliyuncs.com/20231219/9FWPA2501DE_1702948017967.png</v>
      </c>
      <c r="T1972" s="27" t="s">
        <v>8759</v>
      </c>
      <c r="U1972" s="28" t="str">
        <f>VLOOKUP(N1972,'散件（更新）'!B:G,6,FALSE)</f>
        <v>适配器欧版</v>
      </c>
      <c r="V1972" s="28">
        <f>VLOOKUP(N1972,'散件（更新）'!B:I,8,FALSE)</f>
        <v>6974950103835</v>
      </c>
    </row>
    <row r="1973" spans="1:22">
      <c r="A1973" s="57">
        <v>46169</v>
      </c>
      <c r="B1973" s="50" t="s">
        <v>11028</v>
      </c>
      <c r="C1973" s="27" t="str">
        <f>VLOOKUP(B1973,'大货清单（不定期按GOMS更新）'!A:H,8,0)</f>
        <v>109-23760801</v>
      </c>
      <c r="D1973" s="27" t="str">
        <f>VLOOKUP(B1973,'大货清单（不定期按GOMS更新）'!A:C,3,0)</f>
        <v>CL2376H-01</v>
      </c>
      <c r="E1973" s="27" t="str">
        <f>VLOOKUP(B1973,'大货清单（不定期按GOMS更新）'!A:H,4,0)</f>
        <v>FR,DE,ES,IT,CL,BE,NL,SE,PL</v>
      </c>
      <c r="F1973" s="27" t="str">
        <f>VLOOKUP(B1973,'大货清单（不定期按GOMS更新）'!A:H,2,0)</f>
        <v>FLOOR ONE i5 STRETCH</v>
      </c>
      <c r="G1973" s="28">
        <f>VLOOKUP(B1973,'大货清单（不定期按GOMS更新）'!A:I,9,FALSE)</f>
        <v>6932485006427</v>
      </c>
      <c r="H1973" s="27" t="str">
        <f>VLOOKUP(B1973,'大货清单（不定期按GOMS更新）'!A:H,7,0)</f>
        <v>LIGHT GREY</v>
      </c>
      <c r="I1973" s="27" t="str">
        <f>VLOOKUP(B1973,'大货清单（不定期按GOMS更新）'!A:F,6,FALSE)</f>
        <v>ACTIVE</v>
      </c>
      <c r="J1973" s="27" t="str">
        <f>VLOOKUP(B1973,'大货清单（不定期按GOMS更新）'!A:K,11,FALSE)</f>
        <v>8.4</v>
      </c>
      <c r="K1973" s="27" t="str">
        <f>VLOOKUP(B1973,'大货清单（不定期按GOMS更新）'!A:N,12,FALSE)</f>
        <v>712</v>
      </c>
      <c r="L1973" s="27" t="str">
        <f>VLOOKUP(B1973,'大货清单（不定期按GOMS更新）'!A:M,13,FALSE)</f>
        <v>321</v>
      </c>
      <c r="M1973" s="27" t="str">
        <f>VLOOKUP(B1973,'大货清单（不定期按GOMS更新）'!A:N,14,FALSE)</f>
        <v>278</v>
      </c>
      <c r="N1973" s="50" t="s">
        <v>8094</v>
      </c>
      <c r="O1973" s="27">
        <f>IFERROR(VLOOKUP(N1973,'散件迭代（不定期更新）'!C:J,8,FALSE),0)</f>
        <v>0</v>
      </c>
      <c r="P1973" s="27" t="str">
        <f>IFERROR(VLOOKUP(N1973,'散件（更新）'!B:H,3,FALSE),0)</f>
        <v/>
      </c>
      <c r="Q1973" s="27" t="str">
        <f>VLOOKUP(N1973,'散件（更新）'!B:H,2,FALSE)</f>
        <v>114-23281802</v>
      </c>
      <c r="R1973" s="27" t="str">
        <f>VLOOKUP(N1973,'散件（更新）'!B:H,7,FALSE)</f>
        <v>Charging Base</v>
      </c>
      <c r="S1973" s="27" t="str">
        <f>VLOOKUP(N1973,'散件（更新）'!B:E,4,FALSE)</f>
        <v>https://tineco-yxzt.oss-accelerate.aliyuncs.com/20250107/tuopanzujian_1736236880800.png</v>
      </c>
      <c r="T1973" s="27" t="s">
        <v>8759</v>
      </c>
      <c r="U1973" s="28" t="str">
        <f>VLOOKUP(N1973,'散件（更新）'!B:G,6,FALSE)</f>
        <v>SP;CL2328R-01;托盘组件</v>
      </c>
      <c r="V1973" s="28">
        <f>VLOOKUP(N1973,'散件（更新）'!B:I,8,FALSE)</f>
        <v>6932485004713</v>
      </c>
    </row>
    <row r="1974" spans="1:22">
      <c r="A1974" s="57">
        <v>46169</v>
      </c>
      <c r="B1974" s="50" t="s">
        <v>11028</v>
      </c>
      <c r="C1974" s="27" t="str">
        <f>VLOOKUP(B1974,'大货清单（不定期按GOMS更新）'!A:H,8,0)</f>
        <v>109-23760801</v>
      </c>
      <c r="D1974" s="27" t="str">
        <f>VLOOKUP(B1974,'大货清单（不定期按GOMS更新）'!A:C,3,0)</f>
        <v>CL2376H-01</v>
      </c>
      <c r="E1974" s="27" t="str">
        <f>VLOOKUP(B1974,'大货清单（不定期按GOMS更新）'!A:H,4,0)</f>
        <v>FR,DE,ES,IT,CL,BE,NL,SE,PL</v>
      </c>
      <c r="F1974" s="27" t="str">
        <f>VLOOKUP(B1974,'大货清单（不定期按GOMS更新）'!A:H,2,0)</f>
        <v>FLOOR ONE i5 STRETCH</v>
      </c>
      <c r="G1974" s="28">
        <f>VLOOKUP(B1974,'大货清单（不定期按GOMS更新）'!A:I,9,FALSE)</f>
        <v>6932485006427</v>
      </c>
      <c r="H1974" s="27" t="str">
        <f>VLOOKUP(B1974,'大货清单（不定期按GOMS更新）'!A:H,7,0)</f>
        <v>LIGHT GREY</v>
      </c>
      <c r="I1974" s="27" t="str">
        <f>VLOOKUP(B1974,'大货清单（不定期按GOMS更新）'!A:F,6,FALSE)</f>
        <v>ACTIVE</v>
      </c>
      <c r="J1974" s="27" t="str">
        <f>VLOOKUP(B1974,'大货清单（不定期按GOMS更新）'!A:K,11,FALSE)</f>
        <v>8.4</v>
      </c>
      <c r="K1974" s="27" t="str">
        <f>VLOOKUP(B1974,'大货清单（不定期按GOMS更新）'!A:N,12,FALSE)</f>
        <v>712</v>
      </c>
      <c r="L1974" s="27" t="str">
        <f>VLOOKUP(B1974,'大货清单（不定期按GOMS更新）'!A:M,13,FALSE)</f>
        <v>321</v>
      </c>
      <c r="M1974" s="27" t="str">
        <f>VLOOKUP(B1974,'大货清单（不定期按GOMS更新）'!A:N,14,FALSE)</f>
        <v>278</v>
      </c>
      <c r="N1974" s="50" t="s">
        <v>10283</v>
      </c>
      <c r="O1974" s="27">
        <f>IFERROR(VLOOKUP(N1974,'散件迭代（不定期更新）'!C:J,8,FALSE),0)</f>
        <v>0</v>
      </c>
      <c r="P1974" s="27">
        <f>IFERROR(VLOOKUP(N1974,'散件（更新）'!B:H,3,FALSE),0)</f>
        <v>0</v>
      </c>
      <c r="Q1974" s="27" t="str">
        <f>VLOOKUP(N1974,'散件（更新）'!B:H,2,FALSE)</f>
        <v>114-23760600</v>
      </c>
      <c r="R1974" s="27" t="str">
        <f>VLOOKUP(N1974,'散件（更新）'!B:H,7,FALSE)</f>
        <v>Battery</v>
      </c>
      <c r="S1974" s="27" t="str">
        <f>VLOOKUP(N1974,'散件（更新）'!B:E,4,FALSE)</f>
        <v>https://tineco-yxzt.oss-accelerate.aliyuncs.com/20250429/weixinjietu_20250429085756_1745888490148.png</v>
      </c>
      <c r="T1974" s="27" t="s">
        <v>19304</v>
      </c>
      <c r="U1974" s="28" t="str">
        <f>VLOOKUP(N1974,'散件（更新）'!B:G,6,FALSE)</f>
        <v>SP;CL2376F-01;电池包组件（带铭牌）</v>
      </c>
      <c r="V1974" s="28">
        <f>VLOOKUP(N1974,'散件（更新）'!B:I,8,FALSE)</f>
        <v>6932485007189</v>
      </c>
    </row>
    <row r="1975" spans="1:22">
      <c r="A1975" s="57">
        <v>46169</v>
      </c>
      <c r="B1975" s="50" t="s">
        <v>11028</v>
      </c>
      <c r="C1975" s="27" t="str">
        <f>VLOOKUP(B1975,'大货清单（不定期按GOMS更新）'!A:H,8,0)</f>
        <v>109-23760801</v>
      </c>
      <c r="D1975" s="27" t="str">
        <f>VLOOKUP(B1975,'大货清单（不定期按GOMS更新）'!A:C,3,0)</f>
        <v>CL2376H-01</v>
      </c>
      <c r="E1975" s="27" t="str">
        <f>VLOOKUP(B1975,'大货清单（不定期按GOMS更新）'!A:H,4,0)</f>
        <v>FR,DE,ES,IT,CL,BE,NL,SE,PL</v>
      </c>
      <c r="F1975" s="27" t="str">
        <f>VLOOKUP(B1975,'大货清单（不定期按GOMS更新）'!A:H,2,0)</f>
        <v>FLOOR ONE i5 STRETCH</v>
      </c>
      <c r="G1975" s="28">
        <f>VLOOKUP(B1975,'大货清单（不定期按GOMS更新）'!A:I,9,FALSE)</f>
        <v>6932485006427</v>
      </c>
      <c r="H1975" s="27" t="str">
        <f>VLOOKUP(B1975,'大货清单（不定期按GOMS更新）'!A:H,7,0)</f>
        <v>LIGHT GREY</v>
      </c>
      <c r="I1975" s="27" t="str">
        <f>VLOOKUP(B1975,'大货清单（不定期按GOMS更新）'!A:F,6,FALSE)</f>
        <v>ACTIVE</v>
      </c>
      <c r="J1975" s="27" t="str">
        <f>VLOOKUP(B1975,'大货清单（不定期按GOMS更新）'!A:K,11,FALSE)</f>
        <v>8.4</v>
      </c>
      <c r="K1975" s="27" t="str">
        <f>VLOOKUP(B1975,'大货清单（不定期按GOMS更新）'!A:N,12,FALSE)</f>
        <v>712</v>
      </c>
      <c r="L1975" s="27" t="str">
        <f>VLOOKUP(B1975,'大货清单（不定期按GOMS更新）'!A:M,13,FALSE)</f>
        <v>321</v>
      </c>
      <c r="M1975" s="27" t="str">
        <f>VLOOKUP(B1975,'大货清单（不定期按GOMS更新）'!A:N,14,FALSE)</f>
        <v>278</v>
      </c>
      <c r="N1975" s="50" t="s">
        <v>10287</v>
      </c>
      <c r="O1975" s="27">
        <f>IFERROR(VLOOKUP(N1975,'散件迭代（不定期更新）'!C:J,8,FALSE),0)</f>
        <v>0</v>
      </c>
      <c r="P1975" s="27">
        <f>IFERROR(VLOOKUP(N1975,'散件（更新）'!B:H,3,FALSE),0)</f>
        <v>0</v>
      </c>
      <c r="Q1975" s="27" t="str">
        <f>VLOOKUP(N1975,'散件（更新）'!B:H,2,FALSE)</f>
        <v>114-23760601</v>
      </c>
      <c r="R1975" s="27" t="str">
        <f>VLOOKUP(N1975,'散件（更新）'!B:H,7,FALSE)</f>
        <v>Display Screen</v>
      </c>
      <c r="S1975" s="27" t="str">
        <f>VLOOKUP(N1975,'散件（更新）'!B:E,4,FALSE)</f>
        <v>https://tineco-yxzt.oss-accelerate.aliyuncs.com/20250429/weixinjietu_20250429085845_1745889577646.png</v>
      </c>
      <c r="T1975" s="27" t="s">
        <v>19303</v>
      </c>
      <c r="U1975" s="28" t="str">
        <f>VLOOKUP(N1975,'散件（更新）'!B:G,6,FALSE)</f>
        <v>SP;CL2376F-01;显示屏罩组件</v>
      </c>
      <c r="V1975" s="28">
        <f>VLOOKUP(N1975,'散件（更新）'!B:I,8,FALSE)</f>
        <v>6932485007196</v>
      </c>
    </row>
    <row r="1976" spans="1:22">
      <c r="A1976" s="57">
        <v>46169</v>
      </c>
      <c r="B1976" s="50" t="s">
        <v>11028</v>
      </c>
      <c r="C1976" s="27" t="str">
        <f>VLOOKUP(B1976,'大货清单（不定期按GOMS更新）'!A:H,8,0)</f>
        <v>109-23760801</v>
      </c>
      <c r="D1976" s="27" t="str">
        <f>VLOOKUP(B1976,'大货清单（不定期按GOMS更新）'!A:C,3,0)</f>
        <v>CL2376H-01</v>
      </c>
      <c r="E1976" s="27" t="str">
        <f>VLOOKUP(B1976,'大货清单（不定期按GOMS更新）'!A:H,4,0)</f>
        <v>FR,DE,ES,IT,CL,BE,NL,SE,PL</v>
      </c>
      <c r="F1976" s="27" t="str">
        <f>VLOOKUP(B1976,'大货清单（不定期按GOMS更新）'!A:H,2,0)</f>
        <v>FLOOR ONE i5 STRETCH</v>
      </c>
      <c r="G1976" s="28">
        <f>VLOOKUP(B1976,'大货清单（不定期按GOMS更新）'!A:I,9,FALSE)</f>
        <v>6932485006427</v>
      </c>
      <c r="H1976" s="27" t="str">
        <f>VLOOKUP(B1976,'大货清单（不定期按GOMS更新）'!A:H,7,0)</f>
        <v>LIGHT GREY</v>
      </c>
      <c r="I1976" s="27" t="str">
        <f>VLOOKUP(B1976,'大货清单（不定期按GOMS更新）'!A:F,6,FALSE)</f>
        <v>ACTIVE</v>
      </c>
      <c r="J1976" s="27" t="str">
        <f>VLOOKUP(B1976,'大货清单（不定期按GOMS更新）'!A:K,11,FALSE)</f>
        <v>8.4</v>
      </c>
      <c r="K1976" s="27" t="str">
        <f>VLOOKUP(B1976,'大货清单（不定期按GOMS更新）'!A:N,12,FALSE)</f>
        <v>712</v>
      </c>
      <c r="L1976" s="27" t="str">
        <f>VLOOKUP(B1976,'大货清单（不定期按GOMS更新）'!A:M,13,FALSE)</f>
        <v>321</v>
      </c>
      <c r="M1976" s="27" t="str">
        <f>VLOOKUP(B1976,'大货清单（不定期按GOMS更新）'!A:N,14,FALSE)</f>
        <v>278</v>
      </c>
      <c r="N1976" s="50" t="s">
        <v>7999</v>
      </c>
      <c r="O1976" s="27">
        <f>IFERROR(VLOOKUP(N1976,'散件迭代（不定期更新）'!C:J,8,FALSE),0)</f>
        <v>0</v>
      </c>
      <c r="P1976" s="27" t="str">
        <f>IFERROR(VLOOKUP(N1976,'散件（更新）'!B:H,3,FALSE),0)</f>
        <v/>
      </c>
      <c r="Q1976" s="27" t="str">
        <f>VLOOKUP(N1976,'散件（更新）'!B:H,2,FALSE)</f>
        <v>114-23761810</v>
      </c>
      <c r="R1976" s="27" t="str">
        <f>VLOOKUP(N1976,'散件（更新）'!B:H,7,FALSE)</f>
        <v>plastic part</v>
      </c>
      <c r="S1976" s="27" t="str">
        <f>VLOOKUP(N1976,'散件（更新）'!B:E,4,FALSE)</f>
        <v>https://tineco-yxzt.oss-accelerate.aliyuncs.com/20241219/weixintupian_202411141109497_1734589279566.jpg</v>
      </c>
      <c r="T1976" s="27" t="s">
        <v>8759</v>
      </c>
      <c r="U1976" s="28" t="str">
        <f>VLOOKUP(N1976,'散件（更新）'!B:G,6,FALSE)</f>
        <v>回收桶信号检测组件（黑色适配蓝色）</v>
      </c>
      <c r="V1976" s="28">
        <f>VLOOKUP(N1976,'散件（更新）'!B:I,8,FALSE)</f>
        <v>6932485002498</v>
      </c>
    </row>
    <row r="1977" spans="1:22">
      <c r="A1977" s="57">
        <v>46169</v>
      </c>
      <c r="B1977" s="50" t="s">
        <v>11028</v>
      </c>
      <c r="C1977" s="27" t="str">
        <f>VLOOKUP(B1977,'大货清单（不定期按GOMS更新）'!A:H,8,0)</f>
        <v>109-23760801</v>
      </c>
      <c r="D1977" s="27" t="str">
        <f>VLOOKUP(B1977,'大货清单（不定期按GOMS更新）'!A:C,3,0)</f>
        <v>CL2376H-01</v>
      </c>
      <c r="E1977" s="27" t="str">
        <f>VLOOKUP(B1977,'大货清单（不定期按GOMS更新）'!A:H,4,0)</f>
        <v>FR,DE,ES,IT,CL,BE,NL,SE,PL</v>
      </c>
      <c r="F1977" s="27" t="str">
        <f>VLOOKUP(B1977,'大货清单（不定期按GOMS更新）'!A:H,2,0)</f>
        <v>FLOOR ONE i5 STRETCH</v>
      </c>
      <c r="G1977" s="28">
        <f>VLOOKUP(B1977,'大货清单（不定期按GOMS更新）'!A:I,9,FALSE)</f>
        <v>6932485006427</v>
      </c>
      <c r="H1977" s="27" t="str">
        <f>VLOOKUP(B1977,'大货清单（不定期按GOMS更新）'!A:H,7,0)</f>
        <v>LIGHT GREY</v>
      </c>
      <c r="I1977" s="27" t="str">
        <f>VLOOKUP(B1977,'大货清单（不定期按GOMS更新）'!A:F,6,FALSE)</f>
        <v>ACTIVE</v>
      </c>
      <c r="J1977" s="27" t="str">
        <f>VLOOKUP(B1977,'大货清单（不定期按GOMS更新）'!A:K,11,FALSE)</f>
        <v>8.4</v>
      </c>
      <c r="K1977" s="27" t="str">
        <f>VLOOKUP(B1977,'大货清单（不定期按GOMS更新）'!A:N,12,FALSE)</f>
        <v>712</v>
      </c>
      <c r="L1977" s="27" t="str">
        <f>VLOOKUP(B1977,'大货清单（不定期按GOMS更新）'!A:M,13,FALSE)</f>
        <v>321</v>
      </c>
      <c r="M1977" s="27" t="str">
        <f>VLOOKUP(B1977,'大货清单（不定期按GOMS更新）'!A:N,14,FALSE)</f>
        <v>278</v>
      </c>
      <c r="N1977" s="50" t="s">
        <v>8054</v>
      </c>
      <c r="O1977" s="27">
        <f>IFERROR(VLOOKUP(N1977,'散件迭代（不定期更新）'!C:J,8,FALSE),0)</f>
        <v>0</v>
      </c>
      <c r="P1977" s="27" t="str">
        <f>IFERROR(VLOOKUP(N1977,'散件（更新）'!B:H,3,FALSE),0)</f>
        <v/>
      </c>
      <c r="Q1977" s="27" t="str">
        <f>VLOOKUP(N1977,'散件（更新）'!B:H,2,FALSE)</f>
        <v>114-23761815</v>
      </c>
      <c r="R1977" s="27" t="str">
        <f>VLOOKUP(N1977,'散件（更新）'!B:H,7,FALSE)</f>
        <v>plastic part</v>
      </c>
      <c r="S1977" s="27" t="str">
        <f>VLOOKUP(N1977,'散件（更新）'!B:E,4,FALSE)</f>
        <v>https://tineco-yxzt.oss-accelerate.aliyuncs.com/20241219/62_1734590951668.jpg</v>
      </c>
      <c r="T1977" s="27" t="s">
        <v>8759</v>
      </c>
      <c r="U1977" s="28" t="str">
        <f>VLOOKUP(N1977,'散件（更新）'!B:G,6,FALSE)</f>
        <v>地刷充电头组件</v>
      </c>
      <c r="V1977" s="28">
        <f>VLOOKUP(N1977,'散件（更新）'!B:I,8,FALSE)</f>
        <v>6932485002559</v>
      </c>
    </row>
    <row r="1978" spans="1:22">
      <c r="A1978" s="57">
        <v>46169</v>
      </c>
      <c r="B1978" s="50" t="s">
        <v>11028</v>
      </c>
      <c r="C1978" s="27" t="str">
        <f>VLOOKUP(B1978,'大货清单（不定期按GOMS更新）'!A:H,8,0)</f>
        <v>109-23760801</v>
      </c>
      <c r="D1978" s="27" t="str">
        <f>VLOOKUP(B1978,'大货清单（不定期按GOMS更新）'!A:C,3,0)</f>
        <v>CL2376H-01</v>
      </c>
      <c r="E1978" s="27" t="str">
        <f>VLOOKUP(B1978,'大货清单（不定期按GOMS更新）'!A:H,4,0)</f>
        <v>FR,DE,ES,IT,CL,BE,NL,SE,PL</v>
      </c>
      <c r="F1978" s="27" t="str">
        <f>VLOOKUP(B1978,'大货清单（不定期按GOMS更新）'!A:H,2,0)</f>
        <v>FLOOR ONE i5 STRETCH</v>
      </c>
      <c r="G1978" s="28">
        <f>VLOOKUP(B1978,'大货清单（不定期按GOMS更新）'!A:I,9,FALSE)</f>
        <v>6932485006427</v>
      </c>
      <c r="H1978" s="27" t="str">
        <f>VLOOKUP(B1978,'大货清单（不定期按GOMS更新）'!A:H,7,0)</f>
        <v>LIGHT GREY</v>
      </c>
      <c r="I1978" s="27" t="str">
        <f>VLOOKUP(B1978,'大货清单（不定期按GOMS更新）'!A:F,6,FALSE)</f>
        <v>ACTIVE</v>
      </c>
      <c r="J1978" s="27" t="str">
        <f>VLOOKUP(B1978,'大货清单（不定期按GOMS更新）'!A:K,11,FALSE)</f>
        <v>8.4</v>
      </c>
      <c r="K1978" s="27" t="str">
        <f>VLOOKUP(B1978,'大货清单（不定期按GOMS更新）'!A:N,12,FALSE)</f>
        <v>712</v>
      </c>
      <c r="L1978" s="27" t="str">
        <f>VLOOKUP(B1978,'大货清单（不定期按GOMS更新）'!A:M,13,FALSE)</f>
        <v>321</v>
      </c>
      <c r="M1978" s="27" t="str">
        <f>VLOOKUP(B1978,'大货清单（不定期按GOMS更新）'!A:N,14,FALSE)</f>
        <v>278</v>
      </c>
      <c r="N1978" s="50" t="s">
        <v>7823</v>
      </c>
      <c r="O1978" s="27">
        <f>IFERROR(VLOOKUP(N1978,'散件迭代（不定期更新）'!C:J,8,FALSE),0)</f>
        <v>0</v>
      </c>
      <c r="P1978" s="27" t="str">
        <f>IFERROR(VLOOKUP(N1978,'散件（更新）'!B:H,3,FALSE),0)</f>
        <v/>
      </c>
      <c r="Q1978" s="27" t="str">
        <f>VLOOKUP(N1978,'散件（更新）'!B:H,2,FALSE)</f>
        <v>114-24580806</v>
      </c>
      <c r="R1978" s="27" t="str">
        <f>VLOOKUP(N1978,'散件（更新）'!B:H,7,FALSE)</f>
        <v>plastic part</v>
      </c>
      <c r="S1978" s="27" t="str">
        <f>VLOOKUP(N1978,'散件（更新）'!B:E,4,FALSE)</f>
        <v>https://tineco-yxzt.oss-accelerate.aliyuncs.com/20250331/penshuibanzujian_1743413231769.gif</v>
      </c>
      <c r="T1978" s="27" t="s">
        <v>8759</v>
      </c>
      <c r="U1978" s="28" t="str">
        <f>VLOOKUP(N1978,'散件（更新）'!B:G,6,FALSE)</f>
        <v>SP;CL2458H-01;喷水板组件</v>
      </c>
      <c r="V1978" s="28">
        <f>VLOOKUP(N1978,'散件（更新）'!B:I,8,FALSE)</f>
        <v>6932485006571</v>
      </c>
    </row>
    <row r="1979" spans="1:22">
      <c r="A1979" s="57">
        <v>46169</v>
      </c>
      <c r="B1979" s="50" t="s">
        <v>11028</v>
      </c>
      <c r="C1979" s="27" t="str">
        <f>VLOOKUP(B1979,'大货清单（不定期按GOMS更新）'!A:H,8,0)</f>
        <v>109-23760801</v>
      </c>
      <c r="D1979" s="27" t="str">
        <f>VLOOKUP(B1979,'大货清单（不定期按GOMS更新）'!A:C,3,0)</f>
        <v>CL2376H-01</v>
      </c>
      <c r="E1979" s="27" t="str">
        <f>VLOOKUP(B1979,'大货清单（不定期按GOMS更新）'!A:H,4,0)</f>
        <v>FR,DE,ES,IT,CL,BE,NL,SE,PL</v>
      </c>
      <c r="F1979" s="27" t="str">
        <f>VLOOKUP(B1979,'大货清单（不定期按GOMS更新）'!A:H,2,0)</f>
        <v>FLOOR ONE i5 STRETCH</v>
      </c>
      <c r="G1979" s="28">
        <f>VLOOKUP(B1979,'大货清单（不定期按GOMS更新）'!A:I,9,FALSE)</f>
        <v>6932485006427</v>
      </c>
      <c r="H1979" s="27" t="str">
        <f>VLOOKUP(B1979,'大货清单（不定期按GOMS更新）'!A:H,7,0)</f>
        <v>LIGHT GREY</v>
      </c>
      <c r="I1979" s="27" t="str">
        <f>VLOOKUP(B1979,'大货清单（不定期按GOMS更新）'!A:F,6,FALSE)</f>
        <v>ACTIVE</v>
      </c>
      <c r="J1979" s="27" t="str">
        <f>VLOOKUP(B1979,'大货清单（不定期按GOMS更新）'!A:K,11,FALSE)</f>
        <v>8.4</v>
      </c>
      <c r="K1979" s="27" t="str">
        <f>VLOOKUP(B1979,'大货清单（不定期按GOMS更新）'!A:N,12,FALSE)</f>
        <v>712</v>
      </c>
      <c r="L1979" s="27" t="str">
        <f>VLOOKUP(B1979,'大货清单（不定期按GOMS更新）'!A:M,13,FALSE)</f>
        <v>321</v>
      </c>
      <c r="M1979" s="27" t="str">
        <f>VLOOKUP(B1979,'大货清单（不定期按GOMS更新）'!A:N,14,FALSE)</f>
        <v>278</v>
      </c>
      <c r="N1979" s="50" t="s">
        <v>10025</v>
      </c>
      <c r="O1979" s="27">
        <f>IFERROR(VLOOKUP(N1979,'散件迭代（不定期更新）'!C:J,8,FALSE),0)</f>
        <v>0</v>
      </c>
      <c r="P1979" s="27">
        <f>IFERROR(VLOOKUP(N1979,'散件（更新）'!B:H,3,FALSE),0)</f>
        <v>0</v>
      </c>
      <c r="Q1979" s="27" t="str">
        <f>VLOOKUP(N1979,'散件（更新）'!B:H,2,FALSE)</f>
        <v>114-23760602</v>
      </c>
      <c r="R1979" s="27" t="str">
        <f>VLOOKUP(N1979,'散件（更新）'!B:H,7,FALSE)</f>
        <v>plastic part</v>
      </c>
      <c r="S1979" s="27" t="str">
        <f>VLOOKUP(N1979,'散件（更新）'!B:E,4,FALSE)</f>
        <v>https://tineco-yxzt.oss-accelerate.aliyuncs.com/20250429/weixinjietu_20250429085901_1745890590462.png</v>
      </c>
      <c r="T1979" s="27" t="s">
        <v>8759</v>
      </c>
      <c r="U1979" s="28" t="str">
        <f>VLOOKUP(N1979,'散件（更新）'!B:G,6,FALSE)</f>
        <v>SP;CL2376F-01;前后盖软胶塞</v>
      </c>
      <c r="V1979" s="28">
        <f>VLOOKUP(N1979,'散件（更新）'!B:I,8,FALSE)</f>
        <v>6932485007202</v>
      </c>
    </row>
    <row r="1980" spans="1:22">
      <c r="A1980" s="57">
        <v>46169</v>
      </c>
      <c r="B1980" s="50" t="s">
        <v>11028</v>
      </c>
      <c r="C1980" s="27" t="str">
        <f>VLOOKUP(B1980,'大货清单（不定期按GOMS更新）'!A:H,8,0)</f>
        <v>109-23760801</v>
      </c>
      <c r="D1980" s="27" t="str">
        <f>VLOOKUP(B1980,'大货清单（不定期按GOMS更新）'!A:C,3,0)</f>
        <v>CL2376H-01</v>
      </c>
      <c r="E1980" s="27" t="str">
        <f>VLOOKUP(B1980,'大货清单（不定期按GOMS更新）'!A:H,4,0)</f>
        <v>FR,DE,ES,IT,CL,BE,NL,SE,PL</v>
      </c>
      <c r="F1980" s="27" t="str">
        <f>VLOOKUP(B1980,'大货清单（不定期按GOMS更新）'!A:H,2,0)</f>
        <v>FLOOR ONE i5 STRETCH</v>
      </c>
      <c r="G1980" s="28">
        <f>VLOOKUP(B1980,'大货清单（不定期按GOMS更新）'!A:I,9,FALSE)</f>
        <v>6932485006427</v>
      </c>
      <c r="H1980" s="27" t="str">
        <f>VLOOKUP(B1980,'大货清单（不定期按GOMS更新）'!A:H,7,0)</f>
        <v>LIGHT GREY</v>
      </c>
      <c r="I1980" s="27" t="str">
        <f>VLOOKUP(B1980,'大货清单（不定期按GOMS更新）'!A:F,6,FALSE)</f>
        <v>ACTIVE</v>
      </c>
      <c r="J1980" s="27" t="str">
        <f>VLOOKUP(B1980,'大货清单（不定期按GOMS更新）'!A:K,11,FALSE)</f>
        <v>8.4</v>
      </c>
      <c r="K1980" s="27" t="str">
        <f>VLOOKUP(B1980,'大货清单（不定期按GOMS更新）'!A:N,12,FALSE)</f>
        <v>712</v>
      </c>
      <c r="L1980" s="27" t="str">
        <f>VLOOKUP(B1980,'大货清单（不定期按GOMS更新）'!A:M,13,FALSE)</f>
        <v>321</v>
      </c>
      <c r="M1980" s="27" t="str">
        <f>VLOOKUP(B1980,'大货清单（不定期按GOMS更新）'!A:N,14,FALSE)</f>
        <v>278</v>
      </c>
      <c r="N1980" s="50" t="s">
        <v>10256</v>
      </c>
      <c r="O1980" s="27">
        <f>IFERROR(VLOOKUP(N1980,'散件迭代（不定期更新）'!C:J,8,FALSE),0)</f>
        <v>0</v>
      </c>
      <c r="P1980" s="27">
        <f>IFERROR(VLOOKUP(N1980,'散件（更新）'!B:H,3,FALSE),0)</f>
        <v>0</v>
      </c>
      <c r="Q1980" s="27" t="str">
        <f>VLOOKUP(N1980,'散件（更新）'!B:H,2,FALSE)</f>
        <v>114-23760603</v>
      </c>
      <c r="R1980" s="27" t="str">
        <f>VLOOKUP(N1980,'散件（更新）'!B:H,7,FALSE)</f>
        <v>plastic part</v>
      </c>
      <c r="S1980" s="27" t="str">
        <f>VLOOKUP(N1980,'散件（更新）'!B:E,4,FALSE)</f>
        <v>https://tineco-yxzt.oss-accelerate.aliyuncs.com/20250429/weixinjietu_20250429085921_1745890646742.png</v>
      </c>
      <c r="T1980" s="27" t="s">
        <v>8759</v>
      </c>
      <c r="U1980" s="28" t="str">
        <f>VLOOKUP(N1980,'散件（更新）'!B:G,6,FALSE)</f>
        <v>SP;CL2376F-01;转接头组件（带锁扣）</v>
      </c>
      <c r="V1980" s="28">
        <f>VLOOKUP(N1980,'散件（更新）'!B:I,8,FALSE)</f>
        <v>6932485007219</v>
      </c>
    </row>
    <row r="1981" spans="1:22">
      <c r="A1981" s="57">
        <v>46169</v>
      </c>
      <c r="B1981" s="50" t="s">
        <v>11028</v>
      </c>
      <c r="C1981" s="27" t="str">
        <f>VLOOKUP(B1981,'大货清单（不定期按GOMS更新）'!A:H,8,0)</f>
        <v>109-23760801</v>
      </c>
      <c r="D1981" s="27" t="str">
        <f>VLOOKUP(B1981,'大货清单（不定期按GOMS更新）'!A:C,3,0)</f>
        <v>CL2376H-01</v>
      </c>
      <c r="E1981" s="27" t="str">
        <f>VLOOKUP(B1981,'大货清单（不定期按GOMS更新）'!A:H,4,0)</f>
        <v>FR,DE,ES,IT,CL,BE,NL,SE,PL</v>
      </c>
      <c r="F1981" s="27" t="str">
        <f>VLOOKUP(B1981,'大货清单（不定期按GOMS更新）'!A:H,2,0)</f>
        <v>FLOOR ONE i5 STRETCH</v>
      </c>
      <c r="G1981" s="28">
        <f>VLOOKUP(B1981,'大货清单（不定期按GOMS更新）'!A:I,9,FALSE)</f>
        <v>6932485006427</v>
      </c>
      <c r="H1981" s="27" t="str">
        <f>VLOOKUP(B1981,'大货清单（不定期按GOMS更新）'!A:H,7,0)</f>
        <v>LIGHT GREY</v>
      </c>
      <c r="I1981" s="27" t="str">
        <f>VLOOKUP(B1981,'大货清单（不定期按GOMS更新）'!A:F,6,FALSE)</f>
        <v>ACTIVE</v>
      </c>
      <c r="J1981" s="27" t="str">
        <f>VLOOKUP(B1981,'大货清单（不定期按GOMS更新）'!A:K,11,FALSE)</f>
        <v>8.4</v>
      </c>
      <c r="K1981" s="27" t="str">
        <f>VLOOKUP(B1981,'大货清单（不定期按GOMS更新）'!A:N,12,FALSE)</f>
        <v>712</v>
      </c>
      <c r="L1981" s="27" t="str">
        <f>VLOOKUP(B1981,'大货清单（不定期按GOMS更新）'!A:M,13,FALSE)</f>
        <v>321</v>
      </c>
      <c r="M1981" s="27" t="str">
        <f>VLOOKUP(B1981,'大货清单（不定期按GOMS更新）'!A:N,14,FALSE)</f>
        <v>278</v>
      </c>
      <c r="N1981" s="50" t="s">
        <v>10021</v>
      </c>
      <c r="O1981" s="27">
        <f>IFERROR(VLOOKUP(N1981,'散件迭代（不定期更新）'!C:J,8,FALSE),0)</f>
        <v>0</v>
      </c>
      <c r="P1981" s="27">
        <f>IFERROR(VLOOKUP(N1981,'散件（更新）'!B:H,3,FALSE),0)</f>
        <v>0</v>
      </c>
      <c r="Q1981" s="27" t="str">
        <f>VLOOKUP(N1981,'散件（更新）'!B:H,2,FALSE)</f>
        <v>114-23760604</v>
      </c>
      <c r="R1981" s="27" t="str">
        <f>VLOOKUP(N1981,'散件（更新）'!B:H,7,FALSE)</f>
        <v>plastic part</v>
      </c>
      <c r="S1981" s="27" t="str">
        <f>VLOOKUP(N1981,'散件（更新）'!B:E,4,FALSE)</f>
        <v>https://tineco-yxzt.oss-accelerate.aliyuncs.com/20250429/weixinjietu_20250429085936_1745890865944.png</v>
      </c>
      <c r="T1981" s="27" t="s">
        <v>8759</v>
      </c>
      <c r="U1981" s="28" t="str">
        <f>VLOOKUP(N1981,'散件（更新）'!B:G,6,FALSE)</f>
        <v>SP;CL2376F-01;机体后盖上盖</v>
      </c>
      <c r="V1981" s="28">
        <f>VLOOKUP(N1981,'散件（更新）'!B:I,8,FALSE)</f>
        <v>6932485007226</v>
      </c>
    </row>
    <row r="1982" spans="1:22">
      <c r="A1982" s="57">
        <v>46169</v>
      </c>
      <c r="B1982" s="50" t="s">
        <v>11028</v>
      </c>
      <c r="C1982" s="27" t="str">
        <f>VLOOKUP(B1982,'大货清单（不定期按GOMS更新）'!A:H,8,0)</f>
        <v>109-23760801</v>
      </c>
      <c r="D1982" s="27" t="str">
        <f>VLOOKUP(B1982,'大货清单（不定期按GOMS更新）'!A:C,3,0)</f>
        <v>CL2376H-01</v>
      </c>
      <c r="E1982" s="27" t="str">
        <f>VLOOKUP(B1982,'大货清单（不定期按GOMS更新）'!A:H,4,0)</f>
        <v>FR,DE,ES,IT,CL,BE,NL,SE,PL</v>
      </c>
      <c r="F1982" s="27" t="str">
        <f>VLOOKUP(B1982,'大货清单（不定期按GOMS更新）'!A:H,2,0)</f>
        <v>FLOOR ONE i5 STRETCH</v>
      </c>
      <c r="G1982" s="28">
        <f>VLOOKUP(B1982,'大货清单（不定期按GOMS更新）'!A:I,9,FALSE)</f>
        <v>6932485006427</v>
      </c>
      <c r="H1982" s="27" t="str">
        <f>VLOOKUP(B1982,'大货清单（不定期按GOMS更新）'!A:H,7,0)</f>
        <v>LIGHT GREY</v>
      </c>
      <c r="I1982" s="27" t="str">
        <f>VLOOKUP(B1982,'大货清单（不定期按GOMS更新）'!A:F,6,FALSE)</f>
        <v>ACTIVE</v>
      </c>
      <c r="J1982" s="27" t="str">
        <f>VLOOKUP(B1982,'大货清单（不定期按GOMS更新）'!A:K,11,FALSE)</f>
        <v>8.4</v>
      </c>
      <c r="K1982" s="27" t="str">
        <f>VLOOKUP(B1982,'大货清单（不定期按GOMS更新）'!A:N,12,FALSE)</f>
        <v>712</v>
      </c>
      <c r="L1982" s="27" t="str">
        <f>VLOOKUP(B1982,'大货清单（不定期按GOMS更新）'!A:M,13,FALSE)</f>
        <v>321</v>
      </c>
      <c r="M1982" s="27" t="str">
        <f>VLOOKUP(B1982,'大货清单（不定期按GOMS更新）'!A:N,14,FALSE)</f>
        <v>278</v>
      </c>
      <c r="N1982" s="50" t="s">
        <v>8229</v>
      </c>
      <c r="O1982" s="27">
        <f>IFERROR(VLOOKUP(N1982,'散件迭代（不定期更新）'!C:J,8,FALSE),0)</f>
        <v>0</v>
      </c>
      <c r="P1982" s="27" t="str">
        <f>IFERROR(VLOOKUP(N1982,'散件（更新）'!B:H,3,FALSE),0)</f>
        <v/>
      </c>
      <c r="Q1982" s="27" t="str">
        <f>VLOOKUP(N1982,'散件（更新）'!B:H,2,FALSE)</f>
        <v>114-23761804</v>
      </c>
      <c r="R1982" s="27" t="str">
        <f>VLOOKUP(N1982,'散件（更新）'!B:H,7,FALSE)</f>
        <v>Motor</v>
      </c>
      <c r="S1982" s="27" t="str">
        <f>VLOOKUP(N1982,'散件（更新）'!B:E,4,FALSE)</f>
        <v>https://tineco-yxzt.oss-accelerate.aliyuncs.com/20241219/weixintupian_202411141109494_1734586474304.jpg</v>
      </c>
      <c r="T1982" s="27" t="s">
        <v>8759</v>
      </c>
      <c r="U1982" s="28" t="str">
        <f>VLOOKUP(N1982,'散件（更新）'!B:G,6,FALSE)</f>
        <v>有刷电机齿轮箱组件（带铭牌）</v>
      </c>
      <c r="V1982" s="28">
        <f>VLOOKUP(N1982,'散件（更新）'!B:I,8,FALSE)</f>
        <v>6932485002436</v>
      </c>
    </row>
    <row r="1983" spans="1:22">
      <c r="A1983" s="57">
        <v>46169</v>
      </c>
      <c r="B1983" s="50" t="s">
        <v>11028</v>
      </c>
      <c r="C1983" s="27" t="str">
        <f>VLOOKUP(B1983,'大货清单（不定期按GOMS更新）'!A:H,8,0)</f>
        <v>109-23760801</v>
      </c>
      <c r="D1983" s="27" t="str">
        <f>VLOOKUP(B1983,'大货清单（不定期按GOMS更新）'!A:C,3,0)</f>
        <v>CL2376H-01</v>
      </c>
      <c r="E1983" s="27" t="str">
        <f>VLOOKUP(B1983,'大货清单（不定期按GOMS更新）'!A:H,4,0)</f>
        <v>FR,DE,ES,IT,CL,BE,NL,SE,PL</v>
      </c>
      <c r="F1983" s="27" t="str">
        <f>VLOOKUP(B1983,'大货清单（不定期按GOMS更新）'!A:H,2,0)</f>
        <v>FLOOR ONE i5 STRETCH</v>
      </c>
      <c r="G1983" s="28">
        <f>VLOOKUP(B1983,'大货清单（不定期按GOMS更新）'!A:I,9,FALSE)</f>
        <v>6932485006427</v>
      </c>
      <c r="H1983" s="27" t="str">
        <f>VLOOKUP(B1983,'大货清单（不定期按GOMS更新）'!A:H,7,0)</f>
        <v>LIGHT GREY</v>
      </c>
      <c r="I1983" s="27" t="str">
        <f>VLOOKUP(B1983,'大货清单（不定期按GOMS更新）'!A:F,6,FALSE)</f>
        <v>ACTIVE</v>
      </c>
      <c r="J1983" s="27" t="str">
        <f>VLOOKUP(B1983,'大货清单（不定期按GOMS更新）'!A:K,11,FALSE)</f>
        <v>8.4</v>
      </c>
      <c r="K1983" s="27" t="str">
        <f>VLOOKUP(B1983,'大货清单（不定期按GOMS更新）'!A:N,12,FALSE)</f>
        <v>712</v>
      </c>
      <c r="L1983" s="27" t="str">
        <f>VLOOKUP(B1983,'大货清单（不定期按GOMS更新）'!A:M,13,FALSE)</f>
        <v>321</v>
      </c>
      <c r="M1983" s="27" t="str">
        <f>VLOOKUP(B1983,'大货清单（不定期按GOMS更新）'!A:N,14,FALSE)</f>
        <v>278</v>
      </c>
      <c r="N1983" s="50" t="s">
        <v>8062</v>
      </c>
      <c r="O1983" s="27">
        <f>IFERROR(VLOOKUP(N1983,'散件迭代（不定期更新）'!C:J,8,FALSE),0)</f>
        <v>0</v>
      </c>
      <c r="P1983" s="27" t="str">
        <f>IFERROR(VLOOKUP(N1983,'散件（更新）'!B:H,3,FALSE),0)</f>
        <v/>
      </c>
      <c r="Q1983" s="27" t="str">
        <f>VLOOKUP(N1983,'散件（更新）'!B:H,2,FALSE)</f>
        <v>114-23761805</v>
      </c>
      <c r="R1983" s="27" t="str">
        <f>VLOOKUP(N1983,'散件（更新）'!B:H,7,FALSE)</f>
        <v>Motor</v>
      </c>
      <c r="S1983" s="27" t="str">
        <f>VLOOKUP(N1983,'散件（更新）'!B:E,4,FALSE)</f>
        <v>https://tineco-yxzt.oss-accelerate.aliyuncs.com/20241219/weixintupian_202411141109495_1734586641284.jpg</v>
      </c>
      <c r="T1983" s="27" t="s">
        <v>19323</v>
      </c>
      <c r="U1983" s="28" t="str">
        <f>VLOOKUP(N1983,'散件（更新）'!B:G,6,FALSE)</f>
        <v>主电机组件</v>
      </c>
      <c r="V1983" s="28">
        <f>VLOOKUP(N1983,'散件（更新）'!B:I,8,FALSE)</f>
        <v>6932485002443</v>
      </c>
    </row>
    <row r="1984" spans="1:22">
      <c r="A1984" s="57">
        <v>46169</v>
      </c>
      <c r="B1984" s="50" t="s">
        <v>11028</v>
      </c>
      <c r="C1984" s="27" t="str">
        <f>VLOOKUP(B1984,'大货清单（不定期按GOMS更新）'!A:H,8,0)</f>
        <v>109-23760801</v>
      </c>
      <c r="D1984" s="27" t="str">
        <f>VLOOKUP(B1984,'大货清单（不定期按GOMS更新）'!A:C,3,0)</f>
        <v>CL2376H-01</v>
      </c>
      <c r="E1984" s="27" t="str">
        <f>VLOOKUP(B1984,'大货清单（不定期按GOMS更新）'!A:H,4,0)</f>
        <v>FR,DE,ES,IT,CL,BE,NL,SE,PL</v>
      </c>
      <c r="F1984" s="27" t="str">
        <f>VLOOKUP(B1984,'大货清单（不定期按GOMS更新）'!A:H,2,0)</f>
        <v>FLOOR ONE i5 STRETCH</v>
      </c>
      <c r="G1984" s="28">
        <f>VLOOKUP(B1984,'大货清单（不定期按GOMS更新）'!A:I,9,FALSE)</f>
        <v>6932485006427</v>
      </c>
      <c r="H1984" s="27" t="str">
        <f>VLOOKUP(B1984,'大货清单（不定期按GOMS更新）'!A:H,7,0)</f>
        <v>LIGHT GREY</v>
      </c>
      <c r="I1984" s="27" t="str">
        <f>VLOOKUP(B1984,'大货清单（不定期按GOMS更新）'!A:F,6,FALSE)</f>
        <v>ACTIVE</v>
      </c>
      <c r="J1984" s="27" t="str">
        <f>VLOOKUP(B1984,'大货清单（不定期按GOMS更新）'!A:K,11,FALSE)</f>
        <v>8.4</v>
      </c>
      <c r="K1984" s="27" t="str">
        <f>VLOOKUP(B1984,'大货清单（不定期按GOMS更新）'!A:N,12,FALSE)</f>
        <v>712</v>
      </c>
      <c r="L1984" s="27" t="str">
        <f>VLOOKUP(B1984,'大货清单（不定期按GOMS更新）'!A:M,13,FALSE)</f>
        <v>321</v>
      </c>
      <c r="M1984" s="27" t="str">
        <f>VLOOKUP(B1984,'大货清单（不定期按GOMS更新）'!A:N,14,FALSE)</f>
        <v>278</v>
      </c>
      <c r="N1984" s="50" t="s">
        <v>7972</v>
      </c>
      <c r="O1984" s="27">
        <f>IFERROR(VLOOKUP(N1984,'散件迭代（不定期更新）'!C:J,8,FALSE),0)</f>
        <v>0</v>
      </c>
      <c r="P1984" s="27" t="str">
        <f>IFERROR(VLOOKUP(N1984,'散件（更新）'!B:H,3,FALSE),0)</f>
        <v/>
      </c>
      <c r="Q1984" s="27" t="str">
        <f>VLOOKUP(N1984,'散件（更新）'!B:H,2,FALSE)</f>
        <v>114-23780402</v>
      </c>
      <c r="R1984" s="27" t="str">
        <f>VLOOKUP(N1984,'散件（更新）'!B:H,7,FALSE)</f>
        <v>Motor</v>
      </c>
      <c r="S1984" s="27" t="str">
        <f>VLOOKUP(N1984,'散件（更新）'!B:E,4,FALSE)</f>
        <v>https://tineco-yxzt.oss-accelerate.aliyuncs.com/20250121/MOTOR_1737446313179.png</v>
      </c>
      <c r="T1984" s="27" t="s">
        <v>8759</v>
      </c>
      <c r="U1984" s="28" t="str">
        <f>VLOOKUP(N1984,'散件（更新）'!B:G,6,FALSE)</f>
        <v>蠕动泵组件</v>
      </c>
      <c r="V1984" s="28">
        <f>VLOOKUP(N1984,'散件（更新）'!B:I,8,FALSE)</f>
        <v>6932485004089</v>
      </c>
    </row>
    <row r="1985" spans="1:22">
      <c r="A1985" s="57">
        <v>46169</v>
      </c>
      <c r="B1985" s="50" t="s">
        <v>11028</v>
      </c>
      <c r="C1985" s="27" t="str">
        <f>VLOOKUP(B1985,'大货清单（不定期按GOMS更新）'!A:H,8,0)</f>
        <v>109-23760801</v>
      </c>
      <c r="D1985" s="27" t="str">
        <f>VLOOKUP(B1985,'大货清单（不定期按GOMS更新）'!A:C,3,0)</f>
        <v>CL2376H-01</v>
      </c>
      <c r="E1985" s="27" t="str">
        <f>VLOOKUP(B1985,'大货清单（不定期按GOMS更新）'!A:H,4,0)</f>
        <v>FR,DE,ES,IT,CL,BE,NL,SE,PL</v>
      </c>
      <c r="F1985" s="27" t="str">
        <f>VLOOKUP(B1985,'大货清单（不定期按GOMS更新）'!A:H,2,0)</f>
        <v>FLOOR ONE i5 STRETCH</v>
      </c>
      <c r="G1985" s="28">
        <f>VLOOKUP(B1985,'大货清单（不定期按GOMS更新）'!A:I,9,FALSE)</f>
        <v>6932485006427</v>
      </c>
      <c r="H1985" s="27" t="str">
        <f>VLOOKUP(B1985,'大货清单（不定期按GOMS更新）'!A:H,7,0)</f>
        <v>LIGHT GREY</v>
      </c>
      <c r="I1985" s="27" t="str">
        <f>VLOOKUP(B1985,'大货清单（不定期按GOMS更新）'!A:F,6,FALSE)</f>
        <v>ACTIVE</v>
      </c>
      <c r="J1985" s="27" t="str">
        <f>VLOOKUP(B1985,'大货清单（不定期按GOMS更新）'!A:K,11,FALSE)</f>
        <v>8.4</v>
      </c>
      <c r="K1985" s="27" t="str">
        <f>VLOOKUP(B1985,'大货清单（不定期按GOMS更新）'!A:N,12,FALSE)</f>
        <v>712</v>
      </c>
      <c r="L1985" s="27" t="str">
        <f>VLOOKUP(B1985,'大货清单（不定期按GOMS更新）'!A:M,13,FALSE)</f>
        <v>321</v>
      </c>
      <c r="M1985" s="27" t="str">
        <f>VLOOKUP(B1985,'大货清单（不定期按GOMS更新）'!A:N,14,FALSE)</f>
        <v>278</v>
      </c>
      <c r="N1985" s="50" t="s">
        <v>10307</v>
      </c>
      <c r="O1985" s="27">
        <f>IFERROR(VLOOKUP(N1985,'散件迭代（不定期更新）'!C:J,8,FALSE),0)</f>
        <v>0</v>
      </c>
      <c r="P1985" s="27">
        <f>IFERROR(VLOOKUP(N1985,'散件（更新）'!B:H,3,FALSE),0)</f>
        <v>0</v>
      </c>
      <c r="Q1985" s="27" t="str">
        <f>VLOOKUP(N1985,'散件（更新）'!B:H,2,FALSE)</f>
        <v>114-23760606</v>
      </c>
      <c r="R1985" s="27" t="str">
        <f>VLOOKUP(N1985,'散件（更新）'!B:H,7,FALSE)</f>
        <v>PCBA</v>
      </c>
      <c r="S1985" s="27" t="str">
        <f>VLOOKUP(N1985,'散件（更新）'!B:E,4,FALSE)</f>
        <v>https://tineco-yxzt.oss-accelerate.aliyuncs.com/20250429/weixinjietu_20250429085950_1745890917877.png</v>
      </c>
      <c r="T1985" s="27" t="s">
        <v>19301</v>
      </c>
      <c r="U1985" s="28" t="str">
        <f>VLOOKUP(N1985,'散件（更新）'!B:G,6,FALSE)</f>
        <v>SP;CL2376F-01;主控板组件</v>
      </c>
      <c r="V1985" s="28">
        <f>VLOOKUP(N1985,'散件（更新）'!B:I,8,FALSE)</f>
        <v>6932485007233</v>
      </c>
    </row>
    <row r="1986" spans="1:22">
      <c r="A1986" s="57">
        <v>46169</v>
      </c>
      <c r="B1986" s="50" t="s">
        <v>11028</v>
      </c>
      <c r="C1986" s="27" t="str">
        <f>VLOOKUP(B1986,'大货清单（不定期按GOMS更新）'!A:H,8,0)</f>
        <v>109-23760801</v>
      </c>
      <c r="D1986" s="27" t="str">
        <f>VLOOKUP(B1986,'大货清单（不定期按GOMS更新）'!A:C,3,0)</f>
        <v>CL2376H-01</v>
      </c>
      <c r="E1986" s="27" t="str">
        <f>VLOOKUP(B1986,'大货清单（不定期按GOMS更新）'!A:H,4,0)</f>
        <v>FR,DE,ES,IT,CL,BE,NL,SE,PL</v>
      </c>
      <c r="F1986" s="27" t="str">
        <f>VLOOKUP(B1986,'大货清单（不定期按GOMS更新）'!A:H,2,0)</f>
        <v>FLOOR ONE i5 STRETCH</v>
      </c>
      <c r="G1986" s="28">
        <f>VLOOKUP(B1986,'大货清单（不定期按GOMS更新）'!A:I,9,FALSE)</f>
        <v>6932485006427</v>
      </c>
      <c r="H1986" s="27" t="str">
        <f>VLOOKUP(B1986,'大货清单（不定期按GOMS更新）'!A:H,7,0)</f>
        <v>LIGHT GREY</v>
      </c>
      <c r="I1986" s="27" t="str">
        <f>VLOOKUP(B1986,'大货清单（不定期按GOMS更新）'!A:F,6,FALSE)</f>
        <v>ACTIVE</v>
      </c>
      <c r="J1986" s="27" t="str">
        <f>VLOOKUP(B1986,'大货清单（不定期按GOMS更新）'!A:K,11,FALSE)</f>
        <v>8.4</v>
      </c>
      <c r="K1986" s="27" t="str">
        <f>VLOOKUP(B1986,'大货清单（不定期按GOMS更新）'!A:N,12,FALSE)</f>
        <v>712</v>
      </c>
      <c r="L1986" s="27" t="str">
        <f>VLOOKUP(B1986,'大货清单（不定期按GOMS更新）'!A:M,13,FALSE)</f>
        <v>321</v>
      </c>
      <c r="M1986" s="27" t="str">
        <f>VLOOKUP(B1986,'大货清单（不定期按GOMS更新）'!A:N,14,FALSE)</f>
        <v>278</v>
      </c>
      <c r="N1986" s="50" t="s">
        <v>7811</v>
      </c>
      <c r="O1986" s="27">
        <f>IFERROR(VLOOKUP(N1986,'散件迭代（不定期更新）'!C:J,8,FALSE),0)</f>
        <v>0</v>
      </c>
      <c r="P1986" s="27" t="str">
        <f>IFERROR(VLOOKUP(N1986,'散件（更新）'!B:H,3,FALSE),0)</f>
        <v/>
      </c>
      <c r="Q1986" s="27" t="str">
        <f>VLOOKUP(N1986,'散件（更新）'!B:H,2,FALSE)</f>
        <v>114-23761812</v>
      </c>
      <c r="R1986" s="27" t="str">
        <f>VLOOKUP(N1986,'散件（更新）'!B:H,7,FALSE)</f>
        <v>Scraper</v>
      </c>
      <c r="S1986" s="27" t="str">
        <f>VLOOKUP(N1986,'散件（更新）'!B:E,4,FALSE)</f>
        <v>https://tineco-yxzt.oss-accelerate.aliyuncs.com/20241219/11_1734589750208.jpg</v>
      </c>
      <c r="T1986" s="27" t="s">
        <v>19301</v>
      </c>
      <c r="U1986" s="28" t="str">
        <f>VLOOKUP(N1986,'散件（更新）'!B:G,6,FALSE)</f>
        <v>刮条组件</v>
      </c>
      <c r="V1986" s="28">
        <f>VLOOKUP(N1986,'散件（更新）'!B:I,8,FALSE)</f>
        <v>6932485002528</v>
      </c>
    </row>
    <row r="1987" spans="1:22">
      <c r="A1987" s="57">
        <v>46169</v>
      </c>
      <c r="B1987" s="50" t="s">
        <v>11028</v>
      </c>
      <c r="C1987" s="27" t="str">
        <f>VLOOKUP(B1987,'大货清单（不定期按GOMS更新）'!A:H,8,0)</f>
        <v>109-23760801</v>
      </c>
      <c r="D1987" s="27" t="str">
        <f>VLOOKUP(B1987,'大货清单（不定期按GOMS更新）'!A:C,3,0)</f>
        <v>CL2376H-01</v>
      </c>
      <c r="E1987" s="27" t="str">
        <f>VLOOKUP(B1987,'大货清单（不定期按GOMS更新）'!A:H,4,0)</f>
        <v>FR,DE,ES,IT,CL,BE,NL,SE,PL</v>
      </c>
      <c r="F1987" s="27" t="str">
        <f>VLOOKUP(B1987,'大货清单（不定期按GOMS更新）'!A:H,2,0)</f>
        <v>FLOOR ONE i5 STRETCH</v>
      </c>
      <c r="G1987" s="28">
        <f>VLOOKUP(B1987,'大货清单（不定期按GOMS更新）'!A:I,9,FALSE)</f>
        <v>6932485006427</v>
      </c>
      <c r="H1987" s="27" t="str">
        <f>VLOOKUP(B1987,'大货清单（不定期按GOMS更新）'!A:H,7,0)</f>
        <v>LIGHT GREY</v>
      </c>
      <c r="I1987" s="27" t="str">
        <f>VLOOKUP(B1987,'大货清单（不定期按GOMS更新）'!A:F,6,FALSE)</f>
        <v>ACTIVE</v>
      </c>
      <c r="J1987" s="27" t="str">
        <f>VLOOKUP(B1987,'大货清单（不定期按GOMS更新）'!A:K,11,FALSE)</f>
        <v>8.4</v>
      </c>
      <c r="K1987" s="27" t="str">
        <f>VLOOKUP(B1987,'大货清单（不定期按GOMS更新）'!A:N,12,FALSE)</f>
        <v>712</v>
      </c>
      <c r="L1987" s="27" t="str">
        <f>VLOOKUP(B1987,'大货清单（不定期按GOMS更新）'!A:M,13,FALSE)</f>
        <v>321</v>
      </c>
      <c r="M1987" s="27" t="str">
        <f>VLOOKUP(B1987,'大货清单（不定期按GOMS更新）'!A:N,14,FALSE)</f>
        <v>278</v>
      </c>
      <c r="N1987" s="50" t="s">
        <v>4712</v>
      </c>
      <c r="O1987" s="27">
        <f>IFERROR(VLOOKUP(N1987,'散件迭代（不定期更新）'!C:J,8,FALSE),0)</f>
        <v>0</v>
      </c>
      <c r="P1987" s="27">
        <f>IFERROR(VLOOKUP(N1987,'散件（更新）'!B:H,3,FALSE),0)</f>
        <v>0</v>
      </c>
      <c r="Q1987" s="27" t="str">
        <f>VLOOKUP(N1987,'散件（更新）'!B:H,2,FALSE)</f>
        <v>114-23280221</v>
      </c>
      <c r="R1987" s="27" t="str">
        <f>VLOOKUP(N1987,'散件（更新）'!B:H,7,FALSE)</f>
        <v>Repair Wheel</v>
      </c>
      <c r="S1987" s="27" t="str">
        <f>VLOOKUP(N1987,'散件（更新）'!B:E,4,FALSE)</f>
        <v>https://tineco-yxzt.oss-accelerate.aliyuncs.com/20240306/daxiaolun_1709693230648.GIF</v>
      </c>
      <c r="T1987" s="27" t="s">
        <v>19303</v>
      </c>
      <c r="U1987" s="28" t="str">
        <f>VLOOKUP(N1987,'散件（更新）'!B:G,6,FALSE)</f>
        <v>大轮和小轮组件</v>
      </c>
      <c r="V1987" s="28">
        <f>VLOOKUP(N1987,'散件（更新）'!B:I,8,FALSE)</f>
        <v>6974950107314</v>
      </c>
    </row>
    <row r="1988" spans="1:22">
      <c r="A1988" s="57">
        <v>46169</v>
      </c>
      <c r="B1988" s="50" t="s">
        <v>11028</v>
      </c>
      <c r="C1988" s="27" t="str">
        <f>VLOOKUP(B1988,'大货清单（不定期按GOMS更新）'!A:H,8,0)</f>
        <v>109-23760801</v>
      </c>
      <c r="D1988" s="27" t="str">
        <f>VLOOKUP(B1988,'大货清单（不定期按GOMS更新）'!A:C,3,0)</f>
        <v>CL2376H-01</v>
      </c>
      <c r="E1988" s="27" t="str">
        <f>VLOOKUP(B1988,'大货清单（不定期按GOMS更新）'!A:H,4,0)</f>
        <v>FR,DE,ES,IT,CL,BE,NL,SE,PL</v>
      </c>
      <c r="F1988" s="27" t="str">
        <f>VLOOKUP(B1988,'大货清单（不定期按GOMS更新）'!A:H,2,0)</f>
        <v>FLOOR ONE i5 STRETCH</v>
      </c>
      <c r="G1988" s="28">
        <f>VLOOKUP(B1988,'大货清单（不定期按GOMS更新）'!A:I,9,FALSE)</f>
        <v>6932485006427</v>
      </c>
      <c r="H1988" s="27" t="str">
        <f>VLOOKUP(B1988,'大货清单（不定期按GOMS更新）'!A:H,7,0)</f>
        <v>LIGHT GREY</v>
      </c>
      <c r="I1988" s="27" t="str">
        <f>VLOOKUP(B1988,'大货清单（不定期按GOMS更新）'!A:F,6,FALSE)</f>
        <v>ACTIVE</v>
      </c>
      <c r="J1988" s="27" t="str">
        <f>VLOOKUP(B1988,'大货清单（不定期按GOMS更新）'!A:K,11,FALSE)</f>
        <v>8.4</v>
      </c>
      <c r="K1988" s="27" t="str">
        <f>VLOOKUP(B1988,'大货清单（不定期按GOMS更新）'!A:N,12,FALSE)</f>
        <v>712</v>
      </c>
      <c r="L1988" s="27" t="str">
        <f>VLOOKUP(B1988,'大货清单（不定期按GOMS更新）'!A:M,13,FALSE)</f>
        <v>321</v>
      </c>
      <c r="M1988" s="27" t="str">
        <f>VLOOKUP(B1988,'大货清单（不定期按GOMS更新）'!A:N,14,FALSE)</f>
        <v>278</v>
      </c>
      <c r="N1988" s="50" t="s">
        <v>10118</v>
      </c>
      <c r="O1988" s="27">
        <f>IFERROR(VLOOKUP(N1988,'散件迭代（不定期更新）'!C:J,8,FALSE),0)</f>
        <v>0</v>
      </c>
      <c r="P1988" s="27">
        <f>IFERROR(VLOOKUP(N1988,'散件（更新）'!B:H,3,FALSE),0)</f>
        <v>0</v>
      </c>
      <c r="Q1988" s="27" t="str">
        <f>VLOOKUP(N1988,'散件（更新）'!B:H,2,FALSE)</f>
        <v>114-23760607</v>
      </c>
      <c r="R1988" s="27" t="str">
        <f>VLOOKUP(N1988,'散件（更新）'!B:H,7,FALSE)</f>
        <v>Handle</v>
      </c>
      <c r="S1988" s="27" t="str">
        <f>VLOOKUP(N1988,'散件（更新）'!B:E,4,FALSE)</f>
        <v>https://tineco-yxzt.oss-accelerate.aliyuncs.com/20250429/weixinjietu_20250429090005_1745891122750.png</v>
      </c>
      <c r="T1988" s="27" t="s">
        <v>19322</v>
      </c>
      <c r="U1988" s="28" t="str">
        <f>VLOOKUP(N1988,'散件（更新）'!B:G,6,FALSE)</f>
        <v>SP;CL2376F-01;手柄组件</v>
      </c>
      <c r="V1988" s="28">
        <f>VLOOKUP(N1988,'散件（更新）'!B:I,8,FALSE)</f>
        <v>6932485007240</v>
      </c>
    </row>
    <row r="1989" spans="1:22">
      <c r="A1989" s="57">
        <v>46169</v>
      </c>
      <c r="B1989" s="50" t="s">
        <v>11028</v>
      </c>
      <c r="C1989" s="27" t="str">
        <f>VLOOKUP(B1989,'大货清单（不定期按GOMS更新）'!A:H,8,0)</f>
        <v>109-23760801</v>
      </c>
      <c r="D1989" s="27" t="str">
        <f>VLOOKUP(B1989,'大货清单（不定期按GOMS更新）'!A:C,3,0)</f>
        <v>CL2376H-01</v>
      </c>
      <c r="E1989" s="27" t="str">
        <f>VLOOKUP(B1989,'大货清单（不定期按GOMS更新）'!A:H,4,0)</f>
        <v>FR,DE,ES,IT,CL,BE,NL,SE,PL</v>
      </c>
      <c r="F1989" s="27" t="str">
        <f>VLOOKUP(B1989,'大货清单（不定期按GOMS更新）'!A:H,2,0)</f>
        <v>FLOOR ONE i5 STRETCH</v>
      </c>
      <c r="G1989" s="28">
        <f>VLOOKUP(B1989,'大货清单（不定期按GOMS更新）'!A:I,9,FALSE)</f>
        <v>6932485006427</v>
      </c>
      <c r="H1989" s="27" t="str">
        <f>VLOOKUP(B1989,'大货清单（不定期按GOMS更新）'!A:H,7,0)</f>
        <v>LIGHT GREY</v>
      </c>
      <c r="I1989" s="27" t="str">
        <f>VLOOKUP(B1989,'大货清单（不定期按GOMS更新）'!A:F,6,FALSE)</f>
        <v>ACTIVE</v>
      </c>
      <c r="J1989" s="27" t="str">
        <f>VLOOKUP(B1989,'大货清单（不定期按GOMS更新）'!A:K,11,FALSE)</f>
        <v>8.4</v>
      </c>
      <c r="K1989" s="27" t="str">
        <f>VLOOKUP(B1989,'大货清单（不定期按GOMS更新）'!A:N,12,FALSE)</f>
        <v>712</v>
      </c>
      <c r="L1989" s="27" t="str">
        <f>VLOOKUP(B1989,'大货清单（不定期按GOMS更新）'!A:M,13,FALSE)</f>
        <v>321</v>
      </c>
      <c r="M1989" s="27" t="str">
        <f>VLOOKUP(B1989,'大货清单（不定期按GOMS更新）'!A:N,14,FALSE)</f>
        <v>278</v>
      </c>
      <c r="N1989" s="50" t="s">
        <v>8199</v>
      </c>
      <c r="O1989" s="27">
        <f>IFERROR(VLOOKUP(N1989,'散件迭代（不定期更新）'!C:J,8,FALSE),0)</f>
        <v>0</v>
      </c>
      <c r="P1989" s="27" t="str">
        <f>IFERROR(VLOOKUP(N1989,'散件（更新）'!B:H,3,FALSE),0)</f>
        <v/>
      </c>
      <c r="Q1989" s="27" t="str">
        <f>VLOOKUP(N1989,'散件（更新）'!B:H,2,FALSE)</f>
        <v>114-23480603</v>
      </c>
      <c r="R1989" s="27" t="str">
        <f>VLOOKUP(N1989,'散件（更新）'!B:H,7,FALSE)</f>
        <v>Clean Water Tank</v>
      </c>
      <c r="S1989" s="27" t="str">
        <f>VLOOKUP(N1989,'散件（更新）'!B:E,4,FALSE)</f>
        <v>https://tineco-yxzt.oss-accelerate.aliyuncs.com/20250110/03-CWT_1736502331758.png</v>
      </c>
      <c r="T1989" s="27" t="s">
        <v>8759</v>
      </c>
      <c r="U1989" s="28" t="str">
        <f>VLOOKUP(N1989,'散件（更新）'!B:G,6,FALSE)</f>
        <v>清水箱组件</v>
      </c>
      <c r="V1989" s="28">
        <f>VLOOKUP(N1989,'散件（更新）'!B:I,8,FALSE)</f>
        <v>6932485003884</v>
      </c>
    </row>
    <row r="1990" spans="1:22">
      <c r="A1990" s="57">
        <v>46169</v>
      </c>
      <c r="B1990" s="50" t="s">
        <v>11028</v>
      </c>
      <c r="C1990" s="27" t="str">
        <f>VLOOKUP(B1990,'大货清单（不定期按GOMS更新）'!A:H,8,0)</f>
        <v>109-23760801</v>
      </c>
      <c r="D1990" s="27" t="str">
        <f>VLOOKUP(B1990,'大货清单（不定期按GOMS更新）'!A:C,3,0)</f>
        <v>CL2376H-01</v>
      </c>
      <c r="E1990" s="27" t="str">
        <f>VLOOKUP(B1990,'大货清单（不定期按GOMS更新）'!A:H,4,0)</f>
        <v>FR,DE,ES,IT,CL,BE,NL,SE,PL</v>
      </c>
      <c r="F1990" s="27" t="str">
        <f>VLOOKUP(B1990,'大货清单（不定期按GOMS更新）'!A:H,2,0)</f>
        <v>FLOOR ONE i5 STRETCH</v>
      </c>
      <c r="G1990" s="28">
        <f>VLOOKUP(B1990,'大货清单（不定期按GOMS更新）'!A:I,9,FALSE)</f>
        <v>6932485006427</v>
      </c>
      <c r="H1990" s="27" t="str">
        <f>VLOOKUP(B1990,'大货清单（不定期按GOMS更新）'!A:H,7,0)</f>
        <v>LIGHT GREY</v>
      </c>
      <c r="I1990" s="27" t="str">
        <f>VLOOKUP(B1990,'大货清单（不定期按GOMS更新）'!A:F,6,FALSE)</f>
        <v>ACTIVE</v>
      </c>
      <c r="J1990" s="27" t="str">
        <f>VLOOKUP(B1990,'大货清单（不定期按GOMS更新）'!A:K,11,FALSE)</f>
        <v>8.4</v>
      </c>
      <c r="K1990" s="27" t="str">
        <f>VLOOKUP(B1990,'大货清单（不定期按GOMS更新）'!A:N,12,FALSE)</f>
        <v>712</v>
      </c>
      <c r="L1990" s="27" t="str">
        <f>VLOOKUP(B1990,'大货清单（不定期按GOMS更新）'!A:M,13,FALSE)</f>
        <v>321</v>
      </c>
      <c r="M1990" s="27" t="str">
        <f>VLOOKUP(B1990,'大货清单（不定期按GOMS更新）'!A:N,14,FALSE)</f>
        <v>278</v>
      </c>
      <c r="N1990" s="50" t="s">
        <v>10042</v>
      </c>
      <c r="O1990" s="27">
        <f>IFERROR(VLOOKUP(N1990,'散件迭代（不定期更新）'!C:J,8,FALSE),0)</f>
        <v>0</v>
      </c>
      <c r="P1990" s="27">
        <f>IFERROR(VLOOKUP(N1990,'散件（更新）'!B:H,3,FALSE),0)</f>
        <v>0</v>
      </c>
      <c r="Q1990" s="27" t="str">
        <f>VLOOKUP(N1990,'散件（更新）'!B:H,2,FALSE)</f>
        <v>114-23760608</v>
      </c>
      <c r="R1990" s="27" t="str">
        <f>VLOOKUP(N1990,'散件（更新）'!B:H,7,FALSE)</f>
        <v>Dirt Water Tank</v>
      </c>
      <c r="S1990" s="27" t="str">
        <f>VLOOKUP(N1990,'散件（更新）'!B:E,4,FALSE)</f>
        <v>https://tineco-yxzt.oss-accelerate.aliyuncs.com/20250429/weixinjietu_20250429090021_1745891160156.png</v>
      </c>
      <c r="T1990" s="27" t="s">
        <v>8759</v>
      </c>
      <c r="U1990" s="28" t="str">
        <f>VLOOKUP(N1990,'散件（更新）'!B:G,6,FALSE)</f>
        <v>SP;CL2376F-01;回收桶组件</v>
      </c>
      <c r="V1990" s="28">
        <f>VLOOKUP(N1990,'散件（更新）'!B:I,8,FALSE)</f>
        <v>6932485007257</v>
      </c>
    </row>
    <row r="1991" spans="1:22">
      <c r="A1991" s="57">
        <v>46169</v>
      </c>
      <c r="B1991" s="50" t="s">
        <v>8136</v>
      </c>
      <c r="C1991" s="27" t="str">
        <f>VLOOKUP(B1991,'大货清单（不定期按GOMS更新）'!A:H,8,0)</f>
        <v>109-24580901</v>
      </c>
      <c r="D1991" s="27" t="str">
        <f>VLOOKUP(B1991,'大货清单（不定期按GOMS更新）'!A:C,3,0)</f>
        <v>CL2458I-01</v>
      </c>
      <c r="E1991" s="27" t="str">
        <f>VLOOKUP(B1991,'大货清单（不定期按GOMS更新）'!A:H,4,0)</f>
        <v>DE,FR,IT,ES</v>
      </c>
      <c r="F1991" s="27" t="str">
        <f>VLOOKUP(B1991,'大货清单（不定期按GOMS更新）'!A:H,2,0)</f>
        <v>Floor One i6 Stretch</v>
      </c>
      <c r="G1991" s="28">
        <f>VLOOKUP(B1991,'大货清单（不定期按GOMS更新）'!A:I,9,FALSE)</f>
        <v>6932485006403</v>
      </c>
      <c r="H1991" s="27">
        <f>VLOOKUP(B1991,'大货清单（不定期按GOMS更新）'!A:H,7,0)</f>
        <v>0</v>
      </c>
      <c r="I1991" s="27" t="str">
        <f>VLOOKUP(B1991,'大货清单（不定期按GOMS更新）'!A:F,6,FALSE)</f>
        <v>ACTIVE</v>
      </c>
      <c r="J1991" s="27" t="str">
        <f>VLOOKUP(B1991,'大货清单（不定期按GOMS更新）'!A:K,11,FALSE)</f>
        <v>8.85</v>
      </c>
      <c r="K1991" s="27" t="str">
        <f>VLOOKUP(B1991,'大货清单（不定期按GOMS更新）'!A:N,12,FALSE)</f>
        <v>722</v>
      </c>
      <c r="L1991" s="27" t="str">
        <f>VLOOKUP(B1991,'大货清单（不定期按GOMS更新）'!A:M,13,FALSE)</f>
        <v>331</v>
      </c>
      <c r="M1991" s="27" t="str">
        <f>VLOOKUP(B1991,'大货清单（不定期按GOMS更新）'!A:N,14,FALSE)</f>
        <v>286</v>
      </c>
      <c r="N1991" s="50" t="s">
        <v>4422</v>
      </c>
      <c r="O1991" s="27">
        <f>IFERROR(VLOOKUP(N1991,'散件迭代（不定期更新）'!C:J,8,FALSE),0)</f>
        <v>0</v>
      </c>
      <c r="P1991" s="27" t="str">
        <f>IFERROR(VLOOKUP(N1991,'散件（更新）'!B:H,3,FALSE),0)</f>
        <v>/</v>
      </c>
      <c r="Q1991" s="27" t="str">
        <f>VLOOKUP(N1991,'散件（更新）'!B:H,2,FALSE)</f>
        <v>114-23350408</v>
      </c>
      <c r="R1991" s="27" t="str">
        <f>VLOOKUP(N1991,'散件（更新）'!B:H,7,FALSE)</f>
        <v>Brush Roller</v>
      </c>
      <c r="S1991" s="27" t="str">
        <f>VLOOKUP(N1991,'散件（更新）'!B:E,4,FALSE)</f>
        <v>https://tineco-yxzt.oss-accelerate.aliyuncs.com/20241021/gunshua_1729475885815.jpeg</v>
      </c>
      <c r="T1991" s="27" t="s">
        <v>8759</v>
      </c>
      <c r="U1991" s="28" t="str">
        <f>VLOOKUP(N1991,'散件（更新）'!B:G,6,FALSE)</f>
        <v>滚刷组件</v>
      </c>
      <c r="V1991" s="28" t="str">
        <f>VLOOKUP(N1991,'散件（更新）'!B:I,8,FALSE)</f>
        <v>6974950106188</v>
      </c>
    </row>
    <row r="1992" spans="1:22">
      <c r="A1992" s="57">
        <v>46169</v>
      </c>
      <c r="B1992" s="50" t="s">
        <v>8136</v>
      </c>
      <c r="C1992" s="27" t="str">
        <f>VLOOKUP(B1992,'大货清单（不定期按GOMS更新）'!A:H,8,0)</f>
        <v>109-24580901</v>
      </c>
      <c r="D1992" s="27" t="str">
        <f>VLOOKUP(B1992,'大货清单（不定期按GOMS更新）'!A:C,3,0)</f>
        <v>CL2458I-01</v>
      </c>
      <c r="E1992" s="27" t="str">
        <f>VLOOKUP(B1992,'大货清单（不定期按GOMS更新）'!A:H,4,0)</f>
        <v>DE,FR,IT,ES</v>
      </c>
      <c r="F1992" s="27" t="str">
        <f>VLOOKUP(B1992,'大货清单（不定期按GOMS更新）'!A:H,2,0)</f>
        <v>Floor One i6 Stretch</v>
      </c>
      <c r="G1992" s="28">
        <f>VLOOKUP(B1992,'大货清单（不定期按GOMS更新）'!A:I,9,FALSE)</f>
        <v>6932485006403</v>
      </c>
      <c r="H1992" s="27">
        <f>VLOOKUP(B1992,'大货清单（不定期按GOMS更新）'!A:H,7,0)</f>
        <v>0</v>
      </c>
      <c r="I1992" s="27" t="str">
        <f>VLOOKUP(B1992,'大货清单（不定期按GOMS更新）'!A:F,6,FALSE)</f>
        <v>ACTIVE</v>
      </c>
      <c r="J1992" s="27" t="str">
        <f>VLOOKUP(B1992,'大货清单（不定期按GOMS更新）'!A:K,11,FALSE)</f>
        <v>8.85</v>
      </c>
      <c r="K1992" s="27" t="str">
        <f>VLOOKUP(B1992,'大货清单（不定期按GOMS更新）'!A:N,12,FALSE)</f>
        <v>722</v>
      </c>
      <c r="L1992" s="27" t="str">
        <f>VLOOKUP(B1992,'大货清单（不定期按GOMS更新）'!A:M,13,FALSE)</f>
        <v>331</v>
      </c>
      <c r="M1992" s="27" t="str">
        <f>VLOOKUP(B1992,'大货清单（不定期按GOMS更新）'!A:N,14,FALSE)</f>
        <v>286</v>
      </c>
      <c r="N1992" s="50" t="s">
        <v>7530</v>
      </c>
      <c r="O1992" s="27" t="str">
        <f>IFERROR(VLOOKUP(N1992,'散件迭代（不定期更新）'!C:J,8,FALSE),0)</f>
        <v>A64</v>
      </c>
      <c r="P1992" s="27">
        <f>IFERROR(VLOOKUP(N1992,'散件（更新）'!B:H,3,FALSE),0)</f>
        <v>0</v>
      </c>
      <c r="Q1992" s="27" t="str">
        <f>VLOOKUP(N1992,'散件（更新）'!B:H,2,FALSE)</f>
        <v>114-23280222</v>
      </c>
      <c r="R1992" s="27" t="str">
        <f>VLOOKUP(N1992,'散件（更新）'!B:H,7,FALSE)</f>
        <v>HEPA Assy</v>
      </c>
      <c r="S1992" s="27" t="str">
        <f>VLOOKUP(N1992,'散件（更新）'!B:E,4,FALSE)</f>
        <v>https://tineco-yxzt.oss-accelerate.aliyuncs.com/20240822/HEPA_1724286749680.jpg</v>
      </c>
      <c r="T1992" s="27" t="s">
        <v>8759</v>
      </c>
      <c r="U1992" s="28" t="str">
        <f>VLOOKUP(N1992,'散件（更新）'!B:G,6,FALSE)</f>
        <v>回收桶过滤器组件</v>
      </c>
      <c r="V1992" s="28">
        <f>VLOOKUP(N1992,'散件（更新）'!B:I,8,FALSE)</f>
        <v>6932485000470</v>
      </c>
    </row>
    <row r="1993" spans="1:22">
      <c r="A1993" s="57">
        <v>46169</v>
      </c>
      <c r="B1993" s="50" t="s">
        <v>8136</v>
      </c>
      <c r="C1993" s="27" t="str">
        <f>VLOOKUP(B1993,'大货清单（不定期按GOMS更新）'!A:H,8,0)</f>
        <v>109-24580901</v>
      </c>
      <c r="D1993" s="27" t="str">
        <f>VLOOKUP(B1993,'大货清单（不定期按GOMS更新）'!A:C,3,0)</f>
        <v>CL2458I-01</v>
      </c>
      <c r="E1993" s="27" t="str">
        <f>VLOOKUP(B1993,'大货清单（不定期按GOMS更新）'!A:H,4,0)</f>
        <v>DE,FR,IT,ES</v>
      </c>
      <c r="F1993" s="27" t="str">
        <f>VLOOKUP(B1993,'大货清单（不定期按GOMS更新）'!A:H,2,0)</f>
        <v>Floor One i6 Stretch</v>
      </c>
      <c r="G1993" s="28">
        <f>VLOOKUP(B1993,'大货清单（不定期按GOMS更新）'!A:I,9,FALSE)</f>
        <v>6932485006403</v>
      </c>
      <c r="H1993" s="27">
        <f>VLOOKUP(B1993,'大货清单（不定期按GOMS更新）'!A:H,7,0)</f>
        <v>0</v>
      </c>
      <c r="I1993" s="27" t="str">
        <f>VLOOKUP(B1993,'大货清单（不定期按GOMS更新）'!A:F,6,FALSE)</f>
        <v>ACTIVE</v>
      </c>
      <c r="J1993" s="27" t="str">
        <f>VLOOKUP(B1993,'大货清单（不定期按GOMS更新）'!A:K,11,FALSE)</f>
        <v>8.85</v>
      </c>
      <c r="K1993" s="27" t="str">
        <f>VLOOKUP(B1993,'大货清单（不定期按GOMS更新）'!A:N,12,FALSE)</f>
        <v>722</v>
      </c>
      <c r="L1993" s="27" t="str">
        <f>VLOOKUP(B1993,'大货清单（不定期按GOMS更新）'!A:M,13,FALSE)</f>
        <v>331</v>
      </c>
      <c r="M1993" s="27" t="str">
        <f>VLOOKUP(B1993,'大货清单（不定期按GOMS更新）'!A:N,14,FALSE)</f>
        <v>286</v>
      </c>
      <c r="N1993" s="50" t="s">
        <v>10192</v>
      </c>
      <c r="O1993" s="27">
        <f>IFERROR(VLOOKUP(N1993,'散件迭代（不定期更新）'!C:J,8,FALSE),0)</f>
        <v>0</v>
      </c>
      <c r="P1993" s="27">
        <f>IFERROR(VLOOKUP(N1993,'散件（更新）'!B:H,3,FALSE),0)</f>
        <v>0</v>
      </c>
      <c r="Q1993" s="27" t="str">
        <f>VLOOKUP(N1993,'散件（更新）'!B:H,2,FALSE)</f>
        <v>114-24580902</v>
      </c>
      <c r="R1993" s="27" t="str">
        <f>VLOOKUP(N1993,'散件（更新）'!B:H,7,FALSE)</f>
        <v>Charging Base</v>
      </c>
      <c r="S1993" s="27" t="str">
        <f>VLOOKUP(N1993,'散件（更新）'!B:E,4,FALSE)</f>
        <v>https://tineco-yxzt.oss-accelerate.aliyuncs.com/20250427/tuopanzujian_1745722713997.png</v>
      </c>
      <c r="T1993" s="27" t="s">
        <v>8759</v>
      </c>
      <c r="U1993" s="28" t="str">
        <f>VLOOKUP(N1993,'散件（更新）'!B:G,6,FALSE)</f>
        <v>SP;CL2458I-01;烘干托盘组件-欧版</v>
      </c>
      <c r="V1993" s="28">
        <f>VLOOKUP(N1993,'散件（更新）'!B:I,8,FALSE)</f>
        <v>6932485008155</v>
      </c>
    </row>
    <row r="1994" spans="1:22">
      <c r="A1994" s="57">
        <v>46169</v>
      </c>
      <c r="B1994" s="50" t="s">
        <v>8136</v>
      </c>
      <c r="C1994" s="27" t="str">
        <f>VLOOKUP(B1994,'大货清单（不定期按GOMS更新）'!A:H,8,0)</f>
        <v>109-24580901</v>
      </c>
      <c r="D1994" s="27" t="str">
        <f>VLOOKUP(B1994,'大货清单（不定期按GOMS更新）'!A:C,3,0)</f>
        <v>CL2458I-01</v>
      </c>
      <c r="E1994" s="27" t="str">
        <f>VLOOKUP(B1994,'大货清单（不定期按GOMS更新）'!A:H,4,0)</f>
        <v>DE,FR,IT,ES</v>
      </c>
      <c r="F1994" s="27" t="str">
        <f>VLOOKUP(B1994,'大货清单（不定期按GOMS更新）'!A:H,2,0)</f>
        <v>Floor One i6 Stretch</v>
      </c>
      <c r="G1994" s="28">
        <f>VLOOKUP(B1994,'大货清单（不定期按GOMS更新）'!A:I,9,FALSE)</f>
        <v>6932485006403</v>
      </c>
      <c r="H1994" s="27">
        <f>VLOOKUP(B1994,'大货清单（不定期按GOMS更新）'!A:H,7,0)</f>
        <v>0</v>
      </c>
      <c r="I1994" s="27" t="str">
        <f>VLOOKUP(B1994,'大货清单（不定期按GOMS更新）'!A:F,6,FALSE)</f>
        <v>ACTIVE</v>
      </c>
      <c r="J1994" s="27" t="str">
        <f>VLOOKUP(B1994,'大货清单（不定期按GOMS更新）'!A:K,11,FALSE)</f>
        <v>8.85</v>
      </c>
      <c r="K1994" s="27" t="str">
        <f>VLOOKUP(B1994,'大货清单（不定期按GOMS更新）'!A:N,12,FALSE)</f>
        <v>722</v>
      </c>
      <c r="L1994" s="27" t="str">
        <f>VLOOKUP(B1994,'大货清单（不定期按GOMS更新）'!A:M,13,FALSE)</f>
        <v>331</v>
      </c>
      <c r="M1994" s="27" t="str">
        <f>VLOOKUP(B1994,'大货清单（不定期按GOMS更新）'!A:N,14,FALSE)</f>
        <v>286</v>
      </c>
      <c r="N1994" s="50" t="s">
        <v>8206</v>
      </c>
      <c r="O1994" s="27">
        <f>IFERROR(VLOOKUP(N1994,'散件迭代（不定期更新）'!C:J,8,FALSE),0)</f>
        <v>0</v>
      </c>
      <c r="P1994" s="27" t="str">
        <f>IFERROR(VLOOKUP(N1994,'散件（更新）'!B:H,3,FALSE),0)</f>
        <v/>
      </c>
      <c r="Q1994" s="27" t="str">
        <f>VLOOKUP(N1994,'散件（更新）'!B:H,2,FALSE)</f>
        <v>114-24580803</v>
      </c>
      <c r="R1994" s="27" t="str">
        <f>VLOOKUP(N1994,'散件（更新）'!B:H,7,FALSE)</f>
        <v>Battery</v>
      </c>
      <c r="S1994" s="27" t="str">
        <f>VLOOKUP(N1994,'散件（更新）'!B:E,4,FALSE)</f>
        <v>https://tineco-yxzt.oss-accelerate.aliyuncs.com/20250331/dianchibaozujian_1743413287094.png</v>
      </c>
      <c r="T1994" s="27" t="s">
        <v>8759</v>
      </c>
      <c r="U1994" s="28" t="str">
        <f>VLOOKUP(N1994,'散件（更新）'!B:G,6,FALSE)</f>
        <v>SP;CL2458H-01;电池包组件</v>
      </c>
      <c r="V1994" s="28">
        <f>VLOOKUP(N1994,'散件（更新）'!B:I,8,FALSE)</f>
        <v>6932485006540</v>
      </c>
    </row>
    <row r="1995" spans="1:22">
      <c r="A1995" s="57">
        <v>46169</v>
      </c>
      <c r="B1995" s="50" t="s">
        <v>8136</v>
      </c>
      <c r="C1995" s="27" t="str">
        <f>VLOOKUP(B1995,'大货清单（不定期按GOMS更新）'!A:H,8,0)</f>
        <v>109-24580901</v>
      </c>
      <c r="D1995" s="27" t="str">
        <f>VLOOKUP(B1995,'大货清单（不定期按GOMS更新）'!A:C,3,0)</f>
        <v>CL2458I-01</v>
      </c>
      <c r="E1995" s="27" t="str">
        <f>VLOOKUP(B1995,'大货清单（不定期按GOMS更新）'!A:H,4,0)</f>
        <v>DE,FR,IT,ES</v>
      </c>
      <c r="F1995" s="27" t="str">
        <f>VLOOKUP(B1995,'大货清单（不定期按GOMS更新）'!A:H,2,0)</f>
        <v>Floor One i6 Stretch</v>
      </c>
      <c r="G1995" s="28">
        <f>VLOOKUP(B1995,'大货清单（不定期按GOMS更新）'!A:I,9,FALSE)</f>
        <v>6932485006403</v>
      </c>
      <c r="H1995" s="27">
        <f>VLOOKUP(B1995,'大货清单（不定期按GOMS更新）'!A:H,7,0)</f>
        <v>0</v>
      </c>
      <c r="I1995" s="27" t="str">
        <f>VLOOKUP(B1995,'大货清单（不定期按GOMS更新）'!A:F,6,FALSE)</f>
        <v>ACTIVE</v>
      </c>
      <c r="J1995" s="27" t="str">
        <f>VLOOKUP(B1995,'大货清单（不定期按GOMS更新）'!A:K,11,FALSE)</f>
        <v>8.85</v>
      </c>
      <c r="K1995" s="27" t="str">
        <f>VLOOKUP(B1995,'大货清单（不定期按GOMS更新）'!A:N,12,FALSE)</f>
        <v>722</v>
      </c>
      <c r="L1995" s="27" t="str">
        <f>VLOOKUP(B1995,'大货清单（不定期按GOMS更新）'!A:M,13,FALSE)</f>
        <v>331</v>
      </c>
      <c r="M1995" s="27" t="str">
        <f>VLOOKUP(B1995,'大货清单（不定期按GOMS更新）'!A:N,14,FALSE)</f>
        <v>286</v>
      </c>
      <c r="N1995" s="50" t="s">
        <v>9912</v>
      </c>
      <c r="O1995" s="27">
        <f>IFERROR(VLOOKUP(N1995,'散件迭代（不定期更新）'!C:J,8,FALSE),0)</f>
        <v>0</v>
      </c>
      <c r="P1995" s="27">
        <f>IFERROR(VLOOKUP(N1995,'散件（更新）'!B:H,3,FALSE),0)</f>
        <v>0</v>
      </c>
      <c r="Q1995" s="27" t="str">
        <f>VLOOKUP(N1995,'散件（更新）'!B:H,2,FALSE)</f>
        <v>114-24580900</v>
      </c>
      <c r="R1995" s="27" t="str">
        <f>VLOOKUP(N1995,'散件（更新）'!B:H,7,FALSE)</f>
        <v>Display Screen</v>
      </c>
      <c r="S1995" s="27" t="str">
        <f>VLOOKUP(N1995,'散件（更新）'!B:E,4,FALSE)</f>
        <v>https://tineco-yxzt.oss-accelerate.aliyuncs.com/20250512/xianshipingzujian_1747015050182.jpg</v>
      </c>
      <c r="T1995" s="27" t="s">
        <v>8759</v>
      </c>
      <c r="U1995" s="28" t="str">
        <f>VLOOKUP(N1995,'散件（更新）'!B:G,6,FALSE)</f>
        <v>SP;CL2458I-01;显示屏组件（含灯板）</v>
      </c>
      <c r="V1995" s="28">
        <f>VLOOKUP(N1995,'散件（更新）'!B:I,8,FALSE)</f>
        <v>6932485008131</v>
      </c>
    </row>
    <row r="1996" spans="1:22">
      <c r="A1996" s="57">
        <v>46169</v>
      </c>
      <c r="B1996" s="50" t="s">
        <v>8136</v>
      </c>
      <c r="C1996" s="27" t="str">
        <f>VLOOKUP(B1996,'大货清单（不定期按GOMS更新）'!A:H,8,0)</f>
        <v>109-24580901</v>
      </c>
      <c r="D1996" s="27" t="str">
        <f>VLOOKUP(B1996,'大货清单（不定期按GOMS更新）'!A:C,3,0)</f>
        <v>CL2458I-01</v>
      </c>
      <c r="E1996" s="27" t="str">
        <f>VLOOKUP(B1996,'大货清单（不定期按GOMS更新）'!A:H,4,0)</f>
        <v>DE,FR,IT,ES</v>
      </c>
      <c r="F1996" s="27" t="str">
        <f>VLOOKUP(B1996,'大货清单（不定期按GOMS更新）'!A:H,2,0)</f>
        <v>Floor One i6 Stretch</v>
      </c>
      <c r="G1996" s="28">
        <f>VLOOKUP(B1996,'大货清单（不定期按GOMS更新）'!A:I,9,FALSE)</f>
        <v>6932485006403</v>
      </c>
      <c r="H1996" s="27">
        <f>VLOOKUP(B1996,'大货清单（不定期按GOMS更新）'!A:H,7,0)</f>
        <v>0</v>
      </c>
      <c r="I1996" s="27" t="str">
        <f>VLOOKUP(B1996,'大货清单（不定期按GOMS更新）'!A:F,6,FALSE)</f>
        <v>ACTIVE</v>
      </c>
      <c r="J1996" s="27" t="str">
        <f>VLOOKUP(B1996,'大货清单（不定期按GOMS更新）'!A:K,11,FALSE)</f>
        <v>8.85</v>
      </c>
      <c r="K1996" s="27" t="str">
        <f>VLOOKUP(B1996,'大货清单（不定期按GOMS更新）'!A:N,12,FALSE)</f>
        <v>722</v>
      </c>
      <c r="L1996" s="27" t="str">
        <f>VLOOKUP(B1996,'大货清单（不定期按GOMS更新）'!A:M,13,FALSE)</f>
        <v>331</v>
      </c>
      <c r="M1996" s="27" t="str">
        <f>VLOOKUP(B1996,'大货清单（不定期按GOMS更新）'!A:N,14,FALSE)</f>
        <v>286</v>
      </c>
      <c r="N1996" s="50" t="s">
        <v>7999</v>
      </c>
      <c r="O1996" s="27">
        <f>IFERROR(VLOOKUP(N1996,'散件迭代（不定期更新）'!C:J,8,FALSE),0)</f>
        <v>0</v>
      </c>
      <c r="P1996" s="27" t="str">
        <f>IFERROR(VLOOKUP(N1996,'散件（更新）'!B:H,3,FALSE),0)</f>
        <v/>
      </c>
      <c r="Q1996" s="27" t="str">
        <f>VLOOKUP(N1996,'散件（更新）'!B:H,2,FALSE)</f>
        <v>114-23761810</v>
      </c>
      <c r="R1996" s="27" t="str">
        <f>VLOOKUP(N1996,'散件（更新）'!B:H,7,FALSE)</f>
        <v>plastic part</v>
      </c>
      <c r="S1996" s="27" t="str">
        <f>VLOOKUP(N1996,'散件（更新）'!B:E,4,FALSE)</f>
        <v>https://tineco-yxzt.oss-accelerate.aliyuncs.com/20241219/weixintupian_202411141109497_1734589279566.jpg</v>
      </c>
      <c r="T1996" s="27" t="s">
        <v>8759</v>
      </c>
      <c r="U1996" s="28" t="str">
        <f>VLOOKUP(N1996,'散件（更新）'!B:G,6,FALSE)</f>
        <v>回收桶信号检测组件（黑色适配蓝色）</v>
      </c>
      <c r="V1996" s="28">
        <f>VLOOKUP(N1996,'散件（更新）'!B:I,8,FALSE)</f>
        <v>6932485002498</v>
      </c>
    </row>
    <row r="1997" spans="1:22">
      <c r="A1997" s="57">
        <v>46169</v>
      </c>
      <c r="B1997" s="50" t="s">
        <v>8136</v>
      </c>
      <c r="C1997" s="27" t="str">
        <f>VLOOKUP(B1997,'大货清单（不定期按GOMS更新）'!A:H,8,0)</f>
        <v>109-24580901</v>
      </c>
      <c r="D1997" s="27" t="str">
        <f>VLOOKUP(B1997,'大货清单（不定期按GOMS更新）'!A:C,3,0)</f>
        <v>CL2458I-01</v>
      </c>
      <c r="E1997" s="27" t="str">
        <f>VLOOKUP(B1997,'大货清单（不定期按GOMS更新）'!A:H,4,0)</f>
        <v>DE,FR,IT,ES</v>
      </c>
      <c r="F1997" s="27" t="str">
        <f>VLOOKUP(B1997,'大货清单（不定期按GOMS更新）'!A:H,2,0)</f>
        <v>Floor One i6 Stretch</v>
      </c>
      <c r="G1997" s="28">
        <f>VLOOKUP(B1997,'大货清单（不定期按GOMS更新）'!A:I,9,FALSE)</f>
        <v>6932485006403</v>
      </c>
      <c r="H1997" s="27">
        <f>VLOOKUP(B1997,'大货清单（不定期按GOMS更新）'!A:H,7,0)</f>
        <v>0</v>
      </c>
      <c r="I1997" s="27" t="str">
        <f>VLOOKUP(B1997,'大货清单（不定期按GOMS更新）'!A:F,6,FALSE)</f>
        <v>ACTIVE</v>
      </c>
      <c r="J1997" s="27" t="str">
        <f>VLOOKUP(B1997,'大货清单（不定期按GOMS更新）'!A:K,11,FALSE)</f>
        <v>8.85</v>
      </c>
      <c r="K1997" s="27" t="str">
        <f>VLOOKUP(B1997,'大货清单（不定期按GOMS更新）'!A:N,12,FALSE)</f>
        <v>722</v>
      </c>
      <c r="L1997" s="27" t="str">
        <f>VLOOKUP(B1997,'大货清单（不定期按GOMS更新）'!A:M,13,FALSE)</f>
        <v>331</v>
      </c>
      <c r="M1997" s="27" t="str">
        <f>VLOOKUP(B1997,'大货清单（不定期按GOMS更新）'!A:N,14,FALSE)</f>
        <v>286</v>
      </c>
      <c r="N1997" s="50" t="s">
        <v>8054</v>
      </c>
      <c r="O1997" s="27">
        <f>IFERROR(VLOOKUP(N1997,'散件迭代（不定期更新）'!C:J,8,FALSE),0)</f>
        <v>0</v>
      </c>
      <c r="P1997" s="27" t="str">
        <f>IFERROR(VLOOKUP(N1997,'散件（更新）'!B:H,3,FALSE),0)</f>
        <v/>
      </c>
      <c r="Q1997" s="27" t="str">
        <f>VLOOKUP(N1997,'散件（更新）'!B:H,2,FALSE)</f>
        <v>114-23761815</v>
      </c>
      <c r="R1997" s="27" t="str">
        <f>VLOOKUP(N1997,'散件（更新）'!B:H,7,FALSE)</f>
        <v>plastic part</v>
      </c>
      <c r="S1997" s="27" t="str">
        <f>VLOOKUP(N1997,'散件（更新）'!B:E,4,FALSE)</f>
        <v>https://tineco-yxzt.oss-accelerate.aliyuncs.com/20241219/62_1734590951668.jpg</v>
      </c>
      <c r="T1997" s="27" t="s">
        <v>8759</v>
      </c>
      <c r="U1997" s="28" t="str">
        <f>VLOOKUP(N1997,'散件（更新）'!B:G,6,FALSE)</f>
        <v>地刷充电头组件</v>
      </c>
      <c r="V1997" s="28">
        <f>VLOOKUP(N1997,'散件（更新）'!B:I,8,FALSE)</f>
        <v>6932485002559</v>
      </c>
    </row>
    <row r="1998" spans="1:22">
      <c r="A1998" s="57">
        <v>46169</v>
      </c>
      <c r="B1998" s="50" t="s">
        <v>8136</v>
      </c>
      <c r="C1998" s="27" t="str">
        <f>VLOOKUP(B1998,'大货清单（不定期按GOMS更新）'!A:H,8,0)</f>
        <v>109-24580901</v>
      </c>
      <c r="D1998" s="27" t="str">
        <f>VLOOKUP(B1998,'大货清单（不定期按GOMS更新）'!A:C,3,0)</f>
        <v>CL2458I-01</v>
      </c>
      <c r="E1998" s="27" t="str">
        <f>VLOOKUP(B1998,'大货清单（不定期按GOMS更新）'!A:H,4,0)</f>
        <v>DE,FR,IT,ES</v>
      </c>
      <c r="F1998" s="27" t="str">
        <f>VLOOKUP(B1998,'大货清单（不定期按GOMS更新）'!A:H,2,0)</f>
        <v>Floor One i6 Stretch</v>
      </c>
      <c r="G1998" s="28">
        <f>VLOOKUP(B1998,'大货清单（不定期按GOMS更新）'!A:I,9,FALSE)</f>
        <v>6932485006403</v>
      </c>
      <c r="H1998" s="27">
        <f>VLOOKUP(B1998,'大货清单（不定期按GOMS更新）'!A:H,7,0)</f>
        <v>0</v>
      </c>
      <c r="I1998" s="27" t="str">
        <f>VLOOKUP(B1998,'大货清单（不定期按GOMS更新）'!A:F,6,FALSE)</f>
        <v>ACTIVE</v>
      </c>
      <c r="J1998" s="27" t="str">
        <f>VLOOKUP(B1998,'大货清单（不定期按GOMS更新）'!A:K,11,FALSE)</f>
        <v>8.85</v>
      </c>
      <c r="K1998" s="27" t="str">
        <f>VLOOKUP(B1998,'大货清单（不定期按GOMS更新）'!A:N,12,FALSE)</f>
        <v>722</v>
      </c>
      <c r="L1998" s="27" t="str">
        <f>VLOOKUP(B1998,'大货清单（不定期按GOMS更新）'!A:M,13,FALSE)</f>
        <v>331</v>
      </c>
      <c r="M1998" s="27" t="str">
        <f>VLOOKUP(B1998,'大货清单（不定期按GOMS更新）'!A:N,14,FALSE)</f>
        <v>286</v>
      </c>
      <c r="N1998" s="50" t="s">
        <v>7839</v>
      </c>
      <c r="O1998" s="27">
        <f>IFERROR(VLOOKUP(N1998,'散件迭代（不定期更新）'!C:J,8,FALSE),0)</f>
        <v>0</v>
      </c>
      <c r="P1998" s="27" t="str">
        <f>IFERROR(VLOOKUP(N1998,'散件（更新）'!B:H,3,FALSE),0)</f>
        <v/>
      </c>
      <c r="Q1998" s="27" t="str">
        <f>VLOOKUP(N1998,'散件（更新）'!B:H,2,FALSE)</f>
        <v>114-23761816</v>
      </c>
      <c r="R1998" s="27" t="str">
        <f>VLOOKUP(N1998,'散件（更新）'!B:H,7,FALSE)</f>
        <v>plastic part</v>
      </c>
      <c r="S1998" s="27" t="str">
        <f>VLOOKUP(N1998,'散件（更新）'!B:E,4,FALSE)</f>
        <v>https://tineco-yxzt.oss-accelerate.aliyuncs.com/20241219/5_1734589496153.jpg</v>
      </c>
      <c r="T1998" s="27" t="s">
        <v>8759</v>
      </c>
      <c r="U1998" s="28" t="str">
        <f>VLOOKUP(N1998,'散件（更新）'!B:G,6,FALSE)</f>
        <v>转接头组件（带锁扣）</v>
      </c>
      <c r="V1998" s="28">
        <f>VLOOKUP(N1998,'散件（更新）'!B:I,8,FALSE)</f>
        <v>6932485002504</v>
      </c>
    </row>
    <row r="1999" spans="1:22">
      <c r="A1999" s="57">
        <v>46169</v>
      </c>
      <c r="B1999" s="50" t="s">
        <v>8136</v>
      </c>
      <c r="C1999" s="27" t="str">
        <f>VLOOKUP(B1999,'大货清单（不定期按GOMS更新）'!A:H,8,0)</f>
        <v>109-24580901</v>
      </c>
      <c r="D1999" s="27" t="str">
        <f>VLOOKUP(B1999,'大货清单（不定期按GOMS更新）'!A:C,3,0)</f>
        <v>CL2458I-01</v>
      </c>
      <c r="E1999" s="27" t="str">
        <f>VLOOKUP(B1999,'大货清单（不定期按GOMS更新）'!A:H,4,0)</f>
        <v>DE,FR,IT,ES</v>
      </c>
      <c r="F1999" s="27" t="str">
        <f>VLOOKUP(B1999,'大货清单（不定期按GOMS更新）'!A:H,2,0)</f>
        <v>Floor One i6 Stretch</v>
      </c>
      <c r="G1999" s="28">
        <f>VLOOKUP(B1999,'大货清单（不定期按GOMS更新）'!A:I,9,FALSE)</f>
        <v>6932485006403</v>
      </c>
      <c r="H1999" s="27">
        <f>VLOOKUP(B1999,'大货清单（不定期按GOMS更新）'!A:H,7,0)</f>
        <v>0</v>
      </c>
      <c r="I1999" s="27" t="str">
        <f>VLOOKUP(B1999,'大货清单（不定期按GOMS更新）'!A:F,6,FALSE)</f>
        <v>ACTIVE</v>
      </c>
      <c r="J1999" s="27" t="str">
        <f>VLOOKUP(B1999,'大货清单（不定期按GOMS更新）'!A:K,11,FALSE)</f>
        <v>8.85</v>
      </c>
      <c r="K1999" s="27" t="str">
        <f>VLOOKUP(B1999,'大货清单（不定期按GOMS更新）'!A:N,12,FALSE)</f>
        <v>722</v>
      </c>
      <c r="L1999" s="27" t="str">
        <f>VLOOKUP(B1999,'大货清单（不定期按GOMS更新）'!A:M,13,FALSE)</f>
        <v>331</v>
      </c>
      <c r="M1999" s="27" t="str">
        <f>VLOOKUP(B1999,'大货清单（不定期按GOMS更新）'!A:N,14,FALSE)</f>
        <v>286</v>
      </c>
      <c r="N1999" s="50" t="s">
        <v>4703</v>
      </c>
      <c r="O1999" s="27">
        <f>IFERROR(VLOOKUP(N1999,'散件迭代（不定期更新）'!C:J,8,FALSE),0)</f>
        <v>0</v>
      </c>
      <c r="P1999" s="27">
        <f>IFERROR(VLOOKUP(N1999,'散件（更新）'!B:H,3,FALSE),0)</f>
        <v>0</v>
      </c>
      <c r="Q1999" s="27" t="str">
        <f>VLOOKUP(N1999,'散件（更新）'!B:H,2,FALSE)</f>
        <v>114-23280214</v>
      </c>
      <c r="R1999" s="27" t="str">
        <f>VLOOKUP(N1999,'散件（更新）'!B:H,7,FALSE)</f>
        <v>plastic part</v>
      </c>
      <c r="S1999" s="27" t="str">
        <f>VLOOKUP(N1999,'散件（更新）'!B:E,4,FALSE)</f>
        <v>https://tineco-yxzt.oss-accelerate.aliyuncs.com/20240306/shuixiangxiashuifazujian_1709692518244.GIF</v>
      </c>
      <c r="T1999" s="27" t="s">
        <v>8759</v>
      </c>
      <c r="U1999" s="28" t="str">
        <f>VLOOKUP(N1999,'散件（更新）'!B:G,6,FALSE)</f>
        <v>水箱下水阀组件</v>
      </c>
      <c r="V1999" s="28">
        <f>VLOOKUP(N1999,'散件（更新）'!B:I,8,FALSE)</f>
        <v>6974950107246</v>
      </c>
    </row>
    <row r="2000" spans="1:22">
      <c r="A2000" s="57">
        <v>46169</v>
      </c>
      <c r="B2000" s="50" t="s">
        <v>8136</v>
      </c>
      <c r="C2000" s="27" t="str">
        <f>VLOOKUP(B2000,'大货清单（不定期按GOMS更新）'!A:H,8,0)</f>
        <v>109-24580901</v>
      </c>
      <c r="D2000" s="27" t="str">
        <f>VLOOKUP(B2000,'大货清单（不定期按GOMS更新）'!A:C,3,0)</f>
        <v>CL2458I-01</v>
      </c>
      <c r="E2000" s="27" t="str">
        <f>VLOOKUP(B2000,'大货清单（不定期按GOMS更新）'!A:H,4,0)</f>
        <v>DE,FR,IT,ES</v>
      </c>
      <c r="F2000" s="27" t="str">
        <f>VLOOKUP(B2000,'大货清单（不定期按GOMS更新）'!A:H,2,0)</f>
        <v>Floor One i6 Stretch</v>
      </c>
      <c r="G2000" s="28">
        <f>VLOOKUP(B2000,'大货清单（不定期按GOMS更新）'!A:I,9,FALSE)</f>
        <v>6932485006403</v>
      </c>
      <c r="H2000" s="27">
        <f>VLOOKUP(B2000,'大货清单（不定期按GOMS更新）'!A:H,7,0)</f>
        <v>0</v>
      </c>
      <c r="I2000" s="27" t="str">
        <f>VLOOKUP(B2000,'大货清单（不定期按GOMS更新）'!A:F,6,FALSE)</f>
        <v>ACTIVE</v>
      </c>
      <c r="J2000" s="27" t="str">
        <f>VLOOKUP(B2000,'大货清单（不定期按GOMS更新）'!A:K,11,FALSE)</f>
        <v>8.85</v>
      </c>
      <c r="K2000" s="27" t="str">
        <f>VLOOKUP(B2000,'大货清单（不定期按GOMS更新）'!A:N,12,FALSE)</f>
        <v>722</v>
      </c>
      <c r="L2000" s="27" t="str">
        <f>VLOOKUP(B2000,'大货清单（不定期按GOMS更新）'!A:M,13,FALSE)</f>
        <v>331</v>
      </c>
      <c r="M2000" s="27" t="str">
        <f>VLOOKUP(B2000,'大货清单（不定期按GOMS更新）'!A:N,14,FALSE)</f>
        <v>286</v>
      </c>
      <c r="N2000" s="50" t="s">
        <v>7823</v>
      </c>
      <c r="O2000" s="27">
        <f>IFERROR(VLOOKUP(N2000,'散件迭代（不定期更新）'!C:J,8,FALSE),0)</f>
        <v>0</v>
      </c>
      <c r="P2000" s="27" t="str">
        <f>IFERROR(VLOOKUP(N2000,'散件（更新）'!B:H,3,FALSE),0)</f>
        <v/>
      </c>
      <c r="Q2000" s="27" t="str">
        <f>VLOOKUP(N2000,'散件（更新）'!B:H,2,FALSE)</f>
        <v>114-24580806</v>
      </c>
      <c r="R2000" s="27" t="str">
        <f>VLOOKUP(N2000,'散件（更新）'!B:H,7,FALSE)</f>
        <v>plastic part</v>
      </c>
      <c r="S2000" s="27" t="str">
        <f>VLOOKUP(N2000,'散件（更新）'!B:E,4,FALSE)</f>
        <v>https://tineco-yxzt.oss-accelerate.aliyuncs.com/20250331/penshuibanzujian_1743413231769.gif</v>
      </c>
      <c r="T2000" s="27" t="s">
        <v>8759</v>
      </c>
      <c r="U2000" s="28" t="str">
        <f>VLOOKUP(N2000,'散件（更新）'!B:G,6,FALSE)</f>
        <v>SP;CL2458H-01;喷水板组件</v>
      </c>
      <c r="V2000" s="28">
        <f>VLOOKUP(N2000,'散件（更新）'!B:I,8,FALSE)</f>
        <v>6932485006571</v>
      </c>
    </row>
    <row r="2001" spans="1:22">
      <c r="A2001" s="57">
        <v>46169</v>
      </c>
      <c r="B2001" s="50" t="s">
        <v>8136</v>
      </c>
      <c r="C2001" s="27" t="str">
        <f>VLOOKUP(B2001,'大货清单（不定期按GOMS更新）'!A:H,8,0)</f>
        <v>109-24580901</v>
      </c>
      <c r="D2001" s="27" t="str">
        <f>VLOOKUP(B2001,'大货清单（不定期按GOMS更新）'!A:C,3,0)</f>
        <v>CL2458I-01</v>
      </c>
      <c r="E2001" s="27" t="str">
        <f>VLOOKUP(B2001,'大货清单（不定期按GOMS更新）'!A:H,4,0)</f>
        <v>DE,FR,IT,ES</v>
      </c>
      <c r="F2001" s="27" t="str">
        <f>VLOOKUP(B2001,'大货清单（不定期按GOMS更新）'!A:H,2,0)</f>
        <v>Floor One i6 Stretch</v>
      </c>
      <c r="G2001" s="28">
        <f>VLOOKUP(B2001,'大货清单（不定期按GOMS更新）'!A:I,9,FALSE)</f>
        <v>6932485006403</v>
      </c>
      <c r="H2001" s="27">
        <f>VLOOKUP(B2001,'大货清单（不定期按GOMS更新）'!A:H,7,0)</f>
        <v>0</v>
      </c>
      <c r="I2001" s="27" t="str">
        <f>VLOOKUP(B2001,'大货清单（不定期按GOMS更新）'!A:F,6,FALSE)</f>
        <v>ACTIVE</v>
      </c>
      <c r="J2001" s="27" t="str">
        <f>VLOOKUP(B2001,'大货清单（不定期按GOMS更新）'!A:K,11,FALSE)</f>
        <v>8.85</v>
      </c>
      <c r="K2001" s="27" t="str">
        <f>VLOOKUP(B2001,'大货清单（不定期按GOMS更新）'!A:N,12,FALSE)</f>
        <v>722</v>
      </c>
      <c r="L2001" s="27" t="str">
        <f>VLOOKUP(B2001,'大货清单（不定期按GOMS更新）'!A:M,13,FALSE)</f>
        <v>331</v>
      </c>
      <c r="M2001" s="27" t="str">
        <f>VLOOKUP(B2001,'大货清单（不定期按GOMS更新）'!A:N,14,FALSE)</f>
        <v>286</v>
      </c>
      <c r="N2001" s="50" t="s">
        <v>8162</v>
      </c>
      <c r="O2001" s="27">
        <f>IFERROR(VLOOKUP(N2001,'散件迭代（不定期更新）'!C:J,8,FALSE),0)</f>
        <v>0</v>
      </c>
      <c r="P2001" s="27" t="str">
        <f>IFERROR(VLOOKUP(N2001,'散件（更新）'!B:H,3,FALSE),0)</f>
        <v/>
      </c>
      <c r="Q2001" s="27" t="str">
        <f>VLOOKUP(N2001,'散件（更新）'!B:H,2,FALSE)</f>
        <v>114-24580807</v>
      </c>
      <c r="R2001" s="27" t="str">
        <f>VLOOKUP(N2001,'散件（更新）'!B:H,7,FALSE)</f>
        <v>plastic part</v>
      </c>
      <c r="S2001" s="27" t="str">
        <f>VLOOKUP(N2001,'散件（更新）'!B:E,4,FALSE)</f>
        <v>https://tineco-yxzt.oss-accelerate.aliyuncs.com/20250331/weixinjietu_20250326165223_1743413259241.png</v>
      </c>
      <c r="T2001" s="27" t="s">
        <v>19304</v>
      </c>
      <c r="U2001" s="28" t="str">
        <f>VLOOKUP(N2001,'散件（更新）'!B:G,6,FALSE)</f>
        <v>SP;CL2458H-01;回收桶进气接头包胶组件</v>
      </c>
      <c r="V2001" s="28">
        <f>VLOOKUP(N2001,'散件（更新）'!B:I,8,FALSE)</f>
        <v>6932485006588</v>
      </c>
    </row>
    <row r="2002" spans="1:22">
      <c r="A2002" s="57">
        <v>46169</v>
      </c>
      <c r="B2002" s="50" t="s">
        <v>8136</v>
      </c>
      <c r="C2002" s="27" t="str">
        <f>VLOOKUP(B2002,'大货清单（不定期按GOMS更新）'!A:H,8,0)</f>
        <v>109-24580901</v>
      </c>
      <c r="D2002" s="27" t="str">
        <f>VLOOKUP(B2002,'大货清单（不定期按GOMS更新）'!A:C,3,0)</f>
        <v>CL2458I-01</v>
      </c>
      <c r="E2002" s="27" t="str">
        <f>VLOOKUP(B2002,'大货清单（不定期按GOMS更新）'!A:H,4,0)</f>
        <v>DE,FR,IT,ES</v>
      </c>
      <c r="F2002" s="27" t="str">
        <f>VLOOKUP(B2002,'大货清单（不定期按GOMS更新）'!A:H,2,0)</f>
        <v>Floor One i6 Stretch</v>
      </c>
      <c r="G2002" s="28">
        <f>VLOOKUP(B2002,'大货清单（不定期按GOMS更新）'!A:I,9,FALSE)</f>
        <v>6932485006403</v>
      </c>
      <c r="H2002" s="27">
        <f>VLOOKUP(B2002,'大货清单（不定期按GOMS更新）'!A:H,7,0)</f>
        <v>0</v>
      </c>
      <c r="I2002" s="27" t="str">
        <f>VLOOKUP(B2002,'大货清单（不定期按GOMS更新）'!A:F,6,FALSE)</f>
        <v>ACTIVE</v>
      </c>
      <c r="J2002" s="27" t="str">
        <f>VLOOKUP(B2002,'大货清单（不定期按GOMS更新）'!A:K,11,FALSE)</f>
        <v>8.85</v>
      </c>
      <c r="K2002" s="27" t="str">
        <f>VLOOKUP(B2002,'大货清单（不定期按GOMS更新）'!A:N,12,FALSE)</f>
        <v>722</v>
      </c>
      <c r="L2002" s="27" t="str">
        <f>VLOOKUP(B2002,'大货清单（不定期按GOMS更新）'!A:M,13,FALSE)</f>
        <v>331</v>
      </c>
      <c r="M2002" s="27" t="str">
        <f>VLOOKUP(B2002,'大货清单（不定期按GOMS更新）'!A:N,14,FALSE)</f>
        <v>286</v>
      </c>
      <c r="N2002" s="50" t="s">
        <v>10035</v>
      </c>
      <c r="O2002" s="27">
        <f>IFERROR(VLOOKUP(N2002,'散件迭代（不定期更新）'!C:J,8,FALSE),0)</f>
        <v>0</v>
      </c>
      <c r="P2002" s="27">
        <f>IFERROR(VLOOKUP(N2002,'散件（更新）'!B:H,3,FALSE),0)</f>
        <v>0</v>
      </c>
      <c r="Q2002" s="27" t="str">
        <f>VLOOKUP(N2002,'散件（更新）'!B:H,2,FALSE)</f>
        <v>114-24580901</v>
      </c>
      <c r="R2002" s="27" t="str">
        <f>VLOOKUP(N2002,'散件（更新）'!B:H,7,FALSE)</f>
        <v>plastic part</v>
      </c>
      <c r="S2002" s="27" t="str">
        <f>VLOOKUP(N2002,'散件（更新）'!B:E,4,FALSE)</f>
        <v>https://tineco-yxzt.oss-accelerate.aliyuncs.com/20250512/ruanjiaosai_1747015070745.png</v>
      </c>
      <c r="T2002" s="27" t="s">
        <v>8759</v>
      </c>
      <c r="U2002" s="28" t="str">
        <f>VLOOKUP(N2002,'散件（更新）'!B:G,6,FALSE)</f>
        <v>SP;CL2458I-01;前后盖软胶塞</v>
      </c>
      <c r="V2002" s="28">
        <f>VLOOKUP(N2002,'散件（更新）'!B:I,8,FALSE)</f>
        <v>6932485008148</v>
      </c>
    </row>
    <row r="2003" spans="1:22">
      <c r="A2003" s="57">
        <v>46169</v>
      </c>
      <c r="B2003" s="50" t="s">
        <v>8136</v>
      </c>
      <c r="C2003" s="27" t="str">
        <f>VLOOKUP(B2003,'大货清单（不定期按GOMS更新）'!A:H,8,0)</f>
        <v>109-24580901</v>
      </c>
      <c r="D2003" s="27" t="str">
        <f>VLOOKUP(B2003,'大货清单（不定期按GOMS更新）'!A:C,3,0)</f>
        <v>CL2458I-01</v>
      </c>
      <c r="E2003" s="27" t="str">
        <f>VLOOKUP(B2003,'大货清单（不定期按GOMS更新）'!A:H,4,0)</f>
        <v>DE,FR,IT,ES</v>
      </c>
      <c r="F2003" s="27" t="str">
        <f>VLOOKUP(B2003,'大货清单（不定期按GOMS更新）'!A:H,2,0)</f>
        <v>Floor One i6 Stretch</v>
      </c>
      <c r="G2003" s="28">
        <f>VLOOKUP(B2003,'大货清单（不定期按GOMS更新）'!A:I,9,FALSE)</f>
        <v>6932485006403</v>
      </c>
      <c r="H2003" s="27">
        <f>VLOOKUP(B2003,'大货清单（不定期按GOMS更新）'!A:H,7,0)</f>
        <v>0</v>
      </c>
      <c r="I2003" s="27" t="str">
        <f>VLOOKUP(B2003,'大货清单（不定期按GOMS更新）'!A:F,6,FALSE)</f>
        <v>ACTIVE</v>
      </c>
      <c r="J2003" s="27" t="str">
        <f>VLOOKUP(B2003,'大货清单（不定期按GOMS更新）'!A:K,11,FALSE)</f>
        <v>8.85</v>
      </c>
      <c r="K2003" s="27" t="str">
        <f>VLOOKUP(B2003,'大货清单（不定期按GOMS更新）'!A:N,12,FALSE)</f>
        <v>722</v>
      </c>
      <c r="L2003" s="27" t="str">
        <f>VLOOKUP(B2003,'大货清单（不定期按GOMS更新）'!A:M,13,FALSE)</f>
        <v>331</v>
      </c>
      <c r="M2003" s="27" t="str">
        <f>VLOOKUP(B2003,'大货清单（不定期按GOMS更新）'!A:N,14,FALSE)</f>
        <v>286</v>
      </c>
      <c r="N2003" s="50" t="s">
        <v>8229</v>
      </c>
      <c r="O2003" s="27">
        <f>IFERROR(VLOOKUP(N2003,'散件迭代（不定期更新）'!C:J,8,FALSE),0)</f>
        <v>0</v>
      </c>
      <c r="P2003" s="27" t="str">
        <f>IFERROR(VLOOKUP(N2003,'散件（更新）'!B:H,3,FALSE),0)</f>
        <v/>
      </c>
      <c r="Q2003" s="27" t="str">
        <f>VLOOKUP(N2003,'散件（更新）'!B:H,2,FALSE)</f>
        <v>114-23761804</v>
      </c>
      <c r="R2003" s="27" t="str">
        <f>VLOOKUP(N2003,'散件（更新）'!B:H,7,FALSE)</f>
        <v>Motor</v>
      </c>
      <c r="S2003" s="27" t="str">
        <f>VLOOKUP(N2003,'散件（更新）'!B:E,4,FALSE)</f>
        <v>https://tineco-yxzt.oss-accelerate.aliyuncs.com/20241219/weixintupian_202411141109494_1734586474304.jpg</v>
      </c>
      <c r="T2003" s="27" t="s">
        <v>8759</v>
      </c>
      <c r="U2003" s="28" t="str">
        <f>VLOOKUP(N2003,'散件（更新）'!B:G,6,FALSE)</f>
        <v>有刷电机齿轮箱组件（带铭牌）</v>
      </c>
      <c r="V2003" s="28">
        <f>VLOOKUP(N2003,'散件（更新）'!B:I,8,FALSE)</f>
        <v>6932485002436</v>
      </c>
    </row>
    <row r="2004" spans="1:22">
      <c r="A2004" s="57">
        <v>46169</v>
      </c>
      <c r="B2004" s="50" t="s">
        <v>8136</v>
      </c>
      <c r="C2004" s="27" t="str">
        <f>VLOOKUP(B2004,'大货清单（不定期按GOMS更新）'!A:H,8,0)</f>
        <v>109-24580901</v>
      </c>
      <c r="D2004" s="27" t="str">
        <f>VLOOKUP(B2004,'大货清单（不定期按GOMS更新）'!A:C,3,0)</f>
        <v>CL2458I-01</v>
      </c>
      <c r="E2004" s="27" t="str">
        <f>VLOOKUP(B2004,'大货清单（不定期按GOMS更新）'!A:H,4,0)</f>
        <v>DE,FR,IT,ES</v>
      </c>
      <c r="F2004" s="27" t="str">
        <f>VLOOKUP(B2004,'大货清单（不定期按GOMS更新）'!A:H,2,0)</f>
        <v>Floor One i6 Stretch</v>
      </c>
      <c r="G2004" s="28">
        <f>VLOOKUP(B2004,'大货清单（不定期按GOMS更新）'!A:I,9,FALSE)</f>
        <v>6932485006403</v>
      </c>
      <c r="H2004" s="27">
        <f>VLOOKUP(B2004,'大货清单（不定期按GOMS更新）'!A:H,7,0)</f>
        <v>0</v>
      </c>
      <c r="I2004" s="27" t="str">
        <f>VLOOKUP(B2004,'大货清单（不定期按GOMS更新）'!A:F,6,FALSE)</f>
        <v>ACTIVE</v>
      </c>
      <c r="J2004" s="27" t="str">
        <f>VLOOKUP(B2004,'大货清单（不定期按GOMS更新）'!A:K,11,FALSE)</f>
        <v>8.85</v>
      </c>
      <c r="K2004" s="27" t="str">
        <f>VLOOKUP(B2004,'大货清单（不定期按GOMS更新）'!A:N,12,FALSE)</f>
        <v>722</v>
      </c>
      <c r="L2004" s="27" t="str">
        <f>VLOOKUP(B2004,'大货清单（不定期按GOMS更新）'!A:M,13,FALSE)</f>
        <v>331</v>
      </c>
      <c r="M2004" s="27" t="str">
        <f>VLOOKUP(B2004,'大货清单（不定期按GOMS更新）'!A:N,14,FALSE)</f>
        <v>286</v>
      </c>
      <c r="N2004" s="50" t="s">
        <v>8062</v>
      </c>
      <c r="O2004" s="27">
        <f>IFERROR(VLOOKUP(N2004,'散件迭代（不定期更新）'!C:J,8,FALSE),0)</f>
        <v>0</v>
      </c>
      <c r="P2004" s="27" t="str">
        <f>IFERROR(VLOOKUP(N2004,'散件（更新）'!B:H,3,FALSE),0)</f>
        <v/>
      </c>
      <c r="Q2004" s="27" t="str">
        <f>VLOOKUP(N2004,'散件（更新）'!B:H,2,FALSE)</f>
        <v>114-23761805</v>
      </c>
      <c r="R2004" s="27" t="str">
        <f>VLOOKUP(N2004,'散件（更新）'!B:H,7,FALSE)</f>
        <v>Motor</v>
      </c>
      <c r="S2004" s="27" t="str">
        <f>VLOOKUP(N2004,'散件（更新）'!B:E,4,FALSE)</f>
        <v>https://tineco-yxzt.oss-accelerate.aliyuncs.com/20241219/weixintupian_202411141109495_1734586641284.jpg</v>
      </c>
      <c r="T2004" s="27" t="s">
        <v>8759</v>
      </c>
      <c r="U2004" s="28" t="str">
        <f>VLOOKUP(N2004,'散件（更新）'!B:G,6,FALSE)</f>
        <v>主电机组件</v>
      </c>
      <c r="V2004" s="28">
        <f>VLOOKUP(N2004,'散件（更新）'!B:I,8,FALSE)</f>
        <v>6932485002443</v>
      </c>
    </row>
    <row r="2005" spans="1:22">
      <c r="A2005" s="57">
        <v>46169</v>
      </c>
      <c r="B2005" s="50" t="s">
        <v>8136</v>
      </c>
      <c r="C2005" s="27" t="str">
        <f>VLOOKUP(B2005,'大货清单（不定期按GOMS更新）'!A:H,8,0)</f>
        <v>109-24580901</v>
      </c>
      <c r="D2005" s="27" t="str">
        <f>VLOOKUP(B2005,'大货清单（不定期按GOMS更新）'!A:C,3,0)</f>
        <v>CL2458I-01</v>
      </c>
      <c r="E2005" s="27" t="str">
        <f>VLOOKUP(B2005,'大货清单（不定期按GOMS更新）'!A:H,4,0)</f>
        <v>DE,FR,IT,ES</v>
      </c>
      <c r="F2005" s="27" t="str">
        <f>VLOOKUP(B2005,'大货清单（不定期按GOMS更新）'!A:H,2,0)</f>
        <v>Floor One i6 Stretch</v>
      </c>
      <c r="G2005" s="28">
        <f>VLOOKUP(B2005,'大货清单（不定期按GOMS更新）'!A:I,9,FALSE)</f>
        <v>6932485006403</v>
      </c>
      <c r="H2005" s="27">
        <f>VLOOKUP(B2005,'大货清单（不定期按GOMS更新）'!A:H,7,0)</f>
        <v>0</v>
      </c>
      <c r="I2005" s="27" t="str">
        <f>VLOOKUP(B2005,'大货清单（不定期按GOMS更新）'!A:F,6,FALSE)</f>
        <v>ACTIVE</v>
      </c>
      <c r="J2005" s="27" t="str">
        <f>VLOOKUP(B2005,'大货清单（不定期按GOMS更新）'!A:K,11,FALSE)</f>
        <v>8.85</v>
      </c>
      <c r="K2005" s="27" t="str">
        <f>VLOOKUP(B2005,'大货清单（不定期按GOMS更新）'!A:N,12,FALSE)</f>
        <v>722</v>
      </c>
      <c r="L2005" s="27" t="str">
        <f>VLOOKUP(B2005,'大货清单（不定期按GOMS更新）'!A:M,13,FALSE)</f>
        <v>331</v>
      </c>
      <c r="M2005" s="27" t="str">
        <f>VLOOKUP(B2005,'大货清单（不定期按GOMS更新）'!A:N,14,FALSE)</f>
        <v>286</v>
      </c>
      <c r="N2005" s="50" t="s">
        <v>7972</v>
      </c>
      <c r="O2005" s="27">
        <f>IFERROR(VLOOKUP(N2005,'散件迭代（不定期更新）'!C:J,8,FALSE),0)</f>
        <v>0</v>
      </c>
      <c r="P2005" s="27" t="str">
        <f>IFERROR(VLOOKUP(N2005,'散件（更新）'!B:H,3,FALSE),0)</f>
        <v/>
      </c>
      <c r="Q2005" s="27" t="str">
        <f>VLOOKUP(N2005,'散件（更新）'!B:H,2,FALSE)</f>
        <v>114-23780402</v>
      </c>
      <c r="R2005" s="27" t="str">
        <f>VLOOKUP(N2005,'散件（更新）'!B:H,7,FALSE)</f>
        <v>Motor</v>
      </c>
      <c r="S2005" s="27" t="str">
        <f>VLOOKUP(N2005,'散件（更新）'!B:E,4,FALSE)</f>
        <v>https://tineco-yxzt.oss-accelerate.aliyuncs.com/20250121/MOTOR_1737446313179.png</v>
      </c>
      <c r="T2005" s="27" t="s">
        <v>8759</v>
      </c>
      <c r="U2005" s="28" t="str">
        <f>VLOOKUP(N2005,'散件（更新）'!B:G,6,FALSE)</f>
        <v>蠕动泵组件</v>
      </c>
      <c r="V2005" s="28">
        <f>VLOOKUP(N2005,'散件（更新）'!B:I,8,FALSE)</f>
        <v>6932485004089</v>
      </c>
    </row>
    <row r="2006" spans="1:22">
      <c r="A2006" s="57">
        <v>46169</v>
      </c>
      <c r="B2006" s="50" t="s">
        <v>8136</v>
      </c>
      <c r="C2006" s="27" t="str">
        <f>VLOOKUP(B2006,'大货清单（不定期按GOMS更新）'!A:H,8,0)</f>
        <v>109-24580901</v>
      </c>
      <c r="D2006" s="27" t="str">
        <f>VLOOKUP(B2006,'大货清单（不定期按GOMS更新）'!A:C,3,0)</f>
        <v>CL2458I-01</v>
      </c>
      <c r="E2006" s="27" t="str">
        <f>VLOOKUP(B2006,'大货清单（不定期按GOMS更新）'!A:H,4,0)</f>
        <v>DE,FR,IT,ES</v>
      </c>
      <c r="F2006" s="27" t="str">
        <f>VLOOKUP(B2006,'大货清单（不定期按GOMS更新）'!A:H,2,0)</f>
        <v>Floor One i6 Stretch</v>
      </c>
      <c r="G2006" s="28">
        <f>VLOOKUP(B2006,'大货清单（不定期按GOMS更新）'!A:I,9,FALSE)</f>
        <v>6932485006403</v>
      </c>
      <c r="H2006" s="27">
        <f>VLOOKUP(B2006,'大货清单（不定期按GOMS更新）'!A:H,7,0)</f>
        <v>0</v>
      </c>
      <c r="I2006" s="27" t="str">
        <f>VLOOKUP(B2006,'大货清单（不定期按GOMS更新）'!A:F,6,FALSE)</f>
        <v>ACTIVE</v>
      </c>
      <c r="J2006" s="27" t="str">
        <f>VLOOKUP(B2006,'大货清单（不定期按GOMS更新）'!A:K,11,FALSE)</f>
        <v>8.85</v>
      </c>
      <c r="K2006" s="27" t="str">
        <f>VLOOKUP(B2006,'大货清单（不定期按GOMS更新）'!A:N,12,FALSE)</f>
        <v>722</v>
      </c>
      <c r="L2006" s="27" t="str">
        <f>VLOOKUP(B2006,'大货清单（不定期按GOMS更新）'!A:M,13,FALSE)</f>
        <v>331</v>
      </c>
      <c r="M2006" s="27" t="str">
        <f>VLOOKUP(B2006,'大货清单（不定期按GOMS更新）'!A:N,14,FALSE)</f>
        <v>286</v>
      </c>
      <c r="N2006" s="50" t="s">
        <v>8104</v>
      </c>
      <c r="O2006" s="27">
        <f>IFERROR(VLOOKUP(N2006,'散件迭代（不定期更新）'!C:J,8,FALSE),0)</f>
        <v>0</v>
      </c>
      <c r="P2006" s="27" t="str">
        <f>IFERROR(VLOOKUP(N2006,'散件（更新）'!B:H,3,FALSE),0)</f>
        <v/>
      </c>
      <c r="Q2006" s="27" t="str">
        <f>VLOOKUP(N2006,'散件（更新）'!B:H,2,FALSE)</f>
        <v>114-24580106</v>
      </c>
      <c r="R2006" s="27" t="str">
        <f>VLOOKUP(N2006,'散件（更新）'!B:H,7,FALSE)</f>
        <v>PCBA</v>
      </c>
      <c r="S2006" s="27" t="str">
        <f>VLOOKUP(N2006,'散件（更新）'!B:E,4,FALSE)</f>
        <v>https://tineco-yxzt.oss-accelerate.aliyuncs.com/20241231/tuopandianyuanban_1735610617986.png</v>
      </c>
      <c r="T2006" s="27" t="s">
        <v>8759</v>
      </c>
      <c r="U2006" s="28" t="str">
        <f>VLOOKUP(N2006,'散件（更新）'!B:G,6,FALSE)</f>
        <v>SP;CL2458A-02;六节托盘电源板组件</v>
      </c>
      <c r="V2006" s="28">
        <f>VLOOKUP(N2006,'散件（更新）'!B:I,8,FALSE)</f>
        <v>6932485004584</v>
      </c>
    </row>
    <row r="2007" spans="1:22">
      <c r="A2007" s="57">
        <v>46169</v>
      </c>
      <c r="B2007" s="50" t="s">
        <v>8136</v>
      </c>
      <c r="C2007" s="27" t="str">
        <f>VLOOKUP(B2007,'大货清单（不定期按GOMS更新）'!A:H,8,0)</f>
        <v>109-24580901</v>
      </c>
      <c r="D2007" s="27" t="str">
        <f>VLOOKUP(B2007,'大货清单（不定期按GOMS更新）'!A:C,3,0)</f>
        <v>CL2458I-01</v>
      </c>
      <c r="E2007" s="27" t="str">
        <f>VLOOKUP(B2007,'大货清单（不定期按GOMS更新）'!A:H,4,0)</f>
        <v>DE,FR,IT,ES</v>
      </c>
      <c r="F2007" s="27" t="str">
        <f>VLOOKUP(B2007,'大货清单（不定期按GOMS更新）'!A:H,2,0)</f>
        <v>Floor One i6 Stretch</v>
      </c>
      <c r="G2007" s="28">
        <f>VLOOKUP(B2007,'大货清单（不定期按GOMS更新）'!A:I,9,FALSE)</f>
        <v>6932485006403</v>
      </c>
      <c r="H2007" s="27">
        <f>VLOOKUP(B2007,'大货清单（不定期按GOMS更新）'!A:H,7,0)</f>
        <v>0</v>
      </c>
      <c r="I2007" s="27" t="str">
        <f>VLOOKUP(B2007,'大货清单（不定期按GOMS更新）'!A:F,6,FALSE)</f>
        <v>ACTIVE</v>
      </c>
      <c r="J2007" s="27" t="str">
        <f>VLOOKUP(B2007,'大货清单（不定期按GOMS更新）'!A:K,11,FALSE)</f>
        <v>8.85</v>
      </c>
      <c r="K2007" s="27" t="str">
        <f>VLOOKUP(B2007,'大货清单（不定期按GOMS更新）'!A:N,12,FALSE)</f>
        <v>722</v>
      </c>
      <c r="L2007" s="27" t="str">
        <f>VLOOKUP(B2007,'大货清单（不定期按GOMS更新）'!A:M,13,FALSE)</f>
        <v>331</v>
      </c>
      <c r="M2007" s="27" t="str">
        <f>VLOOKUP(B2007,'大货清单（不定期按GOMS更新）'!A:N,14,FALSE)</f>
        <v>286</v>
      </c>
      <c r="N2007" s="50" t="s">
        <v>7894</v>
      </c>
      <c r="O2007" s="27">
        <f>IFERROR(VLOOKUP(N2007,'散件迭代（不定期更新）'!C:J,8,FALSE),0)</f>
        <v>0</v>
      </c>
      <c r="P2007" s="27" t="str">
        <f>IFERROR(VLOOKUP(N2007,'散件（更新）'!B:H,3,FALSE),0)</f>
        <v/>
      </c>
      <c r="Q2007" s="27" t="str">
        <f>VLOOKUP(N2007,'散件（更新）'!B:H,2,FALSE)</f>
        <v>114-24580804</v>
      </c>
      <c r="R2007" s="27" t="str">
        <f>VLOOKUP(N2007,'散件（更新）'!B:H,7,FALSE)</f>
        <v>PCBA</v>
      </c>
      <c r="S2007" s="27" t="str">
        <f>VLOOKUP(N2007,'散件（更新）'!B:E,4,FALSE)</f>
        <v>https://tineco-yxzt.oss-accelerate.aliyuncs.com/20250331/jishenzhukongbanzujian_1743413161816.png</v>
      </c>
      <c r="T2007" s="27" t="s">
        <v>8759</v>
      </c>
      <c r="U2007" s="28" t="str">
        <f>VLOOKUP(N2007,'散件（更新）'!B:G,6,FALSE)</f>
        <v>SP;CL2458H-01;机身主控板组件</v>
      </c>
      <c r="V2007" s="28">
        <f>VLOOKUP(N2007,'散件（更新）'!B:I,8,FALSE)</f>
        <v>6932485006557</v>
      </c>
    </row>
    <row r="2008" spans="1:22">
      <c r="A2008" s="57">
        <v>46169</v>
      </c>
      <c r="B2008" s="50" t="s">
        <v>8136</v>
      </c>
      <c r="C2008" s="27" t="str">
        <f>VLOOKUP(B2008,'大货清单（不定期按GOMS更新）'!A:H,8,0)</f>
        <v>109-24580901</v>
      </c>
      <c r="D2008" s="27" t="str">
        <f>VLOOKUP(B2008,'大货清单（不定期按GOMS更新）'!A:C,3,0)</f>
        <v>CL2458I-01</v>
      </c>
      <c r="E2008" s="27" t="str">
        <f>VLOOKUP(B2008,'大货清单（不定期按GOMS更新）'!A:H,4,0)</f>
        <v>DE,FR,IT,ES</v>
      </c>
      <c r="F2008" s="27" t="str">
        <f>VLOOKUP(B2008,'大货清单（不定期按GOMS更新）'!A:H,2,0)</f>
        <v>Floor One i6 Stretch</v>
      </c>
      <c r="G2008" s="28">
        <f>VLOOKUP(B2008,'大货清单（不定期按GOMS更新）'!A:I,9,FALSE)</f>
        <v>6932485006403</v>
      </c>
      <c r="H2008" s="27">
        <f>VLOOKUP(B2008,'大货清单（不定期按GOMS更新）'!A:H,7,0)</f>
        <v>0</v>
      </c>
      <c r="I2008" s="27" t="str">
        <f>VLOOKUP(B2008,'大货清单（不定期按GOMS更新）'!A:F,6,FALSE)</f>
        <v>ACTIVE</v>
      </c>
      <c r="J2008" s="27" t="str">
        <f>VLOOKUP(B2008,'大货清单（不定期按GOMS更新）'!A:K,11,FALSE)</f>
        <v>8.85</v>
      </c>
      <c r="K2008" s="27" t="str">
        <f>VLOOKUP(B2008,'大货清单（不定期按GOMS更新）'!A:N,12,FALSE)</f>
        <v>722</v>
      </c>
      <c r="L2008" s="27" t="str">
        <f>VLOOKUP(B2008,'大货清单（不定期按GOMS更新）'!A:M,13,FALSE)</f>
        <v>331</v>
      </c>
      <c r="M2008" s="27" t="str">
        <f>VLOOKUP(B2008,'大货清单（不定期按GOMS更新）'!A:N,14,FALSE)</f>
        <v>286</v>
      </c>
      <c r="N2008" s="50" t="s">
        <v>3796</v>
      </c>
      <c r="O2008" s="27">
        <f>IFERROR(VLOOKUP(N2008,'散件迭代（不定期更新）'!C:J,8,FALSE),0)</f>
        <v>0</v>
      </c>
      <c r="P2008" s="27" t="str">
        <f>IFERROR(VLOOKUP(N2008,'散件（更新）'!B:H,3,FALSE),0)</f>
        <v>/</v>
      </c>
      <c r="Q2008" s="27" t="str">
        <f>VLOOKUP(N2008,'散件（更新）'!B:H,2,FALSE)</f>
        <v>114-22200104</v>
      </c>
      <c r="R2008" s="27" t="str">
        <f>VLOOKUP(N2008,'散件（更新）'!B:H,7,FALSE)</f>
        <v>Scraper</v>
      </c>
      <c r="S2008" s="27" t="str">
        <f>VLOOKUP(N2008,'散件（更新）'!B:E,4,FALSE)</f>
        <v>https://tineco-yxzt.oss-accelerate.aliyuncs.com/20231219/9FWRR250000_1702948034118.png</v>
      </c>
      <c r="T2008" s="27" t="s">
        <v>8759</v>
      </c>
      <c r="U2008" s="28" t="str">
        <f>VLOOKUP(N2008,'散件（更新）'!B:G,6,FALSE)</f>
        <v>刮条组件</v>
      </c>
      <c r="V2008" s="28">
        <f>VLOOKUP(N2008,'散件（更新）'!B:I,8,FALSE)</f>
        <v>6974950103897</v>
      </c>
    </row>
    <row r="2009" spans="1:22">
      <c r="A2009" s="57">
        <v>46169</v>
      </c>
      <c r="B2009" s="50" t="s">
        <v>8136</v>
      </c>
      <c r="C2009" s="27" t="str">
        <f>VLOOKUP(B2009,'大货清单（不定期按GOMS更新）'!A:H,8,0)</f>
        <v>109-24580901</v>
      </c>
      <c r="D2009" s="27" t="str">
        <f>VLOOKUP(B2009,'大货清单（不定期按GOMS更新）'!A:C,3,0)</f>
        <v>CL2458I-01</v>
      </c>
      <c r="E2009" s="27" t="str">
        <f>VLOOKUP(B2009,'大货清单（不定期按GOMS更新）'!A:H,4,0)</f>
        <v>DE,FR,IT,ES</v>
      </c>
      <c r="F2009" s="27" t="str">
        <f>VLOOKUP(B2009,'大货清单（不定期按GOMS更新）'!A:H,2,0)</f>
        <v>Floor One i6 Stretch</v>
      </c>
      <c r="G2009" s="28">
        <f>VLOOKUP(B2009,'大货清单（不定期按GOMS更新）'!A:I,9,FALSE)</f>
        <v>6932485006403</v>
      </c>
      <c r="H2009" s="27">
        <f>VLOOKUP(B2009,'大货清单（不定期按GOMS更新）'!A:H,7,0)</f>
        <v>0</v>
      </c>
      <c r="I2009" s="27" t="str">
        <f>VLOOKUP(B2009,'大货清单（不定期按GOMS更新）'!A:F,6,FALSE)</f>
        <v>ACTIVE</v>
      </c>
      <c r="J2009" s="27" t="str">
        <f>VLOOKUP(B2009,'大货清单（不定期按GOMS更新）'!A:K,11,FALSE)</f>
        <v>8.85</v>
      </c>
      <c r="K2009" s="27" t="str">
        <f>VLOOKUP(B2009,'大货清单（不定期按GOMS更新）'!A:N,12,FALSE)</f>
        <v>722</v>
      </c>
      <c r="L2009" s="27" t="str">
        <f>VLOOKUP(B2009,'大货清单（不定期按GOMS更新）'!A:M,13,FALSE)</f>
        <v>331</v>
      </c>
      <c r="M2009" s="27" t="str">
        <f>VLOOKUP(B2009,'大货清单（不定期按GOMS更新）'!A:N,14,FALSE)</f>
        <v>286</v>
      </c>
      <c r="N2009" s="50" t="s">
        <v>4712</v>
      </c>
      <c r="O2009" s="27">
        <f>IFERROR(VLOOKUP(N2009,'散件迭代（不定期更新）'!C:J,8,FALSE),0)</f>
        <v>0</v>
      </c>
      <c r="P2009" s="27">
        <f>IFERROR(VLOOKUP(N2009,'散件（更新）'!B:H,3,FALSE),0)</f>
        <v>0</v>
      </c>
      <c r="Q2009" s="27" t="str">
        <f>VLOOKUP(N2009,'散件（更新）'!B:H,2,FALSE)</f>
        <v>114-23280221</v>
      </c>
      <c r="R2009" s="27" t="str">
        <f>VLOOKUP(N2009,'散件（更新）'!B:H,7,FALSE)</f>
        <v>Repair Wheel</v>
      </c>
      <c r="S2009" s="27" t="str">
        <f>VLOOKUP(N2009,'散件（更新）'!B:E,4,FALSE)</f>
        <v>https://tineco-yxzt.oss-accelerate.aliyuncs.com/20240306/daxiaolun_1709693230648.GIF</v>
      </c>
      <c r="T2009" s="27" t="s">
        <v>8759</v>
      </c>
      <c r="U2009" s="28" t="str">
        <f>VLOOKUP(N2009,'散件（更新）'!B:G,6,FALSE)</f>
        <v>大轮和小轮组件</v>
      </c>
      <c r="V2009" s="28">
        <f>VLOOKUP(N2009,'散件（更新）'!B:I,8,FALSE)</f>
        <v>6974950107314</v>
      </c>
    </row>
    <row r="2010" spans="1:22">
      <c r="A2010" s="57">
        <v>46169</v>
      </c>
      <c r="B2010" s="50" t="s">
        <v>8136</v>
      </c>
      <c r="C2010" s="27" t="str">
        <f>VLOOKUP(B2010,'大货清单（不定期按GOMS更新）'!A:H,8,0)</f>
        <v>109-24580901</v>
      </c>
      <c r="D2010" s="27" t="str">
        <f>VLOOKUP(B2010,'大货清单（不定期按GOMS更新）'!A:C,3,0)</f>
        <v>CL2458I-01</v>
      </c>
      <c r="E2010" s="27" t="str">
        <f>VLOOKUP(B2010,'大货清单（不定期按GOMS更新）'!A:H,4,0)</f>
        <v>DE,FR,IT,ES</v>
      </c>
      <c r="F2010" s="27" t="str">
        <f>VLOOKUP(B2010,'大货清单（不定期按GOMS更新）'!A:H,2,0)</f>
        <v>Floor One i6 Stretch</v>
      </c>
      <c r="G2010" s="28">
        <f>VLOOKUP(B2010,'大货清单（不定期按GOMS更新）'!A:I,9,FALSE)</f>
        <v>6932485006403</v>
      </c>
      <c r="H2010" s="27">
        <f>VLOOKUP(B2010,'大货清单（不定期按GOMS更新）'!A:H,7,0)</f>
        <v>0</v>
      </c>
      <c r="I2010" s="27" t="str">
        <f>VLOOKUP(B2010,'大货清单（不定期按GOMS更新）'!A:F,6,FALSE)</f>
        <v>ACTIVE</v>
      </c>
      <c r="J2010" s="27" t="str">
        <f>VLOOKUP(B2010,'大货清单（不定期按GOMS更新）'!A:K,11,FALSE)</f>
        <v>8.85</v>
      </c>
      <c r="K2010" s="27" t="str">
        <f>VLOOKUP(B2010,'大货清单（不定期按GOMS更新）'!A:N,12,FALSE)</f>
        <v>722</v>
      </c>
      <c r="L2010" s="27" t="str">
        <f>VLOOKUP(B2010,'大货清单（不定期按GOMS更新）'!A:M,13,FALSE)</f>
        <v>331</v>
      </c>
      <c r="M2010" s="27" t="str">
        <f>VLOOKUP(B2010,'大货清单（不定期按GOMS更新）'!A:N,14,FALSE)</f>
        <v>286</v>
      </c>
      <c r="N2010" s="50" t="s">
        <v>8076</v>
      </c>
      <c r="O2010" s="27">
        <f>IFERROR(VLOOKUP(N2010,'散件迭代（不定期更新）'!C:J,8,FALSE),0)</f>
        <v>0</v>
      </c>
      <c r="P2010" s="27" t="str">
        <f>IFERROR(VLOOKUP(N2010,'散件（更新）'!B:H,3,FALSE),0)</f>
        <v/>
      </c>
      <c r="Q2010" s="27" t="str">
        <f>VLOOKUP(N2010,'散件（更新）'!B:H,2,FALSE)</f>
        <v>114-24580802</v>
      </c>
      <c r="R2010" s="27" t="str">
        <f>VLOOKUP(N2010,'散件（更新）'!B:H,7,FALSE)</f>
        <v>Handle</v>
      </c>
      <c r="S2010" s="27" t="str">
        <f>VLOOKUP(N2010,'散件（更新）'!B:E,4,FALSE)</f>
        <v>https://tineco-yxzt.oss-accelerate.aliyuncs.com/20250331/shoubingzujian_1743413101059.png</v>
      </c>
      <c r="T2010" s="27" t="s">
        <v>19323</v>
      </c>
      <c r="U2010" s="28" t="str">
        <f>VLOOKUP(N2010,'散件（更新）'!B:G,6,FALSE)</f>
        <v>SP;CL2458H-01;手柄组件</v>
      </c>
      <c r="V2010" s="28">
        <f>VLOOKUP(N2010,'散件（更新）'!B:I,8,FALSE)</f>
        <v>6932485006533</v>
      </c>
    </row>
    <row r="2011" spans="1:22">
      <c r="A2011" s="57">
        <v>46169</v>
      </c>
      <c r="B2011" s="50" t="s">
        <v>8136</v>
      </c>
      <c r="C2011" s="27" t="str">
        <f>VLOOKUP(B2011,'大货清单（不定期按GOMS更新）'!A:H,8,0)</f>
        <v>109-24580901</v>
      </c>
      <c r="D2011" s="27" t="str">
        <f>VLOOKUP(B2011,'大货清单（不定期按GOMS更新）'!A:C,3,0)</f>
        <v>CL2458I-01</v>
      </c>
      <c r="E2011" s="27" t="str">
        <f>VLOOKUP(B2011,'大货清单（不定期按GOMS更新）'!A:H,4,0)</f>
        <v>DE,FR,IT,ES</v>
      </c>
      <c r="F2011" s="27" t="str">
        <f>VLOOKUP(B2011,'大货清单（不定期按GOMS更新）'!A:H,2,0)</f>
        <v>Floor One i6 Stretch</v>
      </c>
      <c r="G2011" s="28">
        <f>VLOOKUP(B2011,'大货清单（不定期按GOMS更新）'!A:I,9,FALSE)</f>
        <v>6932485006403</v>
      </c>
      <c r="H2011" s="27">
        <f>VLOOKUP(B2011,'大货清单（不定期按GOMS更新）'!A:H,7,0)</f>
        <v>0</v>
      </c>
      <c r="I2011" s="27" t="str">
        <f>VLOOKUP(B2011,'大货清单（不定期按GOMS更新）'!A:F,6,FALSE)</f>
        <v>ACTIVE</v>
      </c>
      <c r="J2011" s="27" t="str">
        <f>VLOOKUP(B2011,'大货清单（不定期按GOMS更新）'!A:K,11,FALSE)</f>
        <v>8.85</v>
      </c>
      <c r="K2011" s="27" t="str">
        <f>VLOOKUP(B2011,'大货清单（不定期按GOMS更新）'!A:N,12,FALSE)</f>
        <v>722</v>
      </c>
      <c r="L2011" s="27" t="str">
        <f>VLOOKUP(B2011,'大货清单（不定期按GOMS更新）'!A:M,13,FALSE)</f>
        <v>331</v>
      </c>
      <c r="M2011" s="27" t="str">
        <f>VLOOKUP(B2011,'大货清单（不定期按GOMS更新）'!A:N,14,FALSE)</f>
        <v>286</v>
      </c>
      <c r="N2011" s="50" t="s">
        <v>7807</v>
      </c>
      <c r="O2011" s="27" t="str">
        <f>IFERROR(VLOOKUP(N2011,'散件迭代（不定期更新）'!C:J,8,FALSE),0)</f>
        <v>A66</v>
      </c>
      <c r="P2011" s="27" t="str">
        <f>IFERROR(VLOOKUP(N2011,'散件（更新）'!B:H,3,FALSE),0)</f>
        <v/>
      </c>
      <c r="Q2011" s="27" t="str">
        <f>VLOOKUP(N2011,'散件（更新）'!B:H,2,FALSE)</f>
        <v>114-24580101</v>
      </c>
      <c r="R2011" s="27" t="str">
        <f>VLOOKUP(N2011,'散件（更新）'!B:H,7,FALSE)</f>
        <v>Clean Water Tank</v>
      </c>
      <c r="S2011" s="27" t="str">
        <f>VLOOKUP(N2011,'散件（更新）'!B:E,4,FALSE)</f>
        <v>https://tineco-yxzt.oss-accelerate.aliyuncs.com/20241231/qingshuixiang_1735609949852.png</v>
      </c>
      <c r="T2011" s="27" t="s">
        <v>8759</v>
      </c>
      <c r="U2011" s="28" t="str">
        <f>VLOOKUP(N2011,'散件（更新）'!B:G,6,FALSE)</f>
        <v>SP;CL2458A-02;清水箱组件</v>
      </c>
      <c r="V2011" s="28">
        <f>VLOOKUP(N2011,'散件（更新）'!B:I,8,FALSE)</f>
        <v>6932485004577</v>
      </c>
    </row>
    <row r="2012" spans="1:22">
      <c r="A2012" s="57">
        <v>46169</v>
      </c>
      <c r="B2012" s="50" t="s">
        <v>8136</v>
      </c>
      <c r="C2012" s="27" t="str">
        <f>VLOOKUP(B2012,'大货清单（不定期按GOMS更新）'!A:H,8,0)</f>
        <v>109-24580901</v>
      </c>
      <c r="D2012" s="27" t="str">
        <f>VLOOKUP(B2012,'大货清单（不定期按GOMS更新）'!A:C,3,0)</f>
        <v>CL2458I-01</v>
      </c>
      <c r="E2012" s="27" t="str">
        <f>VLOOKUP(B2012,'大货清单（不定期按GOMS更新）'!A:H,4,0)</f>
        <v>DE,FR,IT,ES</v>
      </c>
      <c r="F2012" s="27" t="str">
        <f>VLOOKUP(B2012,'大货清单（不定期按GOMS更新）'!A:H,2,0)</f>
        <v>Floor One i6 Stretch</v>
      </c>
      <c r="G2012" s="28">
        <f>VLOOKUP(B2012,'大货清单（不定期按GOMS更新）'!A:I,9,FALSE)</f>
        <v>6932485006403</v>
      </c>
      <c r="H2012" s="27">
        <f>VLOOKUP(B2012,'大货清单（不定期按GOMS更新）'!A:H,7,0)</f>
        <v>0</v>
      </c>
      <c r="I2012" s="27" t="str">
        <f>VLOOKUP(B2012,'大货清单（不定期按GOMS更新）'!A:F,6,FALSE)</f>
        <v>ACTIVE</v>
      </c>
      <c r="J2012" s="27" t="str">
        <f>VLOOKUP(B2012,'大货清单（不定期按GOMS更新）'!A:K,11,FALSE)</f>
        <v>8.85</v>
      </c>
      <c r="K2012" s="27" t="str">
        <f>VLOOKUP(B2012,'大货清单（不定期按GOMS更新）'!A:N,12,FALSE)</f>
        <v>722</v>
      </c>
      <c r="L2012" s="27" t="str">
        <f>VLOOKUP(B2012,'大货清单（不定期按GOMS更新）'!A:M,13,FALSE)</f>
        <v>331</v>
      </c>
      <c r="M2012" s="27" t="str">
        <f>VLOOKUP(B2012,'大货清单（不定期按GOMS更新）'!A:N,14,FALSE)</f>
        <v>286</v>
      </c>
      <c r="N2012" s="50" t="s">
        <v>8160</v>
      </c>
      <c r="O2012" s="27">
        <f>IFERROR(VLOOKUP(N2012,'散件迭代（不定期更新）'!C:J,8,FALSE),0)</f>
        <v>0</v>
      </c>
      <c r="P2012" s="27" t="str">
        <f>IFERROR(VLOOKUP(N2012,'散件（更新）'!B:H,3,FALSE),0)</f>
        <v/>
      </c>
      <c r="Q2012" s="27" t="str">
        <f>VLOOKUP(N2012,'散件（更新）'!B:H,2,FALSE)</f>
        <v>114-24580800</v>
      </c>
      <c r="R2012" s="27" t="str">
        <f>VLOOKUP(N2012,'散件（更新）'!B:H,7,FALSE)</f>
        <v>Dirt Water Tank</v>
      </c>
      <c r="S2012" s="27" t="str">
        <f>VLOOKUP(N2012,'散件（更新）'!B:E,4,FALSE)</f>
        <v>https://tineco-yxzt.oss-accelerate.aliyuncs.com/20250331/huishoutongzujian_1743413025779.png</v>
      </c>
      <c r="T2012" s="27" t="s">
        <v>19301</v>
      </c>
      <c r="U2012" s="28" t="str">
        <f>VLOOKUP(N2012,'散件（更新）'!B:G,6,FALSE)</f>
        <v>SP;CL2458H-01;回收桶组件</v>
      </c>
      <c r="V2012" s="28">
        <f>VLOOKUP(N2012,'散件（更新）'!B:I,8,FALSE)</f>
        <v>6932485006519</v>
      </c>
    </row>
    <row r="2013" spans="1:22">
      <c r="A2013" s="57">
        <v>46169</v>
      </c>
      <c r="B2013" s="50" t="s">
        <v>7668</v>
      </c>
      <c r="C2013" s="27" t="str">
        <f>VLOOKUP(B2013,'大货清单（不定期按GOMS更新）'!A:H,8,0)</f>
        <v>108-23210301</v>
      </c>
      <c r="D2013" s="27" t="str">
        <f>VLOOKUP(B2013,'大货清单（不定期按GOMS更新）'!A:C,3,0)</f>
        <v>CL2321C-01</v>
      </c>
      <c r="E2013" s="27" t="str">
        <f>VLOOKUP(B2013,'大货清单（不定期按GOMS更新）'!A:H,4,0)</f>
        <v>GB,BN,SG,MY</v>
      </c>
      <c r="F2013" s="27" t="str">
        <f>VLOOKUP(B2013,'大货清单（不定期按GOMS更新）'!A:H,2,0)</f>
        <v>Carpet One Cruiser</v>
      </c>
      <c r="G2013" s="28">
        <f>VLOOKUP(B2013,'大货清单（不定期按GOMS更新）'!A:I,9,FALSE)</f>
        <v>6974950108212</v>
      </c>
      <c r="H2013" s="27" t="str">
        <f>VLOOKUP(B2013,'大货清单（不定期按GOMS更新）'!A:H,7,0)</f>
        <v>White</v>
      </c>
      <c r="I2013" s="27" t="str">
        <f>VLOOKUP(B2013,'大货清单（不定期按GOMS更新）'!A:F,6,FALSE)</f>
        <v>ACTIVE</v>
      </c>
      <c r="J2013" s="27" t="str">
        <f>VLOOKUP(B2013,'大货清单（不定期按GOMS更新）'!A:K,11,FALSE)</f>
        <v>16.8</v>
      </c>
      <c r="K2013" s="27" t="str">
        <f>VLOOKUP(B2013,'大货清单（不定期按GOMS更新）'!A:N,12,FALSE)</f>
        <v>740</v>
      </c>
      <c r="L2013" s="27" t="str">
        <f>VLOOKUP(B2013,'大货清单（不定期按GOMS更新）'!A:M,13,FALSE)</f>
        <v>458</v>
      </c>
      <c r="M2013" s="27" t="str">
        <f>VLOOKUP(B2013,'大货清单（不定期按GOMS更新）'!A:N,14,FALSE)</f>
        <v>327</v>
      </c>
      <c r="N2013" s="50" t="s">
        <v>7235</v>
      </c>
      <c r="O2013" s="27">
        <f>IFERROR(VLOOKUP(N2013,'散件迭代（不定期更新）'!C:J,8,FALSE),0)</f>
        <v>0</v>
      </c>
      <c r="P2013" s="27">
        <f>IFERROR(VLOOKUP(N2013,'散件（更新）'!B:H,3,FALSE),0)</f>
        <v>0</v>
      </c>
      <c r="Q2013" s="27" t="str">
        <f>VLOOKUP(N2013,'散件（更新）'!B:H,2,FALSE)</f>
        <v>114-23210108</v>
      </c>
      <c r="R2013" s="27" t="str">
        <f>VLOOKUP(N2013,'散件（更新）'!B:H,7,FALSE)</f>
        <v>Storage Bags</v>
      </c>
      <c r="S2013" s="27" t="str">
        <f>VLOOKUP(N2013,'散件（更新）'!B:E,4,FALSE)</f>
        <v>https://tineco-yxzt.oss-accelerate.aliyuncs.com/20240821/Image_1723539076984_1724220195589.jpg</v>
      </c>
      <c r="T2013" s="27" t="s">
        <v>19322</v>
      </c>
      <c r="U2013" s="28" t="str">
        <f>VLOOKUP(N2013,'散件（更新）'!B:G,6,FALSE)</f>
        <v>尼龙收纳袋</v>
      </c>
      <c r="V2013" s="28">
        <f>VLOOKUP(N2013,'散件（更新）'!B:I,8,FALSE)</f>
        <v>6932485000562</v>
      </c>
    </row>
    <row r="2014" spans="1:22">
      <c r="A2014" s="57">
        <v>46169</v>
      </c>
      <c r="B2014" s="50" t="s">
        <v>7668</v>
      </c>
      <c r="C2014" s="27" t="str">
        <f>VLOOKUP(B2014,'大货清单（不定期按GOMS更新）'!A:H,8,0)</f>
        <v>108-23210301</v>
      </c>
      <c r="D2014" s="27" t="str">
        <f>VLOOKUP(B2014,'大货清单（不定期按GOMS更新）'!A:C,3,0)</f>
        <v>CL2321C-01</v>
      </c>
      <c r="E2014" s="27" t="str">
        <f>VLOOKUP(B2014,'大货清单（不定期按GOMS更新）'!A:H,4,0)</f>
        <v>GB,BN,SG,MY</v>
      </c>
      <c r="F2014" s="27" t="str">
        <f>VLOOKUP(B2014,'大货清单（不定期按GOMS更新）'!A:H,2,0)</f>
        <v>Carpet One Cruiser</v>
      </c>
      <c r="G2014" s="28">
        <f>VLOOKUP(B2014,'大货清单（不定期按GOMS更新）'!A:I,9,FALSE)</f>
        <v>6974950108212</v>
      </c>
      <c r="H2014" s="27" t="str">
        <f>VLOOKUP(B2014,'大货清单（不定期按GOMS更新）'!A:H,7,0)</f>
        <v>White</v>
      </c>
      <c r="I2014" s="27" t="str">
        <f>VLOOKUP(B2014,'大货清单（不定期按GOMS更新）'!A:F,6,FALSE)</f>
        <v>ACTIVE</v>
      </c>
      <c r="J2014" s="27" t="str">
        <f>VLOOKUP(B2014,'大货清单（不定期按GOMS更新）'!A:K,11,FALSE)</f>
        <v>16.8</v>
      </c>
      <c r="K2014" s="27" t="str">
        <f>VLOOKUP(B2014,'大货清单（不定期按GOMS更新）'!A:N,12,FALSE)</f>
        <v>740</v>
      </c>
      <c r="L2014" s="27" t="str">
        <f>VLOOKUP(B2014,'大货清单（不定期按GOMS更新）'!A:M,13,FALSE)</f>
        <v>458</v>
      </c>
      <c r="M2014" s="27" t="str">
        <f>VLOOKUP(B2014,'大货清单（不定期按GOMS更新）'!A:N,14,FALSE)</f>
        <v>327</v>
      </c>
      <c r="N2014" s="50" t="s">
        <v>5422</v>
      </c>
      <c r="O2014" s="27">
        <f>IFERROR(VLOOKUP(N2014,'散件迭代（不定期更新）'!C:J,8,FALSE),0)</f>
        <v>0</v>
      </c>
      <c r="P2014" s="27" t="str">
        <f>IFERROR(VLOOKUP(N2014,'散件（更新）'!B:H,3,FALSE),0)</f>
        <v>/</v>
      </c>
      <c r="Q2014" s="27" t="str">
        <f>VLOOKUP(N2014,'散件（更新）'!B:H,2,FALSE)</f>
        <v>114-23210106</v>
      </c>
      <c r="R2014" s="27" t="str">
        <f>VLOOKUP(N2014,'散件（更新）'!B:H,7,FALSE)</f>
        <v>Brush Roller Cover</v>
      </c>
      <c r="S2014" s="27" t="str">
        <f>VLOOKUP(N2014,'散件（更新）'!B:E,4,FALSE)</f>
        <v>https://tineco-yxzt.oss-accelerate.aliyuncs.com/20240625/gunshuagai_1719300257406.jpeg</v>
      </c>
      <c r="T2014" s="27" t="s">
        <v>8759</v>
      </c>
      <c r="U2014" s="28" t="str">
        <f>VLOOKUP(N2014,'散件（更新）'!B:G,6,FALSE)</f>
        <v>滚刷盖组件</v>
      </c>
      <c r="V2014" s="28">
        <f>VLOOKUP(N2014,'散件（更新）'!B:I,8,FALSE)</f>
        <v>6974950109509</v>
      </c>
    </row>
    <row r="2015" spans="1:22">
      <c r="A2015" s="57">
        <v>46169</v>
      </c>
      <c r="B2015" s="50" t="s">
        <v>7668</v>
      </c>
      <c r="C2015" s="27" t="str">
        <f>VLOOKUP(B2015,'大货清单（不定期按GOMS更新）'!A:H,8,0)</f>
        <v>108-23210301</v>
      </c>
      <c r="D2015" s="27" t="str">
        <f>VLOOKUP(B2015,'大货清单（不定期按GOMS更新）'!A:C,3,0)</f>
        <v>CL2321C-01</v>
      </c>
      <c r="E2015" s="27" t="str">
        <f>VLOOKUP(B2015,'大货清单（不定期按GOMS更新）'!A:H,4,0)</f>
        <v>GB,BN,SG,MY</v>
      </c>
      <c r="F2015" s="27" t="str">
        <f>VLOOKUP(B2015,'大货清单（不定期按GOMS更新）'!A:H,2,0)</f>
        <v>Carpet One Cruiser</v>
      </c>
      <c r="G2015" s="28">
        <f>VLOOKUP(B2015,'大货清单（不定期按GOMS更新）'!A:I,9,FALSE)</f>
        <v>6974950108212</v>
      </c>
      <c r="H2015" s="27" t="str">
        <f>VLOOKUP(B2015,'大货清单（不定期按GOMS更新）'!A:H,7,0)</f>
        <v>White</v>
      </c>
      <c r="I2015" s="27" t="str">
        <f>VLOOKUP(B2015,'大货清单（不定期按GOMS更新）'!A:F,6,FALSE)</f>
        <v>ACTIVE</v>
      </c>
      <c r="J2015" s="27" t="str">
        <f>VLOOKUP(B2015,'大货清单（不定期按GOMS更新）'!A:K,11,FALSE)</f>
        <v>16.8</v>
      </c>
      <c r="K2015" s="27" t="str">
        <f>VLOOKUP(B2015,'大货清单（不定期按GOMS更新）'!A:N,12,FALSE)</f>
        <v>740</v>
      </c>
      <c r="L2015" s="27" t="str">
        <f>VLOOKUP(B2015,'大货清单（不定期按GOMS更新）'!A:M,13,FALSE)</f>
        <v>458</v>
      </c>
      <c r="M2015" s="27" t="str">
        <f>VLOOKUP(B2015,'大货清单（不定期按GOMS更新）'!A:N,14,FALSE)</f>
        <v>327</v>
      </c>
      <c r="N2015" s="50" t="s">
        <v>5421</v>
      </c>
      <c r="O2015" s="27">
        <f>IFERROR(VLOOKUP(N2015,'散件迭代（不定期更新）'!C:J,8,FALSE),0)</f>
        <v>0</v>
      </c>
      <c r="P2015" s="27" t="str">
        <f>IFERROR(VLOOKUP(N2015,'散件（更新）'!B:H,3,FALSE),0)</f>
        <v>/</v>
      </c>
      <c r="Q2015" s="27" t="str">
        <f>VLOOKUP(N2015,'散件（更新）'!B:H,2,FALSE)</f>
        <v>114-23210105</v>
      </c>
      <c r="R2015" s="27" t="str">
        <f>VLOOKUP(N2015,'散件（更新）'!B:H,7,FALSE)</f>
        <v>Brush Roller</v>
      </c>
      <c r="S2015" s="27" t="str">
        <f>VLOOKUP(N2015,'散件（更新）'!B:E,4,FALSE)</f>
        <v>https://tineco-yxzt.oss-accelerate.aliyuncs.com/20240625/gunshua_1719300196120.jpeg</v>
      </c>
      <c r="T2015" s="27" t="s">
        <v>8759</v>
      </c>
      <c r="U2015" s="28" t="str">
        <f>VLOOKUP(N2015,'散件（更新）'!B:G,6,FALSE)</f>
        <v>滚刷组件</v>
      </c>
      <c r="V2015" s="28">
        <f>VLOOKUP(N2015,'散件（更新）'!B:I,8,FALSE)</f>
        <v>6974950109493</v>
      </c>
    </row>
    <row r="2016" spans="1:22">
      <c r="A2016" s="57">
        <v>46169</v>
      </c>
      <c r="B2016" s="50" t="s">
        <v>7668</v>
      </c>
      <c r="C2016" s="27" t="str">
        <f>VLOOKUP(B2016,'大货清单（不定期按GOMS更新）'!A:H,8,0)</f>
        <v>108-23210301</v>
      </c>
      <c r="D2016" s="27" t="str">
        <f>VLOOKUP(B2016,'大货清单（不定期按GOMS更新）'!A:C,3,0)</f>
        <v>CL2321C-01</v>
      </c>
      <c r="E2016" s="27" t="str">
        <f>VLOOKUP(B2016,'大货清单（不定期按GOMS更新）'!A:H,4,0)</f>
        <v>GB,BN,SG,MY</v>
      </c>
      <c r="F2016" s="27" t="str">
        <f>VLOOKUP(B2016,'大货清单（不定期按GOMS更新）'!A:H,2,0)</f>
        <v>Carpet One Cruiser</v>
      </c>
      <c r="G2016" s="28">
        <f>VLOOKUP(B2016,'大货清单（不定期按GOMS更新）'!A:I,9,FALSE)</f>
        <v>6974950108212</v>
      </c>
      <c r="H2016" s="27" t="str">
        <f>VLOOKUP(B2016,'大货清单（不定期按GOMS更新）'!A:H,7,0)</f>
        <v>White</v>
      </c>
      <c r="I2016" s="27" t="str">
        <f>VLOOKUP(B2016,'大货清单（不定期按GOMS更新）'!A:F,6,FALSE)</f>
        <v>ACTIVE</v>
      </c>
      <c r="J2016" s="27" t="str">
        <f>VLOOKUP(B2016,'大货清单（不定期按GOMS更新）'!A:K,11,FALSE)</f>
        <v>16.8</v>
      </c>
      <c r="K2016" s="27" t="str">
        <f>VLOOKUP(B2016,'大货清单（不定期按GOMS更新）'!A:N,12,FALSE)</f>
        <v>740</v>
      </c>
      <c r="L2016" s="27" t="str">
        <f>VLOOKUP(B2016,'大货清单（不定期按GOMS更新）'!A:M,13,FALSE)</f>
        <v>458</v>
      </c>
      <c r="M2016" s="27" t="str">
        <f>VLOOKUP(B2016,'大货清单（不定期按GOMS更新）'!A:N,14,FALSE)</f>
        <v>327</v>
      </c>
      <c r="N2016" s="50" t="s">
        <v>5418</v>
      </c>
      <c r="O2016" s="27">
        <f>IFERROR(VLOOKUP(N2016,'散件迭代（不定期更新）'!C:J,8,FALSE),0)</f>
        <v>0</v>
      </c>
      <c r="P2016" s="27" t="str">
        <f>IFERROR(VLOOKUP(N2016,'散件（更新）'!B:H,3,FALSE),0)</f>
        <v>/</v>
      </c>
      <c r="Q2016" s="27" t="str">
        <f>VLOOKUP(N2016,'散件（更新）'!B:H,2,FALSE)</f>
        <v>114-23210102</v>
      </c>
      <c r="R2016" s="27" t="str">
        <f>VLOOKUP(N2016,'散件（更新）'!B:H,7,FALSE)</f>
        <v>Dustbin</v>
      </c>
      <c r="S2016" s="27" t="str">
        <f>VLOOKUP(N2016,'散件（更新）'!B:E,4,FALSE)</f>
        <v>https://tineco-yxzt.oss-accelerate.aliyuncs.com/20240625/chentong_1719300077553.jpeg</v>
      </c>
      <c r="T2016" s="27" t="s">
        <v>8759</v>
      </c>
      <c r="U2016" s="28" t="str">
        <f>VLOOKUP(N2016,'散件（更新）'!B:G,6,FALSE)</f>
        <v>尘桶组件</v>
      </c>
      <c r="V2016" s="28">
        <f>VLOOKUP(N2016,'散件（更新）'!B:I,8,FALSE)</f>
        <v>6974950109462</v>
      </c>
    </row>
    <row r="2017" spans="1:22">
      <c r="A2017" s="57">
        <v>46169</v>
      </c>
      <c r="B2017" s="50" t="s">
        <v>7668</v>
      </c>
      <c r="C2017" s="27" t="str">
        <f>VLOOKUP(B2017,'大货清单（不定期按GOMS更新）'!A:H,8,0)</f>
        <v>108-23210301</v>
      </c>
      <c r="D2017" s="27" t="str">
        <f>VLOOKUP(B2017,'大货清单（不定期按GOMS更新）'!A:C,3,0)</f>
        <v>CL2321C-01</v>
      </c>
      <c r="E2017" s="27" t="str">
        <f>VLOOKUP(B2017,'大货清单（不定期按GOMS更新）'!A:H,4,0)</f>
        <v>GB,BN,SG,MY</v>
      </c>
      <c r="F2017" s="27" t="str">
        <f>VLOOKUP(B2017,'大货清单（不定期按GOMS更新）'!A:H,2,0)</f>
        <v>Carpet One Cruiser</v>
      </c>
      <c r="G2017" s="28">
        <f>VLOOKUP(B2017,'大货清单（不定期按GOMS更新）'!A:I,9,FALSE)</f>
        <v>6974950108212</v>
      </c>
      <c r="H2017" s="27" t="str">
        <f>VLOOKUP(B2017,'大货清单（不定期按GOMS更新）'!A:H,7,0)</f>
        <v>White</v>
      </c>
      <c r="I2017" s="27" t="str">
        <f>VLOOKUP(B2017,'大货清单（不定期按GOMS更新）'!A:F,6,FALSE)</f>
        <v>ACTIVE</v>
      </c>
      <c r="J2017" s="27" t="str">
        <f>VLOOKUP(B2017,'大货清单（不定期按GOMS更新）'!A:K,11,FALSE)</f>
        <v>16.8</v>
      </c>
      <c r="K2017" s="27" t="str">
        <f>VLOOKUP(B2017,'大货清单（不定期按GOMS更新）'!A:N,12,FALSE)</f>
        <v>740</v>
      </c>
      <c r="L2017" s="27" t="str">
        <f>VLOOKUP(B2017,'大货清单（不定期按GOMS更新）'!A:M,13,FALSE)</f>
        <v>458</v>
      </c>
      <c r="M2017" s="27" t="str">
        <f>VLOOKUP(B2017,'大货清单（不定期按GOMS更新）'!A:N,14,FALSE)</f>
        <v>327</v>
      </c>
      <c r="N2017" s="50" t="s">
        <v>5419</v>
      </c>
      <c r="O2017" s="27">
        <f>IFERROR(VLOOKUP(N2017,'散件迭代（不定期更新）'!C:J,8,FALSE),0)</f>
        <v>0</v>
      </c>
      <c r="P2017" s="27" t="str">
        <f>IFERROR(VLOOKUP(N2017,'散件（更新）'!B:H,3,FALSE),0)</f>
        <v>/</v>
      </c>
      <c r="Q2017" s="27" t="str">
        <f>VLOOKUP(N2017,'散件（更新）'!B:H,2,FALSE)</f>
        <v>114-23210103</v>
      </c>
      <c r="R2017" s="27" t="str">
        <f>VLOOKUP(N2017,'散件（更新）'!B:H,7,FALSE)</f>
        <v>Filter</v>
      </c>
      <c r="S2017" s="27" t="str">
        <f>VLOOKUP(N2017,'散件（更新）'!B:E,4,FALSE)</f>
        <v>https://tineco-yxzt.oss-accelerate.aliyuncs.com/20240625/dianjijinfenghaimian+fangshuifaguolu:mian_1719300097583.jpeg</v>
      </c>
      <c r="T2017" s="27" t="s">
        <v>8759</v>
      </c>
      <c r="U2017" s="28" t="str">
        <f>VLOOKUP(N2017,'散件（更新）'!B:G,6,FALSE)</f>
        <v>放水阀过滤棉+电机进风海绵</v>
      </c>
      <c r="V2017" s="28">
        <f>VLOOKUP(N2017,'散件（更新）'!B:I,8,FALSE)</f>
        <v>6974950109479</v>
      </c>
    </row>
    <row r="2018" spans="1:22">
      <c r="A2018" s="57">
        <v>46169</v>
      </c>
      <c r="B2018" s="50" t="s">
        <v>7668</v>
      </c>
      <c r="C2018" s="27" t="str">
        <f>VLOOKUP(B2018,'大货清单（不定期按GOMS更新）'!A:H,8,0)</f>
        <v>108-23210301</v>
      </c>
      <c r="D2018" s="27" t="str">
        <f>VLOOKUP(B2018,'大货清单（不定期按GOMS更新）'!A:C,3,0)</f>
        <v>CL2321C-01</v>
      </c>
      <c r="E2018" s="27" t="str">
        <f>VLOOKUP(B2018,'大货清单（不定期按GOMS更新）'!A:H,4,0)</f>
        <v>GB,BN,SG,MY</v>
      </c>
      <c r="F2018" s="27" t="str">
        <f>VLOOKUP(B2018,'大货清单（不定期按GOMS更新）'!A:H,2,0)</f>
        <v>Carpet One Cruiser</v>
      </c>
      <c r="G2018" s="28">
        <f>VLOOKUP(B2018,'大货清单（不定期按GOMS更新）'!A:I,9,FALSE)</f>
        <v>6974950108212</v>
      </c>
      <c r="H2018" s="27" t="str">
        <f>VLOOKUP(B2018,'大货清单（不定期按GOMS更新）'!A:H,7,0)</f>
        <v>White</v>
      </c>
      <c r="I2018" s="27" t="str">
        <f>VLOOKUP(B2018,'大货清单（不定期按GOMS更新）'!A:F,6,FALSE)</f>
        <v>ACTIVE</v>
      </c>
      <c r="J2018" s="27" t="str">
        <f>VLOOKUP(B2018,'大货清单（不定期按GOMS更新）'!A:K,11,FALSE)</f>
        <v>16.8</v>
      </c>
      <c r="K2018" s="27" t="str">
        <f>VLOOKUP(B2018,'大货清单（不定期按GOMS更新）'!A:N,12,FALSE)</f>
        <v>740</v>
      </c>
      <c r="L2018" s="27" t="str">
        <f>VLOOKUP(B2018,'大货清单（不定期按GOMS更新）'!A:M,13,FALSE)</f>
        <v>458</v>
      </c>
      <c r="M2018" s="27" t="str">
        <f>VLOOKUP(B2018,'大货清单（不定期按GOMS更新）'!A:N,14,FALSE)</f>
        <v>327</v>
      </c>
      <c r="N2018" s="50" t="s">
        <v>5423</v>
      </c>
      <c r="O2018" s="27">
        <f>IFERROR(VLOOKUP(N2018,'散件迭代（不定期更新）'!C:J,8,FALSE),0)</f>
        <v>0</v>
      </c>
      <c r="P2018" s="27" t="str">
        <f>IFERROR(VLOOKUP(N2018,'散件（更新）'!B:H,3,FALSE),0)</f>
        <v>/</v>
      </c>
      <c r="Q2018" s="27" t="str">
        <f>VLOOKUP(N2018,'散件（更新）'!B:H,2,FALSE)</f>
        <v>114-23210107</v>
      </c>
      <c r="R2018" s="27" t="str">
        <f>VLOOKUP(N2018,'散件（更新）'!B:H,7,FALSE)</f>
        <v>Charging Base</v>
      </c>
      <c r="S2018" s="27" t="str">
        <f>VLOOKUP(N2018,'散件（更新）'!B:E,4,FALSE)</f>
        <v>https://tineco-yxzt.oss-accelerate.aliyuncs.com/20240625/dizuo_1719300278179.jpeg</v>
      </c>
      <c r="T2018" s="27" t="s">
        <v>8759</v>
      </c>
      <c r="U2018" s="28" t="str">
        <f>VLOOKUP(N2018,'散件（更新）'!B:G,6,FALSE)</f>
        <v>地刷托盘组件（带提手）</v>
      </c>
      <c r="V2018" s="28">
        <f>VLOOKUP(N2018,'散件（更新）'!B:I,8,FALSE)</f>
        <v>6974950109516</v>
      </c>
    </row>
    <row r="2019" spans="1:22">
      <c r="A2019" s="57">
        <v>46169</v>
      </c>
      <c r="B2019" s="50" t="s">
        <v>7668</v>
      </c>
      <c r="C2019" s="27" t="str">
        <f>VLOOKUP(B2019,'大货清单（不定期按GOMS更新）'!A:H,8,0)</f>
        <v>108-23210301</v>
      </c>
      <c r="D2019" s="27" t="str">
        <f>VLOOKUP(B2019,'大货清单（不定期按GOMS更新）'!A:C,3,0)</f>
        <v>CL2321C-01</v>
      </c>
      <c r="E2019" s="27" t="str">
        <f>VLOOKUP(B2019,'大货清单（不定期按GOMS更新）'!A:H,4,0)</f>
        <v>GB,BN,SG,MY</v>
      </c>
      <c r="F2019" s="27" t="str">
        <f>VLOOKUP(B2019,'大货清单（不定期按GOMS更新）'!A:H,2,0)</f>
        <v>Carpet One Cruiser</v>
      </c>
      <c r="G2019" s="28">
        <f>VLOOKUP(B2019,'大货清单（不定期按GOMS更新）'!A:I,9,FALSE)</f>
        <v>6974950108212</v>
      </c>
      <c r="H2019" s="27" t="str">
        <f>VLOOKUP(B2019,'大货清单（不定期按GOMS更新）'!A:H,7,0)</f>
        <v>White</v>
      </c>
      <c r="I2019" s="27" t="str">
        <f>VLOOKUP(B2019,'大货清单（不定期按GOMS更新）'!A:F,6,FALSE)</f>
        <v>ACTIVE</v>
      </c>
      <c r="J2019" s="27" t="str">
        <f>VLOOKUP(B2019,'大货清单（不定期按GOMS更新）'!A:K,11,FALSE)</f>
        <v>16.8</v>
      </c>
      <c r="K2019" s="27" t="str">
        <f>VLOOKUP(B2019,'大货清单（不定期按GOMS更新）'!A:N,12,FALSE)</f>
        <v>740</v>
      </c>
      <c r="L2019" s="27" t="str">
        <f>VLOOKUP(B2019,'大货清单（不定期按GOMS更新）'!A:M,13,FALSE)</f>
        <v>458</v>
      </c>
      <c r="M2019" s="27" t="str">
        <f>VLOOKUP(B2019,'大货清单（不定期按GOMS更新）'!A:N,14,FALSE)</f>
        <v>327</v>
      </c>
      <c r="N2019" s="50" t="s">
        <v>5420</v>
      </c>
      <c r="O2019" s="27">
        <f>IFERROR(VLOOKUP(N2019,'散件迭代（不定期更新）'!C:J,8,FALSE),0)</f>
        <v>0</v>
      </c>
      <c r="P2019" s="27" t="str">
        <f>IFERROR(VLOOKUP(N2019,'散件（更新）'!B:H,3,FALSE),0)</f>
        <v>/</v>
      </c>
      <c r="Q2019" s="27" t="str">
        <f>VLOOKUP(N2019,'散件（更新）'!B:H,2,FALSE)</f>
        <v>114-23210104</v>
      </c>
      <c r="R2019" s="27" t="str">
        <f>VLOOKUP(N2019,'散件（更新）'!B:H,7,FALSE)</f>
        <v>Flexible Extension Hose</v>
      </c>
      <c r="S2019" s="27" t="str">
        <f>VLOOKUP(N2019,'散件（更新）'!B:E,4,FALSE)</f>
        <v>https://tineco-yxzt.oss-accelerate.aliyuncs.com/20240625/fujianzujian_1719300145351.jpeg</v>
      </c>
      <c r="T2019" s="27" t="s">
        <v>8759</v>
      </c>
      <c r="U2019" s="28" t="str">
        <f>VLOOKUP(N2019,'散件（更新）'!B:G,6,FALSE)</f>
        <v>附件组件</v>
      </c>
      <c r="V2019" s="28">
        <f>VLOOKUP(N2019,'散件（更新）'!B:I,8,FALSE)</f>
        <v>6974950109486</v>
      </c>
    </row>
    <row r="2020" spans="1:22">
      <c r="A2020" s="57">
        <v>46169</v>
      </c>
      <c r="B2020" s="50" t="s">
        <v>7668</v>
      </c>
      <c r="C2020" s="27" t="str">
        <f>VLOOKUP(B2020,'大货清单（不定期按GOMS更新）'!A:H,8,0)</f>
        <v>108-23210301</v>
      </c>
      <c r="D2020" s="27" t="str">
        <f>VLOOKUP(B2020,'大货清单（不定期按GOMS更新）'!A:C,3,0)</f>
        <v>CL2321C-01</v>
      </c>
      <c r="E2020" s="27" t="str">
        <f>VLOOKUP(B2020,'大货清单（不定期按GOMS更新）'!A:H,4,0)</f>
        <v>GB,BN,SG,MY</v>
      </c>
      <c r="F2020" s="27" t="str">
        <f>VLOOKUP(B2020,'大货清单（不定期按GOMS更新）'!A:H,2,0)</f>
        <v>Carpet One Cruiser</v>
      </c>
      <c r="G2020" s="28">
        <f>VLOOKUP(B2020,'大货清单（不定期按GOMS更新）'!A:I,9,FALSE)</f>
        <v>6974950108212</v>
      </c>
      <c r="H2020" s="27" t="str">
        <f>VLOOKUP(B2020,'大货清单（不定期按GOMS更新）'!A:H,7,0)</f>
        <v>White</v>
      </c>
      <c r="I2020" s="27" t="str">
        <f>VLOOKUP(B2020,'大货清单（不定期按GOMS更新）'!A:F,6,FALSE)</f>
        <v>ACTIVE</v>
      </c>
      <c r="J2020" s="27" t="str">
        <f>VLOOKUP(B2020,'大货清单（不定期按GOMS更新）'!A:K,11,FALSE)</f>
        <v>16.8</v>
      </c>
      <c r="K2020" s="27" t="str">
        <f>VLOOKUP(B2020,'大货清单（不定期按GOMS更新）'!A:N,12,FALSE)</f>
        <v>740</v>
      </c>
      <c r="L2020" s="27" t="str">
        <f>VLOOKUP(B2020,'大货清单（不定期按GOMS更新）'!A:M,13,FALSE)</f>
        <v>458</v>
      </c>
      <c r="M2020" s="27" t="str">
        <f>VLOOKUP(B2020,'大货清单（不定期按GOMS更新）'!A:N,14,FALSE)</f>
        <v>327</v>
      </c>
      <c r="N2020" s="50" t="s">
        <v>5416</v>
      </c>
      <c r="O2020" s="27">
        <f>IFERROR(VLOOKUP(N2020,'散件迭代（不定期更新）'!C:J,8,FALSE),0)</f>
        <v>0</v>
      </c>
      <c r="P2020" s="27" t="str">
        <f>IFERROR(VLOOKUP(N2020,'散件（更新）'!B:H,3,FALSE),0)</f>
        <v>/</v>
      </c>
      <c r="Q2020" s="27" t="str">
        <f>VLOOKUP(N2020,'散件（更新）'!B:H,2,FALSE)</f>
        <v>114-23210100</v>
      </c>
      <c r="R2020" s="27" t="str">
        <f>VLOOKUP(N2020,'散件（更新）'!B:H,7,FALSE)</f>
        <v>Handle</v>
      </c>
      <c r="S2020" s="27" t="str">
        <f>VLOOKUP(N2020,'散件（更新）'!B:E,4,FALSE)</f>
        <v>https://tineco-yxzt.oss-accelerate.aliyuncs.com/20240625/shoubing_1719298255506.jpeg</v>
      </c>
      <c r="T2020" s="27" t="s">
        <v>8759</v>
      </c>
      <c r="U2020" s="28" t="str">
        <f>VLOOKUP(N2020,'散件（更新）'!B:G,6,FALSE)</f>
        <v>手柄组件</v>
      </c>
      <c r="V2020" s="28">
        <f>VLOOKUP(N2020,'散件（更新）'!B:I,8,FALSE)</f>
        <v>6974950109448</v>
      </c>
    </row>
    <row r="2021" spans="1:22">
      <c r="A2021" s="57">
        <v>46169</v>
      </c>
      <c r="B2021" s="50" t="s">
        <v>7415</v>
      </c>
      <c r="C2021" s="27" t="str">
        <f>VLOOKUP(B2021,'大货清单（不定期按GOMS更新）'!A:H,8,0)</f>
        <v>109-23431301</v>
      </c>
      <c r="D2021" s="27" t="str">
        <f>VLOOKUP(B2021,'大货清单（不定期按GOMS更新）'!A:C,3,0)</f>
        <v>CL2343M-01</v>
      </c>
      <c r="E2021" s="27" t="str">
        <f>VLOOKUP(B2021,'大货清单（不定期按GOMS更新）'!A:H,4,0)</f>
        <v>SE,DE,FR,IT,ES,NL,BE,PL,HK,CL,IL,MA</v>
      </c>
      <c r="F2021" s="27" t="str">
        <f>VLOOKUP(B2021,'大货清单（不定期按GOMS更新）'!A:H,2,0)</f>
        <v>Floor One S9 Artist</v>
      </c>
      <c r="G2021" s="28">
        <f>VLOOKUP(B2021,'大货清单（不定期按GOMS更新）'!A:I,9,FALSE)</f>
        <v>6932485003501</v>
      </c>
      <c r="H2021" s="27" t="str">
        <f>VLOOKUP(B2021,'大货清单（不定期按GOMS更新）'!A:H,7,0)</f>
        <v>BLUE</v>
      </c>
      <c r="I2021" s="27" t="str">
        <f>VLOOKUP(B2021,'大货清单（不定期按GOMS更新）'!A:F,6,FALSE)</f>
        <v>ACTIVE</v>
      </c>
      <c r="J2021" s="27" t="str">
        <f>VLOOKUP(B2021,'大货清单（不定期按GOMS更新）'!A:K,11,FALSE)</f>
        <v>9.9</v>
      </c>
      <c r="K2021" s="27" t="str">
        <f>VLOOKUP(B2021,'大货清单（不定期按GOMS更新）'!A:N,12,FALSE)</f>
        <v>720</v>
      </c>
      <c r="L2021" s="27" t="str">
        <f>VLOOKUP(B2021,'大货清单（不定期按GOMS更新）'!A:M,13,FALSE)</f>
        <v>324</v>
      </c>
      <c r="M2021" s="27" t="str">
        <f>VLOOKUP(B2021,'大货清单（不定期按GOMS更新）'!A:N,14,FALSE)</f>
        <v>286</v>
      </c>
      <c r="N2021" s="50" t="s">
        <v>8082</v>
      </c>
      <c r="O2021" s="27">
        <f>IFERROR(VLOOKUP(N2021,'散件迭代（不定期更新）'!C:J,8,FALSE),0)</f>
        <v>0</v>
      </c>
      <c r="P2021" s="27" t="str">
        <f>IFERROR(VLOOKUP(N2021,'散件（更新）'!B:H,3,FALSE),0)</f>
        <v/>
      </c>
      <c r="Q2021" s="27" t="str">
        <f>VLOOKUP(N2021,'散件（更新）'!B:H,2,FALSE)</f>
        <v>114-23761801</v>
      </c>
      <c r="R2021" s="27" t="str">
        <f>VLOOKUP(N2021,'散件（更新）'!B:H,7,FALSE)</f>
        <v>Brush Roller</v>
      </c>
      <c r="S2021" s="27" t="str">
        <f>VLOOKUP(N2021,'散件（更新）'!B:E,4,FALSE)</f>
        <v>https://tineco-yxzt.oss-accelerate.aliyuncs.com/20241219/weixintupian_20241114110949_1734578233397.jpg</v>
      </c>
      <c r="T2021" s="27" t="s">
        <v>8759</v>
      </c>
      <c r="U2021" s="28" t="str">
        <f>VLOOKUP(N2021,'散件（更新）'!B:G,6,FALSE)</f>
        <v>耐热滚刷组件</v>
      </c>
      <c r="V2021" s="28">
        <f>VLOOKUP(N2021,'散件（更新）'!B:I,8,FALSE)</f>
        <v>6932485002405</v>
      </c>
    </row>
    <row r="2022" spans="1:22">
      <c r="A2022" s="57">
        <v>46169</v>
      </c>
      <c r="B2022" s="50" t="s">
        <v>7415</v>
      </c>
      <c r="C2022" s="27" t="str">
        <f>VLOOKUP(B2022,'大货清单（不定期按GOMS更新）'!A:H,8,0)</f>
        <v>109-23431301</v>
      </c>
      <c r="D2022" s="27" t="str">
        <f>VLOOKUP(B2022,'大货清单（不定期按GOMS更新）'!A:C,3,0)</f>
        <v>CL2343M-01</v>
      </c>
      <c r="E2022" s="27" t="str">
        <f>VLOOKUP(B2022,'大货清单（不定期按GOMS更新）'!A:H,4,0)</f>
        <v>SE,DE,FR,IT,ES,NL,BE,PL,HK,CL,IL,MA</v>
      </c>
      <c r="F2022" s="27" t="str">
        <f>VLOOKUP(B2022,'大货清单（不定期按GOMS更新）'!A:H,2,0)</f>
        <v>Floor One S9 Artist</v>
      </c>
      <c r="G2022" s="28">
        <f>VLOOKUP(B2022,'大货清单（不定期按GOMS更新）'!A:I,9,FALSE)</f>
        <v>6932485003501</v>
      </c>
      <c r="H2022" s="27" t="str">
        <f>VLOOKUP(B2022,'大货清单（不定期按GOMS更新）'!A:H,7,0)</f>
        <v>BLUE</v>
      </c>
      <c r="I2022" s="27" t="str">
        <f>VLOOKUP(B2022,'大货清单（不定期按GOMS更新）'!A:F,6,FALSE)</f>
        <v>ACTIVE</v>
      </c>
      <c r="J2022" s="27" t="str">
        <f>VLOOKUP(B2022,'大货清单（不定期按GOMS更新）'!A:K,11,FALSE)</f>
        <v>9.9</v>
      </c>
      <c r="K2022" s="27" t="str">
        <f>VLOOKUP(B2022,'大货清单（不定期按GOMS更新）'!A:N,12,FALSE)</f>
        <v>720</v>
      </c>
      <c r="L2022" s="27" t="str">
        <f>VLOOKUP(B2022,'大货清单（不定期按GOMS更新）'!A:M,13,FALSE)</f>
        <v>324</v>
      </c>
      <c r="M2022" s="27" t="str">
        <f>VLOOKUP(B2022,'大货清单（不定期按GOMS更新）'!A:N,14,FALSE)</f>
        <v>286</v>
      </c>
      <c r="N2022" s="50" t="s">
        <v>7530</v>
      </c>
      <c r="O2022" s="27" t="str">
        <f>IFERROR(VLOOKUP(N2022,'散件迭代（不定期更新）'!C:J,8,FALSE),0)</f>
        <v>A64</v>
      </c>
      <c r="P2022" s="27">
        <f>IFERROR(VLOOKUP(N2022,'散件（更新）'!B:H,3,FALSE),0)</f>
        <v>0</v>
      </c>
      <c r="Q2022" s="27" t="str">
        <f>VLOOKUP(N2022,'散件（更新）'!B:H,2,FALSE)</f>
        <v>114-23280222</v>
      </c>
      <c r="R2022" s="27" t="str">
        <f>VLOOKUP(N2022,'散件（更新）'!B:H,7,FALSE)</f>
        <v>HEPA Assy</v>
      </c>
      <c r="S2022" s="27" t="str">
        <f>VLOOKUP(N2022,'散件（更新）'!B:E,4,FALSE)</f>
        <v>https://tineco-yxzt.oss-accelerate.aliyuncs.com/20240822/HEPA_1724286749680.jpg</v>
      </c>
      <c r="T2022" s="27" t="s">
        <v>8759</v>
      </c>
      <c r="U2022" s="28" t="str">
        <f>VLOOKUP(N2022,'散件（更新）'!B:G,6,FALSE)</f>
        <v>回收桶过滤器组件</v>
      </c>
      <c r="V2022" s="28">
        <f>VLOOKUP(N2022,'散件（更新）'!B:I,8,FALSE)</f>
        <v>6932485000470</v>
      </c>
    </row>
    <row r="2023" spans="1:22">
      <c r="A2023" s="57">
        <v>46169</v>
      </c>
      <c r="B2023" s="50" t="s">
        <v>7415</v>
      </c>
      <c r="C2023" s="27" t="str">
        <f>VLOOKUP(B2023,'大货清单（不定期按GOMS更新）'!A:H,8,0)</f>
        <v>109-23431301</v>
      </c>
      <c r="D2023" s="27" t="str">
        <f>VLOOKUP(B2023,'大货清单（不定期按GOMS更新）'!A:C,3,0)</f>
        <v>CL2343M-01</v>
      </c>
      <c r="E2023" s="27" t="str">
        <f>VLOOKUP(B2023,'大货清单（不定期按GOMS更新）'!A:H,4,0)</f>
        <v>SE,DE,FR,IT,ES,NL,BE,PL,HK,CL,IL,MA</v>
      </c>
      <c r="F2023" s="27" t="str">
        <f>VLOOKUP(B2023,'大货清单（不定期按GOMS更新）'!A:H,2,0)</f>
        <v>Floor One S9 Artist</v>
      </c>
      <c r="G2023" s="28">
        <f>VLOOKUP(B2023,'大货清单（不定期按GOMS更新）'!A:I,9,FALSE)</f>
        <v>6932485003501</v>
      </c>
      <c r="H2023" s="27" t="str">
        <f>VLOOKUP(B2023,'大货清单（不定期按GOMS更新）'!A:H,7,0)</f>
        <v>BLUE</v>
      </c>
      <c r="I2023" s="27" t="str">
        <f>VLOOKUP(B2023,'大货清单（不定期按GOMS更新）'!A:F,6,FALSE)</f>
        <v>ACTIVE</v>
      </c>
      <c r="J2023" s="27" t="str">
        <f>VLOOKUP(B2023,'大货清单（不定期按GOMS更新）'!A:K,11,FALSE)</f>
        <v>9.9</v>
      </c>
      <c r="K2023" s="27" t="str">
        <f>VLOOKUP(B2023,'大货清单（不定期按GOMS更新）'!A:N,12,FALSE)</f>
        <v>720</v>
      </c>
      <c r="L2023" s="27" t="str">
        <f>VLOOKUP(B2023,'大货清单（不定期按GOMS更新）'!A:M,13,FALSE)</f>
        <v>324</v>
      </c>
      <c r="M2023" s="27" t="str">
        <f>VLOOKUP(B2023,'大货清单（不定期按GOMS更新）'!A:N,14,FALSE)</f>
        <v>286</v>
      </c>
      <c r="N2023" s="50" t="s">
        <v>7950</v>
      </c>
      <c r="O2023" s="27">
        <f>IFERROR(VLOOKUP(N2023,'散件迭代（不定期更新）'!C:J,8,FALSE),0)</f>
        <v>0</v>
      </c>
      <c r="P2023" s="27" t="str">
        <f>IFERROR(VLOOKUP(N2023,'散件（更新）'!B:H,3,FALSE),0)</f>
        <v/>
      </c>
      <c r="Q2023" s="27" t="str">
        <f>VLOOKUP(N2023,'散件（更新）'!B:H,2,FALSE)</f>
        <v>114-23431305</v>
      </c>
      <c r="R2023" s="27" t="str">
        <f>VLOOKUP(N2023,'散件（更新）'!B:H,7,FALSE)</f>
        <v>Charging Base</v>
      </c>
      <c r="S2023" s="27" t="str">
        <f>VLOOKUP(N2023,'散件（更新）'!B:E,4,FALSE)</f>
        <v>https://tineco-yxzt.oss-accelerate.aliyuncs.com/20250115/05-honggantuopan_1736935525519.png</v>
      </c>
      <c r="T2023" s="27" t="s">
        <v>8759</v>
      </c>
      <c r="U2023" s="28" t="str">
        <f>VLOOKUP(N2023,'散件（更新）'!B:G,6,FALSE)</f>
        <v>烘干托盘组件（欧插）</v>
      </c>
      <c r="V2023" s="28">
        <f>VLOOKUP(N2023,'散件（更新）'!B:I,8,FALSE)</f>
        <v>6932485003280</v>
      </c>
    </row>
    <row r="2024" spans="1:22">
      <c r="A2024" s="57">
        <v>46169</v>
      </c>
      <c r="B2024" s="50" t="s">
        <v>7415</v>
      </c>
      <c r="C2024" s="27" t="str">
        <f>VLOOKUP(B2024,'大货清单（不定期按GOMS更新）'!A:H,8,0)</f>
        <v>109-23431301</v>
      </c>
      <c r="D2024" s="27" t="str">
        <f>VLOOKUP(B2024,'大货清单（不定期按GOMS更新）'!A:C,3,0)</f>
        <v>CL2343M-01</v>
      </c>
      <c r="E2024" s="27" t="str">
        <f>VLOOKUP(B2024,'大货清单（不定期按GOMS更新）'!A:H,4,0)</f>
        <v>SE,DE,FR,IT,ES,NL,BE,PL,HK,CL,IL,MA</v>
      </c>
      <c r="F2024" s="27" t="str">
        <f>VLOOKUP(B2024,'大货清单（不定期按GOMS更新）'!A:H,2,0)</f>
        <v>Floor One S9 Artist</v>
      </c>
      <c r="G2024" s="28">
        <f>VLOOKUP(B2024,'大货清单（不定期按GOMS更新）'!A:I,9,FALSE)</f>
        <v>6932485003501</v>
      </c>
      <c r="H2024" s="27" t="str">
        <f>VLOOKUP(B2024,'大货清单（不定期按GOMS更新）'!A:H,7,0)</f>
        <v>BLUE</v>
      </c>
      <c r="I2024" s="27" t="str">
        <f>VLOOKUP(B2024,'大货清单（不定期按GOMS更新）'!A:F,6,FALSE)</f>
        <v>ACTIVE</v>
      </c>
      <c r="J2024" s="27" t="str">
        <f>VLOOKUP(B2024,'大货清单（不定期按GOMS更新）'!A:K,11,FALSE)</f>
        <v>9.9</v>
      </c>
      <c r="K2024" s="27" t="str">
        <f>VLOOKUP(B2024,'大货清单（不定期按GOMS更新）'!A:N,12,FALSE)</f>
        <v>720</v>
      </c>
      <c r="L2024" s="27" t="str">
        <f>VLOOKUP(B2024,'大货清单（不定期按GOMS更新）'!A:M,13,FALSE)</f>
        <v>324</v>
      </c>
      <c r="M2024" s="27" t="str">
        <f>VLOOKUP(B2024,'大货清单（不定期按GOMS更新）'!A:N,14,FALSE)</f>
        <v>286</v>
      </c>
      <c r="N2024" s="50" t="s">
        <v>7866</v>
      </c>
      <c r="O2024" s="27">
        <f>IFERROR(VLOOKUP(N2024,'散件迭代（不定期更新）'!C:J,8,FALSE),0)</f>
        <v>0</v>
      </c>
      <c r="P2024" s="27" t="str">
        <f>IFERROR(VLOOKUP(N2024,'散件（更新）'!B:H,3,FALSE),0)</f>
        <v/>
      </c>
      <c r="Q2024" s="27" t="str">
        <f>VLOOKUP(N2024,'散件（更新）'!B:H,2,FALSE)</f>
        <v>114-23431319</v>
      </c>
      <c r="R2024" s="27" t="str">
        <f>VLOOKUP(N2024,'散件（更新）'!B:H,7,FALSE)</f>
        <v>Battery</v>
      </c>
      <c r="S2024" s="27" t="str">
        <f>VLOOKUP(N2024,'散件（更新）'!B:E,4,FALSE)</f>
        <v>https://tineco-yxzt.oss-accelerate.aliyuncs.com/20250702/dianchibao_1751416858275.jpg</v>
      </c>
      <c r="T2024" s="27" t="s">
        <v>8759</v>
      </c>
      <c r="U2024" s="28" t="str">
        <f>VLOOKUP(N2024,'散件（更新）'!B:G,6,FALSE)</f>
        <v xml:space="preserve">电池(7*4000mAh) </v>
      </c>
      <c r="V2024" s="28">
        <f>VLOOKUP(N2024,'散件（更新）'!B:I,8,FALSE)</f>
        <v>6932485003426</v>
      </c>
    </row>
    <row r="2025" spans="1:22">
      <c r="A2025" s="57">
        <v>46169</v>
      </c>
      <c r="B2025" s="50" t="s">
        <v>7415</v>
      </c>
      <c r="C2025" s="27" t="str">
        <f>VLOOKUP(B2025,'大货清单（不定期按GOMS更新）'!A:H,8,0)</f>
        <v>109-23431301</v>
      </c>
      <c r="D2025" s="27" t="str">
        <f>VLOOKUP(B2025,'大货清单（不定期按GOMS更新）'!A:C,3,0)</f>
        <v>CL2343M-01</v>
      </c>
      <c r="E2025" s="27" t="str">
        <f>VLOOKUP(B2025,'大货清单（不定期按GOMS更新）'!A:H,4,0)</f>
        <v>SE,DE,FR,IT,ES,NL,BE,PL,HK,CL,IL,MA</v>
      </c>
      <c r="F2025" s="27" t="str">
        <f>VLOOKUP(B2025,'大货清单（不定期按GOMS更新）'!A:H,2,0)</f>
        <v>Floor One S9 Artist</v>
      </c>
      <c r="G2025" s="28">
        <f>VLOOKUP(B2025,'大货清单（不定期按GOMS更新）'!A:I,9,FALSE)</f>
        <v>6932485003501</v>
      </c>
      <c r="H2025" s="27" t="str">
        <f>VLOOKUP(B2025,'大货清单（不定期按GOMS更新）'!A:H,7,0)</f>
        <v>BLUE</v>
      </c>
      <c r="I2025" s="27" t="str">
        <f>VLOOKUP(B2025,'大货清单（不定期按GOMS更新）'!A:F,6,FALSE)</f>
        <v>ACTIVE</v>
      </c>
      <c r="J2025" s="27" t="str">
        <f>VLOOKUP(B2025,'大货清单（不定期按GOMS更新）'!A:K,11,FALSE)</f>
        <v>9.9</v>
      </c>
      <c r="K2025" s="27" t="str">
        <f>VLOOKUP(B2025,'大货清单（不定期按GOMS更新）'!A:N,12,FALSE)</f>
        <v>720</v>
      </c>
      <c r="L2025" s="27" t="str">
        <f>VLOOKUP(B2025,'大货清单（不定期按GOMS更新）'!A:M,13,FALSE)</f>
        <v>324</v>
      </c>
      <c r="M2025" s="27" t="str">
        <f>VLOOKUP(B2025,'大货清单（不定期按GOMS更新）'!A:N,14,FALSE)</f>
        <v>286</v>
      </c>
      <c r="N2025" s="50" t="s">
        <v>7859</v>
      </c>
      <c r="O2025" s="27">
        <f>IFERROR(VLOOKUP(N2025,'散件迭代（不定期更新）'!C:J,8,FALSE),0)</f>
        <v>0</v>
      </c>
      <c r="P2025" s="27" t="str">
        <f>IFERROR(VLOOKUP(N2025,'散件（更新）'!B:H,3,FALSE),0)</f>
        <v/>
      </c>
      <c r="Q2025" s="27" t="str">
        <f>VLOOKUP(N2025,'散件（更新）'!B:H,2,FALSE)</f>
        <v>114-23431303</v>
      </c>
      <c r="R2025" s="27" t="str">
        <f>VLOOKUP(N2025,'散件（更新）'!B:H,7,FALSE)</f>
        <v>plastic part</v>
      </c>
      <c r="S2025" s="27" t="str">
        <f>VLOOKUP(N2025,'散件（更新）'!B:E,4,FALSE)</f>
        <v>https://tineco-yxzt.oss-accelerate.aliyuncs.com/20250115/03-huishoutongshanggai_1736932344858.png</v>
      </c>
      <c r="T2025" s="27" t="s">
        <v>8759</v>
      </c>
      <c r="U2025" s="28" t="str">
        <f>VLOOKUP(N2025,'散件（更新）'!B:G,6,FALSE)</f>
        <v>回收桶桶盖</v>
      </c>
      <c r="V2025" s="28">
        <f>VLOOKUP(N2025,'散件（更新）'!B:I,8,FALSE)</f>
        <v>6932485003266</v>
      </c>
    </row>
    <row r="2026" spans="1:22">
      <c r="A2026" s="57">
        <v>46169</v>
      </c>
      <c r="B2026" s="50" t="s">
        <v>7415</v>
      </c>
      <c r="C2026" s="27" t="str">
        <f>VLOOKUP(B2026,'大货清单（不定期按GOMS更新）'!A:H,8,0)</f>
        <v>109-23431301</v>
      </c>
      <c r="D2026" s="27" t="str">
        <f>VLOOKUP(B2026,'大货清单（不定期按GOMS更新）'!A:C,3,0)</f>
        <v>CL2343M-01</v>
      </c>
      <c r="E2026" s="27" t="str">
        <f>VLOOKUP(B2026,'大货清单（不定期按GOMS更新）'!A:H,4,0)</f>
        <v>SE,DE,FR,IT,ES,NL,BE,PL,HK,CL,IL,MA</v>
      </c>
      <c r="F2026" s="27" t="str">
        <f>VLOOKUP(B2026,'大货清单（不定期按GOMS更新）'!A:H,2,0)</f>
        <v>Floor One S9 Artist</v>
      </c>
      <c r="G2026" s="28">
        <f>VLOOKUP(B2026,'大货清单（不定期按GOMS更新）'!A:I,9,FALSE)</f>
        <v>6932485003501</v>
      </c>
      <c r="H2026" s="27" t="str">
        <f>VLOOKUP(B2026,'大货清单（不定期按GOMS更新）'!A:H,7,0)</f>
        <v>BLUE</v>
      </c>
      <c r="I2026" s="27" t="str">
        <f>VLOOKUP(B2026,'大货清单（不定期按GOMS更新）'!A:F,6,FALSE)</f>
        <v>ACTIVE</v>
      </c>
      <c r="J2026" s="27" t="str">
        <f>VLOOKUP(B2026,'大货清单（不定期按GOMS更新）'!A:K,11,FALSE)</f>
        <v>9.9</v>
      </c>
      <c r="K2026" s="27" t="str">
        <f>VLOOKUP(B2026,'大货清单（不定期按GOMS更新）'!A:N,12,FALSE)</f>
        <v>720</v>
      </c>
      <c r="L2026" s="27" t="str">
        <f>VLOOKUP(B2026,'大货清单（不定期按GOMS更新）'!A:M,13,FALSE)</f>
        <v>324</v>
      </c>
      <c r="M2026" s="27" t="str">
        <f>VLOOKUP(B2026,'大货清单（不定期按GOMS更新）'!A:N,14,FALSE)</f>
        <v>286</v>
      </c>
      <c r="N2026" s="50" t="s">
        <v>7885</v>
      </c>
      <c r="O2026" s="27">
        <f>IFERROR(VLOOKUP(N2026,'散件迭代（不定期更新）'!C:J,8,FALSE),0)</f>
        <v>0</v>
      </c>
      <c r="P2026" s="27" t="str">
        <f>IFERROR(VLOOKUP(N2026,'散件（更新）'!B:H,3,FALSE),0)</f>
        <v/>
      </c>
      <c r="Q2026" s="27" t="str">
        <f>VLOOKUP(N2026,'散件（更新）'!B:H,2,FALSE)</f>
        <v>114-23431304</v>
      </c>
      <c r="R2026" s="27" t="str">
        <f>VLOOKUP(N2026,'散件（更新）'!B:H,7,FALSE)</f>
        <v>plastic part</v>
      </c>
      <c r="S2026" s="27" t="str">
        <f>VLOOKUP(N2026,'散件（更新）'!B:E,4,FALSE)</f>
        <v>https://tineco-yxzt.oss-accelerate.aliyuncs.com/20250124/04-huishoutongtongshen_1737688576852.png</v>
      </c>
      <c r="T2026" s="27" t="s">
        <v>8759</v>
      </c>
      <c r="U2026" s="28" t="str">
        <f>VLOOKUP(N2026,'散件（更新）'!B:G,6,FALSE)</f>
        <v>回收桶桶身</v>
      </c>
      <c r="V2026" s="28">
        <f>VLOOKUP(N2026,'散件（更新）'!B:I,8,FALSE)</f>
        <v>6932485003273</v>
      </c>
    </row>
    <row r="2027" spans="1:22">
      <c r="A2027" s="57">
        <v>46169</v>
      </c>
      <c r="B2027" s="50" t="s">
        <v>7415</v>
      </c>
      <c r="C2027" s="27" t="str">
        <f>VLOOKUP(B2027,'大货清单（不定期按GOMS更新）'!A:H,8,0)</f>
        <v>109-23431301</v>
      </c>
      <c r="D2027" s="27" t="str">
        <f>VLOOKUP(B2027,'大货清单（不定期按GOMS更新）'!A:C,3,0)</f>
        <v>CL2343M-01</v>
      </c>
      <c r="E2027" s="27" t="str">
        <f>VLOOKUP(B2027,'大货清单（不定期按GOMS更新）'!A:H,4,0)</f>
        <v>SE,DE,FR,IT,ES,NL,BE,PL,HK,CL,IL,MA</v>
      </c>
      <c r="F2027" s="27" t="str">
        <f>VLOOKUP(B2027,'大货清单（不定期按GOMS更新）'!A:H,2,0)</f>
        <v>Floor One S9 Artist</v>
      </c>
      <c r="G2027" s="28">
        <f>VLOOKUP(B2027,'大货清单（不定期按GOMS更新）'!A:I,9,FALSE)</f>
        <v>6932485003501</v>
      </c>
      <c r="H2027" s="27" t="str">
        <f>VLOOKUP(B2027,'大货清单（不定期按GOMS更新）'!A:H,7,0)</f>
        <v>BLUE</v>
      </c>
      <c r="I2027" s="27" t="str">
        <f>VLOOKUP(B2027,'大货清单（不定期按GOMS更新）'!A:F,6,FALSE)</f>
        <v>ACTIVE</v>
      </c>
      <c r="J2027" s="27" t="str">
        <f>VLOOKUP(B2027,'大货清单（不定期按GOMS更新）'!A:K,11,FALSE)</f>
        <v>9.9</v>
      </c>
      <c r="K2027" s="27" t="str">
        <f>VLOOKUP(B2027,'大货清单（不定期按GOMS更新）'!A:N,12,FALSE)</f>
        <v>720</v>
      </c>
      <c r="L2027" s="27" t="str">
        <f>VLOOKUP(B2027,'大货清单（不定期按GOMS更新）'!A:M,13,FALSE)</f>
        <v>324</v>
      </c>
      <c r="M2027" s="27" t="str">
        <f>VLOOKUP(B2027,'大货清单（不定期按GOMS更新）'!A:N,14,FALSE)</f>
        <v>286</v>
      </c>
      <c r="N2027" s="50" t="s">
        <v>8042</v>
      </c>
      <c r="O2027" s="27">
        <f>IFERROR(VLOOKUP(N2027,'散件迭代（不定期更新）'!C:J,8,FALSE),0)</f>
        <v>0</v>
      </c>
      <c r="P2027" s="27" t="str">
        <f>IFERROR(VLOOKUP(N2027,'散件（更新）'!B:H,3,FALSE),0)</f>
        <v/>
      </c>
      <c r="Q2027" s="27" t="str">
        <f>VLOOKUP(N2027,'散件（更新）'!B:H,2,FALSE)</f>
        <v>114-23431308</v>
      </c>
      <c r="R2027" s="27" t="str">
        <f>VLOOKUP(N2027,'散件（更新）'!B:H,7,FALSE)</f>
        <v>plastic part</v>
      </c>
      <c r="S2027" s="27" t="str">
        <f>VLOOKUP(N2027,'散件（更新）'!B:E,4,FALSE)</f>
        <v>https://tineco-yxzt.oss-accelerate.aliyuncs.com/20250124/08-shuifazhuanjietou+lu:wang_1737689056862.png</v>
      </c>
      <c r="T2027" s="27" t="s">
        <v>19304</v>
      </c>
      <c r="U2027" s="28" t="str">
        <f>VLOOKUP(N2027,'散件（更新）'!B:G,6,FALSE)</f>
        <v>下水阀接头</v>
      </c>
      <c r="V2027" s="28">
        <f>VLOOKUP(N2027,'散件（更新）'!B:I,8,FALSE)</f>
        <v>6932485003310</v>
      </c>
    </row>
    <row r="2028" spans="1:22">
      <c r="A2028" s="57">
        <v>46169</v>
      </c>
      <c r="B2028" s="50" t="s">
        <v>7415</v>
      </c>
      <c r="C2028" s="27" t="str">
        <f>VLOOKUP(B2028,'大货清单（不定期按GOMS更新）'!A:H,8,0)</f>
        <v>109-23431301</v>
      </c>
      <c r="D2028" s="27" t="str">
        <f>VLOOKUP(B2028,'大货清单（不定期按GOMS更新）'!A:C,3,0)</f>
        <v>CL2343M-01</v>
      </c>
      <c r="E2028" s="27" t="str">
        <f>VLOOKUP(B2028,'大货清单（不定期按GOMS更新）'!A:H,4,0)</f>
        <v>SE,DE,FR,IT,ES,NL,BE,PL,HK,CL,IL,MA</v>
      </c>
      <c r="F2028" s="27" t="str">
        <f>VLOOKUP(B2028,'大货清单（不定期按GOMS更新）'!A:H,2,0)</f>
        <v>Floor One S9 Artist</v>
      </c>
      <c r="G2028" s="28">
        <f>VLOOKUP(B2028,'大货清单（不定期按GOMS更新）'!A:I,9,FALSE)</f>
        <v>6932485003501</v>
      </c>
      <c r="H2028" s="27" t="str">
        <f>VLOOKUP(B2028,'大货清单（不定期按GOMS更新）'!A:H,7,0)</f>
        <v>BLUE</v>
      </c>
      <c r="I2028" s="27" t="str">
        <f>VLOOKUP(B2028,'大货清单（不定期按GOMS更新）'!A:F,6,FALSE)</f>
        <v>ACTIVE</v>
      </c>
      <c r="J2028" s="27" t="str">
        <f>VLOOKUP(B2028,'大货清单（不定期按GOMS更新）'!A:K,11,FALSE)</f>
        <v>9.9</v>
      </c>
      <c r="K2028" s="27" t="str">
        <f>VLOOKUP(B2028,'大货清单（不定期按GOMS更新）'!A:N,12,FALSE)</f>
        <v>720</v>
      </c>
      <c r="L2028" s="27" t="str">
        <f>VLOOKUP(B2028,'大货清单（不定期按GOMS更新）'!A:M,13,FALSE)</f>
        <v>324</v>
      </c>
      <c r="M2028" s="27" t="str">
        <f>VLOOKUP(B2028,'大货清单（不定期按GOMS更新）'!A:N,14,FALSE)</f>
        <v>286</v>
      </c>
      <c r="N2028" s="50" t="s">
        <v>7873</v>
      </c>
      <c r="O2028" s="27">
        <f>IFERROR(VLOOKUP(N2028,'散件迭代（不定期更新）'!C:J,8,FALSE),0)</f>
        <v>0</v>
      </c>
      <c r="P2028" s="27" t="str">
        <f>IFERROR(VLOOKUP(N2028,'散件（更新）'!B:H,3,FALSE),0)</f>
        <v/>
      </c>
      <c r="Q2028" s="27" t="str">
        <f>VLOOKUP(N2028,'散件（更新）'!B:H,2,FALSE)</f>
        <v>114-23431313</v>
      </c>
      <c r="R2028" s="27" t="str">
        <f>VLOOKUP(N2028,'散件（更新）'!B:H,7,FALSE)</f>
        <v>plastic part</v>
      </c>
      <c r="S2028" s="27" t="str">
        <f>VLOOKUP(N2028,'散件（更新）'!B:E,4,FALSE)</f>
        <v>https://tineco-yxzt.oss-accelerate.aliyuncs.com/20250116/13-zhuanjietouzujian_1736995392644.png</v>
      </c>
      <c r="T2028" s="27" t="s">
        <v>8759</v>
      </c>
      <c r="U2028" s="28" t="str">
        <f>VLOOKUP(N2028,'散件（更新）'!B:G,6,FALSE)</f>
        <v>转接头组件</v>
      </c>
      <c r="V2028" s="28">
        <f>VLOOKUP(N2028,'散件（更新）'!B:I,8,FALSE)</f>
        <v>6932485003365</v>
      </c>
    </row>
    <row r="2029" spans="1:22">
      <c r="A2029" s="57">
        <v>46169</v>
      </c>
      <c r="B2029" s="50" t="s">
        <v>7415</v>
      </c>
      <c r="C2029" s="27" t="str">
        <f>VLOOKUP(B2029,'大货清单（不定期按GOMS更新）'!A:H,8,0)</f>
        <v>109-23431301</v>
      </c>
      <c r="D2029" s="27" t="str">
        <f>VLOOKUP(B2029,'大货清单（不定期按GOMS更新）'!A:C,3,0)</f>
        <v>CL2343M-01</v>
      </c>
      <c r="E2029" s="27" t="str">
        <f>VLOOKUP(B2029,'大货清单（不定期按GOMS更新）'!A:H,4,0)</f>
        <v>SE,DE,FR,IT,ES,NL,BE,PL,HK,CL,IL,MA</v>
      </c>
      <c r="F2029" s="27" t="str">
        <f>VLOOKUP(B2029,'大货清单（不定期按GOMS更新）'!A:H,2,0)</f>
        <v>Floor One S9 Artist</v>
      </c>
      <c r="G2029" s="28">
        <f>VLOOKUP(B2029,'大货清单（不定期按GOMS更新）'!A:I,9,FALSE)</f>
        <v>6932485003501</v>
      </c>
      <c r="H2029" s="27" t="str">
        <f>VLOOKUP(B2029,'大货清单（不定期按GOMS更新）'!A:H,7,0)</f>
        <v>BLUE</v>
      </c>
      <c r="I2029" s="27" t="str">
        <f>VLOOKUP(B2029,'大货清单（不定期按GOMS更新）'!A:F,6,FALSE)</f>
        <v>ACTIVE</v>
      </c>
      <c r="J2029" s="27" t="str">
        <f>VLOOKUP(B2029,'大货清单（不定期按GOMS更新）'!A:K,11,FALSE)</f>
        <v>9.9</v>
      </c>
      <c r="K2029" s="27" t="str">
        <f>VLOOKUP(B2029,'大货清单（不定期按GOMS更新）'!A:N,12,FALSE)</f>
        <v>720</v>
      </c>
      <c r="L2029" s="27" t="str">
        <f>VLOOKUP(B2029,'大货清单（不定期按GOMS更新）'!A:M,13,FALSE)</f>
        <v>324</v>
      </c>
      <c r="M2029" s="27" t="str">
        <f>VLOOKUP(B2029,'大货清单（不定期按GOMS更新）'!A:N,14,FALSE)</f>
        <v>286</v>
      </c>
      <c r="N2029" s="50" t="s">
        <v>8119</v>
      </c>
      <c r="O2029" s="27">
        <f>IFERROR(VLOOKUP(N2029,'散件迭代（不定期更新）'!C:J,8,FALSE),0)</f>
        <v>0</v>
      </c>
      <c r="P2029" s="27" t="str">
        <f>IFERROR(VLOOKUP(N2029,'散件（更新）'!B:H,3,FALSE),0)</f>
        <v/>
      </c>
      <c r="Q2029" s="27" t="str">
        <f>VLOOKUP(N2029,'散件（更新）'!B:H,2,FALSE)</f>
        <v>114-23431315</v>
      </c>
      <c r="R2029" s="27" t="str">
        <f>VLOOKUP(N2029,'散件（更新）'!B:H,7,FALSE)</f>
        <v>plastic part</v>
      </c>
      <c r="S2029" s="27" t="str">
        <f>VLOOKUP(N2029,'散件（更新）'!B:E,4,FALSE)</f>
        <v>https://tineco-yxzt.oss-accelerate.aliyuncs.com/20250116/15-xianshipingzhuangshigai_1736995848033.png</v>
      </c>
      <c r="T2029" s="27" t="s">
        <v>8759</v>
      </c>
      <c r="U2029" s="28" t="str">
        <f>VLOOKUP(N2029,'散件（更新）'!B:G,6,FALSE)</f>
        <v>显示屏装饰盖</v>
      </c>
      <c r="V2029" s="28">
        <f>VLOOKUP(N2029,'散件（更新）'!B:I,8,FALSE)</f>
        <v>6932485003389</v>
      </c>
    </row>
    <row r="2030" spans="1:22">
      <c r="A2030" s="57">
        <v>46169</v>
      </c>
      <c r="B2030" s="50" t="s">
        <v>7415</v>
      </c>
      <c r="C2030" s="27" t="str">
        <f>VLOOKUP(B2030,'大货清单（不定期按GOMS更新）'!A:H,8,0)</f>
        <v>109-23431301</v>
      </c>
      <c r="D2030" s="27" t="str">
        <f>VLOOKUP(B2030,'大货清单（不定期按GOMS更新）'!A:C,3,0)</f>
        <v>CL2343M-01</v>
      </c>
      <c r="E2030" s="27" t="str">
        <f>VLOOKUP(B2030,'大货清单（不定期按GOMS更新）'!A:H,4,0)</f>
        <v>SE,DE,FR,IT,ES,NL,BE,PL,HK,CL,IL,MA</v>
      </c>
      <c r="F2030" s="27" t="str">
        <f>VLOOKUP(B2030,'大货清单（不定期按GOMS更新）'!A:H,2,0)</f>
        <v>Floor One S9 Artist</v>
      </c>
      <c r="G2030" s="28">
        <f>VLOOKUP(B2030,'大货清单（不定期按GOMS更新）'!A:I,9,FALSE)</f>
        <v>6932485003501</v>
      </c>
      <c r="H2030" s="27" t="str">
        <f>VLOOKUP(B2030,'大货清单（不定期按GOMS更新）'!A:H,7,0)</f>
        <v>BLUE</v>
      </c>
      <c r="I2030" s="27" t="str">
        <f>VLOOKUP(B2030,'大货清单（不定期按GOMS更新）'!A:F,6,FALSE)</f>
        <v>ACTIVE</v>
      </c>
      <c r="J2030" s="27" t="str">
        <f>VLOOKUP(B2030,'大货清单（不定期按GOMS更新）'!A:K,11,FALSE)</f>
        <v>9.9</v>
      </c>
      <c r="K2030" s="27" t="str">
        <f>VLOOKUP(B2030,'大货清单（不定期按GOMS更新）'!A:N,12,FALSE)</f>
        <v>720</v>
      </c>
      <c r="L2030" s="27" t="str">
        <f>VLOOKUP(B2030,'大货清单（不定期按GOMS更新）'!A:M,13,FALSE)</f>
        <v>324</v>
      </c>
      <c r="M2030" s="27" t="str">
        <f>VLOOKUP(B2030,'大货清单（不定期按GOMS更新）'!A:N,14,FALSE)</f>
        <v>286</v>
      </c>
      <c r="N2030" s="50" t="s">
        <v>7970</v>
      </c>
      <c r="O2030" s="27">
        <f>IFERROR(VLOOKUP(N2030,'散件迭代（不定期更新）'!C:J,8,FALSE),0)</f>
        <v>0</v>
      </c>
      <c r="P2030" s="27" t="str">
        <f>IFERROR(VLOOKUP(N2030,'散件（更新）'!B:H,3,FALSE),0)</f>
        <v/>
      </c>
      <c r="Q2030" s="27" t="str">
        <f>VLOOKUP(N2030,'散件（更新）'!B:H,2,FALSE)</f>
        <v>114-23431320</v>
      </c>
      <c r="R2030" s="27" t="str">
        <f>VLOOKUP(N2030,'散件（更新）'!B:H,7,FALSE)</f>
        <v>plastic part</v>
      </c>
      <c r="S2030" s="27" t="str">
        <f>VLOOKUP(N2030,'散件（更新）'!B:E,4,FALSE)</f>
        <v>https://tineco-yxzt.oss-accelerate.aliyuncs.com/20250116/20-jishenqiangai_1736998854988.png</v>
      </c>
      <c r="T2030" s="27" t="s">
        <v>8759</v>
      </c>
      <c r="U2030" s="28" t="str">
        <f>VLOOKUP(N2030,'散件（更新）'!B:G,6,FALSE)</f>
        <v>机身前盖(蓝色)</v>
      </c>
      <c r="V2030" s="28">
        <f>VLOOKUP(N2030,'散件（更新）'!B:I,8,FALSE)</f>
        <v>6932485003433</v>
      </c>
    </row>
    <row r="2031" spans="1:22">
      <c r="A2031" s="57">
        <v>46169</v>
      </c>
      <c r="B2031" s="50" t="s">
        <v>7415</v>
      </c>
      <c r="C2031" s="27" t="str">
        <f>VLOOKUP(B2031,'大货清单（不定期按GOMS更新）'!A:H,8,0)</f>
        <v>109-23431301</v>
      </c>
      <c r="D2031" s="27" t="str">
        <f>VLOOKUP(B2031,'大货清单（不定期按GOMS更新）'!A:C,3,0)</f>
        <v>CL2343M-01</v>
      </c>
      <c r="E2031" s="27" t="str">
        <f>VLOOKUP(B2031,'大货清单（不定期按GOMS更新）'!A:H,4,0)</f>
        <v>SE,DE,FR,IT,ES,NL,BE,PL,HK,CL,IL,MA</v>
      </c>
      <c r="F2031" s="27" t="str">
        <f>VLOOKUP(B2031,'大货清单（不定期按GOMS更新）'!A:H,2,0)</f>
        <v>Floor One S9 Artist</v>
      </c>
      <c r="G2031" s="28">
        <f>VLOOKUP(B2031,'大货清单（不定期按GOMS更新）'!A:I,9,FALSE)</f>
        <v>6932485003501</v>
      </c>
      <c r="H2031" s="27" t="str">
        <f>VLOOKUP(B2031,'大货清单（不定期按GOMS更新）'!A:H,7,0)</f>
        <v>BLUE</v>
      </c>
      <c r="I2031" s="27" t="str">
        <f>VLOOKUP(B2031,'大货清单（不定期按GOMS更新）'!A:F,6,FALSE)</f>
        <v>ACTIVE</v>
      </c>
      <c r="J2031" s="27" t="str">
        <f>VLOOKUP(B2031,'大货清单（不定期按GOMS更新）'!A:K,11,FALSE)</f>
        <v>9.9</v>
      </c>
      <c r="K2031" s="27" t="str">
        <f>VLOOKUP(B2031,'大货清单（不定期按GOMS更新）'!A:N,12,FALSE)</f>
        <v>720</v>
      </c>
      <c r="L2031" s="27" t="str">
        <f>VLOOKUP(B2031,'大货清单（不定期按GOMS更新）'!A:M,13,FALSE)</f>
        <v>324</v>
      </c>
      <c r="M2031" s="27" t="str">
        <f>VLOOKUP(B2031,'大货清单（不定期按GOMS更新）'!A:N,14,FALSE)</f>
        <v>286</v>
      </c>
      <c r="N2031" s="50" t="s">
        <v>8025</v>
      </c>
      <c r="O2031" s="27">
        <f>IFERROR(VLOOKUP(N2031,'散件迭代（不定期更新）'!C:J,8,FALSE),0)</f>
        <v>0</v>
      </c>
      <c r="P2031" s="27" t="str">
        <f>IFERROR(VLOOKUP(N2031,'散件（更新）'!B:H,3,FALSE),0)</f>
        <v/>
      </c>
      <c r="Q2031" s="27" t="str">
        <f>VLOOKUP(N2031,'散件（更新）'!B:H,2,FALSE)</f>
        <v>114-23431326</v>
      </c>
      <c r="R2031" s="27" t="str">
        <f>VLOOKUP(N2031,'散件（更新）'!B:H,7,FALSE)</f>
        <v>plastic part</v>
      </c>
      <c r="S2031" s="27" t="str">
        <f>VLOOKUP(N2031,'散件（更新）'!B:E,4,FALSE)</f>
        <v>https://tineco-yxzt.oss-accelerate.aliyuncs.com/20250116/26-tuopanjiaodianjiqiruansai_1737006867485.png</v>
      </c>
      <c r="T2031" s="27" t="s">
        <v>8759</v>
      </c>
      <c r="U2031" s="28" t="str">
        <f>VLOOKUP(N2031,'散件（更新）'!B:G,6,FALSE)</f>
        <v>托盘脚垫软塞组件</v>
      </c>
      <c r="V2031" s="28">
        <f>VLOOKUP(N2031,'散件（更新）'!B:I,8,FALSE)</f>
        <v>6932485003495</v>
      </c>
    </row>
    <row r="2032" spans="1:22">
      <c r="A2032" s="57">
        <v>46169</v>
      </c>
      <c r="B2032" s="50" t="s">
        <v>7415</v>
      </c>
      <c r="C2032" s="27" t="str">
        <f>VLOOKUP(B2032,'大货清单（不定期按GOMS更新）'!A:H,8,0)</f>
        <v>109-23431301</v>
      </c>
      <c r="D2032" s="27" t="str">
        <f>VLOOKUP(B2032,'大货清单（不定期按GOMS更新）'!A:C,3,0)</f>
        <v>CL2343M-01</v>
      </c>
      <c r="E2032" s="27" t="str">
        <f>VLOOKUP(B2032,'大货清单（不定期按GOMS更新）'!A:H,4,0)</f>
        <v>SE,DE,FR,IT,ES,NL,BE,PL,HK,CL,IL,MA</v>
      </c>
      <c r="F2032" s="27" t="str">
        <f>VLOOKUP(B2032,'大货清单（不定期按GOMS更新）'!A:H,2,0)</f>
        <v>Floor One S9 Artist</v>
      </c>
      <c r="G2032" s="28">
        <f>VLOOKUP(B2032,'大货清单（不定期按GOMS更新）'!A:I,9,FALSE)</f>
        <v>6932485003501</v>
      </c>
      <c r="H2032" s="27" t="str">
        <f>VLOOKUP(B2032,'大货清单（不定期按GOMS更新）'!A:H,7,0)</f>
        <v>BLUE</v>
      </c>
      <c r="I2032" s="27" t="str">
        <f>VLOOKUP(B2032,'大货清单（不定期按GOMS更新）'!A:F,6,FALSE)</f>
        <v>ACTIVE</v>
      </c>
      <c r="J2032" s="27" t="str">
        <f>VLOOKUP(B2032,'大货清单（不定期按GOMS更新）'!A:K,11,FALSE)</f>
        <v>9.9</v>
      </c>
      <c r="K2032" s="27" t="str">
        <f>VLOOKUP(B2032,'大货清单（不定期按GOMS更新）'!A:N,12,FALSE)</f>
        <v>720</v>
      </c>
      <c r="L2032" s="27" t="str">
        <f>VLOOKUP(B2032,'大货清单（不定期按GOMS更新）'!A:M,13,FALSE)</f>
        <v>324</v>
      </c>
      <c r="M2032" s="27" t="str">
        <f>VLOOKUP(B2032,'大货清单（不定期按GOMS更新）'!A:N,14,FALSE)</f>
        <v>286</v>
      </c>
      <c r="N2032" s="50" t="s">
        <v>8200</v>
      </c>
      <c r="O2032" s="27">
        <f>IFERROR(VLOOKUP(N2032,'散件迭代（不定期更新）'!C:J,8,FALSE),0)</f>
        <v>0</v>
      </c>
      <c r="P2032" s="27" t="str">
        <f>IFERROR(VLOOKUP(N2032,'散件（更新）'!B:H,3,FALSE),0)</f>
        <v/>
      </c>
      <c r="Q2032" s="27" t="str">
        <f>VLOOKUP(N2032,'散件（更新）'!B:H,2,FALSE)</f>
        <v>114-23431310</v>
      </c>
      <c r="R2032" s="27" t="str">
        <f>VLOOKUP(N2032,'散件（更新）'!B:H,7,FALSE)</f>
        <v>Wire</v>
      </c>
      <c r="S2032" s="27" t="str">
        <f>VLOOKUP(N2032,'散件（更新）'!B:E,4,FALSE)</f>
        <v>https://tineco-yxzt.oss-accelerate.aliyuncs.com/20250115/10-dishuachongdiandaoxianzujian_1736943042121.png</v>
      </c>
      <c r="T2032" s="27" t="s">
        <v>8759</v>
      </c>
      <c r="U2032" s="28" t="str">
        <f>VLOOKUP(N2032,'散件（更新）'!B:G,6,FALSE)</f>
        <v>机身充电导线组件</v>
      </c>
      <c r="V2032" s="28">
        <f>VLOOKUP(N2032,'散件（更新）'!B:I,8,FALSE)</f>
        <v>6932485003334</v>
      </c>
    </row>
    <row r="2033" spans="1:22">
      <c r="A2033" s="57">
        <v>46169</v>
      </c>
      <c r="B2033" s="50" t="s">
        <v>7415</v>
      </c>
      <c r="C2033" s="27" t="str">
        <f>VLOOKUP(B2033,'大货清单（不定期按GOMS更新）'!A:H,8,0)</f>
        <v>109-23431301</v>
      </c>
      <c r="D2033" s="27" t="str">
        <f>VLOOKUP(B2033,'大货清单（不定期按GOMS更新）'!A:C,3,0)</f>
        <v>CL2343M-01</v>
      </c>
      <c r="E2033" s="27" t="str">
        <f>VLOOKUP(B2033,'大货清单（不定期按GOMS更新）'!A:H,4,0)</f>
        <v>SE,DE,FR,IT,ES,NL,BE,PL,HK,CL,IL,MA</v>
      </c>
      <c r="F2033" s="27" t="str">
        <f>VLOOKUP(B2033,'大货清单（不定期按GOMS更新）'!A:H,2,0)</f>
        <v>Floor One S9 Artist</v>
      </c>
      <c r="G2033" s="28">
        <f>VLOOKUP(B2033,'大货清单（不定期按GOMS更新）'!A:I,9,FALSE)</f>
        <v>6932485003501</v>
      </c>
      <c r="H2033" s="27" t="str">
        <f>VLOOKUP(B2033,'大货清单（不定期按GOMS更新）'!A:H,7,0)</f>
        <v>BLUE</v>
      </c>
      <c r="I2033" s="27" t="str">
        <f>VLOOKUP(B2033,'大货清单（不定期按GOMS更新）'!A:F,6,FALSE)</f>
        <v>ACTIVE</v>
      </c>
      <c r="J2033" s="27" t="str">
        <f>VLOOKUP(B2033,'大货清单（不定期按GOMS更新）'!A:K,11,FALSE)</f>
        <v>9.9</v>
      </c>
      <c r="K2033" s="27" t="str">
        <f>VLOOKUP(B2033,'大货清单（不定期按GOMS更新）'!A:N,12,FALSE)</f>
        <v>720</v>
      </c>
      <c r="L2033" s="27" t="str">
        <f>VLOOKUP(B2033,'大货清单（不定期按GOMS更新）'!A:M,13,FALSE)</f>
        <v>324</v>
      </c>
      <c r="M2033" s="27" t="str">
        <f>VLOOKUP(B2033,'大货清单（不定期按GOMS更新）'!A:N,14,FALSE)</f>
        <v>286</v>
      </c>
      <c r="N2033" s="50" t="s">
        <v>7829</v>
      </c>
      <c r="O2033" s="27">
        <f>IFERROR(VLOOKUP(N2033,'散件迭代（不定期更新）'!C:J,8,FALSE),0)</f>
        <v>0</v>
      </c>
      <c r="P2033" s="27" t="str">
        <f>IFERROR(VLOOKUP(N2033,'散件（更新）'!B:H,3,FALSE),0)</f>
        <v/>
      </c>
      <c r="Q2033" s="27" t="str">
        <f>VLOOKUP(N2033,'散件（更新）'!B:H,2,FALSE)</f>
        <v>114-23431327</v>
      </c>
      <c r="R2033" s="27" t="str">
        <f>VLOOKUP(N2033,'散件（更新）'!B:H,7,FALSE)</f>
        <v>Wire</v>
      </c>
      <c r="S2033" s="27" t="str">
        <f>VLOOKUP(N2033,'散件（更新）'!B:E,4,FALSE)</f>
        <v>https://tineco-yxzt.oss-accelerate.aliyuncs.com/20250116/27-tuopanchongdiandaoxianzujian_1737007096340.png</v>
      </c>
      <c r="T2033" s="27" t="s">
        <v>8759</v>
      </c>
      <c r="U2033" s="28" t="str">
        <f>VLOOKUP(N2033,'散件（更新）'!B:G,6,FALSE)</f>
        <v>托盘充电导线组件</v>
      </c>
      <c r="V2033" s="28">
        <f>VLOOKUP(N2033,'散件（更新）'!B:I,8,FALSE)</f>
        <v>6932485003549</v>
      </c>
    </row>
    <row r="2034" spans="1:22">
      <c r="A2034" s="57">
        <v>46169</v>
      </c>
      <c r="B2034" s="50" t="s">
        <v>7415</v>
      </c>
      <c r="C2034" s="27" t="str">
        <f>VLOOKUP(B2034,'大货清单（不定期按GOMS更新）'!A:H,8,0)</f>
        <v>109-23431301</v>
      </c>
      <c r="D2034" s="27" t="str">
        <f>VLOOKUP(B2034,'大货清单（不定期按GOMS更新）'!A:C,3,0)</f>
        <v>CL2343M-01</v>
      </c>
      <c r="E2034" s="27" t="str">
        <f>VLOOKUP(B2034,'大货清单（不定期按GOMS更新）'!A:H,4,0)</f>
        <v>SE,DE,FR,IT,ES,NL,BE,PL,HK,CL,IL,MA</v>
      </c>
      <c r="F2034" s="27" t="str">
        <f>VLOOKUP(B2034,'大货清单（不定期按GOMS更新）'!A:H,2,0)</f>
        <v>Floor One S9 Artist</v>
      </c>
      <c r="G2034" s="28">
        <f>VLOOKUP(B2034,'大货清单（不定期按GOMS更新）'!A:I,9,FALSE)</f>
        <v>6932485003501</v>
      </c>
      <c r="H2034" s="27" t="str">
        <f>VLOOKUP(B2034,'大货清单（不定期按GOMS更新）'!A:H,7,0)</f>
        <v>BLUE</v>
      </c>
      <c r="I2034" s="27" t="str">
        <f>VLOOKUP(B2034,'大货清单（不定期按GOMS更新）'!A:F,6,FALSE)</f>
        <v>ACTIVE</v>
      </c>
      <c r="J2034" s="27" t="str">
        <f>VLOOKUP(B2034,'大货清单（不定期按GOMS更新）'!A:K,11,FALSE)</f>
        <v>9.9</v>
      </c>
      <c r="K2034" s="27" t="str">
        <f>VLOOKUP(B2034,'大货清单（不定期按GOMS更新）'!A:N,12,FALSE)</f>
        <v>720</v>
      </c>
      <c r="L2034" s="27" t="str">
        <f>VLOOKUP(B2034,'大货清单（不定期按GOMS更新）'!A:M,13,FALSE)</f>
        <v>324</v>
      </c>
      <c r="M2034" s="27" t="str">
        <f>VLOOKUP(B2034,'大货清单（不定期按GOMS更新）'!A:N,14,FALSE)</f>
        <v>286</v>
      </c>
      <c r="N2034" s="50" t="s">
        <v>7947</v>
      </c>
      <c r="O2034" s="27">
        <f>IFERROR(VLOOKUP(N2034,'散件迭代（不定期更新）'!C:J,8,FALSE),0)</f>
        <v>0</v>
      </c>
      <c r="P2034" s="27" t="str">
        <f>IFERROR(VLOOKUP(N2034,'散件（更新）'!B:H,3,FALSE),0)</f>
        <v/>
      </c>
      <c r="Q2034" s="27" t="str">
        <f>VLOOKUP(N2034,'散件（更新）'!B:H,2,FALSE)</f>
        <v>114-23480614</v>
      </c>
      <c r="R2034" s="27" t="str">
        <f>VLOOKUP(N2034,'散件（更新）'!B:H,7,FALSE)</f>
        <v>Wire</v>
      </c>
      <c r="S2034" s="27">
        <f>VLOOKUP(N2034,'散件（更新）'!B:E,4,FALSE)</f>
        <v>0</v>
      </c>
      <c r="T2034" s="27" t="s">
        <v>8759</v>
      </c>
      <c r="U2034" s="28" t="str">
        <f>VLOOKUP(N2034,'散件（更新）'!B:G,6,FALSE)</f>
        <v>电源线（欧插）</v>
      </c>
      <c r="V2034" s="28">
        <f>VLOOKUP(N2034,'散件（更新）'!B:I,8,FALSE)</f>
        <v>6932485003990</v>
      </c>
    </row>
    <row r="2035" spans="1:22">
      <c r="A2035" s="57">
        <v>46169</v>
      </c>
      <c r="B2035" s="50" t="s">
        <v>7415</v>
      </c>
      <c r="C2035" s="27" t="str">
        <f>VLOOKUP(B2035,'大货清单（不定期按GOMS更新）'!A:H,8,0)</f>
        <v>109-23431301</v>
      </c>
      <c r="D2035" s="27" t="str">
        <f>VLOOKUP(B2035,'大货清单（不定期按GOMS更新）'!A:C,3,0)</f>
        <v>CL2343M-01</v>
      </c>
      <c r="E2035" s="27" t="str">
        <f>VLOOKUP(B2035,'大货清单（不定期按GOMS更新）'!A:H,4,0)</f>
        <v>SE,DE,FR,IT,ES,NL,BE,PL,HK,CL,IL,MA</v>
      </c>
      <c r="F2035" s="27" t="str">
        <f>VLOOKUP(B2035,'大货清单（不定期按GOMS更新）'!A:H,2,0)</f>
        <v>Floor One S9 Artist</v>
      </c>
      <c r="G2035" s="28">
        <f>VLOOKUP(B2035,'大货清单（不定期按GOMS更新）'!A:I,9,FALSE)</f>
        <v>6932485003501</v>
      </c>
      <c r="H2035" s="27" t="str">
        <f>VLOOKUP(B2035,'大货清单（不定期按GOMS更新）'!A:H,7,0)</f>
        <v>BLUE</v>
      </c>
      <c r="I2035" s="27" t="str">
        <f>VLOOKUP(B2035,'大货清单（不定期按GOMS更新）'!A:F,6,FALSE)</f>
        <v>ACTIVE</v>
      </c>
      <c r="J2035" s="27" t="str">
        <f>VLOOKUP(B2035,'大货清单（不定期按GOMS更新）'!A:K,11,FALSE)</f>
        <v>9.9</v>
      </c>
      <c r="K2035" s="27" t="str">
        <f>VLOOKUP(B2035,'大货清单（不定期按GOMS更新）'!A:N,12,FALSE)</f>
        <v>720</v>
      </c>
      <c r="L2035" s="27" t="str">
        <f>VLOOKUP(B2035,'大货清单（不定期按GOMS更新）'!A:M,13,FALSE)</f>
        <v>324</v>
      </c>
      <c r="M2035" s="27" t="str">
        <f>VLOOKUP(B2035,'大货清单（不定期按GOMS更新）'!A:N,14,FALSE)</f>
        <v>286</v>
      </c>
      <c r="N2035" s="50" t="s">
        <v>8030</v>
      </c>
      <c r="O2035" s="27">
        <f>IFERROR(VLOOKUP(N2035,'散件迭代（不定期更新）'!C:J,8,FALSE),0)</f>
        <v>0</v>
      </c>
      <c r="P2035" s="27" t="str">
        <f>IFERROR(VLOOKUP(N2035,'散件（更新）'!B:H,3,FALSE),0)</f>
        <v/>
      </c>
      <c r="Q2035" s="27" t="str">
        <f>VLOOKUP(N2035,'散件（更新）'!B:H,2,FALSE)</f>
        <v>114-23431307</v>
      </c>
      <c r="R2035" s="27" t="str">
        <f>VLOOKUP(N2035,'散件（更新）'!B:H,7,FALSE)</f>
        <v>Switch</v>
      </c>
      <c r="S2035" s="27">
        <f>VLOOKUP(N2035,'散件（更新）'!B:E,4,FALSE)</f>
        <v>0</v>
      </c>
      <c r="T2035" s="27" t="s">
        <v>8759</v>
      </c>
      <c r="U2035" s="28" t="str">
        <f>VLOOKUP(N2035,'散件（更新）'!B:G,6,FALSE)</f>
        <v>微动开关</v>
      </c>
      <c r="V2035" s="28">
        <f>VLOOKUP(N2035,'散件（更新）'!B:I,8,FALSE)</f>
        <v>6932485003303</v>
      </c>
    </row>
    <row r="2036" spans="1:22">
      <c r="A2036" s="57">
        <v>46169</v>
      </c>
      <c r="B2036" s="50" t="s">
        <v>7415</v>
      </c>
      <c r="C2036" s="27" t="str">
        <f>VLOOKUP(B2036,'大货清单（不定期按GOMS更新）'!A:H,8,0)</f>
        <v>109-23431301</v>
      </c>
      <c r="D2036" s="27" t="str">
        <f>VLOOKUP(B2036,'大货清单（不定期按GOMS更新）'!A:C,3,0)</f>
        <v>CL2343M-01</v>
      </c>
      <c r="E2036" s="27" t="str">
        <f>VLOOKUP(B2036,'大货清单（不定期按GOMS更新）'!A:H,4,0)</f>
        <v>SE,DE,FR,IT,ES,NL,BE,PL,HK,CL,IL,MA</v>
      </c>
      <c r="F2036" s="27" t="str">
        <f>VLOOKUP(B2036,'大货清单（不定期按GOMS更新）'!A:H,2,0)</f>
        <v>Floor One S9 Artist</v>
      </c>
      <c r="G2036" s="28">
        <f>VLOOKUP(B2036,'大货清单（不定期按GOMS更新）'!A:I,9,FALSE)</f>
        <v>6932485003501</v>
      </c>
      <c r="H2036" s="27" t="str">
        <f>VLOOKUP(B2036,'大货清单（不定期按GOMS更新）'!A:H,7,0)</f>
        <v>BLUE</v>
      </c>
      <c r="I2036" s="27" t="str">
        <f>VLOOKUP(B2036,'大货清单（不定期按GOMS更新）'!A:F,6,FALSE)</f>
        <v>ACTIVE</v>
      </c>
      <c r="J2036" s="27" t="str">
        <f>VLOOKUP(B2036,'大货清单（不定期按GOMS更新）'!A:K,11,FALSE)</f>
        <v>9.9</v>
      </c>
      <c r="K2036" s="27" t="str">
        <f>VLOOKUP(B2036,'大货清单（不定期按GOMS更新）'!A:N,12,FALSE)</f>
        <v>720</v>
      </c>
      <c r="L2036" s="27" t="str">
        <f>VLOOKUP(B2036,'大货清单（不定期按GOMS更新）'!A:M,13,FALSE)</f>
        <v>324</v>
      </c>
      <c r="M2036" s="27" t="str">
        <f>VLOOKUP(B2036,'大货清单（不定期按GOMS更新）'!A:N,14,FALSE)</f>
        <v>286</v>
      </c>
      <c r="N2036" s="50" t="s">
        <v>8062</v>
      </c>
      <c r="O2036" s="27">
        <f>IFERROR(VLOOKUP(N2036,'散件迭代（不定期更新）'!C:J,8,FALSE),0)</f>
        <v>0</v>
      </c>
      <c r="P2036" s="27" t="str">
        <f>IFERROR(VLOOKUP(N2036,'散件（更新）'!B:H,3,FALSE),0)</f>
        <v/>
      </c>
      <c r="Q2036" s="27" t="str">
        <f>VLOOKUP(N2036,'散件（更新）'!B:H,2,FALSE)</f>
        <v>114-23761805</v>
      </c>
      <c r="R2036" s="27" t="str">
        <f>VLOOKUP(N2036,'散件（更新）'!B:H,7,FALSE)</f>
        <v>Motor</v>
      </c>
      <c r="S2036" s="27" t="str">
        <f>VLOOKUP(N2036,'散件（更新）'!B:E,4,FALSE)</f>
        <v>https://tineco-yxzt.oss-accelerate.aliyuncs.com/20241219/weixintupian_202411141109495_1734586641284.jpg</v>
      </c>
      <c r="T2036" s="27" t="s">
        <v>8759</v>
      </c>
      <c r="U2036" s="28" t="str">
        <f>VLOOKUP(N2036,'散件（更新）'!B:G,6,FALSE)</f>
        <v>主电机组件</v>
      </c>
      <c r="V2036" s="28">
        <f>VLOOKUP(N2036,'散件（更新）'!B:I,8,FALSE)</f>
        <v>6932485002443</v>
      </c>
    </row>
    <row r="2037" spans="1:22">
      <c r="A2037" s="57">
        <v>46169</v>
      </c>
      <c r="B2037" s="50" t="s">
        <v>7415</v>
      </c>
      <c r="C2037" s="27" t="str">
        <f>VLOOKUP(B2037,'大货清单（不定期按GOMS更新）'!A:H,8,0)</f>
        <v>109-23431301</v>
      </c>
      <c r="D2037" s="27" t="str">
        <f>VLOOKUP(B2037,'大货清单（不定期按GOMS更新）'!A:C,3,0)</f>
        <v>CL2343M-01</v>
      </c>
      <c r="E2037" s="27" t="str">
        <f>VLOOKUP(B2037,'大货清单（不定期按GOMS更新）'!A:H,4,0)</f>
        <v>SE,DE,FR,IT,ES,NL,BE,PL,HK,CL,IL,MA</v>
      </c>
      <c r="F2037" s="27" t="str">
        <f>VLOOKUP(B2037,'大货清单（不定期按GOMS更新）'!A:H,2,0)</f>
        <v>Floor One S9 Artist</v>
      </c>
      <c r="G2037" s="28">
        <f>VLOOKUP(B2037,'大货清单（不定期按GOMS更新）'!A:I,9,FALSE)</f>
        <v>6932485003501</v>
      </c>
      <c r="H2037" s="27" t="str">
        <f>VLOOKUP(B2037,'大货清单（不定期按GOMS更新）'!A:H,7,0)</f>
        <v>BLUE</v>
      </c>
      <c r="I2037" s="27" t="str">
        <f>VLOOKUP(B2037,'大货清单（不定期按GOMS更新）'!A:F,6,FALSE)</f>
        <v>ACTIVE</v>
      </c>
      <c r="J2037" s="27" t="str">
        <f>VLOOKUP(B2037,'大货清单（不定期按GOMS更新）'!A:K,11,FALSE)</f>
        <v>9.9</v>
      </c>
      <c r="K2037" s="27" t="str">
        <f>VLOOKUP(B2037,'大货清单（不定期按GOMS更新）'!A:N,12,FALSE)</f>
        <v>720</v>
      </c>
      <c r="L2037" s="27" t="str">
        <f>VLOOKUP(B2037,'大货清单（不定期按GOMS更新）'!A:M,13,FALSE)</f>
        <v>324</v>
      </c>
      <c r="M2037" s="27" t="str">
        <f>VLOOKUP(B2037,'大货清单（不定期按GOMS更新）'!A:N,14,FALSE)</f>
        <v>286</v>
      </c>
      <c r="N2037" s="50" t="s">
        <v>8108</v>
      </c>
      <c r="O2037" s="27">
        <f>IFERROR(VLOOKUP(N2037,'散件迭代（不定期更新）'!C:J,8,FALSE),0)</f>
        <v>0</v>
      </c>
      <c r="P2037" s="27" t="str">
        <f>IFERROR(VLOOKUP(N2037,'散件（更新）'!B:H,3,FALSE),0)</f>
        <v/>
      </c>
      <c r="Q2037" s="27" t="str">
        <f>VLOOKUP(N2037,'散件（更新）'!B:H,2,FALSE)</f>
        <v>114-23431321</v>
      </c>
      <c r="R2037" s="27" t="str">
        <f>VLOOKUP(N2037,'散件（更新）'!B:H,7,FALSE)</f>
        <v>Motor</v>
      </c>
      <c r="S2037" s="27" t="str">
        <f>VLOOKUP(N2037,'散件（更新）'!B:E,4,FALSE)</f>
        <v>https://tineco-yxzt.oss-accelerate.aliyuncs.com/20250116/21-dishuadianji_1736999028647.png</v>
      </c>
      <c r="T2037" s="27" t="s">
        <v>19324</v>
      </c>
      <c r="U2037" s="28" t="str">
        <f>VLOOKUP(N2037,'散件（更新）'!B:G,6,FALSE)</f>
        <v>地刷电机</v>
      </c>
      <c r="V2037" s="28">
        <f>VLOOKUP(N2037,'散件（更新）'!B:I,8,FALSE)</f>
        <v>6932485003440</v>
      </c>
    </row>
    <row r="2038" spans="1:22">
      <c r="A2038" s="57">
        <v>46169</v>
      </c>
      <c r="B2038" s="50" t="s">
        <v>7415</v>
      </c>
      <c r="C2038" s="27" t="str">
        <f>VLOOKUP(B2038,'大货清单（不定期按GOMS更新）'!A:H,8,0)</f>
        <v>109-23431301</v>
      </c>
      <c r="D2038" s="27" t="str">
        <f>VLOOKUP(B2038,'大货清单（不定期按GOMS更新）'!A:C,3,0)</f>
        <v>CL2343M-01</v>
      </c>
      <c r="E2038" s="27" t="str">
        <f>VLOOKUP(B2038,'大货清单（不定期按GOMS更新）'!A:H,4,0)</f>
        <v>SE,DE,FR,IT,ES,NL,BE,PL,HK,CL,IL,MA</v>
      </c>
      <c r="F2038" s="27" t="str">
        <f>VLOOKUP(B2038,'大货清单（不定期按GOMS更新）'!A:H,2,0)</f>
        <v>Floor One S9 Artist</v>
      </c>
      <c r="G2038" s="28">
        <f>VLOOKUP(B2038,'大货清单（不定期按GOMS更新）'!A:I,9,FALSE)</f>
        <v>6932485003501</v>
      </c>
      <c r="H2038" s="27" t="str">
        <f>VLOOKUP(B2038,'大货清单（不定期按GOMS更新）'!A:H,7,0)</f>
        <v>BLUE</v>
      </c>
      <c r="I2038" s="27" t="str">
        <f>VLOOKUP(B2038,'大货清单（不定期按GOMS更新）'!A:F,6,FALSE)</f>
        <v>ACTIVE</v>
      </c>
      <c r="J2038" s="27" t="str">
        <f>VLOOKUP(B2038,'大货清单（不定期按GOMS更新）'!A:K,11,FALSE)</f>
        <v>9.9</v>
      </c>
      <c r="K2038" s="27" t="str">
        <f>VLOOKUP(B2038,'大货清单（不定期按GOMS更新）'!A:N,12,FALSE)</f>
        <v>720</v>
      </c>
      <c r="L2038" s="27" t="str">
        <f>VLOOKUP(B2038,'大货清单（不定期按GOMS更新）'!A:M,13,FALSE)</f>
        <v>324</v>
      </c>
      <c r="M2038" s="27" t="str">
        <f>VLOOKUP(B2038,'大货清单（不定期按GOMS更新）'!A:N,14,FALSE)</f>
        <v>286</v>
      </c>
      <c r="N2038" s="50" t="s">
        <v>8225</v>
      </c>
      <c r="O2038" s="27">
        <f>IFERROR(VLOOKUP(N2038,'散件迭代（不定期更新）'!C:J,8,FALSE),0)</f>
        <v>0</v>
      </c>
      <c r="P2038" s="27" t="str">
        <f>IFERROR(VLOOKUP(N2038,'散件（更新）'!B:H,3,FALSE),0)</f>
        <v/>
      </c>
      <c r="Q2038" s="27" t="str">
        <f>VLOOKUP(N2038,'散件（更新）'!B:H,2,FALSE)</f>
        <v>114-23431323</v>
      </c>
      <c r="R2038" s="27" t="str">
        <f>VLOOKUP(N2038,'散件（更新）'!B:H,7,FALSE)</f>
        <v>Motor</v>
      </c>
      <c r="S2038" s="27">
        <f>VLOOKUP(N2038,'散件（更新）'!B:E,4,FALSE)</f>
        <v>0</v>
      </c>
      <c r="T2038" s="27" t="s">
        <v>8759</v>
      </c>
      <c r="U2038" s="28" t="str">
        <f>VLOOKUP(N2038,'散件（更新）'!B:G,6,FALSE)</f>
        <v>风机组件</v>
      </c>
      <c r="V2038" s="28">
        <f>VLOOKUP(N2038,'散件（更新）'!B:I,8,FALSE)</f>
        <v>6932485003464</v>
      </c>
    </row>
    <row r="2039" spans="1:22">
      <c r="A2039" s="57">
        <v>46169</v>
      </c>
      <c r="B2039" s="50" t="s">
        <v>7415</v>
      </c>
      <c r="C2039" s="27" t="str">
        <f>VLOOKUP(B2039,'大货清单（不定期按GOMS更新）'!A:H,8,0)</f>
        <v>109-23431301</v>
      </c>
      <c r="D2039" s="27" t="str">
        <f>VLOOKUP(B2039,'大货清单（不定期按GOMS更新）'!A:C,3,0)</f>
        <v>CL2343M-01</v>
      </c>
      <c r="E2039" s="27" t="str">
        <f>VLOOKUP(B2039,'大货清单（不定期按GOMS更新）'!A:H,4,0)</f>
        <v>SE,DE,FR,IT,ES,NL,BE,PL,HK,CL,IL,MA</v>
      </c>
      <c r="F2039" s="27" t="str">
        <f>VLOOKUP(B2039,'大货清单（不定期按GOMS更新）'!A:H,2,0)</f>
        <v>Floor One S9 Artist</v>
      </c>
      <c r="G2039" s="28">
        <f>VLOOKUP(B2039,'大货清单（不定期按GOMS更新）'!A:I,9,FALSE)</f>
        <v>6932485003501</v>
      </c>
      <c r="H2039" s="27" t="str">
        <f>VLOOKUP(B2039,'大货清单（不定期按GOMS更新）'!A:H,7,0)</f>
        <v>BLUE</v>
      </c>
      <c r="I2039" s="27" t="str">
        <f>VLOOKUP(B2039,'大货清单（不定期按GOMS更新）'!A:F,6,FALSE)</f>
        <v>ACTIVE</v>
      </c>
      <c r="J2039" s="27" t="str">
        <f>VLOOKUP(B2039,'大货清单（不定期按GOMS更新）'!A:K,11,FALSE)</f>
        <v>9.9</v>
      </c>
      <c r="K2039" s="27" t="str">
        <f>VLOOKUP(B2039,'大货清单（不定期按GOMS更新）'!A:N,12,FALSE)</f>
        <v>720</v>
      </c>
      <c r="L2039" s="27" t="str">
        <f>VLOOKUP(B2039,'大货清单（不定期按GOMS更新）'!A:M,13,FALSE)</f>
        <v>324</v>
      </c>
      <c r="M2039" s="27" t="str">
        <f>VLOOKUP(B2039,'大货清单（不定期按GOMS更新）'!A:N,14,FALSE)</f>
        <v>286</v>
      </c>
      <c r="N2039" s="50" t="s">
        <v>8047</v>
      </c>
      <c r="O2039" s="27">
        <f>IFERROR(VLOOKUP(N2039,'散件迭代（不定期更新）'!C:J,8,FALSE),0)</f>
        <v>0</v>
      </c>
      <c r="P2039" s="27" t="str">
        <f>IFERROR(VLOOKUP(N2039,'散件（更新）'!B:H,3,FALSE),0)</f>
        <v/>
      </c>
      <c r="Q2039" s="27" t="str">
        <f>VLOOKUP(N2039,'散件（更新）'!B:H,2,FALSE)</f>
        <v>114-23480612</v>
      </c>
      <c r="R2039" s="27" t="str">
        <f>VLOOKUP(N2039,'散件（更新）'!B:H,7,FALSE)</f>
        <v>Boiler </v>
      </c>
      <c r="S2039" s="27">
        <f>VLOOKUP(N2039,'散件（更新）'!B:E,4,FALSE)</f>
        <v>0</v>
      </c>
      <c r="T2039" s="27" t="s">
        <v>19301</v>
      </c>
      <c r="U2039" s="28" t="str">
        <f>VLOOKUP(N2039,'散件（更新）'!B:G,6,FALSE)</f>
        <v>发热丝组件</v>
      </c>
      <c r="V2039" s="28">
        <f>VLOOKUP(N2039,'散件（更新）'!B:I,8,FALSE)</f>
        <v>6932485003976</v>
      </c>
    </row>
    <row r="2040" spans="1:22">
      <c r="A2040" s="57">
        <v>46169</v>
      </c>
      <c r="B2040" s="50" t="s">
        <v>7415</v>
      </c>
      <c r="C2040" s="27" t="str">
        <f>VLOOKUP(B2040,'大货清单（不定期按GOMS更新）'!A:H,8,0)</f>
        <v>109-23431301</v>
      </c>
      <c r="D2040" s="27" t="str">
        <f>VLOOKUP(B2040,'大货清单（不定期按GOMS更新）'!A:C,3,0)</f>
        <v>CL2343M-01</v>
      </c>
      <c r="E2040" s="27" t="str">
        <f>VLOOKUP(B2040,'大货清单（不定期按GOMS更新）'!A:H,4,0)</f>
        <v>SE,DE,FR,IT,ES,NL,BE,PL,HK,CL,IL,MA</v>
      </c>
      <c r="F2040" s="27" t="str">
        <f>VLOOKUP(B2040,'大货清单（不定期按GOMS更新）'!A:H,2,0)</f>
        <v>Floor One S9 Artist</v>
      </c>
      <c r="G2040" s="28">
        <f>VLOOKUP(B2040,'大货清单（不定期按GOMS更新）'!A:I,9,FALSE)</f>
        <v>6932485003501</v>
      </c>
      <c r="H2040" s="27" t="str">
        <f>VLOOKUP(B2040,'大货清单（不定期按GOMS更新）'!A:H,7,0)</f>
        <v>BLUE</v>
      </c>
      <c r="I2040" s="27" t="str">
        <f>VLOOKUP(B2040,'大货清单（不定期按GOMS更新）'!A:F,6,FALSE)</f>
        <v>ACTIVE</v>
      </c>
      <c r="J2040" s="27" t="str">
        <f>VLOOKUP(B2040,'大货清单（不定期按GOMS更新）'!A:K,11,FALSE)</f>
        <v>9.9</v>
      </c>
      <c r="K2040" s="27" t="str">
        <f>VLOOKUP(B2040,'大货清单（不定期按GOMS更新）'!A:N,12,FALSE)</f>
        <v>720</v>
      </c>
      <c r="L2040" s="27" t="str">
        <f>VLOOKUP(B2040,'大货清单（不定期按GOMS更新）'!A:M,13,FALSE)</f>
        <v>324</v>
      </c>
      <c r="M2040" s="27" t="str">
        <f>VLOOKUP(B2040,'大货清单（不定期按GOMS更新）'!A:N,14,FALSE)</f>
        <v>286</v>
      </c>
      <c r="N2040" s="50" t="s">
        <v>7824</v>
      </c>
      <c r="O2040" s="27">
        <f>IFERROR(VLOOKUP(N2040,'散件迭代（不定期更新）'!C:J,8,FALSE),0)</f>
        <v>0</v>
      </c>
      <c r="P2040" s="27" t="str">
        <f>IFERROR(VLOOKUP(N2040,'散件（更新）'!B:H,3,FALSE),0)</f>
        <v/>
      </c>
      <c r="Q2040" s="27" t="str">
        <f>VLOOKUP(N2040,'散件（更新）'!B:H,2,FALSE)</f>
        <v>114-23761818</v>
      </c>
      <c r="R2040" s="27" t="str">
        <f>VLOOKUP(N2040,'散件（更新）'!B:H,7,FALSE)</f>
        <v>PCBA</v>
      </c>
      <c r="S2040" s="27" t="str">
        <f>VLOOKUP(N2040,'散件（更新）'!B:E,4,FALSE)</f>
        <v>https://tineco-yxzt.oss-accelerate.aliyuncs.com/20241219/dockpcba_1734590707538.jpg</v>
      </c>
      <c r="T2040" s="27" t="s">
        <v>8759</v>
      </c>
      <c r="U2040" s="28" t="str">
        <f>VLOOKUP(N2040,'散件（更新）'!B:G,6,FALSE)</f>
        <v>烘干托盘电源板组件</v>
      </c>
      <c r="V2040" s="28">
        <f>VLOOKUP(N2040,'散件（更新）'!B:I,8,FALSE)</f>
        <v>6932485002542</v>
      </c>
    </row>
    <row r="2041" spans="1:22">
      <c r="A2041" s="57">
        <v>46169</v>
      </c>
      <c r="B2041" s="50" t="s">
        <v>7415</v>
      </c>
      <c r="C2041" s="27" t="str">
        <f>VLOOKUP(B2041,'大货清单（不定期按GOMS更新）'!A:H,8,0)</f>
        <v>109-23431301</v>
      </c>
      <c r="D2041" s="27" t="str">
        <f>VLOOKUP(B2041,'大货清单（不定期按GOMS更新）'!A:C,3,0)</f>
        <v>CL2343M-01</v>
      </c>
      <c r="E2041" s="27" t="str">
        <f>VLOOKUP(B2041,'大货清单（不定期按GOMS更新）'!A:H,4,0)</f>
        <v>SE,DE,FR,IT,ES,NL,BE,PL,HK,CL,IL,MA</v>
      </c>
      <c r="F2041" s="27" t="str">
        <f>VLOOKUP(B2041,'大货清单（不定期按GOMS更新）'!A:H,2,0)</f>
        <v>Floor One S9 Artist</v>
      </c>
      <c r="G2041" s="28">
        <f>VLOOKUP(B2041,'大货清单（不定期按GOMS更新）'!A:I,9,FALSE)</f>
        <v>6932485003501</v>
      </c>
      <c r="H2041" s="27" t="str">
        <f>VLOOKUP(B2041,'大货清单（不定期按GOMS更新）'!A:H,7,0)</f>
        <v>BLUE</v>
      </c>
      <c r="I2041" s="27" t="str">
        <f>VLOOKUP(B2041,'大货清单（不定期按GOMS更新）'!A:F,6,FALSE)</f>
        <v>ACTIVE</v>
      </c>
      <c r="J2041" s="27" t="str">
        <f>VLOOKUP(B2041,'大货清单（不定期按GOMS更新）'!A:K,11,FALSE)</f>
        <v>9.9</v>
      </c>
      <c r="K2041" s="27" t="str">
        <f>VLOOKUP(B2041,'大货清单（不定期按GOMS更新）'!A:N,12,FALSE)</f>
        <v>720</v>
      </c>
      <c r="L2041" s="27" t="str">
        <f>VLOOKUP(B2041,'大货清单（不定期按GOMS更新）'!A:M,13,FALSE)</f>
        <v>324</v>
      </c>
      <c r="M2041" s="27" t="str">
        <f>VLOOKUP(B2041,'大货清单（不定期按GOMS更新）'!A:N,14,FALSE)</f>
        <v>286</v>
      </c>
      <c r="N2041" s="50" t="s">
        <v>8085</v>
      </c>
      <c r="O2041" s="27">
        <f>IFERROR(VLOOKUP(N2041,'散件迭代（不定期更新）'!C:J,8,FALSE),0)</f>
        <v>0</v>
      </c>
      <c r="P2041" s="27" t="str">
        <f>IFERROR(VLOOKUP(N2041,'散件（更新）'!B:H,3,FALSE),0)</f>
        <v/>
      </c>
      <c r="Q2041" s="27" t="str">
        <f>VLOOKUP(N2041,'散件（更新）'!B:H,2,FALSE)</f>
        <v>114-23431314</v>
      </c>
      <c r="R2041" s="27" t="str">
        <f>VLOOKUP(N2041,'散件（更新）'!B:H,7,FALSE)</f>
        <v>PCBA</v>
      </c>
      <c r="S2041" s="27" t="str">
        <f>VLOOKUP(N2041,'散件（更新）'!B:E,4,FALSE)</f>
        <v>https://tineco-yxzt.oss-accelerate.aliyuncs.com/20250116/14-dishuazhuliban_1736995800465.png</v>
      </c>
      <c r="T2041" s="27" t="s">
        <v>8759</v>
      </c>
      <c r="U2041" s="28" t="str">
        <f>VLOOKUP(N2041,'散件（更新）'!B:G,6,FALSE)</f>
        <v>地刷主板组件</v>
      </c>
      <c r="V2041" s="28">
        <f>VLOOKUP(N2041,'散件（更新）'!B:I,8,FALSE)</f>
        <v>6932485003372</v>
      </c>
    </row>
    <row r="2042" spans="1:22">
      <c r="A2042" s="57">
        <v>46169</v>
      </c>
      <c r="B2042" s="50" t="s">
        <v>7415</v>
      </c>
      <c r="C2042" s="27" t="str">
        <f>VLOOKUP(B2042,'大货清单（不定期按GOMS更新）'!A:H,8,0)</f>
        <v>109-23431301</v>
      </c>
      <c r="D2042" s="27" t="str">
        <f>VLOOKUP(B2042,'大货清单（不定期按GOMS更新）'!A:C,3,0)</f>
        <v>CL2343M-01</v>
      </c>
      <c r="E2042" s="27" t="str">
        <f>VLOOKUP(B2042,'大货清单（不定期按GOMS更新）'!A:H,4,0)</f>
        <v>SE,DE,FR,IT,ES,NL,BE,PL,HK,CL,IL,MA</v>
      </c>
      <c r="F2042" s="27" t="str">
        <f>VLOOKUP(B2042,'大货清单（不定期按GOMS更新）'!A:H,2,0)</f>
        <v>Floor One S9 Artist</v>
      </c>
      <c r="G2042" s="28">
        <f>VLOOKUP(B2042,'大货清单（不定期按GOMS更新）'!A:I,9,FALSE)</f>
        <v>6932485003501</v>
      </c>
      <c r="H2042" s="27" t="str">
        <f>VLOOKUP(B2042,'大货清单（不定期按GOMS更新）'!A:H,7,0)</f>
        <v>BLUE</v>
      </c>
      <c r="I2042" s="27" t="str">
        <f>VLOOKUP(B2042,'大货清单（不定期按GOMS更新）'!A:F,6,FALSE)</f>
        <v>ACTIVE</v>
      </c>
      <c r="J2042" s="27" t="str">
        <f>VLOOKUP(B2042,'大货清单（不定期按GOMS更新）'!A:K,11,FALSE)</f>
        <v>9.9</v>
      </c>
      <c r="K2042" s="27" t="str">
        <f>VLOOKUP(B2042,'大货清单（不定期按GOMS更新）'!A:N,12,FALSE)</f>
        <v>720</v>
      </c>
      <c r="L2042" s="27" t="str">
        <f>VLOOKUP(B2042,'大货清单（不定期按GOMS更新）'!A:M,13,FALSE)</f>
        <v>324</v>
      </c>
      <c r="M2042" s="27" t="str">
        <f>VLOOKUP(B2042,'大货清单（不定期按GOMS更新）'!A:N,14,FALSE)</f>
        <v>286</v>
      </c>
      <c r="N2042" s="50" t="s">
        <v>8026</v>
      </c>
      <c r="O2042" s="27">
        <f>IFERROR(VLOOKUP(N2042,'散件迭代（不定期更新）'!C:J,8,FALSE),0)</f>
        <v>0</v>
      </c>
      <c r="P2042" s="27" t="str">
        <f>IFERROR(VLOOKUP(N2042,'散件（更新）'!B:H,3,FALSE),0)</f>
        <v/>
      </c>
      <c r="Q2042" s="27" t="str">
        <f>VLOOKUP(N2042,'散件（更新）'!B:H,2,FALSE)</f>
        <v>114-23431316</v>
      </c>
      <c r="R2042" s="27" t="str">
        <f>VLOOKUP(N2042,'散件（更新）'!B:H,7,FALSE)</f>
        <v>PCBA</v>
      </c>
      <c r="S2042" s="27">
        <f>VLOOKUP(N2042,'散件（更新）'!B:E,4,FALSE)</f>
        <v>0</v>
      </c>
      <c r="T2042" s="27" t="s">
        <v>8759</v>
      </c>
      <c r="U2042" s="28" t="str">
        <f>VLOOKUP(N2042,'散件（更新）'!B:G,6,FALSE)</f>
        <v>RGB灯板组件</v>
      </c>
      <c r="V2042" s="28">
        <f>VLOOKUP(N2042,'散件（更新）'!B:I,8,FALSE)</f>
        <v>6932485003396</v>
      </c>
    </row>
    <row r="2043" spans="1:22">
      <c r="A2043" s="57">
        <v>46169</v>
      </c>
      <c r="B2043" s="50" t="s">
        <v>7415</v>
      </c>
      <c r="C2043" s="27" t="str">
        <f>VLOOKUP(B2043,'大货清单（不定期按GOMS更新）'!A:H,8,0)</f>
        <v>109-23431301</v>
      </c>
      <c r="D2043" s="27" t="str">
        <f>VLOOKUP(B2043,'大货清单（不定期按GOMS更新）'!A:C,3,0)</f>
        <v>CL2343M-01</v>
      </c>
      <c r="E2043" s="27" t="str">
        <f>VLOOKUP(B2043,'大货清单（不定期按GOMS更新）'!A:H,4,0)</f>
        <v>SE,DE,FR,IT,ES,NL,BE,PL,HK,CL,IL,MA</v>
      </c>
      <c r="F2043" s="27" t="str">
        <f>VLOOKUP(B2043,'大货清单（不定期按GOMS更新）'!A:H,2,0)</f>
        <v>Floor One S9 Artist</v>
      </c>
      <c r="G2043" s="28">
        <f>VLOOKUP(B2043,'大货清单（不定期按GOMS更新）'!A:I,9,FALSE)</f>
        <v>6932485003501</v>
      </c>
      <c r="H2043" s="27" t="str">
        <f>VLOOKUP(B2043,'大货清单（不定期按GOMS更新）'!A:H,7,0)</f>
        <v>BLUE</v>
      </c>
      <c r="I2043" s="27" t="str">
        <f>VLOOKUP(B2043,'大货清单（不定期按GOMS更新）'!A:F,6,FALSE)</f>
        <v>ACTIVE</v>
      </c>
      <c r="J2043" s="27" t="str">
        <f>VLOOKUP(B2043,'大货清单（不定期按GOMS更新）'!A:K,11,FALSE)</f>
        <v>9.9</v>
      </c>
      <c r="K2043" s="27" t="str">
        <f>VLOOKUP(B2043,'大货清单（不定期按GOMS更新）'!A:N,12,FALSE)</f>
        <v>720</v>
      </c>
      <c r="L2043" s="27" t="str">
        <f>VLOOKUP(B2043,'大货清单（不定期按GOMS更新）'!A:M,13,FALSE)</f>
        <v>324</v>
      </c>
      <c r="M2043" s="27" t="str">
        <f>VLOOKUP(B2043,'大货清单（不定期按GOMS更新）'!A:N,14,FALSE)</f>
        <v>286</v>
      </c>
      <c r="N2043" s="50" t="s">
        <v>8024</v>
      </c>
      <c r="O2043" s="27">
        <f>IFERROR(VLOOKUP(N2043,'散件迭代（不定期更新）'!C:J,8,FALSE),0)</f>
        <v>0</v>
      </c>
      <c r="P2043" s="27" t="str">
        <f>IFERROR(VLOOKUP(N2043,'散件（更新）'!B:H,3,FALSE),0)</f>
        <v/>
      </c>
      <c r="Q2043" s="27" t="str">
        <f>VLOOKUP(N2043,'散件（更新）'!B:H,2,FALSE)</f>
        <v>114-23431318</v>
      </c>
      <c r="R2043" s="27" t="str">
        <f>VLOOKUP(N2043,'散件（更新）'!B:H,7,FALSE)</f>
        <v>PCBA</v>
      </c>
      <c r="S2043" s="27">
        <f>VLOOKUP(N2043,'散件（更新）'!B:E,4,FALSE)</f>
        <v>0</v>
      </c>
      <c r="T2043" s="27" t="s">
        <v>8759</v>
      </c>
      <c r="U2043" s="28" t="str">
        <f>VLOOKUP(N2043,'散件（更新）'!B:G,6,FALSE)</f>
        <v>机身主板</v>
      </c>
      <c r="V2043" s="28">
        <f>VLOOKUP(N2043,'散件（更新）'!B:I,8,FALSE)</f>
        <v>6932485003419</v>
      </c>
    </row>
    <row r="2044" spans="1:22">
      <c r="A2044" s="57">
        <v>46169</v>
      </c>
      <c r="B2044" s="50" t="s">
        <v>7415</v>
      </c>
      <c r="C2044" s="27" t="str">
        <f>VLOOKUP(B2044,'大货清单（不定期按GOMS更新）'!A:H,8,0)</f>
        <v>109-23431301</v>
      </c>
      <c r="D2044" s="27" t="str">
        <f>VLOOKUP(B2044,'大货清单（不定期按GOMS更新）'!A:C,3,0)</f>
        <v>CL2343M-01</v>
      </c>
      <c r="E2044" s="27" t="str">
        <f>VLOOKUP(B2044,'大货清单（不定期按GOMS更新）'!A:H,4,0)</f>
        <v>SE,DE,FR,IT,ES,NL,BE,PL,HK,CL,IL,MA</v>
      </c>
      <c r="F2044" s="27" t="str">
        <f>VLOOKUP(B2044,'大货清单（不定期按GOMS更新）'!A:H,2,0)</f>
        <v>Floor One S9 Artist</v>
      </c>
      <c r="G2044" s="28">
        <f>VLOOKUP(B2044,'大货清单（不定期按GOMS更新）'!A:I,9,FALSE)</f>
        <v>6932485003501</v>
      </c>
      <c r="H2044" s="27" t="str">
        <f>VLOOKUP(B2044,'大货清单（不定期按GOMS更新）'!A:H,7,0)</f>
        <v>BLUE</v>
      </c>
      <c r="I2044" s="27" t="str">
        <f>VLOOKUP(B2044,'大货清单（不定期按GOMS更新）'!A:F,6,FALSE)</f>
        <v>ACTIVE</v>
      </c>
      <c r="J2044" s="27" t="str">
        <f>VLOOKUP(B2044,'大货清单（不定期按GOMS更新）'!A:K,11,FALSE)</f>
        <v>9.9</v>
      </c>
      <c r="K2044" s="27" t="str">
        <f>VLOOKUP(B2044,'大货清单（不定期按GOMS更新）'!A:N,12,FALSE)</f>
        <v>720</v>
      </c>
      <c r="L2044" s="27" t="str">
        <f>VLOOKUP(B2044,'大货清单（不定期按GOMS更新）'!A:M,13,FALSE)</f>
        <v>324</v>
      </c>
      <c r="M2044" s="27" t="str">
        <f>VLOOKUP(B2044,'大货清单（不定期按GOMS更新）'!A:N,14,FALSE)</f>
        <v>286</v>
      </c>
      <c r="N2044" s="50" t="s">
        <v>7811</v>
      </c>
      <c r="O2044" s="27">
        <f>IFERROR(VLOOKUP(N2044,'散件迭代（不定期更新）'!C:J,8,FALSE),0)</f>
        <v>0</v>
      </c>
      <c r="P2044" s="27" t="str">
        <f>IFERROR(VLOOKUP(N2044,'散件（更新）'!B:H,3,FALSE),0)</f>
        <v/>
      </c>
      <c r="Q2044" s="27" t="str">
        <f>VLOOKUP(N2044,'散件（更新）'!B:H,2,FALSE)</f>
        <v>114-23761812</v>
      </c>
      <c r="R2044" s="27" t="str">
        <f>VLOOKUP(N2044,'散件（更新）'!B:H,7,FALSE)</f>
        <v>Scraper</v>
      </c>
      <c r="S2044" s="27" t="str">
        <f>VLOOKUP(N2044,'散件（更新）'!B:E,4,FALSE)</f>
        <v>https://tineco-yxzt.oss-accelerate.aliyuncs.com/20241219/11_1734589750208.jpg</v>
      </c>
      <c r="T2044" s="27" t="s">
        <v>8759</v>
      </c>
      <c r="U2044" s="28" t="str">
        <f>VLOOKUP(N2044,'散件（更新）'!B:G,6,FALSE)</f>
        <v>刮条组件</v>
      </c>
      <c r="V2044" s="28">
        <f>VLOOKUP(N2044,'散件（更新）'!B:I,8,FALSE)</f>
        <v>6932485002528</v>
      </c>
    </row>
    <row r="2045" spans="1:22">
      <c r="A2045" s="57">
        <v>46169</v>
      </c>
      <c r="B2045" s="50" t="s">
        <v>7415</v>
      </c>
      <c r="C2045" s="27" t="str">
        <f>VLOOKUP(B2045,'大货清单（不定期按GOMS更新）'!A:H,8,0)</f>
        <v>109-23431301</v>
      </c>
      <c r="D2045" s="27" t="str">
        <f>VLOOKUP(B2045,'大货清单（不定期按GOMS更新）'!A:C,3,0)</f>
        <v>CL2343M-01</v>
      </c>
      <c r="E2045" s="27" t="str">
        <f>VLOOKUP(B2045,'大货清单（不定期按GOMS更新）'!A:H,4,0)</f>
        <v>SE,DE,FR,IT,ES,NL,BE,PL,HK,CL,IL,MA</v>
      </c>
      <c r="F2045" s="27" t="str">
        <f>VLOOKUP(B2045,'大货清单（不定期按GOMS更新）'!A:H,2,0)</f>
        <v>Floor One S9 Artist</v>
      </c>
      <c r="G2045" s="28">
        <f>VLOOKUP(B2045,'大货清单（不定期按GOMS更新）'!A:I,9,FALSE)</f>
        <v>6932485003501</v>
      </c>
      <c r="H2045" s="27" t="str">
        <f>VLOOKUP(B2045,'大货清单（不定期按GOMS更新）'!A:H,7,0)</f>
        <v>BLUE</v>
      </c>
      <c r="I2045" s="27" t="str">
        <f>VLOOKUP(B2045,'大货清单（不定期按GOMS更新）'!A:F,6,FALSE)</f>
        <v>ACTIVE</v>
      </c>
      <c r="J2045" s="27" t="str">
        <f>VLOOKUP(B2045,'大货清单（不定期按GOMS更新）'!A:K,11,FALSE)</f>
        <v>9.9</v>
      </c>
      <c r="K2045" s="27" t="str">
        <f>VLOOKUP(B2045,'大货清单（不定期按GOMS更新）'!A:N,12,FALSE)</f>
        <v>720</v>
      </c>
      <c r="L2045" s="27" t="str">
        <f>VLOOKUP(B2045,'大货清单（不定期按GOMS更新）'!A:M,13,FALSE)</f>
        <v>324</v>
      </c>
      <c r="M2045" s="27" t="str">
        <f>VLOOKUP(B2045,'大货清单（不定期按GOMS更新）'!A:N,14,FALSE)</f>
        <v>286</v>
      </c>
      <c r="N2045" s="50" t="s">
        <v>8159</v>
      </c>
      <c r="O2045" s="27">
        <f>IFERROR(VLOOKUP(N2045,'散件迭代（不定期更新）'!C:J,8,FALSE),0)</f>
        <v>0</v>
      </c>
      <c r="P2045" s="27" t="str">
        <f>IFERROR(VLOOKUP(N2045,'散件（更新）'!B:H,3,FALSE),0)</f>
        <v/>
      </c>
      <c r="Q2045" s="27" t="str">
        <f>VLOOKUP(N2045,'散件（更新）'!B:H,2,FALSE)</f>
        <v>114-23431312</v>
      </c>
      <c r="R2045" s="27" t="str">
        <f>VLOOKUP(N2045,'散件（更新）'!B:H,7,FALSE)</f>
        <v>Sensor</v>
      </c>
      <c r="S2045" s="27">
        <f>VLOOKUP(N2045,'散件（更新）'!B:E,4,FALSE)</f>
        <v>0</v>
      </c>
      <c r="T2045" s="27" t="s">
        <v>8759</v>
      </c>
      <c r="U2045" s="28" t="str">
        <f>VLOOKUP(N2045,'散件（更新）'!B:G,6,FALSE)</f>
        <v>无水检测传感器</v>
      </c>
      <c r="V2045" s="28">
        <f>VLOOKUP(N2045,'散件（更新）'!B:I,8,FALSE)</f>
        <v>6932485003358</v>
      </c>
    </row>
    <row r="2046" spans="1:22">
      <c r="A2046" s="57">
        <v>46169</v>
      </c>
      <c r="B2046" s="50" t="s">
        <v>7415</v>
      </c>
      <c r="C2046" s="27" t="str">
        <f>VLOOKUP(B2046,'大货清单（不定期按GOMS更新）'!A:H,8,0)</f>
        <v>109-23431301</v>
      </c>
      <c r="D2046" s="27" t="str">
        <f>VLOOKUP(B2046,'大货清单（不定期按GOMS更新）'!A:C,3,0)</f>
        <v>CL2343M-01</v>
      </c>
      <c r="E2046" s="27" t="str">
        <f>VLOOKUP(B2046,'大货清单（不定期按GOMS更新）'!A:H,4,0)</f>
        <v>SE,DE,FR,IT,ES,NL,BE,PL,HK,CL,IL,MA</v>
      </c>
      <c r="F2046" s="27" t="str">
        <f>VLOOKUP(B2046,'大货清单（不定期按GOMS更新）'!A:H,2,0)</f>
        <v>Floor One S9 Artist</v>
      </c>
      <c r="G2046" s="28">
        <f>VLOOKUP(B2046,'大货清单（不定期按GOMS更新）'!A:I,9,FALSE)</f>
        <v>6932485003501</v>
      </c>
      <c r="H2046" s="27" t="str">
        <f>VLOOKUP(B2046,'大货清单（不定期按GOMS更新）'!A:H,7,0)</f>
        <v>BLUE</v>
      </c>
      <c r="I2046" s="27" t="str">
        <f>VLOOKUP(B2046,'大货清单（不定期按GOMS更新）'!A:F,6,FALSE)</f>
        <v>ACTIVE</v>
      </c>
      <c r="J2046" s="27" t="str">
        <f>VLOOKUP(B2046,'大货清单（不定期按GOMS更新）'!A:K,11,FALSE)</f>
        <v>9.9</v>
      </c>
      <c r="K2046" s="27" t="str">
        <f>VLOOKUP(B2046,'大货清单（不定期按GOMS更新）'!A:N,12,FALSE)</f>
        <v>720</v>
      </c>
      <c r="L2046" s="27" t="str">
        <f>VLOOKUP(B2046,'大货清单（不定期按GOMS更新）'!A:M,13,FALSE)</f>
        <v>324</v>
      </c>
      <c r="M2046" s="27" t="str">
        <f>VLOOKUP(B2046,'大货清单（不定期按GOMS更新）'!A:N,14,FALSE)</f>
        <v>286</v>
      </c>
      <c r="N2046" s="50" t="s">
        <v>8115</v>
      </c>
      <c r="O2046" s="27">
        <f>IFERROR(VLOOKUP(N2046,'散件迭代（不定期更新）'!C:J,8,FALSE),0)</f>
        <v>0</v>
      </c>
      <c r="P2046" s="27" t="str">
        <f>IFERROR(VLOOKUP(N2046,'散件（更新）'!B:H,3,FALSE),0)</f>
        <v/>
      </c>
      <c r="Q2046" s="27" t="str">
        <f>VLOOKUP(N2046,'散件（更新）'!B:H,2,FALSE)</f>
        <v>114-23431311</v>
      </c>
      <c r="R2046" s="27" t="str">
        <f>VLOOKUP(N2046,'散件（更新）'!B:H,7,FALSE)</f>
        <v>Pump</v>
      </c>
      <c r="S2046" s="27" t="str">
        <f>VLOOKUP(N2046,'散件（更新）'!B:E,4,FALSE)</f>
        <v>https://tineco-yxzt.oss-accelerate.aliyuncs.com/20250116/11-pump_1736995142721.png</v>
      </c>
      <c r="T2046" s="27" t="s">
        <v>8759</v>
      </c>
      <c r="U2046" s="28" t="str">
        <f>VLOOKUP(N2046,'散件（更新）'!B:G,6,FALSE)</f>
        <v>蠕动泵组件</v>
      </c>
      <c r="V2046" s="28">
        <f>VLOOKUP(N2046,'散件（更新）'!B:I,8,FALSE)</f>
        <v>6932485003341</v>
      </c>
    </row>
    <row r="2047" spans="1:22">
      <c r="A2047" s="57">
        <v>46169</v>
      </c>
      <c r="B2047" s="50" t="s">
        <v>7415</v>
      </c>
      <c r="C2047" s="27" t="str">
        <f>VLOOKUP(B2047,'大货清单（不定期按GOMS更新）'!A:H,8,0)</f>
        <v>109-23431301</v>
      </c>
      <c r="D2047" s="27" t="str">
        <f>VLOOKUP(B2047,'大货清单（不定期按GOMS更新）'!A:C,3,0)</f>
        <v>CL2343M-01</v>
      </c>
      <c r="E2047" s="27" t="str">
        <f>VLOOKUP(B2047,'大货清单（不定期按GOMS更新）'!A:H,4,0)</f>
        <v>SE,DE,FR,IT,ES,NL,BE,PL,HK,CL,IL,MA</v>
      </c>
      <c r="F2047" s="27" t="str">
        <f>VLOOKUP(B2047,'大货清单（不定期按GOMS更新）'!A:H,2,0)</f>
        <v>Floor One S9 Artist</v>
      </c>
      <c r="G2047" s="28">
        <f>VLOOKUP(B2047,'大货清单（不定期按GOMS更新）'!A:I,9,FALSE)</f>
        <v>6932485003501</v>
      </c>
      <c r="H2047" s="27" t="str">
        <f>VLOOKUP(B2047,'大货清单（不定期按GOMS更新）'!A:H,7,0)</f>
        <v>BLUE</v>
      </c>
      <c r="I2047" s="27" t="str">
        <f>VLOOKUP(B2047,'大货清单（不定期按GOMS更新）'!A:F,6,FALSE)</f>
        <v>ACTIVE</v>
      </c>
      <c r="J2047" s="27" t="str">
        <f>VLOOKUP(B2047,'大货清单（不定期按GOMS更新）'!A:K,11,FALSE)</f>
        <v>9.9</v>
      </c>
      <c r="K2047" s="27" t="str">
        <f>VLOOKUP(B2047,'大货清单（不定期按GOMS更新）'!A:N,12,FALSE)</f>
        <v>720</v>
      </c>
      <c r="L2047" s="27" t="str">
        <f>VLOOKUP(B2047,'大货清单（不定期按GOMS更新）'!A:M,13,FALSE)</f>
        <v>324</v>
      </c>
      <c r="M2047" s="27" t="str">
        <f>VLOOKUP(B2047,'大货清单（不定期按GOMS更新）'!A:N,14,FALSE)</f>
        <v>286</v>
      </c>
      <c r="N2047" s="50" t="s">
        <v>7891</v>
      </c>
      <c r="O2047" s="27">
        <f>IFERROR(VLOOKUP(N2047,'散件迭代（不定期更新）'!C:J,8,FALSE),0)</f>
        <v>0</v>
      </c>
      <c r="P2047" s="27" t="str">
        <f>IFERROR(VLOOKUP(N2047,'散件（更新）'!B:H,3,FALSE),0)</f>
        <v/>
      </c>
      <c r="Q2047" s="27" t="str">
        <f>VLOOKUP(N2047,'散件（更新）'!B:H,2,FALSE)</f>
        <v>114-23431309</v>
      </c>
      <c r="R2047" s="27" t="str">
        <f>VLOOKUP(N2047,'散件（更新）'!B:H,7,FALSE)</f>
        <v>Repair Wheel</v>
      </c>
      <c r="S2047" s="27" t="str">
        <f>VLOOKUP(N2047,'散件（更新）'!B:E,4,FALSE)</f>
        <v>https://tineco-yxzt.oss-accelerate.aliyuncs.com/20250115/09-dalunzujian_1736942782008.png</v>
      </c>
      <c r="T2047" s="27" t="s">
        <v>8759</v>
      </c>
      <c r="U2047" s="28" t="str">
        <f>VLOOKUP(N2047,'散件（更新）'!B:G,6,FALSE)</f>
        <v>大轮组件</v>
      </c>
      <c r="V2047" s="28">
        <f>VLOOKUP(N2047,'散件（更新）'!B:I,8,FALSE)</f>
        <v>6932485003327</v>
      </c>
    </row>
    <row r="2048" spans="1:22">
      <c r="A2048" s="57">
        <v>46169</v>
      </c>
      <c r="B2048" s="50" t="s">
        <v>7415</v>
      </c>
      <c r="C2048" s="27" t="str">
        <f>VLOOKUP(B2048,'大货清单（不定期按GOMS更新）'!A:H,8,0)</f>
        <v>109-23431301</v>
      </c>
      <c r="D2048" s="27" t="str">
        <f>VLOOKUP(B2048,'大货清单（不定期按GOMS更新）'!A:C,3,0)</f>
        <v>CL2343M-01</v>
      </c>
      <c r="E2048" s="27" t="str">
        <f>VLOOKUP(B2048,'大货清单（不定期按GOMS更新）'!A:H,4,0)</f>
        <v>SE,DE,FR,IT,ES,NL,BE,PL,HK,CL,IL,MA</v>
      </c>
      <c r="F2048" s="27" t="str">
        <f>VLOOKUP(B2048,'大货清单（不定期按GOMS更新）'!A:H,2,0)</f>
        <v>Floor One S9 Artist</v>
      </c>
      <c r="G2048" s="28">
        <f>VLOOKUP(B2048,'大货清单（不定期按GOMS更新）'!A:I,9,FALSE)</f>
        <v>6932485003501</v>
      </c>
      <c r="H2048" s="27" t="str">
        <f>VLOOKUP(B2048,'大货清单（不定期按GOMS更新）'!A:H,7,0)</f>
        <v>BLUE</v>
      </c>
      <c r="I2048" s="27" t="str">
        <f>VLOOKUP(B2048,'大货清单（不定期按GOMS更新）'!A:F,6,FALSE)</f>
        <v>ACTIVE</v>
      </c>
      <c r="J2048" s="27" t="str">
        <f>VLOOKUP(B2048,'大货清单（不定期按GOMS更新）'!A:K,11,FALSE)</f>
        <v>9.9</v>
      </c>
      <c r="K2048" s="27" t="str">
        <f>VLOOKUP(B2048,'大货清单（不定期按GOMS更新）'!A:N,12,FALSE)</f>
        <v>720</v>
      </c>
      <c r="L2048" s="27" t="str">
        <f>VLOOKUP(B2048,'大货清单（不定期按GOMS更新）'!A:M,13,FALSE)</f>
        <v>324</v>
      </c>
      <c r="M2048" s="27" t="str">
        <f>VLOOKUP(B2048,'大货清单（不定期按GOMS更新）'!A:N,14,FALSE)</f>
        <v>286</v>
      </c>
      <c r="N2048" s="50" t="s">
        <v>8236</v>
      </c>
      <c r="O2048" s="27">
        <f>IFERROR(VLOOKUP(N2048,'散件迭代（不定期更新）'!C:J,8,FALSE),0)</f>
        <v>0</v>
      </c>
      <c r="P2048" s="27" t="str">
        <f>IFERROR(VLOOKUP(N2048,'散件（更新）'!B:H,3,FALSE),0)</f>
        <v/>
      </c>
      <c r="Q2048" s="27" t="str">
        <f>VLOOKUP(N2048,'散件（更新）'!B:H,2,FALSE)</f>
        <v>114-23431300</v>
      </c>
      <c r="R2048" s="27" t="str">
        <f>VLOOKUP(N2048,'散件（更新）'!B:H,7,FALSE)</f>
        <v>Handle</v>
      </c>
      <c r="S2048" s="27" t="str">
        <f>VLOOKUP(N2048,'散件（更新）'!B:E,4,FALSE)</f>
        <v>https://tineco-yxzt.oss-accelerate.aliyuncs.com/20250115/00-handle_1736925477009.png</v>
      </c>
      <c r="T2048" s="27" t="s">
        <v>8759</v>
      </c>
      <c r="U2048" s="28" t="str">
        <f>VLOOKUP(N2048,'散件（更新）'!B:G,6,FALSE)</f>
        <v>手柄组件</v>
      </c>
      <c r="V2048" s="28">
        <f>VLOOKUP(N2048,'散件（更新）'!B:I,8,FALSE)</f>
        <v>6932485003235</v>
      </c>
    </row>
    <row r="2049" spans="1:22">
      <c r="A2049" s="57">
        <v>46169</v>
      </c>
      <c r="B2049" s="50" t="s">
        <v>7415</v>
      </c>
      <c r="C2049" s="27" t="str">
        <f>VLOOKUP(B2049,'大货清单（不定期按GOMS更新）'!A:H,8,0)</f>
        <v>109-23431301</v>
      </c>
      <c r="D2049" s="27" t="str">
        <f>VLOOKUP(B2049,'大货清单（不定期按GOMS更新）'!A:C,3,0)</f>
        <v>CL2343M-01</v>
      </c>
      <c r="E2049" s="27" t="str">
        <f>VLOOKUP(B2049,'大货清单（不定期按GOMS更新）'!A:H,4,0)</f>
        <v>SE,DE,FR,IT,ES,NL,BE,PL,HK,CL,IL,MA</v>
      </c>
      <c r="F2049" s="27" t="str">
        <f>VLOOKUP(B2049,'大货清单（不定期按GOMS更新）'!A:H,2,0)</f>
        <v>Floor One S9 Artist</v>
      </c>
      <c r="G2049" s="28">
        <f>VLOOKUP(B2049,'大货清单（不定期按GOMS更新）'!A:I,9,FALSE)</f>
        <v>6932485003501</v>
      </c>
      <c r="H2049" s="27" t="str">
        <f>VLOOKUP(B2049,'大货清单（不定期按GOMS更新）'!A:H,7,0)</f>
        <v>BLUE</v>
      </c>
      <c r="I2049" s="27" t="str">
        <f>VLOOKUP(B2049,'大货清单（不定期按GOMS更新）'!A:F,6,FALSE)</f>
        <v>ACTIVE</v>
      </c>
      <c r="J2049" s="27" t="str">
        <f>VLOOKUP(B2049,'大货清单（不定期按GOMS更新）'!A:K,11,FALSE)</f>
        <v>9.9</v>
      </c>
      <c r="K2049" s="27" t="str">
        <f>VLOOKUP(B2049,'大货清单（不定期按GOMS更新）'!A:N,12,FALSE)</f>
        <v>720</v>
      </c>
      <c r="L2049" s="27" t="str">
        <f>VLOOKUP(B2049,'大货清单（不定期按GOMS更新）'!A:M,13,FALSE)</f>
        <v>324</v>
      </c>
      <c r="M2049" s="27" t="str">
        <f>VLOOKUP(B2049,'大货清单（不定期按GOMS更新）'!A:N,14,FALSE)</f>
        <v>286</v>
      </c>
      <c r="N2049" s="50" t="s">
        <v>7941</v>
      </c>
      <c r="O2049" s="27">
        <f>IFERROR(VLOOKUP(N2049,'散件迭代（不定期更新）'!C:J,8,FALSE),0)</f>
        <v>0</v>
      </c>
      <c r="P2049" s="27" t="str">
        <f>IFERROR(VLOOKUP(N2049,'散件（更新）'!B:H,3,FALSE),0)</f>
        <v/>
      </c>
      <c r="Q2049" s="27" t="str">
        <f>VLOOKUP(N2049,'散件（更新）'!B:H,2,FALSE)</f>
        <v>114-23431301</v>
      </c>
      <c r="R2049" s="27" t="str">
        <f>VLOOKUP(N2049,'散件（更新）'!B:H,7,FALSE)</f>
        <v>Clean Water Tank</v>
      </c>
      <c r="S2049" s="27" t="str">
        <f>VLOOKUP(N2049,'散件（更新）'!B:E,4,FALSE)</f>
        <v>https://tineco-yxzt.oss-accelerate.aliyuncs.com/20250115/01-CWT_1736931542434.png</v>
      </c>
      <c r="T2049" s="27" t="s">
        <v>8759</v>
      </c>
      <c r="U2049" s="28" t="str">
        <f>VLOOKUP(N2049,'散件（更新）'!B:G,6,FALSE)</f>
        <v>清水桶组件</v>
      </c>
      <c r="V2049" s="28">
        <f>VLOOKUP(N2049,'散件（更新）'!B:I,8,FALSE)</f>
        <v>6932485003242</v>
      </c>
    </row>
    <row r="2050" spans="1:22">
      <c r="A2050" s="57">
        <v>46169</v>
      </c>
      <c r="B2050" s="50" t="s">
        <v>7415</v>
      </c>
      <c r="C2050" s="27" t="str">
        <f>VLOOKUP(B2050,'大货清单（不定期按GOMS更新）'!A:H,8,0)</f>
        <v>109-23431301</v>
      </c>
      <c r="D2050" s="27" t="str">
        <f>VLOOKUP(B2050,'大货清单（不定期按GOMS更新）'!A:C,3,0)</f>
        <v>CL2343M-01</v>
      </c>
      <c r="E2050" s="27" t="str">
        <f>VLOOKUP(B2050,'大货清单（不定期按GOMS更新）'!A:H,4,0)</f>
        <v>SE,DE,FR,IT,ES,NL,BE,PL,HK,CL,IL,MA</v>
      </c>
      <c r="F2050" s="27" t="str">
        <f>VLOOKUP(B2050,'大货清单（不定期按GOMS更新）'!A:H,2,0)</f>
        <v>Floor One S9 Artist</v>
      </c>
      <c r="G2050" s="28">
        <f>VLOOKUP(B2050,'大货清单（不定期按GOMS更新）'!A:I,9,FALSE)</f>
        <v>6932485003501</v>
      </c>
      <c r="H2050" s="27" t="str">
        <f>VLOOKUP(B2050,'大货清单（不定期按GOMS更新）'!A:H,7,0)</f>
        <v>BLUE</v>
      </c>
      <c r="I2050" s="27" t="str">
        <f>VLOOKUP(B2050,'大货清单（不定期按GOMS更新）'!A:F,6,FALSE)</f>
        <v>ACTIVE</v>
      </c>
      <c r="J2050" s="27" t="str">
        <f>VLOOKUP(B2050,'大货清单（不定期按GOMS更新）'!A:K,11,FALSE)</f>
        <v>9.9</v>
      </c>
      <c r="K2050" s="27" t="str">
        <f>VLOOKUP(B2050,'大货清单（不定期按GOMS更新）'!A:N,12,FALSE)</f>
        <v>720</v>
      </c>
      <c r="L2050" s="27" t="str">
        <f>VLOOKUP(B2050,'大货清单（不定期按GOMS更新）'!A:M,13,FALSE)</f>
        <v>324</v>
      </c>
      <c r="M2050" s="27" t="str">
        <f>VLOOKUP(B2050,'大货清单（不定期按GOMS更新）'!A:N,14,FALSE)</f>
        <v>286</v>
      </c>
      <c r="N2050" s="50" t="s">
        <v>8186</v>
      </c>
      <c r="O2050" s="27">
        <f>IFERROR(VLOOKUP(N2050,'散件迭代（不定期更新）'!C:J,8,FALSE),0)</f>
        <v>0</v>
      </c>
      <c r="P2050" s="27" t="str">
        <f>IFERROR(VLOOKUP(N2050,'散件（更新）'!B:H,3,FALSE),0)</f>
        <v/>
      </c>
      <c r="Q2050" s="27" t="str">
        <f>VLOOKUP(N2050,'散件（更新）'!B:H,2,FALSE)</f>
        <v>114-23431302</v>
      </c>
      <c r="R2050" s="27" t="str">
        <f>VLOOKUP(N2050,'散件（更新）'!B:H,7,FALSE)</f>
        <v>Dirt Water Tank</v>
      </c>
      <c r="S2050" s="27" t="str">
        <f>VLOOKUP(N2050,'散件（更新）'!B:E,4,FALSE)</f>
        <v>https://tineco-yxzt.oss-accelerate.aliyuncs.com/20250115/02-DWT_1736931792041.png</v>
      </c>
      <c r="T2050" s="27" t="s">
        <v>8759</v>
      </c>
      <c r="U2050" s="28" t="str">
        <f>VLOOKUP(N2050,'散件（更新）'!B:G,6,FALSE)</f>
        <v>回收桶组件</v>
      </c>
      <c r="V2050" s="28">
        <f>VLOOKUP(N2050,'散件（更新）'!B:I,8,FALSE)</f>
        <v>6932485003259</v>
      </c>
    </row>
    <row r="2051" spans="1:22">
      <c r="A2051" s="57">
        <v>46169</v>
      </c>
      <c r="B2051" s="50" t="s">
        <v>4672</v>
      </c>
      <c r="C2051" s="27" t="str">
        <f>VLOOKUP(B2051,'大货清单（不定期按GOMS更新）'!A:H,8,0)</f>
        <v>109-23350702</v>
      </c>
      <c r="D2051" s="27" t="str">
        <f>VLOOKUP(B2051,'大货清单（不定期按GOMS更新）'!A:C,3,0)</f>
        <v>CL2335G-02</v>
      </c>
      <c r="E2051" s="27" t="str">
        <f>VLOOKUP(B2051,'大货清单（不定期按GOMS更新）'!A:H,4,0)</f>
        <v>DE,CH,ES,PL,FR,NL,AT,LT,DK,RO,GR,IT,UA,HU</v>
      </c>
      <c r="F2051" s="27" t="str">
        <f>VLOOKUP(B2051,'大货清单（不定期按GOMS更新）'!A:H,2,0)</f>
        <v>Floor One S7 Flashdry Pet</v>
      </c>
      <c r="G2051" s="28" t="str">
        <f>VLOOKUP(B2051,'大货清单（不定期按GOMS更新）'!A:I,9,FALSE)</f>
        <v>6974950105464,	 6974950105464</v>
      </c>
      <c r="H2051" s="27" t="str">
        <f>VLOOKUP(B2051,'大货清单（不定期按GOMS更新）'!A:H,7,0)</f>
        <v>Blue</v>
      </c>
      <c r="I2051" s="27" t="str">
        <f>VLOOKUP(B2051,'大货清单（不定期按GOMS更新）'!A:F,6,FALSE)</f>
        <v>ACTIVE</v>
      </c>
      <c r="J2051" s="27" t="str">
        <f>VLOOKUP(B2051,'大货清单（不定期按GOMS更新）'!A:K,11,FALSE)</f>
        <v>10.5</v>
      </c>
      <c r="K2051" s="27" t="str">
        <f>VLOOKUP(B2051,'大货清单（不定期按GOMS更新）'!A:N,12,FALSE)</f>
        <v>674</v>
      </c>
      <c r="L2051" s="27" t="str">
        <f>VLOOKUP(B2051,'大货清单（不定期按GOMS更新）'!A:M,13,FALSE)</f>
        <v>332</v>
      </c>
      <c r="M2051" s="27" t="str">
        <f>VLOOKUP(B2051,'大货清单（不定期按GOMS更新）'!A:N,14,FALSE)</f>
        <v>326</v>
      </c>
      <c r="N2051" s="50" t="s">
        <v>8044</v>
      </c>
      <c r="O2051" s="27">
        <f>IFERROR(VLOOKUP(N2051,'散件迭代（不定期更新）'!C:J,8,FALSE),0)</f>
        <v>0</v>
      </c>
      <c r="P2051" s="27" t="str">
        <f>IFERROR(VLOOKUP(N2051,'散件（更新）'!B:H,3,FALSE),0)</f>
        <v/>
      </c>
      <c r="Q2051" s="27" t="str">
        <f>VLOOKUP(N2051,'散件（更新）'!B:H,2,FALSE)</f>
        <v>114-23350705</v>
      </c>
      <c r="R2051" s="27" t="str">
        <f>VLOOKUP(N2051,'散件（更新）'!B:H,7,FALSE)</f>
        <v>plastic part</v>
      </c>
      <c r="S2051" s="27" t="str">
        <f>VLOOKUP(N2051,'散件（更新）'!B:E,4,FALSE)</f>
        <v>https://tineco-yxzt.oss-accelerate.aliyuncs.com/20250311/jitiqianzhuangshigai_1741654638792.png</v>
      </c>
      <c r="T2051" s="27" t="s">
        <v>19303</v>
      </c>
      <c r="U2051" s="28" t="str">
        <f>VLOOKUP(N2051,'散件（更新）'!B:G,6,FALSE)</f>
        <v>SP;CL2335G-02;机体前装饰盖</v>
      </c>
      <c r="V2051" s="28">
        <f>VLOOKUP(N2051,'散件（更新）'!B:I,8,FALSE)</f>
        <v>6932485005826</v>
      </c>
    </row>
    <row r="2052" spans="1:22">
      <c r="A2052" s="57">
        <v>46169</v>
      </c>
      <c r="B2052" s="50" t="s">
        <v>4471</v>
      </c>
      <c r="C2052" s="27" t="str">
        <f>VLOOKUP(B2052,'大货清单（不定期按GOMS更新）'!A:H,8,0)</f>
        <v>109-23710301</v>
      </c>
      <c r="D2052" s="27" t="str">
        <f>VLOOKUP(B2052,'大货清单（不定期按GOMS更新）'!A:C,3,0)</f>
        <v>CL2371C-01</v>
      </c>
      <c r="E2052" s="27" t="str">
        <f>VLOOKUP(B2052,'大货清单（不定期按GOMS更新）'!A:H,4,0)</f>
        <v>RU,TR,MA</v>
      </c>
      <c r="F2052" s="27" t="str">
        <f>VLOOKUP(B2052,'大货清单（不定期按GOMS更新）'!A:H,2,0)</f>
        <v>Floor One S5 Plus</v>
      </c>
      <c r="G2052" s="28">
        <f>VLOOKUP(B2052,'大货清单（不定期按GOMS更新）'!A:I,9,FALSE)</f>
        <v>6974950105389</v>
      </c>
      <c r="H2052" s="27" t="str">
        <f>VLOOKUP(B2052,'大货清单（不定期按GOMS更新）'!A:H,7,0)</f>
        <v>Black</v>
      </c>
      <c r="I2052" s="27" t="str">
        <f>VLOOKUP(B2052,'大货清单（不定期按GOMS更新）'!A:F,6,FALSE)</f>
        <v>ACTIVE</v>
      </c>
      <c r="J2052" s="27" t="str">
        <f>VLOOKUP(B2052,'大货清单（不定期按GOMS更新）'!A:K,11,FALSE)</f>
        <v>9</v>
      </c>
      <c r="K2052" s="27" t="str">
        <f>VLOOKUP(B2052,'大货清单（不定期按GOMS更新）'!A:N,12,FALSE)</f>
        <v>676</v>
      </c>
      <c r="L2052" s="27" t="str">
        <f>VLOOKUP(B2052,'大货清单（不定期按GOMS更新）'!A:M,13,FALSE)</f>
        <v>334</v>
      </c>
      <c r="M2052" s="27" t="str">
        <f>VLOOKUP(B2052,'大货清单（不定期按GOMS更新）'!A:N,14,FALSE)</f>
        <v>310</v>
      </c>
      <c r="N2052" s="50" t="s">
        <v>4292</v>
      </c>
      <c r="O2052" s="27">
        <f>IFERROR(VLOOKUP(N2052,'散件迭代（不定期更新）'!C:J,8,FALSE),0)</f>
        <v>0</v>
      </c>
      <c r="P2052" s="27" t="str">
        <f>IFERROR(VLOOKUP(N2052,'散件（更新）'!B:H,3,FALSE),0)</f>
        <v>/</v>
      </c>
      <c r="Q2052" s="27" t="str">
        <f>VLOOKUP(N2052,'散件（更新）'!B:H,2,FALSE)</f>
        <v>114-23710103</v>
      </c>
      <c r="R2052" s="27" t="str">
        <f>VLOOKUP(N2052,'散件（更新）'!B:H,7,FALSE)</f>
        <v>Adapter</v>
      </c>
      <c r="S2052" s="27" t="str">
        <f>VLOOKUP(N2052,'散件（更新）'!B:E,4,FALSE)</f>
        <v>https://tineco-yxzt.oss-accelerate.aliyuncs.com/20240701/2371shipeiqi_1719817085470.png</v>
      </c>
      <c r="T2052" s="27" t="s">
        <v>19304</v>
      </c>
      <c r="U2052" s="28" t="str">
        <f>VLOOKUP(N2052,'散件（更新）'!B:G,6,FALSE)</f>
        <v>适配器（欧版）</v>
      </c>
      <c r="V2052" s="28">
        <f>VLOOKUP(N2052,'散件（更新）'!B:I,8,FALSE)</f>
        <v>6974950105907</v>
      </c>
    </row>
    <row r="2053" spans="1:22">
      <c r="A2053" s="57">
        <v>46169</v>
      </c>
      <c r="B2053" s="50" t="s">
        <v>7427</v>
      </c>
      <c r="C2053" s="27" t="str">
        <f>VLOOKUP(B2053,'大货清单（不定期按GOMS更新）'!A:H,8,0)</f>
        <v>109-23431303</v>
      </c>
      <c r="D2053" s="27" t="str">
        <f>VLOOKUP(B2053,'大货清单（不定期按GOMS更新）'!A:C,3,0)</f>
        <v>CL2343M-03</v>
      </c>
      <c r="E2053" s="27" t="str">
        <f>VLOOKUP(B2053,'大货清单（不定期按GOMS更新）'!A:H,4,0)</f>
        <v>DE,AT,CH,ES,FR,PL,RO,GR,CZ,NL,LT,IT,HU,UA</v>
      </c>
      <c r="F2053" s="27" t="str">
        <f>VLOOKUP(B2053,'大货清单（不定期按GOMS更新）'!A:H,2,0)</f>
        <v>Floor One S9 Artist Premium</v>
      </c>
      <c r="G2053" s="28" t="str">
        <f>VLOOKUP(B2053,'大货清单（不定期按GOMS更新）'!A:I,9,FALSE)</f>
        <v>6932485001934,	 6932485001934</v>
      </c>
      <c r="H2053" s="27" t="str">
        <f>VLOOKUP(B2053,'大货清单（不定期按GOMS更新）'!A:H,7,0)</f>
        <v>SILVER</v>
      </c>
      <c r="I2053" s="27" t="str">
        <f>VLOOKUP(B2053,'大货清单（不定期按GOMS更新）'!A:F,6,FALSE)</f>
        <v>ACTIVE</v>
      </c>
      <c r="J2053" s="27" t="str">
        <f>VLOOKUP(B2053,'大货清单（不定期按GOMS更新）'!A:K,11,FALSE)</f>
        <v>10.4</v>
      </c>
      <c r="K2053" s="27" t="str">
        <f>VLOOKUP(B2053,'大货清单（不定期按GOMS更新）'!A:N,12,FALSE)</f>
        <v>720</v>
      </c>
      <c r="L2053" s="27" t="str">
        <f>VLOOKUP(B2053,'大货清单（不定期按GOMS更新）'!A:M,13,FALSE)</f>
        <v>324</v>
      </c>
      <c r="M2053" s="27" t="str">
        <f>VLOOKUP(B2053,'大货清单（不定期按GOMS更新）'!A:N,14,FALSE)</f>
        <v>288</v>
      </c>
      <c r="N2053" s="50" t="s">
        <v>8082</v>
      </c>
      <c r="O2053" s="27">
        <f>IFERROR(VLOOKUP(N2053,'散件迭代（不定期更新）'!C:J,8,FALSE),0)</f>
        <v>0</v>
      </c>
      <c r="P2053" s="27" t="str">
        <f>IFERROR(VLOOKUP(N2053,'散件（更新）'!B:H,3,FALSE),0)</f>
        <v/>
      </c>
      <c r="Q2053" s="27" t="str">
        <f>VLOOKUP(N2053,'散件（更新）'!B:H,2,FALSE)</f>
        <v>114-23761801</v>
      </c>
      <c r="R2053" s="27" t="str">
        <f>VLOOKUP(N2053,'散件（更新）'!B:H,7,FALSE)</f>
        <v>Brush Roller</v>
      </c>
      <c r="S2053" s="27" t="str">
        <f>VLOOKUP(N2053,'散件（更新）'!B:E,4,FALSE)</f>
        <v>https://tineco-yxzt.oss-accelerate.aliyuncs.com/20241219/weixintupian_20241114110949_1734578233397.jpg</v>
      </c>
      <c r="T2053" s="27" t="s">
        <v>8759</v>
      </c>
      <c r="U2053" s="28" t="str">
        <f>VLOOKUP(N2053,'散件（更新）'!B:G,6,FALSE)</f>
        <v>耐热滚刷组件</v>
      </c>
      <c r="V2053" s="28">
        <f>VLOOKUP(N2053,'散件（更新）'!B:I,8,FALSE)</f>
        <v>6932485002405</v>
      </c>
    </row>
    <row r="2054" spans="1:22">
      <c r="A2054" s="57">
        <v>46169</v>
      </c>
      <c r="B2054" s="50" t="s">
        <v>7427</v>
      </c>
      <c r="C2054" s="27" t="str">
        <f>VLOOKUP(B2054,'大货清单（不定期按GOMS更新）'!A:H,8,0)</f>
        <v>109-23431303</v>
      </c>
      <c r="D2054" s="27" t="str">
        <f>VLOOKUP(B2054,'大货清单（不定期按GOMS更新）'!A:C,3,0)</f>
        <v>CL2343M-03</v>
      </c>
      <c r="E2054" s="27" t="str">
        <f>VLOOKUP(B2054,'大货清单（不定期按GOMS更新）'!A:H,4,0)</f>
        <v>DE,AT,CH,ES,FR,PL,RO,GR,CZ,NL,LT,IT,HU,UA</v>
      </c>
      <c r="F2054" s="27" t="str">
        <f>VLOOKUP(B2054,'大货清单（不定期按GOMS更新）'!A:H,2,0)</f>
        <v>Floor One S9 Artist Premium</v>
      </c>
      <c r="G2054" s="28" t="str">
        <f>VLOOKUP(B2054,'大货清单（不定期按GOMS更新）'!A:I,9,FALSE)</f>
        <v>6932485001934,	 6932485001934</v>
      </c>
      <c r="H2054" s="27" t="str">
        <f>VLOOKUP(B2054,'大货清单（不定期按GOMS更新）'!A:H,7,0)</f>
        <v>SILVER</v>
      </c>
      <c r="I2054" s="27" t="str">
        <f>VLOOKUP(B2054,'大货清单（不定期按GOMS更新）'!A:F,6,FALSE)</f>
        <v>ACTIVE</v>
      </c>
      <c r="J2054" s="27" t="str">
        <f>VLOOKUP(B2054,'大货清单（不定期按GOMS更新）'!A:K,11,FALSE)</f>
        <v>10.4</v>
      </c>
      <c r="K2054" s="27" t="str">
        <f>VLOOKUP(B2054,'大货清单（不定期按GOMS更新）'!A:N,12,FALSE)</f>
        <v>720</v>
      </c>
      <c r="L2054" s="27" t="str">
        <f>VLOOKUP(B2054,'大货清单（不定期按GOMS更新）'!A:M,13,FALSE)</f>
        <v>324</v>
      </c>
      <c r="M2054" s="27" t="str">
        <f>VLOOKUP(B2054,'大货清单（不定期按GOMS更新）'!A:N,14,FALSE)</f>
        <v>288</v>
      </c>
      <c r="N2054" s="50" t="s">
        <v>7530</v>
      </c>
      <c r="O2054" s="27" t="str">
        <f>IFERROR(VLOOKUP(N2054,'散件迭代（不定期更新）'!C:J,8,FALSE),0)</f>
        <v>A64</v>
      </c>
      <c r="P2054" s="27">
        <f>IFERROR(VLOOKUP(N2054,'散件（更新）'!B:H,3,FALSE),0)</f>
        <v>0</v>
      </c>
      <c r="Q2054" s="27" t="str">
        <f>VLOOKUP(N2054,'散件（更新）'!B:H,2,FALSE)</f>
        <v>114-23280222</v>
      </c>
      <c r="R2054" s="27" t="str">
        <f>VLOOKUP(N2054,'散件（更新）'!B:H,7,FALSE)</f>
        <v>HEPA Assy</v>
      </c>
      <c r="S2054" s="27" t="str">
        <f>VLOOKUP(N2054,'散件（更新）'!B:E,4,FALSE)</f>
        <v>https://tineco-yxzt.oss-accelerate.aliyuncs.com/20240822/HEPA_1724286749680.jpg</v>
      </c>
      <c r="T2054" s="27" t="s">
        <v>8759</v>
      </c>
      <c r="U2054" s="28" t="str">
        <f>VLOOKUP(N2054,'散件（更新）'!B:G,6,FALSE)</f>
        <v>回收桶过滤器组件</v>
      </c>
      <c r="V2054" s="28">
        <f>VLOOKUP(N2054,'散件（更新）'!B:I,8,FALSE)</f>
        <v>6932485000470</v>
      </c>
    </row>
    <row r="2055" spans="1:22">
      <c r="A2055" s="57">
        <v>46169</v>
      </c>
      <c r="B2055" s="50" t="s">
        <v>7427</v>
      </c>
      <c r="C2055" s="27" t="str">
        <f>VLOOKUP(B2055,'大货清单（不定期按GOMS更新）'!A:H,8,0)</f>
        <v>109-23431303</v>
      </c>
      <c r="D2055" s="27" t="str">
        <f>VLOOKUP(B2055,'大货清单（不定期按GOMS更新）'!A:C,3,0)</f>
        <v>CL2343M-03</v>
      </c>
      <c r="E2055" s="27" t="str">
        <f>VLOOKUP(B2055,'大货清单（不定期按GOMS更新）'!A:H,4,0)</f>
        <v>DE,AT,CH,ES,FR,PL,RO,GR,CZ,NL,LT,IT,HU,UA</v>
      </c>
      <c r="F2055" s="27" t="str">
        <f>VLOOKUP(B2055,'大货清单（不定期按GOMS更新）'!A:H,2,0)</f>
        <v>Floor One S9 Artist Premium</v>
      </c>
      <c r="G2055" s="28" t="str">
        <f>VLOOKUP(B2055,'大货清单（不定期按GOMS更新）'!A:I,9,FALSE)</f>
        <v>6932485001934,	 6932485001934</v>
      </c>
      <c r="H2055" s="27" t="str">
        <f>VLOOKUP(B2055,'大货清单（不定期按GOMS更新）'!A:H,7,0)</f>
        <v>SILVER</v>
      </c>
      <c r="I2055" s="27" t="str">
        <f>VLOOKUP(B2055,'大货清单（不定期按GOMS更新）'!A:F,6,FALSE)</f>
        <v>ACTIVE</v>
      </c>
      <c r="J2055" s="27" t="str">
        <f>VLOOKUP(B2055,'大货清单（不定期按GOMS更新）'!A:K,11,FALSE)</f>
        <v>10.4</v>
      </c>
      <c r="K2055" s="27" t="str">
        <f>VLOOKUP(B2055,'大货清单（不定期按GOMS更新）'!A:N,12,FALSE)</f>
        <v>720</v>
      </c>
      <c r="L2055" s="27" t="str">
        <f>VLOOKUP(B2055,'大货清单（不定期按GOMS更新）'!A:M,13,FALSE)</f>
        <v>324</v>
      </c>
      <c r="M2055" s="27" t="str">
        <f>VLOOKUP(B2055,'大货清单（不定期按GOMS更新）'!A:N,14,FALSE)</f>
        <v>288</v>
      </c>
      <c r="N2055" s="50" t="s">
        <v>7950</v>
      </c>
      <c r="O2055" s="27">
        <f>IFERROR(VLOOKUP(N2055,'散件迭代（不定期更新）'!C:J,8,FALSE),0)</f>
        <v>0</v>
      </c>
      <c r="P2055" s="27" t="str">
        <f>IFERROR(VLOOKUP(N2055,'散件（更新）'!B:H,3,FALSE),0)</f>
        <v/>
      </c>
      <c r="Q2055" s="27" t="str">
        <f>VLOOKUP(N2055,'散件（更新）'!B:H,2,FALSE)</f>
        <v>114-23431305</v>
      </c>
      <c r="R2055" s="27" t="str">
        <f>VLOOKUP(N2055,'散件（更新）'!B:H,7,FALSE)</f>
        <v>Charging Base</v>
      </c>
      <c r="S2055" s="27" t="str">
        <f>VLOOKUP(N2055,'散件（更新）'!B:E,4,FALSE)</f>
        <v>https://tineco-yxzt.oss-accelerate.aliyuncs.com/20250115/05-honggantuopan_1736935525519.png</v>
      </c>
      <c r="T2055" s="27" t="s">
        <v>8759</v>
      </c>
      <c r="U2055" s="28" t="str">
        <f>VLOOKUP(N2055,'散件（更新）'!B:G,6,FALSE)</f>
        <v>烘干托盘组件（欧插）</v>
      </c>
      <c r="V2055" s="28">
        <f>VLOOKUP(N2055,'散件（更新）'!B:I,8,FALSE)</f>
        <v>6932485003280</v>
      </c>
    </row>
    <row r="2056" spans="1:22">
      <c r="A2056" s="57">
        <v>46169</v>
      </c>
      <c r="B2056" s="50" t="s">
        <v>7427</v>
      </c>
      <c r="C2056" s="27" t="str">
        <f>VLOOKUP(B2056,'大货清单（不定期按GOMS更新）'!A:H,8,0)</f>
        <v>109-23431303</v>
      </c>
      <c r="D2056" s="27" t="str">
        <f>VLOOKUP(B2056,'大货清单（不定期按GOMS更新）'!A:C,3,0)</f>
        <v>CL2343M-03</v>
      </c>
      <c r="E2056" s="27" t="str">
        <f>VLOOKUP(B2056,'大货清单（不定期按GOMS更新）'!A:H,4,0)</f>
        <v>DE,AT,CH,ES,FR,PL,RO,GR,CZ,NL,LT,IT,HU,UA</v>
      </c>
      <c r="F2056" s="27" t="str">
        <f>VLOOKUP(B2056,'大货清单（不定期按GOMS更新）'!A:H,2,0)</f>
        <v>Floor One S9 Artist Premium</v>
      </c>
      <c r="G2056" s="28" t="str">
        <f>VLOOKUP(B2056,'大货清单（不定期按GOMS更新）'!A:I,9,FALSE)</f>
        <v>6932485001934,	 6932485001934</v>
      </c>
      <c r="H2056" s="27" t="str">
        <f>VLOOKUP(B2056,'大货清单（不定期按GOMS更新）'!A:H,7,0)</f>
        <v>SILVER</v>
      </c>
      <c r="I2056" s="27" t="str">
        <f>VLOOKUP(B2056,'大货清单（不定期按GOMS更新）'!A:F,6,FALSE)</f>
        <v>ACTIVE</v>
      </c>
      <c r="J2056" s="27" t="str">
        <f>VLOOKUP(B2056,'大货清单（不定期按GOMS更新）'!A:K,11,FALSE)</f>
        <v>10.4</v>
      </c>
      <c r="K2056" s="27" t="str">
        <f>VLOOKUP(B2056,'大货清单（不定期按GOMS更新）'!A:N,12,FALSE)</f>
        <v>720</v>
      </c>
      <c r="L2056" s="27" t="str">
        <f>VLOOKUP(B2056,'大货清单（不定期按GOMS更新）'!A:M,13,FALSE)</f>
        <v>324</v>
      </c>
      <c r="M2056" s="27" t="str">
        <f>VLOOKUP(B2056,'大货清单（不定期按GOMS更新）'!A:N,14,FALSE)</f>
        <v>288</v>
      </c>
      <c r="N2056" s="50" t="s">
        <v>7866</v>
      </c>
      <c r="O2056" s="27">
        <f>IFERROR(VLOOKUP(N2056,'散件迭代（不定期更新）'!C:J,8,FALSE),0)</f>
        <v>0</v>
      </c>
      <c r="P2056" s="27" t="str">
        <f>IFERROR(VLOOKUP(N2056,'散件（更新）'!B:H,3,FALSE),0)</f>
        <v/>
      </c>
      <c r="Q2056" s="27" t="str">
        <f>VLOOKUP(N2056,'散件（更新）'!B:H,2,FALSE)</f>
        <v>114-23431319</v>
      </c>
      <c r="R2056" s="27" t="str">
        <f>VLOOKUP(N2056,'散件（更新）'!B:H,7,FALSE)</f>
        <v>Battery</v>
      </c>
      <c r="S2056" s="27" t="str">
        <f>VLOOKUP(N2056,'散件（更新）'!B:E,4,FALSE)</f>
        <v>https://tineco-yxzt.oss-accelerate.aliyuncs.com/20250702/dianchibao_1751416858275.jpg</v>
      </c>
      <c r="T2056" s="27" t="s">
        <v>8759</v>
      </c>
      <c r="U2056" s="28" t="str">
        <f>VLOOKUP(N2056,'散件（更新）'!B:G,6,FALSE)</f>
        <v xml:space="preserve">电池(7*4000mAh) </v>
      </c>
      <c r="V2056" s="28">
        <f>VLOOKUP(N2056,'散件（更新）'!B:I,8,FALSE)</f>
        <v>6932485003426</v>
      </c>
    </row>
    <row r="2057" spans="1:22">
      <c r="A2057" s="57">
        <v>46169</v>
      </c>
      <c r="B2057" s="50" t="s">
        <v>7427</v>
      </c>
      <c r="C2057" s="27" t="str">
        <f>VLOOKUP(B2057,'大货清单（不定期按GOMS更新）'!A:H,8,0)</f>
        <v>109-23431303</v>
      </c>
      <c r="D2057" s="27" t="str">
        <f>VLOOKUP(B2057,'大货清单（不定期按GOMS更新）'!A:C,3,0)</f>
        <v>CL2343M-03</v>
      </c>
      <c r="E2057" s="27" t="str">
        <f>VLOOKUP(B2057,'大货清单（不定期按GOMS更新）'!A:H,4,0)</f>
        <v>DE,AT,CH,ES,FR,PL,RO,GR,CZ,NL,LT,IT,HU,UA</v>
      </c>
      <c r="F2057" s="27" t="str">
        <f>VLOOKUP(B2057,'大货清单（不定期按GOMS更新）'!A:H,2,0)</f>
        <v>Floor One S9 Artist Premium</v>
      </c>
      <c r="G2057" s="28" t="str">
        <f>VLOOKUP(B2057,'大货清单（不定期按GOMS更新）'!A:I,9,FALSE)</f>
        <v>6932485001934,	 6932485001934</v>
      </c>
      <c r="H2057" s="27" t="str">
        <f>VLOOKUP(B2057,'大货清单（不定期按GOMS更新）'!A:H,7,0)</f>
        <v>SILVER</v>
      </c>
      <c r="I2057" s="27" t="str">
        <f>VLOOKUP(B2057,'大货清单（不定期按GOMS更新）'!A:F,6,FALSE)</f>
        <v>ACTIVE</v>
      </c>
      <c r="J2057" s="27" t="str">
        <f>VLOOKUP(B2057,'大货清单（不定期按GOMS更新）'!A:K,11,FALSE)</f>
        <v>10.4</v>
      </c>
      <c r="K2057" s="27" t="str">
        <f>VLOOKUP(B2057,'大货清单（不定期按GOMS更新）'!A:N,12,FALSE)</f>
        <v>720</v>
      </c>
      <c r="L2057" s="27" t="str">
        <f>VLOOKUP(B2057,'大货清单（不定期按GOMS更新）'!A:M,13,FALSE)</f>
        <v>324</v>
      </c>
      <c r="M2057" s="27" t="str">
        <f>VLOOKUP(B2057,'大货清单（不定期按GOMS更新）'!A:N,14,FALSE)</f>
        <v>288</v>
      </c>
      <c r="N2057" s="50" t="s">
        <v>7859</v>
      </c>
      <c r="O2057" s="27">
        <f>IFERROR(VLOOKUP(N2057,'散件迭代（不定期更新）'!C:J,8,FALSE),0)</f>
        <v>0</v>
      </c>
      <c r="P2057" s="27" t="str">
        <f>IFERROR(VLOOKUP(N2057,'散件（更新）'!B:H,3,FALSE),0)</f>
        <v/>
      </c>
      <c r="Q2057" s="27" t="str">
        <f>VLOOKUP(N2057,'散件（更新）'!B:H,2,FALSE)</f>
        <v>114-23431303</v>
      </c>
      <c r="R2057" s="27" t="str">
        <f>VLOOKUP(N2057,'散件（更新）'!B:H,7,FALSE)</f>
        <v>plastic part</v>
      </c>
      <c r="S2057" s="27" t="str">
        <f>VLOOKUP(N2057,'散件（更新）'!B:E,4,FALSE)</f>
        <v>https://tineco-yxzt.oss-accelerate.aliyuncs.com/20250115/03-huishoutongshanggai_1736932344858.png</v>
      </c>
      <c r="T2057" s="27" t="s">
        <v>8759</v>
      </c>
      <c r="U2057" s="28" t="str">
        <f>VLOOKUP(N2057,'散件（更新）'!B:G,6,FALSE)</f>
        <v>回收桶桶盖</v>
      </c>
      <c r="V2057" s="28">
        <f>VLOOKUP(N2057,'散件（更新）'!B:I,8,FALSE)</f>
        <v>6932485003266</v>
      </c>
    </row>
    <row r="2058" spans="1:22">
      <c r="A2058" s="57">
        <v>46169</v>
      </c>
      <c r="B2058" s="50" t="s">
        <v>7427</v>
      </c>
      <c r="C2058" s="27" t="str">
        <f>VLOOKUP(B2058,'大货清单（不定期按GOMS更新）'!A:H,8,0)</f>
        <v>109-23431303</v>
      </c>
      <c r="D2058" s="27" t="str">
        <f>VLOOKUP(B2058,'大货清单（不定期按GOMS更新）'!A:C,3,0)</f>
        <v>CL2343M-03</v>
      </c>
      <c r="E2058" s="27" t="str">
        <f>VLOOKUP(B2058,'大货清单（不定期按GOMS更新）'!A:H,4,0)</f>
        <v>DE,AT,CH,ES,FR,PL,RO,GR,CZ,NL,LT,IT,HU,UA</v>
      </c>
      <c r="F2058" s="27" t="str">
        <f>VLOOKUP(B2058,'大货清单（不定期按GOMS更新）'!A:H,2,0)</f>
        <v>Floor One S9 Artist Premium</v>
      </c>
      <c r="G2058" s="28" t="str">
        <f>VLOOKUP(B2058,'大货清单（不定期按GOMS更新）'!A:I,9,FALSE)</f>
        <v>6932485001934,	 6932485001934</v>
      </c>
      <c r="H2058" s="27" t="str">
        <f>VLOOKUP(B2058,'大货清单（不定期按GOMS更新）'!A:H,7,0)</f>
        <v>SILVER</v>
      </c>
      <c r="I2058" s="27" t="str">
        <f>VLOOKUP(B2058,'大货清单（不定期按GOMS更新）'!A:F,6,FALSE)</f>
        <v>ACTIVE</v>
      </c>
      <c r="J2058" s="27" t="str">
        <f>VLOOKUP(B2058,'大货清单（不定期按GOMS更新）'!A:K,11,FALSE)</f>
        <v>10.4</v>
      </c>
      <c r="K2058" s="27" t="str">
        <f>VLOOKUP(B2058,'大货清单（不定期按GOMS更新）'!A:N,12,FALSE)</f>
        <v>720</v>
      </c>
      <c r="L2058" s="27" t="str">
        <f>VLOOKUP(B2058,'大货清单（不定期按GOMS更新）'!A:M,13,FALSE)</f>
        <v>324</v>
      </c>
      <c r="M2058" s="27" t="str">
        <f>VLOOKUP(B2058,'大货清单（不定期按GOMS更新）'!A:N,14,FALSE)</f>
        <v>288</v>
      </c>
      <c r="N2058" s="50" t="s">
        <v>7885</v>
      </c>
      <c r="O2058" s="27">
        <f>IFERROR(VLOOKUP(N2058,'散件迭代（不定期更新）'!C:J,8,FALSE),0)</f>
        <v>0</v>
      </c>
      <c r="P2058" s="27" t="str">
        <f>IFERROR(VLOOKUP(N2058,'散件（更新）'!B:H,3,FALSE),0)</f>
        <v/>
      </c>
      <c r="Q2058" s="27" t="str">
        <f>VLOOKUP(N2058,'散件（更新）'!B:H,2,FALSE)</f>
        <v>114-23431304</v>
      </c>
      <c r="R2058" s="27" t="str">
        <f>VLOOKUP(N2058,'散件（更新）'!B:H,7,FALSE)</f>
        <v>plastic part</v>
      </c>
      <c r="S2058" s="27" t="str">
        <f>VLOOKUP(N2058,'散件（更新）'!B:E,4,FALSE)</f>
        <v>https://tineco-yxzt.oss-accelerate.aliyuncs.com/20250124/04-huishoutongtongshen_1737688576852.png</v>
      </c>
      <c r="T2058" s="27" t="s">
        <v>19325</v>
      </c>
      <c r="U2058" s="28" t="str">
        <f>VLOOKUP(N2058,'散件（更新）'!B:G,6,FALSE)</f>
        <v>回收桶桶身</v>
      </c>
      <c r="V2058" s="28">
        <f>VLOOKUP(N2058,'散件（更新）'!B:I,8,FALSE)</f>
        <v>6932485003273</v>
      </c>
    </row>
    <row r="2059" spans="1:22">
      <c r="A2059" s="57">
        <v>46169</v>
      </c>
      <c r="B2059" s="50" t="s">
        <v>7427</v>
      </c>
      <c r="C2059" s="27" t="str">
        <f>VLOOKUP(B2059,'大货清单（不定期按GOMS更新）'!A:H,8,0)</f>
        <v>109-23431303</v>
      </c>
      <c r="D2059" s="27" t="str">
        <f>VLOOKUP(B2059,'大货清单（不定期按GOMS更新）'!A:C,3,0)</f>
        <v>CL2343M-03</v>
      </c>
      <c r="E2059" s="27" t="str">
        <f>VLOOKUP(B2059,'大货清单（不定期按GOMS更新）'!A:H,4,0)</f>
        <v>DE,AT,CH,ES,FR,PL,RO,GR,CZ,NL,LT,IT,HU,UA</v>
      </c>
      <c r="F2059" s="27" t="str">
        <f>VLOOKUP(B2059,'大货清单（不定期按GOMS更新）'!A:H,2,0)</f>
        <v>Floor One S9 Artist Premium</v>
      </c>
      <c r="G2059" s="28" t="str">
        <f>VLOOKUP(B2059,'大货清单（不定期按GOMS更新）'!A:I,9,FALSE)</f>
        <v>6932485001934,	 6932485001934</v>
      </c>
      <c r="H2059" s="27" t="str">
        <f>VLOOKUP(B2059,'大货清单（不定期按GOMS更新）'!A:H,7,0)</f>
        <v>SILVER</v>
      </c>
      <c r="I2059" s="27" t="str">
        <f>VLOOKUP(B2059,'大货清单（不定期按GOMS更新）'!A:F,6,FALSE)</f>
        <v>ACTIVE</v>
      </c>
      <c r="J2059" s="27" t="str">
        <f>VLOOKUP(B2059,'大货清单（不定期按GOMS更新）'!A:K,11,FALSE)</f>
        <v>10.4</v>
      </c>
      <c r="K2059" s="27" t="str">
        <f>VLOOKUP(B2059,'大货清单（不定期按GOMS更新）'!A:N,12,FALSE)</f>
        <v>720</v>
      </c>
      <c r="L2059" s="27" t="str">
        <f>VLOOKUP(B2059,'大货清单（不定期按GOMS更新）'!A:M,13,FALSE)</f>
        <v>324</v>
      </c>
      <c r="M2059" s="27" t="str">
        <f>VLOOKUP(B2059,'大货清单（不定期按GOMS更新）'!A:N,14,FALSE)</f>
        <v>288</v>
      </c>
      <c r="N2059" s="50" t="s">
        <v>8042</v>
      </c>
      <c r="O2059" s="27">
        <f>IFERROR(VLOOKUP(N2059,'散件迭代（不定期更新）'!C:J,8,FALSE),0)</f>
        <v>0</v>
      </c>
      <c r="P2059" s="27" t="str">
        <f>IFERROR(VLOOKUP(N2059,'散件（更新）'!B:H,3,FALSE),0)</f>
        <v/>
      </c>
      <c r="Q2059" s="27" t="str">
        <f>VLOOKUP(N2059,'散件（更新）'!B:H,2,FALSE)</f>
        <v>114-23431308</v>
      </c>
      <c r="R2059" s="27" t="str">
        <f>VLOOKUP(N2059,'散件（更新）'!B:H,7,FALSE)</f>
        <v>plastic part</v>
      </c>
      <c r="S2059" s="27" t="str">
        <f>VLOOKUP(N2059,'散件（更新）'!B:E,4,FALSE)</f>
        <v>https://tineco-yxzt.oss-accelerate.aliyuncs.com/20250124/08-shuifazhuanjietou+lu:wang_1737689056862.png</v>
      </c>
      <c r="T2059" s="27" t="s">
        <v>8759</v>
      </c>
      <c r="U2059" s="28" t="str">
        <f>VLOOKUP(N2059,'散件（更新）'!B:G,6,FALSE)</f>
        <v>下水阀接头</v>
      </c>
      <c r="V2059" s="28">
        <f>VLOOKUP(N2059,'散件（更新）'!B:I,8,FALSE)</f>
        <v>6932485003310</v>
      </c>
    </row>
    <row r="2060" spans="1:22">
      <c r="A2060" s="57">
        <v>46169</v>
      </c>
      <c r="B2060" s="50" t="s">
        <v>7427</v>
      </c>
      <c r="C2060" s="27" t="str">
        <f>VLOOKUP(B2060,'大货清单（不定期按GOMS更新）'!A:H,8,0)</f>
        <v>109-23431303</v>
      </c>
      <c r="D2060" s="27" t="str">
        <f>VLOOKUP(B2060,'大货清单（不定期按GOMS更新）'!A:C,3,0)</f>
        <v>CL2343M-03</v>
      </c>
      <c r="E2060" s="27" t="str">
        <f>VLOOKUP(B2060,'大货清单（不定期按GOMS更新）'!A:H,4,0)</f>
        <v>DE,AT,CH,ES,FR,PL,RO,GR,CZ,NL,LT,IT,HU,UA</v>
      </c>
      <c r="F2060" s="27" t="str">
        <f>VLOOKUP(B2060,'大货清单（不定期按GOMS更新）'!A:H,2,0)</f>
        <v>Floor One S9 Artist Premium</v>
      </c>
      <c r="G2060" s="28" t="str">
        <f>VLOOKUP(B2060,'大货清单（不定期按GOMS更新）'!A:I,9,FALSE)</f>
        <v>6932485001934,	 6932485001934</v>
      </c>
      <c r="H2060" s="27" t="str">
        <f>VLOOKUP(B2060,'大货清单（不定期按GOMS更新）'!A:H,7,0)</f>
        <v>SILVER</v>
      </c>
      <c r="I2060" s="27" t="str">
        <f>VLOOKUP(B2060,'大货清单（不定期按GOMS更新）'!A:F,6,FALSE)</f>
        <v>ACTIVE</v>
      </c>
      <c r="J2060" s="27" t="str">
        <f>VLOOKUP(B2060,'大货清单（不定期按GOMS更新）'!A:K,11,FALSE)</f>
        <v>10.4</v>
      </c>
      <c r="K2060" s="27" t="str">
        <f>VLOOKUP(B2060,'大货清单（不定期按GOMS更新）'!A:N,12,FALSE)</f>
        <v>720</v>
      </c>
      <c r="L2060" s="27" t="str">
        <f>VLOOKUP(B2060,'大货清单（不定期按GOMS更新）'!A:M,13,FALSE)</f>
        <v>324</v>
      </c>
      <c r="M2060" s="27" t="str">
        <f>VLOOKUP(B2060,'大货清单（不定期按GOMS更新）'!A:N,14,FALSE)</f>
        <v>288</v>
      </c>
      <c r="N2060" s="50" t="s">
        <v>7873</v>
      </c>
      <c r="O2060" s="27">
        <f>IFERROR(VLOOKUP(N2060,'散件迭代（不定期更新）'!C:J,8,FALSE),0)</f>
        <v>0</v>
      </c>
      <c r="P2060" s="27" t="str">
        <f>IFERROR(VLOOKUP(N2060,'散件（更新）'!B:H,3,FALSE),0)</f>
        <v/>
      </c>
      <c r="Q2060" s="27" t="str">
        <f>VLOOKUP(N2060,'散件（更新）'!B:H,2,FALSE)</f>
        <v>114-23431313</v>
      </c>
      <c r="R2060" s="27" t="str">
        <f>VLOOKUP(N2060,'散件（更新）'!B:H,7,FALSE)</f>
        <v>plastic part</v>
      </c>
      <c r="S2060" s="27" t="str">
        <f>VLOOKUP(N2060,'散件（更新）'!B:E,4,FALSE)</f>
        <v>https://tineco-yxzt.oss-accelerate.aliyuncs.com/20250116/13-zhuanjietouzujian_1736995392644.png</v>
      </c>
      <c r="T2060" s="27" t="s">
        <v>8759</v>
      </c>
      <c r="U2060" s="28" t="str">
        <f>VLOOKUP(N2060,'散件（更新）'!B:G,6,FALSE)</f>
        <v>转接头组件</v>
      </c>
      <c r="V2060" s="28">
        <f>VLOOKUP(N2060,'散件（更新）'!B:I,8,FALSE)</f>
        <v>6932485003365</v>
      </c>
    </row>
    <row r="2061" spans="1:22">
      <c r="A2061" s="57">
        <v>46169</v>
      </c>
      <c r="B2061" s="50" t="s">
        <v>7427</v>
      </c>
      <c r="C2061" s="27" t="str">
        <f>VLOOKUP(B2061,'大货清单（不定期按GOMS更新）'!A:H,8,0)</f>
        <v>109-23431303</v>
      </c>
      <c r="D2061" s="27" t="str">
        <f>VLOOKUP(B2061,'大货清单（不定期按GOMS更新）'!A:C,3,0)</f>
        <v>CL2343M-03</v>
      </c>
      <c r="E2061" s="27" t="str">
        <f>VLOOKUP(B2061,'大货清单（不定期按GOMS更新）'!A:H,4,0)</f>
        <v>DE,AT,CH,ES,FR,PL,RO,GR,CZ,NL,LT,IT,HU,UA</v>
      </c>
      <c r="F2061" s="27" t="str">
        <f>VLOOKUP(B2061,'大货清单（不定期按GOMS更新）'!A:H,2,0)</f>
        <v>Floor One S9 Artist Premium</v>
      </c>
      <c r="G2061" s="28" t="str">
        <f>VLOOKUP(B2061,'大货清单（不定期按GOMS更新）'!A:I,9,FALSE)</f>
        <v>6932485001934,	 6932485001934</v>
      </c>
      <c r="H2061" s="27" t="str">
        <f>VLOOKUP(B2061,'大货清单（不定期按GOMS更新）'!A:H,7,0)</f>
        <v>SILVER</v>
      </c>
      <c r="I2061" s="27" t="str">
        <f>VLOOKUP(B2061,'大货清单（不定期按GOMS更新）'!A:F,6,FALSE)</f>
        <v>ACTIVE</v>
      </c>
      <c r="J2061" s="27" t="str">
        <f>VLOOKUP(B2061,'大货清单（不定期按GOMS更新）'!A:K,11,FALSE)</f>
        <v>10.4</v>
      </c>
      <c r="K2061" s="27" t="str">
        <f>VLOOKUP(B2061,'大货清单（不定期按GOMS更新）'!A:N,12,FALSE)</f>
        <v>720</v>
      </c>
      <c r="L2061" s="27" t="str">
        <f>VLOOKUP(B2061,'大货清单（不定期按GOMS更新）'!A:M,13,FALSE)</f>
        <v>324</v>
      </c>
      <c r="M2061" s="27" t="str">
        <f>VLOOKUP(B2061,'大货清单（不定期按GOMS更新）'!A:N,14,FALSE)</f>
        <v>288</v>
      </c>
      <c r="N2061" s="50" t="s">
        <v>8119</v>
      </c>
      <c r="O2061" s="27">
        <f>IFERROR(VLOOKUP(N2061,'散件迭代（不定期更新）'!C:J,8,FALSE),0)</f>
        <v>0</v>
      </c>
      <c r="P2061" s="27" t="str">
        <f>IFERROR(VLOOKUP(N2061,'散件（更新）'!B:H,3,FALSE),0)</f>
        <v/>
      </c>
      <c r="Q2061" s="27" t="str">
        <f>VLOOKUP(N2061,'散件（更新）'!B:H,2,FALSE)</f>
        <v>114-23431315</v>
      </c>
      <c r="R2061" s="27" t="str">
        <f>VLOOKUP(N2061,'散件（更新）'!B:H,7,FALSE)</f>
        <v>plastic part</v>
      </c>
      <c r="S2061" s="27" t="str">
        <f>VLOOKUP(N2061,'散件（更新）'!B:E,4,FALSE)</f>
        <v>https://tineco-yxzt.oss-accelerate.aliyuncs.com/20250116/15-xianshipingzhuangshigai_1736995848033.png</v>
      </c>
      <c r="T2061" s="27" t="s">
        <v>19301</v>
      </c>
      <c r="U2061" s="28" t="str">
        <f>VLOOKUP(N2061,'散件（更新）'!B:G,6,FALSE)</f>
        <v>显示屏装饰盖</v>
      </c>
      <c r="V2061" s="28">
        <f>VLOOKUP(N2061,'散件（更新）'!B:I,8,FALSE)</f>
        <v>6932485003389</v>
      </c>
    </row>
    <row r="2062" spans="1:22">
      <c r="A2062" s="57">
        <v>46169</v>
      </c>
      <c r="B2062" s="50" t="s">
        <v>7427</v>
      </c>
      <c r="C2062" s="27" t="str">
        <f>VLOOKUP(B2062,'大货清单（不定期按GOMS更新）'!A:H,8,0)</f>
        <v>109-23431303</v>
      </c>
      <c r="D2062" s="27" t="str">
        <f>VLOOKUP(B2062,'大货清单（不定期按GOMS更新）'!A:C,3,0)</f>
        <v>CL2343M-03</v>
      </c>
      <c r="E2062" s="27" t="str">
        <f>VLOOKUP(B2062,'大货清单（不定期按GOMS更新）'!A:H,4,0)</f>
        <v>DE,AT,CH,ES,FR,PL,RO,GR,CZ,NL,LT,IT,HU,UA</v>
      </c>
      <c r="F2062" s="27" t="str">
        <f>VLOOKUP(B2062,'大货清单（不定期按GOMS更新）'!A:H,2,0)</f>
        <v>Floor One S9 Artist Premium</v>
      </c>
      <c r="G2062" s="28" t="str">
        <f>VLOOKUP(B2062,'大货清单（不定期按GOMS更新）'!A:I,9,FALSE)</f>
        <v>6932485001934,	 6932485001934</v>
      </c>
      <c r="H2062" s="27" t="str">
        <f>VLOOKUP(B2062,'大货清单（不定期按GOMS更新）'!A:H,7,0)</f>
        <v>SILVER</v>
      </c>
      <c r="I2062" s="27" t="str">
        <f>VLOOKUP(B2062,'大货清单（不定期按GOMS更新）'!A:F,6,FALSE)</f>
        <v>ACTIVE</v>
      </c>
      <c r="J2062" s="27" t="str">
        <f>VLOOKUP(B2062,'大货清单（不定期按GOMS更新）'!A:K,11,FALSE)</f>
        <v>10.4</v>
      </c>
      <c r="K2062" s="27" t="str">
        <f>VLOOKUP(B2062,'大货清单（不定期按GOMS更新）'!A:N,12,FALSE)</f>
        <v>720</v>
      </c>
      <c r="L2062" s="27" t="str">
        <f>VLOOKUP(B2062,'大货清单（不定期按GOMS更新）'!A:M,13,FALSE)</f>
        <v>324</v>
      </c>
      <c r="M2062" s="27" t="str">
        <f>VLOOKUP(B2062,'大货清单（不定期按GOMS更新）'!A:N,14,FALSE)</f>
        <v>288</v>
      </c>
      <c r="N2062" s="50" t="s">
        <v>8025</v>
      </c>
      <c r="O2062" s="27">
        <f>IFERROR(VLOOKUP(N2062,'散件迭代（不定期更新）'!C:J,8,FALSE),0)</f>
        <v>0</v>
      </c>
      <c r="P2062" s="27" t="str">
        <f>IFERROR(VLOOKUP(N2062,'散件（更新）'!B:H,3,FALSE),0)</f>
        <v/>
      </c>
      <c r="Q2062" s="27" t="str">
        <f>VLOOKUP(N2062,'散件（更新）'!B:H,2,FALSE)</f>
        <v>114-23431326</v>
      </c>
      <c r="R2062" s="27" t="str">
        <f>VLOOKUP(N2062,'散件（更新）'!B:H,7,FALSE)</f>
        <v>plastic part</v>
      </c>
      <c r="S2062" s="27" t="str">
        <f>VLOOKUP(N2062,'散件（更新）'!B:E,4,FALSE)</f>
        <v>https://tineco-yxzt.oss-accelerate.aliyuncs.com/20250116/26-tuopanjiaodianjiqiruansai_1737006867485.png</v>
      </c>
      <c r="T2062" s="27" t="s">
        <v>8759</v>
      </c>
      <c r="U2062" s="28" t="str">
        <f>VLOOKUP(N2062,'散件（更新）'!B:G,6,FALSE)</f>
        <v>托盘脚垫软塞组件</v>
      </c>
      <c r="V2062" s="28">
        <f>VLOOKUP(N2062,'散件（更新）'!B:I,8,FALSE)</f>
        <v>6932485003495</v>
      </c>
    </row>
    <row r="2063" spans="1:22">
      <c r="A2063" s="57">
        <v>46169</v>
      </c>
      <c r="B2063" s="50" t="s">
        <v>7427</v>
      </c>
      <c r="C2063" s="27" t="str">
        <f>VLOOKUP(B2063,'大货清单（不定期按GOMS更新）'!A:H,8,0)</f>
        <v>109-23431303</v>
      </c>
      <c r="D2063" s="27" t="str">
        <f>VLOOKUP(B2063,'大货清单（不定期按GOMS更新）'!A:C,3,0)</f>
        <v>CL2343M-03</v>
      </c>
      <c r="E2063" s="27" t="str">
        <f>VLOOKUP(B2063,'大货清单（不定期按GOMS更新）'!A:H,4,0)</f>
        <v>DE,AT,CH,ES,FR,PL,RO,GR,CZ,NL,LT,IT,HU,UA</v>
      </c>
      <c r="F2063" s="27" t="str">
        <f>VLOOKUP(B2063,'大货清单（不定期按GOMS更新）'!A:H,2,0)</f>
        <v>Floor One S9 Artist Premium</v>
      </c>
      <c r="G2063" s="28" t="str">
        <f>VLOOKUP(B2063,'大货清单（不定期按GOMS更新）'!A:I,9,FALSE)</f>
        <v>6932485001934,	 6932485001934</v>
      </c>
      <c r="H2063" s="27" t="str">
        <f>VLOOKUP(B2063,'大货清单（不定期按GOMS更新）'!A:H,7,0)</f>
        <v>SILVER</v>
      </c>
      <c r="I2063" s="27" t="str">
        <f>VLOOKUP(B2063,'大货清单（不定期按GOMS更新）'!A:F,6,FALSE)</f>
        <v>ACTIVE</v>
      </c>
      <c r="J2063" s="27" t="str">
        <f>VLOOKUP(B2063,'大货清单（不定期按GOMS更新）'!A:K,11,FALSE)</f>
        <v>10.4</v>
      </c>
      <c r="K2063" s="27" t="str">
        <f>VLOOKUP(B2063,'大货清单（不定期按GOMS更新）'!A:N,12,FALSE)</f>
        <v>720</v>
      </c>
      <c r="L2063" s="27" t="str">
        <f>VLOOKUP(B2063,'大货清单（不定期按GOMS更新）'!A:M,13,FALSE)</f>
        <v>324</v>
      </c>
      <c r="M2063" s="27" t="str">
        <f>VLOOKUP(B2063,'大货清单（不定期按GOMS更新）'!A:N,14,FALSE)</f>
        <v>288</v>
      </c>
      <c r="N2063" s="50" t="s">
        <v>8215</v>
      </c>
      <c r="O2063" s="27">
        <f>IFERROR(VLOOKUP(N2063,'散件迭代（不定期更新）'!C:J,8,FALSE),0)</f>
        <v>0</v>
      </c>
      <c r="P2063" s="27" t="str">
        <f>IFERROR(VLOOKUP(N2063,'散件（更新）'!B:H,3,FALSE),0)</f>
        <v/>
      </c>
      <c r="Q2063" s="27" t="str">
        <f>VLOOKUP(N2063,'散件（更新）'!B:H,2,FALSE)</f>
        <v>114-23431102</v>
      </c>
      <c r="R2063" s="27" t="str">
        <f>VLOOKUP(N2063,'散件（更新）'!B:H,7,FALSE)</f>
        <v>plastic part</v>
      </c>
      <c r="S2063" s="27" t="str">
        <f>VLOOKUP(N2063,'散件（更新）'!B:E,4,FALSE)</f>
        <v>https://tineco-yxzt.oss-accelerate.aliyuncs.com/20250120/20-jishenqiangai_1737340539681.png</v>
      </c>
      <c r="T2063" s="27" t="s">
        <v>19326</v>
      </c>
      <c r="U2063" s="28" t="str">
        <f>VLOOKUP(N2063,'散件（更新）'!B:G,6,FALSE)</f>
        <v>机身前盖（银色）</v>
      </c>
      <c r="V2063" s="28">
        <f>VLOOKUP(N2063,'散件（更新）'!B:I,8,FALSE)</f>
        <v>6932485003570</v>
      </c>
    </row>
    <row r="2064" spans="1:22">
      <c r="A2064" s="57">
        <v>46169</v>
      </c>
      <c r="B2064" s="50" t="s">
        <v>7427</v>
      </c>
      <c r="C2064" s="27" t="str">
        <f>VLOOKUP(B2064,'大货清单（不定期按GOMS更新）'!A:H,8,0)</f>
        <v>109-23431303</v>
      </c>
      <c r="D2064" s="27" t="str">
        <f>VLOOKUP(B2064,'大货清单（不定期按GOMS更新）'!A:C,3,0)</f>
        <v>CL2343M-03</v>
      </c>
      <c r="E2064" s="27" t="str">
        <f>VLOOKUP(B2064,'大货清单（不定期按GOMS更新）'!A:H,4,0)</f>
        <v>DE,AT,CH,ES,FR,PL,RO,GR,CZ,NL,LT,IT,HU,UA</v>
      </c>
      <c r="F2064" s="27" t="str">
        <f>VLOOKUP(B2064,'大货清单（不定期按GOMS更新）'!A:H,2,0)</f>
        <v>Floor One S9 Artist Premium</v>
      </c>
      <c r="G2064" s="28" t="str">
        <f>VLOOKUP(B2064,'大货清单（不定期按GOMS更新）'!A:I,9,FALSE)</f>
        <v>6932485001934,	 6932485001934</v>
      </c>
      <c r="H2064" s="27" t="str">
        <f>VLOOKUP(B2064,'大货清单（不定期按GOMS更新）'!A:H,7,0)</f>
        <v>SILVER</v>
      </c>
      <c r="I2064" s="27" t="str">
        <f>VLOOKUP(B2064,'大货清单（不定期按GOMS更新）'!A:F,6,FALSE)</f>
        <v>ACTIVE</v>
      </c>
      <c r="J2064" s="27" t="str">
        <f>VLOOKUP(B2064,'大货清单（不定期按GOMS更新）'!A:K,11,FALSE)</f>
        <v>10.4</v>
      </c>
      <c r="K2064" s="27" t="str">
        <f>VLOOKUP(B2064,'大货清单（不定期按GOMS更新）'!A:N,12,FALSE)</f>
        <v>720</v>
      </c>
      <c r="L2064" s="27" t="str">
        <f>VLOOKUP(B2064,'大货清单（不定期按GOMS更新）'!A:M,13,FALSE)</f>
        <v>324</v>
      </c>
      <c r="M2064" s="27" t="str">
        <f>VLOOKUP(B2064,'大货清单（不定期按GOMS更新）'!A:N,14,FALSE)</f>
        <v>288</v>
      </c>
      <c r="N2064" s="50" t="s">
        <v>8200</v>
      </c>
      <c r="O2064" s="27">
        <f>IFERROR(VLOOKUP(N2064,'散件迭代（不定期更新）'!C:J,8,FALSE),0)</f>
        <v>0</v>
      </c>
      <c r="P2064" s="27" t="str">
        <f>IFERROR(VLOOKUP(N2064,'散件（更新）'!B:H,3,FALSE),0)</f>
        <v/>
      </c>
      <c r="Q2064" s="27" t="str">
        <f>VLOOKUP(N2064,'散件（更新）'!B:H,2,FALSE)</f>
        <v>114-23431310</v>
      </c>
      <c r="R2064" s="27" t="str">
        <f>VLOOKUP(N2064,'散件（更新）'!B:H,7,FALSE)</f>
        <v>Wire</v>
      </c>
      <c r="S2064" s="27" t="str">
        <f>VLOOKUP(N2064,'散件（更新）'!B:E,4,FALSE)</f>
        <v>https://tineco-yxzt.oss-accelerate.aliyuncs.com/20250115/10-dishuachongdiandaoxianzujian_1736943042121.png</v>
      </c>
      <c r="T2064" s="27" t="s">
        <v>8759</v>
      </c>
      <c r="U2064" s="28" t="str">
        <f>VLOOKUP(N2064,'散件（更新）'!B:G,6,FALSE)</f>
        <v>机身充电导线组件</v>
      </c>
      <c r="V2064" s="28">
        <f>VLOOKUP(N2064,'散件（更新）'!B:I,8,FALSE)</f>
        <v>6932485003334</v>
      </c>
    </row>
    <row r="2065" spans="1:22">
      <c r="A2065" s="57">
        <v>46169</v>
      </c>
      <c r="B2065" s="50" t="s">
        <v>7427</v>
      </c>
      <c r="C2065" s="27" t="str">
        <f>VLOOKUP(B2065,'大货清单（不定期按GOMS更新）'!A:H,8,0)</f>
        <v>109-23431303</v>
      </c>
      <c r="D2065" s="27" t="str">
        <f>VLOOKUP(B2065,'大货清单（不定期按GOMS更新）'!A:C,3,0)</f>
        <v>CL2343M-03</v>
      </c>
      <c r="E2065" s="27" t="str">
        <f>VLOOKUP(B2065,'大货清单（不定期按GOMS更新）'!A:H,4,0)</f>
        <v>DE,AT,CH,ES,FR,PL,RO,GR,CZ,NL,LT,IT,HU,UA</v>
      </c>
      <c r="F2065" s="27" t="str">
        <f>VLOOKUP(B2065,'大货清单（不定期按GOMS更新）'!A:H,2,0)</f>
        <v>Floor One S9 Artist Premium</v>
      </c>
      <c r="G2065" s="28" t="str">
        <f>VLOOKUP(B2065,'大货清单（不定期按GOMS更新）'!A:I,9,FALSE)</f>
        <v>6932485001934,	 6932485001934</v>
      </c>
      <c r="H2065" s="27" t="str">
        <f>VLOOKUP(B2065,'大货清单（不定期按GOMS更新）'!A:H,7,0)</f>
        <v>SILVER</v>
      </c>
      <c r="I2065" s="27" t="str">
        <f>VLOOKUP(B2065,'大货清单（不定期按GOMS更新）'!A:F,6,FALSE)</f>
        <v>ACTIVE</v>
      </c>
      <c r="J2065" s="27" t="str">
        <f>VLOOKUP(B2065,'大货清单（不定期按GOMS更新）'!A:K,11,FALSE)</f>
        <v>10.4</v>
      </c>
      <c r="K2065" s="27" t="str">
        <f>VLOOKUP(B2065,'大货清单（不定期按GOMS更新）'!A:N,12,FALSE)</f>
        <v>720</v>
      </c>
      <c r="L2065" s="27" t="str">
        <f>VLOOKUP(B2065,'大货清单（不定期按GOMS更新）'!A:M,13,FALSE)</f>
        <v>324</v>
      </c>
      <c r="M2065" s="27" t="str">
        <f>VLOOKUP(B2065,'大货清单（不定期按GOMS更新）'!A:N,14,FALSE)</f>
        <v>288</v>
      </c>
      <c r="N2065" s="50" t="s">
        <v>7829</v>
      </c>
      <c r="O2065" s="27">
        <f>IFERROR(VLOOKUP(N2065,'散件迭代（不定期更新）'!C:J,8,FALSE),0)</f>
        <v>0</v>
      </c>
      <c r="P2065" s="27" t="str">
        <f>IFERROR(VLOOKUP(N2065,'散件（更新）'!B:H,3,FALSE),0)</f>
        <v/>
      </c>
      <c r="Q2065" s="27" t="str">
        <f>VLOOKUP(N2065,'散件（更新）'!B:H,2,FALSE)</f>
        <v>114-23431327</v>
      </c>
      <c r="R2065" s="27" t="str">
        <f>VLOOKUP(N2065,'散件（更新）'!B:H,7,FALSE)</f>
        <v>Wire</v>
      </c>
      <c r="S2065" s="27" t="str">
        <f>VLOOKUP(N2065,'散件（更新）'!B:E,4,FALSE)</f>
        <v>https://tineco-yxzt.oss-accelerate.aliyuncs.com/20250116/27-tuopanchongdiandaoxianzujian_1737007096340.png</v>
      </c>
      <c r="T2065" s="27" t="s">
        <v>8759</v>
      </c>
      <c r="U2065" s="28" t="str">
        <f>VLOOKUP(N2065,'散件（更新）'!B:G,6,FALSE)</f>
        <v>托盘充电导线组件</v>
      </c>
      <c r="V2065" s="28">
        <f>VLOOKUP(N2065,'散件（更新）'!B:I,8,FALSE)</f>
        <v>6932485003549</v>
      </c>
    </row>
    <row r="2066" spans="1:22">
      <c r="A2066" s="57">
        <v>46169</v>
      </c>
      <c r="B2066" s="50" t="s">
        <v>7427</v>
      </c>
      <c r="C2066" s="27" t="str">
        <f>VLOOKUP(B2066,'大货清单（不定期按GOMS更新）'!A:H,8,0)</f>
        <v>109-23431303</v>
      </c>
      <c r="D2066" s="27" t="str">
        <f>VLOOKUP(B2066,'大货清单（不定期按GOMS更新）'!A:C,3,0)</f>
        <v>CL2343M-03</v>
      </c>
      <c r="E2066" s="27" t="str">
        <f>VLOOKUP(B2066,'大货清单（不定期按GOMS更新）'!A:H,4,0)</f>
        <v>DE,AT,CH,ES,FR,PL,RO,GR,CZ,NL,LT,IT,HU,UA</v>
      </c>
      <c r="F2066" s="27" t="str">
        <f>VLOOKUP(B2066,'大货清单（不定期按GOMS更新）'!A:H,2,0)</f>
        <v>Floor One S9 Artist Premium</v>
      </c>
      <c r="G2066" s="28" t="str">
        <f>VLOOKUP(B2066,'大货清单（不定期按GOMS更新）'!A:I,9,FALSE)</f>
        <v>6932485001934,	 6932485001934</v>
      </c>
      <c r="H2066" s="27" t="str">
        <f>VLOOKUP(B2066,'大货清单（不定期按GOMS更新）'!A:H,7,0)</f>
        <v>SILVER</v>
      </c>
      <c r="I2066" s="27" t="str">
        <f>VLOOKUP(B2066,'大货清单（不定期按GOMS更新）'!A:F,6,FALSE)</f>
        <v>ACTIVE</v>
      </c>
      <c r="J2066" s="27" t="str">
        <f>VLOOKUP(B2066,'大货清单（不定期按GOMS更新）'!A:K,11,FALSE)</f>
        <v>10.4</v>
      </c>
      <c r="K2066" s="27" t="str">
        <f>VLOOKUP(B2066,'大货清单（不定期按GOMS更新）'!A:N,12,FALSE)</f>
        <v>720</v>
      </c>
      <c r="L2066" s="27" t="str">
        <f>VLOOKUP(B2066,'大货清单（不定期按GOMS更新）'!A:M,13,FALSE)</f>
        <v>324</v>
      </c>
      <c r="M2066" s="27" t="str">
        <f>VLOOKUP(B2066,'大货清单（不定期按GOMS更新）'!A:N,14,FALSE)</f>
        <v>288</v>
      </c>
      <c r="N2066" s="50" t="s">
        <v>7947</v>
      </c>
      <c r="O2066" s="27">
        <f>IFERROR(VLOOKUP(N2066,'散件迭代（不定期更新）'!C:J,8,FALSE),0)</f>
        <v>0</v>
      </c>
      <c r="P2066" s="27" t="str">
        <f>IFERROR(VLOOKUP(N2066,'散件（更新）'!B:H,3,FALSE),0)</f>
        <v/>
      </c>
      <c r="Q2066" s="27" t="str">
        <f>VLOOKUP(N2066,'散件（更新）'!B:H,2,FALSE)</f>
        <v>114-23480614</v>
      </c>
      <c r="R2066" s="27" t="str">
        <f>VLOOKUP(N2066,'散件（更新）'!B:H,7,FALSE)</f>
        <v>Wire</v>
      </c>
      <c r="S2066" s="27">
        <f>VLOOKUP(N2066,'散件（更新）'!B:E,4,FALSE)</f>
        <v>0</v>
      </c>
      <c r="T2066" s="27" t="s">
        <v>8759</v>
      </c>
      <c r="U2066" s="28" t="str">
        <f>VLOOKUP(N2066,'散件（更新）'!B:G,6,FALSE)</f>
        <v>电源线（欧插）</v>
      </c>
      <c r="V2066" s="28">
        <f>VLOOKUP(N2066,'散件（更新）'!B:I,8,FALSE)</f>
        <v>6932485003990</v>
      </c>
    </row>
    <row r="2067" spans="1:22">
      <c r="A2067" s="57">
        <v>46169</v>
      </c>
      <c r="B2067" s="50" t="s">
        <v>7427</v>
      </c>
      <c r="C2067" s="27" t="str">
        <f>VLOOKUP(B2067,'大货清单（不定期按GOMS更新）'!A:H,8,0)</f>
        <v>109-23431303</v>
      </c>
      <c r="D2067" s="27" t="str">
        <f>VLOOKUP(B2067,'大货清单（不定期按GOMS更新）'!A:C,3,0)</f>
        <v>CL2343M-03</v>
      </c>
      <c r="E2067" s="27" t="str">
        <f>VLOOKUP(B2067,'大货清单（不定期按GOMS更新）'!A:H,4,0)</f>
        <v>DE,AT,CH,ES,FR,PL,RO,GR,CZ,NL,LT,IT,HU,UA</v>
      </c>
      <c r="F2067" s="27" t="str">
        <f>VLOOKUP(B2067,'大货清单（不定期按GOMS更新）'!A:H,2,0)</f>
        <v>Floor One S9 Artist Premium</v>
      </c>
      <c r="G2067" s="28" t="str">
        <f>VLOOKUP(B2067,'大货清单（不定期按GOMS更新）'!A:I,9,FALSE)</f>
        <v>6932485001934,	 6932485001934</v>
      </c>
      <c r="H2067" s="27" t="str">
        <f>VLOOKUP(B2067,'大货清单（不定期按GOMS更新）'!A:H,7,0)</f>
        <v>SILVER</v>
      </c>
      <c r="I2067" s="27" t="str">
        <f>VLOOKUP(B2067,'大货清单（不定期按GOMS更新）'!A:F,6,FALSE)</f>
        <v>ACTIVE</v>
      </c>
      <c r="J2067" s="27" t="str">
        <f>VLOOKUP(B2067,'大货清单（不定期按GOMS更新）'!A:K,11,FALSE)</f>
        <v>10.4</v>
      </c>
      <c r="K2067" s="27" t="str">
        <f>VLOOKUP(B2067,'大货清单（不定期按GOMS更新）'!A:N,12,FALSE)</f>
        <v>720</v>
      </c>
      <c r="L2067" s="27" t="str">
        <f>VLOOKUP(B2067,'大货清单（不定期按GOMS更新）'!A:M,13,FALSE)</f>
        <v>324</v>
      </c>
      <c r="M2067" s="27" t="str">
        <f>VLOOKUP(B2067,'大货清单（不定期按GOMS更新）'!A:N,14,FALSE)</f>
        <v>288</v>
      </c>
      <c r="N2067" s="50" t="s">
        <v>8030</v>
      </c>
      <c r="O2067" s="27">
        <f>IFERROR(VLOOKUP(N2067,'散件迭代（不定期更新）'!C:J,8,FALSE),0)</f>
        <v>0</v>
      </c>
      <c r="P2067" s="27" t="str">
        <f>IFERROR(VLOOKUP(N2067,'散件（更新）'!B:H,3,FALSE),0)</f>
        <v/>
      </c>
      <c r="Q2067" s="27" t="str">
        <f>VLOOKUP(N2067,'散件（更新）'!B:H,2,FALSE)</f>
        <v>114-23431307</v>
      </c>
      <c r="R2067" s="27" t="str">
        <f>VLOOKUP(N2067,'散件（更新）'!B:H,7,FALSE)</f>
        <v>Switch</v>
      </c>
      <c r="S2067" s="27">
        <f>VLOOKUP(N2067,'散件（更新）'!B:E,4,FALSE)</f>
        <v>0</v>
      </c>
      <c r="T2067" s="27" t="s">
        <v>8759</v>
      </c>
      <c r="U2067" s="28" t="str">
        <f>VLOOKUP(N2067,'散件（更新）'!B:G,6,FALSE)</f>
        <v>微动开关</v>
      </c>
      <c r="V2067" s="28">
        <f>VLOOKUP(N2067,'散件（更新）'!B:I,8,FALSE)</f>
        <v>6932485003303</v>
      </c>
    </row>
    <row r="2068" spans="1:22">
      <c r="A2068" s="57">
        <v>46169</v>
      </c>
      <c r="B2068" s="50" t="s">
        <v>7427</v>
      </c>
      <c r="C2068" s="27" t="str">
        <f>VLOOKUP(B2068,'大货清单（不定期按GOMS更新）'!A:H,8,0)</f>
        <v>109-23431303</v>
      </c>
      <c r="D2068" s="27" t="str">
        <f>VLOOKUP(B2068,'大货清单（不定期按GOMS更新）'!A:C,3,0)</f>
        <v>CL2343M-03</v>
      </c>
      <c r="E2068" s="27" t="str">
        <f>VLOOKUP(B2068,'大货清单（不定期按GOMS更新）'!A:H,4,0)</f>
        <v>DE,AT,CH,ES,FR,PL,RO,GR,CZ,NL,LT,IT,HU,UA</v>
      </c>
      <c r="F2068" s="27" t="str">
        <f>VLOOKUP(B2068,'大货清单（不定期按GOMS更新）'!A:H,2,0)</f>
        <v>Floor One S9 Artist Premium</v>
      </c>
      <c r="G2068" s="28" t="str">
        <f>VLOOKUP(B2068,'大货清单（不定期按GOMS更新）'!A:I,9,FALSE)</f>
        <v>6932485001934,	 6932485001934</v>
      </c>
      <c r="H2068" s="27" t="str">
        <f>VLOOKUP(B2068,'大货清单（不定期按GOMS更新）'!A:H,7,0)</f>
        <v>SILVER</v>
      </c>
      <c r="I2068" s="27" t="str">
        <f>VLOOKUP(B2068,'大货清单（不定期按GOMS更新）'!A:F,6,FALSE)</f>
        <v>ACTIVE</v>
      </c>
      <c r="J2068" s="27" t="str">
        <f>VLOOKUP(B2068,'大货清单（不定期按GOMS更新）'!A:K,11,FALSE)</f>
        <v>10.4</v>
      </c>
      <c r="K2068" s="27" t="str">
        <f>VLOOKUP(B2068,'大货清单（不定期按GOMS更新）'!A:N,12,FALSE)</f>
        <v>720</v>
      </c>
      <c r="L2068" s="27" t="str">
        <f>VLOOKUP(B2068,'大货清单（不定期按GOMS更新）'!A:M,13,FALSE)</f>
        <v>324</v>
      </c>
      <c r="M2068" s="27" t="str">
        <f>VLOOKUP(B2068,'大货清单（不定期按GOMS更新）'!A:N,14,FALSE)</f>
        <v>288</v>
      </c>
      <c r="N2068" s="50" t="s">
        <v>8062</v>
      </c>
      <c r="O2068" s="27">
        <f>IFERROR(VLOOKUP(N2068,'散件迭代（不定期更新）'!C:J,8,FALSE),0)</f>
        <v>0</v>
      </c>
      <c r="P2068" s="27" t="str">
        <f>IFERROR(VLOOKUP(N2068,'散件（更新）'!B:H,3,FALSE),0)</f>
        <v/>
      </c>
      <c r="Q2068" s="27" t="str">
        <f>VLOOKUP(N2068,'散件（更新）'!B:H,2,FALSE)</f>
        <v>114-23761805</v>
      </c>
      <c r="R2068" s="27" t="str">
        <f>VLOOKUP(N2068,'散件（更新）'!B:H,7,FALSE)</f>
        <v>Motor</v>
      </c>
      <c r="S2068" s="27" t="str">
        <f>VLOOKUP(N2068,'散件（更新）'!B:E,4,FALSE)</f>
        <v>https://tineco-yxzt.oss-accelerate.aliyuncs.com/20241219/weixintupian_202411141109495_1734586641284.jpg</v>
      </c>
      <c r="T2068" s="27" t="s">
        <v>8759</v>
      </c>
      <c r="U2068" s="28" t="str">
        <f>VLOOKUP(N2068,'散件（更新）'!B:G,6,FALSE)</f>
        <v>主电机组件</v>
      </c>
      <c r="V2068" s="28">
        <f>VLOOKUP(N2068,'散件（更新）'!B:I,8,FALSE)</f>
        <v>6932485002443</v>
      </c>
    </row>
    <row r="2069" spans="1:22">
      <c r="A2069" s="57">
        <v>46169</v>
      </c>
      <c r="B2069" s="50" t="s">
        <v>7427</v>
      </c>
      <c r="C2069" s="27" t="str">
        <f>VLOOKUP(B2069,'大货清单（不定期按GOMS更新）'!A:H,8,0)</f>
        <v>109-23431303</v>
      </c>
      <c r="D2069" s="27" t="str">
        <f>VLOOKUP(B2069,'大货清单（不定期按GOMS更新）'!A:C,3,0)</f>
        <v>CL2343M-03</v>
      </c>
      <c r="E2069" s="27" t="str">
        <f>VLOOKUP(B2069,'大货清单（不定期按GOMS更新）'!A:H,4,0)</f>
        <v>DE,AT,CH,ES,FR,PL,RO,GR,CZ,NL,LT,IT,HU,UA</v>
      </c>
      <c r="F2069" s="27" t="str">
        <f>VLOOKUP(B2069,'大货清单（不定期按GOMS更新）'!A:H,2,0)</f>
        <v>Floor One S9 Artist Premium</v>
      </c>
      <c r="G2069" s="28" t="str">
        <f>VLOOKUP(B2069,'大货清单（不定期按GOMS更新）'!A:I,9,FALSE)</f>
        <v>6932485001934,	 6932485001934</v>
      </c>
      <c r="H2069" s="27" t="str">
        <f>VLOOKUP(B2069,'大货清单（不定期按GOMS更新）'!A:H,7,0)</f>
        <v>SILVER</v>
      </c>
      <c r="I2069" s="27" t="str">
        <f>VLOOKUP(B2069,'大货清单（不定期按GOMS更新）'!A:F,6,FALSE)</f>
        <v>ACTIVE</v>
      </c>
      <c r="J2069" s="27" t="str">
        <f>VLOOKUP(B2069,'大货清单（不定期按GOMS更新）'!A:K,11,FALSE)</f>
        <v>10.4</v>
      </c>
      <c r="K2069" s="27" t="str">
        <f>VLOOKUP(B2069,'大货清单（不定期按GOMS更新）'!A:N,12,FALSE)</f>
        <v>720</v>
      </c>
      <c r="L2069" s="27" t="str">
        <f>VLOOKUP(B2069,'大货清单（不定期按GOMS更新）'!A:M,13,FALSE)</f>
        <v>324</v>
      </c>
      <c r="M2069" s="27" t="str">
        <f>VLOOKUP(B2069,'大货清单（不定期按GOMS更新）'!A:N,14,FALSE)</f>
        <v>288</v>
      </c>
      <c r="N2069" s="50" t="s">
        <v>8108</v>
      </c>
      <c r="O2069" s="27">
        <f>IFERROR(VLOOKUP(N2069,'散件迭代（不定期更新）'!C:J,8,FALSE),0)</f>
        <v>0</v>
      </c>
      <c r="P2069" s="27" t="str">
        <f>IFERROR(VLOOKUP(N2069,'散件（更新）'!B:H,3,FALSE),0)</f>
        <v/>
      </c>
      <c r="Q2069" s="27" t="str">
        <f>VLOOKUP(N2069,'散件（更新）'!B:H,2,FALSE)</f>
        <v>114-23431321</v>
      </c>
      <c r="R2069" s="27" t="str">
        <f>VLOOKUP(N2069,'散件（更新）'!B:H,7,FALSE)</f>
        <v>Motor</v>
      </c>
      <c r="S2069" s="27" t="str">
        <f>VLOOKUP(N2069,'散件（更新）'!B:E,4,FALSE)</f>
        <v>https://tineco-yxzt.oss-accelerate.aliyuncs.com/20250116/21-dishuadianji_1736999028647.png</v>
      </c>
      <c r="T2069" s="27" t="s">
        <v>8759</v>
      </c>
      <c r="U2069" s="28" t="str">
        <f>VLOOKUP(N2069,'散件（更新）'!B:G,6,FALSE)</f>
        <v>地刷电机</v>
      </c>
      <c r="V2069" s="28">
        <f>VLOOKUP(N2069,'散件（更新）'!B:I,8,FALSE)</f>
        <v>6932485003440</v>
      </c>
    </row>
    <row r="2070" spans="1:22">
      <c r="A2070" s="57">
        <v>46169</v>
      </c>
      <c r="B2070" s="50" t="s">
        <v>7427</v>
      </c>
      <c r="C2070" s="27" t="str">
        <f>VLOOKUP(B2070,'大货清单（不定期按GOMS更新）'!A:H,8,0)</f>
        <v>109-23431303</v>
      </c>
      <c r="D2070" s="27" t="str">
        <f>VLOOKUP(B2070,'大货清单（不定期按GOMS更新）'!A:C,3,0)</f>
        <v>CL2343M-03</v>
      </c>
      <c r="E2070" s="27" t="str">
        <f>VLOOKUP(B2070,'大货清单（不定期按GOMS更新）'!A:H,4,0)</f>
        <v>DE,AT,CH,ES,FR,PL,RO,GR,CZ,NL,LT,IT,HU,UA</v>
      </c>
      <c r="F2070" s="27" t="str">
        <f>VLOOKUP(B2070,'大货清单（不定期按GOMS更新）'!A:H,2,0)</f>
        <v>Floor One S9 Artist Premium</v>
      </c>
      <c r="G2070" s="28" t="str">
        <f>VLOOKUP(B2070,'大货清单（不定期按GOMS更新）'!A:I,9,FALSE)</f>
        <v>6932485001934,	 6932485001934</v>
      </c>
      <c r="H2070" s="27" t="str">
        <f>VLOOKUP(B2070,'大货清单（不定期按GOMS更新）'!A:H,7,0)</f>
        <v>SILVER</v>
      </c>
      <c r="I2070" s="27" t="str">
        <f>VLOOKUP(B2070,'大货清单（不定期按GOMS更新）'!A:F,6,FALSE)</f>
        <v>ACTIVE</v>
      </c>
      <c r="J2070" s="27" t="str">
        <f>VLOOKUP(B2070,'大货清单（不定期按GOMS更新）'!A:K,11,FALSE)</f>
        <v>10.4</v>
      </c>
      <c r="K2070" s="27" t="str">
        <f>VLOOKUP(B2070,'大货清单（不定期按GOMS更新）'!A:N,12,FALSE)</f>
        <v>720</v>
      </c>
      <c r="L2070" s="27" t="str">
        <f>VLOOKUP(B2070,'大货清单（不定期按GOMS更新）'!A:M,13,FALSE)</f>
        <v>324</v>
      </c>
      <c r="M2070" s="27" t="str">
        <f>VLOOKUP(B2070,'大货清单（不定期按GOMS更新）'!A:N,14,FALSE)</f>
        <v>288</v>
      </c>
      <c r="N2070" s="50" t="s">
        <v>8225</v>
      </c>
      <c r="O2070" s="27">
        <f>IFERROR(VLOOKUP(N2070,'散件迭代（不定期更新）'!C:J,8,FALSE),0)</f>
        <v>0</v>
      </c>
      <c r="P2070" s="27" t="str">
        <f>IFERROR(VLOOKUP(N2070,'散件（更新）'!B:H,3,FALSE),0)</f>
        <v/>
      </c>
      <c r="Q2070" s="27" t="str">
        <f>VLOOKUP(N2070,'散件（更新）'!B:H,2,FALSE)</f>
        <v>114-23431323</v>
      </c>
      <c r="R2070" s="27" t="str">
        <f>VLOOKUP(N2070,'散件（更新）'!B:H,7,FALSE)</f>
        <v>Motor</v>
      </c>
      <c r="S2070" s="27">
        <f>VLOOKUP(N2070,'散件（更新）'!B:E,4,FALSE)</f>
        <v>0</v>
      </c>
      <c r="T2070" s="27" t="s">
        <v>8759</v>
      </c>
      <c r="U2070" s="28" t="str">
        <f>VLOOKUP(N2070,'散件（更新）'!B:G,6,FALSE)</f>
        <v>风机组件</v>
      </c>
      <c r="V2070" s="28">
        <f>VLOOKUP(N2070,'散件（更新）'!B:I,8,FALSE)</f>
        <v>6932485003464</v>
      </c>
    </row>
    <row r="2071" spans="1:22">
      <c r="A2071" s="57">
        <v>46169</v>
      </c>
      <c r="B2071" s="50" t="s">
        <v>7427</v>
      </c>
      <c r="C2071" s="27" t="str">
        <f>VLOOKUP(B2071,'大货清单（不定期按GOMS更新）'!A:H,8,0)</f>
        <v>109-23431303</v>
      </c>
      <c r="D2071" s="27" t="str">
        <f>VLOOKUP(B2071,'大货清单（不定期按GOMS更新）'!A:C,3,0)</f>
        <v>CL2343M-03</v>
      </c>
      <c r="E2071" s="27" t="str">
        <f>VLOOKUP(B2071,'大货清单（不定期按GOMS更新）'!A:H,4,0)</f>
        <v>DE,AT,CH,ES,FR,PL,RO,GR,CZ,NL,LT,IT,HU,UA</v>
      </c>
      <c r="F2071" s="27" t="str">
        <f>VLOOKUP(B2071,'大货清单（不定期按GOMS更新）'!A:H,2,0)</f>
        <v>Floor One S9 Artist Premium</v>
      </c>
      <c r="G2071" s="28" t="str">
        <f>VLOOKUP(B2071,'大货清单（不定期按GOMS更新）'!A:I,9,FALSE)</f>
        <v>6932485001934,	 6932485001934</v>
      </c>
      <c r="H2071" s="27" t="str">
        <f>VLOOKUP(B2071,'大货清单（不定期按GOMS更新）'!A:H,7,0)</f>
        <v>SILVER</v>
      </c>
      <c r="I2071" s="27" t="str">
        <f>VLOOKUP(B2071,'大货清单（不定期按GOMS更新）'!A:F,6,FALSE)</f>
        <v>ACTIVE</v>
      </c>
      <c r="J2071" s="27" t="str">
        <f>VLOOKUP(B2071,'大货清单（不定期按GOMS更新）'!A:K,11,FALSE)</f>
        <v>10.4</v>
      </c>
      <c r="K2071" s="27" t="str">
        <f>VLOOKUP(B2071,'大货清单（不定期按GOMS更新）'!A:N,12,FALSE)</f>
        <v>720</v>
      </c>
      <c r="L2071" s="27" t="str">
        <f>VLOOKUP(B2071,'大货清单（不定期按GOMS更新）'!A:M,13,FALSE)</f>
        <v>324</v>
      </c>
      <c r="M2071" s="27" t="str">
        <f>VLOOKUP(B2071,'大货清单（不定期按GOMS更新）'!A:N,14,FALSE)</f>
        <v>288</v>
      </c>
      <c r="N2071" s="50" t="s">
        <v>8047</v>
      </c>
      <c r="O2071" s="27">
        <f>IFERROR(VLOOKUP(N2071,'散件迭代（不定期更新）'!C:J,8,FALSE),0)</f>
        <v>0</v>
      </c>
      <c r="P2071" s="27" t="str">
        <f>IFERROR(VLOOKUP(N2071,'散件（更新）'!B:H,3,FALSE),0)</f>
        <v/>
      </c>
      <c r="Q2071" s="27" t="str">
        <f>VLOOKUP(N2071,'散件（更新）'!B:H,2,FALSE)</f>
        <v>114-23480612</v>
      </c>
      <c r="R2071" s="27" t="str">
        <f>VLOOKUP(N2071,'散件（更新）'!B:H,7,FALSE)</f>
        <v>Boiler </v>
      </c>
      <c r="S2071" s="27">
        <f>VLOOKUP(N2071,'散件（更新）'!B:E,4,FALSE)</f>
        <v>0</v>
      </c>
      <c r="T2071" s="27" t="s">
        <v>8759</v>
      </c>
      <c r="U2071" s="28" t="str">
        <f>VLOOKUP(N2071,'散件（更新）'!B:G,6,FALSE)</f>
        <v>发热丝组件</v>
      </c>
      <c r="V2071" s="28">
        <f>VLOOKUP(N2071,'散件（更新）'!B:I,8,FALSE)</f>
        <v>6932485003976</v>
      </c>
    </row>
    <row r="2072" spans="1:22">
      <c r="A2072" s="57">
        <v>46169</v>
      </c>
      <c r="B2072" s="50" t="s">
        <v>7427</v>
      </c>
      <c r="C2072" s="27" t="str">
        <f>VLOOKUP(B2072,'大货清单（不定期按GOMS更新）'!A:H,8,0)</f>
        <v>109-23431303</v>
      </c>
      <c r="D2072" s="27" t="str">
        <f>VLOOKUP(B2072,'大货清单（不定期按GOMS更新）'!A:C,3,0)</f>
        <v>CL2343M-03</v>
      </c>
      <c r="E2072" s="27" t="str">
        <f>VLOOKUP(B2072,'大货清单（不定期按GOMS更新）'!A:H,4,0)</f>
        <v>DE,AT,CH,ES,FR,PL,RO,GR,CZ,NL,LT,IT,HU,UA</v>
      </c>
      <c r="F2072" s="27" t="str">
        <f>VLOOKUP(B2072,'大货清单（不定期按GOMS更新）'!A:H,2,0)</f>
        <v>Floor One S9 Artist Premium</v>
      </c>
      <c r="G2072" s="28" t="str">
        <f>VLOOKUP(B2072,'大货清单（不定期按GOMS更新）'!A:I,9,FALSE)</f>
        <v>6932485001934,	 6932485001934</v>
      </c>
      <c r="H2072" s="27" t="str">
        <f>VLOOKUP(B2072,'大货清单（不定期按GOMS更新）'!A:H,7,0)</f>
        <v>SILVER</v>
      </c>
      <c r="I2072" s="27" t="str">
        <f>VLOOKUP(B2072,'大货清单（不定期按GOMS更新）'!A:F,6,FALSE)</f>
        <v>ACTIVE</v>
      </c>
      <c r="J2072" s="27" t="str">
        <f>VLOOKUP(B2072,'大货清单（不定期按GOMS更新）'!A:K,11,FALSE)</f>
        <v>10.4</v>
      </c>
      <c r="K2072" s="27" t="str">
        <f>VLOOKUP(B2072,'大货清单（不定期按GOMS更新）'!A:N,12,FALSE)</f>
        <v>720</v>
      </c>
      <c r="L2072" s="27" t="str">
        <f>VLOOKUP(B2072,'大货清单（不定期按GOMS更新）'!A:M,13,FALSE)</f>
        <v>324</v>
      </c>
      <c r="M2072" s="27" t="str">
        <f>VLOOKUP(B2072,'大货清单（不定期按GOMS更新）'!A:N,14,FALSE)</f>
        <v>288</v>
      </c>
      <c r="N2072" s="50" t="s">
        <v>7824</v>
      </c>
      <c r="O2072" s="27">
        <f>IFERROR(VLOOKUP(N2072,'散件迭代（不定期更新）'!C:J,8,FALSE),0)</f>
        <v>0</v>
      </c>
      <c r="P2072" s="27" t="str">
        <f>IFERROR(VLOOKUP(N2072,'散件（更新）'!B:H,3,FALSE),0)</f>
        <v/>
      </c>
      <c r="Q2072" s="27" t="str">
        <f>VLOOKUP(N2072,'散件（更新）'!B:H,2,FALSE)</f>
        <v>114-23761818</v>
      </c>
      <c r="R2072" s="27" t="str">
        <f>VLOOKUP(N2072,'散件（更新）'!B:H,7,FALSE)</f>
        <v>PCBA</v>
      </c>
      <c r="S2072" s="27" t="str">
        <f>VLOOKUP(N2072,'散件（更新）'!B:E,4,FALSE)</f>
        <v>https://tineco-yxzt.oss-accelerate.aliyuncs.com/20241219/dockpcba_1734590707538.jpg</v>
      </c>
      <c r="T2072" s="27" t="s">
        <v>19303</v>
      </c>
      <c r="U2072" s="28" t="str">
        <f>VLOOKUP(N2072,'散件（更新）'!B:G,6,FALSE)</f>
        <v>烘干托盘电源板组件</v>
      </c>
      <c r="V2072" s="28">
        <f>VLOOKUP(N2072,'散件（更新）'!B:I,8,FALSE)</f>
        <v>6932485002542</v>
      </c>
    </row>
    <row r="2073" spans="1:22">
      <c r="A2073" s="57">
        <v>46169</v>
      </c>
      <c r="B2073" s="50" t="s">
        <v>7427</v>
      </c>
      <c r="C2073" s="27" t="str">
        <f>VLOOKUP(B2073,'大货清单（不定期按GOMS更新）'!A:H,8,0)</f>
        <v>109-23431303</v>
      </c>
      <c r="D2073" s="27" t="str">
        <f>VLOOKUP(B2073,'大货清单（不定期按GOMS更新）'!A:C,3,0)</f>
        <v>CL2343M-03</v>
      </c>
      <c r="E2073" s="27" t="str">
        <f>VLOOKUP(B2073,'大货清单（不定期按GOMS更新）'!A:H,4,0)</f>
        <v>DE,AT,CH,ES,FR,PL,RO,GR,CZ,NL,LT,IT,HU,UA</v>
      </c>
      <c r="F2073" s="27" t="str">
        <f>VLOOKUP(B2073,'大货清单（不定期按GOMS更新）'!A:H,2,0)</f>
        <v>Floor One S9 Artist Premium</v>
      </c>
      <c r="G2073" s="28" t="str">
        <f>VLOOKUP(B2073,'大货清单（不定期按GOMS更新）'!A:I,9,FALSE)</f>
        <v>6932485001934,	 6932485001934</v>
      </c>
      <c r="H2073" s="27" t="str">
        <f>VLOOKUP(B2073,'大货清单（不定期按GOMS更新）'!A:H,7,0)</f>
        <v>SILVER</v>
      </c>
      <c r="I2073" s="27" t="str">
        <f>VLOOKUP(B2073,'大货清单（不定期按GOMS更新）'!A:F,6,FALSE)</f>
        <v>ACTIVE</v>
      </c>
      <c r="J2073" s="27" t="str">
        <f>VLOOKUP(B2073,'大货清单（不定期按GOMS更新）'!A:K,11,FALSE)</f>
        <v>10.4</v>
      </c>
      <c r="K2073" s="27" t="str">
        <f>VLOOKUP(B2073,'大货清单（不定期按GOMS更新）'!A:N,12,FALSE)</f>
        <v>720</v>
      </c>
      <c r="L2073" s="27" t="str">
        <f>VLOOKUP(B2073,'大货清单（不定期按GOMS更新）'!A:M,13,FALSE)</f>
        <v>324</v>
      </c>
      <c r="M2073" s="27" t="str">
        <f>VLOOKUP(B2073,'大货清单（不定期按GOMS更新）'!A:N,14,FALSE)</f>
        <v>288</v>
      </c>
      <c r="N2073" s="50" t="s">
        <v>8085</v>
      </c>
      <c r="O2073" s="27">
        <f>IFERROR(VLOOKUP(N2073,'散件迭代（不定期更新）'!C:J,8,FALSE),0)</f>
        <v>0</v>
      </c>
      <c r="P2073" s="27" t="str">
        <f>IFERROR(VLOOKUP(N2073,'散件（更新）'!B:H,3,FALSE),0)</f>
        <v/>
      </c>
      <c r="Q2073" s="27" t="str">
        <f>VLOOKUP(N2073,'散件（更新）'!B:H,2,FALSE)</f>
        <v>114-23431314</v>
      </c>
      <c r="R2073" s="27" t="str">
        <f>VLOOKUP(N2073,'散件（更新）'!B:H,7,FALSE)</f>
        <v>PCBA</v>
      </c>
      <c r="S2073" s="27" t="str">
        <f>VLOOKUP(N2073,'散件（更新）'!B:E,4,FALSE)</f>
        <v>https://tineco-yxzt.oss-accelerate.aliyuncs.com/20250116/14-dishuazhuliban_1736995800465.png</v>
      </c>
      <c r="T2073" s="27" t="s">
        <v>19304</v>
      </c>
      <c r="U2073" s="28" t="str">
        <f>VLOOKUP(N2073,'散件（更新）'!B:G,6,FALSE)</f>
        <v>地刷主板组件</v>
      </c>
      <c r="V2073" s="28">
        <f>VLOOKUP(N2073,'散件（更新）'!B:I,8,FALSE)</f>
        <v>6932485003372</v>
      </c>
    </row>
    <row r="2074" spans="1:22">
      <c r="A2074" s="57">
        <v>46169</v>
      </c>
      <c r="B2074" s="50" t="s">
        <v>7427</v>
      </c>
      <c r="C2074" s="27" t="str">
        <f>VLOOKUP(B2074,'大货清单（不定期按GOMS更新）'!A:H,8,0)</f>
        <v>109-23431303</v>
      </c>
      <c r="D2074" s="27" t="str">
        <f>VLOOKUP(B2074,'大货清单（不定期按GOMS更新）'!A:C,3,0)</f>
        <v>CL2343M-03</v>
      </c>
      <c r="E2074" s="27" t="str">
        <f>VLOOKUP(B2074,'大货清单（不定期按GOMS更新）'!A:H,4,0)</f>
        <v>DE,AT,CH,ES,FR,PL,RO,GR,CZ,NL,LT,IT,HU,UA</v>
      </c>
      <c r="F2074" s="27" t="str">
        <f>VLOOKUP(B2074,'大货清单（不定期按GOMS更新）'!A:H,2,0)</f>
        <v>Floor One S9 Artist Premium</v>
      </c>
      <c r="G2074" s="28" t="str">
        <f>VLOOKUP(B2074,'大货清单（不定期按GOMS更新）'!A:I,9,FALSE)</f>
        <v>6932485001934,	 6932485001934</v>
      </c>
      <c r="H2074" s="27" t="str">
        <f>VLOOKUP(B2074,'大货清单（不定期按GOMS更新）'!A:H,7,0)</f>
        <v>SILVER</v>
      </c>
      <c r="I2074" s="27" t="str">
        <f>VLOOKUP(B2074,'大货清单（不定期按GOMS更新）'!A:F,6,FALSE)</f>
        <v>ACTIVE</v>
      </c>
      <c r="J2074" s="27" t="str">
        <f>VLOOKUP(B2074,'大货清单（不定期按GOMS更新）'!A:K,11,FALSE)</f>
        <v>10.4</v>
      </c>
      <c r="K2074" s="27" t="str">
        <f>VLOOKUP(B2074,'大货清单（不定期按GOMS更新）'!A:N,12,FALSE)</f>
        <v>720</v>
      </c>
      <c r="L2074" s="27" t="str">
        <f>VLOOKUP(B2074,'大货清单（不定期按GOMS更新）'!A:M,13,FALSE)</f>
        <v>324</v>
      </c>
      <c r="M2074" s="27" t="str">
        <f>VLOOKUP(B2074,'大货清单（不定期按GOMS更新）'!A:N,14,FALSE)</f>
        <v>288</v>
      </c>
      <c r="N2074" s="50" t="s">
        <v>8026</v>
      </c>
      <c r="O2074" s="27">
        <f>IFERROR(VLOOKUP(N2074,'散件迭代（不定期更新）'!C:J,8,FALSE),0)</f>
        <v>0</v>
      </c>
      <c r="P2074" s="27" t="str">
        <f>IFERROR(VLOOKUP(N2074,'散件（更新）'!B:H,3,FALSE),0)</f>
        <v/>
      </c>
      <c r="Q2074" s="27" t="str">
        <f>VLOOKUP(N2074,'散件（更新）'!B:H,2,FALSE)</f>
        <v>114-23431316</v>
      </c>
      <c r="R2074" s="27" t="str">
        <f>VLOOKUP(N2074,'散件（更新）'!B:H,7,FALSE)</f>
        <v>PCBA</v>
      </c>
      <c r="S2074" s="27">
        <f>VLOOKUP(N2074,'散件（更新）'!B:E,4,FALSE)</f>
        <v>0</v>
      </c>
      <c r="T2074" s="27" t="s">
        <v>8759</v>
      </c>
      <c r="U2074" s="28" t="str">
        <f>VLOOKUP(N2074,'散件（更新）'!B:G,6,FALSE)</f>
        <v>RGB灯板组件</v>
      </c>
      <c r="V2074" s="28">
        <f>VLOOKUP(N2074,'散件（更新）'!B:I,8,FALSE)</f>
        <v>6932485003396</v>
      </c>
    </row>
    <row r="2075" spans="1:22">
      <c r="A2075" s="57">
        <v>46169</v>
      </c>
      <c r="B2075" s="50" t="s">
        <v>7427</v>
      </c>
      <c r="C2075" s="27" t="str">
        <f>VLOOKUP(B2075,'大货清单（不定期按GOMS更新）'!A:H,8,0)</f>
        <v>109-23431303</v>
      </c>
      <c r="D2075" s="27" t="str">
        <f>VLOOKUP(B2075,'大货清单（不定期按GOMS更新）'!A:C,3,0)</f>
        <v>CL2343M-03</v>
      </c>
      <c r="E2075" s="27" t="str">
        <f>VLOOKUP(B2075,'大货清单（不定期按GOMS更新）'!A:H,4,0)</f>
        <v>DE,AT,CH,ES,FR,PL,RO,GR,CZ,NL,LT,IT,HU,UA</v>
      </c>
      <c r="F2075" s="27" t="str">
        <f>VLOOKUP(B2075,'大货清单（不定期按GOMS更新）'!A:H,2,0)</f>
        <v>Floor One S9 Artist Premium</v>
      </c>
      <c r="G2075" s="28" t="str">
        <f>VLOOKUP(B2075,'大货清单（不定期按GOMS更新）'!A:I,9,FALSE)</f>
        <v>6932485001934,	 6932485001934</v>
      </c>
      <c r="H2075" s="27" t="str">
        <f>VLOOKUP(B2075,'大货清单（不定期按GOMS更新）'!A:H,7,0)</f>
        <v>SILVER</v>
      </c>
      <c r="I2075" s="27" t="str">
        <f>VLOOKUP(B2075,'大货清单（不定期按GOMS更新）'!A:F,6,FALSE)</f>
        <v>ACTIVE</v>
      </c>
      <c r="J2075" s="27" t="str">
        <f>VLOOKUP(B2075,'大货清单（不定期按GOMS更新）'!A:K,11,FALSE)</f>
        <v>10.4</v>
      </c>
      <c r="K2075" s="27" t="str">
        <f>VLOOKUP(B2075,'大货清单（不定期按GOMS更新）'!A:N,12,FALSE)</f>
        <v>720</v>
      </c>
      <c r="L2075" s="27" t="str">
        <f>VLOOKUP(B2075,'大货清单（不定期按GOMS更新）'!A:M,13,FALSE)</f>
        <v>324</v>
      </c>
      <c r="M2075" s="27" t="str">
        <f>VLOOKUP(B2075,'大货清单（不定期按GOMS更新）'!A:N,14,FALSE)</f>
        <v>288</v>
      </c>
      <c r="N2075" s="50" t="s">
        <v>8024</v>
      </c>
      <c r="O2075" s="27">
        <f>IFERROR(VLOOKUP(N2075,'散件迭代（不定期更新）'!C:J,8,FALSE),0)</f>
        <v>0</v>
      </c>
      <c r="P2075" s="27" t="str">
        <f>IFERROR(VLOOKUP(N2075,'散件（更新）'!B:H,3,FALSE),0)</f>
        <v/>
      </c>
      <c r="Q2075" s="27" t="str">
        <f>VLOOKUP(N2075,'散件（更新）'!B:H,2,FALSE)</f>
        <v>114-23431318</v>
      </c>
      <c r="R2075" s="27" t="str">
        <f>VLOOKUP(N2075,'散件（更新）'!B:H,7,FALSE)</f>
        <v>PCBA</v>
      </c>
      <c r="S2075" s="27">
        <f>VLOOKUP(N2075,'散件（更新）'!B:E,4,FALSE)</f>
        <v>0</v>
      </c>
      <c r="T2075" s="27" t="s">
        <v>8759</v>
      </c>
      <c r="U2075" s="28" t="str">
        <f>VLOOKUP(N2075,'散件（更新）'!B:G,6,FALSE)</f>
        <v>机身主板</v>
      </c>
      <c r="V2075" s="28">
        <f>VLOOKUP(N2075,'散件（更新）'!B:I,8,FALSE)</f>
        <v>6932485003419</v>
      </c>
    </row>
    <row r="2076" spans="1:22">
      <c r="A2076" s="57">
        <v>46169</v>
      </c>
      <c r="B2076" s="50" t="s">
        <v>7427</v>
      </c>
      <c r="C2076" s="27" t="str">
        <f>VLOOKUP(B2076,'大货清单（不定期按GOMS更新）'!A:H,8,0)</f>
        <v>109-23431303</v>
      </c>
      <c r="D2076" s="27" t="str">
        <f>VLOOKUP(B2076,'大货清单（不定期按GOMS更新）'!A:C,3,0)</f>
        <v>CL2343M-03</v>
      </c>
      <c r="E2076" s="27" t="str">
        <f>VLOOKUP(B2076,'大货清单（不定期按GOMS更新）'!A:H,4,0)</f>
        <v>DE,AT,CH,ES,FR,PL,RO,GR,CZ,NL,LT,IT,HU,UA</v>
      </c>
      <c r="F2076" s="27" t="str">
        <f>VLOOKUP(B2076,'大货清单（不定期按GOMS更新）'!A:H,2,0)</f>
        <v>Floor One S9 Artist Premium</v>
      </c>
      <c r="G2076" s="28" t="str">
        <f>VLOOKUP(B2076,'大货清单（不定期按GOMS更新）'!A:I,9,FALSE)</f>
        <v>6932485001934,	 6932485001934</v>
      </c>
      <c r="H2076" s="27" t="str">
        <f>VLOOKUP(B2076,'大货清单（不定期按GOMS更新）'!A:H,7,0)</f>
        <v>SILVER</v>
      </c>
      <c r="I2076" s="27" t="str">
        <f>VLOOKUP(B2076,'大货清单（不定期按GOMS更新）'!A:F,6,FALSE)</f>
        <v>ACTIVE</v>
      </c>
      <c r="J2076" s="27" t="str">
        <f>VLOOKUP(B2076,'大货清单（不定期按GOMS更新）'!A:K,11,FALSE)</f>
        <v>10.4</v>
      </c>
      <c r="K2076" s="27" t="str">
        <f>VLOOKUP(B2076,'大货清单（不定期按GOMS更新）'!A:N,12,FALSE)</f>
        <v>720</v>
      </c>
      <c r="L2076" s="27" t="str">
        <f>VLOOKUP(B2076,'大货清单（不定期按GOMS更新）'!A:M,13,FALSE)</f>
        <v>324</v>
      </c>
      <c r="M2076" s="27" t="str">
        <f>VLOOKUP(B2076,'大货清单（不定期按GOMS更新）'!A:N,14,FALSE)</f>
        <v>288</v>
      </c>
      <c r="N2076" s="50" t="s">
        <v>7811</v>
      </c>
      <c r="O2076" s="27">
        <f>IFERROR(VLOOKUP(N2076,'散件迭代（不定期更新）'!C:J,8,FALSE),0)</f>
        <v>0</v>
      </c>
      <c r="P2076" s="27" t="str">
        <f>IFERROR(VLOOKUP(N2076,'散件（更新）'!B:H,3,FALSE),0)</f>
        <v/>
      </c>
      <c r="Q2076" s="27" t="str">
        <f>VLOOKUP(N2076,'散件（更新）'!B:H,2,FALSE)</f>
        <v>114-23761812</v>
      </c>
      <c r="R2076" s="27" t="str">
        <f>VLOOKUP(N2076,'散件（更新）'!B:H,7,FALSE)</f>
        <v>Scraper</v>
      </c>
      <c r="S2076" s="27" t="str">
        <f>VLOOKUP(N2076,'散件（更新）'!B:E,4,FALSE)</f>
        <v>https://tineco-yxzt.oss-accelerate.aliyuncs.com/20241219/11_1734589750208.jpg</v>
      </c>
      <c r="T2076" s="27" t="s">
        <v>8759</v>
      </c>
      <c r="U2076" s="28" t="str">
        <f>VLOOKUP(N2076,'散件（更新）'!B:G,6,FALSE)</f>
        <v>刮条组件</v>
      </c>
      <c r="V2076" s="28">
        <f>VLOOKUP(N2076,'散件（更新）'!B:I,8,FALSE)</f>
        <v>6932485002528</v>
      </c>
    </row>
    <row r="2077" spans="1:22">
      <c r="A2077" s="57">
        <v>46169</v>
      </c>
      <c r="B2077" s="50" t="s">
        <v>7427</v>
      </c>
      <c r="C2077" s="27" t="str">
        <f>VLOOKUP(B2077,'大货清单（不定期按GOMS更新）'!A:H,8,0)</f>
        <v>109-23431303</v>
      </c>
      <c r="D2077" s="27" t="str">
        <f>VLOOKUP(B2077,'大货清单（不定期按GOMS更新）'!A:C,3,0)</f>
        <v>CL2343M-03</v>
      </c>
      <c r="E2077" s="27" t="str">
        <f>VLOOKUP(B2077,'大货清单（不定期按GOMS更新）'!A:H,4,0)</f>
        <v>DE,AT,CH,ES,FR,PL,RO,GR,CZ,NL,LT,IT,HU,UA</v>
      </c>
      <c r="F2077" s="27" t="str">
        <f>VLOOKUP(B2077,'大货清单（不定期按GOMS更新）'!A:H,2,0)</f>
        <v>Floor One S9 Artist Premium</v>
      </c>
      <c r="G2077" s="28" t="str">
        <f>VLOOKUP(B2077,'大货清单（不定期按GOMS更新）'!A:I,9,FALSE)</f>
        <v>6932485001934,	 6932485001934</v>
      </c>
      <c r="H2077" s="27" t="str">
        <f>VLOOKUP(B2077,'大货清单（不定期按GOMS更新）'!A:H,7,0)</f>
        <v>SILVER</v>
      </c>
      <c r="I2077" s="27" t="str">
        <f>VLOOKUP(B2077,'大货清单（不定期按GOMS更新）'!A:F,6,FALSE)</f>
        <v>ACTIVE</v>
      </c>
      <c r="J2077" s="27" t="str">
        <f>VLOOKUP(B2077,'大货清单（不定期按GOMS更新）'!A:K,11,FALSE)</f>
        <v>10.4</v>
      </c>
      <c r="K2077" s="27" t="str">
        <f>VLOOKUP(B2077,'大货清单（不定期按GOMS更新）'!A:N,12,FALSE)</f>
        <v>720</v>
      </c>
      <c r="L2077" s="27" t="str">
        <f>VLOOKUP(B2077,'大货清单（不定期按GOMS更新）'!A:M,13,FALSE)</f>
        <v>324</v>
      </c>
      <c r="M2077" s="27" t="str">
        <f>VLOOKUP(B2077,'大货清单（不定期按GOMS更新）'!A:N,14,FALSE)</f>
        <v>288</v>
      </c>
      <c r="N2077" s="50" t="s">
        <v>8159</v>
      </c>
      <c r="O2077" s="27">
        <f>IFERROR(VLOOKUP(N2077,'散件迭代（不定期更新）'!C:J,8,FALSE),0)</f>
        <v>0</v>
      </c>
      <c r="P2077" s="27" t="str">
        <f>IFERROR(VLOOKUP(N2077,'散件（更新）'!B:H,3,FALSE),0)</f>
        <v/>
      </c>
      <c r="Q2077" s="27" t="str">
        <f>VLOOKUP(N2077,'散件（更新）'!B:H,2,FALSE)</f>
        <v>114-23431312</v>
      </c>
      <c r="R2077" s="27" t="str">
        <f>VLOOKUP(N2077,'散件（更新）'!B:H,7,FALSE)</f>
        <v>Sensor</v>
      </c>
      <c r="S2077" s="27">
        <f>VLOOKUP(N2077,'散件（更新）'!B:E,4,FALSE)</f>
        <v>0</v>
      </c>
      <c r="T2077" s="27" t="s">
        <v>8759</v>
      </c>
      <c r="U2077" s="28" t="str">
        <f>VLOOKUP(N2077,'散件（更新）'!B:G,6,FALSE)</f>
        <v>无水检测传感器</v>
      </c>
      <c r="V2077" s="28">
        <f>VLOOKUP(N2077,'散件（更新）'!B:I,8,FALSE)</f>
        <v>6932485003358</v>
      </c>
    </row>
    <row r="2078" spans="1:22">
      <c r="A2078" s="57">
        <v>46169</v>
      </c>
      <c r="B2078" s="50" t="s">
        <v>7427</v>
      </c>
      <c r="C2078" s="27" t="str">
        <f>VLOOKUP(B2078,'大货清单（不定期按GOMS更新）'!A:H,8,0)</f>
        <v>109-23431303</v>
      </c>
      <c r="D2078" s="27" t="str">
        <f>VLOOKUP(B2078,'大货清单（不定期按GOMS更新）'!A:C,3,0)</f>
        <v>CL2343M-03</v>
      </c>
      <c r="E2078" s="27" t="str">
        <f>VLOOKUP(B2078,'大货清单（不定期按GOMS更新）'!A:H,4,0)</f>
        <v>DE,AT,CH,ES,FR,PL,RO,GR,CZ,NL,LT,IT,HU,UA</v>
      </c>
      <c r="F2078" s="27" t="str">
        <f>VLOOKUP(B2078,'大货清单（不定期按GOMS更新）'!A:H,2,0)</f>
        <v>Floor One S9 Artist Premium</v>
      </c>
      <c r="G2078" s="28" t="str">
        <f>VLOOKUP(B2078,'大货清单（不定期按GOMS更新）'!A:I,9,FALSE)</f>
        <v>6932485001934,	 6932485001934</v>
      </c>
      <c r="H2078" s="27" t="str">
        <f>VLOOKUP(B2078,'大货清单（不定期按GOMS更新）'!A:H,7,0)</f>
        <v>SILVER</v>
      </c>
      <c r="I2078" s="27" t="str">
        <f>VLOOKUP(B2078,'大货清单（不定期按GOMS更新）'!A:F,6,FALSE)</f>
        <v>ACTIVE</v>
      </c>
      <c r="J2078" s="27" t="str">
        <f>VLOOKUP(B2078,'大货清单（不定期按GOMS更新）'!A:K,11,FALSE)</f>
        <v>10.4</v>
      </c>
      <c r="K2078" s="27" t="str">
        <f>VLOOKUP(B2078,'大货清单（不定期按GOMS更新）'!A:N,12,FALSE)</f>
        <v>720</v>
      </c>
      <c r="L2078" s="27" t="str">
        <f>VLOOKUP(B2078,'大货清单（不定期按GOMS更新）'!A:M,13,FALSE)</f>
        <v>324</v>
      </c>
      <c r="M2078" s="27" t="str">
        <f>VLOOKUP(B2078,'大货清单（不定期按GOMS更新）'!A:N,14,FALSE)</f>
        <v>288</v>
      </c>
      <c r="N2078" s="50" t="s">
        <v>8115</v>
      </c>
      <c r="O2078" s="27">
        <f>IFERROR(VLOOKUP(N2078,'散件迭代（不定期更新）'!C:J,8,FALSE),0)</f>
        <v>0</v>
      </c>
      <c r="P2078" s="27" t="str">
        <f>IFERROR(VLOOKUP(N2078,'散件（更新）'!B:H,3,FALSE),0)</f>
        <v/>
      </c>
      <c r="Q2078" s="27" t="str">
        <f>VLOOKUP(N2078,'散件（更新）'!B:H,2,FALSE)</f>
        <v>114-23431311</v>
      </c>
      <c r="R2078" s="27" t="str">
        <f>VLOOKUP(N2078,'散件（更新）'!B:H,7,FALSE)</f>
        <v>Pump</v>
      </c>
      <c r="S2078" s="27" t="str">
        <f>VLOOKUP(N2078,'散件（更新）'!B:E,4,FALSE)</f>
        <v>https://tineco-yxzt.oss-accelerate.aliyuncs.com/20250116/11-pump_1736995142721.png</v>
      </c>
      <c r="T2078" s="27" t="s">
        <v>8759</v>
      </c>
      <c r="U2078" s="28" t="str">
        <f>VLOOKUP(N2078,'散件（更新）'!B:G,6,FALSE)</f>
        <v>蠕动泵组件</v>
      </c>
      <c r="V2078" s="28">
        <f>VLOOKUP(N2078,'散件（更新）'!B:I,8,FALSE)</f>
        <v>6932485003341</v>
      </c>
    </row>
    <row r="2079" spans="1:22">
      <c r="A2079" s="57">
        <v>46169</v>
      </c>
      <c r="B2079" s="50" t="s">
        <v>7427</v>
      </c>
      <c r="C2079" s="27" t="str">
        <f>VLOOKUP(B2079,'大货清单（不定期按GOMS更新）'!A:H,8,0)</f>
        <v>109-23431303</v>
      </c>
      <c r="D2079" s="27" t="str">
        <f>VLOOKUP(B2079,'大货清单（不定期按GOMS更新）'!A:C,3,0)</f>
        <v>CL2343M-03</v>
      </c>
      <c r="E2079" s="27" t="str">
        <f>VLOOKUP(B2079,'大货清单（不定期按GOMS更新）'!A:H,4,0)</f>
        <v>DE,AT,CH,ES,FR,PL,RO,GR,CZ,NL,LT,IT,HU,UA</v>
      </c>
      <c r="F2079" s="27" t="str">
        <f>VLOOKUP(B2079,'大货清单（不定期按GOMS更新）'!A:H,2,0)</f>
        <v>Floor One S9 Artist Premium</v>
      </c>
      <c r="G2079" s="28" t="str">
        <f>VLOOKUP(B2079,'大货清单（不定期按GOMS更新）'!A:I,9,FALSE)</f>
        <v>6932485001934,	 6932485001934</v>
      </c>
      <c r="H2079" s="27" t="str">
        <f>VLOOKUP(B2079,'大货清单（不定期按GOMS更新）'!A:H,7,0)</f>
        <v>SILVER</v>
      </c>
      <c r="I2079" s="27" t="str">
        <f>VLOOKUP(B2079,'大货清单（不定期按GOMS更新）'!A:F,6,FALSE)</f>
        <v>ACTIVE</v>
      </c>
      <c r="J2079" s="27" t="str">
        <f>VLOOKUP(B2079,'大货清单（不定期按GOMS更新）'!A:K,11,FALSE)</f>
        <v>10.4</v>
      </c>
      <c r="K2079" s="27" t="str">
        <f>VLOOKUP(B2079,'大货清单（不定期按GOMS更新）'!A:N,12,FALSE)</f>
        <v>720</v>
      </c>
      <c r="L2079" s="27" t="str">
        <f>VLOOKUP(B2079,'大货清单（不定期按GOMS更新）'!A:M,13,FALSE)</f>
        <v>324</v>
      </c>
      <c r="M2079" s="27" t="str">
        <f>VLOOKUP(B2079,'大货清单（不定期按GOMS更新）'!A:N,14,FALSE)</f>
        <v>288</v>
      </c>
      <c r="N2079" s="50" t="s">
        <v>7891</v>
      </c>
      <c r="O2079" s="27">
        <f>IFERROR(VLOOKUP(N2079,'散件迭代（不定期更新）'!C:J,8,FALSE),0)</f>
        <v>0</v>
      </c>
      <c r="P2079" s="27" t="str">
        <f>IFERROR(VLOOKUP(N2079,'散件（更新）'!B:H,3,FALSE),0)</f>
        <v/>
      </c>
      <c r="Q2079" s="27" t="str">
        <f>VLOOKUP(N2079,'散件（更新）'!B:H,2,FALSE)</f>
        <v>114-23431309</v>
      </c>
      <c r="R2079" s="27" t="str">
        <f>VLOOKUP(N2079,'散件（更新）'!B:H,7,FALSE)</f>
        <v>Repair Wheel</v>
      </c>
      <c r="S2079" s="27" t="str">
        <f>VLOOKUP(N2079,'散件（更新）'!B:E,4,FALSE)</f>
        <v>https://tineco-yxzt.oss-accelerate.aliyuncs.com/20250115/09-dalunzujian_1736942782008.png</v>
      </c>
      <c r="T2079" s="27" t="s">
        <v>19325</v>
      </c>
      <c r="U2079" s="28" t="str">
        <f>VLOOKUP(N2079,'散件（更新）'!B:G,6,FALSE)</f>
        <v>大轮组件</v>
      </c>
      <c r="V2079" s="28">
        <f>VLOOKUP(N2079,'散件（更新）'!B:I,8,FALSE)</f>
        <v>6932485003327</v>
      </c>
    </row>
    <row r="2080" spans="1:22">
      <c r="A2080" s="57">
        <v>46169</v>
      </c>
      <c r="B2080" s="50" t="s">
        <v>7427</v>
      </c>
      <c r="C2080" s="27" t="str">
        <f>VLOOKUP(B2080,'大货清单（不定期按GOMS更新）'!A:H,8,0)</f>
        <v>109-23431303</v>
      </c>
      <c r="D2080" s="27" t="str">
        <f>VLOOKUP(B2080,'大货清单（不定期按GOMS更新）'!A:C,3,0)</f>
        <v>CL2343M-03</v>
      </c>
      <c r="E2080" s="27" t="str">
        <f>VLOOKUP(B2080,'大货清单（不定期按GOMS更新）'!A:H,4,0)</f>
        <v>DE,AT,CH,ES,FR,PL,RO,GR,CZ,NL,LT,IT,HU,UA</v>
      </c>
      <c r="F2080" s="27" t="str">
        <f>VLOOKUP(B2080,'大货清单（不定期按GOMS更新）'!A:H,2,0)</f>
        <v>Floor One S9 Artist Premium</v>
      </c>
      <c r="G2080" s="28" t="str">
        <f>VLOOKUP(B2080,'大货清单（不定期按GOMS更新）'!A:I,9,FALSE)</f>
        <v>6932485001934,	 6932485001934</v>
      </c>
      <c r="H2080" s="27" t="str">
        <f>VLOOKUP(B2080,'大货清单（不定期按GOMS更新）'!A:H,7,0)</f>
        <v>SILVER</v>
      </c>
      <c r="I2080" s="27" t="str">
        <f>VLOOKUP(B2080,'大货清单（不定期按GOMS更新）'!A:F,6,FALSE)</f>
        <v>ACTIVE</v>
      </c>
      <c r="J2080" s="27" t="str">
        <f>VLOOKUP(B2080,'大货清单（不定期按GOMS更新）'!A:K,11,FALSE)</f>
        <v>10.4</v>
      </c>
      <c r="K2080" s="27" t="str">
        <f>VLOOKUP(B2080,'大货清单（不定期按GOMS更新）'!A:N,12,FALSE)</f>
        <v>720</v>
      </c>
      <c r="L2080" s="27" t="str">
        <f>VLOOKUP(B2080,'大货清单（不定期按GOMS更新）'!A:M,13,FALSE)</f>
        <v>324</v>
      </c>
      <c r="M2080" s="27" t="str">
        <f>VLOOKUP(B2080,'大货清单（不定期按GOMS更新）'!A:N,14,FALSE)</f>
        <v>288</v>
      </c>
      <c r="N2080" s="50" t="s">
        <v>8236</v>
      </c>
      <c r="O2080" s="27">
        <f>IFERROR(VLOOKUP(N2080,'散件迭代（不定期更新）'!C:J,8,FALSE),0)</f>
        <v>0</v>
      </c>
      <c r="P2080" s="27" t="str">
        <f>IFERROR(VLOOKUP(N2080,'散件（更新）'!B:H,3,FALSE),0)</f>
        <v/>
      </c>
      <c r="Q2080" s="27" t="str">
        <f>VLOOKUP(N2080,'散件（更新）'!B:H,2,FALSE)</f>
        <v>114-23431300</v>
      </c>
      <c r="R2080" s="27" t="str">
        <f>VLOOKUP(N2080,'散件（更新）'!B:H,7,FALSE)</f>
        <v>Handle</v>
      </c>
      <c r="S2080" s="27" t="str">
        <f>VLOOKUP(N2080,'散件（更新）'!B:E,4,FALSE)</f>
        <v>https://tineco-yxzt.oss-accelerate.aliyuncs.com/20250115/00-handle_1736925477009.png</v>
      </c>
      <c r="T2080" s="27" t="s">
        <v>8759</v>
      </c>
      <c r="U2080" s="28" t="str">
        <f>VLOOKUP(N2080,'散件（更新）'!B:G,6,FALSE)</f>
        <v>手柄组件</v>
      </c>
      <c r="V2080" s="28">
        <f>VLOOKUP(N2080,'散件（更新）'!B:I,8,FALSE)</f>
        <v>6932485003235</v>
      </c>
    </row>
    <row r="2081" spans="1:22">
      <c r="A2081" s="57">
        <v>46169</v>
      </c>
      <c r="B2081" s="50" t="s">
        <v>7427</v>
      </c>
      <c r="C2081" s="27" t="str">
        <f>VLOOKUP(B2081,'大货清单（不定期按GOMS更新）'!A:H,8,0)</f>
        <v>109-23431303</v>
      </c>
      <c r="D2081" s="27" t="str">
        <f>VLOOKUP(B2081,'大货清单（不定期按GOMS更新）'!A:C,3,0)</f>
        <v>CL2343M-03</v>
      </c>
      <c r="E2081" s="27" t="str">
        <f>VLOOKUP(B2081,'大货清单（不定期按GOMS更新）'!A:H,4,0)</f>
        <v>DE,AT,CH,ES,FR,PL,RO,GR,CZ,NL,LT,IT,HU,UA</v>
      </c>
      <c r="F2081" s="27" t="str">
        <f>VLOOKUP(B2081,'大货清单（不定期按GOMS更新）'!A:H,2,0)</f>
        <v>Floor One S9 Artist Premium</v>
      </c>
      <c r="G2081" s="28" t="str">
        <f>VLOOKUP(B2081,'大货清单（不定期按GOMS更新）'!A:I,9,FALSE)</f>
        <v>6932485001934,	 6932485001934</v>
      </c>
      <c r="H2081" s="27" t="str">
        <f>VLOOKUP(B2081,'大货清单（不定期按GOMS更新）'!A:H,7,0)</f>
        <v>SILVER</v>
      </c>
      <c r="I2081" s="27" t="str">
        <f>VLOOKUP(B2081,'大货清单（不定期按GOMS更新）'!A:F,6,FALSE)</f>
        <v>ACTIVE</v>
      </c>
      <c r="J2081" s="27" t="str">
        <f>VLOOKUP(B2081,'大货清单（不定期按GOMS更新）'!A:K,11,FALSE)</f>
        <v>10.4</v>
      </c>
      <c r="K2081" s="27" t="str">
        <f>VLOOKUP(B2081,'大货清单（不定期按GOMS更新）'!A:N,12,FALSE)</f>
        <v>720</v>
      </c>
      <c r="L2081" s="27" t="str">
        <f>VLOOKUP(B2081,'大货清单（不定期按GOMS更新）'!A:M,13,FALSE)</f>
        <v>324</v>
      </c>
      <c r="M2081" s="27" t="str">
        <f>VLOOKUP(B2081,'大货清单（不定期按GOMS更新）'!A:N,14,FALSE)</f>
        <v>288</v>
      </c>
      <c r="N2081" s="50" t="s">
        <v>7941</v>
      </c>
      <c r="O2081" s="27">
        <f>IFERROR(VLOOKUP(N2081,'散件迭代（不定期更新）'!C:J,8,FALSE),0)</f>
        <v>0</v>
      </c>
      <c r="P2081" s="27" t="str">
        <f>IFERROR(VLOOKUP(N2081,'散件（更新）'!B:H,3,FALSE),0)</f>
        <v/>
      </c>
      <c r="Q2081" s="27" t="str">
        <f>VLOOKUP(N2081,'散件（更新）'!B:H,2,FALSE)</f>
        <v>114-23431301</v>
      </c>
      <c r="R2081" s="27" t="str">
        <f>VLOOKUP(N2081,'散件（更新）'!B:H,7,FALSE)</f>
        <v>Clean Water Tank</v>
      </c>
      <c r="S2081" s="27" t="str">
        <f>VLOOKUP(N2081,'散件（更新）'!B:E,4,FALSE)</f>
        <v>https://tineco-yxzt.oss-accelerate.aliyuncs.com/20250115/01-CWT_1736931542434.png</v>
      </c>
      <c r="T2081" s="27" t="s">
        <v>8759</v>
      </c>
      <c r="U2081" s="28" t="str">
        <f>VLOOKUP(N2081,'散件（更新）'!B:G,6,FALSE)</f>
        <v>清水桶组件</v>
      </c>
      <c r="V2081" s="28">
        <f>VLOOKUP(N2081,'散件（更新）'!B:I,8,FALSE)</f>
        <v>6932485003242</v>
      </c>
    </row>
    <row r="2082" spans="1:22">
      <c r="A2082" s="57">
        <v>46169</v>
      </c>
      <c r="B2082" s="50" t="s">
        <v>7427</v>
      </c>
      <c r="C2082" s="27" t="str">
        <f>VLOOKUP(B2082,'大货清单（不定期按GOMS更新）'!A:H,8,0)</f>
        <v>109-23431303</v>
      </c>
      <c r="D2082" s="27" t="str">
        <f>VLOOKUP(B2082,'大货清单（不定期按GOMS更新）'!A:C,3,0)</f>
        <v>CL2343M-03</v>
      </c>
      <c r="E2082" s="27" t="str">
        <f>VLOOKUP(B2082,'大货清单（不定期按GOMS更新）'!A:H,4,0)</f>
        <v>DE,AT,CH,ES,FR,PL,RO,GR,CZ,NL,LT,IT,HU,UA</v>
      </c>
      <c r="F2082" s="27" t="str">
        <f>VLOOKUP(B2082,'大货清单（不定期按GOMS更新）'!A:H,2,0)</f>
        <v>Floor One S9 Artist Premium</v>
      </c>
      <c r="G2082" s="28" t="str">
        <f>VLOOKUP(B2082,'大货清单（不定期按GOMS更新）'!A:I,9,FALSE)</f>
        <v>6932485001934,	 6932485001934</v>
      </c>
      <c r="H2082" s="27" t="str">
        <f>VLOOKUP(B2082,'大货清单（不定期按GOMS更新）'!A:H,7,0)</f>
        <v>SILVER</v>
      </c>
      <c r="I2082" s="27" t="str">
        <f>VLOOKUP(B2082,'大货清单（不定期按GOMS更新）'!A:F,6,FALSE)</f>
        <v>ACTIVE</v>
      </c>
      <c r="J2082" s="27" t="str">
        <f>VLOOKUP(B2082,'大货清单（不定期按GOMS更新）'!A:K,11,FALSE)</f>
        <v>10.4</v>
      </c>
      <c r="K2082" s="27" t="str">
        <f>VLOOKUP(B2082,'大货清单（不定期按GOMS更新）'!A:N,12,FALSE)</f>
        <v>720</v>
      </c>
      <c r="L2082" s="27" t="str">
        <f>VLOOKUP(B2082,'大货清单（不定期按GOMS更新）'!A:M,13,FALSE)</f>
        <v>324</v>
      </c>
      <c r="M2082" s="27" t="str">
        <f>VLOOKUP(B2082,'大货清单（不定期按GOMS更新）'!A:N,14,FALSE)</f>
        <v>288</v>
      </c>
      <c r="N2082" s="50" t="s">
        <v>8186</v>
      </c>
      <c r="O2082" s="27">
        <f>IFERROR(VLOOKUP(N2082,'散件迭代（不定期更新）'!C:J,8,FALSE),0)</f>
        <v>0</v>
      </c>
      <c r="P2082" s="27" t="str">
        <f>IFERROR(VLOOKUP(N2082,'散件（更新）'!B:H,3,FALSE),0)</f>
        <v/>
      </c>
      <c r="Q2082" s="27" t="str">
        <f>VLOOKUP(N2082,'散件（更新）'!B:H,2,FALSE)</f>
        <v>114-23431302</v>
      </c>
      <c r="R2082" s="27" t="str">
        <f>VLOOKUP(N2082,'散件（更新）'!B:H,7,FALSE)</f>
        <v>Dirt Water Tank</v>
      </c>
      <c r="S2082" s="27" t="str">
        <f>VLOOKUP(N2082,'散件（更新）'!B:E,4,FALSE)</f>
        <v>https://tineco-yxzt.oss-accelerate.aliyuncs.com/20250115/02-DWT_1736931792041.png</v>
      </c>
      <c r="T2082" s="27" t="s">
        <v>19301</v>
      </c>
      <c r="U2082" s="28" t="str">
        <f>VLOOKUP(N2082,'散件（更新）'!B:G,6,FALSE)</f>
        <v>回收桶组件</v>
      </c>
      <c r="V2082" s="28">
        <f>VLOOKUP(N2082,'散件（更新）'!B:I,8,FALSE)</f>
        <v>6932485003259</v>
      </c>
    </row>
    <row r="2083" spans="1:22">
      <c r="A2083" s="57">
        <v>46169</v>
      </c>
      <c r="B2083" s="50" t="s">
        <v>7409</v>
      </c>
      <c r="C2083" s="27" t="str">
        <f>VLOOKUP(B2083,'大货清单（不定期按GOMS更新）'!A:H,8,0)</f>
        <v>109-23480604</v>
      </c>
      <c r="D2083" s="27" t="str">
        <f>VLOOKUP(B2083,'大货清单（不定期按GOMS更新）'!A:C,3,0)</f>
        <v>CL2348F-04</v>
      </c>
      <c r="E2083" s="27" t="str">
        <f>VLOOKUP(B2083,'大货清单（不定期按GOMS更新）'!A:H,4,0)</f>
        <v>PL,DE,ES,FR,RO,GR,CZ,NL,LT,IT,HU,UA</v>
      </c>
      <c r="F2083" s="27" t="str">
        <f>VLOOKUP(B2083,'大货清单（不定期按GOMS更新）'!A:H,2,0)</f>
        <v>FLOOR ONE SWITCH S6 STRETCH PLUS</v>
      </c>
      <c r="G2083" s="28">
        <f>VLOOKUP(B2083,'大货清单（不定期按GOMS更新）'!A:I,9,FALSE)</f>
        <v>6932485002306</v>
      </c>
      <c r="H2083" s="27" t="str">
        <f>VLOOKUP(B2083,'大货清单（不定期按GOMS更新）'!A:H,7,0)</f>
        <v>WHITE&amp;BLACK</v>
      </c>
      <c r="I2083" s="27" t="str">
        <f>VLOOKUP(B2083,'大货清单（不定期按GOMS更新）'!A:F,6,FALSE)</f>
        <v>ACTIVE</v>
      </c>
      <c r="J2083" s="27" t="str">
        <f>VLOOKUP(B2083,'大货清单（不定期按GOMS更新）'!A:K,11,FALSE)</f>
        <v>12.9</v>
      </c>
      <c r="K2083" s="27" t="str">
        <f>VLOOKUP(B2083,'大货清单（不定期按GOMS更新）'!A:N,12,FALSE)</f>
        <v>850</v>
      </c>
      <c r="L2083" s="27" t="str">
        <f>VLOOKUP(B2083,'大货清单（不定期按GOMS更新）'!A:M,13,FALSE)</f>
        <v>332</v>
      </c>
      <c r="M2083" s="27" t="str">
        <f>VLOOKUP(B2083,'大货清单（不定期按GOMS更新）'!A:N,14,FALSE)</f>
        <v>318</v>
      </c>
      <c r="N2083" s="50" t="s">
        <v>4422</v>
      </c>
      <c r="O2083" s="27">
        <f>IFERROR(VLOOKUP(N2083,'散件迭代（不定期更新）'!C:J,8,FALSE),0)</f>
        <v>0</v>
      </c>
      <c r="P2083" s="27" t="str">
        <f>IFERROR(VLOOKUP(N2083,'散件（更新）'!B:H,3,FALSE),0)</f>
        <v>/</v>
      </c>
      <c r="Q2083" s="27" t="str">
        <f>VLOOKUP(N2083,'散件（更新）'!B:H,2,FALSE)</f>
        <v>114-23350408</v>
      </c>
      <c r="R2083" s="27" t="str">
        <f>VLOOKUP(N2083,'散件（更新）'!B:H,7,FALSE)</f>
        <v>Brush Roller</v>
      </c>
      <c r="S2083" s="27" t="str">
        <f>VLOOKUP(N2083,'散件（更新）'!B:E,4,FALSE)</f>
        <v>https://tineco-yxzt.oss-accelerate.aliyuncs.com/20241021/gunshua_1729475885815.jpeg</v>
      </c>
      <c r="T2083" s="27" t="s">
        <v>8759</v>
      </c>
      <c r="U2083" s="28" t="str">
        <f>VLOOKUP(N2083,'散件（更新）'!B:G,6,FALSE)</f>
        <v>滚刷组件</v>
      </c>
      <c r="V2083" s="28" t="str">
        <f>VLOOKUP(N2083,'散件（更新）'!B:I,8,FALSE)</f>
        <v>6974950106188</v>
      </c>
    </row>
    <row r="2084" spans="1:22">
      <c r="A2084" s="57">
        <v>46169</v>
      </c>
      <c r="B2084" s="50" t="s">
        <v>7409</v>
      </c>
      <c r="C2084" s="27" t="str">
        <f>VLOOKUP(B2084,'大货清单（不定期按GOMS更新）'!A:H,8,0)</f>
        <v>109-23480604</v>
      </c>
      <c r="D2084" s="27" t="str">
        <f>VLOOKUP(B2084,'大货清单（不定期按GOMS更新）'!A:C,3,0)</f>
        <v>CL2348F-04</v>
      </c>
      <c r="E2084" s="27" t="str">
        <f>VLOOKUP(B2084,'大货清单（不定期按GOMS更新）'!A:H,4,0)</f>
        <v>PL,DE,ES,FR,RO,GR,CZ,NL,LT,IT,HU,UA</v>
      </c>
      <c r="F2084" s="27" t="str">
        <f>VLOOKUP(B2084,'大货清单（不定期按GOMS更新）'!A:H,2,0)</f>
        <v>FLOOR ONE SWITCH S6 STRETCH PLUS</v>
      </c>
      <c r="G2084" s="28">
        <f>VLOOKUP(B2084,'大货清单（不定期按GOMS更新）'!A:I,9,FALSE)</f>
        <v>6932485002306</v>
      </c>
      <c r="H2084" s="27" t="str">
        <f>VLOOKUP(B2084,'大货清单（不定期按GOMS更新）'!A:H,7,0)</f>
        <v>WHITE&amp;BLACK</v>
      </c>
      <c r="I2084" s="27" t="str">
        <f>VLOOKUP(B2084,'大货清单（不定期按GOMS更新）'!A:F,6,FALSE)</f>
        <v>ACTIVE</v>
      </c>
      <c r="J2084" s="27" t="str">
        <f>VLOOKUP(B2084,'大货清单（不定期按GOMS更新）'!A:K,11,FALSE)</f>
        <v>12.9</v>
      </c>
      <c r="K2084" s="27" t="str">
        <f>VLOOKUP(B2084,'大货清单（不定期按GOMS更新）'!A:N,12,FALSE)</f>
        <v>850</v>
      </c>
      <c r="L2084" s="27" t="str">
        <f>VLOOKUP(B2084,'大货清单（不定期按GOMS更新）'!A:M,13,FALSE)</f>
        <v>332</v>
      </c>
      <c r="M2084" s="27" t="str">
        <f>VLOOKUP(B2084,'大货清单（不定期按GOMS更新）'!A:N,14,FALSE)</f>
        <v>318</v>
      </c>
      <c r="N2084" s="50" t="s">
        <v>7530</v>
      </c>
      <c r="O2084" s="27" t="str">
        <f>IFERROR(VLOOKUP(N2084,'散件迭代（不定期更新）'!C:J,8,FALSE),0)</f>
        <v>A64</v>
      </c>
      <c r="P2084" s="27">
        <f>IFERROR(VLOOKUP(N2084,'散件（更新）'!B:H,3,FALSE),0)</f>
        <v>0</v>
      </c>
      <c r="Q2084" s="27" t="str">
        <f>VLOOKUP(N2084,'散件（更新）'!B:H,2,FALSE)</f>
        <v>114-23280222</v>
      </c>
      <c r="R2084" s="27" t="str">
        <f>VLOOKUP(N2084,'散件（更新）'!B:H,7,FALSE)</f>
        <v>HEPA Assy</v>
      </c>
      <c r="S2084" s="27" t="str">
        <f>VLOOKUP(N2084,'散件（更新）'!B:E,4,FALSE)</f>
        <v>https://tineco-yxzt.oss-accelerate.aliyuncs.com/20240822/HEPA_1724286749680.jpg</v>
      </c>
      <c r="T2084" s="27" t="s">
        <v>8759</v>
      </c>
      <c r="U2084" s="28" t="str">
        <f>VLOOKUP(N2084,'散件（更新）'!B:G,6,FALSE)</f>
        <v>回收桶过滤器组件</v>
      </c>
      <c r="V2084" s="28">
        <f>VLOOKUP(N2084,'散件（更新）'!B:I,8,FALSE)</f>
        <v>6932485000470</v>
      </c>
    </row>
    <row r="2085" spans="1:22">
      <c r="A2085" s="57">
        <v>46169</v>
      </c>
      <c r="B2085" s="50" t="s">
        <v>7409</v>
      </c>
      <c r="C2085" s="27" t="str">
        <f>VLOOKUP(B2085,'大货清单（不定期按GOMS更新）'!A:H,8,0)</f>
        <v>109-23480604</v>
      </c>
      <c r="D2085" s="27" t="str">
        <f>VLOOKUP(B2085,'大货清单（不定期按GOMS更新）'!A:C,3,0)</f>
        <v>CL2348F-04</v>
      </c>
      <c r="E2085" s="27" t="str">
        <f>VLOOKUP(B2085,'大货清单（不定期按GOMS更新）'!A:H,4,0)</f>
        <v>PL,DE,ES,FR,RO,GR,CZ,NL,LT,IT,HU,UA</v>
      </c>
      <c r="F2085" s="27" t="str">
        <f>VLOOKUP(B2085,'大货清单（不定期按GOMS更新）'!A:H,2,0)</f>
        <v>FLOOR ONE SWITCH S6 STRETCH PLUS</v>
      </c>
      <c r="G2085" s="28">
        <f>VLOOKUP(B2085,'大货清单（不定期按GOMS更新）'!A:I,9,FALSE)</f>
        <v>6932485002306</v>
      </c>
      <c r="H2085" s="27" t="str">
        <f>VLOOKUP(B2085,'大货清单（不定期按GOMS更新）'!A:H,7,0)</f>
        <v>WHITE&amp;BLACK</v>
      </c>
      <c r="I2085" s="27" t="str">
        <f>VLOOKUP(B2085,'大货清单（不定期按GOMS更新）'!A:F,6,FALSE)</f>
        <v>ACTIVE</v>
      </c>
      <c r="J2085" s="27" t="str">
        <f>VLOOKUP(B2085,'大货清单（不定期按GOMS更新）'!A:K,11,FALSE)</f>
        <v>12.9</v>
      </c>
      <c r="K2085" s="27" t="str">
        <f>VLOOKUP(B2085,'大货清单（不定期按GOMS更新）'!A:N,12,FALSE)</f>
        <v>850</v>
      </c>
      <c r="L2085" s="27" t="str">
        <f>VLOOKUP(B2085,'大货清单（不定期按GOMS更新）'!A:M,13,FALSE)</f>
        <v>332</v>
      </c>
      <c r="M2085" s="27" t="str">
        <f>VLOOKUP(B2085,'大货清单（不定期按GOMS更新）'!A:N,14,FALSE)</f>
        <v>318</v>
      </c>
      <c r="N2085" s="50" t="s">
        <v>3806</v>
      </c>
      <c r="O2085" s="27">
        <f>IFERROR(VLOOKUP(N2085,'散件迭代（不定期更新）'!C:J,8,FALSE),0)</f>
        <v>0</v>
      </c>
      <c r="P2085" s="27" t="str">
        <f>IFERROR(VLOOKUP(N2085,'散件（更新）'!B:H,3,FALSE),0)</f>
        <v>/</v>
      </c>
      <c r="Q2085" s="27" t="str">
        <f>VLOOKUP(N2085,'散件（更新）'!B:H,2,FALSE)</f>
        <v>114-22200115</v>
      </c>
      <c r="R2085" s="27" t="str">
        <f>VLOOKUP(N2085,'散件（更新）'!B:H,7,FALSE)</f>
        <v>Filter Holder</v>
      </c>
      <c r="S2085" s="27" t="str">
        <f>VLOOKUP(N2085,'散件（更新）'!B:E,4,FALSE)</f>
        <v>https://tineco-yxzt.oss-accelerate.aliyuncs.com/20231219/9FWFD250000_1702948015160.png</v>
      </c>
      <c r="T2085" s="27" t="s">
        <v>8759</v>
      </c>
      <c r="U2085" s="28" t="str">
        <f>VLOOKUP(N2085,'散件（更新）'!B:G,6,FALSE)</f>
        <v>多锥组件</v>
      </c>
      <c r="V2085" s="28">
        <f>VLOOKUP(N2085,'散件（更新）'!B:I,8,FALSE)</f>
        <v>6974950104016</v>
      </c>
    </row>
    <row r="2086" spans="1:22">
      <c r="A2086" s="57">
        <v>46169</v>
      </c>
      <c r="B2086" s="50" t="s">
        <v>7409</v>
      </c>
      <c r="C2086" s="27" t="str">
        <f>VLOOKUP(B2086,'大货清单（不定期按GOMS更新）'!A:H,8,0)</f>
        <v>109-23480604</v>
      </c>
      <c r="D2086" s="27" t="str">
        <f>VLOOKUP(B2086,'大货清单（不定期按GOMS更新）'!A:C,3,0)</f>
        <v>CL2348F-04</v>
      </c>
      <c r="E2086" s="27" t="str">
        <f>VLOOKUP(B2086,'大货清单（不定期按GOMS更新）'!A:H,4,0)</f>
        <v>PL,DE,ES,FR,RO,GR,CZ,NL,LT,IT,HU,UA</v>
      </c>
      <c r="F2086" s="27" t="str">
        <f>VLOOKUP(B2086,'大货清单（不定期按GOMS更新）'!A:H,2,0)</f>
        <v>FLOOR ONE SWITCH S6 STRETCH PLUS</v>
      </c>
      <c r="G2086" s="28">
        <f>VLOOKUP(B2086,'大货清单（不定期按GOMS更新）'!A:I,9,FALSE)</f>
        <v>6932485002306</v>
      </c>
      <c r="H2086" s="27" t="str">
        <f>VLOOKUP(B2086,'大货清单（不定期按GOMS更新）'!A:H,7,0)</f>
        <v>WHITE&amp;BLACK</v>
      </c>
      <c r="I2086" s="27" t="str">
        <f>VLOOKUP(B2086,'大货清单（不定期按GOMS更新）'!A:F,6,FALSE)</f>
        <v>ACTIVE</v>
      </c>
      <c r="J2086" s="27" t="str">
        <f>VLOOKUP(B2086,'大货清单（不定期按GOMS更新）'!A:K,11,FALSE)</f>
        <v>12.9</v>
      </c>
      <c r="K2086" s="27" t="str">
        <f>VLOOKUP(B2086,'大货清单（不定期按GOMS更新）'!A:N,12,FALSE)</f>
        <v>850</v>
      </c>
      <c r="L2086" s="27" t="str">
        <f>VLOOKUP(B2086,'大货清单（不定期按GOMS更新）'!A:M,13,FALSE)</f>
        <v>332</v>
      </c>
      <c r="M2086" s="27" t="str">
        <f>VLOOKUP(B2086,'大货清单（不定期按GOMS更新）'!A:N,14,FALSE)</f>
        <v>318</v>
      </c>
      <c r="N2086" s="50" t="s">
        <v>7929</v>
      </c>
      <c r="O2086" s="27">
        <f>IFERROR(VLOOKUP(N2086,'散件迭代（不定期更新）'!C:J,8,FALSE),0)</f>
        <v>0</v>
      </c>
      <c r="P2086" s="27" t="str">
        <f>IFERROR(VLOOKUP(N2086,'散件（更新）'!B:H,3,FALSE),0)</f>
        <v/>
      </c>
      <c r="Q2086" s="27" t="str">
        <f>VLOOKUP(N2086,'散件（更新）'!B:H,2,FALSE)</f>
        <v>114-23480601</v>
      </c>
      <c r="R2086" s="27" t="str">
        <f>VLOOKUP(N2086,'散件（更新）'!B:H,7,FALSE)</f>
        <v>Main Body</v>
      </c>
      <c r="S2086" s="27" t="str">
        <f>VLOOKUP(N2086,'散件（更新）'!B:E,4,FALSE)</f>
        <v>https://tineco-yxzt.oss-accelerate.aliyuncs.com/20250110/powersource_1736501874403.png</v>
      </c>
      <c r="T2086" s="27" t="s">
        <v>8759</v>
      </c>
      <c r="U2086" s="28" t="str">
        <f>VLOOKUP(N2086,'散件（更新）'!B:G,6,FALSE)</f>
        <v>动力源组件</v>
      </c>
      <c r="V2086" s="28">
        <f>VLOOKUP(N2086,'散件（更新）'!B:I,8,FALSE)</f>
        <v>6932485003860</v>
      </c>
    </row>
    <row r="2087" spans="1:22">
      <c r="A2087" s="57">
        <v>46169</v>
      </c>
      <c r="B2087" s="50" t="s">
        <v>7409</v>
      </c>
      <c r="C2087" s="27" t="str">
        <f>VLOOKUP(B2087,'大货清单（不定期按GOMS更新）'!A:H,8,0)</f>
        <v>109-23480604</v>
      </c>
      <c r="D2087" s="27" t="str">
        <f>VLOOKUP(B2087,'大货清单（不定期按GOMS更新）'!A:C,3,0)</f>
        <v>CL2348F-04</v>
      </c>
      <c r="E2087" s="27" t="str">
        <f>VLOOKUP(B2087,'大货清单（不定期按GOMS更新）'!A:H,4,0)</f>
        <v>PL,DE,ES,FR,RO,GR,CZ,NL,LT,IT,HU,UA</v>
      </c>
      <c r="F2087" s="27" t="str">
        <f>VLOOKUP(B2087,'大货清单（不定期按GOMS更新）'!A:H,2,0)</f>
        <v>FLOOR ONE SWITCH S6 STRETCH PLUS</v>
      </c>
      <c r="G2087" s="28">
        <f>VLOOKUP(B2087,'大货清单（不定期按GOMS更新）'!A:I,9,FALSE)</f>
        <v>6932485002306</v>
      </c>
      <c r="H2087" s="27" t="str">
        <f>VLOOKUP(B2087,'大货清单（不定期按GOMS更新）'!A:H,7,0)</f>
        <v>WHITE&amp;BLACK</v>
      </c>
      <c r="I2087" s="27" t="str">
        <f>VLOOKUP(B2087,'大货清单（不定期按GOMS更新）'!A:F,6,FALSE)</f>
        <v>ACTIVE</v>
      </c>
      <c r="J2087" s="27" t="str">
        <f>VLOOKUP(B2087,'大货清单（不定期按GOMS更新）'!A:K,11,FALSE)</f>
        <v>12.9</v>
      </c>
      <c r="K2087" s="27" t="str">
        <f>VLOOKUP(B2087,'大货清单（不定期按GOMS更新）'!A:N,12,FALSE)</f>
        <v>850</v>
      </c>
      <c r="L2087" s="27" t="str">
        <f>VLOOKUP(B2087,'大货清单（不定期按GOMS更新）'!A:M,13,FALSE)</f>
        <v>332</v>
      </c>
      <c r="M2087" s="27" t="str">
        <f>VLOOKUP(B2087,'大货清单（不定期按GOMS更新）'!A:N,14,FALSE)</f>
        <v>318</v>
      </c>
      <c r="N2087" s="50" t="s">
        <v>8145</v>
      </c>
      <c r="O2087" s="27">
        <f>IFERROR(VLOOKUP(N2087,'散件迭代（不定期更新）'!C:J,8,FALSE),0)</f>
        <v>0</v>
      </c>
      <c r="P2087" s="27" t="str">
        <f>IFERROR(VLOOKUP(N2087,'散件（更新）'!B:H,3,FALSE),0)</f>
        <v/>
      </c>
      <c r="Q2087" s="27" t="str">
        <f>VLOOKUP(N2087,'散件（更新）'!B:H,2,FALSE)</f>
        <v>114-23480611</v>
      </c>
      <c r="R2087" s="27" t="str">
        <f>VLOOKUP(N2087,'散件（更新）'!B:H,7,FALSE)</f>
        <v>Main Body</v>
      </c>
      <c r="S2087" s="27" t="str">
        <f>VLOOKUP(N2087,'散件（更新）'!B:E,4,FALSE)</f>
        <v>https://tineco-yxzt.oss-accelerate.aliyuncs.com/20250114/11-shouchixichenzujian_1736850848688.png</v>
      </c>
      <c r="T2087" s="27" t="s">
        <v>8759</v>
      </c>
      <c r="U2087" s="28" t="str">
        <f>VLOOKUP(N2087,'散件（更新）'!B:G,6,FALSE)</f>
        <v>手持吸尘组件</v>
      </c>
      <c r="V2087" s="28">
        <f>VLOOKUP(N2087,'散件（更新）'!B:I,8,FALSE)</f>
        <v>6932485003969</v>
      </c>
    </row>
    <row r="2088" spans="1:22">
      <c r="A2088" s="57">
        <v>46169</v>
      </c>
      <c r="B2088" s="50" t="s">
        <v>7409</v>
      </c>
      <c r="C2088" s="27" t="str">
        <f>VLOOKUP(B2088,'大货清单（不定期按GOMS更新）'!A:H,8,0)</f>
        <v>109-23480604</v>
      </c>
      <c r="D2088" s="27" t="str">
        <f>VLOOKUP(B2088,'大货清单（不定期按GOMS更新）'!A:C,3,0)</f>
        <v>CL2348F-04</v>
      </c>
      <c r="E2088" s="27" t="str">
        <f>VLOOKUP(B2088,'大货清单（不定期按GOMS更新）'!A:H,4,0)</f>
        <v>PL,DE,ES,FR,RO,GR,CZ,NL,LT,IT,HU,UA</v>
      </c>
      <c r="F2088" s="27" t="str">
        <f>VLOOKUP(B2088,'大货清单（不定期按GOMS更新）'!A:H,2,0)</f>
        <v>FLOOR ONE SWITCH S6 STRETCH PLUS</v>
      </c>
      <c r="G2088" s="28">
        <f>VLOOKUP(B2088,'大货清单（不定期按GOMS更新）'!A:I,9,FALSE)</f>
        <v>6932485002306</v>
      </c>
      <c r="H2088" s="27" t="str">
        <f>VLOOKUP(B2088,'大货清单（不定期按GOMS更新）'!A:H,7,0)</f>
        <v>WHITE&amp;BLACK</v>
      </c>
      <c r="I2088" s="27" t="str">
        <f>VLOOKUP(B2088,'大货清单（不定期按GOMS更新）'!A:F,6,FALSE)</f>
        <v>ACTIVE</v>
      </c>
      <c r="J2088" s="27" t="str">
        <f>VLOOKUP(B2088,'大货清单（不定期按GOMS更新）'!A:K,11,FALSE)</f>
        <v>12.9</v>
      </c>
      <c r="K2088" s="27" t="str">
        <f>VLOOKUP(B2088,'大货清单（不定期按GOMS更新）'!A:N,12,FALSE)</f>
        <v>850</v>
      </c>
      <c r="L2088" s="27" t="str">
        <f>VLOOKUP(B2088,'大货清单（不定期按GOMS更新）'!A:M,13,FALSE)</f>
        <v>332</v>
      </c>
      <c r="M2088" s="27" t="str">
        <f>VLOOKUP(B2088,'大货清单（不定期按GOMS更新）'!A:N,14,FALSE)</f>
        <v>318</v>
      </c>
      <c r="N2088" s="50" t="s">
        <v>5045</v>
      </c>
      <c r="O2088" s="27">
        <f>IFERROR(VLOOKUP(N2088,'散件迭代（不定期更新）'!C:J,8,FALSE),0)</f>
        <v>0</v>
      </c>
      <c r="P2088" s="27" t="str">
        <f>IFERROR(VLOOKUP(N2088,'散件（更新）'!B:H,3,FALSE),0)</f>
        <v>/</v>
      </c>
      <c r="Q2088" s="27" t="str">
        <f>VLOOKUP(N2088,'散件（更新）'!B:H,2,FALSE)</f>
        <v>114-22200708</v>
      </c>
      <c r="R2088" s="27" t="str">
        <f>VLOOKUP(N2088,'散件（更新）'!B:H,7,FALSE)</f>
        <v>Charging Base</v>
      </c>
      <c r="S2088" s="27">
        <f>VLOOKUP(N2088,'散件（更新）'!B:E,4,FALSE)</f>
        <v>0</v>
      </c>
      <c r="T2088" s="27" t="s">
        <v>8759</v>
      </c>
      <c r="U2088" s="28" t="str">
        <f>VLOOKUP(N2088,'散件（更新）'!B:G,6,FALSE)</f>
        <v>直立收纳座组件</v>
      </c>
      <c r="V2088" s="28">
        <f>VLOOKUP(N2088,'散件（更新）'!B:I,8,FALSE)</f>
        <v>6974950106829</v>
      </c>
    </row>
    <row r="2089" spans="1:22">
      <c r="A2089" s="57">
        <v>46169</v>
      </c>
      <c r="B2089" s="50" t="s">
        <v>7409</v>
      </c>
      <c r="C2089" s="27" t="str">
        <f>VLOOKUP(B2089,'大货清单（不定期按GOMS更新）'!A:H,8,0)</f>
        <v>109-23480604</v>
      </c>
      <c r="D2089" s="27" t="str">
        <f>VLOOKUP(B2089,'大货清单（不定期按GOMS更新）'!A:C,3,0)</f>
        <v>CL2348F-04</v>
      </c>
      <c r="E2089" s="27" t="str">
        <f>VLOOKUP(B2089,'大货清单（不定期按GOMS更新）'!A:H,4,0)</f>
        <v>PL,DE,ES,FR,RO,GR,CZ,NL,LT,IT,HU,UA</v>
      </c>
      <c r="F2089" s="27" t="str">
        <f>VLOOKUP(B2089,'大货清单（不定期按GOMS更新）'!A:H,2,0)</f>
        <v>FLOOR ONE SWITCH S6 STRETCH PLUS</v>
      </c>
      <c r="G2089" s="28">
        <f>VLOOKUP(B2089,'大货清单（不定期按GOMS更新）'!A:I,9,FALSE)</f>
        <v>6932485002306</v>
      </c>
      <c r="H2089" s="27" t="str">
        <f>VLOOKUP(B2089,'大货清单（不定期按GOMS更新）'!A:H,7,0)</f>
        <v>WHITE&amp;BLACK</v>
      </c>
      <c r="I2089" s="27" t="str">
        <f>VLOOKUP(B2089,'大货清单（不定期按GOMS更新）'!A:F,6,FALSE)</f>
        <v>ACTIVE</v>
      </c>
      <c r="J2089" s="27" t="str">
        <f>VLOOKUP(B2089,'大货清单（不定期按GOMS更新）'!A:K,11,FALSE)</f>
        <v>12.9</v>
      </c>
      <c r="K2089" s="27" t="str">
        <f>VLOOKUP(B2089,'大货清单（不定期按GOMS更新）'!A:N,12,FALSE)</f>
        <v>850</v>
      </c>
      <c r="L2089" s="27" t="str">
        <f>VLOOKUP(B2089,'大货清单（不定期按GOMS更新）'!A:M,13,FALSE)</f>
        <v>332</v>
      </c>
      <c r="M2089" s="27" t="str">
        <f>VLOOKUP(B2089,'大货清单（不定期按GOMS更新）'!A:N,14,FALSE)</f>
        <v>318</v>
      </c>
      <c r="N2089" s="50" t="s">
        <v>8110</v>
      </c>
      <c r="O2089" s="27">
        <f>IFERROR(VLOOKUP(N2089,'散件迭代（不定期更新）'!C:J,8,FALSE),0)</f>
        <v>0</v>
      </c>
      <c r="P2089" s="27" t="str">
        <f>IFERROR(VLOOKUP(N2089,'散件（更新）'!B:H,3,FALSE),0)</f>
        <v/>
      </c>
      <c r="Q2089" s="27" t="str">
        <f>VLOOKUP(N2089,'散件（更新）'!B:H,2,FALSE)</f>
        <v>114-23480604</v>
      </c>
      <c r="R2089" s="27" t="str">
        <f>VLOOKUP(N2089,'散件（更新）'!B:H,7,FALSE)</f>
        <v>Charging Base</v>
      </c>
      <c r="S2089" s="27" t="str">
        <f>VLOOKUP(N2089,'散件（更新）'!B:E,4,FALSE)</f>
        <v>https://tineco-yxzt.oss-accelerate.aliyuncs.com/20250110/04-dryingdock_1736502519346.png</v>
      </c>
      <c r="T2089" s="27" t="s">
        <v>8759</v>
      </c>
      <c r="U2089" s="28" t="str">
        <f>VLOOKUP(N2089,'散件（更新）'!B:G,6,FALSE)</f>
        <v>烘干托盘组件(欧插)</v>
      </c>
      <c r="V2089" s="28">
        <f>VLOOKUP(N2089,'散件（更新）'!B:I,8,FALSE)</f>
        <v>6932485003891</v>
      </c>
    </row>
    <row r="2090" spans="1:22">
      <c r="A2090" s="57">
        <v>46169</v>
      </c>
      <c r="B2090" s="50" t="s">
        <v>7409</v>
      </c>
      <c r="C2090" s="27" t="str">
        <f>VLOOKUP(B2090,'大货清单（不定期按GOMS更新）'!A:H,8,0)</f>
        <v>109-23480604</v>
      </c>
      <c r="D2090" s="27" t="str">
        <f>VLOOKUP(B2090,'大货清单（不定期按GOMS更新）'!A:C,3,0)</f>
        <v>CL2348F-04</v>
      </c>
      <c r="E2090" s="27" t="str">
        <f>VLOOKUP(B2090,'大货清单（不定期按GOMS更新）'!A:H,4,0)</f>
        <v>PL,DE,ES,FR,RO,GR,CZ,NL,LT,IT,HU,UA</v>
      </c>
      <c r="F2090" s="27" t="str">
        <f>VLOOKUP(B2090,'大货清单（不定期按GOMS更新）'!A:H,2,0)</f>
        <v>FLOOR ONE SWITCH S6 STRETCH PLUS</v>
      </c>
      <c r="G2090" s="28">
        <f>VLOOKUP(B2090,'大货清单（不定期按GOMS更新）'!A:I,9,FALSE)</f>
        <v>6932485002306</v>
      </c>
      <c r="H2090" s="27" t="str">
        <f>VLOOKUP(B2090,'大货清单（不定期按GOMS更新）'!A:H,7,0)</f>
        <v>WHITE&amp;BLACK</v>
      </c>
      <c r="I2090" s="27" t="str">
        <f>VLOOKUP(B2090,'大货清单（不定期按GOMS更新）'!A:F,6,FALSE)</f>
        <v>ACTIVE</v>
      </c>
      <c r="J2090" s="27" t="str">
        <f>VLOOKUP(B2090,'大货清单（不定期按GOMS更新）'!A:K,11,FALSE)</f>
        <v>12.9</v>
      </c>
      <c r="K2090" s="27" t="str">
        <f>VLOOKUP(B2090,'大货清单（不定期按GOMS更新）'!A:N,12,FALSE)</f>
        <v>850</v>
      </c>
      <c r="L2090" s="27" t="str">
        <f>VLOOKUP(B2090,'大货清单（不定期按GOMS更新）'!A:M,13,FALSE)</f>
        <v>332</v>
      </c>
      <c r="M2090" s="27" t="str">
        <f>VLOOKUP(B2090,'大货清单（不定期按GOMS更新）'!A:N,14,FALSE)</f>
        <v>318</v>
      </c>
      <c r="N2090" s="50" t="s">
        <v>8193</v>
      </c>
      <c r="O2090" s="27">
        <f>IFERROR(VLOOKUP(N2090,'散件迭代（不定期更新）'!C:J,8,FALSE),0)</f>
        <v>0</v>
      </c>
      <c r="P2090" s="27" t="str">
        <f>IFERROR(VLOOKUP(N2090,'散件（更新）'!B:H,3,FALSE),0)</f>
        <v/>
      </c>
      <c r="Q2090" s="27" t="str">
        <f>VLOOKUP(N2090,'散件（更新）'!B:H,2,FALSE)</f>
        <v>114-23480609</v>
      </c>
      <c r="R2090" s="27" t="str">
        <f>VLOOKUP(N2090,'散件（更新）'!B:H,7,FALSE)</f>
        <v>Battery</v>
      </c>
      <c r="S2090" s="27">
        <f>VLOOKUP(N2090,'散件（更新）'!B:E,4,FALSE)</f>
        <v>0</v>
      </c>
      <c r="T2090" s="27" t="s">
        <v>8759</v>
      </c>
      <c r="U2090" s="28" t="str">
        <f>VLOOKUP(N2090,'散件（更新）'!B:G,6,FALSE)</f>
        <v>电池包组件</v>
      </c>
      <c r="V2090" s="28">
        <f>VLOOKUP(N2090,'散件（更新）'!B:I,8,FALSE)</f>
        <v>6932485003945</v>
      </c>
    </row>
    <row r="2091" spans="1:22">
      <c r="A2091" s="57">
        <v>46169</v>
      </c>
      <c r="B2091" s="50" t="s">
        <v>7409</v>
      </c>
      <c r="C2091" s="27" t="str">
        <f>VLOOKUP(B2091,'大货清单（不定期按GOMS更新）'!A:H,8,0)</f>
        <v>109-23480604</v>
      </c>
      <c r="D2091" s="27" t="str">
        <f>VLOOKUP(B2091,'大货清单（不定期按GOMS更新）'!A:C,3,0)</f>
        <v>CL2348F-04</v>
      </c>
      <c r="E2091" s="27" t="str">
        <f>VLOOKUP(B2091,'大货清单（不定期按GOMS更新）'!A:H,4,0)</f>
        <v>PL,DE,ES,FR,RO,GR,CZ,NL,LT,IT,HU,UA</v>
      </c>
      <c r="F2091" s="27" t="str">
        <f>VLOOKUP(B2091,'大货清单（不定期按GOMS更新）'!A:H,2,0)</f>
        <v>FLOOR ONE SWITCH S6 STRETCH PLUS</v>
      </c>
      <c r="G2091" s="28">
        <f>VLOOKUP(B2091,'大货清单（不定期按GOMS更新）'!A:I,9,FALSE)</f>
        <v>6932485002306</v>
      </c>
      <c r="H2091" s="27" t="str">
        <f>VLOOKUP(B2091,'大货清单（不定期按GOMS更新）'!A:H,7,0)</f>
        <v>WHITE&amp;BLACK</v>
      </c>
      <c r="I2091" s="27" t="str">
        <f>VLOOKUP(B2091,'大货清单（不定期按GOMS更新）'!A:F,6,FALSE)</f>
        <v>ACTIVE</v>
      </c>
      <c r="J2091" s="27" t="str">
        <f>VLOOKUP(B2091,'大货清单（不定期按GOMS更新）'!A:K,11,FALSE)</f>
        <v>12.9</v>
      </c>
      <c r="K2091" s="27" t="str">
        <f>VLOOKUP(B2091,'大货清单（不定期按GOMS更新）'!A:N,12,FALSE)</f>
        <v>850</v>
      </c>
      <c r="L2091" s="27" t="str">
        <f>VLOOKUP(B2091,'大货清单（不定期按GOMS更新）'!A:M,13,FALSE)</f>
        <v>332</v>
      </c>
      <c r="M2091" s="27" t="str">
        <f>VLOOKUP(B2091,'大货清单（不定期按GOMS更新）'!A:N,14,FALSE)</f>
        <v>318</v>
      </c>
      <c r="N2091" s="50" t="s">
        <v>8069</v>
      </c>
      <c r="O2091" s="27">
        <f>IFERROR(VLOOKUP(N2091,'散件迭代（不定期更新）'!C:J,8,FALSE),0)</f>
        <v>0</v>
      </c>
      <c r="P2091" s="27" t="str">
        <f>IFERROR(VLOOKUP(N2091,'散件（更新）'!B:H,3,FALSE),0)</f>
        <v/>
      </c>
      <c r="Q2091" s="27" t="str">
        <f>VLOOKUP(N2091,'散件（更新）'!B:H,2,FALSE)</f>
        <v>114-23480610</v>
      </c>
      <c r="R2091" s="27" t="str">
        <f>VLOOKUP(N2091,'散件（更新）'!B:H,7,FALSE)</f>
        <v>Display Screen</v>
      </c>
      <c r="S2091" s="27">
        <f>VLOOKUP(N2091,'散件（更新）'!B:E,4,FALSE)</f>
        <v>0</v>
      </c>
      <c r="T2091" s="27" t="s">
        <v>8759</v>
      </c>
      <c r="U2091" s="28" t="str">
        <f>VLOOKUP(N2091,'散件（更新）'!B:G,6,FALSE)</f>
        <v>显示屏组件</v>
      </c>
      <c r="V2091" s="28">
        <f>VLOOKUP(N2091,'散件（更新）'!B:I,8,FALSE)</f>
        <v>6932485003952</v>
      </c>
    </row>
    <row r="2092" spans="1:22">
      <c r="A2092" s="57">
        <v>46169</v>
      </c>
      <c r="B2092" s="50" t="s">
        <v>7409</v>
      </c>
      <c r="C2092" s="27" t="str">
        <f>VLOOKUP(B2092,'大货清单（不定期按GOMS更新）'!A:H,8,0)</f>
        <v>109-23480604</v>
      </c>
      <c r="D2092" s="27" t="str">
        <f>VLOOKUP(B2092,'大货清单（不定期按GOMS更新）'!A:C,3,0)</f>
        <v>CL2348F-04</v>
      </c>
      <c r="E2092" s="27" t="str">
        <f>VLOOKUP(B2092,'大货清单（不定期按GOMS更新）'!A:H,4,0)</f>
        <v>PL,DE,ES,FR,RO,GR,CZ,NL,LT,IT,HU,UA</v>
      </c>
      <c r="F2092" s="27" t="str">
        <f>VLOOKUP(B2092,'大货清单（不定期按GOMS更新）'!A:H,2,0)</f>
        <v>FLOOR ONE SWITCH S6 STRETCH PLUS</v>
      </c>
      <c r="G2092" s="28">
        <f>VLOOKUP(B2092,'大货清单（不定期按GOMS更新）'!A:I,9,FALSE)</f>
        <v>6932485002306</v>
      </c>
      <c r="H2092" s="27" t="str">
        <f>VLOOKUP(B2092,'大货清单（不定期按GOMS更新）'!A:H,7,0)</f>
        <v>WHITE&amp;BLACK</v>
      </c>
      <c r="I2092" s="27" t="str">
        <f>VLOOKUP(B2092,'大货清单（不定期按GOMS更新）'!A:F,6,FALSE)</f>
        <v>ACTIVE</v>
      </c>
      <c r="J2092" s="27" t="str">
        <f>VLOOKUP(B2092,'大货清单（不定期按GOMS更新）'!A:K,11,FALSE)</f>
        <v>12.9</v>
      </c>
      <c r="K2092" s="27" t="str">
        <f>VLOOKUP(B2092,'大货清单（不定期按GOMS更新）'!A:N,12,FALSE)</f>
        <v>850</v>
      </c>
      <c r="L2092" s="27" t="str">
        <f>VLOOKUP(B2092,'大货清单（不定期按GOMS更新）'!A:M,13,FALSE)</f>
        <v>332</v>
      </c>
      <c r="M2092" s="27" t="str">
        <f>VLOOKUP(B2092,'大货清单（不定期按GOMS更新）'!A:N,14,FALSE)</f>
        <v>318</v>
      </c>
      <c r="N2092" s="50" t="s">
        <v>8054</v>
      </c>
      <c r="O2092" s="27">
        <f>IFERROR(VLOOKUP(N2092,'散件迭代（不定期更新）'!C:J,8,FALSE),0)</f>
        <v>0</v>
      </c>
      <c r="P2092" s="27" t="str">
        <f>IFERROR(VLOOKUP(N2092,'散件（更新）'!B:H,3,FALSE),0)</f>
        <v/>
      </c>
      <c r="Q2092" s="27" t="str">
        <f>VLOOKUP(N2092,'散件（更新）'!B:H,2,FALSE)</f>
        <v>114-23761815</v>
      </c>
      <c r="R2092" s="27" t="str">
        <f>VLOOKUP(N2092,'散件（更新）'!B:H,7,FALSE)</f>
        <v>plastic part</v>
      </c>
      <c r="S2092" s="27" t="str">
        <f>VLOOKUP(N2092,'散件（更新）'!B:E,4,FALSE)</f>
        <v>https://tineco-yxzt.oss-accelerate.aliyuncs.com/20241219/62_1734590951668.jpg</v>
      </c>
      <c r="T2092" s="27" t="s">
        <v>8759</v>
      </c>
      <c r="U2092" s="28" t="str">
        <f>VLOOKUP(N2092,'散件（更新）'!B:G,6,FALSE)</f>
        <v>地刷充电头组件</v>
      </c>
      <c r="V2092" s="28">
        <f>VLOOKUP(N2092,'散件（更新）'!B:I,8,FALSE)</f>
        <v>6932485002559</v>
      </c>
    </row>
    <row r="2093" spans="1:22">
      <c r="A2093" s="57">
        <v>46169</v>
      </c>
      <c r="B2093" s="50" t="s">
        <v>7409</v>
      </c>
      <c r="C2093" s="27" t="str">
        <f>VLOOKUP(B2093,'大货清单（不定期按GOMS更新）'!A:H,8,0)</f>
        <v>109-23480604</v>
      </c>
      <c r="D2093" s="27" t="str">
        <f>VLOOKUP(B2093,'大货清单（不定期按GOMS更新）'!A:C,3,0)</f>
        <v>CL2348F-04</v>
      </c>
      <c r="E2093" s="27" t="str">
        <f>VLOOKUP(B2093,'大货清单（不定期按GOMS更新）'!A:H,4,0)</f>
        <v>PL,DE,ES,FR,RO,GR,CZ,NL,LT,IT,HU,UA</v>
      </c>
      <c r="F2093" s="27" t="str">
        <f>VLOOKUP(B2093,'大货清单（不定期按GOMS更新）'!A:H,2,0)</f>
        <v>FLOOR ONE SWITCH S6 STRETCH PLUS</v>
      </c>
      <c r="G2093" s="28">
        <f>VLOOKUP(B2093,'大货清单（不定期按GOMS更新）'!A:I,9,FALSE)</f>
        <v>6932485002306</v>
      </c>
      <c r="H2093" s="27" t="str">
        <f>VLOOKUP(B2093,'大货清单（不定期按GOMS更新）'!A:H,7,0)</f>
        <v>WHITE&amp;BLACK</v>
      </c>
      <c r="I2093" s="27" t="str">
        <f>VLOOKUP(B2093,'大货清单（不定期按GOMS更新）'!A:F,6,FALSE)</f>
        <v>ACTIVE</v>
      </c>
      <c r="J2093" s="27" t="str">
        <f>VLOOKUP(B2093,'大货清单（不定期按GOMS更新）'!A:K,11,FALSE)</f>
        <v>12.9</v>
      </c>
      <c r="K2093" s="27" t="str">
        <f>VLOOKUP(B2093,'大货清单（不定期按GOMS更新）'!A:N,12,FALSE)</f>
        <v>850</v>
      </c>
      <c r="L2093" s="27" t="str">
        <f>VLOOKUP(B2093,'大货清单（不定期按GOMS更新）'!A:M,13,FALSE)</f>
        <v>332</v>
      </c>
      <c r="M2093" s="27" t="str">
        <f>VLOOKUP(B2093,'大货清单（不定期按GOMS更新）'!A:N,14,FALSE)</f>
        <v>318</v>
      </c>
      <c r="N2093" s="50" t="s">
        <v>8025</v>
      </c>
      <c r="O2093" s="27">
        <f>IFERROR(VLOOKUP(N2093,'散件迭代（不定期更新）'!C:J,8,FALSE),0)</f>
        <v>0</v>
      </c>
      <c r="P2093" s="27" t="str">
        <f>IFERROR(VLOOKUP(N2093,'散件（更新）'!B:H,3,FALSE),0)</f>
        <v/>
      </c>
      <c r="Q2093" s="27" t="str">
        <f>VLOOKUP(N2093,'散件（更新）'!B:H,2,FALSE)</f>
        <v>114-23431326</v>
      </c>
      <c r="R2093" s="27" t="str">
        <f>VLOOKUP(N2093,'散件（更新）'!B:H,7,FALSE)</f>
        <v>plastic part</v>
      </c>
      <c r="S2093" s="27" t="str">
        <f>VLOOKUP(N2093,'散件（更新）'!B:E,4,FALSE)</f>
        <v>https://tineco-yxzt.oss-accelerate.aliyuncs.com/20250116/26-tuopanjiaodianjiqiruansai_1737006867485.png</v>
      </c>
      <c r="T2093" s="27" t="s">
        <v>19303</v>
      </c>
      <c r="U2093" s="28" t="str">
        <f>VLOOKUP(N2093,'散件（更新）'!B:G,6,FALSE)</f>
        <v>托盘脚垫软塞组件</v>
      </c>
      <c r="V2093" s="28">
        <f>VLOOKUP(N2093,'散件（更新）'!B:I,8,FALSE)</f>
        <v>6932485003495</v>
      </c>
    </row>
    <row r="2094" spans="1:22">
      <c r="A2094" s="57">
        <v>46169</v>
      </c>
      <c r="B2094" s="50" t="s">
        <v>7409</v>
      </c>
      <c r="C2094" s="27" t="str">
        <f>VLOOKUP(B2094,'大货清单（不定期按GOMS更新）'!A:H,8,0)</f>
        <v>109-23480604</v>
      </c>
      <c r="D2094" s="27" t="str">
        <f>VLOOKUP(B2094,'大货清单（不定期按GOMS更新）'!A:C,3,0)</f>
        <v>CL2348F-04</v>
      </c>
      <c r="E2094" s="27" t="str">
        <f>VLOOKUP(B2094,'大货清单（不定期按GOMS更新）'!A:H,4,0)</f>
        <v>PL,DE,ES,FR,RO,GR,CZ,NL,LT,IT,HU,UA</v>
      </c>
      <c r="F2094" s="27" t="str">
        <f>VLOOKUP(B2094,'大货清单（不定期按GOMS更新）'!A:H,2,0)</f>
        <v>FLOOR ONE SWITCH S6 STRETCH PLUS</v>
      </c>
      <c r="G2094" s="28">
        <f>VLOOKUP(B2094,'大货清单（不定期按GOMS更新）'!A:I,9,FALSE)</f>
        <v>6932485002306</v>
      </c>
      <c r="H2094" s="27" t="str">
        <f>VLOOKUP(B2094,'大货清单（不定期按GOMS更新）'!A:H,7,0)</f>
        <v>WHITE&amp;BLACK</v>
      </c>
      <c r="I2094" s="27" t="str">
        <f>VLOOKUP(B2094,'大货清单（不定期按GOMS更新）'!A:F,6,FALSE)</f>
        <v>ACTIVE</v>
      </c>
      <c r="J2094" s="27" t="str">
        <f>VLOOKUP(B2094,'大货清单（不定期按GOMS更新）'!A:K,11,FALSE)</f>
        <v>12.9</v>
      </c>
      <c r="K2094" s="27" t="str">
        <f>VLOOKUP(B2094,'大货清单（不定期按GOMS更新）'!A:N,12,FALSE)</f>
        <v>850</v>
      </c>
      <c r="L2094" s="27" t="str">
        <f>VLOOKUP(B2094,'大货清单（不定期按GOMS更新）'!A:M,13,FALSE)</f>
        <v>332</v>
      </c>
      <c r="M2094" s="27" t="str">
        <f>VLOOKUP(B2094,'大货清单（不定期按GOMS更新）'!A:N,14,FALSE)</f>
        <v>318</v>
      </c>
      <c r="N2094" s="50" t="s">
        <v>4703</v>
      </c>
      <c r="O2094" s="27">
        <f>IFERROR(VLOOKUP(N2094,'散件迭代（不定期更新）'!C:J,8,FALSE),0)</f>
        <v>0</v>
      </c>
      <c r="P2094" s="27">
        <f>IFERROR(VLOOKUP(N2094,'散件（更新）'!B:H,3,FALSE),0)</f>
        <v>0</v>
      </c>
      <c r="Q2094" s="27" t="str">
        <f>VLOOKUP(N2094,'散件（更新）'!B:H,2,FALSE)</f>
        <v>114-23280214</v>
      </c>
      <c r="R2094" s="27" t="str">
        <f>VLOOKUP(N2094,'散件（更新）'!B:H,7,FALSE)</f>
        <v>plastic part</v>
      </c>
      <c r="S2094" s="27" t="str">
        <f>VLOOKUP(N2094,'散件（更新）'!B:E,4,FALSE)</f>
        <v>https://tineco-yxzt.oss-accelerate.aliyuncs.com/20240306/shuixiangxiashuifazujian_1709692518244.GIF</v>
      </c>
      <c r="T2094" s="27" t="s">
        <v>19304</v>
      </c>
      <c r="U2094" s="28" t="str">
        <f>VLOOKUP(N2094,'散件（更新）'!B:G,6,FALSE)</f>
        <v>水箱下水阀组件</v>
      </c>
      <c r="V2094" s="28">
        <f>VLOOKUP(N2094,'散件（更新）'!B:I,8,FALSE)</f>
        <v>6974950107246</v>
      </c>
    </row>
    <row r="2095" spans="1:22">
      <c r="A2095" s="57">
        <v>46169</v>
      </c>
      <c r="B2095" s="50" t="s">
        <v>7409</v>
      </c>
      <c r="C2095" s="27" t="str">
        <f>VLOOKUP(B2095,'大货清单（不定期按GOMS更新）'!A:H,8,0)</f>
        <v>109-23480604</v>
      </c>
      <c r="D2095" s="27" t="str">
        <f>VLOOKUP(B2095,'大货清单（不定期按GOMS更新）'!A:C,3,0)</f>
        <v>CL2348F-04</v>
      </c>
      <c r="E2095" s="27" t="str">
        <f>VLOOKUP(B2095,'大货清单（不定期按GOMS更新）'!A:H,4,0)</f>
        <v>PL,DE,ES,FR,RO,GR,CZ,NL,LT,IT,HU,UA</v>
      </c>
      <c r="F2095" s="27" t="str">
        <f>VLOOKUP(B2095,'大货清单（不定期按GOMS更新）'!A:H,2,0)</f>
        <v>FLOOR ONE SWITCH S6 STRETCH PLUS</v>
      </c>
      <c r="G2095" s="28">
        <f>VLOOKUP(B2095,'大货清单（不定期按GOMS更新）'!A:I,9,FALSE)</f>
        <v>6932485002306</v>
      </c>
      <c r="H2095" s="27" t="str">
        <f>VLOOKUP(B2095,'大货清单（不定期按GOMS更新）'!A:H,7,0)</f>
        <v>WHITE&amp;BLACK</v>
      </c>
      <c r="I2095" s="27" t="str">
        <f>VLOOKUP(B2095,'大货清单（不定期按GOMS更新）'!A:F,6,FALSE)</f>
        <v>ACTIVE</v>
      </c>
      <c r="J2095" s="27" t="str">
        <f>VLOOKUP(B2095,'大货清单（不定期按GOMS更新）'!A:K,11,FALSE)</f>
        <v>12.9</v>
      </c>
      <c r="K2095" s="27" t="str">
        <f>VLOOKUP(B2095,'大货清单（不定期按GOMS更新）'!A:N,12,FALSE)</f>
        <v>850</v>
      </c>
      <c r="L2095" s="27" t="str">
        <f>VLOOKUP(B2095,'大货清单（不定期按GOMS更新）'!A:M,13,FALSE)</f>
        <v>332</v>
      </c>
      <c r="M2095" s="27" t="str">
        <f>VLOOKUP(B2095,'大货清单（不定期按GOMS更新）'!A:N,14,FALSE)</f>
        <v>318</v>
      </c>
      <c r="N2095" s="50" t="s">
        <v>7850</v>
      </c>
      <c r="O2095" s="27">
        <f>IFERROR(VLOOKUP(N2095,'散件迭代（不定期更新）'!C:J,8,FALSE),0)</f>
        <v>0</v>
      </c>
      <c r="P2095" s="27" t="str">
        <f>IFERROR(VLOOKUP(N2095,'散件（更新）'!B:H,3,FALSE),0)</f>
        <v/>
      </c>
      <c r="Q2095" s="27" t="str">
        <f>VLOOKUP(N2095,'散件（更新）'!B:H,2,FALSE)</f>
        <v>114-23480606</v>
      </c>
      <c r="R2095" s="27" t="str">
        <f>VLOOKUP(N2095,'散件（更新）'!B:H,7,FALSE)</f>
        <v>Wire</v>
      </c>
      <c r="S2095" s="27" t="str">
        <f>VLOOKUP(N2095,'散件（更新）'!B:E,4,FALSE)</f>
        <v>https://tineco-yxzt.oss-accelerate.aliyuncs.com/20250110/06-jishengongchazhuanjiebanzujian_1736502976370.png</v>
      </c>
      <c r="T2095" s="27" t="s">
        <v>8759</v>
      </c>
      <c r="U2095" s="28" t="str">
        <f>VLOOKUP(N2095,'散件（更新）'!B:G,6,FALSE)</f>
        <v>机身公插转接板组件</v>
      </c>
      <c r="V2095" s="28">
        <f>VLOOKUP(N2095,'散件（更新）'!B:I,8,FALSE)</f>
        <v>6932485003914</v>
      </c>
    </row>
    <row r="2096" spans="1:22">
      <c r="A2096" s="57">
        <v>46169</v>
      </c>
      <c r="B2096" s="50" t="s">
        <v>7409</v>
      </c>
      <c r="C2096" s="27" t="str">
        <f>VLOOKUP(B2096,'大货清单（不定期按GOMS更新）'!A:H,8,0)</f>
        <v>109-23480604</v>
      </c>
      <c r="D2096" s="27" t="str">
        <f>VLOOKUP(B2096,'大货清单（不定期按GOMS更新）'!A:C,3,0)</f>
        <v>CL2348F-04</v>
      </c>
      <c r="E2096" s="27" t="str">
        <f>VLOOKUP(B2096,'大货清单（不定期按GOMS更新）'!A:H,4,0)</f>
        <v>PL,DE,ES,FR,RO,GR,CZ,NL,LT,IT,HU,UA</v>
      </c>
      <c r="F2096" s="27" t="str">
        <f>VLOOKUP(B2096,'大货清单（不定期按GOMS更新）'!A:H,2,0)</f>
        <v>FLOOR ONE SWITCH S6 STRETCH PLUS</v>
      </c>
      <c r="G2096" s="28">
        <f>VLOOKUP(B2096,'大货清单（不定期按GOMS更新）'!A:I,9,FALSE)</f>
        <v>6932485002306</v>
      </c>
      <c r="H2096" s="27" t="str">
        <f>VLOOKUP(B2096,'大货清单（不定期按GOMS更新）'!A:H,7,0)</f>
        <v>WHITE&amp;BLACK</v>
      </c>
      <c r="I2096" s="27" t="str">
        <f>VLOOKUP(B2096,'大货清单（不定期按GOMS更新）'!A:F,6,FALSE)</f>
        <v>ACTIVE</v>
      </c>
      <c r="J2096" s="27" t="str">
        <f>VLOOKUP(B2096,'大货清单（不定期按GOMS更新）'!A:K,11,FALSE)</f>
        <v>12.9</v>
      </c>
      <c r="K2096" s="27" t="str">
        <f>VLOOKUP(B2096,'大货清单（不定期按GOMS更新）'!A:N,12,FALSE)</f>
        <v>850</v>
      </c>
      <c r="L2096" s="27" t="str">
        <f>VLOOKUP(B2096,'大货清单（不定期按GOMS更新）'!A:M,13,FALSE)</f>
        <v>332</v>
      </c>
      <c r="M2096" s="27" t="str">
        <f>VLOOKUP(B2096,'大货清单（不定期按GOMS更新）'!A:N,14,FALSE)</f>
        <v>318</v>
      </c>
      <c r="N2096" s="50" t="s">
        <v>8118</v>
      </c>
      <c r="O2096" s="27">
        <f>IFERROR(VLOOKUP(N2096,'散件迭代（不定期更新）'!C:J,8,FALSE),0)</f>
        <v>0</v>
      </c>
      <c r="P2096" s="27" t="str">
        <f>IFERROR(VLOOKUP(N2096,'散件（更新）'!B:H,3,FALSE),0)</f>
        <v/>
      </c>
      <c r="Q2096" s="27" t="str">
        <f>VLOOKUP(N2096,'散件（更新）'!B:H,2,FALSE)</f>
        <v>114-23480607</v>
      </c>
      <c r="R2096" s="27" t="str">
        <f>VLOOKUP(N2096,'散件（更新）'!B:H,7,FALSE)</f>
        <v>Wire</v>
      </c>
      <c r="S2096" s="27" t="str">
        <f>VLOOKUP(N2096,'散件（更新）'!B:E,4,FALSE)</f>
        <v>https://tineco-yxzt.oss-accelerate.aliyuncs.com/20250110/07-dongliyuanmuchazhuanjiebanzujian_1736503182351.png</v>
      </c>
      <c r="T2096" s="27" t="s">
        <v>8759</v>
      </c>
      <c r="U2096" s="28" t="str">
        <f>VLOOKUP(N2096,'散件（更新）'!B:G,6,FALSE)</f>
        <v>动力源母插转接板组件</v>
      </c>
      <c r="V2096" s="28">
        <f>VLOOKUP(N2096,'散件（更新）'!B:I,8,FALSE)</f>
        <v>6932485003921</v>
      </c>
    </row>
    <row r="2097" spans="1:22">
      <c r="A2097" s="57">
        <v>46169</v>
      </c>
      <c r="B2097" s="50" t="s">
        <v>7409</v>
      </c>
      <c r="C2097" s="27" t="str">
        <f>VLOOKUP(B2097,'大货清单（不定期按GOMS更新）'!A:H,8,0)</f>
        <v>109-23480604</v>
      </c>
      <c r="D2097" s="27" t="str">
        <f>VLOOKUP(B2097,'大货清单（不定期按GOMS更新）'!A:C,3,0)</f>
        <v>CL2348F-04</v>
      </c>
      <c r="E2097" s="27" t="str">
        <f>VLOOKUP(B2097,'大货清单（不定期按GOMS更新）'!A:H,4,0)</f>
        <v>PL,DE,ES,FR,RO,GR,CZ,NL,LT,IT,HU,UA</v>
      </c>
      <c r="F2097" s="27" t="str">
        <f>VLOOKUP(B2097,'大货清单（不定期按GOMS更新）'!A:H,2,0)</f>
        <v>FLOOR ONE SWITCH S6 STRETCH PLUS</v>
      </c>
      <c r="G2097" s="28">
        <f>VLOOKUP(B2097,'大货清单（不定期按GOMS更新）'!A:I,9,FALSE)</f>
        <v>6932485002306</v>
      </c>
      <c r="H2097" s="27" t="str">
        <f>VLOOKUP(B2097,'大货清单（不定期按GOMS更新）'!A:H,7,0)</f>
        <v>WHITE&amp;BLACK</v>
      </c>
      <c r="I2097" s="27" t="str">
        <f>VLOOKUP(B2097,'大货清单（不定期按GOMS更新）'!A:F,6,FALSE)</f>
        <v>ACTIVE</v>
      </c>
      <c r="J2097" s="27" t="str">
        <f>VLOOKUP(B2097,'大货清单（不定期按GOMS更新）'!A:K,11,FALSE)</f>
        <v>12.9</v>
      </c>
      <c r="K2097" s="27" t="str">
        <f>VLOOKUP(B2097,'大货清单（不定期按GOMS更新）'!A:N,12,FALSE)</f>
        <v>850</v>
      </c>
      <c r="L2097" s="27" t="str">
        <f>VLOOKUP(B2097,'大货清单（不定期按GOMS更新）'!A:M,13,FALSE)</f>
        <v>332</v>
      </c>
      <c r="M2097" s="27" t="str">
        <f>VLOOKUP(B2097,'大货清单（不定期按GOMS更新）'!A:N,14,FALSE)</f>
        <v>318</v>
      </c>
      <c r="N2097" s="50" t="s">
        <v>7947</v>
      </c>
      <c r="O2097" s="27">
        <f>IFERROR(VLOOKUP(N2097,'散件迭代（不定期更新）'!C:J,8,FALSE),0)</f>
        <v>0</v>
      </c>
      <c r="P2097" s="27" t="str">
        <f>IFERROR(VLOOKUP(N2097,'散件（更新）'!B:H,3,FALSE),0)</f>
        <v/>
      </c>
      <c r="Q2097" s="27" t="str">
        <f>VLOOKUP(N2097,'散件（更新）'!B:H,2,FALSE)</f>
        <v>114-23480614</v>
      </c>
      <c r="R2097" s="27" t="str">
        <f>VLOOKUP(N2097,'散件（更新）'!B:H,7,FALSE)</f>
        <v>Wire</v>
      </c>
      <c r="S2097" s="27">
        <f>VLOOKUP(N2097,'散件（更新）'!B:E,4,FALSE)</f>
        <v>0</v>
      </c>
      <c r="T2097" s="27" t="s">
        <v>8759</v>
      </c>
      <c r="U2097" s="28" t="str">
        <f>VLOOKUP(N2097,'散件（更新）'!B:G,6,FALSE)</f>
        <v>电源线（欧插）</v>
      </c>
      <c r="V2097" s="28">
        <f>VLOOKUP(N2097,'散件（更新）'!B:I,8,FALSE)</f>
        <v>6932485003990</v>
      </c>
    </row>
    <row r="2098" spans="1:22">
      <c r="A2098" s="57">
        <v>46169</v>
      </c>
      <c r="B2098" s="50" t="s">
        <v>7409</v>
      </c>
      <c r="C2098" s="27" t="str">
        <f>VLOOKUP(B2098,'大货清单（不定期按GOMS更新）'!A:H,8,0)</f>
        <v>109-23480604</v>
      </c>
      <c r="D2098" s="27" t="str">
        <f>VLOOKUP(B2098,'大货清单（不定期按GOMS更新）'!A:C,3,0)</f>
        <v>CL2348F-04</v>
      </c>
      <c r="E2098" s="27" t="str">
        <f>VLOOKUP(B2098,'大货清单（不定期按GOMS更新）'!A:H,4,0)</f>
        <v>PL,DE,ES,FR,RO,GR,CZ,NL,LT,IT,HU,UA</v>
      </c>
      <c r="F2098" s="27" t="str">
        <f>VLOOKUP(B2098,'大货清单（不定期按GOMS更新）'!A:H,2,0)</f>
        <v>FLOOR ONE SWITCH S6 STRETCH PLUS</v>
      </c>
      <c r="G2098" s="28">
        <f>VLOOKUP(B2098,'大货清单（不定期按GOMS更新）'!A:I,9,FALSE)</f>
        <v>6932485002306</v>
      </c>
      <c r="H2098" s="27" t="str">
        <f>VLOOKUP(B2098,'大货清单（不定期按GOMS更新）'!A:H,7,0)</f>
        <v>WHITE&amp;BLACK</v>
      </c>
      <c r="I2098" s="27" t="str">
        <f>VLOOKUP(B2098,'大货清单（不定期按GOMS更新）'!A:F,6,FALSE)</f>
        <v>ACTIVE</v>
      </c>
      <c r="J2098" s="27" t="str">
        <f>VLOOKUP(B2098,'大货清单（不定期按GOMS更新）'!A:K,11,FALSE)</f>
        <v>12.9</v>
      </c>
      <c r="K2098" s="27" t="str">
        <f>VLOOKUP(B2098,'大货清单（不定期按GOMS更新）'!A:N,12,FALSE)</f>
        <v>850</v>
      </c>
      <c r="L2098" s="27" t="str">
        <f>VLOOKUP(B2098,'大货清单（不定期按GOMS更新）'!A:M,13,FALSE)</f>
        <v>332</v>
      </c>
      <c r="M2098" s="27" t="str">
        <f>VLOOKUP(B2098,'大货清单（不定期按GOMS更新）'!A:N,14,FALSE)</f>
        <v>318</v>
      </c>
      <c r="N2098" s="50" t="s">
        <v>4705</v>
      </c>
      <c r="O2098" s="27">
        <f>IFERROR(VLOOKUP(N2098,'散件迭代（不定期更新）'!C:J,8,FALSE),0)</f>
        <v>0</v>
      </c>
      <c r="P2098" s="27">
        <f>IFERROR(VLOOKUP(N2098,'散件（更新）'!B:H,3,FALSE),0)</f>
        <v>0</v>
      </c>
      <c r="Q2098" s="27" t="str">
        <f>VLOOKUP(N2098,'散件（更新）'!B:H,2,FALSE)</f>
        <v>114-23280211</v>
      </c>
      <c r="R2098" s="27" t="str">
        <f>VLOOKUP(N2098,'散件（更新）'!B:H,7,FALSE)</f>
        <v>Wire</v>
      </c>
      <c r="S2098" s="27" t="str">
        <f>VLOOKUP(N2098,'散件（更新）'!B:E,4,FALSE)</f>
        <v>https://tineco-yxzt.oss-accelerate.aliyuncs.com/20240306/xinhaojiance_1709692284161.GIF</v>
      </c>
      <c r="T2098" s="27" t="s">
        <v>8759</v>
      </c>
      <c r="U2098" s="28" t="str">
        <f>VLOOKUP(N2098,'散件（更新）'!B:G,6,FALSE)</f>
        <v>回收桶信号检测组件</v>
      </c>
      <c r="V2098" s="28">
        <f>VLOOKUP(N2098,'散件（更新）'!B:I,8,FALSE)</f>
        <v>6974950107215</v>
      </c>
    </row>
    <row r="2099" spans="1:22">
      <c r="A2099" s="57">
        <v>46169</v>
      </c>
      <c r="B2099" s="50" t="s">
        <v>7409</v>
      </c>
      <c r="C2099" s="27" t="str">
        <f>VLOOKUP(B2099,'大货清单（不定期按GOMS更新）'!A:H,8,0)</f>
        <v>109-23480604</v>
      </c>
      <c r="D2099" s="27" t="str">
        <f>VLOOKUP(B2099,'大货清单（不定期按GOMS更新）'!A:C,3,0)</f>
        <v>CL2348F-04</v>
      </c>
      <c r="E2099" s="27" t="str">
        <f>VLOOKUP(B2099,'大货清单（不定期按GOMS更新）'!A:H,4,0)</f>
        <v>PL,DE,ES,FR,RO,GR,CZ,NL,LT,IT,HU,UA</v>
      </c>
      <c r="F2099" s="27" t="str">
        <f>VLOOKUP(B2099,'大货清单（不定期按GOMS更新）'!A:H,2,0)</f>
        <v>FLOOR ONE SWITCH S6 STRETCH PLUS</v>
      </c>
      <c r="G2099" s="28">
        <f>VLOOKUP(B2099,'大货清单（不定期按GOMS更新）'!A:I,9,FALSE)</f>
        <v>6932485002306</v>
      </c>
      <c r="H2099" s="27" t="str">
        <f>VLOOKUP(B2099,'大货清单（不定期按GOMS更新）'!A:H,7,0)</f>
        <v>WHITE&amp;BLACK</v>
      </c>
      <c r="I2099" s="27" t="str">
        <f>VLOOKUP(B2099,'大货清单（不定期按GOMS更新）'!A:F,6,FALSE)</f>
        <v>ACTIVE</v>
      </c>
      <c r="J2099" s="27" t="str">
        <f>VLOOKUP(B2099,'大货清单（不定期按GOMS更新）'!A:K,11,FALSE)</f>
        <v>12.9</v>
      </c>
      <c r="K2099" s="27" t="str">
        <f>VLOOKUP(B2099,'大货清单（不定期按GOMS更新）'!A:N,12,FALSE)</f>
        <v>850</v>
      </c>
      <c r="L2099" s="27" t="str">
        <f>VLOOKUP(B2099,'大货清单（不定期按GOMS更新）'!A:M,13,FALSE)</f>
        <v>332</v>
      </c>
      <c r="M2099" s="27" t="str">
        <f>VLOOKUP(B2099,'大货清单（不定期按GOMS更新）'!A:N,14,FALSE)</f>
        <v>318</v>
      </c>
      <c r="N2099" s="50" t="s">
        <v>8062</v>
      </c>
      <c r="O2099" s="27">
        <f>IFERROR(VLOOKUP(N2099,'散件迭代（不定期更新）'!C:J,8,FALSE),0)</f>
        <v>0</v>
      </c>
      <c r="P2099" s="27" t="str">
        <f>IFERROR(VLOOKUP(N2099,'散件（更新）'!B:H,3,FALSE),0)</f>
        <v/>
      </c>
      <c r="Q2099" s="27" t="str">
        <f>VLOOKUP(N2099,'散件（更新）'!B:H,2,FALSE)</f>
        <v>114-23761805</v>
      </c>
      <c r="R2099" s="27" t="str">
        <f>VLOOKUP(N2099,'散件（更新）'!B:H,7,FALSE)</f>
        <v>Motor</v>
      </c>
      <c r="S2099" s="27" t="str">
        <f>VLOOKUP(N2099,'散件（更新）'!B:E,4,FALSE)</f>
        <v>https://tineco-yxzt.oss-accelerate.aliyuncs.com/20241219/weixintupian_202411141109495_1734586641284.jpg</v>
      </c>
      <c r="T2099" s="27" t="s">
        <v>8759</v>
      </c>
      <c r="U2099" s="28" t="str">
        <f>VLOOKUP(N2099,'散件（更新）'!B:G,6,FALSE)</f>
        <v>主电机组件</v>
      </c>
      <c r="V2099" s="28">
        <f>VLOOKUP(N2099,'散件（更新）'!B:I,8,FALSE)</f>
        <v>6932485002443</v>
      </c>
    </row>
    <row r="2100" spans="1:22">
      <c r="A2100" s="57">
        <v>46169</v>
      </c>
      <c r="B2100" s="50" t="s">
        <v>7409</v>
      </c>
      <c r="C2100" s="27" t="str">
        <f>VLOOKUP(B2100,'大货清单（不定期按GOMS更新）'!A:H,8,0)</f>
        <v>109-23480604</v>
      </c>
      <c r="D2100" s="27" t="str">
        <f>VLOOKUP(B2100,'大货清单（不定期按GOMS更新）'!A:C,3,0)</f>
        <v>CL2348F-04</v>
      </c>
      <c r="E2100" s="27" t="str">
        <f>VLOOKUP(B2100,'大货清单（不定期按GOMS更新）'!A:H,4,0)</f>
        <v>PL,DE,ES,FR,RO,GR,CZ,NL,LT,IT,HU,UA</v>
      </c>
      <c r="F2100" s="27" t="str">
        <f>VLOOKUP(B2100,'大货清单（不定期按GOMS更新）'!A:H,2,0)</f>
        <v>FLOOR ONE SWITCH S6 STRETCH PLUS</v>
      </c>
      <c r="G2100" s="28">
        <f>VLOOKUP(B2100,'大货清单（不定期按GOMS更新）'!A:I,9,FALSE)</f>
        <v>6932485002306</v>
      </c>
      <c r="H2100" s="27" t="str">
        <f>VLOOKUP(B2100,'大货清单（不定期按GOMS更新）'!A:H,7,0)</f>
        <v>WHITE&amp;BLACK</v>
      </c>
      <c r="I2100" s="27" t="str">
        <f>VLOOKUP(B2100,'大货清单（不定期按GOMS更新）'!A:F,6,FALSE)</f>
        <v>ACTIVE</v>
      </c>
      <c r="J2100" s="27" t="str">
        <f>VLOOKUP(B2100,'大货清单（不定期按GOMS更新）'!A:K,11,FALSE)</f>
        <v>12.9</v>
      </c>
      <c r="K2100" s="27" t="str">
        <f>VLOOKUP(B2100,'大货清单（不定期按GOMS更新）'!A:N,12,FALSE)</f>
        <v>850</v>
      </c>
      <c r="L2100" s="27" t="str">
        <f>VLOOKUP(B2100,'大货清单（不定期按GOMS更新）'!A:M,13,FALSE)</f>
        <v>332</v>
      </c>
      <c r="M2100" s="27" t="str">
        <f>VLOOKUP(B2100,'大货清单（不定期按GOMS更新）'!A:N,14,FALSE)</f>
        <v>318</v>
      </c>
      <c r="N2100" s="50" t="s">
        <v>8106</v>
      </c>
      <c r="O2100" s="27">
        <f>IFERROR(VLOOKUP(N2100,'散件迭代（不定期更新）'!C:J,8,FALSE),0)</f>
        <v>0</v>
      </c>
      <c r="P2100" s="27" t="str">
        <f>IFERROR(VLOOKUP(N2100,'散件（更新）'!B:H,3,FALSE),0)</f>
        <v/>
      </c>
      <c r="Q2100" s="27" t="str">
        <f>VLOOKUP(N2100,'散件（更新）'!B:H,2,FALSE)</f>
        <v>114-23480605</v>
      </c>
      <c r="R2100" s="27" t="str">
        <f>VLOOKUP(N2100,'散件（更新）'!B:H,7,FALSE)</f>
        <v>Motor</v>
      </c>
      <c r="S2100" s="27" t="str">
        <f>VLOOKUP(N2100,'散件（更新）'!B:E,4,FALSE)</f>
        <v>https://tineco-yxzt.oss-accelerate.aliyuncs.com/20250110/05-brushmotor_1736502719193.png</v>
      </c>
      <c r="T2100" s="27" t="s">
        <v>8759</v>
      </c>
      <c r="U2100" s="28" t="str">
        <f>VLOOKUP(N2100,'散件（更新）'!B:G,6,FALSE)</f>
        <v>地刷电机</v>
      </c>
      <c r="V2100" s="28">
        <f>VLOOKUP(N2100,'散件（更新）'!B:I,8,FALSE)</f>
        <v>6932485003907</v>
      </c>
    </row>
    <row r="2101" spans="1:22">
      <c r="A2101" s="57">
        <v>46169</v>
      </c>
      <c r="B2101" s="50" t="s">
        <v>7409</v>
      </c>
      <c r="C2101" s="27" t="str">
        <f>VLOOKUP(B2101,'大货清单（不定期按GOMS更新）'!A:H,8,0)</f>
        <v>109-23480604</v>
      </c>
      <c r="D2101" s="27" t="str">
        <f>VLOOKUP(B2101,'大货清单（不定期按GOMS更新）'!A:C,3,0)</f>
        <v>CL2348F-04</v>
      </c>
      <c r="E2101" s="27" t="str">
        <f>VLOOKUP(B2101,'大货清单（不定期按GOMS更新）'!A:H,4,0)</f>
        <v>PL,DE,ES,FR,RO,GR,CZ,NL,LT,IT,HU,UA</v>
      </c>
      <c r="F2101" s="27" t="str">
        <f>VLOOKUP(B2101,'大货清单（不定期按GOMS更新）'!A:H,2,0)</f>
        <v>FLOOR ONE SWITCH S6 STRETCH PLUS</v>
      </c>
      <c r="G2101" s="28">
        <f>VLOOKUP(B2101,'大货清单（不定期按GOMS更新）'!A:I,9,FALSE)</f>
        <v>6932485002306</v>
      </c>
      <c r="H2101" s="27" t="str">
        <f>VLOOKUP(B2101,'大货清单（不定期按GOMS更新）'!A:H,7,0)</f>
        <v>WHITE&amp;BLACK</v>
      </c>
      <c r="I2101" s="27" t="str">
        <f>VLOOKUP(B2101,'大货清单（不定期按GOMS更新）'!A:F,6,FALSE)</f>
        <v>ACTIVE</v>
      </c>
      <c r="J2101" s="27" t="str">
        <f>VLOOKUP(B2101,'大货清单（不定期按GOMS更新）'!A:K,11,FALSE)</f>
        <v>12.9</v>
      </c>
      <c r="K2101" s="27" t="str">
        <f>VLOOKUP(B2101,'大货清单（不定期按GOMS更新）'!A:N,12,FALSE)</f>
        <v>850</v>
      </c>
      <c r="L2101" s="27" t="str">
        <f>VLOOKUP(B2101,'大货清单（不定期按GOMS更新）'!A:M,13,FALSE)</f>
        <v>332</v>
      </c>
      <c r="M2101" s="27" t="str">
        <f>VLOOKUP(B2101,'大货清单（不定期按GOMS更新）'!A:N,14,FALSE)</f>
        <v>318</v>
      </c>
      <c r="N2101" s="50" t="s">
        <v>8072</v>
      </c>
      <c r="O2101" s="27">
        <f>IFERROR(VLOOKUP(N2101,'散件迭代（不定期更新）'!C:J,8,FALSE),0)</f>
        <v>0</v>
      </c>
      <c r="P2101" s="27" t="str">
        <f>IFERROR(VLOOKUP(N2101,'散件（更新）'!B:H,3,FALSE),0)</f>
        <v/>
      </c>
      <c r="Q2101" s="27" t="str">
        <f>VLOOKUP(N2101,'散件（更新）'!B:H,2,FALSE)</f>
        <v>114-23480613</v>
      </c>
      <c r="R2101" s="27" t="str">
        <f>VLOOKUP(N2101,'散件（更新）'!B:H,7,FALSE)</f>
        <v>Motor</v>
      </c>
      <c r="S2101" s="27">
        <f>VLOOKUP(N2101,'散件（更新）'!B:E,4,FALSE)</f>
        <v>0</v>
      </c>
      <c r="T2101" s="27" t="s">
        <v>19325</v>
      </c>
      <c r="U2101" s="28" t="str">
        <f>VLOOKUP(N2101,'散件（更新）'!B:G,6,FALSE)</f>
        <v>风机组件</v>
      </c>
      <c r="V2101" s="28">
        <f>VLOOKUP(N2101,'散件（更新）'!B:I,8,FALSE)</f>
        <v>6932485003983</v>
      </c>
    </row>
    <row r="2102" spans="1:22">
      <c r="A2102" s="57">
        <v>46169</v>
      </c>
      <c r="B2102" s="50" t="s">
        <v>7409</v>
      </c>
      <c r="C2102" s="27" t="str">
        <f>VLOOKUP(B2102,'大货清单（不定期按GOMS更新）'!A:H,8,0)</f>
        <v>109-23480604</v>
      </c>
      <c r="D2102" s="27" t="str">
        <f>VLOOKUP(B2102,'大货清单（不定期按GOMS更新）'!A:C,3,0)</f>
        <v>CL2348F-04</v>
      </c>
      <c r="E2102" s="27" t="str">
        <f>VLOOKUP(B2102,'大货清单（不定期按GOMS更新）'!A:H,4,0)</f>
        <v>PL,DE,ES,FR,RO,GR,CZ,NL,LT,IT,HU,UA</v>
      </c>
      <c r="F2102" s="27" t="str">
        <f>VLOOKUP(B2102,'大货清单（不定期按GOMS更新）'!A:H,2,0)</f>
        <v>FLOOR ONE SWITCH S6 STRETCH PLUS</v>
      </c>
      <c r="G2102" s="28">
        <f>VLOOKUP(B2102,'大货清单（不定期按GOMS更新）'!A:I,9,FALSE)</f>
        <v>6932485002306</v>
      </c>
      <c r="H2102" s="27" t="str">
        <f>VLOOKUP(B2102,'大货清单（不定期按GOMS更新）'!A:H,7,0)</f>
        <v>WHITE&amp;BLACK</v>
      </c>
      <c r="I2102" s="27" t="str">
        <f>VLOOKUP(B2102,'大货清单（不定期按GOMS更新）'!A:F,6,FALSE)</f>
        <v>ACTIVE</v>
      </c>
      <c r="J2102" s="27" t="str">
        <f>VLOOKUP(B2102,'大货清单（不定期按GOMS更新）'!A:K,11,FALSE)</f>
        <v>12.9</v>
      </c>
      <c r="K2102" s="27" t="str">
        <f>VLOOKUP(B2102,'大货清单（不定期按GOMS更新）'!A:N,12,FALSE)</f>
        <v>850</v>
      </c>
      <c r="L2102" s="27" t="str">
        <f>VLOOKUP(B2102,'大货清单（不定期按GOMS更新）'!A:M,13,FALSE)</f>
        <v>332</v>
      </c>
      <c r="M2102" s="27" t="str">
        <f>VLOOKUP(B2102,'大货清单（不定期按GOMS更新）'!A:N,14,FALSE)</f>
        <v>318</v>
      </c>
      <c r="N2102" s="50" t="s">
        <v>8047</v>
      </c>
      <c r="O2102" s="27">
        <f>IFERROR(VLOOKUP(N2102,'散件迭代（不定期更新）'!C:J,8,FALSE),0)</f>
        <v>0</v>
      </c>
      <c r="P2102" s="27" t="str">
        <f>IFERROR(VLOOKUP(N2102,'散件（更新）'!B:H,3,FALSE),0)</f>
        <v/>
      </c>
      <c r="Q2102" s="27" t="str">
        <f>VLOOKUP(N2102,'散件（更新）'!B:H,2,FALSE)</f>
        <v>114-23480612</v>
      </c>
      <c r="R2102" s="27" t="str">
        <f>VLOOKUP(N2102,'散件（更新）'!B:H,7,FALSE)</f>
        <v>Boiler </v>
      </c>
      <c r="S2102" s="27">
        <f>VLOOKUP(N2102,'散件（更新）'!B:E,4,FALSE)</f>
        <v>0</v>
      </c>
      <c r="T2102" s="27" t="s">
        <v>8759</v>
      </c>
      <c r="U2102" s="28" t="str">
        <f>VLOOKUP(N2102,'散件（更新）'!B:G,6,FALSE)</f>
        <v>发热丝组件</v>
      </c>
      <c r="V2102" s="28">
        <f>VLOOKUP(N2102,'散件（更新）'!B:I,8,FALSE)</f>
        <v>6932485003976</v>
      </c>
    </row>
    <row r="2103" spans="1:22">
      <c r="A2103" s="57">
        <v>46169</v>
      </c>
      <c r="B2103" s="50" t="s">
        <v>7409</v>
      </c>
      <c r="C2103" s="27" t="str">
        <f>VLOOKUP(B2103,'大货清单（不定期按GOMS更新）'!A:H,8,0)</f>
        <v>109-23480604</v>
      </c>
      <c r="D2103" s="27" t="str">
        <f>VLOOKUP(B2103,'大货清单（不定期按GOMS更新）'!A:C,3,0)</f>
        <v>CL2348F-04</v>
      </c>
      <c r="E2103" s="27" t="str">
        <f>VLOOKUP(B2103,'大货清单（不定期按GOMS更新）'!A:H,4,0)</f>
        <v>PL,DE,ES,FR,RO,GR,CZ,NL,LT,IT,HU,UA</v>
      </c>
      <c r="F2103" s="27" t="str">
        <f>VLOOKUP(B2103,'大货清单（不定期按GOMS更新）'!A:H,2,0)</f>
        <v>FLOOR ONE SWITCH S6 STRETCH PLUS</v>
      </c>
      <c r="G2103" s="28">
        <f>VLOOKUP(B2103,'大货清单（不定期按GOMS更新）'!A:I,9,FALSE)</f>
        <v>6932485002306</v>
      </c>
      <c r="H2103" s="27" t="str">
        <f>VLOOKUP(B2103,'大货清单（不定期按GOMS更新）'!A:H,7,0)</f>
        <v>WHITE&amp;BLACK</v>
      </c>
      <c r="I2103" s="27" t="str">
        <f>VLOOKUP(B2103,'大货清单（不定期按GOMS更新）'!A:F,6,FALSE)</f>
        <v>ACTIVE</v>
      </c>
      <c r="J2103" s="27" t="str">
        <f>VLOOKUP(B2103,'大货清单（不定期按GOMS更新）'!A:K,11,FALSE)</f>
        <v>12.9</v>
      </c>
      <c r="K2103" s="27" t="str">
        <f>VLOOKUP(B2103,'大货清单（不定期按GOMS更新）'!A:N,12,FALSE)</f>
        <v>850</v>
      </c>
      <c r="L2103" s="27" t="str">
        <f>VLOOKUP(B2103,'大货清单（不定期按GOMS更新）'!A:M,13,FALSE)</f>
        <v>332</v>
      </c>
      <c r="M2103" s="27" t="str">
        <f>VLOOKUP(B2103,'大货清单（不定期按GOMS更新）'!A:N,14,FALSE)</f>
        <v>318</v>
      </c>
      <c r="N2103" s="50" t="s">
        <v>7889</v>
      </c>
      <c r="O2103" s="27">
        <f>IFERROR(VLOOKUP(N2103,'散件迭代（不定期更新）'!C:J,8,FALSE),0)</f>
        <v>0</v>
      </c>
      <c r="P2103" s="27" t="str">
        <f>IFERROR(VLOOKUP(N2103,'散件（更新）'!B:H,3,FALSE),0)</f>
        <v/>
      </c>
      <c r="Q2103" s="27" t="str">
        <f>VLOOKUP(N2103,'散件（更新）'!B:H,2,FALSE)</f>
        <v>114-23480608</v>
      </c>
      <c r="R2103" s="27" t="str">
        <f>VLOOKUP(N2103,'散件（更新）'!B:H,7,FALSE)</f>
        <v>PCBA</v>
      </c>
      <c r="S2103" s="27">
        <f>VLOOKUP(N2103,'散件（更新）'!B:E,4,FALSE)</f>
        <v>0</v>
      </c>
      <c r="T2103" s="27" t="s">
        <v>8759</v>
      </c>
      <c r="U2103" s="28" t="str">
        <f>VLOOKUP(N2103,'散件（更新）'!B:G,6,FALSE)</f>
        <v>机身主控板组件(欧版)</v>
      </c>
      <c r="V2103" s="28">
        <f>VLOOKUP(N2103,'散件（更新）'!B:I,8,FALSE)</f>
        <v>6932485003938</v>
      </c>
    </row>
    <row r="2104" spans="1:22">
      <c r="A2104" s="57">
        <v>46169</v>
      </c>
      <c r="B2104" s="50" t="s">
        <v>7409</v>
      </c>
      <c r="C2104" s="27" t="str">
        <f>VLOOKUP(B2104,'大货清单（不定期按GOMS更新）'!A:H,8,0)</f>
        <v>109-23480604</v>
      </c>
      <c r="D2104" s="27" t="str">
        <f>VLOOKUP(B2104,'大货清单（不定期按GOMS更新）'!A:C,3,0)</f>
        <v>CL2348F-04</v>
      </c>
      <c r="E2104" s="27" t="str">
        <f>VLOOKUP(B2104,'大货清单（不定期按GOMS更新）'!A:H,4,0)</f>
        <v>PL,DE,ES,FR,RO,GR,CZ,NL,LT,IT,HU,UA</v>
      </c>
      <c r="F2104" s="27" t="str">
        <f>VLOOKUP(B2104,'大货清单（不定期按GOMS更新）'!A:H,2,0)</f>
        <v>FLOOR ONE SWITCH S6 STRETCH PLUS</v>
      </c>
      <c r="G2104" s="28">
        <f>VLOOKUP(B2104,'大货清单（不定期按GOMS更新）'!A:I,9,FALSE)</f>
        <v>6932485002306</v>
      </c>
      <c r="H2104" s="27" t="str">
        <f>VLOOKUP(B2104,'大货清单（不定期按GOMS更新）'!A:H,7,0)</f>
        <v>WHITE&amp;BLACK</v>
      </c>
      <c r="I2104" s="27" t="str">
        <f>VLOOKUP(B2104,'大货清单（不定期按GOMS更新）'!A:F,6,FALSE)</f>
        <v>ACTIVE</v>
      </c>
      <c r="J2104" s="27" t="str">
        <f>VLOOKUP(B2104,'大货清单（不定期按GOMS更新）'!A:K,11,FALSE)</f>
        <v>12.9</v>
      </c>
      <c r="K2104" s="27" t="str">
        <f>VLOOKUP(B2104,'大货清单（不定期按GOMS更新）'!A:N,12,FALSE)</f>
        <v>850</v>
      </c>
      <c r="L2104" s="27" t="str">
        <f>VLOOKUP(B2104,'大货清单（不定期按GOMS更新）'!A:M,13,FALSE)</f>
        <v>332</v>
      </c>
      <c r="M2104" s="27" t="str">
        <f>VLOOKUP(B2104,'大货清单（不定期按GOMS更新）'!A:N,14,FALSE)</f>
        <v>318</v>
      </c>
      <c r="N2104" s="50" t="s">
        <v>7959</v>
      </c>
      <c r="O2104" s="27">
        <f>IFERROR(VLOOKUP(N2104,'散件迭代（不定期更新）'!C:J,8,FALSE),0)</f>
        <v>0</v>
      </c>
      <c r="P2104" s="27" t="str">
        <f>IFERROR(VLOOKUP(N2104,'散件（更新）'!B:H,3,FALSE),0)</f>
        <v/>
      </c>
      <c r="Q2104" s="27" t="str">
        <f>VLOOKUP(N2104,'散件（更新）'!B:H,2,FALSE)</f>
        <v>114-23480616</v>
      </c>
      <c r="R2104" s="27" t="str">
        <f>VLOOKUP(N2104,'散件（更新）'!B:H,7,FALSE)</f>
        <v>PCBA</v>
      </c>
      <c r="S2104" s="27">
        <f>VLOOKUP(N2104,'散件（更新）'!B:E,4,FALSE)</f>
        <v>0</v>
      </c>
      <c r="T2104" s="27" t="s">
        <v>19301</v>
      </c>
      <c r="U2104" s="28" t="str">
        <f>VLOOKUP(N2104,'散件（更新）'!B:G,6,FALSE)</f>
        <v>烘干托盘主板(欧版）</v>
      </c>
      <c r="V2104" s="28">
        <f>VLOOKUP(N2104,'散件（更新）'!B:I,8,FALSE)</f>
        <v>6932485004003</v>
      </c>
    </row>
    <row r="2105" spans="1:22">
      <c r="A2105" s="57">
        <v>46169</v>
      </c>
      <c r="B2105" s="50" t="s">
        <v>7409</v>
      </c>
      <c r="C2105" s="27" t="str">
        <f>VLOOKUP(B2105,'大货清单（不定期按GOMS更新）'!A:H,8,0)</f>
        <v>109-23480604</v>
      </c>
      <c r="D2105" s="27" t="str">
        <f>VLOOKUP(B2105,'大货清单（不定期按GOMS更新）'!A:C,3,0)</f>
        <v>CL2348F-04</v>
      </c>
      <c r="E2105" s="27" t="str">
        <f>VLOOKUP(B2105,'大货清单（不定期按GOMS更新）'!A:H,4,0)</f>
        <v>PL,DE,ES,FR,RO,GR,CZ,NL,LT,IT,HU,UA</v>
      </c>
      <c r="F2105" s="27" t="str">
        <f>VLOOKUP(B2105,'大货清单（不定期按GOMS更新）'!A:H,2,0)</f>
        <v>FLOOR ONE SWITCH S6 STRETCH PLUS</v>
      </c>
      <c r="G2105" s="28">
        <f>VLOOKUP(B2105,'大货清单（不定期按GOMS更新）'!A:I,9,FALSE)</f>
        <v>6932485002306</v>
      </c>
      <c r="H2105" s="27" t="str">
        <f>VLOOKUP(B2105,'大货清单（不定期按GOMS更新）'!A:H,7,0)</f>
        <v>WHITE&amp;BLACK</v>
      </c>
      <c r="I2105" s="27" t="str">
        <f>VLOOKUP(B2105,'大货清单（不定期按GOMS更新）'!A:F,6,FALSE)</f>
        <v>ACTIVE</v>
      </c>
      <c r="J2105" s="27" t="str">
        <f>VLOOKUP(B2105,'大货清单（不定期按GOMS更新）'!A:K,11,FALSE)</f>
        <v>12.9</v>
      </c>
      <c r="K2105" s="27" t="str">
        <f>VLOOKUP(B2105,'大货清单（不定期按GOMS更新）'!A:N,12,FALSE)</f>
        <v>850</v>
      </c>
      <c r="L2105" s="27" t="str">
        <f>VLOOKUP(B2105,'大货清单（不定期按GOMS更新）'!A:M,13,FALSE)</f>
        <v>332</v>
      </c>
      <c r="M2105" s="27" t="str">
        <f>VLOOKUP(B2105,'大货清单（不定期按GOMS更新）'!A:N,14,FALSE)</f>
        <v>318</v>
      </c>
      <c r="N2105" s="50" t="s">
        <v>3796</v>
      </c>
      <c r="O2105" s="27">
        <f>IFERROR(VLOOKUP(N2105,'散件迭代（不定期更新）'!C:J,8,FALSE),0)</f>
        <v>0</v>
      </c>
      <c r="P2105" s="27" t="str">
        <f>IFERROR(VLOOKUP(N2105,'散件（更新）'!B:H,3,FALSE),0)</f>
        <v>/</v>
      </c>
      <c r="Q2105" s="27" t="str">
        <f>VLOOKUP(N2105,'散件（更新）'!B:H,2,FALSE)</f>
        <v>114-22200104</v>
      </c>
      <c r="R2105" s="27" t="str">
        <f>VLOOKUP(N2105,'散件（更新）'!B:H,7,FALSE)</f>
        <v>Scraper</v>
      </c>
      <c r="S2105" s="27" t="str">
        <f>VLOOKUP(N2105,'散件（更新）'!B:E,4,FALSE)</f>
        <v>https://tineco-yxzt.oss-accelerate.aliyuncs.com/20231219/9FWRR250000_1702948034118.png</v>
      </c>
      <c r="T2105" s="27" t="s">
        <v>8759</v>
      </c>
      <c r="U2105" s="28" t="str">
        <f>VLOOKUP(N2105,'散件（更新）'!B:G,6,FALSE)</f>
        <v>刮条组件</v>
      </c>
      <c r="V2105" s="28">
        <f>VLOOKUP(N2105,'散件（更新）'!B:I,8,FALSE)</f>
        <v>6974950103897</v>
      </c>
    </row>
    <row r="2106" spans="1:22">
      <c r="A2106" s="57">
        <v>46169</v>
      </c>
      <c r="B2106" s="50" t="s">
        <v>7409</v>
      </c>
      <c r="C2106" s="27" t="str">
        <f>VLOOKUP(B2106,'大货清单（不定期按GOMS更新）'!A:H,8,0)</f>
        <v>109-23480604</v>
      </c>
      <c r="D2106" s="27" t="str">
        <f>VLOOKUP(B2106,'大货清单（不定期按GOMS更新）'!A:C,3,0)</f>
        <v>CL2348F-04</v>
      </c>
      <c r="E2106" s="27" t="str">
        <f>VLOOKUP(B2106,'大货清单（不定期按GOMS更新）'!A:H,4,0)</f>
        <v>PL,DE,ES,FR,RO,GR,CZ,NL,LT,IT,HU,UA</v>
      </c>
      <c r="F2106" s="27" t="str">
        <f>VLOOKUP(B2106,'大货清单（不定期按GOMS更新）'!A:H,2,0)</f>
        <v>FLOOR ONE SWITCH S6 STRETCH PLUS</v>
      </c>
      <c r="G2106" s="28">
        <f>VLOOKUP(B2106,'大货清单（不定期按GOMS更新）'!A:I,9,FALSE)</f>
        <v>6932485002306</v>
      </c>
      <c r="H2106" s="27" t="str">
        <f>VLOOKUP(B2106,'大货清单（不定期按GOMS更新）'!A:H,7,0)</f>
        <v>WHITE&amp;BLACK</v>
      </c>
      <c r="I2106" s="27" t="str">
        <f>VLOOKUP(B2106,'大货清单（不定期按GOMS更新）'!A:F,6,FALSE)</f>
        <v>ACTIVE</v>
      </c>
      <c r="J2106" s="27" t="str">
        <f>VLOOKUP(B2106,'大货清单（不定期按GOMS更新）'!A:K,11,FALSE)</f>
        <v>12.9</v>
      </c>
      <c r="K2106" s="27" t="str">
        <f>VLOOKUP(B2106,'大货清单（不定期按GOMS更新）'!A:N,12,FALSE)</f>
        <v>850</v>
      </c>
      <c r="L2106" s="27" t="str">
        <f>VLOOKUP(B2106,'大货清单（不定期按GOMS更新）'!A:M,13,FALSE)</f>
        <v>332</v>
      </c>
      <c r="M2106" s="27" t="str">
        <f>VLOOKUP(B2106,'大货清单（不定期按GOMS更新）'!A:N,14,FALSE)</f>
        <v>318</v>
      </c>
      <c r="N2106" s="50" t="s">
        <v>8012</v>
      </c>
      <c r="O2106" s="27">
        <f>IFERROR(VLOOKUP(N2106,'散件迭代（不定期更新）'!C:J,8,FALSE),0)</f>
        <v>0</v>
      </c>
      <c r="P2106" s="27" t="str">
        <f>IFERROR(VLOOKUP(N2106,'散件（更新）'!B:H,3,FALSE),0)</f>
        <v/>
      </c>
      <c r="Q2106" s="27" t="str">
        <f>VLOOKUP(N2106,'散件（更新）'!B:H,2,FALSE)</f>
        <v>114-23761808</v>
      </c>
      <c r="R2106" s="27" t="str">
        <f>VLOOKUP(N2106,'散件（更新）'!B:H,7,FALSE)</f>
        <v>Sensor</v>
      </c>
      <c r="S2106" s="27" t="str">
        <f>VLOOKUP(N2106,'散件（更新）'!B:E,4,FALSE)</f>
        <v>https://tineco-yxzt.oss-accelerate.aliyuncs.com/20241219/weixintupian_202411141109496_1734589120839.jpg</v>
      </c>
      <c r="T2106" s="27" t="s">
        <v>8759</v>
      </c>
      <c r="U2106" s="28" t="str">
        <f>VLOOKUP(N2106,'散件（更新）'!B:G,6,FALSE)</f>
        <v>直通式光电液位传感器组件</v>
      </c>
      <c r="V2106" s="28">
        <f>VLOOKUP(N2106,'散件（更新）'!B:I,8,FALSE)</f>
        <v>6932485002474</v>
      </c>
    </row>
    <row r="2107" spans="1:22">
      <c r="A2107" s="57">
        <v>46169</v>
      </c>
      <c r="B2107" s="50" t="s">
        <v>7409</v>
      </c>
      <c r="C2107" s="27" t="str">
        <f>VLOOKUP(B2107,'大货清单（不定期按GOMS更新）'!A:H,8,0)</f>
        <v>109-23480604</v>
      </c>
      <c r="D2107" s="27" t="str">
        <f>VLOOKUP(B2107,'大货清单（不定期按GOMS更新）'!A:C,3,0)</f>
        <v>CL2348F-04</v>
      </c>
      <c r="E2107" s="27" t="str">
        <f>VLOOKUP(B2107,'大货清单（不定期按GOMS更新）'!A:H,4,0)</f>
        <v>PL,DE,ES,FR,RO,GR,CZ,NL,LT,IT,HU,UA</v>
      </c>
      <c r="F2107" s="27" t="str">
        <f>VLOOKUP(B2107,'大货清单（不定期按GOMS更新）'!A:H,2,0)</f>
        <v>FLOOR ONE SWITCH S6 STRETCH PLUS</v>
      </c>
      <c r="G2107" s="28">
        <f>VLOOKUP(B2107,'大货清单（不定期按GOMS更新）'!A:I,9,FALSE)</f>
        <v>6932485002306</v>
      </c>
      <c r="H2107" s="27" t="str">
        <f>VLOOKUP(B2107,'大货清单（不定期按GOMS更新）'!A:H,7,0)</f>
        <v>WHITE&amp;BLACK</v>
      </c>
      <c r="I2107" s="27" t="str">
        <f>VLOOKUP(B2107,'大货清单（不定期按GOMS更新）'!A:F,6,FALSE)</f>
        <v>ACTIVE</v>
      </c>
      <c r="J2107" s="27" t="str">
        <f>VLOOKUP(B2107,'大货清单（不定期按GOMS更新）'!A:K,11,FALSE)</f>
        <v>12.9</v>
      </c>
      <c r="K2107" s="27" t="str">
        <f>VLOOKUP(B2107,'大货清单（不定期按GOMS更新）'!A:N,12,FALSE)</f>
        <v>850</v>
      </c>
      <c r="L2107" s="27" t="str">
        <f>VLOOKUP(B2107,'大货清单（不定期按GOMS更新）'!A:M,13,FALSE)</f>
        <v>332</v>
      </c>
      <c r="M2107" s="27" t="str">
        <f>VLOOKUP(B2107,'大货清单（不定期按GOMS更新）'!A:N,14,FALSE)</f>
        <v>318</v>
      </c>
      <c r="N2107" s="50" t="s">
        <v>4708</v>
      </c>
      <c r="O2107" s="27">
        <f>IFERROR(VLOOKUP(N2107,'散件迭代（不定期更新）'!C:J,8,FALSE),0)</f>
        <v>0</v>
      </c>
      <c r="P2107" s="27">
        <f>IFERROR(VLOOKUP(N2107,'散件（更新）'!B:H,3,FALSE),0)</f>
        <v>0</v>
      </c>
      <c r="Q2107" s="27" t="str">
        <f>VLOOKUP(N2107,'散件（更新）'!B:H,2,FALSE)</f>
        <v>114-23280212</v>
      </c>
      <c r="R2107" s="27" t="str">
        <f>VLOOKUP(N2107,'散件（更新）'!B:H,7,FALSE)</f>
        <v>Sensor</v>
      </c>
      <c r="S2107" s="27" t="str">
        <f>VLOOKUP(N2107,'散件（更新）'!B:E,4,FALSE)</f>
        <v>https://tineco-yxzt.oss-accelerate.aliyuncs.com/20240306/hongwai_1709692389165.GIF</v>
      </c>
      <c r="T2107" s="27" t="s">
        <v>8759</v>
      </c>
      <c r="U2107" s="28" t="str">
        <f>VLOOKUP(N2107,'散件（更新）'!B:G,6,FALSE)</f>
        <v>红外脏污传感器板组件</v>
      </c>
      <c r="V2107" s="28">
        <f>VLOOKUP(N2107,'散件（更新）'!B:I,8,FALSE)</f>
        <v>6974950107222</v>
      </c>
    </row>
    <row r="2108" spans="1:22">
      <c r="A2108" s="57">
        <v>46169</v>
      </c>
      <c r="B2108" s="50" t="s">
        <v>7409</v>
      </c>
      <c r="C2108" s="27" t="str">
        <f>VLOOKUP(B2108,'大货清单（不定期按GOMS更新）'!A:H,8,0)</f>
        <v>109-23480604</v>
      </c>
      <c r="D2108" s="27" t="str">
        <f>VLOOKUP(B2108,'大货清单（不定期按GOMS更新）'!A:C,3,0)</f>
        <v>CL2348F-04</v>
      </c>
      <c r="E2108" s="27" t="str">
        <f>VLOOKUP(B2108,'大货清单（不定期按GOMS更新）'!A:H,4,0)</f>
        <v>PL,DE,ES,FR,RO,GR,CZ,NL,LT,IT,HU,UA</v>
      </c>
      <c r="F2108" s="27" t="str">
        <f>VLOOKUP(B2108,'大货清单（不定期按GOMS更新）'!A:H,2,0)</f>
        <v>FLOOR ONE SWITCH S6 STRETCH PLUS</v>
      </c>
      <c r="G2108" s="28">
        <f>VLOOKUP(B2108,'大货清单（不定期按GOMS更新）'!A:I,9,FALSE)</f>
        <v>6932485002306</v>
      </c>
      <c r="H2108" s="27" t="str">
        <f>VLOOKUP(B2108,'大货清单（不定期按GOMS更新）'!A:H,7,0)</f>
        <v>WHITE&amp;BLACK</v>
      </c>
      <c r="I2108" s="27" t="str">
        <f>VLOOKUP(B2108,'大货清单（不定期按GOMS更新）'!A:F,6,FALSE)</f>
        <v>ACTIVE</v>
      </c>
      <c r="J2108" s="27" t="str">
        <f>VLOOKUP(B2108,'大货清单（不定期按GOMS更新）'!A:K,11,FALSE)</f>
        <v>12.9</v>
      </c>
      <c r="K2108" s="27" t="str">
        <f>VLOOKUP(B2108,'大货清单（不定期按GOMS更新）'!A:N,12,FALSE)</f>
        <v>850</v>
      </c>
      <c r="L2108" s="27" t="str">
        <f>VLOOKUP(B2108,'大货清单（不定期按GOMS更新）'!A:M,13,FALSE)</f>
        <v>332</v>
      </c>
      <c r="M2108" s="27" t="str">
        <f>VLOOKUP(B2108,'大货清单（不定期按GOMS更新）'!A:N,14,FALSE)</f>
        <v>318</v>
      </c>
      <c r="N2108" s="50" t="s">
        <v>4711</v>
      </c>
      <c r="O2108" s="27">
        <f>IFERROR(VLOOKUP(N2108,'散件迭代（不定期更新）'!C:J,8,FALSE),0)</f>
        <v>0</v>
      </c>
      <c r="P2108" s="27">
        <f>IFERROR(VLOOKUP(N2108,'散件（更新）'!B:H,3,FALSE),0)</f>
        <v>0</v>
      </c>
      <c r="Q2108" s="27" t="str">
        <f>VLOOKUP(N2108,'散件（更新）'!B:H,2,FALSE)</f>
        <v>114-23280213</v>
      </c>
      <c r="R2108" s="27" t="str">
        <f>VLOOKUP(N2108,'散件（更新）'!B:H,7,FALSE)</f>
        <v>Pump</v>
      </c>
      <c r="S2108" s="27" t="str">
        <f>VLOOKUP(N2108,'散件（更新）'!B:E,4,FALSE)</f>
        <v>https://tineco-yxzt.oss-accelerate.aliyuncs.com/20240306/shuibeng_1709692458984.GIF</v>
      </c>
      <c r="T2108" s="27" t="s">
        <v>8759</v>
      </c>
      <c r="U2108" s="28" t="str">
        <f>VLOOKUP(N2108,'散件（更新）'!B:G,6,FALSE)</f>
        <v>蠕动泵组件</v>
      </c>
      <c r="V2108" s="28">
        <f>VLOOKUP(N2108,'散件（更新）'!B:I,8,FALSE)</f>
        <v>6974950107239</v>
      </c>
    </row>
    <row r="2109" spans="1:22">
      <c r="A2109" s="57">
        <v>46169</v>
      </c>
      <c r="B2109" s="50" t="s">
        <v>7409</v>
      </c>
      <c r="C2109" s="27" t="str">
        <f>VLOOKUP(B2109,'大货清单（不定期按GOMS更新）'!A:H,8,0)</f>
        <v>109-23480604</v>
      </c>
      <c r="D2109" s="27" t="str">
        <f>VLOOKUP(B2109,'大货清单（不定期按GOMS更新）'!A:C,3,0)</f>
        <v>CL2348F-04</v>
      </c>
      <c r="E2109" s="27" t="str">
        <f>VLOOKUP(B2109,'大货清单（不定期按GOMS更新）'!A:H,4,0)</f>
        <v>PL,DE,ES,FR,RO,GR,CZ,NL,LT,IT,HU,UA</v>
      </c>
      <c r="F2109" s="27" t="str">
        <f>VLOOKUP(B2109,'大货清单（不定期按GOMS更新）'!A:H,2,0)</f>
        <v>FLOOR ONE SWITCH S6 STRETCH PLUS</v>
      </c>
      <c r="G2109" s="28">
        <f>VLOOKUP(B2109,'大货清单（不定期按GOMS更新）'!A:I,9,FALSE)</f>
        <v>6932485002306</v>
      </c>
      <c r="H2109" s="27" t="str">
        <f>VLOOKUP(B2109,'大货清单（不定期按GOMS更新）'!A:H,7,0)</f>
        <v>WHITE&amp;BLACK</v>
      </c>
      <c r="I2109" s="27" t="str">
        <f>VLOOKUP(B2109,'大货清单（不定期按GOMS更新）'!A:F,6,FALSE)</f>
        <v>ACTIVE</v>
      </c>
      <c r="J2109" s="27" t="str">
        <f>VLOOKUP(B2109,'大货清单（不定期按GOMS更新）'!A:K,11,FALSE)</f>
        <v>12.9</v>
      </c>
      <c r="K2109" s="27" t="str">
        <f>VLOOKUP(B2109,'大货清单（不定期按GOMS更新）'!A:N,12,FALSE)</f>
        <v>850</v>
      </c>
      <c r="L2109" s="27" t="str">
        <f>VLOOKUP(B2109,'大货清单（不定期按GOMS更新）'!A:M,13,FALSE)</f>
        <v>332</v>
      </c>
      <c r="M2109" s="27" t="str">
        <f>VLOOKUP(B2109,'大货清单（不定期按GOMS更新）'!A:N,14,FALSE)</f>
        <v>318</v>
      </c>
      <c r="N2109" s="50" t="s">
        <v>8120</v>
      </c>
      <c r="O2109" s="27">
        <f>IFERROR(VLOOKUP(N2109,'散件迭代（不定期更新）'!C:J,8,FALSE),0)</f>
        <v>0</v>
      </c>
      <c r="P2109" s="27" t="str">
        <f>IFERROR(VLOOKUP(N2109,'散件（更新）'!B:H,3,FALSE),0)</f>
        <v/>
      </c>
      <c r="Q2109" s="27" t="str">
        <f>VLOOKUP(N2109,'散件（更新）'!B:H,2,FALSE)</f>
        <v>114-23480600</v>
      </c>
      <c r="R2109" s="27" t="str">
        <f>VLOOKUP(N2109,'散件（更新）'!B:H,7,FALSE)</f>
        <v>Handle</v>
      </c>
      <c r="S2109" s="27" t="str">
        <f>VLOOKUP(N2109,'散件（更新）'!B:E,4,FALSE)</f>
        <v>https://tineco-yxzt.oss-accelerate.aliyuncs.com/20250110/handle_1736501600279.png</v>
      </c>
      <c r="T2109" s="27" t="s">
        <v>8759</v>
      </c>
      <c r="U2109" s="28" t="str">
        <f>VLOOKUP(N2109,'散件（更新）'!B:G,6,FALSE)</f>
        <v>手柄组件</v>
      </c>
      <c r="V2109" s="28">
        <f>VLOOKUP(N2109,'散件（更新）'!B:I,8,FALSE)</f>
        <v>6932485003853</v>
      </c>
    </row>
    <row r="2110" spans="1:22">
      <c r="A2110" s="57">
        <v>46169</v>
      </c>
      <c r="B2110" s="50" t="s">
        <v>7409</v>
      </c>
      <c r="C2110" s="27" t="str">
        <f>VLOOKUP(B2110,'大货清单（不定期按GOMS更新）'!A:H,8,0)</f>
        <v>109-23480604</v>
      </c>
      <c r="D2110" s="27" t="str">
        <f>VLOOKUP(B2110,'大货清单（不定期按GOMS更新）'!A:C,3,0)</f>
        <v>CL2348F-04</v>
      </c>
      <c r="E2110" s="27" t="str">
        <f>VLOOKUP(B2110,'大货清单（不定期按GOMS更新）'!A:H,4,0)</f>
        <v>PL,DE,ES,FR,RO,GR,CZ,NL,LT,IT,HU,UA</v>
      </c>
      <c r="F2110" s="27" t="str">
        <f>VLOOKUP(B2110,'大货清单（不定期按GOMS更新）'!A:H,2,0)</f>
        <v>FLOOR ONE SWITCH S6 STRETCH PLUS</v>
      </c>
      <c r="G2110" s="28">
        <f>VLOOKUP(B2110,'大货清单（不定期按GOMS更新）'!A:I,9,FALSE)</f>
        <v>6932485002306</v>
      </c>
      <c r="H2110" s="27" t="str">
        <f>VLOOKUP(B2110,'大货清单（不定期按GOMS更新）'!A:H,7,0)</f>
        <v>WHITE&amp;BLACK</v>
      </c>
      <c r="I2110" s="27" t="str">
        <f>VLOOKUP(B2110,'大货清单（不定期按GOMS更新）'!A:F,6,FALSE)</f>
        <v>ACTIVE</v>
      </c>
      <c r="J2110" s="27" t="str">
        <f>VLOOKUP(B2110,'大货清单（不定期按GOMS更新）'!A:K,11,FALSE)</f>
        <v>12.9</v>
      </c>
      <c r="K2110" s="27" t="str">
        <f>VLOOKUP(B2110,'大货清单（不定期按GOMS更新）'!A:N,12,FALSE)</f>
        <v>850</v>
      </c>
      <c r="L2110" s="27" t="str">
        <f>VLOOKUP(B2110,'大货清单（不定期按GOMS更新）'!A:M,13,FALSE)</f>
        <v>332</v>
      </c>
      <c r="M2110" s="27" t="str">
        <f>VLOOKUP(B2110,'大货清单（不定期按GOMS更新）'!A:N,14,FALSE)</f>
        <v>318</v>
      </c>
      <c r="N2110" s="50" t="s">
        <v>8199</v>
      </c>
      <c r="O2110" s="27">
        <f>IFERROR(VLOOKUP(N2110,'散件迭代（不定期更新）'!C:J,8,FALSE),0)</f>
        <v>0</v>
      </c>
      <c r="P2110" s="27" t="str">
        <f>IFERROR(VLOOKUP(N2110,'散件（更新）'!B:H,3,FALSE),0)</f>
        <v/>
      </c>
      <c r="Q2110" s="27" t="str">
        <f>VLOOKUP(N2110,'散件（更新）'!B:H,2,FALSE)</f>
        <v>114-23480603</v>
      </c>
      <c r="R2110" s="27" t="str">
        <f>VLOOKUP(N2110,'散件（更新）'!B:H,7,FALSE)</f>
        <v>Clean Water Tank</v>
      </c>
      <c r="S2110" s="27" t="str">
        <f>VLOOKUP(N2110,'散件（更新）'!B:E,4,FALSE)</f>
        <v>https://tineco-yxzt.oss-accelerate.aliyuncs.com/20250110/03-CWT_1736502331758.png</v>
      </c>
      <c r="T2110" s="27" t="s">
        <v>8759</v>
      </c>
      <c r="U2110" s="28" t="str">
        <f>VLOOKUP(N2110,'散件（更新）'!B:G,6,FALSE)</f>
        <v>清水箱组件</v>
      </c>
      <c r="V2110" s="28">
        <f>VLOOKUP(N2110,'散件（更新）'!B:I,8,FALSE)</f>
        <v>6932485003884</v>
      </c>
    </row>
    <row r="2111" spans="1:22">
      <c r="A2111" s="57">
        <v>46169</v>
      </c>
      <c r="B2111" s="50" t="s">
        <v>7409</v>
      </c>
      <c r="C2111" s="27" t="str">
        <f>VLOOKUP(B2111,'大货清单（不定期按GOMS更新）'!A:H,8,0)</f>
        <v>109-23480604</v>
      </c>
      <c r="D2111" s="27" t="str">
        <f>VLOOKUP(B2111,'大货清单（不定期按GOMS更新）'!A:C,3,0)</f>
        <v>CL2348F-04</v>
      </c>
      <c r="E2111" s="27" t="str">
        <f>VLOOKUP(B2111,'大货清单（不定期按GOMS更新）'!A:H,4,0)</f>
        <v>PL,DE,ES,FR,RO,GR,CZ,NL,LT,IT,HU,UA</v>
      </c>
      <c r="F2111" s="27" t="str">
        <f>VLOOKUP(B2111,'大货清单（不定期按GOMS更新）'!A:H,2,0)</f>
        <v>FLOOR ONE SWITCH S6 STRETCH PLUS</v>
      </c>
      <c r="G2111" s="28">
        <f>VLOOKUP(B2111,'大货清单（不定期按GOMS更新）'!A:I,9,FALSE)</f>
        <v>6932485002306</v>
      </c>
      <c r="H2111" s="27" t="str">
        <f>VLOOKUP(B2111,'大货清单（不定期按GOMS更新）'!A:H,7,0)</f>
        <v>WHITE&amp;BLACK</v>
      </c>
      <c r="I2111" s="27" t="str">
        <f>VLOOKUP(B2111,'大货清单（不定期按GOMS更新）'!A:F,6,FALSE)</f>
        <v>ACTIVE</v>
      </c>
      <c r="J2111" s="27" t="str">
        <f>VLOOKUP(B2111,'大货清单（不定期按GOMS更新）'!A:K,11,FALSE)</f>
        <v>12.9</v>
      </c>
      <c r="K2111" s="27" t="str">
        <f>VLOOKUP(B2111,'大货清单（不定期按GOMS更新）'!A:N,12,FALSE)</f>
        <v>850</v>
      </c>
      <c r="L2111" s="27" t="str">
        <f>VLOOKUP(B2111,'大货清单（不定期按GOMS更新）'!A:M,13,FALSE)</f>
        <v>332</v>
      </c>
      <c r="M2111" s="27" t="str">
        <f>VLOOKUP(B2111,'大货清单（不定期按GOMS更新）'!A:N,14,FALSE)</f>
        <v>318</v>
      </c>
      <c r="N2111" s="50" t="s">
        <v>7808</v>
      </c>
      <c r="O2111" s="27">
        <f>IFERROR(VLOOKUP(N2111,'散件迭代（不定期更新）'!C:J,8,FALSE),0)</f>
        <v>0</v>
      </c>
      <c r="P2111" s="27" t="str">
        <f>IFERROR(VLOOKUP(N2111,'散件（更新）'!B:H,3,FALSE),0)</f>
        <v/>
      </c>
      <c r="Q2111" s="27" t="str">
        <f>VLOOKUP(N2111,'散件（更新）'!B:H,2,FALSE)</f>
        <v>114-23480602</v>
      </c>
      <c r="R2111" s="27" t="str">
        <f>VLOOKUP(N2111,'散件（更新）'!B:H,7,FALSE)</f>
        <v>Dirt Water Tank</v>
      </c>
      <c r="S2111" s="27" t="str">
        <f>VLOOKUP(N2111,'散件（更新）'!B:E,4,FALSE)</f>
        <v>https://tineco-yxzt.oss-accelerate.aliyuncs.com/20250110/DWT_1736502150878.png</v>
      </c>
      <c r="T2111" s="27" t="s">
        <v>8759</v>
      </c>
      <c r="U2111" s="28" t="str">
        <f>VLOOKUP(N2111,'散件（更新）'!B:G,6,FALSE)</f>
        <v>回收桶组件</v>
      </c>
      <c r="V2111" s="28">
        <f>VLOOKUP(N2111,'散件（更新）'!B:I,8,FALSE)</f>
        <v>6932485003877</v>
      </c>
    </row>
    <row r="2112" spans="1:22">
      <c r="A2112" s="57">
        <v>46169</v>
      </c>
      <c r="B2112" s="50" t="s">
        <v>7409</v>
      </c>
      <c r="C2112" s="27" t="str">
        <f>VLOOKUP(B2112,'大货清单（不定期按GOMS更新）'!A:H,8,0)</f>
        <v>109-23480604</v>
      </c>
      <c r="D2112" s="27" t="str">
        <f>VLOOKUP(B2112,'大货清单（不定期按GOMS更新）'!A:C,3,0)</f>
        <v>CL2348F-04</v>
      </c>
      <c r="E2112" s="27" t="str">
        <f>VLOOKUP(B2112,'大货清单（不定期按GOMS更新）'!A:H,4,0)</f>
        <v>PL,DE,ES,FR,RO,GR,CZ,NL,LT,IT,HU,UA</v>
      </c>
      <c r="F2112" s="27" t="str">
        <f>VLOOKUP(B2112,'大货清单（不定期按GOMS更新）'!A:H,2,0)</f>
        <v>FLOOR ONE SWITCH S6 STRETCH PLUS</v>
      </c>
      <c r="G2112" s="28">
        <f>VLOOKUP(B2112,'大货清单（不定期按GOMS更新）'!A:I,9,FALSE)</f>
        <v>6932485002306</v>
      </c>
      <c r="H2112" s="27" t="str">
        <f>VLOOKUP(B2112,'大货清单（不定期按GOMS更新）'!A:H,7,0)</f>
        <v>WHITE&amp;BLACK</v>
      </c>
      <c r="I2112" s="27" t="str">
        <f>VLOOKUP(B2112,'大货清单（不定期按GOMS更新）'!A:F,6,FALSE)</f>
        <v>ACTIVE</v>
      </c>
      <c r="J2112" s="27" t="str">
        <f>VLOOKUP(B2112,'大货清单（不定期按GOMS更新）'!A:K,11,FALSE)</f>
        <v>12.9</v>
      </c>
      <c r="K2112" s="27" t="str">
        <f>VLOOKUP(B2112,'大货清单（不定期按GOMS更新）'!A:N,12,FALSE)</f>
        <v>850</v>
      </c>
      <c r="L2112" s="27" t="str">
        <f>VLOOKUP(B2112,'大货清单（不定期按GOMS更新）'!A:M,13,FALSE)</f>
        <v>332</v>
      </c>
      <c r="M2112" s="27" t="str">
        <f>VLOOKUP(B2112,'大货清单（不定期按GOMS更新）'!A:N,14,FALSE)</f>
        <v>318</v>
      </c>
      <c r="N2112" s="50" t="s">
        <v>1361</v>
      </c>
      <c r="O2112" s="27">
        <f>IFERROR(VLOOKUP(N2112,'散件迭代（不定期更新）'!C:J,8,FALSE),0)</f>
        <v>0</v>
      </c>
      <c r="P2112" s="27" t="str">
        <f>IFERROR(VLOOKUP(N2112,'散件（更新）'!B:H,3,FALSE),0)</f>
        <v>206-1965-0506</v>
      </c>
      <c r="Q2112" s="27" t="str">
        <f>VLOOKUP(N2112,'散件（更新）'!B:H,2,FALSE)</f>
        <v>114-19650506</v>
      </c>
      <c r="R2112" s="27" t="str">
        <f>VLOOKUP(N2112,'散件（更新）'!B:H,7,FALSE)</f>
        <v>Mini Power Brush</v>
      </c>
      <c r="S2112" s="27" t="str">
        <f>VLOOKUP(N2112,'散件（更新）'!B:E,4,FALSE)</f>
        <v>https://tineco-yxzt.oss-accelerate.aliyuncs.com/20231219/9VSBM110000_1702948061711.png</v>
      </c>
      <c r="T2112" s="27" t="s">
        <v>8759</v>
      </c>
      <c r="U2112" s="28" t="str">
        <f>VLOOKUP(N2112,'散件（更新）'!B:G,6,FALSE)</f>
        <v>FB1965小电动（3pin）</v>
      </c>
      <c r="V2112" s="28" t="str">
        <f>VLOOKUP(N2112,'散件（更新）'!B:I,8,FALSE)</f>
        <v>6972200198945</v>
      </c>
    </row>
    <row r="2113" spans="1:22">
      <c r="A2113" s="57">
        <v>46169</v>
      </c>
      <c r="B2113" s="50" t="s">
        <v>7409</v>
      </c>
      <c r="C2113" s="27" t="str">
        <f>VLOOKUP(B2113,'大货清单（不定期按GOMS更新）'!A:H,8,0)</f>
        <v>109-23480604</v>
      </c>
      <c r="D2113" s="27" t="str">
        <f>VLOOKUP(B2113,'大货清单（不定期按GOMS更新）'!A:C,3,0)</f>
        <v>CL2348F-04</v>
      </c>
      <c r="E2113" s="27" t="str">
        <f>VLOOKUP(B2113,'大货清单（不定期按GOMS更新）'!A:H,4,0)</f>
        <v>PL,DE,ES,FR,RO,GR,CZ,NL,LT,IT,HU,UA</v>
      </c>
      <c r="F2113" s="27" t="str">
        <f>VLOOKUP(B2113,'大货清单（不定期按GOMS更新）'!A:H,2,0)</f>
        <v>FLOOR ONE SWITCH S6 STRETCH PLUS</v>
      </c>
      <c r="G2113" s="28">
        <f>VLOOKUP(B2113,'大货清单（不定期按GOMS更新）'!A:I,9,FALSE)</f>
        <v>6932485002306</v>
      </c>
      <c r="H2113" s="27" t="str">
        <f>VLOOKUP(B2113,'大货清单（不定期按GOMS更新）'!A:H,7,0)</f>
        <v>WHITE&amp;BLACK</v>
      </c>
      <c r="I2113" s="27" t="str">
        <f>VLOOKUP(B2113,'大货清单（不定期按GOMS更新）'!A:F,6,FALSE)</f>
        <v>ACTIVE</v>
      </c>
      <c r="J2113" s="27" t="str">
        <f>VLOOKUP(B2113,'大货清单（不定期按GOMS更新）'!A:K,11,FALSE)</f>
        <v>12.9</v>
      </c>
      <c r="K2113" s="27" t="str">
        <f>VLOOKUP(B2113,'大货清单（不定期按GOMS更新）'!A:N,12,FALSE)</f>
        <v>850</v>
      </c>
      <c r="L2113" s="27" t="str">
        <f>VLOOKUP(B2113,'大货清单（不定期按GOMS更新）'!A:M,13,FALSE)</f>
        <v>332</v>
      </c>
      <c r="M2113" s="27" t="str">
        <f>VLOOKUP(B2113,'大货清单（不定期按GOMS更新）'!A:N,14,FALSE)</f>
        <v>318</v>
      </c>
      <c r="N2113" s="50" t="s">
        <v>3833</v>
      </c>
      <c r="O2113" s="27">
        <f>IFERROR(VLOOKUP(N2113,'散件迭代（不定期更新）'!C:J,8,FALSE),0)</f>
        <v>0</v>
      </c>
      <c r="P2113" s="27" t="str">
        <f>IFERROR(VLOOKUP(N2113,'散件（更新）'!B:H,3,FALSE),0)</f>
        <v>/</v>
      </c>
      <c r="Q2113" s="27" t="str">
        <f>VLOOKUP(N2113,'散件（更新）'!B:H,2,FALSE)</f>
        <v>114-22250005</v>
      </c>
      <c r="R2113" s="27" t="str">
        <f>VLOOKUP(N2113,'散件（更新）'!B:H,7,FALSE)</f>
        <v>Tube Assembly</v>
      </c>
      <c r="S2113" s="27">
        <f>VLOOKUP(N2113,'散件（更新）'!B:E,4,FALSE)</f>
        <v>0</v>
      </c>
      <c r="T2113" s="27" t="s">
        <v>8759</v>
      </c>
      <c r="U2113" s="28" t="str">
        <f>VLOOKUP(N2113,'散件（更新）'!B:G,6,FALSE)</f>
        <v>金属直管组件低配</v>
      </c>
      <c r="V2113" s="28">
        <f>VLOOKUP(N2113,'散件（更新）'!B:I,8,FALSE)</f>
        <v>6974950104795</v>
      </c>
    </row>
    <row r="2114" spans="1:22">
      <c r="A2114" s="57">
        <v>46169</v>
      </c>
      <c r="B2114" s="50" t="s">
        <v>7448</v>
      </c>
      <c r="C2114" s="27" t="str">
        <f>VLOOKUP(B2114,'大货清单（不定期按GOMS更新）'!A:H,8,0)</f>
        <v>109-23480601</v>
      </c>
      <c r="D2114" s="27" t="str">
        <f>VLOOKUP(B2114,'大货清单（不定期按GOMS更新）'!A:C,3,0)</f>
        <v>CL2348F-01</v>
      </c>
      <c r="E2114" s="27" t="str">
        <f>VLOOKUP(B2114,'大货清单（不定期按GOMS更新）'!A:H,4,0)</f>
        <v>DE,FR,SE,PL,BE,NL,ES,IT,MN,ZA,PE,CL</v>
      </c>
      <c r="F2114" s="27" t="str">
        <f>VLOOKUP(B2114,'大货清单（不定期按GOMS更新）'!A:H,2,0)</f>
        <v>FLOOR ONE SWITCH S6 STRETCH</v>
      </c>
      <c r="G2114" s="28">
        <f>VLOOKUP(B2114,'大货清单（不定期按GOMS更新）'!A:I,9,FALSE)</f>
        <v>6932485002290</v>
      </c>
      <c r="H2114" s="27" t="str">
        <f>VLOOKUP(B2114,'大货清单（不定期按GOMS更新）'!A:H,7,0)</f>
        <v>WHITE&amp;BLACK</v>
      </c>
      <c r="I2114" s="27" t="str">
        <f>VLOOKUP(B2114,'大货清单（不定期按GOMS更新）'!A:F,6,FALSE)</f>
        <v>ACTIVE</v>
      </c>
      <c r="J2114" s="27" t="str">
        <f>VLOOKUP(B2114,'大货清单（不定期按GOMS更新）'!A:K,11,FALSE)</f>
        <v>12.6</v>
      </c>
      <c r="K2114" s="27" t="str">
        <f>VLOOKUP(B2114,'大货清单（不定期按GOMS更新）'!A:N,12,FALSE)</f>
        <v>850</v>
      </c>
      <c r="L2114" s="27" t="str">
        <f>VLOOKUP(B2114,'大货清单（不定期按GOMS更新）'!A:M,13,FALSE)</f>
        <v>332</v>
      </c>
      <c r="M2114" s="27" t="str">
        <f>VLOOKUP(B2114,'大货清单（不定期按GOMS更新）'!A:N,14,FALSE)</f>
        <v>318</v>
      </c>
      <c r="N2114" s="50" t="s">
        <v>3792</v>
      </c>
      <c r="O2114" s="27">
        <f>IFERROR(VLOOKUP(N2114,'散件迭代（不定期更新）'!C:J,8,FALSE),0)</f>
        <v>0</v>
      </c>
      <c r="P2114" s="27" t="str">
        <f>IFERROR(VLOOKUP(N2114,'散件（更新）'!B:H,3,FALSE),0)</f>
        <v>/</v>
      </c>
      <c r="Q2114" s="27" t="str">
        <f>VLOOKUP(N2114,'散件（更新）'!B:H,2,FALSE)</f>
        <v>114-22200114</v>
      </c>
      <c r="R2114" s="27" t="str">
        <f>VLOOKUP(N2114,'散件（更新）'!B:H,7,FALSE)</f>
        <v>HEPA &amp; Cover Assembly</v>
      </c>
      <c r="S2114" s="27" t="str">
        <f>VLOOKUP(N2114,'散件（更新）'!B:E,4,FALSE)</f>
        <v>https://tineco-yxzt.oss-accelerate.aliyuncs.com/20231219/9FWAC250000_1702948009868.png</v>
      </c>
      <c r="T2114" s="27" t="s">
        <v>8759</v>
      </c>
      <c r="U2114" s="28" t="str">
        <f>VLOOKUP(N2114,'散件（更新）'!B:G,6,FALSE)</f>
        <v>HEPA组件</v>
      </c>
      <c r="V2114" s="28">
        <f>VLOOKUP(N2114,'散件（更新）'!B:I,8,FALSE)</f>
        <v>6974950104009</v>
      </c>
    </row>
    <row r="2115" spans="1:22">
      <c r="A2115" s="57">
        <v>46169</v>
      </c>
      <c r="B2115" s="50" t="s">
        <v>7448</v>
      </c>
      <c r="C2115" s="27" t="str">
        <f>VLOOKUP(B2115,'大货清单（不定期按GOMS更新）'!A:H,8,0)</f>
        <v>109-23480601</v>
      </c>
      <c r="D2115" s="27" t="str">
        <f>VLOOKUP(B2115,'大货清单（不定期按GOMS更新）'!A:C,3,0)</f>
        <v>CL2348F-01</v>
      </c>
      <c r="E2115" s="27" t="str">
        <f>VLOOKUP(B2115,'大货清单（不定期按GOMS更新）'!A:H,4,0)</f>
        <v>DE,FR,SE,PL,BE,NL,ES,IT,MN,ZA,PE,CL</v>
      </c>
      <c r="F2115" s="27" t="str">
        <f>VLOOKUP(B2115,'大货清单（不定期按GOMS更新）'!A:H,2,0)</f>
        <v>FLOOR ONE SWITCH S6 STRETCH</v>
      </c>
      <c r="G2115" s="28">
        <f>VLOOKUP(B2115,'大货清单（不定期按GOMS更新）'!A:I,9,FALSE)</f>
        <v>6932485002290</v>
      </c>
      <c r="H2115" s="27" t="str">
        <f>VLOOKUP(B2115,'大货清单（不定期按GOMS更新）'!A:H,7,0)</f>
        <v>WHITE&amp;BLACK</v>
      </c>
      <c r="I2115" s="27" t="str">
        <f>VLOOKUP(B2115,'大货清单（不定期按GOMS更新）'!A:F,6,FALSE)</f>
        <v>ACTIVE</v>
      </c>
      <c r="J2115" s="27" t="str">
        <f>VLOOKUP(B2115,'大货清单（不定期按GOMS更新）'!A:K,11,FALSE)</f>
        <v>12.6</v>
      </c>
      <c r="K2115" s="27" t="str">
        <f>VLOOKUP(B2115,'大货清单（不定期按GOMS更新）'!A:N,12,FALSE)</f>
        <v>850</v>
      </c>
      <c r="L2115" s="27" t="str">
        <f>VLOOKUP(B2115,'大货清单（不定期按GOMS更新）'!A:M,13,FALSE)</f>
        <v>332</v>
      </c>
      <c r="M2115" s="27" t="str">
        <f>VLOOKUP(B2115,'大货清单（不定期按GOMS更新）'!A:N,14,FALSE)</f>
        <v>318</v>
      </c>
      <c r="N2115" s="50" t="s">
        <v>4422</v>
      </c>
      <c r="O2115" s="27">
        <f>IFERROR(VLOOKUP(N2115,'散件迭代（不定期更新）'!C:J,8,FALSE),0)</f>
        <v>0</v>
      </c>
      <c r="P2115" s="27" t="str">
        <f>IFERROR(VLOOKUP(N2115,'散件（更新）'!B:H,3,FALSE),0)</f>
        <v>/</v>
      </c>
      <c r="Q2115" s="27" t="str">
        <f>VLOOKUP(N2115,'散件（更新）'!B:H,2,FALSE)</f>
        <v>114-23350408</v>
      </c>
      <c r="R2115" s="27" t="str">
        <f>VLOOKUP(N2115,'散件（更新）'!B:H,7,FALSE)</f>
        <v>Brush Roller</v>
      </c>
      <c r="S2115" s="27" t="str">
        <f>VLOOKUP(N2115,'散件（更新）'!B:E,4,FALSE)</f>
        <v>https://tineco-yxzt.oss-accelerate.aliyuncs.com/20241021/gunshua_1729475885815.jpeg</v>
      </c>
      <c r="T2115" s="27" t="s">
        <v>8759</v>
      </c>
      <c r="U2115" s="28" t="str">
        <f>VLOOKUP(N2115,'散件（更新）'!B:G,6,FALSE)</f>
        <v>滚刷组件</v>
      </c>
      <c r="V2115" s="28" t="str">
        <f>VLOOKUP(N2115,'散件（更新）'!B:I,8,FALSE)</f>
        <v>6974950106188</v>
      </c>
    </row>
    <row r="2116" spans="1:22">
      <c r="A2116" s="57">
        <v>46169</v>
      </c>
      <c r="B2116" s="50" t="s">
        <v>7448</v>
      </c>
      <c r="C2116" s="27" t="str">
        <f>VLOOKUP(B2116,'大货清单（不定期按GOMS更新）'!A:H,8,0)</f>
        <v>109-23480601</v>
      </c>
      <c r="D2116" s="27" t="str">
        <f>VLOOKUP(B2116,'大货清单（不定期按GOMS更新）'!A:C,3,0)</f>
        <v>CL2348F-01</v>
      </c>
      <c r="E2116" s="27" t="str">
        <f>VLOOKUP(B2116,'大货清单（不定期按GOMS更新）'!A:H,4,0)</f>
        <v>DE,FR,SE,PL,BE,NL,ES,IT,MN,ZA,PE,CL</v>
      </c>
      <c r="F2116" s="27" t="str">
        <f>VLOOKUP(B2116,'大货清单（不定期按GOMS更新）'!A:H,2,0)</f>
        <v>FLOOR ONE SWITCH S6 STRETCH</v>
      </c>
      <c r="G2116" s="28">
        <f>VLOOKUP(B2116,'大货清单（不定期按GOMS更新）'!A:I,9,FALSE)</f>
        <v>6932485002290</v>
      </c>
      <c r="H2116" s="27" t="str">
        <f>VLOOKUP(B2116,'大货清单（不定期按GOMS更新）'!A:H,7,0)</f>
        <v>WHITE&amp;BLACK</v>
      </c>
      <c r="I2116" s="27" t="str">
        <f>VLOOKUP(B2116,'大货清单（不定期按GOMS更新）'!A:F,6,FALSE)</f>
        <v>ACTIVE</v>
      </c>
      <c r="J2116" s="27" t="str">
        <f>VLOOKUP(B2116,'大货清单（不定期按GOMS更新）'!A:K,11,FALSE)</f>
        <v>12.6</v>
      </c>
      <c r="K2116" s="27" t="str">
        <f>VLOOKUP(B2116,'大货清单（不定期按GOMS更新）'!A:N,12,FALSE)</f>
        <v>850</v>
      </c>
      <c r="L2116" s="27" t="str">
        <f>VLOOKUP(B2116,'大货清单（不定期按GOMS更新）'!A:M,13,FALSE)</f>
        <v>332</v>
      </c>
      <c r="M2116" s="27" t="str">
        <f>VLOOKUP(B2116,'大货清单（不定期按GOMS更新）'!A:N,14,FALSE)</f>
        <v>318</v>
      </c>
      <c r="N2116" s="50" t="s">
        <v>7530</v>
      </c>
      <c r="O2116" s="27" t="str">
        <f>IFERROR(VLOOKUP(N2116,'散件迭代（不定期更新）'!C:J,8,FALSE),0)</f>
        <v>A64</v>
      </c>
      <c r="P2116" s="27">
        <f>IFERROR(VLOOKUP(N2116,'散件（更新）'!B:H,3,FALSE),0)</f>
        <v>0</v>
      </c>
      <c r="Q2116" s="27" t="str">
        <f>VLOOKUP(N2116,'散件（更新）'!B:H,2,FALSE)</f>
        <v>114-23280222</v>
      </c>
      <c r="R2116" s="27" t="str">
        <f>VLOOKUP(N2116,'散件（更新）'!B:H,7,FALSE)</f>
        <v>HEPA Assy</v>
      </c>
      <c r="S2116" s="27" t="str">
        <f>VLOOKUP(N2116,'散件（更新）'!B:E,4,FALSE)</f>
        <v>https://tineco-yxzt.oss-accelerate.aliyuncs.com/20240822/HEPA_1724286749680.jpg</v>
      </c>
      <c r="T2116" s="27" t="s">
        <v>8759</v>
      </c>
      <c r="U2116" s="28" t="str">
        <f>VLOOKUP(N2116,'散件（更新）'!B:G,6,FALSE)</f>
        <v>回收桶过滤器组件</v>
      </c>
      <c r="V2116" s="28">
        <f>VLOOKUP(N2116,'散件（更新）'!B:I,8,FALSE)</f>
        <v>6932485000470</v>
      </c>
    </row>
    <row r="2117" spans="1:22">
      <c r="A2117" s="57">
        <v>46169</v>
      </c>
      <c r="B2117" s="50" t="s">
        <v>7448</v>
      </c>
      <c r="C2117" s="27" t="str">
        <f>VLOOKUP(B2117,'大货清单（不定期按GOMS更新）'!A:H,8,0)</f>
        <v>109-23480601</v>
      </c>
      <c r="D2117" s="27" t="str">
        <f>VLOOKUP(B2117,'大货清单（不定期按GOMS更新）'!A:C,3,0)</f>
        <v>CL2348F-01</v>
      </c>
      <c r="E2117" s="27" t="str">
        <f>VLOOKUP(B2117,'大货清单（不定期按GOMS更新）'!A:H,4,0)</f>
        <v>DE,FR,SE,PL,BE,NL,ES,IT,MN,ZA,PE,CL</v>
      </c>
      <c r="F2117" s="27" t="str">
        <f>VLOOKUP(B2117,'大货清单（不定期按GOMS更新）'!A:H,2,0)</f>
        <v>FLOOR ONE SWITCH S6 STRETCH</v>
      </c>
      <c r="G2117" s="28">
        <f>VLOOKUP(B2117,'大货清单（不定期按GOMS更新）'!A:I,9,FALSE)</f>
        <v>6932485002290</v>
      </c>
      <c r="H2117" s="27" t="str">
        <f>VLOOKUP(B2117,'大货清单（不定期按GOMS更新）'!A:H,7,0)</f>
        <v>WHITE&amp;BLACK</v>
      </c>
      <c r="I2117" s="27" t="str">
        <f>VLOOKUP(B2117,'大货清单（不定期按GOMS更新）'!A:F,6,FALSE)</f>
        <v>ACTIVE</v>
      </c>
      <c r="J2117" s="27" t="str">
        <f>VLOOKUP(B2117,'大货清单（不定期按GOMS更新）'!A:K,11,FALSE)</f>
        <v>12.6</v>
      </c>
      <c r="K2117" s="27" t="str">
        <f>VLOOKUP(B2117,'大货清单（不定期按GOMS更新）'!A:N,12,FALSE)</f>
        <v>850</v>
      </c>
      <c r="L2117" s="27" t="str">
        <f>VLOOKUP(B2117,'大货清单（不定期按GOMS更新）'!A:M,13,FALSE)</f>
        <v>332</v>
      </c>
      <c r="M2117" s="27" t="str">
        <f>VLOOKUP(B2117,'大货清单（不定期按GOMS更新）'!A:N,14,FALSE)</f>
        <v>318</v>
      </c>
      <c r="N2117" s="50" t="s">
        <v>3806</v>
      </c>
      <c r="O2117" s="27">
        <f>IFERROR(VLOOKUP(N2117,'散件迭代（不定期更新）'!C:J,8,FALSE),0)</f>
        <v>0</v>
      </c>
      <c r="P2117" s="27" t="str">
        <f>IFERROR(VLOOKUP(N2117,'散件（更新）'!B:H,3,FALSE),0)</f>
        <v>/</v>
      </c>
      <c r="Q2117" s="27" t="str">
        <f>VLOOKUP(N2117,'散件（更新）'!B:H,2,FALSE)</f>
        <v>114-22200115</v>
      </c>
      <c r="R2117" s="27" t="str">
        <f>VLOOKUP(N2117,'散件（更新）'!B:H,7,FALSE)</f>
        <v>Filter Holder</v>
      </c>
      <c r="S2117" s="27" t="str">
        <f>VLOOKUP(N2117,'散件（更新）'!B:E,4,FALSE)</f>
        <v>https://tineco-yxzt.oss-accelerate.aliyuncs.com/20231219/9FWFD250000_1702948015160.png</v>
      </c>
      <c r="T2117" s="27" t="s">
        <v>8759</v>
      </c>
      <c r="U2117" s="28" t="str">
        <f>VLOOKUP(N2117,'散件（更新）'!B:G,6,FALSE)</f>
        <v>多锥组件</v>
      </c>
      <c r="V2117" s="28">
        <f>VLOOKUP(N2117,'散件（更新）'!B:I,8,FALSE)</f>
        <v>6974950104016</v>
      </c>
    </row>
    <row r="2118" spans="1:22">
      <c r="A2118" s="57">
        <v>46169</v>
      </c>
      <c r="B2118" s="50" t="s">
        <v>7448</v>
      </c>
      <c r="C2118" s="27" t="str">
        <f>VLOOKUP(B2118,'大货清单（不定期按GOMS更新）'!A:H,8,0)</f>
        <v>109-23480601</v>
      </c>
      <c r="D2118" s="27" t="str">
        <f>VLOOKUP(B2118,'大货清单（不定期按GOMS更新）'!A:C,3,0)</f>
        <v>CL2348F-01</v>
      </c>
      <c r="E2118" s="27" t="str">
        <f>VLOOKUP(B2118,'大货清单（不定期按GOMS更新）'!A:H,4,0)</f>
        <v>DE,FR,SE,PL,BE,NL,ES,IT,MN,ZA,PE,CL</v>
      </c>
      <c r="F2118" s="27" t="str">
        <f>VLOOKUP(B2118,'大货清单（不定期按GOMS更新）'!A:H,2,0)</f>
        <v>FLOOR ONE SWITCH S6 STRETCH</v>
      </c>
      <c r="G2118" s="28">
        <f>VLOOKUP(B2118,'大货清单（不定期按GOMS更新）'!A:I,9,FALSE)</f>
        <v>6932485002290</v>
      </c>
      <c r="H2118" s="27" t="str">
        <f>VLOOKUP(B2118,'大货清单（不定期按GOMS更新）'!A:H,7,0)</f>
        <v>WHITE&amp;BLACK</v>
      </c>
      <c r="I2118" s="27" t="str">
        <f>VLOOKUP(B2118,'大货清单（不定期按GOMS更新）'!A:F,6,FALSE)</f>
        <v>ACTIVE</v>
      </c>
      <c r="J2118" s="27" t="str">
        <f>VLOOKUP(B2118,'大货清单（不定期按GOMS更新）'!A:K,11,FALSE)</f>
        <v>12.6</v>
      </c>
      <c r="K2118" s="27" t="str">
        <f>VLOOKUP(B2118,'大货清单（不定期按GOMS更新）'!A:N,12,FALSE)</f>
        <v>850</v>
      </c>
      <c r="L2118" s="27" t="str">
        <f>VLOOKUP(B2118,'大货清单（不定期按GOMS更新）'!A:M,13,FALSE)</f>
        <v>332</v>
      </c>
      <c r="M2118" s="27" t="str">
        <f>VLOOKUP(B2118,'大货清单（不定期按GOMS更新）'!A:N,14,FALSE)</f>
        <v>318</v>
      </c>
      <c r="N2118" s="50" t="s">
        <v>7929</v>
      </c>
      <c r="O2118" s="27">
        <f>IFERROR(VLOOKUP(N2118,'散件迭代（不定期更新）'!C:J,8,FALSE),0)</f>
        <v>0</v>
      </c>
      <c r="P2118" s="27" t="str">
        <f>IFERROR(VLOOKUP(N2118,'散件（更新）'!B:H,3,FALSE),0)</f>
        <v/>
      </c>
      <c r="Q2118" s="27" t="str">
        <f>VLOOKUP(N2118,'散件（更新）'!B:H,2,FALSE)</f>
        <v>114-23480601</v>
      </c>
      <c r="R2118" s="27" t="str">
        <f>VLOOKUP(N2118,'散件（更新）'!B:H,7,FALSE)</f>
        <v>Main Body</v>
      </c>
      <c r="S2118" s="27" t="str">
        <f>VLOOKUP(N2118,'散件（更新）'!B:E,4,FALSE)</f>
        <v>https://tineco-yxzt.oss-accelerate.aliyuncs.com/20250110/powersource_1736501874403.png</v>
      </c>
      <c r="T2118" s="27" t="s">
        <v>8759</v>
      </c>
      <c r="U2118" s="28" t="str">
        <f>VLOOKUP(N2118,'散件（更新）'!B:G,6,FALSE)</f>
        <v>动力源组件</v>
      </c>
      <c r="V2118" s="28">
        <f>VLOOKUP(N2118,'散件（更新）'!B:I,8,FALSE)</f>
        <v>6932485003860</v>
      </c>
    </row>
    <row r="2119" spans="1:22">
      <c r="A2119" s="57">
        <v>46169</v>
      </c>
      <c r="B2119" s="50" t="s">
        <v>7448</v>
      </c>
      <c r="C2119" s="27" t="str">
        <f>VLOOKUP(B2119,'大货清单（不定期按GOMS更新）'!A:H,8,0)</f>
        <v>109-23480601</v>
      </c>
      <c r="D2119" s="27" t="str">
        <f>VLOOKUP(B2119,'大货清单（不定期按GOMS更新）'!A:C,3,0)</f>
        <v>CL2348F-01</v>
      </c>
      <c r="E2119" s="27" t="str">
        <f>VLOOKUP(B2119,'大货清单（不定期按GOMS更新）'!A:H,4,0)</f>
        <v>DE,FR,SE,PL,BE,NL,ES,IT,MN,ZA,PE,CL</v>
      </c>
      <c r="F2119" s="27" t="str">
        <f>VLOOKUP(B2119,'大货清单（不定期按GOMS更新）'!A:H,2,0)</f>
        <v>FLOOR ONE SWITCH S6 STRETCH</v>
      </c>
      <c r="G2119" s="28">
        <f>VLOOKUP(B2119,'大货清单（不定期按GOMS更新）'!A:I,9,FALSE)</f>
        <v>6932485002290</v>
      </c>
      <c r="H2119" s="27" t="str">
        <f>VLOOKUP(B2119,'大货清单（不定期按GOMS更新）'!A:H,7,0)</f>
        <v>WHITE&amp;BLACK</v>
      </c>
      <c r="I2119" s="27" t="str">
        <f>VLOOKUP(B2119,'大货清单（不定期按GOMS更新）'!A:F,6,FALSE)</f>
        <v>ACTIVE</v>
      </c>
      <c r="J2119" s="27" t="str">
        <f>VLOOKUP(B2119,'大货清单（不定期按GOMS更新）'!A:K,11,FALSE)</f>
        <v>12.6</v>
      </c>
      <c r="K2119" s="27" t="str">
        <f>VLOOKUP(B2119,'大货清单（不定期按GOMS更新）'!A:N,12,FALSE)</f>
        <v>850</v>
      </c>
      <c r="L2119" s="27" t="str">
        <f>VLOOKUP(B2119,'大货清单（不定期按GOMS更新）'!A:M,13,FALSE)</f>
        <v>332</v>
      </c>
      <c r="M2119" s="27" t="str">
        <f>VLOOKUP(B2119,'大货清单（不定期按GOMS更新）'!A:N,14,FALSE)</f>
        <v>318</v>
      </c>
      <c r="N2119" s="50" t="s">
        <v>8145</v>
      </c>
      <c r="O2119" s="27">
        <f>IFERROR(VLOOKUP(N2119,'散件迭代（不定期更新）'!C:J,8,FALSE),0)</f>
        <v>0</v>
      </c>
      <c r="P2119" s="27" t="str">
        <f>IFERROR(VLOOKUP(N2119,'散件（更新）'!B:H,3,FALSE),0)</f>
        <v/>
      </c>
      <c r="Q2119" s="27" t="str">
        <f>VLOOKUP(N2119,'散件（更新）'!B:H,2,FALSE)</f>
        <v>114-23480611</v>
      </c>
      <c r="R2119" s="27" t="str">
        <f>VLOOKUP(N2119,'散件（更新）'!B:H,7,FALSE)</f>
        <v>Main Body</v>
      </c>
      <c r="S2119" s="27" t="str">
        <f>VLOOKUP(N2119,'散件（更新）'!B:E,4,FALSE)</f>
        <v>https://tineco-yxzt.oss-accelerate.aliyuncs.com/20250114/11-shouchixichenzujian_1736850848688.png</v>
      </c>
      <c r="T2119" s="27" t="s">
        <v>8759</v>
      </c>
      <c r="U2119" s="28" t="str">
        <f>VLOOKUP(N2119,'散件（更新）'!B:G,6,FALSE)</f>
        <v>手持吸尘组件</v>
      </c>
      <c r="V2119" s="28">
        <f>VLOOKUP(N2119,'散件（更新）'!B:I,8,FALSE)</f>
        <v>6932485003969</v>
      </c>
    </row>
    <row r="2120" spans="1:22">
      <c r="A2120" s="57">
        <v>46169</v>
      </c>
      <c r="B2120" s="50" t="s">
        <v>7448</v>
      </c>
      <c r="C2120" s="27" t="str">
        <f>VLOOKUP(B2120,'大货清单（不定期按GOMS更新）'!A:H,8,0)</f>
        <v>109-23480601</v>
      </c>
      <c r="D2120" s="27" t="str">
        <f>VLOOKUP(B2120,'大货清单（不定期按GOMS更新）'!A:C,3,0)</f>
        <v>CL2348F-01</v>
      </c>
      <c r="E2120" s="27" t="str">
        <f>VLOOKUP(B2120,'大货清单（不定期按GOMS更新）'!A:H,4,0)</f>
        <v>DE,FR,SE,PL,BE,NL,ES,IT,MN,ZA,PE,CL</v>
      </c>
      <c r="F2120" s="27" t="str">
        <f>VLOOKUP(B2120,'大货清单（不定期按GOMS更新）'!A:H,2,0)</f>
        <v>FLOOR ONE SWITCH S6 STRETCH</v>
      </c>
      <c r="G2120" s="28">
        <f>VLOOKUP(B2120,'大货清单（不定期按GOMS更新）'!A:I,9,FALSE)</f>
        <v>6932485002290</v>
      </c>
      <c r="H2120" s="27" t="str">
        <f>VLOOKUP(B2120,'大货清单（不定期按GOMS更新）'!A:H,7,0)</f>
        <v>WHITE&amp;BLACK</v>
      </c>
      <c r="I2120" s="27" t="str">
        <f>VLOOKUP(B2120,'大货清单（不定期按GOMS更新）'!A:F,6,FALSE)</f>
        <v>ACTIVE</v>
      </c>
      <c r="J2120" s="27" t="str">
        <f>VLOOKUP(B2120,'大货清单（不定期按GOMS更新）'!A:K,11,FALSE)</f>
        <v>12.6</v>
      </c>
      <c r="K2120" s="27" t="str">
        <f>VLOOKUP(B2120,'大货清单（不定期按GOMS更新）'!A:N,12,FALSE)</f>
        <v>850</v>
      </c>
      <c r="L2120" s="27" t="str">
        <f>VLOOKUP(B2120,'大货清单（不定期按GOMS更新）'!A:M,13,FALSE)</f>
        <v>332</v>
      </c>
      <c r="M2120" s="27" t="str">
        <f>VLOOKUP(B2120,'大货清单（不定期按GOMS更新）'!A:N,14,FALSE)</f>
        <v>318</v>
      </c>
      <c r="N2120" s="50" t="s">
        <v>5045</v>
      </c>
      <c r="O2120" s="27">
        <f>IFERROR(VLOOKUP(N2120,'散件迭代（不定期更新）'!C:J,8,FALSE),0)</f>
        <v>0</v>
      </c>
      <c r="P2120" s="27" t="str">
        <f>IFERROR(VLOOKUP(N2120,'散件（更新）'!B:H,3,FALSE),0)</f>
        <v>/</v>
      </c>
      <c r="Q2120" s="27" t="str">
        <f>VLOOKUP(N2120,'散件（更新）'!B:H,2,FALSE)</f>
        <v>114-22200708</v>
      </c>
      <c r="R2120" s="27" t="str">
        <f>VLOOKUP(N2120,'散件（更新）'!B:H,7,FALSE)</f>
        <v>Charging Base</v>
      </c>
      <c r="S2120" s="27">
        <f>VLOOKUP(N2120,'散件（更新）'!B:E,4,FALSE)</f>
        <v>0</v>
      </c>
      <c r="T2120" s="27" t="s">
        <v>8759</v>
      </c>
      <c r="U2120" s="28" t="str">
        <f>VLOOKUP(N2120,'散件（更新）'!B:G,6,FALSE)</f>
        <v>直立收纳座组件</v>
      </c>
      <c r="V2120" s="28">
        <f>VLOOKUP(N2120,'散件（更新）'!B:I,8,FALSE)</f>
        <v>6974950106829</v>
      </c>
    </row>
    <row r="2121" spans="1:22">
      <c r="A2121" s="57">
        <v>46169</v>
      </c>
      <c r="B2121" s="50" t="s">
        <v>7448</v>
      </c>
      <c r="C2121" s="27" t="str">
        <f>VLOOKUP(B2121,'大货清单（不定期按GOMS更新）'!A:H,8,0)</f>
        <v>109-23480601</v>
      </c>
      <c r="D2121" s="27" t="str">
        <f>VLOOKUP(B2121,'大货清单（不定期按GOMS更新）'!A:C,3,0)</f>
        <v>CL2348F-01</v>
      </c>
      <c r="E2121" s="27" t="str">
        <f>VLOOKUP(B2121,'大货清单（不定期按GOMS更新）'!A:H,4,0)</f>
        <v>DE,FR,SE,PL,BE,NL,ES,IT,MN,ZA,PE,CL</v>
      </c>
      <c r="F2121" s="27" t="str">
        <f>VLOOKUP(B2121,'大货清单（不定期按GOMS更新）'!A:H,2,0)</f>
        <v>FLOOR ONE SWITCH S6 STRETCH</v>
      </c>
      <c r="G2121" s="28">
        <f>VLOOKUP(B2121,'大货清单（不定期按GOMS更新）'!A:I,9,FALSE)</f>
        <v>6932485002290</v>
      </c>
      <c r="H2121" s="27" t="str">
        <f>VLOOKUP(B2121,'大货清单（不定期按GOMS更新）'!A:H,7,0)</f>
        <v>WHITE&amp;BLACK</v>
      </c>
      <c r="I2121" s="27" t="str">
        <f>VLOOKUP(B2121,'大货清单（不定期按GOMS更新）'!A:F,6,FALSE)</f>
        <v>ACTIVE</v>
      </c>
      <c r="J2121" s="27" t="str">
        <f>VLOOKUP(B2121,'大货清单（不定期按GOMS更新）'!A:K,11,FALSE)</f>
        <v>12.6</v>
      </c>
      <c r="K2121" s="27" t="str">
        <f>VLOOKUP(B2121,'大货清单（不定期按GOMS更新）'!A:N,12,FALSE)</f>
        <v>850</v>
      </c>
      <c r="L2121" s="27" t="str">
        <f>VLOOKUP(B2121,'大货清单（不定期按GOMS更新）'!A:M,13,FALSE)</f>
        <v>332</v>
      </c>
      <c r="M2121" s="27" t="str">
        <f>VLOOKUP(B2121,'大货清单（不定期按GOMS更新）'!A:N,14,FALSE)</f>
        <v>318</v>
      </c>
      <c r="N2121" s="50" t="s">
        <v>8110</v>
      </c>
      <c r="O2121" s="27">
        <f>IFERROR(VLOOKUP(N2121,'散件迭代（不定期更新）'!C:J,8,FALSE),0)</f>
        <v>0</v>
      </c>
      <c r="P2121" s="27" t="str">
        <f>IFERROR(VLOOKUP(N2121,'散件（更新）'!B:H,3,FALSE),0)</f>
        <v/>
      </c>
      <c r="Q2121" s="27" t="str">
        <f>VLOOKUP(N2121,'散件（更新）'!B:H,2,FALSE)</f>
        <v>114-23480604</v>
      </c>
      <c r="R2121" s="27" t="str">
        <f>VLOOKUP(N2121,'散件（更新）'!B:H,7,FALSE)</f>
        <v>Charging Base</v>
      </c>
      <c r="S2121" s="27" t="str">
        <f>VLOOKUP(N2121,'散件（更新）'!B:E,4,FALSE)</f>
        <v>https://tineco-yxzt.oss-accelerate.aliyuncs.com/20250110/04-dryingdock_1736502519346.png</v>
      </c>
      <c r="T2121" s="27" t="s">
        <v>8759</v>
      </c>
      <c r="U2121" s="28" t="str">
        <f>VLOOKUP(N2121,'散件（更新）'!B:G,6,FALSE)</f>
        <v>烘干托盘组件(欧插)</v>
      </c>
      <c r="V2121" s="28">
        <f>VLOOKUP(N2121,'散件（更新）'!B:I,8,FALSE)</f>
        <v>6932485003891</v>
      </c>
    </row>
    <row r="2122" spans="1:22">
      <c r="A2122" s="57">
        <v>46169</v>
      </c>
      <c r="B2122" s="50" t="s">
        <v>7448</v>
      </c>
      <c r="C2122" s="27" t="str">
        <f>VLOOKUP(B2122,'大货清单（不定期按GOMS更新）'!A:H,8,0)</f>
        <v>109-23480601</v>
      </c>
      <c r="D2122" s="27" t="str">
        <f>VLOOKUP(B2122,'大货清单（不定期按GOMS更新）'!A:C,3,0)</f>
        <v>CL2348F-01</v>
      </c>
      <c r="E2122" s="27" t="str">
        <f>VLOOKUP(B2122,'大货清单（不定期按GOMS更新）'!A:H,4,0)</f>
        <v>DE,FR,SE,PL,BE,NL,ES,IT,MN,ZA,PE,CL</v>
      </c>
      <c r="F2122" s="27" t="str">
        <f>VLOOKUP(B2122,'大货清单（不定期按GOMS更新）'!A:H,2,0)</f>
        <v>FLOOR ONE SWITCH S6 STRETCH</v>
      </c>
      <c r="G2122" s="28">
        <f>VLOOKUP(B2122,'大货清单（不定期按GOMS更新）'!A:I,9,FALSE)</f>
        <v>6932485002290</v>
      </c>
      <c r="H2122" s="27" t="str">
        <f>VLOOKUP(B2122,'大货清单（不定期按GOMS更新）'!A:H,7,0)</f>
        <v>WHITE&amp;BLACK</v>
      </c>
      <c r="I2122" s="27" t="str">
        <f>VLOOKUP(B2122,'大货清单（不定期按GOMS更新）'!A:F,6,FALSE)</f>
        <v>ACTIVE</v>
      </c>
      <c r="J2122" s="27" t="str">
        <f>VLOOKUP(B2122,'大货清单（不定期按GOMS更新）'!A:K,11,FALSE)</f>
        <v>12.6</v>
      </c>
      <c r="K2122" s="27" t="str">
        <f>VLOOKUP(B2122,'大货清单（不定期按GOMS更新）'!A:N,12,FALSE)</f>
        <v>850</v>
      </c>
      <c r="L2122" s="27" t="str">
        <f>VLOOKUP(B2122,'大货清单（不定期按GOMS更新）'!A:M,13,FALSE)</f>
        <v>332</v>
      </c>
      <c r="M2122" s="27" t="str">
        <f>VLOOKUP(B2122,'大货清单（不定期按GOMS更新）'!A:N,14,FALSE)</f>
        <v>318</v>
      </c>
      <c r="N2122" s="50" t="s">
        <v>8193</v>
      </c>
      <c r="O2122" s="27">
        <f>IFERROR(VLOOKUP(N2122,'散件迭代（不定期更新）'!C:J,8,FALSE),0)</f>
        <v>0</v>
      </c>
      <c r="P2122" s="27" t="str">
        <f>IFERROR(VLOOKUP(N2122,'散件（更新）'!B:H,3,FALSE),0)</f>
        <v/>
      </c>
      <c r="Q2122" s="27" t="str">
        <f>VLOOKUP(N2122,'散件（更新）'!B:H,2,FALSE)</f>
        <v>114-23480609</v>
      </c>
      <c r="R2122" s="27" t="str">
        <f>VLOOKUP(N2122,'散件（更新）'!B:H,7,FALSE)</f>
        <v>Battery</v>
      </c>
      <c r="S2122" s="27">
        <f>VLOOKUP(N2122,'散件（更新）'!B:E,4,FALSE)</f>
        <v>0</v>
      </c>
      <c r="T2122" s="27" t="s">
        <v>19303</v>
      </c>
      <c r="U2122" s="28" t="str">
        <f>VLOOKUP(N2122,'散件（更新）'!B:G,6,FALSE)</f>
        <v>电池包组件</v>
      </c>
      <c r="V2122" s="28">
        <f>VLOOKUP(N2122,'散件（更新）'!B:I,8,FALSE)</f>
        <v>6932485003945</v>
      </c>
    </row>
    <row r="2123" spans="1:22">
      <c r="A2123" s="57">
        <v>46169</v>
      </c>
      <c r="B2123" s="50" t="s">
        <v>7448</v>
      </c>
      <c r="C2123" s="27" t="str">
        <f>VLOOKUP(B2123,'大货清单（不定期按GOMS更新）'!A:H,8,0)</f>
        <v>109-23480601</v>
      </c>
      <c r="D2123" s="27" t="str">
        <f>VLOOKUP(B2123,'大货清单（不定期按GOMS更新）'!A:C,3,0)</f>
        <v>CL2348F-01</v>
      </c>
      <c r="E2123" s="27" t="str">
        <f>VLOOKUP(B2123,'大货清单（不定期按GOMS更新）'!A:H,4,0)</f>
        <v>DE,FR,SE,PL,BE,NL,ES,IT,MN,ZA,PE,CL</v>
      </c>
      <c r="F2123" s="27" t="str">
        <f>VLOOKUP(B2123,'大货清单（不定期按GOMS更新）'!A:H,2,0)</f>
        <v>FLOOR ONE SWITCH S6 STRETCH</v>
      </c>
      <c r="G2123" s="28">
        <f>VLOOKUP(B2123,'大货清单（不定期按GOMS更新）'!A:I,9,FALSE)</f>
        <v>6932485002290</v>
      </c>
      <c r="H2123" s="27" t="str">
        <f>VLOOKUP(B2123,'大货清单（不定期按GOMS更新）'!A:H,7,0)</f>
        <v>WHITE&amp;BLACK</v>
      </c>
      <c r="I2123" s="27" t="str">
        <f>VLOOKUP(B2123,'大货清单（不定期按GOMS更新）'!A:F,6,FALSE)</f>
        <v>ACTIVE</v>
      </c>
      <c r="J2123" s="27" t="str">
        <f>VLOOKUP(B2123,'大货清单（不定期按GOMS更新）'!A:K,11,FALSE)</f>
        <v>12.6</v>
      </c>
      <c r="K2123" s="27" t="str">
        <f>VLOOKUP(B2123,'大货清单（不定期按GOMS更新）'!A:N,12,FALSE)</f>
        <v>850</v>
      </c>
      <c r="L2123" s="27" t="str">
        <f>VLOOKUP(B2123,'大货清单（不定期按GOMS更新）'!A:M,13,FALSE)</f>
        <v>332</v>
      </c>
      <c r="M2123" s="27" t="str">
        <f>VLOOKUP(B2123,'大货清单（不定期按GOMS更新）'!A:N,14,FALSE)</f>
        <v>318</v>
      </c>
      <c r="N2123" s="50" t="s">
        <v>8069</v>
      </c>
      <c r="O2123" s="27">
        <f>IFERROR(VLOOKUP(N2123,'散件迭代（不定期更新）'!C:J,8,FALSE),0)</f>
        <v>0</v>
      </c>
      <c r="P2123" s="27" t="str">
        <f>IFERROR(VLOOKUP(N2123,'散件（更新）'!B:H,3,FALSE),0)</f>
        <v/>
      </c>
      <c r="Q2123" s="27" t="str">
        <f>VLOOKUP(N2123,'散件（更新）'!B:H,2,FALSE)</f>
        <v>114-23480610</v>
      </c>
      <c r="R2123" s="27" t="str">
        <f>VLOOKUP(N2123,'散件（更新）'!B:H,7,FALSE)</f>
        <v>Display Screen</v>
      </c>
      <c r="S2123" s="27">
        <f>VLOOKUP(N2123,'散件（更新）'!B:E,4,FALSE)</f>
        <v>0</v>
      </c>
      <c r="T2123" s="27" t="s">
        <v>19304</v>
      </c>
      <c r="U2123" s="28" t="str">
        <f>VLOOKUP(N2123,'散件（更新）'!B:G,6,FALSE)</f>
        <v>显示屏组件</v>
      </c>
      <c r="V2123" s="28">
        <f>VLOOKUP(N2123,'散件（更新）'!B:I,8,FALSE)</f>
        <v>6932485003952</v>
      </c>
    </row>
    <row r="2124" spans="1:22">
      <c r="A2124" s="57">
        <v>46169</v>
      </c>
      <c r="B2124" s="50" t="s">
        <v>7448</v>
      </c>
      <c r="C2124" s="27" t="str">
        <f>VLOOKUP(B2124,'大货清单（不定期按GOMS更新）'!A:H,8,0)</f>
        <v>109-23480601</v>
      </c>
      <c r="D2124" s="27" t="str">
        <f>VLOOKUP(B2124,'大货清单（不定期按GOMS更新）'!A:C,3,0)</f>
        <v>CL2348F-01</v>
      </c>
      <c r="E2124" s="27" t="str">
        <f>VLOOKUP(B2124,'大货清单（不定期按GOMS更新）'!A:H,4,0)</f>
        <v>DE,FR,SE,PL,BE,NL,ES,IT,MN,ZA,PE,CL</v>
      </c>
      <c r="F2124" s="27" t="str">
        <f>VLOOKUP(B2124,'大货清单（不定期按GOMS更新）'!A:H,2,0)</f>
        <v>FLOOR ONE SWITCH S6 STRETCH</v>
      </c>
      <c r="G2124" s="28">
        <f>VLOOKUP(B2124,'大货清单（不定期按GOMS更新）'!A:I,9,FALSE)</f>
        <v>6932485002290</v>
      </c>
      <c r="H2124" s="27" t="str">
        <f>VLOOKUP(B2124,'大货清单（不定期按GOMS更新）'!A:H,7,0)</f>
        <v>WHITE&amp;BLACK</v>
      </c>
      <c r="I2124" s="27" t="str">
        <f>VLOOKUP(B2124,'大货清单（不定期按GOMS更新）'!A:F,6,FALSE)</f>
        <v>ACTIVE</v>
      </c>
      <c r="J2124" s="27" t="str">
        <f>VLOOKUP(B2124,'大货清单（不定期按GOMS更新）'!A:K,11,FALSE)</f>
        <v>12.6</v>
      </c>
      <c r="K2124" s="27" t="str">
        <f>VLOOKUP(B2124,'大货清单（不定期按GOMS更新）'!A:N,12,FALSE)</f>
        <v>850</v>
      </c>
      <c r="L2124" s="27" t="str">
        <f>VLOOKUP(B2124,'大货清单（不定期按GOMS更新）'!A:M,13,FALSE)</f>
        <v>332</v>
      </c>
      <c r="M2124" s="27" t="str">
        <f>VLOOKUP(B2124,'大货清单（不定期按GOMS更新）'!A:N,14,FALSE)</f>
        <v>318</v>
      </c>
      <c r="N2124" s="50" t="s">
        <v>8054</v>
      </c>
      <c r="O2124" s="27">
        <f>IFERROR(VLOOKUP(N2124,'散件迭代（不定期更新）'!C:J,8,FALSE),0)</f>
        <v>0</v>
      </c>
      <c r="P2124" s="27" t="str">
        <f>IFERROR(VLOOKUP(N2124,'散件（更新）'!B:H,3,FALSE),0)</f>
        <v/>
      </c>
      <c r="Q2124" s="27" t="str">
        <f>VLOOKUP(N2124,'散件（更新）'!B:H,2,FALSE)</f>
        <v>114-23761815</v>
      </c>
      <c r="R2124" s="27" t="str">
        <f>VLOOKUP(N2124,'散件（更新）'!B:H,7,FALSE)</f>
        <v>plastic part</v>
      </c>
      <c r="S2124" s="27" t="str">
        <f>VLOOKUP(N2124,'散件（更新）'!B:E,4,FALSE)</f>
        <v>https://tineco-yxzt.oss-accelerate.aliyuncs.com/20241219/62_1734590951668.jpg</v>
      </c>
      <c r="T2124" s="27" t="s">
        <v>8759</v>
      </c>
      <c r="U2124" s="28" t="str">
        <f>VLOOKUP(N2124,'散件（更新）'!B:G,6,FALSE)</f>
        <v>地刷充电头组件</v>
      </c>
      <c r="V2124" s="28">
        <f>VLOOKUP(N2124,'散件（更新）'!B:I,8,FALSE)</f>
        <v>6932485002559</v>
      </c>
    </row>
    <row r="2125" spans="1:22">
      <c r="A2125" s="57">
        <v>46169</v>
      </c>
      <c r="B2125" s="50" t="s">
        <v>7448</v>
      </c>
      <c r="C2125" s="27" t="str">
        <f>VLOOKUP(B2125,'大货清单（不定期按GOMS更新）'!A:H,8,0)</f>
        <v>109-23480601</v>
      </c>
      <c r="D2125" s="27" t="str">
        <f>VLOOKUP(B2125,'大货清单（不定期按GOMS更新）'!A:C,3,0)</f>
        <v>CL2348F-01</v>
      </c>
      <c r="E2125" s="27" t="str">
        <f>VLOOKUP(B2125,'大货清单（不定期按GOMS更新）'!A:H,4,0)</f>
        <v>DE,FR,SE,PL,BE,NL,ES,IT,MN,ZA,PE,CL</v>
      </c>
      <c r="F2125" s="27" t="str">
        <f>VLOOKUP(B2125,'大货清单（不定期按GOMS更新）'!A:H,2,0)</f>
        <v>FLOOR ONE SWITCH S6 STRETCH</v>
      </c>
      <c r="G2125" s="28">
        <f>VLOOKUP(B2125,'大货清单（不定期按GOMS更新）'!A:I,9,FALSE)</f>
        <v>6932485002290</v>
      </c>
      <c r="H2125" s="27" t="str">
        <f>VLOOKUP(B2125,'大货清单（不定期按GOMS更新）'!A:H,7,0)</f>
        <v>WHITE&amp;BLACK</v>
      </c>
      <c r="I2125" s="27" t="str">
        <f>VLOOKUP(B2125,'大货清单（不定期按GOMS更新）'!A:F,6,FALSE)</f>
        <v>ACTIVE</v>
      </c>
      <c r="J2125" s="27" t="str">
        <f>VLOOKUP(B2125,'大货清单（不定期按GOMS更新）'!A:K,11,FALSE)</f>
        <v>12.6</v>
      </c>
      <c r="K2125" s="27" t="str">
        <f>VLOOKUP(B2125,'大货清单（不定期按GOMS更新）'!A:N,12,FALSE)</f>
        <v>850</v>
      </c>
      <c r="L2125" s="27" t="str">
        <f>VLOOKUP(B2125,'大货清单（不定期按GOMS更新）'!A:M,13,FALSE)</f>
        <v>332</v>
      </c>
      <c r="M2125" s="27" t="str">
        <f>VLOOKUP(B2125,'大货清单（不定期按GOMS更新）'!A:N,14,FALSE)</f>
        <v>318</v>
      </c>
      <c r="N2125" s="50" t="s">
        <v>4703</v>
      </c>
      <c r="O2125" s="27">
        <f>IFERROR(VLOOKUP(N2125,'散件迭代（不定期更新）'!C:J,8,FALSE),0)</f>
        <v>0</v>
      </c>
      <c r="P2125" s="27">
        <f>IFERROR(VLOOKUP(N2125,'散件（更新）'!B:H,3,FALSE),0)</f>
        <v>0</v>
      </c>
      <c r="Q2125" s="27" t="str">
        <f>VLOOKUP(N2125,'散件（更新）'!B:H,2,FALSE)</f>
        <v>114-23280214</v>
      </c>
      <c r="R2125" s="27" t="str">
        <f>VLOOKUP(N2125,'散件（更新）'!B:H,7,FALSE)</f>
        <v>plastic part</v>
      </c>
      <c r="S2125" s="27" t="str">
        <f>VLOOKUP(N2125,'散件（更新）'!B:E,4,FALSE)</f>
        <v>https://tineco-yxzt.oss-accelerate.aliyuncs.com/20240306/shuixiangxiashuifazujian_1709692518244.GIF</v>
      </c>
      <c r="T2125" s="27" t="s">
        <v>8759</v>
      </c>
      <c r="U2125" s="28" t="str">
        <f>VLOOKUP(N2125,'散件（更新）'!B:G,6,FALSE)</f>
        <v>水箱下水阀组件</v>
      </c>
      <c r="V2125" s="28">
        <f>VLOOKUP(N2125,'散件（更新）'!B:I,8,FALSE)</f>
        <v>6974950107246</v>
      </c>
    </row>
    <row r="2126" spans="1:22">
      <c r="A2126" s="57">
        <v>46169</v>
      </c>
      <c r="B2126" s="50" t="s">
        <v>7448</v>
      </c>
      <c r="C2126" s="27" t="str">
        <f>VLOOKUP(B2126,'大货清单（不定期按GOMS更新）'!A:H,8,0)</f>
        <v>109-23480601</v>
      </c>
      <c r="D2126" s="27" t="str">
        <f>VLOOKUP(B2126,'大货清单（不定期按GOMS更新）'!A:C,3,0)</f>
        <v>CL2348F-01</v>
      </c>
      <c r="E2126" s="27" t="str">
        <f>VLOOKUP(B2126,'大货清单（不定期按GOMS更新）'!A:H,4,0)</f>
        <v>DE,FR,SE,PL,BE,NL,ES,IT,MN,ZA,PE,CL</v>
      </c>
      <c r="F2126" s="27" t="str">
        <f>VLOOKUP(B2126,'大货清单（不定期按GOMS更新）'!A:H,2,0)</f>
        <v>FLOOR ONE SWITCH S6 STRETCH</v>
      </c>
      <c r="G2126" s="28">
        <f>VLOOKUP(B2126,'大货清单（不定期按GOMS更新）'!A:I,9,FALSE)</f>
        <v>6932485002290</v>
      </c>
      <c r="H2126" s="27" t="str">
        <f>VLOOKUP(B2126,'大货清单（不定期按GOMS更新）'!A:H,7,0)</f>
        <v>WHITE&amp;BLACK</v>
      </c>
      <c r="I2126" s="27" t="str">
        <f>VLOOKUP(B2126,'大货清单（不定期按GOMS更新）'!A:F,6,FALSE)</f>
        <v>ACTIVE</v>
      </c>
      <c r="J2126" s="27" t="str">
        <f>VLOOKUP(B2126,'大货清单（不定期按GOMS更新）'!A:K,11,FALSE)</f>
        <v>12.6</v>
      </c>
      <c r="K2126" s="27" t="str">
        <f>VLOOKUP(B2126,'大货清单（不定期按GOMS更新）'!A:N,12,FALSE)</f>
        <v>850</v>
      </c>
      <c r="L2126" s="27" t="str">
        <f>VLOOKUP(B2126,'大货清单（不定期按GOMS更新）'!A:M,13,FALSE)</f>
        <v>332</v>
      </c>
      <c r="M2126" s="27" t="str">
        <f>VLOOKUP(B2126,'大货清单（不定期按GOMS更新）'!A:N,14,FALSE)</f>
        <v>318</v>
      </c>
      <c r="N2126" s="50" t="s">
        <v>7850</v>
      </c>
      <c r="O2126" s="27">
        <f>IFERROR(VLOOKUP(N2126,'散件迭代（不定期更新）'!C:J,8,FALSE),0)</f>
        <v>0</v>
      </c>
      <c r="P2126" s="27" t="str">
        <f>IFERROR(VLOOKUP(N2126,'散件（更新）'!B:H,3,FALSE),0)</f>
        <v/>
      </c>
      <c r="Q2126" s="27" t="str">
        <f>VLOOKUP(N2126,'散件（更新）'!B:H,2,FALSE)</f>
        <v>114-23480606</v>
      </c>
      <c r="R2126" s="27" t="str">
        <f>VLOOKUP(N2126,'散件（更新）'!B:H,7,FALSE)</f>
        <v>Wire</v>
      </c>
      <c r="S2126" s="27" t="str">
        <f>VLOOKUP(N2126,'散件（更新）'!B:E,4,FALSE)</f>
        <v>https://tineco-yxzt.oss-accelerate.aliyuncs.com/20250110/06-jishengongchazhuanjiebanzujian_1736502976370.png</v>
      </c>
      <c r="T2126" s="27" t="s">
        <v>8759</v>
      </c>
      <c r="U2126" s="28" t="str">
        <f>VLOOKUP(N2126,'散件（更新）'!B:G,6,FALSE)</f>
        <v>机身公插转接板组件</v>
      </c>
      <c r="V2126" s="28">
        <f>VLOOKUP(N2126,'散件（更新）'!B:I,8,FALSE)</f>
        <v>6932485003914</v>
      </c>
    </row>
    <row r="2127" spans="1:22">
      <c r="A2127" s="57">
        <v>46169</v>
      </c>
      <c r="B2127" s="50" t="s">
        <v>7448</v>
      </c>
      <c r="C2127" s="27" t="str">
        <f>VLOOKUP(B2127,'大货清单（不定期按GOMS更新）'!A:H,8,0)</f>
        <v>109-23480601</v>
      </c>
      <c r="D2127" s="27" t="str">
        <f>VLOOKUP(B2127,'大货清单（不定期按GOMS更新）'!A:C,3,0)</f>
        <v>CL2348F-01</v>
      </c>
      <c r="E2127" s="27" t="str">
        <f>VLOOKUP(B2127,'大货清单（不定期按GOMS更新）'!A:H,4,0)</f>
        <v>DE,FR,SE,PL,BE,NL,ES,IT,MN,ZA,PE,CL</v>
      </c>
      <c r="F2127" s="27" t="str">
        <f>VLOOKUP(B2127,'大货清单（不定期按GOMS更新）'!A:H,2,0)</f>
        <v>FLOOR ONE SWITCH S6 STRETCH</v>
      </c>
      <c r="G2127" s="28">
        <f>VLOOKUP(B2127,'大货清单（不定期按GOMS更新）'!A:I,9,FALSE)</f>
        <v>6932485002290</v>
      </c>
      <c r="H2127" s="27" t="str">
        <f>VLOOKUP(B2127,'大货清单（不定期按GOMS更新）'!A:H,7,0)</f>
        <v>WHITE&amp;BLACK</v>
      </c>
      <c r="I2127" s="27" t="str">
        <f>VLOOKUP(B2127,'大货清单（不定期按GOMS更新）'!A:F,6,FALSE)</f>
        <v>ACTIVE</v>
      </c>
      <c r="J2127" s="27" t="str">
        <f>VLOOKUP(B2127,'大货清单（不定期按GOMS更新）'!A:K,11,FALSE)</f>
        <v>12.6</v>
      </c>
      <c r="K2127" s="27" t="str">
        <f>VLOOKUP(B2127,'大货清单（不定期按GOMS更新）'!A:N,12,FALSE)</f>
        <v>850</v>
      </c>
      <c r="L2127" s="27" t="str">
        <f>VLOOKUP(B2127,'大货清单（不定期按GOMS更新）'!A:M,13,FALSE)</f>
        <v>332</v>
      </c>
      <c r="M2127" s="27" t="str">
        <f>VLOOKUP(B2127,'大货清单（不定期按GOMS更新）'!A:N,14,FALSE)</f>
        <v>318</v>
      </c>
      <c r="N2127" s="50" t="s">
        <v>8118</v>
      </c>
      <c r="O2127" s="27">
        <f>IFERROR(VLOOKUP(N2127,'散件迭代（不定期更新）'!C:J,8,FALSE),0)</f>
        <v>0</v>
      </c>
      <c r="P2127" s="27" t="str">
        <f>IFERROR(VLOOKUP(N2127,'散件（更新）'!B:H,3,FALSE),0)</f>
        <v/>
      </c>
      <c r="Q2127" s="27" t="str">
        <f>VLOOKUP(N2127,'散件（更新）'!B:H,2,FALSE)</f>
        <v>114-23480607</v>
      </c>
      <c r="R2127" s="27" t="str">
        <f>VLOOKUP(N2127,'散件（更新）'!B:H,7,FALSE)</f>
        <v>Wire</v>
      </c>
      <c r="S2127" s="27" t="str">
        <f>VLOOKUP(N2127,'散件（更新）'!B:E,4,FALSE)</f>
        <v>https://tineco-yxzt.oss-accelerate.aliyuncs.com/20250110/07-dongliyuanmuchazhuanjiebanzujian_1736503182351.png</v>
      </c>
      <c r="T2127" s="27" t="s">
        <v>8759</v>
      </c>
      <c r="U2127" s="28" t="str">
        <f>VLOOKUP(N2127,'散件（更新）'!B:G,6,FALSE)</f>
        <v>动力源母插转接板组件</v>
      </c>
      <c r="V2127" s="28">
        <f>VLOOKUP(N2127,'散件（更新）'!B:I,8,FALSE)</f>
        <v>6932485003921</v>
      </c>
    </row>
    <row r="2128" spans="1:22">
      <c r="A2128" s="57">
        <v>46169</v>
      </c>
      <c r="B2128" s="50" t="s">
        <v>7448</v>
      </c>
      <c r="C2128" s="27" t="str">
        <f>VLOOKUP(B2128,'大货清单（不定期按GOMS更新）'!A:H,8,0)</f>
        <v>109-23480601</v>
      </c>
      <c r="D2128" s="27" t="str">
        <f>VLOOKUP(B2128,'大货清单（不定期按GOMS更新）'!A:C,3,0)</f>
        <v>CL2348F-01</v>
      </c>
      <c r="E2128" s="27" t="str">
        <f>VLOOKUP(B2128,'大货清单（不定期按GOMS更新）'!A:H,4,0)</f>
        <v>DE,FR,SE,PL,BE,NL,ES,IT,MN,ZA,PE,CL</v>
      </c>
      <c r="F2128" s="27" t="str">
        <f>VLOOKUP(B2128,'大货清单（不定期按GOMS更新）'!A:H,2,0)</f>
        <v>FLOOR ONE SWITCH S6 STRETCH</v>
      </c>
      <c r="G2128" s="28">
        <f>VLOOKUP(B2128,'大货清单（不定期按GOMS更新）'!A:I,9,FALSE)</f>
        <v>6932485002290</v>
      </c>
      <c r="H2128" s="27" t="str">
        <f>VLOOKUP(B2128,'大货清单（不定期按GOMS更新）'!A:H,7,0)</f>
        <v>WHITE&amp;BLACK</v>
      </c>
      <c r="I2128" s="27" t="str">
        <f>VLOOKUP(B2128,'大货清单（不定期按GOMS更新）'!A:F,6,FALSE)</f>
        <v>ACTIVE</v>
      </c>
      <c r="J2128" s="27" t="str">
        <f>VLOOKUP(B2128,'大货清单（不定期按GOMS更新）'!A:K,11,FALSE)</f>
        <v>12.6</v>
      </c>
      <c r="K2128" s="27" t="str">
        <f>VLOOKUP(B2128,'大货清单（不定期按GOMS更新）'!A:N,12,FALSE)</f>
        <v>850</v>
      </c>
      <c r="L2128" s="27" t="str">
        <f>VLOOKUP(B2128,'大货清单（不定期按GOMS更新）'!A:M,13,FALSE)</f>
        <v>332</v>
      </c>
      <c r="M2128" s="27" t="str">
        <f>VLOOKUP(B2128,'大货清单（不定期按GOMS更新）'!A:N,14,FALSE)</f>
        <v>318</v>
      </c>
      <c r="N2128" s="50" t="s">
        <v>7947</v>
      </c>
      <c r="O2128" s="27">
        <f>IFERROR(VLOOKUP(N2128,'散件迭代（不定期更新）'!C:J,8,FALSE),0)</f>
        <v>0</v>
      </c>
      <c r="P2128" s="27" t="str">
        <f>IFERROR(VLOOKUP(N2128,'散件（更新）'!B:H,3,FALSE),0)</f>
        <v/>
      </c>
      <c r="Q2128" s="27" t="str">
        <f>VLOOKUP(N2128,'散件（更新）'!B:H,2,FALSE)</f>
        <v>114-23480614</v>
      </c>
      <c r="R2128" s="27" t="str">
        <f>VLOOKUP(N2128,'散件（更新）'!B:H,7,FALSE)</f>
        <v>Wire</v>
      </c>
      <c r="S2128" s="27">
        <f>VLOOKUP(N2128,'散件（更新）'!B:E,4,FALSE)</f>
        <v>0</v>
      </c>
      <c r="T2128" s="27" t="s">
        <v>8759</v>
      </c>
      <c r="U2128" s="28" t="str">
        <f>VLOOKUP(N2128,'散件（更新）'!B:G,6,FALSE)</f>
        <v>电源线（欧插）</v>
      </c>
      <c r="V2128" s="28">
        <f>VLOOKUP(N2128,'散件（更新）'!B:I,8,FALSE)</f>
        <v>6932485003990</v>
      </c>
    </row>
    <row r="2129" spans="1:22">
      <c r="A2129" s="57">
        <v>46169</v>
      </c>
      <c r="B2129" s="50" t="s">
        <v>7448</v>
      </c>
      <c r="C2129" s="27" t="str">
        <f>VLOOKUP(B2129,'大货清单（不定期按GOMS更新）'!A:H,8,0)</f>
        <v>109-23480601</v>
      </c>
      <c r="D2129" s="27" t="str">
        <f>VLOOKUP(B2129,'大货清单（不定期按GOMS更新）'!A:C,3,0)</f>
        <v>CL2348F-01</v>
      </c>
      <c r="E2129" s="27" t="str">
        <f>VLOOKUP(B2129,'大货清单（不定期按GOMS更新）'!A:H,4,0)</f>
        <v>DE,FR,SE,PL,BE,NL,ES,IT,MN,ZA,PE,CL</v>
      </c>
      <c r="F2129" s="27" t="str">
        <f>VLOOKUP(B2129,'大货清单（不定期按GOMS更新）'!A:H,2,0)</f>
        <v>FLOOR ONE SWITCH S6 STRETCH</v>
      </c>
      <c r="G2129" s="28">
        <f>VLOOKUP(B2129,'大货清单（不定期按GOMS更新）'!A:I,9,FALSE)</f>
        <v>6932485002290</v>
      </c>
      <c r="H2129" s="27" t="str">
        <f>VLOOKUP(B2129,'大货清单（不定期按GOMS更新）'!A:H,7,0)</f>
        <v>WHITE&amp;BLACK</v>
      </c>
      <c r="I2129" s="27" t="str">
        <f>VLOOKUP(B2129,'大货清单（不定期按GOMS更新）'!A:F,6,FALSE)</f>
        <v>ACTIVE</v>
      </c>
      <c r="J2129" s="27" t="str">
        <f>VLOOKUP(B2129,'大货清单（不定期按GOMS更新）'!A:K,11,FALSE)</f>
        <v>12.6</v>
      </c>
      <c r="K2129" s="27" t="str">
        <f>VLOOKUP(B2129,'大货清单（不定期按GOMS更新）'!A:N,12,FALSE)</f>
        <v>850</v>
      </c>
      <c r="L2129" s="27" t="str">
        <f>VLOOKUP(B2129,'大货清单（不定期按GOMS更新）'!A:M,13,FALSE)</f>
        <v>332</v>
      </c>
      <c r="M2129" s="27" t="str">
        <f>VLOOKUP(B2129,'大货清单（不定期按GOMS更新）'!A:N,14,FALSE)</f>
        <v>318</v>
      </c>
      <c r="N2129" s="50" t="s">
        <v>4705</v>
      </c>
      <c r="O2129" s="27">
        <f>IFERROR(VLOOKUP(N2129,'散件迭代（不定期更新）'!C:J,8,FALSE),0)</f>
        <v>0</v>
      </c>
      <c r="P2129" s="27">
        <f>IFERROR(VLOOKUP(N2129,'散件（更新）'!B:H,3,FALSE),0)</f>
        <v>0</v>
      </c>
      <c r="Q2129" s="27" t="str">
        <f>VLOOKUP(N2129,'散件（更新）'!B:H,2,FALSE)</f>
        <v>114-23280211</v>
      </c>
      <c r="R2129" s="27" t="str">
        <f>VLOOKUP(N2129,'散件（更新）'!B:H,7,FALSE)</f>
        <v>Wire</v>
      </c>
      <c r="S2129" s="27" t="str">
        <f>VLOOKUP(N2129,'散件（更新）'!B:E,4,FALSE)</f>
        <v>https://tineco-yxzt.oss-accelerate.aliyuncs.com/20240306/xinhaojiance_1709692284161.GIF</v>
      </c>
      <c r="T2129" s="27" t="s">
        <v>8759</v>
      </c>
      <c r="U2129" s="28" t="str">
        <f>VLOOKUP(N2129,'散件（更新）'!B:G,6,FALSE)</f>
        <v>回收桶信号检测组件</v>
      </c>
      <c r="V2129" s="28">
        <f>VLOOKUP(N2129,'散件（更新）'!B:I,8,FALSE)</f>
        <v>6974950107215</v>
      </c>
    </row>
    <row r="2130" spans="1:22">
      <c r="A2130" s="57">
        <v>46169</v>
      </c>
      <c r="B2130" s="50" t="s">
        <v>7448</v>
      </c>
      <c r="C2130" s="27" t="str">
        <f>VLOOKUP(B2130,'大货清单（不定期按GOMS更新）'!A:H,8,0)</f>
        <v>109-23480601</v>
      </c>
      <c r="D2130" s="27" t="str">
        <f>VLOOKUP(B2130,'大货清单（不定期按GOMS更新）'!A:C,3,0)</f>
        <v>CL2348F-01</v>
      </c>
      <c r="E2130" s="27" t="str">
        <f>VLOOKUP(B2130,'大货清单（不定期按GOMS更新）'!A:H,4,0)</f>
        <v>DE,FR,SE,PL,BE,NL,ES,IT,MN,ZA,PE,CL</v>
      </c>
      <c r="F2130" s="27" t="str">
        <f>VLOOKUP(B2130,'大货清单（不定期按GOMS更新）'!A:H,2,0)</f>
        <v>FLOOR ONE SWITCH S6 STRETCH</v>
      </c>
      <c r="G2130" s="28">
        <f>VLOOKUP(B2130,'大货清单（不定期按GOMS更新）'!A:I,9,FALSE)</f>
        <v>6932485002290</v>
      </c>
      <c r="H2130" s="27" t="str">
        <f>VLOOKUP(B2130,'大货清单（不定期按GOMS更新）'!A:H,7,0)</f>
        <v>WHITE&amp;BLACK</v>
      </c>
      <c r="I2130" s="27" t="str">
        <f>VLOOKUP(B2130,'大货清单（不定期按GOMS更新）'!A:F,6,FALSE)</f>
        <v>ACTIVE</v>
      </c>
      <c r="J2130" s="27" t="str">
        <f>VLOOKUP(B2130,'大货清单（不定期按GOMS更新）'!A:K,11,FALSE)</f>
        <v>12.6</v>
      </c>
      <c r="K2130" s="27" t="str">
        <f>VLOOKUP(B2130,'大货清单（不定期按GOMS更新）'!A:N,12,FALSE)</f>
        <v>850</v>
      </c>
      <c r="L2130" s="27" t="str">
        <f>VLOOKUP(B2130,'大货清单（不定期按GOMS更新）'!A:M,13,FALSE)</f>
        <v>332</v>
      </c>
      <c r="M2130" s="27" t="str">
        <f>VLOOKUP(B2130,'大货清单（不定期按GOMS更新）'!A:N,14,FALSE)</f>
        <v>318</v>
      </c>
      <c r="N2130" s="50" t="s">
        <v>8062</v>
      </c>
      <c r="O2130" s="27">
        <f>IFERROR(VLOOKUP(N2130,'散件迭代（不定期更新）'!C:J,8,FALSE),0)</f>
        <v>0</v>
      </c>
      <c r="P2130" s="27" t="str">
        <f>IFERROR(VLOOKUP(N2130,'散件（更新）'!B:H,3,FALSE),0)</f>
        <v/>
      </c>
      <c r="Q2130" s="27" t="str">
        <f>VLOOKUP(N2130,'散件（更新）'!B:H,2,FALSE)</f>
        <v>114-23761805</v>
      </c>
      <c r="R2130" s="27" t="str">
        <f>VLOOKUP(N2130,'散件（更新）'!B:H,7,FALSE)</f>
        <v>Motor</v>
      </c>
      <c r="S2130" s="27" t="str">
        <f>VLOOKUP(N2130,'散件（更新）'!B:E,4,FALSE)</f>
        <v>https://tineco-yxzt.oss-accelerate.aliyuncs.com/20241219/weixintupian_202411141109495_1734586641284.jpg</v>
      </c>
      <c r="T2130" s="27" t="s">
        <v>8759</v>
      </c>
      <c r="U2130" s="28" t="str">
        <f>VLOOKUP(N2130,'散件（更新）'!B:G,6,FALSE)</f>
        <v>主电机组件</v>
      </c>
      <c r="V2130" s="28">
        <f>VLOOKUP(N2130,'散件（更新）'!B:I,8,FALSE)</f>
        <v>6932485002443</v>
      </c>
    </row>
    <row r="2131" spans="1:22">
      <c r="A2131" s="57">
        <v>46169</v>
      </c>
      <c r="B2131" s="50" t="s">
        <v>7448</v>
      </c>
      <c r="C2131" s="27" t="str">
        <f>VLOOKUP(B2131,'大货清单（不定期按GOMS更新）'!A:H,8,0)</f>
        <v>109-23480601</v>
      </c>
      <c r="D2131" s="27" t="str">
        <f>VLOOKUP(B2131,'大货清单（不定期按GOMS更新）'!A:C,3,0)</f>
        <v>CL2348F-01</v>
      </c>
      <c r="E2131" s="27" t="str">
        <f>VLOOKUP(B2131,'大货清单（不定期按GOMS更新）'!A:H,4,0)</f>
        <v>DE,FR,SE,PL,BE,NL,ES,IT,MN,ZA,PE,CL</v>
      </c>
      <c r="F2131" s="27" t="str">
        <f>VLOOKUP(B2131,'大货清单（不定期按GOMS更新）'!A:H,2,0)</f>
        <v>FLOOR ONE SWITCH S6 STRETCH</v>
      </c>
      <c r="G2131" s="28">
        <f>VLOOKUP(B2131,'大货清单（不定期按GOMS更新）'!A:I,9,FALSE)</f>
        <v>6932485002290</v>
      </c>
      <c r="H2131" s="27" t="str">
        <f>VLOOKUP(B2131,'大货清单（不定期按GOMS更新）'!A:H,7,0)</f>
        <v>WHITE&amp;BLACK</v>
      </c>
      <c r="I2131" s="27" t="str">
        <f>VLOOKUP(B2131,'大货清单（不定期按GOMS更新）'!A:F,6,FALSE)</f>
        <v>ACTIVE</v>
      </c>
      <c r="J2131" s="27" t="str">
        <f>VLOOKUP(B2131,'大货清单（不定期按GOMS更新）'!A:K,11,FALSE)</f>
        <v>12.6</v>
      </c>
      <c r="K2131" s="27" t="str">
        <f>VLOOKUP(B2131,'大货清单（不定期按GOMS更新）'!A:N,12,FALSE)</f>
        <v>850</v>
      </c>
      <c r="L2131" s="27" t="str">
        <f>VLOOKUP(B2131,'大货清单（不定期按GOMS更新）'!A:M,13,FALSE)</f>
        <v>332</v>
      </c>
      <c r="M2131" s="27" t="str">
        <f>VLOOKUP(B2131,'大货清单（不定期按GOMS更新）'!A:N,14,FALSE)</f>
        <v>318</v>
      </c>
      <c r="N2131" s="50" t="s">
        <v>8106</v>
      </c>
      <c r="O2131" s="27">
        <f>IFERROR(VLOOKUP(N2131,'散件迭代（不定期更新）'!C:J,8,FALSE),0)</f>
        <v>0</v>
      </c>
      <c r="P2131" s="27" t="str">
        <f>IFERROR(VLOOKUP(N2131,'散件（更新）'!B:H,3,FALSE),0)</f>
        <v/>
      </c>
      <c r="Q2131" s="27" t="str">
        <f>VLOOKUP(N2131,'散件（更新）'!B:H,2,FALSE)</f>
        <v>114-23480605</v>
      </c>
      <c r="R2131" s="27" t="str">
        <f>VLOOKUP(N2131,'散件（更新）'!B:H,7,FALSE)</f>
        <v>Motor</v>
      </c>
      <c r="S2131" s="27" t="str">
        <f>VLOOKUP(N2131,'散件（更新）'!B:E,4,FALSE)</f>
        <v>https://tineco-yxzt.oss-accelerate.aliyuncs.com/20250110/05-brushmotor_1736502719193.png</v>
      </c>
      <c r="T2131" s="27" t="s">
        <v>19322</v>
      </c>
      <c r="U2131" s="28" t="str">
        <f>VLOOKUP(N2131,'散件（更新）'!B:G,6,FALSE)</f>
        <v>地刷电机</v>
      </c>
      <c r="V2131" s="28">
        <f>VLOOKUP(N2131,'散件（更新）'!B:I,8,FALSE)</f>
        <v>6932485003907</v>
      </c>
    </row>
    <row r="2132" spans="1:22">
      <c r="A2132" s="57">
        <v>46169</v>
      </c>
      <c r="B2132" s="50" t="s">
        <v>7448</v>
      </c>
      <c r="C2132" s="27" t="str">
        <f>VLOOKUP(B2132,'大货清单（不定期按GOMS更新）'!A:H,8,0)</f>
        <v>109-23480601</v>
      </c>
      <c r="D2132" s="27" t="str">
        <f>VLOOKUP(B2132,'大货清单（不定期按GOMS更新）'!A:C,3,0)</f>
        <v>CL2348F-01</v>
      </c>
      <c r="E2132" s="27" t="str">
        <f>VLOOKUP(B2132,'大货清单（不定期按GOMS更新）'!A:H,4,0)</f>
        <v>DE,FR,SE,PL,BE,NL,ES,IT,MN,ZA,PE,CL</v>
      </c>
      <c r="F2132" s="27" t="str">
        <f>VLOOKUP(B2132,'大货清单（不定期按GOMS更新）'!A:H,2,0)</f>
        <v>FLOOR ONE SWITCH S6 STRETCH</v>
      </c>
      <c r="G2132" s="28">
        <f>VLOOKUP(B2132,'大货清单（不定期按GOMS更新）'!A:I,9,FALSE)</f>
        <v>6932485002290</v>
      </c>
      <c r="H2132" s="27" t="str">
        <f>VLOOKUP(B2132,'大货清单（不定期按GOMS更新）'!A:H,7,0)</f>
        <v>WHITE&amp;BLACK</v>
      </c>
      <c r="I2132" s="27" t="str">
        <f>VLOOKUP(B2132,'大货清单（不定期按GOMS更新）'!A:F,6,FALSE)</f>
        <v>ACTIVE</v>
      </c>
      <c r="J2132" s="27" t="str">
        <f>VLOOKUP(B2132,'大货清单（不定期按GOMS更新）'!A:K,11,FALSE)</f>
        <v>12.6</v>
      </c>
      <c r="K2132" s="27" t="str">
        <f>VLOOKUP(B2132,'大货清单（不定期按GOMS更新）'!A:N,12,FALSE)</f>
        <v>850</v>
      </c>
      <c r="L2132" s="27" t="str">
        <f>VLOOKUP(B2132,'大货清单（不定期按GOMS更新）'!A:M,13,FALSE)</f>
        <v>332</v>
      </c>
      <c r="M2132" s="27" t="str">
        <f>VLOOKUP(B2132,'大货清单（不定期按GOMS更新）'!A:N,14,FALSE)</f>
        <v>318</v>
      </c>
      <c r="N2132" s="50" t="s">
        <v>8072</v>
      </c>
      <c r="O2132" s="27">
        <f>IFERROR(VLOOKUP(N2132,'散件迭代（不定期更新）'!C:J,8,FALSE),0)</f>
        <v>0</v>
      </c>
      <c r="P2132" s="27" t="str">
        <f>IFERROR(VLOOKUP(N2132,'散件（更新）'!B:H,3,FALSE),0)</f>
        <v/>
      </c>
      <c r="Q2132" s="27" t="str">
        <f>VLOOKUP(N2132,'散件（更新）'!B:H,2,FALSE)</f>
        <v>114-23480613</v>
      </c>
      <c r="R2132" s="27" t="str">
        <f>VLOOKUP(N2132,'散件（更新）'!B:H,7,FALSE)</f>
        <v>Motor</v>
      </c>
      <c r="S2132" s="27">
        <f>VLOOKUP(N2132,'散件（更新）'!B:E,4,FALSE)</f>
        <v>0</v>
      </c>
      <c r="T2132" s="27" t="s">
        <v>8759</v>
      </c>
      <c r="U2132" s="28" t="str">
        <f>VLOOKUP(N2132,'散件（更新）'!B:G,6,FALSE)</f>
        <v>风机组件</v>
      </c>
      <c r="V2132" s="28">
        <f>VLOOKUP(N2132,'散件（更新）'!B:I,8,FALSE)</f>
        <v>6932485003983</v>
      </c>
    </row>
    <row r="2133" spans="1:22">
      <c r="A2133" s="57">
        <v>46169</v>
      </c>
      <c r="B2133" s="50" t="s">
        <v>7448</v>
      </c>
      <c r="C2133" s="27" t="str">
        <f>VLOOKUP(B2133,'大货清单（不定期按GOMS更新）'!A:H,8,0)</f>
        <v>109-23480601</v>
      </c>
      <c r="D2133" s="27" t="str">
        <f>VLOOKUP(B2133,'大货清单（不定期按GOMS更新）'!A:C,3,0)</f>
        <v>CL2348F-01</v>
      </c>
      <c r="E2133" s="27" t="str">
        <f>VLOOKUP(B2133,'大货清单（不定期按GOMS更新）'!A:H,4,0)</f>
        <v>DE,FR,SE,PL,BE,NL,ES,IT,MN,ZA,PE,CL</v>
      </c>
      <c r="F2133" s="27" t="str">
        <f>VLOOKUP(B2133,'大货清单（不定期按GOMS更新）'!A:H,2,0)</f>
        <v>FLOOR ONE SWITCH S6 STRETCH</v>
      </c>
      <c r="G2133" s="28">
        <f>VLOOKUP(B2133,'大货清单（不定期按GOMS更新）'!A:I,9,FALSE)</f>
        <v>6932485002290</v>
      </c>
      <c r="H2133" s="27" t="str">
        <f>VLOOKUP(B2133,'大货清单（不定期按GOMS更新）'!A:H,7,0)</f>
        <v>WHITE&amp;BLACK</v>
      </c>
      <c r="I2133" s="27" t="str">
        <f>VLOOKUP(B2133,'大货清单（不定期按GOMS更新）'!A:F,6,FALSE)</f>
        <v>ACTIVE</v>
      </c>
      <c r="J2133" s="27" t="str">
        <f>VLOOKUP(B2133,'大货清单（不定期按GOMS更新）'!A:K,11,FALSE)</f>
        <v>12.6</v>
      </c>
      <c r="K2133" s="27" t="str">
        <f>VLOOKUP(B2133,'大货清单（不定期按GOMS更新）'!A:N,12,FALSE)</f>
        <v>850</v>
      </c>
      <c r="L2133" s="27" t="str">
        <f>VLOOKUP(B2133,'大货清单（不定期按GOMS更新）'!A:M,13,FALSE)</f>
        <v>332</v>
      </c>
      <c r="M2133" s="27" t="str">
        <f>VLOOKUP(B2133,'大货清单（不定期按GOMS更新）'!A:N,14,FALSE)</f>
        <v>318</v>
      </c>
      <c r="N2133" s="50" t="s">
        <v>8047</v>
      </c>
      <c r="O2133" s="27">
        <f>IFERROR(VLOOKUP(N2133,'散件迭代（不定期更新）'!C:J,8,FALSE),0)</f>
        <v>0</v>
      </c>
      <c r="P2133" s="27" t="str">
        <f>IFERROR(VLOOKUP(N2133,'散件（更新）'!B:H,3,FALSE),0)</f>
        <v/>
      </c>
      <c r="Q2133" s="27" t="str">
        <f>VLOOKUP(N2133,'散件（更新）'!B:H,2,FALSE)</f>
        <v>114-23480612</v>
      </c>
      <c r="R2133" s="27" t="str">
        <f>VLOOKUP(N2133,'散件（更新）'!B:H,7,FALSE)</f>
        <v>Boiler </v>
      </c>
      <c r="S2133" s="27">
        <f>VLOOKUP(N2133,'散件（更新）'!B:E,4,FALSE)</f>
        <v>0</v>
      </c>
      <c r="T2133" s="27" t="s">
        <v>19301</v>
      </c>
      <c r="U2133" s="28" t="str">
        <f>VLOOKUP(N2133,'散件（更新）'!B:G,6,FALSE)</f>
        <v>发热丝组件</v>
      </c>
      <c r="V2133" s="28">
        <f>VLOOKUP(N2133,'散件（更新）'!B:I,8,FALSE)</f>
        <v>6932485003976</v>
      </c>
    </row>
    <row r="2134" spans="1:22">
      <c r="A2134" s="57">
        <v>46169</v>
      </c>
      <c r="B2134" s="50" t="s">
        <v>7448</v>
      </c>
      <c r="C2134" s="27" t="str">
        <f>VLOOKUP(B2134,'大货清单（不定期按GOMS更新）'!A:H,8,0)</f>
        <v>109-23480601</v>
      </c>
      <c r="D2134" s="27" t="str">
        <f>VLOOKUP(B2134,'大货清单（不定期按GOMS更新）'!A:C,3,0)</f>
        <v>CL2348F-01</v>
      </c>
      <c r="E2134" s="27" t="str">
        <f>VLOOKUP(B2134,'大货清单（不定期按GOMS更新）'!A:H,4,0)</f>
        <v>DE,FR,SE,PL,BE,NL,ES,IT,MN,ZA,PE,CL</v>
      </c>
      <c r="F2134" s="27" t="str">
        <f>VLOOKUP(B2134,'大货清单（不定期按GOMS更新）'!A:H,2,0)</f>
        <v>FLOOR ONE SWITCH S6 STRETCH</v>
      </c>
      <c r="G2134" s="28">
        <f>VLOOKUP(B2134,'大货清单（不定期按GOMS更新）'!A:I,9,FALSE)</f>
        <v>6932485002290</v>
      </c>
      <c r="H2134" s="27" t="str">
        <f>VLOOKUP(B2134,'大货清单（不定期按GOMS更新）'!A:H,7,0)</f>
        <v>WHITE&amp;BLACK</v>
      </c>
      <c r="I2134" s="27" t="str">
        <f>VLOOKUP(B2134,'大货清单（不定期按GOMS更新）'!A:F,6,FALSE)</f>
        <v>ACTIVE</v>
      </c>
      <c r="J2134" s="27" t="str">
        <f>VLOOKUP(B2134,'大货清单（不定期按GOMS更新）'!A:K,11,FALSE)</f>
        <v>12.6</v>
      </c>
      <c r="K2134" s="27" t="str">
        <f>VLOOKUP(B2134,'大货清单（不定期按GOMS更新）'!A:N,12,FALSE)</f>
        <v>850</v>
      </c>
      <c r="L2134" s="27" t="str">
        <f>VLOOKUP(B2134,'大货清单（不定期按GOMS更新）'!A:M,13,FALSE)</f>
        <v>332</v>
      </c>
      <c r="M2134" s="27" t="str">
        <f>VLOOKUP(B2134,'大货清单（不定期按GOMS更新）'!A:N,14,FALSE)</f>
        <v>318</v>
      </c>
      <c r="N2134" s="50" t="s">
        <v>7889</v>
      </c>
      <c r="O2134" s="27">
        <f>IFERROR(VLOOKUP(N2134,'散件迭代（不定期更新）'!C:J,8,FALSE),0)</f>
        <v>0</v>
      </c>
      <c r="P2134" s="27" t="str">
        <f>IFERROR(VLOOKUP(N2134,'散件（更新）'!B:H,3,FALSE),0)</f>
        <v/>
      </c>
      <c r="Q2134" s="27" t="str">
        <f>VLOOKUP(N2134,'散件（更新）'!B:H,2,FALSE)</f>
        <v>114-23480608</v>
      </c>
      <c r="R2134" s="27" t="str">
        <f>VLOOKUP(N2134,'散件（更新）'!B:H,7,FALSE)</f>
        <v>PCBA</v>
      </c>
      <c r="S2134" s="27">
        <f>VLOOKUP(N2134,'散件（更新）'!B:E,4,FALSE)</f>
        <v>0</v>
      </c>
      <c r="T2134" s="27" t="s">
        <v>8759</v>
      </c>
      <c r="U2134" s="28" t="str">
        <f>VLOOKUP(N2134,'散件（更新）'!B:G,6,FALSE)</f>
        <v>机身主控板组件(欧版)</v>
      </c>
      <c r="V2134" s="28">
        <f>VLOOKUP(N2134,'散件（更新）'!B:I,8,FALSE)</f>
        <v>6932485003938</v>
      </c>
    </row>
    <row r="2135" spans="1:22">
      <c r="A2135" s="57">
        <v>46169</v>
      </c>
      <c r="B2135" s="50" t="s">
        <v>7448</v>
      </c>
      <c r="C2135" s="27" t="str">
        <f>VLOOKUP(B2135,'大货清单（不定期按GOMS更新）'!A:H,8,0)</f>
        <v>109-23480601</v>
      </c>
      <c r="D2135" s="27" t="str">
        <f>VLOOKUP(B2135,'大货清单（不定期按GOMS更新）'!A:C,3,0)</f>
        <v>CL2348F-01</v>
      </c>
      <c r="E2135" s="27" t="str">
        <f>VLOOKUP(B2135,'大货清单（不定期按GOMS更新）'!A:H,4,0)</f>
        <v>DE,FR,SE,PL,BE,NL,ES,IT,MN,ZA,PE,CL</v>
      </c>
      <c r="F2135" s="27" t="str">
        <f>VLOOKUP(B2135,'大货清单（不定期按GOMS更新）'!A:H,2,0)</f>
        <v>FLOOR ONE SWITCH S6 STRETCH</v>
      </c>
      <c r="G2135" s="28">
        <f>VLOOKUP(B2135,'大货清单（不定期按GOMS更新）'!A:I,9,FALSE)</f>
        <v>6932485002290</v>
      </c>
      <c r="H2135" s="27" t="str">
        <f>VLOOKUP(B2135,'大货清单（不定期按GOMS更新）'!A:H,7,0)</f>
        <v>WHITE&amp;BLACK</v>
      </c>
      <c r="I2135" s="27" t="str">
        <f>VLOOKUP(B2135,'大货清单（不定期按GOMS更新）'!A:F,6,FALSE)</f>
        <v>ACTIVE</v>
      </c>
      <c r="J2135" s="27" t="str">
        <f>VLOOKUP(B2135,'大货清单（不定期按GOMS更新）'!A:K,11,FALSE)</f>
        <v>12.6</v>
      </c>
      <c r="K2135" s="27" t="str">
        <f>VLOOKUP(B2135,'大货清单（不定期按GOMS更新）'!A:N,12,FALSE)</f>
        <v>850</v>
      </c>
      <c r="L2135" s="27" t="str">
        <f>VLOOKUP(B2135,'大货清单（不定期按GOMS更新）'!A:M,13,FALSE)</f>
        <v>332</v>
      </c>
      <c r="M2135" s="27" t="str">
        <f>VLOOKUP(B2135,'大货清单（不定期按GOMS更新）'!A:N,14,FALSE)</f>
        <v>318</v>
      </c>
      <c r="N2135" s="50" t="s">
        <v>7959</v>
      </c>
      <c r="O2135" s="27">
        <f>IFERROR(VLOOKUP(N2135,'散件迭代（不定期更新）'!C:J,8,FALSE),0)</f>
        <v>0</v>
      </c>
      <c r="P2135" s="27" t="str">
        <f>IFERROR(VLOOKUP(N2135,'散件（更新）'!B:H,3,FALSE),0)</f>
        <v/>
      </c>
      <c r="Q2135" s="27" t="str">
        <f>VLOOKUP(N2135,'散件（更新）'!B:H,2,FALSE)</f>
        <v>114-23480616</v>
      </c>
      <c r="R2135" s="27" t="str">
        <f>VLOOKUP(N2135,'散件（更新）'!B:H,7,FALSE)</f>
        <v>PCBA</v>
      </c>
      <c r="S2135" s="27">
        <f>VLOOKUP(N2135,'散件（更新）'!B:E,4,FALSE)</f>
        <v>0</v>
      </c>
      <c r="T2135" s="27" t="s">
        <v>8759</v>
      </c>
      <c r="U2135" s="28" t="str">
        <f>VLOOKUP(N2135,'散件（更新）'!B:G,6,FALSE)</f>
        <v>烘干托盘主板(欧版）</v>
      </c>
      <c r="V2135" s="28">
        <f>VLOOKUP(N2135,'散件（更新）'!B:I,8,FALSE)</f>
        <v>6932485004003</v>
      </c>
    </row>
    <row r="2136" spans="1:22">
      <c r="A2136" s="57">
        <v>46169</v>
      </c>
      <c r="B2136" s="50" t="s">
        <v>7448</v>
      </c>
      <c r="C2136" s="27" t="str">
        <f>VLOOKUP(B2136,'大货清单（不定期按GOMS更新）'!A:H,8,0)</f>
        <v>109-23480601</v>
      </c>
      <c r="D2136" s="27" t="str">
        <f>VLOOKUP(B2136,'大货清单（不定期按GOMS更新）'!A:C,3,0)</f>
        <v>CL2348F-01</v>
      </c>
      <c r="E2136" s="27" t="str">
        <f>VLOOKUP(B2136,'大货清单（不定期按GOMS更新）'!A:H,4,0)</f>
        <v>DE,FR,SE,PL,BE,NL,ES,IT,MN,ZA,PE,CL</v>
      </c>
      <c r="F2136" s="27" t="str">
        <f>VLOOKUP(B2136,'大货清单（不定期按GOMS更新）'!A:H,2,0)</f>
        <v>FLOOR ONE SWITCH S6 STRETCH</v>
      </c>
      <c r="G2136" s="28">
        <f>VLOOKUP(B2136,'大货清单（不定期按GOMS更新）'!A:I,9,FALSE)</f>
        <v>6932485002290</v>
      </c>
      <c r="H2136" s="27" t="str">
        <f>VLOOKUP(B2136,'大货清单（不定期按GOMS更新）'!A:H,7,0)</f>
        <v>WHITE&amp;BLACK</v>
      </c>
      <c r="I2136" s="27" t="str">
        <f>VLOOKUP(B2136,'大货清单（不定期按GOMS更新）'!A:F,6,FALSE)</f>
        <v>ACTIVE</v>
      </c>
      <c r="J2136" s="27" t="str">
        <f>VLOOKUP(B2136,'大货清单（不定期按GOMS更新）'!A:K,11,FALSE)</f>
        <v>12.6</v>
      </c>
      <c r="K2136" s="27" t="str">
        <f>VLOOKUP(B2136,'大货清单（不定期按GOMS更新）'!A:N,12,FALSE)</f>
        <v>850</v>
      </c>
      <c r="L2136" s="27" t="str">
        <f>VLOOKUP(B2136,'大货清单（不定期按GOMS更新）'!A:M,13,FALSE)</f>
        <v>332</v>
      </c>
      <c r="M2136" s="27" t="str">
        <f>VLOOKUP(B2136,'大货清单（不定期按GOMS更新）'!A:N,14,FALSE)</f>
        <v>318</v>
      </c>
      <c r="N2136" s="50" t="s">
        <v>3796</v>
      </c>
      <c r="O2136" s="27">
        <f>IFERROR(VLOOKUP(N2136,'散件迭代（不定期更新）'!C:J,8,FALSE),0)</f>
        <v>0</v>
      </c>
      <c r="P2136" s="27" t="str">
        <f>IFERROR(VLOOKUP(N2136,'散件（更新）'!B:H,3,FALSE),0)</f>
        <v>/</v>
      </c>
      <c r="Q2136" s="27" t="str">
        <f>VLOOKUP(N2136,'散件（更新）'!B:H,2,FALSE)</f>
        <v>114-22200104</v>
      </c>
      <c r="R2136" s="27" t="str">
        <f>VLOOKUP(N2136,'散件（更新）'!B:H,7,FALSE)</f>
        <v>Scraper</v>
      </c>
      <c r="S2136" s="27" t="str">
        <f>VLOOKUP(N2136,'散件（更新）'!B:E,4,FALSE)</f>
        <v>https://tineco-yxzt.oss-accelerate.aliyuncs.com/20231219/9FWRR250000_1702948034118.png</v>
      </c>
      <c r="T2136" s="27" t="s">
        <v>8759</v>
      </c>
      <c r="U2136" s="28" t="str">
        <f>VLOOKUP(N2136,'散件（更新）'!B:G,6,FALSE)</f>
        <v>刮条组件</v>
      </c>
      <c r="V2136" s="28">
        <f>VLOOKUP(N2136,'散件（更新）'!B:I,8,FALSE)</f>
        <v>6974950103897</v>
      </c>
    </row>
    <row r="2137" spans="1:22">
      <c r="A2137" s="57">
        <v>46169</v>
      </c>
      <c r="B2137" s="50" t="s">
        <v>7448</v>
      </c>
      <c r="C2137" s="27" t="str">
        <f>VLOOKUP(B2137,'大货清单（不定期按GOMS更新）'!A:H,8,0)</f>
        <v>109-23480601</v>
      </c>
      <c r="D2137" s="27" t="str">
        <f>VLOOKUP(B2137,'大货清单（不定期按GOMS更新）'!A:C,3,0)</f>
        <v>CL2348F-01</v>
      </c>
      <c r="E2137" s="27" t="str">
        <f>VLOOKUP(B2137,'大货清单（不定期按GOMS更新）'!A:H,4,0)</f>
        <v>DE,FR,SE,PL,BE,NL,ES,IT,MN,ZA,PE,CL</v>
      </c>
      <c r="F2137" s="27" t="str">
        <f>VLOOKUP(B2137,'大货清单（不定期按GOMS更新）'!A:H,2,0)</f>
        <v>FLOOR ONE SWITCH S6 STRETCH</v>
      </c>
      <c r="G2137" s="28">
        <f>VLOOKUP(B2137,'大货清单（不定期按GOMS更新）'!A:I,9,FALSE)</f>
        <v>6932485002290</v>
      </c>
      <c r="H2137" s="27" t="str">
        <f>VLOOKUP(B2137,'大货清单（不定期按GOMS更新）'!A:H,7,0)</f>
        <v>WHITE&amp;BLACK</v>
      </c>
      <c r="I2137" s="27" t="str">
        <f>VLOOKUP(B2137,'大货清单（不定期按GOMS更新）'!A:F,6,FALSE)</f>
        <v>ACTIVE</v>
      </c>
      <c r="J2137" s="27" t="str">
        <f>VLOOKUP(B2137,'大货清单（不定期按GOMS更新）'!A:K,11,FALSE)</f>
        <v>12.6</v>
      </c>
      <c r="K2137" s="27" t="str">
        <f>VLOOKUP(B2137,'大货清单（不定期按GOMS更新）'!A:N,12,FALSE)</f>
        <v>850</v>
      </c>
      <c r="L2137" s="27" t="str">
        <f>VLOOKUP(B2137,'大货清单（不定期按GOMS更新）'!A:M,13,FALSE)</f>
        <v>332</v>
      </c>
      <c r="M2137" s="27" t="str">
        <f>VLOOKUP(B2137,'大货清单（不定期按GOMS更新）'!A:N,14,FALSE)</f>
        <v>318</v>
      </c>
      <c r="N2137" s="50" t="s">
        <v>8012</v>
      </c>
      <c r="O2137" s="27">
        <f>IFERROR(VLOOKUP(N2137,'散件迭代（不定期更新）'!C:J,8,FALSE),0)</f>
        <v>0</v>
      </c>
      <c r="P2137" s="27" t="str">
        <f>IFERROR(VLOOKUP(N2137,'散件（更新）'!B:H,3,FALSE),0)</f>
        <v/>
      </c>
      <c r="Q2137" s="27" t="str">
        <f>VLOOKUP(N2137,'散件（更新）'!B:H,2,FALSE)</f>
        <v>114-23761808</v>
      </c>
      <c r="R2137" s="27" t="str">
        <f>VLOOKUP(N2137,'散件（更新）'!B:H,7,FALSE)</f>
        <v>Sensor</v>
      </c>
      <c r="S2137" s="27" t="str">
        <f>VLOOKUP(N2137,'散件（更新）'!B:E,4,FALSE)</f>
        <v>https://tineco-yxzt.oss-accelerate.aliyuncs.com/20241219/weixintupian_202411141109496_1734589120839.jpg</v>
      </c>
      <c r="T2137" s="27" t="s">
        <v>8759</v>
      </c>
      <c r="U2137" s="28" t="str">
        <f>VLOOKUP(N2137,'散件（更新）'!B:G,6,FALSE)</f>
        <v>直通式光电液位传感器组件</v>
      </c>
      <c r="V2137" s="28">
        <f>VLOOKUP(N2137,'散件（更新）'!B:I,8,FALSE)</f>
        <v>6932485002474</v>
      </c>
    </row>
    <row r="2138" spans="1:22">
      <c r="A2138" s="57">
        <v>46169</v>
      </c>
      <c r="B2138" s="50" t="s">
        <v>7448</v>
      </c>
      <c r="C2138" s="27" t="str">
        <f>VLOOKUP(B2138,'大货清单（不定期按GOMS更新）'!A:H,8,0)</f>
        <v>109-23480601</v>
      </c>
      <c r="D2138" s="27" t="str">
        <f>VLOOKUP(B2138,'大货清单（不定期按GOMS更新）'!A:C,3,0)</f>
        <v>CL2348F-01</v>
      </c>
      <c r="E2138" s="27" t="str">
        <f>VLOOKUP(B2138,'大货清单（不定期按GOMS更新）'!A:H,4,0)</f>
        <v>DE,FR,SE,PL,BE,NL,ES,IT,MN,ZA,PE,CL</v>
      </c>
      <c r="F2138" s="27" t="str">
        <f>VLOOKUP(B2138,'大货清单（不定期按GOMS更新）'!A:H,2,0)</f>
        <v>FLOOR ONE SWITCH S6 STRETCH</v>
      </c>
      <c r="G2138" s="28">
        <f>VLOOKUP(B2138,'大货清单（不定期按GOMS更新）'!A:I,9,FALSE)</f>
        <v>6932485002290</v>
      </c>
      <c r="H2138" s="27" t="str">
        <f>VLOOKUP(B2138,'大货清单（不定期按GOMS更新）'!A:H,7,0)</f>
        <v>WHITE&amp;BLACK</v>
      </c>
      <c r="I2138" s="27" t="str">
        <f>VLOOKUP(B2138,'大货清单（不定期按GOMS更新）'!A:F,6,FALSE)</f>
        <v>ACTIVE</v>
      </c>
      <c r="J2138" s="27" t="str">
        <f>VLOOKUP(B2138,'大货清单（不定期按GOMS更新）'!A:K,11,FALSE)</f>
        <v>12.6</v>
      </c>
      <c r="K2138" s="27" t="str">
        <f>VLOOKUP(B2138,'大货清单（不定期按GOMS更新）'!A:N,12,FALSE)</f>
        <v>850</v>
      </c>
      <c r="L2138" s="27" t="str">
        <f>VLOOKUP(B2138,'大货清单（不定期按GOMS更新）'!A:M,13,FALSE)</f>
        <v>332</v>
      </c>
      <c r="M2138" s="27" t="str">
        <f>VLOOKUP(B2138,'大货清单（不定期按GOMS更新）'!A:N,14,FALSE)</f>
        <v>318</v>
      </c>
      <c r="N2138" s="50" t="s">
        <v>4708</v>
      </c>
      <c r="O2138" s="27">
        <f>IFERROR(VLOOKUP(N2138,'散件迭代（不定期更新）'!C:J,8,FALSE),0)</f>
        <v>0</v>
      </c>
      <c r="P2138" s="27">
        <f>IFERROR(VLOOKUP(N2138,'散件（更新）'!B:H,3,FALSE),0)</f>
        <v>0</v>
      </c>
      <c r="Q2138" s="27" t="str">
        <f>VLOOKUP(N2138,'散件（更新）'!B:H,2,FALSE)</f>
        <v>114-23280212</v>
      </c>
      <c r="R2138" s="27" t="str">
        <f>VLOOKUP(N2138,'散件（更新）'!B:H,7,FALSE)</f>
        <v>Sensor</v>
      </c>
      <c r="S2138" s="27" t="str">
        <f>VLOOKUP(N2138,'散件（更新）'!B:E,4,FALSE)</f>
        <v>https://tineco-yxzt.oss-accelerate.aliyuncs.com/20240306/hongwai_1709692389165.GIF</v>
      </c>
      <c r="T2138" s="27" t="s">
        <v>8759</v>
      </c>
      <c r="U2138" s="28" t="str">
        <f>VLOOKUP(N2138,'散件（更新）'!B:G,6,FALSE)</f>
        <v>红外脏污传感器板组件</v>
      </c>
      <c r="V2138" s="28">
        <f>VLOOKUP(N2138,'散件（更新）'!B:I,8,FALSE)</f>
        <v>6974950107222</v>
      </c>
    </row>
    <row r="2139" spans="1:22">
      <c r="A2139" s="57">
        <v>46169</v>
      </c>
      <c r="B2139" s="50" t="s">
        <v>7448</v>
      </c>
      <c r="C2139" s="27" t="str">
        <f>VLOOKUP(B2139,'大货清单（不定期按GOMS更新）'!A:H,8,0)</f>
        <v>109-23480601</v>
      </c>
      <c r="D2139" s="27" t="str">
        <f>VLOOKUP(B2139,'大货清单（不定期按GOMS更新）'!A:C,3,0)</f>
        <v>CL2348F-01</v>
      </c>
      <c r="E2139" s="27" t="str">
        <f>VLOOKUP(B2139,'大货清单（不定期按GOMS更新）'!A:H,4,0)</f>
        <v>DE,FR,SE,PL,BE,NL,ES,IT,MN,ZA,PE,CL</v>
      </c>
      <c r="F2139" s="27" t="str">
        <f>VLOOKUP(B2139,'大货清单（不定期按GOMS更新）'!A:H,2,0)</f>
        <v>FLOOR ONE SWITCH S6 STRETCH</v>
      </c>
      <c r="G2139" s="28">
        <f>VLOOKUP(B2139,'大货清单（不定期按GOMS更新）'!A:I,9,FALSE)</f>
        <v>6932485002290</v>
      </c>
      <c r="H2139" s="27" t="str">
        <f>VLOOKUP(B2139,'大货清单（不定期按GOMS更新）'!A:H,7,0)</f>
        <v>WHITE&amp;BLACK</v>
      </c>
      <c r="I2139" s="27" t="str">
        <f>VLOOKUP(B2139,'大货清单（不定期按GOMS更新）'!A:F,6,FALSE)</f>
        <v>ACTIVE</v>
      </c>
      <c r="J2139" s="27" t="str">
        <f>VLOOKUP(B2139,'大货清单（不定期按GOMS更新）'!A:K,11,FALSE)</f>
        <v>12.6</v>
      </c>
      <c r="K2139" s="27" t="str">
        <f>VLOOKUP(B2139,'大货清单（不定期按GOMS更新）'!A:N,12,FALSE)</f>
        <v>850</v>
      </c>
      <c r="L2139" s="27" t="str">
        <f>VLOOKUP(B2139,'大货清单（不定期按GOMS更新）'!A:M,13,FALSE)</f>
        <v>332</v>
      </c>
      <c r="M2139" s="27" t="str">
        <f>VLOOKUP(B2139,'大货清单（不定期按GOMS更新）'!A:N,14,FALSE)</f>
        <v>318</v>
      </c>
      <c r="N2139" s="50" t="s">
        <v>4711</v>
      </c>
      <c r="O2139" s="27">
        <f>IFERROR(VLOOKUP(N2139,'散件迭代（不定期更新）'!C:J,8,FALSE),0)</f>
        <v>0</v>
      </c>
      <c r="P2139" s="27">
        <f>IFERROR(VLOOKUP(N2139,'散件（更新）'!B:H,3,FALSE),0)</f>
        <v>0</v>
      </c>
      <c r="Q2139" s="27" t="str">
        <f>VLOOKUP(N2139,'散件（更新）'!B:H,2,FALSE)</f>
        <v>114-23280213</v>
      </c>
      <c r="R2139" s="27" t="str">
        <f>VLOOKUP(N2139,'散件（更新）'!B:H,7,FALSE)</f>
        <v>Pump</v>
      </c>
      <c r="S2139" s="27" t="str">
        <f>VLOOKUP(N2139,'散件（更新）'!B:E,4,FALSE)</f>
        <v>https://tineco-yxzt.oss-accelerate.aliyuncs.com/20240306/shuibeng_1709692458984.GIF</v>
      </c>
      <c r="T2139" s="27" t="s">
        <v>8759</v>
      </c>
      <c r="U2139" s="28" t="str">
        <f>VLOOKUP(N2139,'散件（更新）'!B:G,6,FALSE)</f>
        <v>蠕动泵组件</v>
      </c>
      <c r="V2139" s="28">
        <f>VLOOKUP(N2139,'散件（更新）'!B:I,8,FALSE)</f>
        <v>6974950107239</v>
      </c>
    </row>
    <row r="2140" spans="1:22">
      <c r="A2140" s="57">
        <v>46169</v>
      </c>
      <c r="B2140" s="50" t="s">
        <v>7448</v>
      </c>
      <c r="C2140" s="27" t="str">
        <f>VLOOKUP(B2140,'大货清单（不定期按GOMS更新）'!A:H,8,0)</f>
        <v>109-23480601</v>
      </c>
      <c r="D2140" s="27" t="str">
        <f>VLOOKUP(B2140,'大货清单（不定期按GOMS更新）'!A:C,3,0)</f>
        <v>CL2348F-01</v>
      </c>
      <c r="E2140" s="27" t="str">
        <f>VLOOKUP(B2140,'大货清单（不定期按GOMS更新）'!A:H,4,0)</f>
        <v>DE,FR,SE,PL,BE,NL,ES,IT,MN,ZA,PE,CL</v>
      </c>
      <c r="F2140" s="27" t="str">
        <f>VLOOKUP(B2140,'大货清单（不定期按GOMS更新）'!A:H,2,0)</f>
        <v>FLOOR ONE SWITCH S6 STRETCH</v>
      </c>
      <c r="G2140" s="28">
        <f>VLOOKUP(B2140,'大货清单（不定期按GOMS更新）'!A:I,9,FALSE)</f>
        <v>6932485002290</v>
      </c>
      <c r="H2140" s="27" t="str">
        <f>VLOOKUP(B2140,'大货清单（不定期按GOMS更新）'!A:H,7,0)</f>
        <v>WHITE&amp;BLACK</v>
      </c>
      <c r="I2140" s="27" t="str">
        <f>VLOOKUP(B2140,'大货清单（不定期按GOMS更新）'!A:F,6,FALSE)</f>
        <v>ACTIVE</v>
      </c>
      <c r="J2140" s="27" t="str">
        <f>VLOOKUP(B2140,'大货清单（不定期按GOMS更新）'!A:K,11,FALSE)</f>
        <v>12.6</v>
      </c>
      <c r="K2140" s="27" t="str">
        <f>VLOOKUP(B2140,'大货清单（不定期按GOMS更新）'!A:N,12,FALSE)</f>
        <v>850</v>
      </c>
      <c r="L2140" s="27" t="str">
        <f>VLOOKUP(B2140,'大货清单（不定期按GOMS更新）'!A:M,13,FALSE)</f>
        <v>332</v>
      </c>
      <c r="M2140" s="27" t="str">
        <f>VLOOKUP(B2140,'大货清单（不定期按GOMS更新）'!A:N,14,FALSE)</f>
        <v>318</v>
      </c>
      <c r="N2140" s="50" t="s">
        <v>8120</v>
      </c>
      <c r="O2140" s="27">
        <f>IFERROR(VLOOKUP(N2140,'散件迭代（不定期更新）'!C:J,8,FALSE),0)</f>
        <v>0</v>
      </c>
      <c r="P2140" s="27" t="str">
        <f>IFERROR(VLOOKUP(N2140,'散件（更新）'!B:H,3,FALSE),0)</f>
        <v/>
      </c>
      <c r="Q2140" s="27" t="str">
        <f>VLOOKUP(N2140,'散件（更新）'!B:H,2,FALSE)</f>
        <v>114-23480600</v>
      </c>
      <c r="R2140" s="27" t="str">
        <f>VLOOKUP(N2140,'散件（更新）'!B:H,7,FALSE)</f>
        <v>Handle</v>
      </c>
      <c r="S2140" s="27" t="str">
        <f>VLOOKUP(N2140,'散件（更新）'!B:E,4,FALSE)</f>
        <v>https://tineco-yxzt.oss-accelerate.aliyuncs.com/20250110/handle_1736501600279.png</v>
      </c>
      <c r="T2140" s="27" t="s">
        <v>8759</v>
      </c>
      <c r="U2140" s="28" t="str">
        <f>VLOOKUP(N2140,'散件（更新）'!B:G,6,FALSE)</f>
        <v>手柄组件</v>
      </c>
      <c r="V2140" s="28">
        <f>VLOOKUP(N2140,'散件（更新）'!B:I,8,FALSE)</f>
        <v>6932485003853</v>
      </c>
    </row>
    <row r="2141" spans="1:22">
      <c r="A2141" s="57">
        <v>46169</v>
      </c>
      <c r="B2141" s="50" t="s">
        <v>7448</v>
      </c>
      <c r="C2141" s="27" t="str">
        <f>VLOOKUP(B2141,'大货清单（不定期按GOMS更新）'!A:H,8,0)</f>
        <v>109-23480601</v>
      </c>
      <c r="D2141" s="27" t="str">
        <f>VLOOKUP(B2141,'大货清单（不定期按GOMS更新）'!A:C,3,0)</f>
        <v>CL2348F-01</v>
      </c>
      <c r="E2141" s="27" t="str">
        <f>VLOOKUP(B2141,'大货清单（不定期按GOMS更新）'!A:H,4,0)</f>
        <v>DE,FR,SE,PL,BE,NL,ES,IT,MN,ZA,PE,CL</v>
      </c>
      <c r="F2141" s="27" t="str">
        <f>VLOOKUP(B2141,'大货清单（不定期按GOMS更新）'!A:H,2,0)</f>
        <v>FLOOR ONE SWITCH S6 STRETCH</v>
      </c>
      <c r="G2141" s="28">
        <f>VLOOKUP(B2141,'大货清单（不定期按GOMS更新）'!A:I,9,FALSE)</f>
        <v>6932485002290</v>
      </c>
      <c r="H2141" s="27" t="str">
        <f>VLOOKUP(B2141,'大货清单（不定期按GOMS更新）'!A:H,7,0)</f>
        <v>WHITE&amp;BLACK</v>
      </c>
      <c r="I2141" s="27" t="str">
        <f>VLOOKUP(B2141,'大货清单（不定期按GOMS更新）'!A:F,6,FALSE)</f>
        <v>ACTIVE</v>
      </c>
      <c r="J2141" s="27" t="str">
        <f>VLOOKUP(B2141,'大货清单（不定期按GOMS更新）'!A:K,11,FALSE)</f>
        <v>12.6</v>
      </c>
      <c r="K2141" s="27" t="str">
        <f>VLOOKUP(B2141,'大货清单（不定期按GOMS更新）'!A:N,12,FALSE)</f>
        <v>850</v>
      </c>
      <c r="L2141" s="27" t="str">
        <f>VLOOKUP(B2141,'大货清单（不定期按GOMS更新）'!A:M,13,FALSE)</f>
        <v>332</v>
      </c>
      <c r="M2141" s="27" t="str">
        <f>VLOOKUP(B2141,'大货清单（不定期按GOMS更新）'!A:N,14,FALSE)</f>
        <v>318</v>
      </c>
      <c r="N2141" s="50" t="s">
        <v>8199</v>
      </c>
      <c r="O2141" s="27">
        <f>IFERROR(VLOOKUP(N2141,'散件迭代（不定期更新）'!C:J,8,FALSE),0)</f>
        <v>0</v>
      </c>
      <c r="P2141" s="27" t="str">
        <f>IFERROR(VLOOKUP(N2141,'散件（更新）'!B:H,3,FALSE),0)</f>
        <v/>
      </c>
      <c r="Q2141" s="27" t="str">
        <f>VLOOKUP(N2141,'散件（更新）'!B:H,2,FALSE)</f>
        <v>114-23480603</v>
      </c>
      <c r="R2141" s="27" t="str">
        <f>VLOOKUP(N2141,'散件（更新）'!B:H,7,FALSE)</f>
        <v>Clean Water Tank</v>
      </c>
      <c r="S2141" s="27" t="str">
        <f>VLOOKUP(N2141,'散件（更新）'!B:E,4,FALSE)</f>
        <v>https://tineco-yxzt.oss-accelerate.aliyuncs.com/20250110/03-CWT_1736502331758.png</v>
      </c>
      <c r="T2141" s="27" t="s">
        <v>8759</v>
      </c>
      <c r="U2141" s="28" t="str">
        <f>VLOOKUP(N2141,'散件（更新）'!B:G,6,FALSE)</f>
        <v>清水箱组件</v>
      </c>
      <c r="V2141" s="28">
        <f>VLOOKUP(N2141,'散件（更新）'!B:I,8,FALSE)</f>
        <v>6932485003884</v>
      </c>
    </row>
    <row r="2142" spans="1:22">
      <c r="A2142" s="57">
        <v>46169</v>
      </c>
      <c r="B2142" s="50" t="s">
        <v>7448</v>
      </c>
      <c r="C2142" s="27" t="str">
        <f>VLOOKUP(B2142,'大货清单（不定期按GOMS更新）'!A:H,8,0)</f>
        <v>109-23480601</v>
      </c>
      <c r="D2142" s="27" t="str">
        <f>VLOOKUP(B2142,'大货清单（不定期按GOMS更新）'!A:C,3,0)</f>
        <v>CL2348F-01</v>
      </c>
      <c r="E2142" s="27" t="str">
        <f>VLOOKUP(B2142,'大货清单（不定期按GOMS更新）'!A:H,4,0)</f>
        <v>DE,FR,SE,PL,BE,NL,ES,IT,MN,ZA,PE,CL</v>
      </c>
      <c r="F2142" s="27" t="str">
        <f>VLOOKUP(B2142,'大货清单（不定期按GOMS更新）'!A:H,2,0)</f>
        <v>FLOOR ONE SWITCH S6 STRETCH</v>
      </c>
      <c r="G2142" s="28">
        <f>VLOOKUP(B2142,'大货清单（不定期按GOMS更新）'!A:I,9,FALSE)</f>
        <v>6932485002290</v>
      </c>
      <c r="H2142" s="27" t="str">
        <f>VLOOKUP(B2142,'大货清单（不定期按GOMS更新）'!A:H,7,0)</f>
        <v>WHITE&amp;BLACK</v>
      </c>
      <c r="I2142" s="27" t="str">
        <f>VLOOKUP(B2142,'大货清单（不定期按GOMS更新）'!A:F,6,FALSE)</f>
        <v>ACTIVE</v>
      </c>
      <c r="J2142" s="27" t="str">
        <f>VLOOKUP(B2142,'大货清单（不定期按GOMS更新）'!A:K,11,FALSE)</f>
        <v>12.6</v>
      </c>
      <c r="K2142" s="27" t="str">
        <f>VLOOKUP(B2142,'大货清单（不定期按GOMS更新）'!A:N,12,FALSE)</f>
        <v>850</v>
      </c>
      <c r="L2142" s="27" t="str">
        <f>VLOOKUP(B2142,'大货清单（不定期按GOMS更新）'!A:M,13,FALSE)</f>
        <v>332</v>
      </c>
      <c r="M2142" s="27" t="str">
        <f>VLOOKUP(B2142,'大货清单（不定期按GOMS更新）'!A:N,14,FALSE)</f>
        <v>318</v>
      </c>
      <c r="N2142" s="50" t="s">
        <v>7808</v>
      </c>
      <c r="O2142" s="27">
        <f>IFERROR(VLOOKUP(N2142,'散件迭代（不定期更新）'!C:J,8,FALSE),0)</f>
        <v>0</v>
      </c>
      <c r="P2142" s="27" t="str">
        <f>IFERROR(VLOOKUP(N2142,'散件（更新）'!B:H,3,FALSE),0)</f>
        <v/>
      </c>
      <c r="Q2142" s="27" t="str">
        <f>VLOOKUP(N2142,'散件（更新）'!B:H,2,FALSE)</f>
        <v>114-23480602</v>
      </c>
      <c r="R2142" s="27" t="str">
        <f>VLOOKUP(N2142,'散件（更新）'!B:H,7,FALSE)</f>
        <v>Dirt Water Tank</v>
      </c>
      <c r="S2142" s="27" t="str">
        <f>VLOOKUP(N2142,'散件（更新）'!B:E,4,FALSE)</f>
        <v>https://tineco-yxzt.oss-accelerate.aliyuncs.com/20250110/DWT_1736502150878.png</v>
      </c>
      <c r="T2142" s="27" t="s">
        <v>8759</v>
      </c>
      <c r="U2142" s="28" t="str">
        <f>VLOOKUP(N2142,'散件（更新）'!B:G,6,FALSE)</f>
        <v>回收桶组件</v>
      </c>
      <c r="V2142" s="28">
        <f>VLOOKUP(N2142,'散件（更新）'!B:I,8,FALSE)</f>
        <v>6932485003877</v>
      </c>
    </row>
    <row r="2143" spans="1:22">
      <c r="A2143" s="57">
        <v>46169</v>
      </c>
      <c r="B2143" s="50" t="s">
        <v>7448</v>
      </c>
      <c r="C2143" s="27" t="str">
        <f>VLOOKUP(B2143,'大货清单（不定期按GOMS更新）'!A:H,8,0)</f>
        <v>109-23480601</v>
      </c>
      <c r="D2143" s="27" t="str">
        <f>VLOOKUP(B2143,'大货清单（不定期按GOMS更新）'!A:C,3,0)</f>
        <v>CL2348F-01</v>
      </c>
      <c r="E2143" s="27" t="str">
        <f>VLOOKUP(B2143,'大货清单（不定期按GOMS更新）'!A:H,4,0)</f>
        <v>DE,FR,SE,PL,BE,NL,ES,IT,MN,ZA,PE,CL</v>
      </c>
      <c r="F2143" s="27" t="str">
        <f>VLOOKUP(B2143,'大货清单（不定期按GOMS更新）'!A:H,2,0)</f>
        <v>FLOOR ONE SWITCH S6 STRETCH</v>
      </c>
      <c r="G2143" s="28">
        <f>VLOOKUP(B2143,'大货清单（不定期按GOMS更新）'!A:I,9,FALSE)</f>
        <v>6932485002290</v>
      </c>
      <c r="H2143" s="27" t="str">
        <f>VLOOKUP(B2143,'大货清单（不定期按GOMS更新）'!A:H,7,0)</f>
        <v>WHITE&amp;BLACK</v>
      </c>
      <c r="I2143" s="27" t="str">
        <f>VLOOKUP(B2143,'大货清单（不定期按GOMS更新）'!A:F,6,FALSE)</f>
        <v>ACTIVE</v>
      </c>
      <c r="J2143" s="27" t="str">
        <f>VLOOKUP(B2143,'大货清单（不定期按GOMS更新）'!A:K,11,FALSE)</f>
        <v>12.6</v>
      </c>
      <c r="K2143" s="27" t="str">
        <f>VLOOKUP(B2143,'大货清单（不定期按GOMS更新）'!A:N,12,FALSE)</f>
        <v>850</v>
      </c>
      <c r="L2143" s="27" t="str">
        <f>VLOOKUP(B2143,'大货清单（不定期按GOMS更新）'!A:M,13,FALSE)</f>
        <v>332</v>
      </c>
      <c r="M2143" s="27" t="str">
        <f>VLOOKUP(B2143,'大货清单（不定期按GOMS更新）'!A:N,14,FALSE)</f>
        <v>318</v>
      </c>
      <c r="N2143" s="50" t="s">
        <v>1361</v>
      </c>
      <c r="O2143" s="27">
        <f>IFERROR(VLOOKUP(N2143,'散件迭代（不定期更新）'!C:J,8,FALSE),0)</f>
        <v>0</v>
      </c>
      <c r="P2143" s="27" t="str">
        <f>IFERROR(VLOOKUP(N2143,'散件（更新）'!B:H,3,FALSE),0)</f>
        <v>206-1965-0506</v>
      </c>
      <c r="Q2143" s="27" t="str">
        <f>VLOOKUP(N2143,'散件（更新）'!B:H,2,FALSE)</f>
        <v>114-19650506</v>
      </c>
      <c r="R2143" s="27" t="str">
        <f>VLOOKUP(N2143,'散件（更新）'!B:H,7,FALSE)</f>
        <v>Mini Power Brush</v>
      </c>
      <c r="S2143" s="27" t="str">
        <f>VLOOKUP(N2143,'散件（更新）'!B:E,4,FALSE)</f>
        <v>https://tineco-yxzt.oss-accelerate.aliyuncs.com/20231219/9VSBM110000_1702948061711.png</v>
      </c>
      <c r="T2143" s="27" t="s">
        <v>8759</v>
      </c>
      <c r="U2143" s="28" t="str">
        <f>VLOOKUP(N2143,'散件（更新）'!B:G,6,FALSE)</f>
        <v>FB1965小电动（3pin）</v>
      </c>
      <c r="V2143" s="28" t="str">
        <f>VLOOKUP(N2143,'散件（更新）'!B:I,8,FALSE)</f>
        <v>6972200198945</v>
      </c>
    </row>
    <row r="2144" spans="1:22">
      <c r="A2144" s="57">
        <v>46169</v>
      </c>
      <c r="B2144" s="50" t="s">
        <v>7448</v>
      </c>
      <c r="C2144" s="27" t="str">
        <f>VLOOKUP(B2144,'大货清单（不定期按GOMS更新）'!A:H,8,0)</f>
        <v>109-23480601</v>
      </c>
      <c r="D2144" s="27" t="str">
        <f>VLOOKUP(B2144,'大货清单（不定期按GOMS更新）'!A:C,3,0)</f>
        <v>CL2348F-01</v>
      </c>
      <c r="E2144" s="27" t="str">
        <f>VLOOKUP(B2144,'大货清单（不定期按GOMS更新）'!A:H,4,0)</f>
        <v>DE,FR,SE,PL,BE,NL,ES,IT,MN,ZA,PE,CL</v>
      </c>
      <c r="F2144" s="27" t="str">
        <f>VLOOKUP(B2144,'大货清单（不定期按GOMS更新）'!A:H,2,0)</f>
        <v>FLOOR ONE SWITCH S6 STRETCH</v>
      </c>
      <c r="G2144" s="28">
        <f>VLOOKUP(B2144,'大货清单（不定期按GOMS更新）'!A:I,9,FALSE)</f>
        <v>6932485002290</v>
      </c>
      <c r="H2144" s="27" t="str">
        <f>VLOOKUP(B2144,'大货清单（不定期按GOMS更新）'!A:H,7,0)</f>
        <v>WHITE&amp;BLACK</v>
      </c>
      <c r="I2144" s="27" t="str">
        <f>VLOOKUP(B2144,'大货清单（不定期按GOMS更新）'!A:F,6,FALSE)</f>
        <v>ACTIVE</v>
      </c>
      <c r="J2144" s="27" t="str">
        <f>VLOOKUP(B2144,'大货清单（不定期按GOMS更新）'!A:K,11,FALSE)</f>
        <v>12.6</v>
      </c>
      <c r="K2144" s="27" t="str">
        <f>VLOOKUP(B2144,'大货清单（不定期按GOMS更新）'!A:N,12,FALSE)</f>
        <v>850</v>
      </c>
      <c r="L2144" s="27" t="str">
        <f>VLOOKUP(B2144,'大货清单（不定期按GOMS更新）'!A:M,13,FALSE)</f>
        <v>332</v>
      </c>
      <c r="M2144" s="27" t="str">
        <f>VLOOKUP(B2144,'大货清单（不定期按GOMS更新）'!A:N,14,FALSE)</f>
        <v>318</v>
      </c>
      <c r="N2144" s="50" t="s">
        <v>3833</v>
      </c>
      <c r="O2144" s="27">
        <f>IFERROR(VLOOKUP(N2144,'散件迭代（不定期更新）'!C:J,8,FALSE),0)</f>
        <v>0</v>
      </c>
      <c r="P2144" s="27" t="str">
        <f>IFERROR(VLOOKUP(N2144,'散件（更新）'!B:H,3,FALSE),0)</f>
        <v>/</v>
      </c>
      <c r="Q2144" s="27" t="str">
        <f>VLOOKUP(N2144,'散件（更新）'!B:H,2,FALSE)</f>
        <v>114-22250005</v>
      </c>
      <c r="R2144" s="27" t="str">
        <f>VLOOKUP(N2144,'散件（更新）'!B:H,7,FALSE)</f>
        <v>Tube Assembly</v>
      </c>
      <c r="S2144" s="27">
        <f>VLOOKUP(N2144,'散件（更新）'!B:E,4,FALSE)</f>
        <v>0</v>
      </c>
      <c r="T2144" s="27" t="s">
        <v>8759</v>
      </c>
      <c r="U2144" s="28" t="str">
        <f>VLOOKUP(N2144,'散件（更新）'!B:G,6,FALSE)</f>
        <v>金属直管组件低配</v>
      </c>
      <c r="V2144" s="28">
        <f>VLOOKUP(N2144,'散件（更新）'!B:I,8,FALSE)</f>
        <v>6974950104795</v>
      </c>
    </row>
    <row r="2145" spans="1:22">
      <c r="A2145" s="57">
        <v>46169</v>
      </c>
      <c r="B2145" s="50" t="s">
        <v>4178</v>
      </c>
      <c r="C2145" s="27" t="str">
        <f>VLOOKUP(B2145,'大货清单（不定期按GOMS更新）'!A:H,8,0)</f>
        <v>109-23350501</v>
      </c>
      <c r="D2145" s="27" t="str">
        <f>VLOOKUP(B2145,'大货清单（不定期按GOMS更新）'!A:C,3,0)</f>
        <v>CL2335E-01</v>
      </c>
      <c r="E2145" s="27" t="str">
        <f>VLOOKUP(B2145,'大货清单（不定期按GOMS更新）'!A:H,4,0)</f>
        <v>IT,ES,DE,NL,PL,SE,BE,FR</v>
      </c>
      <c r="F2145" s="27" t="str">
        <f>VLOOKUP(B2145,'大货清单（不定期按GOMS更新）'!A:H,2,0)</f>
        <v>Floor One S7 Pro</v>
      </c>
      <c r="G2145" s="28">
        <f>VLOOKUP(B2145,'大货清单（不定期按GOMS更新）'!A:I,9,FALSE)</f>
        <v>6974950105433</v>
      </c>
      <c r="H2145" s="27" t="str">
        <f>VLOOKUP(B2145,'大货清单（不定期按GOMS更新）'!A:H,7,0)</f>
        <v>Black</v>
      </c>
      <c r="I2145" s="27" t="str">
        <f>VLOOKUP(B2145,'大货清单（不定期按GOMS更新）'!A:F,6,FALSE)</f>
        <v>ACTIVE</v>
      </c>
      <c r="J2145" s="27" t="str">
        <f>VLOOKUP(B2145,'大货清单（不定期按GOMS更新）'!A:K,11,FALSE)</f>
        <v>9.7</v>
      </c>
      <c r="K2145" s="27" t="str">
        <f>VLOOKUP(B2145,'大货清单（不定期按GOMS更新）'!A:N,12,FALSE)</f>
        <v>674</v>
      </c>
      <c r="L2145" s="27" t="str">
        <f>VLOOKUP(B2145,'大货清单（不定期按GOMS更新）'!A:M,13,FALSE)</f>
        <v>332</v>
      </c>
      <c r="M2145" s="27" t="str">
        <f>VLOOKUP(B2145,'大货清单（不定期按GOMS更新）'!A:N,14,FALSE)</f>
        <v>306</v>
      </c>
      <c r="N2145" s="50" t="s">
        <v>7813</v>
      </c>
      <c r="O2145" s="27">
        <f>IFERROR(VLOOKUP(N2145,'散件迭代（不定期更新）'!C:J,8,FALSE),0)</f>
        <v>0</v>
      </c>
      <c r="P2145" s="27" t="str">
        <f>IFERROR(VLOOKUP(N2145,'散件（更新）'!B:H,3,FALSE),0)</f>
        <v/>
      </c>
      <c r="Q2145" s="27" t="str">
        <f>VLOOKUP(N2145,'散件（更新）'!B:H,2,FALSE)</f>
        <v>114-24570003</v>
      </c>
      <c r="R2145" s="27" t="str">
        <f>VLOOKUP(N2145,'散件（更新）'!B:H,7,FALSE)</f>
        <v>Scraper</v>
      </c>
      <c r="S2145" s="27" t="str">
        <f>VLOOKUP(N2145,'散件（更新）'!B:E,4,FALSE)</f>
        <v>https://tineco-yxzt.oss-accelerate.aliyuncs.com/20250114/11_1736819575391.jpg</v>
      </c>
      <c r="T2145" s="27" t="s">
        <v>8759</v>
      </c>
      <c r="U2145" s="28" t="str">
        <f>VLOOKUP(N2145,'散件（更新）'!B:G,6,FALSE)</f>
        <v>刮条组件（带小轮）</v>
      </c>
      <c r="V2145" s="28">
        <f>VLOOKUP(N2145,'散件（更新）'!B:I,8,FALSE)</f>
        <v>6932485002962</v>
      </c>
    </row>
    <row r="2146" spans="1:22">
      <c r="A2146" s="57">
        <v>46169</v>
      </c>
      <c r="B2146" s="50" t="s">
        <v>4407</v>
      </c>
      <c r="C2146" s="27" t="str">
        <f>VLOOKUP(B2146,'大货清单（不定期按GOMS更新）'!A:H,8,0)</f>
        <v>109-23350701</v>
      </c>
      <c r="D2146" s="27" t="str">
        <f>VLOOKUP(B2146,'大货清单（不定期按GOMS更新）'!A:C,3,0)</f>
        <v>CL2335G-01</v>
      </c>
      <c r="E2146" s="27" t="str">
        <f>VLOOKUP(B2146,'大货清单（不定期按GOMS更新）'!A:H,4,0)</f>
        <v>IT,ES,FR,DE,NL,PL,SE,BE,TR,MN,HK</v>
      </c>
      <c r="F2146" s="27" t="str">
        <f>VLOOKUP(B2146,'大货清单（不定期按GOMS更新）'!A:H,2,0)</f>
        <v>Floor One S7 Flashdry</v>
      </c>
      <c r="G2146" s="28">
        <f>VLOOKUP(B2146,'大货清单（不定期按GOMS更新）'!A:I,9,FALSE)</f>
        <v>6974950105457</v>
      </c>
      <c r="H2146" s="27" t="str">
        <f>VLOOKUP(B2146,'大货清单（不定期按GOMS更新）'!A:H,7,0)</f>
        <v>Black</v>
      </c>
      <c r="I2146" s="27" t="str">
        <f>VLOOKUP(B2146,'大货清单（不定期按GOMS更新）'!A:F,6,FALSE)</f>
        <v>ACTIVE</v>
      </c>
      <c r="J2146" s="27" t="str">
        <f>VLOOKUP(B2146,'大货清单（不定期按GOMS更新）'!A:K,11,FALSE)</f>
        <v>10.5</v>
      </c>
      <c r="K2146" s="27" t="str">
        <f>VLOOKUP(B2146,'大货清单（不定期按GOMS更新）'!A:N,12,FALSE)</f>
        <v>674</v>
      </c>
      <c r="L2146" s="27" t="str">
        <f>VLOOKUP(B2146,'大货清单（不定期按GOMS更新）'!A:M,13,FALSE)</f>
        <v>332</v>
      </c>
      <c r="M2146" s="27" t="str">
        <f>VLOOKUP(B2146,'大货清单（不定期按GOMS更新）'!A:N,14,FALSE)</f>
        <v>326</v>
      </c>
      <c r="N2146" s="50" t="s">
        <v>7813</v>
      </c>
      <c r="O2146" s="27">
        <f>IFERROR(VLOOKUP(N2146,'散件迭代（不定期更新）'!C:J,8,FALSE),0)</f>
        <v>0</v>
      </c>
      <c r="P2146" s="27" t="str">
        <f>IFERROR(VLOOKUP(N2146,'散件（更新）'!B:H,3,FALSE),0)</f>
        <v/>
      </c>
      <c r="Q2146" s="27" t="str">
        <f>VLOOKUP(N2146,'散件（更新）'!B:H,2,FALSE)</f>
        <v>114-24570003</v>
      </c>
      <c r="R2146" s="27" t="str">
        <f>VLOOKUP(N2146,'散件（更新）'!B:H,7,FALSE)</f>
        <v>Scraper</v>
      </c>
      <c r="S2146" s="27" t="str">
        <f>VLOOKUP(N2146,'散件（更新）'!B:E,4,FALSE)</f>
        <v>https://tineco-yxzt.oss-accelerate.aliyuncs.com/20250114/11_1736819575391.jpg</v>
      </c>
      <c r="T2146" s="27" t="s">
        <v>8759</v>
      </c>
      <c r="U2146" s="28" t="str">
        <f>VLOOKUP(N2146,'散件（更新）'!B:G,6,FALSE)</f>
        <v>刮条组件（带小轮）</v>
      </c>
      <c r="V2146" s="28">
        <f>VLOOKUP(N2146,'散件（更新）'!B:I,8,FALSE)</f>
        <v>6932485002962</v>
      </c>
    </row>
    <row r="2147" spans="1:22">
      <c r="A2147" s="57">
        <v>46169</v>
      </c>
      <c r="B2147" s="50" t="s">
        <v>4365</v>
      </c>
      <c r="C2147" s="27" t="str">
        <f>VLOOKUP(B2147,'大货清单（不定期按GOMS更新）'!A:H,8,0)</f>
        <v>109-23351001</v>
      </c>
      <c r="D2147" s="27" t="str">
        <f>VLOOKUP(B2147,'大货清单（不定期按GOMS更新）'!A:C,3,0)</f>
        <v>CL2335J-01</v>
      </c>
      <c r="E2147" s="27" t="str">
        <f>VLOOKUP(B2147,'大货清单（不定期按GOMS更新）'!A:H,4,0)</f>
        <v>GB</v>
      </c>
      <c r="F2147" s="27" t="str">
        <f>VLOOKUP(B2147,'大货清单（不定期按GOMS更新）'!A:H,2,0)</f>
        <v>Floor One S7 Pro</v>
      </c>
      <c r="G2147" s="28">
        <f>VLOOKUP(B2147,'大货清单（不定期按GOMS更新）'!A:I,9,FALSE)</f>
        <v>6974950105440</v>
      </c>
      <c r="H2147" s="27" t="str">
        <f>VLOOKUP(B2147,'大货清单（不定期按GOMS更新）'!A:H,7,0)</f>
        <v>Black</v>
      </c>
      <c r="I2147" s="27" t="str">
        <f>VLOOKUP(B2147,'大货清单（不定期按GOMS更新）'!A:F,6,FALSE)</f>
        <v>ACTIVE</v>
      </c>
      <c r="J2147" s="27" t="str">
        <f>VLOOKUP(B2147,'大货清单（不定期按GOMS更新）'!A:K,11,FALSE)</f>
        <v>9.7</v>
      </c>
      <c r="K2147" s="27" t="str">
        <f>VLOOKUP(B2147,'大货清单（不定期按GOMS更新）'!A:N,12,FALSE)</f>
        <v>674</v>
      </c>
      <c r="L2147" s="27" t="str">
        <f>VLOOKUP(B2147,'大货清单（不定期按GOMS更新）'!A:M,13,FALSE)</f>
        <v>332</v>
      </c>
      <c r="M2147" s="27" t="str">
        <f>VLOOKUP(B2147,'大货清单（不定期按GOMS更新）'!A:N,14,FALSE)</f>
        <v>306</v>
      </c>
      <c r="N2147" s="50" t="s">
        <v>7813</v>
      </c>
      <c r="O2147" s="27">
        <f>IFERROR(VLOOKUP(N2147,'散件迭代（不定期更新）'!C:J,8,FALSE),0)</f>
        <v>0</v>
      </c>
      <c r="P2147" s="27" t="str">
        <f>IFERROR(VLOOKUP(N2147,'散件（更新）'!B:H,3,FALSE),0)</f>
        <v/>
      </c>
      <c r="Q2147" s="27" t="str">
        <f>VLOOKUP(N2147,'散件（更新）'!B:H,2,FALSE)</f>
        <v>114-24570003</v>
      </c>
      <c r="R2147" s="27" t="str">
        <f>VLOOKUP(N2147,'散件（更新）'!B:H,7,FALSE)</f>
        <v>Scraper</v>
      </c>
      <c r="S2147" s="27" t="str">
        <f>VLOOKUP(N2147,'散件（更新）'!B:E,4,FALSE)</f>
        <v>https://tineco-yxzt.oss-accelerate.aliyuncs.com/20250114/11_1736819575391.jpg</v>
      </c>
      <c r="T2147" s="27" t="s">
        <v>8759</v>
      </c>
      <c r="U2147" s="28" t="str">
        <f>VLOOKUP(N2147,'散件（更新）'!B:G,6,FALSE)</f>
        <v>刮条组件（带小轮）</v>
      </c>
      <c r="V2147" s="28">
        <f>VLOOKUP(N2147,'散件（更新）'!B:I,8,FALSE)</f>
        <v>6932485002962</v>
      </c>
    </row>
    <row r="2148" spans="1:22">
      <c r="A2148" s="57">
        <v>46169</v>
      </c>
      <c r="B2148" s="50" t="s">
        <v>4672</v>
      </c>
      <c r="C2148" s="27" t="str">
        <f>VLOOKUP(B2148,'大货清单（不定期按GOMS更新）'!A:H,8,0)</f>
        <v>109-23350702</v>
      </c>
      <c r="D2148" s="27" t="str">
        <f>VLOOKUP(B2148,'大货清单（不定期按GOMS更新）'!A:C,3,0)</f>
        <v>CL2335G-02</v>
      </c>
      <c r="E2148" s="27" t="str">
        <f>VLOOKUP(B2148,'大货清单（不定期按GOMS更新）'!A:H,4,0)</f>
        <v>DE,CH,ES,PL,FR,NL,AT,LT,DK,RO,GR,IT,UA,HU</v>
      </c>
      <c r="F2148" s="27" t="str">
        <f>VLOOKUP(B2148,'大货清单（不定期按GOMS更新）'!A:H,2,0)</f>
        <v>Floor One S7 Flashdry Pet</v>
      </c>
      <c r="G2148" s="28" t="str">
        <f>VLOOKUP(B2148,'大货清单（不定期按GOMS更新）'!A:I,9,FALSE)</f>
        <v>6974950105464,	 6974950105464</v>
      </c>
      <c r="H2148" s="27" t="str">
        <f>VLOOKUP(B2148,'大货清单（不定期按GOMS更新）'!A:H,7,0)</f>
        <v>Blue</v>
      </c>
      <c r="I2148" s="27" t="str">
        <f>VLOOKUP(B2148,'大货清单（不定期按GOMS更新）'!A:F,6,FALSE)</f>
        <v>ACTIVE</v>
      </c>
      <c r="J2148" s="27" t="str">
        <f>VLOOKUP(B2148,'大货清单（不定期按GOMS更新）'!A:K,11,FALSE)</f>
        <v>10.5</v>
      </c>
      <c r="K2148" s="27" t="str">
        <f>VLOOKUP(B2148,'大货清单（不定期按GOMS更新）'!A:N,12,FALSE)</f>
        <v>674</v>
      </c>
      <c r="L2148" s="27" t="str">
        <f>VLOOKUP(B2148,'大货清单（不定期按GOMS更新）'!A:M,13,FALSE)</f>
        <v>332</v>
      </c>
      <c r="M2148" s="27" t="str">
        <f>VLOOKUP(B2148,'大货清单（不定期按GOMS更新）'!A:N,14,FALSE)</f>
        <v>326</v>
      </c>
      <c r="N2148" s="50" t="s">
        <v>7813</v>
      </c>
      <c r="O2148" s="27">
        <f>IFERROR(VLOOKUP(N2148,'散件迭代（不定期更新）'!C:J,8,FALSE),0)</f>
        <v>0</v>
      </c>
      <c r="P2148" s="27" t="str">
        <f>IFERROR(VLOOKUP(N2148,'散件（更新）'!B:H,3,FALSE),0)</f>
        <v/>
      </c>
      <c r="Q2148" s="27" t="str">
        <f>VLOOKUP(N2148,'散件（更新）'!B:H,2,FALSE)</f>
        <v>114-24570003</v>
      </c>
      <c r="R2148" s="27" t="str">
        <f>VLOOKUP(N2148,'散件（更新）'!B:H,7,FALSE)</f>
        <v>Scraper</v>
      </c>
      <c r="S2148" s="27" t="str">
        <f>VLOOKUP(N2148,'散件（更新）'!B:E,4,FALSE)</f>
        <v>https://tineco-yxzt.oss-accelerate.aliyuncs.com/20250114/11_1736819575391.jpg</v>
      </c>
      <c r="T2148" s="27" t="s">
        <v>8759</v>
      </c>
      <c r="U2148" s="28" t="str">
        <f>VLOOKUP(N2148,'散件（更新）'!B:G,6,FALSE)</f>
        <v>刮条组件（带小轮）</v>
      </c>
      <c r="V2148" s="28">
        <f>VLOOKUP(N2148,'散件（更新）'!B:I,8,FALSE)</f>
        <v>6932485002962</v>
      </c>
    </row>
    <row r="2149" spans="1:22">
      <c r="A2149" s="57">
        <v>46169</v>
      </c>
      <c r="B2149" s="50" t="s">
        <v>7458</v>
      </c>
      <c r="C2149" s="27" t="str">
        <f>VLOOKUP(B2149,'大货清单（不定期按GOMS更新）'!A:H,8,0)</f>
        <v>109-24530002</v>
      </c>
      <c r="D2149" s="27" t="str">
        <f>VLOOKUP(B2149,'大货清单（不定期按GOMS更新）'!A:C,3,0)</f>
        <v>CL2453-02</v>
      </c>
      <c r="E2149" s="27" t="str">
        <f>VLOOKUP(B2149,'大货清单（不定期按GOMS更新）'!A:H,4,0)</f>
        <v>IT,FR,DE,ES,NL,BE,PL,SE,GB</v>
      </c>
      <c r="F2149" s="27" t="str">
        <f>VLOOKUP(B2149,'大货清单（不定期按GOMS更新）'!A:H,2,0)</f>
        <v>iFloor 5 Breeze Complete</v>
      </c>
      <c r="G2149" s="28">
        <f>VLOOKUP(B2149,'大货清单（不定期按GOMS更新）'!A:I,9,FALSE)</f>
        <v>6974950104986</v>
      </c>
      <c r="H2149" s="27" t="str">
        <f>VLOOKUP(B2149,'大货清单（不定期按GOMS更新）'!A:H,7,0)</f>
        <v>Blue</v>
      </c>
      <c r="I2149" s="27" t="str">
        <f>VLOOKUP(B2149,'大货清单（不定期按GOMS更新）'!A:F,6,FALSE)</f>
        <v>ACTIVE</v>
      </c>
      <c r="J2149" s="27" t="str">
        <f>VLOOKUP(B2149,'大货清单（不定期按GOMS更新）'!A:K,11,FALSE)</f>
        <v>8.4</v>
      </c>
      <c r="K2149" s="27" t="str">
        <f>VLOOKUP(B2149,'大货清单（不定期按GOMS更新）'!A:N,12,FALSE)</f>
        <v>674</v>
      </c>
      <c r="L2149" s="27" t="str">
        <f>VLOOKUP(B2149,'大货清单（不定期按GOMS更新）'!A:M,13,FALSE)</f>
        <v>328</v>
      </c>
      <c r="M2149" s="27" t="str">
        <f>VLOOKUP(B2149,'大货清单（不定期按GOMS更新）'!A:N,14,FALSE)</f>
        <v>313</v>
      </c>
      <c r="N2149" s="50" t="s">
        <v>7536</v>
      </c>
      <c r="O2149" s="27" t="str">
        <f>IFERROR(VLOOKUP(N2149,'散件迭代（不定期更新）'!C:J,8,FALSE),0)</f>
        <v>A61</v>
      </c>
      <c r="P2149" s="27" t="str">
        <f>IFERROR(VLOOKUP(N2149,'散件（更新）'!B:H,3,FALSE),0)</f>
        <v/>
      </c>
      <c r="Q2149" s="27" t="str">
        <f>VLOOKUP(N2149,'散件（更新）'!B:H,2,FALSE)</f>
        <v>114-24530009</v>
      </c>
      <c r="R2149" s="27" t="str">
        <f>VLOOKUP(N2149,'散件（更新）'!B:H,7,FALSE)</f>
        <v>Brush Roller Cover</v>
      </c>
      <c r="S2149" s="27" t="str">
        <f>VLOOKUP(N2149,'散件（更新）'!B:E,4,FALSE)</f>
        <v>https://tineco-yxzt.oss-accelerate.aliyuncs.com/20250213/cover222222222_1739411758056.jpg</v>
      </c>
      <c r="T2149" s="27" t="s">
        <v>8759</v>
      </c>
      <c r="U2149" s="28" t="str">
        <f>VLOOKUP(N2149,'散件（更新）'!B:G,6,FALSE)</f>
        <v>SP;CL2453-02;滚刷盖组件（蓝色）</v>
      </c>
      <c r="V2149" s="28">
        <f>VLOOKUP(N2149,'散件（更新）'!B:I,8,FALSE)</f>
        <v>6932485005468</v>
      </c>
    </row>
    <row r="2150" spans="1:22">
      <c r="A2150" s="57">
        <v>46169</v>
      </c>
      <c r="B2150" s="50" t="s">
        <v>7458</v>
      </c>
      <c r="C2150" s="27" t="str">
        <f>VLOOKUP(B2150,'大货清单（不定期按GOMS更新）'!A:H,8,0)</f>
        <v>109-24530002</v>
      </c>
      <c r="D2150" s="27" t="str">
        <f>VLOOKUP(B2150,'大货清单（不定期按GOMS更新）'!A:C,3,0)</f>
        <v>CL2453-02</v>
      </c>
      <c r="E2150" s="27" t="str">
        <f>VLOOKUP(B2150,'大货清单（不定期按GOMS更新）'!A:H,4,0)</f>
        <v>IT,FR,DE,ES,NL,BE,PL,SE,GB</v>
      </c>
      <c r="F2150" s="27" t="str">
        <f>VLOOKUP(B2150,'大货清单（不定期按GOMS更新）'!A:H,2,0)</f>
        <v>iFloor 5 Breeze Complete</v>
      </c>
      <c r="G2150" s="28">
        <f>VLOOKUP(B2150,'大货清单（不定期按GOMS更新）'!A:I,9,FALSE)</f>
        <v>6974950104986</v>
      </c>
      <c r="H2150" s="27" t="str">
        <f>VLOOKUP(B2150,'大货清单（不定期按GOMS更新）'!A:H,7,0)</f>
        <v>Blue</v>
      </c>
      <c r="I2150" s="27" t="str">
        <f>VLOOKUP(B2150,'大货清单（不定期按GOMS更新）'!A:F,6,FALSE)</f>
        <v>ACTIVE</v>
      </c>
      <c r="J2150" s="27" t="str">
        <f>VLOOKUP(B2150,'大货清单（不定期按GOMS更新）'!A:K,11,FALSE)</f>
        <v>8.4</v>
      </c>
      <c r="K2150" s="27" t="str">
        <f>VLOOKUP(B2150,'大货清单（不定期按GOMS更新）'!A:N,12,FALSE)</f>
        <v>674</v>
      </c>
      <c r="L2150" s="27" t="str">
        <f>VLOOKUP(B2150,'大货清单（不定期按GOMS更新）'!A:M,13,FALSE)</f>
        <v>328</v>
      </c>
      <c r="M2150" s="27" t="str">
        <f>VLOOKUP(B2150,'大货清单（不定期按GOMS更新）'!A:N,14,FALSE)</f>
        <v>313</v>
      </c>
      <c r="N2150" s="50" t="s">
        <v>1112</v>
      </c>
      <c r="O2150" s="27" t="str">
        <f>IFERROR(VLOOKUP(N2150,'散件迭代（不定期更新）'!C:J,8,FALSE),0)</f>
        <v>A40</v>
      </c>
      <c r="P2150" s="27" t="str">
        <f>IFERROR(VLOOKUP(N2150,'散件（更新）'!B:H,3,FALSE),0)</f>
        <v>206-2019-0106</v>
      </c>
      <c r="Q2150" s="27" t="str">
        <f>VLOOKUP(N2150,'散件（更新）'!B:H,2,FALSE)</f>
        <v>114-20190106</v>
      </c>
      <c r="R2150" s="27" t="str">
        <f>VLOOKUP(N2150,'散件（更新）'!B:H,7,FALSE)</f>
        <v>Brush Roller</v>
      </c>
      <c r="S2150" s="27" t="str">
        <f>VLOOKUP(N2150,'散件（更新）'!B:E,4,FALSE)</f>
        <v>https://tineco-yxzt.oss-accelerate.aliyuncs.com/20231227/9FWBR100000_1703640264964.png</v>
      </c>
      <c r="T2150" s="27" t="s">
        <v>19303</v>
      </c>
      <c r="U2150" s="28" t="str">
        <f>VLOOKUP(N2150,'散件（更新）'!B:G,6,FALSE)</f>
        <v>滚刷组件</v>
      </c>
      <c r="V2150" s="28" t="str">
        <f>VLOOKUP(N2150,'散件（更新）'!B:I,8,FALSE)</f>
        <v>6972200196484</v>
      </c>
    </row>
    <row r="2151" spans="1:22">
      <c r="A2151" s="57">
        <v>46169</v>
      </c>
      <c r="B2151" s="50" t="s">
        <v>7458</v>
      </c>
      <c r="C2151" s="27" t="str">
        <f>VLOOKUP(B2151,'大货清单（不定期按GOMS更新）'!A:H,8,0)</f>
        <v>109-24530002</v>
      </c>
      <c r="D2151" s="27" t="str">
        <f>VLOOKUP(B2151,'大货清单（不定期按GOMS更新）'!A:C,3,0)</f>
        <v>CL2453-02</v>
      </c>
      <c r="E2151" s="27" t="str">
        <f>VLOOKUP(B2151,'大货清单（不定期按GOMS更新）'!A:H,4,0)</f>
        <v>IT,FR,DE,ES,NL,BE,PL,SE,GB</v>
      </c>
      <c r="F2151" s="27" t="str">
        <f>VLOOKUP(B2151,'大货清单（不定期按GOMS更新）'!A:H,2,0)</f>
        <v>iFloor 5 Breeze Complete</v>
      </c>
      <c r="G2151" s="28">
        <f>VLOOKUP(B2151,'大货清单（不定期按GOMS更新）'!A:I,9,FALSE)</f>
        <v>6974950104986</v>
      </c>
      <c r="H2151" s="27" t="str">
        <f>VLOOKUP(B2151,'大货清单（不定期按GOMS更新）'!A:H,7,0)</f>
        <v>Blue</v>
      </c>
      <c r="I2151" s="27" t="str">
        <f>VLOOKUP(B2151,'大货清单（不定期按GOMS更新）'!A:F,6,FALSE)</f>
        <v>ACTIVE</v>
      </c>
      <c r="J2151" s="27" t="str">
        <f>VLOOKUP(B2151,'大货清单（不定期按GOMS更新）'!A:K,11,FALSE)</f>
        <v>8.4</v>
      </c>
      <c r="K2151" s="27" t="str">
        <f>VLOOKUP(B2151,'大货清单（不定期按GOMS更新）'!A:N,12,FALSE)</f>
        <v>674</v>
      </c>
      <c r="L2151" s="27" t="str">
        <f>VLOOKUP(B2151,'大货清单（不定期按GOMS更新）'!A:M,13,FALSE)</f>
        <v>328</v>
      </c>
      <c r="M2151" s="27" t="str">
        <f>VLOOKUP(B2151,'大货清单（不定期按GOMS更新）'!A:N,14,FALSE)</f>
        <v>313</v>
      </c>
      <c r="N2151" s="50" t="s">
        <v>2427</v>
      </c>
      <c r="O2151" s="27" t="str">
        <f>IFERROR(VLOOKUP(N2151,'散件迭代（不定期更新）'!C:J,8,FALSE),0)</f>
        <v>A43</v>
      </c>
      <c r="P2151" s="27" t="str">
        <f>IFERROR(VLOOKUP(N2151,'散件（更新）'!B:H,3,FALSE),0)</f>
        <v>/</v>
      </c>
      <c r="Q2151" s="27" t="str">
        <f>VLOOKUP(N2151,'散件（更新）'!B:H,2,FALSE)</f>
        <v>114-22230309</v>
      </c>
      <c r="R2151" s="27" t="str">
        <f>VLOOKUP(N2151,'散件（更新）'!B:H,7,FALSE)</f>
        <v>HEPA Assy</v>
      </c>
      <c r="S2151" s="27" t="str">
        <f>VLOOKUP(N2151,'散件（更新）'!B:E,4,FALSE)</f>
        <v>https://tineco-yxzt.oss-accelerate.aliyuncs.com/20231219/9FWFA110000_1702948014903.png</v>
      </c>
      <c r="T2151" s="27" t="s">
        <v>19304</v>
      </c>
      <c r="U2151" s="28" t="str">
        <f>VLOOKUP(N2151,'散件（更新）'!B:G,6,FALSE)</f>
        <v>前置方形过滤器滤网组件</v>
      </c>
      <c r="V2151" s="28">
        <f>VLOOKUP(N2151,'散件（更新）'!B:I,8,FALSE)</f>
        <v>6974950103217</v>
      </c>
    </row>
    <row r="2152" spans="1:22">
      <c r="A2152" s="57">
        <v>46169</v>
      </c>
      <c r="B2152" s="50" t="s">
        <v>7458</v>
      </c>
      <c r="C2152" s="27" t="str">
        <f>VLOOKUP(B2152,'大货清单（不定期按GOMS更新）'!A:H,8,0)</f>
        <v>109-24530002</v>
      </c>
      <c r="D2152" s="27" t="str">
        <f>VLOOKUP(B2152,'大货清单（不定期按GOMS更新）'!A:C,3,0)</f>
        <v>CL2453-02</v>
      </c>
      <c r="E2152" s="27" t="str">
        <f>VLOOKUP(B2152,'大货清单（不定期按GOMS更新）'!A:H,4,0)</f>
        <v>IT,FR,DE,ES,NL,BE,PL,SE,GB</v>
      </c>
      <c r="F2152" s="27" t="str">
        <f>VLOOKUP(B2152,'大货清单（不定期按GOMS更新）'!A:H,2,0)</f>
        <v>iFloor 5 Breeze Complete</v>
      </c>
      <c r="G2152" s="28">
        <f>VLOOKUP(B2152,'大货清单（不定期按GOMS更新）'!A:I,9,FALSE)</f>
        <v>6974950104986</v>
      </c>
      <c r="H2152" s="27" t="str">
        <f>VLOOKUP(B2152,'大货清单（不定期按GOMS更新）'!A:H,7,0)</f>
        <v>Blue</v>
      </c>
      <c r="I2152" s="27" t="str">
        <f>VLOOKUP(B2152,'大货清单（不定期按GOMS更新）'!A:F,6,FALSE)</f>
        <v>ACTIVE</v>
      </c>
      <c r="J2152" s="27" t="str">
        <f>VLOOKUP(B2152,'大货清单（不定期按GOMS更新）'!A:K,11,FALSE)</f>
        <v>8.4</v>
      </c>
      <c r="K2152" s="27" t="str">
        <f>VLOOKUP(B2152,'大货清单（不定期按GOMS更新）'!A:N,12,FALSE)</f>
        <v>674</v>
      </c>
      <c r="L2152" s="27" t="str">
        <f>VLOOKUP(B2152,'大货清单（不定期按GOMS更新）'!A:M,13,FALSE)</f>
        <v>328</v>
      </c>
      <c r="M2152" s="27" t="str">
        <f>VLOOKUP(B2152,'大货清单（不定期按GOMS更新）'!A:N,14,FALSE)</f>
        <v>313</v>
      </c>
      <c r="N2152" s="50" t="s">
        <v>1116</v>
      </c>
      <c r="O2152" s="27">
        <f>IFERROR(VLOOKUP(N2152,'散件迭代（不定期更新）'!C:J,8,FALSE),0)</f>
        <v>0</v>
      </c>
      <c r="P2152" s="27" t="str">
        <f>IFERROR(VLOOKUP(N2152,'散件（更新）'!B:H,3,FALSE),0)</f>
        <v>206-2019-0108</v>
      </c>
      <c r="Q2152" s="27" t="str">
        <f>VLOOKUP(N2152,'散件（更新）'!B:H,2,FALSE)</f>
        <v>114-20190108</v>
      </c>
      <c r="R2152" s="27" t="str">
        <f>VLOOKUP(N2152,'散件（更新）'!B:H,7,FALSE)</f>
        <v>Accessory Holder</v>
      </c>
      <c r="S2152" s="27" t="str">
        <f>VLOOKUP(N2152,'散件（更新）'!B:E,4,FALSE)</f>
        <v>https://tineco-yxzt.oss-accelerate.aliyuncs.com/20231219/9FWHA100000_1702948015874.png</v>
      </c>
      <c r="T2152" s="27" t="s">
        <v>8759</v>
      </c>
      <c r="U2152" s="28" t="str">
        <f>VLOOKUP(N2152,'散件（更新）'!B:G,6,FALSE)</f>
        <v>附件支架组合</v>
      </c>
      <c r="V2152" s="28" t="str">
        <f>VLOOKUP(N2152,'散件（更新）'!B:I,8,FALSE)</f>
        <v>6972200196507</v>
      </c>
    </row>
    <row r="2153" spans="1:22">
      <c r="A2153" s="57">
        <v>46169</v>
      </c>
      <c r="B2153" s="50" t="s">
        <v>7458</v>
      </c>
      <c r="C2153" s="27" t="str">
        <f>VLOOKUP(B2153,'大货清单（不定期按GOMS更新）'!A:H,8,0)</f>
        <v>109-24530002</v>
      </c>
      <c r="D2153" s="27" t="str">
        <f>VLOOKUP(B2153,'大货清单（不定期按GOMS更新）'!A:C,3,0)</f>
        <v>CL2453-02</v>
      </c>
      <c r="E2153" s="27" t="str">
        <f>VLOOKUP(B2153,'大货清单（不定期按GOMS更新）'!A:H,4,0)</f>
        <v>IT,FR,DE,ES,NL,BE,PL,SE,GB</v>
      </c>
      <c r="F2153" s="27" t="str">
        <f>VLOOKUP(B2153,'大货清单（不定期按GOMS更新）'!A:H,2,0)</f>
        <v>iFloor 5 Breeze Complete</v>
      </c>
      <c r="G2153" s="28">
        <f>VLOOKUP(B2153,'大货清单（不定期按GOMS更新）'!A:I,9,FALSE)</f>
        <v>6974950104986</v>
      </c>
      <c r="H2153" s="27" t="str">
        <f>VLOOKUP(B2153,'大货清单（不定期按GOMS更新）'!A:H,7,0)</f>
        <v>Blue</v>
      </c>
      <c r="I2153" s="27" t="str">
        <f>VLOOKUP(B2153,'大货清单（不定期按GOMS更新）'!A:F,6,FALSE)</f>
        <v>ACTIVE</v>
      </c>
      <c r="J2153" s="27" t="str">
        <f>VLOOKUP(B2153,'大货清单（不定期按GOMS更新）'!A:K,11,FALSE)</f>
        <v>8.4</v>
      </c>
      <c r="K2153" s="27" t="str">
        <f>VLOOKUP(B2153,'大货清单（不定期按GOMS更新）'!A:N,12,FALSE)</f>
        <v>674</v>
      </c>
      <c r="L2153" s="27" t="str">
        <f>VLOOKUP(B2153,'大货清单（不定期按GOMS更新）'!A:M,13,FALSE)</f>
        <v>328</v>
      </c>
      <c r="M2153" s="27" t="str">
        <f>VLOOKUP(B2153,'大货清单（不定期按GOMS更新）'!A:N,14,FALSE)</f>
        <v>313</v>
      </c>
      <c r="N2153" s="50" t="s">
        <v>4140</v>
      </c>
      <c r="O2153" s="27">
        <f>IFERROR(VLOOKUP(N2153,'散件迭代（不定期更新）'!C:J,8,FALSE),0)</f>
        <v>0</v>
      </c>
      <c r="P2153" s="27" t="str">
        <f>IFERROR(VLOOKUP(N2153,'散件（更新）'!B:H,3,FALSE),0)</f>
        <v>/</v>
      </c>
      <c r="Q2153" s="27" t="str">
        <f>VLOOKUP(N2153,'散件（更新）'!B:H,2,FALSE)</f>
        <v>114-23250110</v>
      </c>
      <c r="R2153" s="27" t="str">
        <f>VLOOKUP(N2153,'散件（更新）'!B:H,7,FALSE)</f>
        <v>Adapter</v>
      </c>
      <c r="S2153" s="27">
        <f>VLOOKUP(N2153,'散件（更新）'!B:E,4,FALSE)</f>
        <v>0</v>
      </c>
      <c r="T2153" s="27" t="s">
        <v>8759</v>
      </c>
      <c r="U2153" s="28" t="str">
        <f>VLOOKUP(N2153,'散件（更新）'!B:G,6,FALSE)</f>
        <v>适配器欧版</v>
      </c>
      <c r="V2153" s="28" t="str">
        <f>VLOOKUP(N2153,'散件（更新）'!B:I,8,FALSE)</f>
        <v>6974950105839</v>
      </c>
    </row>
    <row r="2154" spans="1:22">
      <c r="A2154" s="57">
        <v>46169</v>
      </c>
      <c r="B2154" s="50" t="s">
        <v>7458</v>
      </c>
      <c r="C2154" s="27" t="str">
        <f>VLOOKUP(B2154,'大货清单（不定期按GOMS更新）'!A:H,8,0)</f>
        <v>109-24530002</v>
      </c>
      <c r="D2154" s="27" t="str">
        <f>VLOOKUP(B2154,'大货清单（不定期按GOMS更新）'!A:C,3,0)</f>
        <v>CL2453-02</v>
      </c>
      <c r="E2154" s="27" t="str">
        <f>VLOOKUP(B2154,'大货清单（不定期按GOMS更新）'!A:H,4,0)</f>
        <v>IT,FR,DE,ES,NL,BE,PL,SE,GB</v>
      </c>
      <c r="F2154" s="27" t="str">
        <f>VLOOKUP(B2154,'大货清单（不定期按GOMS更新）'!A:H,2,0)</f>
        <v>iFloor 5 Breeze Complete</v>
      </c>
      <c r="G2154" s="28">
        <f>VLOOKUP(B2154,'大货清单（不定期按GOMS更新）'!A:I,9,FALSE)</f>
        <v>6974950104986</v>
      </c>
      <c r="H2154" s="27" t="str">
        <f>VLOOKUP(B2154,'大货清单（不定期按GOMS更新）'!A:H,7,0)</f>
        <v>Blue</v>
      </c>
      <c r="I2154" s="27" t="str">
        <f>VLOOKUP(B2154,'大货清单（不定期按GOMS更新）'!A:F,6,FALSE)</f>
        <v>ACTIVE</v>
      </c>
      <c r="J2154" s="27" t="str">
        <f>VLOOKUP(B2154,'大货清单（不定期按GOMS更新）'!A:K,11,FALSE)</f>
        <v>8.4</v>
      </c>
      <c r="K2154" s="27" t="str">
        <f>VLOOKUP(B2154,'大货清单（不定期按GOMS更新）'!A:N,12,FALSE)</f>
        <v>674</v>
      </c>
      <c r="L2154" s="27" t="str">
        <f>VLOOKUP(B2154,'大货清单（不定期按GOMS更新）'!A:M,13,FALSE)</f>
        <v>328</v>
      </c>
      <c r="M2154" s="27" t="str">
        <f>VLOOKUP(B2154,'大货清单（不定期按GOMS更新）'!A:N,14,FALSE)</f>
        <v>313</v>
      </c>
      <c r="N2154" s="50" t="s">
        <v>4299</v>
      </c>
      <c r="O2154" s="27">
        <f>IFERROR(VLOOKUP(N2154,'散件迭代（不定期更新）'!C:J,8,FALSE),0)</f>
        <v>0</v>
      </c>
      <c r="P2154" s="27" t="str">
        <f>IFERROR(VLOOKUP(N2154,'散件（更新）'!B:H,3,FALSE),0)</f>
        <v>/</v>
      </c>
      <c r="Q2154" s="27" t="str">
        <f>VLOOKUP(N2154,'散件（更新）'!B:H,2,FALSE)</f>
        <v>114-23470001</v>
      </c>
      <c r="R2154" s="27" t="str">
        <f>VLOOKUP(N2154,'散件（更新）'!B:H,7,FALSE)</f>
        <v>Charging Base</v>
      </c>
      <c r="S2154" s="27" t="str">
        <f>VLOOKUP(N2154,'散件（更新）'!B:E,4,FALSE)</f>
        <v>https://tineco-yxzt.oss-accelerate.aliyuncs.com/20240701/tuopan_1719817227189.jpeg</v>
      </c>
      <c r="T2154" s="27" t="s">
        <v>8759</v>
      </c>
      <c r="U2154" s="28" t="str">
        <f>VLOOKUP(N2154,'散件（更新）'!B:G,6,FALSE)</f>
        <v>托盘组件</v>
      </c>
      <c r="V2154" s="28" t="str">
        <f>VLOOKUP(N2154,'散件（更新）'!B:I,8,FALSE)</f>
        <v>6974950106263</v>
      </c>
    </row>
    <row r="2155" spans="1:22">
      <c r="A2155" s="57">
        <v>46169</v>
      </c>
      <c r="B2155" s="50" t="s">
        <v>7458</v>
      </c>
      <c r="C2155" s="27" t="str">
        <f>VLOOKUP(B2155,'大货清单（不定期按GOMS更新）'!A:H,8,0)</f>
        <v>109-24530002</v>
      </c>
      <c r="D2155" s="27" t="str">
        <f>VLOOKUP(B2155,'大货清单（不定期按GOMS更新）'!A:C,3,0)</f>
        <v>CL2453-02</v>
      </c>
      <c r="E2155" s="27" t="str">
        <f>VLOOKUP(B2155,'大货清单（不定期按GOMS更新）'!A:H,4,0)</f>
        <v>IT,FR,DE,ES,NL,BE,PL,SE,GB</v>
      </c>
      <c r="F2155" s="27" t="str">
        <f>VLOOKUP(B2155,'大货清单（不定期按GOMS更新）'!A:H,2,0)</f>
        <v>iFloor 5 Breeze Complete</v>
      </c>
      <c r="G2155" s="28">
        <f>VLOOKUP(B2155,'大货清单（不定期按GOMS更新）'!A:I,9,FALSE)</f>
        <v>6974950104986</v>
      </c>
      <c r="H2155" s="27" t="str">
        <f>VLOOKUP(B2155,'大货清单（不定期按GOMS更新）'!A:H,7,0)</f>
        <v>Blue</v>
      </c>
      <c r="I2155" s="27" t="str">
        <f>VLOOKUP(B2155,'大货清单（不定期按GOMS更新）'!A:F,6,FALSE)</f>
        <v>ACTIVE</v>
      </c>
      <c r="J2155" s="27" t="str">
        <f>VLOOKUP(B2155,'大货清单（不定期按GOMS更新）'!A:K,11,FALSE)</f>
        <v>8.4</v>
      </c>
      <c r="K2155" s="27" t="str">
        <f>VLOOKUP(B2155,'大货清单（不定期按GOMS更新）'!A:N,12,FALSE)</f>
        <v>674</v>
      </c>
      <c r="L2155" s="27" t="str">
        <f>VLOOKUP(B2155,'大货清单（不定期按GOMS更新）'!A:M,13,FALSE)</f>
        <v>328</v>
      </c>
      <c r="M2155" s="27" t="str">
        <f>VLOOKUP(B2155,'大货清单（不定期按GOMS更新）'!A:N,14,FALSE)</f>
        <v>313</v>
      </c>
      <c r="N2155" s="50" t="s">
        <v>8219</v>
      </c>
      <c r="O2155" s="27">
        <f>IFERROR(VLOOKUP(N2155,'散件迭代（不定期更新）'!C:J,8,FALSE),0)</f>
        <v>0</v>
      </c>
      <c r="P2155" s="27" t="str">
        <f>IFERROR(VLOOKUP(N2155,'散件（更新）'!B:H,3,FALSE),0)</f>
        <v/>
      </c>
      <c r="Q2155" s="27" t="str">
        <f>VLOOKUP(N2155,'散件（更新）'!B:H,2,FALSE)</f>
        <v>114-24530004</v>
      </c>
      <c r="R2155" s="27" t="str">
        <f>VLOOKUP(N2155,'散件（更新）'!B:H,7,FALSE)</f>
        <v>Battery</v>
      </c>
      <c r="S2155" s="27">
        <f>VLOOKUP(N2155,'散件（更新）'!B:E,4,FALSE)</f>
        <v>0</v>
      </c>
      <c r="T2155" s="27" t="s">
        <v>8759</v>
      </c>
      <c r="U2155" s="28" t="str">
        <f>VLOOKUP(N2155,'散件（更新）'!B:G,6,FALSE)</f>
        <v>电池包组件（集成PCBA）</v>
      </c>
      <c r="V2155" s="28">
        <f>VLOOKUP(N2155,'散件（更新）'!B:I,8,FALSE)</f>
        <v>6932485003815</v>
      </c>
    </row>
    <row r="2156" spans="1:22">
      <c r="A2156" s="57">
        <v>46169</v>
      </c>
      <c r="B2156" s="50" t="s">
        <v>7458</v>
      </c>
      <c r="C2156" s="27" t="str">
        <f>VLOOKUP(B2156,'大货清单（不定期按GOMS更新）'!A:H,8,0)</f>
        <v>109-24530002</v>
      </c>
      <c r="D2156" s="27" t="str">
        <f>VLOOKUP(B2156,'大货清单（不定期按GOMS更新）'!A:C,3,0)</f>
        <v>CL2453-02</v>
      </c>
      <c r="E2156" s="27" t="str">
        <f>VLOOKUP(B2156,'大货清单（不定期按GOMS更新）'!A:H,4,0)</f>
        <v>IT,FR,DE,ES,NL,BE,PL,SE,GB</v>
      </c>
      <c r="F2156" s="27" t="str">
        <f>VLOOKUP(B2156,'大货清单（不定期按GOMS更新）'!A:H,2,0)</f>
        <v>iFloor 5 Breeze Complete</v>
      </c>
      <c r="G2156" s="28">
        <f>VLOOKUP(B2156,'大货清单（不定期按GOMS更新）'!A:I,9,FALSE)</f>
        <v>6974950104986</v>
      </c>
      <c r="H2156" s="27" t="str">
        <f>VLOOKUP(B2156,'大货清单（不定期按GOMS更新）'!A:H,7,0)</f>
        <v>Blue</v>
      </c>
      <c r="I2156" s="27" t="str">
        <f>VLOOKUP(B2156,'大货清单（不定期按GOMS更新）'!A:F,6,FALSE)</f>
        <v>ACTIVE</v>
      </c>
      <c r="J2156" s="27" t="str">
        <f>VLOOKUP(B2156,'大货清单（不定期按GOMS更新）'!A:K,11,FALSE)</f>
        <v>8.4</v>
      </c>
      <c r="K2156" s="27" t="str">
        <f>VLOOKUP(B2156,'大货清单（不定期按GOMS更新）'!A:N,12,FALSE)</f>
        <v>674</v>
      </c>
      <c r="L2156" s="27" t="str">
        <f>VLOOKUP(B2156,'大货清单（不定期按GOMS更新）'!A:M,13,FALSE)</f>
        <v>328</v>
      </c>
      <c r="M2156" s="27" t="str">
        <f>VLOOKUP(B2156,'大货清单（不定期按GOMS更新）'!A:N,14,FALSE)</f>
        <v>313</v>
      </c>
      <c r="N2156" s="50" t="s">
        <v>8019</v>
      </c>
      <c r="O2156" s="27">
        <f>IFERROR(VLOOKUP(N2156,'散件迭代（不定期更新）'!C:J,8,FALSE),0)</f>
        <v>0</v>
      </c>
      <c r="P2156" s="27" t="str">
        <f>IFERROR(VLOOKUP(N2156,'散件（更新）'!B:H,3,FALSE),0)</f>
        <v/>
      </c>
      <c r="Q2156" s="27" t="str">
        <f>VLOOKUP(N2156,'散件（更新）'!B:H,2,FALSE)</f>
        <v>114-24530100</v>
      </c>
      <c r="R2156" s="27" t="str">
        <f>VLOOKUP(N2156,'散件（更新）'!B:H,7,FALSE)</f>
        <v>Display Screen</v>
      </c>
      <c r="S2156" s="27" t="str">
        <f>VLOOKUP(N2156,'散件（更新）'!B:E,4,FALSE)</f>
        <v>https://tineco-yxzt.oss-accelerate.aliyuncs.com/20250117/display_1737079187162.jpg</v>
      </c>
      <c r="T2156" s="27" t="s">
        <v>8759</v>
      </c>
      <c r="U2156" s="28" t="str">
        <f>VLOOKUP(N2156,'散件（更新）'!B:G,6,FALSE)</f>
        <v>指示灯盖板组件（蓝色）</v>
      </c>
      <c r="V2156" s="28">
        <f>VLOOKUP(N2156,'散件（更新）'!B:I,8,FALSE)</f>
        <v>6932485003846</v>
      </c>
    </row>
    <row r="2157" spans="1:22">
      <c r="A2157" s="57">
        <v>46169</v>
      </c>
      <c r="B2157" s="50" t="s">
        <v>7458</v>
      </c>
      <c r="C2157" s="27" t="str">
        <f>VLOOKUP(B2157,'大货清单（不定期按GOMS更新）'!A:H,8,0)</f>
        <v>109-24530002</v>
      </c>
      <c r="D2157" s="27" t="str">
        <f>VLOOKUP(B2157,'大货清单（不定期按GOMS更新）'!A:C,3,0)</f>
        <v>CL2453-02</v>
      </c>
      <c r="E2157" s="27" t="str">
        <f>VLOOKUP(B2157,'大货清单（不定期按GOMS更新）'!A:H,4,0)</f>
        <v>IT,FR,DE,ES,NL,BE,PL,SE,GB</v>
      </c>
      <c r="F2157" s="27" t="str">
        <f>VLOOKUP(B2157,'大货清单（不定期按GOMS更新）'!A:H,2,0)</f>
        <v>iFloor 5 Breeze Complete</v>
      </c>
      <c r="G2157" s="28">
        <f>VLOOKUP(B2157,'大货清单（不定期按GOMS更新）'!A:I,9,FALSE)</f>
        <v>6974950104986</v>
      </c>
      <c r="H2157" s="27" t="str">
        <f>VLOOKUP(B2157,'大货清单（不定期按GOMS更新）'!A:H,7,0)</f>
        <v>Blue</v>
      </c>
      <c r="I2157" s="27" t="str">
        <f>VLOOKUP(B2157,'大货清单（不定期按GOMS更新）'!A:F,6,FALSE)</f>
        <v>ACTIVE</v>
      </c>
      <c r="J2157" s="27" t="str">
        <f>VLOOKUP(B2157,'大货清单（不定期按GOMS更新）'!A:K,11,FALSE)</f>
        <v>8.4</v>
      </c>
      <c r="K2157" s="27" t="str">
        <f>VLOOKUP(B2157,'大货清单（不定期按GOMS更新）'!A:N,12,FALSE)</f>
        <v>674</v>
      </c>
      <c r="L2157" s="27" t="str">
        <f>VLOOKUP(B2157,'大货清单（不定期按GOMS更新）'!A:M,13,FALSE)</f>
        <v>328</v>
      </c>
      <c r="M2157" s="27" t="str">
        <f>VLOOKUP(B2157,'大货清单（不定期按GOMS更新）'!A:N,14,FALSE)</f>
        <v>313</v>
      </c>
      <c r="N2157" s="50" t="s">
        <v>4352</v>
      </c>
      <c r="O2157" s="27">
        <f>IFERROR(VLOOKUP(N2157,'散件迭代（不定期更新）'!C:J,8,FALSE),0)</f>
        <v>0</v>
      </c>
      <c r="P2157" s="27" t="str">
        <f>IFERROR(VLOOKUP(N2157,'散件（更新）'!B:H,3,FALSE),0)</f>
        <v>/</v>
      </c>
      <c r="Q2157" s="27" t="str">
        <f>VLOOKUP(N2157,'散件（更新）'!B:H,2,FALSE)</f>
        <v>114-23470003</v>
      </c>
      <c r="R2157" s="27" t="str">
        <f>VLOOKUP(N2157,'散件（更新）'!B:H,7,FALSE)</f>
        <v>plastic part</v>
      </c>
      <c r="S2157" s="27" t="str">
        <f>VLOOKUP(N2157,'散件（更新）'!B:E,4,FALSE)</f>
        <v>https://tineco-yxzt.oss-accelerate.aliyuncs.com/20240701/zhuanjietouhejitidigaizujiantongCL2019gaiweibaise_1719817503453.jpg</v>
      </c>
      <c r="T2157" s="27" t="s">
        <v>8759</v>
      </c>
      <c r="U2157" s="28" t="str">
        <f>VLOOKUP(N2157,'散件（更新）'!B:G,6,FALSE)</f>
        <v>转接头和机体底盖组件</v>
      </c>
      <c r="V2157" s="28" t="str">
        <f>VLOOKUP(N2157,'散件（更新）'!B:I,8,FALSE)</f>
        <v>6974950106287</v>
      </c>
    </row>
    <row r="2158" spans="1:22">
      <c r="A2158" s="57">
        <v>46169</v>
      </c>
      <c r="B2158" s="50" t="s">
        <v>7458</v>
      </c>
      <c r="C2158" s="27" t="str">
        <f>VLOOKUP(B2158,'大货清单（不定期按GOMS更新）'!A:H,8,0)</f>
        <v>109-24530002</v>
      </c>
      <c r="D2158" s="27" t="str">
        <f>VLOOKUP(B2158,'大货清单（不定期按GOMS更新）'!A:C,3,0)</f>
        <v>CL2453-02</v>
      </c>
      <c r="E2158" s="27" t="str">
        <f>VLOOKUP(B2158,'大货清单（不定期按GOMS更新）'!A:H,4,0)</f>
        <v>IT,FR,DE,ES,NL,BE,PL,SE,GB</v>
      </c>
      <c r="F2158" s="27" t="str">
        <f>VLOOKUP(B2158,'大货清单（不定期按GOMS更新）'!A:H,2,0)</f>
        <v>iFloor 5 Breeze Complete</v>
      </c>
      <c r="G2158" s="28">
        <f>VLOOKUP(B2158,'大货清单（不定期按GOMS更新）'!A:I,9,FALSE)</f>
        <v>6974950104986</v>
      </c>
      <c r="H2158" s="27" t="str">
        <f>VLOOKUP(B2158,'大货清单（不定期按GOMS更新）'!A:H,7,0)</f>
        <v>Blue</v>
      </c>
      <c r="I2158" s="27" t="str">
        <f>VLOOKUP(B2158,'大货清单（不定期按GOMS更新）'!A:F,6,FALSE)</f>
        <v>ACTIVE</v>
      </c>
      <c r="J2158" s="27" t="str">
        <f>VLOOKUP(B2158,'大货清单（不定期按GOMS更新）'!A:K,11,FALSE)</f>
        <v>8.4</v>
      </c>
      <c r="K2158" s="27" t="str">
        <f>VLOOKUP(B2158,'大货清单（不定期按GOMS更新）'!A:N,12,FALSE)</f>
        <v>674</v>
      </c>
      <c r="L2158" s="27" t="str">
        <f>VLOOKUP(B2158,'大货清单（不定期按GOMS更新）'!A:M,13,FALSE)</f>
        <v>328</v>
      </c>
      <c r="M2158" s="27" t="str">
        <f>VLOOKUP(B2158,'大货清单（不定期按GOMS更新）'!A:N,14,FALSE)</f>
        <v>313</v>
      </c>
      <c r="N2158" s="50" t="s">
        <v>1098</v>
      </c>
      <c r="O2158" s="27">
        <f>IFERROR(VLOOKUP(N2158,'散件迭代（不定期更新）'!C:J,8,FALSE),0)</f>
        <v>0</v>
      </c>
      <c r="P2158" s="27" t="str">
        <f>IFERROR(VLOOKUP(N2158,'散件（更新）'!B:H,3,FALSE),0)</f>
        <v>206-2019-0066</v>
      </c>
      <c r="Q2158" s="27" t="str">
        <f>VLOOKUP(N2158,'散件（更新）'!B:H,2,FALSE)</f>
        <v>114-20190066</v>
      </c>
      <c r="R2158" s="27" t="str">
        <f>VLOOKUP(N2158,'散件（更新）'!B:H,7,FALSE)</f>
        <v>Swich</v>
      </c>
      <c r="S2158" s="27" t="str">
        <f>VLOOKUP(N2158,'散件（更新）'!B:E,4,FALSE)</f>
        <v>https://tineco-yxzt.oss-accelerate.aliyuncs.com/20231219/9FWRK110000_1702948027739.png</v>
      </c>
      <c r="T2158" s="27" t="s">
        <v>19322</v>
      </c>
      <c r="U2158" s="28" t="str">
        <f>VLOOKUP(N2158,'散件（更新）'!B:G,6,FALSE)</f>
        <v>微动开关</v>
      </c>
      <c r="V2158" s="28" t="str">
        <f>VLOOKUP(N2158,'散件（更新）'!B:I,8,FALSE)</f>
        <v>6972200197474</v>
      </c>
    </row>
    <row r="2159" spans="1:22">
      <c r="A2159" s="57">
        <v>46169</v>
      </c>
      <c r="B2159" s="50" t="s">
        <v>7458</v>
      </c>
      <c r="C2159" s="27" t="str">
        <f>VLOOKUP(B2159,'大货清单（不定期按GOMS更新）'!A:H,8,0)</f>
        <v>109-24530002</v>
      </c>
      <c r="D2159" s="27" t="str">
        <f>VLOOKUP(B2159,'大货清单（不定期按GOMS更新）'!A:C,3,0)</f>
        <v>CL2453-02</v>
      </c>
      <c r="E2159" s="27" t="str">
        <f>VLOOKUP(B2159,'大货清单（不定期按GOMS更新）'!A:H,4,0)</f>
        <v>IT,FR,DE,ES,NL,BE,PL,SE,GB</v>
      </c>
      <c r="F2159" s="27" t="str">
        <f>VLOOKUP(B2159,'大货清单（不定期按GOMS更新）'!A:H,2,0)</f>
        <v>iFloor 5 Breeze Complete</v>
      </c>
      <c r="G2159" s="28">
        <f>VLOOKUP(B2159,'大货清单（不定期按GOMS更新）'!A:I,9,FALSE)</f>
        <v>6974950104986</v>
      </c>
      <c r="H2159" s="27" t="str">
        <f>VLOOKUP(B2159,'大货清单（不定期按GOMS更新）'!A:H,7,0)</f>
        <v>Blue</v>
      </c>
      <c r="I2159" s="27" t="str">
        <f>VLOOKUP(B2159,'大货清单（不定期按GOMS更新）'!A:F,6,FALSE)</f>
        <v>ACTIVE</v>
      </c>
      <c r="J2159" s="27" t="str">
        <f>VLOOKUP(B2159,'大货清单（不定期按GOMS更新）'!A:K,11,FALSE)</f>
        <v>8.4</v>
      </c>
      <c r="K2159" s="27" t="str">
        <f>VLOOKUP(B2159,'大货清单（不定期按GOMS更新）'!A:N,12,FALSE)</f>
        <v>674</v>
      </c>
      <c r="L2159" s="27" t="str">
        <f>VLOOKUP(B2159,'大货清单（不定期按GOMS更新）'!A:M,13,FALSE)</f>
        <v>328</v>
      </c>
      <c r="M2159" s="27" t="str">
        <f>VLOOKUP(B2159,'大货清单（不定期按GOMS更新）'!A:N,14,FALSE)</f>
        <v>313</v>
      </c>
      <c r="N2159" s="50" t="s">
        <v>8032</v>
      </c>
      <c r="O2159" s="27">
        <f>IFERROR(VLOOKUP(N2159,'散件迭代（不定期更新）'!C:J,8,FALSE),0)</f>
        <v>0</v>
      </c>
      <c r="P2159" s="27" t="str">
        <f>IFERROR(VLOOKUP(N2159,'散件（更新）'!B:H,3,FALSE),0)</f>
        <v/>
      </c>
      <c r="Q2159" s="27" t="str">
        <f>VLOOKUP(N2159,'散件（更新）'!B:H,2,FALSE)</f>
        <v>114-24530005</v>
      </c>
      <c r="R2159" s="27" t="str">
        <f>VLOOKUP(N2159,'散件（更新）'!B:H,7,FALSE)</f>
        <v>Motor</v>
      </c>
      <c r="S2159" s="27">
        <f>VLOOKUP(N2159,'散件（更新）'!B:E,4,FALSE)</f>
        <v>0</v>
      </c>
      <c r="T2159" s="27" t="s">
        <v>8759</v>
      </c>
      <c r="U2159" s="28" t="str">
        <f>VLOOKUP(N2159,'散件（更新）'!B:G,6,FALSE)</f>
        <v>主电机</v>
      </c>
      <c r="V2159" s="28">
        <f>VLOOKUP(N2159,'散件（更新）'!B:I,8,FALSE)</f>
        <v>6932485003822</v>
      </c>
    </row>
    <row r="2160" spans="1:22">
      <c r="A2160" s="57">
        <v>46169</v>
      </c>
      <c r="B2160" s="50" t="s">
        <v>7458</v>
      </c>
      <c r="C2160" s="27" t="str">
        <f>VLOOKUP(B2160,'大货清单（不定期按GOMS更新）'!A:H,8,0)</f>
        <v>109-24530002</v>
      </c>
      <c r="D2160" s="27" t="str">
        <f>VLOOKUP(B2160,'大货清单（不定期按GOMS更新）'!A:C,3,0)</f>
        <v>CL2453-02</v>
      </c>
      <c r="E2160" s="27" t="str">
        <f>VLOOKUP(B2160,'大货清单（不定期按GOMS更新）'!A:H,4,0)</f>
        <v>IT,FR,DE,ES,NL,BE,PL,SE,GB</v>
      </c>
      <c r="F2160" s="27" t="str">
        <f>VLOOKUP(B2160,'大货清单（不定期按GOMS更新）'!A:H,2,0)</f>
        <v>iFloor 5 Breeze Complete</v>
      </c>
      <c r="G2160" s="28">
        <f>VLOOKUP(B2160,'大货清单（不定期按GOMS更新）'!A:I,9,FALSE)</f>
        <v>6974950104986</v>
      </c>
      <c r="H2160" s="27" t="str">
        <f>VLOOKUP(B2160,'大货清单（不定期按GOMS更新）'!A:H,7,0)</f>
        <v>Blue</v>
      </c>
      <c r="I2160" s="27" t="str">
        <f>VLOOKUP(B2160,'大货清单（不定期按GOMS更新）'!A:F,6,FALSE)</f>
        <v>ACTIVE</v>
      </c>
      <c r="J2160" s="27" t="str">
        <f>VLOOKUP(B2160,'大货清单（不定期按GOMS更新）'!A:K,11,FALSE)</f>
        <v>8.4</v>
      </c>
      <c r="K2160" s="27" t="str">
        <f>VLOOKUP(B2160,'大货清单（不定期按GOMS更新）'!A:N,12,FALSE)</f>
        <v>674</v>
      </c>
      <c r="L2160" s="27" t="str">
        <f>VLOOKUP(B2160,'大货清单（不定期按GOMS更新）'!A:M,13,FALSE)</f>
        <v>328</v>
      </c>
      <c r="M2160" s="27" t="str">
        <f>VLOOKUP(B2160,'大货清单（不定期按GOMS更新）'!A:N,14,FALSE)</f>
        <v>313</v>
      </c>
      <c r="N2160" s="50" t="s">
        <v>2321</v>
      </c>
      <c r="O2160" s="27">
        <f>IFERROR(VLOOKUP(N2160,'散件迭代（不定期更新）'!C:J,8,FALSE),0)</f>
        <v>0</v>
      </c>
      <c r="P2160" s="27" t="str">
        <f>IFERROR(VLOOKUP(N2160,'散件（更新）'!B:H,3,FALSE),0)</f>
        <v>/</v>
      </c>
      <c r="Q2160" s="27" t="str">
        <f>VLOOKUP(N2160,'散件（更新）'!B:H,2,FALSE)</f>
        <v>114-20191701</v>
      </c>
      <c r="R2160" s="27" t="str">
        <f>VLOOKUP(N2160,'散件（更新）'!B:H,7,FALSE)</f>
        <v>Motor</v>
      </c>
      <c r="S2160" s="27" t="str">
        <f>VLOOKUP(N2160,'散件（更新）'!B:E,4,FALSE)</f>
        <v>https://tineco-yxzt.oss-accelerate.aliyuncs.com/20231219/9FWRM100400_1702948028299.png</v>
      </c>
      <c r="T2160" s="27" t="s">
        <v>19301</v>
      </c>
      <c r="U2160" s="28" t="str">
        <f>VLOOKUP(N2160,'散件（更新）'!B:G,6,FALSE)</f>
        <v>地刷电机齿轮箱组件(降本)</v>
      </c>
      <c r="V2160" s="28">
        <f>VLOOKUP(N2160,'散件（更新）'!B:I,8,FALSE)</f>
        <v>6974950101855</v>
      </c>
    </row>
    <row r="2161" spans="1:22">
      <c r="A2161" s="57">
        <v>46169</v>
      </c>
      <c r="B2161" s="50" t="s">
        <v>7458</v>
      </c>
      <c r="C2161" s="27" t="str">
        <f>VLOOKUP(B2161,'大货清单（不定期按GOMS更新）'!A:H,8,0)</f>
        <v>109-24530002</v>
      </c>
      <c r="D2161" s="27" t="str">
        <f>VLOOKUP(B2161,'大货清单（不定期按GOMS更新）'!A:C,3,0)</f>
        <v>CL2453-02</v>
      </c>
      <c r="E2161" s="27" t="str">
        <f>VLOOKUP(B2161,'大货清单（不定期按GOMS更新）'!A:H,4,0)</f>
        <v>IT,FR,DE,ES,NL,BE,PL,SE,GB</v>
      </c>
      <c r="F2161" s="27" t="str">
        <f>VLOOKUP(B2161,'大货清单（不定期按GOMS更新）'!A:H,2,0)</f>
        <v>iFloor 5 Breeze Complete</v>
      </c>
      <c r="G2161" s="28">
        <f>VLOOKUP(B2161,'大货清单（不定期按GOMS更新）'!A:I,9,FALSE)</f>
        <v>6974950104986</v>
      </c>
      <c r="H2161" s="27" t="str">
        <f>VLOOKUP(B2161,'大货清单（不定期按GOMS更新）'!A:H,7,0)</f>
        <v>Blue</v>
      </c>
      <c r="I2161" s="27" t="str">
        <f>VLOOKUP(B2161,'大货清单（不定期按GOMS更新）'!A:F,6,FALSE)</f>
        <v>ACTIVE</v>
      </c>
      <c r="J2161" s="27" t="str">
        <f>VLOOKUP(B2161,'大货清单（不定期按GOMS更新）'!A:K,11,FALSE)</f>
        <v>8.4</v>
      </c>
      <c r="K2161" s="27" t="str">
        <f>VLOOKUP(B2161,'大货清单（不定期按GOMS更新）'!A:N,12,FALSE)</f>
        <v>674</v>
      </c>
      <c r="L2161" s="27" t="str">
        <f>VLOOKUP(B2161,'大货清单（不定期按GOMS更新）'!A:M,13,FALSE)</f>
        <v>328</v>
      </c>
      <c r="M2161" s="27" t="str">
        <f>VLOOKUP(B2161,'大货清单（不定期按GOMS更新）'!A:N,14,FALSE)</f>
        <v>313</v>
      </c>
      <c r="N2161" s="50" t="s">
        <v>7972</v>
      </c>
      <c r="O2161" s="27">
        <f>IFERROR(VLOOKUP(N2161,'散件迭代（不定期更新）'!C:J,8,FALSE),0)</f>
        <v>0</v>
      </c>
      <c r="P2161" s="27" t="str">
        <f>IFERROR(VLOOKUP(N2161,'散件（更新）'!B:H,3,FALSE),0)</f>
        <v/>
      </c>
      <c r="Q2161" s="27" t="str">
        <f>VLOOKUP(N2161,'散件（更新）'!B:H,2,FALSE)</f>
        <v>114-23780402</v>
      </c>
      <c r="R2161" s="27" t="str">
        <f>VLOOKUP(N2161,'散件（更新）'!B:H,7,FALSE)</f>
        <v>Motor</v>
      </c>
      <c r="S2161" s="27" t="str">
        <f>VLOOKUP(N2161,'散件（更新）'!B:E,4,FALSE)</f>
        <v>https://tineco-yxzt.oss-accelerate.aliyuncs.com/20250121/MOTOR_1737446313179.png</v>
      </c>
      <c r="T2161" s="27" t="s">
        <v>8759</v>
      </c>
      <c r="U2161" s="28" t="str">
        <f>VLOOKUP(N2161,'散件（更新）'!B:G,6,FALSE)</f>
        <v>蠕动泵组件</v>
      </c>
      <c r="V2161" s="28">
        <f>VLOOKUP(N2161,'散件（更新）'!B:I,8,FALSE)</f>
        <v>6932485004089</v>
      </c>
    </row>
    <row r="2162" spans="1:22">
      <c r="A2162" s="57">
        <v>46169</v>
      </c>
      <c r="B2162" s="50" t="s">
        <v>7458</v>
      </c>
      <c r="C2162" s="27" t="str">
        <f>VLOOKUP(B2162,'大货清单（不定期按GOMS更新）'!A:H,8,0)</f>
        <v>109-24530002</v>
      </c>
      <c r="D2162" s="27" t="str">
        <f>VLOOKUP(B2162,'大货清单（不定期按GOMS更新）'!A:C,3,0)</f>
        <v>CL2453-02</v>
      </c>
      <c r="E2162" s="27" t="str">
        <f>VLOOKUP(B2162,'大货清单（不定期按GOMS更新）'!A:H,4,0)</f>
        <v>IT,FR,DE,ES,NL,BE,PL,SE,GB</v>
      </c>
      <c r="F2162" s="27" t="str">
        <f>VLOOKUP(B2162,'大货清单（不定期按GOMS更新）'!A:H,2,0)</f>
        <v>iFloor 5 Breeze Complete</v>
      </c>
      <c r="G2162" s="28">
        <f>VLOOKUP(B2162,'大货清单（不定期按GOMS更新）'!A:I,9,FALSE)</f>
        <v>6974950104986</v>
      </c>
      <c r="H2162" s="27" t="str">
        <f>VLOOKUP(B2162,'大货清单（不定期按GOMS更新）'!A:H,7,0)</f>
        <v>Blue</v>
      </c>
      <c r="I2162" s="27" t="str">
        <f>VLOOKUP(B2162,'大货清单（不定期按GOMS更新）'!A:F,6,FALSE)</f>
        <v>ACTIVE</v>
      </c>
      <c r="J2162" s="27" t="str">
        <f>VLOOKUP(B2162,'大货清单（不定期按GOMS更新）'!A:K,11,FALSE)</f>
        <v>8.4</v>
      </c>
      <c r="K2162" s="27" t="str">
        <f>VLOOKUP(B2162,'大货清单（不定期按GOMS更新）'!A:N,12,FALSE)</f>
        <v>674</v>
      </c>
      <c r="L2162" s="27" t="str">
        <f>VLOOKUP(B2162,'大货清单（不定期按GOMS更新）'!A:M,13,FALSE)</f>
        <v>328</v>
      </c>
      <c r="M2162" s="27" t="str">
        <f>VLOOKUP(B2162,'大货清单（不定期按GOMS更新）'!A:N,14,FALSE)</f>
        <v>313</v>
      </c>
      <c r="N2162" s="50" t="s">
        <v>7554</v>
      </c>
      <c r="O2162" s="27" t="str">
        <f>IFERROR(VLOOKUP(N2162,'散件迭代（不定期更新）'!C:J,8,FALSE),0)</f>
        <v>A63</v>
      </c>
      <c r="P2162" s="27" t="str">
        <f>IFERROR(VLOOKUP(N2162,'散件（更新）'!B:H,3,FALSE),0)</f>
        <v/>
      </c>
      <c r="Q2162" s="27" t="str">
        <f>VLOOKUP(N2162,'散件（更新）'!B:H,2,FALSE)</f>
        <v>114-24530205</v>
      </c>
      <c r="R2162" s="27" t="str">
        <f>VLOOKUP(N2162,'散件（更新）'!B:H,7,FALSE)</f>
        <v>Scraper</v>
      </c>
      <c r="S2162" s="27" t="str">
        <f>VLOOKUP(N2162,'散件（更新）'!B:E,4,FALSE)</f>
        <v>https://tineco-yxzt.oss-accelerate.aliyuncs.com/20250213/11_1739410176041.jpg</v>
      </c>
      <c r="T2162" s="27" t="s">
        <v>8759</v>
      </c>
      <c r="U2162" s="28" t="str">
        <f>VLOOKUP(N2162,'散件（更新）'!B:G,6,FALSE)</f>
        <v>SP;CL2453B-01;刮条组件</v>
      </c>
      <c r="V2162" s="28">
        <f>VLOOKUP(N2162,'散件（更新）'!B:I,8,FALSE)</f>
        <v>6932485005444</v>
      </c>
    </row>
    <row r="2163" spans="1:22">
      <c r="A2163" s="57">
        <v>46169</v>
      </c>
      <c r="B2163" s="50" t="s">
        <v>7458</v>
      </c>
      <c r="C2163" s="27" t="str">
        <f>VLOOKUP(B2163,'大货清单（不定期按GOMS更新）'!A:H,8,0)</f>
        <v>109-24530002</v>
      </c>
      <c r="D2163" s="27" t="str">
        <f>VLOOKUP(B2163,'大货清单（不定期按GOMS更新）'!A:C,3,0)</f>
        <v>CL2453-02</v>
      </c>
      <c r="E2163" s="27" t="str">
        <f>VLOOKUP(B2163,'大货清单（不定期按GOMS更新）'!A:H,4,0)</f>
        <v>IT,FR,DE,ES,NL,BE,PL,SE,GB</v>
      </c>
      <c r="F2163" s="27" t="str">
        <f>VLOOKUP(B2163,'大货清单（不定期按GOMS更新）'!A:H,2,0)</f>
        <v>iFloor 5 Breeze Complete</v>
      </c>
      <c r="G2163" s="28">
        <f>VLOOKUP(B2163,'大货清单（不定期按GOMS更新）'!A:I,9,FALSE)</f>
        <v>6974950104986</v>
      </c>
      <c r="H2163" s="27" t="str">
        <f>VLOOKUP(B2163,'大货清单（不定期按GOMS更新）'!A:H,7,0)</f>
        <v>Blue</v>
      </c>
      <c r="I2163" s="27" t="str">
        <f>VLOOKUP(B2163,'大货清单（不定期按GOMS更新）'!A:F,6,FALSE)</f>
        <v>ACTIVE</v>
      </c>
      <c r="J2163" s="27" t="str">
        <f>VLOOKUP(B2163,'大货清单（不定期按GOMS更新）'!A:K,11,FALSE)</f>
        <v>8.4</v>
      </c>
      <c r="K2163" s="27" t="str">
        <f>VLOOKUP(B2163,'大货清单（不定期按GOMS更新）'!A:N,12,FALSE)</f>
        <v>674</v>
      </c>
      <c r="L2163" s="27" t="str">
        <f>VLOOKUP(B2163,'大货清单（不定期按GOMS更新）'!A:M,13,FALSE)</f>
        <v>328</v>
      </c>
      <c r="M2163" s="27" t="str">
        <f>VLOOKUP(B2163,'大货清单（不定期按GOMS更新）'!A:N,14,FALSE)</f>
        <v>313</v>
      </c>
      <c r="N2163" s="50" t="s">
        <v>7848</v>
      </c>
      <c r="O2163" s="27">
        <f>IFERROR(VLOOKUP(N2163,'散件迭代（不定期更新）'!C:J,8,FALSE),0)</f>
        <v>0</v>
      </c>
      <c r="P2163" s="27" t="str">
        <f>IFERROR(VLOOKUP(N2163,'散件（更新）'!B:H,3,FALSE),0)</f>
        <v/>
      </c>
      <c r="Q2163" s="27" t="str">
        <f>VLOOKUP(N2163,'散件（更新）'!B:H,2,FALSE)</f>
        <v>114-24570006</v>
      </c>
      <c r="R2163" s="27" t="str">
        <f>VLOOKUP(N2163,'散件（更新）'!B:H,7,FALSE)</f>
        <v>Sensor</v>
      </c>
      <c r="S2163" s="27" t="str">
        <f>VLOOKUP(N2163,'散件（更新）'!B:E,4,FALSE)</f>
        <v>https://tineco-yxzt.oss-accelerate.aliyuncs.com/20250114/watersensor_1736820215724.jpg</v>
      </c>
      <c r="T2163" s="27" t="s">
        <v>8759</v>
      </c>
      <c r="U2163" s="28" t="str">
        <f>VLOOKUP(N2163,'散件（更新）'!B:G,6,FALSE)</f>
        <v>光电液位传感器</v>
      </c>
      <c r="V2163" s="28">
        <f>VLOOKUP(N2163,'散件（更新）'!B:I,8,FALSE)</f>
        <v>6932485002993</v>
      </c>
    </row>
    <row r="2164" spans="1:22">
      <c r="A2164" s="57">
        <v>46169</v>
      </c>
      <c r="B2164" s="50" t="s">
        <v>7458</v>
      </c>
      <c r="C2164" s="27" t="str">
        <f>VLOOKUP(B2164,'大货清单（不定期按GOMS更新）'!A:H,8,0)</f>
        <v>109-24530002</v>
      </c>
      <c r="D2164" s="27" t="str">
        <f>VLOOKUP(B2164,'大货清单（不定期按GOMS更新）'!A:C,3,0)</f>
        <v>CL2453-02</v>
      </c>
      <c r="E2164" s="27" t="str">
        <f>VLOOKUP(B2164,'大货清单（不定期按GOMS更新）'!A:H,4,0)</f>
        <v>IT,FR,DE,ES,NL,BE,PL,SE,GB</v>
      </c>
      <c r="F2164" s="27" t="str">
        <f>VLOOKUP(B2164,'大货清单（不定期按GOMS更新）'!A:H,2,0)</f>
        <v>iFloor 5 Breeze Complete</v>
      </c>
      <c r="G2164" s="28">
        <f>VLOOKUP(B2164,'大货清单（不定期按GOMS更新）'!A:I,9,FALSE)</f>
        <v>6974950104986</v>
      </c>
      <c r="H2164" s="27" t="str">
        <f>VLOOKUP(B2164,'大货清单（不定期按GOMS更新）'!A:H,7,0)</f>
        <v>Blue</v>
      </c>
      <c r="I2164" s="27" t="str">
        <f>VLOOKUP(B2164,'大货清单（不定期按GOMS更新）'!A:F,6,FALSE)</f>
        <v>ACTIVE</v>
      </c>
      <c r="J2164" s="27" t="str">
        <f>VLOOKUP(B2164,'大货清单（不定期按GOMS更新）'!A:K,11,FALSE)</f>
        <v>8.4</v>
      </c>
      <c r="K2164" s="27" t="str">
        <f>VLOOKUP(B2164,'大货清单（不定期按GOMS更新）'!A:N,12,FALSE)</f>
        <v>674</v>
      </c>
      <c r="L2164" s="27" t="str">
        <f>VLOOKUP(B2164,'大货清单（不定期按GOMS更新）'!A:M,13,FALSE)</f>
        <v>328</v>
      </c>
      <c r="M2164" s="27" t="str">
        <f>VLOOKUP(B2164,'大货清单（不定期按GOMS更新）'!A:N,14,FALSE)</f>
        <v>313</v>
      </c>
      <c r="N2164" s="50" t="s">
        <v>7981</v>
      </c>
      <c r="O2164" s="27">
        <f>IFERROR(VLOOKUP(N2164,'散件迭代（不定期更新）'!C:J,8,FALSE),0)</f>
        <v>0</v>
      </c>
      <c r="P2164" s="27" t="str">
        <f>IFERROR(VLOOKUP(N2164,'散件（更新）'!B:H,3,FALSE),0)</f>
        <v/>
      </c>
      <c r="Q2164" s="27" t="str">
        <f>VLOOKUP(N2164,'散件（更新）'!B:H,2,FALSE)</f>
        <v>114-24570010</v>
      </c>
      <c r="R2164" s="27" t="str">
        <f>VLOOKUP(N2164,'散件（更新）'!B:H,7,FALSE)</f>
        <v>3-In-1 Cleaning Tool</v>
      </c>
      <c r="S2164" s="27" t="str">
        <f>VLOOKUP(N2164,'散件（更新）'!B:E,4,FALSE)</f>
        <v>https://tineco-yxzt.oss-accelerate.aliyuncs.com/20250114/tools_1736821158089.jpg</v>
      </c>
      <c r="T2164" s="27" t="s">
        <v>8759</v>
      </c>
      <c r="U2164" s="28" t="str">
        <f>VLOOKUP(N2164,'散件（更新）'!B:G,6,FALSE)</f>
        <v>清洁刷组件</v>
      </c>
      <c r="V2164" s="28">
        <f>VLOOKUP(N2164,'散件（更新）'!B:I,8,FALSE)</f>
        <v>6932485003099</v>
      </c>
    </row>
    <row r="2165" spans="1:22">
      <c r="A2165" s="57">
        <v>46169</v>
      </c>
      <c r="B2165" s="50" t="s">
        <v>7458</v>
      </c>
      <c r="C2165" s="27" t="str">
        <f>VLOOKUP(B2165,'大货清单（不定期按GOMS更新）'!A:H,8,0)</f>
        <v>109-24530002</v>
      </c>
      <c r="D2165" s="27" t="str">
        <f>VLOOKUP(B2165,'大货清单（不定期按GOMS更新）'!A:C,3,0)</f>
        <v>CL2453-02</v>
      </c>
      <c r="E2165" s="27" t="str">
        <f>VLOOKUP(B2165,'大货清单（不定期按GOMS更新）'!A:H,4,0)</f>
        <v>IT,FR,DE,ES,NL,BE,PL,SE,GB</v>
      </c>
      <c r="F2165" s="27" t="str">
        <f>VLOOKUP(B2165,'大货清单（不定期按GOMS更新）'!A:H,2,0)</f>
        <v>iFloor 5 Breeze Complete</v>
      </c>
      <c r="G2165" s="28">
        <f>VLOOKUP(B2165,'大货清单（不定期按GOMS更新）'!A:I,9,FALSE)</f>
        <v>6974950104986</v>
      </c>
      <c r="H2165" s="27" t="str">
        <f>VLOOKUP(B2165,'大货清单（不定期按GOMS更新）'!A:H,7,0)</f>
        <v>Blue</v>
      </c>
      <c r="I2165" s="27" t="str">
        <f>VLOOKUP(B2165,'大货清单（不定期按GOMS更新）'!A:F,6,FALSE)</f>
        <v>ACTIVE</v>
      </c>
      <c r="J2165" s="27" t="str">
        <f>VLOOKUP(B2165,'大货清单（不定期按GOMS更新）'!A:K,11,FALSE)</f>
        <v>8.4</v>
      </c>
      <c r="K2165" s="27" t="str">
        <f>VLOOKUP(B2165,'大货清单（不定期按GOMS更新）'!A:N,12,FALSE)</f>
        <v>674</v>
      </c>
      <c r="L2165" s="27" t="str">
        <f>VLOOKUP(B2165,'大货清单（不定期按GOMS更新）'!A:M,13,FALSE)</f>
        <v>328</v>
      </c>
      <c r="M2165" s="27" t="str">
        <f>VLOOKUP(B2165,'大货清单（不定期按GOMS更新）'!A:N,14,FALSE)</f>
        <v>313</v>
      </c>
      <c r="N2165" s="50" t="s">
        <v>4357</v>
      </c>
      <c r="O2165" s="27">
        <f>IFERROR(VLOOKUP(N2165,'散件迭代（不定期更新）'!C:J,8,FALSE),0)</f>
        <v>0</v>
      </c>
      <c r="P2165" s="27" t="str">
        <f>IFERROR(VLOOKUP(N2165,'散件（更新）'!B:H,3,FALSE),0)</f>
        <v>/</v>
      </c>
      <c r="Q2165" s="27" t="str">
        <f>VLOOKUP(N2165,'散件（更新）'!B:H,2,FALSE)</f>
        <v>114-23470101</v>
      </c>
      <c r="R2165" s="27" t="str">
        <f>VLOOKUP(N2165,'散件（更新）'!B:H,7,FALSE)</f>
        <v>Handle</v>
      </c>
      <c r="S2165" s="27">
        <f>VLOOKUP(N2165,'散件（更新）'!B:E,4,FALSE)</f>
        <v>0</v>
      </c>
      <c r="T2165" s="27" t="s">
        <v>8759</v>
      </c>
      <c r="U2165" s="28" t="str">
        <f>VLOOKUP(N2165,'散件（更新）'!B:G,6,FALSE)</f>
        <v>手柄组件蓝色</v>
      </c>
      <c r="V2165" s="28" t="str">
        <f>VLOOKUP(N2165,'散件（更新）'!B:I,8,FALSE)</f>
        <v>6974950106317</v>
      </c>
    </row>
    <row r="2166" spans="1:22">
      <c r="A2166" s="57">
        <v>46169</v>
      </c>
      <c r="B2166" s="50" t="s">
        <v>7458</v>
      </c>
      <c r="C2166" s="27" t="str">
        <f>VLOOKUP(B2166,'大货清单（不定期按GOMS更新）'!A:H,8,0)</f>
        <v>109-24530002</v>
      </c>
      <c r="D2166" s="27" t="str">
        <f>VLOOKUP(B2166,'大货清单（不定期按GOMS更新）'!A:C,3,0)</f>
        <v>CL2453-02</v>
      </c>
      <c r="E2166" s="27" t="str">
        <f>VLOOKUP(B2166,'大货清单（不定期按GOMS更新）'!A:H,4,0)</f>
        <v>IT,FR,DE,ES,NL,BE,PL,SE,GB</v>
      </c>
      <c r="F2166" s="27" t="str">
        <f>VLOOKUP(B2166,'大货清单（不定期按GOMS更新）'!A:H,2,0)</f>
        <v>iFloor 5 Breeze Complete</v>
      </c>
      <c r="G2166" s="28">
        <f>VLOOKUP(B2166,'大货清单（不定期按GOMS更新）'!A:I,9,FALSE)</f>
        <v>6974950104986</v>
      </c>
      <c r="H2166" s="27" t="str">
        <f>VLOOKUP(B2166,'大货清单（不定期按GOMS更新）'!A:H,7,0)</f>
        <v>Blue</v>
      </c>
      <c r="I2166" s="27" t="str">
        <f>VLOOKUP(B2166,'大货清单（不定期按GOMS更新）'!A:F,6,FALSE)</f>
        <v>ACTIVE</v>
      </c>
      <c r="J2166" s="27" t="str">
        <f>VLOOKUP(B2166,'大货清单（不定期按GOMS更新）'!A:K,11,FALSE)</f>
        <v>8.4</v>
      </c>
      <c r="K2166" s="27" t="str">
        <f>VLOOKUP(B2166,'大货清单（不定期按GOMS更新）'!A:N,12,FALSE)</f>
        <v>674</v>
      </c>
      <c r="L2166" s="27" t="str">
        <f>VLOOKUP(B2166,'大货清单（不定期按GOMS更新）'!A:M,13,FALSE)</f>
        <v>328</v>
      </c>
      <c r="M2166" s="27" t="str">
        <f>VLOOKUP(B2166,'大货清单（不定期按GOMS更新）'!A:N,14,FALSE)</f>
        <v>313</v>
      </c>
      <c r="N2166" s="50" t="s">
        <v>7545</v>
      </c>
      <c r="O2166" s="27" t="str">
        <f>IFERROR(VLOOKUP(N2166,'散件迭代（不定期更新）'!C:J,8,FALSE),0)</f>
        <v>A62</v>
      </c>
      <c r="P2166" s="27" t="str">
        <f>IFERROR(VLOOKUP(N2166,'散件（更新）'!B:H,3,FALSE),0)</f>
        <v/>
      </c>
      <c r="Q2166" s="27" t="str">
        <f>VLOOKUP(N2166,'散件（更新）'!B:H,2,FALSE)</f>
        <v>114-24530010</v>
      </c>
      <c r="R2166" s="27" t="str">
        <f>VLOOKUP(N2166,'散件（更新）'!B:H,7,FALSE)</f>
        <v>Clean Water Tank</v>
      </c>
      <c r="S2166" s="27" t="str">
        <f>VLOOKUP(N2166,'散件（更新）'!B:E,4,FALSE)</f>
        <v>https://tineco-yxzt.oss-accelerate.aliyuncs.com/20250213/CWT_1739411858947.jpg</v>
      </c>
      <c r="T2166" s="27" t="s">
        <v>8759</v>
      </c>
      <c r="U2166" s="28" t="str">
        <f>VLOOKUP(N2166,'散件（更新）'!B:G,6,FALSE)</f>
        <v>SP;CL2453-02;溶液桶组件（蓝色）</v>
      </c>
      <c r="V2166" s="28">
        <f>VLOOKUP(N2166,'散件（更新）'!B:I,8,FALSE)</f>
        <v>6932485005475</v>
      </c>
    </row>
    <row r="2167" spans="1:22">
      <c r="A2167" s="57">
        <v>46169</v>
      </c>
      <c r="B2167" s="50" t="s">
        <v>7458</v>
      </c>
      <c r="C2167" s="27" t="str">
        <f>VLOOKUP(B2167,'大货清单（不定期按GOMS更新）'!A:H,8,0)</f>
        <v>109-24530002</v>
      </c>
      <c r="D2167" s="27" t="str">
        <f>VLOOKUP(B2167,'大货清单（不定期按GOMS更新）'!A:C,3,0)</f>
        <v>CL2453-02</v>
      </c>
      <c r="E2167" s="27" t="str">
        <f>VLOOKUP(B2167,'大货清单（不定期按GOMS更新）'!A:H,4,0)</f>
        <v>IT,FR,DE,ES,NL,BE,PL,SE,GB</v>
      </c>
      <c r="F2167" s="27" t="str">
        <f>VLOOKUP(B2167,'大货清单（不定期按GOMS更新）'!A:H,2,0)</f>
        <v>iFloor 5 Breeze Complete</v>
      </c>
      <c r="G2167" s="28">
        <f>VLOOKUP(B2167,'大货清单（不定期按GOMS更新）'!A:I,9,FALSE)</f>
        <v>6974950104986</v>
      </c>
      <c r="H2167" s="27" t="str">
        <f>VLOOKUP(B2167,'大货清单（不定期按GOMS更新）'!A:H,7,0)</f>
        <v>Blue</v>
      </c>
      <c r="I2167" s="27" t="str">
        <f>VLOOKUP(B2167,'大货清单（不定期按GOMS更新）'!A:F,6,FALSE)</f>
        <v>ACTIVE</v>
      </c>
      <c r="J2167" s="27" t="str">
        <f>VLOOKUP(B2167,'大货清单（不定期按GOMS更新）'!A:K,11,FALSE)</f>
        <v>8.4</v>
      </c>
      <c r="K2167" s="27" t="str">
        <f>VLOOKUP(B2167,'大货清单（不定期按GOMS更新）'!A:N,12,FALSE)</f>
        <v>674</v>
      </c>
      <c r="L2167" s="27" t="str">
        <f>VLOOKUP(B2167,'大货清单（不定期按GOMS更新）'!A:M,13,FALSE)</f>
        <v>328</v>
      </c>
      <c r="M2167" s="27" t="str">
        <f>VLOOKUP(B2167,'大货清单（不定期按GOMS更新）'!A:N,14,FALSE)</f>
        <v>313</v>
      </c>
      <c r="N2167" s="50" t="s">
        <v>7521</v>
      </c>
      <c r="O2167" s="27" t="str">
        <f>IFERROR(VLOOKUP(N2167,'散件迭代（不定期更新）'!C:J,8,FALSE),0)</f>
        <v>A60</v>
      </c>
      <c r="P2167" s="27" t="str">
        <f>IFERROR(VLOOKUP(N2167,'散件（更新）'!B:H,3,FALSE),0)</f>
        <v/>
      </c>
      <c r="Q2167" s="27" t="str">
        <f>VLOOKUP(N2167,'散件（更新）'!B:H,2,FALSE)</f>
        <v>114-24530008</v>
      </c>
      <c r="R2167" s="27" t="str">
        <f>VLOOKUP(N2167,'散件（更新）'!B:H,7,FALSE)</f>
        <v>Dirt Water Tank</v>
      </c>
      <c r="S2167" s="27" t="str">
        <f>VLOOKUP(N2167,'散件（更新）'!B:E,4,FALSE)</f>
        <v>https://tineco-yxzt.oss-accelerate.aliyuncs.com/20250213/DWT122_1739411682474.png</v>
      </c>
      <c r="T2167" s="27" t="s">
        <v>8759</v>
      </c>
      <c r="U2167" s="28" t="str">
        <f>VLOOKUP(N2167,'散件（更新）'!B:G,6,FALSE)</f>
        <v>SP;CL2453-02;回收桶组件（蓝色）</v>
      </c>
      <c r="V2167" s="28">
        <f>VLOOKUP(N2167,'散件（更新）'!B:I,8,FALSE)</f>
        <v>6932485005451</v>
      </c>
    </row>
    <row r="2168" spans="1:22">
      <c r="A2168" s="57">
        <v>46169</v>
      </c>
      <c r="B2168" s="50" t="s">
        <v>7675</v>
      </c>
      <c r="C2168" s="27" t="str">
        <f>VLOOKUP(B2168,'大货清单（不定期按GOMS更新）'!A:H,8,0)</f>
        <v>109-24530201</v>
      </c>
      <c r="D2168" s="27" t="str">
        <f>VLOOKUP(B2168,'大货清单（不定期按GOMS更新）'!A:C,3,0)</f>
        <v>CL2453B-01</v>
      </c>
      <c r="E2168" s="27" t="str">
        <f>VLOOKUP(B2168,'大货清单（不定期按GOMS更新）'!A:H,4,0)</f>
        <v>GB</v>
      </c>
      <c r="F2168" s="27" t="str">
        <f>VLOOKUP(B2168,'大货清单（不定期按GOMS更新）'!A:H,2,0)</f>
        <v>iFloor 5 Breeze Complete</v>
      </c>
      <c r="G2168" s="28">
        <f>VLOOKUP(B2168,'大货清单（不定期按GOMS更新）'!A:I,9,FALSE)</f>
        <v>6932485001750</v>
      </c>
      <c r="H2168" s="27" t="str">
        <f>VLOOKUP(B2168,'大货清单（不定期按GOMS更新）'!A:H,7,0)</f>
        <v>White&amp;Black</v>
      </c>
      <c r="I2168" s="27" t="str">
        <f>VLOOKUP(B2168,'大货清单（不定期按GOMS更新）'!A:F,6,FALSE)</f>
        <v>ACTIVE</v>
      </c>
      <c r="J2168" s="27" t="str">
        <f>VLOOKUP(B2168,'大货清单（不定期按GOMS更新）'!A:K,11,FALSE)</f>
        <v>8.4</v>
      </c>
      <c r="K2168" s="27" t="str">
        <f>VLOOKUP(B2168,'大货清单（不定期按GOMS更新）'!A:N,12,FALSE)</f>
        <v>674</v>
      </c>
      <c r="L2168" s="27" t="str">
        <f>VLOOKUP(B2168,'大货清单（不定期按GOMS更新）'!A:M,13,FALSE)</f>
        <v>328</v>
      </c>
      <c r="M2168" s="27" t="str">
        <f>VLOOKUP(B2168,'大货清单（不定期按GOMS更新）'!A:N,14,FALSE)</f>
        <v>310</v>
      </c>
      <c r="N2168" s="50" t="s">
        <v>8178</v>
      </c>
      <c r="O2168" s="27">
        <f>IFERROR(VLOOKUP(N2168,'散件迭代（不定期更新）'!C:J,8,FALSE),0)</f>
        <v>0</v>
      </c>
      <c r="P2168" s="27" t="str">
        <f>IFERROR(VLOOKUP(N2168,'散件（更新）'!B:H,3,FALSE),0)</f>
        <v/>
      </c>
      <c r="Q2168" s="27" t="str">
        <f>VLOOKUP(N2168,'散件（更新）'!B:H,2,FALSE)</f>
        <v>114-24530204</v>
      </c>
      <c r="R2168" s="27" t="str">
        <f>VLOOKUP(N2168,'散件（更新）'!B:H,7,FALSE)</f>
        <v>Brush Roller Cover</v>
      </c>
      <c r="S2168" s="27" t="str">
        <f>VLOOKUP(N2168,'散件（更新）'!B:E,4,FALSE)</f>
        <v>https://tineco-yxzt.oss-accelerate.aliyuncs.com/20250213/brushcover_1739409551915.jpg</v>
      </c>
      <c r="T2168" s="27" t="s">
        <v>8759</v>
      </c>
      <c r="U2168" s="28" t="str">
        <f>VLOOKUP(N2168,'散件（更新）'!B:G,6,FALSE)</f>
        <v>SP;CL2453B-01;滚刷盖组件</v>
      </c>
      <c r="V2168" s="28">
        <f>VLOOKUP(N2168,'散件（更新）'!B:I,8,FALSE)</f>
        <v>6932485005437</v>
      </c>
    </row>
    <row r="2169" spans="1:22">
      <c r="A2169" s="57">
        <v>46169</v>
      </c>
      <c r="B2169" s="50" t="s">
        <v>7675</v>
      </c>
      <c r="C2169" s="27" t="str">
        <f>VLOOKUP(B2169,'大货清单（不定期按GOMS更新）'!A:H,8,0)</f>
        <v>109-24530201</v>
      </c>
      <c r="D2169" s="27" t="str">
        <f>VLOOKUP(B2169,'大货清单（不定期按GOMS更新）'!A:C,3,0)</f>
        <v>CL2453B-01</v>
      </c>
      <c r="E2169" s="27" t="str">
        <f>VLOOKUP(B2169,'大货清单（不定期按GOMS更新）'!A:H,4,0)</f>
        <v>GB</v>
      </c>
      <c r="F2169" s="27" t="str">
        <f>VLOOKUP(B2169,'大货清单（不定期按GOMS更新）'!A:H,2,0)</f>
        <v>iFloor 5 Breeze Complete</v>
      </c>
      <c r="G2169" s="28">
        <f>VLOOKUP(B2169,'大货清单（不定期按GOMS更新）'!A:I,9,FALSE)</f>
        <v>6932485001750</v>
      </c>
      <c r="H2169" s="27" t="str">
        <f>VLOOKUP(B2169,'大货清单（不定期按GOMS更新）'!A:H,7,0)</f>
        <v>White&amp;Black</v>
      </c>
      <c r="I2169" s="27" t="str">
        <f>VLOOKUP(B2169,'大货清单（不定期按GOMS更新）'!A:F,6,FALSE)</f>
        <v>ACTIVE</v>
      </c>
      <c r="J2169" s="27" t="str">
        <f>VLOOKUP(B2169,'大货清单（不定期按GOMS更新）'!A:K,11,FALSE)</f>
        <v>8.4</v>
      </c>
      <c r="K2169" s="27" t="str">
        <f>VLOOKUP(B2169,'大货清单（不定期按GOMS更新）'!A:N,12,FALSE)</f>
        <v>674</v>
      </c>
      <c r="L2169" s="27" t="str">
        <f>VLOOKUP(B2169,'大货清单（不定期按GOMS更新）'!A:M,13,FALSE)</f>
        <v>328</v>
      </c>
      <c r="M2169" s="27" t="str">
        <f>VLOOKUP(B2169,'大货清单（不定期按GOMS更新）'!A:N,14,FALSE)</f>
        <v>310</v>
      </c>
      <c r="N2169" s="50" t="s">
        <v>1112</v>
      </c>
      <c r="O2169" s="27" t="str">
        <f>IFERROR(VLOOKUP(N2169,'散件迭代（不定期更新）'!C:J,8,FALSE),0)</f>
        <v>A40</v>
      </c>
      <c r="P2169" s="27" t="str">
        <f>IFERROR(VLOOKUP(N2169,'散件（更新）'!B:H,3,FALSE),0)</f>
        <v>206-2019-0106</v>
      </c>
      <c r="Q2169" s="27" t="str">
        <f>VLOOKUP(N2169,'散件（更新）'!B:H,2,FALSE)</f>
        <v>114-20190106</v>
      </c>
      <c r="R2169" s="27" t="str">
        <f>VLOOKUP(N2169,'散件（更新）'!B:H,7,FALSE)</f>
        <v>Brush Roller</v>
      </c>
      <c r="S2169" s="27" t="str">
        <f>VLOOKUP(N2169,'散件（更新）'!B:E,4,FALSE)</f>
        <v>https://tineco-yxzt.oss-accelerate.aliyuncs.com/20231227/9FWBR100000_1703640264964.png</v>
      </c>
      <c r="T2169" s="27" t="s">
        <v>8759</v>
      </c>
      <c r="U2169" s="28" t="str">
        <f>VLOOKUP(N2169,'散件（更新）'!B:G,6,FALSE)</f>
        <v>滚刷组件</v>
      </c>
      <c r="V2169" s="28" t="str">
        <f>VLOOKUP(N2169,'散件（更新）'!B:I,8,FALSE)</f>
        <v>6972200196484</v>
      </c>
    </row>
    <row r="2170" spans="1:22">
      <c r="A2170" s="57">
        <v>46169</v>
      </c>
      <c r="B2170" s="50" t="s">
        <v>7675</v>
      </c>
      <c r="C2170" s="27" t="str">
        <f>VLOOKUP(B2170,'大货清单（不定期按GOMS更新）'!A:H,8,0)</f>
        <v>109-24530201</v>
      </c>
      <c r="D2170" s="27" t="str">
        <f>VLOOKUP(B2170,'大货清单（不定期按GOMS更新）'!A:C,3,0)</f>
        <v>CL2453B-01</v>
      </c>
      <c r="E2170" s="27" t="str">
        <f>VLOOKUP(B2170,'大货清单（不定期按GOMS更新）'!A:H,4,0)</f>
        <v>GB</v>
      </c>
      <c r="F2170" s="27" t="str">
        <f>VLOOKUP(B2170,'大货清单（不定期按GOMS更新）'!A:H,2,0)</f>
        <v>iFloor 5 Breeze Complete</v>
      </c>
      <c r="G2170" s="28">
        <f>VLOOKUP(B2170,'大货清单（不定期按GOMS更新）'!A:I,9,FALSE)</f>
        <v>6932485001750</v>
      </c>
      <c r="H2170" s="27" t="str">
        <f>VLOOKUP(B2170,'大货清单（不定期按GOMS更新）'!A:H,7,0)</f>
        <v>White&amp;Black</v>
      </c>
      <c r="I2170" s="27" t="str">
        <f>VLOOKUP(B2170,'大货清单（不定期按GOMS更新）'!A:F,6,FALSE)</f>
        <v>ACTIVE</v>
      </c>
      <c r="J2170" s="27" t="str">
        <f>VLOOKUP(B2170,'大货清单（不定期按GOMS更新）'!A:K,11,FALSE)</f>
        <v>8.4</v>
      </c>
      <c r="K2170" s="27" t="str">
        <f>VLOOKUP(B2170,'大货清单（不定期按GOMS更新）'!A:N,12,FALSE)</f>
        <v>674</v>
      </c>
      <c r="L2170" s="27" t="str">
        <f>VLOOKUP(B2170,'大货清单（不定期按GOMS更新）'!A:M,13,FALSE)</f>
        <v>328</v>
      </c>
      <c r="M2170" s="27" t="str">
        <f>VLOOKUP(B2170,'大货清单（不定期按GOMS更新）'!A:N,14,FALSE)</f>
        <v>310</v>
      </c>
      <c r="N2170" s="50" t="s">
        <v>2427</v>
      </c>
      <c r="O2170" s="27" t="str">
        <f>IFERROR(VLOOKUP(N2170,'散件迭代（不定期更新）'!C:J,8,FALSE),0)</f>
        <v>A43</v>
      </c>
      <c r="P2170" s="27" t="str">
        <f>IFERROR(VLOOKUP(N2170,'散件（更新）'!B:H,3,FALSE),0)</f>
        <v>/</v>
      </c>
      <c r="Q2170" s="27" t="str">
        <f>VLOOKUP(N2170,'散件（更新）'!B:H,2,FALSE)</f>
        <v>114-22230309</v>
      </c>
      <c r="R2170" s="27" t="str">
        <f>VLOOKUP(N2170,'散件（更新）'!B:H,7,FALSE)</f>
        <v>HEPA Assy</v>
      </c>
      <c r="S2170" s="27" t="str">
        <f>VLOOKUP(N2170,'散件（更新）'!B:E,4,FALSE)</f>
        <v>https://tineco-yxzt.oss-accelerate.aliyuncs.com/20231219/9FWFA110000_1702948014903.png</v>
      </c>
      <c r="T2170" s="27" t="s">
        <v>8759</v>
      </c>
      <c r="U2170" s="28" t="str">
        <f>VLOOKUP(N2170,'散件（更新）'!B:G,6,FALSE)</f>
        <v>前置方形过滤器滤网组件</v>
      </c>
      <c r="V2170" s="28">
        <f>VLOOKUP(N2170,'散件（更新）'!B:I,8,FALSE)</f>
        <v>6974950103217</v>
      </c>
    </row>
    <row r="2171" spans="1:22">
      <c r="A2171" s="57">
        <v>46169</v>
      </c>
      <c r="B2171" s="50" t="s">
        <v>7675</v>
      </c>
      <c r="C2171" s="27" t="str">
        <f>VLOOKUP(B2171,'大货清单（不定期按GOMS更新）'!A:H,8,0)</f>
        <v>109-24530201</v>
      </c>
      <c r="D2171" s="27" t="str">
        <f>VLOOKUP(B2171,'大货清单（不定期按GOMS更新）'!A:C,3,0)</f>
        <v>CL2453B-01</v>
      </c>
      <c r="E2171" s="27" t="str">
        <f>VLOOKUP(B2171,'大货清单（不定期按GOMS更新）'!A:H,4,0)</f>
        <v>GB</v>
      </c>
      <c r="F2171" s="27" t="str">
        <f>VLOOKUP(B2171,'大货清单（不定期按GOMS更新）'!A:H,2,0)</f>
        <v>iFloor 5 Breeze Complete</v>
      </c>
      <c r="G2171" s="28">
        <f>VLOOKUP(B2171,'大货清单（不定期按GOMS更新）'!A:I,9,FALSE)</f>
        <v>6932485001750</v>
      </c>
      <c r="H2171" s="27" t="str">
        <f>VLOOKUP(B2171,'大货清单（不定期按GOMS更新）'!A:H,7,0)</f>
        <v>White&amp;Black</v>
      </c>
      <c r="I2171" s="27" t="str">
        <f>VLOOKUP(B2171,'大货清单（不定期按GOMS更新）'!A:F,6,FALSE)</f>
        <v>ACTIVE</v>
      </c>
      <c r="J2171" s="27" t="str">
        <f>VLOOKUP(B2171,'大货清单（不定期按GOMS更新）'!A:K,11,FALSE)</f>
        <v>8.4</v>
      </c>
      <c r="K2171" s="27" t="str">
        <f>VLOOKUP(B2171,'大货清单（不定期按GOMS更新）'!A:N,12,FALSE)</f>
        <v>674</v>
      </c>
      <c r="L2171" s="27" t="str">
        <f>VLOOKUP(B2171,'大货清单（不定期按GOMS更新）'!A:M,13,FALSE)</f>
        <v>328</v>
      </c>
      <c r="M2171" s="27" t="str">
        <f>VLOOKUP(B2171,'大货清单（不定期按GOMS更新）'!A:N,14,FALSE)</f>
        <v>310</v>
      </c>
      <c r="N2171" s="50" t="s">
        <v>1116</v>
      </c>
      <c r="O2171" s="27">
        <f>IFERROR(VLOOKUP(N2171,'散件迭代（不定期更新）'!C:J,8,FALSE),0)</f>
        <v>0</v>
      </c>
      <c r="P2171" s="27" t="str">
        <f>IFERROR(VLOOKUP(N2171,'散件（更新）'!B:H,3,FALSE),0)</f>
        <v>206-2019-0108</v>
      </c>
      <c r="Q2171" s="27" t="str">
        <f>VLOOKUP(N2171,'散件（更新）'!B:H,2,FALSE)</f>
        <v>114-20190108</v>
      </c>
      <c r="R2171" s="27" t="str">
        <f>VLOOKUP(N2171,'散件（更新）'!B:H,7,FALSE)</f>
        <v>Accessory Holder</v>
      </c>
      <c r="S2171" s="27" t="str">
        <f>VLOOKUP(N2171,'散件（更新）'!B:E,4,FALSE)</f>
        <v>https://tineco-yxzt.oss-accelerate.aliyuncs.com/20231219/9FWHA100000_1702948015874.png</v>
      </c>
      <c r="T2171" s="27" t="s">
        <v>8759</v>
      </c>
      <c r="U2171" s="28" t="str">
        <f>VLOOKUP(N2171,'散件（更新）'!B:G,6,FALSE)</f>
        <v>附件支架组合</v>
      </c>
      <c r="V2171" s="28" t="str">
        <f>VLOOKUP(N2171,'散件（更新）'!B:I,8,FALSE)</f>
        <v>6972200196507</v>
      </c>
    </row>
    <row r="2172" spans="1:22">
      <c r="A2172" s="57">
        <v>46169</v>
      </c>
      <c r="B2172" s="50" t="s">
        <v>7675</v>
      </c>
      <c r="C2172" s="27" t="str">
        <f>VLOOKUP(B2172,'大货清单（不定期按GOMS更新）'!A:H,8,0)</f>
        <v>109-24530201</v>
      </c>
      <c r="D2172" s="27" t="str">
        <f>VLOOKUP(B2172,'大货清单（不定期按GOMS更新）'!A:C,3,0)</f>
        <v>CL2453B-01</v>
      </c>
      <c r="E2172" s="27" t="str">
        <f>VLOOKUP(B2172,'大货清单（不定期按GOMS更新）'!A:H,4,0)</f>
        <v>GB</v>
      </c>
      <c r="F2172" s="27" t="str">
        <f>VLOOKUP(B2172,'大货清单（不定期按GOMS更新）'!A:H,2,0)</f>
        <v>iFloor 5 Breeze Complete</v>
      </c>
      <c r="G2172" s="28">
        <f>VLOOKUP(B2172,'大货清单（不定期按GOMS更新）'!A:I,9,FALSE)</f>
        <v>6932485001750</v>
      </c>
      <c r="H2172" s="27" t="str">
        <f>VLOOKUP(B2172,'大货清单（不定期按GOMS更新）'!A:H,7,0)</f>
        <v>White&amp;Black</v>
      </c>
      <c r="I2172" s="27" t="str">
        <f>VLOOKUP(B2172,'大货清单（不定期按GOMS更新）'!A:F,6,FALSE)</f>
        <v>ACTIVE</v>
      </c>
      <c r="J2172" s="27" t="str">
        <f>VLOOKUP(B2172,'大货清单（不定期按GOMS更新）'!A:K,11,FALSE)</f>
        <v>8.4</v>
      </c>
      <c r="K2172" s="27" t="str">
        <f>VLOOKUP(B2172,'大货清单（不定期按GOMS更新）'!A:N,12,FALSE)</f>
        <v>674</v>
      </c>
      <c r="L2172" s="27" t="str">
        <f>VLOOKUP(B2172,'大货清单（不定期按GOMS更新）'!A:M,13,FALSE)</f>
        <v>328</v>
      </c>
      <c r="M2172" s="27" t="str">
        <f>VLOOKUP(B2172,'大货清单（不定期按GOMS更新）'!A:N,14,FALSE)</f>
        <v>310</v>
      </c>
      <c r="N2172" s="50" t="s">
        <v>8197</v>
      </c>
      <c r="O2172" s="27">
        <f>IFERROR(VLOOKUP(N2172,'散件迭代（不定期更新）'!C:J,8,FALSE),0)</f>
        <v>0</v>
      </c>
      <c r="P2172" s="27" t="str">
        <f>IFERROR(VLOOKUP(N2172,'散件（更新）'!B:H,3,FALSE),0)</f>
        <v/>
      </c>
      <c r="Q2172" s="27" t="str">
        <f>VLOOKUP(N2172,'散件（更新）'!B:H,2,FALSE)</f>
        <v>114-24530200</v>
      </c>
      <c r="R2172" s="27" t="str">
        <f>VLOOKUP(N2172,'散件（更新）'!B:H,7,FALSE)</f>
        <v>Adapter</v>
      </c>
      <c r="S2172" s="27" t="str">
        <f>VLOOKUP(N2172,'散件（更新）'!B:E,4,FALSE)</f>
        <v>https://tineco-yxzt.oss-accelerate.aliyuncs.com/20250213/ada_1739408930706.jpg</v>
      </c>
      <c r="T2172" s="27" t="s">
        <v>8759</v>
      </c>
      <c r="U2172" s="28" t="str">
        <f>VLOOKUP(N2172,'散件（更新）'!B:G,6,FALSE)</f>
        <v>SP;CL2453B-01;适配器（英标）</v>
      </c>
      <c r="V2172" s="28">
        <f>VLOOKUP(N2172,'散件（更新）'!B:I,8,FALSE)</f>
        <v>6932485005390</v>
      </c>
    </row>
    <row r="2173" spans="1:22">
      <c r="A2173" s="57">
        <v>46169</v>
      </c>
      <c r="B2173" s="50" t="s">
        <v>7675</v>
      </c>
      <c r="C2173" s="27" t="str">
        <f>VLOOKUP(B2173,'大货清单（不定期按GOMS更新）'!A:H,8,0)</f>
        <v>109-24530201</v>
      </c>
      <c r="D2173" s="27" t="str">
        <f>VLOOKUP(B2173,'大货清单（不定期按GOMS更新）'!A:C,3,0)</f>
        <v>CL2453B-01</v>
      </c>
      <c r="E2173" s="27" t="str">
        <f>VLOOKUP(B2173,'大货清单（不定期按GOMS更新）'!A:H,4,0)</f>
        <v>GB</v>
      </c>
      <c r="F2173" s="27" t="str">
        <f>VLOOKUP(B2173,'大货清单（不定期按GOMS更新）'!A:H,2,0)</f>
        <v>iFloor 5 Breeze Complete</v>
      </c>
      <c r="G2173" s="28">
        <f>VLOOKUP(B2173,'大货清单（不定期按GOMS更新）'!A:I,9,FALSE)</f>
        <v>6932485001750</v>
      </c>
      <c r="H2173" s="27" t="str">
        <f>VLOOKUP(B2173,'大货清单（不定期按GOMS更新）'!A:H,7,0)</f>
        <v>White&amp;Black</v>
      </c>
      <c r="I2173" s="27" t="str">
        <f>VLOOKUP(B2173,'大货清单（不定期按GOMS更新）'!A:F,6,FALSE)</f>
        <v>ACTIVE</v>
      </c>
      <c r="J2173" s="27" t="str">
        <f>VLOOKUP(B2173,'大货清单（不定期按GOMS更新）'!A:K,11,FALSE)</f>
        <v>8.4</v>
      </c>
      <c r="K2173" s="27" t="str">
        <f>VLOOKUP(B2173,'大货清单（不定期按GOMS更新）'!A:N,12,FALSE)</f>
        <v>674</v>
      </c>
      <c r="L2173" s="27" t="str">
        <f>VLOOKUP(B2173,'大货清单（不定期按GOMS更新）'!A:M,13,FALSE)</f>
        <v>328</v>
      </c>
      <c r="M2173" s="27" t="str">
        <f>VLOOKUP(B2173,'大货清单（不定期按GOMS更新）'!A:N,14,FALSE)</f>
        <v>310</v>
      </c>
      <c r="N2173" s="50" t="s">
        <v>4299</v>
      </c>
      <c r="O2173" s="27">
        <f>IFERROR(VLOOKUP(N2173,'散件迭代（不定期更新）'!C:J,8,FALSE),0)</f>
        <v>0</v>
      </c>
      <c r="P2173" s="27" t="str">
        <f>IFERROR(VLOOKUP(N2173,'散件（更新）'!B:H,3,FALSE),0)</f>
        <v>/</v>
      </c>
      <c r="Q2173" s="27" t="str">
        <f>VLOOKUP(N2173,'散件（更新）'!B:H,2,FALSE)</f>
        <v>114-23470001</v>
      </c>
      <c r="R2173" s="27" t="str">
        <f>VLOOKUP(N2173,'散件（更新）'!B:H,7,FALSE)</f>
        <v>Charging Base</v>
      </c>
      <c r="S2173" s="27" t="str">
        <f>VLOOKUP(N2173,'散件（更新）'!B:E,4,FALSE)</f>
        <v>https://tineco-yxzt.oss-accelerate.aliyuncs.com/20240701/tuopan_1719817227189.jpeg</v>
      </c>
      <c r="T2173" s="27" t="s">
        <v>8759</v>
      </c>
      <c r="U2173" s="28" t="str">
        <f>VLOOKUP(N2173,'散件（更新）'!B:G,6,FALSE)</f>
        <v>托盘组件</v>
      </c>
      <c r="V2173" s="28" t="str">
        <f>VLOOKUP(N2173,'散件（更新）'!B:I,8,FALSE)</f>
        <v>6974950106263</v>
      </c>
    </row>
    <row r="2174" spans="1:22">
      <c r="A2174" s="57">
        <v>46169</v>
      </c>
      <c r="B2174" s="50" t="s">
        <v>7675</v>
      </c>
      <c r="C2174" s="27" t="str">
        <f>VLOOKUP(B2174,'大货清单（不定期按GOMS更新）'!A:H,8,0)</f>
        <v>109-24530201</v>
      </c>
      <c r="D2174" s="27" t="str">
        <f>VLOOKUP(B2174,'大货清单（不定期按GOMS更新）'!A:C,3,0)</f>
        <v>CL2453B-01</v>
      </c>
      <c r="E2174" s="27" t="str">
        <f>VLOOKUP(B2174,'大货清单（不定期按GOMS更新）'!A:H,4,0)</f>
        <v>GB</v>
      </c>
      <c r="F2174" s="27" t="str">
        <f>VLOOKUP(B2174,'大货清单（不定期按GOMS更新）'!A:H,2,0)</f>
        <v>iFloor 5 Breeze Complete</v>
      </c>
      <c r="G2174" s="28">
        <f>VLOOKUP(B2174,'大货清单（不定期按GOMS更新）'!A:I,9,FALSE)</f>
        <v>6932485001750</v>
      </c>
      <c r="H2174" s="27" t="str">
        <f>VLOOKUP(B2174,'大货清单（不定期按GOMS更新）'!A:H,7,0)</f>
        <v>White&amp;Black</v>
      </c>
      <c r="I2174" s="27" t="str">
        <f>VLOOKUP(B2174,'大货清单（不定期按GOMS更新）'!A:F,6,FALSE)</f>
        <v>ACTIVE</v>
      </c>
      <c r="J2174" s="27" t="str">
        <f>VLOOKUP(B2174,'大货清单（不定期按GOMS更新）'!A:K,11,FALSE)</f>
        <v>8.4</v>
      </c>
      <c r="K2174" s="27" t="str">
        <f>VLOOKUP(B2174,'大货清单（不定期按GOMS更新）'!A:N,12,FALSE)</f>
        <v>674</v>
      </c>
      <c r="L2174" s="27" t="str">
        <f>VLOOKUP(B2174,'大货清单（不定期按GOMS更新）'!A:M,13,FALSE)</f>
        <v>328</v>
      </c>
      <c r="M2174" s="27" t="str">
        <f>VLOOKUP(B2174,'大货清单（不定期按GOMS更新）'!A:N,14,FALSE)</f>
        <v>310</v>
      </c>
      <c r="N2174" s="50" t="s">
        <v>8219</v>
      </c>
      <c r="O2174" s="27">
        <f>IFERROR(VLOOKUP(N2174,'散件迭代（不定期更新）'!C:J,8,FALSE),0)</f>
        <v>0</v>
      </c>
      <c r="P2174" s="27" t="str">
        <f>IFERROR(VLOOKUP(N2174,'散件（更新）'!B:H,3,FALSE),0)</f>
        <v/>
      </c>
      <c r="Q2174" s="27" t="str">
        <f>VLOOKUP(N2174,'散件（更新）'!B:H,2,FALSE)</f>
        <v>114-24530004</v>
      </c>
      <c r="R2174" s="27" t="str">
        <f>VLOOKUP(N2174,'散件（更新）'!B:H,7,FALSE)</f>
        <v>Battery</v>
      </c>
      <c r="S2174" s="27">
        <f>VLOOKUP(N2174,'散件（更新）'!B:E,4,FALSE)</f>
        <v>0</v>
      </c>
      <c r="T2174" s="27" t="s">
        <v>8759</v>
      </c>
      <c r="U2174" s="28" t="str">
        <f>VLOOKUP(N2174,'散件（更新）'!B:G,6,FALSE)</f>
        <v>电池包组件（集成PCBA）</v>
      </c>
      <c r="V2174" s="28">
        <f>VLOOKUP(N2174,'散件（更新）'!B:I,8,FALSE)</f>
        <v>6932485003815</v>
      </c>
    </row>
    <row r="2175" spans="1:22">
      <c r="A2175" s="57">
        <v>46169</v>
      </c>
      <c r="B2175" s="50" t="s">
        <v>7675</v>
      </c>
      <c r="C2175" s="27" t="str">
        <f>VLOOKUP(B2175,'大货清单（不定期按GOMS更新）'!A:H,8,0)</f>
        <v>109-24530201</v>
      </c>
      <c r="D2175" s="27" t="str">
        <f>VLOOKUP(B2175,'大货清单（不定期按GOMS更新）'!A:C,3,0)</f>
        <v>CL2453B-01</v>
      </c>
      <c r="E2175" s="27" t="str">
        <f>VLOOKUP(B2175,'大货清单（不定期按GOMS更新）'!A:H,4,0)</f>
        <v>GB</v>
      </c>
      <c r="F2175" s="27" t="str">
        <f>VLOOKUP(B2175,'大货清单（不定期按GOMS更新）'!A:H,2,0)</f>
        <v>iFloor 5 Breeze Complete</v>
      </c>
      <c r="G2175" s="28">
        <f>VLOOKUP(B2175,'大货清单（不定期按GOMS更新）'!A:I,9,FALSE)</f>
        <v>6932485001750</v>
      </c>
      <c r="H2175" s="27" t="str">
        <f>VLOOKUP(B2175,'大货清单（不定期按GOMS更新）'!A:H,7,0)</f>
        <v>White&amp;Black</v>
      </c>
      <c r="I2175" s="27" t="str">
        <f>VLOOKUP(B2175,'大货清单（不定期按GOMS更新）'!A:F,6,FALSE)</f>
        <v>ACTIVE</v>
      </c>
      <c r="J2175" s="27" t="str">
        <f>VLOOKUP(B2175,'大货清单（不定期按GOMS更新）'!A:K,11,FALSE)</f>
        <v>8.4</v>
      </c>
      <c r="K2175" s="27" t="str">
        <f>VLOOKUP(B2175,'大货清单（不定期按GOMS更新）'!A:N,12,FALSE)</f>
        <v>674</v>
      </c>
      <c r="L2175" s="27" t="str">
        <f>VLOOKUP(B2175,'大货清单（不定期按GOMS更新）'!A:M,13,FALSE)</f>
        <v>328</v>
      </c>
      <c r="M2175" s="27" t="str">
        <f>VLOOKUP(B2175,'大货清单（不定期按GOMS更新）'!A:N,14,FALSE)</f>
        <v>310</v>
      </c>
      <c r="N2175" s="50" t="s">
        <v>7828</v>
      </c>
      <c r="O2175" s="27">
        <f>IFERROR(VLOOKUP(N2175,'散件迭代（不定期更新）'!C:J,8,FALSE),0)</f>
        <v>0</v>
      </c>
      <c r="P2175" s="27" t="str">
        <f>IFERROR(VLOOKUP(N2175,'散件（更新）'!B:H,3,FALSE),0)</f>
        <v/>
      </c>
      <c r="Q2175" s="27" t="str">
        <f>VLOOKUP(N2175,'散件（更新）'!B:H,2,FALSE)</f>
        <v>114-24530006</v>
      </c>
      <c r="R2175" s="27" t="str">
        <f>VLOOKUP(N2175,'散件（更新）'!B:H,7,FALSE)</f>
        <v>Display Screen</v>
      </c>
      <c r="S2175" s="27" t="str">
        <f>VLOOKUP(N2175,'散件（更新）'!B:E,4,FALSE)</f>
        <v>https://tineco-yxzt.oss-accelerate.aliyuncs.com/20250117/display_1737079151204.jpg</v>
      </c>
      <c r="T2175" s="27" t="s">
        <v>8759</v>
      </c>
      <c r="U2175" s="28" t="str">
        <f>VLOOKUP(N2175,'散件（更新）'!B:G,6,FALSE)</f>
        <v>指示灯盖板组件（灰色）</v>
      </c>
      <c r="V2175" s="28">
        <f>VLOOKUP(N2175,'散件（更新）'!B:I,8,FALSE)</f>
        <v>6932485003839</v>
      </c>
    </row>
    <row r="2176" spans="1:22">
      <c r="A2176" s="57">
        <v>46169</v>
      </c>
      <c r="B2176" s="50" t="s">
        <v>7675</v>
      </c>
      <c r="C2176" s="27" t="str">
        <f>VLOOKUP(B2176,'大货清单（不定期按GOMS更新）'!A:H,8,0)</f>
        <v>109-24530201</v>
      </c>
      <c r="D2176" s="27" t="str">
        <f>VLOOKUP(B2176,'大货清单（不定期按GOMS更新）'!A:C,3,0)</f>
        <v>CL2453B-01</v>
      </c>
      <c r="E2176" s="27" t="str">
        <f>VLOOKUP(B2176,'大货清单（不定期按GOMS更新）'!A:H,4,0)</f>
        <v>GB</v>
      </c>
      <c r="F2176" s="27" t="str">
        <f>VLOOKUP(B2176,'大货清单（不定期按GOMS更新）'!A:H,2,0)</f>
        <v>iFloor 5 Breeze Complete</v>
      </c>
      <c r="G2176" s="28">
        <f>VLOOKUP(B2176,'大货清单（不定期按GOMS更新）'!A:I,9,FALSE)</f>
        <v>6932485001750</v>
      </c>
      <c r="H2176" s="27" t="str">
        <f>VLOOKUP(B2176,'大货清单（不定期按GOMS更新）'!A:H,7,0)</f>
        <v>White&amp;Black</v>
      </c>
      <c r="I2176" s="27" t="str">
        <f>VLOOKUP(B2176,'大货清单（不定期按GOMS更新）'!A:F,6,FALSE)</f>
        <v>ACTIVE</v>
      </c>
      <c r="J2176" s="27" t="str">
        <f>VLOOKUP(B2176,'大货清单（不定期按GOMS更新）'!A:K,11,FALSE)</f>
        <v>8.4</v>
      </c>
      <c r="K2176" s="27" t="str">
        <f>VLOOKUP(B2176,'大货清单（不定期按GOMS更新）'!A:N,12,FALSE)</f>
        <v>674</v>
      </c>
      <c r="L2176" s="27" t="str">
        <f>VLOOKUP(B2176,'大货清单（不定期按GOMS更新）'!A:M,13,FALSE)</f>
        <v>328</v>
      </c>
      <c r="M2176" s="27" t="str">
        <f>VLOOKUP(B2176,'大货清单（不定期按GOMS更新）'!A:N,14,FALSE)</f>
        <v>310</v>
      </c>
      <c r="N2176" s="50" t="s">
        <v>4352</v>
      </c>
      <c r="O2176" s="27">
        <f>IFERROR(VLOOKUP(N2176,'散件迭代（不定期更新）'!C:J,8,FALSE),0)</f>
        <v>0</v>
      </c>
      <c r="P2176" s="27" t="str">
        <f>IFERROR(VLOOKUP(N2176,'散件（更新）'!B:H,3,FALSE),0)</f>
        <v>/</v>
      </c>
      <c r="Q2176" s="27" t="str">
        <f>VLOOKUP(N2176,'散件（更新）'!B:H,2,FALSE)</f>
        <v>114-23470003</v>
      </c>
      <c r="R2176" s="27" t="str">
        <f>VLOOKUP(N2176,'散件（更新）'!B:H,7,FALSE)</f>
        <v>plastic part</v>
      </c>
      <c r="S2176" s="27" t="str">
        <f>VLOOKUP(N2176,'散件（更新）'!B:E,4,FALSE)</f>
        <v>https://tineco-yxzt.oss-accelerate.aliyuncs.com/20240701/zhuanjietouhejitidigaizujiantongCL2019gaiweibaise_1719817503453.jpg</v>
      </c>
      <c r="T2176" s="27" t="s">
        <v>19303</v>
      </c>
      <c r="U2176" s="28" t="str">
        <f>VLOOKUP(N2176,'散件（更新）'!B:G,6,FALSE)</f>
        <v>转接头和机体底盖组件</v>
      </c>
      <c r="V2176" s="28" t="str">
        <f>VLOOKUP(N2176,'散件（更新）'!B:I,8,FALSE)</f>
        <v>6974950106287</v>
      </c>
    </row>
    <row r="2177" spans="1:22">
      <c r="A2177" s="57">
        <v>46169</v>
      </c>
      <c r="B2177" s="50" t="s">
        <v>7675</v>
      </c>
      <c r="C2177" s="27" t="str">
        <f>VLOOKUP(B2177,'大货清单（不定期按GOMS更新）'!A:H,8,0)</f>
        <v>109-24530201</v>
      </c>
      <c r="D2177" s="27" t="str">
        <f>VLOOKUP(B2177,'大货清单（不定期按GOMS更新）'!A:C,3,0)</f>
        <v>CL2453B-01</v>
      </c>
      <c r="E2177" s="27" t="str">
        <f>VLOOKUP(B2177,'大货清单（不定期按GOMS更新）'!A:H,4,0)</f>
        <v>GB</v>
      </c>
      <c r="F2177" s="27" t="str">
        <f>VLOOKUP(B2177,'大货清单（不定期按GOMS更新）'!A:H,2,0)</f>
        <v>iFloor 5 Breeze Complete</v>
      </c>
      <c r="G2177" s="28">
        <f>VLOOKUP(B2177,'大货清单（不定期按GOMS更新）'!A:I,9,FALSE)</f>
        <v>6932485001750</v>
      </c>
      <c r="H2177" s="27" t="str">
        <f>VLOOKUP(B2177,'大货清单（不定期按GOMS更新）'!A:H,7,0)</f>
        <v>White&amp;Black</v>
      </c>
      <c r="I2177" s="27" t="str">
        <f>VLOOKUP(B2177,'大货清单（不定期按GOMS更新）'!A:F,6,FALSE)</f>
        <v>ACTIVE</v>
      </c>
      <c r="J2177" s="27" t="str">
        <f>VLOOKUP(B2177,'大货清单（不定期按GOMS更新）'!A:K,11,FALSE)</f>
        <v>8.4</v>
      </c>
      <c r="K2177" s="27" t="str">
        <f>VLOOKUP(B2177,'大货清单（不定期按GOMS更新）'!A:N,12,FALSE)</f>
        <v>674</v>
      </c>
      <c r="L2177" s="27" t="str">
        <f>VLOOKUP(B2177,'大货清单（不定期按GOMS更新）'!A:M,13,FALSE)</f>
        <v>328</v>
      </c>
      <c r="M2177" s="27" t="str">
        <f>VLOOKUP(B2177,'大货清单（不定期按GOMS更新）'!A:N,14,FALSE)</f>
        <v>310</v>
      </c>
      <c r="N2177" s="50" t="s">
        <v>1098</v>
      </c>
      <c r="O2177" s="27">
        <f>IFERROR(VLOOKUP(N2177,'散件迭代（不定期更新）'!C:J,8,FALSE),0)</f>
        <v>0</v>
      </c>
      <c r="P2177" s="27" t="str">
        <f>IFERROR(VLOOKUP(N2177,'散件（更新）'!B:H,3,FALSE),0)</f>
        <v>206-2019-0066</v>
      </c>
      <c r="Q2177" s="27" t="str">
        <f>VLOOKUP(N2177,'散件（更新）'!B:H,2,FALSE)</f>
        <v>114-20190066</v>
      </c>
      <c r="R2177" s="27" t="str">
        <f>VLOOKUP(N2177,'散件（更新）'!B:H,7,FALSE)</f>
        <v>Swich</v>
      </c>
      <c r="S2177" s="27" t="str">
        <f>VLOOKUP(N2177,'散件（更新）'!B:E,4,FALSE)</f>
        <v>https://tineco-yxzt.oss-accelerate.aliyuncs.com/20231219/9FWRK110000_1702948027739.png</v>
      </c>
      <c r="T2177" s="27" t="s">
        <v>19304</v>
      </c>
      <c r="U2177" s="28" t="str">
        <f>VLOOKUP(N2177,'散件（更新）'!B:G,6,FALSE)</f>
        <v>微动开关</v>
      </c>
      <c r="V2177" s="28" t="str">
        <f>VLOOKUP(N2177,'散件（更新）'!B:I,8,FALSE)</f>
        <v>6972200197474</v>
      </c>
    </row>
    <row r="2178" spans="1:22">
      <c r="A2178" s="57">
        <v>46169</v>
      </c>
      <c r="B2178" s="50" t="s">
        <v>7675</v>
      </c>
      <c r="C2178" s="27" t="str">
        <f>VLOOKUP(B2178,'大货清单（不定期按GOMS更新）'!A:H,8,0)</f>
        <v>109-24530201</v>
      </c>
      <c r="D2178" s="27" t="str">
        <f>VLOOKUP(B2178,'大货清单（不定期按GOMS更新）'!A:C,3,0)</f>
        <v>CL2453B-01</v>
      </c>
      <c r="E2178" s="27" t="str">
        <f>VLOOKUP(B2178,'大货清单（不定期按GOMS更新）'!A:H,4,0)</f>
        <v>GB</v>
      </c>
      <c r="F2178" s="27" t="str">
        <f>VLOOKUP(B2178,'大货清单（不定期按GOMS更新）'!A:H,2,0)</f>
        <v>iFloor 5 Breeze Complete</v>
      </c>
      <c r="G2178" s="28">
        <f>VLOOKUP(B2178,'大货清单（不定期按GOMS更新）'!A:I,9,FALSE)</f>
        <v>6932485001750</v>
      </c>
      <c r="H2178" s="27" t="str">
        <f>VLOOKUP(B2178,'大货清单（不定期按GOMS更新）'!A:H,7,0)</f>
        <v>White&amp;Black</v>
      </c>
      <c r="I2178" s="27" t="str">
        <f>VLOOKUP(B2178,'大货清单（不定期按GOMS更新）'!A:F,6,FALSE)</f>
        <v>ACTIVE</v>
      </c>
      <c r="J2178" s="27" t="str">
        <f>VLOOKUP(B2178,'大货清单（不定期按GOMS更新）'!A:K,11,FALSE)</f>
        <v>8.4</v>
      </c>
      <c r="K2178" s="27" t="str">
        <f>VLOOKUP(B2178,'大货清单（不定期按GOMS更新）'!A:N,12,FALSE)</f>
        <v>674</v>
      </c>
      <c r="L2178" s="27" t="str">
        <f>VLOOKUP(B2178,'大货清单（不定期按GOMS更新）'!A:M,13,FALSE)</f>
        <v>328</v>
      </c>
      <c r="M2178" s="27" t="str">
        <f>VLOOKUP(B2178,'大货清单（不定期按GOMS更新）'!A:N,14,FALSE)</f>
        <v>310</v>
      </c>
      <c r="N2178" s="50" t="s">
        <v>8032</v>
      </c>
      <c r="O2178" s="27">
        <f>IFERROR(VLOOKUP(N2178,'散件迭代（不定期更新）'!C:J,8,FALSE),0)</f>
        <v>0</v>
      </c>
      <c r="P2178" s="27" t="str">
        <f>IFERROR(VLOOKUP(N2178,'散件（更新）'!B:H,3,FALSE),0)</f>
        <v/>
      </c>
      <c r="Q2178" s="27" t="str">
        <f>VLOOKUP(N2178,'散件（更新）'!B:H,2,FALSE)</f>
        <v>114-24530005</v>
      </c>
      <c r="R2178" s="27" t="str">
        <f>VLOOKUP(N2178,'散件（更新）'!B:H,7,FALSE)</f>
        <v>Motor</v>
      </c>
      <c r="S2178" s="27">
        <f>VLOOKUP(N2178,'散件（更新）'!B:E,4,FALSE)</f>
        <v>0</v>
      </c>
      <c r="T2178" s="27" t="s">
        <v>8759</v>
      </c>
      <c r="U2178" s="28" t="str">
        <f>VLOOKUP(N2178,'散件（更新）'!B:G,6,FALSE)</f>
        <v>主电机</v>
      </c>
      <c r="V2178" s="28">
        <f>VLOOKUP(N2178,'散件（更新）'!B:I,8,FALSE)</f>
        <v>6932485003822</v>
      </c>
    </row>
    <row r="2179" spans="1:22">
      <c r="A2179" s="57">
        <v>46169</v>
      </c>
      <c r="B2179" s="50" t="s">
        <v>7675</v>
      </c>
      <c r="C2179" s="27" t="str">
        <f>VLOOKUP(B2179,'大货清单（不定期按GOMS更新）'!A:H,8,0)</f>
        <v>109-24530201</v>
      </c>
      <c r="D2179" s="27" t="str">
        <f>VLOOKUP(B2179,'大货清单（不定期按GOMS更新）'!A:C,3,0)</f>
        <v>CL2453B-01</v>
      </c>
      <c r="E2179" s="27" t="str">
        <f>VLOOKUP(B2179,'大货清单（不定期按GOMS更新）'!A:H,4,0)</f>
        <v>GB</v>
      </c>
      <c r="F2179" s="27" t="str">
        <f>VLOOKUP(B2179,'大货清单（不定期按GOMS更新）'!A:H,2,0)</f>
        <v>iFloor 5 Breeze Complete</v>
      </c>
      <c r="G2179" s="28">
        <f>VLOOKUP(B2179,'大货清单（不定期按GOMS更新）'!A:I,9,FALSE)</f>
        <v>6932485001750</v>
      </c>
      <c r="H2179" s="27" t="str">
        <f>VLOOKUP(B2179,'大货清单（不定期按GOMS更新）'!A:H,7,0)</f>
        <v>White&amp;Black</v>
      </c>
      <c r="I2179" s="27" t="str">
        <f>VLOOKUP(B2179,'大货清单（不定期按GOMS更新）'!A:F,6,FALSE)</f>
        <v>ACTIVE</v>
      </c>
      <c r="J2179" s="27" t="str">
        <f>VLOOKUP(B2179,'大货清单（不定期按GOMS更新）'!A:K,11,FALSE)</f>
        <v>8.4</v>
      </c>
      <c r="K2179" s="27" t="str">
        <f>VLOOKUP(B2179,'大货清单（不定期按GOMS更新）'!A:N,12,FALSE)</f>
        <v>674</v>
      </c>
      <c r="L2179" s="27" t="str">
        <f>VLOOKUP(B2179,'大货清单（不定期按GOMS更新）'!A:M,13,FALSE)</f>
        <v>328</v>
      </c>
      <c r="M2179" s="27" t="str">
        <f>VLOOKUP(B2179,'大货清单（不定期按GOMS更新）'!A:N,14,FALSE)</f>
        <v>310</v>
      </c>
      <c r="N2179" s="50" t="s">
        <v>2321</v>
      </c>
      <c r="O2179" s="27">
        <f>IFERROR(VLOOKUP(N2179,'散件迭代（不定期更新）'!C:J,8,FALSE),0)</f>
        <v>0</v>
      </c>
      <c r="P2179" s="27" t="str">
        <f>IFERROR(VLOOKUP(N2179,'散件（更新）'!B:H,3,FALSE),0)</f>
        <v>/</v>
      </c>
      <c r="Q2179" s="27" t="str">
        <f>VLOOKUP(N2179,'散件（更新）'!B:H,2,FALSE)</f>
        <v>114-20191701</v>
      </c>
      <c r="R2179" s="27" t="str">
        <f>VLOOKUP(N2179,'散件（更新）'!B:H,7,FALSE)</f>
        <v>Motor</v>
      </c>
      <c r="S2179" s="27" t="str">
        <f>VLOOKUP(N2179,'散件（更新）'!B:E,4,FALSE)</f>
        <v>https://tineco-yxzt.oss-accelerate.aliyuncs.com/20231219/9FWRM100400_1702948028299.png</v>
      </c>
      <c r="T2179" s="27" t="s">
        <v>8759</v>
      </c>
      <c r="U2179" s="28" t="str">
        <f>VLOOKUP(N2179,'散件（更新）'!B:G,6,FALSE)</f>
        <v>地刷电机齿轮箱组件(降本)</v>
      </c>
      <c r="V2179" s="28">
        <f>VLOOKUP(N2179,'散件（更新）'!B:I,8,FALSE)</f>
        <v>6974950101855</v>
      </c>
    </row>
    <row r="2180" spans="1:22">
      <c r="A2180" s="57">
        <v>46169</v>
      </c>
      <c r="B2180" s="50" t="s">
        <v>7675</v>
      </c>
      <c r="C2180" s="27" t="str">
        <f>VLOOKUP(B2180,'大货清单（不定期按GOMS更新）'!A:H,8,0)</f>
        <v>109-24530201</v>
      </c>
      <c r="D2180" s="27" t="str">
        <f>VLOOKUP(B2180,'大货清单（不定期按GOMS更新）'!A:C,3,0)</f>
        <v>CL2453B-01</v>
      </c>
      <c r="E2180" s="27" t="str">
        <f>VLOOKUP(B2180,'大货清单（不定期按GOMS更新）'!A:H,4,0)</f>
        <v>GB</v>
      </c>
      <c r="F2180" s="27" t="str">
        <f>VLOOKUP(B2180,'大货清单（不定期按GOMS更新）'!A:H,2,0)</f>
        <v>iFloor 5 Breeze Complete</v>
      </c>
      <c r="G2180" s="28">
        <f>VLOOKUP(B2180,'大货清单（不定期按GOMS更新）'!A:I,9,FALSE)</f>
        <v>6932485001750</v>
      </c>
      <c r="H2180" s="27" t="str">
        <f>VLOOKUP(B2180,'大货清单（不定期按GOMS更新）'!A:H,7,0)</f>
        <v>White&amp;Black</v>
      </c>
      <c r="I2180" s="27" t="str">
        <f>VLOOKUP(B2180,'大货清单（不定期按GOMS更新）'!A:F,6,FALSE)</f>
        <v>ACTIVE</v>
      </c>
      <c r="J2180" s="27" t="str">
        <f>VLOOKUP(B2180,'大货清单（不定期按GOMS更新）'!A:K,11,FALSE)</f>
        <v>8.4</v>
      </c>
      <c r="K2180" s="27" t="str">
        <f>VLOOKUP(B2180,'大货清单（不定期按GOMS更新）'!A:N,12,FALSE)</f>
        <v>674</v>
      </c>
      <c r="L2180" s="27" t="str">
        <f>VLOOKUP(B2180,'大货清单（不定期按GOMS更新）'!A:M,13,FALSE)</f>
        <v>328</v>
      </c>
      <c r="M2180" s="27" t="str">
        <f>VLOOKUP(B2180,'大货清单（不定期按GOMS更新）'!A:N,14,FALSE)</f>
        <v>310</v>
      </c>
      <c r="N2180" s="50" t="s">
        <v>7972</v>
      </c>
      <c r="O2180" s="27">
        <f>IFERROR(VLOOKUP(N2180,'散件迭代（不定期更新）'!C:J,8,FALSE),0)</f>
        <v>0</v>
      </c>
      <c r="P2180" s="27" t="str">
        <f>IFERROR(VLOOKUP(N2180,'散件（更新）'!B:H,3,FALSE),0)</f>
        <v/>
      </c>
      <c r="Q2180" s="27" t="str">
        <f>VLOOKUP(N2180,'散件（更新）'!B:H,2,FALSE)</f>
        <v>114-23780402</v>
      </c>
      <c r="R2180" s="27" t="str">
        <f>VLOOKUP(N2180,'散件（更新）'!B:H,7,FALSE)</f>
        <v>Motor</v>
      </c>
      <c r="S2180" s="27" t="str">
        <f>VLOOKUP(N2180,'散件（更新）'!B:E,4,FALSE)</f>
        <v>https://tineco-yxzt.oss-accelerate.aliyuncs.com/20250121/MOTOR_1737446313179.png</v>
      </c>
      <c r="T2180" s="27" t="s">
        <v>8759</v>
      </c>
      <c r="U2180" s="28" t="str">
        <f>VLOOKUP(N2180,'散件（更新）'!B:G,6,FALSE)</f>
        <v>蠕动泵组件</v>
      </c>
      <c r="V2180" s="28">
        <f>VLOOKUP(N2180,'散件（更新）'!B:I,8,FALSE)</f>
        <v>6932485004089</v>
      </c>
    </row>
    <row r="2181" spans="1:22">
      <c r="A2181" s="57">
        <v>46169</v>
      </c>
      <c r="B2181" s="50" t="s">
        <v>7675</v>
      </c>
      <c r="C2181" s="27" t="str">
        <f>VLOOKUP(B2181,'大货清单（不定期按GOMS更新）'!A:H,8,0)</f>
        <v>109-24530201</v>
      </c>
      <c r="D2181" s="27" t="str">
        <f>VLOOKUP(B2181,'大货清单（不定期按GOMS更新）'!A:C,3,0)</f>
        <v>CL2453B-01</v>
      </c>
      <c r="E2181" s="27" t="str">
        <f>VLOOKUP(B2181,'大货清单（不定期按GOMS更新）'!A:H,4,0)</f>
        <v>GB</v>
      </c>
      <c r="F2181" s="27" t="str">
        <f>VLOOKUP(B2181,'大货清单（不定期按GOMS更新）'!A:H,2,0)</f>
        <v>iFloor 5 Breeze Complete</v>
      </c>
      <c r="G2181" s="28">
        <f>VLOOKUP(B2181,'大货清单（不定期按GOMS更新）'!A:I,9,FALSE)</f>
        <v>6932485001750</v>
      </c>
      <c r="H2181" s="27" t="str">
        <f>VLOOKUP(B2181,'大货清单（不定期按GOMS更新）'!A:H,7,0)</f>
        <v>White&amp;Black</v>
      </c>
      <c r="I2181" s="27" t="str">
        <f>VLOOKUP(B2181,'大货清单（不定期按GOMS更新）'!A:F,6,FALSE)</f>
        <v>ACTIVE</v>
      </c>
      <c r="J2181" s="27" t="str">
        <f>VLOOKUP(B2181,'大货清单（不定期按GOMS更新）'!A:K,11,FALSE)</f>
        <v>8.4</v>
      </c>
      <c r="K2181" s="27" t="str">
        <f>VLOOKUP(B2181,'大货清单（不定期按GOMS更新）'!A:N,12,FALSE)</f>
        <v>674</v>
      </c>
      <c r="L2181" s="27" t="str">
        <f>VLOOKUP(B2181,'大货清单（不定期按GOMS更新）'!A:M,13,FALSE)</f>
        <v>328</v>
      </c>
      <c r="M2181" s="27" t="str">
        <f>VLOOKUP(B2181,'大货清单（不定期按GOMS更新）'!A:N,14,FALSE)</f>
        <v>310</v>
      </c>
      <c r="N2181" s="50" t="s">
        <v>7554</v>
      </c>
      <c r="O2181" s="27" t="str">
        <f>IFERROR(VLOOKUP(N2181,'散件迭代（不定期更新）'!C:J,8,FALSE),0)</f>
        <v>A63</v>
      </c>
      <c r="P2181" s="27" t="str">
        <f>IFERROR(VLOOKUP(N2181,'散件（更新）'!B:H,3,FALSE),0)</f>
        <v/>
      </c>
      <c r="Q2181" s="27" t="str">
        <f>VLOOKUP(N2181,'散件（更新）'!B:H,2,FALSE)</f>
        <v>114-24530205</v>
      </c>
      <c r="R2181" s="27" t="str">
        <f>VLOOKUP(N2181,'散件（更新）'!B:H,7,FALSE)</f>
        <v>Scraper</v>
      </c>
      <c r="S2181" s="27" t="str">
        <f>VLOOKUP(N2181,'散件（更新）'!B:E,4,FALSE)</f>
        <v>https://tineco-yxzt.oss-accelerate.aliyuncs.com/20250213/11_1739410176041.jpg</v>
      </c>
      <c r="T2181" s="27" t="s">
        <v>8759</v>
      </c>
      <c r="U2181" s="28" t="str">
        <f>VLOOKUP(N2181,'散件（更新）'!B:G,6,FALSE)</f>
        <v>SP;CL2453B-01;刮条组件</v>
      </c>
      <c r="V2181" s="28">
        <f>VLOOKUP(N2181,'散件（更新）'!B:I,8,FALSE)</f>
        <v>6932485005444</v>
      </c>
    </row>
    <row r="2182" spans="1:22">
      <c r="A2182" s="57">
        <v>46169</v>
      </c>
      <c r="B2182" s="50" t="s">
        <v>7675</v>
      </c>
      <c r="C2182" s="27" t="str">
        <f>VLOOKUP(B2182,'大货清单（不定期按GOMS更新）'!A:H,8,0)</f>
        <v>109-24530201</v>
      </c>
      <c r="D2182" s="27" t="str">
        <f>VLOOKUP(B2182,'大货清单（不定期按GOMS更新）'!A:C,3,0)</f>
        <v>CL2453B-01</v>
      </c>
      <c r="E2182" s="27" t="str">
        <f>VLOOKUP(B2182,'大货清单（不定期按GOMS更新）'!A:H,4,0)</f>
        <v>GB</v>
      </c>
      <c r="F2182" s="27" t="str">
        <f>VLOOKUP(B2182,'大货清单（不定期按GOMS更新）'!A:H,2,0)</f>
        <v>iFloor 5 Breeze Complete</v>
      </c>
      <c r="G2182" s="28">
        <f>VLOOKUP(B2182,'大货清单（不定期按GOMS更新）'!A:I,9,FALSE)</f>
        <v>6932485001750</v>
      </c>
      <c r="H2182" s="27" t="str">
        <f>VLOOKUP(B2182,'大货清单（不定期按GOMS更新）'!A:H,7,0)</f>
        <v>White&amp;Black</v>
      </c>
      <c r="I2182" s="27" t="str">
        <f>VLOOKUP(B2182,'大货清单（不定期按GOMS更新）'!A:F,6,FALSE)</f>
        <v>ACTIVE</v>
      </c>
      <c r="J2182" s="27" t="str">
        <f>VLOOKUP(B2182,'大货清单（不定期按GOMS更新）'!A:K,11,FALSE)</f>
        <v>8.4</v>
      </c>
      <c r="K2182" s="27" t="str">
        <f>VLOOKUP(B2182,'大货清单（不定期按GOMS更新）'!A:N,12,FALSE)</f>
        <v>674</v>
      </c>
      <c r="L2182" s="27" t="str">
        <f>VLOOKUP(B2182,'大货清单（不定期按GOMS更新）'!A:M,13,FALSE)</f>
        <v>328</v>
      </c>
      <c r="M2182" s="27" t="str">
        <f>VLOOKUP(B2182,'大货清单（不定期按GOMS更新）'!A:N,14,FALSE)</f>
        <v>310</v>
      </c>
      <c r="N2182" s="50" t="s">
        <v>7848</v>
      </c>
      <c r="O2182" s="27">
        <f>IFERROR(VLOOKUP(N2182,'散件迭代（不定期更新）'!C:J,8,FALSE),0)</f>
        <v>0</v>
      </c>
      <c r="P2182" s="27" t="str">
        <f>IFERROR(VLOOKUP(N2182,'散件（更新）'!B:H,3,FALSE),0)</f>
        <v/>
      </c>
      <c r="Q2182" s="27" t="str">
        <f>VLOOKUP(N2182,'散件（更新）'!B:H,2,FALSE)</f>
        <v>114-24570006</v>
      </c>
      <c r="R2182" s="27" t="str">
        <f>VLOOKUP(N2182,'散件（更新）'!B:H,7,FALSE)</f>
        <v>Sensor</v>
      </c>
      <c r="S2182" s="27" t="str">
        <f>VLOOKUP(N2182,'散件（更新）'!B:E,4,FALSE)</f>
        <v>https://tineco-yxzt.oss-accelerate.aliyuncs.com/20250114/watersensor_1736820215724.jpg</v>
      </c>
      <c r="T2182" s="27" t="s">
        <v>8759</v>
      </c>
      <c r="U2182" s="28" t="str">
        <f>VLOOKUP(N2182,'散件（更新）'!B:G,6,FALSE)</f>
        <v>光电液位传感器</v>
      </c>
      <c r="V2182" s="28">
        <f>VLOOKUP(N2182,'散件（更新）'!B:I,8,FALSE)</f>
        <v>6932485002993</v>
      </c>
    </row>
    <row r="2183" spans="1:22">
      <c r="A2183" s="57">
        <v>46169</v>
      </c>
      <c r="B2183" s="50" t="s">
        <v>7675</v>
      </c>
      <c r="C2183" s="27" t="str">
        <f>VLOOKUP(B2183,'大货清单（不定期按GOMS更新）'!A:H,8,0)</f>
        <v>109-24530201</v>
      </c>
      <c r="D2183" s="27" t="str">
        <f>VLOOKUP(B2183,'大货清单（不定期按GOMS更新）'!A:C,3,0)</f>
        <v>CL2453B-01</v>
      </c>
      <c r="E2183" s="27" t="str">
        <f>VLOOKUP(B2183,'大货清单（不定期按GOMS更新）'!A:H,4,0)</f>
        <v>GB</v>
      </c>
      <c r="F2183" s="27" t="str">
        <f>VLOOKUP(B2183,'大货清单（不定期按GOMS更新）'!A:H,2,0)</f>
        <v>iFloor 5 Breeze Complete</v>
      </c>
      <c r="G2183" s="28">
        <f>VLOOKUP(B2183,'大货清单（不定期按GOMS更新）'!A:I,9,FALSE)</f>
        <v>6932485001750</v>
      </c>
      <c r="H2183" s="27" t="str">
        <f>VLOOKUP(B2183,'大货清单（不定期按GOMS更新）'!A:H,7,0)</f>
        <v>White&amp;Black</v>
      </c>
      <c r="I2183" s="27" t="str">
        <f>VLOOKUP(B2183,'大货清单（不定期按GOMS更新）'!A:F,6,FALSE)</f>
        <v>ACTIVE</v>
      </c>
      <c r="J2183" s="27" t="str">
        <f>VLOOKUP(B2183,'大货清单（不定期按GOMS更新）'!A:K,11,FALSE)</f>
        <v>8.4</v>
      </c>
      <c r="K2183" s="27" t="str">
        <f>VLOOKUP(B2183,'大货清单（不定期按GOMS更新）'!A:N,12,FALSE)</f>
        <v>674</v>
      </c>
      <c r="L2183" s="27" t="str">
        <f>VLOOKUP(B2183,'大货清单（不定期按GOMS更新）'!A:M,13,FALSE)</f>
        <v>328</v>
      </c>
      <c r="M2183" s="27" t="str">
        <f>VLOOKUP(B2183,'大货清单（不定期按GOMS更新）'!A:N,14,FALSE)</f>
        <v>310</v>
      </c>
      <c r="N2183" s="50" t="s">
        <v>7981</v>
      </c>
      <c r="O2183" s="27">
        <f>IFERROR(VLOOKUP(N2183,'散件迭代（不定期更新）'!C:J,8,FALSE),0)</f>
        <v>0</v>
      </c>
      <c r="P2183" s="27" t="str">
        <f>IFERROR(VLOOKUP(N2183,'散件（更新）'!B:H,3,FALSE),0)</f>
        <v/>
      </c>
      <c r="Q2183" s="27" t="str">
        <f>VLOOKUP(N2183,'散件（更新）'!B:H,2,FALSE)</f>
        <v>114-24570010</v>
      </c>
      <c r="R2183" s="27" t="str">
        <f>VLOOKUP(N2183,'散件（更新）'!B:H,7,FALSE)</f>
        <v>3-In-1 Cleaning Tool</v>
      </c>
      <c r="S2183" s="27" t="str">
        <f>VLOOKUP(N2183,'散件（更新）'!B:E,4,FALSE)</f>
        <v>https://tineco-yxzt.oss-accelerate.aliyuncs.com/20250114/tools_1736821158089.jpg</v>
      </c>
      <c r="T2183" s="27" t="s">
        <v>8759</v>
      </c>
      <c r="U2183" s="28" t="str">
        <f>VLOOKUP(N2183,'散件（更新）'!B:G,6,FALSE)</f>
        <v>清洁刷组件</v>
      </c>
      <c r="V2183" s="28">
        <f>VLOOKUP(N2183,'散件（更新）'!B:I,8,FALSE)</f>
        <v>6932485003099</v>
      </c>
    </row>
    <row r="2184" spans="1:22">
      <c r="A2184" s="57">
        <v>46169</v>
      </c>
      <c r="B2184" s="50" t="s">
        <v>7675</v>
      </c>
      <c r="C2184" s="27" t="str">
        <f>VLOOKUP(B2184,'大货清单（不定期按GOMS更新）'!A:H,8,0)</f>
        <v>109-24530201</v>
      </c>
      <c r="D2184" s="27" t="str">
        <f>VLOOKUP(B2184,'大货清单（不定期按GOMS更新）'!A:C,3,0)</f>
        <v>CL2453B-01</v>
      </c>
      <c r="E2184" s="27" t="str">
        <f>VLOOKUP(B2184,'大货清单（不定期按GOMS更新）'!A:H,4,0)</f>
        <v>GB</v>
      </c>
      <c r="F2184" s="27" t="str">
        <f>VLOOKUP(B2184,'大货清单（不定期按GOMS更新）'!A:H,2,0)</f>
        <v>iFloor 5 Breeze Complete</v>
      </c>
      <c r="G2184" s="28">
        <f>VLOOKUP(B2184,'大货清单（不定期按GOMS更新）'!A:I,9,FALSE)</f>
        <v>6932485001750</v>
      </c>
      <c r="H2184" s="27" t="str">
        <f>VLOOKUP(B2184,'大货清单（不定期按GOMS更新）'!A:H,7,0)</f>
        <v>White&amp;Black</v>
      </c>
      <c r="I2184" s="27" t="str">
        <f>VLOOKUP(B2184,'大货清单（不定期按GOMS更新）'!A:F,6,FALSE)</f>
        <v>ACTIVE</v>
      </c>
      <c r="J2184" s="27" t="str">
        <f>VLOOKUP(B2184,'大货清单（不定期按GOMS更新）'!A:K,11,FALSE)</f>
        <v>8.4</v>
      </c>
      <c r="K2184" s="27" t="str">
        <f>VLOOKUP(B2184,'大货清单（不定期按GOMS更新）'!A:N,12,FALSE)</f>
        <v>674</v>
      </c>
      <c r="L2184" s="27" t="str">
        <f>VLOOKUP(B2184,'大货清单（不定期按GOMS更新）'!A:M,13,FALSE)</f>
        <v>328</v>
      </c>
      <c r="M2184" s="27" t="str">
        <f>VLOOKUP(B2184,'大货清单（不定期按GOMS更新）'!A:N,14,FALSE)</f>
        <v>310</v>
      </c>
      <c r="N2184" s="50" t="s">
        <v>8010</v>
      </c>
      <c r="O2184" s="27">
        <f>IFERROR(VLOOKUP(N2184,'散件迭代（不定期更新）'!C:J,8,FALSE),0)</f>
        <v>0</v>
      </c>
      <c r="P2184" s="27" t="str">
        <f>IFERROR(VLOOKUP(N2184,'散件（更新）'!B:H,3,FALSE),0)</f>
        <v/>
      </c>
      <c r="Q2184" s="27" t="str">
        <f>VLOOKUP(N2184,'散件（更新）'!B:H,2,FALSE)</f>
        <v>114-24530201</v>
      </c>
      <c r="R2184" s="27" t="str">
        <f>VLOOKUP(N2184,'散件（更新）'!B:H,7,FALSE)</f>
        <v>Handle</v>
      </c>
      <c r="S2184" s="27" t="str">
        <f>VLOOKUP(N2184,'散件（更新）'!B:E,4,FALSE)</f>
        <v>https://tineco-yxzt.oss-accelerate.aliyuncs.com/20250213/shoubing_1739409130305.jpg</v>
      </c>
      <c r="T2184" s="27" t="s">
        <v>8759</v>
      </c>
      <c r="U2184" s="28" t="str">
        <f>VLOOKUP(N2184,'散件（更新）'!B:G,6,FALSE)</f>
        <v>SP;CL2453B-01;手柄组件（黑色）</v>
      </c>
      <c r="V2184" s="28">
        <f>VLOOKUP(N2184,'散件（更新）'!B:I,8,FALSE)</f>
        <v>6932485005406</v>
      </c>
    </row>
    <row r="2185" spans="1:22">
      <c r="A2185" s="57">
        <v>46169</v>
      </c>
      <c r="B2185" s="50" t="s">
        <v>7675</v>
      </c>
      <c r="C2185" s="27" t="str">
        <f>VLOOKUP(B2185,'大货清单（不定期按GOMS更新）'!A:H,8,0)</f>
        <v>109-24530201</v>
      </c>
      <c r="D2185" s="27" t="str">
        <f>VLOOKUP(B2185,'大货清单（不定期按GOMS更新）'!A:C,3,0)</f>
        <v>CL2453B-01</v>
      </c>
      <c r="E2185" s="27" t="str">
        <f>VLOOKUP(B2185,'大货清单（不定期按GOMS更新）'!A:H,4,0)</f>
        <v>GB</v>
      </c>
      <c r="F2185" s="27" t="str">
        <f>VLOOKUP(B2185,'大货清单（不定期按GOMS更新）'!A:H,2,0)</f>
        <v>iFloor 5 Breeze Complete</v>
      </c>
      <c r="G2185" s="28">
        <f>VLOOKUP(B2185,'大货清单（不定期按GOMS更新）'!A:I,9,FALSE)</f>
        <v>6932485001750</v>
      </c>
      <c r="H2185" s="27" t="str">
        <f>VLOOKUP(B2185,'大货清单（不定期按GOMS更新）'!A:H,7,0)</f>
        <v>White&amp;Black</v>
      </c>
      <c r="I2185" s="27" t="str">
        <f>VLOOKUP(B2185,'大货清单（不定期按GOMS更新）'!A:F,6,FALSE)</f>
        <v>ACTIVE</v>
      </c>
      <c r="J2185" s="27" t="str">
        <f>VLOOKUP(B2185,'大货清单（不定期按GOMS更新）'!A:K,11,FALSE)</f>
        <v>8.4</v>
      </c>
      <c r="K2185" s="27" t="str">
        <f>VLOOKUP(B2185,'大货清单（不定期按GOMS更新）'!A:N,12,FALSE)</f>
        <v>674</v>
      </c>
      <c r="L2185" s="27" t="str">
        <f>VLOOKUP(B2185,'大货清单（不定期按GOMS更新）'!A:M,13,FALSE)</f>
        <v>328</v>
      </c>
      <c r="M2185" s="27" t="str">
        <f>VLOOKUP(B2185,'大货清单（不定期按GOMS更新）'!A:N,14,FALSE)</f>
        <v>310</v>
      </c>
      <c r="N2185" s="50" t="s">
        <v>8187</v>
      </c>
      <c r="O2185" s="27">
        <f>IFERROR(VLOOKUP(N2185,'散件迭代（不定期更新）'!C:J,8,FALSE),0)</f>
        <v>0</v>
      </c>
      <c r="P2185" s="27" t="str">
        <f>IFERROR(VLOOKUP(N2185,'散件（更新）'!B:H,3,FALSE),0)</f>
        <v/>
      </c>
      <c r="Q2185" s="27" t="str">
        <f>VLOOKUP(N2185,'散件（更新）'!B:H,2,FALSE)</f>
        <v>114-24530202</v>
      </c>
      <c r="R2185" s="27" t="str">
        <f>VLOOKUP(N2185,'散件（更新）'!B:H,7,FALSE)</f>
        <v>Clean Water Tank</v>
      </c>
      <c r="S2185" s="27" t="str">
        <f>VLOOKUP(N2185,'散件（更新）'!B:E,4,FALSE)</f>
        <v>https://tineco-yxzt.oss-accelerate.aliyuncs.com/20250213/CWT_1739409272415.jpg</v>
      </c>
      <c r="T2185" s="27" t="s">
        <v>19322</v>
      </c>
      <c r="U2185" s="28" t="str">
        <f>VLOOKUP(N2185,'散件（更新）'!B:G,6,FALSE)</f>
        <v>SP;CL2453B-01;溶液桶组件</v>
      </c>
      <c r="V2185" s="28">
        <f>VLOOKUP(N2185,'散件（更新）'!B:I,8,FALSE)</f>
        <v>6932485005413</v>
      </c>
    </row>
    <row r="2186" spans="1:22">
      <c r="A2186" s="57">
        <v>46169</v>
      </c>
      <c r="B2186" s="50" t="s">
        <v>7675</v>
      </c>
      <c r="C2186" s="27" t="str">
        <f>VLOOKUP(B2186,'大货清单（不定期按GOMS更新）'!A:H,8,0)</f>
        <v>109-24530201</v>
      </c>
      <c r="D2186" s="27" t="str">
        <f>VLOOKUP(B2186,'大货清单（不定期按GOMS更新）'!A:C,3,0)</f>
        <v>CL2453B-01</v>
      </c>
      <c r="E2186" s="27" t="str">
        <f>VLOOKUP(B2186,'大货清单（不定期按GOMS更新）'!A:H,4,0)</f>
        <v>GB</v>
      </c>
      <c r="F2186" s="27" t="str">
        <f>VLOOKUP(B2186,'大货清单（不定期按GOMS更新）'!A:H,2,0)</f>
        <v>iFloor 5 Breeze Complete</v>
      </c>
      <c r="G2186" s="28">
        <f>VLOOKUP(B2186,'大货清单（不定期按GOMS更新）'!A:I,9,FALSE)</f>
        <v>6932485001750</v>
      </c>
      <c r="H2186" s="27" t="str">
        <f>VLOOKUP(B2186,'大货清单（不定期按GOMS更新）'!A:H,7,0)</f>
        <v>White&amp;Black</v>
      </c>
      <c r="I2186" s="27" t="str">
        <f>VLOOKUP(B2186,'大货清单（不定期按GOMS更新）'!A:F,6,FALSE)</f>
        <v>ACTIVE</v>
      </c>
      <c r="J2186" s="27" t="str">
        <f>VLOOKUP(B2186,'大货清单（不定期按GOMS更新）'!A:K,11,FALSE)</f>
        <v>8.4</v>
      </c>
      <c r="K2186" s="27" t="str">
        <f>VLOOKUP(B2186,'大货清单（不定期按GOMS更新）'!A:N,12,FALSE)</f>
        <v>674</v>
      </c>
      <c r="L2186" s="27" t="str">
        <f>VLOOKUP(B2186,'大货清单（不定期按GOMS更新）'!A:M,13,FALSE)</f>
        <v>328</v>
      </c>
      <c r="M2186" s="27" t="str">
        <f>VLOOKUP(B2186,'大货清单（不定期按GOMS更新）'!A:N,14,FALSE)</f>
        <v>310</v>
      </c>
      <c r="N2186" s="50" t="s">
        <v>8203</v>
      </c>
      <c r="O2186" s="27">
        <f>IFERROR(VLOOKUP(N2186,'散件迭代（不定期更新）'!C:J,8,FALSE),0)</f>
        <v>0</v>
      </c>
      <c r="P2186" s="27" t="str">
        <f>IFERROR(VLOOKUP(N2186,'散件（更新）'!B:H,3,FALSE),0)</f>
        <v/>
      </c>
      <c r="Q2186" s="27" t="str">
        <f>VLOOKUP(N2186,'散件（更新）'!B:H,2,FALSE)</f>
        <v>114-24530203</v>
      </c>
      <c r="R2186" s="27" t="str">
        <f>VLOOKUP(N2186,'散件（更新）'!B:H,7,FALSE)</f>
        <v>Dirt Water Tank</v>
      </c>
      <c r="S2186" s="27" t="str">
        <f>VLOOKUP(N2186,'散件（更新）'!B:E,4,FALSE)</f>
        <v>https://tineco-yxzt.oss-accelerate.aliyuncs.com/20250213/232323223_1739409388361.jpg</v>
      </c>
      <c r="T2186" s="27" t="s">
        <v>8759</v>
      </c>
      <c r="U2186" s="28" t="str">
        <f>VLOOKUP(N2186,'散件（更新）'!B:G,6,FALSE)</f>
        <v>SP;CL2453B-01;回收桶组件</v>
      </c>
      <c r="V2186" s="28">
        <f>VLOOKUP(N2186,'散件（更新）'!B:I,8,FALSE)</f>
        <v>6932485005420</v>
      </c>
    </row>
    <row r="2187" spans="1:22">
      <c r="A2187" s="57">
        <v>46169</v>
      </c>
      <c r="B2187" s="50" t="s">
        <v>5121</v>
      </c>
      <c r="C2187" s="27" t="str">
        <f>VLOOKUP(B2187,'大货清单（不定期按GOMS更新）'!A:H,8,0)</f>
        <v>107-23770401</v>
      </c>
      <c r="D2187" s="27" t="str">
        <f>VLOOKUP(B2187,'大货清单（不定期按GOMS更新）'!A:C,3,0)</f>
        <v>ZB2377D-01</v>
      </c>
      <c r="E2187" s="27" t="str">
        <f>VLOOKUP(B2187,'大货清单（不定期按GOMS更新）'!A:H,4,0)</f>
        <v>DE,NL,PL,SE,BE,IT,ES,FR</v>
      </c>
      <c r="F2187" s="27" t="str">
        <f>VLOOKUP(B2187,'大货清单（不定期按GOMS更新）'!A:H,2,0)</f>
        <v>PURE ONE STATION 5 PLUS</v>
      </c>
      <c r="G2187" s="28">
        <f>VLOOKUP(B2187,'大货清单（不定期按GOMS更新）'!A:I,9,FALSE)</f>
        <v>6974950109202</v>
      </c>
      <c r="H2187" s="27" t="str">
        <f>VLOOKUP(B2187,'大货清单（不定期按GOMS更新）'!A:H,7,0)</f>
        <v>WHITE</v>
      </c>
      <c r="I2187" s="27" t="str">
        <f>VLOOKUP(B2187,'大货清单（不定期按GOMS更新）'!A:F,6,FALSE)</f>
        <v>ACTIVE</v>
      </c>
      <c r="J2187" s="27" t="str">
        <f>VLOOKUP(B2187,'大货清单（不定期按GOMS更新）'!A:K,11,FALSE)</f>
        <v>11.4</v>
      </c>
      <c r="K2187" s="27" t="str">
        <f>VLOOKUP(B2187,'大货清单（不定期按GOMS更新）'!A:N,12,FALSE)</f>
        <v>747</v>
      </c>
      <c r="L2187" s="27" t="str">
        <f>VLOOKUP(B2187,'大货清单（不定期按GOMS更新）'!A:M,13,FALSE)</f>
        <v>383</v>
      </c>
      <c r="M2187" s="27" t="str">
        <f>VLOOKUP(B2187,'大货清单（不定期按GOMS更新）'!A:N,14,FALSE)</f>
        <v>331</v>
      </c>
      <c r="N2187" s="50" t="s">
        <v>7792</v>
      </c>
      <c r="O2187" s="27">
        <f>IFERROR(VLOOKUP(N2187,'散件迭代（不定期更新）'!C:J,8,FALSE),0)</f>
        <v>0</v>
      </c>
      <c r="P2187" s="27" t="str">
        <f>IFERROR(VLOOKUP(N2187,'散件（更新）'!B:H,3,FALSE),0)</f>
        <v/>
      </c>
      <c r="Q2187" s="27" t="str">
        <f>VLOOKUP(N2187,'散件（更新）'!B:H,2,FALSE)</f>
        <v>114-23770404</v>
      </c>
      <c r="R2187" s="27" t="str">
        <f>VLOOKUP(N2187,'散件（更新）'!B:H,7,FALSE)</f>
        <v>Mini Power Brush</v>
      </c>
      <c r="S2187" s="27">
        <f>VLOOKUP(N2187,'散件（更新）'!B:E,4,FALSE)</f>
        <v>0</v>
      </c>
      <c r="T2187" s="27" t="s">
        <v>19301</v>
      </c>
      <c r="U2187" s="28" t="str">
        <f>VLOOKUP(N2187,'散件（更新）'!B:G,6,FALSE)</f>
        <v>小电动地刷胶袋组件</v>
      </c>
      <c r="V2187" s="28">
        <f>VLOOKUP(N2187,'散件（更新）'!B:I,8,FALSE)</f>
        <v>6932485005246</v>
      </c>
    </row>
    <row r="2188" spans="1:22">
      <c r="A2188" s="57">
        <v>46169</v>
      </c>
      <c r="B2188" s="50" t="s">
        <v>7678</v>
      </c>
      <c r="C2188" s="27" t="str">
        <f>VLOOKUP(B2188,'大货清单（不定期按GOMS更新）'!A:H,8,0)</f>
        <v>109-23282002</v>
      </c>
      <c r="D2188" s="27" t="str">
        <f>VLOOKUP(B2188,'大货清单（不定期按GOMS更新）'!A:C,3,0)</f>
        <v>CL2328T-02</v>
      </c>
      <c r="E2188" s="27" t="str">
        <f>VLOOKUP(B2188,'大货清单（不定期按GOMS更新）'!A:H,4,0)</f>
        <v>GB</v>
      </c>
      <c r="F2188" s="27" t="str">
        <f>VLOOKUP(B2188,'大货清单（不定期按GOMS更新）'!A:H,2,0)</f>
        <v>Floor One S6 Stretch Lite</v>
      </c>
      <c r="G2188" s="28">
        <f>VLOOKUP(B2188,'大货清单（不定期按GOMS更新）'!A:I,9,FALSE)</f>
        <v>6971745580789</v>
      </c>
      <c r="H2188" s="27" t="str">
        <f>VLOOKUP(B2188,'大货清单（不定期按GOMS更新）'!A:H,7,0)</f>
        <v>White</v>
      </c>
      <c r="I2188" s="27" t="str">
        <f>VLOOKUP(B2188,'大货清单（不定期按GOMS更新）'!A:F,6,FALSE)</f>
        <v>ACTIVE</v>
      </c>
      <c r="J2188" s="27" t="str">
        <f>VLOOKUP(B2188,'大货清单（不定期按GOMS更新）'!A:K,11,FALSE)</f>
        <v>8.5</v>
      </c>
      <c r="K2188" s="27" t="str">
        <f>VLOOKUP(B2188,'大货清单（不定期按GOMS更新）'!A:N,12,FALSE)</f>
        <v>722</v>
      </c>
      <c r="L2188" s="27" t="str">
        <f>VLOOKUP(B2188,'大货清单（不定期按GOMS更新）'!A:M,13,FALSE)</f>
        <v>331</v>
      </c>
      <c r="M2188" s="27" t="str">
        <f>VLOOKUP(B2188,'大货清单（不定期按GOMS更新）'!A:N,14,FALSE)</f>
        <v>286</v>
      </c>
      <c r="N2188" s="50" t="s">
        <v>4422</v>
      </c>
      <c r="O2188" s="27">
        <f>IFERROR(VLOOKUP(N2188,'散件迭代（不定期更新）'!C:J,8,FALSE),0)</f>
        <v>0</v>
      </c>
      <c r="P2188" s="27" t="str">
        <f>IFERROR(VLOOKUP(N2188,'散件（更新）'!B:H,3,FALSE),0)</f>
        <v>/</v>
      </c>
      <c r="Q2188" s="27" t="str">
        <f>VLOOKUP(N2188,'散件（更新）'!B:H,2,FALSE)</f>
        <v>114-23350408</v>
      </c>
      <c r="R2188" s="27" t="str">
        <f>VLOOKUP(N2188,'散件（更新）'!B:H,7,FALSE)</f>
        <v>Brush Roller</v>
      </c>
      <c r="S2188" s="27" t="str">
        <f>VLOOKUP(N2188,'散件（更新）'!B:E,4,FALSE)</f>
        <v>https://tineco-yxzt.oss-accelerate.aliyuncs.com/20241021/gunshua_1729475885815.jpeg</v>
      </c>
      <c r="T2188" s="27" t="s">
        <v>8759</v>
      </c>
      <c r="U2188" s="28" t="str">
        <f>VLOOKUP(N2188,'散件（更新）'!B:G,6,FALSE)</f>
        <v>滚刷组件</v>
      </c>
      <c r="V2188" s="28" t="str">
        <f>VLOOKUP(N2188,'散件（更新）'!B:I,8,FALSE)</f>
        <v>6974950106188</v>
      </c>
    </row>
    <row r="2189" spans="1:22">
      <c r="A2189" s="57">
        <v>46169</v>
      </c>
      <c r="B2189" s="50" t="s">
        <v>7678</v>
      </c>
      <c r="C2189" s="27" t="str">
        <f>VLOOKUP(B2189,'大货清单（不定期按GOMS更新）'!A:H,8,0)</f>
        <v>109-23282002</v>
      </c>
      <c r="D2189" s="27" t="str">
        <f>VLOOKUP(B2189,'大货清单（不定期按GOMS更新）'!A:C,3,0)</f>
        <v>CL2328T-02</v>
      </c>
      <c r="E2189" s="27" t="str">
        <f>VLOOKUP(B2189,'大货清单（不定期按GOMS更新）'!A:H,4,0)</f>
        <v>GB</v>
      </c>
      <c r="F2189" s="27" t="str">
        <f>VLOOKUP(B2189,'大货清单（不定期按GOMS更新）'!A:H,2,0)</f>
        <v>Floor One S6 Stretch Lite</v>
      </c>
      <c r="G2189" s="28">
        <f>VLOOKUP(B2189,'大货清单（不定期按GOMS更新）'!A:I,9,FALSE)</f>
        <v>6971745580789</v>
      </c>
      <c r="H2189" s="27" t="str">
        <f>VLOOKUP(B2189,'大货清单（不定期按GOMS更新）'!A:H,7,0)</f>
        <v>White</v>
      </c>
      <c r="I2189" s="27" t="str">
        <f>VLOOKUP(B2189,'大货清单（不定期按GOMS更新）'!A:F,6,FALSE)</f>
        <v>ACTIVE</v>
      </c>
      <c r="J2189" s="27" t="str">
        <f>VLOOKUP(B2189,'大货清单（不定期按GOMS更新）'!A:K,11,FALSE)</f>
        <v>8.5</v>
      </c>
      <c r="K2189" s="27" t="str">
        <f>VLOOKUP(B2189,'大货清单（不定期按GOMS更新）'!A:N,12,FALSE)</f>
        <v>722</v>
      </c>
      <c r="L2189" s="27" t="str">
        <f>VLOOKUP(B2189,'大货清单（不定期按GOMS更新）'!A:M,13,FALSE)</f>
        <v>331</v>
      </c>
      <c r="M2189" s="27" t="str">
        <f>VLOOKUP(B2189,'大货清单（不定期按GOMS更新）'!A:N,14,FALSE)</f>
        <v>286</v>
      </c>
      <c r="N2189" s="50" t="s">
        <v>7530</v>
      </c>
      <c r="O2189" s="27" t="str">
        <f>IFERROR(VLOOKUP(N2189,'散件迭代（不定期更新）'!C:J,8,FALSE),0)</f>
        <v>A64</v>
      </c>
      <c r="P2189" s="27">
        <f>IFERROR(VLOOKUP(N2189,'散件（更新）'!B:H,3,FALSE),0)</f>
        <v>0</v>
      </c>
      <c r="Q2189" s="27" t="str">
        <f>VLOOKUP(N2189,'散件（更新）'!B:H,2,FALSE)</f>
        <v>114-23280222</v>
      </c>
      <c r="R2189" s="27" t="str">
        <f>VLOOKUP(N2189,'散件（更新）'!B:H,7,FALSE)</f>
        <v>HEPA Assy</v>
      </c>
      <c r="S2189" s="27" t="str">
        <f>VLOOKUP(N2189,'散件（更新）'!B:E,4,FALSE)</f>
        <v>https://tineco-yxzt.oss-accelerate.aliyuncs.com/20240822/HEPA_1724286749680.jpg</v>
      </c>
      <c r="T2189" s="27" t="s">
        <v>8759</v>
      </c>
      <c r="U2189" s="28" t="str">
        <f>VLOOKUP(N2189,'散件（更新）'!B:G,6,FALSE)</f>
        <v>回收桶过滤器组件</v>
      </c>
      <c r="V2189" s="28">
        <f>VLOOKUP(N2189,'散件（更新）'!B:I,8,FALSE)</f>
        <v>6932485000470</v>
      </c>
    </row>
    <row r="2190" spans="1:22">
      <c r="A2190" s="57">
        <v>46169</v>
      </c>
      <c r="B2190" s="50" t="s">
        <v>7678</v>
      </c>
      <c r="C2190" s="27" t="str">
        <f>VLOOKUP(B2190,'大货清单（不定期按GOMS更新）'!A:H,8,0)</f>
        <v>109-23282002</v>
      </c>
      <c r="D2190" s="27" t="str">
        <f>VLOOKUP(B2190,'大货清单（不定期按GOMS更新）'!A:C,3,0)</f>
        <v>CL2328T-02</v>
      </c>
      <c r="E2190" s="27" t="str">
        <f>VLOOKUP(B2190,'大货清单（不定期按GOMS更新）'!A:H,4,0)</f>
        <v>GB</v>
      </c>
      <c r="F2190" s="27" t="str">
        <f>VLOOKUP(B2190,'大货清单（不定期按GOMS更新）'!A:H,2,0)</f>
        <v>Floor One S6 Stretch Lite</v>
      </c>
      <c r="G2190" s="28">
        <f>VLOOKUP(B2190,'大货清单（不定期按GOMS更新）'!A:I,9,FALSE)</f>
        <v>6971745580789</v>
      </c>
      <c r="H2190" s="27" t="str">
        <f>VLOOKUP(B2190,'大货清单（不定期按GOMS更新）'!A:H,7,0)</f>
        <v>White</v>
      </c>
      <c r="I2190" s="27" t="str">
        <f>VLOOKUP(B2190,'大货清单（不定期按GOMS更新）'!A:F,6,FALSE)</f>
        <v>ACTIVE</v>
      </c>
      <c r="J2190" s="27" t="str">
        <f>VLOOKUP(B2190,'大货清单（不定期按GOMS更新）'!A:K,11,FALSE)</f>
        <v>8.5</v>
      </c>
      <c r="K2190" s="27" t="str">
        <f>VLOOKUP(B2190,'大货清单（不定期按GOMS更新）'!A:N,12,FALSE)</f>
        <v>722</v>
      </c>
      <c r="L2190" s="27" t="str">
        <f>VLOOKUP(B2190,'大货清单（不定期按GOMS更新）'!A:M,13,FALSE)</f>
        <v>331</v>
      </c>
      <c r="M2190" s="27" t="str">
        <f>VLOOKUP(B2190,'大货清单（不定期按GOMS更新）'!A:N,14,FALSE)</f>
        <v>286</v>
      </c>
      <c r="N2190" s="50" t="s">
        <v>4252</v>
      </c>
      <c r="O2190" s="27">
        <f>IFERROR(VLOOKUP(N2190,'散件迭代（不定期更新）'!C:J,8,FALSE),0)</f>
        <v>0</v>
      </c>
      <c r="P2190" s="27" t="str">
        <f>IFERROR(VLOOKUP(N2190,'散件（更新）'!B:H,3,FALSE),0)</f>
        <v>/</v>
      </c>
      <c r="Q2190" s="27" t="str">
        <f>VLOOKUP(N2190,'散件（更新）'!B:H,2,FALSE)</f>
        <v>114-23470700</v>
      </c>
      <c r="R2190" s="27" t="str">
        <f>VLOOKUP(N2190,'散件（更新）'!B:H,7,FALSE)</f>
        <v>Adapter</v>
      </c>
      <c r="S2190" s="27">
        <f>VLOOKUP(N2190,'散件（更新）'!B:E,4,FALSE)</f>
        <v>0</v>
      </c>
      <c r="T2190" s="27" t="s">
        <v>8759</v>
      </c>
      <c r="U2190" s="28" t="str">
        <f>VLOOKUP(N2190,'散件（更新）'!B:G,6,FALSE)</f>
        <v>适配器英版</v>
      </c>
      <c r="V2190" s="28" t="str">
        <f>VLOOKUP(N2190,'散件（更新）'!B:I,8,FALSE)</f>
        <v>6974950106362</v>
      </c>
    </row>
    <row r="2191" spans="1:22">
      <c r="A2191" s="57">
        <v>46169</v>
      </c>
      <c r="B2191" s="50" t="s">
        <v>7678</v>
      </c>
      <c r="C2191" s="27" t="str">
        <f>VLOOKUP(B2191,'大货清单（不定期按GOMS更新）'!A:H,8,0)</f>
        <v>109-23282002</v>
      </c>
      <c r="D2191" s="27" t="str">
        <f>VLOOKUP(B2191,'大货清单（不定期按GOMS更新）'!A:C,3,0)</f>
        <v>CL2328T-02</v>
      </c>
      <c r="E2191" s="27" t="str">
        <f>VLOOKUP(B2191,'大货清单（不定期按GOMS更新）'!A:H,4,0)</f>
        <v>GB</v>
      </c>
      <c r="F2191" s="27" t="str">
        <f>VLOOKUP(B2191,'大货清单（不定期按GOMS更新）'!A:H,2,0)</f>
        <v>Floor One S6 Stretch Lite</v>
      </c>
      <c r="G2191" s="28">
        <f>VLOOKUP(B2191,'大货清单（不定期按GOMS更新）'!A:I,9,FALSE)</f>
        <v>6971745580789</v>
      </c>
      <c r="H2191" s="27" t="str">
        <f>VLOOKUP(B2191,'大货清单（不定期按GOMS更新）'!A:H,7,0)</f>
        <v>White</v>
      </c>
      <c r="I2191" s="27" t="str">
        <f>VLOOKUP(B2191,'大货清单（不定期按GOMS更新）'!A:F,6,FALSE)</f>
        <v>ACTIVE</v>
      </c>
      <c r="J2191" s="27" t="str">
        <f>VLOOKUP(B2191,'大货清单（不定期按GOMS更新）'!A:K,11,FALSE)</f>
        <v>8.5</v>
      </c>
      <c r="K2191" s="27" t="str">
        <f>VLOOKUP(B2191,'大货清单（不定期按GOMS更新）'!A:N,12,FALSE)</f>
        <v>722</v>
      </c>
      <c r="L2191" s="27" t="str">
        <f>VLOOKUP(B2191,'大货清单（不定期按GOMS更新）'!A:M,13,FALSE)</f>
        <v>331</v>
      </c>
      <c r="M2191" s="27" t="str">
        <f>VLOOKUP(B2191,'大货清单（不定期按GOMS更新）'!A:N,14,FALSE)</f>
        <v>286</v>
      </c>
      <c r="N2191" s="50" t="s">
        <v>8094</v>
      </c>
      <c r="O2191" s="27">
        <f>IFERROR(VLOOKUP(N2191,'散件迭代（不定期更新）'!C:J,8,FALSE),0)</f>
        <v>0</v>
      </c>
      <c r="P2191" s="27" t="str">
        <f>IFERROR(VLOOKUP(N2191,'散件（更新）'!B:H,3,FALSE),0)</f>
        <v/>
      </c>
      <c r="Q2191" s="27" t="str">
        <f>VLOOKUP(N2191,'散件（更新）'!B:H,2,FALSE)</f>
        <v>114-23281802</v>
      </c>
      <c r="R2191" s="27" t="str">
        <f>VLOOKUP(N2191,'散件（更新）'!B:H,7,FALSE)</f>
        <v>Charging Base</v>
      </c>
      <c r="S2191" s="27" t="str">
        <f>VLOOKUP(N2191,'散件（更新）'!B:E,4,FALSE)</f>
        <v>https://tineco-yxzt.oss-accelerate.aliyuncs.com/20250107/tuopanzujian_1736236880800.png</v>
      </c>
      <c r="T2191" s="27" t="s">
        <v>8759</v>
      </c>
      <c r="U2191" s="28" t="str">
        <f>VLOOKUP(N2191,'散件（更新）'!B:G,6,FALSE)</f>
        <v>SP;CL2328R-01;托盘组件</v>
      </c>
      <c r="V2191" s="28">
        <f>VLOOKUP(N2191,'散件（更新）'!B:I,8,FALSE)</f>
        <v>6932485004713</v>
      </c>
    </row>
    <row r="2192" spans="1:22">
      <c r="A2192" s="57">
        <v>46169</v>
      </c>
      <c r="B2192" s="50" t="s">
        <v>7678</v>
      </c>
      <c r="C2192" s="27" t="str">
        <f>VLOOKUP(B2192,'大货清单（不定期按GOMS更新）'!A:H,8,0)</f>
        <v>109-23282002</v>
      </c>
      <c r="D2192" s="27" t="str">
        <f>VLOOKUP(B2192,'大货清单（不定期按GOMS更新）'!A:C,3,0)</f>
        <v>CL2328T-02</v>
      </c>
      <c r="E2192" s="27" t="str">
        <f>VLOOKUP(B2192,'大货清单（不定期按GOMS更新）'!A:H,4,0)</f>
        <v>GB</v>
      </c>
      <c r="F2192" s="27" t="str">
        <f>VLOOKUP(B2192,'大货清单（不定期按GOMS更新）'!A:H,2,0)</f>
        <v>Floor One S6 Stretch Lite</v>
      </c>
      <c r="G2192" s="28">
        <f>VLOOKUP(B2192,'大货清单（不定期按GOMS更新）'!A:I,9,FALSE)</f>
        <v>6971745580789</v>
      </c>
      <c r="H2192" s="27" t="str">
        <f>VLOOKUP(B2192,'大货清单（不定期按GOMS更新）'!A:H,7,0)</f>
        <v>White</v>
      </c>
      <c r="I2192" s="27" t="str">
        <f>VLOOKUP(B2192,'大货清单（不定期按GOMS更新）'!A:F,6,FALSE)</f>
        <v>ACTIVE</v>
      </c>
      <c r="J2192" s="27" t="str">
        <f>VLOOKUP(B2192,'大货清单（不定期按GOMS更新）'!A:K,11,FALSE)</f>
        <v>8.5</v>
      </c>
      <c r="K2192" s="27" t="str">
        <f>VLOOKUP(B2192,'大货清单（不定期按GOMS更新）'!A:N,12,FALSE)</f>
        <v>722</v>
      </c>
      <c r="L2192" s="27" t="str">
        <f>VLOOKUP(B2192,'大货清单（不定期按GOMS更新）'!A:M,13,FALSE)</f>
        <v>331</v>
      </c>
      <c r="M2192" s="27" t="str">
        <f>VLOOKUP(B2192,'大货清单（不定期按GOMS更新）'!A:N,14,FALSE)</f>
        <v>286</v>
      </c>
      <c r="N2192" s="50" t="s">
        <v>8078</v>
      </c>
      <c r="O2192" s="27">
        <f>IFERROR(VLOOKUP(N2192,'散件迭代（不定期更新）'!C:J,8,FALSE),0)</f>
        <v>0</v>
      </c>
      <c r="P2192" s="27" t="str">
        <f>IFERROR(VLOOKUP(N2192,'散件（更新）'!B:H,3,FALSE),0)</f>
        <v/>
      </c>
      <c r="Q2192" s="27" t="str">
        <f>VLOOKUP(N2192,'散件（更新）'!B:H,2,FALSE)</f>
        <v>114-24580103</v>
      </c>
      <c r="R2192" s="27" t="str">
        <f>VLOOKUP(N2192,'散件（更新）'!B:H,7,FALSE)</f>
        <v>Battery</v>
      </c>
      <c r="S2192" s="27" t="str">
        <f>VLOOKUP(N2192,'散件（更新）'!B:E,4,FALSE)</f>
        <v>https://tineco-yxzt.oss-accelerate.aliyuncs.com/20241231/dianchibao_1735610141990.png</v>
      </c>
      <c r="T2192" s="27" t="s">
        <v>8759</v>
      </c>
      <c r="U2192" s="28" t="str">
        <f>VLOOKUP(N2192,'散件（更新）'!B:G,6,FALSE)</f>
        <v>SP;CL2458A-02;电池包组件</v>
      </c>
      <c r="V2192" s="28">
        <f>VLOOKUP(N2192,'散件（更新）'!B:I,8,FALSE)</f>
        <v>6932485004553</v>
      </c>
    </row>
    <row r="2193" spans="1:22">
      <c r="A2193" s="57">
        <v>46169</v>
      </c>
      <c r="B2193" s="50" t="s">
        <v>7678</v>
      </c>
      <c r="C2193" s="27" t="str">
        <f>VLOOKUP(B2193,'大货清单（不定期按GOMS更新）'!A:H,8,0)</f>
        <v>109-23282002</v>
      </c>
      <c r="D2193" s="27" t="str">
        <f>VLOOKUP(B2193,'大货清单（不定期按GOMS更新）'!A:C,3,0)</f>
        <v>CL2328T-02</v>
      </c>
      <c r="E2193" s="27" t="str">
        <f>VLOOKUP(B2193,'大货清单（不定期按GOMS更新）'!A:H,4,0)</f>
        <v>GB</v>
      </c>
      <c r="F2193" s="27" t="str">
        <f>VLOOKUP(B2193,'大货清单（不定期按GOMS更新）'!A:H,2,0)</f>
        <v>Floor One S6 Stretch Lite</v>
      </c>
      <c r="G2193" s="28">
        <f>VLOOKUP(B2193,'大货清单（不定期按GOMS更新）'!A:I,9,FALSE)</f>
        <v>6971745580789</v>
      </c>
      <c r="H2193" s="27" t="str">
        <f>VLOOKUP(B2193,'大货清单（不定期按GOMS更新）'!A:H,7,0)</f>
        <v>White</v>
      </c>
      <c r="I2193" s="27" t="str">
        <f>VLOOKUP(B2193,'大货清单（不定期按GOMS更新）'!A:F,6,FALSE)</f>
        <v>ACTIVE</v>
      </c>
      <c r="J2193" s="27" t="str">
        <f>VLOOKUP(B2193,'大货清单（不定期按GOMS更新）'!A:K,11,FALSE)</f>
        <v>8.5</v>
      </c>
      <c r="K2193" s="27" t="str">
        <f>VLOOKUP(B2193,'大货清单（不定期按GOMS更新）'!A:N,12,FALSE)</f>
        <v>722</v>
      </c>
      <c r="L2193" s="27" t="str">
        <f>VLOOKUP(B2193,'大货清单（不定期按GOMS更新）'!A:M,13,FALSE)</f>
        <v>331</v>
      </c>
      <c r="M2193" s="27" t="str">
        <f>VLOOKUP(B2193,'大货清单（不定期按GOMS更新）'!A:N,14,FALSE)</f>
        <v>286</v>
      </c>
      <c r="N2193" s="50" t="s">
        <v>4700</v>
      </c>
      <c r="O2193" s="27">
        <f>IFERROR(VLOOKUP(N2193,'散件迭代（不定期更新）'!C:J,8,FALSE),0)</f>
        <v>0</v>
      </c>
      <c r="P2193" s="27">
        <f>IFERROR(VLOOKUP(N2193,'散件（更新）'!B:H,3,FALSE),0)</f>
        <v>0</v>
      </c>
      <c r="Q2193" s="27" t="str">
        <f>VLOOKUP(N2193,'散件（更新）'!B:H,2,FALSE)</f>
        <v>114-23280207</v>
      </c>
      <c r="R2193" s="27" t="str">
        <f>VLOOKUP(N2193,'散件（更新）'!B:H,7,FALSE)</f>
        <v>Display Screen</v>
      </c>
      <c r="S2193" s="27" t="str">
        <f>VLOOKUP(N2193,'散件（更新）'!B:E,4,FALSE)</f>
        <v>https://tineco-yxzt.oss-accelerate.aliyuncs.com/20240306/xianshiping_1709691771004.GIF</v>
      </c>
      <c r="T2193" s="27" t="s">
        <v>8759</v>
      </c>
      <c r="U2193" s="28" t="str">
        <f>VLOOKUP(N2193,'散件（更新）'!B:G,6,FALSE)</f>
        <v>LED显示屏组件</v>
      </c>
      <c r="V2193" s="28">
        <f>VLOOKUP(N2193,'散件（更新）'!B:I,8,FALSE)</f>
        <v>6974950107178</v>
      </c>
    </row>
    <row r="2194" spans="1:22">
      <c r="A2194" s="57">
        <v>46169</v>
      </c>
      <c r="B2194" s="50" t="s">
        <v>7678</v>
      </c>
      <c r="C2194" s="27" t="str">
        <f>VLOOKUP(B2194,'大货清单（不定期按GOMS更新）'!A:H,8,0)</f>
        <v>109-23282002</v>
      </c>
      <c r="D2194" s="27" t="str">
        <f>VLOOKUP(B2194,'大货清单（不定期按GOMS更新）'!A:C,3,0)</f>
        <v>CL2328T-02</v>
      </c>
      <c r="E2194" s="27" t="str">
        <f>VLOOKUP(B2194,'大货清单（不定期按GOMS更新）'!A:H,4,0)</f>
        <v>GB</v>
      </c>
      <c r="F2194" s="27" t="str">
        <f>VLOOKUP(B2194,'大货清单（不定期按GOMS更新）'!A:H,2,0)</f>
        <v>Floor One S6 Stretch Lite</v>
      </c>
      <c r="G2194" s="28">
        <f>VLOOKUP(B2194,'大货清单（不定期按GOMS更新）'!A:I,9,FALSE)</f>
        <v>6971745580789</v>
      </c>
      <c r="H2194" s="27" t="str">
        <f>VLOOKUP(B2194,'大货清单（不定期按GOMS更新）'!A:H,7,0)</f>
        <v>White</v>
      </c>
      <c r="I2194" s="27" t="str">
        <f>VLOOKUP(B2194,'大货清单（不定期按GOMS更新）'!A:F,6,FALSE)</f>
        <v>ACTIVE</v>
      </c>
      <c r="J2194" s="27" t="str">
        <f>VLOOKUP(B2194,'大货清单（不定期按GOMS更新）'!A:K,11,FALSE)</f>
        <v>8.5</v>
      </c>
      <c r="K2194" s="27" t="str">
        <f>VLOOKUP(B2194,'大货清单（不定期按GOMS更新）'!A:N,12,FALSE)</f>
        <v>722</v>
      </c>
      <c r="L2194" s="27" t="str">
        <f>VLOOKUP(B2194,'大货清单（不定期按GOMS更新）'!A:M,13,FALSE)</f>
        <v>331</v>
      </c>
      <c r="M2194" s="27" t="str">
        <f>VLOOKUP(B2194,'大货清单（不定期按GOMS更新）'!A:N,14,FALSE)</f>
        <v>286</v>
      </c>
      <c r="N2194" s="50" t="s">
        <v>4702</v>
      </c>
      <c r="O2194" s="27">
        <f>IFERROR(VLOOKUP(N2194,'散件迭代（不定期更新）'!C:J,8,FALSE),0)</f>
        <v>0</v>
      </c>
      <c r="P2194" s="27">
        <f>IFERROR(VLOOKUP(N2194,'散件（更新）'!B:H,3,FALSE),0)</f>
        <v>0</v>
      </c>
      <c r="Q2194" s="27" t="str">
        <f>VLOOKUP(N2194,'散件（更新）'!B:H,2,FALSE)</f>
        <v>114-23280210</v>
      </c>
      <c r="R2194" s="27" t="str">
        <f>VLOOKUP(N2194,'散件（更新）'!B:H,7,FALSE)</f>
        <v>plastic part</v>
      </c>
      <c r="S2194" s="27" t="str">
        <f>VLOOKUP(N2194,'散件（更新）'!B:E,4,FALSE)</f>
        <v>https://tineco-yxzt.oss-accelerate.aliyuncs.com/20240306/ruansai_1709692212296.GIF</v>
      </c>
      <c r="T2194" s="27" t="s">
        <v>8759</v>
      </c>
      <c r="U2194" s="28" t="str">
        <f>VLOOKUP(N2194,'散件（更新）'!B:G,6,FALSE)</f>
        <v>前后盖软胶塞</v>
      </c>
      <c r="V2194" s="28">
        <f>VLOOKUP(N2194,'散件（更新）'!B:I,8,FALSE)</f>
        <v>6974950107208</v>
      </c>
    </row>
    <row r="2195" spans="1:22">
      <c r="A2195" s="57">
        <v>46169</v>
      </c>
      <c r="B2195" s="50" t="s">
        <v>7678</v>
      </c>
      <c r="C2195" s="27" t="str">
        <f>VLOOKUP(B2195,'大货清单（不定期按GOMS更新）'!A:H,8,0)</f>
        <v>109-23282002</v>
      </c>
      <c r="D2195" s="27" t="str">
        <f>VLOOKUP(B2195,'大货清单（不定期按GOMS更新）'!A:C,3,0)</f>
        <v>CL2328T-02</v>
      </c>
      <c r="E2195" s="27" t="str">
        <f>VLOOKUP(B2195,'大货清单（不定期按GOMS更新）'!A:H,4,0)</f>
        <v>GB</v>
      </c>
      <c r="F2195" s="27" t="str">
        <f>VLOOKUP(B2195,'大货清单（不定期按GOMS更新）'!A:H,2,0)</f>
        <v>Floor One S6 Stretch Lite</v>
      </c>
      <c r="G2195" s="28">
        <f>VLOOKUP(B2195,'大货清单（不定期按GOMS更新）'!A:I,9,FALSE)</f>
        <v>6971745580789</v>
      </c>
      <c r="H2195" s="27" t="str">
        <f>VLOOKUP(B2195,'大货清单（不定期按GOMS更新）'!A:H,7,0)</f>
        <v>White</v>
      </c>
      <c r="I2195" s="27" t="str">
        <f>VLOOKUP(B2195,'大货清单（不定期按GOMS更新）'!A:F,6,FALSE)</f>
        <v>ACTIVE</v>
      </c>
      <c r="J2195" s="27" t="str">
        <f>VLOOKUP(B2195,'大货清单（不定期按GOMS更新）'!A:K,11,FALSE)</f>
        <v>8.5</v>
      </c>
      <c r="K2195" s="27" t="str">
        <f>VLOOKUP(B2195,'大货清单（不定期按GOMS更新）'!A:N,12,FALSE)</f>
        <v>722</v>
      </c>
      <c r="L2195" s="27" t="str">
        <f>VLOOKUP(B2195,'大货清单（不定期按GOMS更新）'!A:M,13,FALSE)</f>
        <v>331</v>
      </c>
      <c r="M2195" s="27" t="str">
        <f>VLOOKUP(B2195,'大货清单（不定期按GOMS更新）'!A:N,14,FALSE)</f>
        <v>286</v>
      </c>
      <c r="N2195" s="50" t="s">
        <v>4703</v>
      </c>
      <c r="O2195" s="27">
        <f>IFERROR(VLOOKUP(N2195,'散件迭代（不定期更新）'!C:J,8,FALSE),0)</f>
        <v>0</v>
      </c>
      <c r="P2195" s="27">
        <f>IFERROR(VLOOKUP(N2195,'散件（更新）'!B:H,3,FALSE),0)</f>
        <v>0</v>
      </c>
      <c r="Q2195" s="27" t="str">
        <f>VLOOKUP(N2195,'散件（更新）'!B:H,2,FALSE)</f>
        <v>114-23280214</v>
      </c>
      <c r="R2195" s="27" t="str">
        <f>VLOOKUP(N2195,'散件（更新）'!B:H,7,FALSE)</f>
        <v>plastic part</v>
      </c>
      <c r="S2195" s="27" t="str">
        <f>VLOOKUP(N2195,'散件（更新）'!B:E,4,FALSE)</f>
        <v>https://tineco-yxzt.oss-accelerate.aliyuncs.com/20240306/shuixiangxiashuifazujian_1709692518244.GIF</v>
      </c>
      <c r="T2195" s="27" t="s">
        <v>8759</v>
      </c>
      <c r="U2195" s="28" t="str">
        <f>VLOOKUP(N2195,'散件（更新）'!B:G,6,FALSE)</f>
        <v>水箱下水阀组件</v>
      </c>
      <c r="V2195" s="28">
        <f>VLOOKUP(N2195,'散件（更新）'!B:I,8,FALSE)</f>
        <v>6974950107246</v>
      </c>
    </row>
    <row r="2196" spans="1:22">
      <c r="A2196" s="57">
        <v>46169</v>
      </c>
      <c r="B2196" s="50" t="s">
        <v>7678</v>
      </c>
      <c r="C2196" s="27" t="str">
        <f>VLOOKUP(B2196,'大货清单（不定期按GOMS更新）'!A:H,8,0)</f>
        <v>109-23282002</v>
      </c>
      <c r="D2196" s="27" t="str">
        <f>VLOOKUP(B2196,'大货清单（不定期按GOMS更新）'!A:C,3,0)</f>
        <v>CL2328T-02</v>
      </c>
      <c r="E2196" s="27" t="str">
        <f>VLOOKUP(B2196,'大货清单（不定期按GOMS更新）'!A:H,4,0)</f>
        <v>GB</v>
      </c>
      <c r="F2196" s="27" t="str">
        <f>VLOOKUP(B2196,'大货清单（不定期按GOMS更新）'!A:H,2,0)</f>
        <v>Floor One S6 Stretch Lite</v>
      </c>
      <c r="G2196" s="28">
        <f>VLOOKUP(B2196,'大货清单（不定期按GOMS更新）'!A:I,9,FALSE)</f>
        <v>6971745580789</v>
      </c>
      <c r="H2196" s="27" t="str">
        <f>VLOOKUP(B2196,'大货清单（不定期按GOMS更新）'!A:H,7,0)</f>
        <v>White</v>
      </c>
      <c r="I2196" s="27" t="str">
        <f>VLOOKUP(B2196,'大货清单（不定期按GOMS更新）'!A:F,6,FALSE)</f>
        <v>ACTIVE</v>
      </c>
      <c r="J2196" s="27" t="str">
        <f>VLOOKUP(B2196,'大货清单（不定期按GOMS更新）'!A:K,11,FALSE)</f>
        <v>8.5</v>
      </c>
      <c r="K2196" s="27" t="str">
        <f>VLOOKUP(B2196,'大货清单（不定期按GOMS更新）'!A:N,12,FALSE)</f>
        <v>722</v>
      </c>
      <c r="L2196" s="27" t="str">
        <f>VLOOKUP(B2196,'大货清单（不定期按GOMS更新）'!A:M,13,FALSE)</f>
        <v>331</v>
      </c>
      <c r="M2196" s="27" t="str">
        <f>VLOOKUP(B2196,'大货清单（不定期按GOMS更新）'!A:N,14,FALSE)</f>
        <v>286</v>
      </c>
      <c r="N2196" s="50" t="s">
        <v>4704</v>
      </c>
      <c r="O2196" s="27">
        <f>IFERROR(VLOOKUP(N2196,'散件迭代（不定期更新）'!C:J,8,FALSE),0)</f>
        <v>0</v>
      </c>
      <c r="P2196" s="27">
        <f>IFERROR(VLOOKUP(N2196,'散件（更新）'!B:H,3,FALSE),0)</f>
        <v>0</v>
      </c>
      <c r="Q2196" s="27" t="str">
        <f>VLOOKUP(N2196,'散件（更新）'!B:H,2,FALSE)</f>
        <v>114-23280216</v>
      </c>
      <c r="R2196" s="27" t="str">
        <f>VLOOKUP(N2196,'散件（更新）'!B:H,7,FALSE)</f>
        <v>plastic part</v>
      </c>
      <c r="S2196" s="27" t="str">
        <f>VLOOKUP(N2196,'散件（更新）'!B:E,4,FALSE)</f>
        <v>https://tineco-yxzt.oss-accelerate.aliyuncs.com/20240306/penshuiban_1709693039077.GIF</v>
      </c>
      <c r="T2196" s="27" t="s">
        <v>8759</v>
      </c>
      <c r="U2196" s="28" t="str">
        <f>VLOOKUP(N2196,'散件（更新）'!B:G,6,FALSE)</f>
        <v>喷水板组件</v>
      </c>
      <c r="V2196" s="28">
        <f>VLOOKUP(N2196,'散件（更新）'!B:I,8,FALSE)</f>
        <v>6974950107260</v>
      </c>
    </row>
    <row r="2197" spans="1:22">
      <c r="A2197" s="57">
        <v>46169</v>
      </c>
      <c r="B2197" s="50" t="s">
        <v>7678</v>
      </c>
      <c r="C2197" s="27" t="str">
        <f>VLOOKUP(B2197,'大货清单（不定期按GOMS更新）'!A:H,8,0)</f>
        <v>109-23282002</v>
      </c>
      <c r="D2197" s="27" t="str">
        <f>VLOOKUP(B2197,'大货清单（不定期按GOMS更新）'!A:C,3,0)</f>
        <v>CL2328T-02</v>
      </c>
      <c r="E2197" s="27" t="str">
        <f>VLOOKUP(B2197,'大货清单（不定期按GOMS更新）'!A:H,4,0)</f>
        <v>GB</v>
      </c>
      <c r="F2197" s="27" t="str">
        <f>VLOOKUP(B2197,'大货清单（不定期按GOMS更新）'!A:H,2,0)</f>
        <v>Floor One S6 Stretch Lite</v>
      </c>
      <c r="G2197" s="28">
        <f>VLOOKUP(B2197,'大货清单（不定期按GOMS更新）'!A:I,9,FALSE)</f>
        <v>6971745580789</v>
      </c>
      <c r="H2197" s="27" t="str">
        <f>VLOOKUP(B2197,'大货清单（不定期按GOMS更新）'!A:H,7,0)</f>
        <v>White</v>
      </c>
      <c r="I2197" s="27" t="str">
        <f>VLOOKUP(B2197,'大货清单（不定期按GOMS更新）'!A:F,6,FALSE)</f>
        <v>ACTIVE</v>
      </c>
      <c r="J2197" s="27" t="str">
        <f>VLOOKUP(B2197,'大货清单（不定期按GOMS更新）'!A:K,11,FALSE)</f>
        <v>8.5</v>
      </c>
      <c r="K2197" s="27" t="str">
        <f>VLOOKUP(B2197,'大货清单（不定期按GOMS更新）'!A:N,12,FALSE)</f>
        <v>722</v>
      </c>
      <c r="L2197" s="27" t="str">
        <f>VLOOKUP(B2197,'大货清单（不定期按GOMS更新）'!A:M,13,FALSE)</f>
        <v>331</v>
      </c>
      <c r="M2197" s="27" t="str">
        <f>VLOOKUP(B2197,'大货清单（不定期按GOMS更新）'!A:N,14,FALSE)</f>
        <v>286</v>
      </c>
      <c r="N2197" s="50" t="s">
        <v>4705</v>
      </c>
      <c r="O2197" s="27">
        <f>IFERROR(VLOOKUP(N2197,'散件迭代（不定期更新）'!C:J,8,FALSE),0)</f>
        <v>0</v>
      </c>
      <c r="P2197" s="27">
        <f>IFERROR(VLOOKUP(N2197,'散件（更新）'!B:H,3,FALSE),0)</f>
        <v>0</v>
      </c>
      <c r="Q2197" s="27" t="str">
        <f>VLOOKUP(N2197,'散件（更新）'!B:H,2,FALSE)</f>
        <v>114-23280211</v>
      </c>
      <c r="R2197" s="27" t="str">
        <f>VLOOKUP(N2197,'散件（更新）'!B:H,7,FALSE)</f>
        <v>Wire</v>
      </c>
      <c r="S2197" s="27" t="str">
        <f>VLOOKUP(N2197,'散件（更新）'!B:E,4,FALSE)</f>
        <v>https://tineco-yxzt.oss-accelerate.aliyuncs.com/20240306/xinhaojiance_1709692284161.GIF</v>
      </c>
      <c r="T2197" s="27" t="s">
        <v>8759</v>
      </c>
      <c r="U2197" s="28" t="str">
        <f>VLOOKUP(N2197,'散件（更新）'!B:G,6,FALSE)</f>
        <v>回收桶信号检测组件</v>
      </c>
      <c r="V2197" s="28">
        <f>VLOOKUP(N2197,'散件（更新）'!B:I,8,FALSE)</f>
        <v>6974950107215</v>
      </c>
    </row>
    <row r="2198" spans="1:22">
      <c r="A2198" s="57">
        <v>46169</v>
      </c>
      <c r="B2198" s="50" t="s">
        <v>7678</v>
      </c>
      <c r="C2198" s="27" t="str">
        <f>VLOOKUP(B2198,'大货清单（不定期按GOMS更新）'!A:H,8,0)</f>
        <v>109-23282002</v>
      </c>
      <c r="D2198" s="27" t="str">
        <f>VLOOKUP(B2198,'大货清单（不定期按GOMS更新）'!A:C,3,0)</f>
        <v>CL2328T-02</v>
      </c>
      <c r="E2198" s="27" t="str">
        <f>VLOOKUP(B2198,'大货清单（不定期按GOMS更新）'!A:H,4,0)</f>
        <v>GB</v>
      </c>
      <c r="F2198" s="27" t="str">
        <f>VLOOKUP(B2198,'大货清单（不定期按GOMS更新）'!A:H,2,0)</f>
        <v>Floor One S6 Stretch Lite</v>
      </c>
      <c r="G2198" s="28">
        <f>VLOOKUP(B2198,'大货清单（不定期按GOMS更新）'!A:I,9,FALSE)</f>
        <v>6971745580789</v>
      </c>
      <c r="H2198" s="27" t="str">
        <f>VLOOKUP(B2198,'大货清单（不定期按GOMS更新）'!A:H,7,0)</f>
        <v>White</v>
      </c>
      <c r="I2198" s="27" t="str">
        <f>VLOOKUP(B2198,'大货清单（不定期按GOMS更新）'!A:F,6,FALSE)</f>
        <v>ACTIVE</v>
      </c>
      <c r="J2198" s="27" t="str">
        <f>VLOOKUP(B2198,'大货清单（不定期按GOMS更新）'!A:K,11,FALSE)</f>
        <v>8.5</v>
      </c>
      <c r="K2198" s="27" t="str">
        <f>VLOOKUP(B2198,'大货清单（不定期按GOMS更新）'!A:N,12,FALSE)</f>
        <v>722</v>
      </c>
      <c r="L2198" s="27" t="str">
        <f>VLOOKUP(B2198,'大货清单（不定期按GOMS更新）'!A:M,13,FALSE)</f>
        <v>331</v>
      </c>
      <c r="M2198" s="27" t="str">
        <f>VLOOKUP(B2198,'大货清单（不定期按GOMS更新）'!A:N,14,FALSE)</f>
        <v>286</v>
      </c>
      <c r="N2198" s="50" t="s">
        <v>8229</v>
      </c>
      <c r="O2198" s="27">
        <f>IFERROR(VLOOKUP(N2198,'散件迭代（不定期更新）'!C:J,8,FALSE),0)</f>
        <v>0</v>
      </c>
      <c r="P2198" s="27" t="str">
        <f>IFERROR(VLOOKUP(N2198,'散件（更新）'!B:H,3,FALSE),0)</f>
        <v/>
      </c>
      <c r="Q2198" s="27" t="str">
        <f>VLOOKUP(N2198,'散件（更新）'!B:H,2,FALSE)</f>
        <v>114-23761804</v>
      </c>
      <c r="R2198" s="27" t="str">
        <f>VLOOKUP(N2198,'散件（更新）'!B:H,7,FALSE)</f>
        <v>Motor</v>
      </c>
      <c r="S2198" s="27" t="str">
        <f>VLOOKUP(N2198,'散件（更新）'!B:E,4,FALSE)</f>
        <v>https://tineco-yxzt.oss-accelerate.aliyuncs.com/20241219/weixintupian_202411141109494_1734586474304.jpg</v>
      </c>
      <c r="T2198" s="27" t="s">
        <v>8759</v>
      </c>
      <c r="U2198" s="28" t="str">
        <f>VLOOKUP(N2198,'散件（更新）'!B:G,6,FALSE)</f>
        <v>有刷电机齿轮箱组件（带铭牌）</v>
      </c>
      <c r="V2198" s="28">
        <f>VLOOKUP(N2198,'散件（更新）'!B:I,8,FALSE)</f>
        <v>6932485002436</v>
      </c>
    </row>
    <row r="2199" spans="1:22">
      <c r="A2199" s="57">
        <v>46169</v>
      </c>
      <c r="B2199" s="50" t="s">
        <v>7678</v>
      </c>
      <c r="C2199" s="27" t="str">
        <f>VLOOKUP(B2199,'大货清单（不定期按GOMS更新）'!A:H,8,0)</f>
        <v>109-23282002</v>
      </c>
      <c r="D2199" s="27" t="str">
        <f>VLOOKUP(B2199,'大货清单（不定期按GOMS更新）'!A:C,3,0)</f>
        <v>CL2328T-02</v>
      </c>
      <c r="E2199" s="27" t="str">
        <f>VLOOKUP(B2199,'大货清单（不定期按GOMS更新）'!A:H,4,0)</f>
        <v>GB</v>
      </c>
      <c r="F2199" s="27" t="str">
        <f>VLOOKUP(B2199,'大货清单（不定期按GOMS更新）'!A:H,2,0)</f>
        <v>Floor One S6 Stretch Lite</v>
      </c>
      <c r="G2199" s="28">
        <f>VLOOKUP(B2199,'大货清单（不定期按GOMS更新）'!A:I,9,FALSE)</f>
        <v>6971745580789</v>
      </c>
      <c r="H2199" s="27" t="str">
        <f>VLOOKUP(B2199,'大货清单（不定期按GOMS更新）'!A:H,7,0)</f>
        <v>White</v>
      </c>
      <c r="I2199" s="27" t="str">
        <f>VLOOKUP(B2199,'大货清单（不定期按GOMS更新）'!A:F,6,FALSE)</f>
        <v>ACTIVE</v>
      </c>
      <c r="J2199" s="27" t="str">
        <f>VLOOKUP(B2199,'大货清单（不定期按GOMS更新）'!A:K,11,FALSE)</f>
        <v>8.5</v>
      </c>
      <c r="K2199" s="27" t="str">
        <f>VLOOKUP(B2199,'大货清单（不定期按GOMS更新）'!A:N,12,FALSE)</f>
        <v>722</v>
      </c>
      <c r="L2199" s="27" t="str">
        <f>VLOOKUP(B2199,'大货清单（不定期按GOMS更新）'!A:M,13,FALSE)</f>
        <v>331</v>
      </c>
      <c r="M2199" s="27" t="str">
        <f>VLOOKUP(B2199,'大货清单（不定期按GOMS更新）'!A:N,14,FALSE)</f>
        <v>286</v>
      </c>
      <c r="N2199" s="50" t="s">
        <v>8062</v>
      </c>
      <c r="O2199" s="27">
        <f>IFERROR(VLOOKUP(N2199,'散件迭代（不定期更新）'!C:J,8,FALSE),0)</f>
        <v>0</v>
      </c>
      <c r="P2199" s="27" t="str">
        <f>IFERROR(VLOOKUP(N2199,'散件（更新）'!B:H,3,FALSE),0)</f>
        <v/>
      </c>
      <c r="Q2199" s="27" t="str">
        <f>VLOOKUP(N2199,'散件（更新）'!B:H,2,FALSE)</f>
        <v>114-23761805</v>
      </c>
      <c r="R2199" s="27" t="str">
        <f>VLOOKUP(N2199,'散件（更新）'!B:H,7,FALSE)</f>
        <v>Motor</v>
      </c>
      <c r="S2199" s="27" t="str">
        <f>VLOOKUP(N2199,'散件（更新）'!B:E,4,FALSE)</f>
        <v>https://tineco-yxzt.oss-accelerate.aliyuncs.com/20241219/weixintupian_202411141109495_1734586641284.jpg</v>
      </c>
      <c r="T2199" s="27" t="s">
        <v>8759</v>
      </c>
      <c r="U2199" s="28" t="str">
        <f>VLOOKUP(N2199,'散件（更新）'!B:G,6,FALSE)</f>
        <v>主电机组件</v>
      </c>
      <c r="V2199" s="28">
        <f>VLOOKUP(N2199,'散件（更新）'!B:I,8,FALSE)</f>
        <v>6932485002443</v>
      </c>
    </row>
    <row r="2200" spans="1:22">
      <c r="A2200" s="57">
        <v>46169</v>
      </c>
      <c r="B2200" s="50" t="s">
        <v>7678</v>
      </c>
      <c r="C2200" s="27" t="str">
        <f>VLOOKUP(B2200,'大货清单（不定期按GOMS更新）'!A:H,8,0)</f>
        <v>109-23282002</v>
      </c>
      <c r="D2200" s="27" t="str">
        <f>VLOOKUP(B2200,'大货清单（不定期按GOMS更新）'!A:C,3,0)</f>
        <v>CL2328T-02</v>
      </c>
      <c r="E2200" s="27" t="str">
        <f>VLOOKUP(B2200,'大货清单（不定期按GOMS更新）'!A:H,4,0)</f>
        <v>GB</v>
      </c>
      <c r="F2200" s="27" t="str">
        <f>VLOOKUP(B2200,'大货清单（不定期按GOMS更新）'!A:H,2,0)</f>
        <v>Floor One S6 Stretch Lite</v>
      </c>
      <c r="G2200" s="28">
        <f>VLOOKUP(B2200,'大货清单（不定期按GOMS更新）'!A:I,9,FALSE)</f>
        <v>6971745580789</v>
      </c>
      <c r="H2200" s="27" t="str">
        <f>VLOOKUP(B2200,'大货清单（不定期按GOMS更新）'!A:H,7,0)</f>
        <v>White</v>
      </c>
      <c r="I2200" s="27" t="str">
        <f>VLOOKUP(B2200,'大货清单（不定期按GOMS更新）'!A:F,6,FALSE)</f>
        <v>ACTIVE</v>
      </c>
      <c r="J2200" s="27" t="str">
        <f>VLOOKUP(B2200,'大货清单（不定期按GOMS更新）'!A:K,11,FALSE)</f>
        <v>8.5</v>
      </c>
      <c r="K2200" s="27" t="str">
        <f>VLOOKUP(B2200,'大货清单（不定期按GOMS更新）'!A:N,12,FALSE)</f>
        <v>722</v>
      </c>
      <c r="L2200" s="27" t="str">
        <f>VLOOKUP(B2200,'大货清单（不定期按GOMS更新）'!A:M,13,FALSE)</f>
        <v>331</v>
      </c>
      <c r="M2200" s="27" t="str">
        <f>VLOOKUP(B2200,'大货清单（不定期按GOMS更新）'!A:N,14,FALSE)</f>
        <v>286</v>
      </c>
      <c r="N2200" s="50" t="s">
        <v>7951</v>
      </c>
      <c r="O2200" s="27">
        <f>IFERROR(VLOOKUP(N2200,'散件迭代（不定期更新）'!C:J,8,FALSE),0)</f>
        <v>0</v>
      </c>
      <c r="P2200" s="27" t="str">
        <f>IFERROR(VLOOKUP(N2200,'散件（更新）'!B:H,3,FALSE),0)</f>
        <v/>
      </c>
      <c r="Q2200" s="27" t="str">
        <f>VLOOKUP(N2200,'散件（更新）'!B:H,2,FALSE)</f>
        <v>114-23281800</v>
      </c>
      <c r="R2200" s="27" t="str">
        <f>VLOOKUP(N2200,'散件（更新）'!B:H,7,FALSE)</f>
        <v>PCBA</v>
      </c>
      <c r="S2200" s="27" t="str">
        <f>VLOOKUP(N2200,'散件（更新）'!B:E,4,FALSE)</f>
        <v>https://tineco-yxzt.oss-accelerate.aliyuncs.com/20250107/jishenzhukongban_1736236759037.png</v>
      </c>
      <c r="T2200" s="27" t="s">
        <v>8759</v>
      </c>
      <c r="U2200" s="28" t="str">
        <f>VLOOKUP(N2200,'散件（更新）'!B:G,6,FALSE)</f>
        <v>SP;CL2328R-01;机身主控板组件（欧洲）</v>
      </c>
      <c r="V2200" s="28">
        <f>VLOOKUP(N2200,'散件（更新）'!B:I,8,FALSE)</f>
        <v>6932485004706</v>
      </c>
    </row>
    <row r="2201" spans="1:22">
      <c r="A2201" s="57">
        <v>46169</v>
      </c>
      <c r="B2201" s="50" t="s">
        <v>7678</v>
      </c>
      <c r="C2201" s="27" t="str">
        <f>VLOOKUP(B2201,'大货清单（不定期按GOMS更新）'!A:H,8,0)</f>
        <v>109-23282002</v>
      </c>
      <c r="D2201" s="27" t="str">
        <f>VLOOKUP(B2201,'大货清单（不定期按GOMS更新）'!A:C,3,0)</f>
        <v>CL2328T-02</v>
      </c>
      <c r="E2201" s="27" t="str">
        <f>VLOOKUP(B2201,'大货清单（不定期按GOMS更新）'!A:H,4,0)</f>
        <v>GB</v>
      </c>
      <c r="F2201" s="27" t="str">
        <f>VLOOKUP(B2201,'大货清单（不定期按GOMS更新）'!A:H,2,0)</f>
        <v>Floor One S6 Stretch Lite</v>
      </c>
      <c r="G2201" s="28">
        <f>VLOOKUP(B2201,'大货清单（不定期按GOMS更新）'!A:I,9,FALSE)</f>
        <v>6971745580789</v>
      </c>
      <c r="H2201" s="27" t="str">
        <f>VLOOKUP(B2201,'大货清单（不定期按GOMS更新）'!A:H,7,0)</f>
        <v>White</v>
      </c>
      <c r="I2201" s="27" t="str">
        <f>VLOOKUP(B2201,'大货清单（不定期按GOMS更新）'!A:F,6,FALSE)</f>
        <v>ACTIVE</v>
      </c>
      <c r="J2201" s="27" t="str">
        <f>VLOOKUP(B2201,'大货清单（不定期按GOMS更新）'!A:K,11,FALSE)</f>
        <v>8.5</v>
      </c>
      <c r="K2201" s="27" t="str">
        <f>VLOOKUP(B2201,'大货清单（不定期按GOMS更新）'!A:N,12,FALSE)</f>
        <v>722</v>
      </c>
      <c r="L2201" s="27" t="str">
        <f>VLOOKUP(B2201,'大货清单（不定期按GOMS更新）'!A:M,13,FALSE)</f>
        <v>331</v>
      </c>
      <c r="M2201" s="27" t="str">
        <f>VLOOKUP(B2201,'大货清单（不定期按GOMS更新）'!A:N,14,FALSE)</f>
        <v>286</v>
      </c>
      <c r="N2201" s="50" t="s">
        <v>3796</v>
      </c>
      <c r="O2201" s="27">
        <f>IFERROR(VLOOKUP(N2201,'散件迭代（不定期更新）'!C:J,8,FALSE),0)</f>
        <v>0</v>
      </c>
      <c r="P2201" s="27" t="str">
        <f>IFERROR(VLOOKUP(N2201,'散件（更新）'!B:H,3,FALSE),0)</f>
        <v>/</v>
      </c>
      <c r="Q2201" s="27" t="str">
        <f>VLOOKUP(N2201,'散件（更新）'!B:H,2,FALSE)</f>
        <v>114-22200104</v>
      </c>
      <c r="R2201" s="27" t="str">
        <f>VLOOKUP(N2201,'散件（更新）'!B:H,7,FALSE)</f>
        <v>Scraper</v>
      </c>
      <c r="S2201" s="27" t="str">
        <f>VLOOKUP(N2201,'散件（更新）'!B:E,4,FALSE)</f>
        <v>https://tineco-yxzt.oss-accelerate.aliyuncs.com/20231219/9FWRR250000_1702948034118.png</v>
      </c>
      <c r="T2201" s="27" t="s">
        <v>19322</v>
      </c>
      <c r="U2201" s="28" t="str">
        <f>VLOOKUP(N2201,'散件（更新）'!B:G,6,FALSE)</f>
        <v>刮条组件</v>
      </c>
      <c r="V2201" s="28">
        <f>VLOOKUP(N2201,'散件（更新）'!B:I,8,FALSE)</f>
        <v>6974950103897</v>
      </c>
    </row>
    <row r="2202" spans="1:22">
      <c r="A2202" s="57">
        <v>46169</v>
      </c>
      <c r="B2202" s="50" t="s">
        <v>7678</v>
      </c>
      <c r="C2202" s="27" t="str">
        <f>VLOOKUP(B2202,'大货清单（不定期按GOMS更新）'!A:H,8,0)</f>
        <v>109-23282002</v>
      </c>
      <c r="D2202" s="27" t="str">
        <f>VLOOKUP(B2202,'大货清单（不定期按GOMS更新）'!A:C,3,0)</f>
        <v>CL2328T-02</v>
      </c>
      <c r="E2202" s="27" t="str">
        <f>VLOOKUP(B2202,'大货清单（不定期按GOMS更新）'!A:H,4,0)</f>
        <v>GB</v>
      </c>
      <c r="F2202" s="27" t="str">
        <f>VLOOKUP(B2202,'大货清单（不定期按GOMS更新）'!A:H,2,0)</f>
        <v>Floor One S6 Stretch Lite</v>
      </c>
      <c r="G2202" s="28">
        <f>VLOOKUP(B2202,'大货清单（不定期按GOMS更新）'!A:I,9,FALSE)</f>
        <v>6971745580789</v>
      </c>
      <c r="H2202" s="27" t="str">
        <f>VLOOKUP(B2202,'大货清单（不定期按GOMS更新）'!A:H,7,0)</f>
        <v>White</v>
      </c>
      <c r="I2202" s="27" t="str">
        <f>VLOOKUP(B2202,'大货清单（不定期按GOMS更新）'!A:F,6,FALSE)</f>
        <v>ACTIVE</v>
      </c>
      <c r="J2202" s="27" t="str">
        <f>VLOOKUP(B2202,'大货清单（不定期按GOMS更新）'!A:K,11,FALSE)</f>
        <v>8.5</v>
      </c>
      <c r="K2202" s="27" t="str">
        <f>VLOOKUP(B2202,'大货清单（不定期按GOMS更新）'!A:N,12,FALSE)</f>
        <v>722</v>
      </c>
      <c r="L2202" s="27" t="str">
        <f>VLOOKUP(B2202,'大货清单（不定期按GOMS更新）'!A:M,13,FALSE)</f>
        <v>331</v>
      </c>
      <c r="M2202" s="27" t="str">
        <f>VLOOKUP(B2202,'大货清单（不定期按GOMS更新）'!A:N,14,FALSE)</f>
        <v>286</v>
      </c>
      <c r="N2202" s="50" t="s">
        <v>8012</v>
      </c>
      <c r="O2202" s="27">
        <f>IFERROR(VLOOKUP(N2202,'散件迭代（不定期更新）'!C:J,8,FALSE),0)</f>
        <v>0</v>
      </c>
      <c r="P2202" s="27" t="str">
        <f>IFERROR(VLOOKUP(N2202,'散件（更新）'!B:H,3,FALSE),0)</f>
        <v/>
      </c>
      <c r="Q2202" s="27" t="str">
        <f>VLOOKUP(N2202,'散件（更新）'!B:H,2,FALSE)</f>
        <v>114-23761808</v>
      </c>
      <c r="R2202" s="27" t="str">
        <f>VLOOKUP(N2202,'散件（更新）'!B:H,7,FALSE)</f>
        <v>Sensor</v>
      </c>
      <c r="S2202" s="27" t="str">
        <f>VLOOKUP(N2202,'散件（更新）'!B:E,4,FALSE)</f>
        <v>https://tineco-yxzt.oss-accelerate.aliyuncs.com/20241219/weixintupian_202411141109496_1734589120839.jpg</v>
      </c>
      <c r="T2202" s="27" t="s">
        <v>8759</v>
      </c>
      <c r="U2202" s="28" t="str">
        <f>VLOOKUP(N2202,'散件（更新）'!B:G,6,FALSE)</f>
        <v>直通式光电液位传感器组件</v>
      </c>
      <c r="V2202" s="28">
        <f>VLOOKUP(N2202,'散件（更新）'!B:I,8,FALSE)</f>
        <v>6932485002474</v>
      </c>
    </row>
    <row r="2203" spans="1:22">
      <c r="A2203" s="57">
        <v>46169</v>
      </c>
      <c r="B2203" s="50" t="s">
        <v>7678</v>
      </c>
      <c r="C2203" s="27" t="str">
        <f>VLOOKUP(B2203,'大货清单（不定期按GOMS更新）'!A:H,8,0)</f>
        <v>109-23282002</v>
      </c>
      <c r="D2203" s="27" t="str">
        <f>VLOOKUP(B2203,'大货清单（不定期按GOMS更新）'!A:C,3,0)</f>
        <v>CL2328T-02</v>
      </c>
      <c r="E2203" s="27" t="str">
        <f>VLOOKUP(B2203,'大货清单（不定期按GOMS更新）'!A:H,4,0)</f>
        <v>GB</v>
      </c>
      <c r="F2203" s="27" t="str">
        <f>VLOOKUP(B2203,'大货清单（不定期按GOMS更新）'!A:H,2,0)</f>
        <v>Floor One S6 Stretch Lite</v>
      </c>
      <c r="G2203" s="28">
        <f>VLOOKUP(B2203,'大货清单（不定期按GOMS更新）'!A:I,9,FALSE)</f>
        <v>6971745580789</v>
      </c>
      <c r="H2203" s="27" t="str">
        <f>VLOOKUP(B2203,'大货清单（不定期按GOMS更新）'!A:H,7,0)</f>
        <v>White</v>
      </c>
      <c r="I2203" s="27" t="str">
        <f>VLOOKUP(B2203,'大货清单（不定期按GOMS更新）'!A:F,6,FALSE)</f>
        <v>ACTIVE</v>
      </c>
      <c r="J2203" s="27" t="str">
        <f>VLOOKUP(B2203,'大货清单（不定期按GOMS更新）'!A:K,11,FALSE)</f>
        <v>8.5</v>
      </c>
      <c r="K2203" s="27" t="str">
        <f>VLOOKUP(B2203,'大货清单（不定期按GOMS更新）'!A:N,12,FALSE)</f>
        <v>722</v>
      </c>
      <c r="L2203" s="27" t="str">
        <f>VLOOKUP(B2203,'大货清单（不定期按GOMS更新）'!A:M,13,FALSE)</f>
        <v>331</v>
      </c>
      <c r="M2203" s="27" t="str">
        <f>VLOOKUP(B2203,'大货清单（不定期按GOMS更新）'!A:N,14,FALSE)</f>
        <v>286</v>
      </c>
      <c r="N2203" s="50" t="s">
        <v>4708</v>
      </c>
      <c r="O2203" s="27">
        <f>IFERROR(VLOOKUP(N2203,'散件迭代（不定期更新）'!C:J,8,FALSE),0)</f>
        <v>0</v>
      </c>
      <c r="P2203" s="27">
        <f>IFERROR(VLOOKUP(N2203,'散件（更新）'!B:H,3,FALSE),0)</f>
        <v>0</v>
      </c>
      <c r="Q2203" s="27" t="str">
        <f>VLOOKUP(N2203,'散件（更新）'!B:H,2,FALSE)</f>
        <v>114-23280212</v>
      </c>
      <c r="R2203" s="27" t="str">
        <f>VLOOKUP(N2203,'散件（更新）'!B:H,7,FALSE)</f>
        <v>Sensor</v>
      </c>
      <c r="S2203" s="27" t="str">
        <f>VLOOKUP(N2203,'散件（更新）'!B:E,4,FALSE)</f>
        <v>https://tineco-yxzt.oss-accelerate.aliyuncs.com/20240306/hongwai_1709692389165.GIF</v>
      </c>
      <c r="T2203" s="27" t="s">
        <v>8759</v>
      </c>
      <c r="U2203" s="28" t="str">
        <f>VLOOKUP(N2203,'散件（更新）'!B:G,6,FALSE)</f>
        <v>红外脏污传感器板组件</v>
      </c>
      <c r="V2203" s="28">
        <f>VLOOKUP(N2203,'散件（更新）'!B:I,8,FALSE)</f>
        <v>6974950107222</v>
      </c>
    </row>
    <row r="2204" spans="1:22">
      <c r="A2204" s="57">
        <v>46169</v>
      </c>
      <c r="B2204" s="50" t="s">
        <v>7678</v>
      </c>
      <c r="C2204" s="27" t="str">
        <f>VLOOKUP(B2204,'大货清单（不定期按GOMS更新）'!A:H,8,0)</f>
        <v>109-23282002</v>
      </c>
      <c r="D2204" s="27" t="str">
        <f>VLOOKUP(B2204,'大货清单（不定期按GOMS更新）'!A:C,3,0)</f>
        <v>CL2328T-02</v>
      </c>
      <c r="E2204" s="27" t="str">
        <f>VLOOKUP(B2204,'大货清单（不定期按GOMS更新）'!A:H,4,0)</f>
        <v>GB</v>
      </c>
      <c r="F2204" s="27" t="str">
        <f>VLOOKUP(B2204,'大货清单（不定期按GOMS更新）'!A:H,2,0)</f>
        <v>Floor One S6 Stretch Lite</v>
      </c>
      <c r="G2204" s="28">
        <f>VLOOKUP(B2204,'大货清单（不定期按GOMS更新）'!A:I,9,FALSE)</f>
        <v>6971745580789</v>
      </c>
      <c r="H2204" s="27" t="str">
        <f>VLOOKUP(B2204,'大货清单（不定期按GOMS更新）'!A:H,7,0)</f>
        <v>White</v>
      </c>
      <c r="I2204" s="27" t="str">
        <f>VLOOKUP(B2204,'大货清单（不定期按GOMS更新）'!A:F,6,FALSE)</f>
        <v>ACTIVE</v>
      </c>
      <c r="J2204" s="27" t="str">
        <f>VLOOKUP(B2204,'大货清单（不定期按GOMS更新）'!A:K,11,FALSE)</f>
        <v>8.5</v>
      </c>
      <c r="K2204" s="27" t="str">
        <f>VLOOKUP(B2204,'大货清单（不定期按GOMS更新）'!A:N,12,FALSE)</f>
        <v>722</v>
      </c>
      <c r="L2204" s="27" t="str">
        <f>VLOOKUP(B2204,'大货清单（不定期按GOMS更新）'!A:M,13,FALSE)</f>
        <v>331</v>
      </c>
      <c r="M2204" s="27" t="str">
        <f>VLOOKUP(B2204,'大货清单（不定期按GOMS更新）'!A:N,14,FALSE)</f>
        <v>286</v>
      </c>
      <c r="N2204" s="50" t="s">
        <v>4711</v>
      </c>
      <c r="O2204" s="27">
        <f>IFERROR(VLOOKUP(N2204,'散件迭代（不定期更新）'!C:J,8,FALSE),0)</f>
        <v>0</v>
      </c>
      <c r="P2204" s="27">
        <f>IFERROR(VLOOKUP(N2204,'散件（更新）'!B:H,3,FALSE),0)</f>
        <v>0</v>
      </c>
      <c r="Q2204" s="27" t="str">
        <f>VLOOKUP(N2204,'散件（更新）'!B:H,2,FALSE)</f>
        <v>114-23280213</v>
      </c>
      <c r="R2204" s="27" t="str">
        <f>VLOOKUP(N2204,'散件（更新）'!B:H,7,FALSE)</f>
        <v>Pump</v>
      </c>
      <c r="S2204" s="27" t="str">
        <f>VLOOKUP(N2204,'散件（更新）'!B:E,4,FALSE)</f>
        <v>https://tineco-yxzt.oss-accelerate.aliyuncs.com/20240306/shuibeng_1709692458984.GIF</v>
      </c>
      <c r="T2204" s="27" t="s">
        <v>8759</v>
      </c>
      <c r="U2204" s="28" t="str">
        <f>VLOOKUP(N2204,'散件（更新）'!B:G,6,FALSE)</f>
        <v>蠕动泵组件</v>
      </c>
      <c r="V2204" s="28">
        <f>VLOOKUP(N2204,'散件（更新）'!B:I,8,FALSE)</f>
        <v>6974950107239</v>
      </c>
    </row>
    <row r="2205" spans="1:22">
      <c r="A2205" s="57">
        <v>46169</v>
      </c>
      <c r="B2205" s="50" t="s">
        <v>7678</v>
      </c>
      <c r="C2205" s="27" t="str">
        <f>VLOOKUP(B2205,'大货清单（不定期按GOMS更新）'!A:H,8,0)</f>
        <v>109-23282002</v>
      </c>
      <c r="D2205" s="27" t="str">
        <f>VLOOKUP(B2205,'大货清单（不定期按GOMS更新）'!A:C,3,0)</f>
        <v>CL2328T-02</v>
      </c>
      <c r="E2205" s="27" t="str">
        <f>VLOOKUP(B2205,'大货清单（不定期按GOMS更新）'!A:H,4,0)</f>
        <v>GB</v>
      </c>
      <c r="F2205" s="27" t="str">
        <f>VLOOKUP(B2205,'大货清单（不定期按GOMS更新）'!A:H,2,0)</f>
        <v>Floor One S6 Stretch Lite</v>
      </c>
      <c r="G2205" s="28">
        <f>VLOOKUP(B2205,'大货清单（不定期按GOMS更新）'!A:I,9,FALSE)</f>
        <v>6971745580789</v>
      </c>
      <c r="H2205" s="27" t="str">
        <f>VLOOKUP(B2205,'大货清单（不定期按GOMS更新）'!A:H,7,0)</f>
        <v>White</v>
      </c>
      <c r="I2205" s="27" t="str">
        <f>VLOOKUP(B2205,'大货清单（不定期按GOMS更新）'!A:F,6,FALSE)</f>
        <v>ACTIVE</v>
      </c>
      <c r="J2205" s="27" t="str">
        <f>VLOOKUP(B2205,'大货清单（不定期按GOMS更新）'!A:K,11,FALSE)</f>
        <v>8.5</v>
      </c>
      <c r="K2205" s="27" t="str">
        <f>VLOOKUP(B2205,'大货清单（不定期按GOMS更新）'!A:N,12,FALSE)</f>
        <v>722</v>
      </c>
      <c r="L2205" s="27" t="str">
        <f>VLOOKUP(B2205,'大货清单（不定期按GOMS更新）'!A:M,13,FALSE)</f>
        <v>331</v>
      </c>
      <c r="M2205" s="27" t="str">
        <f>VLOOKUP(B2205,'大货清单（不定期按GOMS更新）'!A:N,14,FALSE)</f>
        <v>286</v>
      </c>
      <c r="N2205" s="50" t="s">
        <v>4712</v>
      </c>
      <c r="O2205" s="27">
        <f>IFERROR(VLOOKUP(N2205,'散件迭代（不定期更新）'!C:J,8,FALSE),0)</f>
        <v>0</v>
      </c>
      <c r="P2205" s="27">
        <f>IFERROR(VLOOKUP(N2205,'散件（更新）'!B:H,3,FALSE),0)</f>
        <v>0</v>
      </c>
      <c r="Q2205" s="27" t="str">
        <f>VLOOKUP(N2205,'散件（更新）'!B:H,2,FALSE)</f>
        <v>114-23280221</v>
      </c>
      <c r="R2205" s="27" t="str">
        <f>VLOOKUP(N2205,'散件（更新）'!B:H,7,FALSE)</f>
        <v>Repair Wheel</v>
      </c>
      <c r="S2205" s="27" t="str">
        <f>VLOOKUP(N2205,'散件（更新）'!B:E,4,FALSE)</f>
        <v>https://tineco-yxzt.oss-accelerate.aliyuncs.com/20240306/daxiaolun_1709693230648.GIF</v>
      </c>
      <c r="T2205" s="27" t="s">
        <v>8759</v>
      </c>
      <c r="U2205" s="28" t="str">
        <f>VLOOKUP(N2205,'散件（更新）'!B:G,6,FALSE)</f>
        <v>大轮和小轮组件</v>
      </c>
      <c r="V2205" s="28">
        <f>VLOOKUP(N2205,'散件（更新）'!B:I,8,FALSE)</f>
        <v>6974950107314</v>
      </c>
    </row>
    <row r="2206" spans="1:22">
      <c r="A2206" s="57">
        <v>46169</v>
      </c>
      <c r="B2206" s="50" t="s">
        <v>7678</v>
      </c>
      <c r="C2206" s="27" t="str">
        <f>VLOOKUP(B2206,'大货清单（不定期按GOMS更新）'!A:H,8,0)</f>
        <v>109-23282002</v>
      </c>
      <c r="D2206" s="27" t="str">
        <f>VLOOKUP(B2206,'大货清单（不定期按GOMS更新）'!A:C,3,0)</f>
        <v>CL2328T-02</v>
      </c>
      <c r="E2206" s="27" t="str">
        <f>VLOOKUP(B2206,'大货清单（不定期按GOMS更新）'!A:H,4,0)</f>
        <v>GB</v>
      </c>
      <c r="F2206" s="27" t="str">
        <f>VLOOKUP(B2206,'大货清单（不定期按GOMS更新）'!A:H,2,0)</f>
        <v>Floor One S6 Stretch Lite</v>
      </c>
      <c r="G2206" s="28">
        <f>VLOOKUP(B2206,'大货清单（不定期按GOMS更新）'!A:I,9,FALSE)</f>
        <v>6971745580789</v>
      </c>
      <c r="H2206" s="27" t="str">
        <f>VLOOKUP(B2206,'大货清单（不定期按GOMS更新）'!A:H,7,0)</f>
        <v>White</v>
      </c>
      <c r="I2206" s="27" t="str">
        <f>VLOOKUP(B2206,'大货清单（不定期按GOMS更新）'!A:F,6,FALSE)</f>
        <v>ACTIVE</v>
      </c>
      <c r="J2206" s="27" t="str">
        <f>VLOOKUP(B2206,'大货清单（不定期按GOMS更新）'!A:K,11,FALSE)</f>
        <v>8.5</v>
      </c>
      <c r="K2206" s="27" t="str">
        <f>VLOOKUP(B2206,'大货清单（不定期按GOMS更新）'!A:N,12,FALSE)</f>
        <v>722</v>
      </c>
      <c r="L2206" s="27" t="str">
        <f>VLOOKUP(B2206,'大货清单（不定期按GOMS更新）'!A:M,13,FALSE)</f>
        <v>331</v>
      </c>
      <c r="M2206" s="27" t="str">
        <f>VLOOKUP(B2206,'大货清单（不定期按GOMS更新）'!A:N,14,FALSE)</f>
        <v>286</v>
      </c>
      <c r="N2206" s="50" t="s">
        <v>8125</v>
      </c>
      <c r="O2206" s="27">
        <f>IFERROR(VLOOKUP(N2206,'散件迭代（不定期更新）'!C:J,8,FALSE),0)</f>
        <v>0</v>
      </c>
      <c r="P2206" s="27" t="str">
        <f>IFERROR(VLOOKUP(N2206,'散件（更新）'!B:H,3,FALSE),0)</f>
        <v/>
      </c>
      <c r="Q2206" s="27" t="str">
        <f>VLOOKUP(N2206,'散件（更新）'!B:H,2,FALSE)</f>
        <v>114-24580201</v>
      </c>
      <c r="R2206" s="27" t="str">
        <f>VLOOKUP(N2206,'散件（更新）'!B:H,7,FALSE)</f>
        <v>Handle</v>
      </c>
      <c r="S2206" s="27" t="str">
        <f>VLOOKUP(N2206,'散件（更新）'!B:E,4,FALSE)</f>
        <v>https://tineco-yxzt.oss-accelerate.aliyuncs.com/20241231/shoubingzujian_1735609509124.png</v>
      </c>
      <c r="T2206" s="27" t="s">
        <v>8759</v>
      </c>
      <c r="U2206" s="28" t="str">
        <f>VLOOKUP(N2206,'散件（更新）'!B:G,6,FALSE)</f>
        <v>SP;CL2458B-01;手柄组件</v>
      </c>
      <c r="V2206" s="28">
        <f>VLOOKUP(N2206,'散件（更新）'!B:I,8,FALSE)</f>
        <v>6932485004645</v>
      </c>
    </row>
    <row r="2207" spans="1:22">
      <c r="A2207" s="57">
        <v>46169</v>
      </c>
      <c r="B2207" s="50" t="s">
        <v>7678</v>
      </c>
      <c r="C2207" s="27" t="str">
        <f>VLOOKUP(B2207,'大货清单（不定期按GOMS更新）'!A:H,8,0)</f>
        <v>109-23282002</v>
      </c>
      <c r="D2207" s="27" t="str">
        <f>VLOOKUP(B2207,'大货清单（不定期按GOMS更新）'!A:C,3,0)</f>
        <v>CL2328T-02</v>
      </c>
      <c r="E2207" s="27" t="str">
        <f>VLOOKUP(B2207,'大货清单（不定期按GOMS更新）'!A:H,4,0)</f>
        <v>GB</v>
      </c>
      <c r="F2207" s="27" t="str">
        <f>VLOOKUP(B2207,'大货清单（不定期按GOMS更新）'!A:H,2,0)</f>
        <v>Floor One S6 Stretch Lite</v>
      </c>
      <c r="G2207" s="28">
        <f>VLOOKUP(B2207,'大货清单（不定期按GOMS更新）'!A:I,9,FALSE)</f>
        <v>6971745580789</v>
      </c>
      <c r="H2207" s="27" t="str">
        <f>VLOOKUP(B2207,'大货清单（不定期按GOMS更新）'!A:H,7,0)</f>
        <v>White</v>
      </c>
      <c r="I2207" s="27" t="str">
        <f>VLOOKUP(B2207,'大货清单（不定期按GOMS更新）'!A:F,6,FALSE)</f>
        <v>ACTIVE</v>
      </c>
      <c r="J2207" s="27" t="str">
        <f>VLOOKUP(B2207,'大货清单（不定期按GOMS更新）'!A:K,11,FALSE)</f>
        <v>8.5</v>
      </c>
      <c r="K2207" s="27" t="str">
        <f>VLOOKUP(B2207,'大货清单（不定期按GOMS更新）'!A:N,12,FALSE)</f>
        <v>722</v>
      </c>
      <c r="L2207" s="27" t="str">
        <f>VLOOKUP(B2207,'大货清单（不定期按GOMS更新）'!A:M,13,FALSE)</f>
        <v>331</v>
      </c>
      <c r="M2207" s="27" t="str">
        <f>VLOOKUP(B2207,'大货清单（不定期按GOMS更新）'!A:N,14,FALSE)</f>
        <v>286</v>
      </c>
      <c r="N2207" s="50" t="s">
        <v>7807</v>
      </c>
      <c r="O2207" s="27" t="str">
        <f>IFERROR(VLOOKUP(N2207,'散件迭代（不定期更新）'!C:J,8,FALSE),0)</f>
        <v>A66</v>
      </c>
      <c r="P2207" s="27" t="str">
        <f>IFERROR(VLOOKUP(N2207,'散件（更新）'!B:H,3,FALSE),0)</f>
        <v/>
      </c>
      <c r="Q2207" s="27" t="str">
        <f>VLOOKUP(N2207,'散件（更新）'!B:H,2,FALSE)</f>
        <v>114-24580101</v>
      </c>
      <c r="R2207" s="27" t="str">
        <f>VLOOKUP(N2207,'散件（更新）'!B:H,7,FALSE)</f>
        <v>Clean Water Tank</v>
      </c>
      <c r="S2207" s="27" t="str">
        <f>VLOOKUP(N2207,'散件（更新）'!B:E,4,FALSE)</f>
        <v>https://tineco-yxzt.oss-accelerate.aliyuncs.com/20241231/qingshuixiang_1735609949852.png</v>
      </c>
      <c r="T2207" s="27" t="s">
        <v>19304</v>
      </c>
      <c r="U2207" s="28" t="str">
        <f>VLOOKUP(N2207,'散件（更新）'!B:G,6,FALSE)</f>
        <v>SP;CL2458A-02;清水箱组件</v>
      </c>
      <c r="V2207" s="28">
        <f>VLOOKUP(N2207,'散件（更新）'!B:I,8,FALSE)</f>
        <v>6932485004577</v>
      </c>
    </row>
    <row r="2208" spans="1:22">
      <c r="A2208" s="57">
        <v>46169</v>
      </c>
      <c r="B2208" s="50" t="s">
        <v>7678</v>
      </c>
      <c r="C2208" s="27" t="str">
        <f>VLOOKUP(B2208,'大货清单（不定期按GOMS更新）'!A:H,8,0)</f>
        <v>109-23282002</v>
      </c>
      <c r="D2208" s="27" t="str">
        <f>VLOOKUP(B2208,'大货清单（不定期按GOMS更新）'!A:C,3,0)</f>
        <v>CL2328T-02</v>
      </c>
      <c r="E2208" s="27" t="str">
        <f>VLOOKUP(B2208,'大货清单（不定期按GOMS更新）'!A:H,4,0)</f>
        <v>GB</v>
      </c>
      <c r="F2208" s="27" t="str">
        <f>VLOOKUP(B2208,'大货清单（不定期按GOMS更新）'!A:H,2,0)</f>
        <v>Floor One S6 Stretch Lite</v>
      </c>
      <c r="G2208" s="28">
        <f>VLOOKUP(B2208,'大货清单（不定期按GOMS更新）'!A:I,9,FALSE)</f>
        <v>6971745580789</v>
      </c>
      <c r="H2208" s="27" t="str">
        <f>VLOOKUP(B2208,'大货清单（不定期按GOMS更新）'!A:H,7,0)</f>
        <v>White</v>
      </c>
      <c r="I2208" s="27" t="str">
        <f>VLOOKUP(B2208,'大货清单（不定期按GOMS更新）'!A:F,6,FALSE)</f>
        <v>ACTIVE</v>
      </c>
      <c r="J2208" s="27" t="str">
        <f>VLOOKUP(B2208,'大货清单（不定期按GOMS更新）'!A:K,11,FALSE)</f>
        <v>8.5</v>
      </c>
      <c r="K2208" s="27" t="str">
        <f>VLOOKUP(B2208,'大货清单（不定期按GOMS更新）'!A:N,12,FALSE)</f>
        <v>722</v>
      </c>
      <c r="L2208" s="27" t="str">
        <f>VLOOKUP(B2208,'大货清单（不定期按GOMS更新）'!A:M,13,FALSE)</f>
        <v>331</v>
      </c>
      <c r="M2208" s="27" t="str">
        <f>VLOOKUP(B2208,'大货清单（不定期按GOMS更新）'!A:N,14,FALSE)</f>
        <v>286</v>
      </c>
      <c r="N2208" s="50" t="s">
        <v>8212</v>
      </c>
      <c r="O2208" s="27">
        <f>IFERROR(VLOOKUP(N2208,'散件迭代（不定期更新）'!C:J,8,FALSE),0)</f>
        <v>0</v>
      </c>
      <c r="P2208" s="27" t="str">
        <f>IFERROR(VLOOKUP(N2208,'散件（更新）'!B:H,3,FALSE),0)</f>
        <v/>
      </c>
      <c r="Q2208" s="27" t="str">
        <f>VLOOKUP(N2208,'散件（更新）'!B:H,2,FALSE)</f>
        <v>114-24580200</v>
      </c>
      <c r="R2208" s="27" t="str">
        <f>VLOOKUP(N2208,'散件（更新）'!B:H,7,FALSE)</f>
        <v>Dirt Water Tank</v>
      </c>
      <c r="S2208" s="27" t="str">
        <f>VLOOKUP(N2208,'散件（更新）'!B:E,4,FALSE)</f>
        <v>https://tineco-yxzt.oss-accelerate.aliyuncs.com/20241231/wushuitong_1735609461223.png</v>
      </c>
      <c r="T2208" s="27" t="s">
        <v>19303</v>
      </c>
      <c r="U2208" s="28" t="str">
        <f>VLOOKUP(N2208,'散件（更新）'!B:G,6,FALSE)</f>
        <v>SP;CL2458B-01;回收桶组件</v>
      </c>
      <c r="V2208" s="28">
        <f>VLOOKUP(N2208,'散件（更新）'!B:I,8,FALSE)</f>
        <v>6932485004621</v>
      </c>
    </row>
    <row r="2209" spans="1:22">
      <c r="A2209" s="57">
        <v>46169</v>
      </c>
      <c r="B2209" s="50" t="s">
        <v>7476</v>
      </c>
      <c r="C2209" s="27" t="str">
        <f>VLOOKUP(B2209,'大货清单（不定期按GOMS更新）'!A:H,8,0)</f>
        <v>108-23210201</v>
      </c>
      <c r="D2209" s="27" t="str">
        <f>VLOOKUP(B2209,'大货清单（不定期按GOMS更新）'!A:C,3,0)</f>
        <v>CL2321B-01</v>
      </c>
      <c r="E2209" s="27" t="str">
        <f>VLOOKUP(B2209,'大货清单（不定期按GOMS更新）'!A:H,4,0)</f>
        <v>DE,FR,IT,ES,NL,BE,PL,SE</v>
      </c>
      <c r="F2209" s="27" t="str">
        <f>VLOOKUP(B2209,'大货清单（不定期按GOMS更新）'!A:H,2,0)</f>
        <v>Carpet One Cruiser</v>
      </c>
      <c r="G2209" s="28">
        <f>VLOOKUP(B2209,'大货清单（不定期按GOMS更新）'!A:I,9,FALSE)</f>
        <v>6974950108205</v>
      </c>
      <c r="H2209" s="27" t="str">
        <f>VLOOKUP(B2209,'大货清单（不定期按GOMS更新）'!A:H,7,0)</f>
        <v>White</v>
      </c>
      <c r="I2209" s="27" t="str">
        <f>VLOOKUP(B2209,'大货清单（不定期按GOMS更新）'!A:F,6,FALSE)</f>
        <v>ACTIVE</v>
      </c>
      <c r="J2209" s="27" t="str">
        <f>VLOOKUP(B2209,'大货清单（不定期按GOMS更新）'!A:K,11,FALSE)</f>
        <v>16.8</v>
      </c>
      <c r="K2209" s="27" t="str">
        <f>VLOOKUP(B2209,'大货清单（不定期按GOMS更新）'!A:N,12,FALSE)</f>
        <v>740</v>
      </c>
      <c r="L2209" s="27" t="str">
        <f>VLOOKUP(B2209,'大货清单（不定期按GOMS更新）'!A:M,13,FALSE)</f>
        <v>458</v>
      </c>
      <c r="M2209" s="27" t="str">
        <f>VLOOKUP(B2209,'大货清单（不定期按GOMS更新）'!A:N,14,FALSE)</f>
        <v>327</v>
      </c>
      <c r="N2209" s="50" t="s">
        <v>7235</v>
      </c>
      <c r="O2209" s="27">
        <f>IFERROR(VLOOKUP(N2209,'散件迭代（不定期更新）'!C:J,8,FALSE),0)</f>
        <v>0</v>
      </c>
      <c r="P2209" s="27">
        <f>IFERROR(VLOOKUP(N2209,'散件（更新）'!B:H,3,FALSE),0)</f>
        <v>0</v>
      </c>
      <c r="Q2209" s="27" t="str">
        <f>VLOOKUP(N2209,'散件（更新）'!B:H,2,FALSE)</f>
        <v>114-23210108</v>
      </c>
      <c r="R2209" s="27" t="str">
        <f>VLOOKUP(N2209,'散件（更新）'!B:H,7,FALSE)</f>
        <v>Storage Bags</v>
      </c>
      <c r="S2209" s="27" t="str">
        <f>VLOOKUP(N2209,'散件（更新）'!B:E,4,FALSE)</f>
        <v>https://tineco-yxzt.oss-accelerate.aliyuncs.com/20240821/Image_1723539076984_1724220195589.jpg</v>
      </c>
      <c r="T2209" s="27" t="s">
        <v>8759</v>
      </c>
      <c r="U2209" s="28" t="str">
        <f>VLOOKUP(N2209,'散件（更新）'!B:G,6,FALSE)</f>
        <v>尼龙收纳袋</v>
      </c>
      <c r="V2209" s="28">
        <f>VLOOKUP(N2209,'散件（更新）'!B:I,8,FALSE)</f>
        <v>6932485000562</v>
      </c>
    </row>
    <row r="2210" spans="1:22">
      <c r="A2210" s="57">
        <v>46169</v>
      </c>
      <c r="B2210" s="50" t="s">
        <v>7476</v>
      </c>
      <c r="C2210" s="27" t="str">
        <f>VLOOKUP(B2210,'大货清单（不定期按GOMS更新）'!A:H,8,0)</f>
        <v>108-23210201</v>
      </c>
      <c r="D2210" s="27" t="str">
        <f>VLOOKUP(B2210,'大货清单（不定期按GOMS更新）'!A:C,3,0)</f>
        <v>CL2321B-01</v>
      </c>
      <c r="E2210" s="27" t="str">
        <f>VLOOKUP(B2210,'大货清单（不定期按GOMS更新）'!A:H,4,0)</f>
        <v>DE,FR,IT,ES,NL,BE,PL,SE</v>
      </c>
      <c r="F2210" s="27" t="str">
        <f>VLOOKUP(B2210,'大货清单（不定期按GOMS更新）'!A:H,2,0)</f>
        <v>Carpet One Cruiser</v>
      </c>
      <c r="G2210" s="28">
        <f>VLOOKUP(B2210,'大货清单（不定期按GOMS更新）'!A:I,9,FALSE)</f>
        <v>6974950108205</v>
      </c>
      <c r="H2210" s="27" t="str">
        <f>VLOOKUP(B2210,'大货清单（不定期按GOMS更新）'!A:H,7,0)</f>
        <v>White</v>
      </c>
      <c r="I2210" s="27" t="str">
        <f>VLOOKUP(B2210,'大货清单（不定期按GOMS更新）'!A:F,6,FALSE)</f>
        <v>ACTIVE</v>
      </c>
      <c r="J2210" s="27" t="str">
        <f>VLOOKUP(B2210,'大货清单（不定期按GOMS更新）'!A:K,11,FALSE)</f>
        <v>16.8</v>
      </c>
      <c r="K2210" s="27" t="str">
        <f>VLOOKUP(B2210,'大货清单（不定期按GOMS更新）'!A:N,12,FALSE)</f>
        <v>740</v>
      </c>
      <c r="L2210" s="27" t="str">
        <f>VLOOKUP(B2210,'大货清单（不定期按GOMS更新）'!A:M,13,FALSE)</f>
        <v>458</v>
      </c>
      <c r="M2210" s="27" t="str">
        <f>VLOOKUP(B2210,'大货清单（不定期按GOMS更新）'!A:N,14,FALSE)</f>
        <v>327</v>
      </c>
      <c r="N2210" s="50" t="s">
        <v>5422</v>
      </c>
      <c r="O2210" s="27">
        <f>IFERROR(VLOOKUP(N2210,'散件迭代（不定期更新）'!C:J,8,FALSE),0)</f>
        <v>0</v>
      </c>
      <c r="P2210" s="27" t="str">
        <f>IFERROR(VLOOKUP(N2210,'散件（更新）'!B:H,3,FALSE),0)</f>
        <v>/</v>
      </c>
      <c r="Q2210" s="27" t="str">
        <f>VLOOKUP(N2210,'散件（更新）'!B:H,2,FALSE)</f>
        <v>114-23210106</v>
      </c>
      <c r="R2210" s="27" t="str">
        <f>VLOOKUP(N2210,'散件（更新）'!B:H,7,FALSE)</f>
        <v>Brush Roller Cover</v>
      </c>
      <c r="S2210" s="27" t="str">
        <f>VLOOKUP(N2210,'散件（更新）'!B:E,4,FALSE)</f>
        <v>https://tineco-yxzt.oss-accelerate.aliyuncs.com/20240625/gunshuagai_1719300257406.jpeg</v>
      </c>
      <c r="T2210" s="27" t="s">
        <v>8759</v>
      </c>
      <c r="U2210" s="28" t="str">
        <f>VLOOKUP(N2210,'散件（更新）'!B:G,6,FALSE)</f>
        <v>滚刷盖组件</v>
      </c>
      <c r="V2210" s="28">
        <f>VLOOKUP(N2210,'散件（更新）'!B:I,8,FALSE)</f>
        <v>6974950109509</v>
      </c>
    </row>
    <row r="2211" spans="1:22">
      <c r="A2211" s="57">
        <v>46169</v>
      </c>
      <c r="B2211" s="50" t="s">
        <v>7476</v>
      </c>
      <c r="C2211" s="27" t="str">
        <f>VLOOKUP(B2211,'大货清单（不定期按GOMS更新）'!A:H,8,0)</f>
        <v>108-23210201</v>
      </c>
      <c r="D2211" s="27" t="str">
        <f>VLOOKUP(B2211,'大货清单（不定期按GOMS更新）'!A:C,3,0)</f>
        <v>CL2321B-01</v>
      </c>
      <c r="E2211" s="27" t="str">
        <f>VLOOKUP(B2211,'大货清单（不定期按GOMS更新）'!A:H,4,0)</f>
        <v>DE,FR,IT,ES,NL,BE,PL,SE</v>
      </c>
      <c r="F2211" s="27" t="str">
        <f>VLOOKUP(B2211,'大货清单（不定期按GOMS更新）'!A:H,2,0)</f>
        <v>Carpet One Cruiser</v>
      </c>
      <c r="G2211" s="28">
        <f>VLOOKUP(B2211,'大货清单（不定期按GOMS更新）'!A:I,9,FALSE)</f>
        <v>6974950108205</v>
      </c>
      <c r="H2211" s="27" t="str">
        <f>VLOOKUP(B2211,'大货清单（不定期按GOMS更新）'!A:H,7,0)</f>
        <v>White</v>
      </c>
      <c r="I2211" s="27" t="str">
        <f>VLOOKUP(B2211,'大货清单（不定期按GOMS更新）'!A:F,6,FALSE)</f>
        <v>ACTIVE</v>
      </c>
      <c r="J2211" s="27" t="str">
        <f>VLOOKUP(B2211,'大货清单（不定期按GOMS更新）'!A:K,11,FALSE)</f>
        <v>16.8</v>
      </c>
      <c r="K2211" s="27" t="str">
        <f>VLOOKUP(B2211,'大货清单（不定期按GOMS更新）'!A:N,12,FALSE)</f>
        <v>740</v>
      </c>
      <c r="L2211" s="27" t="str">
        <f>VLOOKUP(B2211,'大货清单（不定期按GOMS更新）'!A:M,13,FALSE)</f>
        <v>458</v>
      </c>
      <c r="M2211" s="27" t="str">
        <f>VLOOKUP(B2211,'大货清单（不定期按GOMS更新）'!A:N,14,FALSE)</f>
        <v>327</v>
      </c>
      <c r="N2211" s="50" t="s">
        <v>5421</v>
      </c>
      <c r="O2211" s="27">
        <f>IFERROR(VLOOKUP(N2211,'散件迭代（不定期更新）'!C:J,8,FALSE),0)</f>
        <v>0</v>
      </c>
      <c r="P2211" s="27" t="str">
        <f>IFERROR(VLOOKUP(N2211,'散件（更新）'!B:H,3,FALSE),0)</f>
        <v>/</v>
      </c>
      <c r="Q2211" s="27" t="str">
        <f>VLOOKUP(N2211,'散件（更新）'!B:H,2,FALSE)</f>
        <v>114-23210105</v>
      </c>
      <c r="R2211" s="27" t="str">
        <f>VLOOKUP(N2211,'散件（更新）'!B:H,7,FALSE)</f>
        <v>Brush Roller</v>
      </c>
      <c r="S2211" s="27" t="str">
        <f>VLOOKUP(N2211,'散件（更新）'!B:E,4,FALSE)</f>
        <v>https://tineco-yxzt.oss-accelerate.aliyuncs.com/20240625/gunshua_1719300196120.jpeg</v>
      </c>
      <c r="T2211" s="27" t="s">
        <v>8759</v>
      </c>
      <c r="U2211" s="28" t="str">
        <f>VLOOKUP(N2211,'散件（更新）'!B:G,6,FALSE)</f>
        <v>滚刷组件</v>
      </c>
      <c r="V2211" s="28">
        <f>VLOOKUP(N2211,'散件（更新）'!B:I,8,FALSE)</f>
        <v>6974950109493</v>
      </c>
    </row>
    <row r="2212" spans="1:22">
      <c r="A2212" s="57">
        <v>46169</v>
      </c>
      <c r="B2212" s="50" t="s">
        <v>7476</v>
      </c>
      <c r="C2212" s="27" t="str">
        <f>VLOOKUP(B2212,'大货清单（不定期按GOMS更新）'!A:H,8,0)</f>
        <v>108-23210201</v>
      </c>
      <c r="D2212" s="27" t="str">
        <f>VLOOKUP(B2212,'大货清单（不定期按GOMS更新）'!A:C,3,0)</f>
        <v>CL2321B-01</v>
      </c>
      <c r="E2212" s="27" t="str">
        <f>VLOOKUP(B2212,'大货清单（不定期按GOMS更新）'!A:H,4,0)</f>
        <v>DE,FR,IT,ES,NL,BE,PL,SE</v>
      </c>
      <c r="F2212" s="27" t="str">
        <f>VLOOKUP(B2212,'大货清单（不定期按GOMS更新）'!A:H,2,0)</f>
        <v>Carpet One Cruiser</v>
      </c>
      <c r="G2212" s="28">
        <f>VLOOKUP(B2212,'大货清单（不定期按GOMS更新）'!A:I,9,FALSE)</f>
        <v>6974950108205</v>
      </c>
      <c r="H2212" s="27" t="str">
        <f>VLOOKUP(B2212,'大货清单（不定期按GOMS更新）'!A:H,7,0)</f>
        <v>White</v>
      </c>
      <c r="I2212" s="27" t="str">
        <f>VLOOKUP(B2212,'大货清单（不定期按GOMS更新）'!A:F,6,FALSE)</f>
        <v>ACTIVE</v>
      </c>
      <c r="J2212" s="27" t="str">
        <f>VLOOKUP(B2212,'大货清单（不定期按GOMS更新）'!A:K,11,FALSE)</f>
        <v>16.8</v>
      </c>
      <c r="K2212" s="27" t="str">
        <f>VLOOKUP(B2212,'大货清单（不定期按GOMS更新）'!A:N,12,FALSE)</f>
        <v>740</v>
      </c>
      <c r="L2212" s="27" t="str">
        <f>VLOOKUP(B2212,'大货清单（不定期按GOMS更新）'!A:M,13,FALSE)</f>
        <v>458</v>
      </c>
      <c r="M2212" s="27" t="str">
        <f>VLOOKUP(B2212,'大货清单（不定期按GOMS更新）'!A:N,14,FALSE)</f>
        <v>327</v>
      </c>
      <c r="N2212" s="50" t="s">
        <v>5418</v>
      </c>
      <c r="O2212" s="27">
        <f>IFERROR(VLOOKUP(N2212,'散件迭代（不定期更新）'!C:J,8,FALSE),0)</f>
        <v>0</v>
      </c>
      <c r="P2212" s="27" t="str">
        <f>IFERROR(VLOOKUP(N2212,'散件（更新）'!B:H,3,FALSE),0)</f>
        <v>/</v>
      </c>
      <c r="Q2212" s="27" t="str">
        <f>VLOOKUP(N2212,'散件（更新）'!B:H,2,FALSE)</f>
        <v>114-23210102</v>
      </c>
      <c r="R2212" s="27" t="str">
        <f>VLOOKUP(N2212,'散件（更新）'!B:H,7,FALSE)</f>
        <v>Dustbin</v>
      </c>
      <c r="S2212" s="27" t="str">
        <f>VLOOKUP(N2212,'散件（更新）'!B:E,4,FALSE)</f>
        <v>https://tineco-yxzt.oss-accelerate.aliyuncs.com/20240625/chentong_1719300077553.jpeg</v>
      </c>
      <c r="T2212" s="27" t="s">
        <v>8759</v>
      </c>
      <c r="U2212" s="28" t="str">
        <f>VLOOKUP(N2212,'散件（更新）'!B:G,6,FALSE)</f>
        <v>尘桶组件</v>
      </c>
      <c r="V2212" s="28">
        <f>VLOOKUP(N2212,'散件（更新）'!B:I,8,FALSE)</f>
        <v>6974950109462</v>
      </c>
    </row>
    <row r="2213" spans="1:22">
      <c r="A2213" s="57">
        <v>46169</v>
      </c>
      <c r="B2213" s="50" t="s">
        <v>7476</v>
      </c>
      <c r="C2213" s="27" t="str">
        <f>VLOOKUP(B2213,'大货清单（不定期按GOMS更新）'!A:H,8,0)</f>
        <v>108-23210201</v>
      </c>
      <c r="D2213" s="27" t="str">
        <f>VLOOKUP(B2213,'大货清单（不定期按GOMS更新）'!A:C,3,0)</f>
        <v>CL2321B-01</v>
      </c>
      <c r="E2213" s="27" t="str">
        <f>VLOOKUP(B2213,'大货清单（不定期按GOMS更新）'!A:H,4,0)</f>
        <v>DE,FR,IT,ES,NL,BE,PL,SE</v>
      </c>
      <c r="F2213" s="27" t="str">
        <f>VLOOKUP(B2213,'大货清单（不定期按GOMS更新）'!A:H,2,0)</f>
        <v>Carpet One Cruiser</v>
      </c>
      <c r="G2213" s="28">
        <f>VLOOKUP(B2213,'大货清单（不定期按GOMS更新）'!A:I,9,FALSE)</f>
        <v>6974950108205</v>
      </c>
      <c r="H2213" s="27" t="str">
        <f>VLOOKUP(B2213,'大货清单（不定期按GOMS更新）'!A:H,7,0)</f>
        <v>White</v>
      </c>
      <c r="I2213" s="27" t="str">
        <f>VLOOKUP(B2213,'大货清单（不定期按GOMS更新）'!A:F,6,FALSE)</f>
        <v>ACTIVE</v>
      </c>
      <c r="J2213" s="27" t="str">
        <f>VLOOKUP(B2213,'大货清单（不定期按GOMS更新）'!A:K,11,FALSE)</f>
        <v>16.8</v>
      </c>
      <c r="K2213" s="27" t="str">
        <f>VLOOKUP(B2213,'大货清单（不定期按GOMS更新）'!A:N,12,FALSE)</f>
        <v>740</v>
      </c>
      <c r="L2213" s="27" t="str">
        <f>VLOOKUP(B2213,'大货清单（不定期按GOMS更新）'!A:M,13,FALSE)</f>
        <v>458</v>
      </c>
      <c r="M2213" s="27" t="str">
        <f>VLOOKUP(B2213,'大货清单（不定期按GOMS更新）'!A:N,14,FALSE)</f>
        <v>327</v>
      </c>
      <c r="N2213" s="50" t="s">
        <v>5419</v>
      </c>
      <c r="O2213" s="27">
        <f>IFERROR(VLOOKUP(N2213,'散件迭代（不定期更新）'!C:J,8,FALSE),0)</f>
        <v>0</v>
      </c>
      <c r="P2213" s="27" t="str">
        <f>IFERROR(VLOOKUP(N2213,'散件（更新）'!B:H,3,FALSE),0)</f>
        <v>/</v>
      </c>
      <c r="Q2213" s="27" t="str">
        <f>VLOOKUP(N2213,'散件（更新）'!B:H,2,FALSE)</f>
        <v>114-23210103</v>
      </c>
      <c r="R2213" s="27" t="str">
        <f>VLOOKUP(N2213,'散件（更新）'!B:H,7,FALSE)</f>
        <v>Filter</v>
      </c>
      <c r="S2213" s="27" t="str">
        <f>VLOOKUP(N2213,'散件（更新）'!B:E,4,FALSE)</f>
        <v>https://tineco-yxzt.oss-accelerate.aliyuncs.com/20240625/dianjijinfenghaimian+fangshuifaguolu:mian_1719300097583.jpeg</v>
      </c>
      <c r="T2213" s="27" t="s">
        <v>8759</v>
      </c>
      <c r="U2213" s="28" t="str">
        <f>VLOOKUP(N2213,'散件（更新）'!B:G,6,FALSE)</f>
        <v>放水阀过滤棉+电机进风海绵</v>
      </c>
      <c r="V2213" s="28">
        <f>VLOOKUP(N2213,'散件（更新）'!B:I,8,FALSE)</f>
        <v>6974950109479</v>
      </c>
    </row>
    <row r="2214" spans="1:22">
      <c r="A2214" s="57">
        <v>46169</v>
      </c>
      <c r="B2214" s="50" t="s">
        <v>7476</v>
      </c>
      <c r="C2214" s="27" t="str">
        <f>VLOOKUP(B2214,'大货清单（不定期按GOMS更新）'!A:H,8,0)</f>
        <v>108-23210201</v>
      </c>
      <c r="D2214" s="27" t="str">
        <f>VLOOKUP(B2214,'大货清单（不定期按GOMS更新）'!A:C,3,0)</f>
        <v>CL2321B-01</v>
      </c>
      <c r="E2214" s="27" t="str">
        <f>VLOOKUP(B2214,'大货清单（不定期按GOMS更新）'!A:H,4,0)</f>
        <v>DE,FR,IT,ES,NL,BE,PL,SE</v>
      </c>
      <c r="F2214" s="27" t="str">
        <f>VLOOKUP(B2214,'大货清单（不定期按GOMS更新）'!A:H,2,0)</f>
        <v>Carpet One Cruiser</v>
      </c>
      <c r="G2214" s="28">
        <f>VLOOKUP(B2214,'大货清单（不定期按GOMS更新）'!A:I,9,FALSE)</f>
        <v>6974950108205</v>
      </c>
      <c r="H2214" s="27" t="str">
        <f>VLOOKUP(B2214,'大货清单（不定期按GOMS更新）'!A:H,7,0)</f>
        <v>White</v>
      </c>
      <c r="I2214" s="27" t="str">
        <f>VLOOKUP(B2214,'大货清单（不定期按GOMS更新）'!A:F,6,FALSE)</f>
        <v>ACTIVE</v>
      </c>
      <c r="J2214" s="27" t="str">
        <f>VLOOKUP(B2214,'大货清单（不定期按GOMS更新）'!A:K,11,FALSE)</f>
        <v>16.8</v>
      </c>
      <c r="K2214" s="27" t="str">
        <f>VLOOKUP(B2214,'大货清单（不定期按GOMS更新）'!A:N,12,FALSE)</f>
        <v>740</v>
      </c>
      <c r="L2214" s="27" t="str">
        <f>VLOOKUP(B2214,'大货清单（不定期按GOMS更新）'!A:M,13,FALSE)</f>
        <v>458</v>
      </c>
      <c r="M2214" s="27" t="str">
        <f>VLOOKUP(B2214,'大货清单（不定期按GOMS更新）'!A:N,14,FALSE)</f>
        <v>327</v>
      </c>
      <c r="N2214" s="50" t="s">
        <v>5423</v>
      </c>
      <c r="O2214" s="27">
        <f>IFERROR(VLOOKUP(N2214,'散件迭代（不定期更新）'!C:J,8,FALSE),0)</f>
        <v>0</v>
      </c>
      <c r="P2214" s="27" t="str">
        <f>IFERROR(VLOOKUP(N2214,'散件（更新）'!B:H,3,FALSE),0)</f>
        <v>/</v>
      </c>
      <c r="Q2214" s="27" t="str">
        <f>VLOOKUP(N2214,'散件（更新）'!B:H,2,FALSE)</f>
        <v>114-23210107</v>
      </c>
      <c r="R2214" s="27" t="str">
        <f>VLOOKUP(N2214,'散件（更新）'!B:H,7,FALSE)</f>
        <v>Charging Base</v>
      </c>
      <c r="S2214" s="27" t="str">
        <f>VLOOKUP(N2214,'散件（更新）'!B:E,4,FALSE)</f>
        <v>https://tineco-yxzt.oss-accelerate.aliyuncs.com/20240625/dizuo_1719300278179.jpeg</v>
      </c>
      <c r="T2214" s="27" t="s">
        <v>19301</v>
      </c>
      <c r="U2214" s="28" t="str">
        <f>VLOOKUP(N2214,'散件（更新）'!B:G,6,FALSE)</f>
        <v>地刷托盘组件（带提手）</v>
      </c>
      <c r="V2214" s="28">
        <f>VLOOKUP(N2214,'散件（更新）'!B:I,8,FALSE)</f>
        <v>6974950109516</v>
      </c>
    </row>
    <row r="2215" spans="1:22">
      <c r="A2215" s="57">
        <v>46169</v>
      </c>
      <c r="B2215" s="50" t="s">
        <v>7476</v>
      </c>
      <c r="C2215" s="27" t="str">
        <f>VLOOKUP(B2215,'大货清单（不定期按GOMS更新）'!A:H,8,0)</f>
        <v>108-23210201</v>
      </c>
      <c r="D2215" s="27" t="str">
        <f>VLOOKUP(B2215,'大货清单（不定期按GOMS更新）'!A:C,3,0)</f>
        <v>CL2321B-01</v>
      </c>
      <c r="E2215" s="27" t="str">
        <f>VLOOKUP(B2215,'大货清单（不定期按GOMS更新）'!A:H,4,0)</f>
        <v>DE,FR,IT,ES,NL,BE,PL,SE</v>
      </c>
      <c r="F2215" s="27" t="str">
        <f>VLOOKUP(B2215,'大货清单（不定期按GOMS更新）'!A:H,2,0)</f>
        <v>Carpet One Cruiser</v>
      </c>
      <c r="G2215" s="28">
        <f>VLOOKUP(B2215,'大货清单（不定期按GOMS更新）'!A:I,9,FALSE)</f>
        <v>6974950108205</v>
      </c>
      <c r="H2215" s="27" t="str">
        <f>VLOOKUP(B2215,'大货清单（不定期按GOMS更新）'!A:H,7,0)</f>
        <v>White</v>
      </c>
      <c r="I2215" s="27" t="str">
        <f>VLOOKUP(B2215,'大货清单（不定期按GOMS更新）'!A:F,6,FALSE)</f>
        <v>ACTIVE</v>
      </c>
      <c r="J2215" s="27" t="str">
        <f>VLOOKUP(B2215,'大货清单（不定期按GOMS更新）'!A:K,11,FALSE)</f>
        <v>16.8</v>
      </c>
      <c r="K2215" s="27" t="str">
        <f>VLOOKUP(B2215,'大货清单（不定期按GOMS更新）'!A:N,12,FALSE)</f>
        <v>740</v>
      </c>
      <c r="L2215" s="27" t="str">
        <f>VLOOKUP(B2215,'大货清单（不定期按GOMS更新）'!A:M,13,FALSE)</f>
        <v>458</v>
      </c>
      <c r="M2215" s="27" t="str">
        <f>VLOOKUP(B2215,'大货清单（不定期按GOMS更新）'!A:N,14,FALSE)</f>
        <v>327</v>
      </c>
      <c r="N2215" s="50" t="s">
        <v>5420</v>
      </c>
      <c r="O2215" s="27">
        <f>IFERROR(VLOOKUP(N2215,'散件迭代（不定期更新）'!C:J,8,FALSE),0)</f>
        <v>0</v>
      </c>
      <c r="P2215" s="27" t="str">
        <f>IFERROR(VLOOKUP(N2215,'散件（更新）'!B:H,3,FALSE),0)</f>
        <v>/</v>
      </c>
      <c r="Q2215" s="27" t="str">
        <f>VLOOKUP(N2215,'散件（更新）'!B:H,2,FALSE)</f>
        <v>114-23210104</v>
      </c>
      <c r="R2215" s="27" t="str">
        <f>VLOOKUP(N2215,'散件（更新）'!B:H,7,FALSE)</f>
        <v>Flexible Extension Hose</v>
      </c>
      <c r="S2215" s="27" t="str">
        <f>VLOOKUP(N2215,'散件（更新）'!B:E,4,FALSE)</f>
        <v>https://tineco-yxzt.oss-accelerate.aliyuncs.com/20240625/fujianzujian_1719300145351.jpeg</v>
      </c>
      <c r="T2215" s="27" t="s">
        <v>8759</v>
      </c>
      <c r="U2215" s="28" t="str">
        <f>VLOOKUP(N2215,'散件（更新）'!B:G,6,FALSE)</f>
        <v>附件组件</v>
      </c>
      <c r="V2215" s="28">
        <f>VLOOKUP(N2215,'散件（更新）'!B:I,8,FALSE)</f>
        <v>6974950109486</v>
      </c>
    </row>
    <row r="2216" spans="1:22">
      <c r="A2216" s="57">
        <v>46169</v>
      </c>
      <c r="B2216" s="50" t="s">
        <v>7476</v>
      </c>
      <c r="C2216" s="27" t="str">
        <f>VLOOKUP(B2216,'大货清单（不定期按GOMS更新）'!A:H,8,0)</f>
        <v>108-23210201</v>
      </c>
      <c r="D2216" s="27" t="str">
        <f>VLOOKUP(B2216,'大货清单（不定期按GOMS更新）'!A:C,3,0)</f>
        <v>CL2321B-01</v>
      </c>
      <c r="E2216" s="27" t="str">
        <f>VLOOKUP(B2216,'大货清单（不定期按GOMS更新）'!A:H,4,0)</f>
        <v>DE,FR,IT,ES,NL,BE,PL,SE</v>
      </c>
      <c r="F2216" s="27" t="str">
        <f>VLOOKUP(B2216,'大货清单（不定期按GOMS更新）'!A:H,2,0)</f>
        <v>Carpet One Cruiser</v>
      </c>
      <c r="G2216" s="28">
        <f>VLOOKUP(B2216,'大货清单（不定期按GOMS更新）'!A:I,9,FALSE)</f>
        <v>6974950108205</v>
      </c>
      <c r="H2216" s="27" t="str">
        <f>VLOOKUP(B2216,'大货清单（不定期按GOMS更新）'!A:H,7,0)</f>
        <v>White</v>
      </c>
      <c r="I2216" s="27" t="str">
        <f>VLOOKUP(B2216,'大货清单（不定期按GOMS更新）'!A:F,6,FALSE)</f>
        <v>ACTIVE</v>
      </c>
      <c r="J2216" s="27" t="str">
        <f>VLOOKUP(B2216,'大货清单（不定期按GOMS更新）'!A:K,11,FALSE)</f>
        <v>16.8</v>
      </c>
      <c r="K2216" s="27" t="str">
        <f>VLOOKUP(B2216,'大货清单（不定期按GOMS更新）'!A:N,12,FALSE)</f>
        <v>740</v>
      </c>
      <c r="L2216" s="27" t="str">
        <f>VLOOKUP(B2216,'大货清单（不定期按GOMS更新）'!A:M,13,FALSE)</f>
        <v>458</v>
      </c>
      <c r="M2216" s="27" t="str">
        <f>VLOOKUP(B2216,'大货清单（不定期按GOMS更新）'!A:N,14,FALSE)</f>
        <v>327</v>
      </c>
      <c r="N2216" s="50" t="s">
        <v>5416</v>
      </c>
      <c r="O2216" s="27">
        <f>IFERROR(VLOOKUP(N2216,'散件迭代（不定期更新）'!C:J,8,FALSE),0)</f>
        <v>0</v>
      </c>
      <c r="P2216" s="27" t="str">
        <f>IFERROR(VLOOKUP(N2216,'散件（更新）'!B:H,3,FALSE),0)</f>
        <v>/</v>
      </c>
      <c r="Q2216" s="27" t="str">
        <f>VLOOKUP(N2216,'散件（更新）'!B:H,2,FALSE)</f>
        <v>114-23210100</v>
      </c>
      <c r="R2216" s="27" t="str">
        <f>VLOOKUP(N2216,'散件（更新）'!B:H,7,FALSE)</f>
        <v>Handle</v>
      </c>
      <c r="S2216" s="27" t="str">
        <f>VLOOKUP(N2216,'散件（更新）'!B:E,4,FALSE)</f>
        <v>https://tineco-yxzt.oss-accelerate.aliyuncs.com/20240625/shoubing_1719298255506.jpeg</v>
      </c>
      <c r="T2216" s="27" t="s">
        <v>8759</v>
      </c>
      <c r="U2216" s="28" t="str">
        <f>VLOOKUP(N2216,'散件（更新）'!B:G,6,FALSE)</f>
        <v>手柄组件</v>
      </c>
      <c r="V2216" s="28">
        <f>VLOOKUP(N2216,'散件（更新）'!B:I,8,FALSE)</f>
        <v>6974950109448</v>
      </c>
    </row>
    <row r="2217" spans="1:22">
      <c r="A2217" s="57">
        <v>46169</v>
      </c>
      <c r="B2217" s="50" t="s">
        <v>7476</v>
      </c>
      <c r="C2217" s="27" t="str">
        <f>VLOOKUP(B2217,'大货清单（不定期按GOMS更新）'!A:H,8,0)</f>
        <v>108-23210201</v>
      </c>
      <c r="D2217" s="27" t="str">
        <f>VLOOKUP(B2217,'大货清单（不定期按GOMS更新）'!A:C,3,0)</f>
        <v>CL2321B-01</v>
      </c>
      <c r="E2217" s="27" t="str">
        <f>VLOOKUP(B2217,'大货清单（不定期按GOMS更新）'!A:H,4,0)</f>
        <v>DE,FR,IT,ES,NL,BE,PL,SE</v>
      </c>
      <c r="F2217" s="27" t="str">
        <f>VLOOKUP(B2217,'大货清单（不定期按GOMS更新）'!A:H,2,0)</f>
        <v>Carpet One Cruiser</v>
      </c>
      <c r="G2217" s="28">
        <f>VLOOKUP(B2217,'大货清单（不定期按GOMS更新）'!A:I,9,FALSE)</f>
        <v>6974950108205</v>
      </c>
      <c r="H2217" s="27" t="str">
        <f>VLOOKUP(B2217,'大货清单（不定期按GOMS更新）'!A:H,7,0)</f>
        <v>White</v>
      </c>
      <c r="I2217" s="27" t="str">
        <f>VLOOKUP(B2217,'大货清单（不定期按GOMS更新）'!A:F,6,FALSE)</f>
        <v>ACTIVE</v>
      </c>
      <c r="J2217" s="27" t="str">
        <f>VLOOKUP(B2217,'大货清单（不定期按GOMS更新）'!A:K,11,FALSE)</f>
        <v>16.8</v>
      </c>
      <c r="K2217" s="27" t="str">
        <f>VLOOKUP(B2217,'大货清单（不定期按GOMS更新）'!A:N,12,FALSE)</f>
        <v>740</v>
      </c>
      <c r="L2217" s="27" t="str">
        <f>VLOOKUP(B2217,'大货清单（不定期按GOMS更新）'!A:M,13,FALSE)</f>
        <v>458</v>
      </c>
      <c r="M2217" s="27" t="str">
        <f>VLOOKUP(B2217,'大货清单（不定期按GOMS更新）'!A:N,14,FALSE)</f>
        <v>327</v>
      </c>
      <c r="N2217" s="50" t="s">
        <v>5417</v>
      </c>
      <c r="O2217" s="27">
        <f>IFERROR(VLOOKUP(N2217,'散件迭代（不定期更新）'!C:J,8,FALSE),0)</f>
        <v>0</v>
      </c>
      <c r="P2217" s="27" t="str">
        <f>IFERROR(VLOOKUP(N2217,'散件（更新）'!B:H,3,FALSE),0)</f>
        <v>/</v>
      </c>
      <c r="Q2217" s="27" t="str">
        <f>VLOOKUP(N2217,'散件（更新）'!B:H,2,FALSE)</f>
        <v>114-23210101</v>
      </c>
      <c r="R2217" s="27" t="str">
        <f>VLOOKUP(N2217,'散件（更新）'!B:H,7,FALSE)</f>
        <v>Dirt Water Tank</v>
      </c>
      <c r="S2217" s="27">
        <f>VLOOKUP(N2217,'散件（更新）'!B:E,4,FALSE)</f>
        <v>0</v>
      </c>
      <c r="T2217" s="27" t="s">
        <v>8759</v>
      </c>
      <c r="U2217" s="28" t="str">
        <f>VLOOKUP(N2217,'散件（更新）'!B:G,6,FALSE)</f>
        <v>回收桶组件</v>
      </c>
      <c r="V2217" s="28">
        <f>VLOOKUP(N2217,'散件（更新）'!B:I,8,FALSE)</f>
        <v>6974950109455</v>
      </c>
    </row>
    <row r="2218" spans="1:22">
      <c r="A2218" s="57">
        <v>46169</v>
      </c>
      <c r="B2218" s="50" t="s">
        <v>7418</v>
      </c>
      <c r="C2218" s="27" t="str">
        <f>VLOOKUP(B2218,'大货清单（不定期按GOMS更新）'!A:H,8,0)</f>
        <v>109-24530001</v>
      </c>
      <c r="D2218" s="27" t="str">
        <f>VLOOKUP(B2218,'大货清单（不定期按GOMS更新）'!A:C,3,0)</f>
        <v>CL2453-01</v>
      </c>
      <c r="E2218" s="27" t="str">
        <f>VLOOKUP(B2218,'大货清单（不定期按GOMS更新）'!A:H,4,0)</f>
        <v>PL,ES,FR,RO,GR,CZ,NL,LT,IT,HU,UA</v>
      </c>
      <c r="F2218" s="27" t="str">
        <f>VLOOKUP(B2218,'大货清单（不定期按GOMS更新）'!A:H,2,0)</f>
        <v>iFloor 5 Breeze</v>
      </c>
      <c r="G2218" s="28">
        <f>VLOOKUP(B2218,'大货清单（不定期按GOMS更新）'!A:I,9,FALSE)</f>
        <v>6932485001743</v>
      </c>
      <c r="H2218" s="27" t="str">
        <f>VLOOKUP(B2218,'大货清单（不定期按GOMS更新）'!A:H,7,0)</f>
        <v>White&amp;Grey</v>
      </c>
      <c r="I2218" s="27" t="str">
        <f>VLOOKUP(B2218,'大货清单（不定期按GOMS更新）'!A:F,6,FALSE)</f>
        <v>ACTIVE</v>
      </c>
      <c r="J2218" s="27" t="str">
        <f>VLOOKUP(B2218,'大货清单（不定期按GOMS更新）'!A:K,11,FALSE)</f>
        <v>7.6</v>
      </c>
      <c r="K2218" s="27" t="str">
        <f>VLOOKUP(B2218,'大货清单（不定期按GOMS更新）'!A:N,12,FALSE)</f>
        <v>674</v>
      </c>
      <c r="L2218" s="27" t="str">
        <f>VLOOKUP(B2218,'大货清单（不定期按GOMS更新）'!A:M,13,FALSE)</f>
        <v>328</v>
      </c>
      <c r="M2218" s="27" t="str">
        <f>VLOOKUP(B2218,'大货清单（不定期按GOMS更新）'!A:N,14,FALSE)</f>
        <v>313</v>
      </c>
      <c r="N2218" s="50" t="s">
        <v>8117</v>
      </c>
      <c r="O2218" s="27">
        <f>IFERROR(VLOOKUP(N2218,'散件迭代（不定期更新）'!C:J,8,FALSE),0)</f>
        <v>0</v>
      </c>
      <c r="P2218" s="27" t="str">
        <f>IFERROR(VLOOKUP(N2218,'散件（更新）'!B:H,3,FALSE),0)</f>
        <v/>
      </c>
      <c r="Q2218" s="27" t="str">
        <f>VLOOKUP(N2218,'散件（更新）'!B:H,2,FALSE)</f>
        <v>114-24530003</v>
      </c>
      <c r="R2218" s="27" t="str">
        <f>VLOOKUP(N2218,'散件（更新）'!B:H,7,FALSE)</f>
        <v>Brush Roller Cover</v>
      </c>
      <c r="S2218" s="27" t="str">
        <f>VLOOKUP(N2218,'散件（更新）'!B:E,4,FALSE)</f>
        <v>https://tineco-yxzt.oss-accelerate.aliyuncs.com/20250117/brushcover_1737078514591.jpg</v>
      </c>
      <c r="T2218" s="27" t="s">
        <v>8759</v>
      </c>
      <c r="U2218" s="28" t="str">
        <f>VLOOKUP(N2218,'散件（更新）'!B:G,6,FALSE)</f>
        <v>滚刷盖组件（灰色）</v>
      </c>
      <c r="V2218" s="28">
        <f>VLOOKUP(N2218,'散件（更新）'!B:I,8,FALSE)</f>
        <v>6932485003808</v>
      </c>
    </row>
    <row r="2219" spans="1:22">
      <c r="A2219" s="57">
        <v>46169</v>
      </c>
      <c r="B2219" s="50" t="s">
        <v>7418</v>
      </c>
      <c r="C2219" s="27" t="str">
        <f>VLOOKUP(B2219,'大货清单（不定期按GOMS更新）'!A:H,8,0)</f>
        <v>109-24530001</v>
      </c>
      <c r="D2219" s="27" t="str">
        <f>VLOOKUP(B2219,'大货清单（不定期按GOMS更新）'!A:C,3,0)</f>
        <v>CL2453-01</v>
      </c>
      <c r="E2219" s="27" t="str">
        <f>VLOOKUP(B2219,'大货清单（不定期按GOMS更新）'!A:H,4,0)</f>
        <v>PL,ES,FR,RO,GR,CZ,NL,LT,IT,HU,UA</v>
      </c>
      <c r="F2219" s="27" t="str">
        <f>VLOOKUP(B2219,'大货清单（不定期按GOMS更新）'!A:H,2,0)</f>
        <v>iFloor 5 Breeze</v>
      </c>
      <c r="G2219" s="28">
        <f>VLOOKUP(B2219,'大货清单（不定期按GOMS更新）'!A:I,9,FALSE)</f>
        <v>6932485001743</v>
      </c>
      <c r="H2219" s="27" t="str">
        <f>VLOOKUP(B2219,'大货清单（不定期按GOMS更新）'!A:H,7,0)</f>
        <v>White&amp;Grey</v>
      </c>
      <c r="I2219" s="27" t="str">
        <f>VLOOKUP(B2219,'大货清单（不定期按GOMS更新）'!A:F,6,FALSE)</f>
        <v>ACTIVE</v>
      </c>
      <c r="J2219" s="27" t="str">
        <f>VLOOKUP(B2219,'大货清单（不定期按GOMS更新）'!A:K,11,FALSE)</f>
        <v>7.6</v>
      </c>
      <c r="K2219" s="27" t="str">
        <f>VLOOKUP(B2219,'大货清单（不定期按GOMS更新）'!A:N,12,FALSE)</f>
        <v>674</v>
      </c>
      <c r="L2219" s="27" t="str">
        <f>VLOOKUP(B2219,'大货清单（不定期按GOMS更新）'!A:M,13,FALSE)</f>
        <v>328</v>
      </c>
      <c r="M2219" s="27" t="str">
        <f>VLOOKUP(B2219,'大货清单（不定期按GOMS更新）'!A:N,14,FALSE)</f>
        <v>313</v>
      </c>
      <c r="N2219" s="50" t="s">
        <v>1112</v>
      </c>
      <c r="O2219" s="27" t="str">
        <f>IFERROR(VLOOKUP(N2219,'散件迭代（不定期更新）'!C:J,8,FALSE),0)</f>
        <v>A40</v>
      </c>
      <c r="P2219" s="27" t="str">
        <f>IFERROR(VLOOKUP(N2219,'散件（更新）'!B:H,3,FALSE),0)</f>
        <v>206-2019-0106</v>
      </c>
      <c r="Q2219" s="27" t="str">
        <f>VLOOKUP(N2219,'散件（更新）'!B:H,2,FALSE)</f>
        <v>114-20190106</v>
      </c>
      <c r="R2219" s="27" t="str">
        <f>VLOOKUP(N2219,'散件（更新）'!B:H,7,FALSE)</f>
        <v>Brush Roller</v>
      </c>
      <c r="S2219" s="27" t="str">
        <f>VLOOKUP(N2219,'散件（更新）'!B:E,4,FALSE)</f>
        <v>https://tineco-yxzt.oss-accelerate.aliyuncs.com/20231227/9FWBR100000_1703640264964.png</v>
      </c>
      <c r="T2219" s="27" t="s">
        <v>8759</v>
      </c>
      <c r="U2219" s="28" t="str">
        <f>VLOOKUP(N2219,'散件（更新）'!B:G,6,FALSE)</f>
        <v>滚刷组件</v>
      </c>
      <c r="V2219" s="28" t="str">
        <f>VLOOKUP(N2219,'散件（更新）'!B:I,8,FALSE)</f>
        <v>6972200196484</v>
      </c>
    </row>
    <row r="2220" spans="1:22">
      <c r="A2220" s="57">
        <v>46169</v>
      </c>
      <c r="B2220" s="50" t="s">
        <v>7418</v>
      </c>
      <c r="C2220" s="27" t="str">
        <f>VLOOKUP(B2220,'大货清单（不定期按GOMS更新）'!A:H,8,0)</f>
        <v>109-24530001</v>
      </c>
      <c r="D2220" s="27" t="str">
        <f>VLOOKUP(B2220,'大货清单（不定期按GOMS更新）'!A:C,3,0)</f>
        <v>CL2453-01</v>
      </c>
      <c r="E2220" s="27" t="str">
        <f>VLOOKUP(B2220,'大货清单（不定期按GOMS更新）'!A:H,4,0)</f>
        <v>PL,ES,FR,RO,GR,CZ,NL,LT,IT,HU,UA</v>
      </c>
      <c r="F2220" s="27" t="str">
        <f>VLOOKUP(B2220,'大货清单（不定期按GOMS更新）'!A:H,2,0)</f>
        <v>iFloor 5 Breeze</v>
      </c>
      <c r="G2220" s="28">
        <f>VLOOKUP(B2220,'大货清单（不定期按GOMS更新）'!A:I,9,FALSE)</f>
        <v>6932485001743</v>
      </c>
      <c r="H2220" s="27" t="str">
        <f>VLOOKUP(B2220,'大货清单（不定期按GOMS更新）'!A:H,7,0)</f>
        <v>White&amp;Grey</v>
      </c>
      <c r="I2220" s="27" t="str">
        <f>VLOOKUP(B2220,'大货清单（不定期按GOMS更新）'!A:F,6,FALSE)</f>
        <v>ACTIVE</v>
      </c>
      <c r="J2220" s="27" t="str">
        <f>VLOOKUP(B2220,'大货清单（不定期按GOMS更新）'!A:K,11,FALSE)</f>
        <v>7.6</v>
      </c>
      <c r="K2220" s="27" t="str">
        <f>VLOOKUP(B2220,'大货清单（不定期按GOMS更新）'!A:N,12,FALSE)</f>
        <v>674</v>
      </c>
      <c r="L2220" s="27" t="str">
        <f>VLOOKUP(B2220,'大货清单（不定期按GOMS更新）'!A:M,13,FALSE)</f>
        <v>328</v>
      </c>
      <c r="M2220" s="27" t="str">
        <f>VLOOKUP(B2220,'大货清单（不定期按GOMS更新）'!A:N,14,FALSE)</f>
        <v>313</v>
      </c>
      <c r="N2220" s="50" t="s">
        <v>2427</v>
      </c>
      <c r="O2220" s="27" t="str">
        <f>IFERROR(VLOOKUP(N2220,'散件迭代（不定期更新）'!C:J,8,FALSE),0)</f>
        <v>A43</v>
      </c>
      <c r="P2220" s="27" t="str">
        <f>IFERROR(VLOOKUP(N2220,'散件（更新）'!B:H,3,FALSE),0)</f>
        <v>/</v>
      </c>
      <c r="Q2220" s="27" t="str">
        <f>VLOOKUP(N2220,'散件（更新）'!B:H,2,FALSE)</f>
        <v>114-22230309</v>
      </c>
      <c r="R2220" s="27" t="str">
        <f>VLOOKUP(N2220,'散件（更新）'!B:H,7,FALSE)</f>
        <v>HEPA Assy</v>
      </c>
      <c r="S2220" s="27" t="str">
        <f>VLOOKUP(N2220,'散件（更新）'!B:E,4,FALSE)</f>
        <v>https://tineco-yxzt.oss-accelerate.aliyuncs.com/20231219/9FWFA110000_1702948014903.png</v>
      </c>
      <c r="T2220" s="27" t="s">
        <v>8759</v>
      </c>
      <c r="U2220" s="28" t="str">
        <f>VLOOKUP(N2220,'散件（更新）'!B:G,6,FALSE)</f>
        <v>前置方形过滤器滤网组件</v>
      </c>
      <c r="V2220" s="28">
        <f>VLOOKUP(N2220,'散件（更新）'!B:I,8,FALSE)</f>
        <v>6974950103217</v>
      </c>
    </row>
    <row r="2221" spans="1:22">
      <c r="A2221" s="57">
        <v>46169</v>
      </c>
      <c r="B2221" s="50" t="s">
        <v>7418</v>
      </c>
      <c r="C2221" s="27" t="str">
        <f>VLOOKUP(B2221,'大货清单（不定期按GOMS更新）'!A:H,8,0)</f>
        <v>109-24530001</v>
      </c>
      <c r="D2221" s="27" t="str">
        <f>VLOOKUP(B2221,'大货清单（不定期按GOMS更新）'!A:C,3,0)</f>
        <v>CL2453-01</v>
      </c>
      <c r="E2221" s="27" t="str">
        <f>VLOOKUP(B2221,'大货清单（不定期按GOMS更新）'!A:H,4,0)</f>
        <v>PL,ES,FR,RO,GR,CZ,NL,LT,IT,HU,UA</v>
      </c>
      <c r="F2221" s="27" t="str">
        <f>VLOOKUP(B2221,'大货清单（不定期按GOMS更新）'!A:H,2,0)</f>
        <v>iFloor 5 Breeze</v>
      </c>
      <c r="G2221" s="28">
        <f>VLOOKUP(B2221,'大货清单（不定期按GOMS更新）'!A:I,9,FALSE)</f>
        <v>6932485001743</v>
      </c>
      <c r="H2221" s="27" t="str">
        <f>VLOOKUP(B2221,'大货清单（不定期按GOMS更新）'!A:H,7,0)</f>
        <v>White&amp;Grey</v>
      </c>
      <c r="I2221" s="27" t="str">
        <f>VLOOKUP(B2221,'大货清单（不定期按GOMS更新）'!A:F,6,FALSE)</f>
        <v>ACTIVE</v>
      </c>
      <c r="J2221" s="27" t="str">
        <f>VLOOKUP(B2221,'大货清单（不定期按GOMS更新）'!A:K,11,FALSE)</f>
        <v>7.6</v>
      </c>
      <c r="K2221" s="27" t="str">
        <f>VLOOKUP(B2221,'大货清单（不定期按GOMS更新）'!A:N,12,FALSE)</f>
        <v>674</v>
      </c>
      <c r="L2221" s="27" t="str">
        <f>VLOOKUP(B2221,'大货清单（不定期按GOMS更新）'!A:M,13,FALSE)</f>
        <v>328</v>
      </c>
      <c r="M2221" s="27" t="str">
        <f>VLOOKUP(B2221,'大货清单（不定期按GOMS更新）'!A:N,14,FALSE)</f>
        <v>313</v>
      </c>
      <c r="N2221" s="50" t="s">
        <v>1116</v>
      </c>
      <c r="O2221" s="27">
        <f>IFERROR(VLOOKUP(N2221,'散件迭代（不定期更新）'!C:J,8,FALSE),0)</f>
        <v>0</v>
      </c>
      <c r="P2221" s="27" t="str">
        <f>IFERROR(VLOOKUP(N2221,'散件（更新）'!B:H,3,FALSE),0)</f>
        <v>206-2019-0108</v>
      </c>
      <c r="Q2221" s="27" t="str">
        <f>VLOOKUP(N2221,'散件（更新）'!B:H,2,FALSE)</f>
        <v>114-20190108</v>
      </c>
      <c r="R2221" s="27" t="str">
        <f>VLOOKUP(N2221,'散件（更新）'!B:H,7,FALSE)</f>
        <v>Accessory Holder</v>
      </c>
      <c r="S2221" s="27" t="str">
        <f>VLOOKUP(N2221,'散件（更新）'!B:E,4,FALSE)</f>
        <v>https://tineco-yxzt.oss-accelerate.aliyuncs.com/20231219/9FWHA100000_1702948015874.png</v>
      </c>
      <c r="T2221" s="27" t="s">
        <v>8759</v>
      </c>
      <c r="U2221" s="28" t="str">
        <f>VLOOKUP(N2221,'散件（更新）'!B:G,6,FALSE)</f>
        <v>附件支架组合</v>
      </c>
      <c r="V2221" s="28" t="str">
        <f>VLOOKUP(N2221,'散件（更新）'!B:I,8,FALSE)</f>
        <v>6972200196507</v>
      </c>
    </row>
    <row r="2222" spans="1:22">
      <c r="A2222" s="57">
        <v>46169</v>
      </c>
      <c r="B2222" s="50" t="s">
        <v>7418</v>
      </c>
      <c r="C2222" s="27" t="str">
        <f>VLOOKUP(B2222,'大货清单（不定期按GOMS更新）'!A:H,8,0)</f>
        <v>109-24530001</v>
      </c>
      <c r="D2222" s="27" t="str">
        <f>VLOOKUP(B2222,'大货清单（不定期按GOMS更新）'!A:C,3,0)</f>
        <v>CL2453-01</v>
      </c>
      <c r="E2222" s="27" t="str">
        <f>VLOOKUP(B2222,'大货清单（不定期按GOMS更新）'!A:H,4,0)</f>
        <v>PL,ES,FR,RO,GR,CZ,NL,LT,IT,HU,UA</v>
      </c>
      <c r="F2222" s="27" t="str">
        <f>VLOOKUP(B2222,'大货清单（不定期按GOMS更新）'!A:H,2,0)</f>
        <v>iFloor 5 Breeze</v>
      </c>
      <c r="G2222" s="28">
        <f>VLOOKUP(B2222,'大货清单（不定期按GOMS更新）'!A:I,9,FALSE)</f>
        <v>6932485001743</v>
      </c>
      <c r="H2222" s="27" t="str">
        <f>VLOOKUP(B2222,'大货清单（不定期按GOMS更新）'!A:H,7,0)</f>
        <v>White&amp;Grey</v>
      </c>
      <c r="I2222" s="27" t="str">
        <f>VLOOKUP(B2222,'大货清单（不定期按GOMS更新）'!A:F,6,FALSE)</f>
        <v>ACTIVE</v>
      </c>
      <c r="J2222" s="27" t="str">
        <f>VLOOKUP(B2222,'大货清单（不定期按GOMS更新）'!A:K,11,FALSE)</f>
        <v>7.6</v>
      </c>
      <c r="K2222" s="27" t="str">
        <f>VLOOKUP(B2222,'大货清单（不定期按GOMS更新）'!A:N,12,FALSE)</f>
        <v>674</v>
      </c>
      <c r="L2222" s="27" t="str">
        <f>VLOOKUP(B2222,'大货清单（不定期按GOMS更新）'!A:M,13,FALSE)</f>
        <v>328</v>
      </c>
      <c r="M2222" s="27" t="str">
        <f>VLOOKUP(B2222,'大货清单（不定期按GOMS更新）'!A:N,14,FALSE)</f>
        <v>313</v>
      </c>
      <c r="N2222" s="50" t="s">
        <v>4140</v>
      </c>
      <c r="O2222" s="27">
        <f>IFERROR(VLOOKUP(N2222,'散件迭代（不定期更新）'!C:J,8,FALSE),0)</f>
        <v>0</v>
      </c>
      <c r="P2222" s="27" t="str">
        <f>IFERROR(VLOOKUP(N2222,'散件（更新）'!B:H,3,FALSE),0)</f>
        <v>/</v>
      </c>
      <c r="Q2222" s="27" t="str">
        <f>VLOOKUP(N2222,'散件（更新）'!B:H,2,FALSE)</f>
        <v>114-23250110</v>
      </c>
      <c r="R2222" s="27" t="str">
        <f>VLOOKUP(N2222,'散件（更新）'!B:H,7,FALSE)</f>
        <v>Adapter</v>
      </c>
      <c r="S2222" s="27">
        <f>VLOOKUP(N2222,'散件（更新）'!B:E,4,FALSE)</f>
        <v>0</v>
      </c>
      <c r="T2222" s="27" t="s">
        <v>8759</v>
      </c>
      <c r="U2222" s="28" t="str">
        <f>VLOOKUP(N2222,'散件（更新）'!B:G,6,FALSE)</f>
        <v>适配器欧版</v>
      </c>
      <c r="V2222" s="28" t="str">
        <f>VLOOKUP(N2222,'散件（更新）'!B:I,8,FALSE)</f>
        <v>6974950105839</v>
      </c>
    </row>
    <row r="2223" spans="1:22">
      <c r="A2223" s="57">
        <v>46169</v>
      </c>
      <c r="B2223" s="50" t="s">
        <v>7418</v>
      </c>
      <c r="C2223" s="27" t="str">
        <f>VLOOKUP(B2223,'大货清单（不定期按GOMS更新）'!A:H,8,0)</f>
        <v>109-24530001</v>
      </c>
      <c r="D2223" s="27" t="str">
        <f>VLOOKUP(B2223,'大货清单（不定期按GOMS更新）'!A:C,3,0)</f>
        <v>CL2453-01</v>
      </c>
      <c r="E2223" s="27" t="str">
        <f>VLOOKUP(B2223,'大货清单（不定期按GOMS更新）'!A:H,4,0)</f>
        <v>PL,ES,FR,RO,GR,CZ,NL,LT,IT,HU,UA</v>
      </c>
      <c r="F2223" s="27" t="str">
        <f>VLOOKUP(B2223,'大货清单（不定期按GOMS更新）'!A:H,2,0)</f>
        <v>iFloor 5 Breeze</v>
      </c>
      <c r="G2223" s="28">
        <f>VLOOKUP(B2223,'大货清单（不定期按GOMS更新）'!A:I,9,FALSE)</f>
        <v>6932485001743</v>
      </c>
      <c r="H2223" s="27" t="str">
        <f>VLOOKUP(B2223,'大货清单（不定期按GOMS更新）'!A:H,7,0)</f>
        <v>White&amp;Grey</v>
      </c>
      <c r="I2223" s="27" t="str">
        <f>VLOOKUP(B2223,'大货清单（不定期按GOMS更新）'!A:F,6,FALSE)</f>
        <v>ACTIVE</v>
      </c>
      <c r="J2223" s="27" t="str">
        <f>VLOOKUP(B2223,'大货清单（不定期按GOMS更新）'!A:K,11,FALSE)</f>
        <v>7.6</v>
      </c>
      <c r="K2223" s="27" t="str">
        <f>VLOOKUP(B2223,'大货清单（不定期按GOMS更新）'!A:N,12,FALSE)</f>
        <v>674</v>
      </c>
      <c r="L2223" s="27" t="str">
        <f>VLOOKUP(B2223,'大货清单（不定期按GOMS更新）'!A:M,13,FALSE)</f>
        <v>328</v>
      </c>
      <c r="M2223" s="27" t="str">
        <f>VLOOKUP(B2223,'大货清单（不定期按GOMS更新）'!A:N,14,FALSE)</f>
        <v>313</v>
      </c>
      <c r="N2223" s="50" t="s">
        <v>4299</v>
      </c>
      <c r="O2223" s="27">
        <f>IFERROR(VLOOKUP(N2223,'散件迭代（不定期更新）'!C:J,8,FALSE),0)</f>
        <v>0</v>
      </c>
      <c r="P2223" s="27" t="str">
        <f>IFERROR(VLOOKUP(N2223,'散件（更新）'!B:H,3,FALSE),0)</f>
        <v>/</v>
      </c>
      <c r="Q2223" s="27" t="str">
        <f>VLOOKUP(N2223,'散件（更新）'!B:H,2,FALSE)</f>
        <v>114-23470001</v>
      </c>
      <c r="R2223" s="27" t="str">
        <f>VLOOKUP(N2223,'散件（更新）'!B:H,7,FALSE)</f>
        <v>Charging Base</v>
      </c>
      <c r="S2223" s="27" t="str">
        <f>VLOOKUP(N2223,'散件（更新）'!B:E,4,FALSE)</f>
        <v>https://tineco-yxzt.oss-accelerate.aliyuncs.com/20240701/tuopan_1719817227189.jpeg</v>
      </c>
      <c r="T2223" s="27" t="s">
        <v>8759</v>
      </c>
      <c r="U2223" s="28" t="str">
        <f>VLOOKUP(N2223,'散件（更新）'!B:G,6,FALSE)</f>
        <v>托盘组件</v>
      </c>
      <c r="V2223" s="28" t="str">
        <f>VLOOKUP(N2223,'散件（更新）'!B:I,8,FALSE)</f>
        <v>6974950106263</v>
      </c>
    </row>
    <row r="2224" spans="1:22">
      <c r="A2224" s="57">
        <v>46169</v>
      </c>
      <c r="B2224" s="50" t="s">
        <v>7418</v>
      </c>
      <c r="C2224" s="27" t="str">
        <f>VLOOKUP(B2224,'大货清单（不定期按GOMS更新）'!A:H,8,0)</f>
        <v>109-24530001</v>
      </c>
      <c r="D2224" s="27" t="str">
        <f>VLOOKUP(B2224,'大货清单（不定期按GOMS更新）'!A:C,3,0)</f>
        <v>CL2453-01</v>
      </c>
      <c r="E2224" s="27" t="str">
        <f>VLOOKUP(B2224,'大货清单（不定期按GOMS更新）'!A:H,4,0)</f>
        <v>PL,ES,FR,RO,GR,CZ,NL,LT,IT,HU,UA</v>
      </c>
      <c r="F2224" s="27" t="str">
        <f>VLOOKUP(B2224,'大货清单（不定期按GOMS更新）'!A:H,2,0)</f>
        <v>iFloor 5 Breeze</v>
      </c>
      <c r="G2224" s="28">
        <f>VLOOKUP(B2224,'大货清单（不定期按GOMS更新）'!A:I,9,FALSE)</f>
        <v>6932485001743</v>
      </c>
      <c r="H2224" s="27" t="str">
        <f>VLOOKUP(B2224,'大货清单（不定期按GOMS更新）'!A:H,7,0)</f>
        <v>White&amp;Grey</v>
      </c>
      <c r="I2224" s="27" t="str">
        <f>VLOOKUP(B2224,'大货清单（不定期按GOMS更新）'!A:F,6,FALSE)</f>
        <v>ACTIVE</v>
      </c>
      <c r="J2224" s="27" t="str">
        <f>VLOOKUP(B2224,'大货清单（不定期按GOMS更新）'!A:K,11,FALSE)</f>
        <v>7.6</v>
      </c>
      <c r="K2224" s="27" t="str">
        <f>VLOOKUP(B2224,'大货清单（不定期按GOMS更新）'!A:N,12,FALSE)</f>
        <v>674</v>
      </c>
      <c r="L2224" s="27" t="str">
        <f>VLOOKUP(B2224,'大货清单（不定期按GOMS更新）'!A:M,13,FALSE)</f>
        <v>328</v>
      </c>
      <c r="M2224" s="27" t="str">
        <f>VLOOKUP(B2224,'大货清单（不定期按GOMS更新）'!A:N,14,FALSE)</f>
        <v>313</v>
      </c>
      <c r="N2224" s="50" t="s">
        <v>8219</v>
      </c>
      <c r="O2224" s="27">
        <f>IFERROR(VLOOKUP(N2224,'散件迭代（不定期更新）'!C:J,8,FALSE),0)</f>
        <v>0</v>
      </c>
      <c r="P2224" s="27" t="str">
        <f>IFERROR(VLOOKUP(N2224,'散件（更新）'!B:H,3,FALSE),0)</f>
        <v/>
      </c>
      <c r="Q2224" s="27" t="str">
        <f>VLOOKUP(N2224,'散件（更新）'!B:H,2,FALSE)</f>
        <v>114-24530004</v>
      </c>
      <c r="R2224" s="27" t="str">
        <f>VLOOKUP(N2224,'散件（更新）'!B:H,7,FALSE)</f>
        <v>Battery</v>
      </c>
      <c r="S2224" s="27">
        <f>VLOOKUP(N2224,'散件（更新）'!B:E,4,FALSE)</f>
        <v>0</v>
      </c>
      <c r="T2224" s="27" t="s">
        <v>8759</v>
      </c>
      <c r="U2224" s="28" t="str">
        <f>VLOOKUP(N2224,'散件（更新）'!B:G,6,FALSE)</f>
        <v>电池包组件（集成PCBA）</v>
      </c>
      <c r="V2224" s="28">
        <f>VLOOKUP(N2224,'散件（更新）'!B:I,8,FALSE)</f>
        <v>6932485003815</v>
      </c>
    </row>
    <row r="2225" spans="1:22">
      <c r="A2225" s="57">
        <v>46169</v>
      </c>
      <c r="B2225" s="50" t="s">
        <v>7418</v>
      </c>
      <c r="C2225" s="27" t="str">
        <f>VLOOKUP(B2225,'大货清单（不定期按GOMS更新）'!A:H,8,0)</f>
        <v>109-24530001</v>
      </c>
      <c r="D2225" s="27" t="str">
        <f>VLOOKUP(B2225,'大货清单（不定期按GOMS更新）'!A:C,3,0)</f>
        <v>CL2453-01</v>
      </c>
      <c r="E2225" s="27" t="str">
        <f>VLOOKUP(B2225,'大货清单（不定期按GOMS更新）'!A:H,4,0)</f>
        <v>PL,ES,FR,RO,GR,CZ,NL,LT,IT,HU,UA</v>
      </c>
      <c r="F2225" s="27" t="str">
        <f>VLOOKUP(B2225,'大货清单（不定期按GOMS更新）'!A:H,2,0)</f>
        <v>iFloor 5 Breeze</v>
      </c>
      <c r="G2225" s="28">
        <f>VLOOKUP(B2225,'大货清单（不定期按GOMS更新）'!A:I,9,FALSE)</f>
        <v>6932485001743</v>
      </c>
      <c r="H2225" s="27" t="str">
        <f>VLOOKUP(B2225,'大货清单（不定期按GOMS更新）'!A:H,7,0)</f>
        <v>White&amp;Grey</v>
      </c>
      <c r="I2225" s="27" t="str">
        <f>VLOOKUP(B2225,'大货清单（不定期按GOMS更新）'!A:F,6,FALSE)</f>
        <v>ACTIVE</v>
      </c>
      <c r="J2225" s="27" t="str">
        <f>VLOOKUP(B2225,'大货清单（不定期按GOMS更新）'!A:K,11,FALSE)</f>
        <v>7.6</v>
      </c>
      <c r="K2225" s="27" t="str">
        <f>VLOOKUP(B2225,'大货清单（不定期按GOMS更新）'!A:N,12,FALSE)</f>
        <v>674</v>
      </c>
      <c r="L2225" s="27" t="str">
        <f>VLOOKUP(B2225,'大货清单（不定期按GOMS更新）'!A:M,13,FALSE)</f>
        <v>328</v>
      </c>
      <c r="M2225" s="27" t="str">
        <f>VLOOKUP(B2225,'大货清单（不定期按GOMS更新）'!A:N,14,FALSE)</f>
        <v>313</v>
      </c>
      <c r="N2225" s="50" t="s">
        <v>7828</v>
      </c>
      <c r="O2225" s="27">
        <f>IFERROR(VLOOKUP(N2225,'散件迭代（不定期更新）'!C:J,8,FALSE),0)</f>
        <v>0</v>
      </c>
      <c r="P2225" s="27" t="str">
        <f>IFERROR(VLOOKUP(N2225,'散件（更新）'!B:H,3,FALSE),0)</f>
        <v/>
      </c>
      <c r="Q2225" s="27" t="str">
        <f>VLOOKUP(N2225,'散件（更新）'!B:H,2,FALSE)</f>
        <v>114-24530006</v>
      </c>
      <c r="R2225" s="27" t="str">
        <f>VLOOKUP(N2225,'散件（更新）'!B:H,7,FALSE)</f>
        <v>Display Screen</v>
      </c>
      <c r="S2225" s="27" t="str">
        <f>VLOOKUP(N2225,'散件（更新）'!B:E,4,FALSE)</f>
        <v>https://tineco-yxzt.oss-accelerate.aliyuncs.com/20250117/display_1737079151204.jpg</v>
      </c>
      <c r="T2225" s="27" t="s">
        <v>8759</v>
      </c>
      <c r="U2225" s="28" t="str">
        <f>VLOOKUP(N2225,'散件（更新）'!B:G,6,FALSE)</f>
        <v>指示灯盖板组件（灰色）</v>
      </c>
      <c r="V2225" s="28">
        <f>VLOOKUP(N2225,'散件（更新）'!B:I,8,FALSE)</f>
        <v>6932485003839</v>
      </c>
    </row>
    <row r="2226" spans="1:22">
      <c r="A2226" s="57">
        <v>46169</v>
      </c>
      <c r="B2226" s="50" t="s">
        <v>7418</v>
      </c>
      <c r="C2226" s="27" t="str">
        <f>VLOOKUP(B2226,'大货清单（不定期按GOMS更新）'!A:H,8,0)</f>
        <v>109-24530001</v>
      </c>
      <c r="D2226" s="27" t="str">
        <f>VLOOKUP(B2226,'大货清单（不定期按GOMS更新）'!A:C,3,0)</f>
        <v>CL2453-01</v>
      </c>
      <c r="E2226" s="27" t="str">
        <f>VLOOKUP(B2226,'大货清单（不定期按GOMS更新）'!A:H,4,0)</f>
        <v>PL,ES,FR,RO,GR,CZ,NL,LT,IT,HU,UA</v>
      </c>
      <c r="F2226" s="27" t="str">
        <f>VLOOKUP(B2226,'大货清单（不定期按GOMS更新）'!A:H,2,0)</f>
        <v>iFloor 5 Breeze</v>
      </c>
      <c r="G2226" s="28">
        <f>VLOOKUP(B2226,'大货清单（不定期按GOMS更新）'!A:I,9,FALSE)</f>
        <v>6932485001743</v>
      </c>
      <c r="H2226" s="27" t="str">
        <f>VLOOKUP(B2226,'大货清单（不定期按GOMS更新）'!A:H,7,0)</f>
        <v>White&amp;Grey</v>
      </c>
      <c r="I2226" s="27" t="str">
        <f>VLOOKUP(B2226,'大货清单（不定期按GOMS更新）'!A:F,6,FALSE)</f>
        <v>ACTIVE</v>
      </c>
      <c r="J2226" s="27" t="str">
        <f>VLOOKUP(B2226,'大货清单（不定期按GOMS更新）'!A:K,11,FALSE)</f>
        <v>7.6</v>
      </c>
      <c r="K2226" s="27" t="str">
        <f>VLOOKUP(B2226,'大货清单（不定期按GOMS更新）'!A:N,12,FALSE)</f>
        <v>674</v>
      </c>
      <c r="L2226" s="27" t="str">
        <f>VLOOKUP(B2226,'大货清单（不定期按GOMS更新）'!A:M,13,FALSE)</f>
        <v>328</v>
      </c>
      <c r="M2226" s="27" t="str">
        <f>VLOOKUP(B2226,'大货清单（不定期按GOMS更新）'!A:N,14,FALSE)</f>
        <v>313</v>
      </c>
      <c r="N2226" s="50" t="s">
        <v>7877</v>
      </c>
      <c r="O2226" s="27">
        <f>IFERROR(VLOOKUP(N2226,'散件迭代（不定期更新）'!C:J,8,FALSE),0)</f>
        <v>0</v>
      </c>
      <c r="P2226" s="27" t="str">
        <f>IFERROR(VLOOKUP(N2226,'散件（更新）'!B:H,3,FALSE),0)</f>
        <v/>
      </c>
      <c r="Q2226" s="27" t="str">
        <f>VLOOKUP(N2226,'散件（更新）'!B:H,2,FALSE)</f>
        <v>114-23470014</v>
      </c>
      <c r="R2226" s="27" t="str">
        <f>VLOOKUP(N2226,'散件（更新）'!B:H,7,FALSE)</f>
        <v>plastic part</v>
      </c>
      <c r="S2226" s="27" t="str">
        <f>VLOOKUP(N2226,'散件（更新）'!B:E,4,FALSE)</f>
        <v>https://tineco-yxzt.oss-accelerate.aliyuncs.com/20241129/3231241_1732865548166.jpg</v>
      </c>
      <c r="T2226" s="27" t="s">
        <v>8759</v>
      </c>
      <c r="U2226" s="28" t="str">
        <f>VLOOKUP(N2226,'散件（更新）'!B:G,6,FALSE)</f>
        <v>转接头和机体底盖组件（灰色）</v>
      </c>
      <c r="V2226" s="28">
        <f>VLOOKUP(N2226,'散件（更新）'!B:I,8,FALSE)</f>
        <v>6932485002054</v>
      </c>
    </row>
    <row r="2227" spans="1:22">
      <c r="A2227" s="57">
        <v>46169</v>
      </c>
      <c r="B2227" s="50" t="s">
        <v>7418</v>
      </c>
      <c r="C2227" s="27" t="str">
        <f>VLOOKUP(B2227,'大货清单（不定期按GOMS更新）'!A:H,8,0)</f>
        <v>109-24530001</v>
      </c>
      <c r="D2227" s="27" t="str">
        <f>VLOOKUP(B2227,'大货清单（不定期按GOMS更新）'!A:C,3,0)</f>
        <v>CL2453-01</v>
      </c>
      <c r="E2227" s="27" t="str">
        <f>VLOOKUP(B2227,'大货清单（不定期按GOMS更新）'!A:H,4,0)</f>
        <v>PL,ES,FR,RO,GR,CZ,NL,LT,IT,HU,UA</v>
      </c>
      <c r="F2227" s="27" t="str">
        <f>VLOOKUP(B2227,'大货清单（不定期按GOMS更新）'!A:H,2,0)</f>
        <v>iFloor 5 Breeze</v>
      </c>
      <c r="G2227" s="28">
        <f>VLOOKUP(B2227,'大货清单（不定期按GOMS更新）'!A:I,9,FALSE)</f>
        <v>6932485001743</v>
      </c>
      <c r="H2227" s="27" t="str">
        <f>VLOOKUP(B2227,'大货清单（不定期按GOMS更新）'!A:H,7,0)</f>
        <v>White&amp;Grey</v>
      </c>
      <c r="I2227" s="27" t="str">
        <f>VLOOKUP(B2227,'大货清单（不定期按GOMS更新）'!A:F,6,FALSE)</f>
        <v>ACTIVE</v>
      </c>
      <c r="J2227" s="27" t="str">
        <f>VLOOKUP(B2227,'大货清单（不定期按GOMS更新）'!A:K,11,FALSE)</f>
        <v>7.6</v>
      </c>
      <c r="K2227" s="27" t="str">
        <f>VLOOKUP(B2227,'大货清单（不定期按GOMS更新）'!A:N,12,FALSE)</f>
        <v>674</v>
      </c>
      <c r="L2227" s="27" t="str">
        <f>VLOOKUP(B2227,'大货清单（不定期按GOMS更新）'!A:M,13,FALSE)</f>
        <v>328</v>
      </c>
      <c r="M2227" s="27" t="str">
        <f>VLOOKUP(B2227,'大货清单（不定期按GOMS更新）'!A:N,14,FALSE)</f>
        <v>313</v>
      </c>
      <c r="N2227" s="50" t="s">
        <v>1098</v>
      </c>
      <c r="O2227" s="27">
        <f>IFERROR(VLOOKUP(N2227,'散件迭代（不定期更新）'!C:J,8,FALSE),0)</f>
        <v>0</v>
      </c>
      <c r="P2227" s="27" t="str">
        <f>IFERROR(VLOOKUP(N2227,'散件（更新）'!B:H,3,FALSE),0)</f>
        <v>206-2019-0066</v>
      </c>
      <c r="Q2227" s="27" t="str">
        <f>VLOOKUP(N2227,'散件（更新）'!B:H,2,FALSE)</f>
        <v>114-20190066</v>
      </c>
      <c r="R2227" s="27" t="str">
        <f>VLOOKUP(N2227,'散件（更新）'!B:H,7,FALSE)</f>
        <v>Swich</v>
      </c>
      <c r="S2227" s="27" t="str">
        <f>VLOOKUP(N2227,'散件（更新）'!B:E,4,FALSE)</f>
        <v>https://tineco-yxzt.oss-accelerate.aliyuncs.com/20231219/9FWRK110000_1702948027739.png</v>
      </c>
      <c r="T2227" s="27" t="s">
        <v>8759</v>
      </c>
      <c r="U2227" s="28" t="str">
        <f>VLOOKUP(N2227,'散件（更新）'!B:G,6,FALSE)</f>
        <v>微动开关</v>
      </c>
      <c r="V2227" s="28" t="str">
        <f>VLOOKUP(N2227,'散件（更新）'!B:I,8,FALSE)</f>
        <v>6972200197474</v>
      </c>
    </row>
    <row r="2228" spans="1:22">
      <c r="A2228" s="57">
        <v>46169</v>
      </c>
      <c r="B2228" s="50" t="s">
        <v>7418</v>
      </c>
      <c r="C2228" s="27" t="str">
        <f>VLOOKUP(B2228,'大货清单（不定期按GOMS更新）'!A:H,8,0)</f>
        <v>109-24530001</v>
      </c>
      <c r="D2228" s="27" t="str">
        <f>VLOOKUP(B2228,'大货清单（不定期按GOMS更新）'!A:C,3,0)</f>
        <v>CL2453-01</v>
      </c>
      <c r="E2228" s="27" t="str">
        <f>VLOOKUP(B2228,'大货清单（不定期按GOMS更新）'!A:H,4,0)</f>
        <v>PL,ES,FR,RO,GR,CZ,NL,LT,IT,HU,UA</v>
      </c>
      <c r="F2228" s="27" t="str">
        <f>VLOOKUP(B2228,'大货清单（不定期按GOMS更新）'!A:H,2,0)</f>
        <v>iFloor 5 Breeze</v>
      </c>
      <c r="G2228" s="28">
        <f>VLOOKUP(B2228,'大货清单（不定期按GOMS更新）'!A:I,9,FALSE)</f>
        <v>6932485001743</v>
      </c>
      <c r="H2228" s="27" t="str">
        <f>VLOOKUP(B2228,'大货清单（不定期按GOMS更新）'!A:H,7,0)</f>
        <v>White&amp;Grey</v>
      </c>
      <c r="I2228" s="27" t="str">
        <f>VLOOKUP(B2228,'大货清单（不定期按GOMS更新）'!A:F,6,FALSE)</f>
        <v>ACTIVE</v>
      </c>
      <c r="J2228" s="27" t="str">
        <f>VLOOKUP(B2228,'大货清单（不定期按GOMS更新）'!A:K,11,FALSE)</f>
        <v>7.6</v>
      </c>
      <c r="K2228" s="27" t="str">
        <f>VLOOKUP(B2228,'大货清单（不定期按GOMS更新）'!A:N,12,FALSE)</f>
        <v>674</v>
      </c>
      <c r="L2228" s="27" t="str">
        <f>VLOOKUP(B2228,'大货清单（不定期按GOMS更新）'!A:M,13,FALSE)</f>
        <v>328</v>
      </c>
      <c r="M2228" s="27" t="str">
        <f>VLOOKUP(B2228,'大货清单（不定期按GOMS更新）'!A:N,14,FALSE)</f>
        <v>313</v>
      </c>
      <c r="N2228" s="50" t="s">
        <v>8032</v>
      </c>
      <c r="O2228" s="27">
        <f>IFERROR(VLOOKUP(N2228,'散件迭代（不定期更新）'!C:J,8,FALSE),0)</f>
        <v>0</v>
      </c>
      <c r="P2228" s="27" t="str">
        <f>IFERROR(VLOOKUP(N2228,'散件（更新）'!B:H,3,FALSE),0)</f>
        <v/>
      </c>
      <c r="Q2228" s="27" t="str">
        <f>VLOOKUP(N2228,'散件（更新）'!B:H,2,FALSE)</f>
        <v>114-24530005</v>
      </c>
      <c r="R2228" s="27" t="str">
        <f>VLOOKUP(N2228,'散件（更新）'!B:H,7,FALSE)</f>
        <v>Motor</v>
      </c>
      <c r="S2228" s="27">
        <f>VLOOKUP(N2228,'散件（更新）'!B:E,4,FALSE)</f>
        <v>0</v>
      </c>
      <c r="T2228" s="27" t="s">
        <v>8759</v>
      </c>
      <c r="U2228" s="28" t="str">
        <f>VLOOKUP(N2228,'散件（更新）'!B:G,6,FALSE)</f>
        <v>主电机</v>
      </c>
      <c r="V2228" s="28">
        <f>VLOOKUP(N2228,'散件（更新）'!B:I,8,FALSE)</f>
        <v>6932485003822</v>
      </c>
    </row>
    <row r="2229" spans="1:22">
      <c r="A2229" s="57">
        <v>46169</v>
      </c>
      <c r="B2229" s="50" t="s">
        <v>7418</v>
      </c>
      <c r="C2229" s="27" t="str">
        <f>VLOOKUP(B2229,'大货清单（不定期按GOMS更新）'!A:H,8,0)</f>
        <v>109-24530001</v>
      </c>
      <c r="D2229" s="27" t="str">
        <f>VLOOKUP(B2229,'大货清单（不定期按GOMS更新）'!A:C,3,0)</f>
        <v>CL2453-01</v>
      </c>
      <c r="E2229" s="27" t="str">
        <f>VLOOKUP(B2229,'大货清单（不定期按GOMS更新）'!A:H,4,0)</f>
        <v>PL,ES,FR,RO,GR,CZ,NL,LT,IT,HU,UA</v>
      </c>
      <c r="F2229" s="27" t="str">
        <f>VLOOKUP(B2229,'大货清单（不定期按GOMS更新）'!A:H,2,0)</f>
        <v>iFloor 5 Breeze</v>
      </c>
      <c r="G2229" s="28">
        <f>VLOOKUP(B2229,'大货清单（不定期按GOMS更新）'!A:I,9,FALSE)</f>
        <v>6932485001743</v>
      </c>
      <c r="H2229" s="27" t="str">
        <f>VLOOKUP(B2229,'大货清单（不定期按GOMS更新）'!A:H,7,0)</f>
        <v>White&amp;Grey</v>
      </c>
      <c r="I2229" s="27" t="str">
        <f>VLOOKUP(B2229,'大货清单（不定期按GOMS更新）'!A:F,6,FALSE)</f>
        <v>ACTIVE</v>
      </c>
      <c r="J2229" s="27" t="str">
        <f>VLOOKUP(B2229,'大货清单（不定期按GOMS更新）'!A:K,11,FALSE)</f>
        <v>7.6</v>
      </c>
      <c r="K2229" s="27" t="str">
        <f>VLOOKUP(B2229,'大货清单（不定期按GOMS更新）'!A:N,12,FALSE)</f>
        <v>674</v>
      </c>
      <c r="L2229" s="27" t="str">
        <f>VLOOKUP(B2229,'大货清单（不定期按GOMS更新）'!A:M,13,FALSE)</f>
        <v>328</v>
      </c>
      <c r="M2229" s="27" t="str">
        <f>VLOOKUP(B2229,'大货清单（不定期按GOMS更新）'!A:N,14,FALSE)</f>
        <v>313</v>
      </c>
      <c r="N2229" s="50" t="s">
        <v>2321</v>
      </c>
      <c r="O2229" s="27">
        <f>IFERROR(VLOOKUP(N2229,'散件迭代（不定期更新）'!C:J,8,FALSE),0)</f>
        <v>0</v>
      </c>
      <c r="P2229" s="27" t="str">
        <f>IFERROR(VLOOKUP(N2229,'散件（更新）'!B:H,3,FALSE),0)</f>
        <v>/</v>
      </c>
      <c r="Q2229" s="27" t="str">
        <f>VLOOKUP(N2229,'散件（更新）'!B:H,2,FALSE)</f>
        <v>114-20191701</v>
      </c>
      <c r="R2229" s="27" t="str">
        <f>VLOOKUP(N2229,'散件（更新）'!B:H,7,FALSE)</f>
        <v>Motor</v>
      </c>
      <c r="S2229" s="27" t="str">
        <f>VLOOKUP(N2229,'散件（更新）'!B:E,4,FALSE)</f>
        <v>https://tineco-yxzt.oss-accelerate.aliyuncs.com/20231219/9FWRM100400_1702948028299.png</v>
      </c>
      <c r="T2229" s="27" t="s">
        <v>8759</v>
      </c>
      <c r="U2229" s="28" t="str">
        <f>VLOOKUP(N2229,'散件（更新）'!B:G,6,FALSE)</f>
        <v>地刷电机齿轮箱组件(降本)</v>
      </c>
      <c r="V2229" s="28">
        <f>VLOOKUP(N2229,'散件（更新）'!B:I,8,FALSE)</f>
        <v>6974950101855</v>
      </c>
    </row>
    <row r="2230" spans="1:22">
      <c r="A2230" s="57">
        <v>46169</v>
      </c>
      <c r="B2230" s="50" t="s">
        <v>7418</v>
      </c>
      <c r="C2230" s="27" t="str">
        <f>VLOOKUP(B2230,'大货清单（不定期按GOMS更新）'!A:H,8,0)</f>
        <v>109-24530001</v>
      </c>
      <c r="D2230" s="27" t="str">
        <f>VLOOKUP(B2230,'大货清单（不定期按GOMS更新）'!A:C,3,0)</f>
        <v>CL2453-01</v>
      </c>
      <c r="E2230" s="27" t="str">
        <f>VLOOKUP(B2230,'大货清单（不定期按GOMS更新）'!A:H,4,0)</f>
        <v>PL,ES,FR,RO,GR,CZ,NL,LT,IT,HU,UA</v>
      </c>
      <c r="F2230" s="27" t="str">
        <f>VLOOKUP(B2230,'大货清单（不定期按GOMS更新）'!A:H,2,0)</f>
        <v>iFloor 5 Breeze</v>
      </c>
      <c r="G2230" s="28">
        <f>VLOOKUP(B2230,'大货清单（不定期按GOMS更新）'!A:I,9,FALSE)</f>
        <v>6932485001743</v>
      </c>
      <c r="H2230" s="27" t="str">
        <f>VLOOKUP(B2230,'大货清单（不定期按GOMS更新）'!A:H,7,0)</f>
        <v>White&amp;Grey</v>
      </c>
      <c r="I2230" s="27" t="str">
        <f>VLOOKUP(B2230,'大货清单（不定期按GOMS更新）'!A:F,6,FALSE)</f>
        <v>ACTIVE</v>
      </c>
      <c r="J2230" s="27" t="str">
        <f>VLOOKUP(B2230,'大货清单（不定期按GOMS更新）'!A:K,11,FALSE)</f>
        <v>7.6</v>
      </c>
      <c r="K2230" s="27" t="str">
        <f>VLOOKUP(B2230,'大货清单（不定期按GOMS更新）'!A:N,12,FALSE)</f>
        <v>674</v>
      </c>
      <c r="L2230" s="27" t="str">
        <f>VLOOKUP(B2230,'大货清单（不定期按GOMS更新）'!A:M,13,FALSE)</f>
        <v>328</v>
      </c>
      <c r="M2230" s="27" t="str">
        <f>VLOOKUP(B2230,'大货清单（不定期按GOMS更新）'!A:N,14,FALSE)</f>
        <v>313</v>
      </c>
      <c r="N2230" s="50" t="s">
        <v>7972</v>
      </c>
      <c r="O2230" s="27">
        <f>IFERROR(VLOOKUP(N2230,'散件迭代（不定期更新）'!C:J,8,FALSE),0)</f>
        <v>0</v>
      </c>
      <c r="P2230" s="27" t="str">
        <f>IFERROR(VLOOKUP(N2230,'散件（更新）'!B:H,3,FALSE),0)</f>
        <v/>
      </c>
      <c r="Q2230" s="27" t="str">
        <f>VLOOKUP(N2230,'散件（更新）'!B:H,2,FALSE)</f>
        <v>114-23780402</v>
      </c>
      <c r="R2230" s="27" t="str">
        <f>VLOOKUP(N2230,'散件（更新）'!B:H,7,FALSE)</f>
        <v>Motor</v>
      </c>
      <c r="S2230" s="27" t="str">
        <f>VLOOKUP(N2230,'散件（更新）'!B:E,4,FALSE)</f>
        <v>https://tineco-yxzt.oss-accelerate.aliyuncs.com/20250121/MOTOR_1737446313179.png</v>
      </c>
      <c r="T2230" s="27" t="s">
        <v>8759</v>
      </c>
      <c r="U2230" s="28" t="str">
        <f>VLOOKUP(N2230,'散件（更新）'!B:G,6,FALSE)</f>
        <v>蠕动泵组件</v>
      </c>
      <c r="V2230" s="28">
        <f>VLOOKUP(N2230,'散件（更新）'!B:I,8,FALSE)</f>
        <v>6932485004089</v>
      </c>
    </row>
    <row r="2231" spans="1:22">
      <c r="A2231" s="57">
        <v>46169</v>
      </c>
      <c r="B2231" s="50" t="s">
        <v>7418</v>
      </c>
      <c r="C2231" s="27" t="str">
        <f>VLOOKUP(B2231,'大货清单（不定期按GOMS更新）'!A:H,8,0)</f>
        <v>109-24530001</v>
      </c>
      <c r="D2231" s="27" t="str">
        <f>VLOOKUP(B2231,'大货清单（不定期按GOMS更新）'!A:C,3,0)</f>
        <v>CL2453-01</v>
      </c>
      <c r="E2231" s="27" t="str">
        <f>VLOOKUP(B2231,'大货清单（不定期按GOMS更新）'!A:H,4,0)</f>
        <v>PL,ES,FR,RO,GR,CZ,NL,LT,IT,HU,UA</v>
      </c>
      <c r="F2231" s="27" t="str">
        <f>VLOOKUP(B2231,'大货清单（不定期按GOMS更新）'!A:H,2,0)</f>
        <v>iFloor 5 Breeze</v>
      </c>
      <c r="G2231" s="28">
        <f>VLOOKUP(B2231,'大货清单（不定期按GOMS更新）'!A:I,9,FALSE)</f>
        <v>6932485001743</v>
      </c>
      <c r="H2231" s="27" t="str">
        <f>VLOOKUP(B2231,'大货清单（不定期按GOMS更新）'!A:H,7,0)</f>
        <v>White&amp;Grey</v>
      </c>
      <c r="I2231" s="27" t="str">
        <f>VLOOKUP(B2231,'大货清单（不定期按GOMS更新）'!A:F,6,FALSE)</f>
        <v>ACTIVE</v>
      </c>
      <c r="J2231" s="27" t="str">
        <f>VLOOKUP(B2231,'大货清单（不定期按GOMS更新）'!A:K,11,FALSE)</f>
        <v>7.6</v>
      </c>
      <c r="K2231" s="27" t="str">
        <f>VLOOKUP(B2231,'大货清单（不定期按GOMS更新）'!A:N,12,FALSE)</f>
        <v>674</v>
      </c>
      <c r="L2231" s="27" t="str">
        <f>VLOOKUP(B2231,'大货清单（不定期按GOMS更新）'!A:M,13,FALSE)</f>
        <v>328</v>
      </c>
      <c r="M2231" s="27" t="str">
        <f>VLOOKUP(B2231,'大货清单（不定期按GOMS更新）'!A:N,14,FALSE)</f>
        <v>313</v>
      </c>
      <c r="N2231" s="50" t="s">
        <v>756</v>
      </c>
      <c r="O2231" s="27" t="str">
        <f>IFERROR(VLOOKUP(N2231,'散件迭代（不定期更新）'!C:J,8,FALSE),0)</f>
        <v>A63</v>
      </c>
      <c r="P2231" s="27" t="str">
        <f>IFERROR(VLOOKUP(N2231,'散件（更新）'!B:H,3,FALSE),0)</f>
        <v>206-2019-0112</v>
      </c>
      <c r="Q2231" s="27" t="str">
        <f>VLOOKUP(N2231,'散件（更新）'!B:H,2,FALSE)</f>
        <v>114-20190112</v>
      </c>
      <c r="R2231" s="27" t="str">
        <f>VLOOKUP(N2231,'散件（更新）'!B:H,7,FALSE)</f>
        <v>Scraper</v>
      </c>
      <c r="S2231" s="27" t="str">
        <f>VLOOKUP(N2231,'散件（更新）'!B:E,4,FALSE)</f>
        <v>https://tineco-yxzt.oss-accelerate.aliyuncs.com/20240701/2019guatiao_1719817721080.png</v>
      </c>
      <c r="T2231" s="27" t="s">
        <v>8759</v>
      </c>
      <c r="U2231" s="28" t="str">
        <f>VLOOKUP(N2231,'散件（更新）'!B:G,6,FALSE)</f>
        <v>刮条组件</v>
      </c>
      <c r="V2231" s="28" t="str">
        <f>VLOOKUP(N2231,'散件（更新）'!B:I,8,FALSE)</f>
        <v>6972200196989</v>
      </c>
    </row>
    <row r="2232" spans="1:22">
      <c r="A2232" s="57">
        <v>46169</v>
      </c>
      <c r="B2232" s="50" t="s">
        <v>7418</v>
      </c>
      <c r="C2232" s="27" t="str">
        <f>VLOOKUP(B2232,'大货清单（不定期按GOMS更新）'!A:H,8,0)</f>
        <v>109-24530001</v>
      </c>
      <c r="D2232" s="27" t="str">
        <f>VLOOKUP(B2232,'大货清单（不定期按GOMS更新）'!A:C,3,0)</f>
        <v>CL2453-01</v>
      </c>
      <c r="E2232" s="27" t="str">
        <f>VLOOKUP(B2232,'大货清单（不定期按GOMS更新）'!A:H,4,0)</f>
        <v>PL,ES,FR,RO,GR,CZ,NL,LT,IT,HU,UA</v>
      </c>
      <c r="F2232" s="27" t="str">
        <f>VLOOKUP(B2232,'大货清单（不定期按GOMS更新）'!A:H,2,0)</f>
        <v>iFloor 5 Breeze</v>
      </c>
      <c r="G2232" s="28">
        <f>VLOOKUP(B2232,'大货清单（不定期按GOMS更新）'!A:I,9,FALSE)</f>
        <v>6932485001743</v>
      </c>
      <c r="H2232" s="27" t="str">
        <f>VLOOKUP(B2232,'大货清单（不定期按GOMS更新）'!A:H,7,0)</f>
        <v>White&amp;Grey</v>
      </c>
      <c r="I2232" s="27" t="str">
        <f>VLOOKUP(B2232,'大货清单（不定期按GOMS更新）'!A:F,6,FALSE)</f>
        <v>ACTIVE</v>
      </c>
      <c r="J2232" s="27" t="str">
        <f>VLOOKUP(B2232,'大货清单（不定期按GOMS更新）'!A:K,11,FALSE)</f>
        <v>7.6</v>
      </c>
      <c r="K2232" s="27" t="str">
        <f>VLOOKUP(B2232,'大货清单（不定期按GOMS更新）'!A:N,12,FALSE)</f>
        <v>674</v>
      </c>
      <c r="L2232" s="27" t="str">
        <f>VLOOKUP(B2232,'大货清单（不定期按GOMS更新）'!A:M,13,FALSE)</f>
        <v>328</v>
      </c>
      <c r="M2232" s="27" t="str">
        <f>VLOOKUP(B2232,'大货清单（不定期按GOMS更新）'!A:N,14,FALSE)</f>
        <v>313</v>
      </c>
      <c r="N2232" s="50" t="s">
        <v>7848</v>
      </c>
      <c r="O2232" s="27">
        <f>IFERROR(VLOOKUP(N2232,'散件迭代（不定期更新）'!C:J,8,FALSE),0)</f>
        <v>0</v>
      </c>
      <c r="P2232" s="27" t="str">
        <f>IFERROR(VLOOKUP(N2232,'散件（更新）'!B:H,3,FALSE),0)</f>
        <v/>
      </c>
      <c r="Q2232" s="27" t="str">
        <f>VLOOKUP(N2232,'散件（更新）'!B:H,2,FALSE)</f>
        <v>114-24570006</v>
      </c>
      <c r="R2232" s="27" t="str">
        <f>VLOOKUP(N2232,'散件（更新）'!B:H,7,FALSE)</f>
        <v>Sensor</v>
      </c>
      <c r="S2232" s="27" t="str">
        <f>VLOOKUP(N2232,'散件（更新）'!B:E,4,FALSE)</f>
        <v>https://tineco-yxzt.oss-accelerate.aliyuncs.com/20250114/watersensor_1736820215724.jpg</v>
      </c>
      <c r="T2232" s="27" t="s">
        <v>8759</v>
      </c>
      <c r="U2232" s="28" t="str">
        <f>VLOOKUP(N2232,'散件（更新）'!B:G,6,FALSE)</f>
        <v>光电液位传感器</v>
      </c>
      <c r="V2232" s="28">
        <f>VLOOKUP(N2232,'散件（更新）'!B:I,8,FALSE)</f>
        <v>6932485002993</v>
      </c>
    </row>
    <row r="2233" spans="1:22">
      <c r="A2233" s="57">
        <v>46169</v>
      </c>
      <c r="B2233" s="50" t="s">
        <v>7418</v>
      </c>
      <c r="C2233" s="27" t="str">
        <f>VLOOKUP(B2233,'大货清单（不定期按GOMS更新）'!A:H,8,0)</f>
        <v>109-24530001</v>
      </c>
      <c r="D2233" s="27" t="str">
        <f>VLOOKUP(B2233,'大货清单（不定期按GOMS更新）'!A:C,3,0)</f>
        <v>CL2453-01</v>
      </c>
      <c r="E2233" s="27" t="str">
        <f>VLOOKUP(B2233,'大货清单（不定期按GOMS更新）'!A:H,4,0)</f>
        <v>PL,ES,FR,RO,GR,CZ,NL,LT,IT,HU,UA</v>
      </c>
      <c r="F2233" s="27" t="str">
        <f>VLOOKUP(B2233,'大货清单（不定期按GOMS更新）'!A:H,2,0)</f>
        <v>iFloor 5 Breeze</v>
      </c>
      <c r="G2233" s="28">
        <f>VLOOKUP(B2233,'大货清单（不定期按GOMS更新）'!A:I,9,FALSE)</f>
        <v>6932485001743</v>
      </c>
      <c r="H2233" s="27" t="str">
        <f>VLOOKUP(B2233,'大货清单（不定期按GOMS更新）'!A:H,7,0)</f>
        <v>White&amp;Grey</v>
      </c>
      <c r="I2233" s="27" t="str">
        <f>VLOOKUP(B2233,'大货清单（不定期按GOMS更新）'!A:F,6,FALSE)</f>
        <v>ACTIVE</v>
      </c>
      <c r="J2233" s="27" t="str">
        <f>VLOOKUP(B2233,'大货清单（不定期按GOMS更新）'!A:K,11,FALSE)</f>
        <v>7.6</v>
      </c>
      <c r="K2233" s="27" t="str">
        <f>VLOOKUP(B2233,'大货清单（不定期按GOMS更新）'!A:N,12,FALSE)</f>
        <v>674</v>
      </c>
      <c r="L2233" s="27" t="str">
        <f>VLOOKUP(B2233,'大货清单（不定期按GOMS更新）'!A:M,13,FALSE)</f>
        <v>328</v>
      </c>
      <c r="M2233" s="27" t="str">
        <f>VLOOKUP(B2233,'大货清单（不定期按GOMS更新）'!A:N,14,FALSE)</f>
        <v>313</v>
      </c>
      <c r="N2233" s="50" t="s">
        <v>7981</v>
      </c>
      <c r="O2233" s="27">
        <f>IFERROR(VLOOKUP(N2233,'散件迭代（不定期更新）'!C:J,8,FALSE),0)</f>
        <v>0</v>
      </c>
      <c r="P2233" s="27" t="str">
        <f>IFERROR(VLOOKUP(N2233,'散件（更新）'!B:H,3,FALSE),0)</f>
        <v/>
      </c>
      <c r="Q2233" s="27" t="str">
        <f>VLOOKUP(N2233,'散件（更新）'!B:H,2,FALSE)</f>
        <v>114-24570010</v>
      </c>
      <c r="R2233" s="27" t="str">
        <f>VLOOKUP(N2233,'散件（更新）'!B:H,7,FALSE)</f>
        <v>3-In-1 Cleaning Tool</v>
      </c>
      <c r="S2233" s="27" t="str">
        <f>VLOOKUP(N2233,'散件（更新）'!B:E,4,FALSE)</f>
        <v>https://tineco-yxzt.oss-accelerate.aliyuncs.com/20250114/tools_1736821158089.jpg</v>
      </c>
      <c r="T2233" s="27" t="s">
        <v>8759</v>
      </c>
      <c r="U2233" s="28" t="str">
        <f>VLOOKUP(N2233,'散件（更新）'!B:G,6,FALSE)</f>
        <v>清洁刷组件</v>
      </c>
      <c r="V2233" s="28">
        <f>VLOOKUP(N2233,'散件（更新）'!B:I,8,FALSE)</f>
        <v>6932485003099</v>
      </c>
    </row>
    <row r="2234" spans="1:22">
      <c r="A2234" s="57">
        <v>46169</v>
      </c>
      <c r="B2234" s="50" t="s">
        <v>7418</v>
      </c>
      <c r="C2234" s="27" t="str">
        <f>VLOOKUP(B2234,'大货清单（不定期按GOMS更新）'!A:H,8,0)</f>
        <v>109-24530001</v>
      </c>
      <c r="D2234" s="27" t="str">
        <f>VLOOKUP(B2234,'大货清单（不定期按GOMS更新）'!A:C,3,0)</f>
        <v>CL2453-01</v>
      </c>
      <c r="E2234" s="27" t="str">
        <f>VLOOKUP(B2234,'大货清单（不定期按GOMS更新）'!A:H,4,0)</f>
        <v>PL,ES,FR,RO,GR,CZ,NL,LT,IT,HU,UA</v>
      </c>
      <c r="F2234" s="27" t="str">
        <f>VLOOKUP(B2234,'大货清单（不定期按GOMS更新）'!A:H,2,0)</f>
        <v>iFloor 5 Breeze</v>
      </c>
      <c r="G2234" s="28">
        <f>VLOOKUP(B2234,'大货清单（不定期按GOMS更新）'!A:I,9,FALSE)</f>
        <v>6932485001743</v>
      </c>
      <c r="H2234" s="27" t="str">
        <f>VLOOKUP(B2234,'大货清单（不定期按GOMS更新）'!A:H,7,0)</f>
        <v>White&amp;Grey</v>
      </c>
      <c r="I2234" s="27" t="str">
        <f>VLOOKUP(B2234,'大货清单（不定期按GOMS更新）'!A:F,6,FALSE)</f>
        <v>ACTIVE</v>
      </c>
      <c r="J2234" s="27" t="str">
        <f>VLOOKUP(B2234,'大货清单（不定期按GOMS更新）'!A:K,11,FALSE)</f>
        <v>7.6</v>
      </c>
      <c r="K2234" s="27" t="str">
        <f>VLOOKUP(B2234,'大货清单（不定期按GOMS更新）'!A:N,12,FALSE)</f>
        <v>674</v>
      </c>
      <c r="L2234" s="27" t="str">
        <f>VLOOKUP(B2234,'大货清单（不定期按GOMS更新）'!A:M,13,FALSE)</f>
        <v>328</v>
      </c>
      <c r="M2234" s="27" t="str">
        <f>VLOOKUP(B2234,'大货清单（不定期按GOMS更新）'!A:N,14,FALSE)</f>
        <v>313</v>
      </c>
      <c r="N2234" s="50" t="s">
        <v>7779</v>
      </c>
      <c r="O2234" s="27">
        <f>IFERROR(VLOOKUP(N2234,'散件迭代（不定期更新）'!C:J,8,FALSE),0)</f>
        <v>0</v>
      </c>
      <c r="P2234" s="27" t="str">
        <f>IFERROR(VLOOKUP(N2234,'散件（更新）'!B:H,3,FALSE),0)</f>
        <v/>
      </c>
      <c r="Q2234" s="27" t="str">
        <f>VLOOKUP(N2234,'散件（更新）'!B:H,2,FALSE)</f>
        <v>114-24530000</v>
      </c>
      <c r="R2234" s="27" t="str">
        <f>VLOOKUP(N2234,'散件（更新）'!B:H,7,FALSE)</f>
        <v>Handle</v>
      </c>
      <c r="S2234" s="27" t="str">
        <f>VLOOKUP(N2234,'散件（更新）'!B:E,4,FALSE)</f>
        <v>https://tineco-yxzt.oss-accelerate.aliyuncs.com/20250117/shoubing_1737077581653.jpg</v>
      </c>
      <c r="T2234" s="27" t="s">
        <v>8759</v>
      </c>
      <c r="U2234" s="28" t="str">
        <f>VLOOKUP(N2234,'散件（更新）'!B:G,6,FALSE)</f>
        <v>手柄组件（灰色）</v>
      </c>
      <c r="V2234" s="28">
        <f>VLOOKUP(N2234,'散件（更新）'!B:I,8,FALSE)</f>
        <v>6932485003778</v>
      </c>
    </row>
    <row r="2235" spans="1:22">
      <c r="A2235" s="57">
        <v>46169</v>
      </c>
      <c r="B2235" s="50" t="s">
        <v>7418</v>
      </c>
      <c r="C2235" s="27" t="str">
        <f>VLOOKUP(B2235,'大货清单（不定期按GOMS更新）'!A:H,8,0)</f>
        <v>109-24530001</v>
      </c>
      <c r="D2235" s="27" t="str">
        <f>VLOOKUP(B2235,'大货清单（不定期按GOMS更新）'!A:C,3,0)</f>
        <v>CL2453-01</v>
      </c>
      <c r="E2235" s="27" t="str">
        <f>VLOOKUP(B2235,'大货清单（不定期按GOMS更新）'!A:H,4,0)</f>
        <v>PL,ES,FR,RO,GR,CZ,NL,LT,IT,HU,UA</v>
      </c>
      <c r="F2235" s="27" t="str">
        <f>VLOOKUP(B2235,'大货清单（不定期按GOMS更新）'!A:H,2,0)</f>
        <v>iFloor 5 Breeze</v>
      </c>
      <c r="G2235" s="28">
        <f>VLOOKUP(B2235,'大货清单（不定期按GOMS更新）'!A:I,9,FALSE)</f>
        <v>6932485001743</v>
      </c>
      <c r="H2235" s="27" t="str">
        <f>VLOOKUP(B2235,'大货清单（不定期按GOMS更新）'!A:H,7,0)</f>
        <v>White&amp;Grey</v>
      </c>
      <c r="I2235" s="27" t="str">
        <f>VLOOKUP(B2235,'大货清单（不定期按GOMS更新）'!A:F,6,FALSE)</f>
        <v>ACTIVE</v>
      </c>
      <c r="J2235" s="27" t="str">
        <f>VLOOKUP(B2235,'大货清单（不定期按GOMS更新）'!A:K,11,FALSE)</f>
        <v>7.6</v>
      </c>
      <c r="K2235" s="27" t="str">
        <f>VLOOKUP(B2235,'大货清单（不定期按GOMS更新）'!A:N,12,FALSE)</f>
        <v>674</v>
      </c>
      <c r="L2235" s="27" t="str">
        <f>VLOOKUP(B2235,'大货清单（不定期按GOMS更新）'!A:M,13,FALSE)</f>
        <v>328</v>
      </c>
      <c r="M2235" s="27" t="str">
        <f>VLOOKUP(B2235,'大货清单（不定期按GOMS更新）'!A:N,14,FALSE)</f>
        <v>313</v>
      </c>
      <c r="N2235" s="50" t="s">
        <v>7903</v>
      </c>
      <c r="O2235" s="27">
        <f>IFERROR(VLOOKUP(N2235,'散件迭代（不定期更新）'!C:J,8,FALSE),0)</f>
        <v>0</v>
      </c>
      <c r="P2235" s="27" t="str">
        <f>IFERROR(VLOOKUP(N2235,'散件（更新）'!B:H,3,FALSE),0)</f>
        <v/>
      </c>
      <c r="Q2235" s="27" t="str">
        <f>VLOOKUP(N2235,'散件（更新）'!B:H,2,FALSE)</f>
        <v>114-24530001</v>
      </c>
      <c r="R2235" s="27" t="str">
        <f>VLOOKUP(N2235,'散件（更新）'!B:H,7,FALSE)</f>
        <v>Clean Water Tank</v>
      </c>
      <c r="S2235" s="27" t="str">
        <f>VLOOKUP(N2235,'散件（更新）'!B:E,4,FALSE)</f>
        <v>https://tineco-yxzt.oss-accelerate.aliyuncs.com/20250117/CWT_1737077933575.jpg</v>
      </c>
      <c r="T2235" s="27" t="s">
        <v>8759</v>
      </c>
      <c r="U2235" s="28" t="str">
        <f>VLOOKUP(N2235,'散件（更新）'!B:G,6,FALSE)</f>
        <v>溶液桶组件（灰色）</v>
      </c>
      <c r="V2235" s="28">
        <f>VLOOKUP(N2235,'散件（更新）'!B:I,8,FALSE)</f>
        <v>6932485003785</v>
      </c>
    </row>
    <row r="2236" spans="1:22">
      <c r="A2236" s="57">
        <v>46169</v>
      </c>
      <c r="B2236" s="50" t="s">
        <v>7418</v>
      </c>
      <c r="C2236" s="27" t="str">
        <f>VLOOKUP(B2236,'大货清单（不定期按GOMS更新）'!A:H,8,0)</f>
        <v>109-24530001</v>
      </c>
      <c r="D2236" s="27" t="str">
        <f>VLOOKUP(B2236,'大货清单（不定期按GOMS更新）'!A:C,3,0)</f>
        <v>CL2453-01</v>
      </c>
      <c r="E2236" s="27" t="str">
        <f>VLOOKUP(B2236,'大货清单（不定期按GOMS更新）'!A:H,4,0)</f>
        <v>PL,ES,FR,RO,GR,CZ,NL,LT,IT,HU,UA</v>
      </c>
      <c r="F2236" s="27" t="str">
        <f>VLOOKUP(B2236,'大货清单（不定期按GOMS更新）'!A:H,2,0)</f>
        <v>iFloor 5 Breeze</v>
      </c>
      <c r="G2236" s="28">
        <f>VLOOKUP(B2236,'大货清单（不定期按GOMS更新）'!A:I,9,FALSE)</f>
        <v>6932485001743</v>
      </c>
      <c r="H2236" s="27" t="str">
        <f>VLOOKUP(B2236,'大货清单（不定期按GOMS更新）'!A:H,7,0)</f>
        <v>White&amp;Grey</v>
      </c>
      <c r="I2236" s="27" t="str">
        <f>VLOOKUP(B2236,'大货清单（不定期按GOMS更新）'!A:F,6,FALSE)</f>
        <v>ACTIVE</v>
      </c>
      <c r="J2236" s="27" t="str">
        <f>VLOOKUP(B2236,'大货清单（不定期按GOMS更新）'!A:K,11,FALSE)</f>
        <v>7.6</v>
      </c>
      <c r="K2236" s="27" t="str">
        <f>VLOOKUP(B2236,'大货清单（不定期按GOMS更新）'!A:N,12,FALSE)</f>
        <v>674</v>
      </c>
      <c r="L2236" s="27" t="str">
        <f>VLOOKUP(B2236,'大货清单（不定期按GOMS更新）'!A:M,13,FALSE)</f>
        <v>328</v>
      </c>
      <c r="M2236" s="27" t="str">
        <f>VLOOKUP(B2236,'大货清单（不定期按GOMS更新）'!A:N,14,FALSE)</f>
        <v>313</v>
      </c>
      <c r="N2236" s="50" t="s">
        <v>7822</v>
      </c>
      <c r="O2236" s="27">
        <f>IFERROR(VLOOKUP(N2236,'散件迭代（不定期更新）'!C:J,8,FALSE),0)</f>
        <v>0</v>
      </c>
      <c r="P2236" s="27" t="str">
        <f>IFERROR(VLOOKUP(N2236,'散件（更新）'!B:H,3,FALSE),0)</f>
        <v/>
      </c>
      <c r="Q2236" s="27" t="str">
        <f>VLOOKUP(N2236,'散件（更新）'!B:H,2,FALSE)</f>
        <v>114-24530002</v>
      </c>
      <c r="R2236" s="27" t="str">
        <f>VLOOKUP(N2236,'散件（更新）'!B:H,7,FALSE)</f>
        <v>Dirt Water Tank</v>
      </c>
      <c r="S2236" s="27" t="str">
        <f>VLOOKUP(N2236,'散件（更新）'!B:E,4,FALSE)</f>
        <v>https://tineco-yxzt.oss-accelerate.aliyuncs.com/20250117/232323223_1737078371528.jpg</v>
      </c>
      <c r="T2236" s="27" t="s">
        <v>8759</v>
      </c>
      <c r="U2236" s="28" t="str">
        <f>VLOOKUP(N2236,'散件（更新）'!B:G,6,FALSE)</f>
        <v>回收桶组件（灰色）</v>
      </c>
      <c r="V2236" s="28">
        <f>VLOOKUP(N2236,'散件（更新）'!B:I,8,FALSE)</f>
        <v>6932485003792</v>
      </c>
    </row>
    <row r="2237" spans="1:22">
      <c r="A2237" s="57">
        <v>46169</v>
      </c>
      <c r="B2237" s="50" t="s">
        <v>4395</v>
      </c>
      <c r="C2237" s="27" t="str">
        <f>VLOOKUP(B2237,'大货清单（不定期按GOMS更新）'!A:H,8,0)</f>
        <v>109-23280301</v>
      </c>
      <c r="D2237" s="27" t="str">
        <f>VLOOKUP(B2237,'大货清单（不定期按GOMS更新）'!A:C,3,0)</f>
        <v>CL2328C-01</v>
      </c>
      <c r="E2237" s="27" t="str">
        <f>VLOOKUP(B2237,'大货清单（不定期按GOMS更新）'!A:H,4,0)</f>
        <v>DE,ES,IT,FR,ZA,CL,MN,TR,NL,PL,SE,BE,MX,PE</v>
      </c>
      <c r="F2237" s="27" t="str">
        <f>VLOOKUP(B2237,'大货清单（不定期按GOMS更新）'!A:H,2,0)</f>
        <v>Floor One Stretch S6</v>
      </c>
      <c r="G2237" s="28">
        <f>VLOOKUP(B2237,'大货清单（不定期按GOMS更新）'!A:I,9,FALSE)</f>
        <v>6974950106751</v>
      </c>
      <c r="H2237" s="27" t="str">
        <f>VLOOKUP(B2237,'大货清单（不定期按GOMS更新）'!A:H,7,0)</f>
        <v>White</v>
      </c>
      <c r="I2237" s="27" t="str">
        <f>VLOOKUP(B2237,'大货清单（不定期按GOMS更新）'!A:F,6,FALSE)</f>
        <v>ACTIVE</v>
      </c>
      <c r="J2237" s="27" t="str">
        <f>VLOOKUP(B2237,'大货清单（不定期按GOMS更新）'!A:K,11,FALSE)</f>
        <v>9.2</v>
      </c>
      <c r="K2237" s="27" t="str">
        <f>VLOOKUP(B2237,'大货清单（不定期按GOMS更新）'!A:N,12,FALSE)</f>
        <v>738</v>
      </c>
      <c r="L2237" s="27" t="str">
        <f>VLOOKUP(B2237,'大货清单（不定期按GOMS更新）'!A:M,13,FALSE)</f>
        <v>332</v>
      </c>
      <c r="M2237" s="27" t="str">
        <f>VLOOKUP(B2237,'大货清单（不定期按GOMS更新）'!A:N,14,FALSE)</f>
        <v>288</v>
      </c>
      <c r="N2237" s="50" t="s">
        <v>7790</v>
      </c>
      <c r="O2237" s="27" t="str">
        <f>IFERROR(VLOOKUP(N2237,'散件迭代（不定期更新）'!C:J,8,FALSE),0)</f>
        <v>A67</v>
      </c>
      <c r="P2237" s="27" t="str">
        <f>IFERROR(VLOOKUP(N2237,'散件（更新）'!B:H,3,FALSE),0)</f>
        <v/>
      </c>
      <c r="Q2237" s="27" t="str">
        <f>VLOOKUP(N2237,'散件（更新）'!B:H,2,FALSE)</f>
        <v>114-23280302</v>
      </c>
      <c r="R2237" s="27" t="str">
        <f>VLOOKUP(N2237,'散件（更新）'!B:H,7,FALSE)</f>
        <v>Charging Dock</v>
      </c>
      <c r="S2237" s="27" t="str">
        <f>VLOOKUP(N2237,'散件（更新）'!B:E,4,FALSE)</f>
        <v>https://tineco-yxzt.oss-accelerate.aliyuncs.com/20250117/dock2_1737082856649.jpg</v>
      </c>
      <c r="T2237" s="27" t="s">
        <v>8759</v>
      </c>
      <c r="U2237" s="28" t="str">
        <f>VLOOKUP(N2237,'散件（更新）'!B:G,6,FALSE)</f>
        <v>烘干托盘组件（智利专用）</v>
      </c>
      <c r="V2237" s="28">
        <f>VLOOKUP(N2237,'散件（更新）'!B:I,8,FALSE)</f>
        <v>6932485005239</v>
      </c>
    </row>
    <row r="2238" spans="1:22">
      <c r="A2238" s="57">
        <v>46169</v>
      </c>
      <c r="B2238" s="50" t="s">
        <v>114</v>
      </c>
      <c r="C2238" s="27" t="str">
        <f>VLOOKUP(B2238,'大货清单（不定期按GOMS更新）'!A:H,8,0)</f>
        <v>109-20200807</v>
      </c>
      <c r="D2238" s="27" t="str">
        <f>VLOOKUP(B2238,'大货清单（不定期按GOMS更新）'!A:C,3,0)</f>
        <v>CL2020H-07</v>
      </c>
      <c r="E2238" s="27" t="str">
        <f>VLOOKUP(B2238,'大货清单（不定期按GOMS更新）'!A:H,4,0)</f>
        <v>FR,DE,IT,NL,PL,SE,MN,BE,ES</v>
      </c>
      <c r="F2238" s="27" t="str">
        <f>VLOOKUP(B2238,'大货清单（不定期按GOMS更新）'!A:H,2,0)</f>
        <v>Floor One S5 Combo Power KIT</v>
      </c>
      <c r="G2238" s="28" t="str">
        <f>VLOOKUP(B2238,'大货清单（不定期按GOMS更新）'!A:I,9,FALSE)</f>
        <v>6972200198518,	 6972200198518</v>
      </c>
      <c r="H2238" s="27" t="str">
        <f>VLOOKUP(B2238,'大货清单（不定期按GOMS更新）'!A:H,7,0)</f>
        <v>Black</v>
      </c>
      <c r="I2238" s="27" t="str">
        <f>VLOOKUP(B2238,'大货清单（不定期按GOMS更新）'!A:F,6,FALSE)</f>
        <v>ACTIVE</v>
      </c>
      <c r="J2238" s="27" t="str">
        <f>VLOOKUP(B2238,'大货清单（不定期按GOMS更新）'!A:K,11,FALSE)</f>
        <v>11.6</v>
      </c>
      <c r="K2238" s="27" t="str">
        <f>VLOOKUP(B2238,'大货清单（不定期按GOMS更新）'!A:N,12,FALSE)</f>
        <v>444</v>
      </c>
      <c r="L2238" s="27" t="str">
        <f>VLOOKUP(B2238,'大货清单（不定期按GOMS更新）'!A:M,13,FALSE)</f>
        <v>304</v>
      </c>
      <c r="M2238" s="27" t="str">
        <f>VLOOKUP(B2238,'大货清单（不定期按GOMS更新）'!A:N,14,FALSE)</f>
        <v>676</v>
      </c>
      <c r="N2238" s="50" t="s">
        <v>7530</v>
      </c>
      <c r="O2238" s="27" t="str">
        <f>IFERROR(VLOOKUP(N2238,'散件迭代（不定期更新）'!C:J,8,FALSE),0)</f>
        <v>A64</v>
      </c>
      <c r="P2238" s="27">
        <f>IFERROR(VLOOKUP(N2238,'散件（更新）'!B:H,3,FALSE),0)</f>
        <v>0</v>
      </c>
      <c r="Q2238" s="27" t="str">
        <f>VLOOKUP(N2238,'散件（更新）'!B:H,2,FALSE)</f>
        <v>114-23280222</v>
      </c>
      <c r="R2238" s="27" t="str">
        <f>VLOOKUP(N2238,'散件（更新）'!B:H,7,FALSE)</f>
        <v>HEPA Assy</v>
      </c>
      <c r="S2238" s="27" t="str">
        <f>VLOOKUP(N2238,'散件（更新）'!B:E,4,FALSE)</f>
        <v>https://tineco-yxzt.oss-accelerate.aliyuncs.com/20240822/HEPA_1724286749680.jpg</v>
      </c>
      <c r="T2238" s="27" t="s">
        <v>8759</v>
      </c>
      <c r="U2238" s="28" t="str">
        <f>VLOOKUP(N2238,'散件（更新）'!B:G,6,FALSE)</f>
        <v>回收桶过滤器组件</v>
      </c>
      <c r="V2238" s="28">
        <f>VLOOKUP(N2238,'散件（更新）'!B:I,8,FALSE)</f>
        <v>6932485000470</v>
      </c>
    </row>
    <row r="2239" spans="1:22">
      <c r="A2239" s="57">
        <v>46169</v>
      </c>
      <c r="B2239" s="50" t="s">
        <v>109</v>
      </c>
      <c r="C2239" s="27" t="str">
        <f>VLOOKUP(B2239,'大货清单（不定期按GOMS更新）'!A:H,8,0)</f>
        <v>109-20200801</v>
      </c>
      <c r="D2239" s="27" t="str">
        <f>VLOOKUP(B2239,'大货清单（不定期按GOMS更新）'!A:C,3,0)</f>
        <v>CL2020H-01</v>
      </c>
      <c r="E2239" s="27" t="str">
        <f>VLOOKUP(B2239,'大货清单（不定期按GOMS更新）'!A:H,4,0)</f>
        <v>IT,ES,FR,UA,DE,NL,PL,SE,BE,KR</v>
      </c>
      <c r="F2239" s="27" t="str">
        <f>VLOOKUP(B2239,'大货清单（不定期按GOMS更新）'!A:H,2,0)</f>
        <v>Floor One S5 Combo</v>
      </c>
      <c r="G2239" s="28">
        <f>VLOOKUP(B2239,'大货清单（不定期按GOMS更新）'!A:I,9,FALSE)</f>
        <v>6972200196163</v>
      </c>
      <c r="H2239" s="27" t="str">
        <f>VLOOKUP(B2239,'大货清单（不定期按GOMS更新）'!A:H,7,0)</f>
        <v>Black</v>
      </c>
      <c r="I2239" s="27" t="str">
        <f>VLOOKUP(B2239,'大货清单（不定期按GOMS更新）'!A:F,6,FALSE)</f>
        <v>ACTIVE</v>
      </c>
      <c r="J2239" s="27" t="str">
        <f>VLOOKUP(B2239,'大货清单（不定期按GOMS更新）'!A:K,11,FALSE)</f>
        <v>8.12</v>
      </c>
      <c r="K2239" s="27" t="str">
        <f>VLOOKUP(B2239,'大货清单（不定期按GOMS更新）'!A:N,12,FALSE)</f>
        <v>326</v>
      </c>
      <c r="L2239" s="27" t="str">
        <f>VLOOKUP(B2239,'大货清单（不定期按GOMS更新）'!A:M,13,FALSE)</f>
        <v>292</v>
      </c>
      <c r="M2239" s="27" t="str">
        <f>VLOOKUP(B2239,'大货清单（不定期按GOMS更新）'!A:N,14,FALSE)</f>
        <v>661</v>
      </c>
      <c r="N2239" s="50" t="s">
        <v>7530</v>
      </c>
      <c r="O2239" s="27" t="str">
        <f>IFERROR(VLOOKUP(N2239,'散件迭代（不定期更新）'!C:J,8,FALSE),0)</f>
        <v>A64</v>
      </c>
      <c r="P2239" s="27">
        <f>IFERROR(VLOOKUP(N2239,'散件（更新）'!B:H,3,FALSE),0)</f>
        <v>0</v>
      </c>
      <c r="Q2239" s="27" t="str">
        <f>VLOOKUP(N2239,'散件（更新）'!B:H,2,FALSE)</f>
        <v>114-23280222</v>
      </c>
      <c r="R2239" s="27" t="str">
        <f>VLOOKUP(N2239,'散件（更新）'!B:H,7,FALSE)</f>
        <v>HEPA Assy</v>
      </c>
      <c r="S2239" s="27" t="str">
        <f>VLOOKUP(N2239,'散件（更新）'!B:E,4,FALSE)</f>
        <v>https://tineco-yxzt.oss-accelerate.aliyuncs.com/20240822/HEPA_1724286749680.jpg</v>
      </c>
      <c r="T2239" s="27" t="s">
        <v>8759</v>
      </c>
      <c r="U2239" s="28" t="str">
        <f>VLOOKUP(N2239,'散件（更新）'!B:G,6,FALSE)</f>
        <v>回收桶过滤器组件</v>
      </c>
      <c r="V2239" s="28">
        <f>VLOOKUP(N2239,'散件（更新）'!B:I,8,FALSE)</f>
        <v>6932485000470</v>
      </c>
    </row>
    <row r="2240" spans="1:22">
      <c r="A2240" s="57">
        <v>46169</v>
      </c>
      <c r="B2240" s="50" t="s">
        <v>112</v>
      </c>
      <c r="C2240" s="27" t="str">
        <f>VLOOKUP(B2240,'大货清单（不定期按GOMS更新）'!A:H,8,0)</f>
        <v>109-20200806</v>
      </c>
      <c r="D2240" s="27" t="str">
        <f>VLOOKUP(B2240,'大货清单（不定期按GOMS更新）'!A:C,3,0)</f>
        <v>CL2020H-06</v>
      </c>
      <c r="E2240" s="27" t="str">
        <f>VLOOKUP(B2240,'大货清单（不定期按GOMS更新）'!A:H,4,0)</f>
        <v>FR,IT,TR,ES,CH,DE,UA,LT,CZ,PL,GR,HU</v>
      </c>
      <c r="F2240" s="27" t="str">
        <f>VLOOKUP(B2240,'大货清单（不定期按GOMS更新）'!A:H,2,0)</f>
        <v>Floor One S5 Combo Plus</v>
      </c>
      <c r="G2240" s="28">
        <f>VLOOKUP(B2240,'大货清单（不定期按GOMS更新）'!A:I,9,FALSE)</f>
        <v>6972200198501</v>
      </c>
      <c r="H2240" s="27" t="str">
        <f>VLOOKUP(B2240,'大货清单（不定期按GOMS更新）'!A:H,7,0)</f>
        <v>Blue</v>
      </c>
      <c r="I2240" s="27" t="str">
        <f>VLOOKUP(B2240,'大货清单（不定期按GOMS更新）'!A:F,6,FALSE)</f>
        <v>ACTIVE</v>
      </c>
      <c r="J2240" s="27" t="str">
        <f>VLOOKUP(B2240,'大货清单（不定期按GOMS更新）'!A:K,11,FALSE)</f>
        <v>8.3</v>
      </c>
      <c r="K2240" s="27" t="str">
        <f>VLOOKUP(B2240,'大货清单（不定期按GOMS更新）'!A:N,12,FALSE)</f>
        <v>326</v>
      </c>
      <c r="L2240" s="27" t="str">
        <f>VLOOKUP(B2240,'大货清单（不定期按GOMS更新）'!A:M,13,FALSE)</f>
        <v>292</v>
      </c>
      <c r="M2240" s="27" t="str">
        <f>VLOOKUP(B2240,'大货清单（不定期按GOMS更新）'!A:N,14,FALSE)</f>
        <v>661</v>
      </c>
      <c r="N2240" s="50" t="s">
        <v>7530</v>
      </c>
      <c r="O2240" s="27" t="str">
        <f>IFERROR(VLOOKUP(N2240,'散件迭代（不定期更新）'!C:J,8,FALSE),0)</f>
        <v>A64</v>
      </c>
      <c r="P2240" s="27">
        <f>IFERROR(VLOOKUP(N2240,'散件（更新）'!B:H,3,FALSE),0)</f>
        <v>0</v>
      </c>
      <c r="Q2240" s="27" t="str">
        <f>VLOOKUP(N2240,'散件（更新）'!B:H,2,FALSE)</f>
        <v>114-23280222</v>
      </c>
      <c r="R2240" s="27" t="str">
        <f>VLOOKUP(N2240,'散件（更新）'!B:H,7,FALSE)</f>
        <v>HEPA Assy</v>
      </c>
      <c r="S2240" s="27" t="str">
        <f>VLOOKUP(N2240,'散件（更新）'!B:E,4,FALSE)</f>
        <v>https://tineco-yxzt.oss-accelerate.aliyuncs.com/20240822/HEPA_1724286749680.jpg</v>
      </c>
      <c r="T2240" s="27" t="s">
        <v>8759</v>
      </c>
      <c r="U2240" s="28" t="str">
        <f>VLOOKUP(N2240,'散件（更新）'!B:G,6,FALSE)</f>
        <v>回收桶过滤器组件</v>
      </c>
      <c r="V2240" s="28">
        <f>VLOOKUP(N2240,'散件（更新）'!B:I,8,FALSE)</f>
        <v>6932485000470</v>
      </c>
    </row>
    <row r="2241" spans="1:22">
      <c r="A2241" s="57">
        <v>46169</v>
      </c>
      <c r="B2241" s="50" t="s">
        <v>3900</v>
      </c>
      <c r="C2241" s="27" t="str">
        <f>VLOOKUP(B2241,'大货清单（不定期按GOMS更新）'!A:H,8,0)</f>
        <v>109-20200814</v>
      </c>
      <c r="D2241" s="27" t="str">
        <f>VLOOKUP(B2241,'大货清单（不定期按GOMS更新）'!A:C,3,0)</f>
        <v>CL2020H-14</v>
      </c>
      <c r="E2241" s="27" t="str">
        <f>VLOOKUP(B2241,'大货清单（不定期按GOMS更新）'!A:H,4,0)</f>
        <v>GB</v>
      </c>
      <c r="F2241" s="27" t="str">
        <f>VLOOKUP(B2241,'大货清单（不定期按GOMS更新）'!A:H,2,0)</f>
        <v>Floor One S5 Combo Power KIT</v>
      </c>
      <c r="G2241" s="28">
        <f>VLOOKUP(B2241,'大货清单（不定期按GOMS更新）'!A:I,9,FALSE)</f>
        <v>6974950104870</v>
      </c>
      <c r="H2241" s="27" t="str">
        <f>VLOOKUP(B2241,'大货清单（不定期按GOMS更新）'!A:H,7,0)</f>
        <v>Black</v>
      </c>
      <c r="I2241" s="27" t="str">
        <f>VLOOKUP(B2241,'大货清单（不定期按GOMS更新）'!A:F,6,FALSE)</f>
        <v>PHASEOUT</v>
      </c>
      <c r="J2241" s="27" t="str">
        <f>VLOOKUP(B2241,'大货清单（不定期按GOMS更新）'!A:K,11,FALSE)</f>
        <v>11.6</v>
      </c>
      <c r="K2241" s="27" t="str">
        <f>VLOOKUP(B2241,'大货清单（不定期按GOMS更新）'!A:N,12,FALSE)</f>
        <v>444</v>
      </c>
      <c r="L2241" s="27" t="str">
        <f>VLOOKUP(B2241,'大货清单（不定期按GOMS更新）'!A:M,13,FALSE)</f>
        <v>304</v>
      </c>
      <c r="M2241" s="27" t="str">
        <f>VLOOKUP(B2241,'大货清单（不定期按GOMS更新）'!A:N,14,FALSE)</f>
        <v>676</v>
      </c>
      <c r="N2241" s="50" t="s">
        <v>7530</v>
      </c>
      <c r="O2241" s="27" t="str">
        <f>IFERROR(VLOOKUP(N2241,'散件迭代（不定期更新）'!C:J,8,FALSE),0)</f>
        <v>A64</v>
      </c>
      <c r="P2241" s="27">
        <f>IFERROR(VLOOKUP(N2241,'散件（更新）'!B:H,3,FALSE),0)</f>
        <v>0</v>
      </c>
      <c r="Q2241" s="27" t="str">
        <f>VLOOKUP(N2241,'散件（更新）'!B:H,2,FALSE)</f>
        <v>114-23280222</v>
      </c>
      <c r="R2241" s="27" t="str">
        <f>VLOOKUP(N2241,'散件（更新）'!B:H,7,FALSE)</f>
        <v>HEPA Assy</v>
      </c>
      <c r="S2241" s="27" t="str">
        <f>VLOOKUP(N2241,'散件（更新）'!B:E,4,FALSE)</f>
        <v>https://tineco-yxzt.oss-accelerate.aliyuncs.com/20240822/HEPA_1724286749680.jpg</v>
      </c>
      <c r="T2241" s="27" t="s">
        <v>8759</v>
      </c>
      <c r="U2241" s="28" t="str">
        <f>VLOOKUP(N2241,'散件（更新）'!B:G,6,FALSE)</f>
        <v>回收桶过滤器组件</v>
      </c>
      <c r="V2241" s="28">
        <f>VLOOKUP(N2241,'散件（更新）'!B:I,8,FALSE)</f>
        <v>6932485000470</v>
      </c>
    </row>
    <row r="2242" spans="1:22">
      <c r="A2242" s="57">
        <v>46169</v>
      </c>
      <c r="B2242" s="50" t="s">
        <v>7406</v>
      </c>
      <c r="C2242" s="27" t="str">
        <f>VLOOKUP(B2242,'大货清单（不定期按GOMS更新）'!A:H,8,0)</f>
        <v>109-23780201</v>
      </c>
      <c r="D2242" s="27" t="str">
        <f>VLOOKUP(B2242,'大货清单（不定期按GOMS更新）'!A:C,3,0)</f>
        <v>CL2378B-01</v>
      </c>
      <c r="E2242" s="27" t="str">
        <f>VLOOKUP(B2242,'大货清单（不定期按GOMS更新）'!A:H,4,0)</f>
        <v>IT,FR,DE,ES,NL,BE,PL,SE,PH</v>
      </c>
      <c r="F2242" s="27" t="str">
        <f>VLOOKUP(B2242,'大货清单（不定期按GOMS更新）'!A:H,2,0)</f>
        <v>iFloor Y2</v>
      </c>
      <c r="G2242" s="28" t="str">
        <f>VLOOKUP(B2242,'大货清单（不定期按GOMS更新）'!A:I,9,FALSE)</f>
        <v>6932485000159,	 6932485000159</v>
      </c>
      <c r="H2242" s="27" t="str">
        <f>VLOOKUP(B2242,'大货清单（不定期按GOMS更新）'!A:H,7,0)</f>
        <v>orange</v>
      </c>
      <c r="I2242" s="27" t="str">
        <f>VLOOKUP(B2242,'大货清单（不定期按GOMS更新）'!A:F,6,FALSE)</f>
        <v>ACTIVE</v>
      </c>
      <c r="J2242" s="27" t="str">
        <f>VLOOKUP(B2242,'大货清单（不定期按GOMS更新）'!A:K,11,FALSE)</f>
        <v>8</v>
      </c>
      <c r="K2242" s="27" t="str">
        <f>VLOOKUP(B2242,'大货清单（不定期按GOMS更新）'!A:N,12,FALSE)</f>
        <v>672</v>
      </c>
      <c r="L2242" s="27" t="str">
        <f>VLOOKUP(B2242,'大货清单（不定期按GOMS更新）'!A:M,13,FALSE)</f>
        <v>328</v>
      </c>
      <c r="M2242" s="27" t="str">
        <f>VLOOKUP(B2242,'大货清单（不定期按GOMS更新）'!A:N,14,FALSE)</f>
        <v>290</v>
      </c>
      <c r="N2242" s="50" t="s">
        <v>7247</v>
      </c>
      <c r="O2242" s="27">
        <f>IFERROR(VLOOKUP(N2242,'散件迭代（不定期更新）'!C:J,8,FALSE),0)</f>
        <v>0</v>
      </c>
      <c r="P2242" s="27">
        <f>IFERROR(VLOOKUP(N2242,'散件（更新）'!B:H,3,FALSE),0)</f>
        <v>0</v>
      </c>
      <c r="Q2242" s="27" t="str">
        <f>VLOOKUP(N2242,'散件（更新）'!B:H,2,FALSE)</f>
        <v>114-23780109</v>
      </c>
      <c r="R2242" s="27" t="str">
        <f>VLOOKUP(N2242,'散件（更新）'!B:H,7,FALSE)</f>
        <v>Brush Roller Cover</v>
      </c>
      <c r="S2242" s="27" t="str">
        <f>VLOOKUP(N2242,'散件（更新）'!B:E,4,FALSE)</f>
        <v>https://tineco-yxzt.oss-accelerate.aliyuncs.com/20240903/10_1725329994277.jpg</v>
      </c>
      <c r="T2242" s="27" t="s">
        <v>8759</v>
      </c>
      <c r="U2242" s="28" t="str">
        <f>VLOOKUP(N2242,'散件（更新）'!B:G,6,FALSE)</f>
        <v>滚刷上盖</v>
      </c>
      <c r="V2242" s="28">
        <f>VLOOKUP(N2242,'散件（更新）'!B:I,8,FALSE)</f>
        <v>6932485000692</v>
      </c>
    </row>
    <row r="2243" spans="1:22">
      <c r="A2243" s="57">
        <v>46169</v>
      </c>
      <c r="B2243" s="50" t="s">
        <v>7406</v>
      </c>
      <c r="C2243" s="27" t="str">
        <f>VLOOKUP(B2243,'大货清单（不定期按GOMS更新）'!A:H,8,0)</f>
        <v>109-23780201</v>
      </c>
      <c r="D2243" s="27" t="str">
        <f>VLOOKUP(B2243,'大货清单（不定期按GOMS更新）'!A:C,3,0)</f>
        <v>CL2378B-01</v>
      </c>
      <c r="E2243" s="27" t="str">
        <f>VLOOKUP(B2243,'大货清单（不定期按GOMS更新）'!A:H,4,0)</f>
        <v>IT,FR,DE,ES,NL,BE,PL,SE,PH</v>
      </c>
      <c r="F2243" s="27" t="str">
        <f>VLOOKUP(B2243,'大货清单（不定期按GOMS更新）'!A:H,2,0)</f>
        <v>iFloor Y2</v>
      </c>
      <c r="G2243" s="28" t="str">
        <f>VLOOKUP(B2243,'大货清单（不定期按GOMS更新）'!A:I,9,FALSE)</f>
        <v>6932485000159,	 6932485000159</v>
      </c>
      <c r="H2243" s="27" t="str">
        <f>VLOOKUP(B2243,'大货清单（不定期按GOMS更新）'!A:H,7,0)</f>
        <v>orange</v>
      </c>
      <c r="I2243" s="27" t="str">
        <f>VLOOKUP(B2243,'大货清单（不定期按GOMS更新）'!A:F,6,FALSE)</f>
        <v>ACTIVE</v>
      </c>
      <c r="J2243" s="27" t="str">
        <f>VLOOKUP(B2243,'大货清单（不定期按GOMS更新）'!A:K,11,FALSE)</f>
        <v>8</v>
      </c>
      <c r="K2243" s="27" t="str">
        <f>VLOOKUP(B2243,'大货清单（不定期按GOMS更新）'!A:N,12,FALSE)</f>
        <v>672</v>
      </c>
      <c r="L2243" s="27" t="str">
        <f>VLOOKUP(B2243,'大货清单（不定期按GOMS更新）'!A:M,13,FALSE)</f>
        <v>328</v>
      </c>
      <c r="M2243" s="27" t="str">
        <f>VLOOKUP(B2243,'大货清单（不定期按GOMS更新）'!A:N,14,FALSE)</f>
        <v>290</v>
      </c>
      <c r="N2243" s="50" t="s">
        <v>8040</v>
      </c>
      <c r="O2243" s="27">
        <f>IFERROR(VLOOKUP(N2243,'散件迭代（不定期更新）'!C:J,8,FALSE),0)</f>
        <v>0</v>
      </c>
      <c r="P2243" s="27" t="str">
        <f>IFERROR(VLOOKUP(N2243,'散件（更新）'!B:H,3,FALSE),0)</f>
        <v/>
      </c>
      <c r="Q2243" s="27" t="str">
        <f>VLOOKUP(N2243,'散件（更新）'!B:H,2,FALSE)</f>
        <v>114-23780201</v>
      </c>
      <c r="R2243" s="27" t="str">
        <f>VLOOKUP(N2243,'散件（更新）'!B:H,7,FALSE)</f>
        <v>Brush Roller</v>
      </c>
      <c r="S2243" s="27" t="str">
        <f>VLOOKUP(N2243,'散件（更新）'!B:E,4,FALSE)</f>
        <v>https://tineco-yxzt.oss-accelerate.aliyuncs.com/20250117/brushroller_1737081771223.png</v>
      </c>
      <c r="T2243" s="27" t="s">
        <v>8759</v>
      </c>
      <c r="U2243" s="28" t="str">
        <f>VLOOKUP(N2243,'散件（更新）'!B:G,6,FALSE)</f>
        <v>滚刷组件</v>
      </c>
      <c r="V2243" s="28">
        <f>VLOOKUP(N2243,'散件（更新）'!B:I,8,FALSE)</f>
        <v>6932485004232</v>
      </c>
    </row>
    <row r="2244" spans="1:22">
      <c r="A2244" s="57">
        <v>46169</v>
      </c>
      <c r="B2244" s="50" t="s">
        <v>7406</v>
      </c>
      <c r="C2244" s="27" t="str">
        <f>VLOOKUP(B2244,'大货清单（不定期按GOMS更新）'!A:H,8,0)</f>
        <v>109-23780201</v>
      </c>
      <c r="D2244" s="27" t="str">
        <f>VLOOKUP(B2244,'大货清单（不定期按GOMS更新）'!A:C,3,0)</f>
        <v>CL2378B-01</v>
      </c>
      <c r="E2244" s="27" t="str">
        <f>VLOOKUP(B2244,'大货清单（不定期按GOMS更新）'!A:H,4,0)</f>
        <v>IT,FR,DE,ES,NL,BE,PL,SE,PH</v>
      </c>
      <c r="F2244" s="27" t="str">
        <f>VLOOKUP(B2244,'大货清单（不定期按GOMS更新）'!A:H,2,0)</f>
        <v>iFloor Y2</v>
      </c>
      <c r="G2244" s="28" t="str">
        <f>VLOOKUP(B2244,'大货清单（不定期按GOMS更新）'!A:I,9,FALSE)</f>
        <v>6932485000159,	 6932485000159</v>
      </c>
      <c r="H2244" s="27" t="str">
        <f>VLOOKUP(B2244,'大货清单（不定期按GOMS更新）'!A:H,7,0)</f>
        <v>orange</v>
      </c>
      <c r="I2244" s="27" t="str">
        <f>VLOOKUP(B2244,'大货清单（不定期按GOMS更新）'!A:F,6,FALSE)</f>
        <v>ACTIVE</v>
      </c>
      <c r="J2244" s="27" t="str">
        <f>VLOOKUP(B2244,'大货清单（不定期按GOMS更新）'!A:K,11,FALSE)</f>
        <v>8</v>
      </c>
      <c r="K2244" s="27" t="str">
        <f>VLOOKUP(B2244,'大货清单（不定期按GOMS更新）'!A:N,12,FALSE)</f>
        <v>672</v>
      </c>
      <c r="L2244" s="27" t="str">
        <f>VLOOKUP(B2244,'大货清单（不定期按GOMS更新）'!A:M,13,FALSE)</f>
        <v>328</v>
      </c>
      <c r="M2244" s="27" t="str">
        <f>VLOOKUP(B2244,'大货清单（不定期按GOMS更新）'!A:N,14,FALSE)</f>
        <v>290</v>
      </c>
      <c r="N2244" s="50" t="s">
        <v>7251</v>
      </c>
      <c r="O2244" s="27">
        <f>IFERROR(VLOOKUP(N2244,'散件迭代（不定期更新）'!C:J,8,FALSE),0)</f>
        <v>0</v>
      </c>
      <c r="P2244" s="27">
        <f>IFERROR(VLOOKUP(N2244,'散件（更新）'!B:H,3,FALSE),0)</f>
        <v>0</v>
      </c>
      <c r="Q2244" s="27" t="str">
        <f>VLOOKUP(N2244,'散件（更新）'!B:H,2,FALSE)</f>
        <v>114-23780103</v>
      </c>
      <c r="R2244" s="27" t="str">
        <f>VLOOKUP(N2244,'散件（更新）'!B:H,7,FALSE)</f>
        <v>HEPA</v>
      </c>
      <c r="S2244" s="27" t="str">
        <f>VLOOKUP(N2244,'散件（更新）'!B:E,4,FALSE)</f>
        <v>https://tineco-yxzt.oss-accelerate.aliyuncs.com/20240903/14_1725331313486.jpg</v>
      </c>
      <c r="T2244" s="27" t="s">
        <v>8759</v>
      </c>
      <c r="U2244" s="28" t="str">
        <f>VLOOKUP(N2244,'散件（更新）'!B:G,6,FALSE)</f>
        <v>HEPA组件</v>
      </c>
      <c r="V2244" s="28">
        <f>VLOOKUP(N2244,'散件（更新）'!B:I,8,FALSE)</f>
        <v>6932485000746</v>
      </c>
    </row>
    <row r="2245" spans="1:22">
      <c r="A2245" s="57">
        <v>46169</v>
      </c>
      <c r="B2245" s="50" t="s">
        <v>7406</v>
      </c>
      <c r="C2245" s="27" t="str">
        <f>VLOOKUP(B2245,'大货清单（不定期按GOMS更新）'!A:H,8,0)</f>
        <v>109-23780201</v>
      </c>
      <c r="D2245" s="27" t="str">
        <f>VLOOKUP(B2245,'大货清单（不定期按GOMS更新）'!A:C,3,0)</f>
        <v>CL2378B-01</v>
      </c>
      <c r="E2245" s="27" t="str">
        <f>VLOOKUP(B2245,'大货清单（不定期按GOMS更新）'!A:H,4,0)</f>
        <v>IT,FR,DE,ES,NL,BE,PL,SE,PH</v>
      </c>
      <c r="F2245" s="27" t="str">
        <f>VLOOKUP(B2245,'大货清单（不定期按GOMS更新）'!A:H,2,0)</f>
        <v>iFloor Y2</v>
      </c>
      <c r="G2245" s="28" t="str">
        <f>VLOOKUP(B2245,'大货清单（不定期按GOMS更新）'!A:I,9,FALSE)</f>
        <v>6932485000159,	 6932485000159</v>
      </c>
      <c r="H2245" s="27" t="str">
        <f>VLOOKUP(B2245,'大货清单（不定期按GOMS更新）'!A:H,7,0)</f>
        <v>orange</v>
      </c>
      <c r="I2245" s="27" t="str">
        <f>VLOOKUP(B2245,'大货清单（不定期按GOMS更新）'!A:F,6,FALSE)</f>
        <v>ACTIVE</v>
      </c>
      <c r="J2245" s="27" t="str">
        <f>VLOOKUP(B2245,'大货清单（不定期按GOMS更新）'!A:K,11,FALSE)</f>
        <v>8</v>
      </c>
      <c r="K2245" s="27" t="str">
        <f>VLOOKUP(B2245,'大货清单（不定期按GOMS更新）'!A:N,12,FALSE)</f>
        <v>672</v>
      </c>
      <c r="L2245" s="27" t="str">
        <f>VLOOKUP(B2245,'大货清单（不定期按GOMS更新）'!A:M,13,FALSE)</f>
        <v>328</v>
      </c>
      <c r="M2245" s="27" t="str">
        <f>VLOOKUP(B2245,'大货清单（不定期按GOMS更新）'!A:N,14,FALSE)</f>
        <v>290</v>
      </c>
      <c r="N2245" s="50" t="s">
        <v>8124</v>
      </c>
      <c r="O2245" s="27">
        <f>IFERROR(VLOOKUP(N2245,'散件迭代（不定期更新）'!C:J,8,FALSE),0)</f>
        <v>0</v>
      </c>
      <c r="P2245" s="27" t="str">
        <f>IFERROR(VLOOKUP(N2245,'散件（更新）'!B:H,3,FALSE),0)</f>
        <v/>
      </c>
      <c r="Q2245" s="27" t="str">
        <f>VLOOKUP(N2245,'散件（更新）'!B:H,2,FALSE)</f>
        <v>114-23780202</v>
      </c>
      <c r="R2245" s="27" t="str">
        <f>VLOOKUP(N2245,'散件（更新）'!B:H,7,FALSE)</f>
        <v>Adapter</v>
      </c>
      <c r="S2245" s="27" t="str">
        <f>VLOOKUP(N2245,'散件（更新）'!B:E,4,FALSE)</f>
        <v>https://tineco-yxzt.oss-accelerate.aliyuncs.com/20250117/ada_1737081919079.jpg</v>
      </c>
      <c r="T2245" s="27" t="s">
        <v>8759</v>
      </c>
      <c r="U2245" s="28" t="str">
        <f>VLOOKUP(N2245,'散件（更新）'!B:G,6,FALSE)</f>
        <v>适配器（欧版）</v>
      </c>
      <c r="V2245" s="28">
        <f>VLOOKUP(N2245,'散件（更新）'!B:I,8,FALSE)</f>
        <v>6932485004249</v>
      </c>
    </row>
    <row r="2246" spans="1:22">
      <c r="A2246" s="57">
        <v>46169</v>
      </c>
      <c r="B2246" s="50" t="s">
        <v>7406</v>
      </c>
      <c r="C2246" s="27" t="str">
        <f>VLOOKUP(B2246,'大货清单（不定期按GOMS更新）'!A:H,8,0)</f>
        <v>109-23780201</v>
      </c>
      <c r="D2246" s="27" t="str">
        <f>VLOOKUP(B2246,'大货清单（不定期按GOMS更新）'!A:C,3,0)</f>
        <v>CL2378B-01</v>
      </c>
      <c r="E2246" s="27" t="str">
        <f>VLOOKUP(B2246,'大货清单（不定期按GOMS更新）'!A:H,4,0)</f>
        <v>IT,FR,DE,ES,NL,BE,PL,SE,PH</v>
      </c>
      <c r="F2246" s="27" t="str">
        <f>VLOOKUP(B2246,'大货清单（不定期按GOMS更新）'!A:H,2,0)</f>
        <v>iFloor Y2</v>
      </c>
      <c r="G2246" s="28" t="str">
        <f>VLOOKUP(B2246,'大货清单（不定期按GOMS更新）'!A:I,9,FALSE)</f>
        <v>6932485000159,	 6932485000159</v>
      </c>
      <c r="H2246" s="27" t="str">
        <f>VLOOKUP(B2246,'大货清单（不定期按GOMS更新）'!A:H,7,0)</f>
        <v>orange</v>
      </c>
      <c r="I2246" s="27" t="str">
        <f>VLOOKUP(B2246,'大货清单（不定期按GOMS更新）'!A:F,6,FALSE)</f>
        <v>ACTIVE</v>
      </c>
      <c r="J2246" s="27" t="str">
        <f>VLOOKUP(B2246,'大货清单（不定期按GOMS更新）'!A:K,11,FALSE)</f>
        <v>8</v>
      </c>
      <c r="K2246" s="27" t="str">
        <f>VLOOKUP(B2246,'大货清单（不定期按GOMS更新）'!A:N,12,FALSE)</f>
        <v>672</v>
      </c>
      <c r="L2246" s="27" t="str">
        <f>VLOOKUP(B2246,'大货清单（不定期按GOMS更新）'!A:M,13,FALSE)</f>
        <v>328</v>
      </c>
      <c r="M2246" s="27" t="str">
        <f>VLOOKUP(B2246,'大货清单（不定期按GOMS更新）'!A:N,14,FALSE)</f>
        <v>290</v>
      </c>
      <c r="N2246" s="50" t="s">
        <v>7254</v>
      </c>
      <c r="O2246" s="27">
        <f>IFERROR(VLOOKUP(N2246,'散件迭代（不定期更新）'!C:J,8,FALSE),0)</f>
        <v>0</v>
      </c>
      <c r="P2246" s="27">
        <f>IFERROR(VLOOKUP(N2246,'散件（更新）'!B:H,3,FALSE),0)</f>
        <v>0</v>
      </c>
      <c r="Q2246" s="27" t="str">
        <f>VLOOKUP(N2246,'散件（更新）'!B:H,2,FALSE)</f>
        <v>114-23780100</v>
      </c>
      <c r="R2246" s="27" t="str">
        <f>VLOOKUP(N2246,'散件（更新）'!B:H,7,FALSE)</f>
        <v>Charging Base</v>
      </c>
      <c r="S2246" s="27" t="str">
        <f>VLOOKUP(N2246,'散件（更新）'!B:E,4,FALSE)</f>
        <v>https://tineco-yxzt.oss-accelerate.aliyuncs.com/20240910/dock_1725933890189.jpg</v>
      </c>
      <c r="T2246" s="27" t="s">
        <v>8759</v>
      </c>
      <c r="U2246" s="28" t="str">
        <f>VLOOKUP(N2246,'散件（更新）'!B:G,6,FALSE)</f>
        <v>充电托盘组件</v>
      </c>
      <c r="V2246" s="28">
        <f>VLOOKUP(N2246,'散件（更新）'!B:I,8,FALSE)</f>
        <v>6932485000777</v>
      </c>
    </row>
    <row r="2247" spans="1:22">
      <c r="A2247" s="57">
        <v>46169</v>
      </c>
      <c r="B2247" s="50" t="s">
        <v>7406</v>
      </c>
      <c r="C2247" s="27" t="str">
        <f>VLOOKUP(B2247,'大货清单（不定期按GOMS更新）'!A:H,8,0)</f>
        <v>109-23780201</v>
      </c>
      <c r="D2247" s="27" t="str">
        <f>VLOOKUP(B2247,'大货清单（不定期按GOMS更新）'!A:C,3,0)</f>
        <v>CL2378B-01</v>
      </c>
      <c r="E2247" s="27" t="str">
        <f>VLOOKUP(B2247,'大货清单（不定期按GOMS更新）'!A:H,4,0)</f>
        <v>IT,FR,DE,ES,NL,BE,PL,SE,PH</v>
      </c>
      <c r="F2247" s="27" t="str">
        <f>VLOOKUP(B2247,'大货清单（不定期按GOMS更新）'!A:H,2,0)</f>
        <v>iFloor Y2</v>
      </c>
      <c r="G2247" s="28" t="str">
        <f>VLOOKUP(B2247,'大货清单（不定期按GOMS更新）'!A:I,9,FALSE)</f>
        <v>6932485000159,	 6932485000159</v>
      </c>
      <c r="H2247" s="27" t="str">
        <f>VLOOKUP(B2247,'大货清单（不定期按GOMS更新）'!A:H,7,0)</f>
        <v>orange</v>
      </c>
      <c r="I2247" s="27" t="str">
        <f>VLOOKUP(B2247,'大货清单（不定期按GOMS更新）'!A:F,6,FALSE)</f>
        <v>ACTIVE</v>
      </c>
      <c r="J2247" s="27" t="str">
        <f>VLOOKUP(B2247,'大货清单（不定期按GOMS更新）'!A:K,11,FALSE)</f>
        <v>8</v>
      </c>
      <c r="K2247" s="27" t="str">
        <f>VLOOKUP(B2247,'大货清单（不定期按GOMS更新）'!A:N,12,FALSE)</f>
        <v>672</v>
      </c>
      <c r="L2247" s="27" t="str">
        <f>VLOOKUP(B2247,'大货清单（不定期按GOMS更新）'!A:M,13,FALSE)</f>
        <v>328</v>
      </c>
      <c r="M2247" s="27" t="str">
        <f>VLOOKUP(B2247,'大货清单（不定期按GOMS更新）'!A:N,14,FALSE)</f>
        <v>290</v>
      </c>
      <c r="N2247" s="50" t="s">
        <v>7907</v>
      </c>
      <c r="O2247" s="27">
        <f>IFERROR(VLOOKUP(N2247,'散件迭代（不定期更新）'!C:J,8,FALSE),0)</f>
        <v>0</v>
      </c>
      <c r="P2247" s="27" t="str">
        <f>IFERROR(VLOOKUP(N2247,'散件（更新）'!B:H,3,FALSE),0)</f>
        <v/>
      </c>
      <c r="Q2247" s="27" t="str">
        <f>VLOOKUP(N2247,'散件（更新）'!B:H,2,FALSE)</f>
        <v>114-23780200</v>
      </c>
      <c r="R2247" s="27" t="str">
        <f>VLOOKUP(N2247,'散件（更新）'!B:H,7,FALSE)</f>
        <v>Battery</v>
      </c>
      <c r="S2247" s="27" t="str">
        <f>VLOOKUP(N2247,'散件（更新）'!B:E,4,FALSE)</f>
        <v>https://tineco-yxzt.oss-accelerate.aliyuncs.com/20250117/battery_1737081587035.jpg</v>
      </c>
      <c r="T2247" s="27" t="s">
        <v>8759</v>
      </c>
      <c r="U2247" s="28" t="str">
        <f>VLOOKUP(N2247,'散件（更新）'!B:G,6,FALSE)</f>
        <v>电池包组件</v>
      </c>
      <c r="V2247" s="28">
        <f>VLOOKUP(N2247,'散件（更新）'!B:I,8,FALSE)</f>
        <v>6932485004225</v>
      </c>
    </row>
    <row r="2248" spans="1:22">
      <c r="A2248" s="57">
        <v>46169</v>
      </c>
      <c r="B2248" s="50" t="s">
        <v>7406</v>
      </c>
      <c r="C2248" s="27" t="str">
        <f>VLOOKUP(B2248,'大货清单（不定期按GOMS更新）'!A:H,8,0)</f>
        <v>109-23780201</v>
      </c>
      <c r="D2248" s="27" t="str">
        <f>VLOOKUP(B2248,'大货清单（不定期按GOMS更新）'!A:C,3,0)</f>
        <v>CL2378B-01</v>
      </c>
      <c r="E2248" s="27" t="str">
        <f>VLOOKUP(B2248,'大货清单（不定期按GOMS更新）'!A:H,4,0)</f>
        <v>IT,FR,DE,ES,NL,BE,PL,SE,PH</v>
      </c>
      <c r="F2248" s="27" t="str">
        <f>VLOOKUP(B2248,'大货清单（不定期按GOMS更新）'!A:H,2,0)</f>
        <v>iFloor Y2</v>
      </c>
      <c r="G2248" s="28" t="str">
        <f>VLOOKUP(B2248,'大货清单（不定期按GOMS更新）'!A:I,9,FALSE)</f>
        <v>6932485000159,	 6932485000159</v>
      </c>
      <c r="H2248" s="27" t="str">
        <f>VLOOKUP(B2248,'大货清单（不定期按GOMS更新）'!A:H,7,0)</f>
        <v>orange</v>
      </c>
      <c r="I2248" s="27" t="str">
        <f>VLOOKUP(B2248,'大货清单（不定期按GOMS更新）'!A:F,6,FALSE)</f>
        <v>ACTIVE</v>
      </c>
      <c r="J2248" s="27" t="str">
        <f>VLOOKUP(B2248,'大货清单（不定期按GOMS更新）'!A:K,11,FALSE)</f>
        <v>8</v>
      </c>
      <c r="K2248" s="27" t="str">
        <f>VLOOKUP(B2248,'大货清单（不定期按GOMS更新）'!A:N,12,FALSE)</f>
        <v>672</v>
      </c>
      <c r="L2248" s="27" t="str">
        <f>VLOOKUP(B2248,'大货清单（不定期按GOMS更新）'!A:M,13,FALSE)</f>
        <v>328</v>
      </c>
      <c r="M2248" s="27" t="str">
        <f>VLOOKUP(B2248,'大货清单（不定期按GOMS更新）'!A:N,14,FALSE)</f>
        <v>290</v>
      </c>
      <c r="N2248" s="50" t="s">
        <v>7239</v>
      </c>
      <c r="O2248" s="27">
        <f>IFERROR(VLOOKUP(N2248,'散件迭代（不定期更新）'!C:J,8,FALSE),0)</f>
        <v>0</v>
      </c>
      <c r="P2248" s="27">
        <f>IFERROR(VLOOKUP(N2248,'散件（更新）'!B:H,3,FALSE),0)</f>
        <v>0</v>
      </c>
      <c r="Q2248" s="27" t="str">
        <f>VLOOKUP(N2248,'散件（更新）'!B:H,2,FALSE)</f>
        <v>114-23780117</v>
      </c>
      <c r="R2248" s="27" t="str">
        <f>VLOOKUP(N2248,'散件（更新）'!B:H,7,FALSE)</f>
        <v>Display Screen</v>
      </c>
      <c r="S2248" s="27" t="str">
        <f>VLOOKUP(N2248,'散件（更新）'!B:E,4,FALSE)</f>
        <v>https://tineco-yxzt.oss-accelerate.aliyuncs.com/20240903/2_1725325807905.jpg</v>
      </c>
      <c r="T2248" s="27" t="s">
        <v>19301</v>
      </c>
      <c r="U2248" s="28" t="str">
        <f>VLOOKUP(N2248,'散件（更新）'!B:G,6,FALSE)</f>
        <v>动力源上盖组件</v>
      </c>
      <c r="V2248" s="28">
        <f>VLOOKUP(N2248,'散件（更新）'!B:I,8,FALSE)</f>
        <v>6932485000616</v>
      </c>
    </row>
    <row r="2249" spans="1:22">
      <c r="A2249" s="57">
        <v>46169</v>
      </c>
      <c r="B2249" s="50" t="s">
        <v>7406</v>
      </c>
      <c r="C2249" s="27" t="str">
        <f>VLOOKUP(B2249,'大货清单（不定期按GOMS更新）'!A:H,8,0)</f>
        <v>109-23780201</v>
      </c>
      <c r="D2249" s="27" t="str">
        <f>VLOOKUP(B2249,'大货清单（不定期按GOMS更新）'!A:C,3,0)</f>
        <v>CL2378B-01</v>
      </c>
      <c r="E2249" s="27" t="str">
        <f>VLOOKUP(B2249,'大货清单（不定期按GOMS更新）'!A:H,4,0)</f>
        <v>IT,FR,DE,ES,NL,BE,PL,SE,PH</v>
      </c>
      <c r="F2249" s="27" t="str">
        <f>VLOOKUP(B2249,'大货清单（不定期按GOMS更新）'!A:H,2,0)</f>
        <v>iFloor Y2</v>
      </c>
      <c r="G2249" s="28" t="str">
        <f>VLOOKUP(B2249,'大货清单（不定期按GOMS更新）'!A:I,9,FALSE)</f>
        <v>6932485000159,	 6932485000159</v>
      </c>
      <c r="H2249" s="27" t="str">
        <f>VLOOKUP(B2249,'大货清单（不定期按GOMS更新）'!A:H,7,0)</f>
        <v>orange</v>
      </c>
      <c r="I2249" s="27" t="str">
        <f>VLOOKUP(B2249,'大货清单（不定期按GOMS更新）'!A:F,6,FALSE)</f>
        <v>ACTIVE</v>
      </c>
      <c r="J2249" s="27" t="str">
        <f>VLOOKUP(B2249,'大货清单（不定期按GOMS更新）'!A:K,11,FALSE)</f>
        <v>8</v>
      </c>
      <c r="K2249" s="27" t="str">
        <f>VLOOKUP(B2249,'大货清单（不定期按GOMS更新）'!A:N,12,FALSE)</f>
        <v>672</v>
      </c>
      <c r="L2249" s="27" t="str">
        <f>VLOOKUP(B2249,'大货清单（不定期按GOMS更新）'!A:M,13,FALSE)</f>
        <v>328</v>
      </c>
      <c r="M2249" s="27" t="str">
        <f>VLOOKUP(B2249,'大货清单（不定期按GOMS更新）'!A:N,14,FALSE)</f>
        <v>290</v>
      </c>
      <c r="N2249" s="50" t="s">
        <v>7243</v>
      </c>
      <c r="O2249" s="27">
        <f>IFERROR(VLOOKUP(N2249,'散件迭代（不定期更新）'!C:J,8,FALSE),0)</f>
        <v>0</v>
      </c>
      <c r="P2249" s="27">
        <f>IFERROR(VLOOKUP(N2249,'散件（更新）'!B:H,3,FALSE),0)</f>
        <v>0</v>
      </c>
      <c r="Q2249" s="27" t="str">
        <f>VLOOKUP(N2249,'散件（更新）'!B:H,2,FALSE)</f>
        <v>114-23780105</v>
      </c>
      <c r="R2249" s="27" t="str">
        <f>VLOOKUP(N2249,'散件（更新）'!B:H,7,FALSE)</f>
        <v>plastic part</v>
      </c>
      <c r="S2249" s="27" t="str">
        <f>VLOOKUP(N2249,'散件（更新）'!B:E,4,FALSE)</f>
        <v>https://tineco-yxzt.oss-accelerate.aliyuncs.com/20240903/6_1725329237425.jpg</v>
      </c>
      <c r="T2249" s="27" t="s">
        <v>19323</v>
      </c>
      <c r="U2249" s="28" t="str">
        <f>VLOOKUP(N2249,'散件（更新）'!B:G,6,FALSE)</f>
        <v>溶液桶盖</v>
      </c>
      <c r="V2249" s="28">
        <f>VLOOKUP(N2249,'散件（更新）'!B:I,8,FALSE)</f>
        <v>6932485000722</v>
      </c>
    </row>
    <row r="2250" spans="1:22">
      <c r="A2250" s="57">
        <v>46169</v>
      </c>
      <c r="B2250" s="50" t="s">
        <v>7406</v>
      </c>
      <c r="C2250" s="27" t="str">
        <f>VLOOKUP(B2250,'大货清单（不定期按GOMS更新）'!A:H,8,0)</f>
        <v>109-23780201</v>
      </c>
      <c r="D2250" s="27" t="str">
        <f>VLOOKUP(B2250,'大货清单（不定期按GOMS更新）'!A:C,3,0)</f>
        <v>CL2378B-01</v>
      </c>
      <c r="E2250" s="27" t="str">
        <f>VLOOKUP(B2250,'大货清单（不定期按GOMS更新）'!A:H,4,0)</f>
        <v>IT,FR,DE,ES,NL,BE,PL,SE,PH</v>
      </c>
      <c r="F2250" s="27" t="str">
        <f>VLOOKUP(B2250,'大货清单（不定期按GOMS更新）'!A:H,2,0)</f>
        <v>iFloor Y2</v>
      </c>
      <c r="G2250" s="28" t="str">
        <f>VLOOKUP(B2250,'大货清单（不定期按GOMS更新）'!A:I,9,FALSE)</f>
        <v>6932485000159,	 6932485000159</v>
      </c>
      <c r="H2250" s="27" t="str">
        <f>VLOOKUP(B2250,'大货清单（不定期按GOMS更新）'!A:H,7,0)</f>
        <v>orange</v>
      </c>
      <c r="I2250" s="27" t="str">
        <f>VLOOKUP(B2250,'大货清单（不定期按GOMS更新）'!A:F,6,FALSE)</f>
        <v>ACTIVE</v>
      </c>
      <c r="J2250" s="27" t="str">
        <f>VLOOKUP(B2250,'大货清单（不定期按GOMS更新）'!A:K,11,FALSE)</f>
        <v>8</v>
      </c>
      <c r="K2250" s="27" t="str">
        <f>VLOOKUP(B2250,'大货清单（不定期按GOMS更新）'!A:N,12,FALSE)</f>
        <v>672</v>
      </c>
      <c r="L2250" s="27" t="str">
        <f>VLOOKUP(B2250,'大货清单（不定期按GOMS更新）'!A:M,13,FALSE)</f>
        <v>328</v>
      </c>
      <c r="M2250" s="27" t="str">
        <f>VLOOKUP(B2250,'大货清单（不定期按GOMS更新）'!A:N,14,FALSE)</f>
        <v>290</v>
      </c>
      <c r="N2250" s="50" t="s">
        <v>7242</v>
      </c>
      <c r="O2250" s="27">
        <f>IFERROR(VLOOKUP(N2250,'散件迭代（不定期更新）'!C:J,8,FALSE),0)</f>
        <v>0</v>
      </c>
      <c r="P2250" s="27">
        <f>IFERROR(VLOOKUP(N2250,'散件（更新）'!B:H,3,FALSE),0)</f>
        <v>0</v>
      </c>
      <c r="Q2250" s="27" t="str">
        <f>VLOOKUP(N2250,'散件（更新）'!B:H,2,FALSE)</f>
        <v>114-23780114</v>
      </c>
      <c r="R2250" s="27" t="str">
        <f>VLOOKUP(N2250,'散件（更新）'!B:H,7,FALSE)</f>
        <v>plastic part</v>
      </c>
      <c r="S2250" s="27" t="str">
        <f>VLOOKUP(N2250,'散件（更新）'!B:E,4,FALSE)</f>
        <v>https://tineco-yxzt.oss-accelerate.aliyuncs.com/20240903/5_1725328723732.jpg</v>
      </c>
      <c r="T2250" s="27" t="s">
        <v>8759</v>
      </c>
      <c r="U2250" s="28" t="str">
        <f>VLOOKUP(N2250,'散件（更新）'!B:G,6,FALSE)</f>
        <v>转接头组件</v>
      </c>
      <c r="V2250" s="28">
        <f>VLOOKUP(N2250,'散件（更新）'!B:I,8,FALSE)</f>
        <v>6932485000647</v>
      </c>
    </row>
    <row r="2251" spans="1:22">
      <c r="A2251" s="57">
        <v>46169</v>
      </c>
      <c r="B2251" s="50" t="s">
        <v>7406</v>
      </c>
      <c r="C2251" s="27" t="str">
        <f>VLOOKUP(B2251,'大货清单（不定期按GOMS更新）'!A:H,8,0)</f>
        <v>109-23780201</v>
      </c>
      <c r="D2251" s="27" t="str">
        <f>VLOOKUP(B2251,'大货清单（不定期按GOMS更新）'!A:C,3,0)</f>
        <v>CL2378B-01</v>
      </c>
      <c r="E2251" s="27" t="str">
        <f>VLOOKUP(B2251,'大货清单（不定期按GOMS更新）'!A:H,4,0)</f>
        <v>IT,FR,DE,ES,NL,BE,PL,SE,PH</v>
      </c>
      <c r="F2251" s="27" t="str">
        <f>VLOOKUP(B2251,'大货清单（不定期按GOMS更新）'!A:H,2,0)</f>
        <v>iFloor Y2</v>
      </c>
      <c r="G2251" s="28" t="str">
        <f>VLOOKUP(B2251,'大货清单（不定期按GOMS更新）'!A:I,9,FALSE)</f>
        <v>6932485000159,	 6932485000159</v>
      </c>
      <c r="H2251" s="27" t="str">
        <f>VLOOKUP(B2251,'大货清单（不定期按GOMS更新）'!A:H,7,0)</f>
        <v>orange</v>
      </c>
      <c r="I2251" s="27" t="str">
        <f>VLOOKUP(B2251,'大货清单（不定期按GOMS更新）'!A:F,6,FALSE)</f>
        <v>ACTIVE</v>
      </c>
      <c r="J2251" s="27" t="str">
        <f>VLOOKUP(B2251,'大货清单（不定期按GOMS更新）'!A:K,11,FALSE)</f>
        <v>8</v>
      </c>
      <c r="K2251" s="27" t="str">
        <f>VLOOKUP(B2251,'大货清单（不定期按GOMS更新）'!A:N,12,FALSE)</f>
        <v>672</v>
      </c>
      <c r="L2251" s="27" t="str">
        <f>VLOOKUP(B2251,'大货清单（不定期按GOMS更新）'!A:M,13,FALSE)</f>
        <v>328</v>
      </c>
      <c r="M2251" s="27" t="str">
        <f>VLOOKUP(B2251,'大货清单（不定期按GOMS更新）'!A:N,14,FALSE)</f>
        <v>290</v>
      </c>
      <c r="N2251" s="50" t="s">
        <v>7241</v>
      </c>
      <c r="O2251" s="27">
        <f>IFERROR(VLOOKUP(N2251,'散件迭代（不定期更新）'!C:J,8,FALSE),0)</f>
        <v>0</v>
      </c>
      <c r="P2251" s="27">
        <f>IFERROR(VLOOKUP(N2251,'散件（更新）'!B:H,3,FALSE),0)</f>
        <v>0</v>
      </c>
      <c r="Q2251" s="27" t="str">
        <f>VLOOKUP(N2251,'散件（更新）'!B:H,2,FALSE)</f>
        <v>114-23780115</v>
      </c>
      <c r="R2251" s="27" t="str">
        <f>VLOOKUP(N2251,'散件（更新）'!B:H,7,FALSE)</f>
        <v>plastic part</v>
      </c>
      <c r="S2251" s="27" t="str">
        <f>VLOOKUP(N2251,'散件（更新）'!B:E,4,FALSE)</f>
        <v>https://tineco-yxzt.oss-accelerate.aliyuncs.com/20240903/4_1725328349566.jpg</v>
      </c>
      <c r="T2251" s="27" t="s">
        <v>8759</v>
      </c>
      <c r="U2251" s="28" t="str">
        <f>VLOOKUP(N2251,'散件（更新）'!B:G,6,FALSE)</f>
        <v>机身装饰圈</v>
      </c>
      <c r="V2251" s="28">
        <f>VLOOKUP(N2251,'散件（更新）'!B:I,8,FALSE)</f>
        <v>6932485000630</v>
      </c>
    </row>
    <row r="2252" spans="1:22">
      <c r="A2252" s="57">
        <v>46169</v>
      </c>
      <c r="B2252" s="50" t="s">
        <v>7406</v>
      </c>
      <c r="C2252" s="27" t="str">
        <f>VLOOKUP(B2252,'大货清单（不定期按GOMS更新）'!A:H,8,0)</f>
        <v>109-23780201</v>
      </c>
      <c r="D2252" s="27" t="str">
        <f>VLOOKUP(B2252,'大货清单（不定期按GOMS更新）'!A:C,3,0)</f>
        <v>CL2378B-01</v>
      </c>
      <c r="E2252" s="27" t="str">
        <f>VLOOKUP(B2252,'大货清单（不定期按GOMS更新）'!A:H,4,0)</f>
        <v>IT,FR,DE,ES,NL,BE,PL,SE,PH</v>
      </c>
      <c r="F2252" s="27" t="str">
        <f>VLOOKUP(B2252,'大货清单（不定期按GOMS更新）'!A:H,2,0)</f>
        <v>iFloor Y2</v>
      </c>
      <c r="G2252" s="28" t="str">
        <f>VLOOKUP(B2252,'大货清单（不定期按GOMS更新）'!A:I,9,FALSE)</f>
        <v>6932485000159,	 6932485000159</v>
      </c>
      <c r="H2252" s="27" t="str">
        <f>VLOOKUP(B2252,'大货清单（不定期按GOMS更新）'!A:H,7,0)</f>
        <v>orange</v>
      </c>
      <c r="I2252" s="27" t="str">
        <f>VLOOKUP(B2252,'大货清单（不定期按GOMS更新）'!A:F,6,FALSE)</f>
        <v>ACTIVE</v>
      </c>
      <c r="J2252" s="27" t="str">
        <f>VLOOKUP(B2252,'大货清单（不定期按GOMS更新）'!A:K,11,FALSE)</f>
        <v>8</v>
      </c>
      <c r="K2252" s="27" t="str">
        <f>VLOOKUP(B2252,'大货清单（不定期按GOMS更新）'!A:N,12,FALSE)</f>
        <v>672</v>
      </c>
      <c r="L2252" s="27" t="str">
        <f>VLOOKUP(B2252,'大货清单（不定期按GOMS更新）'!A:M,13,FALSE)</f>
        <v>328</v>
      </c>
      <c r="M2252" s="27" t="str">
        <f>VLOOKUP(B2252,'大货清单（不定期按GOMS更新）'!A:N,14,FALSE)</f>
        <v>290</v>
      </c>
      <c r="N2252" s="50" t="s">
        <v>7240</v>
      </c>
      <c r="O2252" s="27">
        <f>IFERROR(VLOOKUP(N2252,'散件迭代（不定期更新）'!C:J,8,FALSE),0)</f>
        <v>0</v>
      </c>
      <c r="P2252" s="27">
        <f>IFERROR(VLOOKUP(N2252,'散件（更新）'!B:H,3,FALSE),0)</f>
        <v>0</v>
      </c>
      <c r="Q2252" s="27" t="str">
        <f>VLOOKUP(N2252,'散件（更新）'!B:H,2,FALSE)</f>
        <v>114-23780116</v>
      </c>
      <c r="R2252" s="27" t="str">
        <f>VLOOKUP(N2252,'散件（更新）'!B:H,7,FALSE)</f>
        <v>plastic part</v>
      </c>
      <c r="S2252" s="27" t="str">
        <f>VLOOKUP(N2252,'散件（更新）'!B:E,4,FALSE)</f>
        <v>https://tineco-yxzt.oss-accelerate.aliyuncs.com/20240903/3_1725332509071.jpg</v>
      </c>
      <c r="T2252" s="27" t="s">
        <v>8759</v>
      </c>
      <c r="U2252" s="28" t="str">
        <f>VLOOKUP(N2252,'散件（更新）'!B:G,6,FALSE)</f>
        <v>下水阀组件</v>
      </c>
      <c r="V2252" s="28">
        <f>VLOOKUP(N2252,'散件（更新）'!B:I,8,FALSE)</f>
        <v>6932485000623</v>
      </c>
    </row>
    <row r="2253" spans="1:22">
      <c r="A2253" s="57">
        <v>46169</v>
      </c>
      <c r="B2253" s="50" t="s">
        <v>7406</v>
      </c>
      <c r="C2253" s="27" t="str">
        <f>VLOOKUP(B2253,'大货清单（不定期按GOMS更新）'!A:H,8,0)</f>
        <v>109-23780201</v>
      </c>
      <c r="D2253" s="27" t="str">
        <f>VLOOKUP(B2253,'大货清单（不定期按GOMS更新）'!A:C,3,0)</f>
        <v>CL2378B-01</v>
      </c>
      <c r="E2253" s="27" t="str">
        <f>VLOOKUP(B2253,'大货清单（不定期按GOMS更新）'!A:H,4,0)</f>
        <v>IT,FR,DE,ES,NL,BE,PL,SE,PH</v>
      </c>
      <c r="F2253" s="27" t="str">
        <f>VLOOKUP(B2253,'大货清单（不定期按GOMS更新）'!A:H,2,0)</f>
        <v>iFloor Y2</v>
      </c>
      <c r="G2253" s="28" t="str">
        <f>VLOOKUP(B2253,'大货清单（不定期按GOMS更新）'!A:I,9,FALSE)</f>
        <v>6932485000159,	 6932485000159</v>
      </c>
      <c r="H2253" s="27" t="str">
        <f>VLOOKUP(B2253,'大货清单（不定期按GOMS更新）'!A:H,7,0)</f>
        <v>orange</v>
      </c>
      <c r="I2253" s="27" t="str">
        <f>VLOOKUP(B2253,'大货清单（不定期按GOMS更新）'!A:F,6,FALSE)</f>
        <v>ACTIVE</v>
      </c>
      <c r="J2253" s="27" t="str">
        <f>VLOOKUP(B2253,'大货清单（不定期按GOMS更新）'!A:K,11,FALSE)</f>
        <v>8</v>
      </c>
      <c r="K2253" s="27" t="str">
        <f>VLOOKUP(B2253,'大货清单（不定期按GOMS更新）'!A:N,12,FALSE)</f>
        <v>672</v>
      </c>
      <c r="L2253" s="27" t="str">
        <f>VLOOKUP(B2253,'大货清单（不定期按GOMS更新）'!A:M,13,FALSE)</f>
        <v>328</v>
      </c>
      <c r="M2253" s="27" t="str">
        <f>VLOOKUP(B2253,'大货清单（不定期按GOMS更新）'!A:N,14,FALSE)</f>
        <v>290</v>
      </c>
      <c r="N2253" s="50" t="s">
        <v>7245</v>
      </c>
      <c r="O2253" s="27">
        <f>IFERROR(VLOOKUP(N2253,'散件迭代（不定期更新）'!C:J,8,FALSE),0)</f>
        <v>0</v>
      </c>
      <c r="P2253" s="27">
        <f>IFERROR(VLOOKUP(N2253,'散件（更新）'!B:H,3,FALSE),0)</f>
        <v>0</v>
      </c>
      <c r="Q2253" s="27" t="str">
        <f>VLOOKUP(N2253,'散件（更新）'!B:H,2,FALSE)</f>
        <v>114-23780112</v>
      </c>
      <c r="R2253" s="27" t="str">
        <f>VLOOKUP(N2253,'散件（更新）'!B:H,7,FALSE)</f>
        <v>Wire</v>
      </c>
      <c r="S2253" s="27" t="str">
        <f>VLOOKUP(N2253,'散件（更新）'!B:E,4,FALSE)</f>
        <v>https://tineco-yxzt.oss-accelerate.aliyuncs.com/20240903/8_1725329541195.jpg</v>
      </c>
      <c r="T2253" s="27" t="s">
        <v>8759</v>
      </c>
      <c r="U2253" s="28" t="str">
        <f>VLOOKUP(N2253,'散件（更新）'!B:G,6,FALSE)</f>
        <v>地刷充电对接导线组件</v>
      </c>
      <c r="V2253" s="28">
        <f>VLOOKUP(N2253,'散件（更新）'!B:I,8,FALSE)</f>
        <v>6932485000661</v>
      </c>
    </row>
    <row r="2254" spans="1:22">
      <c r="A2254" s="57">
        <v>46169</v>
      </c>
      <c r="B2254" s="50" t="s">
        <v>7406</v>
      </c>
      <c r="C2254" s="27" t="str">
        <f>VLOOKUP(B2254,'大货清单（不定期按GOMS更新）'!A:H,8,0)</f>
        <v>109-23780201</v>
      </c>
      <c r="D2254" s="27" t="str">
        <f>VLOOKUP(B2254,'大货清单（不定期按GOMS更新）'!A:C,3,0)</f>
        <v>CL2378B-01</v>
      </c>
      <c r="E2254" s="27" t="str">
        <f>VLOOKUP(B2254,'大货清单（不定期按GOMS更新）'!A:H,4,0)</f>
        <v>IT,FR,DE,ES,NL,BE,PL,SE,PH</v>
      </c>
      <c r="F2254" s="27" t="str">
        <f>VLOOKUP(B2254,'大货清单（不定期按GOMS更新）'!A:H,2,0)</f>
        <v>iFloor Y2</v>
      </c>
      <c r="G2254" s="28" t="str">
        <f>VLOOKUP(B2254,'大货清单（不定期按GOMS更新）'!A:I,9,FALSE)</f>
        <v>6932485000159,	 6932485000159</v>
      </c>
      <c r="H2254" s="27" t="str">
        <f>VLOOKUP(B2254,'大货清单（不定期按GOMS更新）'!A:H,7,0)</f>
        <v>orange</v>
      </c>
      <c r="I2254" s="27" t="str">
        <f>VLOOKUP(B2254,'大货清单（不定期按GOMS更新）'!A:F,6,FALSE)</f>
        <v>ACTIVE</v>
      </c>
      <c r="J2254" s="27" t="str">
        <f>VLOOKUP(B2254,'大货清单（不定期按GOMS更新）'!A:K,11,FALSE)</f>
        <v>8</v>
      </c>
      <c r="K2254" s="27" t="str">
        <f>VLOOKUP(B2254,'大货清单（不定期按GOMS更新）'!A:N,12,FALSE)</f>
        <v>672</v>
      </c>
      <c r="L2254" s="27" t="str">
        <f>VLOOKUP(B2254,'大货清单（不定期按GOMS更新）'!A:M,13,FALSE)</f>
        <v>328</v>
      </c>
      <c r="M2254" s="27" t="str">
        <f>VLOOKUP(B2254,'大货清单（不定期按GOMS更新）'!A:N,14,FALSE)</f>
        <v>290</v>
      </c>
      <c r="N2254" s="50" t="s">
        <v>7255</v>
      </c>
      <c r="O2254" s="27">
        <f>IFERROR(VLOOKUP(N2254,'散件迭代（不定期更新）'!C:J,8,FALSE),0)</f>
        <v>0</v>
      </c>
      <c r="P2254" s="27">
        <f>IFERROR(VLOOKUP(N2254,'散件（更新）'!B:H,3,FALSE),0)</f>
        <v>0</v>
      </c>
      <c r="Q2254" s="27" t="str">
        <f>VLOOKUP(N2254,'散件（更新）'!B:H,2,FALSE)</f>
        <v>114-23780121</v>
      </c>
      <c r="R2254" s="27" t="str">
        <f>VLOOKUP(N2254,'散件（更新）'!B:H,7,FALSE)</f>
        <v>Wire</v>
      </c>
      <c r="S2254" s="27" t="str">
        <f>VLOOKUP(N2254,'散件（更新）'!B:E,4,FALSE)</f>
        <v>https://tineco-yxzt.oss-accelerate.aliyuncs.com/20240903/18_1725332345132.jpg</v>
      </c>
      <c r="T2254" s="27" t="s">
        <v>8759</v>
      </c>
      <c r="U2254" s="28" t="str">
        <f>VLOOKUP(N2254,'散件（更新）'!B:G,6,FALSE)</f>
        <v>机身负载线束组件</v>
      </c>
      <c r="V2254" s="28">
        <f>VLOOKUP(N2254,'散件（更新）'!B:I,8,FALSE)</f>
        <v>6932485000791</v>
      </c>
    </row>
    <row r="2255" spans="1:22">
      <c r="A2255" s="57">
        <v>46169</v>
      </c>
      <c r="B2255" s="50" t="s">
        <v>7406</v>
      </c>
      <c r="C2255" s="27" t="str">
        <f>VLOOKUP(B2255,'大货清单（不定期按GOMS更新）'!A:H,8,0)</f>
        <v>109-23780201</v>
      </c>
      <c r="D2255" s="27" t="str">
        <f>VLOOKUP(B2255,'大货清单（不定期按GOMS更新）'!A:C,3,0)</f>
        <v>CL2378B-01</v>
      </c>
      <c r="E2255" s="27" t="str">
        <f>VLOOKUP(B2255,'大货清单（不定期按GOMS更新）'!A:H,4,0)</f>
        <v>IT,FR,DE,ES,NL,BE,PL,SE,PH</v>
      </c>
      <c r="F2255" s="27" t="str">
        <f>VLOOKUP(B2255,'大货清单（不定期按GOMS更新）'!A:H,2,0)</f>
        <v>iFloor Y2</v>
      </c>
      <c r="G2255" s="28" t="str">
        <f>VLOOKUP(B2255,'大货清单（不定期按GOMS更新）'!A:I,9,FALSE)</f>
        <v>6932485000159,	 6932485000159</v>
      </c>
      <c r="H2255" s="27" t="str">
        <f>VLOOKUP(B2255,'大货清单（不定期按GOMS更新）'!A:H,7,0)</f>
        <v>orange</v>
      </c>
      <c r="I2255" s="27" t="str">
        <f>VLOOKUP(B2255,'大货清单（不定期按GOMS更新）'!A:F,6,FALSE)</f>
        <v>ACTIVE</v>
      </c>
      <c r="J2255" s="27" t="str">
        <f>VLOOKUP(B2255,'大货清单（不定期按GOMS更新）'!A:K,11,FALSE)</f>
        <v>8</v>
      </c>
      <c r="K2255" s="27" t="str">
        <f>VLOOKUP(B2255,'大货清单（不定期按GOMS更新）'!A:N,12,FALSE)</f>
        <v>672</v>
      </c>
      <c r="L2255" s="27" t="str">
        <f>VLOOKUP(B2255,'大货清单（不定期按GOMS更新）'!A:M,13,FALSE)</f>
        <v>328</v>
      </c>
      <c r="M2255" s="27" t="str">
        <f>VLOOKUP(B2255,'大货清单（不定期按GOMS更新）'!A:N,14,FALSE)</f>
        <v>290</v>
      </c>
      <c r="N2255" s="50" t="s">
        <v>7246</v>
      </c>
      <c r="O2255" s="27">
        <f>IFERROR(VLOOKUP(N2255,'散件迭代（不定期更新）'!C:J,8,FALSE),0)</f>
        <v>0</v>
      </c>
      <c r="P2255" s="27">
        <f>IFERROR(VLOOKUP(N2255,'散件（更新）'!B:H,3,FALSE),0)</f>
        <v>0</v>
      </c>
      <c r="Q2255" s="27" t="str">
        <f>VLOOKUP(N2255,'散件（更新）'!B:H,2,FALSE)</f>
        <v>114-23780111</v>
      </c>
      <c r="R2255" s="27" t="str">
        <f>VLOOKUP(N2255,'散件（更新）'!B:H,7,FALSE)</f>
        <v>Switch</v>
      </c>
      <c r="S2255" s="27" t="str">
        <f>VLOOKUP(N2255,'散件（更新）'!B:E,4,FALSE)</f>
        <v>https://tineco-yxzt.oss-accelerate.aliyuncs.com/20240903/9_1725329834019.jpg</v>
      </c>
      <c r="T2255" s="27" t="s">
        <v>8759</v>
      </c>
      <c r="U2255" s="28" t="str">
        <f>VLOOKUP(N2255,'散件（更新）'!B:G,6,FALSE)</f>
        <v>微动开关组件</v>
      </c>
      <c r="V2255" s="28">
        <f>VLOOKUP(N2255,'散件（更新）'!B:I,8,FALSE)</f>
        <v>6932485000678</v>
      </c>
    </row>
    <row r="2256" spans="1:22">
      <c r="A2256" s="57">
        <v>46169</v>
      </c>
      <c r="B2256" s="50" t="s">
        <v>7406</v>
      </c>
      <c r="C2256" s="27" t="str">
        <f>VLOOKUP(B2256,'大货清单（不定期按GOMS更新）'!A:H,8,0)</f>
        <v>109-23780201</v>
      </c>
      <c r="D2256" s="27" t="str">
        <f>VLOOKUP(B2256,'大货清单（不定期按GOMS更新）'!A:C,3,0)</f>
        <v>CL2378B-01</v>
      </c>
      <c r="E2256" s="27" t="str">
        <f>VLOOKUP(B2256,'大货清单（不定期按GOMS更新）'!A:H,4,0)</f>
        <v>IT,FR,DE,ES,NL,BE,PL,SE,PH</v>
      </c>
      <c r="F2256" s="27" t="str">
        <f>VLOOKUP(B2256,'大货清单（不定期按GOMS更新）'!A:H,2,0)</f>
        <v>iFloor Y2</v>
      </c>
      <c r="G2256" s="28" t="str">
        <f>VLOOKUP(B2256,'大货清单（不定期按GOMS更新）'!A:I,9,FALSE)</f>
        <v>6932485000159,	 6932485000159</v>
      </c>
      <c r="H2256" s="27" t="str">
        <f>VLOOKUP(B2256,'大货清单（不定期按GOMS更新）'!A:H,7,0)</f>
        <v>orange</v>
      </c>
      <c r="I2256" s="27" t="str">
        <f>VLOOKUP(B2256,'大货清单（不定期按GOMS更新）'!A:F,6,FALSE)</f>
        <v>ACTIVE</v>
      </c>
      <c r="J2256" s="27" t="str">
        <f>VLOOKUP(B2256,'大货清单（不定期按GOMS更新）'!A:K,11,FALSE)</f>
        <v>8</v>
      </c>
      <c r="K2256" s="27" t="str">
        <f>VLOOKUP(B2256,'大货清单（不定期按GOMS更新）'!A:N,12,FALSE)</f>
        <v>672</v>
      </c>
      <c r="L2256" s="27" t="str">
        <f>VLOOKUP(B2256,'大货清单（不定期按GOMS更新）'!A:M,13,FALSE)</f>
        <v>328</v>
      </c>
      <c r="M2256" s="27" t="str">
        <f>VLOOKUP(B2256,'大货清单（不定期按GOMS更新）'!A:N,14,FALSE)</f>
        <v>290</v>
      </c>
      <c r="N2256" s="50" t="s">
        <v>7237</v>
      </c>
      <c r="O2256" s="27">
        <f>IFERROR(VLOOKUP(N2256,'散件迭代（不定期更新）'!C:J,8,FALSE),0)</f>
        <v>0</v>
      </c>
      <c r="P2256" s="27">
        <f>IFERROR(VLOOKUP(N2256,'散件（更新）'!B:H,3,FALSE),0)</f>
        <v>0</v>
      </c>
      <c r="Q2256" s="27" t="str">
        <f>VLOOKUP(N2256,'散件（更新）'!B:H,2,FALSE)</f>
        <v>114-23780110</v>
      </c>
      <c r="R2256" s="27" t="str">
        <f>VLOOKUP(N2256,'散件（更新）'!B:H,7,FALSE)</f>
        <v>Motor</v>
      </c>
      <c r="S2256" s="27" t="str">
        <f>VLOOKUP(N2256,'散件（更新）'!B:E,4,FALSE)</f>
        <v>https://tineco-yxzt.oss-accelerate.aliyuncs.com/20240903/1222_1725332545694.jpg</v>
      </c>
      <c r="T2256" s="27" t="s">
        <v>8759</v>
      </c>
      <c r="U2256" s="28" t="str">
        <f>VLOOKUP(N2256,'散件（更新）'!B:G,6,FALSE)</f>
        <v>地刷电机齿轮箱组件</v>
      </c>
      <c r="V2256" s="28">
        <f>VLOOKUP(N2256,'散件（更新）'!B:I,8,FALSE)</f>
        <v>6932485000685</v>
      </c>
    </row>
    <row r="2257" spans="1:22">
      <c r="A2257" s="57">
        <v>46169</v>
      </c>
      <c r="B2257" s="50" t="s">
        <v>7406</v>
      </c>
      <c r="C2257" s="27" t="str">
        <f>VLOOKUP(B2257,'大货清单（不定期按GOMS更新）'!A:H,8,0)</f>
        <v>109-23780201</v>
      </c>
      <c r="D2257" s="27" t="str">
        <f>VLOOKUP(B2257,'大货清单（不定期按GOMS更新）'!A:C,3,0)</f>
        <v>CL2378B-01</v>
      </c>
      <c r="E2257" s="27" t="str">
        <f>VLOOKUP(B2257,'大货清单（不定期按GOMS更新）'!A:H,4,0)</f>
        <v>IT,FR,DE,ES,NL,BE,PL,SE,PH</v>
      </c>
      <c r="F2257" s="27" t="str">
        <f>VLOOKUP(B2257,'大货清单（不定期按GOMS更新）'!A:H,2,0)</f>
        <v>iFloor Y2</v>
      </c>
      <c r="G2257" s="28" t="str">
        <f>VLOOKUP(B2257,'大货清单（不定期按GOMS更新）'!A:I,9,FALSE)</f>
        <v>6932485000159,	 6932485000159</v>
      </c>
      <c r="H2257" s="27" t="str">
        <f>VLOOKUP(B2257,'大货清单（不定期按GOMS更新）'!A:H,7,0)</f>
        <v>orange</v>
      </c>
      <c r="I2257" s="27" t="str">
        <f>VLOOKUP(B2257,'大货清单（不定期按GOMS更新）'!A:F,6,FALSE)</f>
        <v>ACTIVE</v>
      </c>
      <c r="J2257" s="27" t="str">
        <f>VLOOKUP(B2257,'大货清单（不定期按GOMS更新）'!A:K,11,FALSE)</f>
        <v>8</v>
      </c>
      <c r="K2257" s="27" t="str">
        <f>VLOOKUP(B2257,'大货清单（不定期按GOMS更新）'!A:N,12,FALSE)</f>
        <v>672</v>
      </c>
      <c r="L2257" s="27" t="str">
        <f>VLOOKUP(B2257,'大货清单（不定期按GOMS更新）'!A:M,13,FALSE)</f>
        <v>328</v>
      </c>
      <c r="M2257" s="27" t="str">
        <f>VLOOKUP(B2257,'大货清单（不定期按GOMS更新）'!A:N,14,FALSE)</f>
        <v>290</v>
      </c>
      <c r="N2257" s="50" t="s">
        <v>7236</v>
      </c>
      <c r="O2257" s="27">
        <f>IFERROR(VLOOKUP(N2257,'散件迭代（不定期更新）'!C:J,8,FALSE),0)</f>
        <v>0</v>
      </c>
      <c r="P2257" s="27">
        <f>IFERROR(VLOOKUP(N2257,'散件（更新）'!B:H,3,FALSE),0)</f>
        <v>0</v>
      </c>
      <c r="Q2257" s="27" t="str">
        <f>VLOOKUP(N2257,'散件（更新）'!B:H,2,FALSE)</f>
        <v>114-23780119</v>
      </c>
      <c r="R2257" s="27" t="str">
        <f>VLOOKUP(N2257,'散件（更新）'!B:H,7,FALSE)</f>
        <v>Motor</v>
      </c>
      <c r="S2257" s="27" t="str">
        <f>VLOOKUP(N2257,'散件（更新）'!B:E,4,FALSE)</f>
        <v>https://tineco-yxzt.oss-accelerate.aliyuncs.com/20240828/fengjibenti_1724806961214.jpg</v>
      </c>
      <c r="T2257" s="27" t="s">
        <v>8759</v>
      </c>
      <c r="U2257" s="28" t="str">
        <f>VLOOKUP(N2257,'散件（更新）'!B:G,6,FALSE)</f>
        <v>电机（有刷风机）</v>
      </c>
      <c r="V2257" s="28">
        <f>VLOOKUP(N2257,'散件（更新）'!B:I,8,FALSE)</f>
        <v>6932485000593</v>
      </c>
    </row>
    <row r="2258" spans="1:22">
      <c r="A2258" s="57">
        <v>46169</v>
      </c>
      <c r="B2258" s="50" t="s">
        <v>7406</v>
      </c>
      <c r="C2258" s="27" t="str">
        <f>VLOOKUP(B2258,'大货清单（不定期按GOMS更新）'!A:H,8,0)</f>
        <v>109-23780201</v>
      </c>
      <c r="D2258" s="27" t="str">
        <f>VLOOKUP(B2258,'大货清单（不定期按GOMS更新）'!A:C,3,0)</f>
        <v>CL2378B-01</v>
      </c>
      <c r="E2258" s="27" t="str">
        <f>VLOOKUP(B2258,'大货清单（不定期按GOMS更新）'!A:H,4,0)</f>
        <v>IT,FR,DE,ES,NL,BE,PL,SE,PH</v>
      </c>
      <c r="F2258" s="27" t="str">
        <f>VLOOKUP(B2258,'大货清单（不定期按GOMS更新）'!A:H,2,0)</f>
        <v>iFloor Y2</v>
      </c>
      <c r="G2258" s="28" t="str">
        <f>VLOOKUP(B2258,'大货清单（不定期按GOMS更新）'!A:I,9,FALSE)</f>
        <v>6932485000159,	 6932485000159</v>
      </c>
      <c r="H2258" s="27" t="str">
        <f>VLOOKUP(B2258,'大货清单（不定期按GOMS更新）'!A:H,7,0)</f>
        <v>orange</v>
      </c>
      <c r="I2258" s="27" t="str">
        <f>VLOOKUP(B2258,'大货清单（不定期按GOMS更新）'!A:F,6,FALSE)</f>
        <v>ACTIVE</v>
      </c>
      <c r="J2258" s="27" t="str">
        <f>VLOOKUP(B2258,'大货清单（不定期按GOMS更新）'!A:K,11,FALSE)</f>
        <v>8</v>
      </c>
      <c r="K2258" s="27" t="str">
        <f>VLOOKUP(B2258,'大货清单（不定期按GOMS更新）'!A:N,12,FALSE)</f>
        <v>672</v>
      </c>
      <c r="L2258" s="27" t="str">
        <f>VLOOKUP(B2258,'大货清单（不定期按GOMS更新）'!A:M,13,FALSE)</f>
        <v>328</v>
      </c>
      <c r="M2258" s="27" t="str">
        <f>VLOOKUP(B2258,'大货清单（不定期按GOMS更新）'!A:N,14,FALSE)</f>
        <v>290</v>
      </c>
      <c r="N2258" s="50" t="s">
        <v>7248</v>
      </c>
      <c r="O2258" s="27">
        <f>IFERROR(VLOOKUP(N2258,'散件迭代（不定期更新）'!C:J,8,FALSE),0)</f>
        <v>0</v>
      </c>
      <c r="P2258" s="27">
        <f>IFERROR(VLOOKUP(N2258,'散件（更新）'!B:H,3,FALSE),0)</f>
        <v>0</v>
      </c>
      <c r="Q2258" s="27" t="str">
        <f>VLOOKUP(N2258,'散件（更新）'!B:H,2,FALSE)</f>
        <v>114-23780108</v>
      </c>
      <c r="R2258" s="27" t="str">
        <f>VLOOKUP(N2258,'散件（更新）'!B:H,7,FALSE)</f>
        <v>Scraper</v>
      </c>
      <c r="S2258" s="27" t="str">
        <f>VLOOKUP(N2258,'散件（更新）'!B:E,4,FALSE)</f>
        <v>https://tineco-yxzt.oss-accelerate.aliyuncs.com/20240903/11_1725330121662.jpg</v>
      </c>
      <c r="T2258" s="27" t="s">
        <v>8759</v>
      </c>
      <c r="U2258" s="28" t="str">
        <f>VLOOKUP(N2258,'散件（更新）'!B:G,6,FALSE)</f>
        <v>刮条</v>
      </c>
      <c r="V2258" s="28">
        <f>VLOOKUP(N2258,'散件（更新）'!B:I,8,FALSE)</f>
        <v>6932485000708</v>
      </c>
    </row>
    <row r="2259" spans="1:22">
      <c r="A2259" s="57">
        <v>46169</v>
      </c>
      <c r="B2259" s="50" t="s">
        <v>7406</v>
      </c>
      <c r="C2259" s="27" t="str">
        <f>VLOOKUP(B2259,'大货清单（不定期按GOMS更新）'!A:H,8,0)</f>
        <v>109-23780201</v>
      </c>
      <c r="D2259" s="27" t="str">
        <f>VLOOKUP(B2259,'大货清单（不定期按GOMS更新）'!A:C,3,0)</f>
        <v>CL2378B-01</v>
      </c>
      <c r="E2259" s="27" t="str">
        <f>VLOOKUP(B2259,'大货清单（不定期按GOMS更新）'!A:H,4,0)</f>
        <v>IT,FR,DE,ES,NL,BE,PL,SE,PH</v>
      </c>
      <c r="F2259" s="27" t="str">
        <f>VLOOKUP(B2259,'大货清单（不定期按GOMS更新）'!A:H,2,0)</f>
        <v>iFloor Y2</v>
      </c>
      <c r="G2259" s="28" t="str">
        <f>VLOOKUP(B2259,'大货清单（不定期按GOMS更新）'!A:I,9,FALSE)</f>
        <v>6932485000159,	 6932485000159</v>
      </c>
      <c r="H2259" s="27" t="str">
        <f>VLOOKUP(B2259,'大货清单（不定期按GOMS更新）'!A:H,7,0)</f>
        <v>orange</v>
      </c>
      <c r="I2259" s="27" t="str">
        <f>VLOOKUP(B2259,'大货清单（不定期按GOMS更新）'!A:F,6,FALSE)</f>
        <v>ACTIVE</v>
      </c>
      <c r="J2259" s="27" t="str">
        <f>VLOOKUP(B2259,'大货清单（不定期按GOMS更新）'!A:K,11,FALSE)</f>
        <v>8</v>
      </c>
      <c r="K2259" s="27" t="str">
        <f>VLOOKUP(B2259,'大货清单（不定期按GOMS更新）'!A:N,12,FALSE)</f>
        <v>672</v>
      </c>
      <c r="L2259" s="27" t="str">
        <f>VLOOKUP(B2259,'大货清单（不定期按GOMS更新）'!A:M,13,FALSE)</f>
        <v>328</v>
      </c>
      <c r="M2259" s="27" t="str">
        <f>VLOOKUP(B2259,'大货清单（不定期按GOMS更新）'!A:N,14,FALSE)</f>
        <v>290</v>
      </c>
      <c r="N2259" s="50" t="s">
        <v>4447</v>
      </c>
      <c r="O2259" s="27">
        <f>IFERROR(VLOOKUP(N2259,'散件迭代（不定期更新）'!C:J,8,FALSE),0)</f>
        <v>0</v>
      </c>
      <c r="P2259" s="27" t="str">
        <f>IFERROR(VLOOKUP(N2259,'散件（更新）'!B:H,3,FALSE),0)</f>
        <v>/</v>
      </c>
      <c r="Q2259" s="27" t="str">
        <f>VLOOKUP(N2259,'散件（更新）'!B:H,2,FALSE)</f>
        <v>114-23310805</v>
      </c>
      <c r="R2259" s="27" t="str">
        <f>VLOOKUP(N2259,'散件（更新）'!B:H,7,FALSE)</f>
        <v>Pump</v>
      </c>
      <c r="S2259" s="27" t="str">
        <f>VLOOKUP(N2259,'散件（更新）'!B:E,4,FALSE)</f>
        <v>https://tineco-yxzt.oss-accelerate.aliyuncs.com/20240206/yidairudongbeng_1707205005044.jpeg</v>
      </c>
      <c r="T2259" s="27" t="s">
        <v>8759</v>
      </c>
      <c r="U2259" s="28" t="str">
        <f>VLOOKUP(N2259,'散件（更新）'!B:G,6,FALSE)</f>
        <v>蠕动泵组件</v>
      </c>
      <c r="V2259" s="28">
        <f>VLOOKUP(N2259,'散件（更新）'!B:I,8,FALSE)</f>
        <v>6974950106621</v>
      </c>
    </row>
    <row r="2260" spans="1:22">
      <c r="A2260" s="57">
        <v>46169</v>
      </c>
      <c r="B2260" s="50" t="s">
        <v>7406</v>
      </c>
      <c r="C2260" s="27" t="str">
        <f>VLOOKUP(B2260,'大货清单（不定期按GOMS更新）'!A:H,8,0)</f>
        <v>109-23780201</v>
      </c>
      <c r="D2260" s="27" t="str">
        <f>VLOOKUP(B2260,'大货清单（不定期按GOMS更新）'!A:C,3,0)</f>
        <v>CL2378B-01</v>
      </c>
      <c r="E2260" s="27" t="str">
        <f>VLOOKUP(B2260,'大货清单（不定期按GOMS更新）'!A:H,4,0)</f>
        <v>IT,FR,DE,ES,NL,BE,PL,SE,PH</v>
      </c>
      <c r="F2260" s="27" t="str">
        <f>VLOOKUP(B2260,'大货清单（不定期按GOMS更新）'!A:H,2,0)</f>
        <v>iFloor Y2</v>
      </c>
      <c r="G2260" s="28" t="str">
        <f>VLOOKUP(B2260,'大货清单（不定期按GOMS更新）'!A:I,9,FALSE)</f>
        <v>6932485000159,	 6932485000159</v>
      </c>
      <c r="H2260" s="27" t="str">
        <f>VLOOKUP(B2260,'大货清单（不定期按GOMS更新）'!A:H,7,0)</f>
        <v>orange</v>
      </c>
      <c r="I2260" s="27" t="str">
        <f>VLOOKUP(B2260,'大货清单（不定期按GOMS更新）'!A:F,6,FALSE)</f>
        <v>ACTIVE</v>
      </c>
      <c r="J2260" s="27" t="str">
        <f>VLOOKUP(B2260,'大货清单（不定期按GOMS更新）'!A:K,11,FALSE)</f>
        <v>8</v>
      </c>
      <c r="K2260" s="27" t="str">
        <f>VLOOKUP(B2260,'大货清单（不定期按GOMS更新）'!A:N,12,FALSE)</f>
        <v>672</v>
      </c>
      <c r="L2260" s="27" t="str">
        <f>VLOOKUP(B2260,'大货清单（不定期按GOMS更新）'!A:M,13,FALSE)</f>
        <v>328</v>
      </c>
      <c r="M2260" s="27" t="str">
        <f>VLOOKUP(B2260,'大货清单（不定期按GOMS更新）'!A:N,14,FALSE)</f>
        <v>290</v>
      </c>
      <c r="N2260" s="50" t="s">
        <v>7244</v>
      </c>
      <c r="O2260" s="27">
        <f>IFERROR(VLOOKUP(N2260,'散件迭代（不定期更新）'!C:J,8,FALSE),0)</f>
        <v>0</v>
      </c>
      <c r="P2260" s="27">
        <f>IFERROR(VLOOKUP(N2260,'散件（更新）'!B:H,3,FALSE),0)</f>
        <v>0</v>
      </c>
      <c r="Q2260" s="27" t="str">
        <f>VLOOKUP(N2260,'散件（更新）'!B:H,2,FALSE)</f>
        <v>114-23780113</v>
      </c>
      <c r="R2260" s="27" t="str">
        <f>VLOOKUP(N2260,'散件（更新）'!B:H,7,FALSE)</f>
        <v>Repair Wheel</v>
      </c>
      <c r="S2260" s="27" t="str">
        <f>VLOOKUP(N2260,'散件（更新）'!B:E,4,FALSE)</f>
        <v>https://tineco-yxzt.oss-accelerate.aliyuncs.com/20240903/7_1725329398168.jpg</v>
      </c>
      <c r="T2260" s="27" t="s">
        <v>8759</v>
      </c>
      <c r="U2260" s="28" t="str">
        <f>VLOOKUP(N2260,'散件（更新）'!B:G,6,FALSE)</f>
        <v>大轮子组件</v>
      </c>
      <c r="V2260" s="28">
        <f>VLOOKUP(N2260,'散件（更新）'!B:I,8,FALSE)</f>
        <v>6932485000654</v>
      </c>
    </row>
    <row r="2261" spans="1:22">
      <c r="A2261" s="57">
        <v>46169</v>
      </c>
      <c r="B2261" s="50" t="s">
        <v>7406</v>
      </c>
      <c r="C2261" s="27" t="str">
        <f>VLOOKUP(B2261,'大货清单（不定期按GOMS更新）'!A:H,8,0)</f>
        <v>109-23780201</v>
      </c>
      <c r="D2261" s="27" t="str">
        <f>VLOOKUP(B2261,'大货清单（不定期按GOMS更新）'!A:C,3,0)</f>
        <v>CL2378B-01</v>
      </c>
      <c r="E2261" s="27" t="str">
        <f>VLOOKUP(B2261,'大货清单（不定期按GOMS更新）'!A:H,4,0)</f>
        <v>IT,FR,DE,ES,NL,BE,PL,SE,PH</v>
      </c>
      <c r="F2261" s="27" t="str">
        <f>VLOOKUP(B2261,'大货清单（不定期按GOMS更新）'!A:H,2,0)</f>
        <v>iFloor Y2</v>
      </c>
      <c r="G2261" s="28" t="str">
        <f>VLOOKUP(B2261,'大货清单（不定期按GOMS更新）'!A:I,9,FALSE)</f>
        <v>6932485000159,	 6932485000159</v>
      </c>
      <c r="H2261" s="27" t="str">
        <f>VLOOKUP(B2261,'大货清单（不定期按GOMS更新）'!A:H,7,0)</f>
        <v>orange</v>
      </c>
      <c r="I2261" s="27" t="str">
        <f>VLOOKUP(B2261,'大货清单（不定期按GOMS更新）'!A:F,6,FALSE)</f>
        <v>ACTIVE</v>
      </c>
      <c r="J2261" s="27" t="str">
        <f>VLOOKUP(B2261,'大货清单（不定期按GOMS更新）'!A:K,11,FALSE)</f>
        <v>8</v>
      </c>
      <c r="K2261" s="27" t="str">
        <f>VLOOKUP(B2261,'大货清单（不定期按GOMS更新）'!A:N,12,FALSE)</f>
        <v>672</v>
      </c>
      <c r="L2261" s="27" t="str">
        <f>VLOOKUP(B2261,'大货清单（不定期按GOMS更新）'!A:M,13,FALSE)</f>
        <v>328</v>
      </c>
      <c r="M2261" s="27" t="str">
        <f>VLOOKUP(B2261,'大货清单（不定期按GOMS更新）'!A:N,14,FALSE)</f>
        <v>290</v>
      </c>
      <c r="N2261" s="50" t="s">
        <v>7249</v>
      </c>
      <c r="O2261" s="27">
        <f>IFERROR(VLOOKUP(N2261,'散件迭代（不定期更新）'!C:J,8,FALSE),0)</f>
        <v>0</v>
      </c>
      <c r="P2261" s="27">
        <f>IFERROR(VLOOKUP(N2261,'散件（更新）'!B:H,3,FALSE),0)</f>
        <v>0</v>
      </c>
      <c r="Q2261" s="27" t="str">
        <f>VLOOKUP(N2261,'散件（更新）'!B:H,2,FALSE)</f>
        <v>114-23780106</v>
      </c>
      <c r="R2261" s="27" t="str">
        <f>VLOOKUP(N2261,'散件（更新）'!B:H,7,FALSE)</f>
        <v>Handle</v>
      </c>
      <c r="S2261" s="27" t="str">
        <f>VLOOKUP(N2261,'散件（更新）'!B:E,4,FALSE)</f>
        <v>https://tineco-yxzt.oss-accelerate.aliyuncs.com/20240903/12_1725330447250.jpg</v>
      </c>
      <c r="T2261" s="27" t="s">
        <v>8759</v>
      </c>
      <c r="U2261" s="28" t="str">
        <f>VLOOKUP(N2261,'散件（更新）'!B:G,6,FALSE)</f>
        <v xml:space="preserve">手柄组件 </v>
      </c>
      <c r="V2261" s="28">
        <f>VLOOKUP(N2261,'散件（更新）'!B:I,8,FALSE)</f>
        <v>6932485000715</v>
      </c>
    </row>
    <row r="2262" spans="1:22">
      <c r="A2262" s="57">
        <v>46169</v>
      </c>
      <c r="B2262" s="50" t="s">
        <v>7406</v>
      </c>
      <c r="C2262" s="27" t="str">
        <f>VLOOKUP(B2262,'大货清单（不定期按GOMS更新）'!A:H,8,0)</f>
        <v>109-23780201</v>
      </c>
      <c r="D2262" s="27" t="str">
        <f>VLOOKUP(B2262,'大货清单（不定期按GOMS更新）'!A:C,3,0)</f>
        <v>CL2378B-01</v>
      </c>
      <c r="E2262" s="27" t="str">
        <f>VLOOKUP(B2262,'大货清单（不定期按GOMS更新）'!A:H,4,0)</f>
        <v>IT,FR,DE,ES,NL,BE,PL,SE,PH</v>
      </c>
      <c r="F2262" s="27" t="str">
        <f>VLOOKUP(B2262,'大货清单（不定期按GOMS更新）'!A:H,2,0)</f>
        <v>iFloor Y2</v>
      </c>
      <c r="G2262" s="28" t="str">
        <f>VLOOKUP(B2262,'大货清单（不定期按GOMS更新）'!A:I,9,FALSE)</f>
        <v>6932485000159,	 6932485000159</v>
      </c>
      <c r="H2262" s="27" t="str">
        <f>VLOOKUP(B2262,'大货清单（不定期按GOMS更新）'!A:H,7,0)</f>
        <v>orange</v>
      </c>
      <c r="I2262" s="27" t="str">
        <f>VLOOKUP(B2262,'大货清单（不定期按GOMS更新）'!A:F,6,FALSE)</f>
        <v>ACTIVE</v>
      </c>
      <c r="J2262" s="27" t="str">
        <f>VLOOKUP(B2262,'大货清单（不定期按GOMS更新）'!A:K,11,FALSE)</f>
        <v>8</v>
      </c>
      <c r="K2262" s="27" t="str">
        <f>VLOOKUP(B2262,'大货清单（不定期按GOMS更新）'!A:N,12,FALSE)</f>
        <v>672</v>
      </c>
      <c r="L2262" s="27" t="str">
        <f>VLOOKUP(B2262,'大货清单（不定期按GOMS更新）'!A:M,13,FALSE)</f>
        <v>328</v>
      </c>
      <c r="M2262" s="27" t="str">
        <f>VLOOKUP(B2262,'大货清单（不定期按GOMS更新）'!A:N,14,FALSE)</f>
        <v>290</v>
      </c>
      <c r="N2262" s="50" t="s">
        <v>8207</v>
      </c>
      <c r="O2262" s="27">
        <f>IFERROR(VLOOKUP(N2262,'散件迭代（不定期更新）'!C:J,8,FALSE),0)</f>
        <v>0</v>
      </c>
      <c r="P2262" s="27" t="str">
        <f>IFERROR(VLOOKUP(N2262,'散件（更新）'!B:H,3,FALSE),0)</f>
        <v/>
      </c>
      <c r="Q2262" s="27" t="str">
        <f>VLOOKUP(N2262,'散件（更新）'!B:H,2,FALSE)</f>
        <v>114-23780203</v>
      </c>
      <c r="R2262" s="27" t="str">
        <f>VLOOKUP(N2262,'散件（更新）'!B:H,7,FALSE)</f>
        <v>Clean Water Tank</v>
      </c>
      <c r="S2262" s="27" t="str">
        <f>VLOOKUP(N2262,'散件（更新）'!B:E,4,FALSE)</f>
        <v>https://tineco-yxzt.oss-accelerate.aliyuncs.com/20250117/CWT1_1737082128839.png</v>
      </c>
      <c r="T2262" s="27" t="s">
        <v>8759</v>
      </c>
      <c r="U2262" s="28" t="str">
        <f>VLOOKUP(N2262,'散件（更新）'!B:G,6,FALSE)</f>
        <v>溶液桶组件</v>
      </c>
      <c r="V2262" s="28">
        <f>VLOOKUP(N2262,'散件（更新）'!B:I,8,FALSE)</f>
        <v>6932485004256</v>
      </c>
    </row>
    <row r="2263" spans="1:22">
      <c r="A2263" s="57">
        <v>46169</v>
      </c>
      <c r="B2263" s="50" t="s">
        <v>7406</v>
      </c>
      <c r="C2263" s="27" t="str">
        <f>VLOOKUP(B2263,'大货清单（不定期按GOMS更新）'!A:H,8,0)</f>
        <v>109-23780201</v>
      </c>
      <c r="D2263" s="27" t="str">
        <f>VLOOKUP(B2263,'大货清单（不定期按GOMS更新）'!A:C,3,0)</f>
        <v>CL2378B-01</v>
      </c>
      <c r="E2263" s="27" t="str">
        <f>VLOOKUP(B2263,'大货清单（不定期按GOMS更新）'!A:H,4,0)</f>
        <v>IT,FR,DE,ES,NL,BE,PL,SE,PH</v>
      </c>
      <c r="F2263" s="27" t="str">
        <f>VLOOKUP(B2263,'大货清单（不定期按GOMS更新）'!A:H,2,0)</f>
        <v>iFloor Y2</v>
      </c>
      <c r="G2263" s="28" t="str">
        <f>VLOOKUP(B2263,'大货清单（不定期按GOMS更新）'!A:I,9,FALSE)</f>
        <v>6932485000159,	 6932485000159</v>
      </c>
      <c r="H2263" s="27" t="str">
        <f>VLOOKUP(B2263,'大货清单（不定期按GOMS更新）'!A:H,7,0)</f>
        <v>orange</v>
      </c>
      <c r="I2263" s="27" t="str">
        <f>VLOOKUP(B2263,'大货清单（不定期按GOMS更新）'!A:F,6,FALSE)</f>
        <v>ACTIVE</v>
      </c>
      <c r="J2263" s="27" t="str">
        <f>VLOOKUP(B2263,'大货清单（不定期按GOMS更新）'!A:K,11,FALSE)</f>
        <v>8</v>
      </c>
      <c r="K2263" s="27" t="str">
        <f>VLOOKUP(B2263,'大货清单（不定期按GOMS更新）'!A:N,12,FALSE)</f>
        <v>672</v>
      </c>
      <c r="L2263" s="27" t="str">
        <f>VLOOKUP(B2263,'大货清单（不定期按GOMS更新）'!A:M,13,FALSE)</f>
        <v>328</v>
      </c>
      <c r="M2263" s="27" t="str">
        <f>VLOOKUP(B2263,'大货清单（不定期按GOMS更新）'!A:N,14,FALSE)</f>
        <v>290</v>
      </c>
      <c r="N2263" s="50" t="s">
        <v>7983</v>
      </c>
      <c r="O2263" s="27">
        <f>IFERROR(VLOOKUP(N2263,'散件迭代（不定期更新）'!C:J,8,FALSE),0)</f>
        <v>0</v>
      </c>
      <c r="P2263" s="27" t="str">
        <f>IFERROR(VLOOKUP(N2263,'散件（更新）'!B:H,3,FALSE),0)</f>
        <v/>
      </c>
      <c r="Q2263" s="27" t="str">
        <f>VLOOKUP(N2263,'散件（更新）'!B:H,2,FALSE)</f>
        <v>114-23780204</v>
      </c>
      <c r="R2263" s="27" t="str">
        <f>VLOOKUP(N2263,'散件（更新）'!B:H,7,FALSE)</f>
        <v>Dirt Water Tank</v>
      </c>
      <c r="S2263" s="27" t="str">
        <f>VLOOKUP(N2263,'散件（更新）'!B:E,4,FALSE)</f>
        <v>https://tineco-yxzt.oss-accelerate.aliyuncs.com/20250117/DWT1_1737082238088.png</v>
      </c>
      <c r="T2263" s="27" t="s">
        <v>8759</v>
      </c>
      <c r="U2263" s="28" t="str">
        <f>VLOOKUP(N2263,'散件（更新）'!B:G,6,FALSE)</f>
        <v>回收桶组件</v>
      </c>
      <c r="V2263" s="28">
        <f>VLOOKUP(N2263,'散件（更新）'!B:I,8,FALSE)</f>
        <v>6932485004263</v>
      </c>
    </row>
    <row r="2264" spans="1:22">
      <c r="A2264" s="57">
        <v>46169</v>
      </c>
      <c r="B2264" s="50" t="s">
        <v>7403</v>
      </c>
      <c r="C2264" s="27" t="str">
        <f>VLOOKUP(B2264,'大货清单（不定期按GOMS更新）'!A:H,8,0)</f>
        <v>109-23780202</v>
      </c>
      <c r="D2264" s="27" t="str">
        <f>VLOOKUP(B2264,'大货清单（不定期按GOMS更新）'!A:C,3,0)</f>
        <v>CL2378B-02</v>
      </c>
      <c r="E2264" s="27" t="str">
        <f>VLOOKUP(B2264,'大货清单（不定期按GOMS更新）'!A:H,4,0)</f>
        <v>PL,ES,FR,DE,CH,ZA,MN,RO,GR,CZ,NL,LT,CL,IT,HU,UA</v>
      </c>
      <c r="F2264" s="27" t="str">
        <f>VLOOKUP(B2264,'大货清单（不定期按GOMS更新）'!A:H,2,0)</f>
        <v>iFloor Y2 Plus</v>
      </c>
      <c r="G2264" s="28" t="str">
        <f>VLOOKUP(B2264,'大货清单（不定期按GOMS更新）'!A:I,9,FALSE)</f>
        <v>6932485003228,	 6932485003228</v>
      </c>
      <c r="H2264" s="27" t="str">
        <f>VLOOKUP(B2264,'大货清单（不定期按GOMS更新）'!A:H,7,0)</f>
        <v>orange</v>
      </c>
      <c r="I2264" s="27" t="str">
        <f>VLOOKUP(B2264,'大货清单（不定期按GOMS更新）'!A:F,6,FALSE)</f>
        <v>ACTIVE</v>
      </c>
      <c r="J2264" s="27" t="str">
        <f>VLOOKUP(B2264,'大货清单（不定期按GOMS更新）'!A:K,11,FALSE)</f>
        <v>8</v>
      </c>
      <c r="K2264" s="27" t="str">
        <f>VLOOKUP(B2264,'大货清单（不定期按GOMS更新）'!A:N,12,FALSE)</f>
        <v>672</v>
      </c>
      <c r="L2264" s="27" t="str">
        <f>VLOOKUP(B2264,'大货清单（不定期按GOMS更新）'!A:M,13,FALSE)</f>
        <v>328</v>
      </c>
      <c r="M2264" s="27" t="str">
        <f>VLOOKUP(B2264,'大货清单（不定期按GOMS更新）'!A:N,14,FALSE)</f>
        <v>290</v>
      </c>
      <c r="N2264" s="50" t="s">
        <v>7247</v>
      </c>
      <c r="O2264" s="27">
        <f>IFERROR(VLOOKUP(N2264,'散件迭代（不定期更新）'!C:J,8,FALSE),0)</f>
        <v>0</v>
      </c>
      <c r="P2264" s="27">
        <f>IFERROR(VLOOKUP(N2264,'散件（更新）'!B:H,3,FALSE),0)</f>
        <v>0</v>
      </c>
      <c r="Q2264" s="27" t="str">
        <f>VLOOKUP(N2264,'散件（更新）'!B:H,2,FALSE)</f>
        <v>114-23780109</v>
      </c>
      <c r="R2264" s="27" t="str">
        <f>VLOOKUP(N2264,'散件（更新）'!B:H,7,FALSE)</f>
        <v>Brush Roller Cover</v>
      </c>
      <c r="S2264" s="27" t="str">
        <f>VLOOKUP(N2264,'散件（更新）'!B:E,4,FALSE)</f>
        <v>https://tineco-yxzt.oss-accelerate.aliyuncs.com/20240903/10_1725329994277.jpg</v>
      </c>
      <c r="T2264" s="27" t="s">
        <v>19304</v>
      </c>
      <c r="U2264" s="28" t="str">
        <f>VLOOKUP(N2264,'散件（更新）'!B:G,6,FALSE)</f>
        <v>滚刷上盖</v>
      </c>
      <c r="V2264" s="28">
        <f>VLOOKUP(N2264,'散件（更新）'!B:I,8,FALSE)</f>
        <v>6932485000692</v>
      </c>
    </row>
    <row r="2265" spans="1:22">
      <c r="A2265" s="57">
        <v>46169</v>
      </c>
      <c r="B2265" s="50" t="s">
        <v>7403</v>
      </c>
      <c r="C2265" s="27" t="str">
        <f>VLOOKUP(B2265,'大货清单（不定期按GOMS更新）'!A:H,8,0)</f>
        <v>109-23780202</v>
      </c>
      <c r="D2265" s="27" t="str">
        <f>VLOOKUP(B2265,'大货清单（不定期按GOMS更新）'!A:C,3,0)</f>
        <v>CL2378B-02</v>
      </c>
      <c r="E2265" s="27" t="str">
        <f>VLOOKUP(B2265,'大货清单（不定期按GOMS更新）'!A:H,4,0)</f>
        <v>PL,ES,FR,DE,CH,ZA,MN,RO,GR,CZ,NL,LT,CL,IT,HU,UA</v>
      </c>
      <c r="F2265" s="27" t="str">
        <f>VLOOKUP(B2265,'大货清单（不定期按GOMS更新）'!A:H,2,0)</f>
        <v>iFloor Y2 Plus</v>
      </c>
      <c r="G2265" s="28" t="str">
        <f>VLOOKUP(B2265,'大货清单（不定期按GOMS更新）'!A:I,9,FALSE)</f>
        <v>6932485003228,	 6932485003228</v>
      </c>
      <c r="H2265" s="27" t="str">
        <f>VLOOKUP(B2265,'大货清单（不定期按GOMS更新）'!A:H,7,0)</f>
        <v>orange</v>
      </c>
      <c r="I2265" s="27" t="str">
        <f>VLOOKUP(B2265,'大货清单（不定期按GOMS更新）'!A:F,6,FALSE)</f>
        <v>ACTIVE</v>
      </c>
      <c r="J2265" s="27" t="str">
        <f>VLOOKUP(B2265,'大货清单（不定期按GOMS更新）'!A:K,11,FALSE)</f>
        <v>8</v>
      </c>
      <c r="K2265" s="27" t="str">
        <f>VLOOKUP(B2265,'大货清单（不定期按GOMS更新）'!A:N,12,FALSE)</f>
        <v>672</v>
      </c>
      <c r="L2265" s="27" t="str">
        <f>VLOOKUP(B2265,'大货清单（不定期按GOMS更新）'!A:M,13,FALSE)</f>
        <v>328</v>
      </c>
      <c r="M2265" s="27" t="str">
        <f>VLOOKUP(B2265,'大货清单（不定期按GOMS更新）'!A:N,14,FALSE)</f>
        <v>290</v>
      </c>
      <c r="N2265" s="50" t="s">
        <v>8040</v>
      </c>
      <c r="O2265" s="27">
        <f>IFERROR(VLOOKUP(N2265,'散件迭代（不定期更新）'!C:J,8,FALSE),0)</f>
        <v>0</v>
      </c>
      <c r="P2265" s="27" t="str">
        <f>IFERROR(VLOOKUP(N2265,'散件（更新）'!B:H,3,FALSE),0)</f>
        <v/>
      </c>
      <c r="Q2265" s="27" t="str">
        <f>VLOOKUP(N2265,'散件（更新）'!B:H,2,FALSE)</f>
        <v>114-23780201</v>
      </c>
      <c r="R2265" s="27" t="str">
        <f>VLOOKUP(N2265,'散件（更新）'!B:H,7,FALSE)</f>
        <v>Brush Roller</v>
      </c>
      <c r="S2265" s="27" t="str">
        <f>VLOOKUP(N2265,'散件（更新）'!B:E,4,FALSE)</f>
        <v>https://tineco-yxzt.oss-accelerate.aliyuncs.com/20250117/brushroller_1737081771223.png</v>
      </c>
      <c r="T2265" s="27" t="s">
        <v>19303</v>
      </c>
      <c r="U2265" s="28" t="str">
        <f>VLOOKUP(N2265,'散件（更新）'!B:G,6,FALSE)</f>
        <v>滚刷组件</v>
      </c>
      <c r="V2265" s="28">
        <f>VLOOKUP(N2265,'散件（更新）'!B:I,8,FALSE)</f>
        <v>6932485004232</v>
      </c>
    </row>
    <row r="2266" spans="1:22">
      <c r="A2266" s="57">
        <v>46169</v>
      </c>
      <c r="B2266" s="50" t="s">
        <v>7403</v>
      </c>
      <c r="C2266" s="27" t="str">
        <f>VLOOKUP(B2266,'大货清单（不定期按GOMS更新）'!A:H,8,0)</f>
        <v>109-23780202</v>
      </c>
      <c r="D2266" s="27" t="str">
        <f>VLOOKUP(B2266,'大货清单（不定期按GOMS更新）'!A:C,3,0)</f>
        <v>CL2378B-02</v>
      </c>
      <c r="E2266" s="27" t="str">
        <f>VLOOKUP(B2266,'大货清单（不定期按GOMS更新）'!A:H,4,0)</f>
        <v>PL,ES,FR,DE,CH,ZA,MN,RO,GR,CZ,NL,LT,CL,IT,HU,UA</v>
      </c>
      <c r="F2266" s="27" t="str">
        <f>VLOOKUP(B2266,'大货清单（不定期按GOMS更新）'!A:H,2,0)</f>
        <v>iFloor Y2 Plus</v>
      </c>
      <c r="G2266" s="28" t="str">
        <f>VLOOKUP(B2266,'大货清单（不定期按GOMS更新）'!A:I,9,FALSE)</f>
        <v>6932485003228,	 6932485003228</v>
      </c>
      <c r="H2266" s="27" t="str">
        <f>VLOOKUP(B2266,'大货清单（不定期按GOMS更新）'!A:H,7,0)</f>
        <v>orange</v>
      </c>
      <c r="I2266" s="27" t="str">
        <f>VLOOKUP(B2266,'大货清单（不定期按GOMS更新）'!A:F,6,FALSE)</f>
        <v>ACTIVE</v>
      </c>
      <c r="J2266" s="27" t="str">
        <f>VLOOKUP(B2266,'大货清单（不定期按GOMS更新）'!A:K,11,FALSE)</f>
        <v>8</v>
      </c>
      <c r="K2266" s="27" t="str">
        <f>VLOOKUP(B2266,'大货清单（不定期按GOMS更新）'!A:N,12,FALSE)</f>
        <v>672</v>
      </c>
      <c r="L2266" s="27" t="str">
        <f>VLOOKUP(B2266,'大货清单（不定期按GOMS更新）'!A:M,13,FALSE)</f>
        <v>328</v>
      </c>
      <c r="M2266" s="27" t="str">
        <f>VLOOKUP(B2266,'大货清单（不定期按GOMS更新）'!A:N,14,FALSE)</f>
        <v>290</v>
      </c>
      <c r="N2266" s="50" t="s">
        <v>7251</v>
      </c>
      <c r="O2266" s="27">
        <f>IFERROR(VLOOKUP(N2266,'散件迭代（不定期更新）'!C:J,8,FALSE),0)</f>
        <v>0</v>
      </c>
      <c r="P2266" s="27">
        <f>IFERROR(VLOOKUP(N2266,'散件（更新）'!B:H,3,FALSE),0)</f>
        <v>0</v>
      </c>
      <c r="Q2266" s="27" t="str">
        <f>VLOOKUP(N2266,'散件（更新）'!B:H,2,FALSE)</f>
        <v>114-23780103</v>
      </c>
      <c r="R2266" s="27" t="str">
        <f>VLOOKUP(N2266,'散件（更新）'!B:H,7,FALSE)</f>
        <v>HEPA</v>
      </c>
      <c r="S2266" s="27" t="str">
        <f>VLOOKUP(N2266,'散件（更新）'!B:E,4,FALSE)</f>
        <v>https://tineco-yxzt.oss-accelerate.aliyuncs.com/20240903/14_1725331313486.jpg</v>
      </c>
      <c r="T2266" s="27" t="s">
        <v>8759</v>
      </c>
      <c r="U2266" s="28" t="str">
        <f>VLOOKUP(N2266,'散件（更新）'!B:G,6,FALSE)</f>
        <v>HEPA组件</v>
      </c>
      <c r="V2266" s="28">
        <f>VLOOKUP(N2266,'散件（更新）'!B:I,8,FALSE)</f>
        <v>6932485000746</v>
      </c>
    </row>
    <row r="2267" spans="1:22">
      <c r="A2267" s="57">
        <v>46169</v>
      </c>
      <c r="B2267" s="50" t="s">
        <v>7403</v>
      </c>
      <c r="C2267" s="27" t="str">
        <f>VLOOKUP(B2267,'大货清单（不定期按GOMS更新）'!A:H,8,0)</f>
        <v>109-23780202</v>
      </c>
      <c r="D2267" s="27" t="str">
        <f>VLOOKUP(B2267,'大货清单（不定期按GOMS更新）'!A:C,3,0)</f>
        <v>CL2378B-02</v>
      </c>
      <c r="E2267" s="27" t="str">
        <f>VLOOKUP(B2267,'大货清单（不定期按GOMS更新）'!A:H,4,0)</f>
        <v>PL,ES,FR,DE,CH,ZA,MN,RO,GR,CZ,NL,LT,CL,IT,HU,UA</v>
      </c>
      <c r="F2267" s="27" t="str">
        <f>VLOOKUP(B2267,'大货清单（不定期按GOMS更新）'!A:H,2,0)</f>
        <v>iFloor Y2 Plus</v>
      </c>
      <c r="G2267" s="28" t="str">
        <f>VLOOKUP(B2267,'大货清单（不定期按GOMS更新）'!A:I,9,FALSE)</f>
        <v>6932485003228,	 6932485003228</v>
      </c>
      <c r="H2267" s="27" t="str">
        <f>VLOOKUP(B2267,'大货清单（不定期按GOMS更新）'!A:H,7,0)</f>
        <v>orange</v>
      </c>
      <c r="I2267" s="27" t="str">
        <f>VLOOKUP(B2267,'大货清单（不定期按GOMS更新）'!A:F,6,FALSE)</f>
        <v>ACTIVE</v>
      </c>
      <c r="J2267" s="27" t="str">
        <f>VLOOKUP(B2267,'大货清单（不定期按GOMS更新）'!A:K,11,FALSE)</f>
        <v>8</v>
      </c>
      <c r="K2267" s="27" t="str">
        <f>VLOOKUP(B2267,'大货清单（不定期按GOMS更新）'!A:N,12,FALSE)</f>
        <v>672</v>
      </c>
      <c r="L2267" s="27" t="str">
        <f>VLOOKUP(B2267,'大货清单（不定期按GOMS更新）'!A:M,13,FALSE)</f>
        <v>328</v>
      </c>
      <c r="M2267" s="27" t="str">
        <f>VLOOKUP(B2267,'大货清单（不定期按GOMS更新）'!A:N,14,FALSE)</f>
        <v>290</v>
      </c>
      <c r="N2267" s="50" t="s">
        <v>8124</v>
      </c>
      <c r="O2267" s="27">
        <f>IFERROR(VLOOKUP(N2267,'散件迭代（不定期更新）'!C:J,8,FALSE),0)</f>
        <v>0</v>
      </c>
      <c r="P2267" s="27" t="str">
        <f>IFERROR(VLOOKUP(N2267,'散件（更新）'!B:H,3,FALSE),0)</f>
        <v/>
      </c>
      <c r="Q2267" s="27" t="str">
        <f>VLOOKUP(N2267,'散件（更新）'!B:H,2,FALSE)</f>
        <v>114-23780202</v>
      </c>
      <c r="R2267" s="27" t="str">
        <f>VLOOKUP(N2267,'散件（更新）'!B:H,7,FALSE)</f>
        <v>Adapter</v>
      </c>
      <c r="S2267" s="27" t="str">
        <f>VLOOKUP(N2267,'散件（更新）'!B:E,4,FALSE)</f>
        <v>https://tineco-yxzt.oss-accelerate.aliyuncs.com/20250117/ada_1737081919079.jpg</v>
      </c>
      <c r="T2267" s="27" t="s">
        <v>8759</v>
      </c>
      <c r="U2267" s="28" t="str">
        <f>VLOOKUP(N2267,'散件（更新）'!B:G,6,FALSE)</f>
        <v>适配器（欧版）</v>
      </c>
      <c r="V2267" s="28">
        <f>VLOOKUP(N2267,'散件（更新）'!B:I,8,FALSE)</f>
        <v>6932485004249</v>
      </c>
    </row>
    <row r="2268" spans="1:22">
      <c r="A2268" s="57">
        <v>46169</v>
      </c>
      <c r="B2268" s="50" t="s">
        <v>7403</v>
      </c>
      <c r="C2268" s="27" t="str">
        <f>VLOOKUP(B2268,'大货清单（不定期按GOMS更新）'!A:H,8,0)</f>
        <v>109-23780202</v>
      </c>
      <c r="D2268" s="27" t="str">
        <f>VLOOKUP(B2268,'大货清单（不定期按GOMS更新）'!A:C,3,0)</f>
        <v>CL2378B-02</v>
      </c>
      <c r="E2268" s="27" t="str">
        <f>VLOOKUP(B2268,'大货清单（不定期按GOMS更新）'!A:H,4,0)</f>
        <v>PL,ES,FR,DE,CH,ZA,MN,RO,GR,CZ,NL,LT,CL,IT,HU,UA</v>
      </c>
      <c r="F2268" s="27" t="str">
        <f>VLOOKUP(B2268,'大货清单（不定期按GOMS更新）'!A:H,2,0)</f>
        <v>iFloor Y2 Plus</v>
      </c>
      <c r="G2268" s="28" t="str">
        <f>VLOOKUP(B2268,'大货清单（不定期按GOMS更新）'!A:I,9,FALSE)</f>
        <v>6932485003228,	 6932485003228</v>
      </c>
      <c r="H2268" s="27" t="str">
        <f>VLOOKUP(B2268,'大货清单（不定期按GOMS更新）'!A:H,7,0)</f>
        <v>orange</v>
      </c>
      <c r="I2268" s="27" t="str">
        <f>VLOOKUP(B2268,'大货清单（不定期按GOMS更新）'!A:F,6,FALSE)</f>
        <v>ACTIVE</v>
      </c>
      <c r="J2268" s="27" t="str">
        <f>VLOOKUP(B2268,'大货清单（不定期按GOMS更新）'!A:K,11,FALSE)</f>
        <v>8</v>
      </c>
      <c r="K2268" s="27" t="str">
        <f>VLOOKUP(B2268,'大货清单（不定期按GOMS更新）'!A:N,12,FALSE)</f>
        <v>672</v>
      </c>
      <c r="L2268" s="27" t="str">
        <f>VLOOKUP(B2268,'大货清单（不定期按GOMS更新）'!A:M,13,FALSE)</f>
        <v>328</v>
      </c>
      <c r="M2268" s="27" t="str">
        <f>VLOOKUP(B2268,'大货清单（不定期按GOMS更新）'!A:N,14,FALSE)</f>
        <v>290</v>
      </c>
      <c r="N2268" s="50" t="s">
        <v>7254</v>
      </c>
      <c r="O2268" s="27">
        <f>IFERROR(VLOOKUP(N2268,'散件迭代（不定期更新）'!C:J,8,FALSE),0)</f>
        <v>0</v>
      </c>
      <c r="P2268" s="27">
        <f>IFERROR(VLOOKUP(N2268,'散件（更新）'!B:H,3,FALSE),0)</f>
        <v>0</v>
      </c>
      <c r="Q2268" s="27" t="str">
        <f>VLOOKUP(N2268,'散件（更新）'!B:H,2,FALSE)</f>
        <v>114-23780100</v>
      </c>
      <c r="R2268" s="27" t="str">
        <f>VLOOKUP(N2268,'散件（更新）'!B:H,7,FALSE)</f>
        <v>Charging Base</v>
      </c>
      <c r="S2268" s="27" t="str">
        <f>VLOOKUP(N2268,'散件（更新）'!B:E,4,FALSE)</f>
        <v>https://tineco-yxzt.oss-accelerate.aliyuncs.com/20240910/dock_1725933890189.jpg</v>
      </c>
      <c r="T2268" s="27" t="s">
        <v>8759</v>
      </c>
      <c r="U2268" s="28" t="str">
        <f>VLOOKUP(N2268,'散件（更新）'!B:G,6,FALSE)</f>
        <v>充电托盘组件</v>
      </c>
      <c r="V2268" s="28">
        <f>VLOOKUP(N2268,'散件（更新）'!B:I,8,FALSE)</f>
        <v>6932485000777</v>
      </c>
    </row>
    <row r="2269" spans="1:22">
      <c r="A2269" s="57">
        <v>46169</v>
      </c>
      <c r="B2269" s="50" t="s">
        <v>7403</v>
      </c>
      <c r="C2269" s="27" t="str">
        <f>VLOOKUP(B2269,'大货清单（不定期按GOMS更新）'!A:H,8,0)</f>
        <v>109-23780202</v>
      </c>
      <c r="D2269" s="27" t="str">
        <f>VLOOKUP(B2269,'大货清单（不定期按GOMS更新）'!A:C,3,0)</f>
        <v>CL2378B-02</v>
      </c>
      <c r="E2269" s="27" t="str">
        <f>VLOOKUP(B2269,'大货清单（不定期按GOMS更新）'!A:H,4,0)</f>
        <v>PL,ES,FR,DE,CH,ZA,MN,RO,GR,CZ,NL,LT,CL,IT,HU,UA</v>
      </c>
      <c r="F2269" s="27" t="str">
        <f>VLOOKUP(B2269,'大货清单（不定期按GOMS更新）'!A:H,2,0)</f>
        <v>iFloor Y2 Plus</v>
      </c>
      <c r="G2269" s="28" t="str">
        <f>VLOOKUP(B2269,'大货清单（不定期按GOMS更新）'!A:I,9,FALSE)</f>
        <v>6932485003228,	 6932485003228</v>
      </c>
      <c r="H2269" s="27" t="str">
        <f>VLOOKUP(B2269,'大货清单（不定期按GOMS更新）'!A:H,7,0)</f>
        <v>orange</v>
      </c>
      <c r="I2269" s="27" t="str">
        <f>VLOOKUP(B2269,'大货清单（不定期按GOMS更新）'!A:F,6,FALSE)</f>
        <v>ACTIVE</v>
      </c>
      <c r="J2269" s="27" t="str">
        <f>VLOOKUP(B2269,'大货清单（不定期按GOMS更新）'!A:K,11,FALSE)</f>
        <v>8</v>
      </c>
      <c r="K2269" s="27" t="str">
        <f>VLOOKUP(B2269,'大货清单（不定期按GOMS更新）'!A:N,12,FALSE)</f>
        <v>672</v>
      </c>
      <c r="L2269" s="27" t="str">
        <f>VLOOKUP(B2269,'大货清单（不定期按GOMS更新）'!A:M,13,FALSE)</f>
        <v>328</v>
      </c>
      <c r="M2269" s="27" t="str">
        <f>VLOOKUP(B2269,'大货清单（不定期按GOMS更新）'!A:N,14,FALSE)</f>
        <v>290</v>
      </c>
      <c r="N2269" s="50" t="s">
        <v>7907</v>
      </c>
      <c r="O2269" s="27">
        <f>IFERROR(VLOOKUP(N2269,'散件迭代（不定期更新）'!C:J,8,FALSE),0)</f>
        <v>0</v>
      </c>
      <c r="P2269" s="27" t="str">
        <f>IFERROR(VLOOKUP(N2269,'散件（更新）'!B:H,3,FALSE),0)</f>
        <v/>
      </c>
      <c r="Q2269" s="27" t="str">
        <f>VLOOKUP(N2269,'散件（更新）'!B:H,2,FALSE)</f>
        <v>114-23780200</v>
      </c>
      <c r="R2269" s="27" t="str">
        <f>VLOOKUP(N2269,'散件（更新）'!B:H,7,FALSE)</f>
        <v>Battery</v>
      </c>
      <c r="S2269" s="27" t="str">
        <f>VLOOKUP(N2269,'散件（更新）'!B:E,4,FALSE)</f>
        <v>https://tineco-yxzt.oss-accelerate.aliyuncs.com/20250117/battery_1737081587035.jpg</v>
      </c>
      <c r="T2269" s="27" t="s">
        <v>8759</v>
      </c>
      <c r="U2269" s="28" t="str">
        <f>VLOOKUP(N2269,'散件（更新）'!B:G,6,FALSE)</f>
        <v>电池包组件</v>
      </c>
      <c r="V2269" s="28">
        <f>VLOOKUP(N2269,'散件（更新）'!B:I,8,FALSE)</f>
        <v>6932485004225</v>
      </c>
    </row>
    <row r="2270" spans="1:22">
      <c r="A2270" s="57">
        <v>46169</v>
      </c>
      <c r="B2270" s="50" t="s">
        <v>7403</v>
      </c>
      <c r="C2270" s="27" t="str">
        <f>VLOOKUP(B2270,'大货清单（不定期按GOMS更新）'!A:H,8,0)</f>
        <v>109-23780202</v>
      </c>
      <c r="D2270" s="27" t="str">
        <f>VLOOKUP(B2270,'大货清单（不定期按GOMS更新）'!A:C,3,0)</f>
        <v>CL2378B-02</v>
      </c>
      <c r="E2270" s="27" t="str">
        <f>VLOOKUP(B2270,'大货清单（不定期按GOMS更新）'!A:H,4,0)</f>
        <v>PL,ES,FR,DE,CH,ZA,MN,RO,GR,CZ,NL,LT,CL,IT,HU,UA</v>
      </c>
      <c r="F2270" s="27" t="str">
        <f>VLOOKUP(B2270,'大货清单（不定期按GOMS更新）'!A:H,2,0)</f>
        <v>iFloor Y2 Plus</v>
      </c>
      <c r="G2270" s="28" t="str">
        <f>VLOOKUP(B2270,'大货清单（不定期按GOMS更新）'!A:I,9,FALSE)</f>
        <v>6932485003228,	 6932485003228</v>
      </c>
      <c r="H2270" s="27" t="str">
        <f>VLOOKUP(B2270,'大货清单（不定期按GOMS更新）'!A:H,7,0)</f>
        <v>orange</v>
      </c>
      <c r="I2270" s="27" t="str">
        <f>VLOOKUP(B2270,'大货清单（不定期按GOMS更新）'!A:F,6,FALSE)</f>
        <v>ACTIVE</v>
      </c>
      <c r="J2270" s="27" t="str">
        <f>VLOOKUP(B2270,'大货清单（不定期按GOMS更新）'!A:K,11,FALSE)</f>
        <v>8</v>
      </c>
      <c r="K2270" s="27" t="str">
        <f>VLOOKUP(B2270,'大货清单（不定期按GOMS更新）'!A:N,12,FALSE)</f>
        <v>672</v>
      </c>
      <c r="L2270" s="27" t="str">
        <f>VLOOKUP(B2270,'大货清单（不定期按GOMS更新）'!A:M,13,FALSE)</f>
        <v>328</v>
      </c>
      <c r="M2270" s="27" t="str">
        <f>VLOOKUP(B2270,'大货清单（不定期按GOMS更新）'!A:N,14,FALSE)</f>
        <v>290</v>
      </c>
      <c r="N2270" s="50" t="s">
        <v>7239</v>
      </c>
      <c r="O2270" s="27">
        <f>IFERROR(VLOOKUP(N2270,'散件迭代（不定期更新）'!C:J,8,FALSE),0)</f>
        <v>0</v>
      </c>
      <c r="P2270" s="27">
        <f>IFERROR(VLOOKUP(N2270,'散件（更新）'!B:H,3,FALSE),0)</f>
        <v>0</v>
      </c>
      <c r="Q2270" s="27" t="str">
        <f>VLOOKUP(N2270,'散件（更新）'!B:H,2,FALSE)</f>
        <v>114-23780117</v>
      </c>
      <c r="R2270" s="27" t="str">
        <f>VLOOKUP(N2270,'散件（更新）'!B:H,7,FALSE)</f>
        <v>Display Screen</v>
      </c>
      <c r="S2270" s="27" t="str">
        <f>VLOOKUP(N2270,'散件（更新）'!B:E,4,FALSE)</f>
        <v>https://tineco-yxzt.oss-accelerate.aliyuncs.com/20240903/2_1725325807905.jpg</v>
      </c>
      <c r="T2270" s="27" t="s">
        <v>8759</v>
      </c>
      <c r="U2270" s="28" t="str">
        <f>VLOOKUP(N2270,'散件（更新）'!B:G,6,FALSE)</f>
        <v>动力源上盖组件</v>
      </c>
      <c r="V2270" s="28">
        <f>VLOOKUP(N2270,'散件（更新）'!B:I,8,FALSE)</f>
        <v>6932485000616</v>
      </c>
    </row>
    <row r="2271" spans="1:22">
      <c r="A2271" s="57">
        <v>46169</v>
      </c>
      <c r="B2271" s="50" t="s">
        <v>7403</v>
      </c>
      <c r="C2271" s="27" t="str">
        <f>VLOOKUP(B2271,'大货清单（不定期按GOMS更新）'!A:H,8,0)</f>
        <v>109-23780202</v>
      </c>
      <c r="D2271" s="27" t="str">
        <f>VLOOKUP(B2271,'大货清单（不定期按GOMS更新）'!A:C,3,0)</f>
        <v>CL2378B-02</v>
      </c>
      <c r="E2271" s="27" t="str">
        <f>VLOOKUP(B2271,'大货清单（不定期按GOMS更新）'!A:H,4,0)</f>
        <v>PL,ES,FR,DE,CH,ZA,MN,RO,GR,CZ,NL,LT,CL,IT,HU,UA</v>
      </c>
      <c r="F2271" s="27" t="str">
        <f>VLOOKUP(B2271,'大货清单（不定期按GOMS更新）'!A:H,2,0)</f>
        <v>iFloor Y2 Plus</v>
      </c>
      <c r="G2271" s="28" t="str">
        <f>VLOOKUP(B2271,'大货清单（不定期按GOMS更新）'!A:I,9,FALSE)</f>
        <v>6932485003228,	 6932485003228</v>
      </c>
      <c r="H2271" s="27" t="str">
        <f>VLOOKUP(B2271,'大货清单（不定期按GOMS更新）'!A:H,7,0)</f>
        <v>orange</v>
      </c>
      <c r="I2271" s="27" t="str">
        <f>VLOOKUP(B2271,'大货清单（不定期按GOMS更新）'!A:F,6,FALSE)</f>
        <v>ACTIVE</v>
      </c>
      <c r="J2271" s="27" t="str">
        <f>VLOOKUP(B2271,'大货清单（不定期按GOMS更新）'!A:K,11,FALSE)</f>
        <v>8</v>
      </c>
      <c r="K2271" s="27" t="str">
        <f>VLOOKUP(B2271,'大货清单（不定期按GOMS更新）'!A:N,12,FALSE)</f>
        <v>672</v>
      </c>
      <c r="L2271" s="27" t="str">
        <f>VLOOKUP(B2271,'大货清单（不定期按GOMS更新）'!A:M,13,FALSE)</f>
        <v>328</v>
      </c>
      <c r="M2271" s="27" t="str">
        <f>VLOOKUP(B2271,'大货清单（不定期按GOMS更新）'!A:N,14,FALSE)</f>
        <v>290</v>
      </c>
      <c r="N2271" s="50" t="s">
        <v>7243</v>
      </c>
      <c r="O2271" s="27">
        <f>IFERROR(VLOOKUP(N2271,'散件迭代（不定期更新）'!C:J,8,FALSE),0)</f>
        <v>0</v>
      </c>
      <c r="P2271" s="27">
        <f>IFERROR(VLOOKUP(N2271,'散件（更新）'!B:H,3,FALSE),0)</f>
        <v>0</v>
      </c>
      <c r="Q2271" s="27" t="str">
        <f>VLOOKUP(N2271,'散件（更新）'!B:H,2,FALSE)</f>
        <v>114-23780105</v>
      </c>
      <c r="R2271" s="27" t="str">
        <f>VLOOKUP(N2271,'散件（更新）'!B:H,7,FALSE)</f>
        <v>plastic part</v>
      </c>
      <c r="S2271" s="27" t="str">
        <f>VLOOKUP(N2271,'散件（更新）'!B:E,4,FALSE)</f>
        <v>https://tineco-yxzt.oss-accelerate.aliyuncs.com/20240903/6_1725329237425.jpg</v>
      </c>
      <c r="T2271" s="27" t="s">
        <v>8759</v>
      </c>
      <c r="U2271" s="28" t="str">
        <f>VLOOKUP(N2271,'散件（更新）'!B:G,6,FALSE)</f>
        <v>溶液桶盖</v>
      </c>
      <c r="V2271" s="28">
        <f>VLOOKUP(N2271,'散件（更新）'!B:I,8,FALSE)</f>
        <v>6932485000722</v>
      </c>
    </row>
    <row r="2272" spans="1:22">
      <c r="A2272" s="57">
        <v>46169</v>
      </c>
      <c r="B2272" s="50" t="s">
        <v>7403</v>
      </c>
      <c r="C2272" s="27" t="str">
        <f>VLOOKUP(B2272,'大货清单（不定期按GOMS更新）'!A:H,8,0)</f>
        <v>109-23780202</v>
      </c>
      <c r="D2272" s="27" t="str">
        <f>VLOOKUP(B2272,'大货清单（不定期按GOMS更新）'!A:C,3,0)</f>
        <v>CL2378B-02</v>
      </c>
      <c r="E2272" s="27" t="str">
        <f>VLOOKUP(B2272,'大货清单（不定期按GOMS更新）'!A:H,4,0)</f>
        <v>PL,ES,FR,DE,CH,ZA,MN,RO,GR,CZ,NL,LT,CL,IT,HU,UA</v>
      </c>
      <c r="F2272" s="27" t="str">
        <f>VLOOKUP(B2272,'大货清单（不定期按GOMS更新）'!A:H,2,0)</f>
        <v>iFloor Y2 Plus</v>
      </c>
      <c r="G2272" s="28" t="str">
        <f>VLOOKUP(B2272,'大货清单（不定期按GOMS更新）'!A:I,9,FALSE)</f>
        <v>6932485003228,	 6932485003228</v>
      </c>
      <c r="H2272" s="27" t="str">
        <f>VLOOKUP(B2272,'大货清单（不定期按GOMS更新）'!A:H,7,0)</f>
        <v>orange</v>
      </c>
      <c r="I2272" s="27" t="str">
        <f>VLOOKUP(B2272,'大货清单（不定期按GOMS更新）'!A:F,6,FALSE)</f>
        <v>ACTIVE</v>
      </c>
      <c r="J2272" s="27" t="str">
        <f>VLOOKUP(B2272,'大货清单（不定期按GOMS更新）'!A:K,11,FALSE)</f>
        <v>8</v>
      </c>
      <c r="K2272" s="27" t="str">
        <f>VLOOKUP(B2272,'大货清单（不定期按GOMS更新）'!A:N,12,FALSE)</f>
        <v>672</v>
      </c>
      <c r="L2272" s="27" t="str">
        <f>VLOOKUP(B2272,'大货清单（不定期按GOMS更新）'!A:M,13,FALSE)</f>
        <v>328</v>
      </c>
      <c r="M2272" s="27" t="str">
        <f>VLOOKUP(B2272,'大货清单（不定期按GOMS更新）'!A:N,14,FALSE)</f>
        <v>290</v>
      </c>
      <c r="N2272" s="50" t="s">
        <v>7242</v>
      </c>
      <c r="O2272" s="27">
        <f>IFERROR(VLOOKUP(N2272,'散件迭代（不定期更新）'!C:J,8,FALSE),0)</f>
        <v>0</v>
      </c>
      <c r="P2272" s="27">
        <f>IFERROR(VLOOKUP(N2272,'散件（更新）'!B:H,3,FALSE),0)</f>
        <v>0</v>
      </c>
      <c r="Q2272" s="27" t="str">
        <f>VLOOKUP(N2272,'散件（更新）'!B:H,2,FALSE)</f>
        <v>114-23780114</v>
      </c>
      <c r="R2272" s="27" t="str">
        <f>VLOOKUP(N2272,'散件（更新）'!B:H,7,FALSE)</f>
        <v>plastic part</v>
      </c>
      <c r="S2272" s="27" t="str">
        <f>VLOOKUP(N2272,'散件（更新）'!B:E,4,FALSE)</f>
        <v>https://tineco-yxzt.oss-accelerate.aliyuncs.com/20240903/5_1725328723732.jpg</v>
      </c>
      <c r="T2272" s="27" t="s">
        <v>8759</v>
      </c>
      <c r="U2272" s="28" t="str">
        <f>VLOOKUP(N2272,'散件（更新）'!B:G,6,FALSE)</f>
        <v>转接头组件</v>
      </c>
      <c r="V2272" s="28">
        <f>VLOOKUP(N2272,'散件（更新）'!B:I,8,FALSE)</f>
        <v>6932485000647</v>
      </c>
    </row>
    <row r="2273" spans="1:22">
      <c r="A2273" s="57">
        <v>46169</v>
      </c>
      <c r="B2273" s="50" t="s">
        <v>7403</v>
      </c>
      <c r="C2273" s="27" t="str">
        <f>VLOOKUP(B2273,'大货清单（不定期按GOMS更新）'!A:H,8,0)</f>
        <v>109-23780202</v>
      </c>
      <c r="D2273" s="27" t="str">
        <f>VLOOKUP(B2273,'大货清单（不定期按GOMS更新）'!A:C,3,0)</f>
        <v>CL2378B-02</v>
      </c>
      <c r="E2273" s="27" t="str">
        <f>VLOOKUP(B2273,'大货清单（不定期按GOMS更新）'!A:H,4,0)</f>
        <v>PL,ES,FR,DE,CH,ZA,MN,RO,GR,CZ,NL,LT,CL,IT,HU,UA</v>
      </c>
      <c r="F2273" s="27" t="str">
        <f>VLOOKUP(B2273,'大货清单（不定期按GOMS更新）'!A:H,2,0)</f>
        <v>iFloor Y2 Plus</v>
      </c>
      <c r="G2273" s="28" t="str">
        <f>VLOOKUP(B2273,'大货清单（不定期按GOMS更新）'!A:I,9,FALSE)</f>
        <v>6932485003228,	 6932485003228</v>
      </c>
      <c r="H2273" s="27" t="str">
        <f>VLOOKUP(B2273,'大货清单（不定期按GOMS更新）'!A:H,7,0)</f>
        <v>orange</v>
      </c>
      <c r="I2273" s="27" t="str">
        <f>VLOOKUP(B2273,'大货清单（不定期按GOMS更新）'!A:F,6,FALSE)</f>
        <v>ACTIVE</v>
      </c>
      <c r="J2273" s="27" t="str">
        <f>VLOOKUP(B2273,'大货清单（不定期按GOMS更新）'!A:K,11,FALSE)</f>
        <v>8</v>
      </c>
      <c r="K2273" s="27" t="str">
        <f>VLOOKUP(B2273,'大货清单（不定期按GOMS更新）'!A:N,12,FALSE)</f>
        <v>672</v>
      </c>
      <c r="L2273" s="27" t="str">
        <f>VLOOKUP(B2273,'大货清单（不定期按GOMS更新）'!A:M,13,FALSE)</f>
        <v>328</v>
      </c>
      <c r="M2273" s="27" t="str">
        <f>VLOOKUP(B2273,'大货清单（不定期按GOMS更新）'!A:N,14,FALSE)</f>
        <v>290</v>
      </c>
      <c r="N2273" s="50" t="s">
        <v>7241</v>
      </c>
      <c r="O2273" s="27">
        <f>IFERROR(VLOOKUP(N2273,'散件迭代（不定期更新）'!C:J,8,FALSE),0)</f>
        <v>0</v>
      </c>
      <c r="P2273" s="27">
        <f>IFERROR(VLOOKUP(N2273,'散件（更新）'!B:H,3,FALSE),0)</f>
        <v>0</v>
      </c>
      <c r="Q2273" s="27" t="str">
        <f>VLOOKUP(N2273,'散件（更新）'!B:H,2,FALSE)</f>
        <v>114-23780115</v>
      </c>
      <c r="R2273" s="27" t="str">
        <f>VLOOKUP(N2273,'散件（更新）'!B:H,7,FALSE)</f>
        <v>plastic part</v>
      </c>
      <c r="S2273" s="27" t="str">
        <f>VLOOKUP(N2273,'散件（更新）'!B:E,4,FALSE)</f>
        <v>https://tineco-yxzt.oss-accelerate.aliyuncs.com/20240903/4_1725328349566.jpg</v>
      </c>
      <c r="T2273" s="27" t="s">
        <v>8759</v>
      </c>
      <c r="U2273" s="28" t="str">
        <f>VLOOKUP(N2273,'散件（更新）'!B:G,6,FALSE)</f>
        <v>机身装饰圈</v>
      </c>
      <c r="V2273" s="28">
        <f>VLOOKUP(N2273,'散件（更新）'!B:I,8,FALSE)</f>
        <v>6932485000630</v>
      </c>
    </row>
    <row r="2274" spans="1:22">
      <c r="A2274" s="57">
        <v>46169</v>
      </c>
      <c r="B2274" s="50" t="s">
        <v>7403</v>
      </c>
      <c r="C2274" s="27" t="str">
        <f>VLOOKUP(B2274,'大货清单（不定期按GOMS更新）'!A:H,8,0)</f>
        <v>109-23780202</v>
      </c>
      <c r="D2274" s="27" t="str">
        <f>VLOOKUP(B2274,'大货清单（不定期按GOMS更新）'!A:C,3,0)</f>
        <v>CL2378B-02</v>
      </c>
      <c r="E2274" s="27" t="str">
        <f>VLOOKUP(B2274,'大货清单（不定期按GOMS更新）'!A:H,4,0)</f>
        <v>PL,ES,FR,DE,CH,ZA,MN,RO,GR,CZ,NL,LT,CL,IT,HU,UA</v>
      </c>
      <c r="F2274" s="27" t="str">
        <f>VLOOKUP(B2274,'大货清单（不定期按GOMS更新）'!A:H,2,0)</f>
        <v>iFloor Y2 Plus</v>
      </c>
      <c r="G2274" s="28" t="str">
        <f>VLOOKUP(B2274,'大货清单（不定期按GOMS更新）'!A:I,9,FALSE)</f>
        <v>6932485003228,	 6932485003228</v>
      </c>
      <c r="H2274" s="27" t="str">
        <f>VLOOKUP(B2274,'大货清单（不定期按GOMS更新）'!A:H,7,0)</f>
        <v>orange</v>
      </c>
      <c r="I2274" s="27" t="str">
        <f>VLOOKUP(B2274,'大货清单（不定期按GOMS更新）'!A:F,6,FALSE)</f>
        <v>ACTIVE</v>
      </c>
      <c r="J2274" s="27" t="str">
        <f>VLOOKUP(B2274,'大货清单（不定期按GOMS更新）'!A:K,11,FALSE)</f>
        <v>8</v>
      </c>
      <c r="K2274" s="27" t="str">
        <f>VLOOKUP(B2274,'大货清单（不定期按GOMS更新）'!A:N,12,FALSE)</f>
        <v>672</v>
      </c>
      <c r="L2274" s="27" t="str">
        <f>VLOOKUP(B2274,'大货清单（不定期按GOMS更新）'!A:M,13,FALSE)</f>
        <v>328</v>
      </c>
      <c r="M2274" s="27" t="str">
        <f>VLOOKUP(B2274,'大货清单（不定期按GOMS更新）'!A:N,14,FALSE)</f>
        <v>290</v>
      </c>
      <c r="N2274" s="50" t="s">
        <v>7240</v>
      </c>
      <c r="O2274" s="27">
        <f>IFERROR(VLOOKUP(N2274,'散件迭代（不定期更新）'!C:J,8,FALSE),0)</f>
        <v>0</v>
      </c>
      <c r="P2274" s="27">
        <f>IFERROR(VLOOKUP(N2274,'散件（更新）'!B:H,3,FALSE),0)</f>
        <v>0</v>
      </c>
      <c r="Q2274" s="27" t="str">
        <f>VLOOKUP(N2274,'散件（更新）'!B:H,2,FALSE)</f>
        <v>114-23780116</v>
      </c>
      <c r="R2274" s="27" t="str">
        <f>VLOOKUP(N2274,'散件（更新）'!B:H,7,FALSE)</f>
        <v>plastic part</v>
      </c>
      <c r="S2274" s="27" t="str">
        <f>VLOOKUP(N2274,'散件（更新）'!B:E,4,FALSE)</f>
        <v>https://tineco-yxzt.oss-accelerate.aliyuncs.com/20240903/3_1725332509071.jpg</v>
      </c>
      <c r="T2274" s="27" t="s">
        <v>19322</v>
      </c>
      <c r="U2274" s="28" t="str">
        <f>VLOOKUP(N2274,'散件（更新）'!B:G,6,FALSE)</f>
        <v>下水阀组件</v>
      </c>
      <c r="V2274" s="28">
        <f>VLOOKUP(N2274,'散件（更新）'!B:I,8,FALSE)</f>
        <v>6932485000623</v>
      </c>
    </row>
    <row r="2275" spans="1:22">
      <c r="A2275" s="57">
        <v>46169</v>
      </c>
      <c r="B2275" s="50" t="s">
        <v>7403</v>
      </c>
      <c r="C2275" s="27" t="str">
        <f>VLOOKUP(B2275,'大货清单（不定期按GOMS更新）'!A:H,8,0)</f>
        <v>109-23780202</v>
      </c>
      <c r="D2275" s="27" t="str">
        <f>VLOOKUP(B2275,'大货清单（不定期按GOMS更新）'!A:C,3,0)</f>
        <v>CL2378B-02</v>
      </c>
      <c r="E2275" s="27" t="str">
        <f>VLOOKUP(B2275,'大货清单（不定期按GOMS更新）'!A:H,4,0)</f>
        <v>PL,ES,FR,DE,CH,ZA,MN,RO,GR,CZ,NL,LT,CL,IT,HU,UA</v>
      </c>
      <c r="F2275" s="27" t="str">
        <f>VLOOKUP(B2275,'大货清单（不定期按GOMS更新）'!A:H,2,0)</f>
        <v>iFloor Y2 Plus</v>
      </c>
      <c r="G2275" s="28" t="str">
        <f>VLOOKUP(B2275,'大货清单（不定期按GOMS更新）'!A:I,9,FALSE)</f>
        <v>6932485003228,	 6932485003228</v>
      </c>
      <c r="H2275" s="27" t="str">
        <f>VLOOKUP(B2275,'大货清单（不定期按GOMS更新）'!A:H,7,0)</f>
        <v>orange</v>
      </c>
      <c r="I2275" s="27" t="str">
        <f>VLOOKUP(B2275,'大货清单（不定期按GOMS更新）'!A:F,6,FALSE)</f>
        <v>ACTIVE</v>
      </c>
      <c r="J2275" s="27" t="str">
        <f>VLOOKUP(B2275,'大货清单（不定期按GOMS更新）'!A:K,11,FALSE)</f>
        <v>8</v>
      </c>
      <c r="K2275" s="27" t="str">
        <f>VLOOKUP(B2275,'大货清单（不定期按GOMS更新）'!A:N,12,FALSE)</f>
        <v>672</v>
      </c>
      <c r="L2275" s="27" t="str">
        <f>VLOOKUP(B2275,'大货清单（不定期按GOMS更新）'!A:M,13,FALSE)</f>
        <v>328</v>
      </c>
      <c r="M2275" s="27" t="str">
        <f>VLOOKUP(B2275,'大货清单（不定期按GOMS更新）'!A:N,14,FALSE)</f>
        <v>290</v>
      </c>
      <c r="N2275" s="50" t="s">
        <v>7245</v>
      </c>
      <c r="O2275" s="27">
        <f>IFERROR(VLOOKUP(N2275,'散件迭代（不定期更新）'!C:J,8,FALSE),0)</f>
        <v>0</v>
      </c>
      <c r="P2275" s="27">
        <f>IFERROR(VLOOKUP(N2275,'散件（更新）'!B:H,3,FALSE),0)</f>
        <v>0</v>
      </c>
      <c r="Q2275" s="27" t="str">
        <f>VLOOKUP(N2275,'散件（更新）'!B:H,2,FALSE)</f>
        <v>114-23780112</v>
      </c>
      <c r="R2275" s="27" t="str">
        <f>VLOOKUP(N2275,'散件（更新）'!B:H,7,FALSE)</f>
        <v>Wire</v>
      </c>
      <c r="S2275" s="27" t="str">
        <f>VLOOKUP(N2275,'散件（更新）'!B:E,4,FALSE)</f>
        <v>https://tineco-yxzt.oss-accelerate.aliyuncs.com/20240903/8_1725329541195.jpg</v>
      </c>
      <c r="T2275" s="27" t="s">
        <v>8759</v>
      </c>
      <c r="U2275" s="28" t="str">
        <f>VLOOKUP(N2275,'散件（更新）'!B:G,6,FALSE)</f>
        <v>地刷充电对接导线组件</v>
      </c>
      <c r="V2275" s="28">
        <f>VLOOKUP(N2275,'散件（更新）'!B:I,8,FALSE)</f>
        <v>6932485000661</v>
      </c>
    </row>
    <row r="2276" spans="1:22">
      <c r="A2276" s="57">
        <v>46169</v>
      </c>
      <c r="B2276" s="50" t="s">
        <v>7403</v>
      </c>
      <c r="C2276" s="27" t="str">
        <f>VLOOKUP(B2276,'大货清单（不定期按GOMS更新）'!A:H,8,0)</f>
        <v>109-23780202</v>
      </c>
      <c r="D2276" s="27" t="str">
        <f>VLOOKUP(B2276,'大货清单（不定期按GOMS更新）'!A:C,3,0)</f>
        <v>CL2378B-02</v>
      </c>
      <c r="E2276" s="27" t="str">
        <f>VLOOKUP(B2276,'大货清单（不定期按GOMS更新）'!A:H,4,0)</f>
        <v>PL,ES,FR,DE,CH,ZA,MN,RO,GR,CZ,NL,LT,CL,IT,HU,UA</v>
      </c>
      <c r="F2276" s="27" t="str">
        <f>VLOOKUP(B2276,'大货清单（不定期按GOMS更新）'!A:H,2,0)</f>
        <v>iFloor Y2 Plus</v>
      </c>
      <c r="G2276" s="28" t="str">
        <f>VLOOKUP(B2276,'大货清单（不定期按GOMS更新）'!A:I,9,FALSE)</f>
        <v>6932485003228,	 6932485003228</v>
      </c>
      <c r="H2276" s="27" t="str">
        <f>VLOOKUP(B2276,'大货清单（不定期按GOMS更新）'!A:H,7,0)</f>
        <v>orange</v>
      </c>
      <c r="I2276" s="27" t="str">
        <f>VLOOKUP(B2276,'大货清单（不定期按GOMS更新）'!A:F,6,FALSE)</f>
        <v>ACTIVE</v>
      </c>
      <c r="J2276" s="27" t="str">
        <f>VLOOKUP(B2276,'大货清单（不定期按GOMS更新）'!A:K,11,FALSE)</f>
        <v>8</v>
      </c>
      <c r="K2276" s="27" t="str">
        <f>VLOOKUP(B2276,'大货清单（不定期按GOMS更新）'!A:N,12,FALSE)</f>
        <v>672</v>
      </c>
      <c r="L2276" s="27" t="str">
        <f>VLOOKUP(B2276,'大货清单（不定期按GOMS更新）'!A:M,13,FALSE)</f>
        <v>328</v>
      </c>
      <c r="M2276" s="27" t="str">
        <f>VLOOKUP(B2276,'大货清单（不定期按GOMS更新）'!A:N,14,FALSE)</f>
        <v>290</v>
      </c>
      <c r="N2276" s="50" t="s">
        <v>7255</v>
      </c>
      <c r="O2276" s="27">
        <f>IFERROR(VLOOKUP(N2276,'散件迭代（不定期更新）'!C:J,8,FALSE),0)</f>
        <v>0</v>
      </c>
      <c r="P2276" s="27">
        <f>IFERROR(VLOOKUP(N2276,'散件（更新）'!B:H,3,FALSE),0)</f>
        <v>0</v>
      </c>
      <c r="Q2276" s="27" t="str">
        <f>VLOOKUP(N2276,'散件（更新）'!B:H,2,FALSE)</f>
        <v>114-23780121</v>
      </c>
      <c r="R2276" s="27" t="str">
        <f>VLOOKUP(N2276,'散件（更新）'!B:H,7,FALSE)</f>
        <v>Wire</v>
      </c>
      <c r="S2276" s="27" t="str">
        <f>VLOOKUP(N2276,'散件（更新）'!B:E,4,FALSE)</f>
        <v>https://tineco-yxzt.oss-accelerate.aliyuncs.com/20240903/18_1725332345132.jpg</v>
      </c>
      <c r="T2276" s="27" t="s">
        <v>19301</v>
      </c>
      <c r="U2276" s="28" t="str">
        <f>VLOOKUP(N2276,'散件（更新）'!B:G,6,FALSE)</f>
        <v>机身负载线束组件</v>
      </c>
      <c r="V2276" s="28">
        <f>VLOOKUP(N2276,'散件（更新）'!B:I,8,FALSE)</f>
        <v>6932485000791</v>
      </c>
    </row>
    <row r="2277" spans="1:22">
      <c r="A2277" s="57">
        <v>46169</v>
      </c>
      <c r="B2277" s="50" t="s">
        <v>7403</v>
      </c>
      <c r="C2277" s="27" t="str">
        <f>VLOOKUP(B2277,'大货清单（不定期按GOMS更新）'!A:H,8,0)</f>
        <v>109-23780202</v>
      </c>
      <c r="D2277" s="27" t="str">
        <f>VLOOKUP(B2277,'大货清单（不定期按GOMS更新）'!A:C,3,0)</f>
        <v>CL2378B-02</v>
      </c>
      <c r="E2277" s="27" t="str">
        <f>VLOOKUP(B2277,'大货清单（不定期按GOMS更新）'!A:H,4,0)</f>
        <v>PL,ES,FR,DE,CH,ZA,MN,RO,GR,CZ,NL,LT,CL,IT,HU,UA</v>
      </c>
      <c r="F2277" s="27" t="str">
        <f>VLOOKUP(B2277,'大货清单（不定期按GOMS更新）'!A:H,2,0)</f>
        <v>iFloor Y2 Plus</v>
      </c>
      <c r="G2277" s="28" t="str">
        <f>VLOOKUP(B2277,'大货清单（不定期按GOMS更新）'!A:I,9,FALSE)</f>
        <v>6932485003228,	 6932485003228</v>
      </c>
      <c r="H2277" s="27" t="str">
        <f>VLOOKUP(B2277,'大货清单（不定期按GOMS更新）'!A:H,7,0)</f>
        <v>orange</v>
      </c>
      <c r="I2277" s="27" t="str">
        <f>VLOOKUP(B2277,'大货清单（不定期按GOMS更新）'!A:F,6,FALSE)</f>
        <v>ACTIVE</v>
      </c>
      <c r="J2277" s="27" t="str">
        <f>VLOOKUP(B2277,'大货清单（不定期按GOMS更新）'!A:K,11,FALSE)</f>
        <v>8</v>
      </c>
      <c r="K2277" s="27" t="str">
        <f>VLOOKUP(B2277,'大货清单（不定期按GOMS更新）'!A:N,12,FALSE)</f>
        <v>672</v>
      </c>
      <c r="L2277" s="27" t="str">
        <f>VLOOKUP(B2277,'大货清单（不定期按GOMS更新）'!A:M,13,FALSE)</f>
        <v>328</v>
      </c>
      <c r="M2277" s="27" t="str">
        <f>VLOOKUP(B2277,'大货清单（不定期按GOMS更新）'!A:N,14,FALSE)</f>
        <v>290</v>
      </c>
      <c r="N2277" s="50" t="s">
        <v>7246</v>
      </c>
      <c r="O2277" s="27">
        <f>IFERROR(VLOOKUP(N2277,'散件迭代（不定期更新）'!C:J,8,FALSE),0)</f>
        <v>0</v>
      </c>
      <c r="P2277" s="27">
        <f>IFERROR(VLOOKUP(N2277,'散件（更新）'!B:H,3,FALSE),0)</f>
        <v>0</v>
      </c>
      <c r="Q2277" s="27" t="str">
        <f>VLOOKUP(N2277,'散件（更新）'!B:H,2,FALSE)</f>
        <v>114-23780111</v>
      </c>
      <c r="R2277" s="27" t="str">
        <f>VLOOKUP(N2277,'散件（更新）'!B:H,7,FALSE)</f>
        <v>Switch</v>
      </c>
      <c r="S2277" s="27" t="str">
        <f>VLOOKUP(N2277,'散件（更新）'!B:E,4,FALSE)</f>
        <v>https://tineco-yxzt.oss-accelerate.aliyuncs.com/20240903/9_1725329834019.jpg</v>
      </c>
      <c r="T2277" s="27" t="s">
        <v>8759</v>
      </c>
      <c r="U2277" s="28" t="str">
        <f>VLOOKUP(N2277,'散件（更新）'!B:G,6,FALSE)</f>
        <v>微动开关组件</v>
      </c>
      <c r="V2277" s="28">
        <f>VLOOKUP(N2277,'散件（更新）'!B:I,8,FALSE)</f>
        <v>6932485000678</v>
      </c>
    </row>
    <row r="2278" spans="1:22">
      <c r="A2278" s="57">
        <v>46169</v>
      </c>
      <c r="B2278" s="50" t="s">
        <v>7403</v>
      </c>
      <c r="C2278" s="27" t="str">
        <f>VLOOKUP(B2278,'大货清单（不定期按GOMS更新）'!A:H,8,0)</f>
        <v>109-23780202</v>
      </c>
      <c r="D2278" s="27" t="str">
        <f>VLOOKUP(B2278,'大货清单（不定期按GOMS更新）'!A:C,3,0)</f>
        <v>CL2378B-02</v>
      </c>
      <c r="E2278" s="27" t="str">
        <f>VLOOKUP(B2278,'大货清单（不定期按GOMS更新）'!A:H,4,0)</f>
        <v>PL,ES,FR,DE,CH,ZA,MN,RO,GR,CZ,NL,LT,CL,IT,HU,UA</v>
      </c>
      <c r="F2278" s="27" t="str">
        <f>VLOOKUP(B2278,'大货清单（不定期按GOMS更新）'!A:H,2,0)</f>
        <v>iFloor Y2 Plus</v>
      </c>
      <c r="G2278" s="28" t="str">
        <f>VLOOKUP(B2278,'大货清单（不定期按GOMS更新）'!A:I,9,FALSE)</f>
        <v>6932485003228,	 6932485003228</v>
      </c>
      <c r="H2278" s="27" t="str">
        <f>VLOOKUP(B2278,'大货清单（不定期按GOMS更新）'!A:H,7,0)</f>
        <v>orange</v>
      </c>
      <c r="I2278" s="27" t="str">
        <f>VLOOKUP(B2278,'大货清单（不定期按GOMS更新）'!A:F,6,FALSE)</f>
        <v>ACTIVE</v>
      </c>
      <c r="J2278" s="27" t="str">
        <f>VLOOKUP(B2278,'大货清单（不定期按GOMS更新）'!A:K,11,FALSE)</f>
        <v>8</v>
      </c>
      <c r="K2278" s="27" t="str">
        <f>VLOOKUP(B2278,'大货清单（不定期按GOMS更新）'!A:N,12,FALSE)</f>
        <v>672</v>
      </c>
      <c r="L2278" s="27" t="str">
        <f>VLOOKUP(B2278,'大货清单（不定期按GOMS更新）'!A:M,13,FALSE)</f>
        <v>328</v>
      </c>
      <c r="M2278" s="27" t="str">
        <f>VLOOKUP(B2278,'大货清单（不定期按GOMS更新）'!A:N,14,FALSE)</f>
        <v>290</v>
      </c>
      <c r="N2278" s="50" t="s">
        <v>7237</v>
      </c>
      <c r="O2278" s="27">
        <f>IFERROR(VLOOKUP(N2278,'散件迭代（不定期更新）'!C:J,8,FALSE),0)</f>
        <v>0</v>
      </c>
      <c r="P2278" s="27">
        <f>IFERROR(VLOOKUP(N2278,'散件（更新）'!B:H,3,FALSE),0)</f>
        <v>0</v>
      </c>
      <c r="Q2278" s="27" t="str">
        <f>VLOOKUP(N2278,'散件（更新）'!B:H,2,FALSE)</f>
        <v>114-23780110</v>
      </c>
      <c r="R2278" s="27" t="str">
        <f>VLOOKUP(N2278,'散件（更新）'!B:H,7,FALSE)</f>
        <v>Motor</v>
      </c>
      <c r="S2278" s="27" t="str">
        <f>VLOOKUP(N2278,'散件（更新）'!B:E,4,FALSE)</f>
        <v>https://tineco-yxzt.oss-accelerate.aliyuncs.com/20240903/1222_1725332545694.jpg</v>
      </c>
      <c r="T2278" s="27" t="s">
        <v>8759</v>
      </c>
      <c r="U2278" s="28" t="str">
        <f>VLOOKUP(N2278,'散件（更新）'!B:G,6,FALSE)</f>
        <v>地刷电机齿轮箱组件</v>
      </c>
      <c r="V2278" s="28">
        <f>VLOOKUP(N2278,'散件（更新）'!B:I,8,FALSE)</f>
        <v>6932485000685</v>
      </c>
    </row>
    <row r="2279" spans="1:22">
      <c r="A2279" s="57">
        <v>46169</v>
      </c>
      <c r="B2279" s="50" t="s">
        <v>7403</v>
      </c>
      <c r="C2279" s="27" t="str">
        <f>VLOOKUP(B2279,'大货清单（不定期按GOMS更新）'!A:H,8,0)</f>
        <v>109-23780202</v>
      </c>
      <c r="D2279" s="27" t="str">
        <f>VLOOKUP(B2279,'大货清单（不定期按GOMS更新）'!A:C,3,0)</f>
        <v>CL2378B-02</v>
      </c>
      <c r="E2279" s="27" t="str">
        <f>VLOOKUP(B2279,'大货清单（不定期按GOMS更新）'!A:H,4,0)</f>
        <v>PL,ES,FR,DE,CH,ZA,MN,RO,GR,CZ,NL,LT,CL,IT,HU,UA</v>
      </c>
      <c r="F2279" s="27" t="str">
        <f>VLOOKUP(B2279,'大货清单（不定期按GOMS更新）'!A:H,2,0)</f>
        <v>iFloor Y2 Plus</v>
      </c>
      <c r="G2279" s="28" t="str">
        <f>VLOOKUP(B2279,'大货清单（不定期按GOMS更新）'!A:I,9,FALSE)</f>
        <v>6932485003228,	 6932485003228</v>
      </c>
      <c r="H2279" s="27" t="str">
        <f>VLOOKUP(B2279,'大货清单（不定期按GOMS更新）'!A:H,7,0)</f>
        <v>orange</v>
      </c>
      <c r="I2279" s="27" t="str">
        <f>VLOOKUP(B2279,'大货清单（不定期按GOMS更新）'!A:F,6,FALSE)</f>
        <v>ACTIVE</v>
      </c>
      <c r="J2279" s="27" t="str">
        <f>VLOOKUP(B2279,'大货清单（不定期按GOMS更新）'!A:K,11,FALSE)</f>
        <v>8</v>
      </c>
      <c r="K2279" s="27" t="str">
        <f>VLOOKUP(B2279,'大货清单（不定期按GOMS更新）'!A:N,12,FALSE)</f>
        <v>672</v>
      </c>
      <c r="L2279" s="27" t="str">
        <f>VLOOKUP(B2279,'大货清单（不定期按GOMS更新）'!A:M,13,FALSE)</f>
        <v>328</v>
      </c>
      <c r="M2279" s="27" t="str">
        <f>VLOOKUP(B2279,'大货清单（不定期按GOMS更新）'!A:N,14,FALSE)</f>
        <v>290</v>
      </c>
      <c r="N2279" s="50" t="s">
        <v>7236</v>
      </c>
      <c r="O2279" s="27">
        <f>IFERROR(VLOOKUP(N2279,'散件迭代（不定期更新）'!C:J,8,FALSE),0)</f>
        <v>0</v>
      </c>
      <c r="P2279" s="27">
        <f>IFERROR(VLOOKUP(N2279,'散件（更新）'!B:H,3,FALSE),0)</f>
        <v>0</v>
      </c>
      <c r="Q2279" s="27" t="str">
        <f>VLOOKUP(N2279,'散件（更新）'!B:H,2,FALSE)</f>
        <v>114-23780119</v>
      </c>
      <c r="R2279" s="27" t="str">
        <f>VLOOKUP(N2279,'散件（更新）'!B:H,7,FALSE)</f>
        <v>Motor</v>
      </c>
      <c r="S2279" s="27" t="str">
        <f>VLOOKUP(N2279,'散件（更新）'!B:E,4,FALSE)</f>
        <v>https://tineco-yxzt.oss-accelerate.aliyuncs.com/20240828/fengjibenti_1724806961214.jpg</v>
      </c>
      <c r="T2279" s="27" t="s">
        <v>8759</v>
      </c>
      <c r="U2279" s="28" t="str">
        <f>VLOOKUP(N2279,'散件（更新）'!B:G,6,FALSE)</f>
        <v>电机（有刷风机）</v>
      </c>
      <c r="V2279" s="28">
        <f>VLOOKUP(N2279,'散件（更新）'!B:I,8,FALSE)</f>
        <v>6932485000593</v>
      </c>
    </row>
    <row r="2280" spans="1:22">
      <c r="A2280" s="57">
        <v>46169</v>
      </c>
      <c r="B2280" s="50" t="s">
        <v>7403</v>
      </c>
      <c r="C2280" s="27" t="str">
        <f>VLOOKUP(B2280,'大货清单（不定期按GOMS更新）'!A:H,8,0)</f>
        <v>109-23780202</v>
      </c>
      <c r="D2280" s="27" t="str">
        <f>VLOOKUP(B2280,'大货清单（不定期按GOMS更新）'!A:C,3,0)</f>
        <v>CL2378B-02</v>
      </c>
      <c r="E2280" s="27" t="str">
        <f>VLOOKUP(B2280,'大货清单（不定期按GOMS更新）'!A:H,4,0)</f>
        <v>PL,ES,FR,DE,CH,ZA,MN,RO,GR,CZ,NL,LT,CL,IT,HU,UA</v>
      </c>
      <c r="F2280" s="27" t="str">
        <f>VLOOKUP(B2280,'大货清单（不定期按GOMS更新）'!A:H,2,0)</f>
        <v>iFloor Y2 Plus</v>
      </c>
      <c r="G2280" s="28" t="str">
        <f>VLOOKUP(B2280,'大货清单（不定期按GOMS更新）'!A:I,9,FALSE)</f>
        <v>6932485003228,	 6932485003228</v>
      </c>
      <c r="H2280" s="27" t="str">
        <f>VLOOKUP(B2280,'大货清单（不定期按GOMS更新）'!A:H,7,0)</f>
        <v>orange</v>
      </c>
      <c r="I2280" s="27" t="str">
        <f>VLOOKUP(B2280,'大货清单（不定期按GOMS更新）'!A:F,6,FALSE)</f>
        <v>ACTIVE</v>
      </c>
      <c r="J2280" s="27" t="str">
        <f>VLOOKUP(B2280,'大货清单（不定期按GOMS更新）'!A:K,11,FALSE)</f>
        <v>8</v>
      </c>
      <c r="K2280" s="27" t="str">
        <f>VLOOKUP(B2280,'大货清单（不定期按GOMS更新）'!A:N,12,FALSE)</f>
        <v>672</v>
      </c>
      <c r="L2280" s="27" t="str">
        <f>VLOOKUP(B2280,'大货清单（不定期按GOMS更新）'!A:M,13,FALSE)</f>
        <v>328</v>
      </c>
      <c r="M2280" s="27" t="str">
        <f>VLOOKUP(B2280,'大货清单（不定期按GOMS更新）'!A:N,14,FALSE)</f>
        <v>290</v>
      </c>
      <c r="N2280" s="50" t="s">
        <v>7248</v>
      </c>
      <c r="O2280" s="27">
        <f>IFERROR(VLOOKUP(N2280,'散件迭代（不定期更新）'!C:J,8,FALSE),0)</f>
        <v>0</v>
      </c>
      <c r="P2280" s="27">
        <f>IFERROR(VLOOKUP(N2280,'散件（更新）'!B:H,3,FALSE),0)</f>
        <v>0</v>
      </c>
      <c r="Q2280" s="27" t="str">
        <f>VLOOKUP(N2280,'散件（更新）'!B:H,2,FALSE)</f>
        <v>114-23780108</v>
      </c>
      <c r="R2280" s="27" t="str">
        <f>VLOOKUP(N2280,'散件（更新）'!B:H,7,FALSE)</f>
        <v>Scraper</v>
      </c>
      <c r="S2280" s="27" t="str">
        <f>VLOOKUP(N2280,'散件（更新）'!B:E,4,FALSE)</f>
        <v>https://tineco-yxzt.oss-accelerate.aliyuncs.com/20240903/11_1725330121662.jpg</v>
      </c>
      <c r="T2280" s="27" t="s">
        <v>8759</v>
      </c>
      <c r="U2280" s="28" t="str">
        <f>VLOOKUP(N2280,'散件（更新）'!B:G,6,FALSE)</f>
        <v>刮条</v>
      </c>
      <c r="V2280" s="28">
        <f>VLOOKUP(N2280,'散件（更新）'!B:I,8,FALSE)</f>
        <v>6932485000708</v>
      </c>
    </row>
    <row r="2281" spans="1:22">
      <c r="A2281" s="57">
        <v>46169</v>
      </c>
      <c r="B2281" s="50" t="s">
        <v>7403</v>
      </c>
      <c r="C2281" s="27" t="str">
        <f>VLOOKUP(B2281,'大货清单（不定期按GOMS更新）'!A:H,8,0)</f>
        <v>109-23780202</v>
      </c>
      <c r="D2281" s="27" t="str">
        <f>VLOOKUP(B2281,'大货清单（不定期按GOMS更新）'!A:C,3,0)</f>
        <v>CL2378B-02</v>
      </c>
      <c r="E2281" s="27" t="str">
        <f>VLOOKUP(B2281,'大货清单（不定期按GOMS更新）'!A:H,4,0)</f>
        <v>PL,ES,FR,DE,CH,ZA,MN,RO,GR,CZ,NL,LT,CL,IT,HU,UA</v>
      </c>
      <c r="F2281" s="27" t="str">
        <f>VLOOKUP(B2281,'大货清单（不定期按GOMS更新）'!A:H,2,0)</f>
        <v>iFloor Y2 Plus</v>
      </c>
      <c r="G2281" s="28" t="str">
        <f>VLOOKUP(B2281,'大货清单（不定期按GOMS更新）'!A:I,9,FALSE)</f>
        <v>6932485003228,	 6932485003228</v>
      </c>
      <c r="H2281" s="27" t="str">
        <f>VLOOKUP(B2281,'大货清单（不定期按GOMS更新）'!A:H,7,0)</f>
        <v>orange</v>
      </c>
      <c r="I2281" s="27" t="str">
        <f>VLOOKUP(B2281,'大货清单（不定期按GOMS更新）'!A:F,6,FALSE)</f>
        <v>ACTIVE</v>
      </c>
      <c r="J2281" s="27" t="str">
        <f>VLOOKUP(B2281,'大货清单（不定期按GOMS更新）'!A:K,11,FALSE)</f>
        <v>8</v>
      </c>
      <c r="K2281" s="27" t="str">
        <f>VLOOKUP(B2281,'大货清单（不定期按GOMS更新）'!A:N,12,FALSE)</f>
        <v>672</v>
      </c>
      <c r="L2281" s="27" t="str">
        <f>VLOOKUP(B2281,'大货清单（不定期按GOMS更新）'!A:M,13,FALSE)</f>
        <v>328</v>
      </c>
      <c r="M2281" s="27" t="str">
        <f>VLOOKUP(B2281,'大货清单（不定期按GOMS更新）'!A:N,14,FALSE)</f>
        <v>290</v>
      </c>
      <c r="N2281" s="50" t="s">
        <v>4447</v>
      </c>
      <c r="O2281" s="27">
        <f>IFERROR(VLOOKUP(N2281,'散件迭代（不定期更新）'!C:J,8,FALSE),0)</f>
        <v>0</v>
      </c>
      <c r="P2281" s="27" t="str">
        <f>IFERROR(VLOOKUP(N2281,'散件（更新）'!B:H,3,FALSE),0)</f>
        <v>/</v>
      </c>
      <c r="Q2281" s="27" t="str">
        <f>VLOOKUP(N2281,'散件（更新）'!B:H,2,FALSE)</f>
        <v>114-23310805</v>
      </c>
      <c r="R2281" s="27" t="str">
        <f>VLOOKUP(N2281,'散件（更新）'!B:H,7,FALSE)</f>
        <v>Pump</v>
      </c>
      <c r="S2281" s="27" t="str">
        <f>VLOOKUP(N2281,'散件（更新）'!B:E,4,FALSE)</f>
        <v>https://tineco-yxzt.oss-accelerate.aliyuncs.com/20240206/yidairudongbeng_1707205005044.jpeg</v>
      </c>
      <c r="T2281" s="27" t="s">
        <v>8759</v>
      </c>
      <c r="U2281" s="28" t="str">
        <f>VLOOKUP(N2281,'散件（更新）'!B:G,6,FALSE)</f>
        <v>蠕动泵组件</v>
      </c>
      <c r="V2281" s="28">
        <f>VLOOKUP(N2281,'散件（更新）'!B:I,8,FALSE)</f>
        <v>6974950106621</v>
      </c>
    </row>
    <row r="2282" spans="1:22">
      <c r="A2282" s="57">
        <v>46169</v>
      </c>
      <c r="B2282" s="50" t="s">
        <v>7403</v>
      </c>
      <c r="C2282" s="27" t="str">
        <f>VLOOKUP(B2282,'大货清单（不定期按GOMS更新）'!A:H,8,0)</f>
        <v>109-23780202</v>
      </c>
      <c r="D2282" s="27" t="str">
        <f>VLOOKUP(B2282,'大货清单（不定期按GOMS更新）'!A:C,3,0)</f>
        <v>CL2378B-02</v>
      </c>
      <c r="E2282" s="27" t="str">
        <f>VLOOKUP(B2282,'大货清单（不定期按GOMS更新）'!A:H,4,0)</f>
        <v>PL,ES,FR,DE,CH,ZA,MN,RO,GR,CZ,NL,LT,CL,IT,HU,UA</v>
      </c>
      <c r="F2282" s="27" t="str">
        <f>VLOOKUP(B2282,'大货清单（不定期按GOMS更新）'!A:H,2,0)</f>
        <v>iFloor Y2 Plus</v>
      </c>
      <c r="G2282" s="28" t="str">
        <f>VLOOKUP(B2282,'大货清单（不定期按GOMS更新）'!A:I,9,FALSE)</f>
        <v>6932485003228,	 6932485003228</v>
      </c>
      <c r="H2282" s="27" t="str">
        <f>VLOOKUP(B2282,'大货清单（不定期按GOMS更新）'!A:H,7,0)</f>
        <v>orange</v>
      </c>
      <c r="I2282" s="27" t="str">
        <f>VLOOKUP(B2282,'大货清单（不定期按GOMS更新）'!A:F,6,FALSE)</f>
        <v>ACTIVE</v>
      </c>
      <c r="J2282" s="27" t="str">
        <f>VLOOKUP(B2282,'大货清单（不定期按GOMS更新）'!A:K,11,FALSE)</f>
        <v>8</v>
      </c>
      <c r="K2282" s="27" t="str">
        <f>VLOOKUP(B2282,'大货清单（不定期按GOMS更新）'!A:N,12,FALSE)</f>
        <v>672</v>
      </c>
      <c r="L2282" s="27" t="str">
        <f>VLOOKUP(B2282,'大货清单（不定期按GOMS更新）'!A:M,13,FALSE)</f>
        <v>328</v>
      </c>
      <c r="M2282" s="27" t="str">
        <f>VLOOKUP(B2282,'大货清单（不定期按GOMS更新）'!A:N,14,FALSE)</f>
        <v>290</v>
      </c>
      <c r="N2282" s="50" t="s">
        <v>7244</v>
      </c>
      <c r="O2282" s="27">
        <f>IFERROR(VLOOKUP(N2282,'散件迭代（不定期更新）'!C:J,8,FALSE),0)</f>
        <v>0</v>
      </c>
      <c r="P2282" s="27">
        <f>IFERROR(VLOOKUP(N2282,'散件（更新）'!B:H,3,FALSE),0)</f>
        <v>0</v>
      </c>
      <c r="Q2282" s="27" t="str">
        <f>VLOOKUP(N2282,'散件（更新）'!B:H,2,FALSE)</f>
        <v>114-23780113</v>
      </c>
      <c r="R2282" s="27" t="str">
        <f>VLOOKUP(N2282,'散件（更新）'!B:H,7,FALSE)</f>
        <v>Repair Wheel</v>
      </c>
      <c r="S2282" s="27" t="str">
        <f>VLOOKUP(N2282,'散件（更新）'!B:E,4,FALSE)</f>
        <v>https://tineco-yxzt.oss-accelerate.aliyuncs.com/20240903/7_1725329398168.jpg</v>
      </c>
      <c r="T2282" s="27" t="s">
        <v>8759</v>
      </c>
      <c r="U2282" s="28" t="str">
        <f>VLOOKUP(N2282,'散件（更新）'!B:G,6,FALSE)</f>
        <v>大轮子组件</v>
      </c>
      <c r="V2282" s="28">
        <f>VLOOKUP(N2282,'散件（更新）'!B:I,8,FALSE)</f>
        <v>6932485000654</v>
      </c>
    </row>
    <row r="2283" spans="1:22">
      <c r="A2283" s="57">
        <v>46169</v>
      </c>
      <c r="B2283" s="50" t="s">
        <v>7403</v>
      </c>
      <c r="C2283" s="27" t="str">
        <f>VLOOKUP(B2283,'大货清单（不定期按GOMS更新）'!A:H,8,0)</f>
        <v>109-23780202</v>
      </c>
      <c r="D2283" s="27" t="str">
        <f>VLOOKUP(B2283,'大货清单（不定期按GOMS更新）'!A:C,3,0)</f>
        <v>CL2378B-02</v>
      </c>
      <c r="E2283" s="27" t="str">
        <f>VLOOKUP(B2283,'大货清单（不定期按GOMS更新）'!A:H,4,0)</f>
        <v>PL,ES,FR,DE,CH,ZA,MN,RO,GR,CZ,NL,LT,CL,IT,HU,UA</v>
      </c>
      <c r="F2283" s="27" t="str">
        <f>VLOOKUP(B2283,'大货清单（不定期按GOMS更新）'!A:H,2,0)</f>
        <v>iFloor Y2 Plus</v>
      </c>
      <c r="G2283" s="28" t="str">
        <f>VLOOKUP(B2283,'大货清单（不定期按GOMS更新）'!A:I,9,FALSE)</f>
        <v>6932485003228,	 6932485003228</v>
      </c>
      <c r="H2283" s="27" t="str">
        <f>VLOOKUP(B2283,'大货清单（不定期按GOMS更新）'!A:H,7,0)</f>
        <v>orange</v>
      </c>
      <c r="I2283" s="27" t="str">
        <f>VLOOKUP(B2283,'大货清单（不定期按GOMS更新）'!A:F,6,FALSE)</f>
        <v>ACTIVE</v>
      </c>
      <c r="J2283" s="27" t="str">
        <f>VLOOKUP(B2283,'大货清单（不定期按GOMS更新）'!A:K,11,FALSE)</f>
        <v>8</v>
      </c>
      <c r="K2283" s="27" t="str">
        <f>VLOOKUP(B2283,'大货清单（不定期按GOMS更新）'!A:N,12,FALSE)</f>
        <v>672</v>
      </c>
      <c r="L2283" s="27" t="str">
        <f>VLOOKUP(B2283,'大货清单（不定期按GOMS更新）'!A:M,13,FALSE)</f>
        <v>328</v>
      </c>
      <c r="M2283" s="27" t="str">
        <f>VLOOKUP(B2283,'大货清单（不定期按GOMS更新）'!A:N,14,FALSE)</f>
        <v>290</v>
      </c>
      <c r="N2283" s="50" t="s">
        <v>7249</v>
      </c>
      <c r="O2283" s="27">
        <f>IFERROR(VLOOKUP(N2283,'散件迭代（不定期更新）'!C:J,8,FALSE),0)</f>
        <v>0</v>
      </c>
      <c r="P2283" s="27">
        <f>IFERROR(VLOOKUP(N2283,'散件（更新）'!B:H,3,FALSE),0)</f>
        <v>0</v>
      </c>
      <c r="Q2283" s="27" t="str">
        <f>VLOOKUP(N2283,'散件（更新）'!B:H,2,FALSE)</f>
        <v>114-23780106</v>
      </c>
      <c r="R2283" s="27" t="str">
        <f>VLOOKUP(N2283,'散件（更新）'!B:H,7,FALSE)</f>
        <v>Handle</v>
      </c>
      <c r="S2283" s="27" t="str">
        <f>VLOOKUP(N2283,'散件（更新）'!B:E,4,FALSE)</f>
        <v>https://tineco-yxzt.oss-accelerate.aliyuncs.com/20240903/12_1725330447250.jpg</v>
      </c>
      <c r="T2283" s="27" t="s">
        <v>8759</v>
      </c>
      <c r="U2283" s="28" t="str">
        <f>VLOOKUP(N2283,'散件（更新）'!B:G,6,FALSE)</f>
        <v xml:space="preserve">手柄组件 </v>
      </c>
      <c r="V2283" s="28">
        <f>VLOOKUP(N2283,'散件（更新）'!B:I,8,FALSE)</f>
        <v>6932485000715</v>
      </c>
    </row>
    <row r="2284" spans="1:22">
      <c r="A2284" s="57">
        <v>46169</v>
      </c>
      <c r="B2284" s="50" t="s">
        <v>7403</v>
      </c>
      <c r="C2284" s="27" t="str">
        <f>VLOOKUP(B2284,'大货清单（不定期按GOMS更新）'!A:H,8,0)</f>
        <v>109-23780202</v>
      </c>
      <c r="D2284" s="27" t="str">
        <f>VLOOKUP(B2284,'大货清单（不定期按GOMS更新）'!A:C,3,0)</f>
        <v>CL2378B-02</v>
      </c>
      <c r="E2284" s="27" t="str">
        <f>VLOOKUP(B2284,'大货清单（不定期按GOMS更新）'!A:H,4,0)</f>
        <v>PL,ES,FR,DE,CH,ZA,MN,RO,GR,CZ,NL,LT,CL,IT,HU,UA</v>
      </c>
      <c r="F2284" s="27" t="str">
        <f>VLOOKUP(B2284,'大货清单（不定期按GOMS更新）'!A:H,2,0)</f>
        <v>iFloor Y2 Plus</v>
      </c>
      <c r="G2284" s="28" t="str">
        <f>VLOOKUP(B2284,'大货清单（不定期按GOMS更新）'!A:I,9,FALSE)</f>
        <v>6932485003228,	 6932485003228</v>
      </c>
      <c r="H2284" s="27" t="str">
        <f>VLOOKUP(B2284,'大货清单（不定期按GOMS更新）'!A:H,7,0)</f>
        <v>orange</v>
      </c>
      <c r="I2284" s="27" t="str">
        <f>VLOOKUP(B2284,'大货清单（不定期按GOMS更新）'!A:F,6,FALSE)</f>
        <v>ACTIVE</v>
      </c>
      <c r="J2284" s="27" t="str">
        <f>VLOOKUP(B2284,'大货清单（不定期按GOMS更新）'!A:K,11,FALSE)</f>
        <v>8</v>
      </c>
      <c r="K2284" s="27" t="str">
        <f>VLOOKUP(B2284,'大货清单（不定期按GOMS更新）'!A:N,12,FALSE)</f>
        <v>672</v>
      </c>
      <c r="L2284" s="27" t="str">
        <f>VLOOKUP(B2284,'大货清单（不定期按GOMS更新）'!A:M,13,FALSE)</f>
        <v>328</v>
      </c>
      <c r="M2284" s="27" t="str">
        <f>VLOOKUP(B2284,'大货清单（不定期按GOMS更新）'!A:N,14,FALSE)</f>
        <v>290</v>
      </c>
      <c r="N2284" s="50" t="s">
        <v>8207</v>
      </c>
      <c r="O2284" s="27">
        <f>IFERROR(VLOOKUP(N2284,'散件迭代（不定期更新）'!C:J,8,FALSE),0)</f>
        <v>0</v>
      </c>
      <c r="P2284" s="27" t="str">
        <f>IFERROR(VLOOKUP(N2284,'散件（更新）'!B:H,3,FALSE),0)</f>
        <v/>
      </c>
      <c r="Q2284" s="27" t="str">
        <f>VLOOKUP(N2284,'散件（更新）'!B:H,2,FALSE)</f>
        <v>114-23780203</v>
      </c>
      <c r="R2284" s="27" t="str">
        <f>VLOOKUP(N2284,'散件（更新）'!B:H,7,FALSE)</f>
        <v>Clean Water Tank</v>
      </c>
      <c r="S2284" s="27" t="str">
        <f>VLOOKUP(N2284,'散件（更新）'!B:E,4,FALSE)</f>
        <v>https://tineco-yxzt.oss-accelerate.aliyuncs.com/20250117/CWT1_1737082128839.png</v>
      </c>
      <c r="T2284" s="27" t="s">
        <v>8759</v>
      </c>
      <c r="U2284" s="28" t="str">
        <f>VLOOKUP(N2284,'散件（更新）'!B:G,6,FALSE)</f>
        <v>溶液桶组件</v>
      </c>
      <c r="V2284" s="28">
        <f>VLOOKUP(N2284,'散件（更新）'!B:I,8,FALSE)</f>
        <v>6932485004256</v>
      </c>
    </row>
    <row r="2285" spans="1:22">
      <c r="A2285" s="57">
        <v>46169</v>
      </c>
      <c r="B2285" s="50" t="s">
        <v>7403</v>
      </c>
      <c r="C2285" s="27" t="str">
        <f>VLOOKUP(B2285,'大货清单（不定期按GOMS更新）'!A:H,8,0)</f>
        <v>109-23780202</v>
      </c>
      <c r="D2285" s="27" t="str">
        <f>VLOOKUP(B2285,'大货清单（不定期按GOMS更新）'!A:C,3,0)</f>
        <v>CL2378B-02</v>
      </c>
      <c r="E2285" s="27" t="str">
        <f>VLOOKUP(B2285,'大货清单（不定期按GOMS更新）'!A:H,4,0)</f>
        <v>PL,ES,FR,DE,CH,ZA,MN,RO,GR,CZ,NL,LT,CL,IT,HU,UA</v>
      </c>
      <c r="F2285" s="27" t="str">
        <f>VLOOKUP(B2285,'大货清单（不定期按GOMS更新）'!A:H,2,0)</f>
        <v>iFloor Y2 Plus</v>
      </c>
      <c r="G2285" s="28" t="str">
        <f>VLOOKUP(B2285,'大货清单（不定期按GOMS更新）'!A:I,9,FALSE)</f>
        <v>6932485003228,	 6932485003228</v>
      </c>
      <c r="H2285" s="27" t="str">
        <f>VLOOKUP(B2285,'大货清单（不定期按GOMS更新）'!A:H,7,0)</f>
        <v>orange</v>
      </c>
      <c r="I2285" s="27" t="str">
        <f>VLOOKUP(B2285,'大货清单（不定期按GOMS更新）'!A:F,6,FALSE)</f>
        <v>ACTIVE</v>
      </c>
      <c r="J2285" s="27" t="str">
        <f>VLOOKUP(B2285,'大货清单（不定期按GOMS更新）'!A:K,11,FALSE)</f>
        <v>8</v>
      </c>
      <c r="K2285" s="27" t="str">
        <f>VLOOKUP(B2285,'大货清单（不定期按GOMS更新）'!A:N,12,FALSE)</f>
        <v>672</v>
      </c>
      <c r="L2285" s="27" t="str">
        <f>VLOOKUP(B2285,'大货清单（不定期按GOMS更新）'!A:M,13,FALSE)</f>
        <v>328</v>
      </c>
      <c r="M2285" s="27" t="str">
        <f>VLOOKUP(B2285,'大货清单（不定期按GOMS更新）'!A:N,14,FALSE)</f>
        <v>290</v>
      </c>
      <c r="N2285" s="50" t="s">
        <v>7983</v>
      </c>
      <c r="O2285" s="27">
        <f>IFERROR(VLOOKUP(N2285,'散件迭代（不定期更新）'!C:J,8,FALSE),0)</f>
        <v>0</v>
      </c>
      <c r="P2285" s="27" t="str">
        <f>IFERROR(VLOOKUP(N2285,'散件（更新）'!B:H,3,FALSE),0)</f>
        <v/>
      </c>
      <c r="Q2285" s="27" t="str">
        <f>VLOOKUP(N2285,'散件（更新）'!B:H,2,FALSE)</f>
        <v>114-23780204</v>
      </c>
      <c r="R2285" s="27" t="str">
        <f>VLOOKUP(N2285,'散件（更新）'!B:H,7,FALSE)</f>
        <v>Dirt Water Tank</v>
      </c>
      <c r="S2285" s="27" t="str">
        <f>VLOOKUP(N2285,'散件（更新）'!B:E,4,FALSE)</f>
        <v>https://tineco-yxzt.oss-accelerate.aliyuncs.com/20250117/DWT1_1737082238088.png</v>
      </c>
      <c r="T2285" s="27" t="s">
        <v>19315</v>
      </c>
      <c r="U2285" s="28" t="str">
        <f>VLOOKUP(N2285,'散件（更新）'!B:G,6,FALSE)</f>
        <v>回收桶组件</v>
      </c>
      <c r="V2285" s="28">
        <f>VLOOKUP(N2285,'散件（更新）'!B:I,8,FALSE)</f>
        <v>6932485004263</v>
      </c>
    </row>
    <row r="2286" spans="1:22">
      <c r="A2286" s="57">
        <v>46169</v>
      </c>
      <c r="B2286" s="50" t="s">
        <v>7473</v>
      </c>
      <c r="C2286" s="27" t="str">
        <f>VLOOKUP(B2286,'大货清单（不定期按GOMS更新）'!A:H,8,0)</f>
        <v>109-24570001</v>
      </c>
      <c r="D2286" s="27" t="str">
        <f>VLOOKUP(B2286,'大货清单（不定期按GOMS更新）'!A:C,3,0)</f>
        <v>CL2457-01</v>
      </c>
      <c r="E2286" s="27" t="str">
        <f>VLOOKUP(B2286,'大货清单（不定期按GOMS更新）'!A:H,4,0)</f>
        <v>DE,AT,PL,ES,FR,CH,RO,GR,CZ,NL,LT,HU,IT,UA</v>
      </c>
      <c r="F2286" s="27" t="str">
        <f>VLOOKUP(B2286,'大货清单（不定期按GOMS更新）'!A:H,2,0)</f>
        <v>FLOOR ONE S6 FLASHDRY PET</v>
      </c>
      <c r="G2286" s="28" t="str">
        <f>VLOOKUP(B2286,'大货清单（不定期按GOMS更新）'!A:I,9,FALSE)</f>
        <v>6974950105358,	 6974950105358</v>
      </c>
      <c r="H2286" s="27" t="str">
        <f>VLOOKUP(B2286,'大货清单（不定期按GOMS更新）'!A:H,7,0)</f>
        <v>Blue</v>
      </c>
      <c r="I2286" s="27" t="str">
        <f>VLOOKUP(B2286,'大货清单（不定期按GOMS更新）'!A:F,6,FALSE)</f>
        <v>ACTIVE</v>
      </c>
      <c r="J2286" s="27" t="str">
        <f>VLOOKUP(B2286,'大货清单（不定期按GOMS更新）'!A:K,11,FALSE)</f>
        <v>9.5</v>
      </c>
      <c r="K2286" s="27" t="str">
        <f>VLOOKUP(B2286,'大货清单（不定期按GOMS更新）'!A:N,12,FALSE)</f>
        <v>674</v>
      </c>
      <c r="L2286" s="27" t="str">
        <f>VLOOKUP(B2286,'大货清单（不定期按GOMS更新）'!A:M,13,FALSE)</f>
        <v>332</v>
      </c>
      <c r="M2286" s="27" t="str">
        <f>VLOOKUP(B2286,'大货清单（不定期按GOMS更新）'!A:N,14,FALSE)</f>
        <v>318</v>
      </c>
      <c r="N2286" s="50" t="s">
        <v>7954</v>
      </c>
      <c r="O2286" s="27">
        <f>IFERROR(VLOOKUP(N2286,'散件迭代（不定期更新）'!C:J,8,FALSE),0)</f>
        <v>0</v>
      </c>
      <c r="P2286" s="27" t="str">
        <f>IFERROR(VLOOKUP(N2286,'散件（更新）'!B:H,3,FALSE),0)</f>
        <v/>
      </c>
      <c r="Q2286" s="27" t="str">
        <f>VLOOKUP(N2286,'散件（更新）'!B:H,2,FALSE)</f>
        <v>114-24570001</v>
      </c>
      <c r="R2286" s="27" t="str">
        <f>VLOOKUP(N2286,'散件（更新）'!B:H,7,FALSE)</f>
        <v>Brush Roller Cover</v>
      </c>
      <c r="S2286" s="27" t="str">
        <f>VLOOKUP(N2286,'散件（更新）'!B:E,4,FALSE)</f>
        <v>https://tineco-yxzt.oss-accelerate.aliyuncs.com/20250114/4141241241_1736819292978.jpg</v>
      </c>
      <c r="T2286" s="27" t="s">
        <v>8759</v>
      </c>
      <c r="U2286" s="28" t="str">
        <f>VLOOKUP(N2286,'散件（更新）'!B:G,6,FALSE)</f>
        <v>滚刷盖组件（蓝色）</v>
      </c>
      <c r="V2286" s="28">
        <f>VLOOKUP(N2286,'散件（更新）'!B:I,8,FALSE)</f>
        <v>6932485002948</v>
      </c>
    </row>
    <row r="2287" spans="1:22">
      <c r="A2287" s="57">
        <v>46169</v>
      </c>
      <c r="B2287" s="50" t="s">
        <v>7473</v>
      </c>
      <c r="C2287" s="27" t="str">
        <f>VLOOKUP(B2287,'大货清单（不定期按GOMS更新）'!A:H,8,0)</f>
        <v>109-24570001</v>
      </c>
      <c r="D2287" s="27" t="str">
        <f>VLOOKUP(B2287,'大货清单（不定期按GOMS更新）'!A:C,3,0)</f>
        <v>CL2457-01</v>
      </c>
      <c r="E2287" s="27" t="str">
        <f>VLOOKUP(B2287,'大货清单（不定期按GOMS更新）'!A:H,4,0)</f>
        <v>DE,AT,PL,ES,FR,CH,RO,GR,CZ,NL,LT,HU,IT,UA</v>
      </c>
      <c r="F2287" s="27" t="str">
        <f>VLOOKUP(B2287,'大货清单（不定期按GOMS更新）'!A:H,2,0)</f>
        <v>FLOOR ONE S6 FLASHDRY PET</v>
      </c>
      <c r="G2287" s="28" t="str">
        <f>VLOOKUP(B2287,'大货清单（不定期按GOMS更新）'!A:I,9,FALSE)</f>
        <v>6974950105358,	 6974950105358</v>
      </c>
      <c r="H2287" s="27" t="str">
        <f>VLOOKUP(B2287,'大货清单（不定期按GOMS更新）'!A:H,7,0)</f>
        <v>Blue</v>
      </c>
      <c r="I2287" s="27" t="str">
        <f>VLOOKUP(B2287,'大货清单（不定期按GOMS更新）'!A:F,6,FALSE)</f>
        <v>ACTIVE</v>
      </c>
      <c r="J2287" s="27" t="str">
        <f>VLOOKUP(B2287,'大货清单（不定期按GOMS更新）'!A:K,11,FALSE)</f>
        <v>9.5</v>
      </c>
      <c r="K2287" s="27" t="str">
        <f>VLOOKUP(B2287,'大货清单（不定期按GOMS更新）'!A:N,12,FALSE)</f>
        <v>674</v>
      </c>
      <c r="L2287" s="27" t="str">
        <f>VLOOKUP(B2287,'大货清单（不定期按GOMS更新）'!A:M,13,FALSE)</f>
        <v>332</v>
      </c>
      <c r="M2287" s="27" t="str">
        <f>VLOOKUP(B2287,'大货清单（不定期按GOMS更新）'!A:N,14,FALSE)</f>
        <v>318</v>
      </c>
      <c r="N2287" s="50" t="s">
        <v>4422</v>
      </c>
      <c r="O2287" s="27">
        <f>IFERROR(VLOOKUP(N2287,'散件迭代（不定期更新）'!C:J,8,FALSE),0)</f>
        <v>0</v>
      </c>
      <c r="P2287" s="27" t="str">
        <f>IFERROR(VLOOKUP(N2287,'散件（更新）'!B:H,3,FALSE),0)</f>
        <v>/</v>
      </c>
      <c r="Q2287" s="27" t="str">
        <f>VLOOKUP(N2287,'散件（更新）'!B:H,2,FALSE)</f>
        <v>114-23350408</v>
      </c>
      <c r="R2287" s="27" t="str">
        <f>VLOOKUP(N2287,'散件（更新）'!B:H,7,FALSE)</f>
        <v>Brush Roller</v>
      </c>
      <c r="S2287" s="27" t="str">
        <f>VLOOKUP(N2287,'散件（更新）'!B:E,4,FALSE)</f>
        <v>https://tineco-yxzt.oss-accelerate.aliyuncs.com/20241021/gunshua_1729475885815.jpeg</v>
      </c>
      <c r="T2287" s="27" t="s">
        <v>8759</v>
      </c>
      <c r="U2287" s="28" t="str">
        <f>VLOOKUP(N2287,'散件（更新）'!B:G,6,FALSE)</f>
        <v>滚刷组件</v>
      </c>
      <c r="V2287" s="28" t="str">
        <f>VLOOKUP(N2287,'散件（更新）'!B:I,8,FALSE)</f>
        <v>6974950106188</v>
      </c>
    </row>
    <row r="2288" spans="1:22">
      <c r="A2288" s="57">
        <v>46169</v>
      </c>
      <c r="B2288" s="50" t="s">
        <v>7473</v>
      </c>
      <c r="C2288" s="27" t="str">
        <f>VLOOKUP(B2288,'大货清单（不定期按GOMS更新）'!A:H,8,0)</f>
        <v>109-24570001</v>
      </c>
      <c r="D2288" s="27" t="str">
        <f>VLOOKUP(B2288,'大货清单（不定期按GOMS更新）'!A:C,3,0)</f>
        <v>CL2457-01</v>
      </c>
      <c r="E2288" s="27" t="str">
        <f>VLOOKUP(B2288,'大货清单（不定期按GOMS更新）'!A:H,4,0)</f>
        <v>DE,AT,PL,ES,FR,CH,RO,GR,CZ,NL,LT,HU,IT,UA</v>
      </c>
      <c r="F2288" s="27" t="str">
        <f>VLOOKUP(B2288,'大货清单（不定期按GOMS更新）'!A:H,2,0)</f>
        <v>FLOOR ONE S6 FLASHDRY PET</v>
      </c>
      <c r="G2288" s="28" t="str">
        <f>VLOOKUP(B2288,'大货清单（不定期按GOMS更新）'!A:I,9,FALSE)</f>
        <v>6974950105358,	 6974950105358</v>
      </c>
      <c r="H2288" s="27" t="str">
        <f>VLOOKUP(B2288,'大货清单（不定期按GOMS更新）'!A:H,7,0)</f>
        <v>Blue</v>
      </c>
      <c r="I2288" s="27" t="str">
        <f>VLOOKUP(B2288,'大货清单（不定期按GOMS更新）'!A:F,6,FALSE)</f>
        <v>ACTIVE</v>
      </c>
      <c r="J2288" s="27" t="str">
        <f>VLOOKUP(B2288,'大货清单（不定期按GOMS更新）'!A:K,11,FALSE)</f>
        <v>9.5</v>
      </c>
      <c r="K2288" s="27" t="str">
        <f>VLOOKUP(B2288,'大货清单（不定期按GOMS更新）'!A:N,12,FALSE)</f>
        <v>674</v>
      </c>
      <c r="L2288" s="27" t="str">
        <f>VLOOKUP(B2288,'大货清单（不定期按GOMS更新）'!A:M,13,FALSE)</f>
        <v>332</v>
      </c>
      <c r="M2288" s="27" t="str">
        <f>VLOOKUP(B2288,'大货清单（不定期按GOMS更新）'!A:N,14,FALSE)</f>
        <v>318</v>
      </c>
      <c r="N2288" s="50" t="s">
        <v>2427</v>
      </c>
      <c r="O2288" s="27" t="str">
        <f>IFERROR(VLOOKUP(N2288,'散件迭代（不定期更新）'!C:J,8,FALSE),0)</f>
        <v>A43</v>
      </c>
      <c r="P2288" s="27" t="str">
        <f>IFERROR(VLOOKUP(N2288,'散件（更新）'!B:H,3,FALSE),0)</f>
        <v>/</v>
      </c>
      <c r="Q2288" s="27" t="str">
        <f>VLOOKUP(N2288,'散件（更新）'!B:H,2,FALSE)</f>
        <v>114-22230309</v>
      </c>
      <c r="R2288" s="27" t="str">
        <f>VLOOKUP(N2288,'散件（更新）'!B:H,7,FALSE)</f>
        <v>HEPA Assy</v>
      </c>
      <c r="S2288" s="27" t="str">
        <f>VLOOKUP(N2288,'散件（更新）'!B:E,4,FALSE)</f>
        <v>https://tineco-yxzt.oss-accelerate.aliyuncs.com/20231219/9FWFA110000_1702948014903.png</v>
      </c>
      <c r="T2288" s="27" t="s">
        <v>8759</v>
      </c>
      <c r="U2288" s="28" t="str">
        <f>VLOOKUP(N2288,'散件（更新）'!B:G,6,FALSE)</f>
        <v>前置方形过滤器滤网组件</v>
      </c>
      <c r="V2288" s="28">
        <f>VLOOKUP(N2288,'散件（更新）'!B:I,8,FALSE)</f>
        <v>6974950103217</v>
      </c>
    </row>
    <row r="2289" spans="1:22">
      <c r="A2289" s="57">
        <v>46169</v>
      </c>
      <c r="B2289" s="50" t="s">
        <v>7473</v>
      </c>
      <c r="C2289" s="27" t="str">
        <f>VLOOKUP(B2289,'大货清单（不定期按GOMS更新）'!A:H,8,0)</f>
        <v>109-24570001</v>
      </c>
      <c r="D2289" s="27" t="str">
        <f>VLOOKUP(B2289,'大货清单（不定期按GOMS更新）'!A:C,3,0)</f>
        <v>CL2457-01</v>
      </c>
      <c r="E2289" s="27" t="str">
        <f>VLOOKUP(B2289,'大货清单（不定期按GOMS更新）'!A:H,4,0)</f>
        <v>DE,AT,PL,ES,FR,CH,RO,GR,CZ,NL,LT,HU,IT,UA</v>
      </c>
      <c r="F2289" s="27" t="str">
        <f>VLOOKUP(B2289,'大货清单（不定期按GOMS更新）'!A:H,2,0)</f>
        <v>FLOOR ONE S6 FLASHDRY PET</v>
      </c>
      <c r="G2289" s="28" t="str">
        <f>VLOOKUP(B2289,'大货清单（不定期按GOMS更新）'!A:I,9,FALSE)</f>
        <v>6974950105358,	 6974950105358</v>
      </c>
      <c r="H2289" s="27" t="str">
        <f>VLOOKUP(B2289,'大货清单（不定期按GOMS更新）'!A:H,7,0)</f>
        <v>Blue</v>
      </c>
      <c r="I2289" s="27" t="str">
        <f>VLOOKUP(B2289,'大货清单（不定期按GOMS更新）'!A:F,6,FALSE)</f>
        <v>ACTIVE</v>
      </c>
      <c r="J2289" s="27" t="str">
        <f>VLOOKUP(B2289,'大货清单（不定期按GOMS更新）'!A:K,11,FALSE)</f>
        <v>9.5</v>
      </c>
      <c r="K2289" s="27" t="str">
        <f>VLOOKUP(B2289,'大货清单（不定期按GOMS更新）'!A:N,12,FALSE)</f>
        <v>674</v>
      </c>
      <c r="L2289" s="27" t="str">
        <f>VLOOKUP(B2289,'大货清单（不定期按GOMS更新）'!A:M,13,FALSE)</f>
        <v>332</v>
      </c>
      <c r="M2289" s="27" t="str">
        <f>VLOOKUP(B2289,'大货清单（不定期按GOMS更新）'!A:N,14,FALSE)</f>
        <v>318</v>
      </c>
      <c r="N2289" s="50" t="s">
        <v>8096</v>
      </c>
      <c r="O2289" s="27">
        <f>IFERROR(VLOOKUP(N2289,'散件迭代（不定期更新）'!C:J,8,FALSE),0)</f>
        <v>0</v>
      </c>
      <c r="P2289" s="27" t="str">
        <f>IFERROR(VLOOKUP(N2289,'散件（更新）'!B:H,3,FALSE),0)</f>
        <v/>
      </c>
      <c r="Q2289" s="27" t="str">
        <f>VLOOKUP(N2289,'散件（更新）'!B:H,2,FALSE)</f>
        <v>114-24570204</v>
      </c>
      <c r="R2289" s="27" t="str">
        <f>VLOOKUP(N2289,'散件（更新）'!B:H,7,FALSE)</f>
        <v>Charging Dock</v>
      </c>
      <c r="S2289" s="27" t="str">
        <f>VLOOKUP(N2289,'散件（更新）'!B:E,4,FALSE)</f>
        <v>https://tineco-yxzt.oss-accelerate.aliyuncs.com/20250114/23231231313_1736820978231.jpg</v>
      </c>
      <c r="T2289" s="27" t="s">
        <v>8759</v>
      </c>
      <c r="U2289" s="28" t="str">
        <f>VLOOKUP(N2289,'散件（更新）'!B:G,6,FALSE)</f>
        <v>托盘组件（欧规插头）</v>
      </c>
      <c r="V2289" s="28">
        <f>VLOOKUP(N2289,'散件（更新）'!B:I,8,FALSE)</f>
        <v>6932485003075</v>
      </c>
    </row>
    <row r="2290" spans="1:22">
      <c r="A2290" s="57">
        <v>46169</v>
      </c>
      <c r="B2290" s="50" t="s">
        <v>7473</v>
      </c>
      <c r="C2290" s="27" t="str">
        <f>VLOOKUP(B2290,'大货清单（不定期按GOMS更新）'!A:H,8,0)</f>
        <v>109-24570001</v>
      </c>
      <c r="D2290" s="27" t="str">
        <f>VLOOKUP(B2290,'大货清单（不定期按GOMS更新）'!A:C,3,0)</f>
        <v>CL2457-01</v>
      </c>
      <c r="E2290" s="27" t="str">
        <f>VLOOKUP(B2290,'大货清单（不定期按GOMS更新）'!A:H,4,0)</f>
        <v>DE,AT,PL,ES,FR,CH,RO,GR,CZ,NL,LT,HU,IT,UA</v>
      </c>
      <c r="F2290" s="27" t="str">
        <f>VLOOKUP(B2290,'大货清单（不定期按GOMS更新）'!A:H,2,0)</f>
        <v>FLOOR ONE S6 FLASHDRY PET</v>
      </c>
      <c r="G2290" s="28" t="str">
        <f>VLOOKUP(B2290,'大货清单（不定期按GOMS更新）'!A:I,9,FALSE)</f>
        <v>6974950105358,	 6974950105358</v>
      </c>
      <c r="H2290" s="27" t="str">
        <f>VLOOKUP(B2290,'大货清单（不定期按GOMS更新）'!A:H,7,0)</f>
        <v>Blue</v>
      </c>
      <c r="I2290" s="27" t="str">
        <f>VLOOKUP(B2290,'大货清单（不定期按GOMS更新）'!A:F,6,FALSE)</f>
        <v>ACTIVE</v>
      </c>
      <c r="J2290" s="27" t="str">
        <f>VLOOKUP(B2290,'大货清单（不定期按GOMS更新）'!A:K,11,FALSE)</f>
        <v>9.5</v>
      </c>
      <c r="K2290" s="27" t="str">
        <f>VLOOKUP(B2290,'大货清单（不定期按GOMS更新）'!A:N,12,FALSE)</f>
        <v>674</v>
      </c>
      <c r="L2290" s="27" t="str">
        <f>VLOOKUP(B2290,'大货清单（不定期按GOMS更新）'!A:M,13,FALSE)</f>
        <v>332</v>
      </c>
      <c r="M2290" s="27" t="str">
        <f>VLOOKUP(B2290,'大货清单（不定期按GOMS更新）'!A:N,14,FALSE)</f>
        <v>318</v>
      </c>
      <c r="N2290" s="50" t="s">
        <v>8090</v>
      </c>
      <c r="O2290" s="27">
        <f>IFERROR(VLOOKUP(N2290,'散件迭代（不定期更新）'!C:J,8,FALSE),0)</f>
        <v>0</v>
      </c>
      <c r="P2290" s="27" t="str">
        <f>IFERROR(VLOOKUP(N2290,'散件（更新）'!B:H,3,FALSE),0)</f>
        <v/>
      </c>
      <c r="Q2290" s="27" t="str">
        <f>VLOOKUP(N2290,'散件（更新）'!B:H,2,FALSE)</f>
        <v>114-24570008</v>
      </c>
      <c r="R2290" s="27" t="str">
        <f>VLOOKUP(N2290,'散件（更新）'!B:H,7,FALSE)</f>
        <v>Battery</v>
      </c>
      <c r="S2290" s="27" t="str">
        <f>VLOOKUP(N2290,'散件（更新）'!B:E,4,FALSE)</f>
        <v>https://tineco-yxzt.oss-accelerate.aliyuncs.com/20250210/batte_1739164789196.png</v>
      </c>
      <c r="T2290" s="27" t="s">
        <v>8759</v>
      </c>
      <c r="U2290" s="28" t="str">
        <f>VLOOKUP(N2290,'散件（更新）'!B:G,6,FALSE)</f>
        <v>电池包组件</v>
      </c>
      <c r="V2290" s="28">
        <f>VLOOKUP(N2290,'散件（更新）'!B:I,8,FALSE)</f>
        <v>6932485003044</v>
      </c>
    </row>
    <row r="2291" spans="1:22">
      <c r="A2291" s="57">
        <v>46169</v>
      </c>
      <c r="B2291" s="50" t="s">
        <v>7473</v>
      </c>
      <c r="C2291" s="27" t="str">
        <f>VLOOKUP(B2291,'大货清单（不定期按GOMS更新）'!A:H,8,0)</f>
        <v>109-24570001</v>
      </c>
      <c r="D2291" s="27" t="str">
        <f>VLOOKUP(B2291,'大货清单（不定期按GOMS更新）'!A:C,3,0)</f>
        <v>CL2457-01</v>
      </c>
      <c r="E2291" s="27" t="str">
        <f>VLOOKUP(B2291,'大货清单（不定期按GOMS更新）'!A:H,4,0)</f>
        <v>DE,AT,PL,ES,FR,CH,RO,GR,CZ,NL,LT,HU,IT,UA</v>
      </c>
      <c r="F2291" s="27" t="str">
        <f>VLOOKUP(B2291,'大货清单（不定期按GOMS更新）'!A:H,2,0)</f>
        <v>FLOOR ONE S6 FLASHDRY PET</v>
      </c>
      <c r="G2291" s="28" t="str">
        <f>VLOOKUP(B2291,'大货清单（不定期按GOMS更新）'!A:I,9,FALSE)</f>
        <v>6974950105358,	 6974950105358</v>
      </c>
      <c r="H2291" s="27" t="str">
        <f>VLOOKUP(B2291,'大货清单（不定期按GOMS更新）'!A:H,7,0)</f>
        <v>Blue</v>
      </c>
      <c r="I2291" s="27" t="str">
        <f>VLOOKUP(B2291,'大货清单（不定期按GOMS更新）'!A:F,6,FALSE)</f>
        <v>ACTIVE</v>
      </c>
      <c r="J2291" s="27" t="str">
        <f>VLOOKUP(B2291,'大货清单（不定期按GOMS更新）'!A:K,11,FALSE)</f>
        <v>9.5</v>
      </c>
      <c r="K2291" s="27" t="str">
        <f>VLOOKUP(B2291,'大货清单（不定期按GOMS更新）'!A:N,12,FALSE)</f>
        <v>674</v>
      </c>
      <c r="L2291" s="27" t="str">
        <f>VLOOKUP(B2291,'大货清单（不定期按GOMS更新）'!A:M,13,FALSE)</f>
        <v>332</v>
      </c>
      <c r="M2291" s="27" t="str">
        <f>VLOOKUP(B2291,'大货清单（不定期按GOMS更新）'!A:N,14,FALSE)</f>
        <v>318</v>
      </c>
      <c r="N2291" s="50" t="s">
        <v>4235</v>
      </c>
      <c r="O2291" s="27">
        <f>IFERROR(VLOOKUP(N2291,'散件迭代（不定期更新）'!C:J,8,FALSE),0)</f>
        <v>0</v>
      </c>
      <c r="P2291" s="27" t="str">
        <f>IFERROR(VLOOKUP(N2291,'散件（更新）'!B:H,3,FALSE),0)</f>
        <v>/</v>
      </c>
      <c r="Q2291" s="27" t="str">
        <f>VLOOKUP(N2291,'散件（更新）'!B:H,2,FALSE)</f>
        <v>114-23311106</v>
      </c>
      <c r="R2291" s="27" t="str">
        <f>VLOOKUP(N2291,'散件（更新）'!B:H,7,FALSE)</f>
        <v>Display Screen</v>
      </c>
      <c r="S2291" s="27" t="str">
        <f>VLOOKUP(N2291,'散件（更新）'!B:E,4,FALSE)</f>
        <v>https://tineco-yxzt.oss-accelerate.aliyuncs.com/20240222/xianshipingzujian_1708568103596.jpeg</v>
      </c>
      <c r="T2291" s="27" t="s">
        <v>19303</v>
      </c>
      <c r="U2291" s="28" t="str">
        <f>VLOOKUP(N2291,'散件（更新）'!B:G,6,FALSE)</f>
        <v>显示屏组件（烘干款）</v>
      </c>
      <c r="V2291" s="28">
        <f>VLOOKUP(N2291,'散件（更新）'!B:I,8,FALSE)</f>
        <v>6974950106683</v>
      </c>
    </row>
    <row r="2292" spans="1:22">
      <c r="A2292" s="57">
        <v>46169</v>
      </c>
      <c r="B2292" s="50" t="s">
        <v>7473</v>
      </c>
      <c r="C2292" s="27" t="str">
        <f>VLOOKUP(B2292,'大货清单（不定期按GOMS更新）'!A:H,8,0)</f>
        <v>109-24570001</v>
      </c>
      <c r="D2292" s="27" t="str">
        <f>VLOOKUP(B2292,'大货清单（不定期按GOMS更新）'!A:C,3,0)</f>
        <v>CL2457-01</v>
      </c>
      <c r="E2292" s="27" t="str">
        <f>VLOOKUP(B2292,'大货清单（不定期按GOMS更新）'!A:H,4,0)</f>
        <v>DE,AT,PL,ES,FR,CH,RO,GR,CZ,NL,LT,HU,IT,UA</v>
      </c>
      <c r="F2292" s="27" t="str">
        <f>VLOOKUP(B2292,'大货清单（不定期按GOMS更新）'!A:H,2,0)</f>
        <v>FLOOR ONE S6 FLASHDRY PET</v>
      </c>
      <c r="G2292" s="28" t="str">
        <f>VLOOKUP(B2292,'大货清单（不定期按GOMS更新）'!A:I,9,FALSE)</f>
        <v>6974950105358,	 6974950105358</v>
      </c>
      <c r="H2292" s="27" t="str">
        <f>VLOOKUP(B2292,'大货清单（不定期按GOMS更新）'!A:H,7,0)</f>
        <v>Blue</v>
      </c>
      <c r="I2292" s="27" t="str">
        <f>VLOOKUP(B2292,'大货清单（不定期按GOMS更新）'!A:F,6,FALSE)</f>
        <v>ACTIVE</v>
      </c>
      <c r="J2292" s="27" t="str">
        <f>VLOOKUP(B2292,'大货清单（不定期按GOMS更新）'!A:K,11,FALSE)</f>
        <v>9.5</v>
      </c>
      <c r="K2292" s="27" t="str">
        <f>VLOOKUP(B2292,'大货清单（不定期按GOMS更新）'!A:N,12,FALSE)</f>
        <v>674</v>
      </c>
      <c r="L2292" s="27" t="str">
        <f>VLOOKUP(B2292,'大货清单（不定期按GOMS更新）'!A:M,13,FALSE)</f>
        <v>332</v>
      </c>
      <c r="M2292" s="27" t="str">
        <f>VLOOKUP(B2292,'大货清单（不定期按GOMS更新）'!A:N,14,FALSE)</f>
        <v>318</v>
      </c>
      <c r="N2292" s="50" t="s">
        <v>4231</v>
      </c>
      <c r="O2292" s="27">
        <f>IFERROR(VLOOKUP(N2292,'散件迭代（不定期更新）'!C:J,8,FALSE),0)</f>
        <v>0</v>
      </c>
      <c r="P2292" s="27" t="str">
        <f>IFERROR(VLOOKUP(N2292,'散件（更新）'!B:H,3,FALSE),0)</f>
        <v>/</v>
      </c>
      <c r="Q2292" s="27" t="str">
        <f>VLOOKUP(N2292,'散件（更新）'!B:H,2,FALSE)</f>
        <v>114-23710005</v>
      </c>
      <c r="R2292" s="27" t="str">
        <f>VLOOKUP(N2292,'散件（更新）'!B:H,7,FALSE)</f>
        <v>plastic part</v>
      </c>
      <c r="S2292" s="27" t="str">
        <f>VLOOKUP(N2292,'散件（更新）'!B:E,4,FALSE)</f>
        <v>https://tineco-yxzt.oss-accelerate.aliyuncs.com/20240131/jitixiazhuangshigai2_1706693961450.jpeg</v>
      </c>
      <c r="T2292" s="27" t="s">
        <v>19316</v>
      </c>
      <c r="U2292" s="28" t="str">
        <f>VLOOKUP(N2292,'散件（更新）'!B:G,6,FALSE)</f>
        <v>机体下装饰盖</v>
      </c>
      <c r="V2292" s="28">
        <f>VLOOKUP(N2292,'散件（更新）'!B:I,8,FALSE)</f>
        <v>6974950106003</v>
      </c>
    </row>
    <row r="2293" spans="1:22">
      <c r="A2293" s="57">
        <v>46169</v>
      </c>
      <c r="B2293" s="50" t="s">
        <v>7473</v>
      </c>
      <c r="C2293" s="27" t="str">
        <f>VLOOKUP(B2293,'大货清单（不定期按GOMS更新）'!A:H,8,0)</f>
        <v>109-24570001</v>
      </c>
      <c r="D2293" s="27" t="str">
        <f>VLOOKUP(B2293,'大货清单（不定期按GOMS更新）'!A:C,3,0)</f>
        <v>CL2457-01</v>
      </c>
      <c r="E2293" s="27" t="str">
        <f>VLOOKUP(B2293,'大货清单（不定期按GOMS更新）'!A:H,4,0)</f>
        <v>DE,AT,PL,ES,FR,CH,RO,GR,CZ,NL,LT,HU,IT,UA</v>
      </c>
      <c r="F2293" s="27" t="str">
        <f>VLOOKUP(B2293,'大货清单（不定期按GOMS更新）'!A:H,2,0)</f>
        <v>FLOOR ONE S6 FLASHDRY PET</v>
      </c>
      <c r="G2293" s="28" t="str">
        <f>VLOOKUP(B2293,'大货清单（不定期按GOMS更新）'!A:I,9,FALSE)</f>
        <v>6974950105358,	 6974950105358</v>
      </c>
      <c r="H2293" s="27" t="str">
        <f>VLOOKUP(B2293,'大货清单（不定期按GOMS更新）'!A:H,7,0)</f>
        <v>Blue</v>
      </c>
      <c r="I2293" s="27" t="str">
        <f>VLOOKUP(B2293,'大货清单（不定期按GOMS更新）'!A:F,6,FALSE)</f>
        <v>ACTIVE</v>
      </c>
      <c r="J2293" s="27" t="str">
        <f>VLOOKUP(B2293,'大货清单（不定期按GOMS更新）'!A:K,11,FALSE)</f>
        <v>9.5</v>
      </c>
      <c r="K2293" s="27" t="str">
        <f>VLOOKUP(B2293,'大货清单（不定期按GOMS更新）'!A:N,12,FALSE)</f>
        <v>674</v>
      </c>
      <c r="L2293" s="27" t="str">
        <f>VLOOKUP(B2293,'大货清单（不定期按GOMS更新）'!A:M,13,FALSE)</f>
        <v>332</v>
      </c>
      <c r="M2293" s="27" t="str">
        <f>VLOOKUP(B2293,'大货清单（不定期按GOMS更新）'!A:N,14,FALSE)</f>
        <v>318</v>
      </c>
      <c r="N2293" s="50" t="s">
        <v>7852</v>
      </c>
      <c r="O2293" s="27">
        <f>IFERROR(VLOOKUP(N2293,'散件迭代（不定期更新）'!C:J,8,FALSE),0)</f>
        <v>0</v>
      </c>
      <c r="P2293" s="27" t="str">
        <f>IFERROR(VLOOKUP(N2293,'散件（更新）'!B:H,3,FALSE),0)</f>
        <v/>
      </c>
      <c r="Q2293" s="27" t="str">
        <f>VLOOKUP(N2293,'散件（更新）'!B:H,2,FALSE)</f>
        <v>114-24570005</v>
      </c>
      <c r="R2293" s="27" t="str">
        <f>VLOOKUP(N2293,'散件（更新）'!B:H,7,FALSE)</f>
        <v>plastic part</v>
      </c>
      <c r="S2293" s="27" t="str">
        <f>VLOOKUP(N2293,'散件（更新）'!B:E,4,FALSE)</f>
        <v>https://tineco-yxzt.oss-accelerate.aliyuncs.com/20250210/23211414_1739156844002.jpg</v>
      </c>
      <c r="T2293" s="27" t="s">
        <v>8759</v>
      </c>
      <c r="U2293" s="28" t="str">
        <f>VLOOKUP(N2293,'散件（更新）'!B:G,6,FALSE)</f>
        <v>转接头和机体底盖组件（蓝色）</v>
      </c>
      <c r="V2293" s="28">
        <f>VLOOKUP(N2293,'散件（更新）'!B:I,8,FALSE)</f>
        <v>6932485002986</v>
      </c>
    </row>
    <row r="2294" spans="1:22">
      <c r="A2294" s="57">
        <v>46169</v>
      </c>
      <c r="B2294" s="50" t="s">
        <v>7473</v>
      </c>
      <c r="C2294" s="27" t="str">
        <f>VLOOKUP(B2294,'大货清单（不定期按GOMS更新）'!A:H,8,0)</f>
        <v>109-24570001</v>
      </c>
      <c r="D2294" s="27" t="str">
        <f>VLOOKUP(B2294,'大货清单（不定期按GOMS更新）'!A:C,3,0)</f>
        <v>CL2457-01</v>
      </c>
      <c r="E2294" s="27" t="str">
        <f>VLOOKUP(B2294,'大货清单（不定期按GOMS更新）'!A:H,4,0)</f>
        <v>DE,AT,PL,ES,FR,CH,RO,GR,CZ,NL,LT,HU,IT,UA</v>
      </c>
      <c r="F2294" s="27" t="str">
        <f>VLOOKUP(B2294,'大货清单（不定期按GOMS更新）'!A:H,2,0)</f>
        <v>FLOOR ONE S6 FLASHDRY PET</v>
      </c>
      <c r="G2294" s="28" t="str">
        <f>VLOOKUP(B2294,'大货清单（不定期按GOMS更新）'!A:I,9,FALSE)</f>
        <v>6974950105358,	 6974950105358</v>
      </c>
      <c r="H2294" s="27" t="str">
        <f>VLOOKUP(B2294,'大货清单（不定期按GOMS更新）'!A:H,7,0)</f>
        <v>Blue</v>
      </c>
      <c r="I2294" s="27" t="str">
        <f>VLOOKUP(B2294,'大货清单（不定期按GOMS更新）'!A:F,6,FALSE)</f>
        <v>ACTIVE</v>
      </c>
      <c r="J2294" s="27" t="str">
        <f>VLOOKUP(B2294,'大货清单（不定期按GOMS更新）'!A:K,11,FALSE)</f>
        <v>9.5</v>
      </c>
      <c r="K2294" s="27" t="str">
        <f>VLOOKUP(B2294,'大货清单（不定期按GOMS更新）'!A:N,12,FALSE)</f>
        <v>674</v>
      </c>
      <c r="L2294" s="27" t="str">
        <f>VLOOKUP(B2294,'大货清单（不定期按GOMS更新）'!A:M,13,FALSE)</f>
        <v>332</v>
      </c>
      <c r="M2294" s="27" t="str">
        <f>VLOOKUP(B2294,'大货清单（不定期按GOMS更新）'!A:N,14,FALSE)</f>
        <v>318</v>
      </c>
      <c r="N2294" s="50" t="s">
        <v>8052</v>
      </c>
      <c r="O2294" s="27">
        <f>IFERROR(VLOOKUP(N2294,'散件迭代（不定期更新）'!C:J,8,FALSE),0)</f>
        <v>0</v>
      </c>
      <c r="P2294" s="27" t="str">
        <f>IFERROR(VLOOKUP(N2294,'散件（更新）'!B:H,3,FALSE),0)</f>
        <v/>
      </c>
      <c r="Q2294" s="27" t="str">
        <f>VLOOKUP(N2294,'散件（更新）'!B:H,2,FALSE)</f>
        <v>114-24570011</v>
      </c>
      <c r="R2294" s="27" t="str">
        <f>VLOOKUP(N2294,'散件（更新）'!B:H,7,FALSE)</f>
        <v>Wire</v>
      </c>
      <c r="S2294" s="27" t="str">
        <f>VLOOKUP(N2294,'散件（更新）'!B:E,4,FALSE)</f>
        <v>https://tineco-yxzt.oss-accelerate.aliyuncs.com/20250210/wire222_1739164228329.png</v>
      </c>
      <c r="T2294" s="27" t="s">
        <v>8759</v>
      </c>
      <c r="U2294" s="28" t="str">
        <f>VLOOKUP(N2294,'散件（更新）'!B:G,6,FALSE)</f>
        <v>机身充电导线</v>
      </c>
      <c r="V2294" s="28">
        <f>VLOOKUP(N2294,'散件（更新）'!B:I,8,FALSE)</f>
        <v>6932485003105</v>
      </c>
    </row>
    <row r="2295" spans="1:22">
      <c r="A2295" s="57">
        <v>46169</v>
      </c>
      <c r="B2295" s="50" t="s">
        <v>7473</v>
      </c>
      <c r="C2295" s="27" t="str">
        <f>VLOOKUP(B2295,'大货清单（不定期按GOMS更新）'!A:H,8,0)</f>
        <v>109-24570001</v>
      </c>
      <c r="D2295" s="27" t="str">
        <f>VLOOKUP(B2295,'大货清单（不定期按GOMS更新）'!A:C,3,0)</f>
        <v>CL2457-01</v>
      </c>
      <c r="E2295" s="27" t="str">
        <f>VLOOKUP(B2295,'大货清单（不定期按GOMS更新）'!A:H,4,0)</f>
        <v>DE,AT,PL,ES,FR,CH,RO,GR,CZ,NL,LT,HU,IT,UA</v>
      </c>
      <c r="F2295" s="27" t="str">
        <f>VLOOKUP(B2295,'大货清单（不定期按GOMS更新）'!A:H,2,0)</f>
        <v>FLOOR ONE S6 FLASHDRY PET</v>
      </c>
      <c r="G2295" s="28" t="str">
        <f>VLOOKUP(B2295,'大货清单（不定期按GOMS更新）'!A:I,9,FALSE)</f>
        <v>6974950105358,	 6974950105358</v>
      </c>
      <c r="H2295" s="27" t="str">
        <f>VLOOKUP(B2295,'大货清单（不定期按GOMS更新）'!A:H,7,0)</f>
        <v>Blue</v>
      </c>
      <c r="I2295" s="27" t="str">
        <f>VLOOKUP(B2295,'大货清单（不定期按GOMS更新）'!A:F,6,FALSE)</f>
        <v>ACTIVE</v>
      </c>
      <c r="J2295" s="27" t="str">
        <f>VLOOKUP(B2295,'大货清单（不定期按GOMS更新）'!A:K,11,FALSE)</f>
        <v>9.5</v>
      </c>
      <c r="K2295" s="27" t="str">
        <f>VLOOKUP(B2295,'大货清单（不定期按GOMS更新）'!A:N,12,FALSE)</f>
        <v>674</v>
      </c>
      <c r="L2295" s="27" t="str">
        <f>VLOOKUP(B2295,'大货清单（不定期按GOMS更新）'!A:M,13,FALSE)</f>
        <v>332</v>
      </c>
      <c r="M2295" s="27" t="str">
        <f>VLOOKUP(B2295,'大货清单（不定期按GOMS更新）'!A:N,14,FALSE)</f>
        <v>318</v>
      </c>
      <c r="N2295" s="50" t="s">
        <v>7814</v>
      </c>
      <c r="O2295" s="27">
        <f>IFERROR(VLOOKUP(N2295,'散件迭代（不定期更新）'!C:J,8,FALSE),0)</f>
        <v>0</v>
      </c>
      <c r="P2295" s="27" t="str">
        <f>IFERROR(VLOOKUP(N2295,'散件（更新）'!B:H,3,FALSE),0)</f>
        <v/>
      </c>
      <c r="Q2295" s="27" t="str">
        <f>VLOOKUP(N2295,'散件（更新）'!B:H,2,FALSE)</f>
        <v>114-24570002</v>
      </c>
      <c r="R2295" s="27" t="str">
        <f>VLOOKUP(N2295,'散件（更新）'!B:H,7,FALSE)</f>
        <v>Switch</v>
      </c>
      <c r="S2295" s="27" t="str">
        <f>VLOOKUP(N2295,'散件（更新）'!B:E,4,FALSE)</f>
        <v>https://tineco-yxzt.oss-accelerate.aliyuncs.com/20250114/32131_1736819450296.jpg</v>
      </c>
      <c r="T2295" s="27" t="s">
        <v>8759</v>
      </c>
      <c r="U2295" s="28" t="str">
        <f>VLOOKUP(N2295,'散件（更新）'!B:G,6,FALSE)</f>
        <v>微动开关</v>
      </c>
      <c r="V2295" s="28">
        <f>VLOOKUP(N2295,'散件（更新）'!B:I,8,FALSE)</f>
        <v>6932485002955</v>
      </c>
    </row>
    <row r="2296" spans="1:22">
      <c r="A2296" s="57">
        <v>46169</v>
      </c>
      <c r="B2296" s="50" t="s">
        <v>7473</v>
      </c>
      <c r="C2296" s="27" t="str">
        <f>VLOOKUP(B2296,'大货清单（不定期按GOMS更新）'!A:H,8,0)</f>
        <v>109-24570001</v>
      </c>
      <c r="D2296" s="27" t="str">
        <f>VLOOKUP(B2296,'大货清单（不定期按GOMS更新）'!A:C,3,0)</f>
        <v>CL2457-01</v>
      </c>
      <c r="E2296" s="27" t="str">
        <f>VLOOKUP(B2296,'大货清单（不定期按GOMS更新）'!A:H,4,0)</f>
        <v>DE,AT,PL,ES,FR,CH,RO,GR,CZ,NL,LT,HU,IT,UA</v>
      </c>
      <c r="F2296" s="27" t="str">
        <f>VLOOKUP(B2296,'大货清单（不定期按GOMS更新）'!A:H,2,0)</f>
        <v>FLOOR ONE S6 FLASHDRY PET</v>
      </c>
      <c r="G2296" s="28" t="str">
        <f>VLOOKUP(B2296,'大货清单（不定期按GOMS更新）'!A:I,9,FALSE)</f>
        <v>6974950105358,	 6974950105358</v>
      </c>
      <c r="H2296" s="27" t="str">
        <f>VLOOKUP(B2296,'大货清单（不定期按GOMS更新）'!A:H,7,0)</f>
        <v>Blue</v>
      </c>
      <c r="I2296" s="27" t="str">
        <f>VLOOKUP(B2296,'大货清单（不定期按GOMS更新）'!A:F,6,FALSE)</f>
        <v>ACTIVE</v>
      </c>
      <c r="J2296" s="27" t="str">
        <f>VLOOKUP(B2296,'大货清单（不定期按GOMS更新）'!A:K,11,FALSE)</f>
        <v>9.5</v>
      </c>
      <c r="K2296" s="27" t="str">
        <f>VLOOKUP(B2296,'大货清单（不定期按GOMS更新）'!A:N,12,FALSE)</f>
        <v>674</v>
      </c>
      <c r="L2296" s="27" t="str">
        <f>VLOOKUP(B2296,'大货清单（不定期按GOMS更新）'!A:M,13,FALSE)</f>
        <v>332</v>
      </c>
      <c r="M2296" s="27" t="str">
        <f>VLOOKUP(B2296,'大货清单（不定期按GOMS更新）'!A:N,14,FALSE)</f>
        <v>318</v>
      </c>
      <c r="N2296" s="50" t="s">
        <v>8048</v>
      </c>
      <c r="O2296" s="27">
        <f>IFERROR(VLOOKUP(N2296,'散件迭代（不定期更新）'!C:J,8,FALSE),0)</f>
        <v>0</v>
      </c>
      <c r="P2296" s="27" t="str">
        <f>IFERROR(VLOOKUP(N2296,'散件（更新）'!B:H,3,FALSE),0)</f>
        <v/>
      </c>
      <c r="Q2296" s="27" t="str">
        <f>VLOOKUP(N2296,'散件（更新）'!B:H,2,FALSE)</f>
        <v>114-24570004</v>
      </c>
      <c r="R2296" s="27" t="str">
        <f>VLOOKUP(N2296,'散件（更新）'!B:H,7,FALSE)</f>
        <v>Motor</v>
      </c>
      <c r="S2296" s="27" t="str">
        <f>VLOOKUP(N2296,'散件（更新）'!B:E,4,FALSE)</f>
        <v>https://tineco-yxzt.oss-accelerate.aliyuncs.com/20250114/1111111321232131231_1736819864978.jpg</v>
      </c>
      <c r="T2296" s="27" t="s">
        <v>8759</v>
      </c>
      <c r="U2296" s="28" t="str">
        <f>VLOOKUP(N2296,'散件（更新）'!B:G,6,FALSE)</f>
        <v>有刷电机齿轮箱组件</v>
      </c>
      <c r="V2296" s="28">
        <f>VLOOKUP(N2296,'散件（更新）'!B:I,8,FALSE)</f>
        <v>6932485002979</v>
      </c>
    </row>
    <row r="2297" spans="1:22">
      <c r="A2297" s="57">
        <v>46169</v>
      </c>
      <c r="B2297" s="50" t="s">
        <v>7473</v>
      </c>
      <c r="C2297" s="27" t="str">
        <f>VLOOKUP(B2297,'大货清单（不定期按GOMS更新）'!A:H,8,0)</f>
        <v>109-24570001</v>
      </c>
      <c r="D2297" s="27" t="str">
        <f>VLOOKUP(B2297,'大货清单（不定期按GOMS更新）'!A:C,3,0)</f>
        <v>CL2457-01</v>
      </c>
      <c r="E2297" s="27" t="str">
        <f>VLOOKUP(B2297,'大货清单（不定期按GOMS更新）'!A:H,4,0)</f>
        <v>DE,AT,PL,ES,FR,CH,RO,GR,CZ,NL,LT,HU,IT,UA</v>
      </c>
      <c r="F2297" s="27" t="str">
        <f>VLOOKUP(B2297,'大货清单（不定期按GOMS更新）'!A:H,2,0)</f>
        <v>FLOOR ONE S6 FLASHDRY PET</v>
      </c>
      <c r="G2297" s="28" t="str">
        <f>VLOOKUP(B2297,'大货清单（不定期按GOMS更新）'!A:I,9,FALSE)</f>
        <v>6974950105358,	 6974950105358</v>
      </c>
      <c r="H2297" s="27" t="str">
        <f>VLOOKUP(B2297,'大货清单（不定期按GOMS更新）'!A:H,7,0)</f>
        <v>Blue</v>
      </c>
      <c r="I2297" s="27" t="str">
        <f>VLOOKUP(B2297,'大货清单（不定期按GOMS更新）'!A:F,6,FALSE)</f>
        <v>ACTIVE</v>
      </c>
      <c r="J2297" s="27" t="str">
        <f>VLOOKUP(B2297,'大货清单（不定期按GOMS更新）'!A:K,11,FALSE)</f>
        <v>9.5</v>
      </c>
      <c r="K2297" s="27" t="str">
        <f>VLOOKUP(B2297,'大货清单（不定期按GOMS更新）'!A:N,12,FALSE)</f>
        <v>674</v>
      </c>
      <c r="L2297" s="27" t="str">
        <f>VLOOKUP(B2297,'大货清单（不定期按GOMS更新）'!A:M,13,FALSE)</f>
        <v>332</v>
      </c>
      <c r="M2297" s="27" t="str">
        <f>VLOOKUP(B2297,'大货清单（不定期按GOMS更新）'!A:N,14,FALSE)</f>
        <v>318</v>
      </c>
      <c r="N2297" s="50" t="s">
        <v>7789</v>
      </c>
      <c r="O2297" s="27">
        <f>IFERROR(VLOOKUP(N2297,'散件迭代（不定期更新）'!C:J,8,FALSE),0)</f>
        <v>0</v>
      </c>
      <c r="P2297" s="27" t="str">
        <f>IFERROR(VLOOKUP(N2297,'散件（更新）'!B:H,3,FALSE),0)</f>
        <v/>
      </c>
      <c r="Q2297" s="27" t="str">
        <f>VLOOKUP(N2297,'散件（更新）'!B:H,2,FALSE)</f>
        <v>114-24570009</v>
      </c>
      <c r="R2297" s="27" t="str">
        <f>VLOOKUP(N2297,'散件（更新）'!B:H,7,FALSE)</f>
        <v>Motor</v>
      </c>
      <c r="S2297" s="27" t="str">
        <f>VLOOKUP(N2297,'散件（更新）'!B:E,4,FALSE)</f>
        <v>https://tineco-yxzt.oss-accelerate.aliyuncs.com/20250210/moto_1739164363690.png</v>
      </c>
      <c r="T2297" s="27" t="s">
        <v>8759</v>
      </c>
      <c r="U2297" s="28" t="str">
        <f>VLOOKUP(N2297,'散件（更新）'!B:G,6,FALSE)</f>
        <v>主电机</v>
      </c>
      <c r="V2297" s="28">
        <f>VLOOKUP(N2297,'散件（更新）'!B:I,8,FALSE)</f>
        <v>6932485003051</v>
      </c>
    </row>
    <row r="2298" spans="1:22">
      <c r="A2298" s="57">
        <v>46169</v>
      </c>
      <c r="B2298" s="50" t="s">
        <v>7473</v>
      </c>
      <c r="C2298" s="27" t="str">
        <f>VLOOKUP(B2298,'大货清单（不定期按GOMS更新）'!A:H,8,0)</f>
        <v>109-24570001</v>
      </c>
      <c r="D2298" s="27" t="str">
        <f>VLOOKUP(B2298,'大货清单（不定期按GOMS更新）'!A:C,3,0)</f>
        <v>CL2457-01</v>
      </c>
      <c r="E2298" s="27" t="str">
        <f>VLOOKUP(B2298,'大货清单（不定期按GOMS更新）'!A:H,4,0)</f>
        <v>DE,AT,PL,ES,FR,CH,RO,GR,CZ,NL,LT,HU,IT,UA</v>
      </c>
      <c r="F2298" s="27" t="str">
        <f>VLOOKUP(B2298,'大货清单（不定期按GOMS更新）'!A:H,2,0)</f>
        <v>FLOOR ONE S6 FLASHDRY PET</v>
      </c>
      <c r="G2298" s="28" t="str">
        <f>VLOOKUP(B2298,'大货清单（不定期按GOMS更新）'!A:I,9,FALSE)</f>
        <v>6974950105358,	 6974950105358</v>
      </c>
      <c r="H2298" s="27" t="str">
        <f>VLOOKUP(B2298,'大货清单（不定期按GOMS更新）'!A:H,7,0)</f>
        <v>Blue</v>
      </c>
      <c r="I2298" s="27" t="str">
        <f>VLOOKUP(B2298,'大货清单（不定期按GOMS更新）'!A:F,6,FALSE)</f>
        <v>ACTIVE</v>
      </c>
      <c r="J2298" s="27" t="str">
        <f>VLOOKUP(B2298,'大货清单（不定期按GOMS更新）'!A:K,11,FALSE)</f>
        <v>9.5</v>
      </c>
      <c r="K2298" s="27" t="str">
        <f>VLOOKUP(B2298,'大货清单（不定期按GOMS更新）'!A:N,12,FALSE)</f>
        <v>674</v>
      </c>
      <c r="L2298" s="27" t="str">
        <f>VLOOKUP(B2298,'大货清单（不定期按GOMS更新）'!A:M,13,FALSE)</f>
        <v>332</v>
      </c>
      <c r="M2298" s="27" t="str">
        <f>VLOOKUP(B2298,'大货清单（不定期按GOMS更新）'!A:N,14,FALSE)</f>
        <v>318</v>
      </c>
      <c r="N2298" s="50" t="s">
        <v>7818</v>
      </c>
      <c r="O2298" s="27">
        <f>IFERROR(VLOOKUP(N2298,'散件迭代（不定期更新）'!C:J,8,FALSE),0)</f>
        <v>0</v>
      </c>
      <c r="P2298" s="27" t="str">
        <f>IFERROR(VLOOKUP(N2298,'散件（更新）'!B:H,3,FALSE),0)</f>
        <v/>
      </c>
      <c r="Q2298" s="27" t="str">
        <f>VLOOKUP(N2298,'散件（更新）'!B:H,2,FALSE)</f>
        <v>114-24570007</v>
      </c>
      <c r="R2298" s="27" t="str">
        <f>VLOOKUP(N2298,'散件（更新）'!B:H,7,FALSE)</f>
        <v>PCBA</v>
      </c>
      <c r="S2298" s="27" t="str">
        <f>VLOOKUP(N2298,'散件（更新）'!B:E,4,FALSE)</f>
        <v>https://tineco-yxzt.oss-accelerate.aliyuncs.com/20250210/pcba2_1739164478950.jpg</v>
      </c>
      <c r="T2298" s="27" t="s">
        <v>8759</v>
      </c>
      <c r="U2298" s="28" t="str">
        <f>VLOOKUP(N2298,'散件（更新）'!B:G,6,FALSE)</f>
        <v>机身主控板组件（欧美五国）</v>
      </c>
      <c r="V2298" s="28">
        <f>VLOOKUP(N2298,'散件（更新）'!B:I,8,FALSE)</f>
        <v>6932485003037</v>
      </c>
    </row>
    <row r="2299" spans="1:22">
      <c r="A2299" s="57">
        <v>46169</v>
      </c>
      <c r="B2299" s="50" t="s">
        <v>7473</v>
      </c>
      <c r="C2299" s="27" t="str">
        <f>VLOOKUP(B2299,'大货清单（不定期按GOMS更新）'!A:H,8,0)</f>
        <v>109-24570001</v>
      </c>
      <c r="D2299" s="27" t="str">
        <f>VLOOKUP(B2299,'大货清单（不定期按GOMS更新）'!A:C,3,0)</f>
        <v>CL2457-01</v>
      </c>
      <c r="E2299" s="27" t="str">
        <f>VLOOKUP(B2299,'大货清单（不定期按GOMS更新）'!A:H,4,0)</f>
        <v>DE,AT,PL,ES,FR,CH,RO,GR,CZ,NL,LT,HU,IT,UA</v>
      </c>
      <c r="F2299" s="27" t="str">
        <f>VLOOKUP(B2299,'大货清单（不定期按GOMS更新）'!A:H,2,0)</f>
        <v>FLOOR ONE S6 FLASHDRY PET</v>
      </c>
      <c r="G2299" s="28" t="str">
        <f>VLOOKUP(B2299,'大货清单（不定期按GOMS更新）'!A:I,9,FALSE)</f>
        <v>6974950105358,	 6974950105358</v>
      </c>
      <c r="H2299" s="27" t="str">
        <f>VLOOKUP(B2299,'大货清单（不定期按GOMS更新）'!A:H,7,0)</f>
        <v>Blue</v>
      </c>
      <c r="I2299" s="27" t="str">
        <f>VLOOKUP(B2299,'大货清单（不定期按GOMS更新）'!A:F,6,FALSE)</f>
        <v>ACTIVE</v>
      </c>
      <c r="J2299" s="27" t="str">
        <f>VLOOKUP(B2299,'大货清单（不定期按GOMS更新）'!A:K,11,FALSE)</f>
        <v>9.5</v>
      </c>
      <c r="K2299" s="27" t="str">
        <f>VLOOKUP(B2299,'大货清单（不定期按GOMS更新）'!A:N,12,FALSE)</f>
        <v>674</v>
      </c>
      <c r="L2299" s="27" t="str">
        <f>VLOOKUP(B2299,'大货清单（不定期按GOMS更新）'!A:M,13,FALSE)</f>
        <v>332</v>
      </c>
      <c r="M2299" s="27" t="str">
        <f>VLOOKUP(B2299,'大货清单（不定期按GOMS更新）'!A:N,14,FALSE)</f>
        <v>318</v>
      </c>
      <c r="N2299" s="50" t="s">
        <v>7813</v>
      </c>
      <c r="O2299" s="27">
        <f>IFERROR(VLOOKUP(N2299,'散件迭代（不定期更新）'!C:J,8,FALSE),0)</f>
        <v>0</v>
      </c>
      <c r="P2299" s="27" t="str">
        <f>IFERROR(VLOOKUP(N2299,'散件（更新）'!B:H,3,FALSE),0)</f>
        <v/>
      </c>
      <c r="Q2299" s="27" t="str">
        <f>VLOOKUP(N2299,'散件（更新）'!B:H,2,FALSE)</f>
        <v>114-24570003</v>
      </c>
      <c r="R2299" s="27" t="str">
        <f>VLOOKUP(N2299,'散件（更新）'!B:H,7,FALSE)</f>
        <v>Scraper</v>
      </c>
      <c r="S2299" s="27" t="str">
        <f>VLOOKUP(N2299,'散件（更新）'!B:E,4,FALSE)</f>
        <v>https://tineco-yxzt.oss-accelerate.aliyuncs.com/20250114/11_1736819575391.jpg</v>
      </c>
      <c r="T2299" s="27" t="s">
        <v>19301</v>
      </c>
      <c r="U2299" s="28" t="str">
        <f>VLOOKUP(N2299,'散件（更新）'!B:G,6,FALSE)</f>
        <v>刮条组件（带小轮）</v>
      </c>
      <c r="V2299" s="28">
        <f>VLOOKUP(N2299,'散件（更新）'!B:I,8,FALSE)</f>
        <v>6932485002962</v>
      </c>
    </row>
    <row r="2300" spans="1:22">
      <c r="A2300" s="57">
        <v>46169</v>
      </c>
      <c r="B2300" s="50" t="s">
        <v>7473</v>
      </c>
      <c r="C2300" s="27" t="str">
        <f>VLOOKUP(B2300,'大货清单（不定期按GOMS更新）'!A:H,8,0)</f>
        <v>109-24570001</v>
      </c>
      <c r="D2300" s="27" t="str">
        <f>VLOOKUP(B2300,'大货清单（不定期按GOMS更新）'!A:C,3,0)</f>
        <v>CL2457-01</v>
      </c>
      <c r="E2300" s="27" t="str">
        <f>VLOOKUP(B2300,'大货清单（不定期按GOMS更新）'!A:H,4,0)</f>
        <v>DE,AT,PL,ES,FR,CH,RO,GR,CZ,NL,LT,HU,IT,UA</v>
      </c>
      <c r="F2300" s="27" t="str">
        <f>VLOOKUP(B2300,'大货清单（不定期按GOMS更新）'!A:H,2,0)</f>
        <v>FLOOR ONE S6 FLASHDRY PET</v>
      </c>
      <c r="G2300" s="28" t="str">
        <f>VLOOKUP(B2300,'大货清单（不定期按GOMS更新）'!A:I,9,FALSE)</f>
        <v>6974950105358,	 6974950105358</v>
      </c>
      <c r="H2300" s="27" t="str">
        <f>VLOOKUP(B2300,'大货清单（不定期按GOMS更新）'!A:H,7,0)</f>
        <v>Blue</v>
      </c>
      <c r="I2300" s="27" t="str">
        <f>VLOOKUP(B2300,'大货清单（不定期按GOMS更新）'!A:F,6,FALSE)</f>
        <v>ACTIVE</v>
      </c>
      <c r="J2300" s="27" t="str">
        <f>VLOOKUP(B2300,'大货清单（不定期按GOMS更新）'!A:K,11,FALSE)</f>
        <v>9.5</v>
      </c>
      <c r="K2300" s="27" t="str">
        <f>VLOOKUP(B2300,'大货清单（不定期按GOMS更新）'!A:N,12,FALSE)</f>
        <v>674</v>
      </c>
      <c r="L2300" s="27" t="str">
        <f>VLOOKUP(B2300,'大货清单（不定期按GOMS更新）'!A:M,13,FALSE)</f>
        <v>332</v>
      </c>
      <c r="M2300" s="27" t="str">
        <f>VLOOKUP(B2300,'大货清单（不定期按GOMS更新）'!A:N,14,FALSE)</f>
        <v>318</v>
      </c>
      <c r="N2300" s="50" t="s">
        <v>2327</v>
      </c>
      <c r="O2300" s="27">
        <f>IFERROR(VLOOKUP(N2300,'散件迭代（不定期更新）'!C:J,8,FALSE),0)</f>
        <v>0</v>
      </c>
      <c r="P2300" s="27" t="str">
        <f>IFERROR(VLOOKUP(N2300,'散件（更新）'!B:H,3,FALSE),0)</f>
        <v>206-2019-0129</v>
      </c>
      <c r="Q2300" s="27" t="str">
        <f>VLOOKUP(N2300,'散件（更新）'!B:H,2,FALSE)</f>
        <v>114-20190129</v>
      </c>
      <c r="R2300" s="27" t="str">
        <f>VLOOKUP(N2300,'散件（更新）'!B:H,7,FALSE)</f>
        <v>Sensor</v>
      </c>
      <c r="S2300" s="27" t="str">
        <f>VLOOKUP(N2300,'散件（更新）'!B:E,4,FALSE)</f>
        <v>https://tineco-yxzt.oss-accelerate.aliyuncs.com/20231219/9FWRS100100_1702948034188.png</v>
      </c>
      <c r="T2300" s="27" t="s">
        <v>8759</v>
      </c>
      <c r="U2300" s="28" t="str">
        <f>VLOOKUP(N2300,'散件（更新）'!B:G,6,FALSE)</f>
        <v>脏污传感器组件</v>
      </c>
      <c r="V2300" s="28">
        <f>VLOOKUP(N2300,'散件（更新）'!B:I,8,FALSE)</f>
        <v>6974950101411</v>
      </c>
    </row>
    <row r="2301" spans="1:22">
      <c r="A2301" s="57">
        <v>46169</v>
      </c>
      <c r="B2301" s="50" t="s">
        <v>7473</v>
      </c>
      <c r="C2301" s="27" t="str">
        <f>VLOOKUP(B2301,'大货清单（不定期按GOMS更新）'!A:H,8,0)</f>
        <v>109-24570001</v>
      </c>
      <c r="D2301" s="27" t="str">
        <f>VLOOKUP(B2301,'大货清单（不定期按GOMS更新）'!A:C,3,0)</f>
        <v>CL2457-01</v>
      </c>
      <c r="E2301" s="27" t="str">
        <f>VLOOKUP(B2301,'大货清单（不定期按GOMS更新）'!A:H,4,0)</f>
        <v>DE,AT,PL,ES,FR,CH,RO,GR,CZ,NL,LT,HU,IT,UA</v>
      </c>
      <c r="F2301" s="27" t="str">
        <f>VLOOKUP(B2301,'大货清单（不定期按GOMS更新）'!A:H,2,0)</f>
        <v>FLOOR ONE S6 FLASHDRY PET</v>
      </c>
      <c r="G2301" s="28" t="str">
        <f>VLOOKUP(B2301,'大货清单（不定期按GOMS更新）'!A:I,9,FALSE)</f>
        <v>6974950105358,	 6974950105358</v>
      </c>
      <c r="H2301" s="27" t="str">
        <f>VLOOKUP(B2301,'大货清单（不定期按GOMS更新）'!A:H,7,0)</f>
        <v>Blue</v>
      </c>
      <c r="I2301" s="27" t="str">
        <f>VLOOKUP(B2301,'大货清单（不定期按GOMS更新）'!A:F,6,FALSE)</f>
        <v>ACTIVE</v>
      </c>
      <c r="J2301" s="27" t="str">
        <f>VLOOKUP(B2301,'大货清单（不定期按GOMS更新）'!A:K,11,FALSE)</f>
        <v>9.5</v>
      </c>
      <c r="K2301" s="27" t="str">
        <f>VLOOKUP(B2301,'大货清单（不定期按GOMS更新）'!A:N,12,FALSE)</f>
        <v>674</v>
      </c>
      <c r="L2301" s="27" t="str">
        <f>VLOOKUP(B2301,'大货清单（不定期按GOMS更新）'!A:M,13,FALSE)</f>
        <v>332</v>
      </c>
      <c r="M2301" s="27" t="str">
        <f>VLOOKUP(B2301,'大货清单（不定期按GOMS更新）'!A:N,14,FALSE)</f>
        <v>318</v>
      </c>
      <c r="N2301" s="50" t="s">
        <v>7848</v>
      </c>
      <c r="O2301" s="27">
        <f>IFERROR(VLOOKUP(N2301,'散件迭代（不定期更新）'!C:J,8,FALSE),0)</f>
        <v>0</v>
      </c>
      <c r="P2301" s="27" t="str">
        <f>IFERROR(VLOOKUP(N2301,'散件（更新）'!B:H,3,FALSE),0)</f>
        <v/>
      </c>
      <c r="Q2301" s="27" t="str">
        <f>VLOOKUP(N2301,'散件（更新）'!B:H,2,FALSE)</f>
        <v>114-24570006</v>
      </c>
      <c r="R2301" s="27" t="str">
        <f>VLOOKUP(N2301,'散件（更新）'!B:H,7,FALSE)</f>
        <v>Sensor</v>
      </c>
      <c r="S2301" s="27" t="str">
        <f>VLOOKUP(N2301,'散件（更新）'!B:E,4,FALSE)</f>
        <v>https://tineco-yxzt.oss-accelerate.aliyuncs.com/20250114/watersensor_1736820215724.jpg</v>
      </c>
      <c r="T2301" s="27" t="s">
        <v>8759</v>
      </c>
      <c r="U2301" s="28" t="str">
        <f>VLOOKUP(N2301,'散件（更新）'!B:G,6,FALSE)</f>
        <v>光电液位传感器</v>
      </c>
      <c r="V2301" s="28">
        <f>VLOOKUP(N2301,'散件（更新）'!B:I,8,FALSE)</f>
        <v>6932485002993</v>
      </c>
    </row>
    <row r="2302" spans="1:22">
      <c r="A2302" s="57">
        <v>46169</v>
      </c>
      <c r="B2302" s="50" t="s">
        <v>7473</v>
      </c>
      <c r="C2302" s="27" t="str">
        <f>VLOOKUP(B2302,'大货清单（不定期按GOMS更新）'!A:H,8,0)</f>
        <v>109-24570001</v>
      </c>
      <c r="D2302" s="27" t="str">
        <f>VLOOKUP(B2302,'大货清单（不定期按GOMS更新）'!A:C,3,0)</f>
        <v>CL2457-01</v>
      </c>
      <c r="E2302" s="27" t="str">
        <f>VLOOKUP(B2302,'大货清单（不定期按GOMS更新）'!A:H,4,0)</f>
        <v>DE,AT,PL,ES,FR,CH,RO,GR,CZ,NL,LT,HU,IT,UA</v>
      </c>
      <c r="F2302" s="27" t="str">
        <f>VLOOKUP(B2302,'大货清单（不定期按GOMS更新）'!A:H,2,0)</f>
        <v>FLOOR ONE S6 FLASHDRY PET</v>
      </c>
      <c r="G2302" s="28" t="str">
        <f>VLOOKUP(B2302,'大货清单（不定期按GOMS更新）'!A:I,9,FALSE)</f>
        <v>6974950105358,	 6974950105358</v>
      </c>
      <c r="H2302" s="27" t="str">
        <f>VLOOKUP(B2302,'大货清单（不定期按GOMS更新）'!A:H,7,0)</f>
        <v>Blue</v>
      </c>
      <c r="I2302" s="27" t="str">
        <f>VLOOKUP(B2302,'大货清单（不定期按GOMS更新）'!A:F,6,FALSE)</f>
        <v>ACTIVE</v>
      </c>
      <c r="J2302" s="27" t="str">
        <f>VLOOKUP(B2302,'大货清单（不定期按GOMS更新）'!A:K,11,FALSE)</f>
        <v>9.5</v>
      </c>
      <c r="K2302" s="27" t="str">
        <f>VLOOKUP(B2302,'大货清单（不定期按GOMS更新）'!A:N,12,FALSE)</f>
        <v>674</v>
      </c>
      <c r="L2302" s="27" t="str">
        <f>VLOOKUP(B2302,'大货清单（不定期按GOMS更新）'!A:M,13,FALSE)</f>
        <v>332</v>
      </c>
      <c r="M2302" s="27" t="str">
        <f>VLOOKUP(B2302,'大货清单（不定期按GOMS更新）'!A:N,14,FALSE)</f>
        <v>318</v>
      </c>
      <c r="N2302" s="50" t="s">
        <v>4447</v>
      </c>
      <c r="O2302" s="27">
        <f>IFERROR(VLOOKUP(N2302,'散件迭代（不定期更新）'!C:J,8,FALSE),0)</f>
        <v>0</v>
      </c>
      <c r="P2302" s="27" t="str">
        <f>IFERROR(VLOOKUP(N2302,'散件（更新）'!B:H,3,FALSE),0)</f>
        <v>/</v>
      </c>
      <c r="Q2302" s="27" t="str">
        <f>VLOOKUP(N2302,'散件（更新）'!B:H,2,FALSE)</f>
        <v>114-23310805</v>
      </c>
      <c r="R2302" s="27" t="str">
        <f>VLOOKUP(N2302,'散件（更新）'!B:H,7,FALSE)</f>
        <v>Pump</v>
      </c>
      <c r="S2302" s="27" t="str">
        <f>VLOOKUP(N2302,'散件（更新）'!B:E,4,FALSE)</f>
        <v>https://tineco-yxzt.oss-accelerate.aliyuncs.com/20240206/yidairudongbeng_1707205005044.jpeg</v>
      </c>
      <c r="T2302" s="27" t="s">
        <v>8759</v>
      </c>
      <c r="U2302" s="28" t="str">
        <f>VLOOKUP(N2302,'散件（更新）'!B:G,6,FALSE)</f>
        <v>蠕动泵组件</v>
      </c>
      <c r="V2302" s="28">
        <f>VLOOKUP(N2302,'散件（更新）'!B:I,8,FALSE)</f>
        <v>6974950106621</v>
      </c>
    </row>
    <row r="2303" spans="1:22">
      <c r="A2303" s="57">
        <v>46169</v>
      </c>
      <c r="B2303" s="50" t="s">
        <v>7473</v>
      </c>
      <c r="C2303" s="27" t="str">
        <f>VLOOKUP(B2303,'大货清单（不定期按GOMS更新）'!A:H,8,0)</f>
        <v>109-24570001</v>
      </c>
      <c r="D2303" s="27" t="str">
        <f>VLOOKUP(B2303,'大货清单（不定期按GOMS更新）'!A:C,3,0)</f>
        <v>CL2457-01</v>
      </c>
      <c r="E2303" s="27" t="str">
        <f>VLOOKUP(B2303,'大货清单（不定期按GOMS更新）'!A:H,4,0)</f>
        <v>DE,AT,PL,ES,FR,CH,RO,GR,CZ,NL,LT,HU,IT,UA</v>
      </c>
      <c r="F2303" s="27" t="str">
        <f>VLOOKUP(B2303,'大货清单（不定期按GOMS更新）'!A:H,2,0)</f>
        <v>FLOOR ONE S6 FLASHDRY PET</v>
      </c>
      <c r="G2303" s="28" t="str">
        <f>VLOOKUP(B2303,'大货清单（不定期按GOMS更新）'!A:I,9,FALSE)</f>
        <v>6974950105358,	 6974950105358</v>
      </c>
      <c r="H2303" s="27" t="str">
        <f>VLOOKUP(B2303,'大货清单（不定期按GOMS更新）'!A:H,7,0)</f>
        <v>Blue</v>
      </c>
      <c r="I2303" s="27" t="str">
        <f>VLOOKUP(B2303,'大货清单（不定期按GOMS更新）'!A:F,6,FALSE)</f>
        <v>ACTIVE</v>
      </c>
      <c r="J2303" s="27" t="str">
        <f>VLOOKUP(B2303,'大货清单（不定期按GOMS更新）'!A:K,11,FALSE)</f>
        <v>9.5</v>
      </c>
      <c r="K2303" s="27" t="str">
        <f>VLOOKUP(B2303,'大货清单（不定期按GOMS更新）'!A:N,12,FALSE)</f>
        <v>674</v>
      </c>
      <c r="L2303" s="27" t="str">
        <f>VLOOKUP(B2303,'大货清单（不定期按GOMS更新）'!A:M,13,FALSE)</f>
        <v>332</v>
      </c>
      <c r="M2303" s="27" t="str">
        <f>VLOOKUP(B2303,'大货清单（不定期按GOMS更新）'!A:N,14,FALSE)</f>
        <v>318</v>
      </c>
      <c r="N2303" s="50" t="s">
        <v>7981</v>
      </c>
      <c r="O2303" s="27">
        <f>IFERROR(VLOOKUP(N2303,'散件迭代（不定期更新）'!C:J,8,FALSE),0)</f>
        <v>0</v>
      </c>
      <c r="P2303" s="27" t="str">
        <f>IFERROR(VLOOKUP(N2303,'散件（更新）'!B:H,3,FALSE),0)</f>
        <v/>
      </c>
      <c r="Q2303" s="27" t="str">
        <f>VLOOKUP(N2303,'散件（更新）'!B:H,2,FALSE)</f>
        <v>114-24570010</v>
      </c>
      <c r="R2303" s="27" t="str">
        <f>VLOOKUP(N2303,'散件（更新）'!B:H,7,FALSE)</f>
        <v>3-In-1 Cleaning Tool</v>
      </c>
      <c r="S2303" s="27" t="str">
        <f>VLOOKUP(N2303,'散件（更新）'!B:E,4,FALSE)</f>
        <v>https://tineco-yxzt.oss-accelerate.aliyuncs.com/20250114/tools_1736821158089.jpg</v>
      </c>
      <c r="T2303" s="27" t="s">
        <v>8759</v>
      </c>
      <c r="U2303" s="28" t="str">
        <f>VLOOKUP(N2303,'散件（更新）'!B:G,6,FALSE)</f>
        <v>清洁刷组件</v>
      </c>
      <c r="V2303" s="28">
        <f>VLOOKUP(N2303,'散件（更新）'!B:I,8,FALSE)</f>
        <v>6932485003099</v>
      </c>
    </row>
    <row r="2304" spans="1:22">
      <c r="A2304" s="57">
        <v>46169</v>
      </c>
      <c r="B2304" s="50" t="s">
        <v>7473</v>
      </c>
      <c r="C2304" s="27" t="str">
        <f>VLOOKUP(B2304,'大货清单（不定期按GOMS更新）'!A:H,8,0)</f>
        <v>109-24570001</v>
      </c>
      <c r="D2304" s="27" t="str">
        <f>VLOOKUP(B2304,'大货清单（不定期按GOMS更新）'!A:C,3,0)</f>
        <v>CL2457-01</v>
      </c>
      <c r="E2304" s="27" t="str">
        <f>VLOOKUP(B2304,'大货清单（不定期按GOMS更新）'!A:H,4,0)</f>
        <v>DE,AT,PL,ES,FR,CH,RO,GR,CZ,NL,LT,HU,IT,UA</v>
      </c>
      <c r="F2304" s="27" t="str">
        <f>VLOOKUP(B2304,'大货清单（不定期按GOMS更新）'!A:H,2,0)</f>
        <v>FLOOR ONE S6 FLASHDRY PET</v>
      </c>
      <c r="G2304" s="28" t="str">
        <f>VLOOKUP(B2304,'大货清单（不定期按GOMS更新）'!A:I,9,FALSE)</f>
        <v>6974950105358,	 6974950105358</v>
      </c>
      <c r="H2304" s="27" t="str">
        <f>VLOOKUP(B2304,'大货清单（不定期按GOMS更新）'!A:H,7,0)</f>
        <v>Blue</v>
      </c>
      <c r="I2304" s="27" t="str">
        <f>VLOOKUP(B2304,'大货清单（不定期按GOMS更新）'!A:F,6,FALSE)</f>
        <v>ACTIVE</v>
      </c>
      <c r="J2304" s="27" t="str">
        <f>VLOOKUP(B2304,'大货清单（不定期按GOMS更新）'!A:K,11,FALSE)</f>
        <v>9.5</v>
      </c>
      <c r="K2304" s="27" t="str">
        <f>VLOOKUP(B2304,'大货清单（不定期按GOMS更新）'!A:N,12,FALSE)</f>
        <v>674</v>
      </c>
      <c r="L2304" s="27" t="str">
        <f>VLOOKUP(B2304,'大货清单（不定期按GOMS更新）'!A:M,13,FALSE)</f>
        <v>332</v>
      </c>
      <c r="M2304" s="27" t="str">
        <f>VLOOKUP(B2304,'大货清单（不定期按GOMS更新）'!A:N,14,FALSE)</f>
        <v>318</v>
      </c>
      <c r="N2304" s="50" t="s">
        <v>8112</v>
      </c>
      <c r="O2304" s="27">
        <f>IFERROR(VLOOKUP(N2304,'散件迭代（不定期更新）'!C:J,8,FALSE),0)</f>
        <v>0</v>
      </c>
      <c r="P2304" s="27" t="str">
        <f>IFERROR(VLOOKUP(N2304,'散件（更新）'!B:H,3,FALSE),0)</f>
        <v/>
      </c>
      <c r="Q2304" s="27" t="str">
        <f>VLOOKUP(N2304,'散件（更新）'!B:H,2,FALSE)</f>
        <v>114-24570000</v>
      </c>
      <c r="R2304" s="27" t="str">
        <f>VLOOKUP(N2304,'散件（更新）'!B:H,7,FALSE)</f>
        <v>Handle</v>
      </c>
      <c r="S2304" s="27" t="str">
        <f>VLOOKUP(N2304,'散件（更新）'!B:E,4,FALSE)</f>
        <v>https://tineco-yxzt.oss-accelerate.aliyuncs.com/20250114/shoubing_1736819154247.jpg</v>
      </c>
      <c r="T2304" s="27" t="s">
        <v>8759</v>
      </c>
      <c r="U2304" s="28" t="str">
        <f>VLOOKUP(N2304,'散件（更新）'!B:G,6,FALSE)</f>
        <v>手柄组件（蓝色）</v>
      </c>
      <c r="V2304" s="28">
        <f>VLOOKUP(N2304,'散件（更新）'!B:I,8,FALSE)</f>
        <v>6932485002931</v>
      </c>
    </row>
    <row r="2305" spans="1:22">
      <c r="A2305" s="57">
        <v>46169</v>
      </c>
      <c r="B2305" s="50" t="s">
        <v>7473</v>
      </c>
      <c r="C2305" s="27" t="str">
        <f>VLOOKUP(B2305,'大货清单（不定期按GOMS更新）'!A:H,8,0)</f>
        <v>109-24570001</v>
      </c>
      <c r="D2305" s="27" t="str">
        <f>VLOOKUP(B2305,'大货清单（不定期按GOMS更新）'!A:C,3,0)</f>
        <v>CL2457-01</v>
      </c>
      <c r="E2305" s="27" t="str">
        <f>VLOOKUP(B2305,'大货清单（不定期按GOMS更新）'!A:H,4,0)</f>
        <v>DE,AT,PL,ES,FR,CH,RO,GR,CZ,NL,LT,HU,IT,UA</v>
      </c>
      <c r="F2305" s="27" t="str">
        <f>VLOOKUP(B2305,'大货清单（不定期按GOMS更新）'!A:H,2,0)</f>
        <v>FLOOR ONE S6 FLASHDRY PET</v>
      </c>
      <c r="G2305" s="28" t="str">
        <f>VLOOKUP(B2305,'大货清单（不定期按GOMS更新）'!A:I,9,FALSE)</f>
        <v>6974950105358,	 6974950105358</v>
      </c>
      <c r="H2305" s="27" t="str">
        <f>VLOOKUP(B2305,'大货清单（不定期按GOMS更新）'!A:H,7,0)</f>
        <v>Blue</v>
      </c>
      <c r="I2305" s="27" t="str">
        <f>VLOOKUP(B2305,'大货清单（不定期按GOMS更新）'!A:F,6,FALSE)</f>
        <v>ACTIVE</v>
      </c>
      <c r="J2305" s="27" t="str">
        <f>VLOOKUP(B2305,'大货清单（不定期按GOMS更新）'!A:K,11,FALSE)</f>
        <v>9.5</v>
      </c>
      <c r="K2305" s="27" t="str">
        <f>VLOOKUP(B2305,'大货清单（不定期按GOMS更新）'!A:N,12,FALSE)</f>
        <v>674</v>
      </c>
      <c r="L2305" s="27" t="str">
        <f>VLOOKUP(B2305,'大货清单（不定期按GOMS更新）'!A:M,13,FALSE)</f>
        <v>332</v>
      </c>
      <c r="M2305" s="27" t="str">
        <f>VLOOKUP(B2305,'大货清单（不定期按GOMS更新）'!A:N,14,FALSE)</f>
        <v>318</v>
      </c>
      <c r="N2305" s="50" t="s">
        <v>1106</v>
      </c>
      <c r="O2305" s="27">
        <f>IFERROR(VLOOKUP(N2305,'散件迭代（不定期更新）'!C:J,8,FALSE),0)</f>
        <v>0</v>
      </c>
      <c r="P2305" s="27" t="str">
        <f>IFERROR(VLOOKUP(N2305,'散件（更新）'!B:H,3,FALSE),0)</f>
        <v>206-2019-0602</v>
      </c>
      <c r="Q2305" s="27" t="str">
        <f>VLOOKUP(N2305,'散件（更新）'!B:H,2,FALSE)</f>
        <v>114-20190602</v>
      </c>
      <c r="R2305" s="27" t="str">
        <f>VLOOKUP(N2305,'散件（更新）'!B:H,7,FALSE)</f>
        <v>Clean Water Tank</v>
      </c>
      <c r="S2305" s="27" t="str">
        <f>VLOOKUP(N2305,'散件（更新）'!B:E,4,FALSE)</f>
        <v>https://tineco-yxzt.oss-accelerate.aliyuncs.com/20231219/9FWWC100200_1702948036303.png</v>
      </c>
      <c r="T2305" s="27" t="s">
        <v>8759</v>
      </c>
      <c r="U2305" s="28" t="str">
        <f>VLOOKUP(N2305,'散件（更新）'!B:G,6,FALSE)</f>
        <v>溶液桶组件（蓝色）</v>
      </c>
      <c r="V2305" s="28" t="str">
        <f>VLOOKUP(N2305,'散件（更新）'!B:I,8,FALSE)</f>
        <v>6972200198679</v>
      </c>
    </row>
    <row r="2306" spans="1:22">
      <c r="A2306" s="57">
        <v>46169</v>
      </c>
      <c r="B2306" s="50" t="s">
        <v>7473</v>
      </c>
      <c r="C2306" s="27" t="str">
        <f>VLOOKUP(B2306,'大货清单（不定期按GOMS更新）'!A:H,8,0)</f>
        <v>109-24570001</v>
      </c>
      <c r="D2306" s="27" t="str">
        <f>VLOOKUP(B2306,'大货清单（不定期按GOMS更新）'!A:C,3,0)</f>
        <v>CL2457-01</v>
      </c>
      <c r="E2306" s="27" t="str">
        <f>VLOOKUP(B2306,'大货清单（不定期按GOMS更新）'!A:H,4,0)</f>
        <v>DE,AT,PL,ES,FR,CH,RO,GR,CZ,NL,LT,HU,IT,UA</v>
      </c>
      <c r="F2306" s="27" t="str">
        <f>VLOOKUP(B2306,'大货清单（不定期按GOMS更新）'!A:H,2,0)</f>
        <v>FLOOR ONE S6 FLASHDRY PET</v>
      </c>
      <c r="G2306" s="28" t="str">
        <f>VLOOKUP(B2306,'大货清单（不定期按GOMS更新）'!A:I,9,FALSE)</f>
        <v>6974950105358,	 6974950105358</v>
      </c>
      <c r="H2306" s="27" t="str">
        <f>VLOOKUP(B2306,'大货清单（不定期按GOMS更新）'!A:H,7,0)</f>
        <v>Blue</v>
      </c>
      <c r="I2306" s="27" t="str">
        <f>VLOOKUP(B2306,'大货清单（不定期按GOMS更新）'!A:F,6,FALSE)</f>
        <v>ACTIVE</v>
      </c>
      <c r="J2306" s="27" t="str">
        <f>VLOOKUP(B2306,'大货清单（不定期按GOMS更新）'!A:K,11,FALSE)</f>
        <v>9.5</v>
      </c>
      <c r="K2306" s="27" t="str">
        <f>VLOOKUP(B2306,'大货清单（不定期按GOMS更新）'!A:N,12,FALSE)</f>
        <v>674</v>
      </c>
      <c r="L2306" s="27" t="str">
        <f>VLOOKUP(B2306,'大货清单（不定期按GOMS更新）'!A:M,13,FALSE)</f>
        <v>332</v>
      </c>
      <c r="M2306" s="27" t="str">
        <f>VLOOKUP(B2306,'大货清单（不定期按GOMS更新）'!A:N,14,FALSE)</f>
        <v>318</v>
      </c>
      <c r="N2306" s="50" t="s">
        <v>4230</v>
      </c>
      <c r="O2306" s="27" t="str">
        <f>IFERROR(VLOOKUP(N2306,'散件迭代（不定期更新）'!C:J,8,FALSE),0)</f>
        <v>A54</v>
      </c>
      <c r="P2306" s="27" t="str">
        <f>IFERROR(VLOOKUP(N2306,'散件（更新）'!B:H,3,FALSE),0)</f>
        <v>/</v>
      </c>
      <c r="Q2306" s="27" t="str">
        <f>VLOOKUP(N2306,'散件（更新）'!B:H,2,FALSE)</f>
        <v>114-23710101</v>
      </c>
      <c r="R2306" s="27" t="str">
        <f>VLOOKUP(N2306,'散件（更新）'!B:H,7,FALSE)</f>
        <v>Dirt Water Tank</v>
      </c>
      <c r="S2306" s="27" t="str">
        <f>VLOOKUP(N2306,'散件（更新）'!B:E,4,FALSE)</f>
        <v>https://tineco-yxzt.oss-accelerate.aliyuncs.com/20250210/232323223_1739164685422.jpg</v>
      </c>
      <c r="T2306" s="27" t="s">
        <v>8759</v>
      </c>
      <c r="U2306" s="28" t="str">
        <f>VLOOKUP(N2306,'散件（更新）'!B:G,6,FALSE)</f>
        <v>回收桶组件（蓝色）</v>
      </c>
      <c r="V2306" s="28">
        <f>VLOOKUP(N2306,'散件（更新）'!B:I,8,FALSE)</f>
        <v>6974950105945</v>
      </c>
    </row>
    <row r="2307" spans="1:22">
      <c r="A2307" s="57">
        <v>46169</v>
      </c>
      <c r="B2307" s="50" t="s">
        <v>112</v>
      </c>
      <c r="C2307" s="27" t="str">
        <f>VLOOKUP(B2307,'大货清单（不定期按GOMS更新）'!A:H,8,0)</f>
        <v>109-20200806</v>
      </c>
      <c r="D2307" s="27" t="str">
        <f>VLOOKUP(B2307,'大货清单（不定期按GOMS更新）'!A:C,3,0)</f>
        <v>CL2020H-06</v>
      </c>
      <c r="E2307" s="27" t="str">
        <f>VLOOKUP(B2307,'大货清单（不定期按GOMS更新）'!A:H,4,0)</f>
        <v>FR,IT,TR,ES,CH,DE,UA,LT,CZ,PL,GR,HU</v>
      </c>
      <c r="F2307" s="27" t="str">
        <f>VLOOKUP(B2307,'大货清单（不定期按GOMS更新）'!A:H,2,0)</f>
        <v>Floor One S5 Combo Plus</v>
      </c>
      <c r="G2307" s="28">
        <f>VLOOKUP(B2307,'大货清单（不定期按GOMS更新）'!A:I,9,FALSE)</f>
        <v>6972200198501</v>
      </c>
      <c r="H2307" s="27" t="str">
        <f>VLOOKUP(B2307,'大货清单（不定期按GOMS更新）'!A:H,7,0)</f>
        <v>Blue</v>
      </c>
      <c r="I2307" s="27" t="str">
        <f>VLOOKUP(B2307,'大货清单（不定期按GOMS更新）'!A:F,6,FALSE)</f>
        <v>ACTIVE</v>
      </c>
      <c r="J2307" s="27" t="str">
        <f>VLOOKUP(B2307,'大货清单（不定期按GOMS更新）'!A:K,11,FALSE)</f>
        <v>8.3</v>
      </c>
      <c r="K2307" s="27" t="str">
        <f>VLOOKUP(B2307,'大货清单（不定期按GOMS更新）'!A:N,12,FALSE)</f>
        <v>326</v>
      </c>
      <c r="L2307" s="27" t="str">
        <f>VLOOKUP(B2307,'大货清单（不定期按GOMS更新）'!A:M,13,FALSE)</f>
        <v>292</v>
      </c>
      <c r="M2307" s="27" t="str">
        <f>VLOOKUP(B2307,'大货清单（不定期按GOMS更新）'!A:N,14,FALSE)</f>
        <v>661</v>
      </c>
      <c r="N2307" s="50" t="s">
        <v>1084</v>
      </c>
      <c r="O2307" s="27">
        <f>IFERROR(VLOOKUP(N2307,'散件迭代（不定期更新）'!C:J,8,FALSE),0)</f>
        <v>0</v>
      </c>
      <c r="P2307" s="27" t="str">
        <f>IFERROR(VLOOKUP(N2307,'散件（更新）'!B:H,3,FALSE),0)</f>
        <v>206-2020-0604</v>
      </c>
      <c r="Q2307" s="27" t="str">
        <f>VLOOKUP(N2307,'散件（更新）'!B:H,2,FALSE)</f>
        <v>114-20200604</v>
      </c>
      <c r="R2307" s="27" t="str">
        <f>VLOOKUP(N2307,'散件（更新）'!B:H,7,FALSE)</f>
        <v>Brush Roller Cover</v>
      </c>
      <c r="S2307" s="27" t="str">
        <f>VLOOKUP(N2307,'散件（更新）'!B:E,4,FALSE)</f>
        <v>https://tineco-yxzt.oss-accelerate.aliyuncs.com/20231219/9FWBC150000_1702948010387.png</v>
      </c>
      <c r="T2307" s="27" t="s">
        <v>19315</v>
      </c>
      <c r="U2307" s="28" t="str">
        <f>VLOOKUP(N2307,'散件（更新）'!B:G,6,FALSE)</f>
        <v>滚刷盖(黑色）</v>
      </c>
      <c r="V2307" s="28" t="str">
        <f>VLOOKUP(N2307,'散件（更新）'!B:I,8,FALSE)</f>
        <v>6972200196576</v>
      </c>
    </row>
    <row r="2308" spans="1:22">
      <c r="A2308" s="57">
        <v>46169</v>
      </c>
      <c r="B2308" s="50" t="s">
        <v>112</v>
      </c>
      <c r="C2308" s="27" t="str">
        <f>VLOOKUP(B2308,'大货清单（不定期按GOMS更新）'!A:H,8,0)</f>
        <v>109-20200806</v>
      </c>
      <c r="D2308" s="27" t="str">
        <f>VLOOKUP(B2308,'大货清单（不定期按GOMS更新）'!A:C,3,0)</f>
        <v>CL2020H-06</v>
      </c>
      <c r="E2308" s="27" t="str">
        <f>VLOOKUP(B2308,'大货清单（不定期按GOMS更新）'!A:H,4,0)</f>
        <v>FR,IT,TR,ES,CH,DE,UA,LT,CZ,PL,GR,HU</v>
      </c>
      <c r="F2308" s="27" t="str">
        <f>VLOOKUP(B2308,'大货清单（不定期按GOMS更新）'!A:H,2,0)</f>
        <v>Floor One S5 Combo Plus</v>
      </c>
      <c r="G2308" s="28">
        <f>VLOOKUP(B2308,'大货清单（不定期按GOMS更新）'!A:I,9,FALSE)</f>
        <v>6972200198501</v>
      </c>
      <c r="H2308" s="27" t="str">
        <f>VLOOKUP(B2308,'大货清单（不定期按GOMS更新）'!A:H,7,0)</f>
        <v>Blue</v>
      </c>
      <c r="I2308" s="27" t="str">
        <f>VLOOKUP(B2308,'大货清单（不定期按GOMS更新）'!A:F,6,FALSE)</f>
        <v>ACTIVE</v>
      </c>
      <c r="J2308" s="27" t="str">
        <f>VLOOKUP(B2308,'大货清单（不定期按GOMS更新）'!A:K,11,FALSE)</f>
        <v>8.3</v>
      </c>
      <c r="K2308" s="27" t="str">
        <f>VLOOKUP(B2308,'大货清单（不定期按GOMS更新）'!A:N,12,FALSE)</f>
        <v>326</v>
      </c>
      <c r="L2308" s="27" t="str">
        <f>VLOOKUP(B2308,'大货清单（不定期按GOMS更新）'!A:M,13,FALSE)</f>
        <v>292</v>
      </c>
      <c r="M2308" s="27" t="str">
        <f>VLOOKUP(B2308,'大货清单（不定期按GOMS更新）'!A:N,14,FALSE)</f>
        <v>661</v>
      </c>
      <c r="N2308" s="50" t="s">
        <v>1095</v>
      </c>
      <c r="O2308" s="27" t="str">
        <f>IFERROR(VLOOKUP(N2308,'散件迭代（不定期更新）'!C:J,8,FALSE),0)</f>
        <v>A41</v>
      </c>
      <c r="P2308" s="27" t="str">
        <f>IFERROR(VLOOKUP(N2308,'散件（更新）'!B:H,3,FALSE),0)</f>
        <v>206-2020-0605</v>
      </c>
      <c r="Q2308" s="27" t="str">
        <f>VLOOKUP(N2308,'散件（更新）'!B:H,2,FALSE)</f>
        <v>114-20200605</v>
      </c>
      <c r="R2308" s="27" t="str">
        <f>VLOOKUP(N2308,'散件（更新）'!B:H,7,FALSE)</f>
        <v>Brush Roller</v>
      </c>
      <c r="S2308" s="27" t="str">
        <f>VLOOKUP(N2308,'散件（更新）'!B:E,4,FALSE)</f>
        <v>https://tineco-yxzt.oss-accelerate.aliyuncs.com/20231227/9FWBR150000_1703640265048.png</v>
      </c>
      <c r="T2308" s="27" t="s">
        <v>8759</v>
      </c>
      <c r="U2308" s="28" t="str">
        <f>VLOOKUP(N2308,'散件（更新）'!B:G,6,FALSE)</f>
        <v>滚刷组件</v>
      </c>
      <c r="V2308" s="28" t="str">
        <f>VLOOKUP(N2308,'散件（更新）'!B:I,8,FALSE)</f>
        <v>6972200196583</v>
      </c>
    </row>
    <row r="2309" spans="1:22">
      <c r="A2309" s="57">
        <v>46169</v>
      </c>
      <c r="B2309" s="50" t="s">
        <v>112</v>
      </c>
      <c r="C2309" s="27" t="str">
        <f>VLOOKUP(B2309,'大货清单（不定期按GOMS更新）'!A:H,8,0)</f>
        <v>109-20200806</v>
      </c>
      <c r="D2309" s="27" t="str">
        <f>VLOOKUP(B2309,'大货清单（不定期按GOMS更新）'!A:C,3,0)</f>
        <v>CL2020H-06</v>
      </c>
      <c r="E2309" s="27" t="str">
        <f>VLOOKUP(B2309,'大货清单（不定期按GOMS更新）'!A:H,4,0)</f>
        <v>FR,IT,TR,ES,CH,DE,UA,LT,CZ,PL,GR,HU</v>
      </c>
      <c r="F2309" s="27" t="str">
        <f>VLOOKUP(B2309,'大货清单（不定期按GOMS更新）'!A:H,2,0)</f>
        <v>Floor One S5 Combo Plus</v>
      </c>
      <c r="G2309" s="28">
        <f>VLOOKUP(B2309,'大货清单（不定期按GOMS更新）'!A:I,9,FALSE)</f>
        <v>6972200198501</v>
      </c>
      <c r="H2309" s="27" t="str">
        <f>VLOOKUP(B2309,'大货清单（不定期按GOMS更新）'!A:H,7,0)</f>
        <v>Blue</v>
      </c>
      <c r="I2309" s="27" t="str">
        <f>VLOOKUP(B2309,'大货清单（不定期按GOMS更新）'!A:F,6,FALSE)</f>
        <v>ACTIVE</v>
      </c>
      <c r="J2309" s="27" t="str">
        <f>VLOOKUP(B2309,'大货清单（不定期按GOMS更新）'!A:K,11,FALSE)</f>
        <v>8.3</v>
      </c>
      <c r="K2309" s="27" t="str">
        <f>VLOOKUP(B2309,'大货清单（不定期按GOMS更新）'!A:N,12,FALSE)</f>
        <v>326</v>
      </c>
      <c r="L2309" s="27" t="str">
        <f>VLOOKUP(B2309,'大货清单（不定期按GOMS更新）'!A:M,13,FALSE)</f>
        <v>292</v>
      </c>
      <c r="M2309" s="27" t="str">
        <f>VLOOKUP(B2309,'大货清单（不定期按GOMS更新）'!A:N,14,FALSE)</f>
        <v>661</v>
      </c>
      <c r="N2309" s="50" t="s">
        <v>1093</v>
      </c>
      <c r="O2309" s="27">
        <f>IFERROR(VLOOKUP(N2309,'散件迭代（不定期更新）'!C:J,8,FALSE),0)</f>
        <v>0</v>
      </c>
      <c r="P2309" s="27" t="str">
        <f>IFERROR(VLOOKUP(N2309,'散件（更新）'!B:H,3,FALSE),0)</f>
        <v>206-2020-0608</v>
      </c>
      <c r="Q2309" s="27" t="str">
        <f>VLOOKUP(N2309,'散件（更新）'!B:H,2,FALSE)</f>
        <v>114-20200608</v>
      </c>
      <c r="R2309" s="27" t="str">
        <f>VLOOKUP(N2309,'散件（更新）'!B:H,7,FALSE)</f>
        <v>Dustbin Assembly</v>
      </c>
      <c r="S2309" s="27" t="str">
        <f>VLOOKUP(N2309,'散件（更新）'!B:E,4,FALSE)</f>
        <v>https://tineco-yxzt.oss-accelerate.aliyuncs.com/20231219/9FWDA150000_1702948014824.png</v>
      </c>
      <c r="T2309" s="27" t="s">
        <v>8759</v>
      </c>
      <c r="U2309" s="28" t="str">
        <f>VLOOKUP(N2309,'散件（更新）'!B:G,6,FALSE)</f>
        <v>干式尘桶组件</v>
      </c>
      <c r="V2309" s="28" t="str">
        <f>VLOOKUP(N2309,'散件（更新）'!B:I,8,FALSE)</f>
        <v>6972200196620</v>
      </c>
    </row>
    <row r="2310" spans="1:22">
      <c r="A2310" s="57">
        <v>46169</v>
      </c>
      <c r="B2310" s="50" t="s">
        <v>112</v>
      </c>
      <c r="C2310" s="27" t="str">
        <f>VLOOKUP(B2310,'大货清单（不定期按GOMS更新）'!A:H,8,0)</f>
        <v>109-20200806</v>
      </c>
      <c r="D2310" s="27" t="str">
        <f>VLOOKUP(B2310,'大货清单（不定期按GOMS更新）'!A:C,3,0)</f>
        <v>CL2020H-06</v>
      </c>
      <c r="E2310" s="27" t="str">
        <f>VLOOKUP(B2310,'大货清单（不定期按GOMS更新）'!A:H,4,0)</f>
        <v>FR,IT,TR,ES,CH,DE,UA,LT,CZ,PL,GR,HU</v>
      </c>
      <c r="F2310" s="27" t="str">
        <f>VLOOKUP(B2310,'大货清单（不定期按GOMS更新）'!A:H,2,0)</f>
        <v>Floor One S5 Combo Plus</v>
      </c>
      <c r="G2310" s="28">
        <f>VLOOKUP(B2310,'大货清单（不定期按GOMS更新）'!A:I,9,FALSE)</f>
        <v>6972200198501</v>
      </c>
      <c r="H2310" s="27" t="str">
        <f>VLOOKUP(B2310,'大货清单（不定期按GOMS更新）'!A:H,7,0)</f>
        <v>Blue</v>
      </c>
      <c r="I2310" s="27" t="str">
        <f>VLOOKUP(B2310,'大货清单（不定期按GOMS更新）'!A:F,6,FALSE)</f>
        <v>ACTIVE</v>
      </c>
      <c r="J2310" s="27" t="str">
        <f>VLOOKUP(B2310,'大货清单（不定期按GOMS更新）'!A:K,11,FALSE)</f>
        <v>8.3</v>
      </c>
      <c r="K2310" s="27" t="str">
        <f>VLOOKUP(B2310,'大货清单（不定期按GOMS更新）'!A:N,12,FALSE)</f>
        <v>326</v>
      </c>
      <c r="L2310" s="27" t="str">
        <f>VLOOKUP(B2310,'大货清单（不定期按GOMS更新）'!A:M,13,FALSE)</f>
        <v>292</v>
      </c>
      <c r="M2310" s="27" t="str">
        <f>VLOOKUP(B2310,'大货清单（不定期按GOMS更新）'!A:N,14,FALSE)</f>
        <v>661</v>
      </c>
      <c r="N2310" s="50" t="s">
        <v>1080</v>
      </c>
      <c r="O2310" s="27">
        <f>IFERROR(VLOOKUP(N2310,'散件迭代（不定期更新）'!C:J,8,FALSE),0)</f>
        <v>0</v>
      </c>
      <c r="P2310" s="27" t="str">
        <f>IFERROR(VLOOKUP(N2310,'散件（更新）'!B:H,3,FALSE),0)</f>
        <v>206-2020-0044</v>
      </c>
      <c r="Q2310" s="27" t="str">
        <f>VLOOKUP(N2310,'散件（更新）'!B:H,2,FALSE)</f>
        <v>114-20200044</v>
      </c>
      <c r="R2310" s="27" t="str">
        <f>VLOOKUP(N2310,'散件（更新）'!B:H,7,FALSE)</f>
        <v>Filter</v>
      </c>
      <c r="S2310" s="27" t="str">
        <f>VLOOKUP(N2310,'散件（更新）'!B:E,4,FALSE)</f>
        <v>https://tineco-yxzt.oss-accelerate.aliyuncs.com/20231219/9FWFI110100_1702948015320.png</v>
      </c>
      <c r="T2310" s="27" t="s">
        <v>8759</v>
      </c>
      <c r="U2310" s="28" t="str">
        <f>VLOOKUP(N2310,'散件（更新）'!B:G,6,FALSE)</f>
        <v>回收桶挡板</v>
      </c>
      <c r="V2310" s="28" t="str">
        <f>VLOOKUP(N2310,'散件（更新）'!B:I,8,FALSE)</f>
        <v>6972200197221</v>
      </c>
    </row>
    <row r="2311" spans="1:22">
      <c r="A2311" s="57">
        <v>46169</v>
      </c>
      <c r="B2311" s="50" t="s">
        <v>112</v>
      </c>
      <c r="C2311" s="27" t="str">
        <f>VLOOKUP(B2311,'大货清单（不定期按GOMS更新）'!A:H,8,0)</f>
        <v>109-20200806</v>
      </c>
      <c r="D2311" s="27" t="str">
        <f>VLOOKUP(B2311,'大货清单（不定期按GOMS更新）'!A:C,3,0)</f>
        <v>CL2020H-06</v>
      </c>
      <c r="E2311" s="27" t="str">
        <f>VLOOKUP(B2311,'大货清单（不定期按GOMS更新）'!A:H,4,0)</f>
        <v>FR,IT,TR,ES,CH,DE,UA,LT,CZ,PL,GR,HU</v>
      </c>
      <c r="F2311" s="27" t="str">
        <f>VLOOKUP(B2311,'大货清单（不定期按GOMS更新）'!A:H,2,0)</f>
        <v>Floor One S5 Combo Plus</v>
      </c>
      <c r="G2311" s="28">
        <f>VLOOKUP(B2311,'大货清单（不定期按GOMS更新）'!A:I,9,FALSE)</f>
        <v>6972200198501</v>
      </c>
      <c r="H2311" s="27" t="str">
        <f>VLOOKUP(B2311,'大货清单（不定期按GOMS更新）'!A:H,7,0)</f>
        <v>Blue</v>
      </c>
      <c r="I2311" s="27" t="str">
        <f>VLOOKUP(B2311,'大货清单（不定期按GOMS更新）'!A:F,6,FALSE)</f>
        <v>ACTIVE</v>
      </c>
      <c r="J2311" s="27" t="str">
        <f>VLOOKUP(B2311,'大货清单（不定期按GOMS更新）'!A:K,11,FALSE)</f>
        <v>8.3</v>
      </c>
      <c r="K2311" s="27" t="str">
        <f>VLOOKUP(B2311,'大货清单（不定期按GOMS更新）'!A:N,12,FALSE)</f>
        <v>326</v>
      </c>
      <c r="L2311" s="27" t="str">
        <f>VLOOKUP(B2311,'大货清单（不定期按GOMS更新）'!A:M,13,FALSE)</f>
        <v>292</v>
      </c>
      <c r="M2311" s="27" t="str">
        <f>VLOOKUP(B2311,'大货清单（不定期按GOMS更新）'!A:N,14,FALSE)</f>
        <v>661</v>
      </c>
      <c r="N2311" s="50" t="s">
        <v>1092</v>
      </c>
      <c r="O2311" s="27" t="str">
        <f>IFERROR(VLOOKUP(N2311,'散件迭代（不定期更新）'!C:J,8,FALSE),0)</f>
        <v>A64</v>
      </c>
      <c r="P2311" s="27" t="str">
        <f>IFERROR(VLOOKUP(N2311,'散件（更新）'!B:H,3,FALSE),0)</f>
        <v>206-2020-0607</v>
      </c>
      <c r="Q2311" s="27" t="str">
        <f>VLOOKUP(N2311,'散件（更新）'!B:H,2,FALSE)</f>
        <v>114-20200607</v>
      </c>
      <c r="R2311" s="27" t="str">
        <f>VLOOKUP(N2311,'散件（更新）'!B:H,7,FALSE)</f>
        <v>HEPA</v>
      </c>
      <c r="S2311" s="27" t="str">
        <f>VLOOKUP(N2311,'散件（更新）'!B:E,4,FALSE)</f>
        <v>https://tineco-yxzt.oss-accelerate.aliyuncs.com/20231227/9FWFP150000_1703640265223.png</v>
      </c>
      <c r="T2311" s="27" t="s">
        <v>8759</v>
      </c>
      <c r="U2311" s="28" t="str">
        <f>VLOOKUP(N2311,'散件（更新）'!B:G,6,FALSE)</f>
        <v>HEPA组合</v>
      </c>
      <c r="V2311" s="28" t="str">
        <f>VLOOKUP(N2311,'散件（更新）'!B:I,8,FALSE)</f>
        <v>6972200196613</v>
      </c>
    </row>
    <row r="2312" spans="1:22">
      <c r="A2312" s="57">
        <v>46169</v>
      </c>
      <c r="B2312" s="50" t="s">
        <v>112</v>
      </c>
      <c r="C2312" s="27" t="str">
        <f>VLOOKUP(B2312,'大货清单（不定期按GOMS更新）'!A:H,8,0)</f>
        <v>109-20200806</v>
      </c>
      <c r="D2312" s="27" t="str">
        <f>VLOOKUP(B2312,'大货清单（不定期按GOMS更新）'!A:C,3,0)</f>
        <v>CL2020H-06</v>
      </c>
      <c r="E2312" s="27" t="str">
        <f>VLOOKUP(B2312,'大货清单（不定期按GOMS更新）'!A:H,4,0)</f>
        <v>FR,IT,TR,ES,CH,DE,UA,LT,CZ,PL,GR,HU</v>
      </c>
      <c r="F2312" s="27" t="str">
        <f>VLOOKUP(B2312,'大货清单（不定期按GOMS更新）'!A:H,2,0)</f>
        <v>Floor One S5 Combo Plus</v>
      </c>
      <c r="G2312" s="28">
        <f>VLOOKUP(B2312,'大货清单（不定期按GOMS更新）'!A:I,9,FALSE)</f>
        <v>6972200198501</v>
      </c>
      <c r="H2312" s="27" t="str">
        <f>VLOOKUP(B2312,'大货清单（不定期按GOMS更新）'!A:H,7,0)</f>
        <v>Blue</v>
      </c>
      <c r="I2312" s="27" t="str">
        <f>VLOOKUP(B2312,'大货清单（不定期按GOMS更新）'!A:F,6,FALSE)</f>
        <v>ACTIVE</v>
      </c>
      <c r="J2312" s="27" t="str">
        <f>VLOOKUP(B2312,'大货清单（不定期按GOMS更新）'!A:K,11,FALSE)</f>
        <v>8.3</v>
      </c>
      <c r="K2312" s="27" t="str">
        <f>VLOOKUP(B2312,'大货清单（不定期按GOMS更新）'!A:N,12,FALSE)</f>
        <v>326</v>
      </c>
      <c r="L2312" s="27" t="str">
        <f>VLOOKUP(B2312,'大货清单（不定期按GOMS更新）'!A:M,13,FALSE)</f>
        <v>292</v>
      </c>
      <c r="M2312" s="27" t="str">
        <f>VLOOKUP(B2312,'大货清单（不定期按GOMS更新）'!A:N,14,FALSE)</f>
        <v>661</v>
      </c>
      <c r="N2312" s="50" t="s">
        <v>1116</v>
      </c>
      <c r="O2312" s="27">
        <f>IFERROR(VLOOKUP(N2312,'散件迭代（不定期更新）'!C:J,8,FALSE),0)</f>
        <v>0</v>
      </c>
      <c r="P2312" s="27" t="str">
        <f>IFERROR(VLOOKUP(N2312,'散件（更新）'!B:H,3,FALSE),0)</f>
        <v>206-2019-0108</v>
      </c>
      <c r="Q2312" s="27" t="str">
        <f>VLOOKUP(N2312,'散件（更新）'!B:H,2,FALSE)</f>
        <v>114-20190108</v>
      </c>
      <c r="R2312" s="27" t="str">
        <f>VLOOKUP(N2312,'散件（更新）'!B:H,7,FALSE)</f>
        <v>Accessory Holder</v>
      </c>
      <c r="S2312" s="27" t="str">
        <f>VLOOKUP(N2312,'散件（更新）'!B:E,4,FALSE)</f>
        <v>https://tineco-yxzt.oss-accelerate.aliyuncs.com/20231219/9FWHA100000_1702948015874.png</v>
      </c>
      <c r="T2312" s="27" t="s">
        <v>8759</v>
      </c>
      <c r="U2312" s="28" t="str">
        <f>VLOOKUP(N2312,'散件（更新）'!B:G,6,FALSE)</f>
        <v>附件支架组合</v>
      </c>
      <c r="V2312" s="28" t="str">
        <f>VLOOKUP(N2312,'散件（更新）'!B:I,8,FALSE)</f>
        <v>6972200196507</v>
      </c>
    </row>
    <row r="2313" spans="1:22">
      <c r="A2313" s="57">
        <v>46169</v>
      </c>
      <c r="B2313" s="50" t="s">
        <v>112</v>
      </c>
      <c r="C2313" s="27" t="str">
        <f>VLOOKUP(B2313,'大货清单（不定期按GOMS更新）'!A:H,8,0)</f>
        <v>109-20200806</v>
      </c>
      <c r="D2313" s="27" t="str">
        <f>VLOOKUP(B2313,'大货清单（不定期按GOMS更新）'!A:C,3,0)</f>
        <v>CL2020H-06</v>
      </c>
      <c r="E2313" s="27" t="str">
        <f>VLOOKUP(B2313,'大货清单（不定期按GOMS更新）'!A:H,4,0)</f>
        <v>FR,IT,TR,ES,CH,DE,UA,LT,CZ,PL,GR,HU</v>
      </c>
      <c r="F2313" s="27" t="str">
        <f>VLOOKUP(B2313,'大货清单（不定期按GOMS更新）'!A:H,2,0)</f>
        <v>Floor One S5 Combo Plus</v>
      </c>
      <c r="G2313" s="28">
        <f>VLOOKUP(B2313,'大货清单（不定期按GOMS更新）'!A:I,9,FALSE)</f>
        <v>6972200198501</v>
      </c>
      <c r="H2313" s="27" t="str">
        <f>VLOOKUP(B2313,'大货清单（不定期按GOMS更新）'!A:H,7,0)</f>
        <v>Blue</v>
      </c>
      <c r="I2313" s="27" t="str">
        <f>VLOOKUP(B2313,'大货清单（不定期按GOMS更新）'!A:F,6,FALSE)</f>
        <v>ACTIVE</v>
      </c>
      <c r="J2313" s="27" t="str">
        <f>VLOOKUP(B2313,'大货清单（不定期按GOMS更新）'!A:K,11,FALSE)</f>
        <v>8.3</v>
      </c>
      <c r="K2313" s="27" t="str">
        <f>VLOOKUP(B2313,'大货清单（不定期按GOMS更新）'!A:N,12,FALSE)</f>
        <v>326</v>
      </c>
      <c r="L2313" s="27" t="str">
        <f>VLOOKUP(B2313,'大货清单（不定期按GOMS更新）'!A:M,13,FALSE)</f>
        <v>292</v>
      </c>
      <c r="M2313" s="27" t="str">
        <f>VLOOKUP(B2313,'大货清单（不定期按GOMS更新）'!A:N,14,FALSE)</f>
        <v>661</v>
      </c>
      <c r="N2313" s="50" t="s">
        <v>1078</v>
      </c>
      <c r="O2313" s="27">
        <f>IFERROR(VLOOKUP(N2313,'散件迭代（不定期更新）'!C:J,8,FALSE),0)</f>
        <v>0</v>
      </c>
      <c r="P2313" s="27" t="str">
        <f>IFERROR(VLOOKUP(N2313,'散件（更新）'!B:H,3,FALSE),0)</f>
        <v>206-2020-0045</v>
      </c>
      <c r="Q2313" s="27" t="str">
        <f>VLOOKUP(N2313,'散件（更新）'!B:H,2,FALSE)</f>
        <v>114-20200045</v>
      </c>
      <c r="R2313" s="27" t="str">
        <f>VLOOKUP(N2313,'散件（更新）'!B:H,7,FALSE)</f>
        <v>Accessory Holder</v>
      </c>
      <c r="S2313" s="27" t="str">
        <f>VLOOKUP(N2313,'散件（更新）'!B:E,4,FALSE)</f>
        <v>https://tineco-yxzt.oss-accelerate.aliyuncs.com/20231219/9FWHA110000_1702948015947.png</v>
      </c>
      <c r="T2313" s="27" t="s">
        <v>19303</v>
      </c>
      <c r="U2313" s="28" t="str">
        <f>VLOOKUP(N2313,'散件（更新）'!B:G,6,FALSE)</f>
        <v>尘桶附件托盘组件</v>
      </c>
      <c r="V2313" s="28" t="str">
        <f>VLOOKUP(N2313,'散件（更新）'!B:I,8,FALSE)</f>
        <v>6972200197245</v>
      </c>
    </row>
    <row r="2314" spans="1:22">
      <c r="A2314" s="57">
        <v>46169</v>
      </c>
      <c r="B2314" s="50" t="s">
        <v>112</v>
      </c>
      <c r="C2314" s="27" t="str">
        <f>VLOOKUP(B2314,'大货清单（不定期按GOMS更新）'!A:H,8,0)</f>
        <v>109-20200806</v>
      </c>
      <c r="D2314" s="27" t="str">
        <f>VLOOKUP(B2314,'大货清单（不定期按GOMS更新）'!A:C,3,0)</f>
        <v>CL2020H-06</v>
      </c>
      <c r="E2314" s="27" t="str">
        <f>VLOOKUP(B2314,'大货清单（不定期按GOMS更新）'!A:H,4,0)</f>
        <v>FR,IT,TR,ES,CH,DE,UA,LT,CZ,PL,GR,HU</v>
      </c>
      <c r="F2314" s="27" t="str">
        <f>VLOOKUP(B2314,'大货清单（不定期按GOMS更新）'!A:H,2,0)</f>
        <v>Floor One S5 Combo Plus</v>
      </c>
      <c r="G2314" s="28">
        <f>VLOOKUP(B2314,'大货清单（不定期按GOMS更新）'!A:I,9,FALSE)</f>
        <v>6972200198501</v>
      </c>
      <c r="H2314" s="27" t="str">
        <f>VLOOKUP(B2314,'大货清单（不定期按GOMS更新）'!A:H,7,0)</f>
        <v>Blue</v>
      </c>
      <c r="I2314" s="27" t="str">
        <f>VLOOKUP(B2314,'大货清单（不定期按GOMS更新）'!A:F,6,FALSE)</f>
        <v>ACTIVE</v>
      </c>
      <c r="J2314" s="27" t="str">
        <f>VLOOKUP(B2314,'大货清单（不定期按GOMS更新）'!A:K,11,FALSE)</f>
        <v>8.3</v>
      </c>
      <c r="K2314" s="27" t="str">
        <f>VLOOKUP(B2314,'大货清单（不定期按GOMS更新）'!A:N,12,FALSE)</f>
        <v>326</v>
      </c>
      <c r="L2314" s="27" t="str">
        <f>VLOOKUP(B2314,'大货清单（不定期按GOMS更新）'!A:M,13,FALSE)</f>
        <v>292</v>
      </c>
      <c r="M2314" s="27" t="str">
        <f>VLOOKUP(B2314,'大货清单（不定期按GOMS更新）'!A:N,14,FALSE)</f>
        <v>661</v>
      </c>
      <c r="N2314" s="50" t="s">
        <v>1688</v>
      </c>
      <c r="O2314" s="27">
        <f>IFERROR(VLOOKUP(N2314,'散件迭代（不定期更新）'!C:J,8,FALSE),0)</f>
        <v>0</v>
      </c>
      <c r="P2314" s="27" t="str">
        <f>IFERROR(VLOOKUP(N2314,'散件（更新）'!B:H,3,FALSE),0)</f>
        <v>/</v>
      </c>
      <c r="Q2314" s="27" t="str">
        <f>VLOOKUP(N2314,'散件（更新）'!B:H,2,FALSE)</f>
        <v>114-20200627</v>
      </c>
      <c r="R2314" s="27" t="str">
        <f>VLOOKUP(N2314,'散件（更新）'!B:H,7,FALSE)</f>
        <v>Main Body</v>
      </c>
      <c r="S2314" s="27" t="str">
        <f>VLOOKUP(N2314,'散件（更新）'!B:E,4,FALSE)</f>
        <v>https://tineco-yxzt.oss-accelerate.aliyuncs.com/20231219/9FWMB150400_1702948016458.png</v>
      </c>
      <c r="T2314" s="27" t="s">
        <v>8759</v>
      </c>
      <c r="U2314" s="28" t="str">
        <f>VLOOKUP(N2314,'散件（更新）'!B:G,6,FALSE)</f>
        <v>动力源组件接插式（蓝色）</v>
      </c>
      <c r="V2314" s="28">
        <f>VLOOKUP(N2314,'散件（更新）'!B:I,8,FALSE)</f>
        <v>6974950101626</v>
      </c>
    </row>
    <row r="2315" spans="1:22">
      <c r="A2315" s="57">
        <v>46169</v>
      </c>
      <c r="B2315" s="50" t="s">
        <v>112</v>
      </c>
      <c r="C2315" s="27" t="str">
        <f>VLOOKUP(B2315,'大货清单（不定期按GOMS更新）'!A:H,8,0)</f>
        <v>109-20200806</v>
      </c>
      <c r="D2315" s="27" t="str">
        <f>VLOOKUP(B2315,'大货清单（不定期按GOMS更新）'!A:C,3,0)</f>
        <v>CL2020H-06</v>
      </c>
      <c r="E2315" s="27" t="str">
        <f>VLOOKUP(B2315,'大货清单（不定期按GOMS更新）'!A:H,4,0)</f>
        <v>FR,IT,TR,ES,CH,DE,UA,LT,CZ,PL,GR,HU</v>
      </c>
      <c r="F2315" s="27" t="str">
        <f>VLOOKUP(B2315,'大货清单（不定期按GOMS更新）'!A:H,2,0)</f>
        <v>Floor One S5 Combo Plus</v>
      </c>
      <c r="G2315" s="28">
        <f>VLOOKUP(B2315,'大货清单（不定期按GOMS更新）'!A:I,9,FALSE)</f>
        <v>6972200198501</v>
      </c>
      <c r="H2315" s="27" t="str">
        <f>VLOOKUP(B2315,'大货清单（不定期按GOMS更新）'!A:H,7,0)</f>
        <v>Blue</v>
      </c>
      <c r="I2315" s="27" t="str">
        <f>VLOOKUP(B2315,'大货清单（不定期按GOMS更新）'!A:F,6,FALSE)</f>
        <v>ACTIVE</v>
      </c>
      <c r="J2315" s="27" t="str">
        <f>VLOOKUP(B2315,'大货清单（不定期按GOMS更新）'!A:K,11,FALSE)</f>
        <v>8.3</v>
      </c>
      <c r="K2315" s="27" t="str">
        <f>VLOOKUP(B2315,'大货清单（不定期按GOMS更新）'!A:N,12,FALSE)</f>
        <v>326</v>
      </c>
      <c r="L2315" s="27" t="str">
        <f>VLOOKUP(B2315,'大货清单（不定期按GOMS更新）'!A:M,13,FALSE)</f>
        <v>292</v>
      </c>
      <c r="M2315" s="27" t="str">
        <f>VLOOKUP(B2315,'大货清单（不定期按GOMS更新）'!A:N,14,FALSE)</f>
        <v>661</v>
      </c>
      <c r="N2315" s="50" t="s">
        <v>1091</v>
      </c>
      <c r="O2315" s="27">
        <f>IFERROR(VLOOKUP(N2315,'散件迭代（不定期更新）'!C:J,8,FALSE),0)</f>
        <v>0</v>
      </c>
      <c r="P2315" s="27" t="str">
        <f>IFERROR(VLOOKUP(N2315,'散件（更新）'!B:H,3,FALSE),0)</f>
        <v>206-2020-0609</v>
      </c>
      <c r="Q2315" s="27" t="str">
        <f>VLOOKUP(N2315,'散件（更新）'!B:H,2,FALSE)</f>
        <v>114-20200609</v>
      </c>
      <c r="R2315" s="27" t="str">
        <f>VLOOKUP(N2315,'散件（更新）'!B:H,7,FALSE)</f>
        <v>Charging Base</v>
      </c>
      <c r="S2315" s="27" t="str">
        <f>VLOOKUP(N2315,'散件（更新）'!B:E,4,FALSE)</f>
        <v>https://tineco-yxzt.oss-accelerate.aliyuncs.com/20231219/9FWPB150000_1702948018390.png</v>
      </c>
      <c r="T2315" s="27" t="s">
        <v>8759</v>
      </c>
      <c r="U2315" s="28" t="str">
        <f>VLOOKUP(N2315,'散件（更新）'!B:G,6,FALSE)</f>
        <v>托盘组件</v>
      </c>
      <c r="V2315" s="28" t="str">
        <f>VLOOKUP(N2315,'散件（更新）'!B:I,8,FALSE)</f>
        <v>6972200196637</v>
      </c>
    </row>
    <row r="2316" spans="1:22">
      <c r="A2316" s="57">
        <v>46169</v>
      </c>
      <c r="B2316" s="50" t="s">
        <v>112</v>
      </c>
      <c r="C2316" s="27" t="str">
        <f>VLOOKUP(B2316,'大货清单（不定期按GOMS更新）'!A:H,8,0)</f>
        <v>109-20200806</v>
      </c>
      <c r="D2316" s="27" t="str">
        <f>VLOOKUP(B2316,'大货清单（不定期按GOMS更新）'!A:C,3,0)</f>
        <v>CL2020H-06</v>
      </c>
      <c r="E2316" s="27" t="str">
        <f>VLOOKUP(B2316,'大货清单（不定期按GOMS更新）'!A:H,4,0)</f>
        <v>FR,IT,TR,ES,CH,DE,UA,LT,CZ,PL,GR,HU</v>
      </c>
      <c r="F2316" s="27" t="str">
        <f>VLOOKUP(B2316,'大货清单（不定期按GOMS更新）'!A:H,2,0)</f>
        <v>Floor One S5 Combo Plus</v>
      </c>
      <c r="G2316" s="28">
        <f>VLOOKUP(B2316,'大货清单（不定期按GOMS更新）'!A:I,9,FALSE)</f>
        <v>6972200198501</v>
      </c>
      <c r="H2316" s="27" t="str">
        <f>VLOOKUP(B2316,'大货清单（不定期按GOMS更新）'!A:H,7,0)</f>
        <v>Blue</v>
      </c>
      <c r="I2316" s="27" t="str">
        <f>VLOOKUP(B2316,'大货清单（不定期按GOMS更新）'!A:F,6,FALSE)</f>
        <v>ACTIVE</v>
      </c>
      <c r="J2316" s="27" t="str">
        <f>VLOOKUP(B2316,'大货清单（不定期按GOMS更新）'!A:K,11,FALSE)</f>
        <v>8.3</v>
      </c>
      <c r="K2316" s="27" t="str">
        <f>VLOOKUP(B2316,'大货清单（不定期按GOMS更新）'!A:N,12,FALSE)</f>
        <v>326</v>
      </c>
      <c r="L2316" s="27" t="str">
        <f>VLOOKUP(B2316,'大货清单（不定期按GOMS更新）'!A:M,13,FALSE)</f>
        <v>292</v>
      </c>
      <c r="M2316" s="27" t="str">
        <f>VLOOKUP(B2316,'大货清单（不定期按GOMS更新）'!A:N,14,FALSE)</f>
        <v>661</v>
      </c>
      <c r="N2316" s="50" t="s">
        <v>5244</v>
      </c>
      <c r="O2316" s="27">
        <f>IFERROR(VLOOKUP(N2316,'散件迭代（不定期更新）'!C:J,8,FALSE),0)</f>
        <v>0</v>
      </c>
      <c r="P2316" s="27" t="str">
        <f>IFERROR(VLOOKUP(N2316,'散件（更新）'!B:H,3,FALSE),0)</f>
        <v>206-2020-0617</v>
      </c>
      <c r="Q2316" s="27" t="str">
        <f>VLOOKUP(N2316,'散件（更新）'!B:H,2,FALSE)</f>
        <v>114-20200617</v>
      </c>
      <c r="R2316" s="27" t="str">
        <f>VLOOKUP(N2316,'散件（更新）'!B:H,7,FALSE)</f>
        <v>Plastic part</v>
      </c>
      <c r="S2316" s="27">
        <f>VLOOKUP(N2316,'散件（更新）'!B:E,4,FALSE)</f>
        <v>0</v>
      </c>
      <c r="T2316" s="27" t="s">
        <v>8759</v>
      </c>
      <c r="U2316" s="28" t="str">
        <f>VLOOKUP(N2316,'散件（更新）'!B:G,6,FALSE)</f>
        <v>外壳维修组件</v>
      </c>
      <c r="V2316" s="28" t="str">
        <f>VLOOKUP(N2316,'散件（更新）'!B:I,8,FALSE)</f>
        <v>6972200197375</v>
      </c>
    </row>
    <row r="2317" spans="1:22">
      <c r="A2317" s="57">
        <v>46169</v>
      </c>
      <c r="B2317" s="50" t="s">
        <v>112</v>
      </c>
      <c r="C2317" s="27" t="str">
        <f>VLOOKUP(B2317,'大货清单（不定期按GOMS更新）'!A:H,8,0)</f>
        <v>109-20200806</v>
      </c>
      <c r="D2317" s="27" t="str">
        <f>VLOOKUP(B2317,'大货清单（不定期按GOMS更新）'!A:C,3,0)</f>
        <v>CL2020H-06</v>
      </c>
      <c r="E2317" s="27" t="str">
        <f>VLOOKUP(B2317,'大货清单（不定期按GOMS更新）'!A:H,4,0)</f>
        <v>FR,IT,TR,ES,CH,DE,UA,LT,CZ,PL,GR,HU</v>
      </c>
      <c r="F2317" s="27" t="str">
        <f>VLOOKUP(B2317,'大货清单（不定期按GOMS更新）'!A:H,2,0)</f>
        <v>Floor One S5 Combo Plus</v>
      </c>
      <c r="G2317" s="28">
        <f>VLOOKUP(B2317,'大货清单（不定期按GOMS更新）'!A:I,9,FALSE)</f>
        <v>6972200198501</v>
      </c>
      <c r="H2317" s="27" t="str">
        <f>VLOOKUP(B2317,'大货清单（不定期按GOMS更新）'!A:H,7,0)</f>
        <v>Blue</v>
      </c>
      <c r="I2317" s="27" t="str">
        <f>VLOOKUP(B2317,'大货清单（不定期按GOMS更新）'!A:F,6,FALSE)</f>
        <v>ACTIVE</v>
      </c>
      <c r="J2317" s="27" t="str">
        <f>VLOOKUP(B2317,'大货清单（不定期按GOMS更新）'!A:K,11,FALSE)</f>
        <v>8.3</v>
      </c>
      <c r="K2317" s="27" t="str">
        <f>VLOOKUP(B2317,'大货清单（不定期按GOMS更新）'!A:N,12,FALSE)</f>
        <v>326</v>
      </c>
      <c r="L2317" s="27" t="str">
        <f>VLOOKUP(B2317,'大货清单（不定期按GOMS更新）'!A:M,13,FALSE)</f>
        <v>292</v>
      </c>
      <c r="M2317" s="27" t="str">
        <f>VLOOKUP(B2317,'大货清单（不定期按GOMS更新）'!A:N,14,FALSE)</f>
        <v>661</v>
      </c>
      <c r="N2317" s="50" t="s">
        <v>4028</v>
      </c>
      <c r="O2317" s="27">
        <f>IFERROR(VLOOKUP(N2317,'散件迭代（不定期更新）'!C:J,8,FALSE),0)</f>
        <v>0</v>
      </c>
      <c r="P2317" s="27" t="str">
        <f>IFERROR(VLOOKUP(N2317,'散件（更新）'!B:H,3,FALSE),0)</f>
        <v>/</v>
      </c>
      <c r="Q2317" s="27" t="str">
        <f>VLOOKUP(N2317,'散件（更新）'!B:H,2,FALSE)</f>
        <v>114-20200630</v>
      </c>
      <c r="R2317" s="27" t="str">
        <f>VLOOKUP(N2317,'散件（更新）'!B:H,7,FALSE)</f>
        <v>plastic part</v>
      </c>
      <c r="S2317" s="27" t="str">
        <f>VLOOKUP(N2317,'散件（更新）'!B:E,4,FALSE)</f>
        <v>https://tineco-yxzt.oss-accelerate.aliyuncs.com/20240701/2020_1719818116158.png</v>
      </c>
      <c r="T2317" s="27" t="s">
        <v>19301</v>
      </c>
      <c r="U2317" s="28" t="str">
        <f>VLOOKUP(N2317,'散件（更新）'!B:G,6,FALSE)</f>
        <v>动力源锁扣组件</v>
      </c>
      <c r="V2317" s="28">
        <f>VLOOKUP(N2317,'散件（更新）'!B:I,8,FALSE)</f>
        <v>6974950105679</v>
      </c>
    </row>
    <row r="2318" spans="1:22">
      <c r="A2318" s="57">
        <v>46169</v>
      </c>
      <c r="B2318" s="50" t="s">
        <v>112</v>
      </c>
      <c r="C2318" s="27" t="str">
        <f>VLOOKUP(B2318,'大货清单（不定期按GOMS更新）'!A:H,8,0)</f>
        <v>109-20200806</v>
      </c>
      <c r="D2318" s="27" t="str">
        <f>VLOOKUP(B2318,'大货清单（不定期按GOMS更新）'!A:C,3,0)</f>
        <v>CL2020H-06</v>
      </c>
      <c r="E2318" s="27" t="str">
        <f>VLOOKUP(B2318,'大货清单（不定期按GOMS更新）'!A:H,4,0)</f>
        <v>FR,IT,TR,ES,CH,DE,UA,LT,CZ,PL,GR,HU</v>
      </c>
      <c r="F2318" s="27" t="str">
        <f>VLOOKUP(B2318,'大货清单（不定期按GOMS更新）'!A:H,2,0)</f>
        <v>Floor One S5 Combo Plus</v>
      </c>
      <c r="G2318" s="28">
        <f>VLOOKUP(B2318,'大货清单（不定期按GOMS更新）'!A:I,9,FALSE)</f>
        <v>6972200198501</v>
      </c>
      <c r="H2318" s="27" t="str">
        <f>VLOOKUP(B2318,'大货清单（不定期按GOMS更新）'!A:H,7,0)</f>
        <v>Blue</v>
      </c>
      <c r="I2318" s="27" t="str">
        <f>VLOOKUP(B2318,'大货清单（不定期按GOMS更新）'!A:F,6,FALSE)</f>
        <v>ACTIVE</v>
      </c>
      <c r="J2318" s="27" t="str">
        <f>VLOOKUP(B2318,'大货清单（不定期按GOMS更新）'!A:K,11,FALSE)</f>
        <v>8.3</v>
      </c>
      <c r="K2318" s="27" t="str">
        <f>VLOOKUP(B2318,'大货清单（不定期按GOMS更新）'!A:N,12,FALSE)</f>
        <v>326</v>
      </c>
      <c r="L2318" s="27" t="str">
        <f>VLOOKUP(B2318,'大货清单（不定期按GOMS更新）'!A:M,13,FALSE)</f>
        <v>292</v>
      </c>
      <c r="M2318" s="27" t="str">
        <f>VLOOKUP(B2318,'大货清单（不定期按GOMS更新）'!A:N,14,FALSE)</f>
        <v>661</v>
      </c>
      <c r="N2318" s="50" t="s">
        <v>787</v>
      </c>
      <c r="O2318" s="27">
        <f>IFERROR(VLOOKUP(N2318,'散件迭代（不定期更新）'!C:J,8,FALSE),0)</f>
        <v>0</v>
      </c>
      <c r="P2318" s="27" t="str">
        <f>IFERROR(VLOOKUP(N2318,'散件（更新）'!B:H,3,FALSE),0)</f>
        <v>206-2020-0611</v>
      </c>
      <c r="Q2318" s="27" t="str">
        <f>VLOOKUP(N2318,'散件（更新）'!B:H,2,FALSE)</f>
        <v>114-20200611</v>
      </c>
      <c r="R2318" s="27" t="str">
        <f>VLOOKUP(N2318,'散件（更新）'!B:H,7,FALSE)</f>
        <v>Wire</v>
      </c>
      <c r="S2318" s="27" t="str">
        <f>VLOOKUP(N2318,'散件（更新）'!B:E,4,FALSE)</f>
        <v>https://tineco-yxzt.oss-accelerate.aliyuncs.com/20231219/9FWRI150000_1702948026995.png</v>
      </c>
      <c r="T2318" s="27" t="s">
        <v>8759</v>
      </c>
      <c r="U2318" s="28" t="str">
        <f>VLOOKUP(N2318,'散件（更新）'!B:G,6,FALSE)</f>
        <v>主机动力源导线组件</v>
      </c>
      <c r="V2318" s="28" t="str">
        <f>VLOOKUP(N2318,'散件（更新）'!B:I,8,FALSE)</f>
        <v>6972200197078</v>
      </c>
    </row>
    <row r="2319" spans="1:22">
      <c r="A2319" s="57">
        <v>46169</v>
      </c>
      <c r="B2319" s="50" t="s">
        <v>112</v>
      </c>
      <c r="C2319" s="27" t="str">
        <f>VLOOKUP(B2319,'大货清单（不定期按GOMS更新）'!A:H,8,0)</f>
        <v>109-20200806</v>
      </c>
      <c r="D2319" s="27" t="str">
        <f>VLOOKUP(B2319,'大货清单（不定期按GOMS更新）'!A:C,3,0)</f>
        <v>CL2020H-06</v>
      </c>
      <c r="E2319" s="27" t="str">
        <f>VLOOKUP(B2319,'大货清单（不定期按GOMS更新）'!A:H,4,0)</f>
        <v>FR,IT,TR,ES,CH,DE,UA,LT,CZ,PL,GR,HU</v>
      </c>
      <c r="F2319" s="27" t="str">
        <f>VLOOKUP(B2319,'大货清单（不定期按GOMS更新）'!A:H,2,0)</f>
        <v>Floor One S5 Combo Plus</v>
      </c>
      <c r="G2319" s="28">
        <f>VLOOKUP(B2319,'大货清单（不定期按GOMS更新）'!A:I,9,FALSE)</f>
        <v>6972200198501</v>
      </c>
      <c r="H2319" s="27" t="str">
        <f>VLOOKUP(B2319,'大货清单（不定期按GOMS更新）'!A:H,7,0)</f>
        <v>Blue</v>
      </c>
      <c r="I2319" s="27" t="str">
        <f>VLOOKUP(B2319,'大货清单（不定期按GOMS更新）'!A:F,6,FALSE)</f>
        <v>ACTIVE</v>
      </c>
      <c r="J2319" s="27" t="str">
        <f>VLOOKUP(B2319,'大货清单（不定期按GOMS更新）'!A:K,11,FALSE)</f>
        <v>8.3</v>
      </c>
      <c r="K2319" s="27" t="str">
        <f>VLOOKUP(B2319,'大货清单（不定期按GOMS更新）'!A:N,12,FALSE)</f>
        <v>326</v>
      </c>
      <c r="L2319" s="27" t="str">
        <f>VLOOKUP(B2319,'大货清单（不定期按GOMS更新）'!A:M,13,FALSE)</f>
        <v>292</v>
      </c>
      <c r="M2319" s="27" t="str">
        <f>VLOOKUP(B2319,'大货清单（不定期按GOMS更新）'!A:N,14,FALSE)</f>
        <v>661</v>
      </c>
      <c r="N2319" s="50" t="s">
        <v>1090</v>
      </c>
      <c r="O2319" s="27">
        <f>IFERROR(VLOOKUP(N2319,'散件迭代（不定期更新）'!C:J,8,FALSE),0)</f>
        <v>0</v>
      </c>
      <c r="P2319" s="27" t="str">
        <f>IFERROR(VLOOKUP(N2319,'散件（更新）'!B:H,3,FALSE),0)</f>
        <v>206-2020-0616</v>
      </c>
      <c r="Q2319" s="27" t="str">
        <f>VLOOKUP(N2319,'散件（更新）'!B:H,2,FALSE)</f>
        <v>114-20200616</v>
      </c>
      <c r="R2319" s="27" t="str">
        <f>VLOOKUP(N2319,'散件（更新）'!B:H,7,FALSE)</f>
        <v>Wire</v>
      </c>
      <c r="S2319" s="27" t="str">
        <f>VLOOKUP(N2319,'散件（更新）'!B:E,4,FALSE)</f>
        <v>https://tineco-yxzt.oss-accelerate.aliyuncs.com/20231219/9FWRI150100_1702948027074.png</v>
      </c>
      <c r="T2319" s="27" t="s">
        <v>8759</v>
      </c>
      <c r="U2319" s="28" t="str">
        <f>VLOOKUP(N2319,'散件（更新）'!B:G,6,FALSE)</f>
        <v>机体水满检测组件</v>
      </c>
      <c r="V2319" s="28" t="str">
        <f>VLOOKUP(N2319,'散件（更新）'!B:I,8,FALSE)</f>
        <v>6972200197115</v>
      </c>
    </row>
    <row r="2320" spans="1:22">
      <c r="A2320" s="57">
        <v>46169</v>
      </c>
      <c r="B2320" s="50" t="s">
        <v>112</v>
      </c>
      <c r="C2320" s="27" t="str">
        <f>VLOOKUP(B2320,'大货清单（不定期按GOMS更新）'!A:H,8,0)</f>
        <v>109-20200806</v>
      </c>
      <c r="D2320" s="27" t="str">
        <f>VLOOKUP(B2320,'大货清单（不定期按GOMS更新）'!A:C,3,0)</f>
        <v>CL2020H-06</v>
      </c>
      <c r="E2320" s="27" t="str">
        <f>VLOOKUP(B2320,'大货清单（不定期按GOMS更新）'!A:H,4,0)</f>
        <v>FR,IT,TR,ES,CH,DE,UA,LT,CZ,PL,GR,HU</v>
      </c>
      <c r="F2320" s="27" t="str">
        <f>VLOOKUP(B2320,'大货清单（不定期按GOMS更新）'!A:H,2,0)</f>
        <v>Floor One S5 Combo Plus</v>
      </c>
      <c r="G2320" s="28">
        <f>VLOOKUP(B2320,'大货清单（不定期按GOMS更新）'!A:I,9,FALSE)</f>
        <v>6972200198501</v>
      </c>
      <c r="H2320" s="27" t="str">
        <f>VLOOKUP(B2320,'大货清单（不定期按GOMS更新）'!A:H,7,0)</f>
        <v>Blue</v>
      </c>
      <c r="I2320" s="27" t="str">
        <f>VLOOKUP(B2320,'大货清单（不定期按GOMS更新）'!A:F,6,FALSE)</f>
        <v>ACTIVE</v>
      </c>
      <c r="J2320" s="27" t="str">
        <f>VLOOKUP(B2320,'大货清单（不定期按GOMS更新）'!A:K,11,FALSE)</f>
        <v>8.3</v>
      </c>
      <c r="K2320" s="27" t="str">
        <f>VLOOKUP(B2320,'大货清单（不定期按GOMS更新）'!A:N,12,FALSE)</f>
        <v>326</v>
      </c>
      <c r="L2320" s="27" t="str">
        <f>VLOOKUP(B2320,'大货清单（不定期按GOMS更新）'!A:M,13,FALSE)</f>
        <v>292</v>
      </c>
      <c r="M2320" s="27" t="str">
        <f>VLOOKUP(B2320,'大货清单（不定期按GOMS更新）'!A:N,14,FALSE)</f>
        <v>661</v>
      </c>
      <c r="N2320" s="50" t="s">
        <v>5361</v>
      </c>
      <c r="O2320" s="27">
        <f>IFERROR(VLOOKUP(N2320,'散件迭代（不定期更新）'!C:J,8,FALSE),0)</f>
        <v>0</v>
      </c>
      <c r="P2320" s="27" t="str">
        <f>IFERROR(VLOOKUP(N2320,'散件（更新）'!B:H,3,FALSE),0)</f>
        <v>/</v>
      </c>
      <c r="Q2320" s="27" t="str">
        <f>VLOOKUP(N2320,'散件（更新）'!B:H,2,FALSE)</f>
        <v>114-20200804</v>
      </c>
      <c r="R2320" s="27" t="str">
        <f>VLOOKUP(N2320,'散件（更新）'!B:H,7,FALSE)</f>
        <v>Motor</v>
      </c>
      <c r="S2320" s="27" t="str">
        <f>VLOOKUP(N2320,'散件（更新）'!B:E,4,FALSE)</f>
        <v>https://tineco-yxzt.oss-accelerate.aliyuncs.com/20231219/9FWRM150000_1702948028509.png</v>
      </c>
      <c r="T2320" s="27" t="s">
        <v>8759</v>
      </c>
      <c r="U2320" s="28" t="str">
        <f>VLOOKUP(N2320,'散件（更新）'!B:G,6,FALSE)</f>
        <v>主电机组件</v>
      </c>
      <c r="V2320" s="28">
        <f>VLOOKUP(N2320,'散件（更新）'!B:I,8,FALSE)</f>
        <v>6974950104634</v>
      </c>
    </row>
    <row r="2321" spans="1:22">
      <c r="A2321" s="57">
        <v>46169</v>
      </c>
      <c r="B2321" s="50" t="s">
        <v>112</v>
      </c>
      <c r="C2321" s="27" t="str">
        <f>VLOOKUP(B2321,'大货清单（不定期按GOMS更新）'!A:H,8,0)</f>
        <v>109-20200806</v>
      </c>
      <c r="D2321" s="27" t="str">
        <f>VLOOKUP(B2321,'大货清单（不定期按GOMS更新）'!A:C,3,0)</f>
        <v>CL2020H-06</v>
      </c>
      <c r="E2321" s="27" t="str">
        <f>VLOOKUP(B2321,'大货清单（不定期按GOMS更新）'!A:H,4,0)</f>
        <v>FR,IT,TR,ES,CH,DE,UA,LT,CZ,PL,GR,HU</v>
      </c>
      <c r="F2321" s="27" t="str">
        <f>VLOOKUP(B2321,'大货清单（不定期按GOMS更新）'!A:H,2,0)</f>
        <v>Floor One S5 Combo Plus</v>
      </c>
      <c r="G2321" s="28">
        <f>VLOOKUP(B2321,'大货清单（不定期按GOMS更新）'!A:I,9,FALSE)</f>
        <v>6972200198501</v>
      </c>
      <c r="H2321" s="27" t="str">
        <f>VLOOKUP(B2321,'大货清单（不定期按GOMS更新）'!A:H,7,0)</f>
        <v>Blue</v>
      </c>
      <c r="I2321" s="27" t="str">
        <f>VLOOKUP(B2321,'大货清单（不定期按GOMS更新）'!A:F,6,FALSE)</f>
        <v>ACTIVE</v>
      </c>
      <c r="J2321" s="27" t="str">
        <f>VLOOKUP(B2321,'大货清单（不定期按GOMS更新）'!A:K,11,FALSE)</f>
        <v>8.3</v>
      </c>
      <c r="K2321" s="27" t="str">
        <f>VLOOKUP(B2321,'大货清单（不定期按GOMS更新）'!A:N,12,FALSE)</f>
        <v>326</v>
      </c>
      <c r="L2321" s="27" t="str">
        <f>VLOOKUP(B2321,'大货清单（不定期按GOMS更新）'!A:M,13,FALSE)</f>
        <v>292</v>
      </c>
      <c r="M2321" s="27" t="str">
        <f>VLOOKUP(B2321,'大货清单（不定期按GOMS更新）'!A:N,14,FALSE)</f>
        <v>661</v>
      </c>
      <c r="N2321" s="50" t="s">
        <v>1087</v>
      </c>
      <c r="O2321" s="27">
        <f>IFERROR(VLOOKUP(N2321,'散件迭代（不定期更新）'!C:J,8,FALSE),0)</f>
        <v>0</v>
      </c>
      <c r="P2321" s="27" t="str">
        <f>IFERROR(VLOOKUP(N2321,'散件（更新）'!B:H,3,FALSE),0)</f>
        <v>206-2020-0613</v>
      </c>
      <c r="Q2321" s="27" t="str">
        <f>VLOOKUP(N2321,'散件（更新）'!B:H,2,FALSE)</f>
        <v>114-20200613</v>
      </c>
      <c r="R2321" s="27" t="str">
        <f>VLOOKUP(N2321,'散件（更新）'!B:H,7,FALSE)</f>
        <v>PCBA</v>
      </c>
      <c r="S2321" s="27" t="str">
        <f>VLOOKUP(N2321,'散件（更新）'!B:E,4,FALSE)</f>
        <v>https://tineco-yxzt.oss-accelerate.aliyuncs.com/20240701/jishenzhukongban_1719818616739.jpg</v>
      </c>
      <c r="T2321" s="27" t="s">
        <v>8759</v>
      </c>
      <c r="U2321" s="28" t="str">
        <f>VLOOKUP(N2321,'散件（更新）'!B:G,6,FALSE)</f>
        <v>主控制板</v>
      </c>
      <c r="V2321" s="28" t="str">
        <f>VLOOKUP(N2321,'散件（更新）'!B:I,8,FALSE)</f>
        <v>6972200197092</v>
      </c>
    </row>
    <row r="2322" spans="1:22">
      <c r="A2322" s="57">
        <v>46169</v>
      </c>
      <c r="B2322" s="50" t="s">
        <v>112</v>
      </c>
      <c r="C2322" s="27" t="str">
        <f>VLOOKUP(B2322,'大货清单（不定期按GOMS更新）'!A:H,8,0)</f>
        <v>109-20200806</v>
      </c>
      <c r="D2322" s="27" t="str">
        <f>VLOOKUP(B2322,'大货清单（不定期按GOMS更新）'!A:C,3,0)</f>
        <v>CL2020H-06</v>
      </c>
      <c r="E2322" s="27" t="str">
        <f>VLOOKUP(B2322,'大货清单（不定期按GOMS更新）'!A:H,4,0)</f>
        <v>FR,IT,TR,ES,CH,DE,UA,LT,CZ,PL,GR,HU</v>
      </c>
      <c r="F2322" s="27" t="str">
        <f>VLOOKUP(B2322,'大货清单（不定期按GOMS更新）'!A:H,2,0)</f>
        <v>Floor One S5 Combo Plus</v>
      </c>
      <c r="G2322" s="28">
        <f>VLOOKUP(B2322,'大货清单（不定期按GOMS更新）'!A:I,9,FALSE)</f>
        <v>6972200198501</v>
      </c>
      <c r="H2322" s="27" t="str">
        <f>VLOOKUP(B2322,'大货清单（不定期按GOMS更新）'!A:H,7,0)</f>
        <v>Blue</v>
      </c>
      <c r="I2322" s="27" t="str">
        <f>VLOOKUP(B2322,'大货清单（不定期按GOMS更新）'!A:F,6,FALSE)</f>
        <v>ACTIVE</v>
      </c>
      <c r="J2322" s="27" t="str">
        <f>VLOOKUP(B2322,'大货清单（不定期按GOMS更新）'!A:K,11,FALSE)</f>
        <v>8.3</v>
      </c>
      <c r="K2322" s="27" t="str">
        <f>VLOOKUP(B2322,'大货清单（不定期按GOMS更新）'!A:N,12,FALSE)</f>
        <v>326</v>
      </c>
      <c r="L2322" s="27" t="str">
        <f>VLOOKUP(B2322,'大货清单（不定期按GOMS更新）'!A:M,13,FALSE)</f>
        <v>292</v>
      </c>
      <c r="M2322" s="27" t="str">
        <f>VLOOKUP(B2322,'大货清单（不定期按GOMS更新）'!A:N,14,FALSE)</f>
        <v>661</v>
      </c>
      <c r="N2322" s="50" t="s">
        <v>1086</v>
      </c>
      <c r="O2322" s="27">
        <f>IFERROR(VLOOKUP(N2322,'散件迭代（不定期更新）'!C:J,8,FALSE),0)</f>
        <v>0</v>
      </c>
      <c r="P2322" s="27" t="str">
        <f>IFERROR(VLOOKUP(N2322,'散件（更新）'!B:H,3,FALSE),0)</f>
        <v>206-2020-0614</v>
      </c>
      <c r="Q2322" s="27" t="str">
        <f>VLOOKUP(N2322,'散件（更新）'!B:H,2,FALSE)</f>
        <v>114-20200614</v>
      </c>
      <c r="R2322" s="27" t="str">
        <f>VLOOKUP(N2322,'散件（更新）'!B:H,7,FALSE)</f>
        <v>Scraper</v>
      </c>
      <c r="S2322" s="27" t="str">
        <f>VLOOKUP(N2322,'散件（更新）'!B:E,4,FALSE)</f>
        <v>https://tineco-yxzt.oss-accelerate.aliyuncs.com/20240701/guatiaozujian_1719818694636.jpg</v>
      </c>
      <c r="T2322" s="27" t="s">
        <v>8759</v>
      </c>
      <c r="U2322" s="28" t="str">
        <f>VLOOKUP(N2322,'散件（更新）'!B:G,6,FALSE)</f>
        <v>刮条组件</v>
      </c>
      <c r="V2322" s="28" t="str">
        <f>VLOOKUP(N2322,'散件（更新）'!B:I,8,FALSE)</f>
        <v>6972200197108</v>
      </c>
    </row>
    <row r="2323" spans="1:22">
      <c r="A2323" s="57">
        <v>46169</v>
      </c>
      <c r="B2323" s="50" t="s">
        <v>112</v>
      </c>
      <c r="C2323" s="27" t="str">
        <f>VLOOKUP(B2323,'大货清单（不定期按GOMS更新）'!A:H,8,0)</f>
        <v>109-20200806</v>
      </c>
      <c r="D2323" s="27" t="str">
        <f>VLOOKUP(B2323,'大货清单（不定期按GOMS更新）'!A:C,3,0)</f>
        <v>CL2020H-06</v>
      </c>
      <c r="E2323" s="27" t="str">
        <f>VLOOKUP(B2323,'大货清单（不定期按GOMS更新）'!A:H,4,0)</f>
        <v>FR,IT,TR,ES,CH,DE,UA,LT,CZ,PL,GR,HU</v>
      </c>
      <c r="F2323" s="27" t="str">
        <f>VLOOKUP(B2323,'大货清单（不定期按GOMS更新）'!A:H,2,0)</f>
        <v>Floor One S5 Combo Plus</v>
      </c>
      <c r="G2323" s="28">
        <f>VLOOKUP(B2323,'大货清单（不定期按GOMS更新）'!A:I,9,FALSE)</f>
        <v>6972200198501</v>
      </c>
      <c r="H2323" s="27" t="str">
        <f>VLOOKUP(B2323,'大货清单（不定期按GOMS更新）'!A:H,7,0)</f>
        <v>Blue</v>
      </c>
      <c r="I2323" s="27" t="str">
        <f>VLOOKUP(B2323,'大货清单（不定期按GOMS更新）'!A:F,6,FALSE)</f>
        <v>ACTIVE</v>
      </c>
      <c r="J2323" s="27" t="str">
        <f>VLOOKUP(B2323,'大货清单（不定期按GOMS更新）'!A:K,11,FALSE)</f>
        <v>8.3</v>
      </c>
      <c r="K2323" s="27" t="str">
        <f>VLOOKUP(B2323,'大货清单（不定期按GOMS更新）'!A:N,12,FALSE)</f>
        <v>326</v>
      </c>
      <c r="L2323" s="27" t="str">
        <f>VLOOKUP(B2323,'大货清单（不定期按GOMS更新）'!A:M,13,FALSE)</f>
        <v>292</v>
      </c>
      <c r="M2323" s="27" t="str">
        <f>VLOOKUP(B2323,'大货清单（不定期按GOMS更新）'!A:N,14,FALSE)</f>
        <v>661</v>
      </c>
      <c r="N2323" s="50" t="s">
        <v>1094</v>
      </c>
      <c r="O2323" s="27">
        <f>IFERROR(VLOOKUP(N2323,'散件迭代（不定期更新）'!C:J,8,FALSE),0)</f>
        <v>0</v>
      </c>
      <c r="P2323" s="27" t="str">
        <f>IFERROR(VLOOKUP(N2323,'散件（更新）'!B:H,3,FALSE),0)</f>
        <v>206-2020-0612</v>
      </c>
      <c r="Q2323" s="27" t="str">
        <f>VLOOKUP(N2323,'散件（更新）'!B:H,2,FALSE)</f>
        <v>114-20200612</v>
      </c>
      <c r="R2323" s="27" t="str">
        <f>VLOOKUP(N2323,'散件（更新）'!B:H,7,FALSE)</f>
        <v>Sensor</v>
      </c>
      <c r="S2323" s="27" t="str">
        <f>VLOOKUP(N2323,'散件（更新）'!B:E,4,FALSE)</f>
        <v>https://tineco-yxzt.oss-accelerate.aliyuncs.com/20240701/2020sensor_1719818805017.png</v>
      </c>
      <c r="T2323" s="27" t="s">
        <v>8759</v>
      </c>
      <c r="U2323" s="28" t="str">
        <f>VLOOKUP(N2323,'散件（更新）'!B:G,6,FALSE)</f>
        <v>光电液位传感器</v>
      </c>
      <c r="V2323" s="28" t="str">
        <f>VLOOKUP(N2323,'散件（更新）'!B:I,8,FALSE)</f>
        <v>6972200197085</v>
      </c>
    </row>
    <row r="2324" spans="1:22">
      <c r="A2324" s="57">
        <v>46169</v>
      </c>
      <c r="B2324" s="50" t="s">
        <v>112</v>
      </c>
      <c r="C2324" s="27" t="str">
        <f>VLOOKUP(B2324,'大货清单（不定期按GOMS更新）'!A:H,8,0)</f>
        <v>109-20200806</v>
      </c>
      <c r="D2324" s="27" t="str">
        <f>VLOOKUP(B2324,'大货清单（不定期按GOMS更新）'!A:C,3,0)</f>
        <v>CL2020H-06</v>
      </c>
      <c r="E2324" s="27" t="str">
        <f>VLOOKUP(B2324,'大货清单（不定期按GOMS更新）'!A:H,4,0)</f>
        <v>FR,IT,TR,ES,CH,DE,UA,LT,CZ,PL,GR,HU</v>
      </c>
      <c r="F2324" s="27" t="str">
        <f>VLOOKUP(B2324,'大货清单（不定期按GOMS更新）'!A:H,2,0)</f>
        <v>Floor One S5 Combo Plus</v>
      </c>
      <c r="G2324" s="28">
        <f>VLOOKUP(B2324,'大货清单（不定期按GOMS更新）'!A:I,9,FALSE)</f>
        <v>6972200198501</v>
      </c>
      <c r="H2324" s="27" t="str">
        <f>VLOOKUP(B2324,'大货清单（不定期按GOMS更新）'!A:H,7,0)</f>
        <v>Blue</v>
      </c>
      <c r="I2324" s="27" t="str">
        <f>VLOOKUP(B2324,'大货清单（不定期按GOMS更新）'!A:F,6,FALSE)</f>
        <v>ACTIVE</v>
      </c>
      <c r="J2324" s="27" t="str">
        <f>VLOOKUP(B2324,'大货清单（不定期按GOMS更新）'!A:K,11,FALSE)</f>
        <v>8.3</v>
      </c>
      <c r="K2324" s="27" t="str">
        <f>VLOOKUP(B2324,'大货清单（不定期按GOMS更新）'!A:N,12,FALSE)</f>
        <v>326</v>
      </c>
      <c r="L2324" s="27" t="str">
        <f>VLOOKUP(B2324,'大货清单（不定期按GOMS更新）'!A:M,13,FALSE)</f>
        <v>292</v>
      </c>
      <c r="M2324" s="27" t="str">
        <f>VLOOKUP(B2324,'大货清单（不定期按GOMS更新）'!A:N,14,FALSE)</f>
        <v>661</v>
      </c>
      <c r="N2324" s="50" t="s">
        <v>780</v>
      </c>
      <c r="O2324" s="27">
        <f>IFERROR(VLOOKUP(N2324,'散件迭代（不定期更新）'!C:J,8,FALSE),0)</f>
        <v>0</v>
      </c>
      <c r="P2324" s="27" t="str">
        <f>IFERROR(VLOOKUP(N2324,'散件（更新）'!B:H,3,FALSE),0)</f>
        <v>206-2019-0117</v>
      </c>
      <c r="Q2324" s="27" t="str">
        <f>VLOOKUP(N2324,'散件（更新）'!B:H,2,FALSE)</f>
        <v>114-20190117</v>
      </c>
      <c r="R2324" s="27" t="str">
        <f>VLOOKUP(N2324,'散件（更新）'!B:H,7,FALSE)</f>
        <v>Pump</v>
      </c>
      <c r="S2324" s="27" t="str">
        <f>VLOOKUP(N2324,'散件（更新）'!B:E,4,FALSE)</f>
        <v>https://tineco-yxzt.oss-accelerate.aliyuncs.com/20231219/9FWRU100000_1702948034719.png</v>
      </c>
      <c r="T2324" s="27" t="s">
        <v>8759</v>
      </c>
      <c r="U2324" s="28" t="str">
        <f>VLOOKUP(N2324,'散件（更新）'!B:G,6,FALSE)</f>
        <v>蠕动泵</v>
      </c>
      <c r="V2324" s="28" t="str">
        <f>VLOOKUP(N2324,'散件（更新）'!B:I,8,FALSE)</f>
        <v>6972200197054</v>
      </c>
    </row>
    <row r="2325" spans="1:22">
      <c r="A2325" s="57">
        <v>46169</v>
      </c>
      <c r="B2325" s="50" t="s">
        <v>112</v>
      </c>
      <c r="C2325" s="27" t="str">
        <f>VLOOKUP(B2325,'大货清单（不定期按GOMS更新）'!A:H,8,0)</f>
        <v>109-20200806</v>
      </c>
      <c r="D2325" s="27" t="str">
        <f>VLOOKUP(B2325,'大货清单（不定期按GOMS更新）'!A:C,3,0)</f>
        <v>CL2020H-06</v>
      </c>
      <c r="E2325" s="27" t="str">
        <f>VLOOKUP(B2325,'大货清单（不定期按GOMS更新）'!A:H,4,0)</f>
        <v>FR,IT,TR,ES,CH,DE,UA,LT,CZ,PL,GR,HU</v>
      </c>
      <c r="F2325" s="27" t="str">
        <f>VLOOKUP(B2325,'大货清单（不定期按GOMS更新）'!A:H,2,0)</f>
        <v>Floor One S5 Combo Plus</v>
      </c>
      <c r="G2325" s="28">
        <f>VLOOKUP(B2325,'大货清单（不定期按GOMS更新）'!A:I,9,FALSE)</f>
        <v>6972200198501</v>
      </c>
      <c r="H2325" s="27" t="str">
        <f>VLOOKUP(B2325,'大货清单（不定期按GOMS更新）'!A:H,7,0)</f>
        <v>Blue</v>
      </c>
      <c r="I2325" s="27" t="str">
        <f>VLOOKUP(B2325,'大货清单（不定期按GOMS更新）'!A:F,6,FALSE)</f>
        <v>ACTIVE</v>
      </c>
      <c r="J2325" s="27" t="str">
        <f>VLOOKUP(B2325,'大货清单（不定期按GOMS更新）'!A:K,11,FALSE)</f>
        <v>8.3</v>
      </c>
      <c r="K2325" s="27" t="str">
        <f>VLOOKUP(B2325,'大货清单（不定期按GOMS更新）'!A:N,12,FALSE)</f>
        <v>326</v>
      </c>
      <c r="L2325" s="27" t="str">
        <f>VLOOKUP(B2325,'大货清单（不定期按GOMS更新）'!A:M,13,FALSE)</f>
        <v>292</v>
      </c>
      <c r="M2325" s="27" t="str">
        <f>VLOOKUP(B2325,'大货清单（不定期按GOMS更新）'!A:N,14,FALSE)</f>
        <v>661</v>
      </c>
      <c r="N2325" s="50" t="s">
        <v>1043</v>
      </c>
      <c r="O2325" s="27" t="str">
        <f>IFERROR(VLOOKUP(N2325,'散件迭代（不定期更新）'!C:J,8,FALSE),0)</f>
        <v>A22</v>
      </c>
      <c r="P2325" s="27" t="str">
        <f>IFERROR(VLOOKUP(N2325,'散件（更新）'!B:H,3,FALSE),0)</f>
        <v>206-1879-0109</v>
      </c>
      <c r="Q2325" s="27" t="str">
        <f>VLOOKUP(N2325,'散件（更新）'!B:H,2,FALSE)</f>
        <v>114-18790109</v>
      </c>
      <c r="R2325" s="27" t="str">
        <f>VLOOKUP(N2325,'散件（更新）'!B:H,7,FALSE)</f>
        <v>3-In-1 Cleaning Tool</v>
      </c>
      <c r="S2325" s="27" t="str">
        <f>VLOOKUP(N2325,'散件（更新）'!B:E,4,FALSE)</f>
        <v>https://tineco-yxzt.oss-accelerate.aliyuncs.com/product/114-18790109.png</v>
      </c>
      <c r="T2325" s="27" t="s">
        <v>8759</v>
      </c>
      <c r="U2325" s="28" t="str">
        <f>VLOOKUP(N2325,'散件（更新）'!B:G,6,FALSE)</f>
        <v>AB1888清洁刷组件</v>
      </c>
      <c r="V2325" s="28" t="str">
        <f>VLOOKUP(N2325,'散件（更新）'!B:I,8,FALSE)</f>
        <v>6972200191809</v>
      </c>
    </row>
    <row r="2326" spans="1:22">
      <c r="A2326" s="57">
        <v>46169</v>
      </c>
      <c r="B2326" s="50" t="s">
        <v>112</v>
      </c>
      <c r="C2326" s="27" t="str">
        <f>VLOOKUP(B2326,'大货清单（不定期按GOMS更新）'!A:H,8,0)</f>
        <v>109-20200806</v>
      </c>
      <c r="D2326" s="27" t="str">
        <f>VLOOKUP(B2326,'大货清单（不定期按GOMS更新）'!A:C,3,0)</f>
        <v>CL2020H-06</v>
      </c>
      <c r="E2326" s="27" t="str">
        <f>VLOOKUP(B2326,'大货清单（不定期按GOMS更新）'!A:H,4,0)</f>
        <v>FR,IT,TR,ES,CH,DE,UA,LT,CZ,PL,GR,HU</v>
      </c>
      <c r="F2326" s="27" t="str">
        <f>VLOOKUP(B2326,'大货清单（不定期按GOMS更新）'!A:H,2,0)</f>
        <v>Floor One S5 Combo Plus</v>
      </c>
      <c r="G2326" s="28">
        <f>VLOOKUP(B2326,'大货清单（不定期按GOMS更新）'!A:I,9,FALSE)</f>
        <v>6972200198501</v>
      </c>
      <c r="H2326" s="27" t="str">
        <f>VLOOKUP(B2326,'大货清单（不定期按GOMS更新）'!A:H,7,0)</f>
        <v>Blue</v>
      </c>
      <c r="I2326" s="27" t="str">
        <f>VLOOKUP(B2326,'大货清单（不定期按GOMS更新）'!A:F,6,FALSE)</f>
        <v>ACTIVE</v>
      </c>
      <c r="J2326" s="27" t="str">
        <f>VLOOKUP(B2326,'大货清单（不定期按GOMS更新）'!A:K,11,FALSE)</f>
        <v>8.3</v>
      </c>
      <c r="K2326" s="27" t="str">
        <f>VLOOKUP(B2326,'大货清单（不定期按GOMS更新）'!A:N,12,FALSE)</f>
        <v>326</v>
      </c>
      <c r="L2326" s="27" t="str">
        <f>VLOOKUP(B2326,'大货清单（不定期按GOMS更新）'!A:M,13,FALSE)</f>
        <v>292</v>
      </c>
      <c r="M2326" s="27" t="str">
        <f>VLOOKUP(B2326,'大货清单（不定期按GOMS更新）'!A:N,14,FALSE)</f>
        <v>661</v>
      </c>
      <c r="N2326" s="50" t="s">
        <v>1082</v>
      </c>
      <c r="O2326" s="27">
        <f>IFERROR(VLOOKUP(N2326,'散件迭代（不定期更新）'!C:J,8,FALSE),0)</f>
        <v>0</v>
      </c>
      <c r="P2326" s="27" t="str">
        <f>IFERROR(VLOOKUP(N2326,'散件（更新）'!B:H,3,FALSE),0)</f>
        <v>206-2020-0802</v>
      </c>
      <c r="Q2326" s="27" t="str">
        <f>VLOOKUP(N2326,'散件（更新）'!B:H,2,FALSE)</f>
        <v>114-20200802</v>
      </c>
      <c r="R2326" s="27" t="str">
        <f>VLOOKUP(N2326,'散件（更新）'!B:H,7,FALSE)</f>
        <v>Handle</v>
      </c>
      <c r="S2326" s="27" t="str">
        <f>VLOOKUP(N2326,'散件（更新）'!B:E,4,FALSE)</f>
        <v>https://tineco-yxzt.oss-accelerate.aliyuncs.com/20231219/9FWUH150100_1702948035631.png</v>
      </c>
      <c r="T2326" s="27" t="s">
        <v>8759</v>
      </c>
      <c r="U2326" s="28" t="str">
        <f>VLOOKUP(N2326,'散件（更新）'!B:G,6,FALSE)</f>
        <v>手柄组件（蓝色）</v>
      </c>
      <c r="V2326" s="28" t="str">
        <f>VLOOKUP(N2326,'散件（更新）'!B:I,8,FALSE)</f>
        <v>6972200198624</v>
      </c>
    </row>
    <row r="2327" spans="1:22">
      <c r="A2327" s="57">
        <v>46169</v>
      </c>
      <c r="B2327" s="50" t="s">
        <v>112</v>
      </c>
      <c r="C2327" s="27" t="str">
        <f>VLOOKUP(B2327,'大货清单（不定期按GOMS更新）'!A:H,8,0)</f>
        <v>109-20200806</v>
      </c>
      <c r="D2327" s="27" t="str">
        <f>VLOOKUP(B2327,'大货清单（不定期按GOMS更新）'!A:C,3,0)</f>
        <v>CL2020H-06</v>
      </c>
      <c r="E2327" s="27" t="str">
        <f>VLOOKUP(B2327,'大货清单（不定期按GOMS更新）'!A:H,4,0)</f>
        <v>FR,IT,TR,ES,CH,DE,UA,LT,CZ,PL,GR,HU</v>
      </c>
      <c r="F2327" s="27" t="str">
        <f>VLOOKUP(B2327,'大货清单（不定期按GOMS更新）'!A:H,2,0)</f>
        <v>Floor One S5 Combo Plus</v>
      </c>
      <c r="G2327" s="28">
        <f>VLOOKUP(B2327,'大货清单（不定期按GOMS更新）'!A:I,9,FALSE)</f>
        <v>6972200198501</v>
      </c>
      <c r="H2327" s="27" t="str">
        <f>VLOOKUP(B2327,'大货清单（不定期按GOMS更新）'!A:H,7,0)</f>
        <v>Blue</v>
      </c>
      <c r="I2327" s="27" t="str">
        <f>VLOOKUP(B2327,'大货清单（不定期按GOMS更新）'!A:F,6,FALSE)</f>
        <v>ACTIVE</v>
      </c>
      <c r="J2327" s="27" t="str">
        <f>VLOOKUP(B2327,'大货清单（不定期按GOMS更新）'!A:K,11,FALSE)</f>
        <v>8.3</v>
      </c>
      <c r="K2327" s="27" t="str">
        <f>VLOOKUP(B2327,'大货清单（不定期按GOMS更新）'!A:N,12,FALSE)</f>
        <v>326</v>
      </c>
      <c r="L2327" s="27" t="str">
        <f>VLOOKUP(B2327,'大货清单（不定期按GOMS更新）'!A:M,13,FALSE)</f>
        <v>292</v>
      </c>
      <c r="M2327" s="27" t="str">
        <f>VLOOKUP(B2327,'大货清单（不定期按GOMS更新）'!A:N,14,FALSE)</f>
        <v>661</v>
      </c>
      <c r="N2327" s="50" t="s">
        <v>1081</v>
      </c>
      <c r="O2327" s="27">
        <f>IFERROR(VLOOKUP(N2327,'散件迭代（不定期更新）'!C:J,8,FALSE),0)</f>
        <v>0</v>
      </c>
      <c r="P2327" s="27" t="str">
        <f>IFERROR(VLOOKUP(N2327,'散件（更新）'!B:H,3,FALSE),0)</f>
        <v>206-2020-0800</v>
      </c>
      <c r="Q2327" s="27" t="str">
        <f>VLOOKUP(N2327,'散件（更新）'!B:H,2,FALSE)</f>
        <v>114-20200800</v>
      </c>
      <c r="R2327" s="27" t="str">
        <f>VLOOKUP(N2327,'散件（更新）'!B:H,7,FALSE)</f>
        <v>Clean Water Tank</v>
      </c>
      <c r="S2327" s="27" t="str">
        <f>VLOOKUP(N2327,'散件（更新）'!B:E,4,FALSE)</f>
        <v>https://tineco-yxzt.oss-accelerate.aliyuncs.com/20231219/9FWWC150100_1702948036373.png</v>
      </c>
      <c r="T2327" s="27" t="s">
        <v>8759</v>
      </c>
      <c r="U2327" s="28" t="str">
        <f>VLOOKUP(N2327,'散件（更新）'!B:G,6,FALSE)</f>
        <v>溶液桶组件（蓝色）</v>
      </c>
      <c r="V2327" s="28" t="str">
        <f>VLOOKUP(N2327,'散件（更新）'!B:I,8,FALSE)</f>
        <v>6972200198600</v>
      </c>
    </row>
    <row r="2328" spans="1:22">
      <c r="A2328" s="57">
        <v>46169</v>
      </c>
      <c r="B2328" s="50" t="s">
        <v>112</v>
      </c>
      <c r="C2328" s="27" t="str">
        <f>VLOOKUP(B2328,'大货清单（不定期按GOMS更新）'!A:H,8,0)</f>
        <v>109-20200806</v>
      </c>
      <c r="D2328" s="27" t="str">
        <f>VLOOKUP(B2328,'大货清单（不定期按GOMS更新）'!A:C,3,0)</f>
        <v>CL2020H-06</v>
      </c>
      <c r="E2328" s="27" t="str">
        <f>VLOOKUP(B2328,'大货清单（不定期按GOMS更新）'!A:H,4,0)</f>
        <v>FR,IT,TR,ES,CH,DE,UA,LT,CZ,PL,GR,HU</v>
      </c>
      <c r="F2328" s="27" t="str">
        <f>VLOOKUP(B2328,'大货清单（不定期按GOMS更新）'!A:H,2,0)</f>
        <v>Floor One S5 Combo Plus</v>
      </c>
      <c r="G2328" s="28">
        <f>VLOOKUP(B2328,'大货清单（不定期按GOMS更新）'!A:I,9,FALSE)</f>
        <v>6972200198501</v>
      </c>
      <c r="H2328" s="27" t="str">
        <f>VLOOKUP(B2328,'大货清单（不定期按GOMS更新）'!A:H,7,0)</f>
        <v>Blue</v>
      </c>
      <c r="I2328" s="27" t="str">
        <f>VLOOKUP(B2328,'大货清单（不定期按GOMS更新）'!A:F,6,FALSE)</f>
        <v>ACTIVE</v>
      </c>
      <c r="J2328" s="27" t="str">
        <f>VLOOKUP(B2328,'大货清单（不定期按GOMS更新）'!A:K,11,FALSE)</f>
        <v>8.3</v>
      </c>
      <c r="K2328" s="27" t="str">
        <f>VLOOKUP(B2328,'大货清单（不定期按GOMS更新）'!A:N,12,FALSE)</f>
        <v>326</v>
      </c>
      <c r="L2328" s="27" t="str">
        <f>VLOOKUP(B2328,'大货清单（不定期按GOMS更新）'!A:M,13,FALSE)</f>
        <v>292</v>
      </c>
      <c r="M2328" s="27" t="str">
        <f>VLOOKUP(B2328,'大货清单（不定期按GOMS更新）'!A:N,14,FALSE)</f>
        <v>661</v>
      </c>
      <c r="N2328" s="50" t="s">
        <v>1083</v>
      </c>
      <c r="O2328" s="27">
        <f>IFERROR(VLOOKUP(N2328,'散件迭代（不定期更新）'!C:J,8,FALSE),0)</f>
        <v>0</v>
      </c>
      <c r="P2328" s="27" t="str">
        <f>IFERROR(VLOOKUP(N2328,'散件（更新）'!B:H,3,FALSE),0)</f>
        <v>206-2020-0801</v>
      </c>
      <c r="Q2328" s="27" t="str">
        <f>VLOOKUP(N2328,'散件（更新）'!B:H,2,FALSE)</f>
        <v>114-20200801</v>
      </c>
      <c r="R2328" s="27" t="str">
        <f>VLOOKUP(N2328,'散件（更新）'!B:H,7,FALSE)</f>
        <v>Dirt Water Tank</v>
      </c>
      <c r="S2328" s="27" t="str">
        <f>VLOOKUP(N2328,'散件（更新）'!B:E,4,FALSE)</f>
        <v>https://tineco-yxzt.oss-accelerate.aliyuncs.com/20231219/9FWWD150100_1702948037649.png</v>
      </c>
      <c r="T2328" s="27" t="s">
        <v>8759</v>
      </c>
      <c r="U2328" s="28" t="str">
        <f>VLOOKUP(N2328,'散件（更新）'!B:G,6,FALSE)</f>
        <v>回收桶组件（蓝色）</v>
      </c>
      <c r="V2328" s="28" t="str">
        <f>VLOOKUP(N2328,'散件（更新）'!B:I,8,FALSE)</f>
        <v>6972200198617</v>
      </c>
    </row>
    <row r="2329" spans="1:22">
      <c r="A2329" s="57">
        <v>46169</v>
      </c>
      <c r="B2329" s="50" t="s">
        <v>112</v>
      </c>
      <c r="C2329" s="27" t="str">
        <f>VLOOKUP(B2329,'大货清单（不定期按GOMS更新）'!A:H,8,0)</f>
        <v>109-20200806</v>
      </c>
      <c r="D2329" s="27" t="str">
        <f>VLOOKUP(B2329,'大货清单（不定期按GOMS更新）'!A:C,3,0)</f>
        <v>CL2020H-06</v>
      </c>
      <c r="E2329" s="27" t="str">
        <f>VLOOKUP(B2329,'大货清单（不定期按GOMS更新）'!A:H,4,0)</f>
        <v>FR,IT,TR,ES,CH,DE,UA,LT,CZ,PL,GR,HU</v>
      </c>
      <c r="F2329" s="27" t="str">
        <f>VLOOKUP(B2329,'大货清单（不定期按GOMS更新）'!A:H,2,0)</f>
        <v>Floor One S5 Combo Plus</v>
      </c>
      <c r="G2329" s="28">
        <f>VLOOKUP(B2329,'大货清单（不定期按GOMS更新）'!A:I,9,FALSE)</f>
        <v>6972200198501</v>
      </c>
      <c r="H2329" s="27" t="str">
        <f>VLOOKUP(B2329,'大货清单（不定期按GOMS更新）'!A:H,7,0)</f>
        <v>Blue</v>
      </c>
      <c r="I2329" s="27" t="str">
        <f>VLOOKUP(B2329,'大货清单（不定期按GOMS更新）'!A:F,6,FALSE)</f>
        <v>ACTIVE</v>
      </c>
      <c r="J2329" s="27" t="str">
        <f>VLOOKUP(B2329,'大货清单（不定期按GOMS更新）'!A:K,11,FALSE)</f>
        <v>8.3</v>
      </c>
      <c r="K2329" s="27" t="str">
        <f>VLOOKUP(B2329,'大货清单（不定期按GOMS更新）'!A:N,12,FALSE)</f>
        <v>326</v>
      </c>
      <c r="L2329" s="27" t="str">
        <f>VLOOKUP(B2329,'大货清单（不定期按GOMS更新）'!A:M,13,FALSE)</f>
        <v>292</v>
      </c>
      <c r="M2329" s="27" t="str">
        <f>VLOOKUP(B2329,'大货清单（不定期按GOMS更新）'!A:N,14,FALSE)</f>
        <v>661</v>
      </c>
      <c r="N2329" s="50" t="s">
        <v>1218</v>
      </c>
      <c r="O2329" s="27">
        <f>IFERROR(VLOOKUP(N2329,'散件迭代（不定期更新）'!C:J,8,FALSE),0)</f>
        <v>0</v>
      </c>
      <c r="P2329" s="27" t="str">
        <f>IFERROR(VLOOKUP(N2329,'散件（更新）'!B:H,3,FALSE),0)</f>
        <v>206-2029-0614</v>
      </c>
      <c r="Q2329" s="27" t="str">
        <f>VLOOKUP(N2329,'散件（更新）'!B:H,2,FALSE)</f>
        <v>114-20290614</v>
      </c>
      <c r="R2329" s="27" t="str">
        <f>VLOOKUP(N2329,'散件（更新）'!B:H,7,FALSE)</f>
        <v>Repair Wheel</v>
      </c>
      <c r="S2329" s="27" t="str">
        <f>VLOOKUP(N2329,'散件（更新）'!B:E,4,FALSE)</f>
        <v>https://tineco-yxzt.oss-accelerate.aliyuncs.com/20231219/9SWRW100000_1702948048100.png</v>
      </c>
      <c r="T2329" s="27" t="s">
        <v>8759</v>
      </c>
      <c r="U2329" s="28" t="str">
        <f>VLOOKUP(N2329,'散件（更新）'!B:G,6,FALSE)</f>
        <v>小轮包胶组件（2个小轮+2个轴）</v>
      </c>
      <c r="V2329" s="28" t="str">
        <f>VLOOKUP(N2329,'散件（更新）'!B:I,8,FALSE)</f>
        <v>6972200198358</v>
      </c>
    </row>
    <row r="2330" spans="1:22">
      <c r="A2330" s="57">
        <v>46169</v>
      </c>
      <c r="B2330" s="50" t="s">
        <v>112</v>
      </c>
      <c r="C2330" s="27" t="str">
        <f>VLOOKUP(B2330,'大货清单（不定期按GOMS更新）'!A:H,8,0)</f>
        <v>109-20200806</v>
      </c>
      <c r="D2330" s="27" t="str">
        <f>VLOOKUP(B2330,'大货清单（不定期按GOMS更新）'!A:C,3,0)</f>
        <v>CL2020H-06</v>
      </c>
      <c r="E2330" s="27" t="str">
        <f>VLOOKUP(B2330,'大货清单（不定期按GOMS更新）'!A:H,4,0)</f>
        <v>FR,IT,TR,ES,CH,DE,UA,LT,CZ,PL,GR,HU</v>
      </c>
      <c r="F2330" s="27" t="str">
        <f>VLOOKUP(B2330,'大货清单（不定期按GOMS更新）'!A:H,2,0)</f>
        <v>Floor One S5 Combo Plus</v>
      </c>
      <c r="G2330" s="28">
        <f>VLOOKUP(B2330,'大货清单（不定期按GOMS更新）'!A:I,9,FALSE)</f>
        <v>6972200198501</v>
      </c>
      <c r="H2330" s="27" t="str">
        <f>VLOOKUP(B2330,'大货清单（不定期按GOMS更新）'!A:H,7,0)</f>
        <v>Blue</v>
      </c>
      <c r="I2330" s="27" t="str">
        <f>VLOOKUP(B2330,'大货清单（不定期按GOMS更新）'!A:F,6,FALSE)</f>
        <v>ACTIVE</v>
      </c>
      <c r="J2330" s="27" t="str">
        <f>VLOOKUP(B2330,'大货清单（不定期按GOMS更新）'!A:K,11,FALSE)</f>
        <v>8.3</v>
      </c>
      <c r="K2330" s="27" t="str">
        <f>VLOOKUP(B2330,'大货清单（不定期按GOMS更新）'!A:N,12,FALSE)</f>
        <v>326</v>
      </c>
      <c r="L2330" s="27" t="str">
        <f>VLOOKUP(B2330,'大货清单（不定期按GOMS更新）'!A:M,13,FALSE)</f>
        <v>292</v>
      </c>
      <c r="M2330" s="27" t="str">
        <f>VLOOKUP(B2330,'大货清单（不定期按GOMS更新）'!A:N,14,FALSE)</f>
        <v>661</v>
      </c>
      <c r="N2330" s="50" t="s">
        <v>1335</v>
      </c>
      <c r="O2330" s="27">
        <f>IFERROR(VLOOKUP(N2330,'散件迭代（不定期更新）'!C:J,8,FALSE),0)</f>
        <v>0</v>
      </c>
      <c r="P2330" s="27" t="str">
        <f>IFERROR(VLOOKUP(N2330,'散件（更新）'!B:H,3,FALSE),0)</f>
        <v>206-2028-0805</v>
      </c>
      <c r="Q2330" s="27" t="str">
        <f>VLOOKUP(N2330,'散件（更新）'!B:H,2,FALSE)</f>
        <v>114-20280805</v>
      </c>
      <c r="R2330" s="27" t="str">
        <f>VLOOKUP(N2330,'散件（更新）'!B:H,7,FALSE)</f>
        <v>2-In-1 Dusting Brush</v>
      </c>
      <c r="S2330" s="27" t="str">
        <f>VLOOKUP(N2330,'散件（更新）'!B:E,4,FALSE)</f>
        <v>https://tineco-yxzt.oss-accelerate.aliyuncs.com/20231219/9VSBD151100_1702948061048.png</v>
      </c>
      <c r="T2330" s="27" t="s">
        <v>8759</v>
      </c>
      <c r="U2330" s="28" t="str">
        <f>VLOOKUP(N2330,'散件（更新）'!B:G,6,FALSE)</f>
        <v>组合刷小口径</v>
      </c>
      <c r="V2330" s="28" t="str">
        <f>VLOOKUP(N2330,'散件（更新）'!B:I,8,FALSE)</f>
        <v>6972200195807</v>
      </c>
    </row>
    <row r="2331" spans="1:22">
      <c r="A2331" s="57">
        <v>46169</v>
      </c>
      <c r="B2331" s="50" t="s">
        <v>112</v>
      </c>
      <c r="C2331" s="27" t="str">
        <f>VLOOKUP(B2331,'大货清单（不定期按GOMS更新）'!A:H,8,0)</f>
        <v>109-20200806</v>
      </c>
      <c r="D2331" s="27" t="str">
        <f>VLOOKUP(B2331,'大货清单（不定期按GOMS更新）'!A:C,3,0)</f>
        <v>CL2020H-06</v>
      </c>
      <c r="E2331" s="27" t="str">
        <f>VLOOKUP(B2331,'大货清单（不定期按GOMS更新）'!A:H,4,0)</f>
        <v>FR,IT,TR,ES,CH,DE,UA,LT,CZ,PL,GR,HU</v>
      </c>
      <c r="F2331" s="27" t="str">
        <f>VLOOKUP(B2331,'大货清单（不定期按GOMS更新）'!A:H,2,0)</f>
        <v>Floor One S5 Combo Plus</v>
      </c>
      <c r="G2331" s="28">
        <f>VLOOKUP(B2331,'大货清单（不定期按GOMS更新）'!A:I,9,FALSE)</f>
        <v>6972200198501</v>
      </c>
      <c r="H2331" s="27" t="str">
        <f>VLOOKUP(B2331,'大货清单（不定期按GOMS更新）'!A:H,7,0)</f>
        <v>Blue</v>
      </c>
      <c r="I2331" s="27" t="str">
        <f>VLOOKUP(B2331,'大货清单（不定期按GOMS更新）'!A:F,6,FALSE)</f>
        <v>ACTIVE</v>
      </c>
      <c r="J2331" s="27" t="str">
        <f>VLOOKUP(B2331,'大货清单（不定期按GOMS更新）'!A:K,11,FALSE)</f>
        <v>8.3</v>
      </c>
      <c r="K2331" s="27" t="str">
        <f>VLOOKUP(B2331,'大货清单（不定期按GOMS更新）'!A:N,12,FALSE)</f>
        <v>326</v>
      </c>
      <c r="L2331" s="27" t="str">
        <f>VLOOKUP(B2331,'大货清单（不定期按GOMS更新）'!A:M,13,FALSE)</f>
        <v>292</v>
      </c>
      <c r="M2331" s="27" t="str">
        <f>VLOOKUP(B2331,'大货清单（不定期按GOMS更新）'!A:N,14,FALSE)</f>
        <v>661</v>
      </c>
      <c r="N2331" s="50" t="s">
        <v>1334</v>
      </c>
      <c r="O2331" s="27">
        <f>IFERROR(VLOOKUP(N2331,'散件迭代（不定期更新）'!C:J,8,FALSE),0)</f>
        <v>0</v>
      </c>
      <c r="P2331" s="27" t="str">
        <f>IFERROR(VLOOKUP(N2331,'散件（更新）'!B:H,3,FALSE),0)</f>
        <v>206-2028-0804</v>
      </c>
      <c r="Q2331" s="27" t="str">
        <f>VLOOKUP(N2331,'散件（更新）'!B:H,2,FALSE)</f>
        <v>114-20280804</v>
      </c>
      <c r="R2331" s="27" t="str">
        <f>VLOOKUP(N2331,'散件（更新）'!B:H,7,FALSE)</f>
        <v>Crevice Tool</v>
      </c>
      <c r="S2331" s="27" t="str">
        <f>VLOOKUP(N2331,'散件（更新）'!B:E,4,FALSE)</f>
        <v>https://tineco-yxzt.oss-accelerate.aliyuncs.com/product/114-20280804.png</v>
      </c>
      <c r="T2331" s="27" t="s">
        <v>8759</v>
      </c>
      <c r="U2331" s="28" t="str">
        <f>VLOOKUP(N2331,'散件（更新）'!B:G,6,FALSE)</f>
        <v>扁吸小口径</v>
      </c>
      <c r="V2331" s="28" t="str">
        <f>VLOOKUP(N2331,'散件（更新）'!B:I,8,FALSE)</f>
        <v>6972200195791</v>
      </c>
    </row>
    <row r="2332" spans="1:22">
      <c r="A2332" s="57">
        <v>46169</v>
      </c>
      <c r="B2332" s="50" t="s">
        <v>112</v>
      </c>
      <c r="C2332" s="27" t="str">
        <f>VLOOKUP(B2332,'大货清单（不定期按GOMS更新）'!A:H,8,0)</f>
        <v>109-20200806</v>
      </c>
      <c r="D2332" s="27" t="str">
        <f>VLOOKUP(B2332,'大货清单（不定期按GOMS更新）'!A:C,3,0)</f>
        <v>CL2020H-06</v>
      </c>
      <c r="E2332" s="27" t="str">
        <f>VLOOKUP(B2332,'大货清单（不定期按GOMS更新）'!A:H,4,0)</f>
        <v>FR,IT,TR,ES,CH,DE,UA,LT,CZ,PL,GR,HU</v>
      </c>
      <c r="F2332" s="27" t="str">
        <f>VLOOKUP(B2332,'大货清单（不定期按GOMS更新）'!A:H,2,0)</f>
        <v>Floor One S5 Combo Plus</v>
      </c>
      <c r="G2332" s="28">
        <f>VLOOKUP(B2332,'大货清单（不定期按GOMS更新）'!A:I,9,FALSE)</f>
        <v>6972200198501</v>
      </c>
      <c r="H2332" s="27" t="str">
        <f>VLOOKUP(B2332,'大货清单（不定期按GOMS更新）'!A:H,7,0)</f>
        <v>Blue</v>
      </c>
      <c r="I2332" s="27" t="str">
        <f>VLOOKUP(B2332,'大货清单（不定期按GOMS更新）'!A:F,6,FALSE)</f>
        <v>ACTIVE</v>
      </c>
      <c r="J2332" s="27" t="str">
        <f>VLOOKUP(B2332,'大货清单（不定期按GOMS更新）'!A:K,11,FALSE)</f>
        <v>8.3</v>
      </c>
      <c r="K2332" s="27" t="str">
        <f>VLOOKUP(B2332,'大货清单（不定期按GOMS更新）'!A:N,12,FALSE)</f>
        <v>326</v>
      </c>
      <c r="L2332" s="27" t="str">
        <f>VLOOKUP(B2332,'大货清单（不定期按GOMS更新）'!A:M,13,FALSE)</f>
        <v>292</v>
      </c>
      <c r="M2332" s="27" t="str">
        <f>VLOOKUP(B2332,'大货清单（不定期按GOMS更新）'!A:N,14,FALSE)</f>
        <v>661</v>
      </c>
      <c r="N2332" s="50" t="s">
        <v>29</v>
      </c>
      <c r="O2332" s="27">
        <f>IFERROR(VLOOKUP(N2332,'散件迭代（不定期更新）'!C:J,8,FALSE),0)</f>
        <v>0</v>
      </c>
      <c r="P2332" s="27" t="str">
        <f>IFERROR(VLOOKUP(N2332,'散件（更新）'!B:H,3,FALSE),0)</f>
        <v>165-2039-0002</v>
      </c>
      <c r="Q2332" s="27" t="str">
        <f>VLOOKUP(N2332,'散件（更新）'!B:H,2,FALSE)</f>
        <v>114-20390008</v>
      </c>
      <c r="R2332" s="27" t="str">
        <f>VLOOKUP(N2332,'散件（更新）'!B:H,7,FALSE)</f>
        <v>Hand ASSY KIT for Floor One S5 Combo &amp; Slim</v>
      </c>
      <c r="S2332" s="27" t="str">
        <f>VLOOKUP(N2332,'散件（更新）'!B:E,4,FALSE)</f>
        <v>https://tineco-yxzt.oss-accelerate.aliyuncs.com/product/114-20390008.jpg</v>
      </c>
      <c r="T2332" s="27" t="s">
        <v>8759</v>
      </c>
      <c r="U2332" s="28" t="str">
        <f>VLOOKUP(N2332,'散件（更新）'!B:G,6,FALSE)</f>
        <v>增配包</v>
      </c>
      <c r="V2332" s="28" t="str">
        <f>VLOOKUP(N2332,'散件（更新）'!B:I,8,FALSE)</f>
        <v>6972200197702</v>
      </c>
    </row>
    <row r="2333" spans="1:22">
      <c r="A2333" s="57">
        <v>46169</v>
      </c>
      <c r="B2333" s="50" t="s">
        <v>112</v>
      </c>
      <c r="C2333" s="27" t="str">
        <f>VLOOKUP(B2333,'大货清单（不定期按GOMS更新）'!A:H,8,0)</f>
        <v>109-20200806</v>
      </c>
      <c r="D2333" s="27" t="str">
        <f>VLOOKUP(B2333,'大货清单（不定期按GOMS更新）'!A:C,3,0)</f>
        <v>CL2020H-06</v>
      </c>
      <c r="E2333" s="27" t="str">
        <f>VLOOKUP(B2333,'大货清单（不定期按GOMS更新）'!A:H,4,0)</f>
        <v>FR,IT,TR,ES,CH,DE,UA,LT,CZ,PL,GR,HU</v>
      </c>
      <c r="F2333" s="27" t="str">
        <f>VLOOKUP(B2333,'大货清单（不定期按GOMS更新）'!A:H,2,0)</f>
        <v>Floor One S5 Combo Plus</v>
      </c>
      <c r="G2333" s="28">
        <f>VLOOKUP(B2333,'大货清单（不定期按GOMS更新）'!A:I,9,FALSE)</f>
        <v>6972200198501</v>
      </c>
      <c r="H2333" s="27" t="str">
        <f>VLOOKUP(B2333,'大货清单（不定期按GOMS更新）'!A:H,7,0)</f>
        <v>Blue</v>
      </c>
      <c r="I2333" s="27" t="str">
        <f>VLOOKUP(B2333,'大货清单（不定期按GOMS更新）'!A:F,6,FALSE)</f>
        <v>ACTIVE</v>
      </c>
      <c r="J2333" s="27" t="str">
        <f>VLOOKUP(B2333,'大货清单（不定期按GOMS更新）'!A:K,11,FALSE)</f>
        <v>8.3</v>
      </c>
      <c r="K2333" s="27" t="str">
        <f>VLOOKUP(B2333,'大货清单（不定期按GOMS更新）'!A:N,12,FALSE)</f>
        <v>326</v>
      </c>
      <c r="L2333" s="27" t="str">
        <f>VLOOKUP(B2333,'大货清单（不定期按GOMS更新）'!A:M,13,FALSE)</f>
        <v>292</v>
      </c>
      <c r="M2333" s="27" t="str">
        <f>VLOOKUP(B2333,'大货清单（不定期按GOMS更新）'!A:N,14,FALSE)</f>
        <v>661</v>
      </c>
      <c r="N2333" s="50" t="s">
        <v>1191</v>
      </c>
      <c r="O2333" s="27" t="str">
        <f>IFERROR(VLOOKUP(N2333,'散件迭代（不定期更新）'!C:J,8,FALSE),0)</f>
        <v>A26</v>
      </c>
      <c r="P2333" s="27" t="str">
        <f>IFERROR(VLOOKUP(N2333,'散件（更新）'!B:H,3,FALSE),0)</f>
        <v>206-1879-0120</v>
      </c>
      <c r="Q2333" s="27" t="str">
        <f>VLOOKUP(N2333,'散件（更新）'!B:H,2,FALSE)</f>
        <v>114-18790120</v>
      </c>
      <c r="R2333" s="27" t="str">
        <f>VLOOKUP(N2333,'散件（更新）'!B:H,7,FALSE)</f>
        <v>Adapter</v>
      </c>
      <c r="S2333" s="27" t="str">
        <f>VLOOKUP(N2333,'散件（更新）'!B:E,4,FALSE)</f>
        <v>https://tineco-yxzt.oss-accelerate.aliyuncs.com/product/114-18790120.jpg</v>
      </c>
      <c r="T2333" s="27" t="s">
        <v>8759</v>
      </c>
      <c r="U2333" s="28" t="str">
        <f>VLOOKUP(N2333,'散件（更新）'!B:G,6,FALSE)</f>
        <v>适配器（低配）</v>
      </c>
      <c r="V2333" s="28" t="str">
        <f>VLOOKUP(N2333,'散件（更新）'!B:I,8,FALSE)</f>
        <v>6972200191854</v>
      </c>
    </row>
    <row r="2334" spans="1:22">
      <c r="A2334" s="57">
        <v>46169</v>
      </c>
      <c r="B2334" s="50" t="s">
        <v>112</v>
      </c>
      <c r="C2334" s="27" t="str">
        <f>VLOOKUP(B2334,'大货清单（不定期按GOMS更新）'!A:H,8,0)</f>
        <v>109-20200806</v>
      </c>
      <c r="D2334" s="27" t="str">
        <f>VLOOKUP(B2334,'大货清单（不定期按GOMS更新）'!A:C,3,0)</f>
        <v>CL2020H-06</v>
      </c>
      <c r="E2334" s="27" t="str">
        <f>VLOOKUP(B2334,'大货清单（不定期按GOMS更新）'!A:H,4,0)</f>
        <v>FR,IT,TR,ES,CH,DE,UA,LT,CZ,PL,GR,HU</v>
      </c>
      <c r="F2334" s="27" t="str">
        <f>VLOOKUP(B2334,'大货清单（不定期按GOMS更新）'!A:H,2,0)</f>
        <v>Floor One S5 Combo Plus</v>
      </c>
      <c r="G2334" s="28">
        <f>VLOOKUP(B2334,'大货清单（不定期按GOMS更新）'!A:I,9,FALSE)</f>
        <v>6972200198501</v>
      </c>
      <c r="H2334" s="27" t="str">
        <f>VLOOKUP(B2334,'大货清单（不定期按GOMS更新）'!A:H,7,0)</f>
        <v>Blue</v>
      </c>
      <c r="I2334" s="27" t="str">
        <f>VLOOKUP(B2334,'大货清单（不定期按GOMS更新）'!A:F,6,FALSE)</f>
        <v>ACTIVE</v>
      </c>
      <c r="J2334" s="27" t="str">
        <f>VLOOKUP(B2334,'大货清单（不定期按GOMS更新）'!A:K,11,FALSE)</f>
        <v>8.3</v>
      </c>
      <c r="K2334" s="27" t="str">
        <f>VLOOKUP(B2334,'大货清单（不定期按GOMS更新）'!A:N,12,FALSE)</f>
        <v>326</v>
      </c>
      <c r="L2334" s="27" t="str">
        <f>VLOOKUP(B2334,'大货清单（不定期按GOMS更新）'!A:M,13,FALSE)</f>
        <v>292</v>
      </c>
      <c r="M2334" s="27" t="str">
        <f>VLOOKUP(B2334,'大货清单（不定期按GOMS更新）'!A:N,14,FALSE)</f>
        <v>661</v>
      </c>
      <c r="N2334" s="50" t="s">
        <v>1079</v>
      </c>
      <c r="O2334" s="27">
        <f>IFERROR(VLOOKUP(N2334,'散件迭代（不定期更新）'!C:J,8,FALSE),0)</f>
        <v>0</v>
      </c>
      <c r="P2334" s="27" t="str">
        <f>IFERROR(VLOOKUP(N2334,'散件（更新）'!B:H,3,FALSE),0)</f>
        <v>206-2020-0624</v>
      </c>
      <c r="Q2334" s="27" t="str">
        <f>VLOOKUP(N2334,'散件（更新）'!B:H,2,FALSE)</f>
        <v>114-20200624</v>
      </c>
      <c r="R2334" s="27" t="str">
        <f>VLOOKUP(N2334,'散件（更新）'!B:H,7,FALSE)</f>
        <v>Repair Charging Chip</v>
      </c>
      <c r="S2334" s="27" t="str">
        <f>VLOOKUP(N2334,'散件（更新）'!B:E,4,FALSE)</f>
        <v>https://tineco-yxzt.oss-accelerate.aliyuncs.com/20231219/9FWRC150000_1702948019894.png</v>
      </c>
      <c r="T2334" s="27" t="s">
        <v>8759</v>
      </c>
      <c r="U2334" s="28" t="str">
        <f>VLOOKUP(N2334,'散件（更新）'!B:G,6,FALSE)</f>
        <v>托盘充电头组件</v>
      </c>
      <c r="V2334" s="28">
        <f>VLOOKUP(N2334,'散件（更新）'!B:I,8,FALSE)</f>
        <v>6974950100643</v>
      </c>
    </row>
    <row r="2335" spans="1:22">
      <c r="A2335" s="57">
        <v>46169</v>
      </c>
      <c r="B2335" s="50" t="s">
        <v>112</v>
      </c>
      <c r="C2335" s="27" t="str">
        <f>VLOOKUP(B2335,'大货清单（不定期按GOMS更新）'!A:H,8,0)</f>
        <v>109-20200806</v>
      </c>
      <c r="D2335" s="27" t="str">
        <f>VLOOKUP(B2335,'大货清单（不定期按GOMS更新）'!A:C,3,0)</f>
        <v>CL2020H-06</v>
      </c>
      <c r="E2335" s="27" t="str">
        <f>VLOOKUP(B2335,'大货清单（不定期按GOMS更新）'!A:H,4,0)</f>
        <v>FR,IT,TR,ES,CH,DE,UA,LT,CZ,PL,GR,HU</v>
      </c>
      <c r="F2335" s="27" t="str">
        <f>VLOOKUP(B2335,'大货清单（不定期按GOMS更新）'!A:H,2,0)</f>
        <v>Floor One S5 Combo Plus</v>
      </c>
      <c r="G2335" s="28">
        <f>VLOOKUP(B2335,'大货清单（不定期按GOMS更新）'!A:I,9,FALSE)</f>
        <v>6972200198501</v>
      </c>
      <c r="H2335" s="27" t="str">
        <f>VLOOKUP(B2335,'大货清单（不定期按GOMS更新）'!A:H,7,0)</f>
        <v>Blue</v>
      </c>
      <c r="I2335" s="27" t="str">
        <f>VLOOKUP(B2335,'大货清单（不定期按GOMS更新）'!A:F,6,FALSE)</f>
        <v>ACTIVE</v>
      </c>
      <c r="J2335" s="27" t="str">
        <f>VLOOKUP(B2335,'大货清单（不定期按GOMS更新）'!A:K,11,FALSE)</f>
        <v>8.3</v>
      </c>
      <c r="K2335" s="27" t="str">
        <f>VLOOKUP(B2335,'大货清单（不定期按GOMS更新）'!A:N,12,FALSE)</f>
        <v>326</v>
      </c>
      <c r="L2335" s="27" t="str">
        <f>VLOOKUP(B2335,'大货清单（不定期按GOMS更新）'!A:M,13,FALSE)</f>
        <v>292</v>
      </c>
      <c r="M2335" s="27" t="str">
        <f>VLOOKUP(B2335,'大货清单（不定期按GOMS更新）'!A:N,14,FALSE)</f>
        <v>661</v>
      </c>
      <c r="N2335" s="50" t="s">
        <v>1684</v>
      </c>
      <c r="O2335" s="27">
        <f>IFERROR(VLOOKUP(N2335,'散件迭代（不定期更新）'!C:J,8,FALSE),0)</f>
        <v>0</v>
      </c>
      <c r="P2335" s="27" t="str">
        <f>IFERROR(VLOOKUP(N2335,'散件（更新）'!B:H,3,FALSE),0)</f>
        <v>/</v>
      </c>
      <c r="Q2335" s="27" t="str">
        <f>VLOOKUP(N2335,'散件（更新）'!B:H,2,FALSE)</f>
        <v>114-20200402</v>
      </c>
      <c r="R2335" s="27" t="str">
        <f>VLOOKUP(N2335,'散件（更新）'!B:H,7,FALSE)</f>
        <v>plastic part</v>
      </c>
      <c r="S2335" s="27" t="str">
        <f>VLOOKUP(N2335,'散件（更新）'!B:E,4,FALSE)</f>
        <v>https://tineco-yxzt.oss-accelerate.aliyuncs.com/20231219/9FWRH150200_1702948026210.png</v>
      </c>
      <c r="T2335" s="27" t="s">
        <v>8759</v>
      </c>
      <c r="U2335" s="28" t="str">
        <f>VLOOKUP(N2335,'散件（更新）'!B:G,6,FALSE)</f>
        <v>转接头组件</v>
      </c>
      <c r="V2335" s="28">
        <f>VLOOKUP(N2335,'散件（更新）'!B:I,8,FALSE)</f>
        <v>6974950101664</v>
      </c>
    </row>
    <row r="2336" spans="1:22">
      <c r="A2336" s="57">
        <v>46169</v>
      </c>
      <c r="B2336" s="50" t="s">
        <v>112</v>
      </c>
      <c r="C2336" s="27" t="str">
        <f>VLOOKUP(B2336,'大货清单（不定期按GOMS更新）'!A:H,8,0)</f>
        <v>109-20200806</v>
      </c>
      <c r="D2336" s="27" t="str">
        <f>VLOOKUP(B2336,'大货清单（不定期按GOMS更新）'!A:C,3,0)</f>
        <v>CL2020H-06</v>
      </c>
      <c r="E2336" s="27" t="str">
        <f>VLOOKUP(B2336,'大货清单（不定期按GOMS更新）'!A:H,4,0)</f>
        <v>FR,IT,TR,ES,CH,DE,UA,LT,CZ,PL,GR,HU</v>
      </c>
      <c r="F2336" s="27" t="str">
        <f>VLOOKUP(B2336,'大货清单（不定期按GOMS更新）'!A:H,2,0)</f>
        <v>Floor One S5 Combo Plus</v>
      </c>
      <c r="G2336" s="28">
        <f>VLOOKUP(B2336,'大货清单（不定期按GOMS更新）'!A:I,9,FALSE)</f>
        <v>6972200198501</v>
      </c>
      <c r="H2336" s="27" t="str">
        <f>VLOOKUP(B2336,'大货清单（不定期按GOMS更新）'!A:H,7,0)</f>
        <v>Blue</v>
      </c>
      <c r="I2336" s="27" t="str">
        <f>VLOOKUP(B2336,'大货清单（不定期按GOMS更新）'!A:F,6,FALSE)</f>
        <v>ACTIVE</v>
      </c>
      <c r="J2336" s="27" t="str">
        <f>VLOOKUP(B2336,'大货清单（不定期按GOMS更新）'!A:K,11,FALSE)</f>
        <v>8.3</v>
      </c>
      <c r="K2336" s="27" t="str">
        <f>VLOOKUP(B2336,'大货清单（不定期按GOMS更新）'!A:N,12,FALSE)</f>
        <v>326</v>
      </c>
      <c r="L2336" s="27" t="str">
        <f>VLOOKUP(B2336,'大货清单（不定期按GOMS更新）'!A:M,13,FALSE)</f>
        <v>292</v>
      </c>
      <c r="M2336" s="27" t="str">
        <f>VLOOKUP(B2336,'大货清单（不定期按GOMS更新）'!A:N,14,FALSE)</f>
        <v>661</v>
      </c>
      <c r="N2336" s="50" t="s">
        <v>5380</v>
      </c>
      <c r="O2336" s="27">
        <f>IFERROR(VLOOKUP(N2336,'散件迭代（不定期更新）'!C:J,8,FALSE),0)</f>
        <v>0</v>
      </c>
      <c r="P2336" s="27" t="str">
        <f>IFERROR(VLOOKUP(N2336,'散件（更新）'!B:H,3,FALSE),0)</f>
        <v>/</v>
      </c>
      <c r="Q2336" s="27" t="str">
        <f>VLOOKUP(N2336,'散件（更新）'!B:H,2,FALSE)</f>
        <v>114-20200806</v>
      </c>
      <c r="R2336" s="27" t="str">
        <f>VLOOKUP(N2336,'散件（更新）'!B:H,7,FALSE)</f>
        <v>plastic part</v>
      </c>
      <c r="S2336" s="27" t="str">
        <f>VLOOKUP(N2336,'散件（更新）'!B:E,4,FALSE)</f>
        <v>https://tineco-yxzt.oss-accelerate.aliyuncs.com/20250616/c1915b003ee737f3fe3a0ab4da2f5f9_1750051549601.png</v>
      </c>
      <c r="T2336" s="27" t="s">
        <v>19304</v>
      </c>
      <c r="U2336" s="28" t="str">
        <f>VLOOKUP(N2336,'散件（更新）'!B:G,6,FALSE)</f>
        <v>机体前盖</v>
      </c>
      <c r="V2336" s="28">
        <f>VLOOKUP(N2336,'散件（更新）'!B:I,8,FALSE)</f>
        <v>6974950106836</v>
      </c>
    </row>
    <row r="2337" spans="1:22">
      <c r="A2337" s="57">
        <v>46169</v>
      </c>
      <c r="B2337" s="50" t="s">
        <v>112</v>
      </c>
      <c r="C2337" s="27" t="str">
        <f>VLOOKUP(B2337,'大货清单（不定期按GOMS更新）'!A:H,8,0)</f>
        <v>109-20200806</v>
      </c>
      <c r="D2337" s="27" t="str">
        <f>VLOOKUP(B2337,'大货清单（不定期按GOMS更新）'!A:C,3,0)</f>
        <v>CL2020H-06</v>
      </c>
      <c r="E2337" s="27" t="str">
        <f>VLOOKUP(B2337,'大货清单（不定期按GOMS更新）'!A:H,4,0)</f>
        <v>FR,IT,TR,ES,CH,DE,UA,LT,CZ,PL,GR,HU</v>
      </c>
      <c r="F2337" s="27" t="str">
        <f>VLOOKUP(B2337,'大货清单（不定期按GOMS更新）'!A:H,2,0)</f>
        <v>Floor One S5 Combo Plus</v>
      </c>
      <c r="G2337" s="28">
        <f>VLOOKUP(B2337,'大货清单（不定期按GOMS更新）'!A:I,9,FALSE)</f>
        <v>6972200198501</v>
      </c>
      <c r="H2337" s="27" t="str">
        <f>VLOOKUP(B2337,'大货清单（不定期按GOMS更新）'!A:H,7,0)</f>
        <v>Blue</v>
      </c>
      <c r="I2337" s="27" t="str">
        <f>VLOOKUP(B2337,'大货清单（不定期按GOMS更新）'!A:F,6,FALSE)</f>
        <v>ACTIVE</v>
      </c>
      <c r="J2337" s="27" t="str">
        <f>VLOOKUP(B2337,'大货清单（不定期按GOMS更新）'!A:K,11,FALSE)</f>
        <v>8.3</v>
      </c>
      <c r="K2337" s="27" t="str">
        <f>VLOOKUP(B2337,'大货清单（不定期按GOMS更新）'!A:N,12,FALSE)</f>
        <v>326</v>
      </c>
      <c r="L2337" s="27" t="str">
        <f>VLOOKUP(B2337,'大货清单（不定期按GOMS更新）'!A:M,13,FALSE)</f>
        <v>292</v>
      </c>
      <c r="M2337" s="27" t="str">
        <f>VLOOKUP(B2337,'大货清单（不定期按GOMS更新）'!A:N,14,FALSE)</f>
        <v>661</v>
      </c>
      <c r="N2337" s="50" t="s">
        <v>4716</v>
      </c>
      <c r="O2337" s="27">
        <f>IFERROR(VLOOKUP(N2337,'散件迭代（不定期更新）'!C:J,8,FALSE),0)</f>
        <v>0</v>
      </c>
      <c r="P2337" s="27" t="str">
        <f>IFERROR(VLOOKUP(N2337,'散件（更新）'!B:H,3,FALSE),0)</f>
        <v>/</v>
      </c>
      <c r="Q2337" s="27" t="str">
        <f>VLOOKUP(N2337,'散件（更新）'!B:H,2,FALSE)</f>
        <v>114-20200631</v>
      </c>
      <c r="R2337" s="27" t="str">
        <f>VLOOKUP(N2337,'散件（更新）'!B:H,7,FALSE)</f>
        <v>Wire</v>
      </c>
      <c r="S2337" s="27" t="str">
        <f>VLOOKUP(N2337,'散件（更新）'!B:E,4,FALSE)</f>
        <v>https://tineco-yxzt.oss-accelerate.aliyuncs.com/20240701/2020jitiqiangai_1719819112596.png</v>
      </c>
      <c r="T2337" s="27" t="s">
        <v>19303</v>
      </c>
      <c r="U2337" s="28" t="str">
        <f>VLOOKUP(N2337,'散件（更新）'!B:G,6,FALSE)</f>
        <v>机身充电装配组件</v>
      </c>
      <c r="V2337" s="28">
        <f>VLOOKUP(N2337,'散件（更新）'!B:I,8,FALSE)</f>
        <v>6974950105693</v>
      </c>
    </row>
    <row r="2338" spans="1:22">
      <c r="A2338" s="57">
        <v>46169</v>
      </c>
      <c r="B2338" s="50" t="s">
        <v>112</v>
      </c>
      <c r="C2338" s="27" t="str">
        <f>VLOOKUP(B2338,'大货清单（不定期按GOMS更新）'!A:H,8,0)</f>
        <v>109-20200806</v>
      </c>
      <c r="D2338" s="27" t="str">
        <f>VLOOKUP(B2338,'大货清单（不定期按GOMS更新）'!A:C,3,0)</f>
        <v>CL2020H-06</v>
      </c>
      <c r="E2338" s="27" t="str">
        <f>VLOOKUP(B2338,'大货清单（不定期按GOMS更新）'!A:H,4,0)</f>
        <v>FR,IT,TR,ES,CH,DE,UA,LT,CZ,PL,GR,HU</v>
      </c>
      <c r="F2338" s="27" t="str">
        <f>VLOOKUP(B2338,'大货清单（不定期按GOMS更新）'!A:H,2,0)</f>
        <v>Floor One S5 Combo Plus</v>
      </c>
      <c r="G2338" s="28">
        <f>VLOOKUP(B2338,'大货清单（不定期按GOMS更新）'!A:I,9,FALSE)</f>
        <v>6972200198501</v>
      </c>
      <c r="H2338" s="27" t="str">
        <f>VLOOKUP(B2338,'大货清单（不定期按GOMS更新）'!A:H,7,0)</f>
        <v>Blue</v>
      </c>
      <c r="I2338" s="27" t="str">
        <f>VLOOKUP(B2338,'大货清单（不定期按GOMS更新）'!A:F,6,FALSE)</f>
        <v>ACTIVE</v>
      </c>
      <c r="J2338" s="27" t="str">
        <f>VLOOKUP(B2338,'大货清单（不定期按GOMS更新）'!A:K,11,FALSE)</f>
        <v>8.3</v>
      </c>
      <c r="K2338" s="27" t="str">
        <f>VLOOKUP(B2338,'大货清单（不定期按GOMS更新）'!A:N,12,FALSE)</f>
        <v>326</v>
      </c>
      <c r="L2338" s="27" t="str">
        <f>VLOOKUP(B2338,'大货清单（不定期按GOMS更新）'!A:M,13,FALSE)</f>
        <v>292</v>
      </c>
      <c r="M2338" s="27" t="str">
        <f>VLOOKUP(B2338,'大货清单（不定期按GOMS更新）'!A:N,14,FALSE)</f>
        <v>661</v>
      </c>
      <c r="N2338" s="50" t="s">
        <v>1685</v>
      </c>
      <c r="O2338" s="27">
        <f>IFERROR(VLOOKUP(N2338,'散件迭代（不定期更新）'!C:J,8,FALSE),0)</f>
        <v>0</v>
      </c>
      <c r="P2338" s="27" t="str">
        <f>IFERROR(VLOOKUP(N2338,'散件（更新）'!B:H,3,FALSE),0)</f>
        <v>/</v>
      </c>
      <c r="Q2338" s="27" t="str">
        <f>VLOOKUP(N2338,'散件（更新）'!B:H,2,FALSE)</f>
        <v>114-20200403</v>
      </c>
      <c r="R2338" s="27" t="str">
        <f>VLOOKUP(N2338,'散件（更新）'!B:H,7,FALSE)</f>
        <v>Sensor</v>
      </c>
      <c r="S2338" s="27" t="str">
        <f>VLOOKUP(N2338,'散件（更新）'!B:E,4,FALSE)</f>
        <v>https://tineco-yxzt.oss-accelerate.aliyuncs.com/20231219/9FWRS150100_1702948034259.png</v>
      </c>
      <c r="T2338" s="27" t="s">
        <v>8759</v>
      </c>
      <c r="U2338" s="28" t="str">
        <f>VLOOKUP(N2338,'散件（更新）'!B:G,6,FALSE)</f>
        <v>脏污(红外)传感器板组件</v>
      </c>
      <c r="V2338" s="28">
        <f>VLOOKUP(N2338,'散件（更新）'!B:I,8,FALSE)</f>
        <v>6974950101671</v>
      </c>
    </row>
    <row r="2339" spans="1:22">
      <c r="A2339" s="57">
        <v>46169</v>
      </c>
      <c r="B2339" s="50" t="s">
        <v>4471</v>
      </c>
      <c r="C2339" s="27" t="str">
        <f>VLOOKUP(B2339,'大货清单（不定期按GOMS更新）'!A:H,8,0)</f>
        <v>109-23710301</v>
      </c>
      <c r="D2339" s="27" t="str">
        <f>VLOOKUP(B2339,'大货清单（不定期按GOMS更新）'!A:C,3,0)</f>
        <v>CL2371C-01</v>
      </c>
      <c r="E2339" s="27" t="str">
        <f>VLOOKUP(B2339,'大货清单（不定期按GOMS更新）'!A:H,4,0)</f>
        <v>RU,TR,MA</v>
      </c>
      <c r="F2339" s="27" t="str">
        <f>VLOOKUP(B2339,'大货清单（不定期按GOMS更新）'!A:H,2,0)</f>
        <v>Floor One S5 Plus</v>
      </c>
      <c r="G2339" s="28">
        <f>VLOOKUP(B2339,'大货清单（不定期按GOMS更新）'!A:I,9,FALSE)</f>
        <v>6974950105389</v>
      </c>
      <c r="H2339" s="27" t="str">
        <f>VLOOKUP(B2339,'大货清单（不定期按GOMS更新）'!A:H,7,0)</f>
        <v>Black</v>
      </c>
      <c r="I2339" s="27" t="str">
        <f>VLOOKUP(B2339,'大货清单（不定期按GOMS更新）'!A:F,6,FALSE)</f>
        <v>ACTIVE</v>
      </c>
      <c r="J2339" s="27" t="str">
        <f>VLOOKUP(B2339,'大货清单（不定期按GOMS更新）'!A:K,11,FALSE)</f>
        <v>9</v>
      </c>
      <c r="K2339" s="27" t="str">
        <f>VLOOKUP(B2339,'大货清单（不定期按GOMS更新）'!A:N,12,FALSE)</f>
        <v>676</v>
      </c>
      <c r="L2339" s="27" t="str">
        <f>VLOOKUP(B2339,'大货清单（不定期按GOMS更新）'!A:M,13,FALSE)</f>
        <v>334</v>
      </c>
      <c r="M2339" s="27" t="str">
        <f>VLOOKUP(B2339,'大货清单（不定期按GOMS更新）'!A:N,14,FALSE)</f>
        <v>310</v>
      </c>
      <c r="N2339" s="50" t="s">
        <v>7271</v>
      </c>
      <c r="O2339" s="27">
        <f>IFERROR(VLOOKUP(N2339,'散件迭代（不定期更新）'!C:J,8,FALSE),0)</f>
        <v>0</v>
      </c>
      <c r="P2339" s="27">
        <f>IFERROR(VLOOKUP(N2339,'散件（更新）'!B:H,3,FALSE),0)</f>
        <v>0</v>
      </c>
      <c r="Q2339" s="27" t="str">
        <f>VLOOKUP(N2339,'散件（更新）'!B:H,2,FALSE)</f>
        <v>114-23710300</v>
      </c>
      <c r="R2339" s="27" t="str">
        <f>VLOOKUP(N2339,'散件（更新）'!B:H,7,FALSE)</f>
        <v>PCBA</v>
      </c>
      <c r="S2339" s="27">
        <f>VLOOKUP(N2339,'散件（更新）'!B:E,4,FALSE)</f>
        <v>0</v>
      </c>
      <c r="T2339" s="27" t="s">
        <v>8759</v>
      </c>
      <c r="U2339" s="28" t="str">
        <f>VLOOKUP(N2339,'散件（更新）'!B:G,6,FALSE)</f>
        <v>机身主控板组件（俄版）</v>
      </c>
      <c r="V2339" s="28">
        <f>VLOOKUP(N2339,'散件（更新）'!B:I,8,FALSE)</f>
        <v>6932485001071</v>
      </c>
    </row>
    <row r="2340" spans="1:22">
      <c r="A2340" s="57">
        <v>46169</v>
      </c>
      <c r="B2340" s="50" t="s">
        <v>5137</v>
      </c>
      <c r="C2340" s="27" t="str">
        <f>VLOOKUP(B2340,'大货清单（不定期按GOMS更新）'!A:H,8,0)</f>
        <v>107-23680101</v>
      </c>
      <c r="D2340" s="27" t="str">
        <f>VLOOKUP(B2340,'大货清单（不定期按GOMS更新）'!A:C,3,0)</f>
        <v>ZB2368A-01</v>
      </c>
      <c r="E2340" s="27" t="str">
        <f>VLOOKUP(B2340,'大货清单（不定期按GOMS更新）'!A:H,4,0)</f>
        <v>IT,ES,NL,PL,SE,BE,DE,FR,CL,MX,PE</v>
      </c>
      <c r="F2340" s="27" t="str">
        <f>VLOOKUP(B2340,'大货清单（不定期按GOMS更新）'!A:H,2,0)</f>
        <v>PURE ONE A50S PLUS</v>
      </c>
      <c r="G2340" s="28">
        <f>VLOOKUP(B2340,'大货清单（不定期按GOMS更新）'!A:I,9,FALSE)</f>
        <v>6974950109189</v>
      </c>
      <c r="H2340" s="27" t="str">
        <f>VLOOKUP(B2340,'大货清单（不定期按GOMS更新）'!A:H,7,0)</f>
        <v>WHITE</v>
      </c>
      <c r="I2340" s="27" t="str">
        <f>VLOOKUP(B2340,'大货清单（不定期按GOMS更新）'!A:F,6,FALSE)</f>
        <v>ACTIVE</v>
      </c>
      <c r="J2340" s="27" t="str">
        <f>VLOOKUP(B2340,'大货清单（不定期按GOMS更新）'!A:K,11,FALSE)</f>
        <v>5.42</v>
      </c>
      <c r="K2340" s="27" t="str">
        <f>VLOOKUP(B2340,'大货清单（不定期按GOMS更新）'!A:N,12,FALSE)</f>
        <v>676</v>
      </c>
      <c r="L2340" s="27" t="str">
        <f>VLOOKUP(B2340,'大货清单（不定期按GOMS更新）'!A:M,13,FALSE)</f>
        <v>165</v>
      </c>
      <c r="M2340" s="27" t="str">
        <f>VLOOKUP(B2340,'大货清单（不定期按GOMS更新）'!A:N,14,FALSE)</f>
        <v>293</v>
      </c>
      <c r="N2340" s="50" t="s">
        <v>4988</v>
      </c>
      <c r="O2340" s="27">
        <f>IFERROR(VLOOKUP(N2340,'散件迭代（不定期更新）'!C:J,8,FALSE),0)</f>
        <v>0</v>
      </c>
      <c r="P2340" s="27" t="str">
        <f>IFERROR(VLOOKUP(N2340,'散件（更新）'!B:H,3,FALSE),0)</f>
        <v>/</v>
      </c>
      <c r="Q2340" s="27" t="str">
        <f>VLOOKUP(N2340,'散件（更新）'!B:H,2,FALSE)</f>
        <v>114-23420500</v>
      </c>
      <c r="R2340" s="27" t="str">
        <f>VLOOKUP(N2340,'散件（更新）'!B:H,7,FALSE)</f>
        <v>Adapter</v>
      </c>
      <c r="S2340" s="27">
        <f>VLOOKUP(N2340,'散件（更新）'!B:E,4,FALSE)</f>
        <v>0</v>
      </c>
      <c r="T2340" s="27" t="s">
        <v>8759</v>
      </c>
      <c r="U2340" s="28" t="str">
        <f>VLOOKUP(N2340,'散件（更新）'!B:G,6,FALSE)</f>
        <v>适配器轻智能款欧版</v>
      </c>
      <c r="V2340" s="28" t="str">
        <f>VLOOKUP(N2340,'散件（更新）'!B:I,8,FALSE)</f>
        <v>6974950108397</v>
      </c>
    </row>
    <row r="2341" spans="1:22">
      <c r="A2341" s="57">
        <v>46169</v>
      </c>
      <c r="B2341" s="50" t="s">
        <v>7643</v>
      </c>
      <c r="C2341" s="27" t="str">
        <f>VLOOKUP(B2341,'大货清单（不定期按GOMS更新）'!A:H,8,0)</f>
        <v>109-24580401</v>
      </c>
      <c r="D2341" s="27" t="str">
        <f>VLOOKUP(B2341,'大货清单（不定期按GOMS更新）'!A:C,3,0)</f>
        <v>CL2458D-01</v>
      </c>
      <c r="E2341" s="27" t="str">
        <f>VLOOKUP(B2341,'大货清单（不定期按GOMS更新）'!A:H,4,0)</f>
        <v>GB,AE</v>
      </c>
      <c r="F2341" s="27" t="str">
        <f>VLOOKUP(B2341,'大货清单（不定期按GOMS更新）'!A:H,2,0)</f>
        <v>Floor One Stretch S6</v>
      </c>
      <c r="G2341" s="28">
        <f>VLOOKUP(B2341,'大货清单（不定期按GOMS更新）'!A:I,9,FALSE)</f>
        <v>6974950106768</v>
      </c>
      <c r="H2341" s="27" t="str">
        <f>VLOOKUP(B2341,'大货清单（不定期按GOMS更新）'!A:H,7,0)</f>
        <v>White</v>
      </c>
      <c r="I2341" s="27" t="str">
        <f>VLOOKUP(B2341,'大货清单（不定期按GOMS更新）'!A:F,6,FALSE)</f>
        <v>ACTIVE</v>
      </c>
      <c r="J2341" s="27" t="str">
        <f>VLOOKUP(B2341,'大货清单（不定期按GOMS更新）'!A:K,11,FALSE)</f>
        <v>9</v>
      </c>
      <c r="K2341" s="27" t="str">
        <f>VLOOKUP(B2341,'大货清单（不定期按GOMS更新）'!A:N,12,FALSE)</f>
        <v>722</v>
      </c>
      <c r="L2341" s="27" t="str">
        <f>VLOOKUP(B2341,'大货清单（不定期按GOMS更新）'!A:M,13,FALSE)</f>
        <v>331</v>
      </c>
      <c r="M2341" s="27" t="str">
        <f>VLOOKUP(B2341,'大货清单（不定期按GOMS更新）'!A:N,14,FALSE)</f>
        <v>286</v>
      </c>
      <c r="N2341" s="50" t="s">
        <v>4422</v>
      </c>
      <c r="O2341" s="27">
        <f>IFERROR(VLOOKUP(N2341,'散件迭代（不定期更新）'!C:J,8,FALSE),0)</f>
        <v>0</v>
      </c>
      <c r="P2341" s="27" t="str">
        <f>IFERROR(VLOOKUP(N2341,'散件（更新）'!B:H,3,FALSE),0)</f>
        <v>/</v>
      </c>
      <c r="Q2341" s="27" t="str">
        <f>VLOOKUP(N2341,'散件（更新）'!B:H,2,FALSE)</f>
        <v>114-23350408</v>
      </c>
      <c r="R2341" s="27" t="str">
        <f>VLOOKUP(N2341,'散件（更新）'!B:H,7,FALSE)</f>
        <v>Brush Roller</v>
      </c>
      <c r="S2341" s="27" t="str">
        <f>VLOOKUP(N2341,'散件（更新）'!B:E,4,FALSE)</f>
        <v>https://tineco-yxzt.oss-accelerate.aliyuncs.com/20241021/gunshua_1729475885815.jpeg</v>
      </c>
      <c r="T2341" s="27" t="s">
        <v>8759</v>
      </c>
      <c r="U2341" s="28" t="str">
        <f>VLOOKUP(N2341,'散件（更新）'!B:G,6,FALSE)</f>
        <v>滚刷组件</v>
      </c>
      <c r="V2341" s="28" t="str">
        <f>VLOOKUP(N2341,'散件（更新）'!B:I,8,FALSE)</f>
        <v>6974950106188</v>
      </c>
    </row>
    <row r="2342" spans="1:22">
      <c r="A2342" s="57">
        <v>46169</v>
      </c>
      <c r="B2342" s="50" t="s">
        <v>7643</v>
      </c>
      <c r="C2342" s="27" t="str">
        <f>VLOOKUP(B2342,'大货清单（不定期按GOMS更新）'!A:H,8,0)</f>
        <v>109-24580401</v>
      </c>
      <c r="D2342" s="27" t="str">
        <f>VLOOKUP(B2342,'大货清单（不定期按GOMS更新）'!A:C,3,0)</f>
        <v>CL2458D-01</v>
      </c>
      <c r="E2342" s="27" t="str">
        <f>VLOOKUP(B2342,'大货清单（不定期按GOMS更新）'!A:H,4,0)</f>
        <v>GB,AE</v>
      </c>
      <c r="F2342" s="27" t="str">
        <f>VLOOKUP(B2342,'大货清单（不定期按GOMS更新）'!A:H,2,0)</f>
        <v>Floor One Stretch S6</v>
      </c>
      <c r="G2342" s="28">
        <f>VLOOKUP(B2342,'大货清单（不定期按GOMS更新）'!A:I,9,FALSE)</f>
        <v>6974950106768</v>
      </c>
      <c r="H2342" s="27" t="str">
        <f>VLOOKUP(B2342,'大货清单（不定期按GOMS更新）'!A:H,7,0)</f>
        <v>White</v>
      </c>
      <c r="I2342" s="27" t="str">
        <f>VLOOKUP(B2342,'大货清单（不定期按GOMS更新）'!A:F,6,FALSE)</f>
        <v>ACTIVE</v>
      </c>
      <c r="J2342" s="27" t="str">
        <f>VLOOKUP(B2342,'大货清单（不定期按GOMS更新）'!A:K,11,FALSE)</f>
        <v>9</v>
      </c>
      <c r="K2342" s="27" t="str">
        <f>VLOOKUP(B2342,'大货清单（不定期按GOMS更新）'!A:N,12,FALSE)</f>
        <v>722</v>
      </c>
      <c r="L2342" s="27" t="str">
        <f>VLOOKUP(B2342,'大货清单（不定期按GOMS更新）'!A:M,13,FALSE)</f>
        <v>331</v>
      </c>
      <c r="M2342" s="27" t="str">
        <f>VLOOKUP(B2342,'大货清单（不定期按GOMS更新）'!A:N,14,FALSE)</f>
        <v>286</v>
      </c>
      <c r="N2342" s="50" t="s">
        <v>7530</v>
      </c>
      <c r="O2342" s="27" t="str">
        <f>IFERROR(VLOOKUP(N2342,'散件迭代（不定期更新）'!C:J,8,FALSE),0)</f>
        <v>A64</v>
      </c>
      <c r="P2342" s="27">
        <f>IFERROR(VLOOKUP(N2342,'散件（更新）'!B:H,3,FALSE),0)</f>
        <v>0</v>
      </c>
      <c r="Q2342" s="27" t="str">
        <f>VLOOKUP(N2342,'散件（更新）'!B:H,2,FALSE)</f>
        <v>114-23280222</v>
      </c>
      <c r="R2342" s="27" t="str">
        <f>VLOOKUP(N2342,'散件（更新）'!B:H,7,FALSE)</f>
        <v>HEPA Assy</v>
      </c>
      <c r="S2342" s="27" t="str">
        <f>VLOOKUP(N2342,'散件（更新）'!B:E,4,FALSE)</f>
        <v>https://tineco-yxzt.oss-accelerate.aliyuncs.com/20240822/HEPA_1724286749680.jpg</v>
      </c>
      <c r="T2342" s="27" t="s">
        <v>8759</v>
      </c>
      <c r="U2342" s="28" t="str">
        <f>VLOOKUP(N2342,'散件（更新）'!B:G,6,FALSE)</f>
        <v>回收桶过滤器组件</v>
      </c>
      <c r="V2342" s="28">
        <f>VLOOKUP(N2342,'散件（更新）'!B:I,8,FALSE)</f>
        <v>6932485000470</v>
      </c>
    </row>
    <row r="2343" spans="1:22">
      <c r="A2343" s="57">
        <v>46169</v>
      </c>
      <c r="B2343" s="50" t="s">
        <v>7643</v>
      </c>
      <c r="C2343" s="27" t="str">
        <f>VLOOKUP(B2343,'大货清单（不定期按GOMS更新）'!A:H,8,0)</f>
        <v>109-24580401</v>
      </c>
      <c r="D2343" s="27" t="str">
        <f>VLOOKUP(B2343,'大货清单（不定期按GOMS更新）'!A:C,3,0)</f>
        <v>CL2458D-01</v>
      </c>
      <c r="E2343" s="27" t="str">
        <f>VLOOKUP(B2343,'大货清单（不定期按GOMS更新）'!A:H,4,0)</f>
        <v>GB,AE</v>
      </c>
      <c r="F2343" s="27" t="str">
        <f>VLOOKUP(B2343,'大货清单（不定期按GOMS更新）'!A:H,2,0)</f>
        <v>Floor One Stretch S6</v>
      </c>
      <c r="G2343" s="28">
        <f>VLOOKUP(B2343,'大货清单（不定期按GOMS更新）'!A:I,9,FALSE)</f>
        <v>6974950106768</v>
      </c>
      <c r="H2343" s="27" t="str">
        <f>VLOOKUP(B2343,'大货清单（不定期按GOMS更新）'!A:H,7,0)</f>
        <v>White</v>
      </c>
      <c r="I2343" s="27" t="str">
        <f>VLOOKUP(B2343,'大货清单（不定期按GOMS更新）'!A:F,6,FALSE)</f>
        <v>ACTIVE</v>
      </c>
      <c r="J2343" s="27" t="str">
        <f>VLOOKUP(B2343,'大货清单（不定期按GOMS更新）'!A:K,11,FALSE)</f>
        <v>9</v>
      </c>
      <c r="K2343" s="27" t="str">
        <f>VLOOKUP(B2343,'大货清单（不定期按GOMS更新）'!A:N,12,FALSE)</f>
        <v>722</v>
      </c>
      <c r="L2343" s="27" t="str">
        <f>VLOOKUP(B2343,'大货清单（不定期按GOMS更新）'!A:M,13,FALSE)</f>
        <v>331</v>
      </c>
      <c r="M2343" s="27" t="str">
        <f>VLOOKUP(B2343,'大货清单（不定期按GOMS更新）'!A:N,14,FALSE)</f>
        <v>286</v>
      </c>
      <c r="N2343" s="50" t="s">
        <v>7926</v>
      </c>
      <c r="O2343" s="27">
        <f>IFERROR(VLOOKUP(N2343,'散件迭代（不定期更新）'!C:J,8,FALSE),0)</f>
        <v>0</v>
      </c>
      <c r="P2343" s="27" t="str">
        <f>IFERROR(VLOOKUP(N2343,'散件（更新）'!B:H,3,FALSE),0)</f>
        <v/>
      </c>
      <c r="Q2343" s="27" t="str">
        <f>VLOOKUP(N2343,'散件（更新）'!B:H,2,FALSE)</f>
        <v>114-24580204</v>
      </c>
      <c r="R2343" s="27" t="str">
        <f>VLOOKUP(N2343,'散件（更新）'!B:H,7,FALSE)</f>
        <v>Charging Base</v>
      </c>
      <c r="S2343" s="27" t="str">
        <f>VLOOKUP(N2343,'散件（更新）'!B:E,4,FALSE)</f>
        <v>https://tineco-yxzt.oss-accelerate.aliyuncs.com/20241231/honggantuopan_1735609724510.png</v>
      </c>
      <c r="T2343" s="27" t="s">
        <v>8759</v>
      </c>
      <c r="U2343" s="28" t="str">
        <f>VLOOKUP(N2343,'散件（更新）'!B:G,6,FALSE)</f>
        <v>SP;CL2458B-01;烘干托盘组件</v>
      </c>
      <c r="V2343" s="28">
        <f>VLOOKUP(N2343,'散件（更新）'!B:I,8,FALSE)</f>
        <v>6932485004614</v>
      </c>
    </row>
    <row r="2344" spans="1:22">
      <c r="A2344" s="57">
        <v>46169</v>
      </c>
      <c r="B2344" s="50" t="s">
        <v>7643</v>
      </c>
      <c r="C2344" s="27" t="str">
        <f>VLOOKUP(B2344,'大货清单（不定期按GOMS更新）'!A:H,8,0)</f>
        <v>109-24580401</v>
      </c>
      <c r="D2344" s="27" t="str">
        <f>VLOOKUP(B2344,'大货清单（不定期按GOMS更新）'!A:C,3,0)</f>
        <v>CL2458D-01</v>
      </c>
      <c r="E2344" s="27" t="str">
        <f>VLOOKUP(B2344,'大货清单（不定期按GOMS更新）'!A:H,4,0)</f>
        <v>GB,AE</v>
      </c>
      <c r="F2344" s="27" t="str">
        <f>VLOOKUP(B2344,'大货清单（不定期按GOMS更新）'!A:H,2,0)</f>
        <v>Floor One Stretch S6</v>
      </c>
      <c r="G2344" s="28">
        <f>VLOOKUP(B2344,'大货清单（不定期按GOMS更新）'!A:I,9,FALSE)</f>
        <v>6974950106768</v>
      </c>
      <c r="H2344" s="27" t="str">
        <f>VLOOKUP(B2344,'大货清单（不定期按GOMS更新）'!A:H,7,0)</f>
        <v>White</v>
      </c>
      <c r="I2344" s="27" t="str">
        <f>VLOOKUP(B2344,'大货清单（不定期按GOMS更新）'!A:F,6,FALSE)</f>
        <v>ACTIVE</v>
      </c>
      <c r="J2344" s="27" t="str">
        <f>VLOOKUP(B2344,'大货清单（不定期按GOMS更新）'!A:K,11,FALSE)</f>
        <v>9</v>
      </c>
      <c r="K2344" s="27" t="str">
        <f>VLOOKUP(B2344,'大货清单（不定期按GOMS更新）'!A:N,12,FALSE)</f>
        <v>722</v>
      </c>
      <c r="L2344" s="27" t="str">
        <f>VLOOKUP(B2344,'大货清单（不定期按GOMS更新）'!A:M,13,FALSE)</f>
        <v>331</v>
      </c>
      <c r="M2344" s="27" t="str">
        <f>VLOOKUP(B2344,'大货清单（不定期按GOMS更新）'!A:N,14,FALSE)</f>
        <v>286</v>
      </c>
      <c r="N2344" s="50" t="s">
        <v>8078</v>
      </c>
      <c r="O2344" s="27">
        <f>IFERROR(VLOOKUP(N2344,'散件迭代（不定期更新）'!C:J,8,FALSE),0)</f>
        <v>0</v>
      </c>
      <c r="P2344" s="27" t="str">
        <f>IFERROR(VLOOKUP(N2344,'散件（更新）'!B:H,3,FALSE),0)</f>
        <v/>
      </c>
      <c r="Q2344" s="27" t="str">
        <f>VLOOKUP(N2344,'散件（更新）'!B:H,2,FALSE)</f>
        <v>114-24580103</v>
      </c>
      <c r="R2344" s="27" t="str">
        <f>VLOOKUP(N2344,'散件（更新）'!B:H,7,FALSE)</f>
        <v>Battery</v>
      </c>
      <c r="S2344" s="27" t="str">
        <f>VLOOKUP(N2344,'散件（更新）'!B:E,4,FALSE)</f>
        <v>https://tineco-yxzt.oss-accelerate.aliyuncs.com/20241231/dianchibao_1735610141990.png</v>
      </c>
      <c r="T2344" s="27" t="s">
        <v>8759</v>
      </c>
      <c r="U2344" s="28" t="str">
        <f>VLOOKUP(N2344,'散件（更新）'!B:G,6,FALSE)</f>
        <v>SP;CL2458A-02;电池包组件</v>
      </c>
      <c r="V2344" s="28">
        <f>VLOOKUP(N2344,'散件（更新）'!B:I,8,FALSE)</f>
        <v>6932485004553</v>
      </c>
    </row>
    <row r="2345" spans="1:22">
      <c r="A2345" s="57">
        <v>46169</v>
      </c>
      <c r="B2345" s="50" t="s">
        <v>7643</v>
      </c>
      <c r="C2345" s="27" t="str">
        <f>VLOOKUP(B2345,'大货清单（不定期按GOMS更新）'!A:H,8,0)</f>
        <v>109-24580401</v>
      </c>
      <c r="D2345" s="27" t="str">
        <f>VLOOKUP(B2345,'大货清单（不定期按GOMS更新）'!A:C,3,0)</f>
        <v>CL2458D-01</v>
      </c>
      <c r="E2345" s="27" t="str">
        <f>VLOOKUP(B2345,'大货清单（不定期按GOMS更新）'!A:H,4,0)</f>
        <v>GB,AE</v>
      </c>
      <c r="F2345" s="27" t="str">
        <f>VLOOKUP(B2345,'大货清单（不定期按GOMS更新）'!A:H,2,0)</f>
        <v>Floor One Stretch S6</v>
      </c>
      <c r="G2345" s="28">
        <f>VLOOKUP(B2345,'大货清单（不定期按GOMS更新）'!A:I,9,FALSE)</f>
        <v>6974950106768</v>
      </c>
      <c r="H2345" s="27" t="str">
        <f>VLOOKUP(B2345,'大货清单（不定期按GOMS更新）'!A:H,7,0)</f>
        <v>White</v>
      </c>
      <c r="I2345" s="27" t="str">
        <f>VLOOKUP(B2345,'大货清单（不定期按GOMS更新）'!A:F,6,FALSE)</f>
        <v>ACTIVE</v>
      </c>
      <c r="J2345" s="27" t="str">
        <f>VLOOKUP(B2345,'大货清单（不定期按GOMS更新）'!A:K,11,FALSE)</f>
        <v>9</v>
      </c>
      <c r="K2345" s="27" t="str">
        <f>VLOOKUP(B2345,'大货清单（不定期按GOMS更新）'!A:N,12,FALSE)</f>
        <v>722</v>
      </c>
      <c r="L2345" s="27" t="str">
        <f>VLOOKUP(B2345,'大货清单（不定期按GOMS更新）'!A:M,13,FALSE)</f>
        <v>331</v>
      </c>
      <c r="M2345" s="27" t="str">
        <f>VLOOKUP(B2345,'大货清单（不定期按GOMS更新）'!A:N,14,FALSE)</f>
        <v>286</v>
      </c>
      <c r="N2345" s="50" t="s">
        <v>4700</v>
      </c>
      <c r="O2345" s="27">
        <f>IFERROR(VLOOKUP(N2345,'散件迭代（不定期更新）'!C:J,8,FALSE),0)</f>
        <v>0</v>
      </c>
      <c r="P2345" s="27">
        <f>IFERROR(VLOOKUP(N2345,'散件（更新）'!B:H,3,FALSE),0)</f>
        <v>0</v>
      </c>
      <c r="Q2345" s="27" t="str">
        <f>VLOOKUP(N2345,'散件（更新）'!B:H,2,FALSE)</f>
        <v>114-23280207</v>
      </c>
      <c r="R2345" s="27" t="str">
        <f>VLOOKUP(N2345,'散件（更新）'!B:H,7,FALSE)</f>
        <v>Display Screen</v>
      </c>
      <c r="S2345" s="27" t="str">
        <f>VLOOKUP(N2345,'散件（更新）'!B:E,4,FALSE)</f>
        <v>https://tineco-yxzt.oss-accelerate.aliyuncs.com/20240306/xianshiping_1709691771004.GIF</v>
      </c>
      <c r="T2345" s="27" t="s">
        <v>8759</v>
      </c>
      <c r="U2345" s="28" t="str">
        <f>VLOOKUP(N2345,'散件（更新）'!B:G,6,FALSE)</f>
        <v>LED显示屏组件</v>
      </c>
      <c r="V2345" s="28">
        <f>VLOOKUP(N2345,'散件（更新）'!B:I,8,FALSE)</f>
        <v>6974950107178</v>
      </c>
    </row>
    <row r="2346" spans="1:22">
      <c r="A2346" s="57">
        <v>46169</v>
      </c>
      <c r="B2346" s="50" t="s">
        <v>7643</v>
      </c>
      <c r="C2346" s="27" t="str">
        <f>VLOOKUP(B2346,'大货清单（不定期按GOMS更新）'!A:H,8,0)</f>
        <v>109-24580401</v>
      </c>
      <c r="D2346" s="27" t="str">
        <f>VLOOKUP(B2346,'大货清单（不定期按GOMS更新）'!A:C,3,0)</f>
        <v>CL2458D-01</v>
      </c>
      <c r="E2346" s="27" t="str">
        <f>VLOOKUP(B2346,'大货清单（不定期按GOMS更新）'!A:H,4,0)</f>
        <v>GB,AE</v>
      </c>
      <c r="F2346" s="27" t="str">
        <f>VLOOKUP(B2346,'大货清单（不定期按GOMS更新）'!A:H,2,0)</f>
        <v>Floor One Stretch S6</v>
      </c>
      <c r="G2346" s="28">
        <f>VLOOKUP(B2346,'大货清单（不定期按GOMS更新）'!A:I,9,FALSE)</f>
        <v>6974950106768</v>
      </c>
      <c r="H2346" s="27" t="str">
        <f>VLOOKUP(B2346,'大货清单（不定期按GOMS更新）'!A:H,7,0)</f>
        <v>White</v>
      </c>
      <c r="I2346" s="27" t="str">
        <f>VLOOKUP(B2346,'大货清单（不定期按GOMS更新）'!A:F,6,FALSE)</f>
        <v>ACTIVE</v>
      </c>
      <c r="J2346" s="27" t="str">
        <f>VLOOKUP(B2346,'大货清单（不定期按GOMS更新）'!A:K,11,FALSE)</f>
        <v>9</v>
      </c>
      <c r="K2346" s="27" t="str">
        <f>VLOOKUP(B2346,'大货清单（不定期按GOMS更新）'!A:N,12,FALSE)</f>
        <v>722</v>
      </c>
      <c r="L2346" s="27" t="str">
        <f>VLOOKUP(B2346,'大货清单（不定期按GOMS更新）'!A:M,13,FALSE)</f>
        <v>331</v>
      </c>
      <c r="M2346" s="27" t="str">
        <f>VLOOKUP(B2346,'大货清单（不定期按GOMS更新）'!A:N,14,FALSE)</f>
        <v>286</v>
      </c>
      <c r="N2346" s="50" t="s">
        <v>4702</v>
      </c>
      <c r="O2346" s="27">
        <f>IFERROR(VLOOKUP(N2346,'散件迭代（不定期更新）'!C:J,8,FALSE),0)</f>
        <v>0</v>
      </c>
      <c r="P2346" s="27">
        <f>IFERROR(VLOOKUP(N2346,'散件（更新）'!B:H,3,FALSE),0)</f>
        <v>0</v>
      </c>
      <c r="Q2346" s="27" t="str">
        <f>VLOOKUP(N2346,'散件（更新）'!B:H,2,FALSE)</f>
        <v>114-23280210</v>
      </c>
      <c r="R2346" s="27" t="str">
        <f>VLOOKUP(N2346,'散件（更新）'!B:H,7,FALSE)</f>
        <v>plastic part</v>
      </c>
      <c r="S2346" s="27" t="str">
        <f>VLOOKUP(N2346,'散件（更新）'!B:E,4,FALSE)</f>
        <v>https://tineco-yxzt.oss-accelerate.aliyuncs.com/20240306/ruansai_1709692212296.GIF</v>
      </c>
      <c r="T2346" s="27" t="s">
        <v>8759</v>
      </c>
      <c r="U2346" s="28" t="str">
        <f>VLOOKUP(N2346,'散件（更新）'!B:G,6,FALSE)</f>
        <v>前后盖软胶塞</v>
      </c>
      <c r="V2346" s="28">
        <f>VLOOKUP(N2346,'散件（更新）'!B:I,8,FALSE)</f>
        <v>6974950107208</v>
      </c>
    </row>
    <row r="2347" spans="1:22">
      <c r="A2347" s="57">
        <v>46169</v>
      </c>
      <c r="B2347" s="50" t="s">
        <v>7643</v>
      </c>
      <c r="C2347" s="27" t="str">
        <f>VLOOKUP(B2347,'大货清单（不定期按GOMS更新）'!A:H,8,0)</f>
        <v>109-24580401</v>
      </c>
      <c r="D2347" s="27" t="str">
        <f>VLOOKUP(B2347,'大货清单（不定期按GOMS更新）'!A:C,3,0)</f>
        <v>CL2458D-01</v>
      </c>
      <c r="E2347" s="27" t="str">
        <f>VLOOKUP(B2347,'大货清单（不定期按GOMS更新）'!A:H,4,0)</f>
        <v>GB,AE</v>
      </c>
      <c r="F2347" s="27" t="str">
        <f>VLOOKUP(B2347,'大货清单（不定期按GOMS更新）'!A:H,2,0)</f>
        <v>Floor One Stretch S6</v>
      </c>
      <c r="G2347" s="28">
        <f>VLOOKUP(B2347,'大货清单（不定期按GOMS更新）'!A:I,9,FALSE)</f>
        <v>6974950106768</v>
      </c>
      <c r="H2347" s="27" t="str">
        <f>VLOOKUP(B2347,'大货清单（不定期按GOMS更新）'!A:H,7,0)</f>
        <v>White</v>
      </c>
      <c r="I2347" s="27" t="str">
        <f>VLOOKUP(B2347,'大货清单（不定期按GOMS更新）'!A:F,6,FALSE)</f>
        <v>ACTIVE</v>
      </c>
      <c r="J2347" s="27" t="str">
        <f>VLOOKUP(B2347,'大货清单（不定期按GOMS更新）'!A:K,11,FALSE)</f>
        <v>9</v>
      </c>
      <c r="K2347" s="27" t="str">
        <f>VLOOKUP(B2347,'大货清单（不定期按GOMS更新）'!A:N,12,FALSE)</f>
        <v>722</v>
      </c>
      <c r="L2347" s="27" t="str">
        <f>VLOOKUP(B2347,'大货清单（不定期按GOMS更新）'!A:M,13,FALSE)</f>
        <v>331</v>
      </c>
      <c r="M2347" s="27" t="str">
        <f>VLOOKUP(B2347,'大货清单（不定期按GOMS更新）'!A:N,14,FALSE)</f>
        <v>286</v>
      </c>
      <c r="N2347" s="50" t="s">
        <v>4703</v>
      </c>
      <c r="O2347" s="27">
        <f>IFERROR(VLOOKUP(N2347,'散件迭代（不定期更新）'!C:J,8,FALSE),0)</f>
        <v>0</v>
      </c>
      <c r="P2347" s="27">
        <f>IFERROR(VLOOKUP(N2347,'散件（更新）'!B:H,3,FALSE),0)</f>
        <v>0</v>
      </c>
      <c r="Q2347" s="27" t="str">
        <f>VLOOKUP(N2347,'散件（更新）'!B:H,2,FALSE)</f>
        <v>114-23280214</v>
      </c>
      <c r="R2347" s="27" t="str">
        <f>VLOOKUP(N2347,'散件（更新）'!B:H,7,FALSE)</f>
        <v>plastic part</v>
      </c>
      <c r="S2347" s="27" t="str">
        <f>VLOOKUP(N2347,'散件（更新）'!B:E,4,FALSE)</f>
        <v>https://tineco-yxzt.oss-accelerate.aliyuncs.com/20240306/shuixiangxiashuifazujian_1709692518244.GIF</v>
      </c>
      <c r="T2347" s="27" t="s">
        <v>19317</v>
      </c>
      <c r="U2347" s="28" t="str">
        <f>VLOOKUP(N2347,'散件（更新）'!B:G,6,FALSE)</f>
        <v>水箱下水阀组件</v>
      </c>
      <c r="V2347" s="28">
        <f>VLOOKUP(N2347,'散件（更新）'!B:I,8,FALSE)</f>
        <v>6974950107246</v>
      </c>
    </row>
    <row r="2348" spans="1:22">
      <c r="A2348" s="57">
        <v>46169</v>
      </c>
      <c r="B2348" s="50" t="s">
        <v>7643</v>
      </c>
      <c r="C2348" s="27" t="str">
        <f>VLOOKUP(B2348,'大货清单（不定期按GOMS更新）'!A:H,8,0)</f>
        <v>109-24580401</v>
      </c>
      <c r="D2348" s="27" t="str">
        <f>VLOOKUP(B2348,'大货清单（不定期按GOMS更新）'!A:C,3,0)</f>
        <v>CL2458D-01</v>
      </c>
      <c r="E2348" s="27" t="str">
        <f>VLOOKUP(B2348,'大货清单（不定期按GOMS更新）'!A:H,4,0)</f>
        <v>GB,AE</v>
      </c>
      <c r="F2348" s="27" t="str">
        <f>VLOOKUP(B2348,'大货清单（不定期按GOMS更新）'!A:H,2,0)</f>
        <v>Floor One Stretch S6</v>
      </c>
      <c r="G2348" s="28">
        <f>VLOOKUP(B2348,'大货清单（不定期按GOMS更新）'!A:I,9,FALSE)</f>
        <v>6974950106768</v>
      </c>
      <c r="H2348" s="27" t="str">
        <f>VLOOKUP(B2348,'大货清单（不定期按GOMS更新）'!A:H,7,0)</f>
        <v>White</v>
      </c>
      <c r="I2348" s="27" t="str">
        <f>VLOOKUP(B2348,'大货清单（不定期按GOMS更新）'!A:F,6,FALSE)</f>
        <v>ACTIVE</v>
      </c>
      <c r="J2348" s="27" t="str">
        <f>VLOOKUP(B2348,'大货清单（不定期按GOMS更新）'!A:K,11,FALSE)</f>
        <v>9</v>
      </c>
      <c r="K2348" s="27" t="str">
        <f>VLOOKUP(B2348,'大货清单（不定期按GOMS更新）'!A:N,12,FALSE)</f>
        <v>722</v>
      </c>
      <c r="L2348" s="27" t="str">
        <f>VLOOKUP(B2348,'大货清单（不定期按GOMS更新）'!A:M,13,FALSE)</f>
        <v>331</v>
      </c>
      <c r="M2348" s="27" t="str">
        <f>VLOOKUP(B2348,'大货清单（不定期按GOMS更新）'!A:N,14,FALSE)</f>
        <v>286</v>
      </c>
      <c r="N2348" s="50" t="s">
        <v>4704</v>
      </c>
      <c r="O2348" s="27">
        <f>IFERROR(VLOOKUP(N2348,'散件迭代（不定期更新）'!C:J,8,FALSE),0)</f>
        <v>0</v>
      </c>
      <c r="P2348" s="27">
        <f>IFERROR(VLOOKUP(N2348,'散件（更新）'!B:H,3,FALSE),0)</f>
        <v>0</v>
      </c>
      <c r="Q2348" s="27" t="str">
        <f>VLOOKUP(N2348,'散件（更新）'!B:H,2,FALSE)</f>
        <v>114-23280216</v>
      </c>
      <c r="R2348" s="27" t="str">
        <f>VLOOKUP(N2348,'散件（更新）'!B:H,7,FALSE)</f>
        <v>plastic part</v>
      </c>
      <c r="S2348" s="27" t="str">
        <f>VLOOKUP(N2348,'散件（更新）'!B:E,4,FALSE)</f>
        <v>https://tineco-yxzt.oss-accelerate.aliyuncs.com/20240306/penshuiban_1709693039077.GIF</v>
      </c>
      <c r="T2348" s="27" t="s">
        <v>19301</v>
      </c>
      <c r="U2348" s="28" t="str">
        <f>VLOOKUP(N2348,'散件（更新）'!B:G,6,FALSE)</f>
        <v>喷水板组件</v>
      </c>
      <c r="V2348" s="28">
        <f>VLOOKUP(N2348,'散件（更新）'!B:I,8,FALSE)</f>
        <v>6974950107260</v>
      </c>
    </row>
    <row r="2349" spans="1:22">
      <c r="A2349" s="57">
        <v>46169</v>
      </c>
      <c r="B2349" s="50" t="s">
        <v>7643</v>
      </c>
      <c r="C2349" s="27" t="str">
        <f>VLOOKUP(B2349,'大货清单（不定期按GOMS更新）'!A:H,8,0)</f>
        <v>109-24580401</v>
      </c>
      <c r="D2349" s="27" t="str">
        <f>VLOOKUP(B2349,'大货清单（不定期按GOMS更新）'!A:C,3,0)</f>
        <v>CL2458D-01</v>
      </c>
      <c r="E2349" s="27" t="str">
        <f>VLOOKUP(B2349,'大货清单（不定期按GOMS更新）'!A:H,4,0)</f>
        <v>GB,AE</v>
      </c>
      <c r="F2349" s="27" t="str">
        <f>VLOOKUP(B2349,'大货清单（不定期按GOMS更新）'!A:H,2,0)</f>
        <v>Floor One Stretch S6</v>
      </c>
      <c r="G2349" s="28">
        <f>VLOOKUP(B2349,'大货清单（不定期按GOMS更新）'!A:I,9,FALSE)</f>
        <v>6974950106768</v>
      </c>
      <c r="H2349" s="27" t="str">
        <f>VLOOKUP(B2349,'大货清单（不定期按GOMS更新）'!A:H,7,0)</f>
        <v>White</v>
      </c>
      <c r="I2349" s="27" t="str">
        <f>VLOOKUP(B2349,'大货清单（不定期按GOMS更新）'!A:F,6,FALSE)</f>
        <v>ACTIVE</v>
      </c>
      <c r="J2349" s="27" t="str">
        <f>VLOOKUP(B2349,'大货清单（不定期按GOMS更新）'!A:K,11,FALSE)</f>
        <v>9</v>
      </c>
      <c r="K2349" s="27" t="str">
        <f>VLOOKUP(B2349,'大货清单（不定期按GOMS更新）'!A:N,12,FALSE)</f>
        <v>722</v>
      </c>
      <c r="L2349" s="27" t="str">
        <f>VLOOKUP(B2349,'大货清单（不定期按GOMS更新）'!A:M,13,FALSE)</f>
        <v>331</v>
      </c>
      <c r="M2349" s="27" t="str">
        <f>VLOOKUP(B2349,'大货清单（不定期按GOMS更新）'!A:N,14,FALSE)</f>
        <v>286</v>
      </c>
      <c r="N2349" s="50" t="s">
        <v>4705</v>
      </c>
      <c r="O2349" s="27">
        <f>IFERROR(VLOOKUP(N2349,'散件迭代（不定期更新）'!C:J,8,FALSE),0)</f>
        <v>0</v>
      </c>
      <c r="P2349" s="27">
        <f>IFERROR(VLOOKUP(N2349,'散件（更新）'!B:H,3,FALSE),0)</f>
        <v>0</v>
      </c>
      <c r="Q2349" s="27" t="str">
        <f>VLOOKUP(N2349,'散件（更新）'!B:H,2,FALSE)</f>
        <v>114-23280211</v>
      </c>
      <c r="R2349" s="27" t="str">
        <f>VLOOKUP(N2349,'散件（更新）'!B:H,7,FALSE)</f>
        <v>Wire</v>
      </c>
      <c r="S2349" s="27" t="str">
        <f>VLOOKUP(N2349,'散件（更新）'!B:E,4,FALSE)</f>
        <v>https://tineco-yxzt.oss-accelerate.aliyuncs.com/20240306/xinhaojiance_1709692284161.GIF</v>
      </c>
      <c r="T2349" s="27" t="s">
        <v>8759</v>
      </c>
      <c r="U2349" s="28" t="str">
        <f>VLOOKUP(N2349,'散件（更新）'!B:G,6,FALSE)</f>
        <v>回收桶信号检测组件</v>
      </c>
      <c r="V2349" s="28">
        <f>VLOOKUP(N2349,'散件（更新）'!B:I,8,FALSE)</f>
        <v>6974950107215</v>
      </c>
    </row>
    <row r="2350" spans="1:22">
      <c r="A2350" s="57">
        <v>46169</v>
      </c>
      <c r="B2350" s="50" t="s">
        <v>7643</v>
      </c>
      <c r="C2350" s="27" t="str">
        <f>VLOOKUP(B2350,'大货清单（不定期按GOMS更新）'!A:H,8,0)</f>
        <v>109-24580401</v>
      </c>
      <c r="D2350" s="27" t="str">
        <f>VLOOKUP(B2350,'大货清单（不定期按GOMS更新）'!A:C,3,0)</f>
        <v>CL2458D-01</v>
      </c>
      <c r="E2350" s="27" t="str">
        <f>VLOOKUP(B2350,'大货清单（不定期按GOMS更新）'!A:H,4,0)</f>
        <v>GB,AE</v>
      </c>
      <c r="F2350" s="27" t="str">
        <f>VLOOKUP(B2350,'大货清单（不定期按GOMS更新）'!A:H,2,0)</f>
        <v>Floor One Stretch S6</v>
      </c>
      <c r="G2350" s="28">
        <f>VLOOKUP(B2350,'大货清单（不定期按GOMS更新）'!A:I,9,FALSE)</f>
        <v>6974950106768</v>
      </c>
      <c r="H2350" s="27" t="str">
        <f>VLOOKUP(B2350,'大货清单（不定期按GOMS更新）'!A:H,7,0)</f>
        <v>White</v>
      </c>
      <c r="I2350" s="27" t="str">
        <f>VLOOKUP(B2350,'大货清单（不定期按GOMS更新）'!A:F,6,FALSE)</f>
        <v>ACTIVE</v>
      </c>
      <c r="J2350" s="27" t="str">
        <f>VLOOKUP(B2350,'大货清单（不定期按GOMS更新）'!A:K,11,FALSE)</f>
        <v>9</v>
      </c>
      <c r="K2350" s="27" t="str">
        <f>VLOOKUP(B2350,'大货清单（不定期按GOMS更新）'!A:N,12,FALSE)</f>
        <v>722</v>
      </c>
      <c r="L2350" s="27" t="str">
        <f>VLOOKUP(B2350,'大货清单（不定期按GOMS更新）'!A:M,13,FALSE)</f>
        <v>331</v>
      </c>
      <c r="M2350" s="27" t="str">
        <f>VLOOKUP(B2350,'大货清单（不定期按GOMS更新）'!A:N,14,FALSE)</f>
        <v>286</v>
      </c>
      <c r="N2350" s="50" t="s">
        <v>8229</v>
      </c>
      <c r="O2350" s="27">
        <f>IFERROR(VLOOKUP(N2350,'散件迭代（不定期更新）'!C:J,8,FALSE),0)</f>
        <v>0</v>
      </c>
      <c r="P2350" s="27" t="str">
        <f>IFERROR(VLOOKUP(N2350,'散件（更新）'!B:H,3,FALSE),0)</f>
        <v/>
      </c>
      <c r="Q2350" s="27" t="str">
        <f>VLOOKUP(N2350,'散件（更新）'!B:H,2,FALSE)</f>
        <v>114-23761804</v>
      </c>
      <c r="R2350" s="27" t="str">
        <f>VLOOKUP(N2350,'散件（更新）'!B:H,7,FALSE)</f>
        <v>Motor</v>
      </c>
      <c r="S2350" s="27" t="str">
        <f>VLOOKUP(N2350,'散件（更新）'!B:E,4,FALSE)</f>
        <v>https://tineco-yxzt.oss-accelerate.aliyuncs.com/20241219/weixintupian_202411141109494_1734586474304.jpg</v>
      </c>
      <c r="T2350" s="27" t="s">
        <v>8759</v>
      </c>
      <c r="U2350" s="28" t="str">
        <f>VLOOKUP(N2350,'散件（更新）'!B:G,6,FALSE)</f>
        <v>有刷电机齿轮箱组件（带铭牌）</v>
      </c>
      <c r="V2350" s="28">
        <f>VLOOKUP(N2350,'散件（更新）'!B:I,8,FALSE)</f>
        <v>6932485002436</v>
      </c>
    </row>
    <row r="2351" spans="1:22">
      <c r="A2351" s="57">
        <v>46169</v>
      </c>
      <c r="B2351" s="50" t="s">
        <v>7643</v>
      </c>
      <c r="C2351" s="27" t="str">
        <f>VLOOKUP(B2351,'大货清单（不定期按GOMS更新）'!A:H,8,0)</f>
        <v>109-24580401</v>
      </c>
      <c r="D2351" s="27" t="str">
        <f>VLOOKUP(B2351,'大货清单（不定期按GOMS更新）'!A:C,3,0)</f>
        <v>CL2458D-01</v>
      </c>
      <c r="E2351" s="27" t="str">
        <f>VLOOKUP(B2351,'大货清单（不定期按GOMS更新）'!A:H,4,0)</f>
        <v>GB,AE</v>
      </c>
      <c r="F2351" s="27" t="str">
        <f>VLOOKUP(B2351,'大货清单（不定期按GOMS更新）'!A:H,2,0)</f>
        <v>Floor One Stretch S6</v>
      </c>
      <c r="G2351" s="28">
        <f>VLOOKUP(B2351,'大货清单（不定期按GOMS更新）'!A:I,9,FALSE)</f>
        <v>6974950106768</v>
      </c>
      <c r="H2351" s="27" t="str">
        <f>VLOOKUP(B2351,'大货清单（不定期按GOMS更新）'!A:H,7,0)</f>
        <v>White</v>
      </c>
      <c r="I2351" s="27" t="str">
        <f>VLOOKUP(B2351,'大货清单（不定期按GOMS更新）'!A:F,6,FALSE)</f>
        <v>ACTIVE</v>
      </c>
      <c r="J2351" s="27" t="str">
        <f>VLOOKUP(B2351,'大货清单（不定期按GOMS更新）'!A:K,11,FALSE)</f>
        <v>9</v>
      </c>
      <c r="K2351" s="27" t="str">
        <f>VLOOKUP(B2351,'大货清单（不定期按GOMS更新）'!A:N,12,FALSE)</f>
        <v>722</v>
      </c>
      <c r="L2351" s="27" t="str">
        <f>VLOOKUP(B2351,'大货清单（不定期按GOMS更新）'!A:M,13,FALSE)</f>
        <v>331</v>
      </c>
      <c r="M2351" s="27" t="str">
        <f>VLOOKUP(B2351,'大货清单（不定期按GOMS更新）'!A:N,14,FALSE)</f>
        <v>286</v>
      </c>
      <c r="N2351" s="50" t="s">
        <v>8062</v>
      </c>
      <c r="O2351" s="27">
        <f>IFERROR(VLOOKUP(N2351,'散件迭代（不定期更新）'!C:J,8,FALSE),0)</f>
        <v>0</v>
      </c>
      <c r="P2351" s="27" t="str">
        <f>IFERROR(VLOOKUP(N2351,'散件（更新）'!B:H,3,FALSE),0)</f>
        <v/>
      </c>
      <c r="Q2351" s="27" t="str">
        <f>VLOOKUP(N2351,'散件（更新）'!B:H,2,FALSE)</f>
        <v>114-23761805</v>
      </c>
      <c r="R2351" s="27" t="str">
        <f>VLOOKUP(N2351,'散件（更新）'!B:H,7,FALSE)</f>
        <v>Motor</v>
      </c>
      <c r="S2351" s="27" t="str">
        <f>VLOOKUP(N2351,'散件（更新）'!B:E,4,FALSE)</f>
        <v>https://tineco-yxzt.oss-accelerate.aliyuncs.com/20241219/weixintupian_202411141109495_1734586641284.jpg</v>
      </c>
      <c r="T2351" s="27" t="s">
        <v>8759</v>
      </c>
      <c r="U2351" s="28" t="str">
        <f>VLOOKUP(N2351,'散件（更新）'!B:G,6,FALSE)</f>
        <v>主电机组件</v>
      </c>
      <c r="V2351" s="28">
        <f>VLOOKUP(N2351,'散件（更新）'!B:I,8,FALSE)</f>
        <v>6932485002443</v>
      </c>
    </row>
    <row r="2352" spans="1:22">
      <c r="A2352" s="57">
        <v>46169</v>
      </c>
      <c r="B2352" s="50" t="s">
        <v>7643</v>
      </c>
      <c r="C2352" s="27" t="str">
        <f>VLOOKUP(B2352,'大货清单（不定期按GOMS更新）'!A:H,8,0)</f>
        <v>109-24580401</v>
      </c>
      <c r="D2352" s="27" t="str">
        <f>VLOOKUP(B2352,'大货清单（不定期按GOMS更新）'!A:C,3,0)</f>
        <v>CL2458D-01</v>
      </c>
      <c r="E2352" s="27" t="str">
        <f>VLOOKUP(B2352,'大货清单（不定期按GOMS更新）'!A:H,4,0)</f>
        <v>GB,AE</v>
      </c>
      <c r="F2352" s="27" t="str">
        <f>VLOOKUP(B2352,'大货清单（不定期按GOMS更新）'!A:H,2,0)</f>
        <v>Floor One Stretch S6</v>
      </c>
      <c r="G2352" s="28">
        <f>VLOOKUP(B2352,'大货清单（不定期按GOMS更新）'!A:I,9,FALSE)</f>
        <v>6974950106768</v>
      </c>
      <c r="H2352" s="27" t="str">
        <f>VLOOKUP(B2352,'大货清单（不定期按GOMS更新）'!A:H,7,0)</f>
        <v>White</v>
      </c>
      <c r="I2352" s="27" t="str">
        <f>VLOOKUP(B2352,'大货清单（不定期按GOMS更新）'!A:F,6,FALSE)</f>
        <v>ACTIVE</v>
      </c>
      <c r="J2352" s="27" t="str">
        <f>VLOOKUP(B2352,'大货清单（不定期按GOMS更新）'!A:K,11,FALSE)</f>
        <v>9</v>
      </c>
      <c r="K2352" s="27" t="str">
        <f>VLOOKUP(B2352,'大货清单（不定期按GOMS更新）'!A:N,12,FALSE)</f>
        <v>722</v>
      </c>
      <c r="L2352" s="27" t="str">
        <f>VLOOKUP(B2352,'大货清单（不定期按GOMS更新）'!A:M,13,FALSE)</f>
        <v>331</v>
      </c>
      <c r="M2352" s="27" t="str">
        <f>VLOOKUP(B2352,'大货清单（不定期按GOMS更新）'!A:N,14,FALSE)</f>
        <v>286</v>
      </c>
      <c r="N2352" s="50" t="s">
        <v>7858</v>
      </c>
      <c r="O2352" s="27">
        <f>IFERROR(VLOOKUP(N2352,'散件迭代（不定期更新）'!C:J,8,FALSE),0)</f>
        <v>0</v>
      </c>
      <c r="P2352" s="27" t="str">
        <f>IFERROR(VLOOKUP(N2352,'散件（更新）'!B:H,3,FALSE),0)</f>
        <v/>
      </c>
      <c r="Q2352" s="27" t="str">
        <f>VLOOKUP(N2352,'散件（更新）'!B:H,2,FALSE)</f>
        <v>114-24580104</v>
      </c>
      <c r="R2352" s="27" t="str">
        <f>VLOOKUP(N2352,'散件（更新）'!B:H,7,FALSE)</f>
        <v>PCBA</v>
      </c>
      <c r="S2352" s="27" t="str">
        <f>VLOOKUP(N2352,'散件（更新）'!B:E,4,FALSE)</f>
        <v>https://tineco-yxzt.oss-accelerate.aliyuncs.com/20241231/jishenzhukongban_1735610252380.png</v>
      </c>
      <c r="T2352" s="27" t="s">
        <v>19327</v>
      </c>
      <c r="U2352" s="28" t="str">
        <f>VLOOKUP(N2352,'散件（更新）'!B:G,6,FALSE)</f>
        <v>SP;CL2458A-02;机身主控板组件（欧洲）</v>
      </c>
      <c r="V2352" s="28">
        <f>VLOOKUP(N2352,'散件（更新）'!B:I,8,FALSE)</f>
        <v>6932485004522</v>
      </c>
    </row>
    <row r="2353" spans="1:22">
      <c r="A2353" s="57">
        <v>46169</v>
      </c>
      <c r="B2353" s="50" t="s">
        <v>7643</v>
      </c>
      <c r="C2353" s="27" t="str">
        <f>VLOOKUP(B2353,'大货清单（不定期按GOMS更新）'!A:H,8,0)</f>
        <v>109-24580401</v>
      </c>
      <c r="D2353" s="27" t="str">
        <f>VLOOKUP(B2353,'大货清单（不定期按GOMS更新）'!A:C,3,0)</f>
        <v>CL2458D-01</v>
      </c>
      <c r="E2353" s="27" t="str">
        <f>VLOOKUP(B2353,'大货清单（不定期按GOMS更新）'!A:H,4,0)</f>
        <v>GB,AE</v>
      </c>
      <c r="F2353" s="27" t="str">
        <f>VLOOKUP(B2353,'大货清单（不定期按GOMS更新）'!A:H,2,0)</f>
        <v>Floor One Stretch S6</v>
      </c>
      <c r="G2353" s="28">
        <f>VLOOKUP(B2353,'大货清单（不定期按GOMS更新）'!A:I,9,FALSE)</f>
        <v>6974950106768</v>
      </c>
      <c r="H2353" s="27" t="str">
        <f>VLOOKUP(B2353,'大货清单（不定期按GOMS更新）'!A:H,7,0)</f>
        <v>White</v>
      </c>
      <c r="I2353" s="27" t="str">
        <f>VLOOKUP(B2353,'大货清单（不定期按GOMS更新）'!A:F,6,FALSE)</f>
        <v>ACTIVE</v>
      </c>
      <c r="J2353" s="27" t="str">
        <f>VLOOKUP(B2353,'大货清单（不定期按GOMS更新）'!A:K,11,FALSE)</f>
        <v>9</v>
      </c>
      <c r="K2353" s="27" t="str">
        <f>VLOOKUP(B2353,'大货清单（不定期按GOMS更新）'!A:N,12,FALSE)</f>
        <v>722</v>
      </c>
      <c r="L2353" s="27" t="str">
        <f>VLOOKUP(B2353,'大货清单（不定期按GOMS更新）'!A:M,13,FALSE)</f>
        <v>331</v>
      </c>
      <c r="M2353" s="27" t="str">
        <f>VLOOKUP(B2353,'大货清单（不定期按GOMS更新）'!A:N,14,FALSE)</f>
        <v>286</v>
      </c>
      <c r="N2353" s="50" t="s">
        <v>8104</v>
      </c>
      <c r="O2353" s="27">
        <f>IFERROR(VLOOKUP(N2353,'散件迭代（不定期更新）'!C:J,8,FALSE),0)</f>
        <v>0</v>
      </c>
      <c r="P2353" s="27" t="str">
        <f>IFERROR(VLOOKUP(N2353,'散件（更新）'!B:H,3,FALSE),0)</f>
        <v/>
      </c>
      <c r="Q2353" s="27" t="str">
        <f>VLOOKUP(N2353,'散件（更新）'!B:H,2,FALSE)</f>
        <v>114-24580106</v>
      </c>
      <c r="R2353" s="27" t="str">
        <f>VLOOKUP(N2353,'散件（更新）'!B:H,7,FALSE)</f>
        <v>PCBA</v>
      </c>
      <c r="S2353" s="27" t="str">
        <f>VLOOKUP(N2353,'散件（更新）'!B:E,4,FALSE)</f>
        <v>https://tineco-yxzt.oss-accelerate.aliyuncs.com/20241231/tuopandianyuanban_1735610617986.png</v>
      </c>
      <c r="T2353" s="27" t="s">
        <v>8759</v>
      </c>
      <c r="U2353" s="28" t="str">
        <f>VLOOKUP(N2353,'散件（更新）'!B:G,6,FALSE)</f>
        <v>SP;CL2458A-02;六节托盘电源板组件</v>
      </c>
      <c r="V2353" s="28">
        <f>VLOOKUP(N2353,'散件（更新）'!B:I,8,FALSE)</f>
        <v>6932485004584</v>
      </c>
    </row>
    <row r="2354" spans="1:22">
      <c r="A2354" s="57">
        <v>46169</v>
      </c>
      <c r="B2354" s="50" t="s">
        <v>7643</v>
      </c>
      <c r="C2354" s="27" t="str">
        <f>VLOOKUP(B2354,'大货清单（不定期按GOMS更新）'!A:H,8,0)</f>
        <v>109-24580401</v>
      </c>
      <c r="D2354" s="27" t="str">
        <f>VLOOKUP(B2354,'大货清单（不定期按GOMS更新）'!A:C,3,0)</f>
        <v>CL2458D-01</v>
      </c>
      <c r="E2354" s="27" t="str">
        <f>VLOOKUP(B2354,'大货清单（不定期按GOMS更新）'!A:H,4,0)</f>
        <v>GB,AE</v>
      </c>
      <c r="F2354" s="27" t="str">
        <f>VLOOKUP(B2354,'大货清单（不定期按GOMS更新）'!A:H,2,0)</f>
        <v>Floor One Stretch S6</v>
      </c>
      <c r="G2354" s="28">
        <f>VLOOKUP(B2354,'大货清单（不定期按GOMS更新）'!A:I,9,FALSE)</f>
        <v>6974950106768</v>
      </c>
      <c r="H2354" s="27" t="str">
        <f>VLOOKUP(B2354,'大货清单（不定期按GOMS更新）'!A:H,7,0)</f>
        <v>White</v>
      </c>
      <c r="I2354" s="27" t="str">
        <f>VLOOKUP(B2354,'大货清单（不定期按GOMS更新）'!A:F,6,FALSE)</f>
        <v>ACTIVE</v>
      </c>
      <c r="J2354" s="27" t="str">
        <f>VLOOKUP(B2354,'大货清单（不定期按GOMS更新）'!A:K,11,FALSE)</f>
        <v>9</v>
      </c>
      <c r="K2354" s="27" t="str">
        <f>VLOOKUP(B2354,'大货清单（不定期按GOMS更新）'!A:N,12,FALSE)</f>
        <v>722</v>
      </c>
      <c r="L2354" s="27" t="str">
        <f>VLOOKUP(B2354,'大货清单（不定期按GOMS更新）'!A:M,13,FALSE)</f>
        <v>331</v>
      </c>
      <c r="M2354" s="27" t="str">
        <f>VLOOKUP(B2354,'大货清单（不定期按GOMS更新）'!A:N,14,FALSE)</f>
        <v>286</v>
      </c>
      <c r="N2354" s="50" t="s">
        <v>3796</v>
      </c>
      <c r="O2354" s="27">
        <f>IFERROR(VLOOKUP(N2354,'散件迭代（不定期更新）'!C:J,8,FALSE),0)</f>
        <v>0</v>
      </c>
      <c r="P2354" s="27" t="str">
        <f>IFERROR(VLOOKUP(N2354,'散件（更新）'!B:H,3,FALSE),0)</f>
        <v>/</v>
      </c>
      <c r="Q2354" s="27" t="str">
        <f>VLOOKUP(N2354,'散件（更新）'!B:H,2,FALSE)</f>
        <v>114-22200104</v>
      </c>
      <c r="R2354" s="27" t="str">
        <f>VLOOKUP(N2354,'散件（更新）'!B:H,7,FALSE)</f>
        <v>Scraper</v>
      </c>
      <c r="S2354" s="27" t="str">
        <f>VLOOKUP(N2354,'散件（更新）'!B:E,4,FALSE)</f>
        <v>https://tineco-yxzt.oss-accelerate.aliyuncs.com/20231219/9FWRR250000_1702948034118.png</v>
      </c>
      <c r="T2354" s="27" t="s">
        <v>8759</v>
      </c>
      <c r="U2354" s="28" t="str">
        <f>VLOOKUP(N2354,'散件（更新）'!B:G,6,FALSE)</f>
        <v>刮条组件</v>
      </c>
      <c r="V2354" s="28">
        <f>VLOOKUP(N2354,'散件（更新）'!B:I,8,FALSE)</f>
        <v>6974950103897</v>
      </c>
    </row>
    <row r="2355" spans="1:22">
      <c r="A2355" s="57">
        <v>46169</v>
      </c>
      <c r="B2355" s="50" t="s">
        <v>7643</v>
      </c>
      <c r="C2355" s="27" t="str">
        <f>VLOOKUP(B2355,'大货清单（不定期按GOMS更新）'!A:H,8,0)</f>
        <v>109-24580401</v>
      </c>
      <c r="D2355" s="27" t="str">
        <f>VLOOKUP(B2355,'大货清单（不定期按GOMS更新）'!A:C,3,0)</f>
        <v>CL2458D-01</v>
      </c>
      <c r="E2355" s="27" t="str">
        <f>VLOOKUP(B2355,'大货清单（不定期按GOMS更新）'!A:H,4,0)</f>
        <v>GB,AE</v>
      </c>
      <c r="F2355" s="27" t="str">
        <f>VLOOKUP(B2355,'大货清单（不定期按GOMS更新）'!A:H,2,0)</f>
        <v>Floor One Stretch S6</v>
      </c>
      <c r="G2355" s="28">
        <f>VLOOKUP(B2355,'大货清单（不定期按GOMS更新）'!A:I,9,FALSE)</f>
        <v>6974950106768</v>
      </c>
      <c r="H2355" s="27" t="str">
        <f>VLOOKUP(B2355,'大货清单（不定期按GOMS更新）'!A:H,7,0)</f>
        <v>White</v>
      </c>
      <c r="I2355" s="27" t="str">
        <f>VLOOKUP(B2355,'大货清单（不定期按GOMS更新）'!A:F,6,FALSE)</f>
        <v>ACTIVE</v>
      </c>
      <c r="J2355" s="27" t="str">
        <f>VLOOKUP(B2355,'大货清单（不定期按GOMS更新）'!A:K,11,FALSE)</f>
        <v>9</v>
      </c>
      <c r="K2355" s="27" t="str">
        <f>VLOOKUP(B2355,'大货清单（不定期按GOMS更新）'!A:N,12,FALSE)</f>
        <v>722</v>
      </c>
      <c r="L2355" s="27" t="str">
        <f>VLOOKUP(B2355,'大货清单（不定期按GOMS更新）'!A:M,13,FALSE)</f>
        <v>331</v>
      </c>
      <c r="M2355" s="27" t="str">
        <f>VLOOKUP(B2355,'大货清单（不定期按GOMS更新）'!A:N,14,FALSE)</f>
        <v>286</v>
      </c>
      <c r="N2355" s="50" t="s">
        <v>8012</v>
      </c>
      <c r="O2355" s="27">
        <f>IFERROR(VLOOKUP(N2355,'散件迭代（不定期更新）'!C:J,8,FALSE),0)</f>
        <v>0</v>
      </c>
      <c r="P2355" s="27" t="str">
        <f>IFERROR(VLOOKUP(N2355,'散件（更新）'!B:H,3,FALSE),0)</f>
        <v/>
      </c>
      <c r="Q2355" s="27" t="str">
        <f>VLOOKUP(N2355,'散件（更新）'!B:H,2,FALSE)</f>
        <v>114-23761808</v>
      </c>
      <c r="R2355" s="27" t="str">
        <f>VLOOKUP(N2355,'散件（更新）'!B:H,7,FALSE)</f>
        <v>Sensor</v>
      </c>
      <c r="S2355" s="27" t="str">
        <f>VLOOKUP(N2355,'散件（更新）'!B:E,4,FALSE)</f>
        <v>https://tineco-yxzt.oss-accelerate.aliyuncs.com/20241219/weixintupian_202411141109496_1734589120839.jpg</v>
      </c>
      <c r="T2355" s="27" t="s">
        <v>8759</v>
      </c>
      <c r="U2355" s="28" t="str">
        <f>VLOOKUP(N2355,'散件（更新）'!B:G,6,FALSE)</f>
        <v>直通式光电液位传感器组件</v>
      </c>
      <c r="V2355" s="28">
        <f>VLOOKUP(N2355,'散件（更新）'!B:I,8,FALSE)</f>
        <v>6932485002474</v>
      </c>
    </row>
    <row r="2356" spans="1:22">
      <c r="A2356" s="57">
        <v>46169</v>
      </c>
      <c r="B2356" s="50" t="s">
        <v>7643</v>
      </c>
      <c r="C2356" s="27" t="str">
        <f>VLOOKUP(B2356,'大货清单（不定期按GOMS更新）'!A:H,8,0)</f>
        <v>109-24580401</v>
      </c>
      <c r="D2356" s="27" t="str">
        <f>VLOOKUP(B2356,'大货清单（不定期按GOMS更新）'!A:C,3,0)</f>
        <v>CL2458D-01</v>
      </c>
      <c r="E2356" s="27" t="str">
        <f>VLOOKUP(B2356,'大货清单（不定期按GOMS更新）'!A:H,4,0)</f>
        <v>GB,AE</v>
      </c>
      <c r="F2356" s="27" t="str">
        <f>VLOOKUP(B2356,'大货清单（不定期按GOMS更新）'!A:H,2,0)</f>
        <v>Floor One Stretch S6</v>
      </c>
      <c r="G2356" s="28">
        <f>VLOOKUP(B2356,'大货清单（不定期按GOMS更新）'!A:I,9,FALSE)</f>
        <v>6974950106768</v>
      </c>
      <c r="H2356" s="27" t="str">
        <f>VLOOKUP(B2356,'大货清单（不定期按GOMS更新）'!A:H,7,0)</f>
        <v>White</v>
      </c>
      <c r="I2356" s="27" t="str">
        <f>VLOOKUP(B2356,'大货清单（不定期按GOMS更新）'!A:F,6,FALSE)</f>
        <v>ACTIVE</v>
      </c>
      <c r="J2356" s="27" t="str">
        <f>VLOOKUP(B2356,'大货清单（不定期按GOMS更新）'!A:K,11,FALSE)</f>
        <v>9</v>
      </c>
      <c r="K2356" s="27" t="str">
        <f>VLOOKUP(B2356,'大货清单（不定期按GOMS更新）'!A:N,12,FALSE)</f>
        <v>722</v>
      </c>
      <c r="L2356" s="27" t="str">
        <f>VLOOKUP(B2356,'大货清单（不定期按GOMS更新）'!A:M,13,FALSE)</f>
        <v>331</v>
      </c>
      <c r="M2356" s="27" t="str">
        <f>VLOOKUP(B2356,'大货清单（不定期按GOMS更新）'!A:N,14,FALSE)</f>
        <v>286</v>
      </c>
      <c r="N2356" s="50" t="s">
        <v>4708</v>
      </c>
      <c r="O2356" s="27">
        <f>IFERROR(VLOOKUP(N2356,'散件迭代（不定期更新）'!C:J,8,FALSE),0)</f>
        <v>0</v>
      </c>
      <c r="P2356" s="27">
        <f>IFERROR(VLOOKUP(N2356,'散件（更新）'!B:H,3,FALSE),0)</f>
        <v>0</v>
      </c>
      <c r="Q2356" s="27" t="str">
        <f>VLOOKUP(N2356,'散件（更新）'!B:H,2,FALSE)</f>
        <v>114-23280212</v>
      </c>
      <c r="R2356" s="27" t="str">
        <f>VLOOKUP(N2356,'散件（更新）'!B:H,7,FALSE)</f>
        <v>Sensor</v>
      </c>
      <c r="S2356" s="27" t="str">
        <f>VLOOKUP(N2356,'散件（更新）'!B:E,4,FALSE)</f>
        <v>https://tineco-yxzt.oss-accelerate.aliyuncs.com/20240306/hongwai_1709692389165.GIF</v>
      </c>
      <c r="T2356" s="27" t="s">
        <v>8759</v>
      </c>
      <c r="U2356" s="28" t="str">
        <f>VLOOKUP(N2356,'散件（更新）'!B:G,6,FALSE)</f>
        <v>红外脏污传感器板组件</v>
      </c>
      <c r="V2356" s="28">
        <f>VLOOKUP(N2356,'散件（更新）'!B:I,8,FALSE)</f>
        <v>6974950107222</v>
      </c>
    </row>
    <row r="2357" spans="1:22">
      <c r="A2357" s="57">
        <v>46169</v>
      </c>
      <c r="B2357" s="50" t="s">
        <v>7643</v>
      </c>
      <c r="C2357" s="27" t="str">
        <f>VLOOKUP(B2357,'大货清单（不定期按GOMS更新）'!A:H,8,0)</f>
        <v>109-24580401</v>
      </c>
      <c r="D2357" s="27" t="str">
        <f>VLOOKUP(B2357,'大货清单（不定期按GOMS更新）'!A:C,3,0)</f>
        <v>CL2458D-01</v>
      </c>
      <c r="E2357" s="27" t="str">
        <f>VLOOKUP(B2357,'大货清单（不定期按GOMS更新）'!A:H,4,0)</f>
        <v>GB,AE</v>
      </c>
      <c r="F2357" s="27" t="str">
        <f>VLOOKUP(B2357,'大货清单（不定期按GOMS更新）'!A:H,2,0)</f>
        <v>Floor One Stretch S6</v>
      </c>
      <c r="G2357" s="28">
        <f>VLOOKUP(B2357,'大货清单（不定期按GOMS更新）'!A:I,9,FALSE)</f>
        <v>6974950106768</v>
      </c>
      <c r="H2357" s="27" t="str">
        <f>VLOOKUP(B2357,'大货清单（不定期按GOMS更新）'!A:H,7,0)</f>
        <v>White</v>
      </c>
      <c r="I2357" s="27" t="str">
        <f>VLOOKUP(B2357,'大货清单（不定期按GOMS更新）'!A:F,6,FALSE)</f>
        <v>ACTIVE</v>
      </c>
      <c r="J2357" s="27" t="str">
        <f>VLOOKUP(B2357,'大货清单（不定期按GOMS更新）'!A:K,11,FALSE)</f>
        <v>9</v>
      </c>
      <c r="K2357" s="27" t="str">
        <f>VLOOKUP(B2357,'大货清单（不定期按GOMS更新）'!A:N,12,FALSE)</f>
        <v>722</v>
      </c>
      <c r="L2357" s="27" t="str">
        <f>VLOOKUP(B2357,'大货清单（不定期按GOMS更新）'!A:M,13,FALSE)</f>
        <v>331</v>
      </c>
      <c r="M2357" s="27" t="str">
        <f>VLOOKUP(B2357,'大货清单（不定期按GOMS更新）'!A:N,14,FALSE)</f>
        <v>286</v>
      </c>
      <c r="N2357" s="50" t="s">
        <v>4711</v>
      </c>
      <c r="O2357" s="27">
        <f>IFERROR(VLOOKUP(N2357,'散件迭代（不定期更新）'!C:J,8,FALSE),0)</f>
        <v>0</v>
      </c>
      <c r="P2357" s="27">
        <f>IFERROR(VLOOKUP(N2357,'散件（更新）'!B:H,3,FALSE),0)</f>
        <v>0</v>
      </c>
      <c r="Q2357" s="27" t="str">
        <f>VLOOKUP(N2357,'散件（更新）'!B:H,2,FALSE)</f>
        <v>114-23280213</v>
      </c>
      <c r="R2357" s="27" t="str">
        <f>VLOOKUP(N2357,'散件（更新）'!B:H,7,FALSE)</f>
        <v>Pump</v>
      </c>
      <c r="S2357" s="27" t="str">
        <f>VLOOKUP(N2357,'散件（更新）'!B:E,4,FALSE)</f>
        <v>https://tineco-yxzt.oss-accelerate.aliyuncs.com/20240306/shuibeng_1709692458984.GIF</v>
      </c>
      <c r="T2357" s="27" t="s">
        <v>8759</v>
      </c>
      <c r="U2357" s="28" t="str">
        <f>VLOOKUP(N2357,'散件（更新）'!B:G,6,FALSE)</f>
        <v>蠕动泵组件</v>
      </c>
      <c r="V2357" s="28">
        <f>VLOOKUP(N2357,'散件（更新）'!B:I,8,FALSE)</f>
        <v>6974950107239</v>
      </c>
    </row>
    <row r="2358" spans="1:22">
      <c r="A2358" s="57">
        <v>46169</v>
      </c>
      <c r="B2358" s="50" t="s">
        <v>7643</v>
      </c>
      <c r="C2358" s="27" t="str">
        <f>VLOOKUP(B2358,'大货清单（不定期按GOMS更新）'!A:H,8,0)</f>
        <v>109-24580401</v>
      </c>
      <c r="D2358" s="27" t="str">
        <f>VLOOKUP(B2358,'大货清单（不定期按GOMS更新）'!A:C,3,0)</f>
        <v>CL2458D-01</v>
      </c>
      <c r="E2358" s="27" t="str">
        <f>VLOOKUP(B2358,'大货清单（不定期按GOMS更新）'!A:H,4,0)</f>
        <v>GB,AE</v>
      </c>
      <c r="F2358" s="27" t="str">
        <f>VLOOKUP(B2358,'大货清单（不定期按GOMS更新）'!A:H,2,0)</f>
        <v>Floor One Stretch S6</v>
      </c>
      <c r="G2358" s="28">
        <f>VLOOKUP(B2358,'大货清单（不定期按GOMS更新）'!A:I,9,FALSE)</f>
        <v>6974950106768</v>
      </c>
      <c r="H2358" s="27" t="str">
        <f>VLOOKUP(B2358,'大货清单（不定期按GOMS更新）'!A:H,7,0)</f>
        <v>White</v>
      </c>
      <c r="I2358" s="27" t="str">
        <f>VLOOKUP(B2358,'大货清单（不定期按GOMS更新）'!A:F,6,FALSE)</f>
        <v>ACTIVE</v>
      </c>
      <c r="J2358" s="27" t="str">
        <f>VLOOKUP(B2358,'大货清单（不定期按GOMS更新）'!A:K,11,FALSE)</f>
        <v>9</v>
      </c>
      <c r="K2358" s="27" t="str">
        <f>VLOOKUP(B2358,'大货清单（不定期按GOMS更新）'!A:N,12,FALSE)</f>
        <v>722</v>
      </c>
      <c r="L2358" s="27" t="str">
        <f>VLOOKUP(B2358,'大货清单（不定期按GOMS更新）'!A:M,13,FALSE)</f>
        <v>331</v>
      </c>
      <c r="M2358" s="27" t="str">
        <f>VLOOKUP(B2358,'大货清单（不定期按GOMS更新）'!A:N,14,FALSE)</f>
        <v>286</v>
      </c>
      <c r="N2358" s="50" t="s">
        <v>4712</v>
      </c>
      <c r="O2358" s="27">
        <f>IFERROR(VLOOKUP(N2358,'散件迭代（不定期更新）'!C:J,8,FALSE),0)</f>
        <v>0</v>
      </c>
      <c r="P2358" s="27">
        <f>IFERROR(VLOOKUP(N2358,'散件（更新）'!B:H,3,FALSE),0)</f>
        <v>0</v>
      </c>
      <c r="Q2358" s="27" t="str">
        <f>VLOOKUP(N2358,'散件（更新）'!B:H,2,FALSE)</f>
        <v>114-23280221</v>
      </c>
      <c r="R2358" s="27" t="str">
        <f>VLOOKUP(N2358,'散件（更新）'!B:H,7,FALSE)</f>
        <v>Repair Wheel</v>
      </c>
      <c r="S2358" s="27" t="str">
        <f>VLOOKUP(N2358,'散件（更新）'!B:E,4,FALSE)</f>
        <v>https://tineco-yxzt.oss-accelerate.aliyuncs.com/20240306/daxiaolun_1709693230648.GIF</v>
      </c>
      <c r="T2358" s="27" t="s">
        <v>8759</v>
      </c>
      <c r="U2358" s="28" t="str">
        <f>VLOOKUP(N2358,'散件（更新）'!B:G,6,FALSE)</f>
        <v>大轮和小轮组件</v>
      </c>
      <c r="V2358" s="28">
        <f>VLOOKUP(N2358,'散件（更新）'!B:I,8,FALSE)</f>
        <v>6974950107314</v>
      </c>
    </row>
    <row r="2359" spans="1:22">
      <c r="A2359" s="57">
        <v>46169</v>
      </c>
      <c r="B2359" s="50" t="s">
        <v>7643</v>
      </c>
      <c r="C2359" s="27" t="str">
        <f>VLOOKUP(B2359,'大货清单（不定期按GOMS更新）'!A:H,8,0)</f>
        <v>109-24580401</v>
      </c>
      <c r="D2359" s="27" t="str">
        <f>VLOOKUP(B2359,'大货清单（不定期按GOMS更新）'!A:C,3,0)</f>
        <v>CL2458D-01</v>
      </c>
      <c r="E2359" s="27" t="str">
        <f>VLOOKUP(B2359,'大货清单（不定期按GOMS更新）'!A:H,4,0)</f>
        <v>GB,AE</v>
      </c>
      <c r="F2359" s="27" t="str">
        <f>VLOOKUP(B2359,'大货清单（不定期按GOMS更新）'!A:H,2,0)</f>
        <v>Floor One Stretch S6</v>
      </c>
      <c r="G2359" s="28">
        <f>VLOOKUP(B2359,'大货清单（不定期按GOMS更新）'!A:I,9,FALSE)</f>
        <v>6974950106768</v>
      </c>
      <c r="H2359" s="27" t="str">
        <f>VLOOKUP(B2359,'大货清单（不定期按GOMS更新）'!A:H,7,0)</f>
        <v>White</v>
      </c>
      <c r="I2359" s="27" t="str">
        <f>VLOOKUP(B2359,'大货清单（不定期按GOMS更新）'!A:F,6,FALSE)</f>
        <v>ACTIVE</v>
      </c>
      <c r="J2359" s="27" t="str">
        <f>VLOOKUP(B2359,'大货清单（不定期按GOMS更新）'!A:K,11,FALSE)</f>
        <v>9</v>
      </c>
      <c r="K2359" s="27" t="str">
        <f>VLOOKUP(B2359,'大货清单（不定期按GOMS更新）'!A:N,12,FALSE)</f>
        <v>722</v>
      </c>
      <c r="L2359" s="27" t="str">
        <f>VLOOKUP(B2359,'大货清单（不定期按GOMS更新）'!A:M,13,FALSE)</f>
        <v>331</v>
      </c>
      <c r="M2359" s="27" t="str">
        <f>VLOOKUP(B2359,'大货清单（不定期按GOMS更新）'!A:N,14,FALSE)</f>
        <v>286</v>
      </c>
      <c r="N2359" s="50" t="s">
        <v>8125</v>
      </c>
      <c r="O2359" s="27">
        <f>IFERROR(VLOOKUP(N2359,'散件迭代（不定期更新）'!C:J,8,FALSE),0)</f>
        <v>0</v>
      </c>
      <c r="P2359" s="27" t="str">
        <f>IFERROR(VLOOKUP(N2359,'散件（更新）'!B:H,3,FALSE),0)</f>
        <v/>
      </c>
      <c r="Q2359" s="27" t="str">
        <f>VLOOKUP(N2359,'散件（更新）'!B:H,2,FALSE)</f>
        <v>114-24580201</v>
      </c>
      <c r="R2359" s="27" t="str">
        <f>VLOOKUP(N2359,'散件（更新）'!B:H,7,FALSE)</f>
        <v>Handle</v>
      </c>
      <c r="S2359" s="27" t="str">
        <f>VLOOKUP(N2359,'散件（更新）'!B:E,4,FALSE)</f>
        <v>https://tineco-yxzt.oss-accelerate.aliyuncs.com/20241231/shoubingzujian_1735609509124.png</v>
      </c>
      <c r="T2359" s="27" t="s">
        <v>8759</v>
      </c>
      <c r="U2359" s="28" t="str">
        <f>VLOOKUP(N2359,'散件（更新）'!B:G,6,FALSE)</f>
        <v>SP;CL2458B-01;手柄组件</v>
      </c>
      <c r="V2359" s="28">
        <f>VLOOKUP(N2359,'散件（更新）'!B:I,8,FALSE)</f>
        <v>6932485004645</v>
      </c>
    </row>
    <row r="2360" spans="1:22">
      <c r="A2360" s="57">
        <v>46169</v>
      </c>
      <c r="B2360" s="50" t="s">
        <v>7643</v>
      </c>
      <c r="C2360" s="27" t="str">
        <f>VLOOKUP(B2360,'大货清单（不定期按GOMS更新）'!A:H,8,0)</f>
        <v>109-24580401</v>
      </c>
      <c r="D2360" s="27" t="str">
        <f>VLOOKUP(B2360,'大货清单（不定期按GOMS更新）'!A:C,3,0)</f>
        <v>CL2458D-01</v>
      </c>
      <c r="E2360" s="27" t="str">
        <f>VLOOKUP(B2360,'大货清单（不定期按GOMS更新）'!A:H,4,0)</f>
        <v>GB,AE</v>
      </c>
      <c r="F2360" s="27" t="str">
        <f>VLOOKUP(B2360,'大货清单（不定期按GOMS更新）'!A:H,2,0)</f>
        <v>Floor One Stretch S6</v>
      </c>
      <c r="G2360" s="28">
        <f>VLOOKUP(B2360,'大货清单（不定期按GOMS更新）'!A:I,9,FALSE)</f>
        <v>6974950106768</v>
      </c>
      <c r="H2360" s="27" t="str">
        <f>VLOOKUP(B2360,'大货清单（不定期按GOMS更新）'!A:H,7,0)</f>
        <v>White</v>
      </c>
      <c r="I2360" s="27" t="str">
        <f>VLOOKUP(B2360,'大货清单（不定期按GOMS更新）'!A:F,6,FALSE)</f>
        <v>ACTIVE</v>
      </c>
      <c r="J2360" s="27" t="str">
        <f>VLOOKUP(B2360,'大货清单（不定期按GOMS更新）'!A:K,11,FALSE)</f>
        <v>9</v>
      </c>
      <c r="K2360" s="27" t="str">
        <f>VLOOKUP(B2360,'大货清单（不定期按GOMS更新）'!A:N,12,FALSE)</f>
        <v>722</v>
      </c>
      <c r="L2360" s="27" t="str">
        <f>VLOOKUP(B2360,'大货清单（不定期按GOMS更新）'!A:M,13,FALSE)</f>
        <v>331</v>
      </c>
      <c r="M2360" s="27" t="str">
        <f>VLOOKUP(B2360,'大货清单（不定期按GOMS更新）'!A:N,14,FALSE)</f>
        <v>286</v>
      </c>
      <c r="N2360" s="50" t="s">
        <v>7807</v>
      </c>
      <c r="O2360" s="27" t="str">
        <f>IFERROR(VLOOKUP(N2360,'散件迭代（不定期更新）'!C:J,8,FALSE),0)</f>
        <v>A66</v>
      </c>
      <c r="P2360" s="27" t="str">
        <f>IFERROR(VLOOKUP(N2360,'散件（更新）'!B:H,3,FALSE),0)</f>
        <v/>
      </c>
      <c r="Q2360" s="27" t="str">
        <f>VLOOKUP(N2360,'散件（更新）'!B:H,2,FALSE)</f>
        <v>114-24580101</v>
      </c>
      <c r="R2360" s="27" t="str">
        <f>VLOOKUP(N2360,'散件（更新）'!B:H,7,FALSE)</f>
        <v>Clean Water Tank</v>
      </c>
      <c r="S2360" s="27" t="str">
        <f>VLOOKUP(N2360,'散件（更新）'!B:E,4,FALSE)</f>
        <v>https://tineco-yxzt.oss-accelerate.aliyuncs.com/20241231/qingshuixiang_1735609949852.png</v>
      </c>
      <c r="T2360" s="27" t="s">
        <v>8759</v>
      </c>
      <c r="U2360" s="28" t="str">
        <f>VLOOKUP(N2360,'散件（更新）'!B:G,6,FALSE)</f>
        <v>SP;CL2458A-02;清水箱组件</v>
      </c>
      <c r="V2360" s="28">
        <f>VLOOKUP(N2360,'散件（更新）'!B:I,8,FALSE)</f>
        <v>6932485004577</v>
      </c>
    </row>
    <row r="2361" spans="1:22">
      <c r="A2361" s="57">
        <v>46169</v>
      </c>
      <c r="B2361" s="50" t="s">
        <v>7643</v>
      </c>
      <c r="C2361" s="27" t="str">
        <f>VLOOKUP(B2361,'大货清单（不定期按GOMS更新）'!A:H,8,0)</f>
        <v>109-24580401</v>
      </c>
      <c r="D2361" s="27" t="str">
        <f>VLOOKUP(B2361,'大货清单（不定期按GOMS更新）'!A:C,3,0)</f>
        <v>CL2458D-01</v>
      </c>
      <c r="E2361" s="27" t="str">
        <f>VLOOKUP(B2361,'大货清单（不定期按GOMS更新）'!A:H,4,0)</f>
        <v>GB,AE</v>
      </c>
      <c r="F2361" s="27" t="str">
        <f>VLOOKUP(B2361,'大货清单（不定期按GOMS更新）'!A:H,2,0)</f>
        <v>Floor One Stretch S6</v>
      </c>
      <c r="G2361" s="28">
        <f>VLOOKUP(B2361,'大货清单（不定期按GOMS更新）'!A:I,9,FALSE)</f>
        <v>6974950106768</v>
      </c>
      <c r="H2361" s="27" t="str">
        <f>VLOOKUP(B2361,'大货清单（不定期按GOMS更新）'!A:H,7,0)</f>
        <v>White</v>
      </c>
      <c r="I2361" s="27" t="str">
        <f>VLOOKUP(B2361,'大货清单（不定期按GOMS更新）'!A:F,6,FALSE)</f>
        <v>ACTIVE</v>
      </c>
      <c r="J2361" s="27" t="str">
        <f>VLOOKUP(B2361,'大货清单（不定期按GOMS更新）'!A:K,11,FALSE)</f>
        <v>9</v>
      </c>
      <c r="K2361" s="27" t="str">
        <f>VLOOKUP(B2361,'大货清单（不定期按GOMS更新）'!A:N,12,FALSE)</f>
        <v>722</v>
      </c>
      <c r="L2361" s="27" t="str">
        <f>VLOOKUP(B2361,'大货清单（不定期按GOMS更新）'!A:M,13,FALSE)</f>
        <v>331</v>
      </c>
      <c r="M2361" s="27" t="str">
        <f>VLOOKUP(B2361,'大货清单（不定期按GOMS更新）'!A:N,14,FALSE)</f>
        <v>286</v>
      </c>
      <c r="N2361" s="50" t="s">
        <v>8212</v>
      </c>
      <c r="O2361" s="27">
        <f>IFERROR(VLOOKUP(N2361,'散件迭代（不定期更新）'!C:J,8,FALSE),0)</f>
        <v>0</v>
      </c>
      <c r="P2361" s="27" t="str">
        <f>IFERROR(VLOOKUP(N2361,'散件（更新）'!B:H,3,FALSE),0)</f>
        <v/>
      </c>
      <c r="Q2361" s="27" t="str">
        <f>VLOOKUP(N2361,'散件（更新）'!B:H,2,FALSE)</f>
        <v>114-24580200</v>
      </c>
      <c r="R2361" s="27" t="str">
        <f>VLOOKUP(N2361,'散件（更新）'!B:H,7,FALSE)</f>
        <v>Dirt Water Tank</v>
      </c>
      <c r="S2361" s="27" t="str">
        <f>VLOOKUP(N2361,'散件（更新）'!B:E,4,FALSE)</f>
        <v>https://tineco-yxzt.oss-accelerate.aliyuncs.com/20241231/wushuitong_1735609461223.png</v>
      </c>
      <c r="T2361" s="27" t="s">
        <v>8759</v>
      </c>
      <c r="U2361" s="28" t="str">
        <f>VLOOKUP(N2361,'散件（更新）'!B:G,6,FALSE)</f>
        <v>SP;CL2458B-01;回收桶组件</v>
      </c>
      <c r="V2361" s="28">
        <f>VLOOKUP(N2361,'散件（更新）'!B:I,8,FALSE)</f>
        <v>6932485004621</v>
      </c>
    </row>
    <row r="2362" spans="1:22">
      <c r="A2362" s="57">
        <v>46169</v>
      </c>
      <c r="B2362" s="50" t="s">
        <v>7650</v>
      </c>
      <c r="C2362" s="27" t="str">
        <f>VLOOKUP(B2362,'大货清单（不定期按GOMS更新）'!A:H,8,0)</f>
        <v>109-24580101</v>
      </c>
      <c r="D2362" s="27" t="str">
        <f>VLOOKUP(B2362,'大货清单（不定期按GOMS更新）'!A:C,3,0)</f>
        <v>CL2458A-01</v>
      </c>
      <c r="E2362" s="27" t="str">
        <f>VLOOKUP(B2362,'大货清单（不定期按GOMS更新）'!A:H,4,0)</f>
        <v>FR,DE,SE,PL,BE,NL,ES,IT,CL,PE</v>
      </c>
      <c r="F2362" s="27" t="str">
        <f>VLOOKUP(B2362,'大货清单（不定期按GOMS更新）'!A:H,2,0)</f>
        <v>FLOOR ONE STRETCH S6</v>
      </c>
      <c r="G2362" s="28">
        <f>VLOOKUP(B2362,'大货清单（不定期按GOMS更新）'!A:I,9,FALSE)</f>
        <v>6974950106751</v>
      </c>
      <c r="H2362" s="27" t="str">
        <f>VLOOKUP(B2362,'大货清单（不定期按GOMS更新）'!A:H,7,0)</f>
        <v>White</v>
      </c>
      <c r="I2362" s="27" t="str">
        <f>VLOOKUP(B2362,'大货清单（不定期按GOMS更新）'!A:F,6,FALSE)</f>
        <v>ACTIVE</v>
      </c>
      <c r="J2362" s="27" t="str">
        <f>VLOOKUP(B2362,'大货清单（不定期按GOMS更新）'!A:K,11,FALSE)</f>
        <v>9</v>
      </c>
      <c r="K2362" s="27" t="str">
        <f>VLOOKUP(B2362,'大货清单（不定期按GOMS更新）'!A:N,12,FALSE)</f>
        <v>722</v>
      </c>
      <c r="L2362" s="27" t="str">
        <f>VLOOKUP(B2362,'大货清单（不定期按GOMS更新）'!A:M,13,FALSE)</f>
        <v>331</v>
      </c>
      <c r="M2362" s="27" t="str">
        <f>VLOOKUP(B2362,'大货清单（不定期按GOMS更新）'!A:N,14,FALSE)</f>
        <v>286</v>
      </c>
      <c r="N2362" s="50" t="s">
        <v>4422</v>
      </c>
      <c r="O2362" s="27">
        <f>IFERROR(VLOOKUP(N2362,'散件迭代（不定期更新）'!C:J,8,FALSE),0)</f>
        <v>0</v>
      </c>
      <c r="P2362" s="27" t="str">
        <f>IFERROR(VLOOKUP(N2362,'散件（更新）'!B:H,3,FALSE),0)</f>
        <v>/</v>
      </c>
      <c r="Q2362" s="27" t="str">
        <f>VLOOKUP(N2362,'散件（更新）'!B:H,2,FALSE)</f>
        <v>114-23350408</v>
      </c>
      <c r="R2362" s="27" t="str">
        <f>VLOOKUP(N2362,'散件（更新）'!B:H,7,FALSE)</f>
        <v>Brush Roller</v>
      </c>
      <c r="S2362" s="27" t="str">
        <f>VLOOKUP(N2362,'散件（更新）'!B:E,4,FALSE)</f>
        <v>https://tineco-yxzt.oss-accelerate.aliyuncs.com/20241021/gunshua_1729475885815.jpeg</v>
      </c>
      <c r="T2362" s="27" t="s">
        <v>8759</v>
      </c>
      <c r="U2362" s="28" t="str">
        <f>VLOOKUP(N2362,'散件（更新）'!B:G,6,FALSE)</f>
        <v>滚刷组件</v>
      </c>
      <c r="V2362" s="28" t="str">
        <f>VLOOKUP(N2362,'散件（更新）'!B:I,8,FALSE)</f>
        <v>6974950106188</v>
      </c>
    </row>
    <row r="2363" spans="1:22">
      <c r="A2363" s="57">
        <v>46169</v>
      </c>
      <c r="B2363" s="50" t="s">
        <v>7650</v>
      </c>
      <c r="C2363" s="27" t="str">
        <f>VLOOKUP(B2363,'大货清单（不定期按GOMS更新）'!A:H,8,0)</f>
        <v>109-24580101</v>
      </c>
      <c r="D2363" s="27" t="str">
        <f>VLOOKUP(B2363,'大货清单（不定期按GOMS更新）'!A:C,3,0)</f>
        <v>CL2458A-01</v>
      </c>
      <c r="E2363" s="27" t="str">
        <f>VLOOKUP(B2363,'大货清单（不定期按GOMS更新）'!A:H,4,0)</f>
        <v>FR,DE,SE,PL,BE,NL,ES,IT,CL,PE</v>
      </c>
      <c r="F2363" s="27" t="str">
        <f>VLOOKUP(B2363,'大货清单（不定期按GOMS更新）'!A:H,2,0)</f>
        <v>FLOOR ONE STRETCH S6</v>
      </c>
      <c r="G2363" s="28">
        <f>VLOOKUP(B2363,'大货清单（不定期按GOMS更新）'!A:I,9,FALSE)</f>
        <v>6974950106751</v>
      </c>
      <c r="H2363" s="27" t="str">
        <f>VLOOKUP(B2363,'大货清单（不定期按GOMS更新）'!A:H,7,0)</f>
        <v>White</v>
      </c>
      <c r="I2363" s="27" t="str">
        <f>VLOOKUP(B2363,'大货清单（不定期按GOMS更新）'!A:F,6,FALSE)</f>
        <v>ACTIVE</v>
      </c>
      <c r="J2363" s="27" t="str">
        <f>VLOOKUP(B2363,'大货清单（不定期按GOMS更新）'!A:K,11,FALSE)</f>
        <v>9</v>
      </c>
      <c r="K2363" s="27" t="str">
        <f>VLOOKUP(B2363,'大货清单（不定期按GOMS更新）'!A:N,12,FALSE)</f>
        <v>722</v>
      </c>
      <c r="L2363" s="27" t="str">
        <f>VLOOKUP(B2363,'大货清单（不定期按GOMS更新）'!A:M,13,FALSE)</f>
        <v>331</v>
      </c>
      <c r="M2363" s="27" t="str">
        <f>VLOOKUP(B2363,'大货清单（不定期按GOMS更新）'!A:N,14,FALSE)</f>
        <v>286</v>
      </c>
      <c r="N2363" s="50" t="s">
        <v>7530</v>
      </c>
      <c r="O2363" s="27" t="str">
        <f>IFERROR(VLOOKUP(N2363,'散件迭代（不定期更新）'!C:J,8,FALSE),0)</f>
        <v>A64</v>
      </c>
      <c r="P2363" s="27">
        <f>IFERROR(VLOOKUP(N2363,'散件（更新）'!B:H,3,FALSE),0)</f>
        <v>0</v>
      </c>
      <c r="Q2363" s="27" t="str">
        <f>VLOOKUP(N2363,'散件（更新）'!B:H,2,FALSE)</f>
        <v>114-23280222</v>
      </c>
      <c r="R2363" s="27" t="str">
        <f>VLOOKUP(N2363,'散件（更新）'!B:H,7,FALSE)</f>
        <v>HEPA Assy</v>
      </c>
      <c r="S2363" s="27" t="str">
        <f>VLOOKUP(N2363,'散件（更新）'!B:E,4,FALSE)</f>
        <v>https://tineco-yxzt.oss-accelerate.aliyuncs.com/20240822/HEPA_1724286749680.jpg</v>
      </c>
      <c r="T2363" s="27" t="s">
        <v>8759</v>
      </c>
      <c r="U2363" s="28" t="str">
        <f>VLOOKUP(N2363,'散件（更新）'!B:G,6,FALSE)</f>
        <v>回收桶过滤器组件</v>
      </c>
      <c r="V2363" s="28">
        <f>VLOOKUP(N2363,'散件（更新）'!B:I,8,FALSE)</f>
        <v>6932485000470</v>
      </c>
    </row>
    <row r="2364" spans="1:22">
      <c r="A2364" s="57">
        <v>46169</v>
      </c>
      <c r="B2364" s="50" t="s">
        <v>7650</v>
      </c>
      <c r="C2364" s="27" t="str">
        <f>VLOOKUP(B2364,'大货清单（不定期按GOMS更新）'!A:H,8,0)</f>
        <v>109-24580101</v>
      </c>
      <c r="D2364" s="27" t="str">
        <f>VLOOKUP(B2364,'大货清单（不定期按GOMS更新）'!A:C,3,0)</f>
        <v>CL2458A-01</v>
      </c>
      <c r="E2364" s="27" t="str">
        <f>VLOOKUP(B2364,'大货清单（不定期按GOMS更新）'!A:H,4,0)</f>
        <v>FR,DE,SE,PL,BE,NL,ES,IT,CL,PE</v>
      </c>
      <c r="F2364" s="27" t="str">
        <f>VLOOKUP(B2364,'大货清单（不定期按GOMS更新）'!A:H,2,0)</f>
        <v>FLOOR ONE STRETCH S6</v>
      </c>
      <c r="G2364" s="28">
        <f>VLOOKUP(B2364,'大货清单（不定期按GOMS更新）'!A:I,9,FALSE)</f>
        <v>6974950106751</v>
      </c>
      <c r="H2364" s="27" t="str">
        <f>VLOOKUP(B2364,'大货清单（不定期按GOMS更新）'!A:H,7,0)</f>
        <v>White</v>
      </c>
      <c r="I2364" s="27" t="str">
        <f>VLOOKUP(B2364,'大货清单（不定期按GOMS更新）'!A:F,6,FALSE)</f>
        <v>ACTIVE</v>
      </c>
      <c r="J2364" s="27" t="str">
        <f>VLOOKUP(B2364,'大货清单（不定期按GOMS更新）'!A:K,11,FALSE)</f>
        <v>9</v>
      </c>
      <c r="K2364" s="27" t="str">
        <f>VLOOKUP(B2364,'大货清单（不定期按GOMS更新）'!A:N,12,FALSE)</f>
        <v>722</v>
      </c>
      <c r="L2364" s="27" t="str">
        <f>VLOOKUP(B2364,'大货清单（不定期按GOMS更新）'!A:M,13,FALSE)</f>
        <v>331</v>
      </c>
      <c r="M2364" s="27" t="str">
        <f>VLOOKUP(B2364,'大货清单（不定期按GOMS更新）'!A:N,14,FALSE)</f>
        <v>286</v>
      </c>
      <c r="N2364" s="50" t="s">
        <v>7847</v>
      </c>
      <c r="O2364" s="27">
        <f>IFERROR(VLOOKUP(N2364,'散件迭代（不定期更新）'!C:J,8,FALSE),0)</f>
        <v>0</v>
      </c>
      <c r="P2364" s="27" t="str">
        <f>IFERROR(VLOOKUP(N2364,'散件（更新）'!B:H,3,FALSE),0)</f>
        <v/>
      </c>
      <c r="Q2364" s="27" t="str">
        <f>VLOOKUP(N2364,'散件（更新）'!B:H,2,FALSE)</f>
        <v>114-24580105</v>
      </c>
      <c r="R2364" s="27" t="str">
        <f>VLOOKUP(N2364,'散件（更新）'!B:H,7,FALSE)</f>
        <v>Charging Base</v>
      </c>
      <c r="S2364" s="27" t="str">
        <f>VLOOKUP(N2364,'散件（更新）'!B:E,4,FALSE)</f>
        <v>https://tineco-yxzt.oss-accelerate.aliyuncs.com/20241231/honggantuopan_1735610350172.png</v>
      </c>
      <c r="T2364" s="27" t="s">
        <v>8759</v>
      </c>
      <c r="U2364" s="28" t="str">
        <f>VLOOKUP(N2364,'散件（更新）'!B:G,6,FALSE)</f>
        <v>SP;CL2458A-02;烘干托盘组件</v>
      </c>
      <c r="V2364" s="28">
        <f>VLOOKUP(N2364,'散件（更新）'!B:I,8,FALSE)</f>
        <v>6932485004539</v>
      </c>
    </row>
    <row r="2365" spans="1:22">
      <c r="A2365" s="57">
        <v>46169</v>
      </c>
      <c r="B2365" s="50" t="s">
        <v>7650</v>
      </c>
      <c r="C2365" s="27" t="str">
        <f>VLOOKUP(B2365,'大货清单（不定期按GOMS更新）'!A:H,8,0)</f>
        <v>109-24580101</v>
      </c>
      <c r="D2365" s="27" t="str">
        <f>VLOOKUP(B2365,'大货清单（不定期按GOMS更新）'!A:C,3,0)</f>
        <v>CL2458A-01</v>
      </c>
      <c r="E2365" s="27" t="str">
        <f>VLOOKUP(B2365,'大货清单（不定期按GOMS更新）'!A:H,4,0)</f>
        <v>FR,DE,SE,PL,BE,NL,ES,IT,CL,PE</v>
      </c>
      <c r="F2365" s="27" t="str">
        <f>VLOOKUP(B2365,'大货清单（不定期按GOMS更新）'!A:H,2,0)</f>
        <v>FLOOR ONE STRETCH S6</v>
      </c>
      <c r="G2365" s="28">
        <f>VLOOKUP(B2365,'大货清单（不定期按GOMS更新）'!A:I,9,FALSE)</f>
        <v>6974950106751</v>
      </c>
      <c r="H2365" s="27" t="str">
        <f>VLOOKUP(B2365,'大货清单（不定期按GOMS更新）'!A:H,7,0)</f>
        <v>White</v>
      </c>
      <c r="I2365" s="27" t="str">
        <f>VLOOKUP(B2365,'大货清单（不定期按GOMS更新）'!A:F,6,FALSE)</f>
        <v>ACTIVE</v>
      </c>
      <c r="J2365" s="27" t="str">
        <f>VLOOKUP(B2365,'大货清单（不定期按GOMS更新）'!A:K,11,FALSE)</f>
        <v>9</v>
      </c>
      <c r="K2365" s="27" t="str">
        <f>VLOOKUP(B2365,'大货清单（不定期按GOMS更新）'!A:N,12,FALSE)</f>
        <v>722</v>
      </c>
      <c r="L2365" s="27" t="str">
        <f>VLOOKUP(B2365,'大货清单（不定期按GOMS更新）'!A:M,13,FALSE)</f>
        <v>331</v>
      </c>
      <c r="M2365" s="27" t="str">
        <f>VLOOKUP(B2365,'大货清单（不定期按GOMS更新）'!A:N,14,FALSE)</f>
        <v>286</v>
      </c>
      <c r="N2365" s="50" t="s">
        <v>8078</v>
      </c>
      <c r="O2365" s="27">
        <f>IFERROR(VLOOKUP(N2365,'散件迭代（不定期更新）'!C:J,8,FALSE),0)</f>
        <v>0</v>
      </c>
      <c r="P2365" s="27" t="str">
        <f>IFERROR(VLOOKUP(N2365,'散件（更新）'!B:H,3,FALSE),0)</f>
        <v/>
      </c>
      <c r="Q2365" s="27" t="str">
        <f>VLOOKUP(N2365,'散件（更新）'!B:H,2,FALSE)</f>
        <v>114-24580103</v>
      </c>
      <c r="R2365" s="27" t="str">
        <f>VLOOKUP(N2365,'散件（更新）'!B:H,7,FALSE)</f>
        <v>Battery</v>
      </c>
      <c r="S2365" s="27" t="str">
        <f>VLOOKUP(N2365,'散件（更新）'!B:E,4,FALSE)</f>
        <v>https://tineco-yxzt.oss-accelerate.aliyuncs.com/20241231/dianchibao_1735610141990.png</v>
      </c>
      <c r="T2365" s="27" t="s">
        <v>19304</v>
      </c>
      <c r="U2365" s="28" t="str">
        <f>VLOOKUP(N2365,'散件（更新）'!B:G,6,FALSE)</f>
        <v>SP;CL2458A-02;电池包组件</v>
      </c>
      <c r="V2365" s="28">
        <f>VLOOKUP(N2365,'散件（更新）'!B:I,8,FALSE)</f>
        <v>6932485004553</v>
      </c>
    </row>
    <row r="2366" spans="1:22">
      <c r="A2366" s="57">
        <v>46169</v>
      </c>
      <c r="B2366" s="50" t="s">
        <v>7650</v>
      </c>
      <c r="C2366" s="27" t="str">
        <f>VLOOKUP(B2366,'大货清单（不定期按GOMS更新）'!A:H,8,0)</f>
        <v>109-24580101</v>
      </c>
      <c r="D2366" s="27" t="str">
        <f>VLOOKUP(B2366,'大货清单（不定期按GOMS更新）'!A:C,3,0)</f>
        <v>CL2458A-01</v>
      </c>
      <c r="E2366" s="27" t="str">
        <f>VLOOKUP(B2366,'大货清单（不定期按GOMS更新）'!A:H,4,0)</f>
        <v>FR,DE,SE,PL,BE,NL,ES,IT,CL,PE</v>
      </c>
      <c r="F2366" s="27" t="str">
        <f>VLOOKUP(B2366,'大货清单（不定期按GOMS更新）'!A:H,2,0)</f>
        <v>FLOOR ONE STRETCH S6</v>
      </c>
      <c r="G2366" s="28">
        <f>VLOOKUP(B2366,'大货清单（不定期按GOMS更新）'!A:I,9,FALSE)</f>
        <v>6974950106751</v>
      </c>
      <c r="H2366" s="27" t="str">
        <f>VLOOKUP(B2366,'大货清单（不定期按GOMS更新）'!A:H,7,0)</f>
        <v>White</v>
      </c>
      <c r="I2366" s="27" t="str">
        <f>VLOOKUP(B2366,'大货清单（不定期按GOMS更新）'!A:F,6,FALSE)</f>
        <v>ACTIVE</v>
      </c>
      <c r="J2366" s="27" t="str">
        <f>VLOOKUP(B2366,'大货清单（不定期按GOMS更新）'!A:K,11,FALSE)</f>
        <v>9</v>
      </c>
      <c r="K2366" s="27" t="str">
        <f>VLOOKUP(B2366,'大货清单（不定期按GOMS更新）'!A:N,12,FALSE)</f>
        <v>722</v>
      </c>
      <c r="L2366" s="27" t="str">
        <f>VLOOKUP(B2366,'大货清单（不定期按GOMS更新）'!A:M,13,FALSE)</f>
        <v>331</v>
      </c>
      <c r="M2366" s="27" t="str">
        <f>VLOOKUP(B2366,'大货清单（不定期按GOMS更新）'!A:N,14,FALSE)</f>
        <v>286</v>
      </c>
      <c r="N2366" s="50" t="s">
        <v>4700</v>
      </c>
      <c r="O2366" s="27">
        <f>IFERROR(VLOOKUP(N2366,'散件迭代（不定期更新）'!C:J,8,FALSE),0)</f>
        <v>0</v>
      </c>
      <c r="P2366" s="27">
        <f>IFERROR(VLOOKUP(N2366,'散件（更新）'!B:H,3,FALSE),0)</f>
        <v>0</v>
      </c>
      <c r="Q2366" s="27" t="str">
        <f>VLOOKUP(N2366,'散件（更新）'!B:H,2,FALSE)</f>
        <v>114-23280207</v>
      </c>
      <c r="R2366" s="27" t="str">
        <f>VLOOKUP(N2366,'散件（更新）'!B:H,7,FALSE)</f>
        <v>Display Screen</v>
      </c>
      <c r="S2366" s="27" t="str">
        <f>VLOOKUP(N2366,'散件（更新）'!B:E,4,FALSE)</f>
        <v>https://tineco-yxzt.oss-accelerate.aliyuncs.com/20240306/xianshiping_1709691771004.GIF</v>
      </c>
      <c r="T2366" s="27" t="s">
        <v>19303</v>
      </c>
      <c r="U2366" s="28" t="str">
        <f>VLOOKUP(N2366,'散件（更新）'!B:G,6,FALSE)</f>
        <v>LED显示屏组件</v>
      </c>
      <c r="V2366" s="28">
        <f>VLOOKUP(N2366,'散件（更新）'!B:I,8,FALSE)</f>
        <v>6974950107178</v>
      </c>
    </row>
    <row r="2367" spans="1:22">
      <c r="A2367" s="57">
        <v>46169</v>
      </c>
      <c r="B2367" s="50" t="s">
        <v>7650</v>
      </c>
      <c r="C2367" s="27" t="str">
        <f>VLOOKUP(B2367,'大货清单（不定期按GOMS更新）'!A:H,8,0)</f>
        <v>109-24580101</v>
      </c>
      <c r="D2367" s="27" t="str">
        <f>VLOOKUP(B2367,'大货清单（不定期按GOMS更新）'!A:C,3,0)</f>
        <v>CL2458A-01</v>
      </c>
      <c r="E2367" s="27" t="str">
        <f>VLOOKUP(B2367,'大货清单（不定期按GOMS更新）'!A:H,4,0)</f>
        <v>FR,DE,SE,PL,BE,NL,ES,IT,CL,PE</v>
      </c>
      <c r="F2367" s="27" t="str">
        <f>VLOOKUP(B2367,'大货清单（不定期按GOMS更新）'!A:H,2,0)</f>
        <v>FLOOR ONE STRETCH S6</v>
      </c>
      <c r="G2367" s="28">
        <f>VLOOKUP(B2367,'大货清单（不定期按GOMS更新）'!A:I,9,FALSE)</f>
        <v>6974950106751</v>
      </c>
      <c r="H2367" s="27" t="str">
        <f>VLOOKUP(B2367,'大货清单（不定期按GOMS更新）'!A:H,7,0)</f>
        <v>White</v>
      </c>
      <c r="I2367" s="27" t="str">
        <f>VLOOKUP(B2367,'大货清单（不定期按GOMS更新）'!A:F,6,FALSE)</f>
        <v>ACTIVE</v>
      </c>
      <c r="J2367" s="27" t="str">
        <f>VLOOKUP(B2367,'大货清单（不定期按GOMS更新）'!A:K,11,FALSE)</f>
        <v>9</v>
      </c>
      <c r="K2367" s="27" t="str">
        <f>VLOOKUP(B2367,'大货清单（不定期按GOMS更新）'!A:N,12,FALSE)</f>
        <v>722</v>
      </c>
      <c r="L2367" s="27" t="str">
        <f>VLOOKUP(B2367,'大货清单（不定期按GOMS更新）'!A:M,13,FALSE)</f>
        <v>331</v>
      </c>
      <c r="M2367" s="27" t="str">
        <f>VLOOKUP(B2367,'大货清单（不定期按GOMS更新）'!A:N,14,FALSE)</f>
        <v>286</v>
      </c>
      <c r="N2367" s="50" t="s">
        <v>4702</v>
      </c>
      <c r="O2367" s="27">
        <f>IFERROR(VLOOKUP(N2367,'散件迭代（不定期更新）'!C:J,8,FALSE),0)</f>
        <v>0</v>
      </c>
      <c r="P2367" s="27">
        <f>IFERROR(VLOOKUP(N2367,'散件（更新）'!B:H,3,FALSE),0)</f>
        <v>0</v>
      </c>
      <c r="Q2367" s="27" t="str">
        <f>VLOOKUP(N2367,'散件（更新）'!B:H,2,FALSE)</f>
        <v>114-23280210</v>
      </c>
      <c r="R2367" s="27" t="str">
        <f>VLOOKUP(N2367,'散件（更新）'!B:H,7,FALSE)</f>
        <v>plastic part</v>
      </c>
      <c r="S2367" s="27" t="str">
        <f>VLOOKUP(N2367,'散件（更新）'!B:E,4,FALSE)</f>
        <v>https://tineco-yxzt.oss-accelerate.aliyuncs.com/20240306/ruansai_1709692212296.GIF</v>
      </c>
      <c r="T2367" s="27" t="s">
        <v>8759</v>
      </c>
      <c r="U2367" s="28" t="str">
        <f>VLOOKUP(N2367,'散件（更新）'!B:G,6,FALSE)</f>
        <v>前后盖软胶塞</v>
      </c>
      <c r="V2367" s="28">
        <f>VLOOKUP(N2367,'散件（更新）'!B:I,8,FALSE)</f>
        <v>6974950107208</v>
      </c>
    </row>
    <row r="2368" spans="1:22">
      <c r="A2368" s="57">
        <v>46169</v>
      </c>
      <c r="B2368" s="50" t="s">
        <v>7650</v>
      </c>
      <c r="C2368" s="27" t="str">
        <f>VLOOKUP(B2368,'大货清单（不定期按GOMS更新）'!A:H,8,0)</f>
        <v>109-24580101</v>
      </c>
      <c r="D2368" s="27" t="str">
        <f>VLOOKUP(B2368,'大货清单（不定期按GOMS更新）'!A:C,3,0)</f>
        <v>CL2458A-01</v>
      </c>
      <c r="E2368" s="27" t="str">
        <f>VLOOKUP(B2368,'大货清单（不定期按GOMS更新）'!A:H,4,0)</f>
        <v>FR,DE,SE,PL,BE,NL,ES,IT,CL,PE</v>
      </c>
      <c r="F2368" s="27" t="str">
        <f>VLOOKUP(B2368,'大货清单（不定期按GOMS更新）'!A:H,2,0)</f>
        <v>FLOOR ONE STRETCH S6</v>
      </c>
      <c r="G2368" s="28">
        <f>VLOOKUP(B2368,'大货清单（不定期按GOMS更新）'!A:I,9,FALSE)</f>
        <v>6974950106751</v>
      </c>
      <c r="H2368" s="27" t="str">
        <f>VLOOKUP(B2368,'大货清单（不定期按GOMS更新）'!A:H,7,0)</f>
        <v>White</v>
      </c>
      <c r="I2368" s="27" t="str">
        <f>VLOOKUP(B2368,'大货清单（不定期按GOMS更新）'!A:F,6,FALSE)</f>
        <v>ACTIVE</v>
      </c>
      <c r="J2368" s="27" t="str">
        <f>VLOOKUP(B2368,'大货清单（不定期按GOMS更新）'!A:K,11,FALSE)</f>
        <v>9</v>
      </c>
      <c r="K2368" s="27" t="str">
        <f>VLOOKUP(B2368,'大货清单（不定期按GOMS更新）'!A:N,12,FALSE)</f>
        <v>722</v>
      </c>
      <c r="L2368" s="27" t="str">
        <f>VLOOKUP(B2368,'大货清单（不定期按GOMS更新）'!A:M,13,FALSE)</f>
        <v>331</v>
      </c>
      <c r="M2368" s="27" t="str">
        <f>VLOOKUP(B2368,'大货清单（不定期按GOMS更新）'!A:N,14,FALSE)</f>
        <v>286</v>
      </c>
      <c r="N2368" s="50" t="s">
        <v>4703</v>
      </c>
      <c r="O2368" s="27">
        <f>IFERROR(VLOOKUP(N2368,'散件迭代（不定期更新）'!C:J,8,FALSE),0)</f>
        <v>0</v>
      </c>
      <c r="P2368" s="27">
        <f>IFERROR(VLOOKUP(N2368,'散件（更新）'!B:H,3,FALSE),0)</f>
        <v>0</v>
      </c>
      <c r="Q2368" s="27" t="str">
        <f>VLOOKUP(N2368,'散件（更新）'!B:H,2,FALSE)</f>
        <v>114-23280214</v>
      </c>
      <c r="R2368" s="27" t="str">
        <f>VLOOKUP(N2368,'散件（更新）'!B:H,7,FALSE)</f>
        <v>plastic part</v>
      </c>
      <c r="S2368" s="27" t="str">
        <f>VLOOKUP(N2368,'散件（更新）'!B:E,4,FALSE)</f>
        <v>https://tineco-yxzt.oss-accelerate.aliyuncs.com/20240306/shuixiangxiashuifazujian_1709692518244.GIF</v>
      </c>
      <c r="T2368" s="27" t="s">
        <v>8759</v>
      </c>
      <c r="U2368" s="28" t="str">
        <f>VLOOKUP(N2368,'散件（更新）'!B:G,6,FALSE)</f>
        <v>水箱下水阀组件</v>
      </c>
      <c r="V2368" s="28">
        <f>VLOOKUP(N2368,'散件（更新）'!B:I,8,FALSE)</f>
        <v>6974950107246</v>
      </c>
    </row>
    <row r="2369" spans="1:22">
      <c r="A2369" s="57">
        <v>46169</v>
      </c>
      <c r="B2369" s="50" t="s">
        <v>7650</v>
      </c>
      <c r="C2369" s="27" t="str">
        <f>VLOOKUP(B2369,'大货清单（不定期按GOMS更新）'!A:H,8,0)</f>
        <v>109-24580101</v>
      </c>
      <c r="D2369" s="27" t="str">
        <f>VLOOKUP(B2369,'大货清单（不定期按GOMS更新）'!A:C,3,0)</f>
        <v>CL2458A-01</v>
      </c>
      <c r="E2369" s="27" t="str">
        <f>VLOOKUP(B2369,'大货清单（不定期按GOMS更新）'!A:H,4,0)</f>
        <v>FR,DE,SE,PL,BE,NL,ES,IT,CL,PE</v>
      </c>
      <c r="F2369" s="27" t="str">
        <f>VLOOKUP(B2369,'大货清单（不定期按GOMS更新）'!A:H,2,0)</f>
        <v>FLOOR ONE STRETCH S6</v>
      </c>
      <c r="G2369" s="28">
        <f>VLOOKUP(B2369,'大货清单（不定期按GOMS更新）'!A:I,9,FALSE)</f>
        <v>6974950106751</v>
      </c>
      <c r="H2369" s="27" t="str">
        <f>VLOOKUP(B2369,'大货清单（不定期按GOMS更新）'!A:H,7,0)</f>
        <v>White</v>
      </c>
      <c r="I2369" s="27" t="str">
        <f>VLOOKUP(B2369,'大货清单（不定期按GOMS更新）'!A:F,6,FALSE)</f>
        <v>ACTIVE</v>
      </c>
      <c r="J2369" s="27" t="str">
        <f>VLOOKUP(B2369,'大货清单（不定期按GOMS更新）'!A:K,11,FALSE)</f>
        <v>9</v>
      </c>
      <c r="K2369" s="27" t="str">
        <f>VLOOKUP(B2369,'大货清单（不定期按GOMS更新）'!A:N,12,FALSE)</f>
        <v>722</v>
      </c>
      <c r="L2369" s="27" t="str">
        <f>VLOOKUP(B2369,'大货清单（不定期按GOMS更新）'!A:M,13,FALSE)</f>
        <v>331</v>
      </c>
      <c r="M2369" s="27" t="str">
        <f>VLOOKUP(B2369,'大货清单（不定期按GOMS更新）'!A:N,14,FALSE)</f>
        <v>286</v>
      </c>
      <c r="N2369" s="50" t="s">
        <v>4704</v>
      </c>
      <c r="O2369" s="27">
        <f>IFERROR(VLOOKUP(N2369,'散件迭代（不定期更新）'!C:J,8,FALSE),0)</f>
        <v>0</v>
      </c>
      <c r="P2369" s="27">
        <f>IFERROR(VLOOKUP(N2369,'散件（更新）'!B:H,3,FALSE),0)</f>
        <v>0</v>
      </c>
      <c r="Q2369" s="27" t="str">
        <f>VLOOKUP(N2369,'散件（更新）'!B:H,2,FALSE)</f>
        <v>114-23280216</v>
      </c>
      <c r="R2369" s="27" t="str">
        <f>VLOOKUP(N2369,'散件（更新）'!B:H,7,FALSE)</f>
        <v>plastic part</v>
      </c>
      <c r="S2369" s="27" t="str">
        <f>VLOOKUP(N2369,'散件（更新）'!B:E,4,FALSE)</f>
        <v>https://tineco-yxzt.oss-accelerate.aliyuncs.com/20240306/penshuiban_1709693039077.GIF</v>
      </c>
      <c r="T2369" s="27" t="s">
        <v>8759</v>
      </c>
      <c r="U2369" s="28" t="str">
        <f>VLOOKUP(N2369,'散件（更新）'!B:G,6,FALSE)</f>
        <v>喷水板组件</v>
      </c>
      <c r="V2369" s="28">
        <f>VLOOKUP(N2369,'散件（更新）'!B:I,8,FALSE)</f>
        <v>6974950107260</v>
      </c>
    </row>
    <row r="2370" spans="1:22">
      <c r="A2370" s="57">
        <v>46169</v>
      </c>
      <c r="B2370" s="50" t="s">
        <v>7650</v>
      </c>
      <c r="C2370" s="27" t="str">
        <f>VLOOKUP(B2370,'大货清单（不定期按GOMS更新）'!A:H,8,0)</f>
        <v>109-24580101</v>
      </c>
      <c r="D2370" s="27" t="str">
        <f>VLOOKUP(B2370,'大货清单（不定期按GOMS更新）'!A:C,3,0)</f>
        <v>CL2458A-01</v>
      </c>
      <c r="E2370" s="27" t="str">
        <f>VLOOKUP(B2370,'大货清单（不定期按GOMS更新）'!A:H,4,0)</f>
        <v>FR,DE,SE,PL,BE,NL,ES,IT,CL,PE</v>
      </c>
      <c r="F2370" s="27" t="str">
        <f>VLOOKUP(B2370,'大货清单（不定期按GOMS更新）'!A:H,2,0)</f>
        <v>FLOOR ONE STRETCH S6</v>
      </c>
      <c r="G2370" s="28">
        <f>VLOOKUP(B2370,'大货清单（不定期按GOMS更新）'!A:I,9,FALSE)</f>
        <v>6974950106751</v>
      </c>
      <c r="H2370" s="27" t="str">
        <f>VLOOKUP(B2370,'大货清单（不定期按GOMS更新）'!A:H,7,0)</f>
        <v>White</v>
      </c>
      <c r="I2370" s="27" t="str">
        <f>VLOOKUP(B2370,'大货清单（不定期按GOMS更新）'!A:F,6,FALSE)</f>
        <v>ACTIVE</v>
      </c>
      <c r="J2370" s="27" t="str">
        <f>VLOOKUP(B2370,'大货清单（不定期按GOMS更新）'!A:K,11,FALSE)</f>
        <v>9</v>
      </c>
      <c r="K2370" s="27" t="str">
        <f>VLOOKUP(B2370,'大货清单（不定期按GOMS更新）'!A:N,12,FALSE)</f>
        <v>722</v>
      </c>
      <c r="L2370" s="27" t="str">
        <f>VLOOKUP(B2370,'大货清单（不定期按GOMS更新）'!A:M,13,FALSE)</f>
        <v>331</v>
      </c>
      <c r="M2370" s="27" t="str">
        <f>VLOOKUP(B2370,'大货清单（不定期按GOMS更新）'!A:N,14,FALSE)</f>
        <v>286</v>
      </c>
      <c r="N2370" s="50" t="s">
        <v>4705</v>
      </c>
      <c r="O2370" s="27">
        <f>IFERROR(VLOOKUP(N2370,'散件迭代（不定期更新）'!C:J,8,FALSE),0)</f>
        <v>0</v>
      </c>
      <c r="P2370" s="27">
        <f>IFERROR(VLOOKUP(N2370,'散件（更新）'!B:H,3,FALSE),0)</f>
        <v>0</v>
      </c>
      <c r="Q2370" s="27" t="str">
        <f>VLOOKUP(N2370,'散件（更新）'!B:H,2,FALSE)</f>
        <v>114-23280211</v>
      </c>
      <c r="R2370" s="27" t="str">
        <f>VLOOKUP(N2370,'散件（更新）'!B:H,7,FALSE)</f>
        <v>Wire</v>
      </c>
      <c r="S2370" s="27" t="str">
        <f>VLOOKUP(N2370,'散件（更新）'!B:E,4,FALSE)</f>
        <v>https://tineco-yxzt.oss-accelerate.aliyuncs.com/20240306/xinhaojiance_1709692284161.GIF</v>
      </c>
      <c r="T2370" s="27" t="s">
        <v>8759</v>
      </c>
      <c r="U2370" s="28" t="str">
        <f>VLOOKUP(N2370,'散件（更新）'!B:G,6,FALSE)</f>
        <v>回收桶信号检测组件</v>
      </c>
      <c r="V2370" s="28">
        <f>VLOOKUP(N2370,'散件（更新）'!B:I,8,FALSE)</f>
        <v>6974950107215</v>
      </c>
    </row>
    <row r="2371" spans="1:22">
      <c r="A2371" s="57">
        <v>46169</v>
      </c>
      <c r="B2371" s="50" t="s">
        <v>7650</v>
      </c>
      <c r="C2371" s="27" t="str">
        <f>VLOOKUP(B2371,'大货清单（不定期按GOMS更新）'!A:H,8,0)</f>
        <v>109-24580101</v>
      </c>
      <c r="D2371" s="27" t="str">
        <f>VLOOKUP(B2371,'大货清单（不定期按GOMS更新）'!A:C,3,0)</f>
        <v>CL2458A-01</v>
      </c>
      <c r="E2371" s="27" t="str">
        <f>VLOOKUP(B2371,'大货清单（不定期按GOMS更新）'!A:H,4,0)</f>
        <v>FR,DE,SE,PL,BE,NL,ES,IT,CL,PE</v>
      </c>
      <c r="F2371" s="27" t="str">
        <f>VLOOKUP(B2371,'大货清单（不定期按GOMS更新）'!A:H,2,0)</f>
        <v>FLOOR ONE STRETCH S6</v>
      </c>
      <c r="G2371" s="28">
        <f>VLOOKUP(B2371,'大货清单（不定期按GOMS更新）'!A:I,9,FALSE)</f>
        <v>6974950106751</v>
      </c>
      <c r="H2371" s="27" t="str">
        <f>VLOOKUP(B2371,'大货清单（不定期按GOMS更新）'!A:H,7,0)</f>
        <v>White</v>
      </c>
      <c r="I2371" s="27" t="str">
        <f>VLOOKUP(B2371,'大货清单（不定期按GOMS更新）'!A:F,6,FALSE)</f>
        <v>ACTIVE</v>
      </c>
      <c r="J2371" s="27" t="str">
        <f>VLOOKUP(B2371,'大货清单（不定期按GOMS更新）'!A:K,11,FALSE)</f>
        <v>9</v>
      </c>
      <c r="K2371" s="27" t="str">
        <f>VLOOKUP(B2371,'大货清单（不定期按GOMS更新）'!A:N,12,FALSE)</f>
        <v>722</v>
      </c>
      <c r="L2371" s="27" t="str">
        <f>VLOOKUP(B2371,'大货清单（不定期按GOMS更新）'!A:M,13,FALSE)</f>
        <v>331</v>
      </c>
      <c r="M2371" s="27" t="str">
        <f>VLOOKUP(B2371,'大货清单（不定期按GOMS更新）'!A:N,14,FALSE)</f>
        <v>286</v>
      </c>
      <c r="N2371" s="50" t="s">
        <v>8229</v>
      </c>
      <c r="O2371" s="27">
        <f>IFERROR(VLOOKUP(N2371,'散件迭代（不定期更新）'!C:J,8,FALSE),0)</f>
        <v>0</v>
      </c>
      <c r="P2371" s="27" t="str">
        <f>IFERROR(VLOOKUP(N2371,'散件（更新）'!B:H,3,FALSE),0)</f>
        <v/>
      </c>
      <c r="Q2371" s="27" t="str">
        <f>VLOOKUP(N2371,'散件（更新）'!B:H,2,FALSE)</f>
        <v>114-23761804</v>
      </c>
      <c r="R2371" s="27" t="str">
        <f>VLOOKUP(N2371,'散件（更新）'!B:H,7,FALSE)</f>
        <v>Motor</v>
      </c>
      <c r="S2371" s="27" t="str">
        <f>VLOOKUP(N2371,'散件（更新）'!B:E,4,FALSE)</f>
        <v>https://tineco-yxzt.oss-accelerate.aliyuncs.com/20241219/weixintupian_202411141109494_1734586474304.jpg</v>
      </c>
      <c r="T2371" s="27" t="s">
        <v>8759</v>
      </c>
      <c r="U2371" s="28" t="str">
        <f>VLOOKUP(N2371,'散件（更新）'!B:G,6,FALSE)</f>
        <v>有刷电机齿轮箱组件（带铭牌）</v>
      </c>
      <c r="V2371" s="28">
        <f>VLOOKUP(N2371,'散件（更新）'!B:I,8,FALSE)</f>
        <v>6932485002436</v>
      </c>
    </row>
    <row r="2372" spans="1:22">
      <c r="A2372" s="57">
        <v>46169</v>
      </c>
      <c r="B2372" s="50" t="s">
        <v>7650</v>
      </c>
      <c r="C2372" s="27" t="str">
        <f>VLOOKUP(B2372,'大货清单（不定期按GOMS更新）'!A:H,8,0)</f>
        <v>109-24580101</v>
      </c>
      <c r="D2372" s="27" t="str">
        <f>VLOOKUP(B2372,'大货清单（不定期按GOMS更新）'!A:C,3,0)</f>
        <v>CL2458A-01</v>
      </c>
      <c r="E2372" s="27" t="str">
        <f>VLOOKUP(B2372,'大货清单（不定期按GOMS更新）'!A:H,4,0)</f>
        <v>FR,DE,SE,PL,BE,NL,ES,IT,CL,PE</v>
      </c>
      <c r="F2372" s="27" t="str">
        <f>VLOOKUP(B2372,'大货清单（不定期按GOMS更新）'!A:H,2,0)</f>
        <v>FLOOR ONE STRETCH S6</v>
      </c>
      <c r="G2372" s="28">
        <f>VLOOKUP(B2372,'大货清单（不定期按GOMS更新）'!A:I,9,FALSE)</f>
        <v>6974950106751</v>
      </c>
      <c r="H2372" s="27" t="str">
        <f>VLOOKUP(B2372,'大货清单（不定期按GOMS更新）'!A:H,7,0)</f>
        <v>White</v>
      </c>
      <c r="I2372" s="27" t="str">
        <f>VLOOKUP(B2372,'大货清单（不定期按GOMS更新）'!A:F,6,FALSE)</f>
        <v>ACTIVE</v>
      </c>
      <c r="J2372" s="27" t="str">
        <f>VLOOKUP(B2372,'大货清单（不定期按GOMS更新）'!A:K,11,FALSE)</f>
        <v>9</v>
      </c>
      <c r="K2372" s="27" t="str">
        <f>VLOOKUP(B2372,'大货清单（不定期按GOMS更新）'!A:N,12,FALSE)</f>
        <v>722</v>
      </c>
      <c r="L2372" s="27" t="str">
        <f>VLOOKUP(B2372,'大货清单（不定期按GOMS更新）'!A:M,13,FALSE)</f>
        <v>331</v>
      </c>
      <c r="M2372" s="27" t="str">
        <f>VLOOKUP(B2372,'大货清单（不定期按GOMS更新）'!A:N,14,FALSE)</f>
        <v>286</v>
      </c>
      <c r="N2372" s="50" t="s">
        <v>8062</v>
      </c>
      <c r="O2372" s="27">
        <f>IFERROR(VLOOKUP(N2372,'散件迭代（不定期更新）'!C:J,8,FALSE),0)</f>
        <v>0</v>
      </c>
      <c r="P2372" s="27" t="str">
        <f>IFERROR(VLOOKUP(N2372,'散件（更新）'!B:H,3,FALSE),0)</f>
        <v/>
      </c>
      <c r="Q2372" s="27" t="str">
        <f>VLOOKUP(N2372,'散件（更新）'!B:H,2,FALSE)</f>
        <v>114-23761805</v>
      </c>
      <c r="R2372" s="27" t="str">
        <f>VLOOKUP(N2372,'散件（更新）'!B:H,7,FALSE)</f>
        <v>Motor</v>
      </c>
      <c r="S2372" s="27" t="str">
        <f>VLOOKUP(N2372,'散件（更新）'!B:E,4,FALSE)</f>
        <v>https://tineco-yxzt.oss-accelerate.aliyuncs.com/20241219/weixintupian_202411141109495_1734586641284.jpg</v>
      </c>
      <c r="T2372" s="27" t="s">
        <v>8759</v>
      </c>
      <c r="U2372" s="28" t="str">
        <f>VLOOKUP(N2372,'散件（更新）'!B:G,6,FALSE)</f>
        <v>主电机组件</v>
      </c>
      <c r="V2372" s="28">
        <f>VLOOKUP(N2372,'散件（更新）'!B:I,8,FALSE)</f>
        <v>6932485002443</v>
      </c>
    </row>
    <row r="2373" spans="1:22">
      <c r="A2373" s="57">
        <v>46169</v>
      </c>
      <c r="B2373" s="50" t="s">
        <v>7650</v>
      </c>
      <c r="C2373" s="27" t="str">
        <f>VLOOKUP(B2373,'大货清单（不定期按GOMS更新）'!A:H,8,0)</f>
        <v>109-24580101</v>
      </c>
      <c r="D2373" s="27" t="str">
        <f>VLOOKUP(B2373,'大货清单（不定期按GOMS更新）'!A:C,3,0)</f>
        <v>CL2458A-01</v>
      </c>
      <c r="E2373" s="27" t="str">
        <f>VLOOKUP(B2373,'大货清单（不定期按GOMS更新）'!A:H,4,0)</f>
        <v>FR,DE,SE,PL,BE,NL,ES,IT,CL,PE</v>
      </c>
      <c r="F2373" s="27" t="str">
        <f>VLOOKUP(B2373,'大货清单（不定期按GOMS更新）'!A:H,2,0)</f>
        <v>FLOOR ONE STRETCH S6</v>
      </c>
      <c r="G2373" s="28">
        <f>VLOOKUP(B2373,'大货清单（不定期按GOMS更新）'!A:I,9,FALSE)</f>
        <v>6974950106751</v>
      </c>
      <c r="H2373" s="27" t="str">
        <f>VLOOKUP(B2373,'大货清单（不定期按GOMS更新）'!A:H,7,0)</f>
        <v>White</v>
      </c>
      <c r="I2373" s="27" t="str">
        <f>VLOOKUP(B2373,'大货清单（不定期按GOMS更新）'!A:F,6,FALSE)</f>
        <v>ACTIVE</v>
      </c>
      <c r="J2373" s="27" t="str">
        <f>VLOOKUP(B2373,'大货清单（不定期按GOMS更新）'!A:K,11,FALSE)</f>
        <v>9</v>
      </c>
      <c r="K2373" s="27" t="str">
        <f>VLOOKUP(B2373,'大货清单（不定期按GOMS更新）'!A:N,12,FALSE)</f>
        <v>722</v>
      </c>
      <c r="L2373" s="27" t="str">
        <f>VLOOKUP(B2373,'大货清单（不定期按GOMS更新）'!A:M,13,FALSE)</f>
        <v>331</v>
      </c>
      <c r="M2373" s="27" t="str">
        <f>VLOOKUP(B2373,'大货清单（不定期按GOMS更新）'!A:N,14,FALSE)</f>
        <v>286</v>
      </c>
      <c r="N2373" s="50" t="s">
        <v>7858</v>
      </c>
      <c r="O2373" s="27">
        <f>IFERROR(VLOOKUP(N2373,'散件迭代（不定期更新）'!C:J,8,FALSE),0)</f>
        <v>0</v>
      </c>
      <c r="P2373" s="27" t="str">
        <f>IFERROR(VLOOKUP(N2373,'散件（更新）'!B:H,3,FALSE),0)</f>
        <v/>
      </c>
      <c r="Q2373" s="27" t="str">
        <f>VLOOKUP(N2373,'散件（更新）'!B:H,2,FALSE)</f>
        <v>114-24580104</v>
      </c>
      <c r="R2373" s="27" t="str">
        <f>VLOOKUP(N2373,'散件（更新）'!B:H,7,FALSE)</f>
        <v>PCBA</v>
      </c>
      <c r="S2373" s="27" t="str">
        <f>VLOOKUP(N2373,'散件（更新）'!B:E,4,FALSE)</f>
        <v>https://tineco-yxzt.oss-accelerate.aliyuncs.com/20241231/jishenzhukongban_1735610252380.png</v>
      </c>
      <c r="T2373" s="27" t="s">
        <v>8759</v>
      </c>
      <c r="U2373" s="28" t="str">
        <f>VLOOKUP(N2373,'散件（更新）'!B:G,6,FALSE)</f>
        <v>SP;CL2458A-02;机身主控板组件（欧洲）</v>
      </c>
      <c r="V2373" s="28">
        <f>VLOOKUP(N2373,'散件（更新）'!B:I,8,FALSE)</f>
        <v>6932485004522</v>
      </c>
    </row>
    <row r="2374" spans="1:22">
      <c r="A2374" s="57">
        <v>46169</v>
      </c>
      <c r="B2374" s="50" t="s">
        <v>7650</v>
      </c>
      <c r="C2374" s="27" t="str">
        <f>VLOOKUP(B2374,'大货清单（不定期按GOMS更新）'!A:H,8,0)</f>
        <v>109-24580101</v>
      </c>
      <c r="D2374" s="27" t="str">
        <f>VLOOKUP(B2374,'大货清单（不定期按GOMS更新）'!A:C,3,0)</f>
        <v>CL2458A-01</v>
      </c>
      <c r="E2374" s="27" t="str">
        <f>VLOOKUP(B2374,'大货清单（不定期按GOMS更新）'!A:H,4,0)</f>
        <v>FR,DE,SE,PL,BE,NL,ES,IT,CL,PE</v>
      </c>
      <c r="F2374" s="27" t="str">
        <f>VLOOKUP(B2374,'大货清单（不定期按GOMS更新）'!A:H,2,0)</f>
        <v>FLOOR ONE STRETCH S6</v>
      </c>
      <c r="G2374" s="28">
        <f>VLOOKUP(B2374,'大货清单（不定期按GOMS更新）'!A:I,9,FALSE)</f>
        <v>6974950106751</v>
      </c>
      <c r="H2374" s="27" t="str">
        <f>VLOOKUP(B2374,'大货清单（不定期按GOMS更新）'!A:H,7,0)</f>
        <v>White</v>
      </c>
      <c r="I2374" s="27" t="str">
        <f>VLOOKUP(B2374,'大货清单（不定期按GOMS更新）'!A:F,6,FALSE)</f>
        <v>ACTIVE</v>
      </c>
      <c r="J2374" s="27" t="str">
        <f>VLOOKUP(B2374,'大货清单（不定期按GOMS更新）'!A:K,11,FALSE)</f>
        <v>9</v>
      </c>
      <c r="K2374" s="27" t="str">
        <f>VLOOKUP(B2374,'大货清单（不定期按GOMS更新）'!A:N,12,FALSE)</f>
        <v>722</v>
      </c>
      <c r="L2374" s="27" t="str">
        <f>VLOOKUP(B2374,'大货清单（不定期按GOMS更新）'!A:M,13,FALSE)</f>
        <v>331</v>
      </c>
      <c r="M2374" s="27" t="str">
        <f>VLOOKUP(B2374,'大货清单（不定期按GOMS更新）'!A:N,14,FALSE)</f>
        <v>286</v>
      </c>
      <c r="N2374" s="50" t="s">
        <v>8104</v>
      </c>
      <c r="O2374" s="27">
        <f>IFERROR(VLOOKUP(N2374,'散件迭代（不定期更新）'!C:J,8,FALSE),0)</f>
        <v>0</v>
      </c>
      <c r="P2374" s="27" t="str">
        <f>IFERROR(VLOOKUP(N2374,'散件（更新）'!B:H,3,FALSE),0)</f>
        <v/>
      </c>
      <c r="Q2374" s="27" t="str">
        <f>VLOOKUP(N2374,'散件（更新）'!B:H,2,FALSE)</f>
        <v>114-24580106</v>
      </c>
      <c r="R2374" s="27" t="str">
        <f>VLOOKUP(N2374,'散件（更新）'!B:H,7,FALSE)</f>
        <v>PCBA</v>
      </c>
      <c r="S2374" s="27" t="str">
        <f>VLOOKUP(N2374,'散件（更新）'!B:E,4,FALSE)</f>
        <v>https://tineco-yxzt.oss-accelerate.aliyuncs.com/20241231/tuopandianyuanban_1735610617986.png</v>
      </c>
      <c r="T2374" s="27" t="s">
        <v>8759</v>
      </c>
      <c r="U2374" s="28" t="str">
        <f>VLOOKUP(N2374,'散件（更新）'!B:G,6,FALSE)</f>
        <v>SP;CL2458A-02;六节托盘电源板组件</v>
      </c>
      <c r="V2374" s="28">
        <f>VLOOKUP(N2374,'散件（更新）'!B:I,8,FALSE)</f>
        <v>6932485004584</v>
      </c>
    </row>
    <row r="2375" spans="1:22">
      <c r="A2375" s="57">
        <v>46169</v>
      </c>
      <c r="B2375" s="50" t="s">
        <v>7650</v>
      </c>
      <c r="C2375" s="27" t="str">
        <f>VLOOKUP(B2375,'大货清单（不定期按GOMS更新）'!A:H,8,0)</f>
        <v>109-24580101</v>
      </c>
      <c r="D2375" s="27" t="str">
        <f>VLOOKUP(B2375,'大货清单（不定期按GOMS更新）'!A:C,3,0)</f>
        <v>CL2458A-01</v>
      </c>
      <c r="E2375" s="27" t="str">
        <f>VLOOKUP(B2375,'大货清单（不定期按GOMS更新）'!A:H,4,0)</f>
        <v>FR,DE,SE,PL,BE,NL,ES,IT,CL,PE</v>
      </c>
      <c r="F2375" s="27" t="str">
        <f>VLOOKUP(B2375,'大货清单（不定期按GOMS更新）'!A:H,2,0)</f>
        <v>FLOOR ONE STRETCH S6</v>
      </c>
      <c r="G2375" s="28">
        <f>VLOOKUP(B2375,'大货清单（不定期按GOMS更新）'!A:I,9,FALSE)</f>
        <v>6974950106751</v>
      </c>
      <c r="H2375" s="27" t="str">
        <f>VLOOKUP(B2375,'大货清单（不定期按GOMS更新）'!A:H,7,0)</f>
        <v>White</v>
      </c>
      <c r="I2375" s="27" t="str">
        <f>VLOOKUP(B2375,'大货清单（不定期按GOMS更新）'!A:F,6,FALSE)</f>
        <v>ACTIVE</v>
      </c>
      <c r="J2375" s="27" t="str">
        <f>VLOOKUP(B2375,'大货清单（不定期按GOMS更新）'!A:K,11,FALSE)</f>
        <v>9</v>
      </c>
      <c r="K2375" s="27" t="str">
        <f>VLOOKUP(B2375,'大货清单（不定期按GOMS更新）'!A:N,12,FALSE)</f>
        <v>722</v>
      </c>
      <c r="L2375" s="27" t="str">
        <f>VLOOKUP(B2375,'大货清单（不定期按GOMS更新）'!A:M,13,FALSE)</f>
        <v>331</v>
      </c>
      <c r="M2375" s="27" t="str">
        <f>VLOOKUP(B2375,'大货清单（不定期按GOMS更新）'!A:N,14,FALSE)</f>
        <v>286</v>
      </c>
      <c r="N2375" s="50" t="s">
        <v>3796</v>
      </c>
      <c r="O2375" s="27">
        <f>IFERROR(VLOOKUP(N2375,'散件迭代（不定期更新）'!C:J,8,FALSE),0)</f>
        <v>0</v>
      </c>
      <c r="P2375" s="27" t="str">
        <f>IFERROR(VLOOKUP(N2375,'散件（更新）'!B:H,3,FALSE),0)</f>
        <v>/</v>
      </c>
      <c r="Q2375" s="27" t="str">
        <f>VLOOKUP(N2375,'散件（更新）'!B:H,2,FALSE)</f>
        <v>114-22200104</v>
      </c>
      <c r="R2375" s="27" t="str">
        <f>VLOOKUP(N2375,'散件（更新）'!B:H,7,FALSE)</f>
        <v>Scraper</v>
      </c>
      <c r="S2375" s="27" t="str">
        <f>VLOOKUP(N2375,'散件（更新）'!B:E,4,FALSE)</f>
        <v>https://tineco-yxzt.oss-accelerate.aliyuncs.com/20231219/9FWRR250000_1702948034118.png</v>
      </c>
      <c r="T2375" s="27" t="s">
        <v>8759</v>
      </c>
      <c r="U2375" s="28" t="str">
        <f>VLOOKUP(N2375,'散件（更新）'!B:G,6,FALSE)</f>
        <v>刮条组件</v>
      </c>
      <c r="V2375" s="28">
        <f>VLOOKUP(N2375,'散件（更新）'!B:I,8,FALSE)</f>
        <v>6974950103897</v>
      </c>
    </row>
    <row r="2376" spans="1:22">
      <c r="A2376" s="57">
        <v>46169</v>
      </c>
      <c r="B2376" s="50" t="s">
        <v>7650</v>
      </c>
      <c r="C2376" s="27" t="str">
        <f>VLOOKUP(B2376,'大货清单（不定期按GOMS更新）'!A:H,8,0)</f>
        <v>109-24580101</v>
      </c>
      <c r="D2376" s="27" t="str">
        <f>VLOOKUP(B2376,'大货清单（不定期按GOMS更新）'!A:C,3,0)</f>
        <v>CL2458A-01</v>
      </c>
      <c r="E2376" s="27" t="str">
        <f>VLOOKUP(B2376,'大货清单（不定期按GOMS更新）'!A:H,4,0)</f>
        <v>FR,DE,SE,PL,BE,NL,ES,IT,CL,PE</v>
      </c>
      <c r="F2376" s="27" t="str">
        <f>VLOOKUP(B2376,'大货清单（不定期按GOMS更新）'!A:H,2,0)</f>
        <v>FLOOR ONE STRETCH S6</v>
      </c>
      <c r="G2376" s="28">
        <f>VLOOKUP(B2376,'大货清单（不定期按GOMS更新）'!A:I,9,FALSE)</f>
        <v>6974950106751</v>
      </c>
      <c r="H2376" s="27" t="str">
        <f>VLOOKUP(B2376,'大货清单（不定期按GOMS更新）'!A:H,7,0)</f>
        <v>White</v>
      </c>
      <c r="I2376" s="27" t="str">
        <f>VLOOKUP(B2376,'大货清单（不定期按GOMS更新）'!A:F,6,FALSE)</f>
        <v>ACTIVE</v>
      </c>
      <c r="J2376" s="27" t="str">
        <f>VLOOKUP(B2376,'大货清单（不定期按GOMS更新）'!A:K,11,FALSE)</f>
        <v>9</v>
      </c>
      <c r="K2376" s="27" t="str">
        <f>VLOOKUP(B2376,'大货清单（不定期按GOMS更新）'!A:N,12,FALSE)</f>
        <v>722</v>
      </c>
      <c r="L2376" s="27" t="str">
        <f>VLOOKUP(B2376,'大货清单（不定期按GOMS更新）'!A:M,13,FALSE)</f>
        <v>331</v>
      </c>
      <c r="M2376" s="27" t="str">
        <f>VLOOKUP(B2376,'大货清单（不定期按GOMS更新）'!A:N,14,FALSE)</f>
        <v>286</v>
      </c>
      <c r="N2376" s="50" t="s">
        <v>8012</v>
      </c>
      <c r="O2376" s="27">
        <f>IFERROR(VLOOKUP(N2376,'散件迭代（不定期更新）'!C:J,8,FALSE),0)</f>
        <v>0</v>
      </c>
      <c r="P2376" s="27" t="str">
        <f>IFERROR(VLOOKUP(N2376,'散件（更新）'!B:H,3,FALSE),0)</f>
        <v/>
      </c>
      <c r="Q2376" s="27" t="str">
        <f>VLOOKUP(N2376,'散件（更新）'!B:H,2,FALSE)</f>
        <v>114-23761808</v>
      </c>
      <c r="R2376" s="27" t="str">
        <f>VLOOKUP(N2376,'散件（更新）'!B:H,7,FALSE)</f>
        <v>Sensor</v>
      </c>
      <c r="S2376" s="27" t="str">
        <f>VLOOKUP(N2376,'散件（更新）'!B:E,4,FALSE)</f>
        <v>https://tineco-yxzt.oss-accelerate.aliyuncs.com/20241219/weixintupian_202411141109496_1734589120839.jpg</v>
      </c>
      <c r="T2376" s="27" t="s">
        <v>8759</v>
      </c>
      <c r="U2376" s="28" t="str">
        <f>VLOOKUP(N2376,'散件（更新）'!B:G,6,FALSE)</f>
        <v>直通式光电液位传感器组件</v>
      </c>
      <c r="V2376" s="28">
        <f>VLOOKUP(N2376,'散件（更新）'!B:I,8,FALSE)</f>
        <v>6932485002474</v>
      </c>
    </row>
    <row r="2377" spans="1:22">
      <c r="A2377" s="57">
        <v>46169</v>
      </c>
      <c r="B2377" s="50" t="s">
        <v>7650</v>
      </c>
      <c r="C2377" s="27" t="str">
        <f>VLOOKUP(B2377,'大货清单（不定期按GOMS更新）'!A:H,8,0)</f>
        <v>109-24580101</v>
      </c>
      <c r="D2377" s="27" t="str">
        <f>VLOOKUP(B2377,'大货清单（不定期按GOMS更新）'!A:C,3,0)</f>
        <v>CL2458A-01</v>
      </c>
      <c r="E2377" s="27" t="str">
        <f>VLOOKUP(B2377,'大货清单（不定期按GOMS更新）'!A:H,4,0)</f>
        <v>FR,DE,SE,PL,BE,NL,ES,IT,CL,PE</v>
      </c>
      <c r="F2377" s="27" t="str">
        <f>VLOOKUP(B2377,'大货清单（不定期按GOMS更新）'!A:H,2,0)</f>
        <v>FLOOR ONE STRETCH S6</v>
      </c>
      <c r="G2377" s="28">
        <f>VLOOKUP(B2377,'大货清单（不定期按GOMS更新）'!A:I,9,FALSE)</f>
        <v>6974950106751</v>
      </c>
      <c r="H2377" s="27" t="str">
        <f>VLOOKUP(B2377,'大货清单（不定期按GOMS更新）'!A:H,7,0)</f>
        <v>White</v>
      </c>
      <c r="I2377" s="27" t="str">
        <f>VLOOKUP(B2377,'大货清单（不定期按GOMS更新）'!A:F,6,FALSE)</f>
        <v>ACTIVE</v>
      </c>
      <c r="J2377" s="27" t="str">
        <f>VLOOKUP(B2377,'大货清单（不定期按GOMS更新）'!A:K,11,FALSE)</f>
        <v>9</v>
      </c>
      <c r="K2377" s="27" t="str">
        <f>VLOOKUP(B2377,'大货清单（不定期按GOMS更新）'!A:N,12,FALSE)</f>
        <v>722</v>
      </c>
      <c r="L2377" s="27" t="str">
        <f>VLOOKUP(B2377,'大货清单（不定期按GOMS更新）'!A:M,13,FALSE)</f>
        <v>331</v>
      </c>
      <c r="M2377" s="27" t="str">
        <f>VLOOKUP(B2377,'大货清单（不定期按GOMS更新）'!A:N,14,FALSE)</f>
        <v>286</v>
      </c>
      <c r="N2377" s="50" t="s">
        <v>4708</v>
      </c>
      <c r="O2377" s="27">
        <f>IFERROR(VLOOKUP(N2377,'散件迭代（不定期更新）'!C:J,8,FALSE),0)</f>
        <v>0</v>
      </c>
      <c r="P2377" s="27">
        <f>IFERROR(VLOOKUP(N2377,'散件（更新）'!B:H,3,FALSE),0)</f>
        <v>0</v>
      </c>
      <c r="Q2377" s="27" t="str">
        <f>VLOOKUP(N2377,'散件（更新）'!B:H,2,FALSE)</f>
        <v>114-23280212</v>
      </c>
      <c r="R2377" s="27" t="str">
        <f>VLOOKUP(N2377,'散件（更新）'!B:H,7,FALSE)</f>
        <v>Sensor</v>
      </c>
      <c r="S2377" s="27" t="str">
        <f>VLOOKUP(N2377,'散件（更新）'!B:E,4,FALSE)</f>
        <v>https://tineco-yxzt.oss-accelerate.aliyuncs.com/20240306/hongwai_1709692389165.GIF</v>
      </c>
      <c r="T2377" s="27" t="s">
        <v>8759</v>
      </c>
      <c r="U2377" s="28" t="str">
        <f>VLOOKUP(N2377,'散件（更新）'!B:G,6,FALSE)</f>
        <v>红外脏污传感器板组件</v>
      </c>
      <c r="V2377" s="28">
        <f>VLOOKUP(N2377,'散件（更新）'!B:I,8,FALSE)</f>
        <v>6974950107222</v>
      </c>
    </row>
    <row r="2378" spans="1:22">
      <c r="A2378" s="57">
        <v>46169</v>
      </c>
      <c r="B2378" s="50" t="s">
        <v>7650</v>
      </c>
      <c r="C2378" s="27" t="str">
        <f>VLOOKUP(B2378,'大货清单（不定期按GOMS更新）'!A:H,8,0)</f>
        <v>109-24580101</v>
      </c>
      <c r="D2378" s="27" t="str">
        <f>VLOOKUP(B2378,'大货清单（不定期按GOMS更新）'!A:C,3,0)</f>
        <v>CL2458A-01</v>
      </c>
      <c r="E2378" s="27" t="str">
        <f>VLOOKUP(B2378,'大货清单（不定期按GOMS更新）'!A:H,4,0)</f>
        <v>FR,DE,SE,PL,BE,NL,ES,IT,CL,PE</v>
      </c>
      <c r="F2378" s="27" t="str">
        <f>VLOOKUP(B2378,'大货清单（不定期按GOMS更新）'!A:H,2,0)</f>
        <v>FLOOR ONE STRETCH S6</v>
      </c>
      <c r="G2378" s="28">
        <f>VLOOKUP(B2378,'大货清单（不定期按GOMS更新）'!A:I,9,FALSE)</f>
        <v>6974950106751</v>
      </c>
      <c r="H2378" s="27" t="str">
        <f>VLOOKUP(B2378,'大货清单（不定期按GOMS更新）'!A:H,7,0)</f>
        <v>White</v>
      </c>
      <c r="I2378" s="27" t="str">
        <f>VLOOKUP(B2378,'大货清单（不定期按GOMS更新）'!A:F,6,FALSE)</f>
        <v>ACTIVE</v>
      </c>
      <c r="J2378" s="27" t="str">
        <f>VLOOKUP(B2378,'大货清单（不定期按GOMS更新）'!A:K,11,FALSE)</f>
        <v>9</v>
      </c>
      <c r="K2378" s="27" t="str">
        <f>VLOOKUP(B2378,'大货清单（不定期按GOMS更新）'!A:N,12,FALSE)</f>
        <v>722</v>
      </c>
      <c r="L2378" s="27" t="str">
        <f>VLOOKUP(B2378,'大货清单（不定期按GOMS更新）'!A:M,13,FALSE)</f>
        <v>331</v>
      </c>
      <c r="M2378" s="27" t="str">
        <f>VLOOKUP(B2378,'大货清单（不定期按GOMS更新）'!A:N,14,FALSE)</f>
        <v>286</v>
      </c>
      <c r="N2378" s="50" t="s">
        <v>4711</v>
      </c>
      <c r="O2378" s="27">
        <f>IFERROR(VLOOKUP(N2378,'散件迭代（不定期更新）'!C:J,8,FALSE),0)</f>
        <v>0</v>
      </c>
      <c r="P2378" s="27">
        <f>IFERROR(VLOOKUP(N2378,'散件（更新）'!B:H,3,FALSE),0)</f>
        <v>0</v>
      </c>
      <c r="Q2378" s="27" t="str">
        <f>VLOOKUP(N2378,'散件（更新）'!B:H,2,FALSE)</f>
        <v>114-23280213</v>
      </c>
      <c r="R2378" s="27" t="str">
        <f>VLOOKUP(N2378,'散件（更新）'!B:H,7,FALSE)</f>
        <v>Pump</v>
      </c>
      <c r="S2378" s="27" t="str">
        <f>VLOOKUP(N2378,'散件（更新）'!B:E,4,FALSE)</f>
        <v>https://tineco-yxzt.oss-accelerate.aliyuncs.com/20240306/shuibeng_1709692458984.GIF</v>
      </c>
      <c r="T2378" s="27" t="s">
        <v>19301</v>
      </c>
      <c r="U2378" s="28" t="str">
        <f>VLOOKUP(N2378,'散件（更新）'!B:G,6,FALSE)</f>
        <v>蠕动泵组件</v>
      </c>
      <c r="V2378" s="28">
        <f>VLOOKUP(N2378,'散件（更新）'!B:I,8,FALSE)</f>
        <v>6974950107239</v>
      </c>
    </row>
    <row r="2379" spans="1:22">
      <c r="A2379" s="57">
        <v>46169</v>
      </c>
      <c r="B2379" s="50" t="s">
        <v>7650</v>
      </c>
      <c r="C2379" s="27" t="str">
        <f>VLOOKUP(B2379,'大货清单（不定期按GOMS更新）'!A:H,8,0)</f>
        <v>109-24580101</v>
      </c>
      <c r="D2379" s="27" t="str">
        <f>VLOOKUP(B2379,'大货清单（不定期按GOMS更新）'!A:C,3,0)</f>
        <v>CL2458A-01</v>
      </c>
      <c r="E2379" s="27" t="str">
        <f>VLOOKUP(B2379,'大货清单（不定期按GOMS更新）'!A:H,4,0)</f>
        <v>FR,DE,SE,PL,BE,NL,ES,IT,CL,PE</v>
      </c>
      <c r="F2379" s="27" t="str">
        <f>VLOOKUP(B2379,'大货清单（不定期按GOMS更新）'!A:H,2,0)</f>
        <v>FLOOR ONE STRETCH S6</v>
      </c>
      <c r="G2379" s="28">
        <f>VLOOKUP(B2379,'大货清单（不定期按GOMS更新）'!A:I,9,FALSE)</f>
        <v>6974950106751</v>
      </c>
      <c r="H2379" s="27" t="str">
        <f>VLOOKUP(B2379,'大货清单（不定期按GOMS更新）'!A:H,7,0)</f>
        <v>White</v>
      </c>
      <c r="I2379" s="27" t="str">
        <f>VLOOKUP(B2379,'大货清单（不定期按GOMS更新）'!A:F,6,FALSE)</f>
        <v>ACTIVE</v>
      </c>
      <c r="J2379" s="27" t="str">
        <f>VLOOKUP(B2379,'大货清单（不定期按GOMS更新）'!A:K,11,FALSE)</f>
        <v>9</v>
      </c>
      <c r="K2379" s="27" t="str">
        <f>VLOOKUP(B2379,'大货清单（不定期按GOMS更新）'!A:N,12,FALSE)</f>
        <v>722</v>
      </c>
      <c r="L2379" s="27" t="str">
        <f>VLOOKUP(B2379,'大货清单（不定期按GOMS更新）'!A:M,13,FALSE)</f>
        <v>331</v>
      </c>
      <c r="M2379" s="27" t="str">
        <f>VLOOKUP(B2379,'大货清单（不定期按GOMS更新）'!A:N,14,FALSE)</f>
        <v>286</v>
      </c>
      <c r="N2379" s="50" t="s">
        <v>4712</v>
      </c>
      <c r="O2379" s="27">
        <f>IFERROR(VLOOKUP(N2379,'散件迭代（不定期更新）'!C:J,8,FALSE),0)</f>
        <v>0</v>
      </c>
      <c r="P2379" s="27">
        <f>IFERROR(VLOOKUP(N2379,'散件（更新）'!B:H,3,FALSE),0)</f>
        <v>0</v>
      </c>
      <c r="Q2379" s="27" t="str">
        <f>VLOOKUP(N2379,'散件（更新）'!B:H,2,FALSE)</f>
        <v>114-23280221</v>
      </c>
      <c r="R2379" s="27" t="str">
        <f>VLOOKUP(N2379,'散件（更新）'!B:H,7,FALSE)</f>
        <v>Repair Wheel</v>
      </c>
      <c r="S2379" s="27" t="str">
        <f>VLOOKUP(N2379,'散件（更新）'!B:E,4,FALSE)</f>
        <v>https://tineco-yxzt.oss-accelerate.aliyuncs.com/20240306/daxiaolun_1709693230648.GIF</v>
      </c>
      <c r="T2379" s="27" t="s">
        <v>8759</v>
      </c>
      <c r="U2379" s="28" t="str">
        <f>VLOOKUP(N2379,'散件（更新）'!B:G,6,FALSE)</f>
        <v>大轮和小轮组件</v>
      </c>
      <c r="V2379" s="28">
        <f>VLOOKUP(N2379,'散件（更新）'!B:I,8,FALSE)</f>
        <v>6974950107314</v>
      </c>
    </row>
    <row r="2380" spans="1:22">
      <c r="A2380" s="57">
        <v>46169</v>
      </c>
      <c r="B2380" s="50" t="s">
        <v>7650</v>
      </c>
      <c r="C2380" s="27" t="str">
        <f>VLOOKUP(B2380,'大货清单（不定期按GOMS更新）'!A:H,8,0)</f>
        <v>109-24580101</v>
      </c>
      <c r="D2380" s="27" t="str">
        <f>VLOOKUP(B2380,'大货清单（不定期按GOMS更新）'!A:C,3,0)</f>
        <v>CL2458A-01</v>
      </c>
      <c r="E2380" s="27" t="str">
        <f>VLOOKUP(B2380,'大货清单（不定期按GOMS更新）'!A:H,4,0)</f>
        <v>FR,DE,SE,PL,BE,NL,ES,IT,CL,PE</v>
      </c>
      <c r="F2380" s="27" t="str">
        <f>VLOOKUP(B2380,'大货清单（不定期按GOMS更新）'!A:H,2,0)</f>
        <v>FLOOR ONE STRETCH S6</v>
      </c>
      <c r="G2380" s="28">
        <f>VLOOKUP(B2380,'大货清单（不定期按GOMS更新）'!A:I,9,FALSE)</f>
        <v>6974950106751</v>
      </c>
      <c r="H2380" s="27" t="str">
        <f>VLOOKUP(B2380,'大货清单（不定期按GOMS更新）'!A:H,7,0)</f>
        <v>White</v>
      </c>
      <c r="I2380" s="27" t="str">
        <f>VLOOKUP(B2380,'大货清单（不定期按GOMS更新）'!A:F,6,FALSE)</f>
        <v>ACTIVE</v>
      </c>
      <c r="J2380" s="27" t="str">
        <f>VLOOKUP(B2380,'大货清单（不定期按GOMS更新）'!A:K,11,FALSE)</f>
        <v>9</v>
      </c>
      <c r="K2380" s="27" t="str">
        <f>VLOOKUP(B2380,'大货清单（不定期按GOMS更新）'!A:N,12,FALSE)</f>
        <v>722</v>
      </c>
      <c r="L2380" s="27" t="str">
        <f>VLOOKUP(B2380,'大货清单（不定期按GOMS更新）'!A:M,13,FALSE)</f>
        <v>331</v>
      </c>
      <c r="M2380" s="27" t="str">
        <f>VLOOKUP(B2380,'大货清单（不定期按GOMS更新）'!A:N,14,FALSE)</f>
        <v>286</v>
      </c>
      <c r="N2380" s="50" t="s">
        <v>8125</v>
      </c>
      <c r="O2380" s="27">
        <f>IFERROR(VLOOKUP(N2380,'散件迭代（不定期更新）'!C:J,8,FALSE),0)</f>
        <v>0</v>
      </c>
      <c r="P2380" s="27" t="str">
        <f>IFERROR(VLOOKUP(N2380,'散件（更新）'!B:H,3,FALSE),0)</f>
        <v/>
      </c>
      <c r="Q2380" s="27" t="str">
        <f>VLOOKUP(N2380,'散件（更新）'!B:H,2,FALSE)</f>
        <v>114-24580201</v>
      </c>
      <c r="R2380" s="27" t="str">
        <f>VLOOKUP(N2380,'散件（更新）'!B:H,7,FALSE)</f>
        <v>Handle</v>
      </c>
      <c r="S2380" s="27" t="str">
        <f>VLOOKUP(N2380,'散件（更新）'!B:E,4,FALSE)</f>
        <v>https://tineco-yxzt.oss-accelerate.aliyuncs.com/20241231/shoubingzujian_1735609509124.png</v>
      </c>
      <c r="T2380" s="27" t="s">
        <v>8759</v>
      </c>
      <c r="U2380" s="28" t="str">
        <f>VLOOKUP(N2380,'散件（更新）'!B:G,6,FALSE)</f>
        <v>SP;CL2458B-01;手柄组件</v>
      </c>
      <c r="V2380" s="28">
        <f>VLOOKUP(N2380,'散件（更新）'!B:I,8,FALSE)</f>
        <v>6932485004645</v>
      </c>
    </row>
    <row r="2381" spans="1:22">
      <c r="A2381" s="57">
        <v>46169</v>
      </c>
      <c r="B2381" s="50" t="s">
        <v>7650</v>
      </c>
      <c r="C2381" s="27" t="str">
        <f>VLOOKUP(B2381,'大货清单（不定期按GOMS更新）'!A:H,8,0)</f>
        <v>109-24580101</v>
      </c>
      <c r="D2381" s="27" t="str">
        <f>VLOOKUP(B2381,'大货清单（不定期按GOMS更新）'!A:C,3,0)</f>
        <v>CL2458A-01</v>
      </c>
      <c r="E2381" s="27" t="str">
        <f>VLOOKUP(B2381,'大货清单（不定期按GOMS更新）'!A:H,4,0)</f>
        <v>FR,DE,SE,PL,BE,NL,ES,IT,CL,PE</v>
      </c>
      <c r="F2381" s="27" t="str">
        <f>VLOOKUP(B2381,'大货清单（不定期按GOMS更新）'!A:H,2,0)</f>
        <v>FLOOR ONE STRETCH S6</v>
      </c>
      <c r="G2381" s="28">
        <f>VLOOKUP(B2381,'大货清单（不定期按GOMS更新）'!A:I,9,FALSE)</f>
        <v>6974950106751</v>
      </c>
      <c r="H2381" s="27" t="str">
        <f>VLOOKUP(B2381,'大货清单（不定期按GOMS更新）'!A:H,7,0)</f>
        <v>White</v>
      </c>
      <c r="I2381" s="27" t="str">
        <f>VLOOKUP(B2381,'大货清单（不定期按GOMS更新）'!A:F,6,FALSE)</f>
        <v>ACTIVE</v>
      </c>
      <c r="J2381" s="27" t="str">
        <f>VLOOKUP(B2381,'大货清单（不定期按GOMS更新）'!A:K,11,FALSE)</f>
        <v>9</v>
      </c>
      <c r="K2381" s="27" t="str">
        <f>VLOOKUP(B2381,'大货清单（不定期按GOMS更新）'!A:N,12,FALSE)</f>
        <v>722</v>
      </c>
      <c r="L2381" s="27" t="str">
        <f>VLOOKUP(B2381,'大货清单（不定期按GOMS更新）'!A:M,13,FALSE)</f>
        <v>331</v>
      </c>
      <c r="M2381" s="27" t="str">
        <f>VLOOKUP(B2381,'大货清单（不定期按GOMS更新）'!A:N,14,FALSE)</f>
        <v>286</v>
      </c>
      <c r="N2381" s="50" t="s">
        <v>7807</v>
      </c>
      <c r="O2381" s="27" t="str">
        <f>IFERROR(VLOOKUP(N2381,'散件迭代（不定期更新）'!C:J,8,FALSE),0)</f>
        <v>A66</v>
      </c>
      <c r="P2381" s="27" t="str">
        <f>IFERROR(VLOOKUP(N2381,'散件（更新）'!B:H,3,FALSE),0)</f>
        <v/>
      </c>
      <c r="Q2381" s="27" t="str">
        <f>VLOOKUP(N2381,'散件（更新）'!B:H,2,FALSE)</f>
        <v>114-24580101</v>
      </c>
      <c r="R2381" s="27" t="str">
        <f>VLOOKUP(N2381,'散件（更新）'!B:H,7,FALSE)</f>
        <v>Clean Water Tank</v>
      </c>
      <c r="S2381" s="27" t="str">
        <f>VLOOKUP(N2381,'散件（更新）'!B:E,4,FALSE)</f>
        <v>https://tineco-yxzt.oss-accelerate.aliyuncs.com/20241231/qingshuixiang_1735609949852.png</v>
      </c>
      <c r="T2381" s="27" t="s">
        <v>19327</v>
      </c>
      <c r="U2381" s="28" t="str">
        <f>VLOOKUP(N2381,'散件（更新）'!B:G,6,FALSE)</f>
        <v>SP;CL2458A-02;清水箱组件</v>
      </c>
      <c r="V2381" s="28">
        <f>VLOOKUP(N2381,'散件（更新）'!B:I,8,FALSE)</f>
        <v>6932485004577</v>
      </c>
    </row>
    <row r="2382" spans="1:22">
      <c r="A2382" s="57">
        <v>46169</v>
      </c>
      <c r="B2382" s="50" t="s">
        <v>7650</v>
      </c>
      <c r="C2382" s="27" t="str">
        <f>VLOOKUP(B2382,'大货清单（不定期按GOMS更新）'!A:H,8,0)</f>
        <v>109-24580101</v>
      </c>
      <c r="D2382" s="27" t="str">
        <f>VLOOKUP(B2382,'大货清单（不定期按GOMS更新）'!A:C,3,0)</f>
        <v>CL2458A-01</v>
      </c>
      <c r="E2382" s="27" t="str">
        <f>VLOOKUP(B2382,'大货清单（不定期按GOMS更新）'!A:H,4,0)</f>
        <v>FR,DE,SE,PL,BE,NL,ES,IT,CL,PE</v>
      </c>
      <c r="F2382" s="27" t="str">
        <f>VLOOKUP(B2382,'大货清单（不定期按GOMS更新）'!A:H,2,0)</f>
        <v>FLOOR ONE STRETCH S6</v>
      </c>
      <c r="G2382" s="28">
        <f>VLOOKUP(B2382,'大货清单（不定期按GOMS更新）'!A:I,9,FALSE)</f>
        <v>6974950106751</v>
      </c>
      <c r="H2382" s="27" t="str">
        <f>VLOOKUP(B2382,'大货清单（不定期按GOMS更新）'!A:H,7,0)</f>
        <v>White</v>
      </c>
      <c r="I2382" s="27" t="str">
        <f>VLOOKUP(B2382,'大货清单（不定期按GOMS更新）'!A:F,6,FALSE)</f>
        <v>ACTIVE</v>
      </c>
      <c r="J2382" s="27" t="str">
        <f>VLOOKUP(B2382,'大货清单（不定期按GOMS更新）'!A:K,11,FALSE)</f>
        <v>9</v>
      </c>
      <c r="K2382" s="27" t="str">
        <f>VLOOKUP(B2382,'大货清单（不定期按GOMS更新）'!A:N,12,FALSE)</f>
        <v>722</v>
      </c>
      <c r="L2382" s="27" t="str">
        <f>VLOOKUP(B2382,'大货清单（不定期按GOMS更新）'!A:M,13,FALSE)</f>
        <v>331</v>
      </c>
      <c r="M2382" s="27" t="str">
        <f>VLOOKUP(B2382,'大货清单（不定期按GOMS更新）'!A:N,14,FALSE)</f>
        <v>286</v>
      </c>
      <c r="N2382" s="50" t="s">
        <v>8212</v>
      </c>
      <c r="O2382" s="27">
        <f>IFERROR(VLOOKUP(N2382,'散件迭代（不定期更新）'!C:J,8,FALSE),0)</f>
        <v>0</v>
      </c>
      <c r="P2382" s="27" t="str">
        <f>IFERROR(VLOOKUP(N2382,'散件（更新）'!B:H,3,FALSE),0)</f>
        <v/>
      </c>
      <c r="Q2382" s="27" t="str">
        <f>VLOOKUP(N2382,'散件（更新）'!B:H,2,FALSE)</f>
        <v>114-24580200</v>
      </c>
      <c r="R2382" s="27" t="str">
        <f>VLOOKUP(N2382,'散件（更新）'!B:H,7,FALSE)</f>
        <v>Dirt Water Tank</v>
      </c>
      <c r="S2382" s="27" t="str">
        <f>VLOOKUP(N2382,'散件（更新）'!B:E,4,FALSE)</f>
        <v>https://tineco-yxzt.oss-accelerate.aliyuncs.com/20241231/wushuitong_1735609461223.png</v>
      </c>
      <c r="T2382" s="27" t="s">
        <v>8759</v>
      </c>
      <c r="U2382" s="28" t="str">
        <f>VLOOKUP(N2382,'散件（更新）'!B:G,6,FALSE)</f>
        <v>SP;CL2458B-01;回收桶组件</v>
      </c>
      <c r="V2382" s="28">
        <f>VLOOKUP(N2382,'散件（更新）'!B:I,8,FALSE)</f>
        <v>6932485004621</v>
      </c>
    </row>
    <row r="2383" spans="1:22">
      <c r="A2383" s="57">
        <v>46169</v>
      </c>
      <c r="B2383" s="50" t="s">
        <v>7662</v>
      </c>
      <c r="C2383" s="27" t="str">
        <f>VLOOKUP(B2383,'大货清单（不定期按GOMS更新）'!A:H,8,0)</f>
        <v>109-23282001</v>
      </c>
      <c r="D2383" s="27" t="str">
        <f>VLOOKUP(B2383,'大货清单（不定期按GOMS更新）'!A:C,3,0)</f>
        <v>CL2328T-01</v>
      </c>
      <c r="E2383" s="27" t="str">
        <f>VLOOKUP(B2383,'大货清单（不定期按GOMS更新）'!A:H,4,0)</f>
        <v>IT,FR,DE,ES,NL,BE,PL,SE</v>
      </c>
      <c r="F2383" s="27" t="str">
        <f>VLOOKUP(B2383,'大货清单（不定期按GOMS更新）'!A:H,2,0)</f>
        <v>Floor One S6 Stretch Lite</v>
      </c>
      <c r="G2383" s="28">
        <f>VLOOKUP(B2383,'大货清单（不定期按GOMS更新）'!A:I,9,FALSE)</f>
        <v>6932485001705</v>
      </c>
      <c r="H2383" s="27" t="str">
        <f>VLOOKUP(B2383,'大货清单（不定期按GOMS更新）'!A:H,7,0)</f>
        <v>White</v>
      </c>
      <c r="I2383" s="27" t="str">
        <f>VLOOKUP(B2383,'大货清单（不定期按GOMS更新）'!A:F,6,FALSE)</f>
        <v>ACTIVE</v>
      </c>
      <c r="J2383" s="27" t="str">
        <f>VLOOKUP(B2383,'大货清单（不定期按GOMS更新）'!A:K,11,FALSE)</f>
        <v>8.5</v>
      </c>
      <c r="K2383" s="27" t="str">
        <f>VLOOKUP(B2383,'大货清单（不定期按GOMS更新）'!A:N,12,FALSE)</f>
        <v>722</v>
      </c>
      <c r="L2383" s="27" t="str">
        <f>VLOOKUP(B2383,'大货清单（不定期按GOMS更新）'!A:M,13,FALSE)</f>
        <v>331</v>
      </c>
      <c r="M2383" s="27" t="str">
        <f>VLOOKUP(B2383,'大货清单（不定期按GOMS更新）'!A:N,14,FALSE)</f>
        <v>286</v>
      </c>
      <c r="N2383" s="50" t="s">
        <v>4422</v>
      </c>
      <c r="O2383" s="27">
        <f>IFERROR(VLOOKUP(N2383,'散件迭代（不定期更新）'!C:J,8,FALSE),0)</f>
        <v>0</v>
      </c>
      <c r="P2383" s="27" t="str">
        <f>IFERROR(VLOOKUP(N2383,'散件（更新）'!B:H,3,FALSE),0)</f>
        <v>/</v>
      </c>
      <c r="Q2383" s="27" t="str">
        <f>VLOOKUP(N2383,'散件（更新）'!B:H,2,FALSE)</f>
        <v>114-23350408</v>
      </c>
      <c r="R2383" s="27" t="str">
        <f>VLOOKUP(N2383,'散件（更新）'!B:H,7,FALSE)</f>
        <v>Brush Roller</v>
      </c>
      <c r="S2383" s="27" t="str">
        <f>VLOOKUP(N2383,'散件（更新）'!B:E,4,FALSE)</f>
        <v>https://tineco-yxzt.oss-accelerate.aliyuncs.com/20241021/gunshua_1729475885815.jpeg</v>
      </c>
      <c r="T2383" s="27" t="s">
        <v>8759</v>
      </c>
      <c r="U2383" s="28" t="str">
        <f>VLOOKUP(N2383,'散件（更新）'!B:G,6,FALSE)</f>
        <v>滚刷组件</v>
      </c>
      <c r="V2383" s="28" t="str">
        <f>VLOOKUP(N2383,'散件（更新）'!B:I,8,FALSE)</f>
        <v>6974950106188</v>
      </c>
    </row>
    <row r="2384" spans="1:22">
      <c r="A2384" s="57">
        <v>46169</v>
      </c>
      <c r="B2384" s="50" t="s">
        <v>7662</v>
      </c>
      <c r="C2384" s="27" t="str">
        <f>VLOOKUP(B2384,'大货清单（不定期按GOMS更新）'!A:H,8,0)</f>
        <v>109-23282001</v>
      </c>
      <c r="D2384" s="27" t="str">
        <f>VLOOKUP(B2384,'大货清单（不定期按GOMS更新）'!A:C,3,0)</f>
        <v>CL2328T-01</v>
      </c>
      <c r="E2384" s="27" t="str">
        <f>VLOOKUP(B2384,'大货清单（不定期按GOMS更新）'!A:H,4,0)</f>
        <v>IT,FR,DE,ES,NL,BE,PL,SE</v>
      </c>
      <c r="F2384" s="27" t="str">
        <f>VLOOKUP(B2384,'大货清单（不定期按GOMS更新）'!A:H,2,0)</f>
        <v>Floor One S6 Stretch Lite</v>
      </c>
      <c r="G2384" s="28">
        <f>VLOOKUP(B2384,'大货清单（不定期按GOMS更新）'!A:I,9,FALSE)</f>
        <v>6932485001705</v>
      </c>
      <c r="H2384" s="27" t="str">
        <f>VLOOKUP(B2384,'大货清单（不定期按GOMS更新）'!A:H,7,0)</f>
        <v>White</v>
      </c>
      <c r="I2384" s="27" t="str">
        <f>VLOOKUP(B2384,'大货清单（不定期按GOMS更新）'!A:F,6,FALSE)</f>
        <v>ACTIVE</v>
      </c>
      <c r="J2384" s="27" t="str">
        <f>VLOOKUP(B2384,'大货清单（不定期按GOMS更新）'!A:K,11,FALSE)</f>
        <v>8.5</v>
      </c>
      <c r="K2384" s="27" t="str">
        <f>VLOOKUP(B2384,'大货清单（不定期按GOMS更新）'!A:N,12,FALSE)</f>
        <v>722</v>
      </c>
      <c r="L2384" s="27" t="str">
        <f>VLOOKUP(B2384,'大货清单（不定期按GOMS更新）'!A:M,13,FALSE)</f>
        <v>331</v>
      </c>
      <c r="M2384" s="27" t="str">
        <f>VLOOKUP(B2384,'大货清单（不定期按GOMS更新）'!A:N,14,FALSE)</f>
        <v>286</v>
      </c>
      <c r="N2384" s="50" t="s">
        <v>7530</v>
      </c>
      <c r="O2384" s="27" t="str">
        <f>IFERROR(VLOOKUP(N2384,'散件迭代（不定期更新）'!C:J,8,FALSE),0)</f>
        <v>A64</v>
      </c>
      <c r="P2384" s="27">
        <f>IFERROR(VLOOKUP(N2384,'散件（更新）'!B:H,3,FALSE),0)</f>
        <v>0</v>
      </c>
      <c r="Q2384" s="27" t="str">
        <f>VLOOKUP(N2384,'散件（更新）'!B:H,2,FALSE)</f>
        <v>114-23280222</v>
      </c>
      <c r="R2384" s="27" t="str">
        <f>VLOOKUP(N2384,'散件（更新）'!B:H,7,FALSE)</f>
        <v>HEPA Assy</v>
      </c>
      <c r="S2384" s="27" t="str">
        <f>VLOOKUP(N2384,'散件（更新）'!B:E,4,FALSE)</f>
        <v>https://tineco-yxzt.oss-accelerate.aliyuncs.com/20240822/HEPA_1724286749680.jpg</v>
      </c>
      <c r="T2384" s="27" t="s">
        <v>8759</v>
      </c>
      <c r="U2384" s="28" t="str">
        <f>VLOOKUP(N2384,'散件（更新）'!B:G,6,FALSE)</f>
        <v>回收桶过滤器组件</v>
      </c>
      <c r="V2384" s="28">
        <f>VLOOKUP(N2384,'散件（更新）'!B:I,8,FALSE)</f>
        <v>6932485000470</v>
      </c>
    </row>
    <row r="2385" spans="1:22">
      <c r="A2385" s="57">
        <v>46169</v>
      </c>
      <c r="B2385" s="50" t="s">
        <v>7662</v>
      </c>
      <c r="C2385" s="27" t="str">
        <f>VLOOKUP(B2385,'大货清单（不定期按GOMS更新）'!A:H,8,0)</f>
        <v>109-23282001</v>
      </c>
      <c r="D2385" s="27" t="str">
        <f>VLOOKUP(B2385,'大货清单（不定期按GOMS更新）'!A:C,3,0)</f>
        <v>CL2328T-01</v>
      </c>
      <c r="E2385" s="27" t="str">
        <f>VLOOKUP(B2385,'大货清单（不定期按GOMS更新）'!A:H,4,0)</f>
        <v>IT,FR,DE,ES,NL,BE,PL,SE</v>
      </c>
      <c r="F2385" s="27" t="str">
        <f>VLOOKUP(B2385,'大货清单（不定期按GOMS更新）'!A:H,2,0)</f>
        <v>Floor One S6 Stretch Lite</v>
      </c>
      <c r="G2385" s="28">
        <f>VLOOKUP(B2385,'大货清单（不定期按GOMS更新）'!A:I,9,FALSE)</f>
        <v>6932485001705</v>
      </c>
      <c r="H2385" s="27" t="str">
        <f>VLOOKUP(B2385,'大货清单（不定期按GOMS更新）'!A:H,7,0)</f>
        <v>White</v>
      </c>
      <c r="I2385" s="27" t="str">
        <f>VLOOKUP(B2385,'大货清单（不定期按GOMS更新）'!A:F,6,FALSE)</f>
        <v>ACTIVE</v>
      </c>
      <c r="J2385" s="27" t="str">
        <f>VLOOKUP(B2385,'大货清单（不定期按GOMS更新）'!A:K,11,FALSE)</f>
        <v>8.5</v>
      </c>
      <c r="K2385" s="27" t="str">
        <f>VLOOKUP(B2385,'大货清单（不定期按GOMS更新）'!A:N,12,FALSE)</f>
        <v>722</v>
      </c>
      <c r="L2385" s="27" t="str">
        <f>VLOOKUP(B2385,'大货清单（不定期按GOMS更新）'!A:M,13,FALSE)</f>
        <v>331</v>
      </c>
      <c r="M2385" s="27" t="str">
        <f>VLOOKUP(B2385,'大货清单（不定期按GOMS更新）'!A:N,14,FALSE)</f>
        <v>286</v>
      </c>
      <c r="N2385" s="50" t="s">
        <v>4292</v>
      </c>
      <c r="O2385" s="27">
        <f>IFERROR(VLOOKUP(N2385,'散件迭代（不定期更新）'!C:J,8,FALSE),0)</f>
        <v>0</v>
      </c>
      <c r="P2385" s="27" t="str">
        <f>IFERROR(VLOOKUP(N2385,'散件（更新）'!B:H,3,FALSE),0)</f>
        <v>/</v>
      </c>
      <c r="Q2385" s="27" t="str">
        <f>VLOOKUP(N2385,'散件（更新）'!B:H,2,FALSE)</f>
        <v>114-23710103</v>
      </c>
      <c r="R2385" s="27" t="str">
        <f>VLOOKUP(N2385,'散件（更新）'!B:H,7,FALSE)</f>
        <v>Adapter</v>
      </c>
      <c r="S2385" s="27" t="str">
        <f>VLOOKUP(N2385,'散件（更新）'!B:E,4,FALSE)</f>
        <v>https://tineco-yxzt.oss-accelerate.aliyuncs.com/20240701/2371shipeiqi_1719817085470.png</v>
      </c>
      <c r="T2385" s="27" t="s">
        <v>8759</v>
      </c>
      <c r="U2385" s="28" t="str">
        <f>VLOOKUP(N2385,'散件（更新）'!B:G,6,FALSE)</f>
        <v>适配器（欧版）</v>
      </c>
      <c r="V2385" s="28">
        <f>VLOOKUP(N2385,'散件（更新）'!B:I,8,FALSE)</f>
        <v>6974950105907</v>
      </c>
    </row>
    <row r="2386" spans="1:22">
      <c r="A2386" s="57">
        <v>46169</v>
      </c>
      <c r="B2386" s="50" t="s">
        <v>7662</v>
      </c>
      <c r="C2386" s="27" t="str">
        <f>VLOOKUP(B2386,'大货清单（不定期按GOMS更新）'!A:H,8,0)</f>
        <v>109-23282001</v>
      </c>
      <c r="D2386" s="27" t="str">
        <f>VLOOKUP(B2386,'大货清单（不定期按GOMS更新）'!A:C,3,0)</f>
        <v>CL2328T-01</v>
      </c>
      <c r="E2386" s="27" t="str">
        <f>VLOOKUP(B2386,'大货清单（不定期按GOMS更新）'!A:H,4,0)</f>
        <v>IT,FR,DE,ES,NL,BE,PL,SE</v>
      </c>
      <c r="F2386" s="27" t="str">
        <f>VLOOKUP(B2386,'大货清单（不定期按GOMS更新）'!A:H,2,0)</f>
        <v>Floor One S6 Stretch Lite</v>
      </c>
      <c r="G2386" s="28">
        <f>VLOOKUP(B2386,'大货清单（不定期按GOMS更新）'!A:I,9,FALSE)</f>
        <v>6932485001705</v>
      </c>
      <c r="H2386" s="27" t="str">
        <f>VLOOKUP(B2386,'大货清单（不定期按GOMS更新）'!A:H,7,0)</f>
        <v>White</v>
      </c>
      <c r="I2386" s="27" t="str">
        <f>VLOOKUP(B2386,'大货清单（不定期按GOMS更新）'!A:F,6,FALSE)</f>
        <v>ACTIVE</v>
      </c>
      <c r="J2386" s="27" t="str">
        <f>VLOOKUP(B2386,'大货清单（不定期按GOMS更新）'!A:K,11,FALSE)</f>
        <v>8.5</v>
      </c>
      <c r="K2386" s="27" t="str">
        <f>VLOOKUP(B2386,'大货清单（不定期按GOMS更新）'!A:N,12,FALSE)</f>
        <v>722</v>
      </c>
      <c r="L2386" s="27" t="str">
        <f>VLOOKUP(B2386,'大货清单（不定期按GOMS更新）'!A:M,13,FALSE)</f>
        <v>331</v>
      </c>
      <c r="M2386" s="27" t="str">
        <f>VLOOKUP(B2386,'大货清单（不定期按GOMS更新）'!A:N,14,FALSE)</f>
        <v>286</v>
      </c>
      <c r="N2386" s="50" t="s">
        <v>8094</v>
      </c>
      <c r="O2386" s="27">
        <f>IFERROR(VLOOKUP(N2386,'散件迭代（不定期更新）'!C:J,8,FALSE),0)</f>
        <v>0</v>
      </c>
      <c r="P2386" s="27" t="str">
        <f>IFERROR(VLOOKUP(N2386,'散件（更新）'!B:H,3,FALSE),0)</f>
        <v/>
      </c>
      <c r="Q2386" s="27" t="str">
        <f>VLOOKUP(N2386,'散件（更新）'!B:H,2,FALSE)</f>
        <v>114-23281802</v>
      </c>
      <c r="R2386" s="27" t="str">
        <f>VLOOKUP(N2386,'散件（更新）'!B:H,7,FALSE)</f>
        <v>Charging Base</v>
      </c>
      <c r="S2386" s="27" t="str">
        <f>VLOOKUP(N2386,'散件（更新）'!B:E,4,FALSE)</f>
        <v>https://tineco-yxzt.oss-accelerate.aliyuncs.com/20250107/tuopanzujian_1736236880800.png</v>
      </c>
      <c r="T2386" s="27" t="s">
        <v>8759</v>
      </c>
      <c r="U2386" s="28" t="str">
        <f>VLOOKUP(N2386,'散件（更新）'!B:G,6,FALSE)</f>
        <v>SP;CL2328R-01;托盘组件</v>
      </c>
      <c r="V2386" s="28">
        <f>VLOOKUP(N2386,'散件（更新）'!B:I,8,FALSE)</f>
        <v>6932485004713</v>
      </c>
    </row>
    <row r="2387" spans="1:22">
      <c r="A2387" s="57">
        <v>46169</v>
      </c>
      <c r="B2387" s="50" t="s">
        <v>7662</v>
      </c>
      <c r="C2387" s="27" t="str">
        <f>VLOOKUP(B2387,'大货清单（不定期按GOMS更新）'!A:H,8,0)</f>
        <v>109-23282001</v>
      </c>
      <c r="D2387" s="27" t="str">
        <f>VLOOKUP(B2387,'大货清单（不定期按GOMS更新）'!A:C,3,0)</f>
        <v>CL2328T-01</v>
      </c>
      <c r="E2387" s="27" t="str">
        <f>VLOOKUP(B2387,'大货清单（不定期按GOMS更新）'!A:H,4,0)</f>
        <v>IT,FR,DE,ES,NL,BE,PL,SE</v>
      </c>
      <c r="F2387" s="27" t="str">
        <f>VLOOKUP(B2387,'大货清单（不定期按GOMS更新）'!A:H,2,0)</f>
        <v>Floor One S6 Stretch Lite</v>
      </c>
      <c r="G2387" s="28">
        <f>VLOOKUP(B2387,'大货清单（不定期按GOMS更新）'!A:I,9,FALSE)</f>
        <v>6932485001705</v>
      </c>
      <c r="H2387" s="27" t="str">
        <f>VLOOKUP(B2387,'大货清单（不定期按GOMS更新）'!A:H,7,0)</f>
        <v>White</v>
      </c>
      <c r="I2387" s="27" t="str">
        <f>VLOOKUP(B2387,'大货清单（不定期按GOMS更新）'!A:F,6,FALSE)</f>
        <v>ACTIVE</v>
      </c>
      <c r="J2387" s="27" t="str">
        <f>VLOOKUP(B2387,'大货清单（不定期按GOMS更新）'!A:K,11,FALSE)</f>
        <v>8.5</v>
      </c>
      <c r="K2387" s="27" t="str">
        <f>VLOOKUP(B2387,'大货清单（不定期按GOMS更新）'!A:N,12,FALSE)</f>
        <v>722</v>
      </c>
      <c r="L2387" s="27" t="str">
        <f>VLOOKUP(B2387,'大货清单（不定期按GOMS更新）'!A:M,13,FALSE)</f>
        <v>331</v>
      </c>
      <c r="M2387" s="27" t="str">
        <f>VLOOKUP(B2387,'大货清单（不定期按GOMS更新）'!A:N,14,FALSE)</f>
        <v>286</v>
      </c>
      <c r="N2387" s="50" t="s">
        <v>8078</v>
      </c>
      <c r="O2387" s="27">
        <f>IFERROR(VLOOKUP(N2387,'散件迭代（不定期更新）'!C:J,8,FALSE),0)</f>
        <v>0</v>
      </c>
      <c r="P2387" s="27" t="str">
        <f>IFERROR(VLOOKUP(N2387,'散件（更新）'!B:H,3,FALSE),0)</f>
        <v/>
      </c>
      <c r="Q2387" s="27" t="str">
        <f>VLOOKUP(N2387,'散件（更新）'!B:H,2,FALSE)</f>
        <v>114-24580103</v>
      </c>
      <c r="R2387" s="27" t="str">
        <f>VLOOKUP(N2387,'散件（更新）'!B:H,7,FALSE)</f>
        <v>Battery</v>
      </c>
      <c r="S2387" s="27" t="str">
        <f>VLOOKUP(N2387,'散件（更新）'!B:E,4,FALSE)</f>
        <v>https://tineco-yxzt.oss-accelerate.aliyuncs.com/20241231/dianchibao_1735610141990.png</v>
      </c>
      <c r="T2387" s="27" t="s">
        <v>8759</v>
      </c>
      <c r="U2387" s="28" t="str">
        <f>VLOOKUP(N2387,'散件（更新）'!B:G,6,FALSE)</f>
        <v>SP;CL2458A-02;电池包组件</v>
      </c>
      <c r="V2387" s="28">
        <f>VLOOKUP(N2387,'散件（更新）'!B:I,8,FALSE)</f>
        <v>6932485004553</v>
      </c>
    </row>
    <row r="2388" spans="1:22">
      <c r="A2388" s="57">
        <v>46169</v>
      </c>
      <c r="B2388" s="50" t="s">
        <v>7662</v>
      </c>
      <c r="C2388" s="27" t="str">
        <f>VLOOKUP(B2388,'大货清单（不定期按GOMS更新）'!A:H,8,0)</f>
        <v>109-23282001</v>
      </c>
      <c r="D2388" s="27" t="str">
        <f>VLOOKUP(B2388,'大货清单（不定期按GOMS更新）'!A:C,3,0)</f>
        <v>CL2328T-01</v>
      </c>
      <c r="E2388" s="27" t="str">
        <f>VLOOKUP(B2388,'大货清单（不定期按GOMS更新）'!A:H,4,0)</f>
        <v>IT,FR,DE,ES,NL,BE,PL,SE</v>
      </c>
      <c r="F2388" s="27" t="str">
        <f>VLOOKUP(B2388,'大货清单（不定期按GOMS更新）'!A:H,2,0)</f>
        <v>Floor One S6 Stretch Lite</v>
      </c>
      <c r="G2388" s="28">
        <f>VLOOKUP(B2388,'大货清单（不定期按GOMS更新）'!A:I,9,FALSE)</f>
        <v>6932485001705</v>
      </c>
      <c r="H2388" s="27" t="str">
        <f>VLOOKUP(B2388,'大货清单（不定期按GOMS更新）'!A:H,7,0)</f>
        <v>White</v>
      </c>
      <c r="I2388" s="27" t="str">
        <f>VLOOKUP(B2388,'大货清单（不定期按GOMS更新）'!A:F,6,FALSE)</f>
        <v>ACTIVE</v>
      </c>
      <c r="J2388" s="27" t="str">
        <f>VLOOKUP(B2388,'大货清单（不定期按GOMS更新）'!A:K,11,FALSE)</f>
        <v>8.5</v>
      </c>
      <c r="K2388" s="27" t="str">
        <f>VLOOKUP(B2388,'大货清单（不定期按GOMS更新）'!A:N,12,FALSE)</f>
        <v>722</v>
      </c>
      <c r="L2388" s="27" t="str">
        <f>VLOOKUP(B2388,'大货清单（不定期按GOMS更新）'!A:M,13,FALSE)</f>
        <v>331</v>
      </c>
      <c r="M2388" s="27" t="str">
        <f>VLOOKUP(B2388,'大货清单（不定期按GOMS更新）'!A:N,14,FALSE)</f>
        <v>286</v>
      </c>
      <c r="N2388" s="50" t="s">
        <v>4700</v>
      </c>
      <c r="O2388" s="27">
        <f>IFERROR(VLOOKUP(N2388,'散件迭代（不定期更新）'!C:J,8,FALSE),0)</f>
        <v>0</v>
      </c>
      <c r="P2388" s="27">
        <f>IFERROR(VLOOKUP(N2388,'散件（更新）'!B:H,3,FALSE),0)</f>
        <v>0</v>
      </c>
      <c r="Q2388" s="27" t="str">
        <f>VLOOKUP(N2388,'散件（更新）'!B:H,2,FALSE)</f>
        <v>114-23280207</v>
      </c>
      <c r="R2388" s="27" t="str">
        <f>VLOOKUP(N2388,'散件（更新）'!B:H,7,FALSE)</f>
        <v>Display Screen</v>
      </c>
      <c r="S2388" s="27" t="str">
        <f>VLOOKUP(N2388,'散件（更新）'!B:E,4,FALSE)</f>
        <v>https://tineco-yxzt.oss-accelerate.aliyuncs.com/20240306/xianshiping_1709691771004.GIF</v>
      </c>
      <c r="T2388" s="27" t="s">
        <v>8759</v>
      </c>
      <c r="U2388" s="28" t="str">
        <f>VLOOKUP(N2388,'散件（更新）'!B:G,6,FALSE)</f>
        <v>LED显示屏组件</v>
      </c>
      <c r="V2388" s="28">
        <f>VLOOKUP(N2388,'散件（更新）'!B:I,8,FALSE)</f>
        <v>6974950107178</v>
      </c>
    </row>
    <row r="2389" spans="1:22">
      <c r="A2389" s="57">
        <v>46169</v>
      </c>
      <c r="B2389" s="50" t="s">
        <v>7662</v>
      </c>
      <c r="C2389" s="27" t="str">
        <f>VLOOKUP(B2389,'大货清单（不定期按GOMS更新）'!A:H,8,0)</f>
        <v>109-23282001</v>
      </c>
      <c r="D2389" s="27" t="str">
        <f>VLOOKUP(B2389,'大货清单（不定期按GOMS更新）'!A:C,3,0)</f>
        <v>CL2328T-01</v>
      </c>
      <c r="E2389" s="27" t="str">
        <f>VLOOKUP(B2389,'大货清单（不定期按GOMS更新）'!A:H,4,0)</f>
        <v>IT,FR,DE,ES,NL,BE,PL,SE</v>
      </c>
      <c r="F2389" s="27" t="str">
        <f>VLOOKUP(B2389,'大货清单（不定期按GOMS更新）'!A:H,2,0)</f>
        <v>Floor One S6 Stretch Lite</v>
      </c>
      <c r="G2389" s="28">
        <f>VLOOKUP(B2389,'大货清单（不定期按GOMS更新）'!A:I,9,FALSE)</f>
        <v>6932485001705</v>
      </c>
      <c r="H2389" s="27" t="str">
        <f>VLOOKUP(B2389,'大货清单（不定期按GOMS更新）'!A:H,7,0)</f>
        <v>White</v>
      </c>
      <c r="I2389" s="27" t="str">
        <f>VLOOKUP(B2389,'大货清单（不定期按GOMS更新）'!A:F,6,FALSE)</f>
        <v>ACTIVE</v>
      </c>
      <c r="J2389" s="27" t="str">
        <f>VLOOKUP(B2389,'大货清单（不定期按GOMS更新）'!A:K,11,FALSE)</f>
        <v>8.5</v>
      </c>
      <c r="K2389" s="27" t="str">
        <f>VLOOKUP(B2389,'大货清单（不定期按GOMS更新）'!A:N,12,FALSE)</f>
        <v>722</v>
      </c>
      <c r="L2389" s="27" t="str">
        <f>VLOOKUP(B2389,'大货清单（不定期按GOMS更新）'!A:M,13,FALSE)</f>
        <v>331</v>
      </c>
      <c r="M2389" s="27" t="str">
        <f>VLOOKUP(B2389,'大货清单（不定期按GOMS更新）'!A:N,14,FALSE)</f>
        <v>286</v>
      </c>
      <c r="N2389" s="50" t="s">
        <v>4702</v>
      </c>
      <c r="O2389" s="27">
        <f>IFERROR(VLOOKUP(N2389,'散件迭代（不定期更新）'!C:J,8,FALSE),0)</f>
        <v>0</v>
      </c>
      <c r="P2389" s="27">
        <f>IFERROR(VLOOKUP(N2389,'散件（更新）'!B:H,3,FALSE),0)</f>
        <v>0</v>
      </c>
      <c r="Q2389" s="27" t="str">
        <f>VLOOKUP(N2389,'散件（更新）'!B:H,2,FALSE)</f>
        <v>114-23280210</v>
      </c>
      <c r="R2389" s="27" t="str">
        <f>VLOOKUP(N2389,'散件（更新）'!B:H,7,FALSE)</f>
        <v>plastic part</v>
      </c>
      <c r="S2389" s="27" t="str">
        <f>VLOOKUP(N2389,'散件（更新）'!B:E,4,FALSE)</f>
        <v>https://tineco-yxzt.oss-accelerate.aliyuncs.com/20240306/ruansai_1709692212296.GIF</v>
      </c>
      <c r="T2389" s="27" t="s">
        <v>8759</v>
      </c>
      <c r="U2389" s="28" t="str">
        <f>VLOOKUP(N2389,'散件（更新）'!B:G,6,FALSE)</f>
        <v>前后盖软胶塞</v>
      </c>
      <c r="V2389" s="28">
        <f>VLOOKUP(N2389,'散件（更新）'!B:I,8,FALSE)</f>
        <v>6974950107208</v>
      </c>
    </row>
    <row r="2390" spans="1:22">
      <c r="A2390" s="57">
        <v>46169</v>
      </c>
      <c r="B2390" s="50" t="s">
        <v>7662</v>
      </c>
      <c r="C2390" s="27" t="str">
        <f>VLOOKUP(B2390,'大货清单（不定期按GOMS更新）'!A:H,8,0)</f>
        <v>109-23282001</v>
      </c>
      <c r="D2390" s="27" t="str">
        <f>VLOOKUP(B2390,'大货清单（不定期按GOMS更新）'!A:C,3,0)</f>
        <v>CL2328T-01</v>
      </c>
      <c r="E2390" s="27" t="str">
        <f>VLOOKUP(B2390,'大货清单（不定期按GOMS更新）'!A:H,4,0)</f>
        <v>IT,FR,DE,ES,NL,BE,PL,SE</v>
      </c>
      <c r="F2390" s="27" t="str">
        <f>VLOOKUP(B2390,'大货清单（不定期按GOMS更新）'!A:H,2,0)</f>
        <v>Floor One S6 Stretch Lite</v>
      </c>
      <c r="G2390" s="28">
        <f>VLOOKUP(B2390,'大货清单（不定期按GOMS更新）'!A:I,9,FALSE)</f>
        <v>6932485001705</v>
      </c>
      <c r="H2390" s="27" t="str">
        <f>VLOOKUP(B2390,'大货清单（不定期按GOMS更新）'!A:H,7,0)</f>
        <v>White</v>
      </c>
      <c r="I2390" s="27" t="str">
        <f>VLOOKUP(B2390,'大货清单（不定期按GOMS更新）'!A:F,6,FALSE)</f>
        <v>ACTIVE</v>
      </c>
      <c r="J2390" s="27" t="str">
        <f>VLOOKUP(B2390,'大货清单（不定期按GOMS更新）'!A:K,11,FALSE)</f>
        <v>8.5</v>
      </c>
      <c r="K2390" s="27" t="str">
        <f>VLOOKUP(B2390,'大货清单（不定期按GOMS更新）'!A:N,12,FALSE)</f>
        <v>722</v>
      </c>
      <c r="L2390" s="27" t="str">
        <f>VLOOKUP(B2390,'大货清单（不定期按GOMS更新）'!A:M,13,FALSE)</f>
        <v>331</v>
      </c>
      <c r="M2390" s="27" t="str">
        <f>VLOOKUP(B2390,'大货清单（不定期按GOMS更新）'!A:N,14,FALSE)</f>
        <v>286</v>
      </c>
      <c r="N2390" s="50" t="s">
        <v>4703</v>
      </c>
      <c r="O2390" s="27">
        <f>IFERROR(VLOOKUP(N2390,'散件迭代（不定期更新）'!C:J,8,FALSE),0)</f>
        <v>0</v>
      </c>
      <c r="P2390" s="27">
        <f>IFERROR(VLOOKUP(N2390,'散件（更新）'!B:H,3,FALSE),0)</f>
        <v>0</v>
      </c>
      <c r="Q2390" s="27" t="str">
        <f>VLOOKUP(N2390,'散件（更新）'!B:H,2,FALSE)</f>
        <v>114-23280214</v>
      </c>
      <c r="R2390" s="27" t="str">
        <f>VLOOKUP(N2390,'散件（更新）'!B:H,7,FALSE)</f>
        <v>plastic part</v>
      </c>
      <c r="S2390" s="27" t="str">
        <f>VLOOKUP(N2390,'散件（更新）'!B:E,4,FALSE)</f>
        <v>https://tineco-yxzt.oss-accelerate.aliyuncs.com/20240306/shuixiangxiashuifazujian_1709692518244.GIF</v>
      </c>
      <c r="T2390" s="27" t="s">
        <v>8759</v>
      </c>
      <c r="U2390" s="28" t="str">
        <f>VLOOKUP(N2390,'散件（更新）'!B:G,6,FALSE)</f>
        <v>水箱下水阀组件</v>
      </c>
      <c r="V2390" s="28">
        <f>VLOOKUP(N2390,'散件（更新）'!B:I,8,FALSE)</f>
        <v>6974950107246</v>
      </c>
    </row>
    <row r="2391" spans="1:22">
      <c r="A2391" s="57">
        <v>46169</v>
      </c>
      <c r="B2391" s="50" t="s">
        <v>7662</v>
      </c>
      <c r="C2391" s="27" t="str">
        <f>VLOOKUP(B2391,'大货清单（不定期按GOMS更新）'!A:H,8,0)</f>
        <v>109-23282001</v>
      </c>
      <c r="D2391" s="27" t="str">
        <f>VLOOKUP(B2391,'大货清单（不定期按GOMS更新）'!A:C,3,0)</f>
        <v>CL2328T-01</v>
      </c>
      <c r="E2391" s="27" t="str">
        <f>VLOOKUP(B2391,'大货清单（不定期按GOMS更新）'!A:H,4,0)</f>
        <v>IT,FR,DE,ES,NL,BE,PL,SE</v>
      </c>
      <c r="F2391" s="27" t="str">
        <f>VLOOKUP(B2391,'大货清单（不定期按GOMS更新）'!A:H,2,0)</f>
        <v>Floor One S6 Stretch Lite</v>
      </c>
      <c r="G2391" s="28">
        <f>VLOOKUP(B2391,'大货清单（不定期按GOMS更新）'!A:I,9,FALSE)</f>
        <v>6932485001705</v>
      </c>
      <c r="H2391" s="27" t="str">
        <f>VLOOKUP(B2391,'大货清单（不定期按GOMS更新）'!A:H,7,0)</f>
        <v>White</v>
      </c>
      <c r="I2391" s="27" t="str">
        <f>VLOOKUP(B2391,'大货清单（不定期按GOMS更新）'!A:F,6,FALSE)</f>
        <v>ACTIVE</v>
      </c>
      <c r="J2391" s="27" t="str">
        <f>VLOOKUP(B2391,'大货清单（不定期按GOMS更新）'!A:K,11,FALSE)</f>
        <v>8.5</v>
      </c>
      <c r="K2391" s="27" t="str">
        <f>VLOOKUP(B2391,'大货清单（不定期按GOMS更新）'!A:N,12,FALSE)</f>
        <v>722</v>
      </c>
      <c r="L2391" s="27" t="str">
        <f>VLOOKUP(B2391,'大货清单（不定期按GOMS更新）'!A:M,13,FALSE)</f>
        <v>331</v>
      </c>
      <c r="M2391" s="27" t="str">
        <f>VLOOKUP(B2391,'大货清单（不定期按GOMS更新）'!A:N,14,FALSE)</f>
        <v>286</v>
      </c>
      <c r="N2391" s="50" t="s">
        <v>4704</v>
      </c>
      <c r="O2391" s="27">
        <f>IFERROR(VLOOKUP(N2391,'散件迭代（不定期更新）'!C:J,8,FALSE),0)</f>
        <v>0</v>
      </c>
      <c r="P2391" s="27">
        <f>IFERROR(VLOOKUP(N2391,'散件（更新）'!B:H,3,FALSE),0)</f>
        <v>0</v>
      </c>
      <c r="Q2391" s="27" t="str">
        <f>VLOOKUP(N2391,'散件（更新）'!B:H,2,FALSE)</f>
        <v>114-23280216</v>
      </c>
      <c r="R2391" s="27" t="str">
        <f>VLOOKUP(N2391,'散件（更新）'!B:H,7,FALSE)</f>
        <v>plastic part</v>
      </c>
      <c r="S2391" s="27" t="str">
        <f>VLOOKUP(N2391,'散件（更新）'!B:E,4,FALSE)</f>
        <v>https://tineco-yxzt.oss-accelerate.aliyuncs.com/20240306/penshuiban_1709693039077.GIF</v>
      </c>
      <c r="T2391" s="27" t="s">
        <v>8759</v>
      </c>
      <c r="U2391" s="28" t="str">
        <f>VLOOKUP(N2391,'散件（更新）'!B:G,6,FALSE)</f>
        <v>喷水板组件</v>
      </c>
      <c r="V2391" s="28">
        <f>VLOOKUP(N2391,'散件（更新）'!B:I,8,FALSE)</f>
        <v>6974950107260</v>
      </c>
    </row>
    <row r="2392" spans="1:22">
      <c r="A2392" s="57">
        <v>46169</v>
      </c>
      <c r="B2392" s="50" t="s">
        <v>7662</v>
      </c>
      <c r="C2392" s="27" t="str">
        <f>VLOOKUP(B2392,'大货清单（不定期按GOMS更新）'!A:H,8,0)</f>
        <v>109-23282001</v>
      </c>
      <c r="D2392" s="27" t="str">
        <f>VLOOKUP(B2392,'大货清单（不定期按GOMS更新）'!A:C,3,0)</f>
        <v>CL2328T-01</v>
      </c>
      <c r="E2392" s="27" t="str">
        <f>VLOOKUP(B2392,'大货清单（不定期按GOMS更新）'!A:H,4,0)</f>
        <v>IT,FR,DE,ES,NL,BE,PL,SE</v>
      </c>
      <c r="F2392" s="27" t="str">
        <f>VLOOKUP(B2392,'大货清单（不定期按GOMS更新）'!A:H,2,0)</f>
        <v>Floor One S6 Stretch Lite</v>
      </c>
      <c r="G2392" s="28">
        <f>VLOOKUP(B2392,'大货清单（不定期按GOMS更新）'!A:I,9,FALSE)</f>
        <v>6932485001705</v>
      </c>
      <c r="H2392" s="27" t="str">
        <f>VLOOKUP(B2392,'大货清单（不定期按GOMS更新）'!A:H,7,0)</f>
        <v>White</v>
      </c>
      <c r="I2392" s="27" t="str">
        <f>VLOOKUP(B2392,'大货清单（不定期按GOMS更新）'!A:F,6,FALSE)</f>
        <v>ACTIVE</v>
      </c>
      <c r="J2392" s="27" t="str">
        <f>VLOOKUP(B2392,'大货清单（不定期按GOMS更新）'!A:K,11,FALSE)</f>
        <v>8.5</v>
      </c>
      <c r="K2392" s="27" t="str">
        <f>VLOOKUP(B2392,'大货清单（不定期按GOMS更新）'!A:N,12,FALSE)</f>
        <v>722</v>
      </c>
      <c r="L2392" s="27" t="str">
        <f>VLOOKUP(B2392,'大货清单（不定期按GOMS更新）'!A:M,13,FALSE)</f>
        <v>331</v>
      </c>
      <c r="M2392" s="27" t="str">
        <f>VLOOKUP(B2392,'大货清单（不定期按GOMS更新）'!A:N,14,FALSE)</f>
        <v>286</v>
      </c>
      <c r="N2392" s="50" t="s">
        <v>4705</v>
      </c>
      <c r="O2392" s="27">
        <f>IFERROR(VLOOKUP(N2392,'散件迭代（不定期更新）'!C:J,8,FALSE),0)</f>
        <v>0</v>
      </c>
      <c r="P2392" s="27">
        <f>IFERROR(VLOOKUP(N2392,'散件（更新）'!B:H,3,FALSE),0)</f>
        <v>0</v>
      </c>
      <c r="Q2392" s="27" t="str">
        <f>VLOOKUP(N2392,'散件（更新）'!B:H,2,FALSE)</f>
        <v>114-23280211</v>
      </c>
      <c r="R2392" s="27" t="str">
        <f>VLOOKUP(N2392,'散件（更新）'!B:H,7,FALSE)</f>
        <v>Wire</v>
      </c>
      <c r="S2392" s="27" t="str">
        <f>VLOOKUP(N2392,'散件（更新）'!B:E,4,FALSE)</f>
        <v>https://tineco-yxzt.oss-accelerate.aliyuncs.com/20240306/xinhaojiance_1709692284161.GIF</v>
      </c>
      <c r="T2392" s="27" t="s">
        <v>8759</v>
      </c>
      <c r="U2392" s="28" t="str">
        <f>VLOOKUP(N2392,'散件（更新）'!B:G,6,FALSE)</f>
        <v>回收桶信号检测组件</v>
      </c>
      <c r="V2392" s="28">
        <f>VLOOKUP(N2392,'散件（更新）'!B:I,8,FALSE)</f>
        <v>6974950107215</v>
      </c>
    </row>
    <row r="2393" spans="1:22">
      <c r="A2393" s="57">
        <v>46169</v>
      </c>
      <c r="B2393" s="50" t="s">
        <v>7662</v>
      </c>
      <c r="C2393" s="27" t="str">
        <f>VLOOKUP(B2393,'大货清单（不定期按GOMS更新）'!A:H,8,0)</f>
        <v>109-23282001</v>
      </c>
      <c r="D2393" s="27" t="str">
        <f>VLOOKUP(B2393,'大货清单（不定期按GOMS更新）'!A:C,3,0)</f>
        <v>CL2328T-01</v>
      </c>
      <c r="E2393" s="27" t="str">
        <f>VLOOKUP(B2393,'大货清单（不定期按GOMS更新）'!A:H,4,0)</f>
        <v>IT,FR,DE,ES,NL,BE,PL,SE</v>
      </c>
      <c r="F2393" s="27" t="str">
        <f>VLOOKUP(B2393,'大货清单（不定期按GOMS更新）'!A:H,2,0)</f>
        <v>Floor One S6 Stretch Lite</v>
      </c>
      <c r="G2393" s="28">
        <f>VLOOKUP(B2393,'大货清单（不定期按GOMS更新）'!A:I,9,FALSE)</f>
        <v>6932485001705</v>
      </c>
      <c r="H2393" s="27" t="str">
        <f>VLOOKUP(B2393,'大货清单（不定期按GOMS更新）'!A:H,7,0)</f>
        <v>White</v>
      </c>
      <c r="I2393" s="27" t="str">
        <f>VLOOKUP(B2393,'大货清单（不定期按GOMS更新）'!A:F,6,FALSE)</f>
        <v>ACTIVE</v>
      </c>
      <c r="J2393" s="27" t="str">
        <f>VLOOKUP(B2393,'大货清单（不定期按GOMS更新）'!A:K,11,FALSE)</f>
        <v>8.5</v>
      </c>
      <c r="K2393" s="27" t="str">
        <f>VLOOKUP(B2393,'大货清单（不定期按GOMS更新）'!A:N,12,FALSE)</f>
        <v>722</v>
      </c>
      <c r="L2393" s="27" t="str">
        <f>VLOOKUP(B2393,'大货清单（不定期按GOMS更新）'!A:M,13,FALSE)</f>
        <v>331</v>
      </c>
      <c r="M2393" s="27" t="str">
        <f>VLOOKUP(B2393,'大货清单（不定期按GOMS更新）'!A:N,14,FALSE)</f>
        <v>286</v>
      </c>
      <c r="N2393" s="50" t="s">
        <v>8229</v>
      </c>
      <c r="O2393" s="27">
        <f>IFERROR(VLOOKUP(N2393,'散件迭代（不定期更新）'!C:J,8,FALSE),0)</f>
        <v>0</v>
      </c>
      <c r="P2393" s="27" t="str">
        <f>IFERROR(VLOOKUP(N2393,'散件（更新）'!B:H,3,FALSE),0)</f>
        <v/>
      </c>
      <c r="Q2393" s="27" t="str">
        <f>VLOOKUP(N2393,'散件（更新）'!B:H,2,FALSE)</f>
        <v>114-23761804</v>
      </c>
      <c r="R2393" s="27" t="str">
        <f>VLOOKUP(N2393,'散件（更新）'!B:H,7,FALSE)</f>
        <v>Motor</v>
      </c>
      <c r="S2393" s="27" t="str">
        <f>VLOOKUP(N2393,'散件（更新）'!B:E,4,FALSE)</f>
        <v>https://tineco-yxzt.oss-accelerate.aliyuncs.com/20241219/weixintupian_202411141109494_1734586474304.jpg</v>
      </c>
      <c r="T2393" s="27" t="s">
        <v>19304</v>
      </c>
      <c r="U2393" s="28" t="str">
        <f>VLOOKUP(N2393,'散件（更新）'!B:G,6,FALSE)</f>
        <v>有刷电机齿轮箱组件（带铭牌）</v>
      </c>
      <c r="V2393" s="28">
        <f>VLOOKUP(N2393,'散件（更新）'!B:I,8,FALSE)</f>
        <v>6932485002436</v>
      </c>
    </row>
    <row r="2394" spans="1:22">
      <c r="A2394" s="57">
        <v>46169</v>
      </c>
      <c r="B2394" s="50" t="s">
        <v>7662</v>
      </c>
      <c r="C2394" s="27" t="str">
        <f>VLOOKUP(B2394,'大货清单（不定期按GOMS更新）'!A:H,8,0)</f>
        <v>109-23282001</v>
      </c>
      <c r="D2394" s="27" t="str">
        <f>VLOOKUP(B2394,'大货清单（不定期按GOMS更新）'!A:C,3,0)</f>
        <v>CL2328T-01</v>
      </c>
      <c r="E2394" s="27" t="str">
        <f>VLOOKUP(B2394,'大货清单（不定期按GOMS更新）'!A:H,4,0)</f>
        <v>IT,FR,DE,ES,NL,BE,PL,SE</v>
      </c>
      <c r="F2394" s="27" t="str">
        <f>VLOOKUP(B2394,'大货清单（不定期按GOMS更新）'!A:H,2,0)</f>
        <v>Floor One S6 Stretch Lite</v>
      </c>
      <c r="G2394" s="28">
        <f>VLOOKUP(B2394,'大货清单（不定期按GOMS更新）'!A:I,9,FALSE)</f>
        <v>6932485001705</v>
      </c>
      <c r="H2394" s="27" t="str">
        <f>VLOOKUP(B2394,'大货清单（不定期按GOMS更新）'!A:H,7,0)</f>
        <v>White</v>
      </c>
      <c r="I2394" s="27" t="str">
        <f>VLOOKUP(B2394,'大货清单（不定期按GOMS更新）'!A:F,6,FALSE)</f>
        <v>ACTIVE</v>
      </c>
      <c r="J2394" s="27" t="str">
        <f>VLOOKUP(B2394,'大货清单（不定期按GOMS更新）'!A:K,11,FALSE)</f>
        <v>8.5</v>
      </c>
      <c r="K2394" s="27" t="str">
        <f>VLOOKUP(B2394,'大货清单（不定期按GOMS更新）'!A:N,12,FALSE)</f>
        <v>722</v>
      </c>
      <c r="L2394" s="27" t="str">
        <f>VLOOKUP(B2394,'大货清单（不定期按GOMS更新）'!A:M,13,FALSE)</f>
        <v>331</v>
      </c>
      <c r="M2394" s="27" t="str">
        <f>VLOOKUP(B2394,'大货清单（不定期按GOMS更新）'!A:N,14,FALSE)</f>
        <v>286</v>
      </c>
      <c r="N2394" s="50" t="s">
        <v>8062</v>
      </c>
      <c r="O2394" s="27">
        <f>IFERROR(VLOOKUP(N2394,'散件迭代（不定期更新）'!C:J,8,FALSE),0)</f>
        <v>0</v>
      </c>
      <c r="P2394" s="27" t="str">
        <f>IFERROR(VLOOKUP(N2394,'散件（更新）'!B:H,3,FALSE),0)</f>
        <v/>
      </c>
      <c r="Q2394" s="27" t="str">
        <f>VLOOKUP(N2394,'散件（更新）'!B:H,2,FALSE)</f>
        <v>114-23761805</v>
      </c>
      <c r="R2394" s="27" t="str">
        <f>VLOOKUP(N2394,'散件（更新）'!B:H,7,FALSE)</f>
        <v>Motor</v>
      </c>
      <c r="S2394" s="27" t="str">
        <f>VLOOKUP(N2394,'散件（更新）'!B:E,4,FALSE)</f>
        <v>https://tineco-yxzt.oss-accelerate.aliyuncs.com/20241219/weixintupian_202411141109495_1734586641284.jpg</v>
      </c>
      <c r="T2394" s="27" t="s">
        <v>19303</v>
      </c>
      <c r="U2394" s="28" t="str">
        <f>VLOOKUP(N2394,'散件（更新）'!B:G,6,FALSE)</f>
        <v>主电机组件</v>
      </c>
      <c r="V2394" s="28">
        <f>VLOOKUP(N2394,'散件（更新）'!B:I,8,FALSE)</f>
        <v>6932485002443</v>
      </c>
    </row>
    <row r="2395" spans="1:22">
      <c r="A2395" s="57">
        <v>46169</v>
      </c>
      <c r="B2395" s="50" t="s">
        <v>7662</v>
      </c>
      <c r="C2395" s="27" t="str">
        <f>VLOOKUP(B2395,'大货清单（不定期按GOMS更新）'!A:H,8,0)</f>
        <v>109-23282001</v>
      </c>
      <c r="D2395" s="27" t="str">
        <f>VLOOKUP(B2395,'大货清单（不定期按GOMS更新）'!A:C,3,0)</f>
        <v>CL2328T-01</v>
      </c>
      <c r="E2395" s="27" t="str">
        <f>VLOOKUP(B2395,'大货清单（不定期按GOMS更新）'!A:H,4,0)</f>
        <v>IT,FR,DE,ES,NL,BE,PL,SE</v>
      </c>
      <c r="F2395" s="27" t="str">
        <f>VLOOKUP(B2395,'大货清单（不定期按GOMS更新）'!A:H,2,0)</f>
        <v>Floor One S6 Stretch Lite</v>
      </c>
      <c r="G2395" s="28">
        <f>VLOOKUP(B2395,'大货清单（不定期按GOMS更新）'!A:I,9,FALSE)</f>
        <v>6932485001705</v>
      </c>
      <c r="H2395" s="27" t="str">
        <f>VLOOKUP(B2395,'大货清单（不定期按GOMS更新）'!A:H,7,0)</f>
        <v>White</v>
      </c>
      <c r="I2395" s="27" t="str">
        <f>VLOOKUP(B2395,'大货清单（不定期按GOMS更新）'!A:F,6,FALSE)</f>
        <v>ACTIVE</v>
      </c>
      <c r="J2395" s="27" t="str">
        <f>VLOOKUP(B2395,'大货清单（不定期按GOMS更新）'!A:K,11,FALSE)</f>
        <v>8.5</v>
      </c>
      <c r="K2395" s="27" t="str">
        <f>VLOOKUP(B2395,'大货清单（不定期按GOMS更新）'!A:N,12,FALSE)</f>
        <v>722</v>
      </c>
      <c r="L2395" s="27" t="str">
        <f>VLOOKUP(B2395,'大货清单（不定期按GOMS更新）'!A:M,13,FALSE)</f>
        <v>331</v>
      </c>
      <c r="M2395" s="27" t="str">
        <f>VLOOKUP(B2395,'大货清单（不定期按GOMS更新）'!A:N,14,FALSE)</f>
        <v>286</v>
      </c>
      <c r="N2395" s="50" t="s">
        <v>7951</v>
      </c>
      <c r="O2395" s="27">
        <f>IFERROR(VLOOKUP(N2395,'散件迭代（不定期更新）'!C:J,8,FALSE),0)</f>
        <v>0</v>
      </c>
      <c r="P2395" s="27" t="str">
        <f>IFERROR(VLOOKUP(N2395,'散件（更新）'!B:H,3,FALSE),0)</f>
        <v/>
      </c>
      <c r="Q2395" s="27" t="str">
        <f>VLOOKUP(N2395,'散件（更新）'!B:H,2,FALSE)</f>
        <v>114-23281800</v>
      </c>
      <c r="R2395" s="27" t="str">
        <f>VLOOKUP(N2395,'散件（更新）'!B:H,7,FALSE)</f>
        <v>PCBA</v>
      </c>
      <c r="S2395" s="27" t="str">
        <f>VLOOKUP(N2395,'散件（更新）'!B:E,4,FALSE)</f>
        <v>https://tineco-yxzt.oss-accelerate.aliyuncs.com/20250107/jishenzhukongban_1736236759037.png</v>
      </c>
      <c r="T2395" s="27" t="s">
        <v>8759</v>
      </c>
      <c r="U2395" s="28" t="str">
        <f>VLOOKUP(N2395,'散件（更新）'!B:G,6,FALSE)</f>
        <v>SP;CL2328R-01;机身主控板组件（欧洲）</v>
      </c>
      <c r="V2395" s="28">
        <f>VLOOKUP(N2395,'散件（更新）'!B:I,8,FALSE)</f>
        <v>6932485004706</v>
      </c>
    </row>
    <row r="2396" spans="1:22">
      <c r="A2396" s="57">
        <v>46169</v>
      </c>
      <c r="B2396" s="50" t="s">
        <v>7662</v>
      </c>
      <c r="C2396" s="27" t="str">
        <f>VLOOKUP(B2396,'大货清单（不定期按GOMS更新）'!A:H,8,0)</f>
        <v>109-23282001</v>
      </c>
      <c r="D2396" s="27" t="str">
        <f>VLOOKUP(B2396,'大货清单（不定期按GOMS更新）'!A:C,3,0)</f>
        <v>CL2328T-01</v>
      </c>
      <c r="E2396" s="27" t="str">
        <f>VLOOKUP(B2396,'大货清单（不定期按GOMS更新）'!A:H,4,0)</f>
        <v>IT,FR,DE,ES,NL,BE,PL,SE</v>
      </c>
      <c r="F2396" s="27" t="str">
        <f>VLOOKUP(B2396,'大货清单（不定期按GOMS更新）'!A:H,2,0)</f>
        <v>Floor One S6 Stretch Lite</v>
      </c>
      <c r="G2396" s="28">
        <f>VLOOKUP(B2396,'大货清单（不定期按GOMS更新）'!A:I,9,FALSE)</f>
        <v>6932485001705</v>
      </c>
      <c r="H2396" s="27" t="str">
        <f>VLOOKUP(B2396,'大货清单（不定期按GOMS更新）'!A:H,7,0)</f>
        <v>White</v>
      </c>
      <c r="I2396" s="27" t="str">
        <f>VLOOKUP(B2396,'大货清单（不定期按GOMS更新）'!A:F,6,FALSE)</f>
        <v>ACTIVE</v>
      </c>
      <c r="J2396" s="27" t="str">
        <f>VLOOKUP(B2396,'大货清单（不定期按GOMS更新）'!A:K,11,FALSE)</f>
        <v>8.5</v>
      </c>
      <c r="K2396" s="27" t="str">
        <f>VLOOKUP(B2396,'大货清单（不定期按GOMS更新）'!A:N,12,FALSE)</f>
        <v>722</v>
      </c>
      <c r="L2396" s="27" t="str">
        <f>VLOOKUP(B2396,'大货清单（不定期按GOMS更新）'!A:M,13,FALSE)</f>
        <v>331</v>
      </c>
      <c r="M2396" s="27" t="str">
        <f>VLOOKUP(B2396,'大货清单（不定期按GOMS更新）'!A:N,14,FALSE)</f>
        <v>286</v>
      </c>
      <c r="N2396" s="50" t="s">
        <v>3796</v>
      </c>
      <c r="O2396" s="27">
        <f>IFERROR(VLOOKUP(N2396,'散件迭代（不定期更新）'!C:J,8,FALSE),0)</f>
        <v>0</v>
      </c>
      <c r="P2396" s="27" t="str">
        <f>IFERROR(VLOOKUP(N2396,'散件（更新）'!B:H,3,FALSE),0)</f>
        <v>/</v>
      </c>
      <c r="Q2396" s="27" t="str">
        <f>VLOOKUP(N2396,'散件（更新）'!B:H,2,FALSE)</f>
        <v>114-22200104</v>
      </c>
      <c r="R2396" s="27" t="str">
        <f>VLOOKUP(N2396,'散件（更新）'!B:H,7,FALSE)</f>
        <v>Scraper</v>
      </c>
      <c r="S2396" s="27" t="str">
        <f>VLOOKUP(N2396,'散件（更新）'!B:E,4,FALSE)</f>
        <v>https://tineco-yxzt.oss-accelerate.aliyuncs.com/20231219/9FWRR250000_1702948034118.png</v>
      </c>
      <c r="T2396" s="27" t="s">
        <v>8759</v>
      </c>
      <c r="U2396" s="28" t="str">
        <f>VLOOKUP(N2396,'散件（更新）'!B:G,6,FALSE)</f>
        <v>刮条组件</v>
      </c>
      <c r="V2396" s="28">
        <f>VLOOKUP(N2396,'散件（更新）'!B:I,8,FALSE)</f>
        <v>6974950103897</v>
      </c>
    </row>
    <row r="2397" spans="1:22">
      <c r="A2397" s="57">
        <v>46169</v>
      </c>
      <c r="B2397" s="50" t="s">
        <v>7662</v>
      </c>
      <c r="C2397" s="27" t="str">
        <f>VLOOKUP(B2397,'大货清单（不定期按GOMS更新）'!A:H,8,0)</f>
        <v>109-23282001</v>
      </c>
      <c r="D2397" s="27" t="str">
        <f>VLOOKUP(B2397,'大货清单（不定期按GOMS更新）'!A:C,3,0)</f>
        <v>CL2328T-01</v>
      </c>
      <c r="E2397" s="27" t="str">
        <f>VLOOKUP(B2397,'大货清单（不定期按GOMS更新）'!A:H,4,0)</f>
        <v>IT,FR,DE,ES,NL,BE,PL,SE</v>
      </c>
      <c r="F2397" s="27" t="str">
        <f>VLOOKUP(B2397,'大货清单（不定期按GOMS更新）'!A:H,2,0)</f>
        <v>Floor One S6 Stretch Lite</v>
      </c>
      <c r="G2397" s="28">
        <f>VLOOKUP(B2397,'大货清单（不定期按GOMS更新）'!A:I,9,FALSE)</f>
        <v>6932485001705</v>
      </c>
      <c r="H2397" s="27" t="str">
        <f>VLOOKUP(B2397,'大货清单（不定期按GOMS更新）'!A:H,7,0)</f>
        <v>White</v>
      </c>
      <c r="I2397" s="27" t="str">
        <f>VLOOKUP(B2397,'大货清单（不定期按GOMS更新）'!A:F,6,FALSE)</f>
        <v>ACTIVE</v>
      </c>
      <c r="J2397" s="27" t="str">
        <f>VLOOKUP(B2397,'大货清单（不定期按GOMS更新）'!A:K,11,FALSE)</f>
        <v>8.5</v>
      </c>
      <c r="K2397" s="27" t="str">
        <f>VLOOKUP(B2397,'大货清单（不定期按GOMS更新）'!A:N,12,FALSE)</f>
        <v>722</v>
      </c>
      <c r="L2397" s="27" t="str">
        <f>VLOOKUP(B2397,'大货清单（不定期按GOMS更新）'!A:M,13,FALSE)</f>
        <v>331</v>
      </c>
      <c r="M2397" s="27" t="str">
        <f>VLOOKUP(B2397,'大货清单（不定期按GOMS更新）'!A:N,14,FALSE)</f>
        <v>286</v>
      </c>
      <c r="N2397" s="50" t="s">
        <v>8012</v>
      </c>
      <c r="O2397" s="27">
        <f>IFERROR(VLOOKUP(N2397,'散件迭代（不定期更新）'!C:J,8,FALSE),0)</f>
        <v>0</v>
      </c>
      <c r="P2397" s="27" t="str">
        <f>IFERROR(VLOOKUP(N2397,'散件（更新）'!B:H,3,FALSE),0)</f>
        <v/>
      </c>
      <c r="Q2397" s="27" t="str">
        <f>VLOOKUP(N2397,'散件（更新）'!B:H,2,FALSE)</f>
        <v>114-23761808</v>
      </c>
      <c r="R2397" s="27" t="str">
        <f>VLOOKUP(N2397,'散件（更新）'!B:H,7,FALSE)</f>
        <v>Sensor</v>
      </c>
      <c r="S2397" s="27" t="str">
        <f>VLOOKUP(N2397,'散件（更新）'!B:E,4,FALSE)</f>
        <v>https://tineco-yxzt.oss-accelerate.aliyuncs.com/20241219/weixintupian_202411141109496_1734589120839.jpg</v>
      </c>
      <c r="T2397" s="27" t="s">
        <v>8759</v>
      </c>
      <c r="U2397" s="28" t="str">
        <f>VLOOKUP(N2397,'散件（更新）'!B:G,6,FALSE)</f>
        <v>直通式光电液位传感器组件</v>
      </c>
      <c r="V2397" s="28">
        <f>VLOOKUP(N2397,'散件（更新）'!B:I,8,FALSE)</f>
        <v>6932485002474</v>
      </c>
    </row>
    <row r="2398" spans="1:22">
      <c r="A2398" s="57">
        <v>46169</v>
      </c>
      <c r="B2398" s="50" t="s">
        <v>7662</v>
      </c>
      <c r="C2398" s="27" t="str">
        <f>VLOOKUP(B2398,'大货清单（不定期按GOMS更新）'!A:H,8,0)</f>
        <v>109-23282001</v>
      </c>
      <c r="D2398" s="27" t="str">
        <f>VLOOKUP(B2398,'大货清单（不定期按GOMS更新）'!A:C,3,0)</f>
        <v>CL2328T-01</v>
      </c>
      <c r="E2398" s="27" t="str">
        <f>VLOOKUP(B2398,'大货清单（不定期按GOMS更新）'!A:H,4,0)</f>
        <v>IT,FR,DE,ES,NL,BE,PL,SE</v>
      </c>
      <c r="F2398" s="27" t="str">
        <f>VLOOKUP(B2398,'大货清单（不定期按GOMS更新）'!A:H,2,0)</f>
        <v>Floor One S6 Stretch Lite</v>
      </c>
      <c r="G2398" s="28">
        <f>VLOOKUP(B2398,'大货清单（不定期按GOMS更新）'!A:I,9,FALSE)</f>
        <v>6932485001705</v>
      </c>
      <c r="H2398" s="27" t="str">
        <f>VLOOKUP(B2398,'大货清单（不定期按GOMS更新）'!A:H,7,0)</f>
        <v>White</v>
      </c>
      <c r="I2398" s="27" t="str">
        <f>VLOOKUP(B2398,'大货清单（不定期按GOMS更新）'!A:F,6,FALSE)</f>
        <v>ACTIVE</v>
      </c>
      <c r="J2398" s="27" t="str">
        <f>VLOOKUP(B2398,'大货清单（不定期按GOMS更新）'!A:K,11,FALSE)</f>
        <v>8.5</v>
      </c>
      <c r="K2398" s="27" t="str">
        <f>VLOOKUP(B2398,'大货清单（不定期按GOMS更新）'!A:N,12,FALSE)</f>
        <v>722</v>
      </c>
      <c r="L2398" s="27" t="str">
        <f>VLOOKUP(B2398,'大货清单（不定期按GOMS更新）'!A:M,13,FALSE)</f>
        <v>331</v>
      </c>
      <c r="M2398" s="27" t="str">
        <f>VLOOKUP(B2398,'大货清单（不定期按GOMS更新）'!A:N,14,FALSE)</f>
        <v>286</v>
      </c>
      <c r="N2398" s="50" t="s">
        <v>4708</v>
      </c>
      <c r="O2398" s="27">
        <f>IFERROR(VLOOKUP(N2398,'散件迭代（不定期更新）'!C:J,8,FALSE),0)</f>
        <v>0</v>
      </c>
      <c r="P2398" s="27">
        <f>IFERROR(VLOOKUP(N2398,'散件（更新）'!B:H,3,FALSE),0)</f>
        <v>0</v>
      </c>
      <c r="Q2398" s="27" t="str">
        <f>VLOOKUP(N2398,'散件（更新）'!B:H,2,FALSE)</f>
        <v>114-23280212</v>
      </c>
      <c r="R2398" s="27" t="str">
        <f>VLOOKUP(N2398,'散件（更新）'!B:H,7,FALSE)</f>
        <v>Sensor</v>
      </c>
      <c r="S2398" s="27" t="str">
        <f>VLOOKUP(N2398,'散件（更新）'!B:E,4,FALSE)</f>
        <v>https://tineco-yxzt.oss-accelerate.aliyuncs.com/20240306/hongwai_1709692389165.GIF</v>
      </c>
      <c r="T2398" s="27" t="s">
        <v>8759</v>
      </c>
      <c r="U2398" s="28" t="str">
        <f>VLOOKUP(N2398,'散件（更新）'!B:G,6,FALSE)</f>
        <v>红外脏污传感器板组件</v>
      </c>
      <c r="V2398" s="28">
        <f>VLOOKUP(N2398,'散件（更新）'!B:I,8,FALSE)</f>
        <v>6974950107222</v>
      </c>
    </row>
    <row r="2399" spans="1:22">
      <c r="A2399" s="57">
        <v>46169</v>
      </c>
      <c r="B2399" s="50" t="s">
        <v>7662</v>
      </c>
      <c r="C2399" s="27" t="str">
        <f>VLOOKUP(B2399,'大货清单（不定期按GOMS更新）'!A:H,8,0)</f>
        <v>109-23282001</v>
      </c>
      <c r="D2399" s="27" t="str">
        <f>VLOOKUP(B2399,'大货清单（不定期按GOMS更新）'!A:C,3,0)</f>
        <v>CL2328T-01</v>
      </c>
      <c r="E2399" s="27" t="str">
        <f>VLOOKUP(B2399,'大货清单（不定期按GOMS更新）'!A:H,4,0)</f>
        <v>IT,FR,DE,ES,NL,BE,PL,SE</v>
      </c>
      <c r="F2399" s="27" t="str">
        <f>VLOOKUP(B2399,'大货清单（不定期按GOMS更新）'!A:H,2,0)</f>
        <v>Floor One S6 Stretch Lite</v>
      </c>
      <c r="G2399" s="28">
        <f>VLOOKUP(B2399,'大货清单（不定期按GOMS更新）'!A:I,9,FALSE)</f>
        <v>6932485001705</v>
      </c>
      <c r="H2399" s="27" t="str">
        <f>VLOOKUP(B2399,'大货清单（不定期按GOMS更新）'!A:H,7,0)</f>
        <v>White</v>
      </c>
      <c r="I2399" s="27" t="str">
        <f>VLOOKUP(B2399,'大货清单（不定期按GOMS更新）'!A:F,6,FALSE)</f>
        <v>ACTIVE</v>
      </c>
      <c r="J2399" s="27" t="str">
        <f>VLOOKUP(B2399,'大货清单（不定期按GOMS更新）'!A:K,11,FALSE)</f>
        <v>8.5</v>
      </c>
      <c r="K2399" s="27" t="str">
        <f>VLOOKUP(B2399,'大货清单（不定期按GOMS更新）'!A:N,12,FALSE)</f>
        <v>722</v>
      </c>
      <c r="L2399" s="27" t="str">
        <f>VLOOKUP(B2399,'大货清单（不定期按GOMS更新）'!A:M,13,FALSE)</f>
        <v>331</v>
      </c>
      <c r="M2399" s="27" t="str">
        <f>VLOOKUP(B2399,'大货清单（不定期按GOMS更新）'!A:N,14,FALSE)</f>
        <v>286</v>
      </c>
      <c r="N2399" s="50" t="s">
        <v>4711</v>
      </c>
      <c r="O2399" s="27">
        <f>IFERROR(VLOOKUP(N2399,'散件迭代（不定期更新）'!C:J,8,FALSE),0)</f>
        <v>0</v>
      </c>
      <c r="P2399" s="27">
        <f>IFERROR(VLOOKUP(N2399,'散件（更新）'!B:H,3,FALSE),0)</f>
        <v>0</v>
      </c>
      <c r="Q2399" s="27" t="str">
        <f>VLOOKUP(N2399,'散件（更新）'!B:H,2,FALSE)</f>
        <v>114-23280213</v>
      </c>
      <c r="R2399" s="27" t="str">
        <f>VLOOKUP(N2399,'散件（更新）'!B:H,7,FALSE)</f>
        <v>Pump</v>
      </c>
      <c r="S2399" s="27" t="str">
        <f>VLOOKUP(N2399,'散件（更新）'!B:E,4,FALSE)</f>
        <v>https://tineco-yxzt.oss-accelerate.aliyuncs.com/20240306/shuibeng_1709692458984.GIF</v>
      </c>
      <c r="T2399" s="27" t="s">
        <v>8759</v>
      </c>
      <c r="U2399" s="28" t="str">
        <f>VLOOKUP(N2399,'散件（更新）'!B:G,6,FALSE)</f>
        <v>蠕动泵组件</v>
      </c>
      <c r="V2399" s="28">
        <f>VLOOKUP(N2399,'散件（更新）'!B:I,8,FALSE)</f>
        <v>6974950107239</v>
      </c>
    </row>
    <row r="2400" spans="1:22">
      <c r="A2400" s="57">
        <v>46169</v>
      </c>
      <c r="B2400" s="50" t="s">
        <v>7662</v>
      </c>
      <c r="C2400" s="27" t="str">
        <f>VLOOKUP(B2400,'大货清单（不定期按GOMS更新）'!A:H,8,0)</f>
        <v>109-23282001</v>
      </c>
      <c r="D2400" s="27" t="str">
        <f>VLOOKUP(B2400,'大货清单（不定期按GOMS更新）'!A:C,3,0)</f>
        <v>CL2328T-01</v>
      </c>
      <c r="E2400" s="27" t="str">
        <f>VLOOKUP(B2400,'大货清单（不定期按GOMS更新）'!A:H,4,0)</f>
        <v>IT,FR,DE,ES,NL,BE,PL,SE</v>
      </c>
      <c r="F2400" s="27" t="str">
        <f>VLOOKUP(B2400,'大货清单（不定期按GOMS更新）'!A:H,2,0)</f>
        <v>Floor One S6 Stretch Lite</v>
      </c>
      <c r="G2400" s="28">
        <f>VLOOKUP(B2400,'大货清单（不定期按GOMS更新）'!A:I,9,FALSE)</f>
        <v>6932485001705</v>
      </c>
      <c r="H2400" s="27" t="str">
        <f>VLOOKUP(B2400,'大货清单（不定期按GOMS更新）'!A:H,7,0)</f>
        <v>White</v>
      </c>
      <c r="I2400" s="27" t="str">
        <f>VLOOKUP(B2400,'大货清单（不定期按GOMS更新）'!A:F,6,FALSE)</f>
        <v>ACTIVE</v>
      </c>
      <c r="J2400" s="27" t="str">
        <f>VLOOKUP(B2400,'大货清单（不定期按GOMS更新）'!A:K,11,FALSE)</f>
        <v>8.5</v>
      </c>
      <c r="K2400" s="27" t="str">
        <f>VLOOKUP(B2400,'大货清单（不定期按GOMS更新）'!A:N,12,FALSE)</f>
        <v>722</v>
      </c>
      <c r="L2400" s="27" t="str">
        <f>VLOOKUP(B2400,'大货清单（不定期按GOMS更新）'!A:M,13,FALSE)</f>
        <v>331</v>
      </c>
      <c r="M2400" s="27" t="str">
        <f>VLOOKUP(B2400,'大货清单（不定期按GOMS更新）'!A:N,14,FALSE)</f>
        <v>286</v>
      </c>
      <c r="N2400" s="50" t="s">
        <v>4712</v>
      </c>
      <c r="O2400" s="27">
        <f>IFERROR(VLOOKUP(N2400,'散件迭代（不定期更新）'!C:J,8,FALSE),0)</f>
        <v>0</v>
      </c>
      <c r="P2400" s="27">
        <f>IFERROR(VLOOKUP(N2400,'散件（更新）'!B:H,3,FALSE),0)</f>
        <v>0</v>
      </c>
      <c r="Q2400" s="27" t="str">
        <f>VLOOKUP(N2400,'散件（更新）'!B:H,2,FALSE)</f>
        <v>114-23280221</v>
      </c>
      <c r="R2400" s="27" t="str">
        <f>VLOOKUP(N2400,'散件（更新）'!B:H,7,FALSE)</f>
        <v>Repair Wheel</v>
      </c>
      <c r="S2400" s="27" t="str">
        <f>VLOOKUP(N2400,'散件（更新）'!B:E,4,FALSE)</f>
        <v>https://tineco-yxzt.oss-accelerate.aliyuncs.com/20240306/daxiaolun_1709693230648.GIF</v>
      </c>
      <c r="T2400" s="27" t="s">
        <v>8759</v>
      </c>
      <c r="U2400" s="28" t="str">
        <f>VLOOKUP(N2400,'散件（更新）'!B:G,6,FALSE)</f>
        <v>大轮和小轮组件</v>
      </c>
      <c r="V2400" s="28">
        <f>VLOOKUP(N2400,'散件（更新）'!B:I,8,FALSE)</f>
        <v>6974950107314</v>
      </c>
    </row>
    <row r="2401" spans="1:22">
      <c r="A2401" s="57">
        <v>46169</v>
      </c>
      <c r="B2401" s="50" t="s">
        <v>7662</v>
      </c>
      <c r="C2401" s="27" t="str">
        <f>VLOOKUP(B2401,'大货清单（不定期按GOMS更新）'!A:H,8,0)</f>
        <v>109-23282001</v>
      </c>
      <c r="D2401" s="27" t="str">
        <f>VLOOKUP(B2401,'大货清单（不定期按GOMS更新）'!A:C,3,0)</f>
        <v>CL2328T-01</v>
      </c>
      <c r="E2401" s="27" t="str">
        <f>VLOOKUP(B2401,'大货清单（不定期按GOMS更新）'!A:H,4,0)</f>
        <v>IT,FR,DE,ES,NL,BE,PL,SE</v>
      </c>
      <c r="F2401" s="27" t="str">
        <f>VLOOKUP(B2401,'大货清单（不定期按GOMS更新）'!A:H,2,0)</f>
        <v>Floor One S6 Stretch Lite</v>
      </c>
      <c r="G2401" s="28">
        <f>VLOOKUP(B2401,'大货清单（不定期按GOMS更新）'!A:I,9,FALSE)</f>
        <v>6932485001705</v>
      </c>
      <c r="H2401" s="27" t="str">
        <f>VLOOKUP(B2401,'大货清单（不定期按GOMS更新）'!A:H,7,0)</f>
        <v>White</v>
      </c>
      <c r="I2401" s="27" t="str">
        <f>VLOOKUP(B2401,'大货清单（不定期按GOMS更新）'!A:F,6,FALSE)</f>
        <v>ACTIVE</v>
      </c>
      <c r="J2401" s="27" t="str">
        <f>VLOOKUP(B2401,'大货清单（不定期按GOMS更新）'!A:K,11,FALSE)</f>
        <v>8.5</v>
      </c>
      <c r="K2401" s="27" t="str">
        <f>VLOOKUP(B2401,'大货清单（不定期按GOMS更新）'!A:N,12,FALSE)</f>
        <v>722</v>
      </c>
      <c r="L2401" s="27" t="str">
        <f>VLOOKUP(B2401,'大货清单（不定期按GOMS更新）'!A:M,13,FALSE)</f>
        <v>331</v>
      </c>
      <c r="M2401" s="27" t="str">
        <f>VLOOKUP(B2401,'大货清单（不定期按GOMS更新）'!A:N,14,FALSE)</f>
        <v>286</v>
      </c>
      <c r="N2401" s="50" t="s">
        <v>8125</v>
      </c>
      <c r="O2401" s="27">
        <f>IFERROR(VLOOKUP(N2401,'散件迭代（不定期更新）'!C:J,8,FALSE),0)</f>
        <v>0</v>
      </c>
      <c r="P2401" s="27" t="str">
        <f>IFERROR(VLOOKUP(N2401,'散件（更新）'!B:H,3,FALSE),0)</f>
        <v/>
      </c>
      <c r="Q2401" s="27" t="str">
        <f>VLOOKUP(N2401,'散件（更新）'!B:H,2,FALSE)</f>
        <v>114-24580201</v>
      </c>
      <c r="R2401" s="27" t="str">
        <f>VLOOKUP(N2401,'散件（更新）'!B:H,7,FALSE)</f>
        <v>Handle</v>
      </c>
      <c r="S2401" s="27" t="str">
        <f>VLOOKUP(N2401,'散件（更新）'!B:E,4,FALSE)</f>
        <v>https://tineco-yxzt.oss-accelerate.aliyuncs.com/20241231/shoubingzujian_1735609509124.png</v>
      </c>
      <c r="T2401" s="27" t="s">
        <v>8759</v>
      </c>
      <c r="U2401" s="28" t="str">
        <f>VLOOKUP(N2401,'散件（更新）'!B:G,6,FALSE)</f>
        <v>SP;CL2458B-01;手柄组件</v>
      </c>
      <c r="V2401" s="28">
        <f>VLOOKUP(N2401,'散件（更新）'!B:I,8,FALSE)</f>
        <v>6932485004645</v>
      </c>
    </row>
    <row r="2402" spans="1:22">
      <c r="A2402" s="57">
        <v>46169</v>
      </c>
      <c r="B2402" s="50" t="s">
        <v>7662</v>
      </c>
      <c r="C2402" s="27" t="str">
        <f>VLOOKUP(B2402,'大货清单（不定期按GOMS更新）'!A:H,8,0)</f>
        <v>109-23282001</v>
      </c>
      <c r="D2402" s="27" t="str">
        <f>VLOOKUP(B2402,'大货清单（不定期按GOMS更新）'!A:C,3,0)</f>
        <v>CL2328T-01</v>
      </c>
      <c r="E2402" s="27" t="str">
        <f>VLOOKUP(B2402,'大货清单（不定期按GOMS更新）'!A:H,4,0)</f>
        <v>IT,FR,DE,ES,NL,BE,PL,SE</v>
      </c>
      <c r="F2402" s="27" t="str">
        <f>VLOOKUP(B2402,'大货清单（不定期按GOMS更新）'!A:H,2,0)</f>
        <v>Floor One S6 Stretch Lite</v>
      </c>
      <c r="G2402" s="28">
        <f>VLOOKUP(B2402,'大货清单（不定期按GOMS更新）'!A:I,9,FALSE)</f>
        <v>6932485001705</v>
      </c>
      <c r="H2402" s="27" t="str">
        <f>VLOOKUP(B2402,'大货清单（不定期按GOMS更新）'!A:H,7,0)</f>
        <v>White</v>
      </c>
      <c r="I2402" s="27" t="str">
        <f>VLOOKUP(B2402,'大货清单（不定期按GOMS更新）'!A:F,6,FALSE)</f>
        <v>ACTIVE</v>
      </c>
      <c r="J2402" s="27" t="str">
        <f>VLOOKUP(B2402,'大货清单（不定期按GOMS更新）'!A:K,11,FALSE)</f>
        <v>8.5</v>
      </c>
      <c r="K2402" s="27" t="str">
        <f>VLOOKUP(B2402,'大货清单（不定期按GOMS更新）'!A:N,12,FALSE)</f>
        <v>722</v>
      </c>
      <c r="L2402" s="27" t="str">
        <f>VLOOKUP(B2402,'大货清单（不定期按GOMS更新）'!A:M,13,FALSE)</f>
        <v>331</v>
      </c>
      <c r="M2402" s="27" t="str">
        <f>VLOOKUP(B2402,'大货清单（不定期按GOMS更新）'!A:N,14,FALSE)</f>
        <v>286</v>
      </c>
      <c r="N2402" s="50" t="s">
        <v>7807</v>
      </c>
      <c r="O2402" s="27" t="str">
        <f>IFERROR(VLOOKUP(N2402,'散件迭代（不定期更新）'!C:J,8,FALSE),0)</f>
        <v>A66</v>
      </c>
      <c r="P2402" s="27" t="str">
        <f>IFERROR(VLOOKUP(N2402,'散件（更新）'!B:H,3,FALSE),0)</f>
        <v/>
      </c>
      <c r="Q2402" s="27" t="str">
        <f>VLOOKUP(N2402,'散件（更新）'!B:H,2,FALSE)</f>
        <v>114-24580101</v>
      </c>
      <c r="R2402" s="27" t="str">
        <f>VLOOKUP(N2402,'散件（更新）'!B:H,7,FALSE)</f>
        <v>Clean Water Tank</v>
      </c>
      <c r="S2402" s="27" t="str">
        <f>VLOOKUP(N2402,'散件（更新）'!B:E,4,FALSE)</f>
        <v>https://tineco-yxzt.oss-accelerate.aliyuncs.com/20241231/qingshuixiang_1735609949852.png</v>
      </c>
      <c r="T2402" s="27" t="s">
        <v>8759</v>
      </c>
      <c r="U2402" s="28" t="str">
        <f>VLOOKUP(N2402,'散件（更新）'!B:G,6,FALSE)</f>
        <v>SP;CL2458A-02;清水箱组件</v>
      </c>
      <c r="V2402" s="28">
        <f>VLOOKUP(N2402,'散件（更新）'!B:I,8,FALSE)</f>
        <v>6932485004577</v>
      </c>
    </row>
    <row r="2403" spans="1:22">
      <c r="A2403" s="57">
        <v>46169</v>
      </c>
      <c r="B2403" s="50" t="s">
        <v>7662</v>
      </c>
      <c r="C2403" s="27" t="str">
        <f>VLOOKUP(B2403,'大货清单（不定期按GOMS更新）'!A:H,8,0)</f>
        <v>109-23282001</v>
      </c>
      <c r="D2403" s="27" t="str">
        <f>VLOOKUP(B2403,'大货清单（不定期按GOMS更新）'!A:C,3,0)</f>
        <v>CL2328T-01</v>
      </c>
      <c r="E2403" s="27" t="str">
        <f>VLOOKUP(B2403,'大货清单（不定期按GOMS更新）'!A:H,4,0)</f>
        <v>IT,FR,DE,ES,NL,BE,PL,SE</v>
      </c>
      <c r="F2403" s="27" t="str">
        <f>VLOOKUP(B2403,'大货清单（不定期按GOMS更新）'!A:H,2,0)</f>
        <v>Floor One S6 Stretch Lite</v>
      </c>
      <c r="G2403" s="28">
        <f>VLOOKUP(B2403,'大货清单（不定期按GOMS更新）'!A:I,9,FALSE)</f>
        <v>6932485001705</v>
      </c>
      <c r="H2403" s="27" t="str">
        <f>VLOOKUP(B2403,'大货清单（不定期按GOMS更新）'!A:H,7,0)</f>
        <v>White</v>
      </c>
      <c r="I2403" s="27" t="str">
        <f>VLOOKUP(B2403,'大货清单（不定期按GOMS更新）'!A:F,6,FALSE)</f>
        <v>ACTIVE</v>
      </c>
      <c r="J2403" s="27" t="str">
        <f>VLOOKUP(B2403,'大货清单（不定期按GOMS更新）'!A:K,11,FALSE)</f>
        <v>8.5</v>
      </c>
      <c r="K2403" s="27" t="str">
        <f>VLOOKUP(B2403,'大货清单（不定期按GOMS更新）'!A:N,12,FALSE)</f>
        <v>722</v>
      </c>
      <c r="L2403" s="27" t="str">
        <f>VLOOKUP(B2403,'大货清单（不定期按GOMS更新）'!A:M,13,FALSE)</f>
        <v>331</v>
      </c>
      <c r="M2403" s="27" t="str">
        <f>VLOOKUP(B2403,'大货清单（不定期按GOMS更新）'!A:N,14,FALSE)</f>
        <v>286</v>
      </c>
      <c r="N2403" s="50" t="s">
        <v>8212</v>
      </c>
      <c r="O2403" s="27">
        <f>IFERROR(VLOOKUP(N2403,'散件迭代（不定期更新）'!C:J,8,FALSE),0)</f>
        <v>0</v>
      </c>
      <c r="P2403" s="27" t="str">
        <f>IFERROR(VLOOKUP(N2403,'散件（更新）'!B:H,3,FALSE),0)</f>
        <v/>
      </c>
      <c r="Q2403" s="27" t="str">
        <f>VLOOKUP(N2403,'散件（更新）'!B:H,2,FALSE)</f>
        <v>114-24580200</v>
      </c>
      <c r="R2403" s="27" t="str">
        <f>VLOOKUP(N2403,'散件（更新）'!B:H,7,FALSE)</f>
        <v>Dirt Water Tank</v>
      </c>
      <c r="S2403" s="27" t="str">
        <f>VLOOKUP(N2403,'散件（更新）'!B:E,4,FALSE)</f>
        <v>https://tineco-yxzt.oss-accelerate.aliyuncs.com/20241231/wushuitong_1735609461223.png</v>
      </c>
      <c r="T2403" s="27" t="s">
        <v>8759</v>
      </c>
      <c r="U2403" s="28" t="str">
        <f>VLOOKUP(N2403,'散件（更新）'!B:G,6,FALSE)</f>
        <v>SP;CL2458B-01;回收桶组件</v>
      </c>
      <c r="V2403" s="28">
        <f>VLOOKUP(N2403,'散件（更新）'!B:I,8,FALSE)</f>
        <v>6932485004621</v>
      </c>
    </row>
    <row r="2404" spans="1:22">
      <c r="A2404" s="57">
        <v>46169</v>
      </c>
      <c r="B2404" s="50" t="s">
        <v>7633</v>
      </c>
      <c r="C2404" s="27" t="str">
        <f>VLOOKUP(B2404,'大货清单（不定期按GOMS更新）'!A:H,8,0)</f>
        <v>109-23281801</v>
      </c>
      <c r="D2404" s="27" t="str">
        <f>VLOOKUP(B2404,'大货清单（不定期按GOMS更新）'!A:C,3,0)</f>
        <v>CL2328R-01</v>
      </c>
      <c r="E2404" s="27" t="str">
        <f>VLOOKUP(B2404,'大货清单（不定期按GOMS更新）'!A:H,4,0)</f>
        <v>DE,CH,AT,FR,ES,PL,RO,GR,CZ,NL,LT,IT,HU,UA</v>
      </c>
      <c r="F2404" s="27" t="str">
        <f>VLOOKUP(B2404,'大货清单（不定期按GOMS更新）'!A:H,2,0)</f>
        <v>Floor One S5 Stretch Extreme</v>
      </c>
      <c r="G2404" s="28">
        <f>VLOOKUP(B2404,'大货清单（不定期按GOMS更新）'!A:I,9,FALSE)</f>
        <v>6932485001682</v>
      </c>
      <c r="H2404" s="27" t="str">
        <f>VLOOKUP(B2404,'大货清单（不定期按GOMS更新）'!A:H,7,0)</f>
        <v>White&amp; Black&amp;Blue</v>
      </c>
      <c r="I2404" s="27" t="str">
        <f>VLOOKUP(B2404,'大货清单（不定期按GOMS更新）'!A:F,6,FALSE)</f>
        <v>ACTIVE</v>
      </c>
      <c r="J2404" s="27" t="str">
        <f>VLOOKUP(B2404,'大货清单（不定期按GOMS更新）'!A:K,11,FALSE)</f>
        <v>8.8</v>
      </c>
      <c r="K2404" s="27" t="str">
        <f>VLOOKUP(B2404,'大货清单（不定期按GOMS更新）'!A:N,12,FALSE)</f>
        <v>722</v>
      </c>
      <c r="L2404" s="27" t="str">
        <f>VLOOKUP(B2404,'大货清单（不定期按GOMS更新）'!A:M,13,FALSE)</f>
        <v>331</v>
      </c>
      <c r="M2404" s="27" t="str">
        <f>VLOOKUP(B2404,'大货清单（不定期按GOMS更新）'!A:N,14,FALSE)</f>
        <v>286</v>
      </c>
      <c r="N2404" s="50" t="s">
        <v>4422</v>
      </c>
      <c r="O2404" s="27">
        <f>IFERROR(VLOOKUP(N2404,'散件迭代（不定期更新）'!C:J,8,FALSE),0)</f>
        <v>0</v>
      </c>
      <c r="P2404" s="27" t="str">
        <f>IFERROR(VLOOKUP(N2404,'散件（更新）'!B:H,3,FALSE),0)</f>
        <v>/</v>
      </c>
      <c r="Q2404" s="27" t="str">
        <f>VLOOKUP(N2404,'散件（更新）'!B:H,2,FALSE)</f>
        <v>114-23350408</v>
      </c>
      <c r="R2404" s="27" t="str">
        <f>VLOOKUP(N2404,'散件（更新）'!B:H,7,FALSE)</f>
        <v>Brush Roller</v>
      </c>
      <c r="S2404" s="27" t="str">
        <f>VLOOKUP(N2404,'散件（更新）'!B:E,4,FALSE)</f>
        <v>https://tineco-yxzt.oss-accelerate.aliyuncs.com/20241021/gunshua_1729475885815.jpeg</v>
      </c>
      <c r="T2404" s="27" t="s">
        <v>8759</v>
      </c>
      <c r="U2404" s="28" t="str">
        <f>VLOOKUP(N2404,'散件（更新）'!B:G,6,FALSE)</f>
        <v>滚刷组件</v>
      </c>
      <c r="V2404" s="28" t="str">
        <f>VLOOKUP(N2404,'散件（更新）'!B:I,8,FALSE)</f>
        <v>6974950106188</v>
      </c>
    </row>
    <row r="2405" spans="1:22">
      <c r="A2405" s="57">
        <v>46169</v>
      </c>
      <c r="B2405" s="50" t="s">
        <v>7633</v>
      </c>
      <c r="C2405" s="27" t="str">
        <f>VLOOKUP(B2405,'大货清单（不定期按GOMS更新）'!A:H,8,0)</f>
        <v>109-23281801</v>
      </c>
      <c r="D2405" s="27" t="str">
        <f>VLOOKUP(B2405,'大货清单（不定期按GOMS更新）'!A:C,3,0)</f>
        <v>CL2328R-01</v>
      </c>
      <c r="E2405" s="27" t="str">
        <f>VLOOKUP(B2405,'大货清单（不定期按GOMS更新）'!A:H,4,0)</f>
        <v>DE,CH,AT,FR,ES,PL,RO,GR,CZ,NL,LT,IT,HU,UA</v>
      </c>
      <c r="F2405" s="27" t="str">
        <f>VLOOKUP(B2405,'大货清单（不定期按GOMS更新）'!A:H,2,0)</f>
        <v>Floor One S5 Stretch Extreme</v>
      </c>
      <c r="G2405" s="28">
        <f>VLOOKUP(B2405,'大货清单（不定期按GOMS更新）'!A:I,9,FALSE)</f>
        <v>6932485001682</v>
      </c>
      <c r="H2405" s="27" t="str">
        <f>VLOOKUP(B2405,'大货清单（不定期按GOMS更新）'!A:H,7,0)</f>
        <v>White&amp; Black&amp;Blue</v>
      </c>
      <c r="I2405" s="27" t="str">
        <f>VLOOKUP(B2405,'大货清单（不定期按GOMS更新）'!A:F,6,FALSE)</f>
        <v>ACTIVE</v>
      </c>
      <c r="J2405" s="27" t="str">
        <f>VLOOKUP(B2405,'大货清单（不定期按GOMS更新）'!A:K,11,FALSE)</f>
        <v>8.8</v>
      </c>
      <c r="K2405" s="27" t="str">
        <f>VLOOKUP(B2405,'大货清单（不定期按GOMS更新）'!A:N,12,FALSE)</f>
        <v>722</v>
      </c>
      <c r="L2405" s="27" t="str">
        <f>VLOOKUP(B2405,'大货清单（不定期按GOMS更新）'!A:M,13,FALSE)</f>
        <v>331</v>
      </c>
      <c r="M2405" s="27" t="str">
        <f>VLOOKUP(B2405,'大货清单（不定期按GOMS更新）'!A:N,14,FALSE)</f>
        <v>286</v>
      </c>
      <c r="N2405" s="50" t="s">
        <v>7530</v>
      </c>
      <c r="O2405" s="27" t="str">
        <f>IFERROR(VLOOKUP(N2405,'散件迭代（不定期更新）'!C:J,8,FALSE),0)</f>
        <v>A64</v>
      </c>
      <c r="P2405" s="27">
        <f>IFERROR(VLOOKUP(N2405,'散件（更新）'!B:H,3,FALSE),0)</f>
        <v>0</v>
      </c>
      <c r="Q2405" s="27" t="str">
        <f>VLOOKUP(N2405,'散件（更新）'!B:H,2,FALSE)</f>
        <v>114-23280222</v>
      </c>
      <c r="R2405" s="27" t="str">
        <f>VLOOKUP(N2405,'散件（更新）'!B:H,7,FALSE)</f>
        <v>HEPA Assy</v>
      </c>
      <c r="S2405" s="27" t="str">
        <f>VLOOKUP(N2405,'散件（更新）'!B:E,4,FALSE)</f>
        <v>https://tineco-yxzt.oss-accelerate.aliyuncs.com/20240822/HEPA_1724286749680.jpg</v>
      </c>
      <c r="T2405" s="27" t="s">
        <v>8759</v>
      </c>
      <c r="U2405" s="28" t="str">
        <f>VLOOKUP(N2405,'散件（更新）'!B:G,6,FALSE)</f>
        <v>回收桶过滤器组件</v>
      </c>
      <c r="V2405" s="28">
        <f>VLOOKUP(N2405,'散件（更新）'!B:I,8,FALSE)</f>
        <v>6932485000470</v>
      </c>
    </row>
    <row r="2406" spans="1:22">
      <c r="A2406" s="57">
        <v>46169</v>
      </c>
      <c r="B2406" s="50" t="s">
        <v>7633</v>
      </c>
      <c r="C2406" s="27" t="str">
        <f>VLOOKUP(B2406,'大货清单（不定期按GOMS更新）'!A:H,8,0)</f>
        <v>109-23281801</v>
      </c>
      <c r="D2406" s="27" t="str">
        <f>VLOOKUP(B2406,'大货清单（不定期按GOMS更新）'!A:C,3,0)</f>
        <v>CL2328R-01</v>
      </c>
      <c r="E2406" s="27" t="str">
        <f>VLOOKUP(B2406,'大货清单（不定期按GOMS更新）'!A:H,4,0)</f>
        <v>DE,CH,AT,FR,ES,PL,RO,GR,CZ,NL,LT,IT,HU,UA</v>
      </c>
      <c r="F2406" s="27" t="str">
        <f>VLOOKUP(B2406,'大货清单（不定期按GOMS更新）'!A:H,2,0)</f>
        <v>Floor One S5 Stretch Extreme</v>
      </c>
      <c r="G2406" s="28">
        <f>VLOOKUP(B2406,'大货清单（不定期按GOMS更新）'!A:I,9,FALSE)</f>
        <v>6932485001682</v>
      </c>
      <c r="H2406" s="27" t="str">
        <f>VLOOKUP(B2406,'大货清单（不定期按GOMS更新）'!A:H,7,0)</f>
        <v>White&amp; Black&amp;Blue</v>
      </c>
      <c r="I2406" s="27" t="str">
        <f>VLOOKUP(B2406,'大货清单（不定期按GOMS更新）'!A:F,6,FALSE)</f>
        <v>ACTIVE</v>
      </c>
      <c r="J2406" s="27" t="str">
        <f>VLOOKUP(B2406,'大货清单（不定期按GOMS更新）'!A:K,11,FALSE)</f>
        <v>8.8</v>
      </c>
      <c r="K2406" s="27" t="str">
        <f>VLOOKUP(B2406,'大货清单（不定期按GOMS更新）'!A:N,12,FALSE)</f>
        <v>722</v>
      </c>
      <c r="L2406" s="27" t="str">
        <f>VLOOKUP(B2406,'大货清单（不定期按GOMS更新）'!A:M,13,FALSE)</f>
        <v>331</v>
      </c>
      <c r="M2406" s="27" t="str">
        <f>VLOOKUP(B2406,'大货清单（不定期按GOMS更新）'!A:N,14,FALSE)</f>
        <v>286</v>
      </c>
      <c r="N2406" s="50" t="s">
        <v>4292</v>
      </c>
      <c r="O2406" s="27">
        <f>IFERROR(VLOOKUP(N2406,'散件迭代（不定期更新）'!C:J,8,FALSE),0)</f>
        <v>0</v>
      </c>
      <c r="P2406" s="27" t="str">
        <f>IFERROR(VLOOKUP(N2406,'散件（更新）'!B:H,3,FALSE),0)</f>
        <v>/</v>
      </c>
      <c r="Q2406" s="27" t="str">
        <f>VLOOKUP(N2406,'散件（更新）'!B:H,2,FALSE)</f>
        <v>114-23710103</v>
      </c>
      <c r="R2406" s="27" t="str">
        <f>VLOOKUP(N2406,'散件（更新）'!B:H,7,FALSE)</f>
        <v>Adapter</v>
      </c>
      <c r="S2406" s="27" t="str">
        <f>VLOOKUP(N2406,'散件（更新）'!B:E,4,FALSE)</f>
        <v>https://tineco-yxzt.oss-accelerate.aliyuncs.com/20240701/2371shipeiqi_1719817085470.png</v>
      </c>
      <c r="T2406" s="27" t="s">
        <v>19301</v>
      </c>
      <c r="U2406" s="28" t="str">
        <f>VLOOKUP(N2406,'散件（更新）'!B:G,6,FALSE)</f>
        <v>适配器（欧版）</v>
      </c>
      <c r="V2406" s="28">
        <f>VLOOKUP(N2406,'散件（更新）'!B:I,8,FALSE)</f>
        <v>6974950105907</v>
      </c>
    </row>
    <row r="2407" spans="1:22">
      <c r="A2407" s="57">
        <v>46169</v>
      </c>
      <c r="B2407" s="50" t="s">
        <v>7633</v>
      </c>
      <c r="C2407" s="27" t="str">
        <f>VLOOKUP(B2407,'大货清单（不定期按GOMS更新）'!A:H,8,0)</f>
        <v>109-23281801</v>
      </c>
      <c r="D2407" s="27" t="str">
        <f>VLOOKUP(B2407,'大货清单（不定期按GOMS更新）'!A:C,3,0)</f>
        <v>CL2328R-01</v>
      </c>
      <c r="E2407" s="27" t="str">
        <f>VLOOKUP(B2407,'大货清单（不定期按GOMS更新）'!A:H,4,0)</f>
        <v>DE,CH,AT,FR,ES,PL,RO,GR,CZ,NL,LT,IT,HU,UA</v>
      </c>
      <c r="F2407" s="27" t="str">
        <f>VLOOKUP(B2407,'大货清单（不定期按GOMS更新）'!A:H,2,0)</f>
        <v>Floor One S5 Stretch Extreme</v>
      </c>
      <c r="G2407" s="28">
        <f>VLOOKUP(B2407,'大货清单（不定期按GOMS更新）'!A:I,9,FALSE)</f>
        <v>6932485001682</v>
      </c>
      <c r="H2407" s="27" t="str">
        <f>VLOOKUP(B2407,'大货清单（不定期按GOMS更新）'!A:H,7,0)</f>
        <v>White&amp; Black&amp;Blue</v>
      </c>
      <c r="I2407" s="27" t="str">
        <f>VLOOKUP(B2407,'大货清单（不定期按GOMS更新）'!A:F,6,FALSE)</f>
        <v>ACTIVE</v>
      </c>
      <c r="J2407" s="27" t="str">
        <f>VLOOKUP(B2407,'大货清单（不定期按GOMS更新）'!A:K,11,FALSE)</f>
        <v>8.8</v>
      </c>
      <c r="K2407" s="27" t="str">
        <f>VLOOKUP(B2407,'大货清单（不定期按GOMS更新）'!A:N,12,FALSE)</f>
        <v>722</v>
      </c>
      <c r="L2407" s="27" t="str">
        <f>VLOOKUP(B2407,'大货清单（不定期按GOMS更新）'!A:M,13,FALSE)</f>
        <v>331</v>
      </c>
      <c r="M2407" s="27" t="str">
        <f>VLOOKUP(B2407,'大货清单（不定期按GOMS更新）'!A:N,14,FALSE)</f>
        <v>286</v>
      </c>
      <c r="N2407" s="50" t="s">
        <v>8094</v>
      </c>
      <c r="O2407" s="27">
        <f>IFERROR(VLOOKUP(N2407,'散件迭代（不定期更新）'!C:J,8,FALSE),0)</f>
        <v>0</v>
      </c>
      <c r="P2407" s="27" t="str">
        <f>IFERROR(VLOOKUP(N2407,'散件（更新）'!B:H,3,FALSE),0)</f>
        <v/>
      </c>
      <c r="Q2407" s="27" t="str">
        <f>VLOOKUP(N2407,'散件（更新）'!B:H,2,FALSE)</f>
        <v>114-23281802</v>
      </c>
      <c r="R2407" s="27" t="str">
        <f>VLOOKUP(N2407,'散件（更新）'!B:H,7,FALSE)</f>
        <v>Charging Base</v>
      </c>
      <c r="S2407" s="27" t="str">
        <f>VLOOKUP(N2407,'散件（更新）'!B:E,4,FALSE)</f>
        <v>https://tineco-yxzt.oss-accelerate.aliyuncs.com/20250107/tuopanzujian_1736236880800.png</v>
      </c>
      <c r="T2407" s="27" t="s">
        <v>8759</v>
      </c>
      <c r="U2407" s="28" t="str">
        <f>VLOOKUP(N2407,'散件（更新）'!B:G,6,FALSE)</f>
        <v>SP;CL2328R-01;托盘组件</v>
      </c>
      <c r="V2407" s="28">
        <f>VLOOKUP(N2407,'散件（更新）'!B:I,8,FALSE)</f>
        <v>6932485004713</v>
      </c>
    </row>
    <row r="2408" spans="1:22">
      <c r="A2408" s="57">
        <v>46169</v>
      </c>
      <c r="B2408" s="50" t="s">
        <v>7633</v>
      </c>
      <c r="C2408" s="27" t="str">
        <f>VLOOKUP(B2408,'大货清单（不定期按GOMS更新）'!A:H,8,0)</f>
        <v>109-23281801</v>
      </c>
      <c r="D2408" s="27" t="str">
        <f>VLOOKUP(B2408,'大货清单（不定期按GOMS更新）'!A:C,3,0)</f>
        <v>CL2328R-01</v>
      </c>
      <c r="E2408" s="27" t="str">
        <f>VLOOKUP(B2408,'大货清单（不定期按GOMS更新）'!A:H,4,0)</f>
        <v>DE,CH,AT,FR,ES,PL,RO,GR,CZ,NL,LT,IT,HU,UA</v>
      </c>
      <c r="F2408" s="27" t="str">
        <f>VLOOKUP(B2408,'大货清单（不定期按GOMS更新）'!A:H,2,0)</f>
        <v>Floor One S5 Stretch Extreme</v>
      </c>
      <c r="G2408" s="28">
        <f>VLOOKUP(B2408,'大货清单（不定期按GOMS更新）'!A:I,9,FALSE)</f>
        <v>6932485001682</v>
      </c>
      <c r="H2408" s="27" t="str">
        <f>VLOOKUP(B2408,'大货清单（不定期按GOMS更新）'!A:H,7,0)</f>
        <v>White&amp; Black&amp;Blue</v>
      </c>
      <c r="I2408" s="27" t="str">
        <f>VLOOKUP(B2408,'大货清单（不定期按GOMS更新）'!A:F,6,FALSE)</f>
        <v>ACTIVE</v>
      </c>
      <c r="J2408" s="27" t="str">
        <f>VLOOKUP(B2408,'大货清单（不定期按GOMS更新）'!A:K,11,FALSE)</f>
        <v>8.8</v>
      </c>
      <c r="K2408" s="27" t="str">
        <f>VLOOKUP(B2408,'大货清单（不定期按GOMS更新）'!A:N,12,FALSE)</f>
        <v>722</v>
      </c>
      <c r="L2408" s="27" t="str">
        <f>VLOOKUP(B2408,'大货清单（不定期按GOMS更新）'!A:M,13,FALSE)</f>
        <v>331</v>
      </c>
      <c r="M2408" s="27" t="str">
        <f>VLOOKUP(B2408,'大货清单（不定期按GOMS更新）'!A:N,14,FALSE)</f>
        <v>286</v>
      </c>
      <c r="N2408" s="50" t="s">
        <v>8078</v>
      </c>
      <c r="O2408" s="27">
        <f>IFERROR(VLOOKUP(N2408,'散件迭代（不定期更新）'!C:J,8,FALSE),0)</f>
        <v>0</v>
      </c>
      <c r="P2408" s="27" t="str">
        <f>IFERROR(VLOOKUP(N2408,'散件（更新）'!B:H,3,FALSE),0)</f>
        <v/>
      </c>
      <c r="Q2408" s="27" t="str">
        <f>VLOOKUP(N2408,'散件（更新）'!B:H,2,FALSE)</f>
        <v>114-24580103</v>
      </c>
      <c r="R2408" s="27" t="str">
        <f>VLOOKUP(N2408,'散件（更新）'!B:H,7,FALSE)</f>
        <v>Battery</v>
      </c>
      <c r="S2408" s="27" t="str">
        <f>VLOOKUP(N2408,'散件（更新）'!B:E,4,FALSE)</f>
        <v>https://tineco-yxzt.oss-accelerate.aliyuncs.com/20241231/dianchibao_1735610141990.png</v>
      </c>
      <c r="T2408" s="27" t="s">
        <v>8759</v>
      </c>
      <c r="U2408" s="28" t="str">
        <f>VLOOKUP(N2408,'散件（更新）'!B:G,6,FALSE)</f>
        <v>SP;CL2458A-02;电池包组件</v>
      </c>
      <c r="V2408" s="28">
        <f>VLOOKUP(N2408,'散件（更新）'!B:I,8,FALSE)</f>
        <v>6932485004553</v>
      </c>
    </row>
    <row r="2409" spans="1:22">
      <c r="A2409" s="57">
        <v>46169</v>
      </c>
      <c r="B2409" s="50" t="s">
        <v>7633</v>
      </c>
      <c r="C2409" s="27" t="str">
        <f>VLOOKUP(B2409,'大货清单（不定期按GOMS更新）'!A:H,8,0)</f>
        <v>109-23281801</v>
      </c>
      <c r="D2409" s="27" t="str">
        <f>VLOOKUP(B2409,'大货清单（不定期按GOMS更新）'!A:C,3,0)</f>
        <v>CL2328R-01</v>
      </c>
      <c r="E2409" s="27" t="str">
        <f>VLOOKUP(B2409,'大货清单（不定期按GOMS更新）'!A:H,4,0)</f>
        <v>DE,CH,AT,FR,ES,PL,RO,GR,CZ,NL,LT,IT,HU,UA</v>
      </c>
      <c r="F2409" s="27" t="str">
        <f>VLOOKUP(B2409,'大货清单（不定期按GOMS更新）'!A:H,2,0)</f>
        <v>Floor One S5 Stretch Extreme</v>
      </c>
      <c r="G2409" s="28">
        <f>VLOOKUP(B2409,'大货清单（不定期按GOMS更新）'!A:I,9,FALSE)</f>
        <v>6932485001682</v>
      </c>
      <c r="H2409" s="27" t="str">
        <f>VLOOKUP(B2409,'大货清单（不定期按GOMS更新）'!A:H,7,0)</f>
        <v>White&amp; Black&amp;Blue</v>
      </c>
      <c r="I2409" s="27" t="str">
        <f>VLOOKUP(B2409,'大货清单（不定期按GOMS更新）'!A:F,6,FALSE)</f>
        <v>ACTIVE</v>
      </c>
      <c r="J2409" s="27" t="str">
        <f>VLOOKUP(B2409,'大货清单（不定期按GOMS更新）'!A:K,11,FALSE)</f>
        <v>8.8</v>
      </c>
      <c r="K2409" s="27" t="str">
        <f>VLOOKUP(B2409,'大货清单（不定期按GOMS更新）'!A:N,12,FALSE)</f>
        <v>722</v>
      </c>
      <c r="L2409" s="27" t="str">
        <f>VLOOKUP(B2409,'大货清单（不定期按GOMS更新）'!A:M,13,FALSE)</f>
        <v>331</v>
      </c>
      <c r="M2409" s="27" t="str">
        <f>VLOOKUP(B2409,'大货清单（不定期按GOMS更新）'!A:N,14,FALSE)</f>
        <v>286</v>
      </c>
      <c r="N2409" s="50" t="s">
        <v>4700</v>
      </c>
      <c r="O2409" s="27">
        <f>IFERROR(VLOOKUP(N2409,'散件迭代（不定期更新）'!C:J,8,FALSE),0)</f>
        <v>0</v>
      </c>
      <c r="P2409" s="27">
        <f>IFERROR(VLOOKUP(N2409,'散件（更新）'!B:H,3,FALSE),0)</f>
        <v>0</v>
      </c>
      <c r="Q2409" s="27" t="str">
        <f>VLOOKUP(N2409,'散件（更新）'!B:H,2,FALSE)</f>
        <v>114-23280207</v>
      </c>
      <c r="R2409" s="27" t="str">
        <f>VLOOKUP(N2409,'散件（更新）'!B:H,7,FALSE)</f>
        <v>Display Screen</v>
      </c>
      <c r="S2409" s="27" t="str">
        <f>VLOOKUP(N2409,'散件（更新）'!B:E,4,FALSE)</f>
        <v>https://tineco-yxzt.oss-accelerate.aliyuncs.com/20240306/xianshiping_1709691771004.GIF</v>
      </c>
      <c r="T2409" s="27" t="s">
        <v>19327</v>
      </c>
      <c r="U2409" s="28" t="str">
        <f>VLOOKUP(N2409,'散件（更新）'!B:G,6,FALSE)</f>
        <v>LED显示屏组件</v>
      </c>
      <c r="V2409" s="28">
        <f>VLOOKUP(N2409,'散件（更新）'!B:I,8,FALSE)</f>
        <v>6974950107178</v>
      </c>
    </row>
    <row r="2410" spans="1:22">
      <c r="A2410" s="57">
        <v>46169</v>
      </c>
      <c r="B2410" s="50" t="s">
        <v>7633</v>
      </c>
      <c r="C2410" s="27" t="str">
        <f>VLOOKUP(B2410,'大货清单（不定期按GOMS更新）'!A:H,8,0)</f>
        <v>109-23281801</v>
      </c>
      <c r="D2410" s="27" t="str">
        <f>VLOOKUP(B2410,'大货清单（不定期按GOMS更新）'!A:C,3,0)</f>
        <v>CL2328R-01</v>
      </c>
      <c r="E2410" s="27" t="str">
        <f>VLOOKUP(B2410,'大货清单（不定期按GOMS更新）'!A:H,4,0)</f>
        <v>DE,CH,AT,FR,ES,PL,RO,GR,CZ,NL,LT,IT,HU,UA</v>
      </c>
      <c r="F2410" s="27" t="str">
        <f>VLOOKUP(B2410,'大货清单（不定期按GOMS更新）'!A:H,2,0)</f>
        <v>Floor One S5 Stretch Extreme</v>
      </c>
      <c r="G2410" s="28">
        <f>VLOOKUP(B2410,'大货清单（不定期按GOMS更新）'!A:I,9,FALSE)</f>
        <v>6932485001682</v>
      </c>
      <c r="H2410" s="27" t="str">
        <f>VLOOKUP(B2410,'大货清单（不定期按GOMS更新）'!A:H,7,0)</f>
        <v>White&amp; Black&amp;Blue</v>
      </c>
      <c r="I2410" s="27" t="str">
        <f>VLOOKUP(B2410,'大货清单（不定期按GOMS更新）'!A:F,6,FALSE)</f>
        <v>ACTIVE</v>
      </c>
      <c r="J2410" s="27" t="str">
        <f>VLOOKUP(B2410,'大货清单（不定期按GOMS更新）'!A:K,11,FALSE)</f>
        <v>8.8</v>
      </c>
      <c r="K2410" s="27" t="str">
        <f>VLOOKUP(B2410,'大货清单（不定期按GOMS更新）'!A:N,12,FALSE)</f>
        <v>722</v>
      </c>
      <c r="L2410" s="27" t="str">
        <f>VLOOKUP(B2410,'大货清单（不定期按GOMS更新）'!A:M,13,FALSE)</f>
        <v>331</v>
      </c>
      <c r="M2410" s="27" t="str">
        <f>VLOOKUP(B2410,'大货清单（不定期按GOMS更新）'!A:N,14,FALSE)</f>
        <v>286</v>
      </c>
      <c r="N2410" s="50" t="s">
        <v>4702</v>
      </c>
      <c r="O2410" s="27">
        <f>IFERROR(VLOOKUP(N2410,'散件迭代（不定期更新）'!C:J,8,FALSE),0)</f>
        <v>0</v>
      </c>
      <c r="P2410" s="27">
        <f>IFERROR(VLOOKUP(N2410,'散件（更新）'!B:H,3,FALSE),0)</f>
        <v>0</v>
      </c>
      <c r="Q2410" s="27" t="str">
        <f>VLOOKUP(N2410,'散件（更新）'!B:H,2,FALSE)</f>
        <v>114-23280210</v>
      </c>
      <c r="R2410" s="27" t="str">
        <f>VLOOKUP(N2410,'散件（更新）'!B:H,7,FALSE)</f>
        <v>plastic part</v>
      </c>
      <c r="S2410" s="27" t="str">
        <f>VLOOKUP(N2410,'散件（更新）'!B:E,4,FALSE)</f>
        <v>https://tineco-yxzt.oss-accelerate.aliyuncs.com/20240306/ruansai_1709692212296.GIF</v>
      </c>
      <c r="T2410" s="27" t="s">
        <v>8759</v>
      </c>
      <c r="U2410" s="28" t="str">
        <f>VLOOKUP(N2410,'散件（更新）'!B:G,6,FALSE)</f>
        <v>前后盖软胶塞</v>
      </c>
      <c r="V2410" s="28">
        <f>VLOOKUP(N2410,'散件（更新）'!B:I,8,FALSE)</f>
        <v>6974950107208</v>
      </c>
    </row>
    <row r="2411" spans="1:22">
      <c r="A2411" s="57">
        <v>46169</v>
      </c>
      <c r="B2411" s="50" t="s">
        <v>7633</v>
      </c>
      <c r="C2411" s="27" t="str">
        <f>VLOOKUP(B2411,'大货清单（不定期按GOMS更新）'!A:H,8,0)</f>
        <v>109-23281801</v>
      </c>
      <c r="D2411" s="27" t="str">
        <f>VLOOKUP(B2411,'大货清单（不定期按GOMS更新）'!A:C,3,0)</f>
        <v>CL2328R-01</v>
      </c>
      <c r="E2411" s="27" t="str">
        <f>VLOOKUP(B2411,'大货清单（不定期按GOMS更新）'!A:H,4,0)</f>
        <v>DE,CH,AT,FR,ES,PL,RO,GR,CZ,NL,LT,IT,HU,UA</v>
      </c>
      <c r="F2411" s="27" t="str">
        <f>VLOOKUP(B2411,'大货清单（不定期按GOMS更新）'!A:H,2,0)</f>
        <v>Floor One S5 Stretch Extreme</v>
      </c>
      <c r="G2411" s="28">
        <f>VLOOKUP(B2411,'大货清单（不定期按GOMS更新）'!A:I,9,FALSE)</f>
        <v>6932485001682</v>
      </c>
      <c r="H2411" s="27" t="str">
        <f>VLOOKUP(B2411,'大货清单（不定期按GOMS更新）'!A:H,7,0)</f>
        <v>White&amp; Black&amp;Blue</v>
      </c>
      <c r="I2411" s="27" t="str">
        <f>VLOOKUP(B2411,'大货清单（不定期按GOMS更新）'!A:F,6,FALSE)</f>
        <v>ACTIVE</v>
      </c>
      <c r="J2411" s="27" t="str">
        <f>VLOOKUP(B2411,'大货清单（不定期按GOMS更新）'!A:K,11,FALSE)</f>
        <v>8.8</v>
      </c>
      <c r="K2411" s="27" t="str">
        <f>VLOOKUP(B2411,'大货清单（不定期按GOMS更新）'!A:N,12,FALSE)</f>
        <v>722</v>
      </c>
      <c r="L2411" s="27" t="str">
        <f>VLOOKUP(B2411,'大货清单（不定期按GOMS更新）'!A:M,13,FALSE)</f>
        <v>331</v>
      </c>
      <c r="M2411" s="27" t="str">
        <f>VLOOKUP(B2411,'大货清单（不定期按GOMS更新）'!A:N,14,FALSE)</f>
        <v>286</v>
      </c>
      <c r="N2411" s="50" t="s">
        <v>4703</v>
      </c>
      <c r="O2411" s="27">
        <f>IFERROR(VLOOKUP(N2411,'散件迭代（不定期更新）'!C:J,8,FALSE),0)</f>
        <v>0</v>
      </c>
      <c r="P2411" s="27">
        <f>IFERROR(VLOOKUP(N2411,'散件（更新）'!B:H,3,FALSE),0)</f>
        <v>0</v>
      </c>
      <c r="Q2411" s="27" t="str">
        <f>VLOOKUP(N2411,'散件（更新）'!B:H,2,FALSE)</f>
        <v>114-23280214</v>
      </c>
      <c r="R2411" s="27" t="str">
        <f>VLOOKUP(N2411,'散件（更新）'!B:H,7,FALSE)</f>
        <v>plastic part</v>
      </c>
      <c r="S2411" s="27" t="str">
        <f>VLOOKUP(N2411,'散件（更新）'!B:E,4,FALSE)</f>
        <v>https://tineco-yxzt.oss-accelerate.aliyuncs.com/20240306/shuixiangxiashuifazujian_1709692518244.GIF</v>
      </c>
      <c r="T2411" s="27" t="s">
        <v>8759</v>
      </c>
      <c r="U2411" s="28" t="str">
        <f>VLOOKUP(N2411,'散件（更新）'!B:G,6,FALSE)</f>
        <v>水箱下水阀组件</v>
      </c>
      <c r="V2411" s="28">
        <f>VLOOKUP(N2411,'散件（更新）'!B:I,8,FALSE)</f>
        <v>6974950107246</v>
      </c>
    </row>
    <row r="2412" spans="1:22">
      <c r="A2412" s="57">
        <v>46169</v>
      </c>
      <c r="B2412" s="50" t="s">
        <v>7633</v>
      </c>
      <c r="C2412" s="27" t="str">
        <f>VLOOKUP(B2412,'大货清单（不定期按GOMS更新）'!A:H,8,0)</f>
        <v>109-23281801</v>
      </c>
      <c r="D2412" s="27" t="str">
        <f>VLOOKUP(B2412,'大货清单（不定期按GOMS更新）'!A:C,3,0)</f>
        <v>CL2328R-01</v>
      </c>
      <c r="E2412" s="27" t="str">
        <f>VLOOKUP(B2412,'大货清单（不定期按GOMS更新）'!A:H,4,0)</f>
        <v>DE,CH,AT,FR,ES,PL,RO,GR,CZ,NL,LT,IT,HU,UA</v>
      </c>
      <c r="F2412" s="27" t="str">
        <f>VLOOKUP(B2412,'大货清单（不定期按GOMS更新）'!A:H,2,0)</f>
        <v>Floor One S5 Stretch Extreme</v>
      </c>
      <c r="G2412" s="28">
        <f>VLOOKUP(B2412,'大货清单（不定期按GOMS更新）'!A:I,9,FALSE)</f>
        <v>6932485001682</v>
      </c>
      <c r="H2412" s="27" t="str">
        <f>VLOOKUP(B2412,'大货清单（不定期按GOMS更新）'!A:H,7,0)</f>
        <v>White&amp; Black&amp;Blue</v>
      </c>
      <c r="I2412" s="27" t="str">
        <f>VLOOKUP(B2412,'大货清单（不定期按GOMS更新）'!A:F,6,FALSE)</f>
        <v>ACTIVE</v>
      </c>
      <c r="J2412" s="27" t="str">
        <f>VLOOKUP(B2412,'大货清单（不定期按GOMS更新）'!A:K,11,FALSE)</f>
        <v>8.8</v>
      </c>
      <c r="K2412" s="27" t="str">
        <f>VLOOKUP(B2412,'大货清单（不定期按GOMS更新）'!A:N,12,FALSE)</f>
        <v>722</v>
      </c>
      <c r="L2412" s="27" t="str">
        <f>VLOOKUP(B2412,'大货清单（不定期按GOMS更新）'!A:M,13,FALSE)</f>
        <v>331</v>
      </c>
      <c r="M2412" s="27" t="str">
        <f>VLOOKUP(B2412,'大货清单（不定期按GOMS更新）'!A:N,14,FALSE)</f>
        <v>286</v>
      </c>
      <c r="N2412" s="50" t="s">
        <v>4704</v>
      </c>
      <c r="O2412" s="27">
        <f>IFERROR(VLOOKUP(N2412,'散件迭代（不定期更新）'!C:J,8,FALSE),0)</f>
        <v>0</v>
      </c>
      <c r="P2412" s="27">
        <f>IFERROR(VLOOKUP(N2412,'散件（更新）'!B:H,3,FALSE),0)</f>
        <v>0</v>
      </c>
      <c r="Q2412" s="27" t="str">
        <f>VLOOKUP(N2412,'散件（更新）'!B:H,2,FALSE)</f>
        <v>114-23280216</v>
      </c>
      <c r="R2412" s="27" t="str">
        <f>VLOOKUP(N2412,'散件（更新）'!B:H,7,FALSE)</f>
        <v>plastic part</v>
      </c>
      <c r="S2412" s="27" t="str">
        <f>VLOOKUP(N2412,'散件（更新）'!B:E,4,FALSE)</f>
        <v>https://tineco-yxzt.oss-accelerate.aliyuncs.com/20240306/penshuiban_1709693039077.GIF</v>
      </c>
      <c r="T2412" s="27" t="s">
        <v>8759</v>
      </c>
      <c r="U2412" s="28" t="str">
        <f>VLOOKUP(N2412,'散件（更新）'!B:G,6,FALSE)</f>
        <v>喷水板组件</v>
      </c>
      <c r="V2412" s="28">
        <f>VLOOKUP(N2412,'散件（更新）'!B:I,8,FALSE)</f>
        <v>6974950107260</v>
      </c>
    </row>
    <row r="2413" spans="1:22">
      <c r="A2413" s="57">
        <v>46169</v>
      </c>
      <c r="B2413" s="58" t="s">
        <v>7633</v>
      </c>
      <c r="C2413" s="27" t="str">
        <f>VLOOKUP(B2413,'大货清单（不定期按GOMS更新）'!A:H,8,0)</f>
        <v>109-23281801</v>
      </c>
      <c r="D2413" s="27" t="str">
        <f>VLOOKUP(B2413,'大货清单（不定期按GOMS更新）'!A:C,3,0)</f>
        <v>CL2328R-01</v>
      </c>
      <c r="E2413" s="27" t="str">
        <f>VLOOKUP(B2413,'大货清单（不定期按GOMS更新）'!A:H,4,0)</f>
        <v>DE,CH,AT,FR,ES,PL,RO,GR,CZ,NL,LT,IT,HU,UA</v>
      </c>
      <c r="F2413" s="27" t="str">
        <f>VLOOKUP(B2413,'大货清单（不定期按GOMS更新）'!A:H,2,0)</f>
        <v>Floor One S5 Stretch Extreme</v>
      </c>
      <c r="G2413" s="28">
        <f>VLOOKUP(B2413,'大货清单（不定期按GOMS更新）'!A:I,9,FALSE)</f>
        <v>6932485001682</v>
      </c>
      <c r="H2413" s="27" t="str">
        <f>VLOOKUP(B2413,'大货清单（不定期按GOMS更新）'!A:H,7,0)</f>
        <v>White&amp; Black&amp;Blue</v>
      </c>
      <c r="I2413" s="27" t="str">
        <f>VLOOKUP(B2413,'大货清单（不定期按GOMS更新）'!A:F,6,FALSE)</f>
        <v>ACTIVE</v>
      </c>
      <c r="J2413" s="27" t="str">
        <f>VLOOKUP(B2413,'大货清单（不定期按GOMS更新）'!A:K,11,FALSE)</f>
        <v>8.8</v>
      </c>
      <c r="K2413" s="27" t="str">
        <f>VLOOKUP(B2413,'大货清单（不定期按GOMS更新）'!A:N,12,FALSE)</f>
        <v>722</v>
      </c>
      <c r="L2413" s="27" t="str">
        <f>VLOOKUP(B2413,'大货清单（不定期按GOMS更新）'!A:M,13,FALSE)</f>
        <v>331</v>
      </c>
      <c r="M2413" s="27" t="str">
        <f>VLOOKUP(B2413,'大货清单（不定期按GOMS更新）'!A:N,14,FALSE)</f>
        <v>286</v>
      </c>
      <c r="N2413" s="50" t="s">
        <v>4705</v>
      </c>
      <c r="O2413" s="27">
        <f>IFERROR(VLOOKUP(N2413,'散件迭代（不定期更新）'!C:J,8,FALSE),0)</f>
        <v>0</v>
      </c>
      <c r="P2413" s="27">
        <f>IFERROR(VLOOKUP(N2413,'散件（更新）'!B:H,3,FALSE),0)</f>
        <v>0</v>
      </c>
      <c r="Q2413" s="27" t="str">
        <f>VLOOKUP(N2413,'散件（更新）'!B:H,2,FALSE)</f>
        <v>114-23280211</v>
      </c>
      <c r="R2413" s="27" t="str">
        <f>VLOOKUP(N2413,'散件（更新）'!B:H,7,FALSE)</f>
        <v>Wire</v>
      </c>
      <c r="S2413" s="27" t="str">
        <f>VLOOKUP(N2413,'散件（更新）'!B:E,4,FALSE)</f>
        <v>https://tineco-yxzt.oss-accelerate.aliyuncs.com/20240306/xinhaojiance_1709692284161.GIF</v>
      </c>
      <c r="T2413" s="27" t="s">
        <v>8759</v>
      </c>
      <c r="U2413" s="28" t="str">
        <f>VLOOKUP(N2413,'散件（更新）'!B:G,6,FALSE)</f>
        <v>回收桶信号检测组件</v>
      </c>
      <c r="V2413" s="28">
        <f>VLOOKUP(N2413,'散件（更新）'!B:I,8,FALSE)</f>
        <v>6974950107215</v>
      </c>
    </row>
    <row r="2414" spans="1:22">
      <c r="A2414" s="57">
        <v>46169</v>
      </c>
      <c r="B2414" s="58" t="s">
        <v>7633</v>
      </c>
      <c r="C2414" s="27" t="str">
        <f>VLOOKUP(B2414,'大货清单（不定期按GOMS更新）'!A:H,8,0)</f>
        <v>109-23281801</v>
      </c>
      <c r="D2414" s="27" t="str">
        <f>VLOOKUP(B2414,'大货清单（不定期按GOMS更新）'!A:C,3,0)</f>
        <v>CL2328R-01</v>
      </c>
      <c r="E2414" s="27" t="str">
        <f>VLOOKUP(B2414,'大货清单（不定期按GOMS更新）'!A:H,4,0)</f>
        <v>DE,CH,AT,FR,ES,PL,RO,GR,CZ,NL,LT,IT,HU,UA</v>
      </c>
      <c r="F2414" s="27" t="str">
        <f>VLOOKUP(B2414,'大货清单（不定期按GOMS更新）'!A:H,2,0)</f>
        <v>Floor One S5 Stretch Extreme</v>
      </c>
      <c r="G2414" s="28">
        <f>VLOOKUP(B2414,'大货清单（不定期按GOMS更新）'!A:I,9,FALSE)</f>
        <v>6932485001682</v>
      </c>
      <c r="H2414" s="27" t="str">
        <f>VLOOKUP(B2414,'大货清单（不定期按GOMS更新）'!A:H,7,0)</f>
        <v>White&amp; Black&amp;Blue</v>
      </c>
      <c r="I2414" s="27" t="str">
        <f>VLOOKUP(B2414,'大货清单（不定期按GOMS更新）'!A:F,6,FALSE)</f>
        <v>ACTIVE</v>
      </c>
      <c r="J2414" s="27" t="str">
        <f>VLOOKUP(B2414,'大货清单（不定期按GOMS更新）'!A:K,11,FALSE)</f>
        <v>8.8</v>
      </c>
      <c r="K2414" s="27" t="str">
        <f>VLOOKUP(B2414,'大货清单（不定期按GOMS更新）'!A:N,12,FALSE)</f>
        <v>722</v>
      </c>
      <c r="L2414" s="27" t="str">
        <f>VLOOKUP(B2414,'大货清单（不定期按GOMS更新）'!A:M,13,FALSE)</f>
        <v>331</v>
      </c>
      <c r="M2414" s="27" t="str">
        <f>VLOOKUP(B2414,'大货清单（不定期按GOMS更新）'!A:N,14,FALSE)</f>
        <v>286</v>
      </c>
      <c r="N2414" s="50" t="s">
        <v>8229</v>
      </c>
      <c r="O2414" s="27">
        <f>IFERROR(VLOOKUP(N2414,'散件迭代（不定期更新）'!C:J,8,FALSE),0)</f>
        <v>0</v>
      </c>
      <c r="P2414" s="27" t="str">
        <f>IFERROR(VLOOKUP(N2414,'散件（更新）'!B:H,3,FALSE),0)</f>
        <v/>
      </c>
      <c r="Q2414" s="27" t="str">
        <f>VLOOKUP(N2414,'散件（更新）'!B:H,2,FALSE)</f>
        <v>114-23761804</v>
      </c>
      <c r="R2414" s="27" t="str">
        <f>VLOOKUP(N2414,'散件（更新）'!B:H,7,FALSE)</f>
        <v>Motor</v>
      </c>
      <c r="S2414" s="27" t="str">
        <f>VLOOKUP(N2414,'散件（更新）'!B:E,4,FALSE)</f>
        <v>https://tineco-yxzt.oss-accelerate.aliyuncs.com/20241219/weixintupian_202411141109494_1734586474304.jpg</v>
      </c>
      <c r="T2414" s="27" t="s">
        <v>8759</v>
      </c>
      <c r="U2414" s="28" t="str">
        <f>VLOOKUP(N2414,'散件（更新）'!B:G,6,FALSE)</f>
        <v>有刷电机齿轮箱组件（带铭牌）</v>
      </c>
      <c r="V2414" s="28">
        <f>VLOOKUP(N2414,'散件（更新）'!B:I,8,FALSE)</f>
        <v>6932485002436</v>
      </c>
    </row>
    <row r="2415" spans="1:22">
      <c r="A2415" s="57">
        <v>46169</v>
      </c>
      <c r="B2415" s="58" t="s">
        <v>7633</v>
      </c>
      <c r="C2415" s="27" t="str">
        <f>VLOOKUP(B2415,'大货清单（不定期按GOMS更新）'!A:H,8,0)</f>
        <v>109-23281801</v>
      </c>
      <c r="D2415" s="27" t="str">
        <f>VLOOKUP(B2415,'大货清单（不定期按GOMS更新）'!A:C,3,0)</f>
        <v>CL2328R-01</v>
      </c>
      <c r="E2415" s="27" t="str">
        <f>VLOOKUP(B2415,'大货清单（不定期按GOMS更新）'!A:H,4,0)</f>
        <v>DE,CH,AT,FR,ES,PL,RO,GR,CZ,NL,LT,IT,HU,UA</v>
      </c>
      <c r="F2415" s="27" t="str">
        <f>VLOOKUP(B2415,'大货清单（不定期按GOMS更新）'!A:H,2,0)</f>
        <v>Floor One S5 Stretch Extreme</v>
      </c>
      <c r="G2415" s="28">
        <f>VLOOKUP(B2415,'大货清单（不定期按GOMS更新）'!A:I,9,FALSE)</f>
        <v>6932485001682</v>
      </c>
      <c r="H2415" s="27" t="str">
        <f>VLOOKUP(B2415,'大货清单（不定期按GOMS更新）'!A:H,7,0)</f>
        <v>White&amp; Black&amp;Blue</v>
      </c>
      <c r="I2415" s="27" t="str">
        <f>VLOOKUP(B2415,'大货清单（不定期按GOMS更新）'!A:F,6,FALSE)</f>
        <v>ACTIVE</v>
      </c>
      <c r="J2415" s="27" t="str">
        <f>VLOOKUP(B2415,'大货清单（不定期按GOMS更新）'!A:K,11,FALSE)</f>
        <v>8.8</v>
      </c>
      <c r="K2415" s="27" t="str">
        <f>VLOOKUP(B2415,'大货清单（不定期按GOMS更新）'!A:N,12,FALSE)</f>
        <v>722</v>
      </c>
      <c r="L2415" s="27" t="str">
        <f>VLOOKUP(B2415,'大货清单（不定期按GOMS更新）'!A:M,13,FALSE)</f>
        <v>331</v>
      </c>
      <c r="M2415" s="27" t="str">
        <f>VLOOKUP(B2415,'大货清单（不定期按GOMS更新）'!A:N,14,FALSE)</f>
        <v>286</v>
      </c>
      <c r="N2415" s="50" t="s">
        <v>8062</v>
      </c>
      <c r="O2415" s="27">
        <f>IFERROR(VLOOKUP(N2415,'散件迭代（不定期更新）'!C:J,8,FALSE),0)</f>
        <v>0</v>
      </c>
      <c r="P2415" s="27" t="str">
        <f>IFERROR(VLOOKUP(N2415,'散件（更新）'!B:H,3,FALSE),0)</f>
        <v/>
      </c>
      <c r="Q2415" s="27" t="str">
        <f>VLOOKUP(N2415,'散件（更新）'!B:H,2,FALSE)</f>
        <v>114-23761805</v>
      </c>
      <c r="R2415" s="27" t="str">
        <f>VLOOKUP(N2415,'散件（更新）'!B:H,7,FALSE)</f>
        <v>Motor</v>
      </c>
      <c r="S2415" s="27" t="str">
        <f>VLOOKUP(N2415,'散件（更新）'!B:E,4,FALSE)</f>
        <v>https://tineco-yxzt.oss-accelerate.aliyuncs.com/20241219/weixintupian_202411141109495_1734586641284.jpg</v>
      </c>
      <c r="T2415" s="27" t="s">
        <v>8759</v>
      </c>
      <c r="U2415" s="28" t="str">
        <f>VLOOKUP(N2415,'散件（更新）'!B:G,6,FALSE)</f>
        <v>主电机组件</v>
      </c>
      <c r="V2415" s="28">
        <f>VLOOKUP(N2415,'散件（更新）'!B:I,8,FALSE)</f>
        <v>6932485002443</v>
      </c>
    </row>
    <row r="2416" spans="1:22">
      <c r="A2416" s="57">
        <v>46169</v>
      </c>
      <c r="B2416" s="58" t="s">
        <v>7633</v>
      </c>
      <c r="C2416" s="27" t="str">
        <f>VLOOKUP(B2416,'大货清单（不定期按GOMS更新）'!A:H,8,0)</f>
        <v>109-23281801</v>
      </c>
      <c r="D2416" s="27" t="str">
        <f>VLOOKUP(B2416,'大货清单（不定期按GOMS更新）'!A:C,3,0)</f>
        <v>CL2328R-01</v>
      </c>
      <c r="E2416" s="27" t="str">
        <f>VLOOKUP(B2416,'大货清单（不定期按GOMS更新）'!A:H,4,0)</f>
        <v>DE,CH,AT,FR,ES,PL,RO,GR,CZ,NL,LT,IT,HU,UA</v>
      </c>
      <c r="F2416" s="27" t="str">
        <f>VLOOKUP(B2416,'大货清单（不定期按GOMS更新）'!A:H,2,0)</f>
        <v>Floor One S5 Stretch Extreme</v>
      </c>
      <c r="G2416" s="28">
        <f>VLOOKUP(B2416,'大货清单（不定期按GOMS更新）'!A:I,9,FALSE)</f>
        <v>6932485001682</v>
      </c>
      <c r="H2416" s="27" t="str">
        <f>VLOOKUP(B2416,'大货清单（不定期按GOMS更新）'!A:H,7,0)</f>
        <v>White&amp; Black&amp;Blue</v>
      </c>
      <c r="I2416" s="27" t="str">
        <f>VLOOKUP(B2416,'大货清单（不定期按GOMS更新）'!A:F,6,FALSE)</f>
        <v>ACTIVE</v>
      </c>
      <c r="J2416" s="27" t="str">
        <f>VLOOKUP(B2416,'大货清单（不定期按GOMS更新）'!A:K,11,FALSE)</f>
        <v>8.8</v>
      </c>
      <c r="K2416" s="27" t="str">
        <f>VLOOKUP(B2416,'大货清单（不定期按GOMS更新）'!A:N,12,FALSE)</f>
        <v>722</v>
      </c>
      <c r="L2416" s="27" t="str">
        <f>VLOOKUP(B2416,'大货清单（不定期按GOMS更新）'!A:M,13,FALSE)</f>
        <v>331</v>
      </c>
      <c r="M2416" s="27" t="str">
        <f>VLOOKUP(B2416,'大货清单（不定期按GOMS更新）'!A:N,14,FALSE)</f>
        <v>286</v>
      </c>
      <c r="N2416" s="50" t="s">
        <v>7951</v>
      </c>
      <c r="O2416" s="27">
        <f>IFERROR(VLOOKUP(N2416,'散件迭代（不定期更新）'!C:J,8,FALSE),0)</f>
        <v>0</v>
      </c>
      <c r="P2416" s="27" t="str">
        <f>IFERROR(VLOOKUP(N2416,'散件（更新）'!B:H,3,FALSE),0)</f>
        <v/>
      </c>
      <c r="Q2416" s="27" t="str">
        <f>VLOOKUP(N2416,'散件（更新）'!B:H,2,FALSE)</f>
        <v>114-23281800</v>
      </c>
      <c r="R2416" s="27" t="str">
        <f>VLOOKUP(N2416,'散件（更新）'!B:H,7,FALSE)</f>
        <v>PCBA</v>
      </c>
      <c r="S2416" s="27" t="str">
        <f>VLOOKUP(N2416,'散件（更新）'!B:E,4,FALSE)</f>
        <v>https://tineco-yxzt.oss-accelerate.aliyuncs.com/20250107/jishenzhukongban_1736236759037.png</v>
      </c>
      <c r="T2416" s="27" t="s">
        <v>8759</v>
      </c>
      <c r="U2416" s="28" t="str">
        <f>VLOOKUP(N2416,'散件（更新）'!B:G,6,FALSE)</f>
        <v>SP;CL2328R-01;机身主控板组件（欧洲）</v>
      </c>
      <c r="V2416" s="28">
        <f>VLOOKUP(N2416,'散件（更新）'!B:I,8,FALSE)</f>
        <v>6932485004706</v>
      </c>
    </row>
    <row r="2417" spans="1:22">
      <c r="A2417" s="57">
        <v>46169</v>
      </c>
      <c r="B2417" s="58" t="s">
        <v>7633</v>
      </c>
      <c r="C2417" s="27" t="str">
        <f>VLOOKUP(B2417,'大货清单（不定期按GOMS更新）'!A:H,8,0)</f>
        <v>109-23281801</v>
      </c>
      <c r="D2417" s="27" t="str">
        <f>VLOOKUP(B2417,'大货清单（不定期按GOMS更新）'!A:C,3,0)</f>
        <v>CL2328R-01</v>
      </c>
      <c r="E2417" s="27" t="str">
        <f>VLOOKUP(B2417,'大货清单（不定期按GOMS更新）'!A:H,4,0)</f>
        <v>DE,CH,AT,FR,ES,PL,RO,GR,CZ,NL,LT,IT,HU,UA</v>
      </c>
      <c r="F2417" s="27" t="str">
        <f>VLOOKUP(B2417,'大货清单（不定期按GOMS更新）'!A:H,2,0)</f>
        <v>Floor One S5 Stretch Extreme</v>
      </c>
      <c r="G2417" s="28">
        <f>VLOOKUP(B2417,'大货清单（不定期按GOMS更新）'!A:I,9,FALSE)</f>
        <v>6932485001682</v>
      </c>
      <c r="H2417" s="27" t="str">
        <f>VLOOKUP(B2417,'大货清单（不定期按GOMS更新）'!A:H,7,0)</f>
        <v>White&amp; Black&amp;Blue</v>
      </c>
      <c r="I2417" s="27" t="str">
        <f>VLOOKUP(B2417,'大货清单（不定期按GOMS更新）'!A:F,6,FALSE)</f>
        <v>ACTIVE</v>
      </c>
      <c r="J2417" s="27" t="str">
        <f>VLOOKUP(B2417,'大货清单（不定期按GOMS更新）'!A:K,11,FALSE)</f>
        <v>8.8</v>
      </c>
      <c r="K2417" s="27" t="str">
        <f>VLOOKUP(B2417,'大货清单（不定期按GOMS更新）'!A:N,12,FALSE)</f>
        <v>722</v>
      </c>
      <c r="L2417" s="27" t="str">
        <f>VLOOKUP(B2417,'大货清单（不定期按GOMS更新）'!A:M,13,FALSE)</f>
        <v>331</v>
      </c>
      <c r="M2417" s="27" t="str">
        <f>VLOOKUP(B2417,'大货清单（不定期按GOMS更新）'!A:N,14,FALSE)</f>
        <v>286</v>
      </c>
      <c r="N2417" s="50" t="s">
        <v>3796</v>
      </c>
      <c r="O2417" s="27">
        <f>IFERROR(VLOOKUP(N2417,'散件迭代（不定期更新）'!C:J,8,FALSE),0)</f>
        <v>0</v>
      </c>
      <c r="P2417" s="27" t="str">
        <f>IFERROR(VLOOKUP(N2417,'散件（更新）'!B:H,3,FALSE),0)</f>
        <v>/</v>
      </c>
      <c r="Q2417" s="27" t="str">
        <f>VLOOKUP(N2417,'散件（更新）'!B:H,2,FALSE)</f>
        <v>114-22200104</v>
      </c>
      <c r="R2417" s="27" t="str">
        <f>VLOOKUP(N2417,'散件（更新）'!B:H,7,FALSE)</f>
        <v>Scraper</v>
      </c>
      <c r="S2417" s="27" t="str">
        <f>VLOOKUP(N2417,'散件（更新）'!B:E,4,FALSE)</f>
        <v>https://tineco-yxzt.oss-accelerate.aliyuncs.com/20231219/9FWRR250000_1702948034118.png</v>
      </c>
      <c r="T2417" s="27" t="s">
        <v>8759</v>
      </c>
      <c r="U2417" s="28" t="str">
        <f>VLOOKUP(N2417,'散件（更新）'!B:G,6,FALSE)</f>
        <v>刮条组件</v>
      </c>
      <c r="V2417" s="28">
        <f>VLOOKUP(N2417,'散件（更新）'!B:I,8,FALSE)</f>
        <v>6974950103897</v>
      </c>
    </row>
    <row r="2418" spans="1:22">
      <c r="A2418" s="57">
        <v>46169</v>
      </c>
      <c r="B2418" s="58" t="s">
        <v>7633</v>
      </c>
      <c r="C2418" s="27" t="str">
        <f>VLOOKUP(B2418,'大货清单（不定期按GOMS更新）'!A:H,8,0)</f>
        <v>109-23281801</v>
      </c>
      <c r="D2418" s="27" t="str">
        <f>VLOOKUP(B2418,'大货清单（不定期按GOMS更新）'!A:C,3,0)</f>
        <v>CL2328R-01</v>
      </c>
      <c r="E2418" s="27" t="str">
        <f>VLOOKUP(B2418,'大货清单（不定期按GOMS更新）'!A:H,4,0)</f>
        <v>DE,CH,AT,FR,ES,PL,RO,GR,CZ,NL,LT,IT,HU,UA</v>
      </c>
      <c r="F2418" s="27" t="str">
        <f>VLOOKUP(B2418,'大货清单（不定期按GOMS更新）'!A:H,2,0)</f>
        <v>Floor One S5 Stretch Extreme</v>
      </c>
      <c r="G2418" s="28">
        <f>VLOOKUP(B2418,'大货清单（不定期按GOMS更新）'!A:I,9,FALSE)</f>
        <v>6932485001682</v>
      </c>
      <c r="H2418" s="27" t="str">
        <f>VLOOKUP(B2418,'大货清单（不定期按GOMS更新）'!A:H,7,0)</f>
        <v>White&amp; Black&amp;Blue</v>
      </c>
      <c r="I2418" s="27" t="str">
        <f>VLOOKUP(B2418,'大货清单（不定期按GOMS更新）'!A:F,6,FALSE)</f>
        <v>ACTIVE</v>
      </c>
      <c r="J2418" s="27" t="str">
        <f>VLOOKUP(B2418,'大货清单（不定期按GOMS更新）'!A:K,11,FALSE)</f>
        <v>8.8</v>
      </c>
      <c r="K2418" s="27" t="str">
        <f>VLOOKUP(B2418,'大货清单（不定期按GOMS更新）'!A:N,12,FALSE)</f>
        <v>722</v>
      </c>
      <c r="L2418" s="27" t="str">
        <f>VLOOKUP(B2418,'大货清单（不定期按GOMS更新）'!A:M,13,FALSE)</f>
        <v>331</v>
      </c>
      <c r="M2418" s="27" t="str">
        <f>VLOOKUP(B2418,'大货清单（不定期按GOMS更新）'!A:N,14,FALSE)</f>
        <v>286</v>
      </c>
      <c r="N2418" s="50" t="s">
        <v>8012</v>
      </c>
      <c r="O2418" s="27">
        <f>IFERROR(VLOOKUP(N2418,'散件迭代（不定期更新）'!C:J,8,FALSE),0)</f>
        <v>0</v>
      </c>
      <c r="P2418" s="27" t="str">
        <f>IFERROR(VLOOKUP(N2418,'散件（更新）'!B:H,3,FALSE),0)</f>
        <v/>
      </c>
      <c r="Q2418" s="27" t="str">
        <f>VLOOKUP(N2418,'散件（更新）'!B:H,2,FALSE)</f>
        <v>114-23761808</v>
      </c>
      <c r="R2418" s="27" t="str">
        <f>VLOOKUP(N2418,'散件（更新）'!B:H,7,FALSE)</f>
        <v>Sensor</v>
      </c>
      <c r="S2418" s="27" t="str">
        <f>VLOOKUP(N2418,'散件（更新）'!B:E,4,FALSE)</f>
        <v>https://tineco-yxzt.oss-accelerate.aliyuncs.com/20241219/weixintupian_202411141109496_1734589120839.jpg</v>
      </c>
      <c r="T2418" s="27" t="s">
        <v>8759</v>
      </c>
      <c r="U2418" s="28" t="str">
        <f>VLOOKUP(N2418,'散件（更新）'!B:G,6,FALSE)</f>
        <v>直通式光电液位传感器组件</v>
      </c>
      <c r="V2418" s="28">
        <f>VLOOKUP(N2418,'散件（更新）'!B:I,8,FALSE)</f>
        <v>6932485002474</v>
      </c>
    </row>
    <row r="2419" spans="1:22">
      <c r="A2419" s="57">
        <v>46169</v>
      </c>
      <c r="B2419" s="58" t="s">
        <v>7633</v>
      </c>
      <c r="C2419" s="27" t="str">
        <f>VLOOKUP(B2419,'大货清单（不定期按GOMS更新）'!A:H,8,0)</f>
        <v>109-23281801</v>
      </c>
      <c r="D2419" s="27" t="str">
        <f>VLOOKUP(B2419,'大货清单（不定期按GOMS更新）'!A:C,3,0)</f>
        <v>CL2328R-01</v>
      </c>
      <c r="E2419" s="27" t="str">
        <f>VLOOKUP(B2419,'大货清单（不定期按GOMS更新）'!A:H,4,0)</f>
        <v>DE,CH,AT,FR,ES,PL,RO,GR,CZ,NL,LT,IT,HU,UA</v>
      </c>
      <c r="F2419" s="27" t="str">
        <f>VLOOKUP(B2419,'大货清单（不定期按GOMS更新）'!A:H,2,0)</f>
        <v>Floor One S5 Stretch Extreme</v>
      </c>
      <c r="G2419" s="28">
        <f>VLOOKUP(B2419,'大货清单（不定期按GOMS更新）'!A:I,9,FALSE)</f>
        <v>6932485001682</v>
      </c>
      <c r="H2419" s="27" t="str">
        <f>VLOOKUP(B2419,'大货清单（不定期按GOMS更新）'!A:H,7,0)</f>
        <v>White&amp; Black&amp;Blue</v>
      </c>
      <c r="I2419" s="27" t="str">
        <f>VLOOKUP(B2419,'大货清单（不定期按GOMS更新）'!A:F,6,FALSE)</f>
        <v>ACTIVE</v>
      </c>
      <c r="J2419" s="27" t="str">
        <f>VLOOKUP(B2419,'大货清单（不定期按GOMS更新）'!A:K,11,FALSE)</f>
        <v>8.8</v>
      </c>
      <c r="K2419" s="27" t="str">
        <f>VLOOKUP(B2419,'大货清单（不定期按GOMS更新）'!A:N,12,FALSE)</f>
        <v>722</v>
      </c>
      <c r="L2419" s="27" t="str">
        <f>VLOOKUP(B2419,'大货清单（不定期按GOMS更新）'!A:M,13,FALSE)</f>
        <v>331</v>
      </c>
      <c r="M2419" s="27" t="str">
        <f>VLOOKUP(B2419,'大货清单（不定期按GOMS更新）'!A:N,14,FALSE)</f>
        <v>286</v>
      </c>
      <c r="N2419" s="50" t="s">
        <v>4708</v>
      </c>
      <c r="O2419" s="27">
        <f>IFERROR(VLOOKUP(N2419,'散件迭代（不定期更新）'!C:J,8,FALSE),0)</f>
        <v>0</v>
      </c>
      <c r="P2419" s="27">
        <f>IFERROR(VLOOKUP(N2419,'散件（更新）'!B:H,3,FALSE),0)</f>
        <v>0</v>
      </c>
      <c r="Q2419" s="27" t="str">
        <f>VLOOKUP(N2419,'散件（更新）'!B:H,2,FALSE)</f>
        <v>114-23280212</v>
      </c>
      <c r="R2419" s="27" t="str">
        <f>VLOOKUP(N2419,'散件（更新）'!B:H,7,FALSE)</f>
        <v>Sensor</v>
      </c>
      <c r="S2419" s="27" t="str">
        <f>VLOOKUP(N2419,'散件（更新）'!B:E,4,FALSE)</f>
        <v>https://tineco-yxzt.oss-accelerate.aliyuncs.com/20240306/hongwai_1709692389165.GIF</v>
      </c>
      <c r="T2419" s="27" t="s">
        <v>8759</v>
      </c>
      <c r="U2419" s="28" t="str">
        <f>VLOOKUP(N2419,'散件（更新）'!B:G,6,FALSE)</f>
        <v>红外脏污传感器板组件</v>
      </c>
      <c r="V2419" s="28">
        <f>VLOOKUP(N2419,'散件（更新）'!B:I,8,FALSE)</f>
        <v>6974950107222</v>
      </c>
    </row>
    <row r="2420" spans="1:22">
      <c r="A2420" s="57">
        <v>46169</v>
      </c>
      <c r="B2420" s="58" t="s">
        <v>7633</v>
      </c>
      <c r="C2420" s="27" t="str">
        <f>VLOOKUP(B2420,'大货清单（不定期按GOMS更新）'!A:H,8,0)</f>
        <v>109-23281801</v>
      </c>
      <c r="D2420" s="27" t="str">
        <f>VLOOKUP(B2420,'大货清单（不定期按GOMS更新）'!A:C,3,0)</f>
        <v>CL2328R-01</v>
      </c>
      <c r="E2420" s="27" t="str">
        <f>VLOOKUP(B2420,'大货清单（不定期按GOMS更新）'!A:H,4,0)</f>
        <v>DE,CH,AT,FR,ES,PL,RO,GR,CZ,NL,LT,IT,HU,UA</v>
      </c>
      <c r="F2420" s="27" t="str">
        <f>VLOOKUP(B2420,'大货清单（不定期按GOMS更新）'!A:H,2,0)</f>
        <v>Floor One S5 Stretch Extreme</v>
      </c>
      <c r="G2420" s="28">
        <f>VLOOKUP(B2420,'大货清单（不定期按GOMS更新）'!A:I,9,FALSE)</f>
        <v>6932485001682</v>
      </c>
      <c r="H2420" s="27" t="str">
        <f>VLOOKUP(B2420,'大货清单（不定期按GOMS更新）'!A:H,7,0)</f>
        <v>White&amp; Black&amp;Blue</v>
      </c>
      <c r="I2420" s="27" t="str">
        <f>VLOOKUP(B2420,'大货清单（不定期按GOMS更新）'!A:F,6,FALSE)</f>
        <v>ACTIVE</v>
      </c>
      <c r="J2420" s="27" t="str">
        <f>VLOOKUP(B2420,'大货清单（不定期按GOMS更新）'!A:K,11,FALSE)</f>
        <v>8.8</v>
      </c>
      <c r="K2420" s="27" t="str">
        <f>VLOOKUP(B2420,'大货清单（不定期按GOMS更新）'!A:N,12,FALSE)</f>
        <v>722</v>
      </c>
      <c r="L2420" s="27" t="str">
        <f>VLOOKUP(B2420,'大货清单（不定期按GOMS更新）'!A:M,13,FALSE)</f>
        <v>331</v>
      </c>
      <c r="M2420" s="27" t="str">
        <f>VLOOKUP(B2420,'大货清单（不定期按GOMS更新）'!A:N,14,FALSE)</f>
        <v>286</v>
      </c>
      <c r="N2420" s="50" t="s">
        <v>4711</v>
      </c>
      <c r="O2420" s="27">
        <f>IFERROR(VLOOKUP(N2420,'散件迭代（不定期更新）'!C:J,8,FALSE),0)</f>
        <v>0</v>
      </c>
      <c r="P2420" s="27">
        <f>IFERROR(VLOOKUP(N2420,'散件（更新）'!B:H,3,FALSE),0)</f>
        <v>0</v>
      </c>
      <c r="Q2420" s="27" t="str">
        <f>VLOOKUP(N2420,'散件（更新）'!B:H,2,FALSE)</f>
        <v>114-23280213</v>
      </c>
      <c r="R2420" s="27" t="str">
        <f>VLOOKUP(N2420,'散件（更新）'!B:H,7,FALSE)</f>
        <v>Pump</v>
      </c>
      <c r="S2420" s="27" t="str">
        <f>VLOOKUP(N2420,'散件（更新）'!B:E,4,FALSE)</f>
        <v>https://tineco-yxzt.oss-accelerate.aliyuncs.com/20240306/shuibeng_1709692458984.GIF</v>
      </c>
      <c r="T2420" s="27" t="s">
        <v>8759</v>
      </c>
      <c r="U2420" s="28" t="str">
        <f>VLOOKUP(N2420,'散件（更新）'!B:G,6,FALSE)</f>
        <v>蠕动泵组件</v>
      </c>
      <c r="V2420" s="28">
        <f>VLOOKUP(N2420,'散件（更新）'!B:I,8,FALSE)</f>
        <v>6974950107239</v>
      </c>
    </row>
    <row r="2421" spans="1:22">
      <c r="A2421" s="57">
        <v>46169</v>
      </c>
      <c r="B2421" s="58" t="s">
        <v>7633</v>
      </c>
      <c r="C2421" s="27" t="str">
        <f>VLOOKUP(B2421,'大货清单（不定期按GOMS更新）'!A:H,8,0)</f>
        <v>109-23281801</v>
      </c>
      <c r="D2421" s="27" t="str">
        <f>VLOOKUP(B2421,'大货清单（不定期按GOMS更新）'!A:C,3,0)</f>
        <v>CL2328R-01</v>
      </c>
      <c r="E2421" s="27" t="str">
        <f>VLOOKUP(B2421,'大货清单（不定期按GOMS更新）'!A:H,4,0)</f>
        <v>DE,CH,AT,FR,ES,PL,RO,GR,CZ,NL,LT,IT,HU,UA</v>
      </c>
      <c r="F2421" s="27" t="str">
        <f>VLOOKUP(B2421,'大货清单（不定期按GOMS更新）'!A:H,2,0)</f>
        <v>Floor One S5 Stretch Extreme</v>
      </c>
      <c r="G2421" s="28">
        <f>VLOOKUP(B2421,'大货清单（不定期按GOMS更新）'!A:I,9,FALSE)</f>
        <v>6932485001682</v>
      </c>
      <c r="H2421" s="27" t="str">
        <f>VLOOKUP(B2421,'大货清单（不定期按GOMS更新）'!A:H,7,0)</f>
        <v>White&amp; Black&amp;Blue</v>
      </c>
      <c r="I2421" s="27" t="str">
        <f>VLOOKUP(B2421,'大货清单（不定期按GOMS更新）'!A:F,6,FALSE)</f>
        <v>ACTIVE</v>
      </c>
      <c r="J2421" s="27" t="str">
        <f>VLOOKUP(B2421,'大货清单（不定期按GOMS更新）'!A:K,11,FALSE)</f>
        <v>8.8</v>
      </c>
      <c r="K2421" s="27" t="str">
        <f>VLOOKUP(B2421,'大货清单（不定期按GOMS更新）'!A:N,12,FALSE)</f>
        <v>722</v>
      </c>
      <c r="L2421" s="27" t="str">
        <f>VLOOKUP(B2421,'大货清单（不定期按GOMS更新）'!A:M,13,FALSE)</f>
        <v>331</v>
      </c>
      <c r="M2421" s="27" t="str">
        <f>VLOOKUP(B2421,'大货清单（不定期按GOMS更新）'!A:N,14,FALSE)</f>
        <v>286</v>
      </c>
      <c r="N2421" s="50" t="s">
        <v>4712</v>
      </c>
      <c r="O2421" s="27">
        <f>IFERROR(VLOOKUP(N2421,'散件迭代（不定期更新）'!C:J,8,FALSE),0)</f>
        <v>0</v>
      </c>
      <c r="P2421" s="27">
        <f>IFERROR(VLOOKUP(N2421,'散件（更新）'!B:H,3,FALSE),0)</f>
        <v>0</v>
      </c>
      <c r="Q2421" s="27" t="str">
        <f>VLOOKUP(N2421,'散件（更新）'!B:H,2,FALSE)</f>
        <v>114-23280221</v>
      </c>
      <c r="R2421" s="27" t="str">
        <f>VLOOKUP(N2421,'散件（更新）'!B:H,7,FALSE)</f>
        <v>Repair Wheel</v>
      </c>
      <c r="S2421" s="27" t="str">
        <f>VLOOKUP(N2421,'散件（更新）'!B:E,4,FALSE)</f>
        <v>https://tineco-yxzt.oss-accelerate.aliyuncs.com/20240306/daxiaolun_1709693230648.GIF</v>
      </c>
      <c r="T2421" s="27" t="s">
        <v>8759</v>
      </c>
      <c r="U2421" s="28" t="str">
        <f>VLOOKUP(N2421,'散件（更新）'!B:G,6,FALSE)</f>
        <v>大轮和小轮组件</v>
      </c>
      <c r="V2421" s="28">
        <f>VLOOKUP(N2421,'散件（更新）'!B:I,8,FALSE)</f>
        <v>6974950107314</v>
      </c>
    </row>
    <row r="2422" spans="1:22">
      <c r="A2422" s="57">
        <v>46169</v>
      </c>
      <c r="B2422" s="58" t="s">
        <v>7633</v>
      </c>
      <c r="C2422" s="27" t="str">
        <f>VLOOKUP(B2422,'大货清单（不定期按GOMS更新）'!A:H,8,0)</f>
        <v>109-23281801</v>
      </c>
      <c r="D2422" s="27" t="str">
        <f>VLOOKUP(B2422,'大货清单（不定期按GOMS更新）'!A:C,3,0)</f>
        <v>CL2328R-01</v>
      </c>
      <c r="E2422" s="27" t="str">
        <f>VLOOKUP(B2422,'大货清单（不定期按GOMS更新）'!A:H,4,0)</f>
        <v>DE,CH,AT,FR,ES,PL,RO,GR,CZ,NL,LT,IT,HU,UA</v>
      </c>
      <c r="F2422" s="27" t="str">
        <f>VLOOKUP(B2422,'大货清单（不定期按GOMS更新）'!A:H,2,0)</f>
        <v>Floor One S5 Stretch Extreme</v>
      </c>
      <c r="G2422" s="28">
        <f>VLOOKUP(B2422,'大货清单（不定期按GOMS更新）'!A:I,9,FALSE)</f>
        <v>6932485001682</v>
      </c>
      <c r="H2422" s="27" t="str">
        <f>VLOOKUP(B2422,'大货清单（不定期按GOMS更新）'!A:H,7,0)</f>
        <v>White&amp; Black&amp;Blue</v>
      </c>
      <c r="I2422" s="27" t="str">
        <f>VLOOKUP(B2422,'大货清单（不定期按GOMS更新）'!A:F,6,FALSE)</f>
        <v>ACTIVE</v>
      </c>
      <c r="J2422" s="27" t="str">
        <f>VLOOKUP(B2422,'大货清单（不定期按GOMS更新）'!A:K,11,FALSE)</f>
        <v>8.8</v>
      </c>
      <c r="K2422" s="27" t="str">
        <f>VLOOKUP(B2422,'大货清单（不定期按GOMS更新）'!A:N,12,FALSE)</f>
        <v>722</v>
      </c>
      <c r="L2422" s="27" t="str">
        <f>VLOOKUP(B2422,'大货清单（不定期按GOMS更新）'!A:M,13,FALSE)</f>
        <v>331</v>
      </c>
      <c r="M2422" s="27" t="str">
        <f>VLOOKUP(B2422,'大货清单（不定期按GOMS更新）'!A:N,14,FALSE)</f>
        <v>286</v>
      </c>
      <c r="N2422" s="50" t="s">
        <v>8125</v>
      </c>
      <c r="O2422" s="27">
        <f>IFERROR(VLOOKUP(N2422,'散件迭代（不定期更新）'!C:J,8,FALSE),0)</f>
        <v>0</v>
      </c>
      <c r="P2422" s="27" t="str">
        <f>IFERROR(VLOOKUP(N2422,'散件（更新）'!B:H,3,FALSE),0)</f>
        <v/>
      </c>
      <c r="Q2422" s="27" t="str">
        <f>VLOOKUP(N2422,'散件（更新）'!B:H,2,FALSE)</f>
        <v>114-24580201</v>
      </c>
      <c r="R2422" s="27" t="str">
        <f>VLOOKUP(N2422,'散件（更新）'!B:H,7,FALSE)</f>
        <v>Handle</v>
      </c>
      <c r="S2422" s="27" t="str">
        <f>VLOOKUP(N2422,'散件（更新）'!B:E,4,FALSE)</f>
        <v>https://tineco-yxzt.oss-accelerate.aliyuncs.com/20241231/shoubingzujian_1735609509124.png</v>
      </c>
      <c r="T2422" s="27" t="s">
        <v>19304</v>
      </c>
      <c r="U2422" s="28" t="str">
        <f>VLOOKUP(N2422,'散件（更新）'!B:G,6,FALSE)</f>
        <v>SP;CL2458B-01;手柄组件</v>
      </c>
      <c r="V2422" s="28">
        <f>VLOOKUP(N2422,'散件（更新）'!B:I,8,FALSE)</f>
        <v>6932485004645</v>
      </c>
    </row>
    <row r="2423" spans="1:22">
      <c r="A2423" s="57">
        <v>46169</v>
      </c>
      <c r="B2423" s="58" t="s">
        <v>7633</v>
      </c>
      <c r="C2423" s="27" t="str">
        <f>VLOOKUP(B2423,'大货清单（不定期按GOMS更新）'!A:H,8,0)</f>
        <v>109-23281801</v>
      </c>
      <c r="D2423" s="27" t="str">
        <f>VLOOKUP(B2423,'大货清单（不定期按GOMS更新）'!A:C,3,0)</f>
        <v>CL2328R-01</v>
      </c>
      <c r="E2423" s="27" t="str">
        <f>VLOOKUP(B2423,'大货清单（不定期按GOMS更新）'!A:H,4,0)</f>
        <v>DE,CH,AT,FR,ES,PL,RO,GR,CZ,NL,LT,IT,HU,UA</v>
      </c>
      <c r="F2423" s="27" t="str">
        <f>VLOOKUP(B2423,'大货清单（不定期按GOMS更新）'!A:H,2,0)</f>
        <v>Floor One S5 Stretch Extreme</v>
      </c>
      <c r="G2423" s="28">
        <f>VLOOKUP(B2423,'大货清单（不定期按GOMS更新）'!A:I,9,FALSE)</f>
        <v>6932485001682</v>
      </c>
      <c r="H2423" s="27" t="str">
        <f>VLOOKUP(B2423,'大货清单（不定期按GOMS更新）'!A:H,7,0)</f>
        <v>White&amp; Black&amp;Blue</v>
      </c>
      <c r="I2423" s="27" t="str">
        <f>VLOOKUP(B2423,'大货清单（不定期按GOMS更新）'!A:F,6,FALSE)</f>
        <v>ACTIVE</v>
      </c>
      <c r="J2423" s="27" t="str">
        <f>VLOOKUP(B2423,'大货清单（不定期按GOMS更新）'!A:K,11,FALSE)</f>
        <v>8.8</v>
      </c>
      <c r="K2423" s="27" t="str">
        <f>VLOOKUP(B2423,'大货清单（不定期按GOMS更新）'!A:N,12,FALSE)</f>
        <v>722</v>
      </c>
      <c r="L2423" s="27" t="str">
        <f>VLOOKUP(B2423,'大货清单（不定期按GOMS更新）'!A:M,13,FALSE)</f>
        <v>331</v>
      </c>
      <c r="M2423" s="27" t="str">
        <f>VLOOKUP(B2423,'大货清单（不定期按GOMS更新）'!A:N,14,FALSE)</f>
        <v>286</v>
      </c>
      <c r="N2423" s="50" t="s">
        <v>7807</v>
      </c>
      <c r="O2423" s="27" t="str">
        <f>IFERROR(VLOOKUP(N2423,'散件迭代（不定期更新）'!C:J,8,FALSE),0)</f>
        <v>A66</v>
      </c>
      <c r="P2423" s="27" t="str">
        <f>IFERROR(VLOOKUP(N2423,'散件（更新）'!B:H,3,FALSE),0)</f>
        <v/>
      </c>
      <c r="Q2423" s="27" t="str">
        <f>VLOOKUP(N2423,'散件（更新）'!B:H,2,FALSE)</f>
        <v>114-24580101</v>
      </c>
      <c r="R2423" s="27" t="str">
        <f>VLOOKUP(N2423,'散件（更新）'!B:H,7,FALSE)</f>
        <v>Clean Water Tank</v>
      </c>
      <c r="S2423" s="27" t="str">
        <f>VLOOKUP(N2423,'散件（更新）'!B:E,4,FALSE)</f>
        <v>https://tineco-yxzt.oss-accelerate.aliyuncs.com/20241231/qingshuixiang_1735609949852.png</v>
      </c>
      <c r="T2423" s="27" t="s">
        <v>19303</v>
      </c>
      <c r="U2423" s="28" t="str">
        <f>VLOOKUP(N2423,'散件（更新）'!B:G,6,FALSE)</f>
        <v>SP;CL2458A-02;清水箱组件</v>
      </c>
      <c r="V2423" s="28">
        <f>VLOOKUP(N2423,'散件（更新）'!B:I,8,FALSE)</f>
        <v>6932485004577</v>
      </c>
    </row>
    <row r="2424" spans="1:22">
      <c r="A2424" s="57">
        <v>46169</v>
      </c>
      <c r="B2424" s="58" t="s">
        <v>7633</v>
      </c>
      <c r="C2424" s="27" t="str">
        <f>VLOOKUP(B2424,'大货清单（不定期按GOMS更新）'!A:H,8,0)</f>
        <v>109-23281801</v>
      </c>
      <c r="D2424" s="27" t="str">
        <f>VLOOKUP(B2424,'大货清单（不定期按GOMS更新）'!A:C,3,0)</f>
        <v>CL2328R-01</v>
      </c>
      <c r="E2424" s="27" t="str">
        <f>VLOOKUP(B2424,'大货清单（不定期按GOMS更新）'!A:H,4,0)</f>
        <v>DE,CH,AT,FR,ES,PL,RO,GR,CZ,NL,LT,IT,HU,UA</v>
      </c>
      <c r="F2424" s="27" t="str">
        <f>VLOOKUP(B2424,'大货清单（不定期按GOMS更新）'!A:H,2,0)</f>
        <v>Floor One S5 Stretch Extreme</v>
      </c>
      <c r="G2424" s="28">
        <f>VLOOKUP(B2424,'大货清单（不定期按GOMS更新）'!A:I,9,FALSE)</f>
        <v>6932485001682</v>
      </c>
      <c r="H2424" s="27" t="str">
        <f>VLOOKUP(B2424,'大货清单（不定期按GOMS更新）'!A:H,7,0)</f>
        <v>White&amp; Black&amp;Blue</v>
      </c>
      <c r="I2424" s="27" t="str">
        <f>VLOOKUP(B2424,'大货清单（不定期按GOMS更新）'!A:F,6,FALSE)</f>
        <v>ACTIVE</v>
      </c>
      <c r="J2424" s="27" t="str">
        <f>VLOOKUP(B2424,'大货清单（不定期按GOMS更新）'!A:K,11,FALSE)</f>
        <v>8.8</v>
      </c>
      <c r="K2424" s="27" t="str">
        <f>VLOOKUP(B2424,'大货清单（不定期按GOMS更新）'!A:N,12,FALSE)</f>
        <v>722</v>
      </c>
      <c r="L2424" s="27" t="str">
        <f>VLOOKUP(B2424,'大货清单（不定期按GOMS更新）'!A:M,13,FALSE)</f>
        <v>331</v>
      </c>
      <c r="M2424" s="27" t="str">
        <f>VLOOKUP(B2424,'大货清单（不定期按GOMS更新）'!A:N,14,FALSE)</f>
        <v>286</v>
      </c>
      <c r="N2424" s="50" t="s">
        <v>8212</v>
      </c>
      <c r="O2424" s="27">
        <f>IFERROR(VLOOKUP(N2424,'散件迭代（不定期更新）'!C:J,8,FALSE),0)</f>
        <v>0</v>
      </c>
      <c r="P2424" s="27" t="str">
        <f>IFERROR(VLOOKUP(N2424,'散件（更新）'!B:H,3,FALSE),0)</f>
        <v/>
      </c>
      <c r="Q2424" s="27" t="str">
        <f>VLOOKUP(N2424,'散件（更新）'!B:H,2,FALSE)</f>
        <v>114-24580200</v>
      </c>
      <c r="R2424" s="27" t="str">
        <f>VLOOKUP(N2424,'散件（更新）'!B:H,7,FALSE)</f>
        <v>Dirt Water Tank</v>
      </c>
      <c r="S2424" s="27" t="str">
        <f>VLOOKUP(N2424,'散件（更新）'!B:E,4,FALSE)</f>
        <v>https://tineco-yxzt.oss-accelerate.aliyuncs.com/20241231/wushuitong_1735609461223.png</v>
      </c>
      <c r="T2424" s="27" t="s">
        <v>8759</v>
      </c>
      <c r="U2424" s="28" t="str">
        <f>VLOOKUP(N2424,'散件（更新）'!B:G,6,FALSE)</f>
        <v>SP;CL2458B-01;回收桶组件</v>
      </c>
      <c r="V2424" s="28">
        <f>VLOOKUP(N2424,'散件（更新）'!B:I,8,FALSE)</f>
        <v>6932485004621</v>
      </c>
    </row>
    <row r="2425" spans="1:22">
      <c r="A2425" s="57">
        <v>46169</v>
      </c>
      <c r="B2425" s="58" t="s">
        <v>7430</v>
      </c>
      <c r="C2425" s="27" t="str">
        <f>VLOOKUP(B2425,'大货清单（不定期按GOMS更新）'!A:H,8,0)</f>
        <v>109-24580102</v>
      </c>
      <c r="D2425" s="27" t="str">
        <f>VLOOKUP(B2425,'大货清单（不定期按GOMS更新）'!A:C,3,0)</f>
        <v>CL2458A-02</v>
      </c>
      <c r="E2425" s="27" t="str">
        <f>VLOOKUP(B2425,'大货清单（不定期按GOMS更新）'!A:H,4,0)</f>
        <v>PL,ES,FR,CH,AT,DE,RO,GR,CZ,NL,LT,IT,UA,MA</v>
      </c>
      <c r="F2425" s="27" t="str">
        <f>VLOOKUP(B2425,'大货清单（不定期按GOMS更新）'!A:H,2,0)</f>
        <v>Floor One S6 Stretch Extreme</v>
      </c>
      <c r="G2425" s="28">
        <f>VLOOKUP(B2425,'大货清单（不定期按GOMS更新）'!A:I,9,FALSE)</f>
        <v>6932485001699</v>
      </c>
      <c r="H2425" s="27" t="str">
        <f>VLOOKUP(B2425,'大货清单（不定期按GOMS更新）'!A:H,7,0)</f>
        <v>Grey&amp;Black</v>
      </c>
      <c r="I2425" s="27" t="str">
        <f>VLOOKUP(B2425,'大货清单（不定期按GOMS更新）'!A:F,6,FALSE)</f>
        <v>ACTIVE</v>
      </c>
      <c r="J2425" s="27" t="str">
        <f>VLOOKUP(B2425,'大货清单（不定期按GOMS更新）'!A:K,11,FALSE)</f>
        <v>9.5</v>
      </c>
      <c r="K2425" s="27" t="str">
        <f>VLOOKUP(B2425,'大货清单（不定期按GOMS更新）'!A:N,12,FALSE)</f>
        <v>722</v>
      </c>
      <c r="L2425" s="27" t="str">
        <f>VLOOKUP(B2425,'大货清单（不定期按GOMS更新）'!A:M,13,FALSE)</f>
        <v>331</v>
      </c>
      <c r="M2425" s="27" t="str">
        <f>VLOOKUP(B2425,'大货清单（不定期按GOMS更新）'!A:N,14,FALSE)</f>
        <v>286</v>
      </c>
      <c r="N2425" s="50" t="s">
        <v>4422</v>
      </c>
      <c r="O2425" s="27">
        <f>IFERROR(VLOOKUP(N2425,'散件迭代（不定期更新）'!C:J,8,FALSE),0)</f>
        <v>0</v>
      </c>
      <c r="P2425" s="27" t="str">
        <f>IFERROR(VLOOKUP(N2425,'散件（更新）'!B:H,3,FALSE),0)</f>
        <v>/</v>
      </c>
      <c r="Q2425" s="27" t="str">
        <f>VLOOKUP(N2425,'散件（更新）'!B:H,2,FALSE)</f>
        <v>114-23350408</v>
      </c>
      <c r="R2425" s="27" t="str">
        <f>VLOOKUP(N2425,'散件（更新）'!B:H,7,FALSE)</f>
        <v>Brush Roller</v>
      </c>
      <c r="S2425" s="27" t="str">
        <f>VLOOKUP(N2425,'散件（更新）'!B:E,4,FALSE)</f>
        <v>https://tineco-yxzt.oss-accelerate.aliyuncs.com/20241021/gunshua_1729475885815.jpeg</v>
      </c>
      <c r="T2425" s="27" t="s">
        <v>8759</v>
      </c>
      <c r="U2425" s="28" t="str">
        <f>VLOOKUP(N2425,'散件（更新）'!B:G,6,FALSE)</f>
        <v>滚刷组件</v>
      </c>
      <c r="V2425" s="28" t="str">
        <f>VLOOKUP(N2425,'散件（更新）'!B:I,8,FALSE)</f>
        <v>6974950106188</v>
      </c>
    </row>
    <row r="2426" spans="1:22">
      <c r="A2426" s="57">
        <v>46169</v>
      </c>
      <c r="B2426" s="58" t="s">
        <v>7430</v>
      </c>
      <c r="C2426" s="27" t="str">
        <f>VLOOKUP(B2426,'大货清单（不定期按GOMS更新）'!A:H,8,0)</f>
        <v>109-24580102</v>
      </c>
      <c r="D2426" s="27" t="str">
        <f>VLOOKUP(B2426,'大货清单（不定期按GOMS更新）'!A:C,3,0)</f>
        <v>CL2458A-02</v>
      </c>
      <c r="E2426" s="27" t="str">
        <f>VLOOKUP(B2426,'大货清单（不定期按GOMS更新）'!A:H,4,0)</f>
        <v>PL,ES,FR,CH,AT,DE,RO,GR,CZ,NL,LT,IT,UA,MA</v>
      </c>
      <c r="F2426" s="27" t="str">
        <f>VLOOKUP(B2426,'大货清单（不定期按GOMS更新）'!A:H,2,0)</f>
        <v>Floor One S6 Stretch Extreme</v>
      </c>
      <c r="G2426" s="28">
        <f>VLOOKUP(B2426,'大货清单（不定期按GOMS更新）'!A:I,9,FALSE)</f>
        <v>6932485001699</v>
      </c>
      <c r="H2426" s="27" t="str">
        <f>VLOOKUP(B2426,'大货清单（不定期按GOMS更新）'!A:H,7,0)</f>
        <v>Grey&amp;Black</v>
      </c>
      <c r="I2426" s="27" t="str">
        <f>VLOOKUP(B2426,'大货清单（不定期按GOMS更新）'!A:F,6,FALSE)</f>
        <v>ACTIVE</v>
      </c>
      <c r="J2426" s="27" t="str">
        <f>VLOOKUP(B2426,'大货清单（不定期按GOMS更新）'!A:K,11,FALSE)</f>
        <v>9.5</v>
      </c>
      <c r="K2426" s="27" t="str">
        <f>VLOOKUP(B2426,'大货清单（不定期按GOMS更新）'!A:N,12,FALSE)</f>
        <v>722</v>
      </c>
      <c r="L2426" s="27" t="str">
        <f>VLOOKUP(B2426,'大货清单（不定期按GOMS更新）'!A:M,13,FALSE)</f>
        <v>331</v>
      </c>
      <c r="M2426" s="27" t="str">
        <f>VLOOKUP(B2426,'大货清单（不定期按GOMS更新）'!A:N,14,FALSE)</f>
        <v>286</v>
      </c>
      <c r="N2426" s="50" t="s">
        <v>7530</v>
      </c>
      <c r="O2426" s="27" t="str">
        <f>IFERROR(VLOOKUP(N2426,'散件迭代（不定期更新）'!C:J,8,FALSE),0)</f>
        <v>A64</v>
      </c>
      <c r="P2426" s="27">
        <f>IFERROR(VLOOKUP(N2426,'散件（更新）'!B:H,3,FALSE),0)</f>
        <v>0</v>
      </c>
      <c r="Q2426" s="27" t="str">
        <f>VLOOKUP(N2426,'散件（更新）'!B:H,2,FALSE)</f>
        <v>114-23280222</v>
      </c>
      <c r="R2426" s="27" t="str">
        <f>VLOOKUP(N2426,'散件（更新）'!B:H,7,FALSE)</f>
        <v>HEPA Assy</v>
      </c>
      <c r="S2426" s="27" t="str">
        <f>VLOOKUP(N2426,'散件（更新）'!B:E,4,FALSE)</f>
        <v>https://tineco-yxzt.oss-accelerate.aliyuncs.com/20240822/HEPA_1724286749680.jpg</v>
      </c>
      <c r="T2426" s="27" t="s">
        <v>8759</v>
      </c>
      <c r="U2426" s="28" t="str">
        <f>VLOOKUP(N2426,'散件（更新）'!B:G,6,FALSE)</f>
        <v>回收桶过滤器组件</v>
      </c>
      <c r="V2426" s="28">
        <f>VLOOKUP(N2426,'散件（更新）'!B:I,8,FALSE)</f>
        <v>6932485000470</v>
      </c>
    </row>
    <row r="2427" spans="1:22">
      <c r="A2427" s="57">
        <v>46169</v>
      </c>
      <c r="B2427" s="58" t="s">
        <v>7430</v>
      </c>
      <c r="C2427" s="27" t="str">
        <f>VLOOKUP(B2427,'大货清单（不定期按GOMS更新）'!A:H,8,0)</f>
        <v>109-24580102</v>
      </c>
      <c r="D2427" s="27" t="str">
        <f>VLOOKUP(B2427,'大货清单（不定期按GOMS更新）'!A:C,3,0)</f>
        <v>CL2458A-02</v>
      </c>
      <c r="E2427" s="27" t="str">
        <f>VLOOKUP(B2427,'大货清单（不定期按GOMS更新）'!A:H,4,0)</f>
        <v>PL,ES,FR,CH,AT,DE,RO,GR,CZ,NL,LT,IT,UA,MA</v>
      </c>
      <c r="F2427" s="27" t="str">
        <f>VLOOKUP(B2427,'大货清单（不定期按GOMS更新）'!A:H,2,0)</f>
        <v>Floor One S6 Stretch Extreme</v>
      </c>
      <c r="G2427" s="28">
        <f>VLOOKUP(B2427,'大货清单（不定期按GOMS更新）'!A:I,9,FALSE)</f>
        <v>6932485001699</v>
      </c>
      <c r="H2427" s="27" t="str">
        <f>VLOOKUP(B2427,'大货清单（不定期按GOMS更新）'!A:H,7,0)</f>
        <v>Grey&amp;Black</v>
      </c>
      <c r="I2427" s="27" t="str">
        <f>VLOOKUP(B2427,'大货清单（不定期按GOMS更新）'!A:F,6,FALSE)</f>
        <v>ACTIVE</v>
      </c>
      <c r="J2427" s="27" t="str">
        <f>VLOOKUP(B2427,'大货清单（不定期按GOMS更新）'!A:K,11,FALSE)</f>
        <v>9.5</v>
      </c>
      <c r="K2427" s="27" t="str">
        <f>VLOOKUP(B2427,'大货清单（不定期按GOMS更新）'!A:N,12,FALSE)</f>
        <v>722</v>
      </c>
      <c r="L2427" s="27" t="str">
        <f>VLOOKUP(B2427,'大货清单（不定期按GOMS更新）'!A:M,13,FALSE)</f>
        <v>331</v>
      </c>
      <c r="M2427" s="27" t="str">
        <f>VLOOKUP(B2427,'大货清单（不定期按GOMS更新）'!A:N,14,FALSE)</f>
        <v>286</v>
      </c>
      <c r="N2427" s="50" t="s">
        <v>7847</v>
      </c>
      <c r="O2427" s="27">
        <f>IFERROR(VLOOKUP(N2427,'散件迭代（不定期更新）'!C:J,8,FALSE),0)</f>
        <v>0</v>
      </c>
      <c r="P2427" s="27" t="str">
        <f>IFERROR(VLOOKUP(N2427,'散件（更新）'!B:H,3,FALSE),0)</f>
        <v/>
      </c>
      <c r="Q2427" s="27" t="str">
        <f>VLOOKUP(N2427,'散件（更新）'!B:H,2,FALSE)</f>
        <v>114-24580105</v>
      </c>
      <c r="R2427" s="27" t="str">
        <f>VLOOKUP(N2427,'散件（更新）'!B:H,7,FALSE)</f>
        <v>Charging Base</v>
      </c>
      <c r="S2427" s="27" t="str">
        <f>VLOOKUP(N2427,'散件（更新）'!B:E,4,FALSE)</f>
        <v>https://tineco-yxzt.oss-accelerate.aliyuncs.com/20241231/honggantuopan_1735610350172.png</v>
      </c>
      <c r="T2427" s="27" t="s">
        <v>8759</v>
      </c>
      <c r="U2427" s="28" t="str">
        <f>VLOOKUP(N2427,'散件（更新）'!B:G,6,FALSE)</f>
        <v>SP;CL2458A-02;烘干托盘组件</v>
      </c>
      <c r="V2427" s="28">
        <f>VLOOKUP(N2427,'散件（更新）'!B:I,8,FALSE)</f>
        <v>6932485004539</v>
      </c>
    </row>
    <row r="2428" spans="1:22">
      <c r="A2428" s="57">
        <v>46169</v>
      </c>
      <c r="B2428" s="58" t="s">
        <v>7430</v>
      </c>
      <c r="C2428" s="27" t="str">
        <f>VLOOKUP(B2428,'大货清单（不定期按GOMS更新）'!A:H,8,0)</f>
        <v>109-24580102</v>
      </c>
      <c r="D2428" s="27" t="str">
        <f>VLOOKUP(B2428,'大货清单（不定期按GOMS更新）'!A:C,3,0)</f>
        <v>CL2458A-02</v>
      </c>
      <c r="E2428" s="27" t="str">
        <f>VLOOKUP(B2428,'大货清单（不定期按GOMS更新）'!A:H,4,0)</f>
        <v>PL,ES,FR,CH,AT,DE,RO,GR,CZ,NL,LT,IT,UA,MA</v>
      </c>
      <c r="F2428" s="27" t="str">
        <f>VLOOKUP(B2428,'大货清单（不定期按GOMS更新）'!A:H,2,0)</f>
        <v>Floor One S6 Stretch Extreme</v>
      </c>
      <c r="G2428" s="28">
        <f>VLOOKUP(B2428,'大货清单（不定期按GOMS更新）'!A:I,9,FALSE)</f>
        <v>6932485001699</v>
      </c>
      <c r="H2428" s="27" t="str">
        <f>VLOOKUP(B2428,'大货清单（不定期按GOMS更新）'!A:H,7,0)</f>
        <v>Grey&amp;Black</v>
      </c>
      <c r="I2428" s="27" t="str">
        <f>VLOOKUP(B2428,'大货清单（不定期按GOMS更新）'!A:F,6,FALSE)</f>
        <v>ACTIVE</v>
      </c>
      <c r="J2428" s="27" t="str">
        <f>VLOOKUP(B2428,'大货清单（不定期按GOMS更新）'!A:K,11,FALSE)</f>
        <v>9.5</v>
      </c>
      <c r="K2428" s="27" t="str">
        <f>VLOOKUP(B2428,'大货清单（不定期按GOMS更新）'!A:N,12,FALSE)</f>
        <v>722</v>
      </c>
      <c r="L2428" s="27" t="str">
        <f>VLOOKUP(B2428,'大货清单（不定期按GOMS更新）'!A:M,13,FALSE)</f>
        <v>331</v>
      </c>
      <c r="M2428" s="27" t="str">
        <f>VLOOKUP(B2428,'大货清单（不定期按GOMS更新）'!A:N,14,FALSE)</f>
        <v>286</v>
      </c>
      <c r="N2428" s="50" t="s">
        <v>8078</v>
      </c>
      <c r="O2428" s="27">
        <f>IFERROR(VLOOKUP(N2428,'散件迭代（不定期更新）'!C:J,8,FALSE),0)</f>
        <v>0</v>
      </c>
      <c r="P2428" s="27" t="str">
        <f>IFERROR(VLOOKUP(N2428,'散件（更新）'!B:H,3,FALSE),0)</f>
        <v/>
      </c>
      <c r="Q2428" s="27" t="str">
        <f>VLOOKUP(N2428,'散件（更新）'!B:H,2,FALSE)</f>
        <v>114-24580103</v>
      </c>
      <c r="R2428" s="27" t="str">
        <f>VLOOKUP(N2428,'散件（更新）'!B:H,7,FALSE)</f>
        <v>Battery</v>
      </c>
      <c r="S2428" s="27" t="str">
        <f>VLOOKUP(N2428,'散件（更新）'!B:E,4,FALSE)</f>
        <v>https://tineco-yxzt.oss-accelerate.aliyuncs.com/20241231/dianchibao_1735610141990.png</v>
      </c>
      <c r="T2428" s="27" t="s">
        <v>8759</v>
      </c>
      <c r="U2428" s="28" t="str">
        <f>VLOOKUP(N2428,'散件（更新）'!B:G,6,FALSE)</f>
        <v>SP;CL2458A-02;电池包组件</v>
      </c>
      <c r="V2428" s="28">
        <f>VLOOKUP(N2428,'散件（更新）'!B:I,8,FALSE)</f>
        <v>6932485004553</v>
      </c>
    </row>
    <row r="2429" spans="1:22">
      <c r="A2429" s="57">
        <v>46169</v>
      </c>
      <c r="B2429" s="58" t="s">
        <v>7430</v>
      </c>
      <c r="C2429" s="27" t="str">
        <f>VLOOKUP(B2429,'大货清单（不定期按GOMS更新）'!A:H,8,0)</f>
        <v>109-24580102</v>
      </c>
      <c r="D2429" s="27" t="str">
        <f>VLOOKUP(B2429,'大货清单（不定期按GOMS更新）'!A:C,3,0)</f>
        <v>CL2458A-02</v>
      </c>
      <c r="E2429" s="27" t="str">
        <f>VLOOKUP(B2429,'大货清单（不定期按GOMS更新）'!A:H,4,0)</f>
        <v>PL,ES,FR,CH,AT,DE,RO,GR,CZ,NL,LT,IT,UA,MA</v>
      </c>
      <c r="F2429" s="27" t="str">
        <f>VLOOKUP(B2429,'大货清单（不定期按GOMS更新）'!A:H,2,0)</f>
        <v>Floor One S6 Stretch Extreme</v>
      </c>
      <c r="G2429" s="28">
        <f>VLOOKUP(B2429,'大货清单（不定期按GOMS更新）'!A:I,9,FALSE)</f>
        <v>6932485001699</v>
      </c>
      <c r="H2429" s="27" t="str">
        <f>VLOOKUP(B2429,'大货清单（不定期按GOMS更新）'!A:H,7,0)</f>
        <v>Grey&amp;Black</v>
      </c>
      <c r="I2429" s="27" t="str">
        <f>VLOOKUP(B2429,'大货清单（不定期按GOMS更新）'!A:F,6,FALSE)</f>
        <v>ACTIVE</v>
      </c>
      <c r="J2429" s="27" t="str">
        <f>VLOOKUP(B2429,'大货清单（不定期按GOMS更新）'!A:K,11,FALSE)</f>
        <v>9.5</v>
      </c>
      <c r="K2429" s="27" t="str">
        <f>VLOOKUP(B2429,'大货清单（不定期按GOMS更新）'!A:N,12,FALSE)</f>
        <v>722</v>
      </c>
      <c r="L2429" s="27" t="str">
        <f>VLOOKUP(B2429,'大货清单（不定期按GOMS更新）'!A:M,13,FALSE)</f>
        <v>331</v>
      </c>
      <c r="M2429" s="27" t="str">
        <f>VLOOKUP(B2429,'大货清单（不定期按GOMS更新）'!A:N,14,FALSE)</f>
        <v>286</v>
      </c>
      <c r="N2429" s="50" t="s">
        <v>4700</v>
      </c>
      <c r="O2429" s="27">
        <f>IFERROR(VLOOKUP(N2429,'散件迭代（不定期更新）'!C:J,8,FALSE),0)</f>
        <v>0</v>
      </c>
      <c r="P2429" s="27">
        <f>IFERROR(VLOOKUP(N2429,'散件（更新）'!B:H,3,FALSE),0)</f>
        <v>0</v>
      </c>
      <c r="Q2429" s="27" t="str">
        <f>VLOOKUP(N2429,'散件（更新）'!B:H,2,FALSE)</f>
        <v>114-23280207</v>
      </c>
      <c r="R2429" s="27" t="str">
        <f>VLOOKUP(N2429,'散件（更新）'!B:H,7,FALSE)</f>
        <v>Display Screen</v>
      </c>
      <c r="S2429" s="27" t="str">
        <f>VLOOKUP(N2429,'散件（更新）'!B:E,4,FALSE)</f>
        <v>https://tineco-yxzt.oss-accelerate.aliyuncs.com/20240306/xianshiping_1709691771004.GIF</v>
      </c>
      <c r="T2429" s="27" t="s">
        <v>8759</v>
      </c>
      <c r="U2429" s="28" t="str">
        <f>VLOOKUP(N2429,'散件（更新）'!B:G,6,FALSE)</f>
        <v>LED显示屏组件</v>
      </c>
      <c r="V2429" s="28">
        <f>VLOOKUP(N2429,'散件（更新）'!B:I,8,FALSE)</f>
        <v>6974950107178</v>
      </c>
    </row>
    <row r="2430" spans="1:22">
      <c r="A2430" s="57">
        <v>46169</v>
      </c>
      <c r="B2430" s="58" t="s">
        <v>7430</v>
      </c>
      <c r="C2430" s="27" t="str">
        <f>VLOOKUP(B2430,'大货清单（不定期按GOMS更新）'!A:H,8,0)</f>
        <v>109-24580102</v>
      </c>
      <c r="D2430" s="27" t="str">
        <f>VLOOKUP(B2430,'大货清单（不定期按GOMS更新）'!A:C,3,0)</f>
        <v>CL2458A-02</v>
      </c>
      <c r="E2430" s="27" t="str">
        <f>VLOOKUP(B2430,'大货清单（不定期按GOMS更新）'!A:H,4,0)</f>
        <v>PL,ES,FR,CH,AT,DE,RO,GR,CZ,NL,LT,IT,UA,MA</v>
      </c>
      <c r="F2430" s="27" t="str">
        <f>VLOOKUP(B2430,'大货清单（不定期按GOMS更新）'!A:H,2,0)</f>
        <v>Floor One S6 Stretch Extreme</v>
      </c>
      <c r="G2430" s="28">
        <f>VLOOKUP(B2430,'大货清单（不定期按GOMS更新）'!A:I,9,FALSE)</f>
        <v>6932485001699</v>
      </c>
      <c r="H2430" s="27" t="str">
        <f>VLOOKUP(B2430,'大货清单（不定期按GOMS更新）'!A:H,7,0)</f>
        <v>Grey&amp;Black</v>
      </c>
      <c r="I2430" s="27" t="str">
        <f>VLOOKUP(B2430,'大货清单（不定期按GOMS更新）'!A:F,6,FALSE)</f>
        <v>ACTIVE</v>
      </c>
      <c r="J2430" s="27" t="str">
        <f>VLOOKUP(B2430,'大货清单（不定期按GOMS更新）'!A:K,11,FALSE)</f>
        <v>9.5</v>
      </c>
      <c r="K2430" s="27" t="str">
        <f>VLOOKUP(B2430,'大货清单（不定期按GOMS更新）'!A:N,12,FALSE)</f>
        <v>722</v>
      </c>
      <c r="L2430" s="27" t="str">
        <f>VLOOKUP(B2430,'大货清单（不定期按GOMS更新）'!A:M,13,FALSE)</f>
        <v>331</v>
      </c>
      <c r="M2430" s="27" t="str">
        <f>VLOOKUP(B2430,'大货清单（不定期按GOMS更新）'!A:N,14,FALSE)</f>
        <v>286</v>
      </c>
      <c r="N2430" s="50" t="s">
        <v>7999</v>
      </c>
      <c r="O2430" s="27">
        <f>IFERROR(VLOOKUP(N2430,'散件迭代（不定期更新）'!C:J,8,FALSE),0)</f>
        <v>0</v>
      </c>
      <c r="P2430" s="27" t="str">
        <f>IFERROR(VLOOKUP(N2430,'散件（更新）'!B:H,3,FALSE),0)</f>
        <v/>
      </c>
      <c r="Q2430" s="27" t="str">
        <f>VLOOKUP(N2430,'散件（更新）'!B:H,2,FALSE)</f>
        <v>114-23761810</v>
      </c>
      <c r="R2430" s="27" t="str">
        <f>VLOOKUP(N2430,'散件（更新）'!B:H,7,FALSE)</f>
        <v>plastic part</v>
      </c>
      <c r="S2430" s="27" t="str">
        <f>VLOOKUP(N2430,'散件（更新）'!B:E,4,FALSE)</f>
        <v>https://tineco-yxzt.oss-accelerate.aliyuncs.com/20241219/weixintupian_202411141109497_1734589279566.jpg</v>
      </c>
      <c r="T2430" s="27" t="s">
        <v>8759</v>
      </c>
      <c r="U2430" s="28" t="str">
        <f>VLOOKUP(N2430,'散件（更新）'!B:G,6,FALSE)</f>
        <v>回收桶信号检测组件（黑色适配蓝色）</v>
      </c>
      <c r="V2430" s="28">
        <f>VLOOKUP(N2430,'散件（更新）'!B:I,8,FALSE)</f>
        <v>6932485002498</v>
      </c>
    </row>
    <row r="2431" spans="1:22">
      <c r="A2431" s="57">
        <v>46169</v>
      </c>
      <c r="B2431" s="58" t="s">
        <v>7430</v>
      </c>
      <c r="C2431" s="27" t="str">
        <f>VLOOKUP(B2431,'大货清单（不定期按GOMS更新）'!A:H,8,0)</f>
        <v>109-24580102</v>
      </c>
      <c r="D2431" s="27" t="str">
        <f>VLOOKUP(B2431,'大货清单（不定期按GOMS更新）'!A:C,3,0)</f>
        <v>CL2458A-02</v>
      </c>
      <c r="E2431" s="27" t="str">
        <f>VLOOKUP(B2431,'大货清单（不定期按GOMS更新）'!A:H,4,0)</f>
        <v>PL,ES,FR,CH,AT,DE,RO,GR,CZ,NL,LT,IT,UA,MA</v>
      </c>
      <c r="F2431" s="27" t="str">
        <f>VLOOKUP(B2431,'大货清单（不定期按GOMS更新）'!A:H,2,0)</f>
        <v>Floor One S6 Stretch Extreme</v>
      </c>
      <c r="G2431" s="28">
        <f>VLOOKUP(B2431,'大货清单（不定期按GOMS更新）'!A:I,9,FALSE)</f>
        <v>6932485001699</v>
      </c>
      <c r="H2431" s="27" t="str">
        <f>VLOOKUP(B2431,'大货清单（不定期按GOMS更新）'!A:H,7,0)</f>
        <v>Grey&amp;Black</v>
      </c>
      <c r="I2431" s="27" t="str">
        <f>VLOOKUP(B2431,'大货清单（不定期按GOMS更新）'!A:F,6,FALSE)</f>
        <v>ACTIVE</v>
      </c>
      <c r="J2431" s="27" t="str">
        <f>VLOOKUP(B2431,'大货清单（不定期按GOMS更新）'!A:K,11,FALSE)</f>
        <v>9.5</v>
      </c>
      <c r="K2431" s="27" t="str">
        <f>VLOOKUP(B2431,'大货清单（不定期按GOMS更新）'!A:N,12,FALSE)</f>
        <v>722</v>
      </c>
      <c r="L2431" s="27" t="str">
        <f>VLOOKUP(B2431,'大货清单（不定期按GOMS更新）'!A:M,13,FALSE)</f>
        <v>331</v>
      </c>
      <c r="M2431" s="27" t="str">
        <f>VLOOKUP(B2431,'大货清单（不定期按GOMS更新）'!A:N,14,FALSE)</f>
        <v>286</v>
      </c>
      <c r="N2431" s="50" t="s">
        <v>7839</v>
      </c>
      <c r="O2431" s="27">
        <f>IFERROR(VLOOKUP(N2431,'散件迭代（不定期更新）'!C:J,8,FALSE),0)</f>
        <v>0</v>
      </c>
      <c r="P2431" s="27" t="str">
        <f>IFERROR(VLOOKUP(N2431,'散件（更新）'!B:H,3,FALSE),0)</f>
        <v/>
      </c>
      <c r="Q2431" s="27" t="str">
        <f>VLOOKUP(N2431,'散件（更新）'!B:H,2,FALSE)</f>
        <v>114-23761816</v>
      </c>
      <c r="R2431" s="27" t="str">
        <f>VLOOKUP(N2431,'散件（更新）'!B:H,7,FALSE)</f>
        <v>plastic part</v>
      </c>
      <c r="S2431" s="27" t="str">
        <f>VLOOKUP(N2431,'散件（更新）'!B:E,4,FALSE)</f>
        <v>https://tineco-yxzt.oss-accelerate.aliyuncs.com/20241219/5_1734589496153.jpg</v>
      </c>
      <c r="T2431" s="27" t="s">
        <v>19301</v>
      </c>
      <c r="U2431" s="28" t="str">
        <f>VLOOKUP(N2431,'散件（更新）'!B:G,6,FALSE)</f>
        <v>转接头组件（带锁扣）</v>
      </c>
      <c r="V2431" s="28">
        <f>VLOOKUP(N2431,'散件（更新）'!B:I,8,FALSE)</f>
        <v>6932485002504</v>
      </c>
    </row>
    <row r="2432" spans="1:22">
      <c r="A2432" s="57">
        <v>46169</v>
      </c>
      <c r="B2432" s="58" t="s">
        <v>7430</v>
      </c>
      <c r="C2432" s="27" t="str">
        <f>VLOOKUP(B2432,'大货清单（不定期按GOMS更新）'!A:H,8,0)</f>
        <v>109-24580102</v>
      </c>
      <c r="D2432" s="27" t="str">
        <f>VLOOKUP(B2432,'大货清单（不定期按GOMS更新）'!A:C,3,0)</f>
        <v>CL2458A-02</v>
      </c>
      <c r="E2432" s="27" t="str">
        <f>VLOOKUP(B2432,'大货清单（不定期按GOMS更新）'!A:H,4,0)</f>
        <v>PL,ES,FR,CH,AT,DE,RO,GR,CZ,NL,LT,IT,UA,MA</v>
      </c>
      <c r="F2432" s="27" t="str">
        <f>VLOOKUP(B2432,'大货清单（不定期按GOMS更新）'!A:H,2,0)</f>
        <v>Floor One S6 Stretch Extreme</v>
      </c>
      <c r="G2432" s="28">
        <f>VLOOKUP(B2432,'大货清单（不定期按GOMS更新）'!A:I,9,FALSE)</f>
        <v>6932485001699</v>
      </c>
      <c r="H2432" s="27" t="str">
        <f>VLOOKUP(B2432,'大货清单（不定期按GOMS更新）'!A:H,7,0)</f>
        <v>Grey&amp;Black</v>
      </c>
      <c r="I2432" s="27" t="str">
        <f>VLOOKUP(B2432,'大货清单（不定期按GOMS更新）'!A:F,6,FALSE)</f>
        <v>ACTIVE</v>
      </c>
      <c r="J2432" s="27" t="str">
        <f>VLOOKUP(B2432,'大货清单（不定期按GOMS更新）'!A:K,11,FALSE)</f>
        <v>9.5</v>
      </c>
      <c r="K2432" s="27" t="str">
        <f>VLOOKUP(B2432,'大货清单（不定期按GOMS更新）'!A:N,12,FALSE)</f>
        <v>722</v>
      </c>
      <c r="L2432" s="27" t="str">
        <f>VLOOKUP(B2432,'大货清单（不定期按GOMS更新）'!A:M,13,FALSE)</f>
        <v>331</v>
      </c>
      <c r="M2432" s="27" t="str">
        <f>VLOOKUP(B2432,'大货清单（不定期按GOMS更新）'!A:N,14,FALSE)</f>
        <v>286</v>
      </c>
      <c r="N2432" s="50" t="s">
        <v>4703</v>
      </c>
      <c r="O2432" s="27">
        <f>IFERROR(VLOOKUP(N2432,'散件迭代（不定期更新）'!C:J,8,FALSE),0)</f>
        <v>0</v>
      </c>
      <c r="P2432" s="27">
        <f>IFERROR(VLOOKUP(N2432,'散件（更新）'!B:H,3,FALSE),0)</f>
        <v>0</v>
      </c>
      <c r="Q2432" s="27" t="str">
        <f>VLOOKUP(N2432,'散件（更新）'!B:H,2,FALSE)</f>
        <v>114-23280214</v>
      </c>
      <c r="R2432" s="27" t="str">
        <f>VLOOKUP(N2432,'散件（更新）'!B:H,7,FALSE)</f>
        <v>plastic part</v>
      </c>
      <c r="S2432" s="27" t="str">
        <f>VLOOKUP(N2432,'散件（更新）'!B:E,4,FALSE)</f>
        <v>https://tineco-yxzt.oss-accelerate.aliyuncs.com/20240306/shuixiangxiashuifazujian_1709692518244.GIF</v>
      </c>
      <c r="T2432" s="27" t="s">
        <v>8759</v>
      </c>
      <c r="U2432" s="28" t="str">
        <f>VLOOKUP(N2432,'散件（更新）'!B:G,6,FALSE)</f>
        <v>水箱下水阀组件</v>
      </c>
      <c r="V2432" s="28">
        <f>VLOOKUP(N2432,'散件（更新）'!B:I,8,FALSE)</f>
        <v>6974950107246</v>
      </c>
    </row>
    <row r="2433" spans="1:22">
      <c r="A2433" s="57">
        <v>46169</v>
      </c>
      <c r="B2433" s="58" t="s">
        <v>7430</v>
      </c>
      <c r="C2433" s="27" t="str">
        <f>VLOOKUP(B2433,'大货清单（不定期按GOMS更新）'!A:H,8,0)</f>
        <v>109-24580102</v>
      </c>
      <c r="D2433" s="27" t="str">
        <f>VLOOKUP(B2433,'大货清单（不定期按GOMS更新）'!A:C,3,0)</f>
        <v>CL2458A-02</v>
      </c>
      <c r="E2433" s="27" t="str">
        <f>VLOOKUP(B2433,'大货清单（不定期按GOMS更新）'!A:H,4,0)</f>
        <v>PL,ES,FR,CH,AT,DE,RO,GR,CZ,NL,LT,IT,UA,MA</v>
      </c>
      <c r="F2433" s="27" t="str">
        <f>VLOOKUP(B2433,'大货清单（不定期按GOMS更新）'!A:H,2,0)</f>
        <v>Floor One S6 Stretch Extreme</v>
      </c>
      <c r="G2433" s="28">
        <f>VLOOKUP(B2433,'大货清单（不定期按GOMS更新）'!A:I,9,FALSE)</f>
        <v>6932485001699</v>
      </c>
      <c r="H2433" s="27" t="str">
        <f>VLOOKUP(B2433,'大货清单（不定期按GOMS更新）'!A:H,7,0)</f>
        <v>Grey&amp;Black</v>
      </c>
      <c r="I2433" s="27" t="str">
        <f>VLOOKUP(B2433,'大货清单（不定期按GOMS更新）'!A:F,6,FALSE)</f>
        <v>ACTIVE</v>
      </c>
      <c r="J2433" s="27" t="str">
        <f>VLOOKUP(B2433,'大货清单（不定期按GOMS更新）'!A:K,11,FALSE)</f>
        <v>9.5</v>
      </c>
      <c r="K2433" s="27" t="str">
        <f>VLOOKUP(B2433,'大货清单（不定期按GOMS更新）'!A:N,12,FALSE)</f>
        <v>722</v>
      </c>
      <c r="L2433" s="27" t="str">
        <f>VLOOKUP(B2433,'大货清单（不定期按GOMS更新）'!A:M,13,FALSE)</f>
        <v>331</v>
      </c>
      <c r="M2433" s="27" t="str">
        <f>VLOOKUP(B2433,'大货清单（不定期按GOMS更新）'!A:N,14,FALSE)</f>
        <v>286</v>
      </c>
      <c r="N2433" s="50" t="s">
        <v>4704</v>
      </c>
      <c r="O2433" s="27">
        <f>IFERROR(VLOOKUP(N2433,'散件迭代（不定期更新）'!C:J,8,FALSE),0)</f>
        <v>0</v>
      </c>
      <c r="P2433" s="27">
        <f>IFERROR(VLOOKUP(N2433,'散件（更新）'!B:H,3,FALSE),0)</f>
        <v>0</v>
      </c>
      <c r="Q2433" s="27" t="str">
        <f>VLOOKUP(N2433,'散件（更新）'!B:H,2,FALSE)</f>
        <v>114-23280216</v>
      </c>
      <c r="R2433" s="27" t="str">
        <f>VLOOKUP(N2433,'散件（更新）'!B:H,7,FALSE)</f>
        <v>plastic part</v>
      </c>
      <c r="S2433" s="27" t="str">
        <f>VLOOKUP(N2433,'散件（更新）'!B:E,4,FALSE)</f>
        <v>https://tineco-yxzt.oss-accelerate.aliyuncs.com/20240306/penshuiban_1709693039077.GIF</v>
      </c>
      <c r="T2433" s="27" t="s">
        <v>8759</v>
      </c>
      <c r="U2433" s="28" t="str">
        <f>VLOOKUP(N2433,'散件（更新）'!B:G,6,FALSE)</f>
        <v>喷水板组件</v>
      </c>
      <c r="V2433" s="28">
        <f>VLOOKUP(N2433,'散件（更新）'!B:I,8,FALSE)</f>
        <v>6974950107260</v>
      </c>
    </row>
    <row r="2434" spans="1:22">
      <c r="A2434" s="57">
        <v>46169</v>
      </c>
      <c r="B2434" s="58" t="s">
        <v>7430</v>
      </c>
      <c r="C2434" s="27" t="str">
        <f>VLOOKUP(B2434,'大货清单（不定期按GOMS更新）'!A:H,8,0)</f>
        <v>109-24580102</v>
      </c>
      <c r="D2434" s="27" t="str">
        <f>VLOOKUP(B2434,'大货清单（不定期按GOMS更新）'!A:C,3,0)</f>
        <v>CL2458A-02</v>
      </c>
      <c r="E2434" s="27" t="str">
        <f>VLOOKUP(B2434,'大货清单（不定期按GOMS更新）'!A:H,4,0)</f>
        <v>PL,ES,FR,CH,AT,DE,RO,GR,CZ,NL,LT,IT,UA,MA</v>
      </c>
      <c r="F2434" s="27" t="str">
        <f>VLOOKUP(B2434,'大货清单（不定期按GOMS更新）'!A:H,2,0)</f>
        <v>Floor One S6 Stretch Extreme</v>
      </c>
      <c r="G2434" s="28">
        <f>VLOOKUP(B2434,'大货清单（不定期按GOMS更新）'!A:I,9,FALSE)</f>
        <v>6932485001699</v>
      </c>
      <c r="H2434" s="27" t="str">
        <f>VLOOKUP(B2434,'大货清单（不定期按GOMS更新）'!A:H,7,0)</f>
        <v>Grey&amp;Black</v>
      </c>
      <c r="I2434" s="27" t="str">
        <f>VLOOKUP(B2434,'大货清单（不定期按GOMS更新）'!A:F,6,FALSE)</f>
        <v>ACTIVE</v>
      </c>
      <c r="J2434" s="27" t="str">
        <f>VLOOKUP(B2434,'大货清单（不定期按GOMS更新）'!A:K,11,FALSE)</f>
        <v>9.5</v>
      </c>
      <c r="K2434" s="27" t="str">
        <f>VLOOKUP(B2434,'大货清单（不定期按GOMS更新）'!A:N,12,FALSE)</f>
        <v>722</v>
      </c>
      <c r="L2434" s="27" t="str">
        <f>VLOOKUP(B2434,'大货清单（不定期按GOMS更新）'!A:M,13,FALSE)</f>
        <v>331</v>
      </c>
      <c r="M2434" s="27" t="str">
        <f>VLOOKUP(B2434,'大货清单（不定期按GOMS更新）'!A:N,14,FALSE)</f>
        <v>286</v>
      </c>
      <c r="N2434" s="50" t="s">
        <v>7884</v>
      </c>
      <c r="O2434" s="27">
        <f>IFERROR(VLOOKUP(N2434,'散件迭代（不定期更新）'!C:J,8,FALSE),0)</f>
        <v>0</v>
      </c>
      <c r="P2434" s="27" t="str">
        <f>IFERROR(VLOOKUP(N2434,'散件（更新）'!B:H,3,FALSE),0)</f>
        <v/>
      </c>
      <c r="Q2434" s="27" t="str">
        <f>VLOOKUP(N2434,'散件（更新）'!B:H,2,FALSE)</f>
        <v>114-24580107</v>
      </c>
      <c r="R2434" s="27" t="str">
        <f>VLOOKUP(N2434,'散件（更新）'!B:H,7,FALSE)</f>
        <v>plastic part</v>
      </c>
      <c r="S2434" s="27" t="str">
        <f>VLOOKUP(N2434,'散件（更新）'!B:E,4,FALSE)</f>
        <v>https://tineco-yxzt.oss-accelerate.aliyuncs.com/20241231/ruanjiaosai_1735610699782.png</v>
      </c>
      <c r="T2434" s="27" t="s">
        <v>8759</v>
      </c>
      <c r="U2434" s="28" t="str">
        <f>VLOOKUP(N2434,'散件（更新）'!B:G,6,FALSE)</f>
        <v>SP;CL2458A-02;前后盖软胶塞</v>
      </c>
      <c r="V2434" s="28">
        <f>VLOOKUP(N2434,'散件（更新）'!B:I,8,FALSE)</f>
        <v>6932485004591</v>
      </c>
    </row>
    <row r="2435" spans="1:22">
      <c r="A2435" s="57">
        <v>46169</v>
      </c>
      <c r="B2435" s="58" t="s">
        <v>7430</v>
      </c>
      <c r="C2435" s="27" t="str">
        <f>VLOOKUP(B2435,'大货清单（不定期按GOMS更新）'!A:H,8,0)</f>
        <v>109-24580102</v>
      </c>
      <c r="D2435" s="27" t="str">
        <f>VLOOKUP(B2435,'大货清单（不定期按GOMS更新）'!A:C,3,0)</f>
        <v>CL2458A-02</v>
      </c>
      <c r="E2435" s="27" t="str">
        <f>VLOOKUP(B2435,'大货清单（不定期按GOMS更新）'!A:H,4,0)</f>
        <v>PL,ES,FR,CH,AT,DE,RO,GR,CZ,NL,LT,IT,UA,MA</v>
      </c>
      <c r="F2435" s="27" t="str">
        <f>VLOOKUP(B2435,'大货清单（不定期按GOMS更新）'!A:H,2,0)</f>
        <v>Floor One S6 Stretch Extreme</v>
      </c>
      <c r="G2435" s="28">
        <f>VLOOKUP(B2435,'大货清单（不定期按GOMS更新）'!A:I,9,FALSE)</f>
        <v>6932485001699</v>
      </c>
      <c r="H2435" s="27" t="str">
        <f>VLOOKUP(B2435,'大货清单（不定期按GOMS更新）'!A:H,7,0)</f>
        <v>Grey&amp;Black</v>
      </c>
      <c r="I2435" s="27" t="str">
        <f>VLOOKUP(B2435,'大货清单（不定期按GOMS更新）'!A:F,6,FALSE)</f>
        <v>ACTIVE</v>
      </c>
      <c r="J2435" s="27" t="str">
        <f>VLOOKUP(B2435,'大货清单（不定期按GOMS更新）'!A:K,11,FALSE)</f>
        <v>9.5</v>
      </c>
      <c r="K2435" s="27" t="str">
        <f>VLOOKUP(B2435,'大货清单（不定期按GOMS更新）'!A:N,12,FALSE)</f>
        <v>722</v>
      </c>
      <c r="L2435" s="27" t="str">
        <f>VLOOKUP(B2435,'大货清单（不定期按GOMS更新）'!A:M,13,FALSE)</f>
        <v>331</v>
      </c>
      <c r="M2435" s="27" t="str">
        <f>VLOOKUP(B2435,'大货清单（不定期按GOMS更新）'!A:N,14,FALSE)</f>
        <v>286</v>
      </c>
      <c r="N2435" s="50" t="s">
        <v>8229</v>
      </c>
      <c r="O2435" s="27">
        <f>IFERROR(VLOOKUP(N2435,'散件迭代（不定期更新）'!C:J,8,FALSE),0)</f>
        <v>0</v>
      </c>
      <c r="P2435" s="27" t="str">
        <f>IFERROR(VLOOKUP(N2435,'散件（更新）'!B:H,3,FALSE),0)</f>
        <v/>
      </c>
      <c r="Q2435" s="27" t="str">
        <f>VLOOKUP(N2435,'散件（更新）'!B:H,2,FALSE)</f>
        <v>114-23761804</v>
      </c>
      <c r="R2435" s="27" t="str">
        <f>VLOOKUP(N2435,'散件（更新）'!B:H,7,FALSE)</f>
        <v>Motor</v>
      </c>
      <c r="S2435" s="27" t="str">
        <f>VLOOKUP(N2435,'散件（更新）'!B:E,4,FALSE)</f>
        <v>https://tineco-yxzt.oss-accelerate.aliyuncs.com/20241219/weixintupian_202411141109494_1734586474304.jpg</v>
      </c>
      <c r="T2435" s="27" t="s">
        <v>8759</v>
      </c>
      <c r="U2435" s="28" t="str">
        <f>VLOOKUP(N2435,'散件（更新）'!B:G,6,FALSE)</f>
        <v>有刷电机齿轮箱组件（带铭牌）</v>
      </c>
      <c r="V2435" s="28">
        <f>VLOOKUP(N2435,'散件（更新）'!B:I,8,FALSE)</f>
        <v>6932485002436</v>
      </c>
    </row>
    <row r="2436" spans="1:22">
      <c r="A2436" s="57">
        <v>46169</v>
      </c>
      <c r="B2436" s="58" t="s">
        <v>7430</v>
      </c>
      <c r="C2436" s="27" t="str">
        <f>VLOOKUP(B2436,'大货清单（不定期按GOMS更新）'!A:H,8,0)</f>
        <v>109-24580102</v>
      </c>
      <c r="D2436" s="27" t="str">
        <f>VLOOKUP(B2436,'大货清单（不定期按GOMS更新）'!A:C,3,0)</f>
        <v>CL2458A-02</v>
      </c>
      <c r="E2436" s="27" t="str">
        <f>VLOOKUP(B2436,'大货清单（不定期按GOMS更新）'!A:H,4,0)</f>
        <v>PL,ES,FR,CH,AT,DE,RO,GR,CZ,NL,LT,IT,UA,MA</v>
      </c>
      <c r="F2436" s="27" t="str">
        <f>VLOOKUP(B2436,'大货清单（不定期按GOMS更新）'!A:H,2,0)</f>
        <v>Floor One S6 Stretch Extreme</v>
      </c>
      <c r="G2436" s="28">
        <f>VLOOKUP(B2436,'大货清单（不定期按GOMS更新）'!A:I,9,FALSE)</f>
        <v>6932485001699</v>
      </c>
      <c r="H2436" s="27" t="str">
        <f>VLOOKUP(B2436,'大货清单（不定期按GOMS更新）'!A:H,7,0)</f>
        <v>Grey&amp;Black</v>
      </c>
      <c r="I2436" s="27" t="str">
        <f>VLOOKUP(B2436,'大货清单（不定期按GOMS更新）'!A:F,6,FALSE)</f>
        <v>ACTIVE</v>
      </c>
      <c r="J2436" s="27" t="str">
        <f>VLOOKUP(B2436,'大货清单（不定期按GOMS更新）'!A:K,11,FALSE)</f>
        <v>9.5</v>
      </c>
      <c r="K2436" s="27" t="str">
        <f>VLOOKUP(B2436,'大货清单（不定期按GOMS更新）'!A:N,12,FALSE)</f>
        <v>722</v>
      </c>
      <c r="L2436" s="27" t="str">
        <f>VLOOKUP(B2436,'大货清单（不定期按GOMS更新）'!A:M,13,FALSE)</f>
        <v>331</v>
      </c>
      <c r="M2436" s="27" t="str">
        <f>VLOOKUP(B2436,'大货清单（不定期按GOMS更新）'!A:N,14,FALSE)</f>
        <v>286</v>
      </c>
      <c r="N2436" s="50" t="s">
        <v>8062</v>
      </c>
      <c r="O2436" s="27">
        <f>IFERROR(VLOOKUP(N2436,'散件迭代（不定期更新）'!C:J,8,FALSE),0)</f>
        <v>0</v>
      </c>
      <c r="P2436" s="27" t="str">
        <f>IFERROR(VLOOKUP(N2436,'散件（更新）'!B:H,3,FALSE),0)</f>
        <v/>
      </c>
      <c r="Q2436" s="27" t="str">
        <f>VLOOKUP(N2436,'散件（更新）'!B:H,2,FALSE)</f>
        <v>114-23761805</v>
      </c>
      <c r="R2436" s="27" t="str">
        <f>VLOOKUP(N2436,'散件（更新）'!B:H,7,FALSE)</f>
        <v>Motor</v>
      </c>
      <c r="S2436" s="27" t="str">
        <f>VLOOKUP(N2436,'散件（更新）'!B:E,4,FALSE)</f>
        <v>https://tineco-yxzt.oss-accelerate.aliyuncs.com/20241219/weixintupian_202411141109495_1734586641284.jpg</v>
      </c>
      <c r="T2436" s="27" t="s">
        <v>8759</v>
      </c>
      <c r="U2436" s="28" t="str">
        <f>VLOOKUP(N2436,'散件（更新）'!B:G,6,FALSE)</f>
        <v>主电机组件</v>
      </c>
      <c r="V2436" s="28">
        <f>VLOOKUP(N2436,'散件（更新）'!B:I,8,FALSE)</f>
        <v>6932485002443</v>
      </c>
    </row>
    <row r="2437" spans="1:22">
      <c r="A2437" s="57">
        <v>46169</v>
      </c>
      <c r="B2437" s="58" t="s">
        <v>7430</v>
      </c>
      <c r="C2437" s="27" t="str">
        <f>VLOOKUP(B2437,'大货清单（不定期按GOMS更新）'!A:H,8,0)</f>
        <v>109-24580102</v>
      </c>
      <c r="D2437" s="27" t="str">
        <f>VLOOKUP(B2437,'大货清单（不定期按GOMS更新）'!A:C,3,0)</f>
        <v>CL2458A-02</v>
      </c>
      <c r="E2437" s="27" t="str">
        <f>VLOOKUP(B2437,'大货清单（不定期按GOMS更新）'!A:H,4,0)</f>
        <v>PL,ES,FR,CH,AT,DE,RO,GR,CZ,NL,LT,IT,UA,MA</v>
      </c>
      <c r="F2437" s="27" t="str">
        <f>VLOOKUP(B2437,'大货清单（不定期按GOMS更新）'!A:H,2,0)</f>
        <v>Floor One S6 Stretch Extreme</v>
      </c>
      <c r="G2437" s="28">
        <f>VLOOKUP(B2437,'大货清单（不定期按GOMS更新）'!A:I,9,FALSE)</f>
        <v>6932485001699</v>
      </c>
      <c r="H2437" s="27" t="str">
        <f>VLOOKUP(B2437,'大货清单（不定期按GOMS更新）'!A:H,7,0)</f>
        <v>Grey&amp;Black</v>
      </c>
      <c r="I2437" s="27" t="str">
        <f>VLOOKUP(B2437,'大货清单（不定期按GOMS更新）'!A:F,6,FALSE)</f>
        <v>ACTIVE</v>
      </c>
      <c r="J2437" s="27" t="str">
        <f>VLOOKUP(B2437,'大货清单（不定期按GOMS更新）'!A:K,11,FALSE)</f>
        <v>9.5</v>
      </c>
      <c r="K2437" s="27" t="str">
        <f>VLOOKUP(B2437,'大货清单（不定期按GOMS更新）'!A:N,12,FALSE)</f>
        <v>722</v>
      </c>
      <c r="L2437" s="27" t="str">
        <f>VLOOKUP(B2437,'大货清单（不定期按GOMS更新）'!A:M,13,FALSE)</f>
        <v>331</v>
      </c>
      <c r="M2437" s="27" t="str">
        <f>VLOOKUP(B2437,'大货清单（不定期按GOMS更新）'!A:N,14,FALSE)</f>
        <v>286</v>
      </c>
      <c r="N2437" s="50" t="s">
        <v>7858</v>
      </c>
      <c r="O2437" s="27">
        <f>IFERROR(VLOOKUP(N2437,'散件迭代（不定期更新）'!C:J,8,FALSE),0)</f>
        <v>0</v>
      </c>
      <c r="P2437" s="27" t="str">
        <f>IFERROR(VLOOKUP(N2437,'散件（更新）'!B:H,3,FALSE),0)</f>
        <v/>
      </c>
      <c r="Q2437" s="27" t="str">
        <f>VLOOKUP(N2437,'散件（更新）'!B:H,2,FALSE)</f>
        <v>114-24580104</v>
      </c>
      <c r="R2437" s="27" t="str">
        <f>VLOOKUP(N2437,'散件（更新）'!B:H,7,FALSE)</f>
        <v>PCBA</v>
      </c>
      <c r="S2437" s="27" t="str">
        <f>VLOOKUP(N2437,'散件（更新）'!B:E,4,FALSE)</f>
        <v>https://tineco-yxzt.oss-accelerate.aliyuncs.com/20241231/jishenzhukongban_1735610252380.png</v>
      </c>
      <c r="T2437" s="27" t="s">
        <v>8759</v>
      </c>
      <c r="U2437" s="28" t="str">
        <f>VLOOKUP(N2437,'散件（更新）'!B:G,6,FALSE)</f>
        <v>SP;CL2458A-02;机身主控板组件（欧洲）</v>
      </c>
      <c r="V2437" s="28">
        <f>VLOOKUP(N2437,'散件（更新）'!B:I,8,FALSE)</f>
        <v>6932485004522</v>
      </c>
    </row>
    <row r="2438" spans="1:22">
      <c r="A2438" s="57">
        <v>46169</v>
      </c>
      <c r="B2438" s="58" t="s">
        <v>7430</v>
      </c>
      <c r="C2438" s="27" t="str">
        <f>VLOOKUP(B2438,'大货清单（不定期按GOMS更新）'!A:H,8,0)</f>
        <v>109-24580102</v>
      </c>
      <c r="D2438" s="27" t="str">
        <f>VLOOKUP(B2438,'大货清单（不定期按GOMS更新）'!A:C,3,0)</f>
        <v>CL2458A-02</v>
      </c>
      <c r="E2438" s="27" t="str">
        <f>VLOOKUP(B2438,'大货清单（不定期按GOMS更新）'!A:H,4,0)</f>
        <v>PL,ES,FR,CH,AT,DE,RO,GR,CZ,NL,LT,IT,UA,MA</v>
      </c>
      <c r="F2438" s="27" t="str">
        <f>VLOOKUP(B2438,'大货清单（不定期按GOMS更新）'!A:H,2,0)</f>
        <v>Floor One S6 Stretch Extreme</v>
      </c>
      <c r="G2438" s="28">
        <f>VLOOKUP(B2438,'大货清单（不定期按GOMS更新）'!A:I,9,FALSE)</f>
        <v>6932485001699</v>
      </c>
      <c r="H2438" s="27" t="str">
        <f>VLOOKUP(B2438,'大货清单（不定期按GOMS更新）'!A:H,7,0)</f>
        <v>Grey&amp;Black</v>
      </c>
      <c r="I2438" s="27" t="str">
        <f>VLOOKUP(B2438,'大货清单（不定期按GOMS更新）'!A:F,6,FALSE)</f>
        <v>ACTIVE</v>
      </c>
      <c r="J2438" s="27" t="str">
        <f>VLOOKUP(B2438,'大货清单（不定期按GOMS更新）'!A:K,11,FALSE)</f>
        <v>9.5</v>
      </c>
      <c r="K2438" s="27" t="str">
        <f>VLOOKUP(B2438,'大货清单（不定期按GOMS更新）'!A:N,12,FALSE)</f>
        <v>722</v>
      </c>
      <c r="L2438" s="27" t="str">
        <f>VLOOKUP(B2438,'大货清单（不定期按GOMS更新）'!A:M,13,FALSE)</f>
        <v>331</v>
      </c>
      <c r="M2438" s="27" t="str">
        <f>VLOOKUP(B2438,'大货清单（不定期按GOMS更新）'!A:N,14,FALSE)</f>
        <v>286</v>
      </c>
      <c r="N2438" s="50" t="s">
        <v>8104</v>
      </c>
      <c r="O2438" s="27">
        <f>IFERROR(VLOOKUP(N2438,'散件迭代（不定期更新）'!C:J,8,FALSE),0)</f>
        <v>0</v>
      </c>
      <c r="P2438" s="27" t="str">
        <f>IFERROR(VLOOKUP(N2438,'散件（更新）'!B:H,3,FALSE),0)</f>
        <v/>
      </c>
      <c r="Q2438" s="27" t="str">
        <f>VLOOKUP(N2438,'散件（更新）'!B:H,2,FALSE)</f>
        <v>114-24580106</v>
      </c>
      <c r="R2438" s="27" t="str">
        <f>VLOOKUP(N2438,'散件（更新）'!B:H,7,FALSE)</f>
        <v>PCBA</v>
      </c>
      <c r="S2438" s="27" t="str">
        <f>VLOOKUP(N2438,'散件（更新）'!B:E,4,FALSE)</f>
        <v>https://tineco-yxzt.oss-accelerate.aliyuncs.com/20241231/tuopandianyuanban_1735610617986.png</v>
      </c>
      <c r="T2438" s="27" t="s">
        <v>19302</v>
      </c>
      <c r="U2438" s="28" t="str">
        <f>VLOOKUP(N2438,'散件（更新）'!B:G,6,FALSE)</f>
        <v>SP;CL2458A-02;六节托盘电源板组件</v>
      </c>
      <c r="V2438" s="28">
        <f>VLOOKUP(N2438,'散件（更新）'!B:I,8,FALSE)</f>
        <v>6932485004584</v>
      </c>
    </row>
    <row r="2439" spans="1:22">
      <c r="A2439" s="57">
        <v>46169</v>
      </c>
      <c r="B2439" s="58" t="s">
        <v>7430</v>
      </c>
      <c r="C2439" s="27" t="str">
        <f>VLOOKUP(B2439,'大货清单（不定期按GOMS更新）'!A:H,8,0)</f>
        <v>109-24580102</v>
      </c>
      <c r="D2439" s="27" t="str">
        <f>VLOOKUP(B2439,'大货清单（不定期按GOMS更新）'!A:C,3,0)</f>
        <v>CL2458A-02</v>
      </c>
      <c r="E2439" s="27" t="str">
        <f>VLOOKUP(B2439,'大货清单（不定期按GOMS更新）'!A:H,4,0)</f>
        <v>PL,ES,FR,CH,AT,DE,RO,GR,CZ,NL,LT,IT,UA,MA</v>
      </c>
      <c r="F2439" s="27" t="str">
        <f>VLOOKUP(B2439,'大货清单（不定期按GOMS更新）'!A:H,2,0)</f>
        <v>Floor One S6 Stretch Extreme</v>
      </c>
      <c r="G2439" s="28">
        <f>VLOOKUP(B2439,'大货清单（不定期按GOMS更新）'!A:I,9,FALSE)</f>
        <v>6932485001699</v>
      </c>
      <c r="H2439" s="27" t="str">
        <f>VLOOKUP(B2439,'大货清单（不定期按GOMS更新）'!A:H,7,0)</f>
        <v>Grey&amp;Black</v>
      </c>
      <c r="I2439" s="27" t="str">
        <f>VLOOKUP(B2439,'大货清单（不定期按GOMS更新）'!A:F,6,FALSE)</f>
        <v>ACTIVE</v>
      </c>
      <c r="J2439" s="27" t="str">
        <f>VLOOKUP(B2439,'大货清单（不定期按GOMS更新）'!A:K,11,FALSE)</f>
        <v>9.5</v>
      </c>
      <c r="K2439" s="27" t="str">
        <f>VLOOKUP(B2439,'大货清单（不定期按GOMS更新）'!A:N,12,FALSE)</f>
        <v>722</v>
      </c>
      <c r="L2439" s="27" t="str">
        <f>VLOOKUP(B2439,'大货清单（不定期按GOMS更新）'!A:M,13,FALSE)</f>
        <v>331</v>
      </c>
      <c r="M2439" s="27" t="str">
        <f>VLOOKUP(B2439,'大货清单（不定期按GOMS更新）'!A:N,14,FALSE)</f>
        <v>286</v>
      </c>
      <c r="N2439" s="50" t="s">
        <v>3796</v>
      </c>
      <c r="O2439" s="27">
        <f>IFERROR(VLOOKUP(N2439,'散件迭代（不定期更新）'!C:J,8,FALSE),0)</f>
        <v>0</v>
      </c>
      <c r="P2439" s="27" t="str">
        <f>IFERROR(VLOOKUP(N2439,'散件（更新）'!B:H,3,FALSE),0)</f>
        <v>/</v>
      </c>
      <c r="Q2439" s="27" t="str">
        <f>VLOOKUP(N2439,'散件（更新）'!B:H,2,FALSE)</f>
        <v>114-22200104</v>
      </c>
      <c r="R2439" s="27" t="str">
        <f>VLOOKUP(N2439,'散件（更新）'!B:H,7,FALSE)</f>
        <v>Scraper</v>
      </c>
      <c r="S2439" s="27" t="str">
        <f>VLOOKUP(N2439,'散件（更新）'!B:E,4,FALSE)</f>
        <v>https://tineco-yxzt.oss-accelerate.aliyuncs.com/20231219/9FWRR250000_1702948034118.png</v>
      </c>
      <c r="T2439" s="27" t="s">
        <v>8759</v>
      </c>
      <c r="U2439" s="28" t="str">
        <f>VLOOKUP(N2439,'散件（更新）'!B:G,6,FALSE)</f>
        <v>刮条组件</v>
      </c>
      <c r="V2439" s="28">
        <f>VLOOKUP(N2439,'散件（更新）'!B:I,8,FALSE)</f>
        <v>6974950103897</v>
      </c>
    </row>
    <row r="2440" spans="1:22">
      <c r="A2440" s="57">
        <v>46169</v>
      </c>
      <c r="B2440" s="58" t="s">
        <v>7430</v>
      </c>
      <c r="C2440" s="27" t="str">
        <f>VLOOKUP(B2440,'大货清单（不定期按GOMS更新）'!A:H,8,0)</f>
        <v>109-24580102</v>
      </c>
      <c r="D2440" s="27" t="str">
        <f>VLOOKUP(B2440,'大货清单（不定期按GOMS更新）'!A:C,3,0)</f>
        <v>CL2458A-02</v>
      </c>
      <c r="E2440" s="27" t="str">
        <f>VLOOKUP(B2440,'大货清单（不定期按GOMS更新）'!A:H,4,0)</f>
        <v>PL,ES,FR,CH,AT,DE,RO,GR,CZ,NL,LT,IT,UA,MA</v>
      </c>
      <c r="F2440" s="27" t="str">
        <f>VLOOKUP(B2440,'大货清单（不定期按GOMS更新）'!A:H,2,0)</f>
        <v>Floor One S6 Stretch Extreme</v>
      </c>
      <c r="G2440" s="28">
        <f>VLOOKUP(B2440,'大货清单（不定期按GOMS更新）'!A:I,9,FALSE)</f>
        <v>6932485001699</v>
      </c>
      <c r="H2440" s="27" t="str">
        <f>VLOOKUP(B2440,'大货清单（不定期按GOMS更新）'!A:H,7,0)</f>
        <v>Grey&amp;Black</v>
      </c>
      <c r="I2440" s="27" t="str">
        <f>VLOOKUP(B2440,'大货清单（不定期按GOMS更新）'!A:F,6,FALSE)</f>
        <v>ACTIVE</v>
      </c>
      <c r="J2440" s="27" t="str">
        <f>VLOOKUP(B2440,'大货清单（不定期按GOMS更新）'!A:K,11,FALSE)</f>
        <v>9.5</v>
      </c>
      <c r="K2440" s="27" t="str">
        <f>VLOOKUP(B2440,'大货清单（不定期按GOMS更新）'!A:N,12,FALSE)</f>
        <v>722</v>
      </c>
      <c r="L2440" s="27" t="str">
        <f>VLOOKUP(B2440,'大货清单（不定期按GOMS更新）'!A:M,13,FALSE)</f>
        <v>331</v>
      </c>
      <c r="M2440" s="27" t="str">
        <f>VLOOKUP(B2440,'大货清单（不定期按GOMS更新）'!A:N,14,FALSE)</f>
        <v>286</v>
      </c>
      <c r="N2440" s="50" t="s">
        <v>8012</v>
      </c>
      <c r="O2440" s="27">
        <f>IFERROR(VLOOKUP(N2440,'散件迭代（不定期更新）'!C:J,8,FALSE),0)</f>
        <v>0</v>
      </c>
      <c r="P2440" s="27" t="str">
        <f>IFERROR(VLOOKUP(N2440,'散件（更新）'!B:H,3,FALSE),0)</f>
        <v/>
      </c>
      <c r="Q2440" s="27" t="str">
        <f>VLOOKUP(N2440,'散件（更新）'!B:H,2,FALSE)</f>
        <v>114-23761808</v>
      </c>
      <c r="R2440" s="27" t="str">
        <f>VLOOKUP(N2440,'散件（更新）'!B:H,7,FALSE)</f>
        <v>Sensor</v>
      </c>
      <c r="S2440" s="27" t="str">
        <f>VLOOKUP(N2440,'散件（更新）'!B:E,4,FALSE)</f>
        <v>https://tineco-yxzt.oss-accelerate.aliyuncs.com/20241219/weixintupian_202411141109496_1734589120839.jpg</v>
      </c>
      <c r="T2440" s="27" t="s">
        <v>8759</v>
      </c>
      <c r="U2440" s="28" t="str">
        <f>VLOOKUP(N2440,'散件（更新）'!B:G,6,FALSE)</f>
        <v>直通式光电液位传感器组件</v>
      </c>
      <c r="V2440" s="28">
        <f>VLOOKUP(N2440,'散件（更新）'!B:I,8,FALSE)</f>
        <v>6932485002474</v>
      </c>
    </row>
    <row r="2441" spans="1:22">
      <c r="A2441" s="57">
        <v>46169</v>
      </c>
      <c r="B2441" s="58" t="s">
        <v>7430</v>
      </c>
      <c r="C2441" s="27" t="str">
        <f>VLOOKUP(B2441,'大货清单（不定期按GOMS更新）'!A:H,8,0)</f>
        <v>109-24580102</v>
      </c>
      <c r="D2441" s="27" t="str">
        <f>VLOOKUP(B2441,'大货清单（不定期按GOMS更新）'!A:C,3,0)</f>
        <v>CL2458A-02</v>
      </c>
      <c r="E2441" s="27" t="str">
        <f>VLOOKUP(B2441,'大货清单（不定期按GOMS更新）'!A:H,4,0)</f>
        <v>PL,ES,FR,CH,AT,DE,RO,GR,CZ,NL,LT,IT,UA,MA</v>
      </c>
      <c r="F2441" s="27" t="str">
        <f>VLOOKUP(B2441,'大货清单（不定期按GOMS更新）'!A:H,2,0)</f>
        <v>Floor One S6 Stretch Extreme</v>
      </c>
      <c r="G2441" s="28">
        <f>VLOOKUP(B2441,'大货清单（不定期按GOMS更新）'!A:I,9,FALSE)</f>
        <v>6932485001699</v>
      </c>
      <c r="H2441" s="27" t="str">
        <f>VLOOKUP(B2441,'大货清单（不定期按GOMS更新）'!A:H,7,0)</f>
        <v>Grey&amp;Black</v>
      </c>
      <c r="I2441" s="27" t="str">
        <f>VLOOKUP(B2441,'大货清单（不定期按GOMS更新）'!A:F,6,FALSE)</f>
        <v>ACTIVE</v>
      </c>
      <c r="J2441" s="27" t="str">
        <f>VLOOKUP(B2441,'大货清单（不定期按GOMS更新）'!A:K,11,FALSE)</f>
        <v>9.5</v>
      </c>
      <c r="K2441" s="27" t="str">
        <f>VLOOKUP(B2441,'大货清单（不定期按GOMS更新）'!A:N,12,FALSE)</f>
        <v>722</v>
      </c>
      <c r="L2441" s="27" t="str">
        <f>VLOOKUP(B2441,'大货清单（不定期按GOMS更新）'!A:M,13,FALSE)</f>
        <v>331</v>
      </c>
      <c r="M2441" s="27" t="str">
        <f>VLOOKUP(B2441,'大货清单（不定期按GOMS更新）'!A:N,14,FALSE)</f>
        <v>286</v>
      </c>
      <c r="N2441" s="50" t="s">
        <v>4708</v>
      </c>
      <c r="O2441" s="27">
        <f>IFERROR(VLOOKUP(N2441,'散件迭代（不定期更新）'!C:J,8,FALSE),0)</f>
        <v>0</v>
      </c>
      <c r="P2441" s="27">
        <f>IFERROR(VLOOKUP(N2441,'散件（更新）'!B:H,3,FALSE),0)</f>
        <v>0</v>
      </c>
      <c r="Q2441" s="27" t="str">
        <f>VLOOKUP(N2441,'散件（更新）'!B:H,2,FALSE)</f>
        <v>114-23280212</v>
      </c>
      <c r="R2441" s="27" t="str">
        <f>VLOOKUP(N2441,'散件（更新）'!B:H,7,FALSE)</f>
        <v>Sensor</v>
      </c>
      <c r="S2441" s="27" t="str">
        <f>VLOOKUP(N2441,'散件（更新）'!B:E,4,FALSE)</f>
        <v>https://tineco-yxzt.oss-accelerate.aliyuncs.com/20240306/hongwai_1709692389165.GIF</v>
      </c>
      <c r="T2441" s="27" t="s">
        <v>8759</v>
      </c>
      <c r="U2441" s="28" t="str">
        <f>VLOOKUP(N2441,'散件（更新）'!B:G,6,FALSE)</f>
        <v>红外脏污传感器板组件</v>
      </c>
      <c r="V2441" s="28">
        <f>VLOOKUP(N2441,'散件（更新）'!B:I,8,FALSE)</f>
        <v>6974950107222</v>
      </c>
    </row>
    <row r="2442" spans="1:22">
      <c r="A2442" s="57">
        <v>46169</v>
      </c>
      <c r="B2442" s="58" t="s">
        <v>7430</v>
      </c>
      <c r="C2442" s="27" t="str">
        <f>VLOOKUP(B2442,'大货清单（不定期按GOMS更新）'!A:H,8,0)</f>
        <v>109-24580102</v>
      </c>
      <c r="D2442" s="27" t="str">
        <f>VLOOKUP(B2442,'大货清单（不定期按GOMS更新）'!A:C,3,0)</f>
        <v>CL2458A-02</v>
      </c>
      <c r="E2442" s="27" t="str">
        <f>VLOOKUP(B2442,'大货清单（不定期按GOMS更新）'!A:H,4,0)</f>
        <v>PL,ES,FR,CH,AT,DE,RO,GR,CZ,NL,LT,IT,UA,MA</v>
      </c>
      <c r="F2442" s="27" t="str">
        <f>VLOOKUP(B2442,'大货清单（不定期按GOMS更新）'!A:H,2,0)</f>
        <v>Floor One S6 Stretch Extreme</v>
      </c>
      <c r="G2442" s="28">
        <f>VLOOKUP(B2442,'大货清单（不定期按GOMS更新）'!A:I,9,FALSE)</f>
        <v>6932485001699</v>
      </c>
      <c r="H2442" s="27" t="str">
        <f>VLOOKUP(B2442,'大货清单（不定期按GOMS更新）'!A:H,7,0)</f>
        <v>Grey&amp;Black</v>
      </c>
      <c r="I2442" s="27" t="str">
        <f>VLOOKUP(B2442,'大货清单（不定期按GOMS更新）'!A:F,6,FALSE)</f>
        <v>ACTIVE</v>
      </c>
      <c r="J2442" s="27" t="str">
        <f>VLOOKUP(B2442,'大货清单（不定期按GOMS更新）'!A:K,11,FALSE)</f>
        <v>9.5</v>
      </c>
      <c r="K2442" s="27" t="str">
        <f>VLOOKUP(B2442,'大货清单（不定期按GOMS更新）'!A:N,12,FALSE)</f>
        <v>722</v>
      </c>
      <c r="L2442" s="27" t="str">
        <f>VLOOKUP(B2442,'大货清单（不定期按GOMS更新）'!A:M,13,FALSE)</f>
        <v>331</v>
      </c>
      <c r="M2442" s="27" t="str">
        <f>VLOOKUP(B2442,'大货清单（不定期按GOMS更新）'!A:N,14,FALSE)</f>
        <v>286</v>
      </c>
      <c r="N2442" s="50" t="s">
        <v>4711</v>
      </c>
      <c r="O2442" s="27">
        <f>IFERROR(VLOOKUP(N2442,'散件迭代（不定期更新）'!C:J,8,FALSE),0)</f>
        <v>0</v>
      </c>
      <c r="P2442" s="27">
        <f>IFERROR(VLOOKUP(N2442,'散件（更新）'!B:H,3,FALSE),0)</f>
        <v>0</v>
      </c>
      <c r="Q2442" s="27" t="str">
        <f>VLOOKUP(N2442,'散件（更新）'!B:H,2,FALSE)</f>
        <v>114-23280213</v>
      </c>
      <c r="R2442" s="27" t="str">
        <f>VLOOKUP(N2442,'散件（更新）'!B:H,7,FALSE)</f>
        <v>Pump</v>
      </c>
      <c r="S2442" s="27" t="str">
        <f>VLOOKUP(N2442,'散件（更新）'!B:E,4,FALSE)</f>
        <v>https://tineco-yxzt.oss-accelerate.aliyuncs.com/20240306/shuibeng_1709692458984.GIF</v>
      </c>
      <c r="T2442" s="27" t="s">
        <v>8759</v>
      </c>
      <c r="U2442" s="28" t="str">
        <f>VLOOKUP(N2442,'散件（更新）'!B:G,6,FALSE)</f>
        <v>蠕动泵组件</v>
      </c>
      <c r="V2442" s="28">
        <f>VLOOKUP(N2442,'散件（更新）'!B:I,8,FALSE)</f>
        <v>6974950107239</v>
      </c>
    </row>
    <row r="2443" spans="1:22">
      <c r="A2443" s="57">
        <v>46169</v>
      </c>
      <c r="B2443" s="58" t="s">
        <v>7430</v>
      </c>
      <c r="C2443" s="27" t="str">
        <f>VLOOKUP(B2443,'大货清单（不定期按GOMS更新）'!A:H,8,0)</f>
        <v>109-24580102</v>
      </c>
      <c r="D2443" s="27" t="str">
        <f>VLOOKUP(B2443,'大货清单（不定期按GOMS更新）'!A:C,3,0)</f>
        <v>CL2458A-02</v>
      </c>
      <c r="E2443" s="27" t="str">
        <f>VLOOKUP(B2443,'大货清单（不定期按GOMS更新）'!A:H,4,0)</f>
        <v>PL,ES,FR,CH,AT,DE,RO,GR,CZ,NL,LT,IT,UA,MA</v>
      </c>
      <c r="F2443" s="27" t="str">
        <f>VLOOKUP(B2443,'大货清单（不定期按GOMS更新）'!A:H,2,0)</f>
        <v>Floor One S6 Stretch Extreme</v>
      </c>
      <c r="G2443" s="28">
        <f>VLOOKUP(B2443,'大货清单（不定期按GOMS更新）'!A:I,9,FALSE)</f>
        <v>6932485001699</v>
      </c>
      <c r="H2443" s="27" t="str">
        <f>VLOOKUP(B2443,'大货清单（不定期按GOMS更新）'!A:H,7,0)</f>
        <v>Grey&amp;Black</v>
      </c>
      <c r="I2443" s="27" t="str">
        <f>VLOOKUP(B2443,'大货清单（不定期按GOMS更新）'!A:F,6,FALSE)</f>
        <v>ACTIVE</v>
      </c>
      <c r="J2443" s="27" t="str">
        <f>VLOOKUP(B2443,'大货清单（不定期按GOMS更新）'!A:K,11,FALSE)</f>
        <v>9.5</v>
      </c>
      <c r="K2443" s="27" t="str">
        <f>VLOOKUP(B2443,'大货清单（不定期按GOMS更新）'!A:N,12,FALSE)</f>
        <v>722</v>
      </c>
      <c r="L2443" s="27" t="str">
        <f>VLOOKUP(B2443,'大货清单（不定期按GOMS更新）'!A:M,13,FALSE)</f>
        <v>331</v>
      </c>
      <c r="M2443" s="27" t="str">
        <f>VLOOKUP(B2443,'大货清单（不定期按GOMS更新）'!A:N,14,FALSE)</f>
        <v>286</v>
      </c>
      <c r="N2443" s="50" t="s">
        <v>4712</v>
      </c>
      <c r="O2443" s="27">
        <f>IFERROR(VLOOKUP(N2443,'散件迭代（不定期更新）'!C:J,8,FALSE),0)</f>
        <v>0</v>
      </c>
      <c r="P2443" s="27">
        <f>IFERROR(VLOOKUP(N2443,'散件（更新）'!B:H,3,FALSE),0)</f>
        <v>0</v>
      </c>
      <c r="Q2443" s="27" t="str">
        <f>VLOOKUP(N2443,'散件（更新）'!B:H,2,FALSE)</f>
        <v>114-23280221</v>
      </c>
      <c r="R2443" s="27" t="str">
        <f>VLOOKUP(N2443,'散件（更新）'!B:H,7,FALSE)</f>
        <v>Repair Wheel</v>
      </c>
      <c r="S2443" s="27" t="str">
        <f>VLOOKUP(N2443,'散件（更新）'!B:E,4,FALSE)</f>
        <v>https://tineco-yxzt.oss-accelerate.aliyuncs.com/20240306/daxiaolun_1709693230648.GIF</v>
      </c>
      <c r="T2443" s="27" t="s">
        <v>8759</v>
      </c>
      <c r="U2443" s="28" t="str">
        <f>VLOOKUP(N2443,'散件（更新）'!B:G,6,FALSE)</f>
        <v>大轮和小轮组件</v>
      </c>
      <c r="V2443" s="28">
        <f>VLOOKUP(N2443,'散件（更新）'!B:I,8,FALSE)</f>
        <v>6974950107314</v>
      </c>
    </row>
    <row r="2444" spans="1:22">
      <c r="A2444" s="57">
        <v>46169</v>
      </c>
      <c r="B2444" s="58" t="s">
        <v>7430</v>
      </c>
      <c r="C2444" s="27" t="str">
        <f>VLOOKUP(B2444,'大货清单（不定期按GOMS更新）'!A:H,8,0)</f>
        <v>109-24580102</v>
      </c>
      <c r="D2444" s="27" t="str">
        <f>VLOOKUP(B2444,'大货清单（不定期按GOMS更新）'!A:C,3,0)</f>
        <v>CL2458A-02</v>
      </c>
      <c r="E2444" s="27" t="str">
        <f>VLOOKUP(B2444,'大货清单（不定期按GOMS更新）'!A:H,4,0)</f>
        <v>PL,ES,FR,CH,AT,DE,RO,GR,CZ,NL,LT,IT,UA,MA</v>
      </c>
      <c r="F2444" s="27" t="str">
        <f>VLOOKUP(B2444,'大货清单（不定期按GOMS更新）'!A:H,2,0)</f>
        <v>Floor One S6 Stretch Extreme</v>
      </c>
      <c r="G2444" s="28">
        <f>VLOOKUP(B2444,'大货清单（不定期按GOMS更新）'!A:I,9,FALSE)</f>
        <v>6932485001699</v>
      </c>
      <c r="H2444" s="27" t="str">
        <f>VLOOKUP(B2444,'大货清单（不定期按GOMS更新）'!A:H,7,0)</f>
        <v>Grey&amp;Black</v>
      </c>
      <c r="I2444" s="27" t="str">
        <f>VLOOKUP(B2444,'大货清单（不定期按GOMS更新）'!A:F,6,FALSE)</f>
        <v>ACTIVE</v>
      </c>
      <c r="J2444" s="27" t="str">
        <f>VLOOKUP(B2444,'大货清单（不定期按GOMS更新）'!A:K,11,FALSE)</f>
        <v>9.5</v>
      </c>
      <c r="K2444" s="27" t="str">
        <f>VLOOKUP(B2444,'大货清单（不定期按GOMS更新）'!A:N,12,FALSE)</f>
        <v>722</v>
      </c>
      <c r="L2444" s="27" t="str">
        <f>VLOOKUP(B2444,'大货清单（不定期按GOMS更新）'!A:M,13,FALSE)</f>
        <v>331</v>
      </c>
      <c r="M2444" s="27" t="str">
        <f>VLOOKUP(B2444,'大货清单（不定期按GOMS更新）'!A:N,14,FALSE)</f>
        <v>286</v>
      </c>
      <c r="N2444" s="50" t="s">
        <v>8028</v>
      </c>
      <c r="O2444" s="27">
        <f>IFERROR(VLOOKUP(N2444,'散件迭代（不定期更新）'!C:J,8,FALSE),0)</f>
        <v>0</v>
      </c>
      <c r="P2444" s="27" t="str">
        <f>IFERROR(VLOOKUP(N2444,'散件（更新）'!B:H,3,FALSE),0)</f>
        <v/>
      </c>
      <c r="Q2444" s="27" t="str">
        <f>VLOOKUP(N2444,'散件（更新）'!B:H,2,FALSE)</f>
        <v>114-24580102</v>
      </c>
      <c r="R2444" s="27" t="str">
        <f>VLOOKUP(N2444,'散件（更新）'!B:H,7,FALSE)</f>
        <v>Handle</v>
      </c>
      <c r="S2444" s="27" t="str">
        <f>VLOOKUP(N2444,'散件（更新）'!B:E,4,FALSE)</f>
        <v>https://tineco-yxzt.oss-accelerate.aliyuncs.com/20241231/shoubingzujian_1735610053549.png</v>
      </c>
      <c r="T2444" s="27" t="s">
        <v>8759</v>
      </c>
      <c r="U2444" s="28" t="str">
        <f>VLOOKUP(N2444,'散件（更新）'!B:G,6,FALSE)</f>
        <v>SP;CL2458A-02;手柄组件</v>
      </c>
      <c r="V2444" s="28">
        <f>VLOOKUP(N2444,'散件（更新）'!B:I,8,FALSE)</f>
        <v>6932485004560</v>
      </c>
    </row>
    <row r="2445" spans="1:22">
      <c r="A2445" s="57">
        <v>46169</v>
      </c>
      <c r="B2445" s="58" t="s">
        <v>7430</v>
      </c>
      <c r="C2445" s="27" t="str">
        <f>VLOOKUP(B2445,'大货清单（不定期按GOMS更新）'!A:H,8,0)</f>
        <v>109-24580102</v>
      </c>
      <c r="D2445" s="27" t="str">
        <f>VLOOKUP(B2445,'大货清单（不定期按GOMS更新）'!A:C,3,0)</f>
        <v>CL2458A-02</v>
      </c>
      <c r="E2445" s="27" t="str">
        <f>VLOOKUP(B2445,'大货清单（不定期按GOMS更新）'!A:H,4,0)</f>
        <v>PL,ES,FR,CH,AT,DE,RO,GR,CZ,NL,LT,IT,UA,MA</v>
      </c>
      <c r="F2445" s="27" t="str">
        <f>VLOOKUP(B2445,'大货清单（不定期按GOMS更新）'!A:H,2,0)</f>
        <v>Floor One S6 Stretch Extreme</v>
      </c>
      <c r="G2445" s="28">
        <f>VLOOKUP(B2445,'大货清单（不定期按GOMS更新）'!A:I,9,FALSE)</f>
        <v>6932485001699</v>
      </c>
      <c r="H2445" s="27" t="str">
        <f>VLOOKUP(B2445,'大货清单（不定期按GOMS更新）'!A:H,7,0)</f>
        <v>Grey&amp;Black</v>
      </c>
      <c r="I2445" s="27" t="str">
        <f>VLOOKUP(B2445,'大货清单（不定期按GOMS更新）'!A:F,6,FALSE)</f>
        <v>ACTIVE</v>
      </c>
      <c r="J2445" s="27" t="str">
        <f>VLOOKUP(B2445,'大货清单（不定期按GOMS更新）'!A:K,11,FALSE)</f>
        <v>9.5</v>
      </c>
      <c r="K2445" s="27" t="str">
        <f>VLOOKUP(B2445,'大货清单（不定期按GOMS更新）'!A:N,12,FALSE)</f>
        <v>722</v>
      </c>
      <c r="L2445" s="27" t="str">
        <f>VLOOKUP(B2445,'大货清单（不定期按GOMS更新）'!A:M,13,FALSE)</f>
        <v>331</v>
      </c>
      <c r="M2445" s="27" t="str">
        <f>VLOOKUP(B2445,'大货清单（不定期按GOMS更新）'!A:N,14,FALSE)</f>
        <v>286</v>
      </c>
      <c r="N2445" s="50" t="s">
        <v>7807</v>
      </c>
      <c r="O2445" s="27" t="str">
        <f>IFERROR(VLOOKUP(N2445,'散件迭代（不定期更新）'!C:J,8,FALSE),0)</f>
        <v>A66</v>
      </c>
      <c r="P2445" s="27" t="str">
        <f>IFERROR(VLOOKUP(N2445,'散件（更新）'!B:H,3,FALSE),0)</f>
        <v/>
      </c>
      <c r="Q2445" s="27" t="str">
        <f>VLOOKUP(N2445,'散件（更新）'!B:H,2,FALSE)</f>
        <v>114-24580101</v>
      </c>
      <c r="R2445" s="27" t="str">
        <f>VLOOKUP(N2445,'散件（更新）'!B:H,7,FALSE)</f>
        <v>Clean Water Tank</v>
      </c>
      <c r="S2445" s="27" t="str">
        <f>VLOOKUP(N2445,'散件（更新）'!B:E,4,FALSE)</f>
        <v>https://tineco-yxzt.oss-accelerate.aliyuncs.com/20241231/qingshuixiang_1735609949852.png</v>
      </c>
      <c r="T2445" s="27" t="s">
        <v>8759</v>
      </c>
      <c r="U2445" s="28" t="str">
        <f>VLOOKUP(N2445,'散件（更新）'!B:G,6,FALSE)</f>
        <v>SP;CL2458A-02;清水箱组件</v>
      </c>
      <c r="V2445" s="28">
        <f>VLOOKUP(N2445,'散件（更新）'!B:I,8,FALSE)</f>
        <v>6932485004577</v>
      </c>
    </row>
    <row r="2446" spans="1:22">
      <c r="A2446" s="57">
        <v>46169</v>
      </c>
      <c r="B2446" s="58" t="s">
        <v>7430</v>
      </c>
      <c r="C2446" s="27" t="str">
        <f>VLOOKUP(B2446,'大货清单（不定期按GOMS更新）'!A:H,8,0)</f>
        <v>109-24580102</v>
      </c>
      <c r="D2446" s="27" t="str">
        <f>VLOOKUP(B2446,'大货清单（不定期按GOMS更新）'!A:C,3,0)</f>
        <v>CL2458A-02</v>
      </c>
      <c r="E2446" s="27" t="str">
        <f>VLOOKUP(B2446,'大货清单（不定期按GOMS更新）'!A:H,4,0)</f>
        <v>PL,ES,FR,CH,AT,DE,RO,GR,CZ,NL,LT,IT,UA,MA</v>
      </c>
      <c r="F2446" s="27" t="str">
        <f>VLOOKUP(B2446,'大货清单（不定期按GOMS更新）'!A:H,2,0)</f>
        <v>Floor One S6 Stretch Extreme</v>
      </c>
      <c r="G2446" s="28">
        <f>VLOOKUP(B2446,'大货清单（不定期按GOMS更新）'!A:I,9,FALSE)</f>
        <v>6932485001699</v>
      </c>
      <c r="H2446" s="27" t="str">
        <f>VLOOKUP(B2446,'大货清单（不定期按GOMS更新）'!A:H,7,0)</f>
        <v>Grey&amp;Black</v>
      </c>
      <c r="I2446" s="27" t="str">
        <f>VLOOKUP(B2446,'大货清单（不定期按GOMS更新）'!A:F,6,FALSE)</f>
        <v>ACTIVE</v>
      </c>
      <c r="J2446" s="27" t="str">
        <f>VLOOKUP(B2446,'大货清单（不定期按GOMS更新）'!A:K,11,FALSE)</f>
        <v>9.5</v>
      </c>
      <c r="K2446" s="27" t="str">
        <f>VLOOKUP(B2446,'大货清单（不定期按GOMS更新）'!A:N,12,FALSE)</f>
        <v>722</v>
      </c>
      <c r="L2446" s="27" t="str">
        <f>VLOOKUP(B2446,'大货清单（不定期按GOMS更新）'!A:M,13,FALSE)</f>
        <v>331</v>
      </c>
      <c r="M2446" s="27" t="str">
        <f>VLOOKUP(B2446,'大货清单（不定期按GOMS更新）'!A:N,14,FALSE)</f>
        <v>286</v>
      </c>
      <c r="N2446" s="50" t="s">
        <v>7778</v>
      </c>
      <c r="O2446" s="27">
        <f>IFERROR(VLOOKUP(N2446,'散件迭代（不定期更新）'!C:J,8,FALSE),0)</f>
        <v>0</v>
      </c>
      <c r="P2446" s="27" t="str">
        <f>IFERROR(VLOOKUP(N2446,'散件（更新）'!B:H,3,FALSE),0)</f>
        <v/>
      </c>
      <c r="Q2446" s="27" t="str">
        <f>VLOOKUP(N2446,'散件（更新）'!B:H,2,FALSE)</f>
        <v>114-24580100</v>
      </c>
      <c r="R2446" s="27" t="str">
        <f>VLOOKUP(N2446,'散件（更新）'!B:H,7,FALSE)</f>
        <v>Dirt Water Tank</v>
      </c>
      <c r="S2446" s="27" t="str">
        <f>VLOOKUP(N2446,'散件（更新）'!B:E,4,FALSE)</f>
        <v>https://tineco-yxzt.oss-accelerate.aliyuncs.com/20241231/wushuitong_1735609821074.png</v>
      </c>
      <c r="T2446" s="27" t="s">
        <v>8759</v>
      </c>
      <c r="U2446" s="28" t="str">
        <f>VLOOKUP(N2446,'散件（更新）'!B:G,6,FALSE)</f>
        <v>SP;CL2458A-02;回收桶组件</v>
      </c>
      <c r="V2446" s="28">
        <f>VLOOKUP(N2446,'散件（更新）'!B:I,8,FALSE)</f>
        <v>6932485004546</v>
      </c>
    </row>
    <row r="2447" spans="1:22">
      <c r="A2447" s="57">
        <v>46169</v>
      </c>
      <c r="B2447" s="58" t="s">
        <v>114</v>
      </c>
      <c r="C2447" s="27" t="str">
        <f>VLOOKUP(B2447,'大货清单（不定期按GOMS更新）'!A:H,8,0)</f>
        <v>109-20200807</v>
      </c>
      <c r="D2447" s="27" t="str">
        <f>VLOOKUP(B2447,'大货清单（不定期按GOMS更新）'!A:C,3,0)</f>
        <v>CL2020H-07</v>
      </c>
      <c r="E2447" s="27" t="str">
        <f>VLOOKUP(B2447,'大货清单（不定期按GOMS更新）'!A:H,4,0)</f>
        <v>FR,DE,IT,NL,PL,SE,MN,BE,ES</v>
      </c>
      <c r="F2447" s="27" t="str">
        <f>VLOOKUP(B2447,'大货清单（不定期按GOMS更新）'!A:H,2,0)</f>
        <v>Floor One S5 Combo Power KIT</v>
      </c>
      <c r="G2447" s="28" t="str">
        <f>VLOOKUP(B2447,'大货清单（不定期按GOMS更新）'!A:I,9,FALSE)</f>
        <v>6972200198518,	 6972200198518</v>
      </c>
      <c r="H2447" s="27" t="str">
        <f>VLOOKUP(B2447,'大货清单（不定期按GOMS更新）'!A:H,7,0)</f>
        <v>Black</v>
      </c>
      <c r="I2447" s="27" t="str">
        <f>VLOOKUP(B2447,'大货清单（不定期按GOMS更新）'!A:F,6,FALSE)</f>
        <v>ACTIVE</v>
      </c>
      <c r="J2447" s="27" t="str">
        <f>VLOOKUP(B2447,'大货清单（不定期按GOMS更新）'!A:K,11,FALSE)</f>
        <v>11.6</v>
      </c>
      <c r="K2447" s="27" t="str">
        <f>VLOOKUP(B2447,'大货清单（不定期按GOMS更新）'!A:N,12,FALSE)</f>
        <v>444</v>
      </c>
      <c r="L2447" s="27" t="str">
        <f>VLOOKUP(B2447,'大货清单（不定期按GOMS更新）'!A:M,13,FALSE)</f>
        <v>304</v>
      </c>
      <c r="M2447" s="27" t="str">
        <f>VLOOKUP(B2447,'大货清单（不定期按GOMS更新）'!A:N,14,FALSE)</f>
        <v>676</v>
      </c>
      <c r="N2447" s="50" t="s">
        <v>1336</v>
      </c>
      <c r="O2447" s="27">
        <f>IFERROR(VLOOKUP(N2447,'散件迭代（不定期更新）'!C:J,8,FALSE),0)</f>
        <v>0</v>
      </c>
      <c r="P2447" s="27" t="str">
        <f>IFERROR(VLOOKUP(N2447,'散件（更新）'!B:H,3,FALSE),0)</f>
        <v>206-2028-0806</v>
      </c>
      <c r="Q2447" s="27" t="str">
        <f>VLOOKUP(N2447,'散件（更新）'!B:H,2,FALSE)</f>
        <v>114-20280806</v>
      </c>
      <c r="R2447" s="27" t="str">
        <f>VLOOKUP(N2447,'散件（更新）'!B:H,7,FALSE)</f>
        <v>Tube Assembly</v>
      </c>
      <c r="S2447" s="27" t="str">
        <f>VLOOKUP(N2447,'散件（更新）'!B:E,4,FALSE)</f>
        <v>https://tineco-yxzt.oss-accelerate.aliyuncs.com/20240701/2028jiazhang_1719818867503.png</v>
      </c>
      <c r="T2447" s="27" t="s">
        <v>8759</v>
      </c>
      <c r="U2447" s="28" t="str">
        <f>VLOOKUP(N2447,'散件（更新）'!B:G,6,FALSE)</f>
        <v>加长管</v>
      </c>
      <c r="V2447" s="28" t="str">
        <f>VLOOKUP(N2447,'散件（更新）'!B:I,8,FALSE)</f>
        <v>6972200195814</v>
      </c>
    </row>
    <row r="2448" spans="1:22">
      <c r="A2448" s="57">
        <v>46169</v>
      </c>
      <c r="B2448" s="58" t="s">
        <v>109</v>
      </c>
      <c r="C2448" s="27" t="str">
        <f>VLOOKUP(B2448,'大货清单（不定期按GOMS更新）'!A:H,8,0)</f>
        <v>109-20200801</v>
      </c>
      <c r="D2448" s="27" t="str">
        <f>VLOOKUP(B2448,'大货清单（不定期按GOMS更新）'!A:C,3,0)</f>
        <v>CL2020H-01</v>
      </c>
      <c r="E2448" s="27" t="str">
        <f>VLOOKUP(B2448,'大货清单（不定期按GOMS更新）'!A:H,4,0)</f>
        <v>IT,ES,FR,UA,DE,NL,PL,SE,BE,KR</v>
      </c>
      <c r="F2448" s="27" t="str">
        <f>VLOOKUP(B2448,'大货清单（不定期按GOMS更新）'!A:H,2,0)</f>
        <v>Floor One S5 Combo</v>
      </c>
      <c r="G2448" s="28">
        <f>VLOOKUP(B2448,'大货清单（不定期按GOMS更新）'!A:I,9,FALSE)</f>
        <v>6972200196163</v>
      </c>
      <c r="H2448" s="27" t="str">
        <f>VLOOKUP(B2448,'大货清单（不定期按GOMS更新）'!A:H,7,0)</f>
        <v>Black</v>
      </c>
      <c r="I2448" s="27" t="str">
        <f>VLOOKUP(B2448,'大货清单（不定期按GOMS更新）'!A:F,6,FALSE)</f>
        <v>ACTIVE</v>
      </c>
      <c r="J2448" s="27" t="str">
        <f>VLOOKUP(B2448,'大货清单（不定期按GOMS更新）'!A:K,11,FALSE)</f>
        <v>8.12</v>
      </c>
      <c r="K2448" s="27" t="str">
        <f>VLOOKUP(B2448,'大货清单（不定期按GOMS更新）'!A:N,12,FALSE)</f>
        <v>326</v>
      </c>
      <c r="L2448" s="27" t="str">
        <f>VLOOKUP(B2448,'大货清单（不定期按GOMS更新）'!A:M,13,FALSE)</f>
        <v>292</v>
      </c>
      <c r="M2448" s="27" t="str">
        <f>VLOOKUP(B2448,'大货清单（不定期按GOMS更新）'!A:N,14,FALSE)</f>
        <v>661</v>
      </c>
      <c r="N2448" s="50" t="s">
        <v>1336</v>
      </c>
      <c r="O2448" s="27">
        <f>IFERROR(VLOOKUP(N2448,'散件迭代（不定期更新）'!C:J,8,FALSE),0)</f>
        <v>0</v>
      </c>
      <c r="P2448" s="27" t="str">
        <f>IFERROR(VLOOKUP(N2448,'散件（更新）'!B:H,3,FALSE),0)</f>
        <v>206-2028-0806</v>
      </c>
      <c r="Q2448" s="27" t="str">
        <f>VLOOKUP(N2448,'散件（更新）'!B:H,2,FALSE)</f>
        <v>114-20280806</v>
      </c>
      <c r="R2448" s="27" t="str">
        <f>VLOOKUP(N2448,'散件（更新）'!B:H,7,FALSE)</f>
        <v>Tube Assembly</v>
      </c>
      <c r="S2448" s="27" t="str">
        <f>VLOOKUP(N2448,'散件（更新）'!B:E,4,FALSE)</f>
        <v>https://tineco-yxzt.oss-accelerate.aliyuncs.com/20240701/2028jiazhang_1719818867503.png</v>
      </c>
      <c r="T2448" s="27" t="s">
        <v>8759</v>
      </c>
      <c r="U2448" s="28" t="str">
        <f>VLOOKUP(N2448,'散件（更新）'!B:G,6,FALSE)</f>
        <v>加长管</v>
      </c>
      <c r="V2448" s="28" t="str">
        <f>VLOOKUP(N2448,'散件（更新）'!B:I,8,FALSE)</f>
        <v>6972200195814</v>
      </c>
    </row>
    <row r="2449" spans="1:22">
      <c r="A2449" s="57">
        <v>46169</v>
      </c>
      <c r="B2449" s="58" t="s">
        <v>4243</v>
      </c>
      <c r="C2449" s="27" t="str">
        <f>VLOOKUP(B2449,'大货清单（不定期按GOMS更新）'!A:H,8,0)</f>
        <v>109-22200801</v>
      </c>
      <c r="D2449" s="27" t="str">
        <f>VLOOKUP(B2449,'大货清单（不定期按GOMS更新）'!A:C,3,0)</f>
        <v>CL2220H-01</v>
      </c>
      <c r="E2449" s="27" t="str">
        <f>VLOOKUP(B2449,'大货清单（不定期按GOMS更新）'!A:H,4,0)</f>
        <v>DE,FR,IT,ES,BE,SE,PL,NL,MN</v>
      </c>
      <c r="F2449" s="27" t="str">
        <f>VLOOKUP(B2449,'大货清单（不定期按GOMS更新）'!A:H,2,0)</f>
        <v>Floor one switch S7</v>
      </c>
      <c r="G2449" s="28">
        <f>VLOOKUP(B2449,'大货清单（不定期按GOMS更新）'!A:I,9,FALSE)</f>
        <v>6974950105075</v>
      </c>
      <c r="H2449" s="27" t="str">
        <f>VLOOKUP(B2449,'大货清单（不定期按GOMS更新）'!A:H,7,0)</f>
        <v>Black</v>
      </c>
      <c r="I2449" s="27" t="str">
        <f>VLOOKUP(B2449,'大货清单（不定期按GOMS更新）'!A:F,6,FALSE)</f>
        <v>ACTIVE</v>
      </c>
      <c r="J2449" s="27" t="str">
        <f>VLOOKUP(B2449,'大货清单（不定期按GOMS更新）'!A:K,11,FALSE)</f>
        <v>15.6</v>
      </c>
      <c r="K2449" s="27" t="str">
        <f>VLOOKUP(B2449,'大货清单（不定期按GOMS更新）'!A:N,12,FALSE)</f>
        <v>845</v>
      </c>
      <c r="L2449" s="27" t="str">
        <f>VLOOKUP(B2449,'大货清单（不定期按GOMS更新）'!A:M,13,FALSE)</f>
        <v>382</v>
      </c>
      <c r="M2449" s="27" t="str">
        <f>VLOOKUP(B2449,'大货清单（不定期按GOMS更新）'!A:N,14,FALSE)</f>
        <v>410</v>
      </c>
      <c r="N2449" s="50" t="s">
        <v>3792</v>
      </c>
      <c r="O2449" s="27">
        <f>IFERROR(VLOOKUP(N2449,'散件迭代（不定期更新）'!C:J,8,FALSE),0)</f>
        <v>0</v>
      </c>
      <c r="P2449" s="27" t="str">
        <f>IFERROR(VLOOKUP(N2449,'散件（更新）'!B:H,3,FALSE),0)</f>
        <v>/</v>
      </c>
      <c r="Q2449" s="27" t="str">
        <f>VLOOKUP(N2449,'散件（更新）'!B:H,2,FALSE)</f>
        <v>114-22200114</v>
      </c>
      <c r="R2449" s="27" t="str">
        <f>VLOOKUP(N2449,'散件（更新）'!B:H,7,FALSE)</f>
        <v>HEPA &amp; Cover Assembly</v>
      </c>
      <c r="S2449" s="27" t="str">
        <f>VLOOKUP(N2449,'散件（更新）'!B:E,4,FALSE)</f>
        <v>https://tineco-yxzt.oss-accelerate.aliyuncs.com/20231219/9FWAC250000_1702948009868.png</v>
      </c>
      <c r="T2449" s="27" t="s">
        <v>8759</v>
      </c>
      <c r="U2449" s="28" t="str">
        <f>VLOOKUP(N2449,'散件（更新）'!B:G,6,FALSE)</f>
        <v>HEPA组件</v>
      </c>
      <c r="V2449" s="28">
        <f>VLOOKUP(N2449,'散件（更新）'!B:I,8,FALSE)</f>
        <v>6974950104009</v>
      </c>
    </row>
    <row r="2450" spans="1:22">
      <c r="A2450" s="57">
        <v>46169</v>
      </c>
      <c r="B2450" s="58" t="s">
        <v>4243</v>
      </c>
      <c r="C2450" s="27" t="str">
        <f>VLOOKUP(B2450,'大货清单（不定期按GOMS更新）'!A:H,8,0)</f>
        <v>109-22200801</v>
      </c>
      <c r="D2450" s="27" t="str">
        <f>VLOOKUP(B2450,'大货清单（不定期按GOMS更新）'!A:C,3,0)</f>
        <v>CL2220H-01</v>
      </c>
      <c r="E2450" s="27" t="str">
        <f>VLOOKUP(B2450,'大货清单（不定期按GOMS更新）'!A:H,4,0)</f>
        <v>DE,FR,IT,ES,BE,SE,PL,NL,MN</v>
      </c>
      <c r="F2450" s="27" t="str">
        <f>VLOOKUP(B2450,'大货清单（不定期按GOMS更新）'!A:H,2,0)</f>
        <v>Floor one switch S7</v>
      </c>
      <c r="G2450" s="28">
        <f>VLOOKUP(B2450,'大货清单（不定期按GOMS更新）'!A:I,9,FALSE)</f>
        <v>6974950105075</v>
      </c>
      <c r="H2450" s="27" t="str">
        <f>VLOOKUP(B2450,'大货清单（不定期按GOMS更新）'!A:H,7,0)</f>
        <v>Black</v>
      </c>
      <c r="I2450" s="27" t="str">
        <f>VLOOKUP(B2450,'大货清单（不定期按GOMS更新）'!A:F,6,FALSE)</f>
        <v>ACTIVE</v>
      </c>
      <c r="J2450" s="27" t="str">
        <f>VLOOKUP(B2450,'大货清单（不定期按GOMS更新）'!A:K,11,FALSE)</f>
        <v>15.6</v>
      </c>
      <c r="K2450" s="27" t="str">
        <f>VLOOKUP(B2450,'大货清单（不定期按GOMS更新）'!A:N,12,FALSE)</f>
        <v>845</v>
      </c>
      <c r="L2450" s="27" t="str">
        <f>VLOOKUP(B2450,'大货清单（不定期按GOMS更新）'!A:M,13,FALSE)</f>
        <v>382</v>
      </c>
      <c r="M2450" s="27" t="str">
        <f>VLOOKUP(B2450,'大货清单（不定期按GOMS更新）'!A:N,14,FALSE)</f>
        <v>410</v>
      </c>
      <c r="N2450" s="50" t="s">
        <v>4681</v>
      </c>
      <c r="O2450" s="27">
        <f>IFERROR(VLOOKUP(N2450,'散件迭代（不定期更新）'!C:J,8,FALSE),0)</f>
        <v>0</v>
      </c>
      <c r="P2450" s="27" t="str">
        <f>IFERROR(VLOOKUP(N2450,'散件（更新）'!B:H,3,FALSE),0)</f>
        <v>/</v>
      </c>
      <c r="Q2450" s="27" t="str">
        <f>VLOOKUP(N2450,'散件（更新）'!B:H,2,FALSE)</f>
        <v>114-23350411</v>
      </c>
      <c r="R2450" s="27" t="str">
        <f>VLOOKUP(N2450,'散件（更新）'!B:H,7,FALSE)</f>
        <v>HEPA Assy+Brush Roller</v>
      </c>
      <c r="S2450" s="27" t="str">
        <f>VLOOKUP(N2450,'散件（更新）'!B:E,4,FALSE)</f>
        <v>https://tineco-yxzt.oss-accelerate.aliyuncs.com/20240815/image_1723714509974.png</v>
      </c>
      <c r="T2450" s="27" t="s">
        <v>8759</v>
      </c>
      <c r="U2450" s="28" t="str">
        <f>VLOOKUP(N2450,'散件（更新）'!B:G,6,FALSE)</f>
        <v>附件套装彩盒版（HEPA*2+滚刷组件*2）</v>
      </c>
      <c r="V2450" s="28">
        <f>VLOOKUP(N2450,'散件（更新）'!B:I,8,FALSE)</f>
        <v>6974950106706</v>
      </c>
    </row>
    <row r="2451" spans="1:22">
      <c r="A2451" s="57">
        <v>46169</v>
      </c>
      <c r="B2451" s="58" t="s">
        <v>4243</v>
      </c>
      <c r="C2451" s="27" t="str">
        <f>VLOOKUP(B2451,'大货清单（不定期按GOMS更新）'!A:H,8,0)</f>
        <v>109-22200801</v>
      </c>
      <c r="D2451" s="27" t="str">
        <f>VLOOKUP(B2451,'大货清单（不定期按GOMS更新）'!A:C,3,0)</f>
        <v>CL2220H-01</v>
      </c>
      <c r="E2451" s="27" t="str">
        <f>VLOOKUP(B2451,'大货清单（不定期按GOMS更新）'!A:H,4,0)</f>
        <v>DE,FR,IT,ES,BE,SE,PL,NL,MN</v>
      </c>
      <c r="F2451" s="27" t="str">
        <f>VLOOKUP(B2451,'大货清单（不定期按GOMS更新）'!A:H,2,0)</f>
        <v>Floor one switch S7</v>
      </c>
      <c r="G2451" s="28">
        <f>VLOOKUP(B2451,'大货清单（不定期按GOMS更新）'!A:I,9,FALSE)</f>
        <v>6974950105075</v>
      </c>
      <c r="H2451" s="27" t="str">
        <f>VLOOKUP(B2451,'大货清单（不定期按GOMS更新）'!A:H,7,0)</f>
        <v>Black</v>
      </c>
      <c r="I2451" s="27" t="str">
        <f>VLOOKUP(B2451,'大货清单（不定期按GOMS更新）'!A:F,6,FALSE)</f>
        <v>ACTIVE</v>
      </c>
      <c r="J2451" s="27" t="str">
        <f>VLOOKUP(B2451,'大货清单（不定期按GOMS更新）'!A:K,11,FALSE)</f>
        <v>15.6</v>
      </c>
      <c r="K2451" s="27" t="str">
        <f>VLOOKUP(B2451,'大货清单（不定期按GOMS更新）'!A:N,12,FALSE)</f>
        <v>845</v>
      </c>
      <c r="L2451" s="27" t="str">
        <f>VLOOKUP(B2451,'大货清单（不定期按GOMS更新）'!A:M,13,FALSE)</f>
        <v>382</v>
      </c>
      <c r="M2451" s="27" t="str">
        <f>VLOOKUP(B2451,'大货清单（不定期按GOMS更新）'!A:N,14,FALSE)</f>
        <v>410</v>
      </c>
      <c r="N2451" s="50" t="s">
        <v>3801</v>
      </c>
      <c r="O2451" s="27" t="str">
        <f>IFERROR(VLOOKUP(N2451,'散件迭代（不定期更新）'!C:J,8,FALSE),0)</f>
        <v>A51</v>
      </c>
      <c r="P2451" s="27" t="str">
        <f>IFERROR(VLOOKUP(N2451,'散件（更新）'!B:H,3,FALSE),0)</f>
        <v>/</v>
      </c>
      <c r="Q2451" s="27" t="str">
        <f>VLOOKUP(N2451,'散件（更新）'!B:H,2,FALSE)</f>
        <v>114-22200120</v>
      </c>
      <c r="R2451" s="27" t="str">
        <f>VLOOKUP(N2451,'散件（更新）'!B:H,7,FALSE)</f>
        <v>Brush Roller Cover</v>
      </c>
      <c r="S2451" s="27" t="str">
        <f>VLOOKUP(N2451,'散件（更新）'!B:E,4,FALSE)</f>
        <v>https://tineco-yxzt.oss-accelerate.aliyuncs.com/20231219/9FWBC250000_1702948010608.png</v>
      </c>
      <c r="T2451" s="27" t="s">
        <v>8759</v>
      </c>
      <c r="U2451" s="28" t="str">
        <f>VLOOKUP(N2451,'散件（更新）'!B:G,6,FALSE)</f>
        <v>滚刷盖组件</v>
      </c>
      <c r="V2451" s="28">
        <f>VLOOKUP(N2451,'散件（更新）'!B:I,8,FALSE)</f>
        <v>6974950103811</v>
      </c>
    </row>
    <row r="2452" spans="1:22">
      <c r="A2452" s="57">
        <v>46169</v>
      </c>
      <c r="B2452" s="58" t="s">
        <v>4243</v>
      </c>
      <c r="C2452" s="27" t="str">
        <f>VLOOKUP(B2452,'大货清单（不定期按GOMS更新）'!A:H,8,0)</f>
        <v>109-22200801</v>
      </c>
      <c r="D2452" s="27" t="str">
        <f>VLOOKUP(B2452,'大货清单（不定期按GOMS更新）'!A:C,3,0)</f>
        <v>CL2220H-01</v>
      </c>
      <c r="E2452" s="27" t="str">
        <f>VLOOKUP(B2452,'大货清单（不定期按GOMS更新）'!A:H,4,0)</f>
        <v>DE,FR,IT,ES,BE,SE,PL,NL,MN</v>
      </c>
      <c r="F2452" s="27" t="str">
        <f>VLOOKUP(B2452,'大货清单（不定期按GOMS更新）'!A:H,2,0)</f>
        <v>Floor one switch S7</v>
      </c>
      <c r="G2452" s="28">
        <f>VLOOKUP(B2452,'大货清单（不定期按GOMS更新）'!A:I,9,FALSE)</f>
        <v>6974950105075</v>
      </c>
      <c r="H2452" s="27" t="str">
        <f>VLOOKUP(B2452,'大货清单（不定期按GOMS更新）'!A:H,7,0)</f>
        <v>Black</v>
      </c>
      <c r="I2452" s="27" t="str">
        <f>VLOOKUP(B2452,'大货清单（不定期按GOMS更新）'!A:F,6,FALSE)</f>
        <v>ACTIVE</v>
      </c>
      <c r="J2452" s="27" t="str">
        <f>VLOOKUP(B2452,'大货清单（不定期按GOMS更新）'!A:K,11,FALSE)</f>
        <v>15.6</v>
      </c>
      <c r="K2452" s="27" t="str">
        <f>VLOOKUP(B2452,'大货清单（不定期按GOMS更新）'!A:N,12,FALSE)</f>
        <v>845</v>
      </c>
      <c r="L2452" s="27" t="str">
        <f>VLOOKUP(B2452,'大货清单（不定期按GOMS更新）'!A:M,13,FALSE)</f>
        <v>382</v>
      </c>
      <c r="M2452" s="27" t="str">
        <f>VLOOKUP(B2452,'大货清单（不定期按GOMS更新）'!A:N,14,FALSE)</f>
        <v>410</v>
      </c>
      <c r="N2452" s="50" t="s">
        <v>4422</v>
      </c>
      <c r="O2452" s="27">
        <f>IFERROR(VLOOKUP(N2452,'散件迭代（不定期更新）'!C:J,8,FALSE),0)</f>
        <v>0</v>
      </c>
      <c r="P2452" s="27" t="str">
        <f>IFERROR(VLOOKUP(N2452,'散件（更新）'!B:H,3,FALSE),0)</f>
        <v>/</v>
      </c>
      <c r="Q2452" s="27" t="str">
        <f>VLOOKUP(N2452,'散件（更新）'!B:H,2,FALSE)</f>
        <v>114-23350408</v>
      </c>
      <c r="R2452" s="27" t="str">
        <f>VLOOKUP(N2452,'散件（更新）'!B:H,7,FALSE)</f>
        <v>Brush Roller</v>
      </c>
      <c r="S2452" s="27" t="str">
        <f>VLOOKUP(N2452,'散件（更新）'!B:E,4,FALSE)</f>
        <v>https://tineco-yxzt.oss-accelerate.aliyuncs.com/20241021/gunshua_1729475885815.jpeg</v>
      </c>
      <c r="T2452" s="27" t="s">
        <v>8759</v>
      </c>
      <c r="U2452" s="28" t="str">
        <f>VLOOKUP(N2452,'散件（更新）'!B:G,6,FALSE)</f>
        <v>滚刷组件</v>
      </c>
      <c r="V2452" s="28" t="str">
        <f>VLOOKUP(N2452,'散件（更新）'!B:I,8,FALSE)</f>
        <v>6974950106188</v>
      </c>
    </row>
    <row r="2453" spans="1:22">
      <c r="A2453" s="57">
        <v>46169</v>
      </c>
      <c r="B2453" s="58" t="s">
        <v>4243</v>
      </c>
      <c r="C2453" s="27" t="str">
        <f>VLOOKUP(B2453,'大货清单（不定期按GOMS更新）'!A:H,8,0)</f>
        <v>109-22200801</v>
      </c>
      <c r="D2453" s="27" t="str">
        <f>VLOOKUP(B2453,'大货清单（不定期按GOMS更新）'!A:C,3,0)</f>
        <v>CL2220H-01</v>
      </c>
      <c r="E2453" s="27" t="str">
        <f>VLOOKUP(B2453,'大货清单（不定期按GOMS更新）'!A:H,4,0)</f>
        <v>DE,FR,IT,ES,BE,SE,PL,NL,MN</v>
      </c>
      <c r="F2453" s="27" t="str">
        <f>VLOOKUP(B2453,'大货清单（不定期按GOMS更新）'!A:H,2,0)</f>
        <v>Floor one switch S7</v>
      </c>
      <c r="G2453" s="28">
        <f>VLOOKUP(B2453,'大货清单（不定期按GOMS更新）'!A:I,9,FALSE)</f>
        <v>6974950105075</v>
      </c>
      <c r="H2453" s="27" t="str">
        <f>VLOOKUP(B2453,'大货清单（不定期按GOMS更新）'!A:H,7,0)</f>
        <v>Black</v>
      </c>
      <c r="I2453" s="27" t="str">
        <f>VLOOKUP(B2453,'大货清单（不定期按GOMS更新）'!A:F,6,FALSE)</f>
        <v>ACTIVE</v>
      </c>
      <c r="J2453" s="27" t="str">
        <f>VLOOKUP(B2453,'大货清单（不定期按GOMS更新）'!A:K,11,FALSE)</f>
        <v>15.6</v>
      </c>
      <c r="K2453" s="27" t="str">
        <f>VLOOKUP(B2453,'大货清单（不定期按GOMS更新）'!A:N,12,FALSE)</f>
        <v>845</v>
      </c>
      <c r="L2453" s="27" t="str">
        <f>VLOOKUP(B2453,'大货清单（不定期按GOMS更新）'!A:M,13,FALSE)</f>
        <v>382</v>
      </c>
      <c r="M2453" s="27" t="str">
        <f>VLOOKUP(B2453,'大货清单（不定期按GOMS更新）'!A:N,14,FALSE)</f>
        <v>410</v>
      </c>
      <c r="N2453" s="50" t="s">
        <v>2427</v>
      </c>
      <c r="O2453" s="27" t="str">
        <f>IFERROR(VLOOKUP(N2453,'散件迭代（不定期更新）'!C:J,8,FALSE),0)</f>
        <v>A43</v>
      </c>
      <c r="P2453" s="27" t="str">
        <f>IFERROR(VLOOKUP(N2453,'散件（更新）'!B:H,3,FALSE),0)</f>
        <v>/</v>
      </c>
      <c r="Q2453" s="27" t="str">
        <f>VLOOKUP(N2453,'散件（更新）'!B:H,2,FALSE)</f>
        <v>114-22230309</v>
      </c>
      <c r="R2453" s="27" t="str">
        <f>VLOOKUP(N2453,'散件（更新）'!B:H,7,FALSE)</f>
        <v>HEPA Assy</v>
      </c>
      <c r="S2453" s="27" t="str">
        <f>VLOOKUP(N2453,'散件（更新）'!B:E,4,FALSE)</f>
        <v>https://tineco-yxzt.oss-accelerate.aliyuncs.com/20231219/9FWFA110000_1702948014903.png</v>
      </c>
      <c r="T2453" s="27" t="s">
        <v>8759</v>
      </c>
      <c r="U2453" s="28" t="str">
        <f>VLOOKUP(N2453,'散件（更新）'!B:G,6,FALSE)</f>
        <v>前置方形过滤器滤网组件</v>
      </c>
      <c r="V2453" s="28">
        <f>VLOOKUP(N2453,'散件（更新）'!B:I,8,FALSE)</f>
        <v>6974950103217</v>
      </c>
    </row>
    <row r="2454" spans="1:22">
      <c r="A2454" s="57">
        <v>46169</v>
      </c>
      <c r="B2454" s="58" t="s">
        <v>4243</v>
      </c>
      <c r="C2454" s="27" t="str">
        <f>VLOOKUP(B2454,'大货清单（不定期按GOMS更新）'!A:H,8,0)</f>
        <v>109-22200801</v>
      </c>
      <c r="D2454" s="27" t="str">
        <f>VLOOKUP(B2454,'大货清单（不定期按GOMS更新）'!A:C,3,0)</f>
        <v>CL2220H-01</v>
      </c>
      <c r="E2454" s="27" t="str">
        <f>VLOOKUP(B2454,'大货清单（不定期按GOMS更新）'!A:H,4,0)</f>
        <v>DE,FR,IT,ES,BE,SE,PL,NL,MN</v>
      </c>
      <c r="F2454" s="27" t="str">
        <f>VLOOKUP(B2454,'大货清单（不定期按GOMS更新）'!A:H,2,0)</f>
        <v>Floor one switch S7</v>
      </c>
      <c r="G2454" s="28">
        <f>VLOOKUP(B2454,'大货清单（不定期按GOMS更新）'!A:I,9,FALSE)</f>
        <v>6974950105075</v>
      </c>
      <c r="H2454" s="27" t="str">
        <f>VLOOKUP(B2454,'大货清单（不定期按GOMS更新）'!A:H,7,0)</f>
        <v>Black</v>
      </c>
      <c r="I2454" s="27" t="str">
        <f>VLOOKUP(B2454,'大货清单（不定期按GOMS更新）'!A:F,6,FALSE)</f>
        <v>ACTIVE</v>
      </c>
      <c r="J2454" s="27" t="str">
        <f>VLOOKUP(B2454,'大货清单（不定期按GOMS更新）'!A:K,11,FALSE)</f>
        <v>15.6</v>
      </c>
      <c r="K2454" s="27" t="str">
        <f>VLOOKUP(B2454,'大货清单（不定期按GOMS更新）'!A:N,12,FALSE)</f>
        <v>845</v>
      </c>
      <c r="L2454" s="27" t="str">
        <f>VLOOKUP(B2454,'大货清单（不定期按GOMS更新）'!A:M,13,FALSE)</f>
        <v>382</v>
      </c>
      <c r="M2454" s="27" t="str">
        <f>VLOOKUP(B2454,'大货清单（不定期按GOMS更新）'!A:N,14,FALSE)</f>
        <v>410</v>
      </c>
      <c r="N2454" s="50" t="s">
        <v>3806</v>
      </c>
      <c r="O2454" s="27">
        <f>IFERROR(VLOOKUP(N2454,'散件迭代（不定期更新）'!C:J,8,FALSE),0)</f>
        <v>0</v>
      </c>
      <c r="P2454" s="27" t="str">
        <f>IFERROR(VLOOKUP(N2454,'散件（更新）'!B:H,3,FALSE),0)</f>
        <v>/</v>
      </c>
      <c r="Q2454" s="27" t="str">
        <f>VLOOKUP(N2454,'散件（更新）'!B:H,2,FALSE)</f>
        <v>114-22200115</v>
      </c>
      <c r="R2454" s="27" t="str">
        <f>VLOOKUP(N2454,'散件（更新）'!B:H,7,FALSE)</f>
        <v>Filter Holder</v>
      </c>
      <c r="S2454" s="27" t="str">
        <f>VLOOKUP(N2454,'散件（更新）'!B:E,4,FALSE)</f>
        <v>https://tineco-yxzt.oss-accelerate.aliyuncs.com/20231219/9FWFD250000_1702948015160.png</v>
      </c>
      <c r="T2454" s="27" t="s">
        <v>8759</v>
      </c>
      <c r="U2454" s="28" t="str">
        <f>VLOOKUP(N2454,'散件（更新）'!B:G,6,FALSE)</f>
        <v>多锥组件</v>
      </c>
      <c r="V2454" s="28">
        <f>VLOOKUP(N2454,'散件（更新）'!B:I,8,FALSE)</f>
        <v>6974950104016</v>
      </c>
    </row>
    <row r="2455" spans="1:22">
      <c r="A2455" s="57">
        <v>46169</v>
      </c>
      <c r="B2455" s="58" t="s">
        <v>4243</v>
      </c>
      <c r="C2455" s="27" t="str">
        <f>VLOOKUP(B2455,'大货清单（不定期按GOMS更新）'!A:H,8,0)</f>
        <v>109-22200801</v>
      </c>
      <c r="D2455" s="27" t="str">
        <f>VLOOKUP(B2455,'大货清单（不定期按GOMS更新）'!A:C,3,0)</f>
        <v>CL2220H-01</v>
      </c>
      <c r="E2455" s="27" t="str">
        <f>VLOOKUP(B2455,'大货清单（不定期按GOMS更新）'!A:H,4,0)</f>
        <v>DE,FR,IT,ES,BE,SE,PL,NL,MN</v>
      </c>
      <c r="F2455" s="27" t="str">
        <f>VLOOKUP(B2455,'大货清单（不定期按GOMS更新）'!A:H,2,0)</f>
        <v>Floor one switch S7</v>
      </c>
      <c r="G2455" s="28">
        <f>VLOOKUP(B2455,'大货清单（不定期按GOMS更新）'!A:I,9,FALSE)</f>
        <v>6974950105075</v>
      </c>
      <c r="H2455" s="27" t="str">
        <f>VLOOKUP(B2455,'大货清单（不定期按GOMS更新）'!A:H,7,0)</f>
        <v>Black</v>
      </c>
      <c r="I2455" s="27" t="str">
        <f>VLOOKUP(B2455,'大货清单（不定期按GOMS更新）'!A:F,6,FALSE)</f>
        <v>ACTIVE</v>
      </c>
      <c r="J2455" s="27" t="str">
        <f>VLOOKUP(B2455,'大货清单（不定期按GOMS更新）'!A:K,11,FALSE)</f>
        <v>15.6</v>
      </c>
      <c r="K2455" s="27" t="str">
        <f>VLOOKUP(B2455,'大货清单（不定期按GOMS更新）'!A:N,12,FALSE)</f>
        <v>845</v>
      </c>
      <c r="L2455" s="27" t="str">
        <f>VLOOKUP(B2455,'大货清单（不定期按GOMS更新）'!A:M,13,FALSE)</f>
        <v>382</v>
      </c>
      <c r="M2455" s="27" t="str">
        <f>VLOOKUP(B2455,'大货清单（不定期按GOMS更新）'!A:N,14,FALSE)</f>
        <v>410</v>
      </c>
      <c r="N2455" s="50" t="s">
        <v>4191</v>
      </c>
      <c r="O2455" s="27">
        <f>IFERROR(VLOOKUP(N2455,'散件迭代（不定期更新）'!C:J,8,FALSE),0)</f>
        <v>0</v>
      </c>
      <c r="P2455" s="27" t="str">
        <f>IFERROR(VLOOKUP(N2455,'散件（更新）'!B:H,3,FALSE),0)</f>
        <v>/</v>
      </c>
      <c r="Q2455" s="27" t="str">
        <f>VLOOKUP(N2455,'散件（更新）'!B:H,2,FALSE)</f>
        <v>114-22200701</v>
      </c>
      <c r="R2455" s="27" t="str">
        <f>VLOOKUP(N2455,'散件（更新）'!B:H,7,FALSE)</f>
        <v>Main Body</v>
      </c>
      <c r="S2455" s="27">
        <f>VLOOKUP(N2455,'散件（更新）'!B:E,4,FALSE)</f>
        <v>0</v>
      </c>
      <c r="T2455" s="27" t="s">
        <v>19304</v>
      </c>
      <c r="U2455" s="28" t="str">
        <f>VLOOKUP(N2455,'散件（更新）'!B:G,6,FALSE)</f>
        <v>动力源组件</v>
      </c>
      <c r="V2455" s="28" t="str">
        <f>VLOOKUP(N2455,'散件（更新）'!B:I,8,FALSE)</f>
        <v>6974950106454</v>
      </c>
    </row>
    <row r="2456" spans="1:22">
      <c r="A2456" s="57">
        <v>46169</v>
      </c>
      <c r="B2456" s="58" t="s">
        <v>4243</v>
      </c>
      <c r="C2456" s="27" t="str">
        <f>VLOOKUP(B2456,'大货清单（不定期按GOMS更新）'!A:H,8,0)</f>
        <v>109-22200801</v>
      </c>
      <c r="D2456" s="27" t="str">
        <f>VLOOKUP(B2456,'大货清单（不定期按GOMS更新）'!A:C,3,0)</f>
        <v>CL2220H-01</v>
      </c>
      <c r="E2456" s="27" t="str">
        <f>VLOOKUP(B2456,'大货清单（不定期按GOMS更新）'!A:H,4,0)</f>
        <v>DE,FR,IT,ES,BE,SE,PL,NL,MN</v>
      </c>
      <c r="F2456" s="27" t="str">
        <f>VLOOKUP(B2456,'大货清单（不定期按GOMS更新）'!A:H,2,0)</f>
        <v>Floor one switch S7</v>
      </c>
      <c r="G2456" s="28">
        <f>VLOOKUP(B2456,'大货清单（不定期按GOMS更新）'!A:I,9,FALSE)</f>
        <v>6974950105075</v>
      </c>
      <c r="H2456" s="27" t="str">
        <f>VLOOKUP(B2456,'大货清单（不定期按GOMS更新）'!A:H,7,0)</f>
        <v>Black</v>
      </c>
      <c r="I2456" s="27" t="str">
        <f>VLOOKUP(B2456,'大货清单（不定期按GOMS更新）'!A:F,6,FALSE)</f>
        <v>ACTIVE</v>
      </c>
      <c r="J2456" s="27" t="str">
        <f>VLOOKUP(B2456,'大货清单（不定期按GOMS更新）'!A:K,11,FALSE)</f>
        <v>15.6</v>
      </c>
      <c r="K2456" s="27" t="str">
        <f>VLOOKUP(B2456,'大货清单（不定期按GOMS更新）'!A:N,12,FALSE)</f>
        <v>845</v>
      </c>
      <c r="L2456" s="27" t="str">
        <f>VLOOKUP(B2456,'大货清单（不定期按GOMS更新）'!A:M,13,FALSE)</f>
        <v>382</v>
      </c>
      <c r="M2456" s="27" t="str">
        <f>VLOOKUP(B2456,'大货清单（不定期按GOMS更新）'!A:N,14,FALSE)</f>
        <v>410</v>
      </c>
      <c r="N2456" s="50" t="s">
        <v>4469</v>
      </c>
      <c r="O2456" s="27">
        <f>IFERROR(VLOOKUP(N2456,'散件迭代（不定期更新）'!C:J,8,FALSE),0)</f>
        <v>0</v>
      </c>
      <c r="P2456" s="27" t="str">
        <f>IFERROR(VLOOKUP(N2456,'散件（更新）'!B:H,3,FALSE),0)</f>
        <v>/</v>
      </c>
      <c r="Q2456" s="27" t="str">
        <f>VLOOKUP(N2456,'散件（更新）'!B:H,2,FALSE)</f>
        <v>114-22200707</v>
      </c>
      <c r="R2456" s="27" t="str">
        <f>VLOOKUP(N2456,'散件（更新）'!B:H,7,FALSE)</f>
        <v>Main Body</v>
      </c>
      <c r="S2456" s="27">
        <f>VLOOKUP(N2456,'散件（更新）'!B:E,4,FALSE)</f>
        <v>0</v>
      </c>
      <c r="T2456" s="27" t="s">
        <v>19303</v>
      </c>
      <c r="U2456" s="28" t="str">
        <f>VLOOKUP(N2456,'散件（更新）'!B:G,6,FALSE)</f>
        <v>手持吸尘组件</v>
      </c>
      <c r="V2456" s="28" t="str">
        <f>VLOOKUP(N2456,'散件（更新）'!B:I,8,FALSE)</f>
        <v>6974950106515</v>
      </c>
    </row>
    <row r="2457" spans="1:22">
      <c r="A2457" s="57">
        <v>46169</v>
      </c>
      <c r="B2457" s="58" t="s">
        <v>4243</v>
      </c>
      <c r="C2457" s="27" t="str">
        <f>VLOOKUP(B2457,'大货清单（不定期按GOMS更新）'!A:H,8,0)</f>
        <v>109-22200801</v>
      </c>
      <c r="D2457" s="27" t="str">
        <f>VLOOKUP(B2457,'大货清单（不定期按GOMS更新）'!A:C,3,0)</f>
        <v>CL2220H-01</v>
      </c>
      <c r="E2457" s="27" t="str">
        <f>VLOOKUP(B2457,'大货清单（不定期按GOMS更新）'!A:H,4,0)</f>
        <v>DE,FR,IT,ES,BE,SE,PL,NL,MN</v>
      </c>
      <c r="F2457" s="27" t="str">
        <f>VLOOKUP(B2457,'大货清单（不定期按GOMS更新）'!A:H,2,0)</f>
        <v>Floor one switch S7</v>
      </c>
      <c r="G2457" s="28">
        <f>VLOOKUP(B2457,'大货清单（不定期按GOMS更新）'!A:I,9,FALSE)</f>
        <v>6974950105075</v>
      </c>
      <c r="H2457" s="27" t="str">
        <f>VLOOKUP(B2457,'大货清单（不定期按GOMS更新）'!A:H,7,0)</f>
        <v>Black</v>
      </c>
      <c r="I2457" s="27" t="str">
        <f>VLOOKUP(B2457,'大货清单（不定期按GOMS更新）'!A:F,6,FALSE)</f>
        <v>ACTIVE</v>
      </c>
      <c r="J2457" s="27" t="str">
        <f>VLOOKUP(B2457,'大货清单（不定期按GOMS更新）'!A:K,11,FALSE)</f>
        <v>15.6</v>
      </c>
      <c r="K2457" s="27" t="str">
        <f>VLOOKUP(B2457,'大货清单（不定期按GOMS更新）'!A:N,12,FALSE)</f>
        <v>845</v>
      </c>
      <c r="L2457" s="27" t="str">
        <f>VLOOKUP(B2457,'大货清单（不定期按GOMS更新）'!A:M,13,FALSE)</f>
        <v>382</v>
      </c>
      <c r="M2457" s="27" t="str">
        <f>VLOOKUP(B2457,'大货清单（不定期按GOMS更新）'!A:N,14,FALSE)</f>
        <v>410</v>
      </c>
      <c r="N2457" s="50" t="s">
        <v>4039</v>
      </c>
      <c r="O2457" s="27">
        <f>IFERROR(VLOOKUP(N2457,'散件迭代（不定期更新）'!C:J,8,FALSE),0)</f>
        <v>0</v>
      </c>
      <c r="P2457" s="27" t="str">
        <f>IFERROR(VLOOKUP(N2457,'散件（更新）'!B:H,3,FALSE),0)</f>
        <v>/</v>
      </c>
      <c r="Q2457" s="27" t="str">
        <f>VLOOKUP(N2457,'散件（更新）'!B:H,2,FALSE)</f>
        <v>114-22200800</v>
      </c>
      <c r="R2457" s="27" t="str">
        <f>VLOOKUP(N2457,'散件（更新）'!B:H,7,FALSE)</f>
        <v>Charging Base</v>
      </c>
      <c r="S2457" s="27">
        <f>VLOOKUP(N2457,'散件（更新）'!B:E,4,FALSE)</f>
        <v>0</v>
      </c>
      <c r="T2457" s="27" t="s">
        <v>8759</v>
      </c>
      <c r="U2457" s="28" t="str">
        <f>VLOOKUP(N2457,'散件（更新）'!B:G,6,FALSE)</f>
        <v>欧版烘干托盘组件</v>
      </c>
      <c r="V2457" s="28" t="str">
        <f>VLOOKUP(N2457,'散件（更新）'!B:I,8,FALSE)</f>
        <v>6974950106423</v>
      </c>
    </row>
    <row r="2458" spans="1:22">
      <c r="A2458" s="57">
        <v>46169</v>
      </c>
      <c r="B2458" s="58" t="s">
        <v>4243</v>
      </c>
      <c r="C2458" s="27" t="str">
        <f>VLOOKUP(B2458,'大货清单（不定期按GOMS更新）'!A:H,8,0)</f>
        <v>109-22200801</v>
      </c>
      <c r="D2458" s="27" t="str">
        <f>VLOOKUP(B2458,'大货清单（不定期按GOMS更新）'!A:C,3,0)</f>
        <v>CL2220H-01</v>
      </c>
      <c r="E2458" s="27" t="str">
        <f>VLOOKUP(B2458,'大货清单（不定期按GOMS更新）'!A:H,4,0)</f>
        <v>DE,FR,IT,ES,BE,SE,PL,NL,MN</v>
      </c>
      <c r="F2458" s="27" t="str">
        <f>VLOOKUP(B2458,'大货清单（不定期按GOMS更新）'!A:H,2,0)</f>
        <v>Floor one switch S7</v>
      </c>
      <c r="G2458" s="28">
        <f>VLOOKUP(B2458,'大货清单（不定期按GOMS更新）'!A:I,9,FALSE)</f>
        <v>6974950105075</v>
      </c>
      <c r="H2458" s="27" t="str">
        <f>VLOOKUP(B2458,'大货清单（不定期按GOMS更新）'!A:H,7,0)</f>
        <v>Black</v>
      </c>
      <c r="I2458" s="27" t="str">
        <f>VLOOKUP(B2458,'大货清单（不定期按GOMS更新）'!A:F,6,FALSE)</f>
        <v>ACTIVE</v>
      </c>
      <c r="J2458" s="27" t="str">
        <f>VLOOKUP(B2458,'大货清单（不定期按GOMS更新）'!A:K,11,FALSE)</f>
        <v>15.6</v>
      </c>
      <c r="K2458" s="27" t="str">
        <f>VLOOKUP(B2458,'大货清单（不定期按GOMS更新）'!A:N,12,FALSE)</f>
        <v>845</v>
      </c>
      <c r="L2458" s="27" t="str">
        <f>VLOOKUP(B2458,'大货清单（不定期按GOMS更新）'!A:M,13,FALSE)</f>
        <v>382</v>
      </c>
      <c r="M2458" s="27" t="str">
        <f>VLOOKUP(B2458,'大货清单（不定期按GOMS更新）'!A:N,14,FALSE)</f>
        <v>410</v>
      </c>
      <c r="N2458" s="50" t="s">
        <v>5045</v>
      </c>
      <c r="O2458" s="27">
        <f>IFERROR(VLOOKUP(N2458,'散件迭代（不定期更新）'!C:J,8,FALSE),0)</f>
        <v>0</v>
      </c>
      <c r="P2458" s="27" t="str">
        <f>IFERROR(VLOOKUP(N2458,'散件（更新）'!B:H,3,FALSE),0)</f>
        <v>/</v>
      </c>
      <c r="Q2458" s="27" t="str">
        <f>VLOOKUP(N2458,'散件（更新）'!B:H,2,FALSE)</f>
        <v>114-22200708</v>
      </c>
      <c r="R2458" s="27" t="str">
        <f>VLOOKUP(N2458,'散件（更新）'!B:H,7,FALSE)</f>
        <v>Charging Base</v>
      </c>
      <c r="S2458" s="27">
        <f>VLOOKUP(N2458,'散件（更新）'!B:E,4,FALSE)</f>
        <v>0</v>
      </c>
      <c r="T2458" s="27" t="s">
        <v>8759</v>
      </c>
      <c r="U2458" s="28" t="str">
        <f>VLOOKUP(N2458,'散件（更新）'!B:G,6,FALSE)</f>
        <v>直立收纳座组件</v>
      </c>
      <c r="V2458" s="28">
        <f>VLOOKUP(N2458,'散件（更新）'!B:I,8,FALSE)</f>
        <v>6974950106829</v>
      </c>
    </row>
    <row r="2459" spans="1:22">
      <c r="A2459" s="57">
        <v>46169</v>
      </c>
      <c r="B2459" s="58" t="s">
        <v>4243</v>
      </c>
      <c r="C2459" s="27" t="str">
        <f>VLOOKUP(B2459,'大货清单（不定期按GOMS更新）'!A:H,8,0)</f>
        <v>109-22200801</v>
      </c>
      <c r="D2459" s="27" t="str">
        <f>VLOOKUP(B2459,'大货清单（不定期按GOMS更新）'!A:C,3,0)</f>
        <v>CL2220H-01</v>
      </c>
      <c r="E2459" s="27" t="str">
        <f>VLOOKUP(B2459,'大货清单（不定期按GOMS更新）'!A:H,4,0)</f>
        <v>DE,FR,IT,ES,BE,SE,PL,NL,MN</v>
      </c>
      <c r="F2459" s="27" t="str">
        <f>VLOOKUP(B2459,'大货清单（不定期按GOMS更新）'!A:H,2,0)</f>
        <v>Floor one switch S7</v>
      </c>
      <c r="G2459" s="28">
        <f>VLOOKUP(B2459,'大货清单（不定期按GOMS更新）'!A:I,9,FALSE)</f>
        <v>6974950105075</v>
      </c>
      <c r="H2459" s="27" t="str">
        <f>VLOOKUP(B2459,'大货清单（不定期按GOMS更新）'!A:H,7,0)</f>
        <v>Black</v>
      </c>
      <c r="I2459" s="27" t="str">
        <f>VLOOKUP(B2459,'大货清单（不定期按GOMS更新）'!A:F,6,FALSE)</f>
        <v>ACTIVE</v>
      </c>
      <c r="J2459" s="27" t="str">
        <f>VLOOKUP(B2459,'大货清单（不定期按GOMS更新）'!A:K,11,FALSE)</f>
        <v>15.6</v>
      </c>
      <c r="K2459" s="27" t="str">
        <f>VLOOKUP(B2459,'大货清单（不定期按GOMS更新）'!A:N,12,FALSE)</f>
        <v>845</v>
      </c>
      <c r="L2459" s="27" t="str">
        <f>VLOOKUP(B2459,'大货清单（不定期按GOMS更新）'!A:M,13,FALSE)</f>
        <v>382</v>
      </c>
      <c r="M2459" s="27" t="str">
        <f>VLOOKUP(B2459,'大货清单（不定期按GOMS更新）'!A:N,14,FALSE)</f>
        <v>410</v>
      </c>
      <c r="N2459" s="50" t="s">
        <v>4067</v>
      </c>
      <c r="O2459" s="27">
        <f>IFERROR(VLOOKUP(N2459,'散件迭代（不定期更新）'!C:J,8,FALSE),0)</f>
        <v>0</v>
      </c>
      <c r="P2459" s="27" t="str">
        <f>IFERROR(VLOOKUP(N2459,'散件（更新）'!B:H,3,FALSE),0)</f>
        <v>/</v>
      </c>
      <c r="Q2459" s="27" t="str">
        <f>VLOOKUP(N2459,'散件（更新）'!B:H,2,FALSE)</f>
        <v>114-22200702</v>
      </c>
      <c r="R2459" s="27" t="str">
        <f>VLOOKUP(N2459,'散件（更新）'!B:H,7,FALSE)</f>
        <v>Battery</v>
      </c>
      <c r="S2459" s="27">
        <f>VLOOKUP(N2459,'散件（更新）'!B:E,4,FALSE)</f>
        <v>0</v>
      </c>
      <c r="T2459" s="27" t="s">
        <v>8759</v>
      </c>
      <c r="U2459" s="28" t="str">
        <f>VLOOKUP(N2459,'散件（更新）'!B:G,6,FALSE)</f>
        <v>电池包组件</v>
      </c>
      <c r="V2459" s="28" t="str">
        <f>VLOOKUP(N2459,'散件（更新）'!B:I,8,FALSE)</f>
        <v>6974950106461</v>
      </c>
    </row>
    <row r="2460" spans="1:22">
      <c r="A2460" s="57">
        <v>46169</v>
      </c>
      <c r="B2460" s="58" t="s">
        <v>4243</v>
      </c>
      <c r="C2460" s="27" t="str">
        <f>VLOOKUP(B2460,'大货清单（不定期按GOMS更新）'!A:H,8,0)</f>
        <v>109-22200801</v>
      </c>
      <c r="D2460" s="27" t="str">
        <f>VLOOKUP(B2460,'大货清单（不定期按GOMS更新）'!A:C,3,0)</f>
        <v>CL2220H-01</v>
      </c>
      <c r="E2460" s="27" t="str">
        <f>VLOOKUP(B2460,'大货清单（不定期按GOMS更新）'!A:H,4,0)</f>
        <v>DE,FR,IT,ES,BE,SE,PL,NL,MN</v>
      </c>
      <c r="F2460" s="27" t="str">
        <f>VLOOKUP(B2460,'大货清单（不定期按GOMS更新）'!A:H,2,0)</f>
        <v>Floor one switch S7</v>
      </c>
      <c r="G2460" s="28">
        <f>VLOOKUP(B2460,'大货清单（不定期按GOMS更新）'!A:I,9,FALSE)</f>
        <v>6974950105075</v>
      </c>
      <c r="H2460" s="27" t="str">
        <f>VLOOKUP(B2460,'大货清单（不定期按GOMS更新）'!A:H,7,0)</f>
        <v>Black</v>
      </c>
      <c r="I2460" s="27" t="str">
        <f>VLOOKUP(B2460,'大货清单（不定期按GOMS更新）'!A:F,6,FALSE)</f>
        <v>ACTIVE</v>
      </c>
      <c r="J2460" s="27" t="str">
        <f>VLOOKUP(B2460,'大货清单（不定期按GOMS更新）'!A:K,11,FALSE)</f>
        <v>15.6</v>
      </c>
      <c r="K2460" s="27" t="str">
        <f>VLOOKUP(B2460,'大货清单（不定期按GOMS更新）'!A:N,12,FALSE)</f>
        <v>845</v>
      </c>
      <c r="L2460" s="27" t="str">
        <f>VLOOKUP(B2460,'大货清单（不定期按GOMS更新）'!A:M,13,FALSE)</f>
        <v>382</v>
      </c>
      <c r="M2460" s="27" t="str">
        <f>VLOOKUP(B2460,'大货清单（不定期按GOMS更新）'!A:N,14,FALSE)</f>
        <v>410</v>
      </c>
      <c r="N2460" s="50" t="s">
        <v>4048</v>
      </c>
      <c r="O2460" s="27">
        <f>IFERROR(VLOOKUP(N2460,'散件迭代（不定期更新）'!C:J,8,FALSE),0)</f>
        <v>0</v>
      </c>
      <c r="P2460" s="27" t="str">
        <f>IFERROR(VLOOKUP(N2460,'散件（更新）'!B:H,3,FALSE),0)</f>
        <v>/</v>
      </c>
      <c r="Q2460" s="27" t="str">
        <f>VLOOKUP(N2460,'散件（更新）'!B:H,2,FALSE)</f>
        <v>114-22200706</v>
      </c>
      <c r="R2460" s="27" t="str">
        <f>VLOOKUP(N2460,'散件（更新）'!B:H,7,FALSE)</f>
        <v>Repair Charging Chip</v>
      </c>
      <c r="S2460" s="27">
        <f>VLOOKUP(N2460,'散件（更新）'!B:E,4,FALSE)</f>
        <v>0</v>
      </c>
      <c r="T2460" s="27" t="s">
        <v>8759</v>
      </c>
      <c r="U2460" s="28" t="str">
        <f>VLOOKUP(N2460,'散件（更新）'!B:G,6,FALSE)</f>
        <v>托盘充电盒</v>
      </c>
      <c r="V2460" s="28" t="str">
        <f>VLOOKUP(N2460,'散件（更新）'!B:I,8,FALSE)</f>
        <v>6974950106508</v>
      </c>
    </row>
    <row r="2461" spans="1:22">
      <c r="A2461" s="57">
        <v>46169</v>
      </c>
      <c r="B2461" s="58" t="s">
        <v>4243</v>
      </c>
      <c r="C2461" s="27" t="str">
        <f>VLOOKUP(B2461,'大货清单（不定期按GOMS更新）'!A:H,8,0)</f>
        <v>109-22200801</v>
      </c>
      <c r="D2461" s="27" t="str">
        <f>VLOOKUP(B2461,'大货清单（不定期按GOMS更新）'!A:C,3,0)</f>
        <v>CL2220H-01</v>
      </c>
      <c r="E2461" s="27" t="str">
        <f>VLOOKUP(B2461,'大货清单（不定期按GOMS更新）'!A:H,4,0)</f>
        <v>DE,FR,IT,ES,BE,SE,PL,NL,MN</v>
      </c>
      <c r="F2461" s="27" t="str">
        <f>VLOOKUP(B2461,'大货清单（不定期按GOMS更新）'!A:H,2,0)</f>
        <v>Floor one switch S7</v>
      </c>
      <c r="G2461" s="28">
        <f>VLOOKUP(B2461,'大货清单（不定期按GOMS更新）'!A:I,9,FALSE)</f>
        <v>6974950105075</v>
      </c>
      <c r="H2461" s="27" t="str">
        <f>VLOOKUP(B2461,'大货清单（不定期按GOMS更新）'!A:H,7,0)</f>
        <v>Black</v>
      </c>
      <c r="I2461" s="27" t="str">
        <f>VLOOKUP(B2461,'大货清单（不定期按GOMS更新）'!A:F,6,FALSE)</f>
        <v>ACTIVE</v>
      </c>
      <c r="J2461" s="27" t="str">
        <f>VLOOKUP(B2461,'大货清单（不定期按GOMS更新）'!A:K,11,FALSE)</f>
        <v>15.6</v>
      </c>
      <c r="K2461" s="27" t="str">
        <f>VLOOKUP(B2461,'大货清单（不定期按GOMS更新）'!A:N,12,FALSE)</f>
        <v>845</v>
      </c>
      <c r="L2461" s="27" t="str">
        <f>VLOOKUP(B2461,'大货清单（不定期按GOMS更新）'!A:M,13,FALSE)</f>
        <v>382</v>
      </c>
      <c r="M2461" s="27" t="str">
        <f>VLOOKUP(B2461,'大货清单（不定期按GOMS更新）'!A:N,14,FALSE)</f>
        <v>410</v>
      </c>
      <c r="N2461" s="50" t="s">
        <v>4368</v>
      </c>
      <c r="O2461" s="27">
        <f>IFERROR(VLOOKUP(N2461,'散件迭代（不定期更新）'!C:J,8,FALSE),0)</f>
        <v>0</v>
      </c>
      <c r="P2461" s="27" t="str">
        <f>IFERROR(VLOOKUP(N2461,'散件（更新）'!B:H,3,FALSE),0)</f>
        <v>/</v>
      </c>
      <c r="Q2461" s="27" t="str">
        <f>VLOOKUP(N2461,'散件（更新）'!B:H,2,FALSE)</f>
        <v>114-22200703</v>
      </c>
      <c r="R2461" s="27" t="str">
        <f>VLOOKUP(N2461,'散件（更新）'!B:H,7,FALSE)</f>
        <v>Display Screen</v>
      </c>
      <c r="S2461" s="27">
        <f>VLOOKUP(N2461,'散件（更新）'!B:E,4,FALSE)</f>
        <v>0</v>
      </c>
      <c r="T2461" s="27" t="s">
        <v>8759</v>
      </c>
      <c r="U2461" s="28" t="str">
        <f>VLOOKUP(N2461,'散件（更新）'!B:G,6,FALSE)</f>
        <v>LED显示屏组件</v>
      </c>
      <c r="V2461" s="28" t="str">
        <f>VLOOKUP(N2461,'散件（更新）'!B:I,8,FALSE)</f>
        <v>6974950106478</v>
      </c>
    </row>
    <row r="2462" spans="1:22">
      <c r="A2462" s="57">
        <v>46169</v>
      </c>
      <c r="B2462" s="58" t="s">
        <v>4243</v>
      </c>
      <c r="C2462" s="27" t="str">
        <f>VLOOKUP(B2462,'大货清单（不定期按GOMS更新）'!A:H,8,0)</f>
        <v>109-22200801</v>
      </c>
      <c r="D2462" s="27" t="str">
        <f>VLOOKUP(B2462,'大货清单（不定期按GOMS更新）'!A:C,3,0)</f>
        <v>CL2220H-01</v>
      </c>
      <c r="E2462" s="27" t="str">
        <f>VLOOKUP(B2462,'大货清单（不定期按GOMS更新）'!A:H,4,0)</f>
        <v>DE,FR,IT,ES,BE,SE,PL,NL,MN</v>
      </c>
      <c r="F2462" s="27" t="str">
        <f>VLOOKUP(B2462,'大货清单（不定期按GOMS更新）'!A:H,2,0)</f>
        <v>Floor one switch S7</v>
      </c>
      <c r="G2462" s="28">
        <f>VLOOKUP(B2462,'大货清单（不定期按GOMS更新）'!A:I,9,FALSE)</f>
        <v>6974950105075</v>
      </c>
      <c r="H2462" s="27" t="str">
        <f>VLOOKUP(B2462,'大货清单（不定期按GOMS更新）'!A:H,7,0)</f>
        <v>Black</v>
      </c>
      <c r="I2462" s="27" t="str">
        <f>VLOOKUP(B2462,'大货清单（不定期按GOMS更新）'!A:F,6,FALSE)</f>
        <v>ACTIVE</v>
      </c>
      <c r="J2462" s="27" t="str">
        <f>VLOOKUP(B2462,'大货清单（不定期按GOMS更新）'!A:K,11,FALSE)</f>
        <v>15.6</v>
      </c>
      <c r="K2462" s="27" t="str">
        <f>VLOOKUP(B2462,'大货清单（不定期按GOMS更新）'!A:N,12,FALSE)</f>
        <v>845</v>
      </c>
      <c r="L2462" s="27" t="str">
        <f>VLOOKUP(B2462,'大货清单（不定期按GOMS更新）'!A:M,13,FALSE)</f>
        <v>382</v>
      </c>
      <c r="M2462" s="27" t="str">
        <f>VLOOKUP(B2462,'大货清单（不定期按GOMS更新）'!A:N,14,FALSE)</f>
        <v>410</v>
      </c>
      <c r="N2462" s="50" t="s">
        <v>4312</v>
      </c>
      <c r="O2462" s="27">
        <f>IFERROR(VLOOKUP(N2462,'散件迭代（不定期更新）'!C:J,8,FALSE),0)</f>
        <v>0</v>
      </c>
      <c r="P2462" s="27" t="str">
        <f>IFERROR(VLOOKUP(N2462,'散件（更新）'!B:H,3,FALSE),0)</f>
        <v>/</v>
      </c>
      <c r="Q2462" s="27" t="str">
        <f>VLOOKUP(N2462,'散件（更新）'!B:H,2,FALSE)</f>
        <v>114-23350602</v>
      </c>
      <c r="R2462" s="27" t="str">
        <f>VLOOKUP(N2462,'散件（更新）'!B:H,7,FALSE)</f>
        <v>plastic part</v>
      </c>
      <c r="S2462" s="27">
        <f>VLOOKUP(N2462,'散件（更新）'!B:E,4,FALSE)</f>
        <v>0</v>
      </c>
      <c r="T2462" s="27" t="s">
        <v>8759</v>
      </c>
      <c r="U2462" s="28" t="str">
        <f>VLOOKUP(N2462,'散件（更新）'!B:G,6,FALSE)</f>
        <v>接水盘组件</v>
      </c>
      <c r="V2462" s="28" t="str">
        <f>VLOOKUP(N2462,'散件（更新）'!B:I,8,FALSE)</f>
        <v>6974950106164</v>
      </c>
    </row>
    <row r="2463" spans="1:22">
      <c r="A2463" s="57">
        <v>46169</v>
      </c>
      <c r="B2463" s="58" t="s">
        <v>4243</v>
      </c>
      <c r="C2463" s="27" t="str">
        <f>VLOOKUP(B2463,'大货清单（不定期按GOMS更新）'!A:H,8,0)</f>
        <v>109-22200801</v>
      </c>
      <c r="D2463" s="27" t="str">
        <f>VLOOKUP(B2463,'大货清单（不定期按GOMS更新）'!A:C,3,0)</f>
        <v>CL2220H-01</v>
      </c>
      <c r="E2463" s="27" t="str">
        <f>VLOOKUP(B2463,'大货清单（不定期按GOMS更新）'!A:H,4,0)</f>
        <v>DE,FR,IT,ES,BE,SE,PL,NL,MN</v>
      </c>
      <c r="F2463" s="27" t="str">
        <f>VLOOKUP(B2463,'大货清单（不定期按GOMS更新）'!A:H,2,0)</f>
        <v>Floor one switch S7</v>
      </c>
      <c r="G2463" s="28">
        <f>VLOOKUP(B2463,'大货清单（不定期按GOMS更新）'!A:I,9,FALSE)</f>
        <v>6974950105075</v>
      </c>
      <c r="H2463" s="27" t="str">
        <f>VLOOKUP(B2463,'大货清单（不定期按GOMS更新）'!A:H,7,0)</f>
        <v>Black</v>
      </c>
      <c r="I2463" s="27" t="str">
        <f>VLOOKUP(B2463,'大货清单（不定期按GOMS更新）'!A:F,6,FALSE)</f>
        <v>ACTIVE</v>
      </c>
      <c r="J2463" s="27" t="str">
        <f>VLOOKUP(B2463,'大货清单（不定期按GOMS更新）'!A:K,11,FALSE)</f>
        <v>15.6</v>
      </c>
      <c r="K2463" s="27" t="str">
        <f>VLOOKUP(B2463,'大货清单（不定期按GOMS更新）'!A:N,12,FALSE)</f>
        <v>845</v>
      </c>
      <c r="L2463" s="27" t="str">
        <f>VLOOKUP(B2463,'大货清单（不定期按GOMS更新）'!A:M,13,FALSE)</f>
        <v>382</v>
      </c>
      <c r="M2463" s="27" t="str">
        <f>VLOOKUP(B2463,'大货清单（不定期按GOMS更新）'!A:N,14,FALSE)</f>
        <v>410</v>
      </c>
      <c r="N2463" s="50" t="s">
        <v>3808</v>
      </c>
      <c r="O2463" s="27">
        <f>IFERROR(VLOOKUP(N2463,'散件迭代（不定期更新）'!C:J,8,FALSE),0)</f>
        <v>0</v>
      </c>
      <c r="P2463" s="27" t="str">
        <f>IFERROR(VLOOKUP(N2463,'散件（更新）'!B:H,3,FALSE),0)</f>
        <v>/</v>
      </c>
      <c r="Q2463" s="27" t="str">
        <f>VLOOKUP(N2463,'散件（更新）'!B:H,2,FALSE)</f>
        <v>114-22200102</v>
      </c>
      <c r="R2463" s="27" t="str">
        <f>VLOOKUP(N2463,'散件（更新）'!B:H,7,FALSE)</f>
        <v>plastic part</v>
      </c>
      <c r="S2463" s="27" t="str">
        <f>VLOOKUP(N2463,'散件（更新）'!B:E,4,FALSE)</f>
        <v>https://tineco-yxzt.oss-accelerate.aliyuncs.com/20231219/9FWRH250000_1702948026683.png</v>
      </c>
      <c r="T2463" s="27" t="s">
        <v>8759</v>
      </c>
      <c r="U2463" s="28" t="str">
        <f>VLOOKUP(N2463,'散件（更新）'!B:G,6,FALSE)</f>
        <v>转接头和机体底盖组件</v>
      </c>
      <c r="V2463" s="28">
        <f>VLOOKUP(N2463,'散件（更新）'!B:I,8,FALSE)</f>
        <v>6974950103873</v>
      </c>
    </row>
    <row r="2464" spans="1:22">
      <c r="A2464" s="57">
        <v>46169</v>
      </c>
      <c r="B2464" s="58" t="s">
        <v>4243</v>
      </c>
      <c r="C2464" s="27" t="str">
        <f>VLOOKUP(B2464,'大货清单（不定期按GOMS更新）'!A:H,8,0)</f>
        <v>109-22200801</v>
      </c>
      <c r="D2464" s="27" t="str">
        <f>VLOOKUP(B2464,'大货清单（不定期按GOMS更新）'!A:C,3,0)</f>
        <v>CL2220H-01</v>
      </c>
      <c r="E2464" s="27" t="str">
        <f>VLOOKUP(B2464,'大货清单（不定期按GOMS更新）'!A:H,4,0)</f>
        <v>DE,FR,IT,ES,BE,SE,PL,NL,MN</v>
      </c>
      <c r="F2464" s="27" t="str">
        <f>VLOOKUP(B2464,'大货清单（不定期按GOMS更新）'!A:H,2,0)</f>
        <v>Floor one switch S7</v>
      </c>
      <c r="G2464" s="28">
        <f>VLOOKUP(B2464,'大货清单（不定期按GOMS更新）'!A:I,9,FALSE)</f>
        <v>6974950105075</v>
      </c>
      <c r="H2464" s="27" t="str">
        <f>VLOOKUP(B2464,'大货清单（不定期按GOMS更新）'!A:H,7,0)</f>
        <v>Black</v>
      </c>
      <c r="I2464" s="27" t="str">
        <f>VLOOKUP(B2464,'大货清单（不定期按GOMS更新）'!A:F,6,FALSE)</f>
        <v>ACTIVE</v>
      </c>
      <c r="J2464" s="27" t="str">
        <f>VLOOKUP(B2464,'大货清单（不定期按GOMS更新）'!A:K,11,FALSE)</f>
        <v>15.6</v>
      </c>
      <c r="K2464" s="27" t="str">
        <f>VLOOKUP(B2464,'大货清单（不定期按GOMS更新）'!A:N,12,FALSE)</f>
        <v>845</v>
      </c>
      <c r="L2464" s="27" t="str">
        <f>VLOOKUP(B2464,'大货清单（不定期按GOMS更新）'!A:M,13,FALSE)</f>
        <v>382</v>
      </c>
      <c r="M2464" s="27" t="str">
        <f>VLOOKUP(B2464,'大货清单（不定期按GOMS更新）'!A:N,14,FALSE)</f>
        <v>410</v>
      </c>
      <c r="N2464" s="50" t="s">
        <v>3798</v>
      </c>
      <c r="O2464" s="27">
        <f>IFERROR(VLOOKUP(N2464,'散件迭代（不定期更新）'!C:J,8,FALSE),0)</f>
        <v>0</v>
      </c>
      <c r="P2464" s="27" t="str">
        <f>IFERROR(VLOOKUP(N2464,'散件（更新）'!B:H,3,FALSE),0)</f>
        <v>/</v>
      </c>
      <c r="Q2464" s="27" t="str">
        <f>VLOOKUP(N2464,'散件（更新）'!B:H,2,FALSE)</f>
        <v>114-22200125</v>
      </c>
      <c r="R2464" s="27" t="str">
        <f>VLOOKUP(N2464,'散件（更新）'!B:H,7,FALSE)</f>
        <v>plastic part</v>
      </c>
      <c r="S2464" s="27" t="str">
        <f>VLOOKUP(N2464,'散件（更新）'!B:E,4,FALSE)</f>
        <v>https://tineco-yxzt.oss-accelerate.aliyuncs.com/20231219/9FWRH250100_1702948026762.png</v>
      </c>
      <c r="T2464" s="27" t="s">
        <v>8759</v>
      </c>
      <c r="U2464" s="28" t="str">
        <f>VLOOKUP(N2464,'散件（更新）'!B:G,6,FALSE)</f>
        <v>手持装饰盒组件</v>
      </c>
      <c r="V2464" s="28">
        <f>VLOOKUP(N2464,'散件（更新）'!B:I,8,FALSE)</f>
        <v>6974950104023</v>
      </c>
    </row>
    <row r="2465" spans="1:22">
      <c r="A2465" s="57">
        <v>46169</v>
      </c>
      <c r="B2465" s="50" t="s">
        <v>4243</v>
      </c>
      <c r="C2465" s="27" t="str">
        <f>VLOOKUP(B2465,'大货清单（不定期按GOMS更新）'!A:H,8,0)</f>
        <v>109-22200801</v>
      </c>
      <c r="D2465" s="27" t="str">
        <f>VLOOKUP(B2465,'大货清单（不定期按GOMS更新）'!A:C,3,0)</f>
        <v>CL2220H-01</v>
      </c>
      <c r="E2465" s="27" t="str">
        <f>VLOOKUP(B2465,'大货清单（不定期按GOMS更新）'!A:H,4,0)</f>
        <v>DE,FR,IT,ES,BE,SE,PL,NL,MN</v>
      </c>
      <c r="F2465" s="27" t="str">
        <f>VLOOKUP(B2465,'大货清单（不定期按GOMS更新）'!A:H,2,0)</f>
        <v>Floor one switch S7</v>
      </c>
      <c r="G2465" s="28">
        <f>VLOOKUP(B2465,'大货清单（不定期按GOMS更新）'!A:I,9,FALSE)</f>
        <v>6974950105075</v>
      </c>
      <c r="H2465" s="27" t="str">
        <f>VLOOKUP(B2465,'大货清单（不定期按GOMS更新）'!A:H,7,0)</f>
        <v>Black</v>
      </c>
      <c r="I2465" s="27" t="str">
        <f>VLOOKUP(B2465,'大货清单（不定期按GOMS更新）'!A:F,6,FALSE)</f>
        <v>ACTIVE</v>
      </c>
      <c r="J2465" s="27" t="str">
        <f>VLOOKUP(B2465,'大货清单（不定期按GOMS更新）'!A:K,11,FALSE)</f>
        <v>15.6</v>
      </c>
      <c r="K2465" s="27" t="str">
        <f>VLOOKUP(B2465,'大货清单（不定期按GOMS更新）'!A:N,12,FALSE)</f>
        <v>845</v>
      </c>
      <c r="L2465" s="27" t="str">
        <f>VLOOKUP(B2465,'大货清单（不定期按GOMS更新）'!A:M,13,FALSE)</f>
        <v>382</v>
      </c>
      <c r="M2465" s="27" t="str">
        <f>VLOOKUP(B2465,'大货清单（不定期按GOMS更新）'!A:N,14,FALSE)</f>
        <v>410</v>
      </c>
      <c r="N2465" s="50" t="s">
        <v>3790</v>
      </c>
      <c r="O2465" s="27">
        <f>IFERROR(VLOOKUP(N2465,'散件迭代（不定期更新）'!C:J,8,FALSE),0)</f>
        <v>0</v>
      </c>
      <c r="P2465" s="27" t="str">
        <f>IFERROR(VLOOKUP(N2465,'散件（更新）'!B:H,3,FALSE),0)</f>
        <v>/</v>
      </c>
      <c r="Q2465" s="27" t="str">
        <f>VLOOKUP(N2465,'散件（更新）'!B:H,2,FALSE)</f>
        <v>114-22200107</v>
      </c>
      <c r="R2465" s="27" t="str">
        <f>VLOOKUP(N2465,'散件（更新）'!B:H,7,FALSE)</f>
        <v>Wire</v>
      </c>
      <c r="S2465" s="27" t="str">
        <f>VLOOKUP(N2465,'散件（更新）'!B:E,4,FALSE)</f>
        <v>https://tineco-yxzt.oss-accelerate.aliyuncs.com/20231219/9FWRI250000_1702948027529.png</v>
      </c>
      <c r="T2465" s="27" t="s">
        <v>8759</v>
      </c>
      <c r="U2465" s="28" t="str">
        <f>VLOOKUP(N2465,'散件（更新）'!B:G,6,FALSE)</f>
        <v>机身插针导电组件</v>
      </c>
      <c r="V2465" s="28">
        <f>VLOOKUP(N2465,'散件（更新）'!B:I,8,FALSE)</f>
        <v>6974950103934</v>
      </c>
    </row>
    <row r="2466" spans="1:22">
      <c r="A2466" s="57">
        <v>46169</v>
      </c>
      <c r="B2466" s="50" t="s">
        <v>4243</v>
      </c>
      <c r="C2466" s="27" t="str">
        <f>VLOOKUP(B2466,'大货清单（不定期按GOMS更新）'!A:H,8,0)</f>
        <v>109-22200801</v>
      </c>
      <c r="D2466" s="27" t="str">
        <f>VLOOKUP(B2466,'大货清单（不定期按GOMS更新）'!A:C,3,0)</f>
        <v>CL2220H-01</v>
      </c>
      <c r="E2466" s="27" t="str">
        <f>VLOOKUP(B2466,'大货清单（不定期按GOMS更新）'!A:H,4,0)</f>
        <v>DE,FR,IT,ES,BE,SE,PL,NL,MN</v>
      </c>
      <c r="F2466" s="27" t="str">
        <f>VLOOKUP(B2466,'大货清单（不定期按GOMS更新）'!A:H,2,0)</f>
        <v>Floor one switch S7</v>
      </c>
      <c r="G2466" s="28">
        <f>VLOOKUP(B2466,'大货清单（不定期按GOMS更新）'!A:I,9,FALSE)</f>
        <v>6974950105075</v>
      </c>
      <c r="H2466" s="27" t="str">
        <f>VLOOKUP(B2466,'大货清单（不定期按GOMS更新）'!A:H,7,0)</f>
        <v>Black</v>
      </c>
      <c r="I2466" s="27" t="str">
        <f>VLOOKUP(B2466,'大货清单（不定期按GOMS更新）'!A:F,6,FALSE)</f>
        <v>ACTIVE</v>
      </c>
      <c r="J2466" s="27" t="str">
        <f>VLOOKUP(B2466,'大货清单（不定期按GOMS更新）'!A:K,11,FALSE)</f>
        <v>15.6</v>
      </c>
      <c r="K2466" s="27" t="str">
        <f>VLOOKUP(B2466,'大货清单（不定期按GOMS更新）'!A:N,12,FALSE)</f>
        <v>845</v>
      </c>
      <c r="L2466" s="27" t="str">
        <f>VLOOKUP(B2466,'大货清单（不定期按GOMS更新）'!A:M,13,FALSE)</f>
        <v>382</v>
      </c>
      <c r="M2466" s="27" t="str">
        <f>VLOOKUP(B2466,'大货清单（不定期按GOMS更新）'!A:N,14,FALSE)</f>
        <v>410</v>
      </c>
      <c r="N2466" s="50" t="s">
        <v>4095</v>
      </c>
      <c r="O2466" s="27">
        <f>IFERROR(VLOOKUP(N2466,'散件迭代（不定期更新）'!C:J,8,FALSE),0)</f>
        <v>0</v>
      </c>
      <c r="P2466" s="27" t="str">
        <f>IFERROR(VLOOKUP(N2466,'散件（更新）'!B:H,3,FALSE),0)</f>
        <v>/</v>
      </c>
      <c r="Q2466" s="27" t="str">
        <f>VLOOKUP(N2466,'散件（更新）'!B:H,2,FALSE)</f>
        <v>114-22200705</v>
      </c>
      <c r="R2466" s="27" t="str">
        <f>VLOOKUP(N2466,'散件（更新）'!B:H,7,FALSE)</f>
        <v>Wire</v>
      </c>
      <c r="S2466" s="27">
        <f>VLOOKUP(N2466,'散件（更新）'!B:E,4,FALSE)</f>
        <v>0</v>
      </c>
      <c r="T2466" s="27" t="s">
        <v>8759</v>
      </c>
      <c r="U2466" s="28" t="str">
        <f>VLOOKUP(N2466,'散件（更新）'!B:G,6,FALSE)</f>
        <v>机身充电导线组件</v>
      </c>
      <c r="V2466" s="28" t="str">
        <f>VLOOKUP(N2466,'散件（更新）'!B:I,8,FALSE)</f>
        <v>6974950106492</v>
      </c>
    </row>
    <row r="2467" spans="1:22">
      <c r="A2467" s="57">
        <v>46169</v>
      </c>
      <c r="B2467" s="50" t="s">
        <v>4243</v>
      </c>
      <c r="C2467" s="27" t="str">
        <f>VLOOKUP(B2467,'大货清单（不定期按GOMS更新）'!A:H,8,0)</f>
        <v>109-22200801</v>
      </c>
      <c r="D2467" s="27" t="str">
        <f>VLOOKUP(B2467,'大货清单（不定期按GOMS更新）'!A:C,3,0)</f>
        <v>CL2220H-01</v>
      </c>
      <c r="E2467" s="27" t="str">
        <f>VLOOKUP(B2467,'大货清单（不定期按GOMS更新）'!A:H,4,0)</f>
        <v>DE,FR,IT,ES,BE,SE,PL,NL,MN</v>
      </c>
      <c r="F2467" s="27" t="str">
        <f>VLOOKUP(B2467,'大货清单（不定期按GOMS更新）'!A:H,2,0)</f>
        <v>Floor one switch S7</v>
      </c>
      <c r="G2467" s="28">
        <f>VLOOKUP(B2467,'大货清单（不定期按GOMS更新）'!A:I,9,FALSE)</f>
        <v>6974950105075</v>
      </c>
      <c r="H2467" s="27" t="str">
        <f>VLOOKUP(B2467,'大货清单（不定期按GOMS更新）'!A:H,7,0)</f>
        <v>Black</v>
      </c>
      <c r="I2467" s="27" t="str">
        <f>VLOOKUP(B2467,'大货清单（不定期按GOMS更新）'!A:F,6,FALSE)</f>
        <v>ACTIVE</v>
      </c>
      <c r="J2467" s="27" t="str">
        <f>VLOOKUP(B2467,'大货清单（不定期按GOMS更新）'!A:K,11,FALSE)</f>
        <v>15.6</v>
      </c>
      <c r="K2467" s="27" t="str">
        <f>VLOOKUP(B2467,'大货清单（不定期按GOMS更新）'!A:N,12,FALSE)</f>
        <v>845</v>
      </c>
      <c r="L2467" s="27" t="str">
        <f>VLOOKUP(B2467,'大货清单（不定期按GOMS更新）'!A:M,13,FALSE)</f>
        <v>382</v>
      </c>
      <c r="M2467" s="27" t="str">
        <f>VLOOKUP(B2467,'大货清单（不定期按GOMS更新）'!A:N,14,FALSE)</f>
        <v>410</v>
      </c>
      <c r="N2467" s="50" t="s">
        <v>1098</v>
      </c>
      <c r="O2467" s="27">
        <f>IFERROR(VLOOKUP(N2467,'散件迭代（不定期更新）'!C:J,8,FALSE),0)</f>
        <v>0</v>
      </c>
      <c r="P2467" s="27" t="str">
        <f>IFERROR(VLOOKUP(N2467,'散件（更新）'!B:H,3,FALSE),0)</f>
        <v>206-2019-0066</v>
      </c>
      <c r="Q2467" s="27" t="str">
        <f>VLOOKUP(N2467,'散件（更新）'!B:H,2,FALSE)</f>
        <v>114-20190066</v>
      </c>
      <c r="R2467" s="27" t="str">
        <f>VLOOKUP(N2467,'散件（更新）'!B:H,7,FALSE)</f>
        <v>Swich</v>
      </c>
      <c r="S2467" s="27" t="str">
        <f>VLOOKUP(N2467,'散件（更新）'!B:E,4,FALSE)</f>
        <v>https://tineco-yxzt.oss-accelerate.aliyuncs.com/20231219/9FWRK110000_1702948027739.png</v>
      </c>
      <c r="T2467" s="27" t="s">
        <v>8759</v>
      </c>
      <c r="U2467" s="28" t="str">
        <f>VLOOKUP(N2467,'散件（更新）'!B:G,6,FALSE)</f>
        <v>微动开关</v>
      </c>
      <c r="V2467" s="28" t="str">
        <f>VLOOKUP(N2467,'散件（更新）'!B:I,8,FALSE)</f>
        <v>6972200197474</v>
      </c>
    </row>
    <row r="2468" spans="1:22">
      <c r="A2468" s="57">
        <v>46169</v>
      </c>
      <c r="B2468" s="50" t="s">
        <v>4243</v>
      </c>
      <c r="C2468" s="27" t="str">
        <f>VLOOKUP(B2468,'大货清单（不定期按GOMS更新）'!A:H,8,0)</f>
        <v>109-22200801</v>
      </c>
      <c r="D2468" s="27" t="str">
        <f>VLOOKUP(B2468,'大货清单（不定期按GOMS更新）'!A:C,3,0)</f>
        <v>CL2220H-01</v>
      </c>
      <c r="E2468" s="27" t="str">
        <f>VLOOKUP(B2468,'大货清单（不定期按GOMS更新）'!A:H,4,0)</f>
        <v>DE,FR,IT,ES,BE,SE,PL,NL,MN</v>
      </c>
      <c r="F2468" s="27" t="str">
        <f>VLOOKUP(B2468,'大货清单（不定期按GOMS更新）'!A:H,2,0)</f>
        <v>Floor one switch S7</v>
      </c>
      <c r="G2468" s="28">
        <f>VLOOKUP(B2468,'大货清单（不定期按GOMS更新）'!A:I,9,FALSE)</f>
        <v>6974950105075</v>
      </c>
      <c r="H2468" s="27" t="str">
        <f>VLOOKUP(B2468,'大货清单（不定期按GOMS更新）'!A:H,7,0)</f>
        <v>Black</v>
      </c>
      <c r="I2468" s="27" t="str">
        <f>VLOOKUP(B2468,'大货清单（不定期按GOMS更新）'!A:F,6,FALSE)</f>
        <v>ACTIVE</v>
      </c>
      <c r="J2468" s="27" t="str">
        <f>VLOOKUP(B2468,'大货清单（不定期按GOMS更新）'!A:K,11,FALSE)</f>
        <v>15.6</v>
      </c>
      <c r="K2468" s="27" t="str">
        <f>VLOOKUP(B2468,'大货清单（不定期按GOMS更新）'!A:N,12,FALSE)</f>
        <v>845</v>
      </c>
      <c r="L2468" s="27" t="str">
        <f>VLOOKUP(B2468,'大货清单（不定期按GOMS更新）'!A:M,13,FALSE)</f>
        <v>382</v>
      </c>
      <c r="M2468" s="27" t="str">
        <f>VLOOKUP(B2468,'大货清单（不定期按GOMS更新）'!A:N,14,FALSE)</f>
        <v>410</v>
      </c>
      <c r="N2468" s="50" t="s">
        <v>4363</v>
      </c>
      <c r="O2468" s="27" t="str">
        <f>IFERROR(VLOOKUP(N2468,'散件迭代（不定期更新）'!C:J,8,FALSE),0)</f>
        <v>A50</v>
      </c>
      <c r="P2468" s="27" t="str">
        <f>IFERROR(VLOOKUP(N2468,'散件（更新）'!B:H,3,FALSE),0)</f>
        <v>/</v>
      </c>
      <c r="Q2468" s="27" t="str">
        <f>VLOOKUP(N2468,'散件（更新）'!B:H,2,FALSE)</f>
        <v>114-23350407</v>
      </c>
      <c r="R2468" s="27" t="str">
        <f>VLOOKUP(N2468,'散件（更新）'!B:H,7,FALSE)</f>
        <v>Motor</v>
      </c>
      <c r="S2468" s="27" t="str">
        <f>VLOOKUP(N2468,'散件（更新）'!B:E,4,FALSE)</f>
        <v>https://tineco-yxzt.oss-accelerate.aliyuncs.com/20250519/gunshuadianjichilunxiangzujian_1747648367180.jpg</v>
      </c>
      <c r="T2468" s="27" t="s">
        <v>8759</v>
      </c>
      <c r="U2468" s="28" t="str">
        <f>VLOOKUP(N2468,'散件（更新）'!B:G,6,FALSE)</f>
        <v>有刷电机齿轮箱组件</v>
      </c>
      <c r="V2468" s="28" t="str">
        <f>VLOOKUP(N2468,'散件（更新）'!B:I,8,FALSE)</f>
        <v>6974950106171</v>
      </c>
    </row>
    <row r="2469" spans="1:22">
      <c r="A2469" s="57">
        <v>46169</v>
      </c>
      <c r="B2469" s="50" t="s">
        <v>4243</v>
      </c>
      <c r="C2469" s="27" t="str">
        <f>VLOOKUP(B2469,'大货清单（不定期按GOMS更新）'!A:H,8,0)</f>
        <v>109-22200801</v>
      </c>
      <c r="D2469" s="27" t="str">
        <f>VLOOKUP(B2469,'大货清单（不定期按GOMS更新）'!A:C,3,0)</f>
        <v>CL2220H-01</v>
      </c>
      <c r="E2469" s="27" t="str">
        <f>VLOOKUP(B2469,'大货清单（不定期按GOMS更新）'!A:H,4,0)</f>
        <v>DE,FR,IT,ES,BE,SE,PL,NL,MN</v>
      </c>
      <c r="F2469" s="27" t="str">
        <f>VLOOKUP(B2469,'大货清单（不定期按GOMS更新）'!A:H,2,0)</f>
        <v>Floor one switch S7</v>
      </c>
      <c r="G2469" s="28">
        <f>VLOOKUP(B2469,'大货清单（不定期按GOMS更新）'!A:I,9,FALSE)</f>
        <v>6974950105075</v>
      </c>
      <c r="H2469" s="27" t="str">
        <f>VLOOKUP(B2469,'大货清单（不定期按GOMS更新）'!A:H,7,0)</f>
        <v>Black</v>
      </c>
      <c r="I2469" s="27" t="str">
        <f>VLOOKUP(B2469,'大货清单（不定期按GOMS更新）'!A:F,6,FALSE)</f>
        <v>ACTIVE</v>
      </c>
      <c r="J2469" s="27" t="str">
        <f>VLOOKUP(B2469,'大货清单（不定期按GOMS更新）'!A:K,11,FALSE)</f>
        <v>15.6</v>
      </c>
      <c r="K2469" s="27" t="str">
        <f>VLOOKUP(B2469,'大货清单（不定期按GOMS更新）'!A:N,12,FALSE)</f>
        <v>845</v>
      </c>
      <c r="L2469" s="27" t="str">
        <f>VLOOKUP(B2469,'大货清单（不定期按GOMS更新）'!A:M,13,FALSE)</f>
        <v>382</v>
      </c>
      <c r="M2469" s="27" t="str">
        <f>VLOOKUP(B2469,'大货清单（不定期按GOMS更新）'!A:N,14,FALSE)</f>
        <v>410</v>
      </c>
      <c r="N2469" s="50" t="s">
        <v>3805</v>
      </c>
      <c r="O2469" s="27">
        <f>IFERROR(VLOOKUP(N2469,'散件迭代（不定期更新）'!C:J,8,FALSE),0)</f>
        <v>0</v>
      </c>
      <c r="P2469" s="27" t="str">
        <f>IFERROR(VLOOKUP(N2469,'散件（更新）'!B:H,3,FALSE),0)</f>
        <v>/</v>
      </c>
      <c r="Q2469" s="27" t="str">
        <f>VLOOKUP(N2469,'散件（更新）'!B:H,2,FALSE)</f>
        <v>114-22200100</v>
      </c>
      <c r="R2469" s="27" t="str">
        <f>VLOOKUP(N2469,'散件（更新）'!B:H,7,FALSE)</f>
        <v>Motor</v>
      </c>
      <c r="S2469" s="27" t="str">
        <f>VLOOKUP(N2469,'散件（更新）'!B:E,4,FALSE)</f>
        <v>https://tineco-yxzt.oss-accelerate.aliyuncs.com/20231219/9FWRM250000_1702948028788.png</v>
      </c>
      <c r="T2469" s="27" t="s">
        <v>8759</v>
      </c>
      <c r="U2469" s="28" t="str">
        <f>VLOOKUP(N2469,'散件（更新）'!B:G,6,FALSE)</f>
        <v>主电机组件</v>
      </c>
      <c r="V2469" s="28">
        <f>VLOOKUP(N2469,'散件（更新）'!B:I,8,FALSE)</f>
        <v>6974950103859</v>
      </c>
    </row>
    <row r="2470" spans="1:22">
      <c r="A2470" s="57">
        <v>46169</v>
      </c>
      <c r="B2470" s="50" t="s">
        <v>4243</v>
      </c>
      <c r="C2470" s="27" t="str">
        <f>VLOOKUP(B2470,'大货清单（不定期按GOMS更新）'!A:H,8,0)</f>
        <v>109-22200801</v>
      </c>
      <c r="D2470" s="27" t="str">
        <f>VLOOKUP(B2470,'大货清单（不定期按GOMS更新）'!A:C,3,0)</f>
        <v>CL2220H-01</v>
      </c>
      <c r="E2470" s="27" t="str">
        <f>VLOOKUP(B2470,'大货清单（不定期按GOMS更新）'!A:H,4,0)</f>
        <v>DE,FR,IT,ES,BE,SE,PL,NL,MN</v>
      </c>
      <c r="F2470" s="27" t="str">
        <f>VLOOKUP(B2470,'大货清单（不定期按GOMS更新）'!A:H,2,0)</f>
        <v>Floor one switch S7</v>
      </c>
      <c r="G2470" s="28">
        <f>VLOOKUP(B2470,'大货清单（不定期按GOMS更新）'!A:I,9,FALSE)</f>
        <v>6974950105075</v>
      </c>
      <c r="H2470" s="27" t="str">
        <f>VLOOKUP(B2470,'大货清单（不定期按GOMS更新）'!A:H,7,0)</f>
        <v>Black</v>
      </c>
      <c r="I2470" s="27" t="str">
        <f>VLOOKUP(B2470,'大货清单（不定期按GOMS更新）'!A:F,6,FALSE)</f>
        <v>ACTIVE</v>
      </c>
      <c r="J2470" s="27" t="str">
        <f>VLOOKUP(B2470,'大货清单（不定期按GOMS更新）'!A:K,11,FALSE)</f>
        <v>15.6</v>
      </c>
      <c r="K2470" s="27" t="str">
        <f>VLOOKUP(B2470,'大货清单（不定期按GOMS更新）'!A:N,12,FALSE)</f>
        <v>845</v>
      </c>
      <c r="L2470" s="27" t="str">
        <f>VLOOKUP(B2470,'大货清单（不定期按GOMS更新）'!A:M,13,FALSE)</f>
        <v>382</v>
      </c>
      <c r="M2470" s="27" t="str">
        <f>VLOOKUP(B2470,'大货清单（不定期按GOMS更新）'!A:N,14,FALSE)</f>
        <v>410</v>
      </c>
      <c r="N2470" s="50" t="s">
        <v>4117</v>
      </c>
      <c r="O2470" s="27" t="str">
        <f>IFERROR(VLOOKUP(N2470,'散件迭代（不定期更新）'!C:J,8,FALSE),0)</f>
        <v>A50</v>
      </c>
      <c r="P2470" s="27" t="str">
        <f>IFERROR(VLOOKUP(N2470,'散件（更新）'!B:H,3,FALSE),0)</f>
        <v>/</v>
      </c>
      <c r="Q2470" s="27" t="str">
        <f>VLOOKUP(N2470,'散件（更新）'!B:H,2,FALSE)</f>
        <v>114-22200704</v>
      </c>
      <c r="R2470" s="27" t="str">
        <f>VLOOKUP(N2470,'散件（更新）'!B:H,7,FALSE)</f>
        <v>Motor</v>
      </c>
      <c r="S2470" s="27">
        <f>VLOOKUP(N2470,'散件（更新）'!B:E,4,FALSE)</f>
        <v>0</v>
      </c>
      <c r="T2470" s="27" t="s">
        <v>19301</v>
      </c>
      <c r="U2470" s="28" t="str">
        <f>VLOOKUP(N2470,'散件（更新）'!B:G,6,FALSE)</f>
        <v>有刷电机齿轮箱组件</v>
      </c>
      <c r="V2470" s="28" t="str">
        <f>VLOOKUP(N2470,'散件（更新）'!B:I,8,FALSE)</f>
        <v>6974950106485</v>
      </c>
    </row>
    <row r="2471" spans="1:22">
      <c r="A2471" s="57">
        <v>46169</v>
      </c>
      <c r="B2471" s="50" t="s">
        <v>4243</v>
      </c>
      <c r="C2471" s="27" t="str">
        <f>VLOOKUP(B2471,'大货清单（不定期按GOMS更新）'!A:H,8,0)</f>
        <v>109-22200801</v>
      </c>
      <c r="D2471" s="27" t="str">
        <f>VLOOKUP(B2471,'大货清单（不定期按GOMS更新）'!A:C,3,0)</f>
        <v>CL2220H-01</v>
      </c>
      <c r="E2471" s="27" t="str">
        <f>VLOOKUP(B2471,'大货清单（不定期按GOMS更新）'!A:H,4,0)</f>
        <v>DE,FR,IT,ES,BE,SE,PL,NL,MN</v>
      </c>
      <c r="F2471" s="27" t="str">
        <f>VLOOKUP(B2471,'大货清单（不定期按GOMS更新）'!A:H,2,0)</f>
        <v>Floor one switch S7</v>
      </c>
      <c r="G2471" s="28">
        <f>VLOOKUP(B2471,'大货清单（不定期按GOMS更新）'!A:I,9,FALSE)</f>
        <v>6974950105075</v>
      </c>
      <c r="H2471" s="27" t="str">
        <f>VLOOKUP(B2471,'大货清单（不定期按GOMS更新）'!A:H,7,0)</f>
        <v>Black</v>
      </c>
      <c r="I2471" s="27" t="str">
        <f>VLOOKUP(B2471,'大货清单（不定期按GOMS更新）'!A:F,6,FALSE)</f>
        <v>ACTIVE</v>
      </c>
      <c r="J2471" s="27" t="str">
        <f>VLOOKUP(B2471,'大货清单（不定期按GOMS更新）'!A:K,11,FALSE)</f>
        <v>15.6</v>
      </c>
      <c r="K2471" s="27" t="str">
        <f>VLOOKUP(B2471,'大货清单（不定期按GOMS更新）'!A:N,12,FALSE)</f>
        <v>845</v>
      </c>
      <c r="L2471" s="27" t="str">
        <f>VLOOKUP(B2471,'大货清单（不定期按GOMS更新）'!A:M,13,FALSE)</f>
        <v>382</v>
      </c>
      <c r="M2471" s="27" t="str">
        <f>VLOOKUP(B2471,'大货清单（不定期按GOMS更新）'!A:N,14,FALSE)</f>
        <v>410</v>
      </c>
      <c r="N2471" s="50" t="s">
        <v>4715</v>
      </c>
      <c r="O2471" s="27">
        <f>IFERROR(VLOOKUP(N2471,'散件迭代（不定期更新）'!C:J,8,FALSE),0)</f>
        <v>0</v>
      </c>
      <c r="P2471" s="27" t="str">
        <f>IFERROR(VLOOKUP(N2471,'散件（更新）'!B:H,3,FALSE),0)</f>
        <v>/</v>
      </c>
      <c r="Q2471" s="27" t="str">
        <f>VLOOKUP(N2471,'散件（更新）'!B:H,2,FALSE)</f>
        <v>114-22200709</v>
      </c>
      <c r="R2471" s="27" t="str">
        <f>VLOOKUP(N2471,'散件（更新）'!B:H,7,FALSE)</f>
        <v>PCBA</v>
      </c>
      <c r="S2471" s="27">
        <f>VLOOKUP(N2471,'散件（更新）'!B:E,4,FALSE)</f>
        <v>0</v>
      </c>
      <c r="T2471" s="27" t="s">
        <v>8759</v>
      </c>
      <c r="U2471" s="28" t="str">
        <f>VLOOKUP(N2471,'散件（更新）'!B:G,6,FALSE)</f>
        <v>机身主控板组件</v>
      </c>
      <c r="V2471" s="28">
        <f>VLOOKUP(N2471,'散件（更新）'!B:I,8,FALSE)</f>
        <v>6974950107918</v>
      </c>
    </row>
    <row r="2472" spans="1:22">
      <c r="A2472" s="57">
        <v>46169</v>
      </c>
      <c r="B2472" s="50" t="s">
        <v>4243</v>
      </c>
      <c r="C2472" s="27" t="str">
        <f>VLOOKUP(B2472,'大货清单（不定期按GOMS更新）'!A:H,8,0)</f>
        <v>109-22200801</v>
      </c>
      <c r="D2472" s="27" t="str">
        <f>VLOOKUP(B2472,'大货清单（不定期按GOMS更新）'!A:C,3,0)</f>
        <v>CL2220H-01</v>
      </c>
      <c r="E2472" s="27" t="str">
        <f>VLOOKUP(B2472,'大货清单（不定期按GOMS更新）'!A:H,4,0)</f>
        <v>DE,FR,IT,ES,BE,SE,PL,NL,MN</v>
      </c>
      <c r="F2472" s="27" t="str">
        <f>VLOOKUP(B2472,'大货清单（不定期按GOMS更新）'!A:H,2,0)</f>
        <v>Floor one switch S7</v>
      </c>
      <c r="G2472" s="28">
        <f>VLOOKUP(B2472,'大货清单（不定期按GOMS更新）'!A:I,9,FALSE)</f>
        <v>6974950105075</v>
      </c>
      <c r="H2472" s="27" t="str">
        <f>VLOOKUP(B2472,'大货清单（不定期按GOMS更新）'!A:H,7,0)</f>
        <v>Black</v>
      </c>
      <c r="I2472" s="27" t="str">
        <f>VLOOKUP(B2472,'大货清单（不定期按GOMS更新）'!A:F,6,FALSE)</f>
        <v>ACTIVE</v>
      </c>
      <c r="J2472" s="27" t="str">
        <f>VLOOKUP(B2472,'大货清单（不定期按GOMS更新）'!A:K,11,FALSE)</f>
        <v>15.6</v>
      </c>
      <c r="K2472" s="27" t="str">
        <f>VLOOKUP(B2472,'大货清单（不定期按GOMS更新）'!A:N,12,FALSE)</f>
        <v>845</v>
      </c>
      <c r="L2472" s="27" t="str">
        <f>VLOOKUP(B2472,'大货清单（不定期按GOMS更新）'!A:M,13,FALSE)</f>
        <v>382</v>
      </c>
      <c r="M2472" s="27" t="str">
        <f>VLOOKUP(B2472,'大货清单（不定期按GOMS更新）'!A:N,14,FALSE)</f>
        <v>410</v>
      </c>
      <c r="N2472" s="50" t="s">
        <v>4714</v>
      </c>
      <c r="O2472" s="27">
        <f>IFERROR(VLOOKUP(N2472,'散件迭代（不定期更新）'!C:J,8,FALSE),0)</f>
        <v>0</v>
      </c>
      <c r="P2472" s="27" t="str">
        <f>IFERROR(VLOOKUP(N2472,'散件（更新）'!B:H,3,FALSE),0)</f>
        <v>/</v>
      </c>
      <c r="Q2472" s="27" t="str">
        <f>VLOOKUP(N2472,'散件（更新）'!B:H,2,FALSE)</f>
        <v>114-22200710</v>
      </c>
      <c r="R2472" s="27" t="str">
        <f>VLOOKUP(N2472,'散件（更新）'!B:H,7,FALSE)</f>
        <v>PCBA</v>
      </c>
      <c r="S2472" s="27">
        <f>VLOOKUP(N2472,'散件（更新）'!B:E,4,FALSE)</f>
        <v>0</v>
      </c>
      <c r="T2472" s="27" t="s">
        <v>19302</v>
      </c>
      <c r="U2472" s="28" t="str">
        <f>VLOOKUP(N2472,'散件（更新）'!B:G,6,FALSE)</f>
        <v>地刷主控板组件</v>
      </c>
      <c r="V2472" s="28">
        <f>VLOOKUP(N2472,'散件（更新）'!B:I,8,FALSE)</f>
        <v>6974950107932</v>
      </c>
    </row>
    <row r="2473" spans="1:22">
      <c r="A2473" s="57">
        <v>46169</v>
      </c>
      <c r="B2473" s="50" t="s">
        <v>4243</v>
      </c>
      <c r="C2473" s="27" t="str">
        <f>VLOOKUP(B2473,'大货清单（不定期按GOMS更新）'!A:H,8,0)</f>
        <v>109-22200801</v>
      </c>
      <c r="D2473" s="27" t="str">
        <f>VLOOKUP(B2473,'大货清单（不定期按GOMS更新）'!A:C,3,0)</f>
        <v>CL2220H-01</v>
      </c>
      <c r="E2473" s="27" t="str">
        <f>VLOOKUP(B2473,'大货清单（不定期按GOMS更新）'!A:H,4,0)</f>
        <v>DE,FR,IT,ES,BE,SE,PL,NL,MN</v>
      </c>
      <c r="F2473" s="27" t="str">
        <f>VLOOKUP(B2473,'大货清单（不定期按GOMS更新）'!A:H,2,0)</f>
        <v>Floor one switch S7</v>
      </c>
      <c r="G2473" s="28">
        <f>VLOOKUP(B2473,'大货清单（不定期按GOMS更新）'!A:I,9,FALSE)</f>
        <v>6974950105075</v>
      </c>
      <c r="H2473" s="27" t="str">
        <f>VLOOKUP(B2473,'大货清单（不定期按GOMS更新）'!A:H,7,0)</f>
        <v>Black</v>
      </c>
      <c r="I2473" s="27" t="str">
        <f>VLOOKUP(B2473,'大货清单（不定期按GOMS更新）'!A:F,6,FALSE)</f>
        <v>ACTIVE</v>
      </c>
      <c r="J2473" s="27" t="str">
        <f>VLOOKUP(B2473,'大货清单（不定期按GOMS更新）'!A:K,11,FALSE)</f>
        <v>15.6</v>
      </c>
      <c r="K2473" s="27" t="str">
        <f>VLOOKUP(B2473,'大货清单（不定期按GOMS更新）'!A:N,12,FALSE)</f>
        <v>845</v>
      </c>
      <c r="L2473" s="27" t="str">
        <f>VLOOKUP(B2473,'大货清单（不定期按GOMS更新）'!A:M,13,FALSE)</f>
        <v>382</v>
      </c>
      <c r="M2473" s="27" t="str">
        <f>VLOOKUP(B2473,'大货清单（不定期按GOMS更新）'!A:N,14,FALSE)</f>
        <v>410</v>
      </c>
      <c r="N2473" s="50" t="s">
        <v>3796</v>
      </c>
      <c r="O2473" s="27">
        <f>IFERROR(VLOOKUP(N2473,'散件迭代（不定期更新）'!C:J,8,FALSE),0)</f>
        <v>0</v>
      </c>
      <c r="P2473" s="27" t="str">
        <f>IFERROR(VLOOKUP(N2473,'散件（更新）'!B:H,3,FALSE),0)</f>
        <v>/</v>
      </c>
      <c r="Q2473" s="27" t="str">
        <f>VLOOKUP(N2473,'散件（更新）'!B:H,2,FALSE)</f>
        <v>114-22200104</v>
      </c>
      <c r="R2473" s="27" t="str">
        <f>VLOOKUP(N2473,'散件（更新）'!B:H,7,FALSE)</f>
        <v>Scraper</v>
      </c>
      <c r="S2473" s="27" t="str">
        <f>VLOOKUP(N2473,'散件（更新）'!B:E,4,FALSE)</f>
        <v>https://tineco-yxzt.oss-accelerate.aliyuncs.com/20231219/9FWRR250000_1702948034118.png</v>
      </c>
      <c r="T2473" s="27" t="s">
        <v>8759</v>
      </c>
      <c r="U2473" s="28" t="str">
        <f>VLOOKUP(N2473,'散件（更新）'!B:G,6,FALSE)</f>
        <v>刮条组件</v>
      </c>
      <c r="V2473" s="28">
        <f>VLOOKUP(N2473,'散件（更新）'!B:I,8,FALSE)</f>
        <v>6974950103897</v>
      </c>
    </row>
    <row r="2474" spans="1:22">
      <c r="A2474" s="57">
        <v>46169</v>
      </c>
      <c r="B2474" s="50" t="s">
        <v>4243</v>
      </c>
      <c r="C2474" s="27" t="str">
        <f>VLOOKUP(B2474,'大货清单（不定期按GOMS更新）'!A:H,8,0)</f>
        <v>109-22200801</v>
      </c>
      <c r="D2474" s="27" t="str">
        <f>VLOOKUP(B2474,'大货清单（不定期按GOMS更新）'!A:C,3,0)</f>
        <v>CL2220H-01</v>
      </c>
      <c r="E2474" s="27" t="str">
        <f>VLOOKUP(B2474,'大货清单（不定期按GOMS更新）'!A:H,4,0)</f>
        <v>DE,FR,IT,ES,BE,SE,PL,NL,MN</v>
      </c>
      <c r="F2474" s="27" t="str">
        <f>VLOOKUP(B2474,'大货清单（不定期按GOMS更新）'!A:H,2,0)</f>
        <v>Floor one switch S7</v>
      </c>
      <c r="G2474" s="28">
        <f>VLOOKUP(B2474,'大货清单（不定期按GOMS更新）'!A:I,9,FALSE)</f>
        <v>6974950105075</v>
      </c>
      <c r="H2474" s="27" t="str">
        <f>VLOOKUP(B2474,'大货清单（不定期按GOMS更新）'!A:H,7,0)</f>
        <v>Black</v>
      </c>
      <c r="I2474" s="27" t="str">
        <f>VLOOKUP(B2474,'大货清单（不定期按GOMS更新）'!A:F,6,FALSE)</f>
        <v>ACTIVE</v>
      </c>
      <c r="J2474" s="27" t="str">
        <f>VLOOKUP(B2474,'大货清单（不定期按GOMS更新）'!A:K,11,FALSE)</f>
        <v>15.6</v>
      </c>
      <c r="K2474" s="27" t="str">
        <f>VLOOKUP(B2474,'大货清单（不定期按GOMS更新）'!A:N,12,FALSE)</f>
        <v>845</v>
      </c>
      <c r="L2474" s="27" t="str">
        <f>VLOOKUP(B2474,'大货清单（不定期按GOMS更新）'!A:M,13,FALSE)</f>
        <v>382</v>
      </c>
      <c r="M2474" s="27" t="str">
        <f>VLOOKUP(B2474,'大货清单（不定期按GOMS更新）'!A:N,14,FALSE)</f>
        <v>410</v>
      </c>
      <c r="N2474" s="50" t="s">
        <v>1055</v>
      </c>
      <c r="O2474" s="27">
        <f>IFERROR(VLOOKUP(N2474,'散件迭代（不定期更新）'!C:J,8,FALSE),0)</f>
        <v>0</v>
      </c>
      <c r="P2474" s="27" t="str">
        <f>IFERROR(VLOOKUP(N2474,'散件（更新）'!B:H,3,FALSE),0)</f>
        <v>206-1879-0203</v>
      </c>
      <c r="Q2474" s="27" t="str">
        <f>VLOOKUP(N2474,'散件（更新）'!B:H,2,FALSE)</f>
        <v>114-18790203</v>
      </c>
      <c r="R2474" s="27" t="str">
        <f>VLOOKUP(N2474,'散件（更新）'!B:H,7,FALSE)</f>
        <v>Sensor</v>
      </c>
      <c r="S2474" s="27">
        <f>VLOOKUP(N2474,'散件（更新）'!B:E,4,FALSE)</f>
        <v>0</v>
      </c>
      <c r="T2474" s="27" t="s">
        <v>8759</v>
      </c>
      <c r="U2474" s="28" t="str">
        <f>VLOOKUP(N2474,'散件（更新）'!B:G,6,FALSE)</f>
        <v>液位传感器光电式</v>
      </c>
      <c r="V2474" s="28" t="str">
        <f>VLOOKUP(N2474,'散件（更新）'!B:I,8,FALSE)</f>
        <v>6972200194329</v>
      </c>
    </row>
    <row r="2475" spans="1:22">
      <c r="A2475" s="57">
        <v>46169</v>
      </c>
      <c r="B2475" s="50" t="s">
        <v>4243</v>
      </c>
      <c r="C2475" s="27" t="str">
        <f>VLOOKUP(B2475,'大货清单（不定期按GOMS更新）'!A:H,8,0)</f>
        <v>109-22200801</v>
      </c>
      <c r="D2475" s="27" t="str">
        <f>VLOOKUP(B2475,'大货清单（不定期按GOMS更新）'!A:C,3,0)</f>
        <v>CL2220H-01</v>
      </c>
      <c r="E2475" s="27" t="str">
        <f>VLOOKUP(B2475,'大货清单（不定期按GOMS更新）'!A:H,4,0)</f>
        <v>DE,FR,IT,ES,BE,SE,PL,NL,MN</v>
      </c>
      <c r="F2475" s="27" t="str">
        <f>VLOOKUP(B2475,'大货清单（不定期按GOMS更新）'!A:H,2,0)</f>
        <v>Floor one switch S7</v>
      </c>
      <c r="G2475" s="28">
        <f>VLOOKUP(B2475,'大货清单（不定期按GOMS更新）'!A:I,9,FALSE)</f>
        <v>6974950105075</v>
      </c>
      <c r="H2475" s="27" t="str">
        <f>VLOOKUP(B2475,'大货清单（不定期按GOMS更新）'!A:H,7,0)</f>
        <v>Black</v>
      </c>
      <c r="I2475" s="27" t="str">
        <f>VLOOKUP(B2475,'大货清单（不定期按GOMS更新）'!A:F,6,FALSE)</f>
        <v>ACTIVE</v>
      </c>
      <c r="J2475" s="27" t="str">
        <f>VLOOKUP(B2475,'大货清单（不定期按GOMS更新）'!A:K,11,FALSE)</f>
        <v>15.6</v>
      </c>
      <c r="K2475" s="27" t="str">
        <f>VLOOKUP(B2475,'大货清单（不定期按GOMS更新）'!A:N,12,FALSE)</f>
        <v>845</v>
      </c>
      <c r="L2475" s="27" t="str">
        <f>VLOOKUP(B2475,'大货清单（不定期按GOMS更新）'!A:M,13,FALSE)</f>
        <v>382</v>
      </c>
      <c r="M2475" s="27" t="str">
        <f>VLOOKUP(B2475,'大货清单（不定期按GOMS更新）'!A:N,14,FALSE)</f>
        <v>410</v>
      </c>
      <c r="N2475" s="50" t="s">
        <v>3809</v>
      </c>
      <c r="O2475" s="27">
        <f>IFERROR(VLOOKUP(N2475,'散件迭代（不定期更新）'!C:J,8,FALSE),0)</f>
        <v>0</v>
      </c>
      <c r="P2475" s="27" t="str">
        <f>IFERROR(VLOOKUP(N2475,'散件（更新）'!B:H,3,FALSE),0)</f>
        <v>/</v>
      </c>
      <c r="Q2475" s="27" t="str">
        <f>VLOOKUP(N2475,'散件（更新）'!B:H,2,FALSE)</f>
        <v>114-22200109</v>
      </c>
      <c r="R2475" s="27" t="str">
        <f>VLOOKUP(N2475,'散件（更新）'!B:H,7,FALSE)</f>
        <v>Sensor</v>
      </c>
      <c r="S2475" s="27" t="str">
        <f>VLOOKUP(N2475,'散件（更新）'!B:E,4,FALSE)</f>
        <v>https://tineco-yxzt.oss-accelerate.aliyuncs.com/20231219/9FWRS250000_1702948034399.png</v>
      </c>
      <c r="T2475" s="27" t="s">
        <v>8759</v>
      </c>
      <c r="U2475" s="28" t="str">
        <f>VLOOKUP(N2475,'散件（更新）'!B:G,6,FALSE)</f>
        <v>红外脏污传感器板组件</v>
      </c>
      <c r="V2475" s="28">
        <f>VLOOKUP(N2475,'散件（更新）'!B:I,8,FALSE)</f>
        <v>6974950103958</v>
      </c>
    </row>
    <row r="2476" spans="1:22">
      <c r="A2476" s="57">
        <v>46169</v>
      </c>
      <c r="B2476" s="50" t="s">
        <v>4243</v>
      </c>
      <c r="C2476" s="27" t="str">
        <f>VLOOKUP(B2476,'大货清单（不定期按GOMS更新）'!A:H,8,0)</f>
        <v>109-22200801</v>
      </c>
      <c r="D2476" s="27" t="str">
        <f>VLOOKUP(B2476,'大货清单（不定期按GOMS更新）'!A:C,3,0)</f>
        <v>CL2220H-01</v>
      </c>
      <c r="E2476" s="27" t="str">
        <f>VLOOKUP(B2476,'大货清单（不定期按GOMS更新）'!A:H,4,0)</f>
        <v>DE,FR,IT,ES,BE,SE,PL,NL,MN</v>
      </c>
      <c r="F2476" s="27" t="str">
        <f>VLOOKUP(B2476,'大货清单（不定期按GOMS更新）'!A:H,2,0)</f>
        <v>Floor one switch S7</v>
      </c>
      <c r="G2476" s="28">
        <f>VLOOKUP(B2476,'大货清单（不定期按GOMS更新）'!A:I,9,FALSE)</f>
        <v>6974950105075</v>
      </c>
      <c r="H2476" s="27" t="str">
        <f>VLOOKUP(B2476,'大货清单（不定期按GOMS更新）'!A:H,7,0)</f>
        <v>Black</v>
      </c>
      <c r="I2476" s="27" t="str">
        <f>VLOOKUP(B2476,'大货清单（不定期按GOMS更新）'!A:F,6,FALSE)</f>
        <v>ACTIVE</v>
      </c>
      <c r="J2476" s="27" t="str">
        <f>VLOOKUP(B2476,'大货清单（不定期按GOMS更新）'!A:K,11,FALSE)</f>
        <v>15.6</v>
      </c>
      <c r="K2476" s="27" t="str">
        <f>VLOOKUP(B2476,'大货清单（不定期按GOMS更新）'!A:N,12,FALSE)</f>
        <v>845</v>
      </c>
      <c r="L2476" s="27" t="str">
        <f>VLOOKUP(B2476,'大货清单（不定期按GOMS更新）'!A:M,13,FALSE)</f>
        <v>382</v>
      </c>
      <c r="M2476" s="27" t="str">
        <f>VLOOKUP(B2476,'大货清单（不定期按GOMS更新）'!A:N,14,FALSE)</f>
        <v>410</v>
      </c>
      <c r="N2476" s="50" t="s">
        <v>3787</v>
      </c>
      <c r="O2476" s="27">
        <f>IFERROR(VLOOKUP(N2476,'散件迭代（不定期更新）'!C:J,8,FALSE),0)</f>
        <v>0</v>
      </c>
      <c r="P2476" s="27" t="str">
        <f>IFERROR(VLOOKUP(N2476,'散件（更新）'!B:H,3,FALSE),0)</f>
        <v>/</v>
      </c>
      <c r="Q2476" s="27" t="str">
        <f>VLOOKUP(N2476,'散件（更新）'!B:H,2,FALSE)</f>
        <v>114-22200106</v>
      </c>
      <c r="R2476" s="27" t="str">
        <f>VLOOKUP(N2476,'散件（更新）'!B:H,7,FALSE)</f>
        <v>Pump</v>
      </c>
      <c r="S2476" s="27" t="str">
        <f>VLOOKUP(N2476,'散件（更新）'!B:E,4,FALSE)</f>
        <v>https://tineco-yxzt.oss-accelerate.aliyuncs.com/20231219/9FWRU250000_1702948034950.png</v>
      </c>
      <c r="T2476" s="27" t="s">
        <v>8759</v>
      </c>
      <c r="U2476" s="28" t="str">
        <f>VLOOKUP(N2476,'散件（更新）'!B:G,6,FALSE)</f>
        <v>蠕动泵组件</v>
      </c>
      <c r="V2476" s="28">
        <f>VLOOKUP(N2476,'散件（更新）'!B:I,8,FALSE)</f>
        <v>6974950103910</v>
      </c>
    </row>
    <row r="2477" spans="1:22">
      <c r="A2477" s="57">
        <v>46169</v>
      </c>
      <c r="B2477" s="50" t="s">
        <v>4243</v>
      </c>
      <c r="C2477" s="27" t="str">
        <f>VLOOKUP(B2477,'大货清单（不定期按GOMS更新）'!A:H,8,0)</f>
        <v>109-22200801</v>
      </c>
      <c r="D2477" s="27" t="str">
        <f>VLOOKUP(B2477,'大货清单（不定期按GOMS更新）'!A:C,3,0)</f>
        <v>CL2220H-01</v>
      </c>
      <c r="E2477" s="27" t="str">
        <f>VLOOKUP(B2477,'大货清单（不定期按GOMS更新）'!A:H,4,0)</f>
        <v>DE,FR,IT,ES,BE,SE,PL,NL,MN</v>
      </c>
      <c r="F2477" s="27" t="str">
        <f>VLOOKUP(B2477,'大货清单（不定期按GOMS更新）'!A:H,2,0)</f>
        <v>Floor one switch S7</v>
      </c>
      <c r="G2477" s="28">
        <f>VLOOKUP(B2477,'大货清单（不定期按GOMS更新）'!A:I,9,FALSE)</f>
        <v>6974950105075</v>
      </c>
      <c r="H2477" s="27" t="str">
        <f>VLOOKUP(B2477,'大货清单（不定期按GOMS更新）'!A:H,7,0)</f>
        <v>Black</v>
      </c>
      <c r="I2477" s="27" t="str">
        <f>VLOOKUP(B2477,'大货清单（不定期按GOMS更新）'!A:F,6,FALSE)</f>
        <v>ACTIVE</v>
      </c>
      <c r="J2477" s="27" t="str">
        <f>VLOOKUP(B2477,'大货清单（不定期按GOMS更新）'!A:K,11,FALSE)</f>
        <v>15.6</v>
      </c>
      <c r="K2477" s="27" t="str">
        <f>VLOOKUP(B2477,'大货清单（不定期按GOMS更新）'!A:N,12,FALSE)</f>
        <v>845</v>
      </c>
      <c r="L2477" s="27" t="str">
        <f>VLOOKUP(B2477,'大货清单（不定期按GOMS更新）'!A:M,13,FALSE)</f>
        <v>382</v>
      </c>
      <c r="M2477" s="27" t="str">
        <f>VLOOKUP(B2477,'大货清单（不定期按GOMS更新）'!A:N,14,FALSE)</f>
        <v>410</v>
      </c>
      <c r="N2477" s="50" t="s">
        <v>3794</v>
      </c>
      <c r="O2477" s="27">
        <f>IFERROR(VLOOKUP(N2477,'散件迭代（不定期更新）'!C:J,8,FALSE),0)</f>
        <v>0</v>
      </c>
      <c r="P2477" s="27" t="str">
        <f>IFERROR(VLOOKUP(N2477,'散件（更新）'!B:H,3,FALSE),0)</f>
        <v>/</v>
      </c>
      <c r="Q2477" s="27" t="str">
        <f>VLOOKUP(N2477,'散件（更新）'!B:H,2,FALSE)</f>
        <v>114-22200103</v>
      </c>
      <c r="R2477" s="27" t="str">
        <f>VLOOKUP(N2477,'散件（更新）'!B:H,7,FALSE)</f>
        <v>Repair Wheel</v>
      </c>
      <c r="S2477" s="27" t="str">
        <f>VLOOKUP(N2477,'散件（更新）'!B:E,4,FALSE)</f>
        <v>https://tineco-yxzt.oss-accelerate.aliyuncs.com/20231219/9FWRW250000_1702948035109.png</v>
      </c>
      <c r="T2477" s="27" t="s">
        <v>8759</v>
      </c>
      <c r="U2477" s="28" t="str">
        <f>VLOOKUP(N2477,'散件（更新）'!B:G,6,FALSE)</f>
        <v>大轮组件</v>
      </c>
      <c r="V2477" s="28">
        <f>VLOOKUP(N2477,'散件（更新）'!B:I,8,FALSE)</f>
        <v>6974950103880</v>
      </c>
    </row>
    <row r="2478" spans="1:22">
      <c r="A2478" s="57">
        <v>46169</v>
      </c>
      <c r="B2478" s="50" t="s">
        <v>4243</v>
      </c>
      <c r="C2478" s="27" t="str">
        <f>VLOOKUP(B2478,'大货清单（不定期按GOMS更新）'!A:H,8,0)</f>
        <v>109-22200801</v>
      </c>
      <c r="D2478" s="27" t="str">
        <f>VLOOKUP(B2478,'大货清单（不定期按GOMS更新）'!A:C,3,0)</f>
        <v>CL2220H-01</v>
      </c>
      <c r="E2478" s="27" t="str">
        <f>VLOOKUP(B2478,'大货清单（不定期按GOMS更新）'!A:H,4,0)</f>
        <v>DE,FR,IT,ES,BE,SE,PL,NL,MN</v>
      </c>
      <c r="F2478" s="27" t="str">
        <f>VLOOKUP(B2478,'大货清单（不定期按GOMS更新）'!A:H,2,0)</f>
        <v>Floor one switch S7</v>
      </c>
      <c r="G2478" s="28">
        <f>VLOOKUP(B2478,'大货清单（不定期按GOMS更新）'!A:I,9,FALSE)</f>
        <v>6974950105075</v>
      </c>
      <c r="H2478" s="27" t="str">
        <f>VLOOKUP(B2478,'大货清单（不定期按GOMS更新）'!A:H,7,0)</f>
        <v>Black</v>
      </c>
      <c r="I2478" s="27" t="str">
        <f>VLOOKUP(B2478,'大货清单（不定期按GOMS更新）'!A:F,6,FALSE)</f>
        <v>ACTIVE</v>
      </c>
      <c r="J2478" s="27" t="str">
        <f>VLOOKUP(B2478,'大货清单（不定期按GOMS更新）'!A:K,11,FALSE)</f>
        <v>15.6</v>
      </c>
      <c r="K2478" s="27" t="str">
        <f>VLOOKUP(B2478,'大货清单（不定期按GOMS更新）'!A:N,12,FALSE)</f>
        <v>845</v>
      </c>
      <c r="L2478" s="27" t="str">
        <f>VLOOKUP(B2478,'大货清单（不定期按GOMS更新）'!A:M,13,FALSE)</f>
        <v>382</v>
      </c>
      <c r="M2478" s="27" t="str">
        <f>VLOOKUP(B2478,'大货清单（不定期按GOMS更新）'!A:N,14,FALSE)</f>
        <v>410</v>
      </c>
      <c r="N2478" s="50" t="s">
        <v>1043</v>
      </c>
      <c r="O2478" s="27" t="str">
        <f>IFERROR(VLOOKUP(N2478,'散件迭代（不定期更新）'!C:J,8,FALSE),0)</f>
        <v>A22</v>
      </c>
      <c r="P2478" s="27" t="str">
        <f>IFERROR(VLOOKUP(N2478,'散件（更新）'!B:H,3,FALSE),0)</f>
        <v>206-1879-0109</v>
      </c>
      <c r="Q2478" s="27" t="str">
        <f>VLOOKUP(N2478,'散件（更新）'!B:H,2,FALSE)</f>
        <v>114-18790109</v>
      </c>
      <c r="R2478" s="27" t="str">
        <f>VLOOKUP(N2478,'散件（更新）'!B:H,7,FALSE)</f>
        <v>3-In-1 Cleaning Tool</v>
      </c>
      <c r="S2478" s="27" t="str">
        <f>VLOOKUP(N2478,'散件（更新）'!B:E,4,FALSE)</f>
        <v>https://tineco-yxzt.oss-accelerate.aliyuncs.com/product/114-18790109.png</v>
      </c>
      <c r="T2478" s="27" t="s">
        <v>8759</v>
      </c>
      <c r="U2478" s="28" t="str">
        <f>VLOOKUP(N2478,'散件（更新）'!B:G,6,FALSE)</f>
        <v>AB1888清洁刷组件</v>
      </c>
      <c r="V2478" s="28" t="str">
        <f>VLOOKUP(N2478,'散件（更新）'!B:I,8,FALSE)</f>
        <v>6972200191809</v>
      </c>
    </row>
    <row r="2479" spans="1:22">
      <c r="A2479" s="57">
        <v>46169</v>
      </c>
      <c r="B2479" s="50" t="s">
        <v>4243</v>
      </c>
      <c r="C2479" s="27" t="str">
        <f>VLOOKUP(B2479,'大货清单（不定期按GOMS更新）'!A:H,8,0)</f>
        <v>109-22200801</v>
      </c>
      <c r="D2479" s="27" t="str">
        <f>VLOOKUP(B2479,'大货清单（不定期按GOMS更新）'!A:C,3,0)</f>
        <v>CL2220H-01</v>
      </c>
      <c r="E2479" s="27" t="str">
        <f>VLOOKUP(B2479,'大货清单（不定期按GOMS更新）'!A:H,4,0)</f>
        <v>DE,FR,IT,ES,BE,SE,PL,NL,MN</v>
      </c>
      <c r="F2479" s="27" t="str">
        <f>VLOOKUP(B2479,'大货清单（不定期按GOMS更新）'!A:H,2,0)</f>
        <v>Floor one switch S7</v>
      </c>
      <c r="G2479" s="28">
        <f>VLOOKUP(B2479,'大货清单（不定期按GOMS更新）'!A:I,9,FALSE)</f>
        <v>6974950105075</v>
      </c>
      <c r="H2479" s="27" t="str">
        <f>VLOOKUP(B2479,'大货清单（不定期按GOMS更新）'!A:H,7,0)</f>
        <v>Black</v>
      </c>
      <c r="I2479" s="27" t="str">
        <f>VLOOKUP(B2479,'大货清单（不定期按GOMS更新）'!A:F,6,FALSE)</f>
        <v>ACTIVE</v>
      </c>
      <c r="J2479" s="27" t="str">
        <f>VLOOKUP(B2479,'大货清单（不定期按GOMS更新）'!A:K,11,FALSE)</f>
        <v>15.6</v>
      </c>
      <c r="K2479" s="27" t="str">
        <f>VLOOKUP(B2479,'大货清单（不定期按GOMS更新）'!A:N,12,FALSE)</f>
        <v>845</v>
      </c>
      <c r="L2479" s="27" t="str">
        <f>VLOOKUP(B2479,'大货清单（不定期按GOMS更新）'!A:M,13,FALSE)</f>
        <v>382</v>
      </c>
      <c r="M2479" s="27" t="str">
        <f>VLOOKUP(B2479,'大货清单（不定期按GOMS更新）'!A:N,14,FALSE)</f>
        <v>410</v>
      </c>
      <c r="N2479" s="50" t="s">
        <v>4331</v>
      </c>
      <c r="O2479" s="27">
        <f>IFERROR(VLOOKUP(N2479,'散件迭代（不定期更新）'!C:J,8,FALSE),0)</f>
        <v>0</v>
      </c>
      <c r="P2479" s="27" t="str">
        <f>IFERROR(VLOOKUP(N2479,'散件（更新）'!B:H,3,FALSE),0)</f>
        <v>/</v>
      </c>
      <c r="Q2479" s="27" t="str">
        <f>VLOOKUP(N2479,'散件（更新）'!B:H,2,FALSE)</f>
        <v>114-23350410</v>
      </c>
      <c r="R2479" s="27" t="str">
        <f>VLOOKUP(N2479,'散件（更新）'!B:H,7,FALSE)</f>
        <v>Handle</v>
      </c>
      <c r="S2479" s="27">
        <f>VLOOKUP(N2479,'散件（更新）'!B:E,4,FALSE)</f>
        <v>0</v>
      </c>
      <c r="T2479" s="27" t="s">
        <v>8759</v>
      </c>
      <c r="U2479" s="28" t="str">
        <f>VLOOKUP(N2479,'散件（更新）'!B:G,6,FALSE)</f>
        <v>手柄组件</v>
      </c>
      <c r="V2479" s="28" t="str">
        <f>VLOOKUP(N2479,'散件（更新）'!B:I,8,FALSE)</f>
        <v>6974950106201</v>
      </c>
    </row>
    <row r="2480" spans="1:22">
      <c r="A2480" s="57">
        <v>46169</v>
      </c>
      <c r="B2480" s="50" t="s">
        <v>4243</v>
      </c>
      <c r="C2480" s="27" t="str">
        <f>VLOOKUP(B2480,'大货清单（不定期按GOMS更新）'!A:H,8,0)</f>
        <v>109-22200801</v>
      </c>
      <c r="D2480" s="27" t="str">
        <f>VLOOKUP(B2480,'大货清单（不定期按GOMS更新）'!A:C,3,0)</f>
        <v>CL2220H-01</v>
      </c>
      <c r="E2480" s="27" t="str">
        <f>VLOOKUP(B2480,'大货清单（不定期按GOMS更新）'!A:H,4,0)</f>
        <v>DE,FR,IT,ES,BE,SE,PL,NL,MN</v>
      </c>
      <c r="F2480" s="27" t="str">
        <f>VLOOKUP(B2480,'大货清单（不定期按GOMS更新）'!A:H,2,0)</f>
        <v>Floor one switch S7</v>
      </c>
      <c r="G2480" s="28">
        <f>VLOOKUP(B2480,'大货清单（不定期按GOMS更新）'!A:I,9,FALSE)</f>
        <v>6974950105075</v>
      </c>
      <c r="H2480" s="27" t="str">
        <f>VLOOKUP(B2480,'大货清单（不定期按GOMS更新）'!A:H,7,0)</f>
        <v>Black</v>
      </c>
      <c r="I2480" s="27" t="str">
        <f>VLOOKUP(B2480,'大货清单（不定期按GOMS更新）'!A:F,6,FALSE)</f>
        <v>ACTIVE</v>
      </c>
      <c r="J2480" s="27" t="str">
        <f>VLOOKUP(B2480,'大货清单（不定期按GOMS更新）'!A:K,11,FALSE)</f>
        <v>15.6</v>
      </c>
      <c r="K2480" s="27" t="str">
        <f>VLOOKUP(B2480,'大货清单（不定期按GOMS更新）'!A:N,12,FALSE)</f>
        <v>845</v>
      </c>
      <c r="L2480" s="27" t="str">
        <f>VLOOKUP(B2480,'大货清单（不定期按GOMS更新）'!A:M,13,FALSE)</f>
        <v>382</v>
      </c>
      <c r="M2480" s="27" t="str">
        <f>VLOOKUP(B2480,'大货清单（不定期按GOMS更新）'!A:N,14,FALSE)</f>
        <v>410</v>
      </c>
      <c r="N2480" s="50" t="s">
        <v>4208</v>
      </c>
      <c r="O2480" s="27">
        <f>IFERROR(VLOOKUP(N2480,'散件迭代（不定期更新）'!C:J,8,FALSE),0)</f>
        <v>0</v>
      </c>
      <c r="P2480" s="27" t="str">
        <f>IFERROR(VLOOKUP(N2480,'散件（更新）'!B:H,3,FALSE),0)</f>
        <v>/</v>
      </c>
      <c r="Q2480" s="27" t="str">
        <f>VLOOKUP(N2480,'散件（更新）'!B:H,2,FALSE)</f>
        <v>114-22200801</v>
      </c>
      <c r="R2480" s="27" t="str">
        <f>VLOOKUP(N2480,'散件（更新）'!B:H,7,FALSE)</f>
        <v>Clean Water Tank</v>
      </c>
      <c r="S2480" s="27">
        <f>VLOOKUP(N2480,'散件（更新）'!B:E,4,FALSE)</f>
        <v>0</v>
      </c>
      <c r="T2480" s="27" t="s">
        <v>8759</v>
      </c>
      <c r="U2480" s="28" t="str">
        <f>VLOOKUP(N2480,'散件（更新）'!B:G,6,FALSE)</f>
        <v>溶液桶组件</v>
      </c>
      <c r="V2480" s="28" t="str">
        <f>VLOOKUP(N2480,'散件（更新）'!B:I,8,FALSE)</f>
        <v>6974950106447</v>
      </c>
    </row>
    <row r="2481" spans="1:22">
      <c r="A2481" s="57">
        <v>46169</v>
      </c>
      <c r="B2481" s="50" t="s">
        <v>4243</v>
      </c>
      <c r="C2481" s="27" t="str">
        <f>VLOOKUP(B2481,'大货清单（不定期按GOMS更新）'!A:H,8,0)</f>
        <v>109-22200801</v>
      </c>
      <c r="D2481" s="27" t="str">
        <f>VLOOKUP(B2481,'大货清单（不定期按GOMS更新）'!A:C,3,0)</f>
        <v>CL2220H-01</v>
      </c>
      <c r="E2481" s="27" t="str">
        <f>VLOOKUP(B2481,'大货清单（不定期按GOMS更新）'!A:H,4,0)</f>
        <v>DE,FR,IT,ES,BE,SE,PL,NL,MN</v>
      </c>
      <c r="F2481" s="27" t="str">
        <f>VLOOKUP(B2481,'大货清单（不定期按GOMS更新）'!A:H,2,0)</f>
        <v>Floor one switch S7</v>
      </c>
      <c r="G2481" s="28">
        <f>VLOOKUP(B2481,'大货清单（不定期按GOMS更新）'!A:I,9,FALSE)</f>
        <v>6974950105075</v>
      </c>
      <c r="H2481" s="27" t="str">
        <f>VLOOKUP(B2481,'大货清单（不定期按GOMS更新）'!A:H,7,0)</f>
        <v>Black</v>
      </c>
      <c r="I2481" s="27" t="str">
        <f>VLOOKUP(B2481,'大货清单（不定期按GOMS更新）'!A:F,6,FALSE)</f>
        <v>ACTIVE</v>
      </c>
      <c r="J2481" s="27" t="str">
        <f>VLOOKUP(B2481,'大货清单（不定期按GOMS更新）'!A:K,11,FALSE)</f>
        <v>15.6</v>
      </c>
      <c r="K2481" s="27" t="str">
        <f>VLOOKUP(B2481,'大货清单（不定期按GOMS更新）'!A:N,12,FALSE)</f>
        <v>845</v>
      </c>
      <c r="L2481" s="27" t="str">
        <f>VLOOKUP(B2481,'大货清单（不定期按GOMS更新）'!A:M,13,FALSE)</f>
        <v>382</v>
      </c>
      <c r="M2481" s="27" t="str">
        <f>VLOOKUP(B2481,'大货清单（不定期按GOMS更新）'!A:N,14,FALSE)</f>
        <v>410</v>
      </c>
      <c r="N2481" s="50" t="s">
        <v>3797</v>
      </c>
      <c r="O2481" s="27">
        <f>IFERROR(VLOOKUP(N2481,'散件迭代（不定期更新）'!C:J,8,FALSE),0)</f>
        <v>0</v>
      </c>
      <c r="P2481" s="27" t="str">
        <f>IFERROR(VLOOKUP(N2481,'散件（更新）'!B:H,3,FALSE),0)</f>
        <v>/</v>
      </c>
      <c r="Q2481" s="27" t="str">
        <f>VLOOKUP(N2481,'散件（更新）'!B:H,2,FALSE)</f>
        <v>114-22200119</v>
      </c>
      <c r="R2481" s="27" t="str">
        <f>VLOOKUP(N2481,'散件（更新）'!B:H,7,FALSE)</f>
        <v>Dirt Water Tank</v>
      </c>
      <c r="S2481" s="27" t="str">
        <f>VLOOKUP(N2481,'散件（更新）'!B:E,4,FALSE)</f>
        <v>https://tineco-yxzt.oss-accelerate.aliyuncs.com/20231219/9FWWD250000_1702948037872.png</v>
      </c>
      <c r="T2481" s="27" t="s">
        <v>8759</v>
      </c>
      <c r="U2481" s="28" t="str">
        <f>VLOOKUP(N2481,'散件（更新）'!B:G,6,FALSE)</f>
        <v>回收桶组件</v>
      </c>
      <c r="V2481" s="28">
        <f>VLOOKUP(N2481,'散件（更新）'!B:I,8,FALSE)</f>
        <v>6974950103798</v>
      </c>
    </row>
    <row r="2482" spans="1:22">
      <c r="A2482" s="57">
        <v>46169</v>
      </c>
      <c r="B2482" s="50" t="s">
        <v>4243</v>
      </c>
      <c r="C2482" s="27" t="str">
        <f>VLOOKUP(B2482,'大货清单（不定期按GOMS更新）'!A:H,8,0)</f>
        <v>109-22200801</v>
      </c>
      <c r="D2482" s="27" t="str">
        <f>VLOOKUP(B2482,'大货清单（不定期按GOMS更新）'!A:C,3,0)</f>
        <v>CL2220H-01</v>
      </c>
      <c r="E2482" s="27" t="str">
        <f>VLOOKUP(B2482,'大货清单（不定期按GOMS更新）'!A:H,4,0)</f>
        <v>DE,FR,IT,ES,BE,SE,PL,NL,MN</v>
      </c>
      <c r="F2482" s="27" t="str">
        <f>VLOOKUP(B2482,'大货清单（不定期按GOMS更新）'!A:H,2,0)</f>
        <v>Floor one switch S7</v>
      </c>
      <c r="G2482" s="28">
        <f>VLOOKUP(B2482,'大货清单（不定期按GOMS更新）'!A:I,9,FALSE)</f>
        <v>6974950105075</v>
      </c>
      <c r="H2482" s="27" t="str">
        <f>VLOOKUP(B2482,'大货清单（不定期按GOMS更新）'!A:H,7,0)</f>
        <v>Black</v>
      </c>
      <c r="I2482" s="27" t="str">
        <f>VLOOKUP(B2482,'大货清单（不定期按GOMS更新）'!A:F,6,FALSE)</f>
        <v>ACTIVE</v>
      </c>
      <c r="J2482" s="27" t="str">
        <f>VLOOKUP(B2482,'大货清单（不定期按GOMS更新）'!A:K,11,FALSE)</f>
        <v>15.6</v>
      </c>
      <c r="K2482" s="27" t="str">
        <f>VLOOKUP(B2482,'大货清单（不定期按GOMS更新）'!A:N,12,FALSE)</f>
        <v>845</v>
      </c>
      <c r="L2482" s="27" t="str">
        <f>VLOOKUP(B2482,'大货清单（不定期按GOMS更新）'!A:M,13,FALSE)</f>
        <v>382</v>
      </c>
      <c r="M2482" s="27" t="str">
        <f>VLOOKUP(B2482,'大货清单（不定期按GOMS更新）'!A:N,14,FALSE)</f>
        <v>410</v>
      </c>
      <c r="N2482" s="50" t="s">
        <v>1218</v>
      </c>
      <c r="O2482" s="27">
        <f>IFERROR(VLOOKUP(N2482,'散件迭代（不定期更新）'!C:J,8,FALSE),0)</f>
        <v>0</v>
      </c>
      <c r="P2482" s="27" t="str">
        <f>IFERROR(VLOOKUP(N2482,'散件（更新）'!B:H,3,FALSE),0)</f>
        <v>206-2029-0614</v>
      </c>
      <c r="Q2482" s="27" t="str">
        <f>VLOOKUP(N2482,'散件（更新）'!B:H,2,FALSE)</f>
        <v>114-20290614</v>
      </c>
      <c r="R2482" s="27" t="str">
        <f>VLOOKUP(N2482,'散件（更新）'!B:H,7,FALSE)</f>
        <v>Repair Wheel</v>
      </c>
      <c r="S2482" s="27" t="str">
        <f>VLOOKUP(N2482,'散件（更新）'!B:E,4,FALSE)</f>
        <v>https://tineco-yxzt.oss-accelerate.aliyuncs.com/20231219/9SWRW100000_1702948048100.png</v>
      </c>
      <c r="T2482" s="27" t="s">
        <v>8759</v>
      </c>
      <c r="U2482" s="28" t="str">
        <f>VLOOKUP(N2482,'散件（更新）'!B:G,6,FALSE)</f>
        <v>小轮包胶组件（2个小轮+2个轴）</v>
      </c>
      <c r="V2482" s="28" t="str">
        <f>VLOOKUP(N2482,'散件（更新）'!B:I,8,FALSE)</f>
        <v>6972200198358</v>
      </c>
    </row>
    <row r="2483" spans="1:22">
      <c r="A2483" s="57">
        <v>46169</v>
      </c>
      <c r="B2483" s="50" t="s">
        <v>4243</v>
      </c>
      <c r="C2483" s="27" t="str">
        <f>VLOOKUP(B2483,'大货清单（不定期按GOMS更新）'!A:H,8,0)</f>
        <v>109-22200801</v>
      </c>
      <c r="D2483" s="27" t="str">
        <f>VLOOKUP(B2483,'大货清单（不定期按GOMS更新）'!A:C,3,0)</f>
        <v>CL2220H-01</v>
      </c>
      <c r="E2483" s="27" t="str">
        <f>VLOOKUP(B2483,'大货清单（不定期按GOMS更新）'!A:H,4,0)</f>
        <v>DE,FR,IT,ES,BE,SE,PL,NL,MN</v>
      </c>
      <c r="F2483" s="27" t="str">
        <f>VLOOKUP(B2483,'大货清单（不定期按GOMS更新）'!A:H,2,0)</f>
        <v>Floor one switch S7</v>
      </c>
      <c r="G2483" s="28">
        <f>VLOOKUP(B2483,'大货清单（不定期按GOMS更新）'!A:I,9,FALSE)</f>
        <v>6974950105075</v>
      </c>
      <c r="H2483" s="27" t="str">
        <f>VLOOKUP(B2483,'大货清单（不定期按GOMS更新）'!A:H,7,0)</f>
        <v>Black</v>
      </c>
      <c r="I2483" s="27" t="str">
        <f>VLOOKUP(B2483,'大货清单（不定期按GOMS更新）'!A:F,6,FALSE)</f>
        <v>ACTIVE</v>
      </c>
      <c r="J2483" s="27" t="str">
        <f>VLOOKUP(B2483,'大货清单（不定期按GOMS更新）'!A:K,11,FALSE)</f>
        <v>15.6</v>
      </c>
      <c r="K2483" s="27" t="str">
        <f>VLOOKUP(B2483,'大货清单（不定期按GOMS更新）'!A:N,12,FALSE)</f>
        <v>845</v>
      </c>
      <c r="L2483" s="27" t="str">
        <f>VLOOKUP(B2483,'大货清单（不定期按GOMS更新）'!A:M,13,FALSE)</f>
        <v>382</v>
      </c>
      <c r="M2483" s="27" t="str">
        <f>VLOOKUP(B2483,'大货清单（不定期按GOMS更新）'!A:N,14,FALSE)</f>
        <v>410</v>
      </c>
      <c r="N2483" s="50" t="s">
        <v>1435</v>
      </c>
      <c r="O2483" s="27" t="str">
        <f>IFERROR(VLOOKUP(N2483,'散件迭代（不定期更新）'!C:J,8,FALSE),0)</f>
        <v>A36</v>
      </c>
      <c r="P2483" s="27" t="str">
        <f>IFERROR(VLOOKUP(N2483,'散件（更新）'!B:H,3,FALSE),0)</f>
        <v>206-2016-0603</v>
      </c>
      <c r="Q2483" s="27" t="str">
        <f>VLOOKUP(N2483,'散件（更新）'!B:H,2,FALSE)</f>
        <v>114-20160603</v>
      </c>
      <c r="R2483" s="27" t="str">
        <f>VLOOKUP(N2483,'散件（更新）'!B:H,7,FALSE)</f>
        <v>Carpet Brush</v>
      </c>
      <c r="S2483" s="27" t="str">
        <f>VLOOKUP(N2483,'散件（更新）'!B:E,4,FALSE)</f>
        <v>https://tineco-yxzt.oss-accelerate.aliyuncs.com/20231227/9VABP112000_1703640268036.png</v>
      </c>
      <c r="T2483" s="27" t="s">
        <v>8759</v>
      </c>
      <c r="U2483" s="28" t="str">
        <f>VLOOKUP(N2483,'散件（更新）'!B:G,6,FALSE)</f>
        <v>FB2116地毯刷PTC</v>
      </c>
      <c r="V2483" s="28" t="str">
        <f>VLOOKUP(N2483,'散件（更新）'!B:I,8,FALSE)</f>
        <v>6972200199393</v>
      </c>
    </row>
    <row r="2484" spans="1:22">
      <c r="A2484" s="57">
        <v>46169</v>
      </c>
      <c r="B2484" s="50" t="s">
        <v>4243</v>
      </c>
      <c r="C2484" s="27" t="str">
        <f>VLOOKUP(B2484,'大货清单（不定期按GOMS更新）'!A:H,8,0)</f>
        <v>109-22200801</v>
      </c>
      <c r="D2484" s="27" t="str">
        <f>VLOOKUP(B2484,'大货清单（不定期按GOMS更新）'!A:C,3,0)</f>
        <v>CL2220H-01</v>
      </c>
      <c r="E2484" s="27" t="str">
        <f>VLOOKUP(B2484,'大货清单（不定期按GOMS更新）'!A:H,4,0)</f>
        <v>DE,FR,IT,ES,BE,SE,PL,NL,MN</v>
      </c>
      <c r="F2484" s="27" t="str">
        <f>VLOOKUP(B2484,'大货清单（不定期按GOMS更新）'!A:H,2,0)</f>
        <v>Floor one switch S7</v>
      </c>
      <c r="G2484" s="28">
        <f>VLOOKUP(B2484,'大货清单（不定期按GOMS更新）'!A:I,9,FALSE)</f>
        <v>6974950105075</v>
      </c>
      <c r="H2484" s="27" t="str">
        <f>VLOOKUP(B2484,'大货清单（不定期按GOMS更新）'!A:H,7,0)</f>
        <v>Black</v>
      </c>
      <c r="I2484" s="27" t="str">
        <f>VLOOKUP(B2484,'大货清单（不定期按GOMS更新）'!A:F,6,FALSE)</f>
        <v>ACTIVE</v>
      </c>
      <c r="J2484" s="27" t="str">
        <f>VLOOKUP(B2484,'大货清单（不定期按GOMS更新）'!A:K,11,FALSE)</f>
        <v>15.6</v>
      </c>
      <c r="K2484" s="27" t="str">
        <f>VLOOKUP(B2484,'大货清单（不定期按GOMS更新）'!A:N,12,FALSE)</f>
        <v>845</v>
      </c>
      <c r="L2484" s="27" t="str">
        <f>VLOOKUP(B2484,'大货清单（不定期按GOMS更新）'!A:M,13,FALSE)</f>
        <v>382</v>
      </c>
      <c r="M2484" s="27" t="str">
        <f>VLOOKUP(B2484,'大货清单（不定期按GOMS更新）'!A:N,14,FALSE)</f>
        <v>410</v>
      </c>
      <c r="N2484" s="50" t="s">
        <v>1361</v>
      </c>
      <c r="O2484" s="27">
        <f>IFERROR(VLOOKUP(N2484,'散件迭代（不定期更新）'!C:J,8,FALSE),0)</f>
        <v>0</v>
      </c>
      <c r="P2484" s="27" t="str">
        <f>IFERROR(VLOOKUP(N2484,'散件（更新）'!B:H,3,FALSE),0)</f>
        <v>206-1965-0506</v>
      </c>
      <c r="Q2484" s="27" t="str">
        <f>VLOOKUP(N2484,'散件（更新）'!B:H,2,FALSE)</f>
        <v>114-19650506</v>
      </c>
      <c r="R2484" s="27" t="str">
        <f>VLOOKUP(N2484,'散件（更新）'!B:H,7,FALSE)</f>
        <v>Mini Power Brush</v>
      </c>
      <c r="S2484" s="27" t="str">
        <f>VLOOKUP(N2484,'散件（更新）'!B:E,4,FALSE)</f>
        <v>https://tineco-yxzt.oss-accelerate.aliyuncs.com/20231219/9VSBM110000_1702948061711.png</v>
      </c>
      <c r="T2484" s="27" t="s">
        <v>19303</v>
      </c>
      <c r="U2484" s="28" t="str">
        <f>VLOOKUP(N2484,'散件（更新）'!B:G,6,FALSE)</f>
        <v>FB1965小电动（3pin）</v>
      </c>
      <c r="V2484" s="28" t="str">
        <f>VLOOKUP(N2484,'散件（更新）'!B:I,8,FALSE)</f>
        <v>6972200198945</v>
      </c>
    </row>
    <row r="2485" spans="1:22">
      <c r="A2485" s="57">
        <v>46169</v>
      </c>
      <c r="B2485" s="50" t="s">
        <v>4243</v>
      </c>
      <c r="C2485" s="27" t="str">
        <f>VLOOKUP(B2485,'大货清单（不定期按GOMS更新）'!A:H,8,0)</f>
        <v>109-22200801</v>
      </c>
      <c r="D2485" s="27" t="str">
        <f>VLOOKUP(B2485,'大货清单（不定期按GOMS更新）'!A:C,3,0)</f>
        <v>CL2220H-01</v>
      </c>
      <c r="E2485" s="27" t="str">
        <f>VLOOKUP(B2485,'大货清单（不定期按GOMS更新）'!A:H,4,0)</f>
        <v>DE,FR,IT,ES,BE,SE,PL,NL,MN</v>
      </c>
      <c r="F2485" s="27" t="str">
        <f>VLOOKUP(B2485,'大货清单（不定期按GOMS更新）'!A:H,2,0)</f>
        <v>Floor one switch S7</v>
      </c>
      <c r="G2485" s="28">
        <f>VLOOKUP(B2485,'大货清单（不定期按GOMS更新）'!A:I,9,FALSE)</f>
        <v>6974950105075</v>
      </c>
      <c r="H2485" s="27" t="str">
        <f>VLOOKUP(B2485,'大货清单（不定期按GOMS更新）'!A:H,7,0)</f>
        <v>Black</v>
      </c>
      <c r="I2485" s="27" t="str">
        <f>VLOOKUP(B2485,'大货清单（不定期按GOMS更新）'!A:F,6,FALSE)</f>
        <v>ACTIVE</v>
      </c>
      <c r="J2485" s="27" t="str">
        <f>VLOOKUP(B2485,'大货清单（不定期按GOMS更新）'!A:K,11,FALSE)</f>
        <v>15.6</v>
      </c>
      <c r="K2485" s="27" t="str">
        <f>VLOOKUP(B2485,'大货清单（不定期按GOMS更新）'!A:N,12,FALSE)</f>
        <v>845</v>
      </c>
      <c r="L2485" s="27" t="str">
        <f>VLOOKUP(B2485,'大货清单（不定期按GOMS更新）'!A:M,13,FALSE)</f>
        <v>382</v>
      </c>
      <c r="M2485" s="27" t="str">
        <f>VLOOKUP(B2485,'大货清单（不定期按GOMS更新）'!A:N,14,FALSE)</f>
        <v>410</v>
      </c>
      <c r="N2485" s="50" t="s">
        <v>3833</v>
      </c>
      <c r="O2485" s="27">
        <f>IFERROR(VLOOKUP(N2485,'散件迭代（不定期更新）'!C:J,8,FALSE),0)</f>
        <v>0</v>
      </c>
      <c r="P2485" s="27" t="str">
        <f>IFERROR(VLOOKUP(N2485,'散件（更新）'!B:H,3,FALSE),0)</f>
        <v>/</v>
      </c>
      <c r="Q2485" s="27" t="str">
        <f>VLOOKUP(N2485,'散件（更新）'!B:H,2,FALSE)</f>
        <v>114-22250005</v>
      </c>
      <c r="R2485" s="27" t="str">
        <f>VLOOKUP(N2485,'散件（更新）'!B:H,7,FALSE)</f>
        <v>Tube Assembly</v>
      </c>
      <c r="S2485" s="27">
        <f>VLOOKUP(N2485,'散件（更新）'!B:E,4,FALSE)</f>
        <v>0</v>
      </c>
      <c r="T2485" s="27" t="s">
        <v>19304</v>
      </c>
      <c r="U2485" s="28" t="str">
        <f>VLOOKUP(N2485,'散件（更新）'!B:G,6,FALSE)</f>
        <v>金属直管组件低配</v>
      </c>
      <c r="V2485" s="28">
        <f>VLOOKUP(N2485,'散件（更新）'!B:I,8,FALSE)</f>
        <v>6974950104795</v>
      </c>
    </row>
    <row r="2486" spans="1:22">
      <c r="A2486" s="57">
        <v>46169</v>
      </c>
      <c r="B2486" s="50" t="s">
        <v>1166</v>
      </c>
      <c r="C2486" s="27" t="str">
        <f>VLOOKUP(B2486,'大货清单（不定期按GOMS更新）'!A:H,8,0)</f>
        <v>109-21230401</v>
      </c>
      <c r="D2486" s="27" t="str">
        <f>VLOOKUP(B2486,'大货清单（不定期按GOMS更新）'!A:C,3,0)</f>
        <v>CL2123D-01</v>
      </c>
      <c r="E2486" s="27" t="str">
        <f>VLOOKUP(B2486,'大货清单（不定期按GOMS更新）'!A:H,4,0)</f>
        <v>DE,FR,IT,CL,ZA,ES,BE</v>
      </c>
      <c r="F2486" s="27" t="str">
        <f>VLOOKUP(B2486,'大货清单（不定期按GOMS更新）'!A:H,2,0)</f>
        <v>Floor One S7 Pro</v>
      </c>
      <c r="G2486" s="28">
        <f>VLOOKUP(B2486,'大货清单（不定期按GOMS更新）'!A:I,9,FALSE)</f>
        <v>6974950100346</v>
      </c>
      <c r="H2486" s="27" t="str">
        <f>VLOOKUP(B2486,'大货清单（不定期按GOMS更新）'!A:H,7,0)</f>
        <v>Black</v>
      </c>
      <c r="I2486" s="27" t="str">
        <f>VLOOKUP(B2486,'大货清单（不定期按GOMS更新）'!A:F,6,FALSE)</f>
        <v>PHASEOUT</v>
      </c>
      <c r="J2486" s="27" t="str">
        <f>VLOOKUP(B2486,'大货清单（不定期按GOMS更新）'!A:K,11,FALSE)</f>
        <v>9.7</v>
      </c>
      <c r="K2486" s="27" t="str">
        <f>VLOOKUP(B2486,'大货清单（不定期按GOMS更新）'!A:N,12,FALSE)</f>
        <v>674</v>
      </c>
      <c r="L2486" s="27" t="str">
        <f>VLOOKUP(B2486,'大货清单（不定期按GOMS更新）'!A:M,13,FALSE)</f>
        <v>332</v>
      </c>
      <c r="M2486" s="27" t="str">
        <f>VLOOKUP(B2486,'大货清单（不定期按GOMS更新）'!A:N,14,FALSE)</f>
        <v>306</v>
      </c>
      <c r="N2486" s="50" t="s">
        <v>7802</v>
      </c>
      <c r="O2486" s="27">
        <f>IFERROR(VLOOKUP(N2486,'散件迭代（不定期更新）'!C:J,8,FALSE),0)</f>
        <v>0</v>
      </c>
      <c r="P2486" s="27" t="str">
        <f>IFERROR(VLOOKUP(N2486,'散件（更新）'!B:H,3,FALSE),0)</f>
        <v/>
      </c>
      <c r="Q2486" s="27" t="str">
        <f>VLOOKUP(N2486,'散件（更新）'!B:H,2,FALSE)</f>
        <v>114-21230414</v>
      </c>
      <c r="R2486" s="27" t="str">
        <f>VLOOKUP(N2486,'散件（更新）'!B:H,7,FALSE)</f>
        <v>plastic part</v>
      </c>
      <c r="S2486" s="27" t="str">
        <f>VLOOKUP(N2486,'散件（更新）'!B:E,4,FALSE)</f>
        <v>https://tineco-yxzt.oss-accelerate.aliyuncs.com/20241225/zhuanjietou_1735113535009.jpg</v>
      </c>
      <c r="T2486" s="27" t="s">
        <v>8759</v>
      </c>
      <c r="U2486" s="28" t="str">
        <f>VLOOKUP(N2486,'散件（更新）'!B:G,6,FALSE)</f>
        <v>转接头及机体底盖组件</v>
      </c>
      <c r="V2486" s="28" t="str">
        <f>VLOOKUP(N2486,'散件（更新）'!B:I,8,FALSE)</f>
        <v xml:space="preserve">
6932485003525
</v>
      </c>
    </row>
    <row r="2487" spans="1:22">
      <c r="A2487" s="57">
        <v>46169</v>
      </c>
      <c r="B2487" s="50" t="s">
        <v>2234</v>
      </c>
      <c r="C2487" s="27" t="str">
        <f>VLOOKUP(B2487,'大货清单（不定期按GOMS更新）'!A:H,8,0)</f>
        <v>109-21230404</v>
      </c>
      <c r="D2487" s="27" t="str">
        <f>VLOOKUP(B2487,'大货清单（不定期按GOMS更新）'!A:C,3,0)</f>
        <v>CL2123D-04</v>
      </c>
      <c r="E2487" s="27" t="str">
        <f>VLOOKUP(B2487,'大货清单（不定期按GOMS更新）'!A:H,4,0)</f>
        <v>DE,ES,FR,CH,NL,RO,AT,LT,PL,GR</v>
      </c>
      <c r="F2487" s="27" t="str">
        <f>VLOOKUP(B2487,'大货清单（不定期按GOMS更新）'!A:H,2,0)</f>
        <v>Floor One S7 Premium</v>
      </c>
      <c r="G2487" s="28">
        <f>VLOOKUP(B2487,'大货清单（不定期按GOMS更新）'!A:I,9,FALSE)</f>
        <v>6974950102142</v>
      </c>
      <c r="H2487" s="27" t="str">
        <f>VLOOKUP(B2487,'大货清单（不定期按GOMS更新）'!A:H,7,0)</f>
        <v>Black</v>
      </c>
      <c r="I2487" s="27" t="str">
        <f>VLOOKUP(B2487,'大货清单（不定期按GOMS更新）'!A:F,6,FALSE)</f>
        <v>PHASEOUT</v>
      </c>
      <c r="J2487" s="27" t="str">
        <f>VLOOKUP(B2487,'大货清单（不定期按GOMS更新）'!A:K,11,FALSE)</f>
        <v>10.5</v>
      </c>
      <c r="K2487" s="27" t="str">
        <f>VLOOKUP(B2487,'大货清单（不定期按GOMS更新）'!A:N,12,FALSE)</f>
        <v>674</v>
      </c>
      <c r="L2487" s="27" t="str">
        <f>VLOOKUP(B2487,'大货清单（不定期按GOMS更新）'!A:M,13,FALSE)</f>
        <v>332</v>
      </c>
      <c r="M2487" s="27" t="str">
        <f>VLOOKUP(B2487,'大货清单（不定期按GOMS更新）'!A:N,14,FALSE)</f>
        <v>306</v>
      </c>
      <c r="N2487" s="50" t="s">
        <v>7802</v>
      </c>
      <c r="O2487" s="27">
        <f>IFERROR(VLOOKUP(N2487,'散件迭代（不定期更新）'!C:J,8,FALSE),0)</f>
        <v>0</v>
      </c>
      <c r="P2487" s="27" t="str">
        <f>IFERROR(VLOOKUP(N2487,'散件（更新）'!B:H,3,FALSE),0)</f>
        <v/>
      </c>
      <c r="Q2487" s="27" t="str">
        <f>VLOOKUP(N2487,'散件（更新）'!B:H,2,FALSE)</f>
        <v>114-21230414</v>
      </c>
      <c r="R2487" s="27" t="str">
        <f>VLOOKUP(N2487,'散件（更新）'!B:H,7,FALSE)</f>
        <v>plastic part</v>
      </c>
      <c r="S2487" s="27" t="str">
        <f>VLOOKUP(N2487,'散件（更新）'!B:E,4,FALSE)</f>
        <v>https://tineco-yxzt.oss-accelerate.aliyuncs.com/20241225/zhuanjietou_1735113535009.jpg</v>
      </c>
      <c r="T2487" s="27" t="s">
        <v>8759</v>
      </c>
      <c r="U2487" s="28" t="str">
        <f>VLOOKUP(N2487,'散件（更新）'!B:G,6,FALSE)</f>
        <v>转接头及机体底盖组件</v>
      </c>
      <c r="V2487" s="28" t="str">
        <f>VLOOKUP(N2487,'散件（更新）'!B:I,8,FALSE)</f>
        <v xml:space="preserve">
6932485003525
</v>
      </c>
    </row>
    <row r="2488" spans="1:22">
      <c r="A2488" s="57">
        <v>46169</v>
      </c>
      <c r="B2488" s="50" t="s">
        <v>7392</v>
      </c>
      <c r="C2488" s="27" t="str">
        <f>VLOOKUP(B2488,'大货清单（不定期按GOMS更新）'!A:H,8,0)</f>
        <v>109-23761601</v>
      </c>
      <c r="D2488" s="27" t="str">
        <f>VLOOKUP(B2488,'大货清单（不定期按GOMS更新）'!A:C,3,0)</f>
        <v>CL2376P-01</v>
      </c>
      <c r="E2488" s="27" t="str">
        <f>VLOOKUP(B2488,'大货清单（不定期按GOMS更新）'!A:H,4,0)</f>
        <v>IT,FR,DE,ES,NL,BE,PL,SE,CL</v>
      </c>
      <c r="F2488" s="27" t="str">
        <f>VLOOKUP(B2488,'大货清单（不定期按GOMS更新）'!A:H,2,0)</f>
        <v>FLOOR ONE S7 STRETCH ULTRA</v>
      </c>
      <c r="G2488" s="28" t="str">
        <f>VLOOKUP(B2488,'大货清单（不定期按GOMS更新）'!A:I,9,FALSE)</f>
        <v>6932485003532,	 6932485003532</v>
      </c>
      <c r="H2488" s="27" t="str">
        <f>VLOOKUP(B2488,'大货清单（不定期按GOMS更新）'!A:H,7,0)</f>
        <v>BLACK</v>
      </c>
      <c r="I2488" s="27" t="str">
        <f>VLOOKUP(B2488,'大货清单（不定期按GOMS更新）'!A:F,6,FALSE)</f>
        <v>ACTIVE</v>
      </c>
      <c r="J2488" s="27" t="str">
        <f>VLOOKUP(B2488,'大货清单（不定期按GOMS更新）'!A:K,11,FALSE)</f>
        <v>9.3</v>
      </c>
      <c r="K2488" s="27" t="str">
        <f>VLOOKUP(B2488,'大货清单（不定期按GOMS更新）'!A:N,12,FALSE)</f>
        <v>712</v>
      </c>
      <c r="L2488" s="27" t="str">
        <f>VLOOKUP(B2488,'大货清单（不定期按GOMS更新）'!A:M,13,FALSE)</f>
        <v>270</v>
      </c>
      <c r="M2488" s="27" t="str">
        <f>VLOOKUP(B2488,'大货清单（不定期按GOMS更新）'!A:N,14,FALSE)</f>
        <v>326</v>
      </c>
      <c r="N2488" s="50" t="s">
        <v>8148</v>
      </c>
      <c r="O2488" s="27">
        <f>IFERROR(VLOOKUP(N2488,'散件迭代（不定期更新）'!C:J,8,FALSE),0)</f>
        <v>0</v>
      </c>
      <c r="P2488" s="27" t="str">
        <f>IFERROR(VLOOKUP(N2488,'散件（更新）'!B:H,3,FALSE),0)</f>
        <v/>
      </c>
      <c r="Q2488" s="27" t="str">
        <f>VLOOKUP(N2488,'散件（更新）'!B:H,2,FALSE)</f>
        <v>114-23761823</v>
      </c>
      <c r="R2488" s="27" t="str">
        <f>VLOOKUP(N2488,'散件（更新）'!B:H,7,FALSE)</f>
        <v>Dirt Water Tank</v>
      </c>
      <c r="S2488" s="27" t="str">
        <f>VLOOKUP(N2488,'散件（更新）'!B:E,4,FALSE)</f>
        <v>https://tineco-yxzt.oss-accelerate.aliyuncs.com/20241225/DWT_1735112037172.jpg</v>
      </c>
      <c r="T2488" s="27" t="s">
        <v>8759</v>
      </c>
      <c r="U2488" s="28" t="str">
        <f>VLOOKUP(N2488,'散件（更新）'!B:G,6,FALSE)</f>
        <v xml:space="preserve"> 回收桶组件（黑色）</v>
      </c>
      <c r="V2488" s="28">
        <f>VLOOKUP(N2488,'散件（更新）'!B:I,8,FALSE)</f>
        <v>6932485003655</v>
      </c>
    </row>
    <row r="2489" spans="1:22">
      <c r="A2489" s="57">
        <v>46169</v>
      </c>
      <c r="B2489" s="50" t="s">
        <v>7442</v>
      </c>
      <c r="C2489" s="27" t="str">
        <f>VLOOKUP(B2489,'大货清单（不定期按GOMS更新）'!A:H,8,0)</f>
        <v>109-23761602</v>
      </c>
      <c r="D2489" s="27" t="str">
        <f>VLOOKUP(B2489,'大货清单（不定期按GOMS更新）'!A:C,3,0)</f>
        <v>CL2376P-02</v>
      </c>
      <c r="E2489" s="27" t="str">
        <f>VLOOKUP(B2489,'大货清单（不定期按GOMS更新）'!A:H,4,0)</f>
        <v>DE,AT,CH,FR,ES,PL,HK,ZA,LT,GR,CZ,NL,IT,HU,UA,MA</v>
      </c>
      <c r="F2489" s="27" t="str">
        <f>VLOOKUP(B2489,'大货清单（不定期按GOMS更新）'!A:H,2,0)</f>
        <v>Floor One S7 Stretch</v>
      </c>
      <c r="G2489" s="28" t="str">
        <f>VLOOKUP(B2489,'大货清单（不定期按GOMS更新）'!A:I,9,FALSE)</f>
        <v>6932485001798 ,	 6932485001798</v>
      </c>
      <c r="H2489" s="27" t="str">
        <f>VLOOKUP(B2489,'大货清单（不定期按GOMS更新）'!A:H,7,0)</f>
        <v>Blue</v>
      </c>
      <c r="I2489" s="27" t="str">
        <f>VLOOKUP(B2489,'大货清单（不定期按GOMS更新）'!A:F,6,FALSE)</f>
        <v>ACTIVE</v>
      </c>
      <c r="J2489" s="27" t="str">
        <f>VLOOKUP(B2489,'大货清单（不定期按GOMS更新）'!A:K,11,FALSE)</f>
        <v>9</v>
      </c>
      <c r="K2489" s="27" t="str">
        <f>VLOOKUP(B2489,'大货清单（不定期按GOMS更新）'!A:N,12,FALSE)</f>
        <v>712</v>
      </c>
      <c r="L2489" s="27" t="str">
        <f>VLOOKUP(B2489,'大货清单（不定期按GOMS更新）'!A:M,13,FALSE)</f>
        <v>270</v>
      </c>
      <c r="M2489" s="27" t="str">
        <f>VLOOKUP(B2489,'大货清单（不定期按GOMS更新）'!A:N,14,FALSE)</f>
        <v>326</v>
      </c>
      <c r="N2489" s="50" t="s">
        <v>8098</v>
      </c>
      <c r="O2489" s="27">
        <f>IFERROR(VLOOKUP(N2489,'散件迭代（不定期更新）'!C:J,8,FALSE),0)</f>
        <v>0</v>
      </c>
      <c r="P2489" s="27" t="str">
        <f>IFERROR(VLOOKUP(N2489,'散件（更新）'!B:H,3,FALSE),0)</f>
        <v/>
      </c>
      <c r="Q2489" s="27" t="str">
        <f>VLOOKUP(N2489,'散件（更新）'!B:H,2,FALSE)</f>
        <v>114-23761605</v>
      </c>
      <c r="R2489" s="27" t="str">
        <f>VLOOKUP(N2489,'散件（更新）'!B:H,7,FALSE)</f>
        <v>Dirt Water Tank</v>
      </c>
      <c r="S2489" s="27" t="str">
        <f>VLOOKUP(N2489,'散件（更新）'!B:E,4,FALSE)</f>
        <v>https://tineco-yxzt.oss-accelerate.aliyuncs.com/20241225/DWT_1735112203483.jpg</v>
      </c>
      <c r="T2489" s="27" t="s">
        <v>8759</v>
      </c>
      <c r="U2489" s="28" t="str">
        <f>VLOOKUP(N2489,'散件（更新）'!B:G,6,FALSE)</f>
        <v>回收桶组件（蓝色）</v>
      </c>
      <c r="V2489" s="28">
        <f>VLOOKUP(N2489,'散件（更新）'!B:I,8,FALSE)</f>
        <v>6932485003662</v>
      </c>
    </row>
    <row r="2490" spans="1:22">
      <c r="A2490" s="57">
        <v>46169</v>
      </c>
      <c r="B2490" s="50" t="s">
        <v>138</v>
      </c>
      <c r="C2490" s="27" t="str">
        <f>VLOOKUP(B2490,'大货清单（不定期按GOMS更新）'!A:H,8,0)</f>
        <v>109-20110406</v>
      </c>
      <c r="D2490" s="27" t="str">
        <f>VLOOKUP(B2490,'大货清单（不定期按GOMS更新）'!A:C,3,0)</f>
        <v>CL2011D-06</v>
      </c>
      <c r="E2490" s="27" t="str">
        <f>VLOOKUP(B2490,'大货清单（不定期按GOMS更新）'!A:H,4,0)</f>
        <v>DE,FR,IT,ES,NL,PL,SE,BE</v>
      </c>
      <c r="F2490" s="27" t="str">
        <f>VLOOKUP(B2490,'大货清单（不定期按GOMS更新）'!A:H,2,0)</f>
        <v>iFloor 3 Breeze Plus</v>
      </c>
      <c r="G2490" s="28">
        <f>VLOOKUP(B2490,'大货清单（不定期按GOMS更新）'!A:I,9,FALSE)</f>
        <v>6972200199225</v>
      </c>
      <c r="H2490" s="27" t="str">
        <f>VLOOKUP(B2490,'大货清单（不定期按GOMS更新）'!A:H,7,0)</f>
        <v>White&amp;Grey</v>
      </c>
      <c r="I2490" s="27" t="str">
        <f>VLOOKUP(B2490,'大货清单（不定期按GOMS更新）'!A:F,6,FALSE)</f>
        <v>ACTIVE</v>
      </c>
      <c r="J2490" s="27" t="str">
        <f>VLOOKUP(B2490,'大货清单（不定期按GOMS更新）'!A:K,11,FALSE)</f>
        <v>7.5</v>
      </c>
      <c r="K2490" s="27" t="str">
        <f>VLOOKUP(B2490,'大货清单（不定期按GOMS更新）'!A:N,12,FALSE)</f>
        <v>326</v>
      </c>
      <c r="L2490" s="27" t="str">
        <f>VLOOKUP(B2490,'大货清单（不定期按GOMS更新）'!A:M,13,FALSE)</f>
        <v>296</v>
      </c>
      <c r="M2490" s="27" t="str">
        <f>VLOOKUP(B2490,'大货清单（不定期按GOMS更新）'!A:N,14,FALSE)</f>
        <v>672</v>
      </c>
      <c r="N2490" s="50" t="s">
        <v>2328</v>
      </c>
      <c r="O2490" s="27">
        <f>IFERROR(VLOOKUP(N2490,'散件迭代（不定期更新）'!C:J,8,FALSE),0)</f>
        <v>0</v>
      </c>
      <c r="P2490" s="27" t="str">
        <f>IFERROR(VLOOKUP(N2490,'散件（更新）'!B:H,3,FALSE),0)</f>
        <v>/</v>
      </c>
      <c r="Q2490" s="27" t="str">
        <f>VLOOKUP(N2490,'散件（更新）'!B:H,2,FALSE)</f>
        <v>114-20110507</v>
      </c>
      <c r="R2490" s="27" t="str">
        <f>VLOOKUP(N2490,'散件（更新）'!B:H,7,FALSE)</f>
        <v>plastic part</v>
      </c>
      <c r="S2490" s="27" t="str">
        <f>VLOOKUP(N2490,'散件（更新）'!B:E,4,FALSE)</f>
        <v>https://tineco-yxzt.oss-accelerate.aliyuncs.com/20231219/9FWRH040100_1702948025431.png</v>
      </c>
      <c r="T2490" s="27" t="s">
        <v>8759</v>
      </c>
      <c r="U2490" s="28" t="str">
        <f>VLOOKUP(N2490,'散件（更新）'!B:G,6,FALSE)</f>
        <v>转接头组件</v>
      </c>
      <c r="V2490" s="28">
        <f>VLOOKUP(N2490,'散件（更新）'!B:I,8,FALSE)</f>
        <v>6974950101657</v>
      </c>
    </row>
    <row r="2491" spans="1:22">
      <c r="A2491" s="57">
        <v>46169</v>
      </c>
      <c r="B2491" s="50" t="s">
        <v>141</v>
      </c>
      <c r="C2491" s="27" t="str">
        <f>VLOOKUP(B2491,'大货清单（不定期按GOMS更新）'!A:H,8,0)</f>
        <v>109-20110401</v>
      </c>
      <c r="D2491" s="27" t="str">
        <f>VLOOKUP(B2491,'大货清单（不定期按GOMS更新）'!A:C,3,0)</f>
        <v>CL2011D-01</v>
      </c>
      <c r="E2491" s="27" t="str">
        <f>VLOOKUP(B2491,'大货清单（不定期按GOMS更新）'!A:H,4,0)</f>
        <v>ES,UA,FR,DE,AT,CH,ZA,GR,PL,NL,DK,TR,MA,LT,CZ,HU</v>
      </c>
      <c r="F2491" s="27" t="str">
        <f>VLOOKUP(B2491,'大货清单（不定期按GOMS更新）'!A:H,2,0)</f>
        <v>iFloor Breeze</v>
      </c>
      <c r="G2491" s="28">
        <f>VLOOKUP(B2491,'大货清单（不定期按GOMS更新）'!A:I,9,FALSE)</f>
        <v>6972200194176</v>
      </c>
      <c r="H2491" s="27" t="str">
        <f>VLOOKUP(B2491,'大货清单（不定期按GOMS更新）'!A:H,7,0)</f>
        <v>White&amp;Grey</v>
      </c>
      <c r="I2491" s="27" t="str">
        <f>VLOOKUP(B2491,'大货清单（不定期按GOMS更新）'!A:F,6,FALSE)</f>
        <v>ACTIVE</v>
      </c>
      <c r="J2491" s="27" t="str">
        <f>VLOOKUP(B2491,'大货清单（不定期按GOMS更新）'!A:K,11,FALSE)</f>
        <v>7.4</v>
      </c>
      <c r="K2491" s="27" t="str">
        <f>VLOOKUP(B2491,'大货清单（不定期按GOMS更新）'!A:N,12,FALSE)</f>
        <v>326</v>
      </c>
      <c r="L2491" s="27" t="str">
        <f>VLOOKUP(B2491,'大货清单（不定期按GOMS更新）'!A:M,13,FALSE)</f>
        <v>296</v>
      </c>
      <c r="M2491" s="27" t="str">
        <f>VLOOKUP(B2491,'大货清单（不定期按GOMS更新）'!A:N,14,FALSE)</f>
        <v>672</v>
      </c>
      <c r="N2491" s="50" t="s">
        <v>2328</v>
      </c>
      <c r="O2491" s="27">
        <f>IFERROR(VLOOKUP(N2491,'散件迭代（不定期更新）'!C:J,8,FALSE),0)</f>
        <v>0</v>
      </c>
      <c r="P2491" s="27" t="str">
        <f>IFERROR(VLOOKUP(N2491,'散件（更新）'!B:H,3,FALSE),0)</f>
        <v>/</v>
      </c>
      <c r="Q2491" s="27" t="str">
        <f>VLOOKUP(N2491,'散件（更新）'!B:H,2,FALSE)</f>
        <v>114-20110507</v>
      </c>
      <c r="R2491" s="27" t="str">
        <f>VLOOKUP(N2491,'散件（更新）'!B:H,7,FALSE)</f>
        <v>plastic part</v>
      </c>
      <c r="S2491" s="27" t="str">
        <f>VLOOKUP(N2491,'散件（更新）'!B:E,4,FALSE)</f>
        <v>https://tineco-yxzt.oss-accelerate.aliyuncs.com/20231219/9FWRH040100_1702948025431.png</v>
      </c>
      <c r="T2491" s="27" t="s">
        <v>8759</v>
      </c>
      <c r="U2491" s="28" t="str">
        <f>VLOOKUP(N2491,'散件（更新）'!B:G,6,FALSE)</f>
        <v>转接头组件</v>
      </c>
      <c r="V2491" s="28">
        <f>VLOOKUP(N2491,'散件（更新）'!B:I,8,FALSE)</f>
        <v>6974950101657</v>
      </c>
    </row>
    <row r="2492" spans="1:22">
      <c r="A2492" s="57">
        <v>46169</v>
      </c>
      <c r="B2492" s="50" t="s">
        <v>109</v>
      </c>
      <c r="C2492" s="27" t="str">
        <f>VLOOKUP(B2492,'大货清单（不定期按GOMS更新）'!A:H,8,0)</f>
        <v>109-20200801</v>
      </c>
      <c r="D2492" s="27" t="str">
        <f>VLOOKUP(B2492,'大货清单（不定期按GOMS更新）'!A:C,3,0)</f>
        <v>CL2020H-01</v>
      </c>
      <c r="E2492" s="27" t="str">
        <f>VLOOKUP(B2492,'大货清单（不定期按GOMS更新）'!A:H,4,0)</f>
        <v>IT,ES,FR,UA,DE,NL,PL,SE,BE,KR</v>
      </c>
      <c r="F2492" s="27" t="str">
        <f>VLOOKUP(B2492,'大货清单（不定期按GOMS更新）'!A:H,2,0)</f>
        <v>Floor One S5 Combo</v>
      </c>
      <c r="G2492" s="28">
        <f>VLOOKUP(B2492,'大货清单（不定期按GOMS更新）'!A:I,9,FALSE)</f>
        <v>6972200196163</v>
      </c>
      <c r="H2492" s="27" t="str">
        <f>VLOOKUP(B2492,'大货清单（不定期按GOMS更新）'!A:H,7,0)</f>
        <v>Black</v>
      </c>
      <c r="I2492" s="27" t="str">
        <f>VLOOKUP(B2492,'大货清单（不定期按GOMS更新）'!A:F,6,FALSE)</f>
        <v>ACTIVE</v>
      </c>
      <c r="J2492" s="27" t="str">
        <f>VLOOKUP(B2492,'大货清单（不定期按GOMS更新）'!A:K,11,FALSE)</f>
        <v>8.12</v>
      </c>
      <c r="K2492" s="27" t="str">
        <f>VLOOKUP(B2492,'大货清单（不定期按GOMS更新）'!A:N,12,FALSE)</f>
        <v>326</v>
      </c>
      <c r="L2492" s="27" t="str">
        <f>VLOOKUP(B2492,'大货清单（不定期按GOMS更新）'!A:M,13,FALSE)</f>
        <v>292</v>
      </c>
      <c r="M2492" s="27" t="str">
        <f>VLOOKUP(B2492,'大货清单（不定期按GOMS更新）'!A:N,14,FALSE)</f>
        <v>661</v>
      </c>
      <c r="N2492" s="50" t="s">
        <v>1084</v>
      </c>
      <c r="O2492" s="27">
        <f>IFERROR(VLOOKUP(N2492,'散件迭代（不定期更新）'!C:J,8,FALSE),0)</f>
        <v>0</v>
      </c>
      <c r="P2492" s="27" t="str">
        <f>IFERROR(VLOOKUP(N2492,'散件（更新）'!B:H,3,FALSE),0)</f>
        <v>206-2020-0604</v>
      </c>
      <c r="Q2492" s="27" t="str">
        <f>VLOOKUP(N2492,'散件（更新）'!B:H,2,FALSE)</f>
        <v>114-20200604</v>
      </c>
      <c r="R2492" s="27" t="str">
        <f>VLOOKUP(N2492,'散件（更新）'!B:H,7,FALSE)</f>
        <v>Brush Roller Cover</v>
      </c>
      <c r="S2492" s="27" t="str">
        <f>VLOOKUP(N2492,'散件（更新）'!B:E,4,FALSE)</f>
        <v>https://tineco-yxzt.oss-accelerate.aliyuncs.com/20231219/9FWBC150000_1702948010387.png</v>
      </c>
      <c r="T2492" s="27" t="s">
        <v>8759</v>
      </c>
      <c r="U2492" s="28" t="str">
        <f>VLOOKUP(N2492,'散件（更新）'!B:G,6,FALSE)</f>
        <v>滚刷盖(黑色）</v>
      </c>
      <c r="V2492" s="28" t="str">
        <f>VLOOKUP(N2492,'散件（更新）'!B:I,8,FALSE)</f>
        <v>6972200196576</v>
      </c>
    </row>
    <row r="2493" spans="1:22">
      <c r="A2493" s="57">
        <v>46169</v>
      </c>
      <c r="B2493" s="50" t="s">
        <v>109</v>
      </c>
      <c r="C2493" s="27" t="str">
        <f>VLOOKUP(B2493,'大货清单（不定期按GOMS更新）'!A:H,8,0)</f>
        <v>109-20200801</v>
      </c>
      <c r="D2493" s="27" t="str">
        <f>VLOOKUP(B2493,'大货清单（不定期按GOMS更新）'!A:C,3,0)</f>
        <v>CL2020H-01</v>
      </c>
      <c r="E2493" s="27" t="str">
        <f>VLOOKUP(B2493,'大货清单（不定期按GOMS更新）'!A:H,4,0)</f>
        <v>IT,ES,FR,UA,DE,NL,PL,SE,BE,KR</v>
      </c>
      <c r="F2493" s="27" t="str">
        <f>VLOOKUP(B2493,'大货清单（不定期按GOMS更新）'!A:H,2,0)</f>
        <v>Floor One S5 Combo</v>
      </c>
      <c r="G2493" s="28">
        <f>VLOOKUP(B2493,'大货清单（不定期按GOMS更新）'!A:I,9,FALSE)</f>
        <v>6972200196163</v>
      </c>
      <c r="H2493" s="27" t="str">
        <f>VLOOKUP(B2493,'大货清单（不定期按GOMS更新）'!A:H,7,0)</f>
        <v>Black</v>
      </c>
      <c r="I2493" s="27" t="str">
        <f>VLOOKUP(B2493,'大货清单（不定期按GOMS更新）'!A:F,6,FALSE)</f>
        <v>ACTIVE</v>
      </c>
      <c r="J2493" s="27" t="str">
        <f>VLOOKUP(B2493,'大货清单（不定期按GOMS更新）'!A:K,11,FALSE)</f>
        <v>8.12</v>
      </c>
      <c r="K2493" s="27" t="str">
        <f>VLOOKUP(B2493,'大货清单（不定期按GOMS更新）'!A:N,12,FALSE)</f>
        <v>326</v>
      </c>
      <c r="L2493" s="27" t="str">
        <f>VLOOKUP(B2493,'大货清单（不定期按GOMS更新）'!A:M,13,FALSE)</f>
        <v>292</v>
      </c>
      <c r="M2493" s="27" t="str">
        <f>VLOOKUP(B2493,'大货清单（不定期按GOMS更新）'!A:N,14,FALSE)</f>
        <v>661</v>
      </c>
      <c r="N2493" s="50" t="s">
        <v>1095</v>
      </c>
      <c r="O2493" s="27" t="str">
        <f>IFERROR(VLOOKUP(N2493,'散件迭代（不定期更新）'!C:J,8,FALSE),0)</f>
        <v>A41</v>
      </c>
      <c r="P2493" s="27" t="str">
        <f>IFERROR(VLOOKUP(N2493,'散件（更新）'!B:H,3,FALSE),0)</f>
        <v>206-2020-0605</v>
      </c>
      <c r="Q2493" s="27" t="str">
        <f>VLOOKUP(N2493,'散件（更新）'!B:H,2,FALSE)</f>
        <v>114-20200605</v>
      </c>
      <c r="R2493" s="27" t="str">
        <f>VLOOKUP(N2493,'散件（更新）'!B:H,7,FALSE)</f>
        <v>Brush Roller</v>
      </c>
      <c r="S2493" s="27" t="str">
        <f>VLOOKUP(N2493,'散件（更新）'!B:E,4,FALSE)</f>
        <v>https://tineco-yxzt.oss-accelerate.aliyuncs.com/20231227/9FWBR150000_1703640265048.png</v>
      </c>
      <c r="T2493" s="27" t="s">
        <v>8759</v>
      </c>
      <c r="U2493" s="28" t="str">
        <f>VLOOKUP(N2493,'散件（更新）'!B:G,6,FALSE)</f>
        <v>滚刷组件</v>
      </c>
      <c r="V2493" s="28" t="str">
        <f>VLOOKUP(N2493,'散件（更新）'!B:I,8,FALSE)</f>
        <v>6972200196583</v>
      </c>
    </row>
    <row r="2494" spans="1:22">
      <c r="A2494" s="57">
        <v>46169</v>
      </c>
      <c r="B2494" s="50" t="s">
        <v>109</v>
      </c>
      <c r="C2494" s="27" t="str">
        <f>VLOOKUP(B2494,'大货清单（不定期按GOMS更新）'!A:H,8,0)</f>
        <v>109-20200801</v>
      </c>
      <c r="D2494" s="27" t="str">
        <f>VLOOKUP(B2494,'大货清单（不定期按GOMS更新）'!A:C,3,0)</f>
        <v>CL2020H-01</v>
      </c>
      <c r="E2494" s="27" t="str">
        <f>VLOOKUP(B2494,'大货清单（不定期按GOMS更新）'!A:H,4,0)</f>
        <v>IT,ES,FR,UA,DE,NL,PL,SE,BE,KR</v>
      </c>
      <c r="F2494" s="27" t="str">
        <f>VLOOKUP(B2494,'大货清单（不定期按GOMS更新）'!A:H,2,0)</f>
        <v>Floor One S5 Combo</v>
      </c>
      <c r="G2494" s="28">
        <f>VLOOKUP(B2494,'大货清单（不定期按GOMS更新）'!A:I,9,FALSE)</f>
        <v>6972200196163</v>
      </c>
      <c r="H2494" s="27" t="str">
        <f>VLOOKUP(B2494,'大货清单（不定期按GOMS更新）'!A:H,7,0)</f>
        <v>Black</v>
      </c>
      <c r="I2494" s="27" t="str">
        <f>VLOOKUP(B2494,'大货清单（不定期按GOMS更新）'!A:F,6,FALSE)</f>
        <v>ACTIVE</v>
      </c>
      <c r="J2494" s="27" t="str">
        <f>VLOOKUP(B2494,'大货清单（不定期按GOMS更新）'!A:K,11,FALSE)</f>
        <v>8.12</v>
      </c>
      <c r="K2494" s="27" t="str">
        <f>VLOOKUP(B2494,'大货清单（不定期按GOMS更新）'!A:N,12,FALSE)</f>
        <v>326</v>
      </c>
      <c r="L2494" s="27" t="str">
        <f>VLOOKUP(B2494,'大货清单（不定期按GOMS更新）'!A:M,13,FALSE)</f>
        <v>292</v>
      </c>
      <c r="M2494" s="27" t="str">
        <f>VLOOKUP(B2494,'大货清单（不定期按GOMS更新）'!A:N,14,FALSE)</f>
        <v>661</v>
      </c>
      <c r="N2494" s="50" t="s">
        <v>1093</v>
      </c>
      <c r="O2494" s="27">
        <f>IFERROR(VLOOKUP(N2494,'散件迭代（不定期更新）'!C:J,8,FALSE),0)</f>
        <v>0</v>
      </c>
      <c r="P2494" s="27" t="str">
        <f>IFERROR(VLOOKUP(N2494,'散件（更新）'!B:H,3,FALSE),0)</f>
        <v>206-2020-0608</v>
      </c>
      <c r="Q2494" s="27" t="str">
        <f>VLOOKUP(N2494,'散件（更新）'!B:H,2,FALSE)</f>
        <v>114-20200608</v>
      </c>
      <c r="R2494" s="27" t="str">
        <f>VLOOKUP(N2494,'散件（更新）'!B:H,7,FALSE)</f>
        <v>Dustbin Assembly</v>
      </c>
      <c r="S2494" s="27" t="str">
        <f>VLOOKUP(N2494,'散件（更新）'!B:E,4,FALSE)</f>
        <v>https://tineco-yxzt.oss-accelerate.aliyuncs.com/20231219/9FWDA150000_1702948014824.png</v>
      </c>
      <c r="T2494" s="27" t="s">
        <v>8759</v>
      </c>
      <c r="U2494" s="28" t="str">
        <f>VLOOKUP(N2494,'散件（更新）'!B:G,6,FALSE)</f>
        <v>干式尘桶组件</v>
      </c>
      <c r="V2494" s="28" t="str">
        <f>VLOOKUP(N2494,'散件（更新）'!B:I,8,FALSE)</f>
        <v>6972200196620</v>
      </c>
    </row>
    <row r="2495" spans="1:22">
      <c r="A2495" s="57">
        <v>46169</v>
      </c>
      <c r="B2495" s="50" t="s">
        <v>109</v>
      </c>
      <c r="C2495" s="27" t="str">
        <f>VLOOKUP(B2495,'大货清单（不定期按GOMS更新）'!A:H,8,0)</f>
        <v>109-20200801</v>
      </c>
      <c r="D2495" s="27" t="str">
        <f>VLOOKUP(B2495,'大货清单（不定期按GOMS更新）'!A:C,3,0)</f>
        <v>CL2020H-01</v>
      </c>
      <c r="E2495" s="27" t="str">
        <f>VLOOKUP(B2495,'大货清单（不定期按GOMS更新）'!A:H,4,0)</f>
        <v>IT,ES,FR,UA,DE,NL,PL,SE,BE,KR</v>
      </c>
      <c r="F2495" s="27" t="str">
        <f>VLOOKUP(B2495,'大货清单（不定期按GOMS更新）'!A:H,2,0)</f>
        <v>Floor One S5 Combo</v>
      </c>
      <c r="G2495" s="28">
        <f>VLOOKUP(B2495,'大货清单（不定期按GOMS更新）'!A:I,9,FALSE)</f>
        <v>6972200196163</v>
      </c>
      <c r="H2495" s="27" t="str">
        <f>VLOOKUP(B2495,'大货清单（不定期按GOMS更新）'!A:H,7,0)</f>
        <v>Black</v>
      </c>
      <c r="I2495" s="27" t="str">
        <f>VLOOKUP(B2495,'大货清单（不定期按GOMS更新）'!A:F,6,FALSE)</f>
        <v>ACTIVE</v>
      </c>
      <c r="J2495" s="27" t="str">
        <f>VLOOKUP(B2495,'大货清单（不定期按GOMS更新）'!A:K,11,FALSE)</f>
        <v>8.12</v>
      </c>
      <c r="K2495" s="27" t="str">
        <f>VLOOKUP(B2495,'大货清单（不定期按GOMS更新）'!A:N,12,FALSE)</f>
        <v>326</v>
      </c>
      <c r="L2495" s="27" t="str">
        <f>VLOOKUP(B2495,'大货清单（不定期按GOMS更新）'!A:M,13,FALSE)</f>
        <v>292</v>
      </c>
      <c r="M2495" s="27" t="str">
        <f>VLOOKUP(B2495,'大货清单（不定期按GOMS更新）'!A:N,14,FALSE)</f>
        <v>661</v>
      </c>
      <c r="N2495" s="50" t="s">
        <v>1080</v>
      </c>
      <c r="O2495" s="27">
        <f>IFERROR(VLOOKUP(N2495,'散件迭代（不定期更新）'!C:J,8,FALSE),0)</f>
        <v>0</v>
      </c>
      <c r="P2495" s="27" t="str">
        <f>IFERROR(VLOOKUP(N2495,'散件（更新）'!B:H,3,FALSE),0)</f>
        <v>206-2020-0044</v>
      </c>
      <c r="Q2495" s="27" t="str">
        <f>VLOOKUP(N2495,'散件（更新）'!B:H,2,FALSE)</f>
        <v>114-20200044</v>
      </c>
      <c r="R2495" s="27" t="str">
        <f>VLOOKUP(N2495,'散件（更新）'!B:H,7,FALSE)</f>
        <v>Filter</v>
      </c>
      <c r="S2495" s="27" t="str">
        <f>VLOOKUP(N2495,'散件（更新）'!B:E,4,FALSE)</f>
        <v>https://tineco-yxzt.oss-accelerate.aliyuncs.com/20231219/9FWFI110100_1702948015320.png</v>
      </c>
      <c r="T2495" s="27" t="s">
        <v>8759</v>
      </c>
      <c r="U2495" s="28" t="str">
        <f>VLOOKUP(N2495,'散件（更新）'!B:G,6,FALSE)</f>
        <v>回收桶挡板</v>
      </c>
      <c r="V2495" s="28" t="str">
        <f>VLOOKUP(N2495,'散件（更新）'!B:I,8,FALSE)</f>
        <v>6972200197221</v>
      </c>
    </row>
    <row r="2496" spans="1:22">
      <c r="A2496" s="57">
        <v>46169</v>
      </c>
      <c r="B2496" s="50" t="s">
        <v>109</v>
      </c>
      <c r="C2496" s="27" t="str">
        <f>VLOOKUP(B2496,'大货清单（不定期按GOMS更新）'!A:H,8,0)</f>
        <v>109-20200801</v>
      </c>
      <c r="D2496" s="27" t="str">
        <f>VLOOKUP(B2496,'大货清单（不定期按GOMS更新）'!A:C,3,0)</f>
        <v>CL2020H-01</v>
      </c>
      <c r="E2496" s="27" t="str">
        <f>VLOOKUP(B2496,'大货清单（不定期按GOMS更新）'!A:H,4,0)</f>
        <v>IT,ES,FR,UA,DE,NL,PL,SE,BE,KR</v>
      </c>
      <c r="F2496" s="27" t="str">
        <f>VLOOKUP(B2496,'大货清单（不定期按GOMS更新）'!A:H,2,0)</f>
        <v>Floor One S5 Combo</v>
      </c>
      <c r="G2496" s="28">
        <f>VLOOKUP(B2496,'大货清单（不定期按GOMS更新）'!A:I,9,FALSE)</f>
        <v>6972200196163</v>
      </c>
      <c r="H2496" s="27" t="str">
        <f>VLOOKUP(B2496,'大货清单（不定期按GOMS更新）'!A:H,7,0)</f>
        <v>Black</v>
      </c>
      <c r="I2496" s="27" t="str">
        <f>VLOOKUP(B2496,'大货清单（不定期按GOMS更新）'!A:F,6,FALSE)</f>
        <v>ACTIVE</v>
      </c>
      <c r="J2496" s="27" t="str">
        <f>VLOOKUP(B2496,'大货清单（不定期按GOMS更新）'!A:K,11,FALSE)</f>
        <v>8.12</v>
      </c>
      <c r="K2496" s="27" t="str">
        <f>VLOOKUP(B2496,'大货清单（不定期按GOMS更新）'!A:N,12,FALSE)</f>
        <v>326</v>
      </c>
      <c r="L2496" s="27" t="str">
        <f>VLOOKUP(B2496,'大货清单（不定期按GOMS更新）'!A:M,13,FALSE)</f>
        <v>292</v>
      </c>
      <c r="M2496" s="27" t="str">
        <f>VLOOKUP(B2496,'大货清单（不定期按GOMS更新）'!A:N,14,FALSE)</f>
        <v>661</v>
      </c>
      <c r="N2496" s="50" t="s">
        <v>1092</v>
      </c>
      <c r="O2496" s="27" t="str">
        <f>IFERROR(VLOOKUP(N2496,'散件迭代（不定期更新）'!C:J,8,FALSE),0)</f>
        <v>A64</v>
      </c>
      <c r="P2496" s="27" t="str">
        <f>IFERROR(VLOOKUP(N2496,'散件（更新）'!B:H,3,FALSE),0)</f>
        <v>206-2020-0607</v>
      </c>
      <c r="Q2496" s="27" t="str">
        <f>VLOOKUP(N2496,'散件（更新）'!B:H,2,FALSE)</f>
        <v>114-20200607</v>
      </c>
      <c r="R2496" s="27" t="str">
        <f>VLOOKUP(N2496,'散件（更新）'!B:H,7,FALSE)</f>
        <v>HEPA</v>
      </c>
      <c r="S2496" s="27" t="str">
        <f>VLOOKUP(N2496,'散件（更新）'!B:E,4,FALSE)</f>
        <v>https://tineco-yxzt.oss-accelerate.aliyuncs.com/20231227/9FWFP150000_1703640265223.png</v>
      </c>
      <c r="T2496" s="27" t="s">
        <v>8759</v>
      </c>
      <c r="U2496" s="28" t="str">
        <f>VLOOKUP(N2496,'散件（更新）'!B:G,6,FALSE)</f>
        <v>HEPA组合</v>
      </c>
      <c r="V2496" s="28" t="str">
        <f>VLOOKUP(N2496,'散件（更新）'!B:I,8,FALSE)</f>
        <v>6972200196613</v>
      </c>
    </row>
    <row r="2497" spans="1:22">
      <c r="A2497" s="57">
        <v>46169</v>
      </c>
      <c r="B2497" s="50" t="s">
        <v>109</v>
      </c>
      <c r="C2497" s="27" t="str">
        <f>VLOOKUP(B2497,'大货清单（不定期按GOMS更新）'!A:H,8,0)</f>
        <v>109-20200801</v>
      </c>
      <c r="D2497" s="27" t="str">
        <f>VLOOKUP(B2497,'大货清单（不定期按GOMS更新）'!A:C,3,0)</f>
        <v>CL2020H-01</v>
      </c>
      <c r="E2497" s="27" t="str">
        <f>VLOOKUP(B2497,'大货清单（不定期按GOMS更新）'!A:H,4,0)</f>
        <v>IT,ES,FR,UA,DE,NL,PL,SE,BE,KR</v>
      </c>
      <c r="F2497" s="27" t="str">
        <f>VLOOKUP(B2497,'大货清单（不定期按GOMS更新）'!A:H,2,0)</f>
        <v>Floor One S5 Combo</v>
      </c>
      <c r="G2497" s="28">
        <f>VLOOKUP(B2497,'大货清单（不定期按GOMS更新）'!A:I,9,FALSE)</f>
        <v>6972200196163</v>
      </c>
      <c r="H2497" s="27" t="str">
        <f>VLOOKUP(B2497,'大货清单（不定期按GOMS更新）'!A:H,7,0)</f>
        <v>Black</v>
      </c>
      <c r="I2497" s="27" t="str">
        <f>VLOOKUP(B2497,'大货清单（不定期按GOMS更新）'!A:F,6,FALSE)</f>
        <v>ACTIVE</v>
      </c>
      <c r="J2497" s="27" t="str">
        <f>VLOOKUP(B2497,'大货清单（不定期按GOMS更新）'!A:K,11,FALSE)</f>
        <v>8.12</v>
      </c>
      <c r="K2497" s="27" t="str">
        <f>VLOOKUP(B2497,'大货清单（不定期按GOMS更新）'!A:N,12,FALSE)</f>
        <v>326</v>
      </c>
      <c r="L2497" s="27" t="str">
        <f>VLOOKUP(B2497,'大货清单（不定期按GOMS更新）'!A:M,13,FALSE)</f>
        <v>292</v>
      </c>
      <c r="M2497" s="27" t="str">
        <f>VLOOKUP(B2497,'大货清单（不定期按GOMS更新）'!A:N,14,FALSE)</f>
        <v>661</v>
      </c>
      <c r="N2497" s="50" t="s">
        <v>1116</v>
      </c>
      <c r="O2497" s="27">
        <f>IFERROR(VLOOKUP(N2497,'散件迭代（不定期更新）'!C:J,8,FALSE),0)</f>
        <v>0</v>
      </c>
      <c r="P2497" s="27" t="str">
        <f>IFERROR(VLOOKUP(N2497,'散件（更新）'!B:H,3,FALSE),0)</f>
        <v>206-2019-0108</v>
      </c>
      <c r="Q2497" s="27" t="str">
        <f>VLOOKUP(N2497,'散件（更新）'!B:H,2,FALSE)</f>
        <v>114-20190108</v>
      </c>
      <c r="R2497" s="27" t="str">
        <f>VLOOKUP(N2497,'散件（更新）'!B:H,7,FALSE)</f>
        <v>Accessory Holder</v>
      </c>
      <c r="S2497" s="27" t="str">
        <f>VLOOKUP(N2497,'散件（更新）'!B:E,4,FALSE)</f>
        <v>https://tineco-yxzt.oss-accelerate.aliyuncs.com/20231219/9FWHA100000_1702948015874.png</v>
      </c>
      <c r="T2497" s="27" t="s">
        <v>8759</v>
      </c>
      <c r="U2497" s="28" t="str">
        <f>VLOOKUP(N2497,'散件（更新）'!B:G,6,FALSE)</f>
        <v>附件支架组合</v>
      </c>
      <c r="V2497" s="28" t="str">
        <f>VLOOKUP(N2497,'散件（更新）'!B:I,8,FALSE)</f>
        <v>6972200196507</v>
      </c>
    </row>
    <row r="2498" spans="1:22">
      <c r="A2498" s="57">
        <v>46169</v>
      </c>
      <c r="B2498" s="50" t="s">
        <v>109</v>
      </c>
      <c r="C2498" s="27" t="str">
        <f>VLOOKUP(B2498,'大货清单（不定期按GOMS更新）'!A:H,8,0)</f>
        <v>109-20200801</v>
      </c>
      <c r="D2498" s="27" t="str">
        <f>VLOOKUP(B2498,'大货清单（不定期按GOMS更新）'!A:C,3,0)</f>
        <v>CL2020H-01</v>
      </c>
      <c r="E2498" s="27" t="str">
        <f>VLOOKUP(B2498,'大货清单（不定期按GOMS更新）'!A:H,4,0)</f>
        <v>IT,ES,FR,UA,DE,NL,PL,SE,BE,KR</v>
      </c>
      <c r="F2498" s="27" t="str">
        <f>VLOOKUP(B2498,'大货清单（不定期按GOMS更新）'!A:H,2,0)</f>
        <v>Floor One S5 Combo</v>
      </c>
      <c r="G2498" s="28">
        <f>VLOOKUP(B2498,'大货清单（不定期按GOMS更新）'!A:I,9,FALSE)</f>
        <v>6972200196163</v>
      </c>
      <c r="H2498" s="27" t="str">
        <f>VLOOKUP(B2498,'大货清单（不定期按GOMS更新）'!A:H,7,0)</f>
        <v>Black</v>
      </c>
      <c r="I2498" s="27" t="str">
        <f>VLOOKUP(B2498,'大货清单（不定期按GOMS更新）'!A:F,6,FALSE)</f>
        <v>ACTIVE</v>
      </c>
      <c r="J2498" s="27" t="str">
        <f>VLOOKUP(B2498,'大货清单（不定期按GOMS更新）'!A:K,11,FALSE)</f>
        <v>8.12</v>
      </c>
      <c r="K2498" s="27" t="str">
        <f>VLOOKUP(B2498,'大货清单（不定期按GOMS更新）'!A:N,12,FALSE)</f>
        <v>326</v>
      </c>
      <c r="L2498" s="27" t="str">
        <f>VLOOKUP(B2498,'大货清单（不定期按GOMS更新）'!A:M,13,FALSE)</f>
        <v>292</v>
      </c>
      <c r="M2498" s="27" t="str">
        <f>VLOOKUP(B2498,'大货清单（不定期按GOMS更新）'!A:N,14,FALSE)</f>
        <v>661</v>
      </c>
      <c r="N2498" s="50" t="s">
        <v>1078</v>
      </c>
      <c r="O2498" s="27">
        <f>IFERROR(VLOOKUP(N2498,'散件迭代（不定期更新）'!C:J,8,FALSE),0)</f>
        <v>0</v>
      </c>
      <c r="P2498" s="27" t="str">
        <f>IFERROR(VLOOKUP(N2498,'散件（更新）'!B:H,3,FALSE),0)</f>
        <v>206-2020-0045</v>
      </c>
      <c r="Q2498" s="27" t="str">
        <f>VLOOKUP(N2498,'散件（更新）'!B:H,2,FALSE)</f>
        <v>114-20200045</v>
      </c>
      <c r="R2498" s="27" t="str">
        <f>VLOOKUP(N2498,'散件（更新）'!B:H,7,FALSE)</f>
        <v>Accessory Holder</v>
      </c>
      <c r="S2498" s="27" t="str">
        <f>VLOOKUP(N2498,'散件（更新）'!B:E,4,FALSE)</f>
        <v>https://tineco-yxzt.oss-accelerate.aliyuncs.com/20231219/9FWHA110000_1702948015947.png</v>
      </c>
      <c r="T2498" s="27" t="s">
        <v>8759</v>
      </c>
      <c r="U2498" s="28" t="str">
        <f>VLOOKUP(N2498,'散件（更新）'!B:G,6,FALSE)</f>
        <v>尘桶附件托盘组件</v>
      </c>
      <c r="V2498" s="28" t="str">
        <f>VLOOKUP(N2498,'散件（更新）'!B:I,8,FALSE)</f>
        <v>6972200197245</v>
      </c>
    </row>
    <row r="2499" spans="1:22">
      <c r="A2499" s="57">
        <v>46169</v>
      </c>
      <c r="B2499" s="50" t="s">
        <v>109</v>
      </c>
      <c r="C2499" s="27" t="str">
        <f>VLOOKUP(B2499,'大货清单（不定期按GOMS更新）'!A:H,8,0)</f>
        <v>109-20200801</v>
      </c>
      <c r="D2499" s="27" t="str">
        <f>VLOOKUP(B2499,'大货清单（不定期按GOMS更新）'!A:C,3,0)</f>
        <v>CL2020H-01</v>
      </c>
      <c r="E2499" s="27" t="str">
        <f>VLOOKUP(B2499,'大货清单（不定期按GOMS更新）'!A:H,4,0)</f>
        <v>IT,ES,FR,UA,DE,NL,PL,SE,BE,KR</v>
      </c>
      <c r="F2499" s="27" t="str">
        <f>VLOOKUP(B2499,'大货清单（不定期按GOMS更新）'!A:H,2,0)</f>
        <v>Floor One S5 Combo</v>
      </c>
      <c r="G2499" s="28">
        <f>VLOOKUP(B2499,'大货清单（不定期按GOMS更新）'!A:I,9,FALSE)</f>
        <v>6972200196163</v>
      </c>
      <c r="H2499" s="27" t="str">
        <f>VLOOKUP(B2499,'大货清单（不定期按GOMS更新）'!A:H,7,0)</f>
        <v>Black</v>
      </c>
      <c r="I2499" s="27" t="str">
        <f>VLOOKUP(B2499,'大货清单（不定期按GOMS更新）'!A:F,6,FALSE)</f>
        <v>ACTIVE</v>
      </c>
      <c r="J2499" s="27" t="str">
        <f>VLOOKUP(B2499,'大货清单（不定期按GOMS更新）'!A:K,11,FALSE)</f>
        <v>8.12</v>
      </c>
      <c r="K2499" s="27" t="str">
        <f>VLOOKUP(B2499,'大货清单（不定期按GOMS更新）'!A:N,12,FALSE)</f>
        <v>326</v>
      </c>
      <c r="L2499" s="27" t="str">
        <f>VLOOKUP(B2499,'大货清单（不定期按GOMS更新）'!A:M,13,FALSE)</f>
        <v>292</v>
      </c>
      <c r="M2499" s="27" t="str">
        <f>VLOOKUP(B2499,'大货清单（不定期按GOMS更新）'!A:N,14,FALSE)</f>
        <v>661</v>
      </c>
      <c r="N2499" s="50" t="s">
        <v>1687</v>
      </c>
      <c r="O2499" s="27">
        <f>IFERROR(VLOOKUP(N2499,'散件迭代（不定期更新）'!C:J,8,FALSE),0)</f>
        <v>0</v>
      </c>
      <c r="P2499" s="27" t="str">
        <f>IFERROR(VLOOKUP(N2499,'散件（更新）'!B:H,3,FALSE),0)</f>
        <v>/</v>
      </c>
      <c r="Q2499" s="27" t="str">
        <f>VLOOKUP(N2499,'散件（更新）'!B:H,2,FALSE)</f>
        <v>114-20200112</v>
      </c>
      <c r="R2499" s="27" t="str">
        <f>VLOOKUP(N2499,'散件（更新）'!B:H,7,FALSE)</f>
        <v>Main Body</v>
      </c>
      <c r="S2499" s="27" t="str">
        <f>VLOOKUP(N2499,'散件（更新）'!B:E,4,FALSE)</f>
        <v>https://tineco-yxzt.oss-accelerate.aliyuncs.com/20231219/9FWMB150300_1702948016387.png</v>
      </c>
      <c r="T2499" s="27" t="s">
        <v>8759</v>
      </c>
      <c r="U2499" s="28" t="str">
        <f>VLOOKUP(N2499,'散件（更新）'!B:G,6,FALSE)</f>
        <v>动力源组件接插式</v>
      </c>
      <c r="V2499" s="28">
        <f>VLOOKUP(N2499,'散件（更新）'!B:I,8,FALSE)</f>
        <v>6974950101619</v>
      </c>
    </row>
    <row r="2500" spans="1:22">
      <c r="A2500" s="57">
        <v>46169</v>
      </c>
      <c r="B2500" s="50" t="s">
        <v>109</v>
      </c>
      <c r="C2500" s="27" t="str">
        <f>VLOOKUP(B2500,'大货清单（不定期按GOMS更新）'!A:H,8,0)</f>
        <v>109-20200801</v>
      </c>
      <c r="D2500" s="27" t="str">
        <f>VLOOKUP(B2500,'大货清单（不定期按GOMS更新）'!A:C,3,0)</f>
        <v>CL2020H-01</v>
      </c>
      <c r="E2500" s="27" t="str">
        <f>VLOOKUP(B2500,'大货清单（不定期按GOMS更新）'!A:H,4,0)</f>
        <v>IT,ES,FR,UA,DE,NL,PL,SE,BE,KR</v>
      </c>
      <c r="F2500" s="27" t="str">
        <f>VLOOKUP(B2500,'大货清单（不定期按GOMS更新）'!A:H,2,0)</f>
        <v>Floor One S5 Combo</v>
      </c>
      <c r="G2500" s="28">
        <f>VLOOKUP(B2500,'大货清单（不定期按GOMS更新）'!A:I,9,FALSE)</f>
        <v>6972200196163</v>
      </c>
      <c r="H2500" s="27" t="str">
        <f>VLOOKUP(B2500,'大货清单（不定期按GOMS更新）'!A:H,7,0)</f>
        <v>Black</v>
      </c>
      <c r="I2500" s="27" t="str">
        <f>VLOOKUP(B2500,'大货清单（不定期按GOMS更新）'!A:F,6,FALSE)</f>
        <v>ACTIVE</v>
      </c>
      <c r="J2500" s="27" t="str">
        <f>VLOOKUP(B2500,'大货清单（不定期按GOMS更新）'!A:K,11,FALSE)</f>
        <v>8.12</v>
      </c>
      <c r="K2500" s="27" t="str">
        <f>VLOOKUP(B2500,'大货清单（不定期按GOMS更新）'!A:N,12,FALSE)</f>
        <v>326</v>
      </c>
      <c r="L2500" s="27" t="str">
        <f>VLOOKUP(B2500,'大货清单（不定期按GOMS更新）'!A:M,13,FALSE)</f>
        <v>292</v>
      </c>
      <c r="M2500" s="27" t="str">
        <f>VLOOKUP(B2500,'大货清单（不定期按GOMS更新）'!A:N,14,FALSE)</f>
        <v>661</v>
      </c>
      <c r="N2500" s="50" t="s">
        <v>1191</v>
      </c>
      <c r="O2500" s="27" t="str">
        <f>IFERROR(VLOOKUP(N2500,'散件迭代（不定期更新）'!C:J,8,FALSE),0)</f>
        <v>A26</v>
      </c>
      <c r="P2500" s="27" t="str">
        <f>IFERROR(VLOOKUP(N2500,'散件（更新）'!B:H,3,FALSE),0)</f>
        <v>206-1879-0120</v>
      </c>
      <c r="Q2500" s="27" t="str">
        <f>VLOOKUP(N2500,'散件（更新）'!B:H,2,FALSE)</f>
        <v>114-18790120</v>
      </c>
      <c r="R2500" s="27" t="str">
        <f>VLOOKUP(N2500,'散件（更新）'!B:H,7,FALSE)</f>
        <v>Adapter</v>
      </c>
      <c r="S2500" s="27" t="str">
        <f>VLOOKUP(N2500,'散件（更新）'!B:E,4,FALSE)</f>
        <v>https://tineco-yxzt.oss-accelerate.aliyuncs.com/product/114-18790120.jpg</v>
      </c>
      <c r="T2500" s="27" t="s">
        <v>8759</v>
      </c>
      <c r="U2500" s="28" t="str">
        <f>VLOOKUP(N2500,'散件（更新）'!B:G,6,FALSE)</f>
        <v>适配器（低配）</v>
      </c>
      <c r="V2500" s="28" t="str">
        <f>VLOOKUP(N2500,'散件（更新）'!B:I,8,FALSE)</f>
        <v>6972200191854</v>
      </c>
    </row>
    <row r="2501" spans="1:22">
      <c r="A2501" s="57">
        <v>46169</v>
      </c>
      <c r="B2501" s="50" t="s">
        <v>109</v>
      </c>
      <c r="C2501" s="27" t="str">
        <f>VLOOKUP(B2501,'大货清单（不定期按GOMS更新）'!A:H,8,0)</f>
        <v>109-20200801</v>
      </c>
      <c r="D2501" s="27" t="str">
        <f>VLOOKUP(B2501,'大货清单（不定期按GOMS更新）'!A:C,3,0)</f>
        <v>CL2020H-01</v>
      </c>
      <c r="E2501" s="27" t="str">
        <f>VLOOKUP(B2501,'大货清单（不定期按GOMS更新）'!A:H,4,0)</f>
        <v>IT,ES,FR,UA,DE,NL,PL,SE,BE,KR</v>
      </c>
      <c r="F2501" s="27" t="str">
        <f>VLOOKUP(B2501,'大货清单（不定期按GOMS更新）'!A:H,2,0)</f>
        <v>Floor One S5 Combo</v>
      </c>
      <c r="G2501" s="28">
        <f>VLOOKUP(B2501,'大货清单（不定期按GOMS更新）'!A:I,9,FALSE)</f>
        <v>6972200196163</v>
      </c>
      <c r="H2501" s="27" t="str">
        <f>VLOOKUP(B2501,'大货清单（不定期按GOMS更新）'!A:H,7,0)</f>
        <v>Black</v>
      </c>
      <c r="I2501" s="27" t="str">
        <f>VLOOKUP(B2501,'大货清单（不定期按GOMS更新）'!A:F,6,FALSE)</f>
        <v>ACTIVE</v>
      </c>
      <c r="J2501" s="27" t="str">
        <f>VLOOKUP(B2501,'大货清单（不定期按GOMS更新）'!A:K,11,FALSE)</f>
        <v>8.12</v>
      </c>
      <c r="K2501" s="27" t="str">
        <f>VLOOKUP(B2501,'大货清单（不定期按GOMS更新）'!A:N,12,FALSE)</f>
        <v>326</v>
      </c>
      <c r="L2501" s="27" t="str">
        <f>VLOOKUP(B2501,'大货清单（不定期按GOMS更新）'!A:M,13,FALSE)</f>
        <v>292</v>
      </c>
      <c r="M2501" s="27" t="str">
        <f>VLOOKUP(B2501,'大货清单（不定期按GOMS更新）'!A:N,14,FALSE)</f>
        <v>661</v>
      </c>
      <c r="N2501" s="50" t="s">
        <v>1091</v>
      </c>
      <c r="O2501" s="27">
        <f>IFERROR(VLOOKUP(N2501,'散件迭代（不定期更新）'!C:J,8,FALSE),0)</f>
        <v>0</v>
      </c>
      <c r="P2501" s="27" t="str">
        <f>IFERROR(VLOOKUP(N2501,'散件（更新）'!B:H,3,FALSE),0)</f>
        <v>206-2020-0609</v>
      </c>
      <c r="Q2501" s="27" t="str">
        <f>VLOOKUP(N2501,'散件（更新）'!B:H,2,FALSE)</f>
        <v>114-20200609</v>
      </c>
      <c r="R2501" s="27" t="str">
        <f>VLOOKUP(N2501,'散件（更新）'!B:H,7,FALSE)</f>
        <v>Charging Base</v>
      </c>
      <c r="S2501" s="27" t="str">
        <f>VLOOKUP(N2501,'散件（更新）'!B:E,4,FALSE)</f>
        <v>https://tineco-yxzt.oss-accelerate.aliyuncs.com/20231219/9FWPB150000_1702948018390.png</v>
      </c>
      <c r="T2501" s="27" t="s">
        <v>8759</v>
      </c>
      <c r="U2501" s="28" t="str">
        <f>VLOOKUP(N2501,'散件（更新）'!B:G,6,FALSE)</f>
        <v>托盘组件</v>
      </c>
      <c r="V2501" s="28" t="str">
        <f>VLOOKUP(N2501,'散件（更新）'!B:I,8,FALSE)</f>
        <v>6972200196637</v>
      </c>
    </row>
    <row r="2502" spans="1:22">
      <c r="A2502" s="57">
        <v>46169</v>
      </c>
      <c r="B2502" s="50" t="s">
        <v>109</v>
      </c>
      <c r="C2502" s="27" t="str">
        <f>VLOOKUP(B2502,'大货清单（不定期按GOMS更新）'!A:H,8,0)</f>
        <v>109-20200801</v>
      </c>
      <c r="D2502" s="27" t="str">
        <f>VLOOKUP(B2502,'大货清单（不定期按GOMS更新）'!A:C,3,0)</f>
        <v>CL2020H-01</v>
      </c>
      <c r="E2502" s="27" t="str">
        <f>VLOOKUP(B2502,'大货清单（不定期按GOMS更新）'!A:H,4,0)</f>
        <v>IT,ES,FR,UA,DE,NL,PL,SE,BE,KR</v>
      </c>
      <c r="F2502" s="27" t="str">
        <f>VLOOKUP(B2502,'大货清单（不定期按GOMS更新）'!A:H,2,0)</f>
        <v>Floor One S5 Combo</v>
      </c>
      <c r="G2502" s="28">
        <f>VLOOKUP(B2502,'大货清单（不定期按GOMS更新）'!A:I,9,FALSE)</f>
        <v>6972200196163</v>
      </c>
      <c r="H2502" s="27" t="str">
        <f>VLOOKUP(B2502,'大货清单（不定期按GOMS更新）'!A:H,7,0)</f>
        <v>Black</v>
      </c>
      <c r="I2502" s="27" t="str">
        <f>VLOOKUP(B2502,'大货清单（不定期按GOMS更新）'!A:F,6,FALSE)</f>
        <v>ACTIVE</v>
      </c>
      <c r="J2502" s="27" t="str">
        <f>VLOOKUP(B2502,'大货清单（不定期按GOMS更新）'!A:K,11,FALSE)</f>
        <v>8.12</v>
      </c>
      <c r="K2502" s="27" t="str">
        <f>VLOOKUP(B2502,'大货清单（不定期按GOMS更新）'!A:N,12,FALSE)</f>
        <v>326</v>
      </c>
      <c r="L2502" s="27" t="str">
        <f>VLOOKUP(B2502,'大货清单（不定期按GOMS更新）'!A:M,13,FALSE)</f>
        <v>292</v>
      </c>
      <c r="M2502" s="27" t="str">
        <f>VLOOKUP(B2502,'大货清单（不定期按GOMS更新）'!A:N,14,FALSE)</f>
        <v>661</v>
      </c>
      <c r="N2502" s="50" t="s">
        <v>1079</v>
      </c>
      <c r="O2502" s="27">
        <f>IFERROR(VLOOKUP(N2502,'散件迭代（不定期更新）'!C:J,8,FALSE),0)</f>
        <v>0</v>
      </c>
      <c r="P2502" s="27" t="str">
        <f>IFERROR(VLOOKUP(N2502,'散件（更新）'!B:H,3,FALSE),0)</f>
        <v>206-2020-0624</v>
      </c>
      <c r="Q2502" s="27" t="str">
        <f>VLOOKUP(N2502,'散件（更新）'!B:H,2,FALSE)</f>
        <v>114-20200624</v>
      </c>
      <c r="R2502" s="27" t="str">
        <f>VLOOKUP(N2502,'散件（更新）'!B:H,7,FALSE)</f>
        <v>Repair Charging Chip</v>
      </c>
      <c r="S2502" s="27" t="str">
        <f>VLOOKUP(N2502,'散件（更新）'!B:E,4,FALSE)</f>
        <v>https://tineco-yxzt.oss-accelerate.aliyuncs.com/20231219/9FWRC150000_1702948019894.png</v>
      </c>
      <c r="T2502" s="27" t="s">
        <v>8759</v>
      </c>
      <c r="U2502" s="28" t="str">
        <f>VLOOKUP(N2502,'散件（更新）'!B:G,6,FALSE)</f>
        <v>托盘充电头组件</v>
      </c>
      <c r="V2502" s="28">
        <f>VLOOKUP(N2502,'散件（更新）'!B:I,8,FALSE)</f>
        <v>6974950100643</v>
      </c>
    </row>
    <row r="2503" spans="1:22">
      <c r="A2503" s="57">
        <v>46169</v>
      </c>
      <c r="B2503" s="58" t="s">
        <v>109</v>
      </c>
      <c r="C2503" s="27" t="str">
        <f>VLOOKUP(B2503,'大货清单（不定期按GOMS更新）'!A:H,8,0)</f>
        <v>109-20200801</v>
      </c>
      <c r="D2503" s="27" t="str">
        <f>VLOOKUP(B2503,'大货清单（不定期按GOMS更新）'!A:C,3,0)</f>
        <v>CL2020H-01</v>
      </c>
      <c r="E2503" s="27" t="str">
        <f>VLOOKUP(B2503,'大货清单（不定期按GOMS更新）'!A:H,4,0)</f>
        <v>IT,ES,FR,UA,DE,NL,PL,SE,BE,KR</v>
      </c>
      <c r="F2503" s="27" t="str">
        <f>VLOOKUP(B2503,'大货清单（不定期按GOMS更新）'!A:H,2,0)</f>
        <v>Floor One S5 Combo</v>
      </c>
      <c r="G2503" s="28">
        <f>VLOOKUP(B2503,'大货清单（不定期按GOMS更新）'!A:I,9,FALSE)</f>
        <v>6972200196163</v>
      </c>
      <c r="H2503" s="27" t="str">
        <f>VLOOKUP(B2503,'大货清单（不定期按GOMS更新）'!A:H,7,0)</f>
        <v>Black</v>
      </c>
      <c r="I2503" s="27" t="str">
        <f>VLOOKUP(B2503,'大货清单（不定期按GOMS更新）'!A:F,6,FALSE)</f>
        <v>ACTIVE</v>
      </c>
      <c r="J2503" s="27" t="str">
        <f>VLOOKUP(B2503,'大货清单（不定期按GOMS更新）'!A:K,11,FALSE)</f>
        <v>8.12</v>
      </c>
      <c r="K2503" s="27" t="str">
        <f>VLOOKUP(B2503,'大货清单（不定期按GOMS更新）'!A:N,12,FALSE)</f>
        <v>326</v>
      </c>
      <c r="L2503" s="27" t="str">
        <f>VLOOKUP(B2503,'大货清单（不定期按GOMS更新）'!A:M,13,FALSE)</f>
        <v>292</v>
      </c>
      <c r="M2503" s="27" t="str">
        <f>VLOOKUP(B2503,'大货清单（不定期按GOMS更新）'!A:N,14,FALSE)</f>
        <v>661</v>
      </c>
      <c r="N2503" s="50" t="s">
        <v>5244</v>
      </c>
      <c r="O2503" s="27">
        <f>IFERROR(VLOOKUP(N2503,'散件迭代（不定期更新）'!C:J,8,FALSE),0)</f>
        <v>0</v>
      </c>
      <c r="P2503" s="27" t="str">
        <f>IFERROR(VLOOKUP(N2503,'散件（更新）'!B:H,3,FALSE),0)</f>
        <v>206-2020-0617</v>
      </c>
      <c r="Q2503" s="27" t="str">
        <f>VLOOKUP(N2503,'散件（更新）'!B:H,2,FALSE)</f>
        <v>114-20200617</v>
      </c>
      <c r="R2503" s="27" t="str">
        <f>VLOOKUP(N2503,'散件（更新）'!B:H,7,FALSE)</f>
        <v>Plastic part</v>
      </c>
      <c r="S2503" s="27">
        <f>VLOOKUP(N2503,'散件（更新）'!B:E,4,FALSE)</f>
        <v>0</v>
      </c>
      <c r="T2503" s="27" t="s">
        <v>19312</v>
      </c>
      <c r="U2503" s="28" t="str">
        <f>VLOOKUP(N2503,'散件（更新）'!B:G,6,FALSE)</f>
        <v>外壳维修组件</v>
      </c>
      <c r="V2503" s="28" t="str">
        <f>VLOOKUP(N2503,'散件（更新）'!B:I,8,FALSE)</f>
        <v>6972200197375</v>
      </c>
    </row>
    <row r="2504" spans="1:22">
      <c r="A2504" s="57">
        <v>46169</v>
      </c>
      <c r="B2504" s="58" t="s">
        <v>109</v>
      </c>
      <c r="C2504" s="27" t="str">
        <f>VLOOKUP(B2504,'大货清单（不定期按GOMS更新）'!A:H,8,0)</f>
        <v>109-20200801</v>
      </c>
      <c r="D2504" s="27" t="str">
        <f>VLOOKUP(B2504,'大货清单（不定期按GOMS更新）'!A:C,3,0)</f>
        <v>CL2020H-01</v>
      </c>
      <c r="E2504" s="27" t="str">
        <f>VLOOKUP(B2504,'大货清单（不定期按GOMS更新）'!A:H,4,0)</f>
        <v>IT,ES,FR,UA,DE,NL,PL,SE,BE,KR</v>
      </c>
      <c r="F2504" s="27" t="str">
        <f>VLOOKUP(B2504,'大货清单（不定期按GOMS更新）'!A:H,2,0)</f>
        <v>Floor One S5 Combo</v>
      </c>
      <c r="G2504" s="28">
        <f>VLOOKUP(B2504,'大货清单（不定期按GOMS更新）'!A:I,9,FALSE)</f>
        <v>6972200196163</v>
      </c>
      <c r="H2504" s="27" t="str">
        <f>VLOOKUP(B2504,'大货清单（不定期按GOMS更新）'!A:H,7,0)</f>
        <v>Black</v>
      </c>
      <c r="I2504" s="27" t="str">
        <f>VLOOKUP(B2504,'大货清单（不定期按GOMS更新）'!A:F,6,FALSE)</f>
        <v>ACTIVE</v>
      </c>
      <c r="J2504" s="27" t="str">
        <f>VLOOKUP(B2504,'大货清单（不定期按GOMS更新）'!A:K,11,FALSE)</f>
        <v>8.12</v>
      </c>
      <c r="K2504" s="27" t="str">
        <f>VLOOKUP(B2504,'大货清单（不定期按GOMS更新）'!A:N,12,FALSE)</f>
        <v>326</v>
      </c>
      <c r="L2504" s="27" t="str">
        <f>VLOOKUP(B2504,'大货清单（不定期按GOMS更新）'!A:M,13,FALSE)</f>
        <v>292</v>
      </c>
      <c r="M2504" s="27" t="str">
        <f>VLOOKUP(B2504,'大货清单（不定期按GOMS更新）'!A:N,14,FALSE)</f>
        <v>661</v>
      </c>
      <c r="N2504" s="50" t="s">
        <v>4028</v>
      </c>
      <c r="O2504" s="27">
        <f>IFERROR(VLOOKUP(N2504,'散件迭代（不定期更新）'!C:J,8,FALSE),0)</f>
        <v>0</v>
      </c>
      <c r="P2504" s="27" t="str">
        <f>IFERROR(VLOOKUP(N2504,'散件（更新）'!B:H,3,FALSE),0)</f>
        <v>/</v>
      </c>
      <c r="Q2504" s="27" t="str">
        <f>VLOOKUP(N2504,'散件（更新）'!B:H,2,FALSE)</f>
        <v>114-20200630</v>
      </c>
      <c r="R2504" s="27" t="str">
        <f>VLOOKUP(N2504,'散件（更新）'!B:H,7,FALSE)</f>
        <v>plastic part</v>
      </c>
      <c r="S2504" s="27" t="str">
        <f>VLOOKUP(N2504,'散件（更新）'!B:E,4,FALSE)</f>
        <v>https://tineco-yxzt.oss-accelerate.aliyuncs.com/20240701/2020_1719818116158.png</v>
      </c>
      <c r="T2504" s="27" t="s">
        <v>19313</v>
      </c>
      <c r="U2504" s="28" t="str">
        <f>VLOOKUP(N2504,'散件（更新）'!B:G,6,FALSE)</f>
        <v>动力源锁扣组件</v>
      </c>
      <c r="V2504" s="28">
        <f>VLOOKUP(N2504,'散件（更新）'!B:I,8,FALSE)</f>
        <v>6974950105679</v>
      </c>
    </row>
    <row r="2505" spans="1:22">
      <c r="A2505" s="57">
        <v>46169</v>
      </c>
      <c r="B2505" s="58" t="s">
        <v>109</v>
      </c>
      <c r="C2505" s="27" t="str">
        <f>VLOOKUP(B2505,'大货清单（不定期按GOMS更新）'!A:H,8,0)</f>
        <v>109-20200801</v>
      </c>
      <c r="D2505" s="27" t="str">
        <f>VLOOKUP(B2505,'大货清单（不定期按GOMS更新）'!A:C,3,0)</f>
        <v>CL2020H-01</v>
      </c>
      <c r="E2505" s="27" t="str">
        <f>VLOOKUP(B2505,'大货清单（不定期按GOMS更新）'!A:H,4,0)</f>
        <v>IT,ES,FR,UA,DE,NL,PL,SE,BE,KR</v>
      </c>
      <c r="F2505" s="27" t="str">
        <f>VLOOKUP(B2505,'大货清单（不定期按GOMS更新）'!A:H,2,0)</f>
        <v>Floor One S5 Combo</v>
      </c>
      <c r="G2505" s="28">
        <f>VLOOKUP(B2505,'大货清单（不定期按GOMS更新）'!A:I,9,FALSE)</f>
        <v>6972200196163</v>
      </c>
      <c r="H2505" s="27" t="str">
        <f>VLOOKUP(B2505,'大货清单（不定期按GOMS更新）'!A:H,7,0)</f>
        <v>Black</v>
      </c>
      <c r="I2505" s="27" t="str">
        <f>VLOOKUP(B2505,'大货清单（不定期按GOMS更新）'!A:F,6,FALSE)</f>
        <v>ACTIVE</v>
      </c>
      <c r="J2505" s="27" t="str">
        <f>VLOOKUP(B2505,'大货清单（不定期按GOMS更新）'!A:K,11,FALSE)</f>
        <v>8.12</v>
      </c>
      <c r="K2505" s="27" t="str">
        <f>VLOOKUP(B2505,'大货清单（不定期按GOMS更新）'!A:N,12,FALSE)</f>
        <v>326</v>
      </c>
      <c r="L2505" s="27" t="str">
        <f>VLOOKUP(B2505,'大货清单（不定期按GOMS更新）'!A:M,13,FALSE)</f>
        <v>292</v>
      </c>
      <c r="M2505" s="27" t="str">
        <f>VLOOKUP(B2505,'大货清单（不定期按GOMS更新）'!A:N,14,FALSE)</f>
        <v>661</v>
      </c>
      <c r="N2505" s="50" t="s">
        <v>5380</v>
      </c>
      <c r="O2505" s="27">
        <f>IFERROR(VLOOKUP(N2505,'散件迭代（不定期更新）'!C:J,8,FALSE),0)</f>
        <v>0</v>
      </c>
      <c r="P2505" s="27" t="str">
        <f>IFERROR(VLOOKUP(N2505,'散件（更新）'!B:H,3,FALSE),0)</f>
        <v>/</v>
      </c>
      <c r="Q2505" s="27" t="str">
        <f>VLOOKUP(N2505,'散件（更新）'!B:H,2,FALSE)</f>
        <v>114-20200806</v>
      </c>
      <c r="R2505" s="27" t="str">
        <f>VLOOKUP(N2505,'散件（更新）'!B:H,7,FALSE)</f>
        <v>plastic part</v>
      </c>
      <c r="S2505" s="27" t="str">
        <f>VLOOKUP(N2505,'散件（更新）'!B:E,4,FALSE)</f>
        <v>https://tineco-yxzt.oss-accelerate.aliyuncs.com/20250616/c1915b003ee737f3fe3a0ab4da2f5f9_1750051549601.png</v>
      </c>
      <c r="T2505" s="27" t="s">
        <v>8759</v>
      </c>
      <c r="U2505" s="28" t="str">
        <f>VLOOKUP(N2505,'散件（更新）'!B:G,6,FALSE)</f>
        <v>机体前盖</v>
      </c>
      <c r="V2505" s="28">
        <f>VLOOKUP(N2505,'散件（更新）'!B:I,8,FALSE)</f>
        <v>6974950106836</v>
      </c>
    </row>
    <row r="2506" spans="1:22">
      <c r="A2506" s="57">
        <v>46169</v>
      </c>
      <c r="B2506" s="58" t="s">
        <v>109</v>
      </c>
      <c r="C2506" s="27" t="str">
        <f>VLOOKUP(B2506,'大货清单（不定期按GOMS更新）'!A:H,8,0)</f>
        <v>109-20200801</v>
      </c>
      <c r="D2506" s="27" t="str">
        <f>VLOOKUP(B2506,'大货清单（不定期按GOMS更新）'!A:C,3,0)</f>
        <v>CL2020H-01</v>
      </c>
      <c r="E2506" s="27" t="str">
        <f>VLOOKUP(B2506,'大货清单（不定期按GOMS更新）'!A:H,4,0)</f>
        <v>IT,ES,FR,UA,DE,NL,PL,SE,BE,KR</v>
      </c>
      <c r="F2506" s="27" t="str">
        <f>VLOOKUP(B2506,'大货清单（不定期按GOMS更新）'!A:H,2,0)</f>
        <v>Floor One S5 Combo</v>
      </c>
      <c r="G2506" s="28">
        <f>VLOOKUP(B2506,'大货清单（不定期按GOMS更新）'!A:I,9,FALSE)</f>
        <v>6972200196163</v>
      </c>
      <c r="H2506" s="27" t="str">
        <f>VLOOKUP(B2506,'大货清单（不定期按GOMS更新）'!A:H,7,0)</f>
        <v>Black</v>
      </c>
      <c r="I2506" s="27" t="str">
        <f>VLOOKUP(B2506,'大货清单（不定期按GOMS更新）'!A:F,6,FALSE)</f>
        <v>ACTIVE</v>
      </c>
      <c r="J2506" s="27" t="str">
        <f>VLOOKUP(B2506,'大货清单（不定期按GOMS更新）'!A:K,11,FALSE)</f>
        <v>8.12</v>
      </c>
      <c r="K2506" s="27" t="str">
        <f>VLOOKUP(B2506,'大货清单（不定期按GOMS更新）'!A:N,12,FALSE)</f>
        <v>326</v>
      </c>
      <c r="L2506" s="27" t="str">
        <f>VLOOKUP(B2506,'大货清单（不定期按GOMS更新）'!A:M,13,FALSE)</f>
        <v>292</v>
      </c>
      <c r="M2506" s="27" t="str">
        <f>VLOOKUP(B2506,'大货清单（不定期按GOMS更新）'!A:N,14,FALSE)</f>
        <v>661</v>
      </c>
      <c r="N2506" s="50" t="s">
        <v>787</v>
      </c>
      <c r="O2506" s="27">
        <f>IFERROR(VLOOKUP(N2506,'散件迭代（不定期更新）'!C:J,8,FALSE),0)</f>
        <v>0</v>
      </c>
      <c r="P2506" s="27" t="str">
        <f>IFERROR(VLOOKUP(N2506,'散件（更新）'!B:H,3,FALSE),0)</f>
        <v>206-2020-0611</v>
      </c>
      <c r="Q2506" s="27" t="str">
        <f>VLOOKUP(N2506,'散件（更新）'!B:H,2,FALSE)</f>
        <v>114-20200611</v>
      </c>
      <c r="R2506" s="27" t="str">
        <f>VLOOKUP(N2506,'散件（更新）'!B:H,7,FALSE)</f>
        <v>Wire</v>
      </c>
      <c r="S2506" s="27" t="str">
        <f>VLOOKUP(N2506,'散件（更新）'!B:E,4,FALSE)</f>
        <v>https://tineco-yxzt.oss-accelerate.aliyuncs.com/20231219/9FWRI150000_1702948026995.png</v>
      </c>
      <c r="T2506" s="27" t="s">
        <v>8759</v>
      </c>
      <c r="U2506" s="28" t="str">
        <f>VLOOKUP(N2506,'散件（更新）'!B:G,6,FALSE)</f>
        <v>主机动力源导线组件</v>
      </c>
      <c r="V2506" s="28" t="str">
        <f>VLOOKUP(N2506,'散件（更新）'!B:I,8,FALSE)</f>
        <v>6972200197078</v>
      </c>
    </row>
    <row r="2507" spans="1:22">
      <c r="A2507" s="57">
        <v>46169</v>
      </c>
      <c r="B2507" s="58" t="s">
        <v>109</v>
      </c>
      <c r="C2507" s="27" t="str">
        <f>VLOOKUP(B2507,'大货清单（不定期按GOMS更新）'!A:H,8,0)</f>
        <v>109-20200801</v>
      </c>
      <c r="D2507" s="27" t="str">
        <f>VLOOKUP(B2507,'大货清单（不定期按GOMS更新）'!A:C,3,0)</f>
        <v>CL2020H-01</v>
      </c>
      <c r="E2507" s="27" t="str">
        <f>VLOOKUP(B2507,'大货清单（不定期按GOMS更新）'!A:H,4,0)</f>
        <v>IT,ES,FR,UA,DE,NL,PL,SE,BE,KR</v>
      </c>
      <c r="F2507" s="27" t="str">
        <f>VLOOKUP(B2507,'大货清单（不定期按GOMS更新）'!A:H,2,0)</f>
        <v>Floor One S5 Combo</v>
      </c>
      <c r="G2507" s="28">
        <f>VLOOKUP(B2507,'大货清单（不定期按GOMS更新）'!A:I,9,FALSE)</f>
        <v>6972200196163</v>
      </c>
      <c r="H2507" s="27" t="str">
        <f>VLOOKUP(B2507,'大货清单（不定期按GOMS更新）'!A:H,7,0)</f>
        <v>Black</v>
      </c>
      <c r="I2507" s="27" t="str">
        <f>VLOOKUP(B2507,'大货清单（不定期按GOMS更新）'!A:F,6,FALSE)</f>
        <v>ACTIVE</v>
      </c>
      <c r="J2507" s="27" t="str">
        <f>VLOOKUP(B2507,'大货清单（不定期按GOMS更新）'!A:K,11,FALSE)</f>
        <v>8.12</v>
      </c>
      <c r="K2507" s="27" t="str">
        <f>VLOOKUP(B2507,'大货清单（不定期按GOMS更新）'!A:N,12,FALSE)</f>
        <v>326</v>
      </c>
      <c r="L2507" s="27" t="str">
        <f>VLOOKUP(B2507,'大货清单（不定期按GOMS更新）'!A:M,13,FALSE)</f>
        <v>292</v>
      </c>
      <c r="M2507" s="27" t="str">
        <f>VLOOKUP(B2507,'大货清单（不定期按GOMS更新）'!A:N,14,FALSE)</f>
        <v>661</v>
      </c>
      <c r="N2507" s="50" t="s">
        <v>1090</v>
      </c>
      <c r="O2507" s="27">
        <f>IFERROR(VLOOKUP(N2507,'散件迭代（不定期更新）'!C:J,8,FALSE),0)</f>
        <v>0</v>
      </c>
      <c r="P2507" s="27" t="str">
        <f>IFERROR(VLOOKUP(N2507,'散件（更新）'!B:H,3,FALSE),0)</f>
        <v>206-2020-0616</v>
      </c>
      <c r="Q2507" s="27" t="str">
        <f>VLOOKUP(N2507,'散件（更新）'!B:H,2,FALSE)</f>
        <v>114-20200616</v>
      </c>
      <c r="R2507" s="27" t="str">
        <f>VLOOKUP(N2507,'散件（更新）'!B:H,7,FALSE)</f>
        <v>Wire</v>
      </c>
      <c r="S2507" s="27" t="str">
        <f>VLOOKUP(N2507,'散件（更新）'!B:E,4,FALSE)</f>
        <v>https://tineco-yxzt.oss-accelerate.aliyuncs.com/20231219/9FWRI150100_1702948027074.png</v>
      </c>
      <c r="T2507" s="27" t="s">
        <v>8759</v>
      </c>
      <c r="U2507" s="28" t="str">
        <f>VLOOKUP(N2507,'散件（更新）'!B:G,6,FALSE)</f>
        <v>机体水满检测组件</v>
      </c>
      <c r="V2507" s="28" t="str">
        <f>VLOOKUP(N2507,'散件（更新）'!B:I,8,FALSE)</f>
        <v>6972200197115</v>
      </c>
    </row>
    <row r="2508" spans="1:22">
      <c r="A2508" s="57">
        <v>46169</v>
      </c>
      <c r="B2508" s="58" t="s">
        <v>109</v>
      </c>
      <c r="C2508" s="27" t="str">
        <f>VLOOKUP(B2508,'大货清单（不定期按GOMS更新）'!A:H,8,0)</f>
        <v>109-20200801</v>
      </c>
      <c r="D2508" s="27" t="str">
        <f>VLOOKUP(B2508,'大货清单（不定期按GOMS更新）'!A:C,3,0)</f>
        <v>CL2020H-01</v>
      </c>
      <c r="E2508" s="27" t="str">
        <f>VLOOKUP(B2508,'大货清单（不定期按GOMS更新）'!A:H,4,0)</f>
        <v>IT,ES,FR,UA,DE,NL,PL,SE,BE,KR</v>
      </c>
      <c r="F2508" s="27" t="str">
        <f>VLOOKUP(B2508,'大货清单（不定期按GOMS更新）'!A:H,2,0)</f>
        <v>Floor One S5 Combo</v>
      </c>
      <c r="G2508" s="28">
        <f>VLOOKUP(B2508,'大货清单（不定期按GOMS更新）'!A:I,9,FALSE)</f>
        <v>6972200196163</v>
      </c>
      <c r="H2508" s="27" t="str">
        <f>VLOOKUP(B2508,'大货清单（不定期按GOMS更新）'!A:H,7,0)</f>
        <v>Black</v>
      </c>
      <c r="I2508" s="27" t="str">
        <f>VLOOKUP(B2508,'大货清单（不定期按GOMS更新）'!A:F,6,FALSE)</f>
        <v>ACTIVE</v>
      </c>
      <c r="J2508" s="27" t="str">
        <f>VLOOKUP(B2508,'大货清单（不定期按GOMS更新）'!A:K,11,FALSE)</f>
        <v>8.12</v>
      </c>
      <c r="K2508" s="27" t="str">
        <f>VLOOKUP(B2508,'大货清单（不定期按GOMS更新）'!A:N,12,FALSE)</f>
        <v>326</v>
      </c>
      <c r="L2508" s="27" t="str">
        <f>VLOOKUP(B2508,'大货清单（不定期按GOMS更新）'!A:M,13,FALSE)</f>
        <v>292</v>
      </c>
      <c r="M2508" s="27" t="str">
        <f>VLOOKUP(B2508,'大货清单（不定期按GOMS更新）'!A:N,14,FALSE)</f>
        <v>661</v>
      </c>
      <c r="N2508" s="50" t="s">
        <v>4716</v>
      </c>
      <c r="O2508" s="27">
        <f>IFERROR(VLOOKUP(N2508,'散件迭代（不定期更新）'!C:J,8,FALSE),0)</f>
        <v>0</v>
      </c>
      <c r="P2508" s="27" t="str">
        <f>IFERROR(VLOOKUP(N2508,'散件（更新）'!B:H,3,FALSE),0)</f>
        <v>/</v>
      </c>
      <c r="Q2508" s="27" t="str">
        <f>VLOOKUP(N2508,'散件（更新）'!B:H,2,FALSE)</f>
        <v>114-20200631</v>
      </c>
      <c r="R2508" s="27" t="str">
        <f>VLOOKUP(N2508,'散件（更新）'!B:H,7,FALSE)</f>
        <v>Wire</v>
      </c>
      <c r="S2508" s="27" t="str">
        <f>VLOOKUP(N2508,'散件（更新）'!B:E,4,FALSE)</f>
        <v>https://tineco-yxzt.oss-accelerate.aliyuncs.com/20240701/2020jitiqiangai_1719819112596.png</v>
      </c>
      <c r="T2508" s="27" t="s">
        <v>8759</v>
      </c>
      <c r="U2508" s="28" t="str">
        <f>VLOOKUP(N2508,'散件（更新）'!B:G,6,FALSE)</f>
        <v>机身充电装配组件</v>
      </c>
      <c r="V2508" s="28">
        <f>VLOOKUP(N2508,'散件（更新）'!B:I,8,FALSE)</f>
        <v>6974950105693</v>
      </c>
    </row>
    <row r="2509" spans="1:22">
      <c r="A2509" s="57">
        <v>46169</v>
      </c>
      <c r="B2509" s="58" t="s">
        <v>109</v>
      </c>
      <c r="C2509" s="27" t="str">
        <f>VLOOKUP(B2509,'大货清单（不定期按GOMS更新）'!A:H,8,0)</f>
        <v>109-20200801</v>
      </c>
      <c r="D2509" s="27" t="str">
        <f>VLOOKUP(B2509,'大货清单（不定期按GOMS更新）'!A:C,3,0)</f>
        <v>CL2020H-01</v>
      </c>
      <c r="E2509" s="27" t="str">
        <f>VLOOKUP(B2509,'大货清单（不定期按GOMS更新）'!A:H,4,0)</f>
        <v>IT,ES,FR,UA,DE,NL,PL,SE,BE,KR</v>
      </c>
      <c r="F2509" s="27" t="str">
        <f>VLOOKUP(B2509,'大货清单（不定期按GOMS更新）'!A:H,2,0)</f>
        <v>Floor One S5 Combo</v>
      </c>
      <c r="G2509" s="28">
        <f>VLOOKUP(B2509,'大货清单（不定期按GOMS更新）'!A:I,9,FALSE)</f>
        <v>6972200196163</v>
      </c>
      <c r="H2509" s="27" t="str">
        <f>VLOOKUP(B2509,'大货清单（不定期按GOMS更新）'!A:H,7,0)</f>
        <v>Black</v>
      </c>
      <c r="I2509" s="27" t="str">
        <f>VLOOKUP(B2509,'大货清单（不定期按GOMS更新）'!A:F,6,FALSE)</f>
        <v>ACTIVE</v>
      </c>
      <c r="J2509" s="27" t="str">
        <f>VLOOKUP(B2509,'大货清单（不定期按GOMS更新）'!A:K,11,FALSE)</f>
        <v>8.12</v>
      </c>
      <c r="K2509" s="27" t="str">
        <f>VLOOKUP(B2509,'大货清单（不定期按GOMS更新）'!A:N,12,FALSE)</f>
        <v>326</v>
      </c>
      <c r="L2509" s="27" t="str">
        <f>VLOOKUP(B2509,'大货清单（不定期按GOMS更新）'!A:M,13,FALSE)</f>
        <v>292</v>
      </c>
      <c r="M2509" s="27" t="str">
        <f>VLOOKUP(B2509,'大货清单（不定期按GOMS更新）'!A:N,14,FALSE)</f>
        <v>661</v>
      </c>
      <c r="N2509" s="50" t="s">
        <v>5361</v>
      </c>
      <c r="O2509" s="27">
        <f>IFERROR(VLOOKUP(N2509,'散件迭代（不定期更新）'!C:J,8,FALSE),0)</f>
        <v>0</v>
      </c>
      <c r="P2509" s="27" t="str">
        <f>IFERROR(VLOOKUP(N2509,'散件（更新）'!B:H,3,FALSE),0)</f>
        <v>/</v>
      </c>
      <c r="Q2509" s="27" t="str">
        <f>VLOOKUP(N2509,'散件（更新）'!B:H,2,FALSE)</f>
        <v>114-20200804</v>
      </c>
      <c r="R2509" s="27" t="str">
        <f>VLOOKUP(N2509,'散件（更新）'!B:H,7,FALSE)</f>
        <v>Motor</v>
      </c>
      <c r="S2509" s="27" t="str">
        <f>VLOOKUP(N2509,'散件（更新）'!B:E,4,FALSE)</f>
        <v>https://tineco-yxzt.oss-accelerate.aliyuncs.com/20231219/9FWRM150000_1702948028509.png</v>
      </c>
      <c r="T2509" s="27" t="s">
        <v>8759</v>
      </c>
      <c r="U2509" s="28" t="str">
        <f>VLOOKUP(N2509,'散件（更新）'!B:G,6,FALSE)</f>
        <v>主电机组件</v>
      </c>
      <c r="V2509" s="28">
        <f>VLOOKUP(N2509,'散件（更新）'!B:I,8,FALSE)</f>
        <v>6974950104634</v>
      </c>
    </row>
    <row r="2510" spans="1:22">
      <c r="A2510" s="57">
        <v>46169</v>
      </c>
      <c r="B2510" s="58" t="s">
        <v>109</v>
      </c>
      <c r="C2510" s="27" t="str">
        <f>VLOOKUP(B2510,'大货清单（不定期按GOMS更新）'!A:H,8,0)</f>
        <v>109-20200801</v>
      </c>
      <c r="D2510" s="27" t="str">
        <f>VLOOKUP(B2510,'大货清单（不定期按GOMS更新）'!A:C,3,0)</f>
        <v>CL2020H-01</v>
      </c>
      <c r="E2510" s="27" t="str">
        <f>VLOOKUP(B2510,'大货清单（不定期按GOMS更新）'!A:H,4,0)</f>
        <v>IT,ES,FR,UA,DE,NL,PL,SE,BE,KR</v>
      </c>
      <c r="F2510" s="27" t="str">
        <f>VLOOKUP(B2510,'大货清单（不定期按GOMS更新）'!A:H,2,0)</f>
        <v>Floor One S5 Combo</v>
      </c>
      <c r="G2510" s="28">
        <f>VLOOKUP(B2510,'大货清单（不定期按GOMS更新）'!A:I,9,FALSE)</f>
        <v>6972200196163</v>
      </c>
      <c r="H2510" s="27" t="str">
        <f>VLOOKUP(B2510,'大货清单（不定期按GOMS更新）'!A:H,7,0)</f>
        <v>Black</v>
      </c>
      <c r="I2510" s="27" t="str">
        <f>VLOOKUP(B2510,'大货清单（不定期按GOMS更新）'!A:F,6,FALSE)</f>
        <v>ACTIVE</v>
      </c>
      <c r="J2510" s="27" t="str">
        <f>VLOOKUP(B2510,'大货清单（不定期按GOMS更新）'!A:K,11,FALSE)</f>
        <v>8.12</v>
      </c>
      <c r="K2510" s="27" t="str">
        <f>VLOOKUP(B2510,'大货清单（不定期按GOMS更新）'!A:N,12,FALSE)</f>
        <v>326</v>
      </c>
      <c r="L2510" s="27" t="str">
        <f>VLOOKUP(B2510,'大货清单（不定期按GOMS更新）'!A:M,13,FALSE)</f>
        <v>292</v>
      </c>
      <c r="M2510" s="27" t="str">
        <f>VLOOKUP(B2510,'大货清单（不定期按GOMS更新）'!A:N,14,FALSE)</f>
        <v>661</v>
      </c>
      <c r="N2510" s="50" t="s">
        <v>1087</v>
      </c>
      <c r="O2510" s="27">
        <f>IFERROR(VLOOKUP(N2510,'散件迭代（不定期更新）'!C:J,8,FALSE),0)</f>
        <v>0</v>
      </c>
      <c r="P2510" s="27" t="str">
        <f>IFERROR(VLOOKUP(N2510,'散件（更新）'!B:H,3,FALSE),0)</f>
        <v>206-2020-0613</v>
      </c>
      <c r="Q2510" s="27" t="str">
        <f>VLOOKUP(N2510,'散件（更新）'!B:H,2,FALSE)</f>
        <v>114-20200613</v>
      </c>
      <c r="R2510" s="27" t="str">
        <f>VLOOKUP(N2510,'散件（更新）'!B:H,7,FALSE)</f>
        <v>PCBA</v>
      </c>
      <c r="S2510" s="27" t="str">
        <f>VLOOKUP(N2510,'散件（更新）'!B:E,4,FALSE)</f>
        <v>https://tineco-yxzt.oss-accelerate.aliyuncs.com/20240701/jishenzhukongban_1719818616739.jpg</v>
      </c>
      <c r="T2510" s="27" t="s">
        <v>19304</v>
      </c>
      <c r="U2510" s="28" t="str">
        <f>VLOOKUP(N2510,'散件（更新）'!B:G,6,FALSE)</f>
        <v>主控制板</v>
      </c>
      <c r="V2510" s="28" t="str">
        <f>VLOOKUP(N2510,'散件（更新）'!B:I,8,FALSE)</f>
        <v>6972200197092</v>
      </c>
    </row>
    <row r="2511" spans="1:22">
      <c r="A2511" s="57">
        <v>46169</v>
      </c>
      <c r="B2511" s="58" t="s">
        <v>109</v>
      </c>
      <c r="C2511" s="27" t="str">
        <f>VLOOKUP(B2511,'大货清单（不定期按GOMS更新）'!A:H,8,0)</f>
        <v>109-20200801</v>
      </c>
      <c r="D2511" s="27" t="str">
        <f>VLOOKUP(B2511,'大货清单（不定期按GOMS更新）'!A:C,3,0)</f>
        <v>CL2020H-01</v>
      </c>
      <c r="E2511" s="27" t="str">
        <f>VLOOKUP(B2511,'大货清单（不定期按GOMS更新）'!A:H,4,0)</f>
        <v>IT,ES,FR,UA,DE,NL,PL,SE,BE,KR</v>
      </c>
      <c r="F2511" s="27" t="str">
        <f>VLOOKUP(B2511,'大货清单（不定期按GOMS更新）'!A:H,2,0)</f>
        <v>Floor One S5 Combo</v>
      </c>
      <c r="G2511" s="28">
        <f>VLOOKUP(B2511,'大货清单（不定期按GOMS更新）'!A:I,9,FALSE)</f>
        <v>6972200196163</v>
      </c>
      <c r="H2511" s="27" t="str">
        <f>VLOOKUP(B2511,'大货清单（不定期按GOMS更新）'!A:H,7,0)</f>
        <v>Black</v>
      </c>
      <c r="I2511" s="27" t="str">
        <f>VLOOKUP(B2511,'大货清单（不定期按GOMS更新）'!A:F,6,FALSE)</f>
        <v>ACTIVE</v>
      </c>
      <c r="J2511" s="27" t="str">
        <f>VLOOKUP(B2511,'大货清单（不定期按GOMS更新）'!A:K,11,FALSE)</f>
        <v>8.12</v>
      </c>
      <c r="K2511" s="27" t="str">
        <f>VLOOKUP(B2511,'大货清单（不定期按GOMS更新）'!A:N,12,FALSE)</f>
        <v>326</v>
      </c>
      <c r="L2511" s="27" t="str">
        <f>VLOOKUP(B2511,'大货清单（不定期按GOMS更新）'!A:M,13,FALSE)</f>
        <v>292</v>
      </c>
      <c r="M2511" s="27" t="str">
        <f>VLOOKUP(B2511,'大货清单（不定期按GOMS更新）'!A:N,14,FALSE)</f>
        <v>661</v>
      </c>
      <c r="N2511" s="50" t="s">
        <v>1086</v>
      </c>
      <c r="O2511" s="27">
        <f>IFERROR(VLOOKUP(N2511,'散件迭代（不定期更新）'!C:J,8,FALSE),0)</f>
        <v>0</v>
      </c>
      <c r="P2511" s="27" t="str">
        <f>IFERROR(VLOOKUP(N2511,'散件（更新）'!B:H,3,FALSE),0)</f>
        <v>206-2020-0614</v>
      </c>
      <c r="Q2511" s="27" t="str">
        <f>VLOOKUP(N2511,'散件（更新）'!B:H,2,FALSE)</f>
        <v>114-20200614</v>
      </c>
      <c r="R2511" s="27" t="str">
        <f>VLOOKUP(N2511,'散件（更新）'!B:H,7,FALSE)</f>
        <v>Scraper</v>
      </c>
      <c r="S2511" s="27" t="str">
        <f>VLOOKUP(N2511,'散件（更新）'!B:E,4,FALSE)</f>
        <v>https://tineco-yxzt.oss-accelerate.aliyuncs.com/20240701/guatiaozujian_1719818694636.jpg</v>
      </c>
      <c r="T2511" s="27" t="s">
        <v>19305</v>
      </c>
      <c r="U2511" s="28" t="str">
        <f>VLOOKUP(N2511,'散件（更新）'!B:G,6,FALSE)</f>
        <v>刮条组件</v>
      </c>
      <c r="V2511" s="28" t="str">
        <f>VLOOKUP(N2511,'散件（更新）'!B:I,8,FALSE)</f>
        <v>6972200197108</v>
      </c>
    </row>
    <row r="2512" spans="1:22">
      <c r="A2512" s="57">
        <v>46169</v>
      </c>
      <c r="B2512" s="58" t="s">
        <v>109</v>
      </c>
      <c r="C2512" s="27" t="str">
        <f>VLOOKUP(B2512,'大货清单（不定期按GOMS更新）'!A:H,8,0)</f>
        <v>109-20200801</v>
      </c>
      <c r="D2512" s="27" t="str">
        <f>VLOOKUP(B2512,'大货清单（不定期按GOMS更新）'!A:C,3,0)</f>
        <v>CL2020H-01</v>
      </c>
      <c r="E2512" s="27" t="str">
        <f>VLOOKUP(B2512,'大货清单（不定期按GOMS更新）'!A:H,4,0)</f>
        <v>IT,ES,FR,UA,DE,NL,PL,SE,BE,KR</v>
      </c>
      <c r="F2512" s="27" t="str">
        <f>VLOOKUP(B2512,'大货清单（不定期按GOMS更新）'!A:H,2,0)</f>
        <v>Floor One S5 Combo</v>
      </c>
      <c r="G2512" s="28">
        <f>VLOOKUP(B2512,'大货清单（不定期按GOMS更新）'!A:I,9,FALSE)</f>
        <v>6972200196163</v>
      </c>
      <c r="H2512" s="27" t="str">
        <f>VLOOKUP(B2512,'大货清单（不定期按GOMS更新）'!A:H,7,0)</f>
        <v>Black</v>
      </c>
      <c r="I2512" s="27" t="str">
        <f>VLOOKUP(B2512,'大货清单（不定期按GOMS更新）'!A:F,6,FALSE)</f>
        <v>ACTIVE</v>
      </c>
      <c r="J2512" s="27" t="str">
        <f>VLOOKUP(B2512,'大货清单（不定期按GOMS更新）'!A:K,11,FALSE)</f>
        <v>8.12</v>
      </c>
      <c r="K2512" s="27" t="str">
        <f>VLOOKUP(B2512,'大货清单（不定期按GOMS更新）'!A:N,12,FALSE)</f>
        <v>326</v>
      </c>
      <c r="L2512" s="27" t="str">
        <f>VLOOKUP(B2512,'大货清单（不定期按GOMS更新）'!A:M,13,FALSE)</f>
        <v>292</v>
      </c>
      <c r="M2512" s="27" t="str">
        <f>VLOOKUP(B2512,'大货清单（不定期按GOMS更新）'!A:N,14,FALSE)</f>
        <v>661</v>
      </c>
      <c r="N2512" s="50" t="s">
        <v>1094</v>
      </c>
      <c r="O2512" s="27">
        <f>IFERROR(VLOOKUP(N2512,'散件迭代（不定期更新）'!C:J,8,FALSE),0)</f>
        <v>0</v>
      </c>
      <c r="P2512" s="27" t="str">
        <f>IFERROR(VLOOKUP(N2512,'散件（更新）'!B:H,3,FALSE),0)</f>
        <v>206-2020-0612</v>
      </c>
      <c r="Q2512" s="27" t="str">
        <f>VLOOKUP(N2512,'散件（更新）'!B:H,2,FALSE)</f>
        <v>114-20200612</v>
      </c>
      <c r="R2512" s="27" t="str">
        <f>VLOOKUP(N2512,'散件（更新）'!B:H,7,FALSE)</f>
        <v>Sensor</v>
      </c>
      <c r="S2512" s="27" t="str">
        <f>VLOOKUP(N2512,'散件（更新）'!B:E,4,FALSE)</f>
        <v>https://tineco-yxzt.oss-accelerate.aliyuncs.com/20240701/2020sensor_1719818805017.png</v>
      </c>
      <c r="T2512" s="27" t="s">
        <v>8759</v>
      </c>
      <c r="U2512" s="28" t="str">
        <f>VLOOKUP(N2512,'散件（更新）'!B:G,6,FALSE)</f>
        <v>光电液位传感器</v>
      </c>
      <c r="V2512" s="28" t="str">
        <f>VLOOKUP(N2512,'散件（更新）'!B:I,8,FALSE)</f>
        <v>6972200197085</v>
      </c>
    </row>
    <row r="2513" spans="1:22">
      <c r="A2513" s="57">
        <v>46169</v>
      </c>
      <c r="B2513" s="58" t="s">
        <v>109</v>
      </c>
      <c r="C2513" s="27" t="str">
        <f>VLOOKUP(B2513,'大货清单（不定期按GOMS更新）'!A:H,8,0)</f>
        <v>109-20200801</v>
      </c>
      <c r="D2513" s="27" t="str">
        <f>VLOOKUP(B2513,'大货清单（不定期按GOMS更新）'!A:C,3,0)</f>
        <v>CL2020H-01</v>
      </c>
      <c r="E2513" s="27" t="str">
        <f>VLOOKUP(B2513,'大货清单（不定期按GOMS更新）'!A:H,4,0)</f>
        <v>IT,ES,FR,UA,DE,NL,PL,SE,BE,KR</v>
      </c>
      <c r="F2513" s="27" t="str">
        <f>VLOOKUP(B2513,'大货清单（不定期按GOMS更新）'!A:H,2,0)</f>
        <v>Floor One S5 Combo</v>
      </c>
      <c r="G2513" s="28">
        <f>VLOOKUP(B2513,'大货清单（不定期按GOMS更新）'!A:I,9,FALSE)</f>
        <v>6972200196163</v>
      </c>
      <c r="H2513" s="27" t="str">
        <f>VLOOKUP(B2513,'大货清单（不定期按GOMS更新）'!A:H,7,0)</f>
        <v>Black</v>
      </c>
      <c r="I2513" s="27" t="str">
        <f>VLOOKUP(B2513,'大货清单（不定期按GOMS更新）'!A:F,6,FALSE)</f>
        <v>ACTIVE</v>
      </c>
      <c r="J2513" s="27" t="str">
        <f>VLOOKUP(B2513,'大货清单（不定期按GOMS更新）'!A:K,11,FALSE)</f>
        <v>8.12</v>
      </c>
      <c r="K2513" s="27" t="str">
        <f>VLOOKUP(B2513,'大货清单（不定期按GOMS更新）'!A:N,12,FALSE)</f>
        <v>326</v>
      </c>
      <c r="L2513" s="27" t="str">
        <f>VLOOKUP(B2513,'大货清单（不定期按GOMS更新）'!A:M,13,FALSE)</f>
        <v>292</v>
      </c>
      <c r="M2513" s="27" t="str">
        <f>VLOOKUP(B2513,'大货清单（不定期按GOMS更新）'!A:N,14,FALSE)</f>
        <v>661</v>
      </c>
      <c r="N2513" s="50" t="s">
        <v>1685</v>
      </c>
      <c r="O2513" s="27">
        <f>IFERROR(VLOOKUP(N2513,'散件迭代（不定期更新）'!C:J,8,FALSE),0)</f>
        <v>0</v>
      </c>
      <c r="P2513" s="27" t="str">
        <f>IFERROR(VLOOKUP(N2513,'散件（更新）'!B:H,3,FALSE),0)</f>
        <v>/</v>
      </c>
      <c r="Q2513" s="27" t="str">
        <f>VLOOKUP(N2513,'散件（更新）'!B:H,2,FALSE)</f>
        <v>114-20200403</v>
      </c>
      <c r="R2513" s="27" t="str">
        <f>VLOOKUP(N2513,'散件（更新）'!B:H,7,FALSE)</f>
        <v>Sensor</v>
      </c>
      <c r="S2513" s="27" t="str">
        <f>VLOOKUP(N2513,'散件（更新）'!B:E,4,FALSE)</f>
        <v>https://tineco-yxzt.oss-accelerate.aliyuncs.com/20231219/9FWRS150100_1702948034259.png</v>
      </c>
      <c r="T2513" s="27" t="s">
        <v>8759</v>
      </c>
      <c r="U2513" s="28" t="str">
        <f>VLOOKUP(N2513,'散件（更新）'!B:G,6,FALSE)</f>
        <v>脏污(红外)传感器板组件</v>
      </c>
      <c r="V2513" s="28">
        <f>VLOOKUP(N2513,'散件（更新）'!B:I,8,FALSE)</f>
        <v>6974950101671</v>
      </c>
    </row>
    <row r="2514" spans="1:22">
      <c r="A2514" s="57">
        <v>46169</v>
      </c>
      <c r="B2514" s="58" t="s">
        <v>109</v>
      </c>
      <c r="C2514" s="27" t="str">
        <f>VLOOKUP(B2514,'大货清单（不定期按GOMS更新）'!A:H,8,0)</f>
        <v>109-20200801</v>
      </c>
      <c r="D2514" s="27" t="str">
        <f>VLOOKUP(B2514,'大货清单（不定期按GOMS更新）'!A:C,3,0)</f>
        <v>CL2020H-01</v>
      </c>
      <c r="E2514" s="27" t="str">
        <f>VLOOKUP(B2514,'大货清单（不定期按GOMS更新）'!A:H,4,0)</f>
        <v>IT,ES,FR,UA,DE,NL,PL,SE,BE,KR</v>
      </c>
      <c r="F2514" s="27" t="str">
        <f>VLOOKUP(B2514,'大货清单（不定期按GOMS更新）'!A:H,2,0)</f>
        <v>Floor One S5 Combo</v>
      </c>
      <c r="G2514" s="28">
        <f>VLOOKUP(B2514,'大货清单（不定期按GOMS更新）'!A:I,9,FALSE)</f>
        <v>6972200196163</v>
      </c>
      <c r="H2514" s="27" t="str">
        <f>VLOOKUP(B2514,'大货清单（不定期按GOMS更新）'!A:H,7,0)</f>
        <v>Black</v>
      </c>
      <c r="I2514" s="27" t="str">
        <f>VLOOKUP(B2514,'大货清单（不定期按GOMS更新）'!A:F,6,FALSE)</f>
        <v>ACTIVE</v>
      </c>
      <c r="J2514" s="27" t="str">
        <f>VLOOKUP(B2514,'大货清单（不定期按GOMS更新）'!A:K,11,FALSE)</f>
        <v>8.12</v>
      </c>
      <c r="K2514" s="27" t="str">
        <f>VLOOKUP(B2514,'大货清单（不定期按GOMS更新）'!A:N,12,FALSE)</f>
        <v>326</v>
      </c>
      <c r="L2514" s="27" t="str">
        <f>VLOOKUP(B2514,'大货清单（不定期按GOMS更新）'!A:M,13,FALSE)</f>
        <v>292</v>
      </c>
      <c r="M2514" s="27" t="str">
        <f>VLOOKUP(B2514,'大货清单（不定期按GOMS更新）'!A:N,14,FALSE)</f>
        <v>661</v>
      </c>
      <c r="N2514" s="50" t="s">
        <v>780</v>
      </c>
      <c r="O2514" s="27">
        <f>IFERROR(VLOOKUP(N2514,'散件迭代（不定期更新）'!C:J,8,FALSE),0)</f>
        <v>0</v>
      </c>
      <c r="P2514" s="27" t="str">
        <f>IFERROR(VLOOKUP(N2514,'散件（更新）'!B:H,3,FALSE),0)</f>
        <v>206-2019-0117</v>
      </c>
      <c r="Q2514" s="27" t="str">
        <f>VLOOKUP(N2514,'散件（更新）'!B:H,2,FALSE)</f>
        <v>114-20190117</v>
      </c>
      <c r="R2514" s="27" t="str">
        <f>VLOOKUP(N2514,'散件（更新）'!B:H,7,FALSE)</f>
        <v>Pump</v>
      </c>
      <c r="S2514" s="27" t="str">
        <f>VLOOKUP(N2514,'散件（更新）'!B:E,4,FALSE)</f>
        <v>https://tineco-yxzt.oss-accelerate.aliyuncs.com/20231219/9FWRU100000_1702948034719.png</v>
      </c>
      <c r="T2514" s="27" t="s">
        <v>19304</v>
      </c>
      <c r="U2514" s="28" t="str">
        <f>VLOOKUP(N2514,'散件（更新）'!B:G,6,FALSE)</f>
        <v>蠕动泵</v>
      </c>
      <c r="V2514" s="28" t="str">
        <f>VLOOKUP(N2514,'散件（更新）'!B:I,8,FALSE)</f>
        <v>6972200197054</v>
      </c>
    </row>
    <row r="2515" spans="1:22">
      <c r="A2515" s="57">
        <v>46169</v>
      </c>
      <c r="B2515" s="58" t="s">
        <v>109</v>
      </c>
      <c r="C2515" s="27" t="str">
        <f>VLOOKUP(B2515,'大货清单（不定期按GOMS更新）'!A:H,8,0)</f>
        <v>109-20200801</v>
      </c>
      <c r="D2515" s="27" t="str">
        <f>VLOOKUP(B2515,'大货清单（不定期按GOMS更新）'!A:C,3,0)</f>
        <v>CL2020H-01</v>
      </c>
      <c r="E2515" s="27" t="str">
        <f>VLOOKUP(B2515,'大货清单（不定期按GOMS更新）'!A:H,4,0)</f>
        <v>IT,ES,FR,UA,DE,NL,PL,SE,BE,KR</v>
      </c>
      <c r="F2515" s="27" t="str">
        <f>VLOOKUP(B2515,'大货清单（不定期按GOMS更新）'!A:H,2,0)</f>
        <v>Floor One S5 Combo</v>
      </c>
      <c r="G2515" s="28">
        <f>VLOOKUP(B2515,'大货清单（不定期按GOMS更新）'!A:I,9,FALSE)</f>
        <v>6972200196163</v>
      </c>
      <c r="H2515" s="27" t="str">
        <f>VLOOKUP(B2515,'大货清单（不定期按GOMS更新）'!A:H,7,0)</f>
        <v>Black</v>
      </c>
      <c r="I2515" s="27" t="str">
        <f>VLOOKUP(B2515,'大货清单（不定期按GOMS更新）'!A:F,6,FALSE)</f>
        <v>ACTIVE</v>
      </c>
      <c r="J2515" s="27" t="str">
        <f>VLOOKUP(B2515,'大货清单（不定期按GOMS更新）'!A:K,11,FALSE)</f>
        <v>8.12</v>
      </c>
      <c r="K2515" s="27" t="str">
        <f>VLOOKUP(B2515,'大货清单（不定期按GOMS更新）'!A:N,12,FALSE)</f>
        <v>326</v>
      </c>
      <c r="L2515" s="27" t="str">
        <f>VLOOKUP(B2515,'大货清单（不定期按GOMS更新）'!A:M,13,FALSE)</f>
        <v>292</v>
      </c>
      <c r="M2515" s="27" t="str">
        <f>VLOOKUP(B2515,'大货清单（不定期按GOMS更新）'!A:N,14,FALSE)</f>
        <v>661</v>
      </c>
      <c r="N2515" s="50" t="s">
        <v>1043</v>
      </c>
      <c r="O2515" s="27" t="str">
        <f>IFERROR(VLOOKUP(N2515,'散件迭代（不定期更新）'!C:J,8,FALSE),0)</f>
        <v>A22</v>
      </c>
      <c r="P2515" s="27" t="str">
        <f>IFERROR(VLOOKUP(N2515,'散件（更新）'!B:H,3,FALSE),0)</f>
        <v>206-1879-0109</v>
      </c>
      <c r="Q2515" s="27" t="str">
        <f>VLOOKUP(N2515,'散件（更新）'!B:H,2,FALSE)</f>
        <v>114-18790109</v>
      </c>
      <c r="R2515" s="27" t="str">
        <f>VLOOKUP(N2515,'散件（更新）'!B:H,7,FALSE)</f>
        <v>3-In-1 Cleaning Tool</v>
      </c>
      <c r="S2515" s="27" t="str">
        <f>VLOOKUP(N2515,'散件（更新）'!B:E,4,FALSE)</f>
        <v>https://tineco-yxzt.oss-accelerate.aliyuncs.com/product/114-18790109.png</v>
      </c>
      <c r="T2515" s="27" t="s">
        <v>19303</v>
      </c>
      <c r="U2515" s="28" t="str">
        <f>VLOOKUP(N2515,'散件（更新）'!B:G,6,FALSE)</f>
        <v>AB1888清洁刷组件</v>
      </c>
      <c r="V2515" s="28" t="str">
        <f>VLOOKUP(N2515,'散件（更新）'!B:I,8,FALSE)</f>
        <v>6972200191809</v>
      </c>
    </row>
    <row r="2516" spans="1:22">
      <c r="A2516" s="57">
        <v>46169</v>
      </c>
      <c r="B2516" s="58" t="s">
        <v>109</v>
      </c>
      <c r="C2516" s="27" t="str">
        <f>VLOOKUP(B2516,'大货清单（不定期按GOMS更新）'!A:H,8,0)</f>
        <v>109-20200801</v>
      </c>
      <c r="D2516" s="27" t="str">
        <f>VLOOKUP(B2516,'大货清单（不定期按GOMS更新）'!A:C,3,0)</f>
        <v>CL2020H-01</v>
      </c>
      <c r="E2516" s="27" t="str">
        <f>VLOOKUP(B2516,'大货清单（不定期按GOMS更新）'!A:H,4,0)</f>
        <v>IT,ES,FR,UA,DE,NL,PL,SE,BE,KR</v>
      </c>
      <c r="F2516" s="27" t="str">
        <f>VLOOKUP(B2516,'大货清单（不定期按GOMS更新）'!A:H,2,0)</f>
        <v>Floor One S5 Combo</v>
      </c>
      <c r="G2516" s="28">
        <f>VLOOKUP(B2516,'大货清单（不定期按GOMS更新）'!A:I,9,FALSE)</f>
        <v>6972200196163</v>
      </c>
      <c r="H2516" s="27" t="str">
        <f>VLOOKUP(B2516,'大货清单（不定期按GOMS更新）'!A:H,7,0)</f>
        <v>Black</v>
      </c>
      <c r="I2516" s="27" t="str">
        <f>VLOOKUP(B2516,'大货清单（不定期按GOMS更新）'!A:F,6,FALSE)</f>
        <v>ACTIVE</v>
      </c>
      <c r="J2516" s="27" t="str">
        <f>VLOOKUP(B2516,'大货清单（不定期按GOMS更新）'!A:K,11,FALSE)</f>
        <v>8.12</v>
      </c>
      <c r="K2516" s="27" t="str">
        <f>VLOOKUP(B2516,'大货清单（不定期按GOMS更新）'!A:N,12,FALSE)</f>
        <v>326</v>
      </c>
      <c r="L2516" s="27" t="str">
        <f>VLOOKUP(B2516,'大货清单（不定期按GOMS更新）'!A:M,13,FALSE)</f>
        <v>292</v>
      </c>
      <c r="M2516" s="27" t="str">
        <f>VLOOKUP(B2516,'大货清单（不定期按GOMS更新）'!A:N,14,FALSE)</f>
        <v>661</v>
      </c>
      <c r="N2516" s="50" t="s">
        <v>1089</v>
      </c>
      <c r="O2516" s="27">
        <f>IFERROR(VLOOKUP(N2516,'散件迭代（不定期更新）'!C:J,8,FALSE),0)</f>
        <v>0</v>
      </c>
      <c r="P2516" s="27" t="str">
        <f>IFERROR(VLOOKUP(N2516,'散件（更新）'!B:H,3,FALSE),0)</f>
        <v>206-2020-0600</v>
      </c>
      <c r="Q2516" s="27" t="str">
        <f>VLOOKUP(N2516,'散件（更新）'!B:H,2,FALSE)</f>
        <v>114-20200600</v>
      </c>
      <c r="R2516" s="27" t="str">
        <f>VLOOKUP(N2516,'散件（更新）'!B:H,7,FALSE)</f>
        <v>Handle</v>
      </c>
      <c r="S2516" s="27" t="str">
        <f>VLOOKUP(N2516,'散件（更新）'!B:E,4,FALSE)</f>
        <v>https://tineco-yxzt.oss-accelerate.aliyuncs.com/20231219/9FWUH150000_1702948035558.png</v>
      </c>
      <c r="T2516" s="27" t="s">
        <v>8759</v>
      </c>
      <c r="U2516" s="28" t="str">
        <f>VLOOKUP(N2516,'散件（更新）'!B:G,6,FALSE)</f>
        <v>手柄组件</v>
      </c>
      <c r="V2516" s="28" t="str">
        <f>VLOOKUP(N2516,'散件（更新）'!B:I,8,FALSE)</f>
        <v>6972200196538</v>
      </c>
    </row>
    <row r="2517" spans="1:22">
      <c r="A2517" s="57">
        <v>46169</v>
      </c>
      <c r="B2517" s="58" t="s">
        <v>109</v>
      </c>
      <c r="C2517" s="27" t="str">
        <f>VLOOKUP(B2517,'大货清单（不定期按GOMS更新）'!A:H,8,0)</f>
        <v>109-20200801</v>
      </c>
      <c r="D2517" s="27" t="str">
        <f>VLOOKUP(B2517,'大货清单（不定期按GOMS更新）'!A:C,3,0)</f>
        <v>CL2020H-01</v>
      </c>
      <c r="E2517" s="27" t="str">
        <f>VLOOKUP(B2517,'大货清单（不定期按GOMS更新）'!A:H,4,0)</f>
        <v>IT,ES,FR,UA,DE,NL,PL,SE,BE,KR</v>
      </c>
      <c r="F2517" s="27" t="str">
        <f>VLOOKUP(B2517,'大货清单（不定期按GOMS更新）'!A:H,2,0)</f>
        <v>Floor One S5 Combo</v>
      </c>
      <c r="G2517" s="28">
        <f>VLOOKUP(B2517,'大货清单（不定期按GOMS更新）'!A:I,9,FALSE)</f>
        <v>6972200196163</v>
      </c>
      <c r="H2517" s="27" t="str">
        <f>VLOOKUP(B2517,'大货清单（不定期按GOMS更新）'!A:H,7,0)</f>
        <v>Black</v>
      </c>
      <c r="I2517" s="27" t="str">
        <f>VLOOKUP(B2517,'大货清单（不定期按GOMS更新）'!A:F,6,FALSE)</f>
        <v>ACTIVE</v>
      </c>
      <c r="J2517" s="27" t="str">
        <f>VLOOKUP(B2517,'大货清单（不定期按GOMS更新）'!A:K,11,FALSE)</f>
        <v>8.12</v>
      </c>
      <c r="K2517" s="27" t="str">
        <f>VLOOKUP(B2517,'大货清单（不定期按GOMS更新）'!A:N,12,FALSE)</f>
        <v>326</v>
      </c>
      <c r="L2517" s="27" t="str">
        <f>VLOOKUP(B2517,'大货清单（不定期按GOMS更新）'!A:M,13,FALSE)</f>
        <v>292</v>
      </c>
      <c r="M2517" s="27" t="str">
        <f>VLOOKUP(B2517,'大货清单（不定期按GOMS更新）'!A:N,14,FALSE)</f>
        <v>661</v>
      </c>
      <c r="N2517" s="50" t="s">
        <v>1085</v>
      </c>
      <c r="O2517" s="27">
        <f>IFERROR(VLOOKUP(N2517,'散件迭代（不定期更新）'!C:J,8,FALSE),0)</f>
        <v>0</v>
      </c>
      <c r="P2517" s="27" t="str">
        <f>IFERROR(VLOOKUP(N2517,'散件（更新）'!B:H,3,FALSE),0)</f>
        <v>206-2020-0603</v>
      </c>
      <c r="Q2517" s="27" t="str">
        <f>VLOOKUP(N2517,'散件（更新）'!B:H,2,FALSE)</f>
        <v>114-20200603</v>
      </c>
      <c r="R2517" s="27" t="str">
        <f>VLOOKUP(N2517,'散件（更新）'!B:H,7,FALSE)</f>
        <v>Clean Water Tank</v>
      </c>
      <c r="S2517" s="27" t="str">
        <f>VLOOKUP(N2517,'散件（更新）'!B:E,4,FALSE)</f>
        <v>https://tineco-yxzt.oss-accelerate.aliyuncs.com/20231227/9FWWC150000_1703640266317.png</v>
      </c>
      <c r="T2517" s="27" t="s">
        <v>8759</v>
      </c>
      <c r="U2517" s="28" t="str">
        <f>VLOOKUP(N2517,'散件（更新）'!B:G,6,FALSE)</f>
        <v>溶液桶组件</v>
      </c>
      <c r="V2517" s="28" t="str">
        <f>VLOOKUP(N2517,'散件（更新）'!B:I,8,FALSE)</f>
        <v>6972200196569</v>
      </c>
    </row>
    <row r="2518" spans="1:22">
      <c r="A2518" s="57">
        <v>46169</v>
      </c>
      <c r="B2518" s="58" t="s">
        <v>109</v>
      </c>
      <c r="C2518" s="27" t="str">
        <f>VLOOKUP(B2518,'大货清单（不定期按GOMS更新）'!A:H,8,0)</f>
        <v>109-20200801</v>
      </c>
      <c r="D2518" s="27" t="str">
        <f>VLOOKUP(B2518,'大货清单（不定期按GOMS更新）'!A:C,3,0)</f>
        <v>CL2020H-01</v>
      </c>
      <c r="E2518" s="27" t="str">
        <f>VLOOKUP(B2518,'大货清单（不定期按GOMS更新）'!A:H,4,0)</f>
        <v>IT,ES,FR,UA,DE,NL,PL,SE,BE,KR</v>
      </c>
      <c r="F2518" s="27" t="str">
        <f>VLOOKUP(B2518,'大货清单（不定期按GOMS更新）'!A:H,2,0)</f>
        <v>Floor One S5 Combo</v>
      </c>
      <c r="G2518" s="28">
        <f>VLOOKUP(B2518,'大货清单（不定期按GOMS更新）'!A:I,9,FALSE)</f>
        <v>6972200196163</v>
      </c>
      <c r="H2518" s="27" t="str">
        <f>VLOOKUP(B2518,'大货清单（不定期按GOMS更新）'!A:H,7,0)</f>
        <v>Black</v>
      </c>
      <c r="I2518" s="27" t="str">
        <f>VLOOKUP(B2518,'大货清单（不定期按GOMS更新）'!A:F,6,FALSE)</f>
        <v>ACTIVE</v>
      </c>
      <c r="J2518" s="27" t="str">
        <f>VLOOKUP(B2518,'大货清单（不定期按GOMS更新）'!A:K,11,FALSE)</f>
        <v>8.12</v>
      </c>
      <c r="K2518" s="27" t="str">
        <f>VLOOKUP(B2518,'大货清单（不定期按GOMS更新）'!A:N,12,FALSE)</f>
        <v>326</v>
      </c>
      <c r="L2518" s="27" t="str">
        <f>VLOOKUP(B2518,'大货清单（不定期按GOMS更新）'!A:M,13,FALSE)</f>
        <v>292</v>
      </c>
      <c r="M2518" s="27" t="str">
        <f>VLOOKUP(B2518,'大货清单（不定期按GOMS更新）'!A:N,14,FALSE)</f>
        <v>661</v>
      </c>
      <c r="N2518" s="50" t="s">
        <v>1088</v>
      </c>
      <c r="O2518" s="27">
        <f>IFERROR(VLOOKUP(N2518,'散件迭代（不定期更新）'!C:J,8,FALSE),0)</f>
        <v>0</v>
      </c>
      <c r="P2518" s="27" t="str">
        <f>IFERROR(VLOOKUP(N2518,'散件（更新）'!B:H,3,FALSE),0)</f>
        <v>206-2020-0602</v>
      </c>
      <c r="Q2518" s="27" t="str">
        <f>VLOOKUP(N2518,'散件（更新）'!B:H,2,FALSE)</f>
        <v>114-20200602</v>
      </c>
      <c r="R2518" s="27" t="str">
        <f>VLOOKUP(N2518,'散件（更新）'!B:H,7,FALSE)</f>
        <v>Dirt Water Tank</v>
      </c>
      <c r="S2518" s="27" t="str">
        <f>VLOOKUP(N2518,'散件（更新）'!B:E,4,FALSE)</f>
        <v>https://tineco-yxzt.oss-accelerate.aliyuncs.com/20231227/9FWWD150000_1703640266497.png</v>
      </c>
      <c r="T2518" s="27" t="s">
        <v>19305</v>
      </c>
      <c r="U2518" s="28" t="str">
        <f>VLOOKUP(N2518,'散件（更新）'!B:G,6,FALSE)</f>
        <v>回收桶组件</v>
      </c>
      <c r="V2518" s="28" t="str">
        <f>VLOOKUP(N2518,'散件（更新）'!B:I,8,FALSE)</f>
        <v>6972200196552</v>
      </c>
    </row>
    <row r="2519" spans="1:22">
      <c r="A2519" s="57">
        <v>46169</v>
      </c>
      <c r="B2519" s="58" t="s">
        <v>109</v>
      </c>
      <c r="C2519" s="27" t="str">
        <f>VLOOKUP(B2519,'大货清单（不定期按GOMS更新）'!A:H,8,0)</f>
        <v>109-20200801</v>
      </c>
      <c r="D2519" s="27" t="str">
        <f>VLOOKUP(B2519,'大货清单（不定期按GOMS更新）'!A:C,3,0)</f>
        <v>CL2020H-01</v>
      </c>
      <c r="E2519" s="27" t="str">
        <f>VLOOKUP(B2519,'大货清单（不定期按GOMS更新）'!A:H,4,0)</f>
        <v>IT,ES,FR,UA,DE,NL,PL,SE,BE,KR</v>
      </c>
      <c r="F2519" s="27" t="str">
        <f>VLOOKUP(B2519,'大货清单（不定期按GOMS更新）'!A:H,2,0)</f>
        <v>Floor One S5 Combo</v>
      </c>
      <c r="G2519" s="28">
        <f>VLOOKUP(B2519,'大货清单（不定期按GOMS更新）'!A:I,9,FALSE)</f>
        <v>6972200196163</v>
      </c>
      <c r="H2519" s="27" t="str">
        <f>VLOOKUP(B2519,'大货清单（不定期按GOMS更新）'!A:H,7,0)</f>
        <v>Black</v>
      </c>
      <c r="I2519" s="27" t="str">
        <f>VLOOKUP(B2519,'大货清单（不定期按GOMS更新）'!A:F,6,FALSE)</f>
        <v>ACTIVE</v>
      </c>
      <c r="J2519" s="27" t="str">
        <f>VLOOKUP(B2519,'大货清单（不定期按GOMS更新）'!A:K,11,FALSE)</f>
        <v>8.12</v>
      </c>
      <c r="K2519" s="27" t="str">
        <f>VLOOKUP(B2519,'大货清单（不定期按GOMS更新）'!A:N,12,FALSE)</f>
        <v>326</v>
      </c>
      <c r="L2519" s="27" t="str">
        <f>VLOOKUP(B2519,'大货清单（不定期按GOMS更新）'!A:M,13,FALSE)</f>
        <v>292</v>
      </c>
      <c r="M2519" s="27" t="str">
        <f>VLOOKUP(B2519,'大货清单（不定期按GOMS更新）'!A:N,14,FALSE)</f>
        <v>661</v>
      </c>
      <c r="N2519" s="50" t="s">
        <v>1218</v>
      </c>
      <c r="O2519" s="27">
        <f>IFERROR(VLOOKUP(N2519,'散件迭代（不定期更新）'!C:J,8,FALSE),0)</f>
        <v>0</v>
      </c>
      <c r="P2519" s="27" t="str">
        <f>IFERROR(VLOOKUP(N2519,'散件（更新）'!B:H,3,FALSE),0)</f>
        <v>206-2029-0614</v>
      </c>
      <c r="Q2519" s="27" t="str">
        <f>VLOOKUP(N2519,'散件（更新）'!B:H,2,FALSE)</f>
        <v>114-20290614</v>
      </c>
      <c r="R2519" s="27" t="str">
        <f>VLOOKUP(N2519,'散件（更新）'!B:H,7,FALSE)</f>
        <v>Repair Wheel</v>
      </c>
      <c r="S2519" s="27" t="str">
        <f>VLOOKUP(N2519,'散件（更新）'!B:E,4,FALSE)</f>
        <v>https://tineco-yxzt.oss-accelerate.aliyuncs.com/20231219/9SWRW100000_1702948048100.png</v>
      </c>
      <c r="T2519" s="27" t="s">
        <v>19304</v>
      </c>
      <c r="U2519" s="28" t="str">
        <f>VLOOKUP(N2519,'散件（更新）'!B:G,6,FALSE)</f>
        <v>小轮包胶组件（2个小轮+2个轴）</v>
      </c>
      <c r="V2519" s="28" t="str">
        <f>VLOOKUP(N2519,'散件（更新）'!B:I,8,FALSE)</f>
        <v>6972200198358</v>
      </c>
    </row>
    <row r="2520" spans="1:22">
      <c r="A2520" s="57">
        <v>46169</v>
      </c>
      <c r="B2520" s="58" t="s">
        <v>109</v>
      </c>
      <c r="C2520" s="27" t="str">
        <f>VLOOKUP(B2520,'大货清单（不定期按GOMS更新）'!A:H,8,0)</f>
        <v>109-20200801</v>
      </c>
      <c r="D2520" s="27" t="str">
        <f>VLOOKUP(B2520,'大货清单（不定期按GOMS更新）'!A:C,3,0)</f>
        <v>CL2020H-01</v>
      </c>
      <c r="E2520" s="27" t="str">
        <f>VLOOKUP(B2520,'大货清单（不定期按GOMS更新）'!A:H,4,0)</f>
        <v>IT,ES,FR,UA,DE,NL,PL,SE,BE,KR</v>
      </c>
      <c r="F2520" s="27" t="str">
        <f>VLOOKUP(B2520,'大货清单（不定期按GOMS更新）'!A:H,2,0)</f>
        <v>Floor One S5 Combo</v>
      </c>
      <c r="G2520" s="28">
        <f>VLOOKUP(B2520,'大货清单（不定期按GOMS更新）'!A:I,9,FALSE)</f>
        <v>6972200196163</v>
      </c>
      <c r="H2520" s="27" t="str">
        <f>VLOOKUP(B2520,'大货清单（不定期按GOMS更新）'!A:H,7,0)</f>
        <v>Black</v>
      </c>
      <c r="I2520" s="27" t="str">
        <f>VLOOKUP(B2520,'大货清单（不定期按GOMS更新）'!A:F,6,FALSE)</f>
        <v>ACTIVE</v>
      </c>
      <c r="J2520" s="27" t="str">
        <f>VLOOKUP(B2520,'大货清单（不定期按GOMS更新）'!A:K,11,FALSE)</f>
        <v>8.12</v>
      </c>
      <c r="K2520" s="27" t="str">
        <f>VLOOKUP(B2520,'大货清单（不定期按GOMS更新）'!A:N,12,FALSE)</f>
        <v>326</v>
      </c>
      <c r="L2520" s="27" t="str">
        <f>VLOOKUP(B2520,'大货清单（不定期按GOMS更新）'!A:M,13,FALSE)</f>
        <v>292</v>
      </c>
      <c r="M2520" s="27" t="str">
        <f>VLOOKUP(B2520,'大货清单（不定期按GOMS更新）'!A:N,14,FALSE)</f>
        <v>661</v>
      </c>
      <c r="N2520" s="50" t="s">
        <v>1335</v>
      </c>
      <c r="O2520" s="27">
        <f>IFERROR(VLOOKUP(N2520,'散件迭代（不定期更新）'!C:J,8,FALSE),0)</f>
        <v>0</v>
      </c>
      <c r="P2520" s="27" t="str">
        <f>IFERROR(VLOOKUP(N2520,'散件（更新）'!B:H,3,FALSE),0)</f>
        <v>206-2028-0805</v>
      </c>
      <c r="Q2520" s="27" t="str">
        <f>VLOOKUP(N2520,'散件（更新）'!B:H,2,FALSE)</f>
        <v>114-20280805</v>
      </c>
      <c r="R2520" s="27" t="str">
        <f>VLOOKUP(N2520,'散件（更新）'!B:H,7,FALSE)</f>
        <v>2-In-1 Dusting Brush</v>
      </c>
      <c r="S2520" s="27" t="str">
        <f>VLOOKUP(N2520,'散件（更新）'!B:E,4,FALSE)</f>
        <v>https://tineco-yxzt.oss-accelerate.aliyuncs.com/20231219/9VSBD151100_1702948061048.png</v>
      </c>
      <c r="T2520" s="27" t="s">
        <v>8759</v>
      </c>
      <c r="U2520" s="28" t="str">
        <f>VLOOKUP(N2520,'散件（更新）'!B:G,6,FALSE)</f>
        <v>组合刷小口径</v>
      </c>
      <c r="V2520" s="28" t="str">
        <f>VLOOKUP(N2520,'散件（更新）'!B:I,8,FALSE)</f>
        <v>6972200195807</v>
      </c>
    </row>
    <row r="2521" spans="1:22">
      <c r="A2521" s="57">
        <v>46169</v>
      </c>
      <c r="B2521" s="58" t="s">
        <v>109</v>
      </c>
      <c r="C2521" s="27" t="str">
        <f>VLOOKUP(B2521,'大货清单（不定期按GOMS更新）'!A:H,8,0)</f>
        <v>109-20200801</v>
      </c>
      <c r="D2521" s="27" t="str">
        <f>VLOOKUP(B2521,'大货清单（不定期按GOMS更新）'!A:C,3,0)</f>
        <v>CL2020H-01</v>
      </c>
      <c r="E2521" s="27" t="str">
        <f>VLOOKUP(B2521,'大货清单（不定期按GOMS更新）'!A:H,4,0)</f>
        <v>IT,ES,FR,UA,DE,NL,PL,SE,BE,KR</v>
      </c>
      <c r="F2521" s="27" t="str">
        <f>VLOOKUP(B2521,'大货清单（不定期按GOMS更新）'!A:H,2,0)</f>
        <v>Floor One S5 Combo</v>
      </c>
      <c r="G2521" s="28">
        <f>VLOOKUP(B2521,'大货清单（不定期按GOMS更新）'!A:I,9,FALSE)</f>
        <v>6972200196163</v>
      </c>
      <c r="H2521" s="27" t="str">
        <f>VLOOKUP(B2521,'大货清单（不定期按GOMS更新）'!A:H,7,0)</f>
        <v>Black</v>
      </c>
      <c r="I2521" s="27" t="str">
        <f>VLOOKUP(B2521,'大货清单（不定期按GOMS更新）'!A:F,6,FALSE)</f>
        <v>ACTIVE</v>
      </c>
      <c r="J2521" s="27" t="str">
        <f>VLOOKUP(B2521,'大货清单（不定期按GOMS更新）'!A:K,11,FALSE)</f>
        <v>8.12</v>
      </c>
      <c r="K2521" s="27" t="str">
        <f>VLOOKUP(B2521,'大货清单（不定期按GOMS更新）'!A:N,12,FALSE)</f>
        <v>326</v>
      </c>
      <c r="L2521" s="27" t="str">
        <f>VLOOKUP(B2521,'大货清单（不定期按GOMS更新）'!A:M,13,FALSE)</f>
        <v>292</v>
      </c>
      <c r="M2521" s="27" t="str">
        <f>VLOOKUP(B2521,'大货清单（不定期按GOMS更新）'!A:N,14,FALSE)</f>
        <v>661</v>
      </c>
      <c r="N2521" s="50" t="s">
        <v>1334</v>
      </c>
      <c r="O2521" s="27">
        <f>IFERROR(VLOOKUP(N2521,'散件迭代（不定期更新）'!C:J,8,FALSE),0)</f>
        <v>0</v>
      </c>
      <c r="P2521" s="27" t="str">
        <f>IFERROR(VLOOKUP(N2521,'散件（更新）'!B:H,3,FALSE),0)</f>
        <v>206-2028-0804</v>
      </c>
      <c r="Q2521" s="27" t="str">
        <f>VLOOKUP(N2521,'散件（更新）'!B:H,2,FALSE)</f>
        <v>114-20280804</v>
      </c>
      <c r="R2521" s="27" t="str">
        <f>VLOOKUP(N2521,'散件（更新）'!B:H,7,FALSE)</f>
        <v>Crevice Tool</v>
      </c>
      <c r="S2521" s="27" t="str">
        <f>VLOOKUP(N2521,'散件（更新）'!B:E,4,FALSE)</f>
        <v>https://tineco-yxzt.oss-accelerate.aliyuncs.com/product/114-20280804.png</v>
      </c>
      <c r="T2521" s="27" t="s">
        <v>8759</v>
      </c>
      <c r="U2521" s="28" t="str">
        <f>VLOOKUP(N2521,'散件（更新）'!B:G,6,FALSE)</f>
        <v>扁吸小口径</v>
      </c>
      <c r="V2521" s="28" t="str">
        <f>VLOOKUP(N2521,'散件（更新）'!B:I,8,FALSE)</f>
        <v>6972200195791</v>
      </c>
    </row>
    <row r="2522" spans="1:22">
      <c r="A2522" s="57">
        <v>46169</v>
      </c>
      <c r="B2522" s="58" t="s">
        <v>109</v>
      </c>
      <c r="C2522" s="27" t="str">
        <f>VLOOKUP(B2522,'大货清单（不定期按GOMS更新）'!A:H,8,0)</f>
        <v>109-20200801</v>
      </c>
      <c r="D2522" s="27" t="str">
        <f>VLOOKUP(B2522,'大货清单（不定期按GOMS更新）'!A:C,3,0)</f>
        <v>CL2020H-01</v>
      </c>
      <c r="E2522" s="27" t="str">
        <f>VLOOKUP(B2522,'大货清单（不定期按GOMS更新）'!A:H,4,0)</f>
        <v>IT,ES,FR,UA,DE,NL,PL,SE,BE,KR</v>
      </c>
      <c r="F2522" s="27" t="str">
        <f>VLOOKUP(B2522,'大货清单（不定期按GOMS更新）'!A:H,2,0)</f>
        <v>Floor One S5 Combo</v>
      </c>
      <c r="G2522" s="28">
        <f>VLOOKUP(B2522,'大货清单（不定期按GOMS更新）'!A:I,9,FALSE)</f>
        <v>6972200196163</v>
      </c>
      <c r="H2522" s="27" t="str">
        <f>VLOOKUP(B2522,'大货清单（不定期按GOMS更新）'!A:H,7,0)</f>
        <v>Black</v>
      </c>
      <c r="I2522" s="27" t="str">
        <f>VLOOKUP(B2522,'大货清单（不定期按GOMS更新）'!A:F,6,FALSE)</f>
        <v>ACTIVE</v>
      </c>
      <c r="J2522" s="27" t="str">
        <f>VLOOKUP(B2522,'大货清单（不定期按GOMS更新）'!A:K,11,FALSE)</f>
        <v>8.12</v>
      </c>
      <c r="K2522" s="27" t="str">
        <f>VLOOKUP(B2522,'大货清单（不定期按GOMS更新）'!A:N,12,FALSE)</f>
        <v>326</v>
      </c>
      <c r="L2522" s="27" t="str">
        <f>VLOOKUP(B2522,'大货清单（不定期按GOMS更新）'!A:M,13,FALSE)</f>
        <v>292</v>
      </c>
      <c r="M2522" s="27" t="str">
        <f>VLOOKUP(B2522,'大货清单（不定期按GOMS更新）'!A:N,14,FALSE)</f>
        <v>661</v>
      </c>
      <c r="N2522" s="50" t="s">
        <v>29</v>
      </c>
      <c r="O2522" s="27">
        <f>IFERROR(VLOOKUP(N2522,'散件迭代（不定期更新）'!C:J,8,FALSE),0)</f>
        <v>0</v>
      </c>
      <c r="P2522" s="27" t="str">
        <f>IFERROR(VLOOKUP(N2522,'散件（更新）'!B:H,3,FALSE),0)</f>
        <v>165-2039-0002</v>
      </c>
      <c r="Q2522" s="27" t="str">
        <f>VLOOKUP(N2522,'散件（更新）'!B:H,2,FALSE)</f>
        <v>114-20390008</v>
      </c>
      <c r="R2522" s="27" t="str">
        <f>VLOOKUP(N2522,'散件（更新）'!B:H,7,FALSE)</f>
        <v>Hand ASSY KIT for Floor One S5 Combo &amp; Slim</v>
      </c>
      <c r="S2522" s="27" t="str">
        <f>VLOOKUP(N2522,'散件（更新）'!B:E,4,FALSE)</f>
        <v>https://tineco-yxzt.oss-accelerate.aliyuncs.com/product/114-20390008.jpg</v>
      </c>
      <c r="T2522" s="27" t="s">
        <v>8759</v>
      </c>
      <c r="U2522" s="28" t="str">
        <f>VLOOKUP(N2522,'散件（更新）'!B:G,6,FALSE)</f>
        <v>增配包</v>
      </c>
      <c r="V2522" s="28" t="str">
        <f>VLOOKUP(N2522,'散件（更新）'!B:I,8,FALSE)</f>
        <v>6972200197702</v>
      </c>
    </row>
    <row r="2523" spans="1:22">
      <c r="A2523" s="57">
        <v>46169</v>
      </c>
      <c r="B2523" s="59" t="s">
        <v>5058</v>
      </c>
      <c r="C2523" s="27" t="str">
        <f>VLOOKUP(B2523,'大货清单（不定期按GOMS更新）'!A:H,8,0)</f>
        <v>109-20290901</v>
      </c>
      <c r="D2523" s="27" t="str">
        <f>VLOOKUP(B2523,'大货清单（不定期按GOMS更新）'!A:C,3,0)</f>
        <v>CL2029I-01</v>
      </c>
      <c r="E2523" s="27" t="str">
        <f>VLOOKUP(B2523,'大货清单（不定期按GOMS更新）'!A:H,4,0)</f>
        <v>IT,ES,DE,FR,BE,NL,PL,SE,TR</v>
      </c>
      <c r="F2523" s="27" t="str">
        <f>VLOOKUP(B2523,'大货清单（不定期按GOMS更新）'!A:H,2,0)</f>
        <v>iFloor 5 Steam</v>
      </c>
      <c r="G2523" s="28" t="str">
        <f>VLOOKUP(B2523,'大货清单（不定期按GOMS更新）'!A:I,9,FALSE)</f>
        <v>6974950108939,	 6974950108939</v>
      </c>
      <c r="H2523" s="27" t="str">
        <f>VLOOKUP(B2523,'大货清单（不定期按GOMS更新）'!A:H,7,0)</f>
        <v>Black</v>
      </c>
      <c r="I2523" s="27" t="str">
        <f>VLOOKUP(B2523,'大货清单（不定期按GOMS更新）'!A:F,6,FALSE)</f>
        <v>ACTIVE</v>
      </c>
      <c r="J2523" s="27" t="str">
        <f>VLOOKUP(B2523,'大货清单（不定期按GOMS更新）'!A:K,11,FALSE)</f>
        <v>9.15</v>
      </c>
      <c r="K2523" s="27" t="str">
        <f>VLOOKUP(B2523,'大货清单（不定期按GOMS更新）'!A:N,12,FALSE)</f>
        <v>362</v>
      </c>
      <c r="L2523" s="27" t="str">
        <f>VLOOKUP(B2523,'大货清单（不定期按GOMS更新）'!A:M,13,FALSE)</f>
        <v>336</v>
      </c>
      <c r="M2523" s="27" t="str">
        <f>VLOOKUP(B2523,'大货清单（不定期按GOMS更新）'!A:N,14,FALSE)</f>
        <v>676</v>
      </c>
      <c r="N2523" s="51" t="s">
        <v>511</v>
      </c>
      <c r="O2523" s="27">
        <f>IFERROR(VLOOKUP(N2523,'散件迭代（不定期更新）'!C:J,8,FALSE),0)</f>
        <v>0</v>
      </c>
      <c r="P2523" s="27" t="str">
        <f>IFERROR(VLOOKUP(N2523,'散件（更新）'!B:H,3,FALSE),0)</f>
        <v>206-1879-0111</v>
      </c>
      <c r="Q2523" s="27" t="str">
        <f>VLOOKUP(N2523,'散件（更新）'!B:H,2,FALSE)</f>
        <v>114-18790111</v>
      </c>
      <c r="R2523" s="27" t="str">
        <f>VLOOKUP(N2523,'散件（更新）'!B:H,7,FALSE)</f>
        <v>Accessory Holder</v>
      </c>
      <c r="S2523" s="27" t="str">
        <f>VLOOKUP(N2523,'散件（更新）'!B:E,4,FALSE)</f>
        <v>https://tineco-yxzt.oss-accelerate.aliyuncs.com/20231219/9FWHA031100_1702948015795.png</v>
      </c>
      <c r="T2523" s="27" t="s">
        <v>8759</v>
      </c>
      <c r="U2523" s="28" t="str">
        <f>VLOOKUP(N2523,'散件（更新）'!B:G,6,FALSE)</f>
        <v>附件收纳架</v>
      </c>
      <c r="V2523" s="28" t="str">
        <f>VLOOKUP(N2523,'散件（更新）'!B:I,8,FALSE)</f>
        <v>6972200191823</v>
      </c>
    </row>
    <row r="2524" spans="1:22">
      <c r="A2524" s="57">
        <v>46169</v>
      </c>
      <c r="B2524" s="59" t="s">
        <v>5058</v>
      </c>
      <c r="C2524" s="27" t="str">
        <f>VLOOKUP(B2524,'大货清单（不定期按GOMS更新）'!A:H,8,0)</f>
        <v>109-20290901</v>
      </c>
      <c r="D2524" s="27" t="str">
        <f>VLOOKUP(B2524,'大货清单（不定期按GOMS更新）'!A:C,3,0)</f>
        <v>CL2029I-01</v>
      </c>
      <c r="E2524" s="27" t="str">
        <f>VLOOKUP(B2524,'大货清单（不定期按GOMS更新）'!A:H,4,0)</f>
        <v>IT,ES,DE,FR,BE,NL,PL,SE,TR</v>
      </c>
      <c r="F2524" s="27" t="str">
        <f>VLOOKUP(B2524,'大货清单（不定期按GOMS更新）'!A:H,2,0)</f>
        <v>iFloor 5 Steam</v>
      </c>
      <c r="G2524" s="28" t="str">
        <f>VLOOKUP(B2524,'大货清单（不定期按GOMS更新）'!A:I,9,FALSE)</f>
        <v>6974950108939,	 6974950108939</v>
      </c>
      <c r="H2524" s="27" t="str">
        <f>VLOOKUP(B2524,'大货清单（不定期按GOMS更新）'!A:H,7,0)</f>
        <v>Black</v>
      </c>
      <c r="I2524" s="27" t="str">
        <f>VLOOKUP(B2524,'大货清单（不定期按GOMS更新）'!A:F,6,FALSE)</f>
        <v>ACTIVE</v>
      </c>
      <c r="J2524" s="27" t="str">
        <f>VLOOKUP(B2524,'大货清单（不定期按GOMS更新）'!A:K,11,FALSE)</f>
        <v>9.15</v>
      </c>
      <c r="K2524" s="27" t="str">
        <f>VLOOKUP(B2524,'大货清单（不定期按GOMS更新）'!A:N,12,FALSE)</f>
        <v>362</v>
      </c>
      <c r="L2524" s="27" t="str">
        <f>VLOOKUP(B2524,'大货清单（不定期按GOMS更新）'!A:M,13,FALSE)</f>
        <v>336</v>
      </c>
      <c r="M2524" s="27" t="str">
        <f>VLOOKUP(B2524,'大货清单（不定期按GOMS更新）'!A:N,14,FALSE)</f>
        <v>676</v>
      </c>
      <c r="N2524" s="51" t="s">
        <v>509</v>
      </c>
      <c r="O2524" s="27">
        <f>IFERROR(VLOOKUP(N2524,'散件迭代（不定期更新）'!C:J,8,FALSE),0)</f>
        <v>0</v>
      </c>
      <c r="P2524" s="27" t="str">
        <f>IFERROR(VLOOKUP(N2524,'散件（更新）'!B:H,3,FALSE),0)</f>
        <v>206-1879-0110</v>
      </c>
      <c r="Q2524" s="27" t="str">
        <f>VLOOKUP(N2524,'散件（更新）'!B:H,2,FALSE)</f>
        <v>114-18790110</v>
      </c>
      <c r="R2524" s="27" t="str">
        <f>VLOOKUP(N2524,'散件（更新）'!B:H,7,FALSE)</f>
        <v>HEPA Holder</v>
      </c>
      <c r="S2524" s="27" t="str">
        <f>VLOOKUP(N2524,'散件（更新）'!B:E,4,FALSE)</f>
        <v>https://tineco-yxzt.oss-accelerate.aliyuncs.com/20231219/9FWHE031100_1702948016096.png</v>
      </c>
      <c r="T2524" s="27" t="s">
        <v>8759</v>
      </c>
      <c r="U2524" s="28" t="str">
        <f>VLOOKUP(N2524,'散件（更新）'!B:G,6,FALSE)</f>
        <v>托盘HEPA架</v>
      </c>
      <c r="V2524" s="28" t="str">
        <f>VLOOKUP(N2524,'散件（更新）'!B:I,8,FALSE)</f>
        <v>6972200191816</v>
      </c>
    </row>
    <row r="2525" spans="1:22">
      <c r="A2525" s="57">
        <v>46169</v>
      </c>
      <c r="B2525" s="59" t="s">
        <v>7442</v>
      </c>
      <c r="C2525" s="27" t="str">
        <f>VLOOKUP(B2525,'大货清单（不定期按GOMS更新）'!A:H,8,0)</f>
        <v>109-23761602</v>
      </c>
      <c r="D2525" s="27" t="str">
        <f>VLOOKUP(B2525,'大货清单（不定期按GOMS更新）'!A:C,3,0)</f>
        <v>CL2376P-02</v>
      </c>
      <c r="E2525" s="27" t="str">
        <f>VLOOKUP(B2525,'大货清单（不定期按GOMS更新）'!A:H,4,0)</f>
        <v>DE,AT,CH,FR,ES,PL,HK,ZA,LT,GR,CZ,NL,IT,HU,UA,MA</v>
      </c>
      <c r="F2525" s="27" t="str">
        <f>VLOOKUP(B2525,'大货清单（不定期按GOMS更新）'!A:H,2,0)</f>
        <v>Floor One S7 Stretch</v>
      </c>
      <c r="G2525" s="28" t="str">
        <f>VLOOKUP(B2525,'大货清单（不定期按GOMS更新）'!A:I,9,FALSE)</f>
        <v>6932485001798 ,	 6932485001798</v>
      </c>
      <c r="H2525" s="27" t="str">
        <f>VLOOKUP(B2525,'大货清单（不定期按GOMS更新）'!A:H,7,0)</f>
        <v>Blue</v>
      </c>
      <c r="I2525" s="27" t="str">
        <f>VLOOKUP(B2525,'大货清单（不定期按GOMS更新）'!A:F,6,FALSE)</f>
        <v>ACTIVE</v>
      </c>
      <c r="J2525" s="27" t="str">
        <f>VLOOKUP(B2525,'大货清单（不定期按GOMS更新）'!A:K,11,FALSE)</f>
        <v>9</v>
      </c>
      <c r="K2525" s="27" t="str">
        <f>VLOOKUP(B2525,'大货清单（不定期按GOMS更新）'!A:N,12,FALSE)</f>
        <v>712</v>
      </c>
      <c r="L2525" s="27" t="str">
        <f>VLOOKUP(B2525,'大货清单（不定期按GOMS更新）'!A:M,13,FALSE)</f>
        <v>270</v>
      </c>
      <c r="M2525" s="27" t="str">
        <f>VLOOKUP(B2525,'大货清单（不定期按GOMS更新）'!A:N,14,FALSE)</f>
        <v>326</v>
      </c>
      <c r="N2525" s="51" t="s">
        <v>8082</v>
      </c>
      <c r="O2525" s="27">
        <f>IFERROR(VLOOKUP(N2525,'散件迭代（不定期更新）'!C:J,8,FALSE),0)</f>
        <v>0</v>
      </c>
      <c r="P2525" s="27" t="str">
        <f>IFERROR(VLOOKUP(N2525,'散件（更新）'!B:H,3,FALSE),0)</f>
        <v/>
      </c>
      <c r="Q2525" s="27" t="str">
        <f>VLOOKUP(N2525,'散件（更新）'!B:H,2,FALSE)</f>
        <v>114-23761801</v>
      </c>
      <c r="R2525" s="27" t="str">
        <f>VLOOKUP(N2525,'散件（更新）'!B:H,7,FALSE)</f>
        <v>Brush Roller</v>
      </c>
      <c r="S2525" s="27" t="str">
        <f>VLOOKUP(N2525,'散件（更新）'!B:E,4,FALSE)</f>
        <v>https://tineco-yxzt.oss-accelerate.aliyuncs.com/20241219/weixintupian_20241114110949_1734578233397.jpg</v>
      </c>
      <c r="T2525" s="27" t="s">
        <v>8759</v>
      </c>
      <c r="U2525" s="28" t="str">
        <f>VLOOKUP(N2525,'散件（更新）'!B:G,6,FALSE)</f>
        <v>耐热滚刷组件</v>
      </c>
      <c r="V2525" s="28">
        <f>VLOOKUP(N2525,'散件（更新）'!B:I,8,FALSE)</f>
        <v>6932485002405</v>
      </c>
    </row>
    <row r="2526" spans="1:22">
      <c r="A2526" s="57">
        <v>46169</v>
      </c>
      <c r="B2526" s="59" t="s">
        <v>7442</v>
      </c>
      <c r="C2526" s="27" t="str">
        <f>VLOOKUP(B2526,'大货清单（不定期按GOMS更新）'!A:H,8,0)</f>
        <v>109-23761602</v>
      </c>
      <c r="D2526" s="27" t="str">
        <f>VLOOKUP(B2526,'大货清单（不定期按GOMS更新）'!A:C,3,0)</f>
        <v>CL2376P-02</v>
      </c>
      <c r="E2526" s="27" t="str">
        <f>VLOOKUP(B2526,'大货清单（不定期按GOMS更新）'!A:H,4,0)</f>
        <v>DE,AT,CH,FR,ES,PL,HK,ZA,LT,GR,CZ,NL,IT,HU,UA,MA</v>
      </c>
      <c r="F2526" s="27" t="str">
        <f>VLOOKUP(B2526,'大货清单（不定期按GOMS更新）'!A:H,2,0)</f>
        <v>Floor One S7 Stretch</v>
      </c>
      <c r="G2526" s="28" t="str">
        <f>VLOOKUP(B2526,'大货清单（不定期按GOMS更新）'!A:I,9,FALSE)</f>
        <v>6932485001798 ,	 6932485001798</v>
      </c>
      <c r="H2526" s="27" t="str">
        <f>VLOOKUP(B2526,'大货清单（不定期按GOMS更新）'!A:H,7,0)</f>
        <v>Blue</v>
      </c>
      <c r="I2526" s="27" t="str">
        <f>VLOOKUP(B2526,'大货清单（不定期按GOMS更新）'!A:F,6,FALSE)</f>
        <v>ACTIVE</v>
      </c>
      <c r="J2526" s="27" t="str">
        <f>VLOOKUP(B2526,'大货清单（不定期按GOMS更新）'!A:K,11,FALSE)</f>
        <v>9</v>
      </c>
      <c r="K2526" s="27" t="str">
        <f>VLOOKUP(B2526,'大货清单（不定期按GOMS更新）'!A:N,12,FALSE)</f>
        <v>712</v>
      </c>
      <c r="L2526" s="27" t="str">
        <f>VLOOKUP(B2526,'大货清单（不定期按GOMS更新）'!A:M,13,FALSE)</f>
        <v>270</v>
      </c>
      <c r="M2526" s="27" t="str">
        <f>VLOOKUP(B2526,'大货清单（不定期按GOMS更新）'!A:N,14,FALSE)</f>
        <v>326</v>
      </c>
      <c r="N2526" s="51" t="s">
        <v>7530</v>
      </c>
      <c r="O2526" s="27" t="str">
        <f>IFERROR(VLOOKUP(N2526,'散件迭代（不定期更新）'!C:J,8,FALSE),0)</f>
        <v>A64</v>
      </c>
      <c r="P2526" s="27">
        <f>IFERROR(VLOOKUP(N2526,'散件（更新）'!B:H,3,FALSE),0)</f>
        <v>0</v>
      </c>
      <c r="Q2526" s="27" t="str">
        <f>VLOOKUP(N2526,'散件（更新）'!B:H,2,FALSE)</f>
        <v>114-23280222</v>
      </c>
      <c r="R2526" s="27" t="str">
        <f>VLOOKUP(N2526,'散件（更新）'!B:H,7,FALSE)</f>
        <v>HEPA Assy</v>
      </c>
      <c r="S2526" s="27" t="str">
        <f>VLOOKUP(N2526,'散件（更新）'!B:E,4,FALSE)</f>
        <v>https://tineco-yxzt.oss-accelerate.aliyuncs.com/20240822/HEPA_1724286749680.jpg</v>
      </c>
      <c r="T2526" s="27" t="s">
        <v>8759</v>
      </c>
      <c r="U2526" s="28" t="str">
        <f>VLOOKUP(N2526,'散件（更新）'!B:G,6,FALSE)</f>
        <v>回收桶过滤器组件</v>
      </c>
      <c r="V2526" s="28">
        <f>VLOOKUP(N2526,'散件（更新）'!B:I,8,FALSE)</f>
        <v>6932485000470</v>
      </c>
    </row>
    <row r="2527" spans="1:22">
      <c r="A2527" s="57">
        <v>46169</v>
      </c>
      <c r="B2527" s="59" t="s">
        <v>7442</v>
      </c>
      <c r="C2527" s="27" t="str">
        <f>VLOOKUP(B2527,'大货清单（不定期按GOMS更新）'!A:H,8,0)</f>
        <v>109-23761602</v>
      </c>
      <c r="D2527" s="27" t="str">
        <f>VLOOKUP(B2527,'大货清单（不定期按GOMS更新）'!A:C,3,0)</f>
        <v>CL2376P-02</v>
      </c>
      <c r="E2527" s="27" t="str">
        <f>VLOOKUP(B2527,'大货清单（不定期按GOMS更新）'!A:H,4,0)</f>
        <v>DE,AT,CH,FR,ES,PL,HK,ZA,LT,GR,CZ,NL,IT,HU,UA,MA</v>
      </c>
      <c r="F2527" s="27" t="str">
        <f>VLOOKUP(B2527,'大货清单（不定期按GOMS更新）'!A:H,2,0)</f>
        <v>Floor One S7 Stretch</v>
      </c>
      <c r="G2527" s="28" t="str">
        <f>VLOOKUP(B2527,'大货清单（不定期按GOMS更新）'!A:I,9,FALSE)</f>
        <v>6932485001798 ,	 6932485001798</v>
      </c>
      <c r="H2527" s="27" t="str">
        <f>VLOOKUP(B2527,'大货清单（不定期按GOMS更新）'!A:H,7,0)</f>
        <v>Blue</v>
      </c>
      <c r="I2527" s="27" t="str">
        <f>VLOOKUP(B2527,'大货清单（不定期按GOMS更新）'!A:F,6,FALSE)</f>
        <v>ACTIVE</v>
      </c>
      <c r="J2527" s="27" t="str">
        <f>VLOOKUP(B2527,'大货清单（不定期按GOMS更新）'!A:K,11,FALSE)</f>
        <v>9</v>
      </c>
      <c r="K2527" s="27" t="str">
        <f>VLOOKUP(B2527,'大货清单（不定期按GOMS更新）'!A:N,12,FALSE)</f>
        <v>712</v>
      </c>
      <c r="L2527" s="27" t="str">
        <f>VLOOKUP(B2527,'大货清单（不定期按GOMS更新）'!A:M,13,FALSE)</f>
        <v>270</v>
      </c>
      <c r="M2527" s="27" t="str">
        <f>VLOOKUP(B2527,'大货清单（不定期按GOMS更新）'!A:N,14,FALSE)</f>
        <v>326</v>
      </c>
      <c r="N2527" s="51" t="s">
        <v>7826</v>
      </c>
      <c r="O2527" s="27">
        <f>IFERROR(VLOOKUP(N2527,'散件迭代（不定期更新）'!C:J,8,FALSE),0)</f>
        <v>0</v>
      </c>
      <c r="P2527" s="27" t="str">
        <f>IFERROR(VLOOKUP(N2527,'散件（更新）'!B:H,3,FALSE),0)</f>
        <v/>
      </c>
      <c r="Q2527" s="27" t="str">
        <f>VLOOKUP(N2527,'散件（更新）'!B:H,2,FALSE)</f>
        <v>114-23761600</v>
      </c>
      <c r="R2527" s="27" t="str">
        <f>VLOOKUP(N2527,'散件（更新）'!B:H,7,FALSE)</f>
        <v>Charging Dock</v>
      </c>
      <c r="S2527" s="27" t="str">
        <f>VLOOKUP(N2527,'散件（更新）'!B:E,4,FALSE)</f>
        <v>https://tineco-yxzt.oss-accelerate.aliyuncs.com/20241219/2_1734589861501.jpg</v>
      </c>
      <c r="T2527" s="27" t="s">
        <v>19301</v>
      </c>
      <c r="U2527" s="28" t="str">
        <f>VLOOKUP(N2527,'散件（更新）'!B:G,6,FALSE)</f>
        <v>烘干托盘组件（欧版）</v>
      </c>
      <c r="V2527" s="28">
        <f>VLOOKUP(N2527,'散件（更新）'!B:I,8,FALSE)</f>
        <v>6932485002603</v>
      </c>
    </row>
    <row r="2528" spans="1:22">
      <c r="A2528" s="57">
        <v>46169</v>
      </c>
      <c r="B2528" s="59" t="s">
        <v>7442</v>
      </c>
      <c r="C2528" s="27" t="str">
        <f>VLOOKUP(B2528,'大货清单（不定期按GOMS更新）'!A:H,8,0)</f>
        <v>109-23761602</v>
      </c>
      <c r="D2528" s="27" t="str">
        <f>VLOOKUP(B2528,'大货清单（不定期按GOMS更新）'!A:C,3,0)</f>
        <v>CL2376P-02</v>
      </c>
      <c r="E2528" s="27" t="str">
        <f>VLOOKUP(B2528,'大货清单（不定期按GOMS更新）'!A:H,4,0)</f>
        <v>DE,AT,CH,FR,ES,PL,HK,ZA,LT,GR,CZ,NL,IT,HU,UA,MA</v>
      </c>
      <c r="F2528" s="27" t="str">
        <f>VLOOKUP(B2528,'大货清单（不定期按GOMS更新）'!A:H,2,0)</f>
        <v>Floor One S7 Stretch</v>
      </c>
      <c r="G2528" s="28" t="str">
        <f>VLOOKUP(B2528,'大货清单（不定期按GOMS更新）'!A:I,9,FALSE)</f>
        <v>6932485001798 ,	 6932485001798</v>
      </c>
      <c r="H2528" s="27" t="str">
        <f>VLOOKUP(B2528,'大货清单（不定期按GOMS更新）'!A:H,7,0)</f>
        <v>Blue</v>
      </c>
      <c r="I2528" s="27" t="str">
        <f>VLOOKUP(B2528,'大货清单（不定期按GOMS更新）'!A:F,6,FALSE)</f>
        <v>ACTIVE</v>
      </c>
      <c r="J2528" s="27" t="str">
        <f>VLOOKUP(B2528,'大货清单（不定期按GOMS更新）'!A:K,11,FALSE)</f>
        <v>9</v>
      </c>
      <c r="K2528" s="27" t="str">
        <f>VLOOKUP(B2528,'大货清单（不定期按GOMS更新）'!A:N,12,FALSE)</f>
        <v>712</v>
      </c>
      <c r="L2528" s="27" t="str">
        <f>VLOOKUP(B2528,'大货清单（不定期按GOMS更新）'!A:M,13,FALSE)</f>
        <v>270</v>
      </c>
      <c r="M2528" s="27" t="str">
        <f>VLOOKUP(B2528,'大货清单（不定期按GOMS更新）'!A:N,14,FALSE)</f>
        <v>326</v>
      </c>
      <c r="N2528" s="51" t="s">
        <v>7874</v>
      </c>
      <c r="O2528" s="27">
        <f>IFERROR(VLOOKUP(N2528,'散件迭代（不定期更新）'!C:J,8,FALSE),0)</f>
        <v>0</v>
      </c>
      <c r="P2528" s="27" t="str">
        <f>IFERROR(VLOOKUP(N2528,'散件（更新）'!B:H,3,FALSE),0)</f>
        <v/>
      </c>
      <c r="Q2528" s="27" t="str">
        <f>VLOOKUP(N2528,'散件（更新）'!B:H,2,FALSE)</f>
        <v>114-23761802</v>
      </c>
      <c r="R2528" s="27" t="str">
        <f>VLOOKUP(N2528,'散件（更新）'!B:H,7,FALSE)</f>
        <v>Battery</v>
      </c>
      <c r="S2528" s="27" t="str">
        <f>VLOOKUP(N2528,'散件（更新）'!B:E,4,FALSE)</f>
        <v>https://tineco-yxzt.oss-accelerate.aliyuncs.com/20241219/weixintupian_202411141109482_1734578445685.jpg</v>
      </c>
      <c r="T2528" s="27" t="s">
        <v>8759</v>
      </c>
      <c r="U2528" s="28" t="str">
        <f>VLOOKUP(N2528,'散件（更新）'!B:G,6,FALSE)</f>
        <v>电池包组件</v>
      </c>
      <c r="V2528" s="28">
        <f>VLOOKUP(N2528,'散件（更新）'!B:I,8,FALSE)</f>
        <v>6932485002412</v>
      </c>
    </row>
    <row r="2529" spans="1:22">
      <c r="A2529" s="57">
        <v>46169</v>
      </c>
      <c r="B2529" s="59" t="s">
        <v>7442</v>
      </c>
      <c r="C2529" s="27" t="str">
        <f>VLOOKUP(B2529,'大货清单（不定期按GOMS更新）'!A:H,8,0)</f>
        <v>109-23761602</v>
      </c>
      <c r="D2529" s="27" t="str">
        <f>VLOOKUP(B2529,'大货清单（不定期按GOMS更新）'!A:C,3,0)</f>
        <v>CL2376P-02</v>
      </c>
      <c r="E2529" s="27" t="str">
        <f>VLOOKUP(B2529,'大货清单（不定期按GOMS更新）'!A:H,4,0)</f>
        <v>DE,AT,CH,FR,ES,PL,HK,ZA,LT,GR,CZ,NL,IT,HU,UA,MA</v>
      </c>
      <c r="F2529" s="27" t="str">
        <f>VLOOKUP(B2529,'大货清单（不定期按GOMS更新）'!A:H,2,0)</f>
        <v>Floor One S7 Stretch</v>
      </c>
      <c r="G2529" s="28" t="str">
        <f>VLOOKUP(B2529,'大货清单（不定期按GOMS更新）'!A:I,9,FALSE)</f>
        <v>6932485001798 ,	 6932485001798</v>
      </c>
      <c r="H2529" s="27" t="str">
        <f>VLOOKUP(B2529,'大货清单（不定期按GOMS更新）'!A:H,7,0)</f>
        <v>Blue</v>
      </c>
      <c r="I2529" s="27" t="str">
        <f>VLOOKUP(B2529,'大货清单（不定期按GOMS更新）'!A:F,6,FALSE)</f>
        <v>ACTIVE</v>
      </c>
      <c r="J2529" s="27" t="str">
        <f>VLOOKUP(B2529,'大货清单（不定期按GOMS更新）'!A:K,11,FALSE)</f>
        <v>9</v>
      </c>
      <c r="K2529" s="27" t="str">
        <f>VLOOKUP(B2529,'大货清单（不定期按GOMS更新）'!A:N,12,FALSE)</f>
        <v>712</v>
      </c>
      <c r="L2529" s="27" t="str">
        <f>VLOOKUP(B2529,'大货清单（不定期按GOMS更新）'!A:M,13,FALSE)</f>
        <v>270</v>
      </c>
      <c r="M2529" s="27" t="str">
        <f>VLOOKUP(B2529,'大货清单（不定期按GOMS更新）'!A:N,14,FALSE)</f>
        <v>326</v>
      </c>
      <c r="N2529" s="51" t="s">
        <v>7953</v>
      </c>
      <c r="O2529" s="27">
        <f>IFERROR(VLOOKUP(N2529,'散件迭代（不定期更新）'!C:J,8,FALSE),0)</f>
        <v>0</v>
      </c>
      <c r="P2529" s="27" t="str">
        <f>IFERROR(VLOOKUP(N2529,'散件（更新）'!B:H,3,FALSE),0)</f>
        <v/>
      </c>
      <c r="Q2529" s="27" t="str">
        <f>VLOOKUP(N2529,'散件（更新）'!B:H,2,FALSE)</f>
        <v>114-23761803</v>
      </c>
      <c r="R2529" s="27" t="str">
        <f>VLOOKUP(N2529,'散件（更新）'!B:H,7,FALSE)</f>
        <v>Display Screen</v>
      </c>
      <c r="S2529" s="27" t="str">
        <f>VLOOKUP(N2529,'散件（更新）'!B:E,4,FALSE)</f>
        <v>https://tineco-yxzt.oss-accelerate.aliyuncs.com/20241219/weixintupian_202411141109492_1734586130159.jpg</v>
      </c>
      <c r="T2529" s="27" t="s">
        <v>8759</v>
      </c>
      <c r="U2529" s="28" t="str">
        <f>VLOOKUP(N2529,'散件（更新）'!B:G,6,FALSE)</f>
        <v>LED显示屏组件</v>
      </c>
      <c r="V2529" s="28">
        <f>VLOOKUP(N2529,'散件（更新）'!B:I,8,FALSE)</f>
        <v>6932485002429</v>
      </c>
    </row>
    <row r="2530" spans="1:22">
      <c r="A2530" s="57">
        <v>46169</v>
      </c>
      <c r="B2530" s="59" t="s">
        <v>7442</v>
      </c>
      <c r="C2530" s="27" t="str">
        <f>VLOOKUP(B2530,'大货清单（不定期按GOMS更新）'!A:H,8,0)</f>
        <v>109-23761602</v>
      </c>
      <c r="D2530" s="27" t="str">
        <f>VLOOKUP(B2530,'大货清单（不定期按GOMS更新）'!A:C,3,0)</f>
        <v>CL2376P-02</v>
      </c>
      <c r="E2530" s="27" t="str">
        <f>VLOOKUP(B2530,'大货清单（不定期按GOMS更新）'!A:H,4,0)</f>
        <v>DE,AT,CH,FR,ES,PL,HK,ZA,LT,GR,CZ,NL,IT,HU,UA,MA</v>
      </c>
      <c r="F2530" s="27" t="str">
        <f>VLOOKUP(B2530,'大货清单（不定期按GOMS更新）'!A:H,2,0)</f>
        <v>Floor One S7 Stretch</v>
      </c>
      <c r="G2530" s="28" t="str">
        <f>VLOOKUP(B2530,'大货清单（不定期按GOMS更新）'!A:I,9,FALSE)</f>
        <v>6932485001798 ,	 6932485001798</v>
      </c>
      <c r="H2530" s="27" t="str">
        <f>VLOOKUP(B2530,'大货清单（不定期按GOMS更新）'!A:H,7,0)</f>
        <v>Blue</v>
      </c>
      <c r="I2530" s="27" t="str">
        <f>VLOOKUP(B2530,'大货清单（不定期按GOMS更新）'!A:F,6,FALSE)</f>
        <v>ACTIVE</v>
      </c>
      <c r="J2530" s="27" t="str">
        <f>VLOOKUP(B2530,'大货清单（不定期按GOMS更新）'!A:K,11,FALSE)</f>
        <v>9</v>
      </c>
      <c r="K2530" s="27" t="str">
        <f>VLOOKUP(B2530,'大货清单（不定期按GOMS更新）'!A:N,12,FALSE)</f>
        <v>712</v>
      </c>
      <c r="L2530" s="27" t="str">
        <f>VLOOKUP(B2530,'大货清单（不定期按GOMS更新）'!A:M,13,FALSE)</f>
        <v>270</v>
      </c>
      <c r="M2530" s="27" t="str">
        <f>VLOOKUP(B2530,'大货清单（不定期按GOMS更新）'!A:N,14,FALSE)</f>
        <v>326</v>
      </c>
      <c r="N2530" s="51" t="s">
        <v>7875</v>
      </c>
      <c r="O2530" s="27">
        <f>IFERROR(VLOOKUP(N2530,'散件迭代（不定期更新）'!C:J,8,FALSE),0)</f>
        <v>0</v>
      </c>
      <c r="P2530" s="27" t="str">
        <f>IFERROR(VLOOKUP(N2530,'散件（更新）'!B:H,3,FALSE),0)</f>
        <v/>
      </c>
      <c r="Q2530" s="27" t="str">
        <f>VLOOKUP(N2530,'散件（更新）'!B:H,2,FALSE)</f>
        <v>114-23761807</v>
      </c>
      <c r="R2530" s="27" t="str">
        <f>VLOOKUP(N2530,'散件（更新）'!B:H,7,FALSE)</f>
        <v>plastic part</v>
      </c>
      <c r="S2530" s="27" t="str">
        <f>VLOOKUP(N2530,'散件（更新）'!B:E,4,FALSE)</f>
        <v>https://tineco-yxzt.oss-accelerate.aliyuncs.com/20241219/42_1734588919824.jpg</v>
      </c>
      <c r="T2530" s="27" t="s">
        <v>8759</v>
      </c>
      <c r="U2530" s="28" t="str">
        <f>VLOOKUP(N2530,'散件（更新）'!B:G,6,FALSE)</f>
        <v>前后盖软胶塞（深蓝）</v>
      </c>
      <c r="V2530" s="28">
        <f>VLOOKUP(N2530,'散件（更新）'!B:I,8,FALSE)</f>
        <v>6932485002467</v>
      </c>
    </row>
    <row r="2531" spans="1:22">
      <c r="A2531" s="57">
        <v>46169</v>
      </c>
      <c r="B2531" s="59" t="s">
        <v>7442</v>
      </c>
      <c r="C2531" s="27" t="str">
        <f>VLOOKUP(B2531,'大货清单（不定期按GOMS更新）'!A:H,8,0)</f>
        <v>109-23761602</v>
      </c>
      <c r="D2531" s="27" t="str">
        <f>VLOOKUP(B2531,'大货清单（不定期按GOMS更新）'!A:C,3,0)</f>
        <v>CL2376P-02</v>
      </c>
      <c r="E2531" s="27" t="str">
        <f>VLOOKUP(B2531,'大货清单（不定期按GOMS更新）'!A:H,4,0)</f>
        <v>DE,AT,CH,FR,ES,PL,HK,ZA,LT,GR,CZ,NL,IT,HU,UA,MA</v>
      </c>
      <c r="F2531" s="27" t="str">
        <f>VLOOKUP(B2531,'大货清单（不定期按GOMS更新）'!A:H,2,0)</f>
        <v>Floor One S7 Stretch</v>
      </c>
      <c r="G2531" s="28" t="str">
        <f>VLOOKUP(B2531,'大货清单（不定期按GOMS更新）'!A:I,9,FALSE)</f>
        <v>6932485001798 ,	 6932485001798</v>
      </c>
      <c r="H2531" s="27" t="str">
        <f>VLOOKUP(B2531,'大货清单（不定期按GOMS更新）'!A:H,7,0)</f>
        <v>Blue</v>
      </c>
      <c r="I2531" s="27" t="str">
        <f>VLOOKUP(B2531,'大货清单（不定期按GOMS更新）'!A:F,6,FALSE)</f>
        <v>ACTIVE</v>
      </c>
      <c r="J2531" s="27" t="str">
        <f>VLOOKUP(B2531,'大货清单（不定期按GOMS更新）'!A:K,11,FALSE)</f>
        <v>9</v>
      </c>
      <c r="K2531" s="27" t="str">
        <f>VLOOKUP(B2531,'大货清单（不定期按GOMS更新）'!A:N,12,FALSE)</f>
        <v>712</v>
      </c>
      <c r="L2531" s="27" t="str">
        <f>VLOOKUP(B2531,'大货清单（不定期按GOMS更新）'!A:M,13,FALSE)</f>
        <v>270</v>
      </c>
      <c r="M2531" s="27" t="str">
        <f>VLOOKUP(B2531,'大货清单（不定期按GOMS更新）'!A:N,14,FALSE)</f>
        <v>326</v>
      </c>
      <c r="N2531" s="51" t="s">
        <v>7999</v>
      </c>
      <c r="O2531" s="27">
        <f>IFERROR(VLOOKUP(N2531,'散件迭代（不定期更新）'!C:J,8,FALSE),0)</f>
        <v>0</v>
      </c>
      <c r="P2531" s="27" t="str">
        <f>IFERROR(VLOOKUP(N2531,'散件（更新）'!B:H,3,FALSE),0)</f>
        <v/>
      </c>
      <c r="Q2531" s="27" t="str">
        <f>VLOOKUP(N2531,'散件（更新）'!B:H,2,FALSE)</f>
        <v>114-23761810</v>
      </c>
      <c r="R2531" s="27" t="str">
        <f>VLOOKUP(N2531,'散件（更新）'!B:H,7,FALSE)</f>
        <v>plastic part</v>
      </c>
      <c r="S2531" s="27" t="str">
        <f>VLOOKUP(N2531,'散件（更新）'!B:E,4,FALSE)</f>
        <v>https://tineco-yxzt.oss-accelerate.aliyuncs.com/20241219/weixintupian_202411141109497_1734589279566.jpg</v>
      </c>
      <c r="T2531" s="27" t="s">
        <v>8759</v>
      </c>
      <c r="U2531" s="28" t="str">
        <f>VLOOKUP(N2531,'散件（更新）'!B:G,6,FALSE)</f>
        <v>回收桶信号检测组件（黑色适配蓝色）</v>
      </c>
      <c r="V2531" s="28">
        <f>VLOOKUP(N2531,'散件（更新）'!B:I,8,FALSE)</f>
        <v>6932485002498</v>
      </c>
    </row>
    <row r="2532" spans="1:22">
      <c r="A2532" s="57">
        <v>46169</v>
      </c>
      <c r="B2532" s="59" t="s">
        <v>7442</v>
      </c>
      <c r="C2532" s="27" t="str">
        <f>VLOOKUP(B2532,'大货清单（不定期按GOMS更新）'!A:H,8,0)</f>
        <v>109-23761602</v>
      </c>
      <c r="D2532" s="27" t="str">
        <f>VLOOKUP(B2532,'大货清单（不定期按GOMS更新）'!A:C,3,0)</f>
        <v>CL2376P-02</v>
      </c>
      <c r="E2532" s="27" t="str">
        <f>VLOOKUP(B2532,'大货清单（不定期按GOMS更新）'!A:H,4,0)</f>
        <v>DE,AT,CH,FR,ES,PL,HK,ZA,LT,GR,CZ,NL,IT,HU,UA,MA</v>
      </c>
      <c r="F2532" s="27" t="str">
        <f>VLOOKUP(B2532,'大货清单（不定期按GOMS更新）'!A:H,2,0)</f>
        <v>Floor One S7 Stretch</v>
      </c>
      <c r="G2532" s="28" t="str">
        <f>VLOOKUP(B2532,'大货清单（不定期按GOMS更新）'!A:I,9,FALSE)</f>
        <v>6932485001798 ,	 6932485001798</v>
      </c>
      <c r="H2532" s="27" t="str">
        <f>VLOOKUP(B2532,'大货清单（不定期按GOMS更新）'!A:H,7,0)</f>
        <v>Blue</v>
      </c>
      <c r="I2532" s="27" t="str">
        <f>VLOOKUP(B2532,'大货清单（不定期按GOMS更新）'!A:F,6,FALSE)</f>
        <v>ACTIVE</v>
      </c>
      <c r="J2532" s="27" t="str">
        <f>VLOOKUP(B2532,'大货清单（不定期按GOMS更新）'!A:K,11,FALSE)</f>
        <v>9</v>
      </c>
      <c r="K2532" s="27" t="str">
        <f>VLOOKUP(B2532,'大货清单（不定期按GOMS更新）'!A:N,12,FALSE)</f>
        <v>712</v>
      </c>
      <c r="L2532" s="27" t="str">
        <f>VLOOKUP(B2532,'大货清单（不定期按GOMS更新）'!A:M,13,FALSE)</f>
        <v>270</v>
      </c>
      <c r="M2532" s="27" t="str">
        <f>VLOOKUP(B2532,'大货清单（不定期按GOMS更新）'!A:N,14,FALSE)</f>
        <v>326</v>
      </c>
      <c r="N2532" s="51" t="s">
        <v>8054</v>
      </c>
      <c r="O2532" s="27">
        <f>IFERROR(VLOOKUP(N2532,'散件迭代（不定期更新）'!C:J,8,FALSE),0)</f>
        <v>0</v>
      </c>
      <c r="P2532" s="27" t="str">
        <f>IFERROR(VLOOKUP(N2532,'散件（更新）'!B:H,3,FALSE),0)</f>
        <v/>
      </c>
      <c r="Q2532" s="27" t="str">
        <f>VLOOKUP(N2532,'散件（更新）'!B:H,2,FALSE)</f>
        <v>114-23761815</v>
      </c>
      <c r="R2532" s="27" t="str">
        <f>VLOOKUP(N2532,'散件（更新）'!B:H,7,FALSE)</f>
        <v>plastic part</v>
      </c>
      <c r="S2532" s="27" t="str">
        <f>VLOOKUP(N2532,'散件（更新）'!B:E,4,FALSE)</f>
        <v>https://tineco-yxzt.oss-accelerate.aliyuncs.com/20241219/62_1734590951668.jpg</v>
      </c>
      <c r="T2532" s="27" t="s">
        <v>8759</v>
      </c>
      <c r="U2532" s="28" t="str">
        <f>VLOOKUP(N2532,'散件（更新）'!B:G,6,FALSE)</f>
        <v>地刷充电头组件</v>
      </c>
      <c r="V2532" s="28">
        <f>VLOOKUP(N2532,'散件（更新）'!B:I,8,FALSE)</f>
        <v>6932485002559</v>
      </c>
    </row>
    <row r="2533" spans="1:22">
      <c r="A2533" s="57">
        <v>46169</v>
      </c>
      <c r="B2533" s="59" t="s">
        <v>7442</v>
      </c>
      <c r="C2533" s="27" t="str">
        <f>VLOOKUP(B2533,'大货清单（不定期按GOMS更新）'!A:H,8,0)</f>
        <v>109-23761602</v>
      </c>
      <c r="D2533" s="27" t="str">
        <f>VLOOKUP(B2533,'大货清单（不定期按GOMS更新）'!A:C,3,0)</f>
        <v>CL2376P-02</v>
      </c>
      <c r="E2533" s="27" t="str">
        <f>VLOOKUP(B2533,'大货清单（不定期按GOMS更新）'!A:H,4,0)</f>
        <v>DE,AT,CH,FR,ES,PL,HK,ZA,LT,GR,CZ,NL,IT,HU,UA,MA</v>
      </c>
      <c r="F2533" s="27" t="str">
        <f>VLOOKUP(B2533,'大货清单（不定期按GOMS更新）'!A:H,2,0)</f>
        <v>Floor One S7 Stretch</v>
      </c>
      <c r="G2533" s="28" t="str">
        <f>VLOOKUP(B2533,'大货清单（不定期按GOMS更新）'!A:I,9,FALSE)</f>
        <v>6932485001798 ,	 6932485001798</v>
      </c>
      <c r="H2533" s="27" t="str">
        <f>VLOOKUP(B2533,'大货清单（不定期按GOMS更新）'!A:H,7,0)</f>
        <v>Blue</v>
      </c>
      <c r="I2533" s="27" t="str">
        <f>VLOOKUP(B2533,'大货清单（不定期按GOMS更新）'!A:F,6,FALSE)</f>
        <v>ACTIVE</v>
      </c>
      <c r="J2533" s="27" t="str">
        <f>VLOOKUP(B2533,'大货清单（不定期按GOMS更新）'!A:K,11,FALSE)</f>
        <v>9</v>
      </c>
      <c r="K2533" s="27" t="str">
        <f>VLOOKUP(B2533,'大货清单（不定期按GOMS更新）'!A:N,12,FALSE)</f>
        <v>712</v>
      </c>
      <c r="L2533" s="27" t="str">
        <f>VLOOKUP(B2533,'大货清单（不定期按GOMS更新）'!A:M,13,FALSE)</f>
        <v>270</v>
      </c>
      <c r="M2533" s="27" t="str">
        <f>VLOOKUP(B2533,'大货清单（不定期按GOMS更新）'!A:N,14,FALSE)</f>
        <v>326</v>
      </c>
      <c r="N2533" s="51" t="s">
        <v>7839</v>
      </c>
      <c r="O2533" s="27">
        <f>IFERROR(VLOOKUP(N2533,'散件迭代（不定期更新）'!C:J,8,FALSE),0)</f>
        <v>0</v>
      </c>
      <c r="P2533" s="27" t="str">
        <f>IFERROR(VLOOKUP(N2533,'散件（更新）'!B:H,3,FALSE),0)</f>
        <v/>
      </c>
      <c r="Q2533" s="27" t="str">
        <f>VLOOKUP(N2533,'散件（更新）'!B:H,2,FALSE)</f>
        <v>114-23761816</v>
      </c>
      <c r="R2533" s="27" t="str">
        <f>VLOOKUP(N2533,'散件（更新）'!B:H,7,FALSE)</f>
        <v>plastic part</v>
      </c>
      <c r="S2533" s="27" t="str">
        <f>VLOOKUP(N2533,'散件（更新）'!B:E,4,FALSE)</f>
        <v>https://tineco-yxzt.oss-accelerate.aliyuncs.com/20241219/5_1734589496153.jpg</v>
      </c>
      <c r="T2533" s="27" t="s">
        <v>8759</v>
      </c>
      <c r="U2533" s="28" t="str">
        <f>VLOOKUP(N2533,'散件（更新）'!B:G,6,FALSE)</f>
        <v>转接头组件（带锁扣）</v>
      </c>
      <c r="V2533" s="28">
        <f>VLOOKUP(N2533,'散件（更新）'!B:I,8,FALSE)</f>
        <v>6932485002504</v>
      </c>
    </row>
    <row r="2534" spans="1:22">
      <c r="A2534" s="57">
        <v>46169</v>
      </c>
      <c r="B2534" s="59" t="s">
        <v>7442</v>
      </c>
      <c r="C2534" s="27" t="str">
        <f>VLOOKUP(B2534,'大货清单（不定期按GOMS更新）'!A:H,8,0)</f>
        <v>109-23761602</v>
      </c>
      <c r="D2534" s="27" t="str">
        <f>VLOOKUP(B2534,'大货清单（不定期按GOMS更新）'!A:C,3,0)</f>
        <v>CL2376P-02</v>
      </c>
      <c r="E2534" s="27" t="str">
        <f>VLOOKUP(B2534,'大货清单（不定期按GOMS更新）'!A:H,4,0)</f>
        <v>DE,AT,CH,FR,ES,PL,HK,ZA,LT,GR,CZ,NL,IT,HU,UA,MA</v>
      </c>
      <c r="F2534" s="27" t="str">
        <f>VLOOKUP(B2534,'大货清单（不定期按GOMS更新）'!A:H,2,0)</f>
        <v>Floor One S7 Stretch</v>
      </c>
      <c r="G2534" s="28" t="str">
        <f>VLOOKUP(B2534,'大货清单（不定期按GOMS更新）'!A:I,9,FALSE)</f>
        <v>6932485001798 ,	 6932485001798</v>
      </c>
      <c r="H2534" s="27" t="str">
        <f>VLOOKUP(B2534,'大货清单（不定期按GOMS更新）'!A:H,7,0)</f>
        <v>Blue</v>
      </c>
      <c r="I2534" s="27" t="str">
        <f>VLOOKUP(B2534,'大货清单（不定期按GOMS更新）'!A:F,6,FALSE)</f>
        <v>ACTIVE</v>
      </c>
      <c r="J2534" s="27" t="str">
        <f>VLOOKUP(B2534,'大货清单（不定期按GOMS更新）'!A:K,11,FALSE)</f>
        <v>9</v>
      </c>
      <c r="K2534" s="27" t="str">
        <f>VLOOKUP(B2534,'大货清单（不定期按GOMS更新）'!A:N,12,FALSE)</f>
        <v>712</v>
      </c>
      <c r="L2534" s="27" t="str">
        <f>VLOOKUP(B2534,'大货清单（不定期按GOMS更新）'!A:M,13,FALSE)</f>
        <v>270</v>
      </c>
      <c r="M2534" s="27" t="str">
        <f>VLOOKUP(B2534,'大货清单（不定期按GOMS更新）'!A:N,14,FALSE)</f>
        <v>326</v>
      </c>
      <c r="N2534" s="51" t="s">
        <v>8133</v>
      </c>
      <c r="O2534" s="27">
        <f>IFERROR(VLOOKUP(N2534,'散件迭代（不定期更新）'!C:J,8,FALSE),0)</f>
        <v>0</v>
      </c>
      <c r="P2534" s="27" t="str">
        <f>IFERROR(VLOOKUP(N2534,'散件（更新）'!B:H,3,FALSE),0)</f>
        <v/>
      </c>
      <c r="Q2534" s="27" t="str">
        <f>VLOOKUP(N2534,'散件（更新）'!B:H,2,FALSE)</f>
        <v>114-23761819</v>
      </c>
      <c r="R2534" s="27" t="str">
        <f>VLOOKUP(N2534,'散件（更新）'!B:H,7,FALSE)</f>
        <v>plastic part</v>
      </c>
      <c r="S2534" s="27" t="str">
        <f>VLOOKUP(N2534,'散件（更新）'!B:E,4,FALSE)</f>
        <v>https://tineco-yxzt.oss-accelerate.aliyuncs.com/20241219/425_1734594207024.jpg</v>
      </c>
      <c r="T2534" s="27" t="s">
        <v>19312</v>
      </c>
      <c r="U2534" s="28" t="str">
        <f>VLOOKUP(N2534,'散件（更新）'!B:G,6,FALSE)</f>
        <v>烘干托盘触点组件</v>
      </c>
      <c r="V2534" s="28">
        <f>VLOOKUP(N2534,'散件（更新）'!B:I,8,FALSE)</f>
        <v>6932485002566</v>
      </c>
    </row>
    <row r="2535" spans="1:22">
      <c r="A2535" s="57">
        <v>46169</v>
      </c>
      <c r="B2535" s="59" t="s">
        <v>7442</v>
      </c>
      <c r="C2535" s="27" t="str">
        <f>VLOOKUP(B2535,'大货清单（不定期按GOMS更新）'!A:H,8,0)</f>
        <v>109-23761602</v>
      </c>
      <c r="D2535" s="27" t="str">
        <f>VLOOKUP(B2535,'大货清单（不定期按GOMS更新）'!A:C,3,0)</f>
        <v>CL2376P-02</v>
      </c>
      <c r="E2535" s="27" t="str">
        <f>VLOOKUP(B2535,'大货清单（不定期按GOMS更新）'!A:H,4,0)</f>
        <v>DE,AT,CH,FR,ES,PL,HK,ZA,LT,GR,CZ,NL,IT,HU,UA,MA</v>
      </c>
      <c r="F2535" s="27" t="str">
        <f>VLOOKUP(B2535,'大货清单（不定期按GOMS更新）'!A:H,2,0)</f>
        <v>Floor One S7 Stretch</v>
      </c>
      <c r="G2535" s="28" t="str">
        <f>VLOOKUP(B2535,'大货清单（不定期按GOMS更新）'!A:I,9,FALSE)</f>
        <v>6932485001798 ,	 6932485001798</v>
      </c>
      <c r="H2535" s="27" t="str">
        <f>VLOOKUP(B2535,'大货清单（不定期按GOMS更新）'!A:H,7,0)</f>
        <v>Blue</v>
      </c>
      <c r="I2535" s="27" t="str">
        <f>VLOOKUP(B2535,'大货清单（不定期按GOMS更新）'!A:F,6,FALSE)</f>
        <v>ACTIVE</v>
      </c>
      <c r="J2535" s="27" t="str">
        <f>VLOOKUP(B2535,'大货清单（不定期按GOMS更新）'!A:K,11,FALSE)</f>
        <v>9</v>
      </c>
      <c r="K2535" s="27" t="str">
        <f>VLOOKUP(B2535,'大货清单（不定期按GOMS更新）'!A:N,12,FALSE)</f>
        <v>712</v>
      </c>
      <c r="L2535" s="27" t="str">
        <f>VLOOKUP(B2535,'大货清单（不定期按GOMS更新）'!A:M,13,FALSE)</f>
        <v>270</v>
      </c>
      <c r="M2535" s="27" t="str">
        <f>VLOOKUP(B2535,'大货清单（不定期按GOMS更新）'!A:N,14,FALSE)</f>
        <v>326</v>
      </c>
      <c r="N2535" s="51" t="s">
        <v>8138</v>
      </c>
      <c r="O2535" s="27">
        <f>IFERROR(VLOOKUP(N2535,'散件迭代（不定期更新）'!C:J,8,FALSE),0)</f>
        <v>0</v>
      </c>
      <c r="P2535" s="27" t="str">
        <f>IFERROR(VLOOKUP(N2535,'散件（更新）'!B:H,3,FALSE),0)</f>
        <v/>
      </c>
      <c r="Q2535" s="27" t="str">
        <f>VLOOKUP(N2535,'散件（更新）'!B:H,2,FALSE)</f>
        <v>114-23761820</v>
      </c>
      <c r="R2535" s="27" t="str">
        <f>VLOOKUP(N2535,'散件（更新）'!B:H,7,FALSE)</f>
        <v>plastic part</v>
      </c>
      <c r="S2535" s="27" t="str">
        <f>VLOOKUP(N2535,'散件（更新）'!B:E,4,FALSE)</f>
        <v>https://tineco-yxzt.oss-accelerate.aliyuncs.com/20241219/2315_1734594266622.jpg</v>
      </c>
      <c r="T2535" s="27" t="s">
        <v>19313</v>
      </c>
      <c r="U2535" s="28" t="str">
        <f>VLOOKUP(N2535,'散件（更新）'!B:G,6,FALSE)</f>
        <v>机体后盖上盖（黑色）</v>
      </c>
      <c r="V2535" s="28">
        <f>VLOOKUP(N2535,'散件（更新）'!B:I,8,FALSE)</f>
        <v>6932485002573</v>
      </c>
    </row>
    <row r="2536" spans="1:22">
      <c r="A2536" s="57">
        <v>46169</v>
      </c>
      <c r="B2536" s="51" t="s">
        <v>7442</v>
      </c>
      <c r="C2536" s="27" t="str">
        <f>VLOOKUP(B2536,'大货清单（不定期按GOMS更新）'!A:H,8,0)</f>
        <v>109-23761602</v>
      </c>
      <c r="D2536" s="27" t="str">
        <f>VLOOKUP(B2536,'大货清单（不定期按GOMS更新）'!A:C,3,0)</f>
        <v>CL2376P-02</v>
      </c>
      <c r="E2536" s="27" t="str">
        <f>VLOOKUP(B2536,'大货清单（不定期按GOMS更新）'!A:H,4,0)</f>
        <v>DE,AT,CH,FR,ES,PL,HK,ZA,LT,GR,CZ,NL,IT,HU,UA,MA</v>
      </c>
      <c r="F2536" s="27" t="str">
        <f>VLOOKUP(B2536,'大货清单（不定期按GOMS更新）'!A:H,2,0)</f>
        <v>Floor One S7 Stretch</v>
      </c>
      <c r="G2536" s="28" t="str">
        <f>VLOOKUP(B2536,'大货清单（不定期按GOMS更新）'!A:I,9,FALSE)</f>
        <v>6932485001798 ,	 6932485001798</v>
      </c>
      <c r="H2536" s="27" t="str">
        <f>VLOOKUP(B2536,'大货清单（不定期按GOMS更新）'!A:H,7,0)</f>
        <v>Blue</v>
      </c>
      <c r="I2536" s="27" t="str">
        <f>VLOOKUP(B2536,'大货清单（不定期按GOMS更新）'!A:F,6,FALSE)</f>
        <v>ACTIVE</v>
      </c>
      <c r="J2536" s="27" t="str">
        <f>VLOOKUP(B2536,'大货清单（不定期按GOMS更新）'!A:K,11,FALSE)</f>
        <v>9</v>
      </c>
      <c r="K2536" s="27" t="str">
        <f>VLOOKUP(B2536,'大货清单（不定期按GOMS更新）'!A:N,12,FALSE)</f>
        <v>712</v>
      </c>
      <c r="L2536" s="27" t="str">
        <f>VLOOKUP(B2536,'大货清单（不定期按GOMS更新）'!A:M,13,FALSE)</f>
        <v>270</v>
      </c>
      <c r="M2536" s="27" t="str">
        <f>VLOOKUP(B2536,'大货清单（不定期按GOMS更新）'!A:N,14,FALSE)</f>
        <v>326</v>
      </c>
      <c r="N2536" s="51" t="s">
        <v>4703</v>
      </c>
      <c r="O2536" s="27">
        <f>IFERROR(VLOOKUP(N2536,'散件迭代（不定期更新）'!C:J,8,FALSE),0)</f>
        <v>0</v>
      </c>
      <c r="P2536" s="27">
        <f>IFERROR(VLOOKUP(N2536,'散件（更新）'!B:H,3,FALSE),0)</f>
        <v>0</v>
      </c>
      <c r="Q2536" s="27" t="str">
        <f>VLOOKUP(N2536,'散件（更新）'!B:H,2,FALSE)</f>
        <v>114-23280214</v>
      </c>
      <c r="R2536" s="27" t="str">
        <f>VLOOKUP(N2536,'散件（更新）'!B:H,7,FALSE)</f>
        <v>plastic part</v>
      </c>
      <c r="S2536" s="27" t="str">
        <f>VLOOKUP(N2536,'散件（更新）'!B:E,4,FALSE)</f>
        <v>https://tineco-yxzt.oss-accelerate.aliyuncs.com/20240306/shuixiangxiashuifazujian_1709692518244.GIF</v>
      </c>
      <c r="T2536" s="27" t="s">
        <v>8759</v>
      </c>
      <c r="U2536" s="28" t="str">
        <f>VLOOKUP(N2536,'散件（更新）'!B:G,6,FALSE)</f>
        <v>水箱下水阀组件</v>
      </c>
      <c r="V2536" s="28">
        <f>VLOOKUP(N2536,'散件（更新）'!B:I,8,FALSE)</f>
        <v>6974950107246</v>
      </c>
    </row>
    <row r="2537" spans="1:22">
      <c r="A2537" s="57">
        <v>46169</v>
      </c>
      <c r="B2537" s="51" t="s">
        <v>7442</v>
      </c>
      <c r="C2537" s="27" t="str">
        <f>VLOOKUP(B2537,'大货清单（不定期按GOMS更新）'!A:H,8,0)</f>
        <v>109-23761602</v>
      </c>
      <c r="D2537" s="27" t="str">
        <f>VLOOKUP(B2537,'大货清单（不定期按GOMS更新）'!A:C,3,0)</f>
        <v>CL2376P-02</v>
      </c>
      <c r="E2537" s="27" t="str">
        <f>VLOOKUP(B2537,'大货清单（不定期按GOMS更新）'!A:H,4,0)</f>
        <v>DE,AT,CH,FR,ES,PL,HK,ZA,LT,GR,CZ,NL,IT,HU,UA,MA</v>
      </c>
      <c r="F2537" s="27" t="str">
        <f>VLOOKUP(B2537,'大货清单（不定期按GOMS更新）'!A:H,2,0)</f>
        <v>Floor One S7 Stretch</v>
      </c>
      <c r="G2537" s="28" t="str">
        <f>VLOOKUP(B2537,'大货清单（不定期按GOMS更新）'!A:I,9,FALSE)</f>
        <v>6932485001798 ,	 6932485001798</v>
      </c>
      <c r="H2537" s="27" t="str">
        <f>VLOOKUP(B2537,'大货清单（不定期按GOMS更新）'!A:H,7,0)</f>
        <v>Blue</v>
      </c>
      <c r="I2537" s="27" t="str">
        <f>VLOOKUP(B2537,'大货清单（不定期按GOMS更新）'!A:F,6,FALSE)</f>
        <v>ACTIVE</v>
      </c>
      <c r="J2537" s="27" t="str">
        <f>VLOOKUP(B2537,'大货清单（不定期按GOMS更新）'!A:K,11,FALSE)</f>
        <v>9</v>
      </c>
      <c r="K2537" s="27" t="str">
        <f>VLOOKUP(B2537,'大货清单（不定期按GOMS更新）'!A:N,12,FALSE)</f>
        <v>712</v>
      </c>
      <c r="L2537" s="27" t="str">
        <f>VLOOKUP(B2537,'大货清单（不定期按GOMS更新）'!A:M,13,FALSE)</f>
        <v>270</v>
      </c>
      <c r="M2537" s="27" t="str">
        <f>VLOOKUP(B2537,'大货清单（不定期按GOMS更新）'!A:N,14,FALSE)</f>
        <v>326</v>
      </c>
      <c r="N2537" s="51" t="s">
        <v>4704</v>
      </c>
      <c r="O2537" s="27">
        <f>IFERROR(VLOOKUP(N2537,'散件迭代（不定期更新）'!C:J,8,FALSE),0)</f>
        <v>0</v>
      </c>
      <c r="P2537" s="27">
        <f>IFERROR(VLOOKUP(N2537,'散件（更新）'!B:H,3,FALSE),0)</f>
        <v>0</v>
      </c>
      <c r="Q2537" s="27" t="str">
        <f>VLOOKUP(N2537,'散件（更新）'!B:H,2,FALSE)</f>
        <v>114-23280216</v>
      </c>
      <c r="R2537" s="27" t="str">
        <f>VLOOKUP(N2537,'散件（更新）'!B:H,7,FALSE)</f>
        <v>plastic part</v>
      </c>
      <c r="S2537" s="27" t="str">
        <f>VLOOKUP(N2537,'散件（更新）'!B:E,4,FALSE)</f>
        <v>https://tineco-yxzt.oss-accelerate.aliyuncs.com/20240306/penshuiban_1709693039077.GIF</v>
      </c>
      <c r="T2537" s="27" t="s">
        <v>8759</v>
      </c>
      <c r="U2537" s="28" t="str">
        <f>VLOOKUP(N2537,'散件（更新）'!B:G,6,FALSE)</f>
        <v>喷水板组件</v>
      </c>
      <c r="V2537" s="28">
        <f>VLOOKUP(N2537,'散件（更新）'!B:I,8,FALSE)</f>
        <v>6974950107260</v>
      </c>
    </row>
    <row r="2538" spans="1:22">
      <c r="A2538" s="57">
        <v>46169</v>
      </c>
      <c r="B2538" s="51" t="s">
        <v>7442</v>
      </c>
      <c r="C2538" s="27" t="str">
        <f>VLOOKUP(B2538,'大货清单（不定期按GOMS更新）'!A:H,8,0)</f>
        <v>109-23761602</v>
      </c>
      <c r="D2538" s="27" t="str">
        <f>VLOOKUP(B2538,'大货清单（不定期按GOMS更新）'!A:C,3,0)</f>
        <v>CL2376P-02</v>
      </c>
      <c r="E2538" s="27" t="str">
        <f>VLOOKUP(B2538,'大货清单（不定期按GOMS更新）'!A:H,4,0)</f>
        <v>DE,AT,CH,FR,ES,PL,HK,ZA,LT,GR,CZ,NL,IT,HU,UA,MA</v>
      </c>
      <c r="F2538" s="27" t="str">
        <f>VLOOKUP(B2538,'大货清单（不定期按GOMS更新）'!A:H,2,0)</f>
        <v>Floor One S7 Stretch</v>
      </c>
      <c r="G2538" s="28" t="str">
        <f>VLOOKUP(B2538,'大货清单（不定期按GOMS更新）'!A:I,9,FALSE)</f>
        <v>6932485001798 ,	 6932485001798</v>
      </c>
      <c r="H2538" s="27" t="str">
        <f>VLOOKUP(B2538,'大货清单（不定期按GOMS更新）'!A:H,7,0)</f>
        <v>Blue</v>
      </c>
      <c r="I2538" s="27" t="str">
        <f>VLOOKUP(B2538,'大货清单（不定期按GOMS更新）'!A:F,6,FALSE)</f>
        <v>ACTIVE</v>
      </c>
      <c r="J2538" s="27" t="str">
        <f>VLOOKUP(B2538,'大货清单（不定期按GOMS更新）'!A:K,11,FALSE)</f>
        <v>9</v>
      </c>
      <c r="K2538" s="27" t="str">
        <f>VLOOKUP(B2538,'大货清单（不定期按GOMS更新）'!A:N,12,FALSE)</f>
        <v>712</v>
      </c>
      <c r="L2538" s="27" t="str">
        <f>VLOOKUP(B2538,'大货清单（不定期按GOMS更新）'!A:M,13,FALSE)</f>
        <v>270</v>
      </c>
      <c r="M2538" s="27" t="str">
        <f>VLOOKUP(B2538,'大货清单（不定期按GOMS更新）'!A:N,14,FALSE)</f>
        <v>326</v>
      </c>
      <c r="N2538" s="51" t="s">
        <v>7893</v>
      </c>
      <c r="O2538" s="27">
        <f>IFERROR(VLOOKUP(N2538,'散件迭代（不定期更新）'!C:J,8,FALSE),0)</f>
        <v>0</v>
      </c>
      <c r="P2538" s="27" t="str">
        <f>IFERROR(VLOOKUP(N2538,'散件（更新）'!B:H,3,FALSE),0)</f>
        <v/>
      </c>
      <c r="Q2538" s="27" t="str">
        <f>VLOOKUP(N2538,'散件（更新）'!B:H,2,FALSE)</f>
        <v>114-23761602</v>
      </c>
      <c r="R2538" s="27" t="str">
        <f>VLOOKUP(N2538,'散件（更新）'!B:H,7,FALSE)</f>
        <v>Wire</v>
      </c>
      <c r="S2538" s="27" t="str">
        <f>VLOOKUP(N2538,'散件（更新）'!B:E,4,FALSE)</f>
        <v>https://tineco-yxzt.oss-accelerate.aliyuncs.com/20241219/wire111_1734590424704.jpg</v>
      </c>
      <c r="T2538" s="27" t="s">
        <v>8759</v>
      </c>
      <c r="U2538" s="28" t="str">
        <f>VLOOKUP(N2538,'散件（更新）'!B:G,6,FALSE)</f>
        <v>电源线组件（欧版）</v>
      </c>
      <c r="V2538" s="28">
        <f>VLOOKUP(N2538,'散件（更新）'!B:I,8,FALSE)</f>
        <v>6932485002665</v>
      </c>
    </row>
    <row r="2539" spans="1:22">
      <c r="A2539" s="57">
        <v>46169</v>
      </c>
      <c r="B2539" s="51" t="s">
        <v>7442</v>
      </c>
      <c r="C2539" s="27" t="str">
        <f>VLOOKUP(B2539,'大货清单（不定期按GOMS更新）'!A:H,8,0)</f>
        <v>109-23761602</v>
      </c>
      <c r="D2539" s="27" t="str">
        <f>VLOOKUP(B2539,'大货清单（不定期按GOMS更新）'!A:C,3,0)</f>
        <v>CL2376P-02</v>
      </c>
      <c r="E2539" s="27" t="str">
        <f>VLOOKUP(B2539,'大货清单（不定期按GOMS更新）'!A:H,4,0)</f>
        <v>DE,AT,CH,FR,ES,PL,HK,ZA,LT,GR,CZ,NL,IT,HU,UA,MA</v>
      </c>
      <c r="F2539" s="27" t="str">
        <f>VLOOKUP(B2539,'大货清单（不定期按GOMS更新）'!A:H,2,0)</f>
        <v>Floor One S7 Stretch</v>
      </c>
      <c r="G2539" s="28" t="str">
        <f>VLOOKUP(B2539,'大货清单（不定期按GOMS更新）'!A:I,9,FALSE)</f>
        <v>6932485001798 ,	 6932485001798</v>
      </c>
      <c r="H2539" s="27" t="str">
        <f>VLOOKUP(B2539,'大货清单（不定期按GOMS更新）'!A:H,7,0)</f>
        <v>Blue</v>
      </c>
      <c r="I2539" s="27" t="str">
        <f>VLOOKUP(B2539,'大货清单（不定期按GOMS更新）'!A:F,6,FALSE)</f>
        <v>ACTIVE</v>
      </c>
      <c r="J2539" s="27" t="str">
        <f>VLOOKUP(B2539,'大货清单（不定期按GOMS更新）'!A:K,11,FALSE)</f>
        <v>9</v>
      </c>
      <c r="K2539" s="27" t="str">
        <f>VLOOKUP(B2539,'大货清单（不定期按GOMS更新）'!A:N,12,FALSE)</f>
        <v>712</v>
      </c>
      <c r="L2539" s="27" t="str">
        <f>VLOOKUP(B2539,'大货清单（不定期按GOMS更新）'!A:M,13,FALSE)</f>
        <v>270</v>
      </c>
      <c r="M2539" s="27" t="str">
        <f>VLOOKUP(B2539,'大货清单（不定期按GOMS更新）'!A:N,14,FALSE)</f>
        <v>326</v>
      </c>
      <c r="N2539" s="51" t="s">
        <v>8229</v>
      </c>
      <c r="O2539" s="27">
        <f>IFERROR(VLOOKUP(N2539,'散件迭代（不定期更新）'!C:J,8,FALSE),0)</f>
        <v>0</v>
      </c>
      <c r="P2539" s="27" t="str">
        <f>IFERROR(VLOOKUP(N2539,'散件（更新）'!B:H,3,FALSE),0)</f>
        <v/>
      </c>
      <c r="Q2539" s="27" t="str">
        <f>VLOOKUP(N2539,'散件（更新）'!B:H,2,FALSE)</f>
        <v>114-23761804</v>
      </c>
      <c r="R2539" s="27" t="str">
        <f>VLOOKUP(N2539,'散件（更新）'!B:H,7,FALSE)</f>
        <v>Motor</v>
      </c>
      <c r="S2539" s="27" t="str">
        <f>VLOOKUP(N2539,'散件（更新）'!B:E,4,FALSE)</f>
        <v>https://tineco-yxzt.oss-accelerate.aliyuncs.com/20241219/weixintupian_202411141109494_1734586474304.jpg</v>
      </c>
      <c r="T2539" s="27" t="s">
        <v>8759</v>
      </c>
      <c r="U2539" s="28" t="str">
        <f>VLOOKUP(N2539,'散件（更新）'!B:G,6,FALSE)</f>
        <v>有刷电机齿轮箱组件（带铭牌）</v>
      </c>
      <c r="V2539" s="28">
        <f>VLOOKUP(N2539,'散件（更新）'!B:I,8,FALSE)</f>
        <v>6932485002436</v>
      </c>
    </row>
    <row r="2540" spans="1:22">
      <c r="A2540" s="57">
        <v>46169</v>
      </c>
      <c r="B2540" s="51" t="s">
        <v>7442</v>
      </c>
      <c r="C2540" s="27" t="str">
        <f>VLOOKUP(B2540,'大货清单（不定期按GOMS更新）'!A:H,8,0)</f>
        <v>109-23761602</v>
      </c>
      <c r="D2540" s="27" t="str">
        <f>VLOOKUP(B2540,'大货清单（不定期按GOMS更新）'!A:C,3,0)</f>
        <v>CL2376P-02</v>
      </c>
      <c r="E2540" s="27" t="str">
        <f>VLOOKUP(B2540,'大货清单（不定期按GOMS更新）'!A:H,4,0)</f>
        <v>DE,AT,CH,FR,ES,PL,HK,ZA,LT,GR,CZ,NL,IT,HU,UA,MA</v>
      </c>
      <c r="F2540" s="27" t="str">
        <f>VLOOKUP(B2540,'大货清单（不定期按GOMS更新）'!A:H,2,0)</f>
        <v>Floor One S7 Stretch</v>
      </c>
      <c r="G2540" s="28" t="str">
        <f>VLOOKUP(B2540,'大货清单（不定期按GOMS更新）'!A:I,9,FALSE)</f>
        <v>6932485001798 ,	 6932485001798</v>
      </c>
      <c r="H2540" s="27" t="str">
        <f>VLOOKUP(B2540,'大货清单（不定期按GOMS更新）'!A:H,7,0)</f>
        <v>Blue</v>
      </c>
      <c r="I2540" s="27" t="str">
        <f>VLOOKUP(B2540,'大货清单（不定期按GOMS更新）'!A:F,6,FALSE)</f>
        <v>ACTIVE</v>
      </c>
      <c r="J2540" s="27" t="str">
        <f>VLOOKUP(B2540,'大货清单（不定期按GOMS更新）'!A:K,11,FALSE)</f>
        <v>9</v>
      </c>
      <c r="K2540" s="27" t="str">
        <f>VLOOKUP(B2540,'大货清单（不定期按GOMS更新）'!A:N,12,FALSE)</f>
        <v>712</v>
      </c>
      <c r="L2540" s="27" t="str">
        <f>VLOOKUP(B2540,'大货清单（不定期按GOMS更新）'!A:M,13,FALSE)</f>
        <v>270</v>
      </c>
      <c r="M2540" s="27" t="str">
        <f>VLOOKUP(B2540,'大货清单（不定期按GOMS更新）'!A:N,14,FALSE)</f>
        <v>326</v>
      </c>
      <c r="N2540" s="51" t="s">
        <v>8062</v>
      </c>
      <c r="O2540" s="27">
        <f>IFERROR(VLOOKUP(N2540,'散件迭代（不定期更新）'!C:J,8,FALSE),0)</f>
        <v>0</v>
      </c>
      <c r="P2540" s="27" t="str">
        <f>IFERROR(VLOOKUP(N2540,'散件（更新）'!B:H,3,FALSE),0)</f>
        <v/>
      </c>
      <c r="Q2540" s="27" t="str">
        <f>VLOOKUP(N2540,'散件（更新）'!B:H,2,FALSE)</f>
        <v>114-23761805</v>
      </c>
      <c r="R2540" s="27" t="str">
        <f>VLOOKUP(N2540,'散件（更新）'!B:H,7,FALSE)</f>
        <v>Motor</v>
      </c>
      <c r="S2540" s="27" t="str">
        <f>VLOOKUP(N2540,'散件（更新）'!B:E,4,FALSE)</f>
        <v>https://tineco-yxzt.oss-accelerate.aliyuncs.com/20241219/weixintupian_202411141109495_1734586641284.jpg</v>
      </c>
      <c r="T2540" s="27" t="s">
        <v>8759</v>
      </c>
      <c r="U2540" s="28" t="str">
        <f>VLOOKUP(N2540,'散件（更新）'!B:G,6,FALSE)</f>
        <v>主电机组件</v>
      </c>
      <c r="V2540" s="28">
        <f>VLOOKUP(N2540,'散件（更新）'!B:I,8,FALSE)</f>
        <v>6932485002443</v>
      </c>
    </row>
    <row r="2541" spans="1:22">
      <c r="A2541" s="57">
        <v>46169</v>
      </c>
      <c r="B2541" s="51" t="s">
        <v>7442</v>
      </c>
      <c r="C2541" s="27" t="str">
        <f>VLOOKUP(B2541,'大货清单（不定期按GOMS更新）'!A:H,8,0)</f>
        <v>109-23761602</v>
      </c>
      <c r="D2541" s="27" t="str">
        <f>VLOOKUP(B2541,'大货清单（不定期按GOMS更新）'!A:C,3,0)</f>
        <v>CL2376P-02</v>
      </c>
      <c r="E2541" s="27" t="str">
        <f>VLOOKUP(B2541,'大货清单（不定期按GOMS更新）'!A:H,4,0)</f>
        <v>DE,AT,CH,FR,ES,PL,HK,ZA,LT,GR,CZ,NL,IT,HU,UA,MA</v>
      </c>
      <c r="F2541" s="27" t="str">
        <f>VLOOKUP(B2541,'大货清单（不定期按GOMS更新）'!A:H,2,0)</f>
        <v>Floor One S7 Stretch</v>
      </c>
      <c r="G2541" s="28" t="str">
        <f>VLOOKUP(B2541,'大货清单（不定期按GOMS更新）'!A:I,9,FALSE)</f>
        <v>6932485001798 ,	 6932485001798</v>
      </c>
      <c r="H2541" s="27" t="str">
        <f>VLOOKUP(B2541,'大货清单（不定期按GOMS更新）'!A:H,7,0)</f>
        <v>Blue</v>
      </c>
      <c r="I2541" s="27" t="str">
        <f>VLOOKUP(B2541,'大货清单（不定期按GOMS更新）'!A:F,6,FALSE)</f>
        <v>ACTIVE</v>
      </c>
      <c r="J2541" s="27" t="str">
        <f>VLOOKUP(B2541,'大货清单（不定期按GOMS更新）'!A:K,11,FALSE)</f>
        <v>9</v>
      </c>
      <c r="K2541" s="27" t="str">
        <f>VLOOKUP(B2541,'大货清单（不定期按GOMS更新）'!A:N,12,FALSE)</f>
        <v>712</v>
      </c>
      <c r="L2541" s="27" t="str">
        <f>VLOOKUP(B2541,'大货清单（不定期按GOMS更新）'!A:M,13,FALSE)</f>
        <v>270</v>
      </c>
      <c r="M2541" s="27" t="str">
        <f>VLOOKUP(B2541,'大货清单（不定期按GOMS更新）'!A:N,14,FALSE)</f>
        <v>326</v>
      </c>
      <c r="N2541" s="51" t="s">
        <v>8230</v>
      </c>
      <c r="O2541" s="27">
        <f>IFERROR(VLOOKUP(N2541,'散件迭代（不定期更新）'!C:J,8,FALSE),0)</f>
        <v>0</v>
      </c>
      <c r="P2541" s="27" t="str">
        <f>IFERROR(VLOOKUP(N2541,'散件（更新）'!B:H,3,FALSE),0)</f>
        <v/>
      </c>
      <c r="Q2541" s="27" t="str">
        <f>VLOOKUP(N2541,'散件（更新）'!B:H,2,FALSE)</f>
        <v>114-23761601</v>
      </c>
      <c r="R2541" s="27" t="str">
        <f>VLOOKUP(N2541,'散件（更新）'!B:H,7,FALSE)</f>
        <v>PCBA</v>
      </c>
      <c r="S2541" s="27" t="str">
        <f>VLOOKUP(N2541,'散件（更新）'!B:E,4,FALSE)</f>
        <v>https://tineco-yxzt.oss-accelerate.aliyuncs.com/20241219/weixintupian_202411141109498_1734590090210.jpg</v>
      </c>
      <c r="T2541" s="27" t="s">
        <v>19304</v>
      </c>
      <c r="U2541" s="28" t="str">
        <f>VLOOKUP(N2541,'散件（更新）'!B:G,6,FALSE)</f>
        <v>主控板组件（欧美澳五国）</v>
      </c>
      <c r="V2541" s="28">
        <f>VLOOKUP(N2541,'散件（更新）'!B:I,8,FALSE)</f>
        <v>6932485002535</v>
      </c>
    </row>
    <row r="2542" spans="1:22">
      <c r="A2542" s="57">
        <v>46169</v>
      </c>
      <c r="B2542" s="51" t="s">
        <v>7442</v>
      </c>
      <c r="C2542" s="27" t="str">
        <f>VLOOKUP(B2542,'大货清单（不定期按GOMS更新）'!A:H,8,0)</f>
        <v>109-23761602</v>
      </c>
      <c r="D2542" s="27" t="str">
        <f>VLOOKUP(B2542,'大货清单（不定期按GOMS更新）'!A:C,3,0)</f>
        <v>CL2376P-02</v>
      </c>
      <c r="E2542" s="27" t="str">
        <f>VLOOKUP(B2542,'大货清单（不定期按GOMS更新）'!A:H,4,0)</f>
        <v>DE,AT,CH,FR,ES,PL,HK,ZA,LT,GR,CZ,NL,IT,HU,UA,MA</v>
      </c>
      <c r="F2542" s="27" t="str">
        <f>VLOOKUP(B2542,'大货清单（不定期按GOMS更新）'!A:H,2,0)</f>
        <v>Floor One S7 Stretch</v>
      </c>
      <c r="G2542" s="28" t="str">
        <f>VLOOKUP(B2542,'大货清单（不定期按GOMS更新）'!A:I,9,FALSE)</f>
        <v>6932485001798 ,	 6932485001798</v>
      </c>
      <c r="H2542" s="27" t="str">
        <f>VLOOKUP(B2542,'大货清单（不定期按GOMS更新）'!A:H,7,0)</f>
        <v>Blue</v>
      </c>
      <c r="I2542" s="27" t="str">
        <f>VLOOKUP(B2542,'大货清单（不定期按GOMS更新）'!A:F,6,FALSE)</f>
        <v>ACTIVE</v>
      </c>
      <c r="J2542" s="27" t="str">
        <f>VLOOKUP(B2542,'大货清单（不定期按GOMS更新）'!A:K,11,FALSE)</f>
        <v>9</v>
      </c>
      <c r="K2542" s="27" t="str">
        <f>VLOOKUP(B2542,'大货清单（不定期按GOMS更新）'!A:N,12,FALSE)</f>
        <v>712</v>
      </c>
      <c r="L2542" s="27" t="str">
        <f>VLOOKUP(B2542,'大货清单（不定期按GOMS更新）'!A:M,13,FALSE)</f>
        <v>270</v>
      </c>
      <c r="M2542" s="27" t="str">
        <f>VLOOKUP(B2542,'大货清单（不定期按GOMS更新）'!A:N,14,FALSE)</f>
        <v>326</v>
      </c>
      <c r="N2542" s="51" t="s">
        <v>7824</v>
      </c>
      <c r="O2542" s="27">
        <f>IFERROR(VLOOKUP(N2542,'散件迭代（不定期更新）'!C:J,8,FALSE),0)</f>
        <v>0</v>
      </c>
      <c r="P2542" s="27" t="str">
        <f>IFERROR(VLOOKUP(N2542,'散件（更新）'!B:H,3,FALSE),0)</f>
        <v/>
      </c>
      <c r="Q2542" s="27" t="str">
        <f>VLOOKUP(N2542,'散件（更新）'!B:H,2,FALSE)</f>
        <v>114-23761818</v>
      </c>
      <c r="R2542" s="27" t="str">
        <f>VLOOKUP(N2542,'散件（更新）'!B:H,7,FALSE)</f>
        <v>PCBA</v>
      </c>
      <c r="S2542" s="27" t="str">
        <f>VLOOKUP(N2542,'散件（更新）'!B:E,4,FALSE)</f>
        <v>https://tineco-yxzt.oss-accelerate.aliyuncs.com/20241219/dockpcba_1734590707538.jpg</v>
      </c>
      <c r="T2542" s="27" t="s">
        <v>19305</v>
      </c>
      <c r="U2542" s="28" t="str">
        <f>VLOOKUP(N2542,'散件（更新）'!B:G,6,FALSE)</f>
        <v>烘干托盘电源板组件</v>
      </c>
      <c r="V2542" s="28">
        <f>VLOOKUP(N2542,'散件（更新）'!B:I,8,FALSE)</f>
        <v>6932485002542</v>
      </c>
    </row>
    <row r="2543" spans="1:22">
      <c r="A2543" s="57">
        <v>46169</v>
      </c>
      <c r="B2543" s="51" t="s">
        <v>7442</v>
      </c>
      <c r="C2543" s="27" t="str">
        <f>VLOOKUP(B2543,'大货清单（不定期按GOMS更新）'!A:H,8,0)</f>
        <v>109-23761602</v>
      </c>
      <c r="D2543" s="27" t="str">
        <f>VLOOKUP(B2543,'大货清单（不定期按GOMS更新）'!A:C,3,0)</f>
        <v>CL2376P-02</v>
      </c>
      <c r="E2543" s="27" t="str">
        <f>VLOOKUP(B2543,'大货清单（不定期按GOMS更新）'!A:H,4,0)</f>
        <v>DE,AT,CH,FR,ES,PL,HK,ZA,LT,GR,CZ,NL,IT,HU,UA,MA</v>
      </c>
      <c r="F2543" s="27" t="str">
        <f>VLOOKUP(B2543,'大货清单（不定期按GOMS更新）'!A:H,2,0)</f>
        <v>Floor One S7 Stretch</v>
      </c>
      <c r="G2543" s="28" t="str">
        <f>VLOOKUP(B2543,'大货清单（不定期按GOMS更新）'!A:I,9,FALSE)</f>
        <v>6932485001798 ,	 6932485001798</v>
      </c>
      <c r="H2543" s="27" t="str">
        <f>VLOOKUP(B2543,'大货清单（不定期按GOMS更新）'!A:H,7,0)</f>
        <v>Blue</v>
      </c>
      <c r="I2543" s="27" t="str">
        <f>VLOOKUP(B2543,'大货清单（不定期按GOMS更新）'!A:F,6,FALSE)</f>
        <v>ACTIVE</v>
      </c>
      <c r="J2543" s="27" t="str">
        <f>VLOOKUP(B2543,'大货清单（不定期按GOMS更新）'!A:K,11,FALSE)</f>
        <v>9</v>
      </c>
      <c r="K2543" s="27" t="str">
        <f>VLOOKUP(B2543,'大货清单（不定期按GOMS更新）'!A:N,12,FALSE)</f>
        <v>712</v>
      </c>
      <c r="L2543" s="27" t="str">
        <f>VLOOKUP(B2543,'大货清单（不定期按GOMS更新）'!A:M,13,FALSE)</f>
        <v>270</v>
      </c>
      <c r="M2543" s="27" t="str">
        <f>VLOOKUP(B2543,'大货清单（不定期按GOMS更新）'!A:N,14,FALSE)</f>
        <v>326</v>
      </c>
      <c r="N2543" s="51" t="s">
        <v>7969</v>
      </c>
      <c r="O2543" s="27">
        <f>IFERROR(VLOOKUP(N2543,'散件迭代（不定期更新）'!C:J,8,FALSE),0)</f>
        <v>0</v>
      </c>
      <c r="P2543" s="27" t="str">
        <f>IFERROR(VLOOKUP(N2543,'散件（更新）'!B:H,3,FALSE),0)</f>
        <v/>
      </c>
      <c r="Q2543" s="27" t="str">
        <f>VLOOKUP(N2543,'散件（更新）'!B:H,2,FALSE)</f>
        <v>114-23761821</v>
      </c>
      <c r="R2543" s="27" t="str">
        <f>VLOOKUP(N2543,'散件（更新）'!B:H,7,FALSE)</f>
        <v>PCBA</v>
      </c>
      <c r="S2543" s="27" t="str">
        <f>VLOOKUP(N2543,'散件（更新）'!B:E,4,FALSE)</f>
        <v>https://tineco-yxzt.oss-accelerate.aliyuncs.com/20241219/wifi_1734594448888.jpg</v>
      </c>
      <c r="T2543" s="27" t="s">
        <v>8759</v>
      </c>
      <c r="U2543" s="28" t="str">
        <f>VLOOKUP(N2543,'散件（更新）'!B:G,6,FALSE)</f>
        <v>WIFI 小板</v>
      </c>
      <c r="V2543" s="28">
        <f>VLOOKUP(N2543,'散件（更新）'!B:I,8,FALSE)</f>
        <v>6932485002597</v>
      </c>
    </row>
    <row r="2544" spans="1:22">
      <c r="A2544" s="57">
        <v>46169</v>
      </c>
      <c r="B2544" s="51" t="s">
        <v>7442</v>
      </c>
      <c r="C2544" s="27" t="str">
        <f>VLOOKUP(B2544,'大货清单（不定期按GOMS更新）'!A:H,8,0)</f>
        <v>109-23761602</v>
      </c>
      <c r="D2544" s="27" t="str">
        <f>VLOOKUP(B2544,'大货清单（不定期按GOMS更新）'!A:C,3,0)</f>
        <v>CL2376P-02</v>
      </c>
      <c r="E2544" s="27" t="str">
        <f>VLOOKUP(B2544,'大货清单（不定期按GOMS更新）'!A:H,4,0)</f>
        <v>DE,AT,CH,FR,ES,PL,HK,ZA,LT,GR,CZ,NL,IT,HU,UA,MA</v>
      </c>
      <c r="F2544" s="27" t="str">
        <f>VLOOKUP(B2544,'大货清单（不定期按GOMS更新）'!A:H,2,0)</f>
        <v>Floor One S7 Stretch</v>
      </c>
      <c r="G2544" s="28" t="str">
        <f>VLOOKUP(B2544,'大货清单（不定期按GOMS更新）'!A:I,9,FALSE)</f>
        <v>6932485001798 ,	 6932485001798</v>
      </c>
      <c r="H2544" s="27" t="str">
        <f>VLOOKUP(B2544,'大货清单（不定期按GOMS更新）'!A:H,7,0)</f>
        <v>Blue</v>
      </c>
      <c r="I2544" s="27" t="str">
        <f>VLOOKUP(B2544,'大货清单（不定期按GOMS更新）'!A:F,6,FALSE)</f>
        <v>ACTIVE</v>
      </c>
      <c r="J2544" s="27" t="str">
        <f>VLOOKUP(B2544,'大货清单（不定期按GOMS更新）'!A:K,11,FALSE)</f>
        <v>9</v>
      </c>
      <c r="K2544" s="27" t="str">
        <f>VLOOKUP(B2544,'大货清单（不定期按GOMS更新）'!A:N,12,FALSE)</f>
        <v>712</v>
      </c>
      <c r="L2544" s="27" t="str">
        <f>VLOOKUP(B2544,'大货清单（不定期按GOMS更新）'!A:M,13,FALSE)</f>
        <v>270</v>
      </c>
      <c r="M2544" s="27" t="str">
        <f>VLOOKUP(B2544,'大货清单（不定期按GOMS更新）'!A:N,14,FALSE)</f>
        <v>326</v>
      </c>
      <c r="N2544" s="66" t="s">
        <v>7811</v>
      </c>
      <c r="O2544" s="27">
        <f>IFERROR(VLOOKUP(N2544,'散件迭代（不定期更新）'!C:J,8,FALSE),0)</f>
        <v>0</v>
      </c>
      <c r="P2544" s="27" t="str">
        <f>IFERROR(VLOOKUP(N2544,'散件（更新）'!B:H,3,FALSE),0)</f>
        <v/>
      </c>
      <c r="Q2544" s="27" t="str">
        <f>VLOOKUP(N2544,'散件（更新）'!B:H,2,FALSE)</f>
        <v>114-23761812</v>
      </c>
      <c r="R2544" s="27" t="str">
        <f>VLOOKUP(N2544,'散件（更新）'!B:H,7,FALSE)</f>
        <v>Scraper</v>
      </c>
      <c r="S2544" s="27" t="str">
        <f>VLOOKUP(N2544,'散件（更新）'!B:E,4,FALSE)</f>
        <v>https://tineco-yxzt.oss-accelerate.aliyuncs.com/20241219/11_1734589750208.jpg</v>
      </c>
      <c r="T2544" s="27" t="s">
        <v>8759</v>
      </c>
      <c r="U2544" s="28" t="str">
        <f>VLOOKUP(N2544,'散件（更新）'!B:G,6,FALSE)</f>
        <v>刮条组件</v>
      </c>
      <c r="V2544" s="28">
        <f>VLOOKUP(N2544,'散件（更新）'!B:I,8,FALSE)</f>
        <v>6932485002528</v>
      </c>
    </row>
    <row r="2545" spans="1:22">
      <c r="A2545" s="57">
        <v>46169</v>
      </c>
      <c r="B2545" s="51" t="s">
        <v>7442</v>
      </c>
      <c r="C2545" s="27" t="str">
        <f>VLOOKUP(B2545,'大货清单（不定期按GOMS更新）'!A:H,8,0)</f>
        <v>109-23761602</v>
      </c>
      <c r="D2545" s="27" t="str">
        <f>VLOOKUP(B2545,'大货清单（不定期按GOMS更新）'!A:C,3,0)</f>
        <v>CL2376P-02</v>
      </c>
      <c r="E2545" s="27" t="str">
        <f>VLOOKUP(B2545,'大货清单（不定期按GOMS更新）'!A:H,4,0)</f>
        <v>DE,AT,CH,FR,ES,PL,HK,ZA,LT,GR,CZ,NL,IT,HU,UA,MA</v>
      </c>
      <c r="F2545" s="27" t="str">
        <f>VLOOKUP(B2545,'大货清单（不定期按GOMS更新）'!A:H,2,0)</f>
        <v>Floor One S7 Stretch</v>
      </c>
      <c r="G2545" s="28" t="str">
        <f>VLOOKUP(B2545,'大货清单（不定期按GOMS更新）'!A:I,9,FALSE)</f>
        <v>6932485001798 ,	 6932485001798</v>
      </c>
      <c r="H2545" s="27" t="str">
        <f>VLOOKUP(B2545,'大货清单（不定期按GOMS更新）'!A:H,7,0)</f>
        <v>Blue</v>
      </c>
      <c r="I2545" s="27" t="str">
        <f>VLOOKUP(B2545,'大货清单（不定期按GOMS更新）'!A:F,6,FALSE)</f>
        <v>ACTIVE</v>
      </c>
      <c r="J2545" s="27" t="str">
        <f>VLOOKUP(B2545,'大货清单（不定期按GOMS更新）'!A:K,11,FALSE)</f>
        <v>9</v>
      </c>
      <c r="K2545" s="27" t="str">
        <f>VLOOKUP(B2545,'大货清单（不定期按GOMS更新）'!A:N,12,FALSE)</f>
        <v>712</v>
      </c>
      <c r="L2545" s="27" t="str">
        <f>VLOOKUP(B2545,'大货清单（不定期按GOMS更新）'!A:M,13,FALSE)</f>
        <v>270</v>
      </c>
      <c r="M2545" s="27" t="str">
        <f>VLOOKUP(B2545,'大货清单（不定期按GOMS更新）'!A:N,14,FALSE)</f>
        <v>326</v>
      </c>
      <c r="N2545" s="51" t="s">
        <v>8012</v>
      </c>
      <c r="O2545" s="27">
        <f>IFERROR(VLOOKUP(N2545,'散件迭代（不定期更新）'!C:J,8,FALSE),0)</f>
        <v>0</v>
      </c>
      <c r="P2545" s="27" t="str">
        <f>IFERROR(VLOOKUP(N2545,'散件（更新）'!B:H,3,FALSE),0)</f>
        <v/>
      </c>
      <c r="Q2545" s="27" t="str">
        <f>VLOOKUP(N2545,'散件（更新）'!B:H,2,FALSE)</f>
        <v>114-23761808</v>
      </c>
      <c r="R2545" s="27" t="str">
        <f>VLOOKUP(N2545,'散件（更新）'!B:H,7,FALSE)</f>
        <v>Sensor</v>
      </c>
      <c r="S2545" s="27" t="str">
        <f>VLOOKUP(N2545,'散件（更新）'!B:E,4,FALSE)</f>
        <v>https://tineco-yxzt.oss-accelerate.aliyuncs.com/20241219/weixintupian_202411141109496_1734589120839.jpg</v>
      </c>
      <c r="T2545" s="27" t="s">
        <v>19304</v>
      </c>
      <c r="U2545" s="28" t="str">
        <f>VLOOKUP(N2545,'散件（更新）'!B:G,6,FALSE)</f>
        <v>直通式光电液位传感器组件</v>
      </c>
      <c r="V2545" s="28">
        <f>VLOOKUP(N2545,'散件（更新）'!B:I,8,FALSE)</f>
        <v>6932485002474</v>
      </c>
    </row>
    <row r="2546" spans="1:22">
      <c r="A2546" s="57">
        <v>46169</v>
      </c>
      <c r="B2546" s="51" t="s">
        <v>7442</v>
      </c>
      <c r="C2546" s="27" t="str">
        <f>VLOOKUP(B2546,'大货清单（不定期按GOMS更新）'!A:H,8,0)</f>
        <v>109-23761602</v>
      </c>
      <c r="D2546" s="27" t="str">
        <f>VLOOKUP(B2546,'大货清单（不定期按GOMS更新）'!A:C,3,0)</f>
        <v>CL2376P-02</v>
      </c>
      <c r="E2546" s="27" t="str">
        <f>VLOOKUP(B2546,'大货清单（不定期按GOMS更新）'!A:H,4,0)</f>
        <v>DE,AT,CH,FR,ES,PL,HK,ZA,LT,GR,CZ,NL,IT,HU,UA,MA</v>
      </c>
      <c r="F2546" s="27" t="str">
        <f>VLOOKUP(B2546,'大货清单（不定期按GOMS更新）'!A:H,2,0)</f>
        <v>Floor One S7 Stretch</v>
      </c>
      <c r="G2546" s="28" t="str">
        <f>VLOOKUP(B2546,'大货清单（不定期按GOMS更新）'!A:I,9,FALSE)</f>
        <v>6932485001798 ,	 6932485001798</v>
      </c>
      <c r="H2546" s="27" t="str">
        <f>VLOOKUP(B2546,'大货清单（不定期按GOMS更新）'!A:H,7,0)</f>
        <v>Blue</v>
      </c>
      <c r="I2546" s="27" t="str">
        <f>VLOOKUP(B2546,'大货清单（不定期按GOMS更新）'!A:F,6,FALSE)</f>
        <v>ACTIVE</v>
      </c>
      <c r="J2546" s="27" t="str">
        <f>VLOOKUP(B2546,'大货清单（不定期按GOMS更新）'!A:K,11,FALSE)</f>
        <v>9</v>
      </c>
      <c r="K2546" s="27" t="str">
        <f>VLOOKUP(B2546,'大货清单（不定期按GOMS更新）'!A:N,12,FALSE)</f>
        <v>712</v>
      </c>
      <c r="L2546" s="27" t="str">
        <f>VLOOKUP(B2546,'大货清单（不定期按GOMS更新）'!A:M,13,FALSE)</f>
        <v>270</v>
      </c>
      <c r="M2546" s="27" t="str">
        <f>VLOOKUP(B2546,'大货清单（不定期按GOMS更新）'!A:N,14,FALSE)</f>
        <v>326</v>
      </c>
      <c r="N2546" s="51" t="s">
        <v>4708</v>
      </c>
      <c r="O2546" s="27">
        <f>IFERROR(VLOOKUP(N2546,'散件迭代（不定期更新）'!C:J,8,FALSE),0)</f>
        <v>0</v>
      </c>
      <c r="P2546" s="27">
        <f>IFERROR(VLOOKUP(N2546,'散件（更新）'!B:H,3,FALSE),0)</f>
        <v>0</v>
      </c>
      <c r="Q2546" s="27" t="str">
        <f>VLOOKUP(N2546,'散件（更新）'!B:H,2,FALSE)</f>
        <v>114-23280212</v>
      </c>
      <c r="R2546" s="27" t="str">
        <f>VLOOKUP(N2546,'散件（更新）'!B:H,7,FALSE)</f>
        <v>Sensor</v>
      </c>
      <c r="S2546" s="27" t="str">
        <f>VLOOKUP(N2546,'散件（更新）'!B:E,4,FALSE)</f>
        <v>https://tineco-yxzt.oss-accelerate.aliyuncs.com/20240306/hongwai_1709692389165.GIF</v>
      </c>
      <c r="T2546" s="27" t="s">
        <v>19303</v>
      </c>
      <c r="U2546" s="28" t="str">
        <f>VLOOKUP(N2546,'散件（更新）'!B:G,6,FALSE)</f>
        <v>红外脏污传感器板组件</v>
      </c>
      <c r="V2546" s="28">
        <f>VLOOKUP(N2546,'散件（更新）'!B:I,8,FALSE)</f>
        <v>6974950107222</v>
      </c>
    </row>
    <row r="2547" spans="1:22">
      <c r="A2547" s="57">
        <v>46169</v>
      </c>
      <c r="B2547" s="51" t="s">
        <v>7442</v>
      </c>
      <c r="C2547" s="27" t="str">
        <f>VLOOKUP(B2547,'大货清单（不定期按GOMS更新）'!A:H,8,0)</f>
        <v>109-23761602</v>
      </c>
      <c r="D2547" s="27" t="str">
        <f>VLOOKUP(B2547,'大货清单（不定期按GOMS更新）'!A:C,3,0)</f>
        <v>CL2376P-02</v>
      </c>
      <c r="E2547" s="27" t="str">
        <f>VLOOKUP(B2547,'大货清单（不定期按GOMS更新）'!A:H,4,0)</f>
        <v>DE,AT,CH,FR,ES,PL,HK,ZA,LT,GR,CZ,NL,IT,HU,UA,MA</v>
      </c>
      <c r="F2547" s="27" t="str">
        <f>VLOOKUP(B2547,'大货清单（不定期按GOMS更新）'!A:H,2,0)</f>
        <v>Floor One S7 Stretch</v>
      </c>
      <c r="G2547" s="28" t="str">
        <f>VLOOKUP(B2547,'大货清单（不定期按GOMS更新）'!A:I,9,FALSE)</f>
        <v>6932485001798 ,	 6932485001798</v>
      </c>
      <c r="H2547" s="27" t="str">
        <f>VLOOKUP(B2547,'大货清单（不定期按GOMS更新）'!A:H,7,0)</f>
        <v>Blue</v>
      </c>
      <c r="I2547" s="27" t="str">
        <f>VLOOKUP(B2547,'大货清单（不定期按GOMS更新）'!A:F,6,FALSE)</f>
        <v>ACTIVE</v>
      </c>
      <c r="J2547" s="27" t="str">
        <f>VLOOKUP(B2547,'大货清单（不定期按GOMS更新）'!A:K,11,FALSE)</f>
        <v>9</v>
      </c>
      <c r="K2547" s="27" t="str">
        <f>VLOOKUP(B2547,'大货清单（不定期按GOMS更新）'!A:N,12,FALSE)</f>
        <v>712</v>
      </c>
      <c r="L2547" s="27" t="str">
        <f>VLOOKUP(B2547,'大货清单（不定期按GOMS更新）'!A:M,13,FALSE)</f>
        <v>270</v>
      </c>
      <c r="M2547" s="27" t="str">
        <f>VLOOKUP(B2547,'大货清单（不定期按GOMS更新）'!A:N,14,FALSE)</f>
        <v>326</v>
      </c>
      <c r="N2547" s="51" t="s">
        <v>4711</v>
      </c>
      <c r="O2547" s="27">
        <f>IFERROR(VLOOKUP(N2547,'散件迭代（不定期更新）'!C:J,8,FALSE),0)</f>
        <v>0</v>
      </c>
      <c r="P2547" s="27">
        <f>IFERROR(VLOOKUP(N2547,'散件（更新）'!B:H,3,FALSE),0)</f>
        <v>0</v>
      </c>
      <c r="Q2547" s="27" t="str">
        <f>VLOOKUP(N2547,'散件（更新）'!B:H,2,FALSE)</f>
        <v>114-23280213</v>
      </c>
      <c r="R2547" s="27" t="str">
        <f>VLOOKUP(N2547,'散件（更新）'!B:H,7,FALSE)</f>
        <v>Pump</v>
      </c>
      <c r="S2547" s="27" t="str">
        <f>VLOOKUP(N2547,'散件（更新）'!B:E,4,FALSE)</f>
        <v>https://tineco-yxzt.oss-accelerate.aliyuncs.com/20240306/shuibeng_1709692458984.GIF</v>
      </c>
      <c r="T2547" s="27" t="s">
        <v>8759</v>
      </c>
      <c r="U2547" s="28" t="str">
        <f>VLOOKUP(N2547,'散件（更新）'!B:G,6,FALSE)</f>
        <v>蠕动泵组件</v>
      </c>
      <c r="V2547" s="28">
        <f>VLOOKUP(N2547,'散件（更新）'!B:I,8,FALSE)</f>
        <v>6974950107239</v>
      </c>
    </row>
    <row r="2548" spans="1:22">
      <c r="A2548" s="57">
        <v>46169</v>
      </c>
      <c r="B2548" s="51" t="s">
        <v>7442</v>
      </c>
      <c r="C2548" s="27" t="str">
        <f>VLOOKUP(B2548,'大货清单（不定期按GOMS更新）'!A:H,8,0)</f>
        <v>109-23761602</v>
      </c>
      <c r="D2548" s="27" t="str">
        <f>VLOOKUP(B2548,'大货清单（不定期按GOMS更新）'!A:C,3,0)</f>
        <v>CL2376P-02</v>
      </c>
      <c r="E2548" s="27" t="str">
        <f>VLOOKUP(B2548,'大货清单（不定期按GOMS更新）'!A:H,4,0)</f>
        <v>DE,AT,CH,FR,ES,PL,HK,ZA,LT,GR,CZ,NL,IT,HU,UA,MA</v>
      </c>
      <c r="F2548" s="27" t="str">
        <f>VLOOKUP(B2548,'大货清单（不定期按GOMS更新）'!A:H,2,0)</f>
        <v>Floor One S7 Stretch</v>
      </c>
      <c r="G2548" s="28" t="str">
        <f>VLOOKUP(B2548,'大货清单（不定期按GOMS更新）'!A:I,9,FALSE)</f>
        <v>6932485001798 ,	 6932485001798</v>
      </c>
      <c r="H2548" s="27" t="str">
        <f>VLOOKUP(B2548,'大货清单（不定期按GOMS更新）'!A:H,7,0)</f>
        <v>Blue</v>
      </c>
      <c r="I2548" s="27" t="str">
        <f>VLOOKUP(B2548,'大货清单（不定期按GOMS更新）'!A:F,6,FALSE)</f>
        <v>ACTIVE</v>
      </c>
      <c r="J2548" s="27" t="str">
        <f>VLOOKUP(B2548,'大货清单（不定期按GOMS更新）'!A:K,11,FALSE)</f>
        <v>9</v>
      </c>
      <c r="K2548" s="27" t="str">
        <f>VLOOKUP(B2548,'大货清单（不定期按GOMS更新）'!A:N,12,FALSE)</f>
        <v>712</v>
      </c>
      <c r="L2548" s="27" t="str">
        <f>VLOOKUP(B2548,'大货清单（不定期按GOMS更新）'!A:M,13,FALSE)</f>
        <v>270</v>
      </c>
      <c r="M2548" s="27" t="str">
        <f>VLOOKUP(B2548,'大货清单（不定期按GOMS更新）'!A:N,14,FALSE)</f>
        <v>326</v>
      </c>
      <c r="N2548" s="51" t="s">
        <v>4712</v>
      </c>
      <c r="O2548" s="27">
        <f>IFERROR(VLOOKUP(N2548,'散件迭代（不定期更新）'!C:J,8,FALSE),0)</f>
        <v>0</v>
      </c>
      <c r="P2548" s="27">
        <f>IFERROR(VLOOKUP(N2548,'散件（更新）'!B:H,3,FALSE),0)</f>
        <v>0</v>
      </c>
      <c r="Q2548" s="27" t="str">
        <f>VLOOKUP(N2548,'散件（更新）'!B:H,2,FALSE)</f>
        <v>114-23280221</v>
      </c>
      <c r="R2548" s="27" t="str">
        <f>VLOOKUP(N2548,'散件（更新）'!B:H,7,FALSE)</f>
        <v>Repair Wheel</v>
      </c>
      <c r="S2548" s="27" t="str">
        <f>VLOOKUP(N2548,'散件（更新）'!B:E,4,FALSE)</f>
        <v>https://tineco-yxzt.oss-accelerate.aliyuncs.com/20240306/daxiaolun_1709693230648.GIF</v>
      </c>
      <c r="T2548" s="27" t="s">
        <v>8759</v>
      </c>
      <c r="U2548" s="28" t="str">
        <f>VLOOKUP(N2548,'散件（更新）'!B:G,6,FALSE)</f>
        <v>大轮和小轮组件</v>
      </c>
      <c r="V2548" s="28">
        <f>VLOOKUP(N2548,'散件（更新）'!B:I,8,FALSE)</f>
        <v>6974950107314</v>
      </c>
    </row>
    <row r="2549" spans="1:22">
      <c r="A2549" s="57">
        <v>46169</v>
      </c>
      <c r="B2549" s="51" t="s">
        <v>7442</v>
      </c>
      <c r="C2549" s="27" t="str">
        <f>VLOOKUP(B2549,'大货清单（不定期按GOMS更新）'!A:H,8,0)</f>
        <v>109-23761602</v>
      </c>
      <c r="D2549" s="27" t="str">
        <f>VLOOKUP(B2549,'大货清单（不定期按GOMS更新）'!A:C,3,0)</f>
        <v>CL2376P-02</v>
      </c>
      <c r="E2549" s="27" t="str">
        <f>VLOOKUP(B2549,'大货清单（不定期按GOMS更新）'!A:H,4,0)</f>
        <v>DE,AT,CH,FR,ES,PL,HK,ZA,LT,GR,CZ,NL,IT,HU,UA,MA</v>
      </c>
      <c r="F2549" s="27" t="str">
        <f>VLOOKUP(B2549,'大货清单（不定期按GOMS更新）'!A:H,2,0)</f>
        <v>Floor One S7 Stretch</v>
      </c>
      <c r="G2549" s="28" t="str">
        <f>VLOOKUP(B2549,'大货清单（不定期按GOMS更新）'!A:I,9,FALSE)</f>
        <v>6932485001798 ,	 6932485001798</v>
      </c>
      <c r="H2549" s="27" t="str">
        <f>VLOOKUP(B2549,'大货清单（不定期按GOMS更新）'!A:H,7,0)</f>
        <v>Blue</v>
      </c>
      <c r="I2549" s="27" t="str">
        <f>VLOOKUP(B2549,'大货清单（不定期按GOMS更新）'!A:F,6,FALSE)</f>
        <v>ACTIVE</v>
      </c>
      <c r="J2549" s="27" t="str">
        <f>VLOOKUP(B2549,'大货清单（不定期按GOMS更新）'!A:K,11,FALSE)</f>
        <v>9</v>
      </c>
      <c r="K2549" s="27" t="str">
        <f>VLOOKUP(B2549,'大货清单（不定期按GOMS更新）'!A:N,12,FALSE)</f>
        <v>712</v>
      </c>
      <c r="L2549" s="27" t="str">
        <f>VLOOKUP(B2549,'大货清单（不定期按GOMS更新）'!A:M,13,FALSE)</f>
        <v>270</v>
      </c>
      <c r="M2549" s="27" t="str">
        <f>VLOOKUP(B2549,'大货清单（不定期按GOMS更新）'!A:N,14,FALSE)</f>
        <v>326</v>
      </c>
      <c r="N2549" s="51" t="s">
        <v>8041</v>
      </c>
      <c r="O2549" s="27">
        <f>IFERROR(VLOOKUP(N2549,'散件迭代（不定期更新）'!C:J,8,FALSE),0)</f>
        <v>0</v>
      </c>
      <c r="P2549" s="27" t="str">
        <f>IFERROR(VLOOKUP(N2549,'散件（更新）'!B:H,3,FALSE),0)</f>
        <v/>
      </c>
      <c r="Q2549" s="27" t="str">
        <f>VLOOKUP(N2549,'散件（更新）'!B:H,2,FALSE)</f>
        <v>114-23761604</v>
      </c>
      <c r="R2549" s="27" t="str">
        <f>VLOOKUP(N2549,'散件（更新）'!B:H,7,FALSE)</f>
        <v>Handle</v>
      </c>
      <c r="S2549" s="27" t="str">
        <f>VLOOKUP(N2549,'散件（更新）'!B:E,4,FALSE)</f>
        <v>https://tineco-yxzt.oss-accelerate.aliyuncs.com/20241219/weixintupian_202411141109493_1734594703094.jpg</v>
      </c>
      <c r="T2549" s="27" t="s">
        <v>19305</v>
      </c>
      <c r="U2549" s="28" t="str">
        <f>VLOOKUP(N2549,'散件（更新）'!B:G,6,FALSE)</f>
        <v>手柄组件（深蓝色）</v>
      </c>
      <c r="V2549" s="28">
        <f>VLOOKUP(N2549,'散件（更新）'!B:I,8,FALSE)</f>
        <v>6932485002702</v>
      </c>
    </row>
    <row r="2550" spans="1:22">
      <c r="A2550" s="57">
        <v>46169</v>
      </c>
      <c r="B2550" s="51" t="s">
        <v>7442</v>
      </c>
      <c r="C2550" s="27" t="str">
        <f>VLOOKUP(B2550,'大货清单（不定期按GOMS更新）'!A:H,8,0)</f>
        <v>109-23761602</v>
      </c>
      <c r="D2550" s="27" t="str">
        <f>VLOOKUP(B2550,'大货清单（不定期按GOMS更新）'!A:C,3,0)</f>
        <v>CL2376P-02</v>
      </c>
      <c r="E2550" s="27" t="str">
        <f>VLOOKUP(B2550,'大货清单（不定期按GOMS更新）'!A:H,4,0)</f>
        <v>DE,AT,CH,FR,ES,PL,HK,ZA,LT,GR,CZ,NL,IT,HU,UA,MA</v>
      </c>
      <c r="F2550" s="27" t="str">
        <f>VLOOKUP(B2550,'大货清单（不定期按GOMS更新）'!A:H,2,0)</f>
        <v>Floor One S7 Stretch</v>
      </c>
      <c r="G2550" s="28" t="str">
        <f>VLOOKUP(B2550,'大货清单（不定期按GOMS更新）'!A:I,9,FALSE)</f>
        <v>6932485001798 ,	 6932485001798</v>
      </c>
      <c r="H2550" s="27" t="str">
        <f>VLOOKUP(B2550,'大货清单（不定期按GOMS更新）'!A:H,7,0)</f>
        <v>Blue</v>
      </c>
      <c r="I2550" s="27" t="str">
        <f>VLOOKUP(B2550,'大货清单（不定期按GOMS更新）'!A:F,6,FALSE)</f>
        <v>ACTIVE</v>
      </c>
      <c r="J2550" s="27" t="str">
        <f>VLOOKUP(B2550,'大货清单（不定期按GOMS更新）'!A:K,11,FALSE)</f>
        <v>9</v>
      </c>
      <c r="K2550" s="27" t="str">
        <f>VLOOKUP(B2550,'大货清单（不定期按GOMS更新）'!A:N,12,FALSE)</f>
        <v>712</v>
      </c>
      <c r="L2550" s="27" t="str">
        <f>VLOOKUP(B2550,'大货清单（不定期按GOMS更新）'!A:M,13,FALSE)</f>
        <v>270</v>
      </c>
      <c r="M2550" s="27" t="str">
        <f>VLOOKUP(B2550,'大货清单（不定期按GOMS更新）'!A:N,14,FALSE)</f>
        <v>326</v>
      </c>
      <c r="N2550" s="51" t="s">
        <v>7821</v>
      </c>
      <c r="O2550" s="27">
        <f>IFERROR(VLOOKUP(N2550,'散件迭代（不定期更新）'!C:J,8,FALSE),0)</f>
        <v>0</v>
      </c>
      <c r="P2550" s="27" t="str">
        <f>IFERROR(VLOOKUP(N2550,'散件（更新）'!B:H,3,FALSE),0)</f>
        <v/>
      </c>
      <c r="Q2550" s="27" t="str">
        <f>VLOOKUP(N2550,'散件（更新）'!B:H,2,FALSE)</f>
        <v>114-23761800</v>
      </c>
      <c r="R2550" s="27" t="str">
        <f>VLOOKUP(N2550,'散件（更新）'!B:H,7,FALSE)</f>
        <v>Clean Water Tank</v>
      </c>
      <c r="S2550" s="27" t="str">
        <f>VLOOKUP(N2550,'散件（更新）'!B:E,4,FALSE)</f>
        <v>https://tineco-yxzt.oss-accelerate.aliyuncs.com/20241219/weixintupian_202411141109491_1734578094685.jpg</v>
      </c>
      <c r="T2550" s="27" t="s">
        <v>19303</v>
      </c>
      <c r="U2550" s="28" t="str">
        <f>VLOOKUP(N2550,'散件（更新）'!B:G,6,FALSE)</f>
        <v>清水箱组件</v>
      </c>
      <c r="V2550" s="28">
        <f>VLOOKUP(N2550,'散件（更新）'!B:I,8,FALSE)</f>
        <v>6932485002399</v>
      </c>
    </row>
    <row r="2551" spans="1:22">
      <c r="A2551" s="57">
        <v>46169</v>
      </c>
      <c r="B2551" s="51" t="s">
        <v>7392</v>
      </c>
      <c r="C2551" s="27" t="str">
        <f>VLOOKUP(B2551,'大货清单（不定期按GOMS更新）'!A:H,8,0)</f>
        <v>109-23761601</v>
      </c>
      <c r="D2551" s="27" t="str">
        <f>VLOOKUP(B2551,'大货清单（不定期按GOMS更新）'!A:C,3,0)</f>
        <v>CL2376P-01</v>
      </c>
      <c r="E2551" s="27" t="str">
        <f>VLOOKUP(B2551,'大货清单（不定期按GOMS更新）'!A:H,4,0)</f>
        <v>IT,FR,DE,ES,NL,BE,PL,SE,CL</v>
      </c>
      <c r="F2551" s="27" t="str">
        <f>VLOOKUP(B2551,'大货清单（不定期按GOMS更新）'!A:H,2,0)</f>
        <v>FLOOR ONE S7 STRETCH ULTRA</v>
      </c>
      <c r="G2551" s="28" t="str">
        <f>VLOOKUP(B2551,'大货清单（不定期按GOMS更新）'!A:I,9,FALSE)</f>
        <v>6932485003532,	 6932485003532</v>
      </c>
      <c r="H2551" s="27" t="str">
        <f>VLOOKUP(B2551,'大货清单（不定期按GOMS更新）'!A:H,7,0)</f>
        <v>BLACK</v>
      </c>
      <c r="I2551" s="27" t="str">
        <f>VLOOKUP(B2551,'大货清单（不定期按GOMS更新）'!A:F,6,FALSE)</f>
        <v>ACTIVE</v>
      </c>
      <c r="J2551" s="27" t="str">
        <f>VLOOKUP(B2551,'大货清单（不定期按GOMS更新）'!A:K,11,FALSE)</f>
        <v>9.3</v>
      </c>
      <c r="K2551" s="27" t="str">
        <f>VLOOKUP(B2551,'大货清单（不定期按GOMS更新）'!A:N,12,FALSE)</f>
        <v>712</v>
      </c>
      <c r="L2551" s="27" t="str">
        <f>VLOOKUP(B2551,'大货清单（不定期按GOMS更新）'!A:M,13,FALSE)</f>
        <v>270</v>
      </c>
      <c r="M2551" s="27" t="str">
        <f>VLOOKUP(B2551,'大货清单（不定期按GOMS更新）'!A:N,14,FALSE)</f>
        <v>326</v>
      </c>
      <c r="N2551" s="51" t="s">
        <v>8082</v>
      </c>
      <c r="O2551" s="27">
        <f>IFERROR(VLOOKUP(N2551,'散件迭代（不定期更新）'!C:J,8,FALSE),0)</f>
        <v>0</v>
      </c>
      <c r="P2551" s="27" t="str">
        <f>IFERROR(VLOOKUP(N2551,'散件（更新）'!B:H,3,FALSE),0)</f>
        <v/>
      </c>
      <c r="Q2551" s="27" t="str">
        <f>VLOOKUP(N2551,'散件（更新）'!B:H,2,FALSE)</f>
        <v>114-23761801</v>
      </c>
      <c r="R2551" s="27" t="str">
        <f>VLOOKUP(N2551,'散件（更新）'!B:H,7,FALSE)</f>
        <v>Brush Roller</v>
      </c>
      <c r="S2551" s="27" t="str">
        <f>VLOOKUP(N2551,'散件（更新）'!B:E,4,FALSE)</f>
        <v>https://tineco-yxzt.oss-accelerate.aliyuncs.com/20241219/weixintupian_20241114110949_1734578233397.jpg</v>
      </c>
      <c r="T2551" s="27" t="s">
        <v>19314</v>
      </c>
      <c r="U2551" s="28" t="str">
        <f>VLOOKUP(N2551,'散件（更新）'!B:G,6,FALSE)</f>
        <v>耐热滚刷组件</v>
      </c>
      <c r="V2551" s="28">
        <f>VLOOKUP(N2551,'散件（更新）'!B:I,8,FALSE)</f>
        <v>6932485002405</v>
      </c>
    </row>
    <row r="2552" spans="1:22">
      <c r="A2552" s="57">
        <v>46169</v>
      </c>
      <c r="B2552" s="51" t="s">
        <v>7392</v>
      </c>
      <c r="C2552" s="27" t="str">
        <f>VLOOKUP(B2552,'大货清单（不定期按GOMS更新）'!A:H,8,0)</f>
        <v>109-23761601</v>
      </c>
      <c r="D2552" s="27" t="str">
        <f>VLOOKUP(B2552,'大货清单（不定期按GOMS更新）'!A:C,3,0)</f>
        <v>CL2376P-01</v>
      </c>
      <c r="E2552" s="27" t="str">
        <f>VLOOKUP(B2552,'大货清单（不定期按GOMS更新）'!A:H,4,0)</f>
        <v>IT,FR,DE,ES,NL,BE,PL,SE,CL</v>
      </c>
      <c r="F2552" s="27" t="str">
        <f>VLOOKUP(B2552,'大货清单（不定期按GOMS更新）'!A:H,2,0)</f>
        <v>FLOOR ONE S7 STRETCH ULTRA</v>
      </c>
      <c r="G2552" s="28" t="str">
        <f>VLOOKUP(B2552,'大货清单（不定期按GOMS更新）'!A:I,9,FALSE)</f>
        <v>6932485003532,	 6932485003532</v>
      </c>
      <c r="H2552" s="27" t="str">
        <f>VLOOKUP(B2552,'大货清单（不定期按GOMS更新）'!A:H,7,0)</f>
        <v>BLACK</v>
      </c>
      <c r="I2552" s="27" t="str">
        <f>VLOOKUP(B2552,'大货清单（不定期按GOMS更新）'!A:F,6,FALSE)</f>
        <v>ACTIVE</v>
      </c>
      <c r="J2552" s="27" t="str">
        <f>VLOOKUP(B2552,'大货清单（不定期按GOMS更新）'!A:K,11,FALSE)</f>
        <v>9.3</v>
      </c>
      <c r="K2552" s="27" t="str">
        <f>VLOOKUP(B2552,'大货清单（不定期按GOMS更新）'!A:N,12,FALSE)</f>
        <v>712</v>
      </c>
      <c r="L2552" s="27" t="str">
        <f>VLOOKUP(B2552,'大货清单（不定期按GOMS更新）'!A:M,13,FALSE)</f>
        <v>270</v>
      </c>
      <c r="M2552" s="27" t="str">
        <f>VLOOKUP(B2552,'大货清单（不定期按GOMS更新）'!A:N,14,FALSE)</f>
        <v>326</v>
      </c>
      <c r="N2552" s="51" t="s">
        <v>7530</v>
      </c>
      <c r="O2552" s="27" t="str">
        <f>IFERROR(VLOOKUP(N2552,'散件迭代（不定期更新）'!C:J,8,FALSE),0)</f>
        <v>A64</v>
      </c>
      <c r="P2552" s="27">
        <f>IFERROR(VLOOKUP(N2552,'散件（更新）'!B:H,3,FALSE),0)</f>
        <v>0</v>
      </c>
      <c r="Q2552" s="27" t="str">
        <f>VLOOKUP(N2552,'散件（更新）'!B:H,2,FALSE)</f>
        <v>114-23280222</v>
      </c>
      <c r="R2552" s="27" t="str">
        <f>VLOOKUP(N2552,'散件（更新）'!B:H,7,FALSE)</f>
        <v>HEPA Assy</v>
      </c>
      <c r="S2552" s="27" t="str">
        <f>VLOOKUP(N2552,'散件（更新）'!B:E,4,FALSE)</f>
        <v>https://tineco-yxzt.oss-accelerate.aliyuncs.com/20240822/HEPA_1724286749680.jpg</v>
      </c>
      <c r="T2552" s="27" t="s">
        <v>19304</v>
      </c>
      <c r="U2552" s="28" t="str">
        <f>VLOOKUP(N2552,'散件（更新）'!B:G,6,FALSE)</f>
        <v>回收桶过滤器组件</v>
      </c>
      <c r="V2552" s="28">
        <f>VLOOKUP(N2552,'散件（更新）'!B:I,8,FALSE)</f>
        <v>6932485000470</v>
      </c>
    </row>
    <row r="2553" spans="1:22">
      <c r="A2553" s="57">
        <v>46169</v>
      </c>
      <c r="B2553" s="51" t="s">
        <v>7392</v>
      </c>
      <c r="C2553" s="27" t="str">
        <f>VLOOKUP(B2553,'大货清单（不定期按GOMS更新）'!A:H,8,0)</f>
        <v>109-23761601</v>
      </c>
      <c r="D2553" s="27" t="str">
        <f>VLOOKUP(B2553,'大货清单（不定期按GOMS更新）'!A:C,3,0)</f>
        <v>CL2376P-01</v>
      </c>
      <c r="E2553" s="27" t="str">
        <f>VLOOKUP(B2553,'大货清单（不定期按GOMS更新）'!A:H,4,0)</f>
        <v>IT,FR,DE,ES,NL,BE,PL,SE,CL</v>
      </c>
      <c r="F2553" s="27" t="str">
        <f>VLOOKUP(B2553,'大货清单（不定期按GOMS更新）'!A:H,2,0)</f>
        <v>FLOOR ONE S7 STRETCH ULTRA</v>
      </c>
      <c r="G2553" s="28" t="str">
        <f>VLOOKUP(B2553,'大货清单（不定期按GOMS更新）'!A:I,9,FALSE)</f>
        <v>6932485003532,	 6932485003532</v>
      </c>
      <c r="H2553" s="27" t="str">
        <f>VLOOKUP(B2553,'大货清单（不定期按GOMS更新）'!A:H,7,0)</f>
        <v>BLACK</v>
      </c>
      <c r="I2553" s="27" t="str">
        <f>VLOOKUP(B2553,'大货清单（不定期按GOMS更新）'!A:F,6,FALSE)</f>
        <v>ACTIVE</v>
      </c>
      <c r="J2553" s="27" t="str">
        <f>VLOOKUP(B2553,'大货清单（不定期按GOMS更新）'!A:K,11,FALSE)</f>
        <v>9.3</v>
      </c>
      <c r="K2553" s="27" t="str">
        <f>VLOOKUP(B2553,'大货清单（不定期按GOMS更新）'!A:N,12,FALSE)</f>
        <v>712</v>
      </c>
      <c r="L2553" s="27" t="str">
        <f>VLOOKUP(B2553,'大货清单（不定期按GOMS更新）'!A:M,13,FALSE)</f>
        <v>270</v>
      </c>
      <c r="M2553" s="27" t="str">
        <f>VLOOKUP(B2553,'大货清单（不定期按GOMS更新）'!A:N,14,FALSE)</f>
        <v>326</v>
      </c>
      <c r="N2553" s="51" t="s">
        <v>7826</v>
      </c>
      <c r="O2553" s="27">
        <f>IFERROR(VLOOKUP(N2553,'散件迭代（不定期更新）'!C:J,8,FALSE),0)</f>
        <v>0</v>
      </c>
      <c r="P2553" s="27" t="str">
        <f>IFERROR(VLOOKUP(N2553,'散件（更新）'!B:H,3,FALSE),0)</f>
        <v/>
      </c>
      <c r="Q2553" s="27" t="str">
        <f>VLOOKUP(N2553,'散件（更新）'!B:H,2,FALSE)</f>
        <v>114-23761600</v>
      </c>
      <c r="R2553" s="27" t="str">
        <f>VLOOKUP(N2553,'散件（更新）'!B:H,7,FALSE)</f>
        <v>Charging Dock</v>
      </c>
      <c r="S2553" s="27" t="str">
        <f>VLOOKUP(N2553,'散件（更新）'!B:E,4,FALSE)</f>
        <v>https://tineco-yxzt.oss-accelerate.aliyuncs.com/20241219/2_1734589861501.jpg</v>
      </c>
      <c r="T2553" s="27" t="s">
        <v>8759</v>
      </c>
      <c r="U2553" s="28" t="str">
        <f>VLOOKUP(N2553,'散件（更新）'!B:G,6,FALSE)</f>
        <v>烘干托盘组件（欧版）</v>
      </c>
      <c r="V2553" s="28">
        <f>VLOOKUP(N2553,'散件（更新）'!B:I,8,FALSE)</f>
        <v>6932485002603</v>
      </c>
    </row>
    <row r="2554" spans="1:22">
      <c r="A2554" s="57">
        <v>46169</v>
      </c>
      <c r="B2554" s="51" t="s">
        <v>7392</v>
      </c>
      <c r="C2554" s="27" t="str">
        <f>VLOOKUP(B2554,'大货清单（不定期按GOMS更新）'!A:H,8,0)</f>
        <v>109-23761601</v>
      </c>
      <c r="D2554" s="27" t="str">
        <f>VLOOKUP(B2554,'大货清单（不定期按GOMS更新）'!A:C,3,0)</f>
        <v>CL2376P-01</v>
      </c>
      <c r="E2554" s="27" t="str">
        <f>VLOOKUP(B2554,'大货清单（不定期按GOMS更新）'!A:H,4,0)</f>
        <v>IT,FR,DE,ES,NL,BE,PL,SE,CL</v>
      </c>
      <c r="F2554" s="27" t="str">
        <f>VLOOKUP(B2554,'大货清单（不定期按GOMS更新）'!A:H,2,0)</f>
        <v>FLOOR ONE S7 STRETCH ULTRA</v>
      </c>
      <c r="G2554" s="28" t="str">
        <f>VLOOKUP(B2554,'大货清单（不定期按GOMS更新）'!A:I,9,FALSE)</f>
        <v>6932485003532,	 6932485003532</v>
      </c>
      <c r="H2554" s="27" t="str">
        <f>VLOOKUP(B2554,'大货清单（不定期按GOMS更新）'!A:H,7,0)</f>
        <v>BLACK</v>
      </c>
      <c r="I2554" s="27" t="str">
        <f>VLOOKUP(B2554,'大货清单（不定期按GOMS更新）'!A:F,6,FALSE)</f>
        <v>ACTIVE</v>
      </c>
      <c r="J2554" s="27" t="str">
        <f>VLOOKUP(B2554,'大货清单（不定期按GOMS更新）'!A:K,11,FALSE)</f>
        <v>9.3</v>
      </c>
      <c r="K2554" s="27" t="str">
        <f>VLOOKUP(B2554,'大货清单（不定期按GOMS更新）'!A:N,12,FALSE)</f>
        <v>712</v>
      </c>
      <c r="L2554" s="27" t="str">
        <f>VLOOKUP(B2554,'大货清单（不定期按GOMS更新）'!A:M,13,FALSE)</f>
        <v>270</v>
      </c>
      <c r="M2554" s="27" t="str">
        <f>VLOOKUP(B2554,'大货清单（不定期按GOMS更新）'!A:N,14,FALSE)</f>
        <v>326</v>
      </c>
      <c r="N2554" s="51" t="s">
        <v>7874</v>
      </c>
      <c r="O2554" s="27">
        <f>IFERROR(VLOOKUP(N2554,'散件迭代（不定期更新）'!C:J,8,FALSE),0)</f>
        <v>0</v>
      </c>
      <c r="P2554" s="27" t="str">
        <f>IFERROR(VLOOKUP(N2554,'散件（更新）'!B:H,3,FALSE),0)</f>
        <v/>
      </c>
      <c r="Q2554" s="27" t="str">
        <f>VLOOKUP(N2554,'散件（更新）'!B:H,2,FALSE)</f>
        <v>114-23761802</v>
      </c>
      <c r="R2554" s="27" t="str">
        <f>VLOOKUP(N2554,'散件（更新）'!B:H,7,FALSE)</f>
        <v>Battery</v>
      </c>
      <c r="S2554" s="27" t="str">
        <f>VLOOKUP(N2554,'散件（更新）'!B:E,4,FALSE)</f>
        <v>https://tineco-yxzt.oss-accelerate.aliyuncs.com/20241219/weixintupian_202411141109482_1734578445685.jpg</v>
      </c>
      <c r="T2554" s="27" t="s">
        <v>8759</v>
      </c>
      <c r="U2554" s="28" t="str">
        <f>VLOOKUP(N2554,'散件（更新）'!B:G,6,FALSE)</f>
        <v>电池包组件</v>
      </c>
      <c r="V2554" s="28">
        <f>VLOOKUP(N2554,'散件（更新）'!B:I,8,FALSE)</f>
        <v>6932485002412</v>
      </c>
    </row>
    <row r="2555" spans="1:22">
      <c r="A2555" s="57">
        <v>46169</v>
      </c>
      <c r="B2555" s="51" t="s">
        <v>7392</v>
      </c>
      <c r="C2555" s="27" t="str">
        <f>VLOOKUP(B2555,'大货清单（不定期按GOMS更新）'!A:H,8,0)</f>
        <v>109-23761601</v>
      </c>
      <c r="D2555" s="27" t="str">
        <f>VLOOKUP(B2555,'大货清单（不定期按GOMS更新）'!A:C,3,0)</f>
        <v>CL2376P-01</v>
      </c>
      <c r="E2555" s="27" t="str">
        <f>VLOOKUP(B2555,'大货清单（不定期按GOMS更新）'!A:H,4,0)</f>
        <v>IT,FR,DE,ES,NL,BE,PL,SE,CL</v>
      </c>
      <c r="F2555" s="27" t="str">
        <f>VLOOKUP(B2555,'大货清单（不定期按GOMS更新）'!A:H,2,0)</f>
        <v>FLOOR ONE S7 STRETCH ULTRA</v>
      </c>
      <c r="G2555" s="28" t="str">
        <f>VLOOKUP(B2555,'大货清单（不定期按GOMS更新）'!A:I,9,FALSE)</f>
        <v>6932485003532,	 6932485003532</v>
      </c>
      <c r="H2555" s="27" t="str">
        <f>VLOOKUP(B2555,'大货清单（不定期按GOMS更新）'!A:H,7,0)</f>
        <v>BLACK</v>
      </c>
      <c r="I2555" s="27" t="str">
        <f>VLOOKUP(B2555,'大货清单（不定期按GOMS更新）'!A:F,6,FALSE)</f>
        <v>ACTIVE</v>
      </c>
      <c r="J2555" s="27" t="str">
        <f>VLOOKUP(B2555,'大货清单（不定期按GOMS更新）'!A:K,11,FALSE)</f>
        <v>9.3</v>
      </c>
      <c r="K2555" s="27" t="str">
        <f>VLOOKUP(B2555,'大货清单（不定期按GOMS更新）'!A:N,12,FALSE)</f>
        <v>712</v>
      </c>
      <c r="L2555" s="27" t="str">
        <f>VLOOKUP(B2555,'大货清单（不定期按GOMS更新）'!A:M,13,FALSE)</f>
        <v>270</v>
      </c>
      <c r="M2555" s="27" t="str">
        <f>VLOOKUP(B2555,'大货清单（不定期按GOMS更新）'!A:N,14,FALSE)</f>
        <v>326</v>
      </c>
      <c r="N2555" s="51" t="s">
        <v>7953</v>
      </c>
      <c r="O2555" s="27">
        <f>IFERROR(VLOOKUP(N2555,'散件迭代（不定期更新）'!C:J,8,FALSE),0)</f>
        <v>0</v>
      </c>
      <c r="P2555" s="27" t="str">
        <f>IFERROR(VLOOKUP(N2555,'散件（更新）'!B:H,3,FALSE),0)</f>
        <v/>
      </c>
      <c r="Q2555" s="27" t="str">
        <f>VLOOKUP(N2555,'散件（更新）'!B:H,2,FALSE)</f>
        <v>114-23761803</v>
      </c>
      <c r="R2555" s="27" t="str">
        <f>VLOOKUP(N2555,'散件（更新）'!B:H,7,FALSE)</f>
        <v>Display Screen</v>
      </c>
      <c r="S2555" s="27" t="str">
        <f>VLOOKUP(N2555,'散件（更新）'!B:E,4,FALSE)</f>
        <v>https://tineco-yxzt.oss-accelerate.aliyuncs.com/20241219/weixintupian_202411141109492_1734586130159.jpg</v>
      </c>
      <c r="T2555" s="27" t="s">
        <v>8759</v>
      </c>
      <c r="U2555" s="28" t="str">
        <f>VLOOKUP(N2555,'散件（更新）'!B:G,6,FALSE)</f>
        <v>LED显示屏组件</v>
      </c>
      <c r="V2555" s="28">
        <f>VLOOKUP(N2555,'散件（更新）'!B:I,8,FALSE)</f>
        <v>6932485002429</v>
      </c>
    </row>
    <row r="2556" spans="1:22">
      <c r="A2556" s="57">
        <v>46169</v>
      </c>
      <c r="B2556" s="51" t="s">
        <v>7392</v>
      </c>
      <c r="C2556" s="27" t="str">
        <f>VLOOKUP(B2556,'大货清单（不定期按GOMS更新）'!A:H,8,0)</f>
        <v>109-23761601</v>
      </c>
      <c r="D2556" s="27" t="str">
        <f>VLOOKUP(B2556,'大货清单（不定期按GOMS更新）'!A:C,3,0)</f>
        <v>CL2376P-01</v>
      </c>
      <c r="E2556" s="27" t="str">
        <f>VLOOKUP(B2556,'大货清单（不定期按GOMS更新）'!A:H,4,0)</f>
        <v>IT,FR,DE,ES,NL,BE,PL,SE,CL</v>
      </c>
      <c r="F2556" s="27" t="str">
        <f>VLOOKUP(B2556,'大货清单（不定期按GOMS更新）'!A:H,2,0)</f>
        <v>FLOOR ONE S7 STRETCH ULTRA</v>
      </c>
      <c r="G2556" s="28" t="str">
        <f>VLOOKUP(B2556,'大货清单（不定期按GOMS更新）'!A:I,9,FALSE)</f>
        <v>6932485003532,	 6932485003532</v>
      </c>
      <c r="H2556" s="27" t="str">
        <f>VLOOKUP(B2556,'大货清单（不定期按GOMS更新）'!A:H,7,0)</f>
        <v>BLACK</v>
      </c>
      <c r="I2556" s="27" t="str">
        <f>VLOOKUP(B2556,'大货清单（不定期按GOMS更新）'!A:F,6,FALSE)</f>
        <v>ACTIVE</v>
      </c>
      <c r="J2556" s="27" t="str">
        <f>VLOOKUP(B2556,'大货清单（不定期按GOMS更新）'!A:K,11,FALSE)</f>
        <v>9.3</v>
      </c>
      <c r="K2556" s="27" t="str">
        <f>VLOOKUP(B2556,'大货清单（不定期按GOMS更新）'!A:N,12,FALSE)</f>
        <v>712</v>
      </c>
      <c r="L2556" s="27" t="str">
        <f>VLOOKUP(B2556,'大货清单（不定期按GOMS更新）'!A:M,13,FALSE)</f>
        <v>270</v>
      </c>
      <c r="M2556" s="27" t="str">
        <f>VLOOKUP(B2556,'大货清单（不定期按GOMS更新）'!A:N,14,FALSE)</f>
        <v>326</v>
      </c>
      <c r="N2556" s="66" t="s">
        <v>8190</v>
      </c>
      <c r="O2556" s="27">
        <f>IFERROR(VLOOKUP(N2556,'散件迭代（不定期更新）'!C:J,8,FALSE),0)</f>
        <v>0</v>
      </c>
      <c r="P2556" s="27" t="str">
        <f>IFERROR(VLOOKUP(N2556,'散件（更新）'!B:H,3,FALSE),0)</f>
        <v/>
      </c>
      <c r="Q2556" s="27" t="str">
        <f>VLOOKUP(N2556,'散件（更新）'!B:H,2,FALSE)</f>
        <v>114-23761806</v>
      </c>
      <c r="R2556" s="27" t="str">
        <f>VLOOKUP(N2556,'散件（更新）'!B:H,7,FALSE)</f>
        <v>plastic part</v>
      </c>
      <c r="S2556" s="27" t="str">
        <f>VLOOKUP(N2556,'散件（更新）'!B:E,4,FALSE)</f>
        <v>https://tineco-yxzt.oss-accelerate.aliyuncs.com/20241219/42_1734588887052.jpg</v>
      </c>
      <c r="T2556" s="27" t="s">
        <v>8759</v>
      </c>
      <c r="U2556" s="28" t="str">
        <f>VLOOKUP(N2556,'散件（更新）'!B:G,6,FALSE)</f>
        <v>前后盖软胶塞（黑色）</v>
      </c>
      <c r="V2556" s="28">
        <f>VLOOKUP(N2556,'散件（更新）'!B:I,8,FALSE)</f>
        <v>6932485002450</v>
      </c>
    </row>
    <row r="2557" spans="1:22">
      <c r="A2557" s="57">
        <v>46169</v>
      </c>
      <c r="B2557" s="59" t="s">
        <v>7392</v>
      </c>
      <c r="C2557" s="27" t="str">
        <f>VLOOKUP(B2557,'大货清单（不定期按GOMS更新）'!A:H,8,0)</f>
        <v>109-23761601</v>
      </c>
      <c r="D2557" s="27" t="str">
        <f>VLOOKUP(B2557,'大货清单（不定期按GOMS更新）'!A:C,3,0)</f>
        <v>CL2376P-01</v>
      </c>
      <c r="E2557" s="27" t="str">
        <f>VLOOKUP(B2557,'大货清单（不定期按GOMS更新）'!A:H,4,0)</f>
        <v>IT,FR,DE,ES,NL,BE,PL,SE,CL</v>
      </c>
      <c r="F2557" s="27" t="str">
        <f>VLOOKUP(B2557,'大货清单（不定期按GOMS更新）'!A:H,2,0)</f>
        <v>FLOOR ONE S7 STRETCH ULTRA</v>
      </c>
      <c r="G2557" s="28" t="str">
        <f>VLOOKUP(B2557,'大货清单（不定期按GOMS更新）'!A:I,9,FALSE)</f>
        <v>6932485003532,	 6932485003532</v>
      </c>
      <c r="H2557" s="27" t="str">
        <f>VLOOKUP(B2557,'大货清单（不定期按GOMS更新）'!A:H,7,0)</f>
        <v>BLACK</v>
      </c>
      <c r="I2557" s="27" t="str">
        <f>VLOOKUP(B2557,'大货清单（不定期按GOMS更新）'!A:F,6,FALSE)</f>
        <v>ACTIVE</v>
      </c>
      <c r="J2557" s="27" t="str">
        <f>VLOOKUP(B2557,'大货清单（不定期按GOMS更新）'!A:K,11,FALSE)</f>
        <v>9.3</v>
      </c>
      <c r="K2557" s="27" t="str">
        <f>VLOOKUP(B2557,'大货清单（不定期按GOMS更新）'!A:N,12,FALSE)</f>
        <v>712</v>
      </c>
      <c r="L2557" s="27" t="str">
        <f>VLOOKUP(B2557,'大货清单（不定期按GOMS更新）'!A:M,13,FALSE)</f>
        <v>270</v>
      </c>
      <c r="M2557" s="27" t="str">
        <f>VLOOKUP(B2557,'大货清单（不定期按GOMS更新）'!A:N,14,FALSE)</f>
        <v>326</v>
      </c>
      <c r="N2557" s="51" t="s">
        <v>7999</v>
      </c>
      <c r="O2557" s="27">
        <f>IFERROR(VLOOKUP(N2557,'散件迭代（不定期更新）'!C:J,8,FALSE),0)</f>
        <v>0</v>
      </c>
      <c r="P2557" s="27" t="str">
        <f>IFERROR(VLOOKUP(N2557,'散件（更新）'!B:H,3,FALSE),0)</f>
        <v/>
      </c>
      <c r="Q2557" s="27" t="str">
        <f>VLOOKUP(N2557,'散件（更新）'!B:H,2,FALSE)</f>
        <v>114-23761810</v>
      </c>
      <c r="R2557" s="27" t="str">
        <f>VLOOKUP(N2557,'散件（更新）'!B:H,7,FALSE)</f>
        <v>plastic part</v>
      </c>
      <c r="S2557" s="27" t="str">
        <f>VLOOKUP(N2557,'散件（更新）'!B:E,4,FALSE)</f>
        <v>https://tineco-yxzt.oss-accelerate.aliyuncs.com/20241219/weixintupian_202411141109497_1734589279566.jpg</v>
      </c>
      <c r="T2557" s="27" t="s">
        <v>8759</v>
      </c>
      <c r="U2557" s="28" t="str">
        <f>VLOOKUP(N2557,'散件（更新）'!B:G,6,FALSE)</f>
        <v>回收桶信号检测组件（黑色适配蓝色）</v>
      </c>
      <c r="V2557" s="28">
        <f>VLOOKUP(N2557,'散件（更新）'!B:I,8,FALSE)</f>
        <v>6932485002498</v>
      </c>
    </row>
    <row r="2558" spans="1:22">
      <c r="A2558" s="57">
        <v>46169</v>
      </c>
      <c r="B2558" s="59" t="s">
        <v>7392</v>
      </c>
      <c r="C2558" s="27" t="str">
        <f>VLOOKUP(B2558,'大货清单（不定期按GOMS更新）'!A:H,8,0)</f>
        <v>109-23761601</v>
      </c>
      <c r="D2558" s="27" t="str">
        <f>VLOOKUP(B2558,'大货清单（不定期按GOMS更新）'!A:C,3,0)</f>
        <v>CL2376P-01</v>
      </c>
      <c r="E2558" s="27" t="str">
        <f>VLOOKUP(B2558,'大货清单（不定期按GOMS更新）'!A:H,4,0)</f>
        <v>IT,FR,DE,ES,NL,BE,PL,SE,CL</v>
      </c>
      <c r="F2558" s="27" t="str">
        <f>VLOOKUP(B2558,'大货清单（不定期按GOMS更新）'!A:H,2,0)</f>
        <v>FLOOR ONE S7 STRETCH ULTRA</v>
      </c>
      <c r="G2558" s="28" t="str">
        <f>VLOOKUP(B2558,'大货清单（不定期按GOMS更新）'!A:I,9,FALSE)</f>
        <v>6932485003532,	 6932485003532</v>
      </c>
      <c r="H2558" s="27" t="str">
        <f>VLOOKUP(B2558,'大货清单（不定期按GOMS更新）'!A:H,7,0)</f>
        <v>BLACK</v>
      </c>
      <c r="I2558" s="27" t="str">
        <f>VLOOKUP(B2558,'大货清单（不定期按GOMS更新）'!A:F,6,FALSE)</f>
        <v>ACTIVE</v>
      </c>
      <c r="J2558" s="27" t="str">
        <f>VLOOKUP(B2558,'大货清单（不定期按GOMS更新）'!A:K,11,FALSE)</f>
        <v>9.3</v>
      </c>
      <c r="K2558" s="27" t="str">
        <f>VLOOKUP(B2558,'大货清单（不定期按GOMS更新）'!A:N,12,FALSE)</f>
        <v>712</v>
      </c>
      <c r="L2558" s="27" t="str">
        <f>VLOOKUP(B2558,'大货清单（不定期按GOMS更新）'!A:M,13,FALSE)</f>
        <v>270</v>
      </c>
      <c r="M2558" s="27" t="str">
        <f>VLOOKUP(B2558,'大货清单（不定期按GOMS更新）'!A:N,14,FALSE)</f>
        <v>326</v>
      </c>
      <c r="N2558" s="51" t="s">
        <v>8054</v>
      </c>
      <c r="O2558" s="27">
        <f>IFERROR(VLOOKUP(N2558,'散件迭代（不定期更新）'!C:J,8,FALSE),0)</f>
        <v>0</v>
      </c>
      <c r="P2558" s="27" t="str">
        <f>IFERROR(VLOOKUP(N2558,'散件（更新）'!B:H,3,FALSE),0)</f>
        <v/>
      </c>
      <c r="Q2558" s="27" t="str">
        <f>VLOOKUP(N2558,'散件（更新）'!B:H,2,FALSE)</f>
        <v>114-23761815</v>
      </c>
      <c r="R2558" s="27" t="str">
        <f>VLOOKUP(N2558,'散件（更新）'!B:H,7,FALSE)</f>
        <v>plastic part</v>
      </c>
      <c r="S2558" s="27" t="str">
        <f>VLOOKUP(N2558,'散件（更新）'!B:E,4,FALSE)</f>
        <v>https://tineco-yxzt.oss-accelerate.aliyuncs.com/20241219/62_1734590951668.jpg</v>
      </c>
      <c r="T2558" s="27" t="s">
        <v>8759</v>
      </c>
      <c r="U2558" s="28" t="str">
        <f>VLOOKUP(N2558,'散件（更新）'!B:G,6,FALSE)</f>
        <v>地刷充电头组件</v>
      </c>
      <c r="V2558" s="28">
        <f>VLOOKUP(N2558,'散件（更新）'!B:I,8,FALSE)</f>
        <v>6932485002559</v>
      </c>
    </row>
    <row r="2559" spans="1:22">
      <c r="A2559" s="57">
        <v>46169</v>
      </c>
      <c r="B2559" s="59" t="s">
        <v>7392</v>
      </c>
      <c r="C2559" s="27" t="str">
        <f>VLOOKUP(B2559,'大货清单（不定期按GOMS更新）'!A:H,8,0)</f>
        <v>109-23761601</v>
      </c>
      <c r="D2559" s="27" t="str">
        <f>VLOOKUP(B2559,'大货清单（不定期按GOMS更新）'!A:C,3,0)</f>
        <v>CL2376P-01</v>
      </c>
      <c r="E2559" s="27" t="str">
        <f>VLOOKUP(B2559,'大货清单（不定期按GOMS更新）'!A:H,4,0)</f>
        <v>IT,FR,DE,ES,NL,BE,PL,SE,CL</v>
      </c>
      <c r="F2559" s="27" t="str">
        <f>VLOOKUP(B2559,'大货清单（不定期按GOMS更新）'!A:H,2,0)</f>
        <v>FLOOR ONE S7 STRETCH ULTRA</v>
      </c>
      <c r="G2559" s="28" t="str">
        <f>VLOOKUP(B2559,'大货清单（不定期按GOMS更新）'!A:I,9,FALSE)</f>
        <v>6932485003532,	 6932485003532</v>
      </c>
      <c r="H2559" s="27" t="str">
        <f>VLOOKUP(B2559,'大货清单（不定期按GOMS更新）'!A:H,7,0)</f>
        <v>BLACK</v>
      </c>
      <c r="I2559" s="27" t="str">
        <f>VLOOKUP(B2559,'大货清单（不定期按GOMS更新）'!A:F,6,FALSE)</f>
        <v>ACTIVE</v>
      </c>
      <c r="J2559" s="27" t="str">
        <f>VLOOKUP(B2559,'大货清单（不定期按GOMS更新）'!A:K,11,FALSE)</f>
        <v>9.3</v>
      </c>
      <c r="K2559" s="27" t="str">
        <f>VLOOKUP(B2559,'大货清单（不定期按GOMS更新）'!A:N,12,FALSE)</f>
        <v>712</v>
      </c>
      <c r="L2559" s="27" t="str">
        <f>VLOOKUP(B2559,'大货清单（不定期按GOMS更新）'!A:M,13,FALSE)</f>
        <v>270</v>
      </c>
      <c r="M2559" s="27" t="str">
        <f>VLOOKUP(B2559,'大货清单（不定期按GOMS更新）'!A:N,14,FALSE)</f>
        <v>326</v>
      </c>
      <c r="N2559" s="51" t="s">
        <v>7839</v>
      </c>
      <c r="O2559" s="27">
        <f>IFERROR(VLOOKUP(N2559,'散件迭代（不定期更新）'!C:J,8,FALSE),0)</f>
        <v>0</v>
      </c>
      <c r="P2559" s="27" t="str">
        <f>IFERROR(VLOOKUP(N2559,'散件（更新）'!B:H,3,FALSE),0)</f>
        <v/>
      </c>
      <c r="Q2559" s="27" t="str">
        <f>VLOOKUP(N2559,'散件（更新）'!B:H,2,FALSE)</f>
        <v>114-23761816</v>
      </c>
      <c r="R2559" s="27" t="str">
        <f>VLOOKUP(N2559,'散件（更新）'!B:H,7,FALSE)</f>
        <v>plastic part</v>
      </c>
      <c r="S2559" s="27" t="str">
        <f>VLOOKUP(N2559,'散件（更新）'!B:E,4,FALSE)</f>
        <v>https://tineco-yxzt.oss-accelerate.aliyuncs.com/20241219/5_1734589496153.jpg</v>
      </c>
      <c r="T2559" s="27" t="s">
        <v>8759</v>
      </c>
      <c r="U2559" s="28" t="str">
        <f>VLOOKUP(N2559,'散件（更新）'!B:G,6,FALSE)</f>
        <v>转接头组件（带锁扣）</v>
      </c>
      <c r="V2559" s="28">
        <f>VLOOKUP(N2559,'散件（更新）'!B:I,8,FALSE)</f>
        <v>6932485002504</v>
      </c>
    </row>
    <row r="2560" spans="1:22">
      <c r="A2560" s="57">
        <v>46169</v>
      </c>
      <c r="B2560" s="59" t="s">
        <v>7392</v>
      </c>
      <c r="C2560" s="27" t="str">
        <f>VLOOKUP(B2560,'大货清单（不定期按GOMS更新）'!A:H,8,0)</f>
        <v>109-23761601</v>
      </c>
      <c r="D2560" s="27" t="str">
        <f>VLOOKUP(B2560,'大货清单（不定期按GOMS更新）'!A:C,3,0)</f>
        <v>CL2376P-01</v>
      </c>
      <c r="E2560" s="27" t="str">
        <f>VLOOKUP(B2560,'大货清单（不定期按GOMS更新）'!A:H,4,0)</f>
        <v>IT,FR,DE,ES,NL,BE,PL,SE,CL</v>
      </c>
      <c r="F2560" s="27" t="str">
        <f>VLOOKUP(B2560,'大货清单（不定期按GOMS更新）'!A:H,2,0)</f>
        <v>FLOOR ONE S7 STRETCH ULTRA</v>
      </c>
      <c r="G2560" s="28" t="str">
        <f>VLOOKUP(B2560,'大货清单（不定期按GOMS更新）'!A:I,9,FALSE)</f>
        <v>6932485003532,	 6932485003532</v>
      </c>
      <c r="H2560" s="27" t="str">
        <f>VLOOKUP(B2560,'大货清单（不定期按GOMS更新）'!A:H,7,0)</f>
        <v>BLACK</v>
      </c>
      <c r="I2560" s="27" t="str">
        <f>VLOOKUP(B2560,'大货清单（不定期按GOMS更新）'!A:F,6,FALSE)</f>
        <v>ACTIVE</v>
      </c>
      <c r="J2560" s="27" t="str">
        <f>VLOOKUP(B2560,'大货清单（不定期按GOMS更新）'!A:K,11,FALSE)</f>
        <v>9.3</v>
      </c>
      <c r="K2560" s="27" t="str">
        <f>VLOOKUP(B2560,'大货清单（不定期按GOMS更新）'!A:N,12,FALSE)</f>
        <v>712</v>
      </c>
      <c r="L2560" s="27" t="str">
        <f>VLOOKUP(B2560,'大货清单（不定期按GOMS更新）'!A:M,13,FALSE)</f>
        <v>270</v>
      </c>
      <c r="M2560" s="27" t="str">
        <f>VLOOKUP(B2560,'大货清单（不定期按GOMS更新）'!A:N,14,FALSE)</f>
        <v>326</v>
      </c>
      <c r="N2560" s="51" t="s">
        <v>8133</v>
      </c>
      <c r="O2560" s="27">
        <f>IFERROR(VLOOKUP(N2560,'散件迭代（不定期更新）'!C:J,8,FALSE),0)</f>
        <v>0</v>
      </c>
      <c r="P2560" s="27" t="str">
        <f>IFERROR(VLOOKUP(N2560,'散件（更新）'!B:H,3,FALSE),0)</f>
        <v/>
      </c>
      <c r="Q2560" s="27" t="str">
        <f>VLOOKUP(N2560,'散件（更新）'!B:H,2,FALSE)</f>
        <v>114-23761819</v>
      </c>
      <c r="R2560" s="27" t="str">
        <f>VLOOKUP(N2560,'散件（更新）'!B:H,7,FALSE)</f>
        <v>plastic part</v>
      </c>
      <c r="S2560" s="27" t="str">
        <f>VLOOKUP(N2560,'散件（更新）'!B:E,4,FALSE)</f>
        <v>https://tineco-yxzt.oss-accelerate.aliyuncs.com/20241219/425_1734594207024.jpg</v>
      </c>
      <c r="T2560" s="27" t="s">
        <v>19301</v>
      </c>
      <c r="U2560" s="28" t="str">
        <f>VLOOKUP(N2560,'散件（更新）'!B:G,6,FALSE)</f>
        <v>烘干托盘触点组件</v>
      </c>
      <c r="V2560" s="28">
        <f>VLOOKUP(N2560,'散件（更新）'!B:I,8,FALSE)</f>
        <v>6932485002566</v>
      </c>
    </row>
    <row r="2561" spans="1:22">
      <c r="A2561" s="57">
        <v>46169</v>
      </c>
      <c r="B2561" s="59" t="s">
        <v>7392</v>
      </c>
      <c r="C2561" s="27" t="str">
        <f>VLOOKUP(B2561,'大货清单（不定期按GOMS更新）'!A:H,8,0)</f>
        <v>109-23761601</v>
      </c>
      <c r="D2561" s="27" t="str">
        <f>VLOOKUP(B2561,'大货清单（不定期按GOMS更新）'!A:C,3,0)</f>
        <v>CL2376P-01</v>
      </c>
      <c r="E2561" s="27" t="str">
        <f>VLOOKUP(B2561,'大货清单（不定期按GOMS更新）'!A:H,4,0)</f>
        <v>IT,FR,DE,ES,NL,BE,PL,SE,CL</v>
      </c>
      <c r="F2561" s="27" t="str">
        <f>VLOOKUP(B2561,'大货清单（不定期按GOMS更新）'!A:H,2,0)</f>
        <v>FLOOR ONE S7 STRETCH ULTRA</v>
      </c>
      <c r="G2561" s="28" t="str">
        <f>VLOOKUP(B2561,'大货清单（不定期按GOMS更新）'!A:I,9,FALSE)</f>
        <v>6932485003532,	 6932485003532</v>
      </c>
      <c r="H2561" s="27" t="str">
        <f>VLOOKUP(B2561,'大货清单（不定期按GOMS更新）'!A:H,7,0)</f>
        <v>BLACK</v>
      </c>
      <c r="I2561" s="27" t="str">
        <f>VLOOKUP(B2561,'大货清单（不定期按GOMS更新）'!A:F,6,FALSE)</f>
        <v>ACTIVE</v>
      </c>
      <c r="J2561" s="27" t="str">
        <f>VLOOKUP(B2561,'大货清单（不定期按GOMS更新）'!A:K,11,FALSE)</f>
        <v>9.3</v>
      </c>
      <c r="K2561" s="27" t="str">
        <f>VLOOKUP(B2561,'大货清单（不定期按GOMS更新）'!A:N,12,FALSE)</f>
        <v>712</v>
      </c>
      <c r="L2561" s="27" t="str">
        <f>VLOOKUP(B2561,'大货清单（不定期按GOMS更新）'!A:M,13,FALSE)</f>
        <v>270</v>
      </c>
      <c r="M2561" s="27" t="str">
        <f>VLOOKUP(B2561,'大货清单（不定期按GOMS更新）'!A:N,14,FALSE)</f>
        <v>326</v>
      </c>
      <c r="N2561" s="51" t="s">
        <v>8138</v>
      </c>
      <c r="O2561" s="27">
        <f>IFERROR(VLOOKUP(N2561,'散件迭代（不定期更新）'!C:J,8,FALSE),0)</f>
        <v>0</v>
      </c>
      <c r="P2561" s="27" t="str">
        <f>IFERROR(VLOOKUP(N2561,'散件（更新）'!B:H,3,FALSE),0)</f>
        <v/>
      </c>
      <c r="Q2561" s="27" t="str">
        <f>VLOOKUP(N2561,'散件（更新）'!B:H,2,FALSE)</f>
        <v>114-23761820</v>
      </c>
      <c r="R2561" s="27" t="str">
        <f>VLOOKUP(N2561,'散件（更新）'!B:H,7,FALSE)</f>
        <v>plastic part</v>
      </c>
      <c r="S2561" s="27" t="str">
        <f>VLOOKUP(N2561,'散件（更新）'!B:E,4,FALSE)</f>
        <v>https://tineco-yxzt.oss-accelerate.aliyuncs.com/20241219/2315_1734594266622.jpg</v>
      </c>
      <c r="T2561" s="27" t="s">
        <v>8759</v>
      </c>
      <c r="U2561" s="28" t="str">
        <f>VLOOKUP(N2561,'散件（更新）'!B:G,6,FALSE)</f>
        <v>机体后盖上盖（黑色）</v>
      </c>
      <c r="V2561" s="28">
        <f>VLOOKUP(N2561,'散件（更新）'!B:I,8,FALSE)</f>
        <v>6932485002573</v>
      </c>
    </row>
    <row r="2562" spans="1:22">
      <c r="A2562" s="57">
        <v>46169</v>
      </c>
      <c r="B2562" s="59" t="s">
        <v>7392</v>
      </c>
      <c r="C2562" s="27" t="str">
        <f>VLOOKUP(B2562,'大货清单（不定期按GOMS更新）'!A:H,8,0)</f>
        <v>109-23761601</v>
      </c>
      <c r="D2562" s="27" t="str">
        <f>VLOOKUP(B2562,'大货清单（不定期按GOMS更新）'!A:C,3,0)</f>
        <v>CL2376P-01</v>
      </c>
      <c r="E2562" s="27" t="str">
        <f>VLOOKUP(B2562,'大货清单（不定期按GOMS更新）'!A:H,4,0)</f>
        <v>IT,FR,DE,ES,NL,BE,PL,SE,CL</v>
      </c>
      <c r="F2562" s="27" t="str">
        <f>VLOOKUP(B2562,'大货清单（不定期按GOMS更新）'!A:H,2,0)</f>
        <v>FLOOR ONE S7 STRETCH ULTRA</v>
      </c>
      <c r="G2562" s="28" t="str">
        <f>VLOOKUP(B2562,'大货清单（不定期按GOMS更新）'!A:I,9,FALSE)</f>
        <v>6932485003532,	 6932485003532</v>
      </c>
      <c r="H2562" s="27" t="str">
        <f>VLOOKUP(B2562,'大货清单（不定期按GOMS更新）'!A:H,7,0)</f>
        <v>BLACK</v>
      </c>
      <c r="I2562" s="27" t="str">
        <f>VLOOKUP(B2562,'大货清单（不定期按GOMS更新）'!A:F,6,FALSE)</f>
        <v>ACTIVE</v>
      </c>
      <c r="J2562" s="27" t="str">
        <f>VLOOKUP(B2562,'大货清单（不定期按GOMS更新）'!A:K,11,FALSE)</f>
        <v>9.3</v>
      </c>
      <c r="K2562" s="27" t="str">
        <f>VLOOKUP(B2562,'大货清单（不定期按GOMS更新）'!A:N,12,FALSE)</f>
        <v>712</v>
      </c>
      <c r="L2562" s="27" t="str">
        <f>VLOOKUP(B2562,'大货清单（不定期按GOMS更新）'!A:M,13,FALSE)</f>
        <v>270</v>
      </c>
      <c r="M2562" s="27" t="str">
        <f>VLOOKUP(B2562,'大货清单（不定期按GOMS更新）'!A:N,14,FALSE)</f>
        <v>326</v>
      </c>
      <c r="N2562" s="51" t="s">
        <v>4703</v>
      </c>
      <c r="O2562" s="27">
        <f>IFERROR(VLOOKUP(N2562,'散件迭代（不定期更新）'!C:J,8,FALSE),0)</f>
        <v>0</v>
      </c>
      <c r="P2562" s="27">
        <f>IFERROR(VLOOKUP(N2562,'散件（更新）'!B:H,3,FALSE),0)</f>
        <v>0</v>
      </c>
      <c r="Q2562" s="27" t="str">
        <f>VLOOKUP(N2562,'散件（更新）'!B:H,2,FALSE)</f>
        <v>114-23280214</v>
      </c>
      <c r="R2562" s="27" t="str">
        <f>VLOOKUP(N2562,'散件（更新）'!B:H,7,FALSE)</f>
        <v>plastic part</v>
      </c>
      <c r="S2562" s="27" t="str">
        <f>VLOOKUP(N2562,'散件（更新）'!B:E,4,FALSE)</f>
        <v>https://tineco-yxzt.oss-accelerate.aliyuncs.com/20240306/shuixiangxiashuifazujian_1709692518244.GIF</v>
      </c>
      <c r="T2562" s="27" t="s">
        <v>8759</v>
      </c>
      <c r="U2562" s="28" t="str">
        <f>VLOOKUP(N2562,'散件（更新）'!B:G,6,FALSE)</f>
        <v>水箱下水阀组件</v>
      </c>
      <c r="V2562" s="28">
        <f>VLOOKUP(N2562,'散件（更新）'!B:I,8,FALSE)</f>
        <v>6974950107246</v>
      </c>
    </row>
    <row r="2563" spans="1:22">
      <c r="A2563" s="57">
        <v>46169</v>
      </c>
      <c r="B2563" s="59" t="s">
        <v>7392</v>
      </c>
      <c r="C2563" s="27" t="str">
        <f>VLOOKUP(B2563,'大货清单（不定期按GOMS更新）'!A:H,8,0)</f>
        <v>109-23761601</v>
      </c>
      <c r="D2563" s="27" t="str">
        <f>VLOOKUP(B2563,'大货清单（不定期按GOMS更新）'!A:C,3,0)</f>
        <v>CL2376P-01</v>
      </c>
      <c r="E2563" s="27" t="str">
        <f>VLOOKUP(B2563,'大货清单（不定期按GOMS更新）'!A:H,4,0)</f>
        <v>IT,FR,DE,ES,NL,BE,PL,SE,CL</v>
      </c>
      <c r="F2563" s="27" t="str">
        <f>VLOOKUP(B2563,'大货清单（不定期按GOMS更新）'!A:H,2,0)</f>
        <v>FLOOR ONE S7 STRETCH ULTRA</v>
      </c>
      <c r="G2563" s="28" t="str">
        <f>VLOOKUP(B2563,'大货清单（不定期按GOMS更新）'!A:I,9,FALSE)</f>
        <v>6932485003532,	 6932485003532</v>
      </c>
      <c r="H2563" s="27" t="str">
        <f>VLOOKUP(B2563,'大货清单（不定期按GOMS更新）'!A:H,7,0)</f>
        <v>BLACK</v>
      </c>
      <c r="I2563" s="27" t="str">
        <f>VLOOKUP(B2563,'大货清单（不定期按GOMS更新）'!A:F,6,FALSE)</f>
        <v>ACTIVE</v>
      </c>
      <c r="J2563" s="27" t="str">
        <f>VLOOKUP(B2563,'大货清单（不定期按GOMS更新）'!A:K,11,FALSE)</f>
        <v>9.3</v>
      </c>
      <c r="K2563" s="27" t="str">
        <f>VLOOKUP(B2563,'大货清单（不定期按GOMS更新）'!A:N,12,FALSE)</f>
        <v>712</v>
      </c>
      <c r="L2563" s="27" t="str">
        <f>VLOOKUP(B2563,'大货清单（不定期按GOMS更新）'!A:M,13,FALSE)</f>
        <v>270</v>
      </c>
      <c r="M2563" s="27" t="str">
        <f>VLOOKUP(B2563,'大货清单（不定期按GOMS更新）'!A:N,14,FALSE)</f>
        <v>326</v>
      </c>
      <c r="N2563" s="51" t="s">
        <v>4704</v>
      </c>
      <c r="O2563" s="27">
        <f>IFERROR(VLOOKUP(N2563,'散件迭代（不定期更新）'!C:J,8,FALSE),0)</f>
        <v>0</v>
      </c>
      <c r="P2563" s="27">
        <f>IFERROR(VLOOKUP(N2563,'散件（更新）'!B:H,3,FALSE),0)</f>
        <v>0</v>
      </c>
      <c r="Q2563" s="27" t="str">
        <f>VLOOKUP(N2563,'散件（更新）'!B:H,2,FALSE)</f>
        <v>114-23280216</v>
      </c>
      <c r="R2563" s="27" t="str">
        <f>VLOOKUP(N2563,'散件（更新）'!B:H,7,FALSE)</f>
        <v>plastic part</v>
      </c>
      <c r="S2563" s="27" t="str">
        <f>VLOOKUP(N2563,'散件（更新）'!B:E,4,FALSE)</f>
        <v>https://tineco-yxzt.oss-accelerate.aliyuncs.com/20240306/penshuiban_1709693039077.GIF</v>
      </c>
      <c r="T2563" s="27" t="s">
        <v>8759</v>
      </c>
      <c r="U2563" s="28" t="str">
        <f>VLOOKUP(N2563,'散件（更新）'!B:G,6,FALSE)</f>
        <v>喷水板组件</v>
      </c>
      <c r="V2563" s="28">
        <f>VLOOKUP(N2563,'散件（更新）'!B:I,8,FALSE)</f>
        <v>6974950107260</v>
      </c>
    </row>
    <row r="2564" spans="1:22">
      <c r="A2564" s="57">
        <v>46169</v>
      </c>
      <c r="B2564" s="59" t="s">
        <v>7392</v>
      </c>
      <c r="C2564" s="27" t="str">
        <f>VLOOKUP(B2564,'大货清单（不定期按GOMS更新）'!A:H,8,0)</f>
        <v>109-23761601</v>
      </c>
      <c r="D2564" s="27" t="str">
        <f>VLOOKUP(B2564,'大货清单（不定期按GOMS更新）'!A:C,3,0)</f>
        <v>CL2376P-01</v>
      </c>
      <c r="E2564" s="27" t="str">
        <f>VLOOKUP(B2564,'大货清单（不定期按GOMS更新）'!A:H,4,0)</f>
        <v>IT,FR,DE,ES,NL,BE,PL,SE,CL</v>
      </c>
      <c r="F2564" s="27" t="str">
        <f>VLOOKUP(B2564,'大货清单（不定期按GOMS更新）'!A:H,2,0)</f>
        <v>FLOOR ONE S7 STRETCH ULTRA</v>
      </c>
      <c r="G2564" s="28" t="str">
        <f>VLOOKUP(B2564,'大货清单（不定期按GOMS更新）'!A:I,9,FALSE)</f>
        <v>6932485003532,	 6932485003532</v>
      </c>
      <c r="H2564" s="27" t="str">
        <f>VLOOKUP(B2564,'大货清单（不定期按GOMS更新）'!A:H,7,0)</f>
        <v>BLACK</v>
      </c>
      <c r="I2564" s="27" t="str">
        <f>VLOOKUP(B2564,'大货清单（不定期按GOMS更新）'!A:F,6,FALSE)</f>
        <v>ACTIVE</v>
      </c>
      <c r="J2564" s="27" t="str">
        <f>VLOOKUP(B2564,'大货清单（不定期按GOMS更新）'!A:K,11,FALSE)</f>
        <v>9.3</v>
      </c>
      <c r="K2564" s="27" t="str">
        <f>VLOOKUP(B2564,'大货清单（不定期按GOMS更新）'!A:N,12,FALSE)</f>
        <v>712</v>
      </c>
      <c r="L2564" s="27" t="str">
        <f>VLOOKUP(B2564,'大货清单（不定期按GOMS更新）'!A:M,13,FALSE)</f>
        <v>270</v>
      </c>
      <c r="M2564" s="27" t="str">
        <f>VLOOKUP(B2564,'大货清单（不定期按GOMS更新）'!A:N,14,FALSE)</f>
        <v>326</v>
      </c>
      <c r="N2564" s="51" t="s">
        <v>7893</v>
      </c>
      <c r="O2564" s="27">
        <f>IFERROR(VLOOKUP(N2564,'散件迭代（不定期更新）'!C:J,8,FALSE),0)</f>
        <v>0</v>
      </c>
      <c r="P2564" s="27" t="str">
        <f>IFERROR(VLOOKUP(N2564,'散件（更新）'!B:H,3,FALSE),0)</f>
        <v/>
      </c>
      <c r="Q2564" s="27" t="str">
        <f>VLOOKUP(N2564,'散件（更新）'!B:H,2,FALSE)</f>
        <v>114-23761602</v>
      </c>
      <c r="R2564" s="27" t="str">
        <f>VLOOKUP(N2564,'散件（更新）'!B:H,7,FALSE)</f>
        <v>Wire</v>
      </c>
      <c r="S2564" s="27" t="str">
        <f>VLOOKUP(N2564,'散件（更新）'!B:E,4,FALSE)</f>
        <v>https://tineco-yxzt.oss-accelerate.aliyuncs.com/20241219/wire111_1734590424704.jpg</v>
      </c>
      <c r="T2564" s="27" t="s">
        <v>8759</v>
      </c>
      <c r="U2564" s="28" t="str">
        <f>VLOOKUP(N2564,'散件（更新）'!B:G,6,FALSE)</f>
        <v>电源线组件（欧版）</v>
      </c>
      <c r="V2564" s="28">
        <f>VLOOKUP(N2564,'散件（更新）'!B:I,8,FALSE)</f>
        <v>6932485002665</v>
      </c>
    </row>
    <row r="2565" spans="1:22">
      <c r="A2565" s="57">
        <v>46169</v>
      </c>
      <c r="B2565" s="59" t="s">
        <v>7392</v>
      </c>
      <c r="C2565" s="27" t="str">
        <f>VLOOKUP(B2565,'大货清单（不定期按GOMS更新）'!A:H,8,0)</f>
        <v>109-23761601</v>
      </c>
      <c r="D2565" s="27" t="str">
        <f>VLOOKUP(B2565,'大货清单（不定期按GOMS更新）'!A:C,3,0)</f>
        <v>CL2376P-01</v>
      </c>
      <c r="E2565" s="27" t="str">
        <f>VLOOKUP(B2565,'大货清单（不定期按GOMS更新）'!A:H,4,0)</f>
        <v>IT,FR,DE,ES,NL,BE,PL,SE,CL</v>
      </c>
      <c r="F2565" s="27" t="str">
        <f>VLOOKUP(B2565,'大货清单（不定期按GOMS更新）'!A:H,2,0)</f>
        <v>FLOOR ONE S7 STRETCH ULTRA</v>
      </c>
      <c r="G2565" s="28" t="str">
        <f>VLOOKUP(B2565,'大货清单（不定期按GOMS更新）'!A:I,9,FALSE)</f>
        <v>6932485003532,	 6932485003532</v>
      </c>
      <c r="H2565" s="27" t="str">
        <f>VLOOKUP(B2565,'大货清单（不定期按GOMS更新）'!A:H,7,0)</f>
        <v>BLACK</v>
      </c>
      <c r="I2565" s="27" t="str">
        <f>VLOOKUP(B2565,'大货清单（不定期按GOMS更新）'!A:F,6,FALSE)</f>
        <v>ACTIVE</v>
      </c>
      <c r="J2565" s="27" t="str">
        <f>VLOOKUP(B2565,'大货清单（不定期按GOMS更新）'!A:K,11,FALSE)</f>
        <v>9.3</v>
      </c>
      <c r="K2565" s="27" t="str">
        <f>VLOOKUP(B2565,'大货清单（不定期按GOMS更新）'!A:N,12,FALSE)</f>
        <v>712</v>
      </c>
      <c r="L2565" s="27" t="str">
        <f>VLOOKUP(B2565,'大货清单（不定期按GOMS更新）'!A:M,13,FALSE)</f>
        <v>270</v>
      </c>
      <c r="M2565" s="27" t="str">
        <f>VLOOKUP(B2565,'大货清单（不定期按GOMS更新）'!A:N,14,FALSE)</f>
        <v>326</v>
      </c>
      <c r="N2565" s="51" t="s">
        <v>8229</v>
      </c>
      <c r="O2565" s="27">
        <f>IFERROR(VLOOKUP(N2565,'散件迭代（不定期更新）'!C:J,8,FALSE),0)</f>
        <v>0</v>
      </c>
      <c r="P2565" s="27" t="str">
        <f>IFERROR(VLOOKUP(N2565,'散件（更新）'!B:H,3,FALSE),0)</f>
        <v/>
      </c>
      <c r="Q2565" s="27" t="str">
        <f>VLOOKUP(N2565,'散件（更新）'!B:H,2,FALSE)</f>
        <v>114-23761804</v>
      </c>
      <c r="R2565" s="27" t="str">
        <f>VLOOKUP(N2565,'散件（更新）'!B:H,7,FALSE)</f>
        <v>Motor</v>
      </c>
      <c r="S2565" s="27" t="str">
        <f>VLOOKUP(N2565,'散件（更新）'!B:E,4,FALSE)</f>
        <v>https://tineco-yxzt.oss-accelerate.aliyuncs.com/20241219/weixintupian_202411141109494_1734586474304.jpg</v>
      </c>
      <c r="T2565" s="27" t="s">
        <v>8759</v>
      </c>
      <c r="U2565" s="28" t="str">
        <f>VLOOKUP(N2565,'散件（更新）'!B:G,6,FALSE)</f>
        <v>有刷电机齿轮箱组件（带铭牌）</v>
      </c>
      <c r="V2565" s="28">
        <f>VLOOKUP(N2565,'散件（更新）'!B:I,8,FALSE)</f>
        <v>6932485002436</v>
      </c>
    </row>
    <row r="2566" spans="1:22">
      <c r="A2566" s="57">
        <v>46169</v>
      </c>
      <c r="B2566" s="59" t="s">
        <v>7392</v>
      </c>
      <c r="C2566" s="27" t="str">
        <f>VLOOKUP(B2566,'大货清单（不定期按GOMS更新）'!A:H,8,0)</f>
        <v>109-23761601</v>
      </c>
      <c r="D2566" s="27" t="str">
        <f>VLOOKUP(B2566,'大货清单（不定期按GOMS更新）'!A:C,3,0)</f>
        <v>CL2376P-01</v>
      </c>
      <c r="E2566" s="27" t="str">
        <f>VLOOKUP(B2566,'大货清单（不定期按GOMS更新）'!A:H,4,0)</f>
        <v>IT,FR,DE,ES,NL,BE,PL,SE,CL</v>
      </c>
      <c r="F2566" s="27" t="str">
        <f>VLOOKUP(B2566,'大货清单（不定期按GOMS更新）'!A:H,2,0)</f>
        <v>FLOOR ONE S7 STRETCH ULTRA</v>
      </c>
      <c r="G2566" s="28" t="str">
        <f>VLOOKUP(B2566,'大货清单（不定期按GOMS更新）'!A:I,9,FALSE)</f>
        <v>6932485003532,	 6932485003532</v>
      </c>
      <c r="H2566" s="27" t="str">
        <f>VLOOKUP(B2566,'大货清单（不定期按GOMS更新）'!A:H,7,0)</f>
        <v>BLACK</v>
      </c>
      <c r="I2566" s="27" t="str">
        <f>VLOOKUP(B2566,'大货清单（不定期按GOMS更新）'!A:F,6,FALSE)</f>
        <v>ACTIVE</v>
      </c>
      <c r="J2566" s="27" t="str">
        <f>VLOOKUP(B2566,'大货清单（不定期按GOMS更新）'!A:K,11,FALSE)</f>
        <v>9.3</v>
      </c>
      <c r="K2566" s="27" t="str">
        <f>VLOOKUP(B2566,'大货清单（不定期按GOMS更新）'!A:N,12,FALSE)</f>
        <v>712</v>
      </c>
      <c r="L2566" s="27" t="str">
        <f>VLOOKUP(B2566,'大货清单（不定期按GOMS更新）'!A:M,13,FALSE)</f>
        <v>270</v>
      </c>
      <c r="M2566" s="27" t="str">
        <f>VLOOKUP(B2566,'大货清单（不定期按GOMS更新）'!A:N,14,FALSE)</f>
        <v>326</v>
      </c>
      <c r="N2566" s="51" t="s">
        <v>8062</v>
      </c>
      <c r="O2566" s="27">
        <f>IFERROR(VLOOKUP(N2566,'散件迭代（不定期更新）'!C:J,8,FALSE),0)</f>
        <v>0</v>
      </c>
      <c r="P2566" s="27" t="str">
        <f>IFERROR(VLOOKUP(N2566,'散件（更新）'!B:H,3,FALSE),0)</f>
        <v/>
      </c>
      <c r="Q2566" s="27" t="str">
        <f>VLOOKUP(N2566,'散件（更新）'!B:H,2,FALSE)</f>
        <v>114-23761805</v>
      </c>
      <c r="R2566" s="27" t="str">
        <f>VLOOKUP(N2566,'散件（更新）'!B:H,7,FALSE)</f>
        <v>Motor</v>
      </c>
      <c r="S2566" s="27" t="str">
        <f>VLOOKUP(N2566,'散件（更新）'!B:E,4,FALSE)</f>
        <v>https://tineco-yxzt.oss-accelerate.aliyuncs.com/20241219/weixintupian_202411141109495_1734586641284.jpg</v>
      </c>
      <c r="T2566" s="27" t="s">
        <v>8759</v>
      </c>
      <c r="U2566" s="28" t="str">
        <f>VLOOKUP(N2566,'散件（更新）'!B:G,6,FALSE)</f>
        <v>主电机组件</v>
      </c>
      <c r="V2566" s="28">
        <f>VLOOKUP(N2566,'散件（更新）'!B:I,8,FALSE)</f>
        <v>6932485002443</v>
      </c>
    </row>
    <row r="2567" spans="1:22">
      <c r="A2567" s="57">
        <v>46169</v>
      </c>
      <c r="B2567" s="59" t="s">
        <v>7392</v>
      </c>
      <c r="C2567" s="27" t="str">
        <f>VLOOKUP(B2567,'大货清单（不定期按GOMS更新）'!A:H,8,0)</f>
        <v>109-23761601</v>
      </c>
      <c r="D2567" s="27" t="str">
        <f>VLOOKUP(B2567,'大货清单（不定期按GOMS更新）'!A:C,3,0)</f>
        <v>CL2376P-01</v>
      </c>
      <c r="E2567" s="27" t="str">
        <f>VLOOKUP(B2567,'大货清单（不定期按GOMS更新）'!A:H,4,0)</f>
        <v>IT,FR,DE,ES,NL,BE,PL,SE,CL</v>
      </c>
      <c r="F2567" s="27" t="str">
        <f>VLOOKUP(B2567,'大货清单（不定期按GOMS更新）'!A:H,2,0)</f>
        <v>FLOOR ONE S7 STRETCH ULTRA</v>
      </c>
      <c r="G2567" s="28" t="str">
        <f>VLOOKUP(B2567,'大货清单（不定期按GOMS更新）'!A:I,9,FALSE)</f>
        <v>6932485003532,	 6932485003532</v>
      </c>
      <c r="H2567" s="27" t="str">
        <f>VLOOKUP(B2567,'大货清单（不定期按GOMS更新）'!A:H,7,0)</f>
        <v>BLACK</v>
      </c>
      <c r="I2567" s="27" t="str">
        <f>VLOOKUP(B2567,'大货清单（不定期按GOMS更新）'!A:F,6,FALSE)</f>
        <v>ACTIVE</v>
      </c>
      <c r="J2567" s="27" t="str">
        <f>VLOOKUP(B2567,'大货清单（不定期按GOMS更新）'!A:K,11,FALSE)</f>
        <v>9.3</v>
      </c>
      <c r="K2567" s="27" t="str">
        <f>VLOOKUP(B2567,'大货清单（不定期按GOMS更新）'!A:N,12,FALSE)</f>
        <v>712</v>
      </c>
      <c r="L2567" s="27" t="str">
        <f>VLOOKUP(B2567,'大货清单（不定期按GOMS更新）'!A:M,13,FALSE)</f>
        <v>270</v>
      </c>
      <c r="M2567" s="27" t="str">
        <f>VLOOKUP(B2567,'大货清单（不定期按GOMS更新）'!A:N,14,FALSE)</f>
        <v>326</v>
      </c>
      <c r="N2567" s="51" t="s">
        <v>8230</v>
      </c>
      <c r="O2567" s="27">
        <f>IFERROR(VLOOKUP(N2567,'散件迭代（不定期更新）'!C:J,8,FALSE),0)</f>
        <v>0</v>
      </c>
      <c r="P2567" s="27" t="str">
        <f>IFERROR(VLOOKUP(N2567,'散件（更新）'!B:H,3,FALSE),0)</f>
        <v/>
      </c>
      <c r="Q2567" s="27" t="str">
        <f>VLOOKUP(N2567,'散件（更新）'!B:H,2,FALSE)</f>
        <v>114-23761601</v>
      </c>
      <c r="R2567" s="27" t="str">
        <f>VLOOKUP(N2567,'散件（更新）'!B:H,7,FALSE)</f>
        <v>PCBA</v>
      </c>
      <c r="S2567" s="27" t="str">
        <f>VLOOKUP(N2567,'散件（更新）'!B:E,4,FALSE)</f>
        <v>https://tineco-yxzt.oss-accelerate.aliyuncs.com/20241219/weixintupian_202411141109498_1734590090210.jpg</v>
      </c>
      <c r="T2567" s="27" t="s">
        <v>8759</v>
      </c>
      <c r="U2567" s="28" t="str">
        <f>VLOOKUP(N2567,'散件（更新）'!B:G,6,FALSE)</f>
        <v>主控板组件（欧美澳五国）</v>
      </c>
      <c r="V2567" s="28">
        <f>VLOOKUP(N2567,'散件（更新）'!B:I,8,FALSE)</f>
        <v>6932485002535</v>
      </c>
    </row>
    <row r="2568" spans="1:22">
      <c r="A2568" s="57">
        <v>46169</v>
      </c>
      <c r="B2568" s="59" t="s">
        <v>7392</v>
      </c>
      <c r="C2568" s="27" t="str">
        <f>VLOOKUP(B2568,'大货清单（不定期按GOMS更新）'!A:H,8,0)</f>
        <v>109-23761601</v>
      </c>
      <c r="D2568" s="27" t="str">
        <f>VLOOKUP(B2568,'大货清单（不定期按GOMS更新）'!A:C,3,0)</f>
        <v>CL2376P-01</v>
      </c>
      <c r="E2568" s="27" t="str">
        <f>VLOOKUP(B2568,'大货清单（不定期按GOMS更新）'!A:H,4,0)</f>
        <v>IT,FR,DE,ES,NL,BE,PL,SE,CL</v>
      </c>
      <c r="F2568" s="27" t="str">
        <f>VLOOKUP(B2568,'大货清单（不定期按GOMS更新）'!A:H,2,0)</f>
        <v>FLOOR ONE S7 STRETCH ULTRA</v>
      </c>
      <c r="G2568" s="28" t="str">
        <f>VLOOKUP(B2568,'大货清单（不定期按GOMS更新）'!A:I,9,FALSE)</f>
        <v>6932485003532,	 6932485003532</v>
      </c>
      <c r="H2568" s="27" t="str">
        <f>VLOOKUP(B2568,'大货清单（不定期按GOMS更新）'!A:H,7,0)</f>
        <v>BLACK</v>
      </c>
      <c r="I2568" s="27" t="str">
        <f>VLOOKUP(B2568,'大货清单（不定期按GOMS更新）'!A:F,6,FALSE)</f>
        <v>ACTIVE</v>
      </c>
      <c r="J2568" s="27" t="str">
        <f>VLOOKUP(B2568,'大货清单（不定期按GOMS更新）'!A:K,11,FALSE)</f>
        <v>9.3</v>
      </c>
      <c r="K2568" s="27" t="str">
        <f>VLOOKUP(B2568,'大货清单（不定期按GOMS更新）'!A:N,12,FALSE)</f>
        <v>712</v>
      </c>
      <c r="L2568" s="27" t="str">
        <f>VLOOKUP(B2568,'大货清单（不定期按GOMS更新）'!A:M,13,FALSE)</f>
        <v>270</v>
      </c>
      <c r="M2568" s="27" t="str">
        <f>VLOOKUP(B2568,'大货清单（不定期按GOMS更新）'!A:N,14,FALSE)</f>
        <v>326</v>
      </c>
      <c r="N2568" s="51" t="s">
        <v>7824</v>
      </c>
      <c r="O2568" s="27">
        <f>IFERROR(VLOOKUP(N2568,'散件迭代（不定期更新）'!C:J,8,FALSE),0)</f>
        <v>0</v>
      </c>
      <c r="P2568" s="27" t="str">
        <f>IFERROR(VLOOKUP(N2568,'散件（更新）'!B:H,3,FALSE),0)</f>
        <v/>
      </c>
      <c r="Q2568" s="27" t="str">
        <f>VLOOKUP(N2568,'散件（更新）'!B:H,2,FALSE)</f>
        <v>114-23761818</v>
      </c>
      <c r="R2568" s="27" t="str">
        <f>VLOOKUP(N2568,'散件（更新）'!B:H,7,FALSE)</f>
        <v>PCBA</v>
      </c>
      <c r="S2568" s="27" t="str">
        <f>VLOOKUP(N2568,'散件（更新）'!B:E,4,FALSE)</f>
        <v>https://tineco-yxzt.oss-accelerate.aliyuncs.com/20241219/dockpcba_1734590707538.jpg</v>
      </c>
      <c r="T2568" s="27" t="s">
        <v>8759</v>
      </c>
      <c r="U2568" s="28" t="str">
        <f>VLOOKUP(N2568,'散件（更新）'!B:G,6,FALSE)</f>
        <v>烘干托盘电源板组件</v>
      </c>
      <c r="V2568" s="28">
        <f>VLOOKUP(N2568,'散件（更新）'!B:I,8,FALSE)</f>
        <v>6932485002542</v>
      </c>
    </row>
    <row r="2569" spans="1:22">
      <c r="A2569" s="57">
        <v>46169</v>
      </c>
      <c r="B2569" s="58" t="s">
        <v>7392</v>
      </c>
      <c r="C2569" s="27" t="str">
        <f>VLOOKUP(B2569,'大货清单（不定期按GOMS更新）'!A:H,8,0)</f>
        <v>109-23761601</v>
      </c>
      <c r="D2569" s="27" t="str">
        <f>VLOOKUP(B2569,'大货清单（不定期按GOMS更新）'!A:C,3,0)</f>
        <v>CL2376P-01</v>
      </c>
      <c r="E2569" s="27" t="str">
        <f>VLOOKUP(B2569,'大货清单（不定期按GOMS更新）'!A:H,4,0)</f>
        <v>IT,FR,DE,ES,NL,BE,PL,SE,CL</v>
      </c>
      <c r="F2569" s="27" t="str">
        <f>VLOOKUP(B2569,'大货清单（不定期按GOMS更新）'!A:H,2,0)</f>
        <v>FLOOR ONE S7 STRETCH ULTRA</v>
      </c>
      <c r="G2569" s="28" t="str">
        <f>VLOOKUP(B2569,'大货清单（不定期按GOMS更新）'!A:I,9,FALSE)</f>
        <v>6932485003532,	 6932485003532</v>
      </c>
      <c r="H2569" s="27" t="str">
        <f>VLOOKUP(B2569,'大货清单（不定期按GOMS更新）'!A:H,7,0)</f>
        <v>BLACK</v>
      </c>
      <c r="I2569" s="27" t="str">
        <f>VLOOKUP(B2569,'大货清单（不定期按GOMS更新）'!A:F,6,FALSE)</f>
        <v>ACTIVE</v>
      </c>
      <c r="J2569" s="27" t="str">
        <f>VLOOKUP(B2569,'大货清单（不定期按GOMS更新）'!A:K,11,FALSE)</f>
        <v>9.3</v>
      </c>
      <c r="K2569" s="27" t="str">
        <f>VLOOKUP(B2569,'大货清单（不定期按GOMS更新）'!A:N,12,FALSE)</f>
        <v>712</v>
      </c>
      <c r="L2569" s="27" t="str">
        <f>VLOOKUP(B2569,'大货清单（不定期按GOMS更新）'!A:M,13,FALSE)</f>
        <v>270</v>
      </c>
      <c r="M2569" s="27" t="str">
        <f>VLOOKUP(B2569,'大货清单（不定期按GOMS更新）'!A:N,14,FALSE)</f>
        <v>326</v>
      </c>
      <c r="N2569" s="50" t="s">
        <v>7969</v>
      </c>
      <c r="O2569" s="27">
        <f>IFERROR(VLOOKUP(N2569,'散件迭代（不定期更新）'!C:J,8,FALSE),0)</f>
        <v>0</v>
      </c>
      <c r="P2569" s="27" t="str">
        <f>IFERROR(VLOOKUP(N2569,'散件（更新）'!B:H,3,FALSE),0)</f>
        <v/>
      </c>
      <c r="Q2569" s="27" t="str">
        <f>VLOOKUP(N2569,'散件（更新）'!B:H,2,FALSE)</f>
        <v>114-23761821</v>
      </c>
      <c r="R2569" s="27" t="str">
        <f>VLOOKUP(N2569,'散件（更新）'!B:H,7,FALSE)</f>
        <v>PCBA</v>
      </c>
      <c r="S2569" s="27" t="str">
        <f>VLOOKUP(N2569,'散件（更新）'!B:E,4,FALSE)</f>
        <v>https://tineco-yxzt.oss-accelerate.aliyuncs.com/20241219/wifi_1734594448888.jpg</v>
      </c>
      <c r="T2569" s="27" t="s">
        <v>8759</v>
      </c>
      <c r="U2569" s="28" t="str">
        <f>VLOOKUP(N2569,'散件（更新）'!B:G,6,FALSE)</f>
        <v>WIFI 小板</v>
      </c>
      <c r="V2569" s="28">
        <f>VLOOKUP(N2569,'散件（更新）'!B:I,8,FALSE)</f>
        <v>6932485002597</v>
      </c>
    </row>
    <row r="2570" spans="1:22">
      <c r="A2570" s="57">
        <v>46169</v>
      </c>
      <c r="B2570" s="58" t="s">
        <v>7392</v>
      </c>
      <c r="C2570" s="27" t="str">
        <f>VLOOKUP(B2570,'大货清单（不定期按GOMS更新）'!A:H,8,0)</f>
        <v>109-23761601</v>
      </c>
      <c r="D2570" s="27" t="str">
        <f>VLOOKUP(B2570,'大货清单（不定期按GOMS更新）'!A:C,3,0)</f>
        <v>CL2376P-01</v>
      </c>
      <c r="E2570" s="27" t="str">
        <f>VLOOKUP(B2570,'大货清单（不定期按GOMS更新）'!A:H,4,0)</f>
        <v>IT,FR,DE,ES,NL,BE,PL,SE,CL</v>
      </c>
      <c r="F2570" s="27" t="str">
        <f>VLOOKUP(B2570,'大货清单（不定期按GOMS更新）'!A:H,2,0)</f>
        <v>FLOOR ONE S7 STRETCH ULTRA</v>
      </c>
      <c r="G2570" s="28" t="str">
        <f>VLOOKUP(B2570,'大货清单（不定期按GOMS更新）'!A:I,9,FALSE)</f>
        <v>6932485003532,	 6932485003532</v>
      </c>
      <c r="H2570" s="27" t="str">
        <f>VLOOKUP(B2570,'大货清单（不定期按GOMS更新）'!A:H,7,0)</f>
        <v>BLACK</v>
      </c>
      <c r="I2570" s="27" t="str">
        <f>VLOOKUP(B2570,'大货清单（不定期按GOMS更新）'!A:F,6,FALSE)</f>
        <v>ACTIVE</v>
      </c>
      <c r="J2570" s="27" t="str">
        <f>VLOOKUP(B2570,'大货清单（不定期按GOMS更新）'!A:K,11,FALSE)</f>
        <v>9.3</v>
      </c>
      <c r="K2570" s="27" t="str">
        <f>VLOOKUP(B2570,'大货清单（不定期按GOMS更新）'!A:N,12,FALSE)</f>
        <v>712</v>
      </c>
      <c r="L2570" s="27" t="str">
        <f>VLOOKUP(B2570,'大货清单（不定期按GOMS更新）'!A:M,13,FALSE)</f>
        <v>270</v>
      </c>
      <c r="M2570" s="27" t="str">
        <f>VLOOKUP(B2570,'大货清单（不定期按GOMS更新）'!A:N,14,FALSE)</f>
        <v>326</v>
      </c>
      <c r="N2570" s="50" t="s">
        <v>7811</v>
      </c>
      <c r="O2570" s="27">
        <f>IFERROR(VLOOKUP(N2570,'散件迭代（不定期更新）'!C:J,8,FALSE),0)</f>
        <v>0</v>
      </c>
      <c r="P2570" s="27" t="str">
        <f>IFERROR(VLOOKUP(N2570,'散件（更新）'!B:H,3,FALSE),0)</f>
        <v/>
      </c>
      <c r="Q2570" s="27" t="str">
        <f>VLOOKUP(N2570,'散件（更新）'!B:H,2,FALSE)</f>
        <v>114-23761812</v>
      </c>
      <c r="R2570" s="27" t="str">
        <f>VLOOKUP(N2570,'散件（更新）'!B:H,7,FALSE)</f>
        <v>Scraper</v>
      </c>
      <c r="S2570" s="27" t="str">
        <f>VLOOKUP(N2570,'散件（更新）'!B:E,4,FALSE)</f>
        <v>https://tineco-yxzt.oss-accelerate.aliyuncs.com/20241219/11_1734589750208.jpg</v>
      </c>
      <c r="T2570" s="27" t="s">
        <v>8759</v>
      </c>
      <c r="U2570" s="28" t="str">
        <f>VLOOKUP(N2570,'散件（更新）'!B:G,6,FALSE)</f>
        <v>刮条组件</v>
      </c>
      <c r="V2570" s="28">
        <f>VLOOKUP(N2570,'散件（更新）'!B:I,8,FALSE)</f>
        <v>6932485002528</v>
      </c>
    </row>
    <row r="2571" spans="1:22">
      <c r="A2571" s="57">
        <v>46169</v>
      </c>
      <c r="B2571" s="58" t="s">
        <v>7392</v>
      </c>
      <c r="C2571" s="27" t="str">
        <f>VLOOKUP(B2571,'大货清单（不定期按GOMS更新）'!A:H,8,0)</f>
        <v>109-23761601</v>
      </c>
      <c r="D2571" s="27" t="str">
        <f>VLOOKUP(B2571,'大货清单（不定期按GOMS更新）'!A:C,3,0)</f>
        <v>CL2376P-01</v>
      </c>
      <c r="E2571" s="27" t="str">
        <f>VLOOKUP(B2571,'大货清单（不定期按GOMS更新）'!A:H,4,0)</f>
        <v>IT,FR,DE,ES,NL,BE,PL,SE,CL</v>
      </c>
      <c r="F2571" s="27" t="str">
        <f>VLOOKUP(B2571,'大货清单（不定期按GOMS更新）'!A:H,2,0)</f>
        <v>FLOOR ONE S7 STRETCH ULTRA</v>
      </c>
      <c r="G2571" s="28" t="str">
        <f>VLOOKUP(B2571,'大货清单（不定期按GOMS更新）'!A:I,9,FALSE)</f>
        <v>6932485003532,	 6932485003532</v>
      </c>
      <c r="H2571" s="27" t="str">
        <f>VLOOKUP(B2571,'大货清单（不定期按GOMS更新）'!A:H,7,0)</f>
        <v>BLACK</v>
      </c>
      <c r="I2571" s="27" t="str">
        <f>VLOOKUP(B2571,'大货清单（不定期按GOMS更新）'!A:F,6,FALSE)</f>
        <v>ACTIVE</v>
      </c>
      <c r="J2571" s="27" t="str">
        <f>VLOOKUP(B2571,'大货清单（不定期按GOMS更新）'!A:K,11,FALSE)</f>
        <v>9.3</v>
      </c>
      <c r="K2571" s="27" t="str">
        <f>VLOOKUP(B2571,'大货清单（不定期按GOMS更新）'!A:N,12,FALSE)</f>
        <v>712</v>
      </c>
      <c r="L2571" s="27" t="str">
        <f>VLOOKUP(B2571,'大货清单（不定期按GOMS更新）'!A:M,13,FALSE)</f>
        <v>270</v>
      </c>
      <c r="M2571" s="27" t="str">
        <f>VLOOKUP(B2571,'大货清单（不定期按GOMS更新）'!A:N,14,FALSE)</f>
        <v>326</v>
      </c>
      <c r="N2571" s="50" t="s">
        <v>8012</v>
      </c>
      <c r="O2571" s="27">
        <f>IFERROR(VLOOKUP(N2571,'散件迭代（不定期更新）'!C:J,8,FALSE),0)</f>
        <v>0</v>
      </c>
      <c r="P2571" s="27" t="str">
        <f>IFERROR(VLOOKUP(N2571,'散件（更新）'!B:H,3,FALSE),0)</f>
        <v/>
      </c>
      <c r="Q2571" s="27" t="str">
        <f>VLOOKUP(N2571,'散件（更新）'!B:H,2,FALSE)</f>
        <v>114-23761808</v>
      </c>
      <c r="R2571" s="27" t="str">
        <f>VLOOKUP(N2571,'散件（更新）'!B:H,7,FALSE)</f>
        <v>Sensor</v>
      </c>
      <c r="S2571" s="27" t="str">
        <f>VLOOKUP(N2571,'散件（更新）'!B:E,4,FALSE)</f>
        <v>https://tineco-yxzt.oss-accelerate.aliyuncs.com/20241219/weixintupian_202411141109496_1734589120839.jpg</v>
      </c>
      <c r="T2571" s="27" t="s">
        <v>8759</v>
      </c>
      <c r="U2571" s="28" t="str">
        <f>VLOOKUP(N2571,'散件（更新）'!B:G,6,FALSE)</f>
        <v>直通式光电液位传感器组件</v>
      </c>
      <c r="V2571" s="28">
        <f>VLOOKUP(N2571,'散件（更新）'!B:I,8,FALSE)</f>
        <v>6932485002474</v>
      </c>
    </row>
    <row r="2572" spans="1:22">
      <c r="A2572" s="57">
        <v>46169</v>
      </c>
      <c r="B2572" s="58" t="s">
        <v>7392</v>
      </c>
      <c r="C2572" s="27" t="str">
        <f>VLOOKUP(B2572,'大货清单（不定期按GOMS更新）'!A:H,8,0)</f>
        <v>109-23761601</v>
      </c>
      <c r="D2572" s="27" t="str">
        <f>VLOOKUP(B2572,'大货清单（不定期按GOMS更新）'!A:C,3,0)</f>
        <v>CL2376P-01</v>
      </c>
      <c r="E2572" s="27" t="str">
        <f>VLOOKUP(B2572,'大货清单（不定期按GOMS更新）'!A:H,4,0)</f>
        <v>IT,FR,DE,ES,NL,BE,PL,SE,CL</v>
      </c>
      <c r="F2572" s="27" t="str">
        <f>VLOOKUP(B2572,'大货清单（不定期按GOMS更新）'!A:H,2,0)</f>
        <v>FLOOR ONE S7 STRETCH ULTRA</v>
      </c>
      <c r="G2572" s="28" t="str">
        <f>VLOOKUP(B2572,'大货清单（不定期按GOMS更新）'!A:I,9,FALSE)</f>
        <v>6932485003532,	 6932485003532</v>
      </c>
      <c r="H2572" s="27" t="str">
        <f>VLOOKUP(B2572,'大货清单（不定期按GOMS更新）'!A:H,7,0)</f>
        <v>BLACK</v>
      </c>
      <c r="I2572" s="27" t="str">
        <f>VLOOKUP(B2572,'大货清单（不定期按GOMS更新）'!A:F,6,FALSE)</f>
        <v>ACTIVE</v>
      </c>
      <c r="J2572" s="27" t="str">
        <f>VLOOKUP(B2572,'大货清单（不定期按GOMS更新）'!A:K,11,FALSE)</f>
        <v>9.3</v>
      </c>
      <c r="K2572" s="27" t="str">
        <f>VLOOKUP(B2572,'大货清单（不定期按GOMS更新）'!A:N,12,FALSE)</f>
        <v>712</v>
      </c>
      <c r="L2572" s="27" t="str">
        <f>VLOOKUP(B2572,'大货清单（不定期按GOMS更新）'!A:M,13,FALSE)</f>
        <v>270</v>
      </c>
      <c r="M2572" s="27" t="str">
        <f>VLOOKUP(B2572,'大货清单（不定期按GOMS更新）'!A:N,14,FALSE)</f>
        <v>326</v>
      </c>
      <c r="N2572" s="50" t="s">
        <v>4708</v>
      </c>
      <c r="O2572" s="27">
        <f>IFERROR(VLOOKUP(N2572,'散件迭代（不定期更新）'!C:J,8,FALSE),0)</f>
        <v>0</v>
      </c>
      <c r="P2572" s="27">
        <f>IFERROR(VLOOKUP(N2572,'散件（更新）'!B:H,3,FALSE),0)</f>
        <v>0</v>
      </c>
      <c r="Q2572" s="27" t="str">
        <f>VLOOKUP(N2572,'散件（更新）'!B:H,2,FALSE)</f>
        <v>114-23280212</v>
      </c>
      <c r="R2572" s="27" t="str">
        <f>VLOOKUP(N2572,'散件（更新）'!B:H,7,FALSE)</f>
        <v>Sensor</v>
      </c>
      <c r="S2572" s="27" t="str">
        <f>VLOOKUP(N2572,'散件（更新）'!B:E,4,FALSE)</f>
        <v>https://tineco-yxzt.oss-accelerate.aliyuncs.com/20240306/hongwai_1709692389165.GIF</v>
      </c>
      <c r="T2572" s="27" t="s">
        <v>8759</v>
      </c>
      <c r="U2572" s="28" t="str">
        <f>VLOOKUP(N2572,'散件（更新）'!B:G,6,FALSE)</f>
        <v>红外脏污传感器板组件</v>
      </c>
      <c r="V2572" s="28">
        <f>VLOOKUP(N2572,'散件（更新）'!B:I,8,FALSE)</f>
        <v>6974950107222</v>
      </c>
    </row>
    <row r="2573" spans="1:22">
      <c r="A2573" s="57">
        <v>46169</v>
      </c>
      <c r="B2573" s="58" t="s">
        <v>7392</v>
      </c>
      <c r="C2573" s="27" t="str">
        <f>VLOOKUP(B2573,'大货清单（不定期按GOMS更新）'!A:H,8,0)</f>
        <v>109-23761601</v>
      </c>
      <c r="D2573" s="27" t="str">
        <f>VLOOKUP(B2573,'大货清单（不定期按GOMS更新）'!A:C,3,0)</f>
        <v>CL2376P-01</v>
      </c>
      <c r="E2573" s="27" t="str">
        <f>VLOOKUP(B2573,'大货清单（不定期按GOMS更新）'!A:H,4,0)</f>
        <v>IT,FR,DE,ES,NL,BE,PL,SE,CL</v>
      </c>
      <c r="F2573" s="27" t="str">
        <f>VLOOKUP(B2573,'大货清单（不定期按GOMS更新）'!A:H,2,0)</f>
        <v>FLOOR ONE S7 STRETCH ULTRA</v>
      </c>
      <c r="G2573" s="28" t="str">
        <f>VLOOKUP(B2573,'大货清单（不定期按GOMS更新）'!A:I,9,FALSE)</f>
        <v>6932485003532,	 6932485003532</v>
      </c>
      <c r="H2573" s="27" t="str">
        <f>VLOOKUP(B2573,'大货清单（不定期按GOMS更新）'!A:H,7,0)</f>
        <v>BLACK</v>
      </c>
      <c r="I2573" s="27" t="str">
        <f>VLOOKUP(B2573,'大货清单（不定期按GOMS更新）'!A:F,6,FALSE)</f>
        <v>ACTIVE</v>
      </c>
      <c r="J2573" s="27" t="str">
        <f>VLOOKUP(B2573,'大货清单（不定期按GOMS更新）'!A:K,11,FALSE)</f>
        <v>9.3</v>
      </c>
      <c r="K2573" s="27" t="str">
        <f>VLOOKUP(B2573,'大货清单（不定期按GOMS更新）'!A:N,12,FALSE)</f>
        <v>712</v>
      </c>
      <c r="L2573" s="27" t="str">
        <f>VLOOKUP(B2573,'大货清单（不定期按GOMS更新）'!A:M,13,FALSE)</f>
        <v>270</v>
      </c>
      <c r="M2573" s="27" t="str">
        <f>VLOOKUP(B2573,'大货清单（不定期按GOMS更新）'!A:N,14,FALSE)</f>
        <v>326</v>
      </c>
      <c r="N2573" s="50" t="s">
        <v>4711</v>
      </c>
      <c r="O2573" s="27">
        <f>IFERROR(VLOOKUP(N2573,'散件迭代（不定期更新）'!C:J,8,FALSE),0)</f>
        <v>0</v>
      </c>
      <c r="P2573" s="27">
        <f>IFERROR(VLOOKUP(N2573,'散件（更新）'!B:H,3,FALSE),0)</f>
        <v>0</v>
      </c>
      <c r="Q2573" s="27" t="str">
        <f>VLOOKUP(N2573,'散件（更新）'!B:H,2,FALSE)</f>
        <v>114-23280213</v>
      </c>
      <c r="R2573" s="27" t="str">
        <f>VLOOKUP(N2573,'散件（更新）'!B:H,7,FALSE)</f>
        <v>Pump</v>
      </c>
      <c r="S2573" s="27" t="str">
        <f>VLOOKUP(N2573,'散件（更新）'!B:E,4,FALSE)</f>
        <v>https://tineco-yxzt.oss-accelerate.aliyuncs.com/20240306/shuibeng_1709692458984.GIF</v>
      </c>
      <c r="T2573" s="27" t="s">
        <v>8759</v>
      </c>
      <c r="U2573" s="28" t="str">
        <f>VLOOKUP(N2573,'散件（更新）'!B:G,6,FALSE)</f>
        <v>蠕动泵组件</v>
      </c>
      <c r="V2573" s="28">
        <f>VLOOKUP(N2573,'散件（更新）'!B:I,8,FALSE)</f>
        <v>6974950107239</v>
      </c>
    </row>
    <row r="2574" spans="1:22">
      <c r="A2574" s="57">
        <v>46169</v>
      </c>
      <c r="B2574" s="58" t="s">
        <v>7392</v>
      </c>
      <c r="C2574" s="27" t="str">
        <f>VLOOKUP(B2574,'大货清单（不定期按GOMS更新）'!A:H,8,0)</f>
        <v>109-23761601</v>
      </c>
      <c r="D2574" s="27" t="str">
        <f>VLOOKUP(B2574,'大货清单（不定期按GOMS更新）'!A:C,3,0)</f>
        <v>CL2376P-01</v>
      </c>
      <c r="E2574" s="27" t="str">
        <f>VLOOKUP(B2574,'大货清单（不定期按GOMS更新）'!A:H,4,0)</f>
        <v>IT,FR,DE,ES,NL,BE,PL,SE,CL</v>
      </c>
      <c r="F2574" s="27" t="str">
        <f>VLOOKUP(B2574,'大货清单（不定期按GOMS更新）'!A:H,2,0)</f>
        <v>FLOOR ONE S7 STRETCH ULTRA</v>
      </c>
      <c r="G2574" s="28" t="str">
        <f>VLOOKUP(B2574,'大货清单（不定期按GOMS更新）'!A:I,9,FALSE)</f>
        <v>6932485003532,	 6932485003532</v>
      </c>
      <c r="H2574" s="27" t="str">
        <f>VLOOKUP(B2574,'大货清单（不定期按GOMS更新）'!A:H,7,0)</f>
        <v>BLACK</v>
      </c>
      <c r="I2574" s="27" t="str">
        <f>VLOOKUP(B2574,'大货清单（不定期按GOMS更新）'!A:F,6,FALSE)</f>
        <v>ACTIVE</v>
      </c>
      <c r="J2574" s="27" t="str">
        <f>VLOOKUP(B2574,'大货清单（不定期按GOMS更新）'!A:K,11,FALSE)</f>
        <v>9.3</v>
      </c>
      <c r="K2574" s="27" t="str">
        <f>VLOOKUP(B2574,'大货清单（不定期按GOMS更新）'!A:N,12,FALSE)</f>
        <v>712</v>
      </c>
      <c r="L2574" s="27" t="str">
        <f>VLOOKUP(B2574,'大货清单（不定期按GOMS更新）'!A:M,13,FALSE)</f>
        <v>270</v>
      </c>
      <c r="M2574" s="27" t="str">
        <f>VLOOKUP(B2574,'大货清单（不定期按GOMS更新）'!A:N,14,FALSE)</f>
        <v>326</v>
      </c>
      <c r="N2574" s="50" t="s">
        <v>4712</v>
      </c>
      <c r="O2574" s="27">
        <f>IFERROR(VLOOKUP(N2574,'散件迭代（不定期更新）'!C:J,8,FALSE),0)</f>
        <v>0</v>
      </c>
      <c r="P2574" s="27">
        <f>IFERROR(VLOOKUP(N2574,'散件（更新）'!B:H,3,FALSE),0)</f>
        <v>0</v>
      </c>
      <c r="Q2574" s="27" t="str">
        <f>VLOOKUP(N2574,'散件（更新）'!B:H,2,FALSE)</f>
        <v>114-23280221</v>
      </c>
      <c r="R2574" s="27" t="str">
        <f>VLOOKUP(N2574,'散件（更新）'!B:H,7,FALSE)</f>
        <v>Repair Wheel</v>
      </c>
      <c r="S2574" s="27" t="str">
        <f>VLOOKUP(N2574,'散件（更新）'!B:E,4,FALSE)</f>
        <v>https://tineco-yxzt.oss-accelerate.aliyuncs.com/20240306/daxiaolun_1709693230648.GIF</v>
      </c>
      <c r="T2574" s="27" t="s">
        <v>8759</v>
      </c>
      <c r="U2574" s="28" t="str">
        <f>VLOOKUP(N2574,'散件（更新）'!B:G,6,FALSE)</f>
        <v>大轮和小轮组件</v>
      </c>
      <c r="V2574" s="28">
        <f>VLOOKUP(N2574,'散件（更新）'!B:I,8,FALSE)</f>
        <v>6974950107314</v>
      </c>
    </row>
    <row r="2575" spans="1:22">
      <c r="A2575" s="57">
        <v>46169</v>
      </c>
      <c r="B2575" s="58" t="s">
        <v>7392</v>
      </c>
      <c r="C2575" s="27" t="str">
        <f>VLOOKUP(B2575,'大货清单（不定期按GOMS更新）'!A:H,8,0)</f>
        <v>109-23761601</v>
      </c>
      <c r="D2575" s="27" t="str">
        <f>VLOOKUP(B2575,'大货清单（不定期按GOMS更新）'!A:C,3,0)</f>
        <v>CL2376P-01</v>
      </c>
      <c r="E2575" s="27" t="str">
        <f>VLOOKUP(B2575,'大货清单（不定期按GOMS更新）'!A:H,4,0)</f>
        <v>IT,FR,DE,ES,NL,BE,PL,SE,CL</v>
      </c>
      <c r="F2575" s="27" t="str">
        <f>VLOOKUP(B2575,'大货清单（不定期按GOMS更新）'!A:H,2,0)</f>
        <v>FLOOR ONE S7 STRETCH ULTRA</v>
      </c>
      <c r="G2575" s="28" t="str">
        <f>VLOOKUP(B2575,'大货清单（不定期按GOMS更新）'!A:I,9,FALSE)</f>
        <v>6932485003532,	 6932485003532</v>
      </c>
      <c r="H2575" s="27" t="str">
        <f>VLOOKUP(B2575,'大货清单（不定期按GOMS更新）'!A:H,7,0)</f>
        <v>BLACK</v>
      </c>
      <c r="I2575" s="27" t="str">
        <f>VLOOKUP(B2575,'大货清单（不定期按GOMS更新）'!A:F,6,FALSE)</f>
        <v>ACTIVE</v>
      </c>
      <c r="J2575" s="27" t="str">
        <f>VLOOKUP(B2575,'大货清单（不定期按GOMS更新）'!A:K,11,FALSE)</f>
        <v>9.3</v>
      </c>
      <c r="K2575" s="27" t="str">
        <f>VLOOKUP(B2575,'大货清单（不定期按GOMS更新）'!A:N,12,FALSE)</f>
        <v>712</v>
      </c>
      <c r="L2575" s="27" t="str">
        <f>VLOOKUP(B2575,'大货清单（不定期按GOMS更新）'!A:M,13,FALSE)</f>
        <v>270</v>
      </c>
      <c r="M2575" s="27" t="str">
        <f>VLOOKUP(B2575,'大货清单（不定期按GOMS更新）'!A:N,14,FALSE)</f>
        <v>326</v>
      </c>
      <c r="N2575" s="50" t="s">
        <v>7784</v>
      </c>
      <c r="O2575" s="27">
        <f>IFERROR(VLOOKUP(N2575,'散件迭代（不定期更新）'!C:J,8,FALSE),0)</f>
        <v>0</v>
      </c>
      <c r="P2575" s="27" t="str">
        <f>IFERROR(VLOOKUP(N2575,'散件（更新）'!B:H,3,FALSE),0)</f>
        <v/>
      </c>
      <c r="Q2575" s="27" t="str">
        <f>VLOOKUP(N2575,'散件（更新）'!B:H,2,FALSE)</f>
        <v>114-23761822</v>
      </c>
      <c r="R2575" s="27" t="str">
        <f>VLOOKUP(N2575,'散件（更新）'!B:H,7,FALSE)</f>
        <v>Handle</v>
      </c>
      <c r="S2575" s="27" t="str">
        <f>VLOOKUP(N2575,'散件（更新）'!B:E,4,FALSE)</f>
        <v>https://tineco-yxzt.oss-accelerate.aliyuncs.com/20241219/weixintupian_202411141109493_1734594502354.jpg</v>
      </c>
      <c r="T2575" s="27" t="s">
        <v>8759</v>
      </c>
      <c r="U2575" s="28" t="str">
        <f>VLOOKUP(N2575,'散件（更新）'!B:G,6,FALSE)</f>
        <v>手柄组件（黑色）</v>
      </c>
      <c r="V2575" s="28">
        <f>VLOOKUP(N2575,'散件（更新）'!B:I,8,FALSE)</f>
        <v>6932485002696</v>
      </c>
    </row>
    <row r="2576" spans="1:22">
      <c r="A2576" s="57">
        <v>46169</v>
      </c>
      <c r="B2576" s="58" t="s">
        <v>7392</v>
      </c>
      <c r="C2576" s="27" t="str">
        <f>VLOOKUP(B2576,'大货清单（不定期按GOMS更新）'!A:H,8,0)</f>
        <v>109-23761601</v>
      </c>
      <c r="D2576" s="27" t="str">
        <f>VLOOKUP(B2576,'大货清单（不定期按GOMS更新）'!A:C,3,0)</f>
        <v>CL2376P-01</v>
      </c>
      <c r="E2576" s="27" t="str">
        <f>VLOOKUP(B2576,'大货清单（不定期按GOMS更新）'!A:H,4,0)</f>
        <v>IT,FR,DE,ES,NL,BE,PL,SE,CL</v>
      </c>
      <c r="F2576" s="27" t="str">
        <f>VLOOKUP(B2576,'大货清单（不定期按GOMS更新）'!A:H,2,0)</f>
        <v>FLOOR ONE S7 STRETCH ULTRA</v>
      </c>
      <c r="G2576" s="28" t="str">
        <f>VLOOKUP(B2576,'大货清单（不定期按GOMS更新）'!A:I,9,FALSE)</f>
        <v>6932485003532,	 6932485003532</v>
      </c>
      <c r="H2576" s="27" t="str">
        <f>VLOOKUP(B2576,'大货清单（不定期按GOMS更新）'!A:H,7,0)</f>
        <v>BLACK</v>
      </c>
      <c r="I2576" s="27" t="str">
        <f>VLOOKUP(B2576,'大货清单（不定期按GOMS更新）'!A:F,6,FALSE)</f>
        <v>ACTIVE</v>
      </c>
      <c r="J2576" s="27" t="str">
        <f>VLOOKUP(B2576,'大货清单（不定期按GOMS更新）'!A:K,11,FALSE)</f>
        <v>9.3</v>
      </c>
      <c r="K2576" s="27" t="str">
        <f>VLOOKUP(B2576,'大货清单（不定期按GOMS更新）'!A:N,12,FALSE)</f>
        <v>712</v>
      </c>
      <c r="L2576" s="27" t="str">
        <f>VLOOKUP(B2576,'大货清单（不定期按GOMS更新）'!A:M,13,FALSE)</f>
        <v>270</v>
      </c>
      <c r="M2576" s="27" t="str">
        <f>VLOOKUP(B2576,'大货清单（不定期按GOMS更新）'!A:N,14,FALSE)</f>
        <v>326</v>
      </c>
      <c r="N2576" s="50" t="s">
        <v>7821</v>
      </c>
      <c r="O2576" s="27">
        <f>IFERROR(VLOOKUP(N2576,'散件迭代（不定期更新）'!C:J,8,FALSE),0)</f>
        <v>0</v>
      </c>
      <c r="P2576" s="27" t="str">
        <f>IFERROR(VLOOKUP(N2576,'散件（更新）'!B:H,3,FALSE),0)</f>
        <v/>
      </c>
      <c r="Q2576" s="27" t="str">
        <f>VLOOKUP(N2576,'散件（更新）'!B:H,2,FALSE)</f>
        <v>114-23761800</v>
      </c>
      <c r="R2576" s="27" t="str">
        <f>VLOOKUP(N2576,'散件（更新）'!B:H,7,FALSE)</f>
        <v>Clean Water Tank</v>
      </c>
      <c r="S2576" s="27" t="str">
        <f>VLOOKUP(N2576,'散件（更新）'!B:E,4,FALSE)</f>
        <v>https://tineco-yxzt.oss-accelerate.aliyuncs.com/20241219/weixintupian_202411141109491_1734578094685.jpg</v>
      </c>
      <c r="T2576" s="27" t="s">
        <v>8759</v>
      </c>
      <c r="U2576" s="28" t="str">
        <f>VLOOKUP(N2576,'散件（更新）'!B:G,6,FALSE)</f>
        <v>清水箱组件</v>
      </c>
      <c r="V2576" s="28">
        <f>VLOOKUP(N2576,'散件（更新）'!B:I,8,FALSE)</f>
        <v>6932485002399</v>
      </c>
    </row>
    <row r="2577" spans="1:22">
      <c r="A2577" s="57">
        <v>46169</v>
      </c>
      <c r="B2577" s="58" t="s">
        <v>5075</v>
      </c>
      <c r="C2577" s="27" t="str">
        <f>VLOOKUP(B2577,'大货清单（不定期按GOMS更新）'!A:H,8,0)</f>
        <v>107-23680102</v>
      </c>
      <c r="D2577" s="27" t="str">
        <f>VLOOKUP(B2577,'大货清单（不定期按GOMS更新）'!A:C,3,0)</f>
        <v>ZB2368A-02</v>
      </c>
      <c r="E2577" s="27" t="str">
        <f>VLOOKUP(B2577,'大货清单（不定期按GOMS更新）'!A:H,4,0)</f>
        <v>DE,PL,CH,AT,FR,ES,RO,GR,CZ,HU,NL,LT,UA</v>
      </c>
      <c r="F2577" s="27" t="str">
        <f>VLOOKUP(B2577,'大货清单（不定期按GOMS更新）'!A:H,2,0)</f>
        <v>PURE ONE A50S</v>
      </c>
      <c r="G2577" s="28" t="str">
        <f>VLOOKUP(B2577,'大货清单（不定期按GOMS更新）'!A:I,9,FALSE)</f>
        <v>6974950109356,	 6974950109356</v>
      </c>
      <c r="H2577" s="27" t="str">
        <f>VLOOKUP(B2577,'大货清单（不定期按GOMS更新）'!A:H,7,0)</f>
        <v>WHITE</v>
      </c>
      <c r="I2577" s="27" t="str">
        <f>VLOOKUP(B2577,'大货清单（不定期按GOMS更新）'!A:F,6,FALSE)</f>
        <v>ACTIVE</v>
      </c>
      <c r="J2577" s="27" t="str">
        <f>VLOOKUP(B2577,'大货清单（不定期按GOMS更新）'!A:K,11,FALSE)</f>
        <v>5.21</v>
      </c>
      <c r="K2577" s="27" t="str">
        <f>VLOOKUP(B2577,'大货清单（不定期按GOMS更新）'!A:N,12,FALSE)</f>
        <v>676</v>
      </c>
      <c r="L2577" s="27" t="str">
        <f>VLOOKUP(B2577,'大货清单（不定期按GOMS更新）'!A:M,13,FALSE)</f>
        <v>165</v>
      </c>
      <c r="M2577" s="27" t="str">
        <f>VLOOKUP(B2577,'大货清单（不定期按GOMS更新）'!A:N,14,FALSE)</f>
        <v>293</v>
      </c>
      <c r="N2577" s="50" t="s">
        <v>4988</v>
      </c>
      <c r="O2577" s="27">
        <f>IFERROR(VLOOKUP(N2577,'散件迭代（不定期更新）'!C:J,8,FALSE),0)</f>
        <v>0</v>
      </c>
      <c r="P2577" s="27" t="str">
        <f>IFERROR(VLOOKUP(N2577,'散件（更新）'!B:H,3,FALSE),0)</f>
        <v>/</v>
      </c>
      <c r="Q2577" s="27" t="str">
        <f>VLOOKUP(N2577,'散件（更新）'!B:H,2,FALSE)</f>
        <v>114-23420500</v>
      </c>
      <c r="R2577" s="27" t="str">
        <f>VLOOKUP(N2577,'散件（更新）'!B:H,7,FALSE)</f>
        <v>Adapter</v>
      </c>
      <c r="S2577" s="27">
        <f>VLOOKUP(N2577,'散件（更新）'!B:E,4,FALSE)</f>
        <v>0</v>
      </c>
      <c r="T2577" s="27" t="s">
        <v>8759</v>
      </c>
      <c r="U2577" s="28" t="str">
        <f>VLOOKUP(N2577,'散件（更新）'!B:G,6,FALSE)</f>
        <v>适配器轻智能款欧版</v>
      </c>
      <c r="V2577" s="28" t="str">
        <f>VLOOKUP(N2577,'散件（更新）'!B:I,8,FALSE)</f>
        <v>6974950108397</v>
      </c>
    </row>
    <row r="2578" spans="1:22">
      <c r="A2578" s="57">
        <v>46169</v>
      </c>
      <c r="B2578" s="58" t="s">
        <v>105</v>
      </c>
      <c r="C2578" s="27" t="str">
        <f>VLOOKUP(B2578,'大货清单（不定期按GOMS更新）'!A:H,8,0)</f>
        <v>109-18790001</v>
      </c>
      <c r="D2578" s="27" t="str">
        <f>VLOOKUP(B2578,'大货清单（不定期按GOMS更新）'!A:C,3,0)</f>
        <v>CL1879-01</v>
      </c>
      <c r="E2578" s="27" t="str">
        <f>VLOOKUP(B2578,'大货清单（不定期按GOMS更新）'!A:H,4,0)</f>
        <v>CL,FR,IT,UA,ES,DE,AT,CH,TR,SE,PL,NL,BE</v>
      </c>
      <c r="F2578" s="27" t="str">
        <f>VLOOKUP(B2578,'大货清单（不定期按GOMS更新）'!A:H,2,0)</f>
        <v>Floor One S3</v>
      </c>
      <c r="G2578" s="28">
        <f>VLOOKUP(B2578,'大货清单（不定期按GOMS更新）'!A:I,9,FALSE)</f>
        <v>6972200190512</v>
      </c>
      <c r="H2578" s="27" t="str">
        <f>VLOOKUP(B2578,'大货清单（不定期按GOMS更新）'!A:H,7,0)</f>
        <v>Black</v>
      </c>
      <c r="I2578" s="27" t="str">
        <f>VLOOKUP(B2578,'大货清单（不定期按GOMS更新）'!A:F,6,FALSE)</f>
        <v>PHASEOUT</v>
      </c>
      <c r="J2578" s="27" t="str">
        <f>VLOOKUP(B2578,'大货清单（不定期按GOMS更新）'!A:K,11,FALSE)</f>
        <v>8</v>
      </c>
      <c r="K2578" s="27" t="str">
        <f>VLOOKUP(B2578,'大货清单（不定期按GOMS更新）'!A:N,12,FALSE)</f>
        <v>326</v>
      </c>
      <c r="L2578" s="27" t="str">
        <f>VLOOKUP(B2578,'大货清单（不定期按GOMS更新）'!A:M,13,FALSE)</f>
        <v>296</v>
      </c>
      <c r="M2578" s="27" t="str">
        <f>VLOOKUP(B2578,'大货清单（不定期按GOMS更新）'!A:N,14,FALSE)</f>
        <v>736</v>
      </c>
      <c r="N2578" s="50" t="s">
        <v>10162</v>
      </c>
      <c r="O2578" s="27">
        <f>IFERROR(VLOOKUP(N2578,'散件迭代（不定期更新）'!C:J,8,FALSE),0)</f>
        <v>0</v>
      </c>
      <c r="P2578" s="27">
        <f>IFERROR(VLOOKUP(N2578,'散件（更新）'!B:H,3,FALSE),0)</f>
        <v>0</v>
      </c>
      <c r="Q2578" s="27" t="str">
        <f>VLOOKUP(N2578,'散件（更新）'!B:H,2,FALSE)</f>
        <v>114-18790040</v>
      </c>
      <c r="R2578" s="27" t="str">
        <f>VLOOKUP(N2578,'散件（更新）'!B:H,7,FALSE)</f>
        <v>Battery</v>
      </c>
      <c r="S2578" s="27">
        <f>VLOOKUP(N2578,'散件（更新）'!B:E,4,FALSE)</f>
        <v>0</v>
      </c>
      <c r="T2578" s="27" t="s">
        <v>8759</v>
      </c>
      <c r="U2578" s="28" t="str">
        <f>VLOOKUP(N2578,'散件（更新）'!B:G,6,FALSE)</f>
        <v>SP;CL1879-01;电池包组件（力神电池）</v>
      </c>
      <c r="V2578" s="28">
        <f>VLOOKUP(N2578,'散件（更新）'!B:I,8,FALSE)</f>
        <v>6932485001675</v>
      </c>
    </row>
    <row r="2579" spans="1:22">
      <c r="A2579" s="57">
        <v>46169</v>
      </c>
      <c r="B2579" s="58" t="s">
        <v>5121</v>
      </c>
      <c r="C2579" s="27" t="str">
        <f>VLOOKUP(B2579,'大货清单（不定期按GOMS更新）'!A:H,8,0)</f>
        <v>107-23770401</v>
      </c>
      <c r="D2579" s="27" t="str">
        <f>VLOOKUP(B2579,'大货清单（不定期按GOMS更新）'!A:C,3,0)</f>
        <v>ZB2377D-01</v>
      </c>
      <c r="E2579" s="27" t="str">
        <f>VLOOKUP(B2579,'大货清单（不定期按GOMS更新）'!A:H,4,0)</f>
        <v>DE,NL,PL,SE,BE,IT,ES,FR</v>
      </c>
      <c r="F2579" s="27" t="str">
        <f>VLOOKUP(B2579,'大货清单（不定期按GOMS更新）'!A:H,2,0)</f>
        <v>PURE ONE STATION 5 PLUS</v>
      </c>
      <c r="G2579" s="28">
        <f>VLOOKUP(B2579,'大货清单（不定期按GOMS更新）'!A:I,9,FALSE)</f>
        <v>6974950109202</v>
      </c>
      <c r="H2579" s="27" t="str">
        <f>VLOOKUP(B2579,'大货清单（不定期按GOMS更新）'!A:H,7,0)</f>
        <v>WHITE</v>
      </c>
      <c r="I2579" s="27" t="str">
        <f>VLOOKUP(B2579,'大货清单（不定期按GOMS更新）'!A:F,6,FALSE)</f>
        <v>ACTIVE</v>
      </c>
      <c r="J2579" s="27" t="str">
        <f>VLOOKUP(B2579,'大货清单（不定期按GOMS更新）'!A:K,11,FALSE)</f>
        <v>11.4</v>
      </c>
      <c r="K2579" s="27" t="str">
        <f>VLOOKUP(B2579,'大货清单（不定期按GOMS更新）'!A:N,12,FALSE)</f>
        <v>747</v>
      </c>
      <c r="L2579" s="27" t="str">
        <f>VLOOKUP(B2579,'大货清单（不定期按GOMS更新）'!A:M,13,FALSE)</f>
        <v>383</v>
      </c>
      <c r="M2579" s="27" t="str">
        <f>VLOOKUP(B2579,'大货清单（不定期按GOMS更新）'!A:N,14,FALSE)</f>
        <v>331</v>
      </c>
      <c r="N2579" s="50" t="s">
        <v>7075</v>
      </c>
      <c r="O2579" s="27">
        <f>IFERROR(VLOOKUP(N2579,'散件迭代（不定期更新）'!C:J,8,FALSE),0)</f>
        <v>0</v>
      </c>
      <c r="P2579" s="27">
        <f>IFERROR(VLOOKUP(N2579,'散件（更新）'!B:H,3,FALSE),0)</f>
        <v>0</v>
      </c>
      <c r="Q2579" s="27" t="str">
        <f>VLOOKUP(N2579,'散件（更新）'!B:H,2,FALSE)</f>
        <v>114-23680604</v>
      </c>
      <c r="R2579" s="27" t="str">
        <f>VLOOKUP(N2579,'散件（更新）'!B:H,7,FALSE)</f>
        <v>Battery</v>
      </c>
      <c r="S2579" s="27">
        <f>VLOOKUP(N2579,'散件（更新）'!B:E,4,FALSE)</f>
        <v>0</v>
      </c>
      <c r="T2579" s="27" t="s">
        <v>8759</v>
      </c>
      <c r="U2579" s="28" t="str">
        <f>VLOOKUP(N2579,'散件（更新）'!B:G,6,FALSE)</f>
        <v>电池包组件白色</v>
      </c>
      <c r="V2579" s="28">
        <f>VLOOKUP(N2579,'散件（更新）'!B:I,8,FALSE)</f>
        <v>6932485000227</v>
      </c>
    </row>
    <row r="2580" spans="1:22">
      <c r="A2580" s="57">
        <v>46169</v>
      </c>
      <c r="B2580" s="58" t="s">
        <v>4133</v>
      </c>
      <c r="C2580" s="27" t="str">
        <f>VLOOKUP(B2580,'大货清单（不定期按GOMS更新）'!A:H,8,0)</f>
        <v>109-23160701</v>
      </c>
      <c r="D2580" s="27" t="str">
        <f>VLOOKUP(B2580,'大货清单（不定期按GOMS更新）'!A:C,3,0)</f>
        <v>CL2316G-01</v>
      </c>
      <c r="E2580" s="27" t="str">
        <f>VLOOKUP(B2580,'大货清单（不定期按GOMS更新）'!A:H,4,0)</f>
        <v>FR,IT,DE,CL,KR,MN,ES,BE,NL,PL,SE,MX,PE</v>
      </c>
      <c r="F2580" s="27" t="str">
        <f>VLOOKUP(B2580,'大货清单（不定期按GOMS更新）'!A:H,2,0)</f>
        <v>Floor One Switch S6</v>
      </c>
      <c r="G2580" s="28" t="str">
        <f>VLOOKUP(B2580,'大货清单（不定期按GOMS更新）'!A:I,9,FALSE)</f>
        <v>6974950105297,	 6974950105297</v>
      </c>
      <c r="H2580" s="27" t="str">
        <f>VLOOKUP(B2580,'大货清单（不定期按GOMS更新）'!A:H,7,0)</f>
        <v>Black</v>
      </c>
      <c r="I2580" s="27" t="str">
        <f>VLOOKUP(B2580,'大货清单（不定期按GOMS更新）'!A:F,6,FALSE)</f>
        <v>ACTIVE</v>
      </c>
      <c r="J2580" s="27" t="str">
        <f>VLOOKUP(B2580,'大货清单（不定期按GOMS更新）'!A:K,11,FALSE)</f>
        <v>12.5</v>
      </c>
      <c r="K2580" s="27" t="str">
        <f>VLOOKUP(B2580,'大货清单（不定期按GOMS更新）'!A:N,12,FALSE)</f>
        <v>772</v>
      </c>
      <c r="L2580" s="27" t="str">
        <f>VLOOKUP(B2580,'大货清单（不定期按GOMS更新）'!A:M,13,FALSE)</f>
        <v>386</v>
      </c>
      <c r="M2580" s="27" t="str">
        <f>VLOOKUP(B2580,'大货清单（不定期按GOMS更新）'!A:N,14,FALSE)</f>
        <v>325</v>
      </c>
      <c r="N2580" s="50" t="s">
        <v>7530</v>
      </c>
      <c r="O2580" s="27" t="str">
        <f>IFERROR(VLOOKUP(N2580,'散件迭代（不定期更新）'!C:J,8,FALSE),0)</f>
        <v>A64</v>
      </c>
      <c r="P2580" s="27">
        <f>IFERROR(VLOOKUP(N2580,'散件（更新）'!B:H,3,FALSE),0)</f>
        <v>0</v>
      </c>
      <c r="Q2580" s="27" t="str">
        <f>VLOOKUP(N2580,'散件（更新）'!B:H,2,FALSE)</f>
        <v>114-23280222</v>
      </c>
      <c r="R2580" s="27" t="str">
        <f>VLOOKUP(N2580,'散件（更新）'!B:H,7,FALSE)</f>
        <v>HEPA Assy</v>
      </c>
      <c r="S2580" s="27" t="str">
        <f>VLOOKUP(N2580,'散件（更新）'!B:E,4,FALSE)</f>
        <v>https://tineco-yxzt.oss-accelerate.aliyuncs.com/20240822/HEPA_1724286749680.jpg</v>
      </c>
      <c r="T2580" s="27" t="s">
        <v>8759</v>
      </c>
      <c r="U2580" s="28" t="str">
        <f>VLOOKUP(N2580,'散件（更新）'!B:G,6,FALSE)</f>
        <v>回收桶过滤器组件</v>
      </c>
      <c r="V2580" s="28">
        <f>VLOOKUP(N2580,'散件（更新）'!B:I,8,FALSE)</f>
        <v>6932485000470</v>
      </c>
    </row>
    <row r="2581" spans="1:22">
      <c r="A2581" s="57">
        <v>46169</v>
      </c>
      <c r="B2581" s="58" t="s">
        <v>4173</v>
      </c>
      <c r="C2581" s="27" t="str">
        <f>VLOOKUP(B2581,'大货清单（不定期按GOMS更新）'!A:H,8,0)</f>
        <v>109-23160702</v>
      </c>
      <c r="D2581" s="27" t="str">
        <f>VLOOKUP(B2581,'大货清单（不定期按GOMS更新）'!A:C,3,0)</f>
        <v>CL2316G-02</v>
      </c>
      <c r="E2581" s="27" t="str">
        <f>VLOOKUP(B2581,'大货清单（不定期按GOMS更新）'!A:H,4,0)</f>
        <v>DE,ES,CH,PL,FR,NL,RO,UA,LT,GR,DK,HU</v>
      </c>
      <c r="F2581" s="27" t="str">
        <f>VLOOKUP(B2581,'大货清单（不定期按GOMS更新）'!A:H,2,0)</f>
        <v>Floor One Switch S6 Pet</v>
      </c>
      <c r="G2581" s="28">
        <f>VLOOKUP(B2581,'大货清单（不定期按GOMS更新）'!A:I,9,FALSE)</f>
        <v>6974950105327</v>
      </c>
      <c r="H2581" s="27" t="str">
        <f>VLOOKUP(B2581,'大货清单（不定期按GOMS更新）'!A:H,7,0)</f>
        <v>Blue&amp;White</v>
      </c>
      <c r="I2581" s="27" t="str">
        <f>VLOOKUP(B2581,'大货清单（不定期按GOMS更新）'!A:F,6,FALSE)</f>
        <v>ACTIVE</v>
      </c>
      <c r="J2581" s="27" t="str">
        <f>VLOOKUP(B2581,'大货清单（不定期按GOMS更新）'!A:K,11,FALSE)</f>
        <v>12.5</v>
      </c>
      <c r="K2581" s="27" t="str">
        <f>VLOOKUP(B2581,'大货清单（不定期按GOMS更新）'!A:N,12,FALSE)</f>
        <v>772</v>
      </c>
      <c r="L2581" s="27" t="str">
        <f>VLOOKUP(B2581,'大货清单（不定期按GOMS更新）'!A:M,13,FALSE)</f>
        <v>386</v>
      </c>
      <c r="M2581" s="27" t="str">
        <f>VLOOKUP(B2581,'大货清单（不定期按GOMS更新）'!A:N,14,FALSE)</f>
        <v>325</v>
      </c>
      <c r="N2581" s="50" t="s">
        <v>7530</v>
      </c>
      <c r="O2581" s="27" t="str">
        <f>IFERROR(VLOOKUP(N2581,'散件迭代（不定期更新）'!C:J,8,FALSE),0)</f>
        <v>A64</v>
      </c>
      <c r="P2581" s="27">
        <f>IFERROR(VLOOKUP(N2581,'散件（更新）'!B:H,3,FALSE),0)</f>
        <v>0</v>
      </c>
      <c r="Q2581" s="27" t="str">
        <f>VLOOKUP(N2581,'散件（更新）'!B:H,2,FALSE)</f>
        <v>114-23280222</v>
      </c>
      <c r="R2581" s="27" t="str">
        <f>VLOOKUP(N2581,'散件（更新）'!B:H,7,FALSE)</f>
        <v>HEPA Assy</v>
      </c>
      <c r="S2581" s="27" t="str">
        <f>VLOOKUP(N2581,'散件（更新）'!B:E,4,FALSE)</f>
        <v>https://tineco-yxzt.oss-accelerate.aliyuncs.com/20240822/HEPA_1724286749680.jpg</v>
      </c>
      <c r="T2581" s="27" t="s">
        <v>8759</v>
      </c>
      <c r="U2581" s="28" t="str">
        <f>VLOOKUP(N2581,'散件（更新）'!B:G,6,FALSE)</f>
        <v>回收桶过滤器组件</v>
      </c>
      <c r="V2581" s="28">
        <f>VLOOKUP(N2581,'散件（更新）'!B:I,8,FALSE)</f>
        <v>6932485000470</v>
      </c>
    </row>
    <row r="2582" spans="1:22">
      <c r="A2582" s="57">
        <v>46169</v>
      </c>
      <c r="B2582" s="58" t="s">
        <v>5096</v>
      </c>
      <c r="C2582" s="27" t="str">
        <f>VLOOKUP(B2582,'大货清单（不定期按GOMS更新）'!A:H,8,0)</f>
        <v>107-23680301</v>
      </c>
      <c r="D2582" s="27" t="str">
        <f>VLOOKUP(B2582,'大货清单（不定期按GOMS更新）'!A:C,3,0)</f>
        <v>ZB2368C-01</v>
      </c>
      <c r="E2582" s="27" t="str">
        <f>VLOOKUP(B2582,'大货清单（不定期按GOMS更新）'!A:H,4,0)</f>
        <v>GB</v>
      </c>
      <c r="F2582" s="27" t="str">
        <f>VLOOKUP(B2582,'大货清单（不定期按GOMS更新）'!A:H,2,0)</f>
        <v>PURE ONE A50S PLUS</v>
      </c>
      <c r="G2582" s="28">
        <f>VLOOKUP(B2582,'大货清单（不定期按GOMS更新）'!A:I,9,FALSE)</f>
        <v>6974950109363</v>
      </c>
      <c r="H2582" s="27" t="str">
        <f>VLOOKUP(B2582,'大货清单（不定期按GOMS更新）'!A:H,7,0)</f>
        <v>WHITE</v>
      </c>
      <c r="I2582" s="27" t="str">
        <f>VLOOKUP(B2582,'大货清单（不定期按GOMS更新）'!A:F,6,FALSE)</f>
        <v>ACTIVE</v>
      </c>
      <c r="J2582" s="27" t="str">
        <f>VLOOKUP(B2582,'大货清单（不定期按GOMS更新）'!A:K,11,FALSE)</f>
        <v>5.42</v>
      </c>
      <c r="K2582" s="27" t="str">
        <f>VLOOKUP(B2582,'大货清单（不定期按GOMS更新）'!A:N,12,FALSE)</f>
        <v>676</v>
      </c>
      <c r="L2582" s="27" t="str">
        <f>VLOOKUP(B2582,'大货清单（不定期按GOMS更新）'!A:M,13,FALSE)</f>
        <v>165</v>
      </c>
      <c r="M2582" s="27" t="str">
        <f>VLOOKUP(B2582,'大货清单（不定期按GOMS更新）'!A:N,14,FALSE)</f>
        <v>293</v>
      </c>
      <c r="N2582" s="50" t="s">
        <v>7268</v>
      </c>
      <c r="O2582" s="27">
        <f>IFERROR(VLOOKUP(N2582,'散件迭代（不定期更新）'!C:J,8,FALSE),0)</f>
        <v>0</v>
      </c>
      <c r="P2582" s="27">
        <f>IFERROR(VLOOKUP(N2582,'散件（更新）'!B:H,3,FALSE),0)</f>
        <v>0</v>
      </c>
      <c r="Q2582" s="27" t="str">
        <f>VLOOKUP(N2582,'散件（更新）'!B:H,2,FALSE)</f>
        <v>114-23680804</v>
      </c>
      <c r="R2582" s="27" t="str">
        <f>VLOOKUP(N2582,'散件（更新）'!B:H,7,FALSE)</f>
        <v>2-In-1 Dusting Brush</v>
      </c>
      <c r="S2582" s="27" t="str">
        <f>VLOOKUP(N2582,'散件（更新）'!B:E,4,FALSE)</f>
        <v>https://tineco-yxzt.oss-accelerate.aliyuncs.com/20240912/22233_1726106570610.jpg</v>
      </c>
      <c r="T2582" s="27" t="s">
        <v>8759</v>
      </c>
      <c r="U2582" s="28" t="str">
        <f>VLOOKUP(N2582,'散件（更新）'!B:G,6,FALSE)</f>
        <v>组合刷组件</v>
      </c>
      <c r="V2582" s="28">
        <f>VLOOKUP(N2582,'散件（更新）'!B:I,8,FALSE)</f>
        <v>6932485001026</v>
      </c>
    </row>
    <row r="2583" spans="1:22">
      <c r="A2583" s="57">
        <v>46169</v>
      </c>
      <c r="B2583" s="58" t="s">
        <v>5096</v>
      </c>
      <c r="C2583" s="27" t="str">
        <f>VLOOKUP(B2583,'大货清单（不定期按GOMS更新）'!A:H,8,0)</f>
        <v>107-23680301</v>
      </c>
      <c r="D2583" s="27" t="str">
        <f>VLOOKUP(B2583,'大货清单（不定期按GOMS更新）'!A:C,3,0)</f>
        <v>ZB2368C-01</v>
      </c>
      <c r="E2583" s="27" t="str">
        <f>VLOOKUP(B2583,'大货清单（不定期按GOMS更新）'!A:H,4,0)</f>
        <v>GB</v>
      </c>
      <c r="F2583" s="27" t="str">
        <f>VLOOKUP(B2583,'大货清单（不定期按GOMS更新）'!A:H,2,0)</f>
        <v>PURE ONE A50S PLUS</v>
      </c>
      <c r="G2583" s="28">
        <f>VLOOKUP(B2583,'大货清单（不定期按GOMS更新）'!A:I,9,FALSE)</f>
        <v>6974950109363</v>
      </c>
      <c r="H2583" s="27" t="str">
        <f>VLOOKUP(B2583,'大货清单（不定期按GOMS更新）'!A:H,7,0)</f>
        <v>WHITE</v>
      </c>
      <c r="I2583" s="27" t="str">
        <f>VLOOKUP(B2583,'大货清单（不定期按GOMS更新）'!A:F,6,FALSE)</f>
        <v>ACTIVE</v>
      </c>
      <c r="J2583" s="27" t="str">
        <f>VLOOKUP(B2583,'大货清单（不定期按GOMS更新）'!A:K,11,FALSE)</f>
        <v>5.42</v>
      </c>
      <c r="K2583" s="27" t="str">
        <f>VLOOKUP(B2583,'大货清单（不定期按GOMS更新）'!A:N,12,FALSE)</f>
        <v>676</v>
      </c>
      <c r="L2583" s="27" t="str">
        <f>VLOOKUP(B2583,'大货清单（不定期按GOMS更新）'!A:M,13,FALSE)</f>
        <v>165</v>
      </c>
      <c r="M2583" s="27" t="str">
        <f>VLOOKUP(B2583,'大货清单（不定期按GOMS更新）'!A:N,14,FALSE)</f>
        <v>293</v>
      </c>
      <c r="N2583" s="50" t="s">
        <v>5437</v>
      </c>
      <c r="O2583" s="27">
        <f>IFERROR(VLOOKUP(N2583,'散件迭代（不定期更新）'!C:J,8,FALSE),0)</f>
        <v>0</v>
      </c>
      <c r="P2583" s="27" t="str">
        <f>IFERROR(VLOOKUP(N2583,'散件（更新）'!B:H,3,FALSE),0)</f>
        <v>/</v>
      </c>
      <c r="Q2583" s="27" t="str">
        <f>VLOOKUP(N2583,'散件（更新）'!B:H,2,FALSE)</f>
        <v>114-23680603</v>
      </c>
      <c r="R2583" s="27" t="str">
        <f>VLOOKUP(N2583,'散件（更新）'!B:H,7,FALSE)</f>
        <v>Hard Floor Brush</v>
      </c>
      <c r="S2583" s="27" t="str">
        <f>VLOOKUP(N2583,'散件（更新）'!B:E,4,FALSE)</f>
        <v>https://tineco-yxzt.oss-accelerate.aliyuncs.com/20240827/22_1724728645331.jpg</v>
      </c>
      <c r="T2583" s="27" t="s">
        <v>8759</v>
      </c>
      <c r="U2583" s="28" t="str">
        <f>VLOOKUP(N2583,'散件（更新）'!B:G,6,FALSE)</f>
        <v>AA2405智能防缠绕地刷</v>
      </c>
      <c r="V2583" s="28">
        <f>VLOOKUP(N2583,'散件（更新）'!B:I,8,FALSE)</f>
        <v>6974950109615</v>
      </c>
    </row>
    <row r="2584" spans="1:22">
      <c r="A2584" s="57">
        <v>46169</v>
      </c>
      <c r="B2584" s="58" t="s">
        <v>5096</v>
      </c>
      <c r="C2584" s="27" t="str">
        <f>VLOOKUP(B2584,'大货清单（不定期按GOMS更新）'!A:H,8,0)</f>
        <v>107-23680301</v>
      </c>
      <c r="D2584" s="27" t="str">
        <f>VLOOKUP(B2584,'大货清单（不定期按GOMS更新）'!A:C,3,0)</f>
        <v>ZB2368C-01</v>
      </c>
      <c r="E2584" s="27" t="str">
        <f>VLOOKUP(B2584,'大货清单（不定期按GOMS更新）'!A:H,4,0)</f>
        <v>GB</v>
      </c>
      <c r="F2584" s="27" t="str">
        <f>VLOOKUP(B2584,'大货清单（不定期按GOMS更新）'!A:H,2,0)</f>
        <v>PURE ONE A50S PLUS</v>
      </c>
      <c r="G2584" s="28">
        <f>VLOOKUP(B2584,'大货清单（不定期按GOMS更新）'!A:I,9,FALSE)</f>
        <v>6974950109363</v>
      </c>
      <c r="H2584" s="27" t="str">
        <f>VLOOKUP(B2584,'大货清单（不定期按GOMS更新）'!A:H,7,0)</f>
        <v>WHITE</v>
      </c>
      <c r="I2584" s="27" t="str">
        <f>VLOOKUP(B2584,'大货清单（不定期按GOMS更新）'!A:F,6,FALSE)</f>
        <v>ACTIVE</v>
      </c>
      <c r="J2584" s="27" t="str">
        <f>VLOOKUP(B2584,'大货清单（不定期按GOMS更新）'!A:K,11,FALSE)</f>
        <v>5.42</v>
      </c>
      <c r="K2584" s="27" t="str">
        <f>VLOOKUP(B2584,'大货清单（不定期按GOMS更新）'!A:N,12,FALSE)</f>
        <v>676</v>
      </c>
      <c r="L2584" s="27" t="str">
        <f>VLOOKUP(B2584,'大货清单（不定期按GOMS更新）'!A:M,13,FALSE)</f>
        <v>165</v>
      </c>
      <c r="M2584" s="27" t="str">
        <f>VLOOKUP(B2584,'大货清单（不定期按GOMS更新）'!A:N,14,FALSE)</f>
        <v>293</v>
      </c>
      <c r="N2584" s="50" t="s">
        <v>7266</v>
      </c>
      <c r="O2584" s="27">
        <f>IFERROR(VLOOKUP(N2584,'散件迭代（不定期更新）'!C:J,8,FALSE),0)</f>
        <v>0</v>
      </c>
      <c r="P2584" s="27">
        <f>IFERROR(VLOOKUP(N2584,'散件（更新）'!B:H,3,FALSE),0)</f>
        <v>0</v>
      </c>
      <c r="Q2584" s="27" t="str">
        <f>VLOOKUP(N2584,'散件（更新）'!B:H,2,FALSE)</f>
        <v>114-23680802</v>
      </c>
      <c r="R2584" s="27" t="str">
        <f>VLOOKUP(N2584,'散件（更新）'!B:H,7,FALSE)</f>
        <v>Mini Power Brush</v>
      </c>
      <c r="S2584" s="27" t="str">
        <f>VLOOKUP(N2584,'散件（更新）'!B:E,4,FALSE)</f>
        <v>https://tineco-yxzt.oss-accelerate.aliyuncs.com/20240912/minni_1726105061784.jpg</v>
      </c>
      <c r="T2584" s="27" t="s">
        <v>8759</v>
      </c>
      <c r="U2584" s="28" t="str">
        <f>VLOOKUP(N2584,'散件（更新）'!B:G,6,FALSE)</f>
        <v>小电动地刷组件</v>
      </c>
      <c r="V2584" s="28">
        <f>VLOOKUP(N2584,'散件（更新）'!B:I,8,FALSE)</f>
        <v>6932485001002</v>
      </c>
    </row>
    <row r="2585" spans="1:22">
      <c r="A2585" s="57">
        <v>46169</v>
      </c>
      <c r="B2585" s="58" t="s">
        <v>5096</v>
      </c>
      <c r="C2585" s="27" t="str">
        <f>VLOOKUP(B2585,'大货清单（不定期按GOMS更新）'!A:H,8,0)</f>
        <v>107-23680301</v>
      </c>
      <c r="D2585" s="27" t="str">
        <f>VLOOKUP(B2585,'大货清单（不定期按GOMS更新）'!A:C,3,0)</f>
        <v>ZB2368C-01</v>
      </c>
      <c r="E2585" s="27" t="str">
        <f>VLOOKUP(B2585,'大货清单（不定期按GOMS更新）'!A:H,4,0)</f>
        <v>GB</v>
      </c>
      <c r="F2585" s="27" t="str">
        <f>VLOOKUP(B2585,'大货清单（不定期按GOMS更新）'!A:H,2,0)</f>
        <v>PURE ONE A50S PLUS</v>
      </c>
      <c r="G2585" s="28">
        <f>VLOOKUP(B2585,'大货清单（不定期按GOMS更新）'!A:I,9,FALSE)</f>
        <v>6974950109363</v>
      </c>
      <c r="H2585" s="27" t="str">
        <f>VLOOKUP(B2585,'大货清单（不定期按GOMS更新）'!A:H,7,0)</f>
        <v>WHITE</v>
      </c>
      <c r="I2585" s="27" t="str">
        <f>VLOOKUP(B2585,'大货清单（不定期按GOMS更新）'!A:F,6,FALSE)</f>
        <v>ACTIVE</v>
      </c>
      <c r="J2585" s="27" t="str">
        <f>VLOOKUP(B2585,'大货清单（不定期按GOMS更新）'!A:K,11,FALSE)</f>
        <v>5.42</v>
      </c>
      <c r="K2585" s="27" t="str">
        <f>VLOOKUP(B2585,'大货清单（不定期按GOMS更新）'!A:N,12,FALSE)</f>
        <v>676</v>
      </c>
      <c r="L2585" s="27" t="str">
        <f>VLOOKUP(B2585,'大货清单（不定期按GOMS更新）'!A:M,13,FALSE)</f>
        <v>165</v>
      </c>
      <c r="M2585" s="27" t="str">
        <f>VLOOKUP(B2585,'大货清单（不定期按GOMS更新）'!A:N,14,FALSE)</f>
        <v>293</v>
      </c>
      <c r="N2585" s="50" t="s">
        <v>7265</v>
      </c>
      <c r="O2585" s="27">
        <f>IFERROR(VLOOKUP(N2585,'散件迭代（不定期更新）'!C:J,8,FALSE),0)</f>
        <v>0</v>
      </c>
      <c r="P2585" s="27">
        <f>IFERROR(VLOOKUP(N2585,'散件（更新）'!B:H,3,FALSE),0)</f>
        <v>0</v>
      </c>
      <c r="Q2585" s="27" t="str">
        <f>VLOOKUP(N2585,'散件（更新）'!B:H,2,FALSE)</f>
        <v>114-23680801</v>
      </c>
      <c r="R2585" s="27" t="str">
        <f>VLOOKUP(N2585,'散件（更新）'!B:H,7,FALSE)</f>
        <v>Dustbin</v>
      </c>
      <c r="S2585" s="27" t="str">
        <f>VLOOKUP(N2585,'散件（更新）'!B:E,4,FALSE)</f>
        <v>https://tineco-yxzt.oss-accelerate.aliyuncs.com/20240912/dustbin_1726104795257.jpg</v>
      </c>
      <c r="T2585" s="27" t="s">
        <v>8759</v>
      </c>
      <c r="U2585" s="28" t="str">
        <f>VLOOKUP(N2585,'散件（更新）'!B:G,6,FALSE)</f>
        <v>尘桶组件</v>
      </c>
      <c r="V2585" s="28">
        <f>VLOOKUP(N2585,'散件（更新）'!B:I,8,FALSE)</f>
        <v>6932485000999</v>
      </c>
    </row>
    <row r="2586" spans="1:22">
      <c r="A2586" s="57">
        <v>46169</v>
      </c>
      <c r="B2586" s="61" t="s">
        <v>5096</v>
      </c>
      <c r="C2586" s="27" t="str">
        <f>VLOOKUP(B2586,'大货清单（不定期按GOMS更新）'!A:H,8,0)</f>
        <v>107-23680301</v>
      </c>
      <c r="D2586" s="27" t="str">
        <f>VLOOKUP(B2586,'大货清单（不定期按GOMS更新）'!A:C,3,0)</f>
        <v>ZB2368C-01</v>
      </c>
      <c r="E2586" s="27" t="str">
        <f>VLOOKUP(B2586,'大货清单（不定期按GOMS更新）'!A:H,4,0)</f>
        <v>GB</v>
      </c>
      <c r="F2586" s="27" t="str">
        <f>VLOOKUP(B2586,'大货清单（不定期按GOMS更新）'!A:H,2,0)</f>
        <v>PURE ONE A50S PLUS</v>
      </c>
      <c r="G2586" s="28">
        <f>VLOOKUP(B2586,'大货清单（不定期按GOMS更新）'!A:I,9,FALSE)</f>
        <v>6974950109363</v>
      </c>
      <c r="H2586" s="27" t="str">
        <f>VLOOKUP(B2586,'大货清单（不定期按GOMS更新）'!A:H,7,0)</f>
        <v>WHITE</v>
      </c>
      <c r="I2586" s="27" t="str">
        <f>VLOOKUP(B2586,'大货清单（不定期按GOMS更新）'!A:F,6,FALSE)</f>
        <v>ACTIVE</v>
      </c>
      <c r="J2586" s="27" t="str">
        <f>VLOOKUP(B2586,'大货清单（不定期按GOMS更新）'!A:K,11,FALSE)</f>
        <v>5.42</v>
      </c>
      <c r="K2586" s="27" t="str">
        <f>VLOOKUP(B2586,'大货清单（不定期按GOMS更新）'!A:N,12,FALSE)</f>
        <v>676</v>
      </c>
      <c r="L2586" s="27" t="str">
        <f>VLOOKUP(B2586,'大货清单（不定期按GOMS更新）'!A:M,13,FALSE)</f>
        <v>165</v>
      </c>
      <c r="M2586" s="27" t="str">
        <f>VLOOKUP(B2586,'大货清单（不定期按GOMS更新）'!A:N,14,FALSE)</f>
        <v>293</v>
      </c>
      <c r="N2586" s="50" t="s">
        <v>4992</v>
      </c>
      <c r="O2586" s="27">
        <f>IFERROR(VLOOKUP(N2586,'散件迭代（不定期更新）'!C:J,8,FALSE),0)</f>
        <v>0</v>
      </c>
      <c r="P2586" s="27" t="str">
        <f>IFERROR(VLOOKUP(N2586,'散件（更新）'!B:H,3,FALSE),0)</f>
        <v>/</v>
      </c>
      <c r="Q2586" s="27" t="str">
        <f>VLOOKUP(N2586,'散件（更新）'!B:H,2,FALSE)</f>
        <v>114-23420403</v>
      </c>
      <c r="R2586" s="27" t="str">
        <f>VLOOKUP(N2586,'散件（更新）'!B:H,7,FALSE)</f>
        <v>HEPA</v>
      </c>
      <c r="S2586" s="27">
        <f>VLOOKUP(N2586,'散件（更新）'!B:E,4,FALSE)</f>
        <v>0</v>
      </c>
      <c r="T2586" s="27" t="s">
        <v>8759</v>
      </c>
      <c r="U2586" s="28" t="str">
        <f>VLOOKUP(N2586,'散件（更新）'!B:G,6,FALSE)</f>
        <v>HEPA组件</v>
      </c>
      <c r="V2586" s="28" t="str">
        <f>VLOOKUP(N2586,'散件（更新）'!B:I,8,FALSE)</f>
        <v>6974950108434</v>
      </c>
    </row>
    <row r="2587" spans="1:22">
      <c r="A2587" s="57">
        <v>46169</v>
      </c>
      <c r="B2587" s="61" t="s">
        <v>5096</v>
      </c>
      <c r="C2587" s="27" t="str">
        <f>VLOOKUP(B2587,'大货清单（不定期按GOMS更新）'!A:H,8,0)</f>
        <v>107-23680301</v>
      </c>
      <c r="D2587" s="27" t="str">
        <f>VLOOKUP(B2587,'大货清单（不定期按GOMS更新）'!A:C,3,0)</f>
        <v>ZB2368C-01</v>
      </c>
      <c r="E2587" s="27" t="str">
        <f>VLOOKUP(B2587,'大货清单（不定期按GOMS更新）'!A:H,4,0)</f>
        <v>GB</v>
      </c>
      <c r="F2587" s="27" t="str">
        <f>VLOOKUP(B2587,'大货清单（不定期按GOMS更新）'!A:H,2,0)</f>
        <v>PURE ONE A50S PLUS</v>
      </c>
      <c r="G2587" s="28">
        <f>VLOOKUP(B2587,'大货清单（不定期按GOMS更新）'!A:I,9,FALSE)</f>
        <v>6974950109363</v>
      </c>
      <c r="H2587" s="27" t="str">
        <f>VLOOKUP(B2587,'大货清单（不定期按GOMS更新）'!A:H,7,0)</f>
        <v>WHITE</v>
      </c>
      <c r="I2587" s="27" t="str">
        <f>VLOOKUP(B2587,'大货清单（不定期按GOMS更新）'!A:F,6,FALSE)</f>
        <v>ACTIVE</v>
      </c>
      <c r="J2587" s="27" t="str">
        <f>VLOOKUP(B2587,'大货清单（不定期按GOMS更新）'!A:K,11,FALSE)</f>
        <v>5.42</v>
      </c>
      <c r="K2587" s="27" t="str">
        <f>VLOOKUP(B2587,'大货清单（不定期按GOMS更新）'!A:N,12,FALSE)</f>
        <v>676</v>
      </c>
      <c r="L2587" s="27" t="str">
        <f>VLOOKUP(B2587,'大货清单（不定期按GOMS更新）'!A:M,13,FALSE)</f>
        <v>165</v>
      </c>
      <c r="M2587" s="27" t="str">
        <f>VLOOKUP(B2587,'大货清单（不定期按GOMS更新）'!A:N,14,FALSE)</f>
        <v>293</v>
      </c>
      <c r="N2587" s="50" t="s">
        <v>1363</v>
      </c>
      <c r="O2587" s="27" t="str">
        <f>IFERROR(VLOOKUP(N2587,'散件迭代（不定期更新）'!C:J,8,FALSE),0)</f>
        <v>A12</v>
      </c>
      <c r="P2587" s="27" t="str">
        <f>IFERROR(VLOOKUP(N2587,'散件（更新）'!B:H,3,FALSE),0)</f>
        <v>206-1873-0010</v>
      </c>
      <c r="Q2587" s="27" t="str">
        <f>VLOOKUP(N2587,'散件（更新）'!B:H,2,FALSE)</f>
        <v>114-18730010</v>
      </c>
      <c r="R2587" s="27" t="str">
        <f>VLOOKUP(N2587,'散件（更新）'!B:H,7,FALSE)</f>
        <v>Accessory Kit</v>
      </c>
      <c r="S2587" s="27" t="str">
        <f>VLOOKUP(N2587,'散件（更新）'!B:E,4,FALSE)</f>
        <v>https://tineco-yxzt.oss-accelerate.aliyuncs.com/product/114-18730010.jpg</v>
      </c>
      <c r="T2587" s="27" t="s">
        <v>8759</v>
      </c>
      <c r="U2587" s="28" t="str">
        <f>VLOOKUP(N2587,'散件（更新）'!B:G,6,FALSE)</f>
        <v>附件套装(家电刷组件+伸缩扁吸组件+转折管组件+伸缩软管组件)</v>
      </c>
      <c r="V2587" s="28" t="str">
        <f>VLOOKUP(N2587,'散件（更新）'!B:I,8,FALSE)</f>
        <v>6972200191519</v>
      </c>
    </row>
    <row r="2588" spans="1:22">
      <c r="A2588" s="57">
        <v>46169</v>
      </c>
      <c r="B2588" s="61" t="s">
        <v>5096</v>
      </c>
      <c r="C2588" s="27" t="str">
        <f>VLOOKUP(B2588,'大货清单（不定期按GOMS更新）'!A:H,8,0)</f>
        <v>107-23680301</v>
      </c>
      <c r="D2588" s="27" t="str">
        <f>VLOOKUP(B2588,'大货清单（不定期按GOMS更新）'!A:C,3,0)</f>
        <v>ZB2368C-01</v>
      </c>
      <c r="E2588" s="27" t="str">
        <f>VLOOKUP(B2588,'大货清单（不定期按GOMS更新）'!A:H,4,0)</f>
        <v>GB</v>
      </c>
      <c r="F2588" s="27" t="str">
        <f>VLOOKUP(B2588,'大货清单（不定期按GOMS更新）'!A:H,2,0)</f>
        <v>PURE ONE A50S PLUS</v>
      </c>
      <c r="G2588" s="28">
        <f>VLOOKUP(B2588,'大货清单（不定期按GOMS更新）'!A:I,9,FALSE)</f>
        <v>6974950109363</v>
      </c>
      <c r="H2588" s="27" t="str">
        <f>VLOOKUP(B2588,'大货清单（不定期按GOMS更新）'!A:H,7,0)</f>
        <v>WHITE</v>
      </c>
      <c r="I2588" s="27" t="str">
        <f>VLOOKUP(B2588,'大货清单（不定期按GOMS更新）'!A:F,6,FALSE)</f>
        <v>ACTIVE</v>
      </c>
      <c r="J2588" s="27" t="str">
        <f>VLOOKUP(B2588,'大货清单（不定期按GOMS更新）'!A:K,11,FALSE)</f>
        <v>5.42</v>
      </c>
      <c r="K2588" s="27" t="str">
        <f>VLOOKUP(B2588,'大货清单（不定期按GOMS更新）'!A:N,12,FALSE)</f>
        <v>676</v>
      </c>
      <c r="L2588" s="27" t="str">
        <f>VLOOKUP(B2588,'大货清单（不定期按GOMS更新）'!A:M,13,FALSE)</f>
        <v>165</v>
      </c>
      <c r="M2588" s="27" t="str">
        <f>VLOOKUP(B2588,'大货清单（不定期按GOMS更新）'!A:N,14,FALSE)</f>
        <v>293</v>
      </c>
      <c r="N2588" s="50" t="s">
        <v>5436</v>
      </c>
      <c r="O2588" s="27">
        <f>IFERROR(VLOOKUP(N2588,'散件迭代（不定期更新）'!C:J,8,FALSE),0)</f>
        <v>0</v>
      </c>
      <c r="P2588" s="27" t="str">
        <f>IFERROR(VLOOKUP(N2588,'散件（更新）'!B:H,3,FALSE),0)</f>
        <v>/</v>
      </c>
      <c r="Q2588" s="27" t="str">
        <f>VLOOKUP(N2588,'散件（更新）'!B:H,2,FALSE)</f>
        <v>114-23680602</v>
      </c>
      <c r="R2588" s="27" t="str">
        <f>VLOOKUP(N2588,'散件（更新）'!B:H,7,FALSE)</f>
        <v>Main Body</v>
      </c>
      <c r="S2588" s="27">
        <f>VLOOKUP(N2588,'散件（更新）'!B:E,4,FALSE)</f>
        <v>0</v>
      </c>
      <c r="T2588" s="27" t="s">
        <v>8759</v>
      </c>
      <c r="U2588" s="28" t="str">
        <f>VLOOKUP(N2588,'散件（更新）'!B:G,6,FALSE)</f>
        <v>主体组件（白色）</v>
      </c>
      <c r="V2588" s="28">
        <f>VLOOKUP(N2588,'散件（更新）'!B:I,8,FALSE)</f>
        <v>6974950109608</v>
      </c>
    </row>
    <row r="2589" spans="1:22">
      <c r="A2589" s="57">
        <v>46169</v>
      </c>
      <c r="B2589" s="61" t="s">
        <v>5096</v>
      </c>
      <c r="C2589" s="27" t="str">
        <f>VLOOKUP(B2589,'大货清单（不定期按GOMS更新）'!A:H,8,0)</f>
        <v>107-23680301</v>
      </c>
      <c r="D2589" s="27" t="str">
        <f>VLOOKUP(B2589,'大货清单（不定期按GOMS更新）'!A:C,3,0)</f>
        <v>ZB2368C-01</v>
      </c>
      <c r="E2589" s="27" t="str">
        <f>VLOOKUP(B2589,'大货清单（不定期按GOMS更新）'!A:H,4,0)</f>
        <v>GB</v>
      </c>
      <c r="F2589" s="27" t="str">
        <f>VLOOKUP(B2589,'大货清单（不定期按GOMS更新）'!A:H,2,0)</f>
        <v>PURE ONE A50S PLUS</v>
      </c>
      <c r="G2589" s="28">
        <f>VLOOKUP(B2589,'大货清单（不定期按GOMS更新）'!A:I,9,FALSE)</f>
        <v>6974950109363</v>
      </c>
      <c r="H2589" s="27" t="str">
        <f>VLOOKUP(B2589,'大货清单（不定期按GOMS更新）'!A:H,7,0)</f>
        <v>WHITE</v>
      </c>
      <c r="I2589" s="27" t="str">
        <f>VLOOKUP(B2589,'大货清单（不定期按GOMS更新）'!A:F,6,FALSE)</f>
        <v>ACTIVE</v>
      </c>
      <c r="J2589" s="27" t="str">
        <f>VLOOKUP(B2589,'大货清单（不定期按GOMS更新）'!A:K,11,FALSE)</f>
        <v>5.42</v>
      </c>
      <c r="K2589" s="27" t="str">
        <f>VLOOKUP(B2589,'大货清单（不定期按GOMS更新）'!A:N,12,FALSE)</f>
        <v>676</v>
      </c>
      <c r="L2589" s="27" t="str">
        <f>VLOOKUP(B2589,'大货清单（不定期按GOMS更新）'!A:M,13,FALSE)</f>
        <v>165</v>
      </c>
      <c r="M2589" s="27" t="str">
        <f>VLOOKUP(B2589,'大货清单（不定期按GOMS更新）'!A:N,14,FALSE)</f>
        <v>293</v>
      </c>
      <c r="N2589" s="50" t="s">
        <v>4989</v>
      </c>
      <c r="O2589" s="27">
        <f>IFERROR(VLOOKUP(N2589,'散件迭代（不定期更新）'!C:J,8,FALSE),0)</f>
        <v>0</v>
      </c>
      <c r="P2589" s="27" t="str">
        <f>IFERROR(VLOOKUP(N2589,'散件（更新）'!B:H,3,FALSE),0)</f>
        <v>/</v>
      </c>
      <c r="Q2589" s="27" t="str">
        <f>VLOOKUP(N2589,'散件（更新）'!B:H,2,FALSE)</f>
        <v>114-23420900</v>
      </c>
      <c r="R2589" s="27" t="str">
        <f>VLOOKUP(N2589,'散件（更新）'!B:H,7,FALSE)</f>
        <v>Adapter</v>
      </c>
      <c r="S2589" s="27">
        <f>VLOOKUP(N2589,'散件（更新）'!B:E,4,FALSE)</f>
        <v>0</v>
      </c>
      <c r="T2589" s="27" t="s">
        <v>8759</v>
      </c>
      <c r="U2589" s="28" t="str">
        <f>VLOOKUP(N2589,'散件（更新）'!B:G,6,FALSE)</f>
        <v>适配器轻智能款英版</v>
      </c>
      <c r="V2589" s="28" t="str">
        <f>VLOOKUP(N2589,'散件（更新）'!B:I,8,FALSE)</f>
        <v>6974950108557</v>
      </c>
    </row>
    <row r="2590" spans="1:22">
      <c r="A2590" s="57">
        <v>46169</v>
      </c>
      <c r="B2590" s="61" t="s">
        <v>5096</v>
      </c>
      <c r="C2590" s="27" t="str">
        <f>VLOOKUP(B2590,'大货清单（不定期按GOMS更新）'!A:H,8,0)</f>
        <v>107-23680301</v>
      </c>
      <c r="D2590" s="27" t="str">
        <f>VLOOKUP(B2590,'大货清单（不定期按GOMS更新）'!A:C,3,0)</f>
        <v>ZB2368C-01</v>
      </c>
      <c r="E2590" s="27" t="str">
        <f>VLOOKUP(B2590,'大货清单（不定期按GOMS更新）'!A:H,4,0)</f>
        <v>GB</v>
      </c>
      <c r="F2590" s="27" t="str">
        <f>VLOOKUP(B2590,'大货清单（不定期按GOMS更新）'!A:H,2,0)</f>
        <v>PURE ONE A50S PLUS</v>
      </c>
      <c r="G2590" s="28">
        <f>VLOOKUP(B2590,'大货清单（不定期按GOMS更新）'!A:I,9,FALSE)</f>
        <v>6974950109363</v>
      </c>
      <c r="H2590" s="27" t="str">
        <f>VLOOKUP(B2590,'大货清单（不定期按GOMS更新）'!A:H,7,0)</f>
        <v>WHITE</v>
      </c>
      <c r="I2590" s="27" t="str">
        <f>VLOOKUP(B2590,'大货清单（不定期按GOMS更新）'!A:F,6,FALSE)</f>
        <v>ACTIVE</v>
      </c>
      <c r="J2590" s="27" t="str">
        <f>VLOOKUP(B2590,'大货清单（不定期按GOMS更新）'!A:K,11,FALSE)</f>
        <v>5.42</v>
      </c>
      <c r="K2590" s="27" t="str">
        <f>VLOOKUP(B2590,'大货清单（不定期按GOMS更新）'!A:N,12,FALSE)</f>
        <v>676</v>
      </c>
      <c r="L2590" s="27" t="str">
        <f>VLOOKUP(B2590,'大货清单（不定期按GOMS更新）'!A:M,13,FALSE)</f>
        <v>165</v>
      </c>
      <c r="M2590" s="27" t="str">
        <f>VLOOKUP(B2590,'大货清单（不定期按GOMS更新）'!A:N,14,FALSE)</f>
        <v>293</v>
      </c>
      <c r="N2590" s="50" t="s">
        <v>7075</v>
      </c>
      <c r="O2590" s="27">
        <f>IFERROR(VLOOKUP(N2590,'散件迭代（不定期更新）'!C:J,8,FALSE),0)</f>
        <v>0</v>
      </c>
      <c r="P2590" s="27">
        <f>IFERROR(VLOOKUP(N2590,'散件（更新）'!B:H,3,FALSE),0)</f>
        <v>0</v>
      </c>
      <c r="Q2590" s="27" t="str">
        <f>VLOOKUP(N2590,'散件（更新）'!B:H,2,FALSE)</f>
        <v>114-23680604</v>
      </c>
      <c r="R2590" s="27" t="str">
        <f>VLOOKUP(N2590,'散件（更新）'!B:H,7,FALSE)</f>
        <v>Battery</v>
      </c>
      <c r="S2590" s="27">
        <f>VLOOKUP(N2590,'散件（更新）'!B:E,4,FALSE)</f>
        <v>0</v>
      </c>
      <c r="T2590" s="27" t="s">
        <v>8759</v>
      </c>
      <c r="U2590" s="28" t="str">
        <f>VLOOKUP(N2590,'散件（更新）'!B:G,6,FALSE)</f>
        <v>电池包组件白色</v>
      </c>
      <c r="V2590" s="28">
        <f>VLOOKUP(N2590,'散件（更新）'!B:I,8,FALSE)</f>
        <v>6932485000227</v>
      </c>
    </row>
    <row r="2591" spans="1:22">
      <c r="A2591" s="57">
        <v>46169</v>
      </c>
      <c r="B2591" s="61" t="s">
        <v>5096</v>
      </c>
      <c r="C2591" s="27" t="str">
        <f>VLOOKUP(B2591,'大货清单（不定期按GOMS更新）'!A:H,8,0)</f>
        <v>107-23680301</v>
      </c>
      <c r="D2591" s="27" t="str">
        <f>VLOOKUP(B2591,'大货清单（不定期按GOMS更新）'!A:C,3,0)</f>
        <v>ZB2368C-01</v>
      </c>
      <c r="E2591" s="27" t="str">
        <f>VLOOKUP(B2591,'大货清单（不定期按GOMS更新）'!A:H,4,0)</f>
        <v>GB</v>
      </c>
      <c r="F2591" s="27" t="str">
        <f>VLOOKUP(B2591,'大货清单（不定期按GOMS更新）'!A:H,2,0)</f>
        <v>PURE ONE A50S PLUS</v>
      </c>
      <c r="G2591" s="28">
        <f>VLOOKUP(B2591,'大货清单（不定期按GOMS更新）'!A:I,9,FALSE)</f>
        <v>6974950109363</v>
      </c>
      <c r="H2591" s="27" t="str">
        <f>VLOOKUP(B2591,'大货清单（不定期按GOMS更新）'!A:H,7,0)</f>
        <v>WHITE</v>
      </c>
      <c r="I2591" s="27" t="str">
        <f>VLOOKUP(B2591,'大货清单（不定期按GOMS更新）'!A:F,6,FALSE)</f>
        <v>ACTIVE</v>
      </c>
      <c r="J2591" s="27" t="str">
        <f>VLOOKUP(B2591,'大货清单（不定期按GOMS更新）'!A:K,11,FALSE)</f>
        <v>5.42</v>
      </c>
      <c r="K2591" s="27" t="str">
        <f>VLOOKUP(B2591,'大货清单（不定期按GOMS更新）'!A:N,12,FALSE)</f>
        <v>676</v>
      </c>
      <c r="L2591" s="27" t="str">
        <f>VLOOKUP(B2591,'大货清单（不定期按GOMS更新）'!A:M,13,FALSE)</f>
        <v>165</v>
      </c>
      <c r="M2591" s="27" t="str">
        <f>VLOOKUP(B2591,'大货清单（不定期按GOMS更新）'!A:N,14,FALSE)</f>
        <v>293</v>
      </c>
      <c r="N2591" s="50" t="s">
        <v>7267</v>
      </c>
      <c r="O2591" s="27">
        <f>IFERROR(VLOOKUP(N2591,'散件迭代（不定期更新）'!C:J,8,FALSE),0)</f>
        <v>0</v>
      </c>
      <c r="P2591" s="27">
        <f>IFERROR(VLOOKUP(N2591,'散件（更新）'!B:H,3,FALSE),0)</f>
        <v>0</v>
      </c>
      <c r="Q2591" s="27" t="str">
        <f>VLOOKUP(N2591,'散件（更新）'!B:H,2,FALSE)</f>
        <v>114-23680803</v>
      </c>
      <c r="R2591" s="27" t="str">
        <f>VLOOKUP(N2591,'散件（更新）'!B:H,7,FALSE)</f>
        <v>Wall-Mounted Dock</v>
      </c>
      <c r="S2591" s="27" t="str">
        <f>VLOOKUP(N2591,'散件（更新）'!B:E,4,FALSE)</f>
        <v>https://tineco-yxzt.oss-accelerate.aliyuncs.com/20240912/wall_1726105228838.jpg</v>
      </c>
      <c r="T2591" s="27" t="s">
        <v>8759</v>
      </c>
      <c r="U2591" s="28" t="str">
        <f>VLOOKUP(N2591,'散件（更新）'!B:G,6,FALSE)</f>
        <v>墙壁挂架组件（含壁钉包）</v>
      </c>
      <c r="V2591" s="28">
        <f>VLOOKUP(N2591,'散件（更新）'!B:I,8,FALSE)</f>
        <v>6932485001019</v>
      </c>
    </row>
    <row r="2592" spans="1:22">
      <c r="A2592" s="57">
        <v>46169</v>
      </c>
      <c r="B2592" s="61" t="s">
        <v>5096</v>
      </c>
      <c r="C2592" s="27" t="str">
        <f>VLOOKUP(B2592,'大货清单（不定期按GOMS更新）'!A:H,8,0)</f>
        <v>107-23680301</v>
      </c>
      <c r="D2592" s="27" t="str">
        <f>VLOOKUP(B2592,'大货清单（不定期按GOMS更新）'!A:C,3,0)</f>
        <v>ZB2368C-01</v>
      </c>
      <c r="E2592" s="27" t="str">
        <f>VLOOKUP(B2592,'大货清单（不定期按GOMS更新）'!A:H,4,0)</f>
        <v>GB</v>
      </c>
      <c r="F2592" s="27" t="str">
        <f>VLOOKUP(B2592,'大货清单（不定期按GOMS更新）'!A:H,2,0)</f>
        <v>PURE ONE A50S PLUS</v>
      </c>
      <c r="G2592" s="28">
        <f>VLOOKUP(B2592,'大货清单（不定期按GOMS更新）'!A:I,9,FALSE)</f>
        <v>6974950109363</v>
      </c>
      <c r="H2592" s="27" t="str">
        <f>VLOOKUP(B2592,'大货清单（不定期按GOMS更新）'!A:H,7,0)</f>
        <v>WHITE</v>
      </c>
      <c r="I2592" s="27" t="str">
        <f>VLOOKUP(B2592,'大货清单（不定期按GOMS更新）'!A:F,6,FALSE)</f>
        <v>ACTIVE</v>
      </c>
      <c r="J2592" s="27" t="str">
        <f>VLOOKUP(B2592,'大货清单（不定期按GOMS更新）'!A:K,11,FALSE)</f>
        <v>5.42</v>
      </c>
      <c r="K2592" s="27" t="str">
        <f>VLOOKUP(B2592,'大货清单（不定期按GOMS更新）'!A:N,12,FALSE)</f>
        <v>676</v>
      </c>
      <c r="L2592" s="27" t="str">
        <f>VLOOKUP(B2592,'大货清单（不定期按GOMS更新）'!A:M,13,FALSE)</f>
        <v>165</v>
      </c>
      <c r="M2592" s="27" t="str">
        <f>VLOOKUP(B2592,'大货清单（不定期按GOMS更新）'!A:N,14,FALSE)</f>
        <v>293</v>
      </c>
      <c r="N2592" s="50" t="s">
        <v>5435</v>
      </c>
      <c r="O2592" s="27">
        <f>IFERROR(VLOOKUP(N2592,'散件迭代（不定期更新）'!C:J,8,FALSE),0)</f>
        <v>0</v>
      </c>
      <c r="P2592" s="27" t="str">
        <f>IFERROR(VLOOKUP(N2592,'散件（更新）'!B:H,3,FALSE),0)</f>
        <v>/</v>
      </c>
      <c r="Q2592" s="27" t="str">
        <f>VLOOKUP(N2592,'散件（更新）'!B:H,2,FALSE)</f>
        <v>114-23680600</v>
      </c>
      <c r="R2592" s="27" t="str">
        <f>VLOOKUP(N2592,'散件（更新）'!B:H,7,FALSE)</f>
        <v>Tube Assembly</v>
      </c>
      <c r="S2592" s="27" t="str">
        <f>VLOOKUP(N2592,'散件（更新）'!B:E,4,FALSE)</f>
        <v>https://tineco-yxzt.oss-accelerate.aliyuncs.com/20240717/wanzheguan_1721196104586.png</v>
      </c>
      <c r="T2592" s="27" t="s">
        <v>8759</v>
      </c>
      <c r="U2592" s="28" t="str">
        <f>VLOOKUP(N2592,'散件（更新）'!B:G,6,FALSE)</f>
        <v>弯折管</v>
      </c>
      <c r="V2592" s="28">
        <f>VLOOKUP(N2592,'散件（更新）'!B:I,8,FALSE)</f>
        <v>6974950109585</v>
      </c>
    </row>
    <row r="2593" spans="1:22" ht="25.75">
      <c r="A2593" s="57">
        <v>46169</v>
      </c>
      <c r="B2593" s="61" t="s">
        <v>4407</v>
      </c>
      <c r="C2593" s="27" t="str">
        <f>VLOOKUP(B2593,'大货清单（不定期按GOMS更新）'!A:H,8,0)</f>
        <v>109-23350701</v>
      </c>
      <c r="D2593" s="27" t="str">
        <f>VLOOKUP(B2593,'大货清单（不定期按GOMS更新）'!A:C,3,0)</f>
        <v>CL2335G-01</v>
      </c>
      <c r="E2593" s="27" t="str">
        <f>VLOOKUP(B2593,'大货清单（不定期按GOMS更新）'!A:H,4,0)</f>
        <v>IT,ES,FR,DE,NL,PL,SE,BE,TR,MN,HK</v>
      </c>
      <c r="F2593" s="27" t="str">
        <f>VLOOKUP(B2593,'大货清单（不定期按GOMS更新）'!A:H,2,0)</f>
        <v>Floor One S7 Flashdry</v>
      </c>
      <c r="G2593" s="28">
        <f>VLOOKUP(B2593,'大货清单（不定期按GOMS更新）'!A:I,9,FALSE)</f>
        <v>6974950105457</v>
      </c>
      <c r="H2593" s="27" t="str">
        <f>VLOOKUP(B2593,'大货清单（不定期按GOMS更新）'!A:H,7,0)</f>
        <v>Black</v>
      </c>
      <c r="I2593" s="27" t="str">
        <f>VLOOKUP(B2593,'大货清单（不定期按GOMS更新）'!A:F,6,FALSE)</f>
        <v>ACTIVE</v>
      </c>
      <c r="J2593" s="27" t="str">
        <f>VLOOKUP(B2593,'大货清单（不定期按GOMS更新）'!A:K,11,FALSE)</f>
        <v>10.5</v>
      </c>
      <c r="K2593" s="27" t="str">
        <f>VLOOKUP(B2593,'大货清单（不定期按GOMS更新）'!A:N,12,FALSE)</f>
        <v>674</v>
      </c>
      <c r="L2593" s="27" t="str">
        <f>VLOOKUP(B2593,'大货清单（不定期按GOMS更新）'!A:M,13,FALSE)</f>
        <v>332</v>
      </c>
      <c r="M2593" s="27" t="str">
        <f>VLOOKUP(B2593,'大货清单（不定期按GOMS更新）'!A:N,14,FALSE)</f>
        <v>326</v>
      </c>
      <c r="N2593" s="50" t="s">
        <v>1164</v>
      </c>
      <c r="O2593" s="27">
        <f>IFERROR(VLOOKUP(N2593,'散件迭代（不定期更新）'!C:J,8,FALSE),0)</f>
        <v>0</v>
      </c>
      <c r="P2593" s="27" t="str">
        <f>IFERROR(VLOOKUP(N2593,'散件（更新）'!B:H,3,FALSE),0)</f>
        <v>206-2123-0220</v>
      </c>
      <c r="Q2593" s="27" t="str">
        <f>VLOOKUP(N2593,'散件（更新）'!B:H,2,FALSE)</f>
        <v>114-21230220</v>
      </c>
      <c r="R2593" s="27" t="str">
        <f>VLOOKUP(N2593,'散件（更新）'!B:H,7,FALSE)</f>
        <v>Accessory Holder</v>
      </c>
      <c r="S2593" s="27" t="str">
        <f>VLOOKUP(N2593,'散件（更新）'!B:E,4,FALSE)</f>
        <v>https://tineco-yxzt.oss-accelerate.aliyuncs.com/20231219/9FWHA200000_1702948016019.png</v>
      </c>
      <c r="T2593" s="27" t="s">
        <v>19301</v>
      </c>
      <c r="U2593" s="28" t="str">
        <f>VLOOKUP(N2593,'散件（更新）'!B:G,6,FALSE)</f>
        <v>收纳架组合</v>
      </c>
      <c r="V2593" s="28">
        <f>VLOOKUP(N2593,'散件（更新）'!B:I,8,FALSE)</f>
        <v>6974950101060</v>
      </c>
    </row>
    <row r="2594" spans="1:22">
      <c r="A2594" s="57">
        <v>46169</v>
      </c>
      <c r="B2594" s="59" t="s">
        <v>4454</v>
      </c>
      <c r="C2594" s="27" t="str">
        <f>VLOOKUP(B2594,'大货清单（不定期按GOMS更新）'!A:H,8,0)</f>
        <v>109-23710101</v>
      </c>
      <c r="D2594" s="27" t="str">
        <f>VLOOKUP(B2594,'大货清单（不定期按GOMS更新）'!A:C,3,0)</f>
        <v>CL2371A-01</v>
      </c>
      <c r="E2594" s="27" t="str">
        <f>VLOOKUP(B2594,'大货清单（不定期按GOMS更新）'!A:H,4,0)</f>
        <v>ES,IT,FR,DE,BE,NL,PL,SE,ZA,CL,MX,PE</v>
      </c>
      <c r="F2594" s="27" t="str">
        <f>VLOOKUP(B2594,'大货清单（不定期按GOMS更新）'!A:H,2,0)</f>
        <v>Floor One S5</v>
      </c>
      <c r="G2594" s="28">
        <f>VLOOKUP(B2594,'大货清单（不定期按GOMS更新）'!A:I,9,FALSE)</f>
        <v>6974950105259</v>
      </c>
      <c r="H2594" s="27" t="str">
        <f>VLOOKUP(B2594,'大货清单（不定期按GOMS更新）'!A:H,7,0)</f>
        <v>Black</v>
      </c>
      <c r="I2594" s="27" t="str">
        <f>VLOOKUP(B2594,'大货清单（不定期按GOMS更新）'!A:F,6,FALSE)</f>
        <v>ACTIVE</v>
      </c>
      <c r="J2594" s="27" t="str">
        <f>VLOOKUP(B2594,'大货清单（不定期按GOMS更新）'!A:K,11,FALSE)</f>
        <v>9</v>
      </c>
      <c r="K2594" s="27" t="str">
        <f>VLOOKUP(B2594,'大货清单（不定期按GOMS更新）'!A:N,12,FALSE)</f>
        <v>676</v>
      </c>
      <c r="L2594" s="27" t="str">
        <f>VLOOKUP(B2594,'大货清单（不定期按GOMS更新）'!A:M,13,FALSE)</f>
        <v>334</v>
      </c>
      <c r="M2594" s="27" t="str">
        <f>VLOOKUP(B2594,'大货清单（不定期按GOMS更新）'!A:N,14,FALSE)</f>
        <v>310</v>
      </c>
      <c r="N2594" s="51" t="s">
        <v>1112</v>
      </c>
      <c r="O2594" s="27" t="str">
        <f>IFERROR(VLOOKUP(N2594,'散件迭代（不定期更新）'!C:J,8,FALSE),0)</f>
        <v>A40</v>
      </c>
      <c r="P2594" s="27" t="str">
        <f>IFERROR(VLOOKUP(N2594,'散件（更新）'!B:H,3,FALSE),0)</f>
        <v>206-2019-0106</v>
      </c>
      <c r="Q2594" s="27" t="str">
        <f>VLOOKUP(N2594,'散件（更新）'!B:H,2,FALSE)</f>
        <v>114-20190106</v>
      </c>
      <c r="R2594" s="27" t="str">
        <f>VLOOKUP(N2594,'散件（更新）'!B:H,7,FALSE)</f>
        <v>Brush Roller</v>
      </c>
      <c r="S2594" s="27" t="str">
        <f>VLOOKUP(N2594,'散件（更新）'!B:E,4,FALSE)</f>
        <v>https://tineco-yxzt.oss-accelerate.aliyuncs.com/20231227/9FWBR100000_1703640264964.png</v>
      </c>
      <c r="T2594" s="27" t="s">
        <v>8759</v>
      </c>
      <c r="U2594" s="28" t="str">
        <f>VLOOKUP(N2594,'散件（更新）'!B:G,6,FALSE)</f>
        <v>滚刷组件</v>
      </c>
      <c r="V2594" s="28" t="str">
        <f>VLOOKUP(N2594,'散件（更新）'!B:I,8,FALSE)</f>
        <v>6972200196484</v>
      </c>
    </row>
    <row r="2595" spans="1:22">
      <c r="A2595" s="57">
        <v>46169</v>
      </c>
      <c r="B2595" s="51" t="s">
        <v>3722</v>
      </c>
      <c r="C2595" s="27" t="str">
        <f>VLOOKUP(B2595,'大货清单（不定期按GOMS更新）'!A:H,8,0)</f>
        <v>109-22200201</v>
      </c>
      <c r="D2595" s="27" t="str">
        <f>VLOOKUP(B2595,'大货清单（不定期按GOMS更新）'!A:C,3,0)</f>
        <v>CL2220B-01</v>
      </c>
      <c r="E2595" s="27" t="str">
        <f>VLOOKUP(B2595,'大货清单（不定期按GOMS更新）'!A:H,4,0)</f>
        <v>IT,DE,FR,ES,BE,SE,PL,NL</v>
      </c>
      <c r="F2595" s="27" t="str">
        <f>VLOOKUP(B2595,'大货清单（不定期按GOMS更新）'!A:H,2,0)</f>
        <v>Floor One S7 Combo</v>
      </c>
      <c r="G2595" s="28">
        <f>VLOOKUP(B2595,'大货清单（不定期按GOMS更新）'!A:I,9,FALSE)</f>
        <v>6974950103200</v>
      </c>
      <c r="H2595" s="27" t="str">
        <f>VLOOKUP(B2595,'大货清单（不定期按GOMS更新）'!A:H,7,0)</f>
        <v>black</v>
      </c>
      <c r="I2595" s="27" t="str">
        <f>VLOOKUP(B2595,'大货清单（不定期按GOMS更新）'!A:F,6,FALSE)</f>
        <v>PHASEOUT</v>
      </c>
      <c r="J2595" s="27" t="str">
        <f>VLOOKUP(B2595,'大货清单（不定期按GOMS更新）'!A:K,11,FALSE)</f>
        <v>16.3</v>
      </c>
      <c r="K2595" s="27" t="str">
        <f>VLOOKUP(B2595,'大货清单（不定期按GOMS更新）'!A:N,12,FALSE)</f>
        <v>830</v>
      </c>
      <c r="L2595" s="27" t="str">
        <f>VLOOKUP(B2595,'大货清单（不定期按GOMS更新）'!A:M,13,FALSE)</f>
        <v>327</v>
      </c>
      <c r="M2595" s="27" t="str">
        <f>VLOOKUP(B2595,'大货清单（不定期按GOMS更新）'!A:N,14,FALSE)</f>
        <v>365</v>
      </c>
      <c r="N2595" s="51" t="s">
        <v>1043</v>
      </c>
      <c r="O2595" s="27" t="str">
        <f>IFERROR(VLOOKUP(N2595,'散件迭代（不定期更新）'!C:J,8,FALSE),0)</f>
        <v>A22</v>
      </c>
      <c r="P2595" s="27" t="str">
        <f>IFERROR(VLOOKUP(N2595,'散件（更新）'!B:H,3,FALSE),0)</f>
        <v>206-1879-0109</v>
      </c>
      <c r="Q2595" s="27" t="str">
        <f>VLOOKUP(N2595,'散件（更新）'!B:H,2,FALSE)</f>
        <v>114-18790109</v>
      </c>
      <c r="R2595" s="27" t="str">
        <f>VLOOKUP(N2595,'散件（更新）'!B:H,7,FALSE)</f>
        <v>3-In-1 Cleaning Tool</v>
      </c>
      <c r="S2595" s="27" t="str">
        <f>VLOOKUP(N2595,'散件（更新）'!B:E,4,FALSE)</f>
        <v>https://tineco-yxzt.oss-accelerate.aliyuncs.com/product/114-18790109.png</v>
      </c>
      <c r="T2595" s="27" t="s">
        <v>8759</v>
      </c>
      <c r="U2595" s="28" t="str">
        <f>VLOOKUP(N2595,'散件（更新）'!B:G,6,FALSE)</f>
        <v>AB1888清洁刷组件</v>
      </c>
      <c r="V2595" s="28" t="str">
        <f>VLOOKUP(N2595,'散件（更新）'!B:I,8,FALSE)</f>
        <v>6972200191809</v>
      </c>
    </row>
    <row r="2596" spans="1:22">
      <c r="A2596" s="57">
        <v>46169</v>
      </c>
      <c r="B2596" s="51" t="s">
        <v>3722</v>
      </c>
      <c r="C2596" s="27" t="str">
        <f>VLOOKUP(B2596,'大货清单（不定期按GOMS更新）'!A:H,8,0)</f>
        <v>109-22200201</v>
      </c>
      <c r="D2596" s="27" t="str">
        <f>VLOOKUP(B2596,'大货清单（不定期按GOMS更新）'!A:C,3,0)</f>
        <v>CL2220B-01</v>
      </c>
      <c r="E2596" s="27" t="str">
        <f>VLOOKUP(B2596,'大货清单（不定期按GOMS更新）'!A:H,4,0)</f>
        <v>IT,DE,FR,ES,BE,SE,PL,NL</v>
      </c>
      <c r="F2596" s="27" t="str">
        <f>VLOOKUP(B2596,'大货清单（不定期按GOMS更新）'!A:H,2,0)</f>
        <v>Floor One S7 Combo</v>
      </c>
      <c r="G2596" s="28">
        <f>VLOOKUP(B2596,'大货清单（不定期按GOMS更新）'!A:I,9,FALSE)</f>
        <v>6974950103200</v>
      </c>
      <c r="H2596" s="27" t="str">
        <f>VLOOKUP(B2596,'大货清单（不定期按GOMS更新）'!A:H,7,0)</f>
        <v>black</v>
      </c>
      <c r="I2596" s="27" t="str">
        <f>VLOOKUP(B2596,'大货清单（不定期按GOMS更新）'!A:F,6,FALSE)</f>
        <v>PHASEOUT</v>
      </c>
      <c r="J2596" s="27" t="str">
        <f>VLOOKUP(B2596,'大货清单（不定期按GOMS更新）'!A:K,11,FALSE)</f>
        <v>16.3</v>
      </c>
      <c r="K2596" s="27" t="str">
        <f>VLOOKUP(B2596,'大货清单（不定期按GOMS更新）'!A:N,12,FALSE)</f>
        <v>830</v>
      </c>
      <c r="L2596" s="27" t="str">
        <f>VLOOKUP(B2596,'大货清单（不定期按GOMS更新）'!A:M,13,FALSE)</f>
        <v>327</v>
      </c>
      <c r="M2596" s="27" t="str">
        <f>VLOOKUP(B2596,'大货清单（不定期按GOMS更新）'!A:N,14,FALSE)</f>
        <v>365</v>
      </c>
      <c r="N2596" s="51" t="s">
        <v>1376</v>
      </c>
      <c r="O2596" s="27" t="str">
        <f>IFERROR(VLOOKUP(N2596,'散件迭代（不定期更新）'!C:J,8,FALSE),0)</f>
        <v>A14</v>
      </c>
      <c r="P2596" s="27" t="str">
        <f>IFERROR(VLOOKUP(N2596,'散件（更新）'!B:H,3,FALSE),0)</f>
        <v>206-1873-0214</v>
      </c>
      <c r="Q2596" s="27" t="str">
        <f>VLOOKUP(N2596,'散件（更新）'!B:H,2,FALSE)</f>
        <v>114-18730214</v>
      </c>
      <c r="R2596" s="27" t="str">
        <f>VLOOKUP(N2596,'散件（更新）'!B:H,7,FALSE)</f>
        <v>Crevice &amp; 2-In-1 Dusting Brush</v>
      </c>
      <c r="S2596" s="27" t="str">
        <f>VLOOKUP(N2596,'散件（更新）'!B:E,4,FALSE)</f>
        <v>https://tineco-yxzt.oss-accelerate.aliyuncs.com/product/114-18730214.png</v>
      </c>
      <c r="T2596" s="27" t="s">
        <v>8759</v>
      </c>
      <c r="U2596" s="28" t="str">
        <f>VLOOKUP(N2596,'散件（更新）'!B:G,6,FALSE)</f>
        <v xml:space="preserve">组合刷组件+扁吸组件 </v>
      </c>
      <c r="V2596" s="28" t="str">
        <f>VLOOKUP(N2596,'散件（更新）'!B:I,8,FALSE)</f>
        <v>6972200191489</v>
      </c>
    </row>
    <row r="2597" spans="1:22">
      <c r="A2597" s="57">
        <v>46169</v>
      </c>
      <c r="B2597" s="51" t="s">
        <v>3722</v>
      </c>
      <c r="C2597" s="27" t="str">
        <f>VLOOKUP(B2597,'大货清单（不定期按GOMS更新）'!A:H,8,0)</f>
        <v>109-22200201</v>
      </c>
      <c r="D2597" s="27" t="str">
        <f>VLOOKUP(B2597,'大货清单（不定期按GOMS更新）'!A:C,3,0)</f>
        <v>CL2220B-01</v>
      </c>
      <c r="E2597" s="27" t="str">
        <f>VLOOKUP(B2597,'大货清单（不定期按GOMS更新）'!A:H,4,0)</f>
        <v>IT,DE,FR,ES,BE,SE,PL,NL</v>
      </c>
      <c r="F2597" s="27" t="str">
        <f>VLOOKUP(B2597,'大货清单（不定期按GOMS更新）'!A:H,2,0)</f>
        <v>Floor One S7 Combo</v>
      </c>
      <c r="G2597" s="28">
        <f>VLOOKUP(B2597,'大货清单（不定期按GOMS更新）'!A:I,9,FALSE)</f>
        <v>6974950103200</v>
      </c>
      <c r="H2597" s="27" t="str">
        <f>VLOOKUP(B2597,'大货清单（不定期按GOMS更新）'!A:H,7,0)</f>
        <v>black</v>
      </c>
      <c r="I2597" s="27" t="str">
        <f>VLOOKUP(B2597,'大货清单（不定期按GOMS更新）'!A:F,6,FALSE)</f>
        <v>PHASEOUT</v>
      </c>
      <c r="J2597" s="27" t="str">
        <f>VLOOKUP(B2597,'大货清单（不定期按GOMS更新）'!A:K,11,FALSE)</f>
        <v>16.3</v>
      </c>
      <c r="K2597" s="27" t="str">
        <f>VLOOKUP(B2597,'大货清单（不定期按GOMS更新）'!A:N,12,FALSE)</f>
        <v>830</v>
      </c>
      <c r="L2597" s="27" t="str">
        <f>VLOOKUP(B2597,'大货清单（不定期按GOMS更新）'!A:M,13,FALSE)</f>
        <v>327</v>
      </c>
      <c r="M2597" s="27" t="str">
        <f>VLOOKUP(B2597,'大货清单（不定期按GOMS更新）'!A:N,14,FALSE)</f>
        <v>365</v>
      </c>
      <c r="N2597" s="51" t="s">
        <v>1372</v>
      </c>
      <c r="O2597" s="27" t="str">
        <f>IFERROR(VLOOKUP(N2597,'散件迭代（不定期更新）'!C:J,8,FALSE),0)</f>
        <v>A44</v>
      </c>
      <c r="P2597" s="27" t="str">
        <f>IFERROR(VLOOKUP(N2597,'散件（更新）'!B:H,3,FALSE),0)</f>
        <v>206-1873-0208</v>
      </c>
      <c r="Q2597" s="27" t="str">
        <f>VLOOKUP(N2597,'散件（更新）'!B:H,2,FALSE)</f>
        <v>114-18730208</v>
      </c>
      <c r="R2597" s="27" t="str">
        <f>VLOOKUP(N2597,'散件（更新）'!B:H,7,FALSE)</f>
        <v>2-in-1 dusting brush</v>
      </c>
      <c r="S2597" s="27" t="str">
        <f>VLOOKUP(N2597,'散件（更新）'!B:E,4,FALSE)</f>
        <v>https://tineco-yxzt.oss-accelerate.aliyuncs.com/product/114-18730208.png</v>
      </c>
      <c r="T2597" s="27" t="s">
        <v>8759</v>
      </c>
      <c r="U2597" s="28" t="str">
        <f>VLOOKUP(N2597,'散件（更新）'!B:G,6,FALSE)</f>
        <v>组合刷组件</v>
      </c>
      <c r="V2597" s="28" t="str">
        <f>VLOOKUP(N2597,'散件（更新）'!B:I,8,FALSE)</f>
        <v>6972200191502</v>
      </c>
    </row>
    <row r="2598" spans="1:22">
      <c r="A2598" s="57">
        <v>46169</v>
      </c>
      <c r="B2598" s="51" t="s">
        <v>3722</v>
      </c>
      <c r="C2598" s="27" t="str">
        <f>VLOOKUP(B2598,'大货清单（不定期按GOMS更新）'!A:H,8,0)</f>
        <v>109-22200201</v>
      </c>
      <c r="D2598" s="27" t="str">
        <f>VLOOKUP(B2598,'大货清单（不定期按GOMS更新）'!A:C,3,0)</f>
        <v>CL2220B-01</v>
      </c>
      <c r="E2598" s="27" t="str">
        <f>VLOOKUP(B2598,'大货清单（不定期按GOMS更新）'!A:H,4,0)</f>
        <v>IT,DE,FR,ES,BE,SE,PL,NL</v>
      </c>
      <c r="F2598" s="27" t="str">
        <f>VLOOKUP(B2598,'大货清单（不定期按GOMS更新）'!A:H,2,0)</f>
        <v>Floor One S7 Combo</v>
      </c>
      <c r="G2598" s="28">
        <f>VLOOKUP(B2598,'大货清单（不定期按GOMS更新）'!A:I,9,FALSE)</f>
        <v>6974950103200</v>
      </c>
      <c r="H2598" s="27" t="str">
        <f>VLOOKUP(B2598,'大货清单（不定期按GOMS更新）'!A:H,7,0)</f>
        <v>black</v>
      </c>
      <c r="I2598" s="27" t="str">
        <f>VLOOKUP(B2598,'大货清单（不定期按GOMS更新）'!A:F,6,FALSE)</f>
        <v>PHASEOUT</v>
      </c>
      <c r="J2598" s="27" t="str">
        <f>VLOOKUP(B2598,'大货清单（不定期按GOMS更新）'!A:K,11,FALSE)</f>
        <v>16.3</v>
      </c>
      <c r="K2598" s="27" t="str">
        <f>VLOOKUP(B2598,'大货清单（不定期按GOMS更新）'!A:N,12,FALSE)</f>
        <v>830</v>
      </c>
      <c r="L2598" s="27" t="str">
        <f>VLOOKUP(B2598,'大货清单（不定期按GOMS更新）'!A:M,13,FALSE)</f>
        <v>327</v>
      </c>
      <c r="M2598" s="27" t="str">
        <f>VLOOKUP(B2598,'大货清单（不定期按GOMS更新）'!A:N,14,FALSE)</f>
        <v>365</v>
      </c>
      <c r="N2598" s="51" t="s">
        <v>1363</v>
      </c>
      <c r="O2598" s="27" t="str">
        <f>IFERROR(VLOOKUP(N2598,'散件迭代（不定期更新）'!C:J,8,FALSE),0)</f>
        <v>A12</v>
      </c>
      <c r="P2598" s="27" t="str">
        <f>IFERROR(VLOOKUP(N2598,'散件（更新）'!B:H,3,FALSE),0)</f>
        <v>206-1873-0010</v>
      </c>
      <c r="Q2598" s="27" t="str">
        <f>VLOOKUP(N2598,'散件（更新）'!B:H,2,FALSE)</f>
        <v>114-18730010</v>
      </c>
      <c r="R2598" s="27" t="str">
        <f>VLOOKUP(N2598,'散件（更新）'!B:H,7,FALSE)</f>
        <v>Accessory Kit</v>
      </c>
      <c r="S2598" s="27" t="str">
        <f>VLOOKUP(N2598,'散件（更新）'!B:E,4,FALSE)</f>
        <v>https://tineco-yxzt.oss-accelerate.aliyuncs.com/product/114-18730010.jpg</v>
      </c>
      <c r="T2598" s="27" t="s">
        <v>8759</v>
      </c>
      <c r="U2598" s="28" t="str">
        <f>VLOOKUP(N2598,'散件（更新）'!B:G,6,FALSE)</f>
        <v>附件套装(家电刷组件+伸缩扁吸组件+转折管组件+伸缩软管组件)</v>
      </c>
      <c r="V2598" s="28" t="str">
        <f>VLOOKUP(N2598,'散件（更新）'!B:I,8,FALSE)</f>
        <v>6972200191519</v>
      </c>
    </row>
    <row r="2599" spans="1:22">
      <c r="A2599" s="57">
        <v>46169</v>
      </c>
      <c r="B2599" s="51" t="s">
        <v>4133</v>
      </c>
      <c r="C2599" s="27" t="str">
        <f>VLOOKUP(B2599,'大货清单（不定期按GOMS更新）'!A:H,8,0)</f>
        <v>109-23160701</v>
      </c>
      <c r="D2599" s="27" t="str">
        <f>VLOOKUP(B2599,'大货清单（不定期按GOMS更新）'!A:C,3,0)</f>
        <v>CL2316G-01</v>
      </c>
      <c r="E2599" s="27" t="str">
        <f>VLOOKUP(B2599,'大货清单（不定期按GOMS更新）'!A:H,4,0)</f>
        <v>FR,IT,DE,CL,KR,MN,ES,BE,NL,PL,SE,MX,PE</v>
      </c>
      <c r="F2599" s="27" t="str">
        <f>VLOOKUP(B2599,'大货清单（不定期按GOMS更新）'!A:H,2,0)</f>
        <v>Floor One Switch S6</v>
      </c>
      <c r="G2599" s="28" t="str">
        <f>VLOOKUP(B2599,'大货清单（不定期按GOMS更新）'!A:I,9,FALSE)</f>
        <v>6974950105297,	 6974950105297</v>
      </c>
      <c r="H2599" s="27" t="str">
        <f>VLOOKUP(B2599,'大货清单（不定期按GOMS更新）'!A:H,7,0)</f>
        <v>Black</v>
      </c>
      <c r="I2599" s="27" t="str">
        <f>VLOOKUP(B2599,'大货清单（不定期按GOMS更新）'!A:F,6,FALSE)</f>
        <v>ACTIVE</v>
      </c>
      <c r="J2599" s="27" t="str">
        <f>VLOOKUP(B2599,'大货清单（不定期按GOMS更新）'!A:K,11,FALSE)</f>
        <v>12.5</v>
      </c>
      <c r="K2599" s="27" t="str">
        <f>VLOOKUP(B2599,'大货清单（不定期按GOMS更新）'!A:N,12,FALSE)</f>
        <v>772</v>
      </c>
      <c r="L2599" s="27" t="str">
        <f>VLOOKUP(B2599,'大货清单（不定期按GOMS更新）'!A:M,13,FALSE)</f>
        <v>386</v>
      </c>
      <c r="M2599" s="27" t="str">
        <f>VLOOKUP(B2599,'大货清单（不定期按GOMS更新）'!A:N,14,FALSE)</f>
        <v>325</v>
      </c>
      <c r="N2599" s="51" t="s">
        <v>4478</v>
      </c>
      <c r="O2599" s="27">
        <f>IFERROR(VLOOKUP(N2599,'散件迭代（不定期更新）'!C:J,8,FALSE),0)</f>
        <v>0</v>
      </c>
      <c r="P2599" s="27" t="str">
        <f>IFERROR(VLOOKUP(N2599,'散件（更新）'!B:H,3,FALSE),0)</f>
        <v>/</v>
      </c>
      <c r="Q2599" s="27" t="str">
        <f>VLOOKUP(N2599,'散件（更新）'!B:H,2,FALSE)</f>
        <v>114-23160600</v>
      </c>
      <c r="R2599" s="27" t="str">
        <f>VLOOKUP(N2599,'散件（更新）'!B:H,7,FALSE)</f>
        <v>HEPA Assy+Brush Roller</v>
      </c>
      <c r="S2599" s="27">
        <f>VLOOKUP(N2599,'散件（更新）'!B:E,4,FALSE)</f>
        <v>0</v>
      </c>
      <c r="T2599" s="27" t="s">
        <v>19303</v>
      </c>
      <c r="U2599" s="28" t="str">
        <f>VLOOKUP(N2599,'散件（更新）'!B:G,6,FALSE)</f>
        <v>附件套装彩盒版（HEPA*2+滚刷组件*2）</v>
      </c>
      <c r="V2599" s="28">
        <f>VLOOKUP(N2599,'散件（更新）'!B:I,8,FALSE)</f>
        <v>6974950107420</v>
      </c>
    </row>
    <row r="2600" spans="1:22">
      <c r="A2600" s="57">
        <v>46169</v>
      </c>
      <c r="B2600" s="51" t="s">
        <v>4395</v>
      </c>
      <c r="C2600" s="27" t="str">
        <f>VLOOKUP(B2600,'大货清单（不定期按GOMS更新）'!A:H,8,0)</f>
        <v>109-23280301</v>
      </c>
      <c r="D2600" s="27" t="str">
        <f>VLOOKUP(B2600,'大货清单（不定期按GOMS更新）'!A:C,3,0)</f>
        <v>CL2328C-01</v>
      </c>
      <c r="E2600" s="27" t="str">
        <f>VLOOKUP(B2600,'大货清单（不定期按GOMS更新）'!A:H,4,0)</f>
        <v>DE,ES,IT,FR,ZA,CL,MN,TR,NL,PL,SE,BE,MX,PE</v>
      </c>
      <c r="F2600" s="27" t="str">
        <f>VLOOKUP(B2600,'大货清单（不定期按GOMS更新）'!A:H,2,0)</f>
        <v>Floor One Stretch S6</v>
      </c>
      <c r="G2600" s="28">
        <f>VLOOKUP(B2600,'大货清单（不定期按GOMS更新）'!A:I,9,FALSE)</f>
        <v>6974950106751</v>
      </c>
      <c r="H2600" s="27" t="str">
        <f>VLOOKUP(B2600,'大货清单（不定期按GOMS更新）'!A:H,7,0)</f>
        <v>White</v>
      </c>
      <c r="I2600" s="27" t="str">
        <f>VLOOKUP(B2600,'大货清单（不定期按GOMS更新）'!A:F,6,FALSE)</f>
        <v>ACTIVE</v>
      </c>
      <c r="J2600" s="27" t="str">
        <f>VLOOKUP(B2600,'大货清单（不定期按GOMS更新）'!A:K,11,FALSE)</f>
        <v>9.2</v>
      </c>
      <c r="K2600" s="27" t="str">
        <f>VLOOKUP(B2600,'大货清单（不定期按GOMS更新）'!A:N,12,FALSE)</f>
        <v>738</v>
      </c>
      <c r="L2600" s="27" t="str">
        <f>VLOOKUP(B2600,'大货清单（不定期按GOMS更新）'!A:M,13,FALSE)</f>
        <v>332</v>
      </c>
      <c r="M2600" s="27" t="str">
        <f>VLOOKUP(B2600,'大货清单（不定期按GOMS更新）'!A:N,14,FALSE)</f>
        <v>288</v>
      </c>
      <c r="N2600" s="51" t="s">
        <v>5325</v>
      </c>
      <c r="O2600" s="27">
        <f>IFERROR(VLOOKUP(N2600,'散件迭代（不定期更新）'!C:J,8,FALSE),0)</f>
        <v>0</v>
      </c>
      <c r="P2600" s="27">
        <f>IFERROR(VLOOKUP(N2600,'散件（更新）'!B:H,3,FALSE),0)</f>
        <v>0</v>
      </c>
      <c r="Q2600" s="27" t="str">
        <f>VLOOKUP(N2600,'散件（更新）'!B:H,2,FALSE)</f>
        <v>114-22230306</v>
      </c>
      <c r="R2600" s="27" t="str">
        <f>VLOOKUP(N2600,'散件（更新）'!B:H,7,FALSE)</f>
        <v>Motor</v>
      </c>
      <c r="S2600" s="27">
        <f>VLOOKUP(N2600,'散件（更新）'!B:E,4,FALSE)</f>
        <v>0</v>
      </c>
      <c r="T2600" s="27" t="s">
        <v>8759</v>
      </c>
      <c r="U2600" s="28" t="str">
        <f>VLOOKUP(N2600,'散件（更新）'!B:G,6,FALSE)</f>
        <v>有刷电机齿轮箱组件</v>
      </c>
      <c r="V2600" s="28">
        <f>VLOOKUP(N2600,'散件（更新）'!B:I,8,FALSE)</f>
        <v>6974950102746</v>
      </c>
    </row>
    <row r="2601" spans="1:22">
      <c r="A2601" s="57">
        <v>46169</v>
      </c>
      <c r="B2601" s="53" t="s">
        <v>122</v>
      </c>
      <c r="C2601" s="27" t="str">
        <f>VLOOKUP(B2601,'大货清单（不定期按GOMS更新）'!A:H,8,0)</f>
        <v>109-20190605</v>
      </c>
      <c r="D2601" s="27" t="str">
        <f>VLOOKUP(B2601,'大货清单（不定期按GOMS更新）'!A:C,3,0)</f>
        <v>CL2019F-05</v>
      </c>
      <c r="E2601" s="27" t="str">
        <f>VLOOKUP(B2601,'大货清单（不定期按GOMS更新）'!A:H,4,0)</f>
        <v>ES,FR,DE,AT,CH,DK,GR,NL,UA,LT,CZ,HU,IT,PL</v>
      </c>
      <c r="F2601" s="27" t="str">
        <f>VLOOKUP(B2601,'大货清单（不定期按GOMS更新）'!A:H,2,0)</f>
        <v>Floor One S5 Extreme</v>
      </c>
      <c r="G2601" s="28">
        <f>VLOOKUP(B2601,'大货清单（不定期按GOMS更新）'!A:I,9,FALSE)</f>
        <v>6972200198495</v>
      </c>
      <c r="H2601" s="27" t="str">
        <f>VLOOKUP(B2601,'大货清单（不定期按GOMS更新）'!A:H,7,0)</f>
        <v>Blue</v>
      </c>
      <c r="I2601" s="27" t="str">
        <f>VLOOKUP(B2601,'大货清单（不定期按GOMS更新）'!A:F,6,FALSE)</f>
        <v>ACTIVE</v>
      </c>
      <c r="J2601" s="27" t="str">
        <f>VLOOKUP(B2601,'大货清单（不定期按GOMS更新）'!A:K,11,FALSE)</f>
        <v>8.2</v>
      </c>
      <c r="K2601" s="27" t="str">
        <f>VLOOKUP(B2601,'大货清单（不定期按GOMS更新）'!A:N,12,FALSE)</f>
        <v>326</v>
      </c>
      <c r="L2601" s="27" t="str">
        <f>VLOOKUP(B2601,'大货清单（不定期按GOMS更新）'!A:M,13,FALSE)</f>
        <v>296</v>
      </c>
      <c r="M2601" s="27" t="str">
        <f>VLOOKUP(B2601,'大货清单（不定期按GOMS更新）'!A:N,14,FALSE)</f>
        <v>672</v>
      </c>
      <c r="N2601" s="51" t="s">
        <v>4230</v>
      </c>
      <c r="O2601" s="27" t="str">
        <f>IFERROR(VLOOKUP(N2601,'散件迭代（不定期更新）'!C:J,8,FALSE),0)</f>
        <v>A54</v>
      </c>
      <c r="P2601" s="27" t="str">
        <f>IFERROR(VLOOKUP(N2601,'散件（更新）'!B:H,3,FALSE),0)</f>
        <v>/</v>
      </c>
      <c r="Q2601" s="27" t="str">
        <f>VLOOKUP(N2601,'散件（更新）'!B:H,2,FALSE)</f>
        <v>114-23710101</v>
      </c>
      <c r="R2601" s="27" t="str">
        <f>VLOOKUP(N2601,'散件（更新）'!B:H,7,FALSE)</f>
        <v>Dirt Water Tank</v>
      </c>
      <c r="S2601" s="27" t="str">
        <f>VLOOKUP(N2601,'散件（更新）'!B:E,4,FALSE)</f>
        <v>https://tineco-yxzt.oss-accelerate.aliyuncs.com/20250210/232323223_1739164685422.jpg</v>
      </c>
      <c r="T2601" s="27" t="s">
        <v>8759</v>
      </c>
      <c r="U2601" s="28" t="str">
        <f>VLOOKUP(N2601,'散件（更新）'!B:G,6,FALSE)</f>
        <v>回收桶组件（蓝色）</v>
      </c>
      <c r="V2601" s="28">
        <f>VLOOKUP(N2601,'散件（更新）'!B:I,8,FALSE)</f>
        <v>6974950105945</v>
      </c>
    </row>
    <row r="2602" spans="1:22">
      <c r="A2602" s="57">
        <v>46169</v>
      </c>
      <c r="B2602" s="53" t="s">
        <v>1166</v>
      </c>
      <c r="C2602" s="27" t="str">
        <f>VLOOKUP(B2602,'大货清单（不定期按GOMS更新）'!A:H,8,0)</f>
        <v>109-21230401</v>
      </c>
      <c r="D2602" s="27" t="str">
        <f>VLOOKUP(B2602,'大货清单（不定期按GOMS更新）'!A:C,3,0)</f>
        <v>CL2123D-01</v>
      </c>
      <c r="E2602" s="27" t="str">
        <f>VLOOKUP(B2602,'大货清单（不定期按GOMS更新）'!A:H,4,0)</f>
        <v>DE,FR,IT,CL,ZA,ES,BE</v>
      </c>
      <c r="F2602" s="27" t="str">
        <f>VLOOKUP(B2602,'大货清单（不定期按GOMS更新）'!A:H,2,0)</f>
        <v>Floor One S7 Pro</v>
      </c>
      <c r="G2602" s="28">
        <f>VLOOKUP(B2602,'大货清单（不定期按GOMS更新）'!A:I,9,FALSE)</f>
        <v>6974950100346</v>
      </c>
      <c r="H2602" s="27" t="str">
        <f>VLOOKUP(B2602,'大货清单（不定期按GOMS更新）'!A:H,7,0)</f>
        <v>Black</v>
      </c>
      <c r="I2602" s="27" t="str">
        <f>VLOOKUP(B2602,'大货清单（不定期按GOMS更新）'!A:F,6,FALSE)</f>
        <v>PHASEOUT</v>
      </c>
      <c r="J2602" s="27" t="str">
        <f>VLOOKUP(B2602,'大货清单（不定期按GOMS更新）'!A:K,11,FALSE)</f>
        <v>9.7</v>
      </c>
      <c r="K2602" s="27" t="str">
        <f>VLOOKUP(B2602,'大货清单（不定期按GOMS更新）'!A:N,12,FALSE)</f>
        <v>674</v>
      </c>
      <c r="L2602" s="27" t="str">
        <f>VLOOKUP(B2602,'大货清单（不定期按GOMS更新）'!A:M,13,FALSE)</f>
        <v>332</v>
      </c>
      <c r="M2602" s="27" t="str">
        <f>VLOOKUP(B2602,'大货清单（不定期按GOMS更新）'!A:N,14,FALSE)</f>
        <v>306</v>
      </c>
      <c r="N2602" s="51" t="s">
        <v>4127</v>
      </c>
      <c r="O2602" s="27" t="str">
        <f>IFERROR(VLOOKUP(N2602,'散件迭代（不定期更新）'!C:J,8,FALSE),0)</f>
        <v>A55</v>
      </c>
      <c r="P2602" s="27" t="str">
        <f>IFERROR(VLOOKUP(N2602,'散件（更新）'!B:H,3,FALSE),0)</f>
        <v>/</v>
      </c>
      <c r="Q2602" s="27" t="str">
        <f>VLOOKUP(N2602,'散件（更新）'!B:H,2,FALSE)</f>
        <v>114-23350400</v>
      </c>
      <c r="R2602" s="27" t="str">
        <f>VLOOKUP(N2602,'散件（更新）'!B:H,7,FALSE)</f>
        <v>Dirt Water Tank</v>
      </c>
      <c r="S2602" s="27">
        <f>VLOOKUP(N2602,'散件（更新）'!B:E,4,FALSE)</f>
        <v>0</v>
      </c>
      <c r="T2602" s="27" t="s">
        <v>8759</v>
      </c>
      <c r="U2602" s="28" t="str">
        <f>VLOOKUP(N2602,'散件（更新）'!B:G,6,FALSE)</f>
        <v>回收桶组件</v>
      </c>
      <c r="V2602" s="28" t="str">
        <f>VLOOKUP(N2602,'散件（更新）'!B:I,8,FALSE)</f>
        <v>6974950106065</v>
      </c>
    </row>
    <row r="2603" spans="1:22">
      <c r="A2603" s="57">
        <v>46169</v>
      </c>
      <c r="B2603" s="53" t="s">
        <v>3180</v>
      </c>
      <c r="C2603" s="27" t="str">
        <f>VLOOKUP(B2603,'大货清单（不定期按GOMS更新）'!A:H,8,0)</f>
        <v>109-20190202</v>
      </c>
      <c r="D2603" s="27" t="str">
        <f>VLOOKUP(B2603,'大货清单（不定期按GOMS更新）'!A:C,3,0)</f>
        <v>CL2019B-02</v>
      </c>
      <c r="E2603" s="27" t="str">
        <f>VLOOKUP(B2603,'大货清单（不定期按GOMS更新）'!A:H,4,0)</f>
        <v>GB</v>
      </c>
      <c r="F2603" s="27" t="str">
        <f>VLOOKUP(B2603,'大货清单（不定期按GOMS更新）'!A:H,2,0)</f>
        <v>Floor One S5 Pro 2</v>
      </c>
      <c r="G2603" s="28">
        <f>VLOOKUP(B2603,'大货清单（不定期按GOMS更新）'!A:I,9,FALSE)</f>
        <v>6972200196088</v>
      </c>
      <c r="H2603" s="27" t="str">
        <f>VLOOKUP(B2603,'大货清单（不定期按GOMS更新）'!A:H,7,0)</f>
        <v>Black</v>
      </c>
      <c r="I2603" s="27" t="str">
        <f>VLOOKUP(B2603,'大货清单（不定期按GOMS更新）'!A:F,6,FALSE)</f>
        <v>PHASEOUT</v>
      </c>
      <c r="J2603" s="27" t="str">
        <f>VLOOKUP(B2603,'大货清单（不定期按GOMS更新）'!A:K,11,FALSE)</f>
        <v>8</v>
      </c>
      <c r="K2603" s="27" t="str">
        <f>VLOOKUP(B2603,'大货清单（不定期按GOMS更新）'!A:N,12,FALSE)</f>
        <v>326</v>
      </c>
      <c r="L2603" s="27" t="str">
        <f>VLOOKUP(B2603,'大货清单（不定期按GOMS更新）'!A:M,13,FALSE)</f>
        <v>296</v>
      </c>
      <c r="M2603" s="27" t="str">
        <f>VLOOKUP(B2603,'大货清单（不定期按GOMS更新）'!A:N,14,FALSE)</f>
        <v>672</v>
      </c>
      <c r="N2603" s="51" t="s">
        <v>4430</v>
      </c>
      <c r="O2603" s="27" t="str">
        <f>IFERROR(VLOOKUP(N2603,'散件迭代（不定期更新）'!C:J,8,FALSE),0)</f>
        <v>A53</v>
      </c>
      <c r="P2603" s="27" t="str">
        <f>IFERROR(VLOOKUP(N2603,'散件（更新）'!B:H,3,FALSE),0)</f>
        <v>/</v>
      </c>
      <c r="Q2603" s="27" t="str">
        <f>VLOOKUP(N2603,'散件（更新）'!B:H,2,FALSE)</f>
        <v>114-23710105</v>
      </c>
      <c r="R2603" s="27" t="str">
        <f>VLOOKUP(N2603,'散件（更新）'!B:H,7,FALSE)</f>
        <v>Dirt Water Tank</v>
      </c>
      <c r="S2603" s="27" t="str">
        <f>VLOOKUP(N2603,'散件（更新）'!B:E,4,FALSE)</f>
        <v>https://tineco-yxzt.oss-accelerate.aliyuncs.com/20250122/232323223_1737534287756.jpg</v>
      </c>
      <c r="T2603" s="27" t="s">
        <v>8759</v>
      </c>
      <c r="U2603" s="28" t="str">
        <f>VLOOKUP(N2603,'散件（更新）'!B:G,6,FALSE)</f>
        <v>回收桶组件</v>
      </c>
      <c r="V2603" s="28">
        <f>VLOOKUP(N2603,'散件（更新）'!B:I,8,FALSE)</f>
        <v>6974950105938</v>
      </c>
    </row>
    <row r="2604" spans="1:22">
      <c r="A2604" s="57">
        <v>46169</v>
      </c>
      <c r="B2604" s="53" t="s">
        <v>3140</v>
      </c>
      <c r="C2604" s="27" t="str">
        <f>VLOOKUP(B2604,'大货清单（不定期按GOMS更新）'!A:H,8,0)</f>
        <v>109-20190606</v>
      </c>
      <c r="D2604" s="27" t="str">
        <f>VLOOKUP(B2604,'大货清单（不定期按GOMS更新）'!A:C,3,0)</f>
        <v>CL2019F-06</v>
      </c>
      <c r="E2604" s="27" t="str">
        <f>VLOOKUP(B2604,'大货清单（不定期按GOMS更新）'!A:H,4,0)</f>
        <v>IE,GB</v>
      </c>
      <c r="F2604" s="27" t="str">
        <f>VLOOKUP(B2604,'大货清单（不定期按GOMS更新）'!A:H,2,0)</f>
        <v>Floor One S5 Extreme</v>
      </c>
      <c r="G2604" s="28">
        <f>VLOOKUP(B2604,'大货清单（不定期按GOMS更新）'!A:I,9,FALSE)</f>
        <v>6972200199249</v>
      </c>
      <c r="H2604" s="27" t="str">
        <f>VLOOKUP(B2604,'大货清单（不定期按GOMS更新）'!A:H,7,0)</f>
        <v>Blue</v>
      </c>
      <c r="I2604" s="27" t="str">
        <f>VLOOKUP(B2604,'大货清单（不定期按GOMS更新）'!A:F,6,FALSE)</f>
        <v>PHASEOUT</v>
      </c>
      <c r="J2604" s="27" t="str">
        <f>VLOOKUP(B2604,'大货清单（不定期按GOMS更新）'!A:K,11,FALSE)</f>
        <v>8.2</v>
      </c>
      <c r="K2604" s="27" t="str">
        <f>VLOOKUP(B2604,'大货清单（不定期按GOMS更新）'!A:N,12,FALSE)</f>
        <v>326</v>
      </c>
      <c r="L2604" s="27" t="str">
        <f>VLOOKUP(B2604,'大货清单（不定期按GOMS更新）'!A:M,13,FALSE)</f>
        <v>296</v>
      </c>
      <c r="M2604" s="27" t="str">
        <f>VLOOKUP(B2604,'大货清单（不定期按GOMS更新）'!A:N,14,FALSE)</f>
        <v>672</v>
      </c>
      <c r="N2604" s="51" t="s">
        <v>4230</v>
      </c>
      <c r="O2604" s="27" t="str">
        <f>IFERROR(VLOOKUP(N2604,'散件迭代（不定期更新）'!C:J,8,FALSE),0)</f>
        <v>A54</v>
      </c>
      <c r="P2604" s="27" t="str">
        <f>IFERROR(VLOOKUP(N2604,'散件（更新）'!B:H,3,FALSE),0)</f>
        <v>/</v>
      </c>
      <c r="Q2604" s="27" t="str">
        <f>VLOOKUP(N2604,'散件（更新）'!B:H,2,FALSE)</f>
        <v>114-23710101</v>
      </c>
      <c r="R2604" s="27" t="str">
        <f>VLOOKUP(N2604,'散件（更新）'!B:H,7,FALSE)</f>
        <v>Dirt Water Tank</v>
      </c>
      <c r="S2604" s="27" t="str">
        <f>VLOOKUP(N2604,'散件（更新）'!B:E,4,FALSE)</f>
        <v>https://tineco-yxzt.oss-accelerate.aliyuncs.com/20250210/232323223_1739164685422.jpg</v>
      </c>
      <c r="T2604" s="27" t="s">
        <v>8759</v>
      </c>
      <c r="U2604" s="28" t="str">
        <f>VLOOKUP(N2604,'散件（更新）'!B:G,6,FALSE)</f>
        <v>回收桶组件（蓝色）</v>
      </c>
      <c r="V2604" s="28">
        <f>VLOOKUP(N2604,'散件（更新）'!B:I,8,FALSE)</f>
        <v>6974950105945</v>
      </c>
    </row>
    <row r="2605" spans="1:22">
      <c r="A2605" s="57">
        <v>46169</v>
      </c>
      <c r="B2605" s="60" t="s">
        <v>3713</v>
      </c>
      <c r="C2605" s="27" t="str">
        <f>VLOOKUP(B2605,'大货清单（不定期按GOMS更新）'!A:H,8,0)</f>
        <v>109-22230502</v>
      </c>
      <c r="D2605" s="27" t="str">
        <f>VLOOKUP(B2605,'大货清单（不定期按GOMS更新）'!A:C,3,0)</f>
        <v>CL2223E-02</v>
      </c>
      <c r="E2605" s="27" t="str">
        <f>VLOOKUP(B2605,'大货清单（不定期按GOMS更新）'!A:H,4,0)</f>
        <v>DE,FR,CH,AT,LT,PL,NL,RO,UA</v>
      </c>
      <c r="F2605" s="27" t="str">
        <f>VLOOKUP(B2605,'大货清单（不定期按GOMS更新）'!A:H,2,0)</f>
        <v>Floor One S6 Pet</v>
      </c>
      <c r="G2605" s="28">
        <f>VLOOKUP(B2605,'大货清单（不定期按GOMS更新）'!A:I,9,FALSE)</f>
        <v>6974950103026</v>
      </c>
      <c r="H2605" s="27" t="str">
        <f>VLOOKUP(B2605,'大货清单（不定期按GOMS更新）'!A:H,7,0)</f>
        <v>blue</v>
      </c>
      <c r="I2605" s="27" t="str">
        <f>VLOOKUP(B2605,'大货清单（不定期按GOMS更新）'!A:F,6,FALSE)</f>
        <v>ACTIVE</v>
      </c>
      <c r="J2605" s="27" t="str">
        <f>VLOOKUP(B2605,'大货清单（不定期按GOMS更新）'!A:K,11,FALSE)</f>
        <v>9.04</v>
      </c>
      <c r="K2605" s="27" t="str">
        <f>VLOOKUP(B2605,'大货清单（不定期按GOMS更新）'!A:N,12,FALSE)</f>
        <v>674</v>
      </c>
      <c r="L2605" s="27" t="str">
        <f>VLOOKUP(B2605,'大货清单（不定期按GOMS更新）'!A:M,13,FALSE)</f>
        <v>332</v>
      </c>
      <c r="M2605" s="27" t="str">
        <f>VLOOKUP(B2605,'大货清单（不定期按GOMS更新）'!A:N,14,FALSE)</f>
        <v>310</v>
      </c>
      <c r="N2605" s="51" t="s">
        <v>4230</v>
      </c>
      <c r="O2605" s="27" t="str">
        <f>IFERROR(VLOOKUP(N2605,'散件迭代（不定期更新）'!C:J,8,FALSE),0)</f>
        <v>A54</v>
      </c>
      <c r="P2605" s="27" t="str">
        <f>IFERROR(VLOOKUP(N2605,'散件（更新）'!B:H,3,FALSE),0)</f>
        <v>/</v>
      </c>
      <c r="Q2605" s="27" t="str">
        <f>VLOOKUP(N2605,'散件（更新）'!B:H,2,FALSE)</f>
        <v>114-23710101</v>
      </c>
      <c r="R2605" s="27" t="str">
        <f>VLOOKUP(N2605,'散件（更新）'!B:H,7,FALSE)</f>
        <v>Dirt Water Tank</v>
      </c>
      <c r="S2605" s="27" t="str">
        <f>VLOOKUP(N2605,'散件（更新）'!B:E,4,FALSE)</f>
        <v>https://tineco-yxzt.oss-accelerate.aliyuncs.com/20250210/232323223_1739164685422.jpg</v>
      </c>
      <c r="T2605" s="27" t="s">
        <v>8759</v>
      </c>
      <c r="U2605" s="28" t="str">
        <f>VLOOKUP(N2605,'散件（更新）'!B:G,6,FALSE)</f>
        <v>回收桶组件（蓝色）</v>
      </c>
      <c r="V2605" s="28">
        <f>VLOOKUP(N2605,'散件（更新）'!B:I,8,FALSE)</f>
        <v>6974950105945</v>
      </c>
    </row>
    <row r="2606" spans="1:22">
      <c r="A2606" s="57">
        <v>46169</v>
      </c>
      <c r="B2606" s="60" t="s">
        <v>4374</v>
      </c>
      <c r="C2606" s="27" t="str">
        <f>VLOOKUP(B2606,'大货清单（不定期按GOMS更新）'!A:H,8,0)</f>
        <v>109-23710102</v>
      </c>
      <c r="D2606" s="27" t="str">
        <f>VLOOKUP(B2606,'大货清单（不定期按GOMS更新）'!A:C,3,0)</f>
        <v>CL2371A-02</v>
      </c>
      <c r="E2606" s="27" t="str">
        <f>VLOOKUP(B2606,'大货清单（不定期按GOMS更新）'!A:H,4,0)</f>
        <v>AT,DE,CH,ES,FR</v>
      </c>
      <c r="F2606" s="27" t="str">
        <f>VLOOKUP(B2606,'大货清单（不定期按GOMS更新）'!A:H,2,0)</f>
        <v>Floor One S5 Extreme</v>
      </c>
      <c r="G2606" s="28">
        <f>VLOOKUP(B2606,'大货清单（不定期按GOMS更新）'!A:I,9,FALSE)</f>
        <v>6974950105402</v>
      </c>
      <c r="H2606" s="27" t="str">
        <f>VLOOKUP(B2606,'大货清单（不定期按GOMS更新）'!A:H,7,0)</f>
        <v>Blue</v>
      </c>
      <c r="I2606" s="27" t="str">
        <f>VLOOKUP(B2606,'大货清单（不定期按GOMS更新）'!A:F,6,FALSE)</f>
        <v>PHASEOUT</v>
      </c>
      <c r="J2606" s="27" t="str">
        <f>VLOOKUP(B2606,'大货清单（不定期按GOMS更新）'!A:K,11,FALSE)</f>
        <v>9.5</v>
      </c>
      <c r="K2606" s="27" t="str">
        <f>VLOOKUP(B2606,'大货清单（不定期按GOMS更新）'!A:N,12,FALSE)</f>
        <v>676</v>
      </c>
      <c r="L2606" s="27" t="str">
        <f>VLOOKUP(B2606,'大货清单（不定期按GOMS更新）'!A:M,13,FALSE)</f>
        <v>334</v>
      </c>
      <c r="M2606" s="27" t="str">
        <f>VLOOKUP(B2606,'大货清单（不定期按GOMS更新）'!A:N,14,FALSE)</f>
        <v>310</v>
      </c>
      <c r="N2606" s="51" t="s">
        <v>1112</v>
      </c>
      <c r="O2606" s="27" t="str">
        <f>IFERROR(VLOOKUP(N2606,'散件迭代（不定期更新）'!C:J,8,FALSE),0)</f>
        <v>A40</v>
      </c>
      <c r="P2606" s="27" t="str">
        <f>IFERROR(VLOOKUP(N2606,'散件（更新）'!B:H,3,FALSE),0)</f>
        <v>206-2019-0106</v>
      </c>
      <c r="Q2606" s="27" t="str">
        <f>VLOOKUP(N2606,'散件（更新）'!B:H,2,FALSE)</f>
        <v>114-20190106</v>
      </c>
      <c r="R2606" s="27" t="str">
        <f>VLOOKUP(N2606,'散件（更新）'!B:H,7,FALSE)</f>
        <v>Brush Roller</v>
      </c>
      <c r="S2606" s="27" t="str">
        <f>VLOOKUP(N2606,'散件（更新）'!B:E,4,FALSE)</f>
        <v>https://tineco-yxzt.oss-accelerate.aliyuncs.com/20231227/9FWBR100000_1703640264964.png</v>
      </c>
      <c r="T2606" s="27" t="s">
        <v>8759</v>
      </c>
      <c r="U2606" s="28" t="str">
        <f>VLOOKUP(N2606,'散件（更新）'!B:G,6,FALSE)</f>
        <v>滚刷组件</v>
      </c>
      <c r="V2606" s="28" t="str">
        <f>VLOOKUP(N2606,'散件（更新）'!B:I,8,FALSE)</f>
        <v>6972200196484</v>
      </c>
    </row>
    <row r="2607" spans="1:22">
      <c r="A2607" s="57">
        <v>46169</v>
      </c>
      <c r="B2607" s="53" t="s">
        <v>3900</v>
      </c>
      <c r="C2607" s="27" t="str">
        <f>VLOOKUP(B2607,'大货清单（不定期按GOMS更新）'!A:H,8,0)</f>
        <v>109-20200814</v>
      </c>
      <c r="D2607" s="27" t="str">
        <f>VLOOKUP(B2607,'大货清单（不定期按GOMS更新）'!A:C,3,0)</f>
        <v>CL2020H-14</v>
      </c>
      <c r="E2607" s="27" t="str">
        <f>VLOOKUP(B2607,'大货清单（不定期按GOMS更新）'!A:H,4,0)</f>
        <v>GB</v>
      </c>
      <c r="F2607" s="27" t="str">
        <f>VLOOKUP(B2607,'大货清单（不定期按GOMS更新）'!A:H,2,0)</f>
        <v>Floor One S5 Combo Power KIT</v>
      </c>
      <c r="G2607" s="28">
        <f>VLOOKUP(B2607,'大货清单（不定期按GOMS更新）'!A:I,9,FALSE)</f>
        <v>6974950104870</v>
      </c>
      <c r="H2607" s="27" t="str">
        <f>VLOOKUP(B2607,'大货清单（不定期按GOMS更新）'!A:H,7,0)</f>
        <v>Black</v>
      </c>
      <c r="I2607" s="27" t="str">
        <f>VLOOKUP(B2607,'大货清单（不定期按GOMS更新）'!A:F,6,FALSE)</f>
        <v>PHASEOUT</v>
      </c>
      <c r="J2607" s="27" t="str">
        <f>VLOOKUP(B2607,'大货清单（不定期按GOMS更新）'!A:K,11,FALSE)</f>
        <v>11.6</v>
      </c>
      <c r="K2607" s="27" t="str">
        <f>VLOOKUP(B2607,'大货清单（不定期按GOMS更新）'!A:N,12,FALSE)</f>
        <v>444</v>
      </c>
      <c r="L2607" s="27" t="str">
        <f>VLOOKUP(B2607,'大货清单（不定期按GOMS更新）'!A:M,13,FALSE)</f>
        <v>304</v>
      </c>
      <c r="M2607" s="27" t="str">
        <f>VLOOKUP(B2607,'大货清单（不定期按GOMS更新）'!A:N,14,FALSE)</f>
        <v>676</v>
      </c>
      <c r="N2607" s="51" t="s">
        <v>1084</v>
      </c>
      <c r="O2607" s="27">
        <f>IFERROR(VLOOKUP(N2607,'散件迭代（不定期更新）'!C:J,8,FALSE),0)</f>
        <v>0</v>
      </c>
      <c r="P2607" s="27" t="str">
        <f>IFERROR(VLOOKUP(N2607,'散件（更新）'!B:H,3,FALSE),0)</f>
        <v>206-2020-0604</v>
      </c>
      <c r="Q2607" s="27" t="str">
        <f>VLOOKUP(N2607,'散件（更新）'!B:H,2,FALSE)</f>
        <v>114-20200604</v>
      </c>
      <c r="R2607" s="27" t="str">
        <f>VLOOKUP(N2607,'散件（更新）'!B:H,7,FALSE)</f>
        <v>Brush Roller Cover</v>
      </c>
      <c r="S2607" s="27" t="str">
        <f>VLOOKUP(N2607,'散件（更新）'!B:E,4,FALSE)</f>
        <v>https://tineco-yxzt.oss-accelerate.aliyuncs.com/20231219/9FWBC150000_1702948010387.png</v>
      </c>
      <c r="T2607" s="27" t="s">
        <v>8759</v>
      </c>
      <c r="U2607" s="28" t="str">
        <f>VLOOKUP(N2607,'散件（更新）'!B:G,6,FALSE)</f>
        <v>滚刷盖(黑色）</v>
      </c>
      <c r="V2607" s="28" t="str">
        <f>VLOOKUP(N2607,'散件（更新）'!B:I,8,FALSE)</f>
        <v>6972200196576</v>
      </c>
    </row>
    <row r="2608" spans="1:22">
      <c r="A2608" s="57">
        <v>46169</v>
      </c>
      <c r="B2608" s="53" t="s">
        <v>3900</v>
      </c>
      <c r="C2608" s="27" t="str">
        <f>VLOOKUP(B2608,'大货清单（不定期按GOMS更新）'!A:H,8,0)</f>
        <v>109-20200814</v>
      </c>
      <c r="D2608" s="27" t="str">
        <f>VLOOKUP(B2608,'大货清单（不定期按GOMS更新）'!A:C,3,0)</f>
        <v>CL2020H-14</v>
      </c>
      <c r="E2608" s="27" t="str">
        <f>VLOOKUP(B2608,'大货清单（不定期按GOMS更新）'!A:H,4,0)</f>
        <v>GB</v>
      </c>
      <c r="F2608" s="27" t="str">
        <f>VLOOKUP(B2608,'大货清单（不定期按GOMS更新）'!A:H,2,0)</f>
        <v>Floor One S5 Combo Power KIT</v>
      </c>
      <c r="G2608" s="28">
        <f>VLOOKUP(B2608,'大货清单（不定期按GOMS更新）'!A:I,9,FALSE)</f>
        <v>6974950104870</v>
      </c>
      <c r="H2608" s="27" t="str">
        <f>VLOOKUP(B2608,'大货清单（不定期按GOMS更新）'!A:H,7,0)</f>
        <v>Black</v>
      </c>
      <c r="I2608" s="27" t="str">
        <f>VLOOKUP(B2608,'大货清单（不定期按GOMS更新）'!A:F,6,FALSE)</f>
        <v>PHASEOUT</v>
      </c>
      <c r="J2608" s="27" t="str">
        <f>VLOOKUP(B2608,'大货清单（不定期按GOMS更新）'!A:K,11,FALSE)</f>
        <v>11.6</v>
      </c>
      <c r="K2608" s="27" t="str">
        <f>VLOOKUP(B2608,'大货清单（不定期按GOMS更新）'!A:N,12,FALSE)</f>
        <v>444</v>
      </c>
      <c r="L2608" s="27" t="str">
        <f>VLOOKUP(B2608,'大货清单（不定期按GOMS更新）'!A:M,13,FALSE)</f>
        <v>304</v>
      </c>
      <c r="M2608" s="27" t="str">
        <f>VLOOKUP(B2608,'大货清单（不定期按GOMS更新）'!A:N,14,FALSE)</f>
        <v>676</v>
      </c>
      <c r="N2608" s="53" t="s">
        <v>1095</v>
      </c>
      <c r="O2608" s="27" t="str">
        <f>IFERROR(VLOOKUP(N2608,'散件迭代（不定期更新）'!C:J,8,FALSE),0)</f>
        <v>A41</v>
      </c>
      <c r="P2608" s="27" t="str">
        <f>IFERROR(VLOOKUP(N2608,'散件（更新）'!B:H,3,FALSE),0)</f>
        <v>206-2020-0605</v>
      </c>
      <c r="Q2608" s="27" t="str">
        <f>VLOOKUP(N2608,'散件（更新）'!B:H,2,FALSE)</f>
        <v>114-20200605</v>
      </c>
      <c r="R2608" s="27" t="str">
        <f>VLOOKUP(N2608,'散件（更新）'!B:H,7,FALSE)</f>
        <v>Brush Roller</v>
      </c>
      <c r="S2608" s="27" t="str">
        <f>VLOOKUP(N2608,'散件（更新）'!B:E,4,FALSE)</f>
        <v>https://tineco-yxzt.oss-accelerate.aliyuncs.com/20231227/9FWBR150000_1703640265048.png</v>
      </c>
      <c r="T2608" s="27" t="s">
        <v>8759</v>
      </c>
      <c r="U2608" s="28" t="str">
        <f>VLOOKUP(N2608,'散件（更新）'!B:G,6,FALSE)</f>
        <v>滚刷组件</v>
      </c>
      <c r="V2608" s="28" t="str">
        <f>VLOOKUP(N2608,'散件（更新）'!B:I,8,FALSE)</f>
        <v>6972200196583</v>
      </c>
    </row>
    <row r="2609" spans="1:22">
      <c r="A2609" s="57">
        <v>46169</v>
      </c>
      <c r="B2609" s="53" t="s">
        <v>3900</v>
      </c>
      <c r="C2609" s="27" t="str">
        <f>VLOOKUP(B2609,'大货清单（不定期按GOMS更新）'!A:H,8,0)</f>
        <v>109-20200814</v>
      </c>
      <c r="D2609" s="27" t="str">
        <f>VLOOKUP(B2609,'大货清单（不定期按GOMS更新）'!A:C,3,0)</f>
        <v>CL2020H-14</v>
      </c>
      <c r="E2609" s="27" t="str">
        <f>VLOOKUP(B2609,'大货清单（不定期按GOMS更新）'!A:H,4,0)</f>
        <v>GB</v>
      </c>
      <c r="F2609" s="27" t="str">
        <f>VLOOKUP(B2609,'大货清单（不定期按GOMS更新）'!A:H,2,0)</f>
        <v>Floor One S5 Combo Power KIT</v>
      </c>
      <c r="G2609" s="28">
        <f>VLOOKUP(B2609,'大货清单（不定期按GOMS更新）'!A:I,9,FALSE)</f>
        <v>6974950104870</v>
      </c>
      <c r="H2609" s="27" t="str">
        <f>VLOOKUP(B2609,'大货清单（不定期按GOMS更新）'!A:H,7,0)</f>
        <v>Black</v>
      </c>
      <c r="I2609" s="27" t="str">
        <f>VLOOKUP(B2609,'大货清单（不定期按GOMS更新）'!A:F,6,FALSE)</f>
        <v>PHASEOUT</v>
      </c>
      <c r="J2609" s="27" t="str">
        <f>VLOOKUP(B2609,'大货清单（不定期按GOMS更新）'!A:K,11,FALSE)</f>
        <v>11.6</v>
      </c>
      <c r="K2609" s="27" t="str">
        <f>VLOOKUP(B2609,'大货清单（不定期按GOMS更新）'!A:N,12,FALSE)</f>
        <v>444</v>
      </c>
      <c r="L2609" s="27" t="str">
        <f>VLOOKUP(B2609,'大货清单（不定期按GOMS更新）'!A:M,13,FALSE)</f>
        <v>304</v>
      </c>
      <c r="M2609" s="27" t="str">
        <f>VLOOKUP(B2609,'大货清单（不定期按GOMS更新）'!A:N,14,FALSE)</f>
        <v>676</v>
      </c>
      <c r="N2609" s="53" t="s">
        <v>1093</v>
      </c>
      <c r="O2609" s="27">
        <f>IFERROR(VLOOKUP(N2609,'散件迭代（不定期更新）'!C:J,8,FALSE),0)</f>
        <v>0</v>
      </c>
      <c r="P2609" s="27" t="str">
        <f>IFERROR(VLOOKUP(N2609,'散件（更新）'!B:H,3,FALSE),0)</f>
        <v>206-2020-0608</v>
      </c>
      <c r="Q2609" s="27" t="str">
        <f>VLOOKUP(N2609,'散件（更新）'!B:H,2,FALSE)</f>
        <v>114-20200608</v>
      </c>
      <c r="R2609" s="27" t="str">
        <f>VLOOKUP(N2609,'散件（更新）'!B:H,7,FALSE)</f>
        <v>Dustbin Assembly</v>
      </c>
      <c r="S2609" s="27" t="str">
        <f>VLOOKUP(N2609,'散件（更新）'!B:E,4,FALSE)</f>
        <v>https://tineco-yxzt.oss-accelerate.aliyuncs.com/20231219/9FWDA150000_1702948014824.png</v>
      </c>
      <c r="T2609" s="27" t="s">
        <v>8759</v>
      </c>
      <c r="U2609" s="28" t="str">
        <f>VLOOKUP(N2609,'散件（更新）'!B:G,6,FALSE)</f>
        <v>干式尘桶组件</v>
      </c>
      <c r="V2609" s="28" t="str">
        <f>VLOOKUP(N2609,'散件（更新）'!B:I,8,FALSE)</f>
        <v>6972200196620</v>
      </c>
    </row>
    <row r="2610" spans="1:22">
      <c r="A2610" s="57">
        <v>46169</v>
      </c>
      <c r="B2610" s="53" t="s">
        <v>3900</v>
      </c>
      <c r="C2610" s="27" t="str">
        <f>VLOOKUP(B2610,'大货清单（不定期按GOMS更新）'!A:H,8,0)</f>
        <v>109-20200814</v>
      </c>
      <c r="D2610" s="27" t="str">
        <f>VLOOKUP(B2610,'大货清单（不定期按GOMS更新）'!A:C,3,0)</f>
        <v>CL2020H-14</v>
      </c>
      <c r="E2610" s="27" t="str">
        <f>VLOOKUP(B2610,'大货清单（不定期按GOMS更新）'!A:H,4,0)</f>
        <v>GB</v>
      </c>
      <c r="F2610" s="27" t="str">
        <f>VLOOKUP(B2610,'大货清单（不定期按GOMS更新）'!A:H,2,0)</f>
        <v>Floor One S5 Combo Power KIT</v>
      </c>
      <c r="G2610" s="28">
        <f>VLOOKUP(B2610,'大货清单（不定期按GOMS更新）'!A:I,9,FALSE)</f>
        <v>6974950104870</v>
      </c>
      <c r="H2610" s="27" t="str">
        <f>VLOOKUP(B2610,'大货清单（不定期按GOMS更新）'!A:H,7,0)</f>
        <v>Black</v>
      </c>
      <c r="I2610" s="27" t="str">
        <f>VLOOKUP(B2610,'大货清单（不定期按GOMS更新）'!A:F,6,FALSE)</f>
        <v>PHASEOUT</v>
      </c>
      <c r="J2610" s="27" t="str">
        <f>VLOOKUP(B2610,'大货清单（不定期按GOMS更新）'!A:K,11,FALSE)</f>
        <v>11.6</v>
      </c>
      <c r="K2610" s="27" t="str">
        <f>VLOOKUP(B2610,'大货清单（不定期按GOMS更新）'!A:N,12,FALSE)</f>
        <v>444</v>
      </c>
      <c r="L2610" s="27" t="str">
        <f>VLOOKUP(B2610,'大货清单（不定期按GOMS更新）'!A:M,13,FALSE)</f>
        <v>304</v>
      </c>
      <c r="M2610" s="27" t="str">
        <f>VLOOKUP(B2610,'大货清单（不定期按GOMS更新）'!A:N,14,FALSE)</f>
        <v>676</v>
      </c>
      <c r="N2610" s="53" t="s">
        <v>1080</v>
      </c>
      <c r="O2610" s="27">
        <f>IFERROR(VLOOKUP(N2610,'散件迭代（不定期更新）'!C:J,8,FALSE),0)</f>
        <v>0</v>
      </c>
      <c r="P2610" s="27" t="str">
        <f>IFERROR(VLOOKUP(N2610,'散件（更新）'!B:H,3,FALSE),0)</f>
        <v>206-2020-0044</v>
      </c>
      <c r="Q2610" s="27" t="str">
        <f>VLOOKUP(N2610,'散件（更新）'!B:H,2,FALSE)</f>
        <v>114-20200044</v>
      </c>
      <c r="R2610" s="27" t="str">
        <f>VLOOKUP(N2610,'散件（更新）'!B:H,7,FALSE)</f>
        <v>Filter</v>
      </c>
      <c r="S2610" s="27" t="str">
        <f>VLOOKUP(N2610,'散件（更新）'!B:E,4,FALSE)</f>
        <v>https://tineco-yxzt.oss-accelerate.aliyuncs.com/20231219/9FWFI110100_1702948015320.png</v>
      </c>
      <c r="T2610" s="27" t="s">
        <v>8759</v>
      </c>
      <c r="U2610" s="28" t="str">
        <f>VLOOKUP(N2610,'散件（更新）'!B:G,6,FALSE)</f>
        <v>回收桶挡板</v>
      </c>
      <c r="V2610" s="28" t="str">
        <f>VLOOKUP(N2610,'散件（更新）'!B:I,8,FALSE)</f>
        <v>6972200197221</v>
      </c>
    </row>
    <row r="2611" spans="1:22">
      <c r="A2611" s="57">
        <v>46169</v>
      </c>
      <c r="B2611" s="53" t="s">
        <v>3900</v>
      </c>
      <c r="C2611" s="27" t="str">
        <f>VLOOKUP(B2611,'大货清单（不定期按GOMS更新）'!A:H,8,0)</f>
        <v>109-20200814</v>
      </c>
      <c r="D2611" s="27" t="str">
        <f>VLOOKUP(B2611,'大货清单（不定期按GOMS更新）'!A:C,3,0)</f>
        <v>CL2020H-14</v>
      </c>
      <c r="E2611" s="27" t="str">
        <f>VLOOKUP(B2611,'大货清单（不定期按GOMS更新）'!A:H,4,0)</f>
        <v>GB</v>
      </c>
      <c r="F2611" s="27" t="str">
        <f>VLOOKUP(B2611,'大货清单（不定期按GOMS更新）'!A:H,2,0)</f>
        <v>Floor One S5 Combo Power KIT</v>
      </c>
      <c r="G2611" s="28">
        <f>VLOOKUP(B2611,'大货清单（不定期按GOMS更新）'!A:I,9,FALSE)</f>
        <v>6974950104870</v>
      </c>
      <c r="H2611" s="27" t="str">
        <f>VLOOKUP(B2611,'大货清单（不定期按GOMS更新）'!A:H,7,0)</f>
        <v>Black</v>
      </c>
      <c r="I2611" s="27" t="str">
        <f>VLOOKUP(B2611,'大货清单（不定期按GOMS更新）'!A:F,6,FALSE)</f>
        <v>PHASEOUT</v>
      </c>
      <c r="J2611" s="27" t="str">
        <f>VLOOKUP(B2611,'大货清单（不定期按GOMS更新）'!A:K,11,FALSE)</f>
        <v>11.6</v>
      </c>
      <c r="K2611" s="27" t="str">
        <f>VLOOKUP(B2611,'大货清单（不定期按GOMS更新）'!A:N,12,FALSE)</f>
        <v>444</v>
      </c>
      <c r="L2611" s="27" t="str">
        <f>VLOOKUP(B2611,'大货清单（不定期按GOMS更新）'!A:M,13,FALSE)</f>
        <v>304</v>
      </c>
      <c r="M2611" s="27" t="str">
        <f>VLOOKUP(B2611,'大货清单（不定期按GOMS更新）'!A:N,14,FALSE)</f>
        <v>676</v>
      </c>
      <c r="N2611" s="53" t="s">
        <v>1092</v>
      </c>
      <c r="O2611" s="27" t="str">
        <f>IFERROR(VLOOKUP(N2611,'散件迭代（不定期更新）'!C:J,8,FALSE),0)</f>
        <v>A64</v>
      </c>
      <c r="P2611" s="27" t="str">
        <f>IFERROR(VLOOKUP(N2611,'散件（更新）'!B:H,3,FALSE),0)</f>
        <v>206-2020-0607</v>
      </c>
      <c r="Q2611" s="27" t="str">
        <f>VLOOKUP(N2611,'散件（更新）'!B:H,2,FALSE)</f>
        <v>114-20200607</v>
      </c>
      <c r="R2611" s="27" t="str">
        <f>VLOOKUP(N2611,'散件（更新）'!B:H,7,FALSE)</f>
        <v>HEPA</v>
      </c>
      <c r="S2611" s="27" t="str">
        <f>VLOOKUP(N2611,'散件（更新）'!B:E,4,FALSE)</f>
        <v>https://tineco-yxzt.oss-accelerate.aliyuncs.com/20231227/9FWFP150000_1703640265223.png</v>
      </c>
      <c r="T2611" s="27" t="s">
        <v>19303</v>
      </c>
      <c r="U2611" s="28" t="str">
        <f>VLOOKUP(N2611,'散件（更新）'!B:G,6,FALSE)</f>
        <v>HEPA组合</v>
      </c>
      <c r="V2611" s="28" t="str">
        <f>VLOOKUP(N2611,'散件（更新）'!B:I,8,FALSE)</f>
        <v>6972200196613</v>
      </c>
    </row>
    <row r="2612" spans="1:22">
      <c r="A2612" s="57">
        <v>46169</v>
      </c>
      <c r="B2612" s="53" t="s">
        <v>3900</v>
      </c>
      <c r="C2612" s="27" t="str">
        <f>VLOOKUP(B2612,'大货清单（不定期按GOMS更新）'!A:H,8,0)</f>
        <v>109-20200814</v>
      </c>
      <c r="D2612" s="27" t="str">
        <f>VLOOKUP(B2612,'大货清单（不定期按GOMS更新）'!A:C,3,0)</f>
        <v>CL2020H-14</v>
      </c>
      <c r="E2612" s="27" t="str">
        <f>VLOOKUP(B2612,'大货清单（不定期按GOMS更新）'!A:H,4,0)</f>
        <v>GB</v>
      </c>
      <c r="F2612" s="27" t="str">
        <f>VLOOKUP(B2612,'大货清单（不定期按GOMS更新）'!A:H,2,0)</f>
        <v>Floor One S5 Combo Power KIT</v>
      </c>
      <c r="G2612" s="28">
        <f>VLOOKUP(B2612,'大货清单（不定期按GOMS更新）'!A:I,9,FALSE)</f>
        <v>6974950104870</v>
      </c>
      <c r="H2612" s="27" t="str">
        <f>VLOOKUP(B2612,'大货清单（不定期按GOMS更新）'!A:H,7,0)</f>
        <v>Black</v>
      </c>
      <c r="I2612" s="27" t="str">
        <f>VLOOKUP(B2612,'大货清单（不定期按GOMS更新）'!A:F,6,FALSE)</f>
        <v>PHASEOUT</v>
      </c>
      <c r="J2612" s="27" t="str">
        <f>VLOOKUP(B2612,'大货清单（不定期按GOMS更新）'!A:K,11,FALSE)</f>
        <v>11.6</v>
      </c>
      <c r="K2612" s="27" t="str">
        <f>VLOOKUP(B2612,'大货清单（不定期按GOMS更新）'!A:N,12,FALSE)</f>
        <v>444</v>
      </c>
      <c r="L2612" s="27" t="str">
        <f>VLOOKUP(B2612,'大货清单（不定期按GOMS更新）'!A:M,13,FALSE)</f>
        <v>304</v>
      </c>
      <c r="M2612" s="27" t="str">
        <f>VLOOKUP(B2612,'大货清单（不定期按GOMS更新）'!A:N,14,FALSE)</f>
        <v>676</v>
      </c>
      <c r="N2612" s="53" t="s">
        <v>1116</v>
      </c>
      <c r="O2612" s="27">
        <f>IFERROR(VLOOKUP(N2612,'散件迭代（不定期更新）'!C:J,8,FALSE),0)</f>
        <v>0</v>
      </c>
      <c r="P2612" s="27" t="str">
        <f>IFERROR(VLOOKUP(N2612,'散件（更新）'!B:H,3,FALSE),0)</f>
        <v>206-2019-0108</v>
      </c>
      <c r="Q2612" s="27" t="str">
        <f>VLOOKUP(N2612,'散件（更新）'!B:H,2,FALSE)</f>
        <v>114-20190108</v>
      </c>
      <c r="R2612" s="27" t="str">
        <f>VLOOKUP(N2612,'散件（更新）'!B:H,7,FALSE)</f>
        <v>Accessory Holder</v>
      </c>
      <c r="S2612" s="27" t="str">
        <f>VLOOKUP(N2612,'散件（更新）'!B:E,4,FALSE)</f>
        <v>https://tineco-yxzt.oss-accelerate.aliyuncs.com/20231219/9FWHA100000_1702948015874.png</v>
      </c>
      <c r="T2612" s="27" t="s">
        <v>19304</v>
      </c>
      <c r="U2612" s="28" t="str">
        <f>VLOOKUP(N2612,'散件（更新）'!B:G,6,FALSE)</f>
        <v>附件支架组合</v>
      </c>
      <c r="V2612" s="28" t="str">
        <f>VLOOKUP(N2612,'散件（更新）'!B:I,8,FALSE)</f>
        <v>6972200196507</v>
      </c>
    </row>
    <row r="2613" spans="1:22">
      <c r="A2613" s="57">
        <v>46169</v>
      </c>
      <c r="B2613" s="53" t="s">
        <v>3900</v>
      </c>
      <c r="C2613" s="27" t="str">
        <f>VLOOKUP(B2613,'大货清单（不定期按GOMS更新）'!A:H,8,0)</f>
        <v>109-20200814</v>
      </c>
      <c r="D2613" s="27" t="str">
        <f>VLOOKUP(B2613,'大货清单（不定期按GOMS更新）'!A:C,3,0)</f>
        <v>CL2020H-14</v>
      </c>
      <c r="E2613" s="27" t="str">
        <f>VLOOKUP(B2613,'大货清单（不定期按GOMS更新）'!A:H,4,0)</f>
        <v>GB</v>
      </c>
      <c r="F2613" s="27" t="str">
        <f>VLOOKUP(B2613,'大货清单（不定期按GOMS更新）'!A:H,2,0)</f>
        <v>Floor One S5 Combo Power KIT</v>
      </c>
      <c r="G2613" s="28">
        <f>VLOOKUP(B2613,'大货清单（不定期按GOMS更新）'!A:I,9,FALSE)</f>
        <v>6974950104870</v>
      </c>
      <c r="H2613" s="27" t="str">
        <f>VLOOKUP(B2613,'大货清单（不定期按GOMS更新）'!A:H,7,0)</f>
        <v>Black</v>
      </c>
      <c r="I2613" s="27" t="str">
        <f>VLOOKUP(B2613,'大货清单（不定期按GOMS更新）'!A:F,6,FALSE)</f>
        <v>PHASEOUT</v>
      </c>
      <c r="J2613" s="27" t="str">
        <f>VLOOKUP(B2613,'大货清单（不定期按GOMS更新）'!A:K,11,FALSE)</f>
        <v>11.6</v>
      </c>
      <c r="K2613" s="27" t="str">
        <f>VLOOKUP(B2613,'大货清单（不定期按GOMS更新）'!A:N,12,FALSE)</f>
        <v>444</v>
      </c>
      <c r="L2613" s="27" t="str">
        <f>VLOOKUP(B2613,'大货清单（不定期按GOMS更新）'!A:M,13,FALSE)</f>
        <v>304</v>
      </c>
      <c r="M2613" s="27" t="str">
        <f>VLOOKUP(B2613,'大货清单（不定期按GOMS更新）'!A:N,14,FALSE)</f>
        <v>676</v>
      </c>
      <c r="N2613" s="53" t="s">
        <v>1078</v>
      </c>
      <c r="O2613" s="27">
        <f>IFERROR(VLOOKUP(N2613,'散件迭代（不定期更新）'!C:J,8,FALSE),0)</f>
        <v>0</v>
      </c>
      <c r="P2613" s="27" t="str">
        <f>IFERROR(VLOOKUP(N2613,'散件（更新）'!B:H,3,FALSE),0)</f>
        <v>206-2020-0045</v>
      </c>
      <c r="Q2613" s="27" t="str">
        <f>VLOOKUP(N2613,'散件（更新）'!B:H,2,FALSE)</f>
        <v>114-20200045</v>
      </c>
      <c r="R2613" s="27" t="str">
        <f>VLOOKUP(N2613,'散件（更新）'!B:H,7,FALSE)</f>
        <v>Accessory Holder</v>
      </c>
      <c r="S2613" s="27" t="str">
        <f>VLOOKUP(N2613,'散件（更新）'!B:E,4,FALSE)</f>
        <v>https://tineco-yxzt.oss-accelerate.aliyuncs.com/20231219/9FWHA110000_1702948015947.png</v>
      </c>
      <c r="T2613" s="27" t="s">
        <v>8759</v>
      </c>
      <c r="U2613" s="28" t="str">
        <f>VLOOKUP(N2613,'散件（更新）'!B:G,6,FALSE)</f>
        <v>尘桶附件托盘组件</v>
      </c>
      <c r="V2613" s="28" t="str">
        <f>VLOOKUP(N2613,'散件（更新）'!B:I,8,FALSE)</f>
        <v>6972200197245</v>
      </c>
    </row>
    <row r="2614" spans="1:22">
      <c r="A2614" s="57">
        <v>46169</v>
      </c>
      <c r="B2614" s="53" t="s">
        <v>3900</v>
      </c>
      <c r="C2614" s="27" t="str">
        <f>VLOOKUP(B2614,'大货清单（不定期按GOMS更新）'!A:H,8,0)</f>
        <v>109-20200814</v>
      </c>
      <c r="D2614" s="27" t="str">
        <f>VLOOKUP(B2614,'大货清单（不定期按GOMS更新）'!A:C,3,0)</f>
        <v>CL2020H-14</v>
      </c>
      <c r="E2614" s="27" t="str">
        <f>VLOOKUP(B2614,'大货清单（不定期按GOMS更新）'!A:H,4,0)</f>
        <v>GB</v>
      </c>
      <c r="F2614" s="27" t="str">
        <f>VLOOKUP(B2614,'大货清单（不定期按GOMS更新）'!A:H,2,0)</f>
        <v>Floor One S5 Combo Power KIT</v>
      </c>
      <c r="G2614" s="28">
        <f>VLOOKUP(B2614,'大货清单（不定期按GOMS更新）'!A:I,9,FALSE)</f>
        <v>6974950104870</v>
      </c>
      <c r="H2614" s="27" t="str">
        <f>VLOOKUP(B2614,'大货清单（不定期按GOMS更新）'!A:H,7,0)</f>
        <v>Black</v>
      </c>
      <c r="I2614" s="27" t="str">
        <f>VLOOKUP(B2614,'大货清单（不定期按GOMS更新）'!A:F,6,FALSE)</f>
        <v>PHASEOUT</v>
      </c>
      <c r="J2614" s="27" t="str">
        <f>VLOOKUP(B2614,'大货清单（不定期按GOMS更新）'!A:K,11,FALSE)</f>
        <v>11.6</v>
      </c>
      <c r="K2614" s="27" t="str">
        <f>VLOOKUP(B2614,'大货清单（不定期按GOMS更新）'!A:N,12,FALSE)</f>
        <v>444</v>
      </c>
      <c r="L2614" s="27" t="str">
        <f>VLOOKUP(B2614,'大货清单（不定期按GOMS更新）'!A:M,13,FALSE)</f>
        <v>304</v>
      </c>
      <c r="M2614" s="27" t="str">
        <f>VLOOKUP(B2614,'大货清单（不定期按GOMS更新）'!A:N,14,FALSE)</f>
        <v>676</v>
      </c>
      <c r="N2614" s="53" t="s">
        <v>1687</v>
      </c>
      <c r="O2614" s="27">
        <f>IFERROR(VLOOKUP(N2614,'散件迭代（不定期更新）'!C:J,8,FALSE),0)</f>
        <v>0</v>
      </c>
      <c r="P2614" s="27" t="str">
        <f>IFERROR(VLOOKUP(N2614,'散件（更新）'!B:H,3,FALSE),0)</f>
        <v>/</v>
      </c>
      <c r="Q2614" s="27" t="str">
        <f>VLOOKUP(N2614,'散件（更新）'!B:H,2,FALSE)</f>
        <v>114-20200112</v>
      </c>
      <c r="R2614" s="27" t="str">
        <f>VLOOKUP(N2614,'散件（更新）'!B:H,7,FALSE)</f>
        <v>Main Body</v>
      </c>
      <c r="S2614" s="27" t="str">
        <f>VLOOKUP(N2614,'散件（更新）'!B:E,4,FALSE)</f>
        <v>https://tineco-yxzt.oss-accelerate.aliyuncs.com/20231219/9FWMB150300_1702948016387.png</v>
      </c>
      <c r="T2614" s="27" t="s">
        <v>8759</v>
      </c>
      <c r="U2614" s="28" t="str">
        <f>VLOOKUP(N2614,'散件（更新）'!B:G,6,FALSE)</f>
        <v>动力源组件接插式</v>
      </c>
      <c r="V2614" s="28">
        <f>VLOOKUP(N2614,'散件（更新）'!B:I,8,FALSE)</f>
        <v>6974950101619</v>
      </c>
    </row>
    <row r="2615" spans="1:22">
      <c r="A2615" s="57">
        <v>46169</v>
      </c>
      <c r="B2615" s="53" t="s">
        <v>3900</v>
      </c>
      <c r="C2615" s="27" t="str">
        <f>VLOOKUP(B2615,'大货清单（不定期按GOMS更新）'!A:H,8,0)</f>
        <v>109-20200814</v>
      </c>
      <c r="D2615" s="27" t="str">
        <f>VLOOKUP(B2615,'大货清单（不定期按GOMS更新）'!A:C,3,0)</f>
        <v>CL2020H-14</v>
      </c>
      <c r="E2615" s="27" t="str">
        <f>VLOOKUP(B2615,'大货清单（不定期按GOMS更新）'!A:H,4,0)</f>
        <v>GB</v>
      </c>
      <c r="F2615" s="27" t="str">
        <f>VLOOKUP(B2615,'大货清单（不定期按GOMS更新）'!A:H,2,0)</f>
        <v>Floor One S5 Combo Power KIT</v>
      </c>
      <c r="G2615" s="28">
        <f>VLOOKUP(B2615,'大货清单（不定期按GOMS更新）'!A:I,9,FALSE)</f>
        <v>6974950104870</v>
      </c>
      <c r="H2615" s="27" t="str">
        <f>VLOOKUP(B2615,'大货清单（不定期按GOMS更新）'!A:H,7,0)</f>
        <v>Black</v>
      </c>
      <c r="I2615" s="27" t="str">
        <f>VLOOKUP(B2615,'大货清单（不定期按GOMS更新）'!A:F,6,FALSE)</f>
        <v>PHASEOUT</v>
      </c>
      <c r="J2615" s="27" t="str">
        <f>VLOOKUP(B2615,'大货清单（不定期按GOMS更新）'!A:K,11,FALSE)</f>
        <v>11.6</v>
      </c>
      <c r="K2615" s="27" t="str">
        <f>VLOOKUP(B2615,'大货清单（不定期按GOMS更新）'!A:N,12,FALSE)</f>
        <v>444</v>
      </c>
      <c r="L2615" s="27" t="str">
        <f>VLOOKUP(B2615,'大货清单（不定期按GOMS更新）'!A:M,13,FALSE)</f>
        <v>304</v>
      </c>
      <c r="M2615" s="27" t="str">
        <f>VLOOKUP(B2615,'大货清单（不定期按GOMS更新）'!A:N,14,FALSE)</f>
        <v>676</v>
      </c>
      <c r="N2615" s="53" t="s">
        <v>1191</v>
      </c>
      <c r="O2615" s="27" t="str">
        <f>IFERROR(VLOOKUP(N2615,'散件迭代（不定期更新）'!C:J,8,FALSE),0)</f>
        <v>A26</v>
      </c>
      <c r="P2615" s="27" t="str">
        <f>IFERROR(VLOOKUP(N2615,'散件（更新）'!B:H,3,FALSE),0)</f>
        <v>206-1879-0120</v>
      </c>
      <c r="Q2615" s="27" t="str">
        <f>VLOOKUP(N2615,'散件（更新）'!B:H,2,FALSE)</f>
        <v>114-18790120</v>
      </c>
      <c r="R2615" s="27" t="str">
        <f>VLOOKUP(N2615,'散件（更新）'!B:H,7,FALSE)</f>
        <v>Adapter</v>
      </c>
      <c r="S2615" s="27" t="str">
        <f>VLOOKUP(N2615,'散件（更新）'!B:E,4,FALSE)</f>
        <v>https://tineco-yxzt.oss-accelerate.aliyuncs.com/product/114-18790120.jpg</v>
      </c>
      <c r="T2615" s="27" t="s">
        <v>8759</v>
      </c>
      <c r="U2615" s="28" t="str">
        <f>VLOOKUP(N2615,'散件（更新）'!B:G,6,FALSE)</f>
        <v>适配器（低配）</v>
      </c>
      <c r="V2615" s="28" t="str">
        <f>VLOOKUP(N2615,'散件（更新）'!B:I,8,FALSE)</f>
        <v>6972200191854</v>
      </c>
    </row>
    <row r="2616" spans="1:22">
      <c r="A2616" s="57">
        <v>46169</v>
      </c>
      <c r="B2616" s="53" t="s">
        <v>3900</v>
      </c>
      <c r="C2616" s="27" t="str">
        <f>VLOOKUP(B2616,'大货清单（不定期按GOMS更新）'!A:H,8,0)</f>
        <v>109-20200814</v>
      </c>
      <c r="D2616" s="27" t="str">
        <f>VLOOKUP(B2616,'大货清单（不定期按GOMS更新）'!A:C,3,0)</f>
        <v>CL2020H-14</v>
      </c>
      <c r="E2616" s="27" t="str">
        <f>VLOOKUP(B2616,'大货清单（不定期按GOMS更新）'!A:H,4,0)</f>
        <v>GB</v>
      </c>
      <c r="F2616" s="27" t="str">
        <f>VLOOKUP(B2616,'大货清单（不定期按GOMS更新）'!A:H,2,0)</f>
        <v>Floor One S5 Combo Power KIT</v>
      </c>
      <c r="G2616" s="28">
        <f>VLOOKUP(B2616,'大货清单（不定期按GOMS更新）'!A:I,9,FALSE)</f>
        <v>6974950104870</v>
      </c>
      <c r="H2616" s="27" t="str">
        <f>VLOOKUP(B2616,'大货清单（不定期按GOMS更新）'!A:H,7,0)</f>
        <v>Black</v>
      </c>
      <c r="I2616" s="27" t="str">
        <f>VLOOKUP(B2616,'大货清单（不定期按GOMS更新）'!A:F,6,FALSE)</f>
        <v>PHASEOUT</v>
      </c>
      <c r="J2616" s="27" t="str">
        <f>VLOOKUP(B2616,'大货清单（不定期按GOMS更新）'!A:K,11,FALSE)</f>
        <v>11.6</v>
      </c>
      <c r="K2616" s="27" t="str">
        <f>VLOOKUP(B2616,'大货清单（不定期按GOMS更新）'!A:N,12,FALSE)</f>
        <v>444</v>
      </c>
      <c r="L2616" s="27" t="str">
        <f>VLOOKUP(B2616,'大货清单（不定期按GOMS更新）'!A:M,13,FALSE)</f>
        <v>304</v>
      </c>
      <c r="M2616" s="27" t="str">
        <f>VLOOKUP(B2616,'大货清单（不定期按GOMS更新）'!A:N,14,FALSE)</f>
        <v>676</v>
      </c>
      <c r="N2616" s="51" t="s">
        <v>528</v>
      </c>
      <c r="O2616" s="27" t="str">
        <f>IFERROR(VLOOKUP(N2616,'散件迭代（不定期更新）'!C:J,8,FALSE),0)</f>
        <v>A28</v>
      </c>
      <c r="P2616" s="27" t="str">
        <f>IFERROR(VLOOKUP(N2616,'散件（更新）'!B:H,3,FALSE),0)</f>
        <v>206-1879-0124</v>
      </c>
      <c r="Q2616" s="27" t="str">
        <f>VLOOKUP(N2616,'散件（更新）'!B:H,2,FALSE)</f>
        <v>114-18790124</v>
      </c>
      <c r="R2616" s="27" t="str">
        <f>VLOOKUP(N2616,'散件（更新）'!B:H,7,FALSE)</f>
        <v>Adapter</v>
      </c>
      <c r="S2616" s="27" t="str">
        <f>VLOOKUP(N2616,'散件（更新）'!B:E,4,FALSE)</f>
        <v>https://tineco-yxzt.oss-accelerate.aliyuncs.com/product/114-18790124.jpg</v>
      </c>
      <c r="T2616" s="27" t="s">
        <v>8759</v>
      </c>
      <c r="U2616" s="28" t="str">
        <f>VLOOKUP(N2616,'散件（更新）'!B:G,6,FALSE)</f>
        <v>适配器 （UK低配）</v>
      </c>
      <c r="V2616" s="28" t="str">
        <f>VLOOKUP(N2616,'散件（更新）'!B:I,8,FALSE)</f>
        <v>6972200192233</v>
      </c>
    </row>
    <row r="2617" spans="1:22">
      <c r="A2617" s="57">
        <v>46169</v>
      </c>
      <c r="B2617" s="53" t="s">
        <v>3900</v>
      </c>
      <c r="C2617" s="27" t="str">
        <f>VLOOKUP(B2617,'大货清单（不定期按GOMS更新）'!A:H,8,0)</f>
        <v>109-20200814</v>
      </c>
      <c r="D2617" s="27" t="str">
        <f>VLOOKUP(B2617,'大货清单（不定期按GOMS更新）'!A:C,3,0)</f>
        <v>CL2020H-14</v>
      </c>
      <c r="E2617" s="27" t="str">
        <f>VLOOKUP(B2617,'大货清单（不定期按GOMS更新）'!A:H,4,0)</f>
        <v>GB</v>
      </c>
      <c r="F2617" s="27" t="str">
        <f>VLOOKUP(B2617,'大货清单（不定期按GOMS更新）'!A:H,2,0)</f>
        <v>Floor One S5 Combo Power KIT</v>
      </c>
      <c r="G2617" s="28">
        <f>VLOOKUP(B2617,'大货清单（不定期按GOMS更新）'!A:I,9,FALSE)</f>
        <v>6974950104870</v>
      </c>
      <c r="H2617" s="27" t="str">
        <f>VLOOKUP(B2617,'大货清单（不定期按GOMS更新）'!A:H,7,0)</f>
        <v>Black</v>
      </c>
      <c r="I2617" s="27" t="str">
        <f>VLOOKUP(B2617,'大货清单（不定期按GOMS更新）'!A:F,6,FALSE)</f>
        <v>PHASEOUT</v>
      </c>
      <c r="J2617" s="27" t="str">
        <f>VLOOKUP(B2617,'大货清单（不定期按GOMS更新）'!A:K,11,FALSE)</f>
        <v>11.6</v>
      </c>
      <c r="K2617" s="27" t="str">
        <f>VLOOKUP(B2617,'大货清单（不定期按GOMS更新）'!A:N,12,FALSE)</f>
        <v>444</v>
      </c>
      <c r="L2617" s="27" t="str">
        <f>VLOOKUP(B2617,'大货清单（不定期按GOMS更新）'!A:M,13,FALSE)</f>
        <v>304</v>
      </c>
      <c r="M2617" s="27" t="str">
        <f>VLOOKUP(B2617,'大货清单（不定期按GOMS更新）'!A:N,14,FALSE)</f>
        <v>676</v>
      </c>
      <c r="N2617" s="51" t="s">
        <v>1091</v>
      </c>
      <c r="O2617" s="27">
        <f>IFERROR(VLOOKUP(N2617,'散件迭代（不定期更新）'!C:J,8,FALSE),0)</f>
        <v>0</v>
      </c>
      <c r="P2617" s="27" t="str">
        <f>IFERROR(VLOOKUP(N2617,'散件（更新）'!B:H,3,FALSE),0)</f>
        <v>206-2020-0609</v>
      </c>
      <c r="Q2617" s="27" t="str">
        <f>VLOOKUP(N2617,'散件（更新）'!B:H,2,FALSE)</f>
        <v>114-20200609</v>
      </c>
      <c r="R2617" s="27" t="str">
        <f>VLOOKUP(N2617,'散件（更新）'!B:H,7,FALSE)</f>
        <v>Charging Base</v>
      </c>
      <c r="S2617" s="27" t="str">
        <f>VLOOKUP(N2617,'散件（更新）'!B:E,4,FALSE)</f>
        <v>https://tineco-yxzt.oss-accelerate.aliyuncs.com/20231219/9FWPB150000_1702948018390.png</v>
      </c>
      <c r="T2617" s="27" t="s">
        <v>8759</v>
      </c>
      <c r="U2617" s="28" t="str">
        <f>VLOOKUP(N2617,'散件（更新）'!B:G,6,FALSE)</f>
        <v>托盘组件</v>
      </c>
      <c r="V2617" s="28" t="str">
        <f>VLOOKUP(N2617,'散件（更新）'!B:I,8,FALSE)</f>
        <v>6972200196637</v>
      </c>
    </row>
    <row r="2618" spans="1:22">
      <c r="A2618" s="57">
        <v>46169</v>
      </c>
      <c r="B2618" s="53" t="s">
        <v>3900</v>
      </c>
      <c r="C2618" s="27" t="str">
        <f>VLOOKUP(B2618,'大货清单（不定期按GOMS更新）'!A:H,8,0)</f>
        <v>109-20200814</v>
      </c>
      <c r="D2618" s="27" t="str">
        <f>VLOOKUP(B2618,'大货清单（不定期按GOMS更新）'!A:C,3,0)</f>
        <v>CL2020H-14</v>
      </c>
      <c r="E2618" s="27" t="str">
        <f>VLOOKUP(B2618,'大货清单（不定期按GOMS更新）'!A:H,4,0)</f>
        <v>GB</v>
      </c>
      <c r="F2618" s="27" t="str">
        <f>VLOOKUP(B2618,'大货清单（不定期按GOMS更新）'!A:H,2,0)</f>
        <v>Floor One S5 Combo Power KIT</v>
      </c>
      <c r="G2618" s="28">
        <f>VLOOKUP(B2618,'大货清单（不定期按GOMS更新）'!A:I,9,FALSE)</f>
        <v>6974950104870</v>
      </c>
      <c r="H2618" s="27" t="str">
        <f>VLOOKUP(B2618,'大货清单（不定期按GOMS更新）'!A:H,7,0)</f>
        <v>Black</v>
      </c>
      <c r="I2618" s="27" t="str">
        <f>VLOOKUP(B2618,'大货清单（不定期按GOMS更新）'!A:F,6,FALSE)</f>
        <v>PHASEOUT</v>
      </c>
      <c r="J2618" s="27" t="str">
        <f>VLOOKUP(B2618,'大货清单（不定期按GOMS更新）'!A:K,11,FALSE)</f>
        <v>11.6</v>
      </c>
      <c r="K2618" s="27" t="str">
        <f>VLOOKUP(B2618,'大货清单（不定期按GOMS更新）'!A:N,12,FALSE)</f>
        <v>444</v>
      </c>
      <c r="L2618" s="27" t="str">
        <f>VLOOKUP(B2618,'大货清单（不定期按GOMS更新）'!A:M,13,FALSE)</f>
        <v>304</v>
      </c>
      <c r="M2618" s="27" t="str">
        <f>VLOOKUP(B2618,'大货清单（不定期按GOMS更新）'!A:N,14,FALSE)</f>
        <v>676</v>
      </c>
      <c r="N2618" s="51" t="s">
        <v>1079</v>
      </c>
      <c r="O2618" s="27">
        <f>IFERROR(VLOOKUP(N2618,'散件迭代（不定期更新）'!C:J,8,FALSE),0)</f>
        <v>0</v>
      </c>
      <c r="P2618" s="27" t="str">
        <f>IFERROR(VLOOKUP(N2618,'散件（更新）'!B:H,3,FALSE),0)</f>
        <v>206-2020-0624</v>
      </c>
      <c r="Q2618" s="27" t="str">
        <f>VLOOKUP(N2618,'散件（更新）'!B:H,2,FALSE)</f>
        <v>114-20200624</v>
      </c>
      <c r="R2618" s="27" t="str">
        <f>VLOOKUP(N2618,'散件（更新）'!B:H,7,FALSE)</f>
        <v>Repair Charging Chip</v>
      </c>
      <c r="S2618" s="27" t="str">
        <f>VLOOKUP(N2618,'散件（更新）'!B:E,4,FALSE)</f>
        <v>https://tineco-yxzt.oss-accelerate.aliyuncs.com/20231219/9FWRC150000_1702948019894.png</v>
      </c>
      <c r="T2618" s="27" t="s">
        <v>8759</v>
      </c>
      <c r="U2618" s="28" t="str">
        <f>VLOOKUP(N2618,'散件（更新）'!B:G,6,FALSE)</f>
        <v>托盘充电头组件</v>
      </c>
      <c r="V2618" s="28">
        <f>VLOOKUP(N2618,'散件（更新）'!B:I,8,FALSE)</f>
        <v>6974950100643</v>
      </c>
    </row>
    <row r="2619" spans="1:22">
      <c r="A2619" s="57">
        <v>46169</v>
      </c>
      <c r="B2619" s="53" t="s">
        <v>3900</v>
      </c>
      <c r="C2619" s="27" t="str">
        <f>VLOOKUP(B2619,'大货清单（不定期按GOMS更新）'!A:H,8,0)</f>
        <v>109-20200814</v>
      </c>
      <c r="D2619" s="27" t="str">
        <f>VLOOKUP(B2619,'大货清单（不定期按GOMS更新）'!A:C,3,0)</f>
        <v>CL2020H-14</v>
      </c>
      <c r="E2619" s="27" t="str">
        <f>VLOOKUP(B2619,'大货清单（不定期按GOMS更新）'!A:H,4,0)</f>
        <v>GB</v>
      </c>
      <c r="F2619" s="27" t="str">
        <f>VLOOKUP(B2619,'大货清单（不定期按GOMS更新）'!A:H,2,0)</f>
        <v>Floor One S5 Combo Power KIT</v>
      </c>
      <c r="G2619" s="28">
        <f>VLOOKUP(B2619,'大货清单（不定期按GOMS更新）'!A:I,9,FALSE)</f>
        <v>6974950104870</v>
      </c>
      <c r="H2619" s="27" t="str">
        <f>VLOOKUP(B2619,'大货清单（不定期按GOMS更新）'!A:H,7,0)</f>
        <v>Black</v>
      </c>
      <c r="I2619" s="27" t="str">
        <f>VLOOKUP(B2619,'大货清单（不定期按GOMS更新）'!A:F,6,FALSE)</f>
        <v>PHASEOUT</v>
      </c>
      <c r="J2619" s="27" t="str">
        <f>VLOOKUP(B2619,'大货清单（不定期按GOMS更新）'!A:K,11,FALSE)</f>
        <v>11.6</v>
      </c>
      <c r="K2619" s="27" t="str">
        <f>VLOOKUP(B2619,'大货清单（不定期按GOMS更新）'!A:N,12,FALSE)</f>
        <v>444</v>
      </c>
      <c r="L2619" s="27" t="str">
        <f>VLOOKUP(B2619,'大货清单（不定期按GOMS更新）'!A:M,13,FALSE)</f>
        <v>304</v>
      </c>
      <c r="M2619" s="27" t="str">
        <f>VLOOKUP(B2619,'大货清单（不定期按GOMS更新）'!A:N,14,FALSE)</f>
        <v>676</v>
      </c>
      <c r="N2619" s="51" t="s">
        <v>5244</v>
      </c>
      <c r="O2619" s="27">
        <f>IFERROR(VLOOKUP(N2619,'散件迭代（不定期更新）'!C:J,8,FALSE),0)</f>
        <v>0</v>
      </c>
      <c r="P2619" s="27" t="str">
        <f>IFERROR(VLOOKUP(N2619,'散件（更新）'!B:H,3,FALSE),0)</f>
        <v>206-2020-0617</v>
      </c>
      <c r="Q2619" s="27" t="str">
        <f>VLOOKUP(N2619,'散件（更新）'!B:H,2,FALSE)</f>
        <v>114-20200617</v>
      </c>
      <c r="R2619" s="27" t="str">
        <f>VLOOKUP(N2619,'散件（更新）'!B:H,7,FALSE)</f>
        <v>Plastic part</v>
      </c>
      <c r="S2619" s="27">
        <f>VLOOKUP(N2619,'散件（更新）'!B:E,4,FALSE)</f>
        <v>0</v>
      </c>
      <c r="T2619" s="27" t="s">
        <v>8759</v>
      </c>
      <c r="U2619" s="28" t="str">
        <f>VLOOKUP(N2619,'散件（更新）'!B:G,6,FALSE)</f>
        <v>外壳维修组件</v>
      </c>
      <c r="V2619" s="28" t="str">
        <f>VLOOKUP(N2619,'散件（更新）'!B:I,8,FALSE)</f>
        <v>6972200197375</v>
      </c>
    </row>
    <row r="2620" spans="1:22">
      <c r="A2620" s="57">
        <v>46169</v>
      </c>
      <c r="B2620" s="53" t="s">
        <v>3900</v>
      </c>
      <c r="C2620" s="27" t="str">
        <f>VLOOKUP(B2620,'大货清单（不定期按GOMS更新）'!A:H,8,0)</f>
        <v>109-20200814</v>
      </c>
      <c r="D2620" s="27" t="str">
        <f>VLOOKUP(B2620,'大货清单（不定期按GOMS更新）'!A:C,3,0)</f>
        <v>CL2020H-14</v>
      </c>
      <c r="E2620" s="27" t="str">
        <f>VLOOKUP(B2620,'大货清单（不定期按GOMS更新）'!A:H,4,0)</f>
        <v>GB</v>
      </c>
      <c r="F2620" s="27" t="str">
        <f>VLOOKUP(B2620,'大货清单（不定期按GOMS更新）'!A:H,2,0)</f>
        <v>Floor One S5 Combo Power KIT</v>
      </c>
      <c r="G2620" s="28">
        <f>VLOOKUP(B2620,'大货清单（不定期按GOMS更新）'!A:I,9,FALSE)</f>
        <v>6974950104870</v>
      </c>
      <c r="H2620" s="27" t="str">
        <f>VLOOKUP(B2620,'大货清单（不定期按GOMS更新）'!A:H,7,0)</f>
        <v>Black</v>
      </c>
      <c r="I2620" s="27" t="str">
        <f>VLOOKUP(B2620,'大货清单（不定期按GOMS更新）'!A:F,6,FALSE)</f>
        <v>PHASEOUT</v>
      </c>
      <c r="J2620" s="27" t="str">
        <f>VLOOKUP(B2620,'大货清单（不定期按GOMS更新）'!A:K,11,FALSE)</f>
        <v>11.6</v>
      </c>
      <c r="K2620" s="27" t="str">
        <f>VLOOKUP(B2620,'大货清单（不定期按GOMS更新）'!A:N,12,FALSE)</f>
        <v>444</v>
      </c>
      <c r="L2620" s="27" t="str">
        <f>VLOOKUP(B2620,'大货清单（不定期按GOMS更新）'!A:M,13,FALSE)</f>
        <v>304</v>
      </c>
      <c r="M2620" s="27" t="str">
        <f>VLOOKUP(B2620,'大货清单（不定期按GOMS更新）'!A:N,14,FALSE)</f>
        <v>676</v>
      </c>
      <c r="N2620" s="51" t="s">
        <v>1684</v>
      </c>
      <c r="O2620" s="27">
        <f>IFERROR(VLOOKUP(N2620,'散件迭代（不定期更新）'!C:J,8,FALSE),0)</f>
        <v>0</v>
      </c>
      <c r="P2620" s="27" t="str">
        <f>IFERROR(VLOOKUP(N2620,'散件（更新）'!B:H,3,FALSE),0)</f>
        <v>/</v>
      </c>
      <c r="Q2620" s="27" t="str">
        <f>VLOOKUP(N2620,'散件（更新）'!B:H,2,FALSE)</f>
        <v>114-20200402</v>
      </c>
      <c r="R2620" s="27" t="str">
        <f>VLOOKUP(N2620,'散件（更新）'!B:H,7,FALSE)</f>
        <v>plastic part</v>
      </c>
      <c r="S2620" s="27" t="str">
        <f>VLOOKUP(N2620,'散件（更新）'!B:E,4,FALSE)</f>
        <v>https://tineco-yxzt.oss-accelerate.aliyuncs.com/20231219/9FWRH150200_1702948026210.png</v>
      </c>
      <c r="T2620" s="27" t="s">
        <v>8759</v>
      </c>
      <c r="U2620" s="28" t="str">
        <f>VLOOKUP(N2620,'散件（更新）'!B:G,6,FALSE)</f>
        <v>转接头组件</v>
      </c>
      <c r="V2620" s="28">
        <f>VLOOKUP(N2620,'散件（更新）'!B:I,8,FALSE)</f>
        <v>6974950101664</v>
      </c>
    </row>
    <row r="2621" spans="1:22">
      <c r="A2621" s="57">
        <v>46169</v>
      </c>
      <c r="B2621" s="53" t="s">
        <v>3900</v>
      </c>
      <c r="C2621" s="27" t="str">
        <f>VLOOKUP(B2621,'大货清单（不定期按GOMS更新）'!A:H,8,0)</f>
        <v>109-20200814</v>
      </c>
      <c r="D2621" s="27" t="str">
        <f>VLOOKUP(B2621,'大货清单（不定期按GOMS更新）'!A:C,3,0)</f>
        <v>CL2020H-14</v>
      </c>
      <c r="E2621" s="27" t="str">
        <f>VLOOKUP(B2621,'大货清单（不定期按GOMS更新）'!A:H,4,0)</f>
        <v>GB</v>
      </c>
      <c r="F2621" s="27" t="str">
        <f>VLOOKUP(B2621,'大货清单（不定期按GOMS更新）'!A:H,2,0)</f>
        <v>Floor One S5 Combo Power KIT</v>
      </c>
      <c r="G2621" s="28">
        <f>VLOOKUP(B2621,'大货清单（不定期按GOMS更新）'!A:I,9,FALSE)</f>
        <v>6974950104870</v>
      </c>
      <c r="H2621" s="27" t="str">
        <f>VLOOKUP(B2621,'大货清单（不定期按GOMS更新）'!A:H,7,0)</f>
        <v>Black</v>
      </c>
      <c r="I2621" s="27" t="str">
        <f>VLOOKUP(B2621,'大货清单（不定期按GOMS更新）'!A:F,6,FALSE)</f>
        <v>PHASEOUT</v>
      </c>
      <c r="J2621" s="27" t="str">
        <f>VLOOKUP(B2621,'大货清单（不定期按GOMS更新）'!A:K,11,FALSE)</f>
        <v>11.6</v>
      </c>
      <c r="K2621" s="27" t="str">
        <f>VLOOKUP(B2621,'大货清单（不定期按GOMS更新）'!A:N,12,FALSE)</f>
        <v>444</v>
      </c>
      <c r="L2621" s="27" t="str">
        <f>VLOOKUP(B2621,'大货清单（不定期按GOMS更新）'!A:M,13,FALSE)</f>
        <v>304</v>
      </c>
      <c r="M2621" s="27" t="str">
        <f>VLOOKUP(B2621,'大货清单（不定期按GOMS更新）'!A:N,14,FALSE)</f>
        <v>676</v>
      </c>
      <c r="N2621" s="51" t="s">
        <v>4028</v>
      </c>
      <c r="O2621" s="27">
        <f>IFERROR(VLOOKUP(N2621,'散件迭代（不定期更新）'!C:J,8,FALSE),0)</f>
        <v>0</v>
      </c>
      <c r="P2621" s="27" t="str">
        <f>IFERROR(VLOOKUP(N2621,'散件（更新）'!B:H,3,FALSE),0)</f>
        <v>/</v>
      </c>
      <c r="Q2621" s="27" t="str">
        <f>VLOOKUP(N2621,'散件（更新）'!B:H,2,FALSE)</f>
        <v>114-20200630</v>
      </c>
      <c r="R2621" s="27" t="str">
        <f>VLOOKUP(N2621,'散件（更新）'!B:H,7,FALSE)</f>
        <v>plastic part</v>
      </c>
      <c r="S2621" s="27" t="str">
        <f>VLOOKUP(N2621,'散件（更新）'!B:E,4,FALSE)</f>
        <v>https://tineco-yxzt.oss-accelerate.aliyuncs.com/20240701/2020_1719818116158.png</v>
      </c>
      <c r="T2621" s="27" t="s">
        <v>8759</v>
      </c>
      <c r="U2621" s="28" t="str">
        <f>VLOOKUP(N2621,'散件（更新）'!B:G,6,FALSE)</f>
        <v>动力源锁扣组件</v>
      </c>
      <c r="V2621" s="28">
        <f>VLOOKUP(N2621,'散件（更新）'!B:I,8,FALSE)</f>
        <v>6974950105679</v>
      </c>
    </row>
    <row r="2622" spans="1:22">
      <c r="A2622" s="57">
        <v>46169</v>
      </c>
      <c r="B2622" s="53" t="s">
        <v>3900</v>
      </c>
      <c r="C2622" s="27" t="str">
        <f>VLOOKUP(B2622,'大货清单（不定期按GOMS更新）'!A:H,8,0)</f>
        <v>109-20200814</v>
      </c>
      <c r="D2622" s="27" t="str">
        <f>VLOOKUP(B2622,'大货清单（不定期按GOMS更新）'!A:C,3,0)</f>
        <v>CL2020H-14</v>
      </c>
      <c r="E2622" s="27" t="str">
        <f>VLOOKUP(B2622,'大货清单（不定期按GOMS更新）'!A:H,4,0)</f>
        <v>GB</v>
      </c>
      <c r="F2622" s="27" t="str">
        <f>VLOOKUP(B2622,'大货清单（不定期按GOMS更新）'!A:H,2,0)</f>
        <v>Floor One S5 Combo Power KIT</v>
      </c>
      <c r="G2622" s="28">
        <f>VLOOKUP(B2622,'大货清单（不定期按GOMS更新）'!A:I,9,FALSE)</f>
        <v>6974950104870</v>
      </c>
      <c r="H2622" s="27" t="str">
        <f>VLOOKUP(B2622,'大货清单（不定期按GOMS更新）'!A:H,7,0)</f>
        <v>Black</v>
      </c>
      <c r="I2622" s="27" t="str">
        <f>VLOOKUP(B2622,'大货清单（不定期按GOMS更新）'!A:F,6,FALSE)</f>
        <v>PHASEOUT</v>
      </c>
      <c r="J2622" s="27" t="str">
        <f>VLOOKUP(B2622,'大货清单（不定期按GOMS更新）'!A:K,11,FALSE)</f>
        <v>11.6</v>
      </c>
      <c r="K2622" s="27" t="str">
        <f>VLOOKUP(B2622,'大货清单（不定期按GOMS更新）'!A:N,12,FALSE)</f>
        <v>444</v>
      </c>
      <c r="L2622" s="27" t="str">
        <f>VLOOKUP(B2622,'大货清单（不定期按GOMS更新）'!A:M,13,FALSE)</f>
        <v>304</v>
      </c>
      <c r="M2622" s="27" t="str">
        <f>VLOOKUP(B2622,'大货清单（不定期按GOMS更新）'!A:N,14,FALSE)</f>
        <v>676</v>
      </c>
      <c r="N2622" s="51" t="s">
        <v>5380</v>
      </c>
      <c r="O2622" s="27">
        <f>IFERROR(VLOOKUP(N2622,'散件迭代（不定期更新）'!C:J,8,FALSE),0)</f>
        <v>0</v>
      </c>
      <c r="P2622" s="27" t="str">
        <f>IFERROR(VLOOKUP(N2622,'散件（更新）'!B:H,3,FALSE),0)</f>
        <v>/</v>
      </c>
      <c r="Q2622" s="27" t="str">
        <f>VLOOKUP(N2622,'散件（更新）'!B:H,2,FALSE)</f>
        <v>114-20200806</v>
      </c>
      <c r="R2622" s="27" t="str">
        <f>VLOOKUP(N2622,'散件（更新）'!B:H,7,FALSE)</f>
        <v>plastic part</v>
      </c>
      <c r="S2622" s="27" t="str">
        <f>VLOOKUP(N2622,'散件（更新）'!B:E,4,FALSE)</f>
        <v>https://tineco-yxzt.oss-accelerate.aliyuncs.com/20250616/c1915b003ee737f3fe3a0ab4da2f5f9_1750051549601.png</v>
      </c>
      <c r="T2622" s="27" t="s">
        <v>8759</v>
      </c>
      <c r="U2622" s="28" t="str">
        <f>VLOOKUP(N2622,'散件（更新）'!B:G,6,FALSE)</f>
        <v>机体前盖</v>
      </c>
      <c r="V2622" s="28">
        <f>VLOOKUP(N2622,'散件（更新）'!B:I,8,FALSE)</f>
        <v>6974950106836</v>
      </c>
    </row>
    <row r="2623" spans="1:22">
      <c r="A2623" s="57">
        <v>46169</v>
      </c>
      <c r="B2623" s="53" t="s">
        <v>3900</v>
      </c>
      <c r="C2623" s="27" t="str">
        <f>VLOOKUP(B2623,'大货清单（不定期按GOMS更新）'!A:H,8,0)</f>
        <v>109-20200814</v>
      </c>
      <c r="D2623" s="27" t="str">
        <f>VLOOKUP(B2623,'大货清单（不定期按GOMS更新）'!A:C,3,0)</f>
        <v>CL2020H-14</v>
      </c>
      <c r="E2623" s="27" t="str">
        <f>VLOOKUP(B2623,'大货清单（不定期按GOMS更新）'!A:H,4,0)</f>
        <v>GB</v>
      </c>
      <c r="F2623" s="27" t="str">
        <f>VLOOKUP(B2623,'大货清单（不定期按GOMS更新）'!A:H,2,0)</f>
        <v>Floor One S5 Combo Power KIT</v>
      </c>
      <c r="G2623" s="28">
        <f>VLOOKUP(B2623,'大货清单（不定期按GOMS更新）'!A:I,9,FALSE)</f>
        <v>6974950104870</v>
      </c>
      <c r="H2623" s="27" t="str">
        <f>VLOOKUP(B2623,'大货清单（不定期按GOMS更新）'!A:H,7,0)</f>
        <v>Black</v>
      </c>
      <c r="I2623" s="27" t="str">
        <f>VLOOKUP(B2623,'大货清单（不定期按GOMS更新）'!A:F,6,FALSE)</f>
        <v>PHASEOUT</v>
      </c>
      <c r="J2623" s="27" t="str">
        <f>VLOOKUP(B2623,'大货清单（不定期按GOMS更新）'!A:K,11,FALSE)</f>
        <v>11.6</v>
      </c>
      <c r="K2623" s="27" t="str">
        <f>VLOOKUP(B2623,'大货清单（不定期按GOMS更新）'!A:N,12,FALSE)</f>
        <v>444</v>
      </c>
      <c r="L2623" s="27" t="str">
        <f>VLOOKUP(B2623,'大货清单（不定期按GOMS更新）'!A:M,13,FALSE)</f>
        <v>304</v>
      </c>
      <c r="M2623" s="27" t="str">
        <f>VLOOKUP(B2623,'大货清单（不定期按GOMS更新）'!A:N,14,FALSE)</f>
        <v>676</v>
      </c>
      <c r="N2623" s="51" t="s">
        <v>787</v>
      </c>
      <c r="O2623" s="27">
        <f>IFERROR(VLOOKUP(N2623,'散件迭代（不定期更新）'!C:J,8,FALSE),0)</f>
        <v>0</v>
      </c>
      <c r="P2623" s="27" t="str">
        <f>IFERROR(VLOOKUP(N2623,'散件（更新）'!B:H,3,FALSE),0)</f>
        <v>206-2020-0611</v>
      </c>
      <c r="Q2623" s="27" t="str">
        <f>VLOOKUP(N2623,'散件（更新）'!B:H,2,FALSE)</f>
        <v>114-20200611</v>
      </c>
      <c r="R2623" s="27" t="str">
        <f>VLOOKUP(N2623,'散件（更新）'!B:H,7,FALSE)</f>
        <v>Wire</v>
      </c>
      <c r="S2623" s="27" t="str">
        <f>VLOOKUP(N2623,'散件（更新）'!B:E,4,FALSE)</f>
        <v>https://tineco-yxzt.oss-accelerate.aliyuncs.com/20231219/9FWRI150000_1702948026995.png</v>
      </c>
      <c r="T2623" s="27" t="s">
        <v>8759</v>
      </c>
      <c r="U2623" s="28" t="str">
        <f>VLOOKUP(N2623,'散件（更新）'!B:G,6,FALSE)</f>
        <v>主机动力源导线组件</v>
      </c>
      <c r="V2623" s="28" t="str">
        <f>VLOOKUP(N2623,'散件（更新）'!B:I,8,FALSE)</f>
        <v>6972200197078</v>
      </c>
    </row>
    <row r="2624" spans="1:22">
      <c r="A2624" s="57">
        <v>46169</v>
      </c>
      <c r="B2624" s="53" t="s">
        <v>3900</v>
      </c>
      <c r="C2624" s="27" t="str">
        <f>VLOOKUP(B2624,'大货清单（不定期按GOMS更新）'!A:H,8,0)</f>
        <v>109-20200814</v>
      </c>
      <c r="D2624" s="27" t="str">
        <f>VLOOKUP(B2624,'大货清单（不定期按GOMS更新）'!A:C,3,0)</f>
        <v>CL2020H-14</v>
      </c>
      <c r="E2624" s="27" t="str">
        <f>VLOOKUP(B2624,'大货清单（不定期按GOMS更新）'!A:H,4,0)</f>
        <v>GB</v>
      </c>
      <c r="F2624" s="27" t="str">
        <f>VLOOKUP(B2624,'大货清单（不定期按GOMS更新）'!A:H,2,0)</f>
        <v>Floor One S5 Combo Power KIT</v>
      </c>
      <c r="G2624" s="28">
        <f>VLOOKUP(B2624,'大货清单（不定期按GOMS更新）'!A:I,9,FALSE)</f>
        <v>6974950104870</v>
      </c>
      <c r="H2624" s="27" t="str">
        <f>VLOOKUP(B2624,'大货清单（不定期按GOMS更新）'!A:H,7,0)</f>
        <v>Black</v>
      </c>
      <c r="I2624" s="27" t="str">
        <f>VLOOKUP(B2624,'大货清单（不定期按GOMS更新）'!A:F,6,FALSE)</f>
        <v>PHASEOUT</v>
      </c>
      <c r="J2624" s="27" t="str">
        <f>VLOOKUP(B2624,'大货清单（不定期按GOMS更新）'!A:K,11,FALSE)</f>
        <v>11.6</v>
      </c>
      <c r="K2624" s="27" t="str">
        <f>VLOOKUP(B2624,'大货清单（不定期按GOMS更新）'!A:N,12,FALSE)</f>
        <v>444</v>
      </c>
      <c r="L2624" s="27" t="str">
        <f>VLOOKUP(B2624,'大货清单（不定期按GOMS更新）'!A:M,13,FALSE)</f>
        <v>304</v>
      </c>
      <c r="M2624" s="27" t="str">
        <f>VLOOKUP(B2624,'大货清单（不定期按GOMS更新）'!A:N,14,FALSE)</f>
        <v>676</v>
      </c>
      <c r="N2624" s="51" t="s">
        <v>1090</v>
      </c>
      <c r="O2624" s="27">
        <f>IFERROR(VLOOKUP(N2624,'散件迭代（不定期更新）'!C:J,8,FALSE),0)</f>
        <v>0</v>
      </c>
      <c r="P2624" s="27" t="str">
        <f>IFERROR(VLOOKUP(N2624,'散件（更新）'!B:H,3,FALSE),0)</f>
        <v>206-2020-0616</v>
      </c>
      <c r="Q2624" s="27" t="str">
        <f>VLOOKUP(N2624,'散件（更新）'!B:H,2,FALSE)</f>
        <v>114-20200616</v>
      </c>
      <c r="R2624" s="27" t="str">
        <f>VLOOKUP(N2624,'散件（更新）'!B:H,7,FALSE)</f>
        <v>Wire</v>
      </c>
      <c r="S2624" s="27" t="str">
        <f>VLOOKUP(N2624,'散件（更新）'!B:E,4,FALSE)</f>
        <v>https://tineco-yxzt.oss-accelerate.aliyuncs.com/20231219/9FWRI150100_1702948027074.png</v>
      </c>
      <c r="T2624" s="27" t="s">
        <v>8759</v>
      </c>
      <c r="U2624" s="28" t="str">
        <f>VLOOKUP(N2624,'散件（更新）'!B:G,6,FALSE)</f>
        <v>机体水满检测组件</v>
      </c>
      <c r="V2624" s="28" t="str">
        <f>VLOOKUP(N2624,'散件（更新）'!B:I,8,FALSE)</f>
        <v>6972200197115</v>
      </c>
    </row>
    <row r="2625" spans="1:22">
      <c r="A2625" s="57">
        <v>46169</v>
      </c>
      <c r="B2625" s="53" t="s">
        <v>3900</v>
      </c>
      <c r="C2625" s="27" t="str">
        <f>VLOOKUP(B2625,'大货清单（不定期按GOMS更新）'!A:H,8,0)</f>
        <v>109-20200814</v>
      </c>
      <c r="D2625" s="27" t="str">
        <f>VLOOKUP(B2625,'大货清单（不定期按GOMS更新）'!A:C,3,0)</f>
        <v>CL2020H-14</v>
      </c>
      <c r="E2625" s="27" t="str">
        <f>VLOOKUP(B2625,'大货清单（不定期按GOMS更新）'!A:H,4,0)</f>
        <v>GB</v>
      </c>
      <c r="F2625" s="27" t="str">
        <f>VLOOKUP(B2625,'大货清单（不定期按GOMS更新）'!A:H,2,0)</f>
        <v>Floor One S5 Combo Power KIT</v>
      </c>
      <c r="G2625" s="28">
        <f>VLOOKUP(B2625,'大货清单（不定期按GOMS更新）'!A:I,9,FALSE)</f>
        <v>6974950104870</v>
      </c>
      <c r="H2625" s="27" t="str">
        <f>VLOOKUP(B2625,'大货清单（不定期按GOMS更新）'!A:H,7,0)</f>
        <v>Black</v>
      </c>
      <c r="I2625" s="27" t="str">
        <f>VLOOKUP(B2625,'大货清单（不定期按GOMS更新）'!A:F,6,FALSE)</f>
        <v>PHASEOUT</v>
      </c>
      <c r="J2625" s="27" t="str">
        <f>VLOOKUP(B2625,'大货清单（不定期按GOMS更新）'!A:K,11,FALSE)</f>
        <v>11.6</v>
      </c>
      <c r="K2625" s="27" t="str">
        <f>VLOOKUP(B2625,'大货清单（不定期按GOMS更新）'!A:N,12,FALSE)</f>
        <v>444</v>
      </c>
      <c r="L2625" s="27" t="str">
        <f>VLOOKUP(B2625,'大货清单（不定期按GOMS更新）'!A:M,13,FALSE)</f>
        <v>304</v>
      </c>
      <c r="M2625" s="27" t="str">
        <f>VLOOKUP(B2625,'大货清单（不定期按GOMS更新）'!A:N,14,FALSE)</f>
        <v>676</v>
      </c>
      <c r="N2625" s="51" t="s">
        <v>4716</v>
      </c>
      <c r="O2625" s="27">
        <f>IFERROR(VLOOKUP(N2625,'散件迭代（不定期更新）'!C:J,8,FALSE),0)</f>
        <v>0</v>
      </c>
      <c r="P2625" s="27" t="str">
        <f>IFERROR(VLOOKUP(N2625,'散件（更新）'!B:H,3,FALSE),0)</f>
        <v>/</v>
      </c>
      <c r="Q2625" s="27" t="str">
        <f>VLOOKUP(N2625,'散件（更新）'!B:H,2,FALSE)</f>
        <v>114-20200631</v>
      </c>
      <c r="R2625" s="27" t="str">
        <f>VLOOKUP(N2625,'散件（更新）'!B:H,7,FALSE)</f>
        <v>Wire</v>
      </c>
      <c r="S2625" s="27" t="str">
        <f>VLOOKUP(N2625,'散件（更新）'!B:E,4,FALSE)</f>
        <v>https://tineco-yxzt.oss-accelerate.aliyuncs.com/20240701/2020jitiqiangai_1719819112596.png</v>
      </c>
      <c r="T2625" s="27" t="s">
        <v>8759</v>
      </c>
      <c r="U2625" s="28" t="str">
        <f>VLOOKUP(N2625,'散件（更新）'!B:G,6,FALSE)</f>
        <v>机身充电装配组件</v>
      </c>
      <c r="V2625" s="28">
        <f>VLOOKUP(N2625,'散件（更新）'!B:I,8,FALSE)</f>
        <v>6974950105693</v>
      </c>
    </row>
    <row r="2626" spans="1:22">
      <c r="A2626" s="57">
        <v>46169</v>
      </c>
      <c r="B2626" s="53" t="s">
        <v>3900</v>
      </c>
      <c r="C2626" s="27" t="str">
        <f>VLOOKUP(B2626,'大货清单（不定期按GOMS更新）'!A:H,8,0)</f>
        <v>109-20200814</v>
      </c>
      <c r="D2626" s="27" t="str">
        <f>VLOOKUP(B2626,'大货清单（不定期按GOMS更新）'!A:C,3,0)</f>
        <v>CL2020H-14</v>
      </c>
      <c r="E2626" s="27" t="str">
        <f>VLOOKUP(B2626,'大货清单（不定期按GOMS更新）'!A:H,4,0)</f>
        <v>GB</v>
      </c>
      <c r="F2626" s="27" t="str">
        <f>VLOOKUP(B2626,'大货清单（不定期按GOMS更新）'!A:H,2,0)</f>
        <v>Floor One S5 Combo Power KIT</v>
      </c>
      <c r="G2626" s="28">
        <f>VLOOKUP(B2626,'大货清单（不定期按GOMS更新）'!A:I,9,FALSE)</f>
        <v>6974950104870</v>
      </c>
      <c r="H2626" s="27" t="str">
        <f>VLOOKUP(B2626,'大货清单（不定期按GOMS更新）'!A:H,7,0)</f>
        <v>Black</v>
      </c>
      <c r="I2626" s="27" t="str">
        <f>VLOOKUP(B2626,'大货清单（不定期按GOMS更新）'!A:F,6,FALSE)</f>
        <v>PHASEOUT</v>
      </c>
      <c r="J2626" s="27" t="str">
        <f>VLOOKUP(B2626,'大货清单（不定期按GOMS更新）'!A:K,11,FALSE)</f>
        <v>11.6</v>
      </c>
      <c r="K2626" s="27" t="str">
        <f>VLOOKUP(B2626,'大货清单（不定期按GOMS更新）'!A:N,12,FALSE)</f>
        <v>444</v>
      </c>
      <c r="L2626" s="27" t="str">
        <f>VLOOKUP(B2626,'大货清单（不定期按GOMS更新）'!A:M,13,FALSE)</f>
        <v>304</v>
      </c>
      <c r="M2626" s="27" t="str">
        <f>VLOOKUP(B2626,'大货清单（不定期按GOMS更新）'!A:N,14,FALSE)</f>
        <v>676</v>
      </c>
      <c r="N2626" s="51" t="s">
        <v>5361</v>
      </c>
      <c r="O2626" s="27">
        <f>IFERROR(VLOOKUP(N2626,'散件迭代（不定期更新）'!C:J,8,FALSE),0)</f>
        <v>0</v>
      </c>
      <c r="P2626" s="27" t="str">
        <f>IFERROR(VLOOKUP(N2626,'散件（更新）'!B:H,3,FALSE),0)</f>
        <v>/</v>
      </c>
      <c r="Q2626" s="27" t="str">
        <f>VLOOKUP(N2626,'散件（更新）'!B:H,2,FALSE)</f>
        <v>114-20200804</v>
      </c>
      <c r="R2626" s="27" t="str">
        <f>VLOOKUP(N2626,'散件（更新）'!B:H,7,FALSE)</f>
        <v>Motor</v>
      </c>
      <c r="S2626" s="27" t="str">
        <f>VLOOKUP(N2626,'散件（更新）'!B:E,4,FALSE)</f>
        <v>https://tineco-yxzt.oss-accelerate.aliyuncs.com/20231219/9FWRM150000_1702948028509.png</v>
      </c>
      <c r="T2626" s="27" t="s">
        <v>8759</v>
      </c>
      <c r="U2626" s="28" t="str">
        <f>VLOOKUP(N2626,'散件（更新）'!B:G,6,FALSE)</f>
        <v>主电机组件</v>
      </c>
      <c r="V2626" s="28">
        <f>VLOOKUP(N2626,'散件（更新）'!B:I,8,FALSE)</f>
        <v>6974950104634</v>
      </c>
    </row>
    <row r="2627" spans="1:22">
      <c r="A2627" s="57">
        <v>46169</v>
      </c>
      <c r="B2627" s="53" t="s">
        <v>3900</v>
      </c>
      <c r="C2627" s="27" t="str">
        <f>VLOOKUP(B2627,'大货清单（不定期按GOMS更新）'!A:H,8,0)</f>
        <v>109-20200814</v>
      </c>
      <c r="D2627" s="27" t="str">
        <f>VLOOKUP(B2627,'大货清单（不定期按GOMS更新）'!A:C,3,0)</f>
        <v>CL2020H-14</v>
      </c>
      <c r="E2627" s="27" t="str">
        <f>VLOOKUP(B2627,'大货清单（不定期按GOMS更新）'!A:H,4,0)</f>
        <v>GB</v>
      </c>
      <c r="F2627" s="27" t="str">
        <f>VLOOKUP(B2627,'大货清单（不定期按GOMS更新）'!A:H,2,0)</f>
        <v>Floor One S5 Combo Power KIT</v>
      </c>
      <c r="G2627" s="28">
        <f>VLOOKUP(B2627,'大货清单（不定期按GOMS更新）'!A:I,9,FALSE)</f>
        <v>6974950104870</v>
      </c>
      <c r="H2627" s="27" t="str">
        <f>VLOOKUP(B2627,'大货清单（不定期按GOMS更新）'!A:H,7,0)</f>
        <v>Black</v>
      </c>
      <c r="I2627" s="27" t="str">
        <f>VLOOKUP(B2627,'大货清单（不定期按GOMS更新）'!A:F,6,FALSE)</f>
        <v>PHASEOUT</v>
      </c>
      <c r="J2627" s="27" t="str">
        <f>VLOOKUP(B2627,'大货清单（不定期按GOMS更新）'!A:K,11,FALSE)</f>
        <v>11.6</v>
      </c>
      <c r="K2627" s="27" t="str">
        <f>VLOOKUP(B2627,'大货清单（不定期按GOMS更新）'!A:N,12,FALSE)</f>
        <v>444</v>
      </c>
      <c r="L2627" s="27" t="str">
        <f>VLOOKUP(B2627,'大货清单（不定期按GOMS更新）'!A:M,13,FALSE)</f>
        <v>304</v>
      </c>
      <c r="M2627" s="27" t="str">
        <f>VLOOKUP(B2627,'大货清单（不定期按GOMS更新）'!A:N,14,FALSE)</f>
        <v>676</v>
      </c>
      <c r="N2627" s="51" t="s">
        <v>1087</v>
      </c>
      <c r="O2627" s="27">
        <f>IFERROR(VLOOKUP(N2627,'散件迭代（不定期更新）'!C:J,8,FALSE),0)</f>
        <v>0</v>
      </c>
      <c r="P2627" s="27" t="str">
        <f>IFERROR(VLOOKUP(N2627,'散件（更新）'!B:H,3,FALSE),0)</f>
        <v>206-2020-0613</v>
      </c>
      <c r="Q2627" s="27" t="str">
        <f>VLOOKUP(N2627,'散件（更新）'!B:H,2,FALSE)</f>
        <v>114-20200613</v>
      </c>
      <c r="R2627" s="27" t="str">
        <f>VLOOKUP(N2627,'散件（更新）'!B:H,7,FALSE)</f>
        <v>PCBA</v>
      </c>
      <c r="S2627" s="27" t="str">
        <f>VLOOKUP(N2627,'散件（更新）'!B:E,4,FALSE)</f>
        <v>https://tineco-yxzt.oss-accelerate.aliyuncs.com/20240701/jishenzhukongban_1719818616739.jpg</v>
      </c>
      <c r="T2627" s="27" t="s">
        <v>8759</v>
      </c>
      <c r="U2627" s="28" t="str">
        <f>VLOOKUP(N2627,'散件（更新）'!B:G,6,FALSE)</f>
        <v>主控制板</v>
      </c>
      <c r="V2627" s="28" t="str">
        <f>VLOOKUP(N2627,'散件（更新）'!B:I,8,FALSE)</f>
        <v>6972200197092</v>
      </c>
    </row>
    <row r="2628" spans="1:22">
      <c r="A2628" s="57">
        <v>46169</v>
      </c>
      <c r="B2628" s="53" t="s">
        <v>3900</v>
      </c>
      <c r="C2628" s="27" t="str">
        <f>VLOOKUP(B2628,'大货清单（不定期按GOMS更新）'!A:H,8,0)</f>
        <v>109-20200814</v>
      </c>
      <c r="D2628" s="27" t="str">
        <f>VLOOKUP(B2628,'大货清单（不定期按GOMS更新）'!A:C,3,0)</f>
        <v>CL2020H-14</v>
      </c>
      <c r="E2628" s="27" t="str">
        <f>VLOOKUP(B2628,'大货清单（不定期按GOMS更新）'!A:H,4,0)</f>
        <v>GB</v>
      </c>
      <c r="F2628" s="27" t="str">
        <f>VLOOKUP(B2628,'大货清单（不定期按GOMS更新）'!A:H,2,0)</f>
        <v>Floor One S5 Combo Power KIT</v>
      </c>
      <c r="G2628" s="28">
        <f>VLOOKUP(B2628,'大货清单（不定期按GOMS更新）'!A:I,9,FALSE)</f>
        <v>6974950104870</v>
      </c>
      <c r="H2628" s="27" t="str">
        <f>VLOOKUP(B2628,'大货清单（不定期按GOMS更新）'!A:H,7,0)</f>
        <v>Black</v>
      </c>
      <c r="I2628" s="27" t="str">
        <f>VLOOKUP(B2628,'大货清单（不定期按GOMS更新）'!A:F,6,FALSE)</f>
        <v>PHASEOUT</v>
      </c>
      <c r="J2628" s="27" t="str">
        <f>VLOOKUP(B2628,'大货清单（不定期按GOMS更新）'!A:K,11,FALSE)</f>
        <v>11.6</v>
      </c>
      <c r="K2628" s="27" t="str">
        <f>VLOOKUP(B2628,'大货清单（不定期按GOMS更新）'!A:N,12,FALSE)</f>
        <v>444</v>
      </c>
      <c r="L2628" s="27" t="str">
        <f>VLOOKUP(B2628,'大货清单（不定期按GOMS更新）'!A:M,13,FALSE)</f>
        <v>304</v>
      </c>
      <c r="M2628" s="27" t="str">
        <f>VLOOKUP(B2628,'大货清单（不定期按GOMS更新）'!A:N,14,FALSE)</f>
        <v>676</v>
      </c>
      <c r="N2628" s="51" t="s">
        <v>1086</v>
      </c>
      <c r="O2628" s="27">
        <f>IFERROR(VLOOKUP(N2628,'散件迭代（不定期更新）'!C:J,8,FALSE),0)</f>
        <v>0</v>
      </c>
      <c r="P2628" s="27" t="str">
        <f>IFERROR(VLOOKUP(N2628,'散件（更新）'!B:H,3,FALSE),0)</f>
        <v>206-2020-0614</v>
      </c>
      <c r="Q2628" s="27" t="str">
        <f>VLOOKUP(N2628,'散件（更新）'!B:H,2,FALSE)</f>
        <v>114-20200614</v>
      </c>
      <c r="R2628" s="27" t="str">
        <f>VLOOKUP(N2628,'散件（更新）'!B:H,7,FALSE)</f>
        <v>Scraper</v>
      </c>
      <c r="S2628" s="27" t="str">
        <f>VLOOKUP(N2628,'散件（更新）'!B:E,4,FALSE)</f>
        <v>https://tineco-yxzt.oss-accelerate.aliyuncs.com/20240701/guatiaozujian_1719818694636.jpg</v>
      </c>
      <c r="T2628" s="27" t="s">
        <v>8759</v>
      </c>
      <c r="U2628" s="28" t="str">
        <f>VLOOKUP(N2628,'散件（更新）'!B:G,6,FALSE)</f>
        <v>刮条组件</v>
      </c>
      <c r="V2628" s="28" t="str">
        <f>VLOOKUP(N2628,'散件（更新）'!B:I,8,FALSE)</f>
        <v>6972200197108</v>
      </c>
    </row>
    <row r="2629" spans="1:22">
      <c r="A2629" s="57">
        <v>46169</v>
      </c>
      <c r="B2629" s="53" t="s">
        <v>3900</v>
      </c>
      <c r="C2629" s="27" t="str">
        <f>VLOOKUP(B2629,'大货清单（不定期按GOMS更新）'!A:H,8,0)</f>
        <v>109-20200814</v>
      </c>
      <c r="D2629" s="27" t="str">
        <f>VLOOKUP(B2629,'大货清单（不定期按GOMS更新）'!A:C,3,0)</f>
        <v>CL2020H-14</v>
      </c>
      <c r="E2629" s="27" t="str">
        <f>VLOOKUP(B2629,'大货清单（不定期按GOMS更新）'!A:H,4,0)</f>
        <v>GB</v>
      </c>
      <c r="F2629" s="27" t="str">
        <f>VLOOKUP(B2629,'大货清单（不定期按GOMS更新）'!A:H,2,0)</f>
        <v>Floor One S5 Combo Power KIT</v>
      </c>
      <c r="G2629" s="28">
        <f>VLOOKUP(B2629,'大货清单（不定期按GOMS更新）'!A:I,9,FALSE)</f>
        <v>6974950104870</v>
      </c>
      <c r="H2629" s="27" t="str">
        <f>VLOOKUP(B2629,'大货清单（不定期按GOMS更新）'!A:H,7,0)</f>
        <v>Black</v>
      </c>
      <c r="I2629" s="27" t="str">
        <f>VLOOKUP(B2629,'大货清单（不定期按GOMS更新）'!A:F,6,FALSE)</f>
        <v>PHASEOUT</v>
      </c>
      <c r="J2629" s="27" t="str">
        <f>VLOOKUP(B2629,'大货清单（不定期按GOMS更新）'!A:K,11,FALSE)</f>
        <v>11.6</v>
      </c>
      <c r="K2629" s="27" t="str">
        <f>VLOOKUP(B2629,'大货清单（不定期按GOMS更新）'!A:N,12,FALSE)</f>
        <v>444</v>
      </c>
      <c r="L2629" s="27" t="str">
        <f>VLOOKUP(B2629,'大货清单（不定期按GOMS更新）'!A:M,13,FALSE)</f>
        <v>304</v>
      </c>
      <c r="M2629" s="27" t="str">
        <f>VLOOKUP(B2629,'大货清单（不定期按GOMS更新）'!A:N,14,FALSE)</f>
        <v>676</v>
      </c>
      <c r="N2629" s="51" t="s">
        <v>1094</v>
      </c>
      <c r="O2629" s="27">
        <f>IFERROR(VLOOKUP(N2629,'散件迭代（不定期更新）'!C:J,8,FALSE),0)</f>
        <v>0</v>
      </c>
      <c r="P2629" s="27" t="str">
        <f>IFERROR(VLOOKUP(N2629,'散件（更新）'!B:H,3,FALSE),0)</f>
        <v>206-2020-0612</v>
      </c>
      <c r="Q2629" s="27" t="str">
        <f>VLOOKUP(N2629,'散件（更新）'!B:H,2,FALSE)</f>
        <v>114-20200612</v>
      </c>
      <c r="R2629" s="27" t="str">
        <f>VLOOKUP(N2629,'散件（更新）'!B:H,7,FALSE)</f>
        <v>Sensor</v>
      </c>
      <c r="S2629" s="27" t="str">
        <f>VLOOKUP(N2629,'散件（更新）'!B:E,4,FALSE)</f>
        <v>https://tineco-yxzt.oss-accelerate.aliyuncs.com/20240701/2020sensor_1719818805017.png</v>
      </c>
      <c r="T2629" s="27" t="s">
        <v>8759</v>
      </c>
      <c r="U2629" s="28" t="str">
        <f>VLOOKUP(N2629,'散件（更新）'!B:G,6,FALSE)</f>
        <v>光电液位传感器</v>
      </c>
      <c r="V2629" s="28" t="str">
        <f>VLOOKUP(N2629,'散件（更新）'!B:I,8,FALSE)</f>
        <v>6972200197085</v>
      </c>
    </row>
    <row r="2630" spans="1:22">
      <c r="A2630" s="57">
        <v>46169</v>
      </c>
      <c r="B2630" s="53" t="s">
        <v>3900</v>
      </c>
      <c r="C2630" s="27" t="str">
        <f>VLOOKUP(B2630,'大货清单（不定期按GOMS更新）'!A:H,8,0)</f>
        <v>109-20200814</v>
      </c>
      <c r="D2630" s="27" t="str">
        <f>VLOOKUP(B2630,'大货清单（不定期按GOMS更新）'!A:C,3,0)</f>
        <v>CL2020H-14</v>
      </c>
      <c r="E2630" s="27" t="str">
        <f>VLOOKUP(B2630,'大货清单（不定期按GOMS更新）'!A:H,4,0)</f>
        <v>GB</v>
      </c>
      <c r="F2630" s="27" t="str">
        <f>VLOOKUP(B2630,'大货清单（不定期按GOMS更新）'!A:H,2,0)</f>
        <v>Floor One S5 Combo Power KIT</v>
      </c>
      <c r="G2630" s="28">
        <f>VLOOKUP(B2630,'大货清单（不定期按GOMS更新）'!A:I,9,FALSE)</f>
        <v>6974950104870</v>
      </c>
      <c r="H2630" s="27" t="str">
        <f>VLOOKUP(B2630,'大货清单（不定期按GOMS更新）'!A:H,7,0)</f>
        <v>Black</v>
      </c>
      <c r="I2630" s="27" t="str">
        <f>VLOOKUP(B2630,'大货清单（不定期按GOMS更新）'!A:F,6,FALSE)</f>
        <v>PHASEOUT</v>
      </c>
      <c r="J2630" s="27" t="str">
        <f>VLOOKUP(B2630,'大货清单（不定期按GOMS更新）'!A:K,11,FALSE)</f>
        <v>11.6</v>
      </c>
      <c r="K2630" s="27" t="str">
        <f>VLOOKUP(B2630,'大货清单（不定期按GOMS更新）'!A:N,12,FALSE)</f>
        <v>444</v>
      </c>
      <c r="L2630" s="27" t="str">
        <f>VLOOKUP(B2630,'大货清单（不定期按GOMS更新）'!A:M,13,FALSE)</f>
        <v>304</v>
      </c>
      <c r="M2630" s="27" t="str">
        <f>VLOOKUP(B2630,'大货清单（不定期按GOMS更新）'!A:N,14,FALSE)</f>
        <v>676</v>
      </c>
      <c r="N2630" s="51" t="s">
        <v>1685</v>
      </c>
      <c r="O2630" s="27">
        <f>IFERROR(VLOOKUP(N2630,'散件迭代（不定期更新）'!C:J,8,FALSE),0)</f>
        <v>0</v>
      </c>
      <c r="P2630" s="27" t="str">
        <f>IFERROR(VLOOKUP(N2630,'散件（更新）'!B:H,3,FALSE),0)</f>
        <v>/</v>
      </c>
      <c r="Q2630" s="27" t="str">
        <f>VLOOKUP(N2630,'散件（更新）'!B:H,2,FALSE)</f>
        <v>114-20200403</v>
      </c>
      <c r="R2630" s="27" t="str">
        <f>VLOOKUP(N2630,'散件（更新）'!B:H,7,FALSE)</f>
        <v>Sensor</v>
      </c>
      <c r="S2630" s="27" t="str">
        <f>VLOOKUP(N2630,'散件（更新）'!B:E,4,FALSE)</f>
        <v>https://tineco-yxzt.oss-accelerate.aliyuncs.com/20231219/9FWRS150100_1702948034259.png</v>
      </c>
      <c r="T2630" s="27" t="s">
        <v>8759</v>
      </c>
      <c r="U2630" s="28" t="str">
        <f>VLOOKUP(N2630,'散件（更新）'!B:G,6,FALSE)</f>
        <v>脏污(红外)传感器板组件</v>
      </c>
      <c r="V2630" s="28">
        <f>VLOOKUP(N2630,'散件（更新）'!B:I,8,FALSE)</f>
        <v>6974950101671</v>
      </c>
    </row>
    <row r="2631" spans="1:22">
      <c r="A2631" s="57">
        <v>46169</v>
      </c>
      <c r="B2631" s="53" t="s">
        <v>3900</v>
      </c>
      <c r="C2631" s="27" t="str">
        <f>VLOOKUP(B2631,'大货清单（不定期按GOMS更新）'!A:H,8,0)</f>
        <v>109-20200814</v>
      </c>
      <c r="D2631" s="27" t="str">
        <f>VLOOKUP(B2631,'大货清单（不定期按GOMS更新）'!A:C,3,0)</f>
        <v>CL2020H-14</v>
      </c>
      <c r="E2631" s="27" t="str">
        <f>VLOOKUP(B2631,'大货清单（不定期按GOMS更新）'!A:H,4,0)</f>
        <v>GB</v>
      </c>
      <c r="F2631" s="27" t="str">
        <f>VLOOKUP(B2631,'大货清单（不定期按GOMS更新）'!A:H,2,0)</f>
        <v>Floor One S5 Combo Power KIT</v>
      </c>
      <c r="G2631" s="28">
        <f>VLOOKUP(B2631,'大货清单（不定期按GOMS更新）'!A:I,9,FALSE)</f>
        <v>6974950104870</v>
      </c>
      <c r="H2631" s="27" t="str">
        <f>VLOOKUP(B2631,'大货清单（不定期按GOMS更新）'!A:H,7,0)</f>
        <v>Black</v>
      </c>
      <c r="I2631" s="27" t="str">
        <f>VLOOKUP(B2631,'大货清单（不定期按GOMS更新）'!A:F,6,FALSE)</f>
        <v>PHASEOUT</v>
      </c>
      <c r="J2631" s="27" t="str">
        <f>VLOOKUP(B2631,'大货清单（不定期按GOMS更新）'!A:K,11,FALSE)</f>
        <v>11.6</v>
      </c>
      <c r="K2631" s="27" t="str">
        <f>VLOOKUP(B2631,'大货清单（不定期按GOMS更新）'!A:N,12,FALSE)</f>
        <v>444</v>
      </c>
      <c r="L2631" s="27" t="str">
        <f>VLOOKUP(B2631,'大货清单（不定期按GOMS更新）'!A:M,13,FALSE)</f>
        <v>304</v>
      </c>
      <c r="M2631" s="27" t="str">
        <f>VLOOKUP(B2631,'大货清单（不定期按GOMS更新）'!A:N,14,FALSE)</f>
        <v>676</v>
      </c>
      <c r="N2631" s="51" t="s">
        <v>780</v>
      </c>
      <c r="O2631" s="27">
        <f>IFERROR(VLOOKUP(N2631,'散件迭代（不定期更新）'!C:J,8,FALSE),0)</f>
        <v>0</v>
      </c>
      <c r="P2631" s="27" t="str">
        <f>IFERROR(VLOOKUP(N2631,'散件（更新）'!B:H,3,FALSE),0)</f>
        <v>206-2019-0117</v>
      </c>
      <c r="Q2631" s="27" t="str">
        <f>VLOOKUP(N2631,'散件（更新）'!B:H,2,FALSE)</f>
        <v>114-20190117</v>
      </c>
      <c r="R2631" s="27" t="str">
        <f>VLOOKUP(N2631,'散件（更新）'!B:H,7,FALSE)</f>
        <v>Pump</v>
      </c>
      <c r="S2631" s="27" t="str">
        <f>VLOOKUP(N2631,'散件（更新）'!B:E,4,FALSE)</f>
        <v>https://tineco-yxzt.oss-accelerate.aliyuncs.com/20231219/9FWRU100000_1702948034719.png</v>
      </c>
      <c r="T2631" s="27" t="s">
        <v>8759</v>
      </c>
      <c r="U2631" s="28" t="str">
        <f>VLOOKUP(N2631,'散件（更新）'!B:G,6,FALSE)</f>
        <v>蠕动泵</v>
      </c>
      <c r="V2631" s="28" t="str">
        <f>VLOOKUP(N2631,'散件（更新）'!B:I,8,FALSE)</f>
        <v>6972200197054</v>
      </c>
    </row>
    <row r="2632" spans="1:22">
      <c r="A2632" s="57">
        <v>46169</v>
      </c>
      <c r="B2632" s="53" t="s">
        <v>3900</v>
      </c>
      <c r="C2632" s="27" t="str">
        <f>VLOOKUP(B2632,'大货清单（不定期按GOMS更新）'!A:H,8,0)</f>
        <v>109-20200814</v>
      </c>
      <c r="D2632" s="27" t="str">
        <f>VLOOKUP(B2632,'大货清单（不定期按GOMS更新）'!A:C,3,0)</f>
        <v>CL2020H-14</v>
      </c>
      <c r="E2632" s="27" t="str">
        <f>VLOOKUP(B2632,'大货清单（不定期按GOMS更新）'!A:H,4,0)</f>
        <v>GB</v>
      </c>
      <c r="F2632" s="27" t="str">
        <f>VLOOKUP(B2632,'大货清单（不定期按GOMS更新）'!A:H,2,0)</f>
        <v>Floor One S5 Combo Power KIT</v>
      </c>
      <c r="G2632" s="28">
        <f>VLOOKUP(B2632,'大货清单（不定期按GOMS更新）'!A:I,9,FALSE)</f>
        <v>6974950104870</v>
      </c>
      <c r="H2632" s="27" t="str">
        <f>VLOOKUP(B2632,'大货清单（不定期按GOMS更新）'!A:H,7,0)</f>
        <v>Black</v>
      </c>
      <c r="I2632" s="27" t="str">
        <f>VLOOKUP(B2632,'大货清单（不定期按GOMS更新）'!A:F,6,FALSE)</f>
        <v>PHASEOUT</v>
      </c>
      <c r="J2632" s="27" t="str">
        <f>VLOOKUP(B2632,'大货清单（不定期按GOMS更新）'!A:K,11,FALSE)</f>
        <v>11.6</v>
      </c>
      <c r="K2632" s="27" t="str">
        <f>VLOOKUP(B2632,'大货清单（不定期按GOMS更新）'!A:N,12,FALSE)</f>
        <v>444</v>
      </c>
      <c r="L2632" s="27" t="str">
        <f>VLOOKUP(B2632,'大货清单（不定期按GOMS更新）'!A:M,13,FALSE)</f>
        <v>304</v>
      </c>
      <c r="M2632" s="27" t="str">
        <f>VLOOKUP(B2632,'大货清单（不定期按GOMS更新）'!A:N,14,FALSE)</f>
        <v>676</v>
      </c>
      <c r="N2632" s="51" t="s">
        <v>1043</v>
      </c>
      <c r="O2632" s="27" t="str">
        <f>IFERROR(VLOOKUP(N2632,'散件迭代（不定期更新）'!C:J,8,FALSE),0)</f>
        <v>A22</v>
      </c>
      <c r="P2632" s="27" t="str">
        <f>IFERROR(VLOOKUP(N2632,'散件（更新）'!B:H,3,FALSE),0)</f>
        <v>206-1879-0109</v>
      </c>
      <c r="Q2632" s="27" t="str">
        <f>VLOOKUP(N2632,'散件（更新）'!B:H,2,FALSE)</f>
        <v>114-18790109</v>
      </c>
      <c r="R2632" s="27" t="str">
        <f>VLOOKUP(N2632,'散件（更新）'!B:H,7,FALSE)</f>
        <v>3-In-1 Cleaning Tool</v>
      </c>
      <c r="S2632" s="27" t="str">
        <f>VLOOKUP(N2632,'散件（更新）'!B:E,4,FALSE)</f>
        <v>https://tineco-yxzt.oss-accelerate.aliyuncs.com/product/114-18790109.png</v>
      </c>
      <c r="T2632" s="27" t="s">
        <v>8759</v>
      </c>
      <c r="U2632" s="28" t="str">
        <f>VLOOKUP(N2632,'散件（更新）'!B:G,6,FALSE)</f>
        <v>AB1888清洁刷组件</v>
      </c>
      <c r="V2632" s="28" t="str">
        <f>VLOOKUP(N2632,'散件（更新）'!B:I,8,FALSE)</f>
        <v>6972200191809</v>
      </c>
    </row>
    <row r="2633" spans="1:22">
      <c r="A2633" s="57">
        <v>46169</v>
      </c>
      <c r="B2633" s="53" t="s">
        <v>3900</v>
      </c>
      <c r="C2633" s="27" t="str">
        <f>VLOOKUP(B2633,'大货清单（不定期按GOMS更新）'!A:H,8,0)</f>
        <v>109-20200814</v>
      </c>
      <c r="D2633" s="27" t="str">
        <f>VLOOKUP(B2633,'大货清单（不定期按GOMS更新）'!A:C,3,0)</f>
        <v>CL2020H-14</v>
      </c>
      <c r="E2633" s="27" t="str">
        <f>VLOOKUP(B2633,'大货清单（不定期按GOMS更新）'!A:H,4,0)</f>
        <v>GB</v>
      </c>
      <c r="F2633" s="27" t="str">
        <f>VLOOKUP(B2633,'大货清单（不定期按GOMS更新）'!A:H,2,0)</f>
        <v>Floor One S5 Combo Power KIT</v>
      </c>
      <c r="G2633" s="28">
        <f>VLOOKUP(B2633,'大货清单（不定期按GOMS更新）'!A:I,9,FALSE)</f>
        <v>6974950104870</v>
      </c>
      <c r="H2633" s="27" t="str">
        <f>VLOOKUP(B2633,'大货清单（不定期按GOMS更新）'!A:H,7,0)</f>
        <v>Black</v>
      </c>
      <c r="I2633" s="27" t="str">
        <f>VLOOKUP(B2633,'大货清单（不定期按GOMS更新）'!A:F,6,FALSE)</f>
        <v>PHASEOUT</v>
      </c>
      <c r="J2633" s="27" t="str">
        <f>VLOOKUP(B2633,'大货清单（不定期按GOMS更新）'!A:K,11,FALSE)</f>
        <v>11.6</v>
      </c>
      <c r="K2633" s="27" t="str">
        <f>VLOOKUP(B2633,'大货清单（不定期按GOMS更新）'!A:N,12,FALSE)</f>
        <v>444</v>
      </c>
      <c r="L2633" s="27" t="str">
        <f>VLOOKUP(B2633,'大货清单（不定期按GOMS更新）'!A:M,13,FALSE)</f>
        <v>304</v>
      </c>
      <c r="M2633" s="27" t="str">
        <f>VLOOKUP(B2633,'大货清单（不定期按GOMS更新）'!A:N,14,FALSE)</f>
        <v>676</v>
      </c>
      <c r="N2633" s="51" t="s">
        <v>1089</v>
      </c>
      <c r="O2633" s="27">
        <f>IFERROR(VLOOKUP(N2633,'散件迭代（不定期更新）'!C:J,8,FALSE),0)</f>
        <v>0</v>
      </c>
      <c r="P2633" s="27" t="str">
        <f>IFERROR(VLOOKUP(N2633,'散件（更新）'!B:H,3,FALSE),0)</f>
        <v>206-2020-0600</v>
      </c>
      <c r="Q2633" s="27" t="str">
        <f>VLOOKUP(N2633,'散件（更新）'!B:H,2,FALSE)</f>
        <v>114-20200600</v>
      </c>
      <c r="R2633" s="27" t="str">
        <f>VLOOKUP(N2633,'散件（更新）'!B:H,7,FALSE)</f>
        <v>Handle</v>
      </c>
      <c r="S2633" s="27" t="str">
        <f>VLOOKUP(N2633,'散件（更新）'!B:E,4,FALSE)</f>
        <v>https://tineco-yxzt.oss-accelerate.aliyuncs.com/20231219/9FWUH150000_1702948035558.png</v>
      </c>
      <c r="T2633" s="27" t="s">
        <v>8759</v>
      </c>
      <c r="U2633" s="28" t="str">
        <f>VLOOKUP(N2633,'散件（更新）'!B:G,6,FALSE)</f>
        <v>手柄组件</v>
      </c>
      <c r="V2633" s="28" t="str">
        <f>VLOOKUP(N2633,'散件（更新）'!B:I,8,FALSE)</f>
        <v>6972200196538</v>
      </c>
    </row>
    <row r="2634" spans="1:22">
      <c r="A2634" s="57">
        <v>46169</v>
      </c>
      <c r="B2634" s="53" t="s">
        <v>3900</v>
      </c>
      <c r="C2634" s="27" t="str">
        <f>VLOOKUP(B2634,'大货清单（不定期按GOMS更新）'!A:H,8,0)</f>
        <v>109-20200814</v>
      </c>
      <c r="D2634" s="27" t="str">
        <f>VLOOKUP(B2634,'大货清单（不定期按GOMS更新）'!A:C,3,0)</f>
        <v>CL2020H-14</v>
      </c>
      <c r="E2634" s="27" t="str">
        <f>VLOOKUP(B2634,'大货清单（不定期按GOMS更新）'!A:H,4,0)</f>
        <v>GB</v>
      </c>
      <c r="F2634" s="27" t="str">
        <f>VLOOKUP(B2634,'大货清单（不定期按GOMS更新）'!A:H,2,0)</f>
        <v>Floor One S5 Combo Power KIT</v>
      </c>
      <c r="G2634" s="28">
        <f>VLOOKUP(B2634,'大货清单（不定期按GOMS更新）'!A:I,9,FALSE)</f>
        <v>6974950104870</v>
      </c>
      <c r="H2634" s="27" t="str">
        <f>VLOOKUP(B2634,'大货清单（不定期按GOMS更新）'!A:H,7,0)</f>
        <v>Black</v>
      </c>
      <c r="I2634" s="27" t="str">
        <f>VLOOKUP(B2634,'大货清单（不定期按GOMS更新）'!A:F,6,FALSE)</f>
        <v>PHASEOUT</v>
      </c>
      <c r="J2634" s="27" t="str">
        <f>VLOOKUP(B2634,'大货清单（不定期按GOMS更新）'!A:K,11,FALSE)</f>
        <v>11.6</v>
      </c>
      <c r="K2634" s="27" t="str">
        <f>VLOOKUP(B2634,'大货清单（不定期按GOMS更新）'!A:N,12,FALSE)</f>
        <v>444</v>
      </c>
      <c r="L2634" s="27" t="str">
        <f>VLOOKUP(B2634,'大货清单（不定期按GOMS更新）'!A:M,13,FALSE)</f>
        <v>304</v>
      </c>
      <c r="M2634" s="27" t="str">
        <f>VLOOKUP(B2634,'大货清单（不定期按GOMS更新）'!A:N,14,FALSE)</f>
        <v>676</v>
      </c>
      <c r="N2634" s="51" t="s">
        <v>1085</v>
      </c>
      <c r="O2634" s="27">
        <f>IFERROR(VLOOKUP(N2634,'散件迭代（不定期更新）'!C:J,8,FALSE),0)</f>
        <v>0</v>
      </c>
      <c r="P2634" s="27" t="str">
        <f>IFERROR(VLOOKUP(N2634,'散件（更新）'!B:H,3,FALSE),0)</f>
        <v>206-2020-0603</v>
      </c>
      <c r="Q2634" s="27" t="str">
        <f>VLOOKUP(N2634,'散件（更新）'!B:H,2,FALSE)</f>
        <v>114-20200603</v>
      </c>
      <c r="R2634" s="27" t="str">
        <f>VLOOKUP(N2634,'散件（更新）'!B:H,7,FALSE)</f>
        <v>Clean Water Tank</v>
      </c>
      <c r="S2634" s="27" t="str">
        <f>VLOOKUP(N2634,'散件（更新）'!B:E,4,FALSE)</f>
        <v>https://tineco-yxzt.oss-accelerate.aliyuncs.com/20231227/9FWWC150000_1703640266317.png</v>
      </c>
      <c r="T2634" s="27" t="s">
        <v>8759</v>
      </c>
      <c r="U2634" s="28" t="str">
        <f>VLOOKUP(N2634,'散件（更新）'!B:G,6,FALSE)</f>
        <v>溶液桶组件</v>
      </c>
      <c r="V2634" s="28" t="str">
        <f>VLOOKUP(N2634,'散件（更新）'!B:I,8,FALSE)</f>
        <v>6972200196569</v>
      </c>
    </row>
    <row r="2635" spans="1:22">
      <c r="A2635" s="57">
        <v>46169</v>
      </c>
      <c r="B2635" s="53" t="s">
        <v>3900</v>
      </c>
      <c r="C2635" s="27" t="str">
        <f>VLOOKUP(B2635,'大货清单（不定期按GOMS更新）'!A:H,8,0)</f>
        <v>109-20200814</v>
      </c>
      <c r="D2635" s="27" t="str">
        <f>VLOOKUP(B2635,'大货清单（不定期按GOMS更新）'!A:C,3,0)</f>
        <v>CL2020H-14</v>
      </c>
      <c r="E2635" s="27" t="str">
        <f>VLOOKUP(B2635,'大货清单（不定期按GOMS更新）'!A:H,4,0)</f>
        <v>GB</v>
      </c>
      <c r="F2635" s="27" t="str">
        <f>VLOOKUP(B2635,'大货清单（不定期按GOMS更新）'!A:H,2,0)</f>
        <v>Floor One S5 Combo Power KIT</v>
      </c>
      <c r="G2635" s="28">
        <f>VLOOKUP(B2635,'大货清单（不定期按GOMS更新）'!A:I,9,FALSE)</f>
        <v>6974950104870</v>
      </c>
      <c r="H2635" s="27" t="str">
        <f>VLOOKUP(B2635,'大货清单（不定期按GOMS更新）'!A:H,7,0)</f>
        <v>Black</v>
      </c>
      <c r="I2635" s="27" t="str">
        <f>VLOOKUP(B2635,'大货清单（不定期按GOMS更新）'!A:F,6,FALSE)</f>
        <v>PHASEOUT</v>
      </c>
      <c r="J2635" s="27" t="str">
        <f>VLOOKUP(B2635,'大货清单（不定期按GOMS更新）'!A:K,11,FALSE)</f>
        <v>11.6</v>
      </c>
      <c r="K2635" s="27" t="str">
        <f>VLOOKUP(B2635,'大货清单（不定期按GOMS更新）'!A:N,12,FALSE)</f>
        <v>444</v>
      </c>
      <c r="L2635" s="27" t="str">
        <f>VLOOKUP(B2635,'大货清单（不定期按GOMS更新）'!A:M,13,FALSE)</f>
        <v>304</v>
      </c>
      <c r="M2635" s="27" t="str">
        <f>VLOOKUP(B2635,'大货清单（不定期按GOMS更新）'!A:N,14,FALSE)</f>
        <v>676</v>
      </c>
      <c r="N2635" s="51" t="s">
        <v>1088</v>
      </c>
      <c r="O2635" s="27">
        <f>IFERROR(VLOOKUP(N2635,'散件迭代（不定期更新）'!C:J,8,FALSE),0)</f>
        <v>0</v>
      </c>
      <c r="P2635" s="27" t="str">
        <f>IFERROR(VLOOKUP(N2635,'散件（更新）'!B:H,3,FALSE),0)</f>
        <v>206-2020-0602</v>
      </c>
      <c r="Q2635" s="27" t="str">
        <f>VLOOKUP(N2635,'散件（更新）'!B:H,2,FALSE)</f>
        <v>114-20200602</v>
      </c>
      <c r="R2635" s="27" t="str">
        <f>VLOOKUP(N2635,'散件（更新）'!B:H,7,FALSE)</f>
        <v>Dirt Water Tank</v>
      </c>
      <c r="S2635" s="27" t="str">
        <f>VLOOKUP(N2635,'散件（更新）'!B:E,4,FALSE)</f>
        <v>https://tineco-yxzt.oss-accelerate.aliyuncs.com/20231227/9FWWD150000_1703640266497.png</v>
      </c>
      <c r="T2635" s="27" t="s">
        <v>8759</v>
      </c>
      <c r="U2635" s="28" t="str">
        <f>VLOOKUP(N2635,'散件（更新）'!B:G,6,FALSE)</f>
        <v>回收桶组件</v>
      </c>
      <c r="V2635" s="28" t="str">
        <f>VLOOKUP(N2635,'散件（更新）'!B:I,8,FALSE)</f>
        <v>6972200196552</v>
      </c>
    </row>
    <row r="2636" spans="1:22">
      <c r="A2636" s="57">
        <v>46169</v>
      </c>
      <c r="B2636" s="53" t="s">
        <v>3900</v>
      </c>
      <c r="C2636" s="27" t="str">
        <f>VLOOKUP(B2636,'大货清单（不定期按GOMS更新）'!A:H,8,0)</f>
        <v>109-20200814</v>
      </c>
      <c r="D2636" s="27" t="str">
        <f>VLOOKUP(B2636,'大货清单（不定期按GOMS更新）'!A:C,3,0)</f>
        <v>CL2020H-14</v>
      </c>
      <c r="E2636" s="27" t="str">
        <f>VLOOKUP(B2636,'大货清单（不定期按GOMS更新）'!A:H,4,0)</f>
        <v>GB</v>
      </c>
      <c r="F2636" s="27" t="str">
        <f>VLOOKUP(B2636,'大货清单（不定期按GOMS更新）'!A:H,2,0)</f>
        <v>Floor One S5 Combo Power KIT</v>
      </c>
      <c r="G2636" s="28">
        <f>VLOOKUP(B2636,'大货清单（不定期按GOMS更新）'!A:I,9,FALSE)</f>
        <v>6974950104870</v>
      </c>
      <c r="H2636" s="27" t="str">
        <f>VLOOKUP(B2636,'大货清单（不定期按GOMS更新）'!A:H,7,0)</f>
        <v>Black</v>
      </c>
      <c r="I2636" s="27" t="str">
        <f>VLOOKUP(B2636,'大货清单（不定期按GOMS更新）'!A:F,6,FALSE)</f>
        <v>PHASEOUT</v>
      </c>
      <c r="J2636" s="27" t="str">
        <f>VLOOKUP(B2636,'大货清单（不定期按GOMS更新）'!A:K,11,FALSE)</f>
        <v>11.6</v>
      </c>
      <c r="K2636" s="27" t="str">
        <f>VLOOKUP(B2636,'大货清单（不定期按GOMS更新）'!A:N,12,FALSE)</f>
        <v>444</v>
      </c>
      <c r="L2636" s="27" t="str">
        <f>VLOOKUP(B2636,'大货清单（不定期按GOMS更新）'!A:M,13,FALSE)</f>
        <v>304</v>
      </c>
      <c r="M2636" s="27" t="str">
        <f>VLOOKUP(B2636,'大货清单（不定期按GOMS更新）'!A:N,14,FALSE)</f>
        <v>676</v>
      </c>
      <c r="N2636" s="51" t="s">
        <v>1218</v>
      </c>
      <c r="O2636" s="27">
        <f>IFERROR(VLOOKUP(N2636,'散件迭代（不定期更新）'!C:J,8,FALSE),0)</f>
        <v>0</v>
      </c>
      <c r="P2636" s="27" t="str">
        <f>IFERROR(VLOOKUP(N2636,'散件（更新）'!B:H,3,FALSE),0)</f>
        <v>206-2029-0614</v>
      </c>
      <c r="Q2636" s="27" t="str">
        <f>VLOOKUP(N2636,'散件（更新）'!B:H,2,FALSE)</f>
        <v>114-20290614</v>
      </c>
      <c r="R2636" s="27" t="str">
        <f>VLOOKUP(N2636,'散件（更新）'!B:H,7,FALSE)</f>
        <v>Repair Wheel</v>
      </c>
      <c r="S2636" s="27" t="str">
        <f>VLOOKUP(N2636,'散件（更新）'!B:E,4,FALSE)</f>
        <v>https://tineco-yxzt.oss-accelerate.aliyuncs.com/20231219/9SWRW100000_1702948048100.png</v>
      </c>
      <c r="T2636" s="27" t="s">
        <v>8759</v>
      </c>
      <c r="U2636" s="28" t="str">
        <f>VLOOKUP(N2636,'散件（更新）'!B:G,6,FALSE)</f>
        <v>小轮包胶组件（2个小轮+2个轴）</v>
      </c>
      <c r="V2636" s="28" t="str">
        <f>VLOOKUP(N2636,'散件（更新）'!B:I,8,FALSE)</f>
        <v>6972200198358</v>
      </c>
    </row>
    <row r="2637" spans="1:22">
      <c r="A2637" s="57">
        <v>46169</v>
      </c>
      <c r="B2637" s="53" t="s">
        <v>3900</v>
      </c>
      <c r="C2637" s="27" t="str">
        <f>VLOOKUP(B2637,'大货清单（不定期按GOMS更新）'!A:H,8,0)</f>
        <v>109-20200814</v>
      </c>
      <c r="D2637" s="27" t="str">
        <f>VLOOKUP(B2637,'大货清单（不定期按GOMS更新）'!A:C,3,0)</f>
        <v>CL2020H-14</v>
      </c>
      <c r="E2637" s="27" t="str">
        <f>VLOOKUP(B2637,'大货清单（不定期按GOMS更新）'!A:H,4,0)</f>
        <v>GB</v>
      </c>
      <c r="F2637" s="27" t="str">
        <f>VLOOKUP(B2637,'大货清单（不定期按GOMS更新）'!A:H,2,0)</f>
        <v>Floor One S5 Combo Power KIT</v>
      </c>
      <c r="G2637" s="28">
        <f>VLOOKUP(B2637,'大货清单（不定期按GOMS更新）'!A:I,9,FALSE)</f>
        <v>6974950104870</v>
      </c>
      <c r="H2637" s="27" t="str">
        <f>VLOOKUP(B2637,'大货清单（不定期按GOMS更新）'!A:H,7,0)</f>
        <v>Black</v>
      </c>
      <c r="I2637" s="27" t="str">
        <f>VLOOKUP(B2637,'大货清单（不定期按GOMS更新）'!A:F,6,FALSE)</f>
        <v>PHASEOUT</v>
      </c>
      <c r="J2637" s="27" t="str">
        <f>VLOOKUP(B2637,'大货清单（不定期按GOMS更新）'!A:K,11,FALSE)</f>
        <v>11.6</v>
      </c>
      <c r="K2637" s="27" t="str">
        <f>VLOOKUP(B2637,'大货清单（不定期按GOMS更新）'!A:N,12,FALSE)</f>
        <v>444</v>
      </c>
      <c r="L2637" s="27" t="str">
        <f>VLOOKUP(B2637,'大货清单（不定期按GOMS更新）'!A:M,13,FALSE)</f>
        <v>304</v>
      </c>
      <c r="M2637" s="27" t="str">
        <f>VLOOKUP(B2637,'大货清单（不定期按GOMS更新）'!A:N,14,FALSE)</f>
        <v>676</v>
      </c>
      <c r="N2637" s="51" t="s">
        <v>1335</v>
      </c>
      <c r="O2637" s="27">
        <f>IFERROR(VLOOKUP(N2637,'散件迭代（不定期更新）'!C:J,8,FALSE),0)</f>
        <v>0</v>
      </c>
      <c r="P2637" s="27" t="str">
        <f>IFERROR(VLOOKUP(N2637,'散件（更新）'!B:H,3,FALSE),0)</f>
        <v>206-2028-0805</v>
      </c>
      <c r="Q2637" s="27" t="str">
        <f>VLOOKUP(N2637,'散件（更新）'!B:H,2,FALSE)</f>
        <v>114-20280805</v>
      </c>
      <c r="R2637" s="27" t="str">
        <f>VLOOKUP(N2637,'散件（更新）'!B:H,7,FALSE)</f>
        <v>2-In-1 Dusting Brush</v>
      </c>
      <c r="S2637" s="27" t="str">
        <f>VLOOKUP(N2637,'散件（更新）'!B:E,4,FALSE)</f>
        <v>https://tineco-yxzt.oss-accelerate.aliyuncs.com/20231219/9VSBD151100_1702948061048.png</v>
      </c>
      <c r="T2637" s="27" t="s">
        <v>8759</v>
      </c>
      <c r="U2637" s="28" t="str">
        <f>VLOOKUP(N2637,'散件（更新）'!B:G,6,FALSE)</f>
        <v>组合刷小口径</v>
      </c>
      <c r="V2637" s="28" t="str">
        <f>VLOOKUP(N2637,'散件（更新）'!B:I,8,FALSE)</f>
        <v>6972200195807</v>
      </c>
    </row>
    <row r="2638" spans="1:22">
      <c r="A2638" s="57">
        <v>46169</v>
      </c>
      <c r="B2638" s="53" t="s">
        <v>3900</v>
      </c>
      <c r="C2638" s="27" t="str">
        <f>VLOOKUP(B2638,'大货清单（不定期按GOMS更新）'!A:H,8,0)</f>
        <v>109-20200814</v>
      </c>
      <c r="D2638" s="27" t="str">
        <f>VLOOKUP(B2638,'大货清单（不定期按GOMS更新）'!A:C,3,0)</f>
        <v>CL2020H-14</v>
      </c>
      <c r="E2638" s="27" t="str">
        <f>VLOOKUP(B2638,'大货清单（不定期按GOMS更新）'!A:H,4,0)</f>
        <v>GB</v>
      </c>
      <c r="F2638" s="27" t="str">
        <f>VLOOKUP(B2638,'大货清单（不定期按GOMS更新）'!A:H,2,0)</f>
        <v>Floor One S5 Combo Power KIT</v>
      </c>
      <c r="G2638" s="28">
        <f>VLOOKUP(B2638,'大货清单（不定期按GOMS更新）'!A:I,9,FALSE)</f>
        <v>6974950104870</v>
      </c>
      <c r="H2638" s="27" t="str">
        <f>VLOOKUP(B2638,'大货清单（不定期按GOMS更新）'!A:H,7,0)</f>
        <v>Black</v>
      </c>
      <c r="I2638" s="27" t="str">
        <f>VLOOKUP(B2638,'大货清单（不定期按GOMS更新）'!A:F,6,FALSE)</f>
        <v>PHASEOUT</v>
      </c>
      <c r="J2638" s="27" t="str">
        <f>VLOOKUP(B2638,'大货清单（不定期按GOMS更新）'!A:K,11,FALSE)</f>
        <v>11.6</v>
      </c>
      <c r="K2638" s="27" t="str">
        <f>VLOOKUP(B2638,'大货清单（不定期按GOMS更新）'!A:N,12,FALSE)</f>
        <v>444</v>
      </c>
      <c r="L2638" s="27" t="str">
        <f>VLOOKUP(B2638,'大货清单（不定期按GOMS更新）'!A:M,13,FALSE)</f>
        <v>304</v>
      </c>
      <c r="M2638" s="27" t="str">
        <f>VLOOKUP(B2638,'大货清单（不定期按GOMS更新）'!A:N,14,FALSE)</f>
        <v>676</v>
      </c>
      <c r="N2638" s="51" t="s">
        <v>1334</v>
      </c>
      <c r="O2638" s="27">
        <f>IFERROR(VLOOKUP(N2638,'散件迭代（不定期更新）'!C:J,8,FALSE),0)</f>
        <v>0</v>
      </c>
      <c r="P2638" s="27" t="str">
        <f>IFERROR(VLOOKUP(N2638,'散件（更新）'!B:H,3,FALSE),0)</f>
        <v>206-2028-0804</v>
      </c>
      <c r="Q2638" s="27" t="str">
        <f>VLOOKUP(N2638,'散件（更新）'!B:H,2,FALSE)</f>
        <v>114-20280804</v>
      </c>
      <c r="R2638" s="27" t="str">
        <f>VLOOKUP(N2638,'散件（更新）'!B:H,7,FALSE)</f>
        <v>Crevice Tool</v>
      </c>
      <c r="S2638" s="27" t="str">
        <f>VLOOKUP(N2638,'散件（更新）'!B:E,4,FALSE)</f>
        <v>https://tineco-yxzt.oss-accelerate.aliyuncs.com/product/114-20280804.png</v>
      </c>
      <c r="T2638" s="27" t="s">
        <v>8759</v>
      </c>
      <c r="U2638" s="28" t="str">
        <f>VLOOKUP(N2638,'散件（更新）'!B:G,6,FALSE)</f>
        <v>扁吸小口径</v>
      </c>
      <c r="V2638" s="28" t="str">
        <f>VLOOKUP(N2638,'散件（更新）'!B:I,8,FALSE)</f>
        <v>6972200195791</v>
      </c>
    </row>
    <row r="2639" spans="1:22">
      <c r="A2639" s="57">
        <v>46169</v>
      </c>
      <c r="B2639" s="53" t="s">
        <v>3900</v>
      </c>
      <c r="C2639" s="27" t="str">
        <f>VLOOKUP(B2639,'大货清单（不定期按GOMS更新）'!A:H,8,0)</f>
        <v>109-20200814</v>
      </c>
      <c r="D2639" s="27" t="str">
        <f>VLOOKUP(B2639,'大货清单（不定期按GOMS更新）'!A:C,3,0)</f>
        <v>CL2020H-14</v>
      </c>
      <c r="E2639" s="27" t="str">
        <f>VLOOKUP(B2639,'大货清单（不定期按GOMS更新）'!A:H,4,0)</f>
        <v>GB</v>
      </c>
      <c r="F2639" s="27" t="str">
        <f>VLOOKUP(B2639,'大货清单（不定期按GOMS更新）'!A:H,2,0)</f>
        <v>Floor One S5 Combo Power KIT</v>
      </c>
      <c r="G2639" s="28">
        <f>VLOOKUP(B2639,'大货清单（不定期按GOMS更新）'!A:I,9,FALSE)</f>
        <v>6974950104870</v>
      </c>
      <c r="H2639" s="27" t="str">
        <f>VLOOKUP(B2639,'大货清单（不定期按GOMS更新）'!A:H,7,0)</f>
        <v>Black</v>
      </c>
      <c r="I2639" s="27" t="str">
        <f>VLOOKUP(B2639,'大货清单（不定期按GOMS更新）'!A:F,6,FALSE)</f>
        <v>PHASEOUT</v>
      </c>
      <c r="J2639" s="27" t="str">
        <f>VLOOKUP(B2639,'大货清单（不定期按GOMS更新）'!A:K,11,FALSE)</f>
        <v>11.6</v>
      </c>
      <c r="K2639" s="27" t="str">
        <f>VLOOKUP(B2639,'大货清单（不定期按GOMS更新）'!A:N,12,FALSE)</f>
        <v>444</v>
      </c>
      <c r="L2639" s="27" t="str">
        <f>VLOOKUP(B2639,'大货清单（不定期按GOMS更新）'!A:M,13,FALSE)</f>
        <v>304</v>
      </c>
      <c r="M2639" s="27" t="str">
        <f>VLOOKUP(B2639,'大货清单（不定期按GOMS更新）'!A:N,14,FALSE)</f>
        <v>676</v>
      </c>
      <c r="N2639" s="51" t="s">
        <v>29</v>
      </c>
      <c r="O2639" s="27">
        <f>IFERROR(VLOOKUP(N2639,'散件迭代（不定期更新）'!C:J,8,FALSE),0)</f>
        <v>0</v>
      </c>
      <c r="P2639" s="27" t="str">
        <f>IFERROR(VLOOKUP(N2639,'散件（更新）'!B:H,3,FALSE),0)</f>
        <v>165-2039-0002</v>
      </c>
      <c r="Q2639" s="27" t="str">
        <f>VLOOKUP(N2639,'散件（更新）'!B:H,2,FALSE)</f>
        <v>114-20390008</v>
      </c>
      <c r="R2639" s="27" t="str">
        <f>VLOOKUP(N2639,'散件（更新）'!B:H,7,FALSE)</f>
        <v>Hand ASSY KIT for Floor One S5 Combo &amp; Slim</v>
      </c>
      <c r="S2639" s="27" t="str">
        <f>VLOOKUP(N2639,'散件（更新）'!B:E,4,FALSE)</f>
        <v>https://tineco-yxzt.oss-accelerate.aliyuncs.com/product/114-20390008.jpg</v>
      </c>
      <c r="T2639" s="27" t="s">
        <v>8759</v>
      </c>
      <c r="U2639" s="28" t="str">
        <f>VLOOKUP(N2639,'散件（更新）'!B:G,6,FALSE)</f>
        <v>增配包</v>
      </c>
      <c r="V2639" s="28" t="str">
        <f>VLOOKUP(N2639,'散件（更新）'!B:I,8,FALSE)</f>
        <v>6972200197702</v>
      </c>
    </row>
    <row r="2640" spans="1:22">
      <c r="A2640" s="57">
        <v>46169</v>
      </c>
      <c r="B2640" s="53" t="s">
        <v>2234</v>
      </c>
      <c r="C2640" s="27" t="str">
        <f>VLOOKUP(B2640,'大货清单（不定期按GOMS更新）'!A:H,8,0)</f>
        <v>109-21230404</v>
      </c>
      <c r="D2640" s="27" t="str">
        <f>VLOOKUP(B2640,'大货清单（不定期按GOMS更新）'!A:C,3,0)</f>
        <v>CL2123D-04</v>
      </c>
      <c r="E2640" s="27" t="str">
        <f>VLOOKUP(B2640,'大货清单（不定期按GOMS更新）'!A:H,4,0)</f>
        <v>DE,ES,FR,CH,NL,RO,AT,LT,PL,GR</v>
      </c>
      <c r="F2640" s="27" t="str">
        <f>VLOOKUP(B2640,'大货清单（不定期按GOMS更新）'!A:H,2,0)</f>
        <v>Floor One S7 Premium</v>
      </c>
      <c r="G2640" s="28">
        <f>VLOOKUP(B2640,'大货清单（不定期按GOMS更新）'!A:I,9,FALSE)</f>
        <v>6974950102142</v>
      </c>
      <c r="H2640" s="27" t="str">
        <f>VLOOKUP(B2640,'大货清单（不定期按GOMS更新）'!A:H,7,0)</f>
        <v>Black</v>
      </c>
      <c r="I2640" s="27" t="str">
        <f>VLOOKUP(B2640,'大货清单（不定期按GOMS更新）'!A:F,6,FALSE)</f>
        <v>PHASEOUT</v>
      </c>
      <c r="J2640" s="27" t="str">
        <f>VLOOKUP(B2640,'大货清单（不定期按GOMS更新）'!A:K,11,FALSE)</f>
        <v>10.5</v>
      </c>
      <c r="K2640" s="27" t="str">
        <f>VLOOKUP(B2640,'大货清单（不定期按GOMS更新）'!A:N,12,FALSE)</f>
        <v>674</v>
      </c>
      <c r="L2640" s="27" t="str">
        <f>VLOOKUP(B2640,'大货清单（不定期按GOMS更新）'!A:M,13,FALSE)</f>
        <v>332</v>
      </c>
      <c r="M2640" s="27" t="str">
        <f>VLOOKUP(B2640,'大货清单（不定期按GOMS更新）'!A:N,14,FALSE)</f>
        <v>306</v>
      </c>
      <c r="N2640" s="51" t="s">
        <v>4127</v>
      </c>
      <c r="O2640" s="27" t="str">
        <f>IFERROR(VLOOKUP(N2640,'散件迭代（不定期更新）'!C:J,8,FALSE),0)</f>
        <v>A55</v>
      </c>
      <c r="P2640" s="27" t="str">
        <f>IFERROR(VLOOKUP(N2640,'散件（更新）'!B:H,3,FALSE),0)</f>
        <v>/</v>
      </c>
      <c r="Q2640" s="27" t="str">
        <f>VLOOKUP(N2640,'散件（更新）'!B:H,2,FALSE)</f>
        <v>114-23350400</v>
      </c>
      <c r="R2640" s="27" t="str">
        <f>VLOOKUP(N2640,'散件（更新）'!B:H,7,FALSE)</f>
        <v>Dirt Water Tank</v>
      </c>
      <c r="S2640" s="27">
        <f>VLOOKUP(N2640,'散件（更新）'!B:E,4,FALSE)</f>
        <v>0</v>
      </c>
      <c r="T2640" s="27" t="s">
        <v>8759</v>
      </c>
      <c r="U2640" s="28" t="str">
        <f>VLOOKUP(N2640,'散件（更新）'!B:G,6,FALSE)</f>
        <v>回收桶组件</v>
      </c>
      <c r="V2640" s="28" t="str">
        <f>VLOOKUP(N2640,'散件（更新）'!B:I,8,FALSE)</f>
        <v>6974950106065</v>
      </c>
    </row>
    <row r="2641" spans="1:22">
      <c r="A2641" s="57">
        <v>46169</v>
      </c>
      <c r="B2641" s="53" t="s">
        <v>2856</v>
      </c>
      <c r="C2641" s="27" t="str">
        <f>VLOOKUP(B2641,'大货清单（不定期按GOMS更新）'!A:H,8,0)</f>
        <v>107-20160103</v>
      </c>
      <c r="D2641" s="27" t="str">
        <f>VLOOKUP(B2641,'大货清单（不定期按GOMS更新）'!A:C,3,0)</f>
        <v>ZB2016A-03</v>
      </c>
      <c r="E2641" s="27" t="str">
        <f>VLOOKUP(B2641,'大货清单（不定期按GOMS更新）'!A:H,4,0)</f>
        <v>GB</v>
      </c>
      <c r="F2641" s="27" t="str">
        <f>VLOOKUP(B2641,'大货清单（不定期按GOMS更新）'!A:H,2,0)</f>
        <v>PWRHERO 11</v>
      </c>
      <c r="G2641" s="28">
        <f>VLOOKUP(B2641,'大货清单（不定期按GOMS更新）'!A:I,9,FALSE)</f>
        <v>6972200196217</v>
      </c>
      <c r="H2641" s="27" t="str">
        <f>VLOOKUP(B2641,'大货清单（不定期按GOMS更新）'!A:H,7,0)</f>
        <v>Teal</v>
      </c>
      <c r="I2641" s="27" t="str">
        <f>VLOOKUP(B2641,'大货清单（不定期按GOMS更新）'!A:F,6,FALSE)</f>
        <v>PHASEOUT</v>
      </c>
      <c r="J2641" s="27" t="str">
        <f>VLOOKUP(B2641,'大货清单（不定期按GOMS更新）'!A:K,11,FALSE)</f>
        <v>4.5</v>
      </c>
      <c r="K2641" s="27" t="str">
        <f>VLOOKUP(B2641,'大货清单（不定期按GOMS更新）'!A:N,12,FALSE)</f>
        <v>742</v>
      </c>
      <c r="L2641" s="27" t="str">
        <f>VLOOKUP(B2641,'大货清单（不定期按GOMS更新）'!A:M,13,FALSE)</f>
        <v>155</v>
      </c>
      <c r="M2641" s="27" t="str">
        <f>VLOOKUP(B2641,'大货清单（不定期按GOMS更新）'!A:N,14,FALSE)</f>
        <v>288</v>
      </c>
      <c r="N2641" s="51" t="s">
        <v>1421</v>
      </c>
      <c r="O2641" s="27" t="str">
        <f>IFERROR(VLOOKUP(N2641,'散件迭代（不定期更新）'!C:J,8,FALSE),0)</f>
        <v>A03</v>
      </c>
      <c r="P2641" s="27" t="str">
        <f>IFERROR(VLOOKUP(N2641,'散件（更新）'!B:H,3,FALSE),0)</f>
        <v>206-2016-0001</v>
      </c>
      <c r="Q2641" s="27" t="str">
        <f>VLOOKUP(N2641,'散件（更新）'!B:H,2,FALSE)</f>
        <v>114-20160001</v>
      </c>
      <c r="R2641" s="27" t="str">
        <f>VLOOKUP(N2641,'散件（更新）'!B:H,7,FALSE)</f>
        <v>Carpet brush</v>
      </c>
      <c r="S2641" s="27" t="str">
        <f>VLOOKUP(N2641,'散件（更新）'!B:E,4,FALSE)</f>
        <v>https://tineco-yxzt.oss-accelerate.aliyuncs.com/product/114-20160001.png</v>
      </c>
      <c r="T2641" s="27" t="s">
        <v>8759</v>
      </c>
      <c r="U2641" s="28" t="str">
        <f>VLOOKUP(N2641,'散件（更新）'!B:G,6,FALSE)</f>
        <v>FB1676A(带PTC),黑色按钮黑色滚刷</v>
      </c>
      <c r="V2641" s="28" t="str">
        <f>VLOOKUP(N2641,'散件（更新）'!B:I,8,FALSE)</f>
        <v>6972200195081</v>
      </c>
    </row>
    <row r="2642" spans="1:22">
      <c r="A2642" s="57">
        <v>46169</v>
      </c>
      <c r="B2642" s="48" t="s">
        <v>3866</v>
      </c>
      <c r="C2642" s="27" t="str">
        <f>VLOOKUP(B2642,'大货清单（不定期按GOMS更新）'!A:H,8,0)</f>
        <v>107-22251601</v>
      </c>
      <c r="D2642" s="27" t="str">
        <f>VLOOKUP(B2642,'大货清单（不定期按GOMS更新）'!A:C,3,0)</f>
        <v>ZB2225P-01</v>
      </c>
      <c r="E2642" s="27" t="str">
        <f>VLOOKUP(B2642,'大货清单（不定期按GOMS更新）'!A:H,4,0)</f>
        <v>GB</v>
      </c>
      <c r="F2642" s="27" t="str">
        <f>VLOOKUP(B2642,'大货清单（不定期按GOMS更新）'!A:H,2,0)</f>
        <v>PURE ONE STATION</v>
      </c>
      <c r="G2642" s="28">
        <f>VLOOKUP(B2642,'大货清单（不定期按GOMS更新）'!A:I,9,FALSE)</f>
        <v>6974950104719</v>
      </c>
      <c r="H2642" s="27" t="str">
        <f>VLOOKUP(B2642,'大货清单（不定期按GOMS更新）'!A:H,7,0)</f>
        <v>WHITE</v>
      </c>
      <c r="I2642" s="27" t="str">
        <f>VLOOKUP(B2642,'大货清单（不定期按GOMS更新）'!A:F,6,FALSE)</f>
        <v>PHASEOUT</v>
      </c>
      <c r="J2642" s="27" t="str">
        <f>VLOOKUP(B2642,'大货清单（不定期按GOMS更新）'!A:K,11,FALSE)</f>
        <v>13</v>
      </c>
      <c r="K2642" s="27" t="str">
        <f>VLOOKUP(B2642,'大货清单（不定期按GOMS更新）'!A:N,12,FALSE)</f>
        <v>813</v>
      </c>
      <c r="L2642" s="27" t="str">
        <f>VLOOKUP(B2642,'大货清单（不定期按GOMS更新）'!A:M,13,FALSE)</f>
        <v>380</v>
      </c>
      <c r="M2642" s="27" t="str">
        <f>VLOOKUP(B2642,'大货清单（不定期按GOMS更新）'!A:N,14,FALSE)</f>
        <v>324</v>
      </c>
      <c r="N2642" s="49" t="s">
        <v>1683</v>
      </c>
      <c r="O2642" s="27">
        <f>IFERROR(VLOOKUP(N2642,'散件迭代（不定期更新）'!C:J,8,FALSE),0)</f>
        <v>0</v>
      </c>
      <c r="P2642" s="27" t="str">
        <f>IFERROR(VLOOKUP(N2642,'散件（更新）'!B:H,3,FALSE),0)</f>
        <v>/</v>
      </c>
      <c r="Q2642" s="27" t="str">
        <f>VLOOKUP(N2642,'散件（更新）'!B:H,2,FALSE)</f>
        <v>114-22010401</v>
      </c>
      <c r="R2642" s="27" t="str">
        <f>VLOOKUP(N2642,'散件（更新）'!B:H,7,FALSE)</f>
        <v>Mini Power Brush</v>
      </c>
      <c r="S2642" s="27" t="str">
        <f>VLOOKUP(N2642,'散件（更新）'!B:E,4,FALSE)</f>
        <v>https://tineco-yxzt.oss-accelerate.aliyuncs.com/20231219/9VSBM170000_1702948062016.png</v>
      </c>
      <c r="T2642" s="27" t="s">
        <v>8759</v>
      </c>
      <c r="U2642" s="28" t="str">
        <f>VLOOKUP(N2642,'散件（更新）'!B:G,6,FALSE)</f>
        <v>FB2207小电动3pin</v>
      </c>
      <c r="V2642" s="28">
        <f>VLOOKUP(N2642,'散件（更新）'!B:I,8,FALSE)</f>
        <v>6974950101824</v>
      </c>
    </row>
    <row r="2643" spans="1:22">
      <c r="A2643" s="57">
        <v>46169</v>
      </c>
      <c r="B2643" s="48" t="s">
        <v>3889</v>
      </c>
      <c r="C2643" s="27" t="str">
        <f>VLOOKUP(B2643,'大货清单（不定期按GOMS更新）'!A:H,8,0)</f>
        <v>107-22251501</v>
      </c>
      <c r="D2643" s="27" t="str">
        <f>VLOOKUP(B2643,'大货清单（不定期按GOMS更新）'!A:C,3,0)</f>
        <v>ZB2225O-01</v>
      </c>
      <c r="E2643" s="27" t="str">
        <f>VLOOKUP(B2643,'大货清单（不定期按GOMS更新）'!A:H,4,0)</f>
        <v>GB</v>
      </c>
      <c r="F2643" s="27" t="str">
        <f>VLOOKUP(B2643,'大货清单（不定期按GOMS更新）'!A:H,2,0)</f>
        <v>PURE ONE STATION PET</v>
      </c>
      <c r="G2643" s="28">
        <f>VLOOKUP(B2643,'大货清单（不定期按GOMS更新）'!A:I,9,FALSE)</f>
        <v>6974950104528</v>
      </c>
      <c r="H2643" s="27" t="str">
        <f>VLOOKUP(B2643,'大货清单（不定期按GOMS更新）'!A:H,7,0)</f>
        <v>BLACK/BLUE</v>
      </c>
      <c r="I2643" s="27" t="str">
        <f>VLOOKUP(B2643,'大货清单（不定期按GOMS更新）'!A:F,6,FALSE)</f>
        <v>PHASEOUT</v>
      </c>
      <c r="J2643" s="27" t="str">
        <f>VLOOKUP(B2643,'大货清单（不定期按GOMS更新）'!A:K,11,FALSE)</f>
        <v>13</v>
      </c>
      <c r="K2643" s="27" t="str">
        <f>VLOOKUP(B2643,'大货清单（不定期按GOMS更新）'!A:N,12,FALSE)</f>
        <v>813</v>
      </c>
      <c r="L2643" s="27" t="str">
        <f>VLOOKUP(B2643,'大货清单（不定期按GOMS更新）'!A:M,13,FALSE)</f>
        <v>380</v>
      </c>
      <c r="M2643" s="27" t="str">
        <f>VLOOKUP(B2643,'大货清单（不定期按GOMS更新）'!A:N,14,FALSE)</f>
        <v>324</v>
      </c>
      <c r="N2643" s="49" t="s">
        <v>1683</v>
      </c>
      <c r="O2643" s="27">
        <f>IFERROR(VLOOKUP(N2643,'散件迭代（不定期更新）'!C:J,8,FALSE),0)</f>
        <v>0</v>
      </c>
      <c r="P2643" s="27" t="str">
        <f>IFERROR(VLOOKUP(N2643,'散件（更新）'!B:H,3,FALSE),0)</f>
        <v>/</v>
      </c>
      <c r="Q2643" s="27" t="str">
        <f>VLOOKUP(N2643,'散件（更新）'!B:H,2,FALSE)</f>
        <v>114-22010401</v>
      </c>
      <c r="R2643" s="27" t="str">
        <f>VLOOKUP(N2643,'散件（更新）'!B:H,7,FALSE)</f>
        <v>Mini Power Brush</v>
      </c>
      <c r="S2643" s="27" t="str">
        <f>VLOOKUP(N2643,'散件（更新）'!B:E,4,FALSE)</f>
        <v>https://tineco-yxzt.oss-accelerate.aliyuncs.com/20231219/9VSBM170000_1702948062016.png</v>
      </c>
      <c r="T2643" s="27" t="s">
        <v>8759</v>
      </c>
      <c r="U2643" s="28" t="str">
        <f>VLOOKUP(N2643,'散件（更新）'!B:G,6,FALSE)</f>
        <v>FB2207小电动3pin</v>
      </c>
      <c r="V2643" s="28">
        <f>VLOOKUP(N2643,'散件（更新）'!B:I,8,FALSE)</f>
        <v>6974950101824</v>
      </c>
    </row>
    <row r="2644" spans="1:22">
      <c r="A2644" s="57">
        <v>46169</v>
      </c>
      <c r="B2644" s="48" t="s">
        <v>7097</v>
      </c>
      <c r="C2644" s="27" t="str">
        <f>VLOOKUP(B2644,'大货清单（不定期按GOMS更新）'!A:H,8,0)</f>
        <v>108-24150101</v>
      </c>
      <c r="D2644" s="27" t="str">
        <f>VLOOKUP(B2644,'大货清单（不定期按GOMS更新）'!A:C,3,0)</f>
        <v>CL2415A-01</v>
      </c>
      <c r="E2644" s="27" t="str">
        <f>VLOOKUP(B2644,'大货清单（不定期按GOMS更新）'!A:H,4,0)</f>
        <v>DE,CH,PL,NL,ZA,CL,MN,LT,UA,GR,DK,RO,AT,FR,ES,CZ,HU,PE,MA</v>
      </c>
      <c r="F2644" s="27" t="str">
        <f>VLOOKUP(B2644,'大货清单（不定期按GOMS更新）'!A:H,2,0)</f>
        <v>iCarpet Spot</v>
      </c>
      <c r="G2644" s="28" t="str">
        <f>VLOOKUP(B2644,'大货清单（不定期按GOMS更新）'!A:I,9,FALSE)</f>
        <v>6974950109929,	 6974950109929</v>
      </c>
      <c r="H2644" s="27" t="str">
        <f>VLOOKUP(B2644,'大货清单（不定期按GOMS更新）'!A:H,7,0)</f>
        <v>White</v>
      </c>
      <c r="I2644" s="27" t="str">
        <f>VLOOKUP(B2644,'大货清单（不定期按GOMS更新）'!A:F,6,FALSE)</f>
        <v>ACTIVE</v>
      </c>
      <c r="J2644" s="27" t="str">
        <f>VLOOKUP(B2644,'大货清单（不定期按GOMS更新）'!A:K,11,FALSE)</f>
        <v>6.6</v>
      </c>
      <c r="K2644" s="27" t="str">
        <f>VLOOKUP(B2644,'大货清单（不定期按GOMS更新）'!A:N,12,FALSE)</f>
        <v>424</v>
      </c>
      <c r="L2644" s="27" t="str">
        <f>VLOOKUP(B2644,'大货清单（不定期按GOMS更新）'!A:M,13,FALSE)</f>
        <v>288</v>
      </c>
      <c r="M2644" s="27" t="str">
        <f>VLOOKUP(B2644,'大货清单（不定期按GOMS更新）'!A:N,14,FALSE)</f>
        <v>381</v>
      </c>
      <c r="N2644" s="49" t="s">
        <v>7303</v>
      </c>
      <c r="O2644" s="27">
        <f>IFERROR(VLOOKUP(N2644,'散件迭代（不定期更新）'!C:J,8,FALSE),0)</f>
        <v>0</v>
      </c>
      <c r="P2644" s="27">
        <f>IFERROR(VLOOKUP(N2644,'散件（更新）'!B:H,3,FALSE),0)</f>
        <v>0</v>
      </c>
      <c r="Q2644" s="27" t="str">
        <f>VLOOKUP(N2644,'散件（更新）'!B:H,2,FALSE)</f>
        <v>114-24150104</v>
      </c>
      <c r="R2644" s="27" t="str">
        <f>VLOOKUP(N2644,'散件（更新）'!B:H,7,FALSE)</f>
        <v>Mini Power Brush</v>
      </c>
      <c r="S2644" s="27" t="str">
        <f>VLOOKUP(N2644,'散件（更新）'!B:E,4,FALSE)</f>
        <v>https://tineco-yxzt.oss-accelerate.aliyuncs.com/20240918/114-24150104_1726646966860.png</v>
      </c>
      <c r="T2644" s="27" t="s">
        <v>8759</v>
      </c>
      <c r="U2644" s="28" t="str">
        <f>VLOOKUP(N2644,'散件（更新）'!B:G,6,FALSE)</f>
        <v>标准刷头组件（白色）</v>
      </c>
      <c r="V2644" s="28">
        <f>VLOOKUP(N2644,'散件（更新）'!B:I,8,FALSE)</f>
        <v>6932485001408</v>
      </c>
    </row>
    <row r="2645" spans="1:22">
      <c r="A2645" s="57">
        <v>46169</v>
      </c>
      <c r="B2645" s="48" t="s">
        <v>7097</v>
      </c>
      <c r="C2645" s="27" t="str">
        <f>VLOOKUP(B2645,'大货清单（不定期按GOMS更新）'!A:H,8,0)</f>
        <v>108-24150101</v>
      </c>
      <c r="D2645" s="27" t="str">
        <f>VLOOKUP(B2645,'大货清单（不定期按GOMS更新）'!A:C,3,0)</f>
        <v>CL2415A-01</v>
      </c>
      <c r="E2645" s="27" t="str">
        <f>VLOOKUP(B2645,'大货清单（不定期按GOMS更新）'!A:H,4,0)</f>
        <v>DE,CH,PL,NL,ZA,CL,MN,LT,UA,GR,DK,RO,AT,FR,ES,CZ,HU,PE,MA</v>
      </c>
      <c r="F2645" s="27" t="str">
        <f>VLOOKUP(B2645,'大货清单（不定期按GOMS更新）'!A:H,2,0)</f>
        <v>iCarpet Spot</v>
      </c>
      <c r="G2645" s="28" t="str">
        <f>VLOOKUP(B2645,'大货清单（不定期按GOMS更新）'!A:I,9,FALSE)</f>
        <v>6974950109929,	 6974950109929</v>
      </c>
      <c r="H2645" s="27" t="str">
        <f>VLOOKUP(B2645,'大货清单（不定期按GOMS更新）'!A:H,7,0)</f>
        <v>White</v>
      </c>
      <c r="I2645" s="27" t="str">
        <f>VLOOKUP(B2645,'大货清单（不定期按GOMS更新）'!A:F,6,FALSE)</f>
        <v>ACTIVE</v>
      </c>
      <c r="J2645" s="27" t="str">
        <f>VLOOKUP(B2645,'大货清单（不定期按GOMS更新）'!A:K,11,FALSE)</f>
        <v>6.6</v>
      </c>
      <c r="K2645" s="27" t="str">
        <f>VLOOKUP(B2645,'大货清单（不定期按GOMS更新）'!A:N,12,FALSE)</f>
        <v>424</v>
      </c>
      <c r="L2645" s="27" t="str">
        <f>VLOOKUP(B2645,'大货清单（不定期按GOMS更新）'!A:M,13,FALSE)</f>
        <v>288</v>
      </c>
      <c r="M2645" s="27" t="str">
        <f>VLOOKUP(B2645,'大货清单（不定期按GOMS更新）'!A:N,14,FALSE)</f>
        <v>381</v>
      </c>
      <c r="N2645" s="49" t="s">
        <v>7302</v>
      </c>
      <c r="O2645" s="27">
        <f>IFERROR(VLOOKUP(N2645,'散件迭代（不定期更新）'!C:J,8,FALSE),0)</f>
        <v>0</v>
      </c>
      <c r="P2645" s="27">
        <f>IFERROR(VLOOKUP(N2645,'散件（更新）'!B:H,3,FALSE),0)</f>
        <v>0</v>
      </c>
      <c r="Q2645" s="27" t="str">
        <f>VLOOKUP(N2645,'散件（更新）'!B:H,2,FALSE)</f>
        <v>114-24150103</v>
      </c>
      <c r="R2645" s="27" t="str">
        <f>VLOOKUP(N2645,'散件（更新）'!B:H,7,FALSE)</f>
        <v>Accessory Holder</v>
      </c>
      <c r="S2645" s="27" t="str">
        <f>VLOOKUP(N2645,'散件（更新）'!B:E,4,FALSE)</f>
        <v>https://tineco-yxzt.oss-accelerate.aliyuncs.com/20240918/114-24150103_1726646698220.png</v>
      </c>
      <c r="T2645" s="27" t="s">
        <v>8759</v>
      </c>
      <c r="U2645" s="28" t="str">
        <f>VLOOKUP(N2645,'散件（更新）'!B:G,6,FALSE)</f>
        <v>手柄架（白色）</v>
      </c>
      <c r="V2645" s="28">
        <f>VLOOKUP(N2645,'散件（更新）'!B:I,8,FALSE)</f>
        <v>6932485001392</v>
      </c>
    </row>
    <row r="2646" spans="1:22">
      <c r="A2646" s="57">
        <v>46169</v>
      </c>
      <c r="B2646" s="48" t="s">
        <v>7097</v>
      </c>
      <c r="C2646" s="27" t="str">
        <f>VLOOKUP(B2646,'大货清单（不定期按GOMS更新）'!A:H,8,0)</f>
        <v>108-24150101</v>
      </c>
      <c r="D2646" s="27" t="str">
        <f>VLOOKUP(B2646,'大货清单（不定期按GOMS更新）'!A:C,3,0)</f>
        <v>CL2415A-01</v>
      </c>
      <c r="E2646" s="27" t="str">
        <f>VLOOKUP(B2646,'大货清单（不定期按GOMS更新）'!A:H,4,0)</f>
        <v>DE,CH,PL,NL,ZA,CL,MN,LT,UA,GR,DK,RO,AT,FR,ES,CZ,HU,PE,MA</v>
      </c>
      <c r="F2646" s="27" t="str">
        <f>VLOOKUP(B2646,'大货清单（不定期按GOMS更新）'!A:H,2,0)</f>
        <v>iCarpet Spot</v>
      </c>
      <c r="G2646" s="28" t="str">
        <f>VLOOKUP(B2646,'大货清单（不定期按GOMS更新）'!A:I,9,FALSE)</f>
        <v>6974950109929,	 6974950109929</v>
      </c>
      <c r="H2646" s="27" t="str">
        <f>VLOOKUP(B2646,'大货清单（不定期按GOMS更新）'!A:H,7,0)</f>
        <v>White</v>
      </c>
      <c r="I2646" s="27" t="str">
        <f>VLOOKUP(B2646,'大货清单（不定期按GOMS更新）'!A:F,6,FALSE)</f>
        <v>ACTIVE</v>
      </c>
      <c r="J2646" s="27" t="str">
        <f>VLOOKUP(B2646,'大货清单（不定期按GOMS更新）'!A:K,11,FALSE)</f>
        <v>6.6</v>
      </c>
      <c r="K2646" s="27" t="str">
        <f>VLOOKUP(B2646,'大货清单（不定期按GOMS更新）'!A:N,12,FALSE)</f>
        <v>424</v>
      </c>
      <c r="L2646" s="27" t="str">
        <f>VLOOKUP(B2646,'大货清单（不定期按GOMS更新）'!A:M,13,FALSE)</f>
        <v>288</v>
      </c>
      <c r="M2646" s="27" t="str">
        <f>VLOOKUP(B2646,'大货清单（不定期按GOMS更新）'!A:N,14,FALSE)</f>
        <v>381</v>
      </c>
      <c r="N2646" s="49" t="s">
        <v>7292</v>
      </c>
      <c r="O2646" s="27">
        <f>IFERROR(VLOOKUP(N2646,'散件迭代（不定期更新）'!C:J,8,FALSE),0)</f>
        <v>0</v>
      </c>
      <c r="P2646" s="27">
        <f>IFERROR(VLOOKUP(N2646,'散件（更新）'!B:H,3,FALSE),0)</f>
        <v>0</v>
      </c>
      <c r="Q2646" s="27" t="str">
        <f>VLOOKUP(N2646,'散件（更新）'!B:H,2,FALSE)</f>
        <v>114-24150002</v>
      </c>
      <c r="R2646" s="27" t="str">
        <f>VLOOKUP(N2646,'散件（更新）'!B:H,7,FALSE)</f>
        <v>plastic part</v>
      </c>
      <c r="S2646" s="27" t="str">
        <f>VLOOKUP(N2646,'散件（更新）'!B:E,4,FALSE)</f>
        <v>https://tineco-yxzt.oss-accelerate.aliyuncs.com/20240902/114-24150002_1725263804942.png</v>
      </c>
      <c r="T2646" s="27" t="s">
        <v>8759</v>
      </c>
      <c r="U2646" s="28" t="str">
        <f>VLOOKUP(N2646,'散件（更新）'!B:G,6,FALSE)</f>
        <v>回收桶上盖组件</v>
      </c>
      <c r="V2646" s="28">
        <f>VLOOKUP(N2646,'散件（更新）'!B:I,8,FALSE)</f>
        <v>6932485000029</v>
      </c>
    </row>
    <row r="2647" spans="1:22">
      <c r="A2647" s="57">
        <v>46169</v>
      </c>
      <c r="B2647" s="48" t="s">
        <v>7097</v>
      </c>
      <c r="C2647" s="27" t="str">
        <f>VLOOKUP(B2647,'大货清单（不定期按GOMS更新）'!A:H,8,0)</f>
        <v>108-24150101</v>
      </c>
      <c r="D2647" s="27" t="str">
        <f>VLOOKUP(B2647,'大货清单（不定期按GOMS更新）'!A:C,3,0)</f>
        <v>CL2415A-01</v>
      </c>
      <c r="E2647" s="27" t="str">
        <f>VLOOKUP(B2647,'大货清单（不定期按GOMS更新）'!A:H,4,0)</f>
        <v>DE,CH,PL,NL,ZA,CL,MN,LT,UA,GR,DK,RO,AT,FR,ES,CZ,HU,PE,MA</v>
      </c>
      <c r="F2647" s="27" t="str">
        <f>VLOOKUP(B2647,'大货清单（不定期按GOMS更新）'!A:H,2,0)</f>
        <v>iCarpet Spot</v>
      </c>
      <c r="G2647" s="28" t="str">
        <f>VLOOKUP(B2647,'大货清单（不定期按GOMS更新）'!A:I,9,FALSE)</f>
        <v>6974950109929,	 6974950109929</v>
      </c>
      <c r="H2647" s="27" t="str">
        <f>VLOOKUP(B2647,'大货清单（不定期按GOMS更新）'!A:H,7,0)</f>
        <v>White</v>
      </c>
      <c r="I2647" s="27" t="str">
        <f>VLOOKUP(B2647,'大货清单（不定期按GOMS更新）'!A:F,6,FALSE)</f>
        <v>ACTIVE</v>
      </c>
      <c r="J2647" s="27" t="str">
        <f>VLOOKUP(B2647,'大货清单（不定期按GOMS更新）'!A:K,11,FALSE)</f>
        <v>6.6</v>
      </c>
      <c r="K2647" s="27" t="str">
        <f>VLOOKUP(B2647,'大货清单（不定期按GOMS更新）'!A:N,12,FALSE)</f>
        <v>424</v>
      </c>
      <c r="L2647" s="27" t="str">
        <f>VLOOKUP(B2647,'大货清单（不定期按GOMS更新）'!A:M,13,FALSE)</f>
        <v>288</v>
      </c>
      <c r="M2647" s="27" t="str">
        <f>VLOOKUP(B2647,'大货清单（不定期按GOMS更新）'!A:N,14,FALSE)</f>
        <v>381</v>
      </c>
      <c r="N2647" s="49" t="s">
        <v>7295</v>
      </c>
      <c r="O2647" s="27">
        <f>IFERROR(VLOOKUP(N2647,'散件迭代（不定期更新）'!C:J,8,FALSE),0)</f>
        <v>0</v>
      </c>
      <c r="P2647" s="27">
        <f>IFERROR(VLOOKUP(N2647,'散件（更新）'!B:H,3,FALSE),0)</f>
        <v>0</v>
      </c>
      <c r="Q2647" s="27" t="str">
        <f>VLOOKUP(N2647,'散件（更新）'!B:H,2,FALSE)</f>
        <v>114-24150004</v>
      </c>
      <c r="R2647" s="27" t="str">
        <f>VLOOKUP(N2647,'散件（更新）'!B:H,7,FALSE)</f>
        <v>plastic part</v>
      </c>
      <c r="S2647" s="27" t="str">
        <f>VLOOKUP(N2647,'散件（更新）'!B:E,4,FALSE)</f>
        <v>https://tineco-yxzt.oss-accelerate.aliyuncs.com/20240902/114-24150004_1725270198309.png</v>
      </c>
      <c r="T2647" s="27" t="s">
        <v>8759</v>
      </c>
      <c r="U2647" s="28" t="str">
        <f>VLOOKUP(N2647,'散件（更新）'!B:G,6,FALSE)</f>
        <v>平面刷前盖组件</v>
      </c>
      <c r="V2647" s="28">
        <f>VLOOKUP(N2647,'散件（更新）'!B:I,8,FALSE)</f>
        <v>6932485000050</v>
      </c>
    </row>
    <row r="2648" spans="1:22">
      <c r="A2648" s="57">
        <v>46169</v>
      </c>
      <c r="B2648" s="48" t="s">
        <v>7097</v>
      </c>
      <c r="C2648" s="27" t="str">
        <f>VLOOKUP(B2648,'大货清单（不定期按GOMS更新）'!A:H,8,0)</f>
        <v>108-24150101</v>
      </c>
      <c r="D2648" s="27" t="str">
        <f>VLOOKUP(B2648,'大货清单（不定期按GOMS更新）'!A:C,3,0)</f>
        <v>CL2415A-01</v>
      </c>
      <c r="E2648" s="27" t="str">
        <f>VLOOKUP(B2648,'大货清单（不定期按GOMS更新）'!A:H,4,0)</f>
        <v>DE,CH,PL,NL,ZA,CL,MN,LT,UA,GR,DK,RO,AT,FR,ES,CZ,HU,PE,MA</v>
      </c>
      <c r="F2648" s="27" t="str">
        <f>VLOOKUP(B2648,'大货清单（不定期按GOMS更新）'!A:H,2,0)</f>
        <v>iCarpet Spot</v>
      </c>
      <c r="G2648" s="28" t="str">
        <f>VLOOKUP(B2648,'大货清单（不定期按GOMS更新）'!A:I,9,FALSE)</f>
        <v>6974950109929,	 6974950109929</v>
      </c>
      <c r="H2648" s="27" t="str">
        <f>VLOOKUP(B2648,'大货清单（不定期按GOMS更新）'!A:H,7,0)</f>
        <v>White</v>
      </c>
      <c r="I2648" s="27" t="str">
        <f>VLOOKUP(B2648,'大货清单（不定期按GOMS更新）'!A:F,6,FALSE)</f>
        <v>ACTIVE</v>
      </c>
      <c r="J2648" s="27" t="str">
        <f>VLOOKUP(B2648,'大货清单（不定期按GOMS更新）'!A:K,11,FALSE)</f>
        <v>6.6</v>
      </c>
      <c r="K2648" s="27" t="str">
        <f>VLOOKUP(B2648,'大货清单（不定期按GOMS更新）'!A:N,12,FALSE)</f>
        <v>424</v>
      </c>
      <c r="L2648" s="27" t="str">
        <f>VLOOKUP(B2648,'大货清单（不定期按GOMS更新）'!A:M,13,FALSE)</f>
        <v>288</v>
      </c>
      <c r="M2648" s="27" t="str">
        <f>VLOOKUP(B2648,'大货清单（不定期按GOMS更新）'!A:N,14,FALSE)</f>
        <v>381</v>
      </c>
      <c r="N2648" s="49" t="s">
        <v>7299</v>
      </c>
      <c r="O2648" s="27">
        <f>IFERROR(VLOOKUP(N2648,'散件迭代（不定期更新）'!C:J,8,FALSE),0)</f>
        <v>0</v>
      </c>
      <c r="P2648" s="27">
        <f>IFERROR(VLOOKUP(N2648,'散件（更新）'!B:H,3,FALSE),0)</f>
        <v>0</v>
      </c>
      <c r="Q2648" s="27" t="str">
        <f>VLOOKUP(N2648,'散件（更新）'!B:H,2,FALSE)</f>
        <v>114-24150100</v>
      </c>
      <c r="R2648" s="27" t="str">
        <f>VLOOKUP(N2648,'散件（更新）'!B:H,7,FALSE)</f>
        <v>Wire</v>
      </c>
      <c r="S2648" s="27">
        <f>VLOOKUP(N2648,'散件（更新）'!B:E,4,FALSE)</f>
        <v>0</v>
      </c>
      <c r="T2648" s="27" t="s">
        <v>8759</v>
      </c>
      <c r="U2648" s="28" t="str">
        <f>VLOOKUP(N2648,'散件（更新）'!B:G,6,FALSE)</f>
        <v>电源线（欧版）</v>
      </c>
      <c r="V2648" s="28">
        <f>VLOOKUP(N2648,'散件（更新）'!B:I,8,FALSE)</f>
        <v>6932485000128</v>
      </c>
    </row>
    <row r="2649" spans="1:22">
      <c r="A2649" s="57">
        <v>46169</v>
      </c>
      <c r="B2649" s="48" t="s">
        <v>7097</v>
      </c>
      <c r="C2649" s="27" t="str">
        <f>VLOOKUP(B2649,'大货清单（不定期按GOMS更新）'!A:H,8,0)</f>
        <v>108-24150101</v>
      </c>
      <c r="D2649" s="27" t="str">
        <f>VLOOKUP(B2649,'大货清单（不定期按GOMS更新）'!A:C,3,0)</f>
        <v>CL2415A-01</v>
      </c>
      <c r="E2649" s="27" t="str">
        <f>VLOOKUP(B2649,'大货清单（不定期按GOMS更新）'!A:H,4,0)</f>
        <v>DE,CH,PL,NL,ZA,CL,MN,LT,UA,GR,DK,RO,AT,FR,ES,CZ,HU,PE,MA</v>
      </c>
      <c r="F2649" s="27" t="str">
        <f>VLOOKUP(B2649,'大货清单（不定期按GOMS更新）'!A:H,2,0)</f>
        <v>iCarpet Spot</v>
      </c>
      <c r="G2649" s="28" t="str">
        <f>VLOOKUP(B2649,'大货清单（不定期按GOMS更新）'!A:I,9,FALSE)</f>
        <v>6974950109929,	 6974950109929</v>
      </c>
      <c r="H2649" s="27" t="str">
        <f>VLOOKUP(B2649,'大货清单（不定期按GOMS更新）'!A:H,7,0)</f>
        <v>White</v>
      </c>
      <c r="I2649" s="27" t="str">
        <f>VLOOKUP(B2649,'大货清单（不定期按GOMS更新）'!A:F,6,FALSE)</f>
        <v>ACTIVE</v>
      </c>
      <c r="J2649" s="27" t="str">
        <f>VLOOKUP(B2649,'大货清单（不定期按GOMS更新）'!A:K,11,FALSE)</f>
        <v>6.6</v>
      </c>
      <c r="K2649" s="27" t="str">
        <f>VLOOKUP(B2649,'大货清单（不定期按GOMS更新）'!A:N,12,FALSE)</f>
        <v>424</v>
      </c>
      <c r="L2649" s="27" t="str">
        <f>VLOOKUP(B2649,'大货清单（不定期按GOMS更新）'!A:M,13,FALSE)</f>
        <v>288</v>
      </c>
      <c r="M2649" s="27" t="str">
        <f>VLOOKUP(B2649,'大货清单（不定期按GOMS更新）'!A:N,14,FALSE)</f>
        <v>381</v>
      </c>
      <c r="N2649" s="49" t="s">
        <v>7298</v>
      </c>
      <c r="O2649" s="27">
        <f>IFERROR(VLOOKUP(N2649,'散件迭代（不定期更新）'!C:J,8,FALSE),0)</f>
        <v>0</v>
      </c>
      <c r="P2649" s="27">
        <f>IFERROR(VLOOKUP(N2649,'散件（更新）'!B:H,3,FALSE),0)</f>
        <v>0</v>
      </c>
      <c r="Q2649" s="27" t="str">
        <f>VLOOKUP(N2649,'散件（更新）'!B:H,2,FALSE)</f>
        <v>114-24150009</v>
      </c>
      <c r="R2649" s="27" t="str">
        <f>VLOOKUP(N2649,'散件（更新）'!B:H,7,FALSE)</f>
        <v>Switch</v>
      </c>
      <c r="S2649" s="27">
        <f>VLOOKUP(N2649,'散件（更新）'!B:E,4,FALSE)</f>
        <v>0</v>
      </c>
      <c r="T2649" s="27" t="s">
        <v>8759</v>
      </c>
      <c r="U2649" s="28" t="str">
        <f>VLOOKUP(N2649,'散件（更新）'!B:G,6,FALSE)</f>
        <v>电源开关组件</v>
      </c>
      <c r="V2649" s="28">
        <f>VLOOKUP(N2649,'散件（更新）'!B:I,8,FALSE)</f>
        <v>6932485000081</v>
      </c>
    </row>
    <row r="2650" spans="1:22">
      <c r="A2650" s="57">
        <v>46169</v>
      </c>
      <c r="B2650" s="48" t="s">
        <v>7097</v>
      </c>
      <c r="C2650" s="27" t="str">
        <f>VLOOKUP(B2650,'大货清单（不定期按GOMS更新）'!A:H,8,0)</f>
        <v>108-24150101</v>
      </c>
      <c r="D2650" s="27" t="str">
        <f>VLOOKUP(B2650,'大货清单（不定期按GOMS更新）'!A:C,3,0)</f>
        <v>CL2415A-01</v>
      </c>
      <c r="E2650" s="27" t="str">
        <f>VLOOKUP(B2650,'大货清单（不定期按GOMS更新）'!A:H,4,0)</f>
        <v>DE,CH,PL,NL,ZA,CL,MN,LT,UA,GR,DK,RO,AT,FR,ES,CZ,HU,PE,MA</v>
      </c>
      <c r="F2650" s="27" t="str">
        <f>VLOOKUP(B2650,'大货清单（不定期按GOMS更新）'!A:H,2,0)</f>
        <v>iCarpet Spot</v>
      </c>
      <c r="G2650" s="28" t="str">
        <f>VLOOKUP(B2650,'大货清单（不定期按GOMS更新）'!A:I,9,FALSE)</f>
        <v>6974950109929,	 6974950109929</v>
      </c>
      <c r="H2650" s="27" t="str">
        <f>VLOOKUP(B2650,'大货清单（不定期按GOMS更新）'!A:H,7,0)</f>
        <v>White</v>
      </c>
      <c r="I2650" s="27" t="str">
        <f>VLOOKUP(B2650,'大货清单（不定期按GOMS更新）'!A:F,6,FALSE)</f>
        <v>ACTIVE</v>
      </c>
      <c r="J2650" s="27" t="str">
        <f>VLOOKUP(B2650,'大货清单（不定期按GOMS更新）'!A:K,11,FALSE)</f>
        <v>6.6</v>
      </c>
      <c r="K2650" s="27" t="str">
        <f>VLOOKUP(B2650,'大货清单（不定期按GOMS更新）'!A:N,12,FALSE)</f>
        <v>424</v>
      </c>
      <c r="L2650" s="27" t="str">
        <f>VLOOKUP(B2650,'大货清单（不定期按GOMS更新）'!A:M,13,FALSE)</f>
        <v>288</v>
      </c>
      <c r="M2650" s="27" t="str">
        <f>VLOOKUP(B2650,'大货清单（不定期按GOMS更新）'!A:N,14,FALSE)</f>
        <v>381</v>
      </c>
      <c r="N2650" s="49" t="s">
        <v>7301</v>
      </c>
      <c r="O2650" s="27">
        <f>IFERROR(VLOOKUP(N2650,'散件迭代（不定期更新）'!C:J,8,FALSE),0)</f>
        <v>0</v>
      </c>
      <c r="P2650" s="27">
        <f>IFERROR(VLOOKUP(N2650,'散件（更新）'!B:H,3,FALSE),0)</f>
        <v>0</v>
      </c>
      <c r="Q2650" s="27" t="str">
        <f>VLOOKUP(N2650,'散件（更新）'!B:H,2,FALSE)</f>
        <v>114-24150102</v>
      </c>
      <c r="R2650" s="27" t="str">
        <f>VLOOKUP(N2650,'散件（更新）'!B:H,7,FALSE)</f>
        <v>Motor</v>
      </c>
      <c r="S2650" s="27">
        <f>VLOOKUP(N2650,'散件（更新）'!B:E,4,FALSE)</f>
        <v>0</v>
      </c>
      <c r="T2650" s="27" t="s">
        <v>8759</v>
      </c>
      <c r="U2650" s="28" t="str">
        <f>VLOOKUP(N2650,'散件（更新）'!B:G,6,FALSE)</f>
        <v>主电机（欧版）</v>
      </c>
      <c r="V2650" s="28">
        <f>VLOOKUP(N2650,'散件（更新）'!B:I,8,FALSE)</f>
        <v>6932485000142</v>
      </c>
    </row>
    <row r="2651" spans="1:22">
      <c r="A2651" s="57">
        <v>46169</v>
      </c>
      <c r="B2651" s="48" t="s">
        <v>7097</v>
      </c>
      <c r="C2651" s="27" t="str">
        <f>VLOOKUP(B2651,'大货清单（不定期按GOMS更新）'!A:H,8,0)</f>
        <v>108-24150101</v>
      </c>
      <c r="D2651" s="27" t="str">
        <f>VLOOKUP(B2651,'大货清单（不定期按GOMS更新）'!A:C,3,0)</f>
        <v>CL2415A-01</v>
      </c>
      <c r="E2651" s="27" t="str">
        <f>VLOOKUP(B2651,'大货清单（不定期按GOMS更新）'!A:H,4,0)</f>
        <v>DE,CH,PL,NL,ZA,CL,MN,LT,UA,GR,DK,RO,AT,FR,ES,CZ,HU,PE,MA</v>
      </c>
      <c r="F2651" s="27" t="str">
        <f>VLOOKUP(B2651,'大货清单（不定期按GOMS更新）'!A:H,2,0)</f>
        <v>iCarpet Spot</v>
      </c>
      <c r="G2651" s="28" t="str">
        <f>VLOOKUP(B2651,'大货清单（不定期按GOMS更新）'!A:I,9,FALSE)</f>
        <v>6974950109929,	 6974950109929</v>
      </c>
      <c r="H2651" s="27" t="str">
        <f>VLOOKUP(B2651,'大货清单（不定期按GOMS更新）'!A:H,7,0)</f>
        <v>White</v>
      </c>
      <c r="I2651" s="27" t="str">
        <f>VLOOKUP(B2651,'大货清单（不定期按GOMS更新）'!A:F,6,FALSE)</f>
        <v>ACTIVE</v>
      </c>
      <c r="J2651" s="27" t="str">
        <f>VLOOKUP(B2651,'大货清单（不定期按GOMS更新）'!A:K,11,FALSE)</f>
        <v>6.6</v>
      </c>
      <c r="K2651" s="27" t="str">
        <f>VLOOKUP(B2651,'大货清单（不定期按GOMS更新）'!A:N,12,FALSE)</f>
        <v>424</v>
      </c>
      <c r="L2651" s="27" t="str">
        <f>VLOOKUP(B2651,'大货清单（不定期按GOMS更新）'!A:M,13,FALSE)</f>
        <v>288</v>
      </c>
      <c r="M2651" s="27" t="str">
        <f>VLOOKUP(B2651,'大货清单（不定期按GOMS更新）'!A:N,14,FALSE)</f>
        <v>381</v>
      </c>
      <c r="N2651" s="49" t="s">
        <v>7297</v>
      </c>
      <c r="O2651" s="27">
        <f>IFERROR(VLOOKUP(N2651,'散件迭代（不定期更新）'!C:J,8,FALSE),0)</f>
        <v>0</v>
      </c>
      <c r="P2651" s="27">
        <f>IFERROR(VLOOKUP(N2651,'散件（更新）'!B:H,3,FALSE),0)</f>
        <v>0</v>
      </c>
      <c r="Q2651" s="27" t="str">
        <f>VLOOKUP(N2651,'散件（更新）'!B:H,2,FALSE)</f>
        <v>114-24150008</v>
      </c>
      <c r="R2651" s="27" t="str">
        <f>VLOOKUP(N2651,'散件（更新）'!B:H,7,FALSE)</f>
        <v>PCBA</v>
      </c>
      <c r="S2651" s="27">
        <f>VLOOKUP(N2651,'散件（更新）'!B:E,4,FALSE)</f>
        <v>0</v>
      </c>
      <c r="T2651" s="27" t="s">
        <v>8759</v>
      </c>
      <c r="U2651" s="28" t="str">
        <f>VLOOKUP(N2651,'散件（更新）'!B:G,6,FALSE)</f>
        <v>EMC滤波板</v>
      </c>
      <c r="V2651" s="28">
        <f>VLOOKUP(N2651,'散件（更新）'!B:I,8,FALSE)</f>
        <v>6932485000074</v>
      </c>
    </row>
    <row r="2652" spans="1:22">
      <c r="A2652" s="57">
        <v>46169</v>
      </c>
      <c r="B2652" s="48" t="s">
        <v>7097</v>
      </c>
      <c r="C2652" s="27" t="str">
        <f>VLOOKUP(B2652,'大货清单（不定期按GOMS更新）'!A:H,8,0)</f>
        <v>108-24150101</v>
      </c>
      <c r="D2652" s="27" t="str">
        <f>VLOOKUP(B2652,'大货清单（不定期按GOMS更新）'!A:C,3,0)</f>
        <v>CL2415A-01</v>
      </c>
      <c r="E2652" s="27" t="str">
        <f>VLOOKUP(B2652,'大货清单（不定期按GOMS更新）'!A:H,4,0)</f>
        <v>DE,CH,PL,NL,ZA,CL,MN,LT,UA,GR,DK,RO,AT,FR,ES,CZ,HU,PE,MA</v>
      </c>
      <c r="F2652" s="27" t="str">
        <f>VLOOKUP(B2652,'大货清单（不定期按GOMS更新）'!A:H,2,0)</f>
        <v>iCarpet Spot</v>
      </c>
      <c r="G2652" s="28" t="str">
        <f>VLOOKUP(B2652,'大货清单（不定期按GOMS更新）'!A:I,9,FALSE)</f>
        <v>6974950109929,	 6974950109929</v>
      </c>
      <c r="H2652" s="27" t="str">
        <f>VLOOKUP(B2652,'大货清单（不定期按GOMS更新）'!A:H,7,0)</f>
        <v>White</v>
      </c>
      <c r="I2652" s="27" t="str">
        <f>VLOOKUP(B2652,'大货清单（不定期按GOMS更新）'!A:F,6,FALSE)</f>
        <v>ACTIVE</v>
      </c>
      <c r="J2652" s="27" t="str">
        <f>VLOOKUP(B2652,'大货清单（不定期按GOMS更新）'!A:K,11,FALSE)</f>
        <v>6.6</v>
      </c>
      <c r="K2652" s="27" t="str">
        <f>VLOOKUP(B2652,'大货清单（不定期按GOMS更新）'!A:N,12,FALSE)</f>
        <v>424</v>
      </c>
      <c r="L2652" s="27" t="str">
        <f>VLOOKUP(B2652,'大货清单（不定期按GOMS更新）'!A:M,13,FALSE)</f>
        <v>288</v>
      </c>
      <c r="M2652" s="27" t="str">
        <f>VLOOKUP(B2652,'大货清单（不定期按GOMS更新）'!A:N,14,FALSE)</f>
        <v>381</v>
      </c>
      <c r="N2652" s="49" t="s">
        <v>7300</v>
      </c>
      <c r="O2652" s="27">
        <f>IFERROR(VLOOKUP(N2652,'散件迭代（不定期更新）'!C:J,8,FALSE),0)</f>
        <v>0</v>
      </c>
      <c r="P2652" s="27">
        <f>IFERROR(VLOOKUP(N2652,'散件（更新）'!B:H,3,FALSE),0)</f>
        <v>0</v>
      </c>
      <c r="Q2652" s="27" t="str">
        <f>VLOOKUP(N2652,'散件（更新）'!B:H,2,FALSE)</f>
        <v>114-24150101</v>
      </c>
      <c r="R2652" s="27" t="str">
        <f>VLOOKUP(N2652,'散件（更新）'!B:H,7,FALSE)</f>
        <v>Pump</v>
      </c>
      <c r="S2652" s="27">
        <f>VLOOKUP(N2652,'散件（更新）'!B:E,4,FALSE)</f>
        <v>0</v>
      </c>
      <c r="T2652" s="27" t="s">
        <v>8759</v>
      </c>
      <c r="U2652" s="28" t="str">
        <f>VLOOKUP(N2652,'散件（更新）'!B:G,6,FALSE)</f>
        <v>电磁泵（欧版）</v>
      </c>
      <c r="V2652" s="28">
        <f>VLOOKUP(N2652,'散件（更新）'!B:I,8,FALSE)</f>
        <v>6932485000135</v>
      </c>
    </row>
    <row r="2653" spans="1:22">
      <c r="A2653" s="57">
        <v>46169</v>
      </c>
      <c r="B2653" s="48" t="s">
        <v>7097</v>
      </c>
      <c r="C2653" s="27" t="str">
        <f>VLOOKUP(B2653,'大货清单（不定期按GOMS更新）'!A:H,8,0)</f>
        <v>108-24150101</v>
      </c>
      <c r="D2653" s="27" t="str">
        <f>VLOOKUP(B2653,'大货清单（不定期按GOMS更新）'!A:C,3,0)</f>
        <v>CL2415A-01</v>
      </c>
      <c r="E2653" s="27" t="str">
        <f>VLOOKUP(B2653,'大货清单（不定期按GOMS更新）'!A:H,4,0)</f>
        <v>DE,CH,PL,NL,ZA,CL,MN,LT,UA,GR,DK,RO,AT,FR,ES,CZ,HU,PE,MA</v>
      </c>
      <c r="F2653" s="27" t="str">
        <f>VLOOKUP(B2653,'大货清单（不定期按GOMS更新）'!A:H,2,0)</f>
        <v>iCarpet Spot</v>
      </c>
      <c r="G2653" s="28" t="str">
        <f>VLOOKUP(B2653,'大货清单（不定期按GOMS更新）'!A:I,9,FALSE)</f>
        <v>6974950109929,	 6974950109929</v>
      </c>
      <c r="H2653" s="27" t="str">
        <f>VLOOKUP(B2653,'大货清单（不定期按GOMS更新）'!A:H,7,0)</f>
        <v>White</v>
      </c>
      <c r="I2653" s="27" t="str">
        <f>VLOOKUP(B2653,'大货清单（不定期按GOMS更新）'!A:F,6,FALSE)</f>
        <v>ACTIVE</v>
      </c>
      <c r="J2653" s="27" t="str">
        <f>VLOOKUP(B2653,'大货清单（不定期按GOMS更新）'!A:K,11,FALSE)</f>
        <v>6.6</v>
      </c>
      <c r="K2653" s="27" t="str">
        <f>VLOOKUP(B2653,'大货清单（不定期按GOMS更新）'!A:N,12,FALSE)</f>
        <v>424</v>
      </c>
      <c r="L2653" s="27" t="str">
        <f>VLOOKUP(B2653,'大货清单（不定期按GOMS更新）'!A:M,13,FALSE)</f>
        <v>288</v>
      </c>
      <c r="M2653" s="27" t="str">
        <f>VLOOKUP(B2653,'大货清单（不定期按GOMS更新）'!A:N,14,FALSE)</f>
        <v>381</v>
      </c>
      <c r="N2653" s="49" t="s">
        <v>7304</v>
      </c>
      <c r="O2653" s="27">
        <f>IFERROR(VLOOKUP(N2653,'散件迭代（不定期更新）'!C:J,8,FALSE),0)</f>
        <v>0</v>
      </c>
      <c r="P2653" s="27">
        <f>IFERROR(VLOOKUP(N2653,'散件（更新）'!B:H,3,FALSE),0)</f>
        <v>0</v>
      </c>
      <c r="Q2653" s="27" t="str">
        <f>VLOOKUP(N2653,'散件（更新）'!B:H,2,FALSE)</f>
        <v>114-24150105</v>
      </c>
      <c r="R2653" s="27" t="str">
        <f>VLOOKUP(N2653,'散件（更新）'!B:H,7,FALSE)</f>
        <v>Flexible Extension Hose</v>
      </c>
      <c r="S2653" s="27" t="str">
        <f>VLOOKUP(N2653,'散件（更新）'!B:E,4,FALSE)</f>
        <v>https://tineco-yxzt.oss-accelerate.aliyuncs.com/20240918/114-24150105_1726648594058.png</v>
      </c>
      <c r="T2653" s="27" t="s">
        <v>8759</v>
      </c>
      <c r="U2653" s="28" t="str">
        <f>VLOOKUP(N2653,'散件（更新）'!B:G,6,FALSE)</f>
        <v>手柄组件（白色）</v>
      </c>
      <c r="V2653" s="28">
        <f>VLOOKUP(N2653,'散件（更新）'!B:I,8,FALSE)</f>
        <v>6932485001415</v>
      </c>
    </row>
    <row r="2654" spans="1:22">
      <c r="A2654" s="57">
        <v>46169</v>
      </c>
      <c r="B2654" s="48" t="s">
        <v>7097</v>
      </c>
      <c r="C2654" s="27" t="str">
        <f>VLOOKUP(B2654,'大货清单（不定期按GOMS更新）'!A:H,8,0)</f>
        <v>108-24150101</v>
      </c>
      <c r="D2654" s="27" t="str">
        <f>VLOOKUP(B2654,'大货清单（不定期按GOMS更新）'!A:C,3,0)</f>
        <v>CL2415A-01</v>
      </c>
      <c r="E2654" s="27" t="str">
        <f>VLOOKUP(B2654,'大货清单（不定期按GOMS更新）'!A:H,4,0)</f>
        <v>DE,CH,PL,NL,ZA,CL,MN,LT,UA,GR,DK,RO,AT,FR,ES,CZ,HU,PE,MA</v>
      </c>
      <c r="F2654" s="27" t="str">
        <f>VLOOKUP(B2654,'大货清单（不定期按GOMS更新）'!A:H,2,0)</f>
        <v>iCarpet Spot</v>
      </c>
      <c r="G2654" s="28" t="str">
        <f>VLOOKUP(B2654,'大货清单（不定期按GOMS更新）'!A:I,9,FALSE)</f>
        <v>6974950109929,	 6974950109929</v>
      </c>
      <c r="H2654" s="27" t="str">
        <f>VLOOKUP(B2654,'大货清单（不定期按GOMS更新）'!A:H,7,0)</f>
        <v>White</v>
      </c>
      <c r="I2654" s="27" t="str">
        <f>VLOOKUP(B2654,'大货清单（不定期按GOMS更新）'!A:F,6,FALSE)</f>
        <v>ACTIVE</v>
      </c>
      <c r="J2654" s="27" t="str">
        <f>VLOOKUP(B2654,'大货清单（不定期按GOMS更新）'!A:K,11,FALSE)</f>
        <v>6.6</v>
      </c>
      <c r="K2654" s="27" t="str">
        <f>VLOOKUP(B2654,'大货清单（不定期按GOMS更新）'!A:N,12,FALSE)</f>
        <v>424</v>
      </c>
      <c r="L2654" s="27" t="str">
        <f>VLOOKUP(B2654,'大货清单（不定期按GOMS更新）'!A:M,13,FALSE)</f>
        <v>288</v>
      </c>
      <c r="M2654" s="27" t="str">
        <f>VLOOKUP(B2654,'大货清单（不定期按GOMS更新）'!A:N,14,FALSE)</f>
        <v>381</v>
      </c>
      <c r="N2654" s="49" t="s">
        <v>7291</v>
      </c>
      <c r="O2654" s="27">
        <f>IFERROR(VLOOKUP(N2654,'散件迭代（不定期更新）'!C:J,8,FALSE),0)</f>
        <v>0</v>
      </c>
      <c r="P2654" s="27">
        <f>IFERROR(VLOOKUP(N2654,'散件（更新）'!B:H,3,FALSE),0)</f>
        <v>0</v>
      </c>
      <c r="Q2654" s="27" t="str">
        <f>VLOOKUP(N2654,'散件（更新）'!B:H,2,FALSE)</f>
        <v>114-24150000</v>
      </c>
      <c r="R2654" s="27" t="str">
        <f>VLOOKUP(N2654,'散件（更新）'!B:H,7,FALSE)</f>
        <v>Dirt Water Tank</v>
      </c>
      <c r="S2654" s="27" t="str">
        <f>VLOOKUP(N2654,'散件（更新）'!B:E,4,FALSE)</f>
        <v>https://tineco-yxzt.oss-accelerate.aliyuncs.com/20240902/9SCWD050000_1725256516816.png</v>
      </c>
      <c r="T2654" s="27" t="s">
        <v>8759</v>
      </c>
      <c r="U2654" s="28" t="str">
        <f>VLOOKUP(N2654,'散件（更新）'!B:G,6,FALSE)</f>
        <v>回收桶组件</v>
      </c>
      <c r="V2654" s="28">
        <f>VLOOKUP(N2654,'散件（更新）'!B:I,8,FALSE)</f>
        <v>6932485000012</v>
      </c>
    </row>
    <row r="2655" spans="1:22">
      <c r="A2655" s="57">
        <v>46169</v>
      </c>
      <c r="B2655" s="48" t="s">
        <v>7324</v>
      </c>
      <c r="C2655" s="27" t="str">
        <f>VLOOKUP(B2655,'大货清单（不定期按GOMS更新）'!A:H,8,0)</f>
        <v>108-20430304</v>
      </c>
      <c r="D2655" s="27" t="str">
        <f>VLOOKUP(B2655,'大货清单（不定期按GOMS更新）'!A:C,3,0)</f>
        <v>CL2043C-04</v>
      </c>
      <c r="E2655" s="27" t="str">
        <f>VLOOKUP(B2655,'大货清单（不定期按GOMS更新）'!A:H,4,0)</f>
        <v>DE</v>
      </c>
      <c r="F2655" s="27" t="str">
        <f>VLOOKUP(B2655,'大货清单（不定期按GOMS更新）'!A:H,2,0)</f>
        <v>iCarpet</v>
      </c>
      <c r="G2655" s="28">
        <f>VLOOKUP(B2655,'大货清单（不定期按GOMS更新）'!A:I,9,FALSE)</f>
        <v>6972200197412</v>
      </c>
      <c r="H2655" s="27" t="str">
        <f>VLOOKUP(B2655,'大货清单（不定期按GOMS更新）'!A:H,7,0)</f>
        <v>Black</v>
      </c>
      <c r="I2655" s="27" t="str">
        <f>VLOOKUP(B2655,'大货清单（不定期按GOMS更新）'!A:F,6,FALSE)</f>
        <v>ACTIVE</v>
      </c>
      <c r="J2655" s="27" t="str">
        <f>VLOOKUP(B2655,'大货清单（不定期按GOMS更新）'!A:K,11,FALSE)</f>
        <v>13.1</v>
      </c>
      <c r="K2655" s="27" t="str">
        <f>VLOOKUP(B2655,'大货清单（不定期按GOMS更新）'!A:N,12,FALSE)</f>
        <v>473</v>
      </c>
      <c r="L2655" s="27" t="str">
        <f>VLOOKUP(B2655,'大货清单（不定期按GOMS更新）'!A:M,13,FALSE)</f>
        <v>346</v>
      </c>
      <c r="M2655" s="27" t="str">
        <f>VLOOKUP(B2655,'大货清单（不定期按GOMS更新）'!A:N,14,FALSE)</f>
        <v>702</v>
      </c>
      <c r="N2655" s="49" t="s">
        <v>1170</v>
      </c>
      <c r="O2655" s="27">
        <f>IFERROR(VLOOKUP(N2655,'散件迭代（不定期更新）'!C:J,8,FALSE),0)</f>
        <v>0</v>
      </c>
      <c r="P2655" s="27" t="str">
        <f>IFERROR(VLOOKUP(N2655,'散件（更新）'!B:H,3,FALSE),0)</f>
        <v>206-2043-0113</v>
      </c>
      <c r="Q2655" s="27" t="str">
        <f>VLOOKUP(N2655,'散件（更新）'!B:H,2,FALSE)</f>
        <v>114-20430113</v>
      </c>
      <c r="R2655" s="27" t="str">
        <f>VLOOKUP(N2655,'散件（更新）'!B:H,7,FALSE)</f>
        <v>Brush Roller Cover</v>
      </c>
      <c r="S2655" s="27" t="str">
        <f>VLOOKUP(N2655,'散件（更新）'!B:E,4,FALSE)</f>
        <v>https://tineco-yxzt.oss-accelerate.aliyuncs.com/20231219/9CWBC010000_1702948005830.png</v>
      </c>
      <c r="T2655" s="27" t="s">
        <v>8759</v>
      </c>
      <c r="U2655" s="28" t="str">
        <f>VLOOKUP(N2655,'散件（更新）'!B:G,6,FALSE)</f>
        <v>滚刷盖组件</v>
      </c>
      <c r="V2655" s="28" t="str">
        <f>VLOOKUP(N2655,'散件（更新）'!B:I,8,FALSE)</f>
        <v>6972200198020</v>
      </c>
    </row>
    <row r="2656" spans="1:22">
      <c r="A2656" s="57">
        <v>46169</v>
      </c>
      <c r="B2656" s="48" t="s">
        <v>7324</v>
      </c>
      <c r="C2656" s="27" t="str">
        <f>VLOOKUP(B2656,'大货清单（不定期按GOMS更新）'!A:H,8,0)</f>
        <v>108-20430304</v>
      </c>
      <c r="D2656" s="27" t="str">
        <f>VLOOKUP(B2656,'大货清单（不定期按GOMS更新）'!A:C,3,0)</f>
        <v>CL2043C-04</v>
      </c>
      <c r="E2656" s="27" t="str">
        <f>VLOOKUP(B2656,'大货清单（不定期按GOMS更新）'!A:H,4,0)</f>
        <v>DE</v>
      </c>
      <c r="F2656" s="27" t="str">
        <f>VLOOKUP(B2656,'大货清单（不定期按GOMS更新）'!A:H,2,0)</f>
        <v>iCarpet</v>
      </c>
      <c r="G2656" s="28">
        <f>VLOOKUP(B2656,'大货清单（不定期按GOMS更新）'!A:I,9,FALSE)</f>
        <v>6972200197412</v>
      </c>
      <c r="H2656" s="27" t="str">
        <f>VLOOKUP(B2656,'大货清单（不定期按GOMS更新）'!A:H,7,0)</f>
        <v>Black</v>
      </c>
      <c r="I2656" s="27" t="str">
        <f>VLOOKUP(B2656,'大货清单（不定期按GOMS更新）'!A:F,6,FALSE)</f>
        <v>ACTIVE</v>
      </c>
      <c r="J2656" s="27" t="str">
        <f>VLOOKUP(B2656,'大货清单（不定期按GOMS更新）'!A:K,11,FALSE)</f>
        <v>13.1</v>
      </c>
      <c r="K2656" s="27" t="str">
        <f>VLOOKUP(B2656,'大货清单（不定期按GOMS更新）'!A:N,12,FALSE)</f>
        <v>473</v>
      </c>
      <c r="L2656" s="27" t="str">
        <f>VLOOKUP(B2656,'大货清单（不定期按GOMS更新）'!A:M,13,FALSE)</f>
        <v>346</v>
      </c>
      <c r="M2656" s="27" t="str">
        <f>VLOOKUP(B2656,'大货清单（不定期按GOMS更新）'!A:N,14,FALSE)</f>
        <v>702</v>
      </c>
      <c r="N2656" s="49" t="s">
        <v>1174</v>
      </c>
      <c r="O2656" s="27">
        <f>IFERROR(VLOOKUP(N2656,'散件迭代（不定期更新）'!C:J,8,FALSE),0)</f>
        <v>0</v>
      </c>
      <c r="P2656" s="27" t="str">
        <f>IFERROR(VLOOKUP(N2656,'散件（更新）'!B:H,3,FALSE),0)</f>
        <v>206-2043-0101</v>
      </c>
      <c r="Q2656" s="27" t="str">
        <f>VLOOKUP(N2656,'散件（更新）'!B:H,2,FALSE)</f>
        <v>114-20430101</v>
      </c>
      <c r="R2656" s="27" t="str">
        <f>VLOOKUP(N2656,'散件（更新）'!B:H,7,FALSE)</f>
        <v>Brush Roller</v>
      </c>
      <c r="S2656" s="27" t="str">
        <f>VLOOKUP(N2656,'散件（更新）'!B:E,4,FALSE)</f>
        <v>https://tineco-yxzt.oss-accelerate.aliyuncs.com/product/114-20430101.jpeg</v>
      </c>
      <c r="T2656" s="27" t="s">
        <v>8759</v>
      </c>
      <c r="U2656" s="28" t="str">
        <f>VLOOKUP(N2656,'散件（更新）'!B:G,6,FALSE)</f>
        <v>滚刷组件</v>
      </c>
      <c r="V2656" s="28" t="str">
        <f>VLOOKUP(N2656,'散件（更新）'!B:I,8,FALSE)</f>
        <v>6972200197825</v>
      </c>
    </row>
    <row r="2657" spans="1:22">
      <c r="A2657" s="57">
        <v>46169</v>
      </c>
      <c r="B2657" s="48" t="s">
        <v>7324</v>
      </c>
      <c r="C2657" s="27" t="str">
        <f>VLOOKUP(B2657,'大货清单（不定期按GOMS更新）'!A:H,8,0)</f>
        <v>108-20430304</v>
      </c>
      <c r="D2657" s="27" t="str">
        <f>VLOOKUP(B2657,'大货清单（不定期按GOMS更新）'!A:C,3,0)</f>
        <v>CL2043C-04</v>
      </c>
      <c r="E2657" s="27" t="str">
        <f>VLOOKUP(B2657,'大货清单（不定期按GOMS更新）'!A:H,4,0)</f>
        <v>DE</v>
      </c>
      <c r="F2657" s="27" t="str">
        <f>VLOOKUP(B2657,'大货清单（不定期按GOMS更新）'!A:H,2,0)</f>
        <v>iCarpet</v>
      </c>
      <c r="G2657" s="28">
        <f>VLOOKUP(B2657,'大货清单（不定期按GOMS更新）'!A:I,9,FALSE)</f>
        <v>6972200197412</v>
      </c>
      <c r="H2657" s="27" t="str">
        <f>VLOOKUP(B2657,'大货清单（不定期按GOMS更新）'!A:H,7,0)</f>
        <v>Black</v>
      </c>
      <c r="I2657" s="27" t="str">
        <f>VLOOKUP(B2657,'大货清单（不定期按GOMS更新）'!A:F,6,FALSE)</f>
        <v>ACTIVE</v>
      </c>
      <c r="J2657" s="27" t="str">
        <f>VLOOKUP(B2657,'大货清单（不定期按GOMS更新）'!A:K,11,FALSE)</f>
        <v>13.1</v>
      </c>
      <c r="K2657" s="27" t="str">
        <f>VLOOKUP(B2657,'大货清单（不定期按GOMS更新）'!A:N,12,FALSE)</f>
        <v>473</v>
      </c>
      <c r="L2657" s="27" t="str">
        <f>VLOOKUP(B2657,'大货清单（不定期按GOMS更新）'!A:M,13,FALSE)</f>
        <v>346</v>
      </c>
      <c r="M2657" s="27" t="str">
        <f>VLOOKUP(B2657,'大货清单（不定期按GOMS更新）'!A:N,14,FALSE)</f>
        <v>702</v>
      </c>
      <c r="N2657" s="49" t="s">
        <v>1018</v>
      </c>
      <c r="O2657" s="27">
        <f>IFERROR(VLOOKUP(N2657,'散件迭代（不定期更新）'!C:J,8,FALSE),0)</f>
        <v>0</v>
      </c>
      <c r="P2657" s="27" t="str">
        <f>IFERROR(VLOOKUP(N2657,'散件（更新）'!B:H,3,FALSE),0)</f>
        <v>206-2043-0011</v>
      </c>
      <c r="Q2657" s="27" t="str">
        <f>VLOOKUP(N2657,'散件（更新）'!B:H,2,FALSE)</f>
        <v>114-20430011</v>
      </c>
      <c r="R2657" s="27" t="str">
        <f>VLOOKUP(N2657,'散件（更新）'!B:H,7,FALSE)</f>
        <v>Filter</v>
      </c>
      <c r="S2657" s="27" t="str">
        <f>VLOOKUP(N2657,'散件（更新）'!B:E,4,FALSE)</f>
        <v>https://tineco-yxzt.oss-accelerate.aliyuncs.com/product/114-20430011.jpeg</v>
      </c>
      <c r="T2657" s="27" t="s">
        <v>8759</v>
      </c>
      <c r="U2657" s="28" t="str">
        <f>VLOOKUP(N2657,'散件（更新）'!B:G,6,FALSE)</f>
        <v>过滤套装</v>
      </c>
      <c r="V2657" s="28" t="str">
        <f>VLOOKUP(N2657,'散件（更新）'!B:I,8,FALSE)</f>
        <v>6972200198129</v>
      </c>
    </row>
    <row r="2658" spans="1:22">
      <c r="A2658" s="57">
        <v>46169</v>
      </c>
      <c r="B2658" s="48" t="s">
        <v>7324</v>
      </c>
      <c r="C2658" s="27" t="str">
        <f>VLOOKUP(B2658,'大货清单（不定期按GOMS更新）'!A:H,8,0)</f>
        <v>108-20430304</v>
      </c>
      <c r="D2658" s="27" t="str">
        <f>VLOOKUP(B2658,'大货清单（不定期按GOMS更新）'!A:C,3,0)</f>
        <v>CL2043C-04</v>
      </c>
      <c r="E2658" s="27" t="str">
        <f>VLOOKUP(B2658,'大货清单（不定期按GOMS更新）'!A:H,4,0)</f>
        <v>DE</v>
      </c>
      <c r="F2658" s="27" t="str">
        <f>VLOOKUP(B2658,'大货清单（不定期按GOMS更新）'!A:H,2,0)</f>
        <v>iCarpet</v>
      </c>
      <c r="G2658" s="28">
        <f>VLOOKUP(B2658,'大货清单（不定期按GOMS更新）'!A:I,9,FALSE)</f>
        <v>6972200197412</v>
      </c>
      <c r="H2658" s="27" t="str">
        <f>VLOOKUP(B2658,'大货清单（不定期按GOMS更新）'!A:H,7,0)</f>
        <v>Black</v>
      </c>
      <c r="I2658" s="27" t="str">
        <f>VLOOKUP(B2658,'大货清单（不定期按GOMS更新）'!A:F,6,FALSE)</f>
        <v>ACTIVE</v>
      </c>
      <c r="J2658" s="27" t="str">
        <f>VLOOKUP(B2658,'大货清单（不定期按GOMS更新）'!A:K,11,FALSE)</f>
        <v>13.1</v>
      </c>
      <c r="K2658" s="27" t="str">
        <f>VLOOKUP(B2658,'大货清单（不定期按GOMS更新）'!A:N,12,FALSE)</f>
        <v>473</v>
      </c>
      <c r="L2658" s="27" t="str">
        <f>VLOOKUP(B2658,'大货清单（不定期按GOMS更新）'!A:M,13,FALSE)</f>
        <v>346</v>
      </c>
      <c r="M2658" s="27" t="str">
        <f>VLOOKUP(B2658,'大货清单（不定期按GOMS更新）'!A:N,14,FALSE)</f>
        <v>702</v>
      </c>
      <c r="N2658" s="49" t="s">
        <v>1171</v>
      </c>
      <c r="O2658" s="27">
        <f>IFERROR(VLOOKUP(N2658,'散件迭代（不定期更新）'!C:J,8,FALSE),0)</f>
        <v>0</v>
      </c>
      <c r="P2658" s="27" t="str">
        <f>IFERROR(VLOOKUP(N2658,'散件（更新）'!B:H,3,FALSE),0)</f>
        <v>206-2043-0105</v>
      </c>
      <c r="Q2658" s="27" t="str">
        <f>VLOOKUP(N2658,'散件（更新）'!B:H,2,FALSE)</f>
        <v>114-20430105</v>
      </c>
      <c r="R2658" s="27" t="str">
        <f>VLOOKUP(N2658,'散件（更新）'!B:H,7,FALSE)</f>
        <v>Display Screen</v>
      </c>
      <c r="S2658" s="27" t="str">
        <f>VLOOKUP(N2658,'散件（更新）'!B:E,4,FALSE)</f>
        <v>https://tineco-yxzt.oss-accelerate.aliyuncs.com/20231219/9CWRD010000_1702948005973.png</v>
      </c>
      <c r="T2658" s="27" t="s">
        <v>8759</v>
      </c>
      <c r="U2658" s="28" t="str">
        <f>VLOOKUP(N2658,'散件（更新）'!B:G,6,FALSE)</f>
        <v>功能版LED显示屏组件</v>
      </c>
      <c r="V2658" s="28" t="str">
        <f>VLOOKUP(N2658,'散件（更新）'!B:I,8,FALSE)</f>
        <v>6972200197894</v>
      </c>
    </row>
    <row r="2659" spans="1:22">
      <c r="A2659" s="57">
        <v>46169</v>
      </c>
      <c r="B2659" s="48" t="s">
        <v>7324</v>
      </c>
      <c r="C2659" s="27" t="str">
        <f>VLOOKUP(B2659,'大货清单（不定期按GOMS更新）'!A:H,8,0)</f>
        <v>108-20430304</v>
      </c>
      <c r="D2659" s="27" t="str">
        <f>VLOOKUP(B2659,'大货清单（不定期按GOMS更新）'!A:C,3,0)</f>
        <v>CL2043C-04</v>
      </c>
      <c r="E2659" s="27" t="str">
        <f>VLOOKUP(B2659,'大货清单（不定期按GOMS更新）'!A:H,4,0)</f>
        <v>DE</v>
      </c>
      <c r="F2659" s="27" t="str">
        <f>VLOOKUP(B2659,'大货清单（不定期按GOMS更新）'!A:H,2,0)</f>
        <v>iCarpet</v>
      </c>
      <c r="G2659" s="28">
        <f>VLOOKUP(B2659,'大货清单（不定期按GOMS更新）'!A:I,9,FALSE)</f>
        <v>6972200197412</v>
      </c>
      <c r="H2659" s="27" t="str">
        <f>VLOOKUP(B2659,'大货清单（不定期按GOMS更新）'!A:H,7,0)</f>
        <v>Black</v>
      </c>
      <c r="I2659" s="27" t="str">
        <f>VLOOKUP(B2659,'大货清单（不定期按GOMS更新）'!A:F,6,FALSE)</f>
        <v>ACTIVE</v>
      </c>
      <c r="J2659" s="27" t="str">
        <f>VLOOKUP(B2659,'大货清单（不定期按GOMS更新）'!A:K,11,FALSE)</f>
        <v>13.1</v>
      </c>
      <c r="K2659" s="27" t="str">
        <f>VLOOKUP(B2659,'大货清单（不定期按GOMS更新）'!A:N,12,FALSE)</f>
        <v>473</v>
      </c>
      <c r="L2659" s="27" t="str">
        <f>VLOOKUP(B2659,'大货清单（不定期按GOMS更新）'!A:M,13,FALSE)</f>
        <v>346</v>
      </c>
      <c r="M2659" s="27" t="str">
        <f>VLOOKUP(B2659,'大货清单（不定期按GOMS更新）'!A:N,14,FALSE)</f>
        <v>702</v>
      </c>
      <c r="N2659" s="49" t="s">
        <v>1175</v>
      </c>
      <c r="O2659" s="27">
        <f>IFERROR(VLOOKUP(N2659,'散件迭代（不定期更新）'!C:J,8,FALSE),0)</f>
        <v>0</v>
      </c>
      <c r="P2659" s="27" t="str">
        <f>IFERROR(VLOOKUP(N2659,'散件（更新）'!B:H,3,FALSE),0)</f>
        <v>206-2043-0100</v>
      </c>
      <c r="Q2659" s="27" t="str">
        <f>VLOOKUP(N2659,'散件（更新）'!B:H,2,FALSE)</f>
        <v>114-20430100</v>
      </c>
      <c r="R2659" s="27" t="str">
        <f>VLOOKUP(N2659,'散件（更新）'!B:H,7,FALSE)</f>
        <v>Plastic part</v>
      </c>
      <c r="S2659" s="27" t="str">
        <f>VLOOKUP(N2659,'散件（更新）'!B:E,4,FALSE)</f>
        <v>https://tineco-yxzt.oss-accelerate.aliyuncs.com/20231227/9CWRH010000_1703640409104.png</v>
      </c>
      <c r="T2659" s="27" t="s">
        <v>8759</v>
      </c>
      <c r="U2659" s="28" t="str">
        <f>VLOOKUP(N2659,'散件（更新）'!B:G,6,FALSE)</f>
        <v>机体下装饰盖（左右）+防拆盖 黑色</v>
      </c>
      <c r="V2659" s="28" t="str">
        <f>VLOOKUP(N2659,'散件（更新）'!B:I,8,FALSE)</f>
        <v>6972200197801</v>
      </c>
    </row>
    <row r="2660" spans="1:22">
      <c r="A2660" s="57">
        <v>46169</v>
      </c>
      <c r="B2660" s="48" t="s">
        <v>7324</v>
      </c>
      <c r="C2660" s="27" t="str">
        <f>VLOOKUP(B2660,'大货清单（不定期按GOMS更新）'!A:H,8,0)</f>
        <v>108-20430304</v>
      </c>
      <c r="D2660" s="27" t="str">
        <f>VLOOKUP(B2660,'大货清单（不定期按GOMS更新）'!A:C,3,0)</f>
        <v>CL2043C-04</v>
      </c>
      <c r="E2660" s="27" t="str">
        <f>VLOOKUP(B2660,'大货清单（不定期按GOMS更新）'!A:H,4,0)</f>
        <v>DE</v>
      </c>
      <c r="F2660" s="27" t="str">
        <f>VLOOKUP(B2660,'大货清单（不定期按GOMS更新）'!A:H,2,0)</f>
        <v>iCarpet</v>
      </c>
      <c r="G2660" s="28">
        <f>VLOOKUP(B2660,'大货清单（不定期按GOMS更新）'!A:I,9,FALSE)</f>
        <v>6972200197412</v>
      </c>
      <c r="H2660" s="27" t="str">
        <f>VLOOKUP(B2660,'大货清单（不定期按GOMS更新）'!A:H,7,0)</f>
        <v>Black</v>
      </c>
      <c r="I2660" s="27" t="str">
        <f>VLOOKUP(B2660,'大货清单（不定期按GOMS更新）'!A:F,6,FALSE)</f>
        <v>ACTIVE</v>
      </c>
      <c r="J2660" s="27" t="str">
        <f>VLOOKUP(B2660,'大货清单（不定期按GOMS更新）'!A:K,11,FALSE)</f>
        <v>13.1</v>
      </c>
      <c r="K2660" s="27" t="str">
        <f>VLOOKUP(B2660,'大货清单（不定期按GOMS更新）'!A:N,12,FALSE)</f>
        <v>473</v>
      </c>
      <c r="L2660" s="27" t="str">
        <f>VLOOKUP(B2660,'大货清单（不定期按GOMS更新）'!A:M,13,FALSE)</f>
        <v>346</v>
      </c>
      <c r="M2660" s="27" t="str">
        <f>VLOOKUP(B2660,'大货清单（不定期按GOMS更新）'!A:N,14,FALSE)</f>
        <v>702</v>
      </c>
      <c r="N2660" s="49" t="s">
        <v>1181</v>
      </c>
      <c r="O2660" s="27">
        <f>IFERROR(VLOOKUP(N2660,'散件迭代（不定期更新）'!C:J,8,FALSE),0)</f>
        <v>0</v>
      </c>
      <c r="P2660" s="27" t="str">
        <f>IFERROR(VLOOKUP(N2660,'散件（更新）'!B:H,3,FALSE),0)</f>
        <v>206-2043-0304</v>
      </c>
      <c r="Q2660" s="27" t="str">
        <f>VLOOKUP(N2660,'散件（更新）'!B:H,2,FALSE)</f>
        <v>114-20430304</v>
      </c>
      <c r="R2660" s="27" t="str">
        <f>VLOOKUP(N2660,'散件（更新）'!B:H,7,FALSE)</f>
        <v>Wire</v>
      </c>
      <c r="S2660" s="27" t="str">
        <f>VLOOKUP(N2660,'散件（更新）'!B:E,4,FALSE)</f>
        <v>https://tineco-yxzt.oss-accelerate.aliyuncs.com/20231227/9CWRI0101EU_1703640264282.png</v>
      </c>
      <c r="T2660" s="27" t="s">
        <v>8759</v>
      </c>
      <c r="U2660" s="28" t="str">
        <f>VLOOKUP(N2660,'散件（更新）'!B:G,6,FALSE)</f>
        <v>电源线（欧版230V）</v>
      </c>
      <c r="V2660" s="28" t="str">
        <f>VLOOKUP(N2660,'散件（更新）'!B:I,8,FALSE)</f>
        <v>6972200198037</v>
      </c>
    </row>
    <row r="2661" spans="1:22">
      <c r="A2661" s="57">
        <v>46169</v>
      </c>
      <c r="B2661" s="48" t="s">
        <v>7324</v>
      </c>
      <c r="C2661" s="27" t="str">
        <f>VLOOKUP(B2661,'大货清单（不定期按GOMS更新）'!A:H,8,0)</f>
        <v>108-20430304</v>
      </c>
      <c r="D2661" s="27" t="str">
        <f>VLOOKUP(B2661,'大货清单（不定期按GOMS更新）'!A:C,3,0)</f>
        <v>CL2043C-04</v>
      </c>
      <c r="E2661" s="27" t="str">
        <f>VLOOKUP(B2661,'大货清单（不定期按GOMS更新）'!A:H,4,0)</f>
        <v>DE</v>
      </c>
      <c r="F2661" s="27" t="str">
        <f>VLOOKUP(B2661,'大货清单（不定期按GOMS更新）'!A:H,2,0)</f>
        <v>iCarpet</v>
      </c>
      <c r="G2661" s="28">
        <f>VLOOKUP(B2661,'大货清单（不定期按GOMS更新）'!A:I,9,FALSE)</f>
        <v>6972200197412</v>
      </c>
      <c r="H2661" s="27" t="str">
        <f>VLOOKUP(B2661,'大货清单（不定期按GOMS更新）'!A:H,7,0)</f>
        <v>Black</v>
      </c>
      <c r="I2661" s="27" t="str">
        <f>VLOOKUP(B2661,'大货清单（不定期按GOMS更新）'!A:F,6,FALSE)</f>
        <v>ACTIVE</v>
      </c>
      <c r="J2661" s="27" t="str">
        <f>VLOOKUP(B2661,'大货清单（不定期按GOMS更新）'!A:K,11,FALSE)</f>
        <v>13.1</v>
      </c>
      <c r="K2661" s="27" t="str">
        <f>VLOOKUP(B2661,'大货清单（不定期按GOMS更新）'!A:N,12,FALSE)</f>
        <v>473</v>
      </c>
      <c r="L2661" s="27" t="str">
        <f>VLOOKUP(B2661,'大货清单（不定期按GOMS更新）'!A:M,13,FALSE)</f>
        <v>346</v>
      </c>
      <c r="M2661" s="27" t="str">
        <f>VLOOKUP(B2661,'大货清单（不定期按GOMS更新）'!A:N,14,FALSE)</f>
        <v>702</v>
      </c>
      <c r="N2661" s="49" t="s">
        <v>1172</v>
      </c>
      <c r="O2661" s="27">
        <f>IFERROR(VLOOKUP(N2661,'散件迭代（不定期更新）'!C:J,8,FALSE),0)</f>
        <v>0</v>
      </c>
      <c r="P2661" s="27" t="str">
        <f>IFERROR(VLOOKUP(N2661,'散件（更新）'!B:H,3,FALSE),0)</f>
        <v>206-2043-0103</v>
      </c>
      <c r="Q2661" s="27" t="str">
        <f>VLOOKUP(N2661,'散件（更新）'!B:H,2,FALSE)</f>
        <v>114-20430103</v>
      </c>
      <c r="R2661" s="27" t="str">
        <f>VLOOKUP(N2661,'散件（更新）'!B:H,7,FALSE)</f>
        <v>Switch</v>
      </c>
      <c r="S2661" s="27" t="str">
        <f>VLOOKUP(N2661,'散件（更新）'!B:E,4,FALSE)</f>
        <v>https://tineco-yxzt.oss-accelerate.aliyuncs.com/20231219/9CWRK010000_1702948007990.png</v>
      </c>
      <c r="T2661" s="27" t="s">
        <v>8759</v>
      </c>
      <c r="U2661" s="28" t="str">
        <f>VLOOKUP(N2661,'散件（更新）'!B:G,6,FALSE)</f>
        <v>常闭微动开关</v>
      </c>
      <c r="V2661" s="28" t="str">
        <f>VLOOKUP(N2661,'散件（更新）'!B:I,8,FALSE)</f>
        <v>6972200197856</v>
      </c>
    </row>
    <row r="2662" spans="1:22">
      <c r="A2662" s="57">
        <v>46169</v>
      </c>
      <c r="B2662" s="48" t="s">
        <v>7324</v>
      </c>
      <c r="C2662" s="27" t="str">
        <f>VLOOKUP(B2662,'大货清单（不定期按GOMS更新）'!A:H,8,0)</f>
        <v>108-20430304</v>
      </c>
      <c r="D2662" s="27" t="str">
        <f>VLOOKUP(B2662,'大货清单（不定期按GOMS更新）'!A:C,3,0)</f>
        <v>CL2043C-04</v>
      </c>
      <c r="E2662" s="27" t="str">
        <f>VLOOKUP(B2662,'大货清单（不定期按GOMS更新）'!A:H,4,0)</f>
        <v>DE</v>
      </c>
      <c r="F2662" s="27" t="str">
        <f>VLOOKUP(B2662,'大货清单（不定期按GOMS更新）'!A:H,2,0)</f>
        <v>iCarpet</v>
      </c>
      <c r="G2662" s="28">
        <f>VLOOKUP(B2662,'大货清单（不定期按GOMS更新）'!A:I,9,FALSE)</f>
        <v>6972200197412</v>
      </c>
      <c r="H2662" s="27" t="str">
        <f>VLOOKUP(B2662,'大货清单（不定期按GOMS更新）'!A:H,7,0)</f>
        <v>Black</v>
      </c>
      <c r="I2662" s="27" t="str">
        <f>VLOOKUP(B2662,'大货清单（不定期按GOMS更新）'!A:F,6,FALSE)</f>
        <v>ACTIVE</v>
      </c>
      <c r="J2662" s="27" t="str">
        <f>VLOOKUP(B2662,'大货清单（不定期按GOMS更新）'!A:K,11,FALSE)</f>
        <v>13.1</v>
      </c>
      <c r="K2662" s="27" t="str">
        <f>VLOOKUP(B2662,'大货清单（不定期按GOMS更新）'!A:N,12,FALSE)</f>
        <v>473</v>
      </c>
      <c r="L2662" s="27" t="str">
        <f>VLOOKUP(B2662,'大货清单（不定期按GOMS更新）'!A:M,13,FALSE)</f>
        <v>346</v>
      </c>
      <c r="M2662" s="27" t="str">
        <f>VLOOKUP(B2662,'大货清单（不定期按GOMS更新）'!A:N,14,FALSE)</f>
        <v>702</v>
      </c>
      <c r="N2662" s="49" t="s">
        <v>1178</v>
      </c>
      <c r="O2662" s="27">
        <f>IFERROR(VLOOKUP(N2662,'散件迭代（不定期更新）'!C:J,8,FALSE),0)</f>
        <v>0</v>
      </c>
      <c r="P2662" s="27" t="str">
        <f>IFERROR(VLOOKUP(N2662,'散件（更新）'!B:H,3,FALSE),0)</f>
        <v>206-2043-0300</v>
      </c>
      <c r="Q2662" s="27" t="str">
        <f>VLOOKUP(N2662,'散件（更新）'!B:H,2,FALSE)</f>
        <v>114-20430300</v>
      </c>
      <c r="R2662" s="27" t="str">
        <f>VLOOKUP(N2662,'散件（更新）'!B:H,7,FALSE)</f>
        <v>Motor</v>
      </c>
      <c r="S2662" s="27" t="str">
        <f>VLOOKUP(N2662,'散件（更新）'!B:E,4,FALSE)</f>
        <v>https://tineco-yxzt.oss-accelerate.aliyuncs.com/20231219/9CWRM0101EU_1702948008147.png</v>
      </c>
      <c r="T2662" s="27" t="s">
        <v>8759</v>
      </c>
      <c r="U2662" s="28" t="str">
        <f>VLOOKUP(N2662,'散件（更新）'!B:G,6,FALSE)</f>
        <v>地刷电机传动组件欧版</v>
      </c>
      <c r="V2662" s="28" t="str">
        <f>VLOOKUP(N2662,'散件（更新）'!B:I,8,FALSE)</f>
        <v>6972200197832</v>
      </c>
    </row>
    <row r="2663" spans="1:22">
      <c r="A2663" s="57">
        <v>46169</v>
      </c>
      <c r="B2663" s="48" t="s">
        <v>7324</v>
      </c>
      <c r="C2663" s="27" t="str">
        <f>VLOOKUP(B2663,'大货清单（不定期按GOMS更新）'!A:H,8,0)</f>
        <v>108-20430304</v>
      </c>
      <c r="D2663" s="27" t="str">
        <f>VLOOKUP(B2663,'大货清单（不定期按GOMS更新）'!A:C,3,0)</f>
        <v>CL2043C-04</v>
      </c>
      <c r="E2663" s="27" t="str">
        <f>VLOOKUP(B2663,'大货清单（不定期按GOMS更新）'!A:H,4,0)</f>
        <v>DE</v>
      </c>
      <c r="F2663" s="27" t="str">
        <f>VLOOKUP(B2663,'大货清单（不定期按GOMS更新）'!A:H,2,0)</f>
        <v>iCarpet</v>
      </c>
      <c r="G2663" s="28">
        <f>VLOOKUP(B2663,'大货清单（不定期按GOMS更新）'!A:I,9,FALSE)</f>
        <v>6972200197412</v>
      </c>
      <c r="H2663" s="27" t="str">
        <f>VLOOKUP(B2663,'大货清单（不定期按GOMS更新）'!A:H,7,0)</f>
        <v>Black</v>
      </c>
      <c r="I2663" s="27" t="str">
        <f>VLOOKUP(B2663,'大货清单（不定期按GOMS更新）'!A:F,6,FALSE)</f>
        <v>ACTIVE</v>
      </c>
      <c r="J2663" s="27" t="str">
        <f>VLOOKUP(B2663,'大货清单（不定期按GOMS更新）'!A:K,11,FALSE)</f>
        <v>13.1</v>
      </c>
      <c r="K2663" s="27" t="str">
        <f>VLOOKUP(B2663,'大货清单（不定期按GOMS更新）'!A:N,12,FALSE)</f>
        <v>473</v>
      </c>
      <c r="L2663" s="27" t="str">
        <f>VLOOKUP(B2663,'大货清单（不定期按GOMS更新）'!A:M,13,FALSE)</f>
        <v>346</v>
      </c>
      <c r="M2663" s="27" t="str">
        <f>VLOOKUP(B2663,'大货清单（不定期按GOMS更新）'!A:N,14,FALSE)</f>
        <v>702</v>
      </c>
      <c r="N2663" s="49" t="s">
        <v>1179</v>
      </c>
      <c r="O2663" s="27">
        <f>IFERROR(VLOOKUP(N2663,'散件迭代（不定期更新）'!C:J,8,FALSE),0)</f>
        <v>0</v>
      </c>
      <c r="P2663" s="27" t="str">
        <f>IFERROR(VLOOKUP(N2663,'散件（更新）'!B:H,3,FALSE),0)</f>
        <v>206-2043-0301</v>
      </c>
      <c r="Q2663" s="27" t="str">
        <f>VLOOKUP(N2663,'散件（更新）'!B:H,2,FALSE)</f>
        <v>114-20430301</v>
      </c>
      <c r="R2663" s="27" t="str">
        <f>VLOOKUP(N2663,'散件（更新）'!B:H,7,FALSE)</f>
        <v>Motor</v>
      </c>
      <c r="S2663" s="27" t="str">
        <f>VLOOKUP(N2663,'散件（更新）'!B:E,4,FALSE)</f>
        <v>https://tineco-yxzt.oss-accelerate.aliyuncs.com/20231219/9CWRM0102EU_1702948008226.png</v>
      </c>
      <c r="T2663" s="27" t="s">
        <v>8759</v>
      </c>
      <c r="U2663" s="28" t="str">
        <f>VLOOKUP(N2663,'散件（更新）'!B:G,6,FALSE)</f>
        <v>主电机加热体组件 欧版</v>
      </c>
      <c r="V2663" s="28" t="str">
        <f>VLOOKUP(N2663,'散件（更新）'!B:I,8,FALSE)</f>
        <v>6972200197863</v>
      </c>
    </row>
    <row r="2664" spans="1:22">
      <c r="A2664" s="57">
        <v>46169</v>
      </c>
      <c r="B2664" s="48" t="s">
        <v>7324</v>
      </c>
      <c r="C2664" s="27" t="str">
        <f>VLOOKUP(B2664,'大货清单（不定期按GOMS更新）'!A:H,8,0)</f>
        <v>108-20430304</v>
      </c>
      <c r="D2664" s="27" t="str">
        <f>VLOOKUP(B2664,'大货清单（不定期按GOMS更新）'!A:C,3,0)</f>
        <v>CL2043C-04</v>
      </c>
      <c r="E2664" s="27" t="str">
        <f>VLOOKUP(B2664,'大货清单（不定期按GOMS更新）'!A:H,4,0)</f>
        <v>DE</v>
      </c>
      <c r="F2664" s="27" t="str">
        <f>VLOOKUP(B2664,'大货清单（不定期按GOMS更新）'!A:H,2,0)</f>
        <v>iCarpet</v>
      </c>
      <c r="G2664" s="28">
        <f>VLOOKUP(B2664,'大货清单（不定期按GOMS更新）'!A:I,9,FALSE)</f>
        <v>6972200197412</v>
      </c>
      <c r="H2664" s="27" t="str">
        <f>VLOOKUP(B2664,'大货清单（不定期按GOMS更新）'!A:H,7,0)</f>
        <v>Black</v>
      </c>
      <c r="I2664" s="27" t="str">
        <f>VLOOKUP(B2664,'大货清单（不定期按GOMS更新）'!A:F,6,FALSE)</f>
        <v>ACTIVE</v>
      </c>
      <c r="J2664" s="27" t="str">
        <f>VLOOKUP(B2664,'大货清单（不定期按GOMS更新）'!A:K,11,FALSE)</f>
        <v>13.1</v>
      </c>
      <c r="K2664" s="27" t="str">
        <f>VLOOKUP(B2664,'大货清单（不定期按GOMS更新）'!A:N,12,FALSE)</f>
        <v>473</v>
      </c>
      <c r="L2664" s="27" t="str">
        <f>VLOOKUP(B2664,'大货清单（不定期按GOMS更新）'!A:M,13,FALSE)</f>
        <v>346</v>
      </c>
      <c r="M2664" s="27" t="str">
        <f>VLOOKUP(B2664,'大货清单（不定期按GOMS更新）'!A:N,14,FALSE)</f>
        <v>702</v>
      </c>
      <c r="N2664" s="49" t="s">
        <v>1177</v>
      </c>
      <c r="O2664" s="27">
        <f>IFERROR(VLOOKUP(N2664,'散件迭代（不定期更新）'!C:J,8,FALSE),0)</f>
        <v>0</v>
      </c>
      <c r="P2664" s="27" t="str">
        <f>IFERROR(VLOOKUP(N2664,'散件（更新）'!B:H,3,FALSE),0)</f>
        <v>206-2043-0302</v>
      </c>
      <c r="Q2664" s="27" t="str">
        <f>VLOOKUP(N2664,'散件（更新）'!B:H,2,FALSE)</f>
        <v>114-20430302</v>
      </c>
      <c r="R2664" s="27" t="str">
        <f>VLOOKUP(N2664,'散件（更新）'!B:H,7,FALSE)</f>
        <v>PCBA</v>
      </c>
      <c r="S2664" s="27" t="str">
        <f>VLOOKUP(N2664,'散件（更新）'!B:E,4,FALSE)</f>
        <v>https://tineco-yxzt.oss-accelerate.aliyuncs.com/20231219/9CWRP0101EU_1702948008456.png</v>
      </c>
      <c r="T2664" s="27" t="s">
        <v>8759</v>
      </c>
      <c r="U2664" s="28" t="str">
        <f>VLOOKUP(N2664,'散件（更新）'!B:G,6,FALSE)</f>
        <v>主控板（功能欧版）</v>
      </c>
      <c r="V2664" s="28" t="str">
        <f>VLOOKUP(N2664,'散件（更新）'!B:I,8,FALSE)</f>
        <v>6972200197917</v>
      </c>
    </row>
    <row r="2665" spans="1:22">
      <c r="A2665" s="57">
        <v>46169</v>
      </c>
      <c r="B2665" s="48" t="s">
        <v>7324</v>
      </c>
      <c r="C2665" s="27" t="str">
        <f>VLOOKUP(B2665,'大货清单（不定期按GOMS更新）'!A:H,8,0)</f>
        <v>108-20430304</v>
      </c>
      <c r="D2665" s="27" t="str">
        <f>VLOOKUP(B2665,'大货清单（不定期按GOMS更新）'!A:C,3,0)</f>
        <v>CL2043C-04</v>
      </c>
      <c r="E2665" s="27" t="str">
        <f>VLOOKUP(B2665,'大货清单（不定期按GOMS更新）'!A:H,4,0)</f>
        <v>DE</v>
      </c>
      <c r="F2665" s="27" t="str">
        <f>VLOOKUP(B2665,'大货清单（不定期按GOMS更新）'!A:H,2,0)</f>
        <v>iCarpet</v>
      </c>
      <c r="G2665" s="28">
        <f>VLOOKUP(B2665,'大货清单（不定期按GOMS更新）'!A:I,9,FALSE)</f>
        <v>6972200197412</v>
      </c>
      <c r="H2665" s="27" t="str">
        <f>VLOOKUP(B2665,'大货清单（不定期按GOMS更新）'!A:H,7,0)</f>
        <v>Black</v>
      </c>
      <c r="I2665" s="27" t="str">
        <f>VLOOKUP(B2665,'大货清单（不定期按GOMS更新）'!A:F,6,FALSE)</f>
        <v>ACTIVE</v>
      </c>
      <c r="J2665" s="27" t="str">
        <f>VLOOKUP(B2665,'大货清单（不定期按GOMS更新）'!A:K,11,FALSE)</f>
        <v>13.1</v>
      </c>
      <c r="K2665" s="27" t="str">
        <f>VLOOKUP(B2665,'大货清单（不定期按GOMS更新）'!A:N,12,FALSE)</f>
        <v>473</v>
      </c>
      <c r="L2665" s="27" t="str">
        <f>VLOOKUP(B2665,'大货清单（不定期按GOMS更新）'!A:M,13,FALSE)</f>
        <v>346</v>
      </c>
      <c r="M2665" s="27" t="str">
        <f>VLOOKUP(B2665,'大货清单（不定期按GOMS更新）'!A:N,14,FALSE)</f>
        <v>702</v>
      </c>
      <c r="N2665" s="49" t="s">
        <v>1027</v>
      </c>
      <c r="O2665" s="27">
        <f>IFERROR(VLOOKUP(N2665,'散件迭代（不定期更新）'!C:J,8,FALSE),0)</f>
        <v>0</v>
      </c>
      <c r="P2665" s="27" t="str">
        <f>IFERROR(VLOOKUP(N2665,'散件（更新）'!B:H,3,FALSE),0)</f>
        <v>206-2043-0007</v>
      </c>
      <c r="Q2665" s="27" t="str">
        <f>VLOOKUP(N2665,'散件（更新）'!B:H,2,FALSE)</f>
        <v>114-20430007</v>
      </c>
      <c r="R2665" s="27" t="str">
        <f>VLOOKUP(N2665,'散件（更新）'!B:H,7,FALSE)</f>
        <v>Scraper</v>
      </c>
      <c r="S2665" s="27" t="str">
        <f>VLOOKUP(N2665,'散件（更新）'!B:E,4,FALSE)</f>
        <v>https://tineco-yxzt.oss-accelerate.aliyuncs.com/20231219/9CWRR100000_1702948009032.png</v>
      </c>
      <c r="T2665" s="27" t="s">
        <v>8759</v>
      </c>
      <c r="U2665" s="28" t="str">
        <f>VLOOKUP(N2665,'散件（更新）'!B:G,6,FALSE)</f>
        <v>地刷毛条组件</v>
      </c>
      <c r="V2665" s="28" t="str">
        <f>VLOOKUP(N2665,'散件（更新）'!B:I,8,FALSE)</f>
        <v>6972200198587</v>
      </c>
    </row>
    <row r="2666" spans="1:22">
      <c r="A2666" s="57">
        <v>46169</v>
      </c>
      <c r="B2666" s="48" t="s">
        <v>7324</v>
      </c>
      <c r="C2666" s="27" t="str">
        <f>VLOOKUP(B2666,'大货清单（不定期按GOMS更新）'!A:H,8,0)</f>
        <v>108-20430304</v>
      </c>
      <c r="D2666" s="27" t="str">
        <f>VLOOKUP(B2666,'大货清单（不定期按GOMS更新）'!A:C,3,0)</f>
        <v>CL2043C-04</v>
      </c>
      <c r="E2666" s="27" t="str">
        <f>VLOOKUP(B2666,'大货清单（不定期按GOMS更新）'!A:H,4,0)</f>
        <v>DE</v>
      </c>
      <c r="F2666" s="27" t="str">
        <f>VLOOKUP(B2666,'大货清单（不定期按GOMS更新）'!A:H,2,0)</f>
        <v>iCarpet</v>
      </c>
      <c r="G2666" s="28">
        <f>VLOOKUP(B2666,'大货清单（不定期按GOMS更新）'!A:I,9,FALSE)</f>
        <v>6972200197412</v>
      </c>
      <c r="H2666" s="27" t="str">
        <f>VLOOKUP(B2666,'大货清单（不定期按GOMS更新）'!A:H,7,0)</f>
        <v>Black</v>
      </c>
      <c r="I2666" s="27" t="str">
        <f>VLOOKUP(B2666,'大货清单（不定期按GOMS更新）'!A:F,6,FALSE)</f>
        <v>ACTIVE</v>
      </c>
      <c r="J2666" s="27" t="str">
        <f>VLOOKUP(B2666,'大货清单（不定期按GOMS更新）'!A:K,11,FALSE)</f>
        <v>13.1</v>
      </c>
      <c r="K2666" s="27" t="str">
        <f>VLOOKUP(B2666,'大货清单（不定期按GOMS更新）'!A:N,12,FALSE)</f>
        <v>473</v>
      </c>
      <c r="L2666" s="27" t="str">
        <f>VLOOKUP(B2666,'大货清单（不定期按GOMS更新）'!A:M,13,FALSE)</f>
        <v>346</v>
      </c>
      <c r="M2666" s="27" t="str">
        <f>VLOOKUP(B2666,'大货清单（不定期按GOMS更新）'!A:N,14,FALSE)</f>
        <v>702</v>
      </c>
      <c r="N2666" s="49" t="s">
        <v>1017</v>
      </c>
      <c r="O2666" s="27">
        <f>IFERROR(VLOOKUP(N2666,'散件迭代（不定期更新）'!C:J,8,FALSE),0)</f>
        <v>0</v>
      </c>
      <c r="P2666" s="27" t="str">
        <f>IFERROR(VLOOKUP(N2666,'散件（更新）'!B:H,3,FALSE),0)</f>
        <v>206-2043-0001</v>
      </c>
      <c r="Q2666" s="27" t="str">
        <f>VLOOKUP(N2666,'散件（更新）'!B:H,2,FALSE)</f>
        <v>114-20430001</v>
      </c>
      <c r="R2666" s="27" t="str">
        <f>VLOOKUP(N2666,'散件（更新）'!B:H,7,FALSE)</f>
        <v>Sensor</v>
      </c>
      <c r="S2666" s="27">
        <f>VLOOKUP(N2666,'散件（更新）'!B:E,4,FALSE)</f>
        <v>0</v>
      </c>
      <c r="T2666" s="27" t="s">
        <v>8759</v>
      </c>
      <c r="U2666" s="28" t="str">
        <f>VLOOKUP(N2666,'散件（更新）'!B:G,6,FALSE)</f>
        <v>吸口风道脏污传感器组件</v>
      </c>
      <c r="V2666" s="28" t="str">
        <f>VLOOKUP(N2666,'散件（更新）'!B:I,8,FALSE)</f>
        <v>6972200197849</v>
      </c>
    </row>
    <row r="2667" spans="1:22">
      <c r="A2667" s="57">
        <v>46169</v>
      </c>
      <c r="B2667" s="48" t="s">
        <v>7324</v>
      </c>
      <c r="C2667" s="27" t="str">
        <f>VLOOKUP(B2667,'大货清单（不定期按GOMS更新）'!A:H,8,0)</f>
        <v>108-20430304</v>
      </c>
      <c r="D2667" s="27" t="str">
        <f>VLOOKUP(B2667,'大货清单（不定期按GOMS更新）'!A:C,3,0)</f>
        <v>CL2043C-04</v>
      </c>
      <c r="E2667" s="27" t="str">
        <f>VLOOKUP(B2667,'大货清单（不定期按GOMS更新）'!A:H,4,0)</f>
        <v>DE</v>
      </c>
      <c r="F2667" s="27" t="str">
        <f>VLOOKUP(B2667,'大货清单（不定期按GOMS更新）'!A:H,2,0)</f>
        <v>iCarpet</v>
      </c>
      <c r="G2667" s="28">
        <f>VLOOKUP(B2667,'大货清单（不定期按GOMS更新）'!A:I,9,FALSE)</f>
        <v>6972200197412</v>
      </c>
      <c r="H2667" s="27" t="str">
        <f>VLOOKUP(B2667,'大货清单（不定期按GOMS更新）'!A:H,7,0)</f>
        <v>Black</v>
      </c>
      <c r="I2667" s="27" t="str">
        <f>VLOOKUP(B2667,'大货清单（不定期按GOMS更新）'!A:F,6,FALSE)</f>
        <v>ACTIVE</v>
      </c>
      <c r="J2667" s="27" t="str">
        <f>VLOOKUP(B2667,'大货清单（不定期按GOMS更新）'!A:K,11,FALSE)</f>
        <v>13.1</v>
      </c>
      <c r="K2667" s="27" t="str">
        <f>VLOOKUP(B2667,'大货清单（不定期按GOMS更新）'!A:N,12,FALSE)</f>
        <v>473</v>
      </c>
      <c r="L2667" s="27" t="str">
        <f>VLOOKUP(B2667,'大货清单（不定期按GOMS更新）'!A:M,13,FALSE)</f>
        <v>346</v>
      </c>
      <c r="M2667" s="27" t="str">
        <f>VLOOKUP(B2667,'大货清单（不定期按GOMS更新）'!A:N,14,FALSE)</f>
        <v>702</v>
      </c>
      <c r="N2667" s="53" t="s">
        <v>1022</v>
      </c>
      <c r="O2667" s="27">
        <f>IFERROR(VLOOKUP(N2667,'散件迭代（不定期更新）'!C:J,8,FALSE),0)</f>
        <v>0</v>
      </c>
      <c r="P2667" s="27" t="str">
        <f>IFERROR(VLOOKUP(N2667,'散件（更新）'!B:H,3,FALSE),0)</f>
        <v>206-2043-0009</v>
      </c>
      <c r="Q2667" s="27" t="str">
        <f>VLOOKUP(N2667,'散件（更新）'!B:H,2,FALSE)</f>
        <v>114-20430009</v>
      </c>
      <c r="R2667" s="27" t="str">
        <f>VLOOKUP(N2667,'散件（更新）'!B:H,7,FALSE)</f>
        <v>Sensor</v>
      </c>
      <c r="S2667" s="27">
        <f>VLOOKUP(N2667,'散件（更新）'!B:E,4,FALSE)</f>
        <v>0</v>
      </c>
      <c r="T2667" s="27" t="s">
        <v>8759</v>
      </c>
      <c r="U2667" s="28" t="str">
        <f>VLOOKUP(N2667,'散件（更新）'!B:G,6,FALSE)</f>
        <v>传感器套装</v>
      </c>
      <c r="V2667" s="28" t="str">
        <f>VLOOKUP(N2667,'散件（更新）'!B:I,8,FALSE)</f>
        <v>6972200198105</v>
      </c>
    </row>
    <row r="2668" spans="1:22">
      <c r="A2668" s="57">
        <v>46169</v>
      </c>
      <c r="B2668" s="48" t="s">
        <v>7324</v>
      </c>
      <c r="C2668" s="27" t="str">
        <f>VLOOKUP(B2668,'大货清单（不定期按GOMS更新）'!A:H,8,0)</f>
        <v>108-20430304</v>
      </c>
      <c r="D2668" s="27" t="str">
        <f>VLOOKUP(B2668,'大货清单（不定期按GOMS更新）'!A:C,3,0)</f>
        <v>CL2043C-04</v>
      </c>
      <c r="E2668" s="27" t="str">
        <f>VLOOKUP(B2668,'大货清单（不定期按GOMS更新）'!A:H,4,0)</f>
        <v>DE</v>
      </c>
      <c r="F2668" s="27" t="str">
        <f>VLOOKUP(B2668,'大货清单（不定期按GOMS更新）'!A:H,2,0)</f>
        <v>iCarpet</v>
      </c>
      <c r="G2668" s="28">
        <f>VLOOKUP(B2668,'大货清单（不定期按GOMS更新）'!A:I,9,FALSE)</f>
        <v>6972200197412</v>
      </c>
      <c r="H2668" s="27" t="str">
        <f>VLOOKUP(B2668,'大货清单（不定期按GOMS更新）'!A:H,7,0)</f>
        <v>Black</v>
      </c>
      <c r="I2668" s="27" t="str">
        <f>VLOOKUP(B2668,'大货清单（不定期按GOMS更新）'!A:F,6,FALSE)</f>
        <v>ACTIVE</v>
      </c>
      <c r="J2668" s="27" t="str">
        <f>VLOOKUP(B2668,'大货清单（不定期按GOMS更新）'!A:K,11,FALSE)</f>
        <v>13.1</v>
      </c>
      <c r="K2668" s="27" t="str">
        <f>VLOOKUP(B2668,'大货清单（不定期按GOMS更新）'!A:N,12,FALSE)</f>
        <v>473</v>
      </c>
      <c r="L2668" s="27" t="str">
        <f>VLOOKUP(B2668,'大货清单（不定期按GOMS更新）'!A:M,13,FALSE)</f>
        <v>346</v>
      </c>
      <c r="M2668" s="27" t="str">
        <f>VLOOKUP(B2668,'大货清单（不定期按GOMS更新）'!A:N,14,FALSE)</f>
        <v>702</v>
      </c>
      <c r="N2668" s="53" t="s">
        <v>1026</v>
      </c>
      <c r="O2668" s="27">
        <f>IFERROR(VLOOKUP(N2668,'散件迭代（不定期更新）'!C:J,8,FALSE),0)</f>
        <v>0</v>
      </c>
      <c r="P2668" s="27" t="str">
        <f>IFERROR(VLOOKUP(N2668,'散件（更新）'!B:H,3,FALSE),0)</f>
        <v>206-2043-0010</v>
      </c>
      <c r="Q2668" s="27" t="str">
        <f>VLOOKUP(N2668,'散件（更新）'!B:H,2,FALSE)</f>
        <v>114-20430010</v>
      </c>
      <c r="R2668" s="27" t="str">
        <f>VLOOKUP(N2668,'散件（更新）'!B:H,7,FALSE)</f>
        <v>Sensor</v>
      </c>
      <c r="S2668" s="27" t="str">
        <f>VLOOKUP(N2668,'散件（更新）'!B:E,4,FALSE)</f>
        <v>https://tineco-yxzt.oss-accelerate.aliyuncs.com/20231219/9CWRS100500_1702948009107.png</v>
      </c>
      <c r="T2668" s="27" t="s">
        <v>8759</v>
      </c>
      <c r="U2668" s="28" t="str">
        <f>VLOOKUP(N2668,'散件（更新）'!B:G,6,FALSE)</f>
        <v>湿度传感器套装</v>
      </c>
      <c r="V2668" s="28" t="str">
        <f>VLOOKUP(N2668,'散件（更新）'!B:I,8,FALSE)</f>
        <v>6972200198112</v>
      </c>
    </row>
    <row r="2669" spans="1:22">
      <c r="A2669" s="57">
        <v>46169</v>
      </c>
      <c r="B2669" s="48" t="s">
        <v>7324</v>
      </c>
      <c r="C2669" s="27" t="str">
        <f>VLOOKUP(B2669,'大货清单（不定期按GOMS更新）'!A:H,8,0)</f>
        <v>108-20430304</v>
      </c>
      <c r="D2669" s="27" t="str">
        <f>VLOOKUP(B2669,'大货清单（不定期按GOMS更新）'!A:C,3,0)</f>
        <v>CL2043C-04</v>
      </c>
      <c r="E2669" s="27" t="str">
        <f>VLOOKUP(B2669,'大货清单（不定期按GOMS更新）'!A:H,4,0)</f>
        <v>DE</v>
      </c>
      <c r="F2669" s="27" t="str">
        <f>VLOOKUP(B2669,'大货清单（不定期按GOMS更新）'!A:H,2,0)</f>
        <v>iCarpet</v>
      </c>
      <c r="G2669" s="28">
        <f>VLOOKUP(B2669,'大货清单（不定期按GOMS更新）'!A:I,9,FALSE)</f>
        <v>6972200197412</v>
      </c>
      <c r="H2669" s="27" t="str">
        <f>VLOOKUP(B2669,'大货清单（不定期按GOMS更新）'!A:H,7,0)</f>
        <v>Black</v>
      </c>
      <c r="I2669" s="27" t="str">
        <f>VLOOKUP(B2669,'大货清单（不定期按GOMS更新）'!A:F,6,FALSE)</f>
        <v>ACTIVE</v>
      </c>
      <c r="J2669" s="27" t="str">
        <f>VLOOKUP(B2669,'大货清单（不定期按GOMS更新）'!A:K,11,FALSE)</f>
        <v>13.1</v>
      </c>
      <c r="K2669" s="27" t="str">
        <f>VLOOKUP(B2669,'大货清单（不定期按GOMS更新）'!A:N,12,FALSE)</f>
        <v>473</v>
      </c>
      <c r="L2669" s="27" t="str">
        <f>VLOOKUP(B2669,'大货清单（不定期按GOMS更新）'!A:M,13,FALSE)</f>
        <v>346</v>
      </c>
      <c r="M2669" s="27" t="str">
        <f>VLOOKUP(B2669,'大货清单（不定期按GOMS更新）'!A:N,14,FALSE)</f>
        <v>702</v>
      </c>
      <c r="N2669" s="53" t="s">
        <v>1025</v>
      </c>
      <c r="O2669" s="27">
        <f>IFERROR(VLOOKUP(N2669,'散件迭代（不定期更新）'!C:J,8,FALSE),0)</f>
        <v>0</v>
      </c>
      <c r="P2669" s="27" t="str">
        <f>IFERROR(VLOOKUP(N2669,'散件（更新）'!B:H,3,FALSE),0)</f>
        <v>206-2043-0012</v>
      </c>
      <c r="Q2669" s="27" t="str">
        <f>VLOOKUP(N2669,'散件（更新）'!B:H,2,FALSE)</f>
        <v>114-20430012</v>
      </c>
      <c r="R2669" s="27" t="str">
        <f>VLOOKUP(N2669,'散件（更新）'!B:H,7,FALSE)</f>
        <v>Sensor</v>
      </c>
      <c r="S2669" s="27">
        <f>VLOOKUP(N2669,'散件（更新）'!B:E,4,FALSE)</f>
        <v>0</v>
      </c>
      <c r="T2669" s="27" t="s">
        <v>8759</v>
      </c>
      <c r="U2669" s="28" t="str">
        <f>VLOOKUP(N2669,'散件（更新）'!B:G,6,FALSE)</f>
        <v>光电液位传感器组件</v>
      </c>
      <c r="V2669" s="28" t="str">
        <f>VLOOKUP(N2669,'散件（更新）'!B:I,8,FALSE)</f>
        <v>6972200198136</v>
      </c>
    </row>
    <row r="2670" spans="1:22">
      <c r="A2670" s="57">
        <v>46169</v>
      </c>
      <c r="B2670" s="48" t="s">
        <v>7324</v>
      </c>
      <c r="C2670" s="27" t="str">
        <f>VLOOKUP(B2670,'大货清单（不定期按GOMS更新）'!A:H,8,0)</f>
        <v>108-20430304</v>
      </c>
      <c r="D2670" s="27" t="str">
        <f>VLOOKUP(B2670,'大货清单（不定期按GOMS更新）'!A:C,3,0)</f>
        <v>CL2043C-04</v>
      </c>
      <c r="E2670" s="27" t="str">
        <f>VLOOKUP(B2670,'大货清单（不定期按GOMS更新）'!A:H,4,0)</f>
        <v>DE</v>
      </c>
      <c r="F2670" s="27" t="str">
        <f>VLOOKUP(B2670,'大货清单（不定期按GOMS更新）'!A:H,2,0)</f>
        <v>iCarpet</v>
      </c>
      <c r="G2670" s="28">
        <f>VLOOKUP(B2670,'大货清单（不定期按GOMS更新）'!A:I,9,FALSE)</f>
        <v>6972200197412</v>
      </c>
      <c r="H2670" s="27" t="str">
        <f>VLOOKUP(B2670,'大货清单（不定期按GOMS更新）'!A:H,7,0)</f>
        <v>Black</v>
      </c>
      <c r="I2670" s="27" t="str">
        <f>VLOOKUP(B2670,'大货清单（不定期按GOMS更新）'!A:F,6,FALSE)</f>
        <v>ACTIVE</v>
      </c>
      <c r="J2670" s="27" t="str">
        <f>VLOOKUP(B2670,'大货清单（不定期按GOMS更新）'!A:K,11,FALSE)</f>
        <v>13.1</v>
      </c>
      <c r="K2670" s="27" t="str">
        <f>VLOOKUP(B2670,'大货清单（不定期按GOMS更新）'!A:N,12,FALSE)</f>
        <v>473</v>
      </c>
      <c r="L2670" s="27" t="str">
        <f>VLOOKUP(B2670,'大货清单（不定期按GOMS更新）'!A:M,13,FALSE)</f>
        <v>346</v>
      </c>
      <c r="M2670" s="27" t="str">
        <f>VLOOKUP(B2670,'大货清单（不定期按GOMS更新）'!A:N,14,FALSE)</f>
        <v>702</v>
      </c>
      <c r="N2670" s="53" t="s">
        <v>1167</v>
      </c>
      <c r="O2670" s="27">
        <f>IFERROR(VLOOKUP(N2670,'散件迭代（不定期更新）'!C:J,8,FALSE),0)</f>
        <v>0</v>
      </c>
      <c r="P2670" s="27" t="str">
        <f>IFERROR(VLOOKUP(N2670,'散件（更新）'!B:H,3,FALSE),0)</f>
        <v>206-2043-0107</v>
      </c>
      <c r="Q2670" s="27" t="str">
        <f>VLOOKUP(N2670,'散件（更新）'!B:H,2,FALSE)</f>
        <v>114-20430107</v>
      </c>
      <c r="R2670" s="27" t="str">
        <f>VLOOKUP(N2670,'散件（更新）'!B:H,7,FALSE)</f>
        <v>Pump</v>
      </c>
      <c r="S2670" s="27">
        <f>VLOOKUP(N2670,'散件（更新）'!B:E,4,FALSE)</f>
        <v>0</v>
      </c>
      <c r="T2670" s="27" t="s">
        <v>8759</v>
      </c>
      <c r="U2670" s="28" t="str">
        <f>VLOOKUP(N2670,'散件（更新）'!B:G,6,FALSE)</f>
        <v>水泵组件</v>
      </c>
      <c r="V2670" s="28" t="str">
        <f>VLOOKUP(N2670,'散件（更新）'!B:I,8,FALSE)</f>
        <v>6972200197924</v>
      </c>
    </row>
    <row r="2671" spans="1:22">
      <c r="A2671" s="57">
        <v>46169</v>
      </c>
      <c r="B2671" s="48" t="s">
        <v>7324</v>
      </c>
      <c r="C2671" s="27" t="str">
        <f>VLOOKUP(B2671,'大货清单（不定期按GOMS更新）'!A:H,8,0)</f>
        <v>108-20430304</v>
      </c>
      <c r="D2671" s="27" t="str">
        <f>VLOOKUP(B2671,'大货清单（不定期按GOMS更新）'!A:C,3,0)</f>
        <v>CL2043C-04</v>
      </c>
      <c r="E2671" s="27" t="str">
        <f>VLOOKUP(B2671,'大货清单（不定期按GOMS更新）'!A:H,4,0)</f>
        <v>DE</v>
      </c>
      <c r="F2671" s="27" t="str">
        <f>VLOOKUP(B2671,'大货清单（不定期按GOMS更新）'!A:H,2,0)</f>
        <v>iCarpet</v>
      </c>
      <c r="G2671" s="28">
        <f>VLOOKUP(B2671,'大货清单（不定期按GOMS更新）'!A:I,9,FALSE)</f>
        <v>6972200197412</v>
      </c>
      <c r="H2671" s="27" t="str">
        <f>VLOOKUP(B2671,'大货清单（不定期按GOMS更新）'!A:H,7,0)</f>
        <v>Black</v>
      </c>
      <c r="I2671" s="27" t="str">
        <f>VLOOKUP(B2671,'大货清单（不定期按GOMS更新）'!A:F,6,FALSE)</f>
        <v>ACTIVE</v>
      </c>
      <c r="J2671" s="27" t="str">
        <f>VLOOKUP(B2671,'大货清单（不定期按GOMS更新）'!A:K,11,FALSE)</f>
        <v>13.1</v>
      </c>
      <c r="K2671" s="27" t="str">
        <f>VLOOKUP(B2671,'大货清单（不定期按GOMS更新）'!A:N,12,FALSE)</f>
        <v>473</v>
      </c>
      <c r="L2671" s="27" t="str">
        <f>VLOOKUP(B2671,'大货清单（不定期按GOMS更新）'!A:M,13,FALSE)</f>
        <v>346</v>
      </c>
      <c r="M2671" s="27" t="str">
        <f>VLOOKUP(B2671,'大货清单（不定期按GOMS更新）'!A:N,14,FALSE)</f>
        <v>702</v>
      </c>
      <c r="N2671" s="53" t="s">
        <v>1019</v>
      </c>
      <c r="O2671" s="27">
        <f>IFERROR(VLOOKUP(N2671,'散件迭代（不定期更新）'!C:J,8,FALSE),0)</f>
        <v>0</v>
      </c>
      <c r="P2671" s="27" t="str">
        <f>IFERROR(VLOOKUP(N2671,'散件（更新）'!B:H,3,FALSE),0)</f>
        <v>206-2043-0013</v>
      </c>
      <c r="Q2671" s="27" t="str">
        <f>VLOOKUP(N2671,'散件（更新）'!B:H,2,FALSE)</f>
        <v>114-20430013</v>
      </c>
      <c r="R2671" s="27" t="str">
        <f>VLOOKUP(N2671,'散件（更新）'!B:H,7,FALSE)</f>
        <v>Repair Wheel</v>
      </c>
      <c r="S2671" s="27" t="str">
        <f>VLOOKUP(N2671,'散件（更新）'!B:E,4,FALSE)</f>
        <v>https://tineco-yxzt.oss-accelerate.aliyuncs.com/20231219/9CWRW100100_1702948009182.png</v>
      </c>
      <c r="T2671" s="27" t="s">
        <v>8759</v>
      </c>
      <c r="U2671" s="28" t="str">
        <f>VLOOKUP(N2671,'散件（更新）'!B:G,6,FALSE)</f>
        <v>地刷小轮+小轮轴组件</v>
      </c>
      <c r="V2671" s="28" t="str">
        <f>VLOOKUP(N2671,'散件（更新）'!B:I,8,FALSE)</f>
        <v>6972200198167</v>
      </c>
    </row>
    <row r="2672" spans="1:22">
      <c r="A2672" s="57">
        <v>46169</v>
      </c>
      <c r="B2672" s="48" t="s">
        <v>7324</v>
      </c>
      <c r="C2672" s="27" t="str">
        <f>VLOOKUP(B2672,'大货清单（不定期按GOMS更新）'!A:H,8,0)</f>
        <v>108-20430304</v>
      </c>
      <c r="D2672" s="27" t="str">
        <f>VLOOKUP(B2672,'大货清单（不定期按GOMS更新）'!A:C,3,0)</f>
        <v>CL2043C-04</v>
      </c>
      <c r="E2672" s="27" t="str">
        <f>VLOOKUP(B2672,'大货清单（不定期按GOMS更新）'!A:H,4,0)</f>
        <v>DE</v>
      </c>
      <c r="F2672" s="27" t="str">
        <f>VLOOKUP(B2672,'大货清单（不定期按GOMS更新）'!A:H,2,0)</f>
        <v>iCarpet</v>
      </c>
      <c r="G2672" s="28">
        <f>VLOOKUP(B2672,'大货清单（不定期按GOMS更新）'!A:I,9,FALSE)</f>
        <v>6972200197412</v>
      </c>
      <c r="H2672" s="27" t="str">
        <f>VLOOKUP(B2672,'大货清单（不定期按GOMS更新）'!A:H,7,0)</f>
        <v>Black</v>
      </c>
      <c r="I2672" s="27" t="str">
        <f>VLOOKUP(B2672,'大货清单（不定期按GOMS更新）'!A:F,6,FALSE)</f>
        <v>ACTIVE</v>
      </c>
      <c r="J2672" s="27" t="str">
        <f>VLOOKUP(B2672,'大货清单（不定期按GOMS更新）'!A:K,11,FALSE)</f>
        <v>13.1</v>
      </c>
      <c r="K2672" s="27" t="str">
        <f>VLOOKUP(B2672,'大货清单（不定期按GOMS更新）'!A:N,12,FALSE)</f>
        <v>473</v>
      </c>
      <c r="L2672" s="27" t="str">
        <f>VLOOKUP(B2672,'大货清单（不定期按GOMS更新）'!A:M,13,FALSE)</f>
        <v>346</v>
      </c>
      <c r="M2672" s="27" t="str">
        <f>VLOOKUP(B2672,'大货清单（不定期按GOMS更新）'!A:N,14,FALSE)</f>
        <v>702</v>
      </c>
      <c r="N2672" s="53" t="s">
        <v>1168</v>
      </c>
      <c r="O2672" s="27">
        <f>IFERROR(VLOOKUP(N2672,'散件迭代（不定期更新）'!C:J,8,FALSE),0)</f>
        <v>0</v>
      </c>
      <c r="P2672" s="27" t="str">
        <f>IFERROR(VLOOKUP(N2672,'散件（更新）'!B:H,3,FALSE),0)</f>
        <v>206-2043-0115</v>
      </c>
      <c r="Q2672" s="27" t="str">
        <f>VLOOKUP(N2672,'散件（更新）'!B:H,2,FALSE)</f>
        <v>114-20430115</v>
      </c>
      <c r="R2672" s="27" t="str">
        <f>VLOOKUP(N2672,'散件（更新）'!B:H,7,FALSE)</f>
        <v>Flexible Extension Hose</v>
      </c>
      <c r="S2672" s="27" t="str">
        <f>VLOOKUP(N2672,'散件（更新）'!B:E,4,FALSE)</f>
        <v>https://tineco-yxzt.oss-accelerate.aliyuncs.com/product/114-20430115.jpeg</v>
      </c>
      <c r="T2672" s="27" t="s">
        <v>8759</v>
      </c>
      <c r="U2672" s="28" t="str">
        <f>VLOOKUP(N2672,'散件（更新）'!B:G,6,FALSE)</f>
        <v>附件组件</v>
      </c>
      <c r="V2672" s="28" t="str">
        <f>VLOOKUP(N2672,'散件（更新）'!B:I,8,FALSE)</f>
        <v>6972200198044</v>
      </c>
    </row>
    <row r="2673" spans="1:22">
      <c r="A2673" s="57">
        <v>46169</v>
      </c>
      <c r="B2673" s="48" t="s">
        <v>7324</v>
      </c>
      <c r="C2673" s="27" t="str">
        <f>VLOOKUP(B2673,'大货清单（不定期按GOMS更新）'!A:H,8,0)</f>
        <v>108-20430304</v>
      </c>
      <c r="D2673" s="27" t="str">
        <f>VLOOKUP(B2673,'大货清单（不定期按GOMS更新）'!A:C,3,0)</f>
        <v>CL2043C-04</v>
      </c>
      <c r="E2673" s="27" t="str">
        <f>VLOOKUP(B2673,'大货清单（不定期按GOMS更新）'!A:H,4,0)</f>
        <v>DE</v>
      </c>
      <c r="F2673" s="27" t="str">
        <f>VLOOKUP(B2673,'大货清单（不定期按GOMS更新）'!A:H,2,0)</f>
        <v>iCarpet</v>
      </c>
      <c r="G2673" s="28">
        <f>VLOOKUP(B2673,'大货清单（不定期按GOMS更新）'!A:I,9,FALSE)</f>
        <v>6972200197412</v>
      </c>
      <c r="H2673" s="27" t="str">
        <f>VLOOKUP(B2673,'大货清单（不定期按GOMS更新）'!A:H,7,0)</f>
        <v>Black</v>
      </c>
      <c r="I2673" s="27" t="str">
        <f>VLOOKUP(B2673,'大货清单（不定期按GOMS更新）'!A:F,6,FALSE)</f>
        <v>ACTIVE</v>
      </c>
      <c r="J2673" s="27" t="str">
        <f>VLOOKUP(B2673,'大货清单（不定期按GOMS更新）'!A:K,11,FALSE)</f>
        <v>13.1</v>
      </c>
      <c r="K2673" s="27" t="str">
        <f>VLOOKUP(B2673,'大货清单（不定期按GOMS更新）'!A:N,12,FALSE)</f>
        <v>473</v>
      </c>
      <c r="L2673" s="27" t="str">
        <f>VLOOKUP(B2673,'大货清单（不定期按GOMS更新）'!A:M,13,FALSE)</f>
        <v>346</v>
      </c>
      <c r="M2673" s="27" t="str">
        <f>VLOOKUP(B2673,'大货清单（不定期按GOMS更新）'!A:N,14,FALSE)</f>
        <v>702</v>
      </c>
      <c r="N2673" s="53" t="s">
        <v>1180</v>
      </c>
      <c r="O2673" s="27">
        <f>IFERROR(VLOOKUP(N2673,'散件迭代（不定期更新）'!C:J,8,FALSE),0)</f>
        <v>0</v>
      </c>
      <c r="P2673" s="27" t="str">
        <f>IFERROR(VLOOKUP(N2673,'散件（更新）'!B:H,3,FALSE),0)</f>
        <v>206-2043-0303</v>
      </c>
      <c r="Q2673" s="27" t="str">
        <f>VLOOKUP(N2673,'散件（更新）'!B:H,2,FALSE)</f>
        <v>114-20430303</v>
      </c>
      <c r="R2673" s="27" t="str">
        <f>VLOOKUP(N2673,'散件（更新）'!B:H,7,FALSE)</f>
        <v>Handle</v>
      </c>
      <c r="S2673" s="27" t="str">
        <f>VLOOKUP(N2673,'散件（更新）'!B:E,4,FALSE)</f>
        <v>https://tineco-yxzt.oss-accelerate.aliyuncs.com/product/114-20430303.jpeg</v>
      </c>
      <c r="T2673" s="27" t="s">
        <v>8759</v>
      </c>
      <c r="U2673" s="28" t="str">
        <f>VLOOKUP(N2673,'散件（更新）'!B:G,6,FALSE)</f>
        <v>手柄组件功能LED黑白欧版</v>
      </c>
      <c r="V2673" s="28" t="str">
        <f>VLOOKUP(N2673,'散件（更新）'!B:I,8,FALSE)</f>
        <v>6972200197955</v>
      </c>
    </row>
    <row r="2674" spans="1:22">
      <c r="A2674" s="57">
        <v>46169</v>
      </c>
      <c r="B2674" s="48" t="s">
        <v>7324</v>
      </c>
      <c r="C2674" s="27" t="str">
        <f>VLOOKUP(B2674,'大货清单（不定期按GOMS更新）'!A:H,8,0)</f>
        <v>108-20430304</v>
      </c>
      <c r="D2674" s="27" t="str">
        <f>VLOOKUP(B2674,'大货清单（不定期按GOMS更新）'!A:C,3,0)</f>
        <v>CL2043C-04</v>
      </c>
      <c r="E2674" s="27" t="str">
        <f>VLOOKUP(B2674,'大货清单（不定期按GOMS更新）'!A:H,4,0)</f>
        <v>DE</v>
      </c>
      <c r="F2674" s="27" t="str">
        <f>VLOOKUP(B2674,'大货清单（不定期按GOMS更新）'!A:H,2,0)</f>
        <v>iCarpet</v>
      </c>
      <c r="G2674" s="28">
        <f>VLOOKUP(B2674,'大货清单（不定期按GOMS更新）'!A:I,9,FALSE)</f>
        <v>6972200197412</v>
      </c>
      <c r="H2674" s="27" t="str">
        <f>VLOOKUP(B2674,'大货清单（不定期按GOMS更新）'!A:H,7,0)</f>
        <v>Black</v>
      </c>
      <c r="I2674" s="27" t="str">
        <f>VLOOKUP(B2674,'大货清单（不定期按GOMS更新）'!A:F,6,FALSE)</f>
        <v>ACTIVE</v>
      </c>
      <c r="J2674" s="27" t="str">
        <f>VLOOKUP(B2674,'大货清单（不定期按GOMS更新）'!A:K,11,FALSE)</f>
        <v>13.1</v>
      </c>
      <c r="K2674" s="27" t="str">
        <f>VLOOKUP(B2674,'大货清单（不定期按GOMS更新）'!A:N,12,FALSE)</f>
        <v>473</v>
      </c>
      <c r="L2674" s="27" t="str">
        <f>VLOOKUP(B2674,'大货清单（不定期按GOMS更新）'!A:M,13,FALSE)</f>
        <v>346</v>
      </c>
      <c r="M2674" s="27" t="str">
        <f>VLOOKUP(B2674,'大货清单（不定期按GOMS更新）'!A:N,14,FALSE)</f>
        <v>702</v>
      </c>
      <c r="N2674" s="53" t="s">
        <v>1169</v>
      </c>
      <c r="O2674" s="27">
        <f>IFERROR(VLOOKUP(N2674,'散件迭代（不定期更新）'!C:J,8,FALSE),0)</f>
        <v>0</v>
      </c>
      <c r="P2674" s="27" t="str">
        <f>IFERROR(VLOOKUP(N2674,'散件（更新）'!B:H,3,FALSE),0)</f>
        <v>206-2043-0109</v>
      </c>
      <c r="Q2674" s="27" t="str">
        <f>VLOOKUP(N2674,'散件（更新）'!B:H,2,FALSE)</f>
        <v>114-20430109</v>
      </c>
      <c r="R2674" s="27" t="str">
        <f>VLOOKUP(N2674,'散件（更新）'!B:H,7,FALSE)</f>
        <v>Clean Water Tank</v>
      </c>
      <c r="S2674" s="27" t="str">
        <f>VLOOKUP(N2674,'散件（更新）'!B:E,4,FALSE)</f>
        <v>https://tineco-yxzt.oss-accelerate.aliyuncs.com/product/114-20430109.jpeg</v>
      </c>
      <c r="T2674" s="27" t="s">
        <v>8759</v>
      </c>
      <c r="U2674" s="28" t="str">
        <f>VLOOKUP(N2674,'散件（更新）'!B:G,6,FALSE)</f>
        <v>溶液桶组件白色</v>
      </c>
      <c r="V2674" s="28" t="str">
        <f>VLOOKUP(N2674,'散件（更新）'!B:I,8,FALSE)</f>
        <v>6972200197979</v>
      </c>
    </row>
    <row r="2675" spans="1:22">
      <c r="A2675" s="57">
        <v>46169</v>
      </c>
      <c r="B2675" s="48" t="s">
        <v>7324</v>
      </c>
      <c r="C2675" s="27" t="str">
        <f>VLOOKUP(B2675,'大货清单（不定期按GOMS更新）'!A:H,8,0)</f>
        <v>108-20430304</v>
      </c>
      <c r="D2675" s="27" t="str">
        <f>VLOOKUP(B2675,'大货清单（不定期按GOMS更新）'!A:C,3,0)</f>
        <v>CL2043C-04</v>
      </c>
      <c r="E2675" s="27" t="str">
        <f>VLOOKUP(B2675,'大货清单（不定期按GOMS更新）'!A:H,4,0)</f>
        <v>DE</v>
      </c>
      <c r="F2675" s="27" t="str">
        <f>VLOOKUP(B2675,'大货清单（不定期按GOMS更新）'!A:H,2,0)</f>
        <v>iCarpet</v>
      </c>
      <c r="G2675" s="28">
        <f>VLOOKUP(B2675,'大货清单（不定期按GOMS更新）'!A:I,9,FALSE)</f>
        <v>6972200197412</v>
      </c>
      <c r="H2675" s="27" t="str">
        <f>VLOOKUP(B2675,'大货清单（不定期按GOMS更新）'!A:H,7,0)</f>
        <v>Black</v>
      </c>
      <c r="I2675" s="27" t="str">
        <f>VLOOKUP(B2675,'大货清单（不定期按GOMS更新）'!A:F,6,FALSE)</f>
        <v>ACTIVE</v>
      </c>
      <c r="J2675" s="27" t="str">
        <f>VLOOKUP(B2675,'大货清单（不定期按GOMS更新）'!A:K,11,FALSE)</f>
        <v>13.1</v>
      </c>
      <c r="K2675" s="27" t="str">
        <f>VLOOKUP(B2675,'大货清单（不定期按GOMS更新）'!A:N,12,FALSE)</f>
        <v>473</v>
      </c>
      <c r="L2675" s="27" t="str">
        <f>VLOOKUP(B2675,'大货清单（不定期按GOMS更新）'!A:M,13,FALSE)</f>
        <v>346</v>
      </c>
      <c r="M2675" s="27" t="str">
        <f>VLOOKUP(B2675,'大货清单（不定期按GOMS更新）'!A:N,14,FALSE)</f>
        <v>702</v>
      </c>
      <c r="N2675" s="53" t="s">
        <v>1176</v>
      </c>
      <c r="O2675" s="27">
        <f>IFERROR(VLOOKUP(N2675,'散件迭代（不定期更新）'!C:J,8,FALSE),0)</f>
        <v>0</v>
      </c>
      <c r="P2675" s="27" t="str">
        <f>IFERROR(VLOOKUP(N2675,'散件（更新）'!B:H,3,FALSE),0)</f>
        <v>206-2043-0111</v>
      </c>
      <c r="Q2675" s="27" t="str">
        <f>VLOOKUP(N2675,'散件（更新）'!B:H,2,FALSE)</f>
        <v>114-20430111</v>
      </c>
      <c r="R2675" s="27" t="str">
        <f>VLOOKUP(N2675,'散件（更新）'!B:H,7,FALSE)</f>
        <v>Dirt Water Tank</v>
      </c>
      <c r="S2675" s="27" t="str">
        <f>VLOOKUP(N2675,'散件（更新）'!B:E,4,FALSE)</f>
        <v>https://tineco-yxzt.oss-accelerate.aliyuncs.com/product/114-20430111.jpeg</v>
      </c>
      <c r="T2675" s="27" t="s">
        <v>8759</v>
      </c>
      <c r="U2675" s="28" t="str">
        <f>VLOOKUP(N2675,'散件（更新）'!B:G,6,FALSE)</f>
        <v>回收桶组件白色</v>
      </c>
      <c r="V2675" s="28" t="str">
        <f>VLOOKUP(N2675,'散件（更新）'!B:I,8,FALSE)</f>
        <v>6972200198006</v>
      </c>
    </row>
    <row r="2676" spans="1:22">
      <c r="A2676" s="57">
        <v>46169</v>
      </c>
      <c r="B2676" s="48" t="s">
        <v>7324</v>
      </c>
      <c r="C2676" s="27" t="str">
        <f>VLOOKUP(B2676,'大货清单（不定期按GOMS更新）'!A:H,8,0)</f>
        <v>108-20430304</v>
      </c>
      <c r="D2676" s="27" t="str">
        <f>VLOOKUP(B2676,'大货清单（不定期按GOMS更新）'!A:C,3,0)</f>
        <v>CL2043C-04</v>
      </c>
      <c r="E2676" s="27" t="str">
        <f>VLOOKUP(B2676,'大货清单（不定期按GOMS更新）'!A:H,4,0)</f>
        <v>DE</v>
      </c>
      <c r="F2676" s="27" t="str">
        <f>VLOOKUP(B2676,'大货清单（不定期按GOMS更新）'!A:H,2,0)</f>
        <v>iCarpet</v>
      </c>
      <c r="G2676" s="28">
        <f>VLOOKUP(B2676,'大货清单（不定期按GOMS更新）'!A:I,9,FALSE)</f>
        <v>6972200197412</v>
      </c>
      <c r="H2676" s="27" t="str">
        <f>VLOOKUP(B2676,'大货清单（不定期按GOMS更新）'!A:H,7,0)</f>
        <v>Black</v>
      </c>
      <c r="I2676" s="27" t="str">
        <f>VLOOKUP(B2676,'大货清单（不定期按GOMS更新）'!A:F,6,FALSE)</f>
        <v>ACTIVE</v>
      </c>
      <c r="J2676" s="27" t="str">
        <f>VLOOKUP(B2676,'大货清单（不定期按GOMS更新）'!A:K,11,FALSE)</f>
        <v>13.1</v>
      </c>
      <c r="K2676" s="27" t="str">
        <f>VLOOKUP(B2676,'大货清单（不定期按GOMS更新）'!A:N,12,FALSE)</f>
        <v>473</v>
      </c>
      <c r="L2676" s="27" t="str">
        <f>VLOOKUP(B2676,'大货清单（不定期按GOMS更新）'!A:M,13,FALSE)</f>
        <v>346</v>
      </c>
      <c r="M2676" s="27" t="str">
        <f>VLOOKUP(B2676,'大货清单（不定期按GOMS更新）'!A:N,14,FALSE)</f>
        <v>702</v>
      </c>
      <c r="N2676" s="53" t="s">
        <v>1043</v>
      </c>
      <c r="O2676" s="27" t="str">
        <f>IFERROR(VLOOKUP(N2676,'散件迭代（不定期更新）'!C:J,8,FALSE),0)</f>
        <v>A22</v>
      </c>
      <c r="P2676" s="27" t="str">
        <f>IFERROR(VLOOKUP(N2676,'散件（更新）'!B:H,3,FALSE),0)</f>
        <v>206-1879-0109</v>
      </c>
      <c r="Q2676" s="27" t="str">
        <f>VLOOKUP(N2676,'散件（更新）'!B:H,2,FALSE)</f>
        <v>114-18790109</v>
      </c>
      <c r="R2676" s="27" t="str">
        <f>VLOOKUP(N2676,'散件（更新）'!B:H,7,FALSE)</f>
        <v>3-In-1 Cleaning Tool</v>
      </c>
      <c r="S2676" s="27" t="str">
        <f>VLOOKUP(N2676,'散件（更新）'!B:E,4,FALSE)</f>
        <v>https://tineco-yxzt.oss-accelerate.aliyuncs.com/product/114-18790109.png</v>
      </c>
      <c r="T2676" s="27" t="s">
        <v>8759</v>
      </c>
      <c r="U2676" s="28" t="str">
        <f>VLOOKUP(N2676,'散件（更新）'!B:G,6,FALSE)</f>
        <v>AB1888清洁刷组件</v>
      </c>
      <c r="V2676" s="28" t="str">
        <f>VLOOKUP(N2676,'散件（更新）'!B:I,8,FALSE)</f>
        <v>6972200191809</v>
      </c>
    </row>
    <row r="2677" spans="1:22">
      <c r="A2677" s="57">
        <v>46169</v>
      </c>
      <c r="B2677" s="48" t="s">
        <v>5058</v>
      </c>
      <c r="C2677" s="27" t="str">
        <f>VLOOKUP(B2677,'大货清单（不定期按GOMS更新）'!A:H,8,0)</f>
        <v>109-20290901</v>
      </c>
      <c r="D2677" s="27" t="str">
        <f>VLOOKUP(B2677,'大货清单（不定期按GOMS更新）'!A:C,3,0)</f>
        <v>CL2029I-01</v>
      </c>
      <c r="E2677" s="27" t="str">
        <f>VLOOKUP(B2677,'大货清单（不定期按GOMS更新）'!A:H,4,0)</f>
        <v>IT,ES,DE,FR,BE,NL,PL,SE,TR</v>
      </c>
      <c r="F2677" s="27" t="str">
        <f>VLOOKUP(B2677,'大货清单（不定期按GOMS更新）'!A:H,2,0)</f>
        <v>iFloor 5 Steam</v>
      </c>
      <c r="G2677" s="28" t="str">
        <f>VLOOKUP(B2677,'大货清单（不定期按GOMS更新）'!A:I,9,FALSE)</f>
        <v>6974950108939,	 6974950108939</v>
      </c>
      <c r="H2677" s="27" t="str">
        <f>VLOOKUP(B2677,'大货清单（不定期按GOMS更新）'!A:H,7,0)</f>
        <v>Black</v>
      </c>
      <c r="I2677" s="27" t="str">
        <f>VLOOKUP(B2677,'大货清单（不定期按GOMS更新）'!A:F,6,FALSE)</f>
        <v>ACTIVE</v>
      </c>
      <c r="J2677" s="27" t="str">
        <f>VLOOKUP(B2677,'大货清单（不定期按GOMS更新）'!A:K,11,FALSE)</f>
        <v>9.15</v>
      </c>
      <c r="K2677" s="27" t="str">
        <f>VLOOKUP(B2677,'大货清单（不定期按GOMS更新）'!A:N,12,FALSE)</f>
        <v>362</v>
      </c>
      <c r="L2677" s="27" t="str">
        <f>VLOOKUP(B2677,'大货清单（不定期按GOMS更新）'!A:M,13,FALSE)</f>
        <v>336</v>
      </c>
      <c r="M2677" s="27" t="str">
        <f>VLOOKUP(B2677,'大货清单（不定期按GOMS更新）'!A:N,14,FALSE)</f>
        <v>676</v>
      </c>
      <c r="N2677" s="53" t="s">
        <v>7257</v>
      </c>
      <c r="O2677" s="27">
        <f>IFERROR(VLOOKUP(N2677,'散件迭代（不定期更新）'!C:J,8,FALSE),0)</f>
        <v>0</v>
      </c>
      <c r="P2677" s="27">
        <f>IFERROR(VLOOKUP(N2677,'散件（更新）'!B:H,3,FALSE),0)</f>
        <v>0</v>
      </c>
      <c r="Q2677" s="27" t="str">
        <f>VLOOKUP(N2677,'散件（更新）'!B:H,2,FALSE)</f>
        <v>114-20290901</v>
      </c>
      <c r="R2677" s="27" t="str">
        <f>VLOOKUP(N2677,'散件（更新）'!B:H,7,FALSE)</f>
        <v>PCBA</v>
      </c>
      <c r="S2677" s="27">
        <f>VLOOKUP(N2677,'散件（更新）'!B:E,4,FALSE)</f>
        <v>0</v>
      </c>
      <c r="T2677" s="27" t="s">
        <v>8759</v>
      </c>
      <c r="U2677" s="28" t="str">
        <f>VLOOKUP(N2677,'散件（更新）'!B:G,6,FALSE)</f>
        <v>机身主控板组件（欧版）</v>
      </c>
      <c r="V2677" s="28">
        <f>VLOOKUP(N2677,'散件（更新）'!B:I,8,FALSE)</f>
        <v>6932485000838</v>
      </c>
    </row>
    <row r="2678" spans="1:22">
      <c r="A2678" s="57">
        <v>46169</v>
      </c>
      <c r="B2678" s="48" t="s">
        <v>4752</v>
      </c>
      <c r="C2678" s="27" t="str">
        <f>VLOOKUP(B2678,'大货清单（不定期按GOMS更新）'!A:H,8,0)</f>
        <v>109-20191904</v>
      </c>
      <c r="D2678" s="27" t="str">
        <f>VLOOKUP(B2678,'大货清单（不定期按GOMS更新）'!A:C,3,0)</f>
        <v>CL2019S-04</v>
      </c>
      <c r="E2678" s="27" t="str">
        <f>VLOOKUP(B2678,'大货清单（不定期按GOMS更新）'!A:H,4,0)</f>
        <v>GB</v>
      </c>
      <c r="F2678" s="27" t="str">
        <f>VLOOKUP(B2678,'大货清单（不定期按GOMS更新）'!A:H,2,0)</f>
        <v>Floor one S5</v>
      </c>
      <c r="G2678" s="28">
        <f>VLOOKUP(B2678,'大货清单（不定期按GOMS更新）'!A:I,9,FALSE)</f>
        <v>6974950108182</v>
      </c>
      <c r="H2678" s="27" t="str">
        <f>VLOOKUP(B2678,'大货清单（不定期按GOMS更新）'!A:H,7,0)</f>
        <v>Blue</v>
      </c>
      <c r="I2678" s="27" t="str">
        <f>VLOOKUP(B2678,'大货清单（不定期按GOMS更新）'!A:F,6,FALSE)</f>
        <v>ACTIVE</v>
      </c>
      <c r="J2678" s="27" t="str">
        <f>VLOOKUP(B2678,'大货清单（不定期按GOMS更新）'!A:K,11,FALSE)</f>
        <v>8.17</v>
      </c>
      <c r="K2678" s="27" t="str">
        <f>VLOOKUP(B2678,'大货清单（不定期按GOMS更新）'!A:N,12,FALSE)</f>
        <v>326</v>
      </c>
      <c r="L2678" s="27" t="str">
        <f>VLOOKUP(B2678,'大货清单（不定期按GOMS更新）'!A:M,13,FALSE)</f>
        <v>296</v>
      </c>
      <c r="M2678" s="27" t="str">
        <f>VLOOKUP(B2678,'大货清单（不定期按GOMS更新）'!A:N,14,FALSE)</f>
        <v>672</v>
      </c>
      <c r="N2678" s="53" t="s">
        <v>1113</v>
      </c>
      <c r="O2678" s="27" t="str">
        <f>IFERROR(VLOOKUP(N2678,'散件迭代（不定期更新）'!C:J,8,FALSE),0)</f>
        <v>A58</v>
      </c>
      <c r="P2678" s="27" t="str">
        <f>IFERROR(VLOOKUP(N2678,'散件（更新）'!B:H,3,FALSE),0)</f>
        <v>206-2019-0105</v>
      </c>
      <c r="Q2678" s="27" t="str">
        <f>VLOOKUP(N2678,'散件（更新）'!B:H,2,FALSE)</f>
        <v>114-20190105</v>
      </c>
      <c r="R2678" s="27" t="str">
        <f>VLOOKUP(N2678,'散件（更新）'!B:H,7,FALSE)</f>
        <v>Brush Roller Cover</v>
      </c>
      <c r="S2678" s="27" t="str">
        <f>VLOOKUP(N2678,'散件（更新）'!B:E,4,FALSE)</f>
        <v>https://tineco-yxzt.oss-accelerate.aliyuncs.com/20231219/9FWBC100000_1702948010314.png</v>
      </c>
      <c r="T2678" s="27" t="s">
        <v>8759</v>
      </c>
      <c r="U2678" s="28" t="str">
        <f>VLOOKUP(N2678,'散件（更新）'!B:G,6,FALSE)</f>
        <v>滚刷盖</v>
      </c>
      <c r="V2678" s="28" t="str">
        <f>VLOOKUP(N2678,'散件（更新）'!B:I,8,FALSE)</f>
        <v>6972200196477</v>
      </c>
    </row>
    <row r="2679" spans="1:22">
      <c r="A2679" s="57">
        <v>46169</v>
      </c>
      <c r="B2679" s="48" t="s">
        <v>4752</v>
      </c>
      <c r="C2679" s="27" t="str">
        <f>VLOOKUP(B2679,'大货清单（不定期按GOMS更新）'!A:H,8,0)</f>
        <v>109-20191904</v>
      </c>
      <c r="D2679" s="27" t="str">
        <f>VLOOKUP(B2679,'大货清单（不定期按GOMS更新）'!A:C,3,0)</f>
        <v>CL2019S-04</v>
      </c>
      <c r="E2679" s="27" t="str">
        <f>VLOOKUP(B2679,'大货清单（不定期按GOMS更新）'!A:H,4,0)</f>
        <v>GB</v>
      </c>
      <c r="F2679" s="27" t="str">
        <f>VLOOKUP(B2679,'大货清单（不定期按GOMS更新）'!A:H,2,0)</f>
        <v>Floor one S5</v>
      </c>
      <c r="G2679" s="28">
        <f>VLOOKUP(B2679,'大货清单（不定期按GOMS更新）'!A:I,9,FALSE)</f>
        <v>6974950108182</v>
      </c>
      <c r="H2679" s="27" t="str">
        <f>VLOOKUP(B2679,'大货清单（不定期按GOMS更新）'!A:H,7,0)</f>
        <v>Blue</v>
      </c>
      <c r="I2679" s="27" t="str">
        <f>VLOOKUP(B2679,'大货清单（不定期按GOMS更新）'!A:F,6,FALSE)</f>
        <v>ACTIVE</v>
      </c>
      <c r="J2679" s="27" t="str">
        <f>VLOOKUP(B2679,'大货清单（不定期按GOMS更新）'!A:K,11,FALSE)</f>
        <v>8.17</v>
      </c>
      <c r="K2679" s="27" t="str">
        <f>VLOOKUP(B2679,'大货清单（不定期按GOMS更新）'!A:N,12,FALSE)</f>
        <v>326</v>
      </c>
      <c r="L2679" s="27" t="str">
        <f>VLOOKUP(B2679,'大货清单（不定期按GOMS更新）'!A:M,13,FALSE)</f>
        <v>296</v>
      </c>
      <c r="M2679" s="27" t="str">
        <f>VLOOKUP(B2679,'大货清单（不定期按GOMS更新）'!A:N,14,FALSE)</f>
        <v>672</v>
      </c>
      <c r="N2679" s="53" t="s">
        <v>1096</v>
      </c>
      <c r="O2679" s="27" t="str">
        <f>IFERROR(VLOOKUP(N2679,'散件迭代（不定期更新）'!C:J,8,FALSE),0)</f>
        <v>A40</v>
      </c>
      <c r="P2679" s="27" t="str">
        <f>IFERROR(VLOOKUP(N2679,'散件（更新）'!B:H,3,FALSE),0)</f>
        <v>206-2019-0124</v>
      </c>
      <c r="Q2679" s="27" t="str">
        <f>VLOOKUP(N2679,'散件（更新）'!B:H,2,FALSE)</f>
        <v>114-20190124</v>
      </c>
      <c r="R2679" s="27" t="str">
        <f>VLOOKUP(N2679,'散件（更新）'!B:H,7,FALSE)</f>
        <v>Brush Roller</v>
      </c>
      <c r="S2679" s="27" t="str">
        <f>VLOOKUP(N2679,'散件（更新）'!B:E,4,FALSE)</f>
        <v>https://tineco-yxzt.oss-accelerate.aliyuncs.com/20231219/9FWBR100100_1702948010753.png</v>
      </c>
      <c r="T2679" s="27" t="s">
        <v>8759</v>
      </c>
      <c r="U2679" s="28" t="str">
        <f>VLOOKUP(N2679,'散件（更新）'!B:G,6,FALSE)</f>
        <v>滚刷组件卡扣式</v>
      </c>
      <c r="V2679" s="28">
        <f>VLOOKUP(N2679,'散件（更新）'!B:I,8,FALSE)</f>
        <v>6974950100193</v>
      </c>
    </row>
    <row r="2680" spans="1:22">
      <c r="A2680" s="57">
        <v>46169</v>
      </c>
      <c r="B2680" s="48" t="s">
        <v>4752</v>
      </c>
      <c r="C2680" s="27" t="str">
        <f>VLOOKUP(B2680,'大货清单（不定期按GOMS更新）'!A:H,8,0)</f>
        <v>109-20191904</v>
      </c>
      <c r="D2680" s="27" t="str">
        <f>VLOOKUP(B2680,'大货清单（不定期按GOMS更新）'!A:C,3,0)</f>
        <v>CL2019S-04</v>
      </c>
      <c r="E2680" s="27" t="str">
        <f>VLOOKUP(B2680,'大货清单（不定期按GOMS更新）'!A:H,4,0)</f>
        <v>GB</v>
      </c>
      <c r="F2680" s="27" t="str">
        <f>VLOOKUP(B2680,'大货清单（不定期按GOMS更新）'!A:H,2,0)</f>
        <v>Floor one S5</v>
      </c>
      <c r="G2680" s="28">
        <f>VLOOKUP(B2680,'大货清单（不定期按GOMS更新）'!A:I,9,FALSE)</f>
        <v>6974950108182</v>
      </c>
      <c r="H2680" s="27" t="str">
        <f>VLOOKUP(B2680,'大货清单（不定期按GOMS更新）'!A:H,7,0)</f>
        <v>Blue</v>
      </c>
      <c r="I2680" s="27" t="str">
        <f>VLOOKUP(B2680,'大货清单（不定期按GOMS更新）'!A:F,6,FALSE)</f>
        <v>ACTIVE</v>
      </c>
      <c r="J2680" s="27" t="str">
        <f>VLOOKUP(B2680,'大货清单（不定期按GOMS更新）'!A:K,11,FALSE)</f>
        <v>8.17</v>
      </c>
      <c r="K2680" s="27" t="str">
        <f>VLOOKUP(B2680,'大货清单（不定期按GOMS更新）'!A:N,12,FALSE)</f>
        <v>326</v>
      </c>
      <c r="L2680" s="27" t="str">
        <f>VLOOKUP(B2680,'大货清单（不定期按GOMS更新）'!A:M,13,FALSE)</f>
        <v>296</v>
      </c>
      <c r="M2680" s="27" t="str">
        <f>VLOOKUP(B2680,'大货清单（不定期按GOMS更新）'!A:N,14,FALSE)</f>
        <v>672</v>
      </c>
      <c r="N2680" s="53" t="s">
        <v>1040</v>
      </c>
      <c r="O2680" s="27" t="str">
        <f>IFERROR(VLOOKUP(N2680,'散件迭代（不定期更新）'!C:J,8,FALSE),0)</f>
        <v>A43</v>
      </c>
      <c r="P2680" s="27" t="str">
        <f>IFERROR(VLOOKUP(N2680,'散件（更新）'!B:H,3,FALSE),0)</f>
        <v>206-1879-0102</v>
      </c>
      <c r="Q2680" s="27" t="str">
        <f>VLOOKUP(N2680,'散件（更新）'!B:H,2,FALSE)</f>
        <v>114-18790102</v>
      </c>
      <c r="R2680" s="27" t="str">
        <f>VLOOKUP(N2680,'散件（更新）'!B:H,7,FALSE)</f>
        <v>Hepa Assy</v>
      </c>
      <c r="S2680" s="27" t="str">
        <f>VLOOKUP(N2680,'散件（更新）'!B:E,4,FALSE)</f>
        <v>https://tineco-yxzt.oss-accelerate.aliyuncs.com/product/114-18790102.png</v>
      </c>
      <c r="T2680" s="27" t="s">
        <v>8759</v>
      </c>
      <c r="U2680" s="28" t="str">
        <f>VLOOKUP(N2680,'散件（更新）'!B:G,6,FALSE)</f>
        <v>回收桶过滤器组件（前置方形过滤器组件+回收桶滤网组件）</v>
      </c>
      <c r="V2680" s="28" t="str">
        <f>VLOOKUP(N2680,'散件（更新）'!B:I,8,FALSE)</f>
        <v>6972200191731</v>
      </c>
    </row>
    <row r="2681" spans="1:22">
      <c r="A2681" s="57">
        <v>46169</v>
      </c>
      <c r="B2681" s="48" t="s">
        <v>4752</v>
      </c>
      <c r="C2681" s="27" t="str">
        <f>VLOOKUP(B2681,'大货清单（不定期按GOMS更新）'!A:H,8,0)</f>
        <v>109-20191904</v>
      </c>
      <c r="D2681" s="27" t="str">
        <f>VLOOKUP(B2681,'大货清单（不定期按GOMS更新）'!A:C,3,0)</f>
        <v>CL2019S-04</v>
      </c>
      <c r="E2681" s="27" t="str">
        <f>VLOOKUP(B2681,'大货清单（不定期按GOMS更新）'!A:H,4,0)</f>
        <v>GB</v>
      </c>
      <c r="F2681" s="27" t="str">
        <f>VLOOKUP(B2681,'大货清单（不定期按GOMS更新）'!A:H,2,0)</f>
        <v>Floor one S5</v>
      </c>
      <c r="G2681" s="28">
        <f>VLOOKUP(B2681,'大货清单（不定期按GOMS更新）'!A:I,9,FALSE)</f>
        <v>6974950108182</v>
      </c>
      <c r="H2681" s="27" t="str">
        <f>VLOOKUP(B2681,'大货清单（不定期按GOMS更新）'!A:H,7,0)</f>
        <v>Blue</v>
      </c>
      <c r="I2681" s="27" t="str">
        <f>VLOOKUP(B2681,'大货清单（不定期按GOMS更新）'!A:F,6,FALSE)</f>
        <v>ACTIVE</v>
      </c>
      <c r="J2681" s="27" t="str">
        <f>VLOOKUP(B2681,'大货清单（不定期按GOMS更新）'!A:K,11,FALSE)</f>
        <v>8.17</v>
      </c>
      <c r="K2681" s="27" t="str">
        <f>VLOOKUP(B2681,'大货清单（不定期按GOMS更新）'!A:N,12,FALSE)</f>
        <v>326</v>
      </c>
      <c r="L2681" s="27" t="str">
        <f>VLOOKUP(B2681,'大货清单（不定期按GOMS更新）'!A:M,13,FALSE)</f>
        <v>296</v>
      </c>
      <c r="M2681" s="27" t="str">
        <f>VLOOKUP(B2681,'大货清单（不定期按GOMS更新）'!A:N,14,FALSE)</f>
        <v>672</v>
      </c>
      <c r="N2681" s="53" t="s">
        <v>1118</v>
      </c>
      <c r="O2681" s="27">
        <f>IFERROR(VLOOKUP(N2681,'散件迭代（不定期更新）'!C:J,8,FALSE),0)</f>
        <v>0</v>
      </c>
      <c r="P2681" s="27" t="str">
        <f>IFERROR(VLOOKUP(N2681,'散件（更新）'!B:H,3,FALSE),0)</f>
        <v>206-2019-0044</v>
      </c>
      <c r="Q2681" s="27" t="str">
        <f>VLOOKUP(N2681,'散件（更新）'!B:H,2,FALSE)</f>
        <v>114-20190044</v>
      </c>
      <c r="R2681" s="27" t="str">
        <f>VLOOKUP(N2681,'散件（更新）'!B:H,7,FALSE)</f>
        <v>Filter</v>
      </c>
      <c r="S2681" s="27" t="str">
        <f>VLOOKUP(N2681,'散件（更新）'!B:E,4,FALSE)</f>
        <v>https://tineco-yxzt.oss-accelerate.aliyuncs.com/20231219/9FWFI110000_1702948015239.png</v>
      </c>
      <c r="T2681" s="27" t="s">
        <v>8759</v>
      </c>
      <c r="U2681" s="28" t="str">
        <f>VLOOKUP(N2681,'散件（更新）'!B:G,6,FALSE)</f>
        <v>回收桶挡板</v>
      </c>
      <c r="V2681" s="28" t="str">
        <f>VLOOKUP(N2681,'散件（更新）'!B:I,8,FALSE)</f>
        <v>6972200197214</v>
      </c>
    </row>
    <row r="2682" spans="1:22">
      <c r="A2682" s="57">
        <v>46169</v>
      </c>
      <c r="B2682" s="48" t="s">
        <v>4752</v>
      </c>
      <c r="C2682" s="27" t="str">
        <f>VLOOKUP(B2682,'大货清单（不定期按GOMS更新）'!A:H,8,0)</f>
        <v>109-20191904</v>
      </c>
      <c r="D2682" s="27" t="str">
        <f>VLOOKUP(B2682,'大货清单（不定期按GOMS更新）'!A:C,3,0)</f>
        <v>CL2019S-04</v>
      </c>
      <c r="E2682" s="27" t="str">
        <f>VLOOKUP(B2682,'大货清单（不定期按GOMS更新）'!A:H,4,0)</f>
        <v>GB</v>
      </c>
      <c r="F2682" s="27" t="str">
        <f>VLOOKUP(B2682,'大货清单（不定期按GOMS更新）'!A:H,2,0)</f>
        <v>Floor one S5</v>
      </c>
      <c r="G2682" s="28">
        <f>VLOOKUP(B2682,'大货清单（不定期按GOMS更新）'!A:I,9,FALSE)</f>
        <v>6974950108182</v>
      </c>
      <c r="H2682" s="27" t="str">
        <f>VLOOKUP(B2682,'大货清单（不定期按GOMS更新）'!A:H,7,0)</f>
        <v>Blue</v>
      </c>
      <c r="I2682" s="27" t="str">
        <f>VLOOKUP(B2682,'大货清单（不定期按GOMS更新）'!A:F,6,FALSE)</f>
        <v>ACTIVE</v>
      </c>
      <c r="J2682" s="27" t="str">
        <f>VLOOKUP(B2682,'大货清单（不定期按GOMS更新）'!A:K,11,FALSE)</f>
        <v>8.17</v>
      </c>
      <c r="K2682" s="27" t="str">
        <f>VLOOKUP(B2682,'大货清单（不定期按GOMS更新）'!A:N,12,FALSE)</f>
        <v>326</v>
      </c>
      <c r="L2682" s="27" t="str">
        <f>VLOOKUP(B2682,'大货清单（不定期按GOMS更新）'!A:M,13,FALSE)</f>
        <v>296</v>
      </c>
      <c r="M2682" s="27" t="str">
        <f>VLOOKUP(B2682,'大货清单（不定期按GOMS更新）'!A:N,14,FALSE)</f>
        <v>672</v>
      </c>
      <c r="N2682" s="53" t="s">
        <v>1164</v>
      </c>
      <c r="O2682" s="27">
        <f>IFERROR(VLOOKUP(N2682,'散件迭代（不定期更新）'!C:J,8,FALSE),0)</f>
        <v>0</v>
      </c>
      <c r="P2682" s="27" t="str">
        <f>IFERROR(VLOOKUP(N2682,'散件（更新）'!B:H,3,FALSE),0)</f>
        <v>206-2123-0220</v>
      </c>
      <c r="Q2682" s="27" t="str">
        <f>VLOOKUP(N2682,'散件（更新）'!B:H,2,FALSE)</f>
        <v>114-21230220</v>
      </c>
      <c r="R2682" s="27" t="str">
        <f>VLOOKUP(N2682,'散件（更新）'!B:H,7,FALSE)</f>
        <v>Accessory Holder</v>
      </c>
      <c r="S2682" s="27" t="str">
        <f>VLOOKUP(N2682,'散件（更新）'!B:E,4,FALSE)</f>
        <v>https://tineco-yxzt.oss-accelerate.aliyuncs.com/20231219/9FWHA200000_1702948016019.png</v>
      </c>
      <c r="T2682" s="27" t="s">
        <v>8759</v>
      </c>
      <c r="U2682" s="28" t="str">
        <f>VLOOKUP(N2682,'散件（更新）'!B:G,6,FALSE)</f>
        <v>收纳架组合</v>
      </c>
      <c r="V2682" s="28">
        <f>VLOOKUP(N2682,'散件（更新）'!B:I,8,FALSE)</f>
        <v>6974950101060</v>
      </c>
    </row>
    <row r="2683" spans="1:22">
      <c r="A2683" s="57">
        <v>46169</v>
      </c>
      <c r="B2683" s="48" t="s">
        <v>4752</v>
      </c>
      <c r="C2683" s="27" t="str">
        <f>VLOOKUP(B2683,'大货清单（不定期按GOMS更新）'!A:H,8,0)</f>
        <v>109-20191904</v>
      </c>
      <c r="D2683" s="27" t="str">
        <f>VLOOKUP(B2683,'大货清单（不定期按GOMS更新）'!A:C,3,0)</f>
        <v>CL2019S-04</v>
      </c>
      <c r="E2683" s="27" t="str">
        <f>VLOOKUP(B2683,'大货清单（不定期按GOMS更新）'!A:H,4,0)</f>
        <v>GB</v>
      </c>
      <c r="F2683" s="27" t="str">
        <f>VLOOKUP(B2683,'大货清单（不定期按GOMS更新）'!A:H,2,0)</f>
        <v>Floor one S5</v>
      </c>
      <c r="G2683" s="28">
        <f>VLOOKUP(B2683,'大货清单（不定期按GOMS更新）'!A:I,9,FALSE)</f>
        <v>6974950108182</v>
      </c>
      <c r="H2683" s="27" t="str">
        <f>VLOOKUP(B2683,'大货清单（不定期按GOMS更新）'!A:H,7,0)</f>
        <v>Blue</v>
      </c>
      <c r="I2683" s="27" t="str">
        <f>VLOOKUP(B2683,'大货清单（不定期按GOMS更新）'!A:F,6,FALSE)</f>
        <v>ACTIVE</v>
      </c>
      <c r="J2683" s="27" t="str">
        <f>VLOOKUP(B2683,'大货清单（不定期按GOMS更新）'!A:K,11,FALSE)</f>
        <v>8.17</v>
      </c>
      <c r="K2683" s="27" t="str">
        <f>VLOOKUP(B2683,'大货清单（不定期按GOMS更新）'!A:N,12,FALSE)</f>
        <v>326</v>
      </c>
      <c r="L2683" s="27" t="str">
        <f>VLOOKUP(B2683,'大货清单（不定期按GOMS更新）'!A:M,13,FALSE)</f>
        <v>296</v>
      </c>
      <c r="M2683" s="27" t="str">
        <f>VLOOKUP(B2683,'大货清单（不定期按GOMS更新）'!A:N,14,FALSE)</f>
        <v>672</v>
      </c>
      <c r="N2683" s="53" t="s">
        <v>759</v>
      </c>
      <c r="O2683" s="27">
        <f>IFERROR(VLOOKUP(N2683,'散件迭代（不定期更新）'!C:J,8,FALSE),0)</f>
        <v>0</v>
      </c>
      <c r="P2683" s="27" t="str">
        <f>IFERROR(VLOOKUP(N2683,'散件（更新）'!B:H,3,FALSE),0)</f>
        <v>206-2019-0501</v>
      </c>
      <c r="Q2683" s="27" t="str">
        <f>VLOOKUP(N2683,'散件（更新）'!B:H,2,FALSE)</f>
        <v>114-20190501</v>
      </c>
      <c r="R2683" s="27" t="str">
        <f>VLOOKUP(N2683,'散件（更新）'!B:H,7,FALSE)</f>
        <v>Battery</v>
      </c>
      <c r="S2683" s="27" t="str">
        <f>VLOOKUP(N2683,'散件（更新）'!B:E,4,FALSE)</f>
        <v>https://tineco-yxzt.oss-accelerate.aliyuncs.com/20231219/9FWPT100000_1702948019092.png</v>
      </c>
      <c r="T2683" s="27" t="s">
        <v>8759</v>
      </c>
      <c r="U2683" s="28" t="str">
        <f>VLOOKUP(N2683,'散件（更新）'!B:G,6,FALSE)</f>
        <v>电池包</v>
      </c>
      <c r="V2683" s="28" t="str">
        <f>VLOOKUP(N2683,'散件（更新）'!B:I,8,FALSE)</f>
        <v>6972200196996</v>
      </c>
    </row>
    <row r="2684" spans="1:22">
      <c r="A2684" s="57">
        <v>46169</v>
      </c>
      <c r="B2684" s="48" t="s">
        <v>4752</v>
      </c>
      <c r="C2684" s="27" t="str">
        <f>VLOOKUP(B2684,'大货清单（不定期按GOMS更新）'!A:H,8,0)</f>
        <v>109-20191904</v>
      </c>
      <c r="D2684" s="27" t="str">
        <f>VLOOKUP(B2684,'大货清单（不定期按GOMS更新）'!A:C,3,0)</f>
        <v>CL2019S-04</v>
      </c>
      <c r="E2684" s="27" t="str">
        <f>VLOOKUP(B2684,'大货清单（不定期按GOMS更新）'!A:H,4,0)</f>
        <v>GB</v>
      </c>
      <c r="F2684" s="27" t="str">
        <f>VLOOKUP(B2684,'大货清单（不定期按GOMS更新）'!A:H,2,0)</f>
        <v>Floor one S5</v>
      </c>
      <c r="G2684" s="28">
        <f>VLOOKUP(B2684,'大货清单（不定期按GOMS更新）'!A:I,9,FALSE)</f>
        <v>6974950108182</v>
      </c>
      <c r="H2684" s="27" t="str">
        <f>VLOOKUP(B2684,'大货清单（不定期按GOMS更新）'!A:H,7,0)</f>
        <v>Blue</v>
      </c>
      <c r="I2684" s="27" t="str">
        <f>VLOOKUP(B2684,'大货清单（不定期按GOMS更新）'!A:F,6,FALSE)</f>
        <v>ACTIVE</v>
      </c>
      <c r="J2684" s="27" t="str">
        <f>VLOOKUP(B2684,'大货清单（不定期按GOMS更新）'!A:K,11,FALSE)</f>
        <v>8.17</v>
      </c>
      <c r="K2684" s="27" t="str">
        <f>VLOOKUP(B2684,'大货清单（不定期按GOMS更新）'!A:N,12,FALSE)</f>
        <v>326</v>
      </c>
      <c r="L2684" s="27" t="str">
        <f>VLOOKUP(B2684,'大货清单（不定期按GOMS更新）'!A:M,13,FALSE)</f>
        <v>296</v>
      </c>
      <c r="M2684" s="27" t="str">
        <f>VLOOKUP(B2684,'大货清单（不定期按GOMS更新）'!A:N,14,FALSE)</f>
        <v>672</v>
      </c>
      <c r="N2684" s="53" t="s">
        <v>920</v>
      </c>
      <c r="O2684" s="27" t="str">
        <f>IFERROR(VLOOKUP(N2684,'散件迭代（不定期更新）'!C:J,8,FALSE),0)</f>
        <v>A39</v>
      </c>
      <c r="P2684" s="27" t="str">
        <f>IFERROR(VLOOKUP(N2684,'散件（更新）'!B:H,3,FALSE),0)</f>
        <v>206-2019-0123</v>
      </c>
      <c r="Q2684" s="27" t="str">
        <f>VLOOKUP(N2684,'散件（更新）'!B:H,2,FALSE)</f>
        <v>114-20190123</v>
      </c>
      <c r="R2684" s="27" t="str">
        <f>VLOOKUP(N2684,'散件（更新）'!B:H,7,FALSE)</f>
        <v>Repair Charging Chip</v>
      </c>
      <c r="S2684" s="27" t="str">
        <f>VLOOKUP(N2684,'散件（更新）'!B:E,4,FALSE)</f>
        <v>https://tineco-yxzt.oss-accelerate.aliyuncs.com/20231219/9FWRC100000_1702948019809.png</v>
      </c>
      <c r="T2684" s="27" t="s">
        <v>8759</v>
      </c>
      <c r="U2684" s="28" t="str">
        <f>VLOOKUP(N2684,'散件（更新）'!B:G,6,FALSE)</f>
        <v>充电维修套装</v>
      </c>
      <c r="V2684" s="28">
        <f>VLOOKUP(N2684,'散件（更新）'!B:I,8,FALSE)</f>
        <v>6972200199843</v>
      </c>
    </row>
    <row r="2685" spans="1:22">
      <c r="A2685" s="57">
        <v>46169</v>
      </c>
      <c r="B2685" s="48" t="s">
        <v>4752</v>
      </c>
      <c r="C2685" s="27" t="str">
        <f>VLOOKUP(B2685,'大货清单（不定期按GOMS更新）'!A:H,8,0)</f>
        <v>109-20191904</v>
      </c>
      <c r="D2685" s="27" t="str">
        <f>VLOOKUP(B2685,'大货清单（不定期按GOMS更新）'!A:C,3,0)</f>
        <v>CL2019S-04</v>
      </c>
      <c r="E2685" s="27" t="str">
        <f>VLOOKUP(B2685,'大货清单（不定期按GOMS更新）'!A:H,4,0)</f>
        <v>GB</v>
      </c>
      <c r="F2685" s="27" t="str">
        <f>VLOOKUP(B2685,'大货清单（不定期按GOMS更新）'!A:H,2,0)</f>
        <v>Floor one S5</v>
      </c>
      <c r="G2685" s="28">
        <f>VLOOKUP(B2685,'大货清单（不定期按GOMS更新）'!A:I,9,FALSE)</f>
        <v>6974950108182</v>
      </c>
      <c r="H2685" s="27" t="str">
        <f>VLOOKUP(B2685,'大货清单（不定期按GOMS更新）'!A:H,7,0)</f>
        <v>Blue</v>
      </c>
      <c r="I2685" s="27" t="str">
        <f>VLOOKUP(B2685,'大货清单（不定期按GOMS更新）'!A:F,6,FALSE)</f>
        <v>ACTIVE</v>
      </c>
      <c r="J2685" s="27" t="str">
        <f>VLOOKUP(B2685,'大货清单（不定期按GOMS更新）'!A:K,11,FALSE)</f>
        <v>8.17</v>
      </c>
      <c r="K2685" s="27" t="str">
        <f>VLOOKUP(B2685,'大货清单（不定期按GOMS更新）'!A:N,12,FALSE)</f>
        <v>326</v>
      </c>
      <c r="L2685" s="27" t="str">
        <f>VLOOKUP(B2685,'大货清单（不定期按GOMS更新）'!A:M,13,FALSE)</f>
        <v>296</v>
      </c>
      <c r="M2685" s="27" t="str">
        <f>VLOOKUP(B2685,'大货清单（不定期按GOMS更新）'!A:N,14,FALSE)</f>
        <v>672</v>
      </c>
      <c r="N2685" s="53" t="s">
        <v>1100</v>
      </c>
      <c r="O2685" s="27">
        <f>IFERROR(VLOOKUP(N2685,'散件迭代（不定期更新）'!C:J,8,FALSE),0)</f>
        <v>0</v>
      </c>
      <c r="P2685" s="27" t="str">
        <f>IFERROR(VLOOKUP(N2685,'散件（更新）'!B:H,3,FALSE),0)</f>
        <v>206-2019-0502</v>
      </c>
      <c r="Q2685" s="27" t="str">
        <f>VLOOKUP(N2685,'散件（更新）'!B:H,2,FALSE)</f>
        <v>114-20190502</v>
      </c>
      <c r="R2685" s="27" t="str">
        <f>VLOOKUP(N2685,'散件（更新）'!B:H,7,FALSE)</f>
        <v>Display Screen</v>
      </c>
      <c r="S2685" s="27" t="str">
        <f>VLOOKUP(N2685,'散件（更新）'!B:E,4,FALSE)</f>
        <v>https://tineco-yxzt.oss-accelerate.aliyuncs.com/20231219/9FWRD100000_1702948020450.png</v>
      </c>
      <c r="T2685" s="27" t="s">
        <v>8759</v>
      </c>
      <c r="U2685" s="28" t="str">
        <f>VLOOKUP(N2685,'散件（更新）'!B:G,6,FALSE)</f>
        <v>LED显示屏+装饰环</v>
      </c>
      <c r="V2685" s="28" t="str">
        <f>VLOOKUP(N2685,'散件（更新）'!B:I,8,FALSE)</f>
        <v>6972200196965</v>
      </c>
    </row>
    <row r="2686" spans="1:22">
      <c r="A2686" s="57">
        <v>46169</v>
      </c>
      <c r="B2686" s="48" t="s">
        <v>4752</v>
      </c>
      <c r="C2686" s="27" t="str">
        <f>VLOOKUP(B2686,'大货清单（不定期按GOMS更新）'!A:H,8,0)</f>
        <v>109-20191904</v>
      </c>
      <c r="D2686" s="27" t="str">
        <f>VLOOKUP(B2686,'大货清单（不定期按GOMS更新）'!A:C,3,0)</f>
        <v>CL2019S-04</v>
      </c>
      <c r="E2686" s="27" t="str">
        <f>VLOOKUP(B2686,'大货清单（不定期按GOMS更新）'!A:H,4,0)</f>
        <v>GB</v>
      </c>
      <c r="F2686" s="27" t="str">
        <f>VLOOKUP(B2686,'大货清单（不定期按GOMS更新）'!A:H,2,0)</f>
        <v>Floor one S5</v>
      </c>
      <c r="G2686" s="28">
        <f>VLOOKUP(B2686,'大货清单（不定期按GOMS更新）'!A:I,9,FALSE)</f>
        <v>6974950108182</v>
      </c>
      <c r="H2686" s="27" t="str">
        <f>VLOOKUP(B2686,'大货清单（不定期按GOMS更新）'!A:H,7,0)</f>
        <v>Blue</v>
      </c>
      <c r="I2686" s="27" t="str">
        <f>VLOOKUP(B2686,'大货清单（不定期按GOMS更新）'!A:F,6,FALSE)</f>
        <v>ACTIVE</v>
      </c>
      <c r="J2686" s="27" t="str">
        <f>VLOOKUP(B2686,'大货清单（不定期按GOMS更新）'!A:K,11,FALSE)</f>
        <v>8.17</v>
      </c>
      <c r="K2686" s="27" t="str">
        <f>VLOOKUP(B2686,'大货清单（不定期按GOMS更新）'!A:N,12,FALSE)</f>
        <v>326</v>
      </c>
      <c r="L2686" s="27" t="str">
        <f>VLOOKUP(B2686,'大货清单（不定期按GOMS更新）'!A:M,13,FALSE)</f>
        <v>296</v>
      </c>
      <c r="M2686" s="27" t="str">
        <f>VLOOKUP(B2686,'大货清单（不定期按GOMS更新）'!A:N,14,FALSE)</f>
        <v>672</v>
      </c>
      <c r="N2686" s="53" t="s">
        <v>1097</v>
      </c>
      <c r="O2686" s="27">
        <f>IFERROR(VLOOKUP(N2686,'散件迭代（不定期更新）'!C:J,8,FALSE),0)</f>
        <v>0</v>
      </c>
      <c r="P2686" s="27" t="str">
        <f>IFERROR(VLOOKUP(N2686,'散件（更新）'!B:H,3,FALSE),0)</f>
        <v>206-2019-0127</v>
      </c>
      <c r="Q2686" s="27" t="str">
        <f>VLOOKUP(N2686,'散件（更新）'!B:H,2,FALSE)</f>
        <v>114-20190127</v>
      </c>
      <c r="R2686" s="27" t="str">
        <f>VLOOKUP(N2686,'散件（更新）'!B:H,7,FALSE)</f>
        <v>Plastic part</v>
      </c>
      <c r="S2686" s="27" t="str">
        <f>VLOOKUP(N2686,'散件（更新）'!B:E,4,FALSE)</f>
        <v>https://tineco-yxzt.oss-accelerate.aliyuncs.com/product/114-20190127.jpg</v>
      </c>
      <c r="T2686" s="27" t="s">
        <v>8759</v>
      </c>
      <c r="U2686" s="28" t="str">
        <f>VLOOKUP(N2686,'散件（更新）'!B:G,6,FALSE)</f>
        <v>转接头和机体底盖组件</v>
      </c>
      <c r="V2686" s="28" t="str">
        <f>VLOOKUP(N2686,'散件（更新）'!B:I,8,FALSE)</f>
        <v>6974950100377</v>
      </c>
    </row>
    <row r="2687" spans="1:22">
      <c r="A2687" s="57">
        <v>46169</v>
      </c>
      <c r="B2687" s="48" t="s">
        <v>4752</v>
      </c>
      <c r="C2687" s="27" t="str">
        <f>VLOOKUP(B2687,'大货清单（不定期按GOMS更新）'!A:H,8,0)</f>
        <v>109-20191904</v>
      </c>
      <c r="D2687" s="27" t="str">
        <f>VLOOKUP(B2687,'大货清单（不定期按GOMS更新）'!A:C,3,0)</f>
        <v>CL2019S-04</v>
      </c>
      <c r="E2687" s="27" t="str">
        <f>VLOOKUP(B2687,'大货清单（不定期按GOMS更新）'!A:H,4,0)</f>
        <v>GB</v>
      </c>
      <c r="F2687" s="27" t="str">
        <f>VLOOKUP(B2687,'大货清单（不定期按GOMS更新）'!A:H,2,0)</f>
        <v>Floor one S5</v>
      </c>
      <c r="G2687" s="28">
        <f>VLOOKUP(B2687,'大货清单（不定期按GOMS更新）'!A:I,9,FALSE)</f>
        <v>6974950108182</v>
      </c>
      <c r="H2687" s="27" t="str">
        <f>VLOOKUP(B2687,'大货清单（不定期按GOMS更新）'!A:H,7,0)</f>
        <v>Blue</v>
      </c>
      <c r="I2687" s="27" t="str">
        <f>VLOOKUP(B2687,'大货清单（不定期按GOMS更新）'!A:F,6,FALSE)</f>
        <v>ACTIVE</v>
      </c>
      <c r="J2687" s="27" t="str">
        <f>VLOOKUP(B2687,'大货清单（不定期按GOMS更新）'!A:K,11,FALSE)</f>
        <v>8.17</v>
      </c>
      <c r="K2687" s="27" t="str">
        <f>VLOOKUP(B2687,'大货清单（不定期按GOMS更新）'!A:N,12,FALSE)</f>
        <v>326</v>
      </c>
      <c r="L2687" s="27" t="str">
        <f>VLOOKUP(B2687,'大货清单（不定期按GOMS更新）'!A:M,13,FALSE)</f>
        <v>296</v>
      </c>
      <c r="M2687" s="27" t="str">
        <f>VLOOKUP(B2687,'大货清单（不定期按GOMS更新）'!A:N,14,FALSE)</f>
        <v>672</v>
      </c>
      <c r="N2687" s="51" t="s">
        <v>1699</v>
      </c>
      <c r="O2687" s="27" t="str">
        <f>IFERROR(VLOOKUP(N2687,'散件迭代（不定期更新）'!C:J,8,FALSE),0)</f>
        <v>A39</v>
      </c>
      <c r="P2687" s="27" t="str">
        <f>IFERROR(VLOOKUP(N2687,'散件（更新）'!B:H,3,FALSE),0)</f>
        <v>/</v>
      </c>
      <c r="Q2687" s="27" t="str">
        <f>VLOOKUP(N2687,'散件（更新）'!B:H,2,FALSE)</f>
        <v>114-20190809</v>
      </c>
      <c r="R2687" s="27" t="str">
        <f>VLOOKUP(N2687,'散件（更新）'!B:H,7,FALSE)</f>
        <v>plastic part</v>
      </c>
      <c r="S2687" s="27" t="str">
        <f>VLOOKUP(N2687,'散件（更新）'!B:E,4,FALSE)</f>
        <v>https://tineco-yxzt.oss-accelerate.aliyuncs.com/20231219/9FWRH100700_1702948025978.png</v>
      </c>
      <c r="T2687" s="27" t="s">
        <v>8759</v>
      </c>
      <c r="U2687" s="28" t="str">
        <f>VLOOKUP(N2687,'散件（更新）'!B:G,6,FALSE)</f>
        <v>机体下装饰盖</v>
      </c>
      <c r="V2687" s="28">
        <f>VLOOKUP(N2687,'散件（更新）'!B:I,8,FALSE)</f>
        <v>6974950102050</v>
      </c>
    </row>
    <row r="2688" spans="1:22">
      <c r="A2688" s="57">
        <v>46169</v>
      </c>
      <c r="B2688" s="48" t="s">
        <v>4752</v>
      </c>
      <c r="C2688" s="27" t="str">
        <f>VLOOKUP(B2688,'大货清单（不定期按GOMS更新）'!A:H,8,0)</f>
        <v>109-20191904</v>
      </c>
      <c r="D2688" s="27" t="str">
        <f>VLOOKUP(B2688,'大货清单（不定期按GOMS更新）'!A:C,3,0)</f>
        <v>CL2019S-04</v>
      </c>
      <c r="E2688" s="27" t="str">
        <f>VLOOKUP(B2688,'大货清单（不定期按GOMS更新）'!A:H,4,0)</f>
        <v>GB</v>
      </c>
      <c r="F2688" s="27" t="str">
        <f>VLOOKUP(B2688,'大货清单（不定期按GOMS更新）'!A:H,2,0)</f>
        <v>Floor one S5</v>
      </c>
      <c r="G2688" s="28">
        <f>VLOOKUP(B2688,'大货清单（不定期按GOMS更新）'!A:I,9,FALSE)</f>
        <v>6974950108182</v>
      </c>
      <c r="H2688" s="27" t="str">
        <f>VLOOKUP(B2688,'大货清单（不定期按GOMS更新）'!A:H,7,0)</f>
        <v>Blue</v>
      </c>
      <c r="I2688" s="27" t="str">
        <f>VLOOKUP(B2688,'大货清单（不定期按GOMS更新）'!A:F,6,FALSE)</f>
        <v>ACTIVE</v>
      </c>
      <c r="J2688" s="27" t="str">
        <f>VLOOKUP(B2688,'大货清单（不定期按GOMS更新）'!A:K,11,FALSE)</f>
        <v>8.17</v>
      </c>
      <c r="K2688" s="27" t="str">
        <f>VLOOKUP(B2688,'大货清单（不定期按GOMS更新）'!A:N,12,FALSE)</f>
        <v>326</v>
      </c>
      <c r="L2688" s="27" t="str">
        <f>VLOOKUP(B2688,'大货清单（不定期按GOMS更新）'!A:M,13,FALSE)</f>
        <v>296</v>
      </c>
      <c r="M2688" s="27" t="str">
        <f>VLOOKUP(B2688,'大货清单（不定期按GOMS更新）'!A:N,14,FALSE)</f>
        <v>672</v>
      </c>
      <c r="N2688" s="51" t="s">
        <v>5356</v>
      </c>
      <c r="O2688" s="27">
        <f>IFERROR(VLOOKUP(N2688,'散件迭代（不定期更新）'!C:J,8,FALSE),0)</f>
        <v>0</v>
      </c>
      <c r="P2688" s="27" t="str">
        <f>IFERROR(VLOOKUP(N2688,'散件（更新）'!B:H,3,FALSE),0)</f>
        <v>206-2019-0504</v>
      </c>
      <c r="Q2688" s="27" t="str">
        <f>VLOOKUP(N2688,'散件（更新）'!B:H,2,FALSE)</f>
        <v>114-20190504</v>
      </c>
      <c r="R2688" s="27" t="str">
        <f>VLOOKUP(N2688,'散件（更新）'!B:H,7,FALSE)</f>
        <v>Wire</v>
      </c>
      <c r="S2688" s="27" t="str">
        <f>VLOOKUP(N2688,'散件（更新）'!B:E,4,FALSE)</f>
        <v>https://tineco-yxzt.oss-accelerate.aliyuncs.com/20231219/9FWRI100000_1702948026843.png</v>
      </c>
      <c r="T2688" s="27" t="s">
        <v>8759</v>
      </c>
      <c r="U2688" s="28" t="str">
        <f>VLOOKUP(N2688,'散件（更新）'!B:G,6,FALSE)</f>
        <v>机身信号组件</v>
      </c>
      <c r="V2688" s="28">
        <f>VLOOKUP(N2688,'散件（更新）'!B:I,8,FALSE)</f>
        <v>6974950104122</v>
      </c>
    </row>
    <row r="2689" spans="1:22">
      <c r="A2689" s="57">
        <v>46169</v>
      </c>
      <c r="B2689" s="48" t="s">
        <v>4752</v>
      </c>
      <c r="C2689" s="27" t="str">
        <f>VLOOKUP(B2689,'大货清单（不定期按GOMS更新）'!A:H,8,0)</f>
        <v>109-20191904</v>
      </c>
      <c r="D2689" s="27" t="str">
        <f>VLOOKUP(B2689,'大货清单（不定期按GOMS更新）'!A:C,3,0)</f>
        <v>CL2019S-04</v>
      </c>
      <c r="E2689" s="27" t="str">
        <f>VLOOKUP(B2689,'大货清单（不定期按GOMS更新）'!A:H,4,0)</f>
        <v>GB</v>
      </c>
      <c r="F2689" s="27" t="str">
        <f>VLOOKUP(B2689,'大货清单（不定期按GOMS更新）'!A:H,2,0)</f>
        <v>Floor one S5</v>
      </c>
      <c r="G2689" s="28">
        <f>VLOOKUP(B2689,'大货清单（不定期按GOMS更新）'!A:I,9,FALSE)</f>
        <v>6974950108182</v>
      </c>
      <c r="H2689" s="27" t="str">
        <f>VLOOKUP(B2689,'大货清单（不定期按GOMS更新）'!A:H,7,0)</f>
        <v>Blue</v>
      </c>
      <c r="I2689" s="27" t="str">
        <f>VLOOKUP(B2689,'大货清单（不定期按GOMS更新）'!A:F,6,FALSE)</f>
        <v>ACTIVE</v>
      </c>
      <c r="J2689" s="27" t="str">
        <f>VLOOKUP(B2689,'大货清单（不定期按GOMS更新）'!A:K,11,FALSE)</f>
        <v>8.17</v>
      </c>
      <c r="K2689" s="27" t="str">
        <f>VLOOKUP(B2689,'大货清单（不定期按GOMS更新）'!A:N,12,FALSE)</f>
        <v>326</v>
      </c>
      <c r="L2689" s="27" t="str">
        <f>VLOOKUP(B2689,'大货清单（不定期按GOMS更新）'!A:M,13,FALSE)</f>
        <v>296</v>
      </c>
      <c r="M2689" s="27" t="str">
        <f>VLOOKUP(B2689,'大货清单（不定期按GOMS更新）'!A:N,14,FALSE)</f>
        <v>672</v>
      </c>
      <c r="N2689" s="51" t="s">
        <v>1121</v>
      </c>
      <c r="O2689" s="27">
        <f>IFERROR(VLOOKUP(N2689,'散件迭代（不定期更新）'!C:J,8,FALSE),0)</f>
        <v>0</v>
      </c>
      <c r="P2689" s="27" t="str">
        <f>IFERROR(VLOOKUP(N2689,'散件（更新）'!B:H,3,FALSE),0)</f>
        <v>206-2019-0204</v>
      </c>
      <c r="Q2689" s="27" t="str">
        <f>VLOOKUP(N2689,'散件（更新）'!B:H,2,FALSE)</f>
        <v>114-20190204</v>
      </c>
      <c r="R2689" s="27" t="str">
        <f>VLOOKUP(N2689,'散件（更新）'!B:H,7,FALSE)</f>
        <v>Wire</v>
      </c>
      <c r="S2689" s="27" t="str">
        <f>VLOOKUP(N2689,'散件（更新）'!B:E,4,FALSE)</f>
        <v>https://tineco-yxzt.oss-accelerate.aliyuncs.com/product/114-20190204.jpeg</v>
      </c>
      <c r="T2689" s="27" t="s">
        <v>8759</v>
      </c>
      <c r="U2689" s="28" t="str">
        <f>VLOOKUP(N2689,'散件（更新）'!B:G,6,FALSE)</f>
        <v>机身导电组件（国际版电解）</v>
      </c>
      <c r="V2689" s="28" t="str">
        <f>VLOOKUP(N2689,'散件（更新）'!B:I,8,FALSE)</f>
        <v>6972200198570</v>
      </c>
    </row>
    <row r="2690" spans="1:22">
      <c r="A2690" s="57">
        <v>46169</v>
      </c>
      <c r="B2690" s="48" t="s">
        <v>4752</v>
      </c>
      <c r="C2690" s="27" t="str">
        <f>VLOOKUP(B2690,'大货清单（不定期按GOMS更新）'!A:H,8,0)</f>
        <v>109-20191904</v>
      </c>
      <c r="D2690" s="27" t="str">
        <f>VLOOKUP(B2690,'大货清单（不定期按GOMS更新）'!A:C,3,0)</f>
        <v>CL2019S-04</v>
      </c>
      <c r="E2690" s="27" t="str">
        <f>VLOOKUP(B2690,'大货清单（不定期按GOMS更新）'!A:H,4,0)</f>
        <v>GB</v>
      </c>
      <c r="F2690" s="27" t="str">
        <f>VLOOKUP(B2690,'大货清单（不定期按GOMS更新）'!A:H,2,0)</f>
        <v>Floor one S5</v>
      </c>
      <c r="G2690" s="28">
        <f>VLOOKUP(B2690,'大货清单（不定期按GOMS更新）'!A:I,9,FALSE)</f>
        <v>6974950108182</v>
      </c>
      <c r="H2690" s="27" t="str">
        <f>VLOOKUP(B2690,'大货清单（不定期按GOMS更新）'!A:H,7,0)</f>
        <v>Blue</v>
      </c>
      <c r="I2690" s="27" t="str">
        <f>VLOOKUP(B2690,'大货清单（不定期按GOMS更新）'!A:F,6,FALSE)</f>
        <v>ACTIVE</v>
      </c>
      <c r="J2690" s="27" t="str">
        <f>VLOOKUP(B2690,'大货清单（不定期按GOMS更新）'!A:K,11,FALSE)</f>
        <v>8.17</v>
      </c>
      <c r="K2690" s="27" t="str">
        <f>VLOOKUP(B2690,'大货清单（不定期按GOMS更新）'!A:N,12,FALSE)</f>
        <v>326</v>
      </c>
      <c r="L2690" s="27" t="str">
        <f>VLOOKUP(B2690,'大货清单（不定期按GOMS更新）'!A:M,13,FALSE)</f>
        <v>296</v>
      </c>
      <c r="M2690" s="27" t="str">
        <f>VLOOKUP(B2690,'大货清单（不定期按GOMS更新）'!A:N,14,FALSE)</f>
        <v>672</v>
      </c>
      <c r="N2690" s="51" t="s">
        <v>4390</v>
      </c>
      <c r="O2690" s="27">
        <f>IFERROR(VLOOKUP(N2690,'散件迭代（不定期更新）'!C:J,8,FALSE),0)</f>
        <v>0</v>
      </c>
      <c r="P2690" s="27" t="str">
        <f>IFERROR(VLOOKUP(N2690,'散件（更新）'!B:H,3,FALSE),0)</f>
        <v>/</v>
      </c>
      <c r="Q2690" s="27" t="str">
        <f>VLOOKUP(N2690,'散件（更新）'!B:H,2,FALSE)</f>
        <v>114-23710006</v>
      </c>
      <c r="R2690" s="27" t="str">
        <f>VLOOKUP(N2690,'散件（更新）'!B:H,7,FALSE)</f>
        <v>Wire</v>
      </c>
      <c r="S2690" s="27" t="str">
        <f>VLOOKUP(N2690,'散件（更新）'!B:E,4,FALSE)</f>
        <v>https://tineco-yxzt.oss-accelerate.aliyuncs.com/20240131/jishenchongdiandaoxianzujian_1706693832076.jpeg</v>
      </c>
      <c r="T2690" s="27" t="s">
        <v>8759</v>
      </c>
      <c r="U2690" s="28" t="str">
        <f>VLOOKUP(N2690,'散件（更新）'!B:G,6,FALSE)</f>
        <v>机身充电导线</v>
      </c>
      <c r="V2690" s="28">
        <f>VLOOKUP(N2690,'散件（更新）'!B:I,8,FALSE)</f>
        <v>6974950105990</v>
      </c>
    </row>
    <row r="2691" spans="1:22">
      <c r="A2691" s="57">
        <v>46169</v>
      </c>
      <c r="B2691" s="48" t="s">
        <v>4752</v>
      </c>
      <c r="C2691" s="27" t="str">
        <f>VLOOKUP(B2691,'大货清单（不定期按GOMS更新）'!A:H,8,0)</f>
        <v>109-20191904</v>
      </c>
      <c r="D2691" s="27" t="str">
        <f>VLOOKUP(B2691,'大货清单（不定期按GOMS更新）'!A:C,3,0)</f>
        <v>CL2019S-04</v>
      </c>
      <c r="E2691" s="27" t="str">
        <f>VLOOKUP(B2691,'大货清单（不定期按GOMS更新）'!A:H,4,0)</f>
        <v>GB</v>
      </c>
      <c r="F2691" s="27" t="str">
        <f>VLOOKUP(B2691,'大货清单（不定期按GOMS更新）'!A:H,2,0)</f>
        <v>Floor one S5</v>
      </c>
      <c r="G2691" s="28">
        <f>VLOOKUP(B2691,'大货清单（不定期按GOMS更新）'!A:I,9,FALSE)</f>
        <v>6974950108182</v>
      </c>
      <c r="H2691" s="27" t="str">
        <f>VLOOKUP(B2691,'大货清单（不定期按GOMS更新）'!A:H,7,0)</f>
        <v>Blue</v>
      </c>
      <c r="I2691" s="27" t="str">
        <f>VLOOKUP(B2691,'大货清单（不定期按GOMS更新）'!A:F,6,FALSE)</f>
        <v>ACTIVE</v>
      </c>
      <c r="J2691" s="27" t="str">
        <f>VLOOKUP(B2691,'大货清单（不定期按GOMS更新）'!A:K,11,FALSE)</f>
        <v>8.17</v>
      </c>
      <c r="K2691" s="27" t="str">
        <f>VLOOKUP(B2691,'大货清单（不定期按GOMS更新）'!A:N,12,FALSE)</f>
        <v>326</v>
      </c>
      <c r="L2691" s="27" t="str">
        <f>VLOOKUP(B2691,'大货清单（不定期按GOMS更新）'!A:M,13,FALSE)</f>
        <v>296</v>
      </c>
      <c r="M2691" s="27" t="str">
        <f>VLOOKUP(B2691,'大货清单（不定期按GOMS更新）'!A:N,14,FALSE)</f>
        <v>672</v>
      </c>
      <c r="N2691" s="51" t="s">
        <v>4305</v>
      </c>
      <c r="O2691" s="27">
        <f>IFERROR(VLOOKUP(N2691,'散件迭代（不定期更新）'!C:J,8,FALSE),0)</f>
        <v>0</v>
      </c>
      <c r="P2691" s="27" t="str">
        <f>IFERROR(VLOOKUP(N2691,'散件（更新）'!B:H,3,FALSE),0)</f>
        <v>/</v>
      </c>
      <c r="Q2691" s="27" t="str">
        <f>VLOOKUP(N2691,'散件（更新）'!B:H,2,FALSE)</f>
        <v>114-23710011</v>
      </c>
      <c r="R2691" s="27" t="str">
        <f>VLOOKUP(N2691,'散件（更新）'!B:H,7,FALSE)</f>
        <v>Wire</v>
      </c>
      <c r="S2691" s="27">
        <f>VLOOKUP(N2691,'散件（更新）'!B:E,4,FALSE)</f>
        <v>0</v>
      </c>
      <c r="T2691" s="27" t="s">
        <v>8759</v>
      </c>
      <c r="U2691" s="28" t="str">
        <f>VLOOKUP(N2691,'散件（更新）'!B:G,6,FALSE)</f>
        <v>污水桶水满检测导线组件</v>
      </c>
      <c r="V2691" s="28">
        <f>VLOOKUP(N2691,'散件（更新）'!B:I,8,FALSE)</f>
        <v>6974950106058</v>
      </c>
    </row>
    <row r="2692" spans="1:22">
      <c r="A2692" s="57">
        <v>46169</v>
      </c>
      <c r="B2692" s="48" t="s">
        <v>4752</v>
      </c>
      <c r="C2692" s="27" t="str">
        <f>VLOOKUP(B2692,'大货清单（不定期按GOMS更新）'!A:H,8,0)</f>
        <v>109-20191904</v>
      </c>
      <c r="D2692" s="27" t="str">
        <f>VLOOKUP(B2692,'大货清单（不定期按GOMS更新）'!A:C,3,0)</f>
        <v>CL2019S-04</v>
      </c>
      <c r="E2692" s="27" t="str">
        <f>VLOOKUP(B2692,'大货清单（不定期按GOMS更新）'!A:H,4,0)</f>
        <v>GB</v>
      </c>
      <c r="F2692" s="27" t="str">
        <f>VLOOKUP(B2692,'大货清单（不定期按GOMS更新）'!A:H,2,0)</f>
        <v>Floor one S5</v>
      </c>
      <c r="G2692" s="28">
        <f>VLOOKUP(B2692,'大货清单（不定期按GOMS更新）'!A:I,9,FALSE)</f>
        <v>6974950108182</v>
      </c>
      <c r="H2692" s="27" t="str">
        <f>VLOOKUP(B2692,'大货清单（不定期按GOMS更新）'!A:H,7,0)</f>
        <v>Blue</v>
      </c>
      <c r="I2692" s="27" t="str">
        <f>VLOOKUP(B2692,'大货清单（不定期按GOMS更新）'!A:F,6,FALSE)</f>
        <v>ACTIVE</v>
      </c>
      <c r="J2692" s="27" t="str">
        <f>VLOOKUP(B2692,'大货清单（不定期按GOMS更新）'!A:K,11,FALSE)</f>
        <v>8.17</v>
      </c>
      <c r="K2692" s="27" t="str">
        <f>VLOOKUP(B2692,'大货清单（不定期按GOMS更新）'!A:N,12,FALSE)</f>
        <v>326</v>
      </c>
      <c r="L2692" s="27" t="str">
        <f>VLOOKUP(B2692,'大货清单（不定期按GOMS更新）'!A:M,13,FALSE)</f>
        <v>296</v>
      </c>
      <c r="M2692" s="27" t="str">
        <f>VLOOKUP(B2692,'大货清单（不定期按GOMS更新）'!A:N,14,FALSE)</f>
        <v>672</v>
      </c>
      <c r="N2692" s="51" t="s">
        <v>1098</v>
      </c>
      <c r="O2692" s="27">
        <f>IFERROR(VLOOKUP(N2692,'散件迭代（不定期更新）'!C:J,8,FALSE),0)</f>
        <v>0</v>
      </c>
      <c r="P2692" s="27" t="str">
        <f>IFERROR(VLOOKUP(N2692,'散件（更新）'!B:H,3,FALSE),0)</f>
        <v>206-2019-0066</v>
      </c>
      <c r="Q2692" s="27" t="str">
        <f>VLOOKUP(N2692,'散件（更新）'!B:H,2,FALSE)</f>
        <v>114-20190066</v>
      </c>
      <c r="R2692" s="27" t="str">
        <f>VLOOKUP(N2692,'散件（更新）'!B:H,7,FALSE)</f>
        <v>Swich</v>
      </c>
      <c r="S2692" s="27" t="str">
        <f>VLOOKUP(N2692,'散件（更新）'!B:E,4,FALSE)</f>
        <v>https://tineco-yxzt.oss-accelerate.aliyuncs.com/20231219/9FWRK110000_1702948027739.png</v>
      </c>
      <c r="T2692" s="27" t="s">
        <v>8759</v>
      </c>
      <c r="U2692" s="28" t="str">
        <f>VLOOKUP(N2692,'散件（更新）'!B:G,6,FALSE)</f>
        <v>微动开关</v>
      </c>
      <c r="V2692" s="28" t="str">
        <f>VLOOKUP(N2692,'散件（更新）'!B:I,8,FALSE)</f>
        <v>6972200197474</v>
      </c>
    </row>
    <row r="2693" spans="1:22">
      <c r="A2693" s="57">
        <v>46169</v>
      </c>
      <c r="B2693" s="48" t="s">
        <v>4752</v>
      </c>
      <c r="C2693" s="27" t="str">
        <f>VLOOKUP(B2693,'大货清单（不定期按GOMS更新）'!A:H,8,0)</f>
        <v>109-20191904</v>
      </c>
      <c r="D2693" s="27" t="str">
        <f>VLOOKUP(B2693,'大货清单（不定期按GOMS更新）'!A:C,3,0)</f>
        <v>CL2019S-04</v>
      </c>
      <c r="E2693" s="27" t="str">
        <f>VLOOKUP(B2693,'大货清单（不定期按GOMS更新）'!A:H,4,0)</f>
        <v>GB</v>
      </c>
      <c r="F2693" s="27" t="str">
        <f>VLOOKUP(B2693,'大货清单（不定期按GOMS更新）'!A:H,2,0)</f>
        <v>Floor one S5</v>
      </c>
      <c r="G2693" s="28">
        <f>VLOOKUP(B2693,'大货清单（不定期按GOMS更新）'!A:I,9,FALSE)</f>
        <v>6974950108182</v>
      </c>
      <c r="H2693" s="27" t="str">
        <f>VLOOKUP(B2693,'大货清单（不定期按GOMS更新）'!A:H,7,0)</f>
        <v>Blue</v>
      </c>
      <c r="I2693" s="27" t="str">
        <f>VLOOKUP(B2693,'大货清单（不定期按GOMS更新）'!A:F,6,FALSE)</f>
        <v>ACTIVE</v>
      </c>
      <c r="J2693" s="27" t="str">
        <f>VLOOKUP(B2693,'大货清单（不定期按GOMS更新）'!A:K,11,FALSE)</f>
        <v>8.17</v>
      </c>
      <c r="K2693" s="27" t="str">
        <f>VLOOKUP(B2693,'大货清单（不定期按GOMS更新）'!A:N,12,FALSE)</f>
        <v>326</v>
      </c>
      <c r="L2693" s="27" t="str">
        <f>VLOOKUP(B2693,'大货清单（不定期按GOMS更新）'!A:M,13,FALSE)</f>
        <v>296</v>
      </c>
      <c r="M2693" s="27" t="str">
        <f>VLOOKUP(B2693,'大货清单（不定期按GOMS更新）'!A:N,14,FALSE)</f>
        <v>672</v>
      </c>
      <c r="N2693" s="51" t="s">
        <v>2321</v>
      </c>
      <c r="O2693" s="27">
        <f>IFERROR(VLOOKUP(N2693,'散件迭代（不定期更新）'!C:J,8,FALSE),0)</f>
        <v>0</v>
      </c>
      <c r="P2693" s="27" t="str">
        <f>IFERROR(VLOOKUP(N2693,'散件（更新）'!B:H,3,FALSE),0)</f>
        <v>/</v>
      </c>
      <c r="Q2693" s="27" t="str">
        <f>VLOOKUP(N2693,'散件（更新）'!B:H,2,FALSE)</f>
        <v>114-20191701</v>
      </c>
      <c r="R2693" s="27" t="str">
        <f>VLOOKUP(N2693,'散件（更新）'!B:H,7,FALSE)</f>
        <v>Motor</v>
      </c>
      <c r="S2693" s="27" t="str">
        <f>VLOOKUP(N2693,'散件（更新）'!B:E,4,FALSE)</f>
        <v>https://tineco-yxzt.oss-accelerate.aliyuncs.com/20231219/9FWRM100400_1702948028299.png</v>
      </c>
      <c r="T2693" s="27" t="s">
        <v>8759</v>
      </c>
      <c r="U2693" s="28" t="str">
        <f>VLOOKUP(N2693,'散件（更新）'!B:G,6,FALSE)</f>
        <v>地刷电机齿轮箱组件(降本)</v>
      </c>
      <c r="V2693" s="28">
        <f>VLOOKUP(N2693,'散件（更新）'!B:I,8,FALSE)</f>
        <v>6974950101855</v>
      </c>
    </row>
    <row r="2694" spans="1:22">
      <c r="A2694" s="57">
        <v>46169</v>
      </c>
      <c r="B2694" s="48" t="s">
        <v>4752</v>
      </c>
      <c r="C2694" s="27" t="str">
        <f>VLOOKUP(B2694,'大货清单（不定期按GOMS更新）'!A:H,8,0)</f>
        <v>109-20191904</v>
      </c>
      <c r="D2694" s="27" t="str">
        <f>VLOOKUP(B2694,'大货清单（不定期按GOMS更新）'!A:C,3,0)</f>
        <v>CL2019S-04</v>
      </c>
      <c r="E2694" s="27" t="str">
        <f>VLOOKUP(B2694,'大货清单（不定期按GOMS更新）'!A:H,4,0)</f>
        <v>GB</v>
      </c>
      <c r="F2694" s="27" t="str">
        <f>VLOOKUP(B2694,'大货清单（不定期按GOMS更新）'!A:H,2,0)</f>
        <v>Floor one S5</v>
      </c>
      <c r="G2694" s="28">
        <f>VLOOKUP(B2694,'大货清单（不定期按GOMS更新）'!A:I,9,FALSE)</f>
        <v>6974950108182</v>
      </c>
      <c r="H2694" s="27" t="str">
        <f>VLOOKUP(B2694,'大货清单（不定期按GOMS更新）'!A:H,7,0)</f>
        <v>Blue</v>
      </c>
      <c r="I2694" s="27" t="str">
        <f>VLOOKUP(B2694,'大货清单（不定期按GOMS更新）'!A:F,6,FALSE)</f>
        <v>ACTIVE</v>
      </c>
      <c r="J2694" s="27" t="str">
        <f>VLOOKUP(B2694,'大货清单（不定期按GOMS更新）'!A:K,11,FALSE)</f>
        <v>8.17</v>
      </c>
      <c r="K2694" s="27" t="str">
        <f>VLOOKUP(B2694,'大货清单（不定期按GOMS更新）'!A:N,12,FALSE)</f>
        <v>326</v>
      </c>
      <c r="L2694" s="27" t="str">
        <f>VLOOKUP(B2694,'大货清单（不定期按GOMS更新）'!A:M,13,FALSE)</f>
        <v>296</v>
      </c>
      <c r="M2694" s="27" t="str">
        <f>VLOOKUP(B2694,'大货清单（不定期按GOMS更新）'!A:N,14,FALSE)</f>
        <v>672</v>
      </c>
      <c r="N2694" s="51" t="s">
        <v>2361</v>
      </c>
      <c r="O2694" s="27">
        <f>IFERROR(VLOOKUP(N2694,'散件迭代（不定期更新）'!C:J,8,FALSE),0)</f>
        <v>0</v>
      </c>
      <c r="P2694" s="27" t="str">
        <f>IFERROR(VLOOKUP(N2694,'散件（更新）'!B:H,3,FALSE),0)</f>
        <v>/</v>
      </c>
      <c r="Q2694" s="27" t="str">
        <f>VLOOKUP(N2694,'散件（更新）'!B:H,2,FALSE)</f>
        <v>114-22230304</v>
      </c>
      <c r="R2694" s="27" t="str">
        <f>VLOOKUP(N2694,'散件（更新）'!B:H,7,FALSE)</f>
        <v>Motor</v>
      </c>
      <c r="S2694" s="27" t="str">
        <f>VLOOKUP(N2694,'散件（更新）'!B:E,4,FALSE)</f>
        <v>https://tineco-yxzt.oss-accelerate.aliyuncs.com/20231219/9FWRM110000_1702948028369.png</v>
      </c>
      <c r="T2694" s="27" t="s">
        <v>8759</v>
      </c>
      <c r="U2694" s="28" t="str">
        <f>VLOOKUP(N2694,'散件（更新）'!B:G,6,FALSE)</f>
        <v>主电机</v>
      </c>
      <c r="V2694" s="28">
        <f>VLOOKUP(N2694,'散件（更新）'!B:I,8,FALSE)</f>
        <v>6974950102722</v>
      </c>
    </row>
    <row r="2695" spans="1:22">
      <c r="A2695" s="57">
        <v>46169</v>
      </c>
      <c r="B2695" s="48" t="s">
        <v>4752</v>
      </c>
      <c r="C2695" s="27" t="str">
        <f>VLOOKUP(B2695,'大货清单（不定期按GOMS更新）'!A:H,8,0)</f>
        <v>109-20191904</v>
      </c>
      <c r="D2695" s="27" t="str">
        <f>VLOOKUP(B2695,'大货清单（不定期按GOMS更新）'!A:C,3,0)</f>
        <v>CL2019S-04</v>
      </c>
      <c r="E2695" s="27" t="str">
        <f>VLOOKUP(B2695,'大货清单（不定期按GOMS更新）'!A:H,4,0)</f>
        <v>GB</v>
      </c>
      <c r="F2695" s="27" t="str">
        <f>VLOOKUP(B2695,'大货清单（不定期按GOMS更新）'!A:H,2,0)</f>
        <v>Floor one S5</v>
      </c>
      <c r="G2695" s="28">
        <f>VLOOKUP(B2695,'大货清单（不定期按GOMS更新）'!A:I,9,FALSE)</f>
        <v>6974950108182</v>
      </c>
      <c r="H2695" s="27" t="str">
        <f>VLOOKUP(B2695,'大货清单（不定期按GOMS更新）'!A:H,7,0)</f>
        <v>Blue</v>
      </c>
      <c r="I2695" s="27" t="str">
        <f>VLOOKUP(B2695,'大货清单（不定期按GOMS更新）'!A:F,6,FALSE)</f>
        <v>ACTIVE</v>
      </c>
      <c r="J2695" s="27" t="str">
        <f>VLOOKUP(B2695,'大货清单（不定期按GOMS更新）'!A:K,11,FALSE)</f>
        <v>8.17</v>
      </c>
      <c r="K2695" s="27" t="str">
        <f>VLOOKUP(B2695,'大货清单（不定期按GOMS更新）'!A:N,12,FALSE)</f>
        <v>326</v>
      </c>
      <c r="L2695" s="27" t="str">
        <f>VLOOKUP(B2695,'大货清单（不定期按GOMS更新）'!A:M,13,FALSE)</f>
        <v>296</v>
      </c>
      <c r="M2695" s="27" t="str">
        <f>VLOOKUP(B2695,'大货清单（不定期按GOMS更新）'!A:N,14,FALSE)</f>
        <v>672</v>
      </c>
      <c r="N2695" s="51" t="s">
        <v>756</v>
      </c>
      <c r="O2695" s="27" t="str">
        <f>IFERROR(VLOOKUP(N2695,'散件迭代（不定期更新）'!C:J,8,FALSE),0)</f>
        <v>A63</v>
      </c>
      <c r="P2695" s="27" t="str">
        <f>IFERROR(VLOOKUP(N2695,'散件（更新）'!B:H,3,FALSE),0)</f>
        <v>206-2019-0112</v>
      </c>
      <c r="Q2695" s="27" t="str">
        <f>VLOOKUP(N2695,'散件（更新）'!B:H,2,FALSE)</f>
        <v>114-20190112</v>
      </c>
      <c r="R2695" s="27" t="str">
        <f>VLOOKUP(N2695,'散件（更新）'!B:H,7,FALSE)</f>
        <v>Scraper</v>
      </c>
      <c r="S2695" s="27" t="str">
        <f>VLOOKUP(N2695,'散件（更新）'!B:E,4,FALSE)</f>
        <v>https://tineco-yxzt.oss-accelerate.aliyuncs.com/20240701/2019guatiao_1719817721080.png</v>
      </c>
      <c r="T2695" s="27" t="s">
        <v>8759</v>
      </c>
      <c r="U2695" s="28" t="str">
        <f>VLOOKUP(N2695,'散件（更新）'!B:G,6,FALSE)</f>
        <v>刮条组件</v>
      </c>
      <c r="V2695" s="28" t="str">
        <f>VLOOKUP(N2695,'散件（更新）'!B:I,8,FALSE)</f>
        <v>6972200196989</v>
      </c>
    </row>
    <row r="2696" spans="1:22">
      <c r="A2696" s="57">
        <v>46169</v>
      </c>
      <c r="B2696" s="48" t="s">
        <v>4752</v>
      </c>
      <c r="C2696" s="27" t="str">
        <f>VLOOKUP(B2696,'大货清单（不定期按GOMS更新）'!A:H,8,0)</f>
        <v>109-20191904</v>
      </c>
      <c r="D2696" s="27" t="str">
        <f>VLOOKUP(B2696,'大货清单（不定期按GOMS更新）'!A:C,3,0)</f>
        <v>CL2019S-04</v>
      </c>
      <c r="E2696" s="27" t="str">
        <f>VLOOKUP(B2696,'大货清单（不定期按GOMS更新）'!A:H,4,0)</f>
        <v>GB</v>
      </c>
      <c r="F2696" s="27" t="str">
        <f>VLOOKUP(B2696,'大货清单（不定期按GOMS更新）'!A:H,2,0)</f>
        <v>Floor one S5</v>
      </c>
      <c r="G2696" s="28">
        <f>VLOOKUP(B2696,'大货清单（不定期按GOMS更新）'!A:I,9,FALSE)</f>
        <v>6974950108182</v>
      </c>
      <c r="H2696" s="27" t="str">
        <f>VLOOKUP(B2696,'大货清单（不定期按GOMS更新）'!A:H,7,0)</f>
        <v>Blue</v>
      </c>
      <c r="I2696" s="27" t="str">
        <f>VLOOKUP(B2696,'大货清单（不定期按GOMS更新）'!A:F,6,FALSE)</f>
        <v>ACTIVE</v>
      </c>
      <c r="J2696" s="27" t="str">
        <f>VLOOKUP(B2696,'大货清单（不定期按GOMS更新）'!A:K,11,FALSE)</f>
        <v>8.17</v>
      </c>
      <c r="K2696" s="27" t="str">
        <f>VLOOKUP(B2696,'大货清单（不定期按GOMS更新）'!A:N,12,FALSE)</f>
        <v>326</v>
      </c>
      <c r="L2696" s="27" t="str">
        <f>VLOOKUP(B2696,'大货清单（不定期按GOMS更新）'!A:M,13,FALSE)</f>
        <v>296</v>
      </c>
      <c r="M2696" s="27" t="str">
        <f>VLOOKUP(B2696,'大货清单（不定期按GOMS更新）'!A:N,14,FALSE)</f>
        <v>672</v>
      </c>
      <c r="N2696" s="51" t="s">
        <v>770</v>
      </c>
      <c r="O2696" s="27">
        <f>IFERROR(VLOOKUP(N2696,'散件迭代（不定期更新）'!C:J,8,FALSE),0)</f>
        <v>0</v>
      </c>
      <c r="P2696" s="27" t="str">
        <f>IFERROR(VLOOKUP(N2696,'散件（更新）'!B:H,3,FALSE),0)</f>
        <v>206-2019-0114</v>
      </c>
      <c r="Q2696" s="27" t="str">
        <f>VLOOKUP(N2696,'散件（更新）'!B:H,2,FALSE)</f>
        <v>114-20190114</v>
      </c>
      <c r="R2696" s="27" t="str">
        <f>VLOOKUP(N2696,'散件（更新）'!B:H,7,FALSE)</f>
        <v>Sensor</v>
      </c>
      <c r="S2696" s="27" t="str">
        <f>VLOOKUP(N2696,'散件（更新）'!B:E,4,FALSE)</f>
        <v>https://tineco-yxzt.oss-accelerate.aliyuncs.com/20240701/2019guangdian_1719817775917.png</v>
      </c>
      <c r="T2696" s="27" t="s">
        <v>8759</v>
      </c>
      <c r="U2696" s="28" t="str">
        <f>VLOOKUP(N2696,'散件（更新）'!B:G,6,FALSE)</f>
        <v>光电液位传感器</v>
      </c>
      <c r="V2696" s="28" t="str">
        <f>VLOOKUP(N2696,'散件（更新）'!B:I,8,FALSE)</f>
        <v>6972200197023</v>
      </c>
    </row>
    <row r="2697" spans="1:22">
      <c r="A2697" s="57">
        <v>46169</v>
      </c>
      <c r="B2697" s="48" t="s">
        <v>4752</v>
      </c>
      <c r="C2697" s="27" t="str">
        <f>VLOOKUP(B2697,'大货清单（不定期按GOMS更新）'!A:H,8,0)</f>
        <v>109-20191904</v>
      </c>
      <c r="D2697" s="27" t="str">
        <f>VLOOKUP(B2697,'大货清单（不定期按GOMS更新）'!A:C,3,0)</f>
        <v>CL2019S-04</v>
      </c>
      <c r="E2697" s="27" t="str">
        <f>VLOOKUP(B2697,'大货清单（不定期按GOMS更新）'!A:H,4,0)</f>
        <v>GB</v>
      </c>
      <c r="F2697" s="27" t="str">
        <f>VLOOKUP(B2697,'大货清单（不定期按GOMS更新）'!A:H,2,0)</f>
        <v>Floor one S5</v>
      </c>
      <c r="G2697" s="28">
        <f>VLOOKUP(B2697,'大货清单（不定期按GOMS更新）'!A:I,9,FALSE)</f>
        <v>6974950108182</v>
      </c>
      <c r="H2697" s="27" t="str">
        <f>VLOOKUP(B2697,'大货清单（不定期按GOMS更新）'!A:H,7,0)</f>
        <v>Blue</v>
      </c>
      <c r="I2697" s="27" t="str">
        <f>VLOOKUP(B2697,'大货清单（不定期按GOMS更新）'!A:F,6,FALSE)</f>
        <v>ACTIVE</v>
      </c>
      <c r="J2697" s="27" t="str">
        <f>VLOOKUP(B2697,'大货清单（不定期按GOMS更新）'!A:K,11,FALSE)</f>
        <v>8.17</v>
      </c>
      <c r="K2697" s="27" t="str">
        <f>VLOOKUP(B2697,'大货清单（不定期按GOMS更新）'!A:N,12,FALSE)</f>
        <v>326</v>
      </c>
      <c r="L2697" s="27" t="str">
        <f>VLOOKUP(B2697,'大货清单（不定期按GOMS更新）'!A:M,13,FALSE)</f>
        <v>296</v>
      </c>
      <c r="M2697" s="27" t="str">
        <f>VLOOKUP(B2697,'大货清单（不定期按GOMS更新）'!A:N,14,FALSE)</f>
        <v>672</v>
      </c>
      <c r="N2697" s="53" t="s">
        <v>2327</v>
      </c>
      <c r="O2697" s="27">
        <f>IFERROR(VLOOKUP(N2697,'散件迭代（不定期更新）'!C:J,8,FALSE),0)</f>
        <v>0</v>
      </c>
      <c r="P2697" s="27" t="str">
        <f>IFERROR(VLOOKUP(N2697,'散件（更新）'!B:H,3,FALSE),0)</f>
        <v>206-2019-0129</v>
      </c>
      <c r="Q2697" s="27" t="str">
        <f>VLOOKUP(N2697,'散件（更新）'!B:H,2,FALSE)</f>
        <v>114-20190129</v>
      </c>
      <c r="R2697" s="27" t="str">
        <f>VLOOKUP(N2697,'散件（更新）'!B:H,7,FALSE)</f>
        <v>Sensor</v>
      </c>
      <c r="S2697" s="27" t="str">
        <f>VLOOKUP(N2697,'散件（更新）'!B:E,4,FALSE)</f>
        <v>https://tineco-yxzt.oss-accelerate.aliyuncs.com/20231219/9FWRS100100_1702948034188.png</v>
      </c>
      <c r="T2697" s="27" t="s">
        <v>8759</v>
      </c>
      <c r="U2697" s="28" t="str">
        <f>VLOOKUP(N2697,'散件（更新）'!B:G,6,FALSE)</f>
        <v>脏污传感器组件</v>
      </c>
      <c r="V2697" s="28">
        <f>VLOOKUP(N2697,'散件（更新）'!B:I,8,FALSE)</f>
        <v>6974950101411</v>
      </c>
    </row>
    <row r="2698" spans="1:22">
      <c r="A2698" s="57">
        <v>46169</v>
      </c>
      <c r="B2698" s="48" t="s">
        <v>4752</v>
      </c>
      <c r="C2698" s="27" t="str">
        <f>VLOOKUP(B2698,'大货清单（不定期按GOMS更新）'!A:H,8,0)</f>
        <v>109-20191904</v>
      </c>
      <c r="D2698" s="27" t="str">
        <f>VLOOKUP(B2698,'大货清单（不定期按GOMS更新）'!A:C,3,0)</f>
        <v>CL2019S-04</v>
      </c>
      <c r="E2698" s="27" t="str">
        <f>VLOOKUP(B2698,'大货清单（不定期按GOMS更新）'!A:H,4,0)</f>
        <v>GB</v>
      </c>
      <c r="F2698" s="27" t="str">
        <f>VLOOKUP(B2698,'大货清单（不定期按GOMS更新）'!A:H,2,0)</f>
        <v>Floor one S5</v>
      </c>
      <c r="G2698" s="28">
        <f>VLOOKUP(B2698,'大货清单（不定期按GOMS更新）'!A:I,9,FALSE)</f>
        <v>6974950108182</v>
      </c>
      <c r="H2698" s="27" t="str">
        <f>VLOOKUP(B2698,'大货清单（不定期按GOMS更新）'!A:H,7,0)</f>
        <v>Blue</v>
      </c>
      <c r="I2698" s="27" t="str">
        <f>VLOOKUP(B2698,'大货清单（不定期按GOMS更新）'!A:F,6,FALSE)</f>
        <v>ACTIVE</v>
      </c>
      <c r="J2698" s="27" t="str">
        <f>VLOOKUP(B2698,'大货清单（不定期按GOMS更新）'!A:K,11,FALSE)</f>
        <v>8.17</v>
      </c>
      <c r="K2698" s="27" t="str">
        <f>VLOOKUP(B2698,'大货清单（不定期按GOMS更新）'!A:N,12,FALSE)</f>
        <v>326</v>
      </c>
      <c r="L2698" s="27" t="str">
        <f>VLOOKUP(B2698,'大货清单（不定期按GOMS更新）'!A:M,13,FALSE)</f>
        <v>296</v>
      </c>
      <c r="M2698" s="27" t="str">
        <f>VLOOKUP(B2698,'大货清单（不定期按GOMS更新）'!A:N,14,FALSE)</f>
        <v>672</v>
      </c>
      <c r="N2698" s="53" t="s">
        <v>780</v>
      </c>
      <c r="O2698" s="27">
        <f>IFERROR(VLOOKUP(N2698,'散件迭代（不定期更新）'!C:J,8,FALSE),0)</f>
        <v>0</v>
      </c>
      <c r="P2698" s="27" t="str">
        <f>IFERROR(VLOOKUP(N2698,'散件（更新）'!B:H,3,FALSE),0)</f>
        <v>206-2019-0117</v>
      </c>
      <c r="Q2698" s="27" t="str">
        <f>VLOOKUP(N2698,'散件（更新）'!B:H,2,FALSE)</f>
        <v>114-20190117</v>
      </c>
      <c r="R2698" s="27" t="str">
        <f>VLOOKUP(N2698,'散件（更新）'!B:H,7,FALSE)</f>
        <v>Pump</v>
      </c>
      <c r="S2698" s="27" t="str">
        <f>VLOOKUP(N2698,'散件（更新）'!B:E,4,FALSE)</f>
        <v>https://tineco-yxzt.oss-accelerate.aliyuncs.com/20231219/9FWRU100000_1702948034719.png</v>
      </c>
      <c r="T2698" s="27" t="s">
        <v>8759</v>
      </c>
      <c r="U2698" s="28" t="str">
        <f>VLOOKUP(N2698,'散件（更新）'!B:G,6,FALSE)</f>
        <v>蠕动泵</v>
      </c>
      <c r="V2698" s="28" t="str">
        <f>VLOOKUP(N2698,'散件（更新）'!B:I,8,FALSE)</f>
        <v>6972200197054</v>
      </c>
    </row>
    <row r="2699" spans="1:22">
      <c r="A2699" s="57">
        <v>46169</v>
      </c>
      <c r="B2699" s="48" t="s">
        <v>4752</v>
      </c>
      <c r="C2699" s="27" t="str">
        <f>VLOOKUP(B2699,'大货清单（不定期按GOMS更新）'!A:H,8,0)</f>
        <v>109-20191904</v>
      </c>
      <c r="D2699" s="27" t="str">
        <f>VLOOKUP(B2699,'大货清单（不定期按GOMS更新）'!A:C,3,0)</f>
        <v>CL2019S-04</v>
      </c>
      <c r="E2699" s="27" t="str">
        <f>VLOOKUP(B2699,'大货清单（不定期按GOMS更新）'!A:H,4,0)</f>
        <v>GB</v>
      </c>
      <c r="F2699" s="27" t="str">
        <f>VLOOKUP(B2699,'大货清单（不定期按GOMS更新）'!A:H,2,0)</f>
        <v>Floor one S5</v>
      </c>
      <c r="G2699" s="28">
        <f>VLOOKUP(B2699,'大货清单（不定期按GOMS更新）'!A:I,9,FALSE)</f>
        <v>6974950108182</v>
      </c>
      <c r="H2699" s="27" t="str">
        <f>VLOOKUP(B2699,'大货清单（不定期按GOMS更新）'!A:H,7,0)</f>
        <v>Blue</v>
      </c>
      <c r="I2699" s="27" t="str">
        <f>VLOOKUP(B2699,'大货清单（不定期按GOMS更新）'!A:F,6,FALSE)</f>
        <v>ACTIVE</v>
      </c>
      <c r="J2699" s="27" t="str">
        <f>VLOOKUP(B2699,'大货清单（不定期按GOMS更新）'!A:K,11,FALSE)</f>
        <v>8.17</v>
      </c>
      <c r="K2699" s="27" t="str">
        <f>VLOOKUP(B2699,'大货清单（不定期按GOMS更新）'!A:N,12,FALSE)</f>
        <v>326</v>
      </c>
      <c r="L2699" s="27" t="str">
        <f>VLOOKUP(B2699,'大货清单（不定期按GOMS更新）'!A:M,13,FALSE)</f>
        <v>296</v>
      </c>
      <c r="M2699" s="27" t="str">
        <f>VLOOKUP(B2699,'大货清单（不定期按GOMS更新）'!A:N,14,FALSE)</f>
        <v>672</v>
      </c>
      <c r="N2699" s="53" t="s">
        <v>1043</v>
      </c>
      <c r="O2699" s="27" t="str">
        <f>IFERROR(VLOOKUP(N2699,'散件迭代（不定期更新）'!C:J,8,FALSE),0)</f>
        <v>A22</v>
      </c>
      <c r="P2699" s="27" t="str">
        <f>IFERROR(VLOOKUP(N2699,'散件（更新）'!B:H,3,FALSE),0)</f>
        <v>206-1879-0109</v>
      </c>
      <c r="Q2699" s="27" t="str">
        <f>VLOOKUP(N2699,'散件（更新）'!B:H,2,FALSE)</f>
        <v>114-18790109</v>
      </c>
      <c r="R2699" s="27" t="str">
        <f>VLOOKUP(N2699,'散件（更新）'!B:H,7,FALSE)</f>
        <v>3-In-1 Cleaning Tool</v>
      </c>
      <c r="S2699" s="27" t="str">
        <f>VLOOKUP(N2699,'散件（更新）'!B:E,4,FALSE)</f>
        <v>https://tineco-yxzt.oss-accelerate.aliyuncs.com/product/114-18790109.png</v>
      </c>
      <c r="T2699" s="27" t="s">
        <v>8759</v>
      </c>
      <c r="U2699" s="28" t="str">
        <f>VLOOKUP(N2699,'散件（更新）'!B:G,6,FALSE)</f>
        <v>AB1888清洁刷组件</v>
      </c>
      <c r="V2699" s="28" t="str">
        <f>VLOOKUP(N2699,'散件（更新）'!B:I,8,FALSE)</f>
        <v>6972200191809</v>
      </c>
    </row>
    <row r="2700" spans="1:22">
      <c r="A2700" s="57">
        <v>46169</v>
      </c>
      <c r="B2700" s="48" t="s">
        <v>4752</v>
      </c>
      <c r="C2700" s="27" t="str">
        <f>VLOOKUP(B2700,'大货清单（不定期按GOMS更新）'!A:H,8,0)</f>
        <v>109-20191904</v>
      </c>
      <c r="D2700" s="27" t="str">
        <f>VLOOKUP(B2700,'大货清单（不定期按GOMS更新）'!A:C,3,0)</f>
        <v>CL2019S-04</v>
      </c>
      <c r="E2700" s="27" t="str">
        <f>VLOOKUP(B2700,'大货清单（不定期按GOMS更新）'!A:H,4,0)</f>
        <v>GB</v>
      </c>
      <c r="F2700" s="27" t="str">
        <f>VLOOKUP(B2700,'大货清单（不定期按GOMS更新）'!A:H,2,0)</f>
        <v>Floor one S5</v>
      </c>
      <c r="G2700" s="28">
        <f>VLOOKUP(B2700,'大货清单（不定期按GOMS更新）'!A:I,9,FALSE)</f>
        <v>6974950108182</v>
      </c>
      <c r="H2700" s="27" t="str">
        <f>VLOOKUP(B2700,'大货清单（不定期按GOMS更新）'!A:H,7,0)</f>
        <v>Blue</v>
      </c>
      <c r="I2700" s="27" t="str">
        <f>VLOOKUP(B2700,'大货清单（不定期按GOMS更新）'!A:F,6,FALSE)</f>
        <v>ACTIVE</v>
      </c>
      <c r="J2700" s="27" t="str">
        <f>VLOOKUP(B2700,'大货清单（不定期按GOMS更新）'!A:K,11,FALSE)</f>
        <v>8.17</v>
      </c>
      <c r="K2700" s="27" t="str">
        <f>VLOOKUP(B2700,'大货清单（不定期按GOMS更新）'!A:N,12,FALSE)</f>
        <v>326</v>
      </c>
      <c r="L2700" s="27" t="str">
        <f>VLOOKUP(B2700,'大货清单（不定期按GOMS更新）'!A:M,13,FALSE)</f>
        <v>296</v>
      </c>
      <c r="M2700" s="27" t="str">
        <f>VLOOKUP(B2700,'大货清单（不定期按GOMS更新）'!A:N,14,FALSE)</f>
        <v>672</v>
      </c>
      <c r="N2700" s="53" t="s">
        <v>1104</v>
      </c>
      <c r="O2700" s="27">
        <f>IFERROR(VLOOKUP(N2700,'散件迭代（不定期更新）'!C:J,8,FALSE),0)</f>
        <v>0</v>
      </c>
      <c r="P2700" s="27" t="str">
        <f>IFERROR(VLOOKUP(N2700,'散件（更新）'!B:H,3,FALSE),0)</f>
        <v>206-2019-0604</v>
      </c>
      <c r="Q2700" s="27" t="str">
        <f>VLOOKUP(N2700,'散件（更新）'!B:H,2,FALSE)</f>
        <v>114-20190604</v>
      </c>
      <c r="R2700" s="27" t="str">
        <f>VLOOKUP(N2700,'散件（更新）'!B:H,7,FALSE)</f>
        <v>Handle</v>
      </c>
      <c r="S2700" s="27" t="str">
        <f>VLOOKUP(N2700,'散件（更新）'!B:E,4,FALSE)</f>
        <v>https://tineco-yxzt.oss-accelerate.aliyuncs.com/20231227/9FWUH100200_1703640266151.png</v>
      </c>
      <c r="T2700" s="27" t="s">
        <v>8759</v>
      </c>
      <c r="U2700" s="28" t="str">
        <f>VLOOKUP(N2700,'散件（更新）'!B:G,6,FALSE)</f>
        <v>手柄组件LED（蓝色吸水）</v>
      </c>
      <c r="V2700" s="28" t="str">
        <f>VLOOKUP(N2700,'散件（更新）'!B:I,8,FALSE)</f>
        <v>6972200198693</v>
      </c>
    </row>
    <row r="2701" spans="1:22">
      <c r="A2701" s="57">
        <v>46169</v>
      </c>
      <c r="B2701" s="48" t="s">
        <v>4752</v>
      </c>
      <c r="C2701" s="27" t="str">
        <f>VLOOKUP(B2701,'大货清单（不定期按GOMS更新）'!A:H,8,0)</f>
        <v>109-20191904</v>
      </c>
      <c r="D2701" s="27" t="str">
        <f>VLOOKUP(B2701,'大货清单（不定期按GOMS更新）'!A:C,3,0)</f>
        <v>CL2019S-04</v>
      </c>
      <c r="E2701" s="27" t="str">
        <f>VLOOKUP(B2701,'大货清单（不定期按GOMS更新）'!A:H,4,0)</f>
        <v>GB</v>
      </c>
      <c r="F2701" s="27" t="str">
        <f>VLOOKUP(B2701,'大货清单（不定期按GOMS更新）'!A:H,2,0)</f>
        <v>Floor one S5</v>
      </c>
      <c r="G2701" s="28">
        <f>VLOOKUP(B2701,'大货清单（不定期按GOMS更新）'!A:I,9,FALSE)</f>
        <v>6974950108182</v>
      </c>
      <c r="H2701" s="27" t="str">
        <f>VLOOKUP(B2701,'大货清单（不定期按GOMS更新）'!A:H,7,0)</f>
        <v>Blue</v>
      </c>
      <c r="I2701" s="27" t="str">
        <f>VLOOKUP(B2701,'大货清单（不定期按GOMS更新）'!A:F,6,FALSE)</f>
        <v>ACTIVE</v>
      </c>
      <c r="J2701" s="27" t="str">
        <f>VLOOKUP(B2701,'大货清单（不定期按GOMS更新）'!A:K,11,FALSE)</f>
        <v>8.17</v>
      </c>
      <c r="K2701" s="27" t="str">
        <f>VLOOKUP(B2701,'大货清单（不定期按GOMS更新）'!A:N,12,FALSE)</f>
        <v>326</v>
      </c>
      <c r="L2701" s="27" t="str">
        <f>VLOOKUP(B2701,'大货清单（不定期按GOMS更新）'!A:M,13,FALSE)</f>
        <v>296</v>
      </c>
      <c r="M2701" s="27" t="str">
        <f>VLOOKUP(B2701,'大货清单（不定期按GOMS更新）'!A:N,14,FALSE)</f>
        <v>672</v>
      </c>
      <c r="N2701" s="53" t="s">
        <v>1106</v>
      </c>
      <c r="O2701" s="27">
        <f>IFERROR(VLOOKUP(N2701,'散件迭代（不定期更新）'!C:J,8,FALSE),0)</f>
        <v>0</v>
      </c>
      <c r="P2701" s="27" t="str">
        <f>IFERROR(VLOOKUP(N2701,'散件（更新）'!B:H,3,FALSE),0)</f>
        <v>206-2019-0602</v>
      </c>
      <c r="Q2701" s="27" t="str">
        <f>VLOOKUP(N2701,'散件（更新）'!B:H,2,FALSE)</f>
        <v>114-20190602</v>
      </c>
      <c r="R2701" s="27" t="str">
        <f>VLOOKUP(N2701,'散件（更新）'!B:H,7,FALSE)</f>
        <v>Clean Water Tank</v>
      </c>
      <c r="S2701" s="27" t="str">
        <f>VLOOKUP(N2701,'散件（更新）'!B:E,4,FALSE)</f>
        <v>https://tineco-yxzt.oss-accelerate.aliyuncs.com/20231219/9FWWC100200_1702948036303.png</v>
      </c>
      <c r="T2701" s="27" t="s">
        <v>8759</v>
      </c>
      <c r="U2701" s="28" t="str">
        <f>VLOOKUP(N2701,'散件（更新）'!B:G,6,FALSE)</f>
        <v>溶液桶组件（蓝色）</v>
      </c>
      <c r="V2701" s="28" t="str">
        <f>VLOOKUP(N2701,'散件（更新）'!B:I,8,FALSE)</f>
        <v>6972200198679</v>
      </c>
    </row>
    <row r="2702" spans="1:22">
      <c r="A2702" s="57">
        <v>46169</v>
      </c>
      <c r="B2702" s="48" t="s">
        <v>4752</v>
      </c>
      <c r="C2702" s="27" t="str">
        <f>VLOOKUP(B2702,'大货清单（不定期按GOMS更新）'!A:H,8,0)</f>
        <v>109-20191904</v>
      </c>
      <c r="D2702" s="27" t="str">
        <f>VLOOKUP(B2702,'大货清单（不定期按GOMS更新）'!A:C,3,0)</f>
        <v>CL2019S-04</v>
      </c>
      <c r="E2702" s="27" t="str">
        <f>VLOOKUP(B2702,'大货清单（不定期按GOMS更新）'!A:H,4,0)</f>
        <v>GB</v>
      </c>
      <c r="F2702" s="27" t="str">
        <f>VLOOKUP(B2702,'大货清单（不定期按GOMS更新）'!A:H,2,0)</f>
        <v>Floor one S5</v>
      </c>
      <c r="G2702" s="28">
        <f>VLOOKUP(B2702,'大货清单（不定期按GOMS更新）'!A:I,9,FALSE)</f>
        <v>6974950108182</v>
      </c>
      <c r="H2702" s="27" t="str">
        <f>VLOOKUP(B2702,'大货清单（不定期按GOMS更新）'!A:H,7,0)</f>
        <v>Blue</v>
      </c>
      <c r="I2702" s="27" t="str">
        <f>VLOOKUP(B2702,'大货清单（不定期按GOMS更新）'!A:F,6,FALSE)</f>
        <v>ACTIVE</v>
      </c>
      <c r="J2702" s="27" t="str">
        <f>VLOOKUP(B2702,'大货清单（不定期按GOMS更新）'!A:K,11,FALSE)</f>
        <v>8.17</v>
      </c>
      <c r="K2702" s="27" t="str">
        <f>VLOOKUP(B2702,'大货清单（不定期按GOMS更新）'!A:N,12,FALSE)</f>
        <v>326</v>
      </c>
      <c r="L2702" s="27" t="str">
        <f>VLOOKUP(B2702,'大货清单（不定期按GOMS更新）'!A:M,13,FALSE)</f>
        <v>296</v>
      </c>
      <c r="M2702" s="27" t="str">
        <f>VLOOKUP(B2702,'大货清单（不定期按GOMS更新）'!A:N,14,FALSE)</f>
        <v>672</v>
      </c>
      <c r="N2702" s="53" t="s">
        <v>1105</v>
      </c>
      <c r="O2702" s="27" t="str">
        <f>IFERROR(VLOOKUP(N2702,'散件迭代（不定期更新）'!C:J,8,FALSE),0)</f>
        <v>A54</v>
      </c>
      <c r="P2702" s="27" t="str">
        <f>IFERROR(VLOOKUP(N2702,'散件（更新）'!B:H,3,FALSE),0)</f>
        <v>206-2019-0603</v>
      </c>
      <c r="Q2702" s="27" t="str">
        <f>VLOOKUP(N2702,'散件（更新）'!B:H,2,FALSE)</f>
        <v>114-20190603</v>
      </c>
      <c r="R2702" s="27" t="str">
        <f>VLOOKUP(N2702,'散件（更新）'!B:H,7,FALSE)</f>
        <v>Dirt Water Tank</v>
      </c>
      <c r="S2702" s="27" t="str">
        <f>VLOOKUP(N2702,'散件（更新）'!B:E,4,FALSE)</f>
        <v>https://tineco-yxzt.oss-accelerate.aliyuncs.com/20231219/9FWWD100100_1702948037575.png</v>
      </c>
      <c r="T2702" s="27" t="s">
        <v>8759</v>
      </c>
      <c r="U2702" s="28" t="str">
        <f>VLOOKUP(N2702,'散件（更新）'!B:G,6,FALSE)</f>
        <v>回收桶组件（蓝色）</v>
      </c>
      <c r="V2702" s="28" t="str">
        <f>VLOOKUP(N2702,'散件（更新）'!B:I,8,FALSE)</f>
        <v>6972200198686</v>
      </c>
    </row>
    <row r="2703" spans="1:22">
      <c r="A2703" s="57">
        <v>46169</v>
      </c>
      <c r="B2703" s="48" t="s">
        <v>4471</v>
      </c>
      <c r="C2703" s="27" t="str">
        <f>VLOOKUP(B2703,'大货清单（不定期按GOMS更新）'!A:H,8,0)</f>
        <v>109-23710301</v>
      </c>
      <c r="D2703" s="27" t="str">
        <f>VLOOKUP(B2703,'大货清单（不定期按GOMS更新）'!A:C,3,0)</f>
        <v>CL2371C-01</v>
      </c>
      <c r="E2703" s="27" t="str">
        <f>VLOOKUP(B2703,'大货清单（不定期按GOMS更新）'!A:H,4,0)</f>
        <v>RU,TR,MA</v>
      </c>
      <c r="F2703" s="27" t="str">
        <f>VLOOKUP(B2703,'大货清单（不定期按GOMS更新）'!A:H,2,0)</f>
        <v>Floor One S5 Plus</v>
      </c>
      <c r="G2703" s="28">
        <f>VLOOKUP(B2703,'大货清单（不定期按GOMS更新）'!A:I,9,FALSE)</f>
        <v>6974950105389</v>
      </c>
      <c r="H2703" s="27" t="str">
        <f>VLOOKUP(B2703,'大货清单（不定期按GOMS更新）'!A:H,7,0)</f>
        <v>Black</v>
      </c>
      <c r="I2703" s="27" t="str">
        <f>VLOOKUP(B2703,'大货清单（不定期按GOMS更新）'!A:F,6,FALSE)</f>
        <v>ACTIVE</v>
      </c>
      <c r="J2703" s="27" t="str">
        <f>VLOOKUP(B2703,'大货清单（不定期按GOMS更新）'!A:K,11,FALSE)</f>
        <v>9</v>
      </c>
      <c r="K2703" s="27" t="str">
        <f>VLOOKUP(B2703,'大货清单（不定期按GOMS更新）'!A:N,12,FALSE)</f>
        <v>676</v>
      </c>
      <c r="L2703" s="27" t="str">
        <f>VLOOKUP(B2703,'大货清单（不定期按GOMS更新）'!A:M,13,FALSE)</f>
        <v>334</v>
      </c>
      <c r="M2703" s="27" t="str">
        <f>VLOOKUP(B2703,'大货清单（不定期按GOMS更新）'!A:N,14,FALSE)</f>
        <v>310</v>
      </c>
      <c r="N2703" s="53" t="s">
        <v>1113</v>
      </c>
      <c r="O2703" s="27" t="str">
        <f>IFERROR(VLOOKUP(N2703,'散件迭代（不定期更新）'!C:J,8,FALSE),0)</f>
        <v>A58</v>
      </c>
      <c r="P2703" s="27" t="str">
        <f>IFERROR(VLOOKUP(N2703,'散件（更新）'!B:H,3,FALSE),0)</f>
        <v>206-2019-0105</v>
      </c>
      <c r="Q2703" s="27" t="str">
        <f>VLOOKUP(N2703,'散件（更新）'!B:H,2,FALSE)</f>
        <v>114-20190105</v>
      </c>
      <c r="R2703" s="27" t="str">
        <f>VLOOKUP(N2703,'散件（更新）'!B:H,7,FALSE)</f>
        <v>Brush Roller Cover</v>
      </c>
      <c r="S2703" s="27" t="str">
        <f>VLOOKUP(N2703,'散件（更新）'!B:E,4,FALSE)</f>
        <v>https://tineco-yxzt.oss-accelerate.aliyuncs.com/20231219/9FWBC100000_1702948010314.png</v>
      </c>
      <c r="T2703" s="27" t="s">
        <v>8759</v>
      </c>
      <c r="U2703" s="28" t="str">
        <f>VLOOKUP(N2703,'散件（更新）'!B:G,6,FALSE)</f>
        <v>滚刷盖</v>
      </c>
      <c r="V2703" s="28" t="str">
        <f>VLOOKUP(N2703,'散件（更新）'!B:I,8,FALSE)</f>
        <v>6972200196477</v>
      </c>
    </row>
    <row r="2704" spans="1:22">
      <c r="A2704" s="57">
        <v>46169</v>
      </c>
      <c r="B2704" s="48" t="s">
        <v>4471</v>
      </c>
      <c r="C2704" s="27" t="str">
        <f>VLOOKUP(B2704,'大货清单（不定期按GOMS更新）'!A:H,8,0)</f>
        <v>109-23710301</v>
      </c>
      <c r="D2704" s="27" t="str">
        <f>VLOOKUP(B2704,'大货清单（不定期按GOMS更新）'!A:C,3,0)</f>
        <v>CL2371C-01</v>
      </c>
      <c r="E2704" s="27" t="str">
        <f>VLOOKUP(B2704,'大货清单（不定期按GOMS更新）'!A:H,4,0)</f>
        <v>RU,TR,MA</v>
      </c>
      <c r="F2704" s="27" t="str">
        <f>VLOOKUP(B2704,'大货清单（不定期按GOMS更新）'!A:H,2,0)</f>
        <v>Floor One S5 Plus</v>
      </c>
      <c r="G2704" s="28">
        <f>VLOOKUP(B2704,'大货清单（不定期按GOMS更新）'!A:I,9,FALSE)</f>
        <v>6974950105389</v>
      </c>
      <c r="H2704" s="27" t="str">
        <f>VLOOKUP(B2704,'大货清单（不定期按GOMS更新）'!A:H,7,0)</f>
        <v>Black</v>
      </c>
      <c r="I2704" s="27" t="str">
        <f>VLOOKUP(B2704,'大货清单（不定期按GOMS更新）'!A:F,6,FALSE)</f>
        <v>ACTIVE</v>
      </c>
      <c r="J2704" s="27" t="str">
        <f>VLOOKUP(B2704,'大货清单（不定期按GOMS更新）'!A:K,11,FALSE)</f>
        <v>9</v>
      </c>
      <c r="K2704" s="27" t="str">
        <f>VLOOKUP(B2704,'大货清单（不定期按GOMS更新）'!A:N,12,FALSE)</f>
        <v>676</v>
      </c>
      <c r="L2704" s="27" t="str">
        <f>VLOOKUP(B2704,'大货清单（不定期按GOMS更新）'!A:M,13,FALSE)</f>
        <v>334</v>
      </c>
      <c r="M2704" s="27" t="str">
        <f>VLOOKUP(B2704,'大货清单（不定期按GOMS更新）'!A:N,14,FALSE)</f>
        <v>310</v>
      </c>
      <c r="N2704" s="53" t="s">
        <v>1096</v>
      </c>
      <c r="O2704" s="27" t="str">
        <f>IFERROR(VLOOKUP(N2704,'散件迭代（不定期更新）'!C:J,8,FALSE),0)</f>
        <v>A40</v>
      </c>
      <c r="P2704" s="27" t="str">
        <f>IFERROR(VLOOKUP(N2704,'散件（更新）'!B:H,3,FALSE),0)</f>
        <v>206-2019-0124</v>
      </c>
      <c r="Q2704" s="27" t="str">
        <f>VLOOKUP(N2704,'散件（更新）'!B:H,2,FALSE)</f>
        <v>114-20190124</v>
      </c>
      <c r="R2704" s="27" t="str">
        <f>VLOOKUP(N2704,'散件（更新）'!B:H,7,FALSE)</f>
        <v>Brush Roller</v>
      </c>
      <c r="S2704" s="27" t="str">
        <f>VLOOKUP(N2704,'散件（更新）'!B:E,4,FALSE)</f>
        <v>https://tineco-yxzt.oss-accelerate.aliyuncs.com/20231219/9FWBR100100_1702948010753.png</v>
      </c>
      <c r="T2704" s="27" t="s">
        <v>8759</v>
      </c>
      <c r="U2704" s="28" t="str">
        <f>VLOOKUP(N2704,'散件（更新）'!B:G,6,FALSE)</f>
        <v>滚刷组件卡扣式</v>
      </c>
      <c r="V2704" s="28">
        <f>VLOOKUP(N2704,'散件（更新）'!B:I,8,FALSE)</f>
        <v>6974950100193</v>
      </c>
    </row>
    <row r="2705" spans="1:22">
      <c r="A2705" s="57">
        <v>46169</v>
      </c>
      <c r="B2705" s="48" t="s">
        <v>4471</v>
      </c>
      <c r="C2705" s="27" t="str">
        <f>VLOOKUP(B2705,'大货清单（不定期按GOMS更新）'!A:H,8,0)</f>
        <v>109-23710301</v>
      </c>
      <c r="D2705" s="27" t="str">
        <f>VLOOKUP(B2705,'大货清单（不定期按GOMS更新）'!A:C,3,0)</f>
        <v>CL2371C-01</v>
      </c>
      <c r="E2705" s="27" t="str">
        <f>VLOOKUP(B2705,'大货清单（不定期按GOMS更新）'!A:H,4,0)</f>
        <v>RU,TR,MA</v>
      </c>
      <c r="F2705" s="27" t="str">
        <f>VLOOKUP(B2705,'大货清单（不定期按GOMS更新）'!A:H,2,0)</f>
        <v>Floor One S5 Plus</v>
      </c>
      <c r="G2705" s="28">
        <f>VLOOKUP(B2705,'大货清单（不定期按GOMS更新）'!A:I,9,FALSE)</f>
        <v>6974950105389</v>
      </c>
      <c r="H2705" s="27" t="str">
        <f>VLOOKUP(B2705,'大货清单（不定期按GOMS更新）'!A:H,7,0)</f>
        <v>Black</v>
      </c>
      <c r="I2705" s="27" t="str">
        <f>VLOOKUP(B2705,'大货清单（不定期按GOMS更新）'!A:F,6,FALSE)</f>
        <v>ACTIVE</v>
      </c>
      <c r="J2705" s="27" t="str">
        <f>VLOOKUP(B2705,'大货清单（不定期按GOMS更新）'!A:K,11,FALSE)</f>
        <v>9</v>
      </c>
      <c r="K2705" s="27" t="str">
        <f>VLOOKUP(B2705,'大货清单（不定期按GOMS更新）'!A:N,12,FALSE)</f>
        <v>676</v>
      </c>
      <c r="L2705" s="27" t="str">
        <f>VLOOKUP(B2705,'大货清单（不定期按GOMS更新）'!A:M,13,FALSE)</f>
        <v>334</v>
      </c>
      <c r="M2705" s="27" t="str">
        <f>VLOOKUP(B2705,'大货清单（不定期按GOMS更新）'!A:N,14,FALSE)</f>
        <v>310</v>
      </c>
      <c r="N2705" s="53" t="s">
        <v>2427</v>
      </c>
      <c r="O2705" s="27" t="str">
        <f>IFERROR(VLOOKUP(N2705,'散件迭代（不定期更新）'!C:J,8,FALSE),0)</f>
        <v>A43</v>
      </c>
      <c r="P2705" s="27" t="str">
        <f>IFERROR(VLOOKUP(N2705,'散件（更新）'!B:H,3,FALSE),0)</f>
        <v>/</v>
      </c>
      <c r="Q2705" s="27" t="str">
        <f>VLOOKUP(N2705,'散件（更新）'!B:H,2,FALSE)</f>
        <v>114-22230309</v>
      </c>
      <c r="R2705" s="27" t="str">
        <f>VLOOKUP(N2705,'散件（更新）'!B:H,7,FALSE)</f>
        <v>HEPA Assy</v>
      </c>
      <c r="S2705" s="27" t="str">
        <f>VLOOKUP(N2705,'散件（更新）'!B:E,4,FALSE)</f>
        <v>https://tineco-yxzt.oss-accelerate.aliyuncs.com/20231219/9FWFA110000_1702948014903.png</v>
      </c>
      <c r="T2705" s="27" t="s">
        <v>8759</v>
      </c>
      <c r="U2705" s="28" t="str">
        <f>VLOOKUP(N2705,'散件（更新）'!B:G,6,FALSE)</f>
        <v>前置方形过滤器滤网组件</v>
      </c>
      <c r="V2705" s="28">
        <f>VLOOKUP(N2705,'散件（更新）'!B:I,8,FALSE)</f>
        <v>6974950103217</v>
      </c>
    </row>
    <row r="2706" spans="1:22">
      <c r="A2706" s="57">
        <v>46169</v>
      </c>
      <c r="B2706" s="48" t="s">
        <v>4471</v>
      </c>
      <c r="C2706" s="27" t="str">
        <f>VLOOKUP(B2706,'大货清单（不定期按GOMS更新）'!A:H,8,0)</f>
        <v>109-23710301</v>
      </c>
      <c r="D2706" s="27" t="str">
        <f>VLOOKUP(B2706,'大货清单（不定期按GOMS更新）'!A:C,3,0)</f>
        <v>CL2371C-01</v>
      </c>
      <c r="E2706" s="27" t="str">
        <f>VLOOKUP(B2706,'大货清单（不定期按GOMS更新）'!A:H,4,0)</f>
        <v>RU,TR,MA</v>
      </c>
      <c r="F2706" s="27" t="str">
        <f>VLOOKUP(B2706,'大货清单（不定期按GOMS更新）'!A:H,2,0)</f>
        <v>Floor One S5 Plus</v>
      </c>
      <c r="G2706" s="28">
        <f>VLOOKUP(B2706,'大货清单（不定期按GOMS更新）'!A:I,9,FALSE)</f>
        <v>6974950105389</v>
      </c>
      <c r="H2706" s="27" t="str">
        <f>VLOOKUP(B2706,'大货清单（不定期按GOMS更新）'!A:H,7,0)</f>
        <v>Black</v>
      </c>
      <c r="I2706" s="27" t="str">
        <f>VLOOKUP(B2706,'大货清单（不定期按GOMS更新）'!A:F,6,FALSE)</f>
        <v>ACTIVE</v>
      </c>
      <c r="J2706" s="27" t="str">
        <f>VLOOKUP(B2706,'大货清单（不定期按GOMS更新）'!A:K,11,FALSE)</f>
        <v>9</v>
      </c>
      <c r="K2706" s="27" t="str">
        <f>VLOOKUP(B2706,'大货清单（不定期按GOMS更新）'!A:N,12,FALSE)</f>
        <v>676</v>
      </c>
      <c r="L2706" s="27" t="str">
        <f>VLOOKUP(B2706,'大货清单（不定期按GOMS更新）'!A:M,13,FALSE)</f>
        <v>334</v>
      </c>
      <c r="M2706" s="27" t="str">
        <f>VLOOKUP(B2706,'大货清单（不定期按GOMS更新）'!A:N,14,FALSE)</f>
        <v>310</v>
      </c>
      <c r="N2706" s="53" t="s">
        <v>1164</v>
      </c>
      <c r="O2706" s="27">
        <f>IFERROR(VLOOKUP(N2706,'散件迭代（不定期更新）'!C:J,8,FALSE),0)</f>
        <v>0</v>
      </c>
      <c r="P2706" s="27" t="str">
        <f>IFERROR(VLOOKUP(N2706,'散件（更新）'!B:H,3,FALSE),0)</f>
        <v>206-2123-0220</v>
      </c>
      <c r="Q2706" s="27" t="str">
        <f>VLOOKUP(N2706,'散件（更新）'!B:H,2,FALSE)</f>
        <v>114-21230220</v>
      </c>
      <c r="R2706" s="27" t="str">
        <f>VLOOKUP(N2706,'散件（更新）'!B:H,7,FALSE)</f>
        <v>Accessory Holder</v>
      </c>
      <c r="S2706" s="27" t="str">
        <f>VLOOKUP(N2706,'散件（更新）'!B:E,4,FALSE)</f>
        <v>https://tineco-yxzt.oss-accelerate.aliyuncs.com/20231219/9FWHA200000_1702948016019.png</v>
      </c>
      <c r="T2706" s="27" t="s">
        <v>8759</v>
      </c>
      <c r="U2706" s="28" t="str">
        <f>VLOOKUP(N2706,'散件（更新）'!B:G,6,FALSE)</f>
        <v>收纳架组合</v>
      </c>
      <c r="V2706" s="28">
        <f>VLOOKUP(N2706,'散件（更新）'!B:I,8,FALSE)</f>
        <v>6974950101060</v>
      </c>
    </row>
    <row r="2707" spans="1:22">
      <c r="A2707" s="57">
        <v>46169</v>
      </c>
      <c r="B2707" s="48" t="s">
        <v>4471</v>
      </c>
      <c r="C2707" s="27" t="str">
        <f>VLOOKUP(B2707,'大货清单（不定期按GOMS更新）'!A:H,8,0)</f>
        <v>109-23710301</v>
      </c>
      <c r="D2707" s="27" t="str">
        <f>VLOOKUP(B2707,'大货清单（不定期按GOMS更新）'!A:C,3,0)</f>
        <v>CL2371C-01</v>
      </c>
      <c r="E2707" s="27" t="str">
        <f>VLOOKUP(B2707,'大货清单（不定期按GOMS更新）'!A:H,4,0)</f>
        <v>RU,TR,MA</v>
      </c>
      <c r="F2707" s="27" t="str">
        <f>VLOOKUP(B2707,'大货清单（不定期按GOMS更新）'!A:H,2,0)</f>
        <v>Floor One S5 Plus</v>
      </c>
      <c r="G2707" s="28">
        <f>VLOOKUP(B2707,'大货清单（不定期按GOMS更新）'!A:I,9,FALSE)</f>
        <v>6974950105389</v>
      </c>
      <c r="H2707" s="27" t="str">
        <f>VLOOKUP(B2707,'大货清单（不定期按GOMS更新）'!A:H,7,0)</f>
        <v>Black</v>
      </c>
      <c r="I2707" s="27" t="str">
        <f>VLOOKUP(B2707,'大货清单（不定期按GOMS更新）'!A:F,6,FALSE)</f>
        <v>ACTIVE</v>
      </c>
      <c r="J2707" s="27" t="str">
        <f>VLOOKUP(B2707,'大货清单（不定期按GOMS更新）'!A:K,11,FALSE)</f>
        <v>9</v>
      </c>
      <c r="K2707" s="27" t="str">
        <f>VLOOKUP(B2707,'大货清单（不定期按GOMS更新）'!A:N,12,FALSE)</f>
        <v>676</v>
      </c>
      <c r="L2707" s="27" t="str">
        <f>VLOOKUP(B2707,'大货清单（不定期按GOMS更新）'!A:M,13,FALSE)</f>
        <v>334</v>
      </c>
      <c r="M2707" s="27" t="str">
        <f>VLOOKUP(B2707,'大货清单（不定期按GOMS更新）'!A:N,14,FALSE)</f>
        <v>310</v>
      </c>
      <c r="N2707" s="53" t="s">
        <v>4252</v>
      </c>
      <c r="O2707" s="27">
        <f>IFERROR(VLOOKUP(N2707,'散件迭代（不定期更新）'!C:J,8,FALSE),0)</f>
        <v>0</v>
      </c>
      <c r="P2707" s="27" t="str">
        <f>IFERROR(VLOOKUP(N2707,'散件（更新）'!B:H,3,FALSE),0)</f>
        <v>/</v>
      </c>
      <c r="Q2707" s="27" t="str">
        <f>VLOOKUP(N2707,'散件（更新）'!B:H,2,FALSE)</f>
        <v>114-23470700</v>
      </c>
      <c r="R2707" s="27" t="str">
        <f>VLOOKUP(N2707,'散件（更新）'!B:H,7,FALSE)</f>
        <v>Adapter</v>
      </c>
      <c r="S2707" s="27">
        <f>VLOOKUP(N2707,'散件（更新）'!B:E,4,FALSE)</f>
        <v>0</v>
      </c>
      <c r="T2707" s="27" t="s">
        <v>8759</v>
      </c>
      <c r="U2707" s="28" t="str">
        <f>VLOOKUP(N2707,'散件（更新）'!B:G,6,FALSE)</f>
        <v>适配器英版</v>
      </c>
      <c r="V2707" s="28" t="str">
        <f>VLOOKUP(N2707,'散件（更新）'!B:I,8,FALSE)</f>
        <v>6974950106362</v>
      </c>
    </row>
    <row r="2708" spans="1:22">
      <c r="A2708" s="57">
        <v>46169</v>
      </c>
      <c r="B2708" s="48" t="s">
        <v>4471</v>
      </c>
      <c r="C2708" s="27" t="str">
        <f>VLOOKUP(B2708,'大货清单（不定期按GOMS更新）'!A:H,8,0)</f>
        <v>109-23710301</v>
      </c>
      <c r="D2708" s="27" t="str">
        <f>VLOOKUP(B2708,'大货清单（不定期按GOMS更新）'!A:C,3,0)</f>
        <v>CL2371C-01</v>
      </c>
      <c r="E2708" s="27" t="str">
        <f>VLOOKUP(B2708,'大货清单（不定期按GOMS更新）'!A:H,4,0)</f>
        <v>RU,TR,MA</v>
      </c>
      <c r="F2708" s="27" t="str">
        <f>VLOOKUP(B2708,'大货清单（不定期按GOMS更新）'!A:H,2,0)</f>
        <v>Floor One S5 Plus</v>
      </c>
      <c r="G2708" s="28">
        <f>VLOOKUP(B2708,'大货清单（不定期按GOMS更新）'!A:I,9,FALSE)</f>
        <v>6974950105389</v>
      </c>
      <c r="H2708" s="27" t="str">
        <f>VLOOKUP(B2708,'大货清单（不定期按GOMS更新）'!A:H,7,0)</f>
        <v>Black</v>
      </c>
      <c r="I2708" s="27" t="str">
        <f>VLOOKUP(B2708,'大货清单（不定期按GOMS更新）'!A:F,6,FALSE)</f>
        <v>ACTIVE</v>
      </c>
      <c r="J2708" s="27" t="str">
        <f>VLOOKUP(B2708,'大货清单（不定期按GOMS更新）'!A:K,11,FALSE)</f>
        <v>9</v>
      </c>
      <c r="K2708" s="27" t="str">
        <f>VLOOKUP(B2708,'大货清单（不定期按GOMS更新）'!A:N,12,FALSE)</f>
        <v>676</v>
      </c>
      <c r="L2708" s="27" t="str">
        <f>VLOOKUP(B2708,'大货清单（不定期按GOMS更新）'!A:M,13,FALSE)</f>
        <v>334</v>
      </c>
      <c r="M2708" s="27" t="str">
        <f>VLOOKUP(B2708,'大货清单（不定期按GOMS更新）'!A:N,14,FALSE)</f>
        <v>310</v>
      </c>
      <c r="N2708" s="53" t="s">
        <v>4212</v>
      </c>
      <c r="O2708" s="27" t="str">
        <f>IFERROR(VLOOKUP(N2708,'散件迭代（不定期更新）'!C:J,8,FALSE),0)</f>
        <v>A56</v>
      </c>
      <c r="P2708" s="27" t="str">
        <f>IFERROR(VLOOKUP(N2708,'散件（更新）'!B:H,3,FALSE),0)</f>
        <v>/</v>
      </c>
      <c r="Q2708" s="27" t="str">
        <f>VLOOKUP(N2708,'散件（更新）'!B:H,2,FALSE)</f>
        <v>114-23710003</v>
      </c>
      <c r="R2708" s="27" t="str">
        <f>VLOOKUP(N2708,'散件（更新）'!B:H,7,FALSE)</f>
        <v>Charging Base</v>
      </c>
      <c r="S2708" s="27">
        <f>VLOOKUP(N2708,'散件（更新）'!B:E,4,FALSE)</f>
        <v>0</v>
      </c>
      <c r="T2708" s="27" t="s">
        <v>8759</v>
      </c>
      <c r="U2708" s="28" t="str">
        <f>VLOOKUP(N2708,'散件（更新）'!B:G,6,FALSE)</f>
        <v>托盘组件</v>
      </c>
      <c r="V2708" s="28">
        <f>VLOOKUP(N2708,'散件（更新）'!B:I,8,FALSE)</f>
        <v>6974950105976</v>
      </c>
    </row>
    <row r="2709" spans="1:22">
      <c r="A2709" s="57">
        <v>46169</v>
      </c>
      <c r="B2709" s="48" t="s">
        <v>4471</v>
      </c>
      <c r="C2709" s="27" t="str">
        <f>VLOOKUP(B2709,'大货清单（不定期按GOMS更新）'!A:H,8,0)</f>
        <v>109-23710301</v>
      </c>
      <c r="D2709" s="27" t="str">
        <f>VLOOKUP(B2709,'大货清单（不定期按GOMS更新）'!A:C,3,0)</f>
        <v>CL2371C-01</v>
      </c>
      <c r="E2709" s="27" t="str">
        <f>VLOOKUP(B2709,'大货清单（不定期按GOMS更新）'!A:H,4,0)</f>
        <v>RU,TR,MA</v>
      </c>
      <c r="F2709" s="27" t="str">
        <f>VLOOKUP(B2709,'大货清单（不定期按GOMS更新）'!A:H,2,0)</f>
        <v>Floor One S5 Plus</v>
      </c>
      <c r="G2709" s="28">
        <f>VLOOKUP(B2709,'大货清单（不定期按GOMS更新）'!A:I,9,FALSE)</f>
        <v>6974950105389</v>
      </c>
      <c r="H2709" s="27" t="str">
        <f>VLOOKUP(B2709,'大货清单（不定期按GOMS更新）'!A:H,7,0)</f>
        <v>Black</v>
      </c>
      <c r="I2709" s="27" t="str">
        <f>VLOOKUP(B2709,'大货清单（不定期按GOMS更新）'!A:F,6,FALSE)</f>
        <v>ACTIVE</v>
      </c>
      <c r="J2709" s="27" t="str">
        <f>VLOOKUP(B2709,'大货清单（不定期按GOMS更新）'!A:K,11,FALSE)</f>
        <v>9</v>
      </c>
      <c r="K2709" s="27" t="str">
        <f>VLOOKUP(B2709,'大货清单（不定期按GOMS更新）'!A:N,12,FALSE)</f>
        <v>676</v>
      </c>
      <c r="L2709" s="27" t="str">
        <f>VLOOKUP(B2709,'大货清单（不定期按GOMS更新）'!A:M,13,FALSE)</f>
        <v>334</v>
      </c>
      <c r="M2709" s="27" t="str">
        <f>VLOOKUP(B2709,'大货清单（不定期按GOMS更新）'!A:N,14,FALSE)</f>
        <v>310</v>
      </c>
      <c r="N2709" s="53" t="s">
        <v>4114</v>
      </c>
      <c r="O2709" s="27">
        <f>IFERROR(VLOOKUP(N2709,'散件迭代（不定期更新）'!C:J,8,FALSE),0)</f>
        <v>0</v>
      </c>
      <c r="P2709" s="27" t="str">
        <f>IFERROR(VLOOKUP(N2709,'散件（更新）'!B:H,3,FALSE),0)</f>
        <v>/</v>
      </c>
      <c r="Q2709" s="27" t="str">
        <f>VLOOKUP(N2709,'散件（更新）'!B:H,2,FALSE)</f>
        <v>114-23710007</v>
      </c>
      <c r="R2709" s="27" t="str">
        <f>VLOOKUP(N2709,'散件（更新）'!B:H,7,FALSE)</f>
        <v>Battery</v>
      </c>
      <c r="S2709" s="27" t="str">
        <f>VLOOKUP(N2709,'散件（更新）'!B:E,4,FALSE)</f>
        <v>https://tineco-yxzt.oss-accelerate.aliyuncs.com/20240701/2371dianchi_1719817320245.png</v>
      </c>
      <c r="T2709" s="27" t="s">
        <v>8759</v>
      </c>
      <c r="U2709" s="28" t="str">
        <f>VLOOKUP(N2709,'散件（更新）'!B:G,6,FALSE)</f>
        <v>电池包组件</v>
      </c>
      <c r="V2709" s="28">
        <f>VLOOKUP(N2709,'散件（更新）'!B:I,8,FALSE)</f>
        <v>6974950106010</v>
      </c>
    </row>
    <row r="2710" spans="1:22">
      <c r="A2710" s="57">
        <v>46169</v>
      </c>
      <c r="B2710" s="48" t="s">
        <v>4471</v>
      </c>
      <c r="C2710" s="27" t="str">
        <f>VLOOKUP(B2710,'大货清单（不定期按GOMS更新）'!A:H,8,0)</f>
        <v>109-23710301</v>
      </c>
      <c r="D2710" s="27" t="str">
        <f>VLOOKUP(B2710,'大货清单（不定期按GOMS更新）'!A:C,3,0)</f>
        <v>CL2371C-01</v>
      </c>
      <c r="E2710" s="27" t="str">
        <f>VLOOKUP(B2710,'大货清单（不定期按GOMS更新）'!A:H,4,0)</f>
        <v>RU,TR,MA</v>
      </c>
      <c r="F2710" s="27" t="str">
        <f>VLOOKUP(B2710,'大货清单（不定期按GOMS更新）'!A:H,2,0)</f>
        <v>Floor One S5 Plus</v>
      </c>
      <c r="G2710" s="28">
        <f>VLOOKUP(B2710,'大货清单（不定期按GOMS更新）'!A:I,9,FALSE)</f>
        <v>6974950105389</v>
      </c>
      <c r="H2710" s="27" t="str">
        <f>VLOOKUP(B2710,'大货清单（不定期按GOMS更新）'!A:H,7,0)</f>
        <v>Black</v>
      </c>
      <c r="I2710" s="27" t="str">
        <f>VLOOKUP(B2710,'大货清单（不定期按GOMS更新）'!A:F,6,FALSE)</f>
        <v>ACTIVE</v>
      </c>
      <c r="J2710" s="27" t="str">
        <f>VLOOKUP(B2710,'大货清单（不定期按GOMS更新）'!A:K,11,FALSE)</f>
        <v>9</v>
      </c>
      <c r="K2710" s="27" t="str">
        <f>VLOOKUP(B2710,'大货清单（不定期按GOMS更新）'!A:N,12,FALSE)</f>
        <v>676</v>
      </c>
      <c r="L2710" s="27" t="str">
        <f>VLOOKUP(B2710,'大货清单（不定期按GOMS更新）'!A:M,13,FALSE)</f>
        <v>334</v>
      </c>
      <c r="M2710" s="27" t="str">
        <f>VLOOKUP(B2710,'大货清单（不定期按GOMS更新）'!A:N,14,FALSE)</f>
        <v>310</v>
      </c>
      <c r="N2710" s="53" t="s">
        <v>4030</v>
      </c>
      <c r="O2710" s="27">
        <f>IFERROR(VLOOKUP(N2710,'散件迭代（不定期更新）'!C:J,8,FALSE),0)</f>
        <v>0</v>
      </c>
      <c r="P2710" s="27" t="str">
        <f>IFERROR(VLOOKUP(N2710,'散件（更新）'!B:H,3,FALSE),0)</f>
        <v>/</v>
      </c>
      <c r="Q2710" s="27" t="str">
        <f>VLOOKUP(N2710,'散件（更新）'!B:H,2,FALSE)</f>
        <v>114-23710004</v>
      </c>
      <c r="R2710" s="27" t="str">
        <f>VLOOKUP(N2710,'散件（更新）'!B:H,7,FALSE)</f>
        <v>Repair Charging Chip</v>
      </c>
      <c r="S2710" s="27" t="str">
        <f>VLOOKUP(N2710,'散件（更新）'!B:E,4,FALSE)</f>
        <v>https://tineco-yxzt.oss-accelerate.aliyuncs.com/20240131/chongdianweixiuhe_1706693676757.jpeg</v>
      </c>
      <c r="T2710" s="27" t="s">
        <v>8759</v>
      </c>
      <c r="U2710" s="28" t="str">
        <f>VLOOKUP(N2710,'散件（更新）'!B:G,6,FALSE)</f>
        <v>托盘充电盒</v>
      </c>
      <c r="V2710" s="28">
        <f>VLOOKUP(N2710,'散件（更新）'!B:I,8,FALSE)</f>
        <v>6974950105983</v>
      </c>
    </row>
    <row r="2711" spans="1:22">
      <c r="A2711" s="57">
        <v>46169</v>
      </c>
      <c r="B2711" s="48" t="s">
        <v>4471</v>
      </c>
      <c r="C2711" s="27" t="str">
        <f>VLOOKUP(B2711,'大货清单（不定期按GOMS更新）'!A:H,8,0)</f>
        <v>109-23710301</v>
      </c>
      <c r="D2711" s="27" t="str">
        <f>VLOOKUP(B2711,'大货清单（不定期按GOMS更新）'!A:C,3,0)</f>
        <v>CL2371C-01</v>
      </c>
      <c r="E2711" s="27" t="str">
        <f>VLOOKUP(B2711,'大货清单（不定期按GOMS更新）'!A:H,4,0)</f>
        <v>RU,TR,MA</v>
      </c>
      <c r="F2711" s="27" t="str">
        <f>VLOOKUP(B2711,'大货清单（不定期按GOMS更新）'!A:H,2,0)</f>
        <v>Floor One S5 Plus</v>
      </c>
      <c r="G2711" s="28">
        <f>VLOOKUP(B2711,'大货清单（不定期按GOMS更新）'!A:I,9,FALSE)</f>
        <v>6974950105389</v>
      </c>
      <c r="H2711" s="27" t="str">
        <f>VLOOKUP(B2711,'大货清单（不定期按GOMS更新）'!A:H,7,0)</f>
        <v>Black</v>
      </c>
      <c r="I2711" s="27" t="str">
        <f>VLOOKUP(B2711,'大货清单（不定期按GOMS更新）'!A:F,6,FALSE)</f>
        <v>ACTIVE</v>
      </c>
      <c r="J2711" s="27" t="str">
        <f>VLOOKUP(B2711,'大货清单（不定期按GOMS更新）'!A:K,11,FALSE)</f>
        <v>9</v>
      </c>
      <c r="K2711" s="27" t="str">
        <f>VLOOKUP(B2711,'大货清单（不定期按GOMS更新）'!A:N,12,FALSE)</f>
        <v>676</v>
      </c>
      <c r="L2711" s="27" t="str">
        <f>VLOOKUP(B2711,'大货清单（不定期按GOMS更新）'!A:M,13,FALSE)</f>
        <v>334</v>
      </c>
      <c r="M2711" s="27" t="str">
        <f>VLOOKUP(B2711,'大货清单（不定期按GOMS更新）'!A:N,14,FALSE)</f>
        <v>310</v>
      </c>
      <c r="N2711" s="53" t="s">
        <v>4139</v>
      </c>
      <c r="O2711" s="27">
        <f>IFERROR(VLOOKUP(N2711,'散件迭代（不定期更新）'!C:J,8,FALSE),0)</f>
        <v>0</v>
      </c>
      <c r="P2711" s="27" t="str">
        <f>IFERROR(VLOOKUP(N2711,'散件（更新）'!B:H,3,FALSE),0)</f>
        <v>/</v>
      </c>
      <c r="Q2711" s="27" t="str">
        <f>VLOOKUP(N2711,'散件（更新）'!B:H,2,FALSE)</f>
        <v>114-23710010</v>
      </c>
      <c r="R2711" s="27" t="str">
        <f>VLOOKUP(N2711,'散件（更新）'!B:H,7,FALSE)</f>
        <v>Display Screen</v>
      </c>
      <c r="S2711" s="27" t="str">
        <f>VLOOKUP(N2711,'散件（更新）'!B:E,4,FALSE)</f>
        <v>https://tineco-yxzt.oss-accelerate.aliyuncs.com/20240131/xianshipingzhengmian_1706695324989.jpeg</v>
      </c>
      <c r="T2711" s="27" t="s">
        <v>8759</v>
      </c>
      <c r="U2711" s="28" t="str">
        <f>VLOOKUP(N2711,'散件（更新）'!B:G,6,FALSE)</f>
        <v>显示屏+机体顶盖</v>
      </c>
      <c r="V2711" s="28">
        <f>VLOOKUP(N2711,'散件（更新）'!B:I,8,FALSE)</f>
        <v>6974950106041</v>
      </c>
    </row>
    <row r="2712" spans="1:22">
      <c r="A2712" s="57">
        <v>46169</v>
      </c>
      <c r="B2712" s="48" t="s">
        <v>4471</v>
      </c>
      <c r="C2712" s="27" t="str">
        <f>VLOOKUP(B2712,'大货清单（不定期按GOMS更新）'!A:H,8,0)</f>
        <v>109-23710301</v>
      </c>
      <c r="D2712" s="27" t="str">
        <f>VLOOKUP(B2712,'大货清单（不定期按GOMS更新）'!A:C,3,0)</f>
        <v>CL2371C-01</v>
      </c>
      <c r="E2712" s="27" t="str">
        <f>VLOOKUP(B2712,'大货清单（不定期按GOMS更新）'!A:H,4,0)</f>
        <v>RU,TR,MA</v>
      </c>
      <c r="F2712" s="27" t="str">
        <f>VLOOKUP(B2712,'大货清单（不定期按GOMS更新）'!A:H,2,0)</f>
        <v>Floor One S5 Plus</v>
      </c>
      <c r="G2712" s="28">
        <f>VLOOKUP(B2712,'大货清单（不定期按GOMS更新）'!A:I,9,FALSE)</f>
        <v>6974950105389</v>
      </c>
      <c r="H2712" s="27" t="str">
        <f>VLOOKUP(B2712,'大货清单（不定期按GOMS更新）'!A:H,7,0)</f>
        <v>Black</v>
      </c>
      <c r="I2712" s="27" t="str">
        <f>VLOOKUP(B2712,'大货清单（不定期按GOMS更新）'!A:F,6,FALSE)</f>
        <v>ACTIVE</v>
      </c>
      <c r="J2712" s="27" t="str">
        <f>VLOOKUP(B2712,'大货清单（不定期按GOMS更新）'!A:K,11,FALSE)</f>
        <v>9</v>
      </c>
      <c r="K2712" s="27" t="str">
        <f>VLOOKUP(B2712,'大货清单（不定期按GOMS更新）'!A:N,12,FALSE)</f>
        <v>676</v>
      </c>
      <c r="L2712" s="27" t="str">
        <f>VLOOKUP(B2712,'大货清单（不定期按GOMS更新）'!A:M,13,FALSE)</f>
        <v>334</v>
      </c>
      <c r="M2712" s="27" t="str">
        <f>VLOOKUP(B2712,'大货清单（不定期按GOMS更新）'!A:N,14,FALSE)</f>
        <v>310</v>
      </c>
      <c r="N2712" s="53" t="s">
        <v>1097</v>
      </c>
      <c r="O2712" s="27">
        <f>IFERROR(VLOOKUP(N2712,'散件迭代（不定期更新）'!C:J,8,FALSE),0)</f>
        <v>0</v>
      </c>
      <c r="P2712" s="27" t="str">
        <f>IFERROR(VLOOKUP(N2712,'散件（更新）'!B:H,3,FALSE),0)</f>
        <v>206-2019-0127</v>
      </c>
      <c r="Q2712" s="27" t="str">
        <f>VLOOKUP(N2712,'散件（更新）'!B:H,2,FALSE)</f>
        <v>114-20190127</v>
      </c>
      <c r="R2712" s="27" t="str">
        <f>VLOOKUP(N2712,'散件（更新）'!B:H,7,FALSE)</f>
        <v>Plastic part</v>
      </c>
      <c r="S2712" s="27" t="str">
        <f>VLOOKUP(N2712,'散件（更新）'!B:E,4,FALSE)</f>
        <v>https://tineco-yxzt.oss-accelerate.aliyuncs.com/product/114-20190127.jpg</v>
      </c>
      <c r="T2712" s="27" t="s">
        <v>8759</v>
      </c>
      <c r="U2712" s="28" t="str">
        <f>VLOOKUP(N2712,'散件（更新）'!B:G,6,FALSE)</f>
        <v>转接头和机体底盖组件</v>
      </c>
      <c r="V2712" s="28" t="str">
        <f>VLOOKUP(N2712,'散件（更新）'!B:I,8,FALSE)</f>
        <v>6974950100377</v>
      </c>
    </row>
    <row r="2713" spans="1:22">
      <c r="A2713" s="57">
        <v>46169</v>
      </c>
      <c r="B2713" s="48" t="s">
        <v>4471</v>
      </c>
      <c r="C2713" s="27" t="str">
        <f>VLOOKUP(B2713,'大货清单（不定期按GOMS更新）'!A:H,8,0)</f>
        <v>109-23710301</v>
      </c>
      <c r="D2713" s="27" t="str">
        <f>VLOOKUP(B2713,'大货清单（不定期按GOMS更新）'!A:C,3,0)</f>
        <v>CL2371C-01</v>
      </c>
      <c r="E2713" s="27" t="str">
        <f>VLOOKUP(B2713,'大货清单（不定期按GOMS更新）'!A:H,4,0)</f>
        <v>RU,TR,MA</v>
      </c>
      <c r="F2713" s="27" t="str">
        <f>VLOOKUP(B2713,'大货清单（不定期按GOMS更新）'!A:H,2,0)</f>
        <v>Floor One S5 Plus</v>
      </c>
      <c r="G2713" s="28">
        <f>VLOOKUP(B2713,'大货清单（不定期按GOMS更新）'!A:I,9,FALSE)</f>
        <v>6974950105389</v>
      </c>
      <c r="H2713" s="27" t="str">
        <f>VLOOKUP(B2713,'大货清单（不定期按GOMS更新）'!A:H,7,0)</f>
        <v>Black</v>
      </c>
      <c r="I2713" s="27" t="str">
        <f>VLOOKUP(B2713,'大货清单（不定期按GOMS更新）'!A:F,6,FALSE)</f>
        <v>ACTIVE</v>
      </c>
      <c r="J2713" s="27" t="str">
        <f>VLOOKUP(B2713,'大货清单（不定期按GOMS更新）'!A:K,11,FALSE)</f>
        <v>9</v>
      </c>
      <c r="K2713" s="27" t="str">
        <f>VLOOKUP(B2713,'大货清单（不定期按GOMS更新）'!A:N,12,FALSE)</f>
        <v>676</v>
      </c>
      <c r="L2713" s="27" t="str">
        <f>VLOOKUP(B2713,'大货清单（不定期按GOMS更新）'!A:M,13,FALSE)</f>
        <v>334</v>
      </c>
      <c r="M2713" s="27" t="str">
        <f>VLOOKUP(B2713,'大货清单（不定期按GOMS更新）'!A:N,14,FALSE)</f>
        <v>310</v>
      </c>
      <c r="N2713" s="53" t="s">
        <v>4231</v>
      </c>
      <c r="O2713" s="27">
        <f>IFERROR(VLOOKUP(N2713,'散件迭代（不定期更新）'!C:J,8,FALSE),0)</f>
        <v>0</v>
      </c>
      <c r="P2713" s="27" t="str">
        <f>IFERROR(VLOOKUP(N2713,'散件（更新）'!B:H,3,FALSE),0)</f>
        <v>/</v>
      </c>
      <c r="Q2713" s="27" t="str">
        <f>VLOOKUP(N2713,'散件（更新）'!B:H,2,FALSE)</f>
        <v>114-23710005</v>
      </c>
      <c r="R2713" s="27" t="str">
        <f>VLOOKUP(N2713,'散件（更新）'!B:H,7,FALSE)</f>
        <v>plastic part</v>
      </c>
      <c r="S2713" s="27" t="str">
        <f>VLOOKUP(N2713,'散件（更新）'!B:E,4,FALSE)</f>
        <v>https://tineco-yxzt.oss-accelerate.aliyuncs.com/20240131/jitixiazhuangshigai2_1706693961450.jpeg</v>
      </c>
      <c r="T2713" s="27" t="s">
        <v>8759</v>
      </c>
      <c r="U2713" s="28" t="str">
        <f>VLOOKUP(N2713,'散件（更新）'!B:G,6,FALSE)</f>
        <v>机体下装饰盖</v>
      </c>
      <c r="V2713" s="28">
        <f>VLOOKUP(N2713,'散件（更新）'!B:I,8,FALSE)</f>
        <v>6974950106003</v>
      </c>
    </row>
    <row r="2714" spans="1:22">
      <c r="A2714" s="57">
        <v>46169</v>
      </c>
      <c r="B2714" s="48" t="s">
        <v>4471</v>
      </c>
      <c r="C2714" s="27" t="str">
        <f>VLOOKUP(B2714,'大货清单（不定期按GOMS更新）'!A:H,8,0)</f>
        <v>109-23710301</v>
      </c>
      <c r="D2714" s="27" t="str">
        <f>VLOOKUP(B2714,'大货清单（不定期按GOMS更新）'!A:C,3,0)</f>
        <v>CL2371C-01</v>
      </c>
      <c r="E2714" s="27" t="str">
        <f>VLOOKUP(B2714,'大货清单（不定期按GOMS更新）'!A:H,4,0)</f>
        <v>RU,TR,MA</v>
      </c>
      <c r="F2714" s="27" t="str">
        <f>VLOOKUP(B2714,'大货清单（不定期按GOMS更新）'!A:H,2,0)</f>
        <v>Floor One S5 Plus</v>
      </c>
      <c r="G2714" s="28">
        <f>VLOOKUP(B2714,'大货清单（不定期按GOMS更新）'!A:I,9,FALSE)</f>
        <v>6974950105389</v>
      </c>
      <c r="H2714" s="27" t="str">
        <f>VLOOKUP(B2714,'大货清单（不定期按GOMS更新）'!A:H,7,0)</f>
        <v>Black</v>
      </c>
      <c r="I2714" s="27" t="str">
        <f>VLOOKUP(B2714,'大货清单（不定期按GOMS更新）'!A:F,6,FALSE)</f>
        <v>ACTIVE</v>
      </c>
      <c r="J2714" s="27" t="str">
        <f>VLOOKUP(B2714,'大货清单（不定期按GOMS更新）'!A:K,11,FALSE)</f>
        <v>9</v>
      </c>
      <c r="K2714" s="27" t="str">
        <f>VLOOKUP(B2714,'大货清单（不定期按GOMS更新）'!A:N,12,FALSE)</f>
        <v>676</v>
      </c>
      <c r="L2714" s="27" t="str">
        <f>VLOOKUP(B2714,'大货清单（不定期按GOMS更新）'!A:M,13,FALSE)</f>
        <v>334</v>
      </c>
      <c r="M2714" s="27" t="str">
        <f>VLOOKUP(B2714,'大货清单（不定期按GOMS更新）'!A:N,14,FALSE)</f>
        <v>310</v>
      </c>
      <c r="N2714" s="53" t="s">
        <v>4390</v>
      </c>
      <c r="O2714" s="27">
        <f>IFERROR(VLOOKUP(N2714,'散件迭代（不定期更新）'!C:J,8,FALSE),0)</f>
        <v>0</v>
      </c>
      <c r="P2714" s="27" t="str">
        <f>IFERROR(VLOOKUP(N2714,'散件（更新）'!B:H,3,FALSE),0)</f>
        <v>/</v>
      </c>
      <c r="Q2714" s="27" t="str">
        <f>VLOOKUP(N2714,'散件（更新）'!B:H,2,FALSE)</f>
        <v>114-23710006</v>
      </c>
      <c r="R2714" s="27" t="str">
        <f>VLOOKUP(N2714,'散件（更新）'!B:H,7,FALSE)</f>
        <v>Wire</v>
      </c>
      <c r="S2714" s="27" t="str">
        <f>VLOOKUP(N2714,'散件（更新）'!B:E,4,FALSE)</f>
        <v>https://tineco-yxzt.oss-accelerate.aliyuncs.com/20240131/jishenchongdiandaoxianzujian_1706693832076.jpeg</v>
      </c>
      <c r="T2714" s="27" t="s">
        <v>8759</v>
      </c>
      <c r="U2714" s="28" t="str">
        <f>VLOOKUP(N2714,'散件（更新）'!B:G,6,FALSE)</f>
        <v>机身充电导线</v>
      </c>
      <c r="V2714" s="28">
        <f>VLOOKUP(N2714,'散件（更新）'!B:I,8,FALSE)</f>
        <v>6974950105990</v>
      </c>
    </row>
    <row r="2715" spans="1:22">
      <c r="A2715" s="57">
        <v>46169</v>
      </c>
      <c r="B2715" s="48" t="s">
        <v>4471</v>
      </c>
      <c r="C2715" s="27" t="str">
        <f>VLOOKUP(B2715,'大货清单（不定期按GOMS更新）'!A:H,8,0)</f>
        <v>109-23710301</v>
      </c>
      <c r="D2715" s="27" t="str">
        <f>VLOOKUP(B2715,'大货清单（不定期按GOMS更新）'!A:C,3,0)</f>
        <v>CL2371C-01</v>
      </c>
      <c r="E2715" s="27" t="str">
        <f>VLOOKUP(B2715,'大货清单（不定期按GOMS更新）'!A:H,4,0)</f>
        <v>RU,TR,MA</v>
      </c>
      <c r="F2715" s="27" t="str">
        <f>VLOOKUP(B2715,'大货清单（不定期按GOMS更新）'!A:H,2,0)</f>
        <v>Floor One S5 Plus</v>
      </c>
      <c r="G2715" s="28">
        <f>VLOOKUP(B2715,'大货清单（不定期按GOMS更新）'!A:I,9,FALSE)</f>
        <v>6974950105389</v>
      </c>
      <c r="H2715" s="27" t="str">
        <f>VLOOKUP(B2715,'大货清单（不定期按GOMS更新）'!A:H,7,0)</f>
        <v>Black</v>
      </c>
      <c r="I2715" s="27" t="str">
        <f>VLOOKUP(B2715,'大货清单（不定期按GOMS更新）'!A:F,6,FALSE)</f>
        <v>ACTIVE</v>
      </c>
      <c r="J2715" s="27" t="str">
        <f>VLOOKUP(B2715,'大货清单（不定期按GOMS更新）'!A:K,11,FALSE)</f>
        <v>9</v>
      </c>
      <c r="K2715" s="27" t="str">
        <f>VLOOKUP(B2715,'大货清单（不定期按GOMS更新）'!A:N,12,FALSE)</f>
        <v>676</v>
      </c>
      <c r="L2715" s="27" t="str">
        <f>VLOOKUP(B2715,'大货清单（不定期按GOMS更新）'!A:M,13,FALSE)</f>
        <v>334</v>
      </c>
      <c r="M2715" s="27" t="str">
        <f>VLOOKUP(B2715,'大货清单（不定期按GOMS更新）'!A:N,14,FALSE)</f>
        <v>310</v>
      </c>
      <c r="N2715" s="53" t="s">
        <v>4305</v>
      </c>
      <c r="O2715" s="27">
        <f>IFERROR(VLOOKUP(N2715,'散件迭代（不定期更新）'!C:J,8,FALSE),0)</f>
        <v>0</v>
      </c>
      <c r="P2715" s="27" t="str">
        <f>IFERROR(VLOOKUP(N2715,'散件（更新）'!B:H,3,FALSE),0)</f>
        <v>/</v>
      </c>
      <c r="Q2715" s="27" t="str">
        <f>VLOOKUP(N2715,'散件（更新）'!B:H,2,FALSE)</f>
        <v>114-23710011</v>
      </c>
      <c r="R2715" s="27" t="str">
        <f>VLOOKUP(N2715,'散件（更新）'!B:H,7,FALSE)</f>
        <v>Wire</v>
      </c>
      <c r="S2715" s="27">
        <f>VLOOKUP(N2715,'散件（更新）'!B:E,4,FALSE)</f>
        <v>0</v>
      </c>
      <c r="T2715" s="27" t="s">
        <v>8759</v>
      </c>
      <c r="U2715" s="28" t="str">
        <f>VLOOKUP(N2715,'散件（更新）'!B:G,6,FALSE)</f>
        <v>污水桶水满检测导线组件</v>
      </c>
      <c r="V2715" s="28">
        <f>VLOOKUP(N2715,'散件（更新）'!B:I,8,FALSE)</f>
        <v>6974950106058</v>
      </c>
    </row>
    <row r="2716" spans="1:22">
      <c r="A2716" s="57">
        <v>46169</v>
      </c>
      <c r="B2716" s="48" t="s">
        <v>4471</v>
      </c>
      <c r="C2716" s="27" t="str">
        <f>VLOOKUP(B2716,'大货清单（不定期按GOMS更新）'!A:H,8,0)</f>
        <v>109-23710301</v>
      </c>
      <c r="D2716" s="27" t="str">
        <f>VLOOKUP(B2716,'大货清单（不定期按GOMS更新）'!A:C,3,0)</f>
        <v>CL2371C-01</v>
      </c>
      <c r="E2716" s="27" t="str">
        <f>VLOOKUP(B2716,'大货清单（不定期按GOMS更新）'!A:H,4,0)</f>
        <v>RU,TR,MA</v>
      </c>
      <c r="F2716" s="27" t="str">
        <f>VLOOKUP(B2716,'大货清单（不定期按GOMS更新）'!A:H,2,0)</f>
        <v>Floor One S5 Plus</v>
      </c>
      <c r="G2716" s="28">
        <f>VLOOKUP(B2716,'大货清单（不定期按GOMS更新）'!A:I,9,FALSE)</f>
        <v>6974950105389</v>
      </c>
      <c r="H2716" s="27" t="str">
        <f>VLOOKUP(B2716,'大货清单（不定期按GOMS更新）'!A:H,7,0)</f>
        <v>Black</v>
      </c>
      <c r="I2716" s="27" t="str">
        <f>VLOOKUP(B2716,'大货清单（不定期按GOMS更新）'!A:F,6,FALSE)</f>
        <v>ACTIVE</v>
      </c>
      <c r="J2716" s="27" t="str">
        <f>VLOOKUP(B2716,'大货清单（不定期按GOMS更新）'!A:K,11,FALSE)</f>
        <v>9</v>
      </c>
      <c r="K2716" s="27" t="str">
        <f>VLOOKUP(B2716,'大货清单（不定期按GOMS更新）'!A:N,12,FALSE)</f>
        <v>676</v>
      </c>
      <c r="L2716" s="27" t="str">
        <f>VLOOKUP(B2716,'大货清单（不定期按GOMS更新）'!A:M,13,FALSE)</f>
        <v>334</v>
      </c>
      <c r="M2716" s="27" t="str">
        <f>VLOOKUP(B2716,'大货清单（不定期按GOMS更新）'!A:N,14,FALSE)</f>
        <v>310</v>
      </c>
      <c r="N2716" s="53" t="s">
        <v>1098</v>
      </c>
      <c r="O2716" s="27">
        <f>IFERROR(VLOOKUP(N2716,'散件迭代（不定期更新）'!C:J,8,FALSE),0)</f>
        <v>0</v>
      </c>
      <c r="P2716" s="27" t="str">
        <f>IFERROR(VLOOKUP(N2716,'散件（更新）'!B:H,3,FALSE),0)</f>
        <v>206-2019-0066</v>
      </c>
      <c r="Q2716" s="27" t="str">
        <f>VLOOKUP(N2716,'散件（更新）'!B:H,2,FALSE)</f>
        <v>114-20190066</v>
      </c>
      <c r="R2716" s="27" t="str">
        <f>VLOOKUP(N2716,'散件（更新）'!B:H,7,FALSE)</f>
        <v>Swich</v>
      </c>
      <c r="S2716" s="27" t="str">
        <f>VLOOKUP(N2716,'散件（更新）'!B:E,4,FALSE)</f>
        <v>https://tineco-yxzt.oss-accelerate.aliyuncs.com/20231219/9FWRK110000_1702948027739.png</v>
      </c>
      <c r="T2716" s="27" t="s">
        <v>8759</v>
      </c>
      <c r="U2716" s="28" t="str">
        <f>VLOOKUP(N2716,'散件（更新）'!B:G,6,FALSE)</f>
        <v>微动开关</v>
      </c>
      <c r="V2716" s="28" t="str">
        <f>VLOOKUP(N2716,'散件（更新）'!B:I,8,FALSE)</f>
        <v>6972200197474</v>
      </c>
    </row>
    <row r="2717" spans="1:22">
      <c r="A2717" s="57">
        <v>46169</v>
      </c>
      <c r="B2717" s="48" t="s">
        <v>4471</v>
      </c>
      <c r="C2717" s="27" t="str">
        <f>VLOOKUP(B2717,'大货清单（不定期按GOMS更新）'!A:H,8,0)</f>
        <v>109-23710301</v>
      </c>
      <c r="D2717" s="27" t="str">
        <f>VLOOKUP(B2717,'大货清单（不定期按GOMS更新）'!A:C,3,0)</f>
        <v>CL2371C-01</v>
      </c>
      <c r="E2717" s="27" t="str">
        <f>VLOOKUP(B2717,'大货清单（不定期按GOMS更新）'!A:H,4,0)</f>
        <v>RU,TR,MA</v>
      </c>
      <c r="F2717" s="27" t="str">
        <f>VLOOKUP(B2717,'大货清单（不定期按GOMS更新）'!A:H,2,0)</f>
        <v>Floor One S5 Plus</v>
      </c>
      <c r="G2717" s="28">
        <f>VLOOKUP(B2717,'大货清单（不定期按GOMS更新）'!A:I,9,FALSE)</f>
        <v>6974950105389</v>
      </c>
      <c r="H2717" s="27" t="str">
        <f>VLOOKUP(B2717,'大货清单（不定期按GOMS更新）'!A:H,7,0)</f>
        <v>Black</v>
      </c>
      <c r="I2717" s="27" t="str">
        <f>VLOOKUP(B2717,'大货清单（不定期按GOMS更新）'!A:F,6,FALSE)</f>
        <v>ACTIVE</v>
      </c>
      <c r="J2717" s="27" t="str">
        <f>VLOOKUP(B2717,'大货清单（不定期按GOMS更新）'!A:K,11,FALSE)</f>
        <v>9</v>
      </c>
      <c r="K2717" s="27" t="str">
        <f>VLOOKUP(B2717,'大货清单（不定期按GOMS更新）'!A:N,12,FALSE)</f>
        <v>676</v>
      </c>
      <c r="L2717" s="27" t="str">
        <f>VLOOKUP(B2717,'大货清单（不定期按GOMS更新）'!A:M,13,FALSE)</f>
        <v>334</v>
      </c>
      <c r="M2717" s="27" t="str">
        <f>VLOOKUP(B2717,'大货清单（不定期按GOMS更新）'!A:N,14,FALSE)</f>
        <v>310</v>
      </c>
      <c r="N2717" s="53" t="s">
        <v>2321</v>
      </c>
      <c r="O2717" s="27">
        <f>IFERROR(VLOOKUP(N2717,'散件迭代（不定期更新）'!C:J,8,FALSE),0)</f>
        <v>0</v>
      </c>
      <c r="P2717" s="27" t="str">
        <f>IFERROR(VLOOKUP(N2717,'散件（更新）'!B:H,3,FALSE),0)</f>
        <v>/</v>
      </c>
      <c r="Q2717" s="27" t="str">
        <f>VLOOKUP(N2717,'散件（更新）'!B:H,2,FALSE)</f>
        <v>114-20191701</v>
      </c>
      <c r="R2717" s="27" t="str">
        <f>VLOOKUP(N2717,'散件（更新）'!B:H,7,FALSE)</f>
        <v>Motor</v>
      </c>
      <c r="S2717" s="27" t="str">
        <f>VLOOKUP(N2717,'散件（更新）'!B:E,4,FALSE)</f>
        <v>https://tineco-yxzt.oss-accelerate.aliyuncs.com/20231219/9FWRM100400_1702948028299.png</v>
      </c>
      <c r="T2717" s="27" t="s">
        <v>8759</v>
      </c>
      <c r="U2717" s="28" t="str">
        <f>VLOOKUP(N2717,'散件（更新）'!B:G,6,FALSE)</f>
        <v>地刷电机齿轮箱组件(降本)</v>
      </c>
      <c r="V2717" s="28">
        <f>VLOOKUP(N2717,'散件（更新）'!B:I,8,FALSE)</f>
        <v>6974950101855</v>
      </c>
    </row>
    <row r="2718" spans="1:22">
      <c r="A2718" s="57">
        <v>46169</v>
      </c>
      <c r="B2718" s="48" t="s">
        <v>4471</v>
      </c>
      <c r="C2718" s="27" t="str">
        <f>VLOOKUP(B2718,'大货清单（不定期按GOMS更新）'!A:H,8,0)</f>
        <v>109-23710301</v>
      </c>
      <c r="D2718" s="27" t="str">
        <f>VLOOKUP(B2718,'大货清单（不定期按GOMS更新）'!A:C,3,0)</f>
        <v>CL2371C-01</v>
      </c>
      <c r="E2718" s="27" t="str">
        <f>VLOOKUP(B2718,'大货清单（不定期按GOMS更新）'!A:H,4,0)</f>
        <v>RU,TR,MA</v>
      </c>
      <c r="F2718" s="27" t="str">
        <f>VLOOKUP(B2718,'大货清单（不定期按GOMS更新）'!A:H,2,0)</f>
        <v>Floor One S5 Plus</v>
      </c>
      <c r="G2718" s="28">
        <f>VLOOKUP(B2718,'大货清单（不定期按GOMS更新）'!A:I,9,FALSE)</f>
        <v>6974950105389</v>
      </c>
      <c r="H2718" s="27" t="str">
        <f>VLOOKUP(B2718,'大货清单（不定期按GOMS更新）'!A:H,7,0)</f>
        <v>Black</v>
      </c>
      <c r="I2718" s="27" t="str">
        <f>VLOOKUP(B2718,'大货清单（不定期按GOMS更新）'!A:F,6,FALSE)</f>
        <v>ACTIVE</v>
      </c>
      <c r="J2718" s="27" t="str">
        <f>VLOOKUP(B2718,'大货清单（不定期按GOMS更新）'!A:K,11,FALSE)</f>
        <v>9</v>
      </c>
      <c r="K2718" s="27" t="str">
        <f>VLOOKUP(B2718,'大货清单（不定期按GOMS更新）'!A:N,12,FALSE)</f>
        <v>676</v>
      </c>
      <c r="L2718" s="27" t="str">
        <f>VLOOKUP(B2718,'大货清单（不定期按GOMS更新）'!A:M,13,FALSE)</f>
        <v>334</v>
      </c>
      <c r="M2718" s="27" t="str">
        <f>VLOOKUP(B2718,'大货清单（不定期按GOMS更新）'!A:N,14,FALSE)</f>
        <v>310</v>
      </c>
      <c r="N2718" s="53" t="s">
        <v>4138</v>
      </c>
      <c r="O2718" s="27">
        <f>IFERROR(VLOOKUP(N2718,'散件迭代（不定期更新）'!C:J,8,FALSE),0)</f>
        <v>0</v>
      </c>
      <c r="P2718" s="27" t="str">
        <f>IFERROR(VLOOKUP(N2718,'散件（更新）'!B:H,3,FALSE),0)</f>
        <v>/</v>
      </c>
      <c r="Q2718" s="27" t="str">
        <f>VLOOKUP(N2718,'散件（更新）'!B:H,2,FALSE)</f>
        <v>114-23710009</v>
      </c>
      <c r="R2718" s="27" t="str">
        <f>VLOOKUP(N2718,'散件（更新）'!B:H,7,FALSE)</f>
        <v>Motor</v>
      </c>
      <c r="S2718" s="27" t="str">
        <f>VLOOKUP(N2718,'散件（更新）'!B:E,4,FALSE)</f>
        <v>https://tineco-yxzt.oss-accelerate.aliyuncs.com/20240131/zhudianji+mifengquan_1706695142695.jpeg</v>
      </c>
      <c r="T2718" s="27" t="s">
        <v>8759</v>
      </c>
      <c r="U2718" s="28" t="str">
        <f>VLOOKUP(N2718,'散件（更新）'!B:G,6,FALSE)</f>
        <v>主电机+密封圈</v>
      </c>
      <c r="V2718" s="28">
        <f>VLOOKUP(N2718,'散件（更新）'!B:I,8,FALSE)</f>
        <v>6974950106034</v>
      </c>
    </row>
    <row r="2719" spans="1:22">
      <c r="A2719" s="57">
        <v>46169</v>
      </c>
      <c r="B2719" s="48" t="s">
        <v>4471</v>
      </c>
      <c r="C2719" s="27" t="str">
        <f>VLOOKUP(B2719,'大货清单（不定期按GOMS更新）'!A:H,8,0)</f>
        <v>109-23710301</v>
      </c>
      <c r="D2719" s="27" t="str">
        <f>VLOOKUP(B2719,'大货清单（不定期按GOMS更新）'!A:C,3,0)</f>
        <v>CL2371C-01</v>
      </c>
      <c r="E2719" s="27" t="str">
        <f>VLOOKUP(B2719,'大货清单（不定期按GOMS更新）'!A:H,4,0)</f>
        <v>RU,TR,MA</v>
      </c>
      <c r="F2719" s="27" t="str">
        <f>VLOOKUP(B2719,'大货清单（不定期按GOMS更新）'!A:H,2,0)</f>
        <v>Floor One S5 Plus</v>
      </c>
      <c r="G2719" s="28">
        <f>VLOOKUP(B2719,'大货清单（不定期按GOMS更新）'!A:I,9,FALSE)</f>
        <v>6974950105389</v>
      </c>
      <c r="H2719" s="27" t="str">
        <f>VLOOKUP(B2719,'大货清单（不定期按GOMS更新）'!A:H,7,0)</f>
        <v>Black</v>
      </c>
      <c r="I2719" s="27" t="str">
        <f>VLOOKUP(B2719,'大货清单（不定期按GOMS更新）'!A:F,6,FALSE)</f>
        <v>ACTIVE</v>
      </c>
      <c r="J2719" s="27" t="str">
        <f>VLOOKUP(B2719,'大货清单（不定期按GOMS更新）'!A:K,11,FALSE)</f>
        <v>9</v>
      </c>
      <c r="K2719" s="27" t="str">
        <f>VLOOKUP(B2719,'大货清单（不定期按GOMS更新）'!A:N,12,FALSE)</f>
        <v>676</v>
      </c>
      <c r="L2719" s="27" t="str">
        <f>VLOOKUP(B2719,'大货清单（不定期按GOMS更新）'!A:M,13,FALSE)</f>
        <v>334</v>
      </c>
      <c r="M2719" s="27" t="str">
        <f>VLOOKUP(B2719,'大货清单（不定期按GOMS更新）'!A:N,14,FALSE)</f>
        <v>310</v>
      </c>
      <c r="N2719" s="53" t="s">
        <v>756</v>
      </c>
      <c r="O2719" s="27" t="str">
        <f>IFERROR(VLOOKUP(N2719,'散件迭代（不定期更新）'!C:J,8,FALSE),0)</f>
        <v>A63</v>
      </c>
      <c r="P2719" s="27" t="str">
        <f>IFERROR(VLOOKUP(N2719,'散件（更新）'!B:H,3,FALSE),0)</f>
        <v>206-2019-0112</v>
      </c>
      <c r="Q2719" s="27" t="str">
        <f>VLOOKUP(N2719,'散件（更新）'!B:H,2,FALSE)</f>
        <v>114-20190112</v>
      </c>
      <c r="R2719" s="27" t="str">
        <f>VLOOKUP(N2719,'散件（更新）'!B:H,7,FALSE)</f>
        <v>Scraper</v>
      </c>
      <c r="S2719" s="27" t="str">
        <f>VLOOKUP(N2719,'散件（更新）'!B:E,4,FALSE)</f>
        <v>https://tineco-yxzt.oss-accelerate.aliyuncs.com/20240701/2019guatiao_1719817721080.png</v>
      </c>
      <c r="T2719" s="27" t="s">
        <v>8759</v>
      </c>
      <c r="U2719" s="28" t="str">
        <f>VLOOKUP(N2719,'散件（更新）'!B:G,6,FALSE)</f>
        <v>刮条组件</v>
      </c>
      <c r="V2719" s="28" t="str">
        <f>VLOOKUP(N2719,'散件（更新）'!B:I,8,FALSE)</f>
        <v>6972200196989</v>
      </c>
    </row>
    <row r="2720" spans="1:22">
      <c r="A2720" s="57">
        <v>46169</v>
      </c>
      <c r="B2720" s="48" t="s">
        <v>4471</v>
      </c>
      <c r="C2720" s="27" t="str">
        <f>VLOOKUP(B2720,'大货清单（不定期按GOMS更新）'!A:H,8,0)</f>
        <v>109-23710301</v>
      </c>
      <c r="D2720" s="27" t="str">
        <f>VLOOKUP(B2720,'大货清单（不定期按GOMS更新）'!A:C,3,0)</f>
        <v>CL2371C-01</v>
      </c>
      <c r="E2720" s="27" t="str">
        <f>VLOOKUP(B2720,'大货清单（不定期按GOMS更新）'!A:H,4,0)</f>
        <v>RU,TR,MA</v>
      </c>
      <c r="F2720" s="27" t="str">
        <f>VLOOKUP(B2720,'大货清单（不定期按GOMS更新）'!A:H,2,0)</f>
        <v>Floor One S5 Plus</v>
      </c>
      <c r="G2720" s="28">
        <f>VLOOKUP(B2720,'大货清单（不定期按GOMS更新）'!A:I,9,FALSE)</f>
        <v>6974950105389</v>
      </c>
      <c r="H2720" s="27" t="str">
        <f>VLOOKUP(B2720,'大货清单（不定期按GOMS更新）'!A:H,7,0)</f>
        <v>Black</v>
      </c>
      <c r="I2720" s="27" t="str">
        <f>VLOOKUP(B2720,'大货清单（不定期按GOMS更新）'!A:F,6,FALSE)</f>
        <v>ACTIVE</v>
      </c>
      <c r="J2720" s="27" t="str">
        <f>VLOOKUP(B2720,'大货清单（不定期按GOMS更新）'!A:K,11,FALSE)</f>
        <v>9</v>
      </c>
      <c r="K2720" s="27" t="str">
        <f>VLOOKUP(B2720,'大货清单（不定期按GOMS更新）'!A:N,12,FALSE)</f>
        <v>676</v>
      </c>
      <c r="L2720" s="27" t="str">
        <f>VLOOKUP(B2720,'大货清单（不定期按GOMS更新）'!A:M,13,FALSE)</f>
        <v>334</v>
      </c>
      <c r="M2720" s="27" t="str">
        <f>VLOOKUP(B2720,'大货清单（不定期按GOMS更新）'!A:N,14,FALSE)</f>
        <v>310</v>
      </c>
      <c r="N2720" s="53" t="s">
        <v>770</v>
      </c>
      <c r="O2720" s="27">
        <f>IFERROR(VLOOKUP(N2720,'散件迭代（不定期更新）'!C:J,8,FALSE),0)</f>
        <v>0</v>
      </c>
      <c r="P2720" s="27" t="str">
        <f>IFERROR(VLOOKUP(N2720,'散件（更新）'!B:H,3,FALSE),0)</f>
        <v>206-2019-0114</v>
      </c>
      <c r="Q2720" s="27" t="str">
        <f>VLOOKUP(N2720,'散件（更新）'!B:H,2,FALSE)</f>
        <v>114-20190114</v>
      </c>
      <c r="R2720" s="27" t="str">
        <f>VLOOKUP(N2720,'散件（更新）'!B:H,7,FALSE)</f>
        <v>Sensor</v>
      </c>
      <c r="S2720" s="27" t="str">
        <f>VLOOKUP(N2720,'散件（更新）'!B:E,4,FALSE)</f>
        <v>https://tineco-yxzt.oss-accelerate.aliyuncs.com/20240701/2019guangdian_1719817775917.png</v>
      </c>
      <c r="T2720" s="27" t="s">
        <v>8759</v>
      </c>
      <c r="U2720" s="28" t="str">
        <f>VLOOKUP(N2720,'散件（更新）'!B:G,6,FALSE)</f>
        <v>光电液位传感器</v>
      </c>
      <c r="V2720" s="28" t="str">
        <f>VLOOKUP(N2720,'散件（更新）'!B:I,8,FALSE)</f>
        <v>6972200197023</v>
      </c>
    </row>
    <row r="2721" spans="1:22">
      <c r="A2721" s="57">
        <v>46169</v>
      </c>
      <c r="B2721" s="48" t="s">
        <v>4471</v>
      </c>
      <c r="C2721" s="27" t="str">
        <f>VLOOKUP(B2721,'大货清单（不定期按GOMS更新）'!A:H,8,0)</f>
        <v>109-23710301</v>
      </c>
      <c r="D2721" s="27" t="str">
        <f>VLOOKUP(B2721,'大货清单（不定期按GOMS更新）'!A:C,3,0)</f>
        <v>CL2371C-01</v>
      </c>
      <c r="E2721" s="27" t="str">
        <f>VLOOKUP(B2721,'大货清单（不定期按GOMS更新）'!A:H,4,0)</f>
        <v>RU,TR,MA</v>
      </c>
      <c r="F2721" s="27" t="str">
        <f>VLOOKUP(B2721,'大货清单（不定期按GOMS更新）'!A:H,2,0)</f>
        <v>Floor One S5 Plus</v>
      </c>
      <c r="G2721" s="28">
        <f>VLOOKUP(B2721,'大货清单（不定期按GOMS更新）'!A:I,9,FALSE)</f>
        <v>6974950105389</v>
      </c>
      <c r="H2721" s="27" t="str">
        <f>VLOOKUP(B2721,'大货清单（不定期按GOMS更新）'!A:H,7,0)</f>
        <v>Black</v>
      </c>
      <c r="I2721" s="27" t="str">
        <f>VLOOKUP(B2721,'大货清单（不定期按GOMS更新）'!A:F,6,FALSE)</f>
        <v>ACTIVE</v>
      </c>
      <c r="J2721" s="27" t="str">
        <f>VLOOKUP(B2721,'大货清单（不定期按GOMS更新）'!A:K,11,FALSE)</f>
        <v>9</v>
      </c>
      <c r="K2721" s="27" t="str">
        <f>VLOOKUP(B2721,'大货清单（不定期按GOMS更新）'!A:N,12,FALSE)</f>
        <v>676</v>
      </c>
      <c r="L2721" s="27" t="str">
        <f>VLOOKUP(B2721,'大货清单（不定期按GOMS更新）'!A:M,13,FALSE)</f>
        <v>334</v>
      </c>
      <c r="M2721" s="27" t="str">
        <f>VLOOKUP(B2721,'大货清单（不定期按GOMS更新）'!A:N,14,FALSE)</f>
        <v>310</v>
      </c>
      <c r="N2721" s="53" t="s">
        <v>2327</v>
      </c>
      <c r="O2721" s="27">
        <f>IFERROR(VLOOKUP(N2721,'散件迭代（不定期更新）'!C:J,8,FALSE),0)</f>
        <v>0</v>
      </c>
      <c r="P2721" s="27" t="str">
        <f>IFERROR(VLOOKUP(N2721,'散件（更新）'!B:H,3,FALSE),0)</f>
        <v>206-2019-0129</v>
      </c>
      <c r="Q2721" s="27" t="str">
        <f>VLOOKUP(N2721,'散件（更新）'!B:H,2,FALSE)</f>
        <v>114-20190129</v>
      </c>
      <c r="R2721" s="27" t="str">
        <f>VLOOKUP(N2721,'散件（更新）'!B:H,7,FALSE)</f>
        <v>Sensor</v>
      </c>
      <c r="S2721" s="27" t="str">
        <f>VLOOKUP(N2721,'散件（更新）'!B:E,4,FALSE)</f>
        <v>https://tineco-yxzt.oss-accelerate.aliyuncs.com/20231219/9FWRS100100_1702948034188.png</v>
      </c>
      <c r="T2721" s="27" t="s">
        <v>8759</v>
      </c>
      <c r="U2721" s="28" t="str">
        <f>VLOOKUP(N2721,'散件（更新）'!B:G,6,FALSE)</f>
        <v>脏污传感器组件</v>
      </c>
      <c r="V2721" s="28">
        <f>VLOOKUP(N2721,'散件（更新）'!B:I,8,FALSE)</f>
        <v>6974950101411</v>
      </c>
    </row>
    <row r="2722" spans="1:22">
      <c r="A2722" s="57">
        <v>46169</v>
      </c>
      <c r="B2722" s="48" t="s">
        <v>4471</v>
      </c>
      <c r="C2722" s="27" t="str">
        <f>VLOOKUP(B2722,'大货清单（不定期按GOMS更新）'!A:H,8,0)</f>
        <v>109-23710301</v>
      </c>
      <c r="D2722" s="27" t="str">
        <f>VLOOKUP(B2722,'大货清单（不定期按GOMS更新）'!A:C,3,0)</f>
        <v>CL2371C-01</v>
      </c>
      <c r="E2722" s="27" t="str">
        <f>VLOOKUP(B2722,'大货清单（不定期按GOMS更新）'!A:H,4,0)</f>
        <v>RU,TR,MA</v>
      </c>
      <c r="F2722" s="27" t="str">
        <f>VLOOKUP(B2722,'大货清单（不定期按GOMS更新）'!A:H,2,0)</f>
        <v>Floor One S5 Plus</v>
      </c>
      <c r="G2722" s="28">
        <f>VLOOKUP(B2722,'大货清单（不定期按GOMS更新）'!A:I,9,FALSE)</f>
        <v>6974950105389</v>
      </c>
      <c r="H2722" s="27" t="str">
        <f>VLOOKUP(B2722,'大货清单（不定期按GOMS更新）'!A:H,7,0)</f>
        <v>Black</v>
      </c>
      <c r="I2722" s="27" t="str">
        <f>VLOOKUP(B2722,'大货清单（不定期按GOMS更新）'!A:F,6,FALSE)</f>
        <v>ACTIVE</v>
      </c>
      <c r="J2722" s="27" t="str">
        <f>VLOOKUP(B2722,'大货清单（不定期按GOMS更新）'!A:K,11,FALSE)</f>
        <v>9</v>
      </c>
      <c r="K2722" s="27" t="str">
        <f>VLOOKUP(B2722,'大货清单（不定期按GOMS更新）'!A:N,12,FALSE)</f>
        <v>676</v>
      </c>
      <c r="L2722" s="27" t="str">
        <f>VLOOKUP(B2722,'大货清单（不定期按GOMS更新）'!A:M,13,FALSE)</f>
        <v>334</v>
      </c>
      <c r="M2722" s="27" t="str">
        <f>VLOOKUP(B2722,'大货清单（不定期按GOMS更新）'!A:N,14,FALSE)</f>
        <v>310</v>
      </c>
      <c r="N2722" s="53" t="s">
        <v>4447</v>
      </c>
      <c r="O2722" s="27">
        <f>IFERROR(VLOOKUP(N2722,'散件迭代（不定期更新）'!C:J,8,FALSE),0)</f>
        <v>0</v>
      </c>
      <c r="P2722" s="27" t="str">
        <f>IFERROR(VLOOKUP(N2722,'散件（更新）'!B:H,3,FALSE),0)</f>
        <v>/</v>
      </c>
      <c r="Q2722" s="27" t="str">
        <f>VLOOKUP(N2722,'散件（更新）'!B:H,2,FALSE)</f>
        <v>114-23310805</v>
      </c>
      <c r="R2722" s="27" t="str">
        <f>VLOOKUP(N2722,'散件（更新）'!B:H,7,FALSE)</f>
        <v>Pump</v>
      </c>
      <c r="S2722" s="27" t="str">
        <f>VLOOKUP(N2722,'散件（更新）'!B:E,4,FALSE)</f>
        <v>https://tineco-yxzt.oss-accelerate.aliyuncs.com/20240206/yidairudongbeng_1707205005044.jpeg</v>
      </c>
      <c r="T2722" s="27" t="s">
        <v>8759</v>
      </c>
      <c r="U2722" s="28" t="str">
        <f>VLOOKUP(N2722,'散件（更新）'!B:G,6,FALSE)</f>
        <v>蠕动泵组件</v>
      </c>
      <c r="V2722" s="28">
        <f>VLOOKUP(N2722,'散件（更新）'!B:I,8,FALSE)</f>
        <v>6974950106621</v>
      </c>
    </row>
    <row r="2723" spans="1:22">
      <c r="A2723" s="57">
        <v>46169</v>
      </c>
      <c r="B2723" s="48" t="s">
        <v>4471</v>
      </c>
      <c r="C2723" s="27" t="str">
        <f>VLOOKUP(B2723,'大货清单（不定期按GOMS更新）'!A:H,8,0)</f>
        <v>109-23710301</v>
      </c>
      <c r="D2723" s="27" t="str">
        <f>VLOOKUP(B2723,'大货清单（不定期按GOMS更新）'!A:C,3,0)</f>
        <v>CL2371C-01</v>
      </c>
      <c r="E2723" s="27" t="str">
        <f>VLOOKUP(B2723,'大货清单（不定期按GOMS更新）'!A:H,4,0)</f>
        <v>RU,TR,MA</v>
      </c>
      <c r="F2723" s="27" t="str">
        <f>VLOOKUP(B2723,'大货清单（不定期按GOMS更新）'!A:H,2,0)</f>
        <v>Floor One S5 Plus</v>
      </c>
      <c r="G2723" s="28">
        <f>VLOOKUP(B2723,'大货清单（不定期按GOMS更新）'!A:I,9,FALSE)</f>
        <v>6974950105389</v>
      </c>
      <c r="H2723" s="27" t="str">
        <f>VLOOKUP(B2723,'大货清单（不定期按GOMS更新）'!A:H,7,0)</f>
        <v>Black</v>
      </c>
      <c r="I2723" s="27" t="str">
        <f>VLOOKUP(B2723,'大货清单（不定期按GOMS更新）'!A:F,6,FALSE)</f>
        <v>ACTIVE</v>
      </c>
      <c r="J2723" s="27" t="str">
        <f>VLOOKUP(B2723,'大货清单（不定期按GOMS更新）'!A:K,11,FALSE)</f>
        <v>9</v>
      </c>
      <c r="K2723" s="27" t="str">
        <f>VLOOKUP(B2723,'大货清单（不定期按GOMS更新）'!A:N,12,FALSE)</f>
        <v>676</v>
      </c>
      <c r="L2723" s="27" t="str">
        <f>VLOOKUP(B2723,'大货清单（不定期按GOMS更新）'!A:M,13,FALSE)</f>
        <v>334</v>
      </c>
      <c r="M2723" s="27" t="str">
        <f>VLOOKUP(B2723,'大货清单（不定期按GOMS更新）'!A:N,14,FALSE)</f>
        <v>310</v>
      </c>
      <c r="N2723" s="53" t="s">
        <v>1043</v>
      </c>
      <c r="O2723" s="27" t="str">
        <f>IFERROR(VLOOKUP(N2723,'散件迭代（不定期更新）'!C:J,8,FALSE),0)</f>
        <v>A22</v>
      </c>
      <c r="P2723" s="27" t="str">
        <f>IFERROR(VLOOKUP(N2723,'散件（更新）'!B:H,3,FALSE),0)</f>
        <v>206-1879-0109</v>
      </c>
      <c r="Q2723" s="27" t="str">
        <f>VLOOKUP(N2723,'散件（更新）'!B:H,2,FALSE)</f>
        <v>114-18790109</v>
      </c>
      <c r="R2723" s="27" t="str">
        <f>VLOOKUP(N2723,'散件（更新）'!B:H,7,FALSE)</f>
        <v>3-In-1 Cleaning Tool</v>
      </c>
      <c r="S2723" s="27" t="str">
        <f>VLOOKUP(N2723,'散件（更新）'!B:E,4,FALSE)</f>
        <v>https://tineco-yxzt.oss-accelerate.aliyuncs.com/product/114-18790109.png</v>
      </c>
      <c r="T2723" s="27" t="s">
        <v>8759</v>
      </c>
      <c r="U2723" s="28" t="str">
        <f>VLOOKUP(N2723,'散件（更新）'!B:G,6,FALSE)</f>
        <v>AB1888清洁刷组件</v>
      </c>
      <c r="V2723" s="28" t="str">
        <f>VLOOKUP(N2723,'散件（更新）'!B:I,8,FALSE)</f>
        <v>6972200191809</v>
      </c>
    </row>
    <row r="2724" spans="1:22">
      <c r="A2724" s="57">
        <v>46169</v>
      </c>
      <c r="B2724" s="48" t="s">
        <v>4471</v>
      </c>
      <c r="C2724" s="27" t="str">
        <f>VLOOKUP(B2724,'大货清单（不定期按GOMS更新）'!A:H,8,0)</f>
        <v>109-23710301</v>
      </c>
      <c r="D2724" s="27" t="str">
        <f>VLOOKUP(B2724,'大货清单（不定期按GOMS更新）'!A:C,3,0)</f>
        <v>CL2371C-01</v>
      </c>
      <c r="E2724" s="27" t="str">
        <f>VLOOKUP(B2724,'大货清单（不定期按GOMS更新）'!A:H,4,0)</f>
        <v>RU,TR,MA</v>
      </c>
      <c r="F2724" s="27" t="str">
        <f>VLOOKUP(B2724,'大货清单（不定期按GOMS更新）'!A:H,2,0)</f>
        <v>Floor One S5 Plus</v>
      </c>
      <c r="G2724" s="28">
        <f>VLOOKUP(B2724,'大货清单（不定期按GOMS更新）'!A:I,9,FALSE)</f>
        <v>6974950105389</v>
      </c>
      <c r="H2724" s="27" t="str">
        <f>VLOOKUP(B2724,'大货清单（不定期按GOMS更新）'!A:H,7,0)</f>
        <v>Black</v>
      </c>
      <c r="I2724" s="27" t="str">
        <f>VLOOKUP(B2724,'大货清单（不定期按GOMS更新）'!A:F,6,FALSE)</f>
        <v>ACTIVE</v>
      </c>
      <c r="J2724" s="27" t="str">
        <f>VLOOKUP(B2724,'大货清单（不定期按GOMS更新）'!A:K,11,FALSE)</f>
        <v>9</v>
      </c>
      <c r="K2724" s="27" t="str">
        <f>VLOOKUP(B2724,'大货清单（不定期按GOMS更新）'!A:N,12,FALSE)</f>
        <v>676</v>
      </c>
      <c r="L2724" s="27" t="str">
        <f>VLOOKUP(B2724,'大货清单（不定期按GOMS更新）'!A:M,13,FALSE)</f>
        <v>334</v>
      </c>
      <c r="M2724" s="27" t="str">
        <f>VLOOKUP(B2724,'大货清单（不定期按GOMS更新）'!A:N,14,FALSE)</f>
        <v>310</v>
      </c>
      <c r="N2724" s="53" t="s">
        <v>4184</v>
      </c>
      <c r="O2724" s="27">
        <f>IFERROR(VLOOKUP(N2724,'散件迭代（不定期更新）'!C:J,8,FALSE),0)</f>
        <v>0</v>
      </c>
      <c r="P2724" s="27" t="str">
        <f>IFERROR(VLOOKUP(N2724,'散件（更新）'!B:H,3,FALSE),0)</f>
        <v>/</v>
      </c>
      <c r="Q2724" s="27" t="str">
        <f>VLOOKUP(N2724,'散件（更新）'!B:H,2,FALSE)</f>
        <v>114-23710106</v>
      </c>
      <c r="R2724" s="27" t="str">
        <f>VLOOKUP(N2724,'散件（更新）'!B:H,7,FALSE)</f>
        <v>Handle</v>
      </c>
      <c r="S2724" s="27">
        <f>VLOOKUP(N2724,'散件（更新）'!B:E,4,FALSE)</f>
        <v>0</v>
      </c>
      <c r="T2724" s="27" t="s">
        <v>8759</v>
      </c>
      <c r="U2724" s="28" t="str">
        <f>VLOOKUP(N2724,'散件（更新）'!B:G,6,FALSE)</f>
        <v>手柄组件</v>
      </c>
      <c r="V2724" s="28">
        <f>VLOOKUP(N2724,'散件（更新）'!B:I,8,FALSE)</f>
        <v>6974950105952</v>
      </c>
    </row>
    <row r="2725" spans="1:22">
      <c r="A2725" s="57">
        <v>46169</v>
      </c>
      <c r="B2725" s="48" t="s">
        <v>4471</v>
      </c>
      <c r="C2725" s="27" t="str">
        <f>VLOOKUP(B2725,'大货清单（不定期按GOMS更新）'!A:H,8,0)</f>
        <v>109-23710301</v>
      </c>
      <c r="D2725" s="27" t="str">
        <f>VLOOKUP(B2725,'大货清单（不定期按GOMS更新）'!A:C,3,0)</f>
        <v>CL2371C-01</v>
      </c>
      <c r="E2725" s="27" t="str">
        <f>VLOOKUP(B2725,'大货清单（不定期按GOMS更新）'!A:H,4,0)</f>
        <v>RU,TR,MA</v>
      </c>
      <c r="F2725" s="27" t="str">
        <f>VLOOKUP(B2725,'大货清单（不定期按GOMS更新）'!A:H,2,0)</f>
        <v>Floor One S5 Plus</v>
      </c>
      <c r="G2725" s="28">
        <f>VLOOKUP(B2725,'大货清单（不定期按GOMS更新）'!A:I,9,FALSE)</f>
        <v>6974950105389</v>
      </c>
      <c r="H2725" s="27" t="str">
        <f>VLOOKUP(B2725,'大货清单（不定期按GOMS更新）'!A:H,7,0)</f>
        <v>Black</v>
      </c>
      <c r="I2725" s="27" t="str">
        <f>VLOOKUP(B2725,'大货清单（不定期按GOMS更新）'!A:F,6,FALSE)</f>
        <v>ACTIVE</v>
      </c>
      <c r="J2725" s="27" t="str">
        <f>VLOOKUP(B2725,'大货清单（不定期按GOMS更新）'!A:K,11,FALSE)</f>
        <v>9</v>
      </c>
      <c r="K2725" s="27" t="str">
        <f>VLOOKUP(B2725,'大货清单（不定期按GOMS更新）'!A:N,12,FALSE)</f>
        <v>676</v>
      </c>
      <c r="L2725" s="27" t="str">
        <f>VLOOKUP(B2725,'大货清单（不定期按GOMS更新）'!A:M,13,FALSE)</f>
        <v>334</v>
      </c>
      <c r="M2725" s="27" t="str">
        <f>VLOOKUP(B2725,'大货清单（不定期按GOMS更新）'!A:N,14,FALSE)</f>
        <v>310</v>
      </c>
      <c r="N2725" s="53" t="s">
        <v>4323</v>
      </c>
      <c r="O2725" s="27">
        <f>IFERROR(VLOOKUP(N2725,'散件迭代（不定期更新）'!C:J,8,FALSE),0)</f>
        <v>0</v>
      </c>
      <c r="P2725" s="27" t="str">
        <f>IFERROR(VLOOKUP(N2725,'散件（更新）'!B:H,3,FALSE),0)</f>
        <v>/</v>
      </c>
      <c r="Q2725" s="27" t="str">
        <f>VLOOKUP(N2725,'散件（更新）'!B:H,2,FALSE)</f>
        <v>114-23710104</v>
      </c>
      <c r="R2725" s="27" t="str">
        <f>VLOOKUP(N2725,'散件（更新）'!B:H,7,FALSE)</f>
        <v>Clean Water Tank</v>
      </c>
      <c r="S2725" s="27" t="str">
        <f>VLOOKUP(N2725,'散件（更新）'!B:E,4,FALSE)</f>
        <v>https://tineco-yxzt.oss-accelerate.aliyuncs.com/20250122/CWT_1737534264393.jpg</v>
      </c>
      <c r="T2725" s="27" t="s">
        <v>8759</v>
      </c>
      <c r="U2725" s="28" t="str">
        <f>VLOOKUP(N2725,'散件（更新）'!B:G,6,FALSE)</f>
        <v>溶液桶组件</v>
      </c>
      <c r="V2725" s="28">
        <f>VLOOKUP(N2725,'散件（更新）'!B:I,8,FALSE)</f>
        <v>6974950105914</v>
      </c>
    </row>
    <row r="2726" spans="1:22">
      <c r="A2726" s="57">
        <v>46169</v>
      </c>
      <c r="B2726" s="48" t="s">
        <v>4471</v>
      </c>
      <c r="C2726" s="27" t="str">
        <f>VLOOKUP(B2726,'大货清单（不定期按GOMS更新）'!A:H,8,0)</f>
        <v>109-23710301</v>
      </c>
      <c r="D2726" s="27" t="str">
        <f>VLOOKUP(B2726,'大货清单（不定期按GOMS更新）'!A:C,3,0)</f>
        <v>CL2371C-01</v>
      </c>
      <c r="E2726" s="27" t="str">
        <f>VLOOKUP(B2726,'大货清单（不定期按GOMS更新）'!A:H,4,0)</f>
        <v>RU,TR,MA</v>
      </c>
      <c r="F2726" s="27" t="str">
        <f>VLOOKUP(B2726,'大货清单（不定期按GOMS更新）'!A:H,2,0)</f>
        <v>Floor One S5 Plus</v>
      </c>
      <c r="G2726" s="28">
        <f>VLOOKUP(B2726,'大货清单（不定期按GOMS更新）'!A:I,9,FALSE)</f>
        <v>6974950105389</v>
      </c>
      <c r="H2726" s="27" t="str">
        <f>VLOOKUP(B2726,'大货清单（不定期按GOMS更新）'!A:H,7,0)</f>
        <v>Black</v>
      </c>
      <c r="I2726" s="27" t="str">
        <f>VLOOKUP(B2726,'大货清单（不定期按GOMS更新）'!A:F,6,FALSE)</f>
        <v>ACTIVE</v>
      </c>
      <c r="J2726" s="27" t="str">
        <f>VLOOKUP(B2726,'大货清单（不定期按GOMS更新）'!A:K,11,FALSE)</f>
        <v>9</v>
      </c>
      <c r="K2726" s="27" t="str">
        <f>VLOOKUP(B2726,'大货清单（不定期按GOMS更新）'!A:N,12,FALSE)</f>
        <v>676</v>
      </c>
      <c r="L2726" s="27" t="str">
        <f>VLOOKUP(B2726,'大货清单（不定期按GOMS更新）'!A:M,13,FALSE)</f>
        <v>334</v>
      </c>
      <c r="M2726" s="27" t="str">
        <f>VLOOKUP(B2726,'大货清单（不定期按GOMS更新）'!A:N,14,FALSE)</f>
        <v>310</v>
      </c>
      <c r="N2726" s="53" t="s">
        <v>4430</v>
      </c>
      <c r="O2726" s="27" t="str">
        <f>IFERROR(VLOOKUP(N2726,'散件迭代（不定期更新）'!C:J,8,FALSE),0)</f>
        <v>A53</v>
      </c>
      <c r="P2726" s="27" t="str">
        <f>IFERROR(VLOOKUP(N2726,'散件（更新）'!B:H,3,FALSE),0)</f>
        <v>/</v>
      </c>
      <c r="Q2726" s="27" t="str">
        <f>VLOOKUP(N2726,'散件（更新）'!B:H,2,FALSE)</f>
        <v>114-23710105</v>
      </c>
      <c r="R2726" s="27" t="str">
        <f>VLOOKUP(N2726,'散件（更新）'!B:H,7,FALSE)</f>
        <v>Dirt Water Tank</v>
      </c>
      <c r="S2726" s="27" t="str">
        <f>VLOOKUP(N2726,'散件（更新）'!B:E,4,FALSE)</f>
        <v>https://tineco-yxzt.oss-accelerate.aliyuncs.com/20250122/232323223_1737534287756.jpg</v>
      </c>
      <c r="T2726" s="27" t="s">
        <v>8759</v>
      </c>
      <c r="U2726" s="28" t="str">
        <f>VLOOKUP(N2726,'散件（更新）'!B:G,6,FALSE)</f>
        <v>回收桶组件</v>
      </c>
      <c r="V2726" s="28">
        <f>VLOOKUP(N2726,'散件（更新）'!B:I,8,FALSE)</f>
        <v>6974950105938</v>
      </c>
    </row>
    <row r="2727" spans="1:22">
      <c r="A2727" s="57">
        <v>46169</v>
      </c>
      <c r="B2727" s="48" t="s">
        <v>4471</v>
      </c>
      <c r="C2727" s="27" t="str">
        <f>VLOOKUP(B2727,'大货清单（不定期按GOMS更新）'!A:H,8,0)</f>
        <v>109-23710301</v>
      </c>
      <c r="D2727" s="27" t="str">
        <f>VLOOKUP(B2727,'大货清单（不定期按GOMS更新）'!A:C,3,0)</f>
        <v>CL2371C-01</v>
      </c>
      <c r="E2727" s="27" t="str">
        <f>VLOOKUP(B2727,'大货清单（不定期按GOMS更新）'!A:H,4,0)</f>
        <v>RU,TR,MA</v>
      </c>
      <c r="F2727" s="27" t="str">
        <f>VLOOKUP(B2727,'大货清单（不定期按GOMS更新）'!A:H,2,0)</f>
        <v>Floor One S5 Plus</v>
      </c>
      <c r="G2727" s="28">
        <f>VLOOKUP(B2727,'大货清单（不定期按GOMS更新）'!A:I,9,FALSE)</f>
        <v>6974950105389</v>
      </c>
      <c r="H2727" s="27" t="str">
        <f>VLOOKUP(B2727,'大货清单（不定期按GOMS更新）'!A:H,7,0)</f>
        <v>Black</v>
      </c>
      <c r="I2727" s="27" t="str">
        <f>VLOOKUP(B2727,'大货清单（不定期按GOMS更新）'!A:F,6,FALSE)</f>
        <v>ACTIVE</v>
      </c>
      <c r="J2727" s="27" t="str">
        <f>VLOOKUP(B2727,'大货清单（不定期按GOMS更新）'!A:K,11,FALSE)</f>
        <v>9</v>
      </c>
      <c r="K2727" s="27" t="str">
        <f>VLOOKUP(B2727,'大货清单（不定期按GOMS更新）'!A:N,12,FALSE)</f>
        <v>676</v>
      </c>
      <c r="L2727" s="27" t="str">
        <f>VLOOKUP(B2727,'大货清单（不定期按GOMS更新）'!A:M,13,FALSE)</f>
        <v>334</v>
      </c>
      <c r="M2727" s="27" t="str">
        <f>VLOOKUP(B2727,'大货清单（不定期按GOMS更新）'!A:N,14,FALSE)</f>
        <v>310</v>
      </c>
      <c r="N2727" s="53" t="s">
        <v>1218</v>
      </c>
      <c r="O2727" s="27">
        <f>IFERROR(VLOOKUP(N2727,'散件迭代（不定期更新）'!C:J,8,FALSE),0)</f>
        <v>0</v>
      </c>
      <c r="P2727" s="27" t="str">
        <f>IFERROR(VLOOKUP(N2727,'散件（更新）'!B:H,3,FALSE),0)</f>
        <v>206-2029-0614</v>
      </c>
      <c r="Q2727" s="27" t="str">
        <f>VLOOKUP(N2727,'散件（更新）'!B:H,2,FALSE)</f>
        <v>114-20290614</v>
      </c>
      <c r="R2727" s="27" t="str">
        <f>VLOOKUP(N2727,'散件（更新）'!B:H,7,FALSE)</f>
        <v>Repair Wheel</v>
      </c>
      <c r="S2727" s="27" t="str">
        <f>VLOOKUP(N2727,'散件（更新）'!B:E,4,FALSE)</f>
        <v>https://tineco-yxzt.oss-accelerate.aliyuncs.com/20231219/9SWRW100000_1702948048100.png</v>
      </c>
      <c r="T2727" s="27" t="s">
        <v>8759</v>
      </c>
      <c r="U2727" s="28" t="str">
        <f>VLOOKUP(N2727,'散件（更新）'!B:G,6,FALSE)</f>
        <v>小轮包胶组件（2个小轮+2个轴）</v>
      </c>
      <c r="V2727" s="28" t="str">
        <f>VLOOKUP(N2727,'散件（更新）'!B:I,8,FALSE)</f>
        <v>6972200198358</v>
      </c>
    </row>
    <row r="2728" spans="1:22">
      <c r="A2728" s="57">
        <v>46169</v>
      </c>
      <c r="B2728" s="48" t="s">
        <v>4436</v>
      </c>
      <c r="C2728" s="27" t="str">
        <f>VLOOKUP(B2728,'大货清单（不定期按GOMS更新）'!A:H,8,0)</f>
        <v>109-23280401</v>
      </c>
      <c r="D2728" s="27" t="str">
        <f>VLOOKUP(B2728,'大货清单（不定期按GOMS更新）'!A:C,3,0)</f>
        <v>CL2328D-01</v>
      </c>
      <c r="E2728" s="27" t="str">
        <f>VLOOKUP(B2728,'大货清单（不定期按GOMS更新）'!A:H,4,0)</f>
        <v>GB</v>
      </c>
      <c r="F2728" s="27" t="str">
        <f>VLOOKUP(B2728,'大货清单（不定期按GOMS更新）'!A:H,2,0)</f>
        <v>Floor One Stretch S6</v>
      </c>
      <c r="G2728" s="28">
        <f>VLOOKUP(B2728,'大货清单（不定期按GOMS更新）'!A:I,9,FALSE)</f>
        <v>6974950106768</v>
      </c>
      <c r="H2728" s="27" t="str">
        <f>VLOOKUP(B2728,'大货清单（不定期按GOMS更新）'!A:H,7,0)</f>
        <v>White</v>
      </c>
      <c r="I2728" s="27" t="str">
        <f>VLOOKUP(B2728,'大货清单（不定期按GOMS更新）'!A:F,6,FALSE)</f>
        <v>ACTIVE</v>
      </c>
      <c r="J2728" s="27" t="str">
        <f>VLOOKUP(B2728,'大货清单（不定期按GOMS更新）'!A:K,11,FALSE)</f>
        <v>9.2</v>
      </c>
      <c r="K2728" s="27" t="str">
        <f>VLOOKUP(B2728,'大货清单（不定期按GOMS更新）'!A:N,12,FALSE)</f>
        <v>738</v>
      </c>
      <c r="L2728" s="27" t="str">
        <f>VLOOKUP(B2728,'大货清单（不定期按GOMS更新）'!A:M,13,FALSE)</f>
        <v>332</v>
      </c>
      <c r="M2728" s="27" t="str">
        <f>VLOOKUP(B2728,'大货清单（不定期按GOMS更新）'!A:N,14,FALSE)</f>
        <v>288</v>
      </c>
      <c r="N2728" s="53" t="s">
        <v>4422</v>
      </c>
      <c r="O2728" s="27">
        <f>IFERROR(VLOOKUP(N2728,'散件迭代（不定期更新）'!C:J,8,FALSE),0)</f>
        <v>0</v>
      </c>
      <c r="P2728" s="27" t="str">
        <f>IFERROR(VLOOKUP(N2728,'散件（更新）'!B:H,3,FALSE),0)</f>
        <v>/</v>
      </c>
      <c r="Q2728" s="27" t="str">
        <f>VLOOKUP(N2728,'散件（更新）'!B:H,2,FALSE)</f>
        <v>114-23350408</v>
      </c>
      <c r="R2728" s="27" t="str">
        <f>VLOOKUP(N2728,'散件（更新）'!B:H,7,FALSE)</f>
        <v>Brush Roller</v>
      </c>
      <c r="S2728" s="27" t="str">
        <f>VLOOKUP(N2728,'散件（更新）'!B:E,4,FALSE)</f>
        <v>https://tineco-yxzt.oss-accelerate.aliyuncs.com/20241021/gunshua_1729475885815.jpeg</v>
      </c>
      <c r="T2728" s="27" t="s">
        <v>8759</v>
      </c>
      <c r="U2728" s="28" t="str">
        <f>VLOOKUP(N2728,'散件（更新）'!B:G,6,FALSE)</f>
        <v>滚刷组件</v>
      </c>
      <c r="V2728" s="28" t="str">
        <f>VLOOKUP(N2728,'散件（更新）'!B:I,8,FALSE)</f>
        <v>6974950106188</v>
      </c>
    </row>
    <row r="2729" spans="1:22">
      <c r="A2729" s="57">
        <v>46169</v>
      </c>
      <c r="B2729" s="48" t="s">
        <v>4436</v>
      </c>
      <c r="C2729" s="27" t="str">
        <f>VLOOKUP(B2729,'大货清单（不定期按GOMS更新）'!A:H,8,0)</f>
        <v>109-23280401</v>
      </c>
      <c r="D2729" s="27" t="str">
        <f>VLOOKUP(B2729,'大货清单（不定期按GOMS更新）'!A:C,3,0)</f>
        <v>CL2328D-01</v>
      </c>
      <c r="E2729" s="27" t="str">
        <f>VLOOKUP(B2729,'大货清单（不定期按GOMS更新）'!A:H,4,0)</f>
        <v>GB</v>
      </c>
      <c r="F2729" s="27" t="str">
        <f>VLOOKUP(B2729,'大货清单（不定期按GOMS更新）'!A:H,2,0)</f>
        <v>Floor One Stretch S6</v>
      </c>
      <c r="G2729" s="28">
        <f>VLOOKUP(B2729,'大货清单（不定期按GOMS更新）'!A:I,9,FALSE)</f>
        <v>6974950106768</v>
      </c>
      <c r="H2729" s="27" t="str">
        <f>VLOOKUP(B2729,'大货清单（不定期按GOMS更新）'!A:H,7,0)</f>
        <v>White</v>
      </c>
      <c r="I2729" s="27" t="str">
        <f>VLOOKUP(B2729,'大货清单（不定期按GOMS更新）'!A:F,6,FALSE)</f>
        <v>ACTIVE</v>
      </c>
      <c r="J2729" s="27" t="str">
        <f>VLOOKUP(B2729,'大货清单（不定期按GOMS更新）'!A:K,11,FALSE)</f>
        <v>9.2</v>
      </c>
      <c r="K2729" s="27" t="str">
        <f>VLOOKUP(B2729,'大货清单（不定期按GOMS更新）'!A:N,12,FALSE)</f>
        <v>738</v>
      </c>
      <c r="L2729" s="27" t="str">
        <f>VLOOKUP(B2729,'大货清单（不定期按GOMS更新）'!A:M,13,FALSE)</f>
        <v>332</v>
      </c>
      <c r="M2729" s="27" t="str">
        <f>VLOOKUP(B2729,'大货清单（不定期按GOMS更新）'!A:N,14,FALSE)</f>
        <v>288</v>
      </c>
      <c r="N2729" s="53" t="s">
        <v>4695</v>
      </c>
      <c r="O2729" s="27">
        <f>IFERROR(VLOOKUP(N2729,'散件迭代（不定期更新）'!C:J,8,FALSE),0)</f>
        <v>0</v>
      </c>
      <c r="P2729" s="27">
        <f>IFERROR(VLOOKUP(N2729,'散件（更新）'!B:H,3,FALSE),0)</f>
        <v>0</v>
      </c>
      <c r="Q2729" s="27" t="str">
        <f>VLOOKUP(N2729,'散件（更新）'!B:H,2,FALSE)</f>
        <v>114-23280400</v>
      </c>
      <c r="R2729" s="27" t="str">
        <f>VLOOKUP(N2729,'散件（更新）'!B:H,7,FALSE)</f>
        <v>Charging Base</v>
      </c>
      <c r="S2729" s="27">
        <f>VLOOKUP(N2729,'散件（更新）'!B:E,4,FALSE)</f>
        <v>0</v>
      </c>
      <c r="T2729" s="27" t="s">
        <v>8759</v>
      </c>
      <c r="U2729" s="28" t="str">
        <f>VLOOKUP(N2729,'散件（更新）'!B:G,6,FALSE)</f>
        <v>烘干托盘组件英版</v>
      </c>
      <c r="V2729" s="28">
        <f>VLOOKUP(N2729,'散件（更新）'!B:I,8,FALSE)</f>
        <v>6974950107086</v>
      </c>
    </row>
    <row r="2730" spans="1:22">
      <c r="A2730" s="57">
        <v>46169</v>
      </c>
      <c r="B2730" s="48" t="s">
        <v>4436</v>
      </c>
      <c r="C2730" s="27" t="str">
        <f>VLOOKUP(B2730,'大货清单（不定期按GOMS更新）'!A:H,8,0)</f>
        <v>109-23280401</v>
      </c>
      <c r="D2730" s="27" t="str">
        <f>VLOOKUP(B2730,'大货清单（不定期按GOMS更新）'!A:C,3,0)</f>
        <v>CL2328D-01</v>
      </c>
      <c r="E2730" s="27" t="str">
        <f>VLOOKUP(B2730,'大货清单（不定期按GOMS更新）'!A:H,4,0)</f>
        <v>GB</v>
      </c>
      <c r="F2730" s="27" t="str">
        <f>VLOOKUP(B2730,'大货清单（不定期按GOMS更新）'!A:H,2,0)</f>
        <v>Floor One Stretch S6</v>
      </c>
      <c r="G2730" s="28">
        <f>VLOOKUP(B2730,'大货清单（不定期按GOMS更新）'!A:I,9,FALSE)</f>
        <v>6974950106768</v>
      </c>
      <c r="H2730" s="27" t="str">
        <f>VLOOKUP(B2730,'大货清单（不定期按GOMS更新）'!A:H,7,0)</f>
        <v>White</v>
      </c>
      <c r="I2730" s="27" t="str">
        <f>VLOOKUP(B2730,'大货清单（不定期按GOMS更新）'!A:F,6,FALSE)</f>
        <v>ACTIVE</v>
      </c>
      <c r="J2730" s="27" t="str">
        <f>VLOOKUP(B2730,'大货清单（不定期按GOMS更新）'!A:K,11,FALSE)</f>
        <v>9.2</v>
      </c>
      <c r="K2730" s="27" t="str">
        <f>VLOOKUP(B2730,'大货清单（不定期按GOMS更新）'!A:N,12,FALSE)</f>
        <v>738</v>
      </c>
      <c r="L2730" s="27" t="str">
        <f>VLOOKUP(B2730,'大货清单（不定期按GOMS更新）'!A:M,13,FALSE)</f>
        <v>332</v>
      </c>
      <c r="M2730" s="27" t="str">
        <f>VLOOKUP(B2730,'大货清单（不定期按GOMS更新）'!A:N,14,FALSE)</f>
        <v>288</v>
      </c>
      <c r="N2730" s="53" t="s">
        <v>4698</v>
      </c>
      <c r="O2730" s="27">
        <f>IFERROR(VLOOKUP(N2730,'散件迭代（不定期更新）'!C:J,8,FALSE),0)</f>
        <v>0</v>
      </c>
      <c r="P2730" s="27">
        <f>IFERROR(VLOOKUP(N2730,'散件（更新）'!B:H,3,FALSE),0)</f>
        <v>0</v>
      </c>
      <c r="Q2730" s="27" t="str">
        <f>VLOOKUP(N2730,'散件（更新）'!B:H,2,FALSE)</f>
        <v>114-23280205</v>
      </c>
      <c r="R2730" s="27" t="str">
        <f>VLOOKUP(N2730,'散件（更新）'!B:H,7,FALSE)</f>
        <v>Battery</v>
      </c>
      <c r="S2730" s="27" t="str">
        <f>VLOOKUP(N2730,'散件（更新）'!B:E,4,FALSE)</f>
        <v>https://tineco-yxzt.oss-accelerate.aliyuncs.com/20240306/dianchi_1709691618614.GIF</v>
      </c>
      <c r="T2730" s="27" t="s">
        <v>8759</v>
      </c>
      <c r="U2730" s="28" t="str">
        <f>VLOOKUP(N2730,'散件（更新）'!B:G,6,FALSE)</f>
        <v>电池包组件借用2330</v>
      </c>
      <c r="V2730" s="28">
        <f>VLOOKUP(N2730,'散件（更新）'!B:I,8,FALSE)</f>
        <v>6974950107154</v>
      </c>
    </row>
    <row r="2731" spans="1:22">
      <c r="A2731" s="57">
        <v>46169</v>
      </c>
      <c r="B2731" s="48" t="s">
        <v>4436</v>
      </c>
      <c r="C2731" s="27" t="str">
        <f>VLOOKUP(B2731,'大货清单（不定期按GOMS更新）'!A:H,8,0)</f>
        <v>109-23280401</v>
      </c>
      <c r="D2731" s="27" t="str">
        <f>VLOOKUP(B2731,'大货清单（不定期按GOMS更新）'!A:C,3,0)</f>
        <v>CL2328D-01</v>
      </c>
      <c r="E2731" s="27" t="str">
        <f>VLOOKUP(B2731,'大货清单（不定期按GOMS更新）'!A:H,4,0)</f>
        <v>GB</v>
      </c>
      <c r="F2731" s="27" t="str">
        <f>VLOOKUP(B2731,'大货清单（不定期按GOMS更新）'!A:H,2,0)</f>
        <v>Floor One Stretch S6</v>
      </c>
      <c r="G2731" s="28">
        <f>VLOOKUP(B2731,'大货清单（不定期按GOMS更新）'!A:I,9,FALSE)</f>
        <v>6974950106768</v>
      </c>
      <c r="H2731" s="27" t="str">
        <f>VLOOKUP(B2731,'大货清单（不定期按GOMS更新）'!A:H,7,0)</f>
        <v>White</v>
      </c>
      <c r="I2731" s="27" t="str">
        <f>VLOOKUP(B2731,'大货清单（不定期按GOMS更新）'!A:F,6,FALSE)</f>
        <v>ACTIVE</v>
      </c>
      <c r="J2731" s="27" t="str">
        <f>VLOOKUP(B2731,'大货清单（不定期按GOMS更新）'!A:K,11,FALSE)</f>
        <v>9.2</v>
      </c>
      <c r="K2731" s="27" t="str">
        <f>VLOOKUP(B2731,'大货清单（不定期按GOMS更新）'!A:N,12,FALSE)</f>
        <v>738</v>
      </c>
      <c r="L2731" s="27" t="str">
        <f>VLOOKUP(B2731,'大货清单（不定期按GOMS更新）'!A:M,13,FALSE)</f>
        <v>332</v>
      </c>
      <c r="M2731" s="27" t="str">
        <f>VLOOKUP(B2731,'大货清单（不定期按GOMS更新）'!A:N,14,FALSE)</f>
        <v>288</v>
      </c>
      <c r="N2731" s="53" t="s">
        <v>4699</v>
      </c>
      <c r="O2731" s="27">
        <f>IFERROR(VLOOKUP(N2731,'散件迭代（不定期更新）'!C:J,8,FALSE),0)</f>
        <v>0</v>
      </c>
      <c r="P2731" s="27">
        <f>IFERROR(VLOOKUP(N2731,'散件（更新）'!B:H,3,FALSE),0)</f>
        <v>0</v>
      </c>
      <c r="Q2731" s="27" t="str">
        <f>VLOOKUP(N2731,'散件（更新）'!B:H,2,FALSE)</f>
        <v>114-23280208</v>
      </c>
      <c r="R2731" s="27" t="str">
        <f>VLOOKUP(N2731,'散件（更新）'!B:H,7,FALSE)</f>
        <v>Repair Charging Chip</v>
      </c>
      <c r="S2731" s="27" t="str">
        <f>VLOOKUP(N2731,'散件（更新）'!B:E,4,FALSE)</f>
        <v>https://tineco-yxzt.oss-accelerate.aliyuncs.com/20240306/chongdian_1709691852897.GIF</v>
      </c>
      <c r="T2731" s="27" t="s">
        <v>8759</v>
      </c>
      <c r="U2731" s="28" t="str">
        <f>VLOOKUP(N2731,'散件（更新）'!B:G,6,FALSE)</f>
        <v>地刷充电头+托盘触点组件</v>
      </c>
      <c r="V2731" s="28">
        <f>VLOOKUP(N2731,'散件（更新）'!B:I,8,FALSE)</f>
        <v>6974950107185</v>
      </c>
    </row>
    <row r="2732" spans="1:22">
      <c r="A2732" s="57">
        <v>46169</v>
      </c>
      <c r="B2732" s="48" t="s">
        <v>4436</v>
      </c>
      <c r="C2732" s="27" t="str">
        <f>VLOOKUP(B2732,'大货清单（不定期按GOMS更新）'!A:H,8,0)</f>
        <v>109-23280401</v>
      </c>
      <c r="D2732" s="27" t="str">
        <f>VLOOKUP(B2732,'大货清单（不定期按GOMS更新）'!A:C,3,0)</f>
        <v>CL2328D-01</v>
      </c>
      <c r="E2732" s="27" t="str">
        <f>VLOOKUP(B2732,'大货清单（不定期按GOMS更新）'!A:H,4,0)</f>
        <v>GB</v>
      </c>
      <c r="F2732" s="27" t="str">
        <f>VLOOKUP(B2732,'大货清单（不定期按GOMS更新）'!A:H,2,0)</f>
        <v>Floor One Stretch S6</v>
      </c>
      <c r="G2732" s="28">
        <f>VLOOKUP(B2732,'大货清单（不定期按GOMS更新）'!A:I,9,FALSE)</f>
        <v>6974950106768</v>
      </c>
      <c r="H2732" s="27" t="str">
        <f>VLOOKUP(B2732,'大货清单（不定期按GOMS更新）'!A:H,7,0)</f>
        <v>White</v>
      </c>
      <c r="I2732" s="27" t="str">
        <f>VLOOKUP(B2732,'大货清单（不定期按GOMS更新）'!A:F,6,FALSE)</f>
        <v>ACTIVE</v>
      </c>
      <c r="J2732" s="27" t="str">
        <f>VLOOKUP(B2732,'大货清单（不定期按GOMS更新）'!A:K,11,FALSE)</f>
        <v>9.2</v>
      </c>
      <c r="K2732" s="27" t="str">
        <f>VLOOKUP(B2732,'大货清单（不定期按GOMS更新）'!A:N,12,FALSE)</f>
        <v>738</v>
      </c>
      <c r="L2732" s="27" t="str">
        <f>VLOOKUP(B2732,'大货清单（不定期按GOMS更新）'!A:M,13,FALSE)</f>
        <v>332</v>
      </c>
      <c r="M2732" s="27" t="str">
        <f>VLOOKUP(B2732,'大货清单（不定期按GOMS更新）'!A:N,14,FALSE)</f>
        <v>288</v>
      </c>
      <c r="N2732" s="53" t="s">
        <v>4700</v>
      </c>
      <c r="O2732" s="27">
        <f>IFERROR(VLOOKUP(N2732,'散件迭代（不定期更新）'!C:J,8,FALSE),0)</f>
        <v>0</v>
      </c>
      <c r="P2732" s="27">
        <f>IFERROR(VLOOKUP(N2732,'散件（更新）'!B:H,3,FALSE),0)</f>
        <v>0</v>
      </c>
      <c r="Q2732" s="27" t="str">
        <f>VLOOKUP(N2732,'散件（更新）'!B:H,2,FALSE)</f>
        <v>114-23280207</v>
      </c>
      <c r="R2732" s="27" t="str">
        <f>VLOOKUP(N2732,'散件（更新）'!B:H,7,FALSE)</f>
        <v>Display Screen</v>
      </c>
      <c r="S2732" s="27" t="str">
        <f>VLOOKUP(N2732,'散件（更新）'!B:E,4,FALSE)</f>
        <v>https://tineco-yxzt.oss-accelerate.aliyuncs.com/20240306/xianshiping_1709691771004.GIF</v>
      </c>
      <c r="T2732" s="27" t="s">
        <v>8759</v>
      </c>
      <c r="U2732" s="28" t="str">
        <f>VLOOKUP(N2732,'散件（更新）'!B:G,6,FALSE)</f>
        <v>LED显示屏组件</v>
      </c>
      <c r="V2732" s="28">
        <f>VLOOKUP(N2732,'散件（更新）'!B:I,8,FALSE)</f>
        <v>6974950107178</v>
      </c>
    </row>
    <row r="2733" spans="1:22">
      <c r="A2733" s="57">
        <v>46169</v>
      </c>
      <c r="B2733" s="54" t="s">
        <v>4436</v>
      </c>
      <c r="C2733" s="27" t="str">
        <f>VLOOKUP(B2733,'大货清单（不定期按GOMS更新）'!A:H,8,0)</f>
        <v>109-23280401</v>
      </c>
      <c r="D2733" s="27" t="str">
        <f>VLOOKUP(B2733,'大货清单（不定期按GOMS更新）'!A:C,3,0)</f>
        <v>CL2328D-01</v>
      </c>
      <c r="E2733" s="27" t="str">
        <f>VLOOKUP(B2733,'大货清单（不定期按GOMS更新）'!A:H,4,0)</f>
        <v>GB</v>
      </c>
      <c r="F2733" s="27" t="str">
        <f>VLOOKUP(B2733,'大货清单（不定期按GOMS更新）'!A:H,2,0)</f>
        <v>Floor One Stretch S6</v>
      </c>
      <c r="G2733" s="28">
        <f>VLOOKUP(B2733,'大货清单（不定期按GOMS更新）'!A:I,9,FALSE)</f>
        <v>6974950106768</v>
      </c>
      <c r="H2733" s="27" t="str">
        <f>VLOOKUP(B2733,'大货清单（不定期按GOMS更新）'!A:H,7,0)</f>
        <v>White</v>
      </c>
      <c r="I2733" s="27" t="str">
        <f>VLOOKUP(B2733,'大货清单（不定期按GOMS更新）'!A:F,6,FALSE)</f>
        <v>ACTIVE</v>
      </c>
      <c r="J2733" s="27" t="str">
        <f>VLOOKUP(B2733,'大货清单（不定期按GOMS更新）'!A:K,11,FALSE)</f>
        <v>9.2</v>
      </c>
      <c r="K2733" s="27" t="str">
        <f>VLOOKUP(B2733,'大货清单（不定期按GOMS更新）'!A:N,12,FALSE)</f>
        <v>738</v>
      </c>
      <c r="L2733" s="27" t="str">
        <f>VLOOKUP(B2733,'大货清单（不定期按GOMS更新）'!A:M,13,FALSE)</f>
        <v>332</v>
      </c>
      <c r="M2733" s="27" t="str">
        <f>VLOOKUP(B2733,'大货清单（不定期按GOMS更新）'!A:N,14,FALSE)</f>
        <v>288</v>
      </c>
      <c r="N2733" s="53" t="s">
        <v>4701</v>
      </c>
      <c r="O2733" s="27">
        <f>IFERROR(VLOOKUP(N2733,'散件迭代（不定期更新）'!C:J,8,FALSE),0)</f>
        <v>0</v>
      </c>
      <c r="P2733" s="27">
        <f>IFERROR(VLOOKUP(N2733,'散件（更新）'!B:H,3,FALSE),0)</f>
        <v>0</v>
      </c>
      <c r="Q2733" s="27" t="str">
        <f>VLOOKUP(N2733,'散件（更新）'!B:H,2,FALSE)</f>
        <v>114-23280204</v>
      </c>
      <c r="R2733" s="27" t="str">
        <f>VLOOKUP(N2733,'散件（更新）'!B:H,7,FALSE)</f>
        <v>plastic part</v>
      </c>
      <c r="S2733" s="27" t="str">
        <f>VLOOKUP(N2733,'散件（更新）'!B:E,4,FALSE)</f>
        <v>https://tineco-yxzt.oss-accelerate.aliyuncs.com/20240306/jieshuipan_1709691556429.GIF</v>
      </c>
      <c r="T2733" s="27" t="s">
        <v>8759</v>
      </c>
      <c r="U2733" s="28" t="str">
        <f>VLOOKUP(N2733,'散件（更新）'!B:G,6,FALSE)</f>
        <v>接水盘组件</v>
      </c>
      <c r="V2733" s="28">
        <f>VLOOKUP(N2733,'散件（更新）'!B:I,8,FALSE)</f>
        <v>6974950107147</v>
      </c>
    </row>
    <row r="2734" spans="1:22">
      <c r="A2734" s="57">
        <v>46169</v>
      </c>
      <c r="B2734" s="54" t="s">
        <v>4436</v>
      </c>
      <c r="C2734" s="27" t="str">
        <f>VLOOKUP(B2734,'大货清单（不定期按GOMS更新）'!A:H,8,0)</f>
        <v>109-23280401</v>
      </c>
      <c r="D2734" s="27" t="str">
        <f>VLOOKUP(B2734,'大货清单（不定期按GOMS更新）'!A:C,3,0)</f>
        <v>CL2328D-01</v>
      </c>
      <c r="E2734" s="27" t="str">
        <f>VLOOKUP(B2734,'大货清单（不定期按GOMS更新）'!A:H,4,0)</f>
        <v>GB</v>
      </c>
      <c r="F2734" s="27" t="str">
        <f>VLOOKUP(B2734,'大货清单（不定期按GOMS更新）'!A:H,2,0)</f>
        <v>Floor One Stretch S6</v>
      </c>
      <c r="G2734" s="28">
        <f>VLOOKUP(B2734,'大货清单（不定期按GOMS更新）'!A:I,9,FALSE)</f>
        <v>6974950106768</v>
      </c>
      <c r="H2734" s="27" t="str">
        <f>VLOOKUP(B2734,'大货清单（不定期按GOMS更新）'!A:H,7,0)</f>
        <v>White</v>
      </c>
      <c r="I2734" s="27" t="str">
        <f>VLOOKUP(B2734,'大货清单（不定期按GOMS更新）'!A:F,6,FALSE)</f>
        <v>ACTIVE</v>
      </c>
      <c r="J2734" s="27" t="str">
        <f>VLOOKUP(B2734,'大货清单（不定期按GOMS更新）'!A:K,11,FALSE)</f>
        <v>9.2</v>
      </c>
      <c r="K2734" s="27" t="str">
        <f>VLOOKUP(B2734,'大货清单（不定期按GOMS更新）'!A:N,12,FALSE)</f>
        <v>738</v>
      </c>
      <c r="L2734" s="27" t="str">
        <f>VLOOKUP(B2734,'大货清单（不定期按GOMS更新）'!A:M,13,FALSE)</f>
        <v>332</v>
      </c>
      <c r="M2734" s="27" t="str">
        <f>VLOOKUP(B2734,'大货清单（不定期按GOMS更新）'!A:N,14,FALSE)</f>
        <v>288</v>
      </c>
      <c r="N2734" s="53" t="s">
        <v>4702</v>
      </c>
      <c r="O2734" s="27">
        <f>IFERROR(VLOOKUP(N2734,'散件迭代（不定期更新）'!C:J,8,FALSE),0)</f>
        <v>0</v>
      </c>
      <c r="P2734" s="27">
        <f>IFERROR(VLOOKUP(N2734,'散件（更新）'!B:H,3,FALSE),0)</f>
        <v>0</v>
      </c>
      <c r="Q2734" s="27" t="str">
        <f>VLOOKUP(N2734,'散件（更新）'!B:H,2,FALSE)</f>
        <v>114-23280210</v>
      </c>
      <c r="R2734" s="27" t="str">
        <f>VLOOKUP(N2734,'散件（更新）'!B:H,7,FALSE)</f>
        <v>plastic part</v>
      </c>
      <c r="S2734" s="27" t="str">
        <f>VLOOKUP(N2734,'散件（更新）'!B:E,4,FALSE)</f>
        <v>https://tineco-yxzt.oss-accelerate.aliyuncs.com/20240306/ruansai_1709692212296.GIF</v>
      </c>
      <c r="T2734" s="27" t="s">
        <v>8759</v>
      </c>
      <c r="U2734" s="28" t="str">
        <f>VLOOKUP(N2734,'散件（更新）'!B:G,6,FALSE)</f>
        <v>前后盖软胶塞</v>
      </c>
      <c r="V2734" s="28">
        <f>VLOOKUP(N2734,'散件（更新）'!B:I,8,FALSE)</f>
        <v>6974950107208</v>
      </c>
    </row>
    <row r="2735" spans="1:22">
      <c r="A2735" s="57">
        <v>46169</v>
      </c>
      <c r="B2735" s="54" t="s">
        <v>4436</v>
      </c>
      <c r="C2735" s="27" t="str">
        <f>VLOOKUP(B2735,'大货清单（不定期按GOMS更新）'!A:H,8,0)</f>
        <v>109-23280401</v>
      </c>
      <c r="D2735" s="27" t="str">
        <f>VLOOKUP(B2735,'大货清单（不定期按GOMS更新）'!A:C,3,0)</f>
        <v>CL2328D-01</v>
      </c>
      <c r="E2735" s="27" t="str">
        <f>VLOOKUP(B2735,'大货清单（不定期按GOMS更新）'!A:H,4,0)</f>
        <v>GB</v>
      </c>
      <c r="F2735" s="27" t="str">
        <f>VLOOKUP(B2735,'大货清单（不定期按GOMS更新）'!A:H,2,0)</f>
        <v>Floor One Stretch S6</v>
      </c>
      <c r="G2735" s="28">
        <f>VLOOKUP(B2735,'大货清单（不定期按GOMS更新）'!A:I,9,FALSE)</f>
        <v>6974950106768</v>
      </c>
      <c r="H2735" s="27" t="str">
        <f>VLOOKUP(B2735,'大货清单（不定期按GOMS更新）'!A:H,7,0)</f>
        <v>White</v>
      </c>
      <c r="I2735" s="27" t="str">
        <f>VLOOKUP(B2735,'大货清单（不定期按GOMS更新）'!A:F,6,FALSE)</f>
        <v>ACTIVE</v>
      </c>
      <c r="J2735" s="27" t="str">
        <f>VLOOKUP(B2735,'大货清单（不定期按GOMS更新）'!A:K,11,FALSE)</f>
        <v>9.2</v>
      </c>
      <c r="K2735" s="27" t="str">
        <f>VLOOKUP(B2735,'大货清单（不定期按GOMS更新）'!A:N,12,FALSE)</f>
        <v>738</v>
      </c>
      <c r="L2735" s="27" t="str">
        <f>VLOOKUP(B2735,'大货清单（不定期按GOMS更新）'!A:M,13,FALSE)</f>
        <v>332</v>
      </c>
      <c r="M2735" s="27" t="str">
        <f>VLOOKUP(B2735,'大货清单（不定期按GOMS更新）'!A:N,14,FALSE)</f>
        <v>288</v>
      </c>
      <c r="N2735" s="53" t="s">
        <v>4703</v>
      </c>
      <c r="O2735" s="27">
        <f>IFERROR(VLOOKUP(N2735,'散件迭代（不定期更新）'!C:J,8,FALSE),0)</f>
        <v>0</v>
      </c>
      <c r="P2735" s="27">
        <f>IFERROR(VLOOKUP(N2735,'散件（更新）'!B:H,3,FALSE),0)</f>
        <v>0</v>
      </c>
      <c r="Q2735" s="27" t="str">
        <f>VLOOKUP(N2735,'散件（更新）'!B:H,2,FALSE)</f>
        <v>114-23280214</v>
      </c>
      <c r="R2735" s="27" t="str">
        <f>VLOOKUP(N2735,'散件（更新）'!B:H,7,FALSE)</f>
        <v>plastic part</v>
      </c>
      <c r="S2735" s="27" t="str">
        <f>VLOOKUP(N2735,'散件（更新）'!B:E,4,FALSE)</f>
        <v>https://tineco-yxzt.oss-accelerate.aliyuncs.com/20240306/shuixiangxiashuifazujian_1709692518244.GIF</v>
      </c>
      <c r="T2735" s="27" t="s">
        <v>8759</v>
      </c>
      <c r="U2735" s="28" t="str">
        <f>VLOOKUP(N2735,'散件（更新）'!B:G,6,FALSE)</f>
        <v>水箱下水阀组件</v>
      </c>
      <c r="V2735" s="28">
        <f>VLOOKUP(N2735,'散件（更新）'!B:I,8,FALSE)</f>
        <v>6974950107246</v>
      </c>
    </row>
    <row r="2736" spans="1:22">
      <c r="A2736" s="57">
        <v>46169</v>
      </c>
      <c r="B2736" s="54" t="s">
        <v>4436</v>
      </c>
      <c r="C2736" s="27" t="str">
        <f>VLOOKUP(B2736,'大货清单（不定期按GOMS更新）'!A:H,8,0)</f>
        <v>109-23280401</v>
      </c>
      <c r="D2736" s="27" t="str">
        <f>VLOOKUP(B2736,'大货清单（不定期按GOMS更新）'!A:C,3,0)</f>
        <v>CL2328D-01</v>
      </c>
      <c r="E2736" s="27" t="str">
        <f>VLOOKUP(B2736,'大货清单（不定期按GOMS更新）'!A:H,4,0)</f>
        <v>GB</v>
      </c>
      <c r="F2736" s="27" t="str">
        <f>VLOOKUP(B2736,'大货清单（不定期按GOMS更新）'!A:H,2,0)</f>
        <v>Floor One Stretch S6</v>
      </c>
      <c r="G2736" s="28">
        <f>VLOOKUP(B2736,'大货清单（不定期按GOMS更新）'!A:I,9,FALSE)</f>
        <v>6974950106768</v>
      </c>
      <c r="H2736" s="27" t="str">
        <f>VLOOKUP(B2736,'大货清单（不定期按GOMS更新）'!A:H,7,0)</f>
        <v>White</v>
      </c>
      <c r="I2736" s="27" t="str">
        <f>VLOOKUP(B2736,'大货清单（不定期按GOMS更新）'!A:F,6,FALSE)</f>
        <v>ACTIVE</v>
      </c>
      <c r="J2736" s="27" t="str">
        <f>VLOOKUP(B2736,'大货清单（不定期按GOMS更新）'!A:K,11,FALSE)</f>
        <v>9.2</v>
      </c>
      <c r="K2736" s="27" t="str">
        <f>VLOOKUP(B2736,'大货清单（不定期按GOMS更新）'!A:N,12,FALSE)</f>
        <v>738</v>
      </c>
      <c r="L2736" s="27" t="str">
        <f>VLOOKUP(B2736,'大货清单（不定期按GOMS更新）'!A:M,13,FALSE)</f>
        <v>332</v>
      </c>
      <c r="M2736" s="27" t="str">
        <f>VLOOKUP(B2736,'大货清单（不定期按GOMS更新）'!A:N,14,FALSE)</f>
        <v>288</v>
      </c>
      <c r="N2736" s="53" t="s">
        <v>4704</v>
      </c>
      <c r="O2736" s="27">
        <f>IFERROR(VLOOKUP(N2736,'散件迭代（不定期更新）'!C:J,8,FALSE),0)</f>
        <v>0</v>
      </c>
      <c r="P2736" s="27">
        <f>IFERROR(VLOOKUP(N2736,'散件（更新）'!B:H,3,FALSE),0)</f>
        <v>0</v>
      </c>
      <c r="Q2736" s="27" t="str">
        <f>VLOOKUP(N2736,'散件（更新）'!B:H,2,FALSE)</f>
        <v>114-23280216</v>
      </c>
      <c r="R2736" s="27" t="str">
        <f>VLOOKUP(N2736,'散件（更新）'!B:H,7,FALSE)</f>
        <v>plastic part</v>
      </c>
      <c r="S2736" s="27" t="str">
        <f>VLOOKUP(N2736,'散件（更新）'!B:E,4,FALSE)</f>
        <v>https://tineco-yxzt.oss-accelerate.aliyuncs.com/20240306/penshuiban_1709693039077.GIF</v>
      </c>
      <c r="T2736" s="27" t="s">
        <v>8759</v>
      </c>
      <c r="U2736" s="28" t="str">
        <f>VLOOKUP(N2736,'散件（更新）'!B:G,6,FALSE)</f>
        <v>喷水板组件</v>
      </c>
      <c r="V2736" s="28">
        <f>VLOOKUP(N2736,'散件（更新）'!B:I,8,FALSE)</f>
        <v>6974950107260</v>
      </c>
    </row>
    <row r="2737" spans="1:22">
      <c r="A2737" s="57">
        <v>46169</v>
      </c>
      <c r="B2737" s="54" t="s">
        <v>4436</v>
      </c>
      <c r="C2737" s="27" t="str">
        <f>VLOOKUP(B2737,'大货清单（不定期按GOMS更新）'!A:H,8,0)</f>
        <v>109-23280401</v>
      </c>
      <c r="D2737" s="27" t="str">
        <f>VLOOKUP(B2737,'大货清单（不定期按GOMS更新）'!A:C,3,0)</f>
        <v>CL2328D-01</v>
      </c>
      <c r="E2737" s="27" t="str">
        <f>VLOOKUP(B2737,'大货清单（不定期按GOMS更新）'!A:H,4,0)</f>
        <v>GB</v>
      </c>
      <c r="F2737" s="27" t="str">
        <f>VLOOKUP(B2737,'大货清单（不定期按GOMS更新）'!A:H,2,0)</f>
        <v>Floor One Stretch S6</v>
      </c>
      <c r="G2737" s="28">
        <f>VLOOKUP(B2737,'大货清单（不定期按GOMS更新）'!A:I,9,FALSE)</f>
        <v>6974950106768</v>
      </c>
      <c r="H2737" s="27" t="str">
        <f>VLOOKUP(B2737,'大货清单（不定期按GOMS更新）'!A:H,7,0)</f>
        <v>White</v>
      </c>
      <c r="I2737" s="27" t="str">
        <f>VLOOKUP(B2737,'大货清单（不定期按GOMS更新）'!A:F,6,FALSE)</f>
        <v>ACTIVE</v>
      </c>
      <c r="J2737" s="27" t="str">
        <f>VLOOKUP(B2737,'大货清单（不定期按GOMS更新）'!A:K,11,FALSE)</f>
        <v>9.2</v>
      </c>
      <c r="K2737" s="27" t="str">
        <f>VLOOKUP(B2737,'大货清单（不定期按GOMS更新）'!A:N,12,FALSE)</f>
        <v>738</v>
      </c>
      <c r="L2737" s="27" t="str">
        <f>VLOOKUP(B2737,'大货清单（不定期按GOMS更新）'!A:M,13,FALSE)</f>
        <v>332</v>
      </c>
      <c r="M2737" s="27" t="str">
        <f>VLOOKUP(B2737,'大货清单（不定期按GOMS更新）'!A:N,14,FALSE)</f>
        <v>288</v>
      </c>
      <c r="N2737" s="53" t="s">
        <v>4705</v>
      </c>
      <c r="O2737" s="27">
        <f>IFERROR(VLOOKUP(N2737,'散件迭代（不定期更新）'!C:J,8,FALSE),0)</f>
        <v>0</v>
      </c>
      <c r="P2737" s="27">
        <f>IFERROR(VLOOKUP(N2737,'散件（更新）'!B:H,3,FALSE),0)</f>
        <v>0</v>
      </c>
      <c r="Q2737" s="27" t="str">
        <f>VLOOKUP(N2737,'散件（更新）'!B:H,2,FALSE)</f>
        <v>114-23280211</v>
      </c>
      <c r="R2737" s="27" t="str">
        <f>VLOOKUP(N2737,'散件（更新）'!B:H,7,FALSE)</f>
        <v>Wire</v>
      </c>
      <c r="S2737" s="27" t="str">
        <f>VLOOKUP(N2737,'散件（更新）'!B:E,4,FALSE)</f>
        <v>https://tineco-yxzt.oss-accelerate.aliyuncs.com/20240306/xinhaojiance_1709692284161.GIF</v>
      </c>
      <c r="T2737" s="27" t="s">
        <v>8759</v>
      </c>
      <c r="U2737" s="28" t="str">
        <f>VLOOKUP(N2737,'散件（更新）'!B:G,6,FALSE)</f>
        <v>回收桶信号检测组件</v>
      </c>
      <c r="V2737" s="28">
        <f>VLOOKUP(N2737,'散件（更新）'!B:I,8,FALSE)</f>
        <v>6974950107215</v>
      </c>
    </row>
    <row r="2738" spans="1:22">
      <c r="A2738" s="57">
        <v>46169</v>
      </c>
      <c r="B2738" s="54" t="s">
        <v>4436</v>
      </c>
      <c r="C2738" s="27" t="str">
        <f>VLOOKUP(B2738,'大货清单（不定期按GOMS更新）'!A:H,8,0)</f>
        <v>109-23280401</v>
      </c>
      <c r="D2738" s="27" t="str">
        <f>VLOOKUP(B2738,'大货清单（不定期按GOMS更新）'!A:C,3,0)</f>
        <v>CL2328D-01</v>
      </c>
      <c r="E2738" s="27" t="str">
        <f>VLOOKUP(B2738,'大货清单（不定期按GOMS更新）'!A:H,4,0)</f>
        <v>GB</v>
      </c>
      <c r="F2738" s="27" t="str">
        <f>VLOOKUP(B2738,'大货清单（不定期按GOMS更新）'!A:H,2,0)</f>
        <v>Floor One Stretch S6</v>
      </c>
      <c r="G2738" s="28">
        <f>VLOOKUP(B2738,'大货清单（不定期按GOMS更新）'!A:I,9,FALSE)</f>
        <v>6974950106768</v>
      </c>
      <c r="H2738" s="27" t="str">
        <f>VLOOKUP(B2738,'大货清单（不定期按GOMS更新）'!A:H,7,0)</f>
        <v>White</v>
      </c>
      <c r="I2738" s="27" t="str">
        <f>VLOOKUP(B2738,'大货清单（不定期按GOMS更新）'!A:F,6,FALSE)</f>
        <v>ACTIVE</v>
      </c>
      <c r="J2738" s="27" t="str">
        <f>VLOOKUP(B2738,'大货清单（不定期按GOMS更新）'!A:K,11,FALSE)</f>
        <v>9.2</v>
      </c>
      <c r="K2738" s="27" t="str">
        <f>VLOOKUP(B2738,'大货清单（不定期按GOMS更新）'!A:N,12,FALSE)</f>
        <v>738</v>
      </c>
      <c r="L2738" s="27" t="str">
        <f>VLOOKUP(B2738,'大货清单（不定期按GOMS更新）'!A:M,13,FALSE)</f>
        <v>332</v>
      </c>
      <c r="M2738" s="27" t="str">
        <f>VLOOKUP(B2738,'大货清单（不定期按GOMS更新）'!A:N,14,FALSE)</f>
        <v>288</v>
      </c>
      <c r="N2738" s="53" t="s">
        <v>1098</v>
      </c>
      <c r="O2738" s="27">
        <f>IFERROR(VLOOKUP(N2738,'散件迭代（不定期更新）'!C:J,8,FALSE),0)</f>
        <v>0</v>
      </c>
      <c r="P2738" s="27" t="str">
        <f>IFERROR(VLOOKUP(N2738,'散件（更新）'!B:H,3,FALSE),0)</f>
        <v>206-2019-0066</v>
      </c>
      <c r="Q2738" s="27" t="str">
        <f>VLOOKUP(N2738,'散件（更新）'!B:H,2,FALSE)</f>
        <v>114-20190066</v>
      </c>
      <c r="R2738" s="27" t="str">
        <f>VLOOKUP(N2738,'散件（更新）'!B:H,7,FALSE)</f>
        <v>Swich</v>
      </c>
      <c r="S2738" s="27" t="str">
        <f>VLOOKUP(N2738,'散件（更新）'!B:E,4,FALSE)</f>
        <v>https://tineco-yxzt.oss-accelerate.aliyuncs.com/20231219/9FWRK110000_1702948027739.png</v>
      </c>
      <c r="T2738" s="27" t="s">
        <v>8759</v>
      </c>
      <c r="U2738" s="28" t="str">
        <f>VLOOKUP(N2738,'散件（更新）'!B:G,6,FALSE)</f>
        <v>微动开关</v>
      </c>
      <c r="V2738" s="28" t="str">
        <f>VLOOKUP(N2738,'散件（更新）'!B:I,8,FALSE)</f>
        <v>6972200197474</v>
      </c>
    </row>
    <row r="2739" spans="1:22">
      <c r="A2739" s="57">
        <v>46169</v>
      </c>
      <c r="B2739" s="54" t="s">
        <v>4436</v>
      </c>
      <c r="C2739" s="27" t="str">
        <f>VLOOKUP(B2739,'大货清单（不定期按GOMS更新）'!A:H,8,0)</f>
        <v>109-23280401</v>
      </c>
      <c r="D2739" s="27" t="str">
        <f>VLOOKUP(B2739,'大货清单（不定期按GOMS更新）'!A:C,3,0)</f>
        <v>CL2328D-01</v>
      </c>
      <c r="E2739" s="27" t="str">
        <f>VLOOKUP(B2739,'大货清单（不定期按GOMS更新）'!A:H,4,0)</f>
        <v>GB</v>
      </c>
      <c r="F2739" s="27" t="str">
        <f>VLOOKUP(B2739,'大货清单（不定期按GOMS更新）'!A:H,2,0)</f>
        <v>Floor One Stretch S6</v>
      </c>
      <c r="G2739" s="28">
        <f>VLOOKUP(B2739,'大货清单（不定期按GOMS更新）'!A:I,9,FALSE)</f>
        <v>6974950106768</v>
      </c>
      <c r="H2739" s="27" t="str">
        <f>VLOOKUP(B2739,'大货清单（不定期按GOMS更新）'!A:H,7,0)</f>
        <v>White</v>
      </c>
      <c r="I2739" s="27" t="str">
        <f>VLOOKUP(B2739,'大货清单（不定期按GOMS更新）'!A:F,6,FALSE)</f>
        <v>ACTIVE</v>
      </c>
      <c r="J2739" s="27" t="str">
        <f>VLOOKUP(B2739,'大货清单（不定期按GOMS更新）'!A:K,11,FALSE)</f>
        <v>9.2</v>
      </c>
      <c r="K2739" s="27" t="str">
        <f>VLOOKUP(B2739,'大货清单（不定期按GOMS更新）'!A:N,12,FALSE)</f>
        <v>738</v>
      </c>
      <c r="L2739" s="27" t="str">
        <f>VLOOKUP(B2739,'大货清单（不定期按GOMS更新）'!A:M,13,FALSE)</f>
        <v>332</v>
      </c>
      <c r="M2739" s="27" t="str">
        <f>VLOOKUP(B2739,'大货清单（不定期按GOMS更新）'!A:N,14,FALSE)</f>
        <v>288</v>
      </c>
      <c r="N2739" s="53" t="s">
        <v>4138</v>
      </c>
      <c r="O2739" s="27">
        <f>IFERROR(VLOOKUP(N2739,'散件迭代（不定期更新）'!C:J,8,FALSE),0)</f>
        <v>0</v>
      </c>
      <c r="P2739" s="27" t="str">
        <f>IFERROR(VLOOKUP(N2739,'散件（更新）'!B:H,3,FALSE),0)</f>
        <v>/</v>
      </c>
      <c r="Q2739" s="27" t="str">
        <f>VLOOKUP(N2739,'散件（更新）'!B:H,2,FALSE)</f>
        <v>114-23710009</v>
      </c>
      <c r="R2739" s="27" t="str">
        <f>VLOOKUP(N2739,'散件（更新）'!B:H,7,FALSE)</f>
        <v>Motor</v>
      </c>
      <c r="S2739" s="27" t="str">
        <f>VLOOKUP(N2739,'散件（更新）'!B:E,4,FALSE)</f>
        <v>https://tineco-yxzt.oss-accelerate.aliyuncs.com/20240131/zhudianji+mifengquan_1706695142695.jpeg</v>
      </c>
      <c r="T2739" s="27" t="s">
        <v>8759</v>
      </c>
      <c r="U2739" s="28" t="str">
        <f>VLOOKUP(N2739,'散件（更新）'!B:G,6,FALSE)</f>
        <v>主电机+密封圈</v>
      </c>
      <c r="V2739" s="28">
        <f>VLOOKUP(N2739,'散件（更新）'!B:I,8,FALSE)</f>
        <v>6974950106034</v>
      </c>
    </row>
    <row r="2740" spans="1:22">
      <c r="A2740" s="57">
        <v>46169</v>
      </c>
      <c r="B2740" s="54" t="s">
        <v>4436</v>
      </c>
      <c r="C2740" s="27" t="str">
        <f>VLOOKUP(B2740,'大货清单（不定期按GOMS更新）'!A:H,8,0)</f>
        <v>109-23280401</v>
      </c>
      <c r="D2740" s="27" t="str">
        <f>VLOOKUP(B2740,'大货清单（不定期按GOMS更新）'!A:C,3,0)</f>
        <v>CL2328D-01</v>
      </c>
      <c r="E2740" s="27" t="str">
        <f>VLOOKUP(B2740,'大货清单（不定期按GOMS更新）'!A:H,4,0)</f>
        <v>GB</v>
      </c>
      <c r="F2740" s="27" t="str">
        <f>VLOOKUP(B2740,'大货清单（不定期按GOMS更新）'!A:H,2,0)</f>
        <v>Floor One Stretch S6</v>
      </c>
      <c r="G2740" s="28">
        <f>VLOOKUP(B2740,'大货清单（不定期按GOMS更新）'!A:I,9,FALSE)</f>
        <v>6974950106768</v>
      </c>
      <c r="H2740" s="27" t="str">
        <f>VLOOKUP(B2740,'大货清单（不定期按GOMS更新）'!A:H,7,0)</f>
        <v>White</v>
      </c>
      <c r="I2740" s="27" t="str">
        <f>VLOOKUP(B2740,'大货清单（不定期按GOMS更新）'!A:F,6,FALSE)</f>
        <v>ACTIVE</v>
      </c>
      <c r="J2740" s="27" t="str">
        <f>VLOOKUP(B2740,'大货清单（不定期按GOMS更新）'!A:K,11,FALSE)</f>
        <v>9.2</v>
      </c>
      <c r="K2740" s="27" t="str">
        <f>VLOOKUP(B2740,'大货清单（不定期按GOMS更新）'!A:N,12,FALSE)</f>
        <v>738</v>
      </c>
      <c r="L2740" s="27" t="str">
        <f>VLOOKUP(B2740,'大货清单（不定期按GOMS更新）'!A:M,13,FALSE)</f>
        <v>332</v>
      </c>
      <c r="M2740" s="27" t="str">
        <f>VLOOKUP(B2740,'大货清单（不定期按GOMS更新）'!A:N,14,FALSE)</f>
        <v>288</v>
      </c>
      <c r="N2740" s="53" t="s">
        <v>4363</v>
      </c>
      <c r="O2740" s="27" t="str">
        <f>IFERROR(VLOOKUP(N2740,'散件迭代（不定期更新）'!C:J,8,FALSE),0)</f>
        <v>A50</v>
      </c>
      <c r="P2740" s="27" t="str">
        <f>IFERROR(VLOOKUP(N2740,'散件（更新）'!B:H,3,FALSE),0)</f>
        <v>/</v>
      </c>
      <c r="Q2740" s="27" t="str">
        <f>VLOOKUP(N2740,'散件（更新）'!B:H,2,FALSE)</f>
        <v>114-23350407</v>
      </c>
      <c r="R2740" s="27" t="str">
        <f>VLOOKUP(N2740,'散件（更新）'!B:H,7,FALSE)</f>
        <v>Motor</v>
      </c>
      <c r="S2740" s="27" t="str">
        <f>VLOOKUP(N2740,'散件（更新）'!B:E,4,FALSE)</f>
        <v>https://tineco-yxzt.oss-accelerate.aliyuncs.com/20250519/gunshuadianjichilunxiangzujian_1747648367180.jpg</v>
      </c>
      <c r="T2740" s="27" t="s">
        <v>8759</v>
      </c>
      <c r="U2740" s="28" t="str">
        <f>VLOOKUP(N2740,'散件（更新）'!B:G,6,FALSE)</f>
        <v>有刷电机齿轮箱组件</v>
      </c>
      <c r="V2740" s="28" t="str">
        <f>VLOOKUP(N2740,'散件（更新）'!B:I,8,FALSE)</f>
        <v>6974950106171</v>
      </c>
    </row>
    <row r="2741" spans="1:22">
      <c r="A2741" s="57">
        <v>46169</v>
      </c>
      <c r="B2741" s="54" t="s">
        <v>4436</v>
      </c>
      <c r="C2741" s="27" t="str">
        <f>VLOOKUP(B2741,'大货清单（不定期按GOMS更新）'!A:H,8,0)</f>
        <v>109-23280401</v>
      </c>
      <c r="D2741" s="27" t="str">
        <f>VLOOKUP(B2741,'大货清单（不定期按GOMS更新）'!A:C,3,0)</f>
        <v>CL2328D-01</v>
      </c>
      <c r="E2741" s="27" t="str">
        <f>VLOOKUP(B2741,'大货清单（不定期按GOMS更新）'!A:H,4,0)</f>
        <v>GB</v>
      </c>
      <c r="F2741" s="27" t="str">
        <f>VLOOKUP(B2741,'大货清单（不定期按GOMS更新）'!A:H,2,0)</f>
        <v>Floor One Stretch S6</v>
      </c>
      <c r="G2741" s="28">
        <f>VLOOKUP(B2741,'大货清单（不定期按GOMS更新）'!A:I,9,FALSE)</f>
        <v>6974950106768</v>
      </c>
      <c r="H2741" s="27" t="str">
        <f>VLOOKUP(B2741,'大货清单（不定期按GOMS更新）'!A:H,7,0)</f>
        <v>White</v>
      </c>
      <c r="I2741" s="27" t="str">
        <f>VLOOKUP(B2741,'大货清单（不定期按GOMS更新）'!A:F,6,FALSE)</f>
        <v>ACTIVE</v>
      </c>
      <c r="J2741" s="27" t="str">
        <f>VLOOKUP(B2741,'大货清单（不定期按GOMS更新）'!A:K,11,FALSE)</f>
        <v>9.2</v>
      </c>
      <c r="K2741" s="27" t="str">
        <f>VLOOKUP(B2741,'大货清单（不定期按GOMS更新）'!A:N,12,FALSE)</f>
        <v>738</v>
      </c>
      <c r="L2741" s="27" t="str">
        <f>VLOOKUP(B2741,'大货清单（不定期按GOMS更新）'!A:M,13,FALSE)</f>
        <v>332</v>
      </c>
      <c r="M2741" s="27" t="str">
        <f>VLOOKUP(B2741,'大货清单（不定期按GOMS更新）'!A:N,14,FALSE)</f>
        <v>288</v>
      </c>
      <c r="N2741" s="53" t="s">
        <v>4706</v>
      </c>
      <c r="O2741" s="27">
        <f>IFERROR(VLOOKUP(N2741,'散件迭代（不定期更新）'!C:J,8,FALSE),0)</f>
        <v>0</v>
      </c>
      <c r="P2741" s="27">
        <f>IFERROR(VLOOKUP(N2741,'散件（更新）'!B:H,3,FALSE),0)</f>
        <v>0</v>
      </c>
      <c r="Q2741" s="27" t="str">
        <f>VLOOKUP(N2741,'散件（更新）'!B:H,2,FALSE)</f>
        <v>114-23280206</v>
      </c>
      <c r="R2741" s="27" t="str">
        <f>VLOOKUP(N2741,'散件（更新）'!B:H,7,FALSE)</f>
        <v>PCBA</v>
      </c>
      <c r="S2741" s="27" t="str">
        <f>VLOOKUP(N2741,'散件（更新）'!B:E,4,FALSE)</f>
        <v>https://tineco-yxzt.oss-accelerate.aliyuncs.com/20240306/xianluban_1709691688866.GIF</v>
      </c>
      <c r="T2741" s="27" t="s">
        <v>8759</v>
      </c>
      <c r="U2741" s="28" t="str">
        <f>VLOOKUP(N2741,'散件（更新）'!B:G,6,FALSE)</f>
        <v>机身主控板组件</v>
      </c>
      <c r="V2741" s="28">
        <f>VLOOKUP(N2741,'散件（更新）'!B:I,8,FALSE)</f>
        <v>6974950107161</v>
      </c>
    </row>
    <row r="2742" spans="1:22">
      <c r="A2742" s="57">
        <v>46169</v>
      </c>
      <c r="B2742" s="54" t="s">
        <v>4436</v>
      </c>
      <c r="C2742" s="27" t="str">
        <f>VLOOKUP(B2742,'大货清单（不定期按GOMS更新）'!A:H,8,0)</f>
        <v>109-23280401</v>
      </c>
      <c r="D2742" s="27" t="str">
        <f>VLOOKUP(B2742,'大货清单（不定期按GOMS更新）'!A:C,3,0)</f>
        <v>CL2328D-01</v>
      </c>
      <c r="E2742" s="27" t="str">
        <f>VLOOKUP(B2742,'大货清单（不定期按GOMS更新）'!A:H,4,0)</f>
        <v>GB</v>
      </c>
      <c r="F2742" s="27" t="str">
        <f>VLOOKUP(B2742,'大货清单（不定期按GOMS更新）'!A:H,2,0)</f>
        <v>Floor One Stretch S6</v>
      </c>
      <c r="G2742" s="28">
        <f>VLOOKUP(B2742,'大货清单（不定期按GOMS更新）'!A:I,9,FALSE)</f>
        <v>6974950106768</v>
      </c>
      <c r="H2742" s="27" t="str">
        <f>VLOOKUP(B2742,'大货清单（不定期按GOMS更新）'!A:H,7,0)</f>
        <v>White</v>
      </c>
      <c r="I2742" s="27" t="str">
        <f>VLOOKUP(B2742,'大货清单（不定期按GOMS更新）'!A:F,6,FALSE)</f>
        <v>ACTIVE</v>
      </c>
      <c r="J2742" s="27" t="str">
        <f>VLOOKUP(B2742,'大货清单（不定期按GOMS更新）'!A:K,11,FALSE)</f>
        <v>9.2</v>
      </c>
      <c r="K2742" s="27" t="str">
        <f>VLOOKUP(B2742,'大货清单（不定期按GOMS更新）'!A:N,12,FALSE)</f>
        <v>738</v>
      </c>
      <c r="L2742" s="27" t="str">
        <f>VLOOKUP(B2742,'大货清单（不定期按GOMS更新）'!A:M,13,FALSE)</f>
        <v>332</v>
      </c>
      <c r="M2742" s="27" t="str">
        <f>VLOOKUP(B2742,'大货清单（不定期按GOMS更新）'!A:N,14,FALSE)</f>
        <v>288</v>
      </c>
      <c r="N2742" s="53" t="s">
        <v>4707</v>
      </c>
      <c r="O2742" s="27">
        <f>IFERROR(VLOOKUP(N2742,'散件迭代（不定期更新）'!C:J,8,FALSE),0)</f>
        <v>0</v>
      </c>
      <c r="P2742" s="27">
        <f>IFERROR(VLOOKUP(N2742,'散件（更新）'!B:H,3,FALSE),0)</f>
        <v>0</v>
      </c>
      <c r="Q2742" s="27" t="str">
        <f>VLOOKUP(N2742,'散件（更新）'!B:H,2,FALSE)</f>
        <v>114-23280209</v>
      </c>
      <c r="R2742" s="27" t="str">
        <f>VLOOKUP(N2742,'散件（更新）'!B:H,7,FALSE)</f>
        <v>PCBA</v>
      </c>
      <c r="S2742" s="27" t="str">
        <f>VLOOKUP(N2742,'散件（更新）'!B:E,4,FALSE)</f>
        <v>https://tineco-yxzt.oss-accelerate.aliyuncs.com/20240306/tuopanxianluban_1709692150505.GIF</v>
      </c>
      <c r="T2742" s="27" t="s">
        <v>8759</v>
      </c>
      <c r="U2742" s="28" t="str">
        <f>VLOOKUP(N2742,'散件（更新）'!B:G,6,FALSE)</f>
        <v>托盘电源板组件</v>
      </c>
      <c r="V2742" s="28">
        <f>VLOOKUP(N2742,'散件（更新）'!B:I,8,FALSE)</f>
        <v>6974950107192</v>
      </c>
    </row>
    <row r="2743" spans="1:22">
      <c r="A2743" s="57">
        <v>46169</v>
      </c>
      <c r="B2743" s="54" t="s">
        <v>4436</v>
      </c>
      <c r="C2743" s="27" t="str">
        <f>VLOOKUP(B2743,'大货清单（不定期按GOMS更新）'!A:H,8,0)</f>
        <v>109-23280401</v>
      </c>
      <c r="D2743" s="27" t="str">
        <f>VLOOKUP(B2743,'大货清单（不定期按GOMS更新）'!A:C,3,0)</f>
        <v>CL2328D-01</v>
      </c>
      <c r="E2743" s="27" t="str">
        <f>VLOOKUP(B2743,'大货清单（不定期按GOMS更新）'!A:H,4,0)</f>
        <v>GB</v>
      </c>
      <c r="F2743" s="27" t="str">
        <f>VLOOKUP(B2743,'大货清单（不定期按GOMS更新）'!A:H,2,0)</f>
        <v>Floor One Stretch S6</v>
      </c>
      <c r="G2743" s="28">
        <f>VLOOKUP(B2743,'大货清单（不定期按GOMS更新）'!A:I,9,FALSE)</f>
        <v>6974950106768</v>
      </c>
      <c r="H2743" s="27" t="str">
        <f>VLOOKUP(B2743,'大货清单（不定期按GOMS更新）'!A:H,7,0)</f>
        <v>White</v>
      </c>
      <c r="I2743" s="27" t="str">
        <f>VLOOKUP(B2743,'大货清单（不定期按GOMS更新）'!A:F,6,FALSE)</f>
        <v>ACTIVE</v>
      </c>
      <c r="J2743" s="27" t="str">
        <f>VLOOKUP(B2743,'大货清单（不定期按GOMS更新）'!A:K,11,FALSE)</f>
        <v>9.2</v>
      </c>
      <c r="K2743" s="27" t="str">
        <f>VLOOKUP(B2743,'大货清单（不定期按GOMS更新）'!A:N,12,FALSE)</f>
        <v>738</v>
      </c>
      <c r="L2743" s="27" t="str">
        <f>VLOOKUP(B2743,'大货清单（不定期按GOMS更新）'!A:M,13,FALSE)</f>
        <v>332</v>
      </c>
      <c r="M2743" s="27" t="str">
        <f>VLOOKUP(B2743,'大货清单（不定期按GOMS更新）'!A:N,14,FALSE)</f>
        <v>288</v>
      </c>
      <c r="N2743" s="53" t="s">
        <v>4696</v>
      </c>
      <c r="O2743" s="27">
        <f>IFERROR(VLOOKUP(N2743,'散件迭代（不定期更新）'!C:J,8,FALSE),0)</f>
        <v>0</v>
      </c>
      <c r="P2743" s="27">
        <f>IFERROR(VLOOKUP(N2743,'散件（更新）'!B:H,3,FALSE),0)</f>
        <v>0</v>
      </c>
      <c r="Q2743" s="27" t="str">
        <f>VLOOKUP(N2743,'散件（更新）'!B:H,2,FALSE)</f>
        <v>114-23280219</v>
      </c>
      <c r="R2743" s="27" t="str">
        <f>VLOOKUP(N2743,'散件（更新）'!B:H,7,FALSE)</f>
        <v>PCBA</v>
      </c>
      <c r="S2743" s="27" t="str">
        <f>VLOOKUP(N2743,'散件（更新）'!B:E,4,FALSE)</f>
        <v>https://tineco-yxzt.oss-accelerate.aliyuncs.com/20240306/dishuazhukongban_1709693147907.GIF</v>
      </c>
      <c r="T2743" s="27" t="s">
        <v>8759</v>
      </c>
      <c r="U2743" s="28" t="str">
        <f>VLOOKUP(N2743,'散件（更新）'!B:G,6,FALSE)</f>
        <v>地刷主控板</v>
      </c>
      <c r="V2743" s="28">
        <f>VLOOKUP(N2743,'散件（更新）'!B:I,8,FALSE)</f>
        <v>6974950107291</v>
      </c>
    </row>
    <row r="2744" spans="1:22">
      <c r="A2744" s="57">
        <v>46169</v>
      </c>
      <c r="B2744" s="54" t="s">
        <v>4436</v>
      </c>
      <c r="C2744" s="27" t="str">
        <f>VLOOKUP(B2744,'大货清单（不定期按GOMS更新）'!A:H,8,0)</f>
        <v>109-23280401</v>
      </c>
      <c r="D2744" s="27" t="str">
        <f>VLOOKUP(B2744,'大货清单（不定期按GOMS更新）'!A:C,3,0)</f>
        <v>CL2328D-01</v>
      </c>
      <c r="E2744" s="27" t="str">
        <f>VLOOKUP(B2744,'大货清单（不定期按GOMS更新）'!A:H,4,0)</f>
        <v>GB</v>
      </c>
      <c r="F2744" s="27" t="str">
        <f>VLOOKUP(B2744,'大货清单（不定期按GOMS更新）'!A:H,2,0)</f>
        <v>Floor One Stretch S6</v>
      </c>
      <c r="G2744" s="28">
        <f>VLOOKUP(B2744,'大货清单（不定期按GOMS更新）'!A:I,9,FALSE)</f>
        <v>6974950106768</v>
      </c>
      <c r="H2744" s="27" t="str">
        <f>VLOOKUP(B2744,'大货清单（不定期按GOMS更新）'!A:H,7,0)</f>
        <v>White</v>
      </c>
      <c r="I2744" s="27" t="str">
        <f>VLOOKUP(B2744,'大货清单（不定期按GOMS更新）'!A:F,6,FALSE)</f>
        <v>ACTIVE</v>
      </c>
      <c r="J2744" s="27" t="str">
        <f>VLOOKUP(B2744,'大货清单（不定期按GOMS更新）'!A:K,11,FALSE)</f>
        <v>9.2</v>
      </c>
      <c r="K2744" s="27" t="str">
        <f>VLOOKUP(B2744,'大货清单（不定期按GOMS更新）'!A:N,12,FALSE)</f>
        <v>738</v>
      </c>
      <c r="L2744" s="27" t="str">
        <f>VLOOKUP(B2744,'大货清单（不定期按GOMS更新）'!A:M,13,FALSE)</f>
        <v>332</v>
      </c>
      <c r="M2744" s="27" t="str">
        <f>VLOOKUP(B2744,'大货清单（不定期按GOMS更新）'!A:N,14,FALSE)</f>
        <v>288</v>
      </c>
      <c r="N2744" s="53" t="s">
        <v>3796</v>
      </c>
      <c r="O2744" s="27">
        <f>IFERROR(VLOOKUP(N2744,'散件迭代（不定期更新）'!C:J,8,FALSE),0)</f>
        <v>0</v>
      </c>
      <c r="P2744" s="27" t="str">
        <f>IFERROR(VLOOKUP(N2744,'散件（更新）'!B:H,3,FALSE),0)</f>
        <v>/</v>
      </c>
      <c r="Q2744" s="27" t="str">
        <f>VLOOKUP(N2744,'散件（更新）'!B:H,2,FALSE)</f>
        <v>114-22200104</v>
      </c>
      <c r="R2744" s="27" t="str">
        <f>VLOOKUP(N2744,'散件（更新）'!B:H,7,FALSE)</f>
        <v>Scraper</v>
      </c>
      <c r="S2744" s="27" t="str">
        <f>VLOOKUP(N2744,'散件（更新）'!B:E,4,FALSE)</f>
        <v>https://tineco-yxzt.oss-accelerate.aliyuncs.com/20231219/9FWRR250000_1702948034118.png</v>
      </c>
      <c r="T2744" s="27" t="s">
        <v>8759</v>
      </c>
      <c r="U2744" s="28" t="str">
        <f>VLOOKUP(N2744,'散件（更新）'!B:G,6,FALSE)</f>
        <v>刮条组件</v>
      </c>
      <c r="V2744" s="28">
        <f>VLOOKUP(N2744,'散件（更新）'!B:I,8,FALSE)</f>
        <v>6974950103897</v>
      </c>
    </row>
    <row r="2745" spans="1:22">
      <c r="A2745" s="57">
        <v>46169</v>
      </c>
      <c r="B2745" s="54" t="s">
        <v>4436</v>
      </c>
      <c r="C2745" s="27" t="str">
        <f>VLOOKUP(B2745,'大货清单（不定期按GOMS更新）'!A:H,8,0)</f>
        <v>109-23280401</v>
      </c>
      <c r="D2745" s="27" t="str">
        <f>VLOOKUP(B2745,'大货清单（不定期按GOMS更新）'!A:C,3,0)</f>
        <v>CL2328D-01</v>
      </c>
      <c r="E2745" s="27" t="str">
        <f>VLOOKUP(B2745,'大货清单（不定期按GOMS更新）'!A:H,4,0)</f>
        <v>GB</v>
      </c>
      <c r="F2745" s="27" t="str">
        <f>VLOOKUP(B2745,'大货清单（不定期按GOMS更新）'!A:H,2,0)</f>
        <v>Floor One Stretch S6</v>
      </c>
      <c r="G2745" s="28">
        <f>VLOOKUP(B2745,'大货清单（不定期按GOMS更新）'!A:I,9,FALSE)</f>
        <v>6974950106768</v>
      </c>
      <c r="H2745" s="27" t="str">
        <f>VLOOKUP(B2745,'大货清单（不定期按GOMS更新）'!A:H,7,0)</f>
        <v>White</v>
      </c>
      <c r="I2745" s="27" t="str">
        <f>VLOOKUP(B2745,'大货清单（不定期按GOMS更新）'!A:F,6,FALSE)</f>
        <v>ACTIVE</v>
      </c>
      <c r="J2745" s="27" t="str">
        <f>VLOOKUP(B2745,'大货清单（不定期按GOMS更新）'!A:K,11,FALSE)</f>
        <v>9.2</v>
      </c>
      <c r="K2745" s="27" t="str">
        <f>VLOOKUP(B2745,'大货清单（不定期按GOMS更新）'!A:N,12,FALSE)</f>
        <v>738</v>
      </c>
      <c r="L2745" s="27" t="str">
        <f>VLOOKUP(B2745,'大货清单（不定期按GOMS更新）'!A:M,13,FALSE)</f>
        <v>332</v>
      </c>
      <c r="M2745" s="27" t="str">
        <f>VLOOKUP(B2745,'大货清单（不定期按GOMS更新）'!A:N,14,FALSE)</f>
        <v>288</v>
      </c>
      <c r="N2745" s="53" t="s">
        <v>4708</v>
      </c>
      <c r="O2745" s="27">
        <f>IFERROR(VLOOKUP(N2745,'散件迭代（不定期更新）'!C:J,8,FALSE),0)</f>
        <v>0</v>
      </c>
      <c r="P2745" s="27">
        <f>IFERROR(VLOOKUP(N2745,'散件（更新）'!B:H,3,FALSE),0)</f>
        <v>0</v>
      </c>
      <c r="Q2745" s="27" t="str">
        <f>VLOOKUP(N2745,'散件（更新）'!B:H,2,FALSE)</f>
        <v>114-23280212</v>
      </c>
      <c r="R2745" s="27" t="str">
        <f>VLOOKUP(N2745,'散件（更新）'!B:H,7,FALSE)</f>
        <v>Sensor</v>
      </c>
      <c r="S2745" s="27" t="str">
        <f>VLOOKUP(N2745,'散件（更新）'!B:E,4,FALSE)</f>
        <v>https://tineco-yxzt.oss-accelerate.aliyuncs.com/20240306/hongwai_1709692389165.GIF</v>
      </c>
      <c r="T2745" s="27" t="s">
        <v>8759</v>
      </c>
      <c r="U2745" s="28" t="str">
        <f>VLOOKUP(N2745,'散件（更新）'!B:G,6,FALSE)</f>
        <v>红外脏污传感器板组件</v>
      </c>
      <c r="V2745" s="28">
        <f>VLOOKUP(N2745,'散件（更新）'!B:I,8,FALSE)</f>
        <v>6974950107222</v>
      </c>
    </row>
    <row r="2746" spans="1:22">
      <c r="A2746" s="57">
        <v>46169</v>
      </c>
      <c r="B2746" s="54" t="s">
        <v>4436</v>
      </c>
      <c r="C2746" s="27" t="str">
        <f>VLOOKUP(B2746,'大货清单（不定期按GOMS更新）'!A:H,8,0)</f>
        <v>109-23280401</v>
      </c>
      <c r="D2746" s="27" t="str">
        <f>VLOOKUP(B2746,'大货清单（不定期按GOMS更新）'!A:C,3,0)</f>
        <v>CL2328D-01</v>
      </c>
      <c r="E2746" s="27" t="str">
        <f>VLOOKUP(B2746,'大货清单（不定期按GOMS更新）'!A:H,4,0)</f>
        <v>GB</v>
      </c>
      <c r="F2746" s="27" t="str">
        <f>VLOOKUP(B2746,'大货清单（不定期按GOMS更新）'!A:H,2,0)</f>
        <v>Floor One Stretch S6</v>
      </c>
      <c r="G2746" s="28">
        <f>VLOOKUP(B2746,'大货清单（不定期按GOMS更新）'!A:I,9,FALSE)</f>
        <v>6974950106768</v>
      </c>
      <c r="H2746" s="27" t="str">
        <f>VLOOKUP(B2746,'大货清单（不定期按GOMS更新）'!A:H,7,0)</f>
        <v>White</v>
      </c>
      <c r="I2746" s="27" t="str">
        <f>VLOOKUP(B2746,'大货清单（不定期按GOMS更新）'!A:F,6,FALSE)</f>
        <v>ACTIVE</v>
      </c>
      <c r="J2746" s="27" t="str">
        <f>VLOOKUP(B2746,'大货清单（不定期按GOMS更新）'!A:K,11,FALSE)</f>
        <v>9.2</v>
      </c>
      <c r="K2746" s="27" t="str">
        <f>VLOOKUP(B2746,'大货清单（不定期按GOMS更新）'!A:N,12,FALSE)</f>
        <v>738</v>
      </c>
      <c r="L2746" s="27" t="str">
        <f>VLOOKUP(B2746,'大货清单（不定期按GOMS更新）'!A:M,13,FALSE)</f>
        <v>332</v>
      </c>
      <c r="M2746" s="27" t="str">
        <f>VLOOKUP(B2746,'大货清单（不定期按GOMS更新）'!A:N,14,FALSE)</f>
        <v>288</v>
      </c>
      <c r="N2746" s="53" t="s">
        <v>4709</v>
      </c>
      <c r="O2746" s="27">
        <f>IFERROR(VLOOKUP(N2746,'散件迭代（不定期更新）'!C:J,8,FALSE),0)</f>
        <v>0</v>
      </c>
      <c r="P2746" s="27">
        <f>IFERROR(VLOOKUP(N2746,'散件（更新）'!B:H,3,FALSE),0)</f>
        <v>0</v>
      </c>
      <c r="Q2746" s="27" t="str">
        <f>VLOOKUP(N2746,'散件（更新）'!B:H,2,FALSE)</f>
        <v>114-23280215</v>
      </c>
      <c r="R2746" s="27" t="str">
        <f>VLOOKUP(N2746,'散件（更新）'!B:H,7,FALSE)</f>
        <v>Sensor</v>
      </c>
      <c r="S2746" s="27" t="str">
        <f>VLOOKUP(N2746,'散件（更新）'!B:E,4,FALSE)</f>
        <v>https://tineco-yxzt.oss-accelerate.aliyuncs.com/20240306/guangdianchuanganqi_1709692976859.GIF</v>
      </c>
      <c r="T2746" s="27" t="s">
        <v>8759</v>
      </c>
      <c r="U2746" s="28" t="str">
        <f>VLOOKUP(N2746,'散件（更新）'!B:G,6,FALSE)</f>
        <v>光电液位传感器组件</v>
      </c>
      <c r="V2746" s="28">
        <f>VLOOKUP(N2746,'散件（更新）'!B:I,8,FALSE)</f>
        <v>69749501072523</v>
      </c>
    </row>
    <row r="2747" spans="1:22">
      <c r="A2747" s="57">
        <v>46169</v>
      </c>
      <c r="B2747" s="54" t="s">
        <v>4436</v>
      </c>
      <c r="C2747" s="27" t="str">
        <f>VLOOKUP(B2747,'大货清单（不定期按GOMS更新）'!A:H,8,0)</f>
        <v>109-23280401</v>
      </c>
      <c r="D2747" s="27" t="str">
        <f>VLOOKUP(B2747,'大货清单（不定期按GOMS更新）'!A:C,3,0)</f>
        <v>CL2328D-01</v>
      </c>
      <c r="E2747" s="27" t="str">
        <f>VLOOKUP(B2747,'大货清单（不定期按GOMS更新）'!A:H,4,0)</f>
        <v>GB</v>
      </c>
      <c r="F2747" s="27" t="str">
        <f>VLOOKUP(B2747,'大货清单（不定期按GOMS更新）'!A:H,2,0)</f>
        <v>Floor One Stretch S6</v>
      </c>
      <c r="G2747" s="28">
        <f>VLOOKUP(B2747,'大货清单（不定期按GOMS更新）'!A:I,9,FALSE)</f>
        <v>6974950106768</v>
      </c>
      <c r="H2747" s="27" t="str">
        <f>VLOOKUP(B2747,'大货清单（不定期按GOMS更新）'!A:H,7,0)</f>
        <v>White</v>
      </c>
      <c r="I2747" s="27" t="str">
        <f>VLOOKUP(B2747,'大货清单（不定期按GOMS更新）'!A:F,6,FALSE)</f>
        <v>ACTIVE</v>
      </c>
      <c r="J2747" s="27" t="str">
        <f>VLOOKUP(B2747,'大货清单（不定期按GOMS更新）'!A:K,11,FALSE)</f>
        <v>9.2</v>
      </c>
      <c r="K2747" s="27" t="str">
        <f>VLOOKUP(B2747,'大货清单（不定期按GOMS更新）'!A:N,12,FALSE)</f>
        <v>738</v>
      </c>
      <c r="L2747" s="27" t="str">
        <f>VLOOKUP(B2747,'大货清单（不定期按GOMS更新）'!A:M,13,FALSE)</f>
        <v>332</v>
      </c>
      <c r="M2747" s="27" t="str">
        <f>VLOOKUP(B2747,'大货清单（不定期按GOMS更新）'!A:N,14,FALSE)</f>
        <v>288</v>
      </c>
      <c r="N2747" s="53" t="s">
        <v>4710</v>
      </c>
      <c r="O2747" s="27">
        <f>IFERROR(VLOOKUP(N2747,'散件迭代（不定期更新）'!C:J,8,FALSE),0)</f>
        <v>0</v>
      </c>
      <c r="P2747" s="27">
        <f>IFERROR(VLOOKUP(N2747,'散件（更新）'!B:H,3,FALSE),0)</f>
        <v>0</v>
      </c>
      <c r="Q2747" s="27" t="str">
        <f>VLOOKUP(N2747,'散件（更新）'!B:H,2,FALSE)</f>
        <v>114-23280217</v>
      </c>
      <c r="R2747" s="27" t="str">
        <f>VLOOKUP(N2747,'散件（更新）'!B:H,7,FALSE)</f>
        <v>Sensor</v>
      </c>
      <c r="S2747" s="27" t="str">
        <f>VLOOKUP(N2747,'散件（更新）'!B:E,4,FALSE)</f>
        <v>https://tineco-yxzt.oss-accelerate.aliyuncs.com/20240306/tangpinghuoer_1709693090974.GIF</v>
      </c>
      <c r="T2747" s="27" t="s">
        <v>8759</v>
      </c>
      <c r="U2747" s="28" t="str">
        <f>VLOOKUP(N2747,'散件（更新）'!B:G,6,FALSE)</f>
        <v>躺平识别霍尔支架组件</v>
      </c>
      <c r="V2747" s="28">
        <f>VLOOKUP(N2747,'散件（更新）'!B:I,8,FALSE)</f>
        <v>6974950107277</v>
      </c>
    </row>
    <row r="2748" spans="1:22">
      <c r="A2748" s="57">
        <v>46169</v>
      </c>
      <c r="B2748" s="54" t="s">
        <v>4436</v>
      </c>
      <c r="C2748" s="27" t="str">
        <f>VLOOKUP(B2748,'大货清单（不定期按GOMS更新）'!A:H,8,0)</f>
        <v>109-23280401</v>
      </c>
      <c r="D2748" s="27" t="str">
        <f>VLOOKUP(B2748,'大货清单（不定期按GOMS更新）'!A:C,3,0)</f>
        <v>CL2328D-01</v>
      </c>
      <c r="E2748" s="27" t="str">
        <f>VLOOKUP(B2748,'大货清单（不定期按GOMS更新）'!A:H,4,0)</f>
        <v>GB</v>
      </c>
      <c r="F2748" s="27" t="str">
        <f>VLOOKUP(B2748,'大货清单（不定期按GOMS更新）'!A:H,2,0)</f>
        <v>Floor One Stretch S6</v>
      </c>
      <c r="G2748" s="28">
        <f>VLOOKUP(B2748,'大货清单（不定期按GOMS更新）'!A:I,9,FALSE)</f>
        <v>6974950106768</v>
      </c>
      <c r="H2748" s="27" t="str">
        <f>VLOOKUP(B2748,'大货清单（不定期按GOMS更新）'!A:H,7,0)</f>
        <v>White</v>
      </c>
      <c r="I2748" s="27" t="str">
        <f>VLOOKUP(B2748,'大货清单（不定期按GOMS更新）'!A:F,6,FALSE)</f>
        <v>ACTIVE</v>
      </c>
      <c r="J2748" s="27" t="str">
        <f>VLOOKUP(B2748,'大货清单（不定期按GOMS更新）'!A:K,11,FALSE)</f>
        <v>9.2</v>
      </c>
      <c r="K2748" s="27" t="str">
        <f>VLOOKUP(B2748,'大货清单（不定期按GOMS更新）'!A:N,12,FALSE)</f>
        <v>738</v>
      </c>
      <c r="L2748" s="27" t="str">
        <f>VLOOKUP(B2748,'大货清单（不定期按GOMS更新）'!A:M,13,FALSE)</f>
        <v>332</v>
      </c>
      <c r="M2748" s="27" t="str">
        <f>VLOOKUP(B2748,'大货清单（不定期按GOMS更新）'!A:N,14,FALSE)</f>
        <v>288</v>
      </c>
      <c r="N2748" s="53" t="s">
        <v>4711</v>
      </c>
      <c r="O2748" s="27">
        <f>IFERROR(VLOOKUP(N2748,'散件迭代（不定期更新）'!C:J,8,FALSE),0)</f>
        <v>0</v>
      </c>
      <c r="P2748" s="27">
        <f>IFERROR(VLOOKUP(N2748,'散件（更新）'!B:H,3,FALSE),0)</f>
        <v>0</v>
      </c>
      <c r="Q2748" s="27" t="str">
        <f>VLOOKUP(N2748,'散件（更新）'!B:H,2,FALSE)</f>
        <v>114-23280213</v>
      </c>
      <c r="R2748" s="27" t="str">
        <f>VLOOKUP(N2748,'散件（更新）'!B:H,7,FALSE)</f>
        <v>Pump</v>
      </c>
      <c r="S2748" s="27" t="str">
        <f>VLOOKUP(N2748,'散件（更新）'!B:E,4,FALSE)</f>
        <v>https://tineco-yxzt.oss-accelerate.aliyuncs.com/20240306/shuibeng_1709692458984.GIF</v>
      </c>
      <c r="T2748" s="27" t="s">
        <v>8759</v>
      </c>
      <c r="U2748" s="28" t="str">
        <f>VLOOKUP(N2748,'散件（更新）'!B:G,6,FALSE)</f>
        <v>蠕动泵组件</v>
      </c>
      <c r="V2748" s="28">
        <f>VLOOKUP(N2748,'散件（更新）'!B:I,8,FALSE)</f>
        <v>6974950107239</v>
      </c>
    </row>
    <row r="2749" spans="1:22">
      <c r="A2749" s="57">
        <v>46169</v>
      </c>
      <c r="B2749" s="54" t="s">
        <v>4436</v>
      </c>
      <c r="C2749" s="27" t="str">
        <f>VLOOKUP(B2749,'大货清单（不定期按GOMS更新）'!A:H,8,0)</f>
        <v>109-23280401</v>
      </c>
      <c r="D2749" s="27" t="str">
        <f>VLOOKUP(B2749,'大货清单（不定期按GOMS更新）'!A:C,3,0)</f>
        <v>CL2328D-01</v>
      </c>
      <c r="E2749" s="27" t="str">
        <f>VLOOKUP(B2749,'大货清单（不定期按GOMS更新）'!A:H,4,0)</f>
        <v>GB</v>
      </c>
      <c r="F2749" s="27" t="str">
        <f>VLOOKUP(B2749,'大货清单（不定期按GOMS更新）'!A:H,2,0)</f>
        <v>Floor One Stretch S6</v>
      </c>
      <c r="G2749" s="28">
        <f>VLOOKUP(B2749,'大货清单（不定期按GOMS更新）'!A:I,9,FALSE)</f>
        <v>6974950106768</v>
      </c>
      <c r="H2749" s="27" t="str">
        <f>VLOOKUP(B2749,'大货清单（不定期按GOMS更新）'!A:H,7,0)</f>
        <v>White</v>
      </c>
      <c r="I2749" s="27" t="str">
        <f>VLOOKUP(B2749,'大货清单（不定期按GOMS更新）'!A:F,6,FALSE)</f>
        <v>ACTIVE</v>
      </c>
      <c r="J2749" s="27" t="str">
        <f>VLOOKUP(B2749,'大货清单（不定期按GOMS更新）'!A:K,11,FALSE)</f>
        <v>9.2</v>
      </c>
      <c r="K2749" s="27" t="str">
        <f>VLOOKUP(B2749,'大货清单（不定期按GOMS更新）'!A:N,12,FALSE)</f>
        <v>738</v>
      </c>
      <c r="L2749" s="27" t="str">
        <f>VLOOKUP(B2749,'大货清单（不定期按GOMS更新）'!A:M,13,FALSE)</f>
        <v>332</v>
      </c>
      <c r="M2749" s="27" t="str">
        <f>VLOOKUP(B2749,'大货清单（不定期按GOMS更新）'!A:N,14,FALSE)</f>
        <v>288</v>
      </c>
      <c r="N2749" s="53" t="s">
        <v>4712</v>
      </c>
      <c r="O2749" s="27">
        <f>IFERROR(VLOOKUP(N2749,'散件迭代（不定期更新）'!C:J,8,FALSE),0)</f>
        <v>0</v>
      </c>
      <c r="P2749" s="27">
        <f>IFERROR(VLOOKUP(N2749,'散件（更新）'!B:H,3,FALSE),0)</f>
        <v>0</v>
      </c>
      <c r="Q2749" s="27" t="str">
        <f>VLOOKUP(N2749,'散件（更新）'!B:H,2,FALSE)</f>
        <v>114-23280221</v>
      </c>
      <c r="R2749" s="27" t="str">
        <f>VLOOKUP(N2749,'散件（更新）'!B:H,7,FALSE)</f>
        <v>Repair Wheel</v>
      </c>
      <c r="S2749" s="27" t="str">
        <f>VLOOKUP(N2749,'散件（更新）'!B:E,4,FALSE)</f>
        <v>https://tineco-yxzt.oss-accelerate.aliyuncs.com/20240306/daxiaolun_1709693230648.GIF</v>
      </c>
      <c r="T2749" s="27" t="s">
        <v>8759</v>
      </c>
      <c r="U2749" s="28" t="str">
        <f>VLOOKUP(N2749,'散件（更新）'!B:G,6,FALSE)</f>
        <v>大轮和小轮组件</v>
      </c>
      <c r="V2749" s="28">
        <f>VLOOKUP(N2749,'散件（更新）'!B:I,8,FALSE)</f>
        <v>6974950107314</v>
      </c>
    </row>
    <row r="2750" spans="1:22">
      <c r="A2750" s="57">
        <v>46169</v>
      </c>
      <c r="B2750" s="54" t="s">
        <v>4436</v>
      </c>
      <c r="C2750" s="27" t="str">
        <f>VLOOKUP(B2750,'大货清单（不定期按GOMS更新）'!A:H,8,0)</f>
        <v>109-23280401</v>
      </c>
      <c r="D2750" s="27" t="str">
        <f>VLOOKUP(B2750,'大货清单（不定期按GOMS更新）'!A:C,3,0)</f>
        <v>CL2328D-01</v>
      </c>
      <c r="E2750" s="27" t="str">
        <f>VLOOKUP(B2750,'大货清单（不定期按GOMS更新）'!A:H,4,0)</f>
        <v>GB</v>
      </c>
      <c r="F2750" s="27" t="str">
        <f>VLOOKUP(B2750,'大货清单（不定期按GOMS更新）'!A:H,2,0)</f>
        <v>Floor One Stretch S6</v>
      </c>
      <c r="G2750" s="28">
        <f>VLOOKUP(B2750,'大货清单（不定期按GOMS更新）'!A:I,9,FALSE)</f>
        <v>6974950106768</v>
      </c>
      <c r="H2750" s="27" t="str">
        <f>VLOOKUP(B2750,'大货清单（不定期按GOMS更新）'!A:H,7,0)</f>
        <v>White</v>
      </c>
      <c r="I2750" s="27" t="str">
        <f>VLOOKUP(B2750,'大货清单（不定期按GOMS更新）'!A:F,6,FALSE)</f>
        <v>ACTIVE</v>
      </c>
      <c r="J2750" s="27" t="str">
        <f>VLOOKUP(B2750,'大货清单（不定期按GOMS更新）'!A:K,11,FALSE)</f>
        <v>9.2</v>
      </c>
      <c r="K2750" s="27" t="str">
        <f>VLOOKUP(B2750,'大货清单（不定期按GOMS更新）'!A:N,12,FALSE)</f>
        <v>738</v>
      </c>
      <c r="L2750" s="27" t="str">
        <f>VLOOKUP(B2750,'大货清单（不定期按GOMS更新）'!A:M,13,FALSE)</f>
        <v>332</v>
      </c>
      <c r="M2750" s="27" t="str">
        <f>VLOOKUP(B2750,'大货清单（不定期按GOMS更新）'!A:N,14,FALSE)</f>
        <v>288</v>
      </c>
      <c r="N2750" s="53" t="s">
        <v>4718</v>
      </c>
      <c r="O2750" s="27">
        <f>IFERROR(VLOOKUP(N2750,'散件迭代（不定期更新）'!C:J,8,FALSE),0)</f>
        <v>0</v>
      </c>
      <c r="P2750" s="27">
        <f>IFERROR(VLOOKUP(N2750,'散件（更新）'!B:H,3,FALSE),0)</f>
        <v>0</v>
      </c>
      <c r="Q2750" s="27" t="str">
        <f>VLOOKUP(N2750,'散件（更新）'!B:H,2,FALSE)</f>
        <v>114-23280202</v>
      </c>
      <c r="R2750" s="27" t="str">
        <f>VLOOKUP(N2750,'散件（更新）'!B:H,7,FALSE)</f>
        <v>Handle</v>
      </c>
      <c r="S2750" s="27" t="str">
        <f>VLOOKUP(N2750,'散件（更新）'!B:E,4,FALSE)</f>
        <v>https://tineco-yxzt.oss-accelerate.aliyuncs.com/20240306/shoubing_1709691535577.GIF</v>
      </c>
      <c r="T2750" s="27" t="s">
        <v>8759</v>
      </c>
      <c r="U2750" s="28" t="str">
        <f>VLOOKUP(N2750,'散件（更新）'!B:G,6,FALSE)</f>
        <v>手柄组件</v>
      </c>
      <c r="V2750" s="28">
        <f>VLOOKUP(N2750,'散件（更新）'!B:I,8,FALSE)</f>
        <v>6974950107123</v>
      </c>
    </row>
    <row r="2751" spans="1:22">
      <c r="A2751" s="57">
        <v>46169</v>
      </c>
      <c r="B2751" s="54" t="s">
        <v>4436</v>
      </c>
      <c r="C2751" s="27" t="str">
        <f>VLOOKUP(B2751,'大货清单（不定期按GOMS更新）'!A:H,8,0)</f>
        <v>109-23280401</v>
      </c>
      <c r="D2751" s="27" t="str">
        <f>VLOOKUP(B2751,'大货清单（不定期按GOMS更新）'!A:C,3,0)</f>
        <v>CL2328D-01</v>
      </c>
      <c r="E2751" s="27" t="str">
        <f>VLOOKUP(B2751,'大货清单（不定期按GOMS更新）'!A:H,4,0)</f>
        <v>GB</v>
      </c>
      <c r="F2751" s="27" t="str">
        <f>VLOOKUP(B2751,'大货清单（不定期按GOMS更新）'!A:H,2,0)</f>
        <v>Floor One Stretch S6</v>
      </c>
      <c r="G2751" s="28">
        <f>VLOOKUP(B2751,'大货清单（不定期按GOMS更新）'!A:I,9,FALSE)</f>
        <v>6974950106768</v>
      </c>
      <c r="H2751" s="27" t="str">
        <f>VLOOKUP(B2751,'大货清单（不定期按GOMS更新）'!A:H,7,0)</f>
        <v>White</v>
      </c>
      <c r="I2751" s="27" t="str">
        <f>VLOOKUP(B2751,'大货清单（不定期按GOMS更新）'!A:F,6,FALSE)</f>
        <v>ACTIVE</v>
      </c>
      <c r="J2751" s="27" t="str">
        <f>VLOOKUP(B2751,'大货清单（不定期按GOMS更新）'!A:K,11,FALSE)</f>
        <v>9.2</v>
      </c>
      <c r="K2751" s="27" t="str">
        <f>VLOOKUP(B2751,'大货清单（不定期按GOMS更新）'!A:N,12,FALSE)</f>
        <v>738</v>
      </c>
      <c r="L2751" s="27" t="str">
        <f>VLOOKUP(B2751,'大货清单（不定期按GOMS更新）'!A:M,13,FALSE)</f>
        <v>332</v>
      </c>
      <c r="M2751" s="27" t="str">
        <f>VLOOKUP(B2751,'大货清单（不定期按GOMS更新）'!A:N,14,FALSE)</f>
        <v>288</v>
      </c>
      <c r="N2751" s="53" t="s">
        <v>4713</v>
      </c>
      <c r="O2751" s="27" t="str">
        <f>IFERROR(VLOOKUP(N2751,'散件迭代（不定期更新）'!C:J,8,FALSE),0)</f>
        <v>A66</v>
      </c>
      <c r="P2751" s="27">
        <f>IFERROR(VLOOKUP(N2751,'散件（更新）'!B:H,3,FALSE),0)</f>
        <v>0</v>
      </c>
      <c r="Q2751" s="27" t="str">
        <f>VLOOKUP(N2751,'散件（更新）'!B:H,2,FALSE)</f>
        <v>114-23280203</v>
      </c>
      <c r="R2751" s="27" t="str">
        <f>VLOOKUP(N2751,'散件（更新）'!B:H,7,FALSE)</f>
        <v>Clean Water Tank</v>
      </c>
      <c r="S2751" s="27" t="str">
        <f>VLOOKUP(N2751,'散件（更新）'!B:E,4,FALSE)</f>
        <v>https://tineco-yxzt.oss-accelerate.aliyuncs.com/20240306/qingshuixiang_1709691425566.GIF</v>
      </c>
      <c r="T2751" s="27" t="s">
        <v>8759</v>
      </c>
      <c r="U2751" s="28" t="str">
        <f>VLOOKUP(N2751,'散件（更新）'!B:G,6,FALSE)</f>
        <v>清水箱组件</v>
      </c>
      <c r="V2751" s="28">
        <f>VLOOKUP(N2751,'散件（更新）'!B:I,8,FALSE)</f>
        <v>6974950107130</v>
      </c>
    </row>
    <row r="2752" spans="1:22">
      <c r="A2752" s="57">
        <v>46169</v>
      </c>
      <c r="B2752" s="54" t="s">
        <v>4436</v>
      </c>
      <c r="C2752" s="27" t="str">
        <f>VLOOKUP(B2752,'大货清单（不定期按GOMS更新）'!A:H,8,0)</f>
        <v>109-23280401</v>
      </c>
      <c r="D2752" s="27" t="str">
        <f>VLOOKUP(B2752,'大货清单（不定期按GOMS更新）'!A:C,3,0)</f>
        <v>CL2328D-01</v>
      </c>
      <c r="E2752" s="27" t="str">
        <f>VLOOKUP(B2752,'大货清单（不定期按GOMS更新）'!A:H,4,0)</f>
        <v>GB</v>
      </c>
      <c r="F2752" s="27" t="str">
        <f>VLOOKUP(B2752,'大货清单（不定期按GOMS更新）'!A:H,2,0)</f>
        <v>Floor One Stretch S6</v>
      </c>
      <c r="G2752" s="28">
        <f>VLOOKUP(B2752,'大货清单（不定期按GOMS更新）'!A:I,9,FALSE)</f>
        <v>6974950106768</v>
      </c>
      <c r="H2752" s="27" t="str">
        <f>VLOOKUP(B2752,'大货清单（不定期按GOMS更新）'!A:H,7,0)</f>
        <v>White</v>
      </c>
      <c r="I2752" s="27" t="str">
        <f>VLOOKUP(B2752,'大货清单（不定期按GOMS更新）'!A:F,6,FALSE)</f>
        <v>ACTIVE</v>
      </c>
      <c r="J2752" s="27" t="str">
        <f>VLOOKUP(B2752,'大货清单（不定期按GOMS更新）'!A:K,11,FALSE)</f>
        <v>9.2</v>
      </c>
      <c r="K2752" s="27" t="str">
        <f>VLOOKUP(B2752,'大货清单（不定期按GOMS更新）'!A:N,12,FALSE)</f>
        <v>738</v>
      </c>
      <c r="L2752" s="27" t="str">
        <f>VLOOKUP(B2752,'大货清单（不定期按GOMS更新）'!A:M,13,FALSE)</f>
        <v>332</v>
      </c>
      <c r="M2752" s="27" t="str">
        <f>VLOOKUP(B2752,'大货清单（不定期按GOMS更新）'!A:N,14,FALSE)</f>
        <v>288</v>
      </c>
      <c r="N2752" s="53" t="s">
        <v>4717</v>
      </c>
      <c r="O2752" s="27">
        <f>IFERROR(VLOOKUP(N2752,'散件迭代（不定期更新）'!C:J,8,FALSE),0)</f>
        <v>0</v>
      </c>
      <c r="P2752" s="27">
        <f>IFERROR(VLOOKUP(N2752,'散件（更新）'!B:H,3,FALSE),0)</f>
        <v>0</v>
      </c>
      <c r="Q2752" s="27" t="str">
        <f>VLOOKUP(N2752,'散件（更新）'!B:H,2,FALSE)</f>
        <v>114-23280201</v>
      </c>
      <c r="R2752" s="27" t="str">
        <f>VLOOKUP(N2752,'散件（更新）'!B:H,7,FALSE)</f>
        <v>Dirt Water Tank</v>
      </c>
      <c r="S2752" s="27" t="str">
        <f>VLOOKUP(N2752,'散件（更新）'!B:E,4,FALSE)</f>
        <v>https://tineco-yxzt.oss-accelerate.aliyuncs.com/20240306/huishoutong_1709691205564.GIF</v>
      </c>
      <c r="T2752" s="27" t="s">
        <v>8759</v>
      </c>
      <c r="U2752" s="28" t="str">
        <f>VLOOKUP(N2752,'散件（更新）'!B:G,6,FALSE)</f>
        <v>回收桶组件</v>
      </c>
      <c r="V2752" s="28">
        <f>VLOOKUP(N2752,'散件（更新）'!B:I,8,FALSE)</f>
        <v>6974950107116</v>
      </c>
    </row>
    <row r="2753" spans="1:22">
      <c r="A2753" s="57">
        <v>46169</v>
      </c>
      <c r="B2753" s="54" t="s">
        <v>1444</v>
      </c>
      <c r="C2753" s="27" t="str">
        <f>VLOOKUP(B2753,'大货清单（不定期按GOMS更新）'!A:H,8,0)</f>
        <v>109-20191901</v>
      </c>
      <c r="D2753" s="27" t="str">
        <f>VLOOKUP(B2753,'大货清单（不定期按GOMS更新）'!A:C,3,0)</f>
        <v>CL2019S-01</v>
      </c>
      <c r="E2753" s="27" t="str">
        <f>VLOOKUP(B2753,'大货清单（不定期按GOMS更新）'!A:H,4,0)</f>
        <v>CL,DE,FR,ES,IT,PL,ZA,MN,MA,TR,NL,BE</v>
      </c>
      <c r="F2753" s="27" t="str">
        <f>VLOOKUP(B2753,'大货清单（不定期按GOMS更新）'!A:H,2,0)</f>
        <v>Floor One S5</v>
      </c>
      <c r="G2753" s="28" t="str">
        <f>VLOOKUP(B2753,'大货清单（不定期按GOMS更新）'!A:I,9,FALSE)</f>
        <v>6972200196132, 6972200196804, 6972200196811, 6972200196743</v>
      </c>
      <c r="H2753" s="27" t="str">
        <f>VLOOKUP(B2753,'大货清单（不定期按GOMS更新）'!A:H,7,0)</f>
        <v>Black</v>
      </c>
      <c r="I2753" s="27" t="str">
        <f>VLOOKUP(B2753,'大货清单（不定期按GOMS更新）'!A:F,6,FALSE)</f>
        <v>ACTIVE</v>
      </c>
      <c r="J2753" s="27" t="str">
        <f>VLOOKUP(B2753,'大货清单（不定期按GOMS更新）'!A:K,11,FALSE)</f>
        <v>8</v>
      </c>
      <c r="K2753" s="27" t="str">
        <f>VLOOKUP(B2753,'大货清单（不定期按GOMS更新）'!A:N,12,FALSE)</f>
        <v>326</v>
      </c>
      <c r="L2753" s="27" t="str">
        <f>VLOOKUP(B2753,'大货清单（不定期按GOMS更新）'!A:M,13,FALSE)</f>
        <v>296</v>
      </c>
      <c r="M2753" s="27" t="str">
        <f>VLOOKUP(B2753,'大货清单（不定期按GOMS更新）'!A:N,14,FALSE)</f>
        <v>672</v>
      </c>
      <c r="N2753" s="53" t="s">
        <v>4430</v>
      </c>
      <c r="O2753" s="27" t="str">
        <f>IFERROR(VLOOKUP(N2753,'散件迭代（不定期更新）'!C:J,8,FALSE),0)</f>
        <v>A53</v>
      </c>
      <c r="P2753" s="27" t="str">
        <f>IFERROR(VLOOKUP(N2753,'散件（更新）'!B:H,3,FALSE),0)</f>
        <v>/</v>
      </c>
      <c r="Q2753" s="27" t="str">
        <f>VLOOKUP(N2753,'散件（更新）'!B:H,2,FALSE)</f>
        <v>114-23710105</v>
      </c>
      <c r="R2753" s="27" t="str">
        <f>VLOOKUP(N2753,'散件（更新）'!B:H,7,FALSE)</f>
        <v>Dirt Water Tank</v>
      </c>
      <c r="S2753" s="27" t="str">
        <f>VLOOKUP(N2753,'散件（更新）'!B:E,4,FALSE)</f>
        <v>https://tineco-yxzt.oss-accelerate.aliyuncs.com/20250122/232323223_1737534287756.jpg</v>
      </c>
      <c r="T2753" s="27" t="s">
        <v>8759</v>
      </c>
      <c r="U2753" s="28" t="str">
        <f>VLOOKUP(N2753,'散件（更新）'!B:G,6,FALSE)</f>
        <v>回收桶组件</v>
      </c>
      <c r="V2753" s="28">
        <f>VLOOKUP(N2753,'散件（更新）'!B:I,8,FALSE)</f>
        <v>6974950105938</v>
      </c>
    </row>
    <row r="2754" spans="1:22">
      <c r="A2754" s="57">
        <v>46169</v>
      </c>
      <c r="B2754" s="54" t="s">
        <v>1446</v>
      </c>
      <c r="C2754" s="27" t="str">
        <f>VLOOKUP(B2754,'大货清单（不定期按GOMS更新）'!A:H,8,0)</f>
        <v>109-20192001</v>
      </c>
      <c r="D2754" s="27" t="str">
        <f>VLOOKUP(B2754,'大货清单（不定期按GOMS更新）'!A:C,3,0)</f>
        <v>CL2019T-01</v>
      </c>
      <c r="E2754" s="27" t="str">
        <f>VLOOKUP(B2754,'大货清单（不定期按GOMS更新）'!A:H,4,0)</f>
        <v>DE,FR,IT,ES,BE,SE,PL,NL</v>
      </c>
      <c r="F2754" s="27" t="str">
        <f>VLOOKUP(B2754,'大货清单（不定期按GOMS更新）'!A:H,2,0)</f>
        <v>Floor One S5 Pro 2</v>
      </c>
      <c r="G2754" s="28">
        <f>VLOOKUP(B2754,'大货清单（不定期按GOMS更新）'!A:I,9,FALSE)</f>
        <v>6972200196125</v>
      </c>
      <c r="H2754" s="27" t="str">
        <f>VLOOKUP(B2754,'大货清单（不定期按GOMS更新）'!A:H,7,0)</f>
        <v>black</v>
      </c>
      <c r="I2754" s="27" t="str">
        <f>VLOOKUP(B2754,'大货清单（不定期按GOMS更新）'!A:F,6,FALSE)</f>
        <v>PHASEOUT</v>
      </c>
      <c r="J2754" s="27" t="str">
        <f>VLOOKUP(B2754,'大货清单（不定期按GOMS更新）'!A:K,11,FALSE)</f>
        <v>8</v>
      </c>
      <c r="K2754" s="27" t="str">
        <f>VLOOKUP(B2754,'大货清单（不定期按GOMS更新）'!A:N,12,FALSE)</f>
        <v>326</v>
      </c>
      <c r="L2754" s="27" t="str">
        <f>VLOOKUP(B2754,'大货清单（不定期按GOMS更新）'!A:M,13,FALSE)</f>
        <v>296</v>
      </c>
      <c r="M2754" s="27" t="str">
        <f>VLOOKUP(B2754,'大货清单（不定期按GOMS更新）'!A:N,14,FALSE)</f>
        <v>672</v>
      </c>
      <c r="N2754" s="53" t="s">
        <v>4430</v>
      </c>
      <c r="O2754" s="27" t="str">
        <f>IFERROR(VLOOKUP(N2754,'散件迭代（不定期更新）'!C:J,8,FALSE),0)</f>
        <v>A53</v>
      </c>
      <c r="P2754" s="27" t="str">
        <f>IFERROR(VLOOKUP(N2754,'散件（更新）'!B:H,3,FALSE),0)</f>
        <v>/</v>
      </c>
      <c r="Q2754" s="27" t="str">
        <f>VLOOKUP(N2754,'散件（更新）'!B:H,2,FALSE)</f>
        <v>114-23710105</v>
      </c>
      <c r="R2754" s="27" t="str">
        <f>VLOOKUP(N2754,'散件（更新）'!B:H,7,FALSE)</f>
        <v>Dirt Water Tank</v>
      </c>
      <c r="S2754" s="27" t="str">
        <f>VLOOKUP(N2754,'散件（更新）'!B:E,4,FALSE)</f>
        <v>https://tineco-yxzt.oss-accelerate.aliyuncs.com/20250122/232323223_1737534287756.jpg</v>
      </c>
      <c r="T2754" s="27" t="s">
        <v>8759</v>
      </c>
      <c r="U2754" s="28" t="str">
        <f>VLOOKUP(N2754,'散件（更新）'!B:G,6,FALSE)</f>
        <v>回收桶组件</v>
      </c>
      <c r="V2754" s="28">
        <f>VLOOKUP(N2754,'散件（更新）'!B:I,8,FALSE)</f>
        <v>6974950105938</v>
      </c>
    </row>
    <row r="2755" spans="1:22">
      <c r="A2755" s="57">
        <v>46169</v>
      </c>
      <c r="B2755" s="54" t="s">
        <v>2339</v>
      </c>
      <c r="C2755" s="27" t="str">
        <f>VLOOKUP(B2755,'大货清单（不定期按GOMS更新）'!A:H,8,0)</f>
        <v>109-22230501</v>
      </c>
      <c r="D2755" s="27" t="str">
        <f>VLOOKUP(B2755,'大货清单（不定期按GOMS更新）'!A:C,3,0)</f>
        <v>CL2223E-01</v>
      </c>
      <c r="E2755" s="27" t="str">
        <f>VLOOKUP(B2755,'大货清单（不定期按GOMS更新）'!A:H,4,0)</f>
        <v>IT,DE,FR,ES,BE,SE,PL,NL</v>
      </c>
      <c r="F2755" s="27" t="str">
        <f>VLOOKUP(B2755,'大货清单（不定期按GOMS更新）'!A:H,2,0)</f>
        <v>Floor One S6</v>
      </c>
      <c r="G2755" s="28">
        <f>VLOOKUP(B2755,'大货清单（不定期按GOMS更新）'!A:I,9,FALSE)</f>
        <v>6974950102425</v>
      </c>
      <c r="H2755" s="27" t="str">
        <f>VLOOKUP(B2755,'大货清单（不定期按GOMS更新）'!A:H,7,0)</f>
        <v>Black</v>
      </c>
      <c r="I2755" s="27" t="str">
        <f>VLOOKUP(B2755,'大货清单（不定期按GOMS更新）'!A:F,6,FALSE)</f>
        <v>PHASEOUT</v>
      </c>
      <c r="J2755" s="27" t="str">
        <f>VLOOKUP(B2755,'大货清单（不定期按GOMS更新）'!A:K,11,FALSE)</f>
        <v>8.85</v>
      </c>
      <c r="K2755" s="27" t="str">
        <f>VLOOKUP(B2755,'大货清单（不定期按GOMS更新）'!A:N,12,FALSE)</f>
        <v>674</v>
      </c>
      <c r="L2755" s="27" t="str">
        <f>VLOOKUP(B2755,'大货清单（不定期按GOMS更新）'!A:M,13,FALSE)</f>
        <v>332</v>
      </c>
      <c r="M2755" s="27" t="str">
        <f>VLOOKUP(B2755,'大货清单（不定期按GOMS更新）'!A:N,14,FALSE)</f>
        <v>310</v>
      </c>
      <c r="N2755" s="53" t="s">
        <v>4430</v>
      </c>
      <c r="O2755" s="27" t="str">
        <f>IFERROR(VLOOKUP(N2755,'散件迭代（不定期更新）'!C:J,8,FALSE),0)</f>
        <v>A53</v>
      </c>
      <c r="P2755" s="27" t="str">
        <f>IFERROR(VLOOKUP(N2755,'散件（更新）'!B:H,3,FALSE),0)</f>
        <v>/</v>
      </c>
      <c r="Q2755" s="27" t="str">
        <f>VLOOKUP(N2755,'散件（更新）'!B:H,2,FALSE)</f>
        <v>114-23710105</v>
      </c>
      <c r="R2755" s="27" t="str">
        <f>VLOOKUP(N2755,'散件（更新）'!B:H,7,FALSE)</f>
        <v>Dirt Water Tank</v>
      </c>
      <c r="S2755" s="27" t="str">
        <f>VLOOKUP(N2755,'散件（更新）'!B:E,4,FALSE)</f>
        <v>https://tineco-yxzt.oss-accelerate.aliyuncs.com/20250122/232323223_1737534287756.jpg</v>
      </c>
      <c r="T2755" s="27" t="s">
        <v>8759</v>
      </c>
      <c r="U2755" s="28" t="str">
        <f>VLOOKUP(N2755,'散件（更新）'!B:G,6,FALSE)</f>
        <v>回收桶组件</v>
      </c>
      <c r="V2755" s="28">
        <f>VLOOKUP(N2755,'散件（更新）'!B:I,8,FALSE)</f>
        <v>6974950105938</v>
      </c>
    </row>
    <row r="2756" spans="1:22">
      <c r="A2756" s="57">
        <v>46169</v>
      </c>
      <c r="B2756" s="54" t="s">
        <v>4035</v>
      </c>
      <c r="C2756" s="27" t="str">
        <f>VLOOKUP(B2756,'大货清单（不定期按GOMS更新）'!A:H,8,0)</f>
        <v>109-23310901</v>
      </c>
      <c r="D2756" s="27" t="str">
        <f>VLOOKUP(B2756,'大货清单（不定期按GOMS更新）'!A:C,3,0)</f>
        <v>CL2331I-01</v>
      </c>
      <c r="E2756" s="27" t="str">
        <f>VLOOKUP(B2756,'大货清单（不定期按GOMS更新）'!A:H,4,0)</f>
        <v>FR,DE,NL,PL,SE,BE,ES,IT</v>
      </c>
      <c r="F2756" s="27" t="str">
        <f>VLOOKUP(B2756,'大货清单（不定期按GOMS更新）'!A:H,2,0)</f>
        <v>Floor One S6</v>
      </c>
      <c r="G2756" s="28">
        <f>VLOOKUP(B2756,'大货清单（不定期按GOMS更新）'!A:I,9,FALSE)</f>
        <v>6974950102425</v>
      </c>
      <c r="H2756" s="27" t="str">
        <f>VLOOKUP(B2756,'大货清单（不定期按GOMS更新）'!A:H,7,0)</f>
        <v>Black</v>
      </c>
      <c r="I2756" s="27" t="str">
        <f>VLOOKUP(B2756,'大货清单（不定期按GOMS更新）'!A:F,6,FALSE)</f>
        <v>ACTIVE</v>
      </c>
      <c r="J2756" s="27" t="str">
        <f>VLOOKUP(B2756,'大货清单（不定期按GOMS更新）'!A:K,11,FALSE)</f>
        <v>9.1</v>
      </c>
      <c r="K2756" s="27" t="str">
        <f>VLOOKUP(B2756,'大货清单（不定期按GOMS更新）'!A:N,12,FALSE)</f>
        <v>674</v>
      </c>
      <c r="L2756" s="27" t="str">
        <f>VLOOKUP(B2756,'大货清单（不定期按GOMS更新）'!A:M,13,FALSE)</f>
        <v>332</v>
      </c>
      <c r="M2756" s="27" t="str">
        <f>VLOOKUP(B2756,'大货清单（不定期按GOMS更新）'!A:N,14,FALSE)</f>
        <v>308</v>
      </c>
      <c r="N2756" s="53" t="s">
        <v>1111</v>
      </c>
      <c r="O2756" s="27" t="str">
        <f>IFERROR(VLOOKUP(N2756,'散件迭代（不定期更新）'!C:J,8,FALSE),0)</f>
        <v>A53</v>
      </c>
      <c r="P2756" s="27" t="str">
        <f>IFERROR(VLOOKUP(N2756,'散件（更新）'!B:H,3,FALSE),0)</f>
        <v>206-2019-0103</v>
      </c>
      <c r="Q2756" s="27" t="str">
        <f>VLOOKUP(N2756,'散件（更新）'!B:H,2,FALSE)</f>
        <v>114-20190103</v>
      </c>
      <c r="R2756" s="27" t="str">
        <f>VLOOKUP(N2756,'散件（更新）'!B:H,7,FALSE)</f>
        <v>Dirt Water Tank</v>
      </c>
      <c r="S2756" s="27" t="str">
        <f>VLOOKUP(N2756,'散件（更新）'!B:E,4,FALSE)</f>
        <v>https://tineco-yxzt.oss-accelerate.aliyuncs.com/20231227/9FWWD100000_1703640266412.png</v>
      </c>
      <c r="T2756" s="27" t="s">
        <v>8759</v>
      </c>
      <c r="U2756" s="28" t="str">
        <f>VLOOKUP(N2756,'散件（更新）'!B:G,6,FALSE)</f>
        <v>回收桶组件</v>
      </c>
      <c r="V2756" s="28" t="str">
        <f>VLOOKUP(N2756,'散件（更新）'!B:I,8,FALSE)</f>
        <v>6972200196453</v>
      </c>
    </row>
    <row r="2757" spans="1:22">
      <c r="A2757" s="57">
        <v>46169</v>
      </c>
      <c r="B2757" s="54" t="s">
        <v>120</v>
      </c>
      <c r="C2757" s="27" t="str">
        <f>VLOOKUP(B2757,'大货清单（不定期按GOMS更新）'!A:H,8,0)</f>
        <v>109-20190601</v>
      </c>
      <c r="D2757" s="27" t="str">
        <f>VLOOKUP(B2757,'大货清单（不定期按GOMS更新）'!A:C,3,0)</f>
        <v>CL2019F-01</v>
      </c>
      <c r="E2757" s="27" t="str">
        <f>VLOOKUP(B2757,'大货清单（不定期按GOMS更新）'!A:H,4,0)</f>
        <v>DE,FR,IT,ES,ZA,NL,PL,SE</v>
      </c>
      <c r="F2757" s="27" t="str">
        <f>VLOOKUP(B2757,'大货清单（不定期按GOMS更新）'!A:H,2,0)</f>
        <v>Floor One S5</v>
      </c>
      <c r="G2757" s="28">
        <f>VLOOKUP(B2757,'大货清单（不定期按GOMS更新）'!A:I,9,FALSE)</f>
        <v>6972200196132</v>
      </c>
      <c r="H2757" s="27" t="str">
        <f>VLOOKUP(B2757,'大货清单（不定期按GOMS更新）'!A:H,7,0)</f>
        <v>Black</v>
      </c>
      <c r="I2757" s="27" t="str">
        <f>VLOOKUP(B2757,'大货清单（不定期按GOMS更新）'!A:F,6,FALSE)</f>
        <v>PHASEOUT</v>
      </c>
      <c r="J2757" s="27" t="str">
        <f>VLOOKUP(B2757,'大货清单（不定期按GOMS更新）'!A:K,11,FALSE)</f>
        <v>8</v>
      </c>
      <c r="K2757" s="27" t="str">
        <f>VLOOKUP(B2757,'大货清单（不定期按GOMS更新）'!A:N,12,FALSE)</f>
        <v>326</v>
      </c>
      <c r="L2757" s="27" t="str">
        <f>VLOOKUP(B2757,'大货清单（不定期按GOMS更新）'!A:M,13,FALSE)</f>
        <v>296</v>
      </c>
      <c r="M2757" s="27" t="str">
        <f>VLOOKUP(B2757,'大货清单（不定期按GOMS更新）'!A:N,14,FALSE)</f>
        <v>672</v>
      </c>
      <c r="N2757" s="53" t="s">
        <v>4430</v>
      </c>
      <c r="O2757" s="27" t="str">
        <f>IFERROR(VLOOKUP(N2757,'散件迭代（不定期更新）'!C:J,8,FALSE),0)</f>
        <v>A53</v>
      </c>
      <c r="P2757" s="27" t="str">
        <f>IFERROR(VLOOKUP(N2757,'散件（更新）'!B:H,3,FALSE),0)</f>
        <v>/</v>
      </c>
      <c r="Q2757" s="27" t="str">
        <f>VLOOKUP(N2757,'散件（更新）'!B:H,2,FALSE)</f>
        <v>114-23710105</v>
      </c>
      <c r="R2757" s="27" t="str">
        <f>VLOOKUP(N2757,'散件（更新）'!B:H,7,FALSE)</f>
        <v>Dirt Water Tank</v>
      </c>
      <c r="S2757" s="27" t="str">
        <f>VLOOKUP(N2757,'散件（更新）'!B:E,4,FALSE)</f>
        <v>https://tineco-yxzt.oss-accelerate.aliyuncs.com/20250122/232323223_1737534287756.jpg</v>
      </c>
      <c r="T2757" s="27" t="s">
        <v>8759</v>
      </c>
      <c r="U2757" s="28" t="str">
        <f>VLOOKUP(N2757,'散件（更新）'!B:G,6,FALSE)</f>
        <v>回收桶组件</v>
      </c>
      <c r="V2757" s="28">
        <f>VLOOKUP(N2757,'散件（更新）'!B:I,8,FALSE)</f>
        <v>6974950105938</v>
      </c>
    </row>
    <row r="2758" spans="1:22">
      <c r="A2758" s="57">
        <v>46169</v>
      </c>
      <c r="B2758" s="54" t="s">
        <v>124</v>
      </c>
      <c r="C2758" s="27" t="str">
        <f>VLOOKUP(B2758,'大货清单（不定期按GOMS更新）'!A:H,8,0)</f>
        <v>109-20190201</v>
      </c>
      <c r="D2758" s="27" t="str">
        <f>VLOOKUP(B2758,'大货清单（不定期按GOMS更新）'!A:C,3,0)</f>
        <v>CL2019B-01</v>
      </c>
      <c r="E2758" s="27" t="str">
        <f>VLOOKUP(B2758,'大货清单（不定期按GOMS更新）'!A:H,4,0)</f>
        <v>DE</v>
      </c>
      <c r="F2758" s="27" t="str">
        <f>VLOOKUP(B2758,'大货清单（不定期按GOMS更新）'!A:H,2,0)</f>
        <v>Floor One S5 Pro</v>
      </c>
      <c r="G2758" s="28">
        <f>VLOOKUP(B2758,'大货清单（不定期按GOMS更新）'!A:I,9,FALSE)</f>
        <v>6972200196071</v>
      </c>
      <c r="H2758" s="27" t="str">
        <f>VLOOKUP(B2758,'大货清单（不定期按GOMS更新）'!A:H,7,0)</f>
        <v>Black</v>
      </c>
      <c r="I2758" s="27" t="str">
        <f>VLOOKUP(B2758,'大货清单（不定期按GOMS更新）'!A:F,6,FALSE)</f>
        <v>PHASEOUT</v>
      </c>
      <c r="J2758" s="27" t="str">
        <f>VLOOKUP(B2758,'大货清单（不定期按GOMS更新）'!A:K,11,FALSE)</f>
        <v>8</v>
      </c>
      <c r="K2758" s="27" t="str">
        <f>VLOOKUP(B2758,'大货清单（不定期按GOMS更新）'!A:N,12,FALSE)</f>
        <v>326</v>
      </c>
      <c r="L2758" s="27" t="str">
        <f>VLOOKUP(B2758,'大货清单（不定期按GOMS更新）'!A:M,13,FALSE)</f>
        <v>296</v>
      </c>
      <c r="M2758" s="27" t="str">
        <f>VLOOKUP(B2758,'大货清单（不定期按GOMS更新）'!A:N,14,FALSE)</f>
        <v>672</v>
      </c>
      <c r="N2758" s="53" t="s">
        <v>4430</v>
      </c>
      <c r="O2758" s="27" t="str">
        <f>IFERROR(VLOOKUP(N2758,'散件迭代（不定期更新）'!C:J,8,FALSE),0)</f>
        <v>A53</v>
      </c>
      <c r="P2758" s="27" t="str">
        <f>IFERROR(VLOOKUP(N2758,'散件（更新）'!B:H,3,FALSE),0)</f>
        <v>/</v>
      </c>
      <c r="Q2758" s="27" t="str">
        <f>VLOOKUP(N2758,'散件（更新）'!B:H,2,FALSE)</f>
        <v>114-23710105</v>
      </c>
      <c r="R2758" s="27" t="str">
        <f>VLOOKUP(N2758,'散件（更新）'!B:H,7,FALSE)</f>
        <v>Dirt Water Tank</v>
      </c>
      <c r="S2758" s="27" t="str">
        <f>VLOOKUP(N2758,'散件（更新）'!B:E,4,FALSE)</f>
        <v>https://tineco-yxzt.oss-accelerate.aliyuncs.com/20250122/232323223_1737534287756.jpg</v>
      </c>
      <c r="T2758" s="27" t="s">
        <v>8759</v>
      </c>
      <c r="U2758" s="28" t="str">
        <f>VLOOKUP(N2758,'散件（更新）'!B:G,6,FALSE)</f>
        <v>回收桶组件</v>
      </c>
      <c r="V2758" s="28">
        <f>VLOOKUP(N2758,'散件（更新）'!B:I,8,FALSE)</f>
        <v>6974950105938</v>
      </c>
    </row>
    <row r="2759" spans="1:22">
      <c r="A2759" s="57">
        <v>46169</v>
      </c>
      <c r="B2759" s="54" t="s">
        <v>126</v>
      </c>
      <c r="C2759" s="27" t="str">
        <f>VLOOKUP(B2759,'大货清单（不定期按GOMS更新）'!A:H,8,0)</f>
        <v>109-20190205</v>
      </c>
      <c r="D2759" s="27" t="str">
        <f>VLOOKUP(B2759,'大货清单（不定期按GOMS更新）'!A:C,3,0)</f>
        <v>CL2019B-05</v>
      </c>
      <c r="E2759" s="27" t="str">
        <f>VLOOKUP(B2759,'大货清单（不定期按GOMS更新）'!A:H,4,0)</f>
        <v>FR,DE,IT,NL,PL,SE,BE</v>
      </c>
      <c r="F2759" s="27" t="str">
        <f>VLOOKUP(B2759,'大货清单（不定期按GOMS更新）'!A:H,2,0)</f>
        <v>Floor One S5 Pro 2</v>
      </c>
      <c r="G2759" s="28">
        <f>VLOOKUP(B2759,'大货清单（不定期按GOMS更新）'!A:I,9,FALSE)</f>
        <v>6972200196125</v>
      </c>
      <c r="H2759" s="27" t="str">
        <f>VLOOKUP(B2759,'大货清单（不定期按GOMS更新）'!A:H,7,0)</f>
        <v>Black</v>
      </c>
      <c r="I2759" s="27" t="str">
        <f>VLOOKUP(B2759,'大货清单（不定期按GOMS更新）'!A:F,6,FALSE)</f>
        <v>PHASEOUT</v>
      </c>
      <c r="J2759" s="27" t="str">
        <f>VLOOKUP(B2759,'大货清单（不定期按GOMS更新）'!A:K,11,FALSE)</f>
        <v>8</v>
      </c>
      <c r="K2759" s="27" t="str">
        <f>VLOOKUP(B2759,'大货清单（不定期按GOMS更新）'!A:N,12,FALSE)</f>
        <v>326</v>
      </c>
      <c r="L2759" s="27" t="str">
        <f>VLOOKUP(B2759,'大货清单（不定期按GOMS更新）'!A:M,13,FALSE)</f>
        <v>296</v>
      </c>
      <c r="M2759" s="27" t="str">
        <f>VLOOKUP(B2759,'大货清单（不定期按GOMS更新）'!A:N,14,FALSE)</f>
        <v>672</v>
      </c>
      <c r="N2759" s="53" t="s">
        <v>4430</v>
      </c>
      <c r="O2759" s="27" t="str">
        <f>IFERROR(VLOOKUP(N2759,'散件迭代（不定期更新）'!C:J,8,FALSE),0)</f>
        <v>A53</v>
      </c>
      <c r="P2759" s="27" t="str">
        <f>IFERROR(VLOOKUP(N2759,'散件（更新）'!B:H,3,FALSE),0)</f>
        <v>/</v>
      </c>
      <c r="Q2759" s="27" t="str">
        <f>VLOOKUP(N2759,'散件（更新）'!B:H,2,FALSE)</f>
        <v>114-23710105</v>
      </c>
      <c r="R2759" s="27" t="str">
        <f>VLOOKUP(N2759,'散件（更新）'!B:H,7,FALSE)</f>
        <v>Dirt Water Tank</v>
      </c>
      <c r="S2759" s="27" t="str">
        <f>VLOOKUP(N2759,'散件（更新）'!B:E,4,FALSE)</f>
        <v>https://tineco-yxzt.oss-accelerate.aliyuncs.com/20250122/232323223_1737534287756.jpg</v>
      </c>
      <c r="T2759" s="27" t="s">
        <v>8759</v>
      </c>
      <c r="U2759" s="28" t="str">
        <f>VLOOKUP(N2759,'散件（更新）'!B:G,6,FALSE)</f>
        <v>回收桶组件</v>
      </c>
      <c r="V2759" s="28">
        <f>VLOOKUP(N2759,'散件（更新）'!B:I,8,FALSE)</f>
        <v>6974950105938</v>
      </c>
    </row>
    <row r="2760" spans="1:22">
      <c r="A2760" s="57">
        <v>46169</v>
      </c>
      <c r="B2760" s="54" t="s">
        <v>4395</v>
      </c>
      <c r="C2760" s="27" t="str">
        <f>VLOOKUP(B2760,'大货清单（不定期按GOMS更新）'!A:H,8,0)</f>
        <v>109-23280301</v>
      </c>
      <c r="D2760" s="27" t="str">
        <f>VLOOKUP(B2760,'大货清单（不定期按GOMS更新）'!A:C,3,0)</f>
        <v>CL2328C-01</v>
      </c>
      <c r="E2760" s="27" t="str">
        <f>VLOOKUP(B2760,'大货清单（不定期按GOMS更新）'!A:H,4,0)</f>
        <v>DE,ES,IT,FR,ZA,CL,MN,TR,NL,PL,SE,BE,MX,PE</v>
      </c>
      <c r="F2760" s="27" t="str">
        <f>VLOOKUP(B2760,'大货清单（不定期按GOMS更新）'!A:H,2,0)</f>
        <v>Floor One Stretch S6</v>
      </c>
      <c r="G2760" s="28">
        <f>VLOOKUP(B2760,'大货清单（不定期按GOMS更新）'!A:I,9,FALSE)</f>
        <v>6974950106751</v>
      </c>
      <c r="H2760" s="27" t="str">
        <f>VLOOKUP(B2760,'大货清单（不定期按GOMS更新）'!A:H,7,0)</f>
        <v>White</v>
      </c>
      <c r="I2760" s="27" t="str">
        <f>VLOOKUP(B2760,'大货清单（不定期按GOMS更新）'!A:F,6,FALSE)</f>
        <v>ACTIVE</v>
      </c>
      <c r="J2760" s="27" t="str">
        <f>VLOOKUP(B2760,'大货清单（不定期按GOMS更新）'!A:K,11,FALSE)</f>
        <v>9.2</v>
      </c>
      <c r="K2760" s="27" t="str">
        <f>VLOOKUP(B2760,'大货清单（不定期按GOMS更新）'!A:N,12,FALSE)</f>
        <v>738</v>
      </c>
      <c r="L2760" s="27" t="str">
        <f>VLOOKUP(B2760,'大货清单（不定期按GOMS更新）'!A:M,13,FALSE)</f>
        <v>332</v>
      </c>
      <c r="M2760" s="27" t="str">
        <f>VLOOKUP(B2760,'大货清单（不定期按GOMS更新）'!A:N,14,FALSE)</f>
        <v>288</v>
      </c>
      <c r="N2760" s="53" t="s">
        <v>7530</v>
      </c>
      <c r="O2760" s="27" t="str">
        <f>IFERROR(VLOOKUP(N2760,'散件迭代（不定期更新）'!C:J,8,FALSE),0)</f>
        <v>A64</v>
      </c>
      <c r="P2760" s="27">
        <f>IFERROR(VLOOKUP(N2760,'散件（更新）'!B:H,3,FALSE),0)</f>
        <v>0</v>
      </c>
      <c r="Q2760" s="27" t="str">
        <f>VLOOKUP(N2760,'散件（更新）'!B:H,2,FALSE)</f>
        <v>114-23280222</v>
      </c>
      <c r="R2760" s="27" t="str">
        <f>VLOOKUP(N2760,'散件（更新）'!B:H,7,FALSE)</f>
        <v>HEPA Assy</v>
      </c>
      <c r="S2760" s="27" t="str">
        <f>VLOOKUP(N2760,'散件（更新）'!B:E,4,FALSE)</f>
        <v>https://tineco-yxzt.oss-accelerate.aliyuncs.com/20240822/HEPA_1724286749680.jpg</v>
      </c>
      <c r="T2760" s="27" t="s">
        <v>8759</v>
      </c>
      <c r="U2760" s="28" t="str">
        <f>VLOOKUP(N2760,'散件（更新）'!B:G,6,FALSE)</f>
        <v>回收桶过滤器组件</v>
      </c>
      <c r="V2760" s="28">
        <f>VLOOKUP(N2760,'散件（更新）'!B:I,8,FALSE)</f>
        <v>6932485000470</v>
      </c>
    </row>
    <row r="2761" spans="1:22">
      <c r="A2761" s="57">
        <v>46169</v>
      </c>
      <c r="B2761" s="54" t="s">
        <v>4436</v>
      </c>
      <c r="C2761" s="27" t="str">
        <f>VLOOKUP(B2761,'大货清单（不定期按GOMS更新）'!A:H,8,0)</f>
        <v>109-23280401</v>
      </c>
      <c r="D2761" s="27" t="str">
        <f>VLOOKUP(B2761,'大货清单（不定期按GOMS更新）'!A:C,3,0)</f>
        <v>CL2328D-01</v>
      </c>
      <c r="E2761" s="27" t="str">
        <f>VLOOKUP(B2761,'大货清单（不定期按GOMS更新）'!A:H,4,0)</f>
        <v>GB</v>
      </c>
      <c r="F2761" s="27" t="str">
        <f>VLOOKUP(B2761,'大货清单（不定期按GOMS更新）'!A:H,2,0)</f>
        <v>Floor One Stretch S6</v>
      </c>
      <c r="G2761" s="28">
        <f>VLOOKUP(B2761,'大货清单（不定期按GOMS更新）'!A:I,9,FALSE)</f>
        <v>6974950106768</v>
      </c>
      <c r="H2761" s="27" t="str">
        <f>VLOOKUP(B2761,'大货清单（不定期按GOMS更新）'!A:H,7,0)</f>
        <v>White</v>
      </c>
      <c r="I2761" s="27" t="str">
        <f>VLOOKUP(B2761,'大货清单（不定期按GOMS更新）'!A:F,6,FALSE)</f>
        <v>ACTIVE</v>
      </c>
      <c r="J2761" s="27" t="str">
        <f>VLOOKUP(B2761,'大货清单（不定期按GOMS更新）'!A:K,11,FALSE)</f>
        <v>9.2</v>
      </c>
      <c r="K2761" s="27" t="str">
        <f>VLOOKUP(B2761,'大货清单（不定期按GOMS更新）'!A:N,12,FALSE)</f>
        <v>738</v>
      </c>
      <c r="L2761" s="27" t="str">
        <f>VLOOKUP(B2761,'大货清单（不定期按GOMS更新）'!A:M,13,FALSE)</f>
        <v>332</v>
      </c>
      <c r="M2761" s="27" t="str">
        <f>VLOOKUP(B2761,'大货清单（不定期按GOMS更新）'!A:N,14,FALSE)</f>
        <v>288</v>
      </c>
      <c r="N2761" s="53" t="s">
        <v>7530</v>
      </c>
      <c r="O2761" s="27" t="str">
        <f>IFERROR(VLOOKUP(N2761,'散件迭代（不定期更新）'!C:J,8,FALSE),0)</f>
        <v>A64</v>
      </c>
      <c r="P2761" s="27">
        <f>IFERROR(VLOOKUP(N2761,'散件（更新）'!B:H,3,FALSE),0)</f>
        <v>0</v>
      </c>
      <c r="Q2761" s="27" t="str">
        <f>VLOOKUP(N2761,'散件（更新）'!B:H,2,FALSE)</f>
        <v>114-23280222</v>
      </c>
      <c r="R2761" s="27" t="str">
        <f>VLOOKUP(N2761,'散件（更新）'!B:H,7,FALSE)</f>
        <v>HEPA Assy</v>
      </c>
      <c r="S2761" s="27" t="str">
        <f>VLOOKUP(N2761,'散件（更新）'!B:E,4,FALSE)</f>
        <v>https://tineco-yxzt.oss-accelerate.aliyuncs.com/20240822/HEPA_1724286749680.jpg</v>
      </c>
      <c r="T2761" s="27" t="s">
        <v>8759</v>
      </c>
      <c r="U2761" s="28" t="str">
        <f>VLOOKUP(N2761,'散件（更新）'!B:G,6,FALSE)</f>
        <v>回收桶过滤器组件</v>
      </c>
      <c r="V2761" s="28">
        <f>VLOOKUP(N2761,'散件（更新）'!B:I,8,FALSE)</f>
        <v>6932485000470</v>
      </c>
    </row>
    <row r="2762" spans="1:22">
      <c r="A2762" s="57">
        <v>46169</v>
      </c>
      <c r="B2762" s="54" t="s">
        <v>5079</v>
      </c>
      <c r="C2762" s="27" t="str">
        <f>VLOOKUP(B2762,'大货清单（不定期按GOMS更新）'!A:H,8,0)</f>
        <v>109-20291101</v>
      </c>
      <c r="D2762" s="27" t="str">
        <f>VLOOKUP(B2762,'大货清单（不定期按GOMS更新）'!A:C,3,0)</f>
        <v>CL2029K-01</v>
      </c>
      <c r="E2762" s="27" t="str">
        <f>VLOOKUP(B2762,'大货清单（不定期按GOMS更新）'!A:H,4,0)</f>
        <v>GB</v>
      </c>
      <c r="F2762" s="27" t="str">
        <f>VLOOKUP(B2762,'大货清单（不定期按GOMS更新）'!A:H,2,0)</f>
        <v>iFloor 5 Steam</v>
      </c>
      <c r="G2762" s="28">
        <f>VLOOKUP(B2762,'大货清单（不定期按GOMS更新）'!A:I,9,FALSE)</f>
        <v>6974950109134</v>
      </c>
      <c r="H2762" s="27" t="str">
        <f>VLOOKUP(B2762,'大货清单（不定期按GOMS更新）'!A:H,7,0)</f>
        <v>Black</v>
      </c>
      <c r="I2762" s="27" t="str">
        <f>VLOOKUP(B2762,'大货清单（不定期按GOMS更新）'!A:F,6,FALSE)</f>
        <v>ACTIVE</v>
      </c>
      <c r="J2762" s="27" t="str">
        <f>VLOOKUP(B2762,'大货清单（不定期按GOMS更新）'!A:K,11,FALSE)</f>
        <v>9.15</v>
      </c>
      <c r="K2762" s="27" t="str">
        <f>VLOOKUP(B2762,'大货清单（不定期按GOMS更新）'!A:N,12,FALSE)</f>
        <v>362</v>
      </c>
      <c r="L2762" s="27" t="str">
        <f>VLOOKUP(B2762,'大货清单（不定期按GOMS更新）'!A:M,13,FALSE)</f>
        <v>336</v>
      </c>
      <c r="M2762" s="27" t="str">
        <f>VLOOKUP(B2762,'大货清单（不定期按GOMS更新）'!A:N,14,FALSE)</f>
        <v>676</v>
      </c>
      <c r="N2762" s="48" t="s">
        <v>1138</v>
      </c>
      <c r="O2762" s="27">
        <f>IFERROR(VLOOKUP(N2762,'散件迭代（不定期更新）'!C:J,8,FALSE),0)</f>
        <v>0</v>
      </c>
      <c r="P2762" s="27" t="str">
        <f>IFERROR(VLOOKUP(N2762,'散件（更新）'!B:H,3,FALSE),0)</f>
        <v>206-2029-0619</v>
      </c>
      <c r="Q2762" s="27" t="str">
        <f>VLOOKUP(N2762,'散件（更新）'!B:H,2,FALSE)</f>
        <v>114-20290619</v>
      </c>
      <c r="R2762" s="27" t="str">
        <f>VLOOKUP(N2762,'散件（更新）'!B:H,7,FALSE)</f>
        <v>HEPA Assy+Brush Roller</v>
      </c>
      <c r="S2762" s="27" t="str">
        <f>VLOOKUP(N2762,'散件（更新）'!B:E,4,FALSE)</f>
        <v>https://tineco-yxzt.oss-accelerate.aliyuncs.com/20231227/9SWAR100000_1703640266936.png</v>
      </c>
      <c r="T2762" s="27" t="s">
        <v>8759</v>
      </c>
      <c r="U2762" s="28" t="str">
        <f>VLOOKUP(N2762,'散件（更新）'!B:G,6,FALSE)</f>
        <v>Steam附件套装</v>
      </c>
      <c r="V2762" s="28" t="str">
        <f>VLOOKUP(N2762,'散件（更新）'!B:I,8,FALSE)</f>
        <v>6972200198389</v>
      </c>
    </row>
    <row r="2763" spans="1:22">
      <c r="A2763" s="57">
        <v>46169</v>
      </c>
      <c r="B2763" s="54" t="s">
        <v>5079</v>
      </c>
      <c r="C2763" s="27" t="str">
        <f>VLOOKUP(B2763,'大货清单（不定期按GOMS更新）'!A:H,8,0)</f>
        <v>109-20291101</v>
      </c>
      <c r="D2763" s="27" t="str">
        <f>VLOOKUP(B2763,'大货清单（不定期按GOMS更新）'!A:C,3,0)</f>
        <v>CL2029K-01</v>
      </c>
      <c r="E2763" s="27" t="str">
        <f>VLOOKUP(B2763,'大货清单（不定期按GOMS更新）'!A:H,4,0)</f>
        <v>GB</v>
      </c>
      <c r="F2763" s="27" t="str">
        <f>VLOOKUP(B2763,'大货清单（不定期按GOMS更新）'!A:H,2,0)</f>
        <v>iFloor 5 Steam</v>
      </c>
      <c r="G2763" s="28">
        <f>VLOOKUP(B2763,'大货清单（不定期按GOMS更新）'!A:I,9,FALSE)</f>
        <v>6974950109134</v>
      </c>
      <c r="H2763" s="27" t="str">
        <f>VLOOKUP(B2763,'大货清单（不定期按GOMS更新）'!A:H,7,0)</f>
        <v>Black</v>
      </c>
      <c r="I2763" s="27" t="str">
        <f>VLOOKUP(B2763,'大货清单（不定期按GOMS更新）'!A:F,6,FALSE)</f>
        <v>ACTIVE</v>
      </c>
      <c r="J2763" s="27" t="str">
        <f>VLOOKUP(B2763,'大货清单（不定期按GOMS更新）'!A:K,11,FALSE)</f>
        <v>9.15</v>
      </c>
      <c r="K2763" s="27" t="str">
        <f>VLOOKUP(B2763,'大货清单（不定期按GOMS更新）'!A:N,12,FALSE)</f>
        <v>362</v>
      </c>
      <c r="L2763" s="27" t="str">
        <f>VLOOKUP(B2763,'大货清单（不定期按GOMS更新）'!A:M,13,FALSE)</f>
        <v>336</v>
      </c>
      <c r="M2763" s="27" t="str">
        <f>VLOOKUP(B2763,'大货清单（不定期按GOMS更新）'!A:N,14,FALSE)</f>
        <v>676</v>
      </c>
      <c r="N2763" s="48" t="s">
        <v>1134</v>
      </c>
      <c r="O2763" s="27">
        <f>IFERROR(VLOOKUP(N2763,'散件迭代（不定期更新）'!C:J,8,FALSE),0)</f>
        <v>0</v>
      </c>
      <c r="P2763" s="27" t="str">
        <f>IFERROR(VLOOKUP(N2763,'散件（更新）'!B:H,3,FALSE),0)</f>
        <v>206-2029-0604</v>
      </c>
      <c r="Q2763" s="27" t="str">
        <f>VLOOKUP(N2763,'散件（更新）'!B:H,2,FALSE)</f>
        <v>114-20290604</v>
      </c>
      <c r="R2763" s="27" t="str">
        <f>VLOOKUP(N2763,'散件（更新）'!B:H,7,FALSE)</f>
        <v>Brush Roller Cover</v>
      </c>
      <c r="S2763" s="27" t="str">
        <f>VLOOKUP(N2763,'散件（更新）'!B:E,4,FALSE)</f>
        <v>https://tineco-yxzt.oss-accelerate.aliyuncs.com/20231227/9SWBC100000_1703640267067.png</v>
      </c>
      <c r="T2763" s="27" t="s">
        <v>8759</v>
      </c>
      <c r="U2763" s="28" t="str">
        <f>VLOOKUP(N2763,'散件（更新）'!B:G,6,FALSE)</f>
        <v>滚刷盖组件</v>
      </c>
      <c r="V2763" s="28" t="str">
        <f>VLOOKUP(N2763,'散件（更新）'!B:I,8,FALSE)</f>
        <v>6972200198259</v>
      </c>
    </row>
    <row r="2764" spans="1:22">
      <c r="A2764" s="57">
        <v>46169</v>
      </c>
      <c r="B2764" s="54" t="s">
        <v>5079</v>
      </c>
      <c r="C2764" s="27" t="str">
        <f>VLOOKUP(B2764,'大货清单（不定期按GOMS更新）'!A:H,8,0)</f>
        <v>109-20291101</v>
      </c>
      <c r="D2764" s="27" t="str">
        <f>VLOOKUP(B2764,'大货清单（不定期按GOMS更新）'!A:C,3,0)</f>
        <v>CL2029K-01</v>
      </c>
      <c r="E2764" s="27" t="str">
        <f>VLOOKUP(B2764,'大货清单（不定期按GOMS更新）'!A:H,4,0)</f>
        <v>GB</v>
      </c>
      <c r="F2764" s="27" t="str">
        <f>VLOOKUP(B2764,'大货清单（不定期按GOMS更新）'!A:H,2,0)</f>
        <v>iFloor 5 Steam</v>
      </c>
      <c r="G2764" s="28">
        <f>VLOOKUP(B2764,'大货清单（不定期按GOMS更新）'!A:I,9,FALSE)</f>
        <v>6974950109134</v>
      </c>
      <c r="H2764" s="27" t="str">
        <f>VLOOKUP(B2764,'大货清单（不定期按GOMS更新）'!A:H,7,0)</f>
        <v>Black</v>
      </c>
      <c r="I2764" s="27" t="str">
        <f>VLOOKUP(B2764,'大货清单（不定期按GOMS更新）'!A:F,6,FALSE)</f>
        <v>ACTIVE</v>
      </c>
      <c r="J2764" s="27" t="str">
        <f>VLOOKUP(B2764,'大货清单（不定期按GOMS更新）'!A:K,11,FALSE)</f>
        <v>9.15</v>
      </c>
      <c r="K2764" s="27" t="str">
        <f>VLOOKUP(B2764,'大货清单（不定期按GOMS更新）'!A:N,12,FALSE)</f>
        <v>362</v>
      </c>
      <c r="L2764" s="27" t="str">
        <f>VLOOKUP(B2764,'大货清单（不定期按GOMS更新）'!A:M,13,FALSE)</f>
        <v>336</v>
      </c>
      <c r="M2764" s="27" t="str">
        <f>VLOOKUP(B2764,'大货清单（不定期按GOMS更新）'!A:N,14,FALSE)</f>
        <v>676</v>
      </c>
      <c r="N2764" s="48" t="s">
        <v>1137</v>
      </c>
      <c r="O2764" s="27">
        <f>IFERROR(VLOOKUP(N2764,'散件迭代（不定期更新）'!C:J,8,FALSE),0)</f>
        <v>0</v>
      </c>
      <c r="P2764" s="27" t="str">
        <f>IFERROR(VLOOKUP(N2764,'散件（更新）'!B:H,3,FALSE),0)</f>
        <v>206-2029-0600</v>
      </c>
      <c r="Q2764" s="27" t="str">
        <f>VLOOKUP(N2764,'散件（更新）'!B:H,2,FALSE)</f>
        <v>114-20290600</v>
      </c>
      <c r="R2764" s="27" t="str">
        <f>VLOOKUP(N2764,'散件（更新）'!B:H,7,FALSE)</f>
        <v>Brush Roller</v>
      </c>
      <c r="S2764" s="27" t="str">
        <f>VLOOKUP(N2764,'散件（更新）'!B:E,4,FALSE)</f>
        <v>https://tineco-yxzt.oss-accelerate.aliyuncs.com/20231219/9SWBR100000_1702948045666.png</v>
      </c>
      <c r="T2764" s="27" t="s">
        <v>8759</v>
      </c>
      <c r="U2764" s="28" t="str">
        <f>VLOOKUP(N2764,'散件（更新）'!B:G,6,FALSE)</f>
        <v>滚刷组件</v>
      </c>
      <c r="V2764" s="28" t="str">
        <f>VLOOKUP(N2764,'散件（更新）'!B:I,8,FALSE)</f>
        <v>6972200198228</v>
      </c>
    </row>
    <row r="2765" spans="1:22">
      <c r="A2765" s="57">
        <v>46169</v>
      </c>
      <c r="B2765" s="54" t="s">
        <v>5079</v>
      </c>
      <c r="C2765" s="27" t="str">
        <f>VLOOKUP(B2765,'大货清单（不定期按GOMS更新）'!A:H,8,0)</f>
        <v>109-20291101</v>
      </c>
      <c r="D2765" s="27" t="str">
        <f>VLOOKUP(B2765,'大货清单（不定期按GOMS更新）'!A:C,3,0)</f>
        <v>CL2029K-01</v>
      </c>
      <c r="E2765" s="27" t="str">
        <f>VLOOKUP(B2765,'大货清单（不定期按GOMS更新）'!A:H,4,0)</f>
        <v>GB</v>
      </c>
      <c r="F2765" s="27" t="str">
        <f>VLOOKUP(B2765,'大货清单（不定期按GOMS更新）'!A:H,2,0)</f>
        <v>iFloor 5 Steam</v>
      </c>
      <c r="G2765" s="28">
        <f>VLOOKUP(B2765,'大货清单（不定期按GOMS更新）'!A:I,9,FALSE)</f>
        <v>6974950109134</v>
      </c>
      <c r="H2765" s="27" t="str">
        <f>VLOOKUP(B2765,'大货清单（不定期按GOMS更新）'!A:H,7,0)</f>
        <v>Black</v>
      </c>
      <c r="I2765" s="27" t="str">
        <f>VLOOKUP(B2765,'大货清单（不定期按GOMS更新）'!A:F,6,FALSE)</f>
        <v>ACTIVE</v>
      </c>
      <c r="J2765" s="27" t="str">
        <f>VLOOKUP(B2765,'大货清单（不定期按GOMS更新）'!A:K,11,FALSE)</f>
        <v>9.15</v>
      </c>
      <c r="K2765" s="27" t="str">
        <f>VLOOKUP(B2765,'大货清单（不定期按GOMS更新）'!A:N,12,FALSE)</f>
        <v>362</v>
      </c>
      <c r="L2765" s="27" t="str">
        <f>VLOOKUP(B2765,'大货清单（不定期按GOMS更新）'!A:M,13,FALSE)</f>
        <v>336</v>
      </c>
      <c r="M2765" s="27" t="str">
        <f>VLOOKUP(B2765,'大货清单（不定期按GOMS更新）'!A:N,14,FALSE)</f>
        <v>676</v>
      </c>
      <c r="N2765" s="49" t="s">
        <v>1128</v>
      </c>
      <c r="O2765" s="27">
        <f>IFERROR(VLOOKUP(N2765,'散件迭代（不定期更新）'!C:J,8,FALSE),0)</f>
        <v>0</v>
      </c>
      <c r="P2765" s="27" t="str">
        <f>IFERROR(VLOOKUP(N2765,'散件（更新）'!B:H,3,FALSE),0)</f>
        <v>206-2029-0608</v>
      </c>
      <c r="Q2765" s="27" t="str">
        <f>VLOOKUP(N2765,'散件（更新）'!B:H,2,FALSE)</f>
        <v>114-20290608</v>
      </c>
      <c r="R2765" s="27" t="str">
        <f>VLOOKUP(N2765,'散件（更新）'!B:H,7,FALSE)</f>
        <v>Filter</v>
      </c>
      <c r="S2765" s="27" t="str">
        <f>VLOOKUP(N2765,'散件（更新）'!B:E,4,FALSE)</f>
        <v>https://tineco-yxzt.oss-accelerate.aliyuncs.com/20231219/9SWFI100000_1702948045741.png</v>
      </c>
      <c r="T2765" s="27" t="s">
        <v>8759</v>
      </c>
      <c r="U2765" s="28" t="str">
        <f>VLOOKUP(N2765,'散件（更新）'!B:G,6,FALSE)</f>
        <v>回收桶挡板</v>
      </c>
      <c r="V2765" s="28" t="str">
        <f>VLOOKUP(N2765,'散件（更新）'!B:I,8,FALSE)</f>
        <v>6972200198297</v>
      </c>
    </row>
    <row r="2766" spans="1:22">
      <c r="A2766" s="57">
        <v>46169</v>
      </c>
      <c r="B2766" s="54" t="s">
        <v>5079</v>
      </c>
      <c r="C2766" s="27" t="str">
        <f>VLOOKUP(B2766,'大货清单（不定期按GOMS更新）'!A:H,8,0)</f>
        <v>109-20291101</v>
      </c>
      <c r="D2766" s="27" t="str">
        <f>VLOOKUP(B2766,'大货清单（不定期按GOMS更新）'!A:C,3,0)</f>
        <v>CL2029K-01</v>
      </c>
      <c r="E2766" s="27" t="str">
        <f>VLOOKUP(B2766,'大货清单（不定期按GOMS更新）'!A:H,4,0)</f>
        <v>GB</v>
      </c>
      <c r="F2766" s="27" t="str">
        <f>VLOOKUP(B2766,'大货清单（不定期按GOMS更新）'!A:H,2,0)</f>
        <v>iFloor 5 Steam</v>
      </c>
      <c r="G2766" s="28">
        <f>VLOOKUP(B2766,'大货清单（不定期按GOMS更新）'!A:I,9,FALSE)</f>
        <v>6974950109134</v>
      </c>
      <c r="H2766" s="27" t="str">
        <f>VLOOKUP(B2766,'大货清单（不定期按GOMS更新）'!A:H,7,0)</f>
        <v>Black</v>
      </c>
      <c r="I2766" s="27" t="str">
        <f>VLOOKUP(B2766,'大货清单（不定期按GOMS更新）'!A:F,6,FALSE)</f>
        <v>ACTIVE</v>
      </c>
      <c r="J2766" s="27" t="str">
        <f>VLOOKUP(B2766,'大货清单（不定期按GOMS更新）'!A:K,11,FALSE)</f>
        <v>9.15</v>
      </c>
      <c r="K2766" s="27" t="str">
        <f>VLOOKUP(B2766,'大货清单（不定期按GOMS更新）'!A:N,12,FALSE)</f>
        <v>362</v>
      </c>
      <c r="L2766" s="27" t="str">
        <f>VLOOKUP(B2766,'大货清单（不定期按GOMS更新）'!A:M,13,FALSE)</f>
        <v>336</v>
      </c>
      <c r="M2766" s="27" t="str">
        <f>VLOOKUP(B2766,'大货清单（不定期按GOMS更新）'!A:N,14,FALSE)</f>
        <v>676</v>
      </c>
      <c r="N2766" s="49" t="s">
        <v>1140</v>
      </c>
      <c r="O2766" s="27">
        <f>IFERROR(VLOOKUP(N2766,'散件迭代（不定期更新）'!C:J,8,FALSE),0)</f>
        <v>0</v>
      </c>
      <c r="P2766" s="27" t="str">
        <f>IFERROR(VLOOKUP(N2766,'散件（更新）'!B:H,3,FALSE),0)</f>
        <v>206-2029-0606</v>
      </c>
      <c r="Q2766" s="27" t="str">
        <f>VLOOKUP(N2766,'散件（更新）'!B:H,2,FALSE)</f>
        <v>114-20290606</v>
      </c>
      <c r="R2766" s="27" t="str">
        <f>VLOOKUP(N2766,'散件（更新）'!B:H,7,FALSE)</f>
        <v>Charging Base</v>
      </c>
      <c r="S2766" s="27" t="str">
        <f>VLOOKUP(N2766,'散件（更新）'!B:E,4,FALSE)</f>
        <v>https://tineco-yxzt.oss-accelerate.aliyuncs.com/20231219/9SWPB100000_1702948045819.png</v>
      </c>
      <c r="T2766" s="27" t="s">
        <v>8759</v>
      </c>
      <c r="U2766" s="28" t="str">
        <f>VLOOKUP(N2766,'散件（更新）'!B:G,6,FALSE)</f>
        <v>托盘组件</v>
      </c>
      <c r="V2766" s="28" t="str">
        <f>VLOOKUP(N2766,'散件（更新）'!B:I,8,FALSE)</f>
        <v>6972200198273</v>
      </c>
    </row>
    <row r="2767" spans="1:22">
      <c r="A2767" s="57">
        <v>46169</v>
      </c>
      <c r="B2767" s="54" t="s">
        <v>5079</v>
      </c>
      <c r="C2767" s="27" t="str">
        <f>VLOOKUP(B2767,'大货清单（不定期按GOMS更新）'!A:H,8,0)</f>
        <v>109-20291101</v>
      </c>
      <c r="D2767" s="27" t="str">
        <f>VLOOKUP(B2767,'大货清单（不定期按GOMS更新）'!A:C,3,0)</f>
        <v>CL2029K-01</v>
      </c>
      <c r="E2767" s="27" t="str">
        <f>VLOOKUP(B2767,'大货清单（不定期按GOMS更新）'!A:H,4,0)</f>
        <v>GB</v>
      </c>
      <c r="F2767" s="27" t="str">
        <f>VLOOKUP(B2767,'大货清单（不定期按GOMS更新）'!A:H,2,0)</f>
        <v>iFloor 5 Steam</v>
      </c>
      <c r="G2767" s="28">
        <f>VLOOKUP(B2767,'大货清单（不定期按GOMS更新）'!A:I,9,FALSE)</f>
        <v>6974950109134</v>
      </c>
      <c r="H2767" s="27" t="str">
        <f>VLOOKUP(B2767,'大货清单（不定期按GOMS更新）'!A:H,7,0)</f>
        <v>Black</v>
      </c>
      <c r="I2767" s="27" t="str">
        <f>VLOOKUP(B2767,'大货清单（不定期按GOMS更新）'!A:F,6,FALSE)</f>
        <v>ACTIVE</v>
      </c>
      <c r="J2767" s="27" t="str">
        <f>VLOOKUP(B2767,'大货清单（不定期按GOMS更新）'!A:K,11,FALSE)</f>
        <v>9.15</v>
      </c>
      <c r="K2767" s="27" t="str">
        <f>VLOOKUP(B2767,'大货清单（不定期按GOMS更新）'!A:N,12,FALSE)</f>
        <v>362</v>
      </c>
      <c r="L2767" s="27" t="str">
        <f>VLOOKUP(B2767,'大货清单（不定期按GOMS更新）'!A:M,13,FALSE)</f>
        <v>336</v>
      </c>
      <c r="M2767" s="27" t="str">
        <f>VLOOKUP(B2767,'大货清单（不定期按GOMS更新）'!A:N,14,FALSE)</f>
        <v>676</v>
      </c>
      <c r="N2767" s="49" t="s">
        <v>5415</v>
      </c>
      <c r="O2767" s="27">
        <f>IFERROR(VLOOKUP(N2767,'散件迭代（不定期更新）'!C:J,8,FALSE),0)</f>
        <v>0</v>
      </c>
      <c r="P2767" s="27" t="str">
        <f>IFERROR(VLOOKUP(N2767,'散件（更新）'!B:H,3,FALSE),0)</f>
        <v>/</v>
      </c>
      <c r="Q2767" s="27" t="str">
        <f>VLOOKUP(N2767,'散件（更新）'!B:H,2,FALSE)</f>
        <v>114-20290806</v>
      </c>
      <c r="R2767" s="27" t="str">
        <f>VLOOKUP(N2767,'散件（更新）'!B:H,7,FALSE)</f>
        <v>plastic part</v>
      </c>
      <c r="S2767" s="27" t="str">
        <f>VLOOKUP(N2767,'散件（更新）'!B:E,4,FALSE)</f>
        <v>https://tineco-yxzt.oss-accelerate.aliyuncs.com/20240815/LEDdengban_1723690972299.webp</v>
      </c>
      <c r="T2767" s="27" t="s">
        <v>8759</v>
      </c>
      <c r="U2767" s="28" t="str">
        <f>VLOOKUP(N2767,'散件（更新）'!B:G,6,FALSE)</f>
        <v>LED灯板</v>
      </c>
      <c r="V2767" s="28">
        <f>VLOOKUP(N2767,'散件（更新）'!B:I,8,FALSE)</f>
        <v>6974950109325</v>
      </c>
    </row>
    <row r="2768" spans="1:22">
      <c r="A2768" s="57">
        <v>46169</v>
      </c>
      <c r="B2768" s="54" t="s">
        <v>5079</v>
      </c>
      <c r="C2768" s="27" t="str">
        <f>VLOOKUP(B2768,'大货清单（不定期按GOMS更新）'!A:H,8,0)</f>
        <v>109-20291101</v>
      </c>
      <c r="D2768" s="27" t="str">
        <f>VLOOKUP(B2768,'大货清单（不定期按GOMS更新）'!A:C,3,0)</f>
        <v>CL2029K-01</v>
      </c>
      <c r="E2768" s="27" t="str">
        <f>VLOOKUP(B2768,'大货清单（不定期按GOMS更新）'!A:H,4,0)</f>
        <v>GB</v>
      </c>
      <c r="F2768" s="27" t="str">
        <f>VLOOKUP(B2768,'大货清单（不定期按GOMS更新）'!A:H,2,0)</f>
        <v>iFloor 5 Steam</v>
      </c>
      <c r="G2768" s="28">
        <f>VLOOKUP(B2768,'大货清单（不定期按GOMS更新）'!A:I,9,FALSE)</f>
        <v>6974950109134</v>
      </c>
      <c r="H2768" s="27" t="str">
        <f>VLOOKUP(B2768,'大货清单（不定期按GOMS更新）'!A:H,7,0)</f>
        <v>Black</v>
      </c>
      <c r="I2768" s="27" t="str">
        <f>VLOOKUP(B2768,'大货清单（不定期按GOMS更新）'!A:F,6,FALSE)</f>
        <v>ACTIVE</v>
      </c>
      <c r="J2768" s="27" t="str">
        <f>VLOOKUP(B2768,'大货清单（不定期按GOMS更新）'!A:K,11,FALSE)</f>
        <v>9.15</v>
      </c>
      <c r="K2768" s="27" t="str">
        <f>VLOOKUP(B2768,'大货清单（不定期按GOMS更新）'!A:N,12,FALSE)</f>
        <v>362</v>
      </c>
      <c r="L2768" s="27" t="str">
        <f>VLOOKUP(B2768,'大货清单（不定期按GOMS更新）'!A:M,13,FALSE)</f>
        <v>336</v>
      </c>
      <c r="M2768" s="27" t="str">
        <f>VLOOKUP(B2768,'大货清单（不定期按GOMS更新）'!A:N,14,FALSE)</f>
        <v>676</v>
      </c>
      <c r="N2768" s="49" t="s">
        <v>1215</v>
      </c>
      <c r="O2768" s="27">
        <f>IFERROR(VLOOKUP(N2768,'散件迭代（不定期更新）'!C:J,8,FALSE),0)</f>
        <v>0</v>
      </c>
      <c r="P2768" s="27" t="str">
        <f>IFERROR(VLOOKUP(N2768,'散件（更新）'!B:H,3,FALSE),0)</f>
        <v>206-2029-0610</v>
      </c>
      <c r="Q2768" s="27" t="str">
        <f>VLOOKUP(N2768,'散件（更新）'!B:H,2,FALSE)</f>
        <v>114-20290610</v>
      </c>
      <c r="R2768" s="27" t="str">
        <f>VLOOKUP(N2768,'散件（更新）'!B:H,7,FALSE)</f>
        <v>Plastic part</v>
      </c>
      <c r="S2768" s="27" t="str">
        <f>VLOOKUP(N2768,'散件（更新）'!B:E,4,FALSE)</f>
        <v>https://tineco-yxzt.oss-accelerate.aliyuncs.com/20231219/9SWRH100000_1702948046211.png</v>
      </c>
      <c r="T2768" s="27" t="s">
        <v>8759</v>
      </c>
      <c r="U2768" s="28" t="str">
        <f>VLOOKUP(N2768,'散件（更新）'!B:G,6,FALSE)</f>
        <v>转接头组件</v>
      </c>
      <c r="V2768" s="28" t="str">
        <f>VLOOKUP(N2768,'散件（更新）'!B:I,8,FALSE)</f>
        <v>6972200198310</v>
      </c>
    </row>
    <row r="2769" spans="1:22">
      <c r="A2769" s="57">
        <v>46169</v>
      </c>
      <c r="B2769" s="54" t="s">
        <v>5079</v>
      </c>
      <c r="C2769" s="27" t="str">
        <f>VLOOKUP(B2769,'大货清单（不定期按GOMS更新）'!A:H,8,0)</f>
        <v>109-20291101</v>
      </c>
      <c r="D2769" s="27" t="str">
        <f>VLOOKUP(B2769,'大货清单（不定期按GOMS更新）'!A:C,3,0)</f>
        <v>CL2029K-01</v>
      </c>
      <c r="E2769" s="27" t="str">
        <f>VLOOKUP(B2769,'大货清单（不定期按GOMS更新）'!A:H,4,0)</f>
        <v>GB</v>
      </c>
      <c r="F2769" s="27" t="str">
        <f>VLOOKUP(B2769,'大货清单（不定期按GOMS更新）'!A:H,2,0)</f>
        <v>iFloor 5 Steam</v>
      </c>
      <c r="G2769" s="28">
        <f>VLOOKUP(B2769,'大货清单（不定期按GOMS更新）'!A:I,9,FALSE)</f>
        <v>6974950109134</v>
      </c>
      <c r="H2769" s="27" t="str">
        <f>VLOOKUP(B2769,'大货清单（不定期按GOMS更新）'!A:H,7,0)</f>
        <v>Black</v>
      </c>
      <c r="I2769" s="27" t="str">
        <f>VLOOKUP(B2769,'大货清单（不定期按GOMS更新）'!A:F,6,FALSE)</f>
        <v>ACTIVE</v>
      </c>
      <c r="J2769" s="27" t="str">
        <f>VLOOKUP(B2769,'大货清单（不定期按GOMS更新）'!A:K,11,FALSE)</f>
        <v>9.15</v>
      </c>
      <c r="K2769" s="27" t="str">
        <f>VLOOKUP(B2769,'大货清单（不定期按GOMS更新）'!A:N,12,FALSE)</f>
        <v>362</v>
      </c>
      <c r="L2769" s="27" t="str">
        <f>VLOOKUP(B2769,'大货清单（不定期按GOMS更新）'!A:M,13,FALSE)</f>
        <v>336</v>
      </c>
      <c r="M2769" s="27" t="str">
        <f>VLOOKUP(B2769,'大货清单（不定期按GOMS更新）'!A:N,14,FALSE)</f>
        <v>676</v>
      </c>
      <c r="N2769" s="49" t="s">
        <v>1124</v>
      </c>
      <c r="O2769" s="27">
        <f>IFERROR(VLOOKUP(N2769,'散件迭代（不定期更新）'!C:J,8,FALSE),0)</f>
        <v>0</v>
      </c>
      <c r="P2769" s="27" t="str">
        <f>IFERROR(VLOOKUP(N2769,'散件（更新）'!B:H,3,FALSE),0)</f>
        <v>206-2029-0621</v>
      </c>
      <c r="Q2769" s="27" t="str">
        <f>VLOOKUP(N2769,'散件（更新）'!B:H,2,FALSE)</f>
        <v>114-20290621</v>
      </c>
      <c r="R2769" s="27" t="str">
        <f>VLOOKUP(N2769,'散件（更新）'!B:H,7,FALSE)</f>
        <v>Plastic part</v>
      </c>
      <c r="S2769" s="27" t="str">
        <f>VLOOKUP(N2769,'散件（更新）'!B:E,4,FALSE)</f>
        <v>https://tineco-yxzt.oss-accelerate.aliyuncs.com/20231227/9SWRH100200_1703640267232.png</v>
      </c>
      <c r="T2769" s="27" t="s">
        <v>8759</v>
      </c>
      <c r="U2769" s="28" t="str">
        <f>VLOOKUP(N2769,'散件（更新）'!B:G,6,FALSE)</f>
        <v>喷气板超声组件</v>
      </c>
      <c r="V2769" s="28" t="str">
        <f>VLOOKUP(N2769,'散件（更新）'!B:I,8,FALSE)</f>
        <v>6972200198419</v>
      </c>
    </row>
    <row r="2770" spans="1:22">
      <c r="A2770" s="57">
        <v>46169</v>
      </c>
      <c r="B2770" s="54" t="s">
        <v>5079</v>
      </c>
      <c r="C2770" s="27" t="str">
        <f>VLOOKUP(B2770,'大货清单（不定期按GOMS更新）'!A:H,8,0)</f>
        <v>109-20291101</v>
      </c>
      <c r="D2770" s="27" t="str">
        <f>VLOOKUP(B2770,'大货清单（不定期按GOMS更新）'!A:C,3,0)</f>
        <v>CL2029K-01</v>
      </c>
      <c r="E2770" s="27" t="str">
        <f>VLOOKUP(B2770,'大货清单（不定期按GOMS更新）'!A:H,4,0)</f>
        <v>GB</v>
      </c>
      <c r="F2770" s="27" t="str">
        <f>VLOOKUP(B2770,'大货清单（不定期按GOMS更新）'!A:H,2,0)</f>
        <v>iFloor 5 Steam</v>
      </c>
      <c r="G2770" s="28">
        <f>VLOOKUP(B2770,'大货清单（不定期按GOMS更新）'!A:I,9,FALSE)</f>
        <v>6974950109134</v>
      </c>
      <c r="H2770" s="27" t="str">
        <f>VLOOKUP(B2770,'大货清单（不定期按GOMS更新）'!A:H,7,0)</f>
        <v>Black</v>
      </c>
      <c r="I2770" s="27" t="str">
        <f>VLOOKUP(B2770,'大货清单（不定期按GOMS更新）'!A:F,6,FALSE)</f>
        <v>ACTIVE</v>
      </c>
      <c r="J2770" s="27" t="str">
        <f>VLOOKUP(B2770,'大货清单（不定期按GOMS更新）'!A:K,11,FALSE)</f>
        <v>9.15</v>
      </c>
      <c r="K2770" s="27" t="str">
        <f>VLOOKUP(B2770,'大货清单（不定期按GOMS更新）'!A:N,12,FALSE)</f>
        <v>362</v>
      </c>
      <c r="L2770" s="27" t="str">
        <f>VLOOKUP(B2770,'大货清单（不定期按GOMS更新）'!A:M,13,FALSE)</f>
        <v>336</v>
      </c>
      <c r="M2770" s="27" t="str">
        <f>VLOOKUP(B2770,'大货清单（不定期按GOMS更新）'!A:N,14,FALSE)</f>
        <v>676</v>
      </c>
      <c r="N2770" s="49" t="s">
        <v>1132</v>
      </c>
      <c r="O2770" s="27">
        <f>IFERROR(VLOOKUP(N2770,'散件迭代（不定期更新）'!C:J,8,FALSE),0)</f>
        <v>0</v>
      </c>
      <c r="P2770" s="27" t="str">
        <f>IFERROR(VLOOKUP(N2770,'散件（更新）'!B:H,3,FALSE),0)</f>
        <v>206-2029-0615</v>
      </c>
      <c r="Q2770" s="27" t="str">
        <f>VLOOKUP(N2770,'散件（更新）'!B:H,2,FALSE)</f>
        <v>114-20290615</v>
      </c>
      <c r="R2770" s="27" t="str">
        <f>VLOOKUP(N2770,'散件（更新）'!B:H,7,FALSE)</f>
        <v>Switch</v>
      </c>
      <c r="S2770" s="27" t="str">
        <f>VLOOKUP(N2770,'散件（更新）'!B:E,4,FALSE)</f>
        <v>https://tineco-yxzt.oss-accelerate.aliyuncs.com/20231219/9SWRK100000_1702948046596.png</v>
      </c>
      <c r="T2770" s="27" t="s">
        <v>8759</v>
      </c>
      <c r="U2770" s="28" t="str">
        <f>VLOOKUP(N2770,'散件（更新）'!B:G,6,FALSE)</f>
        <v>微动开关</v>
      </c>
      <c r="V2770" s="28" t="str">
        <f>VLOOKUP(N2770,'散件（更新）'!B:I,8,FALSE)</f>
        <v>6972200198365</v>
      </c>
    </row>
    <row r="2771" spans="1:22">
      <c r="A2771" s="57">
        <v>46169</v>
      </c>
      <c r="B2771" s="54" t="s">
        <v>5079</v>
      </c>
      <c r="C2771" s="27" t="str">
        <f>VLOOKUP(B2771,'大货清单（不定期按GOMS更新）'!A:H,8,0)</f>
        <v>109-20291101</v>
      </c>
      <c r="D2771" s="27" t="str">
        <f>VLOOKUP(B2771,'大货清单（不定期按GOMS更新）'!A:C,3,0)</f>
        <v>CL2029K-01</v>
      </c>
      <c r="E2771" s="27" t="str">
        <f>VLOOKUP(B2771,'大货清单（不定期按GOMS更新）'!A:H,4,0)</f>
        <v>GB</v>
      </c>
      <c r="F2771" s="27" t="str">
        <f>VLOOKUP(B2771,'大货清单（不定期按GOMS更新）'!A:H,2,0)</f>
        <v>iFloor 5 Steam</v>
      </c>
      <c r="G2771" s="28">
        <f>VLOOKUP(B2771,'大货清单（不定期按GOMS更新）'!A:I,9,FALSE)</f>
        <v>6974950109134</v>
      </c>
      <c r="H2771" s="27" t="str">
        <f>VLOOKUP(B2771,'大货清单（不定期按GOMS更新）'!A:H,7,0)</f>
        <v>Black</v>
      </c>
      <c r="I2771" s="27" t="str">
        <f>VLOOKUP(B2771,'大货清单（不定期按GOMS更新）'!A:F,6,FALSE)</f>
        <v>ACTIVE</v>
      </c>
      <c r="J2771" s="27" t="str">
        <f>VLOOKUP(B2771,'大货清单（不定期按GOMS更新）'!A:K,11,FALSE)</f>
        <v>9.15</v>
      </c>
      <c r="K2771" s="27" t="str">
        <f>VLOOKUP(B2771,'大货清单（不定期按GOMS更新）'!A:N,12,FALSE)</f>
        <v>362</v>
      </c>
      <c r="L2771" s="27" t="str">
        <f>VLOOKUP(B2771,'大货清单（不定期按GOMS更新）'!A:M,13,FALSE)</f>
        <v>336</v>
      </c>
      <c r="M2771" s="27" t="str">
        <f>VLOOKUP(B2771,'大货清单（不定期按GOMS更新）'!A:N,14,FALSE)</f>
        <v>676</v>
      </c>
      <c r="N2771" s="49" t="s">
        <v>1217</v>
      </c>
      <c r="O2771" s="27">
        <f>IFERROR(VLOOKUP(N2771,'散件迭代（不定期更新）'!C:J,8,FALSE),0)</f>
        <v>0</v>
      </c>
      <c r="P2771" s="27" t="str">
        <f>IFERROR(VLOOKUP(N2771,'散件（更新）'!B:H,3,FALSE),0)</f>
        <v>206-2029-0609</v>
      </c>
      <c r="Q2771" s="27" t="str">
        <f>VLOOKUP(N2771,'散件（更新）'!B:H,2,FALSE)</f>
        <v>114-20290609</v>
      </c>
      <c r="R2771" s="27" t="str">
        <f>VLOOKUP(N2771,'散件（更新）'!B:H,7,FALSE)</f>
        <v>Motor</v>
      </c>
      <c r="S2771" s="27" t="str">
        <f>VLOOKUP(N2771,'散件（更新）'!B:E,4,FALSE)</f>
        <v>https://tineco-yxzt.oss-accelerate.aliyuncs.com/20231219/9SWRM1001EU_1702948046877.png</v>
      </c>
      <c r="T2771" s="27" t="s">
        <v>8759</v>
      </c>
      <c r="U2771" s="28" t="str">
        <f>VLOOKUP(N2771,'散件（更新）'!B:G,6,FALSE)</f>
        <v>主电机组件(欧版）</v>
      </c>
      <c r="V2771" s="28" t="str">
        <f>VLOOKUP(N2771,'散件（更新）'!B:I,8,FALSE)</f>
        <v>6972200198303</v>
      </c>
    </row>
    <row r="2772" spans="1:22">
      <c r="A2772" s="57">
        <v>46169</v>
      </c>
      <c r="B2772" s="54" t="s">
        <v>5079</v>
      </c>
      <c r="C2772" s="27" t="str">
        <f>VLOOKUP(B2772,'大货清单（不定期按GOMS更新）'!A:H,8,0)</f>
        <v>109-20291101</v>
      </c>
      <c r="D2772" s="27" t="str">
        <f>VLOOKUP(B2772,'大货清单（不定期按GOMS更新）'!A:C,3,0)</f>
        <v>CL2029K-01</v>
      </c>
      <c r="E2772" s="27" t="str">
        <f>VLOOKUP(B2772,'大货清单（不定期按GOMS更新）'!A:H,4,0)</f>
        <v>GB</v>
      </c>
      <c r="F2772" s="27" t="str">
        <f>VLOOKUP(B2772,'大货清单（不定期按GOMS更新）'!A:H,2,0)</f>
        <v>iFloor 5 Steam</v>
      </c>
      <c r="G2772" s="28">
        <f>VLOOKUP(B2772,'大货清单（不定期按GOMS更新）'!A:I,9,FALSE)</f>
        <v>6974950109134</v>
      </c>
      <c r="H2772" s="27" t="str">
        <f>VLOOKUP(B2772,'大货清单（不定期按GOMS更新）'!A:H,7,0)</f>
        <v>Black</v>
      </c>
      <c r="I2772" s="27" t="str">
        <f>VLOOKUP(B2772,'大货清单（不定期按GOMS更新）'!A:F,6,FALSE)</f>
        <v>ACTIVE</v>
      </c>
      <c r="J2772" s="27" t="str">
        <f>VLOOKUP(B2772,'大货清单（不定期按GOMS更新）'!A:K,11,FALSE)</f>
        <v>9.15</v>
      </c>
      <c r="K2772" s="27" t="str">
        <f>VLOOKUP(B2772,'大货清单（不定期按GOMS更新）'!A:N,12,FALSE)</f>
        <v>362</v>
      </c>
      <c r="L2772" s="27" t="str">
        <f>VLOOKUP(B2772,'大货清单（不定期按GOMS更新）'!A:M,13,FALSE)</f>
        <v>336</v>
      </c>
      <c r="M2772" s="27" t="str">
        <f>VLOOKUP(B2772,'大货清单（不定期按GOMS更新）'!A:N,14,FALSE)</f>
        <v>676</v>
      </c>
      <c r="N2772" s="49" t="s">
        <v>1133</v>
      </c>
      <c r="O2772" s="27">
        <f>IFERROR(VLOOKUP(N2772,'散件迭代（不定期更新）'!C:J,8,FALSE),0)</f>
        <v>0</v>
      </c>
      <c r="P2772" s="27" t="str">
        <f>IFERROR(VLOOKUP(N2772,'散件（更新）'!B:H,3,FALSE),0)</f>
        <v>206-2029-0612</v>
      </c>
      <c r="Q2772" s="27" t="str">
        <f>VLOOKUP(N2772,'散件（更新）'!B:H,2,FALSE)</f>
        <v>114-20290612</v>
      </c>
      <c r="R2772" s="27" t="str">
        <f>VLOOKUP(N2772,'散件（更新）'!B:H,7,FALSE)</f>
        <v>Motor</v>
      </c>
      <c r="S2772" s="27" t="str">
        <f>VLOOKUP(N2772,'散件（更新）'!B:E,4,FALSE)</f>
        <v>https://tineco-yxzt.oss-accelerate.aliyuncs.com/20231219/9SWRM1003EU_1702948047039.png</v>
      </c>
      <c r="T2772" s="27" t="s">
        <v>8759</v>
      </c>
      <c r="U2772" s="28" t="str">
        <f>VLOOKUP(N2772,'散件（更新）'!B:G,6,FALSE)</f>
        <v>地刷电机齿轮箱组件（欧版）</v>
      </c>
      <c r="V2772" s="28" t="str">
        <f>VLOOKUP(N2772,'散件（更新）'!B:I,8,FALSE)</f>
        <v>6972200198334</v>
      </c>
    </row>
    <row r="2773" spans="1:22">
      <c r="A2773" s="57">
        <v>46169</v>
      </c>
      <c r="B2773" s="54" t="s">
        <v>5079</v>
      </c>
      <c r="C2773" s="27" t="str">
        <f>VLOOKUP(B2773,'大货清单（不定期按GOMS更新）'!A:H,8,0)</f>
        <v>109-20291101</v>
      </c>
      <c r="D2773" s="27" t="str">
        <f>VLOOKUP(B2773,'大货清单（不定期按GOMS更新）'!A:C,3,0)</f>
        <v>CL2029K-01</v>
      </c>
      <c r="E2773" s="27" t="str">
        <f>VLOOKUP(B2773,'大货清单（不定期按GOMS更新）'!A:H,4,0)</f>
        <v>GB</v>
      </c>
      <c r="F2773" s="27" t="str">
        <f>VLOOKUP(B2773,'大货清单（不定期按GOMS更新）'!A:H,2,0)</f>
        <v>iFloor 5 Steam</v>
      </c>
      <c r="G2773" s="28">
        <f>VLOOKUP(B2773,'大货清单（不定期按GOMS更新）'!A:I,9,FALSE)</f>
        <v>6974950109134</v>
      </c>
      <c r="H2773" s="27" t="str">
        <f>VLOOKUP(B2773,'大货清单（不定期按GOMS更新）'!A:H,7,0)</f>
        <v>Black</v>
      </c>
      <c r="I2773" s="27" t="str">
        <f>VLOOKUP(B2773,'大货清单（不定期按GOMS更新）'!A:F,6,FALSE)</f>
        <v>ACTIVE</v>
      </c>
      <c r="J2773" s="27" t="str">
        <f>VLOOKUP(B2773,'大货清单（不定期按GOMS更新）'!A:K,11,FALSE)</f>
        <v>9.15</v>
      </c>
      <c r="K2773" s="27" t="str">
        <f>VLOOKUP(B2773,'大货清单（不定期按GOMS更新）'!A:N,12,FALSE)</f>
        <v>362</v>
      </c>
      <c r="L2773" s="27" t="str">
        <f>VLOOKUP(B2773,'大货清单（不定期按GOMS更新）'!A:M,13,FALSE)</f>
        <v>336</v>
      </c>
      <c r="M2773" s="27" t="str">
        <f>VLOOKUP(B2773,'大货清单（不定期按GOMS更新）'!A:N,14,FALSE)</f>
        <v>676</v>
      </c>
      <c r="N2773" s="49" t="s">
        <v>880</v>
      </c>
      <c r="O2773" s="27">
        <f>IFERROR(VLOOKUP(N2773,'散件迭代（不定期更新）'!C:J,8,FALSE),0)</f>
        <v>0</v>
      </c>
      <c r="P2773" s="27" t="str">
        <f>IFERROR(VLOOKUP(N2773,'散件（更新）'!B:H,3,FALSE),0)</f>
        <v>206-2029-0622</v>
      </c>
      <c r="Q2773" s="27" t="str">
        <f>VLOOKUP(N2773,'散件（更新）'!B:H,2,FALSE)</f>
        <v>114-20290622</v>
      </c>
      <c r="R2773" s="27" t="str">
        <f>VLOOKUP(N2773,'散件（更新）'!B:H,7,FALSE)</f>
        <v>Boiler </v>
      </c>
      <c r="S2773" s="27" t="str">
        <f>VLOOKUP(N2773,'散件（更新）'!B:E,4,FALSE)</f>
        <v>https://tineco-yxzt.oss-accelerate.aliyuncs.com/20231219/9SWRO1001EU_1702948047372.png</v>
      </c>
      <c r="T2773" s="27" t="s">
        <v>8759</v>
      </c>
      <c r="U2773" s="28" t="str">
        <f>VLOOKUP(N2773,'散件（更新）'!B:G,6,FALSE)</f>
        <v>锅炉组件（欧版）</v>
      </c>
      <c r="V2773" s="28" t="str">
        <f>VLOOKUP(N2773,'散件（更新）'!B:I,8,FALSE)</f>
        <v>6972200198440</v>
      </c>
    </row>
    <row r="2774" spans="1:22">
      <c r="A2774" s="57">
        <v>46169</v>
      </c>
      <c r="B2774" s="54" t="s">
        <v>5079</v>
      </c>
      <c r="C2774" s="27" t="str">
        <f>VLOOKUP(B2774,'大货清单（不定期按GOMS更新）'!A:H,8,0)</f>
        <v>109-20291101</v>
      </c>
      <c r="D2774" s="27" t="str">
        <f>VLOOKUP(B2774,'大货清单（不定期按GOMS更新）'!A:C,3,0)</f>
        <v>CL2029K-01</v>
      </c>
      <c r="E2774" s="27" t="str">
        <f>VLOOKUP(B2774,'大货清单（不定期按GOMS更新）'!A:H,4,0)</f>
        <v>GB</v>
      </c>
      <c r="F2774" s="27" t="str">
        <f>VLOOKUP(B2774,'大货清单（不定期按GOMS更新）'!A:H,2,0)</f>
        <v>iFloor 5 Steam</v>
      </c>
      <c r="G2774" s="28">
        <f>VLOOKUP(B2774,'大货清单（不定期按GOMS更新）'!A:I,9,FALSE)</f>
        <v>6974950109134</v>
      </c>
      <c r="H2774" s="27" t="str">
        <f>VLOOKUP(B2774,'大货清单（不定期按GOMS更新）'!A:H,7,0)</f>
        <v>Black</v>
      </c>
      <c r="I2774" s="27" t="str">
        <f>VLOOKUP(B2774,'大货清单（不定期按GOMS更新）'!A:F,6,FALSE)</f>
        <v>ACTIVE</v>
      </c>
      <c r="J2774" s="27" t="str">
        <f>VLOOKUP(B2774,'大货清单（不定期按GOMS更新）'!A:K,11,FALSE)</f>
        <v>9.15</v>
      </c>
      <c r="K2774" s="27" t="str">
        <f>VLOOKUP(B2774,'大货清单（不定期按GOMS更新）'!A:N,12,FALSE)</f>
        <v>362</v>
      </c>
      <c r="L2774" s="27" t="str">
        <f>VLOOKUP(B2774,'大货清单（不定期按GOMS更新）'!A:M,13,FALSE)</f>
        <v>336</v>
      </c>
      <c r="M2774" s="27" t="str">
        <f>VLOOKUP(B2774,'大货清单（不定期按GOMS更新）'!A:N,14,FALSE)</f>
        <v>676</v>
      </c>
      <c r="N2774" s="49" t="s">
        <v>1127</v>
      </c>
      <c r="O2774" s="27">
        <f>IFERROR(VLOOKUP(N2774,'散件迭代（不定期更新）'!C:J,8,FALSE),0)</f>
        <v>0</v>
      </c>
      <c r="P2774" s="27" t="str">
        <f>IFERROR(VLOOKUP(N2774,'散件（更新）'!B:H,3,FALSE),0)</f>
        <v>206-2029-0607</v>
      </c>
      <c r="Q2774" s="27" t="str">
        <f>VLOOKUP(N2774,'散件（更新）'!B:H,2,FALSE)</f>
        <v>114-20290607</v>
      </c>
      <c r="R2774" s="27" t="str">
        <f>VLOOKUP(N2774,'散件（更新）'!B:H,7,FALSE)</f>
        <v>Scraper</v>
      </c>
      <c r="S2774" s="27" t="str">
        <f>VLOOKUP(N2774,'散件（更新）'!B:E,4,FALSE)</f>
        <v>https://tineco-yxzt.oss-accelerate.aliyuncs.com/20231227/9SWRR100000_1703640267634.png</v>
      </c>
      <c r="T2774" s="27" t="s">
        <v>8759</v>
      </c>
      <c r="U2774" s="28" t="str">
        <f>VLOOKUP(N2774,'散件（更新）'!B:G,6,FALSE)</f>
        <v>刮条包胶组件</v>
      </c>
      <c r="V2774" s="28" t="str">
        <f>VLOOKUP(N2774,'散件（更新）'!B:I,8,FALSE)</f>
        <v>6972200198280</v>
      </c>
    </row>
    <row r="2775" spans="1:22">
      <c r="A2775" s="57">
        <v>46169</v>
      </c>
      <c r="B2775" s="54" t="s">
        <v>5079</v>
      </c>
      <c r="C2775" s="27" t="str">
        <f>VLOOKUP(B2775,'大货清单（不定期按GOMS更新）'!A:H,8,0)</f>
        <v>109-20291101</v>
      </c>
      <c r="D2775" s="27" t="str">
        <f>VLOOKUP(B2775,'大货清单（不定期按GOMS更新）'!A:C,3,0)</f>
        <v>CL2029K-01</v>
      </c>
      <c r="E2775" s="27" t="str">
        <f>VLOOKUP(B2775,'大货清单（不定期按GOMS更新）'!A:H,4,0)</f>
        <v>GB</v>
      </c>
      <c r="F2775" s="27" t="str">
        <f>VLOOKUP(B2775,'大货清单（不定期按GOMS更新）'!A:H,2,0)</f>
        <v>iFloor 5 Steam</v>
      </c>
      <c r="G2775" s="28">
        <f>VLOOKUP(B2775,'大货清单（不定期按GOMS更新）'!A:I,9,FALSE)</f>
        <v>6974950109134</v>
      </c>
      <c r="H2775" s="27" t="str">
        <f>VLOOKUP(B2775,'大货清单（不定期按GOMS更新）'!A:H,7,0)</f>
        <v>Black</v>
      </c>
      <c r="I2775" s="27" t="str">
        <f>VLOOKUP(B2775,'大货清单（不定期按GOMS更新）'!A:F,6,FALSE)</f>
        <v>ACTIVE</v>
      </c>
      <c r="J2775" s="27" t="str">
        <f>VLOOKUP(B2775,'大货清单（不定期按GOMS更新）'!A:K,11,FALSE)</f>
        <v>9.15</v>
      </c>
      <c r="K2775" s="27" t="str">
        <f>VLOOKUP(B2775,'大货清单（不定期按GOMS更新）'!A:N,12,FALSE)</f>
        <v>362</v>
      </c>
      <c r="L2775" s="27" t="str">
        <f>VLOOKUP(B2775,'大货清单（不定期按GOMS更新）'!A:M,13,FALSE)</f>
        <v>336</v>
      </c>
      <c r="M2775" s="27" t="str">
        <f>VLOOKUP(B2775,'大货清单（不定期按GOMS更新）'!A:N,14,FALSE)</f>
        <v>676</v>
      </c>
      <c r="N2775" s="49" t="s">
        <v>5413</v>
      </c>
      <c r="O2775" s="27">
        <f>IFERROR(VLOOKUP(N2775,'散件迭代（不定期更新）'!C:J,8,FALSE),0)</f>
        <v>0</v>
      </c>
      <c r="P2775" s="27" t="str">
        <f>IFERROR(VLOOKUP(N2775,'散件（更新）'!B:H,3,FALSE),0)</f>
        <v>/</v>
      </c>
      <c r="Q2775" s="27" t="str">
        <f>VLOOKUP(N2775,'散件（更新）'!B:H,2,FALSE)</f>
        <v>114-20290804</v>
      </c>
      <c r="R2775" s="27" t="str">
        <f>VLOOKUP(N2775,'散件（更新）'!B:H,7,FALSE)</f>
        <v>Pump</v>
      </c>
      <c r="S2775" s="27" t="str">
        <f>VLOOKUP(N2775,'散件（更新）'!B:E,4,FALSE)</f>
        <v>https://tineco-yxzt.oss-accelerate.aliyuncs.com/20240828/image_1724807263863.png</v>
      </c>
      <c r="T2775" s="27" t="s">
        <v>8759</v>
      </c>
      <c r="U2775" s="28" t="str">
        <f>VLOOKUP(N2775,'散件（更新）'!B:G,6,FALSE)</f>
        <v>水泵组件（欧版）</v>
      </c>
      <c r="V2775" s="28">
        <f>VLOOKUP(N2775,'散件（更新）'!B:I,8,FALSE)</f>
        <v>6974950109301</v>
      </c>
    </row>
    <row r="2776" spans="1:22">
      <c r="A2776" s="57">
        <v>46169</v>
      </c>
      <c r="B2776" s="54" t="s">
        <v>5079</v>
      </c>
      <c r="C2776" s="27" t="str">
        <f>VLOOKUP(B2776,'大货清单（不定期按GOMS更新）'!A:H,8,0)</f>
        <v>109-20291101</v>
      </c>
      <c r="D2776" s="27" t="str">
        <f>VLOOKUP(B2776,'大货清单（不定期按GOMS更新）'!A:C,3,0)</f>
        <v>CL2029K-01</v>
      </c>
      <c r="E2776" s="27" t="str">
        <f>VLOOKUP(B2776,'大货清单（不定期按GOMS更新）'!A:H,4,0)</f>
        <v>GB</v>
      </c>
      <c r="F2776" s="27" t="str">
        <f>VLOOKUP(B2776,'大货清单（不定期按GOMS更新）'!A:H,2,0)</f>
        <v>iFloor 5 Steam</v>
      </c>
      <c r="G2776" s="28">
        <f>VLOOKUP(B2776,'大货清单（不定期按GOMS更新）'!A:I,9,FALSE)</f>
        <v>6974950109134</v>
      </c>
      <c r="H2776" s="27" t="str">
        <f>VLOOKUP(B2776,'大货清单（不定期按GOMS更新）'!A:H,7,0)</f>
        <v>Black</v>
      </c>
      <c r="I2776" s="27" t="str">
        <f>VLOOKUP(B2776,'大货清单（不定期按GOMS更新）'!A:F,6,FALSE)</f>
        <v>ACTIVE</v>
      </c>
      <c r="J2776" s="27" t="str">
        <f>VLOOKUP(B2776,'大货清单（不定期按GOMS更新）'!A:K,11,FALSE)</f>
        <v>9.15</v>
      </c>
      <c r="K2776" s="27" t="str">
        <f>VLOOKUP(B2776,'大货清单（不定期按GOMS更新）'!A:N,12,FALSE)</f>
        <v>362</v>
      </c>
      <c r="L2776" s="27" t="str">
        <f>VLOOKUP(B2776,'大货清单（不定期按GOMS更新）'!A:M,13,FALSE)</f>
        <v>336</v>
      </c>
      <c r="M2776" s="27" t="str">
        <f>VLOOKUP(B2776,'大货清单（不定期按GOMS更新）'!A:N,14,FALSE)</f>
        <v>676</v>
      </c>
      <c r="N2776" s="49" t="s">
        <v>1218</v>
      </c>
      <c r="O2776" s="27">
        <f>IFERROR(VLOOKUP(N2776,'散件迭代（不定期更新）'!C:J,8,FALSE),0)</f>
        <v>0</v>
      </c>
      <c r="P2776" s="27" t="str">
        <f>IFERROR(VLOOKUP(N2776,'散件（更新）'!B:H,3,FALSE),0)</f>
        <v>206-2029-0614</v>
      </c>
      <c r="Q2776" s="27" t="str">
        <f>VLOOKUP(N2776,'散件（更新）'!B:H,2,FALSE)</f>
        <v>114-20290614</v>
      </c>
      <c r="R2776" s="27" t="str">
        <f>VLOOKUP(N2776,'散件（更新）'!B:H,7,FALSE)</f>
        <v>Repair Wheel</v>
      </c>
      <c r="S2776" s="27" t="str">
        <f>VLOOKUP(N2776,'散件（更新）'!B:E,4,FALSE)</f>
        <v>https://tineco-yxzt.oss-accelerate.aliyuncs.com/20231219/9SWRW100000_1702948048100.png</v>
      </c>
      <c r="T2776" s="27" t="s">
        <v>8759</v>
      </c>
      <c r="U2776" s="28" t="str">
        <f>VLOOKUP(N2776,'散件（更新）'!B:G,6,FALSE)</f>
        <v>小轮包胶组件（2个小轮+2个轴）</v>
      </c>
      <c r="V2776" s="28" t="str">
        <f>VLOOKUP(N2776,'散件（更新）'!B:I,8,FALSE)</f>
        <v>6972200198358</v>
      </c>
    </row>
    <row r="2777" spans="1:22">
      <c r="A2777" s="57">
        <v>46169</v>
      </c>
      <c r="B2777" s="54" t="s">
        <v>5079</v>
      </c>
      <c r="C2777" s="27" t="str">
        <f>VLOOKUP(B2777,'大货清单（不定期按GOMS更新）'!A:H,8,0)</f>
        <v>109-20291101</v>
      </c>
      <c r="D2777" s="27" t="str">
        <f>VLOOKUP(B2777,'大货清单（不定期按GOMS更新）'!A:C,3,0)</f>
        <v>CL2029K-01</v>
      </c>
      <c r="E2777" s="27" t="str">
        <f>VLOOKUP(B2777,'大货清单（不定期按GOMS更新）'!A:H,4,0)</f>
        <v>GB</v>
      </c>
      <c r="F2777" s="27" t="str">
        <f>VLOOKUP(B2777,'大货清单（不定期按GOMS更新）'!A:H,2,0)</f>
        <v>iFloor 5 Steam</v>
      </c>
      <c r="G2777" s="28">
        <f>VLOOKUP(B2777,'大货清单（不定期按GOMS更新）'!A:I,9,FALSE)</f>
        <v>6974950109134</v>
      </c>
      <c r="H2777" s="27" t="str">
        <f>VLOOKUP(B2777,'大货清单（不定期按GOMS更新）'!A:H,7,0)</f>
        <v>Black</v>
      </c>
      <c r="I2777" s="27" t="str">
        <f>VLOOKUP(B2777,'大货清单（不定期按GOMS更新）'!A:F,6,FALSE)</f>
        <v>ACTIVE</v>
      </c>
      <c r="J2777" s="27" t="str">
        <f>VLOOKUP(B2777,'大货清单（不定期按GOMS更新）'!A:K,11,FALSE)</f>
        <v>9.15</v>
      </c>
      <c r="K2777" s="27" t="str">
        <f>VLOOKUP(B2777,'大货清单（不定期按GOMS更新）'!A:N,12,FALSE)</f>
        <v>362</v>
      </c>
      <c r="L2777" s="27" t="str">
        <f>VLOOKUP(B2777,'大货清单（不定期按GOMS更新）'!A:M,13,FALSE)</f>
        <v>336</v>
      </c>
      <c r="M2777" s="27" t="str">
        <f>VLOOKUP(B2777,'大货清单（不定期按GOMS更新）'!A:N,14,FALSE)</f>
        <v>676</v>
      </c>
      <c r="N2777" s="49" t="s">
        <v>1125</v>
      </c>
      <c r="O2777" s="27">
        <f>IFERROR(VLOOKUP(N2777,'散件迭代（不定期更新）'!C:J,8,FALSE),0)</f>
        <v>0</v>
      </c>
      <c r="P2777" s="27" t="str">
        <f>IFERROR(VLOOKUP(N2777,'散件（更新）'!B:H,3,FALSE),0)</f>
        <v>206-2029-0605</v>
      </c>
      <c r="Q2777" s="27" t="str">
        <f>VLOOKUP(N2777,'散件（更新）'!B:H,2,FALSE)</f>
        <v>114-20290605</v>
      </c>
      <c r="R2777" s="27" t="str">
        <f>VLOOKUP(N2777,'散件（更新）'!B:H,7,FALSE)</f>
        <v>Handle</v>
      </c>
      <c r="S2777" s="27" t="str">
        <f>VLOOKUP(N2777,'散件（更新）'!B:E,4,FALSE)</f>
        <v>https://tineco-yxzt.oss-accelerate.aliyuncs.com/product/114-20290605.png</v>
      </c>
      <c r="T2777" s="27" t="s">
        <v>8759</v>
      </c>
      <c r="U2777" s="28" t="str">
        <f>VLOOKUP(N2777,'散件（更新）'!B:G,6,FALSE)</f>
        <v>手柄组件</v>
      </c>
      <c r="V2777" s="28" t="str">
        <f>VLOOKUP(N2777,'散件（更新）'!B:I,8,FALSE)</f>
        <v>6972200198266</v>
      </c>
    </row>
    <row r="2778" spans="1:22">
      <c r="A2778" s="57">
        <v>46169</v>
      </c>
      <c r="B2778" s="54" t="s">
        <v>5079</v>
      </c>
      <c r="C2778" s="27" t="str">
        <f>VLOOKUP(B2778,'大货清单（不定期按GOMS更新）'!A:H,8,0)</f>
        <v>109-20291101</v>
      </c>
      <c r="D2778" s="27" t="str">
        <f>VLOOKUP(B2778,'大货清单（不定期按GOMS更新）'!A:C,3,0)</f>
        <v>CL2029K-01</v>
      </c>
      <c r="E2778" s="27" t="str">
        <f>VLOOKUP(B2778,'大货清单（不定期按GOMS更新）'!A:H,4,0)</f>
        <v>GB</v>
      </c>
      <c r="F2778" s="27" t="str">
        <f>VLOOKUP(B2778,'大货清单（不定期按GOMS更新）'!A:H,2,0)</f>
        <v>iFloor 5 Steam</v>
      </c>
      <c r="G2778" s="28">
        <f>VLOOKUP(B2778,'大货清单（不定期按GOMS更新）'!A:I,9,FALSE)</f>
        <v>6974950109134</v>
      </c>
      <c r="H2778" s="27" t="str">
        <f>VLOOKUP(B2778,'大货清单（不定期按GOMS更新）'!A:H,7,0)</f>
        <v>Black</v>
      </c>
      <c r="I2778" s="27" t="str">
        <f>VLOOKUP(B2778,'大货清单（不定期按GOMS更新）'!A:F,6,FALSE)</f>
        <v>ACTIVE</v>
      </c>
      <c r="J2778" s="27" t="str">
        <f>VLOOKUP(B2778,'大货清单（不定期按GOMS更新）'!A:K,11,FALSE)</f>
        <v>9.15</v>
      </c>
      <c r="K2778" s="27" t="str">
        <f>VLOOKUP(B2778,'大货清单（不定期按GOMS更新）'!A:N,12,FALSE)</f>
        <v>362</v>
      </c>
      <c r="L2778" s="27" t="str">
        <f>VLOOKUP(B2778,'大货清单（不定期按GOMS更新）'!A:M,13,FALSE)</f>
        <v>336</v>
      </c>
      <c r="M2778" s="27" t="str">
        <f>VLOOKUP(B2778,'大货清单（不定期按GOMS更新）'!A:N,14,FALSE)</f>
        <v>676</v>
      </c>
      <c r="N2778" s="49" t="s">
        <v>1136</v>
      </c>
      <c r="O2778" s="27">
        <f>IFERROR(VLOOKUP(N2778,'散件迭代（不定期更新）'!C:J,8,FALSE),0)</f>
        <v>0</v>
      </c>
      <c r="P2778" s="27" t="str">
        <f>IFERROR(VLOOKUP(N2778,'散件（更新）'!B:H,3,FALSE),0)</f>
        <v>206-2029-0602</v>
      </c>
      <c r="Q2778" s="27" t="str">
        <f>VLOOKUP(N2778,'散件（更新）'!B:H,2,FALSE)</f>
        <v>114-20290602</v>
      </c>
      <c r="R2778" s="27" t="str">
        <f>VLOOKUP(N2778,'散件（更新）'!B:H,7,FALSE)</f>
        <v>Clean Water Tank</v>
      </c>
      <c r="S2778" s="27" t="str">
        <f>VLOOKUP(N2778,'散件（更新）'!B:E,4,FALSE)</f>
        <v>https://tineco-yxzt.oss-accelerate.aliyuncs.com/20231219/9SWWC100100_1702948048260.png</v>
      </c>
      <c r="T2778" s="27" t="s">
        <v>8759</v>
      </c>
      <c r="U2778" s="28" t="str">
        <f>VLOOKUP(N2778,'散件（更新）'!B:G,6,FALSE)</f>
        <v>溶液桶组件</v>
      </c>
      <c r="V2778" s="28" t="str">
        <f>VLOOKUP(N2778,'散件（更新）'!B:I,8,FALSE)</f>
        <v>6972200198235</v>
      </c>
    </row>
    <row r="2779" spans="1:22">
      <c r="A2779" s="57">
        <v>46169</v>
      </c>
      <c r="B2779" s="54" t="s">
        <v>5079</v>
      </c>
      <c r="C2779" s="27" t="str">
        <f>VLOOKUP(B2779,'大货清单（不定期按GOMS更新）'!A:H,8,0)</f>
        <v>109-20291101</v>
      </c>
      <c r="D2779" s="27" t="str">
        <f>VLOOKUP(B2779,'大货清单（不定期按GOMS更新）'!A:C,3,0)</f>
        <v>CL2029K-01</v>
      </c>
      <c r="E2779" s="27" t="str">
        <f>VLOOKUP(B2779,'大货清单（不定期按GOMS更新）'!A:H,4,0)</f>
        <v>GB</v>
      </c>
      <c r="F2779" s="27" t="str">
        <f>VLOOKUP(B2779,'大货清单（不定期按GOMS更新）'!A:H,2,0)</f>
        <v>iFloor 5 Steam</v>
      </c>
      <c r="G2779" s="28">
        <f>VLOOKUP(B2779,'大货清单（不定期按GOMS更新）'!A:I,9,FALSE)</f>
        <v>6974950109134</v>
      </c>
      <c r="H2779" s="27" t="str">
        <f>VLOOKUP(B2779,'大货清单（不定期按GOMS更新）'!A:H,7,0)</f>
        <v>Black</v>
      </c>
      <c r="I2779" s="27" t="str">
        <f>VLOOKUP(B2779,'大货清单（不定期按GOMS更新）'!A:F,6,FALSE)</f>
        <v>ACTIVE</v>
      </c>
      <c r="J2779" s="27" t="str">
        <f>VLOOKUP(B2779,'大货清单（不定期按GOMS更新）'!A:K,11,FALSE)</f>
        <v>9.15</v>
      </c>
      <c r="K2779" s="27" t="str">
        <f>VLOOKUP(B2779,'大货清单（不定期按GOMS更新）'!A:N,12,FALSE)</f>
        <v>362</v>
      </c>
      <c r="L2779" s="27" t="str">
        <f>VLOOKUP(B2779,'大货清单（不定期按GOMS更新）'!A:M,13,FALSE)</f>
        <v>336</v>
      </c>
      <c r="M2779" s="27" t="str">
        <f>VLOOKUP(B2779,'大货清单（不定期按GOMS更新）'!A:N,14,FALSE)</f>
        <v>676</v>
      </c>
      <c r="N2779" s="49" t="s">
        <v>5410</v>
      </c>
      <c r="O2779" s="27">
        <f>IFERROR(VLOOKUP(N2779,'散件迭代（不定期更新）'!C:J,8,FALSE),0)</f>
        <v>0</v>
      </c>
      <c r="P2779" s="27" t="str">
        <f>IFERROR(VLOOKUP(N2779,'散件（更新）'!B:H,3,FALSE),0)</f>
        <v>/</v>
      </c>
      <c r="Q2779" s="27" t="str">
        <f>VLOOKUP(N2779,'散件（更新）'!B:H,2,FALSE)</f>
        <v>114-20290801</v>
      </c>
      <c r="R2779" s="27" t="str">
        <f>VLOOKUP(N2779,'散件（更新）'!B:H,7,FALSE)</f>
        <v>Dirt Water Tank</v>
      </c>
      <c r="S2779" s="27">
        <f>VLOOKUP(N2779,'散件（更新）'!B:E,4,FALSE)</f>
        <v>0</v>
      </c>
      <c r="T2779" s="27" t="s">
        <v>8759</v>
      </c>
      <c r="U2779" s="28" t="str">
        <f>VLOOKUP(N2779,'散件（更新）'!B:G,6,FALSE)</f>
        <v>回收桶组件黑色</v>
      </c>
      <c r="V2779" s="28">
        <f>VLOOKUP(N2779,'散件（更新）'!B:I,8,FALSE)</f>
        <v>6974950109288</v>
      </c>
    </row>
    <row r="2780" spans="1:22">
      <c r="A2780" s="57">
        <v>46169</v>
      </c>
      <c r="B2780" s="54" t="s">
        <v>5058</v>
      </c>
      <c r="C2780" s="27" t="str">
        <f>VLOOKUP(B2780,'大货清单（不定期按GOMS更新）'!A:H,8,0)</f>
        <v>109-20290901</v>
      </c>
      <c r="D2780" s="27" t="str">
        <f>VLOOKUP(B2780,'大货清单（不定期按GOMS更新）'!A:C,3,0)</f>
        <v>CL2029I-01</v>
      </c>
      <c r="E2780" s="27" t="str">
        <f>VLOOKUP(B2780,'大货清单（不定期按GOMS更新）'!A:H,4,0)</f>
        <v>IT,ES,DE,FR,BE,NL,PL,SE,TR</v>
      </c>
      <c r="F2780" s="27" t="str">
        <f>VLOOKUP(B2780,'大货清单（不定期按GOMS更新）'!A:H,2,0)</f>
        <v>iFloor 5 Steam</v>
      </c>
      <c r="G2780" s="28" t="str">
        <f>VLOOKUP(B2780,'大货清单（不定期按GOMS更新）'!A:I,9,FALSE)</f>
        <v>6974950108939,	 6974950108939</v>
      </c>
      <c r="H2780" s="27" t="str">
        <f>VLOOKUP(B2780,'大货清单（不定期按GOMS更新）'!A:H,7,0)</f>
        <v>Black</v>
      </c>
      <c r="I2780" s="27" t="str">
        <f>VLOOKUP(B2780,'大货清单（不定期按GOMS更新）'!A:F,6,FALSE)</f>
        <v>ACTIVE</v>
      </c>
      <c r="J2780" s="27" t="str">
        <f>VLOOKUP(B2780,'大货清单（不定期按GOMS更新）'!A:K,11,FALSE)</f>
        <v>9.15</v>
      </c>
      <c r="K2780" s="27" t="str">
        <f>VLOOKUP(B2780,'大货清单（不定期按GOMS更新）'!A:N,12,FALSE)</f>
        <v>362</v>
      </c>
      <c r="L2780" s="27" t="str">
        <f>VLOOKUP(B2780,'大货清单（不定期按GOMS更新）'!A:M,13,FALSE)</f>
        <v>336</v>
      </c>
      <c r="M2780" s="27" t="str">
        <f>VLOOKUP(B2780,'大货清单（不定期按GOMS更新）'!A:N,14,FALSE)</f>
        <v>676</v>
      </c>
      <c r="N2780" s="49" t="s">
        <v>1138</v>
      </c>
      <c r="O2780" s="27">
        <f>IFERROR(VLOOKUP(N2780,'散件迭代（不定期更新）'!C:J,8,FALSE),0)</f>
        <v>0</v>
      </c>
      <c r="P2780" s="27" t="str">
        <f>IFERROR(VLOOKUP(N2780,'散件（更新）'!B:H,3,FALSE),0)</f>
        <v>206-2029-0619</v>
      </c>
      <c r="Q2780" s="27" t="str">
        <f>VLOOKUP(N2780,'散件（更新）'!B:H,2,FALSE)</f>
        <v>114-20290619</v>
      </c>
      <c r="R2780" s="27" t="str">
        <f>VLOOKUP(N2780,'散件（更新）'!B:H,7,FALSE)</f>
        <v>HEPA Assy+Brush Roller</v>
      </c>
      <c r="S2780" s="27" t="str">
        <f>VLOOKUP(N2780,'散件（更新）'!B:E,4,FALSE)</f>
        <v>https://tineco-yxzt.oss-accelerate.aliyuncs.com/20231227/9SWAR100000_1703640266936.png</v>
      </c>
      <c r="T2780" s="27" t="s">
        <v>19304</v>
      </c>
      <c r="U2780" s="28" t="str">
        <f>VLOOKUP(N2780,'散件（更新）'!B:G,6,FALSE)</f>
        <v>Steam附件套装</v>
      </c>
      <c r="V2780" s="28" t="str">
        <f>VLOOKUP(N2780,'散件（更新）'!B:I,8,FALSE)</f>
        <v>6972200198389</v>
      </c>
    </row>
    <row r="2781" spans="1:22">
      <c r="A2781" s="57">
        <v>46169</v>
      </c>
      <c r="B2781" s="54" t="s">
        <v>5058</v>
      </c>
      <c r="C2781" s="27" t="str">
        <f>VLOOKUP(B2781,'大货清单（不定期按GOMS更新）'!A:H,8,0)</f>
        <v>109-20290901</v>
      </c>
      <c r="D2781" s="27" t="str">
        <f>VLOOKUP(B2781,'大货清单（不定期按GOMS更新）'!A:C,3,0)</f>
        <v>CL2029I-01</v>
      </c>
      <c r="E2781" s="27" t="str">
        <f>VLOOKUP(B2781,'大货清单（不定期按GOMS更新）'!A:H,4,0)</f>
        <v>IT,ES,DE,FR,BE,NL,PL,SE,TR</v>
      </c>
      <c r="F2781" s="27" t="str">
        <f>VLOOKUP(B2781,'大货清单（不定期按GOMS更新）'!A:H,2,0)</f>
        <v>iFloor 5 Steam</v>
      </c>
      <c r="G2781" s="28" t="str">
        <f>VLOOKUP(B2781,'大货清单（不定期按GOMS更新）'!A:I,9,FALSE)</f>
        <v>6974950108939,	 6974950108939</v>
      </c>
      <c r="H2781" s="27" t="str">
        <f>VLOOKUP(B2781,'大货清单（不定期按GOMS更新）'!A:H,7,0)</f>
        <v>Black</v>
      </c>
      <c r="I2781" s="27" t="str">
        <f>VLOOKUP(B2781,'大货清单（不定期按GOMS更新）'!A:F,6,FALSE)</f>
        <v>ACTIVE</v>
      </c>
      <c r="J2781" s="27" t="str">
        <f>VLOOKUP(B2781,'大货清单（不定期按GOMS更新）'!A:K,11,FALSE)</f>
        <v>9.15</v>
      </c>
      <c r="K2781" s="27" t="str">
        <f>VLOOKUP(B2781,'大货清单（不定期按GOMS更新）'!A:N,12,FALSE)</f>
        <v>362</v>
      </c>
      <c r="L2781" s="27" t="str">
        <f>VLOOKUP(B2781,'大货清单（不定期按GOMS更新）'!A:M,13,FALSE)</f>
        <v>336</v>
      </c>
      <c r="M2781" s="27" t="str">
        <f>VLOOKUP(B2781,'大货清单（不定期按GOMS更新）'!A:N,14,FALSE)</f>
        <v>676</v>
      </c>
      <c r="N2781" s="49" t="s">
        <v>1134</v>
      </c>
      <c r="O2781" s="27">
        <f>IFERROR(VLOOKUP(N2781,'散件迭代（不定期更新）'!C:J,8,FALSE),0)</f>
        <v>0</v>
      </c>
      <c r="P2781" s="27" t="str">
        <f>IFERROR(VLOOKUP(N2781,'散件（更新）'!B:H,3,FALSE),0)</f>
        <v>206-2029-0604</v>
      </c>
      <c r="Q2781" s="27" t="str">
        <f>VLOOKUP(N2781,'散件（更新）'!B:H,2,FALSE)</f>
        <v>114-20290604</v>
      </c>
      <c r="R2781" s="27" t="str">
        <f>VLOOKUP(N2781,'散件（更新）'!B:H,7,FALSE)</f>
        <v>Brush Roller Cover</v>
      </c>
      <c r="S2781" s="27" t="str">
        <f>VLOOKUP(N2781,'散件（更新）'!B:E,4,FALSE)</f>
        <v>https://tineco-yxzt.oss-accelerate.aliyuncs.com/20231227/9SWBC100000_1703640267067.png</v>
      </c>
      <c r="T2781" s="27" t="s">
        <v>19303</v>
      </c>
      <c r="U2781" s="28" t="str">
        <f>VLOOKUP(N2781,'散件（更新）'!B:G,6,FALSE)</f>
        <v>滚刷盖组件</v>
      </c>
      <c r="V2781" s="28" t="str">
        <f>VLOOKUP(N2781,'散件（更新）'!B:I,8,FALSE)</f>
        <v>6972200198259</v>
      </c>
    </row>
    <row r="2782" spans="1:22">
      <c r="A2782" s="57">
        <v>46169</v>
      </c>
      <c r="B2782" s="54" t="s">
        <v>5058</v>
      </c>
      <c r="C2782" s="27" t="str">
        <f>VLOOKUP(B2782,'大货清单（不定期按GOMS更新）'!A:H,8,0)</f>
        <v>109-20290901</v>
      </c>
      <c r="D2782" s="27" t="str">
        <f>VLOOKUP(B2782,'大货清单（不定期按GOMS更新）'!A:C,3,0)</f>
        <v>CL2029I-01</v>
      </c>
      <c r="E2782" s="27" t="str">
        <f>VLOOKUP(B2782,'大货清单（不定期按GOMS更新）'!A:H,4,0)</f>
        <v>IT,ES,DE,FR,BE,NL,PL,SE,TR</v>
      </c>
      <c r="F2782" s="27" t="str">
        <f>VLOOKUP(B2782,'大货清单（不定期按GOMS更新）'!A:H,2,0)</f>
        <v>iFloor 5 Steam</v>
      </c>
      <c r="G2782" s="28" t="str">
        <f>VLOOKUP(B2782,'大货清单（不定期按GOMS更新）'!A:I,9,FALSE)</f>
        <v>6974950108939,	 6974950108939</v>
      </c>
      <c r="H2782" s="27" t="str">
        <f>VLOOKUP(B2782,'大货清单（不定期按GOMS更新）'!A:H,7,0)</f>
        <v>Black</v>
      </c>
      <c r="I2782" s="27" t="str">
        <f>VLOOKUP(B2782,'大货清单（不定期按GOMS更新）'!A:F,6,FALSE)</f>
        <v>ACTIVE</v>
      </c>
      <c r="J2782" s="27" t="str">
        <f>VLOOKUP(B2782,'大货清单（不定期按GOMS更新）'!A:K,11,FALSE)</f>
        <v>9.15</v>
      </c>
      <c r="K2782" s="27" t="str">
        <f>VLOOKUP(B2782,'大货清单（不定期按GOMS更新）'!A:N,12,FALSE)</f>
        <v>362</v>
      </c>
      <c r="L2782" s="27" t="str">
        <f>VLOOKUP(B2782,'大货清单（不定期按GOMS更新）'!A:M,13,FALSE)</f>
        <v>336</v>
      </c>
      <c r="M2782" s="27" t="str">
        <f>VLOOKUP(B2782,'大货清单（不定期按GOMS更新）'!A:N,14,FALSE)</f>
        <v>676</v>
      </c>
      <c r="N2782" s="49" t="s">
        <v>1137</v>
      </c>
      <c r="O2782" s="27">
        <f>IFERROR(VLOOKUP(N2782,'散件迭代（不定期更新）'!C:J,8,FALSE),0)</f>
        <v>0</v>
      </c>
      <c r="P2782" s="27" t="str">
        <f>IFERROR(VLOOKUP(N2782,'散件（更新）'!B:H,3,FALSE),0)</f>
        <v>206-2029-0600</v>
      </c>
      <c r="Q2782" s="27" t="str">
        <f>VLOOKUP(N2782,'散件（更新）'!B:H,2,FALSE)</f>
        <v>114-20290600</v>
      </c>
      <c r="R2782" s="27" t="str">
        <f>VLOOKUP(N2782,'散件（更新）'!B:H,7,FALSE)</f>
        <v>Brush Roller</v>
      </c>
      <c r="S2782" s="27" t="str">
        <f>VLOOKUP(N2782,'散件（更新）'!B:E,4,FALSE)</f>
        <v>https://tineco-yxzt.oss-accelerate.aliyuncs.com/20231219/9SWBR100000_1702948045666.png</v>
      </c>
      <c r="T2782" s="27" t="s">
        <v>8759</v>
      </c>
      <c r="U2782" s="28" t="str">
        <f>VLOOKUP(N2782,'散件（更新）'!B:G,6,FALSE)</f>
        <v>滚刷组件</v>
      </c>
      <c r="V2782" s="28" t="str">
        <f>VLOOKUP(N2782,'散件（更新）'!B:I,8,FALSE)</f>
        <v>6972200198228</v>
      </c>
    </row>
    <row r="2783" spans="1:22">
      <c r="A2783" s="57">
        <v>46169</v>
      </c>
      <c r="B2783" s="54" t="s">
        <v>5058</v>
      </c>
      <c r="C2783" s="27" t="str">
        <f>VLOOKUP(B2783,'大货清单（不定期按GOMS更新）'!A:H,8,0)</f>
        <v>109-20290901</v>
      </c>
      <c r="D2783" s="27" t="str">
        <f>VLOOKUP(B2783,'大货清单（不定期按GOMS更新）'!A:C,3,0)</f>
        <v>CL2029I-01</v>
      </c>
      <c r="E2783" s="27" t="str">
        <f>VLOOKUP(B2783,'大货清单（不定期按GOMS更新）'!A:H,4,0)</f>
        <v>IT,ES,DE,FR,BE,NL,PL,SE,TR</v>
      </c>
      <c r="F2783" s="27" t="str">
        <f>VLOOKUP(B2783,'大货清单（不定期按GOMS更新）'!A:H,2,0)</f>
        <v>iFloor 5 Steam</v>
      </c>
      <c r="G2783" s="28" t="str">
        <f>VLOOKUP(B2783,'大货清单（不定期按GOMS更新）'!A:I,9,FALSE)</f>
        <v>6974950108939,	 6974950108939</v>
      </c>
      <c r="H2783" s="27" t="str">
        <f>VLOOKUP(B2783,'大货清单（不定期按GOMS更新）'!A:H,7,0)</f>
        <v>Black</v>
      </c>
      <c r="I2783" s="27" t="str">
        <f>VLOOKUP(B2783,'大货清单（不定期按GOMS更新）'!A:F,6,FALSE)</f>
        <v>ACTIVE</v>
      </c>
      <c r="J2783" s="27" t="str">
        <f>VLOOKUP(B2783,'大货清单（不定期按GOMS更新）'!A:K,11,FALSE)</f>
        <v>9.15</v>
      </c>
      <c r="K2783" s="27" t="str">
        <f>VLOOKUP(B2783,'大货清单（不定期按GOMS更新）'!A:N,12,FALSE)</f>
        <v>362</v>
      </c>
      <c r="L2783" s="27" t="str">
        <f>VLOOKUP(B2783,'大货清单（不定期按GOMS更新）'!A:M,13,FALSE)</f>
        <v>336</v>
      </c>
      <c r="M2783" s="27" t="str">
        <f>VLOOKUP(B2783,'大货清单（不定期按GOMS更新）'!A:N,14,FALSE)</f>
        <v>676</v>
      </c>
      <c r="N2783" s="49" t="s">
        <v>1128</v>
      </c>
      <c r="O2783" s="27">
        <f>IFERROR(VLOOKUP(N2783,'散件迭代（不定期更新）'!C:J,8,FALSE),0)</f>
        <v>0</v>
      </c>
      <c r="P2783" s="27" t="str">
        <f>IFERROR(VLOOKUP(N2783,'散件（更新）'!B:H,3,FALSE),0)</f>
        <v>206-2029-0608</v>
      </c>
      <c r="Q2783" s="27" t="str">
        <f>VLOOKUP(N2783,'散件（更新）'!B:H,2,FALSE)</f>
        <v>114-20290608</v>
      </c>
      <c r="R2783" s="27" t="str">
        <f>VLOOKUP(N2783,'散件（更新）'!B:H,7,FALSE)</f>
        <v>Filter</v>
      </c>
      <c r="S2783" s="27" t="str">
        <f>VLOOKUP(N2783,'散件（更新）'!B:E,4,FALSE)</f>
        <v>https://tineco-yxzt.oss-accelerate.aliyuncs.com/20231219/9SWFI100000_1702948045741.png</v>
      </c>
      <c r="T2783" s="27" t="s">
        <v>8759</v>
      </c>
      <c r="U2783" s="28" t="str">
        <f>VLOOKUP(N2783,'散件（更新）'!B:G,6,FALSE)</f>
        <v>回收桶挡板</v>
      </c>
      <c r="V2783" s="28" t="str">
        <f>VLOOKUP(N2783,'散件（更新）'!B:I,8,FALSE)</f>
        <v>6972200198297</v>
      </c>
    </row>
    <row r="2784" spans="1:22">
      <c r="A2784" s="57">
        <v>46169</v>
      </c>
      <c r="B2784" s="54" t="s">
        <v>5058</v>
      </c>
      <c r="C2784" s="27" t="str">
        <f>VLOOKUP(B2784,'大货清单（不定期按GOMS更新）'!A:H,8,0)</f>
        <v>109-20290901</v>
      </c>
      <c r="D2784" s="27" t="str">
        <f>VLOOKUP(B2784,'大货清单（不定期按GOMS更新）'!A:C,3,0)</f>
        <v>CL2029I-01</v>
      </c>
      <c r="E2784" s="27" t="str">
        <f>VLOOKUP(B2784,'大货清单（不定期按GOMS更新）'!A:H,4,0)</f>
        <v>IT,ES,DE,FR,BE,NL,PL,SE,TR</v>
      </c>
      <c r="F2784" s="27" t="str">
        <f>VLOOKUP(B2784,'大货清单（不定期按GOMS更新）'!A:H,2,0)</f>
        <v>iFloor 5 Steam</v>
      </c>
      <c r="G2784" s="28" t="str">
        <f>VLOOKUP(B2784,'大货清单（不定期按GOMS更新）'!A:I,9,FALSE)</f>
        <v>6974950108939,	 6974950108939</v>
      </c>
      <c r="H2784" s="27" t="str">
        <f>VLOOKUP(B2784,'大货清单（不定期按GOMS更新）'!A:H,7,0)</f>
        <v>Black</v>
      </c>
      <c r="I2784" s="27" t="str">
        <f>VLOOKUP(B2784,'大货清单（不定期按GOMS更新）'!A:F,6,FALSE)</f>
        <v>ACTIVE</v>
      </c>
      <c r="J2784" s="27" t="str">
        <f>VLOOKUP(B2784,'大货清单（不定期按GOMS更新）'!A:K,11,FALSE)</f>
        <v>9.15</v>
      </c>
      <c r="K2784" s="27" t="str">
        <f>VLOOKUP(B2784,'大货清单（不定期按GOMS更新）'!A:N,12,FALSE)</f>
        <v>362</v>
      </c>
      <c r="L2784" s="27" t="str">
        <f>VLOOKUP(B2784,'大货清单（不定期按GOMS更新）'!A:M,13,FALSE)</f>
        <v>336</v>
      </c>
      <c r="M2784" s="27" t="str">
        <f>VLOOKUP(B2784,'大货清单（不定期按GOMS更新）'!A:N,14,FALSE)</f>
        <v>676</v>
      </c>
      <c r="N2784" s="49" t="s">
        <v>1140</v>
      </c>
      <c r="O2784" s="27">
        <f>IFERROR(VLOOKUP(N2784,'散件迭代（不定期更新）'!C:J,8,FALSE),0)</f>
        <v>0</v>
      </c>
      <c r="P2784" s="27" t="str">
        <f>IFERROR(VLOOKUP(N2784,'散件（更新）'!B:H,3,FALSE),0)</f>
        <v>206-2029-0606</v>
      </c>
      <c r="Q2784" s="27" t="str">
        <f>VLOOKUP(N2784,'散件（更新）'!B:H,2,FALSE)</f>
        <v>114-20290606</v>
      </c>
      <c r="R2784" s="27" t="str">
        <f>VLOOKUP(N2784,'散件（更新）'!B:H,7,FALSE)</f>
        <v>Charging Base</v>
      </c>
      <c r="S2784" s="27" t="str">
        <f>VLOOKUP(N2784,'散件（更新）'!B:E,4,FALSE)</f>
        <v>https://tineco-yxzt.oss-accelerate.aliyuncs.com/20231219/9SWPB100000_1702948045819.png</v>
      </c>
      <c r="T2784" s="27" t="s">
        <v>8759</v>
      </c>
      <c r="U2784" s="28" t="str">
        <f>VLOOKUP(N2784,'散件（更新）'!B:G,6,FALSE)</f>
        <v>托盘组件</v>
      </c>
      <c r="V2784" s="28" t="str">
        <f>VLOOKUP(N2784,'散件（更新）'!B:I,8,FALSE)</f>
        <v>6972200198273</v>
      </c>
    </row>
    <row r="2785" spans="1:22">
      <c r="A2785" s="57">
        <v>46169</v>
      </c>
      <c r="B2785" s="54" t="s">
        <v>5058</v>
      </c>
      <c r="C2785" s="27" t="str">
        <f>VLOOKUP(B2785,'大货清单（不定期按GOMS更新）'!A:H,8,0)</f>
        <v>109-20290901</v>
      </c>
      <c r="D2785" s="27" t="str">
        <f>VLOOKUP(B2785,'大货清单（不定期按GOMS更新）'!A:C,3,0)</f>
        <v>CL2029I-01</v>
      </c>
      <c r="E2785" s="27" t="str">
        <f>VLOOKUP(B2785,'大货清单（不定期按GOMS更新）'!A:H,4,0)</f>
        <v>IT,ES,DE,FR,BE,NL,PL,SE,TR</v>
      </c>
      <c r="F2785" s="27" t="str">
        <f>VLOOKUP(B2785,'大货清单（不定期按GOMS更新）'!A:H,2,0)</f>
        <v>iFloor 5 Steam</v>
      </c>
      <c r="G2785" s="28" t="str">
        <f>VLOOKUP(B2785,'大货清单（不定期按GOMS更新）'!A:I,9,FALSE)</f>
        <v>6974950108939,	 6974950108939</v>
      </c>
      <c r="H2785" s="27" t="str">
        <f>VLOOKUP(B2785,'大货清单（不定期按GOMS更新）'!A:H,7,0)</f>
        <v>Black</v>
      </c>
      <c r="I2785" s="27" t="str">
        <f>VLOOKUP(B2785,'大货清单（不定期按GOMS更新）'!A:F,6,FALSE)</f>
        <v>ACTIVE</v>
      </c>
      <c r="J2785" s="27" t="str">
        <f>VLOOKUP(B2785,'大货清单（不定期按GOMS更新）'!A:K,11,FALSE)</f>
        <v>9.15</v>
      </c>
      <c r="K2785" s="27" t="str">
        <f>VLOOKUP(B2785,'大货清单（不定期按GOMS更新）'!A:N,12,FALSE)</f>
        <v>362</v>
      </c>
      <c r="L2785" s="27" t="str">
        <f>VLOOKUP(B2785,'大货清单（不定期按GOMS更新）'!A:M,13,FALSE)</f>
        <v>336</v>
      </c>
      <c r="M2785" s="27" t="str">
        <f>VLOOKUP(B2785,'大货清单（不定期按GOMS更新）'!A:N,14,FALSE)</f>
        <v>676</v>
      </c>
      <c r="N2785" s="49" t="s">
        <v>5415</v>
      </c>
      <c r="O2785" s="27">
        <f>IFERROR(VLOOKUP(N2785,'散件迭代（不定期更新）'!C:J,8,FALSE),0)</f>
        <v>0</v>
      </c>
      <c r="P2785" s="27" t="str">
        <f>IFERROR(VLOOKUP(N2785,'散件（更新）'!B:H,3,FALSE),0)</f>
        <v>/</v>
      </c>
      <c r="Q2785" s="27" t="str">
        <f>VLOOKUP(N2785,'散件（更新）'!B:H,2,FALSE)</f>
        <v>114-20290806</v>
      </c>
      <c r="R2785" s="27" t="str">
        <f>VLOOKUP(N2785,'散件（更新）'!B:H,7,FALSE)</f>
        <v>plastic part</v>
      </c>
      <c r="S2785" s="27" t="str">
        <f>VLOOKUP(N2785,'散件（更新）'!B:E,4,FALSE)</f>
        <v>https://tineco-yxzt.oss-accelerate.aliyuncs.com/20240815/LEDdengban_1723690972299.webp</v>
      </c>
      <c r="T2785" s="27" t="s">
        <v>8759</v>
      </c>
      <c r="U2785" s="28" t="str">
        <f>VLOOKUP(N2785,'散件（更新）'!B:G,6,FALSE)</f>
        <v>LED灯板</v>
      </c>
      <c r="V2785" s="28">
        <f>VLOOKUP(N2785,'散件（更新）'!B:I,8,FALSE)</f>
        <v>6974950109325</v>
      </c>
    </row>
    <row r="2786" spans="1:22">
      <c r="A2786" s="57">
        <v>46169</v>
      </c>
      <c r="B2786" s="54" t="s">
        <v>5058</v>
      </c>
      <c r="C2786" s="27" t="str">
        <f>VLOOKUP(B2786,'大货清单（不定期按GOMS更新）'!A:H,8,0)</f>
        <v>109-20290901</v>
      </c>
      <c r="D2786" s="27" t="str">
        <f>VLOOKUP(B2786,'大货清单（不定期按GOMS更新）'!A:C,3,0)</f>
        <v>CL2029I-01</v>
      </c>
      <c r="E2786" s="27" t="str">
        <f>VLOOKUP(B2786,'大货清单（不定期按GOMS更新）'!A:H,4,0)</f>
        <v>IT,ES,DE,FR,BE,NL,PL,SE,TR</v>
      </c>
      <c r="F2786" s="27" t="str">
        <f>VLOOKUP(B2786,'大货清单（不定期按GOMS更新）'!A:H,2,0)</f>
        <v>iFloor 5 Steam</v>
      </c>
      <c r="G2786" s="28" t="str">
        <f>VLOOKUP(B2786,'大货清单（不定期按GOMS更新）'!A:I,9,FALSE)</f>
        <v>6974950108939,	 6974950108939</v>
      </c>
      <c r="H2786" s="27" t="str">
        <f>VLOOKUP(B2786,'大货清单（不定期按GOMS更新）'!A:H,7,0)</f>
        <v>Black</v>
      </c>
      <c r="I2786" s="27" t="str">
        <f>VLOOKUP(B2786,'大货清单（不定期按GOMS更新）'!A:F,6,FALSE)</f>
        <v>ACTIVE</v>
      </c>
      <c r="J2786" s="27" t="str">
        <f>VLOOKUP(B2786,'大货清单（不定期按GOMS更新）'!A:K,11,FALSE)</f>
        <v>9.15</v>
      </c>
      <c r="K2786" s="27" t="str">
        <f>VLOOKUP(B2786,'大货清单（不定期按GOMS更新）'!A:N,12,FALSE)</f>
        <v>362</v>
      </c>
      <c r="L2786" s="27" t="str">
        <f>VLOOKUP(B2786,'大货清单（不定期按GOMS更新）'!A:M,13,FALSE)</f>
        <v>336</v>
      </c>
      <c r="M2786" s="27" t="str">
        <f>VLOOKUP(B2786,'大货清单（不定期按GOMS更新）'!A:N,14,FALSE)</f>
        <v>676</v>
      </c>
      <c r="N2786" s="49" t="s">
        <v>1215</v>
      </c>
      <c r="O2786" s="27">
        <f>IFERROR(VLOOKUP(N2786,'散件迭代（不定期更新）'!C:J,8,FALSE),0)</f>
        <v>0</v>
      </c>
      <c r="P2786" s="27" t="str">
        <f>IFERROR(VLOOKUP(N2786,'散件（更新）'!B:H,3,FALSE),0)</f>
        <v>206-2029-0610</v>
      </c>
      <c r="Q2786" s="27" t="str">
        <f>VLOOKUP(N2786,'散件（更新）'!B:H,2,FALSE)</f>
        <v>114-20290610</v>
      </c>
      <c r="R2786" s="27" t="str">
        <f>VLOOKUP(N2786,'散件（更新）'!B:H,7,FALSE)</f>
        <v>Plastic part</v>
      </c>
      <c r="S2786" s="27" t="str">
        <f>VLOOKUP(N2786,'散件（更新）'!B:E,4,FALSE)</f>
        <v>https://tineco-yxzt.oss-accelerate.aliyuncs.com/20231219/9SWRH100000_1702948046211.png</v>
      </c>
      <c r="T2786" s="27" t="s">
        <v>8759</v>
      </c>
      <c r="U2786" s="28" t="str">
        <f>VLOOKUP(N2786,'散件（更新）'!B:G,6,FALSE)</f>
        <v>转接头组件</v>
      </c>
      <c r="V2786" s="28" t="str">
        <f>VLOOKUP(N2786,'散件（更新）'!B:I,8,FALSE)</f>
        <v>6972200198310</v>
      </c>
    </row>
    <row r="2787" spans="1:22">
      <c r="A2787" s="57">
        <v>46169</v>
      </c>
      <c r="B2787" s="54" t="s">
        <v>5058</v>
      </c>
      <c r="C2787" s="27" t="str">
        <f>VLOOKUP(B2787,'大货清单（不定期按GOMS更新）'!A:H,8,0)</f>
        <v>109-20290901</v>
      </c>
      <c r="D2787" s="27" t="str">
        <f>VLOOKUP(B2787,'大货清单（不定期按GOMS更新）'!A:C,3,0)</f>
        <v>CL2029I-01</v>
      </c>
      <c r="E2787" s="27" t="str">
        <f>VLOOKUP(B2787,'大货清单（不定期按GOMS更新）'!A:H,4,0)</f>
        <v>IT,ES,DE,FR,BE,NL,PL,SE,TR</v>
      </c>
      <c r="F2787" s="27" t="str">
        <f>VLOOKUP(B2787,'大货清单（不定期按GOMS更新）'!A:H,2,0)</f>
        <v>iFloor 5 Steam</v>
      </c>
      <c r="G2787" s="28" t="str">
        <f>VLOOKUP(B2787,'大货清单（不定期按GOMS更新）'!A:I,9,FALSE)</f>
        <v>6974950108939,	 6974950108939</v>
      </c>
      <c r="H2787" s="27" t="str">
        <f>VLOOKUP(B2787,'大货清单（不定期按GOMS更新）'!A:H,7,0)</f>
        <v>Black</v>
      </c>
      <c r="I2787" s="27" t="str">
        <f>VLOOKUP(B2787,'大货清单（不定期按GOMS更新）'!A:F,6,FALSE)</f>
        <v>ACTIVE</v>
      </c>
      <c r="J2787" s="27" t="str">
        <f>VLOOKUP(B2787,'大货清单（不定期按GOMS更新）'!A:K,11,FALSE)</f>
        <v>9.15</v>
      </c>
      <c r="K2787" s="27" t="str">
        <f>VLOOKUP(B2787,'大货清单（不定期按GOMS更新）'!A:N,12,FALSE)</f>
        <v>362</v>
      </c>
      <c r="L2787" s="27" t="str">
        <f>VLOOKUP(B2787,'大货清单（不定期按GOMS更新）'!A:M,13,FALSE)</f>
        <v>336</v>
      </c>
      <c r="M2787" s="27" t="str">
        <f>VLOOKUP(B2787,'大货清单（不定期按GOMS更新）'!A:N,14,FALSE)</f>
        <v>676</v>
      </c>
      <c r="N2787" s="49" t="s">
        <v>1124</v>
      </c>
      <c r="O2787" s="27">
        <f>IFERROR(VLOOKUP(N2787,'散件迭代（不定期更新）'!C:J,8,FALSE),0)</f>
        <v>0</v>
      </c>
      <c r="P2787" s="27" t="str">
        <f>IFERROR(VLOOKUP(N2787,'散件（更新）'!B:H,3,FALSE),0)</f>
        <v>206-2029-0621</v>
      </c>
      <c r="Q2787" s="27" t="str">
        <f>VLOOKUP(N2787,'散件（更新）'!B:H,2,FALSE)</f>
        <v>114-20290621</v>
      </c>
      <c r="R2787" s="27" t="str">
        <f>VLOOKUP(N2787,'散件（更新）'!B:H,7,FALSE)</f>
        <v>Plastic part</v>
      </c>
      <c r="S2787" s="27" t="str">
        <f>VLOOKUP(N2787,'散件（更新）'!B:E,4,FALSE)</f>
        <v>https://tineco-yxzt.oss-accelerate.aliyuncs.com/20231227/9SWRH100200_1703640267232.png</v>
      </c>
      <c r="T2787" s="27" t="s">
        <v>8759</v>
      </c>
      <c r="U2787" s="28" t="str">
        <f>VLOOKUP(N2787,'散件（更新）'!B:G,6,FALSE)</f>
        <v>喷气板超声组件</v>
      </c>
      <c r="V2787" s="28" t="str">
        <f>VLOOKUP(N2787,'散件（更新）'!B:I,8,FALSE)</f>
        <v>6972200198419</v>
      </c>
    </row>
    <row r="2788" spans="1:22">
      <c r="A2788" s="57">
        <v>46169</v>
      </c>
      <c r="B2788" s="48" t="s">
        <v>5058</v>
      </c>
      <c r="C2788" s="27" t="str">
        <f>VLOOKUP(B2788,'大货清单（不定期按GOMS更新）'!A:H,8,0)</f>
        <v>109-20290901</v>
      </c>
      <c r="D2788" s="27" t="str">
        <f>VLOOKUP(B2788,'大货清单（不定期按GOMS更新）'!A:C,3,0)</f>
        <v>CL2029I-01</v>
      </c>
      <c r="E2788" s="27" t="str">
        <f>VLOOKUP(B2788,'大货清单（不定期按GOMS更新）'!A:H,4,0)</f>
        <v>IT,ES,DE,FR,BE,NL,PL,SE,TR</v>
      </c>
      <c r="F2788" s="27" t="str">
        <f>VLOOKUP(B2788,'大货清单（不定期按GOMS更新）'!A:H,2,0)</f>
        <v>iFloor 5 Steam</v>
      </c>
      <c r="G2788" s="28" t="str">
        <f>VLOOKUP(B2788,'大货清单（不定期按GOMS更新）'!A:I,9,FALSE)</f>
        <v>6974950108939,	 6974950108939</v>
      </c>
      <c r="H2788" s="27" t="str">
        <f>VLOOKUP(B2788,'大货清单（不定期按GOMS更新）'!A:H,7,0)</f>
        <v>Black</v>
      </c>
      <c r="I2788" s="27" t="str">
        <f>VLOOKUP(B2788,'大货清单（不定期按GOMS更新）'!A:F,6,FALSE)</f>
        <v>ACTIVE</v>
      </c>
      <c r="J2788" s="27" t="str">
        <f>VLOOKUP(B2788,'大货清单（不定期按GOMS更新）'!A:K,11,FALSE)</f>
        <v>9.15</v>
      </c>
      <c r="K2788" s="27" t="str">
        <f>VLOOKUP(B2788,'大货清单（不定期按GOMS更新）'!A:N,12,FALSE)</f>
        <v>362</v>
      </c>
      <c r="L2788" s="27" t="str">
        <f>VLOOKUP(B2788,'大货清单（不定期按GOMS更新）'!A:M,13,FALSE)</f>
        <v>336</v>
      </c>
      <c r="M2788" s="27" t="str">
        <f>VLOOKUP(B2788,'大货清单（不定期按GOMS更新）'!A:N,14,FALSE)</f>
        <v>676</v>
      </c>
      <c r="N2788" s="53" t="s">
        <v>1126</v>
      </c>
      <c r="O2788" s="27">
        <f>IFERROR(VLOOKUP(N2788,'散件迭代（不定期更新）'!C:J,8,FALSE),0)</f>
        <v>0</v>
      </c>
      <c r="P2788" s="27" t="str">
        <f>IFERROR(VLOOKUP(N2788,'散件（更新）'!B:H,3,FALSE),0)</f>
        <v>206-2029-0620</v>
      </c>
      <c r="Q2788" s="27" t="str">
        <f>VLOOKUP(N2788,'散件（更新）'!B:H,2,FALSE)</f>
        <v>114-20290620</v>
      </c>
      <c r="R2788" s="27" t="str">
        <f>VLOOKUP(N2788,'散件（更新）'!B:H,7,FALSE)</f>
        <v>wire</v>
      </c>
      <c r="S2788" s="27" t="str">
        <f>VLOOKUP(N2788,'散件（更新）'!B:E,4,FALSE)</f>
        <v>https://tineco-yxzt.oss-accelerate.aliyuncs.com/20231227/9SWRI1000EU_1703640267330.png</v>
      </c>
      <c r="T2788" s="27" t="s">
        <v>8759</v>
      </c>
      <c r="U2788" s="28" t="str">
        <f>VLOOKUP(N2788,'散件（更新）'!B:G,6,FALSE)</f>
        <v>电源线（欧版）</v>
      </c>
      <c r="V2788" s="28" t="str">
        <f>VLOOKUP(N2788,'散件（更新）'!B:I,8,FALSE)</f>
        <v>6972200198426</v>
      </c>
    </row>
    <row r="2789" spans="1:22">
      <c r="A2789" s="57">
        <v>46169</v>
      </c>
      <c r="B2789" s="48" t="s">
        <v>5058</v>
      </c>
      <c r="C2789" s="27" t="str">
        <f>VLOOKUP(B2789,'大货清单（不定期按GOMS更新）'!A:H,8,0)</f>
        <v>109-20290901</v>
      </c>
      <c r="D2789" s="27" t="str">
        <f>VLOOKUP(B2789,'大货清单（不定期按GOMS更新）'!A:C,3,0)</f>
        <v>CL2029I-01</v>
      </c>
      <c r="E2789" s="27" t="str">
        <f>VLOOKUP(B2789,'大货清单（不定期按GOMS更新）'!A:H,4,0)</f>
        <v>IT,ES,DE,FR,BE,NL,PL,SE,TR</v>
      </c>
      <c r="F2789" s="27" t="str">
        <f>VLOOKUP(B2789,'大货清单（不定期按GOMS更新）'!A:H,2,0)</f>
        <v>iFloor 5 Steam</v>
      </c>
      <c r="G2789" s="28" t="str">
        <f>VLOOKUP(B2789,'大货清单（不定期按GOMS更新）'!A:I,9,FALSE)</f>
        <v>6974950108939,	 6974950108939</v>
      </c>
      <c r="H2789" s="27" t="str">
        <f>VLOOKUP(B2789,'大货清单（不定期按GOMS更新）'!A:H,7,0)</f>
        <v>Black</v>
      </c>
      <c r="I2789" s="27" t="str">
        <f>VLOOKUP(B2789,'大货清单（不定期按GOMS更新）'!A:F,6,FALSE)</f>
        <v>ACTIVE</v>
      </c>
      <c r="J2789" s="27" t="str">
        <f>VLOOKUP(B2789,'大货清单（不定期按GOMS更新）'!A:K,11,FALSE)</f>
        <v>9.15</v>
      </c>
      <c r="K2789" s="27" t="str">
        <f>VLOOKUP(B2789,'大货清单（不定期按GOMS更新）'!A:N,12,FALSE)</f>
        <v>362</v>
      </c>
      <c r="L2789" s="27" t="str">
        <f>VLOOKUP(B2789,'大货清单（不定期按GOMS更新）'!A:M,13,FALSE)</f>
        <v>336</v>
      </c>
      <c r="M2789" s="27" t="str">
        <f>VLOOKUP(B2789,'大货清单（不定期按GOMS更新）'!A:N,14,FALSE)</f>
        <v>676</v>
      </c>
      <c r="N2789" s="53" t="s">
        <v>1132</v>
      </c>
      <c r="O2789" s="27">
        <f>IFERROR(VLOOKUP(N2789,'散件迭代（不定期更新）'!C:J,8,FALSE),0)</f>
        <v>0</v>
      </c>
      <c r="P2789" s="27" t="str">
        <f>IFERROR(VLOOKUP(N2789,'散件（更新）'!B:H,3,FALSE),0)</f>
        <v>206-2029-0615</v>
      </c>
      <c r="Q2789" s="27" t="str">
        <f>VLOOKUP(N2789,'散件（更新）'!B:H,2,FALSE)</f>
        <v>114-20290615</v>
      </c>
      <c r="R2789" s="27" t="str">
        <f>VLOOKUP(N2789,'散件（更新）'!B:H,7,FALSE)</f>
        <v>Switch</v>
      </c>
      <c r="S2789" s="27" t="str">
        <f>VLOOKUP(N2789,'散件（更新）'!B:E,4,FALSE)</f>
        <v>https://tineco-yxzt.oss-accelerate.aliyuncs.com/20231219/9SWRK100000_1702948046596.png</v>
      </c>
      <c r="T2789" s="27" t="s">
        <v>8759</v>
      </c>
      <c r="U2789" s="28" t="str">
        <f>VLOOKUP(N2789,'散件（更新）'!B:G,6,FALSE)</f>
        <v>微动开关</v>
      </c>
      <c r="V2789" s="28" t="str">
        <f>VLOOKUP(N2789,'散件（更新）'!B:I,8,FALSE)</f>
        <v>6972200198365</v>
      </c>
    </row>
    <row r="2790" spans="1:22">
      <c r="A2790" s="57">
        <v>46169</v>
      </c>
      <c r="B2790" s="48" t="s">
        <v>5058</v>
      </c>
      <c r="C2790" s="27" t="str">
        <f>VLOOKUP(B2790,'大货清单（不定期按GOMS更新）'!A:H,8,0)</f>
        <v>109-20290901</v>
      </c>
      <c r="D2790" s="27" t="str">
        <f>VLOOKUP(B2790,'大货清单（不定期按GOMS更新）'!A:C,3,0)</f>
        <v>CL2029I-01</v>
      </c>
      <c r="E2790" s="27" t="str">
        <f>VLOOKUP(B2790,'大货清单（不定期按GOMS更新）'!A:H,4,0)</f>
        <v>IT,ES,DE,FR,BE,NL,PL,SE,TR</v>
      </c>
      <c r="F2790" s="27" t="str">
        <f>VLOOKUP(B2790,'大货清单（不定期按GOMS更新）'!A:H,2,0)</f>
        <v>iFloor 5 Steam</v>
      </c>
      <c r="G2790" s="28" t="str">
        <f>VLOOKUP(B2790,'大货清单（不定期按GOMS更新）'!A:I,9,FALSE)</f>
        <v>6974950108939,	 6974950108939</v>
      </c>
      <c r="H2790" s="27" t="str">
        <f>VLOOKUP(B2790,'大货清单（不定期按GOMS更新）'!A:H,7,0)</f>
        <v>Black</v>
      </c>
      <c r="I2790" s="27" t="str">
        <f>VLOOKUP(B2790,'大货清单（不定期按GOMS更新）'!A:F,6,FALSE)</f>
        <v>ACTIVE</v>
      </c>
      <c r="J2790" s="27" t="str">
        <f>VLOOKUP(B2790,'大货清单（不定期按GOMS更新）'!A:K,11,FALSE)</f>
        <v>9.15</v>
      </c>
      <c r="K2790" s="27" t="str">
        <f>VLOOKUP(B2790,'大货清单（不定期按GOMS更新）'!A:N,12,FALSE)</f>
        <v>362</v>
      </c>
      <c r="L2790" s="27" t="str">
        <f>VLOOKUP(B2790,'大货清单（不定期按GOMS更新）'!A:M,13,FALSE)</f>
        <v>336</v>
      </c>
      <c r="M2790" s="27" t="str">
        <f>VLOOKUP(B2790,'大货清单（不定期按GOMS更新）'!A:N,14,FALSE)</f>
        <v>676</v>
      </c>
      <c r="N2790" s="53" t="s">
        <v>1217</v>
      </c>
      <c r="O2790" s="27">
        <f>IFERROR(VLOOKUP(N2790,'散件迭代（不定期更新）'!C:J,8,FALSE),0)</f>
        <v>0</v>
      </c>
      <c r="P2790" s="27" t="str">
        <f>IFERROR(VLOOKUP(N2790,'散件（更新）'!B:H,3,FALSE),0)</f>
        <v>206-2029-0609</v>
      </c>
      <c r="Q2790" s="27" t="str">
        <f>VLOOKUP(N2790,'散件（更新）'!B:H,2,FALSE)</f>
        <v>114-20290609</v>
      </c>
      <c r="R2790" s="27" t="str">
        <f>VLOOKUP(N2790,'散件（更新）'!B:H,7,FALSE)</f>
        <v>Motor</v>
      </c>
      <c r="S2790" s="27" t="str">
        <f>VLOOKUP(N2790,'散件（更新）'!B:E,4,FALSE)</f>
        <v>https://tineco-yxzt.oss-accelerate.aliyuncs.com/20231219/9SWRM1001EU_1702948046877.png</v>
      </c>
      <c r="T2790" s="27" t="s">
        <v>8759</v>
      </c>
      <c r="U2790" s="28" t="str">
        <f>VLOOKUP(N2790,'散件（更新）'!B:G,6,FALSE)</f>
        <v>主电机组件(欧版）</v>
      </c>
      <c r="V2790" s="28" t="str">
        <f>VLOOKUP(N2790,'散件（更新）'!B:I,8,FALSE)</f>
        <v>6972200198303</v>
      </c>
    </row>
    <row r="2791" spans="1:22">
      <c r="A2791" s="57">
        <v>46169</v>
      </c>
      <c r="B2791" s="48" t="s">
        <v>5058</v>
      </c>
      <c r="C2791" s="27" t="str">
        <f>VLOOKUP(B2791,'大货清单（不定期按GOMS更新）'!A:H,8,0)</f>
        <v>109-20290901</v>
      </c>
      <c r="D2791" s="27" t="str">
        <f>VLOOKUP(B2791,'大货清单（不定期按GOMS更新）'!A:C,3,0)</f>
        <v>CL2029I-01</v>
      </c>
      <c r="E2791" s="27" t="str">
        <f>VLOOKUP(B2791,'大货清单（不定期按GOMS更新）'!A:H,4,0)</f>
        <v>IT,ES,DE,FR,BE,NL,PL,SE,TR</v>
      </c>
      <c r="F2791" s="27" t="str">
        <f>VLOOKUP(B2791,'大货清单（不定期按GOMS更新）'!A:H,2,0)</f>
        <v>iFloor 5 Steam</v>
      </c>
      <c r="G2791" s="28" t="str">
        <f>VLOOKUP(B2791,'大货清单（不定期按GOMS更新）'!A:I,9,FALSE)</f>
        <v>6974950108939,	 6974950108939</v>
      </c>
      <c r="H2791" s="27" t="str">
        <f>VLOOKUP(B2791,'大货清单（不定期按GOMS更新）'!A:H,7,0)</f>
        <v>Black</v>
      </c>
      <c r="I2791" s="27" t="str">
        <f>VLOOKUP(B2791,'大货清单（不定期按GOMS更新）'!A:F,6,FALSE)</f>
        <v>ACTIVE</v>
      </c>
      <c r="J2791" s="27" t="str">
        <f>VLOOKUP(B2791,'大货清单（不定期按GOMS更新）'!A:K,11,FALSE)</f>
        <v>9.15</v>
      </c>
      <c r="K2791" s="27" t="str">
        <f>VLOOKUP(B2791,'大货清单（不定期按GOMS更新）'!A:N,12,FALSE)</f>
        <v>362</v>
      </c>
      <c r="L2791" s="27" t="str">
        <f>VLOOKUP(B2791,'大货清单（不定期按GOMS更新）'!A:M,13,FALSE)</f>
        <v>336</v>
      </c>
      <c r="M2791" s="27" t="str">
        <f>VLOOKUP(B2791,'大货清单（不定期按GOMS更新）'!A:N,14,FALSE)</f>
        <v>676</v>
      </c>
      <c r="N2791" s="53" t="s">
        <v>1133</v>
      </c>
      <c r="O2791" s="27">
        <f>IFERROR(VLOOKUP(N2791,'散件迭代（不定期更新）'!C:J,8,FALSE),0)</f>
        <v>0</v>
      </c>
      <c r="P2791" s="27" t="str">
        <f>IFERROR(VLOOKUP(N2791,'散件（更新）'!B:H,3,FALSE),0)</f>
        <v>206-2029-0612</v>
      </c>
      <c r="Q2791" s="27" t="str">
        <f>VLOOKUP(N2791,'散件（更新）'!B:H,2,FALSE)</f>
        <v>114-20290612</v>
      </c>
      <c r="R2791" s="27" t="str">
        <f>VLOOKUP(N2791,'散件（更新）'!B:H,7,FALSE)</f>
        <v>Motor</v>
      </c>
      <c r="S2791" s="27" t="str">
        <f>VLOOKUP(N2791,'散件（更新）'!B:E,4,FALSE)</f>
        <v>https://tineco-yxzt.oss-accelerate.aliyuncs.com/20231219/9SWRM1003EU_1702948047039.png</v>
      </c>
      <c r="T2791" s="27" t="s">
        <v>8759</v>
      </c>
      <c r="U2791" s="28" t="str">
        <f>VLOOKUP(N2791,'散件（更新）'!B:G,6,FALSE)</f>
        <v>地刷电机齿轮箱组件（欧版）</v>
      </c>
      <c r="V2791" s="28" t="str">
        <f>VLOOKUP(N2791,'散件（更新）'!B:I,8,FALSE)</f>
        <v>6972200198334</v>
      </c>
    </row>
    <row r="2792" spans="1:22">
      <c r="A2792" s="57">
        <v>46169</v>
      </c>
      <c r="B2792" s="48" t="s">
        <v>5058</v>
      </c>
      <c r="C2792" s="27" t="str">
        <f>VLOOKUP(B2792,'大货清单（不定期按GOMS更新）'!A:H,8,0)</f>
        <v>109-20290901</v>
      </c>
      <c r="D2792" s="27" t="str">
        <f>VLOOKUP(B2792,'大货清单（不定期按GOMS更新）'!A:C,3,0)</f>
        <v>CL2029I-01</v>
      </c>
      <c r="E2792" s="27" t="str">
        <f>VLOOKUP(B2792,'大货清单（不定期按GOMS更新）'!A:H,4,0)</f>
        <v>IT,ES,DE,FR,BE,NL,PL,SE,TR</v>
      </c>
      <c r="F2792" s="27" t="str">
        <f>VLOOKUP(B2792,'大货清单（不定期按GOMS更新）'!A:H,2,0)</f>
        <v>iFloor 5 Steam</v>
      </c>
      <c r="G2792" s="28" t="str">
        <f>VLOOKUP(B2792,'大货清单（不定期按GOMS更新）'!A:I,9,FALSE)</f>
        <v>6974950108939,	 6974950108939</v>
      </c>
      <c r="H2792" s="27" t="str">
        <f>VLOOKUP(B2792,'大货清单（不定期按GOMS更新）'!A:H,7,0)</f>
        <v>Black</v>
      </c>
      <c r="I2792" s="27" t="str">
        <f>VLOOKUP(B2792,'大货清单（不定期按GOMS更新）'!A:F,6,FALSE)</f>
        <v>ACTIVE</v>
      </c>
      <c r="J2792" s="27" t="str">
        <f>VLOOKUP(B2792,'大货清单（不定期按GOMS更新）'!A:K,11,FALSE)</f>
        <v>9.15</v>
      </c>
      <c r="K2792" s="27" t="str">
        <f>VLOOKUP(B2792,'大货清单（不定期按GOMS更新）'!A:N,12,FALSE)</f>
        <v>362</v>
      </c>
      <c r="L2792" s="27" t="str">
        <f>VLOOKUP(B2792,'大货清单（不定期按GOMS更新）'!A:M,13,FALSE)</f>
        <v>336</v>
      </c>
      <c r="M2792" s="27" t="str">
        <f>VLOOKUP(B2792,'大货清单（不定期按GOMS更新）'!A:N,14,FALSE)</f>
        <v>676</v>
      </c>
      <c r="N2792" s="53" t="s">
        <v>880</v>
      </c>
      <c r="O2792" s="27">
        <f>IFERROR(VLOOKUP(N2792,'散件迭代（不定期更新）'!C:J,8,FALSE),0)</f>
        <v>0</v>
      </c>
      <c r="P2792" s="27" t="str">
        <f>IFERROR(VLOOKUP(N2792,'散件（更新）'!B:H,3,FALSE),0)</f>
        <v>206-2029-0622</v>
      </c>
      <c r="Q2792" s="27" t="str">
        <f>VLOOKUP(N2792,'散件（更新）'!B:H,2,FALSE)</f>
        <v>114-20290622</v>
      </c>
      <c r="R2792" s="27" t="str">
        <f>VLOOKUP(N2792,'散件（更新）'!B:H,7,FALSE)</f>
        <v>Boiler </v>
      </c>
      <c r="S2792" s="27" t="str">
        <f>VLOOKUP(N2792,'散件（更新）'!B:E,4,FALSE)</f>
        <v>https://tineco-yxzt.oss-accelerate.aliyuncs.com/20231219/9SWRO1001EU_1702948047372.png</v>
      </c>
      <c r="T2792" s="27" t="s">
        <v>8759</v>
      </c>
      <c r="U2792" s="28" t="str">
        <f>VLOOKUP(N2792,'散件（更新）'!B:G,6,FALSE)</f>
        <v>锅炉组件（欧版）</v>
      </c>
      <c r="V2792" s="28" t="str">
        <f>VLOOKUP(N2792,'散件（更新）'!B:I,8,FALSE)</f>
        <v>6972200198440</v>
      </c>
    </row>
    <row r="2793" spans="1:22">
      <c r="A2793" s="57">
        <v>46169</v>
      </c>
      <c r="B2793" s="48" t="s">
        <v>5058</v>
      </c>
      <c r="C2793" s="27" t="str">
        <f>VLOOKUP(B2793,'大货清单（不定期按GOMS更新）'!A:H,8,0)</f>
        <v>109-20290901</v>
      </c>
      <c r="D2793" s="27" t="str">
        <f>VLOOKUP(B2793,'大货清单（不定期按GOMS更新）'!A:C,3,0)</f>
        <v>CL2029I-01</v>
      </c>
      <c r="E2793" s="27" t="str">
        <f>VLOOKUP(B2793,'大货清单（不定期按GOMS更新）'!A:H,4,0)</f>
        <v>IT,ES,DE,FR,BE,NL,PL,SE,TR</v>
      </c>
      <c r="F2793" s="27" t="str">
        <f>VLOOKUP(B2793,'大货清单（不定期按GOMS更新）'!A:H,2,0)</f>
        <v>iFloor 5 Steam</v>
      </c>
      <c r="G2793" s="28" t="str">
        <f>VLOOKUP(B2793,'大货清单（不定期按GOMS更新）'!A:I,9,FALSE)</f>
        <v>6974950108939,	 6974950108939</v>
      </c>
      <c r="H2793" s="27" t="str">
        <f>VLOOKUP(B2793,'大货清单（不定期按GOMS更新）'!A:H,7,0)</f>
        <v>Black</v>
      </c>
      <c r="I2793" s="27" t="str">
        <f>VLOOKUP(B2793,'大货清单（不定期按GOMS更新）'!A:F,6,FALSE)</f>
        <v>ACTIVE</v>
      </c>
      <c r="J2793" s="27" t="str">
        <f>VLOOKUP(B2793,'大货清单（不定期按GOMS更新）'!A:K,11,FALSE)</f>
        <v>9.15</v>
      </c>
      <c r="K2793" s="27" t="str">
        <f>VLOOKUP(B2793,'大货清单（不定期按GOMS更新）'!A:N,12,FALSE)</f>
        <v>362</v>
      </c>
      <c r="L2793" s="27" t="str">
        <f>VLOOKUP(B2793,'大货清单（不定期按GOMS更新）'!A:M,13,FALSE)</f>
        <v>336</v>
      </c>
      <c r="M2793" s="27" t="str">
        <f>VLOOKUP(B2793,'大货清单（不定期按GOMS更新）'!A:N,14,FALSE)</f>
        <v>676</v>
      </c>
      <c r="N2793" s="53" t="s">
        <v>1127</v>
      </c>
      <c r="O2793" s="27">
        <f>IFERROR(VLOOKUP(N2793,'散件迭代（不定期更新）'!C:J,8,FALSE),0)</f>
        <v>0</v>
      </c>
      <c r="P2793" s="27" t="str">
        <f>IFERROR(VLOOKUP(N2793,'散件（更新）'!B:H,3,FALSE),0)</f>
        <v>206-2029-0607</v>
      </c>
      <c r="Q2793" s="27" t="str">
        <f>VLOOKUP(N2793,'散件（更新）'!B:H,2,FALSE)</f>
        <v>114-20290607</v>
      </c>
      <c r="R2793" s="27" t="str">
        <f>VLOOKUP(N2793,'散件（更新）'!B:H,7,FALSE)</f>
        <v>Scraper</v>
      </c>
      <c r="S2793" s="27" t="str">
        <f>VLOOKUP(N2793,'散件（更新）'!B:E,4,FALSE)</f>
        <v>https://tineco-yxzt.oss-accelerate.aliyuncs.com/20231227/9SWRR100000_1703640267634.png</v>
      </c>
      <c r="T2793" s="27" t="s">
        <v>8759</v>
      </c>
      <c r="U2793" s="28" t="str">
        <f>VLOOKUP(N2793,'散件（更新）'!B:G,6,FALSE)</f>
        <v>刮条包胶组件</v>
      </c>
      <c r="V2793" s="28" t="str">
        <f>VLOOKUP(N2793,'散件（更新）'!B:I,8,FALSE)</f>
        <v>6972200198280</v>
      </c>
    </row>
    <row r="2794" spans="1:22">
      <c r="A2794" s="57">
        <v>46169</v>
      </c>
      <c r="B2794" s="48" t="s">
        <v>5058</v>
      </c>
      <c r="C2794" s="27" t="str">
        <f>VLOOKUP(B2794,'大货清单（不定期按GOMS更新）'!A:H,8,0)</f>
        <v>109-20290901</v>
      </c>
      <c r="D2794" s="27" t="str">
        <f>VLOOKUP(B2794,'大货清单（不定期按GOMS更新）'!A:C,3,0)</f>
        <v>CL2029I-01</v>
      </c>
      <c r="E2794" s="27" t="str">
        <f>VLOOKUP(B2794,'大货清单（不定期按GOMS更新）'!A:H,4,0)</f>
        <v>IT,ES,DE,FR,BE,NL,PL,SE,TR</v>
      </c>
      <c r="F2794" s="27" t="str">
        <f>VLOOKUP(B2794,'大货清单（不定期按GOMS更新）'!A:H,2,0)</f>
        <v>iFloor 5 Steam</v>
      </c>
      <c r="G2794" s="28" t="str">
        <f>VLOOKUP(B2794,'大货清单（不定期按GOMS更新）'!A:I,9,FALSE)</f>
        <v>6974950108939,	 6974950108939</v>
      </c>
      <c r="H2794" s="27" t="str">
        <f>VLOOKUP(B2794,'大货清单（不定期按GOMS更新）'!A:H,7,0)</f>
        <v>Black</v>
      </c>
      <c r="I2794" s="27" t="str">
        <f>VLOOKUP(B2794,'大货清单（不定期按GOMS更新）'!A:F,6,FALSE)</f>
        <v>ACTIVE</v>
      </c>
      <c r="J2794" s="27" t="str">
        <f>VLOOKUP(B2794,'大货清单（不定期按GOMS更新）'!A:K,11,FALSE)</f>
        <v>9.15</v>
      </c>
      <c r="K2794" s="27" t="str">
        <f>VLOOKUP(B2794,'大货清单（不定期按GOMS更新）'!A:N,12,FALSE)</f>
        <v>362</v>
      </c>
      <c r="L2794" s="27" t="str">
        <f>VLOOKUP(B2794,'大货清单（不定期按GOMS更新）'!A:M,13,FALSE)</f>
        <v>336</v>
      </c>
      <c r="M2794" s="27" t="str">
        <f>VLOOKUP(B2794,'大货清单（不定期按GOMS更新）'!A:N,14,FALSE)</f>
        <v>676</v>
      </c>
      <c r="N2794" s="53" t="s">
        <v>5413</v>
      </c>
      <c r="O2794" s="27">
        <f>IFERROR(VLOOKUP(N2794,'散件迭代（不定期更新）'!C:J,8,FALSE),0)</f>
        <v>0</v>
      </c>
      <c r="P2794" s="27" t="str">
        <f>IFERROR(VLOOKUP(N2794,'散件（更新）'!B:H,3,FALSE),0)</f>
        <v>/</v>
      </c>
      <c r="Q2794" s="27" t="str">
        <f>VLOOKUP(N2794,'散件（更新）'!B:H,2,FALSE)</f>
        <v>114-20290804</v>
      </c>
      <c r="R2794" s="27" t="str">
        <f>VLOOKUP(N2794,'散件（更新）'!B:H,7,FALSE)</f>
        <v>Pump</v>
      </c>
      <c r="S2794" s="27" t="str">
        <f>VLOOKUP(N2794,'散件（更新）'!B:E,4,FALSE)</f>
        <v>https://tineco-yxzt.oss-accelerate.aliyuncs.com/20240828/image_1724807263863.png</v>
      </c>
      <c r="T2794" s="27" t="s">
        <v>8759</v>
      </c>
      <c r="U2794" s="28" t="str">
        <f>VLOOKUP(N2794,'散件（更新）'!B:G,6,FALSE)</f>
        <v>水泵组件（欧版）</v>
      </c>
      <c r="V2794" s="28">
        <f>VLOOKUP(N2794,'散件（更新）'!B:I,8,FALSE)</f>
        <v>6974950109301</v>
      </c>
    </row>
    <row r="2795" spans="1:22">
      <c r="A2795" s="57">
        <v>46169</v>
      </c>
      <c r="B2795" s="48" t="s">
        <v>5058</v>
      </c>
      <c r="C2795" s="27" t="str">
        <f>VLOOKUP(B2795,'大货清单（不定期按GOMS更新）'!A:H,8,0)</f>
        <v>109-20290901</v>
      </c>
      <c r="D2795" s="27" t="str">
        <f>VLOOKUP(B2795,'大货清单（不定期按GOMS更新）'!A:C,3,0)</f>
        <v>CL2029I-01</v>
      </c>
      <c r="E2795" s="27" t="str">
        <f>VLOOKUP(B2795,'大货清单（不定期按GOMS更新）'!A:H,4,0)</f>
        <v>IT,ES,DE,FR,BE,NL,PL,SE,TR</v>
      </c>
      <c r="F2795" s="27" t="str">
        <f>VLOOKUP(B2795,'大货清单（不定期按GOMS更新）'!A:H,2,0)</f>
        <v>iFloor 5 Steam</v>
      </c>
      <c r="G2795" s="28" t="str">
        <f>VLOOKUP(B2795,'大货清单（不定期按GOMS更新）'!A:I,9,FALSE)</f>
        <v>6974950108939,	 6974950108939</v>
      </c>
      <c r="H2795" s="27" t="str">
        <f>VLOOKUP(B2795,'大货清单（不定期按GOMS更新）'!A:H,7,0)</f>
        <v>Black</v>
      </c>
      <c r="I2795" s="27" t="str">
        <f>VLOOKUP(B2795,'大货清单（不定期按GOMS更新）'!A:F,6,FALSE)</f>
        <v>ACTIVE</v>
      </c>
      <c r="J2795" s="27" t="str">
        <f>VLOOKUP(B2795,'大货清单（不定期按GOMS更新）'!A:K,11,FALSE)</f>
        <v>9.15</v>
      </c>
      <c r="K2795" s="27" t="str">
        <f>VLOOKUP(B2795,'大货清单（不定期按GOMS更新）'!A:N,12,FALSE)</f>
        <v>362</v>
      </c>
      <c r="L2795" s="27" t="str">
        <f>VLOOKUP(B2795,'大货清单（不定期按GOMS更新）'!A:M,13,FALSE)</f>
        <v>336</v>
      </c>
      <c r="M2795" s="27" t="str">
        <f>VLOOKUP(B2795,'大货清单（不定期按GOMS更新）'!A:N,14,FALSE)</f>
        <v>676</v>
      </c>
      <c r="N2795" s="53" t="s">
        <v>1218</v>
      </c>
      <c r="O2795" s="27">
        <f>IFERROR(VLOOKUP(N2795,'散件迭代（不定期更新）'!C:J,8,FALSE),0)</f>
        <v>0</v>
      </c>
      <c r="P2795" s="27" t="str">
        <f>IFERROR(VLOOKUP(N2795,'散件（更新）'!B:H,3,FALSE),0)</f>
        <v>206-2029-0614</v>
      </c>
      <c r="Q2795" s="27" t="str">
        <f>VLOOKUP(N2795,'散件（更新）'!B:H,2,FALSE)</f>
        <v>114-20290614</v>
      </c>
      <c r="R2795" s="27" t="str">
        <f>VLOOKUP(N2795,'散件（更新）'!B:H,7,FALSE)</f>
        <v>Repair Wheel</v>
      </c>
      <c r="S2795" s="27" t="str">
        <f>VLOOKUP(N2795,'散件（更新）'!B:E,4,FALSE)</f>
        <v>https://tineco-yxzt.oss-accelerate.aliyuncs.com/20231219/9SWRW100000_1702948048100.png</v>
      </c>
      <c r="T2795" s="27" t="s">
        <v>8759</v>
      </c>
      <c r="U2795" s="28" t="str">
        <f>VLOOKUP(N2795,'散件（更新）'!B:G,6,FALSE)</f>
        <v>小轮包胶组件（2个小轮+2个轴）</v>
      </c>
      <c r="V2795" s="28" t="str">
        <f>VLOOKUP(N2795,'散件（更新）'!B:I,8,FALSE)</f>
        <v>6972200198358</v>
      </c>
    </row>
    <row r="2796" spans="1:22">
      <c r="A2796" s="57">
        <v>46169</v>
      </c>
      <c r="B2796" s="48" t="s">
        <v>5058</v>
      </c>
      <c r="C2796" s="27" t="str">
        <f>VLOOKUP(B2796,'大货清单（不定期按GOMS更新）'!A:H,8,0)</f>
        <v>109-20290901</v>
      </c>
      <c r="D2796" s="27" t="str">
        <f>VLOOKUP(B2796,'大货清单（不定期按GOMS更新）'!A:C,3,0)</f>
        <v>CL2029I-01</v>
      </c>
      <c r="E2796" s="27" t="str">
        <f>VLOOKUP(B2796,'大货清单（不定期按GOMS更新）'!A:H,4,0)</f>
        <v>IT,ES,DE,FR,BE,NL,PL,SE,TR</v>
      </c>
      <c r="F2796" s="27" t="str">
        <f>VLOOKUP(B2796,'大货清单（不定期按GOMS更新）'!A:H,2,0)</f>
        <v>iFloor 5 Steam</v>
      </c>
      <c r="G2796" s="28" t="str">
        <f>VLOOKUP(B2796,'大货清单（不定期按GOMS更新）'!A:I,9,FALSE)</f>
        <v>6974950108939,	 6974950108939</v>
      </c>
      <c r="H2796" s="27" t="str">
        <f>VLOOKUP(B2796,'大货清单（不定期按GOMS更新）'!A:H,7,0)</f>
        <v>Black</v>
      </c>
      <c r="I2796" s="27" t="str">
        <f>VLOOKUP(B2796,'大货清单（不定期按GOMS更新）'!A:F,6,FALSE)</f>
        <v>ACTIVE</v>
      </c>
      <c r="J2796" s="27" t="str">
        <f>VLOOKUP(B2796,'大货清单（不定期按GOMS更新）'!A:K,11,FALSE)</f>
        <v>9.15</v>
      </c>
      <c r="K2796" s="27" t="str">
        <f>VLOOKUP(B2796,'大货清单（不定期按GOMS更新）'!A:N,12,FALSE)</f>
        <v>362</v>
      </c>
      <c r="L2796" s="27" t="str">
        <f>VLOOKUP(B2796,'大货清单（不定期按GOMS更新）'!A:M,13,FALSE)</f>
        <v>336</v>
      </c>
      <c r="M2796" s="27" t="str">
        <f>VLOOKUP(B2796,'大货清单（不定期按GOMS更新）'!A:N,14,FALSE)</f>
        <v>676</v>
      </c>
      <c r="N2796" s="53" t="s">
        <v>1125</v>
      </c>
      <c r="O2796" s="27">
        <f>IFERROR(VLOOKUP(N2796,'散件迭代（不定期更新）'!C:J,8,FALSE),0)</f>
        <v>0</v>
      </c>
      <c r="P2796" s="27" t="str">
        <f>IFERROR(VLOOKUP(N2796,'散件（更新）'!B:H,3,FALSE),0)</f>
        <v>206-2029-0605</v>
      </c>
      <c r="Q2796" s="27" t="str">
        <f>VLOOKUP(N2796,'散件（更新）'!B:H,2,FALSE)</f>
        <v>114-20290605</v>
      </c>
      <c r="R2796" s="27" t="str">
        <f>VLOOKUP(N2796,'散件（更新）'!B:H,7,FALSE)</f>
        <v>Handle</v>
      </c>
      <c r="S2796" s="27" t="str">
        <f>VLOOKUP(N2796,'散件（更新）'!B:E,4,FALSE)</f>
        <v>https://tineco-yxzt.oss-accelerate.aliyuncs.com/product/114-20290605.png</v>
      </c>
      <c r="T2796" s="27" t="s">
        <v>8759</v>
      </c>
      <c r="U2796" s="28" t="str">
        <f>VLOOKUP(N2796,'散件（更新）'!B:G,6,FALSE)</f>
        <v>手柄组件</v>
      </c>
      <c r="V2796" s="28" t="str">
        <f>VLOOKUP(N2796,'散件（更新）'!B:I,8,FALSE)</f>
        <v>6972200198266</v>
      </c>
    </row>
    <row r="2797" spans="1:22">
      <c r="A2797" s="57">
        <v>46169</v>
      </c>
      <c r="B2797" s="48" t="s">
        <v>5058</v>
      </c>
      <c r="C2797" s="27" t="str">
        <f>VLOOKUP(B2797,'大货清单（不定期按GOMS更新）'!A:H,8,0)</f>
        <v>109-20290901</v>
      </c>
      <c r="D2797" s="27" t="str">
        <f>VLOOKUP(B2797,'大货清单（不定期按GOMS更新）'!A:C,3,0)</f>
        <v>CL2029I-01</v>
      </c>
      <c r="E2797" s="27" t="str">
        <f>VLOOKUP(B2797,'大货清单（不定期按GOMS更新）'!A:H,4,0)</f>
        <v>IT,ES,DE,FR,BE,NL,PL,SE,TR</v>
      </c>
      <c r="F2797" s="27" t="str">
        <f>VLOOKUP(B2797,'大货清单（不定期按GOMS更新）'!A:H,2,0)</f>
        <v>iFloor 5 Steam</v>
      </c>
      <c r="G2797" s="28" t="str">
        <f>VLOOKUP(B2797,'大货清单（不定期按GOMS更新）'!A:I,9,FALSE)</f>
        <v>6974950108939,	 6974950108939</v>
      </c>
      <c r="H2797" s="27" t="str">
        <f>VLOOKUP(B2797,'大货清单（不定期按GOMS更新）'!A:H,7,0)</f>
        <v>Black</v>
      </c>
      <c r="I2797" s="27" t="str">
        <f>VLOOKUP(B2797,'大货清单（不定期按GOMS更新）'!A:F,6,FALSE)</f>
        <v>ACTIVE</v>
      </c>
      <c r="J2797" s="27" t="str">
        <f>VLOOKUP(B2797,'大货清单（不定期按GOMS更新）'!A:K,11,FALSE)</f>
        <v>9.15</v>
      </c>
      <c r="K2797" s="27" t="str">
        <f>VLOOKUP(B2797,'大货清单（不定期按GOMS更新）'!A:N,12,FALSE)</f>
        <v>362</v>
      </c>
      <c r="L2797" s="27" t="str">
        <f>VLOOKUP(B2797,'大货清单（不定期按GOMS更新）'!A:M,13,FALSE)</f>
        <v>336</v>
      </c>
      <c r="M2797" s="27" t="str">
        <f>VLOOKUP(B2797,'大货清单（不定期按GOMS更新）'!A:N,14,FALSE)</f>
        <v>676</v>
      </c>
      <c r="N2797" s="53" t="s">
        <v>1136</v>
      </c>
      <c r="O2797" s="27">
        <f>IFERROR(VLOOKUP(N2797,'散件迭代（不定期更新）'!C:J,8,FALSE),0)</f>
        <v>0</v>
      </c>
      <c r="P2797" s="27" t="str">
        <f>IFERROR(VLOOKUP(N2797,'散件（更新）'!B:H,3,FALSE),0)</f>
        <v>206-2029-0602</v>
      </c>
      <c r="Q2797" s="27" t="str">
        <f>VLOOKUP(N2797,'散件（更新）'!B:H,2,FALSE)</f>
        <v>114-20290602</v>
      </c>
      <c r="R2797" s="27" t="str">
        <f>VLOOKUP(N2797,'散件（更新）'!B:H,7,FALSE)</f>
        <v>Clean Water Tank</v>
      </c>
      <c r="S2797" s="27" t="str">
        <f>VLOOKUP(N2797,'散件（更新）'!B:E,4,FALSE)</f>
        <v>https://tineco-yxzt.oss-accelerate.aliyuncs.com/20231219/9SWWC100100_1702948048260.png</v>
      </c>
      <c r="T2797" s="27" t="s">
        <v>8759</v>
      </c>
      <c r="U2797" s="28" t="str">
        <f>VLOOKUP(N2797,'散件（更新）'!B:G,6,FALSE)</f>
        <v>溶液桶组件</v>
      </c>
      <c r="V2797" s="28" t="str">
        <f>VLOOKUP(N2797,'散件（更新）'!B:I,8,FALSE)</f>
        <v>6972200198235</v>
      </c>
    </row>
    <row r="2798" spans="1:22">
      <c r="A2798" s="57">
        <v>46169</v>
      </c>
      <c r="B2798" s="48" t="s">
        <v>5058</v>
      </c>
      <c r="C2798" s="27" t="str">
        <f>VLOOKUP(B2798,'大货清单（不定期按GOMS更新）'!A:H,8,0)</f>
        <v>109-20290901</v>
      </c>
      <c r="D2798" s="27" t="str">
        <f>VLOOKUP(B2798,'大货清单（不定期按GOMS更新）'!A:C,3,0)</f>
        <v>CL2029I-01</v>
      </c>
      <c r="E2798" s="27" t="str">
        <f>VLOOKUP(B2798,'大货清单（不定期按GOMS更新）'!A:H,4,0)</f>
        <v>IT,ES,DE,FR,BE,NL,PL,SE,TR</v>
      </c>
      <c r="F2798" s="27" t="str">
        <f>VLOOKUP(B2798,'大货清单（不定期按GOMS更新）'!A:H,2,0)</f>
        <v>iFloor 5 Steam</v>
      </c>
      <c r="G2798" s="28" t="str">
        <f>VLOOKUP(B2798,'大货清单（不定期按GOMS更新）'!A:I,9,FALSE)</f>
        <v>6974950108939,	 6974950108939</v>
      </c>
      <c r="H2798" s="27" t="str">
        <f>VLOOKUP(B2798,'大货清单（不定期按GOMS更新）'!A:H,7,0)</f>
        <v>Black</v>
      </c>
      <c r="I2798" s="27" t="str">
        <f>VLOOKUP(B2798,'大货清单（不定期按GOMS更新）'!A:F,6,FALSE)</f>
        <v>ACTIVE</v>
      </c>
      <c r="J2798" s="27" t="str">
        <f>VLOOKUP(B2798,'大货清单（不定期按GOMS更新）'!A:K,11,FALSE)</f>
        <v>9.15</v>
      </c>
      <c r="K2798" s="27" t="str">
        <f>VLOOKUP(B2798,'大货清单（不定期按GOMS更新）'!A:N,12,FALSE)</f>
        <v>362</v>
      </c>
      <c r="L2798" s="27" t="str">
        <f>VLOOKUP(B2798,'大货清单（不定期按GOMS更新）'!A:M,13,FALSE)</f>
        <v>336</v>
      </c>
      <c r="M2798" s="27" t="str">
        <f>VLOOKUP(B2798,'大货清单（不定期按GOMS更新）'!A:N,14,FALSE)</f>
        <v>676</v>
      </c>
      <c r="N2798" s="53" t="s">
        <v>5410</v>
      </c>
      <c r="O2798" s="27">
        <f>IFERROR(VLOOKUP(N2798,'散件迭代（不定期更新）'!C:J,8,FALSE),0)</f>
        <v>0</v>
      </c>
      <c r="P2798" s="27" t="str">
        <f>IFERROR(VLOOKUP(N2798,'散件（更新）'!B:H,3,FALSE),0)</f>
        <v>/</v>
      </c>
      <c r="Q2798" s="27" t="str">
        <f>VLOOKUP(N2798,'散件（更新）'!B:H,2,FALSE)</f>
        <v>114-20290801</v>
      </c>
      <c r="R2798" s="27" t="str">
        <f>VLOOKUP(N2798,'散件（更新）'!B:H,7,FALSE)</f>
        <v>Dirt Water Tank</v>
      </c>
      <c r="S2798" s="27">
        <f>VLOOKUP(N2798,'散件（更新）'!B:E,4,FALSE)</f>
        <v>0</v>
      </c>
      <c r="T2798" s="27" t="s">
        <v>8759</v>
      </c>
      <c r="U2798" s="28" t="str">
        <f>VLOOKUP(N2798,'散件（更新）'!B:G,6,FALSE)</f>
        <v>回收桶组件黑色</v>
      </c>
      <c r="V2798" s="28">
        <f>VLOOKUP(N2798,'散件（更新）'!B:I,8,FALSE)</f>
        <v>6974950109288</v>
      </c>
    </row>
    <row r="2799" spans="1:22">
      <c r="A2799" s="57">
        <v>46169</v>
      </c>
      <c r="B2799" s="48" t="s">
        <v>5075</v>
      </c>
      <c r="C2799" s="27" t="str">
        <f>VLOOKUP(B2799,'大货清单（不定期按GOMS更新）'!A:H,8,0)</f>
        <v>107-23680102</v>
      </c>
      <c r="D2799" s="27" t="str">
        <f>VLOOKUP(B2799,'大货清单（不定期按GOMS更新）'!A:C,3,0)</f>
        <v>ZB2368A-02</v>
      </c>
      <c r="E2799" s="27" t="str">
        <f>VLOOKUP(B2799,'大货清单（不定期按GOMS更新）'!A:H,4,0)</f>
        <v>DE,PL,CH,AT,FR,ES,RO,GR,CZ,HU,NL,LT,UA</v>
      </c>
      <c r="F2799" s="27" t="str">
        <f>VLOOKUP(B2799,'大货清单（不定期按GOMS更新）'!A:H,2,0)</f>
        <v>PURE ONE A50S</v>
      </c>
      <c r="G2799" s="28" t="str">
        <f>VLOOKUP(B2799,'大货清单（不定期按GOMS更新）'!A:I,9,FALSE)</f>
        <v>6974950109356,	 6974950109356</v>
      </c>
      <c r="H2799" s="27" t="str">
        <f>VLOOKUP(B2799,'大货清单（不定期按GOMS更新）'!A:H,7,0)</f>
        <v>WHITE</v>
      </c>
      <c r="I2799" s="27" t="str">
        <f>VLOOKUP(B2799,'大货清单（不定期按GOMS更新）'!A:F,6,FALSE)</f>
        <v>ACTIVE</v>
      </c>
      <c r="J2799" s="27" t="str">
        <f>VLOOKUP(B2799,'大货清单（不定期按GOMS更新）'!A:K,11,FALSE)</f>
        <v>5.21</v>
      </c>
      <c r="K2799" s="27" t="str">
        <f>VLOOKUP(B2799,'大货清单（不定期按GOMS更新）'!A:N,12,FALSE)</f>
        <v>676</v>
      </c>
      <c r="L2799" s="27" t="str">
        <f>VLOOKUP(B2799,'大货清单（不定期按GOMS更新）'!A:M,13,FALSE)</f>
        <v>165</v>
      </c>
      <c r="M2799" s="27" t="str">
        <f>VLOOKUP(B2799,'大货清单（不定期按GOMS更新）'!A:N,14,FALSE)</f>
        <v>293</v>
      </c>
      <c r="N2799" s="53" t="s">
        <v>1376</v>
      </c>
      <c r="O2799" s="27" t="str">
        <f>IFERROR(VLOOKUP(N2799,'散件迭代（不定期更新）'!C:J,8,FALSE),0)</f>
        <v>A14</v>
      </c>
      <c r="P2799" s="27" t="str">
        <f>IFERROR(VLOOKUP(N2799,'散件（更新）'!B:H,3,FALSE),0)</f>
        <v>206-1873-0214</v>
      </c>
      <c r="Q2799" s="27" t="str">
        <f>VLOOKUP(N2799,'散件（更新）'!B:H,2,FALSE)</f>
        <v>114-18730214</v>
      </c>
      <c r="R2799" s="27" t="str">
        <f>VLOOKUP(N2799,'散件（更新）'!B:H,7,FALSE)</f>
        <v>Crevice &amp; 2-In-1 Dusting Brush</v>
      </c>
      <c r="S2799" s="27" t="str">
        <f>VLOOKUP(N2799,'散件（更新）'!B:E,4,FALSE)</f>
        <v>https://tineco-yxzt.oss-accelerate.aliyuncs.com/product/114-18730214.png</v>
      </c>
      <c r="T2799" s="27" t="s">
        <v>8759</v>
      </c>
      <c r="U2799" s="28" t="str">
        <f>VLOOKUP(N2799,'散件（更新）'!B:G,6,FALSE)</f>
        <v xml:space="preserve">组合刷组件+扁吸组件 </v>
      </c>
      <c r="V2799" s="28" t="str">
        <f>VLOOKUP(N2799,'散件（更新）'!B:I,8,FALSE)</f>
        <v>6972200191489</v>
      </c>
    </row>
    <row r="2800" spans="1:22">
      <c r="A2800" s="57">
        <v>46169</v>
      </c>
      <c r="B2800" s="48" t="s">
        <v>5075</v>
      </c>
      <c r="C2800" s="27" t="str">
        <f>VLOOKUP(B2800,'大货清单（不定期按GOMS更新）'!A:H,8,0)</f>
        <v>107-23680102</v>
      </c>
      <c r="D2800" s="27" t="str">
        <f>VLOOKUP(B2800,'大货清单（不定期按GOMS更新）'!A:C,3,0)</f>
        <v>ZB2368A-02</v>
      </c>
      <c r="E2800" s="27" t="str">
        <f>VLOOKUP(B2800,'大货清单（不定期按GOMS更新）'!A:H,4,0)</f>
        <v>DE,PL,CH,AT,FR,ES,RO,GR,CZ,HU,NL,LT,UA</v>
      </c>
      <c r="F2800" s="27" t="str">
        <f>VLOOKUP(B2800,'大货清单（不定期按GOMS更新）'!A:H,2,0)</f>
        <v>PURE ONE A50S</v>
      </c>
      <c r="G2800" s="28" t="str">
        <f>VLOOKUP(B2800,'大货清单（不定期按GOMS更新）'!A:I,9,FALSE)</f>
        <v>6974950109356,	 6974950109356</v>
      </c>
      <c r="H2800" s="27" t="str">
        <f>VLOOKUP(B2800,'大货清单（不定期按GOMS更新）'!A:H,7,0)</f>
        <v>WHITE</v>
      </c>
      <c r="I2800" s="27" t="str">
        <f>VLOOKUP(B2800,'大货清单（不定期按GOMS更新）'!A:F,6,FALSE)</f>
        <v>ACTIVE</v>
      </c>
      <c r="J2800" s="27" t="str">
        <f>VLOOKUP(B2800,'大货清单（不定期按GOMS更新）'!A:K,11,FALSE)</f>
        <v>5.21</v>
      </c>
      <c r="K2800" s="27" t="str">
        <f>VLOOKUP(B2800,'大货清单（不定期按GOMS更新）'!A:N,12,FALSE)</f>
        <v>676</v>
      </c>
      <c r="L2800" s="27" t="str">
        <f>VLOOKUP(B2800,'大货清单（不定期按GOMS更新）'!A:M,13,FALSE)</f>
        <v>165</v>
      </c>
      <c r="M2800" s="27" t="str">
        <f>VLOOKUP(B2800,'大货清单（不定期按GOMS更新）'!A:N,14,FALSE)</f>
        <v>293</v>
      </c>
      <c r="N2800" s="53" t="s">
        <v>5437</v>
      </c>
      <c r="O2800" s="27">
        <f>IFERROR(VLOOKUP(N2800,'散件迭代（不定期更新）'!C:J,8,FALSE),0)</f>
        <v>0</v>
      </c>
      <c r="P2800" s="27" t="str">
        <f>IFERROR(VLOOKUP(N2800,'散件（更新）'!B:H,3,FALSE),0)</f>
        <v>/</v>
      </c>
      <c r="Q2800" s="27" t="str">
        <f>VLOOKUP(N2800,'散件（更新）'!B:H,2,FALSE)</f>
        <v>114-23680603</v>
      </c>
      <c r="R2800" s="27" t="str">
        <f>VLOOKUP(N2800,'散件（更新）'!B:H,7,FALSE)</f>
        <v>Hard Floor Brush</v>
      </c>
      <c r="S2800" s="27" t="str">
        <f>VLOOKUP(N2800,'散件（更新）'!B:E,4,FALSE)</f>
        <v>https://tineco-yxzt.oss-accelerate.aliyuncs.com/20240827/22_1724728645331.jpg</v>
      </c>
      <c r="T2800" s="27" t="s">
        <v>8759</v>
      </c>
      <c r="U2800" s="28" t="str">
        <f>VLOOKUP(N2800,'散件（更新）'!B:G,6,FALSE)</f>
        <v>AA2405智能防缠绕地刷</v>
      </c>
      <c r="V2800" s="28">
        <f>VLOOKUP(N2800,'散件（更新）'!B:I,8,FALSE)</f>
        <v>6974950109615</v>
      </c>
    </row>
    <row r="2801" spans="1:22">
      <c r="A2801" s="57">
        <v>46169</v>
      </c>
      <c r="B2801" s="48" t="s">
        <v>5075</v>
      </c>
      <c r="C2801" s="27" t="str">
        <f>VLOOKUP(B2801,'大货清单（不定期按GOMS更新）'!A:H,8,0)</f>
        <v>107-23680102</v>
      </c>
      <c r="D2801" s="27" t="str">
        <f>VLOOKUP(B2801,'大货清单（不定期按GOMS更新）'!A:C,3,0)</f>
        <v>ZB2368A-02</v>
      </c>
      <c r="E2801" s="27" t="str">
        <f>VLOOKUP(B2801,'大货清单（不定期按GOMS更新）'!A:H,4,0)</f>
        <v>DE,PL,CH,AT,FR,ES,RO,GR,CZ,HU,NL,LT,UA</v>
      </c>
      <c r="F2801" s="27" t="str">
        <f>VLOOKUP(B2801,'大货清单（不定期按GOMS更新）'!A:H,2,0)</f>
        <v>PURE ONE A50S</v>
      </c>
      <c r="G2801" s="28" t="str">
        <f>VLOOKUP(B2801,'大货清单（不定期按GOMS更新）'!A:I,9,FALSE)</f>
        <v>6974950109356,	 6974950109356</v>
      </c>
      <c r="H2801" s="27" t="str">
        <f>VLOOKUP(B2801,'大货清单（不定期按GOMS更新）'!A:H,7,0)</f>
        <v>WHITE</v>
      </c>
      <c r="I2801" s="27" t="str">
        <f>VLOOKUP(B2801,'大货清单（不定期按GOMS更新）'!A:F,6,FALSE)</f>
        <v>ACTIVE</v>
      </c>
      <c r="J2801" s="27" t="str">
        <f>VLOOKUP(B2801,'大货清单（不定期按GOMS更新）'!A:K,11,FALSE)</f>
        <v>5.21</v>
      </c>
      <c r="K2801" s="27" t="str">
        <f>VLOOKUP(B2801,'大货清单（不定期按GOMS更新）'!A:N,12,FALSE)</f>
        <v>676</v>
      </c>
      <c r="L2801" s="27" t="str">
        <f>VLOOKUP(B2801,'大货清单（不定期按GOMS更新）'!A:M,13,FALSE)</f>
        <v>165</v>
      </c>
      <c r="M2801" s="27" t="str">
        <f>VLOOKUP(B2801,'大货清单（不定期按GOMS更新）'!A:N,14,FALSE)</f>
        <v>293</v>
      </c>
      <c r="N2801" s="53" t="s">
        <v>7377</v>
      </c>
      <c r="O2801" s="27">
        <f>IFERROR(VLOOKUP(N2801,'散件迭代（不定期更新）'!C:J,8,FALSE),0)</f>
        <v>0</v>
      </c>
      <c r="P2801" s="27" t="str">
        <f>IFERROR(VLOOKUP(N2801,'散件（更新）'!B:H,3,FALSE),0)</f>
        <v>/</v>
      </c>
      <c r="Q2801" s="27" t="str">
        <f>VLOOKUP(N2801,'散件（更新）'!B:H,2,FALSE)</f>
        <v>114-23420409</v>
      </c>
      <c r="R2801" s="27" t="str">
        <f>VLOOKUP(N2801,'散件（更新）'!B:H,7,FALSE)</f>
        <v>Mini Power Brush</v>
      </c>
      <c r="S2801" s="27">
        <f>VLOOKUP(N2801,'散件（更新）'!B:E,4,FALSE)</f>
        <v>0</v>
      </c>
      <c r="T2801" s="27" t="s">
        <v>8759</v>
      </c>
      <c r="U2801" s="28" t="str">
        <f>VLOOKUP(N2801,'散件（更新）'!B:G,6,FALSE)</f>
        <v>SP;ZB2342D-02;FB1953C小电动组件3Pin带PTC</v>
      </c>
      <c r="V2801" s="28" t="str">
        <f>VLOOKUP(N2801,'散件（更新）'!B:I,8,FALSE)</f>
        <v>6974950108540</v>
      </c>
    </row>
    <row r="2802" spans="1:22">
      <c r="A2802" s="57">
        <v>46169</v>
      </c>
      <c r="B2802" s="55" t="s">
        <v>5075</v>
      </c>
      <c r="C2802" s="27" t="str">
        <f>VLOOKUP(B2802,'大货清单（不定期按GOMS更新）'!A:H,8,0)</f>
        <v>107-23680102</v>
      </c>
      <c r="D2802" s="27" t="str">
        <f>VLOOKUP(B2802,'大货清单（不定期按GOMS更新）'!A:C,3,0)</f>
        <v>ZB2368A-02</v>
      </c>
      <c r="E2802" s="27" t="str">
        <f>VLOOKUP(B2802,'大货清单（不定期按GOMS更新）'!A:H,4,0)</f>
        <v>DE,PL,CH,AT,FR,ES,RO,GR,CZ,HU,NL,LT,UA</v>
      </c>
      <c r="F2802" s="27" t="str">
        <f>VLOOKUP(B2802,'大货清单（不定期按GOMS更新）'!A:H,2,0)</f>
        <v>PURE ONE A50S</v>
      </c>
      <c r="G2802" s="28" t="str">
        <f>VLOOKUP(B2802,'大货清单（不定期按GOMS更新）'!A:I,9,FALSE)</f>
        <v>6974950109356,	 6974950109356</v>
      </c>
      <c r="H2802" s="27" t="str">
        <f>VLOOKUP(B2802,'大货清单（不定期按GOMS更新）'!A:H,7,0)</f>
        <v>WHITE</v>
      </c>
      <c r="I2802" s="27" t="str">
        <f>VLOOKUP(B2802,'大货清单（不定期按GOMS更新）'!A:F,6,FALSE)</f>
        <v>ACTIVE</v>
      </c>
      <c r="J2802" s="27" t="str">
        <f>VLOOKUP(B2802,'大货清单（不定期按GOMS更新）'!A:K,11,FALSE)</f>
        <v>5.21</v>
      </c>
      <c r="K2802" s="27" t="str">
        <f>VLOOKUP(B2802,'大货清单（不定期按GOMS更新）'!A:N,12,FALSE)</f>
        <v>676</v>
      </c>
      <c r="L2802" s="27" t="str">
        <f>VLOOKUP(B2802,'大货清单（不定期按GOMS更新）'!A:M,13,FALSE)</f>
        <v>165</v>
      </c>
      <c r="M2802" s="27" t="str">
        <f>VLOOKUP(B2802,'大货清单（不定期按GOMS更新）'!A:N,14,FALSE)</f>
        <v>293</v>
      </c>
      <c r="N2802" s="53" t="s">
        <v>4990</v>
      </c>
      <c r="O2802" s="27">
        <f>IFERROR(VLOOKUP(N2802,'散件迭代（不定期更新）'!C:J,8,FALSE),0)</f>
        <v>0</v>
      </c>
      <c r="P2802" s="27" t="str">
        <f>IFERROR(VLOOKUP(N2802,'散件（更新）'!B:H,3,FALSE),0)</f>
        <v>/</v>
      </c>
      <c r="Q2802" s="27" t="str">
        <f>VLOOKUP(N2802,'散件（更新）'!B:H,2,FALSE)</f>
        <v>114-23420401</v>
      </c>
      <c r="R2802" s="27" t="str">
        <f>VLOOKUP(N2802,'散件（更新）'!B:H,7,FALSE)</f>
        <v>Dustbin Assembly</v>
      </c>
      <c r="S2802" s="27">
        <f>VLOOKUP(N2802,'散件（更新）'!B:E,4,FALSE)</f>
        <v>0</v>
      </c>
      <c r="T2802" s="27" t="s">
        <v>8759</v>
      </c>
      <c r="U2802" s="28" t="str">
        <f>VLOOKUP(N2802,'散件（更新）'!B:G,6,FALSE)</f>
        <v>尘桶组件轻智能款（包含过滤器，过滤棉）</v>
      </c>
      <c r="V2802" s="28" t="str">
        <f>VLOOKUP(N2802,'散件（更新）'!B:I,8,FALSE)</f>
        <v>6974950108410</v>
      </c>
    </row>
    <row r="2803" spans="1:22">
      <c r="A2803" s="57">
        <v>46169</v>
      </c>
      <c r="B2803" s="48" t="s">
        <v>5075</v>
      </c>
      <c r="C2803" s="27" t="str">
        <f>VLOOKUP(B2803,'大货清单（不定期按GOMS更新）'!A:H,8,0)</f>
        <v>107-23680102</v>
      </c>
      <c r="D2803" s="27" t="str">
        <f>VLOOKUP(B2803,'大货清单（不定期按GOMS更新）'!A:C,3,0)</f>
        <v>ZB2368A-02</v>
      </c>
      <c r="E2803" s="27" t="str">
        <f>VLOOKUP(B2803,'大货清单（不定期按GOMS更新）'!A:H,4,0)</f>
        <v>DE,PL,CH,AT,FR,ES,RO,GR,CZ,HU,NL,LT,UA</v>
      </c>
      <c r="F2803" s="27" t="str">
        <f>VLOOKUP(B2803,'大货清单（不定期按GOMS更新）'!A:H,2,0)</f>
        <v>PURE ONE A50S</v>
      </c>
      <c r="G2803" s="28" t="str">
        <f>VLOOKUP(B2803,'大货清单（不定期按GOMS更新）'!A:I,9,FALSE)</f>
        <v>6974950109356,	 6974950109356</v>
      </c>
      <c r="H2803" s="27" t="str">
        <f>VLOOKUP(B2803,'大货清单（不定期按GOMS更新）'!A:H,7,0)</f>
        <v>WHITE</v>
      </c>
      <c r="I2803" s="27" t="str">
        <f>VLOOKUP(B2803,'大货清单（不定期按GOMS更新）'!A:F,6,FALSE)</f>
        <v>ACTIVE</v>
      </c>
      <c r="J2803" s="27" t="str">
        <f>VLOOKUP(B2803,'大货清单（不定期按GOMS更新）'!A:K,11,FALSE)</f>
        <v>5.21</v>
      </c>
      <c r="K2803" s="27" t="str">
        <f>VLOOKUP(B2803,'大货清单（不定期按GOMS更新）'!A:N,12,FALSE)</f>
        <v>676</v>
      </c>
      <c r="L2803" s="27" t="str">
        <f>VLOOKUP(B2803,'大货清单（不定期按GOMS更新）'!A:M,13,FALSE)</f>
        <v>165</v>
      </c>
      <c r="M2803" s="27" t="str">
        <f>VLOOKUP(B2803,'大货清单（不定期按GOMS更新）'!A:N,14,FALSE)</f>
        <v>293</v>
      </c>
      <c r="N2803" s="53" t="s">
        <v>4992</v>
      </c>
      <c r="O2803" s="27">
        <f>IFERROR(VLOOKUP(N2803,'散件迭代（不定期更新）'!C:J,8,FALSE),0)</f>
        <v>0</v>
      </c>
      <c r="P2803" s="27" t="str">
        <f>IFERROR(VLOOKUP(N2803,'散件（更新）'!B:H,3,FALSE),0)</f>
        <v>/</v>
      </c>
      <c r="Q2803" s="27" t="str">
        <f>VLOOKUP(N2803,'散件（更新）'!B:H,2,FALSE)</f>
        <v>114-23420403</v>
      </c>
      <c r="R2803" s="27" t="str">
        <f>VLOOKUP(N2803,'散件（更新）'!B:H,7,FALSE)</f>
        <v>HEPA</v>
      </c>
      <c r="S2803" s="27">
        <f>VLOOKUP(N2803,'散件（更新）'!B:E,4,FALSE)</f>
        <v>0</v>
      </c>
      <c r="T2803" s="27" t="s">
        <v>8759</v>
      </c>
      <c r="U2803" s="28" t="str">
        <f>VLOOKUP(N2803,'散件（更新）'!B:G,6,FALSE)</f>
        <v>HEPA组件</v>
      </c>
      <c r="V2803" s="28" t="str">
        <f>VLOOKUP(N2803,'散件（更新）'!B:I,8,FALSE)</f>
        <v>6974950108434</v>
      </c>
    </row>
    <row r="2804" spans="1:22">
      <c r="A2804" s="57">
        <v>46169</v>
      </c>
      <c r="B2804" s="48" t="s">
        <v>5075</v>
      </c>
      <c r="C2804" s="27" t="str">
        <f>VLOOKUP(B2804,'大货清单（不定期按GOMS更新）'!A:H,8,0)</f>
        <v>107-23680102</v>
      </c>
      <c r="D2804" s="27" t="str">
        <f>VLOOKUP(B2804,'大货清单（不定期按GOMS更新）'!A:C,3,0)</f>
        <v>ZB2368A-02</v>
      </c>
      <c r="E2804" s="27" t="str">
        <f>VLOOKUP(B2804,'大货清单（不定期按GOMS更新）'!A:H,4,0)</f>
        <v>DE,PL,CH,AT,FR,ES,RO,GR,CZ,HU,NL,LT,UA</v>
      </c>
      <c r="F2804" s="27" t="str">
        <f>VLOOKUP(B2804,'大货清单（不定期按GOMS更新）'!A:H,2,0)</f>
        <v>PURE ONE A50S</v>
      </c>
      <c r="G2804" s="28" t="str">
        <f>VLOOKUP(B2804,'大货清单（不定期按GOMS更新）'!A:I,9,FALSE)</f>
        <v>6974950109356,	 6974950109356</v>
      </c>
      <c r="H2804" s="27" t="str">
        <f>VLOOKUP(B2804,'大货清单（不定期按GOMS更新）'!A:H,7,0)</f>
        <v>WHITE</v>
      </c>
      <c r="I2804" s="27" t="str">
        <f>VLOOKUP(B2804,'大货清单（不定期按GOMS更新）'!A:F,6,FALSE)</f>
        <v>ACTIVE</v>
      </c>
      <c r="J2804" s="27" t="str">
        <f>VLOOKUP(B2804,'大货清单（不定期按GOMS更新）'!A:K,11,FALSE)</f>
        <v>5.21</v>
      </c>
      <c r="K2804" s="27" t="str">
        <f>VLOOKUP(B2804,'大货清单（不定期按GOMS更新）'!A:N,12,FALSE)</f>
        <v>676</v>
      </c>
      <c r="L2804" s="27" t="str">
        <f>VLOOKUP(B2804,'大货清单（不定期按GOMS更新）'!A:M,13,FALSE)</f>
        <v>165</v>
      </c>
      <c r="M2804" s="27" t="str">
        <f>VLOOKUP(B2804,'大货清单（不定期按GOMS更新）'!A:N,14,FALSE)</f>
        <v>293</v>
      </c>
      <c r="N2804" s="53" t="s">
        <v>1363</v>
      </c>
      <c r="O2804" s="27" t="str">
        <f>IFERROR(VLOOKUP(N2804,'散件迭代（不定期更新）'!C:J,8,FALSE),0)</f>
        <v>A12</v>
      </c>
      <c r="P2804" s="27" t="str">
        <f>IFERROR(VLOOKUP(N2804,'散件（更新）'!B:H,3,FALSE),0)</f>
        <v>206-1873-0010</v>
      </c>
      <c r="Q2804" s="27" t="str">
        <f>VLOOKUP(N2804,'散件（更新）'!B:H,2,FALSE)</f>
        <v>114-18730010</v>
      </c>
      <c r="R2804" s="27" t="str">
        <f>VLOOKUP(N2804,'散件（更新）'!B:H,7,FALSE)</f>
        <v>Accessory Kit</v>
      </c>
      <c r="S2804" s="27" t="str">
        <f>VLOOKUP(N2804,'散件（更新）'!B:E,4,FALSE)</f>
        <v>https://tineco-yxzt.oss-accelerate.aliyuncs.com/product/114-18730010.jpg</v>
      </c>
      <c r="T2804" s="27" t="s">
        <v>19304</v>
      </c>
      <c r="U2804" s="28" t="str">
        <f>VLOOKUP(N2804,'散件（更新）'!B:G,6,FALSE)</f>
        <v>附件套装(家电刷组件+伸缩扁吸组件+转折管组件+伸缩软管组件)</v>
      </c>
      <c r="V2804" s="28" t="str">
        <f>VLOOKUP(N2804,'散件（更新）'!B:I,8,FALSE)</f>
        <v>6972200191519</v>
      </c>
    </row>
    <row r="2805" spans="1:22">
      <c r="A2805" s="57">
        <v>46169</v>
      </c>
      <c r="B2805" s="48" t="s">
        <v>5075</v>
      </c>
      <c r="C2805" s="27" t="str">
        <f>VLOOKUP(B2805,'大货清单（不定期按GOMS更新）'!A:H,8,0)</f>
        <v>107-23680102</v>
      </c>
      <c r="D2805" s="27" t="str">
        <f>VLOOKUP(B2805,'大货清单（不定期按GOMS更新）'!A:C,3,0)</f>
        <v>ZB2368A-02</v>
      </c>
      <c r="E2805" s="27" t="str">
        <f>VLOOKUP(B2805,'大货清单（不定期按GOMS更新）'!A:H,4,0)</f>
        <v>DE,PL,CH,AT,FR,ES,RO,GR,CZ,HU,NL,LT,UA</v>
      </c>
      <c r="F2805" s="27" t="str">
        <f>VLOOKUP(B2805,'大货清单（不定期按GOMS更新）'!A:H,2,0)</f>
        <v>PURE ONE A50S</v>
      </c>
      <c r="G2805" s="28" t="str">
        <f>VLOOKUP(B2805,'大货清单（不定期按GOMS更新）'!A:I,9,FALSE)</f>
        <v>6974950109356,	 6974950109356</v>
      </c>
      <c r="H2805" s="27" t="str">
        <f>VLOOKUP(B2805,'大货清单（不定期按GOMS更新）'!A:H,7,0)</f>
        <v>WHITE</v>
      </c>
      <c r="I2805" s="27" t="str">
        <f>VLOOKUP(B2805,'大货清单（不定期按GOMS更新）'!A:F,6,FALSE)</f>
        <v>ACTIVE</v>
      </c>
      <c r="J2805" s="27" t="str">
        <f>VLOOKUP(B2805,'大货清单（不定期按GOMS更新）'!A:K,11,FALSE)</f>
        <v>5.21</v>
      </c>
      <c r="K2805" s="27" t="str">
        <f>VLOOKUP(B2805,'大货清单（不定期按GOMS更新）'!A:N,12,FALSE)</f>
        <v>676</v>
      </c>
      <c r="L2805" s="27" t="str">
        <f>VLOOKUP(B2805,'大货清单（不定期按GOMS更新）'!A:M,13,FALSE)</f>
        <v>165</v>
      </c>
      <c r="M2805" s="27" t="str">
        <f>VLOOKUP(B2805,'大货清单（不定期按GOMS更新）'!A:N,14,FALSE)</f>
        <v>293</v>
      </c>
      <c r="N2805" s="53" t="s">
        <v>5436</v>
      </c>
      <c r="O2805" s="27">
        <f>IFERROR(VLOOKUP(N2805,'散件迭代（不定期更新）'!C:J,8,FALSE),0)</f>
        <v>0</v>
      </c>
      <c r="P2805" s="27" t="str">
        <f>IFERROR(VLOOKUP(N2805,'散件（更新）'!B:H,3,FALSE),0)</f>
        <v>/</v>
      </c>
      <c r="Q2805" s="27" t="str">
        <f>VLOOKUP(N2805,'散件（更新）'!B:H,2,FALSE)</f>
        <v>114-23680602</v>
      </c>
      <c r="R2805" s="27" t="str">
        <f>VLOOKUP(N2805,'散件（更新）'!B:H,7,FALSE)</f>
        <v>Main Body</v>
      </c>
      <c r="S2805" s="27">
        <f>VLOOKUP(N2805,'散件（更新）'!B:E,4,FALSE)</f>
        <v>0</v>
      </c>
      <c r="T2805" s="27" t="s">
        <v>19303</v>
      </c>
      <c r="U2805" s="28" t="str">
        <f>VLOOKUP(N2805,'散件（更新）'!B:G,6,FALSE)</f>
        <v>主体组件（白色）</v>
      </c>
      <c r="V2805" s="28">
        <f>VLOOKUP(N2805,'散件（更新）'!B:I,8,FALSE)</f>
        <v>6974950109608</v>
      </c>
    </row>
    <row r="2806" spans="1:22">
      <c r="A2806" s="57">
        <v>46169</v>
      </c>
      <c r="B2806" s="48" t="s">
        <v>5075</v>
      </c>
      <c r="C2806" s="27" t="str">
        <f>VLOOKUP(B2806,'大货清单（不定期按GOMS更新）'!A:H,8,0)</f>
        <v>107-23680102</v>
      </c>
      <c r="D2806" s="27" t="str">
        <f>VLOOKUP(B2806,'大货清单（不定期按GOMS更新）'!A:C,3,0)</f>
        <v>ZB2368A-02</v>
      </c>
      <c r="E2806" s="27" t="str">
        <f>VLOOKUP(B2806,'大货清单（不定期按GOMS更新）'!A:H,4,0)</f>
        <v>DE,PL,CH,AT,FR,ES,RO,GR,CZ,HU,NL,LT,UA</v>
      </c>
      <c r="F2806" s="27" t="str">
        <f>VLOOKUP(B2806,'大货清单（不定期按GOMS更新）'!A:H,2,0)</f>
        <v>PURE ONE A50S</v>
      </c>
      <c r="G2806" s="28" t="str">
        <f>VLOOKUP(B2806,'大货清单（不定期按GOMS更新）'!A:I,9,FALSE)</f>
        <v>6974950109356,	 6974950109356</v>
      </c>
      <c r="H2806" s="27" t="str">
        <f>VLOOKUP(B2806,'大货清单（不定期按GOMS更新）'!A:H,7,0)</f>
        <v>WHITE</v>
      </c>
      <c r="I2806" s="27" t="str">
        <f>VLOOKUP(B2806,'大货清单（不定期按GOMS更新）'!A:F,6,FALSE)</f>
        <v>ACTIVE</v>
      </c>
      <c r="J2806" s="27" t="str">
        <f>VLOOKUP(B2806,'大货清单（不定期按GOMS更新）'!A:K,11,FALSE)</f>
        <v>5.21</v>
      </c>
      <c r="K2806" s="27" t="str">
        <f>VLOOKUP(B2806,'大货清单（不定期按GOMS更新）'!A:N,12,FALSE)</f>
        <v>676</v>
      </c>
      <c r="L2806" s="27" t="str">
        <f>VLOOKUP(B2806,'大货清单（不定期按GOMS更新）'!A:M,13,FALSE)</f>
        <v>165</v>
      </c>
      <c r="M2806" s="27" t="str">
        <f>VLOOKUP(B2806,'大货清单（不定期按GOMS更新）'!A:N,14,FALSE)</f>
        <v>293</v>
      </c>
      <c r="N2806" s="53" t="s">
        <v>7075</v>
      </c>
      <c r="O2806" s="27">
        <f>IFERROR(VLOOKUP(N2806,'散件迭代（不定期更新）'!C:J,8,FALSE),0)</f>
        <v>0</v>
      </c>
      <c r="P2806" s="27">
        <f>IFERROR(VLOOKUP(N2806,'散件（更新）'!B:H,3,FALSE),0)</f>
        <v>0</v>
      </c>
      <c r="Q2806" s="27" t="str">
        <f>VLOOKUP(N2806,'散件（更新）'!B:H,2,FALSE)</f>
        <v>114-23680604</v>
      </c>
      <c r="R2806" s="27" t="str">
        <f>VLOOKUP(N2806,'散件（更新）'!B:H,7,FALSE)</f>
        <v>Battery</v>
      </c>
      <c r="S2806" s="27">
        <f>VLOOKUP(N2806,'散件（更新）'!B:E,4,FALSE)</f>
        <v>0</v>
      </c>
      <c r="T2806" s="27" t="s">
        <v>8759</v>
      </c>
      <c r="U2806" s="28" t="str">
        <f>VLOOKUP(N2806,'散件（更新）'!B:G,6,FALSE)</f>
        <v>电池包组件白色</v>
      </c>
      <c r="V2806" s="28">
        <f>VLOOKUP(N2806,'散件（更新）'!B:I,8,FALSE)</f>
        <v>6932485000227</v>
      </c>
    </row>
    <row r="2807" spans="1:22">
      <c r="A2807" s="57">
        <v>46169</v>
      </c>
      <c r="B2807" s="48" t="s">
        <v>5075</v>
      </c>
      <c r="C2807" s="27" t="str">
        <f>VLOOKUP(B2807,'大货清单（不定期按GOMS更新）'!A:H,8,0)</f>
        <v>107-23680102</v>
      </c>
      <c r="D2807" s="27" t="str">
        <f>VLOOKUP(B2807,'大货清单（不定期按GOMS更新）'!A:C,3,0)</f>
        <v>ZB2368A-02</v>
      </c>
      <c r="E2807" s="27" t="str">
        <f>VLOOKUP(B2807,'大货清单（不定期按GOMS更新）'!A:H,4,0)</f>
        <v>DE,PL,CH,AT,FR,ES,RO,GR,CZ,HU,NL,LT,UA</v>
      </c>
      <c r="F2807" s="27" t="str">
        <f>VLOOKUP(B2807,'大货清单（不定期按GOMS更新）'!A:H,2,0)</f>
        <v>PURE ONE A50S</v>
      </c>
      <c r="G2807" s="28" t="str">
        <f>VLOOKUP(B2807,'大货清单（不定期按GOMS更新）'!A:I,9,FALSE)</f>
        <v>6974950109356,	 6974950109356</v>
      </c>
      <c r="H2807" s="27" t="str">
        <f>VLOOKUP(B2807,'大货清单（不定期按GOMS更新）'!A:H,7,0)</f>
        <v>WHITE</v>
      </c>
      <c r="I2807" s="27" t="str">
        <f>VLOOKUP(B2807,'大货清单（不定期按GOMS更新）'!A:F,6,FALSE)</f>
        <v>ACTIVE</v>
      </c>
      <c r="J2807" s="27" t="str">
        <f>VLOOKUP(B2807,'大货清单（不定期按GOMS更新）'!A:K,11,FALSE)</f>
        <v>5.21</v>
      </c>
      <c r="K2807" s="27" t="str">
        <f>VLOOKUP(B2807,'大货清单（不定期按GOMS更新）'!A:N,12,FALSE)</f>
        <v>676</v>
      </c>
      <c r="L2807" s="27" t="str">
        <f>VLOOKUP(B2807,'大货清单（不定期按GOMS更新）'!A:M,13,FALSE)</f>
        <v>165</v>
      </c>
      <c r="M2807" s="27" t="str">
        <f>VLOOKUP(B2807,'大货清单（不定期按GOMS更新）'!A:N,14,FALSE)</f>
        <v>293</v>
      </c>
      <c r="N2807" s="53" t="s">
        <v>4991</v>
      </c>
      <c r="O2807" s="27">
        <f>IFERROR(VLOOKUP(N2807,'散件迭代（不定期更新）'!C:J,8,FALSE),0)</f>
        <v>0</v>
      </c>
      <c r="P2807" s="27" t="str">
        <f>IFERROR(VLOOKUP(N2807,'散件（更新）'!B:H,3,FALSE),0)</f>
        <v>/</v>
      </c>
      <c r="Q2807" s="27" t="str">
        <f>VLOOKUP(N2807,'散件（更新）'!B:H,2,FALSE)</f>
        <v>114-23420402</v>
      </c>
      <c r="R2807" s="27" t="str">
        <f>VLOOKUP(N2807,'散件（更新）'!B:H,7,FALSE)</f>
        <v>Wall-Mounted Dock</v>
      </c>
      <c r="S2807" s="27">
        <f>VLOOKUP(N2807,'散件（更新）'!B:E,4,FALSE)</f>
        <v>0</v>
      </c>
      <c r="T2807" s="27" t="s">
        <v>8759</v>
      </c>
      <c r="U2807" s="28" t="str">
        <f>VLOOKUP(N2807,'散件（更新）'!B:G,6,FALSE)</f>
        <v>墙挂组件（含壁钉包）</v>
      </c>
      <c r="V2807" s="28" t="str">
        <f>VLOOKUP(N2807,'散件（更新）'!B:I,8,FALSE)</f>
        <v>6974950108427</v>
      </c>
    </row>
    <row r="2808" spans="1:22">
      <c r="A2808" s="57">
        <v>46169</v>
      </c>
      <c r="B2808" s="48" t="s">
        <v>5075</v>
      </c>
      <c r="C2808" s="27" t="str">
        <f>VLOOKUP(B2808,'大货清单（不定期按GOMS更新）'!A:H,8,0)</f>
        <v>107-23680102</v>
      </c>
      <c r="D2808" s="27" t="str">
        <f>VLOOKUP(B2808,'大货清单（不定期按GOMS更新）'!A:C,3,0)</f>
        <v>ZB2368A-02</v>
      </c>
      <c r="E2808" s="27" t="str">
        <f>VLOOKUP(B2808,'大货清单（不定期按GOMS更新）'!A:H,4,0)</f>
        <v>DE,PL,CH,AT,FR,ES,RO,GR,CZ,HU,NL,LT,UA</v>
      </c>
      <c r="F2808" s="27" t="str">
        <f>VLOOKUP(B2808,'大货清单（不定期按GOMS更新）'!A:H,2,0)</f>
        <v>PURE ONE A50S</v>
      </c>
      <c r="G2808" s="28" t="str">
        <f>VLOOKUP(B2808,'大货清单（不定期按GOMS更新）'!A:I,9,FALSE)</f>
        <v>6974950109356,	 6974950109356</v>
      </c>
      <c r="H2808" s="27" t="str">
        <f>VLOOKUP(B2808,'大货清单（不定期按GOMS更新）'!A:H,7,0)</f>
        <v>WHITE</v>
      </c>
      <c r="I2808" s="27" t="str">
        <f>VLOOKUP(B2808,'大货清单（不定期按GOMS更新）'!A:F,6,FALSE)</f>
        <v>ACTIVE</v>
      </c>
      <c r="J2808" s="27" t="str">
        <f>VLOOKUP(B2808,'大货清单（不定期按GOMS更新）'!A:K,11,FALSE)</f>
        <v>5.21</v>
      </c>
      <c r="K2808" s="27" t="str">
        <f>VLOOKUP(B2808,'大货清单（不定期按GOMS更新）'!A:N,12,FALSE)</f>
        <v>676</v>
      </c>
      <c r="L2808" s="27" t="str">
        <f>VLOOKUP(B2808,'大货清单（不定期按GOMS更新）'!A:M,13,FALSE)</f>
        <v>165</v>
      </c>
      <c r="M2808" s="27" t="str">
        <f>VLOOKUP(B2808,'大货清单（不定期按GOMS更新）'!A:N,14,FALSE)</f>
        <v>293</v>
      </c>
      <c r="N2808" s="53" t="s">
        <v>1390</v>
      </c>
      <c r="O2808" s="27">
        <f>IFERROR(VLOOKUP(N2808,'散件迭代（不定期更新）'!C:J,8,FALSE),0)</f>
        <v>0</v>
      </c>
      <c r="P2808" s="27" t="str">
        <f>IFERROR(VLOOKUP(N2808,'散件（更新）'!B:H,3,FALSE),0)</f>
        <v>206-1873-2333</v>
      </c>
      <c r="Q2808" s="27" t="str">
        <f>VLOOKUP(N2808,'散件（更新）'!B:H,2,FALSE)</f>
        <v>114-18732333</v>
      </c>
      <c r="R2808" s="27" t="str">
        <f>VLOOKUP(N2808,'散件（更新）'!B:H,7,FALSE)</f>
        <v>[EHA]Power brush release button + spring</v>
      </c>
      <c r="S2808" s="27" t="str">
        <f>VLOOKUP(N2808,'散件（更新）'!B:E,4,FALSE)</f>
        <v>https://tineco-yxzt.oss-accelerate.aliyuncs.com/20231219/9VSRB121100_1702948075363.png</v>
      </c>
      <c r="T2808" s="27" t="s">
        <v>8759</v>
      </c>
      <c r="U2808" s="28" t="str">
        <f>VLOOKUP(N2808,'散件（更新）'!B:G,6,FALSE)</f>
        <v>释放按钮+弹簧组件（散件专用）</v>
      </c>
      <c r="V2808" s="28" t="str">
        <f>VLOOKUP(N2808,'散件（更新）'!B:I,8,FALSE)</f>
        <v>6972200197429</v>
      </c>
    </row>
    <row r="2809" spans="1:22">
      <c r="A2809" s="57">
        <v>46169</v>
      </c>
      <c r="B2809" s="48" t="s">
        <v>5075</v>
      </c>
      <c r="C2809" s="27" t="str">
        <f>VLOOKUP(B2809,'大货清单（不定期按GOMS更新）'!A:H,8,0)</f>
        <v>107-23680102</v>
      </c>
      <c r="D2809" s="27" t="str">
        <f>VLOOKUP(B2809,'大货清单（不定期按GOMS更新）'!A:C,3,0)</f>
        <v>ZB2368A-02</v>
      </c>
      <c r="E2809" s="27" t="str">
        <f>VLOOKUP(B2809,'大货清单（不定期按GOMS更新）'!A:H,4,0)</f>
        <v>DE,PL,CH,AT,FR,ES,RO,GR,CZ,HU,NL,LT,UA</v>
      </c>
      <c r="F2809" s="27" t="str">
        <f>VLOOKUP(B2809,'大货清单（不定期按GOMS更新）'!A:H,2,0)</f>
        <v>PURE ONE A50S</v>
      </c>
      <c r="G2809" s="28" t="str">
        <f>VLOOKUP(B2809,'大货清单（不定期按GOMS更新）'!A:I,9,FALSE)</f>
        <v>6974950109356,	 6974950109356</v>
      </c>
      <c r="H2809" s="27" t="str">
        <f>VLOOKUP(B2809,'大货清单（不定期按GOMS更新）'!A:H,7,0)</f>
        <v>WHITE</v>
      </c>
      <c r="I2809" s="27" t="str">
        <f>VLOOKUP(B2809,'大货清单（不定期按GOMS更新）'!A:F,6,FALSE)</f>
        <v>ACTIVE</v>
      </c>
      <c r="J2809" s="27" t="str">
        <f>VLOOKUP(B2809,'大货清单（不定期按GOMS更新）'!A:K,11,FALSE)</f>
        <v>5.21</v>
      </c>
      <c r="K2809" s="27" t="str">
        <f>VLOOKUP(B2809,'大货清单（不定期按GOMS更新）'!A:N,12,FALSE)</f>
        <v>676</v>
      </c>
      <c r="L2809" s="27" t="str">
        <f>VLOOKUP(B2809,'大货清单（不定期按GOMS更新）'!A:M,13,FALSE)</f>
        <v>165</v>
      </c>
      <c r="M2809" s="27" t="str">
        <f>VLOOKUP(B2809,'大货清单（不定期按GOMS更新）'!A:N,14,FALSE)</f>
        <v>293</v>
      </c>
      <c r="N2809" s="53" t="s">
        <v>5435</v>
      </c>
      <c r="O2809" s="27">
        <f>IFERROR(VLOOKUP(N2809,'散件迭代（不定期更新）'!C:J,8,FALSE),0)</f>
        <v>0</v>
      </c>
      <c r="P2809" s="27" t="str">
        <f>IFERROR(VLOOKUP(N2809,'散件（更新）'!B:H,3,FALSE),0)</f>
        <v>/</v>
      </c>
      <c r="Q2809" s="27" t="str">
        <f>VLOOKUP(N2809,'散件（更新）'!B:H,2,FALSE)</f>
        <v>114-23680600</v>
      </c>
      <c r="R2809" s="27" t="str">
        <f>VLOOKUP(N2809,'散件（更新）'!B:H,7,FALSE)</f>
        <v>Tube Assembly</v>
      </c>
      <c r="S2809" s="27" t="str">
        <f>VLOOKUP(N2809,'散件（更新）'!B:E,4,FALSE)</f>
        <v>https://tineco-yxzt.oss-accelerate.aliyuncs.com/20240717/wanzheguan_1721196104586.png</v>
      </c>
      <c r="T2809" s="27" t="s">
        <v>8759</v>
      </c>
      <c r="U2809" s="28" t="str">
        <f>VLOOKUP(N2809,'散件（更新）'!B:G,6,FALSE)</f>
        <v>弯折管</v>
      </c>
      <c r="V2809" s="28">
        <f>VLOOKUP(N2809,'散件（更新）'!B:I,8,FALSE)</f>
        <v>6974950109585</v>
      </c>
    </row>
    <row r="2810" spans="1:22">
      <c r="A2810" s="57">
        <v>46169</v>
      </c>
      <c r="B2810" s="48" t="s">
        <v>5137</v>
      </c>
      <c r="C2810" s="27" t="str">
        <f>VLOOKUP(B2810,'大货清单（不定期按GOMS更新）'!A:H,8,0)</f>
        <v>107-23680101</v>
      </c>
      <c r="D2810" s="27" t="str">
        <f>VLOOKUP(B2810,'大货清单（不定期按GOMS更新）'!A:C,3,0)</f>
        <v>ZB2368A-01</v>
      </c>
      <c r="E2810" s="27" t="str">
        <f>VLOOKUP(B2810,'大货清单（不定期按GOMS更新）'!A:H,4,0)</f>
        <v>IT,ES,NL,PL,SE,BE,DE,FR,CL,MX,PE</v>
      </c>
      <c r="F2810" s="27" t="str">
        <f>VLOOKUP(B2810,'大货清单（不定期按GOMS更新）'!A:H,2,0)</f>
        <v>PURE ONE A50S PLUS</v>
      </c>
      <c r="G2810" s="28">
        <f>VLOOKUP(B2810,'大货清单（不定期按GOMS更新）'!A:I,9,FALSE)</f>
        <v>6974950109189</v>
      </c>
      <c r="H2810" s="27" t="str">
        <f>VLOOKUP(B2810,'大货清单（不定期按GOMS更新）'!A:H,7,0)</f>
        <v>WHITE</v>
      </c>
      <c r="I2810" s="27" t="str">
        <f>VLOOKUP(B2810,'大货清单（不定期按GOMS更新）'!A:F,6,FALSE)</f>
        <v>ACTIVE</v>
      </c>
      <c r="J2810" s="27" t="str">
        <f>VLOOKUP(B2810,'大货清单（不定期按GOMS更新）'!A:K,11,FALSE)</f>
        <v>5.42</v>
      </c>
      <c r="K2810" s="27" t="str">
        <f>VLOOKUP(B2810,'大货清单（不定期按GOMS更新）'!A:N,12,FALSE)</f>
        <v>676</v>
      </c>
      <c r="L2810" s="27" t="str">
        <f>VLOOKUP(B2810,'大货清单（不定期按GOMS更新）'!A:M,13,FALSE)</f>
        <v>165</v>
      </c>
      <c r="M2810" s="27" t="str">
        <f>VLOOKUP(B2810,'大货清单（不定期按GOMS更新）'!A:N,14,FALSE)</f>
        <v>293</v>
      </c>
      <c r="N2810" s="53" t="s">
        <v>1376</v>
      </c>
      <c r="O2810" s="27" t="str">
        <f>IFERROR(VLOOKUP(N2810,'散件迭代（不定期更新）'!C:J,8,FALSE),0)</f>
        <v>A14</v>
      </c>
      <c r="P2810" s="27" t="str">
        <f>IFERROR(VLOOKUP(N2810,'散件（更新）'!B:H,3,FALSE),0)</f>
        <v>206-1873-0214</v>
      </c>
      <c r="Q2810" s="27" t="str">
        <f>VLOOKUP(N2810,'散件（更新）'!B:H,2,FALSE)</f>
        <v>114-18730214</v>
      </c>
      <c r="R2810" s="27" t="str">
        <f>VLOOKUP(N2810,'散件（更新）'!B:H,7,FALSE)</f>
        <v>Crevice &amp; 2-In-1 Dusting Brush</v>
      </c>
      <c r="S2810" s="27" t="str">
        <f>VLOOKUP(N2810,'散件（更新）'!B:E,4,FALSE)</f>
        <v>https://tineco-yxzt.oss-accelerate.aliyuncs.com/product/114-18730214.png</v>
      </c>
      <c r="T2810" s="27" t="s">
        <v>8759</v>
      </c>
      <c r="U2810" s="28" t="str">
        <f>VLOOKUP(N2810,'散件（更新）'!B:G,6,FALSE)</f>
        <v xml:space="preserve">组合刷组件+扁吸组件 </v>
      </c>
      <c r="V2810" s="28" t="str">
        <f>VLOOKUP(N2810,'散件（更新）'!B:I,8,FALSE)</f>
        <v>6972200191489</v>
      </c>
    </row>
    <row r="2811" spans="1:22">
      <c r="A2811" s="57">
        <v>46169</v>
      </c>
      <c r="B2811" s="48" t="s">
        <v>5137</v>
      </c>
      <c r="C2811" s="27" t="str">
        <f>VLOOKUP(B2811,'大货清单（不定期按GOMS更新）'!A:H,8,0)</f>
        <v>107-23680101</v>
      </c>
      <c r="D2811" s="27" t="str">
        <f>VLOOKUP(B2811,'大货清单（不定期按GOMS更新）'!A:C,3,0)</f>
        <v>ZB2368A-01</v>
      </c>
      <c r="E2811" s="27" t="str">
        <f>VLOOKUP(B2811,'大货清单（不定期按GOMS更新）'!A:H,4,0)</f>
        <v>IT,ES,NL,PL,SE,BE,DE,FR,CL,MX,PE</v>
      </c>
      <c r="F2811" s="27" t="str">
        <f>VLOOKUP(B2811,'大货清单（不定期按GOMS更新）'!A:H,2,0)</f>
        <v>PURE ONE A50S PLUS</v>
      </c>
      <c r="G2811" s="28">
        <f>VLOOKUP(B2811,'大货清单（不定期按GOMS更新）'!A:I,9,FALSE)</f>
        <v>6974950109189</v>
      </c>
      <c r="H2811" s="27" t="str">
        <f>VLOOKUP(B2811,'大货清单（不定期按GOMS更新）'!A:H,7,0)</f>
        <v>WHITE</v>
      </c>
      <c r="I2811" s="27" t="str">
        <f>VLOOKUP(B2811,'大货清单（不定期按GOMS更新）'!A:F,6,FALSE)</f>
        <v>ACTIVE</v>
      </c>
      <c r="J2811" s="27" t="str">
        <f>VLOOKUP(B2811,'大货清单（不定期按GOMS更新）'!A:K,11,FALSE)</f>
        <v>5.42</v>
      </c>
      <c r="K2811" s="27" t="str">
        <f>VLOOKUP(B2811,'大货清单（不定期按GOMS更新）'!A:N,12,FALSE)</f>
        <v>676</v>
      </c>
      <c r="L2811" s="27" t="str">
        <f>VLOOKUP(B2811,'大货清单（不定期按GOMS更新）'!A:M,13,FALSE)</f>
        <v>165</v>
      </c>
      <c r="M2811" s="27" t="str">
        <f>VLOOKUP(B2811,'大货清单（不定期按GOMS更新）'!A:N,14,FALSE)</f>
        <v>293</v>
      </c>
      <c r="N2811" s="53" t="s">
        <v>5437</v>
      </c>
      <c r="O2811" s="27">
        <f>IFERROR(VLOOKUP(N2811,'散件迭代（不定期更新）'!C:J,8,FALSE),0)</f>
        <v>0</v>
      </c>
      <c r="P2811" s="27" t="str">
        <f>IFERROR(VLOOKUP(N2811,'散件（更新）'!B:H,3,FALSE),0)</f>
        <v>/</v>
      </c>
      <c r="Q2811" s="27" t="str">
        <f>VLOOKUP(N2811,'散件（更新）'!B:H,2,FALSE)</f>
        <v>114-23680603</v>
      </c>
      <c r="R2811" s="27" t="str">
        <f>VLOOKUP(N2811,'散件（更新）'!B:H,7,FALSE)</f>
        <v>Hard Floor Brush</v>
      </c>
      <c r="S2811" s="27" t="str">
        <f>VLOOKUP(N2811,'散件（更新）'!B:E,4,FALSE)</f>
        <v>https://tineco-yxzt.oss-accelerate.aliyuncs.com/20240827/22_1724728645331.jpg</v>
      </c>
      <c r="T2811" s="27" t="s">
        <v>8759</v>
      </c>
      <c r="U2811" s="28" t="str">
        <f>VLOOKUP(N2811,'散件（更新）'!B:G,6,FALSE)</f>
        <v>AA2405智能防缠绕地刷</v>
      </c>
      <c r="V2811" s="28">
        <f>VLOOKUP(N2811,'散件（更新）'!B:I,8,FALSE)</f>
        <v>6974950109615</v>
      </c>
    </row>
    <row r="2812" spans="1:22">
      <c r="A2812" s="57">
        <v>46169</v>
      </c>
      <c r="B2812" s="48" t="s">
        <v>5137</v>
      </c>
      <c r="C2812" s="27" t="str">
        <f>VLOOKUP(B2812,'大货清单（不定期按GOMS更新）'!A:H,8,0)</f>
        <v>107-23680101</v>
      </c>
      <c r="D2812" s="27" t="str">
        <f>VLOOKUP(B2812,'大货清单（不定期按GOMS更新）'!A:C,3,0)</f>
        <v>ZB2368A-01</v>
      </c>
      <c r="E2812" s="27" t="str">
        <f>VLOOKUP(B2812,'大货清单（不定期按GOMS更新）'!A:H,4,0)</f>
        <v>IT,ES,NL,PL,SE,BE,DE,FR,CL,MX,PE</v>
      </c>
      <c r="F2812" s="27" t="str">
        <f>VLOOKUP(B2812,'大货清单（不定期按GOMS更新）'!A:H,2,0)</f>
        <v>PURE ONE A50S PLUS</v>
      </c>
      <c r="G2812" s="28">
        <f>VLOOKUP(B2812,'大货清单（不定期按GOMS更新）'!A:I,9,FALSE)</f>
        <v>6974950109189</v>
      </c>
      <c r="H2812" s="27" t="str">
        <f>VLOOKUP(B2812,'大货清单（不定期按GOMS更新）'!A:H,7,0)</f>
        <v>WHITE</v>
      </c>
      <c r="I2812" s="27" t="str">
        <f>VLOOKUP(B2812,'大货清单（不定期按GOMS更新）'!A:F,6,FALSE)</f>
        <v>ACTIVE</v>
      </c>
      <c r="J2812" s="27" t="str">
        <f>VLOOKUP(B2812,'大货清单（不定期按GOMS更新）'!A:K,11,FALSE)</f>
        <v>5.42</v>
      </c>
      <c r="K2812" s="27" t="str">
        <f>VLOOKUP(B2812,'大货清单（不定期按GOMS更新）'!A:N,12,FALSE)</f>
        <v>676</v>
      </c>
      <c r="L2812" s="27" t="str">
        <f>VLOOKUP(B2812,'大货清单（不定期按GOMS更新）'!A:M,13,FALSE)</f>
        <v>165</v>
      </c>
      <c r="M2812" s="27" t="str">
        <f>VLOOKUP(B2812,'大货清单（不定期按GOMS更新）'!A:N,14,FALSE)</f>
        <v>293</v>
      </c>
      <c r="N2812" s="53" t="s">
        <v>7377</v>
      </c>
      <c r="O2812" s="27">
        <f>IFERROR(VLOOKUP(N2812,'散件迭代（不定期更新）'!C:J,8,FALSE),0)</f>
        <v>0</v>
      </c>
      <c r="P2812" s="27" t="str">
        <f>IFERROR(VLOOKUP(N2812,'散件（更新）'!B:H,3,FALSE),0)</f>
        <v>/</v>
      </c>
      <c r="Q2812" s="27" t="str">
        <f>VLOOKUP(N2812,'散件（更新）'!B:H,2,FALSE)</f>
        <v>114-23420409</v>
      </c>
      <c r="R2812" s="27" t="str">
        <f>VLOOKUP(N2812,'散件（更新）'!B:H,7,FALSE)</f>
        <v>Mini Power Brush</v>
      </c>
      <c r="S2812" s="27">
        <f>VLOOKUP(N2812,'散件（更新）'!B:E,4,FALSE)</f>
        <v>0</v>
      </c>
      <c r="T2812" s="27" t="s">
        <v>8759</v>
      </c>
      <c r="U2812" s="28" t="str">
        <f>VLOOKUP(N2812,'散件（更新）'!B:G,6,FALSE)</f>
        <v>SP;ZB2342D-02;FB1953C小电动组件3Pin带PTC</v>
      </c>
      <c r="V2812" s="28" t="str">
        <f>VLOOKUP(N2812,'散件（更新）'!B:I,8,FALSE)</f>
        <v>6974950108540</v>
      </c>
    </row>
    <row r="2813" spans="1:22">
      <c r="A2813" s="57">
        <v>46169</v>
      </c>
      <c r="B2813" s="48" t="s">
        <v>5137</v>
      </c>
      <c r="C2813" s="27" t="str">
        <f>VLOOKUP(B2813,'大货清单（不定期按GOMS更新）'!A:H,8,0)</f>
        <v>107-23680101</v>
      </c>
      <c r="D2813" s="27" t="str">
        <f>VLOOKUP(B2813,'大货清单（不定期按GOMS更新）'!A:C,3,0)</f>
        <v>ZB2368A-01</v>
      </c>
      <c r="E2813" s="27" t="str">
        <f>VLOOKUP(B2813,'大货清单（不定期按GOMS更新）'!A:H,4,0)</f>
        <v>IT,ES,NL,PL,SE,BE,DE,FR,CL,MX,PE</v>
      </c>
      <c r="F2813" s="27" t="str">
        <f>VLOOKUP(B2813,'大货清单（不定期按GOMS更新）'!A:H,2,0)</f>
        <v>PURE ONE A50S PLUS</v>
      </c>
      <c r="G2813" s="28">
        <f>VLOOKUP(B2813,'大货清单（不定期按GOMS更新）'!A:I,9,FALSE)</f>
        <v>6974950109189</v>
      </c>
      <c r="H2813" s="27" t="str">
        <f>VLOOKUP(B2813,'大货清单（不定期按GOMS更新）'!A:H,7,0)</f>
        <v>WHITE</v>
      </c>
      <c r="I2813" s="27" t="str">
        <f>VLOOKUP(B2813,'大货清单（不定期按GOMS更新）'!A:F,6,FALSE)</f>
        <v>ACTIVE</v>
      </c>
      <c r="J2813" s="27" t="str">
        <f>VLOOKUP(B2813,'大货清单（不定期按GOMS更新）'!A:K,11,FALSE)</f>
        <v>5.42</v>
      </c>
      <c r="K2813" s="27" t="str">
        <f>VLOOKUP(B2813,'大货清单（不定期按GOMS更新）'!A:N,12,FALSE)</f>
        <v>676</v>
      </c>
      <c r="L2813" s="27" t="str">
        <f>VLOOKUP(B2813,'大货清单（不定期按GOMS更新）'!A:M,13,FALSE)</f>
        <v>165</v>
      </c>
      <c r="M2813" s="27" t="str">
        <f>VLOOKUP(B2813,'大货清单（不定期按GOMS更新）'!A:N,14,FALSE)</f>
        <v>293</v>
      </c>
      <c r="N2813" s="53" t="s">
        <v>4990</v>
      </c>
      <c r="O2813" s="27">
        <f>IFERROR(VLOOKUP(N2813,'散件迭代（不定期更新）'!C:J,8,FALSE),0)</f>
        <v>0</v>
      </c>
      <c r="P2813" s="27" t="str">
        <f>IFERROR(VLOOKUP(N2813,'散件（更新）'!B:H,3,FALSE),0)</f>
        <v>/</v>
      </c>
      <c r="Q2813" s="27" t="str">
        <f>VLOOKUP(N2813,'散件（更新）'!B:H,2,FALSE)</f>
        <v>114-23420401</v>
      </c>
      <c r="R2813" s="27" t="str">
        <f>VLOOKUP(N2813,'散件（更新）'!B:H,7,FALSE)</f>
        <v>Dustbin Assembly</v>
      </c>
      <c r="S2813" s="27">
        <f>VLOOKUP(N2813,'散件（更新）'!B:E,4,FALSE)</f>
        <v>0</v>
      </c>
      <c r="T2813" s="27" t="s">
        <v>8759</v>
      </c>
      <c r="U2813" s="28" t="str">
        <f>VLOOKUP(N2813,'散件（更新）'!B:G,6,FALSE)</f>
        <v>尘桶组件轻智能款（包含过滤器，过滤棉）</v>
      </c>
      <c r="V2813" s="28" t="str">
        <f>VLOOKUP(N2813,'散件（更新）'!B:I,8,FALSE)</f>
        <v>6974950108410</v>
      </c>
    </row>
    <row r="2814" spans="1:22">
      <c r="A2814" s="57">
        <v>46169</v>
      </c>
      <c r="B2814" s="48" t="s">
        <v>5137</v>
      </c>
      <c r="C2814" s="27" t="str">
        <f>VLOOKUP(B2814,'大货清单（不定期按GOMS更新）'!A:H,8,0)</f>
        <v>107-23680101</v>
      </c>
      <c r="D2814" s="27" t="str">
        <f>VLOOKUP(B2814,'大货清单（不定期按GOMS更新）'!A:C,3,0)</f>
        <v>ZB2368A-01</v>
      </c>
      <c r="E2814" s="27" t="str">
        <f>VLOOKUP(B2814,'大货清单（不定期按GOMS更新）'!A:H,4,0)</f>
        <v>IT,ES,NL,PL,SE,BE,DE,FR,CL,MX,PE</v>
      </c>
      <c r="F2814" s="27" t="str">
        <f>VLOOKUP(B2814,'大货清单（不定期按GOMS更新）'!A:H,2,0)</f>
        <v>PURE ONE A50S PLUS</v>
      </c>
      <c r="G2814" s="28">
        <f>VLOOKUP(B2814,'大货清单（不定期按GOMS更新）'!A:I,9,FALSE)</f>
        <v>6974950109189</v>
      </c>
      <c r="H2814" s="27" t="str">
        <f>VLOOKUP(B2814,'大货清单（不定期按GOMS更新）'!A:H,7,0)</f>
        <v>WHITE</v>
      </c>
      <c r="I2814" s="27" t="str">
        <f>VLOOKUP(B2814,'大货清单（不定期按GOMS更新）'!A:F,6,FALSE)</f>
        <v>ACTIVE</v>
      </c>
      <c r="J2814" s="27" t="str">
        <f>VLOOKUP(B2814,'大货清单（不定期按GOMS更新）'!A:K,11,FALSE)</f>
        <v>5.42</v>
      </c>
      <c r="K2814" s="27" t="str">
        <f>VLOOKUP(B2814,'大货清单（不定期按GOMS更新）'!A:N,12,FALSE)</f>
        <v>676</v>
      </c>
      <c r="L2814" s="27" t="str">
        <f>VLOOKUP(B2814,'大货清单（不定期按GOMS更新）'!A:M,13,FALSE)</f>
        <v>165</v>
      </c>
      <c r="M2814" s="27" t="str">
        <f>VLOOKUP(B2814,'大货清单（不定期按GOMS更新）'!A:N,14,FALSE)</f>
        <v>293</v>
      </c>
      <c r="N2814" s="53" t="s">
        <v>4992</v>
      </c>
      <c r="O2814" s="27">
        <f>IFERROR(VLOOKUP(N2814,'散件迭代（不定期更新）'!C:J,8,FALSE),0)</f>
        <v>0</v>
      </c>
      <c r="P2814" s="27" t="str">
        <f>IFERROR(VLOOKUP(N2814,'散件（更新）'!B:H,3,FALSE),0)</f>
        <v>/</v>
      </c>
      <c r="Q2814" s="27" t="str">
        <f>VLOOKUP(N2814,'散件（更新）'!B:H,2,FALSE)</f>
        <v>114-23420403</v>
      </c>
      <c r="R2814" s="27" t="str">
        <f>VLOOKUP(N2814,'散件（更新）'!B:H,7,FALSE)</f>
        <v>HEPA</v>
      </c>
      <c r="S2814" s="27">
        <f>VLOOKUP(N2814,'散件（更新）'!B:E,4,FALSE)</f>
        <v>0</v>
      </c>
      <c r="T2814" s="27" t="s">
        <v>8759</v>
      </c>
      <c r="U2814" s="28" t="str">
        <f>VLOOKUP(N2814,'散件（更新）'!B:G,6,FALSE)</f>
        <v>HEPA组件</v>
      </c>
      <c r="V2814" s="28" t="str">
        <f>VLOOKUP(N2814,'散件（更新）'!B:I,8,FALSE)</f>
        <v>6974950108434</v>
      </c>
    </row>
    <row r="2815" spans="1:22">
      <c r="A2815" s="57">
        <v>46169</v>
      </c>
      <c r="B2815" s="48" t="s">
        <v>5137</v>
      </c>
      <c r="C2815" s="27" t="str">
        <f>VLOOKUP(B2815,'大货清单（不定期按GOMS更新）'!A:H,8,0)</f>
        <v>107-23680101</v>
      </c>
      <c r="D2815" s="27" t="str">
        <f>VLOOKUP(B2815,'大货清单（不定期按GOMS更新）'!A:C,3,0)</f>
        <v>ZB2368A-01</v>
      </c>
      <c r="E2815" s="27" t="str">
        <f>VLOOKUP(B2815,'大货清单（不定期按GOMS更新）'!A:H,4,0)</f>
        <v>IT,ES,NL,PL,SE,BE,DE,FR,CL,MX,PE</v>
      </c>
      <c r="F2815" s="27" t="str">
        <f>VLOOKUP(B2815,'大货清单（不定期按GOMS更新）'!A:H,2,0)</f>
        <v>PURE ONE A50S PLUS</v>
      </c>
      <c r="G2815" s="28">
        <f>VLOOKUP(B2815,'大货清单（不定期按GOMS更新）'!A:I,9,FALSE)</f>
        <v>6974950109189</v>
      </c>
      <c r="H2815" s="27" t="str">
        <f>VLOOKUP(B2815,'大货清单（不定期按GOMS更新）'!A:H,7,0)</f>
        <v>WHITE</v>
      </c>
      <c r="I2815" s="27" t="str">
        <f>VLOOKUP(B2815,'大货清单（不定期按GOMS更新）'!A:F,6,FALSE)</f>
        <v>ACTIVE</v>
      </c>
      <c r="J2815" s="27" t="str">
        <f>VLOOKUP(B2815,'大货清单（不定期按GOMS更新）'!A:K,11,FALSE)</f>
        <v>5.42</v>
      </c>
      <c r="K2815" s="27" t="str">
        <f>VLOOKUP(B2815,'大货清单（不定期按GOMS更新）'!A:N,12,FALSE)</f>
        <v>676</v>
      </c>
      <c r="L2815" s="27" t="str">
        <f>VLOOKUP(B2815,'大货清单（不定期按GOMS更新）'!A:M,13,FALSE)</f>
        <v>165</v>
      </c>
      <c r="M2815" s="27" t="str">
        <f>VLOOKUP(B2815,'大货清单（不定期按GOMS更新）'!A:N,14,FALSE)</f>
        <v>293</v>
      </c>
      <c r="N2815" s="53" t="s">
        <v>1363</v>
      </c>
      <c r="O2815" s="27" t="str">
        <f>IFERROR(VLOOKUP(N2815,'散件迭代（不定期更新）'!C:J,8,FALSE),0)</f>
        <v>A12</v>
      </c>
      <c r="P2815" s="27" t="str">
        <f>IFERROR(VLOOKUP(N2815,'散件（更新）'!B:H,3,FALSE),0)</f>
        <v>206-1873-0010</v>
      </c>
      <c r="Q2815" s="27" t="str">
        <f>VLOOKUP(N2815,'散件（更新）'!B:H,2,FALSE)</f>
        <v>114-18730010</v>
      </c>
      <c r="R2815" s="27" t="str">
        <f>VLOOKUP(N2815,'散件（更新）'!B:H,7,FALSE)</f>
        <v>Accessory Kit</v>
      </c>
      <c r="S2815" s="27" t="str">
        <f>VLOOKUP(N2815,'散件（更新）'!B:E,4,FALSE)</f>
        <v>https://tineco-yxzt.oss-accelerate.aliyuncs.com/product/114-18730010.jpg</v>
      </c>
      <c r="T2815" s="27" t="s">
        <v>8759</v>
      </c>
      <c r="U2815" s="28" t="str">
        <f>VLOOKUP(N2815,'散件（更新）'!B:G,6,FALSE)</f>
        <v>附件套装(家电刷组件+伸缩扁吸组件+转折管组件+伸缩软管组件)</v>
      </c>
      <c r="V2815" s="28" t="str">
        <f>VLOOKUP(N2815,'散件（更新）'!B:I,8,FALSE)</f>
        <v>6972200191519</v>
      </c>
    </row>
    <row r="2816" spans="1:22">
      <c r="A2816" s="57">
        <v>46169</v>
      </c>
      <c r="B2816" s="48" t="s">
        <v>5137</v>
      </c>
      <c r="C2816" s="27" t="str">
        <f>VLOOKUP(B2816,'大货清单（不定期按GOMS更新）'!A:H,8,0)</f>
        <v>107-23680101</v>
      </c>
      <c r="D2816" s="27" t="str">
        <f>VLOOKUP(B2816,'大货清单（不定期按GOMS更新）'!A:C,3,0)</f>
        <v>ZB2368A-01</v>
      </c>
      <c r="E2816" s="27" t="str">
        <f>VLOOKUP(B2816,'大货清单（不定期按GOMS更新）'!A:H,4,0)</f>
        <v>IT,ES,NL,PL,SE,BE,DE,FR,CL,MX,PE</v>
      </c>
      <c r="F2816" s="27" t="str">
        <f>VLOOKUP(B2816,'大货清单（不定期按GOMS更新）'!A:H,2,0)</f>
        <v>PURE ONE A50S PLUS</v>
      </c>
      <c r="G2816" s="28">
        <f>VLOOKUP(B2816,'大货清单（不定期按GOMS更新）'!A:I,9,FALSE)</f>
        <v>6974950109189</v>
      </c>
      <c r="H2816" s="27" t="str">
        <f>VLOOKUP(B2816,'大货清单（不定期按GOMS更新）'!A:H,7,0)</f>
        <v>WHITE</v>
      </c>
      <c r="I2816" s="27" t="str">
        <f>VLOOKUP(B2816,'大货清单（不定期按GOMS更新）'!A:F,6,FALSE)</f>
        <v>ACTIVE</v>
      </c>
      <c r="J2816" s="27" t="str">
        <f>VLOOKUP(B2816,'大货清单（不定期按GOMS更新）'!A:K,11,FALSE)</f>
        <v>5.42</v>
      </c>
      <c r="K2816" s="27" t="str">
        <f>VLOOKUP(B2816,'大货清单（不定期按GOMS更新）'!A:N,12,FALSE)</f>
        <v>676</v>
      </c>
      <c r="L2816" s="27" t="str">
        <f>VLOOKUP(B2816,'大货清单（不定期按GOMS更新）'!A:M,13,FALSE)</f>
        <v>165</v>
      </c>
      <c r="M2816" s="27" t="str">
        <f>VLOOKUP(B2816,'大货清单（不定期按GOMS更新）'!A:N,14,FALSE)</f>
        <v>293</v>
      </c>
      <c r="N2816" s="53" t="s">
        <v>5436</v>
      </c>
      <c r="O2816" s="27">
        <f>IFERROR(VLOOKUP(N2816,'散件迭代（不定期更新）'!C:J,8,FALSE),0)</f>
        <v>0</v>
      </c>
      <c r="P2816" s="27" t="str">
        <f>IFERROR(VLOOKUP(N2816,'散件（更新）'!B:H,3,FALSE),0)</f>
        <v>/</v>
      </c>
      <c r="Q2816" s="27" t="str">
        <f>VLOOKUP(N2816,'散件（更新）'!B:H,2,FALSE)</f>
        <v>114-23680602</v>
      </c>
      <c r="R2816" s="27" t="str">
        <f>VLOOKUP(N2816,'散件（更新）'!B:H,7,FALSE)</f>
        <v>Main Body</v>
      </c>
      <c r="S2816" s="27">
        <f>VLOOKUP(N2816,'散件（更新）'!B:E,4,FALSE)</f>
        <v>0</v>
      </c>
      <c r="T2816" s="27" t="s">
        <v>8759</v>
      </c>
      <c r="U2816" s="28" t="str">
        <f>VLOOKUP(N2816,'散件（更新）'!B:G,6,FALSE)</f>
        <v>主体组件（白色）</v>
      </c>
      <c r="V2816" s="28">
        <f>VLOOKUP(N2816,'散件（更新）'!B:I,8,FALSE)</f>
        <v>6974950109608</v>
      </c>
    </row>
    <row r="2817" spans="1:22">
      <c r="A2817" s="57">
        <v>46169</v>
      </c>
      <c r="B2817" s="53" t="s">
        <v>5137</v>
      </c>
      <c r="C2817" s="27" t="str">
        <f>VLOOKUP(B2817,'大货清单（不定期按GOMS更新）'!A:H,8,0)</f>
        <v>107-23680101</v>
      </c>
      <c r="D2817" s="27" t="str">
        <f>VLOOKUP(B2817,'大货清单（不定期按GOMS更新）'!A:C,3,0)</f>
        <v>ZB2368A-01</v>
      </c>
      <c r="E2817" s="27" t="str">
        <f>VLOOKUP(B2817,'大货清单（不定期按GOMS更新）'!A:H,4,0)</f>
        <v>IT,ES,NL,PL,SE,BE,DE,FR,CL,MX,PE</v>
      </c>
      <c r="F2817" s="27" t="str">
        <f>VLOOKUP(B2817,'大货清单（不定期按GOMS更新）'!A:H,2,0)</f>
        <v>PURE ONE A50S PLUS</v>
      </c>
      <c r="G2817" s="28">
        <f>VLOOKUP(B2817,'大货清单（不定期按GOMS更新）'!A:I,9,FALSE)</f>
        <v>6974950109189</v>
      </c>
      <c r="H2817" s="27" t="str">
        <f>VLOOKUP(B2817,'大货清单（不定期按GOMS更新）'!A:H,7,0)</f>
        <v>WHITE</v>
      </c>
      <c r="I2817" s="27" t="str">
        <f>VLOOKUP(B2817,'大货清单（不定期按GOMS更新）'!A:F,6,FALSE)</f>
        <v>ACTIVE</v>
      </c>
      <c r="J2817" s="27" t="str">
        <f>VLOOKUP(B2817,'大货清单（不定期按GOMS更新）'!A:K,11,FALSE)</f>
        <v>5.42</v>
      </c>
      <c r="K2817" s="27" t="str">
        <f>VLOOKUP(B2817,'大货清单（不定期按GOMS更新）'!A:N,12,FALSE)</f>
        <v>676</v>
      </c>
      <c r="L2817" s="27" t="str">
        <f>VLOOKUP(B2817,'大货清单（不定期按GOMS更新）'!A:M,13,FALSE)</f>
        <v>165</v>
      </c>
      <c r="M2817" s="27" t="str">
        <f>VLOOKUP(B2817,'大货清单（不定期按GOMS更新）'!A:N,14,FALSE)</f>
        <v>293</v>
      </c>
      <c r="N2817" s="53" t="s">
        <v>7075</v>
      </c>
      <c r="O2817" s="27">
        <f>IFERROR(VLOOKUP(N2817,'散件迭代（不定期更新）'!C:J,8,FALSE),0)</f>
        <v>0</v>
      </c>
      <c r="P2817" s="27">
        <f>IFERROR(VLOOKUP(N2817,'散件（更新）'!B:H,3,FALSE),0)</f>
        <v>0</v>
      </c>
      <c r="Q2817" s="27" t="str">
        <f>VLOOKUP(N2817,'散件（更新）'!B:H,2,FALSE)</f>
        <v>114-23680604</v>
      </c>
      <c r="R2817" s="27" t="str">
        <f>VLOOKUP(N2817,'散件（更新）'!B:H,7,FALSE)</f>
        <v>Battery</v>
      </c>
      <c r="S2817" s="27">
        <f>VLOOKUP(N2817,'散件（更新）'!B:E,4,FALSE)</f>
        <v>0</v>
      </c>
      <c r="T2817" s="27" t="s">
        <v>8759</v>
      </c>
      <c r="U2817" s="28" t="str">
        <f>VLOOKUP(N2817,'散件（更新）'!B:G,6,FALSE)</f>
        <v>电池包组件白色</v>
      </c>
      <c r="V2817" s="28">
        <f>VLOOKUP(N2817,'散件（更新）'!B:I,8,FALSE)</f>
        <v>6932485000227</v>
      </c>
    </row>
    <row r="2818" spans="1:22">
      <c r="A2818" s="57">
        <v>46169</v>
      </c>
      <c r="B2818" s="53" t="s">
        <v>5137</v>
      </c>
      <c r="C2818" s="27" t="str">
        <f>VLOOKUP(B2818,'大货清单（不定期按GOMS更新）'!A:H,8,0)</f>
        <v>107-23680101</v>
      </c>
      <c r="D2818" s="27" t="str">
        <f>VLOOKUP(B2818,'大货清单（不定期按GOMS更新）'!A:C,3,0)</f>
        <v>ZB2368A-01</v>
      </c>
      <c r="E2818" s="27" t="str">
        <f>VLOOKUP(B2818,'大货清单（不定期按GOMS更新）'!A:H,4,0)</f>
        <v>IT,ES,NL,PL,SE,BE,DE,FR,CL,MX,PE</v>
      </c>
      <c r="F2818" s="27" t="str">
        <f>VLOOKUP(B2818,'大货清单（不定期按GOMS更新）'!A:H,2,0)</f>
        <v>PURE ONE A50S PLUS</v>
      </c>
      <c r="G2818" s="28">
        <f>VLOOKUP(B2818,'大货清单（不定期按GOMS更新）'!A:I,9,FALSE)</f>
        <v>6974950109189</v>
      </c>
      <c r="H2818" s="27" t="str">
        <f>VLOOKUP(B2818,'大货清单（不定期按GOMS更新）'!A:H,7,0)</f>
        <v>WHITE</v>
      </c>
      <c r="I2818" s="27" t="str">
        <f>VLOOKUP(B2818,'大货清单（不定期按GOMS更新）'!A:F,6,FALSE)</f>
        <v>ACTIVE</v>
      </c>
      <c r="J2818" s="27" t="str">
        <f>VLOOKUP(B2818,'大货清单（不定期按GOMS更新）'!A:K,11,FALSE)</f>
        <v>5.42</v>
      </c>
      <c r="K2818" s="27" t="str">
        <f>VLOOKUP(B2818,'大货清单（不定期按GOMS更新）'!A:N,12,FALSE)</f>
        <v>676</v>
      </c>
      <c r="L2818" s="27" t="str">
        <f>VLOOKUP(B2818,'大货清单（不定期按GOMS更新）'!A:M,13,FALSE)</f>
        <v>165</v>
      </c>
      <c r="M2818" s="27" t="str">
        <f>VLOOKUP(B2818,'大货清单（不定期按GOMS更新）'!A:N,14,FALSE)</f>
        <v>293</v>
      </c>
      <c r="N2818" s="53" t="s">
        <v>4991</v>
      </c>
      <c r="O2818" s="27">
        <f>IFERROR(VLOOKUP(N2818,'散件迭代（不定期更新）'!C:J,8,FALSE),0)</f>
        <v>0</v>
      </c>
      <c r="P2818" s="27" t="str">
        <f>IFERROR(VLOOKUP(N2818,'散件（更新）'!B:H,3,FALSE),0)</f>
        <v>/</v>
      </c>
      <c r="Q2818" s="27" t="str">
        <f>VLOOKUP(N2818,'散件（更新）'!B:H,2,FALSE)</f>
        <v>114-23420402</v>
      </c>
      <c r="R2818" s="27" t="str">
        <f>VLOOKUP(N2818,'散件（更新）'!B:H,7,FALSE)</f>
        <v>Wall-Mounted Dock</v>
      </c>
      <c r="S2818" s="27">
        <f>VLOOKUP(N2818,'散件（更新）'!B:E,4,FALSE)</f>
        <v>0</v>
      </c>
      <c r="T2818" s="27" t="s">
        <v>8759</v>
      </c>
      <c r="U2818" s="28" t="str">
        <f>VLOOKUP(N2818,'散件（更新）'!B:G,6,FALSE)</f>
        <v>墙挂组件（含壁钉包）</v>
      </c>
      <c r="V2818" s="28" t="str">
        <f>VLOOKUP(N2818,'散件（更新）'!B:I,8,FALSE)</f>
        <v>6974950108427</v>
      </c>
    </row>
    <row r="2819" spans="1:22">
      <c r="A2819" s="57">
        <v>46169</v>
      </c>
      <c r="B2819" s="53" t="s">
        <v>5137</v>
      </c>
      <c r="C2819" s="27" t="str">
        <f>VLOOKUP(B2819,'大货清单（不定期按GOMS更新）'!A:H,8,0)</f>
        <v>107-23680101</v>
      </c>
      <c r="D2819" s="27" t="str">
        <f>VLOOKUP(B2819,'大货清单（不定期按GOMS更新）'!A:C,3,0)</f>
        <v>ZB2368A-01</v>
      </c>
      <c r="E2819" s="27" t="str">
        <f>VLOOKUP(B2819,'大货清单（不定期按GOMS更新）'!A:H,4,0)</f>
        <v>IT,ES,NL,PL,SE,BE,DE,FR,CL,MX,PE</v>
      </c>
      <c r="F2819" s="27" t="str">
        <f>VLOOKUP(B2819,'大货清单（不定期按GOMS更新）'!A:H,2,0)</f>
        <v>PURE ONE A50S PLUS</v>
      </c>
      <c r="G2819" s="28">
        <f>VLOOKUP(B2819,'大货清单（不定期按GOMS更新）'!A:I,9,FALSE)</f>
        <v>6974950109189</v>
      </c>
      <c r="H2819" s="27" t="str">
        <f>VLOOKUP(B2819,'大货清单（不定期按GOMS更新）'!A:H,7,0)</f>
        <v>WHITE</v>
      </c>
      <c r="I2819" s="27" t="str">
        <f>VLOOKUP(B2819,'大货清单（不定期按GOMS更新）'!A:F,6,FALSE)</f>
        <v>ACTIVE</v>
      </c>
      <c r="J2819" s="27" t="str">
        <f>VLOOKUP(B2819,'大货清单（不定期按GOMS更新）'!A:K,11,FALSE)</f>
        <v>5.42</v>
      </c>
      <c r="K2819" s="27" t="str">
        <f>VLOOKUP(B2819,'大货清单（不定期按GOMS更新）'!A:N,12,FALSE)</f>
        <v>676</v>
      </c>
      <c r="L2819" s="27" t="str">
        <f>VLOOKUP(B2819,'大货清单（不定期按GOMS更新）'!A:M,13,FALSE)</f>
        <v>165</v>
      </c>
      <c r="M2819" s="27" t="str">
        <f>VLOOKUP(B2819,'大货清单（不定期按GOMS更新）'!A:N,14,FALSE)</f>
        <v>293</v>
      </c>
      <c r="N2819" s="53" t="s">
        <v>1390</v>
      </c>
      <c r="O2819" s="27">
        <f>IFERROR(VLOOKUP(N2819,'散件迭代（不定期更新）'!C:J,8,FALSE),0)</f>
        <v>0</v>
      </c>
      <c r="P2819" s="27" t="str">
        <f>IFERROR(VLOOKUP(N2819,'散件（更新）'!B:H,3,FALSE),0)</f>
        <v>206-1873-2333</v>
      </c>
      <c r="Q2819" s="27" t="str">
        <f>VLOOKUP(N2819,'散件（更新）'!B:H,2,FALSE)</f>
        <v>114-18732333</v>
      </c>
      <c r="R2819" s="27" t="str">
        <f>VLOOKUP(N2819,'散件（更新）'!B:H,7,FALSE)</f>
        <v>[EHA]Power brush release button + spring</v>
      </c>
      <c r="S2819" s="27" t="str">
        <f>VLOOKUP(N2819,'散件（更新）'!B:E,4,FALSE)</f>
        <v>https://tineco-yxzt.oss-accelerate.aliyuncs.com/20231219/9VSRB121100_1702948075363.png</v>
      </c>
      <c r="T2819" s="27" t="s">
        <v>8759</v>
      </c>
      <c r="U2819" s="28" t="str">
        <f>VLOOKUP(N2819,'散件（更新）'!B:G,6,FALSE)</f>
        <v>释放按钮+弹簧组件（散件专用）</v>
      </c>
      <c r="V2819" s="28" t="str">
        <f>VLOOKUP(N2819,'散件（更新）'!B:I,8,FALSE)</f>
        <v>6972200197429</v>
      </c>
    </row>
    <row r="2820" spans="1:22">
      <c r="A2820" s="57">
        <v>46169</v>
      </c>
      <c r="B2820" s="53" t="s">
        <v>5137</v>
      </c>
      <c r="C2820" s="27" t="str">
        <f>VLOOKUP(B2820,'大货清单（不定期按GOMS更新）'!A:H,8,0)</f>
        <v>107-23680101</v>
      </c>
      <c r="D2820" s="27" t="str">
        <f>VLOOKUP(B2820,'大货清单（不定期按GOMS更新）'!A:C,3,0)</f>
        <v>ZB2368A-01</v>
      </c>
      <c r="E2820" s="27" t="str">
        <f>VLOOKUP(B2820,'大货清单（不定期按GOMS更新）'!A:H,4,0)</f>
        <v>IT,ES,NL,PL,SE,BE,DE,FR,CL,MX,PE</v>
      </c>
      <c r="F2820" s="27" t="str">
        <f>VLOOKUP(B2820,'大货清单（不定期按GOMS更新）'!A:H,2,0)</f>
        <v>PURE ONE A50S PLUS</v>
      </c>
      <c r="G2820" s="28">
        <f>VLOOKUP(B2820,'大货清单（不定期按GOMS更新）'!A:I,9,FALSE)</f>
        <v>6974950109189</v>
      </c>
      <c r="H2820" s="27" t="str">
        <f>VLOOKUP(B2820,'大货清单（不定期按GOMS更新）'!A:H,7,0)</f>
        <v>WHITE</v>
      </c>
      <c r="I2820" s="27" t="str">
        <f>VLOOKUP(B2820,'大货清单（不定期按GOMS更新）'!A:F,6,FALSE)</f>
        <v>ACTIVE</v>
      </c>
      <c r="J2820" s="27" t="str">
        <f>VLOOKUP(B2820,'大货清单（不定期按GOMS更新）'!A:K,11,FALSE)</f>
        <v>5.42</v>
      </c>
      <c r="K2820" s="27" t="str">
        <f>VLOOKUP(B2820,'大货清单（不定期按GOMS更新）'!A:N,12,FALSE)</f>
        <v>676</v>
      </c>
      <c r="L2820" s="27" t="str">
        <f>VLOOKUP(B2820,'大货清单（不定期按GOMS更新）'!A:M,13,FALSE)</f>
        <v>165</v>
      </c>
      <c r="M2820" s="27" t="str">
        <f>VLOOKUP(B2820,'大货清单（不定期按GOMS更新）'!A:N,14,FALSE)</f>
        <v>293</v>
      </c>
      <c r="N2820" s="53" t="s">
        <v>5435</v>
      </c>
      <c r="O2820" s="27">
        <f>IFERROR(VLOOKUP(N2820,'散件迭代（不定期更新）'!C:J,8,FALSE),0)</f>
        <v>0</v>
      </c>
      <c r="P2820" s="27" t="str">
        <f>IFERROR(VLOOKUP(N2820,'散件（更新）'!B:H,3,FALSE),0)</f>
        <v>/</v>
      </c>
      <c r="Q2820" s="27" t="str">
        <f>VLOOKUP(N2820,'散件（更新）'!B:H,2,FALSE)</f>
        <v>114-23680600</v>
      </c>
      <c r="R2820" s="27" t="str">
        <f>VLOOKUP(N2820,'散件（更新）'!B:H,7,FALSE)</f>
        <v>Tube Assembly</v>
      </c>
      <c r="S2820" s="27" t="str">
        <f>VLOOKUP(N2820,'散件（更新）'!B:E,4,FALSE)</f>
        <v>https://tineco-yxzt.oss-accelerate.aliyuncs.com/20240717/wanzheguan_1721196104586.png</v>
      </c>
      <c r="T2820" s="27" t="s">
        <v>8759</v>
      </c>
      <c r="U2820" s="28" t="str">
        <f>VLOOKUP(N2820,'散件（更新）'!B:G,6,FALSE)</f>
        <v>弯折管</v>
      </c>
      <c r="V2820" s="28">
        <f>VLOOKUP(N2820,'散件（更新）'!B:I,8,FALSE)</f>
        <v>6974950109585</v>
      </c>
    </row>
    <row r="2821" spans="1:22">
      <c r="A2821" s="57">
        <v>46169</v>
      </c>
      <c r="B2821" s="53" t="s">
        <v>5071</v>
      </c>
      <c r="C2821" s="27" t="str">
        <f>VLOOKUP(B2821,'大货清单（不定期按GOMS更新）'!A:H,8,0)</f>
        <v>107-23770402</v>
      </c>
      <c r="D2821" s="27" t="str">
        <f>VLOOKUP(B2821,'大货清单（不定期按GOMS更新）'!A:C,3,0)</f>
        <v>ZB2377D-02</v>
      </c>
      <c r="E2821" s="27" t="str">
        <f>VLOOKUP(B2821,'大货清单（不定期按GOMS更新）'!A:H,4,0)</f>
        <v>DE,ZA,FR,ES,PL,CH,RO,GR,CZ,NL,HU,LT,UA</v>
      </c>
      <c r="F2821" s="27" t="str">
        <f>VLOOKUP(B2821,'大货清单（不定期按GOMS更新）'!A:H,2,0)</f>
        <v>PURE ONE STATION 5</v>
      </c>
      <c r="G2821" s="28">
        <f>VLOOKUP(B2821,'大货清单（不定期按GOMS更新）'!A:I,9,FALSE)</f>
        <v>6974950109639</v>
      </c>
      <c r="H2821" s="27" t="str">
        <f>VLOOKUP(B2821,'大货清单（不定期按GOMS更新）'!A:H,7,0)</f>
        <v>WHITE</v>
      </c>
      <c r="I2821" s="27" t="str">
        <f>VLOOKUP(B2821,'大货清单（不定期按GOMS更新）'!A:F,6,FALSE)</f>
        <v>ACTIVE</v>
      </c>
      <c r="J2821" s="27" t="str">
        <f>VLOOKUP(B2821,'大货清单（不定期按GOMS更新）'!A:K,11,FALSE)</f>
        <v>11.4</v>
      </c>
      <c r="K2821" s="27" t="str">
        <f>VLOOKUP(B2821,'大货清单（不定期按GOMS更新）'!A:N,12,FALSE)</f>
        <v>747</v>
      </c>
      <c r="L2821" s="27" t="str">
        <f>VLOOKUP(B2821,'大货清单（不定期按GOMS更新）'!A:M,13,FALSE)</f>
        <v>383</v>
      </c>
      <c r="M2821" s="27" t="str">
        <f>VLOOKUP(B2821,'大货清单（不定期按GOMS更新）'!A:N,14,FALSE)</f>
        <v>331</v>
      </c>
      <c r="N2821" s="53" t="s">
        <v>1218</v>
      </c>
      <c r="O2821" s="27">
        <f>IFERROR(VLOOKUP(N2821,'散件迭代（不定期更新）'!C:J,8,FALSE),0)</f>
        <v>0</v>
      </c>
      <c r="P2821" s="27" t="str">
        <f>IFERROR(VLOOKUP(N2821,'散件（更新）'!B:H,3,FALSE),0)</f>
        <v>206-2029-0614</v>
      </c>
      <c r="Q2821" s="27" t="str">
        <f>VLOOKUP(N2821,'散件（更新）'!B:H,2,FALSE)</f>
        <v>114-20290614</v>
      </c>
      <c r="R2821" s="27" t="str">
        <f>VLOOKUP(N2821,'散件（更新）'!B:H,7,FALSE)</f>
        <v>Repair Wheel</v>
      </c>
      <c r="S2821" s="27" t="str">
        <f>VLOOKUP(N2821,'散件（更新）'!B:E,4,FALSE)</f>
        <v>https://tineco-yxzt.oss-accelerate.aliyuncs.com/20231219/9SWRW100000_1702948048100.png</v>
      </c>
      <c r="T2821" s="27" t="s">
        <v>8759</v>
      </c>
      <c r="U2821" s="28" t="str">
        <f>VLOOKUP(N2821,'散件（更新）'!B:G,6,FALSE)</f>
        <v>小轮包胶组件（2个小轮+2个轴）</v>
      </c>
      <c r="V2821" s="28" t="str">
        <f>VLOOKUP(N2821,'散件（更新）'!B:I,8,FALSE)</f>
        <v>6972200198358</v>
      </c>
    </row>
    <row r="2822" spans="1:22">
      <c r="A2822" s="57">
        <v>46169</v>
      </c>
      <c r="B2822" s="53" t="s">
        <v>5071</v>
      </c>
      <c r="C2822" s="27" t="str">
        <f>VLOOKUP(B2822,'大货清单（不定期按GOMS更新）'!A:H,8,0)</f>
        <v>107-23770402</v>
      </c>
      <c r="D2822" s="27" t="str">
        <f>VLOOKUP(B2822,'大货清单（不定期按GOMS更新）'!A:C,3,0)</f>
        <v>ZB2377D-02</v>
      </c>
      <c r="E2822" s="27" t="str">
        <f>VLOOKUP(B2822,'大货清单（不定期按GOMS更新）'!A:H,4,0)</f>
        <v>DE,ZA,FR,ES,PL,CH,RO,GR,CZ,NL,HU,LT,UA</v>
      </c>
      <c r="F2822" s="27" t="str">
        <f>VLOOKUP(B2822,'大货清单（不定期按GOMS更新）'!A:H,2,0)</f>
        <v>PURE ONE STATION 5</v>
      </c>
      <c r="G2822" s="28">
        <f>VLOOKUP(B2822,'大货清单（不定期按GOMS更新）'!A:I,9,FALSE)</f>
        <v>6974950109639</v>
      </c>
      <c r="H2822" s="27" t="str">
        <f>VLOOKUP(B2822,'大货清单（不定期按GOMS更新）'!A:H,7,0)</f>
        <v>WHITE</v>
      </c>
      <c r="I2822" s="27" t="str">
        <f>VLOOKUP(B2822,'大货清单（不定期按GOMS更新）'!A:F,6,FALSE)</f>
        <v>ACTIVE</v>
      </c>
      <c r="J2822" s="27" t="str">
        <f>VLOOKUP(B2822,'大货清单（不定期按GOMS更新）'!A:K,11,FALSE)</f>
        <v>11.4</v>
      </c>
      <c r="K2822" s="27" t="str">
        <f>VLOOKUP(B2822,'大货清单（不定期按GOMS更新）'!A:N,12,FALSE)</f>
        <v>747</v>
      </c>
      <c r="L2822" s="27" t="str">
        <f>VLOOKUP(B2822,'大货清单（不定期按GOMS更新）'!A:M,13,FALSE)</f>
        <v>383</v>
      </c>
      <c r="M2822" s="27" t="str">
        <f>VLOOKUP(B2822,'大货清单（不定期按GOMS更新）'!A:N,14,FALSE)</f>
        <v>331</v>
      </c>
      <c r="N2822" s="53" t="s">
        <v>252</v>
      </c>
      <c r="O2822" s="27">
        <f>IFERROR(VLOOKUP(N2822,'散件迭代（不定期更新）'!C:J,8,FALSE),0)</f>
        <v>0</v>
      </c>
      <c r="P2822" s="27" t="str">
        <f>IFERROR(VLOOKUP(N2822,'散件（更新）'!B:H,3,FALSE),0)</f>
        <v>206-1769-0233</v>
      </c>
      <c r="Q2822" s="27" t="str">
        <f>VLOOKUP(N2822,'散件（更新）'!B:H,2,FALSE)</f>
        <v>114-17690233</v>
      </c>
      <c r="R2822" s="27" t="str">
        <f>VLOOKUP(N2822,'散件（更新）'!B:H,7,FALSE)</f>
        <v>Hair cleaning tool</v>
      </c>
      <c r="S2822" s="27" t="str">
        <f>VLOOKUP(N2822,'散件（更新）'!B:E,4,FALSE)</f>
        <v>https://tineco-yxzt.oss-accelerate.aliyuncs.com/product/114-17690233.png</v>
      </c>
      <c r="T2822" s="27" t="s">
        <v>8759</v>
      </c>
      <c r="U2822" s="28" t="str">
        <f>VLOOKUP(N2822,'散件（更新）'!B:G,6,FALSE)</f>
        <v>ZB1769B 清洁刷植毛组件</v>
      </c>
      <c r="V2822" s="28" t="str">
        <f>VLOOKUP(N2822,'散件（更新）'!B:I,8,FALSE)</f>
        <v>6972200191151</v>
      </c>
    </row>
    <row r="2823" spans="1:22">
      <c r="A2823" s="57">
        <v>46169</v>
      </c>
      <c r="B2823" s="53" t="s">
        <v>5071</v>
      </c>
      <c r="C2823" s="27" t="str">
        <f>VLOOKUP(B2823,'大货清单（不定期按GOMS更新）'!A:H,8,0)</f>
        <v>107-23770402</v>
      </c>
      <c r="D2823" s="27" t="str">
        <f>VLOOKUP(B2823,'大货清单（不定期按GOMS更新）'!A:C,3,0)</f>
        <v>ZB2377D-02</v>
      </c>
      <c r="E2823" s="27" t="str">
        <f>VLOOKUP(B2823,'大货清单（不定期按GOMS更新）'!A:H,4,0)</f>
        <v>DE,ZA,FR,ES,PL,CH,RO,GR,CZ,NL,HU,LT,UA</v>
      </c>
      <c r="F2823" s="27" t="str">
        <f>VLOOKUP(B2823,'大货清单（不定期按GOMS更新）'!A:H,2,0)</f>
        <v>PURE ONE STATION 5</v>
      </c>
      <c r="G2823" s="28">
        <f>VLOOKUP(B2823,'大货清单（不定期按GOMS更新）'!A:I,9,FALSE)</f>
        <v>6974950109639</v>
      </c>
      <c r="H2823" s="27" t="str">
        <f>VLOOKUP(B2823,'大货清单（不定期按GOMS更新）'!A:H,7,0)</f>
        <v>WHITE</v>
      </c>
      <c r="I2823" s="27" t="str">
        <f>VLOOKUP(B2823,'大货清单（不定期按GOMS更新）'!A:F,6,FALSE)</f>
        <v>ACTIVE</v>
      </c>
      <c r="J2823" s="27" t="str">
        <f>VLOOKUP(B2823,'大货清单（不定期按GOMS更新）'!A:K,11,FALSE)</f>
        <v>11.4</v>
      </c>
      <c r="K2823" s="27" t="str">
        <f>VLOOKUP(B2823,'大货清单（不定期按GOMS更新）'!A:N,12,FALSE)</f>
        <v>747</v>
      </c>
      <c r="L2823" s="27" t="str">
        <f>VLOOKUP(B2823,'大货清单（不定期按GOMS更新）'!A:M,13,FALSE)</f>
        <v>383</v>
      </c>
      <c r="M2823" s="27" t="str">
        <f>VLOOKUP(B2823,'大货清单（不定期按GOMS更新）'!A:N,14,FALSE)</f>
        <v>331</v>
      </c>
      <c r="N2823" s="53" t="s">
        <v>5163</v>
      </c>
      <c r="O2823" s="27">
        <f>IFERROR(VLOOKUP(N2823,'散件迭代（不定期更新）'!C:J,8,FALSE),0)</f>
        <v>0</v>
      </c>
      <c r="P2823" s="27" t="str">
        <f>IFERROR(VLOOKUP(N2823,'散件（更新）'!B:H,3,FALSE),0)</f>
        <v>/</v>
      </c>
      <c r="Q2823" s="27" t="str">
        <f>VLOOKUP(N2823,'散件（更新）'!B:H,2,FALSE)</f>
        <v>114-23770304</v>
      </c>
      <c r="R2823" s="27" t="str">
        <f>VLOOKUP(N2823,'散件（更新）'!B:H,7,FALSE)</f>
        <v>HEPA &amp; Cover Assembly</v>
      </c>
      <c r="S2823" s="27" t="str">
        <f>VLOOKUP(N2823,'散件（更新）'!B:E,4,FALSE)</f>
        <v>https://tineco-yxzt.oss-accelerate.aliyuncs.com/20240722/jizhanhepa_1721634981721.jpeg</v>
      </c>
      <c r="T2823" s="27" t="s">
        <v>8759</v>
      </c>
      <c r="U2823" s="28" t="str">
        <f>VLOOKUP(N2823,'散件（更新）'!B:G,6,FALSE)</f>
        <v>基站HEPA组件白色</v>
      </c>
      <c r="V2823" s="28">
        <f>VLOOKUP(N2823,'散件（更新）'!B:I,8,FALSE)</f>
        <v>6974950109745</v>
      </c>
    </row>
    <row r="2824" spans="1:22">
      <c r="A2824" s="57">
        <v>46169</v>
      </c>
      <c r="B2824" s="53" t="s">
        <v>5071</v>
      </c>
      <c r="C2824" s="27" t="str">
        <f>VLOOKUP(B2824,'大货清单（不定期按GOMS更新）'!A:H,8,0)</f>
        <v>107-23770402</v>
      </c>
      <c r="D2824" s="27" t="str">
        <f>VLOOKUP(B2824,'大货清单（不定期按GOMS更新）'!A:C,3,0)</f>
        <v>ZB2377D-02</v>
      </c>
      <c r="E2824" s="27" t="str">
        <f>VLOOKUP(B2824,'大货清单（不定期按GOMS更新）'!A:H,4,0)</f>
        <v>DE,ZA,FR,ES,PL,CH,RO,GR,CZ,NL,HU,LT,UA</v>
      </c>
      <c r="F2824" s="27" t="str">
        <f>VLOOKUP(B2824,'大货清单（不定期按GOMS更新）'!A:H,2,0)</f>
        <v>PURE ONE STATION 5</v>
      </c>
      <c r="G2824" s="28">
        <f>VLOOKUP(B2824,'大货清单（不定期按GOMS更新）'!A:I,9,FALSE)</f>
        <v>6974950109639</v>
      </c>
      <c r="H2824" s="27" t="str">
        <f>VLOOKUP(B2824,'大货清单（不定期按GOMS更新）'!A:H,7,0)</f>
        <v>WHITE</v>
      </c>
      <c r="I2824" s="27" t="str">
        <f>VLOOKUP(B2824,'大货清单（不定期按GOMS更新）'!A:F,6,FALSE)</f>
        <v>ACTIVE</v>
      </c>
      <c r="J2824" s="27" t="str">
        <f>VLOOKUP(B2824,'大货清单（不定期按GOMS更新）'!A:K,11,FALSE)</f>
        <v>11.4</v>
      </c>
      <c r="K2824" s="27" t="str">
        <f>VLOOKUP(B2824,'大货清单（不定期按GOMS更新）'!A:N,12,FALSE)</f>
        <v>747</v>
      </c>
      <c r="L2824" s="27" t="str">
        <f>VLOOKUP(B2824,'大货清单（不定期按GOMS更新）'!A:M,13,FALSE)</f>
        <v>383</v>
      </c>
      <c r="M2824" s="27" t="str">
        <f>VLOOKUP(B2824,'大货清单（不定期按GOMS更新）'!A:N,14,FALSE)</f>
        <v>331</v>
      </c>
      <c r="N2824" s="53" t="s">
        <v>1372</v>
      </c>
      <c r="O2824" s="27" t="str">
        <f>IFERROR(VLOOKUP(N2824,'散件迭代（不定期更新）'!C:J,8,FALSE),0)</f>
        <v>A44</v>
      </c>
      <c r="P2824" s="27" t="str">
        <f>IFERROR(VLOOKUP(N2824,'散件（更新）'!B:H,3,FALSE),0)</f>
        <v>206-1873-0208</v>
      </c>
      <c r="Q2824" s="27" t="str">
        <f>VLOOKUP(N2824,'散件（更新）'!B:H,2,FALSE)</f>
        <v>114-18730208</v>
      </c>
      <c r="R2824" s="27" t="str">
        <f>VLOOKUP(N2824,'散件（更新）'!B:H,7,FALSE)</f>
        <v>2-in-1 dusting brush</v>
      </c>
      <c r="S2824" s="27" t="str">
        <f>VLOOKUP(N2824,'散件（更新）'!B:E,4,FALSE)</f>
        <v>https://tineco-yxzt.oss-accelerate.aliyuncs.com/product/114-18730208.png</v>
      </c>
      <c r="T2824" s="27" t="s">
        <v>8759</v>
      </c>
      <c r="U2824" s="28" t="str">
        <f>VLOOKUP(N2824,'散件（更新）'!B:G,6,FALSE)</f>
        <v>组合刷组件</v>
      </c>
      <c r="V2824" s="28" t="str">
        <f>VLOOKUP(N2824,'散件（更新）'!B:I,8,FALSE)</f>
        <v>6972200191502</v>
      </c>
    </row>
    <row r="2825" spans="1:22">
      <c r="A2825" s="57">
        <v>46169</v>
      </c>
      <c r="B2825" s="53" t="s">
        <v>5071</v>
      </c>
      <c r="C2825" s="27" t="str">
        <f>VLOOKUP(B2825,'大货清单（不定期按GOMS更新）'!A:H,8,0)</f>
        <v>107-23770402</v>
      </c>
      <c r="D2825" s="27" t="str">
        <f>VLOOKUP(B2825,'大货清单（不定期按GOMS更新）'!A:C,3,0)</f>
        <v>ZB2377D-02</v>
      </c>
      <c r="E2825" s="27" t="str">
        <f>VLOOKUP(B2825,'大货清单（不定期按GOMS更新）'!A:H,4,0)</f>
        <v>DE,ZA,FR,ES,PL,CH,RO,GR,CZ,NL,HU,LT,UA</v>
      </c>
      <c r="F2825" s="27" t="str">
        <f>VLOOKUP(B2825,'大货清单（不定期按GOMS更新）'!A:H,2,0)</f>
        <v>PURE ONE STATION 5</v>
      </c>
      <c r="G2825" s="28">
        <f>VLOOKUP(B2825,'大货清单（不定期按GOMS更新）'!A:I,9,FALSE)</f>
        <v>6974950109639</v>
      </c>
      <c r="H2825" s="27" t="str">
        <f>VLOOKUP(B2825,'大货清单（不定期按GOMS更新）'!A:H,7,0)</f>
        <v>WHITE</v>
      </c>
      <c r="I2825" s="27" t="str">
        <f>VLOOKUP(B2825,'大货清单（不定期按GOMS更新）'!A:F,6,FALSE)</f>
        <v>ACTIVE</v>
      </c>
      <c r="J2825" s="27" t="str">
        <f>VLOOKUP(B2825,'大货清单（不定期按GOMS更新）'!A:K,11,FALSE)</f>
        <v>11.4</v>
      </c>
      <c r="K2825" s="27" t="str">
        <f>VLOOKUP(B2825,'大货清单（不定期按GOMS更新）'!A:N,12,FALSE)</f>
        <v>747</v>
      </c>
      <c r="L2825" s="27" t="str">
        <f>VLOOKUP(B2825,'大货清单（不定期按GOMS更新）'!A:M,13,FALSE)</f>
        <v>383</v>
      </c>
      <c r="M2825" s="27" t="str">
        <f>VLOOKUP(B2825,'大货清单（不定期按GOMS更新）'!A:N,14,FALSE)</f>
        <v>331</v>
      </c>
      <c r="N2825" s="53" t="s">
        <v>5164</v>
      </c>
      <c r="O2825" s="27">
        <f>IFERROR(VLOOKUP(N2825,'散件迭代（不定期更新）'!C:J,8,FALSE),0)</f>
        <v>0</v>
      </c>
      <c r="P2825" s="27" t="str">
        <f>IFERROR(VLOOKUP(N2825,'散件（更新）'!B:H,3,FALSE),0)</f>
        <v>/</v>
      </c>
      <c r="Q2825" s="27" t="str">
        <f>VLOOKUP(N2825,'散件（更新）'!B:H,2,FALSE)</f>
        <v>114-23770305</v>
      </c>
      <c r="R2825" s="27" t="str">
        <f>VLOOKUP(N2825,'散件（更新）'!B:H,7,FALSE)</f>
        <v>Carpet Brush</v>
      </c>
      <c r="S2825" s="27" t="str">
        <f>VLOOKUP(N2825,'散件（更新）'!B:E,4,FALSE)</f>
        <v>https://tineco-yxzt.oss-accelerate.aliyuncs.com/20240722/xichenqidishua_1721635245846.jpeg</v>
      </c>
      <c r="T2825" s="27" t="s">
        <v>8759</v>
      </c>
      <c r="U2825" s="28" t="str">
        <f>VLOOKUP(N2825,'散件（更新）'!B:G,6,FALSE)</f>
        <v>AA2405A地刷组件白色低配</v>
      </c>
      <c r="V2825" s="28">
        <f>VLOOKUP(N2825,'散件（更新）'!B:I,8,FALSE)</f>
        <v>6974950109769</v>
      </c>
    </row>
    <row r="2826" spans="1:22">
      <c r="A2826" s="57">
        <v>46169</v>
      </c>
      <c r="B2826" s="53" t="s">
        <v>5071</v>
      </c>
      <c r="C2826" s="27" t="str">
        <f>VLOOKUP(B2826,'大货清单（不定期按GOMS更新）'!A:H,8,0)</f>
        <v>107-23770402</v>
      </c>
      <c r="D2826" s="27" t="str">
        <f>VLOOKUP(B2826,'大货清单（不定期按GOMS更新）'!A:C,3,0)</f>
        <v>ZB2377D-02</v>
      </c>
      <c r="E2826" s="27" t="str">
        <f>VLOOKUP(B2826,'大货清单（不定期按GOMS更新）'!A:H,4,0)</f>
        <v>DE,ZA,FR,ES,PL,CH,RO,GR,CZ,NL,HU,LT,UA</v>
      </c>
      <c r="F2826" s="27" t="str">
        <f>VLOOKUP(B2826,'大货清单（不定期按GOMS更新）'!A:H,2,0)</f>
        <v>PURE ONE STATION 5</v>
      </c>
      <c r="G2826" s="28">
        <f>VLOOKUP(B2826,'大货清单（不定期按GOMS更新）'!A:I,9,FALSE)</f>
        <v>6974950109639</v>
      </c>
      <c r="H2826" s="27" t="str">
        <f>VLOOKUP(B2826,'大货清单（不定期按GOMS更新）'!A:H,7,0)</f>
        <v>WHITE</v>
      </c>
      <c r="I2826" s="27" t="str">
        <f>VLOOKUP(B2826,'大货清单（不定期按GOMS更新）'!A:F,6,FALSE)</f>
        <v>ACTIVE</v>
      </c>
      <c r="J2826" s="27" t="str">
        <f>VLOOKUP(B2826,'大货清单（不定期按GOMS更新）'!A:K,11,FALSE)</f>
        <v>11.4</v>
      </c>
      <c r="K2826" s="27" t="str">
        <f>VLOOKUP(B2826,'大货清单（不定期按GOMS更新）'!A:N,12,FALSE)</f>
        <v>747</v>
      </c>
      <c r="L2826" s="27" t="str">
        <f>VLOOKUP(B2826,'大货清单（不定期按GOMS更新）'!A:M,13,FALSE)</f>
        <v>383</v>
      </c>
      <c r="M2826" s="27" t="str">
        <f>VLOOKUP(B2826,'大货清单（不定期按GOMS更新）'!A:N,14,FALSE)</f>
        <v>331</v>
      </c>
      <c r="N2826" s="53" t="s">
        <v>5162</v>
      </c>
      <c r="O2826" s="27">
        <f>IFERROR(VLOOKUP(N2826,'散件迭代（不定期更新）'!C:J,8,FALSE),0)</f>
        <v>0</v>
      </c>
      <c r="P2826" s="27" t="str">
        <f>IFERROR(VLOOKUP(N2826,'散件（更新）'!B:H,3,FALSE),0)</f>
        <v>/</v>
      </c>
      <c r="Q2826" s="27" t="str">
        <f>VLOOKUP(N2826,'散件（更新）'!B:H,2,FALSE)</f>
        <v>114-23770303</v>
      </c>
      <c r="R2826" s="27" t="str">
        <f>VLOOKUP(N2826,'散件（更新）'!B:H,7,FALSE)</f>
        <v>Dustbin</v>
      </c>
      <c r="S2826" s="27" t="str">
        <f>VLOOKUP(N2826,'散件（更新）'!B:E,4,FALSE)</f>
        <v>https://tineco-yxzt.oss-accelerate.aliyuncs.com/20240722/jizhanchentong_1721634192996.jpeg</v>
      </c>
      <c r="T2826" s="27" t="s">
        <v>8759</v>
      </c>
      <c r="U2826" s="28" t="str">
        <f>VLOOKUP(N2826,'散件（更新）'!B:G,6,FALSE)</f>
        <v>基站尘桶组件</v>
      </c>
      <c r="V2826" s="28">
        <f>VLOOKUP(N2826,'散件（更新）'!B:I,8,FALSE)</f>
        <v>6974950109738</v>
      </c>
    </row>
    <row r="2827" spans="1:22">
      <c r="A2827" s="57">
        <v>46169</v>
      </c>
      <c r="B2827" s="53" t="s">
        <v>5071</v>
      </c>
      <c r="C2827" s="27" t="str">
        <f>VLOOKUP(B2827,'大货清单（不定期按GOMS更新）'!A:H,8,0)</f>
        <v>107-23770402</v>
      </c>
      <c r="D2827" s="27" t="str">
        <f>VLOOKUP(B2827,'大货清单（不定期按GOMS更新）'!A:C,3,0)</f>
        <v>ZB2377D-02</v>
      </c>
      <c r="E2827" s="27" t="str">
        <f>VLOOKUP(B2827,'大货清单（不定期按GOMS更新）'!A:H,4,0)</f>
        <v>DE,ZA,FR,ES,PL,CH,RO,GR,CZ,NL,HU,LT,UA</v>
      </c>
      <c r="F2827" s="27" t="str">
        <f>VLOOKUP(B2827,'大货清单（不定期按GOMS更新）'!A:H,2,0)</f>
        <v>PURE ONE STATION 5</v>
      </c>
      <c r="G2827" s="28">
        <f>VLOOKUP(B2827,'大货清单（不定期按GOMS更新）'!A:I,9,FALSE)</f>
        <v>6974950109639</v>
      </c>
      <c r="H2827" s="27" t="str">
        <f>VLOOKUP(B2827,'大货清单（不定期按GOMS更新）'!A:H,7,0)</f>
        <v>WHITE</v>
      </c>
      <c r="I2827" s="27" t="str">
        <f>VLOOKUP(B2827,'大货清单（不定期按GOMS更新）'!A:F,6,FALSE)</f>
        <v>ACTIVE</v>
      </c>
      <c r="J2827" s="27" t="str">
        <f>VLOOKUP(B2827,'大货清单（不定期按GOMS更新）'!A:K,11,FALSE)</f>
        <v>11.4</v>
      </c>
      <c r="K2827" s="27" t="str">
        <f>VLOOKUP(B2827,'大货清单（不定期按GOMS更新）'!A:N,12,FALSE)</f>
        <v>747</v>
      </c>
      <c r="L2827" s="27" t="str">
        <f>VLOOKUP(B2827,'大货清单（不定期按GOMS更新）'!A:M,13,FALSE)</f>
        <v>383</v>
      </c>
      <c r="M2827" s="27" t="str">
        <f>VLOOKUP(B2827,'大货清单（不定期按GOMS更新）'!A:N,14,FALSE)</f>
        <v>331</v>
      </c>
      <c r="N2827" s="53" t="s">
        <v>5166</v>
      </c>
      <c r="O2827" s="27">
        <f>IFERROR(VLOOKUP(N2827,'散件迭代（不定期更新）'!C:J,8,FALSE),0)</f>
        <v>0</v>
      </c>
      <c r="P2827" s="27" t="str">
        <f>IFERROR(VLOOKUP(N2827,'散件（更新）'!B:H,3,FALSE),0)</f>
        <v>/</v>
      </c>
      <c r="Q2827" s="27" t="str">
        <f>VLOOKUP(N2827,'散件（更新）'!B:H,2,FALSE)</f>
        <v>114-23770307</v>
      </c>
      <c r="R2827" s="27" t="str">
        <f>VLOOKUP(N2827,'散件（更新）'!B:H,7,FALSE)</f>
        <v>Dustbin</v>
      </c>
      <c r="S2827" s="27" t="str">
        <f>VLOOKUP(N2827,'散件（更新）'!B:E,4,FALSE)</f>
        <v>https://tineco-yxzt.oss-accelerate.aliyuncs.com/20240722/xichenqichentong_1721636071795.jpeg</v>
      </c>
      <c r="T2827" s="27" t="s">
        <v>8759</v>
      </c>
      <c r="U2827" s="28" t="str">
        <f>VLOOKUP(N2827,'散件（更新）'!B:G,6,FALSE)</f>
        <v>吸尘器尘桶组件</v>
      </c>
      <c r="V2827" s="28">
        <f>VLOOKUP(N2827,'散件（更新）'!B:I,8,FALSE)</f>
        <v>6974950109806</v>
      </c>
    </row>
    <row r="2828" spans="1:22">
      <c r="A2828" s="57">
        <v>46169</v>
      </c>
      <c r="B2828" s="53" t="s">
        <v>5071</v>
      </c>
      <c r="C2828" s="27" t="str">
        <f>VLOOKUP(B2828,'大货清单（不定期按GOMS更新）'!A:H,8,0)</f>
        <v>107-23770402</v>
      </c>
      <c r="D2828" s="27" t="str">
        <f>VLOOKUP(B2828,'大货清单（不定期按GOMS更新）'!A:C,3,0)</f>
        <v>ZB2377D-02</v>
      </c>
      <c r="E2828" s="27" t="str">
        <f>VLOOKUP(B2828,'大货清单（不定期按GOMS更新）'!A:H,4,0)</f>
        <v>DE,ZA,FR,ES,PL,CH,RO,GR,CZ,NL,HU,LT,UA</v>
      </c>
      <c r="F2828" s="27" t="str">
        <f>VLOOKUP(B2828,'大货清单（不定期按GOMS更新）'!A:H,2,0)</f>
        <v>PURE ONE STATION 5</v>
      </c>
      <c r="G2828" s="28">
        <f>VLOOKUP(B2828,'大货清单（不定期按GOMS更新）'!A:I,9,FALSE)</f>
        <v>6974950109639</v>
      </c>
      <c r="H2828" s="27" t="str">
        <f>VLOOKUP(B2828,'大货清单（不定期按GOMS更新）'!A:H,7,0)</f>
        <v>WHITE</v>
      </c>
      <c r="I2828" s="27" t="str">
        <f>VLOOKUP(B2828,'大货清单（不定期按GOMS更新）'!A:F,6,FALSE)</f>
        <v>ACTIVE</v>
      </c>
      <c r="J2828" s="27" t="str">
        <f>VLOOKUP(B2828,'大货清单（不定期按GOMS更新）'!A:K,11,FALSE)</f>
        <v>11.4</v>
      </c>
      <c r="K2828" s="27" t="str">
        <f>VLOOKUP(B2828,'大货清单（不定期按GOMS更新）'!A:N,12,FALSE)</f>
        <v>747</v>
      </c>
      <c r="L2828" s="27" t="str">
        <f>VLOOKUP(B2828,'大货清单（不定期按GOMS更新）'!A:M,13,FALSE)</f>
        <v>383</v>
      </c>
      <c r="M2828" s="27" t="str">
        <f>VLOOKUP(B2828,'大货清单（不定期按GOMS更新）'!A:N,14,FALSE)</f>
        <v>331</v>
      </c>
      <c r="N2828" s="53" t="s">
        <v>3779</v>
      </c>
      <c r="O2828" s="27">
        <f>IFERROR(VLOOKUP(N2828,'散件迭代（不定期更新）'!C:J,8,FALSE),0)</f>
        <v>0</v>
      </c>
      <c r="P2828" s="27" t="str">
        <f>IFERROR(VLOOKUP(N2828,'散件（更新）'!B:H,3,FALSE),0)</f>
        <v>/</v>
      </c>
      <c r="Q2828" s="27" t="str">
        <f>VLOOKUP(N2828,'散件（更新）'!B:H,2,FALSE)</f>
        <v>114-22250304</v>
      </c>
      <c r="R2828" s="27" t="str">
        <f>VLOOKUP(N2828,'散件（更新）'!B:H,7,FALSE)</f>
        <v>Filter</v>
      </c>
      <c r="S2828" s="27" t="str">
        <f>VLOOKUP(N2828,'散件（更新）'!B:E,4,FALSE)</f>
        <v>https://tineco-yxzt.oss-accelerate.aliyuncs.com/20231219/9VSFI1B0000_1702948066430.png</v>
      </c>
      <c r="T2828" s="27" t="s">
        <v>8759</v>
      </c>
      <c r="U2828" s="28" t="str">
        <f>VLOOKUP(N2828,'散件（更新）'!B:G,6,FALSE)</f>
        <v>基站尘桶进风过滤棉组件</v>
      </c>
      <c r="V2828" s="28">
        <f>VLOOKUP(N2828,'散件（更新）'!B:I,8,FALSE)</f>
        <v>6974950103378</v>
      </c>
    </row>
    <row r="2829" spans="1:22">
      <c r="A2829" s="57">
        <v>46169</v>
      </c>
      <c r="B2829" s="53" t="s">
        <v>5071</v>
      </c>
      <c r="C2829" s="27" t="str">
        <f>VLOOKUP(B2829,'大货清单（不定期按GOMS更新）'!A:H,8,0)</f>
        <v>107-23770402</v>
      </c>
      <c r="D2829" s="27" t="str">
        <f>VLOOKUP(B2829,'大货清单（不定期按GOMS更新）'!A:C,3,0)</f>
        <v>ZB2377D-02</v>
      </c>
      <c r="E2829" s="27" t="str">
        <f>VLOOKUP(B2829,'大货清单（不定期按GOMS更新）'!A:H,4,0)</f>
        <v>DE,ZA,FR,ES,PL,CH,RO,GR,CZ,NL,HU,LT,UA</v>
      </c>
      <c r="F2829" s="27" t="str">
        <f>VLOOKUP(B2829,'大货清单（不定期按GOMS更新）'!A:H,2,0)</f>
        <v>PURE ONE STATION 5</v>
      </c>
      <c r="G2829" s="28">
        <f>VLOOKUP(B2829,'大货清单（不定期按GOMS更新）'!A:I,9,FALSE)</f>
        <v>6974950109639</v>
      </c>
      <c r="H2829" s="27" t="str">
        <f>VLOOKUP(B2829,'大货清单（不定期按GOMS更新）'!A:H,7,0)</f>
        <v>WHITE</v>
      </c>
      <c r="I2829" s="27" t="str">
        <f>VLOOKUP(B2829,'大货清单（不定期按GOMS更新）'!A:F,6,FALSE)</f>
        <v>ACTIVE</v>
      </c>
      <c r="J2829" s="27" t="str">
        <f>VLOOKUP(B2829,'大货清单（不定期按GOMS更新）'!A:K,11,FALSE)</f>
        <v>11.4</v>
      </c>
      <c r="K2829" s="27" t="str">
        <f>VLOOKUP(B2829,'大货清单（不定期按GOMS更新）'!A:N,12,FALSE)</f>
        <v>747</v>
      </c>
      <c r="L2829" s="27" t="str">
        <f>VLOOKUP(B2829,'大货清单（不定期按GOMS更新）'!A:M,13,FALSE)</f>
        <v>383</v>
      </c>
      <c r="M2829" s="27" t="str">
        <f>VLOOKUP(B2829,'大货清单（不定期按GOMS更新）'!A:N,14,FALSE)</f>
        <v>331</v>
      </c>
      <c r="N2829" s="53" t="s">
        <v>5167</v>
      </c>
      <c r="O2829" s="27">
        <f>IFERROR(VLOOKUP(N2829,'散件迭代（不定期更新）'!C:J,8,FALSE),0)</f>
        <v>0</v>
      </c>
      <c r="P2829" s="27" t="str">
        <f>IFERROR(VLOOKUP(N2829,'散件（更新）'!B:H,3,FALSE),0)</f>
        <v>/</v>
      </c>
      <c r="Q2829" s="27" t="str">
        <f>VLOOKUP(N2829,'散件（更新）'!B:H,2,FALSE)</f>
        <v>114-23770308</v>
      </c>
      <c r="R2829" s="27" t="str">
        <f>VLOOKUP(N2829,'散件（更新）'!B:H,7,FALSE)</f>
        <v>Filter</v>
      </c>
      <c r="S2829" s="27" t="str">
        <f>VLOOKUP(N2829,'散件（更新）'!B:E,4,FALSE)</f>
        <v>https://tineco-yxzt.oss-accelerate.aliyuncs.com/20240722/guolu:mian_1721636250552.jpeg</v>
      </c>
      <c r="T2829" s="27" t="s">
        <v>8759</v>
      </c>
      <c r="U2829" s="28" t="str">
        <f>VLOOKUP(N2829,'散件（更新）'!B:G,6,FALSE)</f>
        <v>进风过滤棉组件</v>
      </c>
      <c r="V2829" s="28">
        <f>VLOOKUP(N2829,'散件（更新）'!B:I,8,FALSE)</f>
        <v>6974950109813</v>
      </c>
    </row>
    <row r="2830" spans="1:22">
      <c r="A2830" s="57">
        <v>46169</v>
      </c>
      <c r="B2830" s="53" t="s">
        <v>5071</v>
      </c>
      <c r="C2830" s="27" t="str">
        <f>VLOOKUP(B2830,'大货清单（不定期按GOMS更新）'!A:H,8,0)</f>
        <v>107-23770402</v>
      </c>
      <c r="D2830" s="27" t="str">
        <f>VLOOKUP(B2830,'大货清单（不定期按GOMS更新）'!A:C,3,0)</f>
        <v>ZB2377D-02</v>
      </c>
      <c r="E2830" s="27" t="str">
        <f>VLOOKUP(B2830,'大货清单（不定期按GOMS更新）'!A:H,4,0)</f>
        <v>DE,ZA,FR,ES,PL,CH,RO,GR,CZ,NL,HU,LT,UA</v>
      </c>
      <c r="F2830" s="27" t="str">
        <f>VLOOKUP(B2830,'大货清单（不定期按GOMS更新）'!A:H,2,0)</f>
        <v>PURE ONE STATION 5</v>
      </c>
      <c r="G2830" s="28">
        <f>VLOOKUP(B2830,'大货清单（不定期按GOMS更新）'!A:I,9,FALSE)</f>
        <v>6974950109639</v>
      </c>
      <c r="H2830" s="27" t="str">
        <f>VLOOKUP(B2830,'大货清单（不定期按GOMS更新）'!A:H,7,0)</f>
        <v>WHITE</v>
      </c>
      <c r="I2830" s="27" t="str">
        <f>VLOOKUP(B2830,'大货清单（不定期按GOMS更新）'!A:F,6,FALSE)</f>
        <v>ACTIVE</v>
      </c>
      <c r="J2830" s="27" t="str">
        <f>VLOOKUP(B2830,'大货清单（不定期按GOMS更新）'!A:K,11,FALSE)</f>
        <v>11.4</v>
      </c>
      <c r="K2830" s="27" t="str">
        <f>VLOOKUP(B2830,'大货清单（不定期按GOMS更新）'!A:N,12,FALSE)</f>
        <v>747</v>
      </c>
      <c r="L2830" s="27" t="str">
        <f>VLOOKUP(B2830,'大货清单（不定期按GOMS更新）'!A:M,13,FALSE)</f>
        <v>383</v>
      </c>
      <c r="M2830" s="27" t="str">
        <f>VLOOKUP(B2830,'大货清单（不定期按GOMS更新）'!A:N,14,FALSE)</f>
        <v>331</v>
      </c>
      <c r="N2830" s="53" t="s">
        <v>5168</v>
      </c>
      <c r="O2830" s="27">
        <f>IFERROR(VLOOKUP(N2830,'散件迭代（不定期更新）'!C:J,8,FALSE),0)</f>
        <v>0</v>
      </c>
      <c r="P2830" s="27" t="str">
        <f>IFERROR(VLOOKUP(N2830,'散件（更新）'!B:H,3,FALSE),0)</f>
        <v>/</v>
      </c>
      <c r="Q2830" s="27" t="str">
        <f>VLOOKUP(N2830,'散件（更新）'!B:H,2,FALSE)</f>
        <v>114-23770309</v>
      </c>
      <c r="R2830" s="27" t="str">
        <f>VLOOKUP(N2830,'散件（更新）'!B:H,7,FALSE)</f>
        <v>HEPA</v>
      </c>
      <c r="S2830" s="27" t="str">
        <f>VLOOKUP(N2830,'散件（更新）'!B:E,4,FALSE)</f>
        <v>https://tineco-yxzt.oss-accelerate.aliyuncs.com/20240722/xichenqihepa_1721636382842.jpeg</v>
      </c>
      <c r="T2830" s="27" t="s">
        <v>8759</v>
      </c>
      <c r="U2830" s="28" t="str">
        <f>VLOOKUP(N2830,'散件（更新）'!B:G,6,FALSE)</f>
        <v>吸尘器HEPA组件</v>
      </c>
      <c r="V2830" s="28">
        <f>VLOOKUP(N2830,'散件（更新）'!B:I,8,FALSE)</f>
        <v>6974950109820</v>
      </c>
    </row>
    <row r="2831" spans="1:22">
      <c r="A2831" s="57">
        <v>46169</v>
      </c>
      <c r="B2831" s="53" t="s">
        <v>5071</v>
      </c>
      <c r="C2831" s="27" t="str">
        <f>VLOOKUP(B2831,'大货清单（不定期按GOMS更新）'!A:H,8,0)</f>
        <v>107-23770402</v>
      </c>
      <c r="D2831" s="27" t="str">
        <f>VLOOKUP(B2831,'大货清单（不定期按GOMS更新）'!A:C,3,0)</f>
        <v>ZB2377D-02</v>
      </c>
      <c r="E2831" s="27" t="str">
        <f>VLOOKUP(B2831,'大货清单（不定期按GOMS更新）'!A:H,4,0)</f>
        <v>DE,ZA,FR,ES,PL,CH,RO,GR,CZ,NL,HU,LT,UA</v>
      </c>
      <c r="F2831" s="27" t="str">
        <f>VLOOKUP(B2831,'大货清单（不定期按GOMS更新）'!A:H,2,0)</f>
        <v>PURE ONE STATION 5</v>
      </c>
      <c r="G2831" s="28">
        <f>VLOOKUP(B2831,'大货清单（不定期按GOMS更新）'!A:I,9,FALSE)</f>
        <v>6974950109639</v>
      </c>
      <c r="H2831" s="27" t="str">
        <f>VLOOKUP(B2831,'大货清单（不定期按GOMS更新）'!A:H,7,0)</f>
        <v>WHITE</v>
      </c>
      <c r="I2831" s="27" t="str">
        <f>VLOOKUP(B2831,'大货清单（不定期按GOMS更新）'!A:F,6,FALSE)</f>
        <v>ACTIVE</v>
      </c>
      <c r="J2831" s="27" t="str">
        <f>VLOOKUP(B2831,'大货清单（不定期按GOMS更新）'!A:K,11,FALSE)</f>
        <v>11.4</v>
      </c>
      <c r="K2831" s="27" t="str">
        <f>VLOOKUP(B2831,'大货清单（不定期按GOMS更新）'!A:N,12,FALSE)</f>
        <v>747</v>
      </c>
      <c r="L2831" s="27" t="str">
        <f>VLOOKUP(B2831,'大货清单（不定期按GOMS更新）'!A:M,13,FALSE)</f>
        <v>383</v>
      </c>
      <c r="M2831" s="27" t="str">
        <f>VLOOKUP(B2831,'大货清单（不定期按GOMS更新）'!A:N,14,FALSE)</f>
        <v>331</v>
      </c>
      <c r="N2831" s="53" t="s">
        <v>1363</v>
      </c>
      <c r="O2831" s="27" t="str">
        <f>IFERROR(VLOOKUP(N2831,'散件迭代（不定期更新）'!C:J,8,FALSE),0)</f>
        <v>A12</v>
      </c>
      <c r="P2831" s="27" t="str">
        <f>IFERROR(VLOOKUP(N2831,'散件（更新）'!B:H,3,FALSE),0)</f>
        <v>206-1873-0010</v>
      </c>
      <c r="Q2831" s="27" t="str">
        <f>VLOOKUP(N2831,'散件（更新）'!B:H,2,FALSE)</f>
        <v>114-18730010</v>
      </c>
      <c r="R2831" s="27" t="str">
        <f>VLOOKUP(N2831,'散件（更新）'!B:H,7,FALSE)</f>
        <v>Accessory Kit</v>
      </c>
      <c r="S2831" s="27" t="str">
        <f>VLOOKUP(N2831,'散件（更新）'!B:E,4,FALSE)</f>
        <v>https://tineco-yxzt.oss-accelerate.aliyuncs.com/product/114-18730010.jpg</v>
      </c>
      <c r="T2831" s="27" t="s">
        <v>8759</v>
      </c>
      <c r="U2831" s="28" t="str">
        <f>VLOOKUP(N2831,'散件（更新）'!B:G,6,FALSE)</f>
        <v>附件套装(家电刷组件+伸缩扁吸组件+转折管组件+伸缩软管组件)</v>
      </c>
      <c r="V2831" s="28" t="str">
        <f>VLOOKUP(N2831,'散件（更新）'!B:I,8,FALSE)</f>
        <v>6972200191519</v>
      </c>
    </row>
    <row r="2832" spans="1:22">
      <c r="A2832" s="57">
        <v>46169</v>
      </c>
      <c r="B2832" s="53" t="s">
        <v>5071</v>
      </c>
      <c r="C2832" s="27" t="str">
        <f>VLOOKUP(B2832,'大货清单（不定期按GOMS更新）'!A:H,8,0)</f>
        <v>107-23770402</v>
      </c>
      <c r="D2832" s="27" t="str">
        <f>VLOOKUP(B2832,'大货清单（不定期按GOMS更新）'!A:C,3,0)</f>
        <v>ZB2377D-02</v>
      </c>
      <c r="E2832" s="27" t="str">
        <f>VLOOKUP(B2832,'大货清单（不定期按GOMS更新）'!A:H,4,0)</f>
        <v>DE,ZA,FR,ES,PL,CH,RO,GR,CZ,NL,HU,LT,UA</v>
      </c>
      <c r="F2832" s="27" t="str">
        <f>VLOOKUP(B2832,'大货清单（不定期按GOMS更新）'!A:H,2,0)</f>
        <v>PURE ONE STATION 5</v>
      </c>
      <c r="G2832" s="28">
        <f>VLOOKUP(B2832,'大货清单（不定期按GOMS更新）'!A:I,9,FALSE)</f>
        <v>6974950109639</v>
      </c>
      <c r="H2832" s="27" t="str">
        <f>VLOOKUP(B2832,'大货清单（不定期按GOMS更新）'!A:H,7,0)</f>
        <v>WHITE</v>
      </c>
      <c r="I2832" s="27" t="str">
        <f>VLOOKUP(B2832,'大货清单（不定期按GOMS更新）'!A:F,6,FALSE)</f>
        <v>ACTIVE</v>
      </c>
      <c r="J2832" s="27" t="str">
        <f>VLOOKUP(B2832,'大货清单（不定期按GOMS更新）'!A:K,11,FALSE)</f>
        <v>11.4</v>
      </c>
      <c r="K2832" s="27" t="str">
        <f>VLOOKUP(B2832,'大货清单（不定期按GOMS更新）'!A:N,12,FALSE)</f>
        <v>747</v>
      </c>
      <c r="L2832" s="27" t="str">
        <f>VLOOKUP(B2832,'大货清单（不定期按GOMS更新）'!A:M,13,FALSE)</f>
        <v>383</v>
      </c>
      <c r="M2832" s="27" t="str">
        <f>VLOOKUP(B2832,'大货清单（不定期按GOMS更新）'!A:N,14,FALSE)</f>
        <v>331</v>
      </c>
      <c r="N2832" s="53" t="s">
        <v>5165</v>
      </c>
      <c r="O2832" s="27">
        <f>IFERROR(VLOOKUP(N2832,'散件迭代（不定期更新）'!C:J,8,FALSE),0)</f>
        <v>0</v>
      </c>
      <c r="P2832" s="27" t="str">
        <f>IFERROR(VLOOKUP(N2832,'散件（更新）'!B:H,3,FALSE),0)</f>
        <v>/</v>
      </c>
      <c r="Q2832" s="27" t="str">
        <f>VLOOKUP(N2832,'散件（更新）'!B:H,2,FALSE)</f>
        <v>114-23770306</v>
      </c>
      <c r="R2832" s="27" t="str">
        <f>VLOOKUP(N2832,'散件（更新）'!B:H,7,FALSE)</f>
        <v>Main Body</v>
      </c>
      <c r="S2832" s="27" t="str">
        <f>VLOOKUP(N2832,'散件（更新）'!B:E,4,FALSE)</f>
        <v>https://tineco-yxzt.oss-accelerate.aliyuncs.com/20240722/xichenqizhuji_1721635494340.jpeg</v>
      </c>
      <c r="T2832" s="27" t="s">
        <v>8759</v>
      </c>
      <c r="U2832" s="28" t="str">
        <f>VLOOKUP(N2832,'散件（更新）'!B:G,6,FALSE)</f>
        <v>手持组件白色</v>
      </c>
      <c r="V2832" s="28">
        <f>VLOOKUP(N2832,'散件（更新）'!B:I,8,FALSE)</f>
        <v>6974950109783</v>
      </c>
    </row>
    <row r="2833" spans="1:22">
      <c r="A2833" s="57">
        <v>46169</v>
      </c>
      <c r="B2833" s="53" t="s">
        <v>5071</v>
      </c>
      <c r="C2833" s="27" t="str">
        <f>VLOOKUP(B2833,'大货清单（不定期按GOMS更新）'!A:H,8,0)</f>
        <v>107-23770402</v>
      </c>
      <c r="D2833" s="27" t="str">
        <f>VLOOKUP(B2833,'大货清单（不定期按GOMS更新）'!A:C,3,0)</f>
        <v>ZB2377D-02</v>
      </c>
      <c r="E2833" s="27" t="str">
        <f>VLOOKUP(B2833,'大货清单（不定期按GOMS更新）'!A:H,4,0)</f>
        <v>DE,ZA,FR,ES,PL,CH,RO,GR,CZ,NL,HU,LT,UA</v>
      </c>
      <c r="F2833" s="27" t="str">
        <f>VLOOKUP(B2833,'大货清单（不定期按GOMS更新）'!A:H,2,0)</f>
        <v>PURE ONE STATION 5</v>
      </c>
      <c r="G2833" s="28">
        <f>VLOOKUP(B2833,'大货清单（不定期按GOMS更新）'!A:I,9,FALSE)</f>
        <v>6974950109639</v>
      </c>
      <c r="H2833" s="27" t="str">
        <f>VLOOKUP(B2833,'大货清单（不定期按GOMS更新）'!A:H,7,0)</f>
        <v>WHITE</v>
      </c>
      <c r="I2833" s="27" t="str">
        <f>VLOOKUP(B2833,'大货清单（不定期按GOMS更新）'!A:F,6,FALSE)</f>
        <v>ACTIVE</v>
      </c>
      <c r="J2833" s="27" t="str">
        <f>VLOOKUP(B2833,'大货清单（不定期按GOMS更新）'!A:K,11,FALSE)</f>
        <v>11.4</v>
      </c>
      <c r="K2833" s="27" t="str">
        <f>VLOOKUP(B2833,'大货清单（不定期按GOMS更新）'!A:N,12,FALSE)</f>
        <v>747</v>
      </c>
      <c r="L2833" s="27" t="str">
        <f>VLOOKUP(B2833,'大货清单（不定期按GOMS更新）'!A:M,13,FALSE)</f>
        <v>383</v>
      </c>
      <c r="M2833" s="27" t="str">
        <f>VLOOKUP(B2833,'大货清单（不定期按GOMS更新）'!A:N,14,FALSE)</f>
        <v>331</v>
      </c>
      <c r="N2833" s="53" t="s">
        <v>5424</v>
      </c>
      <c r="O2833" s="27">
        <f>IFERROR(VLOOKUP(N2833,'散件迭代（不定期更新）'!C:J,8,FALSE),0)</f>
        <v>0</v>
      </c>
      <c r="P2833" s="27" t="str">
        <f>IFERROR(VLOOKUP(N2833,'散件（更新）'!B:H,3,FALSE),0)</f>
        <v>/</v>
      </c>
      <c r="Q2833" s="27" t="str">
        <f>VLOOKUP(N2833,'散件（更新）'!B:H,2,FALSE)</f>
        <v>114-23770300</v>
      </c>
      <c r="R2833" s="27" t="str">
        <f>VLOOKUP(N2833,'散件（更新）'!B:H,7,FALSE)</f>
        <v>Charging Base</v>
      </c>
      <c r="S2833" s="27" t="str">
        <f>VLOOKUP(N2833,'散件（更新）'!B:E,4,FALSE)</f>
        <v>https://tineco-yxzt.oss-accelerate.aliyuncs.com/20240722/dizuo_1721626598450.jpeg</v>
      </c>
      <c r="T2833" s="27" t="s">
        <v>8759</v>
      </c>
      <c r="U2833" s="28" t="str">
        <f>VLOOKUP(N2833,'散件（更新）'!B:G,6,FALSE)</f>
        <v>底座组件</v>
      </c>
      <c r="V2833" s="28">
        <f>VLOOKUP(N2833,'散件（更新）'!B:I,8,FALSE)</f>
        <v>6974950109684</v>
      </c>
    </row>
    <row r="2834" spans="1:22">
      <c r="A2834" s="57">
        <v>46169</v>
      </c>
      <c r="B2834" s="53" t="s">
        <v>5071</v>
      </c>
      <c r="C2834" s="27" t="str">
        <f>VLOOKUP(B2834,'大货清单（不定期按GOMS更新）'!A:H,8,0)</f>
        <v>107-23770402</v>
      </c>
      <c r="D2834" s="27" t="str">
        <f>VLOOKUP(B2834,'大货清单（不定期按GOMS更新）'!A:C,3,0)</f>
        <v>ZB2377D-02</v>
      </c>
      <c r="E2834" s="27" t="str">
        <f>VLOOKUP(B2834,'大货清单（不定期按GOMS更新）'!A:H,4,0)</f>
        <v>DE,ZA,FR,ES,PL,CH,RO,GR,CZ,NL,HU,LT,UA</v>
      </c>
      <c r="F2834" s="27" t="str">
        <f>VLOOKUP(B2834,'大货清单（不定期按GOMS更新）'!A:H,2,0)</f>
        <v>PURE ONE STATION 5</v>
      </c>
      <c r="G2834" s="28">
        <f>VLOOKUP(B2834,'大货清单（不定期按GOMS更新）'!A:I,9,FALSE)</f>
        <v>6974950109639</v>
      </c>
      <c r="H2834" s="27" t="str">
        <f>VLOOKUP(B2834,'大货清单（不定期按GOMS更新）'!A:H,7,0)</f>
        <v>WHITE</v>
      </c>
      <c r="I2834" s="27" t="str">
        <f>VLOOKUP(B2834,'大货清单（不定期按GOMS更新）'!A:F,6,FALSE)</f>
        <v>ACTIVE</v>
      </c>
      <c r="J2834" s="27" t="str">
        <f>VLOOKUP(B2834,'大货清单（不定期按GOMS更新）'!A:K,11,FALSE)</f>
        <v>11.4</v>
      </c>
      <c r="K2834" s="27" t="str">
        <f>VLOOKUP(B2834,'大货清单（不定期按GOMS更新）'!A:N,12,FALSE)</f>
        <v>747</v>
      </c>
      <c r="L2834" s="27" t="str">
        <f>VLOOKUP(B2834,'大货清单（不定期按GOMS更新）'!A:M,13,FALSE)</f>
        <v>383</v>
      </c>
      <c r="M2834" s="27" t="str">
        <f>VLOOKUP(B2834,'大货清单（不定期按GOMS更新）'!A:N,14,FALSE)</f>
        <v>331</v>
      </c>
      <c r="N2834" s="53" t="s">
        <v>1390</v>
      </c>
      <c r="O2834" s="27">
        <f>IFERROR(VLOOKUP(N2834,'散件迭代（不定期更新）'!C:J,8,FALSE),0)</f>
        <v>0</v>
      </c>
      <c r="P2834" s="27" t="str">
        <f>IFERROR(VLOOKUP(N2834,'散件（更新）'!B:H,3,FALSE),0)</f>
        <v>206-1873-2333</v>
      </c>
      <c r="Q2834" s="27" t="str">
        <f>VLOOKUP(N2834,'散件（更新）'!B:H,2,FALSE)</f>
        <v>114-18732333</v>
      </c>
      <c r="R2834" s="27" t="str">
        <f>VLOOKUP(N2834,'散件（更新）'!B:H,7,FALSE)</f>
        <v>[EHA]Power brush release button + spring</v>
      </c>
      <c r="S2834" s="27" t="str">
        <f>VLOOKUP(N2834,'散件（更新）'!B:E,4,FALSE)</f>
        <v>https://tineco-yxzt.oss-accelerate.aliyuncs.com/20231219/9VSRB121100_1702948075363.png</v>
      </c>
      <c r="T2834" s="27" t="s">
        <v>8759</v>
      </c>
      <c r="U2834" s="28" t="str">
        <f>VLOOKUP(N2834,'散件（更新）'!B:G,6,FALSE)</f>
        <v>释放按钮+弹簧组件（散件专用）</v>
      </c>
      <c r="V2834" s="28" t="str">
        <f>VLOOKUP(N2834,'散件（更新）'!B:I,8,FALSE)</f>
        <v>6972200197429</v>
      </c>
    </row>
    <row r="2835" spans="1:22">
      <c r="A2835" s="57">
        <v>46169</v>
      </c>
      <c r="B2835" s="53" t="s">
        <v>5071</v>
      </c>
      <c r="C2835" s="27" t="str">
        <f>VLOOKUP(B2835,'大货清单（不定期按GOMS更新）'!A:H,8,0)</f>
        <v>107-23770402</v>
      </c>
      <c r="D2835" s="27" t="str">
        <f>VLOOKUP(B2835,'大货清单（不定期按GOMS更新）'!A:C,3,0)</f>
        <v>ZB2377D-02</v>
      </c>
      <c r="E2835" s="27" t="str">
        <f>VLOOKUP(B2835,'大货清单（不定期按GOMS更新）'!A:H,4,0)</f>
        <v>DE,ZA,FR,ES,PL,CH,RO,GR,CZ,NL,HU,LT,UA</v>
      </c>
      <c r="F2835" s="27" t="str">
        <f>VLOOKUP(B2835,'大货清单（不定期按GOMS更新）'!A:H,2,0)</f>
        <v>PURE ONE STATION 5</v>
      </c>
      <c r="G2835" s="28">
        <f>VLOOKUP(B2835,'大货清单（不定期按GOMS更新）'!A:I,9,FALSE)</f>
        <v>6974950109639</v>
      </c>
      <c r="H2835" s="27" t="str">
        <f>VLOOKUP(B2835,'大货清单（不定期按GOMS更新）'!A:H,7,0)</f>
        <v>WHITE</v>
      </c>
      <c r="I2835" s="27" t="str">
        <f>VLOOKUP(B2835,'大货清单（不定期按GOMS更新）'!A:F,6,FALSE)</f>
        <v>ACTIVE</v>
      </c>
      <c r="J2835" s="27" t="str">
        <f>VLOOKUP(B2835,'大货清单（不定期按GOMS更新）'!A:K,11,FALSE)</f>
        <v>11.4</v>
      </c>
      <c r="K2835" s="27" t="str">
        <f>VLOOKUP(B2835,'大货清单（不定期按GOMS更新）'!A:N,12,FALSE)</f>
        <v>747</v>
      </c>
      <c r="L2835" s="27" t="str">
        <f>VLOOKUP(B2835,'大货清单（不定期按GOMS更新）'!A:M,13,FALSE)</f>
        <v>383</v>
      </c>
      <c r="M2835" s="27" t="str">
        <f>VLOOKUP(B2835,'大货清单（不定期按GOMS更新）'!A:N,14,FALSE)</f>
        <v>331</v>
      </c>
      <c r="N2835" s="53" t="s">
        <v>5161</v>
      </c>
      <c r="O2835" s="27">
        <f>IFERROR(VLOOKUP(N2835,'散件迭代（不定期更新）'!C:J,8,FALSE),0)</f>
        <v>0</v>
      </c>
      <c r="P2835" s="27" t="str">
        <f>IFERROR(VLOOKUP(N2835,'散件（更新）'!B:H,3,FALSE),0)</f>
        <v>/</v>
      </c>
      <c r="Q2835" s="27" t="str">
        <f>VLOOKUP(N2835,'散件（更新）'!B:H,2,FALSE)</f>
        <v>114-23770400</v>
      </c>
      <c r="R2835" s="27" t="str">
        <f>VLOOKUP(N2835,'散件（更新）'!B:H,7,FALSE)</f>
        <v>Station Body</v>
      </c>
      <c r="S2835" s="27" t="str">
        <f>VLOOKUP(N2835,'散件（更新）'!B:E,4,FALSE)</f>
        <v>https://tineco-yxzt.oss-accelerate.aliyuncs.com/20240722/jizhanjishen_1721633200217.jpeg</v>
      </c>
      <c r="T2835" s="27" t="s">
        <v>8759</v>
      </c>
      <c r="U2835" s="28" t="str">
        <f>VLOOKUP(N2835,'散件（更新）'!B:G,6,FALSE)</f>
        <v>基站机身组件白色欧版</v>
      </c>
      <c r="V2835" s="28">
        <f>VLOOKUP(N2835,'散件（更新）'!B:I,8,FALSE)</f>
        <v>6974950109714</v>
      </c>
    </row>
    <row r="2836" spans="1:22">
      <c r="A2836" s="57">
        <v>46169</v>
      </c>
      <c r="B2836" s="53" t="s">
        <v>5071</v>
      </c>
      <c r="C2836" s="27" t="str">
        <f>VLOOKUP(B2836,'大货清单（不定期按GOMS更新）'!A:H,8,0)</f>
        <v>107-23770402</v>
      </c>
      <c r="D2836" s="27" t="str">
        <f>VLOOKUP(B2836,'大货清单（不定期按GOMS更新）'!A:C,3,0)</f>
        <v>ZB2377D-02</v>
      </c>
      <c r="E2836" s="27" t="str">
        <f>VLOOKUP(B2836,'大货清单（不定期按GOMS更新）'!A:H,4,0)</f>
        <v>DE,ZA,FR,ES,PL,CH,RO,GR,CZ,NL,HU,LT,UA</v>
      </c>
      <c r="F2836" s="27" t="str">
        <f>VLOOKUP(B2836,'大货清单（不定期按GOMS更新）'!A:H,2,0)</f>
        <v>PURE ONE STATION 5</v>
      </c>
      <c r="G2836" s="28">
        <f>VLOOKUP(B2836,'大货清单（不定期按GOMS更新）'!A:I,9,FALSE)</f>
        <v>6974950109639</v>
      </c>
      <c r="H2836" s="27" t="str">
        <f>VLOOKUP(B2836,'大货清单（不定期按GOMS更新）'!A:H,7,0)</f>
        <v>WHITE</v>
      </c>
      <c r="I2836" s="27" t="str">
        <f>VLOOKUP(B2836,'大货清单（不定期按GOMS更新）'!A:F,6,FALSE)</f>
        <v>ACTIVE</v>
      </c>
      <c r="J2836" s="27" t="str">
        <f>VLOOKUP(B2836,'大货清单（不定期按GOMS更新）'!A:K,11,FALSE)</f>
        <v>11.4</v>
      </c>
      <c r="K2836" s="27" t="str">
        <f>VLOOKUP(B2836,'大货清单（不定期按GOMS更新）'!A:N,12,FALSE)</f>
        <v>747</v>
      </c>
      <c r="L2836" s="27" t="str">
        <f>VLOOKUP(B2836,'大货清单（不定期按GOMS更新）'!A:M,13,FALSE)</f>
        <v>383</v>
      </c>
      <c r="M2836" s="27" t="str">
        <f>VLOOKUP(B2836,'大货清单（不定期按GOMS更新）'!A:N,14,FALSE)</f>
        <v>331</v>
      </c>
      <c r="N2836" s="53" t="s">
        <v>5160</v>
      </c>
      <c r="O2836" s="27">
        <f>IFERROR(VLOOKUP(N2836,'散件迭代（不定期更新）'!C:J,8,FALSE),0)</f>
        <v>0</v>
      </c>
      <c r="P2836" s="27" t="str">
        <f>IFERROR(VLOOKUP(N2836,'散件（更新）'!B:H,3,FALSE),0)</f>
        <v>/</v>
      </c>
      <c r="Q2836" s="27" t="str">
        <f>VLOOKUP(N2836,'散件（更新）'!B:H,2,FALSE)</f>
        <v>114-23770301</v>
      </c>
      <c r="R2836" s="27" t="str">
        <f>VLOOKUP(N2836,'散件（更新）'!B:H,7,FALSE)</f>
        <v>Station Head</v>
      </c>
      <c r="S2836" s="27" t="str">
        <f>VLOOKUP(N2836,'散件（更新）'!B:E,4,FALSE)</f>
        <v>https://tineco-yxzt.oss-accelerate.aliyuncs.com/20240722/jizhanjitou2_1721626731689.jpeg</v>
      </c>
      <c r="T2836" s="27" t="s">
        <v>8759</v>
      </c>
      <c r="U2836" s="28" t="str">
        <f>VLOOKUP(N2836,'散件（更新）'!B:G,6,FALSE)</f>
        <v>基站机头组件白色</v>
      </c>
      <c r="V2836" s="28">
        <f>VLOOKUP(N2836,'散件（更新）'!B:I,8,FALSE)</f>
        <v>6974950109691</v>
      </c>
    </row>
    <row r="2837" spans="1:22">
      <c r="A2837" s="57">
        <v>46169</v>
      </c>
      <c r="B2837" s="53" t="s">
        <v>5071</v>
      </c>
      <c r="C2837" s="27" t="str">
        <f>VLOOKUP(B2837,'大货清单（不定期按GOMS更新）'!A:H,8,0)</f>
        <v>107-23770402</v>
      </c>
      <c r="D2837" s="27" t="str">
        <f>VLOOKUP(B2837,'大货清单（不定期按GOMS更新）'!A:C,3,0)</f>
        <v>ZB2377D-02</v>
      </c>
      <c r="E2837" s="27" t="str">
        <f>VLOOKUP(B2837,'大货清单（不定期按GOMS更新）'!A:H,4,0)</f>
        <v>DE,ZA,FR,ES,PL,CH,RO,GR,CZ,NL,HU,LT,UA</v>
      </c>
      <c r="F2837" s="27" t="str">
        <f>VLOOKUP(B2837,'大货清单（不定期按GOMS更新）'!A:H,2,0)</f>
        <v>PURE ONE STATION 5</v>
      </c>
      <c r="G2837" s="28">
        <f>VLOOKUP(B2837,'大货清单（不定期按GOMS更新）'!A:I,9,FALSE)</f>
        <v>6974950109639</v>
      </c>
      <c r="H2837" s="27" t="str">
        <f>VLOOKUP(B2837,'大货清单（不定期按GOMS更新）'!A:H,7,0)</f>
        <v>WHITE</v>
      </c>
      <c r="I2837" s="27" t="str">
        <f>VLOOKUP(B2837,'大货清单（不定期按GOMS更新）'!A:F,6,FALSE)</f>
        <v>ACTIVE</v>
      </c>
      <c r="J2837" s="27" t="str">
        <f>VLOOKUP(B2837,'大货清单（不定期按GOMS更新）'!A:K,11,FALSE)</f>
        <v>11.4</v>
      </c>
      <c r="K2837" s="27" t="str">
        <f>VLOOKUP(B2837,'大货清单（不定期按GOMS更新）'!A:N,12,FALSE)</f>
        <v>747</v>
      </c>
      <c r="L2837" s="27" t="str">
        <f>VLOOKUP(B2837,'大货清单（不定期按GOMS更新）'!A:M,13,FALSE)</f>
        <v>383</v>
      </c>
      <c r="M2837" s="27" t="str">
        <f>VLOOKUP(B2837,'大货清单（不定期按GOMS更新）'!A:N,14,FALSE)</f>
        <v>331</v>
      </c>
      <c r="N2837" s="53" t="s">
        <v>338</v>
      </c>
      <c r="O2837" s="27" t="str">
        <f>IFERROR(VLOOKUP(N2837,'散件迭代（不定期更新）'!C:J,8,FALSE),0)</f>
        <v>A42</v>
      </c>
      <c r="P2837" s="27" t="str">
        <f>IFERROR(VLOOKUP(N2837,'散件（更新）'!B:H,3,FALSE),0)</f>
        <v>206-1873-0209</v>
      </c>
      <c r="Q2837" s="27" t="str">
        <f>VLOOKUP(N2837,'散件（更新）'!B:H,2,FALSE)</f>
        <v>114-18730209</v>
      </c>
      <c r="R2837" s="27" t="str">
        <f>VLOOKUP(N2837,'散件（更新）'!B:H,7,FALSE)</f>
        <v>Crevice Tool</v>
      </c>
      <c r="S2837" s="27" t="str">
        <f>VLOOKUP(N2837,'散件（更新）'!B:E,4,FALSE)</f>
        <v>https://tineco-yxzt.oss-accelerate.aliyuncs.com/product/114-18730209.png</v>
      </c>
      <c r="T2837" s="27" t="s">
        <v>8759</v>
      </c>
      <c r="U2837" s="28" t="str">
        <f>VLOOKUP(N2837,'散件（更新）'!B:G,6,FALSE)</f>
        <v>扁吸组件</v>
      </c>
      <c r="V2837" s="28" t="str">
        <f>VLOOKUP(N2837,'散件（更新）'!B:I,8,FALSE)</f>
        <v>6972200191496</v>
      </c>
    </row>
    <row r="2838" spans="1:22">
      <c r="A2838" s="57">
        <v>46169</v>
      </c>
      <c r="B2838" s="53" t="s">
        <v>5071</v>
      </c>
      <c r="C2838" s="27" t="str">
        <f>VLOOKUP(B2838,'大货清单（不定期按GOMS更新）'!A:H,8,0)</f>
        <v>107-23770402</v>
      </c>
      <c r="D2838" s="27" t="str">
        <f>VLOOKUP(B2838,'大货清单（不定期按GOMS更新）'!A:C,3,0)</f>
        <v>ZB2377D-02</v>
      </c>
      <c r="E2838" s="27" t="str">
        <f>VLOOKUP(B2838,'大货清单（不定期按GOMS更新）'!A:H,4,0)</f>
        <v>DE,ZA,FR,ES,PL,CH,RO,GR,CZ,NL,HU,LT,UA</v>
      </c>
      <c r="F2838" s="27" t="str">
        <f>VLOOKUP(B2838,'大货清单（不定期按GOMS更新）'!A:H,2,0)</f>
        <v>PURE ONE STATION 5</v>
      </c>
      <c r="G2838" s="28">
        <f>VLOOKUP(B2838,'大货清单（不定期按GOMS更新）'!A:I,9,FALSE)</f>
        <v>6974950109639</v>
      </c>
      <c r="H2838" s="27" t="str">
        <f>VLOOKUP(B2838,'大货清单（不定期按GOMS更新）'!A:H,7,0)</f>
        <v>WHITE</v>
      </c>
      <c r="I2838" s="27" t="str">
        <f>VLOOKUP(B2838,'大货清单（不定期按GOMS更新）'!A:F,6,FALSE)</f>
        <v>ACTIVE</v>
      </c>
      <c r="J2838" s="27" t="str">
        <f>VLOOKUP(B2838,'大货清单（不定期按GOMS更新）'!A:K,11,FALSE)</f>
        <v>11.4</v>
      </c>
      <c r="K2838" s="27" t="str">
        <f>VLOOKUP(B2838,'大货清单（不定期按GOMS更新）'!A:N,12,FALSE)</f>
        <v>747</v>
      </c>
      <c r="L2838" s="27" t="str">
        <f>VLOOKUP(B2838,'大货清单（不定期按GOMS更新）'!A:M,13,FALSE)</f>
        <v>383</v>
      </c>
      <c r="M2838" s="27" t="str">
        <f>VLOOKUP(B2838,'大货清单（不定期按GOMS更新）'!A:N,14,FALSE)</f>
        <v>331</v>
      </c>
      <c r="N2838" s="53" t="s">
        <v>5169</v>
      </c>
      <c r="O2838" s="27">
        <f>IFERROR(VLOOKUP(N2838,'散件迭代（不定期更新）'!C:J,8,FALSE),0)</f>
        <v>0</v>
      </c>
      <c r="P2838" s="27" t="str">
        <f>IFERROR(VLOOKUP(N2838,'散件（更新）'!B:H,3,FALSE),0)</f>
        <v>/</v>
      </c>
      <c r="Q2838" s="27" t="str">
        <f>VLOOKUP(N2838,'散件（更新）'!B:H,2,FALSE)</f>
        <v>114-23680000</v>
      </c>
      <c r="R2838" s="27" t="str">
        <f>VLOOKUP(N2838,'散件（更新）'!B:H,7,FALSE)</f>
        <v>Tube Assembly</v>
      </c>
      <c r="S2838" s="27">
        <f>VLOOKUP(N2838,'散件（更新）'!B:E,4,FALSE)</f>
        <v>0</v>
      </c>
      <c r="T2838" s="27" t="s">
        <v>8759</v>
      </c>
      <c r="U2838" s="28" t="str">
        <f>VLOOKUP(N2838,'散件（更新）'!B:G,6,FALSE)</f>
        <v>加长管组件3Pin</v>
      </c>
      <c r="V2838" s="28">
        <f>VLOOKUP(N2838,'散件（更新）'!B:I,8,FALSE)</f>
        <v>6974950109578</v>
      </c>
    </row>
    <row r="2839" spans="1:22">
      <c r="A2839" s="57">
        <v>46169</v>
      </c>
      <c r="B2839" s="53" t="s">
        <v>5125</v>
      </c>
      <c r="C2839" s="27" t="str">
        <f>VLOOKUP(B2839,'大货清单（不定期按GOMS更新）'!A:H,8,0)</f>
        <v>107-23420505</v>
      </c>
      <c r="D2839" s="27" t="str">
        <f>VLOOKUP(B2839,'大货清单（不定期按GOMS更新）'!A:C,3,0)</f>
        <v>ZB2342E-05</v>
      </c>
      <c r="E2839" s="27" t="str">
        <f>VLOOKUP(B2839,'大货清单（不定期按GOMS更新）'!A:H,4,0)</f>
        <v>DE,CH,PL,RO,DK,NL,LT,AT,FR,ES,GR,UA,CZ,HU</v>
      </c>
      <c r="F2839" s="27" t="str">
        <f>VLOOKUP(B2839,'大货清单（不定期按GOMS更新）'!A:H,2,0)</f>
        <v>A30S PLUS</v>
      </c>
      <c r="G2839" s="28" t="str">
        <f>VLOOKUP(B2839,'大货清单（不定期按GOMS更新）'!A:I,9,FALSE)</f>
        <v>6974950109233 ,	 6974950109233</v>
      </c>
      <c r="H2839" s="27" t="str">
        <f>VLOOKUP(B2839,'大货清单（不定期按GOMS更新）'!A:H,7,0)</f>
        <v>White</v>
      </c>
      <c r="I2839" s="27" t="str">
        <f>VLOOKUP(B2839,'大货清单（不定期按GOMS更新）'!A:F,6,FALSE)</f>
        <v>ACTIVE</v>
      </c>
      <c r="J2839" s="27" t="str">
        <f>VLOOKUP(B2839,'大货清单（不定期按GOMS更新）'!A:K,11,FALSE)</f>
        <v>5.2</v>
      </c>
      <c r="K2839" s="27" t="str">
        <f>VLOOKUP(B2839,'大货清单（不定期按GOMS更新）'!A:N,12,FALSE)</f>
        <v>676</v>
      </c>
      <c r="L2839" s="27" t="str">
        <f>VLOOKUP(B2839,'大货清单（不定期按GOMS更新）'!A:M,13,FALSE)</f>
        <v>165</v>
      </c>
      <c r="M2839" s="27" t="str">
        <f>VLOOKUP(B2839,'大货清单（不定期按GOMS更新）'!A:N,14,FALSE)</f>
        <v>293</v>
      </c>
      <c r="N2839" s="53" t="s">
        <v>1218</v>
      </c>
      <c r="O2839" s="27">
        <f>IFERROR(VLOOKUP(N2839,'散件迭代（不定期更新）'!C:J,8,FALSE),0)</f>
        <v>0</v>
      </c>
      <c r="P2839" s="27" t="str">
        <f>IFERROR(VLOOKUP(N2839,'散件（更新）'!B:H,3,FALSE),0)</f>
        <v>206-2029-0614</v>
      </c>
      <c r="Q2839" s="27" t="str">
        <f>VLOOKUP(N2839,'散件（更新）'!B:H,2,FALSE)</f>
        <v>114-20290614</v>
      </c>
      <c r="R2839" s="27" t="str">
        <f>VLOOKUP(N2839,'散件（更新）'!B:H,7,FALSE)</f>
        <v>Repair Wheel</v>
      </c>
      <c r="S2839" s="27" t="str">
        <f>VLOOKUP(N2839,'散件（更新）'!B:E,4,FALSE)</f>
        <v>https://tineco-yxzt.oss-accelerate.aliyuncs.com/20231219/9SWRW100000_1702948048100.png</v>
      </c>
      <c r="T2839" s="27" t="s">
        <v>8759</v>
      </c>
      <c r="U2839" s="28" t="str">
        <f>VLOOKUP(N2839,'散件（更新）'!B:G,6,FALSE)</f>
        <v>小轮包胶组件（2个小轮+2个轴）</v>
      </c>
      <c r="V2839" s="28" t="str">
        <f>VLOOKUP(N2839,'散件（更新）'!B:I,8,FALSE)</f>
        <v>6972200198358</v>
      </c>
    </row>
    <row r="2840" spans="1:22">
      <c r="A2840" s="57">
        <v>46169</v>
      </c>
      <c r="B2840" s="53" t="s">
        <v>5125</v>
      </c>
      <c r="C2840" s="27" t="str">
        <f>VLOOKUP(B2840,'大货清单（不定期按GOMS更新）'!A:H,8,0)</f>
        <v>107-23420505</v>
      </c>
      <c r="D2840" s="27" t="str">
        <f>VLOOKUP(B2840,'大货清单（不定期按GOMS更新）'!A:C,3,0)</f>
        <v>ZB2342E-05</v>
      </c>
      <c r="E2840" s="27" t="str">
        <f>VLOOKUP(B2840,'大货清单（不定期按GOMS更新）'!A:H,4,0)</f>
        <v>DE,CH,PL,RO,DK,NL,LT,AT,FR,ES,GR,UA,CZ,HU</v>
      </c>
      <c r="F2840" s="27" t="str">
        <f>VLOOKUP(B2840,'大货清单（不定期按GOMS更新）'!A:H,2,0)</f>
        <v>A30S PLUS</v>
      </c>
      <c r="G2840" s="28" t="str">
        <f>VLOOKUP(B2840,'大货清单（不定期按GOMS更新）'!A:I,9,FALSE)</f>
        <v>6974950109233 ,	 6974950109233</v>
      </c>
      <c r="H2840" s="27" t="str">
        <f>VLOOKUP(B2840,'大货清单（不定期按GOMS更新）'!A:H,7,0)</f>
        <v>White</v>
      </c>
      <c r="I2840" s="27" t="str">
        <f>VLOOKUP(B2840,'大货清单（不定期按GOMS更新）'!A:F,6,FALSE)</f>
        <v>ACTIVE</v>
      </c>
      <c r="J2840" s="27" t="str">
        <f>VLOOKUP(B2840,'大货清单（不定期按GOMS更新）'!A:K,11,FALSE)</f>
        <v>5.2</v>
      </c>
      <c r="K2840" s="27" t="str">
        <f>VLOOKUP(B2840,'大货清单（不定期按GOMS更新）'!A:N,12,FALSE)</f>
        <v>676</v>
      </c>
      <c r="L2840" s="27" t="str">
        <f>VLOOKUP(B2840,'大货清单（不定期按GOMS更新）'!A:M,13,FALSE)</f>
        <v>165</v>
      </c>
      <c r="M2840" s="27" t="str">
        <f>VLOOKUP(B2840,'大货清单（不定期按GOMS更新）'!A:N,14,FALSE)</f>
        <v>293</v>
      </c>
      <c r="N2840" s="53" t="s">
        <v>4985</v>
      </c>
      <c r="O2840" s="27">
        <f>IFERROR(VLOOKUP(N2840,'散件迭代（不定期更新）'!C:J,8,FALSE),0)</f>
        <v>0</v>
      </c>
      <c r="P2840" s="27" t="str">
        <f>IFERROR(VLOOKUP(N2840,'散件（更新）'!B:H,3,FALSE),0)</f>
        <v>/</v>
      </c>
      <c r="Q2840" s="27" t="str">
        <f>VLOOKUP(N2840,'散件（更新）'!B:H,2,FALSE)</f>
        <v>114-23420005</v>
      </c>
      <c r="R2840" s="27" t="str">
        <f>VLOOKUP(N2840,'散件（更新）'!B:H,7,FALSE)</f>
        <v>Tube Assembly</v>
      </c>
      <c r="S2840" s="27">
        <f>VLOOKUP(N2840,'散件（更新）'!B:E,4,FALSE)</f>
        <v>0</v>
      </c>
      <c r="T2840" s="27" t="s">
        <v>8759</v>
      </c>
      <c r="U2840" s="28" t="str">
        <f>VLOOKUP(N2840,'散件（更新）'!B:G,6,FALSE)</f>
        <v>加长管组件3Pin</v>
      </c>
      <c r="V2840" s="28" t="str">
        <f>VLOOKUP(N2840,'散件（更新）'!B:I,8,FALSE)</f>
        <v>6974950108496</v>
      </c>
    </row>
    <row r="2841" spans="1:22">
      <c r="A2841" s="57">
        <v>46169</v>
      </c>
      <c r="B2841" s="53" t="s">
        <v>5125</v>
      </c>
      <c r="C2841" s="27" t="str">
        <f>VLOOKUP(B2841,'大货清单（不定期按GOMS更新）'!A:H,8,0)</f>
        <v>107-23420505</v>
      </c>
      <c r="D2841" s="27" t="str">
        <f>VLOOKUP(B2841,'大货清单（不定期按GOMS更新）'!A:C,3,0)</f>
        <v>ZB2342E-05</v>
      </c>
      <c r="E2841" s="27" t="str">
        <f>VLOOKUP(B2841,'大货清单（不定期按GOMS更新）'!A:H,4,0)</f>
        <v>DE,CH,PL,RO,DK,NL,LT,AT,FR,ES,GR,UA,CZ,HU</v>
      </c>
      <c r="F2841" s="27" t="str">
        <f>VLOOKUP(B2841,'大货清单（不定期按GOMS更新）'!A:H,2,0)</f>
        <v>A30S PLUS</v>
      </c>
      <c r="G2841" s="28" t="str">
        <f>VLOOKUP(B2841,'大货清单（不定期按GOMS更新）'!A:I,9,FALSE)</f>
        <v>6974950109233 ,	 6974950109233</v>
      </c>
      <c r="H2841" s="27" t="str">
        <f>VLOOKUP(B2841,'大货清单（不定期按GOMS更新）'!A:H,7,0)</f>
        <v>White</v>
      </c>
      <c r="I2841" s="27" t="str">
        <f>VLOOKUP(B2841,'大货清单（不定期按GOMS更新）'!A:F,6,FALSE)</f>
        <v>ACTIVE</v>
      </c>
      <c r="J2841" s="27" t="str">
        <f>VLOOKUP(B2841,'大货清单（不定期按GOMS更新）'!A:K,11,FALSE)</f>
        <v>5.2</v>
      </c>
      <c r="K2841" s="27" t="str">
        <f>VLOOKUP(B2841,'大货清单（不定期按GOMS更新）'!A:N,12,FALSE)</f>
        <v>676</v>
      </c>
      <c r="L2841" s="27" t="str">
        <f>VLOOKUP(B2841,'大货清单（不定期按GOMS更新）'!A:M,13,FALSE)</f>
        <v>165</v>
      </c>
      <c r="M2841" s="27" t="str">
        <f>VLOOKUP(B2841,'大货清单（不定期按GOMS更新）'!A:N,14,FALSE)</f>
        <v>293</v>
      </c>
      <c r="N2841" s="53" t="s">
        <v>1372</v>
      </c>
      <c r="O2841" s="27" t="str">
        <f>IFERROR(VLOOKUP(N2841,'散件迭代（不定期更新）'!C:J,8,FALSE),0)</f>
        <v>A44</v>
      </c>
      <c r="P2841" s="27" t="str">
        <f>IFERROR(VLOOKUP(N2841,'散件（更新）'!B:H,3,FALSE),0)</f>
        <v>206-1873-0208</v>
      </c>
      <c r="Q2841" s="27" t="str">
        <f>VLOOKUP(N2841,'散件（更新）'!B:H,2,FALSE)</f>
        <v>114-18730208</v>
      </c>
      <c r="R2841" s="27" t="str">
        <f>VLOOKUP(N2841,'散件（更新）'!B:H,7,FALSE)</f>
        <v>2-in-1 dusting brush</v>
      </c>
      <c r="S2841" s="27" t="str">
        <f>VLOOKUP(N2841,'散件（更新）'!B:E,4,FALSE)</f>
        <v>https://tineco-yxzt.oss-accelerate.aliyuncs.com/product/114-18730208.png</v>
      </c>
      <c r="T2841" s="27" t="s">
        <v>8759</v>
      </c>
      <c r="U2841" s="28" t="str">
        <f>VLOOKUP(N2841,'散件（更新）'!B:G,6,FALSE)</f>
        <v>组合刷组件</v>
      </c>
      <c r="V2841" s="28" t="str">
        <f>VLOOKUP(N2841,'散件（更新）'!B:I,8,FALSE)</f>
        <v>6972200191502</v>
      </c>
    </row>
    <row r="2842" spans="1:22">
      <c r="A2842" s="57">
        <v>46169</v>
      </c>
      <c r="B2842" s="53" t="s">
        <v>5125</v>
      </c>
      <c r="C2842" s="27" t="str">
        <f>VLOOKUP(B2842,'大货清单（不定期按GOMS更新）'!A:H,8,0)</f>
        <v>107-23420505</v>
      </c>
      <c r="D2842" s="27" t="str">
        <f>VLOOKUP(B2842,'大货清单（不定期按GOMS更新）'!A:C,3,0)</f>
        <v>ZB2342E-05</v>
      </c>
      <c r="E2842" s="27" t="str">
        <f>VLOOKUP(B2842,'大货清单（不定期按GOMS更新）'!A:H,4,0)</f>
        <v>DE,CH,PL,RO,DK,NL,LT,AT,FR,ES,GR,UA,CZ,HU</v>
      </c>
      <c r="F2842" s="27" t="str">
        <f>VLOOKUP(B2842,'大货清单（不定期按GOMS更新）'!A:H,2,0)</f>
        <v>A30S PLUS</v>
      </c>
      <c r="G2842" s="28" t="str">
        <f>VLOOKUP(B2842,'大货清单（不定期按GOMS更新）'!A:I,9,FALSE)</f>
        <v>6974950109233 ,	 6974950109233</v>
      </c>
      <c r="H2842" s="27" t="str">
        <f>VLOOKUP(B2842,'大货清单（不定期按GOMS更新）'!A:H,7,0)</f>
        <v>White</v>
      </c>
      <c r="I2842" s="27" t="str">
        <f>VLOOKUP(B2842,'大货清单（不定期按GOMS更新）'!A:F,6,FALSE)</f>
        <v>ACTIVE</v>
      </c>
      <c r="J2842" s="27" t="str">
        <f>VLOOKUP(B2842,'大货清单（不定期按GOMS更新）'!A:K,11,FALSE)</f>
        <v>5.2</v>
      </c>
      <c r="K2842" s="27" t="str">
        <f>VLOOKUP(B2842,'大货清单（不定期按GOMS更新）'!A:N,12,FALSE)</f>
        <v>676</v>
      </c>
      <c r="L2842" s="27" t="str">
        <f>VLOOKUP(B2842,'大货清单（不定期按GOMS更新）'!A:M,13,FALSE)</f>
        <v>165</v>
      </c>
      <c r="M2842" s="27" t="str">
        <f>VLOOKUP(B2842,'大货清单（不定期按GOMS更新）'!A:N,14,FALSE)</f>
        <v>293</v>
      </c>
      <c r="N2842" s="53" t="s">
        <v>4996</v>
      </c>
      <c r="O2842" s="27">
        <f>IFERROR(VLOOKUP(N2842,'散件迭代（不定期更新）'!C:J,8,FALSE),0)</f>
        <v>0</v>
      </c>
      <c r="P2842" s="27" t="str">
        <f>IFERROR(VLOOKUP(N2842,'散件（更新）'!B:H,3,FALSE),0)</f>
        <v>/</v>
      </c>
      <c r="Q2842" s="27" t="str">
        <f>VLOOKUP(N2842,'散件（更新）'!B:H,2,FALSE)</f>
        <v>114-23420407</v>
      </c>
      <c r="R2842" s="27" t="str">
        <f>VLOOKUP(N2842,'散件（更新）'!B:H,7,FALSE)</f>
        <v>Carpet Brush</v>
      </c>
      <c r="S2842" s="27">
        <f>VLOOKUP(N2842,'散件（更新）'!B:E,4,FALSE)</f>
        <v>0</v>
      </c>
      <c r="T2842" s="27" t="s">
        <v>8759</v>
      </c>
      <c r="U2842" s="28" t="str">
        <f>VLOOKUP(N2842,'散件（更新）'!B:G,6,FALSE)</f>
        <v>AA2346B地毯刷组件轻智能款</v>
      </c>
      <c r="V2842" s="28" t="str">
        <f>VLOOKUP(N2842,'散件（更新）'!B:I,8,FALSE)</f>
        <v>6974950108489</v>
      </c>
    </row>
    <row r="2843" spans="1:22">
      <c r="A2843" s="57">
        <v>46169</v>
      </c>
      <c r="B2843" s="48" t="s">
        <v>5125</v>
      </c>
      <c r="C2843" s="27" t="str">
        <f>VLOOKUP(B2843,'大货清单（不定期按GOMS更新）'!A:H,8,0)</f>
        <v>107-23420505</v>
      </c>
      <c r="D2843" s="27" t="str">
        <f>VLOOKUP(B2843,'大货清单（不定期按GOMS更新）'!A:C,3,0)</f>
        <v>ZB2342E-05</v>
      </c>
      <c r="E2843" s="27" t="str">
        <f>VLOOKUP(B2843,'大货清单（不定期按GOMS更新）'!A:H,4,0)</f>
        <v>DE,CH,PL,RO,DK,NL,LT,AT,FR,ES,GR,UA,CZ,HU</v>
      </c>
      <c r="F2843" s="27" t="str">
        <f>VLOOKUP(B2843,'大货清单（不定期按GOMS更新）'!A:H,2,0)</f>
        <v>A30S PLUS</v>
      </c>
      <c r="G2843" s="28" t="str">
        <f>VLOOKUP(B2843,'大货清单（不定期按GOMS更新）'!A:I,9,FALSE)</f>
        <v>6974950109233 ,	 6974950109233</v>
      </c>
      <c r="H2843" s="27" t="str">
        <f>VLOOKUP(B2843,'大货清单（不定期按GOMS更新）'!A:H,7,0)</f>
        <v>White</v>
      </c>
      <c r="I2843" s="27" t="str">
        <f>VLOOKUP(B2843,'大货清单（不定期按GOMS更新）'!A:F,6,FALSE)</f>
        <v>ACTIVE</v>
      </c>
      <c r="J2843" s="27" t="str">
        <f>VLOOKUP(B2843,'大货清单（不定期按GOMS更新）'!A:K,11,FALSE)</f>
        <v>5.2</v>
      </c>
      <c r="K2843" s="27" t="str">
        <f>VLOOKUP(B2843,'大货清单（不定期按GOMS更新）'!A:N,12,FALSE)</f>
        <v>676</v>
      </c>
      <c r="L2843" s="27" t="str">
        <f>VLOOKUP(B2843,'大货清单（不定期按GOMS更新）'!A:M,13,FALSE)</f>
        <v>165</v>
      </c>
      <c r="M2843" s="27" t="str">
        <f>VLOOKUP(B2843,'大货清单（不定期按GOMS更新）'!A:N,14,FALSE)</f>
        <v>293</v>
      </c>
      <c r="N2843" s="51" t="s">
        <v>1369</v>
      </c>
      <c r="O2843" s="27">
        <f>IFERROR(VLOOKUP(N2843,'散件迭代（不定期更新）'!C:J,8,FALSE),0)</f>
        <v>0</v>
      </c>
      <c r="P2843" s="27" t="str">
        <f>IFERROR(VLOOKUP(N2843,'散件（更新）'!B:H,3,FALSE),0)</f>
        <v>206-1873-0205</v>
      </c>
      <c r="Q2843" s="27" t="str">
        <f>VLOOKUP(N2843,'散件（更新）'!B:H,2,FALSE)</f>
        <v>114-18730205</v>
      </c>
      <c r="R2843" s="27" t="str">
        <f>VLOOKUP(N2843,'散件（更新）'!B:H,7,FALSE)</f>
        <v>Soft dusting brush</v>
      </c>
      <c r="S2843" s="27" t="str">
        <f>VLOOKUP(N2843,'散件（更新）'!B:E,4,FALSE)</f>
        <v>https://tineco-yxzt.oss-accelerate.aliyuncs.com/product/114-18730205.jpg</v>
      </c>
      <c r="T2843" s="27" t="s">
        <v>8759</v>
      </c>
      <c r="U2843" s="28" t="str">
        <f>VLOOKUP(N2843,'散件（更新）'!B:G,6,FALSE)</f>
        <v>AA1886家电刷</v>
      </c>
      <c r="V2843" s="28" t="str">
        <f>VLOOKUP(N2843,'散件（更新）'!B:I,8,FALSE)</f>
        <v>6972200191526</v>
      </c>
    </row>
    <row r="2844" spans="1:22">
      <c r="A2844" s="57">
        <v>46169</v>
      </c>
      <c r="B2844" s="48" t="s">
        <v>5125</v>
      </c>
      <c r="C2844" s="27" t="str">
        <f>VLOOKUP(B2844,'大货清单（不定期按GOMS更新）'!A:H,8,0)</f>
        <v>107-23420505</v>
      </c>
      <c r="D2844" s="27" t="str">
        <f>VLOOKUP(B2844,'大货清单（不定期按GOMS更新）'!A:C,3,0)</f>
        <v>ZB2342E-05</v>
      </c>
      <c r="E2844" s="27" t="str">
        <f>VLOOKUP(B2844,'大货清单（不定期按GOMS更新）'!A:H,4,0)</f>
        <v>DE,CH,PL,RO,DK,NL,LT,AT,FR,ES,GR,UA,CZ,HU</v>
      </c>
      <c r="F2844" s="27" t="str">
        <f>VLOOKUP(B2844,'大货清单（不定期按GOMS更新）'!A:H,2,0)</f>
        <v>A30S PLUS</v>
      </c>
      <c r="G2844" s="28" t="str">
        <f>VLOOKUP(B2844,'大货清单（不定期按GOMS更新）'!A:I,9,FALSE)</f>
        <v>6974950109233 ,	 6974950109233</v>
      </c>
      <c r="H2844" s="27" t="str">
        <f>VLOOKUP(B2844,'大货清单（不定期按GOMS更新）'!A:H,7,0)</f>
        <v>White</v>
      </c>
      <c r="I2844" s="27" t="str">
        <f>VLOOKUP(B2844,'大货清单（不定期按GOMS更新）'!A:F,6,FALSE)</f>
        <v>ACTIVE</v>
      </c>
      <c r="J2844" s="27" t="str">
        <f>VLOOKUP(B2844,'大货清单（不定期按GOMS更新）'!A:K,11,FALSE)</f>
        <v>5.2</v>
      </c>
      <c r="K2844" s="27" t="str">
        <f>VLOOKUP(B2844,'大货清单（不定期按GOMS更新）'!A:N,12,FALSE)</f>
        <v>676</v>
      </c>
      <c r="L2844" s="27" t="str">
        <f>VLOOKUP(B2844,'大货清单（不定期按GOMS更新）'!A:M,13,FALSE)</f>
        <v>165</v>
      </c>
      <c r="M2844" s="27" t="str">
        <f>VLOOKUP(B2844,'大货清单（不定期按GOMS更新）'!A:N,14,FALSE)</f>
        <v>293</v>
      </c>
      <c r="N2844" s="51" t="s">
        <v>4990</v>
      </c>
      <c r="O2844" s="27">
        <f>IFERROR(VLOOKUP(N2844,'散件迭代（不定期更新）'!C:J,8,FALSE),0)</f>
        <v>0</v>
      </c>
      <c r="P2844" s="27" t="str">
        <f>IFERROR(VLOOKUP(N2844,'散件（更新）'!B:H,3,FALSE),0)</f>
        <v>/</v>
      </c>
      <c r="Q2844" s="27" t="str">
        <f>VLOOKUP(N2844,'散件（更新）'!B:H,2,FALSE)</f>
        <v>114-23420401</v>
      </c>
      <c r="R2844" s="27" t="str">
        <f>VLOOKUP(N2844,'散件（更新）'!B:H,7,FALSE)</f>
        <v>Dustbin Assembly</v>
      </c>
      <c r="S2844" s="27">
        <f>VLOOKUP(N2844,'散件（更新）'!B:E,4,FALSE)</f>
        <v>0</v>
      </c>
      <c r="T2844" s="27" t="s">
        <v>8759</v>
      </c>
      <c r="U2844" s="28" t="str">
        <f>VLOOKUP(N2844,'散件（更新）'!B:G,6,FALSE)</f>
        <v>尘桶组件轻智能款（包含过滤器，过滤棉）</v>
      </c>
      <c r="V2844" s="28" t="str">
        <f>VLOOKUP(N2844,'散件（更新）'!B:I,8,FALSE)</f>
        <v>6974950108410</v>
      </c>
    </row>
    <row r="2845" spans="1:22">
      <c r="A2845" s="57">
        <v>46169</v>
      </c>
      <c r="B2845" s="48" t="s">
        <v>5125</v>
      </c>
      <c r="C2845" s="27" t="str">
        <f>VLOOKUP(B2845,'大货清单（不定期按GOMS更新）'!A:H,8,0)</f>
        <v>107-23420505</v>
      </c>
      <c r="D2845" s="27" t="str">
        <f>VLOOKUP(B2845,'大货清单（不定期按GOMS更新）'!A:C,3,0)</f>
        <v>ZB2342E-05</v>
      </c>
      <c r="E2845" s="27" t="str">
        <f>VLOOKUP(B2845,'大货清单（不定期按GOMS更新）'!A:H,4,0)</f>
        <v>DE,CH,PL,RO,DK,NL,LT,AT,FR,ES,GR,UA,CZ,HU</v>
      </c>
      <c r="F2845" s="27" t="str">
        <f>VLOOKUP(B2845,'大货清单（不定期按GOMS更新）'!A:H,2,0)</f>
        <v>A30S PLUS</v>
      </c>
      <c r="G2845" s="28" t="str">
        <f>VLOOKUP(B2845,'大货清单（不定期按GOMS更新）'!A:I,9,FALSE)</f>
        <v>6974950109233 ,	 6974950109233</v>
      </c>
      <c r="H2845" s="27" t="str">
        <f>VLOOKUP(B2845,'大货清单（不定期按GOMS更新）'!A:H,7,0)</f>
        <v>White</v>
      </c>
      <c r="I2845" s="27" t="str">
        <f>VLOOKUP(B2845,'大货清单（不定期按GOMS更新）'!A:F,6,FALSE)</f>
        <v>ACTIVE</v>
      </c>
      <c r="J2845" s="27" t="str">
        <f>VLOOKUP(B2845,'大货清单（不定期按GOMS更新）'!A:K,11,FALSE)</f>
        <v>5.2</v>
      </c>
      <c r="K2845" s="27" t="str">
        <f>VLOOKUP(B2845,'大货清单（不定期按GOMS更新）'!A:N,12,FALSE)</f>
        <v>676</v>
      </c>
      <c r="L2845" s="27" t="str">
        <f>VLOOKUP(B2845,'大货清单（不定期按GOMS更新）'!A:M,13,FALSE)</f>
        <v>165</v>
      </c>
      <c r="M2845" s="27" t="str">
        <f>VLOOKUP(B2845,'大货清单（不定期按GOMS更新）'!A:N,14,FALSE)</f>
        <v>293</v>
      </c>
      <c r="N2845" s="51" t="s">
        <v>4992</v>
      </c>
      <c r="O2845" s="27">
        <f>IFERROR(VLOOKUP(N2845,'散件迭代（不定期更新）'!C:J,8,FALSE),0)</f>
        <v>0</v>
      </c>
      <c r="P2845" s="27" t="str">
        <f>IFERROR(VLOOKUP(N2845,'散件（更新）'!B:H,3,FALSE),0)</f>
        <v>/</v>
      </c>
      <c r="Q2845" s="27" t="str">
        <f>VLOOKUP(N2845,'散件（更新）'!B:H,2,FALSE)</f>
        <v>114-23420403</v>
      </c>
      <c r="R2845" s="27" t="str">
        <f>VLOOKUP(N2845,'散件（更新）'!B:H,7,FALSE)</f>
        <v>HEPA</v>
      </c>
      <c r="S2845" s="27">
        <f>VLOOKUP(N2845,'散件（更新）'!B:E,4,FALSE)</f>
        <v>0</v>
      </c>
      <c r="T2845" s="27" t="s">
        <v>8759</v>
      </c>
      <c r="U2845" s="28" t="str">
        <f>VLOOKUP(N2845,'散件（更新）'!B:G,6,FALSE)</f>
        <v>HEPA组件</v>
      </c>
      <c r="V2845" s="28" t="str">
        <f>VLOOKUP(N2845,'散件（更新）'!B:I,8,FALSE)</f>
        <v>6974950108434</v>
      </c>
    </row>
    <row r="2846" spans="1:22">
      <c r="A2846" s="57">
        <v>46169</v>
      </c>
      <c r="B2846" s="48" t="s">
        <v>5125</v>
      </c>
      <c r="C2846" s="27" t="str">
        <f>VLOOKUP(B2846,'大货清单（不定期按GOMS更新）'!A:H,8,0)</f>
        <v>107-23420505</v>
      </c>
      <c r="D2846" s="27" t="str">
        <f>VLOOKUP(B2846,'大货清单（不定期按GOMS更新）'!A:C,3,0)</f>
        <v>ZB2342E-05</v>
      </c>
      <c r="E2846" s="27" t="str">
        <f>VLOOKUP(B2846,'大货清单（不定期按GOMS更新）'!A:H,4,0)</f>
        <v>DE,CH,PL,RO,DK,NL,LT,AT,FR,ES,GR,UA,CZ,HU</v>
      </c>
      <c r="F2846" s="27" t="str">
        <f>VLOOKUP(B2846,'大货清单（不定期按GOMS更新）'!A:H,2,0)</f>
        <v>A30S PLUS</v>
      </c>
      <c r="G2846" s="28" t="str">
        <f>VLOOKUP(B2846,'大货清单（不定期按GOMS更新）'!A:I,9,FALSE)</f>
        <v>6974950109233 ,	 6974950109233</v>
      </c>
      <c r="H2846" s="27" t="str">
        <f>VLOOKUP(B2846,'大货清单（不定期按GOMS更新）'!A:H,7,0)</f>
        <v>White</v>
      </c>
      <c r="I2846" s="27" t="str">
        <f>VLOOKUP(B2846,'大货清单（不定期按GOMS更新）'!A:F,6,FALSE)</f>
        <v>ACTIVE</v>
      </c>
      <c r="J2846" s="27" t="str">
        <f>VLOOKUP(B2846,'大货清单（不定期按GOMS更新）'!A:K,11,FALSE)</f>
        <v>5.2</v>
      </c>
      <c r="K2846" s="27" t="str">
        <f>VLOOKUP(B2846,'大货清单（不定期按GOMS更新）'!A:N,12,FALSE)</f>
        <v>676</v>
      </c>
      <c r="L2846" s="27" t="str">
        <f>VLOOKUP(B2846,'大货清单（不定期按GOMS更新）'!A:M,13,FALSE)</f>
        <v>165</v>
      </c>
      <c r="M2846" s="27" t="str">
        <f>VLOOKUP(B2846,'大货清单（不定期按GOMS更新）'!A:N,14,FALSE)</f>
        <v>293</v>
      </c>
      <c r="N2846" s="51" t="s">
        <v>1363</v>
      </c>
      <c r="O2846" s="27" t="str">
        <f>IFERROR(VLOOKUP(N2846,'散件迭代（不定期更新）'!C:J,8,FALSE),0)</f>
        <v>A12</v>
      </c>
      <c r="P2846" s="27" t="str">
        <f>IFERROR(VLOOKUP(N2846,'散件（更新）'!B:H,3,FALSE),0)</f>
        <v>206-1873-0010</v>
      </c>
      <c r="Q2846" s="27" t="str">
        <f>VLOOKUP(N2846,'散件（更新）'!B:H,2,FALSE)</f>
        <v>114-18730010</v>
      </c>
      <c r="R2846" s="27" t="str">
        <f>VLOOKUP(N2846,'散件（更新）'!B:H,7,FALSE)</f>
        <v>Accessory Kit</v>
      </c>
      <c r="S2846" s="27" t="str">
        <f>VLOOKUP(N2846,'散件（更新）'!B:E,4,FALSE)</f>
        <v>https://tineco-yxzt.oss-accelerate.aliyuncs.com/product/114-18730010.jpg</v>
      </c>
      <c r="T2846" s="27" t="s">
        <v>8759</v>
      </c>
      <c r="U2846" s="28" t="str">
        <f>VLOOKUP(N2846,'散件（更新）'!B:G,6,FALSE)</f>
        <v>附件套装(家电刷组件+伸缩扁吸组件+转折管组件+伸缩软管组件)</v>
      </c>
      <c r="V2846" s="28" t="str">
        <f>VLOOKUP(N2846,'散件（更新）'!B:I,8,FALSE)</f>
        <v>6972200191519</v>
      </c>
    </row>
    <row r="2847" spans="1:22">
      <c r="A2847" s="57">
        <v>46169</v>
      </c>
      <c r="B2847" s="48" t="s">
        <v>5125</v>
      </c>
      <c r="C2847" s="27" t="str">
        <f>VLOOKUP(B2847,'大货清单（不定期按GOMS更新）'!A:H,8,0)</f>
        <v>107-23420505</v>
      </c>
      <c r="D2847" s="27" t="str">
        <f>VLOOKUP(B2847,'大货清单（不定期按GOMS更新）'!A:C,3,0)</f>
        <v>ZB2342E-05</v>
      </c>
      <c r="E2847" s="27" t="str">
        <f>VLOOKUP(B2847,'大货清单（不定期按GOMS更新）'!A:H,4,0)</f>
        <v>DE,CH,PL,RO,DK,NL,LT,AT,FR,ES,GR,UA,CZ,HU</v>
      </c>
      <c r="F2847" s="27" t="str">
        <f>VLOOKUP(B2847,'大货清单（不定期按GOMS更新）'!A:H,2,0)</f>
        <v>A30S PLUS</v>
      </c>
      <c r="G2847" s="28" t="str">
        <f>VLOOKUP(B2847,'大货清单（不定期按GOMS更新）'!A:I,9,FALSE)</f>
        <v>6974950109233 ,	 6974950109233</v>
      </c>
      <c r="H2847" s="27" t="str">
        <f>VLOOKUP(B2847,'大货清单（不定期按GOMS更新）'!A:H,7,0)</f>
        <v>White</v>
      </c>
      <c r="I2847" s="27" t="str">
        <f>VLOOKUP(B2847,'大货清单（不定期按GOMS更新）'!A:F,6,FALSE)</f>
        <v>ACTIVE</v>
      </c>
      <c r="J2847" s="27" t="str">
        <f>VLOOKUP(B2847,'大货清单（不定期按GOMS更新）'!A:K,11,FALSE)</f>
        <v>5.2</v>
      </c>
      <c r="K2847" s="27" t="str">
        <f>VLOOKUP(B2847,'大货清单（不定期按GOMS更新）'!A:N,12,FALSE)</f>
        <v>676</v>
      </c>
      <c r="L2847" s="27" t="str">
        <f>VLOOKUP(B2847,'大货清单（不定期按GOMS更新）'!A:M,13,FALSE)</f>
        <v>165</v>
      </c>
      <c r="M2847" s="27" t="str">
        <f>VLOOKUP(B2847,'大货清单（不定期按GOMS更新）'!A:N,14,FALSE)</f>
        <v>293</v>
      </c>
      <c r="N2847" s="51" t="s">
        <v>4994</v>
      </c>
      <c r="O2847" s="27">
        <f>IFERROR(VLOOKUP(N2847,'散件迭代（不定期更新）'!C:J,8,FALSE),0)</f>
        <v>0</v>
      </c>
      <c r="P2847" s="27" t="str">
        <f>IFERROR(VLOOKUP(N2847,'散件（更新）'!B:H,3,FALSE),0)</f>
        <v>/</v>
      </c>
      <c r="Q2847" s="27" t="str">
        <f>VLOOKUP(N2847,'散件（更新）'!B:H,2,FALSE)</f>
        <v>114-23420501</v>
      </c>
      <c r="R2847" s="27" t="str">
        <f>VLOOKUP(N2847,'散件（更新）'!B:H,7,FALSE)</f>
        <v>Main Body</v>
      </c>
      <c r="S2847" s="27">
        <f>VLOOKUP(N2847,'散件（更新）'!B:E,4,FALSE)</f>
        <v>0</v>
      </c>
      <c r="T2847" s="27" t="s">
        <v>8759</v>
      </c>
      <c r="U2847" s="28" t="str">
        <f>VLOOKUP(N2847,'散件（更新）'!B:G,6,FALSE)</f>
        <v>主体组件轻智能款(黑白）</v>
      </c>
      <c r="V2847" s="28" t="str">
        <f>VLOOKUP(N2847,'散件（更新）'!B:I,8,FALSE)</f>
        <v>6974950108465</v>
      </c>
    </row>
    <row r="2848" spans="1:22">
      <c r="A2848" s="57">
        <v>46169</v>
      </c>
      <c r="B2848" s="48" t="s">
        <v>5125</v>
      </c>
      <c r="C2848" s="27" t="str">
        <f>VLOOKUP(B2848,'大货清单（不定期按GOMS更新）'!A:H,8,0)</f>
        <v>107-23420505</v>
      </c>
      <c r="D2848" s="27" t="str">
        <f>VLOOKUP(B2848,'大货清单（不定期按GOMS更新）'!A:C,3,0)</f>
        <v>ZB2342E-05</v>
      </c>
      <c r="E2848" s="27" t="str">
        <f>VLOOKUP(B2848,'大货清单（不定期按GOMS更新）'!A:H,4,0)</f>
        <v>DE,CH,PL,RO,DK,NL,LT,AT,FR,ES,GR,UA,CZ,HU</v>
      </c>
      <c r="F2848" s="27" t="str">
        <f>VLOOKUP(B2848,'大货清单（不定期按GOMS更新）'!A:H,2,0)</f>
        <v>A30S PLUS</v>
      </c>
      <c r="G2848" s="28" t="str">
        <f>VLOOKUP(B2848,'大货清单（不定期按GOMS更新）'!A:I,9,FALSE)</f>
        <v>6974950109233 ,	 6974950109233</v>
      </c>
      <c r="H2848" s="27" t="str">
        <f>VLOOKUP(B2848,'大货清单（不定期按GOMS更新）'!A:H,7,0)</f>
        <v>White</v>
      </c>
      <c r="I2848" s="27" t="str">
        <f>VLOOKUP(B2848,'大货清单（不定期按GOMS更新）'!A:F,6,FALSE)</f>
        <v>ACTIVE</v>
      </c>
      <c r="J2848" s="27" t="str">
        <f>VLOOKUP(B2848,'大货清单（不定期按GOMS更新）'!A:K,11,FALSE)</f>
        <v>5.2</v>
      </c>
      <c r="K2848" s="27" t="str">
        <f>VLOOKUP(B2848,'大货清单（不定期按GOMS更新）'!A:N,12,FALSE)</f>
        <v>676</v>
      </c>
      <c r="L2848" s="27" t="str">
        <f>VLOOKUP(B2848,'大货清单（不定期按GOMS更新）'!A:M,13,FALSE)</f>
        <v>165</v>
      </c>
      <c r="M2848" s="27" t="str">
        <f>VLOOKUP(B2848,'大货清单（不定期按GOMS更新）'!A:N,14,FALSE)</f>
        <v>293</v>
      </c>
      <c r="N2848" s="51" t="s">
        <v>4988</v>
      </c>
      <c r="O2848" s="27">
        <f>IFERROR(VLOOKUP(N2848,'散件迭代（不定期更新）'!C:J,8,FALSE),0)</f>
        <v>0</v>
      </c>
      <c r="P2848" s="27" t="str">
        <f>IFERROR(VLOOKUP(N2848,'散件（更新）'!B:H,3,FALSE),0)</f>
        <v>/</v>
      </c>
      <c r="Q2848" s="27" t="str">
        <f>VLOOKUP(N2848,'散件（更新）'!B:H,2,FALSE)</f>
        <v>114-23420500</v>
      </c>
      <c r="R2848" s="27" t="str">
        <f>VLOOKUP(N2848,'散件（更新）'!B:H,7,FALSE)</f>
        <v>Adapter</v>
      </c>
      <c r="S2848" s="27">
        <f>VLOOKUP(N2848,'散件（更新）'!B:E,4,FALSE)</f>
        <v>0</v>
      </c>
      <c r="T2848" s="27" t="s">
        <v>8759</v>
      </c>
      <c r="U2848" s="28" t="str">
        <f>VLOOKUP(N2848,'散件（更新）'!B:G,6,FALSE)</f>
        <v>适配器轻智能款欧版</v>
      </c>
      <c r="V2848" s="28" t="str">
        <f>VLOOKUP(N2848,'散件（更新）'!B:I,8,FALSE)</f>
        <v>6974950108397</v>
      </c>
    </row>
    <row r="2849" spans="1:22">
      <c r="A2849" s="57">
        <v>46169</v>
      </c>
      <c r="B2849" s="48" t="s">
        <v>5125</v>
      </c>
      <c r="C2849" s="27" t="str">
        <f>VLOOKUP(B2849,'大货清单（不定期按GOMS更新）'!A:H,8,0)</f>
        <v>107-23420505</v>
      </c>
      <c r="D2849" s="27" t="str">
        <f>VLOOKUP(B2849,'大货清单（不定期按GOMS更新）'!A:C,3,0)</f>
        <v>ZB2342E-05</v>
      </c>
      <c r="E2849" s="27" t="str">
        <f>VLOOKUP(B2849,'大货清单（不定期按GOMS更新）'!A:H,4,0)</f>
        <v>DE,CH,PL,RO,DK,NL,LT,AT,FR,ES,GR,UA,CZ,HU</v>
      </c>
      <c r="F2849" s="27" t="str">
        <f>VLOOKUP(B2849,'大货清单（不定期按GOMS更新）'!A:H,2,0)</f>
        <v>A30S PLUS</v>
      </c>
      <c r="G2849" s="28" t="str">
        <f>VLOOKUP(B2849,'大货清单（不定期按GOMS更新）'!A:I,9,FALSE)</f>
        <v>6974950109233 ,	 6974950109233</v>
      </c>
      <c r="H2849" s="27" t="str">
        <f>VLOOKUP(B2849,'大货清单（不定期按GOMS更新）'!A:H,7,0)</f>
        <v>White</v>
      </c>
      <c r="I2849" s="27" t="str">
        <f>VLOOKUP(B2849,'大货清单（不定期按GOMS更新）'!A:F,6,FALSE)</f>
        <v>ACTIVE</v>
      </c>
      <c r="J2849" s="27" t="str">
        <f>VLOOKUP(B2849,'大货清单（不定期按GOMS更新）'!A:K,11,FALSE)</f>
        <v>5.2</v>
      </c>
      <c r="K2849" s="27" t="str">
        <f>VLOOKUP(B2849,'大货清单（不定期按GOMS更新）'!A:N,12,FALSE)</f>
        <v>676</v>
      </c>
      <c r="L2849" s="27" t="str">
        <f>VLOOKUP(B2849,'大货清单（不定期按GOMS更新）'!A:M,13,FALSE)</f>
        <v>165</v>
      </c>
      <c r="M2849" s="27" t="str">
        <f>VLOOKUP(B2849,'大货清单（不定期按GOMS更新）'!A:N,14,FALSE)</f>
        <v>293</v>
      </c>
      <c r="N2849" s="51" t="s">
        <v>4991</v>
      </c>
      <c r="O2849" s="27">
        <f>IFERROR(VLOOKUP(N2849,'散件迭代（不定期更新）'!C:J,8,FALSE),0)</f>
        <v>0</v>
      </c>
      <c r="P2849" s="27" t="str">
        <f>IFERROR(VLOOKUP(N2849,'散件（更新）'!B:H,3,FALSE),0)</f>
        <v>/</v>
      </c>
      <c r="Q2849" s="27" t="str">
        <f>VLOOKUP(N2849,'散件（更新）'!B:H,2,FALSE)</f>
        <v>114-23420402</v>
      </c>
      <c r="R2849" s="27" t="str">
        <f>VLOOKUP(N2849,'散件（更新）'!B:H,7,FALSE)</f>
        <v>Wall-Mounted Dock</v>
      </c>
      <c r="S2849" s="27">
        <f>VLOOKUP(N2849,'散件（更新）'!B:E,4,FALSE)</f>
        <v>0</v>
      </c>
      <c r="T2849" s="27" t="s">
        <v>8759</v>
      </c>
      <c r="U2849" s="28" t="str">
        <f>VLOOKUP(N2849,'散件（更新）'!B:G,6,FALSE)</f>
        <v>墙挂组件（含壁钉包）</v>
      </c>
      <c r="V2849" s="28" t="str">
        <f>VLOOKUP(N2849,'散件（更新）'!B:I,8,FALSE)</f>
        <v>6974950108427</v>
      </c>
    </row>
    <row r="2850" spans="1:22">
      <c r="A2850" s="57">
        <v>46169</v>
      </c>
      <c r="B2850" s="48" t="s">
        <v>5125</v>
      </c>
      <c r="C2850" s="27" t="str">
        <f>VLOOKUP(B2850,'大货清单（不定期按GOMS更新）'!A:H,8,0)</f>
        <v>107-23420505</v>
      </c>
      <c r="D2850" s="27" t="str">
        <f>VLOOKUP(B2850,'大货清单（不定期按GOMS更新）'!A:C,3,0)</f>
        <v>ZB2342E-05</v>
      </c>
      <c r="E2850" s="27" t="str">
        <f>VLOOKUP(B2850,'大货清单（不定期按GOMS更新）'!A:H,4,0)</f>
        <v>DE,CH,PL,RO,DK,NL,LT,AT,FR,ES,GR,UA,CZ,HU</v>
      </c>
      <c r="F2850" s="27" t="str">
        <f>VLOOKUP(B2850,'大货清单（不定期按GOMS更新）'!A:H,2,0)</f>
        <v>A30S PLUS</v>
      </c>
      <c r="G2850" s="28" t="str">
        <f>VLOOKUP(B2850,'大货清单（不定期按GOMS更新）'!A:I,9,FALSE)</f>
        <v>6974950109233 ,	 6974950109233</v>
      </c>
      <c r="H2850" s="27" t="str">
        <f>VLOOKUP(B2850,'大货清单（不定期按GOMS更新）'!A:H,7,0)</f>
        <v>White</v>
      </c>
      <c r="I2850" s="27" t="str">
        <f>VLOOKUP(B2850,'大货清单（不定期按GOMS更新）'!A:F,6,FALSE)</f>
        <v>ACTIVE</v>
      </c>
      <c r="J2850" s="27" t="str">
        <f>VLOOKUP(B2850,'大货清单（不定期按GOMS更新）'!A:K,11,FALSE)</f>
        <v>5.2</v>
      </c>
      <c r="K2850" s="27" t="str">
        <f>VLOOKUP(B2850,'大货清单（不定期按GOMS更新）'!A:N,12,FALSE)</f>
        <v>676</v>
      </c>
      <c r="L2850" s="27" t="str">
        <f>VLOOKUP(B2850,'大货清单（不定期按GOMS更新）'!A:M,13,FALSE)</f>
        <v>165</v>
      </c>
      <c r="M2850" s="27" t="str">
        <f>VLOOKUP(B2850,'大货清单（不定期按GOMS更新）'!A:N,14,FALSE)</f>
        <v>293</v>
      </c>
      <c r="N2850" s="51" t="s">
        <v>1390</v>
      </c>
      <c r="O2850" s="27">
        <f>IFERROR(VLOOKUP(N2850,'散件迭代（不定期更新）'!C:J,8,FALSE),0)</f>
        <v>0</v>
      </c>
      <c r="P2850" s="27" t="str">
        <f>IFERROR(VLOOKUP(N2850,'散件（更新）'!B:H,3,FALSE),0)</f>
        <v>206-1873-2333</v>
      </c>
      <c r="Q2850" s="27" t="str">
        <f>VLOOKUP(N2850,'散件（更新）'!B:H,2,FALSE)</f>
        <v>114-18732333</v>
      </c>
      <c r="R2850" s="27" t="str">
        <f>VLOOKUP(N2850,'散件（更新）'!B:H,7,FALSE)</f>
        <v>[EHA]Power brush release button + spring</v>
      </c>
      <c r="S2850" s="27" t="str">
        <f>VLOOKUP(N2850,'散件（更新）'!B:E,4,FALSE)</f>
        <v>https://tineco-yxzt.oss-accelerate.aliyuncs.com/20231219/9VSRB121100_1702948075363.png</v>
      </c>
      <c r="T2850" s="27" t="s">
        <v>8759</v>
      </c>
      <c r="U2850" s="28" t="str">
        <f>VLOOKUP(N2850,'散件（更新）'!B:G,6,FALSE)</f>
        <v>释放按钮+弹簧组件（散件专用）</v>
      </c>
      <c r="V2850" s="28" t="str">
        <f>VLOOKUP(N2850,'散件（更新）'!B:I,8,FALSE)</f>
        <v>6972200197429</v>
      </c>
    </row>
    <row r="2851" spans="1:22">
      <c r="A2851" s="57">
        <v>46169</v>
      </c>
      <c r="B2851" s="48" t="s">
        <v>5125</v>
      </c>
      <c r="C2851" s="27" t="str">
        <f>VLOOKUP(B2851,'大货清单（不定期按GOMS更新）'!A:H,8,0)</f>
        <v>107-23420505</v>
      </c>
      <c r="D2851" s="27" t="str">
        <f>VLOOKUP(B2851,'大货清单（不定期按GOMS更新）'!A:C,3,0)</f>
        <v>ZB2342E-05</v>
      </c>
      <c r="E2851" s="27" t="str">
        <f>VLOOKUP(B2851,'大货清单（不定期按GOMS更新）'!A:H,4,0)</f>
        <v>DE,CH,PL,RO,DK,NL,LT,AT,FR,ES,GR,UA,CZ,HU</v>
      </c>
      <c r="F2851" s="27" t="str">
        <f>VLOOKUP(B2851,'大货清单（不定期按GOMS更新）'!A:H,2,0)</f>
        <v>A30S PLUS</v>
      </c>
      <c r="G2851" s="28" t="str">
        <f>VLOOKUP(B2851,'大货清单（不定期按GOMS更新）'!A:I,9,FALSE)</f>
        <v>6974950109233 ,	 6974950109233</v>
      </c>
      <c r="H2851" s="27" t="str">
        <f>VLOOKUP(B2851,'大货清单（不定期按GOMS更新）'!A:H,7,0)</f>
        <v>White</v>
      </c>
      <c r="I2851" s="27" t="str">
        <f>VLOOKUP(B2851,'大货清单（不定期按GOMS更新）'!A:F,6,FALSE)</f>
        <v>ACTIVE</v>
      </c>
      <c r="J2851" s="27" t="str">
        <f>VLOOKUP(B2851,'大货清单（不定期按GOMS更新）'!A:K,11,FALSE)</f>
        <v>5.2</v>
      </c>
      <c r="K2851" s="27" t="str">
        <f>VLOOKUP(B2851,'大货清单（不定期按GOMS更新）'!A:N,12,FALSE)</f>
        <v>676</v>
      </c>
      <c r="L2851" s="27" t="str">
        <f>VLOOKUP(B2851,'大货清单（不定期按GOMS更新）'!A:M,13,FALSE)</f>
        <v>165</v>
      </c>
      <c r="M2851" s="27" t="str">
        <f>VLOOKUP(B2851,'大货清单（不定期按GOMS更新）'!A:N,14,FALSE)</f>
        <v>293</v>
      </c>
      <c r="N2851" s="51" t="s">
        <v>338</v>
      </c>
      <c r="O2851" s="27" t="str">
        <f>IFERROR(VLOOKUP(N2851,'散件迭代（不定期更新）'!C:J,8,FALSE),0)</f>
        <v>A42</v>
      </c>
      <c r="P2851" s="27" t="str">
        <f>IFERROR(VLOOKUP(N2851,'散件（更新）'!B:H,3,FALSE),0)</f>
        <v>206-1873-0209</v>
      </c>
      <c r="Q2851" s="27" t="str">
        <f>VLOOKUP(N2851,'散件（更新）'!B:H,2,FALSE)</f>
        <v>114-18730209</v>
      </c>
      <c r="R2851" s="27" t="str">
        <f>VLOOKUP(N2851,'散件（更新）'!B:H,7,FALSE)</f>
        <v>Crevice Tool</v>
      </c>
      <c r="S2851" s="27" t="str">
        <f>VLOOKUP(N2851,'散件（更新）'!B:E,4,FALSE)</f>
        <v>https://tineco-yxzt.oss-accelerate.aliyuncs.com/product/114-18730209.png</v>
      </c>
      <c r="T2851" s="27" t="s">
        <v>8759</v>
      </c>
      <c r="U2851" s="28" t="str">
        <f>VLOOKUP(N2851,'散件（更新）'!B:G,6,FALSE)</f>
        <v>扁吸组件</v>
      </c>
      <c r="V2851" s="28" t="str">
        <f>VLOOKUP(N2851,'散件（更新）'!B:I,8,FALSE)</f>
        <v>6972200191496</v>
      </c>
    </row>
    <row r="2852" spans="1:22">
      <c r="A2852" s="57">
        <v>46169</v>
      </c>
      <c r="B2852" s="48" t="s">
        <v>5109</v>
      </c>
      <c r="C2852" s="27" t="str">
        <f>VLOOKUP(B2852,'大货清单（不定期按GOMS更新）'!A:H,8,0)</f>
        <v>107-23420902</v>
      </c>
      <c r="D2852" s="27" t="str">
        <f>VLOOKUP(B2852,'大货清单（不定期按GOMS更新）'!A:C,3,0)</f>
        <v>ZB2342I-02</v>
      </c>
      <c r="E2852" s="27" t="str">
        <f>VLOOKUP(B2852,'大货清单（不定期按GOMS更新）'!A:H,4,0)</f>
        <v>GB</v>
      </c>
      <c r="F2852" s="27" t="str">
        <f>VLOOKUP(B2852,'大货清单（不定期按GOMS更新）'!A:H,2,0)</f>
        <v>A30S PLUS</v>
      </c>
      <c r="G2852" s="28">
        <f>VLOOKUP(B2852,'大货清单（不定期按GOMS更新）'!A:I,9,FALSE)</f>
        <v>6974950109240</v>
      </c>
      <c r="H2852" s="27" t="str">
        <f>VLOOKUP(B2852,'大货清单（不定期按GOMS更新）'!A:H,7,0)</f>
        <v>White</v>
      </c>
      <c r="I2852" s="27" t="str">
        <f>VLOOKUP(B2852,'大货清单（不定期按GOMS更新）'!A:F,6,FALSE)</f>
        <v>ACTIVE</v>
      </c>
      <c r="J2852" s="27" t="str">
        <f>VLOOKUP(B2852,'大货清单（不定期按GOMS更新）'!A:K,11,FALSE)</f>
        <v>5.2</v>
      </c>
      <c r="K2852" s="27" t="str">
        <f>VLOOKUP(B2852,'大货清单（不定期按GOMS更新）'!A:N,12,FALSE)</f>
        <v>676</v>
      </c>
      <c r="L2852" s="27" t="str">
        <f>VLOOKUP(B2852,'大货清单（不定期按GOMS更新）'!A:M,13,FALSE)</f>
        <v>165</v>
      </c>
      <c r="M2852" s="27" t="str">
        <f>VLOOKUP(B2852,'大货清单（不定期按GOMS更新）'!A:N,14,FALSE)</f>
        <v>293</v>
      </c>
      <c r="N2852" s="51" t="s">
        <v>1218</v>
      </c>
      <c r="O2852" s="27">
        <f>IFERROR(VLOOKUP(N2852,'散件迭代（不定期更新）'!C:J,8,FALSE),0)</f>
        <v>0</v>
      </c>
      <c r="P2852" s="27" t="str">
        <f>IFERROR(VLOOKUP(N2852,'散件（更新）'!B:H,3,FALSE),0)</f>
        <v>206-2029-0614</v>
      </c>
      <c r="Q2852" s="27" t="str">
        <f>VLOOKUP(N2852,'散件（更新）'!B:H,2,FALSE)</f>
        <v>114-20290614</v>
      </c>
      <c r="R2852" s="27" t="str">
        <f>VLOOKUP(N2852,'散件（更新）'!B:H,7,FALSE)</f>
        <v>Repair Wheel</v>
      </c>
      <c r="S2852" s="27" t="str">
        <f>VLOOKUP(N2852,'散件（更新）'!B:E,4,FALSE)</f>
        <v>https://tineco-yxzt.oss-accelerate.aliyuncs.com/20231219/9SWRW100000_1702948048100.png</v>
      </c>
      <c r="T2852" s="27" t="s">
        <v>8759</v>
      </c>
      <c r="U2852" s="28" t="str">
        <f>VLOOKUP(N2852,'散件（更新）'!B:G,6,FALSE)</f>
        <v>小轮包胶组件（2个小轮+2个轴）</v>
      </c>
      <c r="V2852" s="28" t="str">
        <f>VLOOKUP(N2852,'散件（更新）'!B:I,8,FALSE)</f>
        <v>6972200198358</v>
      </c>
    </row>
    <row r="2853" spans="1:22">
      <c r="A2853" s="57">
        <v>46169</v>
      </c>
      <c r="B2853" s="48" t="s">
        <v>5109</v>
      </c>
      <c r="C2853" s="27" t="str">
        <f>VLOOKUP(B2853,'大货清单（不定期按GOMS更新）'!A:H,8,0)</f>
        <v>107-23420902</v>
      </c>
      <c r="D2853" s="27" t="str">
        <f>VLOOKUP(B2853,'大货清单（不定期按GOMS更新）'!A:C,3,0)</f>
        <v>ZB2342I-02</v>
      </c>
      <c r="E2853" s="27" t="str">
        <f>VLOOKUP(B2853,'大货清单（不定期按GOMS更新）'!A:H,4,0)</f>
        <v>GB</v>
      </c>
      <c r="F2853" s="27" t="str">
        <f>VLOOKUP(B2853,'大货清单（不定期按GOMS更新）'!A:H,2,0)</f>
        <v>A30S PLUS</v>
      </c>
      <c r="G2853" s="28">
        <f>VLOOKUP(B2853,'大货清单（不定期按GOMS更新）'!A:I,9,FALSE)</f>
        <v>6974950109240</v>
      </c>
      <c r="H2853" s="27" t="str">
        <f>VLOOKUP(B2853,'大货清单（不定期按GOMS更新）'!A:H,7,0)</f>
        <v>White</v>
      </c>
      <c r="I2853" s="27" t="str">
        <f>VLOOKUP(B2853,'大货清单（不定期按GOMS更新）'!A:F,6,FALSE)</f>
        <v>ACTIVE</v>
      </c>
      <c r="J2853" s="27" t="str">
        <f>VLOOKUP(B2853,'大货清单（不定期按GOMS更新）'!A:K,11,FALSE)</f>
        <v>5.2</v>
      </c>
      <c r="K2853" s="27" t="str">
        <f>VLOOKUP(B2853,'大货清单（不定期按GOMS更新）'!A:N,12,FALSE)</f>
        <v>676</v>
      </c>
      <c r="L2853" s="27" t="str">
        <f>VLOOKUP(B2853,'大货清单（不定期按GOMS更新）'!A:M,13,FALSE)</f>
        <v>165</v>
      </c>
      <c r="M2853" s="27" t="str">
        <f>VLOOKUP(B2853,'大货清单（不定期按GOMS更新）'!A:N,14,FALSE)</f>
        <v>293</v>
      </c>
      <c r="N2853" s="51" t="s">
        <v>4985</v>
      </c>
      <c r="O2853" s="27">
        <f>IFERROR(VLOOKUP(N2853,'散件迭代（不定期更新）'!C:J,8,FALSE),0)</f>
        <v>0</v>
      </c>
      <c r="P2853" s="27" t="str">
        <f>IFERROR(VLOOKUP(N2853,'散件（更新）'!B:H,3,FALSE),0)</f>
        <v>/</v>
      </c>
      <c r="Q2853" s="27" t="str">
        <f>VLOOKUP(N2853,'散件（更新）'!B:H,2,FALSE)</f>
        <v>114-23420005</v>
      </c>
      <c r="R2853" s="27" t="str">
        <f>VLOOKUP(N2853,'散件（更新）'!B:H,7,FALSE)</f>
        <v>Tube Assembly</v>
      </c>
      <c r="S2853" s="27">
        <f>VLOOKUP(N2853,'散件（更新）'!B:E,4,FALSE)</f>
        <v>0</v>
      </c>
      <c r="T2853" s="27" t="s">
        <v>8759</v>
      </c>
      <c r="U2853" s="28" t="str">
        <f>VLOOKUP(N2853,'散件（更新）'!B:G,6,FALSE)</f>
        <v>加长管组件3Pin</v>
      </c>
      <c r="V2853" s="28" t="str">
        <f>VLOOKUP(N2853,'散件（更新）'!B:I,8,FALSE)</f>
        <v>6974950108496</v>
      </c>
    </row>
    <row r="2854" spans="1:22">
      <c r="A2854" s="57">
        <v>46169</v>
      </c>
      <c r="B2854" s="48" t="s">
        <v>5109</v>
      </c>
      <c r="C2854" s="27" t="str">
        <f>VLOOKUP(B2854,'大货清单（不定期按GOMS更新）'!A:H,8,0)</f>
        <v>107-23420902</v>
      </c>
      <c r="D2854" s="27" t="str">
        <f>VLOOKUP(B2854,'大货清单（不定期按GOMS更新）'!A:C,3,0)</f>
        <v>ZB2342I-02</v>
      </c>
      <c r="E2854" s="27" t="str">
        <f>VLOOKUP(B2854,'大货清单（不定期按GOMS更新）'!A:H,4,0)</f>
        <v>GB</v>
      </c>
      <c r="F2854" s="27" t="str">
        <f>VLOOKUP(B2854,'大货清单（不定期按GOMS更新）'!A:H,2,0)</f>
        <v>A30S PLUS</v>
      </c>
      <c r="G2854" s="28">
        <f>VLOOKUP(B2854,'大货清单（不定期按GOMS更新）'!A:I,9,FALSE)</f>
        <v>6974950109240</v>
      </c>
      <c r="H2854" s="27" t="str">
        <f>VLOOKUP(B2854,'大货清单（不定期按GOMS更新）'!A:H,7,0)</f>
        <v>White</v>
      </c>
      <c r="I2854" s="27" t="str">
        <f>VLOOKUP(B2854,'大货清单（不定期按GOMS更新）'!A:F,6,FALSE)</f>
        <v>ACTIVE</v>
      </c>
      <c r="J2854" s="27" t="str">
        <f>VLOOKUP(B2854,'大货清单（不定期按GOMS更新）'!A:K,11,FALSE)</f>
        <v>5.2</v>
      </c>
      <c r="K2854" s="27" t="str">
        <f>VLOOKUP(B2854,'大货清单（不定期按GOMS更新）'!A:N,12,FALSE)</f>
        <v>676</v>
      </c>
      <c r="L2854" s="27" t="str">
        <f>VLOOKUP(B2854,'大货清单（不定期按GOMS更新）'!A:M,13,FALSE)</f>
        <v>165</v>
      </c>
      <c r="M2854" s="27" t="str">
        <f>VLOOKUP(B2854,'大货清单（不定期按GOMS更新）'!A:N,14,FALSE)</f>
        <v>293</v>
      </c>
      <c r="N2854" s="51" t="s">
        <v>1376</v>
      </c>
      <c r="O2854" s="27" t="str">
        <f>IFERROR(VLOOKUP(N2854,'散件迭代（不定期更新）'!C:J,8,FALSE),0)</f>
        <v>A14</v>
      </c>
      <c r="P2854" s="27" t="str">
        <f>IFERROR(VLOOKUP(N2854,'散件（更新）'!B:H,3,FALSE),0)</f>
        <v>206-1873-0214</v>
      </c>
      <c r="Q2854" s="27" t="str">
        <f>VLOOKUP(N2854,'散件（更新）'!B:H,2,FALSE)</f>
        <v>114-18730214</v>
      </c>
      <c r="R2854" s="27" t="str">
        <f>VLOOKUP(N2854,'散件（更新）'!B:H,7,FALSE)</f>
        <v>Crevice &amp; 2-In-1 Dusting Brush</v>
      </c>
      <c r="S2854" s="27" t="str">
        <f>VLOOKUP(N2854,'散件（更新）'!B:E,4,FALSE)</f>
        <v>https://tineco-yxzt.oss-accelerate.aliyuncs.com/product/114-18730214.png</v>
      </c>
      <c r="T2854" s="27" t="s">
        <v>8759</v>
      </c>
      <c r="U2854" s="28" t="str">
        <f>VLOOKUP(N2854,'散件（更新）'!B:G,6,FALSE)</f>
        <v xml:space="preserve">组合刷组件+扁吸组件 </v>
      </c>
      <c r="V2854" s="28" t="str">
        <f>VLOOKUP(N2854,'散件（更新）'!B:I,8,FALSE)</f>
        <v>6972200191489</v>
      </c>
    </row>
    <row r="2855" spans="1:22">
      <c r="A2855" s="57">
        <v>46169</v>
      </c>
      <c r="B2855" s="48" t="s">
        <v>5109</v>
      </c>
      <c r="C2855" s="27" t="str">
        <f>VLOOKUP(B2855,'大货清单（不定期按GOMS更新）'!A:H,8,0)</f>
        <v>107-23420902</v>
      </c>
      <c r="D2855" s="27" t="str">
        <f>VLOOKUP(B2855,'大货清单（不定期按GOMS更新）'!A:C,3,0)</f>
        <v>ZB2342I-02</v>
      </c>
      <c r="E2855" s="27" t="str">
        <f>VLOOKUP(B2855,'大货清单（不定期按GOMS更新）'!A:H,4,0)</f>
        <v>GB</v>
      </c>
      <c r="F2855" s="27" t="str">
        <f>VLOOKUP(B2855,'大货清单（不定期按GOMS更新）'!A:H,2,0)</f>
        <v>A30S PLUS</v>
      </c>
      <c r="G2855" s="28">
        <f>VLOOKUP(B2855,'大货清单（不定期按GOMS更新）'!A:I,9,FALSE)</f>
        <v>6974950109240</v>
      </c>
      <c r="H2855" s="27" t="str">
        <f>VLOOKUP(B2855,'大货清单（不定期按GOMS更新）'!A:H,7,0)</f>
        <v>White</v>
      </c>
      <c r="I2855" s="27" t="str">
        <f>VLOOKUP(B2855,'大货清单（不定期按GOMS更新）'!A:F,6,FALSE)</f>
        <v>ACTIVE</v>
      </c>
      <c r="J2855" s="27" t="str">
        <f>VLOOKUP(B2855,'大货清单（不定期按GOMS更新）'!A:K,11,FALSE)</f>
        <v>5.2</v>
      </c>
      <c r="K2855" s="27" t="str">
        <f>VLOOKUP(B2855,'大货清单（不定期按GOMS更新）'!A:N,12,FALSE)</f>
        <v>676</v>
      </c>
      <c r="L2855" s="27" t="str">
        <f>VLOOKUP(B2855,'大货清单（不定期按GOMS更新）'!A:M,13,FALSE)</f>
        <v>165</v>
      </c>
      <c r="M2855" s="27" t="str">
        <f>VLOOKUP(B2855,'大货清单（不定期按GOMS更新）'!A:N,14,FALSE)</f>
        <v>293</v>
      </c>
      <c r="N2855" s="51" t="s">
        <v>1372</v>
      </c>
      <c r="O2855" s="27" t="str">
        <f>IFERROR(VLOOKUP(N2855,'散件迭代（不定期更新）'!C:J,8,FALSE),0)</f>
        <v>A44</v>
      </c>
      <c r="P2855" s="27" t="str">
        <f>IFERROR(VLOOKUP(N2855,'散件（更新）'!B:H,3,FALSE),0)</f>
        <v>206-1873-0208</v>
      </c>
      <c r="Q2855" s="27" t="str">
        <f>VLOOKUP(N2855,'散件（更新）'!B:H,2,FALSE)</f>
        <v>114-18730208</v>
      </c>
      <c r="R2855" s="27" t="str">
        <f>VLOOKUP(N2855,'散件（更新）'!B:H,7,FALSE)</f>
        <v>2-in-1 dusting brush</v>
      </c>
      <c r="S2855" s="27" t="str">
        <f>VLOOKUP(N2855,'散件（更新）'!B:E,4,FALSE)</f>
        <v>https://tineco-yxzt.oss-accelerate.aliyuncs.com/product/114-18730208.png</v>
      </c>
      <c r="T2855" s="27" t="s">
        <v>8759</v>
      </c>
      <c r="U2855" s="28" t="str">
        <f>VLOOKUP(N2855,'散件（更新）'!B:G,6,FALSE)</f>
        <v>组合刷组件</v>
      </c>
      <c r="V2855" s="28" t="str">
        <f>VLOOKUP(N2855,'散件（更新）'!B:I,8,FALSE)</f>
        <v>6972200191502</v>
      </c>
    </row>
    <row r="2856" spans="1:22">
      <c r="A2856" s="57">
        <v>46169</v>
      </c>
      <c r="B2856" s="48" t="s">
        <v>5109</v>
      </c>
      <c r="C2856" s="27" t="str">
        <f>VLOOKUP(B2856,'大货清单（不定期按GOMS更新）'!A:H,8,0)</f>
        <v>107-23420902</v>
      </c>
      <c r="D2856" s="27" t="str">
        <f>VLOOKUP(B2856,'大货清单（不定期按GOMS更新）'!A:C,3,0)</f>
        <v>ZB2342I-02</v>
      </c>
      <c r="E2856" s="27" t="str">
        <f>VLOOKUP(B2856,'大货清单（不定期按GOMS更新）'!A:H,4,0)</f>
        <v>GB</v>
      </c>
      <c r="F2856" s="27" t="str">
        <f>VLOOKUP(B2856,'大货清单（不定期按GOMS更新）'!A:H,2,0)</f>
        <v>A30S PLUS</v>
      </c>
      <c r="G2856" s="28">
        <f>VLOOKUP(B2856,'大货清单（不定期按GOMS更新）'!A:I,9,FALSE)</f>
        <v>6974950109240</v>
      </c>
      <c r="H2856" s="27" t="str">
        <f>VLOOKUP(B2856,'大货清单（不定期按GOMS更新）'!A:H,7,0)</f>
        <v>White</v>
      </c>
      <c r="I2856" s="27" t="str">
        <f>VLOOKUP(B2856,'大货清单（不定期按GOMS更新）'!A:F,6,FALSE)</f>
        <v>ACTIVE</v>
      </c>
      <c r="J2856" s="27" t="str">
        <f>VLOOKUP(B2856,'大货清单（不定期按GOMS更新）'!A:K,11,FALSE)</f>
        <v>5.2</v>
      </c>
      <c r="K2856" s="27" t="str">
        <f>VLOOKUP(B2856,'大货清单（不定期按GOMS更新）'!A:N,12,FALSE)</f>
        <v>676</v>
      </c>
      <c r="L2856" s="27" t="str">
        <f>VLOOKUP(B2856,'大货清单（不定期按GOMS更新）'!A:M,13,FALSE)</f>
        <v>165</v>
      </c>
      <c r="M2856" s="27" t="str">
        <f>VLOOKUP(B2856,'大货清单（不定期按GOMS更新）'!A:N,14,FALSE)</f>
        <v>293</v>
      </c>
      <c r="N2856" s="51" t="s">
        <v>4996</v>
      </c>
      <c r="O2856" s="27">
        <f>IFERROR(VLOOKUP(N2856,'散件迭代（不定期更新）'!C:J,8,FALSE),0)</f>
        <v>0</v>
      </c>
      <c r="P2856" s="27" t="str">
        <f>IFERROR(VLOOKUP(N2856,'散件（更新）'!B:H,3,FALSE),0)</f>
        <v>/</v>
      </c>
      <c r="Q2856" s="27" t="str">
        <f>VLOOKUP(N2856,'散件（更新）'!B:H,2,FALSE)</f>
        <v>114-23420407</v>
      </c>
      <c r="R2856" s="27" t="str">
        <f>VLOOKUP(N2856,'散件（更新）'!B:H,7,FALSE)</f>
        <v>Carpet Brush</v>
      </c>
      <c r="S2856" s="27">
        <f>VLOOKUP(N2856,'散件（更新）'!B:E,4,FALSE)</f>
        <v>0</v>
      </c>
      <c r="T2856" s="27" t="s">
        <v>8759</v>
      </c>
      <c r="U2856" s="28" t="str">
        <f>VLOOKUP(N2856,'散件（更新）'!B:G,6,FALSE)</f>
        <v>AA2346B地毯刷组件轻智能款</v>
      </c>
      <c r="V2856" s="28" t="str">
        <f>VLOOKUP(N2856,'散件（更新）'!B:I,8,FALSE)</f>
        <v>6974950108489</v>
      </c>
    </row>
    <row r="2857" spans="1:22">
      <c r="A2857" s="57">
        <v>46169</v>
      </c>
      <c r="B2857" s="48" t="s">
        <v>5109</v>
      </c>
      <c r="C2857" s="27" t="str">
        <f>VLOOKUP(B2857,'大货清单（不定期按GOMS更新）'!A:H,8,0)</f>
        <v>107-23420902</v>
      </c>
      <c r="D2857" s="27" t="str">
        <f>VLOOKUP(B2857,'大货清单（不定期按GOMS更新）'!A:C,3,0)</f>
        <v>ZB2342I-02</v>
      </c>
      <c r="E2857" s="27" t="str">
        <f>VLOOKUP(B2857,'大货清单（不定期按GOMS更新）'!A:H,4,0)</f>
        <v>GB</v>
      </c>
      <c r="F2857" s="27" t="str">
        <f>VLOOKUP(B2857,'大货清单（不定期按GOMS更新）'!A:H,2,0)</f>
        <v>A30S PLUS</v>
      </c>
      <c r="G2857" s="28">
        <f>VLOOKUP(B2857,'大货清单（不定期按GOMS更新）'!A:I,9,FALSE)</f>
        <v>6974950109240</v>
      </c>
      <c r="H2857" s="27" t="str">
        <f>VLOOKUP(B2857,'大货清单（不定期按GOMS更新）'!A:H,7,0)</f>
        <v>White</v>
      </c>
      <c r="I2857" s="27" t="str">
        <f>VLOOKUP(B2857,'大货清单（不定期按GOMS更新）'!A:F,6,FALSE)</f>
        <v>ACTIVE</v>
      </c>
      <c r="J2857" s="27" t="str">
        <f>VLOOKUP(B2857,'大货清单（不定期按GOMS更新）'!A:K,11,FALSE)</f>
        <v>5.2</v>
      </c>
      <c r="K2857" s="27" t="str">
        <f>VLOOKUP(B2857,'大货清单（不定期按GOMS更新）'!A:N,12,FALSE)</f>
        <v>676</v>
      </c>
      <c r="L2857" s="27" t="str">
        <f>VLOOKUP(B2857,'大货清单（不定期按GOMS更新）'!A:M,13,FALSE)</f>
        <v>165</v>
      </c>
      <c r="M2857" s="27" t="str">
        <f>VLOOKUP(B2857,'大货清单（不定期按GOMS更新）'!A:N,14,FALSE)</f>
        <v>293</v>
      </c>
      <c r="N2857" s="51" t="s">
        <v>1369</v>
      </c>
      <c r="O2857" s="27">
        <f>IFERROR(VLOOKUP(N2857,'散件迭代（不定期更新）'!C:J,8,FALSE),0)</f>
        <v>0</v>
      </c>
      <c r="P2857" s="27" t="str">
        <f>IFERROR(VLOOKUP(N2857,'散件（更新）'!B:H,3,FALSE),0)</f>
        <v>206-1873-0205</v>
      </c>
      <c r="Q2857" s="27" t="str">
        <f>VLOOKUP(N2857,'散件（更新）'!B:H,2,FALSE)</f>
        <v>114-18730205</v>
      </c>
      <c r="R2857" s="27" t="str">
        <f>VLOOKUP(N2857,'散件（更新）'!B:H,7,FALSE)</f>
        <v>Soft dusting brush</v>
      </c>
      <c r="S2857" s="27" t="str">
        <f>VLOOKUP(N2857,'散件（更新）'!B:E,4,FALSE)</f>
        <v>https://tineco-yxzt.oss-accelerate.aliyuncs.com/product/114-18730205.jpg</v>
      </c>
      <c r="T2857" s="27" t="s">
        <v>8759</v>
      </c>
      <c r="U2857" s="28" t="str">
        <f>VLOOKUP(N2857,'散件（更新）'!B:G,6,FALSE)</f>
        <v>AA1886家电刷</v>
      </c>
      <c r="V2857" s="28" t="str">
        <f>VLOOKUP(N2857,'散件（更新）'!B:I,8,FALSE)</f>
        <v>6972200191526</v>
      </c>
    </row>
    <row r="2858" spans="1:22">
      <c r="A2858" s="57">
        <v>46169</v>
      </c>
      <c r="B2858" s="48" t="s">
        <v>5109</v>
      </c>
      <c r="C2858" s="27" t="str">
        <f>VLOOKUP(B2858,'大货清单（不定期按GOMS更新）'!A:H,8,0)</f>
        <v>107-23420902</v>
      </c>
      <c r="D2858" s="27" t="str">
        <f>VLOOKUP(B2858,'大货清单（不定期按GOMS更新）'!A:C,3,0)</f>
        <v>ZB2342I-02</v>
      </c>
      <c r="E2858" s="27" t="str">
        <f>VLOOKUP(B2858,'大货清单（不定期按GOMS更新）'!A:H,4,0)</f>
        <v>GB</v>
      </c>
      <c r="F2858" s="27" t="str">
        <f>VLOOKUP(B2858,'大货清单（不定期按GOMS更新）'!A:H,2,0)</f>
        <v>A30S PLUS</v>
      </c>
      <c r="G2858" s="28">
        <f>VLOOKUP(B2858,'大货清单（不定期按GOMS更新）'!A:I,9,FALSE)</f>
        <v>6974950109240</v>
      </c>
      <c r="H2858" s="27" t="str">
        <f>VLOOKUP(B2858,'大货清单（不定期按GOMS更新）'!A:H,7,0)</f>
        <v>White</v>
      </c>
      <c r="I2858" s="27" t="str">
        <f>VLOOKUP(B2858,'大货清单（不定期按GOMS更新）'!A:F,6,FALSE)</f>
        <v>ACTIVE</v>
      </c>
      <c r="J2858" s="27" t="str">
        <f>VLOOKUP(B2858,'大货清单（不定期按GOMS更新）'!A:K,11,FALSE)</f>
        <v>5.2</v>
      </c>
      <c r="K2858" s="27" t="str">
        <f>VLOOKUP(B2858,'大货清单（不定期按GOMS更新）'!A:N,12,FALSE)</f>
        <v>676</v>
      </c>
      <c r="L2858" s="27" t="str">
        <f>VLOOKUP(B2858,'大货清单（不定期按GOMS更新）'!A:M,13,FALSE)</f>
        <v>165</v>
      </c>
      <c r="M2858" s="27" t="str">
        <f>VLOOKUP(B2858,'大货清单（不定期按GOMS更新）'!A:N,14,FALSE)</f>
        <v>293</v>
      </c>
      <c r="N2858" s="51" t="s">
        <v>4990</v>
      </c>
      <c r="O2858" s="27">
        <f>IFERROR(VLOOKUP(N2858,'散件迭代（不定期更新）'!C:J,8,FALSE),0)</f>
        <v>0</v>
      </c>
      <c r="P2858" s="27" t="str">
        <f>IFERROR(VLOOKUP(N2858,'散件（更新）'!B:H,3,FALSE),0)</f>
        <v>/</v>
      </c>
      <c r="Q2858" s="27" t="str">
        <f>VLOOKUP(N2858,'散件（更新）'!B:H,2,FALSE)</f>
        <v>114-23420401</v>
      </c>
      <c r="R2858" s="27" t="str">
        <f>VLOOKUP(N2858,'散件（更新）'!B:H,7,FALSE)</f>
        <v>Dustbin Assembly</v>
      </c>
      <c r="S2858" s="27">
        <f>VLOOKUP(N2858,'散件（更新）'!B:E,4,FALSE)</f>
        <v>0</v>
      </c>
      <c r="T2858" s="27" t="s">
        <v>8759</v>
      </c>
      <c r="U2858" s="28" t="str">
        <f>VLOOKUP(N2858,'散件（更新）'!B:G,6,FALSE)</f>
        <v>尘桶组件轻智能款（包含过滤器，过滤棉）</v>
      </c>
      <c r="V2858" s="28" t="str">
        <f>VLOOKUP(N2858,'散件（更新）'!B:I,8,FALSE)</f>
        <v>6974950108410</v>
      </c>
    </row>
    <row r="2859" spans="1:22">
      <c r="A2859" s="57">
        <v>46169</v>
      </c>
      <c r="B2859" s="48" t="s">
        <v>5109</v>
      </c>
      <c r="C2859" s="27" t="str">
        <f>VLOOKUP(B2859,'大货清单（不定期按GOMS更新）'!A:H,8,0)</f>
        <v>107-23420902</v>
      </c>
      <c r="D2859" s="27" t="str">
        <f>VLOOKUP(B2859,'大货清单（不定期按GOMS更新）'!A:C,3,0)</f>
        <v>ZB2342I-02</v>
      </c>
      <c r="E2859" s="27" t="str">
        <f>VLOOKUP(B2859,'大货清单（不定期按GOMS更新）'!A:H,4,0)</f>
        <v>GB</v>
      </c>
      <c r="F2859" s="27" t="str">
        <f>VLOOKUP(B2859,'大货清单（不定期按GOMS更新）'!A:H,2,0)</f>
        <v>A30S PLUS</v>
      </c>
      <c r="G2859" s="28">
        <f>VLOOKUP(B2859,'大货清单（不定期按GOMS更新）'!A:I,9,FALSE)</f>
        <v>6974950109240</v>
      </c>
      <c r="H2859" s="27" t="str">
        <f>VLOOKUP(B2859,'大货清单（不定期按GOMS更新）'!A:H,7,0)</f>
        <v>White</v>
      </c>
      <c r="I2859" s="27" t="str">
        <f>VLOOKUP(B2859,'大货清单（不定期按GOMS更新）'!A:F,6,FALSE)</f>
        <v>ACTIVE</v>
      </c>
      <c r="J2859" s="27" t="str">
        <f>VLOOKUP(B2859,'大货清单（不定期按GOMS更新）'!A:K,11,FALSE)</f>
        <v>5.2</v>
      </c>
      <c r="K2859" s="27" t="str">
        <f>VLOOKUP(B2859,'大货清单（不定期按GOMS更新）'!A:N,12,FALSE)</f>
        <v>676</v>
      </c>
      <c r="L2859" s="27" t="str">
        <f>VLOOKUP(B2859,'大货清单（不定期按GOMS更新）'!A:M,13,FALSE)</f>
        <v>165</v>
      </c>
      <c r="M2859" s="27" t="str">
        <f>VLOOKUP(B2859,'大货清单（不定期按GOMS更新）'!A:N,14,FALSE)</f>
        <v>293</v>
      </c>
      <c r="N2859" s="51" t="s">
        <v>4992</v>
      </c>
      <c r="O2859" s="27">
        <f>IFERROR(VLOOKUP(N2859,'散件迭代（不定期更新）'!C:J,8,FALSE),0)</f>
        <v>0</v>
      </c>
      <c r="P2859" s="27" t="str">
        <f>IFERROR(VLOOKUP(N2859,'散件（更新）'!B:H,3,FALSE),0)</f>
        <v>/</v>
      </c>
      <c r="Q2859" s="27" t="str">
        <f>VLOOKUP(N2859,'散件（更新）'!B:H,2,FALSE)</f>
        <v>114-23420403</v>
      </c>
      <c r="R2859" s="27" t="str">
        <f>VLOOKUP(N2859,'散件（更新）'!B:H,7,FALSE)</f>
        <v>HEPA</v>
      </c>
      <c r="S2859" s="27">
        <f>VLOOKUP(N2859,'散件（更新）'!B:E,4,FALSE)</f>
        <v>0</v>
      </c>
      <c r="T2859" s="27" t="s">
        <v>8759</v>
      </c>
      <c r="U2859" s="28" t="str">
        <f>VLOOKUP(N2859,'散件（更新）'!B:G,6,FALSE)</f>
        <v>HEPA组件</v>
      </c>
      <c r="V2859" s="28" t="str">
        <f>VLOOKUP(N2859,'散件（更新）'!B:I,8,FALSE)</f>
        <v>6974950108434</v>
      </c>
    </row>
    <row r="2860" spans="1:22" ht="17.5" customHeight="1">
      <c r="A2860" s="57">
        <v>46169</v>
      </c>
      <c r="B2860" s="54" t="s">
        <v>5109</v>
      </c>
      <c r="C2860" s="27" t="str">
        <f>VLOOKUP(B2860,'大货清单（不定期按GOMS更新）'!A:H,8,0)</f>
        <v>107-23420902</v>
      </c>
      <c r="D2860" s="27" t="str">
        <f>VLOOKUP(B2860,'大货清单（不定期按GOMS更新）'!A:C,3,0)</f>
        <v>ZB2342I-02</v>
      </c>
      <c r="E2860" s="27" t="str">
        <f>VLOOKUP(B2860,'大货清单（不定期按GOMS更新）'!A:H,4,0)</f>
        <v>GB</v>
      </c>
      <c r="F2860" s="27" t="str">
        <f>VLOOKUP(B2860,'大货清单（不定期按GOMS更新）'!A:H,2,0)</f>
        <v>A30S PLUS</v>
      </c>
      <c r="G2860" s="28">
        <f>VLOOKUP(B2860,'大货清单（不定期按GOMS更新）'!A:I,9,FALSE)</f>
        <v>6974950109240</v>
      </c>
      <c r="H2860" s="27" t="str">
        <f>VLOOKUP(B2860,'大货清单（不定期按GOMS更新）'!A:H,7,0)</f>
        <v>White</v>
      </c>
      <c r="I2860" s="27" t="str">
        <f>VLOOKUP(B2860,'大货清单（不定期按GOMS更新）'!A:F,6,FALSE)</f>
        <v>ACTIVE</v>
      </c>
      <c r="J2860" s="27" t="str">
        <f>VLOOKUP(B2860,'大货清单（不定期按GOMS更新）'!A:K,11,FALSE)</f>
        <v>5.2</v>
      </c>
      <c r="K2860" s="27" t="str">
        <f>VLOOKUP(B2860,'大货清单（不定期按GOMS更新）'!A:N,12,FALSE)</f>
        <v>676</v>
      </c>
      <c r="L2860" s="27" t="str">
        <f>VLOOKUP(B2860,'大货清单（不定期按GOMS更新）'!A:M,13,FALSE)</f>
        <v>165</v>
      </c>
      <c r="M2860" s="27" t="str">
        <f>VLOOKUP(B2860,'大货清单（不定期按GOMS更新）'!A:N,14,FALSE)</f>
        <v>293</v>
      </c>
      <c r="N2860" s="49" t="s">
        <v>1363</v>
      </c>
      <c r="O2860" s="27" t="str">
        <f>IFERROR(VLOOKUP(N2860,'散件迭代（不定期更新）'!C:J,8,FALSE),0)</f>
        <v>A12</v>
      </c>
      <c r="P2860" s="27" t="str">
        <f>IFERROR(VLOOKUP(N2860,'散件（更新）'!B:H,3,FALSE),0)</f>
        <v>206-1873-0010</v>
      </c>
      <c r="Q2860" s="27" t="str">
        <f>VLOOKUP(N2860,'散件（更新）'!B:H,2,FALSE)</f>
        <v>114-18730010</v>
      </c>
      <c r="R2860" s="27" t="str">
        <f>VLOOKUP(N2860,'散件（更新）'!B:H,7,FALSE)</f>
        <v>Accessory Kit</v>
      </c>
      <c r="S2860" s="27" t="str">
        <f>VLOOKUP(N2860,'散件（更新）'!B:E,4,FALSE)</f>
        <v>https://tineco-yxzt.oss-accelerate.aliyuncs.com/product/114-18730010.jpg</v>
      </c>
      <c r="T2860" s="27" t="s">
        <v>8759</v>
      </c>
      <c r="U2860" s="28" t="str">
        <f>VLOOKUP(N2860,'散件（更新）'!B:G,6,FALSE)</f>
        <v>附件套装(家电刷组件+伸缩扁吸组件+转折管组件+伸缩软管组件)</v>
      </c>
      <c r="V2860" s="28" t="str">
        <f>VLOOKUP(N2860,'散件（更新）'!B:I,8,FALSE)</f>
        <v>6972200191519</v>
      </c>
    </row>
    <row r="2861" spans="1:22">
      <c r="A2861" s="57">
        <v>46169</v>
      </c>
      <c r="B2861" s="54" t="s">
        <v>5109</v>
      </c>
      <c r="C2861" s="27" t="str">
        <f>VLOOKUP(B2861,'大货清单（不定期按GOMS更新）'!A:H,8,0)</f>
        <v>107-23420902</v>
      </c>
      <c r="D2861" s="27" t="str">
        <f>VLOOKUP(B2861,'大货清单（不定期按GOMS更新）'!A:C,3,0)</f>
        <v>ZB2342I-02</v>
      </c>
      <c r="E2861" s="27" t="str">
        <f>VLOOKUP(B2861,'大货清单（不定期按GOMS更新）'!A:H,4,0)</f>
        <v>GB</v>
      </c>
      <c r="F2861" s="27" t="str">
        <f>VLOOKUP(B2861,'大货清单（不定期按GOMS更新）'!A:H,2,0)</f>
        <v>A30S PLUS</v>
      </c>
      <c r="G2861" s="28">
        <f>VLOOKUP(B2861,'大货清单（不定期按GOMS更新）'!A:I,9,FALSE)</f>
        <v>6974950109240</v>
      </c>
      <c r="H2861" s="27" t="str">
        <f>VLOOKUP(B2861,'大货清单（不定期按GOMS更新）'!A:H,7,0)</f>
        <v>White</v>
      </c>
      <c r="I2861" s="27" t="str">
        <f>VLOOKUP(B2861,'大货清单（不定期按GOMS更新）'!A:F,6,FALSE)</f>
        <v>ACTIVE</v>
      </c>
      <c r="J2861" s="27" t="str">
        <f>VLOOKUP(B2861,'大货清单（不定期按GOMS更新）'!A:K,11,FALSE)</f>
        <v>5.2</v>
      </c>
      <c r="K2861" s="27" t="str">
        <f>VLOOKUP(B2861,'大货清单（不定期按GOMS更新）'!A:N,12,FALSE)</f>
        <v>676</v>
      </c>
      <c r="L2861" s="27" t="str">
        <f>VLOOKUP(B2861,'大货清单（不定期按GOMS更新）'!A:M,13,FALSE)</f>
        <v>165</v>
      </c>
      <c r="M2861" s="27" t="str">
        <f>VLOOKUP(B2861,'大货清单（不定期按GOMS更新）'!A:N,14,FALSE)</f>
        <v>293</v>
      </c>
      <c r="N2861" s="49" t="s">
        <v>4994</v>
      </c>
      <c r="O2861" s="27">
        <f>IFERROR(VLOOKUP(N2861,'散件迭代（不定期更新）'!C:J,8,FALSE),0)</f>
        <v>0</v>
      </c>
      <c r="P2861" s="27" t="str">
        <f>IFERROR(VLOOKUP(N2861,'散件（更新）'!B:H,3,FALSE),0)</f>
        <v>/</v>
      </c>
      <c r="Q2861" s="27" t="str">
        <f>VLOOKUP(N2861,'散件（更新）'!B:H,2,FALSE)</f>
        <v>114-23420501</v>
      </c>
      <c r="R2861" s="27" t="str">
        <f>VLOOKUP(N2861,'散件（更新）'!B:H,7,FALSE)</f>
        <v>Main Body</v>
      </c>
      <c r="S2861" s="27">
        <f>VLOOKUP(N2861,'散件（更新）'!B:E,4,FALSE)</f>
        <v>0</v>
      </c>
      <c r="T2861" s="27" t="s">
        <v>8759</v>
      </c>
      <c r="U2861" s="28" t="str">
        <f>VLOOKUP(N2861,'散件（更新）'!B:G,6,FALSE)</f>
        <v>主体组件轻智能款(黑白）</v>
      </c>
      <c r="V2861" s="28" t="str">
        <f>VLOOKUP(N2861,'散件（更新）'!B:I,8,FALSE)</f>
        <v>6974950108465</v>
      </c>
    </row>
    <row r="2862" spans="1:22">
      <c r="A2862" s="57">
        <v>46169</v>
      </c>
      <c r="B2862" s="54" t="s">
        <v>5109</v>
      </c>
      <c r="C2862" s="27" t="str">
        <f>VLOOKUP(B2862,'大货清单（不定期按GOMS更新）'!A:H,8,0)</f>
        <v>107-23420902</v>
      </c>
      <c r="D2862" s="27" t="str">
        <f>VLOOKUP(B2862,'大货清单（不定期按GOMS更新）'!A:C,3,0)</f>
        <v>ZB2342I-02</v>
      </c>
      <c r="E2862" s="27" t="str">
        <f>VLOOKUP(B2862,'大货清单（不定期按GOMS更新）'!A:H,4,0)</f>
        <v>GB</v>
      </c>
      <c r="F2862" s="27" t="str">
        <f>VLOOKUP(B2862,'大货清单（不定期按GOMS更新）'!A:H,2,0)</f>
        <v>A30S PLUS</v>
      </c>
      <c r="G2862" s="28">
        <f>VLOOKUP(B2862,'大货清单（不定期按GOMS更新）'!A:I,9,FALSE)</f>
        <v>6974950109240</v>
      </c>
      <c r="H2862" s="27" t="str">
        <f>VLOOKUP(B2862,'大货清单（不定期按GOMS更新）'!A:H,7,0)</f>
        <v>White</v>
      </c>
      <c r="I2862" s="27" t="str">
        <f>VLOOKUP(B2862,'大货清单（不定期按GOMS更新）'!A:F,6,FALSE)</f>
        <v>ACTIVE</v>
      </c>
      <c r="J2862" s="27" t="str">
        <f>VLOOKUP(B2862,'大货清单（不定期按GOMS更新）'!A:K,11,FALSE)</f>
        <v>5.2</v>
      </c>
      <c r="K2862" s="27" t="str">
        <f>VLOOKUP(B2862,'大货清单（不定期按GOMS更新）'!A:N,12,FALSE)</f>
        <v>676</v>
      </c>
      <c r="L2862" s="27" t="str">
        <f>VLOOKUP(B2862,'大货清单（不定期按GOMS更新）'!A:M,13,FALSE)</f>
        <v>165</v>
      </c>
      <c r="M2862" s="27" t="str">
        <f>VLOOKUP(B2862,'大货清单（不定期按GOMS更新）'!A:N,14,FALSE)</f>
        <v>293</v>
      </c>
      <c r="N2862" s="49" t="s">
        <v>4989</v>
      </c>
      <c r="O2862" s="27">
        <f>IFERROR(VLOOKUP(N2862,'散件迭代（不定期更新）'!C:J,8,FALSE),0)</f>
        <v>0</v>
      </c>
      <c r="P2862" s="27" t="str">
        <f>IFERROR(VLOOKUP(N2862,'散件（更新）'!B:H,3,FALSE),0)</f>
        <v>/</v>
      </c>
      <c r="Q2862" s="27" t="str">
        <f>VLOOKUP(N2862,'散件（更新）'!B:H,2,FALSE)</f>
        <v>114-23420900</v>
      </c>
      <c r="R2862" s="27" t="str">
        <f>VLOOKUP(N2862,'散件（更新）'!B:H,7,FALSE)</f>
        <v>Adapter</v>
      </c>
      <c r="S2862" s="27">
        <f>VLOOKUP(N2862,'散件（更新）'!B:E,4,FALSE)</f>
        <v>0</v>
      </c>
      <c r="T2862" s="27" t="s">
        <v>8759</v>
      </c>
      <c r="U2862" s="28" t="str">
        <f>VLOOKUP(N2862,'散件（更新）'!B:G,6,FALSE)</f>
        <v>适配器轻智能款英版</v>
      </c>
      <c r="V2862" s="28" t="str">
        <f>VLOOKUP(N2862,'散件（更新）'!B:I,8,FALSE)</f>
        <v>6974950108557</v>
      </c>
    </row>
    <row r="2863" spans="1:22">
      <c r="A2863" s="57">
        <v>46169</v>
      </c>
      <c r="B2863" s="54" t="s">
        <v>5109</v>
      </c>
      <c r="C2863" s="27" t="str">
        <f>VLOOKUP(B2863,'大货清单（不定期按GOMS更新）'!A:H,8,0)</f>
        <v>107-23420902</v>
      </c>
      <c r="D2863" s="27" t="str">
        <f>VLOOKUP(B2863,'大货清单（不定期按GOMS更新）'!A:C,3,0)</f>
        <v>ZB2342I-02</v>
      </c>
      <c r="E2863" s="27" t="str">
        <f>VLOOKUP(B2863,'大货清单（不定期按GOMS更新）'!A:H,4,0)</f>
        <v>GB</v>
      </c>
      <c r="F2863" s="27" t="str">
        <f>VLOOKUP(B2863,'大货清单（不定期按GOMS更新）'!A:H,2,0)</f>
        <v>A30S PLUS</v>
      </c>
      <c r="G2863" s="28">
        <f>VLOOKUP(B2863,'大货清单（不定期按GOMS更新）'!A:I,9,FALSE)</f>
        <v>6974950109240</v>
      </c>
      <c r="H2863" s="27" t="str">
        <f>VLOOKUP(B2863,'大货清单（不定期按GOMS更新）'!A:H,7,0)</f>
        <v>White</v>
      </c>
      <c r="I2863" s="27" t="str">
        <f>VLOOKUP(B2863,'大货清单（不定期按GOMS更新）'!A:F,6,FALSE)</f>
        <v>ACTIVE</v>
      </c>
      <c r="J2863" s="27" t="str">
        <f>VLOOKUP(B2863,'大货清单（不定期按GOMS更新）'!A:K,11,FALSE)</f>
        <v>5.2</v>
      </c>
      <c r="K2863" s="27" t="str">
        <f>VLOOKUP(B2863,'大货清单（不定期按GOMS更新）'!A:N,12,FALSE)</f>
        <v>676</v>
      </c>
      <c r="L2863" s="27" t="str">
        <f>VLOOKUP(B2863,'大货清单（不定期按GOMS更新）'!A:M,13,FALSE)</f>
        <v>165</v>
      </c>
      <c r="M2863" s="27" t="str">
        <f>VLOOKUP(B2863,'大货清单（不定期按GOMS更新）'!A:N,14,FALSE)</f>
        <v>293</v>
      </c>
      <c r="N2863" s="49" t="s">
        <v>4991</v>
      </c>
      <c r="O2863" s="27">
        <f>IFERROR(VLOOKUP(N2863,'散件迭代（不定期更新）'!C:J,8,FALSE),0)</f>
        <v>0</v>
      </c>
      <c r="P2863" s="27" t="str">
        <f>IFERROR(VLOOKUP(N2863,'散件（更新）'!B:H,3,FALSE),0)</f>
        <v>/</v>
      </c>
      <c r="Q2863" s="27" t="str">
        <f>VLOOKUP(N2863,'散件（更新）'!B:H,2,FALSE)</f>
        <v>114-23420402</v>
      </c>
      <c r="R2863" s="27" t="str">
        <f>VLOOKUP(N2863,'散件（更新）'!B:H,7,FALSE)</f>
        <v>Wall-Mounted Dock</v>
      </c>
      <c r="S2863" s="27">
        <f>VLOOKUP(N2863,'散件（更新）'!B:E,4,FALSE)</f>
        <v>0</v>
      </c>
      <c r="T2863" s="27" t="s">
        <v>8759</v>
      </c>
      <c r="U2863" s="28" t="str">
        <f>VLOOKUP(N2863,'散件（更新）'!B:G,6,FALSE)</f>
        <v>墙挂组件（含壁钉包）</v>
      </c>
      <c r="V2863" s="28" t="str">
        <f>VLOOKUP(N2863,'散件（更新）'!B:I,8,FALSE)</f>
        <v>6974950108427</v>
      </c>
    </row>
    <row r="2864" spans="1:22">
      <c r="A2864" s="57">
        <v>46169</v>
      </c>
      <c r="B2864" s="54" t="s">
        <v>5109</v>
      </c>
      <c r="C2864" s="27" t="str">
        <f>VLOOKUP(B2864,'大货清单（不定期按GOMS更新）'!A:H,8,0)</f>
        <v>107-23420902</v>
      </c>
      <c r="D2864" s="27" t="str">
        <f>VLOOKUP(B2864,'大货清单（不定期按GOMS更新）'!A:C,3,0)</f>
        <v>ZB2342I-02</v>
      </c>
      <c r="E2864" s="27" t="str">
        <f>VLOOKUP(B2864,'大货清单（不定期按GOMS更新）'!A:H,4,0)</f>
        <v>GB</v>
      </c>
      <c r="F2864" s="27" t="str">
        <f>VLOOKUP(B2864,'大货清单（不定期按GOMS更新）'!A:H,2,0)</f>
        <v>A30S PLUS</v>
      </c>
      <c r="G2864" s="28">
        <f>VLOOKUP(B2864,'大货清单（不定期按GOMS更新）'!A:I,9,FALSE)</f>
        <v>6974950109240</v>
      </c>
      <c r="H2864" s="27" t="str">
        <f>VLOOKUP(B2864,'大货清单（不定期按GOMS更新）'!A:H,7,0)</f>
        <v>White</v>
      </c>
      <c r="I2864" s="27" t="str">
        <f>VLOOKUP(B2864,'大货清单（不定期按GOMS更新）'!A:F,6,FALSE)</f>
        <v>ACTIVE</v>
      </c>
      <c r="J2864" s="27" t="str">
        <f>VLOOKUP(B2864,'大货清单（不定期按GOMS更新）'!A:K,11,FALSE)</f>
        <v>5.2</v>
      </c>
      <c r="K2864" s="27" t="str">
        <f>VLOOKUP(B2864,'大货清单（不定期按GOMS更新）'!A:N,12,FALSE)</f>
        <v>676</v>
      </c>
      <c r="L2864" s="27" t="str">
        <f>VLOOKUP(B2864,'大货清单（不定期按GOMS更新）'!A:M,13,FALSE)</f>
        <v>165</v>
      </c>
      <c r="M2864" s="27" t="str">
        <f>VLOOKUP(B2864,'大货清单（不定期按GOMS更新）'!A:N,14,FALSE)</f>
        <v>293</v>
      </c>
      <c r="N2864" s="49" t="s">
        <v>1390</v>
      </c>
      <c r="O2864" s="27">
        <f>IFERROR(VLOOKUP(N2864,'散件迭代（不定期更新）'!C:J,8,FALSE),0)</f>
        <v>0</v>
      </c>
      <c r="P2864" s="27" t="str">
        <f>IFERROR(VLOOKUP(N2864,'散件（更新）'!B:H,3,FALSE),0)</f>
        <v>206-1873-2333</v>
      </c>
      <c r="Q2864" s="27" t="str">
        <f>VLOOKUP(N2864,'散件（更新）'!B:H,2,FALSE)</f>
        <v>114-18732333</v>
      </c>
      <c r="R2864" s="27" t="str">
        <f>VLOOKUP(N2864,'散件（更新）'!B:H,7,FALSE)</f>
        <v>[EHA]Power brush release button + spring</v>
      </c>
      <c r="S2864" s="27" t="str">
        <f>VLOOKUP(N2864,'散件（更新）'!B:E,4,FALSE)</f>
        <v>https://tineco-yxzt.oss-accelerate.aliyuncs.com/20231219/9VSRB121100_1702948075363.png</v>
      </c>
      <c r="T2864" s="27" t="s">
        <v>8759</v>
      </c>
      <c r="U2864" s="28" t="str">
        <f>VLOOKUP(N2864,'散件（更新）'!B:G,6,FALSE)</f>
        <v>释放按钮+弹簧组件（散件专用）</v>
      </c>
      <c r="V2864" s="28" t="str">
        <f>VLOOKUP(N2864,'散件（更新）'!B:I,8,FALSE)</f>
        <v>6972200197429</v>
      </c>
    </row>
    <row r="2865" spans="1:22">
      <c r="A2865" s="57">
        <v>46169</v>
      </c>
      <c r="B2865" s="54" t="s">
        <v>5109</v>
      </c>
      <c r="C2865" s="27" t="str">
        <f>VLOOKUP(B2865,'大货清单（不定期按GOMS更新）'!A:H,8,0)</f>
        <v>107-23420902</v>
      </c>
      <c r="D2865" s="27" t="str">
        <f>VLOOKUP(B2865,'大货清单（不定期按GOMS更新）'!A:C,3,0)</f>
        <v>ZB2342I-02</v>
      </c>
      <c r="E2865" s="27" t="str">
        <f>VLOOKUP(B2865,'大货清单（不定期按GOMS更新）'!A:H,4,0)</f>
        <v>GB</v>
      </c>
      <c r="F2865" s="27" t="str">
        <f>VLOOKUP(B2865,'大货清单（不定期按GOMS更新）'!A:H,2,0)</f>
        <v>A30S PLUS</v>
      </c>
      <c r="G2865" s="28">
        <f>VLOOKUP(B2865,'大货清单（不定期按GOMS更新）'!A:I,9,FALSE)</f>
        <v>6974950109240</v>
      </c>
      <c r="H2865" s="27" t="str">
        <f>VLOOKUP(B2865,'大货清单（不定期按GOMS更新）'!A:H,7,0)</f>
        <v>White</v>
      </c>
      <c r="I2865" s="27" t="str">
        <f>VLOOKUP(B2865,'大货清单（不定期按GOMS更新）'!A:F,6,FALSE)</f>
        <v>ACTIVE</v>
      </c>
      <c r="J2865" s="27" t="str">
        <f>VLOOKUP(B2865,'大货清单（不定期按GOMS更新）'!A:K,11,FALSE)</f>
        <v>5.2</v>
      </c>
      <c r="K2865" s="27" t="str">
        <f>VLOOKUP(B2865,'大货清单（不定期按GOMS更新）'!A:N,12,FALSE)</f>
        <v>676</v>
      </c>
      <c r="L2865" s="27" t="str">
        <f>VLOOKUP(B2865,'大货清单（不定期按GOMS更新）'!A:M,13,FALSE)</f>
        <v>165</v>
      </c>
      <c r="M2865" s="27" t="str">
        <f>VLOOKUP(B2865,'大货清单（不定期按GOMS更新）'!A:N,14,FALSE)</f>
        <v>293</v>
      </c>
      <c r="N2865" s="48" t="s">
        <v>338</v>
      </c>
      <c r="O2865" s="27" t="str">
        <f>IFERROR(VLOOKUP(N2865,'散件迭代（不定期更新）'!C:J,8,FALSE),0)</f>
        <v>A42</v>
      </c>
      <c r="P2865" s="27" t="str">
        <f>IFERROR(VLOOKUP(N2865,'散件（更新）'!B:H,3,FALSE),0)</f>
        <v>206-1873-0209</v>
      </c>
      <c r="Q2865" s="27" t="str">
        <f>VLOOKUP(N2865,'散件（更新）'!B:H,2,FALSE)</f>
        <v>114-18730209</v>
      </c>
      <c r="R2865" s="27" t="str">
        <f>VLOOKUP(N2865,'散件（更新）'!B:H,7,FALSE)</f>
        <v>Crevice Tool</v>
      </c>
      <c r="S2865" s="27" t="str">
        <f>VLOOKUP(N2865,'散件（更新）'!B:E,4,FALSE)</f>
        <v>https://tineco-yxzt.oss-accelerate.aliyuncs.com/product/114-18730209.png</v>
      </c>
      <c r="T2865" s="27" t="s">
        <v>8759</v>
      </c>
      <c r="U2865" s="28" t="str">
        <f>VLOOKUP(N2865,'散件（更新）'!B:G,6,FALSE)</f>
        <v>扁吸组件</v>
      </c>
      <c r="V2865" s="28" t="str">
        <f>VLOOKUP(N2865,'散件（更新）'!B:I,8,FALSE)</f>
        <v>6972200191496</v>
      </c>
    </row>
    <row r="2866" spans="1:22">
      <c r="A2866" s="57">
        <v>46169</v>
      </c>
      <c r="B2866" s="54" t="s">
        <v>5147</v>
      </c>
      <c r="C2866" s="27" t="str">
        <f>VLOOKUP(B2866,'大货清单（不定期按GOMS更新）'!A:H,8,0)</f>
        <v>107-23770601</v>
      </c>
      <c r="D2866" s="27" t="str">
        <f>VLOOKUP(B2866,'大货清单（不定期按GOMS更新）'!A:C,3,0)</f>
        <v>ZB2377F-01</v>
      </c>
      <c r="E2866" s="27" t="str">
        <f>VLOOKUP(B2866,'大货清单（不定期按GOMS更新）'!A:H,4,0)</f>
        <v>GB</v>
      </c>
      <c r="F2866" s="27" t="str">
        <f>VLOOKUP(B2866,'大货清单（不定期按GOMS更新）'!A:H,2,0)</f>
        <v>PURE ONE STATION 5</v>
      </c>
      <c r="G2866" s="28">
        <f>VLOOKUP(B2866,'大货清单（不定期按GOMS更新）'!A:I,9,FALSE)</f>
        <v>6974950109349</v>
      </c>
      <c r="H2866" s="27" t="str">
        <f>VLOOKUP(B2866,'大货清单（不定期按GOMS更新）'!A:H,7,0)</f>
        <v>WHITE</v>
      </c>
      <c r="I2866" s="27" t="str">
        <f>VLOOKUP(B2866,'大货清单（不定期按GOMS更新）'!A:F,6,FALSE)</f>
        <v>ACTIVE</v>
      </c>
      <c r="J2866" s="27" t="str">
        <f>VLOOKUP(B2866,'大货清单（不定期按GOMS更新）'!A:K,11,FALSE)</f>
        <v>11.4</v>
      </c>
      <c r="K2866" s="27" t="str">
        <f>VLOOKUP(B2866,'大货清单（不定期按GOMS更新）'!A:N,12,FALSE)</f>
        <v>747</v>
      </c>
      <c r="L2866" s="27" t="str">
        <f>VLOOKUP(B2866,'大货清单（不定期按GOMS更新）'!A:M,13,FALSE)</f>
        <v>383</v>
      </c>
      <c r="M2866" s="27" t="str">
        <f>VLOOKUP(B2866,'大货清单（不定期按GOMS更新）'!A:N,14,FALSE)</f>
        <v>331</v>
      </c>
      <c r="N2866" s="48" t="s">
        <v>1218</v>
      </c>
      <c r="O2866" s="27">
        <f>IFERROR(VLOOKUP(N2866,'散件迭代（不定期更新）'!C:J,8,FALSE),0)</f>
        <v>0</v>
      </c>
      <c r="P2866" s="27" t="str">
        <f>IFERROR(VLOOKUP(N2866,'散件（更新）'!B:H,3,FALSE),0)</f>
        <v>206-2029-0614</v>
      </c>
      <c r="Q2866" s="27" t="str">
        <f>VLOOKUP(N2866,'散件（更新）'!B:H,2,FALSE)</f>
        <v>114-20290614</v>
      </c>
      <c r="R2866" s="27" t="str">
        <f>VLOOKUP(N2866,'散件（更新）'!B:H,7,FALSE)</f>
        <v>Repair Wheel</v>
      </c>
      <c r="S2866" s="27" t="str">
        <f>VLOOKUP(N2866,'散件（更新）'!B:E,4,FALSE)</f>
        <v>https://tineco-yxzt.oss-accelerate.aliyuncs.com/20231219/9SWRW100000_1702948048100.png</v>
      </c>
      <c r="T2866" s="27" t="s">
        <v>8759</v>
      </c>
      <c r="U2866" s="28" t="str">
        <f>VLOOKUP(N2866,'散件（更新）'!B:G,6,FALSE)</f>
        <v>小轮包胶组件（2个小轮+2个轴）</v>
      </c>
      <c r="V2866" s="28" t="str">
        <f>VLOOKUP(N2866,'散件（更新）'!B:I,8,FALSE)</f>
        <v>6972200198358</v>
      </c>
    </row>
    <row r="2867" spans="1:22">
      <c r="A2867" s="57">
        <v>46169</v>
      </c>
      <c r="B2867" s="54" t="s">
        <v>5147</v>
      </c>
      <c r="C2867" s="27" t="str">
        <f>VLOOKUP(B2867,'大货清单（不定期按GOMS更新）'!A:H,8,0)</f>
        <v>107-23770601</v>
      </c>
      <c r="D2867" s="27" t="str">
        <f>VLOOKUP(B2867,'大货清单（不定期按GOMS更新）'!A:C,3,0)</f>
        <v>ZB2377F-01</v>
      </c>
      <c r="E2867" s="27" t="str">
        <f>VLOOKUP(B2867,'大货清单（不定期按GOMS更新）'!A:H,4,0)</f>
        <v>GB</v>
      </c>
      <c r="F2867" s="27" t="str">
        <f>VLOOKUP(B2867,'大货清单（不定期按GOMS更新）'!A:H,2,0)</f>
        <v>PURE ONE STATION 5</v>
      </c>
      <c r="G2867" s="28">
        <f>VLOOKUP(B2867,'大货清单（不定期按GOMS更新）'!A:I,9,FALSE)</f>
        <v>6974950109349</v>
      </c>
      <c r="H2867" s="27" t="str">
        <f>VLOOKUP(B2867,'大货清单（不定期按GOMS更新）'!A:H,7,0)</f>
        <v>WHITE</v>
      </c>
      <c r="I2867" s="27" t="str">
        <f>VLOOKUP(B2867,'大货清单（不定期按GOMS更新）'!A:F,6,FALSE)</f>
        <v>ACTIVE</v>
      </c>
      <c r="J2867" s="27" t="str">
        <f>VLOOKUP(B2867,'大货清单（不定期按GOMS更新）'!A:K,11,FALSE)</f>
        <v>11.4</v>
      </c>
      <c r="K2867" s="27" t="str">
        <f>VLOOKUP(B2867,'大货清单（不定期按GOMS更新）'!A:N,12,FALSE)</f>
        <v>747</v>
      </c>
      <c r="L2867" s="27" t="str">
        <f>VLOOKUP(B2867,'大货清单（不定期按GOMS更新）'!A:M,13,FALSE)</f>
        <v>383</v>
      </c>
      <c r="M2867" s="27" t="str">
        <f>VLOOKUP(B2867,'大货清单（不定期按GOMS更新）'!A:N,14,FALSE)</f>
        <v>331</v>
      </c>
      <c r="N2867" s="48" t="s">
        <v>252</v>
      </c>
      <c r="O2867" s="27">
        <f>IFERROR(VLOOKUP(N2867,'散件迭代（不定期更新）'!C:J,8,FALSE),0)</f>
        <v>0</v>
      </c>
      <c r="P2867" s="27" t="str">
        <f>IFERROR(VLOOKUP(N2867,'散件（更新）'!B:H,3,FALSE),0)</f>
        <v>206-1769-0233</v>
      </c>
      <c r="Q2867" s="27" t="str">
        <f>VLOOKUP(N2867,'散件（更新）'!B:H,2,FALSE)</f>
        <v>114-17690233</v>
      </c>
      <c r="R2867" s="27" t="str">
        <f>VLOOKUP(N2867,'散件（更新）'!B:H,7,FALSE)</f>
        <v>Hair cleaning tool</v>
      </c>
      <c r="S2867" s="27" t="str">
        <f>VLOOKUP(N2867,'散件（更新）'!B:E,4,FALSE)</f>
        <v>https://tineco-yxzt.oss-accelerate.aliyuncs.com/product/114-17690233.png</v>
      </c>
      <c r="T2867" s="27" t="s">
        <v>19303</v>
      </c>
      <c r="U2867" s="28" t="str">
        <f>VLOOKUP(N2867,'散件（更新）'!B:G,6,FALSE)</f>
        <v>ZB1769B 清洁刷植毛组件</v>
      </c>
      <c r="V2867" s="28" t="str">
        <f>VLOOKUP(N2867,'散件（更新）'!B:I,8,FALSE)</f>
        <v>6972200191151</v>
      </c>
    </row>
    <row r="2868" spans="1:22">
      <c r="A2868" s="57">
        <v>46169</v>
      </c>
      <c r="B2868" s="54" t="s">
        <v>5147</v>
      </c>
      <c r="C2868" s="27" t="str">
        <f>VLOOKUP(B2868,'大货清单（不定期按GOMS更新）'!A:H,8,0)</f>
        <v>107-23770601</v>
      </c>
      <c r="D2868" s="27" t="str">
        <f>VLOOKUP(B2868,'大货清单（不定期按GOMS更新）'!A:C,3,0)</f>
        <v>ZB2377F-01</v>
      </c>
      <c r="E2868" s="27" t="str">
        <f>VLOOKUP(B2868,'大货清单（不定期按GOMS更新）'!A:H,4,0)</f>
        <v>GB</v>
      </c>
      <c r="F2868" s="27" t="str">
        <f>VLOOKUP(B2868,'大货清单（不定期按GOMS更新）'!A:H,2,0)</f>
        <v>PURE ONE STATION 5</v>
      </c>
      <c r="G2868" s="28">
        <f>VLOOKUP(B2868,'大货清单（不定期按GOMS更新）'!A:I,9,FALSE)</f>
        <v>6974950109349</v>
      </c>
      <c r="H2868" s="27" t="str">
        <f>VLOOKUP(B2868,'大货清单（不定期按GOMS更新）'!A:H,7,0)</f>
        <v>WHITE</v>
      </c>
      <c r="I2868" s="27" t="str">
        <f>VLOOKUP(B2868,'大货清单（不定期按GOMS更新）'!A:F,6,FALSE)</f>
        <v>ACTIVE</v>
      </c>
      <c r="J2868" s="27" t="str">
        <f>VLOOKUP(B2868,'大货清单（不定期按GOMS更新）'!A:K,11,FALSE)</f>
        <v>11.4</v>
      </c>
      <c r="K2868" s="27" t="str">
        <f>VLOOKUP(B2868,'大货清单（不定期按GOMS更新）'!A:N,12,FALSE)</f>
        <v>747</v>
      </c>
      <c r="L2868" s="27" t="str">
        <f>VLOOKUP(B2868,'大货清单（不定期按GOMS更新）'!A:M,13,FALSE)</f>
        <v>383</v>
      </c>
      <c r="M2868" s="27" t="str">
        <f>VLOOKUP(B2868,'大货清单（不定期按GOMS更新）'!A:N,14,FALSE)</f>
        <v>331</v>
      </c>
      <c r="N2868" s="49" t="s">
        <v>5163</v>
      </c>
      <c r="O2868" s="27">
        <f>IFERROR(VLOOKUP(N2868,'散件迭代（不定期更新）'!C:J,8,FALSE),0)</f>
        <v>0</v>
      </c>
      <c r="P2868" s="27" t="str">
        <f>IFERROR(VLOOKUP(N2868,'散件（更新）'!B:H,3,FALSE),0)</f>
        <v>/</v>
      </c>
      <c r="Q2868" s="27" t="str">
        <f>VLOOKUP(N2868,'散件（更新）'!B:H,2,FALSE)</f>
        <v>114-23770304</v>
      </c>
      <c r="R2868" s="27" t="str">
        <f>VLOOKUP(N2868,'散件（更新）'!B:H,7,FALSE)</f>
        <v>HEPA &amp; Cover Assembly</v>
      </c>
      <c r="S2868" s="27" t="str">
        <f>VLOOKUP(N2868,'散件（更新）'!B:E,4,FALSE)</f>
        <v>https://tineco-yxzt.oss-accelerate.aliyuncs.com/20240722/jizhanhepa_1721634981721.jpeg</v>
      </c>
      <c r="T2868" s="27" t="s">
        <v>8759</v>
      </c>
      <c r="U2868" s="28" t="str">
        <f>VLOOKUP(N2868,'散件（更新）'!B:G,6,FALSE)</f>
        <v>基站HEPA组件白色</v>
      </c>
      <c r="V2868" s="28">
        <f>VLOOKUP(N2868,'散件（更新）'!B:I,8,FALSE)</f>
        <v>6974950109745</v>
      </c>
    </row>
    <row r="2869" spans="1:22">
      <c r="A2869" s="57">
        <v>46169</v>
      </c>
      <c r="B2869" s="54" t="s">
        <v>5147</v>
      </c>
      <c r="C2869" s="27" t="str">
        <f>VLOOKUP(B2869,'大货清单（不定期按GOMS更新）'!A:H,8,0)</f>
        <v>107-23770601</v>
      </c>
      <c r="D2869" s="27" t="str">
        <f>VLOOKUP(B2869,'大货清单（不定期按GOMS更新）'!A:C,3,0)</f>
        <v>ZB2377F-01</v>
      </c>
      <c r="E2869" s="27" t="str">
        <f>VLOOKUP(B2869,'大货清单（不定期按GOMS更新）'!A:H,4,0)</f>
        <v>GB</v>
      </c>
      <c r="F2869" s="27" t="str">
        <f>VLOOKUP(B2869,'大货清单（不定期按GOMS更新）'!A:H,2,0)</f>
        <v>PURE ONE STATION 5</v>
      </c>
      <c r="G2869" s="28">
        <f>VLOOKUP(B2869,'大货清单（不定期按GOMS更新）'!A:I,9,FALSE)</f>
        <v>6974950109349</v>
      </c>
      <c r="H2869" s="27" t="str">
        <f>VLOOKUP(B2869,'大货清单（不定期按GOMS更新）'!A:H,7,0)</f>
        <v>WHITE</v>
      </c>
      <c r="I2869" s="27" t="str">
        <f>VLOOKUP(B2869,'大货清单（不定期按GOMS更新）'!A:F,6,FALSE)</f>
        <v>ACTIVE</v>
      </c>
      <c r="J2869" s="27" t="str">
        <f>VLOOKUP(B2869,'大货清单（不定期按GOMS更新）'!A:K,11,FALSE)</f>
        <v>11.4</v>
      </c>
      <c r="K2869" s="27" t="str">
        <f>VLOOKUP(B2869,'大货清单（不定期按GOMS更新）'!A:N,12,FALSE)</f>
        <v>747</v>
      </c>
      <c r="L2869" s="27" t="str">
        <f>VLOOKUP(B2869,'大货清单（不定期按GOMS更新）'!A:M,13,FALSE)</f>
        <v>383</v>
      </c>
      <c r="M2869" s="27" t="str">
        <f>VLOOKUP(B2869,'大货清单（不定期按GOMS更新）'!A:N,14,FALSE)</f>
        <v>331</v>
      </c>
      <c r="N2869" s="48" t="s">
        <v>1372</v>
      </c>
      <c r="O2869" s="27" t="str">
        <f>IFERROR(VLOOKUP(N2869,'散件迭代（不定期更新）'!C:J,8,FALSE),0)</f>
        <v>A44</v>
      </c>
      <c r="P2869" s="27" t="str">
        <f>IFERROR(VLOOKUP(N2869,'散件（更新）'!B:H,3,FALSE),0)</f>
        <v>206-1873-0208</v>
      </c>
      <c r="Q2869" s="27" t="str">
        <f>VLOOKUP(N2869,'散件（更新）'!B:H,2,FALSE)</f>
        <v>114-18730208</v>
      </c>
      <c r="R2869" s="27" t="str">
        <f>VLOOKUP(N2869,'散件（更新）'!B:H,7,FALSE)</f>
        <v>2-in-1 dusting brush</v>
      </c>
      <c r="S2869" s="27" t="str">
        <f>VLOOKUP(N2869,'散件（更新）'!B:E,4,FALSE)</f>
        <v>https://tineco-yxzt.oss-accelerate.aliyuncs.com/product/114-18730208.png</v>
      </c>
      <c r="T2869" s="27" t="s">
        <v>8759</v>
      </c>
      <c r="U2869" s="28" t="str">
        <f>VLOOKUP(N2869,'散件（更新）'!B:G,6,FALSE)</f>
        <v>组合刷组件</v>
      </c>
      <c r="V2869" s="28" t="str">
        <f>VLOOKUP(N2869,'散件（更新）'!B:I,8,FALSE)</f>
        <v>6972200191502</v>
      </c>
    </row>
    <row r="2870" spans="1:22">
      <c r="A2870" s="57">
        <v>46169</v>
      </c>
      <c r="B2870" s="54" t="s">
        <v>5147</v>
      </c>
      <c r="C2870" s="27" t="str">
        <f>VLOOKUP(B2870,'大货清单（不定期按GOMS更新）'!A:H,8,0)</f>
        <v>107-23770601</v>
      </c>
      <c r="D2870" s="27" t="str">
        <f>VLOOKUP(B2870,'大货清单（不定期按GOMS更新）'!A:C,3,0)</f>
        <v>ZB2377F-01</v>
      </c>
      <c r="E2870" s="27" t="str">
        <f>VLOOKUP(B2870,'大货清单（不定期按GOMS更新）'!A:H,4,0)</f>
        <v>GB</v>
      </c>
      <c r="F2870" s="27" t="str">
        <f>VLOOKUP(B2870,'大货清单（不定期按GOMS更新）'!A:H,2,0)</f>
        <v>PURE ONE STATION 5</v>
      </c>
      <c r="G2870" s="28">
        <f>VLOOKUP(B2870,'大货清单（不定期按GOMS更新）'!A:I,9,FALSE)</f>
        <v>6974950109349</v>
      </c>
      <c r="H2870" s="27" t="str">
        <f>VLOOKUP(B2870,'大货清单（不定期按GOMS更新）'!A:H,7,0)</f>
        <v>WHITE</v>
      </c>
      <c r="I2870" s="27" t="str">
        <f>VLOOKUP(B2870,'大货清单（不定期按GOMS更新）'!A:F,6,FALSE)</f>
        <v>ACTIVE</v>
      </c>
      <c r="J2870" s="27" t="str">
        <f>VLOOKUP(B2870,'大货清单（不定期按GOMS更新）'!A:K,11,FALSE)</f>
        <v>11.4</v>
      </c>
      <c r="K2870" s="27" t="str">
        <f>VLOOKUP(B2870,'大货清单（不定期按GOMS更新）'!A:N,12,FALSE)</f>
        <v>747</v>
      </c>
      <c r="L2870" s="27" t="str">
        <f>VLOOKUP(B2870,'大货清单（不定期按GOMS更新）'!A:M,13,FALSE)</f>
        <v>383</v>
      </c>
      <c r="M2870" s="27" t="str">
        <f>VLOOKUP(B2870,'大货清单（不定期按GOMS更新）'!A:N,14,FALSE)</f>
        <v>331</v>
      </c>
      <c r="N2870" s="48" t="s">
        <v>5164</v>
      </c>
      <c r="O2870" s="27">
        <f>IFERROR(VLOOKUP(N2870,'散件迭代（不定期更新）'!C:J,8,FALSE),0)</f>
        <v>0</v>
      </c>
      <c r="P2870" s="27" t="str">
        <f>IFERROR(VLOOKUP(N2870,'散件（更新）'!B:H,3,FALSE),0)</f>
        <v>/</v>
      </c>
      <c r="Q2870" s="27" t="str">
        <f>VLOOKUP(N2870,'散件（更新）'!B:H,2,FALSE)</f>
        <v>114-23770305</v>
      </c>
      <c r="R2870" s="27" t="str">
        <f>VLOOKUP(N2870,'散件（更新）'!B:H,7,FALSE)</f>
        <v>Carpet Brush</v>
      </c>
      <c r="S2870" s="27" t="str">
        <f>VLOOKUP(N2870,'散件（更新）'!B:E,4,FALSE)</f>
        <v>https://tineco-yxzt.oss-accelerate.aliyuncs.com/20240722/xichenqidishua_1721635245846.jpeg</v>
      </c>
      <c r="T2870" s="27" t="s">
        <v>8759</v>
      </c>
      <c r="U2870" s="28" t="str">
        <f>VLOOKUP(N2870,'散件（更新）'!B:G,6,FALSE)</f>
        <v>AA2405A地刷组件白色低配</v>
      </c>
      <c r="V2870" s="28">
        <f>VLOOKUP(N2870,'散件（更新）'!B:I,8,FALSE)</f>
        <v>6974950109769</v>
      </c>
    </row>
    <row r="2871" spans="1:22">
      <c r="A2871" s="57">
        <v>46169</v>
      </c>
      <c r="B2871" s="54" t="s">
        <v>5147</v>
      </c>
      <c r="C2871" s="27" t="str">
        <f>VLOOKUP(B2871,'大货清单（不定期按GOMS更新）'!A:H,8,0)</f>
        <v>107-23770601</v>
      </c>
      <c r="D2871" s="27" t="str">
        <f>VLOOKUP(B2871,'大货清单（不定期按GOMS更新）'!A:C,3,0)</f>
        <v>ZB2377F-01</v>
      </c>
      <c r="E2871" s="27" t="str">
        <f>VLOOKUP(B2871,'大货清单（不定期按GOMS更新）'!A:H,4,0)</f>
        <v>GB</v>
      </c>
      <c r="F2871" s="27" t="str">
        <f>VLOOKUP(B2871,'大货清单（不定期按GOMS更新）'!A:H,2,0)</f>
        <v>PURE ONE STATION 5</v>
      </c>
      <c r="G2871" s="28">
        <f>VLOOKUP(B2871,'大货清单（不定期按GOMS更新）'!A:I,9,FALSE)</f>
        <v>6974950109349</v>
      </c>
      <c r="H2871" s="27" t="str">
        <f>VLOOKUP(B2871,'大货清单（不定期按GOMS更新）'!A:H,7,0)</f>
        <v>WHITE</v>
      </c>
      <c r="I2871" s="27" t="str">
        <f>VLOOKUP(B2871,'大货清单（不定期按GOMS更新）'!A:F,6,FALSE)</f>
        <v>ACTIVE</v>
      </c>
      <c r="J2871" s="27" t="str">
        <f>VLOOKUP(B2871,'大货清单（不定期按GOMS更新）'!A:K,11,FALSE)</f>
        <v>11.4</v>
      </c>
      <c r="K2871" s="27" t="str">
        <f>VLOOKUP(B2871,'大货清单（不定期按GOMS更新）'!A:N,12,FALSE)</f>
        <v>747</v>
      </c>
      <c r="L2871" s="27" t="str">
        <f>VLOOKUP(B2871,'大货清单（不定期按GOMS更新）'!A:M,13,FALSE)</f>
        <v>383</v>
      </c>
      <c r="M2871" s="27" t="str">
        <f>VLOOKUP(B2871,'大货清单（不定期按GOMS更新）'!A:N,14,FALSE)</f>
        <v>331</v>
      </c>
      <c r="N2871" s="48" t="s">
        <v>5162</v>
      </c>
      <c r="O2871" s="27">
        <f>IFERROR(VLOOKUP(N2871,'散件迭代（不定期更新）'!C:J,8,FALSE),0)</f>
        <v>0</v>
      </c>
      <c r="P2871" s="27" t="str">
        <f>IFERROR(VLOOKUP(N2871,'散件（更新）'!B:H,3,FALSE),0)</f>
        <v>/</v>
      </c>
      <c r="Q2871" s="27" t="str">
        <f>VLOOKUP(N2871,'散件（更新）'!B:H,2,FALSE)</f>
        <v>114-23770303</v>
      </c>
      <c r="R2871" s="27" t="str">
        <f>VLOOKUP(N2871,'散件（更新）'!B:H,7,FALSE)</f>
        <v>Dustbin</v>
      </c>
      <c r="S2871" s="27" t="str">
        <f>VLOOKUP(N2871,'散件（更新）'!B:E,4,FALSE)</f>
        <v>https://tineco-yxzt.oss-accelerate.aliyuncs.com/20240722/jizhanchentong_1721634192996.jpeg</v>
      </c>
      <c r="T2871" s="27" t="s">
        <v>8759</v>
      </c>
      <c r="U2871" s="28" t="str">
        <f>VLOOKUP(N2871,'散件（更新）'!B:G,6,FALSE)</f>
        <v>基站尘桶组件</v>
      </c>
      <c r="V2871" s="28">
        <f>VLOOKUP(N2871,'散件（更新）'!B:I,8,FALSE)</f>
        <v>6974950109738</v>
      </c>
    </row>
    <row r="2872" spans="1:22">
      <c r="A2872" s="57">
        <v>46169</v>
      </c>
      <c r="B2872" s="54" t="s">
        <v>5147</v>
      </c>
      <c r="C2872" s="27" t="str">
        <f>VLOOKUP(B2872,'大货清单（不定期按GOMS更新）'!A:H,8,0)</f>
        <v>107-23770601</v>
      </c>
      <c r="D2872" s="27" t="str">
        <f>VLOOKUP(B2872,'大货清单（不定期按GOMS更新）'!A:C,3,0)</f>
        <v>ZB2377F-01</v>
      </c>
      <c r="E2872" s="27" t="str">
        <f>VLOOKUP(B2872,'大货清单（不定期按GOMS更新）'!A:H,4,0)</f>
        <v>GB</v>
      </c>
      <c r="F2872" s="27" t="str">
        <f>VLOOKUP(B2872,'大货清单（不定期按GOMS更新）'!A:H,2,0)</f>
        <v>PURE ONE STATION 5</v>
      </c>
      <c r="G2872" s="28">
        <f>VLOOKUP(B2872,'大货清单（不定期按GOMS更新）'!A:I,9,FALSE)</f>
        <v>6974950109349</v>
      </c>
      <c r="H2872" s="27" t="str">
        <f>VLOOKUP(B2872,'大货清单（不定期按GOMS更新）'!A:H,7,0)</f>
        <v>WHITE</v>
      </c>
      <c r="I2872" s="27" t="str">
        <f>VLOOKUP(B2872,'大货清单（不定期按GOMS更新）'!A:F,6,FALSE)</f>
        <v>ACTIVE</v>
      </c>
      <c r="J2872" s="27" t="str">
        <f>VLOOKUP(B2872,'大货清单（不定期按GOMS更新）'!A:K,11,FALSE)</f>
        <v>11.4</v>
      </c>
      <c r="K2872" s="27" t="str">
        <f>VLOOKUP(B2872,'大货清单（不定期按GOMS更新）'!A:N,12,FALSE)</f>
        <v>747</v>
      </c>
      <c r="L2872" s="27" t="str">
        <f>VLOOKUP(B2872,'大货清单（不定期按GOMS更新）'!A:M,13,FALSE)</f>
        <v>383</v>
      </c>
      <c r="M2872" s="27" t="str">
        <f>VLOOKUP(B2872,'大货清单（不定期按GOMS更新）'!A:N,14,FALSE)</f>
        <v>331</v>
      </c>
      <c r="N2872" s="48" t="s">
        <v>5166</v>
      </c>
      <c r="O2872" s="27">
        <f>IFERROR(VLOOKUP(N2872,'散件迭代（不定期更新）'!C:J,8,FALSE),0)</f>
        <v>0</v>
      </c>
      <c r="P2872" s="27" t="str">
        <f>IFERROR(VLOOKUP(N2872,'散件（更新）'!B:H,3,FALSE),0)</f>
        <v>/</v>
      </c>
      <c r="Q2872" s="27" t="str">
        <f>VLOOKUP(N2872,'散件（更新）'!B:H,2,FALSE)</f>
        <v>114-23770307</v>
      </c>
      <c r="R2872" s="27" t="str">
        <f>VLOOKUP(N2872,'散件（更新）'!B:H,7,FALSE)</f>
        <v>Dustbin</v>
      </c>
      <c r="S2872" s="27" t="str">
        <f>VLOOKUP(N2872,'散件（更新）'!B:E,4,FALSE)</f>
        <v>https://tineco-yxzt.oss-accelerate.aliyuncs.com/20240722/xichenqichentong_1721636071795.jpeg</v>
      </c>
      <c r="T2872" s="27" t="s">
        <v>8759</v>
      </c>
      <c r="U2872" s="28" t="str">
        <f>VLOOKUP(N2872,'散件（更新）'!B:G,6,FALSE)</f>
        <v>吸尘器尘桶组件</v>
      </c>
      <c r="V2872" s="28">
        <f>VLOOKUP(N2872,'散件（更新）'!B:I,8,FALSE)</f>
        <v>6974950109806</v>
      </c>
    </row>
    <row r="2873" spans="1:22">
      <c r="A2873" s="57">
        <v>46169</v>
      </c>
      <c r="B2873" s="54" t="s">
        <v>5147</v>
      </c>
      <c r="C2873" s="27" t="str">
        <f>VLOOKUP(B2873,'大货清单（不定期按GOMS更新）'!A:H,8,0)</f>
        <v>107-23770601</v>
      </c>
      <c r="D2873" s="27" t="str">
        <f>VLOOKUP(B2873,'大货清单（不定期按GOMS更新）'!A:C,3,0)</f>
        <v>ZB2377F-01</v>
      </c>
      <c r="E2873" s="27" t="str">
        <f>VLOOKUP(B2873,'大货清单（不定期按GOMS更新）'!A:H,4,0)</f>
        <v>GB</v>
      </c>
      <c r="F2873" s="27" t="str">
        <f>VLOOKUP(B2873,'大货清单（不定期按GOMS更新）'!A:H,2,0)</f>
        <v>PURE ONE STATION 5</v>
      </c>
      <c r="G2873" s="28">
        <f>VLOOKUP(B2873,'大货清单（不定期按GOMS更新）'!A:I,9,FALSE)</f>
        <v>6974950109349</v>
      </c>
      <c r="H2873" s="27" t="str">
        <f>VLOOKUP(B2873,'大货清单（不定期按GOMS更新）'!A:H,7,0)</f>
        <v>WHITE</v>
      </c>
      <c r="I2873" s="27" t="str">
        <f>VLOOKUP(B2873,'大货清单（不定期按GOMS更新）'!A:F,6,FALSE)</f>
        <v>ACTIVE</v>
      </c>
      <c r="J2873" s="27" t="str">
        <f>VLOOKUP(B2873,'大货清单（不定期按GOMS更新）'!A:K,11,FALSE)</f>
        <v>11.4</v>
      </c>
      <c r="K2873" s="27" t="str">
        <f>VLOOKUP(B2873,'大货清单（不定期按GOMS更新）'!A:N,12,FALSE)</f>
        <v>747</v>
      </c>
      <c r="L2873" s="27" t="str">
        <f>VLOOKUP(B2873,'大货清单（不定期按GOMS更新）'!A:M,13,FALSE)</f>
        <v>383</v>
      </c>
      <c r="M2873" s="27" t="str">
        <f>VLOOKUP(B2873,'大货清单（不定期按GOMS更新）'!A:N,14,FALSE)</f>
        <v>331</v>
      </c>
      <c r="N2873" s="48" t="s">
        <v>3779</v>
      </c>
      <c r="O2873" s="27">
        <f>IFERROR(VLOOKUP(N2873,'散件迭代（不定期更新）'!C:J,8,FALSE),0)</f>
        <v>0</v>
      </c>
      <c r="P2873" s="27" t="str">
        <f>IFERROR(VLOOKUP(N2873,'散件（更新）'!B:H,3,FALSE),0)</f>
        <v>/</v>
      </c>
      <c r="Q2873" s="27" t="str">
        <f>VLOOKUP(N2873,'散件（更新）'!B:H,2,FALSE)</f>
        <v>114-22250304</v>
      </c>
      <c r="R2873" s="27" t="str">
        <f>VLOOKUP(N2873,'散件（更新）'!B:H,7,FALSE)</f>
        <v>Filter</v>
      </c>
      <c r="S2873" s="27" t="str">
        <f>VLOOKUP(N2873,'散件（更新）'!B:E,4,FALSE)</f>
        <v>https://tineco-yxzt.oss-accelerate.aliyuncs.com/20231219/9VSFI1B0000_1702948066430.png</v>
      </c>
      <c r="T2873" s="27" t="s">
        <v>8759</v>
      </c>
      <c r="U2873" s="28" t="str">
        <f>VLOOKUP(N2873,'散件（更新）'!B:G,6,FALSE)</f>
        <v>基站尘桶进风过滤棉组件</v>
      </c>
      <c r="V2873" s="28">
        <f>VLOOKUP(N2873,'散件（更新）'!B:I,8,FALSE)</f>
        <v>6974950103378</v>
      </c>
    </row>
    <row r="2874" spans="1:22">
      <c r="A2874" s="57">
        <v>46169</v>
      </c>
      <c r="B2874" s="54" t="s">
        <v>5147</v>
      </c>
      <c r="C2874" s="27" t="str">
        <f>VLOOKUP(B2874,'大货清单（不定期按GOMS更新）'!A:H,8,0)</f>
        <v>107-23770601</v>
      </c>
      <c r="D2874" s="27" t="str">
        <f>VLOOKUP(B2874,'大货清单（不定期按GOMS更新）'!A:C,3,0)</f>
        <v>ZB2377F-01</v>
      </c>
      <c r="E2874" s="27" t="str">
        <f>VLOOKUP(B2874,'大货清单（不定期按GOMS更新）'!A:H,4,0)</f>
        <v>GB</v>
      </c>
      <c r="F2874" s="27" t="str">
        <f>VLOOKUP(B2874,'大货清单（不定期按GOMS更新）'!A:H,2,0)</f>
        <v>PURE ONE STATION 5</v>
      </c>
      <c r="G2874" s="28">
        <f>VLOOKUP(B2874,'大货清单（不定期按GOMS更新）'!A:I,9,FALSE)</f>
        <v>6974950109349</v>
      </c>
      <c r="H2874" s="27" t="str">
        <f>VLOOKUP(B2874,'大货清单（不定期按GOMS更新）'!A:H,7,0)</f>
        <v>WHITE</v>
      </c>
      <c r="I2874" s="27" t="str">
        <f>VLOOKUP(B2874,'大货清单（不定期按GOMS更新）'!A:F,6,FALSE)</f>
        <v>ACTIVE</v>
      </c>
      <c r="J2874" s="27" t="str">
        <f>VLOOKUP(B2874,'大货清单（不定期按GOMS更新）'!A:K,11,FALSE)</f>
        <v>11.4</v>
      </c>
      <c r="K2874" s="27" t="str">
        <f>VLOOKUP(B2874,'大货清单（不定期按GOMS更新）'!A:N,12,FALSE)</f>
        <v>747</v>
      </c>
      <c r="L2874" s="27" t="str">
        <f>VLOOKUP(B2874,'大货清单（不定期按GOMS更新）'!A:M,13,FALSE)</f>
        <v>383</v>
      </c>
      <c r="M2874" s="27" t="str">
        <f>VLOOKUP(B2874,'大货清单（不定期按GOMS更新）'!A:N,14,FALSE)</f>
        <v>331</v>
      </c>
      <c r="N2874" s="48" t="s">
        <v>5167</v>
      </c>
      <c r="O2874" s="27">
        <f>IFERROR(VLOOKUP(N2874,'散件迭代（不定期更新）'!C:J,8,FALSE),0)</f>
        <v>0</v>
      </c>
      <c r="P2874" s="27" t="str">
        <f>IFERROR(VLOOKUP(N2874,'散件（更新）'!B:H,3,FALSE),0)</f>
        <v>/</v>
      </c>
      <c r="Q2874" s="27" t="str">
        <f>VLOOKUP(N2874,'散件（更新）'!B:H,2,FALSE)</f>
        <v>114-23770308</v>
      </c>
      <c r="R2874" s="27" t="str">
        <f>VLOOKUP(N2874,'散件（更新）'!B:H,7,FALSE)</f>
        <v>Filter</v>
      </c>
      <c r="S2874" s="27" t="str">
        <f>VLOOKUP(N2874,'散件（更新）'!B:E,4,FALSE)</f>
        <v>https://tineco-yxzt.oss-accelerate.aliyuncs.com/20240722/guolu:mian_1721636250552.jpeg</v>
      </c>
      <c r="T2874" s="27" t="s">
        <v>8759</v>
      </c>
      <c r="U2874" s="28" t="str">
        <f>VLOOKUP(N2874,'散件（更新）'!B:G,6,FALSE)</f>
        <v>进风过滤棉组件</v>
      </c>
      <c r="V2874" s="28">
        <f>VLOOKUP(N2874,'散件（更新）'!B:I,8,FALSE)</f>
        <v>6974950109813</v>
      </c>
    </row>
    <row r="2875" spans="1:22">
      <c r="A2875" s="57">
        <v>46169</v>
      </c>
      <c r="B2875" s="54" t="s">
        <v>5147</v>
      </c>
      <c r="C2875" s="27" t="str">
        <f>VLOOKUP(B2875,'大货清单（不定期按GOMS更新）'!A:H,8,0)</f>
        <v>107-23770601</v>
      </c>
      <c r="D2875" s="27" t="str">
        <f>VLOOKUP(B2875,'大货清单（不定期按GOMS更新）'!A:C,3,0)</f>
        <v>ZB2377F-01</v>
      </c>
      <c r="E2875" s="27" t="str">
        <f>VLOOKUP(B2875,'大货清单（不定期按GOMS更新）'!A:H,4,0)</f>
        <v>GB</v>
      </c>
      <c r="F2875" s="27" t="str">
        <f>VLOOKUP(B2875,'大货清单（不定期按GOMS更新）'!A:H,2,0)</f>
        <v>PURE ONE STATION 5</v>
      </c>
      <c r="G2875" s="28">
        <f>VLOOKUP(B2875,'大货清单（不定期按GOMS更新）'!A:I,9,FALSE)</f>
        <v>6974950109349</v>
      </c>
      <c r="H2875" s="27" t="str">
        <f>VLOOKUP(B2875,'大货清单（不定期按GOMS更新）'!A:H,7,0)</f>
        <v>WHITE</v>
      </c>
      <c r="I2875" s="27" t="str">
        <f>VLOOKUP(B2875,'大货清单（不定期按GOMS更新）'!A:F,6,FALSE)</f>
        <v>ACTIVE</v>
      </c>
      <c r="J2875" s="27" t="str">
        <f>VLOOKUP(B2875,'大货清单（不定期按GOMS更新）'!A:K,11,FALSE)</f>
        <v>11.4</v>
      </c>
      <c r="K2875" s="27" t="str">
        <f>VLOOKUP(B2875,'大货清单（不定期按GOMS更新）'!A:N,12,FALSE)</f>
        <v>747</v>
      </c>
      <c r="L2875" s="27" t="str">
        <f>VLOOKUP(B2875,'大货清单（不定期按GOMS更新）'!A:M,13,FALSE)</f>
        <v>383</v>
      </c>
      <c r="M2875" s="27" t="str">
        <f>VLOOKUP(B2875,'大货清单（不定期按GOMS更新）'!A:N,14,FALSE)</f>
        <v>331</v>
      </c>
      <c r="N2875" s="48" t="s">
        <v>5168</v>
      </c>
      <c r="O2875" s="27">
        <f>IFERROR(VLOOKUP(N2875,'散件迭代（不定期更新）'!C:J,8,FALSE),0)</f>
        <v>0</v>
      </c>
      <c r="P2875" s="27" t="str">
        <f>IFERROR(VLOOKUP(N2875,'散件（更新）'!B:H,3,FALSE),0)</f>
        <v>/</v>
      </c>
      <c r="Q2875" s="27" t="str">
        <f>VLOOKUP(N2875,'散件（更新）'!B:H,2,FALSE)</f>
        <v>114-23770309</v>
      </c>
      <c r="R2875" s="27" t="str">
        <f>VLOOKUP(N2875,'散件（更新）'!B:H,7,FALSE)</f>
        <v>HEPA</v>
      </c>
      <c r="S2875" s="27" t="str">
        <f>VLOOKUP(N2875,'散件（更新）'!B:E,4,FALSE)</f>
        <v>https://tineco-yxzt.oss-accelerate.aliyuncs.com/20240722/xichenqihepa_1721636382842.jpeg</v>
      </c>
      <c r="T2875" s="27" t="s">
        <v>8759</v>
      </c>
      <c r="U2875" s="28" t="str">
        <f>VLOOKUP(N2875,'散件（更新）'!B:G,6,FALSE)</f>
        <v>吸尘器HEPA组件</v>
      </c>
      <c r="V2875" s="28">
        <f>VLOOKUP(N2875,'散件（更新）'!B:I,8,FALSE)</f>
        <v>6974950109820</v>
      </c>
    </row>
    <row r="2876" spans="1:22">
      <c r="A2876" s="57">
        <v>46169</v>
      </c>
      <c r="B2876" s="54" t="s">
        <v>5147</v>
      </c>
      <c r="C2876" s="27" t="str">
        <f>VLOOKUP(B2876,'大货清单（不定期按GOMS更新）'!A:H,8,0)</f>
        <v>107-23770601</v>
      </c>
      <c r="D2876" s="27" t="str">
        <f>VLOOKUP(B2876,'大货清单（不定期按GOMS更新）'!A:C,3,0)</f>
        <v>ZB2377F-01</v>
      </c>
      <c r="E2876" s="27" t="str">
        <f>VLOOKUP(B2876,'大货清单（不定期按GOMS更新）'!A:H,4,0)</f>
        <v>GB</v>
      </c>
      <c r="F2876" s="27" t="str">
        <f>VLOOKUP(B2876,'大货清单（不定期按GOMS更新）'!A:H,2,0)</f>
        <v>PURE ONE STATION 5</v>
      </c>
      <c r="G2876" s="28">
        <f>VLOOKUP(B2876,'大货清单（不定期按GOMS更新）'!A:I,9,FALSE)</f>
        <v>6974950109349</v>
      </c>
      <c r="H2876" s="27" t="str">
        <f>VLOOKUP(B2876,'大货清单（不定期按GOMS更新）'!A:H,7,0)</f>
        <v>WHITE</v>
      </c>
      <c r="I2876" s="27" t="str">
        <f>VLOOKUP(B2876,'大货清单（不定期按GOMS更新）'!A:F,6,FALSE)</f>
        <v>ACTIVE</v>
      </c>
      <c r="J2876" s="27" t="str">
        <f>VLOOKUP(B2876,'大货清单（不定期按GOMS更新）'!A:K,11,FALSE)</f>
        <v>11.4</v>
      </c>
      <c r="K2876" s="27" t="str">
        <f>VLOOKUP(B2876,'大货清单（不定期按GOMS更新）'!A:N,12,FALSE)</f>
        <v>747</v>
      </c>
      <c r="L2876" s="27" t="str">
        <f>VLOOKUP(B2876,'大货清单（不定期按GOMS更新）'!A:M,13,FALSE)</f>
        <v>383</v>
      </c>
      <c r="M2876" s="27" t="str">
        <f>VLOOKUP(B2876,'大货清单（不定期按GOMS更新）'!A:N,14,FALSE)</f>
        <v>331</v>
      </c>
      <c r="N2876" s="48" t="s">
        <v>1363</v>
      </c>
      <c r="O2876" s="27" t="str">
        <f>IFERROR(VLOOKUP(N2876,'散件迭代（不定期更新）'!C:J,8,FALSE),0)</f>
        <v>A12</v>
      </c>
      <c r="P2876" s="27" t="str">
        <f>IFERROR(VLOOKUP(N2876,'散件（更新）'!B:H,3,FALSE),0)</f>
        <v>206-1873-0010</v>
      </c>
      <c r="Q2876" s="27" t="str">
        <f>VLOOKUP(N2876,'散件（更新）'!B:H,2,FALSE)</f>
        <v>114-18730010</v>
      </c>
      <c r="R2876" s="27" t="str">
        <f>VLOOKUP(N2876,'散件（更新）'!B:H,7,FALSE)</f>
        <v>Accessory Kit</v>
      </c>
      <c r="S2876" s="27" t="str">
        <f>VLOOKUP(N2876,'散件（更新）'!B:E,4,FALSE)</f>
        <v>https://tineco-yxzt.oss-accelerate.aliyuncs.com/product/114-18730010.jpg</v>
      </c>
      <c r="T2876" s="27" t="s">
        <v>8759</v>
      </c>
      <c r="U2876" s="28" t="str">
        <f>VLOOKUP(N2876,'散件（更新）'!B:G,6,FALSE)</f>
        <v>附件套装(家电刷组件+伸缩扁吸组件+转折管组件+伸缩软管组件)</v>
      </c>
      <c r="V2876" s="28" t="str">
        <f>VLOOKUP(N2876,'散件（更新）'!B:I,8,FALSE)</f>
        <v>6972200191519</v>
      </c>
    </row>
    <row r="2877" spans="1:22">
      <c r="A2877" s="57">
        <v>46169</v>
      </c>
      <c r="B2877" s="54" t="s">
        <v>5147</v>
      </c>
      <c r="C2877" s="27" t="str">
        <f>VLOOKUP(B2877,'大货清单（不定期按GOMS更新）'!A:H,8,0)</f>
        <v>107-23770601</v>
      </c>
      <c r="D2877" s="27" t="str">
        <f>VLOOKUP(B2877,'大货清单（不定期按GOMS更新）'!A:C,3,0)</f>
        <v>ZB2377F-01</v>
      </c>
      <c r="E2877" s="27" t="str">
        <f>VLOOKUP(B2877,'大货清单（不定期按GOMS更新）'!A:H,4,0)</f>
        <v>GB</v>
      </c>
      <c r="F2877" s="27" t="str">
        <f>VLOOKUP(B2877,'大货清单（不定期按GOMS更新）'!A:H,2,0)</f>
        <v>PURE ONE STATION 5</v>
      </c>
      <c r="G2877" s="28">
        <f>VLOOKUP(B2877,'大货清单（不定期按GOMS更新）'!A:I,9,FALSE)</f>
        <v>6974950109349</v>
      </c>
      <c r="H2877" s="27" t="str">
        <f>VLOOKUP(B2877,'大货清单（不定期按GOMS更新）'!A:H,7,0)</f>
        <v>WHITE</v>
      </c>
      <c r="I2877" s="27" t="str">
        <f>VLOOKUP(B2877,'大货清单（不定期按GOMS更新）'!A:F,6,FALSE)</f>
        <v>ACTIVE</v>
      </c>
      <c r="J2877" s="27" t="str">
        <f>VLOOKUP(B2877,'大货清单（不定期按GOMS更新）'!A:K,11,FALSE)</f>
        <v>11.4</v>
      </c>
      <c r="K2877" s="27" t="str">
        <f>VLOOKUP(B2877,'大货清单（不定期按GOMS更新）'!A:N,12,FALSE)</f>
        <v>747</v>
      </c>
      <c r="L2877" s="27" t="str">
        <f>VLOOKUP(B2877,'大货清单（不定期按GOMS更新）'!A:M,13,FALSE)</f>
        <v>383</v>
      </c>
      <c r="M2877" s="27" t="str">
        <f>VLOOKUP(B2877,'大货清单（不定期按GOMS更新）'!A:N,14,FALSE)</f>
        <v>331</v>
      </c>
      <c r="N2877" s="48" t="s">
        <v>5165</v>
      </c>
      <c r="O2877" s="27">
        <f>IFERROR(VLOOKUP(N2877,'散件迭代（不定期更新）'!C:J,8,FALSE),0)</f>
        <v>0</v>
      </c>
      <c r="P2877" s="27" t="str">
        <f>IFERROR(VLOOKUP(N2877,'散件（更新）'!B:H,3,FALSE),0)</f>
        <v>/</v>
      </c>
      <c r="Q2877" s="27" t="str">
        <f>VLOOKUP(N2877,'散件（更新）'!B:H,2,FALSE)</f>
        <v>114-23770306</v>
      </c>
      <c r="R2877" s="27" t="str">
        <f>VLOOKUP(N2877,'散件（更新）'!B:H,7,FALSE)</f>
        <v>Main Body</v>
      </c>
      <c r="S2877" s="27" t="str">
        <f>VLOOKUP(N2877,'散件（更新）'!B:E,4,FALSE)</f>
        <v>https://tineco-yxzt.oss-accelerate.aliyuncs.com/20240722/xichenqizhuji_1721635494340.jpeg</v>
      </c>
      <c r="T2877" s="27" t="s">
        <v>8759</v>
      </c>
      <c r="U2877" s="28" t="str">
        <f>VLOOKUP(N2877,'散件（更新）'!B:G,6,FALSE)</f>
        <v>手持组件白色</v>
      </c>
      <c r="V2877" s="28">
        <f>VLOOKUP(N2877,'散件（更新）'!B:I,8,FALSE)</f>
        <v>6974950109783</v>
      </c>
    </row>
    <row r="2878" spans="1:22">
      <c r="A2878" s="57">
        <v>46169</v>
      </c>
      <c r="B2878" s="54" t="s">
        <v>5147</v>
      </c>
      <c r="C2878" s="27" t="str">
        <f>VLOOKUP(B2878,'大货清单（不定期按GOMS更新）'!A:H,8,0)</f>
        <v>107-23770601</v>
      </c>
      <c r="D2878" s="27" t="str">
        <f>VLOOKUP(B2878,'大货清单（不定期按GOMS更新）'!A:C,3,0)</f>
        <v>ZB2377F-01</v>
      </c>
      <c r="E2878" s="27" t="str">
        <f>VLOOKUP(B2878,'大货清单（不定期按GOMS更新）'!A:H,4,0)</f>
        <v>GB</v>
      </c>
      <c r="F2878" s="27" t="str">
        <f>VLOOKUP(B2878,'大货清单（不定期按GOMS更新）'!A:H,2,0)</f>
        <v>PURE ONE STATION 5</v>
      </c>
      <c r="G2878" s="28">
        <f>VLOOKUP(B2878,'大货清单（不定期按GOMS更新）'!A:I,9,FALSE)</f>
        <v>6974950109349</v>
      </c>
      <c r="H2878" s="27" t="str">
        <f>VLOOKUP(B2878,'大货清单（不定期按GOMS更新）'!A:H,7,0)</f>
        <v>WHITE</v>
      </c>
      <c r="I2878" s="27" t="str">
        <f>VLOOKUP(B2878,'大货清单（不定期按GOMS更新）'!A:F,6,FALSE)</f>
        <v>ACTIVE</v>
      </c>
      <c r="J2878" s="27" t="str">
        <f>VLOOKUP(B2878,'大货清单（不定期按GOMS更新）'!A:K,11,FALSE)</f>
        <v>11.4</v>
      </c>
      <c r="K2878" s="27" t="str">
        <f>VLOOKUP(B2878,'大货清单（不定期按GOMS更新）'!A:N,12,FALSE)</f>
        <v>747</v>
      </c>
      <c r="L2878" s="27" t="str">
        <f>VLOOKUP(B2878,'大货清单（不定期按GOMS更新）'!A:M,13,FALSE)</f>
        <v>383</v>
      </c>
      <c r="M2878" s="27" t="str">
        <f>VLOOKUP(B2878,'大货清单（不定期按GOMS更新）'!A:N,14,FALSE)</f>
        <v>331</v>
      </c>
      <c r="N2878" s="48" t="s">
        <v>5424</v>
      </c>
      <c r="O2878" s="27">
        <f>IFERROR(VLOOKUP(N2878,'散件迭代（不定期更新）'!C:J,8,FALSE),0)</f>
        <v>0</v>
      </c>
      <c r="P2878" s="27" t="str">
        <f>IFERROR(VLOOKUP(N2878,'散件（更新）'!B:H,3,FALSE),0)</f>
        <v>/</v>
      </c>
      <c r="Q2878" s="27" t="str">
        <f>VLOOKUP(N2878,'散件（更新）'!B:H,2,FALSE)</f>
        <v>114-23770300</v>
      </c>
      <c r="R2878" s="27" t="str">
        <f>VLOOKUP(N2878,'散件（更新）'!B:H,7,FALSE)</f>
        <v>Charging Base</v>
      </c>
      <c r="S2878" s="27" t="str">
        <f>VLOOKUP(N2878,'散件（更新）'!B:E,4,FALSE)</f>
        <v>https://tineco-yxzt.oss-accelerate.aliyuncs.com/20240722/dizuo_1721626598450.jpeg</v>
      </c>
      <c r="T2878" s="27" t="s">
        <v>8759</v>
      </c>
      <c r="U2878" s="28" t="str">
        <f>VLOOKUP(N2878,'散件（更新）'!B:G,6,FALSE)</f>
        <v>底座组件</v>
      </c>
      <c r="V2878" s="28">
        <f>VLOOKUP(N2878,'散件（更新）'!B:I,8,FALSE)</f>
        <v>6974950109684</v>
      </c>
    </row>
    <row r="2879" spans="1:22">
      <c r="A2879" s="57">
        <v>46169</v>
      </c>
      <c r="B2879" s="54" t="s">
        <v>5147</v>
      </c>
      <c r="C2879" s="27" t="str">
        <f>VLOOKUP(B2879,'大货清单（不定期按GOMS更新）'!A:H,8,0)</f>
        <v>107-23770601</v>
      </c>
      <c r="D2879" s="27" t="str">
        <f>VLOOKUP(B2879,'大货清单（不定期按GOMS更新）'!A:C,3,0)</f>
        <v>ZB2377F-01</v>
      </c>
      <c r="E2879" s="27" t="str">
        <f>VLOOKUP(B2879,'大货清单（不定期按GOMS更新）'!A:H,4,0)</f>
        <v>GB</v>
      </c>
      <c r="F2879" s="27" t="str">
        <f>VLOOKUP(B2879,'大货清单（不定期按GOMS更新）'!A:H,2,0)</f>
        <v>PURE ONE STATION 5</v>
      </c>
      <c r="G2879" s="28">
        <f>VLOOKUP(B2879,'大货清单（不定期按GOMS更新）'!A:I,9,FALSE)</f>
        <v>6974950109349</v>
      </c>
      <c r="H2879" s="27" t="str">
        <f>VLOOKUP(B2879,'大货清单（不定期按GOMS更新）'!A:H,7,0)</f>
        <v>WHITE</v>
      </c>
      <c r="I2879" s="27" t="str">
        <f>VLOOKUP(B2879,'大货清单（不定期按GOMS更新）'!A:F,6,FALSE)</f>
        <v>ACTIVE</v>
      </c>
      <c r="J2879" s="27" t="str">
        <f>VLOOKUP(B2879,'大货清单（不定期按GOMS更新）'!A:K,11,FALSE)</f>
        <v>11.4</v>
      </c>
      <c r="K2879" s="27" t="str">
        <f>VLOOKUP(B2879,'大货清单（不定期按GOMS更新）'!A:N,12,FALSE)</f>
        <v>747</v>
      </c>
      <c r="L2879" s="27" t="str">
        <f>VLOOKUP(B2879,'大货清单（不定期按GOMS更新）'!A:M,13,FALSE)</f>
        <v>383</v>
      </c>
      <c r="M2879" s="27" t="str">
        <f>VLOOKUP(B2879,'大货清单（不定期按GOMS更新）'!A:N,14,FALSE)</f>
        <v>331</v>
      </c>
      <c r="N2879" s="48" t="s">
        <v>1390</v>
      </c>
      <c r="O2879" s="27">
        <f>IFERROR(VLOOKUP(N2879,'散件迭代（不定期更新）'!C:J,8,FALSE),0)</f>
        <v>0</v>
      </c>
      <c r="P2879" s="27" t="str">
        <f>IFERROR(VLOOKUP(N2879,'散件（更新）'!B:H,3,FALSE),0)</f>
        <v>206-1873-2333</v>
      </c>
      <c r="Q2879" s="27" t="str">
        <f>VLOOKUP(N2879,'散件（更新）'!B:H,2,FALSE)</f>
        <v>114-18732333</v>
      </c>
      <c r="R2879" s="27" t="str">
        <f>VLOOKUP(N2879,'散件（更新）'!B:H,7,FALSE)</f>
        <v>[EHA]Power brush release button + spring</v>
      </c>
      <c r="S2879" s="27" t="str">
        <f>VLOOKUP(N2879,'散件（更新）'!B:E,4,FALSE)</f>
        <v>https://tineco-yxzt.oss-accelerate.aliyuncs.com/20231219/9VSRB121100_1702948075363.png</v>
      </c>
      <c r="T2879" s="27" t="s">
        <v>8759</v>
      </c>
      <c r="U2879" s="28" t="str">
        <f>VLOOKUP(N2879,'散件（更新）'!B:G,6,FALSE)</f>
        <v>释放按钮+弹簧组件（散件专用）</v>
      </c>
      <c r="V2879" s="28" t="str">
        <f>VLOOKUP(N2879,'散件（更新）'!B:I,8,FALSE)</f>
        <v>6972200197429</v>
      </c>
    </row>
    <row r="2880" spans="1:22">
      <c r="A2880" s="57">
        <v>46169</v>
      </c>
      <c r="B2880" s="54" t="s">
        <v>5147</v>
      </c>
      <c r="C2880" s="27" t="str">
        <f>VLOOKUP(B2880,'大货清单（不定期按GOMS更新）'!A:H,8,0)</f>
        <v>107-23770601</v>
      </c>
      <c r="D2880" s="27" t="str">
        <f>VLOOKUP(B2880,'大货清单（不定期按GOMS更新）'!A:C,3,0)</f>
        <v>ZB2377F-01</v>
      </c>
      <c r="E2880" s="27" t="str">
        <f>VLOOKUP(B2880,'大货清单（不定期按GOMS更新）'!A:H,4,0)</f>
        <v>GB</v>
      </c>
      <c r="F2880" s="27" t="str">
        <f>VLOOKUP(B2880,'大货清单（不定期按GOMS更新）'!A:H,2,0)</f>
        <v>PURE ONE STATION 5</v>
      </c>
      <c r="G2880" s="28">
        <f>VLOOKUP(B2880,'大货清单（不定期按GOMS更新）'!A:I,9,FALSE)</f>
        <v>6974950109349</v>
      </c>
      <c r="H2880" s="27" t="str">
        <f>VLOOKUP(B2880,'大货清单（不定期按GOMS更新）'!A:H,7,0)</f>
        <v>WHITE</v>
      </c>
      <c r="I2880" s="27" t="str">
        <f>VLOOKUP(B2880,'大货清单（不定期按GOMS更新）'!A:F,6,FALSE)</f>
        <v>ACTIVE</v>
      </c>
      <c r="J2880" s="27" t="str">
        <f>VLOOKUP(B2880,'大货清单（不定期按GOMS更新）'!A:K,11,FALSE)</f>
        <v>11.4</v>
      </c>
      <c r="K2880" s="27" t="str">
        <f>VLOOKUP(B2880,'大货清单（不定期按GOMS更新）'!A:N,12,FALSE)</f>
        <v>747</v>
      </c>
      <c r="L2880" s="27" t="str">
        <f>VLOOKUP(B2880,'大货清单（不定期按GOMS更新）'!A:M,13,FALSE)</f>
        <v>383</v>
      </c>
      <c r="M2880" s="27" t="str">
        <f>VLOOKUP(B2880,'大货清单（不定期按GOMS更新）'!A:N,14,FALSE)</f>
        <v>331</v>
      </c>
      <c r="N2880" s="48" t="s">
        <v>5427</v>
      </c>
      <c r="O2880" s="27">
        <f>IFERROR(VLOOKUP(N2880,'散件迭代（不定期更新）'!C:J,8,FALSE),0)</f>
        <v>0</v>
      </c>
      <c r="P2880" s="27" t="str">
        <f>IFERROR(VLOOKUP(N2880,'散件（更新）'!B:H,3,FALSE),0)</f>
        <v>/</v>
      </c>
      <c r="Q2880" s="27" t="str">
        <f>VLOOKUP(N2880,'散件（更新）'!B:H,2,FALSE)</f>
        <v>114-23770600</v>
      </c>
      <c r="R2880" s="27" t="str">
        <f>VLOOKUP(N2880,'散件（更新）'!B:H,7,FALSE)</f>
        <v>Station Body</v>
      </c>
      <c r="S2880" s="27" t="str">
        <f>VLOOKUP(N2880,'散件（更新）'!B:E,4,FALSE)</f>
        <v>https://tineco-yxzt.oss-accelerate.aliyuncs.com/20240722/jizhanjishen_1721633363232.jpeg</v>
      </c>
      <c r="T2880" s="27" t="s">
        <v>8759</v>
      </c>
      <c r="U2880" s="28" t="str">
        <f>VLOOKUP(N2880,'散件（更新）'!B:G,6,FALSE)</f>
        <v>基站机身组件白色英版</v>
      </c>
      <c r="V2880" s="28">
        <f>VLOOKUP(N2880,'散件（更新）'!B:I,8,FALSE)</f>
        <v>6974950109721</v>
      </c>
    </row>
    <row r="2881" spans="1:22">
      <c r="A2881" s="57">
        <v>46169</v>
      </c>
      <c r="B2881" s="54" t="s">
        <v>5147</v>
      </c>
      <c r="C2881" s="27" t="str">
        <f>VLOOKUP(B2881,'大货清单（不定期按GOMS更新）'!A:H,8,0)</f>
        <v>107-23770601</v>
      </c>
      <c r="D2881" s="27" t="str">
        <f>VLOOKUP(B2881,'大货清单（不定期按GOMS更新）'!A:C,3,0)</f>
        <v>ZB2377F-01</v>
      </c>
      <c r="E2881" s="27" t="str">
        <f>VLOOKUP(B2881,'大货清单（不定期按GOMS更新）'!A:H,4,0)</f>
        <v>GB</v>
      </c>
      <c r="F2881" s="27" t="str">
        <f>VLOOKUP(B2881,'大货清单（不定期按GOMS更新）'!A:H,2,0)</f>
        <v>PURE ONE STATION 5</v>
      </c>
      <c r="G2881" s="28">
        <f>VLOOKUP(B2881,'大货清单（不定期按GOMS更新）'!A:I,9,FALSE)</f>
        <v>6974950109349</v>
      </c>
      <c r="H2881" s="27" t="str">
        <f>VLOOKUP(B2881,'大货清单（不定期按GOMS更新）'!A:H,7,0)</f>
        <v>WHITE</v>
      </c>
      <c r="I2881" s="27" t="str">
        <f>VLOOKUP(B2881,'大货清单（不定期按GOMS更新）'!A:F,6,FALSE)</f>
        <v>ACTIVE</v>
      </c>
      <c r="J2881" s="27" t="str">
        <f>VLOOKUP(B2881,'大货清单（不定期按GOMS更新）'!A:K,11,FALSE)</f>
        <v>11.4</v>
      </c>
      <c r="K2881" s="27" t="str">
        <f>VLOOKUP(B2881,'大货清单（不定期按GOMS更新）'!A:N,12,FALSE)</f>
        <v>747</v>
      </c>
      <c r="L2881" s="27" t="str">
        <f>VLOOKUP(B2881,'大货清单（不定期按GOMS更新）'!A:M,13,FALSE)</f>
        <v>383</v>
      </c>
      <c r="M2881" s="27" t="str">
        <f>VLOOKUP(B2881,'大货清单（不定期按GOMS更新）'!A:N,14,FALSE)</f>
        <v>331</v>
      </c>
      <c r="N2881" s="48" t="s">
        <v>5160</v>
      </c>
      <c r="O2881" s="27">
        <f>IFERROR(VLOOKUP(N2881,'散件迭代（不定期更新）'!C:J,8,FALSE),0)</f>
        <v>0</v>
      </c>
      <c r="P2881" s="27" t="str">
        <f>IFERROR(VLOOKUP(N2881,'散件（更新）'!B:H,3,FALSE),0)</f>
        <v>/</v>
      </c>
      <c r="Q2881" s="27" t="str">
        <f>VLOOKUP(N2881,'散件（更新）'!B:H,2,FALSE)</f>
        <v>114-23770301</v>
      </c>
      <c r="R2881" s="27" t="str">
        <f>VLOOKUP(N2881,'散件（更新）'!B:H,7,FALSE)</f>
        <v>Station Head</v>
      </c>
      <c r="S2881" s="27" t="str">
        <f>VLOOKUP(N2881,'散件（更新）'!B:E,4,FALSE)</f>
        <v>https://tineco-yxzt.oss-accelerate.aliyuncs.com/20240722/jizhanjitou2_1721626731689.jpeg</v>
      </c>
      <c r="T2881" s="27" t="s">
        <v>8759</v>
      </c>
      <c r="U2881" s="28" t="str">
        <f>VLOOKUP(N2881,'散件（更新）'!B:G,6,FALSE)</f>
        <v>基站机头组件白色</v>
      </c>
      <c r="V2881" s="28">
        <f>VLOOKUP(N2881,'散件（更新）'!B:I,8,FALSE)</f>
        <v>6974950109691</v>
      </c>
    </row>
    <row r="2882" spans="1:22">
      <c r="A2882" s="57">
        <v>46169</v>
      </c>
      <c r="B2882" s="54" t="s">
        <v>5147</v>
      </c>
      <c r="C2882" s="27" t="str">
        <f>VLOOKUP(B2882,'大货清单（不定期按GOMS更新）'!A:H,8,0)</f>
        <v>107-23770601</v>
      </c>
      <c r="D2882" s="27" t="str">
        <f>VLOOKUP(B2882,'大货清单（不定期按GOMS更新）'!A:C,3,0)</f>
        <v>ZB2377F-01</v>
      </c>
      <c r="E2882" s="27" t="str">
        <f>VLOOKUP(B2882,'大货清单（不定期按GOMS更新）'!A:H,4,0)</f>
        <v>GB</v>
      </c>
      <c r="F2882" s="27" t="str">
        <f>VLOOKUP(B2882,'大货清单（不定期按GOMS更新）'!A:H,2,0)</f>
        <v>PURE ONE STATION 5</v>
      </c>
      <c r="G2882" s="28">
        <f>VLOOKUP(B2882,'大货清单（不定期按GOMS更新）'!A:I,9,FALSE)</f>
        <v>6974950109349</v>
      </c>
      <c r="H2882" s="27" t="str">
        <f>VLOOKUP(B2882,'大货清单（不定期按GOMS更新）'!A:H,7,0)</f>
        <v>WHITE</v>
      </c>
      <c r="I2882" s="27" t="str">
        <f>VLOOKUP(B2882,'大货清单（不定期按GOMS更新）'!A:F,6,FALSE)</f>
        <v>ACTIVE</v>
      </c>
      <c r="J2882" s="27" t="str">
        <f>VLOOKUP(B2882,'大货清单（不定期按GOMS更新）'!A:K,11,FALSE)</f>
        <v>11.4</v>
      </c>
      <c r="K2882" s="27" t="str">
        <f>VLOOKUP(B2882,'大货清单（不定期按GOMS更新）'!A:N,12,FALSE)</f>
        <v>747</v>
      </c>
      <c r="L2882" s="27" t="str">
        <f>VLOOKUP(B2882,'大货清单（不定期按GOMS更新）'!A:M,13,FALSE)</f>
        <v>383</v>
      </c>
      <c r="M2882" s="27" t="str">
        <f>VLOOKUP(B2882,'大货清单（不定期按GOMS更新）'!A:N,14,FALSE)</f>
        <v>331</v>
      </c>
      <c r="N2882" s="49" t="s">
        <v>338</v>
      </c>
      <c r="O2882" s="27" t="str">
        <f>IFERROR(VLOOKUP(N2882,'散件迭代（不定期更新）'!C:J,8,FALSE),0)</f>
        <v>A42</v>
      </c>
      <c r="P2882" s="27" t="str">
        <f>IFERROR(VLOOKUP(N2882,'散件（更新）'!B:H,3,FALSE),0)</f>
        <v>206-1873-0209</v>
      </c>
      <c r="Q2882" s="27" t="str">
        <f>VLOOKUP(N2882,'散件（更新）'!B:H,2,FALSE)</f>
        <v>114-18730209</v>
      </c>
      <c r="R2882" s="27" t="str">
        <f>VLOOKUP(N2882,'散件（更新）'!B:H,7,FALSE)</f>
        <v>Crevice Tool</v>
      </c>
      <c r="S2882" s="27" t="str">
        <f>VLOOKUP(N2882,'散件（更新）'!B:E,4,FALSE)</f>
        <v>https://tineco-yxzt.oss-accelerate.aliyuncs.com/product/114-18730209.png</v>
      </c>
      <c r="T2882" s="27" t="s">
        <v>8759</v>
      </c>
      <c r="U2882" s="28" t="str">
        <f>VLOOKUP(N2882,'散件（更新）'!B:G,6,FALSE)</f>
        <v>扁吸组件</v>
      </c>
      <c r="V2882" s="28" t="str">
        <f>VLOOKUP(N2882,'散件（更新）'!B:I,8,FALSE)</f>
        <v>6972200191496</v>
      </c>
    </row>
    <row r="2883" spans="1:22">
      <c r="A2883" s="57">
        <v>46169</v>
      </c>
      <c r="B2883" s="54" t="s">
        <v>5147</v>
      </c>
      <c r="C2883" s="27" t="str">
        <f>VLOOKUP(B2883,'大货清单（不定期按GOMS更新）'!A:H,8,0)</f>
        <v>107-23770601</v>
      </c>
      <c r="D2883" s="27" t="str">
        <f>VLOOKUP(B2883,'大货清单（不定期按GOMS更新）'!A:C,3,0)</f>
        <v>ZB2377F-01</v>
      </c>
      <c r="E2883" s="27" t="str">
        <f>VLOOKUP(B2883,'大货清单（不定期按GOMS更新）'!A:H,4,0)</f>
        <v>GB</v>
      </c>
      <c r="F2883" s="27" t="str">
        <f>VLOOKUP(B2883,'大货清单（不定期按GOMS更新）'!A:H,2,0)</f>
        <v>PURE ONE STATION 5</v>
      </c>
      <c r="G2883" s="28">
        <f>VLOOKUP(B2883,'大货清单（不定期按GOMS更新）'!A:I,9,FALSE)</f>
        <v>6974950109349</v>
      </c>
      <c r="H2883" s="27" t="str">
        <f>VLOOKUP(B2883,'大货清单（不定期按GOMS更新）'!A:H,7,0)</f>
        <v>WHITE</v>
      </c>
      <c r="I2883" s="27" t="str">
        <f>VLOOKUP(B2883,'大货清单（不定期按GOMS更新）'!A:F,6,FALSE)</f>
        <v>ACTIVE</v>
      </c>
      <c r="J2883" s="27" t="str">
        <f>VLOOKUP(B2883,'大货清单（不定期按GOMS更新）'!A:K,11,FALSE)</f>
        <v>11.4</v>
      </c>
      <c r="K2883" s="27" t="str">
        <f>VLOOKUP(B2883,'大货清单（不定期按GOMS更新）'!A:N,12,FALSE)</f>
        <v>747</v>
      </c>
      <c r="L2883" s="27" t="str">
        <f>VLOOKUP(B2883,'大货清单（不定期按GOMS更新）'!A:M,13,FALSE)</f>
        <v>383</v>
      </c>
      <c r="M2883" s="27" t="str">
        <f>VLOOKUP(B2883,'大货清单（不定期按GOMS更新）'!A:N,14,FALSE)</f>
        <v>331</v>
      </c>
      <c r="N2883" s="49" t="s">
        <v>5169</v>
      </c>
      <c r="O2883" s="27">
        <f>IFERROR(VLOOKUP(N2883,'散件迭代（不定期更新）'!C:J,8,FALSE),0)</f>
        <v>0</v>
      </c>
      <c r="P2883" s="27" t="str">
        <f>IFERROR(VLOOKUP(N2883,'散件（更新）'!B:H,3,FALSE),0)</f>
        <v>/</v>
      </c>
      <c r="Q2883" s="27" t="str">
        <f>VLOOKUP(N2883,'散件（更新）'!B:H,2,FALSE)</f>
        <v>114-23680000</v>
      </c>
      <c r="R2883" s="27" t="str">
        <f>VLOOKUP(N2883,'散件（更新）'!B:H,7,FALSE)</f>
        <v>Tube Assembly</v>
      </c>
      <c r="S2883" s="27">
        <f>VLOOKUP(N2883,'散件（更新）'!B:E,4,FALSE)</f>
        <v>0</v>
      </c>
      <c r="T2883" s="27" t="s">
        <v>8759</v>
      </c>
      <c r="U2883" s="28" t="str">
        <f>VLOOKUP(N2883,'散件（更新）'!B:G,6,FALSE)</f>
        <v>加长管组件3Pin</v>
      </c>
      <c r="V2883" s="28">
        <f>VLOOKUP(N2883,'散件（更新）'!B:I,8,FALSE)</f>
        <v>6974950109578</v>
      </c>
    </row>
    <row r="2884" spans="1:22">
      <c r="A2884" s="57">
        <v>46169</v>
      </c>
      <c r="B2884" s="54" t="s">
        <v>5121</v>
      </c>
      <c r="C2884" s="27" t="str">
        <f>VLOOKUP(B2884,'大货清单（不定期按GOMS更新）'!A:H,8,0)</f>
        <v>107-23770401</v>
      </c>
      <c r="D2884" s="27" t="str">
        <f>VLOOKUP(B2884,'大货清单（不定期按GOMS更新）'!A:C,3,0)</f>
        <v>ZB2377D-01</v>
      </c>
      <c r="E2884" s="27" t="str">
        <f>VLOOKUP(B2884,'大货清单（不定期按GOMS更新）'!A:H,4,0)</f>
        <v>DE,NL,PL,SE,BE,IT,ES,FR</v>
      </c>
      <c r="F2884" s="27" t="str">
        <f>VLOOKUP(B2884,'大货清单（不定期按GOMS更新）'!A:H,2,0)</f>
        <v>PURE ONE STATION 5 PLUS</v>
      </c>
      <c r="G2884" s="28">
        <f>VLOOKUP(B2884,'大货清单（不定期按GOMS更新）'!A:I,9,FALSE)</f>
        <v>6974950109202</v>
      </c>
      <c r="H2884" s="27" t="str">
        <f>VLOOKUP(B2884,'大货清单（不定期按GOMS更新）'!A:H,7,0)</f>
        <v>WHITE</v>
      </c>
      <c r="I2884" s="27" t="str">
        <f>VLOOKUP(B2884,'大货清单（不定期按GOMS更新）'!A:F,6,FALSE)</f>
        <v>ACTIVE</v>
      </c>
      <c r="J2884" s="27" t="str">
        <f>VLOOKUP(B2884,'大货清单（不定期按GOMS更新）'!A:K,11,FALSE)</f>
        <v>11.4</v>
      </c>
      <c r="K2884" s="27" t="str">
        <f>VLOOKUP(B2884,'大货清单（不定期按GOMS更新）'!A:N,12,FALSE)</f>
        <v>747</v>
      </c>
      <c r="L2884" s="27" t="str">
        <f>VLOOKUP(B2884,'大货清单（不定期按GOMS更新）'!A:M,13,FALSE)</f>
        <v>383</v>
      </c>
      <c r="M2884" s="27" t="str">
        <f>VLOOKUP(B2884,'大货清单（不定期按GOMS更新）'!A:N,14,FALSE)</f>
        <v>331</v>
      </c>
      <c r="N2884" s="49" t="s">
        <v>1218</v>
      </c>
      <c r="O2884" s="27">
        <f>IFERROR(VLOOKUP(N2884,'散件迭代（不定期更新）'!C:J,8,FALSE),0)</f>
        <v>0</v>
      </c>
      <c r="P2884" s="27" t="str">
        <f>IFERROR(VLOOKUP(N2884,'散件（更新）'!B:H,3,FALSE),0)</f>
        <v>206-2029-0614</v>
      </c>
      <c r="Q2884" s="27" t="str">
        <f>VLOOKUP(N2884,'散件（更新）'!B:H,2,FALSE)</f>
        <v>114-20290614</v>
      </c>
      <c r="R2884" s="27" t="str">
        <f>VLOOKUP(N2884,'散件（更新）'!B:H,7,FALSE)</f>
        <v>Repair Wheel</v>
      </c>
      <c r="S2884" s="27" t="str">
        <f>VLOOKUP(N2884,'散件（更新）'!B:E,4,FALSE)</f>
        <v>https://tineco-yxzt.oss-accelerate.aliyuncs.com/20231219/9SWRW100000_1702948048100.png</v>
      </c>
      <c r="T2884" s="27" t="s">
        <v>8759</v>
      </c>
      <c r="U2884" s="28" t="str">
        <f>VLOOKUP(N2884,'散件（更新）'!B:G,6,FALSE)</f>
        <v>小轮包胶组件（2个小轮+2个轴）</v>
      </c>
      <c r="V2884" s="28" t="str">
        <f>VLOOKUP(N2884,'散件（更新）'!B:I,8,FALSE)</f>
        <v>6972200198358</v>
      </c>
    </row>
    <row r="2885" spans="1:22">
      <c r="A2885" s="57">
        <v>46169</v>
      </c>
      <c r="B2885" s="54" t="s">
        <v>5121</v>
      </c>
      <c r="C2885" s="27" t="str">
        <f>VLOOKUP(B2885,'大货清单（不定期按GOMS更新）'!A:H,8,0)</f>
        <v>107-23770401</v>
      </c>
      <c r="D2885" s="27" t="str">
        <f>VLOOKUP(B2885,'大货清单（不定期按GOMS更新）'!A:C,3,0)</f>
        <v>ZB2377D-01</v>
      </c>
      <c r="E2885" s="27" t="str">
        <f>VLOOKUP(B2885,'大货清单（不定期按GOMS更新）'!A:H,4,0)</f>
        <v>DE,NL,PL,SE,BE,IT,ES,FR</v>
      </c>
      <c r="F2885" s="27" t="str">
        <f>VLOOKUP(B2885,'大货清单（不定期按GOMS更新）'!A:H,2,0)</f>
        <v>PURE ONE STATION 5 PLUS</v>
      </c>
      <c r="G2885" s="28">
        <f>VLOOKUP(B2885,'大货清单（不定期按GOMS更新）'!A:I,9,FALSE)</f>
        <v>6974950109202</v>
      </c>
      <c r="H2885" s="27" t="str">
        <f>VLOOKUP(B2885,'大货清单（不定期按GOMS更新）'!A:H,7,0)</f>
        <v>WHITE</v>
      </c>
      <c r="I2885" s="27" t="str">
        <f>VLOOKUP(B2885,'大货清单（不定期按GOMS更新）'!A:F,6,FALSE)</f>
        <v>ACTIVE</v>
      </c>
      <c r="J2885" s="27" t="str">
        <f>VLOOKUP(B2885,'大货清单（不定期按GOMS更新）'!A:K,11,FALSE)</f>
        <v>11.4</v>
      </c>
      <c r="K2885" s="27" t="str">
        <f>VLOOKUP(B2885,'大货清单（不定期按GOMS更新）'!A:N,12,FALSE)</f>
        <v>747</v>
      </c>
      <c r="L2885" s="27" t="str">
        <f>VLOOKUP(B2885,'大货清单（不定期按GOMS更新）'!A:M,13,FALSE)</f>
        <v>383</v>
      </c>
      <c r="M2885" s="27" t="str">
        <f>VLOOKUP(B2885,'大货清单（不定期按GOMS更新）'!A:N,14,FALSE)</f>
        <v>331</v>
      </c>
      <c r="N2885" s="49" t="s">
        <v>252</v>
      </c>
      <c r="O2885" s="27">
        <f>IFERROR(VLOOKUP(N2885,'散件迭代（不定期更新）'!C:J,8,FALSE),0)</f>
        <v>0</v>
      </c>
      <c r="P2885" s="27" t="str">
        <f>IFERROR(VLOOKUP(N2885,'散件（更新）'!B:H,3,FALSE),0)</f>
        <v>206-1769-0233</v>
      </c>
      <c r="Q2885" s="27" t="str">
        <f>VLOOKUP(N2885,'散件（更新）'!B:H,2,FALSE)</f>
        <v>114-17690233</v>
      </c>
      <c r="R2885" s="27" t="str">
        <f>VLOOKUP(N2885,'散件（更新）'!B:H,7,FALSE)</f>
        <v>Hair cleaning tool</v>
      </c>
      <c r="S2885" s="27" t="str">
        <f>VLOOKUP(N2885,'散件（更新）'!B:E,4,FALSE)</f>
        <v>https://tineco-yxzt.oss-accelerate.aliyuncs.com/product/114-17690233.png</v>
      </c>
      <c r="T2885" s="27" t="s">
        <v>8759</v>
      </c>
      <c r="U2885" s="28" t="str">
        <f>VLOOKUP(N2885,'散件（更新）'!B:G,6,FALSE)</f>
        <v>ZB1769B 清洁刷植毛组件</v>
      </c>
      <c r="V2885" s="28" t="str">
        <f>VLOOKUP(N2885,'散件（更新）'!B:I,8,FALSE)</f>
        <v>6972200191151</v>
      </c>
    </row>
    <row r="2886" spans="1:22">
      <c r="A2886" s="57">
        <v>46169</v>
      </c>
      <c r="B2886" s="54" t="s">
        <v>5121</v>
      </c>
      <c r="C2886" s="27" t="str">
        <f>VLOOKUP(B2886,'大货清单（不定期按GOMS更新）'!A:H,8,0)</f>
        <v>107-23770401</v>
      </c>
      <c r="D2886" s="27" t="str">
        <f>VLOOKUP(B2886,'大货清单（不定期按GOMS更新）'!A:C,3,0)</f>
        <v>ZB2377D-01</v>
      </c>
      <c r="E2886" s="27" t="str">
        <f>VLOOKUP(B2886,'大货清单（不定期按GOMS更新）'!A:H,4,0)</f>
        <v>DE,NL,PL,SE,BE,IT,ES,FR</v>
      </c>
      <c r="F2886" s="27" t="str">
        <f>VLOOKUP(B2886,'大货清单（不定期按GOMS更新）'!A:H,2,0)</f>
        <v>PURE ONE STATION 5 PLUS</v>
      </c>
      <c r="G2886" s="28">
        <f>VLOOKUP(B2886,'大货清单（不定期按GOMS更新）'!A:I,9,FALSE)</f>
        <v>6974950109202</v>
      </c>
      <c r="H2886" s="27" t="str">
        <f>VLOOKUP(B2886,'大货清单（不定期按GOMS更新）'!A:H,7,0)</f>
        <v>WHITE</v>
      </c>
      <c r="I2886" s="27" t="str">
        <f>VLOOKUP(B2886,'大货清单（不定期按GOMS更新）'!A:F,6,FALSE)</f>
        <v>ACTIVE</v>
      </c>
      <c r="J2886" s="27" t="str">
        <f>VLOOKUP(B2886,'大货清单（不定期按GOMS更新）'!A:K,11,FALSE)</f>
        <v>11.4</v>
      </c>
      <c r="K2886" s="27" t="str">
        <f>VLOOKUP(B2886,'大货清单（不定期按GOMS更新）'!A:N,12,FALSE)</f>
        <v>747</v>
      </c>
      <c r="L2886" s="27" t="str">
        <f>VLOOKUP(B2886,'大货清单（不定期按GOMS更新）'!A:M,13,FALSE)</f>
        <v>383</v>
      </c>
      <c r="M2886" s="27" t="str">
        <f>VLOOKUP(B2886,'大货清单（不定期按GOMS更新）'!A:N,14,FALSE)</f>
        <v>331</v>
      </c>
      <c r="N2886" s="49" t="s">
        <v>5163</v>
      </c>
      <c r="O2886" s="27">
        <f>IFERROR(VLOOKUP(N2886,'散件迭代（不定期更新）'!C:J,8,FALSE),0)</f>
        <v>0</v>
      </c>
      <c r="P2886" s="27" t="str">
        <f>IFERROR(VLOOKUP(N2886,'散件（更新）'!B:H,3,FALSE),0)</f>
        <v>/</v>
      </c>
      <c r="Q2886" s="27" t="str">
        <f>VLOOKUP(N2886,'散件（更新）'!B:H,2,FALSE)</f>
        <v>114-23770304</v>
      </c>
      <c r="R2886" s="27" t="str">
        <f>VLOOKUP(N2886,'散件（更新）'!B:H,7,FALSE)</f>
        <v>HEPA &amp; Cover Assembly</v>
      </c>
      <c r="S2886" s="27" t="str">
        <f>VLOOKUP(N2886,'散件（更新）'!B:E,4,FALSE)</f>
        <v>https://tineco-yxzt.oss-accelerate.aliyuncs.com/20240722/jizhanhepa_1721634981721.jpeg</v>
      </c>
      <c r="T2886" s="27" t="s">
        <v>8759</v>
      </c>
      <c r="U2886" s="28" t="str">
        <f>VLOOKUP(N2886,'散件（更新）'!B:G,6,FALSE)</f>
        <v>基站HEPA组件白色</v>
      </c>
      <c r="V2886" s="28">
        <f>VLOOKUP(N2886,'散件（更新）'!B:I,8,FALSE)</f>
        <v>6974950109745</v>
      </c>
    </row>
    <row r="2887" spans="1:22">
      <c r="A2887" s="57">
        <v>46169</v>
      </c>
      <c r="B2887" s="54" t="s">
        <v>5121</v>
      </c>
      <c r="C2887" s="27" t="str">
        <f>VLOOKUP(B2887,'大货清单（不定期按GOMS更新）'!A:H,8,0)</f>
        <v>107-23770401</v>
      </c>
      <c r="D2887" s="27" t="str">
        <f>VLOOKUP(B2887,'大货清单（不定期按GOMS更新）'!A:C,3,0)</f>
        <v>ZB2377D-01</v>
      </c>
      <c r="E2887" s="27" t="str">
        <f>VLOOKUP(B2887,'大货清单（不定期按GOMS更新）'!A:H,4,0)</f>
        <v>DE,NL,PL,SE,BE,IT,ES,FR</v>
      </c>
      <c r="F2887" s="27" t="str">
        <f>VLOOKUP(B2887,'大货清单（不定期按GOMS更新）'!A:H,2,0)</f>
        <v>PURE ONE STATION 5 PLUS</v>
      </c>
      <c r="G2887" s="28">
        <f>VLOOKUP(B2887,'大货清单（不定期按GOMS更新）'!A:I,9,FALSE)</f>
        <v>6974950109202</v>
      </c>
      <c r="H2887" s="27" t="str">
        <f>VLOOKUP(B2887,'大货清单（不定期按GOMS更新）'!A:H,7,0)</f>
        <v>WHITE</v>
      </c>
      <c r="I2887" s="27" t="str">
        <f>VLOOKUP(B2887,'大货清单（不定期按GOMS更新）'!A:F,6,FALSE)</f>
        <v>ACTIVE</v>
      </c>
      <c r="J2887" s="27" t="str">
        <f>VLOOKUP(B2887,'大货清单（不定期按GOMS更新）'!A:K,11,FALSE)</f>
        <v>11.4</v>
      </c>
      <c r="K2887" s="27" t="str">
        <f>VLOOKUP(B2887,'大货清单（不定期按GOMS更新）'!A:N,12,FALSE)</f>
        <v>747</v>
      </c>
      <c r="L2887" s="27" t="str">
        <f>VLOOKUP(B2887,'大货清单（不定期按GOMS更新）'!A:M,13,FALSE)</f>
        <v>383</v>
      </c>
      <c r="M2887" s="27" t="str">
        <f>VLOOKUP(B2887,'大货清单（不定期按GOMS更新）'!A:N,14,FALSE)</f>
        <v>331</v>
      </c>
      <c r="N2887" s="49" t="s">
        <v>1372</v>
      </c>
      <c r="O2887" s="27" t="str">
        <f>IFERROR(VLOOKUP(N2887,'散件迭代（不定期更新）'!C:J,8,FALSE),0)</f>
        <v>A44</v>
      </c>
      <c r="P2887" s="27" t="str">
        <f>IFERROR(VLOOKUP(N2887,'散件（更新）'!B:H,3,FALSE),0)</f>
        <v>206-1873-0208</v>
      </c>
      <c r="Q2887" s="27" t="str">
        <f>VLOOKUP(N2887,'散件（更新）'!B:H,2,FALSE)</f>
        <v>114-18730208</v>
      </c>
      <c r="R2887" s="27" t="str">
        <f>VLOOKUP(N2887,'散件（更新）'!B:H,7,FALSE)</f>
        <v>2-in-1 dusting brush</v>
      </c>
      <c r="S2887" s="27" t="str">
        <f>VLOOKUP(N2887,'散件（更新）'!B:E,4,FALSE)</f>
        <v>https://tineco-yxzt.oss-accelerate.aliyuncs.com/product/114-18730208.png</v>
      </c>
      <c r="T2887" s="27" t="s">
        <v>8759</v>
      </c>
      <c r="U2887" s="28" t="str">
        <f>VLOOKUP(N2887,'散件（更新）'!B:G,6,FALSE)</f>
        <v>组合刷组件</v>
      </c>
      <c r="V2887" s="28" t="str">
        <f>VLOOKUP(N2887,'散件（更新）'!B:I,8,FALSE)</f>
        <v>6972200191502</v>
      </c>
    </row>
    <row r="2888" spans="1:22">
      <c r="A2888" s="57">
        <v>46169</v>
      </c>
      <c r="B2888" s="54" t="s">
        <v>5121</v>
      </c>
      <c r="C2888" s="27" t="str">
        <f>VLOOKUP(B2888,'大货清单（不定期按GOMS更新）'!A:H,8,0)</f>
        <v>107-23770401</v>
      </c>
      <c r="D2888" s="27" t="str">
        <f>VLOOKUP(B2888,'大货清单（不定期按GOMS更新）'!A:C,3,0)</f>
        <v>ZB2377D-01</v>
      </c>
      <c r="E2888" s="27" t="str">
        <f>VLOOKUP(B2888,'大货清单（不定期按GOMS更新）'!A:H,4,0)</f>
        <v>DE,NL,PL,SE,BE,IT,ES,FR</v>
      </c>
      <c r="F2888" s="27" t="str">
        <f>VLOOKUP(B2888,'大货清单（不定期按GOMS更新）'!A:H,2,0)</f>
        <v>PURE ONE STATION 5 PLUS</v>
      </c>
      <c r="G2888" s="28">
        <f>VLOOKUP(B2888,'大货清单（不定期按GOMS更新）'!A:I,9,FALSE)</f>
        <v>6974950109202</v>
      </c>
      <c r="H2888" s="27" t="str">
        <f>VLOOKUP(B2888,'大货清单（不定期按GOMS更新）'!A:H,7,0)</f>
        <v>WHITE</v>
      </c>
      <c r="I2888" s="27" t="str">
        <f>VLOOKUP(B2888,'大货清单（不定期按GOMS更新）'!A:F,6,FALSE)</f>
        <v>ACTIVE</v>
      </c>
      <c r="J2888" s="27" t="str">
        <f>VLOOKUP(B2888,'大货清单（不定期按GOMS更新）'!A:K,11,FALSE)</f>
        <v>11.4</v>
      </c>
      <c r="K2888" s="27" t="str">
        <f>VLOOKUP(B2888,'大货清单（不定期按GOMS更新）'!A:N,12,FALSE)</f>
        <v>747</v>
      </c>
      <c r="L2888" s="27" t="str">
        <f>VLOOKUP(B2888,'大货清单（不定期按GOMS更新）'!A:M,13,FALSE)</f>
        <v>383</v>
      </c>
      <c r="M2888" s="27" t="str">
        <f>VLOOKUP(B2888,'大货清单（不定期按GOMS更新）'!A:N,14,FALSE)</f>
        <v>331</v>
      </c>
      <c r="N2888" s="49" t="s">
        <v>5164</v>
      </c>
      <c r="O2888" s="27">
        <f>IFERROR(VLOOKUP(N2888,'散件迭代（不定期更新）'!C:J,8,FALSE),0)</f>
        <v>0</v>
      </c>
      <c r="P2888" s="27" t="str">
        <f>IFERROR(VLOOKUP(N2888,'散件（更新）'!B:H,3,FALSE),0)</f>
        <v>/</v>
      </c>
      <c r="Q2888" s="27" t="str">
        <f>VLOOKUP(N2888,'散件（更新）'!B:H,2,FALSE)</f>
        <v>114-23770305</v>
      </c>
      <c r="R2888" s="27" t="str">
        <f>VLOOKUP(N2888,'散件（更新）'!B:H,7,FALSE)</f>
        <v>Carpet Brush</v>
      </c>
      <c r="S2888" s="27" t="str">
        <f>VLOOKUP(N2888,'散件（更新）'!B:E,4,FALSE)</f>
        <v>https://tineco-yxzt.oss-accelerate.aliyuncs.com/20240722/xichenqidishua_1721635245846.jpeg</v>
      </c>
      <c r="T2888" s="27" t="s">
        <v>8759</v>
      </c>
      <c r="U2888" s="28" t="str">
        <f>VLOOKUP(N2888,'散件（更新）'!B:G,6,FALSE)</f>
        <v>AA2405A地刷组件白色低配</v>
      </c>
      <c r="V2888" s="28">
        <f>VLOOKUP(N2888,'散件（更新）'!B:I,8,FALSE)</f>
        <v>6974950109769</v>
      </c>
    </row>
    <row r="2889" spans="1:22">
      <c r="A2889" s="57">
        <v>46169</v>
      </c>
      <c r="B2889" s="54" t="s">
        <v>5121</v>
      </c>
      <c r="C2889" s="27" t="str">
        <f>VLOOKUP(B2889,'大货清单（不定期按GOMS更新）'!A:H,8,0)</f>
        <v>107-23770401</v>
      </c>
      <c r="D2889" s="27" t="str">
        <f>VLOOKUP(B2889,'大货清单（不定期按GOMS更新）'!A:C,3,0)</f>
        <v>ZB2377D-01</v>
      </c>
      <c r="E2889" s="27" t="str">
        <f>VLOOKUP(B2889,'大货清单（不定期按GOMS更新）'!A:H,4,0)</f>
        <v>DE,NL,PL,SE,BE,IT,ES,FR</v>
      </c>
      <c r="F2889" s="27" t="str">
        <f>VLOOKUP(B2889,'大货清单（不定期按GOMS更新）'!A:H,2,0)</f>
        <v>PURE ONE STATION 5 PLUS</v>
      </c>
      <c r="G2889" s="28">
        <f>VLOOKUP(B2889,'大货清单（不定期按GOMS更新）'!A:I,9,FALSE)</f>
        <v>6974950109202</v>
      </c>
      <c r="H2889" s="27" t="str">
        <f>VLOOKUP(B2889,'大货清单（不定期按GOMS更新）'!A:H,7,0)</f>
        <v>WHITE</v>
      </c>
      <c r="I2889" s="27" t="str">
        <f>VLOOKUP(B2889,'大货清单（不定期按GOMS更新）'!A:F,6,FALSE)</f>
        <v>ACTIVE</v>
      </c>
      <c r="J2889" s="27" t="str">
        <f>VLOOKUP(B2889,'大货清单（不定期按GOMS更新）'!A:K,11,FALSE)</f>
        <v>11.4</v>
      </c>
      <c r="K2889" s="27" t="str">
        <f>VLOOKUP(B2889,'大货清单（不定期按GOMS更新）'!A:N,12,FALSE)</f>
        <v>747</v>
      </c>
      <c r="L2889" s="27" t="str">
        <f>VLOOKUP(B2889,'大货清单（不定期按GOMS更新）'!A:M,13,FALSE)</f>
        <v>383</v>
      </c>
      <c r="M2889" s="27" t="str">
        <f>VLOOKUP(B2889,'大货清单（不定期按GOMS更新）'!A:N,14,FALSE)</f>
        <v>331</v>
      </c>
      <c r="N2889" s="49" t="s">
        <v>5162</v>
      </c>
      <c r="O2889" s="27">
        <f>IFERROR(VLOOKUP(N2889,'散件迭代（不定期更新）'!C:J,8,FALSE),0)</f>
        <v>0</v>
      </c>
      <c r="P2889" s="27" t="str">
        <f>IFERROR(VLOOKUP(N2889,'散件（更新）'!B:H,3,FALSE),0)</f>
        <v>/</v>
      </c>
      <c r="Q2889" s="27" t="str">
        <f>VLOOKUP(N2889,'散件（更新）'!B:H,2,FALSE)</f>
        <v>114-23770303</v>
      </c>
      <c r="R2889" s="27" t="str">
        <f>VLOOKUP(N2889,'散件（更新）'!B:H,7,FALSE)</f>
        <v>Dustbin</v>
      </c>
      <c r="S2889" s="27" t="str">
        <f>VLOOKUP(N2889,'散件（更新）'!B:E,4,FALSE)</f>
        <v>https://tineco-yxzt.oss-accelerate.aliyuncs.com/20240722/jizhanchentong_1721634192996.jpeg</v>
      </c>
      <c r="T2889" s="27" t="s">
        <v>8759</v>
      </c>
      <c r="U2889" s="28" t="str">
        <f>VLOOKUP(N2889,'散件（更新）'!B:G,6,FALSE)</f>
        <v>基站尘桶组件</v>
      </c>
      <c r="V2889" s="28">
        <f>VLOOKUP(N2889,'散件（更新）'!B:I,8,FALSE)</f>
        <v>6974950109738</v>
      </c>
    </row>
    <row r="2890" spans="1:22">
      <c r="A2890" s="57">
        <v>46169</v>
      </c>
      <c r="B2890" s="54" t="s">
        <v>5121</v>
      </c>
      <c r="C2890" s="27" t="str">
        <f>VLOOKUP(B2890,'大货清单（不定期按GOMS更新）'!A:H,8,0)</f>
        <v>107-23770401</v>
      </c>
      <c r="D2890" s="27" t="str">
        <f>VLOOKUP(B2890,'大货清单（不定期按GOMS更新）'!A:C,3,0)</f>
        <v>ZB2377D-01</v>
      </c>
      <c r="E2890" s="27" t="str">
        <f>VLOOKUP(B2890,'大货清单（不定期按GOMS更新）'!A:H,4,0)</f>
        <v>DE,NL,PL,SE,BE,IT,ES,FR</v>
      </c>
      <c r="F2890" s="27" t="str">
        <f>VLOOKUP(B2890,'大货清单（不定期按GOMS更新）'!A:H,2,0)</f>
        <v>PURE ONE STATION 5 PLUS</v>
      </c>
      <c r="G2890" s="28">
        <f>VLOOKUP(B2890,'大货清单（不定期按GOMS更新）'!A:I,9,FALSE)</f>
        <v>6974950109202</v>
      </c>
      <c r="H2890" s="27" t="str">
        <f>VLOOKUP(B2890,'大货清单（不定期按GOMS更新）'!A:H,7,0)</f>
        <v>WHITE</v>
      </c>
      <c r="I2890" s="27" t="str">
        <f>VLOOKUP(B2890,'大货清单（不定期按GOMS更新）'!A:F,6,FALSE)</f>
        <v>ACTIVE</v>
      </c>
      <c r="J2890" s="27" t="str">
        <f>VLOOKUP(B2890,'大货清单（不定期按GOMS更新）'!A:K,11,FALSE)</f>
        <v>11.4</v>
      </c>
      <c r="K2890" s="27" t="str">
        <f>VLOOKUP(B2890,'大货清单（不定期按GOMS更新）'!A:N,12,FALSE)</f>
        <v>747</v>
      </c>
      <c r="L2890" s="27" t="str">
        <f>VLOOKUP(B2890,'大货清单（不定期按GOMS更新）'!A:M,13,FALSE)</f>
        <v>383</v>
      </c>
      <c r="M2890" s="27" t="str">
        <f>VLOOKUP(B2890,'大货清单（不定期按GOMS更新）'!A:N,14,FALSE)</f>
        <v>331</v>
      </c>
      <c r="N2890" s="49" t="s">
        <v>5166</v>
      </c>
      <c r="O2890" s="27">
        <f>IFERROR(VLOOKUP(N2890,'散件迭代（不定期更新）'!C:J,8,FALSE),0)</f>
        <v>0</v>
      </c>
      <c r="P2890" s="27" t="str">
        <f>IFERROR(VLOOKUP(N2890,'散件（更新）'!B:H,3,FALSE),0)</f>
        <v>/</v>
      </c>
      <c r="Q2890" s="27" t="str">
        <f>VLOOKUP(N2890,'散件（更新）'!B:H,2,FALSE)</f>
        <v>114-23770307</v>
      </c>
      <c r="R2890" s="27" t="str">
        <f>VLOOKUP(N2890,'散件（更新）'!B:H,7,FALSE)</f>
        <v>Dustbin</v>
      </c>
      <c r="S2890" s="27" t="str">
        <f>VLOOKUP(N2890,'散件（更新）'!B:E,4,FALSE)</f>
        <v>https://tineco-yxzt.oss-accelerate.aliyuncs.com/20240722/xichenqichentong_1721636071795.jpeg</v>
      </c>
      <c r="T2890" s="27" t="s">
        <v>8759</v>
      </c>
      <c r="U2890" s="28" t="str">
        <f>VLOOKUP(N2890,'散件（更新）'!B:G,6,FALSE)</f>
        <v>吸尘器尘桶组件</v>
      </c>
      <c r="V2890" s="28">
        <f>VLOOKUP(N2890,'散件（更新）'!B:I,8,FALSE)</f>
        <v>6974950109806</v>
      </c>
    </row>
    <row r="2891" spans="1:22">
      <c r="A2891" s="57">
        <v>46169</v>
      </c>
      <c r="B2891" s="54" t="s">
        <v>5121</v>
      </c>
      <c r="C2891" s="27" t="str">
        <f>VLOOKUP(B2891,'大货清单（不定期按GOMS更新）'!A:H,8,0)</f>
        <v>107-23770401</v>
      </c>
      <c r="D2891" s="27" t="str">
        <f>VLOOKUP(B2891,'大货清单（不定期按GOMS更新）'!A:C,3,0)</f>
        <v>ZB2377D-01</v>
      </c>
      <c r="E2891" s="27" t="str">
        <f>VLOOKUP(B2891,'大货清单（不定期按GOMS更新）'!A:H,4,0)</f>
        <v>DE,NL,PL,SE,BE,IT,ES,FR</v>
      </c>
      <c r="F2891" s="27" t="str">
        <f>VLOOKUP(B2891,'大货清单（不定期按GOMS更新）'!A:H,2,0)</f>
        <v>PURE ONE STATION 5 PLUS</v>
      </c>
      <c r="G2891" s="28">
        <f>VLOOKUP(B2891,'大货清单（不定期按GOMS更新）'!A:I,9,FALSE)</f>
        <v>6974950109202</v>
      </c>
      <c r="H2891" s="27" t="str">
        <f>VLOOKUP(B2891,'大货清单（不定期按GOMS更新）'!A:H,7,0)</f>
        <v>WHITE</v>
      </c>
      <c r="I2891" s="27" t="str">
        <f>VLOOKUP(B2891,'大货清单（不定期按GOMS更新）'!A:F,6,FALSE)</f>
        <v>ACTIVE</v>
      </c>
      <c r="J2891" s="27" t="str">
        <f>VLOOKUP(B2891,'大货清单（不定期按GOMS更新）'!A:K,11,FALSE)</f>
        <v>11.4</v>
      </c>
      <c r="K2891" s="27" t="str">
        <f>VLOOKUP(B2891,'大货清单（不定期按GOMS更新）'!A:N,12,FALSE)</f>
        <v>747</v>
      </c>
      <c r="L2891" s="27" t="str">
        <f>VLOOKUP(B2891,'大货清单（不定期按GOMS更新）'!A:M,13,FALSE)</f>
        <v>383</v>
      </c>
      <c r="M2891" s="27" t="str">
        <f>VLOOKUP(B2891,'大货清单（不定期按GOMS更新）'!A:N,14,FALSE)</f>
        <v>331</v>
      </c>
      <c r="N2891" s="49" t="s">
        <v>3779</v>
      </c>
      <c r="O2891" s="27">
        <f>IFERROR(VLOOKUP(N2891,'散件迭代（不定期更新）'!C:J,8,FALSE),0)</f>
        <v>0</v>
      </c>
      <c r="P2891" s="27" t="str">
        <f>IFERROR(VLOOKUP(N2891,'散件（更新）'!B:H,3,FALSE),0)</f>
        <v>/</v>
      </c>
      <c r="Q2891" s="27" t="str">
        <f>VLOOKUP(N2891,'散件（更新）'!B:H,2,FALSE)</f>
        <v>114-22250304</v>
      </c>
      <c r="R2891" s="27" t="str">
        <f>VLOOKUP(N2891,'散件（更新）'!B:H,7,FALSE)</f>
        <v>Filter</v>
      </c>
      <c r="S2891" s="27" t="str">
        <f>VLOOKUP(N2891,'散件（更新）'!B:E,4,FALSE)</f>
        <v>https://tineco-yxzt.oss-accelerate.aliyuncs.com/20231219/9VSFI1B0000_1702948066430.png</v>
      </c>
      <c r="T2891" s="27" t="s">
        <v>8759</v>
      </c>
      <c r="U2891" s="28" t="str">
        <f>VLOOKUP(N2891,'散件（更新）'!B:G,6,FALSE)</f>
        <v>基站尘桶进风过滤棉组件</v>
      </c>
      <c r="V2891" s="28">
        <f>VLOOKUP(N2891,'散件（更新）'!B:I,8,FALSE)</f>
        <v>6974950103378</v>
      </c>
    </row>
    <row r="2892" spans="1:22">
      <c r="A2892" s="57">
        <v>46169</v>
      </c>
      <c r="B2892" s="54" t="s">
        <v>5121</v>
      </c>
      <c r="C2892" s="27" t="str">
        <f>VLOOKUP(B2892,'大货清单（不定期按GOMS更新）'!A:H,8,0)</f>
        <v>107-23770401</v>
      </c>
      <c r="D2892" s="27" t="str">
        <f>VLOOKUP(B2892,'大货清单（不定期按GOMS更新）'!A:C,3,0)</f>
        <v>ZB2377D-01</v>
      </c>
      <c r="E2892" s="27" t="str">
        <f>VLOOKUP(B2892,'大货清单（不定期按GOMS更新）'!A:H,4,0)</f>
        <v>DE,NL,PL,SE,BE,IT,ES,FR</v>
      </c>
      <c r="F2892" s="27" t="str">
        <f>VLOOKUP(B2892,'大货清单（不定期按GOMS更新）'!A:H,2,0)</f>
        <v>PURE ONE STATION 5 PLUS</v>
      </c>
      <c r="G2892" s="28">
        <f>VLOOKUP(B2892,'大货清单（不定期按GOMS更新）'!A:I,9,FALSE)</f>
        <v>6974950109202</v>
      </c>
      <c r="H2892" s="27" t="str">
        <f>VLOOKUP(B2892,'大货清单（不定期按GOMS更新）'!A:H,7,0)</f>
        <v>WHITE</v>
      </c>
      <c r="I2892" s="27" t="str">
        <f>VLOOKUP(B2892,'大货清单（不定期按GOMS更新）'!A:F,6,FALSE)</f>
        <v>ACTIVE</v>
      </c>
      <c r="J2892" s="27" t="str">
        <f>VLOOKUP(B2892,'大货清单（不定期按GOMS更新）'!A:K,11,FALSE)</f>
        <v>11.4</v>
      </c>
      <c r="K2892" s="27" t="str">
        <f>VLOOKUP(B2892,'大货清单（不定期按GOMS更新）'!A:N,12,FALSE)</f>
        <v>747</v>
      </c>
      <c r="L2892" s="27" t="str">
        <f>VLOOKUP(B2892,'大货清单（不定期按GOMS更新）'!A:M,13,FALSE)</f>
        <v>383</v>
      </c>
      <c r="M2892" s="27" t="str">
        <f>VLOOKUP(B2892,'大货清单（不定期按GOMS更新）'!A:N,14,FALSE)</f>
        <v>331</v>
      </c>
      <c r="N2892" s="49" t="s">
        <v>5167</v>
      </c>
      <c r="O2892" s="27">
        <f>IFERROR(VLOOKUP(N2892,'散件迭代（不定期更新）'!C:J,8,FALSE),0)</f>
        <v>0</v>
      </c>
      <c r="P2892" s="27" t="str">
        <f>IFERROR(VLOOKUP(N2892,'散件（更新）'!B:H,3,FALSE),0)</f>
        <v>/</v>
      </c>
      <c r="Q2892" s="27" t="str">
        <f>VLOOKUP(N2892,'散件（更新）'!B:H,2,FALSE)</f>
        <v>114-23770308</v>
      </c>
      <c r="R2892" s="27" t="str">
        <f>VLOOKUP(N2892,'散件（更新）'!B:H,7,FALSE)</f>
        <v>Filter</v>
      </c>
      <c r="S2892" s="27" t="str">
        <f>VLOOKUP(N2892,'散件（更新）'!B:E,4,FALSE)</f>
        <v>https://tineco-yxzt.oss-accelerate.aliyuncs.com/20240722/guolu:mian_1721636250552.jpeg</v>
      </c>
      <c r="T2892" s="27" t="s">
        <v>19303</v>
      </c>
      <c r="U2892" s="28" t="str">
        <f>VLOOKUP(N2892,'散件（更新）'!B:G,6,FALSE)</f>
        <v>进风过滤棉组件</v>
      </c>
      <c r="V2892" s="28">
        <f>VLOOKUP(N2892,'散件（更新）'!B:I,8,FALSE)</f>
        <v>6974950109813</v>
      </c>
    </row>
    <row r="2893" spans="1:22">
      <c r="A2893" s="57">
        <v>46169</v>
      </c>
      <c r="B2893" s="54" t="s">
        <v>5121</v>
      </c>
      <c r="C2893" s="27" t="str">
        <f>VLOOKUP(B2893,'大货清单（不定期按GOMS更新）'!A:H,8,0)</f>
        <v>107-23770401</v>
      </c>
      <c r="D2893" s="27" t="str">
        <f>VLOOKUP(B2893,'大货清单（不定期按GOMS更新）'!A:C,3,0)</f>
        <v>ZB2377D-01</v>
      </c>
      <c r="E2893" s="27" t="str">
        <f>VLOOKUP(B2893,'大货清单（不定期按GOMS更新）'!A:H,4,0)</f>
        <v>DE,NL,PL,SE,BE,IT,ES,FR</v>
      </c>
      <c r="F2893" s="27" t="str">
        <f>VLOOKUP(B2893,'大货清单（不定期按GOMS更新）'!A:H,2,0)</f>
        <v>PURE ONE STATION 5 PLUS</v>
      </c>
      <c r="G2893" s="28">
        <f>VLOOKUP(B2893,'大货清单（不定期按GOMS更新）'!A:I,9,FALSE)</f>
        <v>6974950109202</v>
      </c>
      <c r="H2893" s="27" t="str">
        <f>VLOOKUP(B2893,'大货清单（不定期按GOMS更新）'!A:H,7,0)</f>
        <v>WHITE</v>
      </c>
      <c r="I2893" s="27" t="str">
        <f>VLOOKUP(B2893,'大货清单（不定期按GOMS更新）'!A:F,6,FALSE)</f>
        <v>ACTIVE</v>
      </c>
      <c r="J2893" s="27" t="str">
        <f>VLOOKUP(B2893,'大货清单（不定期按GOMS更新）'!A:K,11,FALSE)</f>
        <v>11.4</v>
      </c>
      <c r="K2893" s="27" t="str">
        <f>VLOOKUP(B2893,'大货清单（不定期按GOMS更新）'!A:N,12,FALSE)</f>
        <v>747</v>
      </c>
      <c r="L2893" s="27" t="str">
        <f>VLOOKUP(B2893,'大货清单（不定期按GOMS更新）'!A:M,13,FALSE)</f>
        <v>383</v>
      </c>
      <c r="M2893" s="27" t="str">
        <f>VLOOKUP(B2893,'大货清单（不定期按GOMS更新）'!A:N,14,FALSE)</f>
        <v>331</v>
      </c>
      <c r="N2893" s="49" t="s">
        <v>5168</v>
      </c>
      <c r="O2893" s="27">
        <f>IFERROR(VLOOKUP(N2893,'散件迭代（不定期更新）'!C:J,8,FALSE),0)</f>
        <v>0</v>
      </c>
      <c r="P2893" s="27" t="str">
        <f>IFERROR(VLOOKUP(N2893,'散件（更新）'!B:H,3,FALSE),0)</f>
        <v>/</v>
      </c>
      <c r="Q2893" s="27" t="str">
        <f>VLOOKUP(N2893,'散件（更新）'!B:H,2,FALSE)</f>
        <v>114-23770309</v>
      </c>
      <c r="R2893" s="27" t="str">
        <f>VLOOKUP(N2893,'散件（更新）'!B:H,7,FALSE)</f>
        <v>HEPA</v>
      </c>
      <c r="S2893" s="27" t="str">
        <f>VLOOKUP(N2893,'散件（更新）'!B:E,4,FALSE)</f>
        <v>https://tineco-yxzt.oss-accelerate.aliyuncs.com/20240722/xichenqihepa_1721636382842.jpeg</v>
      </c>
      <c r="T2893" s="27" t="s">
        <v>8759</v>
      </c>
      <c r="U2893" s="28" t="str">
        <f>VLOOKUP(N2893,'散件（更新）'!B:G,6,FALSE)</f>
        <v>吸尘器HEPA组件</v>
      </c>
      <c r="V2893" s="28">
        <f>VLOOKUP(N2893,'散件（更新）'!B:I,8,FALSE)</f>
        <v>6974950109820</v>
      </c>
    </row>
    <row r="2894" spans="1:22">
      <c r="A2894" s="57">
        <v>46169</v>
      </c>
      <c r="B2894" s="54" t="s">
        <v>5121</v>
      </c>
      <c r="C2894" s="27" t="str">
        <f>VLOOKUP(B2894,'大货清单（不定期按GOMS更新）'!A:H,8,0)</f>
        <v>107-23770401</v>
      </c>
      <c r="D2894" s="27" t="str">
        <f>VLOOKUP(B2894,'大货清单（不定期按GOMS更新）'!A:C,3,0)</f>
        <v>ZB2377D-01</v>
      </c>
      <c r="E2894" s="27" t="str">
        <f>VLOOKUP(B2894,'大货清单（不定期按GOMS更新）'!A:H,4,0)</f>
        <v>DE,NL,PL,SE,BE,IT,ES,FR</v>
      </c>
      <c r="F2894" s="27" t="str">
        <f>VLOOKUP(B2894,'大货清单（不定期按GOMS更新）'!A:H,2,0)</f>
        <v>PURE ONE STATION 5 PLUS</v>
      </c>
      <c r="G2894" s="28">
        <f>VLOOKUP(B2894,'大货清单（不定期按GOMS更新）'!A:I,9,FALSE)</f>
        <v>6974950109202</v>
      </c>
      <c r="H2894" s="27" t="str">
        <f>VLOOKUP(B2894,'大货清单（不定期按GOMS更新）'!A:H,7,0)</f>
        <v>WHITE</v>
      </c>
      <c r="I2894" s="27" t="str">
        <f>VLOOKUP(B2894,'大货清单（不定期按GOMS更新）'!A:F,6,FALSE)</f>
        <v>ACTIVE</v>
      </c>
      <c r="J2894" s="27" t="str">
        <f>VLOOKUP(B2894,'大货清单（不定期按GOMS更新）'!A:K,11,FALSE)</f>
        <v>11.4</v>
      </c>
      <c r="K2894" s="27" t="str">
        <f>VLOOKUP(B2894,'大货清单（不定期按GOMS更新）'!A:N,12,FALSE)</f>
        <v>747</v>
      </c>
      <c r="L2894" s="27" t="str">
        <f>VLOOKUP(B2894,'大货清单（不定期按GOMS更新）'!A:M,13,FALSE)</f>
        <v>383</v>
      </c>
      <c r="M2894" s="27" t="str">
        <f>VLOOKUP(B2894,'大货清单（不定期按GOMS更新）'!A:N,14,FALSE)</f>
        <v>331</v>
      </c>
      <c r="N2894" s="49" t="s">
        <v>1363</v>
      </c>
      <c r="O2894" s="27" t="str">
        <f>IFERROR(VLOOKUP(N2894,'散件迭代（不定期更新）'!C:J,8,FALSE),0)</f>
        <v>A12</v>
      </c>
      <c r="P2894" s="27" t="str">
        <f>IFERROR(VLOOKUP(N2894,'散件（更新）'!B:H,3,FALSE),0)</f>
        <v>206-1873-0010</v>
      </c>
      <c r="Q2894" s="27" t="str">
        <f>VLOOKUP(N2894,'散件（更新）'!B:H,2,FALSE)</f>
        <v>114-18730010</v>
      </c>
      <c r="R2894" s="27" t="str">
        <f>VLOOKUP(N2894,'散件（更新）'!B:H,7,FALSE)</f>
        <v>Accessory Kit</v>
      </c>
      <c r="S2894" s="27" t="str">
        <f>VLOOKUP(N2894,'散件（更新）'!B:E,4,FALSE)</f>
        <v>https://tineco-yxzt.oss-accelerate.aliyuncs.com/product/114-18730010.jpg</v>
      </c>
      <c r="T2894" s="27" t="s">
        <v>8759</v>
      </c>
      <c r="U2894" s="28" t="str">
        <f>VLOOKUP(N2894,'散件（更新）'!B:G,6,FALSE)</f>
        <v>附件套装(家电刷组件+伸缩扁吸组件+转折管组件+伸缩软管组件)</v>
      </c>
      <c r="V2894" s="28" t="str">
        <f>VLOOKUP(N2894,'散件（更新）'!B:I,8,FALSE)</f>
        <v>6972200191519</v>
      </c>
    </row>
    <row r="2895" spans="1:22">
      <c r="A2895" s="57">
        <v>46169</v>
      </c>
      <c r="B2895" s="54" t="s">
        <v>5121</v>
      </c>
      <c r="C2895" s="27" t="str">
        <f>VLOOKUP(B2895,'大货清单（不定期按GOMS更新）'!A:H,8,0)</f>
        <v>107-23770401</v>
      </c>
      <c r="D2895" s="27" t="str">
        <f>VLOOKUP(B2895,'大货清单（不定期按GOMS更新）'!A:C,3,0)</f>
        <v>ZB2377D-01</v>
      </c>
      <c r="E2895" s="27" t="str">
        <f>VLOOKUP(B2895,'大货清单（不定期按GOMS更新）'!A:H,4,0)</f>
        <v>DE,NL,PL,SE,BE,IT,ES,FR</v>
      </c>
      <c r="F2895" s="27" t="str">
        <f>VLOOKUP(B2895,'大货清单（不定期按GOMS更新）'!A:H,2,0)</f>
        <v>PURE ONE STATION 5 PLUS</v>
      </c>
      <c r="G2895" s="28">
        <f>VLOOKUP(B2895,'大货清单（不定期按GOMS更新）'!A:I,9,FALSE)</f>
        <v>6974950109202</v>
      </c>
      <c r="H2895" s="27" t="str">
        <f>VLOOKUP(B2895,'大货清单（不定期按GOMS更新）'!A:H,7,0)</f>
        <v>WHITE</v>
      </c>
      <c r="I2895" s="27" t="str">
        <f>VLOOKUP(B2895,'大货清单（不定期按GOMS更新）'!A:F,6,FALSE)</f>
        <v>ACTIVE</v>
      </c>
      <c r="J2895" s="27" t="str">
        <f>VLOOKUP(B2895,'大货清单（不定期按GOMS更新）'!A:K,11,FALSE)</f>
        <v>11.4</v>
      </c>
      <c r="K2895" s="27" t="str">
        <f>VLOOKUP(B2895,'大货清单（不定期按GOMS更新）'!A:N,12,FALSE)</f>
        <v>747</v>
      </c>
      <c r="L2895" s="27" t="str">
        <f>VLOOKUP(B2895,'大货清单（不定期按GOMS更新）'!A:M,13,FALSE)</f>
        <v>383</v>
      </c>
      <c r="M2895" s="27" t="str">
        <f>VLOOKUP(B2895,'大货清单（不定期按GOMS更新）'!A:N,14,FALSE)</f>
        <v>331</v>
      </c>
      <c r="N2895" s="49" t="s">
        <v>5165</v>
      </c>
      <c r="O2895" s="27">
        <f>IFERROR(VLOOKUP(N2895,'散件迭代（不定期更新）'!C:J,8,FALSE),0)</f>
        <v>0</v>
      </c>
      <c r="P2895" s="27" t="str">
        <f>IFERROR(VLOOKUP(N2895,'散件（更新）'!B:H,3,FALSE),0)</f>
        <v>/</v>
      </c>
      <c r="Q2895" s="27" t="str">
        <f>VLOOKUP(N2895,'散件（更新）'!B:H,2,FALSE)</f>
        <v>114-23770306</v>
      </c>
      <c r="R2895" s="27" t="str">
        <f>VLOOKUP(N2895,'散件（更新）'!B:H,7,FALSE)</f>
        <v>Main Body</v>
      </c>
      <c r="S2895" s="27" t="str">
        <f>VLOOKUP(N2895,'散件（更新）'!B:E,4,FALSE)</f>
        <v>https://tineco-yxzt.oss-accelerate.aliyuncs.com/20240722/xichenqizhuji_1721635494340.jpeg</v>
      </c>
      <c r="T2895" s="27" t="s">
        <v>8759</v>
      </c>
      <c r="U2895" s="28" t="str">
        <f>VLOOKUP(N2895,'散件（更新）'!B:G,6,FALSE)</f>
        <v>手持组件白色</v>
      </c>
      <c r="V2895" s="28">
        <f>VLOOKUP(N2895,'散件（更新）'!B:I,8,FALSE)</f>
        <v>6974950109783</v>
      </c>
    </row>
    <row r="2896" spans="1:22">
      <c r="A2896" s="57">
        <v>46169</v>
      </c>
      <c r="B2896" s="54" t="s">
        <v>5121</v>
      </c>
      <c r="C2896" s="27" t="str">
        <f>VLOOKUP(B2896,'大货清单（不定期按GOMS更新）'!A:H,8,0)</f>
        <v>107-23770401</v>
      </c>
      <c r="D2896" s="27" t="str">
        <f>VLOOKUP(B2896,'大货清单（不定期按GOMS更新）'!A:C,3,0)</f>
        <v>ZB2377D-01</v>
      </c>
      <c r="E2896" s="27" t="str">
        <f>VLOOKUP(B2896,'大货清单（不定期按GOMS更新）'!A:H,4,0)</f>
        <v>DE,NL,PL,SE,BE,IT,ES,FR</v>
      </c>
      <c r="F2896" s="27" t="str">
        <f>VLOOKUP(B2896,'大货清单（不定期按GOMS更新）'!A:H,2,0)</f>
        <v>PURE ONE STATION 5 PLUS</v>
      </c>
      <c r="G2896" s="28">
        <f>VLOOKUP(B2896,'大货清单（不定期按GOMS更新）'!A:I,9,FALSE)</f>
        <v>6974950109202</v>
      </c>
      <c r="H2896" s="27" t="str">
        <f>VLOOKUP(B2896,'大货清单（不定期按GOMS更新）'!A:H,7,0)</f>
        <v>WHITE</v>
      </c>
      <c r="I2896" s="27" t="str">
        <f>VLOOKUP(B2896,'大货清单（不定期按GOMS更新）'!A:F,6,FALSE)</f>
        <v>ACTIVE</v>
      </c>
      <c r="J2896" s="27" t="str">
        <f>VLOOKUP(B2896,'大货清单（不定期按GOMS更新）'!A:K,11,FALSE)</f>
        <v>11.4</v>
      </c>
      <c r="K2896" s="27" t="str">
        <f>VLOOKUP(B2896,'大货清单（不定期按GOMS更新）'!A:N,12,FALSE)</f>
        <v>747</v>
      </c>
      <c r="L2896" s="27" t="str">
        <f>VLOOKUP(B2896,'大货清单（不定期按GOMS更新）'!A:M,13,FALSE)</f>
        <v>383</v>
      </c>
      <c r="M2896" s="27" t="str">
        <f>VLOOKUP(B2896,'大货清单（不定期按GOMS更新）'!A:N,14,FALSE)</f>
        <v>331</v>
      </c>
      <c r="N2896" s="48" t="s">
        <v>5424</v>
      </c>
      <c r="O2896" s="27">
        <f>IFERROR(VLOOKUP(N2896,'散件迭代（不定期更新）'!C:J,8,FALSE),0)</f>
        <v>0</v>
      </c>
      <c r="P2896" s="27" t="str">
        <f>IFERROR(VLOOKUP(N2896,'散件（更新）'!B:H,3,FALSE),0)</f>
        <v>/</v>
      </c>
      <c r="Q2896" s="27" t="str">
        <f>VLOOKUP(N2896,'散件（更新）'!B:H,2,FALSE)</f>
        <v>114-23770300</v>
      </c>
      <c r="R2896" s="27" t="str">
        <f>VLOOKUP(N2896,'散件（更新）'!B:H,7,FALSE)</f>
        <v>Charging Base</v>
      </c>
      <c r="S2896" s="27" t="str">
        <f>VLOOKUP(N2896,'散件（更新）'!B:E,4,FALSE)</f>
        <v>https://tineco-yxzt.oss-accelerate.aliyuncs.com/20240722/dizuo_1721626598450.jpeg</v>
      </c>
      <c r="T2896" s="27" t="s">
        <v>8759</v>
      </c>
      <c r="U2896" s="28" t="str">
        <f>VLOOKUP(N2896,'散件（更新）'!B:G,6,FALSE)</f>
        <v>底座组件</v>
      </c>
      <c r="V2896" s="28">
        <f>VLOOKUP(N2896,'散件（更新）'!B:I,8,FALSE)</f>
        <v>6974950109684</v>
      </c>
    </row>
    <row r="2897" spans="1:22">
      <c r="A2897" s="57">
        <v>46169</v>
      </c>
      <c r="B2897" s="54" t="s">
        <v>5121</v>
      </c>
      <c r="C2897" s="27" t="str">
        <f>VLOOKUP(B2897,'大货清单（不定期按GOMS更新）'!A:H,8,0)</f>
        <v>107-23770401</v>
      </c>
      <c r="D2897" s="27" t="str">
        <f>VLOOKUP(B2897,'大货清单（不定期按GOMS更新）'!A:C,3,0)</f>
        <v>ZB2377D-01</v>
      </c>
      <c r="E2897" s="27" t="str">
        <f>VLOOKUP(B2897,'大货清单（不定期按GOMS更新）'!A:H,4,0)</f>
        <v>DE,NL,PL,SE,BE,IT,ES,FR</v>
      </c>
      <c r="F2897" s="27" t="str">
        <f>VLOOKUP(B2897,'大货清单（不定期按GOMS更新）'!A:H,2,0)</f>
        <v>PURE ONE STATION 5 PLUS</v>
      </c>
      <c r="G2897" s="28">
        <f>VLOOKUP(B2897,'大货清单（不定期按GOMS更新）'!A:I,9,FALSE)</f>
        <v>6974950109202</v>
      </c>
      <c r="H2897" s="27" t="str">
        <f>VLOOKUP(B2897,'大货清单（不定期按GOMS更新）'!A:H,7,0)</f>
        <v>WHITE</v>
      </c>
      <c r="I2897" s="27" t="str">
        <f>VLOOKUP(B2897,'大货清单（不定期按GOMS更新）'!A:F,6,FALSE)</f>
        <v>ACTIVE</v>
      </c>
      <c r="J2897" s="27" t="str">
        <f>VLOOKUP(B2897,'大货清单（不定期按GOMS更新）'!A:K,11,FALSE)</f>
        <v>11.4</v>
      </c>
      <c r="K2897" s="27" t="str">
        <f>VLOOKUP(B2897,'大货清单（不定期按GOMS更新）'!A:N,12,FALSE)</f>
        <v>747</v>
      </c>
      <c r="L2897" s="27" t="str">
        <f>VLOOKUP(B2897,'大货清单（不定期按GOMS更新）'!A:M,13,FALSE)</f>
        <v>383</v>
      </c>
      <c r="M2897" s="27" t="str">
        <f>VLOOKUP(B2897,'大货清单（不定期按GOMS更新）'!A:N,14,FALSE)</f>
        <v>331</v>
      </c>
      <c r="N2897" s="49" t="s">
        <v>1390</v>
      </c>
      <c r="O2897" s="27">
        <f>IFERROR(VLOOKUP(N2897,'散件迭代（不定期更新）'!C:J,8,FALSE),0)</f>
        <v>0</v>
      </c>
      <c r="P2897" s="27" t="str">
        <f>IFERROR(VLOOKUP(N2897,'散件（更新）'!B:H,3,FALSE),0)</f>
        <v>206-1873-2333</v>
      </c>
      <c r="Q2897" s="27" t="str">
        <f>VLOOKUP(N2897,'散件（更新）'!B:H,2,FALSE)</f>
        <v>114-18732333</v>
      </c>
      <c r="R2897" s="27" t="str">
        <f>VLOOKUP(N2897,'散件（更新）'!B:H,7,FALSE)</f>
        <v>[EHA]Power brush release button + spring</v>
      </c>
      <c r="S2897" s="27" t="str">
        <f>VLOOKUP(N2897,'散件（更新）'!B:E,4,FALSE)</f>
        <v>https://tineco-yxzt.oss-accelerate.aliyuncs.com/20231219/9VSRB121100_1702948075363.png</v>
      </c>
      <c r="T2897" s="27" t="s">
        <v>8759</v>
      </c>
      <c r="U2897" s="28" t="str">
        <f>VLOOKUP(N2897,'散件（更新）'!B:G,6,FALSE)</f>
        <v>释放按钮+弹簧组件（散件专用）</v>
      </c>
      <c r="V2897" s="28" t="str">
        <f>VLOOKUP(N2897,'散件（更新）'!B:I,8,FALSE)</f>
        <v>6972200197429</v>
      </c>
    </row>
    <row r="2898" spans="1:22">
      <c r="A2898" s="57">
        <v>46169</v>
      </c>
      <c r="B2898" s="53" t="s">
        <v>5121</v>
      </c>
      <c r="C2898" s="27" t="str">
        <f>VLOOKUP(B2898,'大货清单（不定期按GOMS更新）'!A:H,8,0)</f>
        <v>107-23770401</v>
      </c>
      <c r="D2898" s="27" t="str">
        <f>VLOOKUP(B2898,'大货清单（不定期按GOMS更新）'!A:C,3,0)</f>
        <v>ZB2377D-01</v>
      </c>
      <c r="E2898" s="27" t="str">
        <f>VLOOKUP(B2898,'大货清单（不定期按GOMS更新）'!A:H,4,0)</f>
        <v>DE,NL,PL,SE,BE,IT,ES,FR</v>
      </c>
      <c r="F2898" s="27" t="str">
        <f>VLOOKUP(B2898,'大货清单（不定期按GOMS更新）'!A:H,2,0)</f>
        <v>PURE ONE STATION 5 PLUS</v>
      </c>
      <c r="G2898" s="28">
        <f>VLOOKUP(B2898,'大货清单（不定期按GOMS更新）'!A:I,9,FALSE)</f>
        <v>6974950109202</v>
      </c>
      <c r="H2898" s="27" t="str">
        <f>VLOOKUP(B2898,'大货清单（不定期按GOMS更新）'!A:H,7,0)</f>
        <v>WHITE</v>
      </c>
      <c r="I2898" s="27" t="str">
        <f>VLOOKUP(B2898,'大货清单（不定期按GOMS更新）'!A:F,6,FALSE)</f>
        <v>ACTIVE</v>
      </c>
      <c r="J2898" s="27" t="str">
        <f>VLOOKUP(B2898,'大货清单（不定期按GOMS更新）'!A:K,11,FALSE)</f>
        <v>11.4</v>
      </c>
      <c r="K2898" s="27" t="str">
        <f>VLOOKUP(B2898,'大货清单（不定期按GOMS更新）'!A:N,12,FALSE)</f>
        <v>747</v>
      </c>
      <c r="L2898" s="27" t="str">
        <f>VLOOKUP(B2898,'大货清单（不定期按GOMS更新）'!A:M,13,FALSE)</f>
        <v>383</v>
      </c>
      <c r="M2898" s="27" t="str">
        <f>VLOOKUP(B2898,'大货清单（不定期按GOMS更新）'!A:N,14,FALSE)</f>
        <v>331</v>
      </c>
      <c r="N2898" s="53" t="s">
        <v>5161</v>
      </c>
      <c r="O2898" s="27">
        <f>IFERROR(VLOOKUP(N2898,'散件迭代（不定期更新）'!C:J,8,FALSE),0)</f>
        <v>0</v>
      </c>
      <c r="P2898" s="27" t="str">
        <f>IFERROR(VLOOKUP(N2898,'散件（更新）'!B:H,3,FALSE),0)</f>
        <v>/</v>
      </c>
      <c r="Q2898" s="27" t="str">
        <f>VLOOKUP(N2898,'散件（更新）'!B:H,2,FALSE)</f>
        <v>114-23770400</v>
      </c>
      <c r="R2898" s="27" t="str">
        <f>VLOOKUP(N2898,'散件（更新）'!B:H,7,FALSE)</f>
        <v>Station Body</v>
      </c>
      <c r="S2898" s="27" t="str">
        <f>VLOOKUP(N2898,'散件（更新）'!B:E,4,FALSE)</f>
        <v>https://tineco-yxzt.oss-accelerate.aliyuncs.com/20240722/jizhanjishen_1721633200217.jpeg</v>
      </c>
      <c r="T2898" s="27" t="s">
        <v>8759</v>
      </c>
      <c r="U2898" s="28" t="str">
        <f>VLOOKUP(N2898,'散件（更新）'!B:G,6,FALSE)</f>
        <v>基站机身组件白色欧版</v>
      </c>
      <c r="V2898" s="28">
        <f>VLOOKUP(N2898,'散件（更新）'!B:I,8,FALSE)</f>
        <v>6974950109714</v>
      </c>
    </row>
    <row r="2899" spans="1:22">
      <c r="A2899" s="57">
        <v>46169</v>
      </c>
      <c r="B2899" s="53" t="s">
        <v>5121</v>
      </c>
      <c r="C2899" s="27" t="str">
        <f>VLOOKUP(B2899,'大货清单（不定期按GOMS更新）'!A:H,8,0)</f>
        <v>107-23770401</v>
      </c>
      <c r="D2899" s="27" t="str">
        <f>VLOOKUP(B2899,'大货清单（不定期按GOMS更新）'!A:C,3,0)</f>
        <v>ZB2377D-01</v>
      </c>
      <c r="E2899" s="27" t="str">
        <f>VLOOKUP(B2899,'大货清单（不定期按GOMS更新）'!A:H,4,0)</f>
        <v>DE,NL,PL,SE,BE,IT,ES,FR</v>
      </c>
      <c r="F2899" s="27" t="str">
        <f>VLOOKUP(B2899,'大货清单（不定期按GOMS更新）'!A:H,2,0)</f>
        <v>PURE ONE STATION 5 PLUS</v>
      </c>
      <c r="G2899" s="28">
        <f>VLOOKUP(B2899,'大货清单（不定期按GOMS更新）'!A:I,9,FALSE)</f>
        <v>6974950109202</v>
      </c>
      <c r="H2899" s="27" t="str">
        <f>VLOOKUP(B2899,'大货清单（不定期按GOMS更新）'!A:H,7,0)</f>
        <v>WHITE</v>
      </c>
      <c r="I2899" s="27" t="str">
        <f>VLOOKUP(B2899,'大货清单（不定期按GOMS更新）'!A:F,6,FALSE)</f>
        <v>ACTIVE</v>
      </c>
      <c r="J2899" s="27" t="str">
        <f>VLOOKUP(B2899,'大货清单（不定期按GOMS更新）'!A:K,11,FALSE)</f>
        <v>11.4</v>
      </c>
      <c r="K2899" s="27" t="str">
        <f>VLOOKUP(B2899,'大货清单（不定期按GOMS更新）'!A:N,12,FALSE)</f>
        <v>747</v>
      </c>
      <c r="L2899" s="27" t="str">
        <f>VLOOKUP(B2899,'大货清单（不定期按GOMS更新）'!A:M,13,FALSE)</f>
        <v>383</v>
      </c>
      <c r="M2899" s="27" t="str">
        <f>VLOOKUP(B2899,'大货清单（不定期按GOMS更新）'!A:N,14,FALSE)</f>
        <v>331</v>
      </c>
      <c r="N2899" s="53" t="s">
        <v>5160</v>
      </c>
      <c r="O2899" s="27">
        <f>IFERROR(VLOOKUP(N2899,'散件迭代（不定期更新）'!C:J,8,FALSE),0)</f>
        <v>0</v>
      </c>
      <c r="P2899" s="27" t="str">
        <f>IFERROR(VLOOKUP(N2899,'散件（更新）'!B:H,3,FALSE),0)</f>
        <v>/</v>
      </c>
      <c r="Q2899" s="27" t="str">
        <f>VLOOKUP(N2899,'散件（更新）'!B:H,2,FALSE)</f>
        <v>114-23770301</v>
      </c>
      <c r="R2899" s="27" t="str">
        <f>VLOOKUP(N2899,'散件（更新）'!B:H,7,FALSE)</f>
        <v>Station Head</v>
      </c>
      <c r="S2899" s="27" t="str">
        <f>VLOOKUP(N2899,'散件（更新）'!B:E,4,FALSE)</f>
        <v>https://tineco-yxzt.oss-accelerate.aliyuncs.com/20240722/jizhanjitou2_1721626731689.jpeg</v>
      </c>
      <c r="T2899" s="27" t="s">
        <v>8759</v>
      </c>
      <c r="U2899" s="28" t="str">
        <f>VLOOKUP(N2899,'散件（更新）'!B:G,6,FALSE)</f>
        <v>基站机头组件白色</v>
      </c>
      <c r="V2899" s="28">
        <f>VLOOKUP(N2899,'散件（更新）'!B:I,8,FALSE)</f>
        <v>6974950109691</v>
      </c>
    </row>
    <row r="2900" spans="1:22">
      <c r="A2900" s="57">
        <v>46169</v>
      </c>
      <c r="B2900" s="53" t="s">
        <v>5121</v>
      </c>
      <c r="C2900" s="27" t="str">
        <f>VLOOKUP(B2900,'大货清单（不定期按GOMS更新）'!A:H,8,0)</f>
        <v>107-23770401</v>
      </c>
      <c r="D2900" s="27" t="str">
        <f>VLOOKUP(B2900,'大货清单（不定期按GOMS更新）'!A:C,3,0)</f>
        <v>ZB2377D-01</v>
      </c>
      <c r="E2900" s="27" t="str">
        <f>VLOOKUP(B2900,'大货清单（不定期按GOMS更新）'!A:H,4,0)</f>
        <v>DE,NL,PL,SE,BE,IT,ES,FR</v>
      </c>
      <c r="F2900" s="27" t="str">
        <f>VLOOKUP(B2900,'大货清单（不定期按GOMS更新）'!A:H,2,0)</f>
        <v>PURE ONE STATION 5 PLUS</v>
      </c>
      <c r="G2900" s="28">
        <f>VLOOKUP(B2900,'大货清单（不定期按GOMS更新）'!A:I,9,FALSE)</f>
        <v>6974950109202</v>
      </c>
      <c r="H2900" s="27" t="str">
        <f>VLOOKUP(B2900,'大货清单（不定期按GOMS更新）'!A:H,7,0)</f>
        <v>WHITE</v>
      </c>
      <c r="I2900" s="27" t="str">
        <f>VLOOKUP(B2900,'大货清单（不定期按GOMS更新）'!A:F,6,FALSE)</f>
        <v>ACTIVE</v>
      </c>
      <c r="J2900" s="27" t="str">
        <f>VLOOKUP(B2900,'大货清单（不定期按GOMS更新）'!A:K,11,FALSE)</f>
        <v>11.4</v>
      </c>
      <c r="K2900" s="27" t="str">
        <f>VLOOKUP(B2900,'大货清单（不定期按GOMS更新）'!A:N,12,FALSE)</f>
        <v>747</v>
      </c>
      <c r="L2900" s="27" t="str">
        <f>VLOOKUP(B2900,'大货清单（不定期按GOMS更新）'!A:M,13,FALSE)</f>
        <v>383</v>
      </c>
      <c r="M2900" s="27" t="str">
        <f>VLOOKUP(B2900,'大货清单（不定期按GOMS更新）'!A:N,14,FALSE)</f>
        <v>331</v>
      </c>
      <c r="N2900" s="53" t="s">
        <v>338</v>
      </c>
      <c r="O2900" s="27" t="str">
        <f>IFERROR(VLOOKUP(N2900,'散件迭代（不定期更新）'!C:J,8,FALSE),0)</f>
        <v>A42</v>
      </c>
      <c r="P2900" s="27" t="str">
        <f>IFERROR(VLOOKUP(N2900,'散件（更新）'!B:H,3,FALSE),0)</f>
        <v>206-1873-0209</v>
      </c>
      <c r="Q2900" s="27" t="str">
        <f>VLOOKUP(N2900,'散件（更新）'!B:H,2,FALSE)</f>
        <v>114-18730209</v>
      </c>
      <c r="R2900" s="27" t="str">
        <f>VLOOKUP(N2900,'散件（更新）'!B:H,7,FALSE)</f>
        <v>Crevice Tool</v>
      </c>
      <c r="S2900" s="27" t="str">
        <f>VLOOKUP(N2900,'散件（更新）'!B:E,4,FALSE)</f>
        <v>https://tineco-yxzt.oss-accelerate.aliyuncs.com/product/114-18730209.png</v>
      </c>
      <c r="T2900" s="27" t="s">
        <v>8759</v>
      </c>
      <c r="U2900" s="28" t="str">
        <f>VLOOKUP(N2900,'散件（更新）'!B:G,6,FALSE)</f>
        <v>扁吸组件</v>
      </c>
      <c r="V2900" s="28" t="str">
        <f>VLOOKUP(N2900,'散件（更新）'!B:I,8,FALSE)</f>
        <v>6972200191496</v>
      </c>
    </row>
    <row r="2901" spans="1:22">
      <c r="A2901" s="57">
        <v>46169</v>
      </c>
      <c r="B2901" s="53" t="s">
        <v>5121</v>
      </c>
      <c r="C2901" s="27" t="str">
        <f>VLOOKUP(B2901,'大货清单（不定期按GOMS更新）'!A:H,8,0)</f>
        <v>107-23770401</v>
      </c>
      <c r="D2901" s="27" t="str">
        <f>VLOOKUP(B2901,'大货清单（不定期按GOMS更新）'!A:C,3,0)</f>
        <v>ZB2377D-01</v>
      </c>
      <c r="E2901" s="27" t="str">
        <f>VLOOKUP(B2901,'大货清单（不定期按GOMS更新）'!A:H,4,0)</f>
        <v>DE,NL,PL,SE,BE,IT,ES,FR</v>
      </c>
      <c r="F2901" s="27" t="str">
        <f>VLOOKUP(B2901,'大货清单（不定期按GOMS更新）'!A:H,2,0)</f>
        <v>PURE ONE STATION 5 PLUS</v>
      </c>
      <c r="G2901" s="28">
        <f>VLOOKUP(B2901,'大货清单（不定期按GOMS更新）'!A:I,9,FALSE)</f>
        <v>6974950109202</v>
      </c>
      <c r="H2901" s="27" t="str">
        <f>VLOOKUP(B2901,'大货清单（不定期按GOMS更新）'!A:H,7,0)</f>
        <v>WHITE</v>
      </c>
      <c r="I2901" s="27" t="str">
        <f>VLOOKUP(B2901,'大货清单（不定期按GOMS更新）'!A:F,6,FALSE)</f>
        <v>ACTIVE</v>
      </c>
      <c r="J2901" s="27" t="str">
        <f>VLOOKUP(B2901,'大货清单（不定期按GOMS更新）'!A:K,11,FALSE)</f>
        <v>11.4</v>
      </c>
      <c r="K2901" s="27" t="str">
        <f>VLOOKUP(B2901,'大货清单（不定期按GOMS更新）'!A:N,12,FALSE)</f>
        <v>747</v>
      </c>
      <c r="L2901" s="27" t="str">
        <f>VLOOKUP(B2901,'大货清单（不定期按GOMS更新）'!A:M,13,FALSE)</f>
        <v>383</v>
      </c>
      <c r="M2901" s="27" t="str">
        <f>VLOOKUP(B2901,'大货清单（不定期按GOMS更新）'!A:N,14,FALSE)</f>
        <v>331</v>
      </c>
      <c r="N2901" s="53" t="s">
        <v>5169</v>
      </c>
      <c r="O2901" s="27">
        <f>IFERROR(VLOOKUP(N2901,'散件迭代（不定期更新）'!C:J,8,FALSE),0)</f>
        <v>0</v>
      </c>
      <c r="P2901" s="27" t="str">
        <f>IFERROR(VLOOKUP(N2901,'散件（更新）'!B:H,3,FALSE),0)</f>
        <v>/</v>
      </c>
      <c r="Q2901" s="27" t="str">
        <f>VLOOKUP(N2901,'散件（更新）'!B:H,2,FALSE)</f>
        <v>114-23680000</v>
      </c>
      <c r="R2901" s="27" t="str">
        <f>VLOOKUP(N2901,'散件（更新）'!B:H,7,FALSE)</f>
        <v>Tube Assembly</v>
      </c>
      <c r="S2901" s="27">
        <f>VLOOKUP(N2901,'散件（更新）'!B:E,4,FALSE)</f>
        <v>0</v>
      </c>
      <c r="T2901" s="27" t="s">
        <v>8759</v>
      </c>
      <c r="U2901" s="28" t="str">
        <f>VLOOKUP(N2901,'散件（更新）'!B:G,6,FALSE)</f>
        <v>加长管组件3Pin</v>
      </c>
      <c r="V2901" s="28">
        <f>VLOOKUP(N2901,'散件（更新）'!B:I,8,FALSE)</f>
        <v>6974950109578</v>
      </c>
    </row>
    <row r="2902" spans="1:22">
      <c r="A2902" s="57">
        <v>46169</v>
      </c>
      <c r="B2902" s="53" t="s">
        <v>4928</v>
      </c>
      <c r="C2902" s="27" t="str">
        <f>VLOOKUP(B2902,'大货清单（不定期按GOMS更新）'!A:H,8,0)</f>
        <v>107-23420501</v>
      </c>
      <c r="D2902" s="27" t="str">
        <f>VLOOKUP(B2902,'大货清单（不定期按GOMS更新）'!A:C,3,0)</f>
        <v>ZB2342E-01</v>
      </c>
      <c r="E2902" s="27" t="str">
        <f>VLOOKUP(B2902,'大货清单（不定期按GOMS更新）'!A:H,4,0)</f>
        <v>DE,ES,IT,FR,NL,PL,SE,BE,ZA,MN</v>
      </c>
      <c r="F2902" s="27" t="str">
        <f>VLOOKUP(B2902,'大货清单（不定期按GOMS更新）'!A:H,2,0)</f>
        <v>A30S</v>
      </c>
      <c r="G2902" s="28">
        <f>VLOOKUP(B2902,'大货清单（不定期按GOMS更新）'!A:I,9,FALSE)</f>
        <v>6974950106850</v>
      </c>
      <c r="H2902" s="27" t="str">
        <f>VLOOKUP(B2902,'大货清单（不定期按GOMS更新）'!A:H,7,0)</f>
        <v>White</v>
      </c>
      <c r="I2902" s="27" t="str">
        <f>VLOOKUP(B2902,'大货清单（不定期按GOMS更新）'!A:F,6,FALSE)</f>
        <v>ACTIVE</v>
      </c>
      <c r="J2902" s="27" t="str">
        <f>VLOOKUP(B2902,'大货清单（不定期按GOMS更新）'!A:K,11,FALSE)</f>
        <v>4.6</v>
      </c>
      <c r="K2902" s="27" t="str">
        <f>VLOOKUP(B2902,'大货清单（不定期按GOMS更新）'!A:N,12,FALSE)</f>
        <v>676</v>
      </c>
      <c r="L2902" s="27" t="str">
        <f>VLOOKUP(B2902,'大货清单（不定期按GOMS更新）'!A:M,13,FALSE)</f>
        <v>165</v>
      </c>
      <c r="M2902" s="27" t="str">
        <f>VLOOKUP(B2902,'大货清单（不定期按GOMS更新）'!A:N,14,FALSE)</f>
        <v>293</v>
      </c>
      <c r="N2902" s="53" t="s">
        <v>4985</v>
      </c>
      <c r="O2902" s="27">
        <f>IFERROR(VLOOKUP(N2902,'散件迭代（不定期更新）'!C:J,8,FALSE),0)</f>
        <v>0</v>
      </c>
      <c r="P2902" s="27" t="str">
        <f>IFERROR(VLOOKUP(N2902,'散件（更新）'!B:H,3,FALSE),0)</f>
        <v>/</v>
      </c>
      <c r="Q2902" s="27" t="str">
        <f>VLOOKUP(N2902,'散件（更新）'!B:H,2,FALSE)</f>
        <v>114-23420005</v>
      </c>
      <c r="R2902" s="27" t="str">
        <f>VLOOKUP(N2902,'散件（更新）'!B:H,7,FALSE)</f>
        <v>Tube Assembly</v>
      </c>
      <c r="S2902" s="27">
        <f>VLOOKUP(N2902,'散件（更新）'!B:E,4,FALSE)</f>
        <v>0</v>
      </c>
      <c r="T2902" s="27" t="s">
        <v>8759</v>
      </c>
      <c r="U2902" s="28" t="str">
        <f>VLOOKUP(N2902,'散件（更新）'!B:G,6,FALSE)</f>
        <v>加长管组件3Pin</v>
      </c>
      <c r="V2902" s="28" t="str">
        <f>VLOOKUP(N2902,'散件（更新）'!B:I,8,FALSE)</f>
        <v>6974950108496</v>
      </c>
    </row>
    <row r="2903" spans="1:22">
      <c r="A2903" s="57">
        <v>46169</v>
      </c>
      <c r="B2903" s="53" t="s">
        <v>4928</v>
      </c>
      <c r="C2903" s="27" t="str">
        <f>VLOOKUP(B2903,'大货清单（不定期按GOMS更新）'!A:H,8,0)</f>
        <v>107-23420501</v>
      </c>
      <c r="D2903" s="27" t="str">
        <f>VLOOKUP(B2903,'大货清单（不定期按GOMS更新）'!A:C,3,0)</f>
        <v>ZB2342E-01</v>
      </c>
      <c r="E2903" s="27" t="str">
        <f>VLOOKUP(B2903,'大货清单（不定期按GOMS更新）'!A:H,4,0)</f>
        <v>DE,ES,IT,FR,NL,PL,SE,BE,ZA,MN</v>
      </c>
      <c r="F2903" s="27" t="str">
        <f>VLOOKUP(B2903,'大货清单（不定期按GOMS更新）'!A:H,2,0)</f>
        <v>A30S</v>
      </c>
      <c r="G2903" s="28">
        <f>VLOOKUP(B2903,'大货清单（不定期按GOMS更新）'!A:I,9,FALSE)</f>
        <v>6974950106850</v>
      </c>
      <c r="H2903" s="27" t="str">
        <f>VLOOKUP(B2903,'大货清单（不定期按GOMS更新）'!A:H,7,0)</f>
        <v>White</v>
      </c>
      <c r="I2903" s="27" t="str">
        <f>VLOOKUP(B2903,'大货清单（不定期按GOMS更新）'!A:F,6,FALSE)</f>
        <v>ACTIVE</v>
      </c>
      <c r="J2903" s="27" t="str">
        <f>VLOOKUP(B2903,'大货清单（不定期按GOMS更新）'!A:K,11,FALSE)</f>
        <v>4.6</v>
      </c>
      <c r="K2903" s="27" t="str">
        <f>VLOOKUP(B2903,'大货清单（不定期按GOMS更新）'!A:N,12,FALSE)</f>
        <v>676</v>
      </c>
      <c r="L2903" s="27" t="str">
        <f>VLOOKUP(B2903,'大货清单（不定期按GOMS更新）'!A:M,13,FALSE)</f>
        <v>165</v>
      </c>
      <c r="M2903" s="27" t="str">
        <f>VLOOKUP(B2903,'大货清单（不定期按GOMS更新）'!A:N,14,FALSE)</f>
        <v>293</v>
      </c>
      <c r="N2903" s="53" t="s">
        <v>1376</v>
      </c>
      <c r="O2903" s="27" t="str">
        <f>IFERROR(VLOOKUP(N2903,'散件迭代（不定期更新）'!C:J,8,FALSE),0)</f>
        <v>A14</v>
      </c>
      <c r="P2903" s="27" t="str">
        <f>IFERROR(VLOOKUP(N2903,'散件（更新）'!B:H,3,FALSE),0)</f>
        <v>206-1873-0214</v>
      </c>
      <c r="Q2903" s="27" t="str">
        <f>VLOOKUP(N2903,'散件（更新）'!B:H,2,FALSE)</f>
        <v>114-18730214</v>
      </c>
      <c r="R2903" s="27" t="str">
        <f>VLOOKUP(N2903,'散件（更新）'!B:H,7,FALSE)</f>
        <v>Crevice &amp; 2-In-1 Dusting Brush</v>
      </c>
      <c r="S2903" s="27" t="str">
        <f>VLOOKUP(N2903,'散件（更新）'!B:E,4,FALSE)</f>
        <v>https://tineco-yxzt.oss-accelerate.aliyuncs.com/product/114-18730214.png</v>
      </c>
      <c r="T2903" s="27" t="s">
        <v>8759</v>
      </c>
      <c r="U2903" s="28" t="str">
        <f>VLOOKUP(N2903,'散件（更新）'!B:G,6,FALSE)</f>
        <v xml:space="preserve">组合刷组件+扁吸组件 </v>
      </c>
      <c r="V2903" s="28" t="str">
        <f>VLOOKUP(N2903,'散件（更新）'!B:I,8,FALSE)</f>
        <v>6972200191489</v>
      </c>
    </row>
    <row r="2904" spans="1:22">
      <c r="A2904" s="57">
        <v>46169</v>
      </c>
      <c r="B2904" s="53" t="s">
        <v>4928</v>
      </c>
      <c r="C2904" s="27" t="str">
        <f>VLOOKUP(B2904,'大货清单（不定期按GOMS更新）'!A:H,8,0)</f>
        <v>107-23420501</v>
      </c>
      <c r="D2904" s="27" t="str">
        <f>VLOOKUP(B2904,'大货清单（不定期按GOMS更新）'!A:C,3,0)</f>
        <v>ZB2342E-01</v>
      </c>
      <c r="E2904" s="27" t="str">
        <f>VLOOKUP(B2904,'大货清单（不定期按GOMS更新）'!A:H,4,0)</f>
        <v>DE,ES,IT,FR,NL,PL,SE,BE,ZA,MN</v>
      </c>
      <c r="F2904" s="27" t="str">
        <f>VLOOKUP(B2904,'大货清单（不定期按GOMS更新）'!A:H,2,0)</f>
        <v>A30S</v>
      </c>
      <c r="G2904" s="28">
        <f>VLOOKUP(B2904,'大货清单（不定期按GOMS更新）'!A:I,9,FALSE)</f>
        <v>6974950106850</v>
      </c>
      <c r="H2904" s="27" t="str">
        <f>VLOOKUP(B2904,'大货清单（不定期按GOMS更新）'!A:H,7,0)</f>
        <v>White</v>
      </c>
      <c r="I2904" s="27" t="str">
        <f>VLOOKUP(B2904,'大货清单（不定期按GOMS更新）'!A:F,6,FALSE)</f>
        <v>ACTIVE</v>
      </c>
      <c r="J2904" s="27" t="str">
        <f>VLOOKUP(B2904,'大货清单（不定期按GOMS更新）'!A:K,11,FALSE)</f>
        <v>4.6</v>
      </c>
      <c r="K2904" s="27" t="str">
        <f>VLOOKUP(B2904,'大货清单（不定期按GOMS更新）'!A:N,12,FALSE)</f>
        <v>676</v>
      </c>
      <c r="L2904" s="27" t="str">
        <f>VLOOKUP(B2904,'大货清单（不定期按GOMS更新）'!A:M,13,FALSE)</f>
        <v>165</v>
      </c>
      <c r="M2904" s="27" t="str">
        <f>VLOOKUP(B2904,'大货清单（不定期按GOMS更新）'!A:N,14,FALSE)</f>
        <v>293</v>
      </c>
      <c r="N2904" s="53" t="s">
        <v>4990</v>
      </c>
      <c r="O2904" s="27">
        <f>IFERROR(VLOOKUP(N2904,'散件迭代（不定期更新）'!C:J,8,FALSE),0)</f>
        <v>0</v>
      </c>
      <c r="P2904" s="27" t="str">
        <f>IFERROR(VLOOKUP(N2904,'散件（更新）'!B:H,3,FALSE),0)</f>
        <v>/</v>
      </c>
      <c r="Q2904" s="27" t="str">
        <f>VLOOKUP(N2904,'散件（更新）'!B:H,2,FALSE)</f>
        <v>114-23420401</v>
      </c>
      <c r="R2904" s="27" t="str">
        <f>VLOOKUP(N2904,'散件（更新）'!B:H,7,FALSE)</f>
        <v>Dustbin Assembly</v>
      </c>
      <c r="S2904" s="27">
        <f>VLOOKUP(N2904,'散件（更新）'!B:E,4,FALSE)</f>
        <v>0</v>
      </c>
      <c r="T2904" s="27" t="s">
        <v>8759</v>
      </c>
      <c r="U2904" s="28" t="str">
        <f>VLOOKUP(N2904,'散件（更新）'!B:G,6,FALSE)</f>
        <v>尘桶组件轻智能款（包含过滤器，过滤棉）</v>
      </c>
      <c r="V2904" s="28" t="str">
        <f>VLOOKUP(N2904,'散件（更新）'!B:I,8,FALSE)</f>
        <v>6974950108410</v>
      </c>
    </row>
    <row r="2905" spans="1:22">
      <c r="A2905" s="57">
        <v>46169</v>
      </c>
      <c r="B2905" s="53" t="s">
        <v>4928</v>
      </c>
      <c r="C2905" s="27" t="str">
        <f>VLOOKUP(B2905,'大货清单（不定期按GOMS更新）'!A:H,8,0)</f>
        <v>107-23420501</v>
      </c>
      <c r="D2905" s="27" t="str">
        <f>VLOOKUP(B2905,'大货清单（不定期按GOMS更新）'!A:C,3,0)</f>
        <v>ZB2342E-01</v>
      </c>
      <c r="E2905" s="27" t="str">
        <f>VLOOKUP(B2905,'大货清单（不定期按GOMS更新）'!A:H,4,0)</f>
        <v>DE,ES,IT,FR,NL,PL,SE,BE,ZA,MN</v>
      </c>
      <c r="F2905" s="27" t="str">
        <f>VLOOKUP(B2905,'大货清单（不定期按GOMS更新）'!A:H,2,0)</f>
        <v>A30S</v>
      </c>
      <c r="G2905" s="28">
        <f>VLOOKUP(B2905,'大货清单（不定期按GOMS更新）'!A:I,9,FALSE)</f>
        <v>6974950106850</v>
      </c>
      <c r="H2905" s="27" t="str">
        <f>VLOOKUP(B2905,'大货清单（不定期按GOMS更新）'!A:H,7,0)</f>
        <v>White</v>
      </c>
      <c r="I2905" s="27" t="str">
        <f>VLOOKUP(B2905,'大货清单（不定期按GOMS更新）'!A:F,6,FALSE)</f>
        <v>ACTIVE</v>
      </c>
      <c r="J2905" s="27" t="str">
        <f>VLOOKUP(B2905,'大货清单（不定期按GOMS更新）'!A:K,11,FALSE)</f>
        <v>4.6</v>
      </c>
      <c r="K2905" s="27" t="str">
        <f>VLOOKUP(B2905,'大货清单（不定期按GOMS更新）'!A:N,12,FALSE)</f>
        <v>676</v>
      </c>
      <c r="L2905" s="27" t="str">
        <f>VLOOKUP(B2905,'大货清单（不定期按GOMS更新）'!A:M,13,FALSE)</f>
        <v>165</v>
      </c>
      <c r="M2905" s="27" t="str">
        <f>VLOOKUP(B2905,'大货清单（不定期按GOMS更新）'!A:N,14,FALSE)</f>
        <v>293</v>
      </c>
      <c r="N2905" s="53" t="s">
        <v>4992</v>
      </c>
      <c r="O2905" s="27">
        <f>IFERROR(VLOOKUP(N2905,'散件迭代（不定期更新）'!C:J,8,FALSE),0)</f>
        <v>0</v>
      </c>
      <c r="P2905" s="27" t="str">
        <f>IFERROR(VLOOKUP(N2905,'散件（更新）'!B:H,3,FALSE),0)</f>
        <v>/</v>
      </c>
      <c r="Q2905" s="27" t="str">
        <f>VLOOKUP(N2905,'散件（更新）'!B:H,2,FALSE)</f>
        <v>114-23420403</v>
      </c>
      <c r="R2905" s="27" t="str">
        <f>VLOOKUP(N2905,'散件（更新）'!B:H,7,FALSE)</f>
        <v>HEPA</v>
      </c>
      <c r="S2905" s="27">
        <f>VLOOKUP(N2905,'散件（更新）'!B:E,4,FALSE)</f>
        <v>0</v>
      </c>
      <c r="T2905" s="27" t="s">
        <v>8759</v>
      </c>
      <c r="U2905" s="28" t="str">
        <f>VLOOKUP(N2905,'散件（更新）'!B:G,6,FALSE)</f>
        <v>HEPA组件</v>
      </c>
      <c r="V2905" s="28" t="str">
        <f>VLOOKUP(N2905,'散件（更新）'!B:I,8,FALSE)</f>
        <v>6974950108434</v>
      </c>
    </row>
    <row r="2906" spans="1:22">
      <c r="A2906" s="57">
        <v>46169</v>
      </c>
      <c r="B2906" s="53" t="s">
        <v>4928</v>
      </c>
      <c r="C2906" s="27" t="str">
        <f>VLOOKUP(B2906,'大货清单（不定期按GOMS更新）'!A:H,8,0)</f>
        <v>107-23420501</v>
      </c>
      <c r="D2906" s="27" t="str">
        <f>VLOOKUP(B2906,'大货清单（不定期按GOMS更新）'!A:C,3,0)</f>
        <v>ZB2342E-01</v>
      </c>
      <c r="E2906" s="27" t="str">
        <f>VLOOKUP(B2906,'大货清单（不定期按GOMS更新）'!A:H,4,0)</f>
        <v>DE,ES,IT,FR,NL,PL,SE,BE,ZA,MN</v>
      </c>
      <c r="F2906" s="27" t="str">
        <f>VLOOKUP(B2906,'大货清单（不定期按GOMS更新）'!A:H,2,0)</f>
        <v>A30S</v>
      </c>
      <c r="G2906" s="28">
        <f>VLOOKUP(B2906,'大货清单（不定期按GOMS更新）'!A:I,9,FALSE)</f>
        <v>6974950106850</v>
      </c>
      <c r="H2906" s="27" t="str">
        <f>VLOOKUP(B2906,'大货清单（不定期按GOMS更新）'!A:H,7,0)</f>
        <v>White</v>
      </c>
      <c r="I2906" s="27" t="str">
        <f>VLOOKUP(B2906,'大货清单（不定期按GOMS更新）'!A:F,6,FALSE)</f>
        <v>ACTIVE</v>
      </c>
      <c r="J2906" s="27" t="str">
        <f>VLOOKUP(B2906,'大货清单（不定期按GOMS更新）'!A:K,11,FALSE)</f>
        <v>4.6</v>
      </c>
      <c r="K2906" s="27" t="str">
        <f>VLOOKUP(B2906,'大货清单（不定期按GOMS更新）'!A:N,12,FALSE)</f>
        <v>676</v>
      </c>
      <c r="L2906" s="27" t="str">
        <f>VLOOKUP(B2906,'大货清单（不定期按GOMS更新）'!A:M,13,FALSE)</f>
        <v>165</v>
      </c>
      <c r="M2906" s="27" t="str">
        <f>VLOOKUP(B2906,'大货清单（不定期按GOMS更新）'!A:N,14,FALSE)</f>
        <v>293</v>
      </c>
      <c r="N2906" s="53" t="s">
        <v>1363</v>
      </c>
      <c r="O2906" s="27" t="str">
        <f>IFERROR(VLOOKUP(N2906,'散件迭代（不定期更新）'!C:J,8,FALSE),0)</f>
        <v>A12</v>
      </c>
      <c r="P2906" s="27" t="str">
        <f>IFERROR(VLOOKUP(N2906,'散件（更新）'!B:H,3,FALSE),0)</f>
        <v>206-1873-0010</v>
      </c>
      <c r="Q2906" s="27" t="str">
        <f>VLOOKUP(N2906,'散件（更新）'!B:H,2,FALSE)</f>
        <v>114-18730010</v>
      </c>
      <c r="R2906" s="27" t="str">
        <f>VLOOKUP(N2906,'散件（更新）'!B:H,7,FALSE)</f>
        <v>Accessory Kit</v>
      </c>
      <c r="S2906" s="27" t="str">
        <f>VLOOKUP(N2906,'散件（更新）'!B:E,4,FALSE)</f>
        <v>https://tineco-yxzt.oss-accelerate.aliyuncs.com/product/114-18730010.jpg</v>
      </c>
      <c r="T2906" s="27" t="s">
        <v>8759</v>
      </c>
      <c r="U2906" s="28" t="str">
        <f>VLOOKUP(N2906,'散件（更新）'!B:G,6,FALSE)</f>
        <v>附件套装(家电刷组件+伸缩扁吸组件+转折管组件+伸缩软管组件)</v>
      </c>
      <c r="V2906" s="28" t="str">
        <f>VLOOKUP(N2906,'散件（更新）'!B:I,8,FALSE)</f>
        <v>6972200191519</v>
      </c>
    </row>
    <row r="2907" spans="1:22">
      <c r="A2907" s="57">
        <v>46169</v>
      </c>
      <c r="B2907" s="53" t="s">
        <v>4928</v>
      </c>
      <c r="C2907" s="27" t="str">
        <f>VLOOKUP(B2907,'大货清单（不定期按GOMS更新）'!A:H,8,0)</f>
        <v>107-23420501</v>
      </c>
      <c r="D2907" s="27" t="str">
        <f>VLOOKUP(B2907,'大货清单（不定期按GOMS更新）'!A:C,3,0)</f>
        <v>ZB2342E-01</v>
      </c>
      <c r="E2907" s="27" t="str">
        <f>VLOOKUP(B2907,'大货清单（不定期按GOMS更新）'!A:H,4,0)</f>
        <v>DE,ES,IT,FR,NL,PL,SE,BE,ZA,MN</v>
      </c>
      <c r="F2907" s="27" t="str">
        <f>VLOOKUP(B2907,'大货清单（不定期按GOMS更新）'!A:H,2,0)</f>
        <v>A30S</v>
      </c>
      <c r="G2907" s="28">
        <f>VLOOKUP(B2907,'大货清单（不定期按GOMS更新）'!A:I,9,FALSE)</f>
        <v>6974950106850</v>
      </c>
      <c r="H2907" s="27" t="str">
        <f>VLOOKUP(B2907,'大货清单（不定期按GOMS更新）'!A:H,7,0)</f>
        <v>White</v>
      </c>
      <c r="I2907" s="27" t="str">
        <f>VLOOKUP(B2907,'大货清单（不定期按GOMS更新）'!A:F,6,FALSE)</f>
        <v>ACTIVE</v>
      </c>
      <c r="J2907" s="27" t="str">
        <f>VLOOKUP(B2907,'大货清单（不定期按GOMS更新）'!A:K,11,FALSE)</f>
        <v>4.6</v>
      </c>
      <c r="K2907" s="27" t="str">
        <f>VLOOKUP(B2907,'大货清单（不定期按GOMS更新）'!A:N,12,FALSE)</f>
        <v>676</v>
      </c>
      <c r="L2907" s="27" t="str">
        <f>VLOOKUP(B2907,'大货清单（不定期按GOMS更新）'!A:M,13,FALSE)</f>
        <v>165</v>
      </c>
      <c r="M2907" s="27" t="str">
        <f>VLOOKUP(B2907,'大货清单（不定期按GOMS更新）'!A:N,14,FALSE)</f>
        <v>293</v>
      </c>
      <c r="N2907" s="53" t="s">
        <v>4994</v>
      </c>
      <c r="O2907" s="27">
        <f>IFERROR(VLOOKUP(N2907,'散件迭代（不定期更新）'!C:J,8,FALSE),0)</f>
        <v>0</v>
      </c>
      <c r="P2907" s="27" t="str">
        <f>IFERROR(VLOOKUP(N2907,'散件（更新）'!B:H,3,FALSE),0)</f>
        <v>/</v>
      </c>
      <c r="Q2907" s="27" t="str">
        <f>VLOOKUP(N2907,'散件（更新）'!B:H,2,FALSE)</f>
        <v>114-23420501</v>
      </c>
      <c r="R2907" s="27" t="str">
        <f>VLOOKUP(N2907,'散件（更新）'!B:H,7,FALSE)</f>
        <v>Main Body</v>
      </c>
      <c r="S2907" s="27">
        <f>VLOOKUP(N2907,'散件（更新）'!B:E,4,FALSE)</f>
        <v>0</v>
      </c>
      <c r="T2907" s="27" t="s">
        <v>8759</v>
      </c>
      <c r="U2907" s="28" t="str">
        <f>VLOOKUP(N2907,'散件（更新）'!B:G,6,FALSE)</f>
        <v>主体组件轻智能款(黑白）</v>
      </c>
      <c r="V2907" s="28" t="str">
        <f>VLOOKUP(N2907,'散件（更新）'!B:I,8,FALSE)</f>
        <v>6974950108465</v>
      </c>
    </row>
    <row r="2908" spans="1:22">
      <c r="A2908" s="57">
        <v>46169</v>
      </c>
      <c r="B2908" s="53" t="s">
        <v>4928</v>
      </c>
      <c r="C2908" s="27" t="str">
        <f>VLOOKUP(B2908,'大货清单（不定期按GOMS更新）'!A:H,8,0)</f>
        <v>107-23420501</v>
      </c>
      <c r="D2908" s="27" t="str">
        <f>VLOOKUP(B2908,'大货清单（不定期按GOMS更新）'!A:C,3,0)</f>
        <v>ZB2342E-01</v>
      </c>
      <c r="E2908" s="27" t="str">
        <f>VLOOKUP(B2908,'大货清单（不定期按GOMS更新）'!A:H,4,0)</f>
        <v>DE,ES,IT,FR,NL,PL,SE,BE,ZA,MN</v>
      </c>
      <c r="F2908" s="27" t="str">
        <f>VLOOKUP(B2908,'大货清单（不定期按GOMS更新）'!A:H,2,0)</f>
        <v>A30S</v>
      </c>
      <c r="G2908" s="28">
        <f>VLOOKUP(B2908,'大货清单（不定期按GOMS更新）'!A:I,9,FALSE)</f>
        <v>6974950106850</v>
      </c>
      <c r="H2908" s="27" t="str">
        <f>VLOOKUP(B2908,'大货清单（不定期按GOMS更新）'!A:H,7,0)</f>
        <v>White</v>
      </c>
      <c r="I2908" s="27" t="str">
        <f>VLOOKUP(B2908,'大货清单（不定期按GOMS更新）'!A:F,6,FALSE)</f>
        <v>ACTIVE</v>
      </c>
      <c r="J2908" s="27" t="str">
        <f>VLOOKUP(B2908,'大货清单（不定期按GOMS更新）'!A:K,11,FALSE)</f>
        <v>4.6</v>
      </c>
      <c r="K2908" s="27" t="str">
        <f>VLOOKUP(B2908,'大货清单（不定期按GOMS更新）'!A:N,12,FALSE)</f>
        <v>676</v>
      </c>
      <c r="L2908" s="27" t="str">
        <f>VLOOKUP(B2908,'大货清单（不定期按GOMS更新）'!A:M,13,FALSE)</f>
        <v>165</v>
      </c>
      <c r="M2908" s="27" t="str">
        <f>VLOOKUP(B2908,'大货清单（不定期按GOMS更新）'!A:N,14,FALSE)</f>
        <v>293</v>
      </c>
      <c r="N2908" s="53" t="s">
        <v>4988</v>
      </c>
      <c r="O2908" s="27">
        <f>IFERROR(VLOOKUP(N2908,'散件迭代（不定期更新）'!C:J,8,FALSE),0)</f>
        <v>0</v>
      </c>
      <c r="P2908" s="27" t="str">
        <f>IFERROR(VLOOKUP(N2908,'散件（更新）'!B:H,3,FALSE),0)</f>
        <v>/</v>
      </c>
      <c r="Q2908" s="27" t="str">
        <f>VLOOKUP(N2908,'散件（更新）'!B:H,2,FALSE)</f>
        <v>114-23420500</v>
      </c>
      <c r="R2908" s="27" t="str">
        <f>VLOOKUP(N2908,'散件（更新）'!B:H,7,FALSE)</f>
        <v>Adapter</v>
      </c>
      <c r="S2908" s="27">
        <f>VLOOKUP(N2908,'散件（更新）'!B:E,4,FALSE)</f>
        <v>0</v>
      </c>
      <c r="T2908" s="27" t="s">
        <v>8759</v>
      </c>
      <c r="U2908" s="28" t="str">
        <f>VLOOKUP(N2908,'散件（更新）'!B:G,6,FALSE)</f>
        <v>适配器轻智能款欧版</v>
      </c>
      <c r="V2908" s="28" t="str">
        <f>VLOOKUP(N2908,'散件（更新）'!B:I,8,FALSE)</f>
        <v>6974950108397</v>
      </c>
    </row>
    <row r="2909" spans="1:22">
      <c r="A2909" s="57">
        <v>46169</v>
      </c>
      <c r="B2909" s="53" t="s">
        <v>4928</v>
      </c>
      <c r="C2909" s="27" t="str">
        <f>VLOOKUP(B2909,'大货清单（不定期按GOMS更新）'!A:H,8,0)</f>
        <v>107-23420501</v>
      </c>
      <c r="D2909" s="27" t="str">
        <f>VLOOKUP(B2909,'大货清单（不定期按GOMS更新）'!A:C,3,0)</f>
        <v>ZB2342E-01</v>
      </c>
      <c r="E2909" s="27" t="str">
        <f>VLOOKUP(B2909,'大货清单（不定期按GOMS更新）'!A:H,4,0)</f>
        <v>DE,ES,IT,FR,NL,PL,SE,BE,ZA,MN</v>
      </c>
      <c r="F2909" s="27" t="str">
        <f>VLOOKUP(B2909,'大货清单（不定期按GOMS更新）'!A:H,2,0)</f>
        <v>A30S</v>
      </c>
      <c r="G2909" s="28">
        <f>VLOOKUP(B2909,'大货清单（不定期按GOMS更新）'!A:I,9,FALSE)</f>
        <v>6974950106850</v>
      </c>
      <c r="H2909" s="27" t="str">
        <f>VLOOKUP(B2909,'大货清单（不定期按GOMS更新）'!A:H,7,0)</f>
        <v>White</v>
      </c>
      <c r="I2909" s="27" t="str">
        <f>VLOOKUP(B2909,'大货清单（不定期按GOMS更新）'!A:F,6,FALSE)</f>
        <v>ACTIVE</v>
      </c>
      <c r="J2909" s="27" t="str">
        <f>VLOOKUP(B2909,'大货清单（不定期按GOMS更新）'!A:K,11,FALSE)</f>
        <v>4.6</v>
      </c>
      <c r="K2909" s="27" t="str">
        <f>VLOOKUP(B2909,'大货清单（不定期按GOMS更新）'!A:N,12,FALSE)</f>
        <v>676</v>
      </c>
      <c r="L2909" s="27" t="str">
        <f>VLOOKUP(B2909,'大货清单（不定期按GOMS更新）'!A:M,13,FALSE)</f>
        <v>165</v>
      </c>
      <c r="M2909" s="27" t="str">
        <f>VLOOKUP(B2909,'大货清单（不定期按GOMS更新）'!A:N,14,FALSE)</f>
        <v>293</v>
      </c>
      <c r="N2909" s="53" t="s">
        <v>4991</v>
      </c>
      <c r="O2909" s="27">
        <f>IFERROR(VLOOKUP(N2909,'散件迭代（不定期更新）'!C:J,8,FALSE),0)</f>
        <v>0</v>
      </c>
      <c r="P2909" s="27" t="str">
        <f>IFERROR(VLOOKUP(N2909,'散件（更新）'!B:H,3,FALSE),0)</f>
        <v>/</v>
      </c>
      <c r="Q2909" s="27" t="str">
        <f>VLOOKUP(N2909,'散件（更新）'!B:H,2,FALSE)</f>
        <v>114-23420402</v>
      </c>
      <c r="R2909" s="27" t="str">
        <f>VLOOKUP(N2909,'散件（更新）'!B:H,7,FALSE)</f>
        <v>Wall-Mounted Dock</v>
      </c>
      <c r="S2909" s="27">
        <f>VLOOKUP(N2909,'散件（更新）'!B:E,4,FALSE)</f>
        <v>0</v>
      </c>
      <c r="T2909" s="27" t="s">
        <v>8759</v>
      </c>
      <c r="U2909" s="28" t="str">
        <f>VLOOKUP(N2909,'散件（更新）'!B:G,6,FALSE)</f>
        <v>墙挂组件（含壁钉包）</v>
      </c>
      <c r="V2909" s="28" t="str">
        <f>VLOOKUP(N2909,'散件（更新）'!B:I,8,FALSE)</f>
        <v>6974950108427</v>
      </c>
    </row>
    <row r="2910" spans="1:22">
      <c r="A2910" s="57">
        <v>46169</v>
      </c>
      <c r="B2910" s="53" t="s">
        <v>4928</v>
      </c>
      <c r="C2910" s="27" t="str">
        <f>VLOOKUP(B2910,'大货清单（不定期按GOMS更新）'!A:H,8,0)</f>
        <v>107-23420501</v>
      </c>
      <c r="D2910" s="27" t="str">
        <f>VLOOKUP(B2910,'大货清单（不定期按GOMS更新）'!A:C,3,0)</f>
        <v>ZB2342E-01</v>
      </c>
      <c r="E2910" s="27" t="str">
        <f>VLOOKUP(B2910,'大货清单（不定期按GOMS更新）'!A:H,4,0)</f>
        <v>DE,ES,IT,FR,NL,PL,SE,BE,ZA,MN</v>
      </c>
      <c r="F2910" s="27" t="str">
        <f>VLOOKUP(B2910,'大货清单（不定期按GOMS更新）'!A:H,2,0)</f>
        <v>A30S</v>
      </c>
      <c r="G2910" s="28">
        <f>VLOOKUP(B2910,'大货清单（不定期按GOMS更新）'!A:I,9,FALSE)</f>
        <v>6974950106850</v>
      </c>
      <c r="H2910" s="27" t="str">
        <f>VLOOKUP(B2910,'大货清单（不定期按GOMS更新）'!A:H,7,0)</f>
        <v>White</v>
      </c>
      <c r="I2910" s="27" t="str">
        <f>VLOOKUP(B2910,'大货清单（不定期按GOMS更新）'!A:F,6,FALSE)</f>
        <v>ACTIVE</v>
      </c>
      <c r="J2910" s="27" t="str">
        <f>VLOOKUP(B2910,'大货清单（不定期按GOMS更新）'!A:K,11,FALSE)</f>
        <v>4.6</v>
      </c>
      <c r="K2910" s="27" t="str">
        <f>VLOOKUP(B2910,'大货清单（不定期按GOMS更新）'!A:N,12,FALSE)</f>
        <v>676</v>
      </c>
      <c r="L2910" s="27" t="str">
        <f>VLOOKUP(B2910,'大货清单（不定期按GOMS更新）'!A:M,13,FALSE)</f>
        <v>165</v>
      </c>
      <c r="M2910" s="27" t="str">
        <f>VLOOKUP(B2910,'大货清单（不定期按GOMS更新）'!A:N,14,FALSE)</f>
        <v>293</v>
      </c>
      <c r="N2910" s="53" t="s">
        <v>1390</v>
      </c>
      <c r="O2910" s="27">
        <f>IFERROR(VLOOKUP(N2910,'散件迭代（不定期更新）'!C:J,8,FALSE),0)</f>
        <v>0</v>
      </c>
      <c r="P2910" s="27" t="str">
        <f>IFERROR(VLOOKUP(N2910,'散件（更新）'!B:H,3,FALSE),0)</f>
        <v>206-1873-2333</v>
      </c>
      <c r="Q2910" s="27" t="str">
        <f>VLOOKUP(N2910,'散件（更新）'!B:H,2,FALSE)</f>
        <v>114-18732333</v>
      </c>
      <c r="R2910" s="27" t="str">
        <f>VLOOKUP(N2910,'散件（更新）'!B:H,7,FALSE)</f>
        <v>[EHA]Power brush release button + spring</v>
      </c>
      <c r="S2910" s="27" t="str">
        <f>VLOOKUP(N2910,'散件（更新）'!B:E,4,FALSE)</f>
        <v>https://tineco-yxzt.oss-accelerate.aliyuncs.com/20231219/9VSRB121100_1702948075363.png</v>
      </c>
      <c r="T2910" s="27" t="s">
        <v>8759</v>
      </c>
      <c r="U2910" s="28" t="str">
        <f>VLOOKUP(N2910,'散件（更新）'!B:G,6,FALSE)</f>
        <v>释放按钮+弹簧组件（散件专用）</v>
      </c>
      <c r="V2910" s="28" t="str">
        <f>VLOOKUP(N2910,'散件（更新）'!B:I,8,FALSE)</f>
        <v>6972200197429</v>
      </c>
    </row>
    <row r="2911" spans="1:22">
      <c r="A2911" s="57">
        <v>46169</v>
      </c>
      <c r="B2911" s="53" t="s">
        <v>4928</v>
      </c>
      <c r="C2911" s="27" t="str">
        <f>VLOOKUP(B2911,'大货清单（不定期按GOMS更新）'!A:H,8,0)</f>
        <v>107-23420501</v>
      </c>
      <c r="D2911" s="27" t="str">
        <f>VLOOKUP(B2911,'大货清单（不定期按GOMS更新）'!A:C,3,0)</f>
        <v>ZB2342E-01</v>
      </c>
      <c r="E2911" s="27" t="str">
        <f>VLOOKUP(B2911,'大货清单（不定期按GOMS更新）'!A:H,4,0)</f>
        <v>DE,ES,IT,FR,NL,PL,SE,BE,ZA,MN</v>
      </c>
      <c r="F2911" s="27" t="str">
        <f>VLOOKUP(B2911,'大货清单（不定期按GOMS更新）'!A:H,2,0)</f>
        <v>A30S</v>
      </c>
      <c r="G2911" s="28">
        <f>VLOOKUP(B2911,'大货清单（不定期按GOMS更新）'!A:I,9,FALSE)</f>
        <v>6974950106850</v>
      </c>
      <c r="H2911" s="27" t="str">
        <f>VLOOKUP(B2911,'大货清单（不定期按GOMS更新）'!A:H,7,0)</f>
        <v>White</v>
      </c>
      <c r="I2911" s="27" t="str">
        <f>VLOOKUP(B2911,'大货清单（不定期按GOMS更新）'!A:F,6,FALSE)</f>
        <v>ACTIVE</v>
      </c>
      <c r="J2911" s="27" t="str">
        <f>VLOOKUP(B2911,'大货清单（不定期按GOMS更新）'!A:K,11,FALSE)</f>
        <v>4.6</v>
      </c>
      <c r="K2911" s="27" t="str">
        <f>VLOOKUP(B2911,'大货清单（不定期按GOMS更新）'!A:N,12,FALSE)</f>
        <v>676</v>
      </c>
      <c r="L2911" s="27" t="str">
        <f>VLOOKUP(B2911,'大货清单（不定期按GOMS更新）'!A:M,13,FALSE)</f>
        <v>165</v>
      </c>
      <c r="M2911" s="27" t="str">
        <f>VLOOKUP(B2911,'大货清单（不定期按GOMS更新）'!A:N,14,FALSE)</f>
        <v>293</v>
      </c>
      <c r="N2911" s="53" t="s">
        <v>338</v>
      </c>
      <c r="O2911" s="27" t="str">
        <f>IFERROR(VLOOKUP(N2911,'散件迭代（不定期更新）'!C:J,8,FALSE),0)</f>
        <v>A42</v>
      </c>
      <c r="P2911" s="27" t="str">
        <f>IFERROR(VLOOKUP(N2911,'散件（更新）'!B:H,3,FALSE),0)</f>
        <v>206-1873-0209</v>
      </c>
      <c r="Q2911" s="27" t="str">
        <f>VLOOKUP(N2911,'散件（更新）'!B:H,2,FALSE)</f>
        <v>114-18730209</v>
      </c>
      <c r="R2911" s="27" t="str">
        <f>VLOOKUP(N2911,'散件（更新）'!B:H,7,FALSE)</f>
        <v>Crevice Tool</v>
      </c>
      <c r="S2911" s="27" t="str">
        <f>VLOOKUP(N2911,'散件（更新）'!B:E,4,FALSE)</f>
        <v>https://tineco-yxzt.oss-accelerate.aliyuncs.com/product/114-18730209.png</v>
      </c>
      <c r="T2911" s="27" t="s">
        <v>8759</v>
      </c>
      <c r="U2911" s="28" t="str">
        <f>VLOOKUP(N2911,'散件（更新）'!B:G,6,FALSE)</f>
        <v>扁吸组件</v>
      </c>
      <c r="V2911" s="28" t="str">
        <f>VLOOKUP(N2911,'散件（更新）'!B:I,8,FALSE)</f>
        <v>6972200191496</v>
      </c>
    </row>
    <row r="2912" spans="1:22">
      <c r="A2912" s="57">
        <v>46169</v>
      </c>
      <c r="B2912" s="53" t="s">
        <v>4940</v>
      </c>
      <c r="C2912" s="27" t="str">
        <f>VLOOKUP(B2912,'大货清单（不定期按GOMS更新）'!A:H,8,0)</f>
        <v>107-23420901</v>
      </c>
      <c r="D2912" s="27" t="str">
        <f>VLOOKUP(B2912,'大货清单（不定期按GOMS更新）'!A:C,3,0)</f>
        <v>ZB2342I-01</v>
      </c>
      <c r="E2912" s="27" t="str">
        <f>VLOOKUP(B2912,'大货清单（不定期按GOMS更新）'!A:H,4,0)</f>
        <v>GB</v>
      </c>
      <c r="F2912" s="27" t="str">
        <f>VLOOKUP(B2912,'大货清单（不定期按GOMS更新）'!A:H,2,0)</f>
        <v>A30S</v>
      </c>
      <c r="G2912" s="28">
        <f>VLOOKUP(B2912,'大货清单（不定期按GOMS更新）'!A:I,9,FALSE)</f>
        <v>6974950106904</v>
      </c>
      <c r="H2912" s="27" t="str">
        <f>VLOOKUP(B2912,'大货清单（不定期按GOMS更新）'!A:H,7,0)</f>
        <v>Whie&amp;Black</v>
      </c>
      <c r="I2912" s="27" t="str">
        <f>VLOOKUP(B2912,'大货清单（不定期按GOMS更新）'!A:F,6,FALSE)</f>
        <v>ACTIVE</v>
      </c>
      <c r="J2912" s="27" t="str">
        <f>VLOOKUP(B2912,'大货清单（不定期按GOMS更新）'!A:K,11,FALSE)</f>
        <v>4.6</v>
      </c>
      <c r="K2912" s="27" t="str">
        <f>VLOOKUP(B2912,'大货清单（不定期按GOMS更新）'!A:N,12,FALSE)</f>
        <v>676</v>
      </c>
      <c r="L2912" s="27" t="str">
        <f>VLOOKUP(B2912,'大货清单（不定期按GOMS更新）'!A:M,13,FALSE)</f>
        <v>165</v>
      </c>
      <c r="M2912" s="27" t="str">
        <f>VLOOKUP(B2912,'大货清单（不定期按GOMS更新）'!A:N,14,FALSE)</f>
        <v>293</v>
      </c>
      <c r="N2912" s="53" t="s">
        <v>4985</v>
      </c>
      <c r="O2912" s="27">
        <f>IFERROR(VLOOKUP(N2912,'散件迭代（不定期更新）'!C:J,8,FALSE),0)</f>
        <v>0</v>
      </c>
      <c r="P2912" s="27" t="str">
        <f>IFERROR(VLOOKUP(N2912,'散件（更新）'!B:H,3,FALSE),0)</f>
        <v>/</v>
      </c>
      <c r="Q2912" s="27" t="str">
        <f>VLOOKUP(N2912,'散件（更新）'!B:H,2,FALSE)</f>
        <v>114-23420005</v>
      </c>
      <c r="R2912" s="27" t="str">
        <f>VLOOKUP(N2912,'散件（更新）'!B:H,7,FALSE)</f>
        <v>Tube Assembly</v>
      </c>
      <c r="S2912" s="27">
        <f>VLOOKUP(N2912,'散件（更新）'!B:E,4,FALSE)</f>
        <v>0</v>
      </c>
      <c r="T2912" s="27" t="s">
        <v>8759</v>
      </c>
      <c r="U2912" s="28" t="str">
        <f>VLOOKUP(N2912,'散件（更新）'!B:G,6,FALSE)</f>
        <v>加长管组件3Pin</v>
      </c>
      <c r="V2912" s="28" t="str">
        <f>VLOOKUP(N2912,'散件（更新）'!B:I,8,FALSE)</f>
        <v>6974950108496</v>
      </c>
    </row>
    <row r="2913" spans="1:22">
      <c r="A2913" s="57">
        <v>46169</v>
      </c>
      <c r="B2913" s="53" t="s">
        <v>4940</v>
      </c>
      <c r="C2913" s="27" t="str">
        <f>VLOOKUP(B2913,'大货清单（不定期按GOMS更新）'!A:H,8,0)</f>
        <v>107-23420901</v>
      </c>
      <c r="D2913" s="27" t="str">
        <f>VLOOKUP(B2913,'大货清单（不定期按GOMS更新）'!A:C,3,0)</f>
        <v>ZB2342I-01</v>
      </c>
      <c r="E2913" s="27" t="str">
        <f>VLOOKUP(B2913,'大货清单（不定期按GOMS更新）'!A:H,4,0)</f>
        <v>GB</v>
      </c>
      <c r="F2913" s="27" t="str">
        <f>VLOOKUP(B2913,'大货清单（不定期按GOMS更新）'!A:H,2,0)</f>
        <v>A30S</v>
      </c>
      <c r="G2913" s="28">
        <f>VLOOKUP(B2913,'大货清单（不定期按GOMS更新）'!A:I,9,FALSE)</f>
        <v>6974950106904</v>
      </c>
      <c r="H2913" s="27" t="str">
        <f>VLOOKUP(B2913,'大货清单（不定期按GOMS更新）'!A:H,7,0)</f>
        <v>Whie&amp;Black</v>
      </c>
      <c r="I2913" s="27" t="str">
        <f>VLOOKUP(B2913,'大货清单（不定期按GOMS更新）'!A:F,6,FALSE)</f>
        <v>ACTIVE</v>
      </c>
      <c r="J2913" s="27" t="str">
        <f>VLOOKUP(B2913,'大货清单（不定期按GOMS更新）'!A:K,11,FALSE)</f>
        <v>4.6</v>
      </c>
      <c r="K2913" s="27" t="str">
        <f>VLOOKUP(B2913,'大货清单（不定期按GOMS更新）'!A:N,12,FALSE)</f>
        <v>676</v>
      </c>
      <c r="L2913" s="27" t="str">
        <f>VLOOKUP(B2913,'大货清单（不定期按GOMS更新）'!A:M,13,FALSE)</f>
        <v>165</v>
      </c>
      <c r="M2913" s="27" t="str">
        <f>VLOOKUP(B2913,'大货清单（不定期按GOMS更新）'!A:N,14,FALSE)</f>
        <v>293</v>
      </c>
      <c r="N2913" s="53" t="s">
        <v>1376</v>
      </c>
      <c r="O2913" s="27" t="str">
        <f>IFERROR(VLOOKUP(N2913,'散件迭代（不定期更新）'!C:J,8,FALSE),0)</f>
        <v>A14</v>
      </c>
      <c r="P2913" s="27" t="str">
        <f>IFERROR(VLOOKUP(N2913,'散件（更新）'!B:H,3,FALSE),0)</f>
        <v>206-1873-0214</v>
      </c>
      <c r="Q2913" s="27" t="str">
        <f>VLOOKUP(N2913,'散件（更新）'!B:H,2,FALSE)</f>
        <v>114-18730214</v>
      </c>
      <c r="R2913" s="27" t="str">
        <f>VLOOKUP(N2913,'散件（更新）'!B:H,7,FALSE)</f>
        <v>Crevice &amp; 2-In-1 Dusting Brush</v>
      </c>
      <c r="S2913" s="27" t="str">
        <f>VLOOKUP(N2913,'散件（更新）'!B:E,4,FALSE)</f>
        <v>https://tineco-yxzt.oss-accelerate.aliyuncs.com/product/114-18730214.png</v>
      </c>
      <c r="T2913" s="27" t="s">
        <v>8759</v>
      </c>
      <c r="U2913" s="28" t="str">
        <f>VLOOKUP(N2913,'散件（更新）'!B:G,6,FALSE)</f>
        <v xml:space="preserve">组合刷组件+扁吸组件 </v>
      </c>
      <c r="V2913" s="28" t="str">
        <f>VLOOKUP(N2913,'散件（更新）'!B:I,8,FALSE)</f>
        <v>6972200191489</v>
      </c>
    </row>
    <row r="2914" spans="1:22">
      <c r="A2914" s="57">
        <v>46169</v>
      </c>
      <c r="B2914" s="53" t="s">
        <v>4940</v>
      </c>
      <c r="C2914" s="27" t="str">
        <f>VLOOKUP(B2914,'大货清单（不定期按GOMS更新）'!A:H,8,0)</f>
        <v>107-23420901</v>
      </c>
      <c r="D2914" s="27" t="str">
        <f>VLOOKUP(B2914,'大货清单（不定期按GOMS更新）'!A:C,3,0)</f>
        <v>ZB2342I-01</v>
      </c>
      <c r="E2914" s="27" t="str">
        <f>VLOOKUP(B2914,'大货清单（不定期按GOMS更新）'!A:H,4,0)</f>
        <v>GB</v>
      </c>
      <c r="F2914" s="27" t="str">
        <f>VLOOKUP(B2914,'大货清单（不定期按GOMS更新）'!A:H,2,0)</f>
        <v>A30S</v>
      </c>
      <c r="G2914" s="28">
        <f>VLOOKUP(B2914,'大货清单（不定期按GOMS更新）'!A:I,9,FALSE)</f>
        <v>6974950106904</v>
      </c>
      <c r="H2914" s="27" t="str">
        <f>VLOOKUP(B2914,'大货清单（不定期按GOMS更新）'!A:H,7,0)</f>
        <v>Whie&amp;Black</v>
      </c>
      <c r="I2914" s="27" t="str">
        <f>VLOOKUP(B2914,'大货清单（不定期按GOMS更新）'!A:F,6,FALSE)</f>
        <v>ACTIVE</v>
      </c>
      <c r="J2914" s="27" t="str">
        <f>VLOOKUP(B2914,'大货清单（不定期按GOMS更新）'!A:K,11,FALSE)</f>
        <v>4.6</v>
      </c>
      <c r="K2914" s="27" t="str">
        <f>VLOOKUP(B2914,'大货清单（不定期按GOMS更新）'!A:N,12,FALSE)</f>
        <v>676</v>
      </c>
      <c r="L2914" s="27" t="str">
        <f>VLOOKUP(B2914,'大货清单（不定期按GOMS更新）'!A:M,13,FALSE)</f>
        <v>165</v>
      </c>
      <c r="M2914" s="27" t="str">
        <f>VLOOKUP(B2914,'大货清单（不定期按GOMS更新）'!A:N,14,FALSE)</f>
        <v>293</v>
      </c>
      <c r="N2914" s="53" t="s">
        <v>4996</v>
      </c>
      <c r="O2914" s="27">
        <f>IFERROR(VLOOKUP(N2914,'散件迭代（不定期更新）'!C:J,8,FALSE),0)</f>
        <v>0</v>
      </c>
      <c r="P2914" s="27" t="str">
        <f>IFERROR(VLOOKUP(N2914,'散件（更新）'!B:H,3,FALSE),0)</f>
        <v>/</v>
      </c>
      <c r="Q2914" s="27" t="str">
        <f>VLOOKUP(N2914,'散件（更新）'!B:H,2,FALSE)</f>
        <v>114-23420407</v>
      </c>
      <c r="R2914" s="27" t="str">
        <f>VLOOKUP(N2914,'散件（更新）'!B:H,7,FALSE)</f>
        <v>Carpet Brush</v>
      </c>
      <c r="S2914" s="27">
        <f>VLOOKUP(N2914,'散件（更新）'!B:E,4,FALSE)</f>
        <v>0</v>
      </c>
      <c r="T2914" s="27" t="s">
        <v>8759</v>
      </c>
      <c r="U2914" s="28" t="str">
        <f>VLOOKUP(N2914,'散件（更新）'!B:G,6,FALSE)</f>
        <v>AA2346B地毯刷组件轻智能款</v>
      </c>
      <c r="V2914" s="28" t="str">
        <f>VLOOKUP(N2914,'散件（更新）'!B:I,8,FALSE)</f>
        <v>6974950108489</v>
      </c>
    </row>
    <row r="2915" spans="1:22">
      <c r="A2915" s="57">
        <v>46169</v>
      </c>
      <c r="B2915" s="53" t="s">
        <v>4940</v>
      </c>
      <c r="C2915" s="27" t="str">
        <f>VLOOKUP(B2915,'大货清单（不定期按GOMS更新）'!A:H,8,0)</f>
        <v>107-23420901</v>
      </c>
      <c r="D2915" s="27" t="str">
        <f>VLOOKUP(B2915,'大货清单（不定期按GOMS更新）'!A:C,3,0)</f>
        <v>ZB2342I-01</v>
      </c>
      <c r="E2915" s="27" t="str">
        <f>VLOOKUP(B2915,'大货清单（不定期按GOMS更新）'!A:H,4,0)</f>
        <v>GB</v>
      </c>
      <c r="F2915" s="27" t="str">
        <f>VLOOKUP(B2915,'大货清单（不定期按GOMS更新）'!A:H,2,0)</f>
        <v>A30S</v>
      </c>
      <c r="G2915" s="28">
        <f>VLOOKUP(B2915,'大货清单（不定期按GOMS更新）'!A:I,9,FALSE)</f>
        <v>6974950106904</v>
      </c>
      <c r="H2915" s="27" t="str">
        <f>VLOOKUP(B2915,'大货清单（不定期按GOMS更新）'!A:H,7,0)</f>
        <v>Whie&amp;Black</v>
      </c>
      <c r="I2915" s="27" t="str">
        <f>VLOOKUP(B2915,'大货清单（不定期按GOMS更新）'!A:F,6,FALSE)</f>
        <v>ACTIVE</v>
      </c>
      <c r="J2915" s="27" t="str">
        <f>VLOOKUP(B2915,'大货清单（不定期按GOMS更新）'!A:K,11,FALSE)</f>
        <v>4.6</v>
      </c>
      <c r="K2915" s="27" t="str">
        <f>VLOOKUP(B2915,'大货清单（不定期按GOMS更新）'!A:N,12,FALSE)</f>
        <v>676</v>
      </c>
      <c r="L2915" s="27" t="str">
        <f>VLOOKUP(B2915,'大货清单（不定期按GOMS更新）'!A:M,13,FALSE)</f>
        <v>165</v>
      </c>
      <c r="M2915" s="27" t="str">
        <f>VLOOKUP(B2915,'大货清单（不定期按GOMS更新）'!A:N,14,FALSE)</f>
        <v>293</v>
      </c>
      <c r="N2915" s="53" t="s">
        <v>4990</v>
      </c>
      <c r="O2915" s="27">
        <f>IFERROR(VLOOKUP(N2915,'散件迭代（不定期更新）'!C:J,8,FALSE),0)</f>
        <v>0</v>
      </c>
      <c r="P2915" s="27" t="str">
        <f>IFERROR(VLOOKUP(N2915,'散件（更新）'!B:H,3,FALSE),0)</f>
        <v>/</v>
      </c>
      <c r="Q2915" s="27" t="str">
        <f>VLOOKUP(N2915,'散件（更新）'!B:H,2,FALSE)</f>
        <v>114-23420401</v>
      </c>
      <c r="R2915" s="27" t="str">
        <f>VLOOKUP(N2915,'散件（更新）'!B:H,7,FALSE)</f>
        <v>Dustbin Assembly</v>
      </c>
      <c r="S2915" s="27">
        <f>VLOOKUP(N2915,'散件（更新）'!B:E,4,FALSE)</f>
        <v>0</v>
      </c>
      <c r="T2915" s="27" t="s">
        <v>8759</v>
      </c>
      <c r="U2915" s="28" t="str">
        <f>VLOOKUP(N2915,'散件（更新）'!B:G,6,FALSE)</f>
        <v>尘桶组件轻智能款（包含过滤器，过滤棉）</v>
      </c>
      <c r="V2915" s="28" t="str">
        <f>VLOOKUP(N2915,'散件（更新）'!B:I,8,FALSE)</f>
        <v>6974950108410</v>
      </c>
    </row>
    <row r="2916" spans="1:22">
      <c r="A2916" s="57">
        <v>46169</v>
      </c>
      <c r="B2916" s="53" t="s">
        <v>4940</v>
      </c>
      <c r="C2916" s="27" t="str">
        <f>VLOOKUP(B2916,'大货清单（不定期按GOMS更新）'!A:H,8,0)</f>
        <v>107-23420901</v>
      </c>
      <c r="D2916" s="27" t="str">
        <f>VLOOKUP(B2916,'大货清单（不定期按GOMS更新）'!A:C,3,0)</f>
        <v>ZB2342I-01</v>
      </c>
      <c r="E2916" s="27" t="str">
        <f>VLOOKUP(B2916,'大货清单（不定期按GOMS更新）'!A:H,4,0)</f>
        <v>GB</v>
      </c>
      <c r="F2916" s="27" t="str">
        <f>VLOOKUP(B2916,'大货清单（不定期按GOMS更新）'!A:H,2,0)</f>
        <v>A30S</v>
      </c>
      <c r="G2916" s="28">
        <f>VLOOKUP(B2916,'大货清单（不定期按GOMS更新）'!A:I,9,FALSE)</f>
        <v>6974950106904</v>
      </c>
      <c r="H2916" s="27" t="str">
        <f>VLOOKUP(B2916,'大货清单（不定期按GOMS更新）'!A:H,7,0)</f>
        <v>Whie&amp;Black</v>
      </c>
      <c r="I2916" s="27" t="str">
        <f>VLOOKUP(B2916,'大货清单（不定期按GOMS更新）'!A:F,6,FALSE)</f>
        <v>ACTIVE</v>
      </c>
      <c r="J2916" s="27" t="str">
        <f>VLOOKUP(B2916,'大货清单（不定期按GOMS更新）'!A:K,11,FALSE)</f>
        <v>4.6</v>
      </c>
      <c r="K2916" s="27" t="str">
        <f>VLOOKUP(B2916,'大货清单（不定期按GOMS更新）'!A:N,12,FALSE)</f>
        <v>676</v>
      </c>
      <c r="L2916" s="27" t="str">
        <f>VLOOKUP(B2916,'大货清单（不定期按GOMS更新）'!A:M,13,FALSE)</f>
        <v>165</v>
      </c>
      <c r="M2916" s="27" t="str">
        <f>VLOOKUP(B2916,'大货清单（不定期按GOMS更新）'!A:N,14,FALSE)</f>
        <v>293</v>
      </c>
      <c r="N2916" s="53" t="s">
        <v>4992</v>
      </c>
      <c r="O2916" s="27">
        <f>IFERROR(VLOOKUP(N2916,'散件迭代（不定期更新）'!C:J,8,FALSE),0)</f>
        <v>0</v>
      </c>
      <c r="P2916" s="27" t="str">
        <f>IFERROR(VLOOKUP(N2916,'散件（更新）'!B:H,3,FALSE),0)</f>
        <v>/</v>
      </c>
      <c r="Q2916" s="27" t="str">
        <f>VLOOKUP(N2916,'散件（更新）'!B:H,2,FALSE)</f>
        <v>114-23420403</v>
      </c>
      <c r="R2916" s="27" t="str">
        <f>VLOOKUP(N2916,'散件（更新）'!B:H,7,FALSE)</f>
        <v>HEPA</v>
      </c>
      <c r="S2916" s="27">
        <f>VLOOKUP(N2916,'散件（更新）'!B:E,4,FALSE)</f>
        <v>0</v>
      </c>
      <c r="T2916" s="27" t="s">
        <v>8759</v>
      </c>
      <c r="U2916" s="28" t="str">
        <f>VLOOKUP(N2916,'散件（更新）'!B:G,6,FALSE)</f>
        <v>HEPA组件</v>
      </c>
      <c r="V2916" s="28" t="str">
        <f>VLOOKUP(N2916,'散件（更新）'!B:I,8,FALSE)</f>
        <v>6974950108434</v>
      </c>
    </row>
    <row r="2917" spans="1:22">
      <c r="A2917" s="57">
        <v>46169</v>
      </c>
      <c r="B2917" s="53" t="s">
        <v>4940</v>
      </c>
      <c r="C2917" s="27" t="str">
        <f>VLOOKUP(B2917,'大货清单（不定期按GOMS更新）'!A:H,8,0)</f>
        <v>107-23420901</v>
      </c>
      <c r="D2917" s="27" t="str">
        <f>VLOOKUP(B2917,'大货清单（不定期按GOMS更新）'!A:C,3,0)</f>
        <v>ZB2342I-01</v>
      </c>
      <c r="E2917" s="27" t="str">
        <f>VLOOKUP(B2917,'大货清单（不定期按GOMS更新）'!A:H,4,0)</f>
        <v>GB</v>
      </c>
      <c r="F2917" s="27" t="str">
        <f>VLOOKUP(B2917,'大货清单（不定期按GOMS更新）'!A:H,2,0)</f>
        <v>A30S</v>
      </c>
      <c r="G2917" s="28">
        <f>VLOOKUP(B2917,'大货清单（不定期按GOMS更新）'!A:I,9,FALSE)</f>
        <v>6974950106904</v>
      </c>
      <c r="H2917" s="27" t="str">
        <f>VLOOKUP(B2917,'大货清单（不定期按GOMS更新）'!A:H,7,0)</f>
        <v>Whie&amp;Black</v>
      </c>
      <c r="I2917" s="27" t="str">
        <f>VLOOKUP(B2917,'大货清单（不定期按GOMS更新）'!A:F,6,FALSE)</f>
        <v>ACTIVE</v>
      </c>
      <c r="J2917" s="27" t="str">
        <f>VLOOKUP(B2917,'大货清单（不定期按GOMS更新）'!A:K,11,FALSE)</f>
        <v>4.6</v>
      </c>
      <c r="K2917" s="27" t="str">
        <f>VLOOKUP(B2917,'大货清单（不定期按GOMS更新）'!A:N,12,FALSE)</f>
        <v>676</v>
      </c>
      <c r="L2917" s="27" t="str">
        <f>VLOOKUP(B2917,'大货清单（不定期按GOMS更新）'!A:M,13,FALSE)</f>
        <v>165</v>
      </c>
      <c r="M2917" s="27" t="str">
        <f>VLOOKUP(B2917,'大货清单（不定期按GOMS更新）'!A:N,14,FALSE)</f>
        <v>293</v>
      </c>
      <c r="N2917" s="53" t="s">
        <v>1363</v>
      </c>
      <c r="O2917" s="27" t="str">
        <f>IFERROR(VLOOKUP(N2917,'散件迭代（不定期更新）'!C:J,8,FALSE),0)</f>
        <v>A12</v>
      </c>
      <c r="P2917" s="27" t="str">
        <f>IFERROR(VLOOKUP(N2917,'散件（更新）'!B:H,3,FALSE),0)</f>
        <v>206-1873-0010</v>
      </c>
      <c r="Q2917" s="27" t="str">
        <f>VLOOKUP(N2917,'散件（更新）'!B:H,2,FALSE)</f>
        <v>114-18730010</v>
      </c>
      <c r="R2917" s="27" t="str">
        <f>VLOOKUP(N2917,'散件（更新）'!B:H,7,FALSE)</f>
        <v>Accessory Kit</v>
      </c>
      <c r="S2917" s="27" t="str">
        <f>VLOOKUP(N2917,'散件（更新）'!B:E,4,FALSE)</f>
        <v>https://tineco-yxzt.oss-accelerate.aliyuncs.com/product/114-18730010.jpg</v>
      </c>
      <c r="T2917" s="27" t="s">
        <v>8759</v>
      </c>
      <c r="U2917" s="28" t="str">
        <f>VLOOKUP(N2917,'散件（更新）'!B:G,6,FALSE)</f>
        <v>附件套装(家电刷组件+伸缩扁吸组件+转折管组件+伸缩软管组件)</v>
      </c>
      <c r="V2917" s="28" t="str">
        <f>VLOOKUP(N2917,'散件（更新）'!B:I,8,FALSE)</f>
        <v>6972200191519</v>
      </c>
    </row>
    <row r="2918" spans="1:22">
      <c r="A2918" s="57">
        <v>46169</v>
      </c>
      <c r="B2918" s="53" t="s">
        <v>4940</v>
      </c>
      <c r="C2918" s="27" t="str">
        <f>VLOOKUP(B2918,'大货清单（不定期按GOMS更新）'!A:H,8,0)</f>
        <v>107-23420901</v>
      </c>
      <c r="D2918" s="27" t="str">
        <f>VLOOKUP(B2918,'大货清单（不定期按GOMS更新）'!A:C,3,0)</f>
        <v>ZB2342I-01</v>
      </c>
      <c r="E2918" s="27" t="str">
        <f>VLOOKUP(B2918,'大货清单（不定期按GOMS更新）'!A:H,4,0)</f>
        <v>GB</v>
      </c>
      <c r="F2918" s="27" t="str">
        <f>VLOOKUP(B2918,'大货清单（不定期按GOMS更新）'!A:H,2,0)</f>
        <v>A30S</v>
      </c>
      <c r="G2918" s="28">
        <f>VLOOKUP(B2918,'大货清单（不定期按GOMS更新）'!A:I,9,FALSE)</f>
        <v>6974950106904</v>
      </c>
      <c r="H2918" s="27" t="str">
        <f>VLOOKUP(B2918,'大货清单（不定期按GOMS更新）'!A:H,7,0)</f>
        <v>Whie&amp;Black</v>
      </c>
      <c r="I2918" s="27" t="str">
        <f>VLOOKUP(B2918,'大货清单（不定期按GOMS更新）'!A:F,6,FALSE)</f>
        <v>ACTIVE</v>
      </c>
      <c r="J2918" s="27" t="str">
        <f>VLOOKUP(B2918,'大货清单（不定期按GOMS更新）'!A:K,11,FALSE)</f>
        <v>4.6</v>
      </c>
      <c r="K2918" s="27" t="str">
        <f>VLOOKUP(B2918,'大货清单（不定期按GOMS更新）'!A:N,12,FALSE)</f>
        <v>676</v>
      </c>
      <c r="L2918" s="27" t="str">
        <f>VLOOKUP(B2918,'大货清单（不定期按GOMS更新）'!A:M,13,FALSE)</f>
        <v>165</v>
      </c>
      <c r="M2918" s="27" t="str">
        <f>VLOOKUP(B2918,'大货清单（不定期按GOMS更新）'!A:N,14,FALSE)</f>
        <v>293</v>
      </c>
      <c r="N2918" s="53" t="s">
        <v>4994</v>
      </c>
      <c r="O2918" s="27">
        <f>IFERROR(VLOOKUP(N2918,'散件迭代（不定期更新）'!C:J,8,FALSE),0)</f>
        <v>0</v>
      </c>
      <c r="P2918" s="27" t="str">
        <f>IFERROR(VLOOKUP(N2918,'散件（更新）'!B:H,3,FALSE),0)</f>
        <v>/</v>
      </c>
      <c r="Q2918" s="27" t="str">
        <f>VLOOKUP(N2918,'散件（更新）'!B:H,2,FALSE)</f>
        <v>114-23420501</v>
      </c>
      <c r="R2918" s="27" t="str">
        <f>VLOOKUP(N2918,'散件（更新）'!B:H,7,FALSE)</f>
        <v>Main Body</v>
      </c>
      <c r="S2918" s="27">
        <f>VLOOKUP(N2918,'散件（更新）'!B:E,4,FALSE)</f>
        <v>0</v>
      </c>
      <c r="T2918" s="27" t="s">
        <v>8759</v>
      </c>
      <c r="U2918" s="28" t="str">
        <f>VLOOKUP(N2918,'散件（更新）'!B:G,6,FALSE)</f>
        <v>主体组件轻智能款(黑白）</v>
      </c>
      <c r="V2918" s="28" t="str">
        <f>VLOOKUP(N2918,'散件（更新）'!B:I,8,FALSE)</f>
        <v>6974950108465</v>
      </c>
    </row>
    <row r="2919" spans="1:22">
      <c r="A2919" s="57">
        <v>46169</v>
      </c>
      <c r="B2919" s="53" t="s">
        <v>4940</v>
      </c>
      <c r="C2919" s="27" t="str">
        <f>VLOOKUP(B2919,'大货清单（不定期按GOMS更新）'!A:H,8,0)</f>
        <v>107-23420901</v>
      </c>
      <c r="D2919" s="27" t="str">
        <f>VLOOKUP(B2919,'大货清单（不定期按GOMS更新）'!A:C,3,0)</f>
        <v>ZB2342I-01</v>
      </c>
      <c r="E2919" s="27" t="str">
        <f>VLOOKUP(B2919,'大货清单（不定期按GOMS更新）'!A:H,4,0)</f>
        <v>GB</v>
      </c>
      <c r="F2919" s="27" t="str">
        <f>VLOOKUP(B2919,'大货清单（不定期按GOMS更新）'!A:H,2,0)</f>
        <v>A30S</v>
      </c>
      <c r="G2919" s="28">
        <f>VLOOKUP(B2919,'大货清单（不定期按GOMS更新）'!A:I,9,FALSE)</f>
        <v>6974950106904</v>
      </c>
      <c r="H2919" s="27" t="str">
        <f>VLOOKUP(B2919,'大货清单（不定期按GOMS更新）'!A:H,7,0)</f>
        <v>Whie&amp;Black</v>
      </c>
      <c r="I2919" s="27" t="str">
        <f>VLOOKUP(B2919,'大货清单（不定期按GOMS更新）'!A:F,6,FALSE)</f>
        <v>ACTIVE</v>
      </c>
      <c r="J2919" s="27" t="str">
        <f>VLOOKUP(B2919,'大货清单（不定期按GOMS更新）'!A:K,11,FALSE)</f>
        <v>4.6</v>
      </c>
      <c r="K2919" s="27" t="str">
        <f>VLOOKUP(B2919,'大货清单（不定期按GOMS更新）'!A:N,12,FALSE)</f>
        <v>676</v>
      </c>
      <c r="L2919" s="27" t="str">
        <f>VLOOKUP(B2919,'大货清单（不定期按GOMS更新）'!A:M,13,FALSE)</f>
        <v>165</v>
      </c>
      <c r="M2919" s="27" t="str">
        <f>VLOOKUP(B2919,'大货清单（不定期按GOMS更新）'!A:N,14,FALSE)</f>
        <v>293</v>
      </c>
      <c r="N2919" s="53" t="s">
        <v>4989</v>
      </c>
      <c r="O2919" s="27">
        <f>IFERROR(VLOOKUP(N2919,'散件迭代（不定期更新）'!C:J,8,FALSE),0)</f>
        <v>0</v>
      </c>
      <c r="P2919" s="27" t="str">
        <f>IFERROR(VLOOKUP(N2919,'散件（更新）'!B:H,3,FALSE),0)</f>
        <v>/</v>
      </c>
      <c r="Q2919" s="27" t="str">
        <f>VLOOKUP(N2919,'散件（更新）'!B:H,2,FALSE)</f>
        <v>114-23420900</v>
      </c>
      <c r="R2919" s="27" t="str">
        <f>VLOOKUP(N2919,'散件（更新）'!B:H,7,FALSE)</f>
        <v>Adapter</v>
      </c>
      <c r="S2919" s="27">
        <f>VLOOKUP(N2919,'散件（更新）'!B:E,4,FALSE)</f>
        <v>0</v>
      </c>
      <c r="T2919" s="27" t="s">
        <v>8759</v>
      </c>
      <c r="U2919" s="28" t="str">
        <f>VLOOKUP(N2919,'散件（更新）'!B:G,6,FALSE)</f>
        <v>适配器轻智能款英版</v>
      </c>
      <c r="V2919" s="28" t="str">
        <f>VLOOKUP(N2919,'散件（更新）'!B:I,8,FALSE)</f>
        <v>6974950108557</v>
      </c>
    </row>
    <row r="2920" spans="1:22">
      <c r="A2920" s="57">
        <v>46169</v>
      </c>
      <c r="B2920" s="53" t="s">
        <v>4940</v>
      </c>
      <c r="C2920" s="27" t="str">
        <f>VLOOKUP(B2920,'大货清单（不定期按GOMS更新）'!A:H,8,0)</f>
        <v>107-23420901</v>
      </c>
      <c r="D2920" s="27" t="str">
        <f>VLOOKUP(B2920,'大货清单（不定期按GOMS更新）'!A:C,3,0)</f>
        <v>ZB2342I-01</v>
      </c>
      <c r="E2920" s="27" t="str">
        <f>VLOOKUP(B2920,'大货清单（不定期按GOMS更新）'!A:H,4,0)</f>
        <v>GB</v>
      </c>
      <c r="F2920" s="27" t="str">
        <f>VLOOKUP(B2920,'大货清单（不定期按GOMS更新）'!A:H,2,0)</f>
        <v>A30S</v>
      </c>
      <c r="G2920" s="28">
        <f>VLOOKUP(B2920,'大货清单（不定期按GOMS更新）'!A:I,9,FALSE)</f>
        <v>6974950106904</v>
      </c>
      <c r="H2920" s="27" t="str">
        <f>VLOOKUP(B2920,'大货清单（不定期按GOMS更新）'!A:H,7,0)</f>
        <v>Whie&amp;Black</v>
      </c>
      <c r="I2920" s="27" t="str">
        <f>VLOOKUP(B2920,'大货清单（不定期按GOMS更新）'!A:F,6,FALSE)</f>
        <v>ACTIVE</v>
      </c>
      <c r="J2920" s="27" t="str">
        <f>VLOOKUP(B2920,'大货清单（不定期按GOMS更新）'!A:K,11,FALSE)</f>
        <v>4.6</v>
      </c>
      <c r="K2920" s="27" t="str">
        <f>VLOOKUP(B2920,'大货清单（不定期按GOMS更新）'!A:N,12,FALSE)</f>
        <v>676</v>
      </c>
      <c r="L2920" s="27" t="str">
        <f>VLOOKUP(B2920,'大货清单（不定期按GOMS更新）'!A:M,13,FALSE)</f>
        <v>165</v>
      </c>
      <c r="M2920" s="27" t="str">
        <f>VLOOKUP(B2920,'大货清单（不定期按GOMS更新）'!A:N,14,FALSE)</f>
        <v>293</v>
      </c>
      <c r="N2920" s="53" t="s">
        <v>4991</v>
      </c>
      <c r="O2920" s="27">
        <f>IFERROR(VLOOKUP(N2920,'散件迭代（不定期更新）'!C:J,8,FALSE),0)</f>
        <v>0</v>
      </c>
      <c r="P2920" s="27" t="str">
        <f>IFERROR(VLOOKUP(N2920,'散件（更新）'!B:H,3,FALSE),0)</f>
        <v>/</v>
      </c>
      <c r="Q2920" s="27" t="str">
        <f>VLOOKUP(N2920,'散件（更新）'!B:H,2,FALSE)</f>
        <v>114-23420402</v>
      </c>
      <c r="R2920" s="27" t="str">
        <f>VLOOKUP(N2920,'散件（更新）'!B:H,7,FALSE)</f>
        <v>Wall-Mounted Dock</v>
      </c>
      <c r="S2920" s="27">
        <f>VLOOKUP(N2920,'散件（更新）'!B:E,4,FALSE)</f>
        <v>0</v>
      </c>
      <c r="T2920" s="27" t="s">
        <v>8759</v>
      </c>
      <c r="U2920" s="28" t="str">
        <f>VLOOKUP(N2920,'散件（更新）'!B:G,6,FALSE)</f>
        <v>墙挂组件（含壁钉包）</v>
      </c>
      <c r="V2920" s="28" t="str">
        <f>VLOOKUP(N2920,'散件（更新）'!B:I,8,FALSE)</f>
        <v>6974950108427</v>
      </c>
    </row>
    <row r="2921" spans="1:22">
      <c r="A2921" s="57">
        <v>46169</v>
      </c>
      <c r="B2921" s="53" t="s">
        <v>4940</v>
      </c>
      <c r="C2921" s="27" t="str">
        <f>VLOOKUP(B2921,'大货清单（不定期按GOMS更新）'!A:H,8,0)</f>
        <v>107-23420901</v>
      </c>
      <c r="D2921" s="27" t="str">
        <f>VLOOKUP(B2921,'大货清单（不定期按GOMS更新）'!A:C,3,0)</f>
        <v>ZB2342I-01</v>
      </c>
      <c r="E2921" s="27" t="str">
        <f>VLOOKUP(B2921,'大货清单（不定期按GOMS更新）'!A:H,4,0)</f>
        <v>GB</v>
      </c>
      <c r="F2921" s="27" t="str">
        <f>VLOOKUP(B2921,'大货清单（不定期按GOMS更新）'!A:H,2,0)</f>
        <v>A30S</v>
      </c>
      <c r="G2921" s="28">
        <f>VLOOKUP(B2921,'大货清单（不定期按GOMS更新）'!A:I,9,FALSE)</f>
        <v>6974950106904</v>
      </c>
      <c r="H2921" s="27" t="str">
        <f>VLOOKUP(B2921,'大货清单（不定期按GOMS更新）'!A:H,7,0)</f>
        <v>Whie&amp;Black</v>
      </c>
      <c r="I2921" s="27" t="str">
        <f>VLOOKUP(B2921,'大货清单（不定期按GOMS更新）'!A:F,6,FALSE)</f>
        <v>ACTIVE</v>
      </c>
      <c r="J2921" s="27" t="str">
        <f>VLOOKUP(B2921,'大货清单（不定期按GOMS更新）'!A:K,11,FALSE)</f>
        <v>4.6</v>
      </c>
      <c r="K2921" s="27" t="str">
        <f>VLOOKUP(B2921,'大货清单（不定期按GOMS更新）'!A:N,12,FALSE)</f>
        <v>676</v>
      </c>
      <c r="L2921" s="27" t="str">
        <f>VLOOKUP(B2921,'大货清单（不定期按GOMS更新）'!A:M,13,FALSE)</f>
        <v>165</v>
      </c>
      <c r="M2921" s="27" t="str">
        <f>VLOOKUP(B2921,'大货清单（不定期按GOMS更新）'!A:N,14,FALSE)</f>
        <v>293</v>
      </c>
      <c r="N2921" s="53" t="s">
        <v>1390</v>
      </c>
      <c r="O2921" s="27">
        <f>IFERROR(VLOOKUP(N2921,'散件迭代（不定期更新）'!C:J,8,FALSE),0)</f>
        <v>0</v>
      </c>
      <c r="P2921" s="27" t="str">
        <f>IFERROR(VLOOKUP(N2921,'散件（更新）'!B:H,3,FALSE),0)</f>
        <v>206-1873-2333</v>
      </c>
      <c r="Q2921" s="27" t="str">
        <f>VLOOKUP(N2921,'散件（更新）'!B:H,2,FALSE)</f>
        <v>114-18732333</v>
      </c>
      <c r="R2921" s="27" t="str">
        <f>VLOOKUP(N2921,'散件（更新）'!B:H,7,FALSE)</f>
        <v>[EHA]Power brush release button + spring</v>
      </c>
      <c r="S2921" s="27" t="str">
        <f>VLOOKUP(N2921,'散件（更新）'!B:E,4,FALSE)</f>
        <v>https://tineco-yxzt.oss-accelerate.aliyuncs.com/20231219/9VSRB121100_1702948075363.png</v>
      </c>
      <c r="T2921" s="27" t="s">
        <v>8759</v>
      </c>
      <c r="U2921" s="28" t="str">
        <f>VLOOKUP(N2921,'散件（更新）'!B:G,6,FALSE)</f>
        <v>释放按钮+弹簧组件（散件专用）</v>
      </c>
      <c r="V2921" s="28" t="str">
        <f>VLOOKUP(N2921,'散件（更新）'!B:I,8,FALSE)</f>
        <v>6972200197429</v>
      </c>
    </row>
    <row r="2922" spans="1:22">
      <c r="A2922" s="57">
        <v>46169</v>
      </c>
      <c r="B2922" s="53" t="s">
        <v>4940</v>
      </c>
      <c r="C2922" s="27" t="str">
        <f>VLOOKUP(B2922,'大货清单（不定期按GOMS更新）'!A:H,8,0)</f>
        <v>107-23420901</v>
      </c>
      <c r="D2922" s="27" t="str">
        <f>VLOOKUP(B2922,'大货清单（不定期按GOMS更新）'!A:C,3,0)</f>
        <v>ZB2342I-01</v>
      </c>
      <c r="E2922" s="27" t="str">
        <f>VLOOKUP(B2922,'大货清单（不定期按GOMS更新）'!A:H,4,0)</f>
        <v>GB</v>
      </c>
      <c r="F2922" s="27" t="str">
        <f>VLOOKUP(B2922,'大货清单（不定期按GOMS更新）'!A:H,2,0)</f>
        <v>A30S</v>
      </c>
      <c r="G2922" s="28">
        <f>VLOOKUP(B2922,'大货清单（不定期按GOMS更新）'!A:I,9,FALSE)</f>
        <v>6974950106904</v>
      </c>
      <c r="H2922" s="27" t="str">
        <f>VLOOKUP(B2922,'大货清单（不定期按GOMS更新）'!A:H,7,0)</f>
        <v>Whie&amp;Black</v>
      </c>
      <c r="I2922" s="27" t="str">
        <f>VLOOKUP(B2922,'大货清单（不定期按GOMS更新）'!A:F,6,FALSE)</f>
        <v>ACTIVE</v>
      </c>
      <c r="J2922" s="27" t="str">
        <f>VLOOKUP(B2922,'大货清单（不定期按GOMS更新）'!A:K,11,FALSE)</f>
        <v>4.6</v>
      </c>
      <c r="K2922" s="27" t="str">
        <f>VLOOKUP(B2922,'大货清单（不定期按GOMS更新）'!A:N,12,FALSE)</f>
        <v>676</v>
      </c>
      <c r="L2922" s="27" t="str">
        <f>VLOOKUP(B2922,'大货清单（不定期按GOMS更新）'!A:M,13,FALSE)</f>
        <v>165</v>
      </c>
      <c r="M2922" s="27" t="str">
        <f>VLOOKUP(B2922,'大货清单（不定期按GOMS更新）'!A:N,14,FALSE)</f>
        <v>293</v>
      </c>
      <c r="N2922" s="53" t="s">
        <v>338</v>
      </c>
      <c r="O2922" s="27" t="str">
        <f>IFERROR(VLOOKUP(N2922,'散件迭代（不定期更新）'!C:J,8,FALSE),0)</f>
        <v>A42</v>
      </c>
      <c r="P2922" s="27" t="str">
        <f>IFERROR(VLOOKUP(N2922,'散件（更新）'!B:H,3,FALSE),0)</f>
        <v>206-1873-0209</v>
      </c>
      <c r="Q2922" s="27" t="str">
        <f>VLOOKUP(N2922,'散件（更新）'!B:H,2,FALSE)</f>
        <v>114-18730209</v>
      </c>
      <c r="R2922" s="27" t="str">
        <f>VLOOKUP(N2922,'散件（更新）'!B:H,7,FALSE)</f>
        <v>Crevice Tool</v>
      </c>
      <c r="S2922" s="27" t="str">
        <f>VLOOKUP(N2922,'散件（更新）'!B:E,4,FALSE)</f>
        <v>https://tineco-yxzt.oss-accelerate.aliyuncs.com/product/114-18730209.png</v>
      </c>
      <c r="T2922" s="27" t="s">
        <v>8759</v>
      </c>
      <c r="U2922" s="28" t="str">
        <f>VLOOKUP(N2922,'散件（更新）'!B:G,6,FALSE)</f>
        <v>扁吸组件</v>
      </c>
      <c r="V2922" s="28" t="str">
        <f>VLOOKUP(N2922,'散件（更新）'!B:I,8,FALSE)</f>
        <v>6972200191496</v>
      </c>
    </row>
    <row r="2923" spans="1:22">
      <c r="A2923" s="57">
        <v>46169</v>
      </c>
      <c r="B2923" s="53" t="s">
        <v>4893</v>
      </c>
      <c r="C2923" s="27" t="str">
        <f>VLOOKUP(B2923,'大货清单（不定期按GOMS更新）'!A:H,8,0)</f>
        <v>109-22200803</v>
      </c>
      <c r="D2923" s="27" t="str">
        <f>VLOOKUP(B2923,'大货清单（不定期按GOMS更新）'!A:C,3,0)</f>
        <v>CL2220H-03</v>
      </c>
      <c r="E2923" s="27" t="str">
        <f>VLOOKUP(B2923,'大货清单（不定期按GOMS更新）'!A:H,4,0)</f>
        <v>ES,DE,PL,FR,NL,RO,LT,DK,IT,UA</v>
      </c>
      <c r="F2923" s="27" t="str">
        <f>VLOOKUP(B2923,'大货清单（不定期按GOMS更新）'!A:H,2,0)</f>
        <v>Floor One Switch S7 Pet</v>
      </c>
      <c r="G2923" s="28" t="str">
        <f>VLOOKUP(B2923,'大货清单（不定期按GOMS更新）'!A:I,9,FALSE)</f>
        <v>6974950108274,'6974950108274,	 6974950108274</v>
      </c>
      <c r="H2923" s="27" t="str">
        <f>VLOOKUP(B2923,'大货清单（不定期按GOMS更新）'!A:H,7,0)</f>
        <v>Blue</v>
      </c>
      <c r="I2923" s="27" t="str">
        <f>VLOOKUP(B2923,'大货清单（不定期按GOMS更新）'!A:F,6,FALSE)</f>
        <v>ACTIVE</v>
      </c>
      <c r="J2923" s="27" t="str">
        <f>VLOOKUP(B2923,'大货清单（不定期按GOMS更新）'!A:K,11,FALSE)</f>
        <v>15.8</v>
      </c>
      <c r="K2923" s="27" t="str">
        <f>VLOOKUP(B2923,'大货清单（不定期按GOMS更新）'!A:N,12,FALSE)</f>
        <v>845</v>
      </c>
      <c r="L2923" s="27" t="str">
        <f>VLOOKUP(B2923,'大货清单（不定期按GOMS更新）'!A:M,13,FALSE)</f>
        <v>382</v>
      </c>
      <c r="M2923" s="27" t="str">
        <f>VLOOKUP(B2923,'大货清单（不定期按GOMS更新）'!A:N,14,FALSE)</f>
        <v>410</v>
      </c>
      <c r="N2923" s="53" t="s">
        <v>3792</v>
      </c>
      <c r="O2923" s="27">
        <f>IFERROR(VLOOKUP(N2923,'散件迭代（不定期更新）'!C:J,8,FALSE),0)</f>
        <v>0</v>
      </c>
      <c r="P2923" s="27" t="str">
        <f>IFERROR(VLOOKUP(N2923,'散件（更新）'!B:H,3,FALSE),0)</f>
        <v>/</v>
      </c>
      <c r="Q2923" s="27" t="str">
        <f>VLOOKUP(N2923,'散件（更新）'!B:H,2,FALSE)</f>
        <v>114-22200114</v>
      </c>
      <c r="R2923" s="27" t="str">
        <f>VLOOKUP(N2923,'散件（更新）'!B:H,7,FALSE)</f>
        <v>HEPA &amp; Cover Assembly</v>
      </c>
      <c r="S2923" s="27" t="str">
        <f>VLOOKUP(N2923,'散件（更新）'!B:E,4,FALSE)</f>
        <v>https://tineco-yxzt.oss-accelerate.aliyuncs.com/20231219/9FWAC250000_1702948009868.png</v>
      </c>
      <c r="T2923" s="27" t="s">
        <v>8759</v>
      </c>
      <c r="U2923" s="28" t="str">
        <f>VLOOKUP(N2923,'散件（更新）'!B:G,6,FALSE)</f>
        <v>HEPA组件</v>
      </c>
      <c r="V2923" s="28">
        <f>VLOOKUP(N2923,'散件（更新）'!B:I,8,FALSE)</f>
        <v>6974950104009</v>
      </c>
    </row>
    <row r="2924" spans="1:22">
      <c r="A2924" s="57">
        <v>46169</v>
      </c>
      <c r="B2924" s="53" t="s">
        <v>4893</v>
      </c>
      <c r="C2924" s="27" t="str">
        <f>VLOOKUP(B2924,'大货清单（不定期按GOMS更新）'!A:H,8,0)</f>
        <v>109-22200803</v>
      </c>
      <c r="D2924" s="27" t="str">
        <f>VLOOKUP(B2924,'大货清单（不定期按GOMS更新）'!A:C,3,0)</f>
        <v>CL2220H-03</v>
      </c>
      <c r="E2924" s="27" t="str">
        <f>VLOOKUP(B2924,'大货清单（不定期按GOMS更新）'!A:H,4,0)</f>
        <v>ES,DE,PL,FR,NL,RO,LT,DK,IT,UA</v>
      </c>
      <c r="F2924" s="27" t="str">
        <f>VLOOKUP(B2924,'大货清单（不定期按GOMS更新）'!A:H,2,0)</f>
        <v>Floor One Switch S7 Pet</v>
      </c>
      <c r="G2924" s="28" t="str">
        <f>VLOOKUP(B2924,'大货清单（不定期按GOMS更新）'!A:I,9,FALSE)</f>
        <v>6974950108274,'6974950108274,	 6974950108274</v>
      </c>
      <c r="H2924" s="27" t="str">
        <f>VLOOKUP(B2924,'大货清单（不定期按GOMS更新）'!A:H,7,0)</f>
        <v>Blue</v>
      </c>
      <c r="I2924" s="27" t="str">
        <f>VLOOKUP(B2924,'大货清单（不定期按GOMS更新）'!A:F,6,FALSE)</f>
        <v>ACTIVE</v>
      </c>
      <c r="J2924" s="27" t="str">
        <f>VLOOKUP(B2924,'大货清单（不定期按GOMS更新）'!A:K,11,FALSE)</f>
        <v>15.8</v>
      </c>
      <c r="K2924" s="27" t="str">
        <f>VLOOKUP(B2924,'大货清单（不定期按GOMS更新）'!A:N,12,FALSE)</f>
        <v>845</v>
      </c>
      <c r="L2924" s="27" t="str">
        <f>VLOOKUP(B2924,'大货清单（不定期按GOMS更新）'!A:M,13,FALSE)</f>
        <v>382</v>
      </c>
      <c r="M2924" s="27" t="str">
        <f>VLOOKUP(B2924,'大货清单（不定期按GOMS更新）'!A:N,14,FALSE)</f>
        <v>410</v>
      </c>
      <c r="N2924" s="53" t="s">
        <v>3801</v>
      </c>
      <c r="O2924" s="27" t="str">
        <f>IFERROR(VLOOKUP(N2924,'散件迭代（不定期更新）'!C:J,8,FALSE),0)</f>
        <v>A51</v>
      </c>
      <c r="P2924" s="27" t="str">
        <f>IFERROR(VLOOKUP(N2924,'散件（更新）'!B:H,3,FALSE),0)</f>
        <v>/</v>
      </c>
      <c r="Q2924" s="27" t="str">
        <f>VLOOKUP(N2924,'散件（更新）'!B:H,2,FALSE)</f>
        <v>114-22200120</v>
      </c>
      <c r="R2924" s="27" t="str">
        <f>VLOOKUP(N2924,'散件（更新）'!B:H,7,FALSE)</f>
        <v>Brush Roller Cover</v>
      </c>
      <c r="S2924" s="27" t="str">
        <f>VLOOKUP(N2924,'散件（更新）'!B:E,4,FALSE)</f>
        <v>https://tineco-yxzt.oss-accelerate.aliyuncs.com/20231219/9FWBC250000_1702948010608.png</v>
      </c>
      <c r="T2924" s="27" t="s">
        <v>8759</v>
      </c>
      <c r="U2924" s="28" t="str">
        <f>VLOOKUP(N2924,'散件（更新）'!B:G,6,FALSE)</f>
        <v>滚刷盖组件</v>
      </c>
      <c r="V2924" s="28">
        <f>VLOOKUP(N2924,'散件（更新）'!B:I,8,FALSE)</f>
        <v>6974950103811</v>
      </c>
    </row>
    <row r="2925" spans="1:22">
      <c r="A2925" s="57">
        <v>46169</v>
      </c>
      <c r="B2925" s="53" t="s">
        <v>4893</v>
      </c>
      <c r="C2925" s="27" t="str">
        <f>VLOOKUP(B2925,'大货清单（不定期按GOMS更新）'!A:H,8,0)</f>
        <v>109-22200803</v>
      </c>
      <c r="D2925" s="27" t="str">
        <f>VLOOKUP(B2925,'大货清单（不定期按GOMS更新）'!A:C,3,0)</f>
        <v>CL2220H-03</v>
      </c>
      <c r="E2925" s="27" t="str">
        <f>VLOOKUP(B2925,'大货清单（不定期按GOMS更新）'!A:H,4,0)</f>
        <v>ES,DE,PL,FR,NL,RO,LT,DK,IT,UA</v>
      </c>
      <c r="F2925" s="27" t="str">
        <f>VLOOKUP(B2925,'大货清单（不定期按GOMS更新）'!A:H,2,0)</f>
        <v>Floor One Switch S7 Pet</v>
      </c>
      <c r="G2925" s="28" t="str">
        <f>VLOOKUP(B2925,'大货清单（不定期按GOMS更新）'!A:I,9,FALSE)</f>
        <v>6974950108274,'6974950108274,	 6974950108274</v>
      </c>
      <c r="H2925" s="27" t="str">
        <f>VLOOKUP(B2925,'大货清单（不定期按GOMS更新）'!A:H,7,0)</f>
        <v>Blue</v>
      </c>
      <c r="I2925" s="27" t="str">
        <f>VLOOKUP(B2925,'大货清单（不定期按GOMS更新）'!A:F,6,FALSE)</f>
        <v>ACTIVE</v>
      </c>
      <c r="J2925" s="27" t="str">
        <f>VLOOKUP(B2925,'大货清单（不定期按GOMS更新）'!A:K,11,FALSE)</f>
        <v>15.8</v>
      </c>
      <c r="K2925" s="27" t="str">
        <f>VLOOKUP(B2925,'大货清单（不定期按GOMS更新）'!A:N,12,FALSE)</f>
        <v>845</v>
      </c>
      <c r="L2925" s="27" t="str">
        <f>VLOOKUP(B2925,'大货清单（不定期按GOMS更新）'!A:M,13,FALSE)</f>
        <v>382</v>
      </c>
      <c r="M2925" s="27" t="str">
        <f>VLOOKUP(B2925,'大货清单（不定期按GOMS更新）'!A:N,14,FALSE)</f>
        <v>410</v>
      </c>
      <c r="N2925" s="53" t="s">
        <v>4422</v>
      </c>
      <c r="O2925" s="27">
        <f>IFERROR(VLOOKUP(N2925,'散件迭代（不定期更新）'!C:J,8,FALSE),0)</f>
        <v>0</v>
      </c>
      <c r="P2925" s="27" t="str">
        <f>IFERROR(VLOOKUP(N2925,'散件（更新）'!B:H,3,FALSE),0)</f>
        <v>/</v>
      </c>
      <c r="Q2925" s="27" t="str">
        <f>VLOOKUP(N2925,'散件（更新）'!B:H,2,FALSE)</f>
        <v>114-23350408</v>
      </c>
      <c r="R2925" s="27" t="str">
        <f>VLOOKUP(N2925,'散件（更新）'!B:H,7,FALSE)</f>
        <v>Brush Roller</v>
      </c>
      <c r="S2925" s="27" t="str">
        <f>VLOOKUP(N2925,'散件（更新）'!B:E,4,FALSE)</f>
        <v>https://tineco-yxzt.oss-accelerate.aliyuncs.com/20241021/gunshua_1729475885815.jpeg</v>
      </c>
      <c r="T2925" s="27" t="s">
        <v>8759</v>
      </c>
      <c r="U2925" s="28" t="str">
        <f>VLOOKUP(N2925,'散件（更新）'!B:G,6,FALSE)</f>
        <v>滚刷组件</v>
      </c>
      <c r="V2925" s="28" t="str">
        <f>VLOOKUP(N2925,'散件（更新）'!B:I,8,FALSE)</f>
        <v>6974950106188</v>
      </c>
    </row>
    <row r="2926" spans="1:22">
      <c r="A2926" s="57">
        <v>46169</v>
      </c>
      <c r="B2926" s="53" t="s">
        <v>4893</v>
      </c>
      <c r="C2926" s="27" t="str">
        <f>VLOOKUP(B2926,'大货清单（不定期按GOMS更新）'!A:H,8,0)</f>
        <v>109-22200803</v>
      </c>
      <c r="D2926" s="27" t="str">
        <f>VLOOKUP(B2926,'大货清单（不定期按GOMS更新）'!A:C,3,0)</f>
        <v>CL2220H-03</v>
      </c>
      <c r="E2926" s="27" t="str">
        <f>VLOOKUP(B2926,'大货清单（不定期按GOMS更新）'!A:H,4,0)</f>
        <v>ES,DE,PL,FR,NL,RO,LT,DK,IT,UA</v>
      </c>
      <c r="F2926" s="27" t="str">
        <f>VLOOKUP(B2926,'大货清单（不定期按GOMS更新）'!A:H,2,0)</f>
        <v>Floor One Switch S7 Pet</v>
      </c>
      <c r="G2926" s="28" t="str">
        <f>VLOOKUP(B2926,'大货清单（不定期按GOMS更新）'!A:I,9,FALSE)</f>
        <v>6974950108274,'6974950108274,	 6974950108274</v>
      </c>
      <c r="H2926" s="27" t="str">
        <f>VLOOKUP(B2926,'大货清单（不定期按GOMS更新）'!A:H,7,0)</f>
        <v>Blue</v>
      </c>
      <c r="I2926" s="27" t="str">
        <f>VLOOKUP(B2926,'大货清单（不定期按GOMS更新）'!A:F,6,FALSE)</f>
        <v>ACTIVE</v>
      </c>
      <c r="J2926" s="27" t="str">
        <f>VLOOKUP(B2926,'大货清单（不定期按GOMS更新）'!A:K,11,FALSE)</f>
        <v>15.8</v>
      </c>
      <c r="K2926" s="27" t="str">
        <f>VLOOKUP(B2926,'大货清单（不定期按GOMS更新）'!A:N,12,FALSE)</f>
        <v>845</v>
      </c>
      <c r="L2926" s="27" t="str">
        <f>VLOOKUP(B2926,'大货清单（不定期按GOMS更新）'!A:M,13,FALSE)</f>
        <v>382</v>
      </c>
      <c r="M2926" s="27" t="str">
        <f>VLOOKUP(B2926,'大货清单（不定期按GOMS更新）'!A:N,14,FALSE)</f>
        <v>410</v>
      </c>
      <c r="N2926" s="53" t="s">
        <v>2427</v>
      </c>
      <c r="O2926" s="27" t="str">
        <f>IFERROR(VLOOKUP(N2926,'散件迭代（不定期更新）'!C:J,8,FALSE),0)</f>
        <v>A43</v>
      </c>
      <c r="P2926" s="27" t="str">
        <f>IFERROR(VLOOKUP(N2926,'散件（更新）'!B:H,3,FALSE),0)</f>
        <v>/</v>
      </c>
      <c r="Q2926" s="27" t="str">
        <f>VLOOKUP(N2926,'散件（更新）'!B:H,2,FALSE)</f>
        <v>114-22230309</v>
      </c>
      <c r="R2926" s="27" t="str">
        <f>VLOOKUP(N2926,'散件（更新）'!B:H,7,FALSE)</f>
        <v>HEPA Assy</v>
      </c>
      <c r="S2926" s="27" t="str">
        <f>VLOOKUP(N2926,'散件（更新）'!B:E,4,FALSE)</f>
        <v>https://tineco-yxzt.oss-accelerate.aliyuncs.com/20231219/9FWFA110000_1702948014903.png</v>
      </c>
      <c r="T2926" s="27" t="s">
        <v>8759</v>
      </c>
      <c r="U2926" s="28" t="str">
        <f>VLOOKUP(N2926,'散件（更新）'!B:G,6,FALSE)</f>
        <v>前置方形过滤器滤网组件</v>
      </c>
      <c r="V2926" s="28">
        <f>VLOOKUP(N2926,'散件（更新）'!B:I,8,FALSE)</f>
        <v>6974950103217</v>
      </c>
    </row>
    <row r="2927" spans="1:22">
      <c r="A2927" s="57">
        <v>46169</v>
      </c>
      <c r="B2927" s="53" t="s">
        <v>4893</v>
      </c>
      <c r="C2927" s="27" t="str">
        <f>VLOOKUP(B2927,'大货清单（不定期按GOMS更新）'!A:H,8,0)</f>
        <v>109-22200803</v>
      </c>
      <c r="D2927" s="27" t="str">
        <f>VLOOKUP(B2927,'大货清单（不定期按GOMS更新）'!A:C,3,0)</f>
        <v>CL2220H-03</v>
      </c>
      <c r="E2927" s="27" t="str">
        <f>VLOOKUP(B2927,'大货清单（不定期按GOMS更新）'!A:H,4,0)</f>
        <v>ES,DE,PL,FR,NL,RO,LT,DK,IT,UA</v>
      </c>
      <c r="F2927" s="27" t="str">
        <f>VLOOKUP(B2927,'大货清单（不定期按GOMS更新）'!A:H,2,0)</f>
        <v>Floor One Switch S7 Pet</v>
      </c>
      <c r="G2927" s="28" t="str">
        <f>VLOOKUP(B2927,'大货清单（不定期按GOMS更新）'!A:I,9,FALSE)</f>
        <v>6974950108274,'6974950108274,	 6974950108274</v>
      </c>
      <c r="H2927" s="27" t="str">
        <f>VLOOKUP(B2927,'大货清单（不定期按GOMS更新）'!A:H,7,0)</f>
        <v>Blue</v>
      </c>
      <c r="I2927" s="27" t="str">
        <f>VLOOKUP(B2927,'大货清单（不定期按GOMS更新）'!A:F,6,FALSE)</f>
        <v>ACTIVE</v>
      </c>
      <c r="J2927" s="27" t="str">
        <f>VLOOKUP(B2927,'大货清单（不定期按GOMS更新）'!A:K,11,FALSE)</f>
        <v>15.8</v>
      </c>
      <c r="K2927" s="27" t="str">
        <f>VLOOKUP(B2927,'大货清单（不定期按GOMS更新）'!A:N,12,FALSE)</f>
        <v>845</v>
      </c>
      <c r="L2927" s="27" t="str">
        <f>VLOOKUP(B2927,'大货清单（不定期按GOMS更新）'!A:M,13,FALSE)</f>
        <v>382</v>
      </c>
      <c r="M2927" s="27" t="str">
        <f>VLOOKUP(B2927,'大货清单（不定期按GOMS更新）'!A:N,14,FALSE)</f>
        <v>410</v>
      </c>
      <c r="N2927" s="53" t="s">
        <v>3806</v>
      </c>
      <c r="O2927" s="27">
        <f>IFERROR(VLOOKUP(N2927,'散件迭代（不定期更新）'!C:J,8,FALSE),0)</f>
        <v>0</v>
      </c>
      <c r="P2927" s="27" t="str">
        <f>IFERROR(VLOOKUP(N2927,'散件（更新）'!B:H,3,FALSE),0)</f>
        <v>/</v>
      </c>
      <c r="Q2927" s="27" t="str">
        <f>VLOOKUP(N2927,'散件（更新）'!B:H,2,FALSE)</f>
        <v>114-22200115</v>
      </c>
      <c r="R2927" s="27" t="str">
        <f>VLOOKUP(N2927,'散件（更新）'!B:H,7,FALSE)</f>
        <v>Filter Holder</v>
      </c>
      <c r="S2927" s="27" t="str">
        <f>VLOOKUP(N2927,'散件（更新）'!B:E,4,FALSE)</f>
        <v>https://tineco-yxzt.oss-accelerate.aliyuncs.com/20231219/9FWFD250000_1702948015160.png</v>
      </c>
      <c r="T2927" s="27" t="s">
        <v>8759</v>
      </c>
      <c r="U2927" s="28" t="str">
        <f>VLOOKUP(N2927,'散件（更新）'!B:G,6,FALSE)</f>
        <v>多锥组件</v>
      </c>
      <c r="V2927" s="28">
        <f>VLOOKUP(N2927,'散件（更新）'!B:I,8,FALSE)</f>
        <v>6974950104016</v>
      </c>
    </row>
    <row r="2928" spans="1:22">
      <c r="A2928" s="57">
        <v>46169</v>
      </c>
      <c r="B2928" s="53" t="s">
        <v>4893</v>
      </c>
      <c r="C2928" s="27" t="str">
        <f>VLOOKUP(B2928,'大货清单（不定期按GOMS更新）'!A:H,8,0)</f>
        <v>109-22200803</v>
      </c>
      <c r="D2928" s="27" t="str">
        <f>VLOOKUP(B2928,'大货清单（不定期按GOMS更新）'!A:C,3,0)</f>
        <v>CL2220H-03</v>
      </c>
      <c r="E2928" s="27" t="str">
        <f>VLOOKUP(B2928,'大货清单（不定期按GOMS更新）'!A:H,4,0)</f>
        <v>ES,DE,PL,FR,NL,RO,LT,DK,IT,UA</v>
      </c>
      <c r="F2928" s="27" t="str">
        <f>VLOOKUP(B2928,'大货清单（不定期按GOMS更新）'!A:H,2,0)</f>
        <v>Floor One Switch S7 Pet</v>
      </c>
      <c r="G2928" s="28" t="str">
        <f>VLOOKUP(B2928,'大货清单（不定期按GOMS更新）'!A:I,9,FALSE)</f>
        <v>6974950108274,'6974950108274,	 6974950108274</v>
      </c>
      <c r="H2928" s="27" t="str">
        <f>VLOOKUP(B2928,'大货清单（不定期按GOMS更新）'!A:H,7,0)</f>
        <v>Blue</v>
      </c>
      <c r="I2928" s="27" t="str">
        <f>VLOOKUP(B2928,'大货清单（不定期按GOMS更新）'!A:F,6,FALSE)</f>
        <v>ACTIVE</v>
      </c>
      <c r="J2928" s="27" t="str">
        <f>VLOOKUP(B2928,'大货清单（不定期按GOMS更新）'!A:K,11,FALSE)</f>
        <v>15.8</v>
      </c>
      <c r="K2928" s="27" t="str">
        <f>VLOOKUP(B2928,'大货清单（不定期按GOMS更新）'!A:N,12,FALSE)</f>
        <v>845</v>
      </c>
      <c r="L2928" s="27" t="str">
        <f>VLOOKUP(B2928,'大货清单（不定期按GOMS更新）'!A:M,13,FALSE)</f>
        <v>382</v>
      </c>
      <c r="M2928" s="27" t="str">
        <f>VLOOKUP(B2928,'大货清单（不定期按GOMS更新）'!A:N,14,FALSE)</f>
        <v>410</v>
      </c>
      <c r="N2928" s="53" t="s">
        <v>4191</v>
      </c>
      <c r="O2928" s="27">
        <f>IFERROR(VLOOKUP(N2928,'散件迭代（不定期更新）'!C:J,8,FALSE),0)</f>
        <v>0</v>
      </c>
      <c r="P2928" s="27" t="str">
        <f>IFERROR(VLOOKUP(N2928,'散件（更新）'!B:H,3,FALSE),0)</f>
        <v>/</v>
      </c>
      <c r="Q2928" s="27" t="str">
        <f>VLOOKUP(N2928,'散件（更新）'!B:H,2,FALSE)</f>
        <v>114-22200701</v>
      </c>
      <c r="R2928" s="27" t="str">
        <f>VLOOKUP(N2928,'散件（更新）'!B:H,7,FALSE)</f>
        <v>Main Body</v>
      </c>
      <c r="S2928" s="27">
        <f>VLOOKUP(N2928,'散件（更新）'!B:E,4,FALSE)</f>
        <v>0</v>
      </c>
      <c r="T2928" s="27" t="s">
        <v>8759</v>
      </c>
      <c r="U2928" s="28" t="str">
        <f>VLOOKUP(N2928,'散件（更新）'!B:G,6,FALSE)</f>
        <v>动力源组件</v>
      </c>
      <c r="V2928" s="28" t="str">
        <f>VLOOKUP(N2928,'散件（更新）'!B:I,8,FALSE)</f>
        <v>6974950106454</v>
      </c>
    </row>
    <row r="2929" spans="1:22">
      <c r="A2929" s="57">
        <v>46169</v>
      </c>
      <c r="B2929" s="53" t="s">
        <v>4893</v>
      </c>
      <c r="C2929" s="27" t="str">
        <f>VLOOKUP(B2929,'大货清单（不定期按GOMS更新）'!A:H,8,0)</f>
        <v>109-22200803</v>
      </c>
      <c r="D2929" s="27" t="str">
        <f>VLOOKUP(B2929,'大货清单（不定期按GOMS更新）'!A:C,3,0)</f>
        <v>CL2220H-03</v>
      </c>
      <c r="E2929" s="27" t="str">
        <f>VLOOKUP(B2929,'大货清单（不定期按GOMS更新）'!A:H,4,0)</f>
        <v>ES,DE,PL,FR,NL,RO,LT,DK,IT,UA</v>
      </c>
      <c r="F2929" s="27" t="str">
        <f>VLOOKUP(B2929,'大货清单（不定期按GOMS更新）'!A:H,2,0)</f>
        <v>Floor One Switch S7 Pet</v>
      </c>
      <c r="G2929" s="28" t="str">
        <f>VLOOKUP(B2929,'大货清单（不定期按GOMS更新）'!A:I,9,FALSE)</f>
        <v>6974950108274,'6974950108274,	 6974950108274</v>
      </c>
      <c r="H2929" s="27" t="str">
        <f>VLOOKUP(B2929,'大货清单（不定期按GOMS更新）'!A:H,7,0)</f>
        <v>Blue</v>
      </c>
      <c r="I2929" s="27" t="str">
        <f>VLOOKUP(B2929,'大货清单（不定期按GOMS更新）'!A:F,6,FALSE)</f>
        <v>ACTIVE</v>
      </c>
      <c r="J2929" s="27" t="str">
        <f>VLOOKUP(B2929,'大货清单（不定期按GOMS更新）'!A:K,11,FALSE)</f>
        <v>15.8</v>
      </c>
      <c r="K2929" s="27" t="str">
        <f>VLOOKUP(B2929,'大货清单（不定期按GOMS更新）'!A:N,12,FALSE)</f>
        <v>845</v>
      </c>
      <c r="L2929" s="27" t="str">
        <f>VLOOKUP(B2929,'大货清单（不定期按GOMS更新）'!A:M,13,FALSE)</f>
        <v>382</v>
      </c>
      <c r="M2929" s="27" t="str">
        <f>VLOOKUP(B2929,'大货清单（不定期按GOMS更新）'!A:N,14,FALSE)</f>
        <v>410</v>
      </c>
      <c r="N2929" s="53" t="s">
        <v>4469</v>
      </c>
      <c r="O2929" s="27">
        <f>IFERROR(VLOOKUP(N2929,'散件迭代（不定期更新）'!C:J,8,FALSE),0)</f>
        <v>0</v>
      </c>
      <c r="P2929" s="27" t="str">
        <f>IFERROR(VLOOKUP(N2929,'散件（更新）'!B:H,3,FALSE),0)</f>
        <v>/</v>
      </c>
      <c r="Q2929" s="27" t="str">
        <f>VLOOKUP(N2929,'散件（更新）'!B:H,2,FALSE)</f>
        <v>114-22200707</v>
      </c>
      <c r="R2929" s="27" t="str">
        <f>VLOOKUP(N2929,'散件（更新）'!B:H,7,FALSE)</f>
        <v>Main Body</v>
      </c>
      <c r="S2929" s="27">
        <f>VLOOKUP(N2929,'散件（更新）'!B:E,4,FALSE)</f>
        <v>0</v>
      </c>
      <c r="T2929" s="27" t="s">
        <v>8759</v>
      </c>
      <c r="U2929" s="28" t="str">
        <f>VLOOKUP(N2929,'散件（更新）'!B:G,6,FALSE)</f>
        <v>手持吸尘组件</v>
      </c>
      <c r="V2929" s="28" t="str">
        <f>VLOOKUP(N2929,'散件（更新）'!B:I,8,FALSE)</f>
        <v>6974950106515</v>
      </c>
    </row>
    <row r="2930" spans="1:22">
      <c r="A2930" s="57">
        <v>46169</v>
      </c>
      <c r="B2930" s="53" t="s">
        <v>4893</v>
      </c>
      <c r="C2930" s="27" t="str">
        <f>VLOOKUP(B2930,'大货清单（不定期按GOMS更新）'!A:H,8,0)</f>
        <v>109-22200803</v>
      </c>
      <c r="D2930" s="27" t="str">
        <f>VLOOKUP(B2930,'大货清单（不定期按GOMS更新）'!A:C,3,0)</f>
        <v>CL2220H-03</v>
      </c>
      <c r="E2930" s="27" t="str">
        <f>VLOOKUP(B2930,'大货清单（不定期按GOMS更新）'!A:H,4,0)</f>
        <v>ES,DE,PL,FR,NL,RO,LT,DK,IT,UA</v>
      </c>
      <c r="F2930" s="27" t="str">
        <f>VLOOKUP(B2930,'大货清单（不定期按GOMS更新）'!A:H,2,0)</f>
        <v>Floor One Switch S7 Pet</v>
      </c>
      <c r="G2930" s="28" t="str">
        <f>VLOOKUP(B2930,'大货清单（不定期按GOMS更新）'!A:I,9,FALSE)</f>
        <v>6974950108274,'6974950108274,	 6974950108274</v>
      </c>
      <c r="H2930" s="27" t="str">
        <f>VLOOKUP(B2930,'大货清单（不定期按GOMS更新）'!A:H,7,0)</f>
        <v>Blue</v>
      </c>
      <c r="I2930" s="27" t="str">
        <f>VLOOKUP(B2930,'大货清单（不定期按GOMS更新）'!A:F,6,FALSE)</f>
        <v>ACTIVE</v>
      </c>
      <c r="J2930" s="27" t="str">
        <f>VLOOKUP(B2930,'大货清单（不定期按GOMS更新）'!A:K,11,FALSE)</f>
        <v>15.8</v>
      </c>
      <c r="K2930" s="27" t="str">
        <f>VLOOKUP(B2930,'大货清单（不定期按GOMS更新）'!A:N,12,FALSE)</f>
        <v>845</v>
      </c>
      <c r="L2930" s="27" t="str">
        <f>VLOOKUP(B2930,'大货清单（不定期按GOMS更新）'!A:M,13,FALSE)</f>
        <v>382</v>
      </c>
      <c r="M2930" s="27" t="str">
        <f>VLOOKUP(B2930,'大货清单（不定期按GOMS更新）'!A:N,14,FALSE)</f>
        <v>410</v>
      </c>
      <c r="N2930" s="53" t="s">
        <v>4039</v>
      </c>
      <c r="O2930" s="27">
        <f>IFERROR(VLOOKUP(N2930,'散件迭代（不定期更新）'!C:J,8,FALSE),0)</f>
        <v>0</v>
      </c>
      <c r="P2930" s="27" t="str">
        <f>IFERROR(VLOOKUP(N2930,'散件（更新）'!B:H,3,FALSE),0)</f>
        <v>/</v>
      </c>
      <c r="Q2930" s="27" t="str">
        <f>VLOOKUP(N2930,'散件（更新）'!B:H,2,FALSE)</f>
        <v>114-22200800</v>
      </c>
      <c r="R2930" s="27" t="str">
        <f>VLOOKUP(N2930,'散件（更新）'!B:H,7,FALSE)</f>
        <v>Charging Base</v>
      </c>
      <c r="S2930" s="27">
        <f>VLOOKUP(N2930,'散件（更新）'!B:E,4,FALSE)</f>
        <v>0</v>
      </c>
      <c r="T2930" s="27" t="s">
        <v>8759</v>
      </c>
      <c r="U2930" s="28" t="str">
        <f>VLOOKUP(N2930,'散件（更新）'!B:G,6,FALSE)</f>
        <v>欧版烘干托盘组件</v>
      </c>
      <c r="V2930" s="28" t="str">
        <f>VLOOKUP(N2930,'散件（更新）'!B:I,8,FALSE)</f>
        <v>6974950106423</v>
      </c>
    </row>
    <row r="2931" spans="1:22">
      <c r="A2931" s="57">
        <v>46169</v>
      </c>
      <c r="B2931" s="53" t="s">
        <v>4893</v>
      </c>
      <c r="C2931" s="27" t="str">
        <f>VLOOKUP(B2931,'大货清单（不定期按GOMS更新）'!A:H,8,0)</f>
        <v>109-22200803</v>
      </c>
      <c r="D2931" s="27" t="str">
        <f>VLOOKUP(B2931,'大货清单（不定期按GOMS更新）'!A:C,3,0)</f>
        <v>CL2220H-03</v>
      </c>
      <c r="E2931" s="27" t="str">
        <f>VLOOKUP(B2931,'大货清单（不定期按GOMS更新）'!A:H,4,0)</f>
        <v>ES,DE,PL,FR,NL,RO,LT,DK,IT,UA</v>
      </c>
      <c r="F2931" s="27" t="str">
        <f>VLOOKUP(B2931,'大货清单（不定期按GOMS更新）'!A:H,2,0)</f>
        <v>Floor One Switch S7 Pet</v>
      </c>
      <c r="G2931" s="28" t="str">
        <f>VLOOKUP(B2931,'大货清单（不定期按GOMS更新）'!A:I,9,FALSE)</f>
        <v>6974950108274,'6974950108274,	 6974950108274</v>
      </c>
      <c r="H2931" s="27" t="str">
        <f>VLOOKUP(B2931,'大货清单（不定期按GOMS更新）'!A:H,7,0)</f>
        <v>Blue</v>
      </c>
      <c r="I2931" s="27" t="str">
        <f>VLOOKUP(B2931,'大货清单（不定期按GOMS更新）'!A:F,6,FALSE)</f>
        <v>ACTIVE</v>
      </c>
      <c r="J2931" s="27" t="str">
        <f>VLOOKUP(B2931,'大货清单（不定期按GOMS更新）'!A:K,11,FALSE)</f>
        <v>15.8</v>
      </c>
      <c r="K2931" s="27" t="str">
        <f>VLOOKUP(B2931,'大货清单（不定期按GOMS更新）'!A:N,12,FALSE)</f>
        <v>845</v>
      </c>
      <c r="L2931" s="27" t="str">
        <f>VLOOKUP(B2931,'大货清单（不定期按GOMS更新）'!A:M,13,FALSE)</f>
        <v>382</v>
      </c>
      <c r="M2931" s="27" t="str">
        <f>VLOOKUP(B2931,'大货清单（不定期按GOMS更新）'!A:N,14,FALSE)</f>
        <v>410</v>
      </c>
      <c r="N2931" s="53" t="s">
        <v>5045</v>
      </c>
      <c r="O2931" s="27">
        <f>IFERROR(VLOOKUP(N2931,'散件迭代（不定期更新）'!C:J,8,FALSE),0)</f>
        <v>0</v>
      </c>
      <c r="P2931" s="27" t="str">
        <f>IFERROR(VLOOKUP(N2931,'散件（更新）'!B:H,3,FALSE),0)</f>
        <v>/</v>
      </c>
      <c r="Q2931" s="27" t="str">
        <f>VLOOKUP(N2931,'散件（更新）'!B:H,2,FALSE)</f>
        <v>114-22200708</v>
      </c>
      <c r="R2931" s="27" t="str">
        <f>VLOOKUP(N2931,'散件（更新）'!B:H,7,FALSE)</f>
        <v>Charging Base</v>
      </c>
      <c r="S2931" s="27">
        <f>VLOOKUP(N2931,'散件（更新）'!B:E,4,FALSE)</f>
        <v>0</v>
      </c>
      <c r="T2931" s="27" t="s">
        <v>8759</v>
      </c>
      <c r="U2931" s="28" t="str">
        <f>VLOOKUP(N2931,'散件（更新）'!B:G,6,FALSE)</f>
        <v>直立收纳座组件</v>
      </c>
      <c r="V2931" s="28">
        <f>VLOOKUP(N2931,'散件（更新）'!B:I,8,FALSE)</f>
        <v>6974950106829</v>
      </c>
    </row>
    <row r="2932" spans="1:22">
      <c r="A2932" s="57">
        <v>46169</v>
      </c>
      <c r="B2932" s="53" t="s">
        <v>4893</v>
      </c>
      <c r="C2932" s="27" t="str">
        <f>VLOOKUP(B2932,'大货清单（不定期按GOMS更新）'!A:H,8,0)</f>
        <v>109-22200803</v>
      </c>
      <c r="D2932" s="27" t="str">
        <f>VLOOKUP(B2932,'大货清单（不定期按GOMS更新）'!A:C,3,0)</f>
        <v>CL2220H-03</v>
      </c>
      <c r="E2932" s="27" t="str">
        <f>VLOOKUP(B2932,'大货清单（不定期按GOMS更新）'!A:H,4,0)</f>
        <v>ES,DE,PL,FR,NL,RO,LT,DK,IT,UA</v>
      </c>
      <c r="F2932" s="27" t="str">
        <f>VLOOKUP(B2932,'大货清单（不定期按GOMS更新）'!A:H,2,0)</f>
        <v>Floor One Switch S7 Pet</v>
      </c>
      <c r="G2932" s="28" t="str">
        <f>VLOOKUP(B2932,'大货清单（不定期按GOMS更新）'!A:I,9,FALSE)</f>
        <v>6974950108274,'6974950108274,	 6974950108274</v>
      </c>
      <c r="H2932" s="27" t="str">
        <f>VLOOKUP(B2932,'大货清单（不定期按GOMS更新）'!A:H,7,0)</f>
        <v>Blue</v>
      </c>
      <c r="I2932" s="27" t="str">
        <f>VLOOKUP(B2932,'大货清单（不定期按GOMS更新）'!A:F,6,FALSE)</f>
        <v>ACTIVE</v>
      </c>
      <c r="J2932" s="27" t="str">
        <f>VLOOKUP(B2932,'大货清单（不定期按GOMS更新）'!A:K,11,FALSE)</f>
        <v>15.8</v>
      </c>
      <c r="K2932" s="27" t="str">
        <f>VLOOKUP(B2932,'大货清单（不定期按GOMS更新）'!A:N,12,FALSE)</f>
        <v>845</v>
      </c>
      <c r="L2932" s="27" t="str">
        <f>VLOOKUP(B2932,'大货清单（不定期按GOMS更新）'!A:M,13,FALSE)</f>
        <v>382</v>
      </c>
      <c r="M2932" s="27" t="str">
        <f>VLOOKUP(B2932,'大货清单（不定期按GOMS更新）'!A:N,14,FALSE)</f>
        <v>410</v>
      </c>
      <c r="N2932" s="53" t="s">
        <v>4067</v>
      </c>
      <c r="O2932" s="27">
        <f>IFERROR(VLOOKUP(N2932,'散件迭代（不定期更新）'!C:J,8,FALSE),0)</f>
        <v>0</v>
      </c>
      <c r="P2932" s="27" t="str">
        <f>IFERROR(VLOOKUP(N2932,'散件（更新）'!B:H,3,FALSE),0)</f>
        <v>/</v>
      </c>
      <c r="Q2932" s="27" t="str">
        <f>VLOOKUP(N2932,'散件（更新）'!B:H,2,FALSE)</f>
        <v>114-22200702</v>
      </c>
      <c r="R2932" s="27" t="str">
        <f>VLOOKUP(N2932,'散件（更新）'!B:H,7,FALSE)</f>
        <v>Battery</v>
      </c>
      <c r="S2932" s="27">
        <f>VLOOKUP(N2932,'散件（更新）'!B:E,4,FALSE)</f>
        <v>0</v>
      </c>
      <c r="T2932" s="27" t="s">
        <v>8759</v>
      </c>
      <c r="U2932" s="28" t="str">
        <f>VLOOKUP(N2932,'散件（更新）'!B:G,6,FALSE)</f>
        <v>电池包组件</v>
      </c>
      <c r="V2932" s="28" t="str">
        <f>VLOOKUP(N2932,'散件（更新）'!B:I,8,FALSE)</f>
        <v>6974950106461</v>
      </c>
    </row>
    <row r="2933" spans="1:22">
      <c r="A2933" s="57">
        <v>46169</v>
      </c>
      <c r="B2933" s="53" t="s">
        <v>4893</v>
      </c>
      <c r="C2933" s="27" t="str">
        <f>VLOOKUP(B2933,'大货清单（不定期按GOMS更新）'!A:H,8,0)</f>
        <v>109-22200803</v>
      </c>
      <c r="D2933" s="27" t="str">
        <f>VLOOKUP(B2933,'大货清单（不定期按GOMS更新）'!A:C,3,0)</f>
        <v>CL2220H-03</v>
      </c>
      <c r="E2933" s="27" t="str">
        <f>VLOOKUP(B2933,'大货清单（不定期按GOMS更新）'!A:H,4,0)</f>
        <v>ES,DE,PL,FR,NL,RO,LT,DK,IT,UA</v>
      </c>
      <c r="F2933" s="27" t="str">
        <f>VLOOKUP(B2933,'大货清单（不定期按GOMS更新）'!A:H,2,0)</f>
        <v>Floor One Switch S7 Pet</v>
      </c>
      <c r="G2933" s="28" t="str">
        <f>VLOOKUP(B2933,'大货清单（不定期按GOMS更新）'!A:I,9,FALSE)</f>
        <v>6974950108274,'6974950108274,	 6974950108274</v>
      </c>
      <c r="H2933" s="27" t="str">
        <f>VLOOKUP(B2933,'大货清单（不定期按GOMS更新）'!A:H,7,0)</f>
        <v>Blue</v>
      </c>
      <c r="I2933" s="27" t="str">
        <f>VLOOKUP(B2933,'大货清单（不定期按GOMS更新）'!A:F,6,FALSE)</f>
        <v>ACTIVE</v>
      </c>
      <c r="J2933" s="27" t="str">
        <f>VLOOKUP(B2933,'大货清单（不定期按GOMS更新）'!A:K,11,FALSE)</f>
        <v>15.8</v>
      </c>
      <c r="K2933" s="27" t="str">
        <f>VLOOKUP(B2933,'大货清单（不定期按GOMS更新）'!A:N,12,FALSE)</f>
        <v>845</v>
      </c>
      <c r="L2933" s="27" t="str">
        <f>VLOOKUP(B2933,'大货清单（不定期按GOMS更新）'!A:M,13,FALSE)</f>
        <v>382</v>
      </c>
      <c r="M2933" s="27" t="str">
        <f>VLOOKUP(B2933,'大货清单（不定期按GOMS更新）'!A:N,14,FALSE)</f>
        <v>410</v>
      </c>
      <c r="N2933" s="53" t="s">
        <v>4048</v>
      </c>
      <c r="O2933" s="27">
        <f>IFERROR(VLOOKUP(N2933,'散件迭代（不定期更新）'!C:J,8,FALSE),0)</f>
        <v>0</v>
      </c>
      <c r="P2933" s="27" t="str">
        <f>IFERROR(VLOOKUP(N2933,'散件（更新）'!B:H,3,FALSE),0)</f>
        <v>/</v>
      </c>
      <c r="Q2933" s="27" t="str">
        <f>VLOOKUP(N2933,'散件（更新）'!B:H,2,FALSE)</f>
        <v>114-22200706</v>
      </c>
      <c r="R2933" s="27" t="str">
        <f>VLOOKUP(N2933,'散件（更新）'!B:H,7,FALSE)</f>
        <v>Repair Charging Chip</v>
      </c>
      <c r="S2933" s="27">
        <f>VLOOKUP(N2933,'散件（更新）'!B:E,4,FALSE)</f>
        <v>0</v>
      </c>
      <c r="T2933" s="27" t="s">
        <v>8759</v>
      </c>
      <c r="U2933" s="28" t="str">
        <f>VLOOKUP(N2933,'散件（更新）'!B:G,6,FALSE)</f>
        <v>托盘充电盒</v>
      </c>
      <c r="V2933" s="28" t="str">
        <f>VLOOKUP(N2933,'散件（更新）'!B:I,8,FALSE)</f>
        <v>6974950106508</v>
      </c>
    </row>
    <row r="2934" spans="1:22">
      <c r="A2934" s="57">
        <v>46169</v>
      </c>
      <c r="B2934" s="53" t="s">
        <v>4893</v>
      </c>
      <c r="C2934" s="27" t="str">
        <f>VLOOKUP(B2934,'大货清单（不定期按GOMS更新）'!A:H,8,0)</f>
        <v>109-22200803</v>
      </c>
      <c r="D2934" s="27" t="str">
        <f>VLOOKUP(B2934,'大货清单（不定期按GOMS更新）'!A:C,3,0)</f>
        <v>CL2220H-03</v>
      </c>
      <c r="E2934" s="27" t="str">
        <f>VLOOKUP(B2934,'大货清单（不定期按GOMS更新）'!A:H,4,0)</f>
        <v>ES,DE,PL,FR,NL,RO,LT,DK,IT,UA</v>
      </c>
      <c r="F2934" s="27" t="str">
        <f>VLOOKUP(B2934,'大货清单（不定期按GOMS更新）'!A:H,2,0)</f>
        <v>Floor One Switch S7 Pet</v>
      </c>
      <c r="G2934" s="28" t="str">
        <f>VLOOKUP(B2934,'大货清单（不定期按GOMS更新）'!A:I,9,FALSE)</f>
        <v>6974950108274,'6974950108274,	 6974950108274</v>
      </c>
      <c r="H2934" s="27" t="str">
        <f>VLOOKUP(B2934,'大货清单（不定期按GOMS更新）'!A:H,7,0)</f>
        <v>Blue</v>
      </c>
      <c r="I2934" s="27" t="str">
        <f>VLOOKUP(B2934,'大货清单（不定期按GOMS更新）'!A:F,6,FALSE)</f>
        <v>ACTIVE</v>
      </c>
      <c r="J2934" s="27" t="str">
        <f>VLOOKUP(B2934,'大货清单（不定期按GOMS更新）'!A:K,11,FALSE)</f>
        <v>15.8</v>
      </c>
      <c r="K2934" s="27" t="str">
        <f>VLOOKUP(B2934,'大货清单（不定期按GOMS更新）'!A:N,12,FALSE)</f>
        <v>845</v>
      </c>
      <c r="L2934" s="27" t="str">
        <f>VLOOKUP(B2934,'大货清单（不定期按GOMS更新）'!A:M,13,FALSE)</f>
        <v>382</v>
      </c>
      <c r="M2934" s="27" t="str">
        <f>VLOOKUP(B2934,'大货清单（不定期按GOMS更新）'!A:N,14,FALSE)</f>
        <v>410</v>
      </c>
      <c r="N2934" s="53" t="s">
        <v>4368</v>
      </c>
      <c r="O2934" s="27">
        <f>IFERROR(VLOOKUP(N2934,'散件迭代（不定期更新）'!C:J,8,FALSE),0)</f>
        <v>0</v>
      </c>
      <c r="P2934" s="27" t="str">
        <f>IFERROR(VLOOKUP(N2934,'散件（更新）'!B:H,3,FALSE),0)</f>
        <v>/</v>
      </c>
      <c r="Q2934" s="27" t="str">
        <f>VLOOKUP(N2934,'散件（更新）'!B:H,2,FALSE)</f>
        <v>114-22200703</v>
      </c>
      <c r="R2934" s="27" t="str">
        <f>VLOOKUP(N2934,'散件（更新）'!B:H,7,FALSE)</f>
        <v>Display Screen</v>
      </c>
      <c r="S2934" s="27">
        <f>VLOOKUP(N2934,'散件（更新）'!B:E,4,FALSE)</f>
        <v>0</v>
      </c>
      <c r="T2934" s="27" t="s">
        <v>8759</v>
      </c>
      <c r="U2934" s="28" t="str">
        <f>VLOOKUP(N2934,'散件（更新）'!B:G,6,FALSE)</f>
        <v>LED显示屏组件</v>
      </c>
      <c r="V2934" s="28" t="str">
        <f>VLOOKUP(N2934,'散件（更新）'!B:I,8,FALSE)</f>
        <v>6974950106478</v>
      </c>
    </row>
    <row r="2935" spans="1:22">
      <c r="A2935" s="57">
        <v>46169</v>
      </c>
      <c r="B2935" s="53" t="s">
        <v>4893</v>
      </c>
      <c r="C2935" s="27" t="str">
        <f>VLOOKUP(B2935,'大货清单（不定期按GOMS更新）'!A:H,8,0)</f>
        <v>109-22200803</v>
      </c>
      <c r="D2935" s="27" t="str">
        <f>VLOOKUP(B2935,'大货清单（不定期按GOMS更新）'!A:C,3,0)</f>
        <v>CL2220H-03</v>
      </c>
      <c r="E2935" s="27" t="str">
        <f>VLOOKUP(B2935,'大货清单（不定期按GOMS更新）'!A:H,4,0)</f>
        <v>ES,DE,PL,FR,NL,RO,LT,DK,IT,UA</v>
      </c>
      <c r="F2935" s="27" t="str">
        <f>VLOOKUP(B2935,'大货清单（不定期按GOMS更新）'!A:H,2,0)</f>
        <v>Floor One Switch S7 Pet</v>
      </c>
      <c r="G2935" s="28" t="str">
        <f>VLOOKUP(B2935,'大货清单（不定期按GOMS更新）'!A:I,9,FALSE)</f>
        <v>6974950108274,'6974950108274,	 6974950108274</v>
      </c>
      <c r="H2935" s="27" t="str">
        <f>VLOOKUP(B2935,'大货清单（不定期按GOMS更新）'!A:H,7,0)</f>
        <v>Blue</v>
      </c>
      <c r="I2935" s="27" t="str">
        <f>VLOOKUP(B2935,'大货清单（不定期按GOMS更新）'!A:F,6,FALSE)</f>
        <v>ACTIVE</v>
      </c>
      <c r="J2935" s="27" t="str">
        <f>VLOOKUP(B2935,'大货清单（不定期按GOMS更新）'!A:K,11,FALSE)</f>
        <v>15.8</v>
      </c>
      <c r="K2935" s="27" t="str">
        <f>VLOOKUP(B2935,'大货清单（不定期按GOMS更新）'!A:N,12,FALSE)</f>
        <v>845</v>
      </c>
      <c r="L2935" s="27" t="str">
        <f>VLOOKUP(B2935,'大货清单（不定期按GOMS更新）'!A:M,13,FALSE)</f>
        <v>382</v>
      </c>
      <c r="M2935" s="27" t="str">
        <f>VLOOKUP(B2935,'大货清单（不定期按GOMS更新）'!A:N,14,FALSE)</f>
        <v>410</v>
      </c>
      <c r="N2935" s="53" t="s">
        <v>4312</v>
      </c>
      <c r="O2935" s="27">
        <f>IFERROR(VLOOKUP(N2935,'散件迭代（不定期更新）'!C:J,8,FALSE),0)</f>
        <v>0</v>
      </c>
      <c r="P2935" s="27" t="str">
        <f>IFERROR(VLOOKUP(N2935,'散件（更新）'!B:H,3,FALSE),0)</f>
        <v>/</v>
      </c>
      <c r="Q2935" s="27" t="str">
        <f>VLOOKUP(N2935,'散件（更新）'!B:H,2,FALSE)</f>
        <v>114-23350602</v>
      </c>
      <c r="R2935" s="27" t="str">
        <f>VLOOKUP(N2935,'散件（更新）'!B:H,7,FALSE)</f>
        <v>plastic part</v>
      </c>
      <c r="S2935" s="27">
        <f>VLOOKUP(N2935,'散件（更新）'!B:E,4,FALSE)</f>
        <v>0</v>
      </c>
      <c r="T2935" s="27" t="s">
        <v>8759</v>
      </c>
      <c r="U2935" s="28" t="str">
        <f>VLOOKUP(N2935,'散件（更新）'!B:G,6,FALSE)</f>
        <v>接水盘组件</v>
      </c>
      <c r="V2935" s="28" t="str">
        <f>VLOOKUP(N2935,'散件（更新）'!B:I,8,FALSE)</f>
        <v>6974950106164</v>
      </c>
    </row>
    <row r="2936" spans="1:22">
      <c r="A2936" s="57">
        <v>46169</v>
      </c>
      <c r="B2936" s="53" t="s">
        <v>4893</v>
      </c>
      <c r="C2936" s="27" t="str">
        <f>VLOOKUP(B2936,'大货清单（不定期按GOMS更新）'!A:H,8,0)</f>
        <v>109-22200803</v>
      </c>
      <c r="D2936" s="27" t="str">
        <f>VLOOKUP(B2936,'大货清单（不定期按GOMS更新）'!A:C,3,0)</f>
        <v>CL2220H-03</v>
      </c>
      <c r="E2936" s="27" t="str">
        <f>VLOOKUP(B2936,'大货清单（不定期按GOMS更新）'!A:H,4,0)</f>
        <v>ES,DE,PL,FR,NL,RO,LT,DK,IT,UA</v>
      </c>
      <c r="F2936" s="27" t="str">
        <f>VLOOKUP(B2936,'大货清单（不定期按GOMS更新）'!A:H,2,0)</f>
        <v>Floor One Switch S7 Pet</v>
      </c>
      <c r="G2936" s="28" t="str">
        <f>VLOOKUP(B2936,'大货清单（不定期按GOMS更新）'!A:I,9,FALSE)</f>
        <v>6974950108274,'6974950108274,	 6974950108274</v>
      </c>
      <c r="H2936" s="27" t="str">
        <f>VLOOKUP(B2936,'大货清单（不定期按GOMS更新）'!A:H,7,0)</f>
        <v>Blue</v>
      </c>
      <c r="I2936" s="27" t="str">
        <f>VLOOKUP(B2936,'大货清单（不定期按GOMS更新）'!A:F,6,FALSE)</f>
        <v>ACTIVE</v>
      </c>
      <c r="J2936" s="27" t="str">
        <f>VLOOKUP(B2936,'大货清单（不定期按GOMS更新）'!A:K,11,FALSE)</f>
        <v>15.8</v>
      </c>
      <c r="K2936" s="27" t="str">
        <f>VLOOKUP(B2936,'大货清单（不定期按GOMS更新）'!A:N,12,FALSE)</f>
        <v>845</v>
      </c>
      <c r="L2936" s="27" t="str">
        <f>VLOOKUP(B2936,'大货清单（不定期按GOMS更新）'!A:M,13,FALSE)</f>
        <v>382</v>
      </c>
      <c r="M2936" s="27" t="str">
        <f>VLOOKUP(B2936,'大货清单（不定期按GOMS更新）'!A:N,14,FALSE)</f>
        <v>410</v>
      </c>
      <c r="N2936" s="53" t="s">
        <v>3808</v>
      </c>
      <c r="O2936" s="27">
        <f>IFERROR(VLOOKUP(N2936,'散件迭代（不定期更新）'!C:J,8,FALSE),0)</f>
        <v>0</v>
      </c>
      <c r="P2936" s="27" t="str">
        <f>IFERROR(VLOOKUP(N2936,'散件（更新）'!B:H,3,FALSE),0)</f>
        <v>/</v>
      </c>
      <c r="Q2936" s="27" t="str">
        <f>VLOOKUP(N2936,'散件（更新）'!B:H,2,FALSE)</f>
        <v>114-22200102</v>
      </c>
      <c r="R2936" s="27" t="str">
        <f>VLOOKUP(N2936,'散件（更新）'!B:H,7,FALSE)</f>
        <v>plastic part</v>
      </c>
      <c r="S2936" s="27" t="str">
        <f>VLOOKUP(N2936,'散件（更新）'!B:E,4,FALSE)</f>
        <v>https://tineco-yxzt.oss-accelerate.aliyuncs.com/20231219/9FWRH250000_1702948026683.png</v>
      </c>
      <c r="T2936" s="27" t="s">
        <v>8759</v>
      </c>
      <c r="U2936" s="28" t="str">
        <f>VLOOKUP(N2936,'散件（更新）'!B:G,6,FALSE)</f>
        <v>转接头和机体底盖组件</v>
      </c>
      <c r="V2936" s="28">
        <f>VLOOKUP(N2936,'散件（更新）'!B:I,8,FALSE)</f>
        <v>6974950103873</v>
      </c>
    </row>
    <row r="2937" spans="1:22">
      <c r="A2937" s="57">
        <v>46169</v>
      </c>
      <c r="B2937" s="53" t="s">
        <v>4893</v>
      </c>
      <c r="C2937" s="27" t="str">
        <f>VLOOKUP(B2937,'大货清单（不定期按GOMS更新）'!A:H,8,0)</f>
        <v>109-22200803</v>
      </c>
      <c r="D2937" s="27" t="str">
        <f>VLOOKUP(B2937,'大货清单（不定期按GOMS更新）'!A:C,3,0)</f>
        <v>CL2220H-03</v>
      </c>
      <c r="E2937" s="27" t="str">
        <f>VLOOKUP(B2937,'大货清单（不定期按GOMS更新）'!A:H,4,0)</f>
        <v>ES,DE,PL,FR,NL,RO,LT,DK,IT,UA</v>
      </c>
      <c r="F2937" s="27" t="str">
        <f>VLOOKUP(B2937,'大货清单（不定期按GOMS更新）'!A:H,2,0)</f>
        <v>Floor One Switch S7 Pet</v>
      </c>
      <c r="G2937" s="28" t="str">
        <f>VLOOKUP(B2937,'大货清单（不定期按GOMS更新）'!A:I,9,FALSE)</f>
        <v>6974950108274,'6974950108274,	 6974950108274</v>
      </c>
      <c r="H2937" s="27" t="str">
        <f>VLOOKUP(B2937,'大货清单（不定期按GOMS更新）'!A:H,7,0)</f>
        <v>Blue</v>
      </c>
      <c r="I2937" s="27" t="str">
        <f>VLOOKUP(B2937,'大货清单（不定期按GOMS更新）'!A:F,6,FALSE)</f>
        <v>ACTIVE</v>
      </c>
      <c r="J2937" s="27" t="str">
        <f>VLOOKUP(B2937,'大货清单（不定期按GOMS更新）'!A:K,11,FALSE)</f>
        <v>15.8</v>
      </c>
      <c r="K2937" s="27" t="str">
        <f>VLOOKUP(B2937,'大货清单（不定期按GOMS更新）'!A:N,12,FALSE)</f>
        <v>845</v>
      </c>
      <c r="L2937" s="27" t="str">
        <f>VLOOKUP(B2937,'大货清单（不定期按GOMS更新）'!A:M,13,FALSE)</f>
        <v>382</v>
      </c>
      <c r="M2937" s="27" t="str">
        <f>VLOOKUP(B2937,'大货清单（不定期按GOMS更新）'!A:N,14,FALSE)</f>
        <v>410</v>
      </c>
      <c r="N2937" s="53" t="s">
        <v>3798</v>
      </c>
      <c r="O2937" s="27">
        <f>IFERROR(VLOOKUP(N2937,'散件迭代（不定期更新）'!C:J,8,FALSE),0)</f>
        <v>0</v>
      </c>
      <c r="P2937" s="27" t="str">
        <f>IFERROR(VLOOKUP(N2937,'散件（更新）'!B:H,3,FALSE),0)</f>
        <v>/</v>
      </c>
      <c r="Q2937" s="27" t="str">
        <f>VLOOKUP(N2937,'散件（更新）'!B:H,2,FALSE)</f>
        <v>114-22200125</v>
      </c>
      <c r="R2937" s="27" t="str">
        <f>VLOOKUP(N2937,'散件（更新）'!B:H,7,FALSE)</f>
        <v>plastic part</v>
      </c>
      <c r="S2937" s="27" t="str">
        <f>VLOOKUP(N2937,'散件（更新）'!B:E,4,FALSE)</f>
        <v>https://tineco-yxzt.oss-accelerate.aliyuncs.com/20231219/9FWRH250100_1702948026762.png</v>
      </c>
      <c r="T2937" s="27" t="s">
        <v>8759</v>
      </c>
      <c r="U2937" s="28" t="str">
        <f>VLOOKUP(N2937,'散件（更新）'!B:G,6,FALSE)</f>
        <v>手持装饰盒组件</v>
      </c>
      <c r="V2937" s="28">
        <f>VLOOKUP(N2937,'散件（更新）'!B:I,8,FALSE)</f>
        <v>6974950104023</v>
      </c>
    </row>
    <row r="2938" spans="1:22">
      <c r="A2938" s="57">
        <v>46169</v>
      </c>
      <c r="B2938" s="53" t="s">
        <v>4893</v>
      </c>
      <c r="C2938" s="27" t="str">
        <f>VLOOKUP(B2938,'大货清单（不定期按GOMS更新）'!A:H,8,0)</f>
        <v>109-22200803</v>
      </c>
      <c r="D2938" s="27" t="str">
        <f>VLOOKUP(B2938,'大货清单（不定期按GOMS更新）'!A:C,3,0)</f>
        <v>CL2220H-03</v>
      </c>
      <c r="E2938" s="27" t="str">
        <f>VLOOKUP(B2938,'大货清单（不定期按GOMS更新）'!A:H,4,0)</f>
        <v>ES,DE,PL,FR,NL,RO,LT,DK,IT,UA</v>
      </c>
      <c r="F2938" s="27" t="str">
        <f>VLOOKUP(B2938,'大货清单（不定期按GOMS更新）'!A:H,2,0)</f>
        <v>Floor One Switch S7 Pet</v>
      </c>
      <c r="G2938" s="28" t="str">
        <f>VLOOKUP(B2938,'大货清单（不定期按GOMS更新）'!A:I,9,FALSE)</f>
        <v>6974950108274,'6974950108274,	 6974950108274</v>
      </c>
      <c r="H2938" s="27" t="str">
        <f>VLOOKUP(B2938,'大货清单（不定期按GOMS更新）'!A:H,7,0)</f>
        <v>Blue</v>
      </c>
      <c r="I2938" s="27" t="str">
        <f>VLOOKUP(B2938,'大货清单（不定期按GOMS更新）'!A:F,6,FALSE)</f>
        <v>ACTIVE</v>
      </c>
      <c r="J2938" s="27" t="str">
        <f>VLOOKUP(B2938,'大货清单（不定期按GOMS更新）'!A:K,11,FALSE)</f>
        <v>15.8</v>
      </c>
      <c r="K2938" s="27" t="str">
        <f>VLOOKUP(B2938,'大货清单（不定期按GOMS更新）'!A:N,12,FALSE)</f>
        <v>845</v>
      </c>
      <c r="L2938" s="27" t="str">
        <f>VLOOKUP(B2938,'大货清单（不定期按GOMS更新）'!A:M,13,FALSE)</f>
        <v>382</v>
      </c>
      <c r="M2938" s="27" t="str">
        <f>VLOOKUP(B2938,'大货清单（不定期按GOMS更新）'!A:N,14,FALSE)</f>
        <v>410</v>
      </c>
      <c r="N2938" s="53" t="s">
        <v>3790</v>
      </c>
      <c r="O2938" s="27">
        <f>IFERROR(VLOOKUP(N2938,'散件迭代（不定期更新）'!C:J,8,FALSE),0)</f>
        <v>0</v>
      </c>
      <c r="P2938" s="27" t="str">
        <f>IFERROR(VLOOKUP(N2938,'散件（更新）'!B:H,3,FALSE),0)</f>
        <v>/</v>
      </c>
      <c r="Q2938" s="27" t="str">
        <f>VLOOKUP(N2938,'散件（更新）'!B:H,2,FALSE)</f>
        <v>114-22200107</v>
      </c>
      <c r="R2938" s="27" t="str">
        <f>VLOOKUP(N2938,'散件（更新）'!B:H,7,FALSE)</f>
        <v>Wire</v>
      </c>
      <c r="S2938" s="27" t="str">
        <f>VLOOKUP(N2938,'散件（更新）'!B:E,4,FALSE)</f>
        <v>https://tineco-yxzt.oss-accelerate.aliyuncs.com/20231219/9FWRI250000_1702948027529.png</v>
      </c>
      <c r="T2938" s="27" t="s">
        <v>8759</v>
      </c>
      <c r="U2938" s="28" t="str">
        <f>VLOOKUP(N2938,'散件（更新）'!B:G,6,FALSE)</f>
        <v>机身插针导电组件</v>
      </c>
      <c r="V2938" s="28">
        <f>VLOOKUP(N2938,'散件（更新）'!B:I,8,FALSE)</f>
        <v>6974950103934</v>
      </c>
    </row>
    <row r="2939" spans="1:22">
      <c r="A2939" s="57">
        <v>46169</v>
      </c>
      <c r="B2939" s="53" t="s">
        <v>4893</v>
      </c>
      <c r="C2939" s="27" t="str">
        <f>VLOOKUP(B2939,'大货清单（不定期按GOMS更新）'!A:H,8,0)</f>
        <v>109-22200803</v>
      </c>
      <c r="D2939" s="27" t="str">
        <f>VLOOKUP(B2939,'大货清单（不定期按GOMS更新）'!A:C,3,0)</f>
        <v>CL2220H-03</v>
      </c>
      <c r="E2939" s="27" t="str">
        <f>VLOOKUP(B2939,'大货清单（不定期按GOMS更新）'!A:H,4,0)</f>
        <v>ES,DE,PL,FR,NL,RO,LT,DK,IT,UA</v>
      </c>
      <c r="F2939" s="27" t="str">
        <f>VLOOKUP(B2939,'大货清单（不定期按GOMS更新）'!A:H,2,0)</f>
        <v>Floor One Switch S7 Pet</v>
      </c>
      <c r="G2939" s="28" t="str">
        <f>VLOOKUP(B2939,'大货清单（不定期按GOMS更新）'!A:I,9,FALSE)</f>
        <v>6974950108274,'6974950108274,	 6974950108274</v>
      </c>
      <c r="H2939" s="27" t="str">
        <f>VLOOKUP(B2939,'大货清单（不定期按GOMS更新）'!A:H,7,0)</f>
        <v>Blue</v>
      </c>
      <c r="I2939" s="27" t="str">
        <f>VLOOKUP(B2939,'大货清单（不定期按GOMS更新）'!A:F,6,FALSE)</f>
        <v>ACTIVE</v>
      </c>
      <c r="J2939" s="27" t="str">
        <f>VLOOKUP(B2939,'大货清单（不定期按GOMS更新）'!A:K,11,FALSE)</f>
        <v>15.8</v>
      </c>
      <c r="K2939" s="27" t="str">
        <f>VLOOKUP(B2939,'大货清单（不定期按GOMS更新）'!A:N,12,FALSE)</f>
        <v>845</v>
      </c>
      <c r="L2939" s="27" t="str">
        <f>VLOOKUP(B2939,'大货清单（不定期按GOMS更新）'!A:M,13,FALSE)</f>
        <v>382</v>
      </c>
      <c r="M2939" s="27" t="str">
        <f>VLOOKUP(B2939,'大货清单（不定期按GOMS更新）'!A:N,14,FALSE)</f>
        <v>410</v>
      </c>
      <c r="N2939" s="53" t="s">
        <v>4095</v>
      </c>
      <c r="O2939" s="27">
        <f>IFERROR(VLOOKUP(N2939,'散件迭代（不定期更新）'!C:J,8,FALSE),0)</f>
        <v>0</v>
      </c>
      <c r="P2939" s="27" t="str">
        <f>IFERROR(VLOOKUP(N2939,'散件（更新）'!B:H,3,FALSE),0)</f>
        <v>/</v>
      </c>
      <c r="Q2939" s="27" t="str">
        <f>VLOOKUP(N2939,'散件（更新）'!B:H,2,FALSE)</f>
        <v>114-22200705</v>
      </c>
      <c r="R2939" s="27" t="str">
        <f>VLOOKUP(N2939,'散件（更新）'!B:H,7,FALSE)</f>
        <v>Wire</v>
      </c>
      <c r="S2939" s="27">
        <f>VLOOKUP(N2939,'散件（更新）'!B:E,4,FALSE)</f>
        <v>0</v>
      </c>
      <c r="T2939" s="27" t="s">
        <v>8759</v>
      </c>
      <c r="U2939" s="28" t="str">
        <f>VLOOKUP(N2939,'散件（更新）'!B:G,6,FALSE)</f>
        <v>机身充电导线组件</v>
      </c>
      <c r="V2939" s="28" t="str">
        <f>VLOOKUP(N2939,'散件（更新）'!B:I,8,FALSE)</f>
        <v>6974950106492</v>
      </c>
    </row>
    <row r="2940" spans="1:22">
      <c r="A2940" s="57">
        <v>46169</v>
      </c>
      <c r="B2940" s="53" t="s">
        <v>4893</v>
      </c>
      <c r="C2940" s="27" t="str">
        <f>VLOOKUP(B2940,'大货清单（不定期按GOMS更新）'!A:H,8,0)</f>
        <v>109-22200803</v>
      </c>
      <c r="D2940" s="27" t="str">
        <f>VLOOKUP(B2940,'大货清单（不定期按GOMS更新）'!A:C,3,0)</f>
        <v>CL2220H-03</v>
      </c>
      <c r="E2940" s="27" t="str">
        <f>VLOOKUP(B2940,'大货清单（不定期按GOMS更新）'!A:H,4,0)</f>
        <v>ES,DE,PL,FR,NL,RO,LT,DK,IT,UA</v>
      </c>
      <c r="F2940" s="27" t="str">
        <f>VLOOKUP(B2940,'大货清单（不定期按GOMS更新）'!A:H,2,0)</f>
        <v>Floor One Switch S7 Pet</v>
      </c>
      <c r="G2940" s="28" t="str">
        <f>VLOOKUP(B2940,'大货清单（不定期按GOMS更新）'!A:I,9,FALSE)</f>
        <v>6974950108274,'6974950108274,	 6974950108274</v>
      </c>
      <c r="H2940" s="27" t="str">
        <f>VLOOKUP(B2940,'大货清单（不定期按GOMS更新）'!A:H,7,0)</f>
        <v>Blue</v>
      </c>
      <c r="I2940" s="27" t="str">
        <f>VLOOKUP(B2940,'大货清单（不定期按GOMS更新）'!A:F,6,FALSE)</f>
        <v>ACTIVE</v>
      </c>
      <c r="J2940" s="27" t="str">
        <f>VLOOKUP(B2940,'大货清单（不定期按GOMS更新）'!A:K,11,FALSE)</f>
        <v>15.8</v>
      </c>
      <c r="K2940" s="27" t="str">
        <f>VLOOKUP(B2940,'大货清单（不定期按GOMS更新）'!A:N,12,FALSE)</f>
        <v>845</v>
      </c>
      <c r="L2940" s="27" t="str">
        <f>VLOOKUP(B2940,'大货清单（不定期按GOMS更新）'!A:M,13,FALSE)</f>
        <v>382</v>
      </c>
      <c r="M2940" s="27" t="str">
        <f>VLOOKUP(B2940,'大货清单（不定期按GOMS更新）'!A:N,14,FALSE)</f>
        <v>410</v>
      </c>
      <c r="N2940" s="53" t="s">
        <v>1098</v>
      </c>
      <c r="O2940" s="27">
        <f>IFERROR(VLOOKUP(N2940,'散件迭代（不定期更新）'!C:J,8,FALSE),0)</f>
        <v>0</v>
      </c>
      <c r="P2940" s="27" t="str">
        <f>IFERROR(VLOOKUP(N2940,'散件（更新）'!B:H,3,FALSE),0)</f>
        <v>206-2019-0066</v>
      </c>
      <c r="Q2940" s="27" t="str">
        <f>VLOOKUP(N2940,'散件（更新）'!B:H,2,FALSE)</f>
        <v>114-20190066</v>
      </c>
      <c r="R2940" s="27" t="str">
        <f>VLOOKUP(N2940,'散件（更新）'!B:H,7,FALSE)</f>
        <v>Swich</v>
      </c>
      <c r="S2940" s="27" t="str">
        <f>VLOOKUP(N2940,'散件（更新）'!B:E,4,FALSE)</f>
        <v>https://tineco-yxzt.oss-accelerate.aliyuncs.com/20231219/9FWRK110000_1702948027739.png</v>
      </c>
      <c r="T2940" s="27" t="s">
        <v>8759</v>
      </c>
      <c r="U2940" s="28" t="str">
        <f>VLOOKUP(N2940,'散件（更新）'!B:G,6,FALSE)</f>
        <v>微动开关</v>
      </c>
      <c r="V2940" s="28" t="str">
        <f>VLOOKUP(N2940,'散件（更新）'!B:I,8,FALSE)</f>
        <v>6972200197474</v>
      </c>
    </row>
    <row r="2941" spans="1:22">
      <c r="A2941" s="57">
        <v>46169</v>
      </c>
      <c r="B2941" s="53" t="s">
        <v>4893</v>
      </c>
      <c r="C2941" s="27" t="str">
        <f>VLOOKUP(B2941,'大货清单（不定期按GOMS更新）'!A:H,8,0)</f>
        <v>109-22200803</v>
      </c>
      <c r="D2941" s="27" t="str">
        <f>VLOOKUP(B2941,'大货清单（不定期按GOMS更新）'!A:C,3,0)</f>
        <v>CL2220H-03</v>
      </c>
      <c r="E2941" s="27" t="str">
        <f>VLOOKUP(B2941,'大货清单（不定期按GOMS更新）'!A:H,4,0)</f>
        <v>ES,DE,PL,FR,NL,RO,LT,DK,IT,UA</v>
      </c>
      <c r="F2941" s="27" t="str">
        <f>VLOOKUP(B2941,'大货清单（不定期按GOMS更新）'!A:H,2,0)</f>
        <v>Floor One Switch S7 Pet</v>
      </c>
      <c r="G2941" s="28" t="str">
        <f>VLOOKUP(B2941,'大货清单（不定期按GOMS更新）'!A:I,9,FALSE)</f>
        <v>6974950108274,'6974950108274,	 6974950108274</v>
      </c>
      <c r="H2941" s="27" t="str">
        <f>VLOOKUP(B2941,'大货清单（不定期按GOMS更新）'!A:H,7,0)</f>
        <v>Blue</v>
      </c>
      <c r="I2941" s="27" t="str">
        <f>VLOOKUP(B2941,'大货清单（不定期按GOMS更新）'!A:F,6,FALSE)</f>
        <v>ACTIVE</v>
      </c>
      <c r="J2941" s="27" t="str">
        <f>VLOOKUP(B2941,'大货清单（不定期按GOMS更新）'!A:K,11,FALSE)</f>
        <v>15.8</v>
      </c>
      <c r="K2941" s="27" t="str">
        <f>VLOOKUP(B2941,'大货清单（不定期按GOMS更新）'!A:N,12,FALSE)</f>
        <v>845</v>
      </c>
      <c r="L2941" s="27" t="str">
        <f>VLOOKUP(B2941,'大货清单（不定期按GOMS更新）'!A:M,13,FALSE)</f>
        <v>382</v>
      </c>
      <c r="M2941" s="27" t="str">
        <f>VLOOKUP(B2941,'大货清单（不定期按GOMS更新）'!A:N,14,FALSE)</f>
        <v>410</v>
      </c>
      <c r="N2941" s="53" t="s">
        <v>4363</v>
      </c>
      <c r="O2941" s="27" t="str">
        <f>IFERROR(VLOOKUP(N2941,'散件迭代（不定期更新）'!C:J,8,FALSE),0)</f>
        <v>A50</v>
      </c>
      <c r="P2941" s="27" t="str">
        <f>IFERROR(VLOOKUP(N2941,'散件（更新）'!B:H,3,FALSE),0)</f>
        <v>/</v>
      </c>
      <c r="Q2941" s="27" t="str">
        <f>VLOOKUP(N2941,'散件（更新）'!B:H,2,FALSE)</f>
        <v>114-23350407</v>
      </c>
      <c r="R2941" s="27" t="str">
        <f>VLOOKUP(N2941,'散件（更新）'!B:H,7,FALSE)</f>
        <v>Motor</v>
      </c>
      <c r="S2941" s="27" t="str">
        <f>VLOOKUP(N2941,'散件（更新）'!B:E,4,FALSE)</f>
        <v>https://tineco-yxzt.oss-accelerate.aliyuncs.com/20250519/gunshuadianjichilunxiangzujian_1747648367180.jpg</v>
      </c>
      <c r="T2941" s="27" t="s">
        <v>8759</v>
      </c>
      <c r="U2941" s="28" t="str">
        <f>VLOOKUP(N2941,'散件（更新）'!B:G,6,FALSE)</f>
        <v>有刷电机齿轮箱组件</v>
      </c>
      <c r="V2941" s="28" t="str">
        <f>VLOOKUP(N2941,'散件（更新）'!B:I,8,FALSE)</f>
        <v>6974950106171</v>
      </c>
    </row>
    <row r="2942" spans="1:22" ht="14.6">
      <c r="A2942" s="57">
        <v>46169</v>
      </c>
      <c r="B2942" s="53" t="s">
        <v>4893</v>
      </c>
      <c r="C2942" s="27" t="str">
        <f>VLOOKUP(B2942,'大货清单（不定期按GOMS更新）'!A:H,8,0)</f>
        <v>109-22200803</v>
      </c>
      <c r="D2942" s="27" t="str">
        <f>VLOOKUP(B2942,'大货清单（不定期按GOMS更新）'!A:C,3,0)</f>
        <v>CL2220H-03</v>
      </c>
      <c r="E2942" s="27" t="str">
        <f>VLOOKUP(B2942,'大货清单（不定期按GOMS更新）'!A:H,4,0)</f>
        <v>ES,DE,PL,FR,NL,RO,LT,DK,IT,UA</v>
      </c>
      <c r="F2942" s="27" t="str">
        <f>VLOOKUP(B2942,'大货清单（不定期按GOMS更新）'!A:H,2,0)</f>
        <v>Floor One Switch S7 Pet</v>
      </c>
      <c r="G2942" s="28" t="str">
        <f>VLOOKUP(B2942,'大货清单（不定期按GOMS更新）'!A:I,9,FALSE)</f>
        <v>6974950108274,'6974950108274,	 6974950108274</v>
      </c>
      <c r="H2942" s="27" t="str">
        <f>VLOOKUP(B2942,'大货清单（不定期按GOMS更新）'!A:H,7,0)</f>
        <v>Blue</v>
      </c>
      <c r="I2942" s="27" t="str">
        <f>VLOOKUP(B2942,'大货清单（不定期按GOMS更新）'!A:F,6,FALSE)</f>
        <v>ACTIVE</v>
      </c>
      <c r="J2942" s="27" t="str">
        <f>VLOOKUP(B2942,'大货清单（不定期按GOMS更新）'!A:K,11,FALSE)</f>
        <v>15.8</v>
      </c>
      <c r="K2942" s="27" t="str">
        <f>VLOOKUP(B2942,'大货清单（不定期按GOMS更新）'!A:N,12,FALSE)</f>
        <v>845</v>
      </c>
      <c r="L2942" s="27" t="str">
        <f>VLOOKUP(B2942,'大货清单（不定期按GOMS更新）'!A:M,13,FALSE)</f>
        <v>382</v>
      </c>
      <c r="M2942" s="27" t="str">
        <f>VLOOKUP(B2942,'大货清单（不定期按GOMS更新）'!A:N,14,FALSE)</f>
        <v>410</v>
      </c>
      <c r="N2942" s="141" t="s">
        <v>3805</v>
      </c>
      <c r="O2942" s="27">
        <f>IFERROR(VLOOKUP(N2942,'散件迭代（不定期更新）'!C:J,8,FALSE),0)</f>
        <v>0</v>
      </c>
      <c r="P2942" s="27" t="str">
        <f>IFERROR(VLOOKUP(N2942,'散件（更新）'!B:H,3,FALSE),0)</f>
        <v>/</v>
      </c>
      <c r="Q2942" s="27" t="str">
        <f>VLOOKUP(N2942,'散件（更新）'!B:H,2,FALSE)</f>
        <v>114-22200100</v>
      </c>
      <c r="R2942" s="27" t="str">
        <f>VLOOKUP(N2942,'散件（更新）'!B:H,7,FALSE)</f>
        <v>Motor</v>
      </c>
      <c r="S2942" s="27" t="str">
        <f>VLOOKUP(N2942,'散件（更新）'!B:E,4,FALSE)</f>
        <v>https://tineco-yxzt.oss-accelerate.aliyuncs.com/20231219/9FWRM250000_1702948028788.png</v>
      </c>
      <c r="T2942" s="27" t="s">
        <v>8759</v>
      </c>
      <c r="U2942" s="28" t="str">
        <f>VLOOKUP(N2942,'散件（更新）'!B:G,6,FALSE)</f>
        <v>主电机组件</v>
      </c>
      <c r="V2942" s="28">
        <f>VLOOKUP(N2942,'散件（更新）'!B:I,8,FALSE)</f>
        <v>6974950103859</v>
      </c>
    </row>
    <row r="2943" spans="1:22" ht="14.6">
      <c r="A2943" s="57">
        <v>46169</v>
      </c>
      <c r="B2943" s="53" t="s">
        <v>4893</v>
      </c>
      <c r="C2943" s="27" t="str">
        <f>VLOOKUP(B2943,'大货清单（不定期按GOMS更新）'!A:H,8,0)</f>
        <v>109-22200803</v>
      </c>
      <c r="D2943" s="27" t="str">
        <f>VLOOKUP(B2943,'大货清单（不定期按GOMS更新）'!A:C,3,0)</f>
        <v>CL2220H-03</v>
      </c>
      <c r="E2943" s="27" t="str">
        <f>VLOOKUP(B2943,'大货清单（不定期按GOMS更新）'!A:H,4,0)</f>
        <v>ES,DE,PL,FR,NL,RO,LT,DK,IT,UA</v>
      </c>
      <c r="F2943" s="27" t="str">
        <f>VLOOKUP(B2943,'大货清单（不定期按GOMS更新）'!A:H,2,0)</f>
        <v>Floor One Switch S7 Pet</v>
      </c>
      <c r="G2943" s="28" t="str">
        <f>VLOOKUP(B2943,'大货清单（不定期按GOMS更新）'!A:I,9,FALSE)</f>
        <v>6974950108274,'6974950108274,	 6974950108274</v>
      </c>
      <c r="H2943" s="27" t="str">
        <f>VLOOKUP(B2943,'大货清单（不定期按GOMS更新）'!A:H,7,0)</f>
        <v>Blue</v>
      </c>
      <c r="I2943" s="27" t="str">
        <f>VLOOKUP(B2943,'大货清单（不定期按GOMS更新）'!A:F,6,FALSE)</f>
        <v>ACTIVE</v>
      </c>
      <c r="J2943" s="27" t="str">
        <f>VLOOKUP(B2943,'大货清单（不定期按GOMS更新）'!A:K,11,FALSE)</f>
        <v>15.8</v>
      </c>
      <c r="K2943" s="27" t="str">
        <f>VLOOKUP(B2943,'大货清单（不定期按GOMS更新）'!A:N,12,FALSE)</f>
        <v>845</v>
      </c>
      <c r="L2943" s="27" t="str">
        <f>VLOOKUP(B2943,'大货清单（不定期按GOMS更新）'!A:M,13,FALSE)</f>
        <v>382</v>
      </c>
      <c r="M2943" s="27" t="str">
        <f>VLOOKUP(B2943,'大货清单（不定期按GOMS更新）'!A:N,14,FALSE)</f>
        <v>410</v>
      </c>
      <c r="N2943" s="141" t="s">
        <v>4715</v>
      </c>
      <c r="O2943" s="27">
        <f>IFERROR(VLOOKUP(N2943,'散件迭代（不定期更新）'!C:J,8,FALSE),0)</f>
        <v>0</v>
      </c>
      <c r="P2943" s="27" t="str">
        <f>IFERROR(VLOOKUP(N2943,'散件（更新）'!B:H,3,FALSE),0)</f>
        <v>/</v>
      </c>
      <c r="Q2943" s="27" t="str">
        <f>VLOOKUP(N2943,'散件（更新）'!B:H,2,FALSE)</f>
        <v>114-22200709</v>
      </c>
      <c r="R2943" s="27" t="str">
        <f>VLOOKUP(N2943,'散件（更新）'!B:H,7,FALSE)</f>
        <v>PCBA</v>
      </c>
      <c r="S2943" s="27">
        <f>VLOOKUP(N2943,'散件（更新）'!B:E,4,FALSE)</f>
        <v>0</v>
      </c>
      <c r="T2943" s="27" t="s">
        <v>8759</v>
      </c>
      <c r="U2943" s="28" t="str">
        <f>VLOOKUP(N2943,'散件（更新）'!B:G,6,FALSE)</f>
        <v>机身主控板组件</v>
      </c>
      <c r="V2943" s="28">
        <f>VLOOKUP(N2943,'散件（更新）'!B:I,8,FALSE)</f>
        <v>6974950107918</v>
      </c>
    </row>
    <row r="2944" spans="1:22" ht="14.6">
      <c r="A2944" s="57">
        <v>46169</v>
      </c>
      <c r="B2944" s="53" t="s">
        <v>4893</v>
      </c>
      <c r="C2944" s="27" t="str">
        <f>VLOOKUP(B2944,'大货清单（不定期按GOMS更新）'!A:H,8,0)</f>
        <v>109-22200803</v>
      </c>
      <c r="D2944" s="27" t="str">
        <f>VLOOKUP(B2944,'大货清单（不定期按GOMS更新）'!A:C,3,0)</f>
        <v>CL2220H-03</v>
      </c>
      <c r="E2944" s="27" t="str">
        <f>VLOOKUP(B2944,'大货清单（不定期按GOMS更新）'!A:H,4,0)</f>
        <v>ES,DE,PL,FR,NL,RO,LT,DK,IT,UA</v>
      </c>
      <c r="F2944" s="27" t="str">
        <f>VLOOKUP(B2944,'大货清单（不定期按GOMS更新）'!A:H,2,0)</f>
        <v>Floor One Switch S7 Pet</v>
      </c>
      <c r="G2944" s="28" t="str">
        <f>VLOOKUP(B2944,'大货清单（不定期按GOMS更新）'!A:I,9,FALSE)</f>
        <v>6974950108274,'6974950108274,	 6974950108274</v>
      </c>
      <c r="H2944" s="27" t="str">
        <f>VLOOKUP(B2944,'大货清单（不定期按GOMS更新）'!A:H,7,0)</f>
        <v>Blue</v>
      </c>
      <c r="I2944" s="27" t="str">
        <f>VLOOKUP(B2944,'大货清单（不定期按GOMS更新）'!A:F,6,FALSE)</f>
        <v>ACTIVE</v>
      </c>
      <c r="J2944" s="27" t="str">
        <f>VLOOKUP(B2944,'大货清单（不定期按GOMS更新）'!A:K,11,FALSE)</f>
        <v>15.8</v>
      </c>
      <c r="K2944" s="27" t="str">
        <f>VLOOKUP(B2944,'大货清单（不定期按GOMS更新）'!A:N,12,FALSE)</f>
        <v>845</v>
      </c>
      <c r="L2944" s="27" t="str">
        <f>VLOOKUP(B2944,'大货清单（不定期按GOMS更新）'!A:M,13,FALSE)</f>
        <v>382</v>
      </c>
      <c r="M2944" s="27" t="str">
        <f>VLOOKUP(B2944,'大货清单（不定期按GOMS更新）'!A:N,14,FALSE)</f>
        <v>410</v>
      </c>
      <c r="N2944" s="141" t="s">
        <v>4714</v>
      </c>
      <c r="O2944" s="27">
        <f>IFERROR(VLOOKUP(N2944,'散件迭代（不定期更新）'!C:J,8,FALSE),0)</f>
        <v>0</v>
      </c>
      <c r="P2944" s="27" t="str">
        <f>IFERROR(VLOOKUP(N2944,'散件（更新）'!B:H,3,FALSE),0)</f>
        <v>/</v>
      </c>
      <c r="Q2944" s="27" t="str">
        <f>VLOOKUP(N2944,'散件（更新）'!B:H,2,FALSE)</f>
        <v>114-22200710</v>
      </c>
      <c r="R2944" s="27" t="str">
        <f>VLOOKUP(N2944,'散件（更新）'!B:H,7,FALSE)</f>
        <v>PCBA</v>
      </c>
      <c r="S2944" s="27">
        <f>VLOOKUP(N2944,'散件（更新）'!B:E,4,FALSE)</f>
        <v>0</v>
      </c>
      <c r="T2944" s="27" t="s">
        <v>8759</v>
      </c>
      <c r="U2944" s="28" t="str">
        <f>VLOOKUP(N2944,'散件（更新）'!B:G,6,FALSE)</f>
        <v>地刷主控板组件</v>
      </c>
      <c r="V2944" s="28">
        <f>VLOOKUP(N2944,'散件（更新）'!B:I,8,FALSE)</f>
        <v>6974950107932</v>
      </c>
    </row>
    <row r="2945" spans="1:22" ht="14.6">
      <c r="A2945" s="57">
        <v>46169</v>
      </c>
      <c r="B2945" s="53" t="s">
        <v>4893</v>
      </c>
      <c r="C2945" s="27" t="str">
        <f>VLOOKUP(B2945,'大货清单（不定期按GOMS更新）'!A:H,8,0)</f>
        <v>109-22200803</v>
      </c>
      <c r="D2945" s="27" t="str">
        <f>VLOOKUP(B2945,'大货清单（不定期按GOMS更新）'!A:C,3,0)</f>
        <v>CL2220H-03</v>
      </c>
      <c r="E2945" s="27" t="str">
        <f>VLOOKUP(B2945,'大货清单（不定期按GOMS更新）'!A:H,4,0)</f>
        <v>ES,DE,PL,FR,NL,RO,LT,DK,IT,UA</v>
      </c>
      <c r="F2945" s="27" t="str">
        <f>VLOOKUP(B2945,'大货清单（不定期按GOMS更新）'!A:H,2,0)</f>
        <v>Floor One Switch S7 Pet</v>
      </c>
      <c r="G2945" s="28" t="str">
        <f>VLOOKUP(B2945,'大货清单（不定期按GOMS更新）'!A:I,9,FALSE)</f>
        <v>6974950108274,'6974950108274,	 6974950108274</v>
      </c>
      <c r="H2945" s="27" t="str">
        <f>VLOOKUP(B2945,'大货清单（不定期按GOMS更新）'!A:H,7,0)</f>
        <v>Blue</v>
      </c>
      <c r="I2945" s="27" t="str">
        <f>VLOOKUP(B2945,'大货清单（不定期按GOMS更新）'!A:F,6,FALSE)</f>
        <v>ACTIVE</v>
      </c>
      <c r="J2945" s="27" t="str">
        <f>VLOOKUP(B2945,'大货清单（不定期按GOMS更新）'!A:K,11,FALSE)</f>
        <v>15.8</v>
      </c>
      <c r="K2945" s="27" t="str">
        <f>VLOOKUP(B2945,'大货清单（不定期按GOMS更新）'!A:N,12,FALSE)</f>
        <v>845</v>
      </c>
      <c r="L2945" s="27" t="str">
        <f>VLOOKUP(B2945,'大货清单（不定期按GOMS更新）'!A:M,13,FALSE)</f>
        <v>382</v>
      </c>
      <c r="M2945" s="27" t="str">
        <f>VLOOKUP(B2945,'大货清单（不定期按GOMS更新）'!A:N,14,FALSE)</f>
        <v>410</v>
      </c>
      <c r="N2945" s="141" t="s">
        <v>3796</v>
      </c>
      <c r="O2945" s="27">
        <f>IFERROR(VLOOKUP(N2945,'散件迭代（不定期更新）'!C:J,8,FALSE),0)</f>
        <v>0</v>
      </c>
      <c r="P2945" s="27" t="str">
        <f>IFERROR(VLOOKUP(N2945,'散件（更新）'!B:H,3,FALSE),0)</f>
        <v>/</v>
      </c>
      <c r="Q2945" s="27" t="str">
        <f>VLOOKUP(N2945,'散件（更新）'!B:H,2,FALSE)</f>
        <v>114-22200104</v>
      </c>
      <c r="R2945" s="27" t="str">
        <f>VLOOKUP(N2945,'散件（更新）'!B:H,7,FALSE)</f>
        <v>Scraper</v>
      </c>
      <c r="S2945" s="27" t="str">
        <f>VLOOKUP(N2945,'散件（更新）'!B:E,4,FALSE)</f>
        <v>https://tineco-yxzt.oss-accelerate.aliyuncs.com/20231219/9FWRR250000_1702948034118.png</v>
      </c>
      <c r="T2945" s="27" t="s">
        <v>8759</v>
      </c>
      <c r="U2945" s="28" t="str">
        <f>VLOOKUP(N2945,'散件（更新）'!B:G,6,FALSE)</f>
        <v>刮条组件</v>
      </c>
      <c r="V2945" s="28">
        <f>VLOOKUP(N2945,'散件（更新）'!B:I,8,FALSE)</f>
        <v>6974950103897</v>
      </c>
    </row>
    <row r="2946" spans="1:22" ht="14.6">
      <c r="A2946" s="57">
        <v>46169</v>
      </c>
      <c r="B2946" s="53" t="s">
        <v>4893</v>
      </c>
      <c r="C2946" s="27" t="str">
        <f>VLOOKUP(B2946,'大货清单（不定期按GOMS更新）'!A:H,8,0)</f>
        <v>109-22200803</v>
      </c>
      <c r="D2946" s="27" t="str">
        <f>VLOOKUP(B2946,'大货清单（不定期按GOMS更新）'!A:C,3,0)</f>
        <v>CL2220H-03</v>
      </c>
      <c r="E2946" s="27" t="str">
        <f>VLOOKUP(B2946,'大货清单（不定期按GOMS更新）'!A:H,4,0)</f>
        <v>ES,DE,PL,FR,NL,RO,LT,DK,IT,UA</v>
      </c>
      <c r="F2946" s="27" t="str">
        <f>VLOOKUP(B2946,'大货清单（不定期按GOMS更新）'!A:H,2,0)</f>
        <v>Floor One Switch S7 Pet</v>
      </c>
      <c r="G2946" s="28" t="str">
        <f>VLOOKUP(B2946,'大货清单（不定期按GOMS更新）'!A:I,9,FALSE)</f>
        <v>6974950108274,'6974950108274,	 6974950108274</v>
      </c>
      <c r="H2946" s="27" t="str">
        <f>VLOOKUP(B2946,'大货清单（不定期按GOMS更新）'!A:H,7,0)</f>
        <v>Blue</v>
      </c>
      <c r="I2946" s="27" t="str">
        <f>VLOOKUP(B2946,'大货清单（不定期按GOMS更新）'!A:F,6,FALSE)</f>
        <v>ACTIVE</v>
      </c>
      <c r="J2946" s="27" t="str">
        <f>VLOOKUP(B2946,'大货清单（不定期按GOMS更新）'!A:K,11,FALSE)</f>
        <v>15.8</v>
      </c>
      <c r="K2946" s="27" t="str">
        <f>VLOOKUP(B2946,'大货清单（不定期按GOMS更新）'!A:N,12,FALSE)</f>
        <v>845</v>
      </c>
      <c r="L2946" s="27" t="str">
        <f>VLOOKUP(B2946,'大货清单（不定期按GOMS更新）'!A:M,13,FALSE)</f>
        <v>382</v>
      </c>
      <c r="M2946" s="27" t="str">
        <f>VLOOKUP(B2946,'大货清单（不定期按GOMS更新）'!A:N,14,FALSE)</f>
        <v>410</v>
      </c>
      <c r="N2946" s="141" t="s">
        <v>1055</v>
      </c>
      <c r="O2946" s="27">
        <f>IFERROR(VLOOKUP(N2946,'散件迭代（不定期更新）'!C:J,8,FALSE),0)</f>
        <v>0</v>
      </c>
      <c r="P2946" s="27" t="str">
        <f>IFERROR(VLOOKUP(N2946,'散件（更新）'!B:H,3,FALSE),0)</f>
        <v>206-1879-0203</v>
      </c>
      <c r="Q2946" s="27" t="str">
        <f>VLOOKUP(N2946,'散件（更新）'!B:H,2,FALSE)</f>
        <v>114-18790203</v>
      </c>
      <c r="R2946" s="27" t="str">
        <f>VLOOKUP(N2946,'散件（更新）'!B:H,7,FALSE)</f>
        <v>Sensor</v>
      </c>
      <c r="S2946" s="27">
        <f>VLOOKUP(N2946,'散件（更新）'!B:E,4,FALSE)</f>
        <v>0</v>
      </c>
      <c r="T2946" s="27" t="s">
        <v>8759</v>
      </c>
      <c r="U2946" s="28" t="str">
        <f>VLOOKUP(N2946,'散件（更新）'!B:G,6,FALSE)</f>
        <v>液位传感器光电式</v>
      </c>
      <c r="V2946" s="28" t="str">
        <f>VLOOKUP(N2946,'散件（更新）'!B:I,8,FALSE)</f>
        <v>6972200194329</v>
      </c>
    </row>
    <row r="2947" spans="1:22" ht="14.6">
      <c r="A2947" s="57">
        <v>46169</v>
      </c>
      <c r="B2947" s="53" t="s">
        <v>4893</v>
      </c>
      <c r="C2947" s="27" t="str">
        <f>VLOOKUP(B2947,'大货清单（不定期按GOMS更新）'!A:H,8,0)</f>
        <v>109-22200803</v>
      </c>
      <c r="D2947" s="27" t="str">
        <f>VLOOKUP(B2947,'大货清单（不定期按GOMS更新）'!A:C,3,0)</f>
        <v>CL2220H-03</v>
      </c>
      <c r="E2947" s="27" t="str">
        <f>VLOOKUP(B2947,'大货清单（不定期按GOMS更新）'!A:H,4,0)</f>
        <v>ES,DE,PL,FR,NL,RO,LT,DK,IT,UA</v>
      </c>
      <c r="F2947" s="27" t="str">
        <f>VLOOKUP(B2947,'大货清单（不定期按GOMS更新）'!A:H,2,0)</f>
        <v>Floor One Switch S7 Pet</v>
      </c>
      <c r="G2947" s="28" t="str">
        <f>VLOOKUP(B2947,'大货清单（不定期按GOMS更新）'!A:I,9,FALSE)</f>
        <v>6974950108274,'6974950108274,	 6974950108274</v>
      </c>
      <c r="H2947" s="27" t="str">
        <f>VLOOKUP(B2947,'大货清单（不定期按GOMS更新）'!A:H,7,0)</f>
        <v>Blue</v>
      </c>
      <c r="I2947" s="27" t="str">
        <f>VLOOKUP(B2947,'大货清单（不定期按GOMS更新）'!A:F,6,FALSE)</f>
        <v>ACTIVE</v>
      </c>
      <c r="J2947" s="27" t="str">
        <f>VLOOKUP(B2947,'大货清单（不定期按GOMS更新）'!A:K,11,FALSE)</f>
        <v>15.8</v>
      </c>
      <c r="K2947" s="27" t="str">
        <f>VLOOKUP(B2947,'大货清单（不定期按GOMS更新）'!A:N,12,FALSE)</f>
        <v>845</v>
      </c>
      <c r="L2947" s="27" t="str">
        <f>VLOOKUP(B2947,'大货清单（不定期按GOMS更新）'!A:M,13,FALSE)</f>
        <v>382</v>
      </c>
      <c r="M2947" s="27" t="str">
        <f>VLOOKUP(B2947,'大货清单（不定期按GOMS更新）'!A:N,14,FALSE)</f>
        <v>410</v>
      </c>
      <c r="N2947" s="141" t="s">
        <v>3809</v>
      </c>
      <c r="O2947" s="27">
        <f>IFERROR(VLOOKUP(N2947,'散件迭代（不定期更新）'!C:J,8,FALSE),0)</f>
        <v>0</v>
      </c>
      <c r="P2947" s="27" t="str">
        <f>IFERROR(VLOOKUP(N2947,'散件（更新）'!B:H,3,FALSE),0)</f>
        <v>/</v>
      </c>
      <c r="Q2947" s="27" t="str">
        <f>VLOOKUP(N2947,'散件（更新）'!B:H,2,FALSE)</f>
        <v>114-22200109</v>
      </c>
      <c r="R2947" s="27" t="str">
        <f>VLOOKUP(N2947,'散件（更新）'!B:H,7,FALSE)</f>
        <v>Sensor</v>
      </c>
      <c r="S2947" s="27" t="str">
        <f>VLOOKUP(N2947,'散件（更新）'!B:E,4,FALSE)</f>
        <v>https://tineco-yxzt.oss-accelerate.aliyuncs.com/20231219/9FWRS250000_1702948034399.png</v>
      </c>
      <c r="T2947" s="27" t="s">
        <v>8759</v>
      </c>
      <c r="U2947" s="28" t="str">
        <f>VLOOKUP(N2947,'散件（更新）'!B:G,6,FALSE)</f>
        <v>红外脏污传感器板组件</v>
      </c>
      <c r="V2947" s="28">
        <f>VLOOKUP(N2947,'散件（更新）'!B:I,8,FALSE)</f>
        <v>6974950103958</v>
      </c>
    </row>
    <row r="2948" spans="1:22" ht="14.6">
      <c r="A2948" s="57">
        <v>46169</v>
      </c>
      <c r="B2948" s="53" t="s">
        <v>4893</v>
      </c>
      <c r="C2948" s="27" t="str">
        <f>VLOOKUP(B2948,'大货清单（不定期按GOMS更新）'!A:H,8,0)</f>
        <v>109-22200803</v>
      </c>
      <c r="D2948" s="27" t="str">
        <f>VLOOKUP(B2948,'大货清单（不定期按GOMS更新）'!A:C,3,0)</f>
        <v>CL2220H-03</v>
      </c>
      <c r="E2948" s="27" t="str">
        <f>VLOOKUP(B2948,'大货清单（不定期按GOMS更新）'!A:H,4,0)</f>
        <v>ES,DE,PL,FR,NL,RO,LT,DK,IT,UA</v>
      </c>
      <c r="F2948" s="27" t="str">
        <f>VLOOKUP(B2948,'大货清单（不定期按GOMS更新）'!A:H,2,0)</f>
        <v>Floor One Switch S7 Pet</v>
      </c>
      <c r="G2948" s="28" t="str">
        <f>VLOOKUP(B2948,'大货清单（不定期按GOMS更新）'!A:I,9,FALSE)</f>
        <v>6974950108274,'6974950108274,	 6974950108274</v>
      </c>
      <c r="H2948" s="27" t="str">
        <f>VLOOKUP(B2948,'大货清单（不定期按GOMS更新）'!A:H,7,0)</f>
        <v>Blue</v>
      </c>
      <c r="I2948" s="27" t="str">
        <f>VLOOKUP(B2948,'大货清单（不定期按GOMS更新）'!A:F,6,FALSE)</f>
        <v>ACTIVE</v>
      </c>
      <c r="J2948" s="27" t="str">
        <f>VLOOKUP(B2948,'大货清单（不定期按GOMS更新）'!A:K,11,FALSE)</f>
        <v>15.8</v>
      </c>
      <c r="K2948" s="27" t="str">
        <f>VLOOKUP(B2948,'大货清单（不定期按GOMS更新）'!A:N,12,FALSE)</f>
        <v>845</v>
      </c>
      <c r="L2948" s="27" t="str">
        <f>VLOOKUP(B2948,'大货清单（不定期按GOMS更新）'!A:M,13,FALSE)</f>
        <v>382</v>
      </c>
      <c r="M2948" s="27" t="str">
        <f>VLOOKUP(B2948,'大货清单（不定期按GOMS更新）'!A:N,14,FALSE)</f>
        <v>410</v>
      </c>
      <c r="N2948" s="141" t="s">
        <v>3787</v>
      </c>
      <c r="O2948" s="27">
        <f>IFERROR(VLOOKUP(N2948,'散件迭代（不定期更新）'!C:J,8,FALSE),0)</f>
        <v>0</v>
      </c>
      <c r="P2948" s="27" t="str">
        <f>IFERROR(VLOOKUP(N2948,'散件（更新）'!B:H,3,FALSE),0)</f>
        <v>/</v>
      </c>
      <c r="Q2948" s="27" t="str">
        <f>VLOOKUP(N2948,'散件（更新）'!B:H,2,FALSE)</f>
        <v>114-22200106</v>
      </c>
      <c r="R2948" s="27" t="str">
        <f>VLOOKUP(N2948,'散件（更新）'!B:H,7,FALSE)</f>
        <v>Pump</v>
      </c>
      <c r="S2948" s="27" t="str">
        <f>VLOOKUP(N2948,'散件（更新）'!B:E,4,FALSE)</f>
        <v>https://tineco-yxzt.oss-accelerate.aliyuncs.com/20231219/9FWRU250000_1702948034950.png</v>
      </c>
      <c r="T2948" s="27" t="s">
        <v>8759</v>
      </c>
      <c r="U2948" s="28" t="str">
        <f>VLOOKUP(N2948,'散件（更新）'!B:G,6,FALSE)</f>
        <v>蠕动泵组件</v>
      </c>
      <c r="V2948" s="28">
        <f>VLOOKUP(N2948,'散件（更新）'!B:I,8,FALSE)</f>
        <v>6974950103910</v>
      </c>
    </row>
    <row r="2949" spans="1:22" ht="14.6">
      <c r="A2949" s="57">
        <v>46169</v>
      </c>
      <c r="B2949" s="53" t="s">
        <v>4893</v>
      </c>
      <c r="C2949" s="27" t="str">
        <f>VLOOKUP(B2949,'大货清单（不定期按GOMS更新）'!A:H,8,0)</f>
        <v>109-22200803</v>
      </c>
      <c r="D2949" s="27" t="str">
        <f>VLOOKUP(B2949,'大货清单（不定期按GOMS更新）'!A:C,3,0)</f>
        <v>CL2220H-03</v>
      </c>
      <c r="E2949" s="27" t="str">
        <f>VLOOKUP(B2949,'大货清单（不定期按GOMS更新）'!A:H,4,0)</f>
        <v>ES,DE,PL,FR,NL,RO,LT,DK,IT,UA</v>
      </c>
      <c r="F2949" s="27" t="str">
        <f>VLOOKUP(B2949,'大货清单（不定期按GOMS更新）'!A:H,2,0)</f>
        <v>Floor One Switch S7 Pet</v>
      </c>
      <c r="G2949" s="28" t="str">
        <f>VLOOKUP(B2949,'大货清单（不定期按GOMS更新）'!A:I,9,FALSE)</f>
        <v>6974950108274,'6974950108274,	 6974950108274</v>
      </c>
      <c r="H2949" s="27" t="str">
        <f>VLOOKUP(B2949,'大货清单（不定期按GOMS更新）'!A:H,7,0)</f>
        <v>Blue</v>
      </c>
      <c r="I2949" s="27" t="str">
        <f>VLOOKUP(B2949,'大货清单（不定期按GOMS更新）'!A:F,6,FALSE)</f>
        <v>ACTIVE</v>
      </c>
      <c r="J2949" s="27" t="str">
        <f>VLOOKUP(B2949,'大货清单（不定期按GOMS更新）'!A:K,11,FALSE)</f>
        <v>15.8</v>
      </c>
      <c r="K2949" s="27" t="str">
        <f>VLOOKUP(B2949,'大货清单（不定期按GOMS更新）'!A:N,12,FALSE)</f>
        <v>845</v>
      </c>
      <c r="L2949" s="27" t="str">
        <f>VLOOKUP(B2949,'大货清单（不定期按GOMS更新）'!A:M,13,FALSE)</f>
        <v>382</v>
      </c>
      <c r="M2949" s="27" t="str">
        <f>VLOOKUP(B2949,'大货清单（不定期按GOMS更新）'!A:N,14,FALSE)</f>
        <v>410</v>
      </c>
      <c r="N2949" s="141" t="s">
        <v>3794</v>
      </c>
      <c r="O2949" s="27">
        <f>IFERROR(VLOOKUP(N2949,'散件迭代（不定期更新）'!C:J,8,FALSE),0)</f>
        <v>0</v>
      </c>
      <c r="P2949" s="27" t="str">
        <f>IFERROR(VLOOKUP(N2949,'散件（更新）'!B:H,3,FALSE),0)</f>
        <v>/</v>
      </c>
      <c r="Q2949" s="27" t="str">
        <f>VLOOKUP(N2949,'散件（更新）'!B:H,2,FALSE)</f>
        <v>114-22200103</v>
      </c>
      <c r="R2949" s="27" t="str">
        <f>VLOOKUP(N2949,'散件（更新）'!B:H,7,FALSE)</f>
        <v>Repair Wheel</v>
      </c>
      <c r="S2949" s="27" t="str">
        <f>VLOOKUP(N2949,'散件（更新）'!B:E,4,FALSE)</f>
        <v>https://tineco-yxzt.oss-accelerate.aliyuncs.com/20231219/9FWRW250000_1702948035109.png</v>
      </c>
      <c r="T2949" s="27" t="s">
        <v>8759</v>
      </c>
      <c r="U2949" s="28" t="str">
        <f>VLOOKUP(N2949,'散件（更新）'!B:G,6,FALSE)</f>
        <v>大轮组件</v>
      </c>
      <c r="V2949" s="28">
        <f>VLOOKUP(N2949,'散件（更新）'!B:I,8,FALSE)</f>
        <v>6974950103880</v>
      </c>
    </row>
    <row r="2950" spans="1:22" ht="14.6">
      <c r="A2950" s="57">
        <v>46169</v>
      </c>
      <c r="B2950" s="53" t="s">
        <v>4893</v>
      </c>
      <c r="C2950" s="27" t="str">
        <f>VLOOKUP(B2950,'大货清单（不定期按GOMS更新）'!A:H,8,0)</f>
        <v>109-22200803</v>
      </c>
      <c r="D2950" s="27" t="str">
        <f>VLOOKUP(B2950,'大货清单（不定期按GOMS更新）'!A:C,3,0)</f>
        <v>CL2220H-03</v>
      </c>
      <c r="E2950" s="27" t="str">
        <f>VLOOKUP(B2950,'大货清单（不定期按GOMS更新）'!A:H,4,0)</f>
        <v>ES,DE,PL,FR,NL,RO,LT,DK,IT,UA</v>
      </c>
      <c r="F2950" s="27" t="str">
        <f>VLOOKUP(B2950,'大货清单（不定期按GOMS更新）'!A:H,2,0)</f>
        <v>Floor One Switch S7 Pet</v>
      </c>
      <c r="G2950" s="28" t="str">
        <f>VLOOKUP(B2950,'大货清单（不定期按GOMS更新）'!A:I,9,FALSE)</f>
        <v>6974950108274,'6974950108274,	 6974950108274</v>
      </c>
      <c r="H2950" s="27" t="str">
        <f>VLOOKUP(B2950,'大货清单（不定期按GOMS更新）'!A:H,7,0)</f>
        <v>Blue</v>
      </c>
      <c r="I2950" s="27" t="str">
        <f>VLOOKUP(B2950,'大货清单（不定期按GOMS更新）'!A:F,6,FALSE)</f>
        <v>ACTIVE</v>
      </c>
      <c r="J2950" s="27" t="str">
        <f>VLOOKUP(B2950,'大货清单（不定期按GOMS更新）'!A:K,11,FALSE)</f>
        <v>15.8</v>
      </c>
      <c r="K2950" s="27" t="str">
        <f>VLOOKUP(B2950,'大货清单（不定期按GOMS更新）'!A:N,12,FALSE)</f>
        <v>845</v>
      </c>
      <c r="L2950" s="27" t="str">
        <f>VLOOKUP(B2950,'大货清单（不定期按GOMS更新）'!A:M,13,FALSE)</f>
        <v>382</v>
      </c>
      <c r="M2950" s="27" t="str">
        <f>VLOOKUP(B2950,'大货清单（不定期按GOMS更新）'!A:N,14,FALSE)</f>
        <v>410</v>
      </c>
      <c r="N2950" s="141" t="s">
        <v>1043</v>
      </c>
      <c r="O2950" s="27" t="str">
        <f>IFERROR(VLOOKUP(N2950,'散件迭代（不定期更新）'!C:J,8,FALSE),0)</f>
        <v>A22</v>
      </c>
      <c r="P2950" s="27" t="str">
        <f>IFERROR(VLOOKUP(N2950,'散件（更新）'!B:H,3,FALSE),0)</f>
        <v>206-1879-0109</v>
      </c>
      <c r="Q2950" s="27" t="str">
        <f>VLOOKUP(N2950,'散件（更新）'!B:H,2,FALSE)</f>
        <v>114-18790109</v>
      </c>
      <c r="R2950" s="27" t="str">
        <f>VLOOKUP(N2950,'散件（更新）'!B:H,7,FALSE)</f>
        <v>3-In-1 Cleaning Tool</v>
      </c>
      <c r="S2950" s="27" t="str">
        <f>VLOOKUP(N2950,'散件（更新）'!B:E,4,FALSE)</f>
        <v>https://tineco-yxzt.oss-accelerate.aliyuncs.com/product/114-18790109.png</v>
      </c>
      <c r="T2950" s="27" t="s">
        <v>8759</v>
      </c>
      <c r="U2950" s="28" t="str">
        <f>VLOOKUP(N2950,'散件（更新）'!B:G,6,FALSE)</f>
        <v>AB1888清洁刷组件</v>
      </c>
      <c r="V2950" s="28" t="str">
        <f>VLOOKUP(N2950,'散件（更新）'!B:I,8,FALSE)</f>
        <v>6972200191809</v>
      </c>
    </row>
    <row r="2951" spans="1:22" ht="14.6">
      <c r="A2951" s="57">
        <v>46169</v>
      </c>
      <c r="B2951" s="53" t="s">
        <v>4893</v>
      </c>
      <c r="C2951" s="27" t="str">
        <f>VLOOKUP(B2951,'大货清单（不定期按GOMS更新）'!A:H,8,0)</f>
        <v>109-22200803</v>
      </c>
      <c r="D2951" s="27" t="str">
        <f>VLOOKUP(B2951,'大货清单（不定期按GOMS更新）'!A:C,3,0)</f>
        <v>CL2220H-03</v>
      </c>
      <c r="E2951" s="27" t="str">
        <f>VLOOKUP(B2951,'大货清单（不定期按GOMS更新）'!A:H,4,0)</f>
        <v>ES,DE,PL,FR,NL,RO,LT,DK,IT,UA</v>
      </c>
      <c r="F2951" s="27" t="str">
        <f>VLOOKUP(B2951,'大货清单（不定期按GOMS更新）'!A:H,2,0)</f>
        <v>Floor One Switch S7 Pet</v>
      </c>
      <c r="G2951" s="28" t="str">
        <f>VLOOKUP(B2951,'大货清单（不定期按GOMS更新）'!A:I,9,FALSE)</f>
        <v>6974950108274,'6974950108274,	 6974950108274</v>
      </c>
      <c r="H2951" s="27" t="str">
        <f>VLOOKUP(B2951,'大货清单（不定期按GOMS更新）'!A:H,7,0)</f>
        <v>Blue</v>
      </c>
      <c r="I2951" s="27" t="str">
        <f>VLOOKUP(B2951,'大货清单（不定期按GOMS更新）'!A:F,6,FALSE)</f>
        <v>ACTIVE</v>
      </c>
      <c r="J2951" s="27" t="str">
        <f>VLOOKUP(B2951,'大货清单（不定期按GOMS更新）'!A:K,11,FALSE)</f>
        <v>15.8</v>
      </c>
      <c r="K2951" s="27" t="str">
        <f>VLOOKUP(B2951,'大货清单（不定期按GOMS更新）'!A:N,12,FALSE)</f>
        <v>845</v>
      </c>
      <c r="L2951" s="27" t="str">
        <f>VLOOKUP(B2951,'大货清单（不定期按GOMS更新）'!A:M,13,FALSE)</f>
        <v>382</v>
      </c>
      <c r="M2951" s="27" t="str">
        <f>VLOOKUP(B2951,'大货清单（不定期按GOMS更新）'!A:N,14,FALSE)</f>
        <v>410</v>
      </c>
      <c r="N2951" s="141" t="s">
        <v>4331</v>
      </c>
      <c r="O2951" s="27">
        <f>IFERROR(VLOOKUP(N2951,'散件迭代（不定期更新）'!C:J,8,FALSE),0)</f>
        <v>0</v>
      </c>
      <c r="P2951" s="27" t="str">
        <f>IFERROR(VLOOKUP(N2951,'散件（更新）'!B:H,3,FALSE),0)</f>
        <v>/</v>
      </c>
      <c r="Q2951" s="27" t="str">
        <f>VLOOKUP(N2951,'散件（更新）'!B:H,2,FALSE)</f>
        <v>114-23350410</v>
      </c>
      <c r="R2951" s="27" t="str">
        <f>VLOOKUP(N2951,'散件（更新）'!B:H,7,FALSE)</f>
        <v>Handle</v>
      </c>
      <c r="S2951" s="27">
        <f>VLOOKUP(N2951,'散件（更新）'!B:E,4,FALSE)</f>
        <v>0</v>
      </c>
      <c r="T2951" s="27" t="s">
        <v>8759</v>
      </c>
      <c r="U2951" s="28" t="str">
        <f>VLOOKUP(N2951,'散件（更新）'!B:G,6,FALSE)</f>
        <v>手柄组件</v>
      </c>
      <c r="V2951" s="28" t="str">
        <f>VLOOKUP(N2951,'散件（更新）'!B:I,8,FALSE)</f>
        <v>6974950106201</v>
      </c>
    </row>
    <row r="2952" spans="1:22" ht="14.6">
      <c r="A2952" s="57">
        <v>46169</v>
      </c>
      <c r="B2952" s="53" t="s">
        <v>4893</v>
      </c>
      <c r="C2952" s="27" t="str">
        <f>VLOOKUP(B2952,'大货清单（不定期按GOMS更新）'!A:H,8,0)</f>
        <v>109-22200803</v>
      </c>
      <c r="D2952" s="27" t="str">
        <f>VLOOKUP(B2952,'大货清单（不定期按GOMS更新）'!A:C,3,0)</f>
        <v>CL2220H-03</v>
      </c>
      <c r="E2952" s="27" t="str">
        <f>VLOOKUP(B2952,'大货清单（不定期按GOMS更新）'!A:H,4,0)</f>
        <v>ES,DE,PL,FR,NL,RO,LT,DK,IT,UA</v>
      </c>
      <c r="F2952" s="27" t="str">
        <f>VLOOKUP(B2952,'大货清单（不定期按GOMS更新）'!A:H,2,0)</f>
        <v>Floor One Switch S7 Pet</v>
      </c>
      <c r="G2952" s="28" t="str">
        <f>VLOOKUP(B2952,'大货清单（不定期按GOMS更新）'!A:I,9,FALSE)</f>
        <v>6974950108274,'6974950108274,	 6974950108274</v>
      </c>
      <c r="H2952" s="27" t="str">
        <f>VLOOKUP(B2952,'大货清单（不定期按GOMS更新）'!A:H,7,0)</f>
        <v>Blue</v>
      </c>
      <c r="I2952" s="27" t="str">
        <f>VLOOKUP(B2952,'大货清单（不定期按GOMS更新）'!A:F,6,FALSE)</f>
        <v>ACTIVE</v>
      </c>
      <c r="J2952" s="27" t="str">
        <f>VLOOKUP(B2952,'大货清单（不定期按GOMS更新）'!A:K,11,FALSE)</f>
        <v>15.8</v>
      </c>
      <c r="K2952" s="27" t="str">
        <f>VLOOKUP(B2952,'大货清单（不定期按GOMS更新）'!A:N,12,FALSE)</f>
        <v>845</v>
      </c>
      <c r="L2952" s="27" t="str">
        <f>VLOOKUP(B2952,'大货清单（不定期按GOMS更新）'!A:M,13,FALSE)</f>
        <v>382</v>
      </c>
      <c r="M2952" s="27" t="str">
        <f>VLOOKUP(B2952,'大货清单（不定期按GOMS更新）'!A:N,14,FALSE)</f>
        <v>410</v>
      </c>
      <c r="N2952" s="141" t="s">
        <v>4208</v>
      </c>
      <c r="O2952" s="27">
        <f>IFERROR(VLOOKUP(N2952,'散件迭代（不定期更新）'!C:J,8,FALSE),0)</f>
        <v>0</v>
      </c>
      <c r="P2952" s="27" t="str">
        <f>IFERROR(VLOOKUP(N2952,'散件（更新）'!B:H,3,FALSE),0)</f>
        <v>/</v>
      </c>
      <c r="Q2952" s="27" t="str">
        <f>VLOOKUP(N2952,'散件（更新）'!B:H,2,FALSE)</f>
        <v>114-22200801</v>
      </c>
      <c r="R2952" s="27" t="str">
        <f>VLOOKUP(N2952,'散件（更新）'!B:H,7,FALSE)</f>
        <v>Clean Water Tank</v>
      </c>
      <c r="S2952" s="27">
        <f>VLOOKUP(N2952,'散件（更新）'!B:E,4,FALSE)</f>
        <v>0</v>
      </c>
      <c r="T2952" s="27" t="s">
        <v>8759</v>
      </c>
      <c r="U2952" s="28" t="str">
        <f>VLOOKUP(N2952,'散件（更新）'!B:G,6,FALSE)</f>
        <v>溶液桶组件</v>
      </c>
      <c r="V2952" s="28" t="str">
        <f>VLOOKUP(N2952,'散件（更新）'!B:I,8,FALSE)</f>
        <v>6974950106447</v>
      </c>
    </row>
    <row r="2953" spans="1:22" ht="14.6">
      <c r="A2953" s="57">
        <v>46169</v>
      </c>
      <c r="B2953" s="53" t="s">
        <v>4893</v>
      </c>
      <c r="C2953" s="27" t="str">
        <f>VLOOKUP(B2953,'大货清单（不定期按GOMS更新）'!A:H,8,0)</f>
        <v>109-22200803</v>
      </c>
      <c r="D2953" s="27" t="str">
        <f>VLOOKUP(B2953,'大货清单（不定期按GOMS更新）'!A:C,3,0)</f>
        <v>CL2220H-03</v>
      </c>
      <c r="E2953" s="27" t="str">
        <f>VLOOKUP(B2953,'大货清单（不定期按GOMS更新）'!A:H,4,0)</f>
        <v>ES,DE,PL,FR,NL,RO,LT,DK,IT,UA</v>
      </c>
      <c r="F2953" s="27" t="str">
        <f>VLOOKUP(B2953,'大货清单（不定期按GOMS更新）'!A:H,2,0)</f>
        <v>Floor One Switch S7 Pet</v>
      </c>
      <c r="G2953" s="28" t="str">
        <f>VLOOKUP(B2953,'大货清单（不定期按GOMS更新）'!A:I,9,FALSE)</f>
        <v>6974950108274,'6974950108274,	 6974950108274</v>
      </c>
      <c r="H2953" s="27" t="str">
        <f>VLOOKUP(B2953,'大货清单（不定期按GOMS更新）'!A:H,7,0)</f>
        <v>Blue</v>
      </c>
      <c r="I2953" s="27" t="str">
        <f>VLOOKUP(B2953,'大货清单（不定期按GOMS更新）'!A:F,6,FALSE)</f>
        <v>ACTIVE</v>
      </c>
      <c r="J2953" s="27" t="str">
        <f>VLOOKUP(B2953,'大货清单（不定期按GOMS更新）'!A:K,11,FALSE)</f>
        <v>15.8</v>
      </c>
      <c r="K2953" s="27" t="str">
        <f>VLOOKUP(B2953,'大货清单（不定期按GOMS更新）'!A:N,12,FALSE)</f>
        <v>845</v>
      </c>
      <c r="L2953" s="27" t="str">
        <f>VLOOKUP(B2953,'大货清单（不定期按GOMS更新）'!A:M,13,FALSE)</f>
        <v>382</v>
      </c>
      <c r="M2953" s="27" t="str">
        <f>VLOOKUP(B2953,'大货清单（不定期按GOMS更新）'!A:N,14,FALSE)</f>
        <v>410</v>
      </c>
      <c r="N2953" s="141" t="s">
        <v>3797</v>
      </c>
      <c r="O2953" s="27">
        <f>IFERROR(VLOOKUP(N2953,'散件迭代（不定期更新）'!C:J,8,FALSE),0)</f>
        <v>0</v>
      </c>
      <c r="P2953" s="27" t="str">
        <f>IFERROR(VLOOKUP(N2953,'散件（更新）'!B:H,3,FALSE),0)</f>
        <v>/</v>
      </c>
      <c r="Q2953" s="27" t="str">
        <f>VLOOKUP(N2953,'散件（更新）'!B:H,2,FALSE)</f>
        <v>114-22200119</v>
      </c>
      <c r="R2953" s="27" t="str">
        <f>VLOOKUP(N2953,'散件（更新）'!B:H,7,FALSE)</f>
        <v>Dirt Water Tank</v>
      </c>
      <c r="S2953" s="27" t="str">
        <f>VLOOKUP(N2953,'散件（更新）'!B:E,4,FALSE)</f>
        <v>https://tineco-yxzt.oss-accelerate.aliyuncs.com/20231219/9FWWD250000_1702948037872.png</v>
      </c>
      <c r="T2953" s="27" t="s">
        <v>8759</v>
      </c>
      <c r="U2953" s="28" t="str">
        <f>VLOOKUP(N2953,'散件（更新）'!B:G,6,FALSE)</f>
        <v>回收桶组件</v>
      </c>
      <c r="V2953" s="28">
        <f>VLOOKUP(N2953,'散件（更新）'!B:I,8,FALSE)</f>
        <v>6974950103798</v>
      </c>
    </row>
    <row r="2954" spans="1:22" ht="14.6">
      <c r="A2954" s="57">
        <v>46169</v>
      </c>
      <c r="B2954" s="53" t="s">
        <v>4893</v>
      </c>
      <c r="C2954" s="27" t="str">
        <f>VLOOKUP(B2954,'大货清单（不定期按GOMS更新）'!A:H,8,0)</f>
        <v>109-22200803</v>
      </c>
      <c r="D2954" s="27" t="str">
        <f>VLOOKUP(B2954,'大货清单（不定期按GOMS更新）'!A:C,3,0)</f>
        <v>CL2220H-03</v>
      </c>
      <c r="E2954" s="27" t="str">
        <f>VLOOKUP(B2954,'大货清单（不定期按GOMS更新）'!A:H,4,0)</f>
        <v>ES,DE,PL,FR,NL,RO,LT,DK,IT,UA</v>
      </c>
      <c r="F2954" s="27" t="str">
        <f>VLOOKUP(B2954,'大货清单（不定期按GOMS更新）'!A:H,2,0)</f>
        <v>Floor One Switch S7 Pet</v>
      </c>
      <c r="G2954" s="28" t="str">
        <f>VLOOKUP(B2954,'大货清单（不定期按GOMS更新）'!A:I,9,FALSE)</f>
        <v>6974950108274,'6974950108274,	 6974950108274</v>
      </c>
      <c r="H2954" s="27" t="str">
        <f>VLOOKUP(B2954,'大货清单（不定期按GOMS更新）'!A:H,7,0)</f>
        <v>Blue</v>
      </c>
      <c r="I2954" s="27" t="str">
        <f>VLOOKUP(B2954,'大货清单（不定期按GOMS更新）'!A:F,6,FALSE)</f>
        <v>ACTIVE</v>
      </c>
      <c r="J2954" s="27" t="str">
        <f>VLOOKUP(B2954,'大货清单（不定期按GOMS更新）'!A:K,11,FALSE)</f>
        <v>15.8</v>
      </c>
      <c r="K2954" s="27" t="str">
        <f>VLOOKUP(B2954,'大货清单（不定期按GOMS更新）'!A:N,12,FALSE)</f>
        <v>845</v>
      </c>
      <c r="L2954" s="27" t="str">
        <f>VLOOKUP(B2954,'大货清单（不定期按GOMS更新）'!A:M,13,FALSE)</f>
        <v>382</v>
      </c>
      <c r="M2954" s="27" t="str">
        <f>VLOOKUP(B2954,'大货清单（不定期按GOMS更新）'!A:N,14,FALSE)</f>
        <v>410</v>
      </c>
      <c r="N2954" s="141" t="s">
        <v>1218</v>
      </c>
      <c r="O2954" s="27">
        <f>IFERROR(VLOOKUP(N2954,'散件迭代（不定期更新）'!C:J,8,FALSE),0)</f>
        <v>0</v>
      </c>
      <c r="P2954" s="27" t="str">
        <f>IFERROR(VLOOKUP(N2954,'散件（更新）'!B:H,3,FALSE),0)</f>
        <v>206-2029-0614</v>
      </c>
      <c r="Q2954" s="27" t="str">
        <f>VLOOKUP(N2954,'散件（更新）'!B:H,2,FALSE)</f>
        <v>114-20290614</v>
      </c>
      <c r="R2954" s="27" t="str">
        <f>VLOOKUP(N2954,'散件（更新）'!B:H,7,FALSE)</f>
        <v>Repair Wheel</v>
      </c>
      <c r="S2954" s="27" t="str">
        <f>VLOOKUP(N2954,'散件（更新）'!B:E,4,FALSE)</f>
        <v>https://tineco-yxzt.oss-accelerate.aliyuncs.com/20231219/9SWRW100000_1702948048100.png</v>
      </c>
      <c r="T2954" s="27" t="s">
        <v>8759</v>
      </c>
      <c r="U2954" s="28" t="str">
        <f>VLOOKUP(N2954,'散件（更新）'!B:G,6,FALSE)</f>
        <v>小轮包胶组件（2个小轮+2个轴）</v>
      </c>
      <c r="V2954" s="28" t="str">
        <f>VLOOKUP(N2954,'散件（更新）'!B:I,8,FALSE)</f>
        <v>6972200198358</v>
      </c>
    </row>
    <row r="2955" spans="1:22" ht="14.6">
      <c r="A2955" s="57">
        <v>46169</v>
      </c>
      <c r="B2955" s="53" t="s">
        <v>4893</v>
      </c>
      <c r="C2955" s="27" t="str">
        <f>VLOOKUP(B2955,'大货清单（不定期按GOMS更新）'!A:H,8,0)</f>
        <v>109-22200803</v>
      </c>
      <c r="D2955" s="27" t="str">
        <f>VLOOKUP(B2955,'大货清单（不定期按GOMS更新）'!A:C,3,0)</f>
        <v>CL2220H-03</v>
      </c>
      <c r="E2955" s="27" t="str">
        <f>VLOOKUP(B2955,'大货清单（不定期按GOMS更新）'!A:H,4,0)</f>
        <v>ES,DE,PL,FR,NL,RO,LT,DK,IT,UA</v>
      </c>
      <c r="F2955" s="27" t="str">
        <f>VLOOKUP(B2955,'大货清单（不定期按GOMS更新）'!A:H,2,0)</f>
        <v>Floor One Switch S7 Pet</v>
      </c>
      <c r="G2955" s="28" t="str">
        <f>VLOOKUP(B2955,'大货清单（不定期按GOMS更新）'!A:I,9,FALSE)</f>
        <v>6974950108274,'6974950108274,	 6974950108274</v>
      </c>
      <c r="H2955" s="27" t="str">
        <f>VLOOKUP(B2955,'大货清单（不定期按GOMS更新）'!A:H,7,0)</f>
        <v>Blue</v>
      </c>
      <c r="I2955" s="27" t="str">
        <f>VLOOKUP(B2955,'大货清单（不定期按GOMS更新）'!A:F,6,FALSE)</f>
        <v>ACTIVE</v>
      </c>
      <c r="J2955" s="27" t="str">
        <f>VLOOKUP(B2955,'大货清单（不定期按GOMS更新）'!A:K,11,FALSE)</f>
        <v>15.8</v>
      </c>
      <c r="K2955" s="27" t="str">
        <f>VLOOKUP(B2955,'大货清单（不定期按GOMS更新）'!A:N,12,FALSE)</f>
        <v>845</v>
      </c>
      <c r="L2955" s="27" t="str">
        <f>VLOOKUP(B2955,'大货清单（不定期按GOMS更新）'!A:M,13,FALSE)</f>
        <v>382</v>
      </c>
      <c r="M2955" s="27" t="str">
        <f>VLOOKUP(B2955,'大货清单（不定期按GOMS更新）'!A:N,14,FALSE)</f>
        <v>410</v>
      </c>
      <c r="N2955" s="141" t="s">
        <v>1435</v>
      </c>
      <c r="O2955" s="27" t="str">
        <f>IFERROR(VLOOKUP(N2955,'散件迭代（不定期更新）'!C:J,8,FALSE),0)</f>
        <v>A36</v>
      </c>
      <c r="P2955" s="27" t="str">
        <f>IFERROR(VLOOKUP(N2955,'散件（更新）'!B:H,3,FALSE),0)</f>
        <v>206-2016-0603</v>
      </c>
      <c r="Q2955" s="27" t="str">
        <f>VLOOKUP(N2955,'散件（更新）'!B:H,2,FALSE)</f>
        <v>114-20160603</v>
      </c>
      <c r="R2955" s="27" t="str">
        <f>VLOOKUP(N2955,'散件（更新）'!B:H,7,FALSE)</f>
        <v>Carpet Brush</v>
      </c>
      <c r="S2955" s="27" t="str">
        <f>VLOOKUP(N2955,'散件（更新）'!B:E,4,FALSE)</f>
        <v>https://tineco-yxzt.oss-accelerate.aliyuncs.com/20231227/9VABP112000_1703640268036.png</v>
      </c>
      <c r="T2955" s="27" t="s">
        <v>8759</v>
      </c>
      <c r="U2955" s="28" t="str">
        <f>VLOOKUP(N2955,'散件（更新）'!B:G,6,FALSE)</f>
        <v>FB2116地毯刷PTC</v>
      </c>
      <c r="V2955" s="28" t="str">
        <f>VLOOKUP(N2955,'散件（更新）'!B:I,8,FALSE)</f>
        <v>6972200199393</v>
      </c>
    </row>
    <row r="2956" spans="1:22" ht="14.6">
      <c r="A2956" s="57">
        <v>46169</v>
      </c>
      <c r="B2956" s="53" t="s">
        <v>4893</v>
      </c>
      <c r="C2956" s="27" t="str">
        <f>VLOOKUP(B2956,'大货清单（不定期按GOMS更新）'!A:H,8,0)</f>
        <v>109-22200803</v>
      </c>
      <c r="D2956" s="27" t="str">
        <f>VLOOKUP(B2956,'大货清单（不定期按GOMS更新）'!A:C,3,0)</f>
        <v>CL2220H-03</v>
      </c>
      <c r="E2956" s="27" t="str">
        <f>VLOOKUP(B2956,'大货清单（不定期按GOMS更新）'!A:H,4,0)</f>
        <v>ES,DE,PL,FR,NL,RO,LT,DK,IT,UA</v>
      </c>
      <c r="F2956" s="27" t="str">
        <f>VLOOKUP(B2956,'大货清单（不定期按GOMS更新）'!A:H,2,0)</f>
        <v>Floor One Switch S7 Pet</v>
      </c>
      <c r="G2956" s="28" t="str">
        <f>VLOOKUP(B2956,'大货清单（不定期按GOMS更新）'!A:I,9,FALSE)</f>
        <v>6974950108274,'6974950108274,	 6974950108274</v>
      </c>
      <c r="H2956" s="27" t="str">
        <f>VLOOKUP(B2956,'大货清单（不定期按GOMS更新）'!A:H,7,0)</f>
        <v>Blue</v>
      </c>
      <c r="I2956" s="27" t="str">
        <f>VLOOKUP(B2956,'大货清单（不定期按GOMS更新）'!A:F,6,FALSE)</f>
        <v>ACTIVE</v>
      </c>
      <c r="J2956" s="27" t="str">
        <f>VLOOKUP(B2956,'大货清单（不定期按GOMS更新）'!A:K,11,FALSE)</f>
        <v>15.8</v>
      </c>
      <c r="K2956" s="27" t="str">
        <f>VLOOKUP(B2956,'大货清单（不定期按GOMS更新）'!A:N,12,FALSE)</f>
        <v>845</v>
      </c>
      <c r="L2956" s="27" t="str">
        <f>VLOOKUP(B2956,'大货清单（不定期按GOMS更新）'!A:M,13,FALSE)</f>
        <v>382</v>
      </c>
      <c r="M2956" s="27" t="str">
        <f>VLOOKUP(B2956,'大货清单（不定期按GOMS更新）'!A:N,14,FALSE)</f>
        <v>410</v>
      </c>
      <c r="N2956" s="141" t="s">
        <v>1361</v>
      </c>
      <c r="O2956" s="27">
        <f>IFERROR(VLOOKUP(N2956,'散件迭代（不定期更新）'!C:J,8,FALSE),0)</f>
        <v>0</v>
      </c>
      <c r="P2956" s="27" t="str">
        <f>IFERROR(VLOOKUP(N2956,'散件（更新）'!B:H,3,FALSE),0)</f>
        <v>206-1965-0506</v>
      </c>
      <c r="Q2956" s="27" t="str">
        <f>VLOOKUP(N2956,'散件（更新）'!B:H,2,FALSE)</f>
        <v>114-19650506</v>
      </c>
      <c r="R2956" s="27" t="str">
        <f>VLOOKUP(N2956,'散件（更新）'!B:H,7,FALSE)</f>
        <v>Mini Power Brush</v>
      </c>
      <c r="S2956" s="27" t="str">
        <f>VLOOKUP(N2956,'散件（更新）'!B:E,4,FALSE)</f>
        <v>https://tineco-yxzt.oss-accelerate.aliyuncs.com/20231219/9VSBM110000_1702948061711.png</v>
      </c>
      <c r="T2956" s="27" t="s">
        <v>8759</v>
      </c>
      <c r="U2956" s="28" t="str">
        <f>VLOOKUP(N2956,'散件（更新）'!B:G,6,FALSE)</f>
        <v>FB1965小电动（3pin）</v>
      </c>
      <c r="V2956" s="28" t="str">
        <f>VLOOKUP(N2956,'散件（更新）'!B:I,8,FALSE)</f>
        <v>6972200198945</v>
      </c>
    </row>
    <row r="2957" spans="1:22">
      <c r="A2957" s="57">
        <v>46169</v>
      </c>
      <c r="B2957" s="53" t="s">
        <v>4893</v>
      </c>
      <c r="C2957" s="27" t="str">
        <f>VLOOKUP(B2957,'大货清单（不定期按GOMS更新）'!A:H,8,0)</f>
        <v>109-22200803</v>
      </c>
      <c r="D2957" s="27" t="str">
        <f>VLOOKUP(B2957,'大货清单（不定期按GOMS更新）'!A:C,3,0)</f>
        <v>CL2220H-03</v>
      </c>
      <c r="E2957" s="27" t="str">
        <f>VLOOKUP(B2957,'大货清单（不定期按GOMS更新）'!A:H,4,0)</f>
        <v>ES,DE,PL,FR,NL,RO,LT,DK,IT,UA</v>
      </c>
      <c r="F2957" s="27" t="str">
        <f>VLOOKUP(B2957,'大货清单（不定期按GOMS更新）'!A:H,2,0)</f>
        <v>Floor One Switch S7 Pet</v>
      </c>
      <c r="G2957" s="28" t="str">
        <f>VLOOKUP(B2957,'大货清单（不定期按GOMS更新）'!A:I,9,FALSE)</f>
        <v>6974950108274,'6974950108274,	 6974950108274</v>
      </c>
      <c r="H2957" s="27" t="str">
        <f>VLOOKUP(B2957,'大货清单（不定期按GOMS更新）'!A:H,7,0)</f>
        <v>Blue</v>
      </c>
      <c r="I2957" s="27" t="str">
        <f>VLOOKUP(B2957,'大货清单（不定期按GOMS更新）'!A:F,6,FALSE)</f>
        <v>ACTIVE</v>
      </c>
      <c r="J2957" s="27" t="str">
        <f>VLOOKUP(B2957,'大货清单（不定期按GOMS更新）'!A:K,11,FALSE)</f>
        <v>15.8</v>
      </c>
      <c r="K2957" s="27" t="str">
        <f>VLOOKUP(B2957,'大货清单（不定期按GOMS更新）'!A:N,12,FALSE)</f>
        <v>845</v>
      </c>
      <c r="L2957" s="27" t="str">
        <f>VLOOKUP(B2957,'大货清单（不定期按GOMS更新）'!A:M,13,FALSE)</f>
        <v>382</v>
      </c>
      <c r="M2957" s="27" t="str">
        <f>VLOOKUP(B2957,'大货清单（不定期按GOMS更新）'!A:N,14,FALSE)</f>
        <v>410</v>
      </c>
      <c r="N2957" s="53" t="s">
        <v>3833</v>
      </c>
      <c r="O2957" s="27">
        <f>IFERROR(VLOOKUP(N2957,'散件迭代（不定期更新）'!C:J,8,FALSE),0)</f>
        <v>0</v>
      </c>
      <c r="P2957" s="27" t="str">
        <f>IFERROR(VLOOKUP(N2957,'散件（更新）'!B:H,3,FALSE),0)</f>
        <v>/</v>
      </c>
      <c r="Q2957" s="27" t="str">
        <f>VLOOKUP(N2957,'散件（更新）'!B:H,2,FALSE)</f>
        <v>114-22250005</v>
      </c>
      <c r="R2957" s="27" t="str">
        <f>VLOOKUP(N2957,'散件（更新）'!B:H,7,FALSE)</f>
        <v>Tube Assembly</v>
      </c>
      <c r="S2957" s="27">
        <f>VLOOKUP(N2957,'散件（更新）'!B:E,4,FALSE)</f>
        <v>0</v>
      </c>
      <c r="T2957" s="27" t="s">
        <v>8759</v>
      </c>
      <c r="U2957" s="28" t="str">
        <f>VLOOKUP(N2957,'散件（更新）'!B:G,6,FALSE)</f>
        <v>金属直管组件低配</v>
      </c>
      <c r="V2957" s="28">
        <f>VLOOKUP(N2957,'散件（更新）'!B:I,8,FALSE)</f>
        <v>6974950104795</v>
      </c>
    </row>
    <row r="2958" spans="1:22">
      <c r="A2958" s="57">
        <v>46169</v>
      </c>
      <c r="B2958" s="53" t="s">
        <v>4672</v>
      </c>
      <c r="C2958" s="27" t="str">
        <f>VLOOKUP(B2958,'大货清单（不定期按GOMS更新）'!A:H,8,0)</f>
        <v>109-23350702</v>
      </c>
      <c r="D2958" s="27" t="str">
        <f>VLOOKUP(B2958,'大货清单（不定期按GOMS更新）'!A:C,3,0)</f>
        <v>CL2335G-02</v>
      </c>
      <c r="E2958" s="27" t="str">
        <f>VLOOKUP(B2958,'大货清单（不定期按GOMS更新）'!A:H,4,0)</f>
        <v>DE,CH,ES,PL,FR,NL,AT,LT,DK,RO,GR,IT,UA,HU</v>
      </c>
      <c r="F2958" s="27" t="str">
        <f>VLOOKUP(B2958,'大货清单（不定期按GOMS更新）'!A:H,2,0)</f>
        <v>Floor One S7 Flashdry Pet</v>
      </c>
      <c r="G2958" s="28" t="str">
        <f>VLOOKUP(B2958,'大货清单（不定期按GOMS更新）'!A:I,9,FALSE)</f>
        <v>6974950105464,	 6974950105464</v>
      </c>
      <c r="H2958" s="27" t="str">
        <f>VLOOKUP(B2958,'大货清单（不定期按GOMS更新）'!A:H,7,0)</f>
        <v>Blue</v>
      </c>
      <c r="I2958" s="27" t="str">
        <f>VLOOKUP(B2958,'大货清单（不定期按GOMS更新）'!A:F,6,FALSE)</f>
        <v>ACTIVE</v>
      </c>
      <c r="J2958" s="27" t="str">
        <f>VLOOKUP(B2958,'大货清单（不定期按GOMS更新）'!A:K,11,FALSE)</f>
        <v>10.5</v>
      </c>
      <c r="K2958" s="27" t="str">
        <f>VLOOKUP(B2958,'大货清单（不定期按GOMS更新）'!A:N,12,FALSE)</f>
        <v>674</v>
      </c>
      <c r="L2958" s="27" t="str">
        <f>VLOOKUP(B2958,'大货清单（不定期按GOMS更新）'!A:M,13,FALSE)</f>
        <v>332</v>
      </c>
      <c r="M2958" s="27" t="str">
        <f>VLOOKUP(B2958,'大货清单（不定期按GOMS更新）'!A:N,14,FALSE)</f>
        <v>326</v>
      </c>
      <c r="N2958" s="53" t="s">
        <v>4069</v>
      </c>
      <c r="O2958" s="27" t="str">
        <f>IFERROR(VLOOKUP(N2958,'散件迭代（不定期更新）'!C:J,8,FALSE),0)</f>
        <v>A51</v>
      </c>
      <c r="P2958" s="27" t="str">
        <f>IFERROR(VLOOKUP(N2958,'散件（更新）'!B:H,3,FALSE),0)</f>
        <v>/</v>
      </c>
      <c r="Q2958" s="27" t="str">
        <f>VLOOKUP(N2958,'散件（更新）'!B:H,2,FALSE)</f>
        <v>114-23350409</v>
      </c>
      <c r="R2958" s="27" t="str">
        <f>VLOOKUP(N2958,'散件（更新）'!B:H,7,FALSE)</f>
        <v>Brush Roller Cover</v>
      </c>
      <c r="S2958" s="27">
        <f>VLOOKUP(N2958,'散件（更新）'!B:E,4,FALSE)</f>
        <v>0</v>
      </c>
      <c r="T2958" s="27" t="s">
        <v>8759</v>
      </c>
      <c r="U2958" s="28" t="str">
        <f>VLOOKUP(N2958,'散件（更新）'!B:G,6,FALSE)</f>
        <v>滚刷盖超声组件</v>
      </c>
      <c r="V2958" s="28" t="str">
        <f>VLOOKUP(N2958,'散件（更新）'!B:I,8,FALSE)</f>
        <v>6974950106195</v>
      </c>
    </row>
    <row r="2959" spans="1:22">
      <c r="A2959" s="57">
        <v>46169</v>
      </c>
      <c r="B2959" s="53" t="s">
        <v>4672</v>
      </c>
      <c r="C2959" s="27" t="str">
        <f>VLOOKUP(B2959,'大货清单（不定期按GOMS更新）'!A:H,8,0)</f>
        <v>109-23350702</v>
      </c>
      <c r="D2959" s="27" t="str">
        <f>VLOOKUP(B2959,'大货清单（不定期按GOMS更新）'!A:C,3,0)</f>
        <v>CL2335G-02</v>
      </c>
      <c r="E2959" s="27" t="str">
        <f>VLOOKUP(B2959,'大货清单（不定期按GOMS更新）'!A:H,4,0)</f>
        <v>DE,CH,ES,PL,FR,NL,AT,LT,DK,RO,GR,IT,UA,HU</v>
      </c>
      <c r="F2959" s="27" t="str">
        <f>VLOOKUP(B2959,'大货清单（不定期按GOMS更新）'!A:H,2,0)</f>
        <v>Floor One S7 Flashdry Pet</v>
      </c>
      <c r="G2959" s="28" t="str">
        <f>VLOOKUP(B2959,'大货清单（不定期按GOMS更新）'!A:I,9,FALSE)</f>
        <v>6974950105464,	 6974950105464</v>
      </c>
      <c r="H2959" s="27" t="str">
        <f>VLOOKUP(B2959,'大货清单（不定期按GOMS更新）'!A:H,7,0)</f>
        <v>Blue</v>
      </c>
      <c r="I2959" s="27" t="str">
        <f>VLOOKUP(B2959,'大货清单（不定期按GOMS更新）'!A:F,6,FALSE)</f>
        <v>ACTIVE</v>
      </c>
      <c r="J2959" s="27" t="str">
        <f>VLOOKUP(B2959,'大货清单（不定期按GOMS更新）'!A:K,11,FALSE)</f>
        <v>10.5</v>
      </c>
      <c r="K2959" s="27" t="str">
        <f>VLOOKUP(B2959,'大货清单（不定期按GOMS更新）'!A:N,12,FALSE)</f>
        <v>674</v>
      </c>
      <c r="L2959" s="27" t="str">
        <f>VLOOKUP(B2959,'大货清单（不定期按GOMS更新）'!A:M,13,FALSE)</f>
        <v>332</v>
      </c>
      <c r="M2959" s="27" t="str">
        <f>VLOOKUP(B2959,'大货清单（不定期按GOMS更新）'!A:N,14,FALSE)</f>
        <v>326</v>
      </c>
      <c r="N2959" s="53" t="s">
        <v>4422</v>
      </c>
      <c r="O2959" s="27">
        <f>IFERROR(VLOOKUP(N2959,'散件迭代（不定期更新）'!C:J,8,FALSE),0)</f>
        <v>0</v>
      </c>
      <c r="P2959" s="27" t="str">
        <f>IFERROR(VLOOKUP(N2959,'散件（更新）'!B:H,3,FALSE),0)</f>
        <v>/</v>
      </c>
      <c r="Q2959" s="27" t="str">
        <f>VLOOKUP(N2959,'散件（更新）'!B:H,2,FALSE)</f>
        <v>114-23350408</v>
      </c>
      <c r="R2959" s="27" t="str">
        <f>VLOOKUP(N2959,'散件（更新）'!B:H,7,FALSE)</f>
        <v>Brush Roller</v>
      </c>
      <c r="S2959" s="27" t="str">
        <f>VLOOKUP(N2959,'散件（更新）'!B:E,4,FALSE)</f>
        <v>https://tineco-yxzt.oss-accelerate.aliyuncs.com/20241021/gunshua_1729475885815.jpeg</v>
      </c>
      <c r="T2959" s="27" t="s">
        <v>8759</v>
      </c>
      <c r="U2959" s="28" t="str">
        <f>VLOOKUP(N2959,'散件（更新）'!B:G,6,FALSE)</f>
        <v>滚刷组件</v>
      </c>
      <c r="V2959" s="28" t="str">
        <f>VLOOKUP(N2959,'散件（更新）'!B:I,8,FALSE)</f>
        <v>6974950106188</v>
      </c>
    </row>
    <row r="2960" spans="1:22">
      <c r="A2960" s="57">
        <v>46169</v>
      </c>
      <c r="B2960" s="53" t="s">
        <v>4672</v>
      </c>
      <c r="C2960" s="27" t="str">
        <f>VLOOKUP(B2960,'大货清单（不定期按GOMS更新）'!A:H,8,0)</f>
        <v>109-23350702</v>
      </c>
      <c r="D2960" s="27" t="str">
        <f>VLOOKUP(B2960,'大货清单（不定期按GOMS更新）'!A:C,3,0)</f>
        <v>CL2335G-02</v>
      </c>
      <c r="E2960" s="27" t="str">
        <f>VLOOKUP(B2960,'大货清单（不定期按GOMS更新）'!A:H,4,0)</f>
        <v>DE,CH,ES,PL,FR,NL,AT,LT,DK,RO,GR,IT,UA,HU</v>
      </c>
      <c r="F2960" s="27" t="str">
        <f>VLOOKUP(B2960,'大货清单（不定期按GOMS更新）'!A:H,2,0)</f>
        <v>Floor One S7 Flashdry Pet</v>
      </c>
      <c r="G2960" s="28" t="str">
        <f>VLOOKUP(B2960,'大货清单（不定期按GOMS更新）'!A:I,9,FALSE)</f>
        <v>6974950105464,	 6974950105464</v>
      </c>
      <c r="H2960" s="27" t="str">
        <f>VLOOKUP(B2960,'大货清单（不定期按GOMS更新）'!A:H,7,0)</f>
        <v>Blue</v>
      </c>
      <c r="I2960" s="27" t="str">
        <f>VLOOKUP(B2960,'大货清单（不定期按GOMS更新）'!A:F,6,FALSE)</f>
        <v>ACTIVE</v>
      </c>
      <c r="J2960" s="27" t="str">
        <f>VLOOKUP(B2960,'大货清单（不定期按GOMS更新）'!A:K,11,FALSE)</f>
        <v>10.5</v>
      </c>
      <c r="K2960" s="27" t="str">
        <f>VLOOKUP(B2960,'大货清单（不定期按GOMS更新）'!A:N,12,FALSE)</f>
        <v>674</v>
      </c>
      <c r="L2960" s="27" t="str">
        <f>VLOOKUP(B2960,'大货清单（不定期按GOMS更新）'!A:M,13,FALSE)</f>
        <v>332</v>
      </c>
      <c r="M2960" s="27" t="str">
        <f>VLOOKUP(B2960,'大货清单（不定期按GOMS更新）'!A:N,14,FALSE)</f>
        <v>326</v>
      </c>
      <c r="N2960" s="53" t="s">
        <v>2427</v>
      </c>
      <c r="O2960" s="27" t="str">
        <f>IFERROR(VLOOKUP(N2960,'散件迭代（不定期更新）'!C:J,8,FALSE),0)</f>
        <v>A43</v>
      </c>
      <c r="P2960" s="27" t="str">
        <f>IFERROR(VLOOKUP(N2960,'散件（更新）'!B:H,3,FALSE),0)</f>
        <v>/</v>
      </c>
      <c r="Q2960" s="27" t="str">
        <f>VLOOKUP(N2960,'散件（更新）'!B:H,2,FALSE)</f>
        <v>114-22230309</v>
      </c>
      <c r="R2960" s="27" t="str">
        <f>VLOOKUP(N2960,'散件（更新）'!B:H,7,FALSE)</f>
        <v>HEPA Assy</v>
      </c>
      <c r="S2960" s="27" t="str">
        <f>VLOOKUP(N2960,'散件（更新）'!B:E,4,FALSE)</f>
        <v>https://tineco-yxzt.oss-accelerate.aliyuncs.com/20231219/9FWFA110000_1702948014903.png</v>
      </c>
      <c r="T2960" s="27" t="s">
        <v>8759</v>
      </c>
      <c r="U2960" s="28" t="str">
        <f>VLOOKUP(N2960,'散件（更新）'!B:G,6,FALSE)</f>
        <v>前置方形过滤器滤网组件</v>
      </c>
      <c r="V2960" s="28">
        <f>VLOOKUP(N2960,'散件（更新）'!B:I,8,FALSE)</f>
        <v>6974950103217</v>
      </c>
    </row>
    <row r="2961" spans="1:22">
      <c r="A2961" s="57">
        <v>46169</v>
      </c>
      <c r="B2961" s="53" t="s">
        <v>4672</v>
      </c>
      <c r="C2961" s="27" t="str">
        <f>VLOOKUP(B2961,'大货清单（不定期按GOMS更新）'!A:H,8,0)</f>
        <v>109-23350702</v>
      </c>
      <c r="D2961" s="27" t="str">
        <f>VLOOKUP(B2961,'大货清单（不定期按GOMS更新）'!A:C,3,0)</f>
        <v>CL2335G-02</v>
      </c>
      <c r="E2961" s="27" t="str">
        <f>VLOOKUP(B2961,'大货清单（不定期按GOMS更新）'!A:H,4,0)</f>
        <v>DE,CH,ES,PL,FR,NL,AT,LT,DK,RO,GR,IT,UA,HU</v>
      </c>
      <c r="F2961" s="27" t="str">
        <f>VLOOKUP(B2961,'大货清单（不定期按GOMS更新）'!A:H,2,0)</f>
        <v>Floor One S7 Flashdry Pet</v>
      </c>
      <c r="G2961" s="28" t="str">
        <f>VLOOKUP(B2961,'大货清单（不定期按GOMS更新）'!A:I,9,FALSE)</f>
        <v>6974950105464,	 6974950105464</v>
      </c>
      <c r="H2961" s="27" t="str">
        <f>VLOOKUP(B2961,'大货清单（不定期按GOMS更新）'!A:H,7,0)</f>
        <v>Blue</v>
      </c>
      <c r="I2961" s="27" t="str">
        <f>VLOOKUP(B2961,'大货清单（不定期按GOMS更新）'!A:F,6,FALSE)</f>
        <v>ACTIVE</v>
      </c>
      <c r="J2961" s="27" t="str">
        <f>VLOOKUP(B2961,'大货清单（不定期按GOMS更新）'!A:K,11,FALSE)</f>
        <v>10.5</v>
      </c>
      <c r="K2961" s="27" t="str">
        <f>VLOOKUP(B2961,'大货清单（不定期按GOMS更新）'!A:N,12,FALSE)</f>
        <v>674</v>
      </c>
      <c r="L2961" s="27" t="str">
        <f>VLOOKUP(B2961,'大货清单（不定期按GOMS更新）'!A:M,13,FALSE)</f>
        <v>332</v>
      </c>
      <c r="M2961" s="27" t="str">
        <f>VLOOKUP(B2961,'大货清单（不定期按GOMS更新）'!A:N,14,FALSE)</f>
        <v>326</v>
      </c>
      <c r="N2961" s="53" t="s">
        <v>1164</v>
      </c>
      <c r="O2961" s="27">
        <f>IFERROR(VLOOKUP(N2961,'散件迭代（不定期更新）'!C:J,8,FALSE),0)</f>
        <v>0</v>
      </c>
      <c r="P2961" s="27" t="str">
        <f>IFERROR(VLOOKUP(N2961,'散件（更新）'!B:H,3,FALSE),0)</f>
        <v>206-2123-0220</v>
      </c>
      <c r="Q2961" s="27" t="str">
        <f>VLOOKUP(N2961,'散件（更新）'!B:H,2,FALSE)</f>
        <v>114-21230220</v>
      </c>
      <c r="R2961" s="27" t="str">
        <f>VLOOKUP(N2961,'散件（更新）'!B:H,7,FALSE)</f>
        <v>Accessory Holder</v>
      </c>
      <c r="S2961" s="27" t="str">
        <f>VLOOKUP(N2961,'散件（更新）'!B:E,4,FALSE)</f>
        <v>https://tineco-yxzt.oss-accelerate.aliyuncs.com/20231219/9FWHA200000_1702948016019.png</v>
      </c>
      <c r="T2961" s="27" t="s">
        <v>8759</v>
      </c>
      <c r="U2961" s="28" t="str">
        <f>VLOOKUP(N2961,'散件（更新）'!B:G,6,FALSE)</f>
        <v>收纳架组合</v>
      </c>
      <c r="V2961" s="28">
        <f>VLOOKUP(N2961,'散件（更新）'!B:I,8,FALSE)</f>
        <v>6974950101060</v>
      </c>
    </row>
    <row r="2962" spans="1:22">
      <c r="A2962" s="57">
        <v>46169</v>
      </c>
      <c r="B2962" s="53" t="s">
        <v>4672</v>
      </c>
      <c r="C2962" s="27" t="str">
        <f>VLOOKUP(B2962,'大货清单（不定期按GOMS更新）'!A:H,8,0)</f>
        <v>109-23350702</v>
      </c>
      <c r="D2962" s="27" t="str">
        <f>VLOOKUP(B2962,'大货清单（不定期按GOMS更新）'!A:C,3,0)</f>
        <v>CL2335G-02</v>
      </c>
      <c r="E2962" s="27" t="str">
        <f>VLOOKUP(B2962,'大货清单（不定期按GOMS更新）'!A:H,4,0)</f>
        <v>DE,CH,ES,PL,FR,NL,AT,LT,DK,RO,GR,IT,UA,HU</v>
      </c>
      <c r="F2962" s="27" t="str">
        <f>VLOOKUP(B2962,'大货清单（不定期按GOMS更新）'!A:H,2,0)</f>
        <v>Floor One S7 Flashdry Pet</v>
      </c>
      <c r="G2962" s="28" t="str">
        <f>VLOOKUP(B2962,'大货清单（不定期按GOMS更新）'!A:I,9,FALSE)</f>
        <v>6974950105464,	 6974950105464</v>
      </c>
      <c r="H2962" s="27" t="str">
        <f>VLOOKUP(B2962,'大货清单（不定期按GOMS更新）'!A:H,7,0)</f>
        <v>Blue</v>
      </c>
      <c r="I2962" s="27" t="str">
        <f>VLOOKUP(B2962,'大货清单（不定期按GOMS更新）'!A:F,6,FALSE)</f>
        <v>ACTIVE</v>
      </c>
      <c r="J2962" s="27" t="str">
        <f>VLOOKUP(B2962,'大货清单（不定期按GOMS更新）'!A:K,11,FALSE)</f>
        <v>10.5</v>
      </c>
      <c r="K2962" s="27" t="str">
        <f>VLOOKUP(B2962,'大货清单（不定期按GOMS更新）'!A:N,12,FALSE)</f>
        <v>674</v>
      </c>
      <c r="L2962" s="27" t="str">
        <f>VLOOKUP(B2962,'大货清单（不定期按GOMS更新）'!A:M,13,FALSE)</f>
        <v>332</v>
      </c>
      <c r="M2962" s="27" t="str">
        <f>VLOOKUP(B2962,'大货清单（不定期按GOMS更新）'!A:N,14,FALSE)</f>
        <v>326</v>
      </c>
      <c r="N2962" s="53" t="s">
        <v>4467</v>
      </c>
      <c r="O2962" s="27">
        <f>IFERROR(VLOOKUP(N2962,'散件迭代（不定期更新）'!C:J,8,FALSE),0)</f>
        <v>0</v>
      </c>
      <c r="P2962" s="27" t="str">
        <f>IFERROR(VLOOKUP(N2962,'散件（更新）'!B:H,3,FALSE),0)</f>
        <v>/</v>
      </c>
      <c r="Q2962" s="27" t="str">
        <f>VLOOKUP(N2962,'散件（更新）'!B:H,2,FALSE)</f>
        <v>114-23350700</v>
      </c>
      <c r="R2962" s="27" t="str">
        <f>VLOOKUP(N2962,'散件（更新）'!B:H,7,FALSE)</f>
        <v>Charging Base</v>
      </c>
      <c r="S2962" s="27">
        <f>VLOOKUP(N2962,'散件（更新）'!B:E,4,FALSE)</f>
        <v>0</v>
      </c>
      <c r="T2962" s="27" t="s">
        <v>8759</v>
      </c>
      <c r="U2962" s="28" t="str">
        <f>VLOOKUP(N2962,'散件（更新）'!B:G,6,FALSE)</f>
        <v>欧版烘干托盘组件</v>
      </c>
      <c r="V2962" s="28" t="str">
        <f>VLOOKUP(N2962,'散件（更新）'!B:I,8,FALSE)</f>
        <v>6974950106096</v>
      </c>
    </row>
    <row r="2963" spans="1:22">
      <c r="A2963" s="57">
        <v>46169</v>
      </c>
      <c r="B2963" s="53" t="s">
        <v>4672</v>
      </c>
      <c r="C2963" s="27" t="str">
        <f>VLOOKUP(B2963,'大货清单（不定期按GOMS更新）'!A:H,8,0)</f>
        <v>109-23350702</v>
      </c>
      <c r="D2963" s="27" t="str">
        <f>VLOOKUP(B2963,'大货清单（不定期按GOMS更新）'!A:C,3,0)</f>
        <v>CL2335G-02</v>
      </c>
      <c r="E2963" s="27" t="str">
        <f>VLOOKUP(B2963,'大货清单（不定期按GOMS更新）'!A:H,4,0)</f>
        <v>DE,CH,ES,PL,FR,NL,AT,LT,DK,RO,GR,IT,UA,HU</v>
      </c>
      <c r="F2963" s="27" t="str">
        <f>VLOOKUP(B2963,'大货清单（不定期按GOMS更新）'!A:H,2,0)</f>
        <v>Floor One S7 Flashdry Pet</v>
      </c>
      <c r="G2963" s="28" t="str">
        <f>VLOOKUP(B2963,'大货清单（不定期按GOMS更新）'!A:I,9,FALSE)</f>
        <v>6974950105464,	 6974950105464</v>
      </c>
      <c r="H2963" s="27" t="str">
        <f>VLOOKUP(B2963,'大货清单（不定期按GOMS更新）'!A:H,7,0)</f>
        <v>Blue</v>
      </c>
      <c r="I2963" s="27" t="str">
        <f>VLOOKUP(B2963,'大货清单（不定期按GOMS更新）'!A:F,6,FALSE)</f>
        <v>ACTIVE</v>
      </c>
      <c r="J2963" s="27" t="str">
        <f>VLOOKUP(B2963,'大货清单（不定期按GOMS更新）'!A:K,11,FALSE)</f>
        <v>10.5</v>
      </c>
      <c r="K2963" s="27" t="str">
        <f>VLOOKUP(B2963,'大货清单（不定期按GOMS更新）'!A:N,12,FALSE)</f>
        <v>674</v>
      </c>
      <c r="L2963" s="27" t="str">
        <f>VLOOKUP(B2963,'大货清单（不定期按GOMS更新）'!A:M,13,FALSE)</f>
        <v>332</v>
      </c>
      <c r="M2963" s="27" t="str">
        <f>VLOOKUP(B2963,'大货清单（不定期按GOMS更新）'!A:N,14,FALSE)</f>
        <v>326</v>
      </c>
      <c r="N2963" s="53" t="s">
        <v>4359</v>
      </c>
      <c r="O2963" s="27">
        <f>IFERROR(VLOOKUP(N2963,'散件迭代（不定期更新）'!C:J,8,FALSE),0)</f>
        <v>0</v>
      </c>
      <c r="P2963" s="27" t="str">
        <f>IFERROR(VLOOKUP(N2963,'散件（更新）'!B:H,3,FALSE),0)</f>
        <v>/</v>
      </c>
      <c r="Q2963" s="27" t="str">
        <f>VLOOKUP(N2963,'散件（更新）'!B:H,2,FALSE)</f>
        <v>114-23350406</v>
      </c>
      <c r="R2963" s="27" t="str">
        <f>VLOOKUP(N2963,'散件（更新）'!B:H,7,FALSE)</f>
        <v>Battery</v>
      </c>
      <c r="S2963" s="27">
        <f>VLOOKUP(N2963,'散件（更新）'!B:E,4,FALSE)</f>
        <v>0</v>
      </c>
      <c r="T2963" s="27" t="s">
        <v>8759</v>
      </c>
      <c r="U2963" s="28" t="str">
        <f>VLOOKUP(N2963,'散件（更新）'!B:G,6,FALSE)</f>
        <v>电池包组件</v>
      </c>
      <c r="V2963" s="28" t="str">
        <f>VLOOKUP(N2963,'散件（更新）'!B:I,8,FALSE)</f>
        <v>6974950106157</v>
      </c>
    </row>
    <row r="2964" spans="1:22">
      <c r="A2964" s="57">
        <v>46169</v>
      </c>
      <c r="B2964" s="53" t="s">
        <v>4672</v>
      </c>
      <c r="C2964" s="27" t="str">
        <f>VLOOKUP(B2964,'大货清单（不定期按GOMS更新）'!A:H,8,0)</f>
        <v>109-23350702</v>
      </c>
      <c r="D2964" s="27" t="str">
        <f>VLOOKUP(B2964,'大货清单（不定期按GOMS更新）'!A:C,3,0)</f>
        <v>CL2335G-02</v>
      </c>
      <c r="E2964" s="27" t="str">
        <f>VLOOKUP(B2964,'大货清单（不定期按GOMS更新）'!A:H,4,0)</f>
        <v>DE,CH,ES,PL,FR,NL,AT,LT,DK,RO,GR,IT,UA,HU</v>
      </c>
      <c r="F2964" s="27" t="str">
        <f>VLOOKUP(B2964,'大货清单（不定期按GOMS更新）'!A:H,2,0)</f>
        <v>Floor One S7 Flashdry Pet</v>
      </c>
      <c r="G2964" s="28" t="str">
        <f>VLOOKUP(B2964,'大货清单（不定期按GOMS更新）'!A:I,9,FALSE)</f>
        <v>6974950105464,	 6974950105464</v>
      </c>
      <c r="H2964" s="27" t="str">
        <f>VLOOKUP(B2964,'大货清单（不定期按GOMS更新）'!A:H,7,0)</f>
        <v>Blue</v>
      </c>
      <c r="I2964" s="27" t="str">
        <f>VLOOKUP(B2964,'大货清单（不定期按GOMS更新）'!A:F,6,FALSE)</f>
        <v>ACTIVE</v>
      </c>
      <c r="J2964" s="27" t="str">
        <f>VLOOKUP(B2964,'大货清单（不定期按GOMS更新）'!A:K,11,FALSE)</f>
        <v>10.5</v>
      </c>
      <c r="K2964" s="27" t="str">
        <f>VLOOKUP(B2964,'大货清单（不定期按GOMS更新）'!A:N,12,FALSE)</f>
        <v>674</v>
      </c>
      <c r="L2964" s="27" t="str">
        <f>VLOOKUP(B2964,'大货清单（不定期按GOMS更新）'!A:M,13,FALSE)</f>
        <v>332</v>
      </c>
      <c r="M2964" s="27" t="str">
        <f>VLOOKUP(B2964,'大货清单（不定期按GOMS更新）'!A:N,14,FALSE)</f>
        <v>326</v>
      </c>
      <c r="N2964" s="53" t="s">
        <v>4087</v>
      </c>
      <c r="O2964" s="27">
        <f>IFERROR(VLOOKUP(N2964,'散件迭代（不定期更新）'!C:J,8,FALSE),0)</f>
        <v>0</v>
      </c>
      <c r="P2964" s="27" t="str">
        <f>IFERROR(VLOOKUP(N2964,'散件（更新）'!B:H,3,FALSE),0)</f>
        <v>/</v>
      </c>
      <c r="Q2964" s="27" t="str">
        <f>VLOOKUP(N2964,'散件（更新）'!B:H,2,FALSE)</f>
        <v>114-23350603</v>
      </c>
      <c r="R2964" s="27" t="str">
        <f>VLOOKUP(N2964,'散件（更新）'!B:H,7,FALSE)</f>
        <v>Repair Charging Chip</v>
      </c>
      <c r="S2964" s="27">
        <f>VLOOKUP(N2964,'散件（更新）'!B:E,4,FALSE)</f>
        <v>0</v>
      </c>
      <c r="T2964" s="27" t="s">
        <v>8759</v>
      </c>
      <c r="U2964" s="28" t="str">
        <f>VLOOKUP(N2964,'散件（更新）'!B:G,6,FALSE)</f>
        <v>托盘充电盒组件（烘干版）</v>
      </c>
      <c r="V2964" s="28" t="str">
        <f>VLOOKUP(N2964,'散件（更新）'!B:I,8,FALSE)</f>
        <v>6974950106218</v>
      </c>
    </row>
    <row r="2965" spans="1:22">
      <c r="A2965" s="57">
        <v>46169</v>
      </c>
      <c r="B2965" s="53" t="s">
        <v>4672</v>
      </c>
      <c r="C2965" s="27" t="str">
        <f>VLOOKUP(B2965,'大货清单（不定期按GOMS更新）'!A:H,8,0)</f>
        <v>109-23350702</v>
      </c>
      <c r="D2965" s="27" t="str">
        <f>VLOOKUP(B2965,'大货清单（不定期按GOMS更新）'!A:C,3,0)</f>
        <v>CL2335G-02</v>
      </c>
      <c r="E2965" s="27" t="str">
        <f>VLOOKUP(B2965,'大货清单（不定期按GOMS更新）'!A:H,4,0)</f>
        <v>DE,CH,ES,PL,FR,NL,AT,LT,DK,RO,GR,IT,UA,HU</v>
      </c>
      <c r="F2965" s="27" t="str">
        <f>VLOOKUP(B2965,'大货清单（不定期按GOMS更新）'!A:H,2,0)</f>
        <v>Floor One S7 Flashdry Pet</v>
      </c>
      <c r="G2965" s="28" t="str">
        <f>VLOOKUP(B2965,'大货清单（不定期按GOMS更新）'!A:I,9,FALSE)</f>
        <v>6974950105464,	 6974950105464</v>
      </c>
      <c r="H2965" s="27" t="str">
        <f>VLOOKUP(B2965,'大货清单（不定期按GOMS更新）'!A:H,7,0)</f>
        <v>Blue</v>
      </c>
      <c r="I2965" s="27" t="str">
        <f>VLOOKUP(B2965,'大货清单（不定期按GOMS更新）'!A:F,6,FALSE)</f>
        <v>ACTIVE</v>
      </c>
      <c r="J2965" s="27" t="str">
        <f>VLOOKUP(B2965,'大货清单（不定期按GOMS更新）'!A:K,11,FALSE)</f>
        <v>10.5</v>
      </c>
      <c r="K2965" s="27" t="str">
        <f>VLOOKUP(B2965,'大货清单（不定期按GOMS更新）'!A:N,12,FALSE)</f>
        <v>674</v>
      </c>
      <c r="L2965" s="27" t="str">
        <f>VLOOKUP(B2965,'大货清单（不定期按GOMS更新）'!A:M,13,FALSE)</f>
        <v>332</v>
      </c>
      <c r="M2965" s="27" t="str">
        <f>VLOOKUP(B2965,'大货清单（不定期按GOMS更新）'!A:N,14,FALSE)</f>
        <v>326</v>
      </c>
      <c r="N2965" s="53" t="s">
        <v>4342</v>
      </c>
      <c r="O2965" s="27">
        <f>IFERROR(VLOOKUP(N2965,'散件迭代（不定期更新）'!C:J,8,FALSE),0)</f>
        <v>0</v>
      </c>
      <c r="P2965" s="27" t="str">
        <f>IFERROR(VLOOKUP(N2965,'散件（更新）'!B:H,3,FALSE),0)</f>
        <v>/</v>
      </c>
      <c r="Q2965" s="27" t="str">
        <f>VLOOKUP(N2965,'散件（更新）'!B:H,2,FALSE)</f>
        <v>114-23350402</v>
      </c>
      <c r="R2965" s="27" t="str">
        <f>VLOOKUP(N2965,'散件（更新）'!B:H,7,FALSE)</f>
        <v>Display Screen</v>
      </c>
      <c r="S2965" s="27">
        <f>VLOOKUP(N2965,'散件（更新）'!B:E,4,FALSE)</f>
        <v>0</v>
      </c>
      <c r="T2965" s="27" t="s">
        <v>8759</v>
      </c>
      <c r="U2965" s="28" t="str">
        <f>VLOOKUP(N2965,'散件（更新）'!B:G,6,FALSE)</f>
        <v> LED显示屏组件</v>
      </c>
      <c r="V2965" s="28" t="str">
        <f>VLOOKUP(N2965,'散件（更新）'!B:I,8,FALSE)</f>
        <v>6974950106102</v>
      </c>
    </row>
    <row r="2966" spans="1:22">
      <c r="A2966" s="57">
        <v>46169</v>
      </c>
      <c r="B2966" s="53" t="s">
        <v>4672</v>
      </c>
      <c r="C2966" s="27" t="str">
        <f>VLOOKUP(B2966,'大货清单（不定期按GOMS更新）'!A:H,8,0)</f>
        <v>109-23350702</v>
      </c>
      <c r="D2966" s="27" t="str">
        <f>VLOOKUP(B2966,'大货清单（不定期按GOMS更新）'!A:C,3,0)</f>
        <v>CL2335G-02</v>
      </c>
      <c r="E2966" s="27" t="str">
        <f>VLOOKUP(B2966,'大货清单（不定期按GOMS更新）'!A:H,4,0)</f>
        <v>DE,CH,ES,PL,FR,NL,AT,LT,DK,RO,GR,IT,UA,HU</v>
      </c>
      <c r="F2966" s="27" t="str">
        <f>VLOOKUP(B2966,'大货清单（不定期按GOMS更新）'!A:H,2,0)</f>
        <v>Floor One S7 Flashdry Pet</v>
      </c>
      <c r="G2966" s="28" t="str">
        <f>VLOOKUP(B2966,'大货清单（不定期按GOMS更新）'!A:I,9,FALSE)</f>
        <v>6974950105464,	 6974950105464</v>
      </c>
      <c r="H2966" s="27" t="str">
        <f>VLOOKUP(B2966,'大货清单（不定期按GOMS更新）'!A:H,7,0)</f>
        <v>Blue</v>
      </c>
      <c r="I2966" s="27" t="str">
        <f>VLOOKUP(B2966,'大货清单（不定期按GOMS更新）'!A:F,6,FALSE)</f>
        <v>ACTIVE</v>
      </c>
      <c r="J2966" s="27" t="str">
        <f>VLOOKUP(B2966,'大货清单（不定期按GOMS更新）'!A:K,11,FALSE)</f>
        <v>10.5</v>
      </c>
      <c r="K2966" s="27" t="str">
        <f>VLOOKUP(B2966,'大货清单（不定期按GOMS更新）'!A:N,12,FALSE)</f>
        <v>674</v>
      </c>
      <c r="L2966" s="27" t="str">
        <f>VLOOKUP(B2966,'大货清单（不定期按GOMS更新）'!A:M,13,FALSE)</f>
        <v>332</v>
      </c>
      <c r="M2966" s="27" t="str">
        <f>VLOOKUP(B2966,'大货清单（不定期按GOMS更新）'!A:N,14,FALSE)</f>
        <v>326</v>
      </c>
      <c r="N2966" s="53" t="s">
        <v>4312</v>
      </c>
      <c r="O2966" s="27">
        <f>IFERROR(VLOOKUP(N2966,'散件迭代（不定期更新）'!C:J,8,FALSE),0)</f>
        <v>0</v>
      </c>
      <c r="P2966" s="27" t="str">
        <f>IFERROR(VLOOKUP(N2966,'散件（更新）'!B:H,3,FALSE),0)</f>
        <v>/</v>
      </c>
      <c r="Q2966" s="27" t="str">
        <f>VLOOKUP(N2966,'散件（更新）'!B:H,2,FALSE)</f>
        <v>114-23350602</v>
      </c>
      <c r="R2966" s="27" t="str">
        <f>VLOOKUP(N2966,'散件（更新）'!B:H,7,FALSE)</f>
        <v>plastic part</v>
      </c>
      <c r="S2966" s="27">
        <f>VLOOKUP(N2966,'散件（更新）'!B:E,4,FALSE)</f>
        <v>0</v>
      </c>
      <c r="T2966" s="27" t="s">
        <v>8759</v>
      </c>
      <c r="U2966" s="28" t="str">
        <f>VLOOKUP(N2966,'散件（更新）'!B:G,6,FALSE)</f>
        <v>接水盘组件</v>
      </c>
      <c r="V2966" s="28" t="str">
        <f>VLOOKUP(N2966,'散件（更新）'!B:I,8,FALSE)</f>
        <v>6974950106164</v>
      </c>
    </row>
    <row r="2967" spans="1:22">
      <c r="A2967" s="57">
        <v>46169</v>
      </c>
      <c r="B2967" s="53" t="s">
        <v>4672</v>
      </c>
      <c r="C2967" s="27" t="str">
        <f>VLOOKUP(B2967,'大货清单（不定期按GOMS更新）'!A:H,8,0)</f>
        <v>109-23350702</v>
      </c>
      <c r="D2967" s="27" t="str">
        <f>VLOOKUP(B2967,'大货清单（不定期按GOMS更新）'!A:C,3,0)</f>
        <v>CL2335G-02</v>
      </c>
      <c r="E2967" s="27" t="str">
        <f>VLOOKUP(B2967,'大货清单（不定期按GOMS更新）'!A:H,4,0)</f>
        <v>DE,CH,ES,PL,FR,NL,AT,LT,DK,RO,GR,IT,UA,HU</v>
      </c>
      <c r="F2967" s="27" t="str">
        <f>VLOOKUP(B2967,'大货清单（不定期按GOMS更新）'!A:H,2,0)</f>
        <v>Floor One S7 Flashdry Pet</v>
      </c>
      <c r="G2967" s="28" t="str">
        <f>VLOOKUP(B2967,'大货清单（不定期按GOMS更新）'!A:I,9,FALSE)</f>
        <v>6974950105464,	 6974950105464</v>
      </c>
      <c r="H2967" s="27" t="str">
        <f>VLOOKUP(B2967,'大货清单（不定期按GOMS更新）'!A:H,7,0)</f>
        <v>Blue</v>
      </c>
      <c r="I2967" s="27" t="str">
        <f>VLOOKUP(B2967,'大货清单（不定期按GOMS更新）'!A:F,6,FALSE)</f>
        <v>ACTIVE</v>
      </c>
      <c r="J2967" s="27" t="str">
        <f>VLOOKUP(B2967,'大货清单（不定期按GOMS更新）'!A:K,11,FALSE)</f>
        <v>10.5</v>
      </c>
      <c r="K2967" s="27" t="str">
        <f>VLOOKUP(B2967,'大货清单（不定期按GOMS更新）'!A:N,12,FALSE)</f>
        <v>674</v>
      </c>
      <c r="L2967" s="27" t="str">
        <f>VLOOKUP(B2967,'大货清单（不定期按GOMS更新）'!A:M,13,FALSE)</f>
        <v>332</v>
      </c>
      <c r="M2967" s="27" t="str">
        <f>VLOOKUP(B2967,'大货清单（不定期按GOMS更新）'!A:N,14,FALSE)</f>
        <v>326</v>
      </c>
      <c r="N2967" s="53" t="s">
        <v>3808</v>
      </c>
      <c r="O2967" s="27">
        <f>IFERROR(VLOOKUP(N2967,'散件迭代（不定期更新）'!C:J,8,FALSE),0)</f>
        <v>0</v>
      </c>
      <c r="P2967" s="27" t="str">
        <f>IFERROR(VLOOKUP(N2967,'散件（更新）'!B:H,3,FALSE),0)</f>
        <v>/</v>
      </c>
      <c r="Q2967" s="27" t="str">
        <f>VLOOKUP(N2967,'散件（更新）'!B:H,2,FALSE)</f>
        <v>114-22200102</v>
      </c>
      <c r="R2967" s="27" t="str">
        <f>VLOOKUP(N2967,'散件（更新）'!B:H,7,FALSE)</f>
        <v>plastic part</v>
      </c>
      <c r="S2967" s="27" t="str">
        <f>VLOOKUP(N2967,'散件（更新）'!B:E,4,FALSE)</f>
        <v>https://tineco-yxzt.oss-accelerate.aliyuncs.com/20231219/9FWRH250000_1702948026683.png</v>
      </c>
      <c r="T2967" s="27" t="s">
        <v>8759</v>
      </c>
      <c r="U2967" s="28" t="str">
        <f>VLOOKUP(N2967,'散件（更新）'!B:G,6,FALSE)</f>
        <v>转接头和机体底盖组件</v>
      </c>
      <c r="V2967" s="28">
        <f>VLOOKUP(N2967,'散件（更新）'!B:I,8,FALSE)</f>
        <v>6974950103873</v>
      </c>
    </row>
    <row r="2968" spans="1:22">
      <c r="A2968" s="57">
        <v>46169</v>
      </c>
      <c r="B2968" s="53" t="s">
        <v>4672</v>
      </c>
      <c r="C2968" s="27" t="str">
        <f>VLOOKUP(B2968,'大货清单（不定期按GOMS更新）'!A:H,8,0)</f>
        <v>109-23350702</v>
      </c>
      <c r="D2968" s="27" t="str">
        <f>VLOOKUP(B2968,'大货清单（不定期按GOMS更新）'!A:C,3,0)</f>
        <v>CL2335G-02</v>
      </c>
      <c r="E2968" s="27" t="str">
        <f>VLOOKUP(B2968,'大货清单（不定期按GOMS更新）'!A:H,4,0)</f>
        <v>DE,CH,ES,PL,FR,NL,AT,LT,DK,RO,GR,IT,UA,HU</v>
      </c>
      <c r="F2968" s="27" t="str">
        <f>VLOOKUP(B2968,'大货清单（不定期按GOMS更新）'!A:H,2,0)</f>
        <v>Floor One S7 Flashdry Pet</v>
      </c>
      <c r="G2968" s="28" t="str">
        <f>VLOOKUP(B2968,'大货清单（不定期按GOMS更新）'!A:I,9,FALSE)</f>
        <v>6974950105464,	 6974950105464</v>
      </c>
      <c r="H2968" s="27" t="str">
        <f>VLOOKUP(B2968,'大货清单（不定期按GOMS更新）'!A:H,7,0)</f>
        <v>Blue</v>
      </c>
      <c r="I2968" s="27" t="str">
        <f>VLOOKUP(B2968,'大货清单（不定期按GOMS更新）'!A:F,6,FALSE)</f>
        <v>ACTIVE</v>
      </c>
      <c r="J2968" s="27" t="str">
        <f>VLOOKUP(B2968,'大货清单（不定期按GOMS更新）'!A:K,11,FALSE)</f>
        <v>10.5</v>
      </c>
      <c r="K2968" s="27" t="str">
        <f>VLOOKUP(B2968,'大货清单（不定期按GOMS更新）'!A:N,12,FALSE)</f>
        <v>674</v>
      </c>
      <c r="L2968" s="27" t="str">
        <f>VLOOKUP(B2968,'大货清单（不定期按GOMS更新）'!A:M,13,FALSE)</f>
        <v>332</v>
      </c>
      <c r="M2968" s="27" t="str">
        <f>VLOOKUP(B2968,'大货清单（不定期按GOMS更新）'!A:N,14,FALSE)</f>
        <v>326</v>
      </c>
      <c r="N2968" s="53" t="s">
        <v>1156</v>
      </c>
      <c r="O2968" s="27">
        <f>IFERROR(VLOOKUP(N2968,'散件迭代（不定期更新）'!C:J,8,FALSE),0)</f>
        <v>0</v>
      </c>
      <c r="P2968" s="27" t="str">
        <f>IFERROR(VLOOKUP(N2968,'散件（更新）'!B:H,3,FALSE),0)</f>
        <v>206-2123-0211</v>
      </c>
      <c r="Q2968" s="27" t="str">
        <f>VLOOKUP(N2968,'散件（更新）'!B:H,2,FALSE)</f>
        <v>114-21230211</v>
      </c>
      <c r="R2968" s="27" t="str">
        <f>VLOOKUP(N2968,'散件（更新）'!B:H,7,FALSE)</f>
        <v>Sensor</v>
      </c>
      <c r="S2968" s="27" t="str">
        <f>VLOOKUP(N2968,'散件（更新）'!B:E,4,FALSE)</f>
        <v>https://tineco-yxzt.oss-accelerate.aliyuncs.com/20231219/9FWRI200000_1702948027225.png</v>
      </c>
      <c r="T2968" s="27" t="s">
        <v>8759</v>
      </c>
      <c r="U2968" s="28" t="str">
        <f>VLOOKUP(N2968,'散件（更新）'!B:G,6,FALSE)</f>
        <v>红外脏污传感器板组件</v>
      </c>
      <c r="V2968" s="28">
        <f>VLOOKUP(N2968,'散件（更新）'!B:I,8,FALSE)</f>
        <v>6974950101138</v>
      </c>
    </row>
    <row r="2969" spans="1:22">
      <c r="A2969" s="57">
        <v>46169</v>
      </c>
      <c r="B2969" s="53" t="s">
        <v>4672</v>
      </c>
      <c r="C2969" s="27" t="str">
        <f>VLOOKUP(B2969,'大货清单（不定期按GOMS更新）'!A:H,8,0)</f>
        <v>109-23350702</v>
      </c>
      <c r="D2969" s="27" t="str">
        <f>VLOOKUP(B2969,'大货清单（不定期按GOMS更新）'!A:C,3,0)</f>
        <v>CL2335G-02</v>
      </c>
      <c r="E2969" s="27" t="str">
        <f>VLOOKUP(B2969,'大货清单（不定期按GOMS更新）'!A:H,4,0)</f>
        <v>DE,CH,ES,PL,FR,NL,AT,LT,DK,RO,GR,IT,UA,HU</v>
      </c>
      <c r="F2969" s="27" t="str">
        <f>VLOOKUP(B2969,'大货清单（不定期按GOMS更新）'!A:H,2,0)</f>
        <v>Floor One S7 Flashdry Pet</v>
      </c>
      <c r="G2969" s="28" t="str">
        <f>VLOOKUP(B2969,'大货清单（不定期按GOMS更新）'!A:I,9,FALSE)</f>
        <v>6974950105464,	 6974950105464</v>
      </c>
      <c r="H2969" s="27" t="str">
        <f>VLOOKUP(B2969,'大货清单（不定期按GOMS更新）'!A:H,7,0)</f>
        <v>Blue</v>
      </c>
      <c r="I2969" s="27" t="str">
        <f>VLOOKUP(B2969,'大货清单（不定期按GOMS更新）'!A:F,6,FALSE)</f>
        <v>ACTIVE</v>
      </c>
      <c r="J2969" s="27" t="str">
        <f>VLOOKUP(B2969,'大货清单（不定期按GOMS更新）'!A:K,11,FALSE)</f>
        <v>10.5</v>
      </c>
      <c r="K2969" s="27" t="str">
        <f>VLOOKUP(B2969,'大货清单（不定期按GOMS更新）'!A:N,12,FALSE)</f>
        <v>674</v>
      </c>
      <c r="L2969" s="27" t="str">
        <f>VLOOKUP(B2969,'大货清单（不定期按GOMS更新）'!A:M,13,FALSE)</f>
        <v>332</v>
      </c>
      <c r="M2969" s="27" t="str">
        <f>VLOOKUP(B2969,'大货清单（不定期按GOMS更新）'!A:N,14,FALSE)</f>
        <v>326</v>
      </c>
      <c r="N2969" s="53" t="s">
        <v>4428</v>
      </c>
      <c r="O2969" s="27">
        <f>IFERROR(VLOOKUP(N2969,'散件迭代（不定期更新）'!C:J,8,FALSE),0)</f>
        <v>0</v>
      </c>
      <c r="P2969" s="27" t="str">
        <f>IFERROR(VLOOKUP(N2969,'散件（更新）'!B:H,3,FALSE),0)</f>
        <v>/</v>
      </c>
      <c r="Q2969" s="27" t="str">
        <f>VLOOKUP(N2969,'散件（更新）'!B:H,2,FALSE)</f>
        <v>114-23350403</v>
      </c>
      <c r="R2969" s="27" t="str">
        <f>VLOOKUP(N2969,'散件（更新）'!B:H,7,FALSE)</f>
        <v>Wire</v>
      </c>
      <c r="S2969" s="27">
        <f>VLOOKUP(N2969,'散件（更新）'!B:E,4,FALSE)</f>
        <v>0</v>
      </c>
      <c r="T2969" s="27" t="s">
        <v>8759</v>
      </c>
      <c r="U2969" s="28" t="str">
        <f>VLOOKUP(N2969,'散件（更新）'!B:G,6,FALSE)</f>
        <v>机身充电导线组件</v>
      </c>
      <c r="V2969" s="28" t="str">
        <f>VLOOKUP(N2969,'散件（更新）'!B:I,8,FALSE)</f>
        <v>6974950106119</v>
      </c>
    </row>
    <row r="2970" spans="1:22">
      <c r="A2970" s="57">
        <v>46169</v>
      </c>
      <c r="B2970" s="53" t="s">
        <v>4672</v>
      </c>
      <c r="C2970" s="27" t="str">
        <f>VLOOKUP(B2970,'大货清单（不定期按GOMS更新）'!A:H,8,0)</f>
        <v>109-23350702</v>
      </c>
      <c r="D2970" s="27" t="str">
        <f>VLOOKUP(B2970,'大货清单（不定期按GOMS更新）'!A:C,3,0)</f>
        <v>CL2335G-02</v>
      </c>
      <c r="E2970" s="27" t="str">
        <f>VLOOKUP(B2970,'大货清单（不定期按GOMS更新）'!A:H,4,0)</f>
        <v>DE,CH,ES,PL,FR,NL,AT,LT,DK,RO,GR,IT,UA,HU</v>
      </c>
      <c r="F2970" s="27" t="str">
        <f>VLOOKUP(B2970,'大货清单（不定期按GOMS更新）'!A:H,2,0)</f>
        <v>Floor One S7 Flashdry Pet</v>
      </c>
      <c r="G2970" s="28" t="str">
        <f>VLOOKUP(B2970,'大货清单（不定期按GOMS更新）'!A:I,9,FALSE)</f>
        <v>6974950105464,	 6974950105464</v>
      </c>
      <c r="H2970" s="27" t="str">
        <f>VLOOKUP(B2970,'大货清单（不定期按GOMS更新）'!A:H,7,0)</f>
        <v>Blue</v>
      </c>
      <c r="I2970" s="27" t="str">
        <f>VLOOKUP(B2970,'大货清单（不定期按GOMS更新）'!A:F,6,FALSE)</f>
        <v>ACTIVE</v>
      </c>
      <c r="J2970" s="27" t="str">
        <f>VLOOKUP(B2970,'大货清单（不定期按GOMS更新）'!A:K,11,FALSE)</f>
        <v>10.5</v>
      </c>
      <c r="K2970" s="27" t="str">
        <f>VLOOKUP(B2970,'大货清单（不定期按GOMS更新）'!A:N,12,FALSE)</f>
        <v>674</v>
      </c>
      <c r="L2970" s="27" t="str">
        <f>VLOOKUP(B2970,'大货清单（不定期按GOMS更新）'!A:M,13,FALSE)</f>
        <v>332</v>
      </c>
      <c r="M2970" s="27" t="str">
        <f>VLOOKUP(B2970,'大货清单（不定期按GOMS更新）'!A:N,14,FALSE)</f>
        <v>326</v>
      </c>
      <c r="N2970" s="53" t="s">
        <v>1098</v>
      </c>
      <c r="O2970" s="27">
        <f>IFERROR(VLOOKUP(N2970,'散件迭代（不定期更新）'!C:J,8,FALSE),0)</f>
        <v>0</v>
      </c>
      <c r="P2970" s="27" t="str">
        <f>IFERROR(VLOOKUP(N2970,'散件（更新）'!B:H,3,FALSE),0)</f>
        <v>206-2019-0066</v>
      </c>
      <c r="Q2970" s="27" t="str">
        <f>VLOOKUP(N2970,'散件（更新）'!B:H,2,FALSE)</f>
        <v>114-20190066</v>
      </c>
      <c r="R2970" s="27" t="str">
        <f>VLOOKUP(N2970,'散件（更新）'!B:H,7,FALSE)</f>
        <v>Swich</v>
      </c>
      <c r="S2970" s="27" t="str">
        <f>VLOOKUP(N2970,'散件（更新）'!B:E,4,FALSE)</f>
        <v>https://tineco-yxzt.oss-accelerate.aliyuncs.com/20231219/9FWRK110000_1702948027739.png</v>
      </c>
      <c r="T2970" s="27" t="s">
        <v>8759</v>
      </c>
      <c r="U2970" s="28" t="str">
        <f>VLOOKUP(N2970,'散件（更新）'!B:G,6,FALSE)</f>
        <v>微动开关</v>
      </c>
      <c r="V2970" s="28" t="str">
        <f>VLOOKUP(N2970,'散件（更新）'!B:I,8,FALSE)</f>
        <v>6972200197474</v>
      </c>
    </row>
    <row r="2971" spans="1:22">
      <c r="A2971" s="57">
        <v>46169</v>
      </c>
      <c r="B2971" s="53" t="s">
        <v>4672</v>
      </c>
      <c r="C2971" s="27" t="str">
        <f>VLOOKUP(B2971,'大货清单（不定期按GOMS更新）'!A:H,8,0)</f>
        <v>109-23350702</v>
      </c>
      <c r="D2971" s="27" t="str">
        <f>VLOOKUP(B2971,'大货清单（不定期按GOMS更新）'!A:C,3,0)</f>
        <v>CL2335G-02</v>
      </c>
      <c r="E2971" s="27" t="str">
        <f>VLOOKUP(B2971,'大货清单（不定期按GOMS更新）'!A:H,4,0)</f>
        <v>DE,CH,ES,PL,FR,NL,AT,LT,DK,RO,GR,IT,UA,HU</v>
      </c>
      <c r="F2971" s="27" t="str">
        <f>VLOOKUP(B2971,'大货清单（不定期按GOMS更新）'!A:H,2,0)</f>
        <v>Floor One S7 Flashdry Pet</v>
      </c>
      <c r="G2971" s="28" t="str">
        <f>VLOOKUP(B2971,'大货清单（不定期按GOMS更新）'!A:I,9,FALSE)</f>
        <v>6974950105464,	 6974950105464</v>
      </c>
      <c r="H2971" s="27" t="str">
        <f>VLOOKUP(B2971,'大货清单（不定期按GOMS更新）'!A:H,7,0)</f>
        <v>Blue</v>
      </c>
      <c r="I2971" s="27" t="str">
        <f>VLOOKUP(B2971,'大货清单（不定期按GOMS更新）'!A:F,6,FALSE)</f>
        <v>ACTIVE</v>
      </c>
      <c r="J2971" s="27" t="str">
        <f>VLOOKUP(B2971,'大货清单（不定期按GOMS更新）'!A:K,11,FALSE)</f>
        <v>10.5</v>
      </c>
      <c r="K2971" s="27" t="str">
        <f>VLOOKUP(B2971,'大货清单（不定期按GOMS更新）'!A:N,12,FALSE)</f>
        <v>674</v>
      </c>
      <c r="L2971" s="27" t="str">
        <f>VLOOKUP(B2971,'大货清单（不定期按GOMS更新）'!A:M,13,FALSE)</f>
        <v>332</v>
      </c>
      <c r="M2971" s="27" t="str">
        <f>VLOOKUP(B2971,'大货清单（不定期按GOMS更新）'!A:N,14,FALSE)</f>
        <v>326</v>
      </c>
      <c r="N2971" s="53" t="s">
        <v>4138</v>
      </c>
      <c r="O2971" s="27">
        <f>IFERROR(VLOOKUP(N2971,'散件迭代（不定期更新）'!C:J,8,FALSE),0)</f>
        <v>0</v>
      </c>
      <c r="P2971" s="27" t="str">
        <f>IFERROR(VLOOKUP(N2971,'散件（更新）'!B:H,3,FALSE),0)</f>
        <v>/</v>
      </c>
      <c r="Q2971" s="27" t="str">
        <f>VLOOKUP(N2971,'散件（更新）'!B:H,2,FALSE)</f>
        <v>114-23710009</v>
      </c>
      <c r="R2971" s="27" t="str">
        <f>VLOOKUP(N2971,'散件（更新）'!B:H,7,FALSE)</f>
        <v>Motor</v>
      </c>
      <c r="S2971" s="27" t="str">
        <f>VLOOKUP(N2971,'散件（更新）'!B:E,4,FALSE)</f>
        <v>https://tineco-yxzt.oss-accelerate.aliyuncs.com/20240131/zhudianji+mifengquan_1706695142695.jpeg</v>
      </c>
      <c r="T2971" s="27" t="s">
        <v>8759</v>
      </c>
      <c r="U2971" s="28" t="str">
        <f>VLOOKUP(N2971,'散件（更新）'!B:G,6,FALSE)</f>
        <v>主电机+密封圈</v>
      </c>
      <c r="V2971" s="28">
        <f>VLOOKUP(N2971,'散件（更新）'!B:I,8,FALSE)</f>
        <v>6974950106034</v>
      </c>
    </row>
    <row r="2972" spans="1:22">
      <c r="A2972" s="57">
        <v>46169</v>
      </c>
      <c r="B2972" s="53" t="s">
        <v>4672</v>
      </c>
      <c r="C2972" s="27" t="str">
        <f>VLOOKUP(B2972,'大货清单（不定期按GOMS更新）'!A:H,8,0)</f>
        <v>109-23350702</v>
      </c>
      <c r="D2972" s="27" t="str">
        <f>VLOOKUP(B2972,'大货清单（不定期按GOMS更新）'!A:C,3,0)</f>
        <v>CL2335G-02</v>
      </c>
      <c r="E2972" s="27" t="str">
        <f>VLOOKUP(B2972,'大货清单（不定期按GOMS更新）'!A:H,4,0)</f>
        <v>DE,CH,ES,PL,FR,NL,AT,LT,DK,RO,GR,IT,UA,HU</v>
      </c>
      <c r="F2972" s="27" t="str">
        <f>VLOOKUP(B2972,'大货清单（不定期按GOMS更新）'!A:H,2,0)</f>
        <v>Floor One S7 Flashdry Pet</v>
      </c>
      <c r="G2972" s="28" t="str">
        <f>VLOOKUP(B2972,'大货清单（不定期按GOMS更新）'!A:I,9,FALSE)</f>
        <v>6974950105464,	 6974950105464</v>
      </c>
      <c r="H2972" s="27" t="str">
        <f>VLOOKUP(B2972,'大货清单（不定期按GOMS更新）'!A:H,7,0)</f>
        <v>Blue</v>
      </c>
      <c r="I2972" s="27" t="str">
        <f>VLOOKUP(B2972,'大货清单（不定期按GOMS更新）'!A:F,6,FALSE)</f>
        <v>ACTIVE</v>
      </c>
      <c r="J2972" s="27" t="str">
        <f>VLOOKUP(B2972,'大货清单（不定期按GOMS更新）'!A:K,11,FALSE)</f>
        <v>10.5</v>
      </c>
      <c r="K2972" s="27" t="str">
        <f>VLOOKUP(B2972,'大货清单（不定期按GOMS更新）'!A:N,12,FALSE)</f>
        <v>674</v>
      </c>
      <c r="L2972" s="27" t="str">
        <f>VLOOKUP(B2972,'大货清单（不定期按GOMS更新）'!A:M,13,FALSE)</f>
        <v>332</v>
      </c>
      <c r="M2972" s="27" t="str">
        <f>VLOOKUP(B2972,'大货清单（不定期按GOMS更新）'!A:N,14,FALSE)</f>
        <v>326</v>
      </c>
      <c r="N2972" s="53" t="s">
        <v>4363</v>
      </c>
      <c r="O2972" s="27" t="str">
        <f>IFERROR(VLOOKUP(N2972,'散件迭代（不定期更新）'!C:J,8,FALSE),0)</f>
        <v>A50</v>
      </c>
      <c r="P2972" s="27" t="str">
        <f>IFERROR(VLOOKUP(N2972,'散件（更新）'!B:H,3,FALSE),0)</f>
        <v>/</v>
      </c>
      <c r="Q2972" s="27" t="str">
        <f>VLOOKUP(N2972,'散件（更新）'!B:H,2,FALSE)</f>
        <v>114-23350407</v>
      </c>
      <c r="R2972" s="27" t="str">
        <f>VLOOKUP(N2972,'散件（更新）'!B:H,7,FALSE)</f>
        <v>Motor</v>
      </c>
      <c r="S2972" s="27" t="str">
        <f>VLOOKUP(N2972,'散件（更新）'!B:E,4,FALSE)</f>
        <v>https://tineco-yxzt.oss-accelerate.aliyuncs.com/20250519/gunshuadianjichilunxiangzujian_1747648367180.jpg</v>
      </c>
      <c r="T2972" s="27" t="s">
        <v>8759</v>
      </c>
      <c r="U2972" s="28" t="str">
        <f>VLOOKUP(N2972,'散件（更新）'!B:G,6,FALSE)</f>
        <v>有刷电机齿轮箱组件</v>
      </c>
      <c r="V2972" s="28" t="str">
        <f>VLOOKUP(N2972,'散件（更新）'!B:I,8,FALSE)</f>
        <v>6974950106171</v>
      </c>
    </row>
    <row r="2973" spans="1:22">
      <c r="A2973" s="57">
        <v>46169</v>
      </c>
      <c r="B2973" s="53" t="s">
        <v>4672</v>
      </c>
      <c r="C2973" s="27" t="str">
        <f>VLOOKUP(B2973,'大货清单（不定期按GOMS更新）'!A:H,8,0)</f>
        <v>109-23350702</v>
      </c>
      <c r="D2973" s="27" t="str">
        <f>VLOOKUP(B2973,'大货清单（不定期按GOMS更新）'!A:C,3,0)</f>
        <v>CL2335G-02</v>
      </c>
      <c r="E2973" s="27" t="str">
        <f>VLOOKUP(B2973,'大货清单（不定期按GOMS更新）'!A:H,4,0)</f>
        <v>DE,CH,ES,PL,FR,NL,AT,LT,DK,RO,GR,IT,UA,HU</v>
      </c>
      <c r="F2973" s="27" t="str">
        <f>VLOOKUP(B2973,'大货清单（不定期按GOMS更新）'!A:H,2,0)</f>
        <v>Floor One S7 Flashdry Pet</v>
      </c>
      <c r="G2973" s="28" t="str">
        <f>VLOOKUP(B2973,'大货清单（不定期按GOMS更新）'!A:I,9,FALSE)</f>
        <v>6974950105464,	 6974950105464</v>
      </c>
      <c r="H2973" s="27" t="str">
        <f>VLOOKUP(B2973,'大货清单（不定期按GOMS更新）'!A:H,7,0)</f>
        <v>Blue</v>
      </c>
      <c r="I2973" s="27" t="str">
        <f>VLOOKUP(B2973,'大货清单（不定期按GOMS更新）'!A:F,6,FALSE)</f>
        <v>ACTIVE</v>
      </c>
      <c r="J2973" s="27" t="str">
        <f>VLOOKUP(B2973,'大货清单（不定期按GOMS更新）'!A:K,11,FALSE)</f>
        <v>10.5</v>
      </c>
      <c r="K2973" s="27" t="str">
        <f>VLOOKUP(B2973,'大货清单（不定期按GOMS更新）'!A:N,12,FALSE)</f>
        <v>674</v>
      </c>
      <c r="L2973" s="27" t="str">
        <f>VLOOKUP(B2973,'大货清单（不定期按GOMS更新）'!A:M,13,FALSE)</f>
        <v>332</v>
      </c>
      <c r="M2973" s="27" t="str">
        <f>VLOOKUP(B2973,'大货清单（不定期按GOMS更新）'!A:N,14,FALSE)</f>
        <v>326</v>
      </c>
      <c r="N2973" s="53" t="s">
        <v>1147</v>
      </c>
      <c r="O2973" s="27">
        <f>IFERROR(VLOOKUP(N2973,'散件迭代（不定期更新）'!C:J,8,FALSE),0)</f>
        <v>0</v>
      </c>
      <c r="P2973" s="27" t="str">
        <f>IFERROR(VLOOKUP(N2973,'散件（更新）'!B:H,3,FALSE),0)</f>
        <v>206-2123-0225</v>
      </c>
      <c r="Q2973" s="27" t="str">
        <f>VLOOKUP(N2973,'散件（更新）'!B:H,2,FALSE)</f>
        <v>114-21230225</v>
      </c>
      <c r="R2973" s="27" t="str">
        <f>VLOOKUP(N2973,'散件（更新）'!B:H,7,FALSE)</f>
        <v>PCBA</v>
      </c>
      <c r="S2973" s="27">
        <f>VLOOKUP(N2973,'散件（更新）'!B:E,4,FALSE)</f>
        <v>0</v>
      </c>
      <c r="T2973" s="27" t="s">
        <v>8759</v>
      </c>
      <c r="U2973" s="28" t="str">
        <f>VLOOKUP(N2973,'散件（更新）'!B:G,6,FALSE)</f>
        <v>LED灯板组件</v>
      </c>
      <c r="V2973" s="28">
        <f>VLOOKUP(N2973,'散件（更新）'!B:I,8,FALSE)</f>
        <v>6974950101190</v>
      </c>
    </row>
    <row r="2974" spans="1:22">
      <c r="A2974" s="57">
        <v>46169</v>
      </c>
      <c r="B2974" s="53" t="s">
        <v>4672</v>
      </c>
      <c r="C2974" s="27" t="str">
        <f>VLOOKUP(B2974,'大货清单（不定期按GOMS更新）'!A:H,8,0)</f>
        <v>109-23350702</v>
      </c>
      <c r="D2974" s="27" t="str">
        <f>VLOOKUP(B2974,'大货清单（不定期按GOMS更新）'!A:C,3,0)</f>
        <v>CL2335G-02</v>
      </c>
      <c r="E2974" s="27" t="str">
        <f>VLOOKUP(B2974,'大货清单（不定期按GOMS更新）'!A:H,4,0)</f>
        <v>DE,CH,ES,PL,FR,NL,AT,LT,DK,RO,GR,IT,UA,HU</v>
      </c>
      <c r="F2974" s="27" t="str">
        <f>VLOOKUP(B2974,'大货清单（不定期按GOMS更新）'!A:H,2,0)</f>
        <v>Floor One S7 Flashdry Pet</v>
      </c>
      <c r="G2974" s="28" t="str">
        <f>VLOOKUP(B2974,'大货清单（不定期按GOMS更新）'!A:I,9,FALSE)</f>
        <v>6974950105464,	 6974950105464</v>
      </c>
      <c r="H2974" s="27" t="str">
        <f>VLOOKUP(B2974,'大货清单（不定期按GOMS更新）'!A:H,7,0)</f>
        <v>Blue</v>
      </c>
      <c r="I2974" s="27" t="str">
        <f>VLOOKUP(B2974,'大货清单（不定期按GOMS更新）'!A:F,6,FALSE)</f>
        <v>ACTIVE</v>
      </c>
      <c r="J2974" s="27" t="str">
        <f>VLOOKUP(B2974,'大货清单（不定期按GOMS更新）'!A:K,11,FALSE)</f>
        <v>10.5</v>
      </c>
      <c r="K2974" s="27" t="str">
        <f>VLOOKUP(B2974,'大货清单（不定期按GOMS更新）'!A:N,12,FALSE)</f>
        <v>674</v>
      </c>
      <c r="L2974" s="27" t="str">
        <f>VLOOKUP(B2974,'大货清单（不定期按GOMS更新）'!A:M,13,FALSE)</f>
        <v>332</v>
      </c>
      <c r="M2974" s="27" t="str">
        <f>VLOOKUP(B2974,'大货清单（不定期按GOMS更新）'!A:N,14,FALSE)</f>
        <v>326</v>
      </c>
      <c r="N2974" s="53" t="s">
        <v>4415</v>
      </c>
      <c r="O2974" s="27">
        <f>IFERROR(VLOOKUP(N2974,'散件迭代（不定期更新）'!C:J,8,FALSE),0)</f>
        <v>0</v>
      </c>
      <c r="P2974" s="27" t="str">
        <f>IFERROR(VLOOKUP(N2974,'散件（更新）'!B:H,3,FALSE),0)</f>
        <v>/</v>
      </c>
      <c r="Q2974" s="27" t="str">
        <f>VLOOKUP(N2974,'散件（更新）'!B:H,2,FALSE)</f>
        <v>114-23350601</v>
      </c>
      <c r="R2974" s="27" t="str">
        <f>VLOOKUP(N2974,'散件（更新）'!B:H,7,FALSE)</f>
        <v>PCBA</v>
      </c>
      <c r="S2974" s="27">
        <f>VLOOKUP(N2974,'散件（更新）'!B:E,4,FALSE)</f>
        <v>0</v>
      </c>
      <c r="T2974" s="27" t="s">
        <v>8759</v>
      </c>
      <c r="U2974" s="28" t="str">
        <f>VLOOKUP(N2974,'散件（更新）'!B:G,6,FALSE)</f>
        <v>机身主控板组件(烘干）</v>
      </c>
      <c r="V2974" s="28" t="str">
        <f>VLOOKUP(N2974,'散件（更新）'!B:I,8,FALSE)</f>
        <v>6974950106126</v>
      </c>
    </row>
    <row r="2975" spans="1:22">
      <c r="A2975" s="57">
        <v>46169</v>
      </c>
      <c r="B2975" s="53" t="s">
        <v>4672</v>
      </c>
      <c r="C2975" s="27" t="str">
        <f>VLOOKUP(B2975,'大货清单（不定期按GOMS更新）'!A:H,8,0)</f>
        <v>109-23350702</v>
      </c>
      <c r="D2975" s="27" t="str">
        <f>VLOOKUP(B2975,'大货清单（不定期按GOMS更新）'!A:C,3,0)</f>
        <v>CL2335G-02</v>
      </c>
      <c r="E2975" s="27" t="str">
        <f>VLOOKUP(B2975,'大货清单（不定期按GOMS更新）'!A:H,4,0)</f>
        <v>DE,CH,ES,PL,FR,NL,AT,LT,DK,RO,GR,IT,UA,HU</v>
      </c>
      <c r="F2975" s="27" t="str">
        <f>VLOOKUP(B2975,'大货清单（不定期按GOMS更新）'!A:H,2,0)</f>
        <v>Floor One S7 Flashdry Pet</v>
      </c>
      <c r="G2975" s="28" t="str">
        <f>VLOOKUP(B2975,'大货清单（不定期按GOMS更新）'!A:I,9,FALSE)</f>
        <v>6974950105464,	 6974950105464</v>
      </c>
      <c r="H2975" s="27" t="str">
        <f>VLOOKUP(B2975,'大货清单（不定期按GOMS更新）'!A:H,7,0)</f>
        <v>Blue</v>
      </c>
      <c r="I2975" s="27" t="str">
        <f>VLOOKUP(B2975,'大货清单（不定期按GOMS更新）'!A:F,6,FALSE)</f>
        <v>ACTIVE</v>
      </c>
      <c r="J2975" s="27" t="str">
        <f>VLOOKUP(B2975,'大货清单（不定期按GOMS更新）'!A:K,11,FALSE)</f>
        <v>10.5</v>
      </c>
      <c r="K2975" s="27" t="str">
        <f>VLOOKUP(B2975,'大货清单（不定期按GOMS更新）'!A:N,12,FALSE)</f>
        <v>674</v>
      </c>
      <c r="L2975" s="27" t="str">
        <f>VLOOKUP(B2975,'大货清单（不定期按GOMS更新）'!A:M,13,FALSE)</f>
        <v>332</v>
      </c>
      <c r="M2975" s="27" t="str">
        <f>VLOOKUP(B2975,'大货清单（不定期按GOMS更新）'!A:N,14,FALSE)</f>
        <v>326</v>
      </c>
      <c r="N2975" s="53" t="s">
        <v>4082</v>
      </c>
      <c r="O2975" s="27">
        <f>IFERROR(VLOOKUP(N2975,'散件迭代（不定期更新）'!C:J,8,FALSE),0)</f>
        <v>0</v>
      </c>
      <c r="P2975" s="27" t="str">
        <f>IFERROR(VLOOKUP(N2975,'散件（更新）'!B:H,3,FALSE),0)</f>
        <v>/</v>
      </c>
      <c r="Q2975" s="27" t="str">
        <f>VLOOKUP(N2975,'散件（更新）'!B:H,2,FALSE)</f>
        <v>114-23350405</v>
      </c>
      <c r="R2975" s="27" t="str">
        <f>VLOOKUP(N2975,'散件（更新）'!B:H,7,FALSE)</f>
        <v>PCBA</v>
      </c>
      <c r="S2975" s="27">
        <f>VLOOKUP(N2975,'散件（更新）'!B:E,4,FALSE)</f>
        <v>0</v>
      </c>
      <c r="T2975" s="27" t="s">
        <v>8759</v>
      </c>
      <c r="U2975" s="28" t="str">
        <f>VLOOKUP(N2975,'散件（更新）'!B:G,6,FALSE)</f>
        <v>地刷主控板组件</v>
      </c>
      <c r="V2975" s="28" t="str">
        <f>VLOOKUP(N2975,'散件（更新）'!B:I,8,FALSE)</f>
        <v>6974950106140</v>
      </c>
    </row>
    <row r="2976" spans="1:22">
      <c r="A2976" s="57">
        <v>46169</v>
      </c>
      <c r="B2976" s="53" t="s">
        <v>4672</v>
      </c>
      <c r="C2976" s="27" t="str">
        <f>VLOOKUP(B2976,'大货清单（不定期按GOMS更新）'!A:H,8,0)</f>
        <v>109-23350702</v>
      </c>
      <c r="D2976" s="27" t="str">
        <f>VLOOKUP(B2976,'大货清单（不定期按GOMS更新）'!A:C,3,0)</f>
        <v>CL2335G-02</v>
      </c>
      <c r="E2976" s="27" t="str">
        <f>VLOOKUP(B2976,'大货清单（不定期按GOMS更新）'!A:H,4,0)</f>
        <v>DE,CH,ES,PL,FR,NL,AT,LT,DK,RO,GR,IT,UA,HU</v>
      </c>
      <c r="F2976" s="27" t="str">
        <f>VLOOKUP(B2976,'大货清单（不定期按GOMS更新）'!A:H,2,0)</f>
        <v>Floor One S7 Flashdry Pet</v>
      </c>
      <c r="G2976" s="28" t="str">
        <f>VLOOKUP(B2976,'大货清单（不定期按GOMS更新）'!A:I,9,FALSE)</f>
        <v>6974950105464,	 6974950105464</v>
      </c>
      <c r="H2976" s="27" t="str">
        <f>VLOOKUP(B2976,'大货清单（不定期按GOMS更新）'!A:H,7,0)</f>
        <v>Blue</v>
      </c>
      <c r="I2976" s="27" t="str">
        <f>VLOOKUP(B2976,'大货清单（不定期按GOMS更新）'!A:F,6,FALSE)</f>
        <v>ACTIVE</v>
      </c>
      <c r="J2976" s="27" t="str">
        <f>VLOOKUP(B2976,'大货清单（不定期按GOMS更新）'!A:K,11,FALSE)</f>
        <v>10.5</v>
      </c>
      <c r="K2976" s="27" t="str">
        <f>VLOOKUP(B2976,'大货清单（不定期按GOMS更新）'!A:N,12,FALSE)</f>
        <v>674</v>
      </c>
      <c r="L2976" s="27" t="str">
        <f>VLOOKUP(B2976,'大货清单（不定期按GOMS更新）'!A:M,13,FALSE)</f>
        <v>332</v>
      </c>
      <c r="M2976" s="27" t="str">
        <f>VLOOKUP(B2976,'大货清单（不定期按GOMS更新）'!A:N,14,FALSE)</f>
        <v>326</v>
      </c>
      <c r="N2976" s="53" t="s">
        <v>770</v>
      </c>
      <c r="O2976" s="27">
        <f>IFERROR(VLOOKUP(N2976,'散件迭代（不定期更新）'!C:J,8,FALSE),0)</f>
        <v>0</v>
      </c>
      <c r="P2976" s="27" t="str">
        <f>IFERROR(VLOOKUP(N2976,'散件（更新）'!B:H,3,FALSE),0)</f>
        <v>206-2019-0114</v>
      </c>
      <c r="Q2976" s="27" t="str">
        <f>VLOOKUP(N2976,'散件（更新）'!B:H,2,FALSE)</f>
        <v>114-20190114</v>
      </c>
      <c r="R2976" s="27" t="str">
        <f>VLOOKUP(N2976,'散件（更新）'!B:H,7,FALSE)</f>
        <v>Sensor</v>
      </c>
      <c r="S2976" s="27" t="str">
        <f>VLOOKUP(N2976,'散件（更新）'!B:E,4,FALSE)</f>
        <v>https://tineco-yxzt.oss-accelerate.aliyuncs.com/20240701/2019guangdian_1719817775917.png</v>
      </c>
      <c r="T2976" s="27" t="s">
        <v>19328</v>
      </c>
      <c r="U2976" s="28" t="str">
        <f>VLOOKUP(N2976,'散件（更新）'!B:G,6,FALSE)</f>
        <v>光电液位传感器</v>
      </c>
      <c r="V2976" s="28" t="str">
        <f>VLOOKUP(N2976,'散件（更新）'!B:I,8,FALSE)</f>
        <v>6972200197023</v>
      </c>
    </row>
    <row r="2977" spans="1:22">
      <c r="A2977" s="57">
        <v>46169</v>
      </c>
      <c r="B2977" s="53" t="s">
        <v>4672</v>
      </c>
      <c r="C2977" s="27" t="str">
        <f>VLOOKUP(B2977,'大货清单（不定期按GOMS更新）'!A:H,8,0)</f>
        <v>109-23350702</v>
      </c>
      <c r="D2977" s="27" t="str">
        <f>VLOOKUP(B2977,'大货清单（不定期按GOMS更新）'!A:C,3,0)</f>
        <v>CL2335G-02</v>
      </c>
      <c r="E2977" s="27" t="str">
        <f>VLOOKUP(B2977,'大货清单（不定期按GOMS更新）'!A:H,4,0)</f>
        <v>DE,CH,ES,PL,FR,NL,AT,LT,DK,RO,GR,IT,UA,HU</v>
      </c>
      <c r="F2977" s="27" t="str">
        <f>VLOOKUP(B2977,'大货清单（不定期按GOMS更新）'!A:H,2,0)</f>
        <v>Floor One S7 Flashdry Pet</v>
      </c>
      <c r="G2977" s="28" t="str">
        <f>VLOOKUP(B2977,'大货清单（不定期按GOMS更新）'!A:I,9,FALSE)</f>
        <v>6974950105464,	 6974950105464</v>
      </c>
      <c r="H2977" s="27" t="str">
        <f>VLOOKUP(B2977,'大货清单（不定期按GOMS更新）'!A:H,7,0)</f>
        <v>Blue</v>
      </c>
      <c r="I2977" s="27" t="str">
        <f>VLOOKUP(B2977,'大货清单（不定期按GOMS更新）'!A:F,6,FALSE)</f>
        <v>ACTIVE</v>
      </c>
      <c r="J2977" s="27" t="str">
        <f>VLOOKUP(B2977,'大货清单（不定期按GOMS更新）'!A:K,11,FALSE)</f>
        <v>10.5</v>
      </c>
      <c r="K2977" s="27" t="str">
        <f>VLOOKUP(B2977,'大货清单（不定期按GOMS更新）'!A:N,12,FALSE)</f>
        <v>674</v>
      </c>
      <c r="L2977" s="27" t="str">
        <f>VLOOKUP(B2977,'大货清单（不定期按GOMS更新）'!A:M,13,FALSE)</f>
        <v>332</v>
      </c>
      <c r="M2977" s="27" t="str">
        <f>VLOOKUP(B2977,'大货清单（不定期按GOMS更新）'!A:N,14,FALSE)</f>
        <v>326</v>
      </c>
      <c r="N2977" s="53" t="s">
        <v>3787</v>
      </c>
      <c r="O2977" s="27">
        <f>IFERROR(VLOOKUP(N2977,'散件迭代（不定期更新）'!C:J,8,FALSE),0)</f>
        <v>0</v>
      </c>
      <c r="P2977" s="27" t="str">
        <f>IFERROR(VLOOKUP(N2977,'散件（更新）'!B:H,3,FALSE),0)</f>
        <v>/</v>
      </c>
      <c r="Q2977" s="27" t="str">
        <f>VLOOKUP(N2977,'散件（更新）'!B:H,2,FALSE)</f>
        <v>114-22200106</v>
      </c>
      <c r="R2977" s="27" t="str">
        <f>VLOOKUP(N2977,'散件（更新）'!B:H,7,FALSE)</f>
        <v>Pump</v>
      </c>
      <c r="S2977" s="27" t="str">
        <f>VLOOKUP(N2977,'散件（更新）'!B:E,4,FALSE)</f>
        <v>https://tineco-yxzt.oss-accelerate.aliyuncs.com/20231219/9FWRU250000_1702948034950.png</v>
      </c>
      <c r="T2977" s="27" t="s">
        <v>8759</v>
      </c>
      <c r="U2977" s="28" t="str">
        <f>VLOOKUP(N2977,'散件（更新）'!B:G,6,FALSE)</f>
        <v>蠕动泵组件</v>
      </c>
      <c r="V2977" s="28">
        <f>VLOOKUP(N2977,'散件（更新）'!B:I,8,FALSE)</f>
        <v>6974950103910</v>
      </c>
    </row>
    <row r="2978" spans="1:22">
      <c r="A2978" s="57">
        <v>46169</v>
      </c>
      <c r="B2978" s="53" t="s">
        <v>4672</v>
      </c>
      <c r="C2978" s="27" t="str">
        <f>VLOOKUP(B2978,'大货清单（不定期按GOMS更新）'!A:H,8,0)</f>
        <v>109-23350702</v>
      </c>
      <c r="D2978" s="27" t="str">
        <f>VLOOKUP(B2978,'大货清单（不定期按GOMS更新）'!A:C,3,0)</f>
        <v>CL2335G-02</v>
      </c>
      <c r="E2978" s="27" t="str">
        <f>VLOOKUP(B2978,'大货清单（不定期按GOMS更新）'!A:H,4,0)</f>
        <v>DE,CH,ES,PL,FR,NL,AT,LT,DK,RO,GR,IT,UA,HU</v>
      </c>
      <c r="F2978" s="27" t="str">
        <f>VLOOKUP(B2978,'大货清单（不定期按GOMS更新）'!A:H,2,0)</f>
        <v>Floor One S7 Flashdry Pet</v>
      </c>
      <c r="G2978" s="28" t="str">
        <f>VLOOKUP(B2978,'大货清单（不定期按GOMS更新）'!A:I,9,FALSE)</f>
        <v>6974950105464,	 6974950105464</v>
      </c>
      <c r="H2978" s="27" t="str">
        <f>VLOOKUP(B2978,'大货清单（不定期按GOMS更新）'!A:H,7,0)</f>
        <v>Blue</v>
      </c>
      <c r="I2978" s="27" t="str">
        <f>VLOOKUP(B2978,'大货清单（不定期按GOMS更新）'!A:F,6,FALSE)</f>
        <v>ACTIVE</v>
      </c>
      <c r="J2978" s="27" t="str">
        <f>VLOOKUP(B2978,'大货清单（不定期按GOMS更新）'!A:K,11,FALSE)</f>
        <v>10.5</v>
      </c>
      <c r="K2978" s="27" t="str">
        <f>VLOOKUP(B2978,'大货清单（不定期按GOMS更新）'!A:N,12,FALSE)</f>
        <v>674</v>
      </c>
      <c r="L2978" s="27" t="str">
        <f>VLOOKUP(B2978,'大货清单（不定期按GOMS更新）'!A:M,13,FALSE)</f>
        <v>332</v>
      </c>
      <c r="M2978" s="27" t="str">
        <f>VLOOKUP(B2978,'大货清单（不定期按GOMS更新）'!A:N,14,FALSE)</f>
        <v>326</v>
      </c>
      <c r="N2978" s="53" t="s">
        <v>3794</v>
      </c>
      <c r="O2978" s="27">
        <f>IFERROR(VLOOKUP(N2978,'散件迭代（不定期更新）'!C:J,8,FALSE),0)</f>
        <v>0</v>
      </c>
      <c r="P2978" s="27" t="str">
        <f>IFERROR(VLOOKUP(N2978,'散件（更新）'!B:H,3,FALSE),0)</f>
        <v>/</v>
      </c>
      <c r="Q2978" s="27" t="str">
        <f>VLOOKUP(N2978,'散件（更新）'!B:H,2,FALSE)</f>
        <v>114-22200103</v>
      </c>
      <c r="R2978" s="27" t="str">
        <f>VLOOKUP(N2978,'散件（更新）'!B:H,7,FALSE)</f>
        <v>Repair Wheel</v>
      </c>
      <c r="S2978" s="27" t="str">
        <f>VLOOKUP(N2978,'散件（更新）'!B:E,4,FALSE)</f>
        <v>https://tineco-yxzt.oss-accelerate.aliyuncs.com/20231219/9FWRW250000_1702948035109.png</v>
      </c>
      <c r="T2978" s="27" t="s">
        <v>8759</v>
      </c>
      <c r="U2978" s="28" t="str">
        <f>VLOOKUP(N2978,'散件（更新）'!B:G,6,FALSE)</f>
        <v>大轮组件</v>
      </c>
      <c r="V2978" s="28">
        <f>VLOOKUP(N2978,'散件（更新）'!B:I,8,FALSE)</f>
        <v>6974950103880</v>
      </c>
    </row>
    <row r="2979" spans="1:22">
      <c r="A2979" s="57">
        <v>46169</v>
      </c>
      <c r="B2979" s="53" t="s">
        <v>4672</v>
      </c>
      <c r="C2979" s="27" t="str">
        <f>VLOOKUP(B2979,'大货清单（不定期按GOMS更新）'!A:H,8,0)</f>
        <v>109-23350702</v>
      </c>
      <c r="D2979" s="27" t="str">
        <f>VLOOKUP(B2979,'大货清单（不定期按GOMS更新）'!A:C,3,0)</f>
        <v>CL2335G-02</v>
      </c>
      <c r="E2979" s="27" t="str">
        <f>VLOOKUP(B2979,'大货清单（不定期按GOMS更新）'!A:H,4,0)</f>
        <v>DE,CH,ES,PL,FR,NL,AT,LT,DK,RO,GR,IT,UA,HU</v>
      </c>
      <c r="F2979" s="27" t="str">
        <f>VLOOKUP(B2979,'大货清单（不定期按GOMS更新）'!A:H,2,0)</f>
        <v>Floor One S7 Flashdry Pet</v>
      </c>
      <c r="G2979" s="28" t="str">
        <f>VLOOKUP(B2979,'大货清单（不定期按GOMS更新）'!A:I,9,FALSE)</f>
        <v>6974950105464,	 6974950105464</v>
      </c>
      <c r="H2979" s="27" t="str">
        <f>VLOOKUP(B2979,'大货清单（不定期按GOMS更新）'!A:H,7,0)</f>
        <v>Blue</v>
      </c>
      <c r="I2979" s="27" t="str">
        <f>VLOOKUP(B2979,'大货清单（不定期按GOMS更新）'!A:F,6,FALSE)</f>
        <v>ACTIVE</v>
      </c>
      <c r="J2979" s="27" t="str">
        <f>VLOOKUP(B2979,'大货清单（不定期按GOMS更新）'!A:K,11,FALSE)</f>
        <v>10.5</v>
      </c>
      <c r="K2979" s="27" t="str">
        <f>VLOOKUP(B2979,'大货清单（不定期按GOMS更新）'!A:N,12,FALSE)</f>
        <v>674</v>
      </c>
      <c r="L2979" s="27" t="str">
        <f>VLOOKUP(B2979,'大货清单（不定期按GOMS更新）'!A:M,13,FALSE)</f>
        <v>332</v>
      </c>
      <c r="M2979" s="27" t="str">
        <f>VLOOKUP(B2979,'大货清单（不定期按GOMS更新）'!A:N,14,FALSE)</f>
        <v>326</v>
      </c>
      <c r="N2979" s="53" t="s">
        <v>1043</v>
      </c>
      <c r="O2979" s="27" t="str">
        <f>IFERROR(VLOOKUP(N2979,'散件迭代（不定期更新）'!C:J,8,FALSE),0)</f>
        <v>A22</v>
      </c>
      <c r="P2979" s="27" t="str">
        <f>IFERROR(VLOOKUP(N2979,'散件（更新）'!B:H,3,FALSE),0)</f>
        <v>206-1879-0109</v>
      </c>
      <c r="Q2979" s="27" t="str">
        <f>VLOOKUP(N2979,'散件（更新）'!B:H,2,FALSE)</f>
        <v>114-18790109</v>
      </c>
      <c r="R2979" s="27" t="str">
        <f>VLOOKUP(N2979,'散件（更新）'!B:H,7,FALSE)</f>
        <v>3-In-1 Cleaning Tool</v>
      </c>
      <c r="S2979" s="27" t="str">
        <f>VLOOKUP(N2979,'散件（更新）'!B:E,4,FALSE)</f>
        <v>https://tineco-yxzt.oss-accelerate.aliyuncs.com/product/114-18790109.png</v>
      </c>
      <c r="T2979" s="27" t="s">
        <v>8759</v>
      </c>
      <c r="U2979" s="28" t="str">
        <f>VLOOKUP(N2979,'散件（更新）'!B:G,6,FALSE)</f>
        <v>AB1888清洁刷组件</v>
      </c>
      <c r="V2979" s="28" t="str">
        <f>VLOOKUP(N2979,'散件（更新）'!B:I,8,FALSE)</f>
        <v>6972200191809</v>
      </c>
    </row>
    <row r="2980" spans="1:22">
      <c r="A2980" s="57">
        <v>46169</v>
      </c>
      <c r="B2980" s="53" t="s">
        <v>4672</v>
      </c>
      <c r="C2980" s="27" t="str">
        <f>VLOOKUP(B2980,'大货清单（不定期按GOMS更新）'!A:H,8,0)</f>
        <v>109-23350702</v>
      </c>
      <c r="D2980" s="27" t="str">
        <f>VLOOKUP(B2980,'大货清单（不定期按GOMS更新）'!A:C,3,0)</f>
        <v>CL2335G-02</v>
      </c>
      <c r="E2980" s="27" t="str">
        <f>VLOOKUP(B2980,'大货清单（不定期按GOMS更新）'!A:H,4,0)</f>
        <v>DE,CH,ES,PL,FR,NL,AT,LT,DK,RO,GR,IT,UA,HU</v>
      </c>
      <c r="F2980" s="27" t="str">
        <f>VLOOKUP(B2980,'大货清单（不定期按GOMS更新）'!A:H,2,0)</f>
        <v>Floor One S7 Flashdry Pet</v>
      </c>
      <c r="G2980" s="28" t="str">
        <f>VLOOKUP(B2980,'大货清单（不定期按GOMS更新）'!A:I,9,FALSE)</f>
        <v>6974950105464,	 6974950105464</v>
      </c>
      <c r="H2980" s="27" t="str">
        <f>VLOOKUP(B2980,'大货清单（不定期按GOMS更新）'!A:H,7,0)</f>
        <v>Blue</v>
      </c>
      <c r="I2980" s="27" t="str">
        <f>VLOOKUP(B2980,'大货清单（不定期按GOMS更新）'!A:F,6,FALSE)</f>
        <v>ACTIVE</v>
      </c>
      <c r="J2980" s="27" t="str">
        <f>VLOOKUP(B2980,'大货清单（不定期按GOMS更新）'!A:K,11,FALSE)</f>
        <v>10.5</v>
      </c>
      <c r="K2980" s="27" t="str">
        <f>VLOOKUP(B2980,'大货清单（不定期按GOMS更新）'!A:N,12,FALSE)</f>
        <v>674</v>
      </c>
      <c r="L2980" s="27" t="str">
        <f>VLOOKUP(B2980,'大货清单（不定期按GOMS更新）'!A:M,13,FALSE)</f>
        <v>332</v>
      </c>
      <c r="M2980" s="27" t="str">
        <f>VLOOKUP(B2980,'大货清单（不定期按GOMS更新）'!A:N,14,FALSE)</f>
        <v>326</v>
      </c>
      <c r="N2980" s="53" t="s">
        <v>4974</v>
      </c>
      <c r="O2980" s="27">
        <f>IFERROR(VLOOKUP(N2980,'散件迭代（不定期更新）'!C:J,8,FALSE),0)</f>
        <v>0</v>
      </c>
      <c r="P2980" s="27" t="str">
        <f>IFERROR(VLOOKUP(N2980,'散件（更新）'!B:H,3,FALSE),0)</f>
        <v>/</v>
      </c>
      <c r="Q2980" s="27" t="str">
        <f>VLOOKUP(N2980,'散件（更新）'!B:H,2,FALSE)</f>
        <v>114-23350703</v>
      </c>
      <c r="R2980" s="27" t="str">
        <f>VLOOKUP(N2980,'散件（更新）'!B:H,7,FALSE)</f>
        <v>Handle</v>
      </c>
      <c r="S2980" s="27">
        <f>VLOOKUP(N2980,'散件（更新）'!B:E,4,FALSE)</f>
        <v>0</v>
      </c>
      <c r="T2980" s="27" t="s">
        <v>8759</v>
      </c>
      <c r="U2980" s="28" t="str">
        <f>VLOOKUP(N2980,'散件（更新）'!B:G,6,FALSE)</f>
        <v>手柄组件（蓝色）</v>
      </c>
      <c r="V2980" s="28">
        <f>VLOOKUP(N2980,'散件（更新）'!B:I,8,FALSE)</f>
        <v>6974950109042</v>
      </c>
    </row>
    <row r="2981" spans="1:22">
      <c r="A2981" s="57">
        <v>46169</v>
      </c>
      <c r="B2981" s="53" t="s">
        <v>4672</v>
      </c>
      <c r="C2981" s="27" t="str">
        <f>VLOOKUP(B2981,'大货清单（不定期按GOMS更新）'!A:H,8,0)</f>
        <v>109-23350702</v>
      </c>
      <c r="D2981" s="27" t="str">
        <f>VLOOKUP(B2981,'大货清单（不定期按GOMS更新）'!A:C,3,0)</f>
        <v>CL2335G-02</v>
      </c>
      <c r="E2981" s="27" t="str">
        <f>VLOOKUP(B2981,'大货清单（不定期按GOMS更新）'!A:H,4,0)</f>
        <v>DE,CH,ES,PL,FR,NL,AT,LT,DK,RO,GR,IT,UA,HU</v>
      </c>
      <c r="F2981" s="27" t="str">
        <f>VLOOKUP(B2981,'大货清单（不定期按GOMS更新）'!A:H,2,0)</f>
        <v>Floor One S7 Flashdry Pet</v>
      </c>
      <c r="G2981" s="28" t="str">
        <f>VLOOKUP(B2981,'大货清单（不定期按GOMS更新）'!A:I,9,FALSE)</f>
        <v>6974950105464,	 6974950105464</v>
      </c>
      <c r="H2981" s="27" t="str">
        <f>VLOOKUP(B2981,'大货清单（不定期按GOMS更新）'!A:H,7,0)</f>
        <v>Blue</v>
      </c>
      <c r="I2981" s="27" t="str">
        <f>VLOOKUP(B2981,'大货清单（不定期按GOMS更新）'!A:F,6,FALSE)</f>
        <v>ACTIVE</v>
      </c>
      <c r="J2981" s="27" t="str">
        <f>VLOOKUP(B2981,'大货清单（不定期按GOMS更新）'!A:K,11,FALSE)</f>
        <v>10.5</v>
      </c>
      <c r="K2981" s="27" t="str">
        <f>VLOOKUP(B2981,'大货清单（不定期按GOMS更新）'!A:N,12,FALSE)</f>
        <v>674</v>
      </c>
      <c r="L2981" s="27" t="str">
        <f>VLOOKUP(B2981,'大货清单（不定期按GOMS更新）'!A:M,13,FALSE)</f>
        <v>332</v>
      </c>
      <c r="M2981" s="27" t="str">
        <f>VLOOKUP(B2981,'大货清单（不定期按GOMS更新）'!A:N,14,FALSE)</f>
        <v>326</v>
      </c>
      <c r="N2981" s="53" t="s">
        <v>4975</v>
      </c>
      <c r="O2981" s="27">
        <f>IFERROR(VLOOKUP(N2981,'散件迭代（不定期更新）'!C:J,8,FALSE),0)</f>
        <v>0</v>
      </c>
      <c r="P2981" s="27" t="str">
        <f>IFERROR(VLOOKUP(N2981,'散件（更新）'!B:H,3,FALSE),0)</f>
        <v>/</v>
      </c>
      <c r="Q2981" s="27" t="str">
        <f>VLOOKUP(N2981,'散件（更新）'!B:H,2,FALSE)</f>
        <v>114-23350702</v>
      </c>
      <c r="R2981" s="27" t="str">
        <f>VLOOKUP(N2981,'散件（更新）'!B:H,7,FALSE)</f>
        <v>Clean Water Tank</v>
      </c>
      <c r="S2981" s="27">
        <f>VLOOKUP(N2981,'散件（更新）'!B:E,4,FALSE)</f>
        <v>0</v>
      </c>
      <c r="T2981" s="27" t="s">
        <v>8759</v>
      </c>
      <c r="U2981" s="28" t="str">
        <f>VLOOKUP(N2981,'散件（更新）'!B:G,6,FALSE)</f>
        <v>溶液桶组件（蓝色）</v>
      </c>
      <c r="V2981" s="28">
        <f>VLOOKUP(N2981,'散件（更新）'!B:I,8,FALSE)</f>
        <v>6974950109035</v>
      </c>
    </row>
    <row r="2982" spans="1:22">
      <c r="A2982" s="57">
        <v>46169</v>
      </c>
      <c r="B2982" s="53" t="s">
        <v>4672</v>
      </c>
      <c r="C2982" s="27" t="str">
        <f>VLOOKUP(B2982,'大货清单（不定期按GOMS更新）'!A:H,8,0)</f>
        <v>109-23350702</v>
      </c>
      <c r="D2982" s="27" t="str">
        <f>VLOOKUP(B2982,'大货清单（不定期按GOMS更新）'!A:C,3,0)</f>
        <v>CL2335G-02</v>
      </c>
      <c r="E2982" s="27" t="str">
        <f>VLOOKUP(B2982,'大货清单（不定期按GOMS更新）'!A:H,4,0)</f>
        <v>DE,CH,ES,PL,FR,NL,AT,LT,DK,RO,GR,IT,UA,HU</v>
      </c>
      <c r="F2982" s="27" t="str">
        <f>VLOOKUP(B2982,'大货清单（不定期按GOMS更新）'!A:H,2,0)</f>
        <v>Floor One S7 Flashdry Pet</v>
      </c>
      <c r="G2982" s="28" t="str">
        <f>VLOOKUP(B2982,'大货清单（不定期按GOMS更新）'!A:I,9,FALSE)</f>
        <v>6974950105464,	 6974950105464</v>
      </c>
      <c r="H2982" s="27" t="str">
        <f>VLOOKUP(B2982,'大货清单（不定期按GOMS更新）'!A:H,7,0)</f>
        <v>Blue</v>
      </c>
      <c r="I2982" s="27" t="str">
        <f>VLOOKUP(B2982,'大货清单（不定期按GOMS更新）'!A:F,6,FALSE)</f>
        <v>ACTIVE</v>
      </c>
      <c r="J2982" s="27" t="str">
        <f>VLOOKUP(B2982,'大货清单（不定期按GOMS更新）'!A:K,11,FALSE)</f>
        <v>10.5</v>
      </c>
      <c r="K2982" s="27" t="str">
        <f>VLOOKUP(B2982,'大货清单（不定期按GOMS更新）'!A:N,12,FALSE)</f>
        <v>674</v>
      </c>
      <c r="L2982" s="27" t="str">
        <f>VLOOKUP(B2982,'大货清单（不定期按GOMS更新）'!A:M,13,FALSE)</f>
        <v>332</v>
      </c>
      <c r="M2982" s="27" t="str">
        <f>VLOOKUP(B2982,'大货清单（不定期按GOMS更新）'!A:N,14,FALSE)</f>
        <v>326</v>
      </c>
      <c r="N2982" s="53" t="s">
        <v>5405</v>
      </c>
      <c r="O2982" s="27">
        <f>IFERROR(VLOOKUP(N2982,'散件迭代（不定期更新）'!C:J,8,FALSE),0)</f>
        <v>0</v>
      </c>
      <c r="P2982" s="27" t="str">
        <f>IFERROR(VLOOKUP(N2982,'散件（更新）'!B:H,3,FALSE),0)</f>
        <v>/</v>
      </c>
      <c r="Q2982" s="27" t="str">
        <f>VLOOKUP(N2982,'散件（更新）'!B:H,2,FALSE)</f>
        <v>114-23350701</v>
      </c>
      <c r="R2982" s="27" t="str">
        <f>VLOOKUP(N2982,'散件（更新）'!B:H,7,FALSE)</f>
        <v>Dirt Water Tank</v>
      </c>
      <c r="S2982" s="27">
        <f>VLOOKUP(N2982,'散件（更新）'!B:E,4,FALSE)</f>
        <v>0</v>
      </c>
      <c r="T2982" s="27" t="s">
        <v>8759</v>
      </c>
      <c r="U2982" s="28" t="str">
        <f>VLOOKUP(N2982,'散件（更新）'!B:G,6,FALSE)</f>
        <v>回收桶组件（蓝色）</v>
      </c>
      <c r="V2982" s="28">
        <f>VLOOKUP(N2982,'散件（更新）'!B:I,8,FALSE)</f>
        <v>6974950109028</v>
      </c>
    </row>
    <row r="2983" spans="1:22" ht="14.6">
      <c r="A2983" s="57">
        <v>46169</v>
      </c>
      <c r="B2983" s="137" t="s">
        <v>4672</v>
      </c>
      <c r="C2983" s="27" t="str">
        <f>VLOOKUP(B2983,'大货清单（不定期按GOMS更新）'!A:H,8,0)</f>
        <v>109-23350702</v>
      </c>
      <c r="D2983" s="27" t="str">
        <f>VLOOKUP(B2983,'大货清单（不定期按GOMS更新）'!A:C,3,0)</f>
        <v>CL2335G-02</v>
      </c>
      <c r="E2983" s="27" t="str">
        <f>VLOOKUP(B2983,'大货清单（不定期按GOMS更新）'!A:H,4,0)</f>
        <v>DE,CH,ES,PL,FR,NL,AT,LT,DK,RO,GR,IT,UA,HU</v>
      </c>
      <c r="F2983" s="27" t="str">
        <f>VLOOKUP(B2983,'大货清单（不定期按GOMS更新）'!A:H,2,0)</f>
        <v>Floor One S7 Flashdry Pet</v>
      </c>
      <c r="G2983" s="28" t="str">
        <f>VLOOKUP(B2983,'大货清单（不定期按GOMS更新）'!A:I,9,FALSE)</f>
        <v>6974950105464,	 6974950105464</v>
      </c>
      <c r="H2983" s="27" t="str">
        <f>VLOOKUP(B2983,'大货清单（不定期按GOMS更新）'!A:H,7,0)</f>
        <v>Blue</v>
      </c>
      <c r="I2983" s="27" t="str">
        <f>VLOOKUP(B2983,'大货清单（不定期按GOMS更新）'!A:F,6,FALSE)</f>
        <v>ACTIVE</v>
      </c>
      <c r="J2983" s="27" t="str">
        <f>VLOOKUP(B2983,'大货清单（不定期按GOMS更新）'!A:K,11,FALSE)</f>
        <v>10.5</v>
      </c>
      <c r="K2983" s="27" t="str">
        <f>VLOOKUP(B2983,'大货清单（不定期按GOMS更新）'!A:N,12,FALSE)</f>
        <v>674</v>
      </c>
      <c r="L2983" s="27" t="str">
        <f>VLOOKUP(B2983,'大货清单（不定期按GOMS更新）'!A:M,13,FALSE)</f>
        <v>332</v>
      </c>
      <c r="M2983" s="27" t="str">
        <f>VLOOKUP(B2983,'大货清单（不定期按GOMS更新）'!A:N,14,FALSE)</f>
        <v>326</v>
      </c>
      <c r="N2983" s="140" t="s">
        <v>1218</v>
      </c>
      <c r="O2983" s="27">
        <f>IFERROR(VLOOKUP(N2983,'散件迭代（不定期更新）'!C:J,8,FALSE),0)</f>
        <v>0</v>
      </c>
      <c r="P2983" s="27" t="str">
        <f>IFERROR(VLOOKUP(N2983,'散件（更新）'!B:H,3,FALSE),0)</f>
        <v>206-2029-0614</v>
      </c>
      <c r="Q2983" s="27" t="str">
        <f>VLOOKUP(N2983,'散件（更新）'!B:H,2,FALSE)</f>
        <v>114-20290614</v>
      </c>
      <c r="R2983" s="27" t="str">
        <f>VLOOKUP(N2983,'散件（更新）'!B:H,7,FALSE)</f>
        <v>Repair Wheel</v>
      </c>
      <c r="S2983" s="27" t="str">
        <f>VLOOKUP(N2983,'散件（更新）'!B:E,4,FALSE)</f>
        <v>https://tineco-yxzt.oss-accelerate.aliyuncs.com/20231219/9SWRW100000_1702948048100.png</v>
      </c>
      <c r="T2983" s="27" t="s">
        <v>8759</v>
      </c>
      <c r="U2983" s="28" t="str">
        <f>VLOOKUP(N2983,'散件（更新）'!B:G,6,FALSE)</f>
        <v>小轮包胶组件（2个小轮+2个轴）</v>
      </c>
      <c r="V2983" s="28" t="str">
        <f>VLOOKUP(N2983,'散件（更新）'!B:I,8,FALSE)</f>
        <v>6972200198358</v>
      </c>
    </row>
    <row r="2984" spans="1:22" ht="14.6">
      <c r="A2984" s="57">
        <v>46169</v>
      </c>
      <c r="B2984" s="137" t="s">
        <v>3884</v>
      </c>
      <c r="C2984" s="27" t="str">
        <f>VLOOKUP(B2984,'大货清单（不定期按GOMS更新）'!A:H,8,0)</f>
        <v>109-18790012</v>
      </c>
      <c r="D2984" s="27" t="str">
        <f>VLOOKUP(B2984,'大货清单（不定期按GOMS更新）'!A:C,3,0)</f>
        <v>CL1879-12</v>
      </c>
      <c r="E2984" s="27" t="str">
        <f>VLOOKUP(B2984,'大货清单（不定期按GOMS更新）'!A:H,4,0)</f>
        <v>GB</v>
      </c>
      <c r="F2984" s="27" t="str">
        <f>VLOOKUP(B2984,'大货清单（不定期按GOMS更新）'!A:H,2,0)</f>
        <v>Floor One S3 Extreme</v>
      </c>
      <c r="G2984" s="28">
        <f>VLOOKUP(B2984,'大货清单（不定期按GOMS更新）'!A:I,9,FALSE)</f>
        <v>6974950104894</v>
      </c>
      <c r="H2984" s="27" t="str">
        <f>VLOOKUP(B2984,'大货清单（不定期按GOMS更新）'!A:H,7,0)</f>
        <v>Blue</v>
      </c>
      <c r="I2984" s="27" t="str">
        <f>VLOOKUP(B2984,'大货清单（不定期按GOMS更新）'!A:F,6,FALSE)</f>
        <v>PHASEOUT</v>
      </c>
      <c r="J2984" s="27" t="str">
        <f>VLOOKUP(B2984,'大货清单（不定期按GOMS更新）'!A:K,11,FALSE)</f>
        <v>8.3</v>
      </c>
      <c r="K2984" s="27" t="str">
        <f>VLOOKUP(B2984,'大货清单（不定期按GOMS更新）'!A:N,12,FALSE)</f>
        <v>326</v>
      </c>
      <c r="L2984" s="27" t="str">
        <f>VLOOKUP(B2984,'大货清单（不定期按GOMS更新）'!A:M,13,FALSE)</f>
        <v>296</v>
      </c>
      <c r="M2984" s="27" t="str">
        <f>VLOOKUP(B2984,'大货清单（不定期按GOMS更新）'!A:N,14,FALSE)</f>
        <v>736</v>
      </c>
      <c r="N2984" s="140" t="s">
        <v>1071</v>
      </c>
      <c r="O2984" s="27">
        <f>IFERROR(VLOOKUP(N2984,'散件迭代（不定期更新）'!C:J,8,FALSE),0)</f>
        <v>0</v>
      </c>
      <c r="P2984" s="27" t="str">
        <f>IFERROR(VLOOKUP(N2984,'散件（更新）'!B:H,3,FALSE),0)</f>
        <v>206-1879-0126</v>
      </c>
      <c r="Q2984" s="27" t="str">
        <f>VLOOKUP(N2984,'散件（更新）'!B:H,2,FALSE)</f>
        <v>114-18790126</v>
      </c>
      <c r="R2984" s="27" t="str">
        <f>VLOOKUP(N2984,'散件（更新）'!B:H,7,FALSE)</f>
        <v>2*Hepa Assy&amp;2*Brush Roller 3 Series</v>
      </c>
      <c r="S2984" s="27" t="str">
        <f>VLOOKUP(N2984,'散件（更新）'!B:E,4,FALSE)</f>
        <v>https://tineco-yxzt.oss-accelerate.aliyuncs.com/product/114-18790126.jpg</v>
      </c>
      <c r="T2984" s="27" t="s">
        <v>8759</v>
      </c>
      <c r="U2984" s="28" t="str">
        <f>VLOOKUP(N2984,'散件（更新）'!B:G,6,FALSE)</f>
        <v>回收桶过滤器组件*2+滚刷组件*2（彩盒）</v>
      </c>
      <c r="V2984" s="28" t="str">
        <f>VLOOKUP(N2984,'散件（更新）'!B:I,8,FALSE)</f>
        <v>6972200192240</v>
      </c>
    </row>
    <row r="2985" spans="1:22" ht="14.6">
      <c r="A2985" s="57">
        <v>46169</v>
      </c>
      <c r="B2985" s="137" t="s">
        <v>3884</v>
      </c>
      <c r="C2985" s="27" t="str">
        <f>VLOOKUP(B2985,'大货清单（不定期按GOMS更新）'!A:H,8,0)</f>
        <v>109-18790012</v>
      </c>
      <c r="D2985" s="27" t="str">
        <f>VLOOKUP(B2985,'大货清单（不定期按GOMS更新）'!A:C,3,0)</f>
        <v>CL1879-12</v>
      </c>
      <c r="E2985" s="27" t="str">
        <f>VLOOKUP(B2985,'大货清单（不定期按GOMS更新）'!A:H,4,0)</f>
        <v>GB</v>
      </c>
      <c r="F2985" s="27" t="str">
        <f>VLOOKUP(B2985,'大货清单（不定期按GOMS更新）'!A:H,2,0)</f>
        <v>Floor One S3 Extreme</v>
      </c>
      <c r="G2985" s="28">
        <f>VLOOKUP(B2985,'大货清单（不定期按GOMS更新）'!A:I,9,FALSE)</f>
        <v>6974950104894</v>
      </c>
      <c r="H2985" s="27" t="str">
        <f>VLOOKUP(B2985,'大货清单（不定期按GOMS更新）'!A:H,7,0)</f>
        <v>Blue</v>
      </c>
      <c r="I2985" s="27" t="str">
        <f>VLOOKUP(B2985,'大货清单（不定期按GOMS更新）'!A:F,6,FALSE)</f>
        <v>PHASEOUT</v>
      </c>
      <c r="J2985" s="27" t="str">
        <f>VLOOKUP(B2985,'大货清单（不定期按GOMS更新）'!A:K,11,FALSE)</f>
        <v>8.3</v>
      </c>
      <c r="K2985" s="27" t="str">
        <f>VLOOKUP(B2985,'大货清单（不定期按GOMS更新）'!A:N,12,FALSE)</f>
        <v>326</v>
      </c>
      <c r="L2985" s="27" t="str">
        <f>VLOOKUP(B2985,'大货清单（不定期按GOMS更新）'!A:M,13,FALSE)</f>
        <v>296</v>
      </c>
      <c r="M2985" s="27" t="str">
        <f>VLOOKUP(B2985,'大货清单（不定期按GOMS更新）'!A:N,14,FALSE)</f>
        <v>736</v>
      </c>
      <c r="N2985" s="131" t="s">
        <v>1186</v>
      </c>
      <c r="O2985" s="27">
        <f>IFERROR(VLOOKUP(N2985,'散件迭代（不定期更新）'!C:J,8,FALSE),0)</f>
        <v>0</v>
      </c>
      <c r="P2985" s="27" t="str">
        <f>IFERROR(VLOOKUP(N2985,'散件（更新）'!B:H,3,FALSE),0)</f>
        <v>206-1879-0118</v>
      </c>
      <c r="Q2985" s="27" t="str">
        <f>VLOOKUP(N2985,'散件（更新）'!B:H,2,FALSE)</f>
        <v>114-18790118</v>
      </c>
      <c r="R2985" s="27" t="str">
        <f>VLOOKUP(N2985,'散件（更新）'!B:H,7,FALSE)</f>
        <v>Brush Roller Cover</v>
      </c>
      <c r="S2985" s="27" t="str">
        <f>VLOOKUP(N2985,'散件（更新）'!B:E,4,FALSE)</f>
        <v>https://tineco-yxzt.oss-accelerate.aliyuncs.com/20231219/9FWBC031100_1702948010171.png</v>
      </c>
      <c r="T2985" s="27" t="s">
        <v>8759</v>
      </c>
      <c r="U2985" s="28" t="str">
        <f>VLOOKUP(N2985,'散件（更新）'!B:G,6,FALSE)</f>
        <v>滚刷盖组件</v>
      </c>
      <c r="V2985" s="28" t="str">
        <f>VLOOKUP(N2985,'散件（更新）'!B:I,8,FALSE)</f>
        <v>6972200191892</v>
      </c>
    </row>
    <row r="2986" spans="1:22" ht="14.6">
      <c r="A2986" s="57">
        <v>46169</v>
      </c>
      <c r="B2986" s="137" t="s">
        <v>3884</v>
      </c>
      <c r="C2986" s="27" t="str">
        <f>VLOOKUP(B2986,'大货清单（不定期按GOMS更新）'!A:H,8,0)</f>
        <v>109-18790012</v>
      </c>
      <c r="D2986" s="27" t="str">
        <f>VLOOKUP(B2986,'大货清单（不定期按GOMS更新）'!A:C,3,0)</f>
        <v>CL1879-12</v>
      </c>
      <c r="E2986" s="27" t="str">
        <f>VLOOKUP(B2986,'大货清单（不定期按GOMS更新）'!A:H,4,0)</f>
        <v>GB</v>
      </c>
      <c r="F2986" s="27" t="str">
        <f>VLOOKUP(B2986,'大货清单（不定期按GOMS更新）'!A:H,2,0)</f>
        <v>Floor One S3 Extreme</v>
      </c>
      <c r="G2986" s="28">
        <f>VLOOKUP(B2986,'大货清单（不定期按GOMS更新）'!A:I,9,FALSE)</f>
        <v>6974950104894</v>
      </c>
      <c r="H2986" s="27" t="str">
        <f>VLOOKUP(B2986,'大货清单（不定期按GOMS更新）'!A:H,7,0)</f>
        <v>Blue</v>
      </c>
      <c r="I2986" s="27" t="str">
        <f>VLOOKUP(B2986,'大货清单（不定期按GOMS更新）'!A:F,6,FALSE)</f>
        <v>PHASEOUT</v>
      </c>
      <c r="J2986" s="27" t="str">
        <f>VLOOKUP(B2986,'大货清单（不定期按GOMS更新）'!A:K,11,FALSE)</f>
        <v>8.3</v>
      </c>
      <c r="K2986" s="27" t="str">
        <f>VLOOKUP(B2986,'大货清单（不定期按GOMS更新）'!A:N,12,FALSE)</f>
        <v>326</v>
      </c>
      <c r="L2986" s="27" t="str">
        <f>VLOOKUP(B2986,'大货清单（不定期按GOMS更新）'!A:M,13,FALSE)</f>
        <v>296</v>
      </c>
      <c r="M2986" s="27" t="str">
        <f>VLOOKUP(B2986,'大货清单（不定期按GOMS更新）'!A:N,14,FALSE)</f>
        <v>736</v>
      </c>
      <c r="N2986" s="131" t="s">
        <v>1048</v>
      </c>
      <c r="O2986" s="27">
        <f>IFERROR(VLOOKUP(N2986,'散件迭代（不定期更新）'!C:J,8,FALSE),0)</f>
        <v>0</v>
      </c>
      <c r="P2986" s="27" t="str">
        <f>IFERROR(VLOOKUP(N2986,'散件（更新）'!B:H,3,FALSE),0)</f>
        <v>206-1879-0106</v>
      </c>
      <c r="Q2986" s="27" t="str">
        <f>VLOOKUP(N2986,'散件（更新）'!B:H,2,FALSE)</f>
        <v>114-18790106</v>
      </c>
      <c r="R2986" s="27" t="str">
        <f>VLOOKUP(N2986,'散件（更新）'!B:H,7,FALSE)</f>
        <v>Brush Roller Cover</v>
      </c>
      <c r="S2986" s="27" t="str">
        <f>VLOOKUP(N2986,'散件（更新）'!B:E,4,FALSE)</f>
        <v>https://tineco-yxzt.oss-accelerate.aliyuncs.com/20231219/9FWBC031200_1702948010243.png</v>
      </c>
      <c r="T2986" s="27" t="s">
        <v>8759</v>
      </c>
      <c r="U2986" s="28" t="str">
        <f>VLOOKUP(N2986,'散件（更新）'!B:G,6,FALSE)</f>
        <v>滚刷盖组件（高配）</v>
      </c>
      <c r="V2986" s="28" t="str">
        <f>VLOOKUP(N2986,'散件（更新）'!B:I,8,FALSE)</f>
        <v>6972200191779</v>
      </c>
    </row>
    <row r="2987" spans="1:22" ht="14.6">
      <c r="A2987" s="57">
        <v>46169</v>
      </c>
      <c r="B2987" s="137" t="s">
        <v>3884</v>
      </c>
      <c r="C2987" s="27" t="str">
        <f>VLOOKUP(B2987,'大货清单（不定期按GOMS更新）'!A:H,8,0)</f>
        <v>109-18790012</v>
      </c>
      <c r="D2987" s="27" t="str">
        <f>VLOOKUP(B2987,'大货清单（不定期按GOMS更新）'!A:C,3,0)</f>
        <v>CL1879-12</v>
      </c>
      <c r="E2987" s="27" t="str">
        <f>VLOOKUP(B2987,'大货清单（不定期按GOMS更新）'!A:H,4,0)</f>
        <v>GB</v>
      </c>
      <c r="F2987" s="27" t="str">
        <f>VLOOKUP(B2987,'大货清单（不定期按GOMS更新）'!A:H,2,0)</f>
        <v>Floor One S3 Extreme</v>
      </c>
      <c r="G2987" s="28">
        <f>VLOOKUP(B2987,'大货清单（不定期按GOMS更新）'!A:I,9,FALSE)</f>
        <v>6974950104894</v>
      </c>
      <c r="H2987" s="27" t="str">
        <f>VLOOKUP(B2987,'大货清单（不定期按GOMS更新）'!A:H,7,0)</f>
        <v>Blue</v>
      </c>
      <c r="I2987" s="27" t="str">
        <f>VLOOKUP(B2987,'大货清单（不定期按GOMS更新）'!A:F,6,FALSE)</f>
        <v>PHASEOUT</v>
      </c>
      <c r="J2987" s="27" t="str">
        <f>VLOOKUP(B2987,'大货清单（不定期按GOMS更新）'!A:K,11,FALSE)</f>
        <v>8.3</v>
      </c>
      <c r="K2987" s="27" t="str">
        <f>VLOOKUP(B2987,'大货清单（不定期按GOMS更新）'!A:N,12,FALSE)</f>
        <v>326</v>
      </c>
      <c r="L2987" s="27" t="str">
        <f>VLOOKUP(B2987,'大货清单（不定期按GOMS更新）'!A:M,13,FALSE)</f>
        <v>296</v>
      </c>
      <c r="M2987" s="27" t="str">
        <f>VLOOKUP(B2987,'大货清单（不定期按GOMS更新）'!A:N,14,FALSE)</f>
        <v>736</v>
      </c>
      <c r="N2987" s="131" t="s">
        <v>1041</v>
      </c>
      <c r="O2987" s="27">
        <f>IFERROR(VLOOKUP(N2987,'散件迭代（不定期更新）'!C:J,8,FALSE),0)</f>
        <v>0</v>
      </c>
      <c r="P2987" s="27" t="str">
        <f>IFERROR(VLOOKUP(N2987,'散件（更新）'!B:H,3,FALSE),0)</f>
        <v>206-1879-0107</v>
      </c>
      <c r="Q2987" s="27" t="str">
        <f>VLOOKUP(N2987,'散件（更新）'!B:H,2,FALSE)</f>
        <v>114-18790107</v>
      </c>
      <c r="R2987" s="27" t="str">
        <f>VLOOKUP(N2987,'散件（更新）'!B:H,7,FALSE)</f>
        <v>Brush Roller</v>
      </c>
      <c r="S2987" s="27" t="str">
        <f>VLOOKUP(N2987,'散件（更新）'!B:E,4,FALSE)</f>
        <v>https://tineco-yxzt.oss-accelerate.aliyuncs.com/product/114-18790107.jpg</v>
      </c>
      <c r="T2987" s="27" t="s">
        <v>8759</v>
      </c>
      <c r="U2987" s="28" t="str">
        <f>VLOOKUP(N2987,'散件（更新）'!B:G,6,FALSE)</f>
        <v>滚刷组件</v>
      </c>
      <c r="V2987" s="28" t="str">
        <f>VLOOKUP(N2987,'散件（更新）'!B:I,8,FALSE)</f>
        <v>6972200191786</v>
      </c>
    </row>
    <row r="2988" spans="1:22" ht="14.6">
      <c r="A2988" s="57">
        <v>46169</v>
      </c>
      <c r="B2988" s="137" t="s">
        <v>3884</v>
      </c>
      <c r="C2988" s="27" t="str">
        <f>VLOOKUP(B2988,'大货清单（不定期按GOMS更新）'!A:H,8,0)</f>
        <v>109-18790012</v>
      </c>
      <c r="D2988" s="27" t="str">
        <f>VLOOKUP(B2988,'大货清单（不定期按GOMS更新）'!A:C,3,0)</f>
        <v>CL1879-12</v>
      </c>
      <c r="E2988" s="27" t="str">
        <f>VLOOKUP(B2988,'大货清单（不定期按GOMS更新）'!A:H,4,0)</f>
        <v>GB</v>
      </c>
      <c r="F2988" s="27" t="str">
        <f>VLOOKUP(B2988,'大货清单（不定期按GOMS更新）'!A:H,2,0)</f>
        <v>Floor One S3 Extreme</v>
      </c>
      <c r="G2988" s="28">
        <f>VLOOKUP(B2988,'大货清单（不定期按GOMS更新）'!A:I,9,FALSE)</f>
        <v>6974950104894</v>
      </c>
      <c r="H2988" s="27" t="str">
        <f>VLOOKUP(B2988,'大货清单（不定期按GOMS更新）'!A:H,7,0)</f>
        <v>Blue</v>
      </c>
      <c r="I2988" s="27" t="str">
        <f>VLOOKUP(B2988,'大货清单（不定期按GOMS更新）'!A:F,6,FALSE)</f>
        <v>PHASEOUT</v>
      </c>
      <c r="J2988" s="27" t="str">
        <f>VLOOKUP(B2988,'大货清单（不定期按GOMS更新）'!A:K,11,FALSE)</f>
        <v>8.3</v>
      </c>
      <c r="K2988" s="27" t="str">
        <f>VLOOKUP(B2988,'大货清单（不定期按GOMS更新）'!A:N,12,FALSE)</f>
        <v>326</v>
      </c>
      <c r="L2988" s="27" t="str">
        <f>VLOOKUP(B2988,'大货清单（不定期按GOMS更新）'!A:M,13,FALSE)</f>
        <v>296</v>
      </c>
      <c r="M2988" s="27" t="str">
        <f>VLOOKUP(B2988,'大货清单（不定期按GOMS更新）'!A:N,14,FALSE)</f>
        <v>736</v>
      </c>
      <c r="N2988" s="131" t="s">
        <v>1040</v>
      </c>
      <c r="O2988" s="27" t="str">
        <f>IFERROR(VLOOKUP(N2988,'散件迭代（不定期更新）'!C:J,8,FALSE),0)</f>
        <v>A43</v>
      </c>
      <c r="P2988" s="27" t="str">
        <f>IFERROR(VLOOKUP(N2988,'散件（更新）'!B:H,3,FALSE),0)</f>
        <v>206-1879-0102</v>
      </c>
      <c r="Q2988" s="27" t="str">
        <f>VLOOKUP(N2988,'散件（更新）'!B:H,2,FALSE)</f>
        <v>114-18790102</v>
      </c>
      <c r="R2988" s="27" t="str">
        <f>VLOOKUP(N2988,'散件（更新）'!B:H,7,FALSE)</f>
        <v>Hepa Assy</v>
      </c>
      <c r="S2988" s="27" t="str">
        <f>VLOOKUP(N2988,'散件（更新）'!B:E,4,FALSE)</f>
        <v>https://tineco-yxzt.oss-accelerate.aliyuncs.com/product/114-18790102.png</v>
      </c>
      <c r="T2988" s="27" t="s">
        <v>8759</v>
      </c>
      <c r="U2988" s="28" t="str">
        <f>VLOOKUP(N2988,'散件（更新）'!B:G,6,FALSE)</f>
        <v>回收桶过滤器组件（前置方形过滤器组件+回收桶滤网组件）</v>
      </c>
      <c r="V2988" s="28" t="str">
        <f>VLOOKUP(N2988,'散件（更新）'!B:I,8,FALSE)</f>
        <v>6972200191731</v>
      </c>
    </row>
    <row r="2989" spans="1:22" ht="14.6">
      <c r="A2989" s="57">
        <v>46169</v>
      </c>
      <c r="B2989" s="137" t="s">
        <v>3884</v>
      </c>
      <c r="C2989" s="27" t="str">
        <f>VLOOKUP(B2989,'大货清单（不定期按GOMS更新）'!A:H,8,0)</f>
        <v>109-18790012</v>
      </c>
      <c r="D2989" s="27" t="str">
        <f>VLOOKUP(B2989,'大货清单（不定期按GOMS更新）'!A:C,3,0)</f>
        <v>CL1879-12</v>
      </c>
      <c r="E2989" s="27" t="str">
        <f>VLOOKUP(B2989,'大货清单（不定期按GOMS更新）'!A:H,4,0)</f>
        <v>GB</v>
      </c>
      <c r="F2989" s="27" t="str">
        <f>VLOOKUP(B2989,'大货清单（不定期按GOMS更新）'!A:H,2,0)</f>
        <v>Floor One S3 Extreme</v>
      </c>
      <c r="G2989" s="28">
        <f>VLOOKUP(B2989,'大货清单（不定期按GOMS更新）'!A:I,9,FALSE)</f>
        <v>6974950104894</v>
      </c>
      <c r="H2989" s="27" t="str">
        <f>VLOOKUP(B2989,'大货清单（不定期按GOMS更新）'!A:H,7,0)</f>
        <v>Blue</v>
      </c>
      <c r="I2989" s="27" t="str">
        <f>VLOOKUP(B2989,'大货清单（不定期按GOMS更新）'!A:F,6,FALSE)</f>
        <v>PHASEOUT</v>
      </c>
      <c r="J2989" s="27" t="str">
        <f>VLOOKUP(B2989,'大货清单（不定期按GOMS更新）'!A:K,11,FALSE)</f>
        <v>8.3</v>
      </c>
      <c r="K2989" s="27" t="str">
        <f>VLOOKUP(B2989,'大货清单（不定期按GOMS更新）'!A:N,12,FALSE)</f>
        <v>326</v>
      </c>
      <c r="L2989" s="27" t="str">
        <f>VLOOKUP(B2989,'大货清单（不定期按GOMS更新）'!A:M,13,FALSE)</f>
        <v>296</v>
      </c>
      <c r="M2989" s="27" t="str">
        <f>VLOOKUP(B2989,'大货清单（不定期按GOMS更新）'!A:N,14,FALSE)</f>
        <v>736</v>
      </c>
      <c r="N2989" s="131" t="s">
        <v>502</v>
      </c>
      <c r="O2989" s="27">
        <f>IFERROR(VLOOKUP(N2989,'散件迭代（不定期更新）'!C:J,8,FALSE),0)</f>
        <v>0</v>
      </c>
      <c r="P2989" s="27" t="str">
        <f>IFERROR(VLOOKUP(N2989,'散件（更新）'!B:H,3,FALSE),0)</f>
        <v>206-1879-0103</v>
      </c>
      <c r="Q2989" s="27" t="str">
        <f>VLOOKUP(N2989,'散件（更新）'!B:H,2,FALSE)</f>
        <v>114-18790103</v>
      </c>
      <c r="R2989" s="27" t="str">
        <f>VLOOKUP(N2989,'散件（更新）'!B:H,7,FALSE)</f>
        <v>Filter</v>
      </c>
      <c r="S2989" s="27" t="str">
        <f>VLOOKUP(N2989,'散件（更新）'!B:E,4,FALSE)</f>
        <v>https://tineco-yxzt.oss-accelerate.aliyuncs.com/20231227/9FWFI031100_1703640265133.png</v>
      </c>
      <c r="T2989" s="27" t="s">
        <v>8759</v>
      </c>
      <c r="U2989" s="28" t="str">
        <f>VLOOKUP(N2989,'散件（更新）'!B:G,6,FALSE)</f>
        <v>回收桶挡板</v>
      </c>
      <c r="V2989" s="28" t="str">
        <f>VLOOKUP(N2989,'散件（更新）'!B:I,8,FALSE)</f>
        <v>6972200191748</v>
      </c>
    </row>
    <row r="2990" spans="1:22" ht="14.6">
      <c r="A2990" s="57">
        <v>46169</v>
      </c>
      <c r="B2990" s="137" t="s">
        <v>3884</v>
      </c>
      <c r="C2990" s="27" t="str">
        <f>VLOOKUP(B2990,'大货清单（不定期按GOMS更新）'!A:H,8,0)</f>
        <v>109-18790012</v>
      </c>
      <c r="D2990" s="27" t="str">
        <f>VLOOKUP(B2990,'大货清单（不定期按GOMS更新）'!A:C,3,0)</f>
        <v>CL1879-12</v>
      </c>
      <c r="E2990" s="27" t="str">
        <f>VLOOKUP(B2990,'大货清单（不定期按GOMS更新）'!A:H,4,0)</f>
        <v>GB</v>
      </c>
      <c r="F2990" s="27" t="str">
        <f>VLOOKUP(B2990,'大货清单（不定期按GOMS更新）'!A:H,2,0)</f>
        <v>Floor One S3 Extreme</v>
      </c>
      <c r="G2990" s="28">
        <f>VLOOKUP(B2990,'大货清单（不定期按GOMS更新）'!A:I,9,FALSE)</f>
        <v>6974950104894</v>
      </c>
      <c r="H2990" s="27" t="str">
        <f>VLOOKUP(B2990,'大货清单（不定期按GOMS更新）'!A:H,7,0)</f>
        <v>Blue</v>
      </c>
      <c r="I2990" s="27" t="str">
        <f>VLOOKUP(B2990,'大货清单（不定期按GOMS更新）'!A:F,6,FALSE)</f>
        <v>PHASEOUT</v>
      </c>
      <c r="J2990" s="27" t="str">
        <f>VLOOKUP(B2990,'大货清单（不定期按GOMS更新）'!A:K,11,FALSE)</f>
        <v>8.3</v>
      </c>
      <c r="K2990" s="27" t="str">
        <f>VLOOKUP(B2990,'大货清单（不定期按GOMS更新）'!A:N,12,FALSE)</f>
        <v>326</v>
      </c>
      <c r="L2990" s="27" t="str">
        <f>VLOOKUP(B2990,'大货清单（不定期按GOMS更新）'!A:M,13,FALSE)</f>
        <v>296</v>
      </c>
      <c r="M2990" s="27" t="str">
        <f>VLOOKUP(B2990,'大货清单（不定期按GOMS更新）'!A:N,14,FALSE)</f>
        <v>736</v>
      </c>
      <c r="N2990" s="131" t="s">
        <v>511</v>
      </c>
      <c r="O2990" s="27">
        <f>IFERROR(VLOOKUP(N2990,'散件迭代（不定期更新）'!C:J,8,FALSE),0)</f>
        <v>0</v>
      </c>
      <c r="P2990" s="27" t="str">
        <f>IFERROR(VLOOKUP(N2990,'散件（更新）'!B:H,3,FALSE),0)</f>
        <v>206-1879-0111</v>
      </c>
      <c r="Q2990" s="27" t="str">
        <f>VLOOKUP(N2990,'散件（更新）'!B:H,2,FALSE)</f>
        <v>114-18790111</v>
      </c>
      <c r="R2990" s="27" t="str">
        <f>VLOOKUP(N2990,'散件（更新）'!B:H,7,FALSE)</f>
        <v>Accessory Holder</v>
      </c>
      <c r="S2990" s="27" t="str">
        <f>VLOOKUP(N2990,'散件（更新）'!B:E,4,FALSE)</f>
        <v>https://tineco-yxzt.oss-accelerate.aliyuncs.com/20231219/9FWHA031100_1702948015795.png</v>
      </c>
      <c r="T2990" s="27" t="s">
        <v>8759</v>
      </c>
      <c r="U2990" s="28" t="str">
        <f>VLOOKUP(N2990,'散件（更新）'!B:G,6,FALSE)</f>
        <v>附件收纳架</v>
      </c>
      <c r="V2990" s="28" t="str">
        <f>VLOOKUP(N2990,'散件（更新）'!B:I,8,FALSE)</f>
        <v>6972200191823</v>
      </c>
    </row>
    <row r="2991" spans="1:22" ht="14.6">
      <c r="A2991" s="57">
        <v>46169</v>
      </c>
      <c r="B2991" s="137" t="s">
        <v>3884</v>
      </c>
      <c r="C2991" s="27" t="str">
        <f>VLOOKUP(B2991,'大货清单（不定期按GOMS更新）'!A:H,8,0)</f>
        <v>109-18790012</v>
      </c>
      <c r="D2991" s="27" t="str">
        <f>VLOOKUP(B2991,'大货清单（不定期按GOMS更新）'!A:C,3,0)</f>
        <v>CL1879-12</v>
      </c>
      <c r="E2991" s="27" t="str">
        <f>VLOOKUP(B2991,'大货清单（不定期按GOMS更新）'!A:H,4,0)</f>
        <v>GB</v>
      </c>
      <c r="F2991" s="27" t="str">
        <f>VLOOKUP(B2991,'大货清单（不定期按GOMS更新）'!A:H,2,0)</f>
        <v>Floor One S3 Extreme</v>
      </c>
      <c r="G2991" s="28">
        <f>VLOOKUP(B2991,'大货清单（不定期按GOMS更新）'!A:I,9,FALSE)</f>
        <v>6974950104894</v>
      </c>
      <c r="H2991" s="27" t="str">
        <f>VLOOKUP(B2991,'大货清单（不定期按GOMS更新）'!A:H,7,0)</f>
        <v>Blue</v>
      </c>
      <c r="I2991" s="27" t="str">
        <f>VLOOKUP(B2991,'大货清单（不定期按GOMS更新）'!A:F,6,FALSE)</f>
        <v>PHASEOUT</v>
      </c>
      <c r="J2991" s="27" t="str">
        <f>VLOOKUP(B2991,'大货清单（不定期按GOMS更新）'!A:K,11,FALSE)</f>
        <v>8.3</v>
      </c>
      <c r="K2991" s="27" t="str">
        <f>VLOOKUP(B2991,'大货清单（不定期按GOMS更新）'!A:N,12,FALSE)</f>
        <v>326</v>
      </c>
      <c r="L2991" s="27" t="str">
        <f>VLOOKUP(B2991,'大货清单（不定期按GOMS更新）'!A:M,13,FALSE)</f>
        <v>296</v>
      </c>
      <c r="M2991" s="27" t="str">
        <f>VLOOKUP(B2991,'大货清单（不定期按GOMS更新）'!A:N,14,FALSE)</f>
        <v>736</v>
      </c>
      <c r="N2991" s="131" t="s">
        <v>509</v>
      </c>
      <c r="O2991" s="27">
        <f>IFERROR(VLOOKUP(N2991,'散件迭代（不定期更新）'!C:J,8,FALSE),0)</f>
        <v>0</v>
      </c>
      <c r="P2991" s="27" t="str">
        <f>IFERROR(VLOOKUP(N2991,'散件（更新）'!B:H,3,FALSE),0)</f>
        <v>206-1879-0110</v>
      </c>
      <c r="Q2991" s="27" t="str">
        <f>VLOOKUP(N2991,'散件（更新）'!B:H,2,FALSE)</f>
        <v>114-18790110</v>
      </c>
      <c r="R2991" s="27" t="str">
        <f>VLOOKUP(N2991,'散件（更新）'!B:H,7,FALSE)</f>
        <v>HEPA Holder</v>
      </c>
      <c r="S2991" s="27" t="str">
        <f>VLOOKUP(N2991,'散件（更新）'!B:E,4,FALSE)</f>
        <v>https://tineco-yxzt.oss-accelerate.aliyuncs.com/20231219/9FWHE031100_1702948016096.png</v>
      </c>
      <c r="T2991" s="27" t="s">
        <v>8759</v>
      </c>
      <c r="U2991" s="28" t="str">
        <f>VLOOKUP(N2991,'散件（更新）'!B:G,6,FALSE)</f>
        <v>托盘HEPA架</v>
      </c>
      <c r="V2991" s="28" t="str">
        <f>VLOOKUP(N2991,'散件（更新）'!B:I,8,FALSE)</f>
        <v>6972200191816</v>
      </c>
    </row>
    <row r="2992" spans="1:22" ht="14.6">
      <c r="A2992" s="57">
        <v>46169</v>
      </c>
      <c r="B2992" s="137" t="s">
        <v>3884</v>
      </c>
      <c r="C2992" s="27" t="str">
        <f>VLOOKUP(B2992,'大货清单（不定期按GOMS更新）'!A:H,8,0)</f>
        <v>109-18790012</v>
      </c>
      <c r="D2992" s="27" t="str">
        <f>VLOOKUP(B2992,'大货清单（不定期按GOMS更新）'!A:C,3,0)</f>
        <v>CL1879-12</v>
      </c>
      <c r="E2992" s="27" t="str">
        <f>VLOOKUP(B2992,'大货清单（不定期按GOMS更新）'!A:H,4,0)</f>
        <v>GB</v>
      </c>
      <c r="F2992" s="27" t="str">
        <f>VLOOKUP(B2992,'大货清单（不定期按GOMS更新）'!A:H,2,0)</f>
        <v>Floor One S3 Extreme</v>
      </c>
      <c r="G2992" s="28">
        <f>VLOOKUP(B2992,'大货清单（不定期按GOMS更新）'!A:I,9,FALSE)</f>
        <v>6974950104894</v>
      </c>
      <c r="H2992" s="27" t="str">
        <f>VLOOKUP(B2992,'大货清单（不定期按GOMS更新）'!A:H,7,0)</f>
        <v>Blue</v>
      </c>
      <c r="I2992" s="27" t="str">
        <f>VLOOKUP(B2992,'大货清单（不定期按GOMS更新）'!A:F,6,FALSE)</f>
        <v>PHASEOUT</v>
      </c>
      <c r="J2992" s="27" t="str">
        <f>VLOOKUP(B2992,'大货清单（不定期按GOMS更新）'!A:K,11,FALSE)</f>
        <v>8.3</v>
      </c>
      <c r="K2992" s="27" t="str">
        <f>VLOOKUP(B2992,'大货清单（不定期按GOMS更新）'!A:N,12,FALSE)</f>
        <v>326</v>
      </c>
      <c r="L2992" s="27" t="str">
        <f>VLOOKUP(B2992,'大货清单（不定期按GOMS更新）'!A:M,13,FALSE)</f>
        <v>296</v>
      </c>
      <c r="M2992" s="27" t="str">
        <f>VLOOKUP(B2992,'大货清单（不定期按GOMS更新）'!A:N,14,FALSE)</f>
        <v>736</v>
      </c>
      <c r="N2992" s="131" t="s">
        <v>1052</v>
      </c>
      <c r="O2992" s="27" t="str">
        <f>IFERROR(VLOOKUP(N2992,'散件迭代（不定期更新）'!C:J,8,FALSE),0)</f>
        <v>A28</v>
      </c>
      <c r="P2992" s="27" t="str">
        <f>IFERROR(VLOOKUP(N2992,'散件（更新）'!B:H,3,FALSE),0)</f>
        <v>206-1879-0125</v>
      </c>
      <c r="Q2992" s="27" t="str">
        <f>VLOOKUP(N2992,'散件（更新）'!B:H,2,FALSE)</f>
        <v>114-18790125</v>
      </c>
      <c r="R2992" s="27" t="str">
        <f>VLOOKUP(N2992,'散件（更新）'!B:H,7,FALSE)</f>
        <v>Adapter</v>
      </c>
      <c r="S2992" s="27" t="str">
        <f>VLOOKUP(N2992,'散件（更新）'!B:E,4,FALSE)</f>
        <v>https://tineco-yxzt.oss-accelerate.aliyuncs.com/product/114-18790125.jpg</v>
      </c>
      <c r="T2992" s="27" t="s">
        <v>8759</v>
      </c>
      <c r="U2992" s="28" t="str">
        <f>VLOOKUP(N2992,'散件（更新）'!B:G,6,FALSE)</f>
        <v>适配器 （UK高配）</v>
      </c>
      <c r="V2992" s="28" t="str">
        <f>VLOOKUP(N2992,'散件（更新）'!B:I,8,FALSE)</f>
        <v>6972200192226</v>
      </c>
    </row>
    <row r="2993" spans="1:22" ht="14.6">
      <c r="A2993" s="57">
        <v>46169</v>
      </c>
      <c r="B2993" s="137" t="s">
        <v>3884</v>
      </c>
      <c r="C2993" s="27" t="str">
        <f>VLOOKUP(B2993,'大货清单（不定期按GOMS更新）'!A:H,8,0)</f>
        <v>109-18790012</v>
      </c>
      <c r="D2993" s="27" t="str">
        <f>VLOOKUP(B2993,'大货清单（不定期按GOMS更新）'!A:C,3,0)</f>
        <v>CL1879-12</v>
      </c>
      <c r="E2993" s="27" t="str">
        <f>VLOOKUP(B2993,'大货清单（不定期按GOMS更新）'!A:H,4,0)</f>
        <v>GB</v>
      </c>
      <c r="F2993" s="27" t="str">
        <f>VLOOKUP(B2993,'大货清单（不定期按GOMS更新）'!A:H,2,0)</f>
        <v>Floor One S3 Extreme</v>
      </c>
      <c r="G2993" s="28">
        <f>VLOOKUP(B2993,'大货清单（不定期按GOMS更新）'!A:I,9,FALSE)</f>
        <v>6974950104894</v>
      </c>
      <c r="H2993" s="27" t="str">
        <f>VLOOKUP(B2993,'大货清单（不定期按GOMS更新）'!A:H,7,0)</f>
        <v>Blue</v>
      </c>
      <c r="I2993" s="27" t="str">
        <f>VLOOKUP(B2993,'大货清单（不定期按GOMS更新）'!A:F,6,FALSE)</f>
        <v>PHASEOUT</v>
      </c>
      <c r="J2993" s="27" t="str">
        <f>VLOOKUP(B2993,'大货清单（不定期按GOMS更新）'!A:K,11,FALSE)</f>
        <v>8.3</v>
      </c>
      <c r="K2993" s="27" t="str">
        <f>VLOOKUP(B2993,'大货清单（不定期按GOMS更新）'!A:N,12,FALSE)</f>
        <v>326</v>
      </c>
      <c r="L2993" s="27" t="str">
        <f>VLOOKUP(B2993,'大货清单（不定期按GOMS更新）'!A:M,13,FALSE)</f>
        <v>296</v>
      </c>
      <c r="M2993" s="27" t="str">
        <f>VLOOKUP(B2993,'大货清单（不定期按GOMS更新）'!A:N,14,FALSE)</f>
        <v>736</v>
      </c>
      <c r="N2993" s="131" t="s">
        <v>1042</v>
      </c>
      <c r="O2993" s="27">
        <f>IFERROR(VLOOKUP(N2993,'散件迭代（不定期更新）'!C:J,8,FALSE),0)</f>
        <v>0</v>
      </c>
      <c r="P2993" s="27" t="str">
        <f>IFERROR(VLOOKUP(N2993,'散件（更新）'!B:H,3,FALSE),0)</f>
        <v>206-1879-0112</v>
      </c>
      <c r="Q2993" s="27" t="str">
        <f>VLOOKUP(N2993,'散件（更新）'!B:H,2,FALSE)</f>
        <v>114-18790112</v>
      </c>
      <c r="R2993" s="27" t="str">
        <f>VLOOKUP(N2993,'散件（更新）'!B:H,7,FALSE)</f>
        <v>Charging Base</v>
      </c>
      <c r="S2993" s="27" t="str">
        <f>VLOOKUP(N2993,'散件（更新）'!B:E,4,FALSE)</f>
        <v>https://tineco-yxzt.oss-accelerate.aliyuncs.com/20231219/9FWPB031100_1702948018050.png</v>
      </c>
      <c r="T2993" s="27" t="s">
        <v>19303</v>
      </c>
      <c r="U2993" s="28" t="str">
        <f>VLOOKUP(N2993,'散件（更新）'!B:G,6,FALSE)</f>
        <v>托盘组件</v>
      </c>
      <c r="V2993" s="28" t="str">
        <f>VLOOKUP(N2993,'散件（更新）'!B:I,8,FALSE)</f>
        <v>6972200191830</v>
      </c>
    </row>
    <row r="2994" spans="1:22" ht="14.6">
      <c r="A2994" s="57">
        <v>46169</v>
      </c>
      <c r="B2994" s="137" t="s">
        <v>3884</v>
      </c>
      <c r="C2994" s="27" t="str">
        <f>VLOOKUP(B2994,'大货清单（不定期按GOMS更新）'!A:H,8,0)</f>
        <v>109-18790012</v>
      </c>
      <c r="D2994" s="27" t="str">
        <f>VLOOKUP(B2994,'大货清单（不定期按GOMS更新）'!A:C,3,0)</f>
        <v>CL1879-12</v>
      </c>
      <c r="E2994" s="27" t="str">
        <f>VLOOKUP(B2994,'大货清单（不定期按GOMS更新）'!A:H,4,0)</f>
        <v>GB</v>
      </c>
      <c r="F2994" s="27" t="str">
        <f>VLOOKUP(B2994,'大货清单（不定期按GOMS更新）'!A:H,2,0)</f>
        <v>Floor One S3 Extreme</v>
      </c>
      <c r="G2994" s="28">
        <f>VLOOKUP(B2994,'大货清单（不定期按GOMS更新）'!A:I,9,FALSE)</f>
        <v>6974950104894</v>
      </c>
      <c r="H2994" s="27" t="str">
        <f>VLOOKUP(B2994,'大货清单（不定期按GOMS更新）'!A:H,7,0)</f>
        <v>Blue</v>
      </c>
      <c r="I2994" s="27" t="str">
        <f>VLOOKUP(B2994,'大货清单（不定期按GOMS更新）'!A:F,6,FALSE)</f>
        <v>PHASEOUT</v>
      </c>
      <c r="J2994" s="27" t="str">
        <f>VLOOKUP(B2994,'大货清单（不定期按GOMS更新）'!A:K,11,FALSE)</f>
        <v>8.3</v>
      </c>
      <c r="K2994" s="27" t="str">
        <f>VLOOKUP(B2994,'大货清单（不定期按GOMS更新）'!A:N,12,FALSE)</f>
        <v>326</v>
      </c>
      <c r="L2994" s="27" t="str">
        <f>VLOOKUP(B2994,'大货清单（不定期按GOMS更新）'!A:M,13,FALSE)</f>
        <v>296</v>
      </c>
      <c r="M2994" s="27" t="str">
        <f>VLOOKUP(B2994,'大货清单（不定期按GOMS更新）'!A:N,14,FALSE)</f>
        <v>736</v>
      </c>
      <c r="N2994" s="131" t="s">
        <v>1069</v>
      </c>
      <c r="O2994" s="27">
        <f>IFERROR(VLOOKUP(N2994,'散件迭代（不定期更新）'!C:J,8,FALSE),0)</f>
        <v>0</v>
      </c>
      <c r="P2994" s="27" t="str">
        <f>IFERROR(VLOOKUP(N2994,'散件（更新）'!B:H,3,FALSE),0)</f>
        <v>206-1879-0712</v>
      </c>
      <c r="Q2994" s="27" t="str">
        <f>VLOOKUP(N2994,'散件（更新）'!B:H,2,FALSE)</f>
        <v>114-18790712</v>
      </c>
      <c r="R2994" s="27" t="str">
        <f>VLOOKUP(N2994,'散件（更新）'!B:H,7,FALSE)</f>
        <v>Battery</v>
      </c>
      <c r="S2994" s="27">
        <f>VLOOKUP(N2994,'散件（更新）'!B:E,4,FALSE)</f>
        <v>0</v>
      </c>
      <c r="T2994" s="27" t="s">
        <v>19304</v>
      </c>
      <c r="U2994" s="28" t="str">
        <f>VLOOKUP(N2994,'散件（更新）'!B:G,6,FALSE)</f>
        <v>电池包组件高配</v>
      </c>
      <c r="V2994" s="28" t="str">
        <f>VLOOKUP(N2994,'散件（更新）'!B:I,8,FALSE)</f>
        <v>6972200194336</v>
      </c>
    </row>
    <row r="2995" spans="1:22" ht="14.6">
      <c r="A2995" s="57">
        <v>46169</v>
      </c>
      <c r="B2995" s="137" t="s">
        <v>3884</v>
      </c>
      <c r="C2995" s="27" t="str">
        <f>VLOOKUP(B2995,'大货清单（不定期按GOMS更新）'!A:H,8,0)</f>
        <v>109-18790012</v>
      </c>
      <c r="D2995" s="27" t="str">
        <f>VLOOKUP(B2995,'大货清单（不定期按GOMS更新）'!A:C,3,0)</f>
        <v>CL1879-12</v>
      </c>
      <c r="E2995" s="27" t="str">
        <f>VLOOKUP(B2995,'大货清单（不定期按GOMS更新）'!A:H,4,0)</f>
        <v>GB</v>
      </c>
      <c r="F2995" s="27" t="str">
        <f>VLOOKUP(B2995,'大货清单（不定期按GOMS更新）'!A:H,2,0)</f>
        <v>Floor One S3 Extreme</v>
      </c>
      <c r="G2995" s="28">
        <f>VLOOKUP(B2995,'大货清单（不定期按GOMS更新）'!A:I,9,FALSE)</f>
        <v>6974950104894</v>
      </c>
      <c r="H2995" s="27" t="str">
        <f>VLOOKUP(B2995,'大货清单（不定期按GOMS更新）'!A:H,7,0)</f>
        <v>Blue</v>
      </c>
      <c r="I2995" s="27" t="str">
        <f>VLOOKUP(B2995,'大货清单（不定期按GOMS更新）'!A:F,6,FALSE)</f>
        <v>PHASEOUT</v>
      </c>
      <c r="J2995" s="27" t="str">
        <f>VLOOKUP(B2995,'大货清单（不定期按GOMS更新）'!A:K,11,FALSE)</f>
        <v>8.3</v>
      </c>
      <c r="K2995" s="27" t="str">
        <f>VLOOKUP(B2995,'大货清单（不定期按GOMS更新）'!A:N,12,FALSE)</f>
        <v>326</v>
      </c>
      <c r="L2995" s="27" t="str">
        <f>VLOOKUP(B2995,'大货清单（不定期按GOMS更新）'!A:M,13,FALSE)</f>
        <v>296</v>
      </c>
      <c r="M2995" s="27" t="str">
        <f>VLOOKUP(B2995,'大货清单（不定期按GOMS更新）'!A:N,14,FALSE)</f>
        <v>736</v>
      </c>
      <c r="N2995" s="131" t="s">
        <v>1068</v>
      </c>
      <c r="O2995" s="27">
        <f>IFERROR(VLOOKUP(N2995,'散件迭代（不定期更新）'!C:J,8,FALSE),0)</f>
        <v>0</v>
      </c>
      <c r="P2995" s="27" t="str">
        <f>IFERROR(VLOOKUP(N2995,'散件（更新）'!B:H,3,FALSE),0)</f>
        <v>206-1879-0714</v>
      </c>
      <c r="Q2995" s="27" t="str">
        <f>VLOOKUP(N2995,'散件（更新）'!B:H,2,FALSE)</f>
        <v>114-18790714</v>
      </c>
      <c r="R2995" s="27" t="str">
        <f>VLOOKUP(N2995,'散件（更新）'!B:H,7,FALSE)</f>
        <v>Repair Charging</v>
      </c>
      <c r="S2995" s="27" t="str">
        <f>VLOOKUP(N2995,'散件（更新）'!B:E,4,FALSE)</f>
        <v>https://tineco-yxzt.oss-accelerate.aliyuncs.com/20231219/9FWRC031100_1702948019729.png</v>
      </c>
      <c r="T2995" s="27" t="s">
        <v>8759</v>
      </c>
      <c r="U2995" s="28" t="str">
        <f>VLOOKUP(N2995,'散件（更新）'!B:G,6,FALSE)</f>
        <v>托盘充电盒组件</v>
      </c>
      <c r="V2995" s="28" t="str">
        <f>VLOOKUP(N2995,'散件（更新）'!B:I,8,FALSE)</f>
        <v>6972200195692</v>
      </c>
    </row>
    <row r="2996" spans="1:22" ht="14.6">
      <c r="A2996" s="57">
        <v>46169</v>
      </c>
      <c r="B2996" s="137" t="s">
        <v>3884</v>
      </c>
      <c r="C2996" s="27" t="str">
        <f>VLOOKUP(B2996,'大货清单（不定期按GOMS更新）'!A:H,8,0)</f>
        <v>109-18790012</v>
      </c>
      <c r="D2996" s="27" t="str">
        <f>VLOOKUP(B2996,'大货清单（不定期按GOMS更新）'!A:C,3,0)</f>
        <v>CL1879-12</v>
      </c>
      <c r="E2996" s="27" t="str">
        <f>VLOOKUP(B2996,'大货清单（不定期按GOMS更新）'!A:H,4,0)</f>
        <v>GB</v>
      </c>
      <c r="F2996" s="27" t="str">
        <f>VLOOKUP(B2996,'大货清单（不定期按GOMS更新）'!A:H,2,0)</f>
        <v>Floor One S3 Extreme</v>
      </c>
      <c r="G2996" s="28">
        <f>VLOOKUP(B2996,'大货清单（不定期按GOMS更新）'!A:I,9,FALSE)</f>
        <v>6974950104894</v>
      </c>
      <c r="H2996" s="27" t="str">
        <f>VLOOKUP(B2996,'大货清单（不定期按GOMS更新）'!A:H,7,0)</f>
        <v>Blue</v>
      </c>
      <c r="I2996" s="27" t="str">
        <f>VLOOKUP(B2996,'大货清单（不定期按GOMS更新）'!A:F,6,FALSE)</f>
        <v>PHASEOUT</v>
      </c>
      <c r="J2996" s="27" t="str">
        <f>VLOOKUP(B2996,'大货清单（不定期按GOMS更新）'!A:K,11,FALSE)</f>
        <v>8.3</v>
      </c>
      <c r="K2996" s="27" t="str">
        <f>VLOOKUP(B2996,'大货清单（不定期按GOMS更新）'!A:N,12,FALSE)</f>
        <v>326</v>
      </c>
      <c r="L2996" s="27" t="str">
        <f>VLOOKUP(B2996,'大货清单（不定期按GOMS更新）'!A:M,13,FALSE)</f>
        <v>296</v>
      </c>
      <c r="M2996" s="27" t="str">
        <f>VLOOKUP(B2996,'大货清单（不定期按GOMS更新）'!A:N,14,FALSE)</f>
        <v>736</v>
      </c>
      <c r="N2996" s="131" t="s">
        <v>1067</v>
      </c>
      <c r="O2996" s="27">
        <f>IFERROR(VLOOKUP(N2996,'散件迭代（不定期更新）'!C:J,8,FALSE),0)</f>
        <v>0</v>
      </c>
      <c r="P2996" s="27" t="str">
        <f>IFERROR(VLOOKUP(N2996,'散件（更新）'!B:H,3,FALSE),0)</f>
        <v>206-1879-0705</v>
      </c>
      <c r="Q2996" s="27" t="str">
        <f>VLOOKUP(N2996,'散件（更新）'!B:H,2,FALSE)</f>
        <v>114-18790705</v>
      </c>
      <c r="R2996" s="27" t="str">
        <f>VLOOKUP(N2996,'散件（更新）'!B:H,7,FALSE)</f>
        <v>Display Screen</v>
      </c>
      <c r="S2996" s="27" t="str">
        <f>VLOOKUP(N2996,'散件（更新）'!B:E,4,FALSE)</f>
        <v>https://tineco-yxzt.oss-accelerate.aliyuncs.com/20231219/9FWRD031100_1702948020299.png</v>
      </c>
      <c r="T2996" s="27" t="s">
        <v>8759</v>
      </c>
      <c r="U2996" s="28" t="str">
        <f>VLOOKUP(N2996,'散件（更新）'!B:G,6,FALSE)</f>
        <v>机体顶盖显示组件</v>
      </c>
      <c r="V2996" s="28" t="str">
        <f>VLOOKUP(N2996,'散件（更新）'!B:I,8,FALSE)</f>
        <v>6972200197443</v>
      </c>
    </row>
    <row r="2997" spans="1:22" ht="14.6">
      <c r="A2997" s="57">
        <v>46169</v>
      </c>
      <c r="B2997" s="137" t="s">
        <v>3884</v>
      </c>
      <c r="C2997" s="27" t="str">
        <f>VLOOKUP(B2997,'大货清单（不定期按GOMS更新）'!A:H,8,0)</f>
        <v>109-18790012</v>
      </c>
      <c r="D2997" s="27" t="str">
        <f>VLOOKUP(B2997,'大货清单（不定期按GOMS更新）'!A:C,3,0)</f>
        <v>CL1879-12</v>
      </c>
      <c r="E2997" s="27" t="str">
        <f>VLOOKUP(B2997,'大货清单（不定期按GOMS更新）'!A:H,4,0)</f>
        <v>GB</v>
      </c>
      <c r="F2997" s="27" t="str">
        <f>VLOOKUP(B2997,'大货清单（不定期按GOMS更新）'!A:H,2,0)</f>
        <v>Floor One S3 Extreme</v>
      </c>
      <c r="G2997" s="28">
        <f>VLOOKUP(B2997,'大货清单（不定期按GOMS更新）'!A:I,9,FALSE)</f>
        <v>6974950104894</v>
      </c>
      <c r="H2997" s="27" t="str">
        <f>VLOOKUP(B2997,'大货清单（不定期按GOMS更新）'!A:H,7,0)</f>
        <v>Blue</v>
      </c>
      <c r="I2997" s="27" t="str">
        <f>VLOOKUP(B2997,'大货清单（不定期按GOMS更新）'!A:F,6,FALSE)</f>
        <v>PHASEOUT</v>
      </c>
      <c r="J2997" s="27" t="str">
        <f>VLOOKUP(B2997,'大货清单（不定期按GOMS更新）'!A:K,11,FALSE)</f>
        <v>8.3</v>
      </c>
      <c r="K2997" s="27" t="str">
        <f>VLOOKUP(B2997,'大货清单（不定期按GOMS更新）'!A:N,12,FALSE)</f>
        <v>326</v>
      </c>
      <c r="L2997" s="27" t="str">
        <f>VLOOKUP(B2997,'大货清单（不定期按GOMS更新）'!A:M,13,FALSE)</f>
        <v>296</v>
      </c>
      <c r="M2997" s="27" t="str">
        <f>VLOOKUP(B2997,'大货清单（不定期按GOMS更新）'!A:N,14,FALSE)</f>
        <v>736</v>
      </c>
      <c r="N2997" s="131" t="s">
        <v>1064</v>
      </c>
      <c r="O2997" s="27">
        <f>IFERROR(VLOOKUP(N2997,'散件迭代（不定期更新）'!C:J,8,FALSE),0)</f>
        <v>0</v>
      </c>
      <c r="P2997" s="27" t="str">
        <f>IFERROR(VLOOKUP(N2997,'散件（更新）'!B:H,3,FALSE),0)</f>
        <v>206-1879-0710</v>
      </c>
      <c r="Q2997" s="27" t="str">
        <f>VLOOKUP(N2997,'散件（更新）'!B:H,2,FALSE)</f>
        <v>114-18790710</v>
      </c>
      <c r="R2997" s="27" t="str">
        <f>VLOOKUP(N2997,'散件（更新）'!B:H,7,FALSE)</f>
        <v>Plastic part</v>
      </c>
      <c r="S2997" s="27" t="str">
        <f>VLOOKUP(N2997,'散件（更新）'!B:E,4,FALSE)</f>
        <v>https://tineco-yxzt.oss-accelerate.aliyuncs.com/20231219/9FWRH031100_1702948021564.png</v>
      </c>
      <c r="T2997" s="27" t="s">
        <v>8759</v>
      </c>
      <c r="U2997" s="28" t="str">
        <f>VLOOKUP(N2997,'散件（更新）'!B:G,6,FALSE)</f>
        <v>显示屏装饰圈</v>
      </c>
      <c r="V2997" s="28" t="str">
        <f>VLOOKUP(N2997,'散件（更新）'!B:I,8,FALSE)</f>
        <v>6974950103552</v>
      </c>
    </row>
    <row r="2998" spans="1:22" ht="14.6">
      <c r="A2998" s="57">
        <v>46169</v>
      </c>
      <c r="B2998" s="137" t="s">
        <v>3884</v>
      </c>
      <c r="C2998" s="27" t="str">
        <f>VLOOKUP(B2998,'大货清单（不定期按GOMS更新）'!A:H,8,0)</f>
        <v>109-18790012</v>
      </c>
      <c r="D2998" s="27" t="str">
        <f>VLOOKUP(B2998,'大货清单（不定期按GOMS更新）'!A:C,3,0)</f>
        <v>CL1879-12</v>
      </c>
      <c r="E2998" s="27" t="str">
        <f>VLOOKUP(B2998,'大货清单（不定期按GOMS更新）'!A:H,4,0)</f>
        <v>GB</v>
      </c>
      <c r="F2998" s="27" t="str">
        <f>VLOOKUP(B2998,'大货清单（不定期按GOMS更新）'!A:H,2,0)</f>
        <v>Floor One S3 Extreme</v>
      </c>
      <c r="G2998" s="28">
        <f>VLOOKUP(B2998,'大货清单（不定期按GOMS更新）'!A:I,9,FALSE)</f>
        <v>6974950104894</v>
      </c>
      <c r="H2998" s="27" t="str">
        <f>VLOOKUP(B2998,'大货清单（不定期按GOMS更新）'!A:H,7,0)</f>
        <v>Blue</v>
      </c>
      <c r="I2998" s="27" t="str">
        <f>VLOOKUP(B2998,'大货清单（不定期按GOMS更新）'!A:F,6,FALSE)</f>
        <v>PHASEOUT</v>
      </c>
      <c r="J2998" s="27" t="str">
        <f>VLOOKUP(B2998,'大货清单（不定期按GOMS更新）'!A:K,11,FALSE)</f>
        <v>8.3</v>
      </c>
      <c r="K2998" s="27" t="str">
        <f>VLOOKUP(B2998,'大货清单（不定期按GOMS更新）'!A:N,12,FALSE)</f>
        <v>326</v>
      </c>
      <c r="L2998" s="27" t="str">
        <f>VLOOKUP(B2998,'大货清单（不定期按GOMS更新）'!A:M,13,FALSE)</f>
        <v>296</v>
      </c>
      <c r="M2998" s="27" t="str">
        <f>VLOOKUP(B2998,'大货清单（不定期按GOMS更新）'!A:N,14,FALSE)</f>
        <v>736</v>
      </c>
      <c r="N2998" s="131" t="s">
        <v>1053</v>
      </c>
      <c r="O2998" s="27">
        <f>IFERROR(VLOOKUP(N2998,'散件迭代（不定期更新）'!C:J,8,FALSE),0)</f>
        <v>0</v>
      </c>
      <c r="P2998" s="27" t="str">
        <f>IFERROR(VLOOKUP(N2998,'散件（更新）'!B:H,3,FALSE),0)</f>
        <v>206-1879-0208</v>
      </c>
      <c r="Q2998" s="27" t="str">
        <f>VLOOKUP(N2998,'散件（更新）'!B:H,2,FALSE)</f>
        <v>114-18790208</v>
      </c>
      <c r="R2998" s="27" t="str">
        <f>VLOOKUP(N2998,'散件（更新）'!B:H,7,FALSE)</f>
        <v>Plastic part</v>
      </c>
      <c r="S2998" s="27" t="str">
        <f>VLOOKUP(N2998,'散件（更新）'!B:E,4,FALSE)</f>
        <v>https://tineco-yxzt.oss-accelerate.aliyuncs.com/product/114-18790208.jpeg</v>
      </c>
      <c r="T2998" s="27" t="s">
        <v>8759</v>
      </c>
      <c r="U2998" s="28" t="str">
        <f>VLOOKUP(N2998,'散件（更新）'!B:G,6,FALSE)</f>
        <v>转接头组件</v>
      </c>
      <c r="V2998" s="28" t="str">
        <f>VLOOKUP(N2998,'散件（更新）'!B:I,8,FALSE)</f>
        <v>6972200197320</v>
      </c>
    </row>
    <row r="2999" spans="1:22" ht="14.6">
      <c r="A2999" s="57">
        <v>46169</v>
      </c>
      <c r="B2999" s="137" t="s">
        <v>3884</v>
      </c>
      <c r="C2999" s="27" t="str">
        <f>VLOOKUP(B2999,'大货清单（不定期按GOMS更新）'!A:H,8,0)</f>
        <v>109-18790012</v>
      </c>
      <c r="D2999" s="27" t="str">
        <f>VLOOKUP(B2999,'大货清单（不定期按GOMS更新）'!A:C,3,0)</f>
        <v>CL1879-12</v>
      </c>
      <c r="E2999" s="27" t="str">
        <f>VLOOKUP(B2999,'大货清单（不定期按GOMS更新）'!A:H,4,0)</f>
        <v>GB</v>
      </c>
      <c r="F2999" s="27" t="str">
        <f>VLOOKUP(B2999,'大货清单（不定期按GOMS更新）'!A:H,2,0)</f>
        <v>Floor One S3 Extreme</v>
      </c>
      <c r="G2999" s="28">
        <f>VLOOKUP(B2999,'大货清单（不定期按GOMS更新）'!A:I,9,FALSE)</f>
        <v>6974950104894</v>
      </c>
      <c r="H2999" s="27" t="str">
        <f>VLOOKUP(B2999,'大货清单（不定期按GOMS更新）'!A:H,7,0)</f>
        <v>Blue</v>
      </c>
      <c r="I2999" s="27" t="str">
        <f>VLOOKUP(B2999,'大货清单（不定期按GOMS更新）'!A:F,6,FALSE)</f>
        <v>PHASEOUT</v>
      </c>
      <c r="J2999" s="27" t="str">
        <f>VLOOKUP(B2999,'大货清单（不定期按GOMS更新）'!A:K,11,FALSE)</f>
        <v>8.3</v>
      </c>
      <c r="K2999" s="27" t="str">
        <f>VLOOKUP(B2999,'大货清单（不定期按GOMS更新）'!A:N,12,FALSE)</f>
        <v>326</v>
      </c>
      <c r="L2999" s="27" t="str">
        <f>VLOOKUP(B2999,'大货清单（不定期按GOMS更新）'!A:M,13,FALSE)</f>
        <v>296</v>
      </c>
      <c r="M2999" s="27" t="str">
        <f>VLOOKUP(B2999,'大货清单（不定期按GOMS更新）'!A:N,14,FALSE)</f>
        <v>736</v>
      </c>
      <c r="N2999" s="131" t="s">
        <v>1697</v>
      </c>
      <c r="O2999" s="27">
        <f>IFERROR(VLOOKUP(N2999,'散件迭代（不定期更新）'!C:J,8,FALSE),0)</f>
        <v>0</v>
      </c>
      <c r="P2999" s="27" t="str">
        <f>IFERROR(VLOOKUP(N2999,'散件（更新）'!B:H,3,FALSE),0)</f>
        <v>/</v>
      </c>
      <c r="Q2999" s="27" t="str">
        <f>VLOOKUP(N2999,'散件（更新）'!B:H,2,FALSE)</f>
        <v>114-18790032</v>
      </c>
      <c r="R2999" s="27" t="str">
        <f>VLOOKUP(N2999,'散件（更新）'!B:H,7,FALSE)</f>
        <v>plastic part</v>
      </c>
      <c r="S2999" s="27" t="str">
        <f>VLOOKUP(N2999,'散件（更新）'!B:E,4,FALSE)</f>
        <v>https://tineco-yxzt.oss-accelerate.aliyuncs.com/20231219/9FWRH050600_1702948025668.png</v>
      </c>
      <c r="T2999" s="27" t="s">
        <v>8759</v>
      </c>
      <c r="U2999" s="28" t="str">
        <f>VLOOKUP(N2999,'散件（更新）'!B:G,6,FALSE)</f>
        <v>水阀密封圈组件</v>
      </c>
      <c r="V2999" s="28">
        <f>VLOOKUP(N2999,'散件（更新）'!B:I,8,FALSE)</f>
        <v>6974950101947</v>
      </c>
    </row>
    <row r="3000" spans="1:22" ht="14.6">
      <c r="A3000" s="57">
        <v>46169</v>
      </c>
      <c r="B3000" s="137" t="s">
        <v>3884</v>
      </c>
      <c r="C3000" s="27" t="str">
        <f>VLOOKUP(B3000,'大货清单（不定期按GOMS更新）'!A:H,8,0)</f>
        <v>109-18790012</v>
      </c>
      <c r="D3000" s="27" t="str">
        <f>VLOOKUP(B3000,'大货清单（不定期按GOMS更新）'!A:C,3,0)</f>
        <v>CL1879-12</v>
      </c>
      <c r="E3000" s="27" t="str">
        <f>VLOOKUP(B3000,'大货清单（不定期按GOMS更新）'!A:H,4,0)</f>
        <v>GB</v>
      </c>
      <c r="F3000" s="27" t="str">
        <f>VLOOKUP(B3000,'大货清单（不定期按GOMS更新）'!A:H,2,0)</f>
        <v>Floor One S3 Extreme</v>
      </c>
      <c r="G3000" s="28">
        <f>VLOOKUP(B3000,'大货清单（不定期按GOMS更新）'!A:I,9,FALSE)</f>
        <v>6974950104894</v>
      </c>
      <c r="H3000" s="27" t="str">
        <f>VLOOKUP(B3000,'大货清单（不定期按GOMS更新）'!A:H,7,0)</f>
        <v>Blue</v>
      </c>
      <c r="I3000" s="27" t="str">
        <f>VLOOKUP(B3000,'大货清单（不定期按GOMS更新）'!A:F,6,FALSE)</f>
        <v>PHASEOUT</v>
      </c>
      <c r="J3000" s="27" t="str">
        <f>VLOOKUP(B3000,'大货清单（不定期按GOMS更新）'!A:K,11,FALSE)</f>
        <v>8.3</v>
      </c>
      <c r="K3000" s="27" t="str">
        <f>VLOOKUP(B3000,'大货清单（不定期按GOMS更新）'!A:N,12,FALSE)</f>
        <v>326</v>
      </c>
      <c r="L3000" s="27" t="str">
        <f>VLOOKUP(B3000,'大货清单（不定期按GOMS更新）'!A:M,13,FALSE)</f>
        <v>296</v>
      </c>
      <c r="M3000" s="27" t="str">
        <f>VLOOKUP(B3000,'大货清单（不定期按GOMS更新）'!A:N,14,FALSE)</f>
        <v>736</v>
      </c>
      <c r="N3000" s="131" t="s">
        <v>1056</v>
      </c>
      <c r="O3000" s="27">
        <f>IFERROR(VLOOKUP(N3000,'散件迭代（不定期更新）'!C:J,8,FALSE),0)</f>
        <v>0</v>
      </c>
      <c r="P3000" s="27" t="str">
        <f>IFERROR(VLOOKUP(N3000,'散件（更新）'!B:H,3,FALSE),0)</f>
        <v>206-1879-0201</v>
      </c>
      <c r="Q3000" s="27" t="str">
        <f>VLOOKUP(N3000,'散件（更新）'!B:H,2,FALSE)</f>
        <v>114-18790201</v>
      </c>
      <c r="R3000" s="27" t="str">
        <f>VLOOKUP(N3000,'散件（更新）'!B:H,7,FALSE)</f>
        <v>Wire</v>
      </c>
      <c r="S3000" s="27">
        <f>VLOOKUP(N3000,'散件（更新）'!B:E,4,FALSE)</f>
        <v>0</v>
      </c>
      <c r="T3000" s="27" t="s">
        <v>8759</v>
      </c>
      <c r="U3000" s="28" t="str">
        <f>VLOOKUP(N3000,'散件（更新）'!B:G,6,FALSE)</f>
        <v>机身充电导线组件</v>
      </c>
      <c r="V3000" s="28" t="str">
        <f>VLOOKUP(N3000,'散件（更新）'!B:I,8,FALSE)</f>
        <v>6972200194299</v>
      </c>
    </row>
    <row r="3001" spans="1:22" ht="14.6">
      <c r="A3001" s="57">
        <v>46169</v>
      </c>
      <c r="B3001" s="137" t="s">
        <v>3884</v>
      </c>
      <c r="C3001" s="27" t="str">
        <f>VLOOKUP(B3001,'大货清单（不定期按GOMS更新）'!A:H,8,0)</f>
        <v>109-18790012</v>
      </c>
      <c r="D3001" s="27" t="str">
        <f>VLOOKUP(B3001,'大货清单（不定期按GOMS更新）'!A:C,3,0)</f>
        <v>CL1879-12</v>
      </c>
      <c r="E3001" s="27" t="str">
        <f>VLOOKUP(B3001,'大货清单（不定期按GOMS更新）'!A:H,4,0)</f>
        <v>GB</v>
      </c>
      <c r="F3001" s="27" t="str">
        <f>VLOOKUP(B3001,'大货清单（不定期按GOMS更新）'!A:H,2,0)</f>
        <v>Floor One S3 Extreme</v>
      </c>
      <c r="G3001" s="28">
        <f>VLOOKUP(B3001,'大货清单（不定期按GOMS更新）'!A:I,9,FALSE)</f>
        <v>6974950104894</v>
      </c>
      <c r="H3001" s="27" t="str">
        <f>VLOOKUP(B3001,'大货清单（不定期按GOMS更新）'!A:H,7,0)</f>
        <v>Blue</v>
      </c>
      <c r="I3001" s="27" t="str">
        <f>VLOOKUP(B3001,'大货清单（不定期按GOMS更新）'!A:F,6,FALSE)</f>
        <v>PHASEOUT</v>
      </c>
      <c r="J3001" s="27" t="str">
        <f>VLOOKUP(B3001,'大货清单（不定期按GOMS更新）'!A:K,11,FALSE)</f>
        <v>8.3</v>
      </c>
      <c r="K3001" s="27" t="str">
        <f>VLOOKUP(B3001,'大货清单（不定期按GOMS更新）'!A:N,12,FALSE)</f>
        <v>326</v>
      </c>
      <c r="L3001" s="27" t="str">
        <f>VLOOKUP(B3001,'大货清单（不定期按GOMS更新）'!A:M,13,FALSE)</f>
        <v>296</v>
      </c>
      <c r="M3001" s="27" t="str">
        <f>VLOOKUP(B3001,'大货清单（不定期按GOMS更新）'!A:N,14,FALSE)</f>
        <v>736</v>
      </c>
      <c r="N3001" s="131" t="s">
        <v>1062</v>
      </c>
      <c r="O3001" s="27" t="str">
        <f>IFERROR(VLOOKUP(N3001,'散件迭代（不定期更新）'!C:J,8,FALSE),0)</f>
        <v>A20</v>
      </c>
      <c r="P3001" s="27" t="str">
        <f>IFERROR(VLOOKUP(N3001,'散件（更新）'!B:H,3,FALSE),0)</f>
        <v>206-1879-0023</v>
      </c>
      <c r="Q3001" s="27" t="str">
        <f>VLOOKUP(N3001,'散件（更新）'!B:H,2,FALSE)</f>
        <v>114-18790023</v>
      </c>
      <c r="R3001" s="27" t="str">
        <f>VLOOKUP(N3001,'散件（更新）'!B:H,7,FALSE)</f>
        <v>Swich</v>
      </c>
      <c r="S3001" s="27" t="str">
        <f>VLOOKUP(N3001,'散件（更新）'!B:E,4,FALSE)</f>
        <v>https://tineco-yxzt.oss-accelerate.aliyuncs.com/20231219/9FWRK050000_1702948027670.png</v>
      </c>
      <c r="T3001" s="27" t="s">
        <v>8759</v>
      </c>
      <c r="U3001" s="28" t="str">
        <f>VLOOKUP(N3001,'散件（更新）'!B:G,6,FALSE)</f>
        <v>微动开关</v>
      </c>
      <c r="V3001" s="28" t="str">
        <f>VLOOKUP(N3001,'散件（更新）'!B:I,8,FALSE)</f>
        <v>6972200197467</v>
      </c>
    </row>
    <row r="3002" spans="1:22" ht="14.6">
      <c r="A3002" s="57">
        <v>46169</v>
      </c>
      <c r="B3002" s="137" t="s">
        <v>3884</v>
      </c>
      <c r="C3002" s="27" t="str">
        <f>VLOOKUP(B3002,'大货清单（不定期按GOMS更新）'!A:H,8,0)</f>
        <v>109-18790012</v>
      </c>
      <c r="D3002" s="27" t="str">
        <f>VLOOKUP(B3002,'大货清单（不定期按GOMS更新）'!A:C,3,0)</f>
        <v>CL1879-12</v>
      </c>
      <c r="E3002" s="27" t="str">
        <f>VLOOKUP(B3002,'大货清单（不定期按GOMS更新）'!A:H,4,0)</f>
        <v>GB</v>
      </c>
      <c r="F3002" s="27" t="str">
        <f>VLOOKUP(B3002,'大货清单（不定期按GOMS更新）'!A:H,2,0)</f>
        <v>Floor One S3 Extreme</v>
      </c>
      <c r="G3002" s="28">
        <f>VLOOKUP(B3002,'大货清单（不定期按GOMS更新）'!A:I,9,FALSE)</f>
        <v>6974950104894</v>
      </c>
      <c r="H3002" s="27" t="str">
        <f>VLOOKUP(B3002,'大货清单（不定期按GOMS更新）'!A:H,7,0)</f>
        <v>Blue</v>
      </c>
      <c r="I3002" s="27" t="str">
        <f>VLOOKUP(B3002,'大货清单（不定期按GOMS更新）'!A:F,6,FALSE)</f>
        <v>PHASEOUT</v>
      </c>
      <c r="J3002" s="27" t="str">
        <f>VLOOKUP(B3002,'大货清单（不定期按GOMS更新）'!A:K,11,FALSE)</f>
        <v>8.3</v>
      </c>
      <c r="K3002" s="27" t="str">
        <f>VLOOKUP(B3002,'大货清单（不定期按GOMS更新）'!A:N,12,FALSE)</f>
        <v>326</v>
      </c>
      <c r="L3002" s="27" t="str">
        <f>VLOOKUP(B3002,'大货清单（不定期按GOMS更新）'!A:M,13,FALSE)</f>
        <v>296</v>
      </c>
      <c r="M3002" s="27" t="str">
        <f>VLOOKUP(B3002,'大货清单（不定期按GOMS更新）'!A:N,14,FALSE)</f>
        <v>736</v>
      </c>
      <c r="N3002" s="140" t="s">
        <v>1070</v>
      </c>
      <c r="O3002" s="27">
        <f>IFERROR(VLOOKUP(N3002,'散件迭代（不定期更新）'!C:J,8,FALSE),0)</f>
        <v>0</v>
      </c>
      <c r="P3002" s="27" t="str">
        <f>IFERROR(VLOOKUP(N3002,'散件（更新）'!B:H,3,FALSE),0)</f>
        <v>206-1879-0704</v>
      </c>
      <c r="Q3002" s="27" t="str">
        <f>VLOOKUP(N3002,'散件（更新）'!B:H,2,FALSE)</f>
        <v>114-18790704</v>
      </c>
      <c r="R3002" s="27" t="str">
        <f>VLOOKUP(N3002,'散件（更新）'!B:H,7,FALSE)</f>
        <v>Motor</v>
      </c>
      <c r="S3002" s="27" t="str">
        <f>VLOOKUP(N3002,'散件（更新）'!B:E,4,FALSE)</f>
        <v>https://tineco-yxzt.oss-accelerate.aliyuncs.com/product/114-18790704.jpg</v>
      </c>
      <c r="T3002" s="27" t="s">
        <v>8759</v>
      </c>
      <c r="U3002" s="28" t="str">
        <f>VLOOKUP(N3002,'散件（更新）'!B:G,6,FALSE)</f>
        <v>无刷电机</v>
      </c>
      <c r="V3002" s="28" t="str">
        <f>VLOOKUP(N3002,'散件（更新）'!B:I,8,FALSE)</f>
        <v>6972200194305</v>
      </c>
    </row>
    <row r="3003" spans="1:22" ht="14.6">
      <c r="A3003" s="57">
        <v>46169</v>
      </c>
      <c r="B3003" s="137" t="s">
        <v>3884</v>
      </c>
      <c r="C3003" s="27" t="str">
        <f>VLOOKUP(B3003,'大货清单（不定期按GOMS更新）'!A:H,8,0)</f>
        <v>109-18790012</v>
      </c>
      <c r="D3003" s="27" t="str">
        <f>VLOOKUP(B3003,'大货清单（不定期按GOMS更新）'!A:C,3,0)</f>
        <v>CL1879-12</v>
      </c>
      <c r="E3003" s="27" t="str">
        <f>VLOOKUP(B3003,'大货清单（不定期按GOMS更新）'!A:H,4,0)</f>
        <v>GB</v>
      </c>
      <c r="F3003" s="27" t="str">
        <f>VLOOKUP(B3003,'大货清单（不定期按GOMS更新）'!A:H,2,0)</f>
        <v>Floor One S3 Extreme</v>
      </c>
      <c r="G3003" s="28">
        <f>VLOOKUP(B3003,'大货清单（不定期按GOMS更新）'!A:I,9,FALSE)</f>
        <v>6974950104894</v>
      </c>
      <c r="H3003" s="27" t="str">
        <f>VLOOKUP(B3003,'大货清单（不定期按GOMS更新）'!A:H,7,0)</f>
        <v>Blue</v>
      </c>
      <c r="I3003" s="27" t="str">
        <f>VLOOKUP(B3003,'大货清单（不定期按GOMS更新）'!A:F,6,FALSE)</f>
        <v>PHASEOUT</v>
      </c>
      <c r="J3003" s="27" t="str">
        <f>VLOOKUP(B3003,'大货清单（不定期按GOMS更新）'!A:K,11,FALSE)</f>
        <v>8.3</v>
      </c>
      <c r="K3003" s="27" t="str">
        <f>VLOOKUP(B3003,'大货清单（不定期按GOMS更新）'!A:N,12,FALSE)</f>
        <v>326</v>
      </c>
      <c r="L3003" s="27" t="str">
        <f>VLOOKUP(B3003,'大货清单（不定期按GOMS更新）'!A:M,13,FALSE)</f>
        <v>296</v>
      </c>
      <c r="M3003" s="27" t="str">
        <f>VLOOKUP(B3003,'大货清单（不定期按GOMS更新）'!A:N,14,FALSE)</f>
        <v>736</v>
      </c>
      <c r="N3003" s="140" t="s">
        <v>1066</v>
      </c>
      <c r="O3003" s="27">
        <f>IFERROR(VLOOKUP(N3003,'散件迭代（不定期更新）'!C:J,8,FALSE),0)</f>
        <v>0</v>
      </c>
      <c r="P3003" s="27" t="str">
        <f>IFERROR(VLOOKUP(N3003,'散件（更新）'!B:H,3,FALSE),0)</f>
        <v>206-1879-0703</v>
      </c>
      <c r="Q3003" s="27" t="str">
        <f>VLOOKUP(N3003,'散件（更新）'!B:H,2,FALSE)</f>
        <v>114-18790703</v>
      </c>
      <c r="R3003" s="27" t="str">
        <f>VLOOKUP(N3003,'散件（更新）'!B:H,7,FALSE)</f>
        <v>Motor</v>
      </c>
      <c r="S3003" s="27" t="str">
        <f>VLOOKUP(N3003,'散件（更新）'!B:E,4,FALSE)</f>
        <v>https://tineco-yxzt.oss-accelerate.aliyuncs.com/20231227/9FWRM031200_1703640265484.png</v>
      </c>
      <c r="T3003" s="27" t="s">
        <v>8759</v>
      </c>
      <c r="U3003" s="28" t="str">
        <f>VLOOKUP(N3003,'散件（更新）'!B:G,6,FALSE)</f>
        <v>地刷电机组件</v>
      </c>
      <c r="V3003" s="28" t="str">
        <f>VLOOKUP(N3003,'散件（更新）'!B:I,8,FALSE)</f>
        <v>6972200194404</v>
      </c>
    </row>
    <row r="3004" spans="1:22" ht="14.6">
      <c r="A3004" s="57">
        <v>46169</v>
      </c>
      <c r="B3004" s="137" t="s">
        <v>3884</v>
      </c>
      <c r="C3004" s="27" t="str">
        <f>VLOOKUP(B3004,'大货清单（不定期按GOMS更新）'!A:H,8,0)</f>
        <v>109-18790012</v>
      </c>
      <c r="D3004" s="27" t="str">
        <f>VLOOKUP(B3004,'大货清单（不定期按GOMS更新）'!A:C,3,0)</f>
        <v>CL1879-12</v>
      </c>
      <c r="E3004" s="27" t="str">
        <f>VLOOKUP(B3004,'大货清单（不定期按GOMS更新）'!A:H,4,0)</f>
        <v>GB</v>
      </c>
      <c r="F3004" s="27" t="str">
        <f>VLOOKUP(B3004,'大货清单（不定期按GOMS更新）'!A:H,2,0)</f>
        <v>Floor One S3 Extreme</v>
      </c>
      <c r="G3004" s="28">
        <f>VLOOKUP(B3004,'大货清单（不定期按GOMS更新）'!A:I,9,FALSE)</f>
        <v>6974950104894</v>
      </c>
      <c r="H3004" s="27" t="str">
        <f>VLOOKUP(B3004,'大货清单（不定期按GOMS更新）'!A:H,7,0)</f>
        <v>Blue</v>
      </c>
      <c r="I3004" s="27" t="str">
        <f>VLOOKUP(B3004,'大货清单（不定期按GOMS更新）'!A:F,6,FALSE)</f>
        <v>PHASEOUT</v>
      </c>
      <c r="J3004" s="27" t="str">
        <f>VLOOKUP(B3004,'大货清单（不定期按GOMS更新）'!A:K,11,FALSE)</f>
        <v>8.3</v>
      </c>
      <c r="K3004" s="27" t="str">
        <f>VLOOKUP(B3004,'大货清单（不定期按GOMS更新）'!A:N,12,FALSE)</f>
        <v>326</v>
      </c>
      <c r="L3004" s="27" t="str">
        <f>VLOOKUP(B3004,'大货清单（不定期按GOMS更新）'!A:M,13,FALSE)</f>
        <v>296</v>
      </c>
      <c r="M3004" s="27" t="str">
        <f>VLOOKUP(B3004,'大货清单（不定期按GOMS更新）'!A:N,14,FALSE)</f>
        <v>736</v>
      </c>
      <c r="N3004" s="140" t="s">
        <v>1077</v>
      </c>
      <c r="O3004" s="27">
        <f>IFERROR(VLOOKUP(N3004,'散件迭代（不定期更新）'!C:J,8,FALSE),0)</f>
        <v>0</v>
      </c>
      <c r="P3004" s="27" t="str">
        <f>IFERROR(VLOOKUP(N3004,'散件（更新）'!B:H,3,FALSE),0)</f>
        <v>206-1879-0028</v>
      </c>
      <c r="Q3004" s="27" t="str">
        <f>VLOOKUP(N3004,'散件（更新）'!B:H,2,FALSE)</f>
        <v>114-18790028</v>
      </c>
      <c r="R3004" s="27" t="str">
        <f>VLOOKUP(N3004,'散件（更新）'!B:H,7,FALSE)</f>
        <v>PCBA</v>
      </c>
      <c r="S3004" s="27" t="str">
        <f>VLOOKUP(N3004,'散件（更新）'!B:E,4,FALSE)</f>
        <v>https://tineco-yxzt.oss-accelerate.aliyuncs.com/20231219/9FWRP050000_1702948029216.png</v>
      </c>
      <c r="T3004" s="27" t="s">
        <v>8759</v>
      </c>
      <c r="U3004" s="28" t="str">
        <f>VLOOKUP(N3004,'散件（更新）'!B:G,6,FALSE)</f>
        <v>主控板组件（吸水）</v>
      </c>
      <c r="V3004" s="28" t="str">
        <f>VLOOKUP(N3004,'散件（更新）'!B:I,8,FALSE)</f>
        <v>6972200198662</v>
      </c>
    </row>
    <row r="3005" spans="1:22" ht="14.6">
      <c r="A3005" s="57">
        <v>46169</v>
      </c>
      <c r="B3005" s="137" t="s">
        <v>3884</v>
      </c>
      <c r="C3005" s="27" t="str">
        <f>VLOOKUP(B3005,'大货清单（不定期按GOMS更新）'!A:H,8,0)</f>
        <v>109-18790012</v>
      </c>
      <c r="D3005" s="27" t="str">
        <f>VLOOKUP(B3005,'大货清单（不定期按GOMS更新）'!A:C,3,0)</f>
        <v>CL1879-12</v>
      </c>
      <c r="E3005" s="27" t="str">
        <f>VLOOKUP(B3005,'大货清单（不定期按GOMS更新）'!A:H,4,0)</f>
        <v>GB</v>
      </c>
      <c r="F3005" s="27" t="str">
        <f>VLOOKUP(B3005,'大货清单（不定期按GOMS更新）'!A:H,2,0)</f>
        <v>Floor One S3 Extreme</v>
      </c>
      <c r="G3005" s="28">
        <f>VLOOKUP(B3005,'大货清单（不定期按GOMS更新）'!A:I,9,FALSE)</f>
        <v>6974950104894</v>
      </c>
      <c r="H3005" s="27" t="str">
        <f>VLOOKUP(B3005,'大货清单（不定期按GOMS更新）'!A:H,7,0)</f>
        <v>Blue</v>
      </c>
      <c r="I3005" s="27" t="str">
        <f>VLOOKUP(B3005,'大货清单（不定期按GOMS更新）'!A:F,6,FALSE)</f>
        <v>PHASEOUT</v>
      </c>
      <c r="J3005" s="27" t="str">
        <f>VLOOKUP(B3005,'大货清单（不定期按GOMS更新）'!A:K,11,FALSE)</f>
        <v>8.3</v>
      </c>
      <c r="K3005" s="27" t="str">
        <f>VLOOKUP(B3005,'大货清单（不定期按GOMS更新）'!A:N,12,FALSE)</f>
        <v>326</v>
      </c>
      <c r="L3005" s="27" t="str">
        <f>VLOOKUP(B3005,'大货清单（不定期按GOMS更新）'!A:M,13,FALSE)</f>
        <v>296</v>
      </c>
      <c r="M3005" s="27" t="str">
        <f>VLOOKUP(B3005,'大货清单（不定期按GOMS更新）'!A:N,14,FALSE)</f>
        <v>736</v>
      </c>
      <c r="N3005" s="140" t="s">
        <v>1055</v>
      </c>
      <c r="O3005" s="27">
        <f>IFERROR(VLOOKUP(N3005,'散件迭代（不定期更新）'!C:J,8,FALSE),0)</f>
        <v>0</v>
      </c>
      <c r="P3005" s="27" t="str">
        <f>IFERROR(VLOOKUP(N3005,'散件（更新）'!B:H,3,FALSE),0)</f>
        <v>206-1879-0203</v>
      </c>
      <c r="Q3005" s="27" t="str">
        <f>VLOOKUP(N3005,'散件（更新）'!B:H,2,FALSE)</f>
        <v>114-18790203</v>
      </c>
      <c r="R3005" s="27" t="str">
        <f>VLOOKUP(N3005,'散件（更新）'!B:H,7,FALSE)</f>
        <v>Sensor</v>
      </c>
      <c r="S3005" s="27">
        <f>VLOOKUP(N3005,'散件（更新）'!B:E,4,FALSE)</f>
        <v>0</v>
      </c>
      <c r="T3005" s="27" t="s">
        <v>8759</v>
      </c>
      <c r="U3005" s="28" t="str">
        <f>VLOOKUP(N3005,'散件（更新）'!B:G,6,FALSE)</f>
        <v>液位传感器光电式</v>
      </c>
      <c r="V3005" s="28" t="str">
        <f>VLOOKUP(N3005,'散件（更新）'!B:I,8,FALSE)</f>
        <v>6972200194329</v>
      </c>
    </row>
    <row r="3006" spans="1:22" ht="14.6">
      <c r="A3006" s="57">
        <v>46169</v>
      </c>
      <c r="B3006" s="137" t="s">
        <v>3884</v>
      </c>
      <c r="C3006" s="27" t="str">
        <f>VLOOKUP(B3006,'大货清单（不定期按GOMS更新）'!A:H,8,0)</f>
        <v>109-18790012</v>
      </c>
      <c r="D3006" s="27" t="str">
        <f>VLOOKUP(B3006,'大货清单（不定期按GOMS更新）'!A:C,3,0)</f>
        <v>CL1879-12</v>
      </c>
      <c r="E3006" s="27" t="str">
        <f>VLOOKUP(B3006,'大货清单（不定期按GOMS更新）'!A:H,4,0)</f>
        <v>GB</v>
      </c>
      <c r="F3006" s="27" t="str">
        <f>VLOOKUP(B3006,'大货清单（不定期按GOMS更新）'!A:H,2,0)</f>
        <v>Floor One S3 Extreme</v>
      </c>
      <c r="G3006" s="28">
        <f>VLOOKUP(B3006,'大货清单（不定期按GOMS更新）'!A:I,9,FALSE)</f>
        <v>6974950104894</v>
      </c>
      <c r="H3006" s="27" t="str">
        <f>VLOOKUP(B3006,'大货清单（不定期按GOMS更新）'!A:H,7,0)</f>
        <v>Blue</v>
      </c>
      <c r="I3006" s="27" t="str">
        <f>VLOOKUP(B3006,'大货清单（不定期按GOMS更新）'!A:F,6,FALSE)</f>
        <v>PHASEOUT</v>
      </c>
      <c r="J3006" s="27" t="str">
        <f>VLOOKUP(B3006,'大货清单（不定期按GOMS更新）'!A:K,11,FALSE)</f>
        <v>8.3</v>
      </c>
      <c r="K3006" s="27" t="str">
        <f>VLOOKUP(B3006,'大货清单（不定期按GOMS更新）'!A:N,12,FALSE)</f>
        <v>326</v>
      </c>
      <c r="L3006" s="27" t="str">
        <f>VLOOKUP(B3006,'大货清单（不定期按GOMS更新）'!A:M,13,FALSE)</f>
        <v>296</v>
      </c>
      <c r="M3006" s="27" t="str">
        <f>VLOOKUP(B3006,'大货清单（不定期按GOMS更新）'!A:N,14,FALSE)</f>
        <v>736</v>
      </c>
      <c r="N3006" s="131" t="s">
        <v>1057</v>
      </c>
      <c r="O3006" s="27">
        <f>IFERROR(VLOOKUP(N3006,'散件迭代（不定期更新）'!C:J,8,FALSE),0)</f>
        <v>0</v>
      </c>
      <c r="P3006" s="27" t="str">
        <f>IFERROR(VLOOKUP(N3006,'散件（更新）'!B:H,3,FALSE),0)</f>
        <v>206-1879-0206</v>
      </c>
      <c r="Q3006" s="27" t="str">
        <f>VLOOKUP(N3006,'散件（更新）'!B:H,2,FALSE)</f>
        <v>114-18790206</v>
      </c>
      <c r="R3006" s="27" t="str">
        <f>VLOOKUP(N3006,'散件（更新）'!B:H,7,FALSE)</f>
        <v>Sensor</v>
      </c>
      <c r="S3006" s="27">
        <f>VLOOKUP(N3006,'散件（更新）'!B:E,4,FALSE)</f>
        <v>0</v>
      </c>
      <c r="T3006" s="27" t="s">
        <v>8759</v>
      </c>
      <c r="U3006" s="28" t="str">
        <f>VLOOKUP(N3006,'散件（更新）'!B:G,6,FALSE)</f>
        <v>污水传感器组件</v>
      </c>
      <c r="V3006" s="28" t="str">
        <f>VLOOKUP(N3006,'散件（更新）'!B:I,8,FALSE)</f>
        <v>6972200194398</v>
      </c>
    </row>
    <row r="3007" spans="1:22" ht="14.6">
      <c r="A3007" s="57">
        <v>46169</v>
      </c>
      <c r="B3007" s="137" t="s">
        <v>3884</v>
      </c>
      <c r="C3007" s="27" t="str">
        <f>VLOOKUP(B3007,'大货清单（不定期按GOMS更新）'!A:H,8,0)</f>
        <v>109-18790012</v>
      </c>
      <c r="D3007" s="27" t="str">
        <f>VLOOKUP(B3007,'大货清单（不定期按GOMS更新）'!A:C,3,0)</f>
        <v>CL1879-12</v>
      </c>
      <c r="E3007" s="27" t="str">
        <f>VLOOKUP(B3007,'大货清单（不定期按GOMS更新）'!A:H,4,0)</f>
        <v>GB</v>
      </c>
      <c r="F3007" s="27" t="str">
        <f>VLOOKUP(B3007,'大货清单（不定期按GOMS更新）'!A:H,2,0)</f>
        <v>Floor One S3 Extreme</v>
      </c>
      <c r="G3007" s="28">
        <f>VLOOKUP(B3007,'大货清单（不定期按GOMS更新）'!A:I,9,FALSE)</f>
        <v>6974950104894</v>
      </c>
      <c r="H3007" s="27" t="str">
        <f>VLOOKUP(B3007,'大货清单（不定期按GOMS更新）'!A:H,7,0)</f>
        <v>Blue</v>
      </c>
      <c r="I3007" s="27" t="str">
        <f>VLOOKUP(B3007,'大货清单（不定期按GOMS更新）'!A:F,6,FALSE)</f>
        <v>PHASEOUT</v>
      </c>
      <c r="J3007" s="27" t="str">
        <f>VLOOKUP(B3007,'大货清单（不定期按GOMS更新）'!A:K,11,FALSE)</f>
        <v>8.3</v>
      </c>
      <c r="K3007" s="27" t="str">
        <f>VLOOKUP(B3007,'大货清单（不定期按GOMS更新）'!A:N,12,FALSE)</f>
        <v>326</v>
      </c>
      <c r="L3007" s="27" t="str">
        <f>VLOOKUP(B3007,'大货清单（不定期按GOMS更新）'!A:M,13,FALSE)</f>
        <v>296</v>
      </c>
      <c r="M3007" s="27" t="str">
        <f>VLOOKUP(B3007,'大货清单（不定期按GOMS更新）'!A:N,14,FALSE)</f>
        <v>736</v>
      </c>
      <c r="N3007" s="131" t="s">
        <v>1065</v>
      </c>
      <c r="O3007" s="27">
        <f>IFERROR(VLOOKUP(N3007,'散件迭代（不定期更新）'!C:J,8,FALSE),0)</f>
        <v>0</v>
      </c>
      <c r="P3007" s="27" t="str">
        <f>IFERROR(VLOOKUP(N3007,'散件（更新）'!B:H,3,FALSE),0)</f>
        <v>206-1879-0702</v>
      </c>
      <c r="Q3007" s="27" t="str">
        <f>VLOOKUP(N3007,'散件（更新）'!B:H,2,FALSE)</f>
        <v>114-18790702</v>
      </c>
      <c r="R3007" s="27" t="str">
        <f>VLOOKUP(N3007,'散件（更新）'!B:H,7,FALSE)</f>
        <v>Pump</v>
      </c>
      <c r="S3007" s="27" t="str">
        <f>VLOOKUP(N3007,'散件（更新）'!B:E,4,FALSE)</f>
        <v>https://tineco-yxzt.oss-accelerate.aliyuncs.com/product/114-18790702.png</v>
      </c>
      <c r="T3007" s="27" t="s">
        <v>8759</v>
      </c>
      <c r="U3007" s="28" t="str">
        <f>VLOOKUP(N3007,'散件（更新）'!B:G,6,FALSE)</f>
        <v>电磁泵组件</v>
      </c>
      <c r="V3007" s="28" t="str">
        <f>VLOOKUP(N3007,'散件（更新）'!B:I,8,FALSE)</f>
        <v>6972200194411</v>
      </c>
    </row>
    <row r="3008" spans="1:22" ht="14.6">
      <c r="A3008" s="57">
        <v>46169</v>
      </c>
      <c r="B3008" s="137" t="s">
        <v>3884</v>
      </c>
      <c r="C3008" s="27" t="str">
        <f>VLOOKUP(B3008,'大货清单（不定期按GOMS更新）'!A:H,8,0)</f>
        <v>109-18790012</v>
      </c>
      <c r="D3008" s="27" t="str">
        <f>VLOOKUP(B3008,'大货清单（不定期按GOMS更新）'!A:C,3,0)</f>
        <v>CL1879-12</v>
      </c>
      <c r="E3008" s="27" t="str">
        <f>VLOOKUP(B3008,'大货清单（不定期按GOMS更新）'!A:H,4,0)</f>
        <v>GB</v>
      </c>
      <c r="F3008" s="27" t="str">
        <f>VLOOKUP(B3008,'大货清单（不定期按GOMS更新）'!A:H,2,0)</f>
        <v>Floor One S3 Extreme</v>
      </c>
      <c r="G3008" s="28">
        <f>VLOOKUP(B3008,'大货清单（不定期按GOMS更新）'!A:I,9,FALSE)</f>
        <v>6974950104894</v>
      </c>
      <c r="H3008" s="27" t="str">
        <f>VLOOKUP(B3008,'大货清单（不定期按GOMS更新）'!A:H,7,0)</f>
        <v>Blue</v>
      </c>
      <c r="I3008" s="27" t="str">
        <f>VLOOKUP(B3008,'大货清单（不定期按GOMS更新）'!A:F,6,FALSE)</f>
        <v>PHASEOUT</v>
      </c>
      <c r="J3008" s="27" t="str">
        <f>VLOOKUP(B3008,'大货清单（不定期按GOMS更新）'!A:K,11,FALSE)</f>
        <v>8.3</v>
      </c>
      <c r="K3008" s="27" t="str">
        <f>VLOOKUP(B3008,'大货清单（不定期按GOMS更新）'!A:N,12,FALSE)</f>
        <v>326</v>
      </c>
      <c r="L3008" s="27" t="str">
        <f>VLOOKUP(B3008,'大货清单（不定期按GOMS更新）'!A:M,13,FALSE)</f>
        <v>296</v>
      </c>
      <c r="M3008" s="27" t="str">
        <f>VLOOKUP(B3008,'大货清单（不定期按GOMS更新）'!A:N,14,FALSE)</f>
        <v>736</v>
      </c>
      <c r="N3008" s="131" t="s">
        <v>1043</v>
      </c>
      <c r="O3008" s="27" t="str">
        <f>IFERROR(VLOOKUP(N3008,'散件迭代（不定期更新）'!C:J,8,FALSE),0)</f>
        <v>A22</v>
      </c>
      <c r="P3008" s="27" t="str">
        <f>IFERROR(VLOOKUP(N3008,'散件（更新）'!B:H,3,FALSE),0)</f>
        <v>206-1879-0109</v>
      </c>
      <c r="Q3008" s="27" t="str">
        <f>VLOOKUP(N3008,'散件（更新）'!B:H,2,FALSE)</f>
        <v>114-18790109</v>
      </c>
      <c r="R3008" s="27" t="str">
        <f>VLOOKUP(N3008,'散件（更新）'!B:H,7,FALSE)</f>
        <v>3-In-1 Cleaning Tool</v>
      </c>
      <c r="S3008" s="27" t="str">
        <f>VLOOKUP(N3008,'散件（更新）'!B:E,4,FALSE)</f>
        <v>https://tineco-yxzt.oss-accelerate.aliyuncs.com/product/114-18790109.png</v>
      </c>
      <c r="T3008" s="27" t="s">
        <v>8759</v>
      </c>
      <c r="U3008" s="28" t="str">
        <f>VLOOKUP(N3008,'散件（更新）'!B:G,6,FALSE)</f>
        <v>AB1888清洁刷组件</v>
      </c>
      <c r="V3008" s="28" t="str">
        <f>VLOOKUP(N3008,'散件（更新）'!B:I,8,FALSE)</f>
        <v>6972200191809</v>
      </c>
    </row>
    <row r="3009" spans="1:22" ht="14.6">
      <c r="A3009" s="57">
        <v>46169</v>
      </c>
      <c r="B3009" s="131" t="s">
        <v>3884</v>
      </c>
      <c r="C3009" s="27" t="str">
        <f>VLOOKUP(B3009,'大货清单（不定期按GOMS更新）'!A:H,8,0)</f>
        <v>109-18790012</v>
      </c>
      <c r="D3009" s="27" t="str">
        <f>VLOOKUP(B3009,'大货清单（不定期按GOMS更新）'!A:C,3,0)</f>
        <v>CL1879-12</v>
      </c>
      <c r="E3009" s="27" t="str">
        <f>VLOOKUP(B3009,'大货清单（不定期按GOMS更新）'!A:H,4,0)</f>
        <v>GB</v>
      </c>
      <c r="F3009" s="27" t="str">
        <f>VLOOKUP(B3009,'大货清单（不定期按GOMS更新）'!A:H,2,0)</f>
        <v>Floor One S3 Extreme</v>
      </c>
      <c r="G3009" s="28">
        <f>VLOOKUP(B3009,'大货清单（不定期按GOMS更新）'!A:I,9,FALSE)</f>
        <v>6974950104894</v>
      </c>
      <c r="H3009" s="27" t="str">
        <f>VLOOKUP(B3009,'大货清单（不定期按GOMS更新）'!A:H,7,0)</f>
        <v>Blue</v>
      </c>
      <c r="I3009" s="27" t="str">
        <f>VLOOKUP(B3009,'大货清单（不定期按GOMS更新）'!A:F,6,FALSE)</f>
        <v>PHASEOUT</v>
      </c>
      <c r="J3009" s="27" t="str">
        <f>VLOOKUP(B3009,'大货清单（不定期按GOMS更新）'!A:K,11,FALSE)</f>
        <v>8.3</v>
      </c>
      <c r="K3009" s="27" t="str">
        <f>VLOOKUP(B3009,'大货清单（不定期按GOMS更新）'!A:N,12,FALSE)</f>
        <v>326</v>
      </c>
      <c r="L3009" s="27" t="str">
        <f>VLOOKUP(B3009,'大货清单（不定期按GOMS更新）'!A:M,13,FALSE)</f>
        <v>296</v>
      </c>
      <c r="M3009" s="27" t="str">
        <f>VLOOKUP(B3009,'大货清单（不定期按GOMS更新）'!A:N,14,FALSE)</f>
        <v>736</v>
      </c>
      <c r="N3009" s="141" t="s">
        <v>1072</v>
      </c>
      <c r="O3009" s="27">
        <f>IFERROR(VLOOKUP(N3009,'散件迭代（不定期更新）'!C:J,8,FALSE),0)</f>
        <v>0</v>
      </c>
      <c r="P3009" s="27" t="str">
        <f>IFERROR(VLOOKUP(N3009,'散件（更新）'!B:H,3,FALSE),0)</f>
        <v>206-1879-0144</v>
      </c>
      <c r="Q3009" s="27" t="str">
        <f>VLOOKUP(N3009,'散件（更新）'!B:H,2,FALSE)</f>
        <v>114-18790144</v>
      </c>
      <c r="R3009" s="27" t="str">
        <f>VLOOKUP(N3009,'散件（更新）'!B:H,7,FALSE)</f>
        <v>scraper</v>
      </c>
      <c r="S3009" s="27" t="str">
        <f>VLOOKUP(N3009,'散件（更新）'!B:E,4,FALSE)</f>
        <v>https://tineco-yxzt.oss-accelerate.aliyuncs.com/20231227/9FWTS031100_1703640265746.png</v>
      </c>
      <c r="T3009" s="27" t="s">
        <v>8759</v>
      </c>
      <c r="U3009" s="28" t="str">
        <f>VLOOKUP(N3009,'散件（更新）'!B:G,6,FALSE)</f>
        <v>刮条组件</v>
      </c>
      <c r="V3009" s="28" t="str">
        <f>VLOOKUP(N3009,'散件（更新）'!B:I,8,FALSE)</f>
        <v>6972200192509</v>
      </c>
    </row>
    <row r="3010" spans="1:22" ht="14.6">
      <c r="A3010" s="57">
        <v>46169</v>
      </c>
      <c r="B3010" s="131" t="s">
        <v>3884</v>
      </c>
      <c r="C3010" s="27" t="str">
        <f>VLOOKUP(B3010,'大货清单（不定期按GOMS更新）'!A:H,8,0)</f>
        <v>109-18790012</v>
      </c>
      <c r="D3010" s="27" t="str">
        <f>VLOOKUP(B3010,'大货清单（不定期按GOMS更新）'!A:C,3,0)</f>
        <v>CL1879-12</v>
      </c>
      <c r="E3010" s="27" t="str">
        <f>VLOOKUP(B3010,'大货清单（不定期按GOMS更新）'!A:H,4,0)</f>
        <v>GB</v>
      </c>
      <c r="F3010" s="27" t="str">
        <f>VLOOKUP(B3010,'大货清单（不定期按GOMS更新）'!A:H,2,0)</f>
        <v>Floor One S3 Extreme</v>
      </c>
      <c r="G3010" s="28">
        <f>VLOOKUP(B3010,'大货清单（不定期按GOMS更新）'!A:I,9,FALSE)</f>
        <v>6974950104894</v>
      </c>
      <c r="H3010" s="27" t="str">
        <f>VLOOKUP(B3010,'大货清单（不定期按GOMS更新）'!A:H,7,0)</f>
        <v>Blue</v>
      </c>
      <c r="I3010" s="27" t="str">
        <f>VLOOKUP(B3010,'大货清单（不定期按GOMS更新）'!A:F,6,FALSE)</f>
        <v>PHASEOUT</v>
      </c>
      <c r="J3010" s="27" t="str">
        <f>VLOOKUP(B3010,'大货清单（不定期按GOMS更新）'!A:K,11,FALSE)</f>
        <v>8.3</v>
      </c>
      <c r="K3010" s="27" t="str">
        <f>VLOOKUP(B3010,'大货清单（不定期按GOMS更新）'!A:N,12,FALSE)</f>
        <v>326</v>
      </c>
      <c r="L3010" s="27" t="str">
        <f>VLOOKUP(B3010,'大货清单（不定期按GOMS更新）'!A:M,13,FALSE)</f>
        <v>296</v>
      </c>
      <c r="M3010" s="27" t="str">
        <f>VLOOKUP(B3010,'大货清单（不定期按GOMS更新）'!A:N,14,FALSE)</f>
        <v>736</v>
      </c>
      <c r="N3010" s="141" t="s">
        <v>1698</v>
      </c>
      <c r="O3010" s="27">
        <f>IFERROR(VLOOKUP(N3010,'散件迭代（不定期更新）'!C:J,8,FALSE),0)</f>
        <v>0</v>
      </c>
      <c r="P3010" s="27" t="str">
        <f>IFERROR(VLOOKUP(N3010,'散件（更新）'!B:H,3,FALSE),0)</f>
        <v>/</v>
      </c>
      <c r="Q3010" s="27" t="str">
        <f>VLOOKUP(N3010,'散件（更新）'!B:H,2,FALSE)</f>
        <v>114-18790033</v>
      </c>
      <c r="R3010" s="27" t="str">
        <f>VLOOKUP(N3010,'散件（更新）'!B:H,7,FALSE)</f>
        <v>Tineco Speaker</v>
      </c>
      <c r="S3010" s="27" t="str">
        <f>VLOOKUP(N3010,'散件（更新）'!B:E,4,FALSE)</f>
        <v>https://tineco-yxzt.oss-accelerate.aliyuncs.com/20231219/9FWTS050000_1702948035259.png</v>
      </c>
      <c r="T3010" s="27" t="s">
        <v>8759</v>
      </c>
      <c r="U3010" s="28" t="str">
        <f>VLOOKUP(N3010,'散件（更新）'!B:G,6,FALSE)</f>
        <v>扬声器密封组件</v>
      </c>
      <c r="V3010" s="28">
        <f>VLOOKUP(N3010,'散件（更新）'!B:I,8,FALSE)</f>
        <v>6974950101954</v>
      </c>
    </row>
    <row r="3011" spans="1:22" ht="14.6">
      <c r="A3011" s="57">
        <v>46169</v>
      </c>
      <c r="B3011" s="131" t="s">
        <v>3884</v>
      </c>
      <c r="C3011" s="27" t="str">
        <f>VLOOKUP(B3011,'大货清单（不定期按GOMS更新）'!A:H,8,0)</f>
        <v>109-18790012</v>
      </c>
      <c r="D3011" s="27" t="str">
        <f>VLOOKUP(B3011,'大货清单（不定期按GOMS更新）'!A:C,3,0)</f>
        <v>CL1879-12</v>
      </c>
      <c r="E3011" s="27" t="str">
        <f>VLOOKUP(B3011,'大货清单（不定期按GOMS更新）'!A:H,4,0)</f>
        <v>GB</v>
      </c>
      <c r="F3011" s="27" t="str">
        <f>VLOOKUP(B3011,'大货清单（不定期按GOMS更新）'!A:H,2,0)</f>
        <v>Floor One S3 Extreme</v>
      </c>
      <c r="G3011" s="28">
        <f>VLOOKUP(B3011,'大货清单（不定期按GOMS更新）'!A:I,9,FALSE)</f>
        <v>6974950104894</v>
      </c>
      <c r="H3011" s="27" t="str">
        <f>VLOOKUP(B3011,'大货清单（不定期按GOMS更新）'!A:H,7,0)</f>
        <v>Blue</v>
      </c>
      <c r="I3011" s="27" t="str">
        <f>VLOOKUP(B3011,'大货清单（不定期按GOMS更新）'!A:F,6,FALSE)</f>
        <v>PHASEOUT</v>
      </c>
      <c r="J3011" s="27" t="str">
        <f>VLOOKUP(B3011,'大货清单（不定期按GOMS更新）'!A:K,11,FALSE)</f>
        <v>8.3</v>
      </c>
      <c r="K3011" s="27" t="str">
        <f>VLOOKUP(B3011,'大货清单（不定期按GOMS更新）'!A:N,12,FALSE)</f>
        <v>326</v>
      </c>
      <c r="L3011" s="27" t="str">
        <f>VLOOKUP(B3011,'大货清单（不定期按GOMS更新）'!A:M,13,FALSE)</f>
        <v>296</v>
      </c>
      <c r="M3011" s="27" t="str">
        <f>VLOOKUP(B3011,'大货清单（不定期按GOMS更新）'!A:N,14,FALSE)</f>
        <v>736</v>
      </c>
      <c r="N3011" s="141" t="s">
        <v>893</v>
      </c>
      <c r="O3011" s="27">
        <f>IFERROR(VLOOKUP(N3011,'散件迭代（不定期更新）'!C:J,8,FALSE),0)</f>
        <v>0</v>
      </c>
      <c r="P3011" s="27" t="str">
        <f>IFERROR(VLOOKUP(N3011,'散件（更新）'!B:H,3,FALSE),0)</f>
        <v>206-1879-0026</v>
      </c>
      <c r="Q3011" s="27" t="str">
        <f>VLOOKUP(N3011,'散件（更新）'!B:H,2,FALSE)</f>
        <v>114-18790026</v>
      </c>
      <c r="R3011" s="27" t="str">
        <f>VLOOKUP(N3011,'散件（更新）'!B:H,7,FALSE)</f>
        <v>Handle</v>
      </c>
      <c r="S3011" s="27" t="str">
        <f>VLOOKUP(N3011,'散件（更新）'!B:E,4,FALSE)</f>
        <v>https://tineco-yxzt.oss-accelerate.aliyuncs.com/20231219/9FWUH050000_1702948035486.png</v>
      </c>
      <c r="T3011" s="27" t="s">
        <v>8759</v>
      </c>
      <c r="U3011" s="28" t="str">
        <f>VLOOKUP(N3011,'散件（更新）'!B:G,6,FALSE)</f>
        <v>手柄组件（蓝色吸水）</v>
      </c>
      <c r="V3011" s="28" t="str">
        <f>VLOOKUP(N3011,'散件（更新）'!B:I,8,FALSE)</f>
        <v>6972200198655</v>
      </c>
    </row>
    <row r="3012" spans="1:22" ht="14.6">
      <c r="A3012" s="57">
        <v>46169</v>
      </c>
      <c r="B3012" s="131" t="s">
        <v>3884</v>
      </c>
      <c r="C3012" s="27" t="str">
        <f>VLOOKUP(B3012,'大货清单（不定期按GOMS更新）'!A:H,8,0)</f>
        <v>109-18790012</v>
      </c>
      <c r="D3012" s="27" t="str">
        <f>VLOOKUP(B3012,'大货清单（不定期按GOMS更新）'!A:C,3,0)</f>
        <v>CL1879-12</v>
      </c>
      <c r="E3012" s="27" t="str">
        <f>VLOOKUP(B3012,'大货清单（不定期按GOMS更新）'!A:H,4,0)</f>
        <v>GB</v>
      </c>
      <c r="F3012" s="27" t="str">
        <f>VLOOKUP(B3012,'大货清单（不定期按GOMS更新）'!A:H,2,0)</f>
        <v>Floor One S3 Extreme</v>
      </c>
      <c r="G3012" s="28">
        <f>VLOOKUP(B3012,'大货清单（不定期按GOMS更新）'!A:I,9,FALSE)</f>
        <v>6974950104894</v>
      </c>
      <c r="H3012" s="27" t="str">
        <f>VLOOKUP(B3012,'大货清单（不定期按GOMS更新）'!A:H,7,0)</f>
        <v>Blue</v>
      </c>
      <c r="I3012" s="27" t="str">
        <f>VLOOKUP(B3012,'大货清单（不定期按GOMS更新）'!A:F,6,FALSE)</f>
        <v>PHASEOUT</v>
      </c>
      <c r="J3012" s="27" t="str">
        <f>VLOOKUP(B3012,'大货清单（不定期按GOMS更新）'!A:K,11,FALSE)</f>
        <v>8.3</v>
      </c>
      <c r="K3012" s="27" t="str">
        <f>VLOOKUP(B3012,'大货清单（不定期按GOMS更新）'!A:N,12,FALSE)</f>
        <v>326</v>
      </c>
      <c r="L3012" s="27" t="str">
        <f>VLOOKUP(B3012,'大货清单（不定期按GOMS更新）'!A:M,13,FALSE)</f>
        <v>296</v>
      </c>
      <c r="M3012" s="27" t="str">
        <f>VLOOKUP(B3012,'大货清单（不定期按GOMS更新）'!A:N,14,FALSE)</f>
        <v>736</v>
      </c>
      <c r="N3012" s="141" t="s">
        <v>890</v>
      </c>
      <c r="O3012" s="27">
        <f>IFERROR(VLOOKUP(N3012,'散件迭代（不定期更新）'!C:J,8,FALSE),0)</f>
        <v>0</v>
      </c>
      <c r="P3012" s="27" t="str">
        <f>IFERROR(VLOOKUP(N3012,'散件（更新）'!B:H,3,FALSE),0)</f>
        <v>206-1879-0025</v>
      </c>
      <c r="Q3012" s="27" t="str">
        <f>VLOOKUP(N3012,'散件（更新）'!B:H,2,FALSE)</f>
        <v>114-18790025</v>
      </c>
      <c r="R3012" s="27" t="str">
        <f>VLOOKUP(N3012,'散件（更新）'!B:H,7,FALSE)</f>
        <v>Clean Water Tank</v>
      </c>
      <c r="S3012" s="27" t="str">
        <f>VLOOKUP(N3012,'散件（更新）'!B:E,4,FALSE)</f>
        <v>https://tineco-yxzt.oss-accelerate.aliyuncs.com/20231219/9FWWC050100_1702948036154.png</v>
      </c>
      <c r="T3012" s="27" t="s">
        <v>8759</v>
      </c>
      <c r="U3012" s="28" t="str">
        <f>VLOOKUP(N3012,'散件（更新）'!B:G,6,FALSE)</f>
        <v>溶液桶组件（蓝色）</v>
      </c>
      <c r="V3012" s="28" t="str">
        <f>VLOOKUP(N3012,'散件（更新）'!B:I,8,FALSE)</f>
        <v>6972200198631</v>
      </c>
    </row>
    <row r="3013" spans="1:22" ht="14.6">
      <c r="A3013" s="57">
        <v>46169</v>
      </c>
      <c r="B3013" s="131" t="s">
        <v>3884</v>
      </c>
      <c r="C3013" s="27" t="str">
        <f>VLOOKUP(B3013,'大货清单（不定期按GOMS更新）'!A:H,8,0)</f>
        <v>109-18790012</v>
      </c>
      <c r="D3013" s="27" t="str">
        <f>VLOOKUP(B3013,'大货清单（不定期按GOMS更新）'!A:C,3,0)</f>
        <v>CL1879-12</v>
      </c>
      <c r="E3013" s="27" t="str">
        <f>VLOOKUP(B3013,'大货清单（不定期按GOMS更新）'!A:H,4,0)</f>
        <v>GB</v>
      </c>
      <c r="F3013" s="27" t="str">
        <f>VLOOKUP(B3013,'大货清单（不定期按GOMS更新）'!A:H,2,0)</f>
        <v>Floor One S3 Extreme</v>
      </c>
      <c r="G3013" s="28">
        <f>VLOOKUP(B3013,'大货清单（不定期按GOMS更新）'!A:I,9,FALSE)</f>
        <v>6974950104894</v>
      </c>
      <c r="H3013" s="27" t="str">
        <f>VLOOKUP(B3013,'大货清单（不定期按GOMS更新）'!A:H,7,0)</f>
        <v>Blue</v>
      </c>
      <c r="I3013" s="27" t="str">
        <f>VLOOKUP(B3013,'大货清单（不定期按GOMS更新）'!A:F,6,FALSE)</f>
        <v>PHASEOUT</v>
      </c>
      <c r="J3013" s="27" t="str">
        <f>VLOOKUP(B3013,'大货清单（不定期按GOMS更新）'!A:K,11,FALSE)</f>
        <v>8.3</v>
      </c>
      <c r="K3013" s="27" t="str">
        <f>VLOOKUP(B3013,'大货清单（不定期按GOMS更新）'!A:N,12,FALSE)</f>
        <v>326</v>
      </c>
      <c r="L3013" s="27" t="str">
        <f>VLOOKUP(B3013,'大货清单（不定期按GOMS更新）'!A:M,13,FALSE)</f>
        <v>296</v>
      </c>
      <c r="M3013" s="27" t="str">
        <f>VLOOKUP(B3013,'大货清单（不定期按GOMS更新）'!A:N,14,FALSE)</f>
        <v>736</v>
      </c>
      <c r="N3013" s="141" t="s">
        <v>1076</v>
      </c>
      <c r="O3013" s="27">
        <f>IFERROR(VLOOKUP(N3013,'散件迭代（不定期更新）'!C:J,8,FALSE),0)</f>
        <v>0</v>
      </c>
      <c r="P3013" s="27" t="str">
        <f>IFERROR(VLOOKUP(N3013,'散件（更新）'!B:H,3,FALSE),0)</f>
        <v>206-1879-0027</v>
      </c>
      <c r="Q3013" s="27" t="str">
        <f>VLOOKUP(N3013,'散件（更新）'!B:H,2,FALSE)</f>
        <v>114-18790027</v>
      </c>
      <c r="R3013" s="27" t="str">
        <f>VLOOKUP(N3013,'散件（更新）'!B:H,7,FALSE)</f>
        <v>Dirt Water Tank</v>
      </c>
      <c r="S3013" s="27" t="str">
        <f>VLOOKUP(N3013,'散件（更新）'!B:E,4,FALSE)</f>
        <v>https://tineco-yxzt.oss-accelerate.aliyuncs.com/20231219/9FWWD050000_1702948037498.png</v>
      </c>
      <c r="T3013" s="27" t="s">
        <v>8759</v>
      </c>
      <c r="U3013" s="28" t="str">
        <f>VLOOKUP(N3013,'散件（更新）'!B:G,6,FALSE)</f>
        <v>回收桶组件（蓝色）</v>
      </c>
      <c r="V3013" s="28" t="str">
        <f>VLOOKUP(N3013,'散件（更新）'!B:I,8,FALSE)</f>
        <v>6972200198648</v>
      </c>
    </row>
    <row r="3014" spans="1:22" ht="14.6">
      <c r="A3014" s="57">
        <v>46169</v>
      </c>
      <c r="B3014" s="131" t="s">
        <v>3884</v>
      </c>
      <c r="C3014" s="27" t="str">
        <f>VLOOKUP(B3014,'大货清单（不定期按GOMS更新）'!A:H,8,0)</f>
        <v>109-18790012</v>
      </c>
      <c r="D3014" s="27" t="str">
        <f>VLOOKUP(B3014,'大货清单（不定期按GOMS更新）'!A:C,3,0)</f>
        <v>CL1879-12</v>
      </c>
      <c r="E3014" s="27" t="str">
        <f>VLOOKUP(B3014,'大货清单（不定期按GOMS更新）'!A:H,4,0)</f>
        <v>GB</v>
      </c>
      <c r="F3014" s="27" t="str">
        <f>VLOOKUP(B3014,'大货清单（不定期按GOMS更新）'!A:H,2,0)</f>
        <v>Floor One S3 Extreme</v>
      </c>
      <c r="G3014" s="28">
        <f>VLOOKUP(B3014,'大货清单（不定期按GOMS更新）'!A:I,9,FALSE)</f>
        <v>6974950104894</v>
      </c>
      <c r="H3014" s="27" t="str">
        <f>VLOOKUP(B3014,'大货清单（不定期按GOMS更新）'!A:H,7,0)</f>
        <v>Blue</v>
      </c>
      <c r="I3014" s="27" t="str">
        <f>VLOOKUP(B3014,'大货清单（不定期按GOMS更新）'!A:F,6,FALSE)</f>
        <v>PHASEOUT</v>
      </c>
      <c r="J3014" s="27" t="str">
        <f>VLOOKUP(B3014,'大货清单（不定期按GOMS更新）'!A:K,11,FALSE)</f>
        <v>8.3</v>
      </c>
      <c r="K3014" s="27" t="str">
        <f>VLOOKUP(B3014,'大货清单（不定期按GOMS更新）'!A:N,12,FALSE)</f>
        <v>326</v>
      </c>
      <c r="L3014" s="27" t="str">
        <f>VLOOKUP(B3014,'大货清单（不定期按GOMS更新）'!A:M,13,FALSE)</f>
        <v>296</v>
      </c>
      <c r="M3014" s="27" t="str">
        <f>VLOOKUP(B3014,'大货清单（不定期按GOMS更新）'!A:N,14,FALSE)</f>
        <v>736</v>
      </c>
      <c r="N3014" s="141" t="s">
        <v>1225</v>
      </c>
      <c r="O3014" s="27">
        <f>IFERROR(VLOOKUP(N3014,'散件迭代（不定期更新）'!C:J,8,FALSE),0)</f>
        <v>0</v>
      </c>
      <c r="P3014" s="27" t="str">
        <f>IFERROR(VLOOKUP(N3014,'散件（更新）'!B:H,3,FALSE),0)</f>
        <v>206-1756-0099</v>
      </c>
      <c r="Q3014" s="27" t="str">
        <f>VLOOKUP(N3014,'散件（更新）'!B:H,2,FALSE)</f>
        <v>114-17560099</v>
      </c>
      <c r="R3014" s="27" t="str">
        <f>VLOOKUP(N3014,'散件（更新）'!B:H,7,FALSE)</f>
        <v>Repair Wheel</v>
      </c>
      <c r="S3014" s="27" t="str">
        <f>VLOOKUP(N3014,'散件（更新）'!B:E,4,FALSE)</f>
        <v>https://tineco-yxzt.oss-accelerate.aliyuncs.com/20231219/9VSRW100200_1702948075442.png</v>
      </c>
      <c r="T3014" s="27" t="s">
        <v>19304</v>
      </c>
      <c r="U3014" s="28" t="str">
        <f>VLOOKUP(N3014,'散件（更新）'!B:G,6,FALSE)</f>
        <v>地刷小轮+小轮轴组件</v>
      </c>
      <c r="V3014" s="28" t="str">
        <f>VLOOKUP(N3014,'散件（更新）'!B:I,8,FALSE)</f>
        <v>6972200194046</v>
      </c>
    </row>
    <row r="3015" spans="1:22" ht="14.6">
      <c r="A3015" s="57">
        <v>46169</v>
      </c>
      <c r="B3015" s="131" t="s">
        <v>4173</v>
      </c>
      <c r="C3015" s="27" t="str">
        <f>VLOOKUP(B3015,'大货清单（不定期按GOMS更新）'!A:H,8,0)</f>
        <v>109-23160702</v>
      </c>
      <c r="D3015" s="27" t="str">
        <f>VLOOKUP(B3015,'大货清单（不定期按GOMS更新）'!A:C,3,0)</f>
        <v>CL2316G-02</v>
      </c>
      <c r="E3015" s="27" t="str">
        <f>VLOOKUP(B3015,'大货清单（不定期按GOMS更新）'!A:H,4,0)</f>
        <v>DE,ES,CH,PL,FR,NL,RO,UA,LT,GR,DK,HU</v>
      </c>
      <c r="F3015" s="27" t="str">
        <f>VLOOKUP(B3015,'大货清单（不定期按GOMS更新）'!A:H,2,0)</f>
        <v>Floor One Switch S6 Pet</v>
      </c>
      <c r="G3015" s="28">
        <f>VLOOKUP(B3015,'大货清单（不定期按GOMS更新）'!A:I,9,FALSE)</f>
        <v>6974950105327</v>
      </c>
      <c r="H3015" s="27" t="str">
        <f>VLOOKUP(B3015,'大货清单（不定期按GOMS更新）'!A:H,7,0)</f>
        <v>Blue&amp;White</v>
      </c>
      <c r="I3015" s="27" t="str">
        <f>VLOOKUP(B3015,'大货清单（不定期按GOMS更新）'!A:F,6,FALSE)</f>
        <v>ACTIVE</v>
      </c>
      <c r="J3015" s="27" t="str">
        <f>VLOOKUP(B3015,'大货清单（不定期按GOMS更新）'!A:K,11,FALSE)</f>
        <v>12.5</v>
      </c>
      <c r="K3015" s="27" t="str">
        <f>VLOOKUP(B3015,'大货清单（不定期按GOMS更新）'!A:N,12,FALSE)</f>
        <v>772</v>
      </c>
      <c r="L3015" s="27" t="str">
        <f>VLOOKUP(B3015,'大货清单（不定期按GOMS更新）'!A:M,13,FALSE)</f>
        <v>386</v>
      </c>
      <c r="M3015" s="27" t="str">
        <f>VLOOKUP(B3015,'大货清单（不定期按GOMS更新）'!A:N,14,FALSE)</f>
        <v>325</v>
      </c>
      <c r="N3015" s="141" t="s">
        <v>4478</v>
      </c>
      <c r="O3015" s="27">
        <f>IFERROR(VLOOKUP(N3015,'散件迭代（不定期更新）'!C:J,8,FALSE),0)</f>
        <v>0</v>
      </c>
      <c r="P3015" s="27" t="str">
        <f>IFERROR(VLOOKUP(N3015,'散件（更新）'!B:H,3,FALSE),0)</f>
        <v>/</v>
      </c>
      <c r="Q3015" s="27" t="str">
        <f>VLOOKUP(N3015,'散件（更新）'!B:H,2,FALSE)</f>
        <v>114-23160600</v>
      </c>
      <c r="R3015" s="27" t="str">
        <f>VLOOKUP(N3015,'散件（更新）'!B:H,7,FALSE)</f>
        <v>HEPA Assy+Brush Roller</v>
      </c>
      <c r="S3015" s="27">
        <f>VLOOKUP(N3015,'散件（更新）'!B:E,4,FALSE)</f>
        <v>0</v>
      </c>
      <c r="T3015" s="27" t="s">
        <v>8759</v>
      </c>
      <c r="U3015" s="28" t="str">
        <f>VLOOKUP(N3015,'散件（更新）'!B:G,6,FALSE)</f>
        <v>附件套装彩盒版（HEPA*2+滚刷组件*2）</v>
      </c>
      <c r="V3015" s="28">
        <f>VLOOKUP(N3015,'散件（更新）'!B:I,8,FALSE)</f>
        <v>6974950107420</v>
      </c>
    </row>
    <row r="3016" spans="1:22" ht="14.6">
      <c r="A3016" s="57">
        <v>46169</v>
      </c>
      <c r="B3016" s="131" t="s">
        <v>4173</v>
      </c>
      <c r="C3016" s="27" t="str">
        <f>VLOOKUP(B3016,'大货清单（不定期按GOMS更新）'!A:H,8,0)</f>
        <v>109-23160702</v>
      </c>
      <c r="D3016" s="27" t="str">
        <f>VLOOKUP(B3016,'大货清单（不定期按GOMS更新）'!A:C,3,0)</f>
        <v>CL2316G-02</v>
      </c>
      <c r="E3016" s="27" t="str">
        <f>VLOOKUP(B3016,'大货清单（不定期按GOMS更新）'!A:H,4,0)</f>
        <v>DE,ES,CH,PL,FR,NL,RO,UA,LT,GR,DK,HU</v>
      </c>
      <c r="F3016" s="27" t="str">
        <f>VLOOKUP(B3016,'大货清单（不定期按GOMS更新）'!A:H,2,0)</f>
        <v>Floor One Switch S6 Pet</v>
      </c>
      <c r="G3016" s="28">
        <f>VLOOKUP(B3016,'大货清单（不定期按GOMS更新）'!A:I,9,FALSE)</f>
        <v>6974950105327</v>
      </c>
      <c r="H3016" s="27" t="str">
        <f>VLOOKUP(B3016,'大货清单（不定期按GOMS更新）'!A:H,7,0)</f>
        <v>Blue&amp;White</v>
      </c>
      <c r="I3016" s="27" t="str">
        <f>VLOOKUP(B3016,'大货清单（不定期按GOMS更新）'!A:F,6,FALSE)</f>
        <v>ACTIVE</v>
      </c>
      <c r="J3016" s="27" t="str">
        <f>VLOOKUP(B3016,'大货清单（不定期按GOMS更新）'!A:K,11,FALSE)</f>
        <v>12.5</v>
      </c>
      <c r="K3016" s="27" t="str">
        <f>VLOOKUP(B3016,'大货清单（不定期按GOMS更新）'!A:N,12,FALSE)</f>
        <v>772</v>
      </c>
      <c r="L3016" s="27" t="str">
        <f>VLOOKUP(B3016,'大货清单（不定期按GOMS更新）'!A:M,13,FALSE)</f>
        <v>386</v>
      </c>
      <c r="M3016" s="27" t="str">
        <f>VLOOKUP(B3016,'大货清单（不定期按GOMS更新）'!A:N,14,FALSE)</f>
        <v>325</v>
      </c>
      <c r="N3016" s="141" t="s">
        <v>4337</v>
      </c>
      <c r="O3016" s="27">
        <f>IFERROR(VLOOKUP(N3016,'散件迭代（不定期更新）'!C:J,8,FALSE),0)</f>
        <v>0</v>
      </c>
      <c r="P3016" s="27" t="str">
        <f>IFERROR(VLOOKUP(N3016,'散件（更新）'!B:H,3,FALSE),0)</f>
        <v>/</v>
      </c>
      <c r="Q3016" s="27" t="str">
        <f>VLOOKUP(N3016,'散件（更新）'!B:H,2,FALSE)</f>
        <v>114-23310803</v>
      </c>
      <c r="R3016" s="27" t="str">
        <f>VLOOKUP(N3016,'散件（更新）'!B:H,7,FALSE)</f>
        <v>Brush Roller Cover</v>
      </c>
      <c r="S3016" s="27" t="str">
        <f>VLOOKUP(N3016,'散件（更新）'!B:E,4,FALSE)</f>
        <v>https://tineco-yxzt.oss-accelerate.aliyuncs.com/20240222/gunshuagaizujian1_1708567703727.jpeg</v>
      </c>
      <c r="T3016" s="27" t="s">
        <v>8759</v>
      </c>
      <c r="U3016" s="28" t="str">
        <f>VLOOKUP(N3016,'散件（更新）'!B:G,6,FALSE)</f>
        <v>滚刷盖组件</v>
      </c>
      <c r="V3016" s="28">
        <f>VLOOKUP(N3016,'散件（更新）'!B:I,8,FALSE)</f>
        <v>6974950106560</v>
      </c>
    </row>
    <row r="3017" spans="1:22" ht="14.6">
      <c r="A3017" s="57">
        <v>46169</v>
      </c>
      <c r="B3017" s="131" t="s">
        <v>4173</v>
      </c>
      <c r="C3017" s="27" t="str">
        <f>VLOOKUP(B3017,'大货清单（不定期按GOMS更新）'!A:H,8,0)</f>
        <v>109-23160702</v>
      </c>
      <c r="D3017" s="27" t="str">
        <f>VLOOKUP(B3017,'大货清单（不定期按GOMS更新）'!A:C,3,0)</f>
        <v>CL2316G-02</v>
      </c>
      <c r="E3017" s="27" t="str">
        <f>VLOOKUP(B3017,'大货清单（不定期按GOMS更新）'!A:H,4,0)</f>
        <v>DE,ES,CH,PL,FR,NL,RO,UA,LT,GR,DK,HU</v>
      </c>
      <c r="F3017" s="27" t="str">
        <f>VLOOKUP(B3017,'大货清单（不定期按GOMS更新）'!A:H,2,0)</f>
        <v>Floor One Switch S6 Pet</v>
      </c>
      <c r="G3017" s="28">
        <f>VLOOKUP(B3017,'大货清单（不定期按GOMS更新）'!A:I,9,FALSE)</f>
        <v>6974950105327</v>
      </c>
      <c r="H3017" s="27" t="str">
        <f>VLOOKUP(B3017,'大货清单（不定期按GOMS更新）'!A:H,7,0)</f>
        <v>Blue&amp;White</v>
      </c>
      <c r="I3017" s="27" t="str">
        <f>VLOOKUP(B3017,'大货清单（不定期按GOMS更新）'!A:F,6,FALSE)</f>
        <v>ACTIVE</v>
      </c>
      <c r="J3017" s="27" t="str">
        <f>VLOOKUP(B3017,'大货清单（不定期按GOMS更新）'!A:K,11,FALSE)</f>
        <v>12.5</v>
      </c>
      <c r="K3017" s="27" t="str">
        <f>VLOOKUP(B3017,'大货清单（不定期按GOMS更新）'!A:N,12,FALSE)</f>
        <v>772</v>
      </c>
      <c r="L3017" s="27" t="str">
        <f>VLOOKUP(B3017,'大货清单（不定期按GOMS更新）'!A:M,13,FALSE)</f>
        <v>386</v>
      </c>
      <c r="M3017" s="27" t="str">
        <f>VLOOKUP(B3017,'大货清单（不定期按GOMS更新）'!A:N,14,FALSE)</f>
        <v>325</v>
      </c>
      <c r="N3017" s="141" t="s">
        <v>4422</v>
      </c>
      <c r="O3017" s="27">
        <f>IFERROR(VLOOKUP(N3017,'散件迭代（不定期更新）'!C:J,8,FALSE),0)</f>
        <v>0</v>
      </c>
      <c r="P3017" s="27" t="str">
        <f>IFERROR(VLOOKUP(N3017,'散件（更新）'!B:H,3,FALSE),0)</f>
        <v>/</v>
      </c>
      <c r="Q3017" s="27" t="str">
        <f>VLOOKUP(N3017,'散件（更新）'!B:H,2,FALSE)</f>
        <v>114-23350408</v>
      </c>
      <c r="R3017" s="27" t="str">
        <f>VLOOKUP(N3017,'散件（更新）'!B:H,7,FALSE)</f>
        <v>Brush Roller</v>
      </c>
      <c r="S3017" s="27" t="str">
        <f>VLOOKUP(N3017,'散件（更新）'!B:E,4,FALSE)</f>
        <v>https://tineco-yxzt.oss-accelerate.aliyuncs.com/20241021/gunshua_1729475885815.jpeg</v>
      </c>
      <c r="T3017" s="27" t="s">
        <v>8759</v>
      </c>
      <c r="U3017" s="28" t="str">
        <f>VLOOKUP(N3017,'散件（更新）'!B:G,6,FALSE)</f>
        <v>滚刷组件</v>
      </c>
      <c r="V3017" s="28" t="str">
        <f>VLOOKUP(N3017,'散件（更新）'!B:I,8,FALSE)</f>
        <v>6974950106188</v>
      </c>
    </row>
    <row r="3018" spans="1:22" ht="14.6">
      <c r="A3018" s="57">
        <v>46169</v>
      </c>
      <c r="B3018" s="131" t="s">
        <v>4173</v>
      </c>
      <c r="C3018" s="27" t="str">
        <f>VLOOKUP(B3018,'大货清单（不定期按GOMS更新）'!A:H,8,0)</f>
        <v>109-23160702</v>
      </c>
      <c r="D3018" s="27" t="str">
        <f>VLOOKUP(B3018,'大货清单（不定期按GOMS更新）'!A:C,3,0)</f>
        <v>CL2316G-02</v>
      </c>
      <c r="E3018" s="27" t="str">
        <f>VLOOKUP(B3018,'大货清单（不定期按GOMS更新）'!A:H,4,0)</f>
        <v>DE,ES,CH,PL,FR,NL,RO,UA,LT,GR,DK,HU</v>
      </c>
      <c r="F3018" s="27" t="str">
        <f>VLOOKUP(B3018,'大货清单（不定期按GOMS更新）'!A:H,2,0)</f>
        <v>Floor One Switch S6 Pet</v>
      </c>
      <c r="G3018" s="28">
        <f>VLOOKUP(B3018,'大货清单（不定期按GOMS更新）'!A:I,9,FALSE)</f>
        <v>6974950105327</v>
      </c>
      <c r="H3018" s="27" t="str">
        <f>VLOOKUP(B3018,'大货清单（不定期按GOMS更新）'!A:H,7,0)</f>
        <v>Blue&amp;White</v>
      </c>
      <c r="I3018" s="27" t="str">
        <f>VLOOKUP(B3018,'大货清单（不定期按GOMS更新）'!A:F,6,FALSE)</f>
        <v>ACTIVE</v>
      </c>
      <c r="J3018" s="27" t="str">
        <f>VLOOKUP(B3018,'大货清单（不定期按GOMS更新）'!A:K,11,FALSE)</f>
        <v>12.5</v>
      </c>
      <c r="K3018" s="27" t="str">
        <f>VLOOKUP(B3018,'大货清单（不定期按GOMS更新）'!A:N,12,FALSE)</f>
        <v>772</v>
      </c>
      <c r="L3018" s="27" t="str">
        <f>VLOOKUP(B3018,'大货清单（不定期按GOMS更新）'!A:M,13,FALSE)</f>
        <v>386</v>
      </c>
      <c r="M3018" s="27" t="str">
        <f>VLOOKUP(B3018,'大货清单（不定期按GOMS更新）'!A:N,14,FALSE)</f>
        <v>325</v>
      </c>
      <c r="N3018" s="141" t="s">
        <v>4351</v>
      </c>
      <c r="O3018" s="27">
        <f>IFERROR(VLOOKUP(N3018,'散件迭代（不定期更新）'!C:J,8,FALSE),0)</f>
        <v>0</v>
      </c>
      <c r="P3018" s="27" t="str">
        <f>IFERROR(VLOOKUP(N3018,'散件（更新）'!B:H,3,FALSE),0)</f>
        <v>/</v>
      </c>
      <c r="Q3018" s="27" t="str">
        <f>VLOOKUP(N3018,'散件（更新）'!B:H,2,FALSE)</f>
        <v>114-23160604</v>
      </c>
      <c r="R3018" s="27" t="str">
        <f>VLOOKUP(N3018,'散件（更新）'!B:H,7,FALSE)</f>
        <v>Dustbin Assembly</v>
      </c>
      <c r="S3018" s="27" t="str">
        <f>VLOOKUP(N3018,'散件（更新）'!B:E,4,FALSE)</f>
        <v>https://tineco-yxzt.oss-accelerate.aliyuncs.com/20240322/duozhuichentongzujian_1711077880834.jpeg</v>
      </c>
      <c r="T3018" s="27" t="s">
        <v>8759</v>
      </c>
      <c r="U3018" s="28" t="str">
        <f>VLOOKUP(N3018,'散件（更新）'!B:G,6,FALSE)</f>
        <v>多锥尘桶组件</v>
      </c>
      <c r="V3018" s="28">
        <f>VLOOKUP(N3018,'散件（更新）'!B:I,8,FALSE)</f>
        <v>6974950107482</v>
      </c>
    </row>
    <row r="3019" spans="1:22" ht="14.6">
      <c r="A3019" s="57">
        <v>46169</v>
      </c>
      <c r="B3019" s="131" t="s">
        <v>4173</v>
      </c>
      <c r="C3019" s="27" t="str">
        <f>VLOOKUP(B3019,'大货清单（不定期按GOMS更新）'!A:H,8,0)</f>
        <v>109-23160702</v>
      </c>
      <c r="D3019" s="27" t="str">
        <f>VLOOKUP(B3019,'大货清单（不定期按GOMS更新）'!A:C,3,0)</f>
        <v>CL2316G-02</v>
      </c>
      <c r="E3019" s="27" t="str">
        <f>VLOOKUP(B3019,'大货清单（不定期按GOMS更新）'!A:H,4,0)</f>
        <v>DE,ES,CH,PL,FR,NL,RO,UA,LT,GR,DK,HU</v>
      </c>
      <c r="F3019" s="27" t="str">
        <f>VLOOKUP(B3019,'大货清单（不定期按GOMS更新）'!A:H,2,0)</f>
        <v>Floor One Switch S6 Pet</v>
      </c>
      <c r="G3019" s="28">
        <f>VLOOKUP(B3019,'大货清单（不定期按GOMS更新）'!A:I,9,FALSE)</f>
        <v>6974950105327</v>
      </c>
      <c r="H3019" s="27" t="str">
        <f>VLOOKUP(B3019,'大货清单（不定期按GOMS更新）'!A:H,7,0)</f>
        <v>Blue&amp;White</v>
      </c>
      <c r="I3019" s="27" t="str">
        <f>VLOOKUP(B3019,'大货清单（不定期按GOMS更新）'!A:F,6,FALSE)</f>
        <v>ACTIVE</v>
      </c>
      <c r="J3019" s="27" t="str">
        <f>VLOOKUP(B3019,'大货清单（不定期按GOMS更新）'!A:K,11,FALSE)</f>
        <v>12.5</v>
      </c>
      <c r="K3019" s="27" t="str">
        <f>VLOOKUP(B3019,'大货清单（不定期按GOMS更新）'!A:N,12,FALSE)</f>
        <v>772</v>
      </c>
      <c r="L3019" s="27" t="str">
        <f>VLOOKUP(B3019,'大货清单（不定期按GOMS更新）'!A:M,13,FALSE)</f>
        <v>386</v>
      </c>
      <c r="M3019" s="27" t="str">
        <f>VLOOKUP(B3019,'大货清单（不定期按GOMS更新）'!A:N,14,FALSE)</f>
        <v>325</v>
      </c>
      <c r="N3019" s="141" t="s">
        <v>4335</v>
      </c>
      <c r="O3019" s="27">
        <f>IFERROR(VLOOKUP(N3019,'散件迭代（不定期更新）'!C:J,8,FALSE),0)</f>
        <v>0</v>
      </c>
      <c r="P3019" s="27" t="str">
        <f>IFERROR(VLOOKUP(N3019,'散件（更新）'!B:H,3,FALSE),0)</f>
        <v>/</v>
      </c>
      <c r="Q3019" s="27" t="str">
        <f>VLOOKUP(N3019,'散件（更新）'!B:H,2,FALSE)</f>
        <v>114-23160602</v>
      </c>
      <c r="R3019" s="27" t="str">
        <f>VLOOKUP(N3019,'散件（更新）'!B:H,7,FALSE)</f>
        <v>Filter</v>
      </c>
      <c r="S3019" s="27" t="str">
        <f>VLOOKUP(N3019,'散件（更新）'!B:E,4,FALSE)</f>
        <v>https://tineco-yxzt.oss-accelerate.aliyuncs.com/20240322/ganshiguolu:qi_1711075205961.jpeg</v>
      </c>
      <c r="T3019" s="27" t="s">
        <v>8759</v>
      </c>
      <c r="U3019" s="28" t="str">
        <f>VLOOKUP(N3019,'散件（更新）'!B:G,6,FALSE)</f>
        <v>干湿过滤分离器</v>
      </c>
      <c r="V3019" s="28">
        <f>VLOOKUP(N3019,'散件（更新）'!B:I,8,FALSE)</f>
        <v>6974950107451</v>
      </c>
    </row>
    <row r="3020" spans="1:22" ht="14.6">
      <c r="A3020" s="57">
        <v>46169</v>
      </c>
      <c r="B3020" s="131" t="s">
        <v>4173</v>
      </c>
      <c r="C3020" s="27" t="str">
        <f>VLOOKUP(B3020,'大货清单（不定期按GOMS更新）'!A:H,8,0)</f>
        <v>109-23160702</v>
      </c>
      <c r="D3020" s="27" t="str">
        <f>VLOOKUP(B3020,'大货清单（不定期按GOMS更新）'!A:C,3,0)</f>
        <v>CL2316G-02</v>
      </c>
      <c r="E3020" s="27" t="str">
        <f>VLOOKUP(B3020,'大货清单（不定期按GOMS更新）'!A:H,4,0)</f>
        <v>DE,ES,CH,PL,FR,NL,RO,UA,LT,GR,DK,HU</v>
      </c>
      <c r="F3020" s="27" t="str">
        <f>VLOOKUP(B3020,'大货清单（不定期按GOMS更新）'!A:H,2,0)</f>
        <v>Floor One Switch S6 Pet</v>
      </c>
      <c r="G3020" s="28">
        <f>VLOOKUP(B3020,'大货清单（不定期按GOMS更新）'!A:I,9,FALSE)</f>
        <v>6974950105327</v>
      </c>
      <c r="H3020" s="27" t="str">
        <f>VLOOKUP(B3020,'大货清单（不定期按GOMS更新）'!A:H,7,0)</f>
        <v>Blue&amp;White</v>
      </c>
      <c r="I3020" s="27" t="str">
        <f>VLOOKUP(B3020,'大货清单（不定期按GOMS更新）'!A:F,6,FALSE)</f>
        <v>ACTIVE</v>
      </c>
      <c r="J3020" s="27" t="str">
        <f>VLOOKUP(B3020,'大货清单（不定期按GOMS更新）'!A:K,11,FALSE)</f>
        <v>12.5</v>
      </c>
      <c r="K3020" s="27" t="str">
        <f>VLOOKUP(B3020,'大货清单（不定期按GOMS更新）'!A:N,12,FALSE)</f>
        <v>772</v>
      </c>
      <c r="L3020" s="27" t="str">
        <f>VLOOKUP(B3020,'大货清单（不定期按GOMS更新）'!A:M,13,FALSE)</f>
        <v>386</v>
      </c>
      <c r="M3020" s="27" t="str">
        <f>VLOOKUP(B3020,'大货清单（不定期按GOMS更新）'!A:N,14,FALSE)</f>
        <v>325</v>
      </c>
      <c r="N3020" s="141" t="s">
        <v>1092</v>
      </c>
      <c r="O3020" s="27" t="str">
        <f>IFERROR(VLOOKUP(N3020,'散件迭代（不定期更新）'!C:J,8,FALSE),0)</f>
        <v>A64</v>
      </c>
      <c r="P3020" s="27" t="str">
        <f>IFERROR(VLOOKUP(N3020,'散件（更新）'!B:H,3,FALSE),0)</f>
        <v>206-2020-0607</v>
      </c>
      <c r="Q3020" s="27" t="str">
        <f>VLOOKUP(N3020,'散件（更新）'!B:H,2,FALSE)</f>
        <v>114-20200607</v>
      </c>
      <c r="R3020" s="27" t="str">
        <f>VLOOKUP(N3020,'散件（更新）'!B:H,7,FALSE)</f>
        <v>HEPA</v>
      </c>
      <c r="S3020" s="27" t="str">
        <f>VLOOKUP(N3020,'散件（更新）'!B:E,4,FALSE)</f>
        <v>https://tineco-yxzt.oss-accelerate.aliyuncs.com/20231227/9FWFP150000_1703640265223.png</v>
      </c>
      <c r="T3020" s="27" t="s">
        <v>8759</v>
      </c>
      <c r="U3020" s="28" t="str">
        <f>VLOOKUP(N3020,'散件（更新）'!B:G,6,FALSE)</f>
        <v>HEPA组合</v>
      </c>
      <c r="V3020" s="28" t="str">
        <f>VLOOKUP(N3020,'散件（更新）'!B:I,8,FALSE)</f>
        <v>6972200196613</v>
      </c>
    </row>
    <row r="3021" spans="1:22" ht="14.6">
      <c r="A3021" s="57">
        <v>46169</v>
      </c>
      <c r="B3021" s="131" t="s">
        <v>4173</v>
      </c>
      <c r="C3021" s="27" t="str">
        <f>VLOOKUP(B3021,'大货清单（不定期按GOMS更新）'!A:H,8,0)</f>
        <v>109-23160702</v>
      </c>
      <c r="D3021" s="27" t="str">
        <f>VLOOKUP(B3021,'大货清单（不定期按GOMS更新）'!A:C,3,0)</f>
        <v>CL2316G-02</v>
      </c>
      <c r="E3021" s="27" t="str">
        <f>VLOOKUP(B3021,'大货清单（不定期按GOMS更新）'!A:H,4,0)</f>
        <v>DE,ES,CH,PL,FR,NL,RO,UA,LT,GR,DK,HU</v>
      </c>
      <c r="F3021" s="27" t="str">
        <f>VLOOKUP(B3021,'大货清单（不定期按GOMS更新）'!A:H,2,0)</f>
        <v>Floor One Switch S6 Pet</v>
      </c>
      <c r="G3021" s="28">
        <f>VLOOKUP(B3021,'大货清单（不定期按GOMS更新）'!A:I,9,FALSE)</f>
        <v>6974950105327</v>
      </c>
      <c r="H3021" s="27" t="str">
        <f>VLOOKUP(B3021,'大货清单（不定期按GOMS更新）'!A:H,7,0)</f>
        <v>Blue&amp;White</v>
      </c>
      <c r="I3021" s="27" t="str">
        <f>VLOOKUP(B3021,'大货清单（不定期按GOMS更新）'!A:F,6,FALSE)</f>
        <v>ACTIVE</v>
      </c>
      <c r="J3021" s="27" t="str">
        <f>VLOOKUP(B3021,'大货清单（不定期按GOMS更新）'!A:K,11,FALSE)</f>
        <v>12.5</v>
      </c>
      <c r="K3021" s="27" t="str">
        <f>VLOOKUP(B3021,'大货清单（不定期按GOMS更新）'!A:N,12,FALSE)</f>
        <v>772</v>
      </c>
      <c r="L3021" s="27" t="str">
        <f>VLOOKUP(B3021,'大货清单（不定期按GOMS更新）'!A:M,13,FALSE)</f>
        <v>386</v>
      </c>
      <c r="M3021" s="27" t="str">
        <f>VLOOKUP(B3021,'大货清单（不定期按GOMS更新）'!A:N,14,FALSE)</f>
        <v>325</v>
      </c>
      <c r="N3021" s="141" t="s">
        <v>4481</v>
      </c>
      <c r="O3021" s="27">
        <f>IFERROR(VLOOKUP(N3021,'散件迭代（不定期更新）'!C:J,8,FALSE),0)</f>
        <v>0</v>
      </c>
      <c r="P3021" s="27" t="str">
        <f>IFERROR(VLOOKUP(N3021,'散件（更新）'!B:H,3,FALSE),0)</f>
        <v>/</v>
      </c>
      <c r="Q3021" s="27" t="str">
        <f>VLOOKUP(N3021,'散件（更新）'!B:H,2,FALSE)</f>
        <v>114-23160701</v>
      </c>
      <c r="R3021" s="27" t="str">
        <f>VLOOKUP(N3021,'散件（更新）'!B:H,7,FALSE)</f>
        <v>Main Body</v>
      </c>
      <c r="S3021" s="27">
        <f>VLOOKUP(N3021,'散件（更新）'!B:E,4,FALSE)</f>
        <v>0</v>
      </c>
      <c r="T3021" s="27" t="s">
        <v>8759</v>
      </c>
      <c r="U3021" s="28" t="str">
        <f>VLOOKUP(N3021,'散件（更新）'!B:G,6,FALSE)</f>
        <v>动力源组件（蓝色）</v>
      </c>
      <c r="V3021" s="28">
        <f>VLOOKUP(N3021,'散件（更新）'!B:I,8,FALSE)</f>
        <v>6974950107475</v>
      </c>
    </row>
    <row r="3022" spans="1:22" ht="14.6">
      <c r="A3022" s="57">
        <v>46169</v>
      </c>
      <c r="B3022" s="131" t="s">
        <v>4173</v>
      </c>
      <c r="C3022" s="27" t="str">
        <f>VLOOKUP(B3022,'大货清单（不定期按GOMS更新）'!A:H,8,0)</f>
        <v>109-23160702</v>
      </c>
      <c r="D3022" s="27" t="str">
        <f>VLOOKUP(B3022,'大货清单（不定期按GOMS更新）'!A:C,3,0)</f>
        <v>CL2316G-02</v>
      </c>
      <c r="E3022" s="27" t="str">
        <f>VLOOKUP(B3022,'大货清单（不定期按GOMS更新）'!A:H,4,0)</f>
        <v>DE,ES,CH,PL,FR,NL,RO,UA,LT,GR,DK,HU</v>
      </c>
      <c r="F3022" s="27" t="str">
        <f>VLOOKUP(B3022,'大货清单（不定期按GOMS更新）'!A:H,2,0)</f>
        <v>Floor One Switch S6 Pet</v>
      </c>
      <c r="G3022" s="28">
        <f>VLOOKUP(B3022,'大货清单（不定期按GOMS更新）'!A:I,9,FALSE)</f>
        <v>6974950105327</v>
      </c>
      <c r="H3022" s="27" t="str">
        <f>VLOOKUP(B3022,'大货清单（不定期按GOMS更新）'!A:H,7,0)</f>
        <v>Blue&amp;White</v>
      </c>
      <c r="I3022" s="27" t="str">
        <f>VLOOKUP(B3022,'大货清单（不定期按GOMS更新）'!A:F,6,FALSE)</f>
        <v>ACTIVE</v>
      </c>
      <c r="J3022" s="27" t="str">
        <f>VLOOKUP(B3022,'大货清单（不定期按GOMS更新）'!A:K,11,FALSE)</f>
        <v>12.5</v>
      </c>
      <c r="K3022" s="27" t="str">
        <f>VLOOKUP(B3022,'大货清单（不定期按GOMS更新）'!A:N,12,FALSE)</f>
        <v>772</v>
      </c>
      <c r="L3022" s="27" t="str">
        <f>VLOOKUP(B3022,'大货清单（不定期按GOMS更新）'!A:M,13,FALSE)</f>
        <v>386</v>
      </c>
      <c r="M3022" s="27" t="str">
        <f>VLOOKUP(B3022,'大货清单（不定期按GOMS更新）'!A:N,14,FALSE)</f>
        <v>325</v>
      </c>
      <c r="N3022" s="141" t="s">
        <v>5045</v>
      </c>
      <c r="O3022" s="27">
        <f>IFERROR(VLOOKUP(N3022,'散件迭代（不定期更新）'!C:J,8,FALSE),0)</f>
        <v>0</v>
      </c>
      <c r="P3022" s="27" t="str">
        <f>IFERROR(VLOOKUP(N3022,'散件（更新）'!B:H,3,FALSE),0)</f>
        <v>/</v>
      </c>
      <c r="Q3022" s="27" t="str">
        <f>VLOOKUP(N3022,'散件（更新）'!B:H,2,FALSE)</f>
        <v>114-22200708</v>
      </c>
      <c r="R3022" s="27" t="str">
        <f>VLOOKUP(N3022,'散件（更新）'!B:H,7,FALSE)</f>
        <v>Charging Base</v>
      </c>
      <c r="S3022" s="27">
        <f>VLOOKUP(N3022,'散件（更新）'!B:E,4,FALSE)</f>
        <v>0</v>
      </c>
      <c r="T3022" s="27" t="s">
        <v>8759</v>
      </c>
      <c r="U3022" s="28" t="str">
        <f>VLOOKUP(N3022,'散件（更新）'!B:G,6,FALSE)</f>
        <v>直立收纳座组件</v>
      </c>
      <c r="V3022" s="28">
        <f>VLOOKUP(N3022,'散件（更新）'!B:I,8,FALSE)</f>
        <v>6974950106829</v>
      </c>
    </row>
    <row r="3023" spans="1:22" ht="14.6">
      <c r="A3023" s="57">
        <v>46169</v>
      </c>
      <c r="B3023" s="131" t="s">
        <v>4173</v>
      </c>
      <c r="C3023" s="27" t="str">
        <f>VLOOKUP(B3023,'大货清单（不定期按GOMS更新）'!A:H,8,0)</f>
        <v>109-23160702</v>
      </c>
      <c r="D3023" s="27" t="str">
        <f>VLOOKUP(B3023,'大货清单（不定期按GOMS更新）'!A:C,3,0)</f>
        <v>CL2316G-02</v>
      </c>
      <c r="E3023" s="27" t="str">
        <f>VLOOKUP(B3023,'大货清单（不定期按GOMS更新）'!A:H,4,0)</f>
        <v>DE,ES,CH,PL,FR,NL,RO,UA,LT,GR,DK,HU</v>
      </c>
      <c r="F3023" s="27" t="str">
        <f>VLOOKUP(B3023,'大货清单（不定期按GOMS更新）'!A:H,2,0)</f>
        <v>Floor One Switch S6 Pet</v>
      </c>
      <c r="G3023" s="28">
        <f>VLOOKUP(B3023,'大货清单（不定期按GOMS更新）'!A:I,9,FALSE)</f>
        <v>6974950105327</v>
      </c>
      <c r="H3023" s="27" t="str">
        <f>VLOOKUP(B3023,'大货清单（不定期按GOMS更新）'!A:H,7,0)</f>
        <v>Blue&amp;White</v>
      </c>
      <c r="I3023" s="27" t="str">
        <f>VLOOKUP(B3023,'大货清单（不定期按GOMS更新）'!A:F,6,FALSE)</f>
        <v>ACTIVE</v>
      </c>
      <c r="J3023" s="27" t="str">
        <f>VLOOKUP(B3023,'大货清单（不定期按GOMS更新）'!A:K,11,FALSE)</f>
        <v>12.5</v>
      </c>
      <c r="K3023" s="27" t="str">
        <f>VLOOKUP(B3023,'大货清单（不定期按GOMS更新）'!A:N,12,FALSE)</f>
        <v>772</v>
      </c>
      <c r="L3023" s="27" t="str">
        <f>VLOOKUP(B3023,'大货清单（不定期按GOMS更新）'!A:M,13,FALSE)</f>
        <v>386</v>
      </c>
      <c r="M3023" s="27" t="str">
        <f>VLOOKUP(B3023,'大货清单（不定期按GOMS更新）'!A:N,14,FALSE)</f>
        <v>325</v>
      </c>
      <c r="N3023" s="131" t="s">
        <v>4104</v>
      </c>
      <c r="O3023" s="27">
        <f>IFERROR(VLOOKUP(N3023,'散件迭代（不定期更新）'!C:J,8,FALSE),0)</f>
        <v>0</v>
      </c>
      <c r="P3023" s="27" t="str">
        <f>IFERROR(VLOOKUP(N3023,'散件（更新）'!B:H,3,FALSE),0)</f>
        <v>/</v>
      </c>
      <c r="Q3023" s="27" t="str">
        <f>VLOOKUP(N3023,'散件（更新）'!B:H,2,FALSE)</f>
        <v>114-23160702</v>
      </c>
      <c r="R3023" s="27" t="str">
        <f>VLOOKUP(N3023,'散件（更新）'!B:H,7,FALSE)</f>
        <v>Charging Base</v>
      </c>
      <c r="S3023" s="27" t="str">
        <f>VLOOKUP(N3023,'散件（更新）'!B:E,4,FALSE)</f>
        <v>https://tineco-yxzt.oss-accelerate.aliyuncs.com/20240322/honggantuopanzujian_1711078554097.jpeg</v>
      </c>
      <c r="T3023" s="27" t="s">
        <v>8759</v>
      </c>
      <c r="U3023" s="28" t="str">
        <f>VLOOKUP(N3023,'散件（更新）'!B:G,6,FALSE)</f>
        <v>烘干托盘组件欧版</v>
      </c>
      <c r="V3023" s="28">
        <f>VLOOKUP(N3023,'散件（更新）'!B:I,8,FALSE)</f>
        <v>6974950107499</v>
      </c>
    </row>
    <row r="3024" spans="1:22" ht="14.6">
      <c r="A3024" s="57">
        <v>46169</v>
      </c>
      <c r="B3024" s="131" t="s">
        <v>4173</v>
      </c>
      <c r="C3024" s="27" t="str">
        <f>VLOOKUP(B3024,'大货清单（不定期按GOMS更新）'!A:H,8,0)</f>
        <v>109-23160702</v>
      </c>
      <c r="D3024" s="27" t="str">
        <f>VLOOKUP(B3024,'大货清单（不定期按GOMS更新）'!A:C,3,0)</f>
        <v>CL2316G-02</v>
      </c>
      <c r="E3024" s="27" t="str">
        <f>VLOOKUP(B3024,'大货清单（不定期按GOMS更新）'!A:H,4,0)</f>
        <v>DE,ES,CH,PL,FR,NL,RO,UA,LT,GR,DK,HU</v>
      </c>
      <c r="F3024" s="27" t="str">
        <f>VLOOKUP(B3024,'大货清单（不定期按GOMS更新）'!A:H,2,0)</f>
        <v>Floor One Switch S6 Pet</v>
      </c>
      <c r="G3024" s="28">
        <f>VLOOKUP(B3024,'大货清单（不定期按GOMS更新）'!A:I,9,FALSE)</f>
        <v>6974950105327</v>
      </c>
      <c r="H3024" s="27" t="str">
        <f>VLOOKUP(B3024,'大货清单（不定期按GOMS更新）'!A:H,7,0)</f>
        <v>Blue&amp;White</v>
      </c>
      <c r="I3024" s="27" t="str">
        <f>VLOOKUP(B3024,'大货清单（不定期按GOMS更新）'!A:F,6,FALSE)</f>
        <v>ACTIVE</v>
      </c>
      <c r="J3024" s="27" t="str">
        <f>VLOOKUP(B3024,'大货清单（不定期按GOMS更新）'!A:K,11,FALSE)</f>
        <v>12.5</v>
      </c>
      <c r="K3024" s="27" t="str">
        <f>VLOOKUP(B3024,'大货清单（不定期按GOMS更新）'!A:N,12,FALSE)</f>
        <v>772</v>
      </c>
      <c r="L3024" s="27" t="str">
        <f>VLOOKUP(B3024,'大货清单（不定期按GOMS更新）'!A:M,13,FALSE)</f>
        <v>386</v>
      </c>
      <c r="M3024" s="27" t="str">
        <f>VLOOKUP(B3024,'大货清单（不定期按GOMS更新）'!A:N,14,FALSE)</f>
        <v>325</v>
      </c>
      <c r="N3024" s="131" t="s">
        <v>4482</v>
      </c>
      <c r="O3024" s="27">
        <f>IFERROR(VLOOKUP(N3024,'散件迭代（不定期更新）'!C:J,8,FALSE),0)</f>
        <v>0</v>
      </c>
      <c r="P3024" s="27" t="str">
        <f>IFERROR(VLOOKUP(N3024,'散件（更新）'!B:H,3,FALSE),0)</f>
        <v>/</v>
      </c>
      <c r="Q3024" s="27" t="str">
        <f>VLOOKUP(N3024,'散件（更新）'!B:H,2,FALSE)</f>
        <v>114-23160606</v>
      </c>
      <c r="R3024" s="27" t="str">
        <f>VLOOKUP(N3024,'散件（更新）'!B:H,7,FALSE)</f>
        <v>Repair Charging Chip</v>
      </c>
      <c r="S3024" s="27" t="str">
        <f>VLOOKUP(N3024,'散件（更新）'!B:E,4,FALSE)</f>
        <v>https://tineco-yxzt.oss-accelerate.aliyuncs.com/20240322/tuopanchongdianhezujian_1711079198166.jpeg</v>
      </c>
      <c r="T3024" s="27" t="s">
        <v>8759</v>
      </c>
      <c r="U3024" s="28" t="str">
        <f>VLOOKUP(N3024,'散件（更新）'!B:G,6,FALSE)</f>
        <v>托盘充电盒组件</v>
      </c>
      <c r="V3024" s="28">
        <f>VLOOKUP(N3024,'散件（更新）'!B:I,8,FALSE)</f>
        <v>6974950107536</v>
      </c>
    </row>
    <row r="3025" spans="1:22" ht="14.6">
      <c r="A3025" s="57">
        <v>46169</v>
      </c>
      <c r="B3025" s="131" t="s">
        <v>4173</v>
      </c>
      <c r="C3025" s="27" t="str">
        <f>VLOOKUP(B3025,'大货清单（不定期按GOMS更新）'!A:H,8,0)</f>
        <v>109-23160702</v>
      </c>
      <c r="D3025" s="27" t="str">
        <f>VLOOKUP(B3025,'大货清单（不定期按GOMS更新）'!A:C,3,0)</f>
        <v>CL2316G-02</v>
      </c>
      <c r="E3025" s="27" t="str">
        <f>VLOOKUP(B3025,'大货清单（不定期按GOMS更新）'!A:H,4,0)</f>
        <v>DE,ES,CH,PL,FR,NL,RO,UA,LT,GR,DK,HU</v>
      </c>
      <c r="F3025" s="27" t="str">
        <f>VLOOKUP(B3025,'大货清单（不定期按GOMS更新）'!A:H,2,0)</f>
        <v>Floor One Switch S6 Pet</v>
      </c>
      <c r="G3025" s="28">
        <f>VLOOKUP(B3025,'大货清单（不定期按GOMS更新）'!A:I,9,FALSE)</f>
        <v>6974950105327</v>
      </c>
      <c r="H3025" s="27" t="str">
        <f>VLOOKUP(B3025,'大货清单（不定期按GOMS更新）'!A:H,7,0)</f>
        <v>Blue&amp;White</v>
      </c>
      <c r="I3025" s="27" t="str">
        <f>VLOOKUP(B3025,'大货清单（不定期按GOMS更新）'!A:F,6,FALSE)</f>
        <v>ACTIVE</v>
      </c>
      <c r="J3025" s="27" t="str">
        <f>VLOOKUP(B3025,'大货清单（不定期按GOMS更新）'!A:K,11,FALSE)</f>
        <v>12.5</v>
      </c>
      <c r="K3025" s="27" t="str">
        <f>VLOOKUP(B3025,'大货清单（不定期按GOMS更新）'!A:N,12,FALSE)</f>
        <v>772</v>
      </c>
      <c r="L3025" s="27" t="str">
        <f>VLOOKUP(B3025,'大货清单（不定期按GOMS更新）'!A:M,13,FALSE)</f>
        <v>386</v>
      </c>
      <c r="M3025" s="27" t="str">
        <f>VLOOKUP(B3025,'大货清单（不定期按GOMS更新）'!A:N,14,FALSE)</f>
        <v>325</v>
      </c>
      <c r="N3025" s="140" t="s">
        <v>4312</v>
      </c>
      <c r="O3025" s="27">
        <f>IFERROR(VLOOKUP(N3025,'散件迭代（不定期更新）'!C:J,8,FALSE),0)</f>
        <v>0</v>
      </c>
      <c r="P3025" s="27" t="str">
        <f>IFERROR(VLOOKUP(N3025,'散件（更新）'!B:H,3,FALSE),0)</f>
        <v>/</v>
      </c>
      <c r="Q3025" s="27" t="str">
        <f>VLOOKUP(N3025,'散件（更新）'!B:H,2,FALSE)</f>
        <v>114-23350602</v>
      </c>
      <c r="R3025" s="27" t="str">
        <f>VLOOKUP(N3025,'散件（更新）'!B:H,7,FALSE)</f>
        <v>plastic part</v>
      </c>
      <c r="S3025" s="27">
        <f>VLOOKUP(N3025,'散件（更新）'!B:E,4,FALSE)</f>
        <v>0</v>
      </c>
      <c r="T3025" s="27" t="s">
        <v>8759</v>
      </c>
      <c r="U3025" s="28" t="str">
        <f>VLOOKUP(N3025,'散件（更新）'!B:G,6,FALSE)</f>
        <v>接水盘组件</v>
      </c>
      <c r="V3025" s="28" t="str">
        <f>VLOOKUP(N3025,'散件（更新）'!B:I,8,FALSE)</f>
        <v>6974950106164</v>
      </c>
    </row>
    <row r="3026" spans="1:22" ht="14.6">
      <c r="A3026" s="57">
        <v>46169</v>
      </c>
      <c r="B3026" s="131" t="s">
        <v>4173</v>
      </c>
      <c r="C3026" s="27" t="str">
        <f>VLOOKUP(B3026,'大货清单（不定期按GOMS更新）'!A:H,8,0)</f>
        <v>109-23160702</v>
      </c>
      <c r="D3026" s="27" t="str">
        <f>VLOOKUP(B3026,'大货清单（不定期按GOMS更新）'!A:C,3,0)</f>
        <v>CL2316G-02</v>
      </c>
      <c r="E3026" s="27" t="str">
        <f>VLOOKUP(B3026,'大货清单（不定期按GOMS更新）'!A:H,4,0)</f>
        <v>DE,ES,CH,PL,FR,NL,RO,UA,LT,GR,DK,HU</v>
      </c>
      <c r="F3026" s="27" t="str">
        <f>VLOOKUP(B3026,'大货清单（不定期按GOMS更新）'!A:H,2,0)</f>
        <v>Floor One Switch S6 Pet</v>
      </c>
      <c r="G3026" s="28">
        <f>VLOOKUP(B3026,'大货清单（不定期按GOMS更新）'!A:I,9,FALSE)</f>
        <v>6974950105327</v>
      </c>
      <c r="H3026" s="27" t="str">
        <f>VLOOKUP(B3026,'大货清单（不定期按GOMS更新）'!A:H,7,0)</f>
        <v>Blue&amp;White</v>
      </c>
      <c r="I3026" s="27" t="str">
        <f>VLOOKUP(B3026,'大货清单（不定期按GOMS更新）'!A:F,6,FALSE)</f>
        <v>ACTIVE</v>
      </c>
      <c r="J3026" s="27" t="str">
        <f>VLOOKUP(B3026,'大货清单（不定期按GOMS更新）'!A:K,11,FALSE)</f>
        <v>12.5</v>
      </c>
      <c r="K3026" s="27" t="str">
        <f>VLOOKUP(B3026,'大货清单（不定期按GOMS更新）'!A:N,12,FALSE)</f>
        <v>772</v>
      </c>
      <c r="L3026" s="27" t="str">
        <f>VLOOKUP(B3026,'大货清单（不定期按GOMS更新）'!A:M,13,FALSE)</f>
        <v>386</v>
      </c>
      <c r="M3026" s="27" t="str">
        <f>VLOOKUP(B3026,'大货清单（不定期按GOMS更新）'!A:N,14,FALSE)</f>
        <v>325</v>
      </c>
      <c r="N3026" s="140" t="s">
        <v>4456</v>
      </c>
      <c r="O3026" s="27">
        <f>IFERROR(VLOOKUP(N3026,'散件迭代（不定期更新）'!C:J,8,FALSE),0)</f>
        <v>0</v>
      </c>
      <c r="P3026" s="27" t="str">
        <f>IFERROR(VLOOKUP(N3026,'散件（更新）'!B:H,3,FALSE),0)</f>
        <v>/</v>
      </c>
      <c r="Q3026" s="27" t="str">
        <f>VLOOKUP(N3026,'散件（更新）'!B:H,2,FALSE)</f>
        <v>114-23160609</v>
      </c>
      <c r="R3026" s="27" t="str">
        <f>VLOOKUP(N3026,'散件（更新）'!B:H,7,FALSE)</f>
        <v>plastic part</v>
      </c>
      <c r="S3026" s="27" t="str">
        <f>VLOOKUP(N3026,'散件（更新）'!B:E,4,FALSE)</f>
        <v>https://tineco-yxzt.oss-accelerate.aliyuncs.com/20240322/zhuanjietouzujian_1711079848732.jpeg</v>
      </c>
      <c r="T3026" s="27" t="s">
        <v>8759</v>
      </c>
      <c r="U3026" s="28" t="str">
        <f>VLOOKUP(N3026,'散件（更新）'!B:G,6,FALSE)</f>
        <v>转接头组件</v>
      </c>
      <c r="V3026" s="28">
        <f>VLOOKUP(N3026,'散件（更新）'!B:I,8,FALSE)</f>
        <v>6974950107574</v>
      </c>
    </row>
    <row r="3027" spans="1:22" ht="14.6">
      <c r="A3027" s="57">
        <v>46169</v>
      </c>
      <c r="B3027" s="131" t="s">
        <v>4173</v>
      </c>
      <c r="C3027" s="27" t="str">
        <f>VLOOKUP(B3027,'大货清单（不定期按GOMS更新）'!A:H,8,0)</f>
        <v>109-23160702</v>
      </c>
      <c r="D3027" s="27" t="str">
        <f>VLOOKUP(B3027,'大货清单（不定期按GOMS更新）'!A:C,3,0)</f>
        <v>CL2316G-02</v>
      </c>
      <c r="E3027" s="27" t="str">
        <f>VLOOKUP(B3027,'大货清单（不定期按GOMS更新）'!A:H,4,0)</f>
        <v>DE,ES,CH,PL,FR,NL,RO,UA,LT,GR,DK,HU</v>
      </c>
      <c r="F3027" s="27" t="str">
        <f>VLOOKUP(B3027,'大货清单（不定期按GOMS更新）'!A:H,2,0)</f>
        <v>Floor One Switch S6 Pet</v>
      </c>
      <c r="G3027" s="28">
        <f>VLOOKUP(B3027,'大货清单（不定期按GOMS更新）'!A:I,9,FALSE)</f>
        <v>6974950105327</v>
      </c>
      <c r="H3027" s="27" t="str">
        <f>VLOOKUP(B3027,'大货清单（不定期按GOMS更新）'!A:H,7,0)</f>
        <v>Blue&amp;White</v>
      </c>
      <c r="I3027" s="27" t="str">
        <f>VLOOKUP(B3027,'大货清单（不定期按GOMS更新）'!A:F,6,FALSE)</f>
        <v>ACTIVE</v>
      </c>
      <c r="J3027" s="27" t="str">
        <f>VLOOKUP(B3027,'大货清单（不定期按GOMS更新）'!A:K,11,FALSE)</f>
        <v>12.5</v>
      </c>
      <c r="K3027" s="27" t="str">
        <f>VLOOKUP(B3027,'大货清单（不定期按GOMS更新）'!A:N,12,FALSE)</f>
        <v>772</v>
      </c>
      <c r="L3027" s="27" t="str">
        <f>VLOOKUP(B3027,'大货清单（不定期按GOMS更新）'!A:M,13,FALSE)</f>
        <v>386</v>
      </c>
      <c r="M3027" s="27" t="str">
        <f>VLOOKUP(B3027,'大货清单（不定期按GOMS更新）'!A:N,14,FALSE)</f>
        <v>325</v>
      </c>
      <c r="N3027" s="140" t="s">
        <v>1090</v>
      </c>
      <c r="O3027" s="27">
        <f>IFERROR(VLOOKUP(N3027,'散件迭代（不定期更新）'!C:J,8,FALSE),0)</f>
        <v>0</v>
      </c>
      <c r="P3027" s="27" t="str">
        <f>IFERROR(VLOOKUP(N3027,'散件（更新）'!B:H,3,FALSE),0)</f>
        <v>206-2020-0616</v>
      </c>
      <c r="Q3027" s="27" t="str">
        <f>VLOOKUP(N3027,'散件（更新）'!B:H,2,FALSE)</f>
        <v>114-20200616</v>
      </c>
      <c r="R3027" s="27" t="str">
        <f>VLOOKUP(N3027,'散件（更新）'!B:H,7,FALSE)</f>
        <v>Wire</v>
      </c>
      <c r="S3027" s="27" t="str">
        <f>VLOOKUP(N3027,'散件（更新）'!B:E,4,FALSE)</f>
        <v>https://tineco-yxzt.oss-accelerate.aliyuncs.com/20231219/9FWRI150100_1702948027074.png</v>
      </c>
      <c r="T3027" s="27" t="s">
        <v>8759</v>
      </c>
      <c r="U3027" s="28" t="str">
        <f>VLOOKUP(N3027,'散件（更新）'!B:G,6,FALSE)</f>
        <v>机体水满检测组件</v>
      </c>
      <c r="V3027" s="28" t="str">
        <f>VLOOKUP(N3027,'散件（更新）'!B:I,8,FALSE)</f>
        <v>6972200197115</v>
      </c>
    </row>
    <row r="3028" spans="1:22" ht="14.6">
      <c r="A3028" s="57">
        <v>46169</v>
      </c>
      <c r="B3028" s="131" t="s">
        <v>4173</v>
      </c>
      <c r="C3028" s="27" t="str">
        <f>VLOOKUP(B3028,'大货清单（不定期按GOMS更新）'!A:H,8,0)</f>
        <v>109-23160702</v>
      </c>
      <c r="D3028" s="27" t="str">
        <f>VLOOKUP(B3028,'大货清单（不定期按GOMS更新）'!A:C,3,0)</f>
        <v>CL2316G-02</v>
      </c>
      <c r="E3028" s="27" t="str">
        <f>VLOOKUP(B3028,'大货清单（不定期按GOMS更新）'!A:H,4,0)</f>
        <v>DE,ES,CH,PL,FR,NL,RO,UA,LT,GR,DK,HU</v>
      </c>
      <c r="F3028" s="27" t="str">
        <f>VLOOKUP(B3028,'大货清单（不定期按GOMS更新）'!A:H,2,0)</f>
        <v>Floor One Switch S6 Pet</v>
      </c>
      <c r="G3028" s="28">
        <f>VLOOKUP(B3028,'大货清单（不定期按GOMS更新）'!A:I,9,FALSE)</f>
        <v>6974950105327</v>
      </c>
      <c r="H3028" s="27" t="str">
        <f>VLOOKUP(B3028,'大货清单（不定期按GOMS更新）'!A:H,7,0)</f>
        <v>Blue&amp;White</v>
      </c>
      <c r="I3028" s="27" t="str">
        <f>VLOOKUP(B3028,'大货清单（不定期按GOMS更新）'!A:F,6,FALSE)</f>
        <v>ACTIVE</v>
      </c>
      <c r="J3028" s="27" t="str">
        <f>VLOOKUP(B3028,'大货清单（不定期按GOMS更新）'!A:K,11,FALSE)</f>
        <v>12.5</v>
      </c>
      <c r="K3028" s="27" t="str">
        <f>VLOOKUP(B3028,'大货清单（不定期按GOMS更新）'!A:N,12,FALSE)</f>
        <v>772</v>
      </c>
      <c r="L3028" s="27" t="str">
        <f>VLOOKUP(B3028,'大货清单（不定期按GOMS更新）'!A:M,13,FALSE)</f>
        <v>386</v>
      </c>
      <c r="M3028" s="27" t="str">
        <f>VLOOKUP(B3028,'大货清单（不定期按GOMS更新）'!A:N,14,FALSE)</f>
        <v>325</v>
      </c>
      <c r="N3028" s="140" t="s">
        <v>1696</v>
      </c>
      <c r="O3028" s="27">
        <f>IFERROR(VLOOKUP(N3028,'散件迭代（不定期更新）'!C:J,8,FALSE),0)</f>
        <v>0</v>
      </c>
      <c r="P3028" s="27" t="str">
        <f>IFERROR(VLOOKUP(N3028,'散件（更新）'!B:H,3,FALSE),0)</f>
        <v>/</v>
      </c>
      <c r="Q3028" s="27" t="str">
        <f>VLOOKUP(N3028,'散件（更新）'!B:H,2,FALSE)</f>
        <v>114-20200628</v>
      </c>
      <c r="R3028" s="27" t="str">
        <f>VLOOKUP(N3028,'散件（更新）'!B:H,7,FALSE)</f>
        <v>Wire</v>
      </c>
      <c r="S3028" s="27" t="str">
        <f>VLOOKUP(N3028,'散件（更新）'!B:E,4,FALSE)</f>
        <v>https://tineco-yxzt.oss-accelerate.aliyuncs.com/20231219/9FWRI150200_1702948027149.png</v>
      </c>
      <c r="T3028" s="27" t="s">
        <v>8759</v>
      </c>
      <c r="U3028" s="28" t="str">
        <f>VLOOKUP(N3028,'散件（更新）'!B:G,6,FALSE)</f>
        <v>机身插针导电组件</v>
      </c>
      <c r="V3028" s="28">
        <f>VLOOKUP(N3028,'散件（更新）'!B:I,8,FALSE)</f>
        <v>6974950101787</v>
      </c>
    </row>
    <row r="3029" spans="1:22" ht="14.6">
      <c r="A3029" s="57">
        <v>46169</v>
      </c>
      <c r="B3029" s="131" t="s">
        <v>4173</v>
      </c>
      <c r="C3029" s="27" t="str">
        <f>VLOOKUP(B3029,'大货清单（不定期按GOMS更新）'!A:H,8,0)</f>
        <v>109-23160702</v>
      </c>
      <c r="D3029" s="27" t="str">
        <f>VLOOKUP(B3029,'大货清单（不定期按GOMS更新）'!A:C,3,0)</f>
        <v>CL2316G-02</v>
      </c>
      <c r="E3029" s="27" t="str">
        <f>VLOOKUP(B3029,'大货清单（不定期按GOMS更新）'!A:H,4,0)</f>
        <v>DE,ES,CH,PL,FR,NL,RO,UA,LT,GR,DK,HU</v>
      </c>
      <c r="F3029" s="27" t="str">
        <f>VLOOKUP(B3029,'大货清单（不定期按GOMS更新）'!A:H,2,0)</f>
        <v>Floor One Switch S6 Pet</v>
      </c>
      <c r="G3029" s="28">
        <f>VLOOKUP(B3029,'大货清单（不定期按GOMS更新）'!A:I,9,FALSE)</f>
        <v>6974950105327</v>
      </c>
      <c r="H3029" s="27" t="str">
        <f>VLOOKUP(B3029,'大货清单（不定期按GOMS更新）'!A:H,7,0)</f>
        <v>Blue&amp;White</v>
      </c>
      <c r="I3029" s="27" t="str">
        <f>VLOOKUP(B3029,'大货清单（不定期按GOMS更新）'!A:F,6,FALSE)</f>
        <v>ACTIVE</v>
      </c>
      <c r="J3029" s="27" t="str">
        <f>VLOOKUP(B3029,'大货清单（不定期按GOMS更新）'!A:K,11,FALSE)</f>
        <v>12.5</v>
      </c>
      <c r="K3029" s="27" t="str">
        <f>VLOOKUP(B3029,'大货清单（不定期按GOMS更新）'!A:N,12,FALSE)</f>
        <v>772</v>
      </c>
      <c r="L3029" s="27" t="str">
        <f>VLOOKUP(B3029,'大货清单（不定期按GOMS更新）'!A:M,13,FALSE)</f>
        <v>386</v>
      </c>
      <c r="M3029" s="27" t="str">
        <f>VLOOKUP(B3029,'大货清单（不定期按GOMS更新）'!A:N,14,FALSE)</f>
        <v>325</v>
      </c>
      <c r="N3029" s="140" t="s">
        <v>4176</v>
      </c>
      <c r="O3029" s="27">
        <f>IFERROR(VLOOKUP(N3029,'散件迭代（不定期更新）'!C:J,8,FALSE),0)</f>
        <v>0</v>
      </c>
      <c r="P3029" s="27" t="str">
        <f>IFERROR(VLOOKUP(N3029,'散件（更新）'!B:H,3,FALSE),0)</f>
        <v>/</v>
      </c>
      <c r="Q3029" s="27" t="str">
        <f>VLOOKUP(N3029,'散件（更新）'!B:H,2,FALSE)</f>
        <v>114-23160607</v>
      </c>
      <c r="R3029" s="27" t="str">
        <f>VLOOKUP(N3029,'散件（更新）'!B:H,7,FALSE)</f>
        <v>Wire</v>
      </c>
      <c r="S3029" s="27" t="str">
        <f>VLOOKUP(N3029,'散件（更新）'!B:E,4,FALSE)</f>
        <v>https://tineco-yxzt.oss-accelerate.aliyuncs.com/20240322/jishenchongdianzhuangpeizujian1_1711079232581.jpeg</v>
      </c>
      <c r="T3029" s="27" t="s">
        <v>8759</v>
      </c>
      <c r="U3029" s="28" t="str">
        <f>VLOOKUP(N3029,'散件（更新）'!B:G,6,FALSE)</f>
        <v>机身充电装配组件</v>
      </c>
      <c r="V3029" s="28">
        <f>VLOOKUP(N3029,'散件（更新）'!B:I,8,FALSE)</f>
        <v>6974950107543</v>
      </c>
    </row>
    <row r="3030" spans="1:22" ht="14.6">
      <c r="A3030" s="57">
        <v>46169</v>
      </c>
      <c r="B3030" s="131" t="s">
        <v>4173</v>
      </c>
      <c r="C3030" s="27" t="str">
        <f>VLOOKUP(B3030,'大货清单（不定期按GOMS更新）'!A:H,8,0)</f>
        <v>109-23160702</v>
      </c>
      <c r="D3030" s="27" t="str">
        <f>VLOOKUP(B3030,'大货清单（不定期按GOMS更新）'!A:C,3,0)</f>
        <v>CL2316G-02</v>
      </c>
      <c r="E3030" s="27" t="str">
        <f>VLOOKUP(B3030,'大货清单（不定期按GOMS更新）'!A:H,4,0)</f>
        <v>DE,ES,CH,PL,FR,NL,RO,UA,LT,GR,DK,HU</v>
      </c>
      <c r="F3030" s="27" t="str">
        <f>VLOOKUP(B3030,'大货清单（不定期按GOMS更新）'!A:H,2,0)</f>
        <v>Floor One Switch S6 Pet</v>
      </c>
      <c r="G3030" s="28">
        <f>VLOOKUP(B3030,'大货清单（不定期按GOMS更新）'!A:I,9,FALSE)</f>
        <v>6974950105327</v>
      </c>
      <c r="H3030" s="27" t="str">
        <f>VLOOKUP(B3030,'大货清单（不定期按GOMS更新）'!A:H,7,0)</f>
        <v>Blue&amp;White</v>
      </c>
      <c r="I3030" s="27" t="str">
        <f>VLOOKUP(B3030,'大货清单（不定期按GOMS更新）'!A:F,6,FALSE)</f>
        <v>ACTIVE</v>
      </c>
      <c r="J3030" s="27" t="str">
        <f>VLOOKUP(B3030,'大货清单（不定期按GOMS更新）'!A:K,11,FALSE)</f>
        <v>12.5</v>
      </c>
      <c r="K3030" s="27" t="str">
        <f>VLOOKUP(B3030,'大货清单（不定期按GOMS更新）'!A:N,12,FALSE)</f>
        <v>772</v>
      </c>
      <c r="L3030" s="27" t="str">
        <f>VLOOKUP(B3030,'大货清单（不定期按GOMS更新）'!A:M,13,FALSE)</f>
        <v>386</v>
      </c>
      <c r="M3030" s="27" t="str">
        <f>VLOOKUP(B3030,'大货清单（不定期按GOMS更新）'!A:N,14,FALSE)</f>
        <v>325</v>
      </c>
      <c r="N3030" s="140" t="s">
        <v>1098</v>
      </c>
      <c r="O3030" s="27">
        <f>IFERROR(VLOOKUP(N3030,'散件迭代（不定期更新）'!C:J,8,FALSE),0)</f>
        <v>0</v>
      </c>
      <c r="P3030" s="27" t="str">
        <f>IFERROR(VLOOKUP(N3030,'散件（更新）'!B:H,3,FALSE),0)</f>
        <v>206-2019-0066</v>
      </c>
      <c r="Q3030" s="27" t="str">
        <f>VLOOKUP(N3030,'散件（更新）'!B:H,2,FALSE)</f>
        <v>114-20190066</v>
      </c>
      <c r="R3030" s="27" t="str">
        <f>VLOOKUP(N3030,'散件（更新）'!B:H,7,FALSE)</f>
        <v>Swich</v>
      </c>
      <c r="S3030" s="27" t="str">
        <f>VLOOKUP(N3030,'散件（更新）'!B:E,4,FALSE)</f>
        <v>https://tineco-yxzt.oss-accelerate.aliyuncs.com/20231219/9FWRK110000_1702948027739.png</v>
      </c>
      <c r="T3030" s="27" t="s">
        <v>8759</v>
      </c>
      <c r="U3030" s="28" t="str">
        <f>VLOOKUP(N3030,'散件（更新）'!B:G,6,FALSE)</f>
        <v>微动开关</v>
      </c>
      <c r="V3030" s="28" t="str">
        <f>VLOOKUP(N3030,'散件（更新）'!B:I,8,FALSE)</f>
        <v>6972200197474</v>
      </c>
    </row>
    <row r="3031" spans="1:22" ht="14.6">
      <c r="A3031" s="57">
        <v>46169</v>
      </c>
      <c r="B3031" s="131" t="s">
        <v>4173</v>
      </c>
      <c r="C3031" s="27" t="str">
        <f>VLOOKUP(B3031,'大货清单（不定期按GOMS更新）'!A:H,8,0)</f>
        <v>109-23160702</v>
      </c>
      <c r="D3031" s="27" t="str">
        <f>VLOOKUP(B3031,'大货清单（不定期按GOMS更新）'!A:C,3,0)</f>
        <v>CL2316G-02</v>
      </c>
      <c r="E3031" s="27" t="str">
        <f>VLOOKUP(B3031,'大货清单（不定期按GOMS更新）'!A:H,4,0)</f>
        <v>DE,ES,CH,PL,FR,NL,RO,UA,LT,GR,DK,HU</v>
      </c>
      <c r="F3031" s="27" t="str">
        <f>VLOOKUP(B3031,'大货清单（不定期按GOMS更新）'!A:H,2,0)</f>
        <v>Floor One Switch S6 Pet</v>
      </c>
      <c r="G3031" s="28">
        <f>VLOOKUP(B3031,'大货清单（不定期按GOMS更新）'!A:I,9,FALSE)</f>
        <v>6974950105327</v>
      </c>
      <c r="H3031" s="27" t="str">
        <f>VLOOKUP(B3031,'大货清单（不定期按GOMS更新）'!A:H,7,0)</f>
        <v>Blue&amp;White</v>
      </c>
      <c r="I3031" s="27" t="str">
        <f>VLOOKUP(B3031,'大货清单（不定期按GOMS更新）'!A:F,6,FALSE)</f>
        <v>ACTIVE</v>
      </c>
      <c r="J3031" s="27" t="str">
        <f>VLOOKUP(B3031,'大货清单（不定期按GOMS更新）'!A:K,11,FALSE)</f>
        <v>12.5</v>
      </c>
      <c r="K3031" s="27" t="str">
        <f>VLOOKUP(B3031,'大货清单（不定期按GOMS更新）'!A:N,12,FALSE)</f>
        <v>772</v>
      </c>
      <c r="L3031" s="27" t="str">
        <f>VLOOKUP(B3031,'大货清单（不定期按GOMS更新）'!A:M,13,FALSE)</f>
        <v>386</v>
      </c>
      <c r="M3031" s="27" t="str">
        <f>VLOOKUP(B3031,'大货清单（不定期按GOMS更新）'!A:N,14,FALSE)</f>
        <v>325</v>
      </c>
      <c r="N3031" s="140" t="s">
        <v>4363</v>
      </c>
      <c r="O3031" s="27" t="str">
        <f>IFERROR(VLOOKUP(N3031,'散件迭代（不定期更新）'!C:J,8,FALSE),0)</f>
        <v>A50</v>
      </c>
      <c r="P3031" s="27" t="str">
        <f>IFERROR(VLOOKUP(N3031,'散件（更新）'!B:H,3,FALSE),0)</f>
        <v>/</v>
      </c>
      <c r="Q3031" s="27" t="str">
        <f>VLOOKUP(N3031,'散件（更新）'!B:H,2,FALSE)</f>
        <v>114-23350407</v>
      </c>
      <c r="R3031" s="27" t="str">
        <f>VLOOKUP(N3031,'散件（更新）'!B:H,7,FALSE)</f>
        <v>Motor</v>
      </c>
      <c r="S3031" s="27" t="str">
        <f>VLOOKUP(N3031,'散件（更新）'!B:E,4,FALSE)</f>
        <v>https://tineco-yxzt.oss-accelerate.aliyuncs.com/20250519/gunshuadianjichilunxiangzujian_1747648367180.jpg</v>
      </c>
      <c r="T3031" s="27" t="s">
        <v>8759</v>
      </c>
      <c r="U3031" s="28" t="str">
        <f>VLOOKUP(N3031,'散件（更新）'!B:G,6,FALSE)</f>
        <v>有刷电机齿轮箱组件</v>
      </c>
      <c r="V3031" s="28" t="str">
        <f>VLOOKUP(N3031,'散件（更新）'!B:I,8,FALSE)</f>
        <v>6974950106171</v>
      </c>
    </row>
    <row r="3032" spans="1:22" ht="14.6">
      <c r="A3032" s="57">
        <v>46169</v>
      </c>
      <c r="B3032" s="131" t="s">
        <v>4173</v>
      </c>
      <c r="C3032" s="27" t="str">
        <f>VLOOKUP(B3032,'大货清单（不定期按GOMS更新）'!A:H,8,0)</f>
        <v>109-23160702</v>
      </c>
      <c r="D3032" s="27" t="str">
        <f>VLOOKUP(B3032,'大货清单（不定期按GOMS更新）'!A:C,3,0)</f>
        <v>CL2316G-02</v>
      </c>
      <c r="E3032" s="27" t="str">
        <f>VLOOKUP(B3032,'大货清单（不定期按GOMS更新）'!A:H,4,0)</f>
        <v>DE,ES,CH,PL,FR,NL,RO,UA,LT,GR,DK,HU</v>
      </c>
      <c r="F3032" s="27" t="str">
        <f>VLOOKUP(B3032,'大货清单（不定期按GOMS更新）'!A:H,2,0)</f>
        <v>Floor One Switch S6 Pet</v>
      </c>
      <c r="G3032" s="28">
        <f>VLOOKUP(B3032,'大货清单（不定期按GOMS更新）'!A:I,9,FALSE)</f>
        <v>6974950105327</v>
      </c>
      <c r="H3032" s="27" t="str">
        <f>VLOOKUP(B3032,'大货清单（不定期按GOMS更新）'!A:H,7,0)</f>
        <v>Blue&amp;White</v>
      </c>
      <c r="I3032" s="27" t="str">
        <f>VLOOKUP(B3032,'大货清单（不定期按GOMS更新）'!A:F,6,FALSE)</f>
        <v>ACTIVE</v>
      </c>
      <c r="J3032" s="27" t="str">
        <f>VLOOKUP(B3032,'大货清单（不定期按GOMS更新）'!A:K,11,FALSE)</f>
        <v>12.5</v>
      </c>
      <c r="K3032" s="27" t="str">
        <f>VLOOKUP(B3032,'大货清单（不定期按GOMS更新）'!A:N,12,FALSE)</f>
        <v>772</v>
      </c>
      <c r="L3032" s="27" t="str">
        <f>VLOOKUP(B3032,'大货清单（不定期按GOMS更新）'!A:M,13,FALSE)</f>
        <v>386</v>
      </c>
      <c r="M3032" s="27" t="str">
        <f>VLOOKUP(B3032,'大货清单（不定期按GOMS更新）'!A:N,14,FALSE)</f>
        <v>325</v>
      </c>
      <c r="N3032" s="140" t="s">
        <v>4376</v>
      </c>
      <c r="O3032" s="27">
        <f>IFERROR(VLOOKUP(N3032,'散件迭代（不定期更新）'!C:J,8,FALSE),0)</f>
        <v>0</v>
      </c>
      <c r="P3032" s="27" t="str">
        <f>IFERROR(VLOOKUP(N3032,'散件（更新）'!B:H,3,FALSE),0)</f>
        <v>/</v>
      </c>
      <c r="Q3032" s="27" t="str">
        <f>VLOOKUP(N3032,'散件（更新）'!B:H,2,FALSE)</f>
        <v>114-23160608</v>
      </c>
      <c r="R3032" s="27" t="str">
        <f>VLOOKUP(N3032,'散件（更新）'!B:H,7,FALSE)</f>
        <v>PCBA</v>
      </c>
      <c r="S3032" s="27" t="str">
        <f>VLOOKUP(N3032,'散件（更新）'!B:E,4,FALSE)</f>
        <v>https://tineco-yxzt.oss-accelerate.aliyuncs.com/20240322/zhukongbanzujian_1711079595603.jpeg</v>
      </c>
      <c r="T3032" s="27" t="s">
        <v>8759</v>
      </c>
      <c r="U3032" s="28" t="str">
        <f>VLOOKUP(N3032,'散件（更新）'!B:G,6,FALSE)</f>
        <v>主控板组件（欧美版）</v>
      </c>
      <c r="V3032" s="28">
        <f>VLOOKUP(N3032,'散件（更新）'!B:I,8,FALSE)</f>
        <v>6974950107550</v>
      </c>
    </row>
    <row r="3033" spans="1:22" ht="14.6">
      <c r="A3033" s="57">
        <v>46169</v>
      </c>
      <c r="B3033" s="131" t="s">
        <v>4173</v>
      </c>
      <c r="C3033" s="27" t="str">
        <f>VLOOKUP(B3033,'大货清单（不定期按GOMS更新）'!A:H,8,0)</f>
        <v>109-23160702</v>
      </c>
      <c r="D3033" s="27" t="str">
        <f>VLOOKUP(B3033,'大货清单（不定期按GOMS更新）'!A:C,3,0)</f>
        <v>CL2316G-02</v>
      </c>
      <c r="E3033" s="27" t="str">
        <f>VLOOKUP(B3033,'大货清单（不定期按GOMS更新）'!A:H,4,0)</f>
        <v>DE,ES,CH,PL,FR,NL,RO,UA,LT,GR,DK,HU</v>
      </c>
      <c r="F3033" s="27" t="str">
        <f>VLOOKUP(B3033,'大货清单（不定期按GOMS更新）'!A:H,2,0)</f>
        <v>Floor One Switch S6 Pet</v>
      </c>
      <c r="G3033" s="28">
        <f>VLOOKUP(B3033,'大货清单（不定期按GOMS更新）'!A:I,9,FALSE)</f>
        <v>6974950105327</v>
      </c>
      <c r="H3033" s="27" t="str">
        <f>VLOOKUP(B3033,'大货清单（不定期按GOMS更新）'!A:H,7,0)</f>
        <v>Blue&amp;White</v>
      </c>
      <c r="I3033" s="27" t="str">
        <f>VLOOKUP(B3033,'大货清单（不定期按GOMS更新）'!A:F,6,FALSE)</f>
        <v>ACTIVE</v>
      </c>
      <c r="J3033" s="27" t="str">
        <f>VLOOKUP(B3033,'大货清单（不定期按GOMS更新）'!A:K,11,FALSE)</f>
        <v>12.5</v>
      </c>
      <c r="K3033" s="27" t="str">
        <f>VLOOKUP(B3033,'大货清单（不定期按GOMS更新）'!A:N,12,FALSE)</f>
        <v>772</v>
      </c>
      <c r="L3033" s="27" t="str">
        <f>VLOOKUP(B3033,'大货清单（不定期按GOMS更新）'!A:M,13,FALSE)</f>
        <v>386</v>
      </c>
      <c r="M3033" s="27" t="str">
        <f>VLOOKUP(B3033,'大货清单（不定期按GOMS更新）'!A:N,14,FALSE)</f>
        <v>325</v>
      </c>
      <c r="N3033" s="140" t="s">
        <v>4311</v>
      </c>
      <c r="O3033" s="27">
        <f>IFERROR(VLOOKUP(N3033,'散件迭代（不定期更新）'!C:J,8,FALSE),0)</f>
        <v>0</v>
      </c>
      <c r="P3033" s="27" t="str">
        <f>IFERROR(VLOOKUP(N3033,'散件（更新）'!B:H,3,FALSE),0)</f>
        <v>/</v>
      </c>
      <c r="Q3033" s="27" t="str">
        <f>VLOOKUP(N3033,'散件（更新）'!B:H,2,FALSE)</f>
        <v>114-23160610</v>
      </c>
      <c r="R3033" s="27" t="str">
        <f>VLOOKUP(N3033,'散件（更新）'!B:H,7,FALSE)</f>
        <v>PCBA</v>
      </c>
      <c r="S3033" s="27" t="str">
        <f>VLOOKUP(N3033,'散件（更新）'!B:E,4,FALSE)</f>
        <v>https://tineco-yxzt.oss-accelerate.aliyuncs.com/20240322/dishuazhukongbanzujian_1711079889957.jpeg</v>
      </c>
      <c r="T3033" s="27" t="s">
        <v>8759</v>
      </c>
      <c r="U3033" s="28" t="str">
        <f>VLOOKUP(N3033,'散件（更新）'!B:G,6,FALSE)</f>
        <v>地刷主控板组件</v>
      </c>
      <c r="V3033" s="28">
        <f>VLOOKUP(N3033,'散件（更新）'!B:I,8,FALSE)</f>
        <v>6974950107581</v>
      </c>
    </row>
    <row r="3034" spans="1:22" ht="14.6">
      <c r="A3034" s="57">
        <v>46169</v>
      </c>
      <c r="B3034" s="131" t="s">
        <v>4173</v>
      </c>
      <c r="C3034" s="27" t="str">
        <f>VLOOKUP(B3034,'大货清单（不定期按GOMS更新）'!A:H,8,0)</f>
        <v>109-23160702</v>
      </c>
      <c r="D3034" s="27" t="str">
        <f>VLOOKUP(B3034,'大货清单（不定期按GOMS更新）'!A:C,3,0)</f>
        <v>CL2316G-02</v>
      </c>
      <c r="E3034" s="27" t="str">
        <f>VLOOKUP(B3034,'大货清单（不定期按GOMS更新）'!A:H,4,0)</f>
        <v>DE,ES,CH,PL,FR,NL,RO,UA,LT,GR,DK,HU</v>
      </c>
      <c r="F3034" s="27" t="str">
        <f>VLOOKUP(B3034,'大货清单（不定期按GOMS更新）'!A:H,2,0)</f>
        <v>Floor One Switch S6 Pet</v>
      </c>
      <c r="G3034" s="28">
        <f>VLOOKUP(B3034,'大货清单（不定期按GOMS更新）'!A:I,9,FALSE)</f>
        <v>6974950105327</v>
      </c>
      <c r="H3034" s="27" t="str">
        <f>VLOOKUP(B3034,'大货清单（不定期按GOMS更新）'!A:H,7,0)</f>
        <v>Blue&amp;White</v>
      </c>
      <c r="I3034" s="27" t="str">
        <f>VLOOKUP(B3034,'大货清单（不定期按GOMS更新）'!A:F,6,FALSE)</f>
        <v>ACTIVE</v>
      </c>
      <c r="J3034" s="27" t="str">
        <f>VLOOKUP(B3034,'大货清单（不定期按GOMS更新）'!A:K,11,FALSE)</f>
        <v>12.5</v>
      </c>
      <c r="K3034" s="27" t="str">
        <f>VLOOKUP(B3034,'大货清单（不定期按GOMS更新）'!A:N,12,FALSE)</f>
        <v>772</v>
      </c>
      <c r="L3034" s="27" t="str">
        <f>VLOOKUP(B3034,'大货清单（不定期按GOMS更新）'!A:M,13,FALSE)</f>
        <v>386</v>
      </c>
      <c r="M3034" s="27" t="str">
        <f>VLOOKUP(B3034,'大货清单（不定期按GOMS更新）'!A:N,14,FALSE)</f>
        <v>325</v>
      </c>
      <c r="N3034" s="140" t="s">
        <v>3796</v>
      </c>
      <c r="O3034" s="27">
        <f>IFERROR(VLOOKUP(N3034,'散件迭代（不定期更新）'!C:J,8,FALSE),0)</f>
        <v>0</v>
      </c>
      <c r="P3034" s="27" t="str">
        <f>IFERROR(VLOOKUP(N3034,'散件（更新）'!B:H,3,FALSE),0)</f>
        <v>/</v>
      </c>
      <c r="Q3034" s="27" t="str">
        <f>VLOOKUP(N3034,'散件（更新）'!B:H,2,FALSE)</f>
        <v>114-22200104</v>
      </c>
      <c r="R3034" s="27" t="str">
        <f>VLOOKUP(N3034,'散件（更新）'!B:H,7,FALSE)</f>
        <v>Scraper</v>
      </c>
      <c r="S3034" s="27" t="str">
        <f>VLOOKUP(N3034,'散件（更新）'!B:E,4,FALSE)</f>
        <v>https://tineco-yxzt.oss-accelerate.aliyuncs.com/20231219/9FWRR250000_1702948034118.png</v>
      </c>
      <c r="T3034" s="27" t="s">
        <v>8759</v>
      </c>
      <c r="U3034" s="28" t="str">
        <f>VLOOKUP(N3034,'散件（更新）'!B:G,6,FALSE)</f>
        <v>刮条组件</v>
      </c>
      <c r="V3034" s="28">
        <f>VLOOKUP(N3034,'散件（更新）'!B:I,8,FALSE)</f>
        <v>6974950103897</v>
      </c>
    </row>
    <row r="3035" spans="1:22" ht="14.6">
      <c r="A3035" s="57">
        <v>46169</v>
      </c>
      <c r="B3035" s="131" t="s">
        <v>4173</v>
      </c>
      <c r="C3035" s="27" t="str">
        <f>VLOOKUP(B3035,'大货清单（不定期按GOMS更新）'!A:H,8,0)</f>
        <v>109-23160702</v>
      </c>
      <c r="D3035" s="27" t="str">
        <f>VLOOKUP(B3035,'大货清单（不定期按GOMS更新）'!A:C,3,0)</f>
        <v>CL2316G-02</v>
      </c>
      <c r="E3035" s="27" t="str">
        <f>VLOOKUP(B3035,'大货清单（不定期按GOMS更新）'!A:H,4,0)</f>
        <v>DE,ES,CH,PL,FR,NL,RO,UA,LT,GR,DK,HU</v>
      </c>
      <c r="F3035" s="27" t="str">
        <f>VLOOKUP(B3035,'大货清单（不定期按GOMS更新）'!A:H,2,0)</f>
        <v>Floor One Switch S6 Pet</v>
      </c>
      <c r="G3035" s="28">
        <f>VLOOKUP(B3035,'大货清单（不定期按GOMS更新）'!A:I,9,FALSE)</f>
        <v>6974950105327</v>
      </c>
      <c r="H3035" s="27" t="str">
        <f>VLOOKUP(B3035,'大货清单（不定期按GOMS更新）'!A:H,7,0)</f>
        <v>Blue&amp;White</v>
      </c>
      <c r="I3035" s="27" t="str">
        <f>VLOOKUP(B3035,'大货清单（不定期按GOMS更新）'!A:F,6,FALSE)</f>
        <v>ACTIVE</v>
      </c>
      <c r="J3035" s="27" t="str">
        <f>VLOOKUP(B3035,'大货清单（不定期按GOMS更新）'!A:K,11,FALSE)</f>
        <v>12.5</v>
      </c>
      <c r="K3035" s="27" t="str">
        <f>VLOOKUP(B3035,'大货清单（不定期按GOMS更新）'!A:N,12,FALSE)</f>
        <v>772</v>
      </c>
      <c r="L3035" s="27" t="str">
        <f>VLOOKUP(B3035,'大货清单（不定期按GOMS更新）'!A:M,13,FALSE)</f>
        <v>386</v>
      </c>
      <c r="M3035" s="27" t="str">
        <f>VLOOKUP(B3035,'大货清单（不定期按GOMS更新）'!A:N,14,FALSE)</f>
        <v>325</v>
      </c>
      <c r="N3035" s="140" t="s">
        <v>1094</v>
      </c>
      <c r="O3035" s="27">
        <f>IFERROR(VLOOKUP(N3035,'散件迭代（不定期更新）'!C:J,8,FALSE),0)</f>
        <v>0</v>
      </c>
      <c r="P3035" s="27" t="str">
        <f>IFERROR(VLOOKUP(N3035,'散件（更新）'!B:H,3,FALSE),0)</f>
        <v>206-2020-0612</v>
      </c>
      <c r="Q3035" s="27" t="str">
        <f>VLOOKUP(N3035,'散件（更新）'!B:H,2,FALSE)</f>
        <v>114-20200612</v>
      </c>
      <c r="R3035" s="27" t="str">
        <f>VLOOKUP(N3035,'散件（更新）'!B:H,7,FALSE)</f>
        <v>Sensor</v>
      </c>
      <c r="S3035" s="27" t="str">
        <f>VLOOKUP(N3035,'散件（更新）'!B:E,4,FALSE)</f>
        <v>https://tineco-yxzt.oss-accelerate.aliyuncs.com/20240701/2020sensor_1719818805017.png</v>
      </c>
      <c r="T3035" s="27" t="s">
        <v>8759</v>
      </c>
      <c r="U3035" s="28" t="str">
        <f>VLOOKUP(N3035,'散件（更新）'!B:G,6,FALSE)</f>
        <v>光电液位传感器</v>
      </c>
      <c r="V3035" s="28" t="str">
        <f>VLOOKUP(N3035,'散件（更新）'!B:I,8,FALSE)</f>
        <v>6972200197085</v>
      </c>
    </row>
    <row r="3036" spans="1:22" ht="14.6">
      <c r="A3036" s="57">
        <v>46169</v>
      </c>
      <c r="B3036" s="131" t="s">
        <v>4173</v>
      </c>
      <c r="C3036" s="27" t="str">
        <f>VLOOKUP(B3036,'大货清单（不定期按GOMS更新）'!A:H,8,0)</f>
        <v>109-23160702</v>
      </c>
      <c r="D3036" s="27" t="str">
        <f>VLOOKUP(B3036,'大货清单（不定期按GOMS更新）'!A:C,3,0)</f>
        <v>CL2316G-02</v>
      </c>
      <c r="E3036" s="27" t="str">
        <f>VLOOKUP(B3036,'大货清单（不定期按GOMS更新）'!A:H,4,0)</f>
        <v>DE,ES,CH,PL,FR,NL,RO,UA,LT,GR,DK,HU</v>
      </c>
      <c r="F3036" s="27" t="str">
        <f>VLOOKUP(B3036,'大货清单（不定期按GOMS更新）'!A:H,2,0)</f>
        <v>Floor One Switch S6 Pet</v>
      </c>
      <c r="G3036" s="28">
        <f>VLOOKUP(B3036,'大货清单（不定期按GOMS更新）'!A:I,9,FALSE)</f>
        <v>6974950105327</v>
      </c>
      <c r="H3036" s="27" t="str">
        <f>VLOOKUP(B3036,'大货清单（不定期按GOMS更新）'!A:H,7,0)</f>
        <v>Blue&amp;White</v>
      </c>
      <c r="I3036" s="27" t="str">
        <f>VLOOKUP(B3036,'大货清单（不定期按GOMS更新）'!A:F,6,FALSE)</f>
        <v>ACTIVE</v>
      </c>
      <c r="J3036" s="27" t="str">
        <f>VLOOKUP(B3036,'大货清单（不定期按GOMS更新）'!A:K,11,FALSE)</f>
        <v>12.5</v>
      </c>
      <c r="K3036" s="27" t="str">
        <f>VLOOKUP(B3036,'大货清单（不定期按GOMS更新）'!A:N,12,FALSE)</f>
        <v>772</v>
      </c>
      <c r="L3036" s="27" t="str">
        <f>VLOOKUP(B3036,'大货清单（不定期按GOMS更新）'!A:M,13,FALSE)</f>
        <v>386</v>
      </c>
      <c r="M3036" s="27" t="str">
        <f>VLOOKUP(B3036,'大货清单（不定期按GOMS更新）'!A:N,14,FALSE)</f>
        <v>325</v>
      </c>
      <c r="N3036" s="131" t="s">
        <v>1685</v>
      </c>
      <c r="O3036" s="27">
        <f>IFERROR(VLOOKUP(N3036,'散件迭代（不定期更新）'!C:J,8,FALSE),0)</f>
        <v>0</v>
      </c>
      <c r="P3036" s="27" t="str">
        <f>IFERROR(VLOOKUP(N3036,'散件（更新）'!B:H,3,FALSE),0)</f>
        <v>/</v>
      </c>
      <c r="Q3036" s="27" t="str">
        <f>VLOOKUP(N3036,'散件（更新）'!B:H,2,FALSE)</f>
        <v>114-20200403</v>
      </c>
      <c r="R3036" s="27" t="str">
        <f>VLOOKUP(N3036,'散件（更新）'!B:H,7,FALSE)</f>
        <v>Sensor</v>
      </c>
      <c r="S3036" s="27" t="str">
        <f>VLOOKUP(N3036,'散件（更新）'!B:E,4,FALSE)</f>
        <v>https://tineco-yxzt.oss-accelerate.aliyuncs.com/20231219/9FWRS150100_1702948034259.png</v>
      </c>
      <c r="T3036" s="27" t="s">
        <v>19303</v>
      </c>
      <c r="U3036" s="28" t="str">
        <f>VLOOKUP(N3036,'散件（更新）'!B:G,6,FALSE)</f>
        <v>脏污(红外)传感器板组件</v>
      </c>
      <c r="V3036" s="28">
        <f>VLOOKUP(N3036,'散件（更新）'!B:I,8,FALSE)</f>
        <v>6974950101671</v>
      </c>
    </row>
    <row r="3037" spans="1:22" ht="14.6">
      <c r="A3037" s="57">
        <v>46169</v>
      </c>
      <c r="B3037" s="131" t="s">
        <v>4173</v>
      </c>
      <c r="C3037" s="27" t="str">
        <f>VLOOKUP(B3037,'大货清单（不定期按GOMS更新）'!A:H,8,0)</f>
        <v>109-23160702</v>
      </c>
      <c r="D3037" s="27" t="str">
        <f>VLOOKUP(B3037,'大货清单（不定期按GOMS更新）'!A:C,3,0)</f>
        <v>CL2316G-02</v>
      </c>
      <c r="E3037" s="27" t="str">
        <f>VLOOKUP(B3037,'大货清单（不定期按GOMS更新）'!A:H,4,0)</f>
        <v>DE,ES,CH,PL,FR,NL,RO,UA,LT,GR,DK,HU</v>
      </c>
      <c r="F3037" s="27" t="str">
        <f>VLOOKUP(B3037,'大货清单（不定期按GOMS更新）'!A:H,2,0)</f>
        <v>Floor One Switch S6 Pet</v>
      </c>
      <c r="G3037" s="28">
        <f>VLOOKUP(B3037,'大货清单（不定期按GOMS更新）'!A:I,9,FALSE)</f>
        <v>6974950105327</v>
      </c>
      <c r="H3037" s="27" t="str">
        <f>VLOOKUP(B3037,'大货清单（不定期按GOMS更新）'!A:H,7,0)</f>
        <v>Blue&amp;White</v>
      </c>
      <c r="I3037" s="27" t="str">
        <f>VLOOKUP(B3037,'大货清单（不定期按GOMS更新）'!A:F,6,FALSE)</f>
        <v>ACTIVE</v>
      </c>
      <c r="J3037" s="27" t="str">
        <f>VLOOKUP(B3037,'大货清单（不定期按GOMS更新）'!A:K,11,FALSE)</f>
        <v>12.5</v>
      </c>
      <c r="K3037" s="27" t="str">
        <f>VLOOKUP(B3037,'大货清单（不定期按GOMS更新）'!A:N,12,FALSE)</f>
        <v>772</v>
      </c>
      <c r="L3037" s="27" t="str">
        <f>VLOOKUP(B3037,'大货清单（不定期按GOMS更新）'!A:M,13,FALSE)</f>
        <v>386</v>
      </c>
      <c r="M3037" s="27" t="str">
        <f>VLOOKUP(B3037,'大货清单（不定期按GOMS更新）'!A:N,14,FALSE)</f>
        <v>325</v>
      </c>
      <c r="N3037" s="53" t="s">
        <v>3787</v>
      </c>
      <c r="O3037" s="27">
        <f>IFERROR(VLOOKUP(N3037,'散件迭代（不定期更新）'!C:J,8,FALSE),0)</f>
        <v>0</v>
      </c>
      <c r="P3037" s="27" t="str">
        <f>IFERROR(VLOOKUP(N3037,'散件（更新）'!B:H,3,FALSE),0)</f>
        <v>/</v>
      </c>
      <c r="Q3037" s="27" t="str">
        <f>VLOOKUP(N3037,'散件（更新）'!B:H,2,FALSE)</f>
        <v>114-22200106</v>
      </c>
      <c r="R3037" s="27" t="str">
        <f>VLOOKUP(N3037,'散件（更新）'!B:H,7,FALSE)</f>
        <v>Pump</v>
      </c>
      <c r="S3037" s="27" t="str">
        <f>VLOOKUP(N3037,'散件（更新）'!B:E,4,FALSE)</f>
        <v>https://tineco-yxzt.oss-accelerate.aliyuncs.com/20231219/9FWRU250000_1702948034950.png</v>
      </c>
      <c r="T3037" s="27" t="s">
        <v>19304</v>
      </c>
      <c r="U3037" s="28" t="str">
        <f>VLOOKUP(N3037,'散件（更新）'!B:G,6,FALSE)</f>
        <v>蠕动泵组件</v>
      </c>
      <c r="V3037" s="28">
        <f>VLOOKUP(N3037,'散件（更新）'!B:I,8,FALSE)</f>
        <v>6974950103910</v>
      </c>
    </row>
    <row r="3038" spans="1:22" ht="14.6">
      <c r="A3038" s="57">
        <v>46169</v>
      </c>
      <c r="B3038" s="131" t="s">
        <v>4173</v>
      </c>
      <c r="C3038" s="27" t="str">
        <f>VLOOKUP(B3038,'大货清单（不定期按GOMS更新）'!A:H,8,0)</f>
        <v>109-23160702</v>
      </c>
      <c r="D3038" s="27" t="str">
        <f>VLOOKUP(B3038,'大货清单（不定期按GOMS更新）'!A:C,3,0)</f>
        <v>CL2316G-02</v>
      </c>
      <c r="E3038" s="27" t="str">
        <f>VLOOKUP(B3038,'大货清单（不定期按GOMS更新）'!A:H,4,0)</f>
        <v>DE,ES,CH,PL,FR,NL,RO,UA,LT,GR,DK,HU</v>
      </c>
      <c r="F3038" s="27" t="str">
        <f>VLOOKUP(B3038,'大货清单（不定期按GOMS更新）'!A:H,2,0)</f>
        <v>Floor One Switch S6 Pet</v>
      </c>
      <c r="G3038" s="28">
        <f>VLOOKUP(B3038,'大货清单（不定期按GOMS更新）'!A:I,9,FALSE)</f>
        <v>6974950105327</v>
      </c>
      <c r="H3038" s="27" t="str">
        <f>VLOOKUP(B3038,'大货清单（不定期按GOMS更新）'!A:H,7,0)</f>
        <v>Blue&amp;White</v>
      </c>
      <c r="I3038" s="27" t="str">
        <f>VLOOKUP(B3038,'大货清单（不定期按GOMS更新）'!A:F,6,FALSE)</f>
        <v>ACTIVE</v>
      </c>
      <c r="J3038" s="27" t="str">
        <f>VLOOKUP(B3038,'大货清单（不定期按GOMS更新）'!A:K,11,FALSE)</f>
        <v>12.5</v>
      </c>
      <c r="K3038" s="27" t="str">
        <f>VLOOKUP(B3038,'大货清单（不定期按GOMS更新）'!A:N,12,FALSE)</f>
        <v>772</v>
      </c>
      <c r="L3038" s="27" t="str">
        <f>VLOOKUP(B3038,'大货清单（不定期按GOMS更新）'!A:M,13,FALSE)</f>
        <v>386</v>
      </c>
      <c r="M3038" s="27" t="str">
        <f>VLOOKUP(B3038,'大货清单（不定期按GOMS更新）'!A:N,14,FALSE)</f>
        <v>325</v>
      </c>
      <c r="N3038" s="53" t="s">
        <v>1043</v>
      </c>
      <c r="O3038" s="27" t="str">
        <f>IFERROR(VLOOKUP(N3038,'散件迭代（不定期更新）'!C:J,8,FALSE),0)</f>
        <v>A22</v>
      </c>
      <c r="P3038" s="27" t="str">
        <f>IFERROR(VLOOKUP(N3038,'散件（更新）'!B:H,3,FALSE),0)</f>
        <v>206-1879-0109</v>
      </c>
      <c r="Q3038" s="27" t="str">
        <f>VLOOKUP(N3038,'散件（更新）'!B:H,2,FALSE)</f>
        <v>114-18790109</v>
      </c>
      <c r="R3038" s="27" t="str">
        <f>VLOOKUP(N3038,'散件（更新）'!B:H,7,FALSE)</f>
        <v>3-In-1 Cleaning Tool</v>
      </c>
      <c r="S3038" s="27" t="str">
        <f>VLOOKUP(N3038,'散件（更新）'!B:E,4,FALSE)</f>
        <v>https://tineco-yxzt.oss-accelerate.aliyuncs.com/product/114-18790109.png</v>
      </c>
      <c r="T3038" s="27" t="s">
        <v>8759</v>
      </c>
      <c r="U3038" s="28" t="str">
        <f>VLOOKUP(N3038,'散件（更新）'!B:G,6,FALSE)</f>
        <v>AB1888清洁刷组件</v>
      </c>
      <c r="V3038" s="28" t="str">
        <f>VLOOKUP(N3038,'散件（更新）'!B:I,8,FALSE)</f>
        <v>6972200191809</v>
      </c>
    </row>
    <row r="3039" spans="1:22" ht="14.6">
      <c r="A3039" s="57">
        <v>46169</v>
      </c>
      <c r="B3039" s="131" t="s">
        <v>4173</v>
      </c>
      <c r="C3039" s="27" t="str">
        <f>VLOOKUP(B3039,'大货清单（不定期按GOMS更新）'!A:H,8,0)</f>
        <v>109-23160702</v>
      </c>
      <c r="D3039" s="27" t="str">
        <f>VLOOKUP(B3039,'大货清单（不定期按GOMS更新）'!A:C,3,0)</f>
        <v>CL2316G-02</v>
      </c>
      <c r="E3039" s="27" t="str">
        <f>VLOOKUP(B3039,'大货清单（不定期按GOMS更新）'!A:H,4,0)</f>
        <v>DE,ES,CH,PL,FR,NL,RO,UA,LT,GR,DK,HU</v>
      </c>
      <c r="F3039" s="27" t="str">
        <f>VLOOKUP(B3039,'大货清单（不定期按GOMS更新）'!A:H,2,0)</f>
        <v>Floor One Switch S6 Pet</v>
      </c>
      <c r="G3039" s="28">
        <f>VLOOKUP(B3039,'大货清单（不定期按GOMS更新）'!A:I,9,FALSE)</f>
        <v>6974950105327</v>
      </c>
      <c r="H3039" s="27" t="str">
        <f>VLOOKUP(B3039,'大货清单（不定期按GOMS更新）'!A:H,7,0)</f>
        <v>Blue&amp;White</v>
      </c>
      <c r="I3039" s="27" t="str">
        <f>VLOOKUP(B3039,'大货清单（不定期按GOMS更新）'!A:F,6,FALSE)</f>
        <v>ACTIVE</v>
      </c>
      <c r="J3039" s="27" t="str">
        <f>VLOOKUP(B3039,'大货清单（不定期按GOMS更新）'!A:K,11,FALSE)</f>
        <v>12.5</v>
      </c>
      <c r="K3039" s="27" t="str">
        <f>VLOOKUP(B3039,'大货清单（不定期按GOMS更新）'!A:N,12,FALSE)</f>
        <v>772</v>
      </c>
      <c r="L3039" s="27" t="str">
        <f>VLOOKUP(B3039,'大货清单（不定期按GOMS更新）'!A:M,13,FALSE)</f>
        <v>386</v>
      </c>
      <c r="M3039" s="27" t="str">
        <f>VLOOKUP(B3039,'大货清单（不定期按GOMS更新）'!A:N,14,FALSE)</f>
        <v>325</v>
      </c>
      <c r="N3039" s="53" t="s">
        <v>1082</v>
      </c>
      <c r="O3039" s="27">
        <f>IFERROR(VLOOKUP(N3039,'散件迭代（不定期更新）'!C:J,8,FALSE),0)</f>
        <v>0</v>
      </c>
      <c r="P3039" s="27" t="str">
        <f>IFERROR(VLOOKUP(N3039,'散件（更新）'!B:H,3,FALSE),0)</f>
        <v>206-2020-0802</v>
      </c>
      <c r="Q3039" s="27" t="str">
        <f>VLOOKUP(N3039,'散件（更新）'!B:H,2,FALSE)</f>
        <v>114-20200802</v>
      </c>
      <c r="R3039" s="27" t="str">
        <f>VLOOKUP(N3039,'散件（更新）'!B:H,7,FALSE)</f>
        <v>Handle</v>
      </c>
      <c r="S3039" s="27" t="str">
        <f>VLOOKUP(N3039,'散件（更新）'!B:E,4,FALSE)</f>
        <v>https://tineco-yxzt.oss-accelerate.aliyuncs.com/20231219/9FWUH150100_1702948035631.png</v>
      </c>
      <c r="T3039" s="27" t="s">
        <v>8759</v>
      </c>
      <c r="U3039" s="28" t="str">
        <f>VLOOKUP(N3039,'散件（更新）'!B:G,6,FALSE)</f>
        <v>手柄组件（蓝色）</v>
      </c>
      <c r="V3039" s="28" t="str">
        <f>VLOOKUP(N3039,'散件（更新）'!B:I,8,FALSE)</f>
        <v>6972200198624</v>
      </c>
    </row>
    <row r="3040" spans="1:22" ht="14.6">
      <c r="A3040" s="57">
        <v>46169</v>
      </c>
      <c r="B3040" s="131" t="s">
        <v>4173</v>
      </c>
      <c r="C3040" s="27" t="str">
        <f>VLOOKUP(B3040,'大货清单（不定期按GOMS更新）'!A:H,8,0)</f>
        <v>109-23160702</v>
      </c>
      <c r="D3040" s="27" t="str">
        <f>VLOOKUP(B3040,'大货清单（不定期按GOMS更新）'!A:C,3,0)</f>
        <v>CL2316G-02</v>
      </c>
      <c r="E3040" s="27" t="str">
        <f>VLOOKUP(B3040,'大货清单（不定期按GOMS更新）'!A:H,4,0)</f>
        <v>DE,ES,CH,PL,FR,NL,RO,UA,LT,GR,DK,HU</v>
      </c>
      <c r="F3040" s="27" t="str">
        <f>VLOOKUP(B3040,'大货清单（不定期按GOMS更新）'!A:H,2,0)</f>
        <v>Floor One Switch S6 Pet</v>
      </c>
      <c r="G3040" s="28">
        <f>VLOOKUP(B3040,'大货清单（不定期按GOMS更新）'!A:I,9,FALSE)</f>
        <v>6974950105327</v>
      </c>
      <c r="H3040" s="27" t="str">
        <f>VLOOKUP(B3040,'大货清单（不定期按GOMS更新）'!A:H,7,0)</f>
        <v>Blue&amp;White</v>
      </c>
      <c r="I3040" s="27" t="str">
        <f>VLOOKUP(B3040,'大货清单（不定期按GOMS更新）'!A:F,6,FALSE)</f>
        <v>ACTIVE</v>
      </c>
      <c r="J3040" s="27" t="str">
        <f>VLOOKUP(B3040,'大货清单（不定期按GOMS更新）'!A:K,11,FALSE)</f>
        <v>12.5</v>
      </c>
      <c r="K3040" s="27" t="str">
        <f>VLOOKUP(B3040,'大货清单（不定期按GOMS更新）'!A:N,12,FALSE)</f>
        <v>772</v>
      </c>
      <c r="L3040" s="27" t="str">
        <f>VLOOKUP(B3040,'大货清单（不定期按GOMS更新）'!A:M,13,FALSE)</f>
        <v>386</v>
      </c>
      <c r="M3040" s="27" t="str">
        <f>VLOOKUP(B3040,'大货清单（不定期按GOMS更新）'!A:N,14,FALSE)</f>
        <v>325</v>
      </c>
      <c r="N3040" s="53" t="s">
        <v>1081</v>
      </c>
      <c r="O3040" s="27">
        <f>IFERROR(VLOOKUP(N3040,'散件迭代（不定期更新）'!C:J,8,FALSE),0)</f>
        <v>0</v>
      </c>
      <c r="P3040" s="27" t="str">
        <f>IFERROR(VLOOKUP(N3040,'散件（更新）'!B:H,3,FALSE),0)</f>
        <v>206-2020-0800</v>
      </c>
      <c r="Q3040" s="27" t="str">
        <f>VLOOKUP(N3040,'散件（更新）'!B:H,2,FALSE)</f>
        <v>114-20200800</v>
      </c>
      <c r="R3040" s="27" t="str">
        <f>VLOOKUP(N3040,'散件（更新）'!B:H,7,FALSE)</f>
        <v>Clean Water Tank</v>
      </c>
      <c r="S3040" s="27" t="str">
        <f>VLOOKUP(N3040,'散件（更新）'!B:E,4,FALSE)</f>
        <v>https://tineco-yxzt.oss-accelerate.aliyuncs.com/20231219/9FWWC150100_1702948036373.png</v>
      </c>
      <c r="T3040" s="27" t="s">
        <v>8759</v>
      </c>
      <c r="U3040" s="28" t="str">
        <f>VLOOKUP(N3040,'散件（更新）'!B:G,6,FALSE)</f>
        <v>溶液桶组件（蓝色）</v>
      </c>
      <c r="V3040" s="28" t="str">
        <f>VLOOKUP(N3040,'散件（更新）'!B:I,8,FALSE)</f>
        <v>6972200198600</v>
      </c>
    </row>
    <row r="3041" spans="1:22" ht="14.6">
      <c r="A3041" s="57">
        <v>46169</v>
      </c>
      <c r="B3041" s="131" t="s">
        <v>4173</v>
      </c>
      <c r="C3041" s="27" t="str">
        <f>VLOOKUP(B3041,'大货清单（不定期按GOMS更新）'!A:H,8,0)</f>
        <v>109-23160702</v>
      </c>
      <c r="D3041" s="27" t="str">
        <f>VLOOKUP(B3041,'大货清单（不定期按GOMS更新）'!A:C,3,0)</f>
        <v>CL2316G-02</v>
      </c>
      <c r="E3041" s="27" t="str">
        <f>VLOOKUP(B3041,'大货清单（不定期按GOMS更新）'!A:H,4,0)</f>
        <v>DE,ES,CH,PL,FR,NL,RO,UA,LT,GR,DK,HU</v>
      </c>
      <c r="F3041" s="27" t="str">
        <f>VLOOKUP(B3041,'大货清单（不定期按GOMS更新）'!A:H,2,0)</f>
        <v>Floor One Switch S6 Pet</v>
      </c>
      <c r="G3041" s="28">
        <f>VLOOKUP(B3041,'大货清单（不定期按GOMS更新）'!A:I,9,FALSE)</f>
        <v>6974950105327</v>
      </c>
      <c r="H3041" s="27" t="str">
        <f>VLOOKUP(B3041,'大货清单（不定期按GOMS更新）'!A:H,7,0)</f>
        <v>Blue&amp;White</v>
      </c>
      <c r="I3041" s="27" t="str">
        <f>VLOOKUP(B3041,'大货清单（不定期按GOMS更新）'!A:F,6,FALSE)</f>
        <v>ACTIVE</v>
      </c>
      <c r="J3041" s="27" t="str">
        <f>VLOOKUP(B3041,'大货清单（不定期按GOMS更新）'!A:K,11,FALSE)</f>
        <v>12.5</v>
      </c>
      <c r="K3041" s="27" t="str">
        <f>VLOOKUP(B3041,'大货清单（不定期按GOMS更新）'!A:N,12,FALSE)</f>
        <v>772</v>
      </c>
      <c r="L3041" s="27" t="str">
        <f>VLOOKUP(B3041,'大货清单（不定期按GOMS更新）'!A:M,13,FALSE)</f>
        <v>386</v>
      </c>
      <c r="M3041" s="27" t="str">
        <f>VLOOKUP(B3041,'大货清单（不定期按GOMS更新）'!A:N,14,FALSE)</f>
        <v>325</v>
      </c>
      <c r="N3041" s="53" t="s">
        <v>4479</v>
      </c>
      <c r="O3041" s="27">
        <f>IFERROR(VLOOKUP(N3041,'散件迭代（不定期更新）'!C:J,8,FALSE),0)</f>
        <v>0</v>
      </c>
      <c r="P3041" s="27" t="str">
        <f>IFERROR(VLOOKUP(N3041,'散件（更新）'!B:H,3,FALSE),0)</f>
        <v>/</v>
      </c>
      <c r="Q3041" s="27" t="str">
        <f>VLOOKUP(N3041,'散件（更新）'!B:H,2,FALSE)</f>
        <v>114-23160700</v>
      </c>
      <c r="R3041" s="27" t="str">
        <f>VLOOKUP(N3041,'散件（更新）'!B:H,7,FALSE)</f>
        <v>Dirt Water Tank</v>
      </c>
      <c r="S3041" s="27">
        <f>VLOOKUP(N3041,'散件（更新）'!B:E,4,FALSE)</f>
        <v>0</v>
      </c>
      <c r="T3041" s="27" t="s">
        <v>8759</v>
      </c>
      <c r="U3041" s="28" t="str">
        <f>VLOOKUP(N3041,'散件（更新）'!B:G,6,FALSE)</f>
        <v>回收桶组件（蓝色）</v>
      </c>
      <c r="V3041" s="28">
        <f>VLOOKUP(N3041,'散件（更新）'!B:I,8,FALSE)</f>
        <v>6974950107444</v>
      </c>
    </row>
    <row r="3042" spans="1:22" ht="14.6">
      <c r="A3042" s="57">
        <v>46169</v>
      </c>
      <c r="B3042" s="131" t="s">
        <v>4173</v>
      </c>
      <c r="C3042" s="27" t="str">
        <f>VLOOKUP(B3042,'大货清单（不定期按GOMS更新）'!A:H,8,0)</f>
        <v>109-23160702</v>
      </c>
      <c r="D3042" s="27" t="str">
        <f>VLOOKUP(B3042,'大货清单（不定期按GOMS更新）'!A:C,3,0)</f>
        <v>CL2316G-02</v>
      </c>
      <c r="E3042" s="27" t="str">
        <f>VLOOKUP(B3042,'大货清单（不定期按GOMS更新）'!A:H,4,0)</f>
        <v>DE,ES,CH,PL,FR,NL,RO,UA,LT,GR,DK,HU</v>
      </c>
      <c r="F3042" s="27" t="str">
        <f>VLOOKUP(B3042,'大货清单（不定期按GOMS更新）'!A:H,2,0)</f>
        <v>Floor One Switch S6 Pet</v>
      </c>
      <c r="G3042" s="28">
        <f>VLOOKUP(B3042,'大货清单（不定期按GOMS更新）'!A:I,9,FALSE)</f>
        <v>6974950105327</v>
      </c>
      <c r="H3042" s="27" t="str">
        <f>VLOOKUP(B3042,'大货清单（不定期按GOMS更新）'!A:H,7,0)</f>
        <v>Blue&amp;White</v>
      </c>
      <c r="I3042" s="27" t="str">
        <f>VLOOKUP(B3042,'大货清单（不定期按GOMS更新）'!A:F,6,FALSE)</f>
        <v>ACTIVE</v>
      </c>
      <c r="J3042" s="27" t="str">
        <f>VLOOKUP(B3042,'大货清单（不定期按GOMS更新）'!A:K,11,FALSE)</f>
        <v>12.5</v>
      </c>
      <c r="K3042" s="27" t="str">
        <f>VLOOKUP(B3042,'大货清单（不定期按GOMS更新）'!A:N,12,FALSE)</f>
        <v>772</v>
      </c>
      <c r="L3042" s="27" t="str">
        <f>VLOOKUP(B3042,'大货清单（不定期按GOMS更新）'!A:M,13,FALSE)</f>
        <v>386</v>
      </c>
      <c r="M3042" s="27" t="str">
        <f>VLOOKUP(B3042,'大货清单（不定期按GOMS更新）'!A:N,14,FALSE)</f>
        <v>325</v>
      </c>
      <c r="N3042" s="53" t="s">
        <v>1218</v>
      </c>
      <c r="O3042" s="27">
        <f>IFERROR(VLOOKUP(N3042,'散件迭代（不定期更新）'!C:J,8,FALSE),0)</f>
        <v>0</v>
      </c>
      <c r="P3042" s="27" t="str">
        <f>IFERROR(VLOOKUP(N3042,'散件（更新）'!B:H,3,FALSE),0)</f>
        <v>206-2029-0614</v>
      </c>
      <c r="Q3042" s="27" t="str">
        <f>VLOOKUP(N3042,'散件（更新）'!B:H,2,FALSE)</f>
        <v>114-20290614</v>
      </c>
      <c r="R3042" s="27" t="str">
        <f>VLOOKUP(N3042,'散件（更新）'!B:H,7,FALSE)</f>
        <v>Repair Wheel</v>
      </c>
      <c r="S3042" s="27" t="str">
        <f>VLOOKUP(N3042,'散件（更新）'!B:E,4,FALSE)</f>
        <v>https://tineco-yxzt.oss-accelerate.aliyuncs.com/20231219/9SWRW100000_1702948048100.png</v>
      </c>
      <c r="T3042" s="27" t="s">
        <v>8759</v>
      </c>
      <c r="U3042" s="28" t="str">
        <f>VLOOKUP(N3042,'散件（更新）'!B:G,6,FALSE)</f>
        <v>小轮包胶组件（2个小轮+2个轴）</v>
      </c>
      <c r="V3042" s="28" t="str">
        <f>VLOOKUP(N3042,'散件（更新）'!B:I,8,FALSE)</f>
        <v>6972200198358</v>
      </c>
    </row>
    <row r="3043" spans="1:22" ht="14.6">
      <c r="A3043" s="57">
        <v>46169</v>
      </c>
      <c r="B3043" s="131" t="s">
        <v>4173</v>
      </c>
      <c r="C3043" s="27" t="str">
        <f>VLOOKUP(B3043,'大货清单（不定期按GOMS更新）'!A:H,8,0)</f>
        <v>109-23160702</v>
      </c>
      <c r="D3043" s="27" t="str">
        <f>VLOOKUP(B3043,'大货清单（不定期按GOMS更新）'!A:C,3,0)</f>
        <v>CL2316G-02</v>
      </c>
      <c r="E3043" s="27" t="str">
        <f>VLOOKUP(B3043,'大货清单（不定期按GOMS更新）'!A:H,4,0)</f>
        <v>DE,ES,CH,PL,FR,NL,RO,UA,LT,GR,DK,HU</v>
      </c>
      <c r="F3043" s="27" t="str">
        <f>VLOOKUP(B3043,'大货清单（不定期按GOMS更新）'!A:H,2,0)</f>
        <v>Floor One Switch S6 Pet</v>
      </c>
      <c r="G3043" s="28">
        <f>VLOOKUP(B3043,'大货清单（不定期按GOMS更新）'!A:I,9,FALSE)</f>
        <v>6974950105327</v>
      </c>
      <c r="H3043" s="27" t="str">
        <f>VLOOKUP(B3043,'大货清单（不定期按GOMS更新）'!A:H,7,0)</f>
        <v>Blue&amp;White</v>
      </c>
      <c r="I3043" s="27" t="str">
        <f>VLOOKUP(B3043,'大货清单（不定期按GOMS更新）'!A:F,6,FALSE)</f>
        <v>ACTIVE</v>
      </c>
      <c r="J3043" s="27" t="str">
        <f>VLOOKUP(B3043,'大货清单（不定期按GOMS更新）'!A:K,11,FALSE)</f>
        <v>12.5</v>
      </c>
      <c r="K3043" s="27" t="str">
        <f>VLOOKUP(B3043,'大货清单（不定期按GOMS更新）'!A:N,12,FALSE)</f>
        <v>772</v>
      </c>
      <c r="L3043" s="27" t="str">
        <f>VLOOKUP(B3043,'大货清单（不定期按GOMS更新）'!A:M,13,FALSE)</f>
        <v>386</v>
      </c>
      <c r="M3043" s="27" t="str">
        <f>VLOOKUP(B3043,'大货清单（不定期按GOMS更新）'!A:N,14,FALSE)</f>
        <v>325</v>
      </c>
      <c r="N3043" s="53" t="s">
        <v>1435</v>
      </c>
      <c r="O3043" s="27" t="str">
        <f>IFERROR(VLOOKUP(N3043,'散件迭代（不定期更新）'!C:J,8,FALSE),0)</f>
        <v>A36</v>
      </c>
      <c r="P3043" s="27" t="str">
        <f>IFERROR(VLOOKUP(N3043,'散件（更新）'!B:H,3,FALSE),0)</f>
        <v>206-2016-0603</v>
      </c>
      <c r="Q3043" s="27" t="str">
        <f>VLOOKUP(N3043,'散件（更新）'!B:H,2,FALSE)</f>
        <v>114-20160603</v>
      </c>
      <c r="R3043" s="27" t="str">
        <f>VLOOKUP(N3043,'散件（更新）'!B:H,7,FALSE)</f>
        <v>Carpet Brush</v>
      </c>
      <c r="S3043" s="27" t="str">
        <f>VLOOKUP(N3043,'散件（更新）'!B:E,4,FALSE)</f>
        <v>https://tineco-yxzt.oss-accelerate.aliyuncs.com/20231227/9VABP112000_1703640268036.png</v>
      </c>
      <c r="T3043" s="27" t="s">
        <v>8759</v>
      </c>
      <c r="U3043" s="28" t="str">
        <f>VLOOKUP(N3043,'散件（更新）'!B:G,6,FALSE)</f>
        <v>FB2116地毯刷PTC</v>
      </c>
      <c r="V3043" s="28" t="str">
        <f>VLOOKUP(N3043,'散件（更新）'!B:I,8,FALSE)</f>
        <v>6972200199393</v>
      </c>
    </row>
    <row r="3044" spans="1:22" ht="14.6">
      <c r="A3044" s="57">
        <v>46169</v>
      </c>
      <c r="B3044" s="131" t="s">
        <v>4173</v>
      </c>
      <c r="C3044" s="27" t="str">
        <f>VLOOKUP(B3044,'大货清单（不定期按GOMS更新）'!A:H,8,0)</f>
        <v>109-23160702</v>
      </c>
      <c r="D3044" s="27" t="str">
        <f>VLOOKUP(B3044,'大货清单（不定期按GOMS更新）'!A:C,3,0)</f>
        <v>CL2316G-02</v>
      </c>
      <c r="E3044" s="27" t="str">
        <f>VLOOKUP(B3044,'大货清单（不定期按GOMS更新）'!A:H,4,0)</f>
        <v>DE,ES,CH,PL,FR,NL,RO,UA,LT,GR,DK,HU</v>
      </c>
      <c r="F3044" s="27" t="str">
        <f>VLOOKUP(B3044,'大货清单（不定期按GOMS更新）'!A:H,2,0)</f>
        <v>Floor One Switch S6 Pet</v>
      </c>
      <c r="G3044" s="28">
        <f>VLOOKUP(B3044,'大货清单（不定期按GOMS更新）'!A:I,9,FALSE)</f>
        <v>6974950105327</v>
      </c>
      <c r="H3044" s="27" t="str">
        <f>VLOOKUP(B3044,'大货清单（不定期按GOMS更新）'!A:H,7,0)</f>
        <v>Blue&amp;White</v>
      </c>
      <c r="I3044" s="27" t="str">
        <f>VLOOKUP(B3044,'大货清单（不定期按GOMS更新）'!A:F,6,FALSE)</f>
        <v>ACTIVE</v>
      </c>
      <c r="J3044" s="27" t="str">
        <f>VLOOKUP(B3044,'大货清单（不定期按GOMS更新）'!A:K,11,FALSE)</f>
        <v>12.5</v>
      </c>
      <c r="K3044" s="27" t="str">
        <f>VLOOKUP(B3044,'大货清单（不定期按GOMS更新）'!A:N,12,FALSE)</f>
        <v>772</v>
      </c>
      <c r="L3044" s="27" t="str">
        <f>VLOOKUP(B3044,'大货清单（不定期按GOMS更新）'!A:M,13,FALSE)</f>
        <v>386</v>
      </c>
      <c r="M3044" s="27" t="str">
        <f>VLOOKUP(B3044,'大货清单（不定期按GOMS更新）'!A:N,14,FALSE)</f>
        <v>325</v>
      </c>
      <c r="N3044" s="53" t="s">
        <v>1372</v>
      </c>
      <c r="O3044" s="27" t="str">
        <f>IFERROR(VLOOKUP(N3044,'散件迭代（不定期更新）'!C:J,8,FALSE),0)</f>
        <v>A44</v>
      </c>
      <c r="P3044" s="27" t="str">
        <f>IFERROR(VLOOKUP(N3044,'散件（更新）'!B:H,3,FALSE),0)</f>
        <v>206-1873-0208</v>
      </c>
      <c r="Q3044" s="27" t="str">
        <f>VLOOKUP(N3044,'散件（更新）'!B:H,2,FALSE)</f>
        <v>114-18730208</v>
      </c>
      <c r="R3044" s="27" t="str">
        <f>VLOOKUP(N3044,'散件（更新）'!B:H,7,FALSE)</f>
        <v>2-in-1 dusting brush</v>
      </c>
      <c r="S3044" s="27" t="str">
        <f>VLOOKUP(N3044,'散件（更新）'!B:E,4,FALSE)</f>
        <v>https://tineco-yxzt.oss-accelerate.aliyuncs.com/product/114-18730208.png</v>
      </c>
      <c r="T3044" s="27" t="s">
        <v>8759</v>
      </c>
      <c r="U3044" s="28" t="str">
        <f>VLOOKUP(N3044,'散件（更新）'!B:G,6,FALSE)</f>
        <v>组合刷组件</v>
      </c>
      <c r="V3044" s="28" t="str">
        <f>VLOOKUP(N3044,'散件（更新）'!B:I,8,FALSE)</f>
        <v>6972200191502</v>
      </c>
    </row>
    <row r="3045" spans="1:22" ht="14.6">
      <c r="A3045" s="57">
        <v>46169</v>
      </c>
      <c r="B3045" s="137" t="s">
        <v>4173</v>
      </c>
      <c r="C3045" s="27" t="str">
        <f>VLOOKUP(B3045,'大货清单（不定期按GOMS更新）'!A:H,8,0)</f>
        <v>109-23160702</v>
      </c>
      <c r="D3045" s="27" t="str">
        <f>VLOOKUP(B3045,'大货清单（不定期按GOMS更新）'!A:C,3,0)</f>
        <v>CL2316G-02</v>
      </c>
      <c r="E3045" s="27" t="str">
        <f>VLOOKUP(B3045,'大货清单（不定期按GOMS更新）'!A:H,4,0)</f>
        <v>DE,ES,CH,PL,FR,NL,RO,UA,LT,GR,DK,HU</v>
      </c>
      <c r="F3045" s="27" t="str">
        <f>VLOOKUP(B3045,'大货清单（不定期按GOMS更新）'!A:H,2,0)</f>
        <v>Floor One Switch S6 Pet</v>
      </c>
      <c r="G3045" s="28">
        <f>VLOOKUP(B3045,'大货清单（不定期按GOMS更新）'!A:I,9,FALSE)</f>
        <v>6974950105327</v>
      </c>
      <c r="H3045" s="27" t="str">
        <f>VLOOKUP(B3045,'大货清单（不定期按GOMS更新）'!A:H,7,0)</f>
        <v>Blue&amp;White</v>
      </c>
      <c r="I3045" s="27" t="str">
        <f>VLOOKUP(B3045,'大货清单（不定期按GOMS更新）'!A:F,6,FALSE)</f>
        <v>ACTIVE</v>
      </c>
      <c r="J3045" s="27" t="str">
        <f>VLOOKUP(B3045,'大货清单（不定期按GOMS更新）'!A:K,11,FALSE)</f>
        <v>12.5</v>
      </c>
      <c r="K3045" s="27" t="str">
        <f>VLOOKUP(B3045,'大货清单（不定期按GOMS更新）'!A:N,12,FALSE)</f>
        <v>772</v>
      </c>
      <c r="L3045" s="27" t="str">
        <f>VLOOKUP(B3045,'大货清单（不定期按GOMS更新）'!A:M,13,FALSE)</f>
        <v>386</v>
      </c>
      <c r="M3045" s="27" t="str">
        <f>VLOOKUP(B3045,'大货清单（不定期按GOMS更新）'!A:N,14,FALSE)</f>
        <v>325</v>
      </c>
      <c r="N3045" s="140" t="s">
        <v>1361</v>
      </c>
      <c r="O3045" s="27">
        <f>IFERROR(VLOOKUP(N3045,'散件迭代（不定期更新）'!C:J,8,FALSE),0)</f>
        <v>0</v>
      </c>
      <c r="P3045" s="27" t="str">
        <f>IFERROR(VLOOKUP(N3045,'散件（更新）'!B:H,3,FALSE),0)</f>
        <v>206-1965-0506</v>
      </c>
      <c r="Q3045" s="27" t="str">
        <f>VLOOKUP(N3045,'散件（更新）'!B:H,2,FALSE)</f>
        <v>114-19650506</v>
      </c>
      <c r="R3045" s="27" t="str">
        <f>VLOOKUP(N3045,'散件（更新）'!B:H,7,FALSE)</f>
        <v>Mini Power Brush</v>
      </c>
      <c r="S3045" s="27" t="str">
        <f>VLOOKUP(N3045,'散件（更新）'!B:E,4,FALSE)</f>
        <v>https://tineco-yxzt.oss-accelerate.aliyuncs.com/20231219/9VSBM110000_1702948061711.png</v>
      </c>
      <c r="T3045" s="27" t="s">
        <v>8759</v>
      </c>
      <c r="U3045" s="28" t="str">
        <f>VLOOKUP(N3045,'散件（更新）'!B:G,6,FALSE)</f>
        <v>FB1965小电动（3pin）</v>
      </c>
      <c r="V3045" s="28" t="str">
        <f>VLOOKUP(N3045,'散件（更新）'!B:I,8,FALSE)</f>
        <v>6972200198945</v>
      </c>
    </row>
    <row r="3046" spans="1:22" ht="14.6">
      <c r="A3046" s="57">
        <v>46169</v>
      </c>
      <c r="B3046" s="137" t="s">
        <v>4173</v>
      </c>
      <c r="C3046" s="27" t="str">
        <f>VLOOKUP(B3046,'大货清单（不定期按GOMS更新）'!A:H,8,0)</f>
        <v>109-23160702</v>
      </c>
      <c r="D3046" s="27" t="str">
        <f>VLOOKUP(B3046,'大货清单（不定期按GOMS更新）'!A:C,3,0)</f>
        <v>CL2316G-02</v>
      </c>
      <c r="E3046" s="27" t="str">
        <f>VLOOKUP(B3046,'大货清单（不定期按GOMS更新）'!A:H,4,0)</f>
        <v>DE,ES,CH,PL,FR,NL,RO,UA,LT,GR,DK,HU</v>
      </c>
      <c r="F3046" s="27" t="str">
        <f>VLOOKUP(B3046,'大货清单（不定期按GOMS更新）'!A:H,2,0)</f>
        <v>Floor One Switch S6 Pet</v>
      </c>
      <c r="G3046" s="28">
        <f>VLOOKUP(B3046,'大货清单（不定期按GOMS更新）'!A:I,9,FALSE)</f>
        <v>6974950105327</v>
      </c>
      <c r="H3046" s="27" t="str">
        <f>VLOOKUP(B3046,'大货清单（不定期按GOMS更新）'!A:H,7,0)</f>
        <v>Blue&amp;White</v>
      </c>
      <c r="I3046" s="27" t="str">
        <f>VLOOKUP(B3046,'大货清单（不定期按GOMS更新）'!A:F,6,FALSE)</f>
        <v>ACTIVE</v>
      </c>
      <c r="J3046" s="27" t="str">
        <f>VLOOKUP(B3046,'大货清单（不定期按GOMS更新）'!A:K,11,FALSE)</f>
        <v>12.5</v>
      </c>
      <c r="K3046" s="27" t="str">
        <f>VLOOKUP(B3046,'大货清单（不定期按GOMS更新）'!A:N,12,FALSE)</f>
        <v>772</v>
      </c>
      <c r="L3046" s="27" t="str">
        <f>VLOOKUP(B3046,'大货清单（不定期按GOMS更新）'!A:M,13,FALSE)</f>
        <v>386</v>
      </c>
      <c r="M3046" s="27" t="str">
        <f>VLOOKUP(B3046,'大货清单（不定期按GOMS更新）'!A:N,14,FALSE)</f>
        <v>325</v>
      </c>
      <c r="N3046" s="140" t="s">
        <v>338</v>
      </c>
      <c r="O3046" s="27" t="str">
        <f>IFERROR(VLOOKUP(N3046,'散件迭代（不定期更新）'!C:J,8,FALSE),0)</f>
        <v>A42</v>
      </c>
      <c r="P3046" s="27" t="str">
        <f>IFERROR(VLOOKUP(N3046,'散件（更新）'!B:H,3,FALSE),0)</f>
        <v>206-1873-0209</v>
      </c>
      <c r="Q3046" s="27" t="str">
        <f>VLOOKUP(N3046,'散件（更新）'!B:H,2,FALSE)</f>
        <v>114-18730209</v>
      </c>
      <c r="R3046" s="27" t="str">
        <f>VLOOKUP(N3046,'散件（更新）'!B:H,7,FALSE)</f>
        <v>Crevice Tool</v>
      </c>
      <c r="S3046" s="27" t="str">
        <f>VLOOKUP(N3046,'散件（更新）'!B:E,4,FALSE)</f>
        <v>https://tineco-yxzt.oss-accelerate.aliyuncs.com/product/114-18730209.png</v>
      </c>
      <c r="T3046" s="27" t="s">
        <v>8759</v>
      </c>
      <c r="U3046" s="28" t="str">
        <f>VLOOKUP(N3046,'散件（更新）'!B:G,6,FALSE)</f>
        <v>扁吸组件</v>
      </c>
      <c r="V3046" s="28" t="str">
        <f>VLOOKUP(N3046,'散件（更新）'!B:I,8,FALSE)</f>
        <v>6972200191496</v>
      </c>
    </row>
    <row r="3047" spans="1:22" ht="14.6">
      <c r="A3047" s="57">
        <v>46169</v>
      </c>
      <c r="B3047" s="137" t="s">
        <v>4173</v>
      </c>
      <c r="C3047" s="27" t="str">
        <f>VLOOKUP(B3047,'大货清单（不定期按GOMS更新）'!A:H,8,0)</f>
        <v>109-23160702</v>
      </c>
      <c r="D3047" s="27" t="str">
        <f>VLOOKUP(B3047,'大货清单（不定期按GOMS更新）'!A:C,3,0)</f>
        <v>CL2316G-02</v>
      </c>
      <c r="E3047" s="27" t="str">
        <f>VLOOKUP(B3047,'大货清单（不定期按GOMS更新）'!A:H,4,0)</f>
        <v>DE,ES,CH,PL,FR,NL,RO,UA,LT,GR,DK,HU</v>
      </c>
      <c r="F3047" s="27" t="str">
        <f>VLOOKUP(B3047,'大货清单（不定期按GOMS更新）'!A:H,2,0)</f>
        <v>Floor One Switch S6 Pet</v>
      </c>
      <c r="G3047" s="28">
        <f>VLOOKUP(B3047,'大货清单（不定期按GOMS更新）'!A:I,9,FALSE)</f>
        <v>6974950105327</v>
      </c>
      <c r="H3047" s="27" t="str">
        <f>VLOOKUP(B3047,'大货清单（不定期按GOMS更新）'!A:H,7,0)</f>
        <v>Blue&amp;White</v>
      </c>
      <c r="I3047" s="27" t="str">
        <f>VLOOKUP(B3047,'大货清单（不定期按GOMS更新）'!A:F,6,FALSE)</f>
        <v>ACTIVE</v>
      </c>
      <c r="J3047" s="27" t="str">
        <f>VLOOKUP(B3047,'大货清单（不定期按GOMS更新）'!A:K,11,FALSE)</f>
        <v>12.5</v>
      </c>
      <c r="K3047" s="27" t="str">
        <f>VLOOKUP(B3047,'大货清单（不定期按GOMS更新）'!A:N,12,FALSE)</f>
        <v>772</v>
      </c>
      <c r="L3047" s="27" t="str">
        <f>VLOOKUP(B3047,'大货清单（不定期按GOMS更新）'!A:M,13,FALSE)</f>
        <v>386</v>
      </c>
      <c r="M3047" s="27" t="str">
        <f>VLOOKUP(B3047,'大货清单（不定期按GOMS更新）'!A:N,14,FALSE)</f>
        <v>325</v>
      </c>
      <c r="N3047" s="140" t="s">
        <v>3833</v>
      </c>
      <c r="O3047" s="27">
        <f>IFERROR(VLOOKUP(N3047,'散件迭代（不定期更新）'!C:J,8,FALSE),0)</f>
        <v>0</v>
      </c>
      <c r="P3047" s="27" t="str">
        <f>IFERROR(VLOOKUP(N3047,'散件（更新）'!B:H,3,FALSE),0)</f>
        <v>/</v>
      </c>
      <c r="Q3047" s="27" t="str">
        <f>VLOOKUP(N3047,'散件（更新）'!B:H,2,FALSE)</f>
        <v>114-22250005</v>
      </c>
      <c r="R3047" s="27" t="str">
        <f>VLOOKUP(N3047,'散件（更新）'!B:H,7,FALSE)</f>
        <v>Tube Assembly</v>
      </c>
      <c r="S3047" s="27">
        <f>VLOOKUP(N3047,'散件（更新）'!B:E,4,FALSE)</f>
        <v>0</v>
      </c>
      <c r="T3047" s="27" t="s">
        <v>8759</v>
      </c>
      <c r="U3047" s="28" t="str">
        <f>VLOOKUP(N3047,'散件（更新）'!B:G,6,FALSE)</f>
        <v>金属直管组件低配</v>
      </c>
      <c r="V3047" s="28">
        <f>VLOOKUP(N3047,'散件（更新）'!B:I,8,FALSE)</f>
        <v>6974950104795</v>
      </c>
    </row>
    <row r="3048" spans="1:22" ht="14.6">
      <c r="A3048" s="57">
        <v>46169</v>
      </c>
      <c r="B3048" s="137" t="s">
        <v>3926</v>
      </c>
      <c r="C3048" s="27" t="str">
        <f>VLOOKUP(B3048,'大货清单（不定期按GOMS更新）'!A:H,8,0)</f>
        <v>109-20410801</v>
      </c>
      <c r="D3048" s="27" t="str">
        <f>VLOOKUP(B3048,'大货清单（不定期按GOMS更新）'!A:C,3,0)</f>
        <v>CL2041H-01</v>
      </c>
      <c r="E3048" s="27" t="str">
        <f>VLOOKUP(B3048,'大货清单（不定期按GOMS更新）'!A:H,4,0)</f>
        <v>GB</v>
      </c>
      <c r="F3048" s="27" t="str">
        <f>VLOOKUP(B3048,'大货清单（不定期按GOMS更新）'!A:H,2,0)</f>
        <v>iFloor 2 Plus</v>
      </c>
      <c r="G3048" s="28">
        <f>VLOOKUP(B3048,'大货清单（不定期按GOMS更新）'!A:I,9,FALSE)</f>
        <v>6974950104900</v>
      </c>
      <c r="H3048" s="27" t="str">
        <f>VLOOKUP(B3048,'大货清单（不定期按GOMS更新）'!A:H,7,0)</f>
        <v>White&amp;Grey</v>
      </c>
      <c r="I3048" s="27" t="str">
        <f>VLOOKUP(B3048,'大货清单（不定期按GOMS更新）'!A:F,6,FALSE)</f>
        <v>PHASEOUT</v>
      </c>
      <c r="J3048" s="27" t="str">
        <f>VLOOKUP(B3048,'大货清单（不定期按GOMS更新）'!A:K,11,FALSE)</f>
        <v>6.7</v>
      </c>
      <c r="K3048" s="27" t="str">
        <f>VLOOKUP(B3048,'大货清单（不定期按GOMS更新）'!A:N,12,FALSE)</f>
        <v>674</v>
      </c>
      <c r="L3048" s="27" t="str">
        <f>VLOOKUP(B3048,'大货清单（不定期按GOMS更新）'!A:M,13,FALSE)</f>
        <v>291</v>
      </c>
      <c r="M3048" s="27" t="str">
        <f>VLOOKUP(B3048,'大货清单（不定期按GOMS更新）'!A:N,14,FALSE)</f>
        <v>338</v>
      </c>
      <c r="N3048" s="140" t="s">
        <v>1207</v>
      </c>
      <c r="O3048" s="27">
        <f>IFERROR(VLOOKUP(N3048,'散件迭代（不定期更新）'!C:J,8,FALSE),0)</f>
        <v>0</v>
      </c>
      <c r="P3048" s="27" t="str">
        <f>IFERROR(VLOOKUP(N3048,'散件（更新）'!B:H,3,FALSE),0)</f>
        <v>206-2041-0003</v>
      </c>
      <c r="Q3048" s="27" t="str">
        <f>VLOOKUP(N3048,'散件（更新）'!B:H,2,FALSE)</f>
        <v>114-20410003</v>
      </c>
      <c r="R3048" s="27" t="str">
        <f>VLOOKUP(N3048,'散件（更新）'!B:H,7,FALSE)</f>
        <v>Brush Roller Cover</v>
      </c>
      <c r="S3048" s="27" t="str">
        <f>VLOOKUP(N3048,'散件（更新）'!B:E,4,FALSE)</f>
        <v>https://tineco-yxzt.oss-accelerate.aliyuncs.com/20231219/9FWBC011100_1702948010020.png</v>
      </c>
      <c r="T3048" s="27" t="s">
        <v>8759</v>
      </c>
      <c r="U3048" s="28" t="str">
        <f>VLOOKUP(N3048,'散件（更新）'!B:G,6,FALSE)</f>
        <v>滚刷盖</v>
      </c>
      <c r="V3048" s="28" t="str">
        <f>VLOOKUP(N3048,'散件（更新）'!B:I,8,FALSE)</f>
        <v>6972200195753</v>
      </c>
    </row>
    <row r="3049" spans="1:22" ht="14.6">
      <c r="A3049" s="57">
        <v>46169</v>
      </c>
      <c r="B3049" s="137" t="s">
        <v>3926</v>
      </c>
      <c r="C3049" s="27" t="str">
        <f>VLOOKUP(B3049,'大货清单（不定期按GOMS更新）'!A:H,8,0)</f>
        <v>109-20410801</v>
      </c>
      <c r="D3049" s="27" t="str">
        <f>VLOOKUP(B3049,'大货清单（不定期按GOMS更新）'!A:C,3,0)</f>
        <v>CL2041H-01</v>
      </c>
      <c r="E3049" s="27" t="str">
        <f>VLOOKUP(B3049,'大货清单（不定期按GOMS更新）'!A:H,4,0)</f>
        <v>GB</v>
      </c>
      <c r="F3049" s="27" t="str">
        <f>VLOOKUP(B3049,'大货清单（不定期按GOMS更新）'!A:H,2,0)</f>
        <v>iFloor 2 Plus</v>
      </c>
      <c r="G3049" s="28">
        <f>VLOOKUP(B3049,'大货清单（不定期按GOMS更新）'!A:I,9,FALSE)</f>
        <v>6974950104900</v>
      </c>
      <c r="H3049" s="27" t="str">
        <f>VLOOKUP(B3049,'大货清单（不定期按GOMS更新）'!A:H,7,0)</f>
        <v>White&amp;Grey</v>
      </c>
      <c r="I3049" s="27" t="str">
        <f>VLOOKUP(B3049,'大货清单（不定期按GOMS更新）'!A:F,6,FALSE)</f>
        <v>PHASEOUT</v>
      </c>
      <c r="J3049" s="27" t="str">
        <f>VLOOKUP(B3049,'大货清单（不定期按GOMS更新）'!A:K,11,FALSE)</f>
        <v>6.7</v>
      </c>
      <c r="K3049" s="27" t="str">
        <f>VLOOKUP(B3049,'大货清单（不定期按GOMS更新）'!A:N,12,FALSE)</f>
        <v>674</v>
      </c>
      <c r="L3049" s="27" t="str">
        <f>VLOOKUP(B3049,'大货清单（不定期按GOMS更新）'!A:M,13,FALSE)</f>
        <v>291</v>
      </c>
      <c r="M3049" s="27" t="str">
        <f>VLOOKUP(B3049,'大货清单（不定期按GOMS更新）'!A:N,14,FALSE)</f>
        <v>338</v>
      </c>
      <c r="N3049" s="140" t="s">
        <v>1041</v>
      </c>
      <c r="O3049" s="27">
        <f>IFERROR(VLOOKUP(N3049,'散件迭代（不定期更新）'!C:J,8,FALSE),0)</f>
        <v>0</v>
      </c>
      <c r="P3049" s="27" t="str">
        <f>IFERROR(VLOOKUP(N3049,'散件（更新）'!B:H,3,FALSE),0)</f>
        <v>206-1879-0107</v>
      </c>
      <c r="Q3049" s="27" t="str">
        <f>VLOOKUP(N3049,'散件（更新）'!B:H,2,FALSE)</f>
        <v>114-18790107</v>
      </c>
      <c r="R3049" s="27" t="str">
        <f>VLOOKUP(N3049,'散件（更新）'!B:H,7,FALSE)</f>
        <v>Brush Roller</v>
      </c>
      <c r="S3049" s="27" t="str">
        <f>VLOOKUP(N3049,'散件（更新）'!B:E,4,FALSE)</f>
        <v>https://tineco-yxzt.oss-accelerate.aliyuncs.com/product/114-18790107.jpg</v>
      </c>
      <c r="T3049" s="27" t="s">
        <v>8759</v>
      </c>
      <c r="U3049" s="28" t="str">
        <f>VLOOKUP(N3049,'散件（更新）'!B:G,6,FALSE)</f>
        <v>滚刷组件</v>
      </c>
      <c r="V3049" s="28" t="str">
        <f>VLOOKUP(N3049,'散件（更新）'!B:I,8,FALSE)</f>
        <v>6972200191786</v>
      </c>
    </row>
    <row r="3050" spans="1:22" ht="14.6">
      <c r="A3050" s="57">
        <v>46169</v>
      </c>
      <c r="B3050" s="137" t="s">
        <v>3926</v>
      </c>
      <c r="C3050" s="27" t="str">
        <f>VLOOKUP(B3050,'大货清单（不定期按GOMS更新）'!A:H,8,0)</f>
        <v>109-20410801</v>
      </c>
      <c r="D3050" s="27" t="str">
        <f>VLOOKUP(B3050,'大货清单（不定期按GOMS更新）'!A:C,3,0)</f>
        <v>CL2041H-01</v>
      </c>
      <c r="E3050" s="27" t="str">
        <f>VLOOKUP(B3050,'大货清单（不定期按GOMS更新）'!A:H,4,0)</f>
        <v>GB</v>
      </c>
      <c r="F3050" s="27" t="str">
        <f>VLOOKUP(B3050,'大货清单（不定期按GOMS更新）'!A:H,2,0)</f>
        <v>iFloor 2 Plus</v>
      </c>
      <c r="G3050" s="28">
        <f>VLOOKUP(B3050,'大货清单（不定期按GOMS更新）'!A:I,9,FALSE)</f>
        <v>6974950104900</v>
      </c>
      <c r="H3050" s="27" t="str">
        <f>VLOOKUP(B3050,'大货清单（不定期按GOMS更新）'!A:H,7,0)</f>
        <v>White&amp;Grey</v>
      </c>
      <c r="I3050" s="27" t="str">
        <f>VLOOKUP(B3050,'大货清单（不定期按GOMS更新）'!A:F,6,FALSE)</f>
        <v>PHASEOUT</v>
      </c>
      <c r="J3050" s="27" t="str">
        <f>VLOOKUP(B3050,'大货清单（不定期按GOMS更新）'!A:K,11,FALSE)</f>
        <v>6.7</v>
      </c>
      <c r="K3050" s="27" t="str">
        <f>VLOOKUP(B3050,'大货清单（不定期按GOMS更新）'!A:N,12,FALSE)</f>
        <v>674</v>
      </c>
      <c r="L3050" s="27" t="str">
        <f>VLOOKUP(B3050,'大货清单（不定期按GOMS更新）'!A:M,13,FALSE)</f>
        <v>291</v>
      </c>
      <c r="M3050" s="27" t="str">
        <f>VLOOKUP(B3050,'大货清单（不定期按GOMS更新）'!A:N,14,FALSE)</f>
        <v>338</v>
      </c>
      <c r="N3050" s="140" t="s">
        <v>183</v>
      </c>
      <c r="O3050" s="27">
        <f>IFERROR(VLOOKUP(N3050,'散件迭代（不定期更新）'!C:J,8,FALSE),0)</f>
        <v>0</v>
      </c>
      <c r="P3050" s="27" t="str">
        <f>IFERROR(VLOOKUP(N3050,'散件（更新）'!B:H,3,FALSE),0)</f>
        <v>206-1762-0204</v>
      </c>
      <c r="Q3050" s="27" t="str">
        <f>VLOOKUP(N3050,'散件（更新）'!B:H,2,FALSE)</f>
        <v>114-17620204</v>
      </c>
      <c r="R3050" s="27" t="str">
        <f>VLOOKUP(N3050,'散件（更新）'!B:H,7,FALSE)</f>
        <v>Pre-filter assy</v>
      </c>
      <c r="S3050" s="27" t="str">
        <f>VLOOKUP(N3050,'散件（更新）'!B:E,4,FALSE)</f>
        <v>https://tineco-yxzt.oss-accelerate.aliyuncs.com/product/114-17620204.jpg</v>
      </c>
      <c r="T3050" s="27" t="s">
        <v>8759</v>
      </c>
      <c r="U3050" s="28" t="str">
        <f>VLOOKUP(N3050,'散件（更新）'!B:G,6,FALSE)</f>
        <v>回收桶过滤组件</v>
      </c>
      <c r="V3050" s="28" t="str">
        <f>VLOOKUP(N3050,'散件（更新）'!B:I,8,FALSE)</f>
        <v>6972200193155</v>
      </c>
    </row>
    <row r="3051" spans="1:22" ht="14.6">
      <c r="A3051" s="57">
        <v>46169</v>
      </c>
      <c r="B3051" s="137" t="s">
        <v>3926</v>
      </c>
      <c r="C3051" s="27" t="str">
        <f>VLOOKUP(B3051,'大货清单（不定期按GOMS更新）'!A:H,8,0)</f>
        <v>109-20410801</v>
      </c>
      <c r="D3051" s="27" t="str">
        <f>VLOOKUP(B3051,'大货清单（不定期按GOMS更新）'!A:C,3,0)</f>
        <v>CL2041H-01</v>
      </c>
      <c r="E3051" s="27" t="str">
        <f>VLOOKUP(B3051,'大货清单（不定期按GOMS更新）'!A:H,4,0)</f>
        <v>GB</v>
      </c>
      <c r="F3051" s="27" t="str">
        <f>VLOOKUP(B3051,'大货清单（不定期按GOMS更新）'!A:H,2,0)</f>
        <v>iFloor 2 Plus</v>
      </c>
      <c r="G3051" s="28">
        <f>VLOOKUP(B3051,'大货清单（不定期按GOMS更新）'!A:I,9,FALSE)</f>
        <v>6974950104900</v>
      </c>
      <c r="H3051" s="27" t="str">
        <f>VLOOKUP(B3051,'大货清单（不定期按GOMS更新）'!A:H,7,0)</f>
        <v>White&amp;Grey</v>
      </c>
      <c r="I3051" s="27" t="str">
        <f>VLOOKUP(B3051,'大货清单（不定期按GOMS更新）'!A:F,6,FALSE)</f>
        <v>PHASEOUT</v>
      </c>
      <c r="J3051" s="27" t="str">
        <f>VLOOKUP(B3051,'大货清单（不定期按GOMS更新）'!A:K,11,FALSE)</f>
        <v>6.7</v>
      </c>
      <c r="K3051" s="27" t="str">
        <f>VLOOKUP(B3051,'大货清单（不定期按GOMS更新）'!A:N,12,FALSE)</f>
        <v>674</v>
      </c>
      <c r="L3051" s="27" t="str">
        <f>VLOOKUP(B3051,'大货清单（不定期按GOMS更新）'!A:M,13,FALSE)</f>
        <v>291</v>
      </c>
      <c r="M3051" s="27" t="str">
        <f>VLOOKUP(B3051,'大货清单（不定期按GOMS更新）'!A:N,14,FALSE)</f>
        <v>338</v>
      </c>
      <c r="N3051" s="140" t="s">
        <v>528</v>
      </c>
      <c r="O3051" s="27" t="str">
        <f>IFERROR(VLOOKUP(N3051,'散件迭代（不定期更新）'!C:J,8,FALSE),0)</f>
        <v>A28</v>
      </c>
      <c r="P3051" s="27" t="str">
        <f>IFERROR(VLOOKUP(N3051,'散件（更新）'!B:H,3,FALSE),0)</f>
        <v>206-1879-0124</v>
      </c>
      <c r="Q3051" s="27" t="str">
        <f>VLOOKUP(N3051,'散件（更新）'!B:H,2,FALSE)</f>
        <v>114-18790124</v>
      </c>
      <c r="R3051" s="27" t="str">
        <f>VLOOKUP(N3051,'散件（更新）'!B:H,7,FALSE)</f>
        <v>Adapter</v>
      </c>
      <c r="S3051" s="27" t="str">
        <f>VLOOKUP(N3051,'散件（更新）'!B:E,4,FALSE)</f>
        <v>https://tineco-yxzt.oss-accelerate.aliyuncs.com/product/114-18790124.jpg</v>
      </c>
      <c r="T3051" s="27" t="s">
        <v>8759</v>
      </c>
      <c r="U3051" s="28" t="str">
        <f>VLOOKUP(N3051,'散件（更新）'!B:G,6,FALSE)</f>
        <v>适配器 （UK低配）</v>
      </c>
      <c r="V3051" s="28" t="str">
        <f>VLOOKUP(N3051,'散件（更新）'!B:I,8,FALSE)</f>
        <v>6972200192233</v>
      </c>
    </row>
    <row r="3052" spans="1:22" ht="14.6">
      <c r="A3052" s="57">
        <v>46169</v>
      </c>
      <c r="B3052" s="137" t="s">
        <v>3926</v>
      </c>
      <c r="C3052" s="27" t="str">
        <f>VLOOKUP(B3052,'大货清单（不定期按GOMS更新）'!A:H,8,0)</f>
        <v>109-20410801</v>
      </c>
      <c r="D3052" s="27" t="str">
        <f>VLOOKUP(B3052,'大货清单（不定期按GOMS更新）'!A:C,3,0)</f>
        <v>CL2041H-01</v>
      </c>
      <c r="E3052" s="27" t="str">
        <f>VLOOKUP(B3052,'大货清单（不定期按GOMS更新）'!A:H,4,0)</f>
        <v>GB</v>
      </c>
      <c r="F3052" s="27" t="str">
        <f>VLOOKUP(B3052,'大货清单（不定期按GOMS更新）'!A:H,2,0)</f>
        <v>iFloor 2 Plus</v>
      </c>
      <c r="G3052" s="28">
        <f>VLOOKUP(B3052,'大货清单（不定期按GOMS更新）'!A:I,9,FALSE)</f>
        <v>6974950104900</v>
      </c>
      <c r="H3052" s="27" t="str">
        <f>VLOOKUP(B3052,'大货清单（不定期按GOMS更新）'!A:H,7,0)</f>
        <v>White&amp;Grey</v>
      </c>
      <c r="I3052" s="27" t="str">
        <f>VLOOKUP(B3052,'大货清单（不定期按GOMS更新）'!A:F,6,FALSE)</f>
        <v>PHASEOUT</v>
      </c>
      <c r="J3052" s="27" t="str">
        <f>VLOOKUP(B3052,'大货清单（不定期按GOMS更新）'!A:K,11,FALSE)</f>
        <v>6.7</v>
      </c>
      <c r="K3052" s="27" t="str">
        <f>VLOOKUP(B3052,'大货清单（不定期按GOMS更新）'!A:N,12,FALSE)</f>
        <v>674</v>
      </c>
      <c r="L3052" s="27" t="str">
        <f>VLOOKUP(B3052,'大货清单（不定期按GOMS更新）'!A:M,13,FALSE)</f>
        <v>291</v>
      </c>
      <c r="M3052" s="27" t="str">
        <f>VLOOKUP(B3052,'大货清单（不定期按GOMS更新）'!A:N,14,FALSE)</f>
        <v>338</v>
      </c>
      <c r="N3052" s="140" t="s">
        <v>1197</v>
      </c>
      <c r="O3052" s="27">
        <f>IFERROR(VLOOKUP(N3052,'散件迭代（不定期更新）'!C:J,8,FALSE),0)</f>
        <v>0</v>
      </c>
      <c r="P3052" s="27" t="str">
        <f>IFERROR(VLOOKUP(N3052,'散件（更新）'!B:H,3,FALSE),0)</f>
        <v>206-2011-0102</v>
      </c>
      <c r="Q3052" s="27" t="str">
        <f>VLOOKUP(N3052,'散件（更新）'!B:H,2,FALSE)</f>
        <v>114-20110102</v>
      </c>
      <c r="R3052" s="27" t="str">
        <f>VLOOKUP(N3052,'散件（更新）'!B:H,7,FALSE)</f>
        <v>Charging Base</v>
      </c>
      <c r="S3052" s="27" t="str">
        <f>VLOOKUP(N3052,'散件（更新）'!B:E,4,FALSE)</f>
        <v>https://tineco-yxzt.oss-accelerate.aliyuncs.com/20231219/9FWPB041100_1702948018133.png</v>
      </c>
      <c r="T3052" s="27" t="s">
        <v>8759</v>
      </c>
      <c r="U3052" s="28" t="str">
        <f>VLOOKUP(N3052,'散件（更新）'!B:G,6,FALSE)</f>
        <v>托盘组件</v>
      </c>
      <c r="V3052" s="28" t="str">
        <f>VLOOKUP(N3052,'散件（更新）'!B:I,8,FALSE)</f>
        <v>6972200195005</v>
      </c>
    </row>
    <row r="3053" spans="1:22" ht="14.6">
      <c r="A3053" s="57">
        <v>46169</v>
      </c>
      <c r="B3053" s="137" t="s">
        <v>3926</v>
      </c>
      <c r="C3053" s="27" t="str">
        <f>VLOOKUP(B3053,'大货清单（不定期按GOMS更新）'!A:H,8,0)</f>
        <v>109-20410801</v>
      </c>
      <c r="D3053" s="27" t="str">
        <f>VLOOKUP(B3053,'大货清单（不定期按GOMS更新）'!A:C,3,0)</f>
        <v>CL2041H-01</v>
      </c>
      <c r="E3053" s="27" t="str">
        <f>VLOOKUP(B3053,'大货清单（不定期按GOMS更新）'!A:H,4,0)</f>
        <v>GB</v>
      </c>
      <c r="F3053" s="27" t="str">
        <f>VLOOKUP(B3053,'大货清单（不定期按GOMS更新）'!A:H,2,0)</f>
        <v>iFloor 2 Plus</v>
      </c>
      <c r="G3053" s="28">
        <f>VLOOKUP(B3053,'大货清单（不定期按GOMS更新）'!A:I,9,FALSE)</f>
        <v>6974950104900</v>
      </c>
      <c r="H3053" s="27" t="str">
        <f>VLOOKUP(B3053,'大货清单（不定期按GOMS更新）'!A:H,7,0)</f>
        <v>White&amp;Grey</v>
      </c>
      <c r="I3053" s="27" t="str">
        <f>VLOOKUP(B3053,'大货清单（不定期按GOMS更新）'!A:F,6,FALSE)</f>
        <v>PHASEOUT</v>
      </c>
      <c r="J3053" s="27" t="str">
        <f>VLOOKUP(B3053,'大货清单（不定期按GOMS更新）'!A:K,11,FALSE)</f>
        <v>6.7</v>
      </c>
      <c r="K3053" s="27" t="str">
        <f>VLOOKUP(B3053,'大货清单（不定期按GOMS更新）'!A:N,12,FALSE)</f>
        <v>674</v>
      </c>
      <c r="L3053" s="27" t="str">
        <f>VLOOKUP(B3053,'大货清单（不定期按GOMS更新）'!A:M,13,FALSE)</f>
        <v>291</v>
      </c>
      <c r="M3053" s="27" t="str">
        <f>VLOOKUP(B3053,'大货清单（不定期按GOMS更新）'!A:N,14,FALSE)</f>
        <v>338</v>
      </c>
      <c r="N3053" s="140" t="s">
        <v>1210</v>
      </c>
      <c r="O3053" s="27">
        <f>IFERROR(VLOOKUP(N3053,'散件迭代（不定期更新）'!C:J,8,FALSE),0)</f>
        <v>0</v>
      </c>
      <c r="P3053" s="27" t="str">
        <f>IFERROR(VLOOKUP(N3053,'散件（更新）'!B:H,3,FALSE),0)</f>
        <v>206-2041-0005</v>
      </c>
      <c r="Q3053" s="27" t="str">
        <f>VLOOKUP(N3053,'散件（更新）'!B:H,2,FALSE)</f>
        <v>114-20410005</v>
      </c>
      <c r="R3053" s="27" t="str">
        <f>VLOOKUP(N3053,'散件（更新）'!B:H,7,FALSE)</f>
        <v>Battery</v>
      </c>
      <c r="S3053" s="27" t="str">
        <f>VLOOKUP(N3053,'散件（更新）'!B:E,4,FALSE)</f>
        <v>https://tineco-yxzt.oss-accelerate.aliyuncs.com/20231219/9FWPT011100_1702948018880.png</v>
      </c>
      <c r="T3053" s="27" t="s">
        <v>8759</v>
      </c>
      <c r="U3053" s="28" t="str">
        <f>VLOOKUP(N3053,'散件（更新）'!B:G,6,FALSE)</f>
        <v>电池包</v>
      </c>
      <c r="V3053" s="28" t="str">
        <f>VLOOKUP(N3053,'散件（更新）'!B:I,8,FALSE)</f>
        <v>6972200197146</v>
      </c>
    </row>
    <row r="3054" spans="1:22" ht="14.6">
      <c r="A3054" s="57">
        <v>46169</v>
      </c>
      <c r="B3054" s="137" t="s">
        <v>3926</v>
      </c>
      <c r="C3054" s="27" t="str">
        <f>VLOOKUP(B3054,'大货清单（不定期按GOMS更新）'!A:H,8,0)</f>
        <v>109-20410801</v>
      </c>
      <c r="D3054" s="27" t="str">
        <f>VLOOKUP(B3054,'大货清单（不定期按GOMS更新）'!A:C,3,0)</f>
        <v>CL2041H-01</v>
      </c>
      <c r="E3054" s="27" t="str">
        <f>VLOOKUP(B3054,'大货清单（不定期按GOMS更新）'!A:H,4,0)</f>
        <v>GB</v>
      </c>
      <c r="F3054" s="27" t="str">
        <f>VLOOKUP(B3054,'大货清单（不定期按GOMS更新）'!A:H,2,0)</f>
        <v>iFloor 2 Plus</v>
      </c>
      <c r="G3054" s="28">
        <f>VLOOKUP(B3054,'大货清单（不定期按GOMS更新）'!A:I,9,FALSE)</f>
        <v>6974950104900</v>
      </c>
      <c r="H3054" s="27" t="str">
        <f>VLOOKUP(B3054,'大货清单（不定期按GOMS更新）'!A:H,7,0)</f>
        <v>White&amp;Grey</v>
      </c>
      <c r="I3054" s="27" t="str">
        <f>VLOOKUP(B3054,'大货清单（不定期按GOMS更新）'!A:F,6,FALSE)</f>
        <v>PHASEOUT</v>
      </c>
      <c r="J3054" s="27" t="str">
        <f>VLOOKUP(B3054,'大货清单（不定期按GOMS更新）'!A:K,11,FALSE)</f>
        <v>6.7</v>
      </c>
      <c r="K3054" s="27" t="str">
        <f>VLOOKUP(B3054,'大货清单（不定期按GOMS更新）'!A:N,12,FALSE)</f>
        <v>674</v>
      </c>
      <c r="L3054" s="27" t="str">
        <f>VLOOKUP(B3054,'大货清单（不定期按GOMS更新）'!A:M,13,FALSE)</f>
        <v>291</v>
      </c>
      <c r="M3054" s="27" t="str">
        <f>VLOOKUP(B3054,'大货清单（不定期按GOMS更新）'!A:N,14,FALSE)</f>
        <v>338</v>
      </c>
      <c r="N3054" s="140" t="s">
        <v>5362</v>
      </c>
      <c r="O3054" s="27">
        <f>IFERROR(VLOOKUP(N3054,'散件迭代（不定期更新）'!C:J,8,FALSE),0)</f>
        <v>0</v>
      </c>
      <c r="P3054" s="27" t="str">
        <f>IFERROR(VLOOKUP(N3054,'散件（更新）'!B:H,3,FALSE),0)</f>
        <v>/</v>
      </c>
      <c r="Q3054" s="27" t="str">
        <f>VLOOKUP(N3054,'散件（更新）'!B:H,2,FALSE)</f>
        <v>114-20410407</v>
      </c>
      <c r="R3054" s="27" t="str">
        <f>VLOOKUP(N3054,'散件（更新）'!B:H,7,FALSE)</f>
        <v>plastic part</v>
      </c>
      <c r="S3054" s="27" t="str">
        <f>VLOOKUP(N3054,'散件（更新）'!B:E,4,FALSE)</f>
        <v>https://tineco-yxzt.oss-accelerate.aliyuncs.com/20231219/9FWRH010000_1702948021301.png</v>
      </c>
      <c r="T3054" s="27" t="s">
        <v>8759</v>
      </c>
      <c r="U3054" s="28" t="str">
        <f>VLOOKUP(N3054,'散件（更新）'!B:G,6,FALSE)</f>
        <v>旋转接头组件</v>
      </c>
      <c r="V3054" s="28">
        <f>VLOOKUP(N3054,'散件（更新）'!B:I,8,FALSE)</f>
        <v>6974950104696</v>
      </c>
    </row>
    <row r="3055" spans="1:22" ht="14.6">
      <c r="A3055" s="57">
        <v>46169</v>
      </c>
      <c r="B3055" s="137" t="s">
        <v>3926</v>
      </c>
      <c r="C3055" s="27" t="str">
        <f>VLOOKUP(B3055,'大货清单（不定期按GOMS更新）'!A:H,8,0)</f>
        <v>109-20410801</v>
      </c>
      <c r="D3055" s="27" t="str">
        <f>VLOOKUP(B3055,'大货清单（不定期按GOMS更新）'!A:C,3,0)</f>
        <v>CL2041H-01</v>
      </c>
      <c r="E3055" s="27" t="str">
        <f>VLOOKUP(B3055,'大货清单（不定期按GOMS更新）'!A:H,4,0)</f>
        <v>GB</v>
      </c>
      <c r="F3055" s="27" t="str">
        <f>VLOOKUP(B3055,'大货清单（不定期按GOMS更新）'!A:H,2,0)</f>
        <v>iFloor 2 Plus</v>
      </c>
      <c r="G3055" s="28">
        <f>VLOOKUP(B3055,'大货清单（不定期按GOMS更新）'!A:I,9,FALSE)</f>
        <v>6974950104900</v>
      </c>
      <c r="H3055" s="27" t="str">
        <f>VLOOKUP(B3055,'大货清单（不定期按GOMS更新）'!A:H,7,0)</f>
        <v>White&amp;Grey</v>
      </c>
      <c r="I3055" s="27" t="str">
        <f>VLOOKUP(B3055,'大货清单（不定期按GOMS更新）'!A:F,6,FALSE)</f>
        <v>PHASEOUT</v>
      </c>
      <c r="J3055" s="27" t="str">
        <f>VLOOKUP(B3055,'大货清单（不定期按GOMS更新）'!A:K,11,FALSE)</f>
        <v>6.7</v>
      </c>
      <c r="K3055" s="27" t="str">
        <f>VLOOKUP(B3055,'大货清单（不定期按GOMS更新）'!A:N,12,FALSE)</f>
        <v>674</v>
      </c>
      <c r="L3055" s="27" t="str">
        <f>VLOOKUP(B3055,'大货清单（不定期按GOMS更新）'!A:M,13,FALSE)</f>
        <v>291</v>
      </c>
      <c r="M3055" s="27" t="str">
        <f>VLOOKUP(B3055,'大货清单（不定期按GOMS更新）'!A:N,14,FALSE)</f>
        <v>338</v>
      </c>
      <c r="N3055" s="140" t="s">
        <v>1203</v>
      </c>
      <c r="O3055" s="27">
        <f>IFERROR(VLOOKUP(N3055,'散件迭代（不定期更新）'!C:J,8,FALSE),0)</f>
        <v>0</v>
      </c>
      <c r="P3055" s="27" t="str">
        <f>IFERROR(VLOOKUP(N3055,'散件（更新）'!B:H,3,FALSE),0)</f>
        <v>206-1762-2123</v>
      </c>
      <c r="Q3055" s="27" t="str">
        <f>VLOOKUP(N3055,'散件（更新）'!B:H,2,FALSE)</f>
        <v>114-17622123</v>
      </c>
      <c r="R3055" s="27" t="str">
        <f>VLOOKUP(N3055,'散件（更新）'!B:H,7,FALSE)</f>
        <v>Motor</v>
      </c>
      <c r="S3055" s="27" t="str">
        <f>VLOOKUP(N3055,'散件（更新）'!B:E,4,FALSE)</f>
        <v>https://tineco-yxzt.oss-accelerate.aliyuncs.com/20231227/9FWRM021100_1703640265318.png</v>
      </c>
      <c r="T3055" s="27" t="s">
        <v>8759</v>
      </c>
      <c r="U3055" s="28" t="str">
        <f>VLOOKUP(N3055,'散件（更新）'!B:G,6,FALSE)</f>
        <v>风机装配组件</v>
      </c>
      <c r="V3055" s="28" t="str">
        <f>VLOOKUP(N3055,'散件（更新）'!B:I,8,FALSE)</f>
        <v>6972200194428</v>
      </c>
    </row>
    <row r="3056" spans="1:22" ht="14.6">
      <c r="A3056" s="57">
        <v>46169</v>
      </c>
      <c r="B3056" s="137" t="s">
        <v>3926</v>
      </c>
      <c r="C3056" s="27" t="str">
        <f>VLOOKUP(B3056,'大货清单（不定期按GOMS更新）'!A:H,8,0)</f>
        <v>109-20410801</v>
      </c>
      <c r="D3056" s="27" t="str">
        <f>VLOOKUP(B3056,'大货清单（不定期按GOMS更新）'!A:C,3,0)</f>
        <v>CL2041H-01</v>
      </c>
      <c r="E3056" s="27" t="str">
        <f>VLOOKUP(B3056,'大货清单（不定期按GOMS更新）'!A:H,4,0)</f>
        <v>GB</v>
      </c>
      <c r="F3056" s="27" t="str">
        <f>VLOOKUP(B3056,'大货清单（不定期按GOMS更新）'!A:H,2,0)</f>
        <v>iFloor 2 Plus</v>
      </c>
      <c r="G3056" s="28">
        <f>VLOOKUP(B3056,'大货清单（不定期按GOMS更新）'!A:I,9,FALSE)</f>
        <v>6974950104900</v>
      </c>
      <c r="H3056" s="27" t="str">
        <f>VLOOKUP(B3056,'大货清单（不定期按GOMS更新）'!A:H,7,0)</f>
        <v>White&amp;Grey</v>
      </c>
      <c r="I3056" s="27" t="str">
        <f>VLOOKUP(B3056,'大货清单（不定期按GOMS更新）'!A:F,6,FALSE)</f>
        <v>PHASEOUT</v>
      </c>
      <c r="J3056" s="27" t="str">
        <f>VLOOKUP(B3056,'大货清单（不定期按GOMS更新）'!A:K,11,FALSE)</f>
        <v>6.7</v>
      </c>
      <c r="K3056" s="27" t="str">
        <f>VLOOKUP(B3056,'大货清单（不定期按GOMS更新）'!A:N,12,FALSE)</f>
        <v>674</v>
      </c>
      <c r="L3056" s="27" t="str">
        <f>VLOOKUP(B3056,'大货清单（不定期按GOMS更新）'!A:M,13,FALSE)</f>
        <v>291</v>
      </c>
      <c r="M3056" s="27" t="str">
        <f>VLOOKUP(B3056,'大货清单（不定期按GOMS更新）'!A:N,14,FALSE)</f>
        <v>338</v>
      </c>
      <c r="N3056" s="140" t="s">
        <v>1066</v>
      </c>
      <c r="O3056" s="27">
        <f>IFERROR(VLOOKUP(N3056,'散件迭代（不定期更新）'!C:J,8,FALSE),0)</f>
        <v>0</v>
      </c>
      <c r="P3056" s="27" t="str">
        <f>IFERROR(VLOOKUP(N3056,'散件（更新）'!B:H,3,FALSE),0)</f>
        <v>206-1879-0703</v>
      </c>
      <c r="Q3056" s="27" t="str">
        <f>VLOOKUP(N3056,'散件（更新）'!B:H,2,FALSE)</f>
        <v>114-18790703</v>
      </c>
      <c r="R3056" s="27" t="str">
        <f>VLOOKUP(N3056,'散件（更新）'!B:H,7,FALSE)</f>
        <v>Motor</v>
      </c>
      <c r="S3056" s="27" t="str">
        <f>VLOOKUP(N3056,'散件（更新）'!B:E,4,FALSE)</f>
        <v>https://tineco-yxzt.oss-accelerate.aliyuncs.com/20231227/9FWRM031200_1703640265484.png</v>
      </c>
      <c r="T3056" s="27" t="s">
        <v>8759</v>
      </c>
      <c r="U3056" s="28" t="str">
        <f>VLOOKUP(N3056,'散件（更新）'!B:G,6,FALSE)</f>
        <v>地刷电机组件</v>
      </c>
      <c r="V3056" s="28" t="str">
        <f>VLOOKUP(N3056,'散件（更新）'!B:I,8,FALSE)</f>
        <v>6972200194404</v>
      </c>
    </row>
    <row r="3057" spans="1:22" ht="14.6">
      <c r="A3057" s="57">
        <v>46169</v>
      </c>
      <c r="B3057" s="137" t="s">
        <v>3926</v>
      </c>
      <c r="C3057" s="27" t="str">
        <f>VLOOKUP(B3057,'大货清单（不定期按GOMS更新）'!A:H,8,0)</f>
        <v>109-20410801</v>
      </c>
      <c r="D3057" s="27" t="str">
        <f>VLOOKUP(B3057,'大货清单（不定期按GOMS更新）'!A:C,3,0)</f>
        <v>CL2041H-01</v>
      </c>
      <c r="E3057" s="27" t="str">
        <f>VLOOKUP(B3057,'大货清单（不定期按GOMS更新）'!A:H,4,0)</f>
        <v>GB</v>
      </c>
      <c r="F3057" s="27" t="str">
        <f>VLOOKUP(B3057,'大货清单（不定期按GOMS更新）'!A:H,2,0)</f>
        <v>iFloor 2 Plus</v>
      </c>
      <c r="G3057" s="28">
        <f>VLOOKUP(B3057,'大货清单（不定期按GOMS更新）'!A:I,9,FALSE)</f>
        <v>6974950104900</v>
      </c>
      <c r="H3057" s="27" t="str">
        <f>VLOOKUP(B3057,'大货清单（不定期按GOMS更新）'!A:H,7,0)</f>
        <v>White&amp;Grey</v>
      </c>
      <c r="I3057" s="27" t="str">
        <f>VLOOKUP(B3057,'大货清单（不定期按GOMS更新）'!A:F,6,FALSE)</f>
        <v>PHASEOUT</v>
      </c>
      <c r="J3057" s="27" t="str">
        <f>VLOOKUP(B3057,'大货清单（不定期按GOMS更新）'!A:K,11,FALSE)</f>
        <v>6.7</v>
      </c>
      <c r="K3057" s="27" t="str">
        <f>VLOOKUP(B3057,'大货清单（不定期按GOMS更新）'!A:N,12,FALSE)</f>
        <v>674</v>
      </c>
      <c r="L3057" s="27" t="str">
        <f>VLOOKUP(B3057,'大货清单（不定期按GOMS更新）'!A:M,13,FALSE)</f>
        <v>291</v>
      </c>
      <c r="M3057" s="27" t="str">
        <f>VLOOKUP(B3057,'大货清单（不定期按GOMS更新）'!A:N,14,FALSE)</f>
        <v>338</v>
      </c>
      <c r="N3057" s="140" t="s">
        <v>1211</v>
      </c>
      <c r="O3057" s="27">
        <f>IFERROR(VLOOKUP(N3057,'散件迭代（不定期更新）'!C:J,8,FALSE),0)</f>
        <v>0</v>
      </c>
      <c r="P3057" s="27" t="str">
        <f>IFERROR(VLOOKUP(N3057,'散件（更新）'!B:H,3,FALSE),0)</f>
        <v>206-2041-0004</v>
      </c>
      <c r="Q3057" s="27" t="str">
        <f>VLOOKUP(N3057,'散件（更新）'!B:H,2,FALSE)</f>
        <v>114-20410004</v>
      </c>
      <c r="R3057" s="27" t="str">
        <f>VLOOKUP(N3057,'散件（更新）'!B:H,7,FALSE)</f>
        <v>PCBA</v>
      </c>
      <c r="S3057" s="27">
        <f>VLOOKUP(N3057,'散件（更新）'!B:E,4,FALSE)</f>
        <v>0</v>
      </c>
      <c r="T3057" s="27" t="s">
        <v>8759</v>
      </c>
      <c r="U3057" s="28" t="str">
        <f>VLOOKUP(N3057,'散件（更新）'!B:G,6,FALSE)</f>
        <v>主控板</v>
      </c>
      <c r="V3057" s="28" t="str">
        <f>VLOOKUP(N3057,'散件（更新）'!B:I,8,FALSE)</f>
        <v>6972200197139</v>
      </c>
    </row>
    <row r="3058" spans="1:22" ht="14.6">
      <c r="A3058" s="57">
        <v>46169</v>
      </c>
      <c r="B3058" s="137" t="s">
        <v>3926</v>
      </c>
      <c r="C3058" s="27" t="str">
        <f>VLOOKUP(B3058,'大货清单（不定期按GOMS更新）'!A:H,8,0)</f>
        <v>109-20410801</v>
      </c>
      <c r="D3058" s="27" t="str">
        <f>VLOOKUP(B3058,'大货清单（不定期按GOMS更新）'!A:C,3,0)</f>
        <v>CL2041H-01</v>
      </c>
      <c r="E3058" s="27" t="str">
        <f>VLOOKUP(B3058,'大货清单（不定期按GOMS更新）'!A:H,4,0)</f>
        <v>GB</v>
      </c>
      <c r="F3058" s="27" t="str">
        <f>VLOOKUP(B3058,'大货清单（不定期按GOMS更新）'!A:H,2,0)</f>
        <v>iFloor 2 Plus</v>
      </c>
      <c r="G3058" s="28">
        <f>VLOOKUP(B3058,'大货清单（不定期按GOMS更新）'!A:I,9,FALSE)</f>
        <v>6974950104900</v>
      </c>
      <c r="H3058" s="27" t="str">
        <f>VLOOKUP(B3058,'大货清单（不定期按GOMS更新）'!A:H,7,0)</f>
        <v>White&amp;Grey</v>
      </c>
      <c r="I3058" s="27" t="str">
        <f>VLOOKUP(B3058,'大货清单（不定期按GOMS更新）'!A:F,6,FALSE)</f>
        <v>PHASEOUT</v>
      </c>
      <c r="J3058" s="27" t="str">
        <f>VLOOKUP(B3058,'大货清单（不定期按GOMS更新）'!A:K,11,FALSE)</f>
        <v>6.7</v>
      </c>
      <c r="K3058" s="27" t="str">
        <f>VLOOKUP(B3058,'大货清单（不定期按GOMS更新）'!A:N,12,FALSE)</f>
        <v>674</v>
      </c>
      <c r="L3058" s="27" t="str">
        <f>VLOOKUP(B3058,'大货清单（不定期按GOMS更新）'!A:M,13,FALSE)</f>
        <v>291</v>
      </c>
      <c r="M3058" s="27" t="str">
        <f>VLOOKUP(B3058,'大货清单（不定期按GOMS更新）'!A:N,14,FALSE)</f>
        <v>338</v>
      </c>
      <c r="N3058" s="140" t="s">
        <v>1214</v>
      </c>
      <c r="O3058" s="27">
        <f>IFERROR(VLOOKUP(N3058,'散件迭代（不定期更新）'!C:J,8,FALSE),0)</f>
        <v>0</v>
      </c>
      <c r="P3058" s="27" t="str">
        <f>IFERROR(VLOOKUP(N3058,'散件（更新）'!B:H,3,FALSE),0)</f>
        <v>206-2041-0006</v>
      </c>
      <c r="Q3058" s="27" t="str">
        <f>VLOOKUP(N3058,'散件（更新）'!B:H,2,FALSE)</f>
        <v>114-20410006</v>
      </c>
      <c r="R3058" s="27" t="str">
        <f>VLOOKUP(N3058,'散件（更新）'!B:H,7,FALSE)</f>
        <v>Pump</v>
      </c>
      <c r="S3058" s="27" t="str">
        <f>VLOOKUP(N3058,'散件（更新）'!B:E,4,FALSE)</f>
        <v>https://tineco-yxzt.oss-accelerate.aliyuncs.com/20231219/9FWRU010000_1702948034501.png</v>
      </c>
      <c r="T3058" s="27" t="s">
        <v>8759</v>
      </c>
      <c r="U3058" s="28" t="str">
        <f>VLOOKUP(N3058,'散件（更新）'!B:G,6,FALSE)</f>
        <v>电磁泵</v>
      </c>
      <c r="V3058" s="28" t="str">
        <f>VLOOKUP(N3058,'散件（更新）'!B:I,8,FALSE)</f>
        <v>6972200197207</v>
      </c>
    </row>
    <row r="3059" spans="1:22" ht="14.6">
      <c r="A3059" s="57">
        <v>46169</v>
      </c>
      <c r="B3059" s="137" t="s">
        <v>3926</v>
      </c>
      <c r="C3059" s="27" t="str">
        <f>VLOOKUP(B3059,'大货清单（不定期按GOMS更新）'!A:H,8,0)</f>
        <v>109-20410801</v>
      </c>
      <c r="D3059" s="27" t="str">
        <f>VLOOKUP(B3059,'大货清单（不定期按GOMS更新）'!A:C,3,0)</f>
        <v>CL2041H-01</v>
      </c>
      <c r="E3059" s="27" t="str">
        <f>VLOOKUP(B3059,'大货清单（不定期按GOMS更新）'!A:H,4,0)</f>
        <v>GB</v>
      </c>
      <c r="F3059" s="27" t="str">
        <f>VLOOKUP(B3059,'大货清单（不定期按GOMS更新）'!A:H,2,0)</f>
        <v>iFloor 2 Plus</v>
      </c>
      <c r="G3059" s="28">
        <f>VLOOKUP(B3059,'大货清单（不定期按GOMS更新）'!A:I,9,FALSE)</f>
        <v>6974950104900</v>
      </c>
      <c r="H3059" s="27" t="str">
        <f>VLOOKUP(B3059,'大货清单（不定期按GOMS更新）'!A:H,7,0)</f>
        <v>White&amp;Grey</v>
      </c>
      <c r="I3059" s="27" t="str">
        <f>VLOOKUP(B3059,'大货清单（不定期按GOMS更新）'!A:F,6,FALSE)</f>
        <v>PHASEOUT</v>
      </c>
      <c r="J3059" s="27" t="str">
        <f>VLOOKUP(B3059,'大货清单（不定期按GOMS更新）'!A:K,11,FALSE)</f>
        <v>6.7</v>
      </c>
      <c r="K3059" s="27" t="str">
        <f>VLOOKUP(B3059,'大货清单（不定期按GOMS更新）'!A:N,12,FALSE)</f>
        <v>674</v>
      </c>
      <c r="L3059" s="27" t="str">
        <f>VLOOKUP(B3059,'大货清单（不定期按GOMS更新）'!A:M,13,FALSE)</f>
        <v>291</v>
      </c>
      <c r="M3059" s="27" t="str">
        <f>VLOOKUP(B3059,'大货清单（不定期按GOMS更新）'!A:N,14,FALSE)</f>
        <v>338</v>
      </c>
      <c r="N3059" s="131" t="s">
        <v>1043</v>
      </c>
      <c r="O3059" s="27" t="str">
        <f>IFERROR(VLOOKUP(N3059,'散件迭代（不定期更新）'!C:J,8,FALSE),0)</f>
        <v>A22</v>
      </c>
      <c r="P3059" s="27" t="str">
        <f>IFERROR(VLOOKUP(N3059,'散件（更新）'!B:H,3,FALSE),0)</f>
        <v>206-1879-0109</v>
      </c>
      <c r="Q3059" s="27" t="str">
        <f>VLOOKUP(N3059,'散件（更新）'!B:H,2,FALSE)</f>
        <v>114-18790109</v>
      </c>
      <c r="R3059" s="27" t="str">
        <f>VLOOKUP(N3059,'散件（更新）'!B:H,7,FALSE)</f>
        <v>3-In-1 Cleaning Tool</v>
      </c>
      <c r="S3059" s="27" t="str">
        <f>VLOOKUP(N3059,'散件（更新）'!B:E,4,FALSE)</f>
        <v>https://tineco-yxzt.oss-accelerate.aliyuncs.com/product/114-18790109.png</v>
      </c>
      <c r="T3059" s="27" t="s">
        <v>19304</v>
      </c>
      <c r="U3059" s="28" t="str">
        <f>VLOOKUP(N3059,'散件（更新）'!B:G,6,FALSE)</f>
        <v>AB1888清洁刷组件</v>
      </c>
      <c r="V3059" s="28" t="str">
        <f>VLOOKUP(N3059,'散件（更新）'!B:I,8,FALSE)</f>
        <v>6972200191809</v>
      </c>
    </row>
    <row r="3060" spans="1:22" ht="14.6">
      <c r="A3060" s="57">
        <v>46169</v>
      </c>
      <c r="B3060" s="137" t="s">
        <v>3926</v>
      </c>
      <c r="C3060" s="27" t="str">
        <f>VLOOKUP(B3060,'大货清单（不定期按GOMS更新）'!A:H,8,0)</f>
        <v>109-20410801</v>
      </c>
      <c r="D3060" s="27" t="str">
        <f>VLOOKUP(B3060,'大货清单（不定期按GOMS更新）'!A:C,3,0)</f>
        <v>CL2041H-01</v>
      </c>
      <c r="E3060" s="27" t="str">
        <f>VLOOKUP(B3060,'大货清单（不定期按GOMS更新）'!A:H,4,0)</f>
        <v>GB</v>
      </c>
      <c r="F3060" s="27" t="str">
        <f>VLOOKUP(B3060,'大货清单（不定期按GOMS更新）'!A:H,2,0)</f>
        <v>iFloor 2 Plus</v>
      </c>
      <c r="G3060" s="28">
        <f>VLOOKUP(B3060,'大货清单（不定期按GOMS更新）'!A:I,9,FALSE)</f>
        <v>6974950104900</v>
      </c>
      <c r="H3060" s="27" t="str">
        <f>VLOOKUP(B3060,'大货清单（不定期按GOMS更新）'!A:H,7,0)</f>
        <v>White&amp;Grey</v>
      </c>
      <c r="I3060" s="27" t="str">
        <f>VLOOKUP(B3060,'大货清单（不定期按GOMS更新）'!A:F,6,FALSE)</f>
        <v>PHASEOUT</v>
      </c>
      <c r="J3060" s="27" t="str">
        <f>VLOOKUP(B3060,'大货清单（不定期按GOMS更新）'!A:K,11,FALSE)</f>
        <v>6.7</v>
      </c>
      <c r="K3060" s="27" t="str">
        <f>VLOOKUP(B3060,'大货清单（不定期按GOMS更新）'!A:N,12,FALSE)</f>
        <v>674</v>
      </c>
      <c r="L3060" s="27" t="str">
        <f>VLOOKUP(B3060,'大货清单（不定期按GOMS更新）'!A:M,13,FALSE)</f>
        <v>291</v>
      </c>
      <c r="M3060" s="27" t="str">
        <f>VLOOKUP(B3060,'大货清单（不定期按GOMS更新）'!A:N,14,FALSE)</f>
        <v>338</v>
      </c>
      <c r="N3060" s="140" t="s">
        <v>1072</v>
      </c>
      <c r="O3060" s="27">
        <f>IFERROR(VLOOKUP(N3060,'散件迭代（不定期更新）'!C:J,8,FALSE),0)</f>
        <v>0</v>
      </c>
      <c r="P3060" s="27" t="str">
        <f>IFERROR(VLOOKUP(N3060,'散件（更新）'!B:H,3,FALSE),0)</f>
        <v>206-1879-0144</v>
      </c>
      <c r="Q3060" s="27" t="str">
        <f>VLOOKUP(N3060,'散件（更新）'!B:H,2,FALSE)</f>
        <v>114-18790144</v>
      </c>
      <c r="R3060" s="27" t="str">
        <f>VLOOKUP(N3060,'散件（更新）'!B:H,7,FALSE)</f>
        <v>scraper</v>
      </c>
      <c r="S3060" s="27" t="str">
        <f>VLOOKUP(N3060,'散件（更新）'!B:E,4,FALSE)</f>
        <v>https://tineco-yxzt.oss-accelerate.aliyuncs.com/20231227/9FWTS031100_1703640265746.png</v>
      </c>
      <c r="T3060" s="27" t="s">
        <v>8759</v>
      </c>
      <c r="U3060" s="28" t="str">
        <f>VLOOKUP(N3060,'散件（更新）'!B:G,6,FALSE)</f>
        <v>刮条组件</v>
      </c>
      <c r="V3060" s="28" t="str">
        <f>VLOOKUP(N3060,'散件（更新）'!B:I,8,FALSE)</f>
        <v>6972200192509</v>
      </c>
    </row>
    <row r="3061" spans="1:22" ht="14.6">
      <c r="A3061" s="57">
        <v>46169</v>
      </c>
      <c r="B3061" s="137" t="s">
        <v>3926</v>
      </c>
      <c r="C3061" s="27" t="str">
        <f>VLOOKUP(B3061,'大货清单（不定期按GOMS更新）'!A:H,8,0)</f>
        <v>109-20410801</v>
      </c>
      <c r="D3061" s="27" t="str">
        <f>VLOOKUP(B3061,'大货清单（不定期按GOMS更新）'!A:C,3,0)</f>
        <v>CL2041H-01</v>
      </c>
      <c r="E3061" s="27" t="str">
        <f>VLOOKUP(B3061,'大货清单（不定期按GOMS更新）'!A:H,4,0)</f>
        <v>GB</v>
      </c>
      <c r="F3061" s="27" t="str">
        <f>VLOOKUP(B3061,'大货清单（不定期按GOMS更新）'!A:H,2,0)</f>
        <v>iFloor 2 Plus</v>
      </c>
      <c r="G3061" s="28">
        <f>VLOOKUP(B3061,'大货清单（不定期按GOMS更新）'!A:I,9,FALSE)</f>
        <v>6974950104900</v>
      </c>
      <c r="H3061" s="27" t="str">
        <f>VLOOKUP(B3061,'大货清单（不定期按GOMS更新）'!A:H,7,0)</f>
        <v>White&amp;Grey</v>
      </c>
      <c r="I3061" s="27" t="str">
        <f>VLOOKUP(B3061,'大货清单（不定期按GOMS更新）'!A:F,6,FALSE)</f>
        <v>PHASEOUT</v>
      </c>
      <c r="J3061" s="27" t="str">
        <f>VLOOKUP(B3061,'大货清单（不定期按GOMS更新）'!A:K,11,FALSE)</f>
        <v>6.7</v>
      </c>
      <c r="K3061" s="27" t="str">
        <f>VLOOKUP(B3061,'大货清单（不定期按GOMS更新）'!A:N,12,FALSE)</f>
        <v>674</v>
      </c>
      <c r="L3061" s="27" t="str">
        <f>VLOOKUP(B3061,'大货清单（不定期按GOMS更新）'!A:M,13,FALSE)</f>
        <v>291</v>
      </c>
      <c r="M3061" s="27" t="str">
        <f>VLOOKUP(B3061,'大货清单（不定期按GOMS更新）'!A:N,14,FALSE)</f>
        <v>338</v>
      </c>
      <c r="N3061" s="140" t="s">
        <v>1212</v>
      </c>
      <c r="O3061" s="27">
        <f>IFERROR(VLOOKUP(N3061,'散件迭代（不定期更新）'!C:J,8,FALSE),0)</f>
        <v>0</v>
      </c>
      <c r="P3061" s="27" t="str">
        <f>IFERROR(VLOOKUP(N3061,'散件（更新）'!B:H,3,FALSE),0)</f>
        <v>206-2041-0002</v>
      </c>
      <c r="Q3061" s="27" t="str">
        <f>VLOOKUP(N3061,'散件（更新）'!B:H,2,FALSE)</f>
        <v>114-20410002</v>
      </c>
      <c r="R3061" s="27" t="str">
        <f>VLOOKUP(N3061,'散件（更新）'!B:H,7,FALSE)</f>
        <v>Clean Water Tank</v>
      </c>
      <c r="S3061" s="27" t="str">
        <f>VLOOKUP(N3061,'散件（更新）'!B:E,4,FALSE)</f>
        <v>https://tineco-yxzt.oss-accelerate.aliyuncs.com/20231219/9FWWC011100_1702948035783.png</v>
      </c>
      <c r="T3061" s="27" t="s">
        <v>8759</v>
      </c>
      <c r="U3061" s="28" t="str">
        <f>VLOOKUP(N3061,'散件（更新）'!B:G,6,FALSE)</f>
        <v>溶液桶</v>
      </c>
      <c r="V3061" s="28" t="str">
        <f>VLOOKUP(N3061,'散件（更新）'!B:I,8,FALSE)</f>
        <v>6972200195746</v>
      </c>
    </row>
    <row r="3062" spans="1:22" ht="14.6">
      <c r="A3062" s="57">
        <v>46169</v>
      </c>
      <c r="B3062" s="137" t="s">
        <v>3926</v>
      </c>
      <c r="C3062" s="27" t="str">
        <f>VLOOKUP(B3062,'大货清单（不定期按GOMS更新）'!A:H,8,0)</f>
        <v>109-20410801</v>
      </c>
      <c r="D3062" s="27" t="str">
        <f>VLOOKUP(B3062,'大货清单（不定期按GOMS更新）'!A:C,3,0)</f>
        <v>CL2041H-01</v>
      </c>
      <c r="E3062" s="27" t="str">
        <f>VLOOKUP(B3062,'大货清单（不定期按GOMS更新）'!A:H,4,0)</f>
        <v>GB</v>
      </c>
      <c r="F3062" s="27" t="str">
        <f>VLOOKUP(B3062,'大货清单（不定期按GOMS更新）'!A:H,2,0)</f>
        <v>iFloor 2 Plus</v>
      </c>
      <c r="G3062" s="28">
        <f>VLOOKUP(B3062,'大货清单（不定期按GOMS更新）'!A:I,9,FALSE)</f>
        <v>6974950104900</v>
      </c>
      <c r="H3062" s="27" t="str">
        <f>VLOOKUP(B3062,'大货清单（不定期按GOMS更新）'!A:H,7,0)</f>
        <v>White&amp;Grey</v>
      </c>
      <c r="I3062" s="27" t="str">
        <f>VLOOKUP(B3062,'大货清单（不定期按GOMS更新）'!A:F,6,FALSE)</f>
        <v>PHASEOUT</v>
      </c>
      <c r="J3062" s="27" t="str">
        <f>VLOOKUP(B3062,'大货清单（不定期按GOMS更新）'!A:K,11,FALSE)</f>
        <v>6.7</v>
      </c>
      <c r="K3062" s="27" t="str">
        <f>VLOOKUP(B3062,'大货清单（不定期按GOMS更新）'!A:N,12,FALSE)</f>
        <v>674</v>
      </c>
      <c r="L3062" s="27" t="str">
        <f>VLOOKUP(B3062,'大货清单（不定期按GOMS更新）'!A:M,13,FALSE)</f>
        <v>291</v>
      </c>
      <c r="M3062" s="27" t="str">
        <f>VLOOKUP(B3062,'大货清单（不定期按GOMS更新）'!A:N,14,FALSE)</f>
        <v>338</v>
      </c>
      <c r="N3062" s="140" t="s">
        <v>186</v>
      </c>
      <c r="O3062" s="27" t="str">
        <f>IFERROR(VLOOKUP(N3062,'散件迭代（不定期更新）'!C:J,8,FALSE),0)</f>
        <v>A46</v>
      </c>
      <c r="P3062" s="27" t="str">
        <f>IFERROR(VLOOKUP(N3062,'散件（更新）'!B:H,3,FALSE),0)</f>
        <v>206-1762-0206</v>
      </c>
      <c r="Q3062" s="27" t="str">
        <f>VLOOKUP(N3062,'散件（更新）'!B:H,2,FALSE)</f>
        <v>114-17620206</v>
      </c>
      <c r="R3062" s="27" t="str">
        <f>VLOOKUP(N3062,'散件（更新）'!B:H,7,FALSE)</f>
        <v>Dirt water tank</v>
      </c>
      <c r="S3062" s="27" t="str">
        <f>VLOOKUP(N3062,'散件（更新）'!B:E,4,FALSE)</f>
        <v>https://tineco-yxzt.oss-accelerate.aliyuncs.com/product/114-17620206.jpg</v>
      </c>
      <c r="T3062" s="27" t="s">
        <v>8759</v>
      </c>
      <c r="U3062" s="28" t="str">
        <f>VLOOKUP(N3062,'散件（更新）'!B:G,6,FALSE)</f>
        <v>回收桶组件
362-1762-1205</v>
      </c>
      <c r="V3062" s="28" t="str">
        <f>VLOOKUP(N3062,'散件（更新）'!B:I,8,FALSE)</f>
        <v>6972200193162</v>
      </c>
    </row>
    <row r="3063" spans="1:22" ht="14.6">
      <c r="A3063" s="57">
        <v>46169</v>
      </c>
      <c r="B3063" s="137" t="s">
        <v>3926</v>
      </c>
      <c r="C3063" s="27" t="str">
        <f>VLOOKUP(B3063,'大货清单（不定期按GOMS更新）'!A:H,8,0)</f>
        <v>109-20410801</v>
      </c>
      <c r="D3063" s="27" t="str">
        <f>VLOOKUP(B3063,'大货清单（不定期按GOMS更新）'!A:C,3,0)</f>
        <v>CL2041H-01</v>
      </c>
      <c r="E3063" s="27" t="str">
        <f>VLOOKUP(B3063,'大货清单（不定期按GOMS更新）'!A:H,4,0)</f>
        <v>GB</v>
      </c>
      <c r="F3063" s="27" t="str">
        <f>VLOOKUP(B3063,'大货清单（不定期按GOMS更新）'!A:H,2,0)</f>
        <v>iFloor 2 Plus</v>
      </c>
      <c r="G3063" s="28">
        <f>VLOOKUP(B3063,'大货清单（不定期按GOMS更新）'!A:I,9,FALSE)</f>
        <v>6974950104900</v>
      </c>
      <c r="H3063" s="27" t="str">
        <f>VLOOKUP(B3063,'大货清单（不定期按GOMS更新）'!A:H,7,0)</f>
        <v>White&amp;Grey</v>
      </c>
      <c r="I3063" s="27" t="str">
        <f>VLOOKUP(B3063,'大货清单（不定期按GOMS更新）'!A:F,6,FALSE)</f>
        <v>PHASEOUT</v>
      </c>
      <c r="J3063" s="27" t="str">
        <f>VLOOKUP(B3063,'大货清单（不定期按GOMS更新）'!A:K,11,FALSE)</f>
        <v>6.7</v>
      </c>
      <c r="K3063" s="27" t="str">
        <f>VLOOKUP(B3063,'大货清单（不定期按GOMS更新）'!A:N,12,FALSE)</f>
        <v>674</v>
      </c>
      <c r="L3063" s="27" t="str">
        <f>VLOOKUP(B3063,'大货清单（不定期按GOMS更新）'!A:M,13,FALSE)</f>
        <v>291</v>
      </c>
      <c r="M3063" s="27" t="str">
        <f>VLOOKUP(B3063,'大货清单（不定期按GOMS更新）'!A:N,14,FALSE)</f>
        <v>338</v>
      </c>
      <c r="N3063" s="140" t="s">
        <v>1225</v>
      </c>
      <c r="O3063" s="27">
        <f>IFERROR(VLOOKUP(N3063,'散件迭代（不定期更新）'!C:J,8,FALSE),0)</f>
        <v>0</v>
      </c>
      <c r="P3063" s="27" t="str">
        <f>IFERROR(VLOOKUP(N3063,'散件（更新）'!B:H,3,FALSE),0)</f>
        <v>206-1756-0099</v>
      </c>
      <c r="Q3063" s="27" t="str">
        <f>VLOOKUP(N3063,'散件（更新）'!B:H,2,FALSE)</f>
        <v>114-17560099</v>
      </c>
      <c r="R3063" s="27" t="str">
        <f>VLOOKUP(N3063,'散件（更新）'!B:H,7,FALSE)</f>
        <v>Repair Wheel</v>
      </c>
      <c r="S3063" s="27" t="str">
        <f>VLOOKUP(N3063,'散件（更新）'!B:E,4,FALSE)</f>
        <v>https://tineco-yxzt.oss-accelerate.aliyuncs.com/20231219/9VSRW100200_1702948075442.png</v>
      </c>
      <c r="T3063" s="27" t="s">
        <v>8759</v>
      </c>
      <c r="U3063" s="28" t="str">
        <f>VLOOKUP(N3063,'散件（更新）'!B:G,6,FALSE)</f>
        <v>地刷小轮+小轮轴组件</v>
      </c>
      <c r="V3063" s="28" t="str">
        <f>VLOOKUP(N3063,'散件（更新）'!B:I,8,FALSE)</f>
        <v>6972200194046</v>
      </c>
    </row>
    <row r="3064" spans="1:22" ht="14.6">
      <c r="A3064" s="57">
        <v>46169</v>
      </c>
      <c r="B3064" s="137" t="s">
        <v>3915</v>
      </c>
      <c r="C3064" s="27" t="str">
        <f>VLOOKUP(B3064,'大货清单（不定期按GOMS更新）'!A:H,8,0)</f>
        <v>107-19790702</v>
      </c>
      <c r="D3064" s="27" t="str">
        <f>VLOOKUP(B3064,'大货清单（不定期按GOMS更新）'!A:C,3,0)</f>
        <v>ZB1979G-02</v>
      </c>
      <c r="E3064" s="27" t="str">
        <f>VLOOKUP(B3064,'大货清单（不定期按GOMS更新）'!A:H,4,0)</f>
        <v>GB</v>
      </c>
      <c r="F3064" s="27" t="str">
        <f>VLOOKUP(B3064,'大货清单（不定期按GOMS更新）'!A:H,2,0)</f>
        <v>PURE ONE X PET</v>
      </c>
      <c r="G3064" s="28">
        <f>VLOOKUP(B3064,'大货清单（不定期按GOMS更新）'!A:I,9,FALSE)</f>
        <v>6974950104658</v>
      </c>
      <c r="H3064" s="27" t="str">
        <f>VLOOKUP(B3064,'大货清单（不定期按GOMS更新）'!A:H,7,0)</f>
        <v>White/Black</v>
      </c>
      <c r="I3064" s="27" t="str">
        <f>VLOOKUP(B3064,'大货清单（不定期按GOMS更新）'!A:F,6,FALSE)</f>
        <v>PHASEOUT</v>
      </c>
      <c r="J3064" s="27" t="str">
        <f>VLOOKUP(B3064,'大货清单（不定期按GOMS更新）'!A:K,11,FALSE)</f>
        <v>4.95</v>
      </c>
      <c r="K3064" s="27" t="str">
        <f>VLOOKUP(B3064,'大货清单（不定期按GOMS更新）'!A:N,12,FALSE)</f>
        <v>454</v>
      </c>
      <c r="L3064" s="27" t="str">
        <f>VLOOKUP(B3064,'大货清单（不定期按GOMS更新）'!A:M,13,FALSE)</f>
        <v>229</v>
      </c>
      <c r="M3064" s="27" t="str">
        <f>VLOOKUP(B3064,'大货清单（不定期按GOMS更新）'!A:N,14,FALSE)</f>
        <v>327</v>
      </c>
      <c r="N3064" s="140" t="s">
        <v>1218</v>
      </c>
      <c r="O3064" s="27">
        <f>IFERROR(VLOOKUP(N3064,'散件迭代（不定期更新）'!C:J,8,FALSE),0)</f>
        <v>0</v>
      </c>
      <c r="P3064" s="27" t="str">
        <f>IFERROR(VLOOKUP(N3064,'散件（更新）'!B:H,3,FALSE),0)</f>
        <v>206-2029-0614</v>
      </c>
      <c r="Q3064" s="27" t="str">
        <f>VLOOKUP(N3064,'散件（更新）'!B:H,2,FALSE)</f>
        <v>114-20290614</v>
      </c>
      <c r="R3064" s="27" t="str">
        <f>VLOOKUP(N3064,'散件（更新）'!B:H,7,FALSE)</f>
        <v>Repair Wheel</v>
      </c>
      <c r="S3064" s="27" t="str">
        <f>VLOOKUP(N3064,'散件（更新）'!B:E,4,FALSE)</f>
        <v>https://tineco-yxzt.oss-accelerate.aliyuncs.com/20231219/9SWRW100000_1702948048100.png</v>
      </c>
      <c r="T3064" s="27" t="s">
        <v>8759</v>
      </c>
      <c r="U3064" s="28" t="str">
        <f>VLOOKUP(N3064,'散件（更新）'!B:G,6,FALSE)</f>
        <v>小轮包胶组件（2个小轮+2个轴）</v>
      </c>
      <c r="V3064" s="28" t="str">
        <f>VLOOKUP(N3064,'散件（更新）'!B:I,8,FALSE)</f>
        <v>6972200198358</v>
      </c>
    </row>
    <row r="3065" spans="1:22" ht="14.6">
      <c r="A3065" s="57">
        <v>46169</v>
      </c>
      <c r="B3065" s="137" t="s">
        <v>3915</v>
      </c>
      <c r="C3065" s="27" t="str">
        <f>VLOOKUP(B3065,'大货清单（不定期按GOMS更新）'!A:H,8,0)</f>
        <v>107-19790702</v>
      </c>
      <c r="D3065" s="27" t="str">
        <f>VLOOKUP(B3065,'大货清单（不定期按GOMS更新）'!A:C,3,0)</f>
        <v>ZB1979G-02</v>
      </c>
      <c r="E3065" s="27" t="str">
        <f>VLOOKUP(B3065,'大货清单（不定期按GOMS更新）'!A:H,4,0)</f>
        <v>GB</v>
      </c>
      <c r="F3065" s="27" t="str">
        <f>VLOOKUP(B3065,'大货清单（不定期按GOMS更新）'!A:H,2,0)</f>
        <v>PURE ONE X PET</v>
      </c>
      <c r="G3065" s="28">
        <f>VLOOKUP(B3065,'大货清单（不定期按GOMS更新）'!A:I,9,FALSE)</f>
        <v>6974950104658</v>
      </c>
      <c r="H3065" s="27" t="str">
        <f>VLOOKUP(B3065,'大货清单（不定期按GOMS更新）'!A:H,7,0)</f>
        <v>White/Black</v>
      </c>
      <c r="I3065" s="27" t="str">
        <f>VLOOKUP(B3065,'大货清单（不定期按GOMS更新）'!A:F,6,FALSE)</f>
        <v>PHASEOUT</v>
      </c>
      <c r="J3065" s="27" t="str">
        <f>VLOOKUP(B3065,'大货清单（不定期按GOMS更新）'!A:K,11,FALSE)</f>
        <v>4.95</v>
      </c>
      <c r="K3065" s="27" t="str">
        <f>VLOOKUP(B3065,'大货清单（不定期按GOMS更新）'!A:N,12,FALSE)</f>
        <v>454</v>
      </c>
      <c r="L3065" s="27" t="str">
        <f>VLOOKUP(B3065,'大货清单（不定期按GOMS更新）'!A:M,13,FALSE)</f>
        <v>229</v>
      </c>
      <c r="M3065" s="27" t="str">
        <f>VLOOKUP(B3065,'大货清单（不定期按GOMS更新）'!A:N,14,FALSE)</f>
        <v>327</v>
      </c>
      <c r="N3065" s="140" t="s">
        <v>1227</v>
      </c>
      <c r="O3065" s="27" t="str">
        <f>IFERROR(VLOOKUP(N3065,'散件迭代（不定期更新）'!C:J,8,FALSE),0)</f>
        <v>A38</v>
      </c>
      <c r="P3065" s="27" t="str">
        <f>IFERROR(VLOOKUP(N3065,'散件（更新）'!B:H,3,FALSE),0)</f>
        <v>206-1756-0235</v>
      </c>
      <c r="Q3065" s="27" t="str">
        <f>VLOOKUP(N3065,'散件（更新）'!B:H,2,FALSE)</f>
        <v>114-17560235</v>
      </c>
      <c r="R3065" s="27" t="str">
        <f>VLOOKUP(N3065,'散件（更新）'!B:H,7,FALSE)</f>
        <v>1*Pre-filter cleaning tool &amp; 2* filters</v>
      </c>
      <c r="S3065" s="27" t="str">
        <f>VLOOKUP(N3065,'散件（更新）'!B:E,4,FALSE)</f>
        <v>https://tineco-yxzt.oss-accelerate.aliyuncs.com/product/114-17560235.jpg</v>
      </c>
      <c r="T3065" s="27" t="s">
        <v>8759</v>
      </c>
      <c r="U3065" s="28" t="str">
        <f>VLOOKUP(N3065,'散件（更新）'!B:G,6,FALSE)</f>
        <v>ZB1769B 滤芯清洁刷+进风过滤棉组件*2</v>
      </c>
      <c r="V3065" s="28" t="str">
        <f>VLOOKUP(N3065,'散件（更新）'!B:I,8,FALSE)</f>
        <v>6972200191601</v>
      </c>
    </row>
    <row r="3066" spans="1:22" ht="14.6">
      <c r="A3066" s="57">
        <v>46169</v>
      </c>
      <c r="B3066" s="137" t="s">
        <v>3915</v>
      </c>
      <c r="C3066" s="27" t="str">
        <f>VLOOKUP(B3066,'大货清单（不定期按GOMS更新）'!A:H,8,0)</f>
        <v>107-19790702</v>
      </c>
      <c r="D3066" s="27" t="str">
        <f>VLOOKUP(B3066,'大货清单（不定期按GOMS更新）'!A:C,3,0)</f>
        <v>ZB1979G-02</v>
      </c>
      <c r="E3066" s="27" t="str">
        <f>VLOOKUP(B3066,'大货清单（不定期按GOMS更新）'!A:H,4,0)</f>
        <v>GB</v>
      </c>
      <c r="F3066" s="27" t="str">
        <f>VLOOKUP(B3066,'大货清单（不定期按GOMS更新）'!A:H,2,0)</f>
        <v>PURE ONE X PET</v>
      </c>
      <c r="G3066" s="28">
        <f>VLOOKUP(B3066,'大货清单（不定期按GOMS更新）'!A:I,9,FALSE)</f>
        <v>6974950104658</v>
      </c>
      <c r="H3066" s="27" t="str">
        <f>VLOOKUP(B3066,'大货清单（不定期按GOMS更新）'!A:H,7,0)</f>
        <v>White/Black</v>
      </c>
      <c r="I3066" s="27" t="str">
        <f>VLOOKUP(B3066,'大货清单（不定期按GOMS更新）'!A:F,6,FALSE)</f>
        <v>PHASEOUT</v>
      </c>
      <c r="J3066" s="27" t="str">
        <f>VLOOKUP(B3066,'大货清单（不定期按GOMS更新）'!A:K,11,FALSE)</f>
        <v>4.95</v>
      </c>
      <c r="K3066" s="27" t="str">
        <f>VLOOKUP(B3066,'大货清单（不定期按GOMS更新）'!A:N,12,FALSE)</f>
        <v>454</v>
      </c>
      <c r="L3066" s="27" t="str">
        <f>VLOOKUP(B3066,'大货清单（不定期按GOMS更新）'!A:M,13,FALSE)</f>
        <v>229</v>
      </c>
      <c r="M3066" s="27" t="str">
        <f>VLOOKUP(B3066,'大货清单（不定期按GOMS更新）'!A:N,14,FALSE)</f>
        <v>327</v>
      </c>
      <c r="N3066" s="140" t="s">
        <v>1228</v>
      </c>
      <c r="O3066" s="27">
        <f>IFERROR(VLOOKUP(N3066,'散件迭代（不定期更新）'!C:J,8,FALSE),0)</f>
        <v>0</v>
      </c>
      <c r="P3066" s="27" t="str">
        <f>IFERROR(VLOOKUP(N3066,'散件（更新）'!B:H,3,FALSE),0)</f>
        <v>206-1756-0204</v>
      </c>
      <c r="Q3066" s="27" t="str">
        <f>VLOOKUP(N3066,'散件（更新）'!B:H,2,FALSE)</f>
        <v>114-17560204</v>
      </c>
      <c r="R3066" s="27" t="str">
        <f>VLOOKUP(N3066,'散件（更新）'!B:H,7,FALSE)</f>
        <v>FILTER</v>
      </c>
      <c r="S3066" s="27" t="str">
        <f>VLOOKUP(N3066,'散件（更新）'!B:E,4,FALSE)</f>
        <v>https://tineco-yxzt.oss-accelerate.aliyuncs.com/product/114-17560204.jpg</v>
      </c>
      <c r="T3066" s="27" t="s">
        <v>8759</v>
      </c>
      <c r="U3066" s="28" t="str">
        <f>VLOOKUP(N3066,'散件（更新）'!B:G,6,FALSE)</f>
        <v>ZB1756 进风滤棉组件</v>
      </c>
      <c r="V3066" s="28" t="str">
        <f>VLOOKUP(N3066,'散件（更新）'!B:I,8,FALSE)</f>
        <v>6972200191182</v>
      </c>
    </row>
    <row r="3067" spans="1:22" ht="14.6">
      <c r="A3067" s="57">
        <v>46169</v>
      </c>
      <c r="B3067" s="137" t="s">
        <v>3915</v>
      </c>
      <c r="C3067" s="27" t="str">
        <f>VLOOKUP(B3067,'大货清单（不定期按GOMS更新）'!A:H,8,0)</f>
        <v>107-19790702</v>
      </c>
      <c r="D3067" s="27" t="str">
        <f>VLOOKUP(B3067,'大货清单（不定期按GOMS更新）'!A:C,3,0)</f>
        <v>ZB1979G-02</v>
      </c>
      <c r="E3067" s="27" t="str">
        <f>VLOOKUP(B3067,'大货清单（不定期按GOMS更新）'!A:H,4,0)</f>
        <v>GB</v>
      </c>
      <c r="F3067" s="27" t="str">
        <f>VLOOKUP(B3067,'大货清单（不定期按GOMS更新）'!A:H,2,0)</f>
        <v>PURE ONE X PET</v>
      </c>
      <c r="G3067" s="28">
        <f>VLOOKUP(B3067,'大货清单（不定期按GOMS更新）'!A:I,9,FALSE)</f>
        <v>6974950104658</v>
      </c>
      <c r="H3067" s="27" t="str">
        <f>VLOOKUP(B3067,'大货清单（不定期按GOMS更新）'!A:H,7,0)</f>
        <v>White/Black</v>
      </c>
      <c r="I3067" s="27" t="str">
        <f>VLOOKUP(B3067,'大货清单（不定期按GOMS更新）'!A:F,6,FALSE)</f>
        <v>PHASEOUT</v>
      </c>
      <c r="J3067" s="27" t="str">
        <f>VLOOKUP(B3067,'大货清单（不定期按GOMS更新）'!A:K,11,FALSE)</f>
        <v>4.95</v>
      </c>
      <c r="K3067" s="27" t="str">
        <f>VLOOKUP(B3067,'大货清单（不定期按GOMS更新）'!A:N,12,FALSE)</f>
        <v>454</v>
      </c>
      <c r="L3067" s="27" t="str">
        <f>VLOOKUP(B3067,'大货清单（不定期按GOMS更新）'!A:M,13,FALSE)</f>
        <v>229</v>
      </c>
      <c r="M3067" s="27" t="str">
        <f>VLOOKUP(B3067,'大货清单（不定期按GOMS更新）'!A:N,14,FALSE)</f>
        <v>327</v>
      </c>
      <c r="N3067" s="140" t="s">
        <v>1281</v>
      </c>
      <c r="O3067" s="27">
        <f>IFERROR(VLOOKUP(N3067,'散件迭代（不定期更新）'!C:J,8,FALSE),0)</f>
        <v>0</v>
      </c>
      <c r="P3067" s="27" t="str">
        <f>IFERROR(VLOOKUP(N3067,'散件（更新）'!B:H,3,FALSE),0)</f>
        <v>206-1769-0014</v>
      </c>
      <c r="Q3067" s="27" t="str">
        <f>VLOOKUP(N3067,'散件（更新）'!B:H,2,FALSE)</f>
        <v>114-17690014</v>
      </c>
      <c r="R3067" s="27" t="str">
        <f>VLOOKUP(N3067,'散件（更新）'!B:H,7,FALSE)</f>
        <v>wall accessory holder</v>
      </c>
      <c r="S3067" s="27" t="str">
        <f>VLOOKUP(N3067,'散件（更新）'!B:E,4,FALSE)</f>
        <v>https://tineco-yxzt.oss-accelerate.aliyuncs.com/product/114-17690014.jpg</v>
      </c>
      <c r="T3067" s="27" t="s">
        <v>8759</v>
      </c>
      <c r="U3067" s="28" t="str">
        <f>VLOOKUP(N3067,'散件（更新）'!B:G,6,FALSE)</f>
        <v>附件延展架 墙挂版</v>
      </c>
      <c r="V3067" s="28" t="str">
        <f>VLOOKUP(N3067,'散件（更新）'!B:I,8,FALSE)</f>
        <v>6972200191199</v>
      </c>
    </row>
    <row r="3068" spans="1:22" ht="14.6">
      <c r="A3068" s="57">
        <v>46169</v>
      </c>
      <c r="B3068" s="137" t="s">
        <v>3915</v>
      </c>
      <c r="C3068" s="27" t="str">
        <f>VLOOKUP(B3068,'大货清单（不定期按GOMS更新）'!A:H,8,0)</f>
        <v>107-19790702</v>
      </c>
      <c r="D3068" s="27" t="str">
        <f>VLOOKUP(B3068,'大货清单（不定期按GOMS更新）'!A:C,3,0)</f>
        <v>ZB1979G-02</v>
      </c>
      <c r="E3068" s="27" t="str">
        <f>VLOOKUP(B3068,'大货清单（不定期按GOMS更新）'!A:H,4,0)</f>
        <v>GB</v>
      </c>
      <c r="F3068" s="27" t="str">
        <f>VLOOKUP(B3068,'大货清单（不定期按GOMS更新）'!A:H,2,0)</f>
        <v>PURE ONE X PET</v>
      </c>
      <c r="G3068" s="28">
        <f>VLOOKUP(B3068,'大货清单（不定期按GOMS更新）'!A:I,9,FALSE)</f>
        <v>6974950104658</v>
      </c>
      <c r="H3068" s="27" t="str">
        <f>VLOOKUP(B3068,'大货清单（不定期按GOMS更新）'!A:H,7,0)</f>
        <v>White/Black</v>
      </c>
      <c r="I3068" s="27" t="str">
        <f>VLOOKUP(B3068,'大货清单（不定期按GOMS更新）'!A:F,6,FALSE)</f>
        <v>PHASEOUT</v>
      </c>
      <c r="J3068" s="27" t="str">
        <f>VLOOKUP(B3068,'大货清单（不定期按GOMS更新）'!A:K,11,FALSE)</f>
        <v>4.95</v>
      </c>
      <c r="K3068" s="27" t="str">
        <f>VLOOKUP(B3068,'大货清单（不定期按GOMS更新）'!A:N,12,FALSE)</f>
        <v>454</v>
      </c>
      <c r="L3068" s="27" t="str">
        <f>VLOOKUP(B3068,'大货清单（不定期按GOMS更新）'!A:M,13,FALSE)</f>
        <v>229</v>
      </c>
      <c r="M3068" s="27" t="str">
        <f>VLOOKUP(B3068,'大货清单（不定期按GOMS更新）'!A:N,14,FALSE)</f>
        <v>327</v>
      </c>
      <c r="N3068" s="140" t="s">
        <v>252</v>
      </c>
      <c r="O3068" s="27">
        <f>IFERROR(VLOOKUP(N3068,'散件迭代（不定期更新）'!C:J,8,FALSE),0)</f>
        <v>0</v>
      </c>
      <c r="P3068" s="27" t="str">
        <f>IFERROR(VLOOKUP(N3068,'散件（更新）'!B:H,3,FALSE),0)</f>
        <v>206-1769-0233</v>
      </c>
      <c r="Q3068" s="27" t="str">
        <f>VLOOKUP(N3068,'散件（更新）'!B:H,2,FALSE)</f>
        <v>114-17690233</v>
      </c>
      <c r="R3068" s="27" t="str">
        <f>VLOOKUP(N3068,'散件（更新）'!B:H,7,FALSE)</f>
        <v>Hair cleaning tool</v>
      </c>
      <c r="S3068" s="27" t="str">
        <f>VLOOKUP(N3068,'散件（更新）'!B:E,4,FALSE)</f>
        <v>https://tineco-yxzt.oss-accelerate.aliyuncs.com/product/114-17690233.png</v>
      </c>
      <c r="T3068" s="27" t="s">
        <v>8759</v>
      </c>
      <c r="U3068" s="28" t="str">
        <f>VLOOKUP(N3068,'散件（更新）'!B:G,6,FALSE)</f>
        <v>ZB1769B 清洁刷植毛组件</v>
      </c>
      <c r="V3068" s="28" t="str">
        <f>VLOOKUP(N3068,'散件（更新）'!B:I,8,FALSE)</f>
        <v>6972200191151</v>
      </c>
    </row>
    <row r="3069" spans="1:22" ht="14.6">
      <c r="A3069" s="57">
        <v>46169</v>
      </c>
      <c r="B3069" s="137" t="s">
        <v>3915</v>
      </c>
      <c r="C3069" s="27" t="str">
        <f>VLOOKUP(B3069,'大货清单（不定期按GOMS更新）'!A:H,8,0)</f>
        <v>107-19790702</v>
      </c>
      <c r="D3069" s="27" t="str">
        <f>VLOOKUP(B3069,'大货清单（不定期按GOMS更新）'!A:C,3,0)</f>
        <v>ZB1979G-02</v>
      </c>
      <c r="E3069" s="27" t="str">
        <f>VLOOKUP(B3069,'大货清单（不定期按GOMS更新）'!A:H,4,0)</f>
        <v>GB</v>
      </c>
      <c r="F3069" s="27" t="str">
        <f>VLOOKUP(B3069,'大货清单（不定期按GOMS更新）'!A:H,2,0)</f>
        <v>PURE ONE X PET</v>
      </c>
      <c r="G3069" s="28">
        <f>VLOOKUP(B3069,'大货清单（不定期按GOMS更新）'!A:I,9,FALSE)</f>
        <v>6974950104658</v>
      </c>
      <c r="H3069" s="27" t="str">
        <f>VLOOKUP(B3069,'大货清单（不定期按GOMS更新）'!A:H,7,0)</f>
        <v>White/Black</v>
      </c>
      <c r="I3069" s="27" t="str">
        <f>VLOOKUP(B3069,'大货清单（不定期按GOMS更新）'!A:F,6,FALSE)</f>
        <v>PHASEOUT</v>
      </c>
      <c r="J3069" s="27" t="str">
        <f>VLOOKUP(B3069,'大货清单（不定期按GOMS更新）'!A:K,11,FALSE)</f>
        <v>4.95</v>
      </c>
      <c r="K3069" s="27" t="str">
        <f>VLOOKUP(B3069,'大货清单（不定期按GOMS更新）'!A:N,12,FALSE)</f>
        <v>454</v>
      </c>
      <c r="L3069" s="27" t="str">
        <f>VLOOKUP(B3069,'大货清单（不定期按GOMS更新）'!A:M,13,FALSE)</f>
        <v>229</v>
      </c>
      <c r="M3069" s="27" t="str">
        <f>VLOOKUP(B3069,'大货清单（不定期按GOMS更新）'!A:N,14,FALSE)</f>
        <v>327</v>
      </c>
      <c r="N3069" s="140" t="s">
        <v>1376</v>
      </c>
      <c r="O3069" s="27" t="str">
        <f>IFERROR(VLOOKUP(N3069,'散件迭代（不定期更新）'!C:J,8,FALSE),0)</f>
        <v>A14</v>
      </c>
      <c r="P3069" s="27" t="str">
        <f>IFERROR(VLOOKUP(N3069,'散件（更新）'!B:H,3,FALSE),0)</f>
        <v>206-1873-0214</v>
      </c>
      <c r="Q3069" s="27" t="str">
        <f>VLOOKUP(N3069,'散件（更新）'!B:H,2,FALSE)</f>
        <v>114-18730214</v>
      </c>
      <c r="R3069" s="27" t="str">
        <f>VLOOKUP(N3069,'散件（更新）'!B:H,7,FALSE)</f>
        <v>Crevice &amp; 2-In-1 Dusting Brush</v>
      </c>
      <c r="S3069" s="27" t="str">
        <f>VLOOKUP(N3069,'散件（更新）'!B:E,4,FALSE)</f>
        <v>https://tineco-yxzt.oss-accelerate.aliyuncs.com/product/114-18730214.png</v>
      </c>
      <c r="T3069" s="27" t="s">
        <v>8759</v>
      </c>
      <c r="U3069" s="28" t="str">
        <f>VLOOKUP(N3069,'散件（更新）'!B:G,6,FALSE)</f>
        <v xml:space="preserve">组合刷组件+扁吸组件 </v>
      </c>
      <c r="V3069" s="28" t="str">
        <f>VLOOKUP(N3069,'散件（更新）'!B:I,8,FALSE)</f>
        <v>6972200191489</v>
      </c>
    </row>
    <row r="3070" spans="1:22" ht="14.6">
      <c r="A3070" s="57">
        <v>46169</v>
      </c>
      <c r="B3070" s="137" t="s">
        <v>3915</v>
      </c>
      <c r="C3070" s="27" t="str">
        <f>VLOOKUP(B3070,'大货清单（不定期按GOMS更新）'!A:H,8,0)</f>
        <v>107-19790702</v>
      </c>
      <c r="D3070" s="27" t="str">
        <f>VLOOKUP(B3070,'大货清单（不定期按GOMS更新）'!A:C,3,0)</f>
        <v>ZB1979G-02</v>
      </c>
      <c r="E3070" s="27" t="str">
        <f>VLOOKUP(B3070,'大货清单（不定期按GOMS更新）'!A:H,4,0)</f>
        <v>GB</v>
      </c>
      <c r="F3070" s="27" t="str">
        <f>VLOOKUP(B3070,'大货清单（不定期按GOMS更新）'!A:H,2,0)</f>
        <v>PURE ONE X PET</v>
      </c>
      <c r="G3070" s="28">
        <f>VLOOKUP(B3070,'大货清单（不定期按GOMS更新）'!A:I,9,FALSE)</f>
        <v>6974950104658</v>
      </c>
      <c r="H3070" s="27" t="str">
        <f>VLOOKUP(B3070,'大货清单（不定期按GOMS更新）'!A:H,7,0)</f>
        <v>White/Black</v>
      </c>
      <c r="I3070" s="27" t="str">
        <f>VLOOKUP(B3070,'大货清单（不定期按GOMS更新）'!A:F,6,FALSE)</f>
        <v>PHASEOUT</v>
      </c>
      <c r="J3070" s="27" t="str">
        <f>VLOOKUP(B3070,'大货清单（不定期按GOMS更新）'!A:K,11,FALSE)</f>
        <v>4.95</v>
      </c>
      <c r="K3070" s="27" t="str">
        <f>VLOOKUP(B3070,'大货清单（不定期按GOMS更新）'!A:N,12,FALSE)</f>
        <v>454</v>
      </c>
      <c r="L3070" s="27" t="str">
        <f>VLOOKUP(B3070,'大货清单（不定期按GOMS更新）'!A:M,13,FALSE)</f>
        <v>229</v>
      </c>
      <c r="M3070" s="27" t="str">
        <f>VLOOKUP(B3070,'大货清单（不定期按GOMS更新）'!A:N,14,FALSE)</f>
        <v>327</v>
      </c>
      <c r="N3070" s="140" t="s">
        <v>1416</v>
      </c>
      <c r="O3070" s="27">
        <f>IFERROR(VLOOKUP(N3070,'散件迭代（不定期更新）'!C:J,8,FALSE),0)</f>
        <v>0</v>
      </c>
      <c r="P3070" s="27" t="str">
        <f>IFERROR(VLOOKUP(N3070,'散件（更新）'!B:H,3,FALSE),0)</f>
        <v>206-1979-0205</v>
      </c>
      <c r="Q3070" s="27" t="str">
        <f>VLOOKUP(N3070,'散件（更新）'!B:H,2,FALSE)</f>
        <v>114-19790205</v>
      </c>
      <c r="R3070" s="27" t="str">
        <f>VLOOKUP(N3070,'散件（更新）'!B:H,7,FALSE)</f>
        <v>2*Filter&amp;1*HEPA</v>
      </c>
      <c r="S3070" s="27" t="str">
        <f>VLOOKUP(N3070,'散件（更新）'!B:E,4,FALSE)</f>
        <v>https://tineco-yxzt.oss-accelerate.aliyuncs.com/product/114-19790205.jpg</v>
      </c>
      <c r="T3070" s="27" t="s">
        <v>8759</v>
      </c>
      <c r="U3070" s="28" t="str">
        <f>VLOOKUP(N3070,'散件（更新）'!B:G,6,FALSE)</f>
        <v>2*滤芯+1*HEPA（彩盒）</v>
      </c>
      <c r="V3070" s="28" t="str">
        <f>VLOOKUP(N3070,'散件（更新）'!B:I,8,FALSE)</f>
        <v>6972200192967</v>
      </c>
    </row>
    <row r="3071" spans="1:22" ht="14.6">
      <c r="A3071" s="57">
        <v>46169</v>
      </c>
      <c r="B3071" s="137" t="s">
        <v>3915</v>
      </c>
      <c r="C3071" s="27" t="str">
        <f>VLOOKUP(B3071,'大货清单（不定期按GOMS更新）'!A:H,8,0)</f>
        <v>107-19790702</v>
      </c>
      <c r="D3071" s="27" t="str">
        <f>VLOOKUP(B3071,'大货清单（不定期按GOMS更新）'!A:C,3,0)</f>
        <v>ZB1979G-02</v>
      </c>
      <c r="E3071" s="27" t="str">
        <f>VLOOKUP(B3071,'大货清单（不定期按GOMS更新）'!A:H,4,0)</f>
        <v>GB</v>
      </c>
      <c r="F3071" s="27" t="str">
        <f>VLOOKUP(B3071,'大货清单（不定期按GOMS更新）'!A:H,2,0)</f>
        <v>PURE ONE X PET</v>
      </c>
      <c r="G3071" s="28">
        <f>VLOOKUP(B3071,'大货清单（不定期按GOMS更新）'!A:I,9,FALSE)</f>
        <v>6974950104658</v>
      </c>
      <c r="H3071" s="27" t="str">
        <f>VLOOKUP(B3071,'大货清单（不定期按GOMS更新）'!A:H,7,0)</f>
        <v>White/Black</v>
      </c>
      <c r="I3071" s="27" t="str">
        <f>VLOOKUP(B3071,'大货清单（不定期按GOMS更新）'!A:F,6,FALSE)</f>
        <v>PHASEOUT</v>
      </c>
      <c r="J3071" s="27" t="str">
        <f>VLOOKUP(B3071,'大货清单（不定期按GOMS更新）'!A:K,11,FALSE)</f>
        <v>4.95</v>
      </c>
      <c r="K3071" s="27" t="str">
        <f>VLOOKUP(B3071,'大货清单（不定期按GOMS更新）'!A:N,12,FALSE)</f>
        <v>454</v>
      </c>
      <c r="L3071" s="27" t="str">
        <f>VLOOKUP(B3071,'大货清单（不定期按GOMS更新）'!A:M,13,FALSE)</f>
        <v>229</v>
      </c>
      <c r="M3071" s="27" t="str">
        <f>VLOOKUP(B3071,'大货清单（不定期按GOMS更新）'!A:N,14,FALSE)</f>
        <v>327</v>
      </c>
      <c r="N3071" s="140" t="s">
        <v>5046</v>
      </c>
      <c r="O3071" s="27">
        <f>IFERROR(VLOOKUP(N3071,'散件迭代（不定期更新）'!C:J,8,FALSE),0)</f>
        <v>0</v>
      </c>
      <c r="P3071" s="27" t="str">
        <f>IFERROR(VLOOKUP(N3071,'散件（更新）'!B:H,3,FALSE),0)</f>
        <v>206-1965-0505</v>
      </c>
      <c r="Q3071" s="27" t="str">
        <f>VLOOKUP(N3071,'散件（更新）'!B:H,2,FALSE)</f>
        <v>114-19650505</v>
      </c>
      <c r="R3071" s="27" t="str">
        <f>VLOOKUP(N3071,'散件（更新）'!B:H,7,FALSE)</f>
        <v>Hard Floor Brush</v>
      </c>
      <c r="S3071" s="27" t="str">
        <f>VLOOKUP(N3071,'散件（更新）'!B:E,4,FALSE)</f>
        <v>https://tineco-yxzt.oss-accelerate.aliyuncs.com/20231219/9VSBH111200_1702948061197.png</v>
      </c>
      <c r="T3071" s="27" t="s">
        <v>8759</v>
      </c>
      <c r="U3071" s="28" t="str">
        <f>VLOOKUP(N3071,'散件（更新）'!B:G,6,FALSE)</f>
        <v>FB1753地板刷（3pin)</v>
      </c>
      <c r="V3071" s="28" t="str">
        <f>VLOOKUP(N3071,'散件（更新）'!B:I,8,FALSE)</f>
        <v>6972200198938</v>
      </c>
    </row>
    <row r="3072" spans="1:22" ht="14.6">
      <c r="A3072" s="57">
        <v>46169</v>
      </c>
      <c r="B3072" s="137" t="s">
        <v>3915</v>
      </c>
      <c r="C3072" s="27" t="str">
        <f>VLOOKUP(B3072,'大货清单（不定期按GOMS更新）'!A:H,8,0)</f>
        <v>107-19790702</v>
      </c>
      <c r="D3072" s="27" t="str">
        <f>VLOOKUP(B3072,'大货清单（不定期按GOMS更新）'!A:C,3,0)</f>
        <v>ZB1979G-02</v>
      </c>
      <c r="E3072" s="27" t="str">
        <f>VLOOKUP(B3072,'大货清单（不定期按GOMS更新）'!A:H,4,0)</f>
        <v>GB</v>
      </c>
      <c r="F3072" s="27" t="str">
        <f>VLOOKUP(B3072,'大货清单（不定期按GOMS更新）'!A:H,2,0)</f>
        <v>PURE ONE X PET</v>
      </c>
      <c r="G3072" s="28">
        <f>VLOOKUP(B3072,'大货清单（不定期按GOMS更新）'!A:I,9,FALSE)</f>
        <v>6974950104658</v>
      </c>
      <c r="H3072" s="27" t="str">
        <f>VLOOKUP(B3072,'大货清单（不定期按GOMS更新）'!A:H,7,0)</f>
        <v>White/Black</v>
      </c>
      <c r="I3072" s="27" t="str">
        <f>VLOOKUP(B3072,'大货清单（不定期按GOMS更新）'!A:F,6,FALSE)</f>
        <v>PHASEOUT</v>
      </c>
      <c r="J3072" s="27" t="str">
        <f>VLOOKUP(B3072,'大货清单（不定期按GOMS更新）'!A:K,11,FALSE)</f>
        <v>4.95</v>
      </c>
      <c r="K3072" s="27" t="str">
        <f>VLOOKUP(B3072,'大货清单（不定期按GOMS更新）'!A:N,12,FALSE)</f>
        <v>454</v>
      </c>
      <c r="L3072" s="27" t="str">
        <f>VLOOKUP(B3072,'大货清单（不定期按GOMS更新）'!A:M,13,FALSE)</f>
        <v>229</v>
      </c>
      <c r="M3072" s="27" t="str">
        <f>VLOOKUP(B3072,'大货清单（不定期按GOMS更新）'!A:N,14,FALSE)</f>
        <v>327</v>
      </c>
      <c r="N3072" s="140" t="s">
        <v>1361</v>
      </c>
      <c r="O3072" s="27">
        <f>IFERROR(VLOOKUP(N3072,'散件迭代（不定期更新）'!C:J,8,FALSE),0)</f>
        <v>0</v>
      </c>
      <c r="P3072" s="27" t="str">
        <f>IFERROR(VLOOKUP(N3072,'散件（更新）'!B:H,3,FALSE),0)</f>
        <v>206-1965-0506</v>
      </c>
      <c r="Q3072" s="27" t="str">
        <f>VLOOKUP(N3072,'散件（更新）'!B:H,2,FALSE)</f>
        <v>114-19650506</v>
      </c>
      <c r="R3072" s="27" t="str">
        <f>VLOOKUP(N3072,'散件（更新）'!B:H,7,FALSE)</f>
        <v>Mini Power Brush</v>
      </c>
      <c r="S3072" s="27" t="str">
        <f>VLOOKUP(N3072,'散件（更新）'!B:E,4,FALSE)</f>
        <v>https://tineco-yxzt.oss-accelerate.aliyuncs.com/20231219/9VSBM110000_1702948061711.png</v>
      </c>
      <c r="T3072" s="27" t="s">
        <v>8759</v>
      </c>
      <c r="U3072" s="28" t="str">
        <f>VLOOKUP(N3072,'散件（更新）'!B:G,6,FALSE)</f>
        <v>FB1965小电动（3pin）</v>
      </c>
      <c r="V3072" s="28" t="str">
        <f>VLOOKUP(N3072,'散件（更新）'!B:I,8,FALSE)</f>
        <v>6972200198945</v>
      </c>
    </row>
    <row r="3073" spans="1:22" ht="14.6">
      <c r="A3073" s="57">
        <v>46169</v>
      </c>
      <c r="B3073" s="137" t="s">
        <v>3915</v>
      </c>
      <c r="C3073" s="27" t="str">
        <f>VLOOKUP(B3073,'大货清单（不定期按GOMS更新）'!A:H,8,0)</f>
        <v>107-19790702</v>
      </c>
      <c r="D3073" s="27" t="str">
        <f>VLOOKUP(B3073,'大货清单（不定期按GOMS更新）'!A:C,3,0)</f>
        <v>ZB1979G-02</v>
      </c>
      <c r="E3073" s="27" t="str">
        <f>VLOOKUP(B3073,'大货清单（不定期按GOMS更新）'!A:H,4,0)</f>
        <v>GB</v>
      </c>
      <c r="F3073" s="27" t="str">
        <f>VLOOKUP(B3073,'大货清单（不定期按GOMS更新）'!A:H,2,0)</f>
        <v>PURE ONE X PET</v>
      </c>
      <c r="G3073" s="28">
        <f>VLOOKUP(B3073,'大货清单（不定期按GOMS更新）'!A:I,9,FALSE)</f>
        <v>6974950104658</v>
      </c>
      <c r="H3073" s="27" t="str">
        <f>VLOOKUP(B3073,'大货清单（不定期按GOMS更新）'!A:H,7,0)</f>
        <v>White/Black</v>
      </c>
      <c r="I3073" s="27" t="str">
        <f>VLOOKUP(B3073,'大货清单（不定期按GOMS更新）'!A:F,6,FALSE)</f>
        <v>PHASEOUT</v>
      </c>
      <c r="J3073" s="27" t="str">
        <f>VLOOKUP(B3073,'大货清单（不定期按GOMS更新）'!A:K,11,FALSE)</f>
        <v>4.95</v>
      </c>
      <c r="K3073" s="27" t="str">
        <f>VLOOKUP(B3073,'大货清单（不定期按GOMS更新）'!A:N,12,FALSE)</f>
        <v>454</v>
      </c>
      <c r="L3073" s="27" t="str">
        <f>VLOOKUP(B3073,'大货清单（不定期按GOMS更新）'!A:M,13,FALSE)</f>
        <v>229</v>
      </c>
      <c r="M3073" s="27" t="str">
        <f>VLOOKUP(B3073,'大货清单（不定期按GOMS更新）'!A:N,14,FALSE)</f>
        <v>327</v>
      </c>
      <c r="N3073" s="53" t="s">
        <v>1353</v>
      </c>
      <c r="O3073" s="27" t="str">
        <f>IFERROR(VLOOKUP(N3073,'散件迭代（不定期更新）'!C:J,8,FALSE),0)</f>
        <v>A36</v>
      </c>
      <c r="P3073" s="27" t="str">
        <f>IFERROR(VLOOKUP(N3073,'散件（更新）'!B:H,3,FALSE),0)</f>
        <v>206-1965-0504</v>
      </c>
      <c r="Q3073" s="27" t="str">
        <f>VLOOKUP(N3073,'散件（更新）'!B:H,2,FALSE)</f>
        <v>114-19650504</v>
      </c>
      <c r="R3073" s="27" t="str">
        <f>VLOOKUP(N3073,'散件（更新）'!B:H,7,FALSE)</f>
        <v>Carpet Brush</v>
      </c>
      <c r="S3073" s="27" t="str">
        <f>VLOOKUP(N3073,'散件（更新）'!B:E,4,FALSE)</f>
        <v>https://tineco-yxzt.oss-accelerate.aliyuncs.com/20231219/9VSBP111400_1702948062241.png</v>
      </c>
      <c r="T3073" s="27" t="s">
        <v>8759</v>
      </c>
      <c r="U3073" s="28" t="str">
        <f>VLOOKUP(N3073,'散件（更新）'!B:G,6,FALSE)</f>
        <v>FB2116地毯刷</v>
      </c>
      <c r="V3073" s="28" t="str">
        <f>VLOOKUP(N3073,'散件（更新）'!B:I,8,FALSE)</f>
        <v>6972200198815</v>
      </c>
    </row>
    <row r="3074" spans="1:22" ht="14.6">
      <c r="A3074" s="57">
        <v>46169</v>
      </c>
      <c r="B3074" s="137" t="s">
        <v>3915</v>
      </c>
      <c r="C3074" s="27" t="str">
        <f>VLOOKUP(B3074,'大货清单（不定期按GOMS更新）'!A:H,8,0)</f>
        <v>107-19790702</v>
      </c>
      <c r="D3074" s="27" t="str">
        <f>VLOOKUP(B3074,'大货清单（不定期按GOMS更新）'!A:C,3,0)</f>
        <v>ZB1979G-02</v>
      </c>
      <c r="E3074" s="27" t="str">
        <f>VLOOKUP(B3074,'大货清单（不定期按GOMS更新）'!A:H,4,0)</f>
        <v>GB</v>
      </c>
      <c r="F3074" s="27" t="str">
        <f>VLOOKUP(B3074,'大货清单（不定期按GOMS更新）'!A:H,2,0)</f>
        <v>PURE ONE X PET</v>
      </c>
      <c r="G3074" s="28">
        <f>VLOOKUP(B3074,'大货清单（不定期按GOMS更新）'!A:I,9,FALSE)</f>
        <v>6974950104658</v>
      </c>
      <c r="H3074" s="27" t="str">
        <f>VLOOKUP(B3074,'大货清单（不定期按GOMS更新）'!A:H,7,0)</f>
        <v>White/Black</v>
      </c>
      <c r="I3074" s="27" t="str">
        <f>VLOOKUP(B3074,'大货清单（不定期按GOMS更新）'!A:F,6,FALSE)</f>
        <v>PHASEOUT</v>
      </c>
      <c r="J3074" s="27" t="str">
        <f>VLOOKUP(B3074,'大货清单（不定期按GOMS更新）'!A:K,11,FALSE)</f>
        <v>4.95</v>
      </c>
      <c r="K3074" s="27" t="str">
        <f>VLOOKUP(B3074,'大货清单（不定期按GOMS更新）'!A:N,12,FALSE)</f>
        <v>454</v>
      </c>
      <c r="L3074" s="27" t="str">
        <f>VLOOKUP(B3074,'大货清单（不定期按GOMS更新）'!A:M,13,FALSE)</f>
        <v>229</v>
      </c>
      <c r="M3074" s="27" t="str">
        <f>VLOOKUP(B3074,'大货清单（不定期按GOMS更新）'!A:N,14,FALSE)</f>
        <v>327</v>
      </c>
      <c r="N3074" s="53" t="s">
        <v>1419</v>
      </c>
      <c r="O3074" s="27">
        <f>IFERROR(VLOOKUP(N3074,'散件迭代（不定期更新）'!C:J,8,FALSE),0)</f>
        <v>0</v>
      </c>
      <c r="P3074" s="27" t="str">
        <f>IFERROR(VLOOKUP(N3074,'散件（更新）'!B:H,3,FALSE),0)</f>
        <v>206-1979-0601</v>
      </c>
      <c r="Q3074" s="27" t="str">
        <f>VLOOKUP(N3074,'散件（更新）'!B:H,2,FALSE)</f>
        <v>114-19790601</v>
      </c>
      <c r="R3074" s="27" t="str">
        <f>VLOOKUP(N3074,'散件（更新）'!B:H,7,FALSE)</f>
        <v>Dustbin</v>
      </c>
      <c r="S3074" s="27" t="str">
        <f>VLOOKUP(N3074,'散件（更新）'!B:E,4,FALSE)</f>
        <v>https://tineco-yxzt.oss-accelerate.aliyuncs.com/20231219/9VSDB101300_1702948063809.png</v>
      </c>
      <c r="T3074" s="27" t="s">
        <v>8759</v>
      </c>
      <c r="U3074" s="28" t="str">
        <f>VLOOKUP(N3074,'散件（更新）'!B:G,6,FALSE)</f>
        <v>尘桶组件黑色3pin</v>
      </c>
      <c r="V3074" s="28">
        <f>VLOOKUP(N3074,'散件（更新）'!B:I,8,FALSE)</f>
        <v>6972200199126</v>
      </c>
    </row>
    <row r="3075" spans="1:22" ht="14.6">
      <c r="A3075" s="57">
        <v>46169</v>
      </c>
      <c r="B3075" s="137" t="s">
        <v>3915</v>
      </c>
      <c r="C3075" s="27" t="str">
        <f>VLOOKUP(B3075,'大货清单（不定期按GOMS更新）'!A:H,8,0)</f>
        <v>107-19790702</v>
      </c>
      <c r="D3075" s="27" t="str">
        <f>VLOOKUP(B3075,'大货清单（不定期按GOMS更新）'!A:C,3,0)</f>
        <v>ZB1979G-02</v>
      </c>
      <c r="E3075" s="27" t="str">
        <f>VLOOKUP(B3075,'大货清单（不定期按GOMS更新）'!A:H,4,0)</f>
        <v>GB</v>
      </c>
      <c r="F3075" s="27" t="str">
        <f>VLOOKUP(B3075,'大货清单（不定期按GOMS更新）'!A:H,2,0)</f>
        <v>PURE ONE X PET</v>
      </c>
      <c r="G3075" s="28">
        <f>VLOOKUP(B3075,'大货清单（不定期按GOMS更新）'!A:I,9,FALSE)</f>
        <v>6974950104658</v>
      </c>
      <c r="H3075" s="27" t="str">
        <f>VLOOKUP(B3075,'大货清单（不定期按GOMS更新）'!A:H,7,0)</f>
        <v>White/Black</v>
      </c>
      <c r="I3075" s="27" t="str">
        <f>VLOOKUP(B3075,'大货清单（不定期按GOMS更新）'!A:F,6,FALSE)</f>
        <v>PHASEOUT</v>
      </c>
      <c r="J3075" s="27" t="str">
        <f>VLOOKUP(B3075,'大货清单（不定期按GOMS更新）'!A:K,11,FALSE)</f>
        <v>4.95</v>
      </c>
      <c r="K3075" s="27" t="str">
        <f>VLOOKUP(B3075,'大货清单（不定期按GOMS更新）'!A:N,12,FALSE)</f>
        <v>454</v>
      </c>
      <c r="L3075" s="27" t="str">
        <f>VLOOKUP(B3075,'大货清单（不定期按GOMS更新）'!A:M,13,FALSE)</f>
        <v>229</v>
      </c>
      <c r="M3075" s="27" t="str">
        <f>VLOOKUP(B3075,'大货清单（不定期按GOMS更新）'!A:N,14,FALSE)</f>
        <v>327</v>
      </c>
      <c r="N3075" s="53" t="s">
        <v>1409</v>
      </c>
      <c r="O3075" s="27">
        <f>IFERROR(VLOOKUP(N3075,'散件迭代（不定期更新）'!C:J,8,FALSE),0)</f>
        <v>0</v>
      </c>
      <c r="P3075" s="27" t="str">
        <f>IFERROR(VLOOKUP(N3075,'散件（更新）'!B:H,3,FALSE),0)</f>
        <v>206-1979-0206</v>
      </c>
      <c r="Q3075" s="27" t="str">
        <f>VLOOKUP(N3075,'散件（更新）'!B:H,2,FALSE)</f>
        <v>114-19790206</v>
      </c>
      <c r="R3075" s="27" t="str">
        <f>VLOOKUP(N3075,'散件（更新）'!B:H,7,FALSE)</f>
        <v>HEPA Cover</v>
      </c>
      <c r="S3075" s="27" t="str">
        <f>VLOOKUP(N3075,'散件（更新）'!B:E,4,FALSE)</f>
        <v>https://tineco-yxzt.oss-accelerate.aliyuncs.com/product/114-19790206.jpg</v>
      </c>
      <c r="T3075" s="27" t="s">
        <v>8759</v>
      </c>
      <c r="U3075" s="28" t="str">
        <f>VLOOKUP(N3075,'散件（更新）'!B:G,6,FALSE)</f>
        <v>出风板组件</v>
      </c>
      <c r="V3075" s="28" t="str">
        <f>VLOOKUP(N3075,'散件（更新）'!B:I,8,FALSE)</f>
        <v>6972200192974</v>
      </c>
    </row>
    <row r="3076" spans="1:22" ht="14.6">
      <c r="A3076" s="57">
        <v>46169</v>
      </c>
      <c r="B3076" s="137" t="s">
        <v>3915</v>
      </c>
      <c r="C3076" s="27" t="str">
        <f>VLOOKUP(B3076,'大货清单（不定期按GOMS更新）'!A:H,8,0)</f>
        <v>107-19790702</v>
      </c>
      <c r="D3076" s="27" t="str">
        <f>VLOOKUP(B3076,'大货清单（不定期按GOMS更新）'!A:C,3,0)</f>
        <v>ZB1979G-02</v>
      </c>
      <c r="E3076" s="27" t="str">
        <f>VLOOKUP(B3076,'大货清单（不定期按GOMS更新）'!A:H,4,0)</f>
        <v>GB</v>
      </c>
      <c r="F3076" s="27" t="str">
        <f>VLOOKUP(B3076,'大货清单（不定期按GOMS更新）'!A:H,2,0)</f>
        <v>PURE ONE X PET</v>
      </c>
      <c r="G3076" s="28">
        <f>VLOOKUP(B3076,'大货清单（不定期按GOMS更新）'!A:I,9,FALSE)</f>
        <v>6974950104658</v>
      </c>
      <c r="H3076" s="27" t="str">
        <f>VLOOKUP(B3076,'大货清单（不定期按GOMS更新）'!A:H,7,0)</f>
        <v>White/Black</v>
      </c>
      <c r="I3076" s="27" t="str">
        <f>VLOOKUP(B3076,'大货清单（不定期按GOMS更新）'!A:F,6,FALSE)</f>
        <v>PHASEOUT</v>
      </c>
      <c r="J3076" s="27" t="str">
        <f>VLOOKUP(B3076,'大货清单（不定期按GOMS更新）'!A:K,11,FALSE)</f>
        <v>4.95</v>
      </c>
      <c r="K3076" s="27" t="str">
        <f>VLOOKUP(B3076,'大货清单（不定期按GOMS更新）'!A:N,12,FALSE)</f>
        <v>454</v>
      </c>
      <c r="L3076" s="27" t="str">
        <f>VLOOKUP(B3076,'大货清单（不定期按GOMS更新）'!A:M,13,FALSE)</f>
        <v>229</v>
      </c>
      <c r="M3076" s="27" t="str">
        <f>VLOOKUP(B3076,'大货清单（不定期按GOMS更新）'!A:N,14,FALSE)</f>
        <v>327</v>
      </c>
      <c r="N3076" s="53" t="s">
        <v>1415</v>
      </c>
      <c r="O3076" s="27">
        <f>IFERROR(VLOOKUP(N3076,'散件迭代（不定期更新）'!C:J,8,FALSE),0)</f>
        <v>0</v>
      </c>
      <c r="P3076" s="27" t="str">
        <f>IFERROR(VLOOKUP(N3076,'散件（更新）'!B:H,3,FALSE),0)</f>
        <v>206-1979-0203</v>
      </c>
      <c r="Q3076" s="27" t="str">
        <f>VLOOKUP(N3076,'散件（更新）'!B:H,2,FALSE)</f>
        <v>114-19790203</v>
      </c>
      <c r="R3076" s="27" t="str">
        <f>VLOOKUP(N3076,'散件（更新）'!B:H,7,FALSE)</f>
        <v>Filter holder</v>
      </c>
      <c r="S3076" s="27" t="str">
        <f>VLOOKUP(N3076,'散件（更新）'!B:E,4,FALSE)</f>
        <v>https://tineco-yxzt.oss-accelerate.aliyuncs.com/product/114-19790203.jpg</v>
      </c>
      <c r="T3076" s="27" t="s">
        <v>8759</v>
      </c>
      <c r="U3076" s="28" t="str">
        <f>VLOOKUP(N3076,'散件（更新）'!B:G,6,FALSE)</f>
        <v>网孔过滤器</v>
      </c>
      <c r="V3076" s="28" t="str">
        <f>VLOOKUP(N3076,'散件（更新）'!B:I,8,FALSE)</f>
        <v>6972200192943</v>
      </c>
    </row>
    <row r="3077" spans="1:22" ht="14.6">
      <c r="A3077" s="57">
        <v>46169</v>
      </c>
      <c r="B3077" s="137" t="s">
        <v>3915</v>
      </c>
      <c r="C3077" s="27" t="str">
        <f>VLOOKUP(B3077,'大货清单（不定期按GOMS更新）'!A:H,8,0)</f>
        <v>107-19790702</v>
      </c>
      <c r="D3077" s="27" t="str">
        <f>VLOOKUP(B3077,'大货清单（不定期按GOMS更新）'!A:C,3,0)</f>
        <v>ZB1979G-02</v>
      </c>
      <c r="E3077" s="27" t="str">
        <f>VLOOKUP(B3077,'大货清单（不定期按GOMS更新）'!A:H,4,0)</f>
        <v>GB</v>
      </c>
      <c r="F3077" s="27" t="str">
        <f>VLOOKUP(B3077,'大货清单（不定期按GOMS更新）'!A:H,2,0)</f>
        <v>PURE ONE X PET</v>
      </c>
      <c r="G3077" s="28">
        <f>VLOOKUP(B3077,'大货清单（不定期按GOMS更新）'!A:I,9,FALSE)</f>
        <v>6974950104658</v>
      </c>
      <c r="H3077" s="27" t="str">
        <f>VLOOKUP(B3077,'大货清单（不定期按GOMS更新）'!A:H,7,0)</f>
        <v>White/Black</v>
      </c>
      <c r="I3077" s="27" t="str">
        <f>VLOOKUP(B3077,'大货清单（不定期按GOMS更新）'!A:F,6,FALSE)</f>
        <v>PHASEOUT</v>
      </c>
      <c r="J3077" s="27" t="str">
        <f>VLOOKUP(B3077,'大货清单（不定期按GOMS更新）'!A:K,11,FALSE)</f>
        <v>4.95</v>
      </c>
      <c r="K3077" s="27" t="str">
        <f>VLOOKUP(B3077,'大货清单（不定期按GOMS更新）'!A:N,12,FALSE)</f>
        <v>454</v>
      </c>
      <c r="L3077" s="27" t="str">
        <f>VLOOKUP(B3077,'大货清单（不定期按GOMS更新）'!A:M,13,FALSE)</f>
        <v>229</v>
      </c>
      <c r="M3077" s="27" t="str">
        <f>VLOOKUP(B3077,'大货清单（不定期按GOMS更新）'!A:N,14,FALSE)</f>
        <v>327</v>
      </c>
      <c r="N3077" s="53" t="s">
        <v>1363</v>
      </c>
      <c r="O3077" s="27" t="str">
        <f>IFERROR(VLOOKUP(N3077,'散件迭代（不定期更新）'!C:J,8,FALSE),0)</f>
        <v>A12</v>
      </c>
      <c r="P3077" s="27" t="str">
        <f>IFERROR(VLOOKUP(N3077,'散件（更新）'!B:H,3,FALSE),0)</f>
        <v>206-1873-0010</v>
      </c>
      <c r="Q3077" s="27" t="str">
        <f>VLOOKUP(N3077,'散件（更新）'!B:H,2,FALSE)</f>
        <v>114-18730010</v>
      </c>
      <c r="R3077" s="27" t="str">
        <f>VLOOKUP(N3077,'散件（更新）'!B:H,7,FALSE)</f>
        <v>Accessory Kit</v>
      </c>
      <c r="S3077" s="27" t="str">
        <f>VLOOKUP(N3077,'散件（更新）'!B:E,4,FALSE)</f>
        <v>https://tineco-yxzt.oss-accelerate.aliyuncs.com/product/114-18730010.jpg</v>
      </c>
      <c r="T3077" s="27" t="s">
        <v>19304</v>
      </c>
      <c r="U3077" s="28" t="str">
        <f>VLOOKUP(N3077,'散件（更新）'!B:G,6,FALSE)</f>
        <v>附件套装(家电刷组件+伸缩扁吸组件+转折管组件+伸缩软管组件)</v>
      </c>
      <c r="V3077" s="28" t="str">
        <f>VLOOKUP(N3077,'散件（更新）'!B:I,8,FALSE)</f>
        <v>6972200191519</v>
      </c>
    </row>
    <row r="3078" spans="1:22" ht="14.6">
      <c r="A3078" s="57">
        <v>46169</v>
      </c>
      <c r="B3078" s="137" t="s">
        <v>3915</v>
      </c>
      <c r="C3078" s="27" t="str">
        <f>VLOOKUP(B3078,'大货清单（不定期按GOMS更新）'!A:H,8,0)</f>
        <v>107-19790702</v>
      </c>
      <c r="D3078" s="27" t="str">
        <f>VLOOKUP(B3078,'大货清单（不定期按GOMS更新）'!A:C,3,0)</f>
        <v>ZB1979G-02</v>
      </c>
      <c r="E3078" s="27" t="str">
        <f>VLOOKUP(B3078,'大货清单（不定期按GOMS更新）'!A:H,4,0)</f>
        <v>GB</v>
      </c>
      <c r="F3078" s="27" t="str">
        <f>VLOOKUP(B3078,'大货清单（不定期按GOMS更新）'!A:H,2,0)</f>
        <v>PURE ONE X PET</v>
      </c>
      <c r="G3078" s="28">
        <f>VLOOKUP(B3078,'大货清单（不定期按GOMS更新）'!A:I,9,FALSE)</f>
        <v>6974950104658</v>
      </c>
      <c r="H3078" s="27" t="str">
        <f>VLOOKUP(B3078,'大货清单（不定期按GOMS更新）'!A:H,7,0)</f>
        <v>White/Black</v>
      </c>
      <c r="I3078" s="27" t="str">
        <f>VLOOKUP(B3078,'大货清单（不定期按GOMS更新）'!A:F,6,FALSE)</f>
        <v>PHASEOUT</v>
      </c>
      <c r="J3078" s="27" t="str">
        <f>VLOOKUP(B3078,'大货清单（不定期按GOMS更新）'!A:K,11,FALSE)</f>
        <v>4.95</v>
      </c>
      <c r="K3078" s="27" t="str">
        <f>VLOOKUP(B3078,'大货清单（不定期按GOMS更新）'!A:N,12,FALSE)</f>
        <v>454</v>
      </c>
      <c r="L3078" s="27" t="str">
        <f>VLOOKUP(B3078,'大货清单（不定期按GOMS更新）'!A:M,13,FALSE)</f>
        <v>229</v>
      </c>
      <c r="M3078" s="27" t="str">
        <f>VLOOKUP(B3078,'大货清单（不定期按GOMS更新）'!A:N,14,FALSE)</f>
        <v>327</v>
      </c>
      <c r="N3078" s="53" t="s">
        <v>913</v>
      </c>
      <c r="O3078" s="27">
        <f>IFERROR(VLOOKUP(N3078,'散件迭代（不定期更新）'!C:J,8,FALSE),0)</f>
        <v>0</v>
      </c>
      <c r="P3078" s="27" t="str">
        <f>IFERROR(VLOOKUP(N3078,'散件（更新）'!B:H,3,FALSE),0)</f>
        <v>206-1979-0600</v>
      </c>
      <c r="Q3078" s="27" t="str">
        <f>VLOOKUP(N3078,'散件（更新）'!B:H,2,FALSE)</f>
        <v>114-19790600</v>
      </c>
      <c r="R3078" s="27" t="str">
        <f>VLOOKUP(N3078,'散件（更新）'!B:H,7,FALSE)</f>
        <v>Main Body</v>
      </c>
      <c r="S3078" s="27" t="str">
        <f>VLOOKUP(N3078,'散件（更新）'!B:E,4,FALSE)</f>
        <v>https://tineco-yxzt.oss-accelerate.aliyuncs.com/20231219/9VSMB101200_1702948067222.png</v>
      </c>
      <c r="T3078" s="27" t="s">
        <v>8759</v>
      </c>
      <c r="U3078" s="28" t="str">
        <f>VLOOKUP(N3078,'散件（更新）'!B:G,6,FALSE)</f>
        <v>主机组件黑色3pin</v>
      </c>
      <c r="V3078" s="28">
        <f>VLOOKUP(N3078,'散件（更新）'!B:I,8,FALSE)</f>
        <v>6972200199119</v>
      </c>
    </row>
    <row r="3079" spans="1:22" ht="14.6">
      <c r="A3079" s="57">
        <v>46169</v>
      </c>
      <c r="B3079" s="137" t="s">
        <v>3915</v>
      </c>
      <c r="C3079" s="27" t="str">
        <f>VLOOKUP(B3079,'大货清单（不定期按GOMS更新）'!A:H,8,0)</f>
        <v>107-19790702</v>
      </c>
      <c r="D3079" s="27" t="str">
        <f>VLOOKUP(B3079,'大货清单（不定期按GOMS更新）'!A:C,3,0)</f>
        <v>ZB1979G-02</v>
      </c>
      <c r="E3079" s="27" t="str">
        <f>VLOOKUP(B3079,'大货清单（不定期按GOMS更新）'!A:H,4,0)</f>
        <v>GB</v>
      </c>
      <c r="F3079" s="27" t="str">
        <f>VLOOKUP(B3079,'大货清单（不定期按GOMS更新）'!A:H,2,0)</f>
        <v>PURE ONE X PET</v>
      </c>
      <c r="G3079" s="28">
        <f>VLOOKUP(B3079,'大货清单（不定期按GOMS更新）'!A:I,9,FALSE)</f>
        <v>6974950104658</v>
      </c>
      <c r="H3079" s="27" t="str">
        <f>VLOOKUP(B3079,'大货清单（不定期按GOMS更新）'!A:H,7,0)</f>
        <v>White/Black</v>
      </c>
      <c r="I3079" s="27" t="str">
        <f>VLOOKUP(B3079,'大货清单（不定期按GOMS更新）'!A:F,6,FALSE)</f>
        <v>PHASEOUT</v>
      </c>
      <c r="J3079" s="27" t="str">
        <f>VLOOKUP(B3079,'大货清单（不定期按GOMS更新）'!A:K,11,FALSE)</f>
        <v>4.95</v>
      </c>
      <c r="K3079" s="27" t="str">
        <f>VLOOKUP(B3079,'大货清单（不定期按GOMS更新）'!A:N,12,FALSE)</f>
        <v>454</v>
      </c>
      <c r="L3079" s="27" t="str">
        <f>VLOOKUP(B3079,'大货清单（不定期按GOMS更新）'!A:M,13,FALSE)</f>
        <v>229</v>
      </c>
      <c r="M3079" s="27" t="str">
        <f>VLOOKUP(B3079,'大货清单（不定期按GOMS更新）'!A:N,14,FALSE)</f>
        <v>327</v>
      </c>
      <c r="N3079" s="53" t="s">
        <v>1405</v>
      </c>
      <c r="O3079" s="27" t="str">
        <f>IFERROR(VLOOKUP(N3079,'散件迭代（不定期更新）'!C:J,8,FALSE),0)</f>
        <v>A27</v>
      </c>
      <c r="P3079" s="27" t="str">
        <f>IFERROR(VLOOKUP(N3079,'散件（更新）'!B:H,3,FALSE),0)</f>
        <v>206-1979-0003</v>
      </c>
      <c r="Q3079" s="27" t="str">
        <f>VLOOKUP(N3079,'散件（更新）'!B:H,2,FALSE)</f>
        <v>114-19790003</v>
      </c>
      <c r="R3079" s="27" t="str">
        <f>VLOOKUP(N3079,'散件（更新）'!B:H,7,FALSE)</f>
        <v>Adapter</v>
      </c>
      <c r="S3079" s="27" t="str">
        <f>VLOOKUP(N3079,'散件（更新）'!B:E,4,FALSE)</f>
        <v>https://tineco-yxzt.oss-accelerate.aliyuncs.com/product/114-19790003.png</v>
      </c>
      <c r="T3079" s="27" t="s">
        <v>8759</v>
      </c>
      <c r="U3079" s="28" t="str">
        <f>VLOOKUP(N3079,'散件（更新）'!B:G,6,FALSE)</f>
        <v>英版直头适配器</v>
      </c>
      <c r="V3079" s="28" t="str">
        <f>VLOOKUP(N3079,'散件（更新）'!B:I,8,FALSE)</f>
        <v>6972200194084</v>
      </c>
    </row>
    <row r="3080" spans="1:22" ht="14.6">
      <c r="A3080" s="57">
        <v>46169</v>
      </c>
      <c r="B3080" s="137" t="s">
        <v>3915</v>
      </c>
      <c r="C3080" s="27" t="str">
        <f>VLOOKUP(B3080,'大货清单（不定期按GOMS更新）'!A:H,8,0)</f>
        <v>107-19790702</v>
      </c>
      <c r="D3080" s="27" t="str">
        <f>VLOOKUP(B3080,'大货清单（不定期按GOMS更新）'!A:C,3,0)</f>
        <v>ZB1979G-02</v>
      </c>
      <c r="E3080" s="27" t="str">
        <f>VLOOKUP(B3080,'大货清单（不定期按GOMS更新）'!A:H,4,0)</f>
        <v>GB</v>
      </c>
      <c r="F3080" s="27" t="str">
        <f>VLOOKUP(B3080,'大货清单（不定期按GOMS更新）'!A:H,2,0)</f>
        <v>PURE ONE X PET</v>
      </c>
      <c r="G3080" s="28">
        <f>VLOOKUP(B3080,'大货清单（不定期按GOMS更新）'!A:I,9,FALSE)</f>
        <v>6974950104658</v>
      </c>
      <c r="H3080" s="27" t="str">
        <f>VLOOKUP(B3080,'大货清单（不定期按GOMS更新）'!A:H,7,0)</f>
        <v>White/Black</v>
      </c>
      <c r="I3080" s="27" t="str">
        <f>VLOOKUP(B3080,'大货清单（不定期按GOMS更新）'!A:F,6,FALSE)</f>
        <v>PHASEOUT</v>
      </c>
      <c r="J3080" s="27" t="str">
        <f>VLOOKUP(B3080,'大货清单（不定期按GOMS更新）'!A:K,11,FALSE)</f>
        <v>4.95</v>
      </c>
      <c r="K3080" s="27" t="str">
        <f>VLOOKUP(B3080,'大货清单（不定期按GOMS更新）'!A:N,12,FALSE)</f>
        <v>454</v>
      </c>
      <c r="L3080" s="27" t="str">
        <f>VLOOKUP(B3080,'大货清单（不定期按GOMS更新）'!A:M,13,FALSE)</f>
        <v>229</v>
      </c>
      <c r="M3080" s="27" t="str">
        <f>VLOOKUP(B3080,'大货清单（不定期按GOMS更新）'!A:N,14,FALSE)</f>
        <v>327</v>
      </c>
      <c r="N3080" s="53" t="s">
        <v>1414</v>
      </c>
      <c r="O3080" s="27">
        <f>IFERROR(VLOOKUP(N3080,'散件迭代（不定期更新）'!C:J,8,FALSE),0)</f>
        <v>0</v>
      </c>
      <c r="P3080" s="27" t="str">
        <f>IFERROR(VLOOKUP(N3080,'散件（更新）'!B:H,3,FALSE),0)</f>
        <v>206-1979-0201</v>
      </c>
      <c r="Q3080" s="27" t="str">
        <f>VLOOKUP(N3080,'散件（更新）'!B:H,2,FALSE)</f>
        <v>114-19790201</v>
      </c>
      <c r="R3080" s="27" t="str">
        <f>VLOOKUP(N3080,'散件（更新）'!B:H,7,FALSE)</f>
        <v>Wall-mounted dock</v>
      </c>
      <c r="S3080" s="27" t="str">
        <f>VLOOKUP(N3080,'散件（更新）'!B:E,4,FALSE)</f>
        <v>https://tineco-yxzt.oss-accelerate.aliyuncs.com/product/114-19790201.jpg</v>
      </c>
      <c r="T3080" s="27" t="s">
        <v>8759</v>
      </c>
      <c r="U3080" s="28" t="str">
        <f>VLOOKUP(N3080,'散件（更新）'!B:G,6,FALSE)</f>
        <v>墙挂带安装螺丝</v>
      </c>
      <c r="V3080" s="28" t="str">
        <f>VLOOKUP(N3080,'散件（更新）'!B:I,8,FALSE)</f>
        <v>6972200192912</v>
      </c>
    </row>
    <row r="3081" spans="1:22" ht="14.6">
      <c r="A3081" s="57">
        <v>46169</v>
      </c>
      <c r="B3081" s="137" t="s">
        <v>3915</v>
      </c>
      <c r="C3081" s="27" t="str">
        <f>VLOOKUP(B3081,'大货清单（不定期按GOMS更新）'!A:H,8,0)</f>
        <v>107-19790702</v>
      </c>
      <c r="D3081" s="27" t="str">
        <f>VLOOKUP(B3081,'大货清单（不定期按GOMS更新）'!A:C,3,0)</f>
        <v>ZB1979G-02</v>
      </c>
      <c r="E3081" s="27" t="str">
        <f>VLOOKUP(B3081,'大货清单（不定期按GOMS更新）'!A:H,4,0)</f>
        <v>GB</v>
      </c>
      <c r="F3081" s="27" t="str">
        <f>VLOOKUP(B3081,'大货清单（不定期按GOMS更新）'!A:H,2,0)</f>
        <v>PURE ONE X PET</v>
      </c>
      <c r="G3081" s="28">
        <f>VLOOKUP(B3081,'大货清单（不定期按GOMS更新）'!A:I,9,FALSE)</f>
        <v>6974950104658</v>
      </c>
      <c r="H3081" s="27" t="str">
        <f>VLOOKUP(B3081,'大货清单（不定期按GOMS更新）'!A:H,7,0)</f>
        <v>White/Black</v>
      </c>
      <c r="I3081" s="27" t="str">
        <f>VLOOKUP(B3081,'大货清单（不定期按GOMS更新）'!A:F,6,FALSE)</f>
        <v>PHASEOUT</v>
      </c>
      <c r="J3081" s="27" t="str">
        <f>VLOOKUP(B3081,'大货清单（不定期按GOMS更新）'!A:K,11,FALSE)</f>
        <v>4.95</v>
      </c>
      <c r="K3081" s="27" t="str">
        <f>VLOOKUP(B3081,'大货清单（不定期按GOMS更新）'!A:N,12,FALSE)</f>
        <v>454</v>
      </c>
      <c r="L3081" s="27" t="str">
        <f>VLOOKUP(B3081,'大货清单（不定期按GOMS更新）'!A:M,13,FALSE)</f>
        <v>229</v>
      </c>
      <c r="M3081" s="27" t="str">
        <f>VLOOKUP(B3081,'大货清单（不定期按GOMS更新）'!A:N,14,FALSE)</f>
        <v>327</v>
      </c>
      <c r="N3081" s="53" t="s">
        <v>1390</v>
      </c>
      <c r="O3081" s="27">
        <f>IFERROR(VLOOKUP(N3081,'散件迭代（不定期更新）'!C:J,8,FALSE),0)</f>
        <v>0</v>
      </c>
      <c r="P3081" s="27" t="str">
        <f>IFERROR(VLOOKUP(N3081,'散件（更新）'!B:H,3,FALSE),0)</f>
        <v>206-1873-2333</v>
      </c>
      <c r="Q3081" s="27" t="str">
        <f>VLOOKUP(N3081,'散件（更新）'!B:H,2,FALSE)</f>
        <v>114-18732333</v>
      </c>
      <c r="R3081" s="27" t="str">
        <f>VLOOKUP(N3081,'散件（更新）'!B:H,7,FALSE)</f>
        <v>[EHA]Power brush release button + spring</v>
      </c>
      <c r="S3081" s="27" t="str">
        <f>VLOOKUP(N3081,'散件（更新）'!B:E,4,FALSE)</f>
        <v>https://tineco-yxzt.oss-accelerate.aliyuncs.com/20231219/9VSRB121100_1702948075363.png</v>
      </c>
      <c r="T3081" s="27" t="s">
        <v>8759</v>
      </c>
      <c r="U3081" s="28" t="str">
        <f>VLOOKUP(N3081,'散件（更新）'!B:G,6,FALSE)</f>
        <v>释放按钮+弹簧组件（散件专用）</v>
      </c>
      <c r="V3081" s="28" t="str">
        <f>VLOOKUP(N3081,'散件（更新）'!B:I,8,FALSE)</f>
        <v>6972200197429</v>
      </c>
    </row>
    <row r="3082" spans="1:22" ht="14.6">
      <c r="A3082" s="57">
        <v>46169</v>
      </c>
      <c r="B3082" s="137" t="s">
        <v>3915</v>
      </c>
      <c r="C3082" s="27" t="str">
        <f>VLOOKUP(B3082,'大货清单（不定期按GOMS更新）'!A:H,8,0)</f>
        <v>107-19790702</v>
      </c>
      <c r="D3082" s="27" t="str">
        <f>VLOOKUP(B3082,'大货清单（不定期按GOMS更新）'!A:C,3,0)</f>
        <v>ZB1979G-02</v>
      </c>
      <c r="E3082" s="27" t="str">
        <f>VLOOKUP(B3082,'大货清单（不定期按GOMS更新）'!A:H,4,0)</f>
        <v>GB</v>
      </c>
      <c r="F3082" s="27" t="str">
        <f>VLOOKUP(B3082,'大货清单（不定期按GOMS更新）'!A:H,2,0)</f>
        <v>PURE ONE X PET</v>
      </c>
      <c r="G3082" s="28">
        <f>VLOOKUP(B3082,'大货清单（不定期按GOMS更新）'!A:I,9,FALSE)</f>
        <v>6974950104658</v>
      </c>
      <c r="H3082" s="27" t="str">
        <f>VLOOKUP(B3082,'大货清单（不定期按GOMS更新）'!A:H,7,0)</f>
        <v>White/Black</v>
      </c>
      <c r="I3082" s="27" t="str">
        <f>VLOOKUP(B3082,'大货清单（不定期按GOMS更新）'!A:F,6,FALSE)</f>
        <v>PHASEOUT</v>
      </c>
      <c r="J3082" s="27" t="str">
        <f>VLOOKUP(B3082,'大货清单（不定期按GOMS更新）'!A:K,11,FALSE)</f>
        <v>4.95</v>
      </c>
      <c r="K3082" s="27" t="str">
        <f>VLOOKUP(B3082,'大货清单（不定期按GOMS更新）'!A:N,12,FALSE)</f>
        <v>454</v>
      </c>
      <c r="L3082" s="27" t="str">
        <f>VLOOKUP(B3082,'大货清单（不定期按GOMS更新）'!A:M,13,FALSE)</f>
        <v>229</v>
      </c>
      <c r="M3082" s="27" t="str">
        <f>VLOOKUP(B3082,'大货清单（不定期按GOMS更新）'!A:N,14,FALSE)</f>
        <v>327</v>
      </c>
      <c r="N3082" s="53" t="s">
        <v>338</v>
      </c>
      <c r="O3082" s="27" t="str">
        <f>IFERROR(VLOOKUP(N3082,'散件迭代（不定期更新）'!C:J,8,FALSE),0)</f>
        <v>A42</v>
      </c>
      <c r="P3082" s="27" t="str">
        <f>IFERROR(VLOOKUP(N3082,'散件（更新）'!B:H,3,FALSE),0)</f>
        <v>206-1873-0209</v>
      </c>
      <c r="Q3082" s="27" t="str">
        <f>VLOOKUP(N3082,'散件（更新）'!B:H,2,FALSE)</f>
        <v>114-18730209</v>
      </c>
      <c r="R3082" s="27" t="str">
        <f>VLOOKUP(N3082,'散件（更新）'!B:H,7,FALSE)</f>
        <v>Crevice Tool</v>
      </c>
      <c r="S3082" s="27" t="str">
        <f>VLOOKUP(N3082,'散件（更新）'!B:E,4,FALSE)</f>
        <v>https://tineco-yxzt.oss-accelerate.aliyuncs.com/product/114-18730209.png</v>
      </c>
      <c r="T3082" s="27" t="s">
        <v>8759</v>
      </c>
      <c r="U3082" s="28" t="str">
        <f>VLOOKUP(N3082,'散件（更新）'!B:G,6,FALSE)</f>
        <v>扁吸组件</v>
      </c>
      <c r="V3082" s="28" t="str">
        <f>VLOOKUP(N3082,'散件（更新）'!B:I,8,FALSE)</f>
        <v>6972200191496</v>
      </c>
    </row>
    <row r="3083" spans="1:22" ht="14.6">
      <c r="A3083" s="57">
        <v>46169</v>
      </c>
      <c r="B3083" s="137" t="s">
        <v>3915</v>
      </c>
      <c r="C3083" s="27" t="str">
        <f>VLOOKUP(B3083,'大货清单（不定期按GOMS更新）'!A:H,8,0)</f>
        <v>107-19790702</v>
      </c>
      <c r="D3083" s="27" t="str">
        <f>VLOOKUP(B3083,'大货清单（不定期按GOMS更新）'!A:C,3,0)</f>
        <v>ZB1979G-02</v>
      </c>
      <c r="E3083" s="27" t="str">
        <f>VLOOKUP(B3083,'大货清单（不定期按GOMS更新）'!A:H,4,0)</f>
        <v>GB</v>
      </c>
      <c r="F3083" s="27" t="str">
        <f>VLOOKUP(B3083,'大货清单（不定期按GOMS更新）'!A:H,2,0)</f>
        <v>PURE ONE X PET</v>
      </c>
      <c r="G3083" s="28">
        <f>VLOOKUP(B3083,'大货清单（不定期按GOMS更新）'!A:I,9,FALSE)</f>
        <v>6974950104658</v>
      </c>
      <c r="H3083" s="27" t="str">
        <f>VLOOKUP(B3083,'大货清单（不定期按GOMS更新）'!A:H,7,0)</f>
        <v>White/Black</v>
      </c>
      <c r="I3083" s="27" t="str">
        <f>VLOOKUP(B3083,'大货清单（不定期按GOMS更新）'!A:F,6,FALSE)</f>
        <v>PHASEOUT</v>
      </c>
      <c r="J3083" s="27" t="str">
        <f>VLOOKUP(B3083,'大货清单（不定期按GOMS更新）'!A:K,11,FALSE)</f>
        <v>4.95</v>
      </c>
      <c r="K3083" s="27" t="str">
        <f>VLOOKUP(B3083,'大货清单（不定期按GOMS更新）'!A:N,12,FALSE)</f>
        <v>454</v>
      </c>
      <c r="L3083" s="27" t="str">
        <f>VLOOKUP(B3083,'大货清单（不定期按GOMS更新）'!A:M,13,FALSE)</f>
        <v>229</v>
      </c>
      <c r="M3083" s="27" t="str">
        <f>VLOOKUP(B3083,'大货清单（不定期按GOMS更新）'!A:N,14,FALSE)</f>
        <v>327</v>
      </c>
      <c r="N3083" s="53" t="s">
        <v>1362</v>
      </c>
      <c r="O3083" s="27">
        <f>IFERROR(VLOOKUP(N3083,'散件迭代（不定期更新）'!C:J,8,FALSE),0)</f>
        <v>0</v>
      </c>
      <c r="P3083" s="27" t="str">
        <f>IFERROR(VLOOKUP(N3083,'散件（更新）'!B:H,3,FALSE),0)</f>
        <v>206-1965-0502</v>
      </c>
      <c r="Q3083" s="27" t="str">
        <f>VLOOKUP(N3083,'散件（更新）'!B:H,2,FALSE)</f>
        <v>114-19650502</v>
      </c>
      <c r="R3083" s="27" t="str">
        <f>VLOOKUP(N3083,'散件（更新）'!B:H,7,FALSE)</f>
        <v>Tube Assembly</v>
      </c>
      <c r="S3083" s="27" t="str">
        <f>VLOOKUP(N3083,'散件（更新）'!B:E,4,FALSE)</f>
        <v>https://tineco-yxzt.oss-accelerate.aliyuncs.com/product/114-19650502.jpeg</v>
      </c>
      <c r="T3083" s="27" t="s">
        <v>8759</v>
      </c>
      <c r="U3083" s="28" t="str">
        <f>VLOOKUP(N3083,'散件（更新）'!B:G,6,FALSE)</f>
        <v>双节管3pin</v>
      </c>
      <c r="V3083" s="28" t="str">
        <f>VLOOKUP(N3083,'散件（更新）'!B:I,8,FALSE)</f>
        <v>6972200198792</v>
      </c>
    </row>
    <row r="3084" spans="1:22" ht="14.6">
      <c r="A3084" s="57">
        <v>46169</v>
      </c>
      <c r="B3084" s="137" t="s">
        <v>3855</v>
      </c>
      <c r="C3084" s="27" t="str">
        <f>VLOOKUP(B3084,'大货清单（不定期按GOMS更新）'!A:H,8,0)</f>
        <v>107-20520206</v>
      </c>
      <c r="D3084" s="27" t="str">
        <f>VLOOKUP(B3084,'大货清单（不定期按GOMS更新）'!A:C,3,0)</f>
        <v>ZB2052B-06</v>
      </c>
      <c r="E3084" s="27" t="str">
        <f>VLOOKUP(B3084,'大货清单（不定期按GOMS更新）'!A:H,4,0)</f>
        <v>GB</v>
      </c>
      <c r="F3084" s="27" t="str">
        <f>VLOOKUP(B3084,'大货清单（不定期按GOMS更新）'!A:H,2,0)</f>
        <v>PURE ONE S15 PET</v>
      </c>
      <c r="G3084" s="28">
        <f>VLOOKUP(B3084,'大货清单（不定期按GOMS更新）'!A:I,9,FALSE)</f>
        <v>6974950104665</v>
      </c>
      <c r="H3084" s="27" t="str">
        <f>VLOOKUP(B3084,'大货清单（不定期按GOMS更新）'!A:H,7,0)</f>
        <v>White</v>
      </c>
      <c r="I3084" s="27" t="str">
        <f>VLOOKUP(B3084,'大货清单（不定期按GOMS更新）'!A:F,6,FALSE)</f>
        <v>PHASEOUT</v>
      </c>
      <c r="J3084" s="27" t="str">
        <f>VLOOKUP(B3084,'大货清单（不定期按GOMS更新）'!A:K,11,FALSE)</f>
        <v>8.7</v>
      </c>
      <c r="K3084" s="27" t="str">
        <f>VLOOKUP(B3084,'大货清单（不定期按GOMS更新）'!A:N,12,FALSE)</f>
        <v>768</v>
      </c>
      <c r="L3084" s="27" t="str">
        <f>VLOOKUP(B3084,'大货清单（不定期按GOMS更新）'!A:M,13,FALSE)</f>
        <v>153</v>
      </c>
      <c r="M3084" s="27" t="str">
        <f>VLOOKUP(B3084,'大货清单（不定期按GOMS更新）'!A:N,14,FALSE)</f>
        <v>342</v>
      </c>
      <c r="N3084" s="53" t="s">
        <v>528</v>
      </c>
      <c r="O3084" s="27" t="str">
        <f>IFERROR(VLOOKUP(N3084,'散件迭代（不定期更新）'!C:J,8,FALSE),0)</f>
        <v>A28</v>
      </c>
      <c r="P3084" s="27" t="str">
        <f>IFERROR(VLOOKUP(N3084,'散件（更新）'!B:H,3,FALSE),0)</f>
        <v>206-1879-0124</v>
      </c>
      <c r="Q3084" s="27" t="str">
        <f>VLOOKUP(N3084,'散件（更新）'!B:H,2,FALSE)</f>
        <v>114-18790124</v>
      </c>
      <c r="R3084" s="27" t="str">
        <f>VLOOKUP(N3084,'散件（更新）'!B:H,7,FALSE)</f>
        <v>Adapter</v>
      </c>
      <c r="S3084" s="27" t="str">
        <f>VLOOKUP(N3084,'散件（更新）'!B:E,4,FALSE)</f>
        <v>https://tineco-yxzt.oss-accelerate.aliyuncs.com/product/114-18790124.jpg</v>
      </c>
      <c r="T3084" s="27" t="s">
        <v>8759</v>
      </c>
      <c r="U3084" s="28" t="str">
        <f>VLOOKUP(N3084,'散件（更新）'!B:G,6,FALSE)</f>
        <v>适配器 （UK低配）</v>
      </c>
      <c r="V3084" s="28" t="str">
        <f>VLOOKUP(N3084,'散件（更新）'!B:I,8,FALSE)</f>
        <v>6972200192233</v>
      </c>
    </row>
    <row r="3085" spans="1:22" ht="14.6">
      <c r="A3085" s="57">
        <v>46169</v>
      </c>
      <c r="B3085" s="137" t="s">
        <v>3855</v>
      </c>
      <c r="C3085" s="27" t="str">
        <f>VLOOKUP(B3085,'大货清单（不定期按GOMS更新）'!A:H,8,0)</f>
        <v>107-20520206</v>
      </c>
      <c r="D3085" s="27" t="str">
        <f>VLOOKUP(B3085,'大货清单（不定期按GOMS更新）'!A:C,3,0)</f>
        <v>ZB2052B-06</v>
      </c>
      <c r="E3085" s="27" t="str">
        <f>VLOOKUP(B3085,'大货清单（不定期按GOMS更新）'!A:H,4,0)</f>
        <v>GB</v>
      </c>
      <c r="F3085" s="27" t="str">
        <f>VLOOKUP(B3085,'大货清单（不定期按GOMS更新）'!A:H,2,0)</f>
        <v>PURE ONE S15 PET</v>
      </c>
      <c r="G3085" s="28">
        <f>VLOOKUP(B3085,'大货清单（不定期按GOMS更新）'!A:I,9,FALSE)</f>
        <v>6974950104665</v>
      </c>
      <c r="H3085" s="27" t="str">
        <f>VLOOKUP(B3085,'大货清单（不定期按GOMS更新）'!A:H,7,0)</f>
        <v>White</v>
      </c>
      <c r="I3085" s="27" t="str">
        <f>VLOOKUP(B3085,'大货清单（不定期按GOMS更新）'!A:F,6,FALSE)</f>
        <v>PHASEOUT</v>
      </c>
      <c r="J3085" s="27" t="str">
        <f>VLOOKUP(B3085,'大货清单（不定期按GOMS更新）'!A:K,11,FALSE)</f>
        <v>8.7</v>
      </c>
      <c r="K3085" s="27" t="str">
        <f>VLOOKUP(B3085,'大货清单（不定期按GOMS更新）'!A:N,12,FALSE)</f>
        <v>768</v>
      </c>
      <c r="L3085" s="27" t="str">
        <f>VLOOKUP(B3085,'大货清单（不定期按GOMS更新）'!A:M,13,FALSE)</f>
        <v>153</v>
      </c>
      <c r="M3085" s="27" t="str">
        <f>VLOOKUP(B3085,'大货清单（不定期按GOMS更新）'!A:N,14,FALSE)</f>
        <v>342</v>
      </c>
      <c r="N3085" s="53" t="s">
        <v>1218</v>
      </c>
      <c r="O3085" s="27">
        <f>IFERROR(VLOOKUP(N3085,'散件迭代（不定期更新）'!C:J,8,FALSE),0)</f>
        <v>0</v>
      </c>
      <c r="P3085" s="27" t="str">
        <f>IFERROR(VLOOKUP(N3085,'散件（更新）'!B:H,3,FALSE),0)</f>
        <v>206-2029-0614</v>
      </c>
      <c r="Q3085" s="27" t="str">
        <f>VLOOKUP(N3085,'散件（更新）'!B:H,2,FALSE)</f>
        <v>114-20290614</v>
      </c>
      <c r="R3085" s="27" t="str">
        <f>VLOOKUP(N3085,'散件（更新）'!B:H,7,FALSE)</f>
        <v>Repair Wheel</v>
      </c>
      <c r="S3085" s="27" t="str">
        <f>VLOOKUP(N3085,'散件（更新）'!B:E,4,FALSE)</f>
        <v>https://tineco-yxzt.oss-accelerate.aliyuncs.com/20231219/9SWRW100000_1702948048100.png</v>
      </c>
      <c r="T3085" s="27" t="s">
        <v>8759</v>
      </c>
      <c r="U3085" s="28" t="str">
        <f>VLOOKUP(N3085,'散件（更新）'!B:G,6,FALSE)</f>
        <v>小轮包胶组件（2个小轮+2个轴）</v>
      </c>
      <c r="V3085" s="28" t="str">
        <f>VLOOKUP(N3085,'散件（更新）'!B:I,8,FALSE)</f>
        <v>6972200198358</v>
      </c>
    </row>
    <row r="3086" spans="1:22" ht="14.6">
      <c r="A3086" s="57">
        <v>46169</v>
      </c>
      <c r="B3086" s="137" t="s">
        <v>3855</v>
      </c>
      <c r="C3086" s="27" t="str">
        <f>VLOOKUP(B3086,'大货清单（不定期按GOMS更新）'!A:H,8,0)</f>
        <v>107-20520206</v>
      </c>
      <c r="D3086" s="27" t="str">
        <f>VLOOKUP(B3086,'大货清单（不定期按GOMS更新）'!A:C,3,0)</f>
        <v>ZB2052B-06</v>
      </c>
      <c r="E3086" s="27" t="str">
        <f>VLOOKUP(B3086,'大货清单（不定期按GOMS更新）'!A:H,4,0)</f>
        <v>GB</v>
      </c>
      <c r="F3086" s="27" t="str">
        <f>VLOOKUP(B3086,'大货清单（不定期按GOMS更新）'!A:H,2,0)</f>
        <v>PURE ONE S15 PET</v>
      </c>
      <c r="G3086" s="28">
        <f>VLOOKUP(B3086,'大货清单（不定期按GOMS更新）'!A:I,9,FALSE)</f>
        <v>6974950104665</v>
      </c>
      <c r="H3086" s="27" t="str">
        <f>VLOOKUP(B3086,'大货清单（不定期按GOMS更新）'!A:H,7,0)</f>
        <v>White</v>
      </c>
      <c r="I3086" s="27" t="str">
        <f>VLOOKUP(B3086,'大货清单（不定期按GOMS更新）'!A:F,6,FALSE)</f>
        <v>PHASEOUT</v>
      </c>
      <c r="J3086" s="27" t="str">
        <f>VLOOKUP(B3086,'大货清单（不定期按GOMS更新）'!A:K,11,FALSE)</f>
        <v>8.7</v>
      </c>
      <c r="K3086" s="27" t="str">
        <f>VLOOKUP(B3086,'大货清单（不定期按GOMS更新）'!A:N,12,FALSE)</f>
        <v>768</v>
      </c>
      <c r="L3086" s="27" t="str">
        <f>VLOOKUP(B3086,'大货清单（不定期按GOMS更新）'!A:M,13,FALSE)</f>
        <v>153</v>
      </c>
      <c r="M3086" s="27" t="str">
        <f>VLOOKUP(B3086,'大货清单（不定期按GOMS更新）'!A:N,14,FALSE)</f>
        <v>342</v>
      </c>
      <c r="N3086" s="53" t="s">
        <v>1228</v>
      </c>
      <c r="O3086" s="27">
        <f>IFERROR(VLOOKUP(N3086,'散件迭代（不定期更新）'!C:J,8,FALSE),0)</f>
        <v>0</v>
      </c>
      <c r="P3086" s="27" t="str">
        <f>IFERROR(VLOOKUP(N3086,'散件（更新）'!B:H,3,FALSE),0)</f>
        <v>206-1756-0204</v>
      </c>
      <c r="Q3086" s="27" t="str">
        <f>VLOOKUP(N3086,'散件（更新）'!B:H,2,FALSE)</f>
        <v>114-17560204</v>
      </c>
      <c r="R3086" s="27" t="str">
        <f>VLOOKUP(N3086,'散件（更新）'!B:H,7,FALSE)</f>
        <v>FILTER</v>
      </c>
      <c r="S3086" s="27" t="str">
        <f>VLOOKUP(N3086,'散件（更新）'!B:E,4,FALSE)</f>
        <v>https://tineco-yxzt.oss-accelerate.aliyuncs.com/product/114-17560204.jpg</v>
      </c>
      <c r="T3086" s="27" t="s">
        <v>8759</v>
      </c>
      <c r="U3086" s="28" t="str">
        <f>VLOOKUP(N3086,'散件（更新）'!B:G,6,FALSE)</f>
        <v>ZB1756 进风滤棉组件</v>
      </c>
      <c r="V3086" s="28" t="str">
        <f>VLOOKUP(N3086,'散件（更新）'!B:I,8,FALSE)</f>
        <v>6972200191182</v>
      </c>
    </row>
    <row r="3087" spans="1:22" ht="14.6">
      <c r="A3087" s="57">
        <v>46169</v>
      </c>
      <c r="B3087" s="137" t="s">
        <v>3855</v>
      </c>
      <c r="C3087" s="27" t="str">
        <f>VLOOKUP(B3087,'大货清单（不定期按GOMS更新）'!A:H,8,0)</f>
        <v>107-20520206</v>
      </c>
      <c r="D3087" s="27" t="str">
        <f>VLOOKUP(B3087,'大货清单（不定期按GOMS更新）'!A:C,3,0)</f>
        <v>ZB2052B-06</v>
      </c>
      <c r="E3087" s="27" t="str">
        <f>VLOOKUP(B3087,'大货清单（不定期按GOMS更新）'!A:H,4,0)</f>
        <v>GB</v>
      </c>
      <c r="F3087" s="27" t="str">
        <f>VLOOKUP(B3087,'大货清单（不定期按GOMS更新）'!A:H,2,0)</f>
        <v>PURE ONE S15 PET</v>
      </c>
      <c r="G3087" s="28">
        <f>VLOOKUP(B3087,'大货清单（不定期按GOMS更新）'!A:I,9,FALSE)</f>
        <v>6974950104665</v>
      </c>
      <c r="H3087" s="27" t="str">
        <f>VLOOKUP(B3087,'大货清单（不定期按GOMS更新）'!A:H,7,0)</f>
        <v>White</v>
      </c>
      <c r="I3087" s="27" t="str">
        <f>VLOOKUP(B3087,'大货清单（不定期按GOMS更新）'!A:F,6,FALSE)</f>
        <v>PHASEOUT</v>
      </c>
      <c r="J3087" s="27" t="str">
        <f>VLOOKUP(B3087,'大货清单（不定期按GOMS更新）'!A:K,11,FALSE)</f>
        <v>8.7</v>
      </c>
      <c r="K3087" s="27" t="str">
        <f>VLOOKUP(B3087,'大货清单（不定期按GOMS更新）'!A:N,12,FALSE)</f>
        <v>768</v>
      </c>
      <c r="L3087" s="27" t="str">
        <f>VLOOKUP(B3087,'大货清单（不定期按GOMS更新）'!A:M,13,FALSE)</f>
        <v>153</v>
      </c>
      <c r="M3087" s="27" t="str">
        <f>VLOOKUP(B3087,'大货清单（不定期按GOMS更新）'!A:N,14,FALSE)</f>
        <v>342</v>
      </c>
      <c r="N3087" s="53" t="s">
        <v>1281</v>
      </c>
      <c r="O3087" s="27">
        <f>IFERROR(VLOOKUP(N3087,'散件迭代（不定期更新）'!C:J,8,FALSE),0)</f>
        <v>0</v>
      </c>
      <c r="P3087" s="27" t="str">
        <f>IFERROR(VLOOKUP(N3087,'散件（更新）'!B:H,3,FALSE),0)</f>
        <v>206-1769-0014</v>
      </c>
      <c r="Q3087" s="27" t="str">
        <f>VLOOKUP(N3087,'散件（更新）'!B:H,2,FALSE)</f>
        <v>114-17690014</v>
      </c>
      <c r="R3087" s="27" t="str">
        <f>VLOOKUP(N3087,'散件（更新）'!B:H,7,FALSE)</f>
        <v>wall accessory holder</v>
      </c>
      <c r="S3087" s="27" t="str">
        <f>VLOOKUP(N3087,'散件（更新）'!B:E,4,FALSE)</f>
        <v>https://tineco-yxzt.oss-accelerate.aliyuncs.com/product/114-17690014.jpg</v>
      </c>
      <c r="T3087" s="27" t="s">
        <v>8759</v>
      </c>
      <c r="U3087" s="28" t="str">
        <f>VLOOKUP(N3087,'散件（更新）'!B:G,6,FALSE)</f>
        <v>附件延展架 墙挂版</v>
      </c>
      <c r="V3087" s="28" t="str">
        <f>VLOOKUP(N3087,'散件（更新）'!B:I,8,FALSE)</f>
        <v>6972200191199</v>
      </c>
    </row>
    <row r="3088" spans="1:22" ht="14.6">
      <c r="A3088" s="57">
        <v>46169</v>
      </c>
      <c r="B3088" s="137" t="s">
        <v>3855</v>
      </c>
      <c r="C3088" s="27" t="str">
        <f>VLOOKUP(B3088,'大货清单（不定期按GOMS更新）'!A:H,8,0)</f>
        <v>107-20520206</v>
      </c>
      <c r="D3088" s="27" t="str">
        <f>VLOOKUP(B3088,'大货清单（不定期按GOMS更新）'!A:C,3,0)</f>
        <v>ZB2052B-06</v>
      </c>
      <c r="E3088" s="27" t="str">
        <f>VLOOKUP(B3088,'大货清单（不定期按GOMS更新）'!A:H,4,0)</f>
        <v>GB</v>
      </c>
      <c r="F3088" s="27" t="str">
        <f>VLOOKUP(B3088,'大货清单（不定期按GOMS更新）'!A:H,2,0)</f>
        <v>PURE ONE S15 PET</v>
      </c>
      <c r="G3088" s="28">
        <f>VLOOKUP(B3088,'大货清单（不定期按GOMS更新）'!A:I,9,FALSE)</f>
        <v>6974950104665</v>
      </c>
      <c r="H3088" s="27" t="str">
        <f>VLOOKUP(B3088,'大货清单（不定期按GOMS更新）'!A:H,7,0)</f>
        <v>White</v>
      </c>
      <c r="I3088" s="27" t="str">
        <f>VLOOKUP(B3088,'大货清单（不定期按GOMS更新）'!A:F,6,FALSE)</f>
        <v>PHASEOUT</v>
      </c>
      <c r="J3088" s="27" t="str">
        <f>VLOOKUP(B3088,'大货清单（不定期按GOMS更新）'!A:K,11,FALSE)</f>
        <v>8.7</v>
      </c>
      <c r="K3088" s="27" t="str">
        <f>VLOOKUP(B3088,'大货清单（不定期按GOMS更新）'!A:N,12,FALSE)</f>
        <v>768</v>
      </c>
      <c r="L3088" s="27" t="str">
        <f>VLOOKUP(B3088,'大货清单（不定期按GOMS更新）'!A:M,13,FALSE)</f>
        <v>153</v>
      </c>
      <c r="M3088" s="27" t="str">
        <f>VLOOKUP(B3088,'大货清单（不定期按GOMS更新）'!A:N,14,FALSE)</f>
        <v>342</v>
      </c>
      <c r="N3088" s="53" t="s">
        <v>1289</v>
      </c>
      <c r="O3088" s="27" t="str">
        <f>IFERROR(VLOOKUP(N3088,'散件迭代（不定期更新）'!C:J,8,FALSE),0)</f>
        <v>A38</v>
      </c>
      <c r="P3088" s="27" t="str">
        <f>IFERROR(VLOOKUP(N3088,'散件（更新）'!B:H,3,FALSE),0)</f>
        <v>206-1769-0254</v>
      </c>
      <c r="Q3088" s="27" t="str">
        <f>VLOOKUP(N3088,'散件（更新）'!B:H,2,FALSE)</f>
        <v>114-17690254</v>
      </c>
      <c r="R3088" s="27" t="str">
        <f>VLOOKUP(N3088,'散件（更新）'!B:H,7,FALSE)</f>
        <v>Pre-filter Cleaning Tool</v>
      </c>
      <c r="S3088" s="27" t="str">
        <f>VLOOKUP(N3088,'散件（更新）'!B:E,4,FALSE)</f>
        <v>https://tineco-yxzt.oss-accelerate.aliyuncs.com/product/114-17690254.jpg</v>
      </c>
      <c r="T3088" s="27" t="s">
        <v>8759</v>
      </c>
      <c r="U3088" s="28" t="str">
        <f>VLOOKUP(N3088,'散件（更新）'!B:G,6,FALSE)</f>
        <v xml:space="preserve">ZB1769B 滤芯清洁刷 </v>
      </c>
      <c r="V3088" s="28" t="str">
        <f>VLOOKUP(N3088,'散件（更新）'!B:I,8,FALSE)</f>
        <v>6972200191175</v>
      </c>
    </row>
    <row r="3089" spans="1:22" ht="14.6">
      <c r="A3089" s="57">
        <v>46169</v>
      </c>
      <c r="B3089" s="137" t="s">
        <v>3855</v>
      </c>
      <c r="C3089" s="27" t="str">
        <f>VLOOKUP(B3089,'大货清单（不定期按GOMS更新）'!A:H,8,0)</f>
        <v>107-20520206</v>
      </c>
      <c r="D3089" s="27" t="str">
        <f>VLOOKUP(B3089,'大货清单（不定期按GOMS更新）'!A:C,3,0)</f>
        <v>ZB2052B-06</v>
      </c>
      <c r="E3089" s="27" t="str">
        <f>VLOOKUP(B3089,'大货清单（不定期按GOMS更新）'!A:H,4,0)</f>
        <v>GB</v>
      </c>
      <c r="F3089" s="27" t="str">
        <f>VLOOKUP(B3089,'大货清单（不定期按GOMS更新）'!A:H,2,0)</f>
        <v>PURE ONE S15 PET</v>
      </c>
      <c r="G3089" s="28">
        <f>VLOOKUP(B3089,'大货清单（不定期按GOMS更新）'!A:I,9,FALSE)</f>
        <v>6974950104665</v>
      </c>
      <c r="H3089" s="27" t="str">
        <f>VLOOKUP(B3089,'大货清单（不定期按GOMS更新）'!A:H,7,0)</f>
        <v>White</v>
      </c>
      <c r="I3089" s="27" t="str">
        <f>VLOOKUP(B3089,'大货清单（不定期按GOMS更新）'!A:F,6,FALSE)</f>
        <v>PHASEOUT</v>
      </c>
      <c r="J3089" s="27" t="str">
        <f>VLOOKUP(B3089,'大货清单（不定期按GOMS更新）'!A:K,11,FALSE)</f>
        <v>8.7</v>
      </c>
      <c r="K3089" s="27" t="str">
        <f>VLOOKUP(B3089,'大货清单（不定期按GOMS更新）'!A:N,12,FALSE)</f>
        <v>768</v>
      </c>
      <c r="L3089" s="27" t="str">
        <f>VLOOKUP(B3089,'大货清单（不定期按GOMS更新）'!A:M,13,FALSE)</f>
        <v>153</v>
      </c>
      <c r="M3089" s="27" t="str">
        <f>VLOOKUP(B3089,'大货清单（不定期按GOMS更新）'!A:N,14,FALSE)</f>
        <v>342</v>
      </c>
      <c r="N3089" s="53" t="s">
        <v>252</v>
      </c>
      <c r="O3089" s="27">
        <f>IFERROR(VLOOKUP(N3089,'散件迭代（不定期更新）'!C:J,8,FALSE),0)</f>
        <v>0</v>
      </c>
      <c r="P3089" s="27" t="str">
        <f>IFERROR(VLOOKUP(N3089,'散件（更新）'!B:H,3,FALSE),0)</f>
        <v>206-1769-0233</v>
      </c>
      <c r="Q3089" s="27" t="str">
        <f>VLOOKUP(N3089,'散件（更新）'!B:H,2,FALSE)</f>
        <v>114-17690233</v>
      </c>
      <c r="R3089" s="27" t="str">
        <f>VLOOKUP(N3089,'散件（更新）'!B:H,7,FALSE)</f>
        <v>Hair cleaning tool</v>
      </c>
      <c r="S3089" s="27" t="str">
        <f>VLOOKUP(N3089,'散件（更新）'!B:E,4,FALSE)</f>
        <v>https://tineco-yxzt.oss-accelerate.aliyuncs.com/product/114-17690233.png</v>
      </c>
      <c r="T3089" s="27" t="s">
        <v>8759</v>
      </c>
      <c r="U3089" s="28" t="str">
        <f>VLOOKUP(N3089,'散件（更新）'!B:G,6,FALSE)</f>
        <v>ZB1769B 清洁刷植毛组件</v>
      </c>
      <c r="V3089" s="28" t="str">
        <f>VLOOKUP(N3089,'散件（更新）'!B:I,8,FALSE)</f>
        <v>6972200191151</v>
      </c>
    </row>
    <row r="3090" spans="1:22" ht="14.6">
      <c r="A3090" s="57">
        <v>46169</v>
      </c>
      <c r="B3090" s="137" t="s">
        <v>3855</v>
      </c>
      <c r="C3090" s="27" t="str">
        <f>VLOOKUP(B3090,'大货清单（不定期按GOMS更新）'!A:H,8,0)</f>
        <v>107-20520206</v>
      </c>
      <c r="D3090" s="27" t="str">
        <f>VLOOKUP(B3090,'大货清单（不定期按GOMS更新）'!A:C,3,0)</f>
        <v>ZB2052B-06</v>
      </c>
      <c r="E3090" s="27" t="str">
        <f>VLOOKUP(B3090,'大货清单（不定期按GOMS更新）'!A:H,4,0)</f>
        <v>GB</v>
      </c>
      <c r="F3090" s="27" t="str">
        <f>VLOOKUP(B3090,'大货清单（不定期按GOMS更新）'!A:H,2,0)</f>
        <v>PURE ONE S15 PET</v>
      </c>
      <c r="G3090" s="28">
        <f>VLOOKUP(B3090,'大货清单（不定期按GOMS更新）'!A:I,9,FALSE)</f>
        <v>6974950104665</v>
      </c>
      <c r="H3090" s="27" t="str">
        <f>VLOOKUP(B3090,'大货清单（不定期按GOMS更新）'!A:H,7,0)</f>
        <v>White</v>
      </c>
      <c r="I3090" s="27" t="str">
        <f>VLOOKUP(B3090,'大货清单（不定期按GOMS更新）'!A:F,6,FALSE)</f>
        <v>PHASEOUT</v>
      </c>
      <c r="J3090" s="27" t="str">
        <f>VLOOKUP(B3090,'大货清单（不定期按GOMS更新）'!A:K,11,FALSE)</f>
        <v>8.7</v>
      </c>
      <c r="K3090" s="27" t="str">
        <f>VLOOKUP(B3090,'大货清单（不定期按GOMS更新）'!A:N,12,FALSE)</f>
        <v>768</v>
      </c>
      <c r="L3090" s="27" t="str">
        <f>VLOOKUP(B3090,'大货清单（不定期按GOMS更新）'!A:M,13,FALSE)</f>
        <v>153</v>
      </c>
      <c r="M3090" s="27" t="str">
        <f>VLOOKUP(B3090,'大货清单（不定期按GOMS更新）'!A:N,14,FALSE)</f>
        <v>342</v>
      </c>
      <c r="N3090" s="53" t="s">
        <v>1376</v>
      </c>
      <c r="O3090" s="27" t="str">
        <f>IFERROR(VLOOKUP(N3090,'散件迭代（不定期更新）'!C:J,8,FALSE),0)</f>
        <v>A14</v>
      </c>
      <c r="P3090" s="27" t="str">
        <f>IFERROR(VLOOKUP(N3090,'散件（更新）'!B:H,3,FALSE),0)</f>
        <v>206-1873-0214</v>
      </c>
      <c r="Q3090" s="27" t="str">
        <f>VLOOKUP(N3090,'散件（更新）'!B:H,2,FALSE)</f>
        <v>114-18730214</v>
      </c>
      <c r="R3090" s="27" t="str">
        <f>VLOOKUP(N3090,'散件（更新）'!B:H,7,FALSE)</f>
        <v>Crevice &amp; 2-In-1 Dusting Brush</v>
      </c>
      <c r="S3090" s="27" t="str">
        <f>VLOOKUP(N3090,'散件（更新）'!B:E,4,FALSE)</f>
        <v>https://tineco-yxzt.oss-accelerate.aliyuncs.com/product/114-18730214.png</v>
      </c>
      <c r="T3090" s="27" t="s">
        <v>8759</v>
      </c>
      <c r="U3090" s="28" t="str">
        <f>VLOOKUP(N3090,'散件（更新）'!B:G,6,FALSE)</f>
        <v xml:space="preserve">组合刷组件+扁吸组件 </v>
      </c>
      <c r="V3090" s="28" t="str">
        <f>VLOOKUP(N3090,'散件（更新）'!B:I,8,FALSE)</f>
        <v>6972200191489</v>
      </c>
    </row>
    <row r="3091" spans="1:22" ht="14.6">
      <c r="A3091" s="57">
        <v>46169</v>
      </c>
      <c r="B3091" s="137" t="s">
        <v>3855</v>
      </c>
      <c r="C3091" s="27" t="str">
        <f>VLOOKUP(B3091,'大货清单（不定期按GOMS更新）'!A:H,8,0)</f>
        <v>107-20520206</v>
      </c>
      <c r="D3091" s="27" t="str">
        <f>VLOOKUP(B3091,'大货清单（不定期按GOMS更新）'!A:C,3,0)</f>
        <v>ZB2052B-06</v>
      </c>
      <c r="E3091" s="27" t="str">
        <f>VLOOKUP(B3091,'大货清单（不定期按GOMS更新）'!A:H,4,0)</f>
        <v>GB</v>
      </c>
      <c r="F3091" s="27" t="str">
        <f>VLOOKUP(B3091,'大货清单（不定期按GOMS更新）'!A:H,2,0)</f>
        <v>PURE ONE S15 PET</v>
      </c>
      <c r="G3091" s="28">
        <f>VLOOKUP(B3091,'大货清单（不定期按GOMS更新）'!A:I,9,FALSE)</f>
        <v>6974950104665</v>
      </c>
      <c r="H3091" s="27" t="str">
        <f>VLOOKUP(B3091,'大货清单（不定期按GOMS更新）'!A:H,7,0)</f>
        <v>White</v>
      </c>
      <c r="I3091" s="27" t="str">
        <f>VLOOKUP(B3091,'大货清单（不定期按GOMS更新）'!A:F,6,FALSE)</f>
        <v>PHASEOUT</v>
      </c>
      <c r="J3091" s="27" t="str">
        <f>VLOOKUP(B3091,'大货清单（不定期按GOMS更新）'!A:K,11,FALSE)</f>
        <v>8.7</v>
      </c>
      <c r="K3091" s="27" t="str">
        <f>VLOOKUP(B3091,'大货清单（不定期按GOMS更新）'!A:N,12,FALSE)</f>
        <v>768</v>
      </c>
      <c r="L3091" s="27" t="str">
        <f>VLOOKUP(B3091,'大货清单（不定期按GOMS更新）'!A:M,13,FALSE)</f>
        <v>153</v>
      </c>
      <c r="M3091" s="27" t="str">
        <f>VLOOKUP(B3091,'大货清单（不定期按GOMS更新）'!A:N,14,FALSE)</f>
        <v>342</v>
      </c>
      <c r="N3091" s="53" t="s">
        <v>1397</v>
      </c>
      <c r="O3091" s="27">
        <f>IFERROR(VLOOKUP(N3091,'散件迭代（不定期更新）'!C:J,8,FALSE),0)</f>
        <v>0</v>
      </c>
      <c r="P3091" s="27" t="str">
        <f>IFERROR(VLOOKUP(N3091,'散件（更新）'!B:H,3,FALSE),0)</f>
        <v>206-2052-0102</v>
      </c>
      <c r="Q3091" s="27" t="str">
        <f>VLOOKUP(N3091,'散件（更新）'!B:H,2,FALSE)</f>
        <v>114-20520102</v>
      </c>
      <c r="R3091" s="27" t="str">
        <f>VLOOKUP(N3091,'散件（更新）'!B:H,7,FALSE)</f>
        <v>HEPA &amp; Cover Assembly</v>
      </c>
      <c r="S3091" s="27" t="str">
        <f>VLOOKUP(N3091,'散件（更新）'!B:E,4,FALSE)</f>
        <v>https://tineco-yxzt.oss-accelerate.aliyuncs.com/product/114-20520102.jpeg</v>
      </c>
      <c r="T3091" s="27" t="s">
        <v>8759</v>
      </c>
      <c r="U3091" s="28" t="str">
        <f>VLOOKUP(N3091,'散件（更新）'!B:G,6,FALSE)</f>
        <v>HEPA组件</v>
      </c>
      <c r="V3091" s="28">
        <f>VLOOKUP(N3091,'散件（更新）'!B:I,8,FALSE)</f>
        <v>6972200199300</v>
      </c>
    </row>
    <row r="3092" spans="1:22" ht="14.6">
      <c r="A3092" s="57">
        <v>46169</v>
      </c>
      <c r="B3092" s="137" t="s">
        <v>3855</v>
      </c>
      <c r="C3092" s="27" t="str">
        <f>VLOOKUP(B3092,'大货清单（不定期按GOMS更新）'!A:H,8,0)</f>
        <v>107-20520206</v>
      </c>
      <c r="D3092" s="27" t="str">
        <f>VLOOKUP(B3092,'大货清单（不定期按GOMS更新）'!A:C,3,0)</f>
        <v>ZB2052B-06</v>
      </c>
      <c r="E3092" s="27" t="str">
        <f>VLOOKUP(B3092,'大货清单（不定期按GOMS更新）'!A:H,4,0)</f>
        <v>GB</v>
      </c>
      <c r="F3092" s="27" t="str">
        <f>VLOOKUP(B3092,'大货清单（不定期按GOMS更新）'!A:H,2,0)</f>
        <v>PURE ONE S15 PET</v>
      </c>
      <c r="G3092" s="28">
        <f>VLOOKUP(B3092,'大货清单（不定期按GOMS更新）'!A:I,9,FALSE)</f>
        <v>6974950104665</v>
      </c>
      <c r="H3092" s="27" t="str">
        <f>VLOOKUP(B3092,'大货清单（不定期按GOMS更新）'!A:H,7,0)</f>
        <v>White</v>
      </c>
      <c r="I3092" s="27" t="str">
        <f>VLOOKUP(B3092,'大货清单（不定期按GOMS更新）'!A:F,6,FALSE)</f>
        <v>PHASEOUT</v>
      </c>
      <c r="J3092" s="27" t="str">
        <f>VLOOKUP(B3092,'大货清单（不定期按GOMS更新）'!A:K,11,FALSE)</f>
        <v>8.7</v>
      </c>
      <c r="K3092" s="27" t="str">
        <f>VLOOKUP(B3092,'大货清单（不定期按GOMS更新）'!A:N,12,FALSE)</f>
        <v>768</v>
      </c>
      <c r="L3092" s="27" t="str">
        <f>VLOOKUP(B3092,'大货清单（不定期按GOMS更新）'!A:M,13,FALSE)</f>
        <v>153</v>
      </c>
      <c r="M3092" s="27" t="str">
        <f>VLOOKUP(B3092,'大货清单（不定期按GOMS更新）'!A:N,14,FALSE)</f>
        <v>342</v>
      </c>
      <c r="N3092" s="53" t="s">
        <v>5043</v>
      </c>
      <c r="O3092" s="27">
        <f>IFERROR(VLOOKUP(N3092,'散件迭代（不定期更新）'!C:J,8,FALSE),0)</f>
        <v>0</v>
      </c>
      <c r="P3092" s="27" t="str">
        <f>IFERROR(VLOOKUP(N3092,'散件（更新）'!B:H,3,FALSE),0)</f>
        <v>206-2052-1204</v>
      </c>
      <c r="Q3092" s="27" t="str">
        <f>VLOOKUP(N3092,'散件（更新）'!B:H,2,FALSE)</f>
        <v>114-20521204</v>
      </c>
      <c r="R3092" s="27" t="str">
        <f>VLOOKUP(N3092,'散件（更新）'!B:H,7,FALSE)</f>
        <v>Hard Floor Brush</v>
      </c>
      <c r="S3092" s="27" t="str">
        <f>VLOOKUP(N3092,'散件（更新）'!B:E,4,FALSE)</f>
        <v>https://tineco-yxzt.oss-accelerate.aliyuncs.com/product/114-20521204.jpeg</v>
      </c>
      <c r="T3092" s="27" t="s">
        <v>8759</v>
      </c>
      <c r="U3092" s="28" t="str">
        <f>VLOOKUP(N3092,'散件（更新）'!B:G,6,FALSE)</f>
        <v>FB2119地板刷（EHA）</v>
      </c>
      <c r="V3092" s="28">
        <f>VLOOKUP(N3092,'散件（更新）'!B:I,8,FALSE)</f>
        <v>6974950100308</v>
      </c>
    </row>
    <row r="3093" spans="1:22" ht="14.6">
      <c r="A3093" s="57">
        <v>46169</v>
      </c>
      <c r="B3093" s="137" t="s">
        <v>3855</v>
      </c>
      <c r="C3093" s="27" t="str">
        <f>VLOOKUP(B3093,'大货清单（不定期按GOMS更新）'!A:H,8,0)</f>
        <v>107-20520206</v>
      </c>
      <c r="D3093" s="27" t="str">
        <f>VLOOKUP(B3093,'大货清单（不定期按GOMS更新）'!A:C,3,0)</f>
        <v>ZB2052B-06</v>
      </c>
      <c r="E3093" s="27" t="str">
        <f>VLOOKUP(B3093,'大货清单（不定期按GOMS更新）'!A:H,4,0)</f>
        <v>GB</v>
      </c>
      <c r="F3093" s="27" t="str">
        <f>VLOOKUP(B3093,'大货清单（不定期按GOMS更新）'!A:H,2,0)</f>
        <v>PURE ONE S15 PET</v>
      </c>
      <c r="G3093" s="28">
        <f>VLOOKUP(B3093,'大货清单（不定期按GOMS更新）'!A:I,9,FALSE)</f>
        <v>6974950104665</v>
      </c>
      <c r="H3093" s="27" t="str">
        <f>VLOOKUP(B3093,'大货清单（不定期按GOMS更新）'!A:H,7,0)</f>
        <v>White</v>
      </c>
      <c r="I3093" s="27" t="str">
        <f>VLOOKUP(B3093,'大货清单（不定期按GOMS更新）'!A:F,6,FALSE)</f>
        <v>PHASEOUT</v>
      </c>
      <c r="J3093" s="27" t="str">
        <f>VLOOKUP(B3093,'大货清单（不定期按GOMS更新）'!A:K,11,FALSE)</f>
        <v>8.7</v>
      </c>
      <c r="K3093" s="27" t="str">
        <f>VLOOKUP(B3093,'大货清单（不定期按GOMS更新）'!A:N,12,FALSE)</f>
        <v>768</v>
      </c>
      <c r="L3093" s="27" t="str">
        <f>VLOOKUP(B3093,'大货清单（不定期按GOMS更新）'!A:M,13,FALSE)</f>
        <v>153</v>
      </c>
      <c r="M3093" s="27" t="str">
        <f>VLOOKUP(B3093,'大货清单（不定期按GOMS更新）'!A:N,14,FALSE)</f>
        <v>342</v>
      </c>
      <c r="N3093" s="53" t="s">
        <v>1361</v>
      </c>
      <c r="O3093" s="27">
        <f>IFERROR(VLOOKUP(N3093,'散件迭代（不定期更新）'!C:J,8,FALSE),0)</f>
        <v>0</v>
      </c>
      <c r="P3093" s="27" t="str">
        <f>IFERROR(VLOOKUP(N3093,'散件（更新）'!B:H,3,FALSE),0)</f>
        <v>206-1965-0506</v>
      </c>
      <c r="Q3093" s="27" t="str">
        <f>VLOOKUP(N3093,'散件（更新）'!B:H,2,FALSE)</f>
        <v>114-19650506</v>
      </c>
      <c r="R3093" s="27" t="str">
        <f>VLOOKUP(N3093,'散件（更新）'!B:H,7,FALSE)</f>
        <v>Mini Power Brush</v>
      </c>
      <c r="S3093" s="27" t="str">
        <f>VLOOKUP(N3093,'散件（更新）'!B:E,4,FALSE)</f>
        <v>https://tineco-yxzt.oss-accelerate.aliyuncs.com/20231219/9VSBM110000_1702948061711.png</v>
      </c>
      <c r="T3093" s="27" t="s">
        <v>8759</v>
      </c>
      <c r="U3093" s="28" t="str">
        <f>VLOOKUP(N3093,'散件（更新）'!B:G,6,FALSE)</f>
        <v>FB1965小电动（3pin）</v>
      </c>
      <c r="V3093" s="28" t="str">
        <f>VLOOKUP(N3093,'散件（更新）'!B:I,8,FALSE)</f>
        <v>6972200198945</v>
      </c>
    </row>
    <row r="3094" spans="1:22" ht="14.6">
      <c r="A3094" s="57">
        <v>46169</v>
      </c>
      <c r="B3094" s="137" t="s">
        <v>3855</v>
      </c>
      <c r="C3094" s="27" t="str">
        <f>VLOOKUP(B3094,'大货清单（不定期按GOMS更新）'!A:H,8,0)</f>
        <v>107-20520206</v>
      </c>
      <c r="D3094" s="27" t="str">
        <f>VLOOKUP(B3094,'大货清单（不定期按GOMS更新）'!A:C,3,0)</f>
        <v>ZB2052B-06</v>
      </c>
      <c r="E3094" s="27" t="str">
        <f>VLOOKUP(B3094,'大货清单（不定期按GOMS更新）'!A:H,4,0)</f>
        <v>GB</v>
      </c>
      <c r="F3094" s="27" t="str">
        <f>VLOOKUP(B3094,'大货清单（不定期按GOMS更新）'!A:H,2,0)</f>
        <v>PURE ONE S15 PET</v>
      </c>
      <c r="G3094" s="28">
        <f>VLOOKUP(B3094,'大货清单（不定期按GOMS更新）'!A:I,9,FALSE)</f>
        <v>6974950104665</v>
      </c>
      <c r="H3094" s="27" t="str">
        <f>VLOOKUP(B3094,'大货清单（不定期按GOMS更新）'!A:H,7,0)</f>
        <v>White</v>
      </c>
      <c r="I3094" s="27" t="str">
        <f>VLOOKUP(B3094,'大货清单（不定期按GOMS更新）'!A:F,6,FALSE)</f>
        <v>PHASEOUT</v>
      </c>
      <c r="J3094" s="27" t="str">
        <f>VLOOKUP(B3094,'大货清单（不定期按GOMS更新）'!A:K,11,FALSE)</f>
        <v>8.7</v>
      </c>
      <c r="K3094" s="27" t="str">
        <f>VLOOKUP(B3094,'大货清单（不定期按GOMS更新）'!A:N,12,FALSE)</f>
        <v>768</v>
      </c>
      <c r="L3094" s="27" t="str">
        <f>VLOOKUP(B3094,'大货清单（不定期按GOMS更新）'!A:M,13,FALSE)</f>
        <v>153</v>
      </c>
      <c r="M3094" s="27" t="str">
        <f>VLOOKUP(B3094,'大货清单（不定期按GOMS更新）'!A:N,14,FALSE)</f>
        <v>342</v>
      </c>
      <c r="N3094" s="53" t="s">
        <v>1352</v>
      </c>
      <c r="O3094" s="27">
        <f>IFERROR(VLOOKUP(N3094,'散件迭代（不定期更新）'!C:J,8,FALSE),0)</f>
        <v>0</v>
      </c>
      <c r="P3094" s="27" t="str">
        <f>IFERROR(VLOOKUP(N3094,'散件（更新）'!B:H,3,FALSE),0)</f>
        <v>206-1965-0503</v>
      </c>
      <c r="Q3094" s="27" t="str">
        <f>VLOOKUP(N3094,'散件（更新）'!B:H,2,FALSE)</f>
        <v>114-19650503</v>
      </c>
      <c r="R3094" s="27" t="str">
        <f>VLOOKUP(N3094,'散件（更新）'!B:H,7,FALSE)</f>
        <v>Carpet Brush</v>
      </c>
      <c r="S3094" s="27" t="str">
        <f>VLOOKUP(N3094,'散件（更新）'!B:E,4,FALSE)</f>
        <v>https://tineco-yxzt.oss-accelerate.aliyuncs.com/20240327/S11DUALditanshua_1711507124269.jpg</v>
      </c>
      <c r="T3094" s="27" t="s">
        <v>8759</v>
      </c>
      <c r="U3094" s="28" t="str">
        <f>VLOOKUP(N3094,'散件（更新）'!B:G,6,FALSE)</f>
        <v>FB2118地毯刷</v>
      </c>
      <c r="V3094" s="28" t="str">
        <f>VLOOKUP(N3094,'散件（更新）'!B:I,8,FALSE)</f>
        <v>6972200198808</v>
      </c>
    </row>
    <row r="3095" spans="1:22" ht="14.6">
      <c r="A3095" s="57">
        <v>46169</v>
      </c>
      <c r="B3095" s="137" t="s">
        <v>3855</v>
      </c>
      <c r="C3095" s="27" t="str">
        <f>VLOOKUP(B3095,'大货清单（不定期按GOMS更新）'!A:H,8,0)</f>
        <v>107-20520206</v>
      </c>
      <c r="D3095" s="27" t="str">
        <f>VLOOKUP(B3095,'大货清单（不定期按GOMS更新）'!A:C,3,0)</f>
        <v>ZB2052B-06</v>
      </c>
      <c r="E3095" s="27" t="str">
        <f>VLOOKUP(B3095,'大货清单（不定期按GOMS更新）'!A:H,4,0)</f>
        <v>GB</v>
      </c>
      <c r="F3095" s="27" t="str">
        <f>VLOOKUP(B3095,'大货清单（不定期按GOMS更新）'!A:H,2,0)</f>
        <v>PURE ONE S15 PET</v>
      </c>
      <c r="G3095" s="28">
        <f>VLOOKUP(B3095,'大货清单（不定期按GOMS更新）'!A:I,9,FALSE)</f>
        <v>6974950104665</v>
      </c>
      <c r="H3095" s="27" t="str">
        <f>VLOOKUP(B3095,'大货清单（不定期按GOMS更新）'!A:H,7,0)</f>
        <v>White</v>
      </c>
      <c r="I3095" s="27" t="str">
        <f>VLOOKUP(B3095,'大货清单（不定期按GOMS更新）'!A:F,6,FALSE)</f>
        <v>PHASEOUT</v>
      </c>
      <c r="J3095" s="27" t="str">
        <f>VLOOKUP(B3095,'大货清单（不定期按GOMS更新）'!A:K,11,FALSE)</f>
        <v>8.7</v>
      </c>
      <c r="K3095" s="27" t="str">
        <f>VLOOKUP(B3095,'大货清单（不定期按GOMS更新）'!A:N,12,FALSE)</f>
        <v>768</v>
      </c>
      <c r="L3095" s="27" t="str">
        <f>VLOOKUP(B3095,'大货清单（不定期按GOMS更新）'!A:M,13,FALSE)</f>
        <v>153</v>
      </c>
      <c r="M3095" s="27" t="str">
        <f>VLOOKUP(B3095,'大货清单（不定期按GOMS更新）'!A:N,14,FALSE)</f>
        <v>342</v>
      </c>
      <c r="N3095" s="53" t="s">
        <v>921</v>
      </c>
      <c r="O3095" s="27">
        <f>IFERROR(VLOOKUP(N3095,'散件迭代（不定期更新）'!C:J,8,FALSE),0)</f>
        <v>0</v>
      </c>
      <c r="P3095" s="27" t="str">
        <f>IFERROR(VLOOKUP(N3095,'散件（更新）'!B:H,3,FALSE),0)</f>
        <v>206-2052-0104</v>
      </c>
      <c r="Q3095" s="27" t="str">
        <f>VLOOKUP(N3095,'散件（更新）'!B:H,2,FALSE)</f>
        <v>114-20520104</v>
      </c>
      <c r="R3095" s="27" t="str">
        <f>VLOOKUP(N3095,'散件（更新）'!B:H,7,FALSE)</f>
        <v>Filter Holder</v>
      </c>
      <c r="S3095" s="27" t="str">
        <f>VLOOKUP(N3095,'散件（更新）'!B:E,4,FALSE)</f>
        <v>https://tineco-yxzt.oss-accelerate.aliyuncs.com/product/114-20520104.jpeg</v>
      </c>
      <c r="T3095" s="27" t="s">
        <v>8759</v>
      </c>
      <c r="U3095" s="28" t="str">
        <f>VLOOKUP(N3095,'散件（更新）'!B:G,6,FALSE)</f>
        <v>多锥组件</v>
      </c>
      <c r="V3095" s="28">
        <f>VLOOKUP(N3095,'散件（更新）'!B:I,8,FALSE)</f>
        <v>6972200199324</v>
      </c>
    </row>
    <row r="3096" spans="1:22" ht="14.6">
      <c r="A3096" s="57">
        <v>46169</v>
      </c>
      <c r="B3096" s="137" t="s">
        <v>3855</v>
      </c>
      <c r="C3096" s="27" t="str">
        <f>VLOOKUP(B3096,'大货清单（不定期按GOMS更新）'!A:H,8,0)</f>
        <v>107-20520206</v>
      </c>
      <c r="D3096" s="27" t="str">
        <f>VLOOKUP(B3096,'大货清单（不定期按GOMS更新）'!A:C,3,0)</f>
        <v>ZB2052B-06</v>
      </c>
      <c r="E3096" s="27" t="str">
        <f>VLOOKUP(B3096,'大货清单（不定期按GOMS更新）'!A:H,4,0)</f>
        <v>GB</v>
      </c>
      <c r="F3096" s="27" t="str">
        <f>VLOOKUP(B3096,'大货清单（不定期按GOMS更新）'!A:H,2,0)</f>
        <v>PURE ONE S15 PET</v>
      </c>
      <c r="G3096" s="28">
        <f>VLOOKUP(B3096,'大货清单（不定期按GOMS更新）'!A:I,9,FALSE)</f>
        <v>6974950104665</v>
      </c>
      <c r="H3096" s="27" t="str">
        <f>VLOOKUP(B3096,'大货清单（不定期按GOMS更新）'!A:H,7,0)</f>
        <v>White</v>
      </c>
      <c r="I3096" s="27" t="str">
        <f>VLOOKUP(B3096,'大货清单（不定期按GOMS更新）'!A:F,6,FALSE)</f>
        <v>PHASEOUT</v>
      </c>
      <c r="J3096" s="27" t="str">
        <f>VLOOKUP(B3096,'大货清单（不定期按GOMS更新）'!A:K,11,FALSE)</f>
        <v>8.7</v>
      </c>
      <c r="K3096" s="27" t="str">
        <f>VLOOKUP(B3096,'大货清单（不定期按GOMS更新）'!A:N,12,FALSE)</f>
        <v>768</v>
      </c>
      <c r="L3096" s="27" t="str">
        <f>VLOOKUP(B3096,'大货清单（不定期按GOMS更新）'!A:M,13,FALSE)</f>
        <v>153</v>
      </c>
      <c r="M3096" s="27" t="str">
        <f>VLOOKUP(B3096,'大货清单（不定期按GOMS更新）'!A:N,14,FALSE)</f>
        <v>342</v>
      </c>
      <c r="N3096" s="53" t="s">
        <v>1363</v>
      </c>
      <c r="O3096" s="27" t="str">
        <f>IFERROR(VLOOKUP(N3096,'散件迭代（不定期更新）'!C:J,8,FALSE),0)</f>
        <v>A12</v>
      </c>
      <c r="P3096" s="27" t="str">
        <f>IFERROR(VLOOKUP(N3096,'散件（更新）'!B:H,3,FALSE),0)</f>
        <v>206-1873-0010</v>
      </c>
      <c r="Q3096" s="27" t="str">
        <f>VLOOKUP(N3096,'散件（更新）'!B:H,2,FALSE)</f>
        <v>114-18730010</v>
      </c>
      <c r="R3096" s="27" t="str">
        <f>VLOOKUP(N3096,'散件（更新）'!B:H,7,FALSE)</f>
        <v>Accessory Kit</v>
      </c>
      <c r="S3096" s="27" t="str">
        <f>VLOOKUP(N3096,'散件（更新）'!B:E,4,FALSE)</f>
        <v>https://tineco-yxzt.oss-accelerate.aliyuncs.com/product/114-18730010.jpg</v>
      </c>
      <c r="T3096" s="27" t="s">
        <v>8759</v>
      </c>
      <c r="U3096" s="28" t="str">
        <f>VLOOKUP(N3096,'散件（更新）'!B:G,6,FALSE)</f>
        <v>附件套装(家电刷组件+伸缩扁吸组件+转折管组件+伸缩软管组件)</v>
      </c>
      <c r="V3096" s="28" t="str">
        <f>VLOOKUP(N3096,'散件（更新）'!B:I,8,FALSE)</f>
        <v>6972200191519</v>
      </c>
    </row>
    <row r="3097" spans="1:22" ht="14.6">
      <c r="A3097" s="57">
        <v>46169</v>
      </c>
      <c r="B3097" s="137" t="s">
        <v>3855</v>
      </c>
      <c r="C3097" s="27" t="str">
        <f>VLOOKUP(B3097,'大货清单（不定期按GOMS更新）'!A:H,8,0)</f>
        <v>107-20520206</v>
      </c>
      <c r="D3097" s="27" t="str">
        <f>VLOOKUP(B3097,'大货清单（不定期按GOMS更新）'!A:C,3,0)</f>
        <v>ZB2052B-06</v>
      </c>
      <c r="E3097" s="27" t="str">
        <f>VLOOKUP(B3097,'大货清单（不定期按GOMS更新）'!A:H,4,0)</f>
        <v>GB</v>
      </c>
      <c r="F3097" s="27" t="str">
        <f>VLOOKUP(B3097,'大货清单（不定期按GOMS更新）'!A:H,2,0)</f>
        <v>PURE ONE S15 PET</v>
      </c>
      <c r="G3097" s="28">
        <f>VLOOKUP(B3097,'大货清单（不定期按GOMS更新）'!A:I,9,FALSE)</f>
        <v>6974950104665</v>
      </c>
      <c r="H3097" s="27" t="str">
        <f>VLOOKUP(B3097,'大货清单（不定期按GOMS更新）'!A:H,7,0)</f>
        <v>White</v>
      </c>
      <c r="I3097" s="27" t="str">
        <f>VLOOKUP(B3097,'大货清单（不定期按GOMS更新）'!A:F,6,FALSE)</f>
        <v>PHASEOUT</v>
      </c>
      <c r="J3097" s="27" t="str">
        <f>VLOOKUP(B3097,'大货清单（不定期按GOMS更新）'!A:K,11,FALSE)</f>
        <v>8.7</v>
      </c>
      <c r="K3097" s="27" t="str">
        <f>VLOOKUP(B3097,'大货清单（不定期按GOMS更新）'!A:N,12,FALSE)</f>
        <v>768</v>
      </c>
      <c r="L3097" s="27" t="str">
        <f>VLOOKUP(B3097,'大货清单（不定期按GOMS更新）'!A:M,13,FALSE)</f>
        <v>153</v>
      </c>
      <c r="M3097" s="27" t="str">
        <f>VLOOKUP(B3097,'大货清单（不定期按GOMS更新）'!A:N,14,FALSE)</f>
        <v>342</v>
      </c>
      <c r="N3097" s="53" t="s">
        <v>1398</v>
      </c>
      <c r="O3097" s="27">
        <f>IFERROR(VLOOKUP(N3097,'散件迭代（不定期更新）'!C:J,8,FALSE),0)</f>
        <v>0</v>
      </c>
      <c r="P3097" s="27" t="str">
        <f>IFERROR(VLOOKUP(N3097,'散件（更新）'!B:H,3,FALSE),0)</f>
        <v>206-2052-0100</v>
      </c>
      <c r="Q3097" s="27" t="str">
        <f>VLOOKUP(N3097,'散件（更新）'!B:H,2,FALSE)</f>
        <v>114-20520100</v>
      </c>
      <c r="R3097" s="27" t="str">
        <f>VLOOKUP(N3097,'散件（更新）'!B:H,7,FALSE)</f>
        <v>Main Body</v>
      </c>
      <c r="S3097" s="27" t="str">
        <f>VLOOKUP(N3097,'散件（更新）'!B:E,4,FALSE)</f>
        <v>https://tineco-yxzt.oss-accelerate.aliyuncs.com/product/114-20520100.jpeg</v>
      </c>
      <c r="T3097" s="27" t="s">
        <v>8759</v>
      </c>
      <c r="U3097" s="28" t="str">
        <f>VLOOKUP(N3097,'散件（更新）'!B:G,6,FALSE)</f>
        <v>主机黑白LED</v>
      </c>
      <c r="V3097" s="28">
        <f>VLOOKUP(N3097,'散件（更新）'!B:I,8,FALSE)</f>
        <v>6972200199287</v>
      </c>
    </row>
    <row r="3098" spans="1:22" ht="14.6">
      <c r="A3098" s="57">
        <v>46169</v>
      </c>
      <c r="B3098" s="137" t="s">
        <v>3855</v>
      </c>
      <c r="C3098" s="27" t="str">
        <f>VLOOKUP(B3098,'大货清单（不定期按GOMS更新）'!A:H,8,0)</f>
        <v>107-20520206</v>
      </c>
      <c r="D3098" s="27" t="str">
        <f>VLOOKUP(B3098,'大货清单（不定期按GOMS更新）'!A:C,3,0)</f>
        <v>ZB2052B-06</v>
      </c>
      <c r="E3098" s="27" t="str">
        <f>VLOOKUP(B3098,'大货清单（不定期按GOMS更新）'!A:H,4,0)</f>
        <v>GB</v>
      </c>
      <c r="F3098" s="27" t="str">
        <f>VLOOKUP(B3098,'大货清单（不定期按GOMS更新）'!A:H,2,0)</f>
        <v>PURE ONE S15 PET</v>
      </c>
      <c r="G3098" s="28">
        <f>VLOOKUP(B3098,'大货清单（不定期按GOMS更新）'!A:I,9,FALSE)</f>
        <v>6974950104665</v>
      </c>
      <c r="H3098" s="27" t="str">
        <f>VLOOKUP(B3098,'大货清单（不定期按GOMS更新）'!A:H,7,0)</f>
        <v>White</v>
      </c>
      <c r="I3098" s="27" t="str">
        <f>VLOOKUP(B3098,'大货清单（不定期按GOMS更新）'!A:F,6,FALSE)</f>
        <v>PHASEOUT</v>
      </c>
      <c r="J3098" s="27" t="str">
        <f>VLOOKUP(B3098,'大货清单（不定期按GOMS更新）'!A:K,11,FALSE)</f>
        <v>8.7</v>
      </c>
      <c r="K3098" s="27" t="str">
        <f>VLOOKUP(B3098,'大货清单（不定期按GOMS更新）'!A:N,12,FALSE)</f>
        <v>768</v>
      </c>
      <c r="L3098" s="27" t="str">
        <f>VLOOKUP(B3098,'大货清单（不定期按GOMS更新）'!A:M,13,FALSE)</f>
        <v>153</v>
      </c>
      <c r="M3098" s="27" t="str">
        <f>VLOOKUP(B3098,'大货清单（不定期按GOMS更新）'!A:N,14,FALSE)</f>
        <v>342</v>
      </c>
      <c r="N3098" s="53" t="s">
        <v>1396</v>
      </c>
      <c r="O3098" s="27">
        <f>IFERROR(VLOOKUP(N3098,'散件迭代（不定期更新）'!C:J,8,FALSE),0)</f>
        <v>0</v>
      </c>
      <c r="P3098" s="27" t="str">
        <f>IFERROR(VLOOKUP(N3098,'散件（更新）'!B:H,3,FALSE),0)</f>
        <v>206-2052-0103</v>
      </c>
      <c r="Q3098" s="27" t="str">
        <f>VLOOKUP(N3098,'散件（更新）'!B:H,2,FALSE)</f>
        <v>114-20520103</v>
      </c>
      <c r="R3098" s="27" t="str">
        <f>VLOOKUP(N3098,'散件（更新）'!B:H,7,FALSE)</f>
        <v>Charging Base</v>
      </c>
      <c r="S3098" s="27" t="str">
        <f>VLOOKUP(N3098,'散件（更新）'!B:E,4,FALSE)</f>
        <v>https://tineco-yxzt.oss-accelerate.aliyuncs.com/product/114-20520103.jpeg</v>
      </c>
      <c r="T3098" s="27" t="s">
        <v>8759</v>
      </c>
      <c r="U3098" s="28" t="str">
        <f>VLOOKUP(N3098,'散件（更新）'!B:G,6,FALSE)</f>
        <v>底座组件</v>
      </c>
      <c r="V3098" s="28">
        <f>VLOOKUP(N3098,'散件（更新）'!B:I,8,FALSE)</f>
        <v>6972200199317</v>
      </c>
    </row>
    <row r="3099" spans="1:22" ht="14.6">
      <c r="A3099" s="57">
        <v>46169</v>
      </c>
      <c r="B3099" s="137" t="s">
        <v>3855</v>
      </c>
      <c r="C3099" s="27" t="str">
        <f>VLOOKUP(B3099,'大货清单（不定期按GOMS更新）'!A:H,8,0)</f>
        <v>107-20520206</v>
      </c>
      <c r="D3099" s="27" t="str">
        <f>VLOOKUP(B3099,'大货清单（不定期按GOMS更新）'!A:C,3,0)</f>
        <v>ZB2052B-06</v>
      </c>
      <c r="E3099" s="27" t="str">
        <f>VLOOKUP(B3099,'大货清单（不定期按GOMS更新）'!A:H,4,0)</f>
        <v>GB</v>
      </c>
      <c r="F3099" s="27" t="str">
        <f>VLOOKUP(B3099,'大货清单（不定期按GOMS更新）'!A:H,2,0)</f>
        <v>PURE ONE S15 PET</v>
      </c>
      <c r="G3099" s="28">
        <f>VLOOKUP(B3099,'大货清单（不定期按GOMS更新）'!A:I,9,FALSE)</f>
        <v>6974950104665</v>
      </c>
      <c r="H3099" s="27" t="str">
        <f>VLOOKUP(B3099,'大货清单（不定期按GOMS更新）'!A:H,7,0)</f>
        <v>White</v>
      </c>
      <c r="I3099" s="27" t="str">
        <f>VLOOKUP(B3099,'大货清单（不定期按GOMS更新）'!A:F,6,FALSE)</f>
        <v>PHASEOUT</v>
      </c>
      <c r="J3099" s="27" t="str">
        <f>VLOOKUP(B3099,'大货清单（不定期按GOMS更新）'!A:K,11,FALSE)</f>
        <v>8.7</v>
      </c>
      <c r="K3099" s="27" t="str">
        <f>VLOOKUP(B3099,'大货清单（不定期按GOMS更新）'!A:N,12,FALSE)</f>
        <v>768</v>
      </c>
      <c r="L3099" s="27" t="str">
        <f>VLOOKUP(B3099,'大货清单（不定期按GOMS更新）'!A:M,13,FALSE)</f>
        <v>153</v>
      </c>
      <c r="M3099" s="27" t="str">
        <f>VLOOKUP(B3099,'大货清单（不定期按GOMS更新）'!A:N,14,FALSE)</f>
        <v>342</v>
      </c>
      <c r="N3099" s="53" t="s">
        <v>5042</v>
      </c>
      <c r="O3099" s="27">
        <f>IFERROR(VLOOKUP(N3099,'散件迭代（不定期更新）'!C:J,8,FALSE),0)</f>
        <v>0</v>
      </c>
      <c r="P3099" s="27" t="str">
        <f>IFERROR(VLOOKUP(N3099,'散件（更新）'!B:H,3,FALSE),0)</f>
        <v>206-2052-1202</v>
      </c>
      <c r="Q3099" s="27" t="str">
        <f>VLOOKUP(N3099,'散件（更新）'!B:H,2,FALSE)</f>
        <v>114-20521202</v>
      </c>
      <c r="R3099" s="27" t="str">
        <f>VLOOKUP(N3099,'散件（更新）'!B:H,7,FALSE)</f>
        <v>Docking Station</v>
      </c>
      <c r="S3099" s="27" t="str">
        <f>VLOOKUP(N3099,'散件（更新）'!B:E,4,FALSE)</f>
        <v>https://tineco-yxzt.oss-accelerate.aliyuncs.com/20231219/9VSPS150000_1702948070260.png</v>
      </c>
      <c r="T3099" s="27" t="s">
        <v>8759</v>
      </c>
      <c r="U3099" s="28" t="str">
        <f>VLOOKUP(N3099,'散件（更新）'!B:G,6,FALSE)</f>
        <v>底座组件（EHA双充）</v>
      </c>
      <c r="V3099" s="28">
        <f>VLOOKUP(N3099,'散件（更新）'!B:I,8,FALSE)</f>
        <v>6974950100629</v>
      </c>
    </row>
    <row r="3100" spans="1:22">
      <c r="A3100" s="57">
        <v>46169</v>
      </c>
      <c r="B3100" s="53" t="s">
        <v>3855</v>
      </c>
      <c r="C3100" s="27" t="str">
        <f>VLOOKUP(B3100,'大货清单（不定期按GOMS更新）'!A:H,8,0)</f>
        <v>107-20520206</v>
      </c>
      <c r="D3100" s="27" t="str">
        <f>VLOOKUP(B3100,'大货清单（不定期按GOMS更新）'!A:C,3,0)</f>
        <v>ZB2052B-06</v>
      </c>
      <c r="E3100" s="27" t="str">
        <f>VLOOKUP(B3100,'大货清单（不定期按GOMS更新）'!A:H,4,0)</f>
        <v>GB</v>
      </c>
      <c r="F3100" s="27" t="str">
        <f>VLOOKUP(B3100,'大货清单（不定期按GOMS更新）'!A:H,2,0)</f>
        <v>PURE ONE S15 PET</v>
      </c>
      <c r="G3100" s="28">
        <f>VLOOKUP(B3100,'大货清单（不定期按GOMS更新）'!A:I,9,FALSE)</f>
        <v>6974950104665</v>
      </c>
      <c r="H3100" s="27" t="str">
        <f>VLOOKUP(B3100,'大货清单（不定期按GOMS更新）'!A:H,7,0)</f>
        <v>White</v>
      </c>
      <c r="I3100" s="27" t="str">
        <f>VLOOKUP(B3100,'大货清单（不定期按GOMS更新）'!A:F,6,FALSE)</f>
        <v>PHASEOUT</v>
      </c>
      <c r="J3100" s="27" t="str">
        <f>VLOOKUP(B3100,'大货清单（不定期按GOMS更新）'!A:K,11,FALSE)</f>
        <v>8.7</v>
      </c>
      <c r="K3100" s="27" t="str">
        <f>VLOOKUP(B3100,'大货清单（不定期按GOMS更新）'!A:N,12,FALSE)</f>
        <v>768</v>
      </c>
      <c r="L3100" s="27" t="str">
        <f>VLOOKUP(B3100,'大货清单（不定期按GOMS更新）'!A:M,13,FALSE)</f>
        <v>153</v>
      </c>
      <c r="M3100" s="27" t="str">
        <f>VLOOKUP(B3100,'大货清单（不定期按GOMS更新）'!A:N,14,FALSE)</f>
        <v>342</v>
      </c>
      <c r="N3100" s="53" t="s">
        <v>1399</v>
      </c>
      <c r="O3100" s="27">
        <f>IFERROR(VLOOKUP(N3100,'散件迭代（不定期更新）'!C:J,8,FALSE),0)</f>
        <v>0</v>
      </c>
      <c r="P3100" s="27" t="str">
        <f>IFERROR(VLOOKUP(N3100,'散件（更新）'!B:H,3,FALSE),0)</f>
        <v>206-2052-0101</v>
      </c>
      <c r="Q3100" s="27" t="str">
        <f>VLOOKUP(N3100,'散件（更新）'!B:H,2,FALSE)</f>
        <v>114-20520101</v>
      </c>
      <c r="R3100" s="27" t="str">
        <f>VLOOKUP(N3100,'散件（更新）'!B:H,7,FALSE)</f>
        <v>Battery</v>
      </c>
      <c r="S3100" s="27" t="str">
        <f>VLOOKUP(N3100,'散件（更新）'!B:E,4,FALSE)</f>
        <v>https://tineco-yxzt.oss-accelerate.aliyuncs.com/product/114-20520101.jpeg</v>
      </c>
      <c r="T3100" s="27" t="s">
        <v>8759</v>
      </c>
      <c r="U3100" s="28" t="str">
        <f>VLOOKUP(N3100,'散件（更新）'!B:G,6,FALSE)</f>
        <v>电池黑白2500mAH</v>
      </c>
      <c r="V3100" s="28">
        <f>VLOOKUP(N3100,'散件（更新）'!B:I,8,FALSE)</f>
        <v>6972200199294</v>
      </c>
    </row>
    <row r="3101" spans="1:22">
      <c r="A3101" s="57">
        <v>46169</v>
      </c>
      <c r="B3101" s="53" t="s">
        <v>3855</v>
      </c>
      <c r="C3101" s="27" t="str">
        <f>VLOOKUP(B3101,'大货清单（不定期按GOMS更新）'!A:H,8,0)</f>
        <v>107-20520206</v>
      </c>
      <c r="D3101" s="27" t="str">
        <f>VLOOKUP(B3101,'大货清单（不定期按GOMS更新）'!A:C,3,0)</f>
        <v>ZB2052B-06</v>
      </c>
      <c r="E3101" s="27" t="str">
        <f>VLOOKUP(B3101,'大货清单（不定期按GOMS更新）'!A:H,4,0)</f>
        <v>GB</v>
      </c>
      <c r="F3101" s="27" t="str">
        <f>VLOOKUP(B3101,'大货清单（不定期按GOMS更新）'!A:H,2,0)</f>
        <v>PURE ONE S15 PET</v>
      </c>
      <c r="G3101" s="28">
        <f>VLOOKUP(B3101,'大货清单（不定期按GOMS更新）'!A:I,9,FALSE)</f>
        <v>6974950104665</v>
      </c>
      <c r="H3101" s="27" t="str">
        <f>VLOOKUP(B3101,'大货清单（不定期按GOMS更新）'!A:H,7,0)</f>
        <v>White</v>
      </c>
      <c r="I3101" s="27" t="str">
        <f>VLOOKUP(B3101,'大货清单（不定期按GOMS更新）'!A:F,6,FALSE)</f>
        <v>PHASEOUT</v>
      </c>
      <c r="J3101" s="27" t="str">
        <f>VLOOKUP(B3101,'大货清单（不定期按GOMS更新）'!A:K,11,FALSE)</f>
        <v>8.7</v>
      </c>
      <c r="K3101" s="27" t="str">
        <f>VLOOKUP(B3101,'大货清单（不定期按GOMS更新）'!A:N,12,FALSE)</f>
        <v>768</v>
      </c>
      <c r="L3101" s="27" t="str">
        <f>VLOOKUP(B3101,'大货清单（不定期按GOMS更新）'!A:M,13,FALSE)</f>
        <v>153</v>
      </c>
      <c r="M3101" s="27" t="str">
        <f>VLOOKUP(B3101,'大货清单（不定期按GOMS更新）'!A:N,14,FALSE)</f>
        <v>342</v>
      </c>
      <c r="N3101" s="53" t="s">
        <v>1390</v>
      </c>
      <c r="O3101" s="27">
        <f>IFERROR(VLOOKUP(N3101,'散件迭代（不定期更新）'!C:J,8,FALSE),0)</f>
        <v>0</v>
      </c>
      <c r="P3101" s="27" t="str">
        <f>IFERROR(VLOOKUP(N3101,'散件（更新）'!B:H,3,FALSE),0)</f>
        <v>206-1873-2333</v>
      </c>
      <c r="Q3101" s="27" t="str">
        <f>VLOOKUP(N3101,'散件（更新）'!B:H,2,FALSE)</f>
        <v>114-18732333</v>
      </c>
      <c r="R3101" s="27" t="str">
        <f>VLOOKUP(N3101,'散件（更新）'!B:H,7,FALSE)</f>
        <v>[EHA]Power brush release button + spring</v>
      </c>
      <c r="S3101" s="27" t="str">
        <f>VLOOKUP(N3101,'散件（更新）'!B:E,4,FALSE)</f>
        <v>https://tineco-yxzt.oss-accelerate.aliyuncs.com/20231219/9VSRB121100_1702948075363.png</v>
      </c>
      <c r="T3101" s="27" t="s">
        <v>8759</v>
      </c>
      <c r="U3101" s="28" t="str">
        <f>VLOOKUP(N3101,'散件（更新）'!B:G,6,FALSE)</f>
        <v>释放按钮+弹簧组件（散件专用）</v>
      </c>
      <c r="V3101" s="28" t="str">
        <f>VLOOKUP(N3101,'散件（更新）'!B:I,8,FALSE)</f>
        <v>6972200197429</v>
      </c>
    </row>
    <row r="3102" spans="1:22">
      <c r="A3102" s="57">
        <v>46169</v>
      </c>
      <c r="B3102" s="53" t="s">
        <v>3855</v>
      </c>
      <c r="C3102" s="27" t="str">
        <f>VLOOKUP(B3102,'大货清单（不定期按GOMS更新）'!A:H,8,0)</f>
        <v>107-20520206</v>
      </c>
      <c r="D3102" s="27" t="str">
        <f>VLOOKUP(B3102,'大货清单（不定期按GOMS更新）'!A:C,3,0)</f>
        <v>ZB2052B-06</v>
      </c>
      <c r="E3102" s="27" t="str">
        <f>VLOOKUP(B3102,'大货清单（不定期按GOMS更新）'!A:H,4,0)</f>
        <v>GB</v>
      </c>
      <c r="F3102" s="27" t="str">
        <f>VLOOKUP(B3102,'大货清单（不定期按GOMS更新）'!A:H,2,0)</f>
        <v>PURE ONE S15 PET</v>
      </c>
      <c r="G3102" s="28">
        <f>VLOOKUP(B3102,'大货清单（不定期按GOMS更新）'!A:I,9,FALSE)</f>
        <v>6974950104665</v>
      </c>
      <c r="H3102" s="27" t="str">
        <f>VLOOKUP(B3102,'大货清单（不定期按GOMS更新）'!A:H,7,0)</f>
        <v>White</v>
      </c>
      <c r="I3102" s="27" t="str">
        <f>VLOOKUP(B3102,'大货清单（不定期按GOMS更新）'!A:F,6,FALSE)</f>
        <v>PHASEOUT</v>
      </c>
      <c r="J3102" s="27" t="str">
        <f>VLOOKUP(B3102,'大货清单（不定期按GOMS更新）'!A:K,11,FALSE)</f>
        <v>8.7</v>
      </c>
      <c r="K3102" s="27" t="str">
        <f>VLOOKUP(B3102,'大货清单（不定期按GOMS更新）'!A:N,12,FALSE)</f>
        <v>768</v>
      </c>
      <c r="L3102" s="27" t="str">
        <f>VLOOKUP(B3102,'大货清单（不定期按GOMS更新）'!A:M,13,FALSE)</f>
        <v>153</v>
      </c>
      <c r="M3102" s="27" t="str">
        <f>VLOOKUP(B3102,'大货清单（不定期按GOMS更新）'!A:N,14,FALSE)</f>
        <v>342</v>
      </c>
      <c r="N3102" s="53" t="s">
        <v>338</v>
      </c>
      <c r="O3102" s="27" t="str">
        <f>IFERROR(VLOOKUP(N3102,'散件迭代（不定期更新）'!C:J,8,FALSE),0)</f>
        <v>A42</v>
      </c>
      <c r="P3102" s="27" t="str">
        <f>IFERROR(VLOOKUP(N3102,'散件（更新）'!B:H,3,FALSE),0)</f>
        <v>206-1873-0209</v>
      </c>
      <c r="Q3102" s="27" t="str">
        <f>VLOOKUP(N3102,'散件（更新）'!B:H,2,FALSE)</f>
        <v>114-18730209</v>
      </c>
      <c r="R3102" s="27" t="str">
        <f>VLOOKUP(N3102,'散件（更新）'!B:H,7,FALSE)</f>
        <v>Crevice Tool</v>
      </c>
      <c r="S3102" s="27" t="str">
        <f>VLOOKUP(N3102,'散件（更新）'!B:E,4,FALSE)</f>
        <v>https://tineco-yxzt.oss-accelerate.aliyuncs.com/product/114-18730209.png</v>
      </c>
      <c r="T3102" s="27" t="s">
        <v>8759</v>
      </c>
      <c r="U3102" s="28" t="str">
        <f>VLOOKUP(N3102,'散件（更新）'!B:G,6,FALSE)</f>
        <v>扁吸组件</v>
      </c>
      <c r="V3102" s="28" t="str">
        <f>VLOOKUP(N3102,'散件（更新）'!B:I,8,FALSE)</f>
        <v>6972200191496</v>
      </c>
    </row>
    <row r="3103" spans="1:22">
      <c r="A3103" s="57">
        <v>46169</v>
      </c>
      <c r="B3103" s="53" t="s">
        <v>3855</v>
      </c>
      <c r="C3103" s="27" t="str">
        <f>VLOOKUP(B3103,'大货清单（不定期按GOMS更新）'!A:H,8,0)</f>
        <v>107-20520206</v>
      </c>
      <c r="D3103" s="27" t="str">
        <f>VLOOKUP(B3103,'大货清单（不定期按GOMS更新）'!A:C,3,0)</f>
        <v>ZB2052B-06</v>
      </c>
      <c r="E3103" s="27" t="str">
        <f>VLOOKUP(B3103,'大货清单（不定期按GOMS更新）'!A:H,4,0)</f>
        <v>GB</v>
      </c>
      <c r="F3103" s="27" t="str">
        <f>VLOOKUP(B3103,'大货清单（不定期按GOMS更新）'!A:H,2,0)</f>
        <v>PURE ONE S15 PET</v>
      </c>
      <c r="G3103" s="28">
        <f>VLOOKUP(B3103,'大货清单（不定期按GOMS更新）'!A:I,9,FALSE)</f>
        <v>6974950104665</v>
      </c>
      <c r="H3103" s="27" t="str">
        <f>VLOOKUP(B3103,'大货清单（不定期按GOMS更新）'!A:H,7,0)</f>
        <v>White</v>
      </c>
      <c r="I3103" s="27" t="str">
        <f>VLOOKUP(B3103,'大货清单（不定期按GOMS更新）'!A:F,6,FALSE)</f>
        <v>PHASEOUT</v>
      </c>
      <c r="J3103" s="27" t="str">
        <f>VLOOKUP(B3103,'大货清单（不定期按GOMS更新）'!A:K,11,FALSE)</f>
        <v>8.7</v>
      </c>
      <c r="K3103" s="27" t="str">
        <f>VLOOKUP(B3103,'大货清单（不定期按GOMS更新）'!A:N,12,FALSE)</f>
        <v>768</v>
      </c>
      <c r="L3103" s="27" t="str">
        <f>VLOOKUP(B3103,'大货清单（不定期按GOMS更新）'!A:M,13,FALSE)</f>
        <v>153</v>
      </c>
      <c r="M3103" s="27" t="str">
        <f>VLOOKUP(B3103,'大货清单（不定期按GOMS更新）'!A:N,14,FALSE)</f>
        <v>342</v>
      </c>
      <c r="N3103" s="53" t="s">
        <v>1362</v>
      </c>
      <c r="O3103" s="27">
        <f>IFERROR(VLOOKUP(N3103,'散件迭代（不定期更新）'!C:J,8,FALSE),0)</f>
        <v>0</v>
      </c>
      <c r="P3103" s="27" t="str">
        <f>IFERROR(VLOOKUP(N3103,'散件（更新）'!B:H,3,FALSE),0)</f>
        <v>206-1965-0502</v>
      </c>
      <c r="Q3103" s="27" t="str">
        <f>VLOOKUP(N3103,'散件（更新）'!B:H,2,FALSE)</f>
        <v>114-19650502</v>
      </c>
      <c r="R3103" s="27" t="str">
        <f>VLOOKUP(N3103,'散件（更新）'!B:H,7,FALSE)</f>
        <v>Tube Assembly</v>
      </c>
      <c r="S3103" s="27" t="str">
        <f>VLOOKUP(N3103,'散件（更新）'!B:E,4,FALSE)</f>
        <v>https://tineco-yxzt.oss-accelerate.aliyuncs.com/product/114-19650502.jpeg</v>
      </c>
      <c r="T3103" s="27" t="s">
        <v>19304</v>
      </c>
      <c r="U3103" s="28" t="str">
        <f>VLOOKUP(N3103,'散件（更新）'!B:G,6,FALSE)</f>
        <v>双节管3pin</v>
      </c>
      <c r="V3103" s="28" t="str">
        <f>VLOOKUP(N3103,'散件（更新）'!B:I,8,FALSE)</f>
        <v>6972200198792</v>
      </c>
    </row>
    <row r="3104" spans="1:22">
      <c r="A3104" s="57">
        <v>46169</v>
      </c>
      <c r="B3104" s="53" t="s">
        <v>3707</v>
      </c>
      <c r="C3104" s="27" t="str">
        <f>VLOOKUP(B3104,'大货清单（不定期按GOMS更新）'!A:H,8,0)</f>
        <v>107-22011501</v>
      </c>
      <c r="D3104" s="27" t="str">
        <f>VLOOKUP(B3104,'大货清单（不定期按GOMS更新）'!A:C,3,0)</f>
        <v>ZB2201O-01</v>
      </c>
      <c r="E3104" s="27" t="str">
        <f>VLOOKUP(B3104,'大货清单（不定期按GOMS更新）'!A:H,4,0)</f>
        <v>GB</v>
      </c>
      <c r="F3104" s="27" t="str">
        <f>VLOOKUP(B3104,'大货清单（不定期按GOMS更新）'!A:H,2,0)</f>
        <v>PURE ONE AIR PET</v>
      </c>
      <c r="G3104" s="28">
        <f>VLOOKUP(B3104,'大货清单（不定期按GOMS更新）'!A:I,9,FALSE)</f>
        <v>6974950103477</v>
      </c>
      <c r="H3104" s="27" t="str">
        <f>VLOOKUP(B3104,'大货清单（不定期按GOMS更新）'!A:H,7,0)</f>
        <v>WHITE</v>
      </c>
      <c r="I3104" s="27" t="str">
        <f>VLOOKUP(B3104,'大货清单（不定期按GOMS更新）'!A:F,6,FALSE)</f>
        <v>PHASEOUT</v>
      </c>
      <c r="J3104" s="27" t="str">
        <f>VLOOKUP(B3104,'大货清单（不定期按GOMS更新）'!A:K,11,FALSE)</f>
        <v>4.98</v>
      </c>
      <c r="K3104" s="27" t="str">
        <f>VLOOKUP(B3104,'大货清单（不定期按GOMS更新）'!A:N,12,FALSE)</f>
        <v>454</v>
      </c>
      <c r="L3104" s="27" t="str">
        <f>VLOOKUP(B3104,'大货清单（不定期按GOMS更新）'!A:M,13,FALSE)</f>
        <v>229</v>
      </c>
      <c r="M3104" s="27" t="str">
        <f>VLOOKUP(B3104,'大货清单（不定期按GOMS更新）'!A:N,14,FALSE)</f>
        <v>327</v>
      </c>
      <c r="N3104" s="53" t="s">
        <v>1218</v>
      </c>
      <c r="O3104" s="27">
        <f>IFERROR(VLOOKUP(N3104,'散件迭代（不定期更新）'!C:J,8,FALSE),0)</f>
        <v>0</v>
      </c>
      <c r="P3104" s="27" t="str">
        <f>IFERROR(VLOOKUP(N3104,'散件（更新）'!B:H,3,FALSE),0)</f>
        <v>206-2029-0614</v>
      </c>
      <c r="Q3104" s="27" t="str">
        <f>VLOOKUP(N3104,'散件（更新）'!B:H,2,FALSE)</f>
        <v>114-20290614</v>
      </c>
      <c r="R3104" s="27" t="str">
        <f>VLOOKUP(N3104,'散件（更新）'!B:H,7,FALSE)</f>
        <v>Repair Wheel</v>
      </c>
      <c r="S3104" s="27" t="str">
        <f>VLOOKUP(N3104,'散件（更新）'!B:E,4,FALSE)</f>
        <v>https://tineco-yxzt.oss-accelerate.aliyuncs.com/20231219/9SWRW100000_1702948048100.png</v>
      </c>
      <c r="T3104" s="27" t="s">
        <v>19303</v>
      </c>
      <c r="U3104" s="28" t="str">
        <f>VLOOKUP(N3104,'散件（更新）'!B:G,6,FALSE)</f>
        <v>小轮包胶组件（2个小轮+2个轴）</v>
      </c>
      <c r="V3104" s="28" t="str">
        <f>VLOOKUP(N3104,'散件（更新）'!B:I,8,FALSE)</f>
        <v>6972200198358</v>
      </c>
    </row>
    <row r="3105" spans="1:22">
      <c r="A3105" s="57">
        <v>46169</v>
      </c>
      <c r="B3105" s="53" t="s">
        <v>3707</v>
      </c>
      <c r="C3105" s="27" t="str">
        <f>VLOOKUP(B3105,'大货清单（不定期按GOMS更新）'!A:H,8,0)</f>
        <v>107-22011501</v>
      </c>
      <c r="D3105" s="27" t="str">
        <f>VLOOKUP(B3105,'大货清单（不定期按GOMS更新）'!A:C,3,0)</f>
        <v>ZB2201O-01</v>
      </c>
      <c r="E3105" s="27" t="str">
        <f>VLOOKUP(B3105,'大货清单（不定期按GOMS更新）'!A:H,4,0)</f>
        <v>GB</v>
      </c>
      <c r="F3105" s="27" t="str">
        <f>VLOOKUP(B3105,'大货清单（不定期按GOMS更新）'!A:H,2,0)</f>
        <v>PURE ONE AIR PET</v>
      </c>
      <c r="G3105" s="28">
        <f>VLOOKUP(B3105,'大货清单（不定期按GOMS更新）'!A:I,9,FALSE)</f>
        <v>6974950103477</v>
      </c>
      <c r="H3105" s="27" t="str">
        <f>VLOOKUP(B3105,'大货清单（不定期按GOMS更新）'!A:H,7,0)</f>
        <v>WHITE</v>
      </c>
      <c r="I3105" s="27" t="str">
        <f>VLOOKUP(B3105,'大货清单（不定期按GOMS更新）'!A:F,6,FALSE)</f>
        <v>PHASEOUT</v>
      </c>
      <c r="J3105" s="27" t="str">
        <f>VLOOKUP(B3105,'大货清单（不定期按GOMS更新）'!A:K,11,FALSE)</f>
        <v>4.98</v>
      </c>
      <c r="K3105" s="27" t="str">
        <f>VLOOKUP(B3105,'大货清单（不定期按GOMS更新）'!A:N,12,FALSE)</f>
        <v>454</v>
      </c>
      <c r="L3105" s="27" t="str">
        <f>VLOOKUP(B3105,'大货清单（不定期按GOMS更新）'!A:M,13,FALSE)</f>
        <v>229</v>
      </c>
      <c r="M3105" s="27" t="str">
        <f>VLOOKUP(B3105,'大货清单（不定期按GOMS更新）'!A:N,14,FALSE)</f>
        <v>327</v>
      </c>
      <c r="N3105" s="53" t="s">
        <v>1281</v>
      </c>
      <c r="O3105" s="27">
        <f>IFERROR(VLOOKUP(N3105,'散件迭代（不定期更新）'!C:J,8,FALSE),0)</f>
        <v>0</v>
      </c>
      <c r="P3105" s="27" t="str">
        <f>IFERROR(VLOOKUP(N3105,'散件（更新）'!B:H,3,FALSE),0)</f>
        <v>206-1769-0014</v>
      </c>
      <c r="Q3105" s="27" t="str">
        <f>VLOOKUP(N3105,'散件（更新）'!B:H,2,FALSE)</f>
        <v>114-17690014</v>
      </c>
      <c r="R3105" s="27" t="str">
        <f>VLOOKUP(N3105,'散件（更新）'!B:H,7,FALSE)</f>
        <v>wall accessory holder</v>
      </c>
      <c r="S3105" s="27" t="str">
        <f>VLOOKUP(N3105,'散件（更新）'!B:E,4,FALSE)</f>
        <v>https://tineco-yxzt.oss-accelerate.aliyuncs.com/product/114-17690014.jpg</v>
      </c>
      <c r="T3105" s="27" t="s">
        <v>8759</v>
      </c>
      <c r="U3105" s="28" t="str">
        <f>VLOOKUP(N3105,'散件（更新）'!B:G,6,FALSE)</f>
        <v>附件延展架 墙挂版</v>
      </c>
      <c r="V3105" s="28" t="str">
        <f>VLOOKUP(N3105,'散件（更新）'!B:I,8,FALSE)</f>
        <v>6972200191199</v>
      </c>
    </row>
    <row r="3106" spans="1:22">
      <c r="A3106" s="57">
        <v>46169</v>
      </c>
      <c r="B3106" s="53" t="s">
        <v>3707</v>
      </c>
      <c r="C3106" s="27" t="str">
        <f>VLOOKUP(B3106,'大货清单（不定期按GOMS更新）'!A:H,8,0)</f>
        <v>107-22011501</v>
      </c>
      <c r="D3106" s="27" t="str">
        <f>VLOOKUP(B3106,'大货清单（不定期按GOMS更新）'!A:C,3,0)</f>
        <v>ZB2201O-01</v>
      </c>
      <c r="E3106" s="27" t="str">
        <f>VLOOKUP(B3106,'大货清单（不定期按GOMS更新）'!A:H,4,0)</f>
        <v>GB</v>
      </c>
      <c r="F3106" s="27" t="str">
        <f>VLOOKUP(B3106,'大货清单（不定期按GOMS更新）'!A:H,2,0)</f>
        <v>PURE ONE AIR PET</v>
      </c>
      <c r="G3106" s="28">
        <f>VLOOKUP(B3106,'大货清单（不定期按GOMS更新）'!A:I,9,FALSE)</f>
        <v>6974950103477</v>
      </c>
      <c r="H3106" s="27" t="str">
        <f>VLOOKUP(B3106,'大货清单（不定期按GOMS更新）'!A:H,7,0)</f>
        <v>WHITE</v>
      </c>
      <c r="I3106" s="27" t="str">
        <f>VLOOKUP(B3106,'大货清单（不定期按GOMS更新）'!A:F,6,FALSE)</f>
        <v>PHASEOUT</v>
      </c>
      <c r="J3106" s="27" t="str">
        <f>VLOOKUP(B3106,'大货清单（不定期按GOMS更新）'!A:K,11,FALSE)</f>
        <v>4.98</v>
      </c>
      <c r="K3106" s="27" t="str">
        <f>VLOOKUP(B3106,'大货清单（不定期按GOMS更新）'!A:N,12,FALSE)</f>
        <v>454</v>
      </c>
      <c r="L3106" s="27" t="str">
        <f>VLOOKUP(B3106,'大货清单（不定期按GOMS更新）'!A:M,13,FALSE)</f>
        <v>229</v>
      </c>
      <c r="M3106" s="27" t="str">
        <f>VLOOKUP(B3106,'大货清单（不定期按GOMS更新）'!A:N,14,FALSE)</f>
        <v>327</v>
      </c>
      <c r="N3106" s="53" t="s">
        <v>252</v>
      </c>
      <c r="O3106" s="27">
        <f>IFERROR(VLOOKUP(N3106,'散件迭代（不定期更新）'!C:J,8,FALSE),0)</f>
        <v>0</v>
      </c>
      <c r="P3106" s="27" t="str">
        <f>IFERROR(VLOOKUP(N3106,'散件（更新）'!B:H,3,FALSE),0)</f>
        <v>206-1769-0233</v>
      </c>
      <c r="Q3106" s="27" t="str">
        <f>VLOOKUP(N3106,'散件（更新）'!B:H,2,FALSE)</f>
        <v>114-17690233</v>
      </c>
      <c r="R3106" s="27" t="str">
        <f>VLOOKUP(N3106,'散件（更新）'!B:H,7,FALSE)</f>
        <v>Hair cleaning tool</v>
      </c>
      <c r="S3106" s="27" t="str">
        <f>VLOOKUP(N3106,'散件（更新）'!B:E,4,FALSE)</f>
        <v>https://tineco-yxzt.oss-accelerate.aliyuncs.com/product/114-17690233.png</v>
      </c>
      <c r="T3106" s="27" t="s">
        <v>8759</v>
      </c>
      <c r="U3106" s="28" t="str">
        <f>VLOOKUP(N3106,'散件（更新）'!B:G,6,FALSE)</f>
        <v>ZB1769B 清洁刷植毛组件</v>
      </c>
      <c r="V3106" s="28" t="str">
        <f>VLOOKUP(N3106,'散件（更新）'!B:I,8,FALSE)</f>
        <v>6972200191151</v>
      </c>
    </row>
    <row r="3107" spans="1:22">
      <c r="A3107" s="57">
        <v>46169</v>
      </c>
      <c r="B3107" s="53" t="s">
        <v>3707</v>
      </c>
      <c r="C3107" s="27" t="str">
        <f>VLOOKUP(B3107,'大货清单（不定期按GOMS更新）'!A:H,8,0)</f>
        <v>107-22011501</v>
      </c>
      <c r="D3107" s="27" t="str">
        <f>VLOOKUP(B3107,'大货清单（不定期按GOMS更新）'!A:C,3,0)</f>
        <v>ZB2201O-01</v>
      </c>
      <c r="E3107" s="27" t="str">
        <f>VLOOKUP(B3107,'大货清单（不定期按GOMS更新）'!A:H,4,0)</f>
        <v>GB</v>
      </c>
      <c r="F3107" s="27" t="str">
        <f>VLOOKUP(B3107,'大货清单（不定期按GOMS更新）'!A:H,2,0)</f>
        <v>PURE ONE AIR PET</v>
      </c>
      <c r="G3107" s="28">
        <f>VLOOKUP(B3107,'大货清单（不定期按GOMS更新）'!A:I,9,FALSE)</f>
        <v>6974950103477</v>
      </c>
      <c r="H3107" s="27" t="str">
        <f>VLOOKUP(B3107,'大货清单（不定期按GOMS更新）'!A:H,7,0)</f>
        <v>WHITE</v>
      </c>
      <c r="I3107" s="27" t="str">
        <f>VLOOKUP(B3107,'大货清单（不定期按GOMS更新）'!A:F,6,FALSE)</f>
        <v>PHASEOUT</v>
      </c>
      <c r="J3107" s="27" t="str">
        <f>VLOOKUP(B3107,'大货清单（不定期按GOMS更新）'!A:K,11,FALSE)</f>
        <v>4.98</v>
      </c>
      <c r="K3107" s="27" t="str">
        <f>VLOOKUP(B3107,'大货清单（不定期按GOMS更新）'!A:N,12,FALSE)</f>
        <v>454</v>
      </c>
      <c r="L3107" s="27" t="str">
        <f>VLOOKUP(B3107,'大货清单（不定期按GOMS更新）'!A:M,13,FALSE)</f>
        <v>229</v>
      </c>
      <c r="M3107" s="27" t="str">
        <f>VLOOKUP(B3107,'大货清单（不定期按GOMS更新）'!A:N,14,FALSE)</f>
        <v>327</v>
      </c>
      <c r="N3107" s="53" t="s">
        <v>1683</v>
      </c>
      <c r="O3107" s="27">
        <f>IFERROR(VLOOKUP(N3107,'散件迭代（不定期更新）'!C:J,8,FALSE),0)</f>
        <v>0</v>
      </c>
      <c r="P3107" s="27" t="str">
        <f>IFERROR(VLOOKUP(N3107,'散件（更新）'!B:H,3,FALSE),0)</f>
        <v>/</v>
      </c>
      <c r="Q3107" s="27" t="str">
        <f>VLOOKUP(N3107,'散件（更新）'!B:H,2,FALSE)</f>
        <v>114-22010401</v>
      </c>
      <c r="R3107" s="27" t="str">
        <f>VLOOKUP(N3107,'散件（更新）'!B:H,7,FALSE)</f>
        <v>Mini Power Brush</v>
      </c>
      <c r="S3107" s="27" t="str">
        <f>VLOOKUP(N3107,'散件（更新）'!B:E,4,FALSE)</f>
        <v>https://tineco-yxzt.oss-accelerate.aliyuncs.com/20231219/9VSBM170000_1702948062016.png</v>
      </c>
      <c r="T3107" s="27" t="s">
        <v>8759</v>
      </c>
      <c r="U3107" s="28" t="str">
        <f>VLOOKUP(N3107,'散件（更新）'!B:G,6,FALSE)</f>
        <v>FB2207小电动3pin</v>
      </c>
      <c r="V3107" s="28">
        <f>VLOOKUP(N3107,'散件（更新）'!B:I,8,FALSE)</f>
        <v>6974950101824</v>
      </c>
    </row>
    <row r="3108" spans="1:22">
      <c r="A3108" s="57">
        <v>46169</v>
      </c>
      <c r="B3108" s="53" t="s">
        <v>3707</v>
      </c>
      <c r="C3108" s="27" t="str">
        <f>VLOOKUP(B3108,'大货清单（不定期按GOMS更新）'!A:H,8,0)</f>
        <v>107-22011501</v>
      </c>
      <c r="D3108" s="27" t="str">
        <f>VLOOKUP(B3108,'大货清单（不定期按GOMS更新）'!A:C,3,0)</f>
        <v>ZB2201O-01</v>
      </c>
      <c r="E3108" s="27" t="str">
        <f>VLOOKUP(B3108,'大货清单（不定期按GOMS更新）'!A:H,4,0)</f>
        <v>GB</v>
      </c>
      <c r="F3108" s="27" t="str">
        <f>VLOOKUP(B3108,'大货清单（不定期按GOMS更新）'!A:H,2,0)</f>
        <v>PURE ONE AIR PET</v>
      </c>
      <c r="G3108" s="28">
        <f>VLOOKUP(B3108,'大货清单（不定期按GOMS更新）'!A:I,9,FALSE)</f>
        <v>6974950103477</v>
      </c>
      <c r="H3108" s="27" t="str">
        <f>VLOOKUP(B3108,'大货清单（不定期按GOMS更新）'!A:H,7,0)</f>
        <v>WHITE</v>
      </c>
      <c r="I3108" s="27" t="str">
        <f>VLOOKUP(B3108,'大货清单（不定期按GOMS更新）'!A:F,6,FALSE)</f>
        <v>PHASEOUT</v>
      </c>
      <c r="J3108" s="27" t="str">
        <f>VLOOKUP(B3108,'大货清单（不定期按GOMS更新）'!A:K,11,FALSE)</f>
        <v>4.98</v>
      </c>
      <c r="K3108" s="27" t="str">
        <f>VLOOKUP(B3108,'大货清单（不定期按GOMS更新）'!A:N,12,FALSE)</f>
        <v>454</v>
      </c>
      <c r="L3108" s="27" t="str">
        <f>VLOOKUP(B3108,'大货清单（不定期按GOMS更新）'!A:M,13,FALSE)</f>
        <v>229</v>
      </c>
      <c r="M3108" s="27" t="str">
        <f>VLOOKUP(B3108,'大货清单（不定期按GOMS更新）'!A:N,14,FALSE)</f>
        <v>327</v>
      </c>
      <c r="N3108" s="53" t="s">
        <v>1007</v>
      </c>
      <c r="O3108" s="27">
        <f>IFERROR(VLOOKUP(N3108,'散件迭代（不定期更新）'!C:J,8,FALSE),0)</f>
        <v>0</v>
      </c>
      <c r="P3108" s="27" t="str">
        <f>IFERROR(VLOOKUP(N3108,'散件（更新）'!B:H,3,FALSE),0)</f>
        <v>206-2201-0803</v>
      </c>
      <c r="Q3108" s="27" t="str">
        <f>VLOOKUP(N3108,'散件（更新）'!B:H,2,FALSE)</f>
        <v>114-22010803</v>
      </c>
      <c r="R3108" s="27" t="str">
        <f>VLOOKUP(N3108,'散件（更新）'!B:H,7,FALSE)</f>
        <v>Carpet Brush</v>
      </c>
      <c r="S3108" s="27" t="str">
        <f>VLOOKUP(N3108,'散件（更新）'!B:E,4,FALSE)</f>
        <v>https://tineco-yxzt.oss-accelerate.aliyuncs.com/20231219/9VSBP170000_1702948062739.png</v>
      </c>
      <c r="T3108" s="27" t="s">
        <v>8759</v>
      </c>
      <c r="U3108" s="28" t="str">
        <f>VLOOKUP(N3108,'散件（更新）'!B:G,6,FALSE)</f>
        <v>FB2206地刷组件</v>
      </c>
      <c r="V3108" s="28">
        <f>VLOOKUP(N3108,'散件（更新）'!B:I,8,FALSE)</f>
        <v>6974950101480</v>
      </c>
    </row>
    <row r="3109" spans="1:22">
      <c r="A3109" s="57">
        <v>46169</v>
      </c>
      <c r="B3109" s="53" t="s">
        <v>3707</v>
      </c>
      <c r="C3109" s="27" t="str">
        <f>VLOOKUP(B3109,'大货清单（不定期按GOMS更新）'!A:H,8,0)</f>
        <v>107-22011501</v>
      </c>
      <c r="D3109" s="27" t="str">
        <f>VLOOKUP(B3109,'大货清单（不定期按GOMS更新）'!A:C,3,0)</f>
        <v>ZB2201O-01</v>
      </c>
      <c r="E3109" s="27" t="str">
        <f>VLOOKUP(B3109,'大货清单（不定期按GOMS更新）'!A:H,4,0)</f>
        <v>GB</v>
      </c>
      <c r="F3109" s="27" t="str">
        <f>VLOOKUP(B3109,'大货清单（不定期按GOMS更新）'!A:H,2,0)</f>
        <v>PURE ONE AIR PET</v>
      </c>
      <c r="G3109" s="28">
        <f>VLOOKUP(B3109,'大货清单（不定期按GOMS更新）'!A:I,9,FALSE)</f>
        <v>6974950103477</v>
      </c>
      <c r="H3109" s="27" t="str">
        <f>VLOOKUP(B3109,'大货清单（不定期按GOMS更新）'!A:H,7,0)</f>
        <v>WHITE</v>
      </c>
      <c r="I3109" s="27" t="str">
        <f>VLOOKUP(B3109,'大货清单（不定期按GOMS更新）'!A:F,6,FALSE)</f>
        <v>PHASEOUT</v>
      </c>
      <c r="J3109" s="27" t="str">
        <f>VLOOKUP(B3109,'大货清单（不定期按GOMS更新）'!A:K,11,FALSE)</f>
        <v>4.98</v>
      </c>
      <c r="K3109" s="27" t="str">
        <f>VLOOKUP(B3109,'大货清单（不定期按GOMS更新）'!A:N,12,FALSE)</f>
        <v>454</v>
      </c>
      <c r="L3109" s="27" t="str">
        <f>VLOOKUP(B3109,'大货清单（不定期按GOMS更新）'!A:M,13,FALSE)</f>
        <v>229</v>
      </c>
      <c r="M3109" s="27" t="str">
        <f>VLOOKUP(B3109,'大货清单（不定期按GOMS更新）'!A:N,14,FALSE)</f>
        <v>327</v>
      </c>
      <c r="N3109" s="53" t="s">
        <v>1006</v>
      </c>
      <c r="O3109" s="27">
        <f>IFERROR(VLOOKUP(N3109,'散件迭代（不定期更新）'!C:J,8,FALSE),0)</f>
        <v>0</v>
      </c>
      <c r="P3109" s="27" t="str">
        <f>IFERROR(VLOOKUP(N3109,'散件（更新）'!B:H,3,FALSE),0)</f>
        <v>206-2201-0802</v>
      </c>
      <c r="Q3109" s="27" t="str">
        <f>VLOOKUP(N3109,'散件（更新）'!B:H,2,FALSE)</f>
        <v>114-22010802</v>
      </c>
      <c r="R3109" s="27" t="str">
        <f>VLOOKUP(N3109,'散件（更新）'!B:H,7,FALSE)</f>
        <v>HEPA Assy</v>
      </c>
      <c r="S3109" s="27" t="str">
        <f>VLOOKUP(N3109,'散件（更新）'!B:E,4,FALSE)</f>
        <v>https://tineco-yxzt.oss-accelerate.aliyuncs.com/20231219/9VSFA170000_1702948065151.png</v>
      </c>
      <c r="T3109" s="27" t="s">
        <v>8759</v>
      </c>
      <c r="U3109" s="28" t="str">
        <f>VLOOKUP(N3109,'散件（更新）'!B:G,6,FALSE)</f>
        <v>HEPA组件</v>
      </c>
      <c r="V3109" s="28">
        <f>VLOOKUP(N3109,'散件（更新）'!B:I,8,FALSE)</f>
        <v>6974950101473</v>
      </c>
    </row>
    <row r="3110" spans="1:22">
      <c r="A3110" s="57">
        <v>46169</v>
      </c>
      <c r="B3110" s="53" t="s">
        <v>3707</v>
      </c>
      <c r="C3110" s="27" t="str">
        <f>VLOOKUP(B3110,'大货清单（不定期按GOMS更新）'!A:H,8,0)</f>
        <v>107-22011501</v>
      </c>
      <c r="D3110" s="27" t="str">
        <f>VLOOKUP(B3110,'大货清单（不定期按GOMS更新）'!A:C,3,0)</f>
        <v>ZB2201O-01</v>
      </c>
      <c r="E3110" s="27" t="str">
        <f>VLOOKUP(B3110,'大货清单（不定期按GOMS更新）'!A:H,4,0)</f>
        <v>GB</v>
      </c>
      <c r="F3110" s="27" t="str">
        <f>VLOOKUP(B3110,'大货清单（不定期按GOMS更新）'!A:H,2,0)</f>
        <v>PURE ONE AIR PET</v>
      </c>
      <c r="G3110" s="28">
        <f>VLOOKUP(B3110,'大货清单（不定期按GOMS更新）'!A:I,9,FALSE)</f>
        <v>6974950103477</v>
      </c>
      <c r="H3110" s="27" t="str">
        <f>VLOOKUP(B3110,'大货清单（不定期按GOMS更新）'!A:H,7,0)</f>
        <v>WHITE</v>
      </c>
      <c r="I3110" s="27" t="str">
        <f>VLOOKUP(B3110,'大货清单（不定期按GOMS更新）'!A:F,6,FALSE)</f>
        <v>PHASEOUT</v>
      </c>
      <c r="J3110" s="27" t="str">
        <f>VLOOKUP(B3110,'大货清单（不定期按GOMS更新）'!A:K,11,FALSE)</f>
        <v>4.98</v>
      </c>
      <c r="K3110" s="27" t="str">
        <f>VLOOKUP(B3110,'大货清单（不定期按GOMS更新）'!A:N,12,FALSE)</f>
        <v>454</v>
      </c>
      <c r="L3110" s="27" t="str">
        <f>VLOOKUP(B3110,'大货清单（不定期按GOMS更新）'!A:M,13,FALSE)</f>
        <v>229</v>
      </c>
      <c r="M3110" s="27" t="str">
        <f>VLOOKUP(B3110,'大货清单（不定期按GOMS更新）'!A:N,14,FALSE)</f>
        <v>327</v>
      </c>
      <c r="N3110" s="53" t="s">
        <v>1005</v>
      </c>
      <c r="O3110" s="27">
        <f>IFERROR(VLOOKUP(N3110,'散件迭代（不定期更新）'!C:J,8,FALSE),0)</f>
        <v>0</v>
      </c>
      <c r="P3110" s="27" t="str">
        <f>IFERROR(VLOOKUP(N3110,'散件（更新）'!B:H,3,FALSE),0)</f>
        <v>206-2201-0801</v>
      </c>
      <c r="Q3110" s="27" t="str">
        <f>VLOOKUP(N3110,'散件（更新）'!B:H,2,FALSE)</f>
        <v>114-22010804</v>
      </c>
      <c r="R3110" s="27" t="str">
        <f>VLOOKUP(N3110,'散件（更新）'!B:H,7,FALSE)</f>
        <v>Filter Holder</v>
      </c>
      <c r="S3110" s="27" t="str">
        <f>VLOOKUP(N3110,'散件（更新）'!B:E,4,FALSE)</f>
        <v>https://tineco-yxzt.oss-accelerate.aliyuncs.com/20231219/9VSFD170000_1702948065789.png</v>
      </c>
      <c r="T3110" s="27" t="s">
        <v>8759</v>
      </c>
      <c r="U3110" s="28" t="str">
        <f>VLOOKUP(N3110,'散件（更新）'!B:G,6,FALSE)</f>
        <v>网孔过滤器</v>
      </c>
      <c r="V3110" s="28">
        <f>VLOOKUP(N3110,'散件（更新）'!B:I,8,FALSE)</f>
        <v>6974950101466</v>
      </c>
    </row>
    <row r="3111" spans="1:22">
      <c r="A3111" s="57">
        <v>46169</v>
      </c>
      <c r="B3111" s="53" t="s">
        <v>3707</v>
      </c>
      <c r="C3111" s="27" t="str">
        <f>VLOOKUP(B3111,'大货清单（不定期按GOMS更新）'!A:H,8,0)</f>
        <v>107-22011501</v>
      </c>
      <c r="D3111" s="27" t="str">
        <f>VLOOKUP(B3111,'大货清单（不定期按GOMS更新）'!A:C,3,0)</f>
        <v>ZB2201O-01</v>
      </c>
      <c r="E3111" s="27" t="str">
        <f>VLOOKUP(B3111,'大货清单（不定期按GOMS更新）'!A:H,4,0)</f>
        <v>GB</v>
      </c>
      <c r="F3111" s="27" t="str">
        <f>VLOOKUP(B3111,'大货清单（不定期按GOMS更新）'!A:H,2,0)</f>
        <v>PURE ONE AIR PET</v>
      </c>
      <c r="G3111" s="28">
        <f>VLOOKUP(B3111,'大货清单（不定期按GOMS更新）'!A:I,9,FALSE)</f>
        <v>6974950103477</v>
      </c>
      <c r="H3111" s="27" t="str">
        <f>VLOOKUP(B3111,'大货清单（不定期按GOMS更新）'!A:H,7,0)</f>
        <v>WHITE</v>
      </c>
      <c r="I3111" s="27" t="str">
        <f>VLOOKUP(B3111,'大货清单（不定期按GOMS更新）'!A:F,6,FALSE)</f>
        <v>PHASEOUT</v>
      </c>
      <c r="J3111" s="27" t="str">
        <f>VLOOKUP(B3111,'大货清单（不定期按GOMS更新）'!A:K,11,FALSE)</f>
        <v>4.98</v>
      </c>
      <c r="K3111" s="27" t="str">
        <f>VLOOKUP(B3111,'大货清单（不定期按GOMS更新）'!A:N,12,FALSE)</f>
        <v>454</v>
      </c>
      <c r="L3111" s="27" t="str">
        <f>VLOOKUP(B3111,'大货清单（不定期按GOMS更新）'!A:M,13,FALSE)</f>
        <v>229</v>
      </c>
      <c r="M3111" s="27" t="str">
        <f>VLOOKUP(B3111,'大货清单（不定期按GOMS更新）'!A:N,14,FALSE)</f>
        <v>327</v>
      </c>
      <c r="N3111" s="53" t="s">
        <v>1363</v>
      </c>
      <c r="O3111" s="27" t="str">
        <f>IFERROR(VLOOKUP(N3111,'散件迭代（不定期更新）'!C:J,8,FALSE),0)</f>
        <v>A12</v>
      </c>
      <c r="P3111" s="27" t="str">
        <f>IFERROR(VLOOKUP(N3111,'散件（更新）'!B:H,3,FALSE),0)</f>
        <v>206-1873-0010</v>
      </c>
      <c r="Q3111" s="27" t="str">
        <f>VLOOKUP(N3111,'散件（更新）'!B:H,2,FALSE)</f>
        <v>114-18730010</v>
      </c>
      <c r="R3111" s="27" t="str">
        <f>VLOOKUP(N3111,'散件（更新）'!B:H,7,FALSE)</f>
        <v>Accessory Kit</v>
      </c>
      <c r="S3111" s="27" t="str">
        <f>VLOOKUP(N3111,'散件（更新）'!B:E,4,FALSE)</f>
        <v>https://tineco-yxzt.oss-accelerate.aliyuncs.com/product/114-18730010.jpg</v>
      </c>
      <c r="T3111" s="27" t="s">
        <v>8759</v>
      </c>
      <c r="U3111" s="28" t="str">
        <f>VLOOKUP(N3111,'散件（更新）'!B:G,6,FALSE)</f>
        <v>附件套装(家电刷组件+伸缩扁吸组件+转折管组件+伸缩软管组件)</v>
      </c>
      <c r="V3111" s="28" t="str">
        <f>VLOOKUP(N3111,'散件（更新）'!B:I,8,FALSE)</f>
        <v>6972200191519</v>
      </c>
    </row>
    <row r="3112" spans="1:22">
      <c r="A3112" s="57">
        <v>46169</v>
      </c>
      <c r="B3112" s="53" t="s">
        <v>3707</v>
      </c>
      <c r="C3112" s="27" t="str">
        <f>VLOOKUP(B3112,'大货清单（不定期按GOMS更新）'!A:H,8,0)</f>
        <v>107-22011501</v>
      </c>
      <c r="D3112" s="27" t="str">
        <f>VLOOKUP(B3112,'大货清单（不定期按GOMS更新）'!A:C,3,0)</f>
        <v>ZB2201O-01</v>
      </c>
      <c r="E3112" s="27" t="str">
        <f>VLOOKUP(B3112,'大货清单（不定期按GOMS更新）'!A:H,4,0)</f>
        <v>GB</v>
      </c>
      <c r="F3112" s="27" t="str">
        <f>VLOOKUP(B3112,'大货清单（不定期按GOMS更新）'!A:H,2,0)</f>
        <v>PURE ONE AIR PET</v>
      </c>
      <c r="G3112" s="28">
        <f>VLOOKUP(B3112,'大货清单（不定期按GOMS更新）'!A:I,9,FALSE)</f>
        <v>6974950103477</v>
      </c>
      <c r="H3112" s="27" t="str">
        <f>VLOOKUP(B3112,'大货清单（不定期按GOMS更新）'!A:H,7,0)</f>
        <v>WHITE</v>
      </c>
      <c r="I3112" s="27" t="str">
        <f>VLOOKUP(B3112,'大货清单（不定期按GOMS更新）'!A:F,6,FALSE)</f>
        <v>PHASEOUT</v>
      </c>
      <c r="J3112" s="27" t="str">
        <f>VLOOKUP(B3112,'大货清单（不定期按GOMS更新）'!A:K,11,FALSE)</f>
        <v>4.98</v>
      </c>
      <c r="K3112" s="27" t="str">
        <f>VLOOKUP(B3112,'大货清单（不定期按GOMS更新）'!A:N,12,FALSE)</f>
        <v>454</v>
      </c>
      <c r="L3112" s="27" t="str">
        <f>VLOOKUP(B3112,'大货清单（不定期按GOMS更新）'!A:M,13,FALSE)</f>
        <v>229</v>
      </c>
      <c r="M3112" s="27" t="str">
        <f>VLOOKUP(B3112,'大货清单（不定期按GOMS更新）'!A:N,14,FALSE)</f>
        <v>327</v>
      </c>
      <c r="N3112" s="53" t="s">
        <v>1004</v>
      </c>
      <c r="O3112" s="27">
        <f>IFERROR(VLOOKUP(N3112,'散件迭代（不定期更新）'!C:J,8,FALSE),0)</f>
        <v>0</v>
      </c>
      <c r="P3112" s="27" t="str">
        <f>IFERROR(VLOOKUP(N3112,'散件（更新）'!B:H,3,FALSE),0)</f>
        <v>206-2201-0300</v>
      </c>
      <c r="Q3112" s="27" t="str">
        <f>VLOOKUP(N3112,'散件（更新）'!B:H,2,FALSE)</f>
        <v>114-22010300</v>
      </c>
      <c r="R3112" s="27" t="str">
        <f>VLOOKUP(N3112,'散件（更新）'!B:H,7,FALSE)</f>
        <v>Main Body</v>
      </c>
      <c r="S3112" s="27" t="str">
        <f>VLOOKUP(N3112,'散件（更新）'!B:E,4,FALSE)</f>
        <v>https://tineco-yxzt.oss-accelerate.aliyuncs.com/20231219/9VSMB160000_1702948068652.png</v>
      </c>
      <c r="T3112" s="27" t="s">
        <v>8759</v>
      </c>
      <c r="U3112" s="28" t="str">
        <f>VLOOKUP(N3112,'散件（更新）'!B:G,6,FALSE)</f>
        <v>主机低配</v>
      </c>
      <c r="V3112" s="28">
        <f>VLOOKUP(N3112,'散件（更新）'!B:I,8,FALSE)</f>
        <v>6974950101459</v>
      </c>
    </row>
    <row r="3113" spans="1:22">
      <c r="A3113" s="57">
        <v>46169</v>
      </c>
      <c r="B3113" s="53" t="s">
        <v>3707</v>
      </c>
      <c r="C3113" s="27" t="str">
        <f>VLOOKUP(B3113,'大货清单（不定期按GOMS更新）'!A:H,8,0)</f>
        <v>107-22011501</v>
      </c>
      <c r="D3113" s="27" t="str">
        <f>VLOOKUP(B3113,'大货清单（不定期按GOMS更新）'!A:C,3,0)</f>
        <v>ZB2201O-01</v>
      </c>
      <c r="E3113" s="27" t="str">
        <f>VLOOKUP(B3113,'大货清单（不定期按GOMS更新）'!A:H,4,0)</f>
        <v>GB</v>
      </c>
      <c r="F3113" s="27" t="str">
        <f>VLOOKUP(B3113,'大货清单（不定期按GOMS更新）'!A:H,2,0)</f>
        <v>PURE ONE AIR PET</v>
      </c>
      <c r="G3113" s="28">
        <f>VLOOKUP(B3113,'大货清单（不定期按GOMS更新）'!A:I,9,FALSE)</f>
        <v>6974950103477</v>
      </c>
      <c r="H3113" s="27" t="str">
        <f>VLOOKUP(B3113,'大货清单（不定期按GOMS更新）'!A:H,7,0)</f>
        <v>WHITE</v>
      </c>
      <c r="I3113" s="27" t="str">
        <f>VLOOKUP(B3113,'大货清单（不定期按GOMS更新）'!A:F,6,FALSE)</f>
        <v>PHASEOUT</v>
      </c>
      <c r="J3113" s="27" t="str">
        <f>VLOOKUP(B3113,'大货清单（不定期按GOMS更新）'!A:K,11,FALSE)</f>
        <v>4.98</v>
      </c>
      <c r="K3113" s="27" t="str">
        <f>VLOOKUP(B3113,'大货清单（不定期按GOMS更新）'!A:N,12,FALSE)</f>
        <v>454</v>
      </c>
      <c r="L3113" s="27" t="str">
        <f>VLOOKUP(B3113,'大货清单（不定期按GOMS更新）'!A:M,13,FALSE)</f>
        <v>229</v>
      </c>
      <c r="M3113" s="27" t="str">
        <f>VLOOKUP(B3113,'大货清单（不定期按GOMS更新）'!A:N,14,FALSE)</f>
        <v>327</v>
      </c>
      <c r="N3113" s="53" t="s">
        <v>5314</v>
      </c>
      <c r="O3113" s="27">
        <f>IFERROR(VLOOKUP(N3113,'散件迭代（不定期更新）'!C:J,8,FALSE),0)</f>
        <v>0</v>
      </c>
      <c r="P3113" s="27" t="str">
        <f>IFERROR(VLOOKUP(N3113,'散件（更新）'!B:H,3,FALSE),0)</f>
        <v>/</v>
      </c>
      <c r="Q3113" s="27" t="str">
        <f>VLOOKUP(N3113,'散件（更新）'!B:H,2,FALSE)</f>
        <v>114-22010000</v>
      </c>
      <c r="R3113" s="27" t="str">
        <f>VLOOKUP(N3113,'散件（更新）'!B:H,7,FALSE)</f>
        <v>Adapter</v>
      </c>
      <c r="S3113" s="27" t="str">
        <f>VLOOKUP(N3113,'散件（更新）'!B:E,4,FALSE)</f>
        <v>https://tineco-yxzt.oss-accelerate.aliyuncs.com/20231219/9VSPA1113UK_1702948069336.png</v>
      </c>
      <c r="T3113" s="27" t="s">
        <v>8759</v>
      </c>
      <c r="U3113" s="28" t="str">
        <f>VLOOKUP(N3113,'散件（更新）'!B:G,6,FALSE)</f>
        <v>适配器英版</v>
      </c>
      <c r="V3113" s="28">
        <f>VLOOKUP(N3113,'散件（更新）'!B:I,8,FALSE)</f>
        <v>6974950102326</v>
      </c>
    </row>
    <row r="3114" spans="1:22">
      <c r="A3114" s="57">
        <v>46169</v>
      </c>
      <c r="B3114" s="53" t="s">
        <v>3707</v>
      </c>
      <c r="C3114" s="27" t="str">
        <f>VLOOKUP(B3114,'大货清单（不定期按GOMS更新）'!A:H,8,0)</f>
        <v>107-22011501</v>
      </c>
      <c r="D3114" s="27" t="str">
        <f>VLOOKUP(B3114,'大货清单（不定期按GOMS更新）'!A:C,3,0)</f>
        <v>ZB2201O-01</v>
      </c>
      <c r="E3114" s="27" t="str">
        <f>VLOOKUP(B3114,'大货清单（不定期按GOMS更新）'!A:H,4,0)</f>
        <v>GB</v>
      </c>
      <c r="F3114" s="27" t="str">
        <f>VLOOKUP(B3114,'大货清单（不定期按GOMS更新）'!A:H,2,0)</f>
        <v>PURE ONE AIR PET</v>
      </c>
      <c r="G3114" s="28">
        <f>VLOOKUP(B3114,'大货清单（不定期按GOMS更新）'!A:I,9,FALSE)</f>
        <v>6974950103477</v>
      </c>
      <c r="H3114" s="27" t="str">
        <f>VLOOKUP(B3114,'大货清单（不定期按GOMS更新）'!A:H,7,0)</f>
        <v>WHITE</v>
      </c>
      <c r="I3114" s="27" t="str">
        <f>VLOOKUP(B3114,'大货清单（不定期按GOMS更新）'!A:F,6,FALSE)</f>
        <v>PHASEOUT</v>
      </c>
      <c r="J3114" s="27" t="str">
        <f>VLOOKUP(B3114,'大货清单（不定期按GOMS更新）'!A:K,11,FALSE)</f>
        <v>4.98</v>
      </c>
      <c r="K3114" s="27" t="str">
        <f>VLOOKUP(B3114,'大货清单（不定期按GOMS更新）'!A:N,12,FALSE)</f>
        <v>454</v>
      </c>
      <c r="L3114" s="27" t="str">
        <f>VLOOKUP(B3114,'大货清单（不定期按GOMS更新）'!A:M,13,FALSE)</f>
        <v>229</v>
      </c>
      <c r="M3114" s="27" t="str">
        <f>VLOOKUP(B3114,'大货清单（不定期按GOMS更新）'!A:N,14,FALSE)</f>
        <v>327</v>
      </c>
      <c r="N3114" s="53" t="s">
        <v>1396</v>
      </c>
      <c r="O3114" s="27">
        <f>IFERROR(VLOOKUP(N3114,'散件迭代（不定期更新）'!C:J,8,FALSE),0)</f>
        <v>0</v>
      </c>
      <c r="P3114" s="27" t="str">
        <f>IFERROR(VLOOKUP(N3114,'散件（更新）'!B:H,3,FALSE),0)</f>
        <v>206-2052-0103</v>
      </c>
      <c r="Q3114" s="27" t="str">
        <f>VLOOKUP(N3114,'散件（更新）'!B:H,2,FALSE)</f>
        <v>114-20520103</v>
      </c>
      <c r="R3114" s="27" t="str">
        <f>VLOOKUP(N3114,'散件（更新）'!B:H,7,FALSE)</f>
        <v>Charging Base</v>
      </c>
      <c r="S3114" s="27" t="str">
        <f>VLOOKUP(N3114,'散件（更新）'!B:E,4,FALSE)</f>
        <v>https://tineco-yxzt.oss-accelerate.aliyuncs.com/product/114-20520103.jpeg</v>
      </c>
      <c r="T3114" s="27" t="s">
        <v>8759</v>
      </c>
      <c r="U3114" s="28" t="str">
        <f>VLOOKUP(N3114,'散件（更新）'!B:G,6,FALSE)</f>
        <v>底座组件</v>
      </c>
      <c r="V3114" s="28">
        <f>VLOOKUP(N3114,'散件（更新）'!B:I,8,FALSE)</f>
        <v>6972200199317</v>
      </c>
    </row>
    <row r="3115" spans="1:22">
      <c r="A3115" s="57">
        <v>46169</v>
      </c>
      <c r="B3115" s="53" t="s">
        <v>3707</v>
      </c>
      <c r="C3115" s="27" t="str">
        <f>VLOOKUP(B3115,'大货清单（不定期按GOMS更新）'!A:H,8,0)</f>
        <v>107-22011501</v>
      </c>
      <c r="D3115" s="27" t="str">
        <f>VLOOKUP(B3115,'大货清单（不定期按GOMS更新）'!A:C,3,0)</f>
        <v>ZB2201O-01</v>
      </c>
      <c r="E3115" s="27" t="str">
        <f>VLOOKUP(B3115,'大货清单（不定期按GOMS更新）'!A:H,4,0)</f>
        <v>GB</v>
      </c>
      <c r="F3115" s="27" t="str">
        <f>VLOOKUP(B3115,'大货清单（不定期按GOMS更新）'!A:H,2,0)</f>
        <v>PURE ONE AIR PET</v>
      </c>
      <c r="G3115" s="28">
        <f>VLOOKUP(B3115,'大货清单（不定期按GOMS更新）'!A:I,9,FALSE)</f>
        <v>6974950103477</v>
      </c>
      <c r="H3115" s="27" t="str">
        <f>VLOOKUP(B3115,'大货清单（不定期按GOMS更新）'!A:H,7,0)</f>
        <v>WHITE</v>
      </c>
      <c r="I3115" s="27" t="str">
        <f>VLOOKUP(B3115,'大货清单（不定期按GOMS更新）'!A:F,6,FALSE)</f>
        <v>PHASEOUT</v>
      </c>
      <c r="J3115" s="27" t="str">
        <f>VLOOKUP(B3115,'大货清单（不定期按GOMS更新）'!A:K,11,FALSE)</f>
        <v>4.98</v>
      </c>
      <c r="K3115" s="27" t="str">
        <f>VLOOKUP(B3115,'大货清单（不定期按GOMS更新）'!A:N,12,FALSE)</f>
        <v>454</v>
      </c>
      <c r="L3115" s="27" t="str">
        <f>VLOOKUP(B3115,'大货清单（不定期按GOMS更新）'!A:M,13,FALSE)</f>
        <v>229</v>
      </c>
      <c r="M3115" s="27" t="str">
        <f>VLOOKUP(B3115,'大货清单（不定期按GOMS更新）'!A:N,14,FALSE)</f>
        <v>327</v>
      </c>
      <c r="N3115" s="53" t="s">
        <v>1390</v>
      </c>
      <c r="O3115" s="27">
        <f>IFERROR(VLOOKUP(N3115,'散件迭代（不定期更新）'!C:J,8,FALSE),0)</f>
        <v>0</v>
      </c>
      <c r="P3115" s="27" t="str">
        <f>IFERROR(VLOOKUP(N3115,'散件（更新）'!B:H,3,FALSE),0)</f>
        <v>206-1873-2333</v>
      </c>
      <c r="Q3115" s="27" t="str">
        <f>VLOOKUP(N3115,'散件（更新）'!B:H,2,FALSE)</f>
        <v>114-18732333</v>
      </c>
      <c r="R3115" s="27" t="str">
        <f>VLOOKUP(N3115,'散件（更新）'!B:H,7,FALSE)</f>
        <v>[EHA]Power brush release button + spring</v>
      </c>
      <c r="S3115" s="27" t="str">
        <f>VLOOKUP(N3115,'散件（更新）'!B:E,4,FALSE)</f>
        <v>https://tineco-yxzt.oss-accelerate.aliyuncs.com/20231219/9VSRB121100_1702948075363.png</v>
      </c>
      <c r="T3115" s="27" t="s">
        <v>8759</v>
      </c>
      <c r="U3115" s="28" t="str">
        <f>VLOOKUP(N3115,'散件（更新）'!B:G,6,FALSE)</f>
        <v>释放按钮+弹簧组件（散件专用）</v>
      </c>
      <c r="V3115" s="28" t="str">
        <f>VLOOKUP(N3115,'散件（更新）'!B:I,8,FALSE)</f>
        <v>6972200197429</v>
      </c>
    </row>
    <row r="3116" spans="1:22">
      <c r="A3116" s="57">
        <v>46169</v>
      </c>
      <c r="B3116" s="53" t="s">
        <v>3707</v>
      </c>
      <c r="C3116" s="27" t="str">
        <f>VLOOKUP(B3116,'大货清单（不定期按GOMS更新）'!A:H,8,0)</f>
        <v>107-22011501</v>
      </c>
      <c r="D3116" s="27" t="str">
        <f>VLOOKUP(B3116,'大货清单（不定期按GOMS更新）'!A:C,3,0)</f>
        <v>ZB2201O-01</v>
      </c>
      <c r="E3116" s="27" t="str">
        <f>VLOOKUP(B3116,'大货清单（不定期按GOMS更新）'!A:H,4,0)</f>
        <v>GB</v>
      </c>
      <c r="F3116" s="27" t="str">
        <f>VLOOKUP(B3116,'大货清单（不定期按GOMS更新）'!A:H,2,0)</f>
        <v>PURE ONE AIR PET</v>
      </c>
      <c r="G3116" s="28">
        <f>VLOOKUP(B3116,'大货清单（不定期按GOMS更新）'!A:I,9,FALSE)</f>
        <v>6974950103477</v>
      </c>
      <c r="H3116" s="27" t="str">
        <f>VLOOKUP(B3116,'大货清单（不定期按GOMS更新）'!A:H,7,0)</f>
        <v>WHITE</v>
      </c>
      <c r="I3116" s="27" t="str">
        <f>VLOOKUP(B3116,'大货清单（不定期按GOMS更新）'!A:F,6,FALSE)</f>
        <v>PHASEOUT</v>
      </c>
      <c r="J3116" s="27" t="str">
        <f>VLOOKUP(B3116,'大货清单（不定期按GOMS更新）'!A:K,11,FALSE)</f>
        <v>4.98</v>
      </c>
      <c r="K3116" s="27" t="str">
        <f>VLOOKUP(B3116,'大货清单（不定期按GOMS更新）'!A:N,12,FALSE)</f>
        <v>454</v>
      </c>
      <c r="L3116" s="27" t="str">
        <f>VLOOKUP(B3116,'大货清单（不定期按GOMS更新）'!A:M,13,FALSE)</f>
        <v>229</v>
      </c>
      <c r="M3116" s="27" t="str">
        <f>VLOOKUP(B3116,'大货清单（不定期按GOMS更新）'!A:N,14,FALSE)</f>
        <v>327</v>
      </c>
      <c r="N3116" s="53" t="s">
        <v>1362</v>
      </c>
      <c r="O3116" s="27">
        <f>IFERROR(VLOOKUP(N3116,'散件迭代（不定期更新）'!C:J,8,FALSE),0)</f>
        <v>0</v>
      </c>
      <c r="P3116" s="27" t="str">
        <f>IFERROR(VLOOKUP(N3116,'散件（更新）'!B:H,3,FALSE),0)</f>
        <v>206-1965-0502</v>
      </c>
      <c r="Q3116" s="27" t="str">
        <f>VLOOKUP(N3116,'散件（更新）'!B:H,2,FALSE)</f>
        <v>114-19650502</v>
      </c>
      <c r="R3116" s="27" t="str">
        <f>VLOOKUP(N3116,'散件（更新）'!B:H,7,FALSE)</f>
        <v>Tube Assembly</v>
      </c>
      <c r="S3116" s="27" t="str">
        <f>VLOOKUP(N3116,'散件（更新）'!B:E,4,FALSE)</f>
        <v>https://tineco-yxzt.oss-accelerate.aliyuncs.com/product/114-19650502.jpeg</v>
      </c>
      <c r="T3116" s="27" t="s">
        <v>8759</v>
      </c>
      <c r="U3116" s="28" t="str">
        <f>VLOOKUP(N3116,'散件（更新）'!B:G,6,FALSE)</f>
        <v>双节管3pin</v>
      </c>
      <c r="V3116" s="28" t="str">
        <f>VLOOKUP(N3116,'散件（更新）'!B:I,8,FALSE)</f>
        <v>6972200198792</v>
      </c>
    </row>
    <row r="3117" spans="1:22">
      <c r="A3117" s="57">
        <v>46169</v>
      </c>
      <c r="B3117" s="53" t="s">
        <v>155</v>
      </c>
      <c r="C3117" s="27" t="str">
        <f>VLOOKUP(B3117,'大货清单（不定期按GOMS更新）'!A:H,8,0)</f>
        <v>107-17692401</v>
      </c>
      <c r="D3117" s="27" t="str">
        <f>VLOOKUP(B3117,'大货清单（不定期按GOMS更新）'!A:C,3,0)</f>
        <v>ZB1769X-01</v>
      </c>
      <c r="E3117" s="27" t="str">
        <f>VLOOKUP(B3117,'大货清单（不定期按GOMS更新）'!A:H,4,0)</f>
        <v>ES,DE,FR,IT,NL,PL,SE,CL,BE</v>
      </c>
      <c r="F3117" s="27" t="str">
        <f>VLOOKUP(B3117,'大货清单（不定期按GOMS更新）'!A:H,2,0)</f>
        <v>A11 Pet</v>
      </c>
      <c r="G3117" s="28">
        <f>VLOOKUP(B3117,'大货清单（不定期按GOMS更新）'!A:I,9,FALSE)</f>
        <v>6972200198082</v>
      </c>
      <c r="H3117" s="27" t="str">
        <f>VLOOKUP(B3117,'大货清单（不定期按GOMS更新）'!A:H,7,0)</f>
        <v>Moonstone</v>
      </c>
      <c r="I3117" s="27" t="str">
        <f>VLOOKUP(B3117,'大货清单（不定期按GOMS更新）'!A:F,6,FALSE)</f>
        <v>PHASEOUT</v>
      </c>
      <c r="J3117" s="27" t="str">
        <f>VLOOKUP(B3117,'大货清单（不定期按GOMS更新）'!A:K,11,FALSE)</f>
        <v>5.2</v>
      </c>
      <c r="K3117" s="27" t="str">
        <f>VLOOKUP(B3117,'大货清单（不定期按GOMS更新）'!A:N,12,FALSE)</f>
        <v>454</v>
      </c>
      <c r="L3117" s="27" t="str">
        <f>VLOOKUP(B3117,'大货清单（不定期按GOMS更新）'!A:M,13,FALSE)</f>
        <v>229</v>
      </c>
      <c r="M3117" s="27" t="str">
        <f>VLOOKUP(B3117,'大货清单（不定期按GOMS更新）'!A:N,14,FALSE)</f>
        <v>327</v>
      </c>
      <c r="N3117" s="53" t="s">
        <v>1390</v>
      </c>
      <c r="O3117" s="27">
        <f>IFERROR(VLOOKUP(N3117,'散件迭代（不定期更新）'!C:J,8,FALSE),0)</f>
        <v>0</v>
      </c>
      <c r="P3117" s="27" t="str">
        <f>IFERROR(VLOOKUP(N3117,'散件（更新）'!B:H,3,FALSE),0)</f>
        <v>206-1873-2333</v>
      </c>
      <c r="Q3117" s="27" t="str">
        <f>VLOOKUP(N3117,'散件（更新）'!B:H,2,FALSE)</f>
        <v>114-18732333</v>
      </c>
      <c r="R3117" s="27" t="str">
        <f>VLOOKUP(N3117,'散件（更新）'!B:H,7,FALSE)</f>
        <v>[EHA]Power brush release button + spring</v>
      </c>
      <c r="S3117" s="27" t="str">
        <f>VLOOKUP(N3117,'散件（更新）'!B:E,4,FALSE)</f>
        <v>https://tineco-yxzt.oss-accelerate.aliyuncs.com/20231219/9VSRB121100_1702948075363.png</v>
      </c>
      <c r="T3117" s="27" t="s">
        <v>8759</v>
      </c>
      <c r="U3117" s="28" t="str">
        <f>VLOOKUP(N3117,'散件（更新）'!B:G,6,FALSE)</f>
        <v>释放按钮+弹簧组件（散件专用）</v>
      </c>
      <c r="V3117" s="28" t="str">
        <f>VLOOKUP(N3117,'散件（更新）'!B:I,8,FALSE)</f>
        <v>6972200197429</v>
      </c>
    </row>
    <row r="3118" spans="1:22">
      <c r="A3118" s="57">
        <v>46169</v>
      </c>
      <c r="B3118" s="53" t="s">
        <v>4327</v>
      </c>
      <c r="C3118" s="27" t="str">
        <f>VLOOKUP(B3118,'大货清单（不定期按GOMS更新）'!A:H,8,0)</f>
        <v>109-23311102</v>
      </c>
      <c r="D3118" s="27" t="str">
        <f>VLOOKUP(B3118,'大货清单（不定期按GOMS更新）'!A:C,3,0)</f>
        <v>CL2331K-02</v>
      </c>
      <c r="E3118" s="27" t="str">
        <f>VLOOKUP(B3118,'大货清单（不定期按GOMS更新）'!A:H,4,0)</f>
        <v>AT,CH,DE,ES,LT,PL,FR,NL,RO,UA,GR</v>
      </c>
      <c r="F3118" s="27" t="str">
        <f>VLOOKUP(B3118,'大货清单（不定期按GOMS更新）'!A:H,2,0)</f>
        <v>Floor One S6 Flashdry Pet</v>
      </c>
      <c r="G3118" s="28" t="str">
        <f>VLOOKUP(B3118,'大货清单（不定期按GOMS更新）'!A:I,9,FALSE)</f>
        <v>6974950105358,	 6974950105358</v>
      </c>
      <c r="H3118" s="27" t="str">
        <f>VLOOKUP(B3118,'大货清单（不定期按GOMS更新）'!A:H,7,0)</f>
        <v>BLUE</v>
      </c>
      <c r="I3118" s="27" t="str">
        <f>VLOOKUP(B3118,'大货清单（不定期按GOMS更新）'!A:F,6,FALSE)</f>
        <v>ACTIVE</v>
      </c>
      <c r="J3118" s="27" t="str">
        <f>VLOOKUP(B3118,'大货清单（不定期按GOMS更新）'!A:K,11,FALSE)</f>
        <v>9.8</v>
      </c>
      <c r="K3118" s="27" t="str">
        <f>VLOOKUP(B3118,'大货清单（不定期按GOMS更新）'!A:N,12,FALSE)</f>
        <v>674</v>
      </c>
      <c r="L3118" s="27" t="str">
        <f>VLOOKUP(B3118,'大货清单（不定期按GOMS更新）'!A:M,13,FALSE)</f>
        <v>332</v>
      </c>
      <c r="M3118" s="27" t="str">
        <f>VLOOKUP(B3118,'大货清单（不定期按GOMS更新）'!A:N,14,FALSE)</f>
        <v>326</v>
      </c>
      <c r="N3118" s="53" t="s">
        <v>4337</v>
      </c>
      <c r="O3118" s="27">
        <f>IFERROR(VLOOKUP(N3118,'散件迭代（不定期更新）'!C:J,8,FALSE),0)</f>
        <v>0</v>
      </c>
      <c r="P3118" s="27" t="str">
        <f>IFERROR(VLOOKUP(N3118,'散件（更新）'!B:H,3,FALSE),0)</f>
        <v>/</v>
      </c>
      <c r="Q3118" s="27" t="str">
        <f>VLOOKUP(N3118,'散件（更新）'!B:H,2,FALSE)</f>
        <v>114-23310803</v>
      </c>
      <c r="R3118" s="27" t="str">
        <f>VLOOKUP(N3118,'散件（更新）'!B:H,7,FALSE)</f>
        <v>Brush Roller Cover</v>
      </c>
      <c r="S3118" s="27" t="str">
        <f>VLOOKUP(N3118,'散件（更新）'!B:E,4,FALSE)</f>
        <v>https://tineco-yxzt.oss-accelerate.aliyuncs.com/20240222/gunshuagaizujian1_1708567703727.jpeg</v>
      </c>
      <c r="T3118" s="27" t="s">
        <v>8759</v>
      </c>
      <c r="U3118" s="28" t="str">
        <f>VLOOKUP(N3118,'散件（更新）'!B:G,6,FALSE)</f>
        <v>滚刷盖组件</v>
      </c>
      <c r="V3118" s="28">
        <f>VLOOKUP(N3118,'散件（更新）'!B:I,8,FALSE)</f>
        <v>6974950106560</v>
      </c>
    </row>
    <row r="3119" spans="1:22">
      <c r="A3119" s="57">
        <v>46169</v>
      </c>
      <c r="B3119" s="53" t="s">
        <v>4327</v>
      </c>
      <c r="C3119" s="27" t="str">
        <f>VLOOKUP(B3119,'大货清单（不定期按GOMS更新）'!A:H,8,0)</f>
        <v>109-23311102</v>
      </c>
      <c r="D3119" s="27" t="str">
        <f>VLOOKUP(B3119,'大货清单（不定期按GOMS更新）'!A:C,3,0)</f>
        <v>CL2331K-02</v>
      </c>
      <c r="E3119" s="27" t="str">
        <f>VLOOKUP(B3119,'大货清单（不定期按GOMS更新）'!A:H,4,0)</f>
        <v>AT,CH,DE,ES,LT,PL,FR,NL,RO,UA,GR</v>
      </c>
      <c r="F3119" s="27" t="str">
        <f>VLOOKUP(B3119,'大货清单（不定期按GOMS更新）'!A:H,2,0)</f>
        <v>Floor One S6 Flashdry Pet</v>
      </c>
      <c r="G3119" s="28" t="str">
        <f>VLOOKUP(B3119,'大货清单（不定期按GOMS更新）'!A:I,9,FALSE)</f>
        <v>6974950105358,	 6974950105358</v>
      </c>
      <c r="H3119" s="27" t="str">
        <f>VLOOKUP(B3119,'大货清单（不定期按GOMS更新）'!A:H,7,0)</f>
        <v>BLUE</v>
      </c>
      <c r="I3119" s="27" t="str">
        <f>VLOOKUP(B3119,'大货清单（不定期按GOMS更新）'!A:F,6,FALSE)</f>
        <v>ACTIVE</v>
      </c>
      <c r="J3119" s="27" t="str">
        <f>VLOOKUP(B3119,'大货清单（不定期按GOMS更新）'!A:K,11,FALSE)</f>
        <v>9.8</v>
      </c>
      <c r="K3119" s="27" t="str">
        <f>VLOOKUP(B3119,'大货清单（不定期按GOMS更新）'!A:N,12,FALSE)</f>
        <v>674</v>
      </c>
      <c r="L3119" s="27" t="str">
        <f>VLOOKUP(B3119,'大货清单（不定期按GOMS更新）'!A:M,13,FALSE)</f>
        <v>332</v>
      </c>
      <c r="M3119" s="27" t="str">
        <f>VLOOKUP(B3119,'大货清单（不定期按GOMS更新）'!A:N,14,FALSE)</f>
        <v>326</v>
      </c>
      <c r="N3119" s="53" t="s">
        <v>4422</v>
      </c>
      <c r="O3119" s="27">
        <f>IFERROR(VLOOKUP(N3119,'散件迭代（不定期更新）'!C:J,8,FALSE),0)</f>
        <v>0</v>
      </c>
      <c r="P3119" s="27" t="str">
        <f>IFERROR(VLOOKUP(N3119,'散件（更新）'!B:H,3,FALSE),0)</f>
        <v>/</v>
      </c>
      <c r="Q3119" s="27" t="str">
        <f>VLOOKUP(N3119,'散件（更新）'!B:H,2,FALSE)</f>
        <v>114-23350408</v>
      </c>
      <c r="R3119" s="27" t="str">
        <f>VLOOKUP(N3119,'散件（更新）'!B:H,7,FALSE)</f>
        <v>Brush Roller</v>
      </c>
      <c r="S3119" s="27" t="str">
        <f>VLOOKUP(N3119,'散件（更新）'!B:E,4,FALSE)</f>
        <v>https://tineco-yxzt.oss-accelerate.aliyuncs.com/20241021/gunshua_1729475885815.jpeg</v>
      </c>
      <c r="T3119" s="27" t="s">
        <v>8759</v>
      </c>
      <c r="U3119" s="28" t="str">
        <f>VLOOKUP(N3119,'散件（更新）'!B:G,6,FALSE)</f>
        <v>滚刷组件</v>
      </c>
      <c r="V3119" s="28" t="str">
        <f>VLOOKUP(N3119,'散件（更新）'!B:I,8,FALSE)</f>
        <v>6974950106188</v>
      </c>
    </row>
    <row r="3120" spans="1:22">
      <c r="A3120" s="57">
        <v>46169</v>
      </c>
      <c r="B3120" s="53" t="s">
        <v>4327</v>
      </c>
      <c r="C3120" s="27" t="str">
        <f>VLOOKUP(B3120,'大货清单（不定期按GOMS更新）'!A:H,8,0)</f>
        <v>109-23311102</v>
      </c>
      <c r="D3120" s="27" t="str">
        <f>VLOOKUP(B3120,'大货清单（不定期按GOMS更新）'!A:C,3,0)</f>
        <v>CL2331K-02</v>
      </c>
      <c r="E3120" s="27" t="str">
        <f>VLOOKUP(B3120,'大货清单（不定期按GOMS更新）'!A:H,4,0)</f>
        <v>AT,CH,DE,ES,LT,PL,FR,NL,RO,UA,GR</v>
      </c>
      <c r="F3120" s="27" t="str">
        <f>VLOOKUP(B3120,'大货清单（不定期按GOMS更新）'!A:H,2,0)</f>
        <v>Floor One S6 Flashdry Pet</v>
      </c>
      <c r="G3120" s="28" t="str">
        <f>VLOOKUP(B3120,'大货清单（不定期按GOMS更新）'!A:I,9,FALSE)</f>
        <v>6974950105358,	 6974950105358</v>
      </c>
      <c r="H3120" s="27" t="str">
        <f>VLOOKUP(B3120,'大货清单（不定期按GOMS更新）'!A:H,7,0)</f>
        <v>BLUE</v>
      </c>
      <c r="I3120" s="27" t="str">
        <f>VLOOKUP(B3120,'大货清单（不定期按GOMS更新）'!A:F,6,FALSE)</f>
        <v>ACTIVE</v>
      </c>
      <c r="J3120" s="27" t="str">
        <f>VLOOKUP(B3120,'大货清单（不定期按GOMS更新）'!A:K,11,FALSE)</f>
        <v>9.8</v>
      </c>
      <c r="K3120" s="27" t="str">
        <f>VLOOKUP(B3120,'大货清单（不定期按GOMS更新）'!A:N,12,FALSE)</f>
        <v>674</v>
      </c>
      <c r="L3120" s="27" t="str">
        <f>VLOOKUP(B3120,'大货清单（不定期按GOMS更新）'!A:M,13,FALSE)</f>
        <v>332</v>
      </c>
      <c r="M3120" s="27" t="str">
        <f>VLOOKUP(B3120,'大货清单（不定期按GOMS更新）'!A:N,14,FALSE)</f>
        <v>326</v>
      </c>
      <c r="N3120" s="53" t="s">
        <v>2427</v>
      </c>
      <c r="O3120" s="27" t="str">
        <f>IFERROR(VLOOKUP(N3120,'散件迭代（不定期更新）'!C:J,8,FALSE),0)</f>
        <v>A43</v>
      </c>
      <c r="P3120" s="27" t="str">
        <f>IFERROR(VLOOKUP(N3120,'散件（更新）'!B:H,3,FALSE),0)</f>
        <v>/</v>
      </c>
      <c r="Q3120" s="27" t="str">
        <f>VLOOKUP(N3120,'散件（更新）'!B:H,2,FALSE)</f>
        <v>114-22230309</v>
      </c>
      <c r="R3120" s="27" t="str">
        <f>VLOOKUP(N3120,'散件（更新）'!B:H,7,FALSE)</f>
        <v>HEPA Assy</v>
      </c>
      <c r="S3120" s="27" t="str">
        <f>VLOOKUP(N3120,'散件（更新）'!B:E,4,FALSE)</f>
        <v>https://tineco-yxzt.oss-accelerate.aliyuncs.com/20231219/9FWFA110000_1702948014903.png</v>
      </c>
      <c r="T3120" s="27" t="s">
        <v>8759</v>
      </c>
      <c r="U3120" s="28" t="str">
        <f>VLOOKUP(N3120,'散件（更新）'!B:G,6,FALSE)</f>
        <v>前置方形过滤器滤网组件</v>
      </c>
      <c r="V3120" s="28">
        <f>VLOOKUP(N3120,'散件（更新）'!B:I,8,FALSE)</f>
        <v>6974950103217</v>
      </c>
    </row>
    <row r="3121" spans="1:22">
      <c r="A3121" s="57">
        <v>46169</v>
      </c>
      <c r="B3121" s="53" t="s">
        <v>4327</v>
      </c>
      <c r="C3121" s="27" t="str">
        <f>VLOOKUP(B3121,'大货清单（不定期按GOMS更新）'!A:H,8,0)</f>
        <v>109-23311102</v>
      </c>
      <c r="D3121" s="27" t="str">
        <f>VLOOKUP(B3121,'大货清单（不定期按GOMS更新）'!A:C,3,0)</f>
        <v>CL2331K-02</v>
      </c>
      <c r="E3121" s="27" t="str">
        <f>VLOOKUP(B3121,'大货清单（不定期按GOMS更新）'!A:H,4,0)</f>
        <v>AT,CH,DE,ES,LT,PL,FR,NL,RO,UA,GR</v>
      </c>
      <c r="F3121" s="27" t="str">
        <f>VLOOKUP(B3121,'大货清单（不定期按GOMS更新）'!A:H,2,0)</f>
        <v>Floor One S6 Flashdry Pet</v>
      </c>
      <c r="G3121" s="28" t="str">
        <f>VLOOKUP(B3121,'大货清单（不定期按GOMS更新）'!A:I,9,FALSE)</f>
        <v>6974950105358,	 6974950105358</v>
      </c>
      <c r="H3121" s="27" t="str">
        <f>VLOOKUP(B3121,'大货清单（不定期按GOMS更新）'!A:H,7,0)</f>
        <v>BLUE</v>
      </c>
      <c r="I3121" s="27" t="str">
        <f>VLOOKUP(B3121,'大货清单（不定期按GOMS更新）'!A:F,6,FALSE)</f>
        <v>ACTIVE</v>
      </c>
      <c r="J3121" s="27" t="str">
        <f>VLOOKUP(B3121,'大货清单（不定期按GOMS更新）'!A:K,11,FALSE)</f>
        <v>9.8</v>
      </c>
      <c r="K3121" s="27" t="str">
        <f>VLOOKUP(B3121,'大货清单（不定期按GOMS更新）'!A:N,12,FALSE)</f>
        <v>674</v>
      </c>
      <c r="L3121" s="27" t="str">
        <f>VLOOKUP(B3121,'大货清单（不定期按GOMS更新）'!A:M,13,FALSE)</f>
        <v>332</v>
      </c>
      <c r="M3121" s="27" t="str">
        <f>VLOOKUP(B3121,'大货清单（不定期按GOMS更新）'!A:N,14,FALSE)</f>
        <v>326</v>
      </c>
      <c r="N3121" s="53" t="s">
        <v>4254</v>
      </c>
      <c r="O3121" s="27">
        <f>IFERROR(VLOOKUP(N3121,'散件迭代（不定期更新）'!C:J,8,FALSE),0)</f>
        <v>0</v>
      </c>
      <c r="P3121" s="27" t="str">
        <f>IFERROR(VLOOKUP(N3121,'散件（更新）'!B:H,3,FALSE),0)</f>
        <v>/</v>
      </c>
      <c r="Q3121" s="27" t="str">
        <f>VLOOKUP(N3121,'散件（更新）'!B:H,2,FALSE)</f>
        <v>114-23311103</v>
      </c>
      <c r="R3121" s="27" t="str">
        <f>VLOOKUP(N3121,'散件（更新）'!B:H,7,FALSE)</f>
        <v>Charging Base</v>
      </c>
      <c r="S3121" s="27" t="str">
        <f>VLOOKUP(N3121,'散件（更新）'!B:E,4,FALSE)</f>
        <v>https://tineco-yxzt.oss-accelerate.aliyuncs.com/20240222/tuopanhongganban_1708567733049.jpeg</v>
      </c>
      <c r="T3121" s="27" t="s">
        <v>8759</v>
      </c>
      <c r="U3121" s="28" t="str">
        <f>VLOOKUP(N3121,'散件（更新）'!B:G,6,FALSE)</f>
        <v>托盘组件（烘干款欧版）</v>
      </c>
      <c r="V3121" s="28">
        <f>VLOOKUP(N3121,'散件（更新）'!B:I,8,FALSE)</f>
        <v>6974950106584</v>
      </c>
    </row>
    <row r="3122" spans="1:22">
      <c r="A3122" s="57">
        <v>46169</v>
      </c>
      <c r="B3122" s="53" t="s">
        <v>4327</v>
      </c>
      <c r="C3122" s="27" t="str">
        <f>VLOOKUP(B3122,'大货清单（不定期按GOMS更新）'!A:H,8,0)</f>
        <v>109-23311102</v>
      </c>
      <c r="D3122" s="27" t="str">
        <f>VLOOKUP(B3122,'大货清单（不定期按GOMS更新）'!A:C,3,0)</f>
        <v>CL2331K-02</v>
      </c>
      <c r="E3122" s="27" t="str">
        <f>VLOOKUP(B3122,'大货清单（不定期按GOMS更新）'!A:H,4,0)</f>
        <v>AT,CH,DE,ES,LT,PL,FR,NL,RO,UA,GR</v>
      </c>
      <c r="F3122" s="27" t="str">
        <f>VLOOKUP(B3122,'大货清单（不定期按GOMS更新）'!A:H,2,0)</f>
        <v>Floor One S6 Flashdry Pet</v>
      </c>
      <c r="G3122" s="28" t="str">
        <f>VLOOKUP(B3122,'大货清单（不定期按GOMS更新）'!A:I,9,FALSE)</f>
        <v>6974950105358,	 6974950105358</v>
      </c>
      <c r="H3122" s="27" t="str">
        <f>VLOOKUP(B3122,'大货清单（不定期按GOMS更新）'!A:H,7,0)</f>
        <v>BLUE</v>
      </c>
      <c r="I3122" s="27" t="str">
        <f>VLOOKUP(B3122,'大货清单（不定期按GOMS更新）'!A:F,6,FALSE)</f>
        <v>ACTIVE</v>
      </c>
      <c r="J3122" s="27" t="str">
        <f>VLOOKUP(B3122,'大货清单（不定期按GOMS更新）'!A:K,11,FALSE)</f>
        <v>9.8</v>
      </c>
      <c r="K3122" s="27" t="str">
        <f>VLOOKUP(B3122,'大货清单（不定期按GOMS更新）'!A:N,12,FALSE)</f>
        <v>674</v>
      </c>
      <c r="L3122" s="27" t="str">
        <f>VLOOKUP(B3122,'大货清单（不定期按GOMS更新）'!A:M,13,FALSE)</f>
        <v>332</v>
      </c>
      <c r="M3122" s="27" t="str">
        <f>VLOOKUP(B3122,'大货清单（不定期按GOMS更新）'!A:N,14,FALSE)</f>
        <v>326</v>
      </c>
      <c r="N3122" s="53" t="s">
        <v>4114</v>
      </c>
      <c r="O3122" s="27">
        <f>IFERROR(VLOOKUP(N3122,'散件迭代（不定期更新）'!C:J,8,FALSE),0)</f>
        <v>0</v>
      </c>
      <c r="P3122" s="27" t="str">
        <f>IFERROR(VLOOKUP(N3122,'散件（更新）'!B:H,3,FALSE),0)</f>
        <v>/</v>
      </c>
      <c r="Q3122" s="27" t="str">
        <f>VLOOKUP(N3122,'散件（更新）'!B:H,2,FALSE)</f>
        <v>114-23710007</v>
      </c>
      <c r="R3122" s="27" t="str">
        <f>VLOOKUP(N3122,'散件（更新）'!B:H,7,FALSE)</f>
        <v>Battery</v>
      </c>
      <c r="S3122" s="27" t="str">
        <f>VLOOKUP(N3122,'散件（更新）'!B:E,4,FALSE)</f>
        <v>https://tineco-yxzt.oss-accelerate.aliyuncs.com/20240701/2371dianchi_1719817320245.png</v>
      </c>
      <c r="T3122" s="27" t="s">
        <v>8759</v>
      </c>
      <c r="U3122" s="28" t="str">
        <f>VLOOKUP(N3122,'散件（更新）'!B:G,6,FALSE)</f>
        <v>电池包组件</v>
      </c>
      <c r="V3122" s="28">
        <f>VLOOKUP(N3122,'散件（更新）'!B:I,8,FALSE)</f>
        <v>6974950106010</v>
      </c>
    </row>
    <row r="3123" spans="1:22">
      <c r="A3123" s="57">
        <v>46169</v>
      </c>
      <c r="B3123" s="53" t="s">
        <v>4327</v>
      </c>
      <c r="C3123" s="27" t="str">
        <f>VLOOKUP(B3123,'大货清单（不定期按GOMS更新）'!A:H,8,0)</f>
        <v>109-23311102</v>
      </c>
      <c r="D3123" s="27" t="str">
        <f>VLOOKUP(B3123,'大货清单（不定期按GOMS更新）'!A:C,3,0)</f>
        <v>CL2331K-02</v>
      </c>
      <c r="E3123" s="27" t="str">
        <f>VLOOKUP(B3123,'大货清单（不定期按GOMS更新）'!A:H,4,0)</f>
        <v>AT,CH,DE,ES,LT,PL,FR,NL,RO,UA,GR</v>
      </c>
      <c r="F3123" s="27" t="str">
        <f>VLOOKUP(B3123,'大货清单（不定期按GOMS更新）'!A:H,2,0)</f>
        <v>Floor One S6 Flashdry Pet</v>
      </c>
      <c r="G3123" s="28" t="str">
        <f>VLOOKUP(B3123,'大货清单（不定期按GOMS更新）'!A:I,9,FALSE)</f>
        <v>6974950105358,	 6974950105358</v>
      </c>
      <c r="H3123" s="27" t="str">
        <f>VLOOKUP(B3123,'大货清单（不定期按GOMS更新）'!A:H,7,0)</f>
        <v>BLUE</v>
      </c>
      <c r="I3123" s="27" t="str">
        <f>VLOOKUP(B3123,'大货清单（不定期按GOMS更新）'!A:F,6,FALSE)</f>
        <v>ACTIVE</v>
      </c>
      <c r="J3123" s="27" t="str">
        <f>VLOOKUP(B3123,'大货清单（不定期按GOMS更新）'!A:K,11,FALSE)</f>
        <v>9.8</v>
      </c>
      <c r="K3123" s="27" t="str">
        <f>VLOOKUP(B3123,'大货清单（不定期按GOMS更新）'!A:N,12,FALSE)</f>
        <v>674</v>
      </c>
      <c r="L3123" s="27" t="str">
        <f>VLOOKUP(B3123,'大货清单（不定期按GOMS更新）'!A:M,13,FALSE)</f>
        <v>332</v>
      </c>
      <c r="M3123" s="27" t="str">
        <f>VLOOKUP(B3123,'大货清单（不定期按GOMS更新）'!A:N,14,FALSE)</f>
        <v>326</v>
      </c>
      <c r="N3123" s="53" t="s">
        <v>4030</v>
      </c>
      <c r="O3123" s="27">
        <f>IFERROR(VLOOKUP(N3123,'散件迭代（不定期更新）'!C:J,8,FALSE),0)</f>
        <v>0</v>
      </c>
      <c r="P3123" s="27" t="str">
        <f>IFERROR(VLOOKUP(N3123,'散件（更新）'!B:H,3,FALSE),0)</f>
        <v>/</v>
      </c>
      <c r="Q3123" s="27" t="str">
        <f>VLOOKUP(N3123,'散件（更新）'!B:H,2,FALSE)</f>
        <v>114-23710004</v>
      </c>
      <c r="R3123" s="27" t="str">
        <f>VLOOKUP(N3123,'散件（更新）'!B:H,7,FALSE)</f>
        <v>Repair Charging Chip</v>
      </c>
      <c r="S3123" s="27" t="str">
        <f>VLOOKUP(N3123,'散件（更新）'!B:E,4,FALSE)</f>
        <v>https://tineco-yxzt.oss-accelerate.aliyuncs.com/20240131/chongdianweixiuhe_1706693676757.jpeg</v>
      </c>
      <c r="T3123" s="27" t="s">
        <v>8759</v>
      </c>
      <c r="U3123" s="28" t="str">
        <f>VLOOKUP(N3123,'散件（更新）'!B:G,6,FALSE)</f>
        <v>托盘充电盒</v>
      </c>
      <c r="V3123" s="28">
        <f>VLOOKUP(N3123,'散件（更新）'!B:I,8,FALSE)</f>
        <v>6974950105983</v>
      </c>
    </row>
    <row r="3124" spans="1:22">
      <c r="A3124" s="57">
        <v>46169</v>
      </c>
      <c r="B3124" s="53" t="s">
        <v>4327</v>
      </c>
      <c r="C3124" s="27" t="str">
        <f>VLOOKUP(B3124,'大货清单（不定期按GOMS更新）'!A:H,8,0)</f>
        <v>109-23311102</v>
      </c>
      <c r="D3124" s="27" t="str">
        <f>VLOOKUP(B3124,'大货清单（不定期按GOMS更新）'!A:C,3,0)</f>
        <v>CL2331K-02</v>
      </c>
      <c r="E3124" s="27" t="str">
        <f>VLOOKUP(B3124,'大货清单（不定期按GOMS更新）'!A:H,4,0)</f>
        <v>AT,CH,DE,ES,LT,PL,FR,NL,RO,UA,GR</v>
      </c>
      <c r="F3124" s="27" t="str">
        <f>VLOOKUP(B3124,'大货清单（不定期按GOMS更新）'!A:H,2,0)</f>
        <v>Floor One S6 Flashdry Pet</v>
      </c>
      <c r="G3124" s="28" t="str">
        <f>VLOOKUP(B3124,'大货清单（不定期按GOMS更新）'!A:I,9,FALSE)</f>
        <v>6974950105358,	 6974950105358</v>
      </c>
      <c r="H3124" s="27" t="str">
        <f>VLOOKUP(B3124,'大货清单（不定期按GOMS更新）'!A:H,7,0)</f>
        <v>BLUE</v>
      </c>
      <c r="I3124" s="27" t="str">
        <f>VLOOKUP(B3124,'大货清单（不定期按GOMS更新）'!A:F,6,FALSE)</f>
        <v>ACTIVE</v>
      </c>
      <c r="J3124" s="27" t="str">
        <f>VLOOKUP(B3124,'大货清单（不定期按GOMS更新）'!A:K,11,FALSE)</f>
        <v>9.8</v>
      </c>
      <c r="K3124" s="27" t="str">
        <f>VLOOKUP(B3124,'大货清单（不定期按GOMS更新）'!A:N,12,FALSE)</f>
        <v>674</v>
      </c>
      <c r="L3124" s="27" t="str">
        <f>VLOOKUP(B3124,'大货清单（不定期按GOMS更新）'!A:M,13,FALSE)</f>
        <v>332</v>
      </c>
      <c r="M3124" s="27" t="str">
        <f>VLOOKUP(B3124,'大货清单（不定期按GOMS更新）'!A:N,14,FALSE)</f>
        <v>326</v>
      </c>
      <c r="N3124" s="53" t="s">
        <v>4231</v>
      </c>
      <c r="O3124" s="27">
        <f>IFERROR(VLOOKUP(N3124,'散件迭代（不定期更新）'!C:J,8,FALSE),0)</f>
        <v>0</v>
      </c>
      <c r="P3124" s="27" t="str">
        <f>IFERROR(VLOOKUP(N3124,'散件（更新）'!B:H,3,FALSE),0)</f>
        <v>/</v>
      </c>
      <c r="Q3124" s="27" t="str">
        <f>VLOOKUP(N3124,'散件（更新）'!B:H,2,FALSE)</f>
        <v>114-23710005</v>
      </c>
      <c r="R3124" s="27" t="str">
        <f>VLOOKUP(N3124,'散件（更新）'!B:H,7,FALSE)</f>
        <v>plastic part</v>
      </c>
      <c r="S3124" s="27" t="str">
        <f>VLOOKUP(N3124,'散件（更新）'!B:E,4,FALSE)</f>
        <v>https://tineco-yxzt.oss-accelerate.aliyuncs.com/20240131/jitixiazhuangshigai2_1706693961450.jpeg</v>
      </c>
      <c r="T3124" s="27" t="s">
        <v>8759</v>
      </c>
      <c r="U3124" s="28" t="str">
        <f>VLOOKUP(N3124,'散件（更新）'!B:G,6,FALSE)</f>
        <v>机体下装饰盖</v>
      </c>
      <c r="V3124" s="28">
        <f>VLOOKUP(N3124,'散件（更新）'!B:I,8,FALSE)</f>
        <v>6974950106003</v>
      </c>
    </row>
    <row r="3125" spans="1:22">
      <c r="A3125" s="57">
        <v>46169</v>
      </c>
      <c r="B3125" s="53" t="s">
        <v>4327</v>
      </c>
      <c r="C3125" s="27" t="str">
        <f>VLOOKUP(B3125,'大货清单（不定期按GOMS更新）'!A:H,8,0)</f>
        <v>109-23311102</v>
      </c>
      <c r="D3125" s="27" t="str">
        <f>VLOOKUP(B3125,'大货清单（不定期按GOMS更新）'!A:C,3,0)</f>
        <v>CL2331K-02</v>
      </c>
      <c r="E3125" s="27" t="str">
        <f>VLOOKUP(B3125,'大货清单（不定期按GOMS更新）'!A:H,4,0)</f>
        <v>AT,CH,DE,ES,LT,PL,FR,NL,RO,UA,GR</v>
      </c>
      <c r="F3125" s="27" t="str">
        <f>VLOOKUP(B3125,'大货清单（不定期按GOMS更新）'!A:H,2,0)</f>
        <v>Floor One S6 Flashdry Pet</v>
      </c>
      <c r="G3125" s="28" t="str">
        <f>VLOOKUP(B3125,'大货清单（不定期按GOMS更新）'!A:I,9,FALSE)</f>
        <v>6974950105358,	 6974950105358</v>
      </c>
      <c r="H3125" s="27" t="str">
        <f>VLOOKUP(B3125,'大货清单（不定期按GOMS更新）'!A:H,7,0)</f>
        <v>BLUE</v>
      </c>
      <c r="I3125" s="27" t="str">
        <f>VLOOKUP(B3125,'大货清单（不定期按GOMS更新）'!A:F,6,FALSE)</f>
        <v>ACTIVE</v>
      </c>
      <c r="J3125" s="27" t="str">
        <f>VLOOKUP(B3125,'大货清单（不定期按GOMS更新）'!A:K,11,FALSE)</f>
        <v>9.8</v>
      </c>
      <c r="K3125" s="27" t="str">
        <f>VLOOKUP(B3125,'大货清单（不定期按GOMS更新）'!A:N,12,FALSE)</f>
        <v>674</v>
      </c>
      <c r="L3125" s="27" t="str">
        <f>VLOOKUP(B3125,'大货清单（不定期按GOMS更新）'!A:M,13,FALSE)</f>
        <v>332</v>
      </c>
      <c r="M3125" s="27" t="str">
        <f>VLOOKUP(B3125,'大货清单（不定期按GOMS更新）'!A:N,14,FALSE)</f>
        <v>326</v>
      </c>
      <c r="N3125" s="53" t="s">
        <v>4390</v>
      </c>
      <c r="O3125" s="27">
        <f>IFERROR(VLOOKUP(N3125,'散件迭代（不定期更新）'!C:J,8,FALSE),0)</f>
        <v>0</v>
      </c>
      <c r="P3125" s="27" t="str">
        <f>IFERROR(VLOOKUP(N3125,'散件（更新）'!B:H,3,FALSE),0)</f>
        <v>/</v>
      </c>
      <c r="Q3125" s="27" t="str">
        <f>VLOOKUP(N3125,'散件（更新）'!B:H,2,FALSE)</f>
        <v>114-23710006</v>
      </c>
      <c r="R3125" s="27" t="str">
        <f>VLOOKUP(N3125,'散件（更新）'!B:H,7,FALSE)</f>
        <v>Wire</v>
      </c>
      <c r="S3125" s="27" t="str">
        <f>VLOOKUP(N3125,'散件（更新）'!B:E,4,FALSE)</f>
        <v>https://tineco-yxzt.oss-accelerate.aliyuncs.com/20240131/jishenchongdiandaoxianzujian_1706693832076.jpeg</v>
      </c>
      <c r="T3125" s="27" t="s">
        <v>8759</v>
      </c>
      <c r="U3125" s="28" t="str">
        <f>VLOOKUP(N3125,'散件（更新）'!B:G,6,FALSE)</f>
        <v>机身充电导线</v>
      </c>
      <c r="V3125" s="28">
        <f>VLOOKUP(N3125,'散件（更新）'!B:I,8,FALSE)</f>
        <v>6974950105990</v>
      </c>
    </row>
    <row r="3126" spans="1:22">
      <c r="A3126" s="57">
        <v>46169</v>
      </c>
      <c r="B3126" s="53" t="s">
        <v>4327</v>
      </c>
      <c r="C3126" s="27" t="str">
        <f>VLOOKUP(B3126,'大货清单（不定期按GOMS更新）'!A:H,8,0)</f>
        <v>109-23311102</v>
      </c>
      <c r="D3126" s="27" t="str">
        <f>VLOOKUP(B3126,'大货清单（不定期按GOMS更新）'!A:C,3,0)</f>
        <v>CL2331K-02</v>
      </c>
      <c r="E3126" s="27" t="str">
        <f>VLOOKUP(B3126,'大货清单（不定期按GOMS更新）'!A:H,4,0)</f>
        <v>AT,CH,DE,ES,LT,PL,FR,NL,RO,UA,GR</v>
      </c>
      <c r="F3126" s="27" t="str">
        <f>VLOOKUP(B3126,'大货清单（不定期按GOMS更新）'!A:H,2,0)</f>
        <v>Floor One S6 Flashdry Pet</v>
      </c>
      <c r="G3126" s="28" t="str">
        <f>VLOOKUP(B3126,'大货清单（不定期按GOMS更新）'!A:I,9,FALSE)</f>
        <v>6974950105358,	 6974950105358</v>
      </c>
      <c r="H3126" s="27" t="str">
        <f>VLOOKUP(B3126,'大货清单（不定期按GOMS更新）'!A:H,7,0)</f>
        <v>BLUE</v>
      </c>
      <c r="I3126" s="27" t="str">
        <f>VLOOKUP(B3126,'大货清单（不定期按GOMS更新）'!A:F,6,FALSE)</f>
        <v>ACTIVE</v>
      </c>
      <c r="J3126" s="27" t="str">
        <f>VLOOKUP(B3126,'大货清单（不定期按GOMS更新）'!A:K,11,FALSE)</f>
        <v>9.8</v>
      </c>
      <c r="K3126" s="27" t="str">
        <f>VLOOKUP(B3126,'大货清单（不定期按GOMS更新）'!A:N,12,FALSE)</f>
        <v>674</v>
      </c>
      <c r="L3126" s="27" t="str">
        <f>VLOOKUP(B3126,'大货清单（不定期按GOMS更新）'!A:M,13,FALSE)</f>
        <v>332</v>
      </c>
      <c r="M3126" s="27" t="str">
        <f>VLOOKUP(B3126,'大货清单（不定期按GOMS更新）'!A:N,14,FALSE)</f>
        <v>326</v>
      </c>
      <c r="N3126" s="53" t="s">
        <v>1098</v>
      </c>
      <c r="O3126" s="27">
        <f>IFERROR(VLOOKUP(N3126,'散件迭代（不定期更新）'!C:J,8,FALSE),0)</f>
        <v>0</v>
      </c>
      <c r="P3126" s="27" t="str">
        <f>IFERROR(VLOOKUP(N3126,'散件（更新）'!B:H,3,FALSE),0)</f>
        <v>206-2019-0066</v>
      </c>
      <c r="Q3126" s="27" t="str">
        <f>VLOOKUP(N3126,'散件（更新）'!B:H,2,FALSE)</f>
        <v>114-20190066</v>
      </c>
      <c r="R3126" s="27" t="str">
        <f>VLOOKUP(N3126,'散件（更新）'!B:H,7,FALSE)</f>
        <v>Swich</v>
      </c>
      <c r="S3126" s="27" t="str">
        <f>VLOOKUP(N3126,'散件（更新）'!B:E,4,FALSE)</f>
        <v>https://tineco-yxzt.oss-accelerate.aliyuncs.com/20231219/9FWRK110000_1702948027739.png</v>
      </c>
      <c r="T3126" s="27" t="s">
        <v>8759</v>
      </c>
      <c r="U3126" s="28" t="str">
        <f>VLOOKUP(N3126,'散件（更新）'!B:G,6,FALSE)</f>
        <v>微动开关</v>
      </c>
      <c r="V3126" s="28" t="str">
        <f>VLOOKUP(N3126,'散件（更新）'!B:I,8,FALSE)</f>
        <v>6972200197474</v>
      </c>
    </row>
    <row r="3127" spans="1:22">
      <c r="A3127" s="57">
        <v>46169</v>
      </c>
      <c r="B3127" s="53" t="s">
        <v>4327</v>
      </c>
      <c r="C3127" s="27" t="str">
        <f>VLOOKUP(B3127,'大货清单（不定期按GOMS更新）'!A:H,8,0)</f>
        <v>109-23311102</v>
      </c>
      <c r="D3127" s="27" t="str">
        <f>VLOOKUP(B3127,'大货清单（不定期按GOMS更新）'!A:C,3,0)</f>
        <v>CL2331K-02</v>
      </c>
      <c r="E3127" s="27" t="str">
        <f>VLOOKUP(B3127,'大货清单（不定期按GOMS更新）'!A:H,4,0)</f>
        <v>AT,CH,DE,ES,LT,PL,FR,NL,RO,UA,GR</v>
      </c>
      <c r="F3127" s="27" t="str">
        <f>VLOOKUP(B3127,'大货清单（不定期按GOMS更新）'!A:H,2,0)</f>
        <v>Floor One S6 Flashdry Pet</v>
      </c>
      <c r="G3127" s="28" t="str">
        <f>VLOOKUP(B3127,'大货清单（不定期按GOMS更新）'!A:I,9,FALSE)</f>
        <v>6974950105358,	 6974950105358</v>
      </c>
      <c r="H3127" s="27" t="str">
        <f>VLOOKUP(B3127,'大货清单（不定期按GOMS更新）'!A:H,7,0)</f>
        <v>BLUE</v>
      </c>
      <c r="I3127" s="27" t="str">
        <f>VLOOKUP(B3127,'大货清单（不定期按GOMS更新）'!A:F,6,FALSE)</f>
        <v>ACTIVE</v>
      </c>
      <c r="J3127" s="27" t="str">
        <f>VLOOKUP(B3127,'大货清单（不定期按GOMS更新）'!A:K,11,FALSE)</f>
        <v>9.8</v>
      </c>
      <c r="K3127" s="27" t="str">
        <f>VLOOKUP(B3127,'大货清单（不定期按GOMS更新）'!A:N,12,FALSE)</f>
        <v>674</v>
      </c>
      <c r="L3127" s="27" t="str">
        <f>VLOOKUP(B3127,'大货清单（不定期按GOMS更新）'!A:M,13,FALSE)</f>
        <v>332</v>
      </c>
      <c r="M3127" s="27" t="str">
        <f>VLOOKUP(B3127,'大货清单（不定期按GOMS更新）'!A:N,14,FALSE)</f>
        <v>326</v>
      </c>
      <c r="N3127" s="53" t="s">
        <v>4275</v>
      </c>
      <c r="O3127" s="27">
        <f>IFERROR(VLOOKUP(N3127,'散件迭代（不定期更新）'!C:J,8,FALSE),0)</f>
        <v>0</v>
      </c>
      <c r="P3127" s="27" t="str">
        <f>IFERROR(VLOOKUP(N3127,'散件（更新）'!B:H,3,FALSE),0)</f>
        <v>/</v>
      </c>
      <c r="Q3127" s="27" t="str">
        <f>VLOOKUP(N3127,'散件（更新）'!B:H,2,FALSE)</f>
        <v>114-23311104</v>
      </c>
      <c r="R3127" s="27" t="str">
        <f>VLOOKUP(N3127,'散件（更新）'!B:H,7,FALSE)</f>
        <v>PCBA</v>
      </c>
      <c r="S3127" s="27" t="str">
        <f>VLOOKUP(N3127,'散件（更新）'!B:E,4,FALSE)</f>
        <v>https://tineco-yxzt.oss-accelerate.aliyuncs.com/20240222/zhukongbanPCBA_1708567844773.jpeg</v>
      </c>
      <c r="T3127" s="27" t="s">
        <v>8759</v>
      </c>
      <c r="U3127" s="28" t="str">
        <f>VLOOKUP(N3127,'散件（更新）'!B:G,6,FALSE)</f>
        <v>机身主控板组件（烘干款）</v>
      </c>
      <c r="V3127" s="28">
        <f>VLOOKUP(N3127,'散件（更新）'!B:I,8,FALSE)</f>
        <v>6974950106645</v>
      </c>
    </row>
    <row r="3128" spans="1:22">
      <c r="A3128" s="57">
        <v>46169</v>
      </c>
      <c r="B3128" s="53" t="s">
        <v>4327</v>
      </c>
      <c r="C3128" s="27" t="str">
        <f>VLOOKUP(B3128,'大货清单（不定期按GOMS更新）'!A:H,8,0)</f>
        <v>109-23311102</v>
      </c>
      <c r="D3128" s="27" t="str">
        <f>VLOOKUP(B3128,'大货清单（不定期按GOMS更新）'!A:C,3,0)</f>
        <v>CL2331K-02</v>
      </c>
      <c r="E3128" s="27" t="str">
        <f>VLOOKUP(B3128,'大货清单（不定期按GOMS更新）'!A:H,4,0)</f>
        <v>AT,CH,DE,ES,LT,PL,FR,NL,RO,UA,GR</v>
      </c>
      <c r="F3128" s="27" t="str">
        <f>VLOOKUP(B3128,'大货清单（不定期按GOMS更新）'!A:H,2,0)</f>
        <v>Floor One S6 Flashdry Pet</v>
      </c>
      <c r="G3128" s="28" t="str">
        <f>VLOOKUP(B3128,'大货清单（不定期按GOMS更新）'!A:I,9,FALSE)</f>
        <v>6974950105358,	 6974950105358</v>
      </c>
      <c r="H3128" s="27" t="str">
        <f>VLOOKUP(B3128,'大货清单（不定期按GOMS更新）'!A:H,7,0)</f>
        <v>BLUE</v>
      </c>
      <c r="I3128" s="27" t="str">
        <f>VLOOKUP(B3128,'大货清单（不定期按GOMS更新）'!A:F,6,FALSE)</f>
        <v>ACTIVE</v>
      </c>
      <c r="J3128" s="27" t="str">
        <f>VLOOKUP(B3128,'大货清单（不定期按GOMS更新）'!A:K,11,FALSE)</f>
        <v>9.8</v>
      </c>
      <c r="K3128" s="27" t="str">
        <f>VLOOKUP(B3128,'大货清单（不定期按GOMS更新）'!A:N,12,FALSE)</f>
        <v>674</v>
      </c>
      <c r="L3128" s="27" t="str">
        <f>VLOOKUP(B3128,'大货清单（不定期按GOMS更新）'!A:M,13,FALSE)</f>
        <v>332</v>
      </c>
      <c r="M3128" s="27" t="str">
        <f>VLOOKUP(B3128,'大货清单（不定期按GOMS更新）'!A:N,14,FALSE)</f>
        <v>326</v>
      </c>
      <c r="N3128" s="53" t="s">
        <v>4142</v>
      </c>
      <c r="O3128" s="27">
        <f>IFERROR(VLOOKUP(N3128,'散件迭代（不定期更新）'!C:J,8,FALSE),0)</f>
        <v>0</v>
      </c>
      <c r="P3128" s="27" t="str">
        <f>IFERROR(VLOOKUP(N3128,'散件（更新）'!B:H,3,FALSE),0)</f>
        <v>/</v>
      </c>
      <c r="Q3128" s="27" t="str">
        <f>VLOOKUP(N3128,'散件（更新）'!B:H,2,FALSE)</f>
        <v>114-23311105</v>
      </c>
      <c r="R3128" s="27" t="str">
        <f>VLOOKUP(N3128,'散件（更新）'!B:H,7,FALSE)</f>
        <v>PCBA</v>
      </c>
      <c r="S3128" s="27" t="str">
        <f>VLOOKUP(N3128,'散件（更新）'!B:E,4,FALSE)</f>
        <v>https://tineco-yxzt.oss-accelerate.aliyuncs.com/20240206/dishuazhukongban2_1707205311224.jpeg</v>
      </c>
      <c r="T3128" s="27" t="s">
        <v>8759</v>
      </c>
      <c r="U3128" s="28" t="str">
        <f>VLOOKUP(N3128,'散件（更新）'!B:G,6,FALSE)</f>
        <v>地刷主控板组件</v>
      </c>
      <c r="V3128" s="28">
        <f>VLOOKUP(N3128,'散件（更新）'!B:I,8,FALSE)</f>
        <v>6974950106652</v>
      </c>
    </row>
    <row r="3129" spans="1:22">
      <c r="A3129" s="57">
        <v>46169</v>
      </c>
      <c r="B3129" s="53" t="s">
        <v>4327</v>
      </c>
      <c r="C3129" s="27" t="str">
        <f>VLOOKUP(B3129,'大货清单（不定期按GOMS更新）'!A:H,8,0)</f>
        <v>109-23311102</v>
      </c>
      <c r="D3129" s="27" t="str">
        <f>VLOOKUP(B3129,'大货清单（不定期按GOMS更新）'!A:C,3,0)</f>
        <v>CL2331K-02</v>
      </c>
      <c r="E3129" s="27" t="str">
        <f>VLOOKUP(B3129,'大货清单（不定期按GOMS更新）'!A:H,4,0)</f>
        <v>AT,CH,DE,ES,LT,PL,FR,NL,RO,UA,GR</v>
      </c>
      <c r="F3129" s="27" t="str">
        <f>VLOOKUP(B3129,'大货清单（不定期按GOMS更新）'!A:H,2,0)</f>
        <v>Floor One S6 Flashdry Pet</v>
      </c>
      <c r="G3129" s="28" t="str">
        <f>VLOOKUP(B3129,'大货清单（不定期按GOMS更新）'!A:I,9,FALSE)</f>
        <v>6974950105358,	 6974950105358</v>
      </c>
      <c r="H3129" s="27" t="str">
        <f>VLOOKUP(B3129,'大货清单（不定期按GOMS更新）'!A:H,7,0)</f>
        <v>BLUE</v>
      </c>
      <c r="I3129" s="27" t="str">
        <f>VLOOKUP(B3129,'大货清单（不定期按GOMS更新）'!A:F,6,FALSE)</f>
        <v>ACTIVE</v>
      </c>
      <c r="J3129" s="27" t="str">
        <f>VLOOKUP(B3129,'大货清单（不定期按GOMS更新）'!A:K,11,FALSE)</f>
        <v>9.8</v>
      </c>
      <c r="K3129" s="27" t="str">
        <f>VLOOKUP(B3129,'大货清单（不定期按GOMS更新）'!A:N,12,FALSE)</f>
        <v>674</v>
      </c>
      <c r="L3129" s="27" t="str">
        <f>VLOOKUP(B3129,'大货清单（不定期按GOMS更新）'!A:M,13,FALSE)</f>
        <v>332</v>
      </c>
      <c r="M3129" s="27" t="str">
        <f>VLOOKUP(B3129,'大货清单（不定期按GOMS更新）'!A:N,14,FALSE)</f>
        <v>326</v>
      </c>
      <c r="N3129" s="53" t="s">
        <v>4193</v>
      </c>
      <c r="O3129" s="27">
        <f>IFERROR(VLOOKUP(N3129,'散件迭代（不定期更新）'!C:J,8,FALSE),0)</f>
        <v>0</v>
      </c>
      <c r="P3129" s="27" t="str">
        <f>IFERROR(VLOOKUP(N3129,'散件（更新）'!B:H,3,FALSE),0)</f>
        <v>/</v>
      </c>
      <c r="Q3129" s="27" t="str">
        <f>VLOOKUP(N3129,'散件（更新）'!B:H,2,FALSE)</f>
        <v>114-23710102</v>
      </c>
      <c r="R3129" s="27" t="str">
        <f>VLOOKUP(N3129,'散件（更新）'!B:H,7,FALSE)</f>
        <v>Handle</v>
      </c>
      <c r="S3129" s="27">
        <f>VLOOKUP(N3129,'散件（更新）'!B:E,4,FALSE)</f>
        <v>0</v>
      </c>
      <c r="T3129" s="27" t="s">
        <v>8759</v>
      </c>
      <c r="U3129" s="28" t="str">
        <f>VLOOKUP(N3129,'散件（更新）'!B:G,6,FALSE)</f>
        <v>手柄组件（蓝色）</v>
      </c>
      <c r="V3129" s="28">
        <f>VLOOKUP(N3129,'散件（更新）'!B:I,8,FALSE)</f>
        <v>6974950105969</v>
      </c>
    </row>
    <row r="3130" spans="1:22">
      <c r="A3130" s="57">
        <v>46169</v>
      </c>
      <c r="B3130" s="53" t="s">
        <v>4327</v>
      </c>
      <c r="C3130" s="27" t="str">
        <f>VLOOKUP(B3130,'大货清单（不定期按GOMS更新）'!A:H,8,0)</f>
        <v>109-23311102</v>
      </c>
      <c r="D3130" s="27" t="str">
        <f>VLOOKUP(B3130,'大货清单（不定期按GOMS更新）'!A:C,3,0)</f>
        <v>CL2331K-02</v>
      </c>
      <c r="E3130" s="27" t="str">
        <f>VLOOKUP(B3130,'大货清单（不定期按GOMS更新）'!A:H,4,0)</f>
        <v>AT,CH,DE,ES,LT,PL,FR,NL,RO,UA,GR</v>
      </c>
      <c r="F3130" s="27" t="str">
        <f>VLOOKUP(B3130,'大货清单（不定期按GOMS更新）'!A:H,2,0)</f>
        <v>Floor One S6 Flashdry Pet</v>
      </c>
      <c r="G3130" s="28" t="str">
        <f>VLOOKUP(B3130,'大货清单（不定期按GOMS更新）'!A:I,9,FALSE)</f>
        <v>6974950105358,	 6974950105358</v>
      </c>
      <c r="H3130" s="27" t="str">
        <f>VLOOKUP(B3130,'大货清单（不定期按GOMS更新）'!A:H,7,0)</f>
        <v>BLUE</v>
      </c>
      <c r="I3130" s="27" t="str">
        <f>VLOOKUP(B3130,'大货清单（不定期按GOMS更新）'!A:F,6,FALSE)</f>
        <v>ACTIVE</v>
      </c>
      <c r="J3130" s="27" t="str">
        <f>VLOOKUP(B3130,'大货清单（不定期按GOMS更新）'!A:K,11,FALSE)</f>
        <v>9.8</v>
      </c>
      <c r="K3130" s="27" t="str">
        <f>VLOOKUP(B3130,'大货清单（不定期按GOMS更新）'!A:N,12,FALSE)</f>
        <v>674</v>
      </c>
      <c r="L3130" s="27" t="str">
        <f>VLOOKUP(B3130,'大货清单（不定期按GOMS更新）'!A:M,13,FALSE)</f>
        <v>332</v>
      </c>
      <c r="M3130" s="27" t="str">
        <f>VLOOKUP(B3130,'大货清单（不定期按GOMS更新）'!A:N,14,FALSE)</f>
        <v>326</v>
      </c>
      <c r="N3130" s="53" t="s">
        <v>1106</v>
      </c>
      <c r="O3130" s="27">
        <f>IFERROR(VLOOKUP(N3130,'散件迭代（不定期更新）'!C:J,8,FALSE),0)</f>
        <v>0</v>
      </c>
      <c r="P3130" s="27" t="str">
        <f>IFERROR(VLOOKUP(N3130,'散件（更新）'!B:H,3,FALSE),0)</f>
        <v>206-2019-0602</v>
      </c>
      <c r="Q3130" s="27" t="str">
        <f>VLOOKUP(N3130,'散件（更新）'!B:H,2,FALSE)</f>
        <v>114-20190602</v>
      </c>
      <c r="R3130" s="27" t="str">
        <f>VLOOKUP(N3130,'散件（更新）'!B:H,7,FALSE)</f>
        <v>Clean Water Tank</v>
      </c>
      <c r="S3130" s="27" t="str">
        <f>VLOOKUP(N3130,'散件（更新）'!B:E,4,FALSE)</f>
        <v>https://tineco-yxzt.oss-accelerate.aliyuncs.com/20231219/9FWWC100200_1702948036303.png</v>
      </c>
      <c r="T3130" s="27" t="s">
        <v>8759</v>
      </c>
      <c r="U3130" s="28" t="str">
        <f>VLOOKUP(N3130,'散件（更新）'!B:G,6,FALSE)</f>
        <v>溶液桶组件（蓝色）</v>
      </c>
      <c r="V3130" s="28" t="str">
        <f>VLOOKUP(N3130,'散件（更新）'!B:I,8,FALSE)</f>
        <v>6972200198679</v>
      </c>
    </row>
    <row r="3131" spans="1:22">
      <c r="A3131" s="57">
        <v>46169</v>
      </c>
      <c r="B3131" s="53" t="s">
        <v>4327</v>
      </c>
      <c r="C3131" s="27" t="str">
        <f>VLOOKUP(B3131,'大货清单（不定期按GOMS更新）'!A:H,8,0)</f>
        <v>109-23311102</v>
      </c>
      <c r="D3131" s="27" t="str">
        <f>VLOOKUP(B3131,'大货清单（不定期按GOMS更新）'!A:C,3,0)</f>
        <v>CL2331K-02</v>
      </c>
      <c r="E3131" s="27" t="str">
        <f>VLOOKUP(B3131,'大货清单（不定期按GOMS更新）'!A:H,4,0)</f>
        <v>AT,CH,DE,ES,LT,PL,FR,NL,RO,UA,GR</v>
      </c>
      <c r="F3131" s="27" t="str">
        <f>VLOOKUP(B3131,'大货清单（不定期按GOMS更新）'!A:H,2,0)</f>
        <v>Floor One S6 Flashdry Pet</v>
      </c>
      <c r="G3131" s="28" t="str">
        <f>VLOOKUP(B3131,'大货清单（不定期按GOMS更新）'!A:I,9,FALSE)</f>
        <v>6974950105358,	 6974950105358</v>
      </c>
      <c r="H3131" s="27" t="str">
        <f>VLOOKUP(B3131,'大货清单（不定期按GOMS更新）'!A:H,7,0)</f>
        <v>BLUE</v>
      </c>
      <c r="I3131" s="27" t="str">
        <f>VLOOKUP(B3131,'大货清单（不定期按GOMS更新）'!A:F,6,FALSE)</f>
        <v>ACTIVE</v>
      </c>
      <c r="J3131" s="27" t="str">
        <f>VLOOKUP(B3131,'大货清单（不定期按GOMS更新）'!A:K,11,FALSE)</f>
        <v>9.8</v>
      </c>
      <c r="K3131" s="27" t="str">
        <f>VLOOKUP(B3131,'大货清单（不定期按GOMS更新）'!A:N,12,FALSE)</f>
        <v>674</v>
      </c>
      <c r="L3131" s="27" t="str">
        <f>VLOOKUP(B3131,'大货清单（不定期按GOMS更新）'!A:M,13,FALSE)</f>
        <v>332</v>
      </c>
      <c r="M3131" s="27" t="str">
        <f>VLOOKUP(B3131,'大货清单（不定期按GOMS更新）'!A:N,14,FALSE)</f>
        <v>326</v>
      </c>
      <c r="N3131" s="53" t="s">
        <v>4230</v>
      </c>
      <c r="O3131" s="27" t="str">
        <f>IFERROR(VLOOKUP(N3131,'散件迭代（不定期更新）'!C:J,8,FALSE),0)</f>
        <v>A54</v>
      </c>
      <c r="P3131" s="27" t="str">
        <f>IFERROR(VLOOKUP(N3131,'散件（更新）'!B:H,3,FALSE),0)</f>
        <v>/</v>
      </c>
      <c r="Q3131" s="27" t="str">
        <f>VLOOKUP(N3131,'散件（更新）'!B:H,2,FALSE)</f>
        <v>114-23710101</v>
      </c>
      <c r="R3131" s="27" t="str">
        <f>VLOOKUP(N3131,'散件（更新）'!B:H,7,FALSE)</f>
        <v>Dirt Water Tank</v>
      </c>
      <c r="S3131" s="27" t="str">
        <f>VLOOKUP(N3131,'散件（更新）'!B:E,4,FALSE)</f>
        <v>https://tineco-yxzt.oss-accelerate.aliyuncs.com/20250210/232323223_1739164685422.jpg</v>
      </c>
      <c r="T3131" s="27" t="s">
        <v>8759</v>
      </c>
      <c r="U3131" s="28" t="str">
        <f>VLOOKUP(N3131,'散件（更新）'!B:G,6,FALSE)</f>
        <v>回收桶组件（蓝色）</v>
      </c>
      <c r="V3131" s="28">
        <f>VLOOKUP(N3131,'散件（更新）'!B:I,8,FALSE)</f>
        <v>6974950105945</v>
      </c>
    </row>
    <row r="3132" spans="1:22">
      <c r="A3132" s="57">
        <v>46169</v>
      </c>
      <c r="B3132" s="53" t="s">
        <v>4327</v>
      </c>
      <c r="C3132" s="27" t="str">
        <f>VLOOKUP(B3132,'大货清单（不定期按GOMS更新）'!A:H,8,0)</f>
        <v>109-23311102</v>
      </c>
      <c r="D3132" s="27" t="str">
        <f>VLOOKUP(B3132,'大货清单（不定期按GOMS更新）'!A:C,3,0)</f>
        <v>CL2331K-02</v>
      </c>
      <c r="E3132" s="27" t="str">
        <f>VLOOKUP(B3132,'大货清单（不定期按GOMS更新）'!A:H,4,0)</f>
        <v>AT,CH,DE,ES,LT,PL,FR,NL,RO,UA,GR</v>
      </c>
      <c r="F3132" s="27" t="str">
        <f>VLOOKUP(B3132,'大货清单（不定期按GOMS更新）'!A:H,2,0)</f>
        <v>Floor One S6 Flashdry Pet</v>
      </c>
      <c r="G3132" s="28" t="str">
        <f>VLOOKUP(B3132,'大货清单（不定期按GOMS更新）'!A:I,9,FALSE)</f>
        <v>6974950105358,	 6974950105358</v>
      </c>
      <c r="H3132" s="27" t="str">
        <f>VLOOKUP(B3132,'大货清单（不定期按GOMS更新）'!A:H,7,0)</f>
        <v>BLUE</v>
      </c>
      <c r="I3132" s="27" t="str">
        <f>VLOOKUP(B3132,'大货清单（不定期按GOMS更新）'!A:F,6,FALSE)</f>
        <v>ACTIVE</v>
      </c>
      <c r="J3132" s="27" t="str">
        <f>VLOOKUP(B3132,'大货清单（不定期按GOMS更新）'!A:K,11,FALSE)</f>
        <v>9.8</v>
      </c>
      <c r="K3132" s="27" t="str">
        <f>VLOOKUP(B3132,'大货清单（不定期按GOMS更新）'!A:N,12,FALSE)</f>
        <v>674</v>
      </c>
      <c r="L3132" s="27" t="str">
        <f>VLOOKUP(B3132,'大货清单（不定期按GOMS更新）'!A:M,13,FALSE)</f>
        <v>332</v>
      </c>
      <c r="M3132" s="27" t="str">
        <f>VLOOKUP(B3132,'大货清单（不定期按GOMS更新）'!A:N,14,FALSE)</f>
        <v>326</v>
      </c>
      <c r="N3132" s="53" t="s">
        <v>1218</v>
      </c>
      <c r="O3132" s="27">
        <f>IFERROR(VLOOKUP(N3132,'散件迭代（不定期更新）'!C:J,8,FALSE),0)</f>
        <v>0</v>
      </c>
      <c r="P3132" s="27" t="str">
        <f>IFERROR(VLOOKUP(N3132,'散件（更新）'!B:H,3,FALSE),0)</f>
        <v>206-2029-0614</v>
      </c>
      <c r="Q3132" s="27" t="str">
        <f>VLOOKUP(N3132,'散件（更新）'!B:H,2,FALSE)</f>
        <v>114-20290614</v>
      </c>
      <c r="R3132" s="27" t="str">
        <f>VLOOKUP(N3132,'散件（更新）'!B:H,7,FALSE)</f>
        <v>Repair Wheel</v>
      </c>
      <c r="S3132" s="27" t="str">
        <f>VLOOKUP(N3132,'散件（更新）'!B:E,4,FALSE)</f>
        <v>https://tineco-yxzt.oss-accelerate.aliyuncs.com/20231219/9SWRW100000_1702948048100.png</v>
      </c>
      <c r="T3132" s="27" t="s">
        <v>19303</v>
      </c>
      <c r="U3132" s="28" t="str">
        <f>VLOOKUP(N3132,'散件（更新）'!B:G,6,FALSE)</f>
        <v>小轮包胶组件（2个小轮+2个轴）</v>
      </c>
      <c r="V3132" s="28" t="str">
        <f>VLOOKUP(N3132,'散件（更新）'!B:I,8,FALSE)</f>
        <v>6972200198358</v>
      </c>
    </row>
    <row r="3133" spans="1:22">
      <c r="A3133" s="57">
        <v>46169</v>
      </c>
      <c r="B3133" s="53" t="s">
        <v>4327</v>
      </c>
      <c r="C3133" s="27" t="str">
        <f>VLOOKUP(B3133,'大货清单（不定期按GOMS更新）'!A:H,8,0)</f>
        <v>109-23311102</v>
      </c>
      <c r="D3133" s="27" t="str">
        <f>VLOOKUP(B3133,'大货清单（不定期按GOMS更新）'!A:C,3,0)</f>
        <v>CL2331K-02</v>
      </c>
      <c r="E3133" s="27" t="str">
        <f>VLOOKUP(B3133,'大货清单（不定期按GOMS更新）'!A:H,4,0)</f>
        <v>AT,CH,DE,ES,LT,PL,FR,NL,RO,UA,GR</v>
      </c>
      <c r="F3133" s="27" t="str">
        <f>VLOOKUP(B3133,'大货清单（不定期按GOMS更新）'!A:H,2,0)</f>
        <v>Floor One S6 Flashdry Pet</v>
      </c>
      <c r="G3133" s="28" t="str">
        <f>VLOOKUP(B3133,'大货清单（不定期按GOMS更新）'!A:I,9,FALSE)</f>
        <v>6974950105358,	 6974950105358</v>
      </c>
      <c r="H3133" s="27" t="str">
        <f>VLOOKUP(B3133,'大货清单（不定期按GOMS更新）'!A:H,7,0)</f>
        <v>BLUE</v>
      </c>
      <c r="I3133" s="27" t="str">
        <f>VLOOKUP(B3133,'大货清单（不定期按GOMS更新）'!A:F,6,FALSE)</f>
        <v>ACTIVE</v>
      </c>
      <c r="J3133" s="27" t="str">
        <f>VLOOKUP(B3133,'大货清单（不定期按GOMS更新）'!A:K,11,FALSE)</f>
        <v>9.8</v>
      </c>
      <c r="K3133" s="27" t="str">
        <f>VLOOKUP(B3133,'大货清单（不定期按GOMS更新）'!A:N,12,FALSE)</f>
        <v>674</v>
      </c>
      <c r="L3133" s="27" t="str">
        <f>VLOOKUP(B3133,'大货清单（不定期按GOMS更新）'!A:M,13,FALSE)</f>
        <v>332</v>
      </c>
      <c r="M3133" s="27" t="str">
        <f>VLOOKUP(B3133,'大货清单（不定期按GOMS更新）'!A:N,14,FALSE)</f>
        <v>326</v>
      </c>
      <c r="N3133" s="53" t="s">
        <v>1164</v>
      </c>
      <c r="O3133" s="27">
        <f>IFERROR(VLOOKUP(N3133,'散件迭代（不定期更新）'!C:J,8,FALSE),0)</f>
        <v>0</v>
      </c>
      <c r="P3133" s="27" t="str">
        <f>IFERROR(VLOOKUP(N3133,'散件（更新）'!B:H,3,FALSE),0)</f>
        <v>206-2123-0220</v>
      </c>
      <c r="Q3133" s="27" t="str">
        <f>VLOOKUP(N3133,'散件（更新）'!B:H,2,FALSE)</f>
        <v>114-21230220</v>
      </c>
      <c r="R3133" s="27" t="str">
        <f>VLOOKUP(N3133,'散件（更新）'!B:H,7,FALSE)</f>
        <v>Accessory Holder</v>
      </c>
      <c r="S3133" s="27" t="str">
        <f>VLOOKUP(N3133,'散件（更新）'!B:E,4,FALSE)</f>
        <v>https://tineco-yxzt.oss-accelerate.aliyuncs.com/20231219/9FWHA200000_1702948016019.png</v>
      </c>
      <c r="T3133" s="27" t="s">
        <v>8759</v>
      </c>
      <c r="U3133" s="28" t="str">
        <f>VLOOKUP(N3133,'散件（更新）'!B:G,6,FALSE)</f>
        <v>收纳架组合</v>
      </c>
      <c r="V3133" s="28">
        <f>VLOOKUP(N3133,'散件（更新）'!B:I,8,FALSE)</f>
        <v>6974950101060</v>
      </c>
    </row>
    <row r="3134" spans="1:22">
      <c r="A3134" s="57">
        <v>46169</v>
      </c>
      <c r="B3134" s="53" t="s">
        <v>4327</v>
      </c>
      <c r="C3134" s="27" t="str">
        <f>VLOOKUP(B3134,'大货清单（不定期按GOMS更新）'!A:H,8,0)</f>
        <v>109-23311102</v>
      </c>
      <c r="D3134" s="27" t="str">
        <f>VLOOKUP(B3134,'大货清单（不定期按GOMS更新）'!A:C,3,0)</f>
        <v>CL2331K-02</v>
      </c>
      <c r="E3134" s="27" t="str">
        <f>VLOOKUP(B3134,'大货清单（不定期按GOMS更新）'!A:H,4,0)</f>
        <v>AT,CH,DE,ES,LT,PL,FR,NL,RO,UA,GR</v>
      </c>
      <c r="F3134" s="27" t="str">
        <f>VLOOKUP(B3134,'大货清单（不定期按GOMS更新）'!A:H,2,0)</f>
        <v>Floor One S6 Flashdry Pet</v>
      </c>
      <c r="G3134" s="28" t="str">
        <f>VLOOKUP(B3134,'大货清单（不定期按GOMS更新）'!A:I,9,FALSE)</f>
        <v>6974950105358,	 6974950105358</v>
      </c>
      <c r="H3134" s="27" t="str">
        <f>VLOOKUP(B3134,'大货清单（不定期按GOMS更新）'!A:H,7,0)</f>
        <v>BLUE</v>
      </c>
      <c r="I3134" s="27" t="str">
        <f>VLOOKUP(B3134,'大货清单（不定期按GOMS更新）'!A:F,6,FALSE)</f>
        <v>ACTIVE</v>
      </c>
      <c r="J3134" s="27" t="str">
        <f>VLOOKUP(B3134,'大货清单（不定期按GOMS更新）'!A:K,11,FALSE)</f>
        <v>9.8</v>
      </c>
      <c r="K3134" s="27" t="str">
        <f>VLOOKUP(B3134,'大货清单（不定期按GOMS更新）'!A:N,12,FALSE)</f>
        <v>674</v>
      </c>
      <c r="L3134" s="27" t="str">
        <f>VLOOKUP(B3134,'大货清单（不定期按GOMS更新）'!A:M,13,FALSE)</f>
        <v>332</v>
      </c>
      <c r="M3134" s="27" t="str">
        <f>VLOOKUP(B3134,'大货清单（不定期按GOMS更新）'!A:N,14,FALSE)</f>
        <v>326</v>
      </c>
      <c r="N3134" s="53" t="s">
        <v>4235</v>
      </c>
      <c r="O3134" s="27">
        <f>IFERROR(VLOOKUP(N3134,'散件迭代（不定期更新）'!C:J,8,FALSE),0)</f>
        <v>0</v>
      </c>
      <c r="P3134" s="27" t="str">
        <f>IFERROR(VLOOKUP(N3134,'散件（更新）'!B:H,3,FALSE),0)</f>
        <v>/</v>
      </c>
      <c r="Q3134" s="27" t="str">
        <f>VLOOKUP(N3134,'散件（更新）'!B:H,2,FALSE)</f>
        <v>114-23311106</v>
      </c>
      <c r="R3134" s="27" t="str">
        <f>VLOOKUP(N3134,'散件（更新）'!B:H,7,FALSE)</f>
        <v>Display Screen</v>
      </c>
      <c r="S3134" s="27" t="str">
        <f>VLOOKUP(N3134,'散件（更新）'!B:E,4,FALSE)</f>
        <v>https://tineco-yxzt.oss-accelerate.aliyuncs.com/20240222/xianshipingzujian_1708568103596.jpeg</v>
      </c>
      <c r="T3134" s="27" t="s">
        <v>8759</v>
      </c>
      <c r="U3134" s="28" t="str">
        <f>VLOOKUP(N3134,'散件（更新）'!B:G,6,FALSE)</f>
        <v>显示屏组件（烘干款）</v>
      </c>
      <c r="V3134" s="28">
        <f>VLOOKUP(N3134,'散件（更新）'!B:I,8,FALSE)</f>
        <v>6974950106683</v>
      </c>
    </row>
    <row r="3135" spans="1:22">
      <c r="A3135" s="57">
        <v>46169</v>
      </c>
      <c r="B3135" s="53" t="s">
        <v>4327</v>
      </c>
      <c r="C3135" s="27" t="str">
        <f>VLOOKUP(B3135,'大货清单（不定期按GOMS更新）'!A:H,8,0)</f>
        <v>109-23311102</v>
      </c>
      <c r="D3135" s="27" t="str">
        <f>VLOOKUP(B3135,'大货清单（不定期按GOMS更新）'!A:C,3,0)</f>
        <v>CL2331K-02</v>
      </c>
      <c r="E3135" s="27" t="str">
        <f>VLOOKUP(B3135,'大货清单（不定期按GOMS更新）'!A:H,4,0)</f>
        <v>AT,CH,DE,ES,LT,PL,FR,NL,RO,UA,GR</v>
      </c>
      <c r="F3135" s="27" t="str">
        <f>VLOOKUP(B3135,'大货清单（不定期按GOMS更新）'!A:H,2,0)</f>
        <v>Floor One S6 Flashdry Pet</v>
      </c>
      <c r="G3135" s="28" t="str">
        <f>VLOOKUP(B3135,'大货清单（不定期按GOMS更新）'!A:I,9,FALSE)</f>
        <v>6974950105358,	 6974950105358</v>
      </c>
      <c r="H3135" s="27" t="str">
        <f>VLOOKUP(B3135,'大货清单（不定期按GOMS更新）'!A:H,7,0)</f>
        <v>BLUE</v>
      </c>
      <c r="I3135" s="27" t="str">
        <f>VLOOKUP(B3135,'大货清单（不定期按GOMS更新）'!A:F,6,FALSE)</f>
        <v>ACTIVE</v>
      </c>
      <c r="J3135" s="27" t="str">
        <f>VLOOKUP(B3135,'大货清单（不定期按GOMS更新）'!A:K,11,FALSE)</f>
        <v>9.8</v>
      </c>
      <c r="K3135" s="27" t="str">
        <f>VLOOKUP(B3135,'大货清单（不定期按GOMS更新）'!A:N,12,FALSE)</f>
        <v>674</v>
      </c>
      <c r="L3135" s="27" t="str">
        <f>VLOOKUP(B3135,'大货清单（不定期按GOMS更新）'!A:M,13,FALSE)</f>
        <v>332</v>
      </c>
      <c r="M3135" s="27" t="str">
        <f>VLOOKUP(B3135,'大货清单（不定期按GOMS更新）'!A:N,14,FALSE)</f>
        <v>326</v>
      </c>
      <c r="N3135" s="53" t="s">
        <v>4439</v>
      </c>
      <c r="O3135" s="27">
        <f>IFERROR(VLOOKUP(N3135,'散件迭代（不定期更新）'!C:J,8,FALSE),0)</f>
        <v>0</v>
      </c>
      <c r="P3135" s="27" t="str">
        <f>IFERROR(VLOOKUP(N3135,'散件（更新）'!B:H,3,FALSE),0)</f>
        <v>/</v>
      </c>
      <c r="Q3135" s="27" t="str">
        <f>VLOOKUP(N3135,'散件（更新）'!B:H,2,FALSE)</f>
        <v>114-23310804</v>
      </c>
      <c r="R3135" s="27" t="str">
        <f>VLOOKUP(N3135,'散件（更新）'!B:H,7,FALSE)</f>
        <v>plastic part</v>
      </c>
      <c r="S3135" s="27" t="str">
        <f>VLOOKUP(N3135,'散件（更新）'!B:E,4,FALSE)</f>
        <v>https://tineco-yxzt.oss-accelerate.aliyuncs.com/20240206/zhuanjietouzujian1_1707204792981.jpeg</v>
      </c>
      <c r="T3135" s="27" t="s">
        <v>8759</v>
      </c>
      <c r="U3135" s="28" t="str">
        <f>VLOOKUP(N3135,'散件（更新）'!B:G,6,FALSE)</f>
        <v>转接头和机体底盖组件</v>
      </c>
      <c r="V3135" s="28">
        <f>VLOOKUP(N3135,'散件（更新）'!B:I,8,FALSE)</f>
        <v>6974950106669</v>
      </c>
    </row>
    <row r="3136" spans="1:22">
      <c r="A3136" s="57">
        <v>46169</v>
      </c>
      <c r="B3136" s="53" t="s">
        <v>4327</v>
      </c>
      <c r="C3136" s="27" t="str">
        <f>VLOOKUP(B3136,'大货清单（不定期按GOMS更新）'!A:H,8,0)</f>
        <v>109-23311102</v>
      </c>
      <c r="D3136" s="27" t="str">
        <f>VLOOKUP(B3136,'大货清单（不定期按GOMS更新）'!A:C,3,0)</f>
        <v>CL2331K-02</v>
      </c>
      <c r="E3136" s="27" t="str">
        <f>VLOOKUP(B3136,'大货清单（不定期按GOMS更新）'!A:H,4,0)</f>
        <v>AT,CH,DE,ES,LT,PL,FR,NL,RO,UA,GR</v>
      </c>
      <c r="F3136" s="27" t="str">
        <f>VLOOKUP(B3136,'大货清单（不定期按GOMS更新）'!A:H,2,0)</f>
        <v>Floor One S6 Flashdry Pet</v>
      </c>
      <c r="G3136" s="28" t="str">
        <f>VLOOKUP(B3136,'大货清单（不定期按GOMS更新）'!A:I,9,FALSE)</f>
        <v>6974950105358,	 6974950105358</v>
      </c>
      <c r="H3136" s="27" t="str">
        <f>VLOOKUP(B3136,'大货清单（不定期按GOMS更新）'!A:H,7,0)</f>
        <v>BLUE</v>
      </c>
      <c r="I3136" s="27" t="str">
        <f>VLOOKUP(B3136,'大货清单（不定期按GOMS更新）'!A:F,6,FALSE)</f>
        <v>ACTIVE</v>
      </c>
      <c r="J3136" s="27" t="str">
        <f>VLOOKUP(B3136,'大货清单（不定期按GOMS更新）'!A:K,11,FALSE)</f>
        <v>9.8</v>
      </c>
      <c r="K3136" s="27" t="str">
        <f>VLOOKUP(B3136,'大货清单（不定期按GOMS更新）'!A:N,12,FALSE)</f>
        <v>674</v>
      </c>
      <c r="L3136" s="27" t="str">
        <f>VLOOKUP(B3136,'大货清单（不定期按GOMS更新）'!A:M,13,FALSE)</f>
        <v>332</v>
      </c>
      <c r="M3136" s="27" t="str">
        <f>VLOOKUP(B3136,'大货清单（不定期按GOMS更新）'!A:N,14,FALSE)</f>
        <v>326</v>
      </c>
      <c r="N3136" s="53" t="s">
        <v>4312</v>
      </c>
      <c r="O3136" s="27">
        <f>IFERROR(VLOOKUP(N3136,'散件迭代（不定期更新）'!C:J,8,FALSE),0)</f>
        <v>0</v>
      </c>
      <c r="P3136" s="27" t="str">
        <f>IFERROR(VLOOKUP(N3136,'散件（更新）'!B:H,3,FALSE),0)</f>
        <v>/</v>
      </c>
      <c r="Q3136" s="27" t="str">
        <f>VLOOKUP(N3136,'散件（更新）'!B:H,2,FALSE)</f>
        <v>114-23350602</v>
      </c>
      <c r="R3136" s="27" t="str">
        <f>VLOOKUP(N3136,'散件（更新）'!B:H,7,FALSE)</f>
        <v>plastic part</v>
      </c>
      <c r="S3136" s="27">
        <f>VLOOKUP(N3136,'散件（更新）'!B:E,4,FALSE)</f>
        <v>0</v>
      </c>
      <c r="T3136" s="27" t="s">
        <v>8759</v>
      </c>
      <c r="U3136" s="28" t="str">
        <f>VLOOKUP(N3136,'散件（更新）'!B:G,6,FALSE)</f>
        <v>接水盘组件</v>
      </c>
      <c r="V3136" s="28" t="str">
        <f>VLOOKUP(N3136,'散件（更新）'!B:I,8,FALSE)</f>
        <v>6974950106164</v>
      </c>
    </row>
    <row r="3137" spans="1:22">
      <c r="A3137" s="57">
        <v>46169</v>
      </c>
      <c r="B3137" s="53" t="s">
        <v>4327</v>
      </c>
      <c r="C3137" s="27" t="str">
        <f>VLOOKUP(B3137,'大货清单（不定期按GOMS更新）'!A:H,8,0)</f>
        <v>109-23311102</v>
      </c>
      <c r="D3137" s="27" t="str">
        <f>VLOOKUP(B3137,'大货清单（不定期按GOMS更新）'!A:C,3,0)</f>
        <v>CL2331K-02</v>
      </c>
      <c r="E3137" s="27" t="str">
        <f>VLOOKUP(B3137,'大货清单（不定期按GOMS更新）'!A:H,4,0)</f>
        <v>AT,CH,DE,ES,LT,PL,FR,NL,RO,UA,GR</v>
      </c>
      <c r="F3137" s="27" t="str">
        <f>VLOOKUP(B3137,'大货清单（不定期按GOMS更新）'!A:H,2,0)</f>
        <v>Floor One S6 Flashdry Pet</v>
      </c>
      <c r="G3137" s="28" t="str">
        <f>VLOOKUP(B3137,'大货清单（不定期按GOMS更新）'!A:I,9,FALSE)</f>
        <v>6974950105358,	 6974950105358</v>
      </c>
      <c r="H3137" s="27" t="str">
        <f>VLOOKUP(B3137,'大货清单（不定期按GOMS更新）'!A:H,7,0)</f>
        <v>BLUE</v>
      </c>
      <c r="I3137" s="27" t="str">
        <f>VLOOKUP(B3137,'大货清单（不定期按GOMS更新）'!A:F,6,FALSE)</f>
        <v>ACTIVE</v>
      </c>
      <c r="J3137" s="27" t="str">
        <f>VLOOKUP(B3137,'大货清单（不定期按GOMS更新）'!A:K,11,FALSE)</f>
        <v>9.8</v>
      </c>
      <c r="K3137" s="27" t="str">
        <f>VLOOKUP(B3137,'大货清单（不定期按GOMS更新）'!A:N,12,FALSE)</f>
        <v>674</v>
      </c>
      <c r="L3137" s="27" t="str">
        <f>VLOOKUP(B3137,'大货清单（不定期按GOMS更新）'!A:M,13,FALSE)</f>
        <v>332</v>
      </c>
      <c r="M3137" s="27" t="str">
        <f>VLOOKUP(B3137,'大货清单（不定期按GOMS更新）'!A:N,14,FALSE)</f>
        <v>326</v>
      </c>
      <c r="N3137" s="53" t="s">
        <v>4138</v>
      </c>
      <c r="O3137" s="27">
        <f>IFERROR(VLOOKUP(N3137,'散件迭代（不定期更新）'!C:J,8,FALSE),0)</f>
        <v>0</v>
      </c>
      <c r="P3137" s="27" t="str">
        <f>IFERROR(VLOOKUP(N3137,'散件（更新）'!B:H,3,FALSE),0)</f>
        <v>/</v>
      </c>
      <c r="Q3137" s="27" t="str">
        <f>VLOOKUP(N3137,'散件（更新）'!B:H,2,FALSE)</f>
        <v>114-23710009</v>
      </c>
      <c r="R3137" s="27" t="str">
        <f>VLOOKUP(N3137,'散件（更新）'!B:H,7,FALSE)</f>
        <v>Motor</v>
      </c>
      <c r="S3137" s="27" t="str">
        <f>VLOOKUP(N3137,'散件（更新）'!B:E,4,FALSE)</f>
        <v>https://tineco-yxzt.oss-accelerate.aliyuncs.com/20240131/zhudianji+mifengquan_1706695142695.jpeg</v>
      </c>
      <c r="T3137" s="27" t="s">
        <v>8759</v>
      </c>
      <c r="U3137" s="28" t="str">
        <f>VLOOKUP(N3137,'散件（更新）'!B:G,6,FALSE)</f>
        <v>主电机+密封圈</v>
      </c>
      <c r="V3137" s="28">
        <f>VLOOKUP(N3137,'散件（更新）'!B:I,8,FALSE)</f>
        <v>6974950106034</v>
      </c>
    </row>
    <row r="3138" spans="1:22">
      <c r="A3138" s="57">
        <v>46169</v>
      </c>
      <c r="B3138" s="53" t="s">
        <v>4327</v>
      </c>
      <c r="C3138" s="27" t="str">
        <f>VLOOKUP(B3138,'大货清单（不定期按GOMS更新）'!A:H,8,0)</f>
        <v>109-23311102</v>
      </c>
      <c r="D3138" s="27" t="str">
        <f>VLOOKUP(B3138,'大货清单（不定期按GOMS更新）'!A:C,3,0)</f>
        <v>CL2331K-02</v>
      </c>
      <c r="E3138" s="27" t="str">
        <f>VLOOKUP(B3138,'大货清单（不定期按GOMS更新）'!A:H,4,0)</f>
        <v>AT,CH,DE,ES,LT,PL,FR,NL,RO,UA,GR</v>
      </c>
      <c r="F3138" s="27" t="str">
        <f>VLOOKUP(B3138,'大货清单（不定期按GOMS更新）'!A:H,2,0)</f>
        <v>Floor One S6 Flashdry Pet</v>
      </c>
      <c r="G3138" s="28" t="str">
        <f>VLOOKUP(B3138,'大货清单（不定期按GOMS更新）'!A:I,9,FALSE)</f>
        <v>6974950105358,	 6974950105358</v>
      </c>
      <c r="H3138" s="27" t="str">
        <f>VLOOKUP(B3138,'大货清单（不定期按GOMS更新）'!A:H,7,0)</f>
        <v>BLUE</v>
      </c>
      <c r="I3138" s="27" t="str">
        <f>VLOOKUP(B3138,'大货清单（不定期按GOMS更新）'!A:F,6,FALSE)</f>
        <v>ACTIVE</v>
      </c>
      <c r="J3138" s="27" t="str">
        <f>VLOOKUP(B3138,'大货清单（不定期按GOMS更新）'!A:K,11,FALSE)</f>
        <v>9.8</v>
      </c>
      <c r="K3138" s="27" t="str">
        <f>VLOOKUP(B3138,'大货清单（不定期按GOMS更新）'!A:N,12,FALSE)</f>
        <v>674</v>
      </c>
      <c r="L3138" s="27" t="str">
        <f>VLOOKUP(B3138,'大货清单（不定期按GOMS更新）'!A:M,13,FALSE)</f>
        <v>332</v>
      </c>
      <c r="M3138" s="27" t="str">
        <f>VLOOKUP(B3138,'大货清单（不定期按GOMS更新）'!A:N,14,FALSE)</f>
        <v>326</v>
      </c>
      <c r="N3138" s="53" t="s">
        <v>4363</v>
      </c>
      <c r="O3138" s="27" t="str">
        <f>IFERROR(VLOOKUP(N3138,'散件迭代（不定期更新）'!C:J,8,FALSE),0)</f>
        <v>A50</v>
      </c>
      <c r="P3138" s="27" t="str">
        <f>IFERROR(VLOOKUP(N3138,'散件（更新）'!B:H,3,FALSE),0)</f>
        <v>/</v>
      </c>
      <c r="Q3138" s="27" t="str">
        <f>VLOOKUP(N3138,'散件（更新）'!B:H,2,FALSE)</f>
        <v>114-23350407</v>
      </c>
      <c r="R3138" s="27" t="str">
        <f>VLOOKUP(N3138,'散件（更新）'!B:H,7,FALSE)</f>
        <v>Motor</v>
      </c>
      <c r="S3138" s="27" t="str">
        <f>VLOOKUP(N3138,'散件（更新）'!B:E,4,FALSE)</f>
        <v>https://tineco-yxzt.oss-accelerate.aliyuncs.com/20250519/gunshuadianjichilunxiangzujian_1747648367180.jpg</v>
      </c>
      <c r="T3138" s="27" t="s">
        <v>8759</v>
      </c>
      <c r="U3138" s="28" t="str">
        <f>VLOOKUP(N3138,'散件（更新）'!B:G,6,FALSE)</f>
        <v>有刷电机齿轮箱组件</v>
      </c>
      <c r="V3138" s="28" t="str">
        <f>VLOOKUP(N3138,'散件（更新）'!B:I,8,FALSE)</f>
        <v>6974950106171</v>
      </c>
    </row>
    <row r="3139" spans="1:22">
      <c r="A3139" s="57">
        <v>46169</v>
      </c>
      <c r="B3139" s="53" t="s">
        <v>4327</v>
      </c>
      <c r="C3139" s="27" t="str">
        <f>VLOOKUP(B3139,'大货清单（不定期按GOMS更新）'!A:H,8,0)</f>
        <v>109-23311102</v>
      </c>
      <c r="D3139" s="27" t="str">
        <f>VLOOKUP(B3139,'大货清单（不定期按GOMS更新）'!A:C,3,0)</f>
        <v>CL2331K-02</v>
      </c>
      <c r="E3139" s="27" t="str">
        <f>VLOOKUP(B3139,'大货清单（不定期按GOMS更新）'!A:H,4,0)</f>
        <v>AT,CH,DE,ES,LT,PL,FR,NL,RO,UA,GR</v>
      </c>
      <c r="F3139" s="27" t="str">
        <f>VLOOKUP(B3139,'大货清单（不定期按GOMS更新）'!A:H,2,0)</f>
        <v>Floor One S6 Flashdry Pet</v>
      </c>
      <c r="G3139" s="28" t="str">
        <f>VLOOKUP(B3139,'大货清单（不定期按GOMS更新）'!A:I,9,FALSE)</f>
        <v>6974950105358,	 6974950105358</v>
      </c>
      <c r="H3139" s="27" t="str">
        <f>VLOOKUP(B3139,'大货清单（不定期按GOMS更新）'!A:H,7,0)</f>
        <v>BLUE</v>
      </c>
      <c r="I3139" s="27" t="str">
        <f>VLOOKUP(B3139,'大货清单（不定期按GOMS更新）'!A:F,6,FALSE)</f>
        <v>ACTIVE</v>
      </c>
      <c r="J3139" s="27" t="str">
        <f>VLOOKUP(B3139,'大货清单（不定期按GOMS更新）'!A:K,11,FALSE)</f>
        <v>9.8</v>
      </c>
      <c r="K3139" s="27" t="str">
        <f>VLOOKUP(B3139,'大货清单（不定期按GOMS更新）'!A:N,12,FALSE)</f>
        <v>674</v>
      </c>
      <c r="L3139" s="27" t="str">
        <f>VLOOKUP(B3139,'大货清单（不定期按GOMS更新）'!A:M,13,FALSE)</f>
        <v>332</v>
      </c>
      <c r="M3139" s="27" t="str">
        <f>VLOOKUP(B3139,'大货清单（不定期按GOMS更新）'!A:N,14,FALSE)</f>
        <v>326</v>
      </c>
      <c r="N3139" s="53" t="s">
        <v>3796</v>
      </c>
      <c r="O3139" s="27">
        <f>IFERROR(VLOOKUP(N3139,'散件迭代（不定期更新）'!C:J,8,FALSE),0)</f>
        <v>0</v>
      </c>
      <c r="P3139" s="27" t="str">
        <f>IFERROR(VLOOKUP(N3139,'散件（更新）'!B:H,3,FALSE),0)</f>
        <v>/</v>
      </c>
      <c r="Q3139" s="27" t="str">
        <f>VLOOKUP(N3139,'散件（更新）'!B:H,2,FALSE)</f>
        <v>114-22200104</v>
      </c>
      <c r="R3139" s="27" t="str">
        <f>VLOOKUP(N3139,'散件（更新）'!B:H,7,FALSE)</f>
        <v>Scraper</v>
      </c>
      <c r="S3139" s="27" t="str">
        <f>VLOOKUP(N3139,'散件（更新）'!B:E,4,FALSE)</f>
        <v>https://tineco-yxzt.oss-accelerate.aliyuncs.com/20231219/9FWRR250000_1702948034118.png</v>
      </c>
      <c r="T3139" s="27" t="s">
        <v>8759</v>
      </c>
      <c r="U3139" s="28" t="str">
        <f>VLOOKUP(N3139,'散件（更新）'!B:G,6,FALSE)</f>
        <v>刮条组件</v>
      </c>
      <c r="V3139" s="28">
        <f>VLOOKUP(N3139,'散件（更新）'!B:I,8,FALSE)</f>
        <v>6974950103897</v>
      </c>
    </row>
    <row r="3140" spans="1:22">
      <c r="A3140" s="57">
        <v>46169</v>
      </c>
      <c r="B3140" s="53" t="s">
        <v>4327</v>
      </c>
      <c r="C3140" s="27" t="str">
        <f>VLOOKUP(B3140,'大货清单（不定期按GOMS更新）'!A:H,8,0)</f>
        <v>109-23311102</v>
      </c>
      <c r="D3140" s="27" t="str">
        <f>VLOOKUP(B3140,'大货清单（不定期按GOMS更新）'!A:C,3,0)</f>
        <v>CL2331K-02</v>
      </c>
      <c r="E3140" s="27" t="str">
        <f>VLOOKUP(B3140,'大货清单（不定期按GOMS更新）'!A:H,4,0)</f>
        <v>AT,CH,DE,ES,LT,PL,FR,NL,RO,UA,GR</v>
      </c>
      <c r="F3140" s="27" t="str">
        <f>VLOOKUP(B3140,'大货清单（不定期按GOMS更新）'!A:H,2,0)</f>
        <v>Floor One S6 Flashdry Pet</v>
      </c>
      <c r="G3140" s="28" t="str">
        <f>VLOOKUP(B3140,'大货清单（不定期按GOMS更新）'!A:I,9,FALSE)</f>
        <v>6974950105358,	 6974950105358</v>
      </c>
      <c r="H3140" s="27" t="str">
        <f>VLOOKUP(B3140,'大货清单（不定期按GOMS更新）'!A:H,7,0)</f>
        <v>BLUE</v>
      </c>
      <c r="I3140" s="27" t="str">
        <f>VLOOKUP(B3140,'大货清单（不定期按GOMS更新）'!A:F,6,FALSE)</f>
        <v>ACTIVE</v>
      </c>
      <c r="J3140" s="27" t="str">
        <f>VLOOKUP(B3140,'大货清单（不定期按GOMS更新）'!A:K,11,FALSE)</f>
        <v>9.8</v>
      </c>
      <c r="K3140" s="27" t="str">
        <f>VLOOKUP(B3140,'大货清单（不定期按GOMS更新）'!A:N,12,FALSE)</f>
        <v>674</v>
      </c>
      <c r="L3140" s="27" t="str">
        <f>VLOOKUP(B3140,'大货清单（不定期按GOMS更新）'!A:M,13,FALSE)</f>
        <v>332</v>
      </c>
      <c r="M3140" s="27" t="str">
        <f>VLOOKUP(B3140,'大货清单（不定期按GOMS更新）'!A:N,14,FALSE)</f>
        <v>326</v>
      </c>
      <c r="N3140" s="53" t="s">
        <v>770</v>
      </c>
      <c r="O3140" s="27">
        <f>IFERROR(VLOOKUP(N3140,'散件迭代（不定期更新）'!C:J,8,FALSE),0)</f>
        <v>0</v>
      </c>
      <c r="P3140" s="27" t="str">
        <f>IFERROR(VLOOKUP(N3140,'散件（更新）'!B:H,3,FALSE),0)</f>
        <v>206-2019-0114</v>
      </c>
      <c r="Q3140" s="27" t="str">
        <f>VLOOKUP(N3140,'散件（更新）'!B:H,2,FALSE)</f>
        <v>114-20190114</v>
      </c>
      <c r="R3140" s="27" t="str">
        <f>VLOOKUP(N3140,'散件（更新）'!B:H,7,FALSE)</f>
        <v>Sensor</v>
      </c>
      <c r="S3140" s="27" t="str">
        <f>VLOOKUP(N3140,'散件（更新）'!B:E,4,FALSE)</f>
        <v>https://tineco-yxzt.oss-accelerate.aliyuncs.com/20240701/2019guangdian_1719817775917.png</v>
      </c>
      <c r="T3140" s="27" t="s">
        <v>8759</v>
      </c>
      <c r="U3140" s="28" t="str">
        <f>VLOOKUP(N3140,'散件（更新）'!B:G,6,FALSE)</f>
        <v>光电液位传感器</v>
      </c>
      <c r="V3140" s="28" t="str">
        <f>VLOOKUP(N3140,'散件（更新）'!B:I,8,FALSE)</f>
        <v>6972200197023</v>
      </c>
    </row>
    <row r="3141" spans="1:22">
      <c r="A3141" s="57">
        <v>46169</v>
      </c>
      <c r="B3141" s="53" t="s">
        <v>4327</v>
      </c>
      <c r="C3141" s="27" t="str">
        <f>VLOOKUP(B3141,'大货清单（不定期按GOMS更新）'!A:H,8,0)</f>
        <v>109-23311102</v>
      </c>
      <c r="D3141" s="27" t="str">
        <f>VLOOKUP(B3141,'大货清单（不定期按GOMS更新）'!A:C,3,0)</f>
        <v>CL2331K-02</v>
      </c>
      <c r="E3141" s="27" t="str">
        <f>VLOOKUP(B3141,'大货清单（不定期按GOMS更新）'!A:H,4,0)</f>
        <v>AT,CH,DE,ES,LT,PL,FR,NL,RO,UA,GR</v>
      </c>
      <c r="F3141" s="27" t="str">
        <f>VLOOKUP(B3141,'大货清单（不定期按GOMS更新）'!A:H,2,0)</f>
        <v>Floor One S6 Flashdry Pet</v>
      </c>
      <c r="G3141" s="28" t="str">
        <f>VLOOKUP(B3141,'大货清单（不定期按GOMS更新）'!A:I,9,FALSE)</f>
        <v>6974950105358,	 6974950105358</v>
      </c>
      <c r="H3141" s="27" t="str">
        <f>VLOOKUP(B3141,'大货清单（不定期按GOMS更新）'!A:H,7,0)</f>
        <v>BLUE</v>
      </c>
      <c r="I3141" s="27" t="str">
        <f>VLOOKUP(B3141,'大货清单（不定期按GOMS更新）'!A:F,6,FALSE)</f>
        <v>ACTIVE</v>
      </c>
      <c r="J3141" s="27" t="str">
        <f>VLOOKUP(B3141,'大货清单（不定期按GOMS更新）'!A:K,11,FALSE)</f>
        <v>9.8</v>
      </c>
      <c r="K3141" s="27" t="str">
        <f>VLOOKUP(B3141,'大货清单（不定期按GOMS更新）'!A:N,12,FALSE)</f>
        <v>674</v>
      </c>
      <c r="L3141" s="27" t="str">
        <f>VLOOKUP(B3141,'大货清单（不定期按GOMS更新）'!A:M,13,FALSE)</f>
        <v>332</v>
      </c>
      <c r="M3141" s="27" t="str">
        <f>VLOOKUP(B3141,'大货清单（不定期按GOMS更新）'!A:N,14,FALSE)</f>
        <v>326</v>
      </c>
      <c r="N3141" s="53" t="s">
        <v>2327</v>
      </c>
      <c r="O3141" s="27">
        <f>IFERROR(VLOOKUP(N3141,'散件迭代（不定期更新）'!C:J,8,FALSE),0)</f>
        <v>0</v>
      </c>
      <c r="P3141" s="27" t="str">
        <f>IFERROR(VLOOKUP(N3141,'散件（更新）'!B:H,3,FALSE),0)</f>
        <v>206-2019-0129</v>
      </c>
      <c r="Q3141" s="27" t="str">
        <f>VLOOKUP(N3141,'散件（更新）'!B:H,2,FALSE)</f>
        <v>114-20190129</v>
      </c>
      <c r="R3141" s="27" t="str">
        <f>VLOOKUP(N3141,'散件（更新）'!B:H,7,FALSE)</f>
        <v>Sensor</v>
      </c>
      <c r="S3141" s="27" t="str">
        <f>VLOOKUP(N3141,'散件（更新）'!B:E,4,FALSE)</f>
        <v>https://tineco-yxzt.oss-accelerate.aliyuncs.com/20231219/9FWRS100100_1702948034188.png</v>
      </c>
      <c r="T3141" s="27" t="s">
        <v>8759</v>
      </c>
      <c r="U3141" s="28" t="str">
        <f>VLOOKUP(N3141,'散件（更新）'!B:G,6,FALSE)</f>
        <v>脏污传感器组件</v>
      </c>
      <c r="V3141" s="28">
        <f>VLOOKUP(N3141,'散件（更新）'!B:I,8,FALSE)</f>
        <v>6974950101411</v>
      </c>
    </row>
    <row r="3142" spans="1:22">
      <c r="A3142" s="57">
        <v>46169</v>
      </c>
      <c r="B3142" s="53" t="s">
        <v>4327</v>
      </c>
      <c r="C3142" s="27" t="str">
        <f>VLOOKUP(B3142,'大货清单（不定期按GOMS更新）'!A:H,8,0)</f>
        <v>109-23311102</v>
      </c>
      <c r="D3142" s="27" t="str">
        <f>VLOOKUP(B3142,'大货清单（不定期按GOMS更新）'!A:C,3,0)</f>
        <v>CL2331K-02</v>
      </c>
      <c r="E3142" s="27" t="str">
        <f>VLOOKUP(B3142,'大货清单（不定期按GOMS更新）'!A:H,4,0)</f>
        <v>AT,CH,DE,ES,LT,PL,FR,NL,RO,UA,GR</v>
      </c>
      <c r="F3142" s="27" t="str">
        <f>VLOOKUP(B3142,'大货清单（不定期按GOMS更新）'!A:H,2,0)</f>
        <v>Floor One S6 Flashdry Pet</v>
      </c>
      <c r="G3142" s="28" t="str">
        <f>VLOOKUP(B3142,'大货清单（不定期按GOMS更新）'!A:I,9,FALSE)</f>
        <v>6974950105358,	 6974950105358</v>
      </c>
      <c r="H3142" s="27" t="str">
        <f>VLOOKUP(B3142,'大货清单（不定期按GOMS更新）'!A:H,7,0)</f>
        <v>BLUE</v>
      </c>
      <c r="I3142" s="27" t="str">
        <f>VLOOKUP(B3142,'大货清单（不定期按GOMS更新）'!A:F,6,FALSE)</f>
        <v>ACTIVE</v>
      </c>
      <c r="J3142" s="27" t="str">
        <f>VLOOKUP(B3142,'大货清单（不定期按GOMS更新）'!A:K,11,FALSE)</f>
        <v>9.8</v>
      </c>
      <c r="K3142" s="27" t="str">
        <f>VLOOKUP(B3142,'大货清单（不定期按GOMS更新）'!A:N,12,FALSE)</f>
        <v>674</v>
      </c>
      <c r="L3142" s="27" t="str">
        <f>VLOOKUP(B3142,'大货清单（不定期按GOMS更新）'!A:M,13,FALSE)</f>
        <v>332</v>
      </c>
      <c r="M3142" s="27" t="str">
        <f>VLOOKUP(B3142,'大货清单（不定期按GOMS更新）'!A:N,14,FALSE)</f>
        <v>326</v>
      </c>
      <c r="N3142" s="53" t="s">
        <v>4447</v>
      </c>
      <c r="O3142" s="27">
        <f>IFERROR(VLOOKUP(N3142,'散件迭代（不定期更新）'!C:J,8,FALSE),0)</f>
        <v>0</v>
      </c>
      <c r="P3142" s="27" t="str">
        <f>IFERROR(VLOOKUP(N3142,'散件（更新）'!B:H,3,FALSE),0)</f>
        <v>/</v>
      </c>
      <c r="Q3142" s="27" t="str">
        <f>VLOOKUP(N3142,'散件（更新）'!B:H,2,FALSE)</f>
        <v>114-23310805</v>
      </c>
      <c r="R3142" s="27" t="str">
        <f>VLOOKUP(N3142,'散件（更新）'!B:H,7,FALSE)</f>
        <v>Pump</v>
      </c>
      <c r="S3142" s="27" t="str">
        <f>VLOOKUP(N3142,'散件（更新）'!B:E,4,FALSE)</f>
        <v>https://tineco-yxzt.oss-accelerate.aliyuncs.com/20240206/yidairudongbeng_1707205005044.jpeg</v>
      </c>
      <c r="T3142" s="27" t="s">
        <v>8759</v>
      </c>
      <c r="U3142" s="28" t="str">
        <f>VLOOKUP(N3142,'散件（更新）'!B:G,6,FALSE)</f>
        <v>蠕动泵组件</v>
      </c>
      <c r="V3142" s="28">
        <f>VLOOKUP(N3142,'散件（更新）'!B:I,8,FALSE)</f>
        <v>6974950106621</v>
      </c>
    </row>
    <row r="3143" spans="1:22">
      <c r="A3143" s="57">
        <v>46169</v>
      </c>
      <c r="B3143" s="53" t="s">
        <v>4327</v>
      </c>
      <c r="C3143" s="27" t="str">
        <f>VLOOKUP(B3143,'大货清单（不定期按GOMS更新）'!A:H,8,0)</f>
        <v>109-23311102</v>
      </c>
      <c r="D3143" s="27" t="str">
        <f>VLOOKUP(B3143,'大货清单（不定期按GOMS更新）'!A:C,3,0)</f>
        <v>CL2331K-02</v>
      </c>
      <c r="E3143" s="27" t="str">
        <f>VLOOKUP(B3143,'大货清单（不定期按GOMS更新）'!A:H,4,0)</f>
        <v>AT,CH,DE,ES,LT,PL,FR,NL,RO,UA,GR</v>
      </c>
      <c r="F3143" s="27" t="str">
        <f>VLOOKUP(B3143,'大货清单（不定期按GOMS更新）'!A:H,2,0)</f>
        <v>Floor One S6 Flashdry Pet</v>
      </c>
      <c r="G3143" s="28" t="str">
        <f>VLOOKUP(B3143,'大货清单（不定期按GOMS更新）'!A:I,9,FALSE)</f>
        <v>6974950105358,	 6974950105358</v>
      </c>
      <c r="H3143" s="27" t="str">
        <f>VLOOKUP(B3143,'大货清单（不定期按GOMS更新）'!A:H,7,0)</f>
        <v>BLUE</v>
      </c>
      <c r="I3143" s="27" t="str">
        <f>VLOOKUP(B3143,'大货清单（不定期按GOMS更新）'!A:F,6,FALSE)</f>
        <v>ACTIVE</v>
      </c>
      <c r="J3143" s="27" t="str">
        <f>VLOOKUP(B3143,'大货清单（不定期按GOMS更新）'!A:K,11,FALSE)</f>
        <v>9.8</v>
      </c>
      <c r="K3143" s="27" t="str">
        <f>VLOOKUP(B3143,'大货清单（不定期按GOMS更新）'!A:N,12,FALSE)</f>
        <v>674</v>
      </c>
      <c r="L3143" s="27" t="str">
        <f>VLOOKUP(B3143,'大货清单（不定期按GOMS更新）'!A:M,13,FALSE)</f>
        <v>332</v>
      </c>
      <c r="M3143" s="27" t="str">
        <f>VLOOKUP(B3143,'大货清单（不定期按GOMS更新）'!A:N,14,FALSE)</f>
        <v>326</v>
      </c>
      <c r="N3143" s="53" t="s">
        <v>1043</v>
      </c>
      <c r="O3143" s="27" t="str">
        <f>IFERROR(VLOOKUP(N3143,'散件迭代（不定期更新）'!C:J,8,FALSE),0)</f>
        <v>A22</v>
      </c>
      <c r="P3143" s="27" t="str">
        <f>IFERROR(VLOOKUP(N3143,'散件（更新）'!B:H,3,FALSE),0)</f>
        <v>206-1879-0109</v>
      </c>
      <c r="Q3143" s="27" t="str">
        <f>VLOOKUP(N3143,'散件（更新）'!B:H,2,FALSE)</f>
        <v>114-18790109</v>
      </c>
      <c r="R3143" s="27" t="str">
        <f>VLOOKUP(N3143,'散件（更新）'!B:H,7,FALSE)</f>
        <v>3-In-1 Cleaning Tool</v>
      </c>
      <c r="S3143" s="27" t="str">
        <f>VLOOKUP(N3143,'散件（更新）'!B:E,4,FALSE)</f>
        <v>https://tineco-yxzt.oss-accelerate.aliyuncs.com/product/114-18790109.png</v>
      </c>
      <c r="T3143" s="27" t="s">
        <v>8759</v>
      </c>
      <c r="U3143" s="28" t="str">
        <f>VLOOKUP(N3143,'散件（更新）'!B:G,6,FALSE)</f>
        <v>AB1888清洁刷组件</v>
      </c>
      <c r="V3143" s="28" t="str">
        <f>VLOOKUP(N3143,'散件（更新）'!B:I,8,FALSE)</f>
        <v>6972200191809</v>
      </c>
    </row>
    <row r="3144" spans="1:22">
      <c r="A3144" s="57">
        <v>46169</v>
      </c>
      <c r="B3144" s="53" t="s">
        <v>105</v>
      </c>
      <c r="C3144" s="27" t="str">
        <f>VLOOKUP(B3144,'大货清单（不定期按GOMS更新）'!A:H,8,0)</f>
        <v>109-18790001</v>
      </c>
      <c r="D3144" s="27" t="str">
        <f>VLOOKUP(B3144,'大货清单（不定期按GOMS更新）'!A:C,3,0)</f>
        <v>CL1879-01</v>
      </c>
      <c r="E3144" s="27" t="str">
        <f>VLOOKUP(B3144,'大货清单（不定期按GOMS更新）'!A:H,4,0)</f>
        <v>CL,FR,IT,UA,ES,DE,AT,CH,TR,SE,PL,NL,BE</v>
      </c>
      <c r="F3144" s="27" t="str">
        <f>VLOOKUP(B3144,'大货清单（不定期按GOMS更新）'!A:H,2,0)</f>
        <v>Floor One S3</v>
      </c>
      <c r="G3144" s="28">
        <f>VLOOKUP(B3144,'大货清单（不定期按GOMS更新）'!A:I,9,FALSE)</f>
        <v>6972200190512</v>
      </c>
      <c r="H3144" s="27" t="str">
        <f>VLOOKUP(B3144,'大货清单（不定期按GOMS更新）'!A:H,7,0)</f>
        <v>Black</v>
      </c>
      <c r="I3144" s="27" t="str">
        <f>VLOOKUP(B3144,'大货清单（不定期按GOMS更新）'!A:F,6,FALSE)</f>
        <v>PHASEOUT</v>
      </c>
      <c r="J3144" s="27" t="str">
        <f>VLOOKUP(B3144,'大货清单（不定期按GOMS更新）'!A:K,11,FALSE)</f>
        <v>8</v>
      </c>
      <c r="K3144" s="27" t="str">
        <f>VLOOKUP(B3144,'大货清单（不定期按GOMS更新）'!A:N,12,FALSE)</f>
        <v>326</v>
      </c>
      <c r="L3144" s="27" t="str">
        <f>VLOOKUP(B3144,'大货清单（不定期按GOMS更新）'!A:M,13,FALSE)</f>
        <v>296</v>
      </c>
      <c r="M3144" s="27" t="str">
        <f>VLOOKUP(B3144,'大货清单（不定期按GOMS更新）'!A:N,14,FALSE)</f>
        <v>736</v>
      </c>
      <c r="N3144" s="53" t="s">
        <v>4694</v>
      </c>
      <c r="O3144" s="27">
        <f>IFERROR(VLOOKUP(N3144,'散件迭代（不定期更新）'!C:J,8,FALSE),0)</f>
        <v>0</v>
      </c>
      <c r="P3144" s="27">
        <f>IFERROR(VLOOKUP(N3144,'散件（更新）'!B:H,3,FALSE),0)</f>
        <v>0</v>
      </c>
      <c r="Q3144" s="27" t="str">
        <f>VLOOKUP(N3144,'散件（更新）'!B:H,2,FALSE)</f>
        <v>114-18790219</v>
      </c>
      <c r="R3144" s="27" t="str">
        <f>VLOOKUP(N3144,'散件（更新）'!B:H,7,FALSE)</f>
        <v>Charging Base</v>
      </c>
      <c r="S3144" s="27">
        <f>VLOOKUP(N3144,'散件（更新）'!B:E,4,FALSE)</f>
        <v>0</v>
      </c>
      <c r="T3144" s="27" t="s">
        <v>8759</v>
      </c>
      <c r="U3144" s="28" t="str">
        <f>VLOOKUP(N3144,'散件（更新）'!B:G,6,FALSE)</f>
        <v>自清洁托盘(改善版)</v>
      </c>
      <c r="V3144" s="28">
        <f>VLOOKUP(N3144,'散件（更新）'!B:I,8,FALSE)</f>
        <v>6974950107000</v>
      </c>
    </row>
    <row r="3145" spans="1:22">
      <c r="A3145" s="57">
        <v>46169</v>
      </c>
      <c r="B3145" s="53" t="s">
        <v>105</v>
      </c>
      <c r="C3145" s="27" t="str">
        <f>VLOOKUP(B3145,'大货清单（不定期按GOMS更新）'!A:H,8,0)</f>
        <v>109-18790001</v>
      </c>
      <c r="D3145" s="27" t="str">
        <f>VLOOKUP(B3145,'大货清单（不定期按GOMS更新）'!A:C,3,0)</f>
        <v>CL1879-01</v>
      </c>
      <c r="E3145" s="27" t="str">
        <f>VLOOKUP(B3145,'大货清单（不定期按GOMS更新）'!A:H,4,0)</f>
        <v>CL,FR,IT,UA,ES,DE,AT,CH,TR,SE,PL,NL,BE</v>
      </c>
      <c r="F3145" s="27" t="str">
        <f>VLOOKUP(B3145,'大货清单（不定期按GOMS更新）'!A:H,2,0)</f>
        <v>Floor One S3</v>
      </c>
      <c r="G3145" s="28">
        <f>VLOOKUP(B3145,'大货清单（不定期按GOMS更新）'!A:I,9,FALSE)</f>
        <v>6972200190512</v>
      </c>
      <c r="H3145" s="27" t="str">
        <f>VLOOKUP(B3145,'大货清单（不定期按GOMS更新）'!A:H,7,0)</f>
        <v>Black</v>
      </c>
      <c r="I3145" s="27" t="str">
        <f>VLOOKUP(B3145,'大货清单（不定期按GOMS更新）'!A:F,6,FALSE)</f>
        <v>PHASEOUT</v>
      </c>
      <c r="J3145" s="27" t="str">
        <f>VLOOKUP(B3145,'大货清单（不定期按GOMS更新）'!A:K,11,FALSE)</f>
        <v>8</v>
      </c>
      <c r="K3145" s="27" t="str">
        <f>VLOOKUP(B3145,'大货清单（不定期按GOMS更新）'!A:N,12,FALSE)</f>
        <v>326</v>
      </c>
      <c r="L3145" s="27" t="str">
        <f>VLOOKUP(B3145,'大货清单（不定期按GOMS更新）'!A:M,13,FALSE)</f>
        <v>296</v>
      </c>
      <c r="M3145" s="27" t="str">
        <f>VLOOKUP(B3145,'大货清单（不定期按GOMS更新）'!A:N,14,FALSE)</f>
        <v>736</v>
      </c>
      <c r="N3145" s="53" t="s">
        <v>5051</v>
      </c>
      <c r="O3145" s="27">
        <f>IFERROR(VLOOKUP(N3145,'散件迭代（不定期更新）'!C:J,8,FALSE),0)</f>
        <v>0</v>
      </c>
      <c r="P3145" s="27">
        <f>IFERROR(VLOOKUP(N3145,'散件（更新）'!B:H,3,FALSE),0)</f>
        <v>0</v>
      </c>
      <c r="Q3145" s="27" t="str">
        <f>VLOOKUP(N3145,'散件（更新）'!B:H,2,FALSE)</f>
        <v>114-18790221</v>
      </c>
      <c r="R3145" s="27" t="str">
        <f>VLOOKUP(N3145,'散件（更新）'!B:H,7,FALSE)</f>
        <v>Display Screen</v>
      </c>
      <c r="S3145" s="27">
        <f>VLOOKUP(N3145,'散件（更新）'!B:E,4,FALSE)</f>
        <v>0</v>
      </c>
      <c r="T3145" s="27" t="s">
        <v>8759</v>
      </c>
      <c r="U3145" s="28" t="str">
        <f>VLOOKUP(N3145,'散件（更新）'!B:G,6,FALSE)</f>
        <v>高配显示屏组件英文(改善版)</v>
      </c>
      <c r="V3145" s="28">
        <f>VLOOKUP(N3145,'散件（更新）'!B:I,8,FALSE)</f>
        <v>6974950107024</v>
      </c>
    </row>
    <row r="3146" spans="1:22">
      <c r="A3146" s="57">
        <v>46169</v>
      </c>
      <c r="B3146" s="53" t="s">
        <v>105</v>
      </c>
      <c r="C3146" s="27" t="str">
        <f>VLOOKUP(B3146,'大货清单（不定期按GOMS更新）'!A:H,8,0)</f>
        <v>109-18790001</v>
      </c>
      <c r="D3146" s="27" t="str">
        <f>VLOOKUP(B3146,'大货清单（不定期按GOMS更新）'!A:C,3,0)</f>
        <v>CL1879-01</v>
      </c>
      <c r="E3146" s="27" t="str">
        <f>VLOOKUP(B3146,'大货清单（不定期按GOMS更新）'!A:H,4,0)</f>
        <v>CL,FR,IT,UA,ES,DE,AT,CH,TR,SE,PL,NL,BE</v>
      </c>
      <c r="F3146" s="27" t="str">
        <f>VLOOKUP(B3146,'大货清单（不定期按GOMS更新）'!A:H,2,0)</f>
        <v>Floor One S3</v>
      </c>
      <c r="G3146" s="28">
        <f>VLOOKUP(B3146,'大货清单（不定期按GOMS更新）'!A:I,9,FALSE)</f>
        <v>6972200190512</v>
      </c>
      <c r="H3146" s="27" t="str">
        <f>VLOOKUP(B3146,'大货清单（不定期按GOMS更新）'!A:H,7,0)</f>
        <v>Black</v>
      </c>
      <c r="I3146" s="27" t="str">
        <f>VLOOKUP(B3146,'大货清单（不定期按GOMS更新）'!A:F,6,FALSE)</f>
        <v>PHASEOUT</v>
      </c>
      <c r="J3146" s="27" t="str">
        <f>VLOOKUP(B3146,'大货清单（不定期按GOMS更新）'!A:K,11,FALSE)</f>
        <v>8</v>
      </c>
      <c r="K3146" s="27" t="str">
        <f>VLOOKUP(B3146,'大货清单（不定期按GOMS更新）'!A:N,12,FALSE)</f>
        <v>326</v>
      </c>
      <c r="L3146" s="27" t="str">
        <f>VLOOKUP(B3146,'大货清单（不定期按GOMS更新）'!A:M,13,FALSE)</f>
        <v>296</v>
      </c>
      <c r="M3146" s="27" t="str">
        <f>VLOOKUP(B3146,'大货清单（不定期按GOMS更新）'!A:N,14,FALSE)</f>
        <v>736</v>
      </c>
      <c r="N3146" s="53" t="s">
        <v>5049</v>
      </c>
      <c r="O3146" s="27">
        <f>IFERROR(VLOOKUP(N3146,'散件迭代（不定期更新）'!C:J,8,FALSE),0)</f>
        <v>0</v>
      </c>
      <c r="P3146" s="27">
        <f>IFERROR(VLOOKUP(N3146,'散件（更新）'!B:H,3,FALSE),0)</f>
        <v>0</v>
      </c>
      <c r="Q3146" s="27" t="str">
        <f>VLOOKUP(N3146,'散件（更新）'!B:H,2,FALSE)</f>
        <v>114-18790223</v>
      </c>
      <c r="R3146" s="27" t="str">
        <f>VLOOKUP(N3146,'散件（更新）'!B:H,7,FALSE)</f>
        <v>plastic part</v>
      </c>
      <c r="S3146" s="27">
        <f>VLOOKUP(N3146,'散件（更新）'!B:E,4,FALSE)</f>
        <v>0</v>
      </c>
      <c r="T3146" s="27" t="s">
        <v>8759</v>
      </c>
      <c r="U3146" s="28" t="str">
        <f>VLOOKUP(N3146,'散件（更新）'!B:G,6,FALSE)</f>
        <v>转接头组件(改善版)</v>
      </c>
      <c r="V3146" s="28">
        <f>VLOOKUP(N3146,'散件（更新）'!B:I,8,FALSE)</f>
        <v>6974950107055</v>
      </c>
    </row>
    <row r="3147" spans="1:22">
      <c r="A3147" s="57">
        <v>46169</v>
      </c>
      <c r="B3147" s="53" t="s">
        <v>105</v>
      </c>
      <c r="C3147" s="27" t="str">
        <f>VLOOKUP(B3147,'大货清单（不定期按GOMS更新）'!A:H,8,0)</f>
        <v>109-18790001</v>
      </c>
      <c r="D3147" s="27" t="str">
        <f>VLOOKUP(B3147,'大货清单（不定期按GOMS更新）'!A:C,3,0)</f>
        <v>CL1879-01</v>
      </c>
      <c r="E3147" s="27" t="str">
        <f>VLOOKUP(B3147,'大货清单（不定期按GOMS更新）'!A:H,4,0)</f>
        <v>CL,FR,IT,UA,ES,DE,AT,CH,TR,SE,PL,NL,BE</v>
      </c>
      <c r="F3147" s="27" t="str">
        <f>VLOOKUP(B3147,'大货清单（不定期按GOMS更新）'!A:H,2,0)</f>
        <v>Floor One S3</v>
      </c>
      <c r="G3147" s="28">
        <f>VLOOKUP(B3147,'大货清单（不定期按GOMS更新）'!A:I,9,FALSE)</f>
        <v>6972200190512</v>
      </c>
      <c r="H3147" s="27" t="str">
        <f>VLOOKUP(B3147,'大货清单（不定期按GOMS更新）'!A:H,7,0)</f>
        <v>Black</v>
      </c>
      <c r="I3147" s="27" t="str">
        <f>VLOOKUP(B3147,'大货清单（不定期按GOMS更新）'!A:F,6,FALSE)</f>
        <v>PHASEOUT</v>
      </c>
      <c r="J3147" s="27" t="str">
        <f>VLOOKUP(B3147,'大货清单（不定期按GOMS更新）'!A:K,11,FALSE)</f>
        <v>8</v>
      </c>
      <c r="K3147" s="27" t="str">
        <f>VLOOKUP(B3147,'大货清单（不定期按GOMS更新）'!A:N,12,FALSE)</f>
        <v>326</v>
      </c>
      <c r="L3147" s="27" t="str">
        <f>VLOOKUP(B3147,'大货清单（不定期按GOMS更新）'!A:M,13,FALSE)</f>
        <v>296</v>
      </c>
      <c r="M3147" s="27" t="str">
        <f>VLOOKUP(B3147,'大货清单（不定期按GOMS更新）'!A:N,14,FALSE)</f>
        <v>736</v>
      </c>
      <c r="N3147" s="53" t="s">
        <v>4176</v>
      </c>
      <c r="O3147" s="27">
        <f>IFERROR(VLOOKUP(N3147,'散件迭代（不定期更新）'!C:J,8,FALSE),0)</f>
        <v>0</v>
      </c>
      <c r="P3147" s="27" t="str">
        <f>IFERROR(VLOOKUP(N3147,'散件（更新）'!B:H,3,FALSE),0)</f>
        <v>/</v>
      </c>
      <c r="Q3147" s="27" t="str">
        <f>VLOOKUP(N3147,'散件（更新）'!B:H,2,FALSE)</f>
        <v>114-23160607</v>
      </c>
      <c r="R3147" s="27" t="str">
        <f>VLOOKUP(N3147,'散件（更新）'!B:H,7,FALSE)</f>
        <v>Wire</v>
      </c>
      <c r="S3147" s="27" t="str">
        <f>VLOOKUP(N3147,'散件（更新）'!B:E,4,FALSE)</f>
        <v>https://tineco-yxzt.oss-accelerate.aliyuncs.com/20240322/jishenchongdianzhuangpeizujian1_1711079232581.jpeg</v>
      </c>
      <c r="T3147" s="27" t="s">
        <v>8759</v>
      </c>
      <c r="U3147" s="28" t="str">
        <f>VLOOKUP(N3147,'散件（更新）'!B:G,6,FALSE)</f>
        <v>机身充电装配组件</v>
      </c>
      <c r="V3147" s="28">
        <f>VLOOKUP(N3147,'散件（更新）'!B:I,8,FALSE)</f>
        <v>6974950107543</v>
      </c>
    </row>
    <row r="3148" spans="1:22">
      <c r="A3148" s="57">
        <v>46169</v>
      </c>
      <c r="B3148" s="53" t="s">
        <v>105</v>
      </c>
      <c r="C3148" s="27" t="str">
        <f>VLOOKUP(B3148,'大货清单（不定期按GOMS更新）'!A:H,8,0)</f>
        <v>109-18790001</v>
      </c>
      <c r="D3148" s="27" t="str">
        <f>VLOOKUP(B3148,'大货清单（不定期按GOMS更新）'!A:C,3,0)</f>
        <v>CL1879-01</v>
      </c>
      <c r="E3148" s="27" t="str">
        <f>VLOOKUP(B3148,'大货清单（不定期按GOMS更新）'!A:H,4,0)</f>
        <v>CL,FR,IT,UA,ES,DE,AT,CH,TR,SE,PL,NL,BE</v>
      </c>
      <c r="F3148" s="27" t="str">
        <f>VLOOKUP(B3148,'大货清单（不定期按GOMS更新）'!A:H,2,0)</f>
        <v>Floor One S3</v>
      </c>
      <c r="G3148" s="28">
        <f>VLOOKUP(B3148,'大货清单（不定期按GOMS更新）'!A:I,9,FALSE)</f>
        <v>6972200190512</v>
      </c>
      <c r="H3148" s="27" t="str">
        <f>VLOOKUP(B3148,'大货清单（不定期按GOMS更新）'!A:H,7,0)</f>
        <v>Black</v>
      </c>
      <c r="I3148" s="27" t="str">
        <f>VLOOKUP(B3148,'大货清单（不定期按GOMS更新）'!A:F,6,FALSE)</f>
        <v>PHASEOUT</v>
      </c>
      <c r="J3148" s="27" t="str">
        <f>VLOOKUP(B3148,'大货清单（不定期按GOMS更新）'!A:K,11,FALSE)</f>
        <v>8</v>
      </c>
      <c r="K3148" s="27" t="str">
        <f>VLOOKUP(B3148,'大货清单（不定期按GOMS更新）'!A:N,12,FALSE)</f>
        <v>326</v>
      </c>
      <c r="L3148" s="27" t="str">
        <f>VLOOKUP(B3148,'大货清单（不定期按GOMS更新）'!A:M,13,FALSE)</f>
        <v>296</v>
      </c>
      <c r="M3148" s="27" t="str">
        <f>VLOOKUP(B3148,'大货清单（不定期按GOMS更新）'!A:N,14,FALSE)</f>
        <v>736</v>
      </c>
      <c r="N3148" s="53" t="s">
        <v>5048</v>
      </c>
      <c r="O3148" s="27">
        <f>IFERROR(VLOOKUP(N3148,'散件迭代（不定期更新）'!C:J,8,FALSE),0)</f>
        <v>0</v>
      </c>
      <c r="P3148" s="27">
        <f>IFERROR(VLOOKUP(N3148,'散件（更新）'!B:H,3,FALSE),0)</f>
        <v>0</v>
      </c>
      <c r="Q3148" s="27" t="str">
        <f>VLOOKUP(N3148,'散件（更新）'!B:H,2,FALSE)</f>
        <v>114-18790224</v>
      </c>
      <c r="R3148" s="27" t="str">
        <f>VLOOKUP(N3148,'散件（更新）'!B:H,7,FALSE)</f>
        <v>Motor</v>
      </c>
      <c r="S3148" s="27">
        <f>VLOOKUP(N3148,'散件（更新）'!B:E,4,FALSE)</f>
        <v>0</v>
      </c>
      <c r="T3148" s="27" t="s">
        <v>8759</v>
      </c>
      <c r="U3148" s="28" t="str">
        <f>VLOOKUP(N3148,'散件（更新）'!B:G,6,FALSE)</f>
        <v>45电机(改善版)</v>
      </c>
      <c r="V3148" s="28">
        <f>VLOOKUP(N3148,'散件（更新）'!B:I,8,FALSE)</f>
        <v>6974950107062</v>
      </c>
    </row>
    <row r="3149" spans="1:22">
      <c r="A3149" s="57">
        <v>46169</v>
      </c>
      <c r="B3149" s="53" t="s">
        <v>105</v>
      </c>
      <c r="C3149" s="27" t="str">
        <f>VLOOKUP(B3149,'大货清单（不定期按GOMS更新）'!A:H,8,0)</f>
        <v>109-18790001</v>
      </c>
      <c r="D3149" s="27" t="str">
        <f>VLOOKUP(B3149,'大货清单（不定期按GOMS更新）'!A:C,3,0)</f>
        <v>CL1879-01</v>
      </c>
      <c r="E3149" s="27" t="str">
        <f>VLOOKUP(B3149,'大货清单（不定期按GOMS更新）'!A:H,4,0)</f>
        <v>CL,FR,IT,UA,ES,DE,AT,CH,TR,SE,PL,NL,BE</v>
      </c>
      <c r="F3149" s="27" t="str">
        <f>VLOOKUP(B3149,'大货清单（不定期按GOMS更新）'!A:H,2,0)</f>
        <v>Floor One S3</v>
      </c>
      <c r="G3149" s="28">
        <f>VLOOKUP(B3149,'大货清单（不定期按GOMS更新）'!A:I,9,FALSE)</f>
        <v>6972200190512</v>
      </c>
      <c r="H3149" s="27" t="str">
        <f>VLOOKUP(B3149,'大货清单（不定期按GOMS更新）'!A:H,7,0)</f>
        <v>Black</v>
      </c>
      <c r="I3149" s="27" t="str">
        <f>VLOOKUP(B3149,'大货清单（不定期按GOMS更新）'!A:F,6,FALSE)</f>
        <v>PHASEOUT</v>
      </c>
      <c r="J3149" s="27" t="str">
        <f>VLOOKUP(B3149,'大货清单（不定期按GOMS更新）'!A:K,11,FALSE)</f>
        <v>8</v>
      </c>
      <c r="K3149" s="27" t="str">
        <f>VLOOKUP(B3149,'大货清单（不定期按GOMS更新）'!A:N,12,FALSE)</f>
        <v>326</v>
      </c>
      <c r="L3149" s="27" t="str">
        <f>VLOOKUP(B3149,'大货清单（不定期按GOMS更新）'!A:M,13,FALSE)</f>
        <v>296</v>
      </c>
      <c r="M3149" s="27" t="str">
        <f>VLOOKUP(B3149,'大货清单（不定期按GOMS更新）'!A:N,14,FALSE)</f>
        <v>736</v>
      </c>
      <c r="N3149" s="53" t="s">
        <v>5050</v>
      </c>
      <c r="O3149" s="27">
        <f>IFERROR(VLOOKUP(N3149,'散件迭代（不定期更新）'!C:J,8,FALSE),0)</f>
        <v>0</v>
      </c>
      <c r="P3149" s="27">
        <f>IFERROR(VLOOKUP(N3149,'散件（更新）'!B:H,3,FALSE),0)</f>
        <v>0</v>
      </c>
      <c r="Q3149" s="27" t="str">
        <f>VLOOKUP(N3149,'散件（更新）'!B:H,2,FALSE)</f>
        <v>114-18790222</v>
      </c>
      <c r="R3149" s="27" t="str">
        <f>VLOOKUP(N3149,'散件（更新）'!B:H,7,FALSE)</f>
        <v>PCBA</v>
      </c>
      <c r="S3149" s="27">
        <f>VLOOKUP(N3149,'散件（更新）'!B:E,4,FALSE)</f>
        <v>0</v>
      </c>
      <c r="T3149" s="27" t="s">
        <v>8759</v>
      </c>
      <c r="U3149" s="28" t="str">
        <f>VLOOKUP(N3149,'散件（更新）'!B:G,6,FALSE)</f>
        <v>主控板高配欧美(改善版)</v>
      </c>
      <c r="V3149" s="28">
        <f>VLOOKUP(N3149,'散件（更新）'!B:I,8,FALSE)</f>
        <v>6974950107031</v>
      </c>
    </row>
    <row r="3150" spans="1:22">
      <c r="A3150" s="57">
        <v>46169</v>
      </c>
      <c r="B3150" s="53" t="s">
        <v>171</v>
      </c>
      <c r="C3150" s="27" t="str">
        <f>VLOOKUP(B3150,'大货清单（不定期按GOMS更新）'!A:H,8,0)</f>
        <v>107-19790006</v>
      </c>
      <c r="D3150" s="27" t="str">
        <f>VLOOKUP(B3150,'大货清单（不定期按GOMS更新）'!A:C,3,0)</f>
        <v>ZB1979-06</v>
      </c>
      <c r="E3150" s="27" t="str">
        <f>VLOOKUP(B3150,'大货清单（不定期按GOMS更新）'!A:H,4,0)</f>
        <v>ES,IT,FR,DE,PL,NL,CH,UA,CZ</v>
      </c>
      <c r="F3150" s="27" t="str">
        <f>VLOOKUP(B3150,'大货清单（不定期按GOMS更新）'!A:H,2,0)</f>
        <v>PURE ONE X Essentials</v>
      </c>
      <c r="G3150" s="28" t="str">
        <f>VLOOKUP(B3150,'大货清单（不定期按GOMS更新）'!A:I,9,FALSE)</f>
        <v>6972200198211,	 6972200198211</v>
      </c>
      <c r="H3150" s="27" t="str">
        <f>VLOOKUP(B3150,'大货清单（不定期按GOMS更新）'!A:H,7,0)</f>
        <v>White&amp;Black</v>
      </c>
      <c r="I3150" s="27" t="str">
        <f>VLOOKUP(B3150,'大货清单（不定期按GOMS更新）'!A:F,6,FALSE)</f>
        <v>PHASEOUT</v>
      </c>
      <c r="J3150" s="27" t="str">
        <f>VLOOKUP(B3150,'大货清单（不定期按GOMS更新）'!A:K,11,FALSE)</f>
        <v>4.6</v>
      </c>
      <c r="K3150" s="27" t="str">
        <f>VLOOKUP(B3150,'大货清单（不定期按GOMS更新）'!A:N,12,FALSE)</f>
        <v>756</v>
      </c>
      <c r="L3150" s="27" t="str">
        <f>VLOOKUP(B3150,'大货清单（不定期按GOMS更新）'!A:M,13,FALSE)</f>
        <v>157</v>
      </c>
      <c r="M3150" s="27" t="str">
        <f>VLOOKUP(B3150,'大货清单（不定期按GOMS更新）'!A:N,14,FALSE)</f>
        <v>308</v>
      </c>
      <c r="N3150" s="53" t="s">
        <v>1363</v>
      </c>
      <c r="O3150" s="27" t="str">
        <f>IFERROR(VLOOKUP(N3150,'散件迭代（不定期更新）'!C:J,8,FALSE),0)</f>
        <v>A12</v>
      </c>
      <c r="P3150" s="27" t="str">
        <f>IFERROR(VLOOKUP(N3150,'散件（更新）'!B:H,3,FALSE),0)</f>
        <v>206-1873-0010</v>
      </c>
      <c r="Q3150" s="27" t="str">
        <f>VLOOKUP(N3150,'散件（更新）'!B:H,2,FALSE)</f>
        <v>114-18730010</v>
      </c>
      <c r="R3150" s="27" t="str">
        <f>VLOOKUP(N3150,'散件（更新）'!B:H,7,FALSE)</f>
        <v>Accessory Kit</v>
      </c>
      <c r="S3150" s="27" t="str">
        <f>VLOOKUP(N3150,'散件（更新）'!B:E,4,FALSE)</f>
        <v>https://tineco-yxzt.oss-accelerate.aliyuncs.com/product/114-18730010.jpg</v>
      </c>
      <c r="T3150" s="27" t="s">
        <v>8759</v>
      </c>
      <c r="U3150" s="28" t="str">
        <f>VLOOKUP(N3150,'散件（更新）'!B:G,6,FALSE)</f>
        <v>附件套装(家电刷组件+伸缩扁吸组件+转折管组件+伸缩软管组件)</v>
      </c>
      <c r="V3150" s="28" t="str">
        <f>VLOOKUP(N3150,'散件（更新）'!B:I,8,FALSE)</f>
        <v>6972200191519</v>
      </c>
    </row>
    <row r="3151" spans="1:22">
      <c r="A3151" s="57">
        <v>46169</v>
      </c>
      <c r="B3151" s="53" t="s">
        <v>171</v>
      </c>
      <c r="C3151" s="27" t="str">
        <f>VLOOKUP(B3151,'大货清单（不定期按GOMS更新）'!A:H,8,0)</f>
        <v>107-19790006</v>
      </c>
      <c r="D3151" s="27" t="str">
        <f>VLOOKUP(B3151,'大货清单（不定期按GOMS更新）'!A:C,3,0)</f>
        <v>ZB1979-06</v>
      </c>
      <c r="E3151" s="27" t="str">
        <f>VLOOKUP(B3151,'大货清单（不定期按GOMS更新）'!A:H,4,0)</f>
        <v>ES,IT,FR,DE,PL,NL,CH,UA,CZ</v>
      </c>
      <c r="F3151" s="27" t="str">
        <f>VLOOKUP(B3151,'大货清单（不定期按GOMS更新）'!A:H,2,0)</f>
        <v>PURE ONE X Essentials</v>
      </c>
      <c r="G3151" s="28" t="str">
        <f>VLOOKUP(B3151,'大货清单（不定期按GOMS更新）'!A:I,9,FALSE)</f>
        <v>6972200198211,	 6972200198211</v>
      </c>
      <c r="H3151" s="27" t="str">
        <f>VLOOKUP(B3151,'大货清单（不定期按GOMS更新）'!A:H,7,0)</f>
        <v>White&amp;Black</v>
      </c>
      <c r="I3151" s="27" t="str">
        <f>VLOOKUP(B3151,'大货清单（不定期按GOMS更新）'!A:F,6,FALSE)</f>
        <v>PHASEOUT</v>
      </c>
      <c r="J3151" s="27" t="str">
        <f>VLOOKUP(B3151,'大货清单（不定期按GOMS更新）'!A:K,11,FALSE)</f>
        <v>4.6</v>
      </c>
      <c r="K3151" s="27" t="str">
        <f>VLOOKUP(B3151,'大货清单（不定期按GOMS更新）'!A:N,12,FALSE)</f>
        <v>756</v>
      </c>
      <c r="L3151" s="27" t="str">
        <f>VLOOKUP(B3151,'大货清单（不定期按GOMS更新）'!A:M,13,FALSE)</f>
        <v>157</v>
      </c>
      <c r="M3151" s="27" t="str">
        <f>VLOOKUP(B3151,'大货清单（不定期按GOMS更新）'!A:N,14,FALSE)</f>
        <v>308</v>
      </c>
      <c r="N3151" s="53" t="s">
        <v>1228</v>
      </c>
      <c r="O3151" s="27">
        <f>IFERROR(VLOOKUP(N3151,'散件迭代（不定期更新）'!C:J,8,FALSE),0)</f>
        <v>0</v>
      </c>
      <c r="P3151" s="27" t="str">
        <f>IFERROR(VLOOKUP(N3151,'散件（更新）'!B:H,3,FALSE),0)</f>
        <v>206-1756-0204</v>
      </c>
      <c r="Q3151" s="27" t="str">
        <f>VLOOKUP(N3151,'散件（更新）'!B:H,2,FALSE)</f>
        <v>114-17560204</v>
      </c>
      <c r="R3151" s="27" t="str">
        <f>VLOOKUP(N3151,'散件（更新）'!B:H,7,FALSE)</f>
        <v>FILTER</v>
      </c>
      <c r="S3151" s="27" t="str">
        <f>VLOOKUP(N3151,'散件（更新）'!B:E,4,FALSE)</f>
        <v>https://tineco-yxzt.oss-accelerate.aliyuncs.com/product/114-17560204.jpg</v>
      </c>
      <c r="T3151" s="27" t="s">
        <v>8759</v>
      </c>
      <c r="U3151" s="28" t="str">
        <f>VLOOKUP(N3151,'散件（更新）'!B:G,6,FALSE)</f>
        <v>ZB1756 进风滤棉组件</v>
      </c>
      <c r="V3151" s="28" t="str">
        <f>VLOOKUP(N3151,'散件（更新）'!B:I,8,FALSE)</f>
        <v>6972200191182</v>
      </c>
    </row>
    <row r="3152" spans="1:22">
      <c r="A3152" s="57">
        <v>46169</v>
      </c>
      <c r="B3152" s="53" t="s">
        <v>171</v>
      </c>
      <c r="C3152" s="27" t="str">
        <f>VLOOKUP(B3152,'大货清单（不定期按GOMS更新）'!A:H,8,0)</f>
        <v>107-19790006</v>
      </c>
      <c r="D3152" s="27" t="str">
        <f>VLOOKUP(B3152,'大货清单（不定期按GOMS更新）'!A:C,3,0)</f>
        <v>ZB1979-06</v>
      </c>
      <c r="E3152" s="27" t="str">
        <f>VLOOKUP(B3152,'大货清单（不定期按GOMS更新）'!A:H,4,0)</f>
        <v>ES,IT,FR,DE,PL,NL,CH,UA,CZ</v>
      </c>
      <c r="F3152" s="27" t="str">
        <f>VLOOKUP(B3152,'大货清单（不定期按GOMS更新）'!A:H,2,0)</f>
        <v>PURE ONE X Essentials</v>
      </c>
      <c r="G3152" s="28" t="str">
        <f>VLOOKUP(B3152,'大货清单（不定期按GOMS更新）'!A:I,9,FALSE)</f>
        <v>6972200198211,	 6972200198211</v>
      </c>
      <c r="H3152" s="27" t="str">
        <f>VLOOKUP(B3152,'大货清单（不定期按GOMS更新）'!A:H,7,0)</f>
        <v>White&amp;Black</v>
      </c>
      <c r="I3152" s="27" t="str">
        <f>VLOOKUP(B3152,'大货清单（不定期按GOMS更新）'!A:F,6,FALSE)</f>
        <v>PHASEOUT</v>
      </c>
      <c r="J3152" s="27" t="str">
        <f>VLOOKUP(B3152,'大货清单（不定期按GOMS更新）'!A:K,11,FALSE)</f>
        <v>4.6</v>
      </c>
      <c r="K3152" s="27" t="str">
        <f>VLOOKUP(B3152,'大货清单（不定期按GOMS更新）'!A:N,12,FALSE)</f>
        <v>756</v>
      </c>
      <c r="L3152" s="27" t="str">
        <f>VLOOKUP(B3152,'大货清单（不定期按GOMS更新）'!A:M,13,FALSE)</f>
        <v>157</v>
      </c>
      <c r="M3152" s="27" t="str">
        <f>VLOOKUP(B3152,'大货清单（不定期按GOMS更新）'!A:N,14,FALSE)</f>
        <v>308</v>
      </c>
      <c r="N3152" s="53" t="s">
        <v>1281</v>
      </c>
      <c r="O3152" s="27">
        <f>IFERROR(VLOOKUP(N3152,'散件迭代（不定期更新）'!C:J,8,FALSE),0)</f>
        <v>0</v>
      </c>
      <c r="P3152" s="27" t="str">
        <f>IFERROR(VLOOKUP(N3152,'散件（更新）'!B:H,3,FALSE),0)</f>
        <v>206-1769-0014</v>
      </c>
      <c r="Q3152" s="27" t="str">
        <f>VLOOKUP(N3152,'散件（更新）'!B:H,2,FALSE)</f>
        <v>114-17690014</v>
      </c>
      <c r="R3152" s="27" t="str">
        <f>VLOOKUP(N3152,'散件（更新）'!B:H,7,FALSE)</f>
        <v>wall accessory holder</v>
      </c>
      <c r="S3152" s="27" t="str">
        <f>VLOOKUP(N3152,'散件（更新）'!B:E,4,FALSE)</f>
        <v>https://tineco-yxzt.oss-accelerate.aliyuncs.com/product/114-17690014.jpg</v>
      </c>
      <c r="T3152" s="27" t="s">
        <v>8759</v>
      </c>
      <c r="U3152" s="28" t="str">
        <f>VLOOKUP(N3152,'散件（更新）'!B:G,6,FALSE)</f>
        <v>附件延展架 墙挂版</v>
      </c>
      <c r="V3152" s="28" t="str">
        <f>VLOOKUP(N3152,'散件（更新）'!B:I,8,FALSE)</f>
        <v>6972200191199</v>
      </c>
    </row>
    <row r="3153" spans="1:22">
      <c r="A3153" s="57">
        <v>46169</v>
      </c>
      <c r="B3153" s="53" t="s">
        <v>171</v>
      </c>
      <c r="C3153" s="27" t="str">
        <f>VLOOKUP(B3153,'大货清单（不定期按GOMS更新）'!A:H,8,0)</f>
        <v>107-19790006</v>
      </c>
      <c r="D3153" s="27" t="str">
        <f>VLOOKUP(B3153,'大货清单（不定期按GOMS更新）'!A:C,3,0)</f>
        <v>ZB1979-06</v>
      </c>
      <c r="E3153" s="27" t="str">
        <f>VLOOKUP(B3153,'大货清单（不定期按GOMS更新）'!A:H,4,0)</f>
        <v>ES,IT,FR,DE,PL,NL,CH,UA,CZ</v>
      </c>
      <c r="F3153" s="27" t="str">
        <f>VLOOKUP(B3153,'大货清单（不定期按GOMS更新）'!A:H,2,0)</f>
        <v>PURE ONE X Essentials</v>
      </c>
      <c r="G3153" s="28" t="str">
        <f>VLOOKUP(B3153,'大货清单（不定期按GOMS更新）'!A:I,9,FALSE)</f>
        <v>6972200198211,	 6972200198211</v>
      </c>
      <c r="H3153" s="27" t="str">
        <f>VLOOKUP(B3153,'大货清单（不定期按GOMS更新）'!A:H,7,0)</f>
        <v>White&amp;Black</v>
      </c>
      <c r="I3153" s="27" t="str">
        <f>VLOOKUP(B3153,'大货清单（不定期按GOMS更新）'!A:F,6,FALSE)</f>
        <v>PHASEOUT</v>
      </c>
      <c r="J3153" s="27" t="str">
        <f>VLOOKUP(B3153,'大货清单（不定期按GOMS更新）'!A:K,11,FALSE)</f>
        <v>4.6</v>
      </c>
      <c r="K3153" s="27" t="str">
        <f>VLOOKUP(B3153,'大货清单（不定期按GOMS更新）'!A:N,12,FALSE)</f>
        <v>756</v>
      </c>
      <c r="L3153" s="27" t="str">
        <f>VLOOKUP(B3153,'大货清单（不定期按GOMS更新）'!A:M,13,FALSE)</f>
        <v>157</v>
      </c>
      <c r="M3153" s="27" t="str">
        <f>VLOOKUP(B3153,'大货清单（不定期按GOMS更新）'!A:N,14,FALSE)</f>
        <v>308</v>
      </c>
      <c r="N3153" s="53" t="s">
        <v>252</v>
      </c>
      <c r="O3153" s="27">
        <f>IFERROR(VLOOKUP(N3153,'散件迭代（不定期更新）'!C:J,8,FALSE),0)</f>
        <v>0</v>
      </c>
      <c r="P3153" s="27" t="str">
        <f>IFERROR(VLOOKUP(N3153,'散件（更新）'!B:H,3,FALSE),0)</f>
        <v>206-1769-0233</v>
      </c>
      <c r="Q3153" s="27" t="str">
        <f>VLOOKUP(N3153,'散件（更新）'!B:H,2,FALSE)</f>
        <v>114-17690233</v>
      </c>
      <c r="R3153" s="27" t="str">
        <f>VLOOKUP(N3153,'散件（更新）'!B:H,7,FALSE)</f>
        <v>Hair cleaning tool</v>
      </c>
      <c r="S3153" s="27" t="str">
        <f>VLOOKUP(N3153,'散件（更新）'!B:E,4,FALSE)</f>
        <v>https://tineco-yxzt.oss-accelerate.aliyuncs.com/product/114-17690233.png</v>
      </c>
      <c r="T3153" s="27" t="s">
        <v>8759</v>
      </c>
      <c r="U3153" s="28" t="str">
        <f>VLOOKUP(N3153,'散件（更新）'!B:G,6,FALSE)</f>
        <v>ZB1769B 清洁刷植毛组件</v>
      </c>
      <c r="V3153" s="28" t="str">
        <f>VLOOKUP(N3153,'散件（更新）'!B:I,8,FALSE)</f>
        <v>6972200191151</v>
      </c>
    </row>
    <row r="3154" spans="1:22">
      <c r="A3154" s="57">
        <v>46169</v>
      </c>
      <c r="B3154" s="53" t="s">
        <v>171</v>
      </c>
      <c r="C3154" s="27" t="str">
        <f>VLOOKUP(B3154,'大货清单（不定期按GOMS更新）'!A:H,8,0)</f>
        <v>107-19790006</v>
      </c>
      <c r="D3154" s="27" t="str">
        <f>VLOOKUP(B3154,'大货清单（不定期按GOMS更新）'!A:C,3,0)</f>
        <v>ZB1979-06</v>
      </c>
      <c r="E3154" s="27" t="str">
        <f>VLOOKUP(B3154,'大货清单（不定期按GOMS更新）'!A:H,4,0)</f>
        <v>ES,IT,FR,DE,PL,NL,CH,UA,CZ</v>
      </c>
      <c r="F3154" s="27" t="str">
        <f>VLOOKUP(B3154,'大货清单（不定期按GOMS更新）'!A:H,2,0)</f>
        <v>PURE ONE X Essentials</v>
      </c>
      <c r="G3154" s="28" t="str">
        <f>VLOOKUP(B3154,'大货清单（不定期按GOMS更新）'!A:I,9,FALSE)</f>
        <v>6972200198211,	 6972200198211</v>
      </c>
      <c r="H3154" s="27" t="str">
        <f>VLOOKUP(B3154,'大货清单（不定期按GOMS更新）'!A:H,7,0)</f>
        <v>White&amp;Black</v>
      </c>
      <c r="I3154" s="27" t="str">
        <f>VLOOKUP(B3154,'大货清单（不定期按GOMS更新）'!A:F,6,FALSE)</f>
        <v>PHASEOUT</v>
      </c>
      <c r="J3154" s="27" t="str">
        <f>VLOOKUP(B3154,'大货清单（不定期按GOMS更新）'!A:K,11,FALSE)</f>
        <v>4.6</v>
      </c>
      <c r="K3154" s="27" t="str">
        <f>VLOOKUP(B3154,'大货清单（不定期按GOMS更新）'!A:N,12,FALSE)</f>
        <v>756</v>
      </c>
      <c r="L3154" s="27" t="str">
        <f>VLOOKUP(B3154,'大货清单（不定期按GOMS更新）'!A:M,13,FALSE)</f>
        <v>157</v>
      </c>
      <c r="M3154" s="27" t="str">
        <f>VLOOKUP(B3154,'大货清单（不定期按GOMS更新）'!A:N,14,FALSE)</f>
        <v>308</v>
      </c>
      <c r="N3154" s="53" t="s">
        <v>1376</v>
      </c>
      <c r="O3154" s="27" t="str">
        <f>IFERROR(VLOOKUP(N3154,'散件迭代（不定期更新）'!C:J,8,FALSE),0)</f>
        <v>A14</v>
      </c>
      <c r="P3154" s="27" t="str">
        <f>IFERROR(VLOOKUP(N3154,'散件（更新）'!B:H,3,FALSE),0)</f>
        <v>206-1873-0214</v>
      </c>
      <c r="Q3154" s="27" t="str">
        <f>VLOOKUP(N3154,'散件（更新）'!B:H,2,FALSE)</f>
        <v>114-18730214</v>
      </c>
      <c r="R3154" s="27" t="str">
        <f>VLOOKUP(N3154,'散件（更新）'!B:H,7,FALSE)</f>
        <v>Crevice &amp; 2-In-1 Dusting Brush</v>
      </c>
      <c r="S3154" s="27" t="str">
        <f>VLOOKUP(N3154,'散件（更新）'!B:E,4,FALSE)</f>
        <v>https://tineco-yxzt.oss-accelerate.aliyuncs.com/product/114-18730214.png</v>
      </c>
      <c r="T3154" s="27" t="s">
        <v>8759</v>
      </c>
      <c r="U3154" s="28" t="str">
        <f>VLOOKUP(N3154,'散件（更新）'!B:G,6,FALSE)</f>
        <v xml:space="preserve">组合刷组件+扁吸组件 </v>
      </c>
      <c r="V3154" s="28" t="str">
        <f>VLOOKUP(N3154,'散件（更新）'!B:I,8,FALSE)</f>
        <v>6972200191489</v>
      </c>
    </row>
    <row r="3155" spans="1:22">
      <c r="A3155" s="57">
        <v>46169</v>
      </c>
      <c r="B3155" s="53" t="s">
        <v>171</v>
      </c>
      <c r="C3155" s="27" t="str">
        <f>VLOOKUP(B3155,'大货清单（不定期按GOMS更新）'!A:H,8,0)</f>
        <v>107-19790006</v>
      </c>
      <c r="D3155" s="27" t="str">
        <f>VLOOKUP(B3155,'大货清单（不定期按GOMS更新）'!A:C,3,0)</f>
        <v>ZB1979-06</v>
      </c>
      <c r="E3155" s="27" t="str">
        <f>VLOOKUP(B3155,'大货清单（不定期按GOMS更新）'!A:H,4,0)</f>
        <v>ES,IT,FR,DE,PL,NL,CH,UA,CZ</v>
      </c>
      <c r="F3155" s="27" t="str">
        <f>VLOOKUP(B3155,'大货清单（不定期按GOMS更新）'!A:H,2,0)</f>
        <v>PURE ONE X Essentials</v>
      </c>
      <c r="G3155" s="28" t="str">
        <f>VLOOKUP(B3155,'大货清单（不定期按GOMS更新）'!A:I,9,FALSE)</f>
        <v>6972200198211,	 6972200198211</v>
      </c>
      <c r="H3155" s="27" t="str">
        <f>VLOOKUP(B3155,'大货清单（不定期按GOMS更新）'!A:H,7,0)</f>
        <v>White&amp;Black</v>
      </c>
      <c r="I3155" s="27" t="str">
        <f>VLOOKUP(B3155,'大货清单（不定期按GOMS更新）'!A:F,6,FALSE)</f>
        <v>PHASEOUT</v>
      </c>
      <c r="J3155" s="27" t="str">
        <f>VLOOKUP(B3155,'大货清单（不定期按GOMS更新）'!A:K,11,FALSE)</f>
        <v>4.6</v>
      </c>
      <c r="K3155" s="27" t="str">
        <f>VLOOKUP(B3155,'大货清单（不定期按GOMS更新）'!A:N,12,FALSE)</f>
        <v>756</v>
      </c>
      <c r="L3155" s="27" t="str">
        <f>VLOOKUP(B3155,'大货清单（不定期按GOMS更新）'!A:M,13,FALSE)</f>
        <v>157</v>
      </c>
      <c r="M3155" s="27" t="str">
        <f>VLOOKUP(B3155,'大货清单（不定期按GOMS更新）'!A:N,14,FALSE)</f>
        <v>308</v>
      </c>
      <c r="N3155" s="53" t="s">
        <v>1416</v>
      </c>
      <c r="O3155" s="27">
        <f>IFERROR(VLOOKUP(N3155,'散件迭代（不定期更新）'!C:J,8,FALSE),0)</f>
        <v>0</v>
      </c>
      <c r="P3155" s="27" t="str">
        <f>IFERROR(VLOOKUP(N3155,'散件（更新）'!B:H,3,FALSE),0)</f>
        <v>206-1979-0205</v>
      </c>
      <c r="Q3155" s="27" t="str">
        <f>VLOOKUP(N3155,'散件（更新）'!B:H,2,FALSE)</f>
        <v>114-19790205</v>
      </c>
      <c r="R3155" s="27" t="str">
        <f>VLOOKUP(N3155,'散件（更新）'!B:H,7,FALSE)</f>
        <v>2*Filter&amp;1*HEPA</v>
      </c>
      <c r="S3155" s="27" t="str">
        <f>VLOOKUP(N3155,'散件（更新）'!B:E,4,FALSE)</f>
        <v>https://tineco-yxzt.oss-accelerate.aliyuncs.com/product/114-19790205.jpg</v>
      </c>
      <c r="T3155" s="27" t="s">
        <v>8759</v>
      </c>
      <c r="U3155" s="28" t="str">
        <f>VLOOKUP(N3155,'散件（更新）'!B:G,6,FALSE)</f>
        <v>2*滤芯+1*HEPA（彩盒）</v>
      </c>
      <c r="V3155" s="28" t="str">
        <f>VLOOKUP(N3155,'散件（更新）'!B:I,8,FALSE)</f>
        <v>6972200192967</v>
      </c>
    </row>
    <row r="3156" spans="1:22">
      <c r="A3156" s="57">
        <v>46169</v>
      </c>
      <c r="B3156" s="53" t="s">
        <v>171</v>
      </c>
      <c r="C3156" s="27" t="str">
        <f>VLOOKUP(B3156,'大货清单（不定期按GOMS更新）'!A:H,8,0)</f>
        <v>107-19790006</v>
      </c>
      <c r="D3156" s="27" t="str">
        <f>VLOOKUP(B3156,'大货清单（不定期按GOMS更新）'!A:C,3,0)</f>
        <v>ZB1979-06</v>
      </c>
      <c r="E3156" s="27" t="str">
        <f>VLOOKUP(B3156,'大货清单（不定期按GOMS更新）'!A:H,4,0)</f>
        <v>ES,IT,FR,DE,PL,NL,CH,UA,CZ</v>
      </c>
      <c r="F3156" s="27" t="str">
        <f>VLOOKUP(B3156,'大货清单（不定期按GOMS更新）'!A:H,2,0)</f>
        <v>PURE ONE X Essentials</v>
      </c>
      <c r="G3156" s="28" t="str">
        <f>VLOOKUP(B3156,'大货清单（不定期按GOMS更新）'!A:I,9,FALSE)</f>
        <v>6972200198211,	 6972200198211</v>
      </c>
      <c r="H3156" s="27" t="str">
        <f>VLOOKUP(B3156,'大货清单（不定期按GOMS更新）'!A:H,7,0)</f>
        <v>White&amp;Black</v>
      </c>
      <c r="I3156" s="27" t="str">
        <f>VLOOKUP(B3156,'大货清单（不定期按GOMS更新）'!A:F,6,FALSE)</f>
        <v>PHASEOUT</v>
      </c>
      <c r="J3156" s="27" t="str">
        <f>VLOOKUP(B3156,'大货清单（不定期按GOMS更新）'!A:K,11,FALSE)</f>
        <v>4.6</v>
      </c>
      <c r="K3156" s="27" t="str">
        <f>VLOOKUP(B3156,'大货清单（不定期按GOMS更新）'!A:N,12,FALSE)</f>
        <v>756</v>
      </c>
      <c r="L3156" s="27" t="str">
        <f>VLOOKUP(B3156,'大货清单（不定期按GOMS更新）'!A:M,13,FALSE)</f>
        <v>157</v>
      </c>
      <c r="M3156" s="27" t="str">
        <f>VLOOKUP(B3156,'大货清单（不定期按GOMS更新）'!A:N,14,FALSE)</f>
        <v>308</v>
      </c>
      <c r="N3156" s="53" t="s">
        <v>1355</v>
      </c>
      <c r="O3156" s="27" t="str">
        <f>IFERROR(VLOOKUP(N3156,'散件迭代（不定期更新）'!C:J,8,FALSE),0)</f>
        <v>A15</v>
      </c>
      <c r="P3156" s="27" t="str">
        <f>IFERROR(VLOOKUP(N3156,'散件（更新）'!B:H,3,FALSE),0)</f>
        <v>206-1965-0210</v>
      </c>
      <c r="Q3156" s="27" t="str">
        <f>VLOOKUP(N3156,'散件（更新）'!B:H,2,FALSE)</f>
        <v>114-19650210</v>
      </c>
      <c r="R3156" s="27" t="str">
        <f>VLOOKUP(N3156,'散件（更新）'!B:H,7,FALSE)</f>
        <v>Hard Floor Brush</v>
      </c>
      <c r="S3156" s="27" t="str">
        <f>VLOOKUP(N3156,'散件（更新）'!B:E,4,FALSE)</f>
        <v>https://tineco-yxzt.oss-accelerate.aliyuncs.com/product/114-19650210.jpg</v>
      </c>
      <c r="T3156" s="27" t="s">
        <v>8759</v>
      </c>
      <c r="U3156" s="28" t="str">
        <f>VLOOKUP(N3156,'散件（更新）'!B:G,6,FALSE)</f>
        <v>FB1753G地刷组件</v>
      </c>
      <c r="V3156" s="28" t="str">
        <f>VLOOKUP(N3156,'散件（更新）'!B:I,8,FALSE)</f>
        <v>6972200191946</v>
      </c>
    </row>
    <row r="3157" spans="1:22">
      <c r="A3157" s="57">
        <v>46169</v>
      </c>
      <c r="B3157" s="53" t="s">
        <v>171</v>
      </c>
      <c r="C3157" s="27" t="str">
        <f>VLOOKUP(B3157,'大货清单（不定期按GOMS更新）'!A:H,8,0)</f>
        <v>107-19790006</v>
      </c>
      <c r="D3157" s="27" t="str">
        <f>VLOOKUP(B3157,'大货清单（不定期按GOMS更新）'!A:C,3,0)</f>
        <v>ZB1979-06</v>
      </c>
      <c r="E3157" s="27" t="str">
        <f>VLOOKUP(B3157,'大货清单（不定期按GOMS更新）'!A:H,4,0)</f>
        <v>ES,IT,FR,DE,PL,NL,CH,UA,CZ</v>
      </c>
      <c r="F3157" s="27" t="str">
        <f>VLOOKUP(B3157,'大货清单（不定期按GOMS更新）'!A:H,2,0)</f>
        <v>PURE ONE X Essentials</v>
      </c>
      <c r="G3157" s="28" t="str">
        <f>VLOOKUP(B3157,'大货清单（不定期按GOMS更新）'!A:I,9,FALSE)</f>
        <v>6972200198211,	 6972200198211</v>
      </c>
      <c r="H3157" s="27" t="str">
        <f>VLOOKUP(B3157,'大货清单（不定期按GOMS更新）'!A:H,7,0)</f>
        <v>White&amp;Black</v>
      </c>
      <c r="I3157" s="27" t="str">
        <f>VLOOKUP(B3157,'大货清单（不定期按GOMS更新）'!A:F,6,FALSE)</f>
        <v>PHASEOUT</v>
      </c>
      <c r="J3157" s="27" t="str">
        <f>VLOOKUP(B3157,'大货清单（不定期按GOMS更新）'!A:K,11,FALSE)</f>
        <v>4.6</v>
      </c>
      <c r="K3157" s="27" t="str">
        <f>VLOOKUP(B3157,'大货清单（不定期按GOMS更新）'!A:N,12,FALSE)</f>
        <v>756</v>
      </c>
      <c r="L3157" s="27" t="str">
        <f>VLOOKUP(B3157,'大货清单（不定期按GOMS更新）'!A:M,13,FALSE)</f>
        <v>157</v>
      </c>
      <c r="M3157" s="27" t="str">
        <f>VLOOKUP(B3157,'大货清单（不定期按GOMS更新）'!A:N,14,FALSE)</f>
        <v>308</v>
      </c>
      <c r="N3157" s="53" t="s">
        <v>1349</v>
      </c>
      <c r="O3157" s="27">
        <f>IFERROR(VLOOKUP(N3157,'散件迭代（不定期更新）'!C:J,8,FALSE),0)</f>
        <v>0</v>
      </c>
      <c r="P3157" s="27" t="str">
        <f>IFERROR(VLOOKUP(N3157,'散件（更新）'!B:H,3,FALSE),0)</f>
        <v>206-1965-0115</v>
      </c>
      <c r="Q3157" s="27" t="str">
        <f>VLOOKUP(N3157,'散件（更新）'!B:H,2,FALSE)</f>
        <v>114-19650115</v>
      </c>
      <c r="R3157" s="27" t="str">
        <f>VLOOKUP(N3157,'散件（更新）'!B:H,7,FALSE)</f>
        <v>Carpet brush</v>
      </c>
      <c r="S3157" s="27" t="str">
        <f>VLOOKUP(N3157,'散件（更新）'!B:E,4,FALSE)</f>
        <v>https://tineco-yxzt.oss-accelerate.aliyuncs.com/product/114-19650115.jpg</v>
      </c>
      <c r="T3157" s="27" t="s">
        <v>8759</v>
      </c>
      <c r="U3157" s="28" t="str">
        <f>VLOOKUP(N3157,'散件（更新）'!B:G,6,FALSE)</f>
        <v>FB1676G地刷组件（黑色按钮）</v>
      </c>
      <c r="V3157" s="28" t="str">
        <f>VLOOKUP(N3157,'散件（更新）'!B:I,8,FALSE)</f>
        <v>6972200192462</v>
      </c>
    </row>
    <row r="3158" spans="1:22">
      <c r="A3158" s="57">
        <v>46169</v>
      </c>
      <c r="B3158" s="53" t="s">
        <v>171</v>
      </c>
      <c r="C3158" s="27" t="str">
        <f>VLOOKUP(B3158,'大货清单（不定期按GOMS更新）'!A:H,8,0)</f>
        <v>107-19790006</v>
      </c>
      <c r="D3158" s="27" t="str">
        <f>VLOOKUP(B3158,'大货清单（不定期按GOMS更新）'!A:C,3,0)</f>
        <v>ZB1979-06</v>
      </c>
      <c r="E3158" s="27" t="str">
        <f>VLOOKUP(B3158,'大货清单（不定期按GOMS更新）'!A:H,4,0)</f>
        <v>ES,IT,FR,DE,PL,NL,CH,UA,CZ</v>
      </c>
      <c r="F3158" s="27" t="str">
        <f>VLOOKUP(B3158,'大货清单（不定期按GOMS更新）'!A:H,2,0)</f>
        <v>PURE ONE X Essentials</v>
      </c>
      <c r="G3158" s="28" t="str">
        <f>VLOOKUP(B3158,'大货清单（不定期按GOMS更新）'!A:I,9,FALSE)</f>
        <v>6972200198211,	 6972200198211</v>
      </c>
      <c r="H3158" s="27" t="str">
        <f>VLOOKUP(B3158,'大货清单（不定期按GOMS更新）'!A:H,7,0)</f>
        <v>White&amp;Black</v>
      </c>
      <c r="I3158" s="27" t="str">
        <f>VLOOKUP(B3158,'大货清单（不定期按GOMS更新）'!A:F,6,FALSE)</f>
        <v>PHASEOUT</v>
      </c>
      <c r="J3158" s="27" t="str">
        <f>VLOOKUP(B3158,'大货清单（不定期按GOMS更新）'!A:K,11,FALSE)</f>
        <v>4.6</v>
      </c>
      <c r="K3158" s="27" t="str">
        <f>VLOOKUP(B3158,'大货清单（不定期按GOMS更新）'!A:N,12,FALSE)</f>
        <v>756</v>
      </c>
      <c r="L3158" s="27" t="str">
        <f>VLOOKUP(B3158,'大货清单（不定期按GOMS更新）'!A:M,13,FALSE)</f>
        <v>157</v>
      </c>
      <c r="M3158" s="27" t="str">
        <f>VLOOKUP(B3158,'大货清单（不定期按GOMS更新）'!A:N,14,FALSE)</f>
        <v>308</v>
      </c>
      <c r="N3158" s="53" t="s">
        <v>1413</v>
      </c>
      <c r="O3158" s="27" t="str">
        <f>IFERROR(VLOOKUP(N3158,'散件迭代（不定期更新）'!C:J,8,FALSE),0)</f>
        <v>A35</v>
      </c>
      <c r="P3158" s="27" t="str">
        <f>IFERROR(VLOOKUP(N3158,'散件（更新）'!B:H,3,FALSE),0)</f>
        <v>206-1979-0202</v>
      </c>
      <c r="Q3158" s="27" t="str">
        <f>VLOOKUP(N3158,'散件（更新）'!B:H,2,FALSE)</f>
        <v>114-19790202</v>
      </c>
      <c r="R3158" s="27" t="str">
        <f>VLOOKUP(N3158,'散件（更新）'!B:H,7,FALSE)</f>
        <v>Dustbin</v>
      </c>
      <c r="S3158" s="27" t="str">
        <f>VLOOKUP(N3158,'散件（更新）'!B:E,4,FALSE)</f>
        <v>https://tineco-yxzt.oss-accelerate.aliyuncs.com/product/114-19790202.jpg</v>
      </c>
      <c r="T3158" s="27" t="s">
        <v>8759</v>
      </c>
      <c r="U3158" s="28" t="str">
        <f>VLOOKUP(N3158,'散件（更新）'!B:G,6,FALSE)</f>
        <v>尘桶</v>
      </c>
      <c r="V3158" s="28" t="str">
        <f>VLOOKUP(N3158,'散件（更新）'!B:I,8,FALSE)</f>
        <v>6972200192936</v>
      </c>
    </row>
    <row r="3159" spans="1:22">
      <c r="A3159" s="57">
        <v>46169</v>
      </c>
      <c r="B3159" s="53" t="s">
        <v>171</v>
      </c>
      <c r="C3159" s="27" t="str">
        <f>VLOOKUP(B3159,'大货清单（不定期按GOMS更新）'!A:H,8,0)</f>
        <v>107-19790006</v>
      </c>
      <c r="D3159" s="27" t="str">
        <f>VLOOKUP(B3159,'大货清单（不定期按GOMS更新）'!A:C,3,0)</f>
        <v>ZB1979-06</v>
      </c>
      <c r="E3159" s="27" t="str">
        <f>VLOOKUP(B3159,'大货清单（不定期按GOMS更新）'!A:H,4,0)</f>
        <v>ES,IT,FR,DE,PL,NL,CH,UA,CZ</v>
      </c>
      <c r="F3159" s="27" t="str">
        <f>VLOOKUP(B3159,'大货清单（不定期按GOMS更新）'!A:H,2,0)</f>
        <v>PURE ONE X Essentials</v>
      </c>
      <c r="G3159" s="28" t="str">
        <f>VLOOKUP(B3159,'大货清单（不定期按GOMS更新）'!A:I,9,FALSE)</f>
        <v>6972200198211,	 6972200198211</v>
      </c>
      <c r="H3159" s="27" t="str">
        <f>VLOOKUP(B3159,'大货清单（不定期按GOMS更新）'!A:H,7,0)</f>
        <v>White&amp;Black</v>
      </c>
      <c r="I3159" s="27" t="str">
        <f>VLOOKUP(B3159,'大货清单（不定期按GOMS更新）'!A:F,6,FALSE)</f>
        <v>PHASEOUT</v>
      </c>
      <c r="J3159" s="27" t="str">
        <f>VLOOKUP(B3159,'大货清单（不定期按GOMS更新）'!A:K,11,FALSE)</f>
        <v>4.6</v>
      </c>
      <c r="K3159" s="27" t="str">
        <f>VLOOKUP(B3159,'大货清单（不定期按GOMS更新）'!A:N,12,FALSE)</f>
        <v>756</v>
      </c>
      <c r="L3159" s="27" t="str">
        <f>VLOOKUP(B3159,'大货清单（不定期按GOMS更新）'!A:M,13,FALSE)</f>
        <v>157</v>
      </c>
      <c r="M3159" s="27" t="str">
        <f>VLOOKUP(B3159,'大货清单（不定期按GOMS更新）'!A:N,14,FALSE)</f>
        <v>308</v>
      </c>
      <c r="N3159" s="53" t="s">
        <v>1409</v>
      </c>
      <c r="O3159" s="27">
        <f>IFERROR(VLOOKUP(N3159,'散件迭代（不定期更新）'!C:J,8,FALSE),0)</f>
        <v>0</v>
      </c>
      <c r="P3159" s="27" t="str">
        <f>IFERROR(VLOOKUP(N3159,'散件（更新）'!B:H,3,FALSE),0)</f>
        <v>206-1979-0206</v>
      </c>
      <c r="Q3159" s="27" t="str">
        <f>VLOOKUP(N3159,'散件（更新）'!B:H,2,FALSE)</f>
        <v>114-19790206</v>
      </c>
      <c r="R3159" s="27" t="str">
        <f>VLOOKUP(N3159,'散件（更新）'!B:H,7,FALSE)</f>
        <v>HEPA Cover</v>
      </c>
      <c r="S3159" s="27" t="str">
        <f>VLOOKUP(N3159,'散件（更新）'!B:E,4,FALSE)</f>
        <v>https://tineco-yxzt.oss-accelerate.aliyuncs.com/product/114-19790206.jpg</v>
      </c>
      <c r="T3159" s="27" t="s">
        <v>8759</v>
      </c>
      <c r="U3159" s="28" t="str">
        <f>VLOOKUP(N3159,'散件（更新）'!B:G,6,FALSE)</f>
        <v>出风板组件</v>
      </c>
      <c r="V3159" s="28" t="str">
        <f>VLOOKUP(N3159,'散件（更新）'!B:I,8,FALSE)</f>
        <v>6972200192974</v>
      </c>
    </row>
    <row r="3160" spans="1:22">
      <c r="A3160" s="57">
        <v>46169</v>
      </c>
      <c r="B3160" s="53" t="s">
        <v>171</v>
      </c>
      <c r="C3160" s="27" t="str">
        <f>VLOOKUP(B3160,'大货清单（不定期按GOMS更新）'!A:H,8,0)</f>
        <v>107-19790006</v>
      </c>
      <c r="D3160" s="27" t="str">
        <f>VLOOKUP(B3160,'大货清单（不定期按GOMS更新）'!A:C,3,0)</f>
        <v>ZB1979-06</v>
      </c>
      <c r="E3160" s="27" t="str">
        <f>VLOOKUP(B3160,'大货清单（不定期按GOMS更新）'!A:H,4,0)</f>
        <v>ES,IT,FR,DE,PL,NL,CH,UA,CZ</v>
      </c>
      <c r="F3160" s="27" t="str">
        <f>VLOOKUP(B3160,'大货清单（不定期按GOMS更新）'!A:H,2,0)</f>
        <v>PURE ONE X Essentials</v>
      </c>
      <c r="G3160" s="28" t="str">
        <f>VLOOKUP(B3160,'大货清单（不定期按GOMS更新）'!A:I,9,FALSE)</f>
        <v>6972200198211,	 6972200198211</v>
      </c>
      <c r="H3160" s="27" t="str">
        <f>VLOOKUP(B3160,'大货清单（不定期按GOMS更新）'!A:H,7,0)</f>
        <v>White&amp;Black</v>
      </c>
      <c r="I3160" s="27" t="str">
        <f>VLOOKUP(B3160,'大货清单（不定期按GOMS更新）'!A:F,6,FALSE)</f>
        <v>PHASEOUT</v>
      </c>
      <c r="J3160" s="27" t="str">
        <f>VLOOKUP(B3160,'大货清单（不定期按GOMS更新）'!A:K,11,FALSE)</f>
        <v>4.6</v>
      </c>
      <c r="K3160" s="27" t="str">
        <f>VLOOKUP(B3160,'大货清单（不定期按GOMS更新）'!A:N,12,FALSE)</f>
        <v>756</v>
      </c>
      <c r="L3160" s="27" t="str">
        <f>VLOOKUP(B3160,'大货清单（不定期按GOMS更新）'!A:M,13,FALSE)</f>
        <v>157</v>
      </c>
      <c r="M3160" s="27" t="str">
        <f>VLOOKUP(B3160,'大货清单（不定期按GOMS更新）'!A:N,14,FALSE)</f>
        <v>308</v>
      </c>
      <c r="N3160" s="53" t="s">
        <v>1415</v>
      </c>
      <c r="O3160" s="27">
        <f>IFERROR(VLOOKUP(N3160,'散件迭代（不定期更新）'!C:J,8,FALSE),0)</f>
        <v>0</v>
      </c>
      <c r="P3160" s="27" t="str">
        <f>IFERROR(VLOOKUP(N3160,'散件（更新）'!B:H,3,FALSE),0)</f>
        <v>206-1979-0203</v>
      </c>
      <c r="Q3160" s="27" t="str">
        <f>VLOOKUP(N3160,'散件（更新）'!B:H,2,FALSE)</f>
        <v>114-19790203</v>
      </c>
      <c r="R3160" s="27" t="str">
        <f>VLOOKUP(N3160,'散件（更新）'!B:H,7,FALSE)</f>
        <v>Filter holder</v>
      </c>
      <c r="S3160" s="27" t="str">
        <f>VLOOKUP(N3160,'散件（更新）'!B:E,4,FALSE)</f>
        <v>https://tineco-yxzt.oss-accelerate.aliyuncs.com/product/114-19790203.jpg</v>
      </c>
      <c r="T3160" s="27" t="s">
        <v>8759</v>
      </c>
      <c r="U3160" s="28" t="str">
        <f>VLOOKUP(N3160,'散件（更新）'!B:G,6,FALSE)</f>
        <v>网孔过滤器</v>
      </c>
      <c r="V3160" s="28" t="str">
        <f>VLOOKUP(N3160,'散件（更新）'!B:I,8,FALSE)</f>
        <v>6972200192943</v>
      </c>
    </row>
    <row r="3161" spans="1:22">
      <c r="A3161" s="57">
        <v>46169</v>
      </c>
      <c r="B3161" s="53" t="s">
        <v>171</v>
      </c>
      <c r="C3161" s="27" t="str">
        <f>VLOOKUP(B3161,'大货清单（不定期按GOMS更新）'!A:H,8,0)</f>
        <v>107-19790006</v>
      </c>
      <c r="D3161" s="27" t="str">
        <f>VLOOKUP(B3161,'大货清单（不定期按GOMS更新）'!A:C,3,0)</f>
        <v>ZB1979-06</v>
      </c>
      <c r="E3161" s="27" t="str">
        <f>VLOOKUP(B3161,'大货清单（不定期按GOMS更新）'!A:H,4,0)</f>
        <v>ES,IT,FR,DE,PL,NL,CH,UA,CZ</v>
      </c>
      <c r="F3161" s="27" t="str">
        <f>VLOOKUP(B3161,'大货清单（不定期按GOMS更新）'!A:H,2,0)</f>
        <v>PURE ONE X Essentials</v>
      </c>
      <c r="G3161" s="28" t="str">
        <f>VLOOKUP(B3161,'大货清单（不定期按GOMS更新）'!A:I,9,FALSE)</f>
        <v>6972200198211,	 6972200198211</v>
      </c>
      <c r="H3161" s="27" t="str">
        <f>VLOOKUP(B3161,'大货清单（不定期按GOMS更新）'!A:H,7,0)</f>
        <v>White&amp;Black</v>
      </c>
      <c r="I3161" s="27" t="str">
        <f>VLOOKUP(B3161,'大货清单（不定期按GOMS更新）'!A:F,6,FALSE)</f>
        <v>PHASEOUT</v>
      </c>
      <c r="J3161" s="27" t="str">
        <f>VLOOKUP(B3161,'大货清单（不定期按GOMS更新）'!A:K,11,FALSE)</f>
        <v>4.6</v>
      </c>
      <c r="K3161" s="27" t="str">
        <f>VLOOKUP(B3161,'大货清单（不定期按GOMS更新）'!A:N,12,FALSE)</f>
        <v>756</v>
      </c>
      <c r="L3161" s="27" t="str">
        <f>VLOOKUP(B3161,'大货清单（不定期按GOMS更新）'!A:M,13,FALSE)</f>
        <v>157</v>
      </c>
      <c r="M3161" s="27" t="str">
        <f>VLOOKUP(B3161,'大货清单（不定期按GOMS更新）'!A:N,14,FALSE)</f>
        <v>308</v>
      </c>
      <c r="N3161" s="53" t="s">
        <v>1412</v>
      </c>
      <c r="O3161" s="27">
        <f>IFERROR(VLOOKUP(N3161,'散件迭代（不定期更新）'!C:J,8,FALSE),0)</f>
        <v>0</v>
      </c>
      <c r="P3161" s="27" t="str">
        <f>IFERROR(VLOOKUP(N3161,'散件（更新）'!B:H,3,FALSE),0)</f>
        <v>206-1979-0204</v>
      </c>
      <c r="Q3161" s="27" t="str">
        <f>VLOOKUP(N3161,'散件（更新）'!B:H,2,FALSE)</f>
        <v>114-19790204</v>
      </c>
      <c r="R3161" s="27" t="str">
        <f>VLOOKUP(N3161,'散件（更新）'!B:H,7,FALSE)</f>
        <v>Main Body</v>
      </c>
      <c r="S3161" s="27" t="str">
        <f>VLOOKUP(N3161,'散件（更新）'!B:E,4,FALSE)</f>
        <v>https://tineco-yxzt.oss-accelerate.aliyuncs.com/product/114-19790204.jpg</v>
      </c>
      <c r="T3161" s="27" t="s">
        <v>8759</v>
      </c>
      <c r="U3161" s="28" t="str">
        <f>VLOOKUP(N3161,'散件（更新）'!B:G,6,FALSE)</f>
        <v>手持组件(黑白色)</v>
      </c>
      <c r="V3161" s="28" t="str">
        <f>VLOOKUP(N3161,'散件（更新）'!B:I,8,FALSE)</f>
        <v>6972200192950</v>
      </c>
    </row>
    <row r="3162" spans="1:22">
      <c r="A3162" s="57">
        <v>46169</v>
      </c>
      <c r="B3162" s="53" t="s">
        <v>171</v>
      </c>
      <c r="C3162" s="27" t="str">
        <f>VLOOKUP(B3162,'大货清单（不定期按GOMS更新）'!A:H,8,0)</f>
        <v>107-19790006</v>
      </c>
      <c r="D3162" s="27" t="str">
        <f>VLOOKUP(B3162,'大货清单（不定期按GOMS更新）'!A:C,3,0)</f>
        <v>ZB1979-06</v>
      </c>
      <c r="E3162" s="27" t="str">
        <f>VLOOKUP(B3162,'大货清单（不定期按GOMS更新）'!A:H,4,0)</f>
        <v>ES,IT,FR,DE,PL,NL,CH,UA,CZ</v>
      </c>
      <c r="F3162" s="27" t="str">
        <f>VLOOKUP(B3162,'大货清单（不定期按GOMS更新）'!A:H,2,0)</f>
        <v>PURE ONE X Essentials</v>
      </c>
      <c r="G3162" s="28" t="str">
        <f>VLOOKUP(B3162,'大货清单（不定期按GOMS更新）'!A:I,9,FALSE)</f>
        <v>6972200198211,	 6972200198211</v>
      </c>
      <c r="H3162" s="27" t="str">
        <f>VLOOKUP(B3162,'大货清单（不定期按GOMS更新）'!A:H,7,0)</f>
        <v>White&amp;Black</v>
      </c>
      <c r="I3162" s="27" t="str">
        <f>VLOOKUP(B3162,'大货清单（不定期按GOMS更新）'!A:F,6,FALSE)</f>
        <v>PHASEOUT</v>
      </c>
      <c r="J3162" s="27" t="str">
        <f>VLOOKUP(B3162,'大货清单（不定期按GOMS更新）'!A:K,11,FALSE)</f>
        <v>4.6</v>
      </c>
      <c r="K3162" s="27" t="str">
        <f>VLOOKUP(B3162,'大货清单（不定期按GOMS更新）'!A:N,12,FALSE)</f>
        <v>756</v>
      </c>
      <c r="L3162" s="27" t="str">
        <f>VLOOKUP(B3162,'大货清单（不定期按GOMS更新）'!A:M,13,FALSE)</f>
        <v>157</v>
      </c>
      <c r="M3162" s="27" t="str">
        <f>VLOOKUP(B3162,'大货清单（不定期按GOMS更新）'!A:N,14,FALSE)</f>
        <v>308</v>
      </c>
      <c r="N3162" s="53" t="s">
        <v>1408</v>
      </c>
      <c r="O3162" s="27" t="str">
        <f>IFERROR(VLOOKUP(N3162,'散件迭代（不定期更新）'!C:J,8,FALSE),0)</f>
        <v>A25</v>
      </c>
      <c r="P3162" s="27" t="str">
        <f>IFERROR(VLOOKUP(N3162,'散件（更新）'!B:H,3,FALSE),0)</f>
        <v>206-1979-0004</v>
      </c>
      <c r="Q3162" s="27" t="str">
        <f>VLOOKUP(N3162,'散件（更新）'!B:H,2,FALSE)</f>
        <v>114-19790004</v>
      </c>
      <c r="R3162" s="27" t="str">
        <f>VLOOKUP(N3162,'散件（更新）'!B:H,7,FALSE)</f>
        <v>Adapter</v>
      </c>
      <c r="S3162" s="27" t="str">
        <f>VLOOKUP(N3162,'散件（更新）'!B:E,4,FALSE)</f>
        <v>https://tineco-yxzt.oss-accelerate.aliyuncs.com/product/114-19790004.png</v>
      </c>
      <c r="T3162" s="27" t="s">
        <v>8759</v>
      </c>
      <c r="U3162" s="28" t="str">
        <f>VLOOKUP(N3162,'散件（更新）'!B:G,6,FALSE)</f>
        <v>欧版直头适配器</v>
      </c>
      <c r="V3162" s="28" t="str">
        <f>VLOOKUP(N3162,'散件（更新）'!B:I,8,FALSE)</f>
        <v>6972200194091</v>
      </c>
    </row>
    <row r="3163" spans="1:22">
      <c r="A3163" s="57">
        <v>46169</v>
      </c>
      <c r="B3163" s="53" t="s">
        <v>171</v>
      </c>
      <c r="C3163" s="27" t="str">
        <f>VLOOKUP(B3163,'大货清单（不定期按GOMS更新）'!A:H,8,0)</f>
        <v>107-19790006</v>
      </c>
      <c r="D3163" s="27" t="str">
        <f>VLOOKUP(B3163,'大货清单（不定期按GOMS更新）'!A:C,3,0)</f>
        <v>ZB1979-06</v>
      </c>
      <c r="E3163" s="27" t="str">
        <f>VLOOKUP(B3163,'大货清单（不定期按GOMS更新）'!A:H,4,0)</f>
        <v>ES,IT,FR,DE,PL,NL,CH,UA,CZ</v>
      </c>
      <c r="F3163" s="27" t="str">
        <f>VLOOKUP(B3163,'大货清单（不定期按GOMS更新）'!A:H,2,0)</f>
        <v>PURE ONE X Essentials</v>
      </c>
      <c r="G3163" s="28" t="str">
        <f>VLOOKUP(B3163,'大货清单（不定期按GOMS更新）'!A:I,9,FALSE)</f>
        <v>6972200198211,	 6972200198211</v>
      </c>
      <c r="H3163" s="27" t="str">
        <f>VLOOKUP(B3163,'大货清单（不定期按GOMS更新）'!A:H,7,0)</f>
        <v>White&amp;Black</v>
      </c>
      <c r="I3163" s="27" t="str">
        <f>VLOOKUP(B3163,'大货清单（不定期按GOMS更新）'!A:F,6,FALSE)</f>
        <v>PHASEOUT</v>
      </c>
      <c r="J3163" s="27" t="str">
        <f>VLOOKUP(B3163,'大货清单（不定期按GOMS更新）'!A:K,11,FALSE)</f>
        <v>4.6</v>
      </c>
      <c r="K3163" s="27" t="str">
        <f>VLOOKUP(B3163,'大货清单（不定期按GOMS更新）'!A:N,12,FALSE)</f>
        <v>756</v>
      </c>
      <c r="L3163" s="27" t="str">
        <f>VLOOKUP(B3163,'大货清单（不定期按GOMS更新）'!A:M,13,FALSE)</f>
        <v>157</v>
      </c>
      <c r="M3163" s="27" t="str">
        <f>VLOOKUP(B3163,'大货清单（不定期按GOMS更新）'!A:N,14,FALSE)</f>
        <v>308</v>
      </c>
      <c r="N3163" s="53" t="s">
        <v>1414</v>
      </c>
      <c r="O3163" s="27">
        <f>IFERROR(VLOOKUP(N3163,'散件迭代（不定期更新）'!C:J,8,FALSE),0)</f>
        <v>0</v>
      </c>
      <c r="P3163" s="27" t="str">
        <f>IFERROR(VLOOKUP(N3163,'散件（更新）'!B:H,3,FALSE),0)</f>
        <v>206-1979-0201</v>
      </c>
      <c r="Q3163" s="27" t="str">
        <f>VLOOKUP(N3163,'散件（更新）'!B:H,2,FALSE)</f>
        <v>114-19790201</v>
      </c>
      <c r="R3163" s="27" t="str">
        <f>VLOOKUP(N3163,'散件（更新）'!B:H,7,FALSE)</f>
        <v>Wall-mounted dock</v>
      </c>
      <c r="S3163" s="27" t="str">
        <f>VLOOKUP(N3163,'散件（更新）'!B:E,4,FALSE)</f>
        <v>https://tineco-yxzt.oss-accelerate.aliyuncs.com/product/114-19790201.jpg</v>
      </c>
      <c r="T3163" s="27" t="s">
        <v>8759</v>
      </c>
      <c r="U3163" s="28" t="str">
        <f>VLOOKUP(N3163,'散件（更新）'!B:G,6,FALSE)</f>
        <v>墙挂带安装螺丝</v>
      </c>
      <c r="V3163" s="28" t="str">
        <f>VLOOKUP(N3163,'散件（更新）'!B:I,8,FALSE)</f>
        <v>6972200192912</v>
      </c>
    </row>
    <row r="3164" spans="1:22">
      <c r="A3164" s="57">
        <v>46169</v>
      </c>
      <c r="B3164" s="53" t="s">
        <v>171</v>
      </c>
      <c r="C3164" s="27" t="str">
        <f>VLOOKUP(B3164,'大货清单（不定期按GOMS更新）'!A:H,8,0)</f>
        <v>107-19790006</v>
      </c>
      <c r="D3164" s="27" t="str">
        <f>VLOOKUP(B3164,'大货清单（不定期按GOMS更新）'!A:C,3,0)</f>
        <v>ZB1979-06</v>
      </c>
      <c r="E3164" s="27" t="str">
        <f>VLOOKUP(B3164,'大货清单（不定期按GOMS更新）'!A:H,4,0)</f>
        <v>ES,IT,FR,DE,PL,NL,CH,UA,CZ</v>
      </c>
      <c r="F3164" s="27" t="str">
        <f>VLOOKUP(B3164,'大货清单（不定期按GOMS更新）'!A:H,2,0)</f>
        <v>PURE ONE X Essentials</v>
      </c>
      <c r="G3164" s="28" t="str">
        <f>VLOOKUP(B3164,'大货清单（不定期按GOMS更新）'!A:I,9,FALSE)</f>
        <v>6972200198211,	 6972200198211</v>
      </c>
      <c r="H3164" s="27" t="str">
        <f>VLOOKUP(B3164,'大货清单（不定期按GOMS更新）'!A:H,7,0)</f>
        <v>White&amp;Black</v>
      </c>
      <c r="I3164" s="27" t="str">
        <f>VLOOKUP(B3164,'大货清单（不定期按GOMS更新）'!A:F,6,FALSE)</f>
        <v>PHASEOUT</v>
      </c>
      <c r="J3164" s="27" t="str">
        <f>VLOOKUP(B3164,'大货清单（不定期按GOMS更新）'!A:K,11,FALSE)</f>
        <v>4.6</v>
      </c>
      <c r="K3164" s="27" t="str">
        <f>VLOOKUP(B3164,'大货清单（不定期按GOMS更新）'!A:N,12,FALSE)</f>
        <v>756</v>
      </c>
      <c r="L3164" s="27" t="str">
        <f>VLOOKUP(B3164,'大货清单（不定期按GOMS更新）'!A:M,13,FALSE)</f>
        <v>157</v>
      </c>
      <c r="M3164" s="27" t="str">
        <f>VLOOKUP(B3164,'大货清单（不定期按GOMS更新）'!A:N,14,FALSE)</f>
        <v>308</v>
      </c>
      <c r="N3164" s="53" t="s">
        <v>1390</v>
      </c>
      <c r="O3164" s="27">
        <f>IFERROR(VLOOKUP(N3164,'散件迭代（不定期更新）'!C:J,8,FALSE),0)</f>
        <v>0</v>
      </c>
      <c r="P3164" s="27" t="str">
        <f>IFERROR(VLOOKUP(N3164,'散件（更新）'!B:H,3,FALSE),0)</f>
        <v>206-1873-2333</v>
      </c>
      <c r="Q3164" s="27" t="str">
        <f>VLOOKUP(N3164,'散件（更新）'!B:H,2,FALSE)</f>
        <v>114-18732333</v>
      </c>
      <c r="R3164" s="27" t="str">
        <f>VLOOKUP(N3164,'散件（更新）'!B:H,7,FALSE)</f>
        <v>[EHA]Power brush release button + spring</v>
      </c>
      <c r="S3164" s="27" t="str">
        <f>VLOOKUP(N3164,'散件（更新）'!B:E,4,FALSE)</f>
        <v>https://tineco-yxzt.oss-accelerate.aliyuncs.com/20231219/9VSRB121100_1702948075363.png</v>
      </c>
      <c r="T3164" s="27" t="s">
        <v>8759</v>
      </c>
      <c r="U3164" s="28" t="str">
        <f>VLOOKUP(N3164,'散件（更新）'!B:G,6,FALSE)</f>
        <v>释放按钮+弹簧组件（散件专用）</v>
      </c>
      <c r="V3164" s="28" t="str">
        <f>VLOOKUP(N3164,'散件（更新）'!B:I,8,FALSE)</f>
        <v>6972200197429</v>
      </c>
    </row>
    <row r="3165" spans="1:22">
      <c r="A3165" s="57">
        <v>46169</v>
      </c>
      <c r="B3165" s="53" t="s">
        <v>171</v>
      </c>
      <c r="C3165" s="27" t="str">
        <f>VLOOKUP(B3165,'大货清单（不定期按GOMS更新）'!A:H,8,0)</f>
        <v>107-19790006</v>
      </c>
      <c r="D3165" s="27" t="str">
        <f>VLOOKUP(B3165,'大货清单（不定期按GOMS更新）'!A:C,3,0)</f>
        <v>ZB1979-06</v>
      </c>
      <c r="E3165" s="27" t="str">
        <f>VLOOKUP(B3165,'大货清单（不定期按GOMS更新）'!A:H,4,0)</f>
        <v>ES,IT,FR,DE,PL,NL,CH,UA,CZ</v>
      </c>
      <c r="F3165" s="27" t="str">
        <f>VLOOKUP(B3165,'大货清单（不定期按GOMS更新）'!A:H,2,0)</f>
        <v>PURE ONE X Essentials</v>
      </c>
      <c r="G3165" s="28" t="str">
        <f>VLOOKUP(B3165,'大货清单（不定期按GOMS更新）'!A:I,9,FALSE)</f>
        <v>6972200198211,	 6972200198211</v>
      </c>
      <c r="H3165" s="27" t="str">
        <f>VLOOKUP(B3165,'大货清单（不定期按GOMS更新）'!A:H,7,0)</f>
        <v>White&amp;Black</v>
      </c>
      <c r="I3165" s="27" t="str">
        <f>VLOOKUP(B3165,'大货清单（不定期按GOMS更新）'!A:F,6,FALSE)</f>
        <v>PHASEOUT</v>
      </c>
      <c r="J3165" s="27" t="str">
        <f>VLOOKUP(B3165,'大货清单（不定期按GOMS更新）'!A:K,11,FALSE)</f>
        <v>4.6</v>
      </c>
      <c r="K3165" s="27" t="str">
        <f>VLOOKUP(B3165,'大货清单（不定期按GOMS更新）'!A:N,12,FALSE)</f>
        <v>756</v>
      </c>
      <c r="L3165" s="27" t="str">
        <f>VLOOKUP(B3165,'大货清单（不定期按GOMS更新）'!A:M,13,FALSE)</f>
        <v>157</v>
      </c>
      <c r="M3165" s="27" t="str">
        <f>VLOOKUP(B3165,'大货清单（不定期按GOMS更新）'!A:N,14,FALSE)</f>
        <v>308</v>
      </c>
      <c r="N3165" s="53" t="s">
        <v>1225</v>
      </c>
      <c r="O3165" s="27">
        <f>IFERROR(VLOOKUP(N3165,'散件迭代（不定期更新）'!C:J,8,FALSE),0)</f>
        <v>0</v>
      </c>
      <c r="P3165" s="27" t="str">
        <f>IFERROR(VLOOKUP(N3165,'散件（更新）'!B:H,3,FALSE),0)</f>
        <v>206-1756-0099</v>
      </c>
      <c r="Q3165" s="27" t="str">
        <f>VLOOKUP(N3165,'散件（更新）'!B:H,2,FALSE)</f>
        <v>114-17560099</v>
      </c>
      <c r="R3165" s="27" t="str">
        <f>VLOOKUP(N3165,'散件（更新）'!B:H,7,FALSE)</f>
        <v>Repair Wheel</v>
      </c>
      <c r="S3165" s="27" t="str">
        <f>VLOOKUP(N3165,'散件（更新）'!B:E,4,FALSE)</f>
        <v>https://tineco-yxzt.oss-accelerate.aliyuncs.com/20231219/9VSRW100200_1702948075442.png</v>
      </c>
      <c r="T3165" s="27" t="s">
        <v>8759</v>
      </c>
      <c r="U3165" s="28" t="str">
        <f>VLOOKUP(N3165,'散件（更新）'!B:G,6,FALSE)</f>
        <v>地刷小轮+小轮轴组件</v>
      </c>
      <c r="V3165" s="28" t="str">
        <f>VLOOKUP(N3165,'散件（更新）'!B:I,8,FALSE)</f>
        <v>6972200194046</v>
      </c>
    </row>
    <row r="3166" spans="1:22">
      <c r="A3166" s="57">
        <v>46169</v>
      </c>
      <c r="B3166" s="53" t="s">
        <v>171</v>
      </c>
      <c r="C3166" s="27" t="str">
        <f>VLOOKUP(B3166,'大货清单（不定期按GOMS更新）'!A:H,8,0)</f>
        <v>107-19790006</v>
      </c>
      <c r="D3166" s="27" t="str">
        <f>VLOOKUP(B3166,'大货清单（不定期按GOMS更新）'!A:C,3,0)</f>
        <v>ZB1979-06</v>
      </c>
      <c r="E3166" s="27" t="str">
        <f>VLOOKUP(B3166,'大货清单（不定期按GOMS更新）'!A:H,4,0)</f>
        <v>ES,IT,FR,DE,PL,NL,CH,UA,CZ</v>
      </c>
      <c r="F3166" s="27" t="str">
        <f>VLOOKUP(B3166,'大货清单（不定期按GOMS更新）'!A:H,2,0)</f>
        <v>PURE ONE X Essentials</v>
      </c>
      <c r="G3166" s="28" t="str">
        <f>VLOOKUP(B3166,'大货清单（不定期按GOMS更新）'!A:I,9,FALSE)</f>
        <v>6972200198211,	 6972200198211</v>
      </c>
      <c r="H3166" s="27" t="str">
        <f>VLOOKUP(B3166,'大货清单（不定期按GOMS更新）'!A:H,7,0)</f>
        <v>White&amp;Black</v>
      </c>
      <c r="I3166" s="27" t="str">
        <f>VLOOKUP(B3166,'大货清单（不定期按GOMS更新）'!A:F,6,FALSE)</f>
        <v>PHASEOUT</v>
      </c>
      <c r="J3166" s="27" t="str">
        <f>VLOOKUP(B3166,'大货清单（不定期按GOMS更新）'!A:K,11,FALSE)</f>
        <v>4.6</v>
      </c>
      <c r="K3166" s="27" t="str">
        <f>VLOOKUP(B3166,'大货清单（不定期按GOMS更新）'!A:N,12,FALSE)</f>
        <v>756</v>
      </c>
      <c r="L3166" s="27" t="str">
        <f>VLOOKUP(B3166,'大货清单（不定期按GOMS更新）'!A:M,13,FALSE)</f>
        <v>157</v>
      </c>
      <c r="M3166" s="27" t="str">
        <f>VLOOKUP(B3166,'大货清单（不定期按GOMS更新）'!A:N,14,FALSE)</f>
        <v>308</v>
      </c>
      <c r="N3166" s="53" t="s">
        <v>338</v>
      </c>
      <c r="O3166" s="27" t="str">
        <f>IFERROR(VLOOKUP(N3166,'散件迭代（不定期更新）'!C:J,8,FALSE),0)</f>
        <v>A42</v>
      </c>
      <c r="P3166" s="27" t="str">
        <f>IFERROR(VLOOKUP(N3166,'散件（更新）'!B:H,3,FALSE),0)</f>
        <v>206-1873-0209</v>
      </c>
      <c r="Q3166" s="27" t="str">
        <f>VLOOKUP(N3166,'散件（更新）'!B:H,2,FALSE)</f>
        <v>114-18730209</v>
      </c>
      <c r="R3166" s="27" t="str">
        <f>VLOOKUP(N3166,'散件（更新）'!B:H,7,FALSE)</f>
        <v>Crevice Tool</v>
      </c>
      <c r="S3166" s="27" t="str">
        <f>VLOOKUP(N3166,'散件（更新）'!B:E,4,FALSE)</f>
        <v>https://tineco-yxzt.oss-accelerate.aliyuncs.com/product/114-18730209.png</v>
      </c>
      <c r="T3166" s="27" t="s">
        <v>8759</v>
      </c>
      <c r="U3166" s="28" t="str">
        <f>VLOOKUP(N3166,'散件（更新）'!B:G,6,FALSE)</f>
        <v>扁吸组件</v>
      </c>
      <c r="V3166" s="28" t="str">
        <f>VLOOKUP(N3166,'散件（更新）'!B:I,8,FALSE)</f>
        <v>6972200191496</v>
      </c>
    </row>
    <row r="3167" spans="1:22">
      <c r="A3167" s="57">
        <v>46169</v>
      </c>
      <c r="B3167" s="53" t="s">
        <v>171</v>
      </c>
      <c r="C3167" s="27" t="str">
        <f>VLOOKUP(B3167,'大货清单（不定期按GOMS更新）'!A:H,8,0)</f>
        <v>107-19790006</v>
      </c>
      <c r="D3167" s="27" t="str">
        <f>VLOOKUP(B3167,'大货清单（不定期按GOMS更新）'!A:C,3,0)</f>
        <v>ZB1979-06</v>
      </c>
      <c r="E3167" s="27" t="str">
        <f>VLOOKUP(B3167,'大货清单（不定期按GOMS更新）'!A:H,4,0)</f>
        <v>ES,IT,FR,DE,PL,NL,CH,UA,CZ</v>
      </c>
      <c r="F3167" s="27" t="str">
        <f>VLOOKUP(B3167,'大货清单（不定期按GOMS更新）'!A:H,2,0)</f>
        <v>PURE ONE X Essentials</v>
      </c>
      <c r="G3167" s="28" t="str">
        <f>VLOOKUP(B3167,'大货清单（不定期按GOMS更新）'!A:I,9,FALSE)</f>
        <v>6972200198211,	 6972200198211</v>
      </c>
      <c r="H3167" s="27" t="str">
        <f>VLOOKUP(B3167,'大货清单（不定期按GOMS更新）'!A:H,7,0)</f>
        <v>White&amp;Black</v>
      </c>
      <c r="I3167" s="27" t="str">
        <f>VLOOKUP(B3167,'大货清单（不定期按GOMS更新）'!A:F,6,FALSE)</f>
        <v>PHASEOUT</v>
      </c>
      <c r="J3167" s="27" t="str">
        <f>VLOOKUP(B3167,'大货清单（不定期按GOMS更新）'!A:K,11,FALSE)</f>
        <v>4.6</v>
      </c>
      <c r="K3167" s="27" t="str">
        <f>VLOOKUP(B3167,'大货清单（不定期按GOMS更新）'!A:N,12,FALSE)</f>
        <v>756</v>
      </c>
      <c r="L3167" s="27" t="str">
        <f>VLOOKUP(B3167,'大货清单（不定期按GOMS更新）'!A:M,13,FALSE)</f>
        <v>157</v>
      </c>
      <c r="M3167" s="27" t="str">
        <f>VLOOKUP(B3167,'大货清单（不定期按GOMS更新）'!A:N,14,FALSE)</f>
        <v>308</v>
      </c>
      <c r="N3167" s="53" t="s">
        <v>1417</v>
      </c>
      <c r="O3167" s="27">
        <f>IFERROR(VLOOKUP(N3167,'散件迭代（不定期更新）'!C:J,8,FALSE),0)</f>
        <v>0</v>
      </c>
      <c r="P3167" s="27" t="str">
        <f>IFERROR(VLOOKUP(N3167,'散件（更新）'!B:H,3,FALSE),0)</f>
        <v>206-1979-0208</v>
      </c>
      <c r="Q3167" s="27" t="str">
        <f>VLOOKUP(N3167,'散件（更新）'!B:H,2,FALSE)</f>
        <v>114-19790208</v>
      </c>
      <c r="R3167" s="27" t="str">
        <f>VLOOKUP(N3167,'散件（更新）'!B:H,7,FALSE)</f>
        <v>Tube Assembly</v>
      </c>
      <c r="S3167" s="27" t="str">
        <f>VLOOKUP(N3167,'散件（更新）'!B:E,4,FALSE)</f>
        <v>https://tineco-yxzt.oss-accelerate.aliyuncs.com/product/114-19790208.jpg</v>
      </c>
      <c r="T3167" s="27" t="s">
        <v>8759</v>
      </c>
      <c r="U3167" s="28" t="str">
        <f>VLOOKUP(N3167,'散件（更新）'!B:G,6,FALSE)</f>
        <v>铝管组件（黑色）</v>
      </c>
      <c r="V3167" s="28" t="str">
        <f>VLOOKUP(N3167,'散件（更新）'!B:I,8,FALSE)</f>
        <v>6972200192929</v>
      </c>
    </row>
    <row r="3168" spans="1:22">
      <c r="A3168" s="57">
        <v>46169</v>
      </c>
      <c r="B3168" s="53" t="s">
        <v>3384</v>
      </c>
      <c r="C3168" s="27" t="str">
        <f>VLOOKUP(B3168,'大货清单（不定期按GOMS更新）'!A:H,8,0)</f>
        <v>107-22250101</v>
      </c>
      <c r="D3168" s="27" t="str">
        <f>VLOOKUP(B3168,'大货清单（不定期按GOMS更新）'!A:C,3,0)</f>
        <v>ZB2225A-01</v>
      </c>
      <c r="E3168" s="27" t="str">
        <f>VLOOKUP(B3168,'大货清单（不定期按GOMS更新）'!A:H,4,0)</f>
        <v>IT,FR,DE,NL,PL,SE,BE,ES</v>
      </c>
      <c r="F3168" s="27" t="str">
        <f>VLOOKUP(B3168,'大货清单（不定期按GOMS更新）'!A:H,2,0)</f>
        <v>PURE ONE STATION</v>
      </c>
      <c r="G3168" s="28" t="str">
        <f>VLOOKUP(B3168,'大货清单（不定期按GOMS更新）'!A:I,9,FALSE)</f>
        <v>6974950103507,	 6974950103507</v>
      </c>
      <c r="H3168" s="27" t="str">
        <f>VLOOKUP(B3168,'大货清单（不定期按GOMS更新）'!A:H,7,0)</f>
        <v>WHITE</v>
      </c>
      <c r="I3168" s="27" t="str">
        <f>VLOOKUP(B3168,'大货清单（不定期按GOMS更新）'!A:F,6,FALSE)</f>
        <v>PHASEOUT</v>
      </c>
      <c r="J3168" s="27" t="str">
        <f>VLOOKUP(B3168,'大货清单（不定期按GOMS更新）'!A:K,11,FALSE)</f>
        <v>13</v>
      </c>
      <c r="K3168" s="27" t="str">
        <f>VLOOKUP(B3168,'大货清单（不定期按GOMS更新）'!A:N,12,FALSE)</f>
        <v>813</v>
      </c>
      <c r="L3168" s="27" t="str">
        <f>VLOOKUP(B3168,'大货清单（不定期按GOMS更新）'!A:M,13,FALSE)</f>
        <v>380</v>
      </c>
      <c r="M3168" s="27" t="str">
        <f>VLOOKUP(B3168,'大货清单（不定期按GOMS更新）'!A:N,14,FALSE)</f>
        <v>324</v>
      </c>
      <c r="N3168" s="53" t="s">
        <v>252</v>
      </c>
      <c r="O3168" s="27">
        <f>IFERROR(VLOOKUP(N3168,'散件迭代（不定期更新）'!C:J,8,FALSE),0)</f>
        <v>0</v>
      </c>
      <c r="P3168" s="27" t="str">
        <f>IFERROR(VLOOKUP(N3168,'散件（更新）'!B:H,3,FALSE),0)</f>
        <v>206-1769-0233</v>
      </c>
      <c r="Q3168" s="27" t="str">
        <f>VLOOKUP(N3168,'散件（更新）'!B:H,2,FALSE)</f>
        <v>114-17690233</v>
      </c>
      <c r="R3168" s="27" t="str">
        <f>VLOOKUP(N3168,'散件（更新）'!B:H,7,FALSE)</f>
        <v>Hair cleaning tool</v>
      </c>
      <c r="S3168" s="27" t="str">
        <f>VLOOKUP(N3168,'散件（更新）'!B:E,4,FALSE)</f>
        <v>https://tineco-yxzt.oss-accelerate.aliyuncs.com/product/114-17690233.png</v>
      </c>
      <c r="T3168" s="27" t="s">
        <v>8759</v>
      </c>
      <c r="U3168" s="28" t="str">
        <f>VLOOKUP(N3168,'散件（更新）'!B:G,6,FALSE)</f>
        <v>ZB1769B 清洁刷植毛组件</v>
      </c>
      <c r="V3168" s="28" t="str">
        <f>VLOOKUP(N3168,'散件（更新）'!B:I,8,FALSE)</f>
        <v>6972200191151</v>
      </c>
    </row>
    <row r="3169" spans="1:22">
      <c r="A3169" s="57">
        <v>46169</v>
      </c>
      <c r="B3169" s="53" t="s">
        <v>3384</v>
      </c>
      <c r="C3169" s="27" t="str">
        <f>VLOOKUP(B3169,'大货清单（不定期按GOMS更新）'!A:H,8,0)</f>
        <v>107-22250101</v>
      </c>
      <c r="D3169" s="27" t="str">
        <f>VLOOKUP(B3169,'大货清单（不定期按GOMS更新）'!A:C,3,0)</f>
        <v>ZB2225A-01</v>
      </c>
      <c r="E3169" s="27" t="str">
        <f>VLOOKUP(B3169,'大货清单（不定期按GOMS更新）'!A:H,4,0)</f>
        <v>IT,FR,DE,NL,PL,SE,BE,ES</v>
      </c>
      <c r="F3169" s="27" t="str">
        <f>VLOOKUP(B3169,'大货清单（不定期按GOMS更新）'!A:H,2,0)</f>
        <v>PURE ONE STATION</v>
      </c>
      <c r="G3169" s="28" t="str">
        <f>VLOOKUP(B3169,'大货清单（不定期按GOMS更新）'!A:I,9,FALSE)</f>
        <v>6974950103507,	 6974950103507</v>
      </c>
      <c r="H3169" s="27" t="str">
        <f>VLOOKUP(B3169,'大货清单（不定期按GOMS更新）'!A:H,7,0)</f>
        <v>WHITE</v>
      </c>
      <c r="I3169" s="27" t="str">
        <f>VLOOKUP(B3169,'大货清单（不定期按GOMS更新）'!A:F,6,FALSE)</f>
        <v>PHASEOUT</v>
      </c>
      <c r="J3169" s="27" t="str">
        <f>VLOOKUP(B3169,'大货清单（不定期按GOMS更新）'!A:K,11,FALSE)</f>
        <v>13</v>
      </c>
      <c r="K3169" s="27" t="str">
        <f>VLOOKUP(B3169,'大货清单（不定期按GOMS更新）'!A:N,12,FALSE)</f>
        <v>813</v>
      </c>
      <c r="L3169" s="27" t="str">
        <f>VLOOKUP(B3169,'大货清单（不定期按GOMS更新）'!A:M,13,FALSE)</f>
        <v>380</v>
      </c>
      <c r="M3169" s="27" t="str">
        <f>VLOOKUP(B3169,'大货清单（不定期按GOMS更新）'!A:N,14,FALSE)</f>
        <v>324</v>
      </c>
      <c r="N3169" s="53" t="s">
        <v>1372</v>
      </c>
      <c r="O3169" s="27" t="str">
        <f>IFERROR(VLOOKUP(N3169,'散件迭代（不定期更新）'!C:J,8,FALSE),0)</f>
        <v>A44</v>
      </c>
      <c r="P3169" s="27" t="str">
        <f>IFERROR(VLOOKUP(N3169,'散件（更新）'!B:H,3,FALSE),0)</f>
        <v>206-1873-0208</v>
      </c>
      <c r="Q3169" s="27" t="str">
        <f>VLOOKUP(N3169,'散件（更新）'!B:H,2,FALSE)</f>
        <v>114-18730208</v>
      </c>
      <c r="R3169" s="27" t="str">
        <f>VLOOKUP(N3169,'散件（更新）'!B:H,7,FALSE)</f>
        <v>2-in-1 dusting brush</v>
      </c>
      <c r="S3169" s="27" t="str">
        <f>VLOOKUP(N3169,'散件（更新）'!B:E,4,FALSE)</f>
        <v>https://tineco-yxzt.oss-accelerate.aliyuncs.com/product/114-18730208.png</v>
      </c>
      <c r="T3169" s="27" t="s">
        <v>8759</v>
      </c>
      <c r="U3169" s="28" t="str">
        <f>VLOOKUP(N3169,'散件（更新）'!B:G,6,FALSE)</f>
        <v>组合刷组件</v>
      </c>
      <c r="V3169" s="28" t="str">
        <f>VLOOKUP(N3169,'散件（更新）'!B:I,8,FALSE)</f>
        <v>6972200191502</v>
      </c>
    </row>
    <row r="3170" spans="1:22">
      <c r="A3170" s="57">
        <v>46169</v>
      </c>
      <c r="B3170" s="53" t="s">
        <v>3384</v>
      </c>
      <c r="C3170" s="27" t="str">
        <f>VLOOKUP(B3170,'大货清单（不定期按GOMS更新）'!A:H,8,0)</f>
        <v>107-22250101</v>
      </c>
      <c r="D3170" s="27" t="str">
        <f>VLOOKUP(B3170,'大货清单（不定期按GOMS更新）'!A:C,3,0)</f>
        <v>ZB2225A-01</v>
      </c>
      <c r="E3170" s="27" t="str">
        <f>VLOOKUP(B3170,'大货清单（不定期按GOMS更新）'!A:H,4,0)</f>
        <v>IT,FR,DE,NL,PL,SE,BE,ES</v>
      </c>
      <c r="F3170" s="27" t="str">
        <f>VLOOKUP(B3170,'大货清单（不定期按GOMS更新）'!A:H,2,0)</f>
        <v>PURE ONE STATION</v>
      </c>
      <c r="G3170" s="28" t="str">
        <f>VLOOKUP(B3170,'大货清单（不定期按GOMS更新）'!A:I,9,FALSE)</f>
        <v>6974950103507,	 6974950103507</v>
      </c>
      <c r="H3170" s="27" t="str">
        <f>VLOOKUP(B3170,'大货清单（不定期按GOMS更新）'!A:H,7,0)</f>
        <v>WHITE</v>
      </c>
      <c r="I3170" s="27" t="str">
        <f>VLOOKUP(B3170,'大货清单（不定期按GOMS更新）'!A:F,6,FALSE)</f>
        <v>PHASEOUT</v>
      </c>
      <c r="J3170" s="27" t="str">
        <f>VLOOKUP(B3170,'大货清单（不定期按GOMS更新）'!A:K,11,FALSE)</f>
        <v>13</v>
      </c>
      <c r="K3170" s="27" t="str">
        <f>VLOOKUP(B3170,'大货清单（不定期按GOMS更新）'!A:N,12,FALSE)</f>
        <v>813</v>
      </c>
      <c r="L3170" s="27" t="str">
        <f>VLOOKUP(B3170,'大货清单（不定期按GOMS更新）'!A:M,13,FALSE)</f>
        <v>380</v>
      </c>
      <c r="M3170" s="27" t="str">
        <f>VLOOKUP(B3170,'大货清单（不定期按GOMS更新）'!A:N,14,FALSE)</f>
        <v>324</v>
      </c>
      <c r="N3170" s="53" t="s">
        <v>1683</v>
      </c>
      <c r="O3170" s="27">
        <f>IFERROR(VLOOKUP(N3170,'散件迭代（不定期更新）'!C:J,8,FALSE),0)</f>
        <v>0</v>
      </c>
      <c r="P3170" s="27" t="str">
        <f>IFERROR(VLOOKUP(N3170,'散件（更新）'!B:H,3,FALSE),0)</f>
        <v>/</v>
      </c>
      <c r="Q3170" s="27" t="str">
        <f>VLOOKUP(N3170,'散件（更新）'!B:H,2,FALSE)</f>
        <v>114-22010401</v>
      </c>
      <c r="R3170" s="27" t="str">
        <f>VLOOKUP(N3170,'散件（更新）'!B:H,7,FALSE)</f>
        <v>Mini Power Brush</v>
      </c>
      <c r="S3170" s="27" t="str">
        <f>VLOOKUP(N3170,'散件（更新）'!B:E,4,FALSE)</f>
        <v>https://tineco-yxzt.oss-accelerate.aliyuncs.com/20231219/9VSBM170000_1702948062016.png</v>
      </c>
      <c r="T3170" s="27" t="s">
        <v>8759</v>
      </c>
      <c r="U3170" s="28" t="str">
        <f>VLOOKUP(N3170,'散件（更新）'!B:G,6,FALSE)</f>
        <v>FB2207小电动3pin</v>
      </c>
      <c r="V3170" s="28">
        <f>VLOOKUP(N3170,'散件（更新）'!B:I,8,FALSE)</f>
        <v>6974950101824</v>
      </c>
    </row>
    <row r="3171" spans="1:22">
      <c r="A3171" s="57">
        <v>46169</v>
      </c>
      <c r="B3171" s="53" t="s">
        <v>3384</v>
      </c>
      <c r="C3171" s="27" t="str">
        <f>VLOOKUP(B3171,'大货清单（不定期按GOMS更新）'!A:H,8,0)</f>
        <v>107-22250101</v>
      </c>
      <c r="D3171" s="27" t="str">
        <f>VLOOKUP(B3171,'大货清单（不定期按GOMS更新）'!A:C,3,0)</f>
        <v>ZB2225A-01</v>
      </c>
      <c r="E3171" s="27" t="str">
        <f>VLOOKUP(B3171,'大货清单（不定期按GOMS更新）'!A:H,4,0)</f>
        <v>IT,FR,DE,NL,PL,SE,BE,ES</v>
      </c>
      <c r="F3171" s="27" t="str">
        <f>VLOOKUP(B3171,'大货清单（不定期按GOMS更新）'!A:H,2,0)</f>
        <v>PURE ONE STATION</v>
      </c>
      <c r="G3171" s="28" t="str">
        <f>VLOOKUP(B3171,'大货清单（不定期按GOMS更新）'!A:I,9,FALSE)</f>
        <v>6974950103507,	 6974950103507</v>
      </c>
      <c r="H3171" s="27" t="str">
        <f>VLOOKUP(B3171,'大货清单（不定期按GOMS更新）'!A:H,7,0)</f>
        <v>WHITE</v>
      </c>
      <c r="I3171" s="27" t="str">
        <f>VLOOKUP(B3171,'大货清单（不定期按GOMS更新）'!A:F,6,FALSE)</f>
        <v>PHASEOUT</v>
      </c>
      <c r="J3171" s="27" t="str">
        <f>VLOOKUP(B3171,'大货清单（不定期按GOMS更新）'!A:K,11,FALSE)</f>
        <v>13</v>
      </c>
      <c r="K3171" s="27" t="str">
        <f>VLOOKUP(B3171,'大货清单（不定期按GOMS更新）'!A:N,12,FALSE)</f>
        <v>813</v>
      </c>
      <c r="L3171" s="27" t="str">
        <f>VLOOKUP(B3171,'大货清单（不定期按GOMS更新）'!A:M,13,FALSE)</f>
        <v>380</v>
      </c>
      <c r="M3171" s="27" t="str">
        <f>VLOOKUP(B3171,'大货清单（不定期按GOMS更新）'!A:N,14,FALSE)</f>
        <v>324</v>
      </c>
      <c r="N3171" s="53" t="s">
        <v>1363</v>
      </c>
      <c r="O3171" s="27" t="str">
        <f>IFERROR(VLOOKUP(N3171,'散件迭代（不定期更新）'!C:J,8,FALSE),0)</f>
        <v>A12</v>
      </c>
      <c r="P3171" s="27" t="str">
        <f>IFERROR(VLOOKUP(N3171,'散件（更新）'!B:H,3,FALSE),0)</f>
        <v>206-1873-0010</v>
      </c>
      <c r="Q3171" s="27" t="str">
        <f>VLOOKUP(N3171,'散件（更新）'!B:H,2,FALSE)</f>
        <v>114-18730010</v>
      </c>
      <c r="R3171" s="27" t="str">
        <f>VLOOKUP(N3171,'散件（更新）'!B:H,7,FALSE)</f>
        <v>Accessory Kit</v>
      </c>
      <c r="S3171" s="27" t="str">
        <f>VLOOKUP(N3171,'散件（更新）'!B:E,4,FALSE)</f>
        <v>https://tineco-yxzt.oss-accelerate.aliyuncs.com/product/114-18730010.jpg</v>
      </c>
      <c r="T3171" s="27" t="s">
        <v>8759</v>
      </c>
      <c r="U3171" s="28" t="str">
        <f>VLOOKUP(N3171,'散件（更新）'!B:G,6,FALSE)</f>
        <v>附件套装(家电刷组件+伸缩扁吸组件+转折管组件+伸缩软管组件)</v>
      </c>
      <c r="V3171" s="28" t="str">
        <f>VLOOKUP(N3171,'散件（更新）'!B:I,8,FALSE)</f>
        <v>6972200191519</v>
      </c>
    </row>
    <row r="3172" spans="1:22">
      <c r="A3172" s="57">
        <v>46169</v>
      </c>
      <c r="B3172" s="53" t="s">
        <v>3384</v>
      </c>
      <c r="C3172" s="27" t="str">
        <f>VLOOKUP(B3172,'大货清单（不定期按GOMS更新）'!A:H,8,0)</f>
        <v>107-22250101</v>
      </c>
      <c r="D3172" s="27" t="str">
        <f>VLOOKUP(B3172,'大货清单（不定期按GOMS更新）'!A:C,3,0)</f>
        <v>ZB2225A-01</v>
      </c>
      <c r="E3172" s="27" t="str">
        <f>VLOOKUP(B3172,'大货清单（不定期按GOMS更新）'!A:H,4,0)</f>
        <v>IT,FR,DE,NL,PL,SE,BE,ES</v>
      </c>
      <c r="F3172" s="27" t="str">
        <f>VLOOKUP(B3172,'大货清单（不定期按GOMS更新）'!A:H,2,0)</f>
        <v>PURE ONE STATION</v>
      </c>
      <c r="G3172" s="28" t="str">
        <f>VLOOKUP(B3172,'大货清单（不定期按GOMS更新）'!A:I,9,FALSE)</f>
        <v>6974950103507,	 6974950103507</v>
      </c>
      <c r="H3172" s="27" t="str">
        <f>VLOOKUP(B3172,'大货清单（不定期按GOMS更新）'!A:H,7,0)</f>
        <v>WHITE</v>
      </c>
      <c r="I3172" s="27" t="str">
        <f>VLOOKUP(B3172,'大货清单（不定期按GOMS更新）'!A:F,6,FALSE)</f>
        <v>PHASEOUT</v>
      </c>
      <c r="J3172" s="27" t="str">
        <f>VLOOKUP(B3172,'大货清单（不定期按GOMS更新）'!A:K,11,FALSE)</f>
        <v>13</v>
      </c>
      <c r="K3172" s="27" t="str">
        <f>VLOOKUP(B3172,'大货清单（不定期按GOMS更新）'!A:N,12,FALSE)</f>
        <v>813</v>
      </c>
      <c r="L3172" s="27" t="str">
        <f>VLOOKUP(B3172,'大货清单（不定期按GOMS更新）'!A:M,13,FALSE)</f>
        <v>380</v>
      </c>
      <c r="M3172" s="27" t="str">
        <f>VLOOKUP(B3172,'大货清单（不定期按GOMS更新）'!A:N,14,FALSE)</f>
        <v>324</v>
      </c>
      <c r="N3172" s="53" t="s">
        <v>1390</v>
      </c>
      <c r="O3172" s="27">
        <f>IFERROR(VLOOKUP(N3172,'散件迭代（不定期更新）'!C:J,8,FALSE),0)</f>
        <v>0</v>
      </c>
      <c r="P3172" s="27" t="str">
        <f>IFERROR(VLOOKUP(N3172,'散件（更新）'!B:H,3,FALSE),0)</f>
        <v>206-1873-2333</v>
      </c>
      <c r="Q3172" s="27" t="str">
        <f>VLOOKUP(N3172,'散件（更新）'!B:H,2,FALSE)</f>
        <v>114-18732333</v>
      </c>
      <c r="R3172" s="27" t="str">
        <f>VLOOKUP(N3172,'散件（更新）'!B:H,7,FALSE)</f>
        <v>[EHA]Power brush release button + spring</v>
      </c>
      <c r="S3172" s="27" t="str">
        <f>VLOOKUP(N3172,'散件（更新）'!B:E,4,FALSE)</f>
        <v>https://tineco-yxzt.oss-accelerate.aliyuncs.com/20231219/9VSRB121100_1702948075363.png</v>
      </c>
      <c r="T3172" s="27" t="s">
        <v>8759</v>
      </c>
      <c r="U3172" s="28" t="str">
        <f>VLOOKUP(N3172,'散件（更新）'!B:G,6,FALSE)</f>
        <v>释放按钮+弹簧组件（散件专用）</v>
      </c>
      <c r="V3172" s="28" t="str">
        <f>VLOOKUP(N3172,'散件（更新）'!B:I,8,FALSE)</f>
        <v>6972200197429</v>
      </c>
    </row>
    <row r="3173" spans="1:22">
      <c r="A3173" s="57">
        <v>46169</v>
      </c>
      <c r="B3173" s="53" t="s">
        <v>3384</v>
      </c>
      <c r="C3173" s="27" t="str">
        <f>VLOOKUP(B3173,'大货清单（不定期按GOMS更新）'!A:H,8,0)</f>
        <v>107-22250101</v>
      </c>
      <c r="D3173" s="27" t="str">
        <f>VLOOKUP(B3173,'大货清单（不定期按GOMS更新）'!A:C,3,0)</f>
        <v>ZB2225A-01</v>
      </c>
      <c r="E3173" s="27" t="str">
        <f>VLOOKUP(B3173,'大货清单（不定期按GOMS更新）'!A:H,4,0)</f>
        <v>IT,FR,DE,NL,PL,SE,BE,ES</v>
      </c>
      <c r="F3173" s="27" t="str">
        <f>VLOOKUP(B3173,'大货清单（不定期按GOMS更新）'!A:H,2,0)</f>
        <v>PURE ONE STATION</v>
      </c>
      <c r="G3173" s="28" t="str">
        <f>VLOOKUP(B3173,'大货清单（不定期按GOMS更新）'!A:I,9,FALSE)</f>
        <v>6974950103507,	 6974950103507</v>
      </c>
      <c r="H3173" s="27" t="str">
        <f>VLOOKUP(B3173,'大货清单（不定期按GOMS更新）'!A:H,7,0)</f>
        <v>WHITE</v>
      </c>
      <c r="I3173" s="27" t="str">
        <f>VLOOKUP(B3173,'大货清单（不定期按GOMS更新）'!A:F,6,FALSE)</f>
        <v>PHASEOUT</v>
      </c>
      <c r="J3173" s="27" t="str">
        <f>VLOOKUP(B3173,'大货清单（不定期按GOMS更新）'!A:K,11,FALSE)</f>
        <v>13</v>
      </c>
      <c r="K3173" s="27" t="str">
        <f>VLOOKUP(B3173,'大货清单（不定期按GOMS更新）'!A:N,12,FALSE)</f>
        <v>813</v>
      </c>
      <c r="L3173" s="27" t="str">
        <f>VLOOKUP(B3173,'大货清单（不定期按GOMS更新）'!A:M,13,FALSE)</f>
        <v>380</v>
      </c>
      <c r="M3173" s="27" t="str">
        <f>VLOOKUP(B3173,'大货清单（不定期按GOMS更新）'!A:N,14,FALSE)</f>
        <v>324</v>
      </c>
      <c r="N3173" s="53" t="s">
        <v>338</v>
      </c>
      <c r="O3173" s="27" t="str">
        <f>IFERROR(VLOOKUP(N3173,'散件迭代（不定期更新）'!C:J,8,FALSE),0)</f>
        <v>A42</v>
      </c>
      <c r="P3173" s="27" t="str">
        <f>IFERROR(VLOOKUP(N3173,'散件（更新）'!B:H,3,FALSE),0)</f>
        <v>206-1873-0209</v>
      </c>
      <c r="Q3173" s="27" t="str">
        <f>VLOOKUP(N3173,'散件（更新）'!B:H,2,FALSE)</f>
        <v>114-18730209</v>
      </c>
      <c r="R3173" s="27" t="str">
        <f>VLOOKUP(N3173,'散件（更新）'!B:H,7,FALSE)</f>
        <v>Crevice Tool</v>
      </c>
      <c r="S3173" s="27" t="str">
        <f>VLOOKUP(N3173,'散件（更新）'!B:E,4,FALSE)</f>
        <v>https://tineco-yxzt.oss-accelerate.aliyuncs.com/product/114-18730209.png</v>
      </c>
      <c r="T3173" s="27" t="s">
        <v>8759</v>
      </c>
      <c r="U3173" s="28" t="str">
        <f>VLOOKUP(N3173,'散件（更新）'!B:G,6,FALSE)</f>
        <v>扁吸组件</v>
      </c>
      <c r="V3173" s="28" t="str">
        <f>VLOOKUP(N3173,'散件（更新）'!B:I,8,FALSE)</f>
        <v>6972200191496</v>
      </c>
    </row>
    <row r="3174" spans="1:22">
      <c r="A3174" s="57">
        <v>46169</v>
      </c>
      <c r="B3174" s="53" t="s">
        <v>4054</v>
      </c>
      <c r="C3174" s="27" t="str">
        <f>VLOOKUP(B3174,'大货清单（不定期按GOMS更新）'!A:H,8,0)</f>
        <v>107-22251201</v>
      </c>
      <c r="D3174" s="27" t="str">
        <f>VLOOKUP(B3174,'大货清单（不定期按GOMS更新）'!A:C,3,0)</f>
        <v>ZB2225L-01</v>
      </c>
      <c r="E3174" s="27" t="str">
        <f>VLOOKUP(B3174,'大货清单（不定期按GOMS更新）'!A:H,4,0)</f>
        <v>DE,CH,NL,LT,RO,DK</v>
      </c>
      <c r="F3174" s="27" t="str">
        <f>VLOOKUP(B3174,'大货清单（不定期按GOMS更新）'!A:H,2,0)</f>
        <v>PURE ONE AIR PET +</v>
      </c>
      <c r="G3174" s="28">
        <f>VLOOKUP(B3174,'大货清单（不定期按GOMS更新）'!A:I,9,FALSE)</f>
        <v>6974950106416</v>
      </c>
      <c r="H3174" s="27" t="str">
        <f>VLOOKUP(B3174,'大货清单（不定期按GOMS更新）'!A:H,7,0)</f>
        <v>WHITE</v>
      </c>
      <c r="I3174" s="27" t="str">
        <f>VLOOKUP(B3174,'大货清单（不定期按GOMS更新）'!A:F,6,FALSE)</f>
        <v>PHASEOUT</v>
      </c>
      <c r="J3174" s="27" t="str">
        <f>VLOOKUP(B3174,'大货清单（不定期按GOMS更新）'!A:K,11,FALSE)</f>
        <v>5.8</v>
      </c>
      <c r="K3174" s="27" t="str">
        <f>VLOOKUP(B3174,'大货清单（不定期按GOMS更新）'!A:N,12,FALSE)</f>
        <v>742</v>
      </c>
      <c r="L3174" s="27" t="str">
        <f>VLOOKUP(B3174,'大货清单（不定期按GOMS更新）'!A:M,13,FALSE)</f>
        <v>175</v>
      </c>
      <c r="M3174" s="27" t="str">
        <f>VLOOKUP(B3174,'大货清单（不定期按GOMS更新）'!A:N,14,FALSE)</f>
        <v>330</v>
      </c>
      <c r="N3174" s="53" t="s">
        <v>252</v>
      </c>
      <c r="O3174" s="27">
        <f>IFERROR(VLOOKUP(N3174,'散件迭代（不定期更新）'!C:J,8,FALSE),0)</f>
        <v>0</v>
      </c>
      <c r="P3174" s="27" t="str">
        <f>IFERROR(VLOOKUP(N3174,'散件（更新）'!B:H,3,FALSE),0)</f>
        <v>206-1769-0233</v>
      </c>
      <c r="Q3174" s="27" t="str">
        <f>VLOOKUP(N3174,'散件（更新）'!B:H,2,FALSE)</f>
        <v>114-17690233</v>
      </c>
      <c r="R3174" s="27" t="str">
        <f>VLOOKUP(N3174,'散件（更新）'!B:H,7,FALSE)</f>
        <v>Hair cleaning tool</v>
      </c>
      <c r="S3174" s="27" t="str">
        <f>VLOOKUP(N3174,'散件（更新）'!B:E,4,FALSE)</f>
        <v>https://tineco-yxzt.oss-accelerate.aliyuncs.com/product/114-17690233.png</v>
      </c>
      <c r="T3174" s="27" t="s">
        <v>8759</v>
      </c>
      <c r="U3174" s="28" t="str">
        <f>VLOOKUP(N3174,'散件（更新）'!B:G,6,FALSE)</f>
        <v>ZB1769B 清洁刷植毛组件</v>
      </c>
      <c r="V3174" s="28" t="str">
        <f>VLOOKUP(N3174,'散件（更新）'!B:I,8,FALSE)</f>
        <v>6972200191151</v>
      </c>
    </row>
    <row r="3175" spans="1:22">
      <c r="A3175" s="57">
        <v>46169</v>
      </c>
      <c r="B3175" s="53" t="s">
        <v>4054</v>
      </c>
      <c r="C3175" s="27" t="str">
        <f>VLOOKUP(B3175,'大货清单（不定期按GOMS更新）'!A:H,8,0)</f>
        <v>107-22251201</v>
      </c>
      <c r="D3175" s="27" t="str">
        <f>VLOOKUP(B3175,'大货清单（不定期按GOMS更新）'!A:C,3,0)</f>
        <v>ZB2225L-01</v>
      </c>
      <c r="E3175" s="27" t="str">
        <f>VLOOKUP(B3175,'大货清单（不定期按GOMS更新）'!A:H,4,0)</f>
        <v>DE,CH,NL,LT,RO,DK</v>
      </c>
      <c r="F3175" s="27" t="str">
        <f>VLOOKUP(B3175,'大货清单（不定期按GOMS更新）'!A:H,2,0)</f>
        <v>PURE ONE AIR PET +</v>
      </c>
      <c r="G3175" s="28">
        <f>VLOOKUP(B3175,'大货清单（不定期按GOMS更新）'!A:I,9,FALSE)</f>
        <v>6974950106416</v>
      </c>
      <c r="H3175" s="27" t="str">
        <f>VLOOKUP(B3175,'大货清单（不定期按GOMS更新）'!A:H,7,0)</f>
        <v>WHITE</v>
      </c>
      <c r="I3175" s="27" t="str">
        <f>VLOOKUP(B3175,'大货清单（不定期按GOMS更新）'!A:F,6,FALSE)</f>
        <v>PHASEOUT</v>
      </c>
      <c r="J3175" s="27" t="str">
        <f>VLOOKUP(B3175,'大货清单（不定期按GOMS更新）'!A:K,11,FALSE)</f>
        <v>5.8</v>
      </c>
      <c r="K3175" s="27" t="str">
        <f>VLOOKUP(B3175,'大货清单（不定期按GOMS更新）'!A:N,12,FALSE)</f>
        <v>742</v>
      </c>
      <c r="L3175" s="27" t="str">
        <f>VLOOKUP(B3175,'大货清单（不定期按GOMS更新）'!A:M,13,FALSE)</f>
        <v>175</v>
      </c>
      <c r="M3175" s="27" t="str">
        <f>VLOOKUP(B3175,'大货清单（不定期按GOMS更新）'!A:N,14,FALSE)</f>
        <v>330</v>
      </c>
      <c r="N3175" s="53" t="s">
        <v>3776</v>
      </c>
      <c r="O3175" s="27">
        <f>IFERROR(VLOOKUP(N3175,'散件迭代（不定期更新）'!C:J,8,FALSE),0)</f>
        <v>0</v>
      </c>
      <c r="P3175" s="27" t="str">
        <f>IFERROR(VLOOKUP(N3175,'散件（更新）'!B:H,3,FALSE),0)</f>
        <v>/</v>
      </c>
      <c r="Q3175" s="27" t="str">
        <f>VLOOKUP(N3175,'散件（更新）'!B:H,2,FALSE)</f>
        <v>114-22250301</v>
      </c>
      <c r="R3175" s="27" t="str">
        <f>VLOOKUP(N3175,'散件（更新）'!B:H,7,FALSE)</f>
        <v>HEPA &amp; Cover Assembly</v>
      </c>
      <c r="S3175" s="27" t="str">
        <f>VLOOKUP(N3175,'散件（更新）'!B:E,4,FALSE)</f>
        <v>https://tineco-yxzt.oss-accelerate.aliyuncs.com/20231227/9VSAC1B0000_1703640269301.png</v>
      </c>
      <c r="T3175" s="27" t="s">
        <v>8759</v>
      </c>
      <c r="U3175" s="28" t="str">
        <f>VLOOKUP(N3175,'散件（更新）'!B:G,6,FALSE)</f>
        <v>HEPA组件</v>
      </c>
      <c r="V3175" s="28">
        <f>VLOOKUP(N3175,'散件（更新）'!B:I,8,FALSE)</f>
        <v>6974950103347</v>
      </c>
    </row>
    <row r="3176" spans="1:22">
      <c r="A3176" s="57">
        <v>46169</v>
      </c>
      <c r="B3176" s="53" t="s">
        <v>4054</v>
      </c>
      <c r="C3176" s="27" t="str">
        <f>VLOOKUP(B3176,'大货清单（不定期按GOMS更新）'!A:H,8,0)</f>
        <v>107-22251201</v>
      </c>
      <c r="D3176" s="27" t="str">
        <f>VLOOKUP(B3176,'大货清单（不定期按GOMS更新）'!A:C,3,0)</f>
        <v>ZB2225L-01</v>
      </c>
      <c r="E3176" s="27" t="str">
        <f>VLOOKUP(B3176,'大货清单（不定期按GOMS更新）'!A:H,4,0)</f>
        <v>DE,CH,NL,LT,RO,DK</v>
      </c>
      <c r="F3176" s="27" t="str">
        <f>VLOOKUP(B3176,'大货清单（不定期按GOMS更新）'!A:H,2,0)</f>
        <v>PURE ONE AIR PET +</v>
      </c>
      <c r="G3176" s="28">
        <f>VLOOKUP(B3176,'大货清单（不定期按GOMS更新）'!A:I,9,FALSE)</f>
        <v>6974950106416</v>
      </c>
      <c r="H3176" s="27" t="str">
        <f>VLOOKUP(B3176,'大货清单（不定期按GOMS更新）'!A:H,7,0)</f>
        <v>WHITE</v>
      </c>
      <c r="I3176" s="27" t="str">
        <f>VLOOKUP(B3176,'大货清单（不定期按GOMS更新）'!A:F,6,FALSE)</f>
        <v>PHASEOUT</v>
      </c>
      <c r="J3176" s="27" t="str">
        <f>VLOOKUP(B3176,'大货清单（不定期按GOMS更新）'!A:K,11,FALSE)</f>
        <v>5.8</v>
      </c>
      <c r="K3176" s="27" t="str">
        <f>VLOOKUP(B3176,'大货清单（不定期按GOMS更新）'!A:N,12,FALSE)</f>
        <v>742</v>
      </c>
      <c r="L3176" s="27" t="str">
        <f>VLOOKUP(B3176,'大货清单（不定期按GOMS更新）'!A:M,13,FALSE)</f>
        <v>175</v>
      </c>
      <c r="M3176" s="27" t="str">
        <f>VLOOKUP(B3176,'大货清单（不定期按GOMS更新）'!A:N,14,FALSE)</f>
        <v>330</v>
      </c>
      <c r="N3176" s="53" t="s">
        <v>1372</v>
      </c>
      <c r="O3176" s="27" t="str">
        <f>IFERROR(VLOOKUP(N3176,'散件迭代（不定期更新）'!C:J,8,FALSE),0)</f>
        <v>A44</v>
      </c>
      <c r="P3176" s="27" t="str">
        <f>IFERROR(VLOOKUP(N3176,'散件（更新）'!B:H,3,FALSE),0)</f>
        <v>206-1873-0208</v>
      </c>
      <c r="Q3176" s="27" t="str">
        <f>VLOOKUP(N3176,'散件（更新）'!B:H,2,FALSE)</f>
        <v>114-18730208</v>
      </c>
      <c r="R3176" s="27" t="str">
        <f>VLOOKUP(N3176,'散件（更新）'!B:H,7,FALSE)</f>
        <v>2-in-1 dusting brush</v>
      </c>
      <c r="S3176" s="27" t="str">
        <f>VLOOKUP(N3176,'散件（更新）'!B:E,4,FALSE)</f>
        <v>https://tineco-yxzt.oss-accelerate.aliyuncs.com/product/114-18730208.png</v>
      </c>
      <c r="T3176" s="27" t="s">
        <v>8759</v>
      </c>
      <c r="U3176" s="28" t="str">
        <f>VLOOKUP(N3176,'散件（更新）'!B:G,6,FALSE)</f>
        <v>组合刷组件</v>
      </c>
      <c r="V3176" s="28" t="str">
        <f>VLOOKUP(N3176,'散件（更新）'!B:I,8,FALSE)</f>
        <v>6972200191502</v>
      </c>
    </row>
    <row r="3177" spans="1:22">
      <c r="A3177" s="57">
        <v>46169</v>
      </c>
      <c r="B3177" s="53" t="s">
        <v>4054</v>
      </c>
      <c r="C3177" s="27" t="str">
        <f>VLOOKUP(B3177,'大货清单（不定期按GOMS更新）'!A:H,8,0)</f>
        <v>107-22251201</v>
      </c>
      <c r="D3177" s="27" t="str">
        <f>VLOOKUP(B3177,'大货清单（不定期按GOMS更新）'!A:C,3,0)</f>
        <v>ZB2225L-01</v>
      </c>
      <c r="E3177" s="27" t="str">
        <f>VLOOKUP(B3177,'大货清单（不定期按GOMS更新）'!A:H,4,0)</f>
        <v>DE,CH,NL,LT,RO,DK</v>
      </c>
      <c r="F3177" s="27" t="str">
        <f>VLOOKUP(B3177,'大货清单（不定期按GOMS更新）'!A:H,2,0)</f>
        <v>PURE ONE AIR PET +</v>
      </c>
      <c r="G3177" s="28">
        <f>VLOOKUP(B3177,'大货清单（不定期按GOMS更新）'!A:I,9,FALSE)</f>
        <v>6974950106416</v>
      </c>
      <c r="H3177" s="27" t="str">
        <f>VLOOKUP(B3177,'大货清单（不定期按GOMS更新）'!A:H,7,0)</f>
        <v>WHITE</v>
      </c>
      <c r="I3177" s="27" t="str">
        <f>VLOOKUP(B3177,'大货清单（不定期按GOMS更新）'!A:F,6,FALSE)</f>
        <v>PHASEOUT</v>
      </c>
      <c r="J3177" s="27" t="str">
        <f>VLOOKUP(B3177,'大货清单（不定期按GOMS更新）'!A:K,11,FALSE)</f>
        <v>5.8</v>
      </c>
      <c r="K3177" s="27" t="str">
        <f>VLOOKUP(B3177,'大货清单（不定期按GOMS更新）'!A:N,12,FALSE)</f>
        <v>742</v>
      </c>
      <c r="L3177" s="27" t="str">
        <f>VLOOKUP(B3177,'大货清单（不定期按GOMS更新）'!A:M,13,FALSE)</f>
        <v>175</v>
      </c>
      <c r="M3177" s="27" t="str">
        <f>VLOOKUP(B3177,'大货清单（不定期按GOMS更新）'!A:N,14,FALSE)</f>
        <v>330</v>
      </c>
      <c r="N3177" s="53" t="s">
        <v>1683</v>
      </c>
      <c r="O3177" s="27">
        <f>IFERROR(VLOOKUP(N3177,'散件迭代（不定期更新）'!C:J,8,FALSE),0)</f>
        <v>0</v>
      </c>
      <c r="P3177" s="27" t="str">
        <f>IFERROR(VLOOKUP(N3177,'散件（更新）'!B:H,3,FALSE),0)</f>
        <v>/</v>
      </c>
      <c r="Q3177" s="27" t="str">
        <f>VLOOKUP(N3177,'散件（更新）'!B:H,2,FALSE)</f>
        <v>114-22010401</v>
      </c>
      <c r="R3177" s="27" t="str">
        <f>VLOOKUP(N3177,'散件（更新）'!B:H,7,FALSE)</f>
        <v>Mini Power Brush</v>
      </c>
      <c r="S3177" s="27" t="str">
        <f>VLOOKUP(N3177,'散件（更新）'!B:E,4,FALSE)</f>
        <v>https://tineco-yxzt.oss-accelerate.aliyuncs.com/20231219/9VSBM170000_1702948062016.png</v>
      </c>
      <c r="T3177" s="27" t="s">
        <v>8759</v>
      </c>
      <c r="U3177" s="28" t="str">
        <f>VLOOKUP(N3177,'散件（更新）'!B:G,6,FALSE)</f>
        <v>FB2207小电动3pin</v>
      </c>
      <c r="V3177" s="28">
        <f>VLOOKUP(N3177,'散件（更新）'!B:I,8,FALSE)</f>
        <v>6974950101824</v>
      </c>
    </row>
    <row r="3178" spans="1:22">
      <c r="A3178" s="57">
        <v>46169</v>
      </c>
      <c r="B3178" s="53" t="s">
        <v>4054</v>
      </c>
      <c r="C3178" s="27" t="str">
        <f>VLOOKUP(B3178,'大货清单（不定期按GOMS更新）'!A:H,8,0)</f>
        <v>107-22251201</v>
      </c>
      <c r="D3178" s="27" t="str">
        <f>VLOOKUP(B3178,'大货清单（不定期按GOMS更新）'!A:C,3,0)</f>
        <v>ZB2225L-01</v>
      </c>
      <c r="E3178" s="27" t="str">
        <f>VLOOKUP(B3178,'大货清单（不定期按GOMS更新）'!A:H,4,0)</f>
        <v>DE,CH,NL,LT,RO,DK</v>
      </c>
      <c r="F3178" s="27" t="str">
        <f>VLOOKUP(B3178,'大货清单（不定期按GOMS更新）'!A:H,2,0)</f>
        <v>PURE ONE AIR PET +</v>
      </c>
      <c r="G3178" s="28">
        <f>VLOOKUP(B3178,'大货清单（不定期按GOMS更新）'!A:I,9,FALSE)</f>
        <v>6974950106416</v>
      </c>
      <c r="H3178" s="27" t="str">
        <f>VLOOKUP(B3178,'大货清单（不定期按GOMS更新）'!A:H,7,0)</f>
        <v>WHITE</v>
      </c>
      <c r="I3178" s="27" t="str">
        <f>VLOOKUP(B3178,'大货清单（不定期按GOMS更新）'!A:F,6,FALSE)</f>
        <v>PHASEOUT</v>
      </c>
      <c r="J3178" s="27" t="str">
        <f>VLOOKUP(B3178,'大货清单（不定期按GOMS更新）'!A:K,11,FALSE)</f>
        <v>5.8</v>
      </c>
      <c r="K3178" s="27" t="str">
        <f>VLOOKUP(B3178,'大货清单（不定期按GOMS更新）'!A:N,12,FALSE)</f>
        <v>742</v>
      </c>
      <c r="L3178" s="27" t="str">
        <f>VLOOKUP(B3178,'大货清单（不定期按GOMS更新）'!A:M,13,FALSE)</f>
        <v>175</v>
      </c>
      <c r="M3178" s="27" t="str">
        <f>VLOOKUP(B3178,'大货清单（不定期按GOMS更新）'!A:N,14,FALSE)</f>
        <v>330</v>
      </c>
      <c r="N3178" s="53" t="s">
        <v>3834</v>
      </c>
      <c r="O3178" s="27">
        <f>IFERROR(VLOOKUP(N3178,'散件迭代（不定期更新）'!C:J,8,FALSE),0)</f>
        <v>0</v>
      </c>
      <c r="P3178" s="27" t="str">
        <f>IFERROR(VLOOKUP(N3178,'散件（更新）'!B:H,3,FALSE),0)</f>
        <v>/</v>
      </c>
      <c r="Q3178" s="27" t="str">
        <f>VLOOKUP(N3178,'散件（更新）'!B:H,2,FALSE)</f>
        <v>114-22250006</v>
      </c>
      <c r="R3178" s="27" t="str">
        <f>VLOOKUP(N3178,'散件（更新）'!B:H,7,FALSE)</f>
        <v>Carpet Brush</v>
      </c>
      <c r="S3178" s="27" t="str">
        <f>VLOOKUP(N3178,'散件（更新）'!B:E,4,FALSE)</f>
        <v>https://tineco-yxzt.oss-accelerate.aliyuncs.com/20231219/9VSBP1A0000_1702948062820.png</v>
      </c>
      <c r="T3178" s="27" t="s">
        <v>8759</v>
      </c>
      <c r="U3178" s="28" t="str">
        <f>VLOOKUP(N3178,'散件（更新）'!B:G,6,FALSE)</f>
        <v>FB2206A地刷组件低配</v>
      </c>
      <c r="V3178" s="28">
        <f>VLOOKUP(N3178,'散件（更新）'!B:I,8,FALSE)</f>
        <v>6974950104801</v>
      </c>
    </row>
    <row r="3179" spans="1:22">
      <c r="A3179" s="57">
        <v>46169</v>
      </c>
      <c r="B3179" s="53" t="s">
        <v>4054</v>
      </c>
      <c r="C3179" s="27" t="str">
        <f>VLOOKUP(B3179,'大货清单（不定期按GOMS更新）'!A:H,8,0)</f>
        <v>107-22251201</v>
      </c>
      <c r="D3179" s="27" t="str">
        <f>VLOOKUP(B3179,'大货清单（不定期按GOMS更新）'!A:C,3,0)</f>
        <v>ZB2225L-01</v>
      </c>
      <c r="E3179" s="27" t="str">
        <f>VLOOKUP(B3179,'大货清单（不定期按GOMS更新）'!A:H,4,0)</f>
        <v>DE,CH,NL,LT,RO,DK</v>
      </c>
      <c r="F3179" s="27" t="str">
        <f>VLOOKUP(B3179,'大货清单（不定期按GOMS更新）'!A:H,2,0)</f>
        <v>PURE ONE AIR PET +</v>
      </c>
      <c r="G3179" s="28">
        <f>VLOOKUP(B3179,'大货清单（不定期按GOMS更新）'!A:I,9,FALSE)</f>
        <v>6974950106416</v>
      </c>
      <c r="H3179" s="27" t="str">
        <f>VLOOKUP(B3179,'大货清单（不定期按GOMS更新）'!A:H,7,0)</f>
        <v>WHITE</v>
      </c>
      <c r="I3179" s="27" t="str">
        <f>VLOOKUP(B3179,'大货清单（不定期按GOMS更新）'!A:F,6,FALSE)</f>
        <v>PHASEOUT</v>
      </c>
      <c r="J3179" s="27" t="str">
        <f>VLOOKUP(B3179,'大货清单（不定期按GOMS更新）'!A:K,11,FALSE)</f>
        <v>5.8</v>
      </c>
      <c r="K3179" s="27" t="str">
        <f>VLOOKUP(B3179,'大货清单（不定期按GOMS更新）'!A:N,12,FALSE)</f>
        <v>742</v>
      </c>
      <c r="L3179" s="27" t="str">
        <f>VLOOKUP(B3179,'大货清单（不定期按GOMS更新）'!A:M,13,FALSE)</f>
        <v>175</v>
      </c>
      <c r="M3179" s="27" t="str">
        <f>VLOOKUP(B3179,'大货清单（不定期按GOMS更新）'!A:N,14,FALSE)</f>
        <v>330</v>
      </c>
      <c r="N3179" s="53" t="s">
        <v>3831</v>
      </c>
      <c r="O3179" s="27">
        <f>IFERROR(VLOOKUP(N3179,'散件迭代（不定期更新）'!C:J,8,FALSE),0)</f>
        <v>0</v>
      </c>
      <c r="P3179" s="27" t="str">
        <f>IFERROR(VLOOKUP(N3179,'散件（更新）'!B:H,3,FALSE),0)</f>
        <v>/</v>
      </c>
      <c r="Q3179" s="27" t="str">
        <f>VLOOKUP(N3179,'散件（更新）'!B:H,2,FALSE)</f>
        <v>114-22250004</v>
      </c>
      <c r="R3179" s="27" t="str">
        <f>VLOOKUP(N3179,'散件（更新）'!B:H,7,FALSE)</f>
        <v>Filter Holder</v>
      </c>
      <c r="S3179" s="27" t="str">
        <f>VLOOKUP(N3179,'散件（更新）'!B:E,4,FALSE)</f>
        <v>https://tineco-yxzt.oss-accelerate.aliyuncs.com/20231219/9VSFD1A0000_1702948065872.png</v>
      </c>
      <c r="T3179" s="27" t="s">
        <v>8759</v>
      </c>
      <c r="U3179" s="28" t="str">
        <f>VLOOKUP(N3179,'散件（更新）'!B:G,6,FALSE)</f>
        <v>网孔过滤器组件低配</v>
      </c>
      <c r="V3179" s="28">
        <f>VLOOKUP(N3179,'散件（更新）'!B:I,8,FALSE)</f>
        <v>6974950104788</v>
      </c>
    </row>
    <row r="3180" spans="1:22">
      <c r="A3180" s="57">
        <v>46169</v>
      </c>
      <c r="B3180" s="53" t="s">
        <v>4054</v>
      </c>
      <c r="C3180" s="27" t="str">
        <f>VLOOKUP(B3180,'大货清单（不定期按GOMS更新）'!A:H,8,0)</f>
        <v>107-22251201</v>
      </c>
      <c r="D3180" s="27" t="str">
        <f>VLOOKUP(B3180,'大货清单（不定期按GOMS更新）'!A:C,3,0)</f>
        <v>ZB2225L-01</v>
      </c>
      <c r="E3180" s="27" t="str">
        <f>VLOOKUP(B3180,'大货清单（不定期按GOMS更新）'!A:H,4,0)</f>
        <v>DE,CH,NL,LT,RO,DK</v>
      </c>
      <c r="F3180" s="27" t="str">
        <f>VLOOKUP(B3180,'大货清单（不定期按GOMS更新）'!A:H,2,0)</f>
        <v>PURE ONE AIR PET +</v>
      </c>
      <c r="G3180" s="28">
        <f>VLOOKUP(B3180,'大货清单（不定期按GOMS更新）'!A:I,9,FALSE)</f>
        <v>6974950106416</v>
      </c>
      <c r="H3180" s="27" t="str">
        <f>VLOOKUP(B3180,'大货清单（不定期按GOMS更新）'!A:H,7,0)</f>
        <v>WHITE</v>
      </c>
      <c r="I3180" s="27" t="str">
        <f>VLOOKUP(B3180,'大货清单（不定期按GOMS更新）'!A:F,6,FALSE)</f>
        <v>PHASEOUT</v>
      </c>
      <c r="J3180" s="27" t="str">
        <f>VLOOKUP(B3180,'大货清单（不定期按GOMS更新）'!A:K,11,FALSE)</f>
        <v>5.8</v>
      </c>
      <c r="K3180" s="27" t="str">
        <f>VLOOKUP(B3180,'大货清单（不定期按GOMS更新）'!A:N,12,FALSE)</f>
        <v>742</v>
      </c>
      <c r="L3180" s="27" t="str">
        <f>VLOOKUP(B3180,'大货清单（不定期按GOMS更新）'!A:M,13,FALSE)</f>
        <v>175</v>
      </c>
      <c r="M3180" s="27" t="str">
        <f>VLOOKUP(B3180,'大货清单（不定期按GOMS更新）'!A:N,14,FALSE)</f>
        <v>330</v>
      </c>
      <c r="N3180" s="53" t="s">
        <v>1363</v>
      </c>
      <c r="O3180" s="27" t="str">
        <f>IFERROR(VLOOKUP(N3180,'散件迭代（不定期更新）'!C:J,8,FALSE),0)</f>
        <v>A12</v>
      </c>
      <c r="P3180" s="27" t="str">
        <f>IFERROR(VLOOKUP(N3180,'散件（更新）'!B:H,3,FALSE),0)</f>
        <v>206-1873-0010</v>
      </c>
      <c r="Q3180" s="27" t="str">
        <f>VLOOKUP(N3180,'散件（更新）'!B:H,2,FALSE)</f>
        <v>114-18730010</v>
      </c>
      <c r="R3180" s="27" t="str">
        <f>VLOOKUP(N3180,'散件（更新）'!B:H,7,FALSE)</f>
        <v>Accessory Kit</v>
      </c>
      <c r="S3180" s="27" t="str">
        <f>VLOOKUP(N3180,'散件（更新）'!B:E,4,FALSE)</f>
        <v>https://tineco-yxzt.oss-accelerate.aliyuncs.com/product/114-18730010.jpg</v>
      </c>
      <c r="T3180" s="27" t="s">
        <v>8759</v>
      </c>
      <c r="U3180" s="28" t="str">
        <f>VLOOKUP(N3180,'散件（更新）'!B:G,6,FALSE)</f>
        <v>附件套装(家电刷组件+伸缩扁吸组件+转折管组件+伸缩软管组件)</v>
      </c>
      <c r="V3180" s="28" t="str">
        <f>VLOOKUP(N3180,'散件（更新）'!B:I,8,FALSE)</f>
        <v>6972200191519</v>
      </c>
    </row>
    <row r="3181" spans="1:22">
      <c r="A3181" s="57">
        <v>46169</v>
      </c>
      <c r="B3181" s="53" t="s">
        <v>4054</v>
      </c>
      <c r="C3181" s="27" t="str">
        <f>VLOOKUP(B3181,'大货清单（不定期按GOMS更新）'!A:H,8,0)</f>
        <v>107-22251201</v>
      </c>
      <c r="D3181" s="27" t="str">
        <f>VLOOKUP(B3181,'大货清单（不定期按GOMS更新）'!A:C,3,0)</f>
        <v>ZB2225L-01</v>
      </c>
      <c r="E3181" s="27" t="str">
        <f>VLOOKUP(B3181,'大货清单（不定期按GOMS更新）'!A:H,4,0)</f>
        <v>DE,CH,NL,LT,RO,DK</v>
      </c>
      <c r="F3181" s="27" t="str">
        <f>VLOOKUP(B3181,'大货清单（不定期按GOMS更新）'!A:H,2,0)</f>
        <v>PURE ONE AIR PET +</v>
      </c>
      <c r="G3181" s="28">
        <f>VLOOKUP(B3181,'大货清单（不定期按GOMS更新）'!A:I,9,FALSE)</f>
        <v>6974950106416</v>
      </c>
      <c r="H3181" s="27" t="str">
        <f>VLOOKUP(B3181,'大货清单（不定期按GOMS更新）'!A:H,7,0)</f>
        <v>WHITE</v>
      </c>
      <c r="I3181" s="27" t="str">
        <f>VLOOKUP(B3181,'大货清单（不定期按GOMS更新）'!A:F,6,FALSE)</f>
        <v>PHASEOUT</v>
      </c>
      <c r="J3181" s="27" t="str">
        <f>VLOOKUP(B3181,'大货清单（不定期按GOMS更新）'!A:K,11,FALSE)</f>
        <v>5.8</v>
      </c>
      <c r="K3181" s="27" t="str">
        <f>VLOOKUP(B3181,'大货清单（不定期按GOMS更新）'!A:N,12,FALSE)</f>
        <v>742</v>
      </c>
      <c r="L3181" s="27" t="str">
        <f>VLOOKUP(B3181,'大货清单（不定期按GOMS更新）'!A:M,13,FALSE)</f>
        <v>175</v>
      </c>
      <c r="M3181" s="27" t="str">
        <f>VLOOKUP(B3181,'大货清单（不定期按GOMS更新）'!A:N,14,FALSE)</f>
        <v>330</v>
      </c>
      <c r="N3181" s="53" t="s">
        <v>3830</v>
      </c>
      <c r="O3181" s="27">
        <f>IFERROR(VLOOKUP(N3181,'散件迭代（不定期更新）'!C:J,8,FALSE),0)</f>
        <v>0</v>
      </c>
      <c r="P3181" s="27" t="str">
        <f>IFERROR(VLOOKUP(N3181,'散件（更新）'!B:H,3,FALSE),0)</f>
        <v>/</v>
      </c>
      <c r="Q3181" s="27" t="str">
        <f>VLOOKUP(N3181,'散件（更新）'!B:H,2,FALSE)</f>
        <v>114-22250000</v>
      </c>
      <c r="R3181" s="27" t="str">
        <f>VLOOKUP(N3181,'散件（更新）'!B:H,7,FALSE)</f>
        <v>Main Body</v>
      </c>
      <c r="S3181" s="27" t="str">
        <f>VLOOKUP(N3181,'散件（更新）'!B:E,4,FALSE)</f>
        <v>https://tineco-yxzt.oss-accelerate.aliyuncs.com/20231219/9VSMB1A0000_1702948068859.png</v>
      </c>
      <c r="T3181" s="27" t="s">
        <v>8759</v>
      </c>
      <c r="U3181" s="28" t="str">
        <f>VLOOKUP(N3181,'散件（更新）'!B:G,6,FALSE)</f>
        <v>手持组件低配</v>
      </c>
      <c r="V3181" s="28">
        <f>VLOOKUP(N3181,'散件（更新）'!B:I,8,FALSE)</f>
        <v>6974950104733</v>
      </c>
    </row>
    <row r="3182" spans="1:22">
      <c r="A3182" s="57">
        <v>46169</v>
      </c>
      <c r="B3182" s="53" t="s">
        <v>4054</v>
      </c>
      <c r="C3182" s="27" t="str">
        <f>VLOOKUP(B3182,'大货清单（不定期按GOMS更新）'!A:H,8,0)</f>
        <v>107-22251201</v>
      </c>
      <c r="D3182" s="27" t="str">
        <f>VLOOKUP(B3182,'大货清单（不定期按GOMS更新）'!A:C,3,0)</f>
        <v>ZB2225L-01</v>
      </c>
      <c r="E3182" s="27" t="str">
        <f>VLOOKUP(B3182,'大货清单（不定期按GOMS更新）'!A:H,4,0)</f>
        <v>DE,CH,NL,LT,RO,DK</v>
      </c>
      <c r="F3182" s="27" t="str">
        <f>VLOOKUP(B3182,'大货清单（不定期按GOMS更新）'!A:H,2,0)</f>
        <v>PURE ONE AIR PET +</v>
      </c>
      <c r="G3182" s="28">
        <f>VLOOKUP(B3182,'大货清单（不定期按GOMS更新）'!A:I,9,FALSE)</f>
        <v>6974950106416</v>
      </c>
      <c r="H3182" s="27" t="str">
        <f>VLOOKUP(B3182,'大货清单（不定期按GOMS更新）'!A:H,7,0)</f>
        <v>WHITE</v>
      </c>
      <c r="I3182" s="27" t="str">
        <f>VLOOKUP(B3182,'大货清单（不定期按GOMS更新）'!A:F,6,FALSE)</f>
        <v>PHASEOUT</v>
      </c>
      <c r="J3182" s="27" t="str">
        <f>VLOOKUP(B3182,'大货清单（不定期按GOMS更新）'!A:K,11,FALSE)</f>
        <v>5.8</v>
      </c>
      <c r="K3182" s="27" t="str">
        <f>VLOOKUP(B3182,'大货清单（不定期按GOMS更新）'!A:N,12,FALSE)</f>
        <v>742</v>
      </c>
      <c r="L3182" s="27" t="str">
        <f>VLOOKUP(B3182,'大货清单（不定期按GOMS更新）'!A:M,13,FALSE)</f>
        <v>175</v>
      </c>
      <c r="M3182" s="27" t="str">
        <f>VLOOKUP(B3182,'大货清单（不定期按GOMS更新）'!A:N,14,FALSE)</f>
        <v>330</v>
      </c>
      <c r="N3182" s="53" t="s">
        <v>2336</v>
      </c>
      <c r="O3182" s="27">
        <f>IFERROR(VLOOKUP(N3182,'散件迭代（不定期更新）'!C:J,8,FALSE),0)</f>
        <v>0</v>
      </c>
      <c r="P3182" s="27" t="str">
        <f>IFERROR(VLOOKUP(N3182,'散件（更新）'!B:H,3,FALSE),0)</f>
        <v>206-2201-0400</v>
      </c>
      <c r="Q3182" s="27" t="str">
        <f>VLOOKUP(N3182,'散件（更新）'!B:H,2,FALSE)</f>
        <v>114-22010400</v>
      </c>
      <c r="R3182" s="27" t="str">
        <f>VLOOKUP(N3182,'散件（更新）'!B:H,7,FALSE)</f>
        <v>Adapter</v>
      </c>
      <c r="S3182" s="27" t="str">
        <f>VLOOKUP(N3182,'散件（更新）'!B:E,4,FALSE)</f>
        <v>https://tineco-yxzt.oss-accelerate.aliyuncs.com/20231219/9VSPA1700DE_1702948069853.png</v>
      </c>
      <c r="T3182" s="27" t="s">
        <v>8759</v>
      </c>
      <c r="U3182" s="28" t="str">
        <f>VLOOKUP(N3182,'散件（更新）'!B:G,6,FALSE)</f>
        <v>适配器欧版</v>
      </c>
      <c r="V3182" s="28">
        <f>VLOOKUP(N3182,'散件（更新）'!B:I,8,FALSE)</f>
        <v>6974950101497</v>
      </c>
    </row>
    <row r="3183" spans="1:22">
      <c r="A3183" s="57">
        <v>46169</v>
      </c>
      <c r="B3183" s="53" t="s">
        <v>4054</v>
      </c>
      <c r="C3183" s="27" t="str">
        <f>VLOOKUP(B3183,'大货清单（不定期按GOMS更新）'!A:H,8,0)</f>
        <v>107-22251201</v>
      </c>
      <c r="D3183" s="27" t="str">
        <f>VLOOKUP(B3183,'大货清单（不定期按GOMS更新）'!A:C,3,0)</f>
        <v>ZB2225L-01</v>
      </c>
      <c r="E3183" s="27" t="str">
        <f>VLOOKUP(B3183,'大货清单（不定期按GOMS更新）'!A:H,4,0)</f>
        <v>DE,CH,NL,LT,RO,DK</v>
      </c>
      <c r="F3183" s="27" t="str">
        <f>VLOOKUP(B3183,'大货清单（不定期按GOMS更新）'!A:H,2,0)</f>
        <v>PURE ONE AIR PET +</v>
      </c>
      <c r="G3183" s="28">
        <f>VLOOKUP(B3183,'大货清单（不定期按GOMS更新）'!A:I,9,FALSE)</f>
        <v>6974950106416</v>
      </c>
      <c r="H3183" s="27" t="str">
        <f>VLOOKUP(B3183,'大货清单（不定期按GOMS更新）'!A:H,7,0)</f>
        <v>WHITE</v>
      </c>
      <c r="I3183" s="27" t="str">
        <f>VLOOKUP(B3183,'大货清单（不定期按GOMS更新）'!A:F,6,FALSE)</f>
        <v>PHASEOUT</v>
      </c>
      <c r="J3183" s="27" t="str">
        <f>VLOOKUP(B3183,'大货清单（不定期按GOMS更新）'!A:K,11,FALSE)</f>
        <v>5.8</v>
      </c>
      <c r="K3183" s="27" t="str">
        <f>VLOOKUP(B3183,'大货清单（不定期按GOMS更新）'!A:N,12,FALSE)</f>
        <v>742</v>
      </c>
      <c r="L3183" s="27" t="str">
        <f>VLOOKUP(B3183,'大货清单（不定期按GOMS更新）'!A:M,13,FALSE)</f>
        <v>175</v>
      </c>
      <c r="M3183" s="27" t="str">
        <f>VLOOKUP(B3183,'大货清单（不定期按GOMS更新）'!A:N,14,FALSE)</f>
        <v>330</v>
      </c>
      <c r="N3183" s="53" t="s">
        <v>1396</v>
      </c>
      <c r="O3183" s="27">
        <f>IFERROR(VLOOKUP(N3183,'散件迭代（不定期更新）'!C:J,8,FALSE),0)</f>
        <v>0</v>
      </c>
      <c r="P3183" s="27" t="str">
        <f>IFERROR(VLOOKUP(N3183,'散件（更新）'!B:H,3,FALSE),0)</f>
        <v>206-2052-0103</v>
      </c>
      <c r="Q3183" s="27" t="str">
        <f>VLOOKUP(N3183,'散件（更新）'!B:H,2,FALSE)</f>
        <v>114-20520103</v>
      </c>
      <c r="R3183" s="27" t="str">
        <f>VLOOKUP(N3183,'散件（更新）'!B:H,7,FALSE)</f>
        <v>Charging Base</v>
      </c>
      <c r="S3183" s="27" t="str">
        <f>VLOOKUP(N3183,'散件（更新）'!B:E,4,FALSE)</f>
        <v>https://tineco-yxzt.oss-accelerate.aliyuncs.com/product/114-20520103.jpeg</v>
      </c>
      <c r="T3183" s="27" t="s">
        <v>8759</v>
      </c>
      <c r="U3183" s="28" t="str">
        <f>VLOOKUP(N3183,'散件（更新）'!B:G,6,FALSE)</f>
        <v>底座组件</v>
      </c>
      <c r="V3183" s="28">
        <f>VLOOKUP(N3183,'散件（更新）'!B:I,8,FALSE)</f>
        <v>6972200199317</v>
      </c>
    </row>
    <row r="3184" spans="1:22">
      <c r="A3184" s="57">
        <v>46169</v>
      </c>
      <c r="B3184" s="53" t="s">
        <v>4054</v>
      </c>
      <c r="C3184" s="27" t="str">
        <f>VLOOKUP(B3184,'大货清单（不定期按GOMS更新）'!A:H,8,0)</f>
        <v>107-22251201</v>
      </c>
      <c r="D3184" s="27" t="str">
        <f>VLOOKUP(B3184,'大货清单（不定期按GOMS更新）'!A:C,3,0)</f>
        <v>ZB2225L-01</v>
      </c>
      <c r="E3184" s="27" t="str">
        <f>VLOOKUP(B3184,'大货清单（不定期按GOMS更新）'!A:H,4,0)</f>
        <v>DE,CH,NL,LT,RO,DK</v>
      </c>
      <c r="F3184" s="27" t="str">
        <f>VLOOKUP(B3184,'大货清单（不定期按GOMS更新）'!A:H,2,0)</f>
        <v>PURE ONE AIR PET +</v>
      </c>
      <c r="G3184" s="28">
        <f>VLOOKUP(B3184,'大货清单（不定期按GOMS更新）'!A:I,9,FALSE)</f>
        <v>6974950106416</v>
      </c>
      <c r="H3184" s="27" t="str">
        <f>VLOOKUP(B3184,'大货清单（不定期按GOMS更新）'!A:H,7,0)</f>
        <v>WHITE</v>
      </c>
      <c r="I3184" s="27" t="str">
        <f>VLOOKUP(B3184,'大货清单（不定期按GOMS更新）'!A:F,6,FALSE)</f>
        <v>PHASEOUT</v>
      </c>
      <c r="J3184" s="27" t="str">
        <f>VLOOKUP(B3184,'大货清单（不定期按GOMS更新）'!A:K,11,FALSE)</f>
        <v>5.8</v>
      </c>
      <c r="K3184" s="27" t="str">
        <f>VLOOKUP(B3184,'大货清单（不定期按GOMS更新）'!A:N,12,FALSE)</f>
        <v>742</v>
      </c>
      <c r="L3184" s="27" t="str">
        <f>VLOOKUP(B3184,'大货清单（不定期按GOMS更新）'!A:M,13,FALSE)</f>
        <v>175</v>
      </c>
      <c r="M3184" s="27" t="str">
        <f>VLOOKUP(B3184,'大货清单（不定期按GOMS更新）'!A:N,14,FALSE)</f>
        <v>330</v>
      </c>
      <c r="N3184" s="53" t="s">
        <v>1390</v>
      </c>
      <c r="O3184" s="27">
        <f>IFERROR(VLOOKUP(N3184,'散件迭代（不定期更新）'!C:J,8,FALSE),0)</f>
        <v>0</v>
      </c>
      <c r="P3184" s="27" t="str">
        <f>IFERROR(VLOOKUP(N3184,'散件（更新）'!B:H,3,FALSE),0)</f>
        <v>206-1873-2333</v>
      </c>
      <c r="Q3184" s="27" t="str">
        <f>VLOOKUP(N3184,'散件（更新）'!B:H,2,FALSE)</f>
        <v>114-18732333</v>
      </c>
      <c r="R3184" s="27" t="str">
        <f>VLOOKUP(N3184,'散件（更新）'!B:H,7,FALSE)</f>
        <v>[EHA]Power brush release button + spring</v>
      </c>
      <c r="S3184" s="27" t="str">
        <f>VLOOKUP(N3184,'散件（更新）'!B:E,4,FALSE)</f>
        <v>https://tineco-yxzt.oss-accelerate.aliyuncs.com/20231219/9VSRB121100_1702948075363.png</v>
      </c>
      <c r="T3184" s="27" t="s">
        <v>8759</v>
      </c>
      <c r="U3184" s="28" t="str">
        <f>VLOOKUP(N3184,'散件（更新）'!B:G,6,FALSE)</f>
        <v>释放按钮+弹簧组件（散件专用）</v>
      </c>
      <c r="V3184" s="28" t="str">
        <f>VLOOKUP(N3184,'散件（更新）'!B:I,8,FALSE)</f>
        <v>6972200197429</v>
      </c>
    </row>
    <row r="3185" spans="1:22">
      <c r="A3185" s="57">
        <v>46169</v>
      </c>
      <c r="B3185" s="53" t="s">
        <v>4054</v>
      </c>
      <c r="C3185" s="27" t="str">
        <f>VLOOKUP(B3185,'大货清单（不定期按GOMS更新）'!A:H,8,0)</f>
        <v>107-22251201</v>
      </c>
      <c r="D3185" s="27" t="str">
        <f>VLOOKUP(B3185,'大货清单（不定期按GOMS更新）'!A:C,3,0)</f>
        <v>ZB2225L-01</v>
      </c>
      <c r="E3185" s="27" t="str">
        <f>VLOOKUP(B3185,'大货清单（不定期按GOMS更新）'!A:H,4,0)</f>
        <v>DE,CH,NL,LT,RO,DK</v>
      </c>
      <c r="F3185" s="27" t="str">
        <f>VLOOKUP(B3185,'大货清单（不定期按GOMS更新）'!A:H,2,0)</f>
        <v>PURE ONE AIR PET +</v>
      </c>
      <c r="G3185" s="28">
        <f>VLOOKUP(B3185,'大货清单（不定期按GOMS更新）'!A:I,9,FALSE)</f>
        <v>6974950106416</v>
      </c>
      <c r="H3185" s="27" t="str">
        <f>VLOOKUP(B3185,'大货清单（不定期按GOMS更新）'!A:H,7,0)</f>
        <v>WHITE</v>
      </c>
      <c r="I3185" s="27" t="str">
        <f>VLOOKUP(B3185,'大货清单（不定期按GOMS更新）'!A:F,6,FALSE)</f>
        <v>PHASEOUT</v>
      </c>
      <c r="J3185" s="27" t="str">
        <f>VLOOKUP(B3185,'大货清单（不定期按GOMS更新）'!A:K,11,FALSE)</f>
        <v>5.8</v>
      </c>
      <c r="K3185" s="27" t="str">
        <f>VLOOKUP(B3185,'大货清单（不定期按GOMS更新）'!A:N,12,FALSE)</f>
        <v>742</v>
      </c>
      <c r="L3185" s="27" t="str">
        <f>VLOOKUP(B3185,'大货清单（不定期按GOMS更新）'!A:M,13,FALSE)</f>
        <v>175</v>
      </c>
      <c r="M3185" s="27" t="str">
        <f>VLOOKUP(B3185,'大货清单（不定期按GOMS更新）'!A:N,14,FALSE)</f>
        <v>330</v>
      </c>
      <c r="N3185" s="53" t="s">
        <v>338</v>
      </c>
      <c r="O3185" s="27" t="str">
        <f>IFERROR(VLOOKUP(N3185,'散件迭代（不定期更新）'!C:J,8,FALSE),0)</f>
        <v>A42</v>
      </c>
      <c r="P3185" s="27" t="str">
        <f>IFERROR(VLOOKUP(N3185,'散件（更新）'!B:H,3,FALSE),0)</f>
        <v>206-1873-0209</v>
      </c>
      <c r="Q3185" s="27" t="str">
        <f>VLOOKUP(N3185,'散件（更新）'!B:H,2,FALSE)</f>
        <v>114-18730209</v>
      </c>
      <c r="R3185" s="27" t="str">
        <f>VLOOKUP(N3185,'散件（更新）'!B:H,7,FALSE)</f>
        <v>Crevice Tool</v>
      </c>
      <c r="S3185" s="27" t="str">
        <f>VLOOKUP(N3185,'散件（更新）'!B:E,4,FALSE)</f>
        <v>https://tineco-yxzt.oss-accelerate.aliyuncs.com/product/114-18730209.png</v>
      </c>
      <c r="T3185" s="27" t="s">
        <v>8759</v>
      </c>
      <c r="U3185" s="28" t="str">
        <f>VLOOKUP(N3185,'散件（更新）'!B:G,6,FALSE)</f>
        <v>扁吸组件</v>
      </c>
      <c r="V3185" s="28" t="str">
        <f>VLOOKUP(N3185,'散件（更新）'!B:I,8,FALSE)</f>
        <v>6972200191496</v>
      </c>
    </row>
    <row r="3186" spans="1:22">
      <c r="A3186" s="57">
        <v>46169</v>
      </c>
      <c r="B3186" s="53" t="s">
        <v>4054</v>
      </c>
      <c r="C3186" s="27" t="str">
        <f>VLOOKUP(B3186,'大货清单（不定期按GOMS更新）'!A:H,8,0)</f>
        <v>107-22251201</v>
      </c>
      <c r="D3186" s="27" t="str">
        <f>VLOOKUP(B3186,'大货清单（不定期按GOMS更新）'!A:C,3,0)</f>
        <v>ZB2225L-01</v>
      </c>
      <c r="E3186" s="27" t="str">
        <f>VLOOKUP(B3186,'大货清单（不定期按GOMS更新）'!A:H,4,0)</f>
        <v>DE,CH,NL,LT,RO,DK</v>
      </c>
      <c r="F3186" s="27" t="str">
        <f>VLOOKUP(B3186,'大货清单（不定期按GOMS更新）'!A:H,2,0)</f>
        <v>PURE ONE AIR PET +</v>
      </c>
      <c r="G3186" s="28">
        <f>VLOOKUP(B3186,'大货清单（不定期按GOMS更新）'!A:I,9,FALSE)</f>
        <v>6974950106416</v>
      </c>
      <c r="H3186" s="27" t="str">
        <f>VLOOKUP(B3186,'大货清单（不定期按GOMS更新）'!A:H,7,0)</f>
        <v>WHITE</v>
      </c>
      <c r="I3186" s="27" t="str">
        <f>VLOOKUP(B3186,'大货清单（不定期按GOMS更新）'!A:F,6,FALSE)</f>
        <v>PHASEOUT</v>
      </c>
      <c r="J3186" s="27" t="str">
        <f>VLOOKUP(B3186,'大货清单（不定期按GOMS更新）'!A:K,11,FALSE)</f>
        <v>5.8</v>
      </c>
      <c r="K3186" s="27" t="str">
        <f>VLOOKUP(B3186,'大货清单（不定期按GOMS更新）'!A:N,12,FALSE)</f>
        <v>742</v>
      </c>
      <c r="L3186" s="27" t="str">
        <f>VLOOKUP(B3186,'大货清单（不定期按GOMS更新）'!A:M,13,FALSE)</f>
        <v>175</v>
      </c>
      <c r="M3186" s="27" t="str">
        <f>VLOOKUP(B3186,'大货清单（不定期按GOMS更新）'!A:N,14,FALSE)</f>
        <v>330</v>
      </c>
      <c r="N3186" s="53" t="s">
        <v>3833</v>
      </c>
      <c r="O3186" s="27">
        <f>IFERROR(VLOOKUP(N3186,'散件迭代（不定期更新）'!C:J,8,FALSE),0)</f>
        <v>0</v>
      </c>
      <c r="P3186" s="27" t="str">
        <f>IFERROR(VLOOKUP(N3186,'散件（更新）'!B:H,3,FALSE),0)</f>
        <v>/</v>
      </c>
      <c r="Q3186" s="27" t="str">
        <f>VLOOKUP(N3186,'散件（更新）'!B:H,2,FALSE)</f>
        <v>114-22250005</v>
      </c>
      <c r="R3186" s="27" t="str">
        <f>VLOOKUP(N3186,'散件（更新）'!B:H,7,FALSE)</f>
        <v>Tube Assembly</v>
      </c>
      <c r="S3186" s="27">
        <f>VLOOKUP(N3186,'散件（更新）'!B:E,4,FALSE)</f>
        <v>0</v>
      </c>
      <c r="T3186" s="27" t="s">
        <v>8759</v>
      </c>
      <c r="U3186" s="28" t="str">
        <f>VLOOKUP(N3186,'散件（更新）'!B:G,6,FALSE)</f>
        <v>金属直管组件低配</v>
      </c>
      <c r="V3186" s="28">
        <f>VLOOKUP(N3186,'散件（更新）'!B:I,8,FALSE)</f>
        <v>6974950104795</v>
      </c>
    </row>
    <row r="3187" spans="1:22">
      <c r="A3187" s="57">
        <v>46169</v>
      </c>
      <c r="B3187" s="53" t="s">
        <v>2468</v>
      </c>
      <c r="C3187" s="27" t="str">
        <f>VLOOKUP(B3187,'大货清单（不定期按GOMS更新）'!A:H,8,0)</f>
        <v>107-22250401</v>
      </c>
      <c r="D3187" s="27" t="str">
        <f>VLOOKUP(B3187,'大货清单（不定期按GOMS更新）'!A:C,3,0)</f>
        <v>ZB2225D-01</v>
      </c>
      <c r="E3187" s="27" t="str">
        <f>VLOOKUP(B3187,'大货清单（不定期按GOMS更新）'!A:H,4,0)</f>
        <v>FR,DE,IT,ZA,ES,BE,SE,PL,NL,CL</v>
      </c>
      <c r="F3187" s="27" t="str">
        <f>VLOOKUP(B3187,'大货清单（不定期按GOMS更新）'!A:H,2,0)</f>
        <v>PURE ONE STATION PET</v>
      </c>
      <c r="G3187" s="28">
        <f>VLOOKUP(B3187,'大货清单（不定期按GOMS更新）'!A:I,9,FALSE)</f>
        <v>6974950103088</v>
      </c>
      <c r="H3187" s="27" t="str">
        <f>VLOOKUP(B3187,'大货清单（不定期按GOMS更新）'!A:H,7,0)</f>
        <v>BLACK/BLUE</v>
      </c>
      <c r="I3187" s="27" t="str">
        <f>VLOOKUP(B3187,'大货清单（不定期按GOMS更新）'!A:F,6,FALSE)</f>
        <v>PHASEOUT</v>
      </c>
      <c r="J3187" s="27" t="str">
        <f>VLOOKUP(B3187,'大货清单（不定期按GOMS更新）'!A:K,11,FALSE)</f>
        <v>13</v>
      </c>
      <c r="K3187" s="27" t="str">
        <f>VLOOKUP(B3187,'大货清单（不定期按GOMS更新）'!A:N,12,FALSE)</f>
        <v>813</v>
      </c>
      <c r="L3187" s="27" t="str">
        <f>VLOOKUP(B3187,'大货清单（不定期按GOMS更新）'!A:M,13,FALSE)</f>
        <v>380</v>
      </c>
      <c r="M3187" s="27" t="str">
        <f>VLOOKUP(B3187,'大货清单（不定期按GOMS更新）'!A:N,14,FALSE)</f>
        <v>324</v>
      </c>
      <c r="N3187" s="53" t="s">
        <v>252</v>
      </c>
      <c r="O3187" s="27">
        <f>IFERROR(VLOOKUP(N3187,'散件迭代（不定期更新）'!C:J,8,FALSE),0)</f>
        <v>0</v>
      </c>
      <c r="P3187" s="27" t="str">
        <f>IFERROR(VLOOKUP(N3187,'散件（更新）'!B:H,3,FALSE),0)</f>
        <v>206-1769-0233</v>
      </c>
      <c r="Q3187" s="27" t="str">
        <f>VLOOKUP(N3187,'散件（更新）'!B:H,2,FALSE)</f>
        <v>114-17690233</v>
      </c>
      <c r="R3187" s="27" t="str">
        <f>VLOOKUP(N3187,'散件（更新）'!B:H,7,FALSE)</f>
        <v>Hair cleaning tool</v>
      </c>
      <c r="S3187" s="27" t="str">
        <f>VLOOKUP(N3187,'散件（更新）'!B:E,4,FALSE)</f>
        <v>https://tineco-yxzt.oss-accelerate.aliyuncs.com/product/114-17690233.png</v>
      </c>
      <c r="T3187" s="27" t="s">
        <v>8759</v>
      </c>
      <c r="U3187" s="28" t="str">
        <f>VLOOKUP(N3187,'散件（更新）'!B:G,6,FALSE)</f>
        <v>ZB1769B 清洁刷植毛组件</v>
      </c>
      <c r="V3187" s="28" t="str">
        <f>VLOOKUP(N3187,'散件（更新）'!B:I,8,FALSE)</f>
        <v>6972200191151</v>
      </c>
    </row>
    <row r="3188" spans="1:22">
      <c r="A3188" s="57">
        <v>46169</v>
      </c>
      <c r="B3188" s="53" t="s">
        <v>2468</v>
      </c>
      <c r="C3188" s="27" t="str">
        <f>VLOOKUP(B3188,'大货清单（不定期按GOMS更新）'!A:H,8,0)</f>
        <v>107-22250401</v>
      </c>
      <c r="D3188" s="27" t="str">
        <f>VLOOKUP(B3188,'大货清单（不定期按GOMS更新）'!A:C,3,0)</f>
        <v>ZB2225D-01</v>
      </c>
      <c r="E3188" s="27" t="str">
        <f>VLOOKUP(B3188,'大货清单（不定期按GOMS更新）'!A:H,4,0)</f>
        <v>FR,DE,IT,ZA,ES,BE,SE,PL,NL,CL</v>
      </c>
      <c r="F3188" s="27" t="str">
        <f>VLOOKUP(B3188,'大货清单（不定期按GOMS更新）'!A:H,2,0)</f>
        <v>PURE ONE STATION PET</v>
      </c>
      <c r="G3188" s="28">
        <f>VLOOKUP(B3188,'大货清单（不定期按GOMS更新）'!A:I,9,FALSE)</f>
        <v>6974950103088</v>
      </c>
      <c r="H3188" s="27" t="str">
        <f>VLOOKUP(B3188,'大货清单（不定期按GOMS更新）'!A:H,7,0)</f>
        <v>BLACK/BLUE</v>
      </c>
      <c r="I3188" s="27" t="str">
        <f>VLOOKUP(B3188,'大货清单（不定期按GOMS更新）'!A:F,6,FALSE)</f>
        <v>PHASEOUT</v>
      </c>
      <c r="J3188" s="27" t="str">
        <f>VLOOKUP(B3188,'大货清单（不定期按GOMS更新）'!A:K,11,FALSE)</f>
        <v>13</v>
      </c>
      <c r="K3188" s="27" t="str">
        <f>VLOOKUP(B3188,'大货清单（不定期按GOMS更新）'!A:N,12,FALSE)</f>
        <v>813</v>
      </c>
      <c r="L3188" s="27" t="str">
        <f>VLOOKUP(B3188,'大货清单（不定期按GOMS更新）'!A:M,13,FALSE)</f>
        <v>380</v>
      </c>
      <c r="M3188" s="27" t="str">
        <f>VLOOKUP(B3188,'大货清单（不定期按GOMS更新）'!A:N,14,FALSE)</f>
        <v>324</v>
      </c>
      <c r="N3188" s="53" t="s">
        <v>1372</v>
      </c>
      <c r="O3188" s="27" t="str">
        <f>IFERROR(VLOOKUP(N3188,'散件迭代（不定期更新）'!C:J,8,FALSE),0)</f>
        <v>A44</v>
      </c>
      <c r="P3188" s="27" t="str">
        <f>IFERROR(VLOOKUP(N3188,'散件（更新）'!B:H,3,FALSE),0)</f>
        <v>206-1873-0208</v>
      </c>
      <c r="Q3188" s="27" t="str">
        <f>VLOOKUP(N3188,'散件（更新）'!B:H,2,FALSE)</f>
        <v>114-18730208</v>
      </c>
      <c r="R3188" s="27" t="str">
        <f>VLOOKUP(N3188,'散件（更新）'!B:H,7,FALSE)</f>
        <v>2-in-1 dusting brush</v>
      </c>
      <c r="S3188" s="27" t="str">
        <f>VLOOKUP(N3188,'散件（更新）'!B:E,4,FALSE)</f>
        <v>https://tineco-yxzt.oss-accelerate.aliyuncs.com/product/114-18730208.png</v>
      </c>
      <c r="T3188" s="27" t="s">
        <v>19303</v>
      </c>
      <c r="U3188" s="28" t="str">
        <f>VLOOKUP(N3188,'散件（更新）'!B:G,6,FALSE)</f>
        <v>组合刷组件</v>
      </c>
      <c r="V3188" s="28" t="str">
        <f>VLOOKUP(N3188,'散件（更新）'!B:I,8,FALSE)</f>
        <v>6972200191502</v>
      </c>
    </row>
    <row r="3189" spans="1:22">
      <c r="A3189" s="57">
        <v>46169</v>
      </c>
      <c r="B3189" s="53" t="s">
        <v>2468</v>
      </c>
      <c r="C3189" s="27" t="str">
        <f>VLOOKUP(B3189,'大货清单（不定期按GOMS更新）'!A:H,8,0)</f>
        <v>107-22250401</v>
      </c>
      <c r="D3189" s="27" t="str">
        <f>VLOOKUP(B3189,'大货清单（不定期按GOMS更新）'!A:C,3,0)</f>
        <v>ZB2225D-01</v>
      </c>
      <c r="E3189" s="27" t="str">
        <f>VLOOKUP(B3189,'大货清单（不定期按GOMS更新）'!A:H,4,0)</f>
        <v>FR,DE,IT,ZA,ES,BE,SE,PL,NL,CL</v>
      </c>
      <c r="F3189" s="27" t="str">
        <f>VLOOKUP(B3189,'大货清单（不定期按GOMS更新）'!A:H,2,0)</f>
        <v>PURE ONE STATION PET</v>
      </c>
      <c r="G3189" s="28">
        <f>VLOOKUP(B3189,'大货清单（不定期按GOMS更新）'!A:I,9,FALSE)</f>
        <v>6974950103088</v>
      </c>
      <c r="H3189" s="27" t="str">
        <f>VLOOKUP(B3189,'大货清单（不定期按GOMS更新）'!A:H,7,0)</f>
        <v>BLACK/BLUE</v>
      </c>
      <c r="I3189" s="27" t="str">
        <f>VLOOKUP(B3189,'大货清单（不定期按GOMS更新）'!A:F,6,FALSE)</f>
        <v>PHASEOUT</v>
      </c>
      <c r="J3189" s="27" t="str">
        <f>VLOOKUP(B3189,'大货清单（不定期按GOMS更新）'!A:K,11,FALSE)</f>
        <v>13</v>
      </c>
      <c r="K3189" s="27" t="str">
        <f>VLOOKUP(B3189,'大货清单（不定期按GOMS更新）'!A:N,12,FALSE)</f>
        <v>813</v>
      </c>
      <c r="L3189" s="27" t="str">
        <f>VLOOKUP(B3189,'大货清单（不定期按GOMS更新）'!A:M,13,FALSE)</f>
        <v>380</v>
      </c>
      <c r="M3189" s="27" t="str">
        <f>VLOOKUP(B3189,'大货清单（不定期按GOMS更新）'!A:N,14,FALSE)</f>
        <v>324</v>
      </c>
      <c r="N3189" s="53" t="s">
        <v>1683</v>
      </c>
      <c r="O3189" s="27">
        <f>IFERROR(VLOOKUP(N3189,'散件迭代（不定期更新）'!C:J,8,FALSE),0)</f>
        <v>0</v>
      </c>
      <c r="P3189" s="27" t="str">
        <f>IFERROR(VLOOKUP(N3189,'散件（更新）'!B:H,3,FALSE),0)</f>
        <v>/</v>
      </c>
      <c r="Q3189" s="27" t="str">
        <f>VLOOKUP(N3189,'散件（更新）'!B:H,2,FALSE)</f>
        <v>114-22010401</v>
      </c>
      <c r="R3189" s="27" t="str">
        <f>VLOOKUP(N3189,'散件（更新）'!B:H,7,FALSE)</f>
        <v>Mini Power Brush</v>
      </c>
      <c r="S3189" s="27" t="str">
        <f>VLOOKUP(N3189,'散件（更新）'!B:E,4,FALSE)</f>
        <v>https://tineco-yxzt.oss-accelerate.aliyuncs.com/20231219/9VSBM170000_1702948062016.png</v>
      </c>
      <c r="T3189" s="27" t="s">
        <v>19304</v>
      </c>
      <c r="U3189" s="28" t="str">
        <f>VLOOKUP(N3189,'散件（更新）'!B:G,6,FALSE)</f>
        <v>FB2207小电动3pin</v>
      </c>
      <c r="V3189" s="28">
        <f>VLOOKUP(N3189,'散件（更新）'!B:I,8,FALSE)</f>
        <v>6974950101824</v>
      </c>
    </row>
    <row r="3190" spans="1:22">
      <c r="A3190" s="57">
        <v>46169</v>
      </c>
      <c r="B3190" s="53" t="s">
        <v>2468</v>
      </c>
      <c r="C3190" s="27" t="str">
        <f>VLOOKUP(B3190,'大货清单（不定期按GOMS更新）'!A:H,8,0)</f>
        <v>107-22250401</v>
      </c>
      <c r="D3190" s="27" t="str">
        <f>VLOOKUP(B3190,'大货清单（不定期按GOMS更新）'!A:C,3,0)</f>
        <v>ZB2225D-01</v>
      </c>
      <c r="E3190" s="27" t="str">
        <f>VLOOKUP(B3190,'大货清单（不定期按GOMS更新）'!A:H,4,0)</f>
        <v>FR,DE,IT,ZA,ES,BE,SE,PL,NL,CL</v>
      </c>
      <c r="F3190" s="27" t="str">
        <f>VLOOKUP(B3190,'大货清单（不定期按GOMS更新）'!A:H,2,0)</f>
        <v>PURE ONE STATION PET</v>
      </c>
      <c r="G3190" s="28">
        <f>VLOOKUP(B3190,'大货清单（不定期按GOMS更新）'!A:I,9,FALSE)</f>
        <v>6974950103088</v>
      </c>
      <c r="H3190" s="27" t="str">
        <f>VLOOKUP(B3190,'大货清单（不定期按GOMS更新）'!A:H,7,0)</f>
        <v>BLACK/BLUE</v>
      </c>
      <c r="I3190" s="27" t="str">
        <f>VLOOKUP(B3190,'大货清单（不定期按GOMS更新）'!A:F,6,FALSE)</f>
        <v>PHASEOUT</v>
      </c>
      <c r="J3190" s="27" t="str">
        <f>VLOOKUP(B3190,'大货清单（不定期按GOMS更新）'!A:K,11,FALSE)</f>
        <v>13</v>
      </c>
      <c r="K3190" s="27" t="str">
        <f>VLOOKUP(B3190,'大货清单（不定期按GOMS更新）'!A:N,12,FALSE)</f>
        <v>813</v>
      </c>
      <c r="L3190" s="27" t="str">
        <f>VLOOKUP(B3190,'大货清单（不定期按GOMS更新）'!A:M,13,FALSE)</f>
        <v>380</v>
      </c>
      <c r="M3190" s="27" t="str">
        <f>VLOOKUP(B3190,'大货清单（不定期按GOMS更新）'!A:N,14,FALSE)</f>
        <v>324</v>
      </c>
      <c r="N3190" s="53" t="s">
        <v>1363</v>
      </c>
      <c r="O3190" s="27" t="str">
        <f>IFERROR(VLOOKUP(N3190,'散件迭代（不定期更新）'!C:J,8,FALSE),0)</f>
        <v>A12</v>
      </c>
      <c r="P3190" s="27" t="str">
        <f>IFERROR(VLOOKUP(N3190,'散件（更新）'!B:H,3,FALSE),0)</f>
        <v>206-1873-0010</v>
      </c>
      <c r="Q3190" s="27" t="str">
        <f>VLOOKUP(N3190,'散件（更新）'!B:H,2,FALSE)</f>
        <v>114-18730010</v>
      </c>
      <c r="R3190" s="27" t="str">
        <f>VLOOKUP(N3190,'散件（更新）'!B:H,7,FALSE)</f>
        <v>Accessory Kit</v>
      </c>
      <c r="S3190" s="27" t="str">
        <f>VLOOKUP(N3190,'散件（更新）'!B:E,4,FALSE)</f>
        <v>https://tineco-yxzt.oss-accelerate.aliyuncs.com/product/114-18730010.jpg</v>
      </c>
      <c r="T3190" s="27" t="s">
        <v>8759</v>
      </c>
      <c r="U3190" s="28" t="str">
        <f>VLOOKUP(N3190,'散件（更新）'!B:G,6,FALSE)</f>
        <v>附件套装(家电刷组件+伸缩扁吸组件+转折管组件+伸缩软管组件)</v>
      </c>
      <c r="V3190" s="28" t="str">
        <f>VLOOKUP(N3190,'散件（更新）'!B:I,8,FALSE)</f>
        <v>6972200191519</v>
      </c>
    </row>
    <row r="3191" spans="1:22">
      <c r="A3191" s="57">
        <v>46169</v>
      </c>
      <c r="B3191" s="53" t="s">
        <v>2468</v>
      </c>
      <c r="C3191" s="27" t="str">
        <f>VLOOKUP(B3191,'大货清单（不定期按GOMS更新）'!A:H,8,0)</f>
        <v>107-22250401</v>
      </c>
      <c r="D3191" s="27" t="str">
        <f>VLOOKUP(B3191,'大货清单（不定期按GOMS更新）'!A:C,3,0)</f>
        <v>ZB2225D-01</v>
      </c>
      <c r="E3191" s="27" t="str">
        <f>VLOOKUP(B3191,'大货清单（不定期按GOMS更新）'!A:H,4,0)</f>
        <v>FR,DE,IT,ZA,ES,BE,SE,PL,NL,CL</v>
      </c>
      <c r="F3191" s="27" t="str">
        <f>VLOOKUP(B3191,'大货清单（不定期按GOMS更新）'!A:H,2,0)</f>
        <v>PURE ONE STATION PET</v>
      </c>
      <c r="G3191" s="28">
        <f>VLOOKUP(B3191,'大货清单（不定期按GOMS更新）'!A:I,9,FALSE)</f>
        <v>6974950103088</v>
      </c>
      <c r="H3191" s="27" t="str">
        <f>VLOOKUP(B3191,'大货清单（不定期按GOMS更新）'!A:H,7,0)</f>
        <v>BLACK/BLUE</v>
      </c>
      <c r="I3191" s="27" t="str">
        <f>VLOOKUP(B3191,'大货清单（不定期按GOMS更新）'!A:F,6,FALSE)</f>
        <v>PHASEOUT</v>
      </c>
      <c r="J3191" s="27" t="str">
        <f>VLOOKUP(B3191,'大货清单（不定期按GOMS更新）'!A:K,11,FALSE)</f>
        <v>13</v>
      </c>
      <c r="K3191" s="27" t="str">
        <f>VLOOKUP(B3191,'大货清单（不定期按GOMS更新）'!A:N,12,FALSE)</f>
        <v>813</v>
      </c>
      <c r="L3191" s="27" t="str">
        <f>VLOOKUP(B3191,'大货清单（不定期按GOMS更新）'!A:M,13,FALSE)</f>
        <v>380</v>
      </c>
      <c r="M3191" s="27" t="str">
        <f>VLOOKUP(B3191,'大货清单（不定期按GOMS更新）'!A:N,14,FALSE)</f>
        <v>324</v>
      </c>
      <c r="N3191" s="53" t="s">
        <v>1390</v>
      </c>
      <c r="O3191" s="27">
        <f>IFERROR(VLOOKUP(N3191,'散件迭代（不定期更新）'!C:J,8,FALSE),0)</f>
        <v>0</v>
      </c>
      <c r="P3191" s="27" t="str">
        <f>IFERROR(VLOOKUP(N3191,'散件（更新）'!B:H,3,FALSE),0)</f>
        <v>206-1873-2333</v>
      </c>
      <c r="Q3191" s="27" t="str">
        <f>VLOOKUP(N3191,'散件（更新）'!B:H,2,FALSE)</f>
        <v>114-18732333</v>
      </c>
      <c r="R3191" s="27" t="str">
        <f>VLOOKUP(N3191,'散件（更新）'!B:H,7,FALSE)</f>
        <v>[EHA]Power brush release button + spring</v>
      </c>
      <c r="S3191" s="27" t="str">
        <f>VLOOKUP(N3191,'散件（更新）'!B:E,4,FALSE)</f>
        <v>https://tineco-yxzt.oss-accelerate.aliyuncs.com/20231219/9VSRB121100_1702948075363.png</v>
      </c>
      <c r="T3191" s="27" t="s">
        <v>8759</v>
      </c>
      <c r="U3191" s="28" t="str">
        <f>VLOOKUP(N3191,'散件（更新）'!B:G,6,FALSE)</f>
        <v>释放按钮+弹簧组件（散件专用）</v>
      </c>
      <c r="V3191" s="28" t="str">
        <f>VLOOKUP(N3191,'散件（更新）'!B:I,8,FALSE)</f>
        <v>6972200197429</v>
      </c>
    </row>
    <row r="3192" spans="1:22">
      <c r="A3192" s="57">
        <v>46169</v>
      </c>
      <c r="B3192" s="53" t="s">
        <v>2468</v>
      </c>
      <c r="C3192" s="27" t="str">
        <f>VLOOKUP(B3192,'大货清单（不定期按GOMS更新）'!A:H,8,0)</f>
        <v>107-22250401</v>
      </c>
      <c r="D3192" s="27" t="str">
        <f>VLOOKUP(B3192,'大货清单（不定期按GOMS更新）'!A:C,3,0)</f>
        <v>ZB2225D-01</v>
      </c>
      <c r="E3192" s="27" t="str">
        <f>VLOOKUP(B3192,'大货清单（不定期按GOMS更新）'!A:H,4,0)</f>
        <v>FR,DE,IT,ZA,ES,BE,SE,PL,NL,CL</v>
      </c>
      <c r="F3192" s="27" t="str">
        <f>VLOOKUP(B3192,'大货清单（不定期按GOMS更新）'!A:H,2,0)</f>
        <v>PURE ONE STATION PET</v>
      </c>
      <c r="G3192" s="28">
        <f>VLOOKUP(B3192,'大货清单（不定期按GOMS更新）'!A:I,9,FALSE)</f>
        <v>6974950103088</v>
      </c>
      <c r="H3192" s="27" t="str">
        <f>VLOOKUP(B3192,'大货清单（不定期按GOMS更新）'!A:H,7,0)</f>
        <v>BLACK/BLUE</v>
      </c>
      <c r="I3192" s="27" t="str">
        <f>VLOOKUP(B3192,'大货清单（不定期按GOMS更新）'!A:F,6,FALSE)</f>
        <v>PHASEOUT</v>
      </c>
      <c r="J3192" s="27" t="str">
        <f>VLOOKUP(B3192,'大货清单（不定期按GOMS更新）'!A:K,11,FALSE)</f>
        <v>13</v>
      </c>
      <c r="K3192" s="27" t="str">
        <f>VLOOKUP(B3192,'大货清单（不定期按GOMS更新）'!A:N,12,FALSE)</f>
        <v>813</v>
      </c>
      <c r="L3192" s="27" t="str">
        <f>VLOOKUP(B3192,'大货清单（不定期按GOMS更新）'!A:M,13,FALSE)</f>
        <v>380</v>
      </c>
      <c r="M3192" s="27" t="str">
        <f>VLOOKUP(B3192,'大货清单（不定期按GOMS更新）'!A:N,14,FALSE)</f>
        <v>324</v>
      </c>
      <c r="N3192" s="53" t="s">
        <v>338</v>
      </c>
      <c r="O3192" s="27" t="str">
        <f>IFERROR(VLOOKUP(N3192,'散件迭代（不定期更新）'!C:J,8,FALSE),0)</f>
        <v>A42</v>
      </c>
      <c r="P3192" s="27" t="str">
        <f>IFERROR(VLOOKUP(N3192,'散件（更新）'!B:H,3,FALSE),0)</f>
        <v>206-1873-0209</v>
      </c>
      <c r="Q3192" s="27" t="str">
        <f>VLOOKUP(N3192,'散件（更新）'!B:H,2,FALSE)</f>
        <v>114-18730209</v>
      </c>
      <c r="R3192" s="27" t="str">
        <f>VLOOKUP(N3192,'散件（更新）'!B:H,7,FALSE)</f>
        <v>Crevice Tool</v>
      </c>
      <c r="S3192" s="27" t="str">
        <f>VLOOKUP(N3192,'散件（更新）'!B:E,4,FALSE)</f>
        <v>https://tineco-yxzt.oss-accelerate.aliyuncs.com/product/114-18730209.png</v>
      </c>
      <c r="T3192" s="27" t="s">
        <v>8759</v>
      </c>
      <c r="U3192" s="28" t="str">
        <f>VLOOKUP(N3192,'散件（更新）'!B:G,6,FALSE)</f>
        <v>扁吸组件</v>
      </c>
      <c r="V3192" s="28" t="str">
        <f>VLOOKUP(N3192,'散件（更新）'!B:I,8,FALSE)</f>
        <v>6972200191496</v>
      </c>
    </row>
    <row r="3193" spans="1:22">
      <c r="A3193" s="57">
        <v>46169</v>
      </c>
      <c r="B3193" s="53" t="s">
        <v>4199</v>
      </c>
      <c r="C3193" s="27" t="str">
        <f>VLOOKUP(B3193,'大货清单（不定期按GOMS更新）'!A:H,8,0)</f>
        <v>109-23470201</v>
      </c>
      <c r="D3193" s="27" t="str">
        <f>VLOOKUP(B3193,'大货清单（不定期按GOMS更新）'!A:C,3,0)</f>
        <v>CL2347B-01</v>
      </c>
      <c r="E3193" s="27" t="str">
        <f>VLOOKUP(B3193,'大货清单（不定期按GOMS更新）'!A:H,4,0)</f>
        <v>DE,FR,IT,ES,BE,NL,SE,PL,KR</v>
      </c>
      <c r="F3193" s="27" t="str">
        <f>VLOOKUP(B3193,'大货清单（不定期按GOMS更新）'!A:H,2,0)</f>
        <v>iFloor 5 Breeze Complete</v>
      </c>
      <c r="G3193" s="28">
        <f>VLOOKUP(B3193,'大货清单（不定期按GOMS更新）'!A:I,9,FALSE)</f>
        <v>6974950104986</v>
      </c>
      <c r="H3193" s="27" t="str">
        <f>VLOOKUP(B3193,'大货清单（不定期按GOMS更新）'!A:H,7,0)</f>
        <v>白+蓝</v>
      </c>
      <c r="I3193" s="27" t="str">
        <f>VLOOKUP(B3193,'大货清单（不定期按GOMS更新）'!A:F,6,FALSE)</f>
        <v>ACTIVE</v>
      </c>
      <c r="J3193" s="27" t="str">
        <f>VLOOKUP(B3193,'大货清单（不定期按GOMS更新）'!A:K,11,FALSE)</f>
        <v>9.2</v>
      </c>
      <c r="K3193" s="27" t="str">
        <f>VLOOKUP(B3193,'大货清单（不定期按GOMS更新）'!A:N,12,FALSE)</f>
        <v>674</v>
      </c>
      <c r="L3193" s="27" t="str">
        <f>VLOOKUP(B3193,'大货清单（不定期按GOMS更新）'!A:M,13,FALSE)</f>
        <v>332</v>
      </c>
      <c r="M3193" s="27" t="str">
        <f>VLOOKUP(B3193,'大货清单（不定期按GOMS更新）'!A:N,14,FALSE)</f>
        <v>306</v>
      </c>
      <c r="N3193" s="53" t="s">
        <v>4447</v>
      </c>
      <c r="O3193" s="27">
        <f>IFERROR(VLOOKUP(N3193,'散件迭代（不定期更新）'!C:J,8,FALSE),0)</f>
        <v>0</v>
      </c>
      <c r="P3193" s="27" t="str">
        <f>IFERROR(VLOOKUP(N3193,'散件（更新）'!B:H,3,FALSE),0)</f>
        <v>/</v>
      </c>
      <c r="Q3193" s="27" t="str">
        <f>VLOOKUP(N3193,'散件（更新）'!B:H,2,FALSE)</f>
        <v>114-23310805</v>
      </c>
      <c r="R3193" s="27" t="str">
        <f>VLOOKUP(N3193,'散件（更新）'!B:H,7,FALSE)</f>
        <v>Pump</v>
      </c>
      <c r="S3193" s="27" t="str">
        <f>VLOOKUP(N3193,'散件（更新）'!B:E,4,FALSE)</f>
        <v>https://tineco-yxzt.oss-accelerate.aliyuncs.com/20240206/yidairudongbeng_1707205005044.jpeg</v>
      </c>
      <c r="T3193" s="27" t="s">
        <v>8759</v>
      </c>
      <c r="U3193" s="28" t="str">
        <f>VLOOKUP(N3193,'散件（更新）'!B:G,6,FALSE)</f>
        <v>蠕动泵组件</v>
      </c>
      <c r="V3193" s="28">
        <f>VLOOKUP(N3193,'散件（更新）'!B:I,8,FALSE)</f>
        <v>6974950106621</v>
      </c>
    </row>
    <row r="3194" spans="1:22">
      <c r="A3194" s="57">
        <v>46169</v>
      </c>
      <c r="B3194" s="53" t="s">
        <v>4392</v>
      </c>
      <c r="C3194" s="27" t="str">
        <f>VLOOKUP(B3194,'大货清单（不定期按GOMS更新）'!A:H,8,0)</f>
        <v>109-23470301</v>
      </c>
      <c r="D3194" s="27" t="str">
        <f>VLOOKUP(B3194,'大货清单（不定期按GOMS更新）'!A:C,3,0)</f>
        <v>CL2347C-01</v>
      </c>
      <c r="E3194" s="27" t="str">
        <f>VLOOKUP(B3194,'大货清单（不定期按GOMS更新）'!A:H,4,0)</f>
        <v>FR,DE,CL</v>
      </c>
      <c r="F3194" s="27" t="str">
        <f>VLOOKUP(B3194,'大货清单（不定期按GOMS更新）'!A:H,2,0)</f>
        <v>iFloor 5</v>
      </c>
      <c r="G3194" s="28">
        <f>VLOOKUP(B3194,'大货清单（不定期按GOMS更新）'!A:I,9,FALSE)</f>
        <v>6974950104979</v>
      </c>
      <c r="H3194" s="27" t="str">
        <f>VLOOKUP(B3194,'大货清单（不定期按GOMS更新）'!A:H,7,0)</f>
        <v>白+黑</v>
      </c>
      <c r="I3194" s="27" t="str">
        <f>VLOOKUP(B3194,'大货清单（不定期按GOMS更新）'!A:F,6,FALSE)</f>
        <v>ACTIVE</v>
      </c>
      <c r="J3194" s="27" t="str">
        <f>VLOOKUP(B3194,'大货清单（不定期按GOMS更新）'!A:K,11,FALSE)</f>
        <v>8.4</v>
      </c>
      <c r="K3194" s="27" t="str">
        <f>VLOOKUP(B3194,'大货清单（不定期按GOMS更新）'!A:N,12,FALSE)</f>
        <v>674</v>
      </c>
      <c r="L3194" s="27" t="str">
        <f>VLOOKUP(B3194,'大货清单（不定期按GOMS更新）'!A:M,13,FALSE)</f>
        <v>332</v>
      </c>
      <c r="M3194" s="27" t="str">
        <f>VLOOKUP(B3194,'大货清单（不定期按GOMS更新）'!A:N,14,FALSE)</f>
        <v>306</v>
      </c>
      <c r="N3194" s="53" t="s">
        <v>4447</v>
      </c>
      <c r="O3194" s="27">
        <f>IFERROR(VLOOKUP(N3194,'散件迭代（不定期更新）'!C:J,8,FALSE),0)</f>
        <v>0</v>
      </c>
      <c r="P3194" s="27" t="str">
        <f>IFERROR(VLOOKUP(N3194,'散件（更新）'!B:H,3,FALSE),0)</f>
        <v>/</v>
      </c>
      <c r="Q3194" s="27" t="str">
        <f>VLOOKUP(N3194,'散件（更新）'!B:H,2,FALSE)</f>
        <v>114-23310805</v>
      </c>
      <c r="R3194" s="27" t="str">
        <f>VLOOKUP(N3194,'散件（更新）'!B:H,7,FALSE)</f>
        <v>Pump</v>
      </c>
      <c r="S3194" s="27" t="str">
        <f>VLOOKUP(N3194,'散件（更新）'!B:E,4,FALSE)</f>
        <v>https://tineco-yxzt.oss-accelerate.aliyuncs.com/20240206/yidairudongbeng_1707205005044.jpeg</v>
      </c>
      <c r="T3194" s="27" t="s">
        <v>8759</v>
      </c>
      <c r="U3194" s="28" t="str">
        <f>VLOOKUP(N3194,'散件（更新）'!B:G,6,FALSE)</f>
        <v>蠕动泵组件</v>
      </c>
      <c r="V3194" s="28">
        <f>VLOOKUP(N3194,'散件（更新）'!B:I,8,FALSE)</f>
        <v>6974950106621</v>
      </c>
    </row>
    <row r="3195" spans="1:22">
      <c r="A3195" s="57">
        <v>46169</v>
      </c>
      <c r="B3195" s="53" t="s">
        <v>4130</v>
      </c>
      <c r="C3195" s="27" t="str">
        <f>VLOOKUP(B3195,'大货清单（不定期按GOMS更新）'!A:H,8,0)</f>
        <v>109-23470701</v>
      </c>
      <c r="D3195" s="27" t="str">
        <f>VLOOKUP(B3195,'大货清单（不定期按GOMS更新）'!A:C,3,0)</f>
        <v>CL2347G-01</v>
      </c>
      <c r="E3195" s="27" t="str">
        <f>VLOOKUP(B3195,'大货清单（不定期按GOMS更新）'!A:H,4,0)</f>
        <v>GB</v>
      </c>
      <c r="F3195" s="27" t="str">
        <f>VLOOKUP(B3195,'大货清单（不定期按GOMS更新）'!A:H,2,0)</f>
        <v>iFloor 5</v>
      </c>
      <c r="G3195" s="28">
        <f>VLOOKUP(B3195,'大货清单（不定期按GOMS更新）'!A:I,9,FALSE)</f>
        <v>6974950104962</v>
      </c>
      <c r="H3195" s="27" t="str">
        <f>VLOOKUP(B3195,'大货清单（不定期按GOMS更新）'!A:H,7,0)</f>
        <v>白+黑</v>
      </c>
      <c r="I3195" s="27" t="str">
        <f>VLOOKUP(B3195,'大货清单（不定期按GOMS更新）'!A:F,6,FALSE)</f>
        <v>ACTIVE</v>
      </c>
      <c r="J3195" s="27" t="str">
        <f>VLOOKUP(B3195,'大货清单（不定期按GOMS更新）'!A:K,11,FALSE)</f>
        <v>8.4</v>
      </c>
      <c r="K3195" s="27" t="str">
        <f>VLOOKUP(B3195,'大货清单（不定期按GOMS更新）'!A:N,12,FALSE)</f>
        <v>674</v>
      </c>
      <c r="L3195" s="27" t="str">
        <f>VLOOKUP(B3195,'大货清单（不定期按GOMS更新）'!A:M,13,FALSE)</f>
        <v>332</v>
      </c>
      <c r="M3195" s="27" t="str">
        <f>VLOOKUP(B3195,'大货清单（不定期按GOMS更新）'!A:N,14,FALSE)</f>
        <v>306</v>
      </c>
      <c r="N3195" s="53" t="s">
        <v>4447</v>
      </c>
      <c r="O3195" s="27">
        <f>IFERROR(VLOOKUP(N3195,'散件迭代（不定期更新）'!C:J,8,FALSE),0)</f>
        <v>0</v>
      </c>
      <c r="P3195" s="27" t="str">
        <f>IFERROR(VLOOKUP(N3195,'散件（更新）'!B:H,3,FALSE),0)</f>
        <v>/</v>
      </c>
      <c r="Q3195" s="27" t="str">
        <f>VLOOKUP(N3195,'散件（更新）'!B:H,2,FALSE)</f>
        <v>114-23310805</v>
      </c>
      <c r="R3195" s="27" t="str">
        <f>VLOOKUP(N3195,'散件（更新）'!B:H,7,FALSE)</f>
        <v>Pump</v>
      </c>
      <c r="S3195" s="27" t="str">
        <f>VLOOKUP(N3195,'散件（更新）'!B:E,4,FALSE)</f>
        <v>https://tineco-yxzt.oss-accelerate.aliyuncs.com/20240206/yidairudongbeng_1707205005044.jpeg</v>
      </c>
      <c r="T3195" s="27" t="s">
        <v>8759</v>
      </c>
      <c r="U3195" s="28" t="str">
        <f>VLOOKUP(N3195,'散件（更新）'!B:G,6,FALSE)</f>
        <v>蠕动泵组件</v>
      </c>
      <c r="V3195" s="28">
        <f>VLOOKUP(N3195,'散件（更新）'!B:I,8,FALSE)</f>
        <v>6974950106621</v>
      </c>
    </row>
    <row r="3196" spans="1:22">
      <c r="A3196" s="57">
        <v>46169</v>
      </c>
      <c r="B3196" s="53" t="s">
        <v>1328</v>
      </c>
      <c r="C3196" s="27" t="str">
        <f>VLOOKUP(B3196,'大货清单（不定期按GOMS更新）'!A:H,8,0)</f>
        <v>107-22010501</v>
      </c>
      <c r="D3196" s="27" t="str">
        <f>VLOOKUP(B3196,'大货清单（不定期按GOMS更新）'!A:C,3,0)</f>
        <v>ZB2201E-01</v>
      </c>
      <c r="E3196" s="27" t="str">
        <f>VLOOKUP(B3196,'大货清单（不定期按GOMS更新）'!A:H,4,0)</f>
        <v>DE,FR,CZ,BE,SE,PL,NL,IT</v>
      </c>
      <c r="F3196" s="27" t="str">
        <f>VLOOKUP(B3196,'大货清单（不定期按GOMS更新）'!A:H,2,0)</f>
        <v>PURE ONE AIR PET</v>
      </c>
      <c r="G3196" s="28">
        <f>VLOOKUP(B3196,'大货清单（不定期按GOMS更新）'!A:I,9,FALSE)</f>
        <v>6974950101305</v>
      </c>
      <c r="H3196" s="27" t="str">
        <f>VLOOKUP(B3196,'大货清单（不定期按GOMS更新）'!A:H,7,0)</f>
        <v>White</v>
      </c>
      <c r="I3196" s="27" t="str">
        <f>VLOOKUP(B3196,'大货清单（不定期按GOMS更新）'!A:F,6,FALSE)</f>
        <v>PHASEOUT</v>
      </c>
      <c r="J3196" s="27" t="str">
        <f>VLOOKUP(B3196,'大货清单（不定期按GOMS更新）'!A:K,11,FALSE)</f>
        <v>4.98</v>
      </c>
      <c r="K3196" s="27" t="str">
        <f>VLOOKUP(B3196,'大货清单（不定期按GOMS更新）'!A:N,12,FALSE)</f>
        <v>454</v>
      </c>
      <c r="L3196" s="27" t="str">
        <f>VLOOKUP(B3196,'大货清单（不定期按GOMS更新）'!A:M,13,FALSE)</f>
        <v>229</v>
      </c>
      <c r="M3196" s="27" t="str">
        <f>VLOOKUP(B3196,'大货清单（不定期按GOMS更新）'!A:N,14,FALSE)</f>
        <v>327</v>
      </c>
      <c r="N3196" s="53" t="s">
        <v>252</v>
      </c>
      <c r="O3196" s="27">
        <f>IFERROR(VLOOKUP(N3196,'散件迭代（不定期更新）'!C:J,8,FALSE),0)</f>
        <v>0</v>
      </c>
      <c r="P3196" s="27" t="str">
        <f>IFERROR(VLOOKUP(N3196,'散件（更新）'!B:H,3,FALSE),0)</f>
        <v>206-1769-0233</v>
      </c>
      <c r="Q3196" s="27" t="str">
        <f>VLOOKUP(N3196,'散件（更新）'!B:H,2,FALSE)</f>
        <v>114-17690233</v>
      </c>
      <c r="R3196" s="27" t="str">
        <f>VLOOKUP(N3196,'散件（更新）'!B:H,7,FALSE)</f>
        <v>Hair cleaning tool</v>
      </c>
      <c r="S3196" s="27" t="str">
        <f>VLOOKUP(N3196,'散件（更新）'!B:E,4,FALSE)</f>
        <v>https://tineco-yxzt.oss-accelerate.aliyuncs.com/product/114-17690233.png</v>
      </c>
      <c r="T3196" s="27" t="s">
        <v>8759</v>
      </c>
      <c r="U3196" s="28" t="str">
        <f>VLOOKUP(N3196,'散件（更新）'!B:G,6,FALSE)</f>
        <v>ZB1769B 清洁刷植毛组件</v>
      </c>
      <c r="V3196" s="28" t="str">
        <f>VLOOKUP(N3196,'散件（更新）'!B:I,8,FALSE)</f>
        <v>6972200191151</v>
      </c>
    </row>
    <row r="3197" spans="1:22">
      <c r="A3197" s="57">
        <v>46169</v>
      </c>
      <c r="B3197" s="53" t="s">
        <v>1330</v>
      </c>
      <c r="C3197" s="27" t="str">
        <f>VLOOKUP(B3197,'大货清单（不定期按GOMS更新）'!A:H,8,0)</f>
        <v>107-22010401</v>
      </c>
      <c r="D3197" s="27" t="str">
        <f>VLOOKUP(B3197,'大货清单（不定期按GOMS更新）'!A:C,3,0)</f>
        <v>ZB2201D-01</v>
      </c>
      <c r="E3197" s="27" t="str">
        <f>VLOOKUP(B3197,'大货清单（不定期按GOMS更新）'!A:H,4,0)</f>
        <v>DE,FR,BE,SE,PL,NL</v>
      </c>
      <c r="F3197" s="27" t="str">
        <f>VLOOKUP(B3197,'大货清单（不定期按GOMS更新）'!A:H,2,0)</f>
        <v>PURE ONE AIR PRO</v>
      </c>
      <c r="G3197" s="28" t="str">
        <f>VLOOKUP(B3197,'大货清单（不定期按GOMS更新）'!A:I,9,FALSE)</f>
        <v>6974950101282,	 6974950101282</v>
      </c>
      <c r="H3197" s="27" t="str">
        <f>VLOOKUP(B3197,'大货清单（不定期按GOMS更新）'!A:H,7,0)</f>
        <v>White</v>
      </c>
      <c r="I3197" s="27" t="str">
        <f>VLOOKUP(B3197,'大货清单（不定期按GOMS更新）'!A:F,6,FALSE)</f>
        <v>PHASEOUT</v>
      </c>
      <c r="J3197" s="27" t="str">
        <f>VLOOKUP(B3197,'大货清单（不定期按GOMS更新）'!A:K,11,FALSE)</f>
        <v>5.362</v>
      </c>
      <c r="K3197" s="27" t="str">
        <f>VLOOKUP(B3197,'大货清单（不定期按GOMS更新）'!A:N,12,FALSE)</f>
        <v>454</v>
      </c>
      <c r="L3197" s="27" t="str">
        <f>VLOOKUP(B3197,'大货清单（不定期按GOMS更新）'!A:M,13,FALSE)</f>
        <v>229</v>
      </c>
      <c r="M3197" s="27" t="str">
        <f>VLOOKUP(B3197,'大货清单（不定期按GOMS更新）'!A:N,14,FALSE)</f>
        <v>327</v>
      </c>
      <c r="N3197" s="53" t="s">
        <v>252</v>
      </c>
      <c r="O3197" s="27">
        <f>IFERROR(VLOOKUP(N3197,'散件迭代（不定期更新）'!C:J,8,FALSE),0)</f>
        <v>0</v>
      </c>
      <c r="P3197" s="27" t="str">
        <f>IFERROR(VLOOKUP(N3197,'散件（更新）'!B:H,3,FALSE),0)</f>
        <v>206-1769-0233</v>
      </c>
      <c r="Q3197" s="27" t="str">
        <f>VLOOKUP(N3197,'散件（更新）'!B:H,2,FALSE)</f>
        <v>114-17690233</v>
      </c>
      <c r="R3197" s="27" t="str">
        <f>VLOOKUP(N3197,'散件（更新）'!B:H,7,FALSE)</f>
        <v>Hair cleaning tool</v>
      </c>
      <c r="S3197" s="27" t="str">
        <f>VLOOKUP(N3197,'散件（更新）'!B:E,4,FALSE)</f>
        <v>https://tineco-yxzt.oss-accelerate.aliyuncs.com/product/114-17690233.png</v>
      </c>
      <c r="T3197" s="27" t="s">
        <v>8759</v>
      </c>
      <c r="U3197" s="28" t="str">
        <f>VLOOKUP(N3197,'散件（更新）'!B:G,6,FALSE)</f>
        <v>ZB1769B 清洁刷植毛组件</v>
      </c>
      <c r="V3197" s="28" t="str">
        <f>VLOOKUP(N3197,'散件（更新）'!B:I,8,FALSE)</f>
        <v>6972200191151</v>
      </c>
    </row>
    <row r="3198" spans="1:22">
      <c r="A3198" s="57">
        <v>46169</v>
      </c>
      <c r="B3198" s="53" t="s">
        <v>4178</v>
      </c>
      <c r="C3198" s="27" t="str">
        <f>VLOOKUP(B3198,'大货清单（不定期按GOMS更新）'!A:H,8,0)</f>
        <v>109-23350501</v>
      </c>
      <c r="D3198" s="27" t="str">
        <f>VLOOKUP(B3198,'大货清单（不定期按GOMS更新）'!A:C,3,0)</f>
        <v>CL2335E-01</v>
      </c>
      <c r="E3198" s="27" t="str">
        <f>VLOOKUP(B3198,'大货清单（不定期按GOMS更新）'!A:H,4,0)</f>
        <v>IT,ES,DE,NL,PL,SE,BE,FR</v>
      </c>
      <c r="F3198" s="27" t="str">
        <f>VLOOKUP(B3198,'大货清单（不定期按GOMS更新）'!A:H,2,0)</f>
        <v>Floor One S7 Pro</v>
      </c>
      <c r="G3198" s="28">
        <f>VLOOKUP(B3198,'大货清单（不定期按GOMS更新）'!A:I,9,FALSE)</f>
        <v>6974950105433</v>
      </c>
      <c r="H3198" s="27" t="str">
        <f>VLOOKUP(B3198,'大货清单（不定期按GOMS更新）'!A:H,7,0)</f>
        <v>Black</v>
      </c>
      <c r="I3198" s="27" t="str">
        <f>VLOOKUP(B3198,'大货清单（不定期按GOMS更新）'!A:F,6,FALSE)</f>
        <v>ACTIVE</v>
      </c>
      <c r="J3198" s="27" t="str">
        <f>VLOOKUP(B3198,'大货清单（不定期按GOMS更新）'!A:K,11,FALSE)</f>
        <v>9.7</v>
      </c>
      <c r="K3198" s="27" t="str">
        <f>VLOOKUP(B3198,'大货清单（不定期按GOMS更新）'!A:N,12,FALSE)</f>
        <v>674</v>
      </c>
      <c r="L3198" s="27" t="str">
        <f>VLOOKUP(B3198,'大货清单（不定期按GOMS更新）'!A:M,13,FALSE)</f>
        <v>332</v>
      </c>
      <c r="M3198" s="27" t="str">
        <f>VLOOKUP(B3198,'大货清单（不定期按GOMS更新）'!A:N,14,FALSE)</f>
        <v>306</v>
      </c>
      <c r="N3198" s="53" t="s">
        <v>2456</v>
      </c>
      <c r="O3198" s="27">
        <f>IFERROR(VLOOKUP(N3198,'散件迭代（不定期更新）'!C:J,8,FALSE),0)</f>
        <v>0</v>
      </c>
      <c r="P3198" s="27" t="str">
        <f>IFERROR(VLOOKUP(N3198,'散件（更新）'!B:H,3,FALSE),0)</f>
        <v>/</v>
      </c>
      <c r="Q3198" s="27" t="str">
        <f>VLOOKUP(N3198,'散件（更新）'!B:H,2,FALSE)</f>
        <v>114-22200202</v>
      </c>
      <c r="R3198" s="27" t="str">
        <f>VLOOKUP(N3198,'散件（更新）'!B:H,7,FALSE)</f>
        <v>Adapter</v>
      </c>
      <c r="S3198" s="27" t="str">
        <f>VLOOKUP(N3198,'散件（更新）'!B:E,4,FALSE)</f>
        <v>https://tineco-yxzt.oss-accelerate.aliyuncs.com/20231219/9FWPA2501DE_1702948017967.png</v>
      </c>
      <c r="T3198" s="27" t="s">
        <v>8759</v>
      </c>
      <c r="U3198" s="28" t="str">
        <f>VLOOKUP(N3198,'散件（更新）'!B:G,6,FALSE)</f>
        <v>适配器欧版</v>
      </c>
      <c r="V3198" s="28">
        <f>VLOOKUP(N3198,'散件（更新）'!B:I,8,FALSE)</f>
        <v>6974950103835</v>
      </c>
    </row>
    <row r="3199" spans="1:22">
      <c r="A3199" s="57">
        <v>46169</v>
      </c>
      <c r="B3199" s="50" t="s">
        <v>4178</v>
      </c>
      <c r="C3199" s="27" t="str">
        <f>VLOOKUP(B3199,'大货清单（不定期按GOMS更新）'!A:H,8,0)</f>
        <v>109-23350501</v>
      </c>
      <c r="D3199" s="27" t="str">
        <f>VLOOKUP(B3199,'大货清单（不定期按GOMS更新）'!A:C,3,0)</f>
        <v>CL2335E-01</v>
      </c>
      <c r="E3199" s="27" t="str">
        <f>VLOOKUP(B3199,'大货清单（不定期按GOMS更新）'!A:H,4,0)</f>
        <v>IT,ES,DE,NL,PL,SE,BE,FR</v>
      </c>
      <c r="F3199" s="27" t="str">
        <f>VLOOKUP(B3199,'大货清单（不定期按GOMS更新）'!A:H,2,0)</f>
        <v>Floor One S7 Pro</v>
      </c>
      <c r="G3199" s="28">
        <f>VLOOKUP(B3199,'大货清单（不定期按GOMS更新）'!A:I,9,FALSE)</f>
        <v>6974950105433</v>
      </c>
      <c r="H3199" s="27" t="str">
        <f>VLOOKUP(B3199,'大货清单（不定期按GOMS更新）'!A:H,7,0)</f>
        <v>Black</v>
      </c>
      <c r="I3199" s="27" t="str">
        <f>VLOOKUP(B3199,'大货清单（不定期按GOMS更新）'!A:F,6,FALSE)</f>
        <v>ACTIVE</v>
      </c>
      <c r="J3199" s="27" t="str">
        <f>VLOOKUP(B3199,'大货清单（不定期按GOMS更新）'!A:K,11,FALSE)</f>
        <v>9.7</v>
      </c>
      <c r="K3199" s="27" t="str">
        <f>VLOOKUP(B3199,'大货清单（不定期按GOMS更新）'!A:N,12,FALSE)</f>
        <v>674</v>
      </c>
      <c r="L3199" s="27" t="str">
        <f>VLOOKUP(B3199,'大货清单（不定期按GOMS更新）'!A:M,13,FALSE)</f>
        <v>332</v>
      </c>
      <c r="M3199" s="27" t="str">
        <f>VLOOKUP(B3199,'大货清单（不定期按GOMS更新）'!A:N,14,FALSE)</f>
        <v>306</v>
      </c>
      <c r="N3199" s="50" t="s">
        <v>19489</v>
      </c>
      <c r="O3199" s="27">
        <f>IFERROR(VLOOKUP(N3199,'散件迭代（不定期更新）'!C:J,8,FALSE),0)</f>
        <v>0</v>
      </c>
      <c r="P3199" s="27">
        <f>IFERROR(VLOOKUP(N3199,'散件（更新）'!B:H,3,FALSE),0)</f>
        <v>0</v>
      </c>
      <c r="Q3199" s="27" t="str">
        <f>VLOOKUP(N3199,'散件（更新）'!B:H,2,FALSE)</f>
        <v>114-23350706</v>
      </c>
      <c r="R3199" s="27" t="str">
        <f>VLOOKUP(N3199,'散件（更新）'!B:H,7,FALSE)</f>
        <v>WiFi board+wire</v>
      </c>
      <c r="S3199" s="27" t="str">
        <f>VLOOKUP(N3199,'散件（更新）'!B:E,4,FALSE)</f>
        <v>https://tineco-yxzt.oss-accelerate.aliyuncs.com/20260417/ScreenShot_2026-04-17_131838_996_1776403180321.png</v>
      </c>
      <c r="T3199" s="27" t="s">
        <v>8759</v>
      </c>
      <c r="U3199" s="28" t="str">
        <f>VLOOKUP(N3199,'散件（更新）'!B:G,6,FALSE)</f>
        <v>SP;CL2335G-01;wifi小板带线束</v>
      </c>
      <c r="V3199" s="28">
        <f>VLOOKUP(N3199,'散件（更新）'!B:I,8,FALSE)</f>
        <v>6932485023783</v>
      </c>
    </row>
    <row r="3200" spans="1:22">
      <c r="A3200" s="57">
        <v>46169</v>
      </c>
      <c r="B3200" s="50" t="s">
        <v>4407</v>
      </c>
      <c r="C3200" s="27" t="str">
        <f>VLOOKUP(B3200,'大货清单（不定期按GOMS更新）'!A:H,8,0)</f>
        <v>109-23350701</v>
      </c>
      <c r="D3200" s="27" t="str">
        <f>VLOOKUP(B3200,'大货清单（不定期按GOMS更新）'!A:C,3,0)</f>
        <v>CL2335G-01</v>
      </c>
      <c r="E3200" s="27" t="str">
        <f>VLOOKUP(B3200,'大货清单（不定期按GOMS更新）'!A:H,4,0)</f>
        <v>IT,ES,FR,DE,NL,PL,SE,BE,TR,MN,HK</v>
      </c>
      <c r="F3200" s="27" t="str">
        <f>VLOOKUP(B3200,'大货清单（不定期按GOMS更新）'!A:H,2,0)</f>
        <v>Floor One S7 Flashdry</v>
      </c>
      <c r="G3200" s="28">
        <f>VLOOKUP(B3200,'大货清单（不定期按GOMS更新）'!A:I,9,FALSE)</f>
        <v>6974950105457</v>
      </c>
      <c r="H3200" s="27" t="str">
        <f>VLOOKUP(B3200,'大货清单（不定期按GOMS更新）'!A:H,7,0)</f>
        <v>Black</v>
      </c>
      <c r="I3200" s="27" t="str">
        <f>VLOOKUP(B3200,'大货清单（不定期按GOMS更新）'!A:F,6,FALSE)</f>
        <v>ACTIVE</v>
      </c>
      <c r="J3200" s="27" t="str">
        <f>VLOOKUP(B3200,'大货清单（不定期按GOMS更新）'!A:K,11,FALSE)</f>
        <v>10.5</v>
      </c>
      <c r="K3200" s="27" t="str">
        <f>VLOOKUP(B3200,'大货清单（不定期按GOMS更新）'!A:N,12,FALSE)</f>
        <v>674</v>
      </c>
      <c r="L3200" s="27" t="str">
        <f>VLOOKUP(B3200,'大货清单（不定期按GOMS更新）'!A:M,13,FALSE)</f>
        <v>332</v>
      </c>
      <c r="M3200" s="27" t="str">
        <f>VLOOKUP(B3200,'大货清单（不定期按GOMS更新）'!A:N,14,FALSE)</f>
        <v>326</v>
      </c>
      <c r="N3200" s="50" t="s">
        <v>19489</v>
      </c>
      <c r="O3200" s="27">
        <f>IFERROR(VLOOKUP(N3200,'散件迭代（不定期更新）'!C:J,8,FALSE),0)</f>
        <v>0</v>
      </c>
      <c r="P3200" s="27">
        <f>IFERROR(VLOOKUP(N3200,'散件（更新）'!B:H,3,FALSE),0)</f>
        <v>0</v>
      </c>
      <c r="Q3200" s="27" t="str">
        <f>VLOOKUP(N3200,'散件（更新）'!B:H,2,FALSE)</f>
        <v>114-23350706</v>
      </c>
      <c r="R3200" s="27" t="str">
        <f>VLOOKUP(N3200,'散件（更新）'!B:H,7,FALSE)</f>
        <v>WiFi board+wire</v>
      </c>
      <c r="S3200" s="27" t="str">
        <f>VLOOKUP(N3200,'散件（更新）'!B:E,4,FALSE)</f>
        <v>https://tineco-yxzt.oss-accelerate.aliyuncs.com/20260417/ScreenShot_2026-04-17_131838_996_1776403180321.png</v>
      </c>
      <c r="T3200" s="27" t="s">
        <v>19301</v>
      </c>
      <c r="U3200" s="28" t="str">
        <f>VLOOKUP(N3200,'散件（更新）'!B:G,6,FALSE)</f>
        <v>SP;CL2335G-01;wifi小板带线束</v>
      </c>
      <c r="V3200" s="28">
        <f>VLOOKUP(N3200,'散件（更新）'!B:I,8,FALSE)</f>
        <v>6932485023783</v>
      </c>
    </row>
    <row r="3201" spans="1:22">
      <c r="A3201" s="57">
        <v>46169</v>
      </c>
      <c r="B3201" s="50" t="s">
        <v>4365</v>
      </c>
      <c r="C3201" s="27" t="str">
        <f>VLOOKUP(B3201,'大货清单（不定期按GOMS更新）'!A:H,8,0)</f>
        <v>109-23351001</v>
      </c>
      <c r="D3201" s="27" t="str">
        <f>VLOOKUP(B3201,'大货清单（不定期按GOMS更新）'!A:C,3,0)</f>
        <v>CL2335J-01</v>
      </c>
      <c r="E3201" s="27" t="str">
        <f>VLOOKUP(B3201,'大货清单（不定期按GOMS更新）'!A:H,4,0)</f>
        <v>GB</v>
      </c>
      <c r="F3201" s="27" t="str">
        <f>VLOOKUP(B3201,'大货清单（不定期按GOMS更新）'!A:H,2,0)</f>
        <v>Floor One S7 Pro</v>
      </c>
      <c r="G3201" s="28">
        <f>VLOOKUP(B3201,'大货清单（不定期按GOMS更新）'!A:I,9,FALSE)</f>
        <v>6974950105440</v>
      </c>
      <c r="H3201" s="27" t="str">
        <f>VLOOKUP(B3201,'大货清单（不定期按GOMS更新）'!A:H,7,0)</f>
        <v>Black</v>
      </c>
      <c r="I3201" s="27" t="str">
        <f>VLOOKUP(B3201,'大货清单（不定期按GOMS更新）'!A:F,6,FALSE)</f>
        <v>ACTIVE</v>
      </c>
      <c r="J3201" s="27" t="str">
        <f>VLOOKUP(B3201,'大货清单（不定期按GOMS更新）'!A:K,11,FALSE)</f>
        <v>9.7</v>
      </c>
      <c r="K3201" s="27" t="str">
        <f>VLOOKUP(B3201,'大货清单（不定期按GOMS更新）'!A:N,12,FALSE)</f>
        <v>674</v>
      </c>
      <c r="L3201" s="27" t="str">
        <f>VLOOKUP(B3201,'大货清单（不定期按GOMS更新）'!A:M,13,FALSE)</f>
        <v>332</v>
      </c>
      <c r="M3201" s="27" t="str">
        <f>VLOOKUP(B3201,'大货清单（不定期按GOMS更新）'!A:N,14,FALSE)</f>
        <v>306</v>
      </c>
      <c r="N3201" s="50" t="s">
        <v>19489</v>
      </c>
      <c r="O3201" s="27">
        <f>IFERROR(VLOOKUP(N3201,'散件迭代（不定期更新）'!C:J,8,FALSE),0)</f>
        <v>0</v>
      </c>
      <c r="P3201" s="27">
        <f>IFERROR(VLOOKUP(N3201,'散件（更新）'!B:H,3,FALSE),0)</f>
        <v>0</v>
      </c>
      <c r="Q3201" s="27" t="str">
        <f>VLOOKUP(N3201,'散件（更新）'!B:H,2,FALSE)</f>
        <v>114-23350706</v>
      </c>
      <c r="R3201" s="27" t="str">
        <f>VLOOKUP(N3201,'散件（更新）'!B:H,7,FALSE)</f>
        <v>WiFi board+wire</v>
      </c>
      <c r="S3201" s="27" t="str">
        <f>VLOOKUP(N3201,'散件（更新）'!B:E,4,FALSE)</f>
        <v>https://tineco-yxzt.oss-accelerate.aliyuncs.com/20260417/ScreenShot_2026-04-17_131838_996_1776403180321.png</v>
      </c>
      <c r="T3201" s="27" t="s">
        <v>8759</v>
      </c>
      <c r="U3201" s="28" t="str">
        <f>VLOOKUP(N3201,'散件（更新）'!B:G,6,FALSE)</f>
        <v>SP;CL2335G-01;wifi小板带线束</v>
      </c>
      <c r="V3201" s="28">
        <f>VLOOKUP(N3201,'散件（更新）'!B:I,8,FALSE)</f>
        <v>6932485023783</v>
      </c>
    </row>
    <row r="3202" spans="1:22">
      <c r="A3202" s="57">
        <v>46169</v>
      </c>
      <c r="B3202" s="50" t="s">
        <v>4928</v>
      </c>
      <c r="C3202" s="27" t="str">
        <f>VLOOKUP(B3202,'大货清单（不定期按GOMS更新）'!A:H,8,0)</f>
        <v>107-23420501</v>
      </c>
      <c r="D3202" s="27" t="str">
        <f>VLOOKUP(B3202,'大货清单（不定期按GOMS更新）'!A:C,3,0)</f>
        <v>ZB2342E-01</v>
      </c>
      <c r="E3202" s="27" t="str">
        <f>VLOOKUP(B3202,'大货清单（不定期按GOMS更新）'!A:H,4,0)</f>
        <v>DE,ES,IT,FR,NL,PL,SE,BE,ZA,MN</v>
      </c>
      <c r="F3202" s="27" t="str">
        <f>VLOOKUP(B3202,'大货清单（不定期按GOMS更新）'!A:H,2,0)</f>
        <v>A30S</v>
      </c>
      <c r="G3202" s="28">
        <f>VLOOKUP(B3202,'大货清单（不定期按GOMS更新）'!A:I,9,FALSE)</f>
        <v>6974950106850</v>
      </c>
      <c r="H3202" s="27" t="str">
        <f>VLOOKUP(B3202,'大货清单（不定期按GOMS更新）'!A:H,7,0)</f>
        <v>White</v>
      </c>
      <c r="I3202" s="27" t="str">
        <f>VLOOKUP(B3202,'大货清单（不定期按GOMS更新）'!A:F,6,FALSE)</f>
        <v>ACTIVE</v>
      </c>
      <c r="J3202" s="27" t="str">
        <f>VLOOKUP(B3202,'大货清单（不定期按GOMS更新）'!A:K,11,FALSE)</f>
        <v>4.6</v>
      </c>
      <c r="K3202" s="27" t="str">
        <f>VLOOKUP(B3202,'大货清单（不定期按GOMS更新）'!A:N,12,FALSE)</f>
        <v>676</v>
      </c>
      <c r="L3202" s="27" t="str">
        <f>VLOOKUP(B3202,'大货清单（不定期按GOMS更新）'!A:M,13,FALSE)</f>
        <v>165</v>
      </c>
      <c r="M3202" s="27" t="str">
        <f>VLOOKUP(B3202,'大货清单（不定期按GOMS更新）'!A:N,14,FALSE)</f>
        <v>293</v>
      </c>
      <c r="N3202" s="50" t="s">
        <v>19502</v>
      </c>
      <c r="O3202" s="27">
        <f>IFERROR(VLOOKUP(N3202,'散件迭代（不定期更新）'!C:J,8,FALSE),0)</f>
        <v>0</v>
      </c>
      <c r="P3202" s="27">
        <f>IFERROR(VLOOKUP(N3202,'散件（更新）'!B:H,3,FALSE),0)</f>
        <v>0</v>
      </c>
      <c r="Q3202" s="27" t="str">
        <f>VLOOKUP(N3202,'散件（更新）'!B:H,2,FALSE)</f>
        <v>114-23420504</v>
      </c>
      <c r="R3202" s="27" t="str">
        <f>VLOOKUP(N3202,'散件（更新）'!B:H,7,FALSE)</f>
        <v>Battery</v>
      </c>
      <c r="S3202" s="27" t="str">
        <f>VLOOKUP(N3202,'散件（更新）'!B:E,4,FALSE)</f>
        <v>https://tineco-yxzt.oss-accelerate.aliyuncs.com/20260511/2342dianchibao_1778479817194.png</v>
      </c>
      <c r="T3202" s="27" t="s">
        <v>19308</v>
      </c>
      <c r="U3202" s="28" t="str">
        <f>VLOOKUP(N3202,'散件（更新）'!B:G,6,FALSE)</f>
        <v>SP;ZB2342E-05;电池包组件（白色）</v>
      </c>
      <c r="V3202" s="28">
        <f>VLOOKUP(N3202,'散件（更新）'!B:I,8,FALSE)</f>
        <v>6932485024582</v>
      </c>
    </row>
    <row r="3203" spans="1:22">
      <c r="A3203" s="57">
        <v>46169</v>
      </c>
      <c r="B3203" s="50" t="s">
        <v>4940</v>
      </c>
      <c r="C3203" s="27" t="str">
        <f>VLOOKUP(B3203,'大货清单（不定期按GOMS更新）'!A:H,8,0)</f>
        <v>107-23420901</v>
      </c>
      <c r="D3203" s="27" t="str">
        <f>VLOOKUP(B3203,'大货清单（不定期按GOMS更新）'!A:C,3,0)</f>
        <v>ZB2342I-01</v>
      </c>
      <c r="E3203" s="27" t="str">
        <f>VLOOKUP(B3203,'大货清单（不定期按GOMS更新）'!A:H,4,0)</f>
        <v>GB</v>
      </c>
      <c r="F3203" s="27" t="str">
        <f>VLOOKUP(B3203,'大货清单（不定期按GOMS更新）'!A:H,2,0)</f>
        <v>A30S</v>
      </c>
      <c r="G3203" s="28">
        <f>VLOOKUP(B3203,'大货清单（不定期按GOMS更新）'!A:I,9,FALSE)</f>
        <v>6974950106904</v>
      </c>
      <c r="H3203" s="27" t="str">
        <f>VLOOKUP(B3203,'大货清单（不定期按GOMS更新）'!A:H,7,0)</f>
        <v>Whie&amp;Black</v>
      </c>
      <c r="I3203" s="27" t="str">
        <f>VLOOKUP(B3203,'大货清单（不定期按GOMS更新）'!A:F,6,FALSE)</f>
        <v>ACTIVE</v>
      </c>
      <c r="J3203" s="27" t="str">
        <f>VLOOKUP(B3203,'大货清单（不定期按GOMS更新）'!A:K,11,FALSE)</f>
        <v>4.6</v>
      </c>
      <c r="K3203" s="27" t="str">
        <f>VLOOKUP(B3203,'大货清单（不定期按GOMS更新）'!A:N,12,FALSE)</f>
        <v>676</v>
      </c>
      <c r="L3203" s="27" t="str">
        <f>VLOOKUP(B3203,'大货清单（不定期按GOMS更新）'!A:M,13,FALSE)</f>
        <v>165</v>
      </c>
      <c r="M3203" s="27" t="str">
        <f>VLOOKUP(B3203,'大货清单（不定期按GOMS更新）'!A:N,14,FALSE)</f>
        <v>293</v>
      </c>
      <c r="N3203" s="50" t="s">
        <v>19502</v>
      </c>
      <c r="O3203" s="27">
        <f>IFERROR(VLOOKUP(N3203,'散件迭代（不定期更新）'!C:J,8,FALSE),0)</f>
        <v>0</v>
      </c>
      <c r="P3203" s="27">
        <f>IFERROR(VLOOKUP(N3203,'散件（更新）'!B:H,3,FALSE),0)</f>
        <v>0</v>
      </c>
      <c r="Q3203" s="27" t="str">
        <f>VLOOKUP(N3203,'散件（更新）'!B:H,2,FALSE)</f>
        <v>114-23420504</v>
      </c>
      <c r="R3203" s="27" t="str">
        <f>VLOOKUP(N3203,'散件（更新）'!B:H,7,FALSE)</f>
        <v>Battery</v>
      </c>
      <c r="S3203" s="27" t="str">
        <f>VLOOKUP(N3203,'散件（更新）'!B:E,4,FALSE)</f>
        <v>https://tineco-yxzt.oss-accelerate.aliyuncs.com/20260511/2342dianchibao_1778479817194.png</v>
      </c>
      <c r="T3203" s="27" t="s">
        <v>8759</v>
      </c>
      <c r="U3203" s="28" t="str">
        <f>VLOOKUP(N3203,'散件（更新）'!B:G,6,FALSE)</f>
        <v>SP;ZB2342E-05;电池包组件（白色）</v>
      </c>
      <c r="V3203" s="28">
        <f>VLOOKUP(N3203,'散件（更新）'!B:I,8,FALSE)</f>
        <v>6932485024582</v>
      </c>
    </row>
    <row r="3204" spans="1:22">
      <c r="A3204" s="57">
        <v>46169</v>
      </c>
      <c r="B3204" s="50" t="s">
        <v>5125</v>
      </c>
      <c r="C3204" s="27" t="str">
        <f>VLOOKUP(B3204,'大货清单（不定期按GOMS更新）'!A:H,8,0)</f>
        <v>107-23420505</v>
      </c>
      <c r="D3204" s="27" t="str">
        <f>VLOOKUP(B3204,'大货清单（不定期按GOMS更新）'!A:C,3,0)</f>
        <v>ZB2342E-05</v>
      </c>
      <c r="E3204" s="27" t="str">
        <f>VLOOKUP(B3204,'大货清单（不定期按GOMS更新）'!A:H,4,0)</f>
        <v>DE,CH,PL,RO,DK,NL,LT,AT,FR,ES,GR,UA,CZ,HU</v>
      </c>
      <c r="F3204" s="27" t="str">
        <f>VLOOKUP(B3204,'大货清单（不定期按GOMS更新）'!A:H,2,0)</f>
        <v>A30S PLUS</v>
      </c>
      <c r="G3204" s="28" t="str">
        <f>VLOOKUP(B3204,'大货清单（不定期按GOMS更新）'!A:I,9,FALSE)</f>
        <v>6974950109233 ,	 6974950109233</v>
      </c>
      <c r="H3204" s="27" t="str">
        <f>VLOOKUP(B3204,'大货清单（不定期按GOMS更新）'!A:H,7,0)</f>
        <v>White</v>
      </c>
      <c r="I3204" s="27" t="str">
        <f>VLOOKUP(B3204,'大货清单（不定期按GOMS更新）'!A:F,6,FALSE)</f>
        <v>ACTIVE</v>
      </c>
      <c r="J3204" s="27" t="str">
        <f>VLOOKUP(B3204,'大货清单（不定期按GOMS更新）'!A:K,11,FALSE)</f>
        <v>5.2</v>
      </c>
      <c r="K3204" s="27" t="str">
        <f>VLOOKUP(B3204,'大货清单（不定期按GOMS更新）'!A:N,12,FALSE)</f>
        <v>676</v>
      </c>
      <c r="L3204" s="27" t="str">
        <f>VLOOKUP(B3204,'大货清单（不定期按GOMS更新）'!A:M,13,FALSE)</f>
        <v>165</v>
      </c>
      <c r="M3204" s="27" t="str">
        <f>VLOOKUP(B3204,'大货清单（不定期按GOMS更新）'!A:N,14,FALSE)</f>
        <v>293</v>
      </c>
      <c r="N3204" s="50" t="s">
        <v>19502</v>
      </c>
      <c r="O3204" s="27">
        <f>IFERROR(VLOOKUP(N3204,'散件迭代（不定期更新）'!C:J,8,FALSE),0)</f>
        <v>0</v>
      </c>
      <c r="P3204" s="27">
        <f>IFERROR(VLOOKUP(N3204,'散件（更新）'!B:H,3,FALSE),0)</f>
        <v>0</v>
      </c>
      <c r="Q3204" s="27" t="str">
        <f>VLOOKUP(N3204,'散件（更新）'!B:H,2,FALSE)</f>
        <v>114-23420504</v>
      </c>
      <c r="R3204" s="27" t="str">
        <f>VLOOKUP(N3204,'散件（更新）'!B:H,7,FALSE)</f>
        <v>Battery</v>
      </c>
      <c r="S3204" s="27" t="str">
        <f>VLOOKUP(N3204,'散件（更新）'!B:E,4,FALSE)</f>
        <v>https://tineco-yxzt.oss-accelerate.aliyuncs.com/20260511/2342dianchibao_1778479817194.png</v>
      </c>
      <c r="T3204" s="27" t="s">
        <v>8759</v>
      </c>
      <c r="U3204" s="28" t="str">
        <f>VLOOKUP(N3204,'散件（更新）'!B:G,6,FALSE)</f>
        <v>SP;ZB2342E-05;电池包组件（白色）</v>
      </c>
      <c r="V3204" s="28">
        <f>VLOOKUP(N3204,'散件（更新）'!B:I,8,FALSE)</f>
        <v>6932485024582</v>
      </c>
    </row>
    <row r="3205" spans="1:22">
      <c r="A3205" s="57">
        <v>46169</v>
      </c>
      <c r="B3205" s="50" t="s">
        <v>5109</v>
      </c>
      <c r="C3205" s="27" t="str">
        <f>VLOOKUP(B3205,'大货清单（不定期按GOMS更新）'!A:H,8,0)</f>
        <v>107-23420902</v>
      </c>
      <c r="D3205" s="27" t="str">
        <f>VLOOKUP(B3205,'大货清单（不定期按GOMS更新）'!A:C,3,0)</f>
        <v>ZB2342I-02</v>
      </c>
      <c r="E3205" s="27" t="str">
        <f>VLOOKUP(B3205,'大货清单（不定期按GOMS更新）'!A:H,4,0)</f>
        <v>GB</v>
      </c>
      <c r="F3205" s="27" t="str">
        <f>VLOOKUP(B3205,'大货清单（不定期按GOMS更新）'!A:H,2,0)</f>
        <v>A30S PLUS</v>
      </c>
      <c r="G3205" s="28">
        <f>VLOOKUP(B3205,'大货清单（不定期按GOMS更新）'!A:I,9,FALSE)</f>
        <v>6974950109240</v>
      </c>
      <c r="H3205" s="27" t="str">
        <f>VLOOKUP(B3205,'大货清单（不定期按GOMS更新）'!A:H,7,0)</f>
        <v>White</v>
      </c>
      <c r="I3205" s="27" t="str">
        <f>VLOOKUP(B3205,'大货清单（不定期按GOMS更新）'!A:F,6,FALSE)</f>
        <v>ACTIVE</v>
      </c>
      <c r="J3205" s="27" t="str">
        <f>VLOOKUP(B3205,'大货清单（不定期按GOMS更新）'!A:K,11,FALSE)</f>
        <v>5.2</v>
      </c>
      <c r="K3205" s="27" t="str">
        <f>VLOOKUP(B3205,'大货清单（不定期按GOMS更新）'!A:N,12,FALSE)</f>
        <v>676</v>
      </c>
      <c r="L3205" s="27" t="str">
        <f>VLOOKUP(B3205,'大货清单（不定期按GOMS更新）'!A:M,13,FALSE)</f>
        <v>165</v>
      </c>
      <c r="M3205" s="27" t="str">
        <f>VLOOKUP(B3205,'大货清单（不定期按GOMS更新）'!A:N,14,FALSE)</f>
        <v>293</v>
      </c>
      <c r="N3205" s="50" t="s">
        <v>19502</v>
      </c>
      <c r="O3205" s="27">
        <f>IFERROR(VLOOKUP(N3205,'散件迭代（不定期更新）'!C:J,8,FALSE),0)</f>
        <v>0</v>
      </c>
      <c r="P3205" s="27">
        <f>IFERROR(VLOOKUP(N3205,'散件（更新）'!B:H,3,FALSE),0)</f>
        <v>0</v>
      </c>
      <c r="Q3205" s="27" t="str">
        <f>VLOOKUP(N3205,'散件（更新）'!B:H,2,FALSE)</f>
        <v>114-23420504</v>
      </c>
      <c r="R3205" s="27" t="str">
        <f>VLOOKUP(N3205,'散件（更新）'!B:H,7,FALSE)</f>
        <v>Battery</v>
      </c>
      <c r="S3205" s="27" t="str">
        <f>VLOOKUP(N3205,'散件（更新）'!B:E,4,FALSE)</f>
        <v>https://tineco-yxzt.oss-accelerate.aliyuncs.com/20260511/2342dianchibao_1778479817194.png</v>
      </c>
      <c r="T3205" s="27" t="s">
        <v>8759</v>
      </c>
      <c r="U3205" s="28" t="str">
        <f>VLOOKUP(N3205,'散件（更新）'!B:G,6,FALSE)</f>
        <v>SP;ZB2342E-05;电池包组件（白色）</v>
      </c>
      <c r="V3205" s="28">
        <f>VLOOKUP(N3205,'散件（更新）'!B:I,8,FALSE)</f>
        <v>6932485024582</v>
      </c>
    </row>
    <row r="3206" spans="1:22">
      <c r="A3206" s="57">
        <v>46169</v>
      </c>
      <c r="B3206" s="50" t="s">
        <v>19452</v>
      </c>
      <c r="C3206" s="27" t="str">
        <f>VLOOKUP(B3206,'大货清单（不定期按GOMS更新）'!A:H,8,0)</f>
        <v>109-24281001</v>
      </c>
      <c r="D3206" s="27" t="str">
        <f>VLOOKUP(B3206,'大货清单（不定期按GOMS更新）'!A:C,3,0)</f>
        <v>CL2428J-01</v>
      </c>
      <c r="E3206" s="27" t="str">
        <f>VLOOKUP(B3206,'大货清单（不定期按GOMS更新）'!A:H,4,0)</f>
        <v>DE</v>
      </c>
      <c r="F3206" s="27" t="str">
        <f>VLOOKUP(B3206,'大货清单（不定期按GOMS更新）'!A:H,2,0)</f>
        <v>Floor One Station S9 Scientist</v>
      </c>
      <c r="G3206" s="28" t="str">
        <f>VLOOKUP(B3206,'大货清单（不定期按GOMS更新）'!A:I,9,FALSE)</f>
        <v>6971745581557</v>
      </c>
      <c r="H3206" s="27" t="str">
        <f>VLOOKUP(B3206,'大货清单（不定期按GOMS更新）'!A:H,7,0)</f>
        <v>Gray</v>
      </c>
      <c r="I3206" s="27" t="str">
        <f>VLOOKUP(B3206,'大货清单（不定期按GOMS更新）'!A:F,6,FALSE)</f>
        <v>GTM</v>
      </c>
      <c r="J3206" s="27" t="str">
        <f>VLOOKUP(B3206,'大货清单（不定期按GOMS更新）'!A:K,11,FALSE)</f>
        <v>14.3</v>
      </c>
      <c r="K3206" s="27" t="str">
        <f>VLOOKUP(B3206,'大货清单（不定期按GOMS更新）'!A:N,12,FALSE)</f>
        <v>785</v>
      </c>
      <c r="L3206" s="27" t="str">
        <f>VLOOKUP(B3206,'大货清单（不定期按GOMS更新）'!A:M,13,FALSE)</f>
        <v>386</v>
      </c>
      <c r="M3206" s="27" t="str">
        <f>VLOOKUP(B3206,'大货清单（不定期按GOMS更新）'!A:N,14,FALSE)</f>
        <v>367</v>
      </c>
      <c r="N3206" s="50" t="s">
        <v>19487</v>
      </c>
      <c r="O3206" s="27">
        <f>IFERROR(VLOOKUP(N3206,'散件迭代（不定期更新）'!C:J,8,FALSE),0)</f>
        <v>0</v>
      </c>
      <c r="P3206" s="27">
        <f>IFERROR(VLOOKUP(N3206,'散件（更新）'!B:H,3,FALSE),0)</f>
        <v>0</v>
      </c>
      <c r="Q3206" s="27" t="str">
        <f>VLOOKUP(N3206,'散件（更新）'!B:H,2,FALSE)</f>
        <v>114-24281000</v>
      </c>
      <c r="R3206" s="27" t="str">
        <f>VLOOKUP(N3206,'散件（更新）'!B:H,7,FALSE)</f>
        <v>Battery Adapter Board</v>
      </c>
      <c r="S3206" s="27" t="str">
        <f>VLOOKUP(N3206,'散件（更新）'!B:E,4,FALSE)</f>
        <v>https://tineco-yxzt.oss-accelerate.aliyuncs.com/20260519/CL2428dianchibaozhuanjiebanzujian_1779173735469.png</v>
      </c>
      <c r="T3206" s="27" t="s">
        <v>8759</v>
      </c>
      <c r="U3206" s="28" t="str">
        <f>VLOOKUP(N3206,'散件（更新）'!B:G,6,FALSE)</f>
        <v>SP;CL2428J-01;电池包转接板组件</v>
      </c>
      <c r="V3206" s="28">
        <f>VLOOKUP(N3206,'散件（更新）'!B:I,8,FALSE)</f>
        <v>6932485024650</v>
      </c>
    </row>
    <row r="3207" spans="1:22">
      <c r="A3207" s="57">
        <v>46169</v>
      </c>
      <c r="B3207" s="50" t="s">
        <v>19452</v>
      </c>
      <c r="C3207" s="27" t="str">
        <f>VLOOKUP(B3207,'大货清单（不定期按GOMS更新）'!A:H,8,0)</f>
        <v>109-24281001</v>
      </c>
      <c r="D3207" s="27" t="str">
        <f>VLOOKUP(B3207,'大货清单（不定期按GOMS更新）'!A:C,3,0)</f>
        <v>CL2428J-01</v>
      </c>
      <c r="E3207" s="27" t="str">
        <f>VLOOKUP(B3207,'大货清单（不定期按GOMS更新）'!A:H,4,0)</f>
        <v>DE</v>
      </c>
      <c r="F3207" s="27" t="str">
        <f>VLOOKUP(B3207,'大货清单（不定期按GOMS更新）'!A:H,2,0)</f>
        <v>Floor One Station S9 Scientist</v>
      </c>
      <c r="G3207" s="28" t="str">
        <f>VLOOKUP(B3207,'大货清单（不定期按GOMS更新）'!A:I,9,FALSE)</f>
        <v>6971745581557</v>
      </c>
      <c r="H3207" s="27" t="str">
        <f>VLOOKUP(B3207,'大货清单（不定期按GOMS更新）'!A:H,7,0)</f>
        <v>Gray</v>
      </c>
      <c r="I3207" s="27" t="str">
        <f>VLOOKUP(B3207,'大货清单（不定期按GOMS更新）'!A:F,6,FALSE)</f>
        <v>GTM</v>
      </c>
      <c r="J3207" s="27" t="str">
        <f>VLOOKUP(B3207,'大货清单（不定期按GOMS更新）'!A:K,11,FALSE)</f>
        <v>14.3</v>
      </c>
      <c r="K3207" s="27" t="str">
        <f>VLOOKUP(B3207,'大货清单（不定期按GOMS更新）'!A:N,12,FALSE)</f>
        <v>785</v>
      </c>
      <c r="L3207" s="27" t="str">
        <f>VLOOKUP(B3207,'大货清单（不定期按GOMS更新）'!A:M,13,FALSE)</f>
        <v>386</v>
      </c>
      <c r="M3207" s="27" t="str">
        <f>VLOOKUP(B3207,'大货清单（不定期按GOMS更新）'!A:N,14,FALSE)</f>
        <v>367</v>
      </c>
      <c r="N3207" s="50" t="s">
        <v>19493</v>
      </c>
      <c r="O3207" s="27">
        <f>IFERROR(VLOOKUP(N3207,'散件迭代（不定期更新）'!C:J,8,FALSE),0)</f>
        <v>0</v>
      </c>
      <c r="P3207" s="27">
        <f>IFERROR(VLOOKUP(N3207,'散件（更新）'!B:H,3,FALSE),0)</f>
        <v>0</v>
      </c>
      <c r="Q3207" s="27" t="str">
        <f>VLOOKUP(N3207,'散件（更新）'!B:H,2,FALSE)</f>
        <v>114-24281001</v>
      </c>
      <c r="R3207" s="27" t="str">
        <f>VLOOKUP(N3207,'散件（更新）'!B:H,7,FALSE)</f>
        <v>Rear Cover</v>
      </c>
      <c r="S3207" s="27" t="str">
        <f>VLOOKUP(N3207,'散件（更新）'!B:E,4,FALSE)</f>
        <v>https://tineco-yxzt.oss-accelerate.aliyuncs.com/20260519/jishenhougai_1779175278872.png</v>
      </c>
      <c r="T3207" s="27" t="s">
        <v>8759</v>
      </c>
      <c r="U3207" s="28" t="str">
        <f>VLOOKUP(N3207,'散件（更新）'!B:G,6,FALSE)</f>
        <v>SP;CL2428J-01;机身后盖</v>
      </c>
      <c r="V3207" s="28">
        <f>VLOOKUP(N3207,'散件（更新）'!B:I,8,FALSE)</f>
        <v>6932485024667</v>
      </c>
    </row>
    <row r="3208" spans="1:22">
      <c r="A3208" s="57">
        <v>46169</v>
      </c>
      <c r="B3208" s="50" t="s">
        <v>19452</v>
      </c>
      <c r="C3208" s="27" t="str">
        <f>VLOOKUP(B3208,'大货清单（不定期按GOMS更新）'!A:H,8,0)</f>
        <v>109-24281001</v>
      </c>
      <c r="D3208" s="27" t="str">
        <f>VLOOKUP(B3208,'大货清单（不定期按GOMS更新）'!A:C,3,0)</f>
        <v>CL2428J-01</v>
      </c>
      <c r="E3208" s="27" t="str">
        <f>VLOOKUP(B3208,'大货清单（不定期按GOMS更新）'!A:H,4,0)</f>
        <v>DE</v>
      </c>
      <c r="F3208" s="27" t="str">
        <f>VLOOKUP(B3208,'大货清单（不定期按GOMS更新）'!A:H,2,0)</f>
        <v>Floor One Station S9 Scientist</v>
      </c>
      <c r="G3208" s="28" t="str">
        <f>VLOOKUP(B3208,'大货清单（不定期按GOMS更新）'!A:I,9,FALSE)</f>
        <v>6971745581557</v>
      </c>
      <c r="H3208" s="27" t="str">
        <f>VLOOKUP(B3208,'大货清单（不定期按GOMS更新）'!A:H,7,0)</f>
        <v>Gray</v>
      </c>
      <c r="I3208" s="27" t="str">
        <f>VLOOKUP(B3208,'大货清单（不定期按GOMS更新）'!A:F,6,FALSE)</f>
        <v>GTM</v>
      </c>
      <c r="J3208" s="27" t="str">
        <f>VLOOKUP(B3208,'大货清单（不定期按GOMS更新）'!A:K,11,FALSE)</f>
        <v>14.3</v>
      </c>
      <c r="K3208" s="27" t="str">
        <f>VLOOKUP(B3208,'大货清单（不定期按GOMS更新）'!A:N,12,FALSE)</f>
        <v>785</v>
      </c>
      <c r="L3208" s="27" t="str">
        <f>VLOOKUP(B3208,'大货清单（不定期按GOMS更新）'!A:M,13,FALSE)</f>
        <v>386</v>
      </c>
      <c r="M3208" s="27" t="str">
        <f>VLOOKUP(B3208,'大货清单（不定期按GOMS更新）'!A:N,14,FALSE)</f>
        <v>367</v>
      </c>
      <c r="N3208" s="50" t="s">
        <v>19504</v>
      </c>
      <c r="O3208" s="27">
        <f>IFERROR(VLOOKUP(N3208,'散件迭代（不定期更新）'!C:J,8,FALSE),0)</f>
        <v>0</v>
      </c>
      <c r="P3208" s="27">
        <f>IFERROR(VLOOKUP(N3208,'散件（更新）'!B:H,3,FALSE),0)</f>
        <v>0</v>
      </c>
      <c r="Q3208" s="27" t="str">
        <f>VLOOKUP(N3208,'散件（更新）'!B:H,2,FALSE)</f>
        <v>114-24281002</v>
      </c>
      <c r="R3208" s="27" t="str">
        <f>VLOOKUP(N3208,'散件（更新）'!B:H,7,FALSE)</f>
        <v>Main  Board Assembly</v>
      </c>
      <c r="S3208" s="27">
        <f>VLOOKUP(N3208,'散件（更新）'!B:E,4,FALSE)</f>
        <v>0</v>
      </c>
      <c r="T3208" s="27" t="s">
        <v>19301</v>
      </c>
      <c r="U3208" s="28" t="str">
        <f>VLOOKUP(N3208,'散件（更新）'!B:G,6,FALSE)</f>
        <v>SP;CL2428J-01;CL2428J主控板组件（欧版高配）</v>
      </c>
      <c r="V3208" s="28">
        <f>VLOOKUP(N3208,'散件（更新）'!B:I,8,FALSE)</f>
        <v>6932485024674</v>
      </c>
    </row>
    <row r="3209" spans="1:22">
      <c r="A3209" s="57">
        <v>46169</v>
      </c>
      <c r="B3209" s="50" t="s">
        <v>19452</v>
      </c>
      <c r="C3209" s="27" t="str">
        <f>VLOOKUP(B3209,'大货清单（不定期按GOMS更新）'!A:H,8,0)</f>
        <v>109-24281001</v>
      </c>
      <c r="D3209" s="27" t="str">
        <f>VLOOKUP(B3209,'大货清单（不定期按GOMS更新）'!A:C,3,0)</f>
        <v>CL2428J-01</v>
      </c>
      <c r="E3209" s="27" t="str">
        <f>VLOOKUP(B3209,'大货清单（不定期按GOMS更新）'!A:H,4,0)</f>
        <v>DE</v>
      </c>
      <c r="F3209" s="27" t="str">
        <f>VLOOKUP(B3209,'大货清单（不定期按GOMS更新）'!A:H,2,0)</f>
        <v>Floor One Station S9 Scientist</v>
      </c>
      <c r="G3209" s="28" t="str">
        <f>VLOOKUP(B3209,'大货清单（不定期按GOMS更新）'!A:I,9,FALSE)</f>
        <v>6971745581557</v>
      </c>
      <c r="H3209" s="27" t="str">
        <f>VLOOKUP(B3209,'大货清单（不定期按GOMS更新）'!A:H,7,0)</f>
        <v>Gray</v>
      </c>
      <c r="I3209" s="27" t="str">
        <f>VLOOKUP(B3209,'大货清单（不定期按GOMS更新）'!A:F,6,FALSE)</f>
        <v>GTM</v>
      </c>
      <c r="J3209" s="27" t="str">
        <f>VLOOKUP(B3209,'大货清单（不定期按GOMS更新）'!A:K,11,FALSE)</f>
        <v>14.3</v>
      </c>
      <c r="K3209" s="27" t="str">
        <f>VLOOKUP(B3209,'大货清单（不定期按GOMS更新）'!A:N,12,FALSE)</f>
        <v>785</v>
      </c>
      <c r="L3209" s="27" t="str">
        <f>VLOOKUP(B3209,'大货清单（不定期按GOMS更新）'!A:M,13,FALSE)</f>
        <v>386</v>
      </c>
      <c r="M3209" s="27" t="str">
        <f>VLOOKUP(B3209,'大货清单（不定期按GOMS更新）'!A:N,14,FALSE)</f>
        <v>367</v>
      </c>
      <c r="N3209" s="50" t="s">
        <v>19498</v>
      </c>
      <c r="O3209" s="27">
        <f>IFERROR(VLOOKUP(N3209,'散件迭代（不定期更新）'!C:J,8,FALSE),0)</f>
        <v>0</v>
      </c>
      <c r="P3209" s="27">
        <f>IFERROR(VLOOKUP(N3209,'散件（更新）'!B:H,3,FALSE),0)</f>
        <v>0</v>
      </c>
      <c r="Q3209" s="27" t="str">
        <f>VLOOKUP(N3209,'散件（更新）'!B:H,2,FALSE)</f>
        <v>114-24281003</v>
      </c>
      <c r="R3209" s="27" t="str">
        <f>VLOOKUP(N3209,'散件（更新）'!B:H,7,FALSE)</f>
        <v>Dot Matrix Screen</v>
      </c>
      <c r="S3209" s="27" t="str">
        <f>VLOOKUP(N3209,'散件（更新）'!B:E,4,FALSE)</f>
        <v>https://tineco-yxzt.oss-accelerate.aliyuncs.com/20260519/jishendianzhenpingzujian（donglujiangben）_1779174999567.png</v>
      </c>
      <c r="T3209" s="27" t="s">
        <v>8759</v>
      </c>
      <c r="U3209" s="28" t="str">
        <f>VLOOKUP(N3209,'散件（更新）'!B:G,6,FALSE)</f>
        <v>SP;CL2428J-01;机身点阵屏组件</v>
      </c>
      <c r="V3209" s="28">
        <f>VLOOKUP(N3209,'散件（更新）'!B:I,8,FALSE)</f>
        <v>6932485024681</v>
      </c>
    </row>
    <row r="3210" spans="1:22">
      <c r="A3210" s="57">
        <v>46169</v>
      </c>
      <c r="B3210" s="50" t="s">
        <v>19452</v>
      </c>
      <c r="C3210" s="27" t="str">
        <f>VLOOKUP(B3210,'大货清单（不定期按GOMS更新）'!A:H,8,0)</f>
        <v>109-24281001</v>
      </c>
      <c r="D3210" s="27" t="str">
        <f>VLOOKUP(B3210,'大货清单（不定期按GOMS更新）'!A:C,3,0)</f>
        <v>CL2428J-01</v>
      </c>
      <c r="E3210" s="27" t="str">
        <f>VLOOKUP(B3210,'大货清单（不定期按GOMS更新）'!A:H,4,0)</f>
        <v>DE</v>
      </c>
      <c r="F3210" s="27" t="str">
        <f>VLOOKUP(B3210,'大货清单（不定期按GOMS更新）'!A:H,2,0)</f>
        <v>Floor One Station S9 Scientist</v>
      </c>
      <c r="G3210" s="28" t="str">
        <f>VLOOKUP(B3210,'大货清单（不定期按GOMS更新）'!A:I,9,FALSE)</f>
        <v>6971745581557</v>
      </c>
      <c r="H3210" s="27" t="str">
        <f>VLOOKUP(B3210,'大货清单（不定期按GOMS更新）'!A:H,7,0)</f>
        <v>Gray</v>
      </c>
      <c r="I3210" s="27" t="str">
        <f>VLOOKUP(B3210,'大货清单（不定期按GOMS更新）'!A:F,6,FALSE)</f>
        <v>GTM</v>
      </c>
      <c r="J3210" s="27" t="str">
        <f>VLOOKUP(B3210,'大货清单（不定期按GOMS更新）'!A:K,11,FALSE)</f>
        <v>14.3</v>
      </c>
      <c r="K3210" s="27" t="str">
        <f>VLOOKUP(B3210,'大货清单（不定期按GOMS更新）'!A:N,12,FALSE)</f>
        <v>785</v>
      </c>
      <c r="L3210" s="27" t="str">
        <f>VLOOKUP(B3210,'大货清单（不定期按GOMS更新）'!A:M,13,FALSE)</f>
        <v>386</v>
      </c>
      <c r="M3210" s="27" t="str">
        <f>VLOOKUP(B3210,'大货清单（不定期按GOMS更新）'!A:N,14,FALSE)</f>
        <v>367</v>
      </c>
      <c r="N3210" s="50" t="s">
        <v>19482</v>
      </c>
      <c r="O3210" s="27">
        <f>IFERROR(VLOOKUP(N3210,'散件迭代（不定期更新）'!C:J,8,FALSE),0)</f>
        <v>0</v>
      </c>
      <c r="P3210" s="27">
        <f>IFERROR(VLOOKUP(N3210,'散件（更新）'!B:H,3,FALSE),0)</f>
        <v>0</v>
      </c>
      <c r="Q3210" s="27" t="str">
        <f>VLOOKUP(N3210,'散件（更新）'!B:H,2,FALSE)</f>
        <v>114-24281004</v>
      </c>
      <c r="R3210" s="27" t="str">
        <f>VLOOKUP(N3210,'散件（更新）'!B:H,7,FALSE)</f>
        <v>Floor Brush Board Assembly</v>
      </c>
      <c r="S3210" s="27" t="str">
        <f>VLOOKUP(N3210,'散件（更新）'!B:E,4,FALSE)</f>
        <v>https://tineco-yxzt.oss-accelerate.aliyuncs.com/20260519/dishuaban_1779175147534.png</v>
      </c>
      <c r="T3210" s="27" t="s">
        <v>8759</v>
      </c>
      <c r="U3210" s="28" t="str">
        <f>VLOOKUP(N3210,'散件（更新）'!B:G,6,FALSE)</f>
        <v>SP;CL2428J-01;CL2428J地刷板组件</v>
      </c>
      <c r="V3210" s="28">
        <f>VLOOKUP(N3210,'散件（更新）'!B:I,8,FALSE)</f>
        <v>6932485024698</v>
      </c>
    </row>
    <row r="3211" spans="1:22">
      <c r="A3211" s="57">
        <v>46169</v>
      </c>
      <c r="B3211" s="50" t="s">
        <v>19452</v>
      </c>
      <c r="C3211" s="27" t="str">
        <f>VLOOKUP(B3211,'大货清单（不定期按GOMS更新）'!A:H,8,0)</f>
        <v>109-24281001</v>
      </c>
      <c r="D3211" s="27" t="str">
        <f>VLOOKUP(B3211,'大货清单（不定期按GOMS更新）'!A:C,3,0)</f>
        <v>CL2428J-01</v>
      </c>
      <c r="E3211" s="27" t="str">
        <f>VLOOKUP(B3211,'大货清单（不定期按GOMS更新）'!A:H,4,0)</f>
        <v>DE</v>
      </c>
      <c r="F3211" s="27" t="str">
        <f>VLOOKUP(B3211,'大货清单（不定期按GOMS更新）'!A:H,2,0)</f>
        <v>Floor One Station S9 Scientist</v>
      </c>
      <c r="G3211" s="28" t="str">
        <f>VLOOKUP(B3211,'大货清单（不定期按GOMS更新）'!A:I,9,FALSE)</f>
        <v>6971745581557</v>
      </c>
      <c r="H3211" s="27" t="str">
        <f>VLOOKUP(B3211,'大货清单（不定期按GOMS更新）'!A:H,7,0)</f>
        <v>Gray</v>
      </c>
      <c r="I3211" s="27" t="str">
        <f>VLOOKUP(B3211,'大货清单（不定期按GOMS更新）'!A:F,6,FALSE)</f>
        <v>GTM</v>
      </c>
      <c r="J3211" s="27" t="str">
        <f>VLOOKUP(B3211,'大货清单（不定期按GOMS更新）'!A:K,11,FALSE)</f>
        <v>14.3</v>
      </c>
      <c r="K3211" s="27" t="str">
        <f>VLOOKUP(B3211,'大货清单（不定期按GOMS更新）'!A:N,12,FALSE)</f>
        <v>785</v>
      </c>
      <c r="L3211" s="27" t="str">
        <f>VLOOKUP(B3211,'大货清单（不定期按GOMS更新）'!A:M,13,FALSE)</f>
        <v>386</v>
      </c>
      <c r="M3211" s="27" t="str">
        <f>VLOOKUP(B3211,'大货清单（不定期按GOMS更新）'!A:N,14,FALSE)</f>
        <v>367</v>
      </c>
      <c r="N3211" s="50" t="s">
        <v>19480</v>
      </c>
      <c r="O3211" s="27">
        <f>IFERROR(VLOOKUP(N3211,'散件迭代（不定期更新）'!C:J,8,FALSE),0)</f>
        <v>0</v>
      </c>
      <c r="P3211" s="27">
        <f>IFERROR(VLOOKUP(N3211,'散件（更新）'!B:H,3,FALSE),0)</f>
        <v>0</v>
      </c>
      <c r="Q3211" s="27" t="str">
        <f>VLOOKUP(N3211,'散件（更新）'!B:H,2,FALSE)</f>
        <v>114-24281005</v>
      </c>
      <c r="R3211" s="27" t="str">
        <f>VLOOKUP(N3211,'散件（更新）'!B:H,7,FALSE)</f>
        <v>Battery</v>
      </c>
      <c r="S3211" s="27" t="str">
        <f>VLOOKUP(N3211,'散件（更新）'!B:E,4,FALSE)</f>
        <v>https://tineco-yxzt.oss-accelerate.aliyuncs.com/20260519/dianchi-1_1779175041006.png</v>
      </c>
      <c r="T3211" s="27" t="s">
        <v>19301</v>
      </c>
      <c r="U3211" s="28" t="str">
        <f>VLOOKUP(N3211,'散件（更新）'!B:G,6,FALSE)</f>
        <v>SP;CL2428J-01;电池包铭牌组件</v>
      </c>
      <c r="V3211" s="28">
        <f>VLOOKUP(N3211,'散件（更新）'!B:I,8,FALSE)</f>
        <v>6932485024704</v>
      </c>
    </row>
    <row r="3212" spans="1:22">
      <c r="A3212" s="57">
        <v>46169</v>
      </c>
      <c r="B3212" s="50" t="s">
        <v>19452</v>
      </c>
      <c r="C3212" s="27" t="str">
        <f>VLOOKUP(B3212,'大货清单（不定期按GOMS更新）'!A:H,8,0)</f>
        <v>109-24281001</v>
      </c>
      <c r="D3212" s="27" t="str">
        <f>VLOOKUP(B3212,'大货清单（不定期按GOMS更新）'!A:C,3,0)</f>
        <v>CL2428J-01</v>
      </c>
      <c r="E3212" s="27" t="str">
        <f>VLOOKUP(B3212,'大货清单（不定期按GOMS更新）'!A:H,4,0)</f>
        <v>DE</v>
      </c>
      <c r="F3212" s="27" t="str">
        <f>VLOOKUP(B3212,'大货清单（不定期按GOMS更新）'!A:H,2,0)</f>
        <v>Floor One Station S9 Scientist</v>
      </c>
      <c r="G3212" s="28" t="str">
        <f>VLOOKUP(B3212,'大货清单（不定期按GOMS更新）'!A:I,9,FALSE)</f>
        <v>6971745581557</v>
      </c>
      <c r="H3212" s="27" t="str">
        <f>VLOOKUP(B3212,'大货清单（不定期按GOMS更新）'!A:H,7,0)</f>
        <v>Gray</v>
      </c>
      <c r="I3212" s="27" t="str">
        <f>VLOOKUP(B3212,'大货清单（不定期按GOMS更新）'!A:F,6,FALSE)</f>
        <v>GTM</v>
      </c>
      <c r="J3212" s="27" t="str">
        <f>VLOOKUP(B3212,'大货清单（不定期按GOMS更新）'!A:K,11,FALSE)</f>
        <v>14.3</v>
      </c>
      <c r="K3212" s="27" t="str">
        <f>VLOOKUP(B3212,'大货清单（不定期按GOMS更新）'!A:N,12,FALSE)</f>
        <v>785</v>
      </c>
      <c r="L3212" s="27" t="str">
        <f>VLOOKUP(B3212,'大货清单（不定期按GOMS更新）'!A:M,13,FALSE)</f>
        <v>386</v>
      </c>
      <c r="M3212" s="27" t="str">
        <f>VLOOKUP(B3212,'大货清单（不定期按GOMS更新）'!A:N,14,FALSE)</f>
        <v>367</v>
      </c>
      <c r="N3212" s="50" t="s">
        <v>19494</v>
      </c>
      <c r="O3212" s="27">
        <f>IFERROR(VLOOKUP(N3212,'散件迭代（不定期更新）'!C:J,8,FALSE),0)</f>
        <v>0</v>
      </c>
      <c r="P3212" s="27">
        <f>IFERROR(VLOOKUP(N3212,'散件（更新）'!B:H,3,FALSE),0)</f>
        <v>0</v>
      </c>
      <c r="Q3212" s="27" t="str">
        <f>VLOOKUP(N3212,'散件（更新）'!B:H,2,FALSE)</f>
        <v>114-24281006</v>
      </c>
      <c r="R3212" s="27" t="str">
        <f>VLOOKUP(N3212,'散件（更新）'!B:H,7,FALSE)</f>
        <v>Rubber Plug Assembly(Rear of the Battery)</v>
      </c>
      <c r="S3212" s="27" t="str">
        <f>VLOOKUP(N3212,'散件（更新）'!B:E,4,FALSE)</f>
        <v>https://tineco-yxzt.oss-accelerate.aliyuncs.com/20260519/6fc32596ec5a3afd306afbc4870d7045_1779175550278.png</v>
      </c>
      <c r="T3212" s="27" t="s">
        <v>19303</v>
      </c>
      <c r="U3212" s="28" t="str">
        <f>VLOOKUP(N3212,'散件（更新）'!B:G,6,FALSE)</f>
        <v>SP;CL2428J-01;电池包螺丝胶塞组件</v>
      </c>
      <c r="V3212" s="28">
        <f>VLOOKUP(N3212,'散件（更新）'!B:I,8,FALSE)</f>
        <v>6932485024711</v>
      </c>
    </row>
    <row r="3213" spans="1:22">
      <c r="A3213" s="57">
        <v>46169</v>
      </c>
      <c r="B3213" s="50" t="s">
        <v>19452</v>
      </c>
      <c r="C3213" s="27" t="str">
        <f>VLOOKUP(B3213,'大货清单（不定期按GOMS更新）'!A:H,8,0)</f>
        <v>109-24281001</v>
      </c>
      <c r="D3213" s="27" t="str">
        <f>VLOOKUP(B3213,'大货清单（不定期按GOMS更新）'!A:C,3,0)</f>
        <v>CL2428J-01</v>
      </c>
      <c r="E3213" s="27" t="str">
        <f>VLOOKUP(B3213,'大货清单（不定期按GOMS更新）'!A:H,4,0)</f>
        <v>DE</v>
      </c>
      <c r="F3213" s="27" t="str">
        <f>VLOOKUP(B3213,'大货清单（不定期按GOMS更新）'!A:H,2,0)</f>
        <v>Floor One Station S9 Scientist</v>
      </c>
      <c r="G3213" s="28" t="str">
        <f>VLOOKUP(B3213,'大货清单（不定期按GOMS更新）'!A:I,9,FALSE)</f>
        <v>6971745581557</v>
      </c>
      <c r="H3213" s="27" t="str">
        <f>VLOOKUP(B3213,'大货清单（不定期按GOMS更新）'!A:H,7,0)</f>
        <v>Gray</v>
      </c>
      <c r="I3213" s="27" t="str">
        <f>VLOOKUP(B3213,'大货清单（不定期按GOMS更新）'!A:F,6,FALSE)</f>
        <v>GTM</v>
      </c>
      <c r="J3213" s="27" t="str">
        <f>VLOOKUP(B3213,'大货清单（不定期按GOMS更新）'!A:K,11,FALSE)</f>
        <v>14.3</v>
      </c>
      <c r="K3213" s="27" t="str">
        <f>VLOOKUP(B3213,'大货清单（不定期按GOMS更新）'!A:N,12,FALSE)</f>
        <v>785</v>
      </c>
      <c r="L3213" s="27" t="str">
        <f>VLOOKUP(B3213,'大货清单（不定期按GOMS更新）'!A:M,13,FALSE)</f>
        <v>386</v>
      </c>
      <c r="M3213" s="27" t="str">
        <f>VLOOKUP(B3213,'大货清单（不定期按GOMS更新）'!A:N,14,FALSE)</f>
        <v>367</v>
      </c>
      <c r="N3213" s="50" t="s">
        <v>19500</v>
      </c>
      <c r="O3213" s="27">
        <f>IFERROR(VLOOKUP(N3213,'散件迭代（不定期更新）'!C:J,8,FALSE),0)</f>
        <v>0</v>
      </c>
      <c r="P3213" s="27">
        <f>IFERROR(VLOOKUP(N3213,'散件（更新）'!B:H,3,FALSE),0)</f>
        <v>0</v>
      </c>
      <c r="Q3213" s="27" t="str">
        <f>VLOOKUP(N3213,'散件（更新）'!B:H,2,FALSE)</f>
        <v>114-24281007</v>
      </c>
      <c r="R3213" s="27" t="str">
        <f>VLOOKUP(N3213,'散件（更新）'!B:H,7,FALSE)</f>
        <v>Front Cover Assembly</v>
      </c>
      <c r="S3213" s="27" t="str">
        <f>VLOOKUP(N3213,'散件（更新）'!B:E,4,FALSE)</f>
        <v>https://tineco-yxzt.oss-accelerate.aliyuncs.com/20260519/jishenqiangaizujian（hanjishenwaiqiao)_1779175073667.png</v>
      </c>
      <c r="T3213" s="27" t="s">
        <v>19304</v>
      </c>
      <c r="U3213" s="28" t="str">
        <f>VLOOKUP(N3213,'散件（更新）'!B:G,6,FALSE)</f>
        <v>SP;CL2428J-01;机身前盖组件（含机身外壳)</v>
      </c>
      <c r="V3213" s="28">
        <f>VLOOKUP(N3213,'散件（更新）'!B:I,8,FALSE)</f>
        <v>6932485024728</v>
      </c>
    </row>
    <row r="3214" spans="1:22">
      <c r="A3214" s="57">
        <v>46169</v>
      </c>
      <c r="B3214" s="53" t="s">
        <v>4395</v>
      </c>
      <c r="C3214" s="27" t="str">
        <f>VLOOKUP(B3214,'大货清单（不定期按GOMS更新）'!A:H,8,0)</f>
        <v>109-23280301</v>
      </c>
      <c r="D3214" s="27" t="str">
        <f>VLOOKUP(B3214,'大货清单（不定期按GOMS更新）'!A:C,3,0)</f>
        <v>CL2328C-01</v>
      </c>
      <c r="E3214" s="27" t="str">
        <f>VLOOKUP(B3214,'大货清单（不定期按GOMS更新）'!A:H,4,0)</f>
        <v>DE,ES,IT,FR,ZA,CL,MN,TR,NL,PL,SE,BE,MX,PE</v>
      </c>
      <c r="F3214" s="27" t="str">
        <f>VLOOKUP(B3214,'大货清单（不定期按GOMS更新）'!A:H,2,0)</f>
        <v>Floor One Stretch S6</v>
      </c>
      <c r="G3214" s="28">
        <f>VLOOKUP(B3214,'大货清单（不定期按GOMS更新）'!A:I,9,FALSE)</f>
        <v>6974950106751</v>
      </c>
      <c r="H3214" s="27" t="str">
        <f>VLOOKUP(B3214,'大货清单（不定期按GOMS更新）'!A:H,7,0)</f>
        <v>White</v>
      </c>
      <c r="I3214" s="27" t="str">
        <f>VLOOKUP(B3214,'大货清单（不定期按GOMS更新）'!A:F,6,FALSE)</f>
        <v>ACTIVE</v>
      </c>
      <c r="J3214" s="27" t="str">
        <f>VLOOKUP(B3214,'大货清单（不定期按GOMS更新）'!A:K,11,FALSE)</f>
        <v>9.2</v>
      </c>
      <c r="K3214" s="27" t="str">
        <f>VLOOKUP(B3214,'大货清单（不定期按GOMS更新）'!A:N,12,FALSE)</f>
        <v>738</v>
      </c>
      <c r="L3214" s="27" t="str">
        <f>VLOOKUP(B3214,'大货清单（不定期按GOMS更新）'!A:M,13,FALSE)</f>
        <v>332</v>
      </c>
      <c r="M3214" s="27" t="str">
        <f>VLOOKUP(B3214,'大货清单（不定期按GOMS更新）'!A:N,14,FALSE)</f>
        <v>288</v>
      </c>
      <c r="N3214" s="53" t="s">
        <v>1098</v>
      </c>
      <c r="O3214" s="27">
        <f>IFERROR(VLOOKUP(N3214,'散件迭代（不定期更新）'!C:J,8,FALSE),0)</f>
        <v>0</v>
      </c>
      <c r="P3214" s="27" t="str">
        <f>IFERROR(VLOOKUP(N3214,'散件（更新）'!B:H,3,FALSE),0)</f>
        <v>206-2019-0066</v>
      </c>
      <c r="Q3214" s="27" t="str">
        <f>VLOOKUP(N3214,'散件（更新）'!B:H,2,FALSE)</f>
        <v>114-20190066</v>
      </c>
      <c r="R3214" s="27" t="str">
        <f>VLOOKUP(N3214,'散件（更新）'!B:H,7,FALSE)</f>
        <v>Swich</v>
      </c>
      <c r="S3214" s="27" t="str">
        <f>VLOOKUP(N3214,'散件（更新）'!B:E,4,FALSE)</f>
        <v>https://tineco-yxzt.oss-accelerate.aliyuncs.com/20231219/9FWRK110000_1702948027739.png</v>
      </c>
      <c r="T3214" s="27" t="s">
        <v>8759</v>
      </c>
      <c r="U3214" s="28" t="str">
        <f>VLOOKUP(N3214,'散件（更新）'!B:G,6,FALSE)</f>
        <v>微动开关</v>
      </c>
      <c r="V3214" s="28" t="str">
        <f>VLOOKUP(N3214,'散件（更新）'!B:I,8,FALSE)</f>
        <v>6972200197474</v>
      </c>
    </row>
    <row r="3215" spans="1:22">
      <c r="A3215" s="57">
        <v>46169</v>
      </c>
      <c r="B3215" s="53" t="s">
        <v>4395</v>
      </c>
      <c r="C3215" s="27" t="str">
        <f>VLOOKUP(B3215,'大货清单（不定期按GOMS更新）'!A:H,8,0)</f>
        <v>109-23280301</v>
      </c>
      <c r="D3215" s="27" t="str">
        <f>VLOOKUP(B3215,'大货清单（不定期按GOMS更新）'!A:C,3,0)</f>
        <v>CL2328C-01</v>
      </c>
      <c r="E3215" s="27" t="str">
        <f>VLOOKUP(B3215,'大货清单（不定期按GOMS更新）'!A:H,4,0)</f>
        <v>DE,ES,IT,FR,ZA,CL,MN,TR,NL,PL,SE,BE,MX,PE</v>
      </c>
      <c r="F3215" s="27" t="str">
        <f>VLOOKUP(B3215,'大货清单（不定期按GOMS更新）'!A:H,2,0)</f>
        <v>Floor One Stretch S6</v>
      </c>
      <c r="G3215" s="28">
        <f>VLOOKUP(B3215,'大货清单（不定期按GOMS更新）'!A:I,9,FALSE)</f>
        <v>6974950106751</v>
      </c>
      <c r="H3215" s="27" t="str">
        <f>VLOOKUP(B3215,'大货清单（不定期按GOMS更新）'!A:H,7,0)</f>
        <v>White</v>
      </c>
      <c r="I3215" s="27" t="str">
        <f>VLOOKUP(B3215,'大货清单（不定期按GOMS更新）'!A:F,6,FALSE)</f>
        <v>ACTIVE</v>
      </c>
      <c r="J3215" s="27" t="str">
        <f>VLOOKUP(B3215,'大货清单（不定期按GOMS更新）'!A:K,11,FALSE)</f>
        <v>9.2</v>
      </c>
      <c r="K3215" s="27" t="str">
        <f>VLOOKUP(B3215,'大货清单（不定期按GOMS更新）'!A:N,12,FALSE)</f>
        <v>738</v>
      </c>
      <c r="L3215" s="27" t="str">
        <f>VLOOKUP(B3215,'大货清单（不定期按GOMS更新）'!A:M,13,FALSE)</f>
        <v>332</v>
      </c>
      <c r="M3215" s="27" t="str">
        <f>VLOOKUP(B3215,'大货清单（不定期按GOMS更新）'!A:N,14,FALSE)</f>
        <v>288</v>
      </c>
      <c r="N3215" s="53" t="s">
        <v>4422</v>
      </c>
      <c r="O3215" s="27">
        <f>IFERROR(VLOOKUP(N3215,'散件迭代（不定期更新）'!C:J,8,FALSE),0)</f>
        <v>0</v>
      </c>
      <c r="P3215" s="27" t="str">
        <f>IFERROR(VLOOKUP(N3215,'散件（更新）'!B:H,3,FALSE),0)</f>
        <v>/</v>
      </c>
      <c r="Q3215" s="27" t="str">
        <f>VLOOKUP(N3215,'散件（更新）'!B:H,2,FALSE)</f>
        <v>114-23350408</v>
      </c>
      <c r="R3215" s="27" t="str">
        <f>VLOOKUP(N3215,'散件（更新）'!B:H,7,FALSE)</f>
        <v>Brush Roller</v>
      </c>
      <c r="S3215" s="27" t="str">
        <f>VLOOKUP(N3215,'散件（更新）'!B:E,4,FALSE)</f>
        <v>https://tineco-yxzt.oss-accelerate.aliyuncs.com/20241021/gunshua_1729475885815.jpeg</v>
      </c>
      <c r="T3215" s="27" t="s">
        <v>8759</v>
      </c>
      <c r="U3215" s="28" t="str">
        <f>VLOOKUP(N3215,'散件（更新）'!B:G,6,FALSE)</f>
        <v>滚刷组件</v>
      </c>
      <c r="V3215" s="28" t="str">
        <f>VLOOKUP(N3215,'散件（更新）'!B:I,8,FALSE)</f>
        <v>6974950106188</v>
      </c>
    </row>
    <row r="3216" spans="1:22">
      <c r="A3216" s="57">
        <v>46169</v>
      </c>
      <c r="B3216" s="53" t="s">
        <v>4395</v>
      </c>
      <c r="C3216" s="27" t="str">
        <f>VLOOKUP(B3216,'大货清单（不定期按GOMS更新）'!A:H,8,0)</f>
        <v>109-23280301</v>
      </c>
      <c r="D3216" s="27" t="str">
        <f>VLOOKUP(B3216,'大货清单（不定期按GOMS更新）'!A:C,3,0)</f>
        <v>CL2328C-01</v>
      </c>
      <c r="E3216" s="27" t="str">
        <f>VLOOKUP(B3216,'大货清单（不定期按GOMS更新）'!A:H,4,0)</f>
        <v>DE,ES,IT,FR,ZA,CL,MN,TR,NL,PL,SE,BE,MX,PE</v>
      </c>
      <c r="F3216" s="27" t="str">
        <f>VLOOKUP(B3216,'大货清单（不定期按GOMS更新）'!A:H,2,0)</f>
        <v>Floor One Stretch S6</v>
      </c>
      <c r="G3216" s="28">
        <f>VLOOKUP(B3216,'大货清单（不定期按GOMS更新）'!A:I,9,FALSE)</f>
        <v>6974950106751</v>
      </c>
      <c r="H3216" s="27" t="str">
        <f>VLOOKUP(B3216,'大货清单（不定期按GOMS更新）'!A:H,7,0)</f>
        <v>White</v>
      </c>
      <c r="I3216" s="27" t="str">
        <f>VLOOKUP(B3216,'大货清单（不定期按GOMS更新）'!A:F,6,FALSE)</f>
        <v>ACTIVE</v>
      </c>
      <c r="J3216" s="27" t="str">
        <f>VLOOKUP(B3216,'大货清单（不定期按GOMS更新）'!A:K,11,FALSE)</f>
        <v>9.2</v>
      </c>
      <c r="K3216" s="27" t="str">
        <f>VLOOKUP(B3216,'大货清单（不定期按GOMS更新）'!A:N,12,FALSE)</f>
        <v>738</v>
      </c>
      <c r="L3216" s="27" t="str">
        <f>VLOOKUP(B3216,'大货清单（不定期按GOMS更新）'!A:M,13,FALSE)</f>
        <v>332</v>
      </c>
      <c r="M3216" s="27" t="str">
        <f>VLOOKUP(B3216,'大货清单（不定期按GOMS更新）'!A:N,14,FALSE)</f>
        <v>288</v>
      </c>
      <c r="N3216" s="53" t="s">
        <v>4698</v>
      </c>
      <c r="O3216" s="27">
        <f>IFERROR(VLOOKUP(N3216,'散件迭代（不定期更新）'!C:J,8,FALSE),0)</f>
        <v>0</v>
      </c>
      <c r="P3216" s="27">
        <f>IFERROR(VLOOKUP(N3216,'散件（更新）'!B:H,3,FALSE),0)</f>
        <v>0</v>
      </c>
      <c r="Q3216" s="27" t="str">
        <f>VLOOKUP(N3216,'散件（更新）'!B:H,2,FALSE)</f>
        <v>114-23280205</v>
      </c>
      <c r="R3216" s="27" t="str">
        <f>VLOOKUP(N3216,'散件（更新）'!B:H,7,FALSE)</f>
        <v>Battery</v>
      </c>
      <c r="S3216" s="27" t="str">
        <f>VLOOKUP(N3216,'散件（更新）'!B:E,4,FALSE)</f>
        <v>https://tineco-yxzt.oss-accelerate.aliyuncs.com/20240306/dianchi_1709691618614.GIF</v>
      </c>
      <c r="T3216" s="27" t="s">
        <v>8759</v>
      </c>
      <c r="U3216" s="28" t="str">
        <f>VLOOKUP(N3216,'散件（更新）'!B:G,6,FALSE)</f>
        <v>电池包组件借用2330</v>
      </c>
      <c r="V3216" s="28">
        <f>VLOOKUP(N3216,'散件（更新）'!B:I,8,FALSE)</f>
        <v>6974950107154</v>
      </c>
    </row>
    <row r="3217" spans="1:22">
      <c r="A3217" s="57">
        <v>46169</v>
      </c>
      <c r="B3217" s="53" t="s">
        <v>4395</v>
      </c>
      <c r="C3217" s="27" t="str">
        <f>VLOOKUP(B3217,'大货清单（不定期按GOMS更新）'!A:H,8,0)</f>
        <v>109-23280301</v>
      </c>
      <c r="D3217" s="27" t="str">
        <f>VLOOKUP(B3217,'大货清单（不定期按GOMS更新）'!A:C,3,0)</f>
        <v>CL2328C-01</v>
      </c>
      <c r="E3217" s="27" t="str">
        <f>VLOOKUP(B3217,'大货清单（不定期按GOMS更新）'!A:H,4,0)</f>
        <v>DE,ES,IT,FR,ZA,CL,MN,TR,NL,PL,SE,BE,MX,PE</v>
      </c>
      <c r="F3217" s="27" t="str">
        <f>VLOOKUP(B3217,'大货清单（不定期按GOMS更新）'!A:H,2,0)</f>
        <v>Floor One Stretch S6</v>
      </c>
      <c r="G3217" s="28">
        <f>VLOOKUP(B3217,'大货清单（不定期按GOMS更新）'!A:I,9,FALSE)</f>
        <v>6974950106751</v>
      </c>
      <c r="H3217" s="27" t="str">
        <f>VLOOKUP(B3217,'大货清单（不定期按GOMS更新）'!A:H,7,0)</f>
        <v>White</v>
      </c>
      <c r="I3217" s="27" t="str">
        <f>VLOOKUP(B3217,'大货清单（不定期按GOMS更新）'!A:F,6,FALSE)</f>
        <v>ACTIVE</v>
      </c>
      <c r="J3217" s="27" t="str">
        <f>VLOOKUP(B3217,'大货清单（不定期按GOMS更新）'!A:K,11,FALSE)</f>
        <v>9.2</v>
      </c>
      <c r="K3217" s="27" t="str">
        <f>VLOOKUP(B3217,'大货清单（不定期按GOMS更新）'!A:N,12,FALSE)</f>
        <v>738</v>
      </c>
      <c r="L3217" s="27" t="str">
        <f>VLOOKUP(B3217,'大货清单（不定期按GOMS更新）'!A:M,13,FALSE)</f>
        <v>332</v>
      </c>
      <c r="M3217" s="27" t="str">
        <f>VLOOKUP(B3217,'大货清单（不定期按GOMS更新）'!A:N,14,FALSE)</f>
        <v>288</v>
      </c>
      <c r="N3217" s="53" t="s">
        <v>4699</v>
      </c>
      <c r="O3217" s="27">
        <f>IFERROR(VLOOKUP(N3217,'散件迭代（不定期更新）'!C:J,8,FALSE),0)</f>
        <v>0</v>
      </c>
      <c r="P3217" s="27">
        <f>IFERROR(VLOOKUP(N3217,'散件（更新）'!B:H,3,FALSE),0)</f>
        <v>0</v>
      </c>
      <c r="Q3217" s="27" t="str">
        <f>VLOOKUP(N3217,'散件（更新）'!B:H,2,FALSE)</f>
        <v>114-23280208</v>
      </c>
      <c r="R3217" s="27" t="str">
        <f>VLOOKUP(N3217,'散件（更新）'!B:H,7,FALSE)</f>
        <v>Repair Charging Chip</v>
      </c>
      <c r="S3217" s="27" t="str">
        <f>VLOOKUP(N3217,'散件（更新）'!B:E,4,FALSE)</f>
        <v>https://tineco-yxzt.oss-accelerate.aliyuncs.com/20240306/chongdian_1709691852897.GIF</v>
      </c>
      <c r="T3217" s="27" t="s">
        <v>8759</v>
      </c>
      <c r="U3217" s="28" t="str">
        <f>VLOOKUP(N3217,'散件（更新）'!B:G,6,FALSE)</f>
        <v>地刷充电头+托盘触点组件</v>
      </c>
      <c r="V3217" s="28">
        <f>VLOOKUP(N3217,'散件（更新）'!B:I,8,FALSE)</f>
        <v>6974950107185</v>
      </c>
    </row>
    <row r="3218" spans="1:22">
      <c r="A3218" s="57">
        <v>46169</v>
      </c>
      <c r="B3218" s="53" t="s">
        <v>4395</v>
      </c>
      <c r="C3218" s="27" t="str">
        <f>VLOOKUP(B3218,'大货清单（不定期按GOMS更新）'!A:H,8,0)</f>
        <v>109-23280301</v>
      </c>
      <c r="D3218" s="27" t="str">
        <f>VLOOKUP(B3218,'大货清单（不定期按GOMS更新）'!A:C,3,0)</f>
        <v>CL2328C-01</v>
      </c>
      <c r="E3218" s="27" t="str">
        <f>VLOOKUP(B3218,'大货清单（不定期按GOMS更新）'!A:H,4,0)</f>
        <v>DE,ES,IT,FR,ZA,CL,MN,TR,NL,PL,SE,BE,MX,PE</v>
      </c>
      <c r="F3218" s="27" t="str">
        <f>VLOOKUP(B3218,'大货清单（不定期按GOMS更新）'!A:H,2,0)</f>
        <v>Floor One Stretch S6</v>
      </c>
      <c r="G3218" s="28">
        <f>VLOOKUP(B3218,'大货清单（不定期按GOMS更新）'!A:I,9,FALSE)</f>
        <v>6974950106751</v>
      </c>
      <c r="H3218" s="27" t="str">
        <f>VLOOKUP(B3218,'大货清单（不定期按GOMS更新）'!A:H,7,0)</f>
        <v>White</v>
      </c>
      <c r="I3218" s="27" t="str">
        <f>VLOOKUP(B3218,'大货清单（不定期按GOMS更新）'!A:F,6,FALSE)</f>
        <v>ACTIVE</v>
      </c>
      <c r="J3218" s="27" t="str">
        <f>VLOOKUP(B3218,'大货清单（不定期按GOMS更新）'!A:K,11,FALSE)</f>
        <v>9.2</v>
      </c>
      <c r="K3218" s="27" t="str">
        <f>VLOOKUP(B3218,'大货清单（不定期按GOMS更新）'!A:N,12,FALSE)</f>
        <v>738</v>
      </c>
      <c r="L3218" s="27" t="str">
        <f>VLOOKUP(B3218,'大货清单（不定期按GOMS更新）'!A:M,13,FALSE)</f>
        <v>332</v>
      </c>
      <c r="M3218" s="27" t="str">
        <f>VLOOKUP(B3218,'大货清单（不定期按GOMS更新）'!A:N,14,FALSE)</f>
        <v>288</v>
      </c>
      <c r="N3218" s="53" t="s">
        <v>4700</v>
      </c>
      <c r="O3218" s="27">
        <f>IFERROR(VLOOKUP(N3218,'散件迭代（不定期更新）'!C:J,8,FALSE),0)</f>
        <v>0</v>
      </c>
      <c r="P3218" s="27">
        <f>IFERROR(VLOOKUP(N3218,'散件（更新）'!B:H,3,FALSE),0)</f>
        <v>0</v>
      </c>
      <c r="Q3218" s="27" t="str">
        <f>VLOOKUP(N3218,'散件（更新）'!B:H,2,FALSE)</f>
        <v>114-23280207</v>
      </c>
      <c r="R3218" s="27" t="str">
        <f>VLOOKUP(N3218,'散件（更新）'!B:H,7,FALSE)</f>
        <v>Display Screen</v>
      </c>
      <c r="S3218" s="27" t="str">
        <f>VLOOKUP(N3218,'散件（更新）'!B:E,4,FALSE)</f>
        <v>https://tineco-yxzt.oss-accelerate.aliyuncs.com/20240306/xianshiping_1709691771004.GIF</v>
      </c>
      <c r="T3218" s="27" t="s">
        <v>8759</v>
      </c>
      <c r="U3218" s="28" t="str">
        <f>VLOOKUP(N3218,'散件（更新）'!B:G,6,FALSE)</f>
        <v>LED显示屏组件</v>
      </c>
      <c r="V3218" s="28">
        <f>VLOOKUP(N3218,'散件（更新）'!B:I,8,FALSE)</f>
        <v>6974950107178</v>
      </c>
    </row>
    <row r="3219" spans="1:22">
      <c r="A3219" s="57">
        <v>46169</v>
      </c>
      <c r="B3219" s="53" t="s">
        <v>4395</v>
      </c>
      <c r="C3219" s="27" t="str">
        <f>VLOOKUP(B3219,'大货清单（不定期按GOMS更新）'!A:H,8,0)</f>
        <v>109-23280301</v>
      </c>
      <c r="D3219" s="27" t="str">
        <f>VLOOKUP(B3219,'大货清单（不定期按GOMS更新）'!A:C,3,0)</f>
        <v>CL2328C-01</v>
      </c>
      <c r="E3219" s="27" t="str">
        <f>VLOOKUP(B3219,'大货清单（不定期按GOMS更新）'!A:H,4,0)</f>
        <v>DE,ES,IT,FR,ZA,CL,MN,TR,NL,PL,SE,BE,MX,PE</v>
      </c>
      <c r="F3219" s="27" t="str">
        <f>VLOOKUP(B3219,'大货清单（不定期按GOMS更新）'!A:H,2,0)</f>
        <v>Floor One Stretch S6</v>
      </c>
      <c r="G3219" s="28">
        <f>VLOOKUP(B3219,'大货清单（不定期按GOMS更新）'!A:I,9,FALSE)</f>
        <v>6974950106751</v>
      </c>
      <c r="H3219" s="27" t="str">
        <f>VLOOKUP(B3219,'大货清单（不定期按GOMS更新）'!A:H,7,0)</f>
        <v>White</v>
      </c>
      <c r="I3219" s="27" t="str">
        <f>VLOOKUP(B3219,'大货清单（不定期按GOMS更新）'!A:F,6,FALSE)</f>
        <v>ACTIVE</v>
      </c>
      <c r="J3219" s="27" t="str">
        <f>VLOOKUP(B3219,'大货清单（不定期按GOMS更新）'!A:K,11,FALSE)</f>
        <v>9.2</v>
      </c>
      <c r="K3219" s="27" t="str">
        <f>VLOOKUP(B3219,'大货清单（不定期按GOMS更新）'!A:N,12,FALSE)</f>
        <v>738</v>
      </c>
      <c r="L3219" s="27" t="str">
        <f>VLOOKUP(B3219,'大货清单（不定期按GOMS更新）'!A:M,13,FALSE)</f>
        <v>332</v>
      </c>
      <c r="M3219" s="27" t="str">
        <f>VLOOKUP(B3219,'大货清单（不定期按GOMS更新）'!A:N,14,FALSE)</f>
        <v>288</v>
      </c>
      <c r="N3219" s="53" t="s">
        <v>4701</v>
      </c>
      <c r="O3219" s="27">
        <f>IFERROR(VLOOKUP(N3219,'散件迭代（不定期更新）'!C:J,8,FALSE),0)</f>
        <v>0</v>
      </c>
      <c r="P3219" s="27">
        <f>IFERROR(VLOOKUP(N3219,'散件（更新）'!B:H,3,FALSE),0)</f>
        <v>0</v>
      </c>
      <c r="Q3219" s="27" t="str">
        <f>VLOOKUP(N3219,'散件（更新）'!B:H,2,FALSE)</f>
        <v>114-23280204</v>
      </c>
      <c r="R3219" s="27" t="str">
        <f>VLOOKUP(N3219,'散件（更新）'!B:H,7,FALSE)</f>
        <v>plastic part</v>
      </c>
      <c r="S3219" s="27" t="str">
        <f>VLOOKUP(N3219,'散件（更新）'!B:E,4,FALSE)</f>
        <v>https://tineco-yxzt.oss-accelerate.aliyuncs.com/20240306/jieshuipan_1709691556429.GIF</v>
      </c>
      <c r="T3219" s="27" t="s">
        <v>8759</v>
      </c>
      <c r="U3219" s="28" t="str">
        <f>VLOOKUP(N3219,'散件（更新）'!B:G,6,FALSE)</f>
        <v>接水盘组件</v>
      </c>
      <c r="V3219" s="28">
        <f>VLOOKUP(N3219,'散件（更新）'!B:I,8,FALSE)</f>
        <v>6974950107147</v>
      </c>
    </row>
    <row r="3220" spans="1:22">
      <c r="A3220" s="57">
        <v>46169</v>
      </c>
      <c r="B3220" s="53" t="s">
        <v>4395</v>
      </c>
      <c r="C3220" s="27" t="str">
        <f>VLOOKUP(B3220,'大货清单（不定期按GOMS更新）'!A:H,8,0)</f>
        <v>109-23280301</v>
      </c>
      <c r="D3220" s="27" t="str">
        <f>VLOOKUP(B3220,'大货清单（不定期按GOMS更新）'!A:C,3,0)</f>
        <v>CL2328C-01</v>
      </c>
      <c r="E3220" s="27" t="str">
        <f>VLOOKUP(B3220,'大货清单（不定期按GOMS更新）'!A:H,4,0)</f>
        <v>DE,ES,IT,FR,ZA,CL,MN,TR,NL,PL,SE,BE,MX,PE</v>
      </c>
      <c r="F3220" s="27" t="str">
        <f>VLOOKUP(B3220,'大货清单（不定期按GOMS更新）'!A:H,2,0)</f>
        <v>Floor One Stretch S6</v>
      </c>
      <c r="G3220" s="28">
        <f>VLOOKUP(B3220,'大货清单（不定期按GOMS更新）'!A:I,9,FALSE)</f>
        <v>6974950106751</v>
      </c>
      <c r="H3220" s="27" t="str">
        <f>VLOOKUP(B3220,'大货清单（不定期按GOMS更新）'!A:H,7,0)</f>
        <v>White</v>
      </c>
      <c r="I3220" s="27" t="str">
        <f>VLOOKUP(B3220,'大货清单（不定期按GOMS更新）'!A:F,6,FALSE)</f>
        <v>ACTIVE</v>
      </c>
      <c r="J3220" s="27" t="str">
        <f>VLOOKUP(B3220,'大货清单（不定期按GOMS更新）'!A:K,11,FALSE)</f>
        <v>9.2</v>
      </c>
      <c r="K3220" s="27" t="str">
        <f>VLOOKUP(B3220,'大货清单（不定期按GOMS更新）'!A:N,12,FALSE)</f>
        <v>738</v>
      </c>
      <c r="L3220" s="27" t="str">
        <f>VLOOKUP(B3220,'大货清单（不定期按GOMS更新）'!A:M,13,FALSE)</f>
        <v>332</v>
      </c>
      <c r="M3220" s="27" t="str">
        <f>VLOOKUP(B3220,'大货清单（不定期按GOMS更新）'!A:N,14,FALSE)</f>
        <v>288</v>
      </c>
      <c r="N3220" s="53" t="s">
        <v>4702</v>
      </c>
      <c r="O3220" s="27">
        <f>IFERROR(VLOOKUP(N3220,'散件迭代（不定期更新）'!C:J,8,FALSE),0)</f>
        <v>0</v>
      </c>
      <c r="P3220" s="27">
        <f>IFERROR(VLOOKUP(N3220,'散件（更新）'!B:H,3,FALSE),0)</f>
        <v>0</v>
      </c>
      <c r="Q3220" s="27" t="str">
        <f>VLOOKUP(N3220,'散件（更新）'!B:H,2,FALSE)</f>
        <v>114-23280210</v>
      </c>
      <c r="R3220" s="27" t="str">
        <f>VLOOKUP(N3220,'散件（更新）'!B:H,7,FALSE)</f>
        <v>plastic part</v>
      </c>
      <c r="S3220" s="27" t="str">
        <f>VLOOKUP(N3220,'散件（更新）'!B:E,4,FALSE)</f>
        <v>https://tineco-yxzt.oss-accelerate.aliyuncs.com/20240306/ruansai_1709692212296.GIF</v>
      </c>
      <c r="T3220" s="27" t="s">
        <v>8759</v>
      </c>
      <c r="U3220" s="28" t="str">
        <f>VLOOKUP(N3220,'散件（更新）'!B:G,6,FALSE)</f>
        <v>前后盖软胶塞</v>
      </c>
      <c r="V3220" s="28">
        <f>VLOOKUP(N3220,'散件（更新）'!B:I,8,FALSE)</f>
        <v>6974950107208</v>
      </c>
    </row>
    <row r="3221" spans="1:22">
      <c r="A3221" s="57">
        <v>46169</v>
      </c>
      <c r="B3221" s="53" t="s">
        <v>4395</v>
      </c>
      <c r="C3221" s="27" t="str">
        <f>VLOOKUP(B3221,'大货清单（不定期按GOMS更新）'!A:H,8,0)</f>
        <v>109-23280301</v>
      </c>
      <c r="D3221" s="27" t="str">
        <f>VLOOKUP(B3221,'大货清单（不定期按GOMS更新）'!A:C,3,0)</f>
        <v>CL2328C-01</v>
      </c>
      <c r="E3221" s="27" t="str">
        <f>VLOOKUP(B3221,'大货清单（不定期按GOMS更新）'!A:H,4,0)</f>
        <v>DE,ES,IT,FR,ZA,CL,MN,TR,NL,PL,SE,BE,MX,PE</v>
      </c>
      <c r="F3221" s="27" t="str">
        <f>VLOOKUP(B3221,'大货清单（不定期按GOMS更新）'!A:H,2,0)</f>
        <v>Floor One Stretch S6</v>
      </c>
      <c r="G3221" s="28">
        <f>VLOOKUP(B3221,'大货清单（不定期按GOMS更新）'!A:I,9,FALSE)</f>
        <v>6974950106751</v>
      </c>
      <c r="H3221" s="27" t="str">
        <f>VLOOKUP(B3221,'大货清单（不定期按GOMS更新）'!A:H,7,0)</f>
        <v>White</v>
      </c>
      <c r="I3221" s="27" t="str">
        <f>VLOOKUP(B3221,'大货清单（不定期按GOMS更新）'!A:F,6,FALSE)</f>
        <v>ACTIVE</v>
      </c>
      <c r="J3221" s="27" t="str">
        <f>VLOOKUP(B3221,'大货清单（不定期按GOMS更新）'!A:K,11,FALSE)</f>
        <v>9.2</v>
      </c>
      <c r="K3221" s="27" t="str">
        <f>VLOOKUP(B3221,'大货清单（不定期按GOMS更新）'!A:N,12,FALSE)</f>
        <v>738</v>
      </c>
      <c r="L3221" s="27" t="str">
        <f>VLOOKUP(B3221,'大货清单（不定期按GOMS更新）'!A:M,13,FALSE)</f>
        <v>332</v>
      </c>
      <c r="M3221" s="27" t="str">
        <f>VLOOKUP(B3221,'大货清单（不定期按GOMS更新）'!A:N,14,FALSE)</f>
        <v>288</v>
      </c>
      <c r="N3221" s="53" t="s">
        <v>4703</v>
      </c>
      <c r="O3221" s="27">
        <f>IFERROR(VLOOKUP(N3221,'散件迭代（不定期更新）'!C:J,8,FALSE),0)</f>
        <v>0</v>
      </c>
      <c r="P3221" s="27">
        <f>IFERROR(VLOOKUP(N3221,'散件（更新）'!B:H,3,FALSE),0)</f>
        <v>0</v>
      </c>
      <c r="Q3221" s="27" t="str">
        <f>VLOOKUP(N3221,'散件（更新）'!B:H,2,FALSE)</f>
        <v>114-23280214</v>
      </c>
      <c r="R3221" s="27" t="str">
        <f>VLOOKUP(N3221,'散件（更新）'!B:H,7,FALSE)</f>
        <v>plastic part</v>
      </c>
      <c r="S3221" s="27" t="str">
        <f>VLOOKUP(N3221,'散件（更新）'!B:E,4,FALSE)</f>
        <v>https://tineco-yxzt.oss-accelerate.aliyuncs.com/20240306/shuixiangxiashuifazujian_1709692518244.GIF</v>
      </c>
      <c r="T3221" s="27" t="s">
        <v>8759</v>
      </c>
      <c r="U3221" s="28" t="str">
        <f>VLOOKUP(N3221,'散件（更新）'!B:G,6,FALSE)</f>
        <v>水箱下水阀组件</v>
      </c>
      <c r="V3221" s="28">
        <f>VLOOKUP(N3221,'散件（更新）'!B:I,8,FALSE)</f>
        <v>6974950107246</v>
      </c>
    </row>
    <row r="3222" spans="1:22">
      <c r="A3222" s="57">
        <v>46169</v>
      </c>
      <c r="B3222" s="53" t="s">
        <v>4395</v>
      </c>
      <c r="C3222" s="27" t="str">
        <f>VLOOKUP(B3222,'大货清单（不定期按GOMS更新）'!A:H,8,0)</f>
        <v>109-23280301</v>
      </c>
      <c r="D3222" s="27" t="str">
        <f>VLOOKUP(B3222,'大货清单（不定期按GOMS更新）'!A:C,3,0)</f>
        <v>CL2328C-01</v>
      </c>
      <c r="E3222" s="27" t="str">
        <f>VLOOKUP(B3222,'大货清单（不定期按GOMS更新）'!A:H,4,0)</f>
        <v>DE,ES,IT,FR,ZA,CL,MN,TR,NL,PL,SE,BE,MX,PE</v>
      </c>
      <c r="F3222" s="27" t="str">
        <f>VLOOKUP(B3222,'大货清单（不定期按GOMS更新）'!A:H,2,0)</f>
        <v>Floor One Stretch S6</v>
      </c>
      <c r="G3222" s="28">
        <f>VLOOKUP(B3222,'大货清单（不定期按GOMS更新）'!A:I,9,FALSE)</f>
        <v>6974950106751</v>
      </c>
      <c r="H3222" s="27" t="str">
        <f>VLOOKUP(B3222,'大货清单（不定期按GOMS更新）'!A:H,7,0)</f>
        <v>White</v>
      </c>
      <c r="I3222" s="27" t="str">
        <f>VLOOKUP(B3222,'大货清单（不定期按GOMS更新）'!A:F,6,FALSE)</f>
        <v>ACTIVE</v>
      </c>
      <c r="J3222" s="27" t="str">
        <f>VLOOKUP(B3222,'大货清单（不定期按GOMS更新）'!A:K,11,FALSE)</f>
        <v>9.2</v>
      </c>
      <c r="K3222" s="27" t="str">
        <f>VLOOKUP(B3222,'大货清单（不定期按GOMS更新）'!A:N,12,FALSE)</f>
        <v>738</v>
      </c>
      <c r="L3222" s="27" t="str">
        <f>VLOOKUP(B3222,'大货清单（不定期按GOMS更新）'!A:M,13,FALSE)</f>
        <v>332</v>
      </c>
      <c r="M3222" s="27" t="str">
        <f>VLOOKUP(B3222,'大货清单（不定期按GOMS更新）'!A:N,14,FALSE)</f>
        <v>288</v>
      </c>
      <c r="N3222" s="53" t="s">
        <v>4704</v>
      </c>
      <c r="O3222" s="27">
        <f>IFERROR(VLOOKUP(N3222,'散件迭代（不定期更新）'!C:J,8,FALSE),0)</f>
        <v>0</v>
      </c>
      <c r="P3222" s="27">
        <f>IFERROR(VLOOKUP(N3222,'散件（更新）'!B:H,3,FALSE),0)</f>
        <v>0</v>
      </c>
      <c r="Q3222" s="27" t="str">
        <f>VLOOKUP(N3222,'散件（更新）'!B:H,2,FALSE)</f>
        <v>114-23280216</v>
      </c>
      <c r="R3222" s="27" t="str">
        <f>VLOOKUP(N3222,'散件（更新）'!B:H,7,FALSE)</f>
        <v>plastic part</v>
      </c>
      <c r="S3222" s="27" t="str">
        <f>VLOOKUP(N3222,'散件（更新）'!B:E,4,FALSE)</f>
        <v>https://tineco-yxzt.oss-accelerate.aliyuncs.com/20240306/penshuiban_1709693039077.GIF</v>
      </c>
      <c r="T3222" s="27" t="s">
        <v>8759</v>
      </c>
      <c r="U3222" s="28" t="str">
        <f>VLOOKUP(N3222,'散件（更新）'!B:G,6,FALSE)</f>
        <v>喷水板组件</v>
      </c>
      <c r="V3222" s="28">
        <f>VLOOKUP(N3222,'散件（更新）'!B:I,8,FALSE)</f>
        <v>6974950107260</v>
      </c>
    </row>
    <row r="3223" spans="1:22">
      <c r="A3223" s="57">
        <v>46169</v>
      </c>
      <c r="B3223" s="53" t="s">
        <v>4395</v>
      </c>
      <c r="C3223" s="27" t="str">
        <f>VLOOKUP(B3223,'大货清单（不定期按GOMS更新）'!A:H,8,0)</f>
        <v>109-23280301</v>
      </c>
      <c r="D3223" s="27" t="str">
        <f>VLOOKUP(B3223,'大货清单（不定期按GOMS更新）'!A:C,3,0)</f>
        <v>CL2328C-01</v>
      </c>
      <c r="E3223" s="27" t="str">
        <f>VLOOKUP(B3223,'大货清单（不定期按GOMS更新）'!A:H,4,0)</f>
        <v>DE,ES,IT,FR,ZA,CL,MN,TR,NL,PL,SE,BE,MX,PE</v>
      </c>
      <c r="F3223" s="27" t="str">
        <f>VLOOKUP(B3223,'大货清单（不定期按GOMS更新）'!A:H,2,0)</f>
        <v>Floor One Stretch S6</v>
      </c>
      <c r="G3223" s="28">
        <f>VLOOKUP(B3223,'大货清单（不定期按GOMS更新）'!A:I,9,FALSE)</f>
        <v>6974950106751</v>
      </c>
      <c r="H3223" s="27" t="str">
        <f>VLOOKUP(B3223,'大货清单（不定期按GOMS更新）'!A:H,7,0)</f>
        <v>White</v>
      </c>
      <c r="I3223" s="27" t="str">
        <f>VLOOKUP(B3223,'大货清单（不定期按GOMS更新）'!A:F,6,FALSE)</f>
        <v>ACTIVE</v>
      </c>
      <c r="J3223" s="27" t="str">
        <f>VLOOKUP(B3223,'大货清单（不定期按GOMS更新）'!A:K,11,FALSE)</f>
        <v>9.2</v>
      </c>
      <c r="K3223" s="27" t="str">
        <f>VLOOKUP(B3223,'大货清单（不定期按GOMS更新）'!A:N,12,FALSE)</f>
        <v>738</v>
      </c>
      <c r="L3223" s="27" t="str">
        <f>VLOOKUP(B3223,'大货清单（不定期按GOMS更新）'!A:M,13,FALSE)</f>
        <v>332</v>
      </c>
      <c r="M3223" s="27" t="str">
        <f>VLOOKUP(B3223,'大货清单（不定期按GOMS更新）'!A:N,14,FALSE)</f>
        <v>288</v>
      </c>
      <c r="N3223" s="53" t="s">
        <v>4705</v>
      </c>
      <c r="O3223" s="27">
        <f>IFERROR(VLOOKUP(N3223,'散件迭代（不定期更新）'!C:J,8,FALSE),0)</f>
        <v>0</v>
      </c>
      <c r="P3223" s="27">
        <f>IFERROR(VLOOKUP(N3223,'散件（更新）'!B:H,3,FALSE),0)</f>
        <v>0</v>
      </c>
      <c r="Q3223" s="27" t="str">
        <f>VLOOKUP(N3223,'散件（更新）'!B:H,2,FALSE)</f>
        <v>114-23280211</v>
      </c>
      <c r="R3223" s="27" t="str">
        <f>VLOOKUP(N3223,'散件（更新）'!B:H,7,FALSE)</f>
        <v>Wire</v>
      </c>
      <c r="S3223" s="27" t="str">
        <f>VLOOKUP(N3223,'散件（更新）'!B:E,4,FALSE)</f>
        <v>https://tineco-yxzt.oss-accelerate.aliyuncs.com/20240306/xinhaojiance_1709692284161.GIF</v>
      </c>
      <c r="T3223" s="27" t="s">
        <v>8759</v>
      </c>
      <c r="U3223" s="28" t="str">
        <f>VLOOKUP(N3223,'散件（更新）'!B:G,6,FALSE)</f>
        <v>回收桶信号检测组件</v>
      </c>
      <c r="V3223" s="28">
        <f>VLOOKUP(N3223,'散件（更新）'!B:I,8,FALSE)</f>
        <v>6974950107215</v>
      </c>
    </row>
    <row r="3224" spans="1:22">
      <c r="A3224" s="57">
        <v>46169</v>
      </c>
      <c r="B3224" s="53" t="s">
        <v>4395</v>
      </c>
      <c r="C3224" s="27" t="str">
        <f>VLOOKUP(B3224,'大货清单（不定期按GOMS更新）'!A:H,8,0)</f>
        <v>109-23280301</v>
      </c>
      <c r="D3224" s="27" t="str">
        <f>VLOOKUP(B3224,'大货清单（不定期按GOMS更新）'!A:C,3,0)</f>
        <v>CL2328C-01</v>
      </c>
      <c r="E3224" s="27" t="str">
        <f>VLOOKUP(B3224,'大货清单（不定期按GOMS更新）'!A:H,4,0)</f>
        <v>DE,ES,IT,FR,ZA,CL,MN,TR,NL,PL,SE,BE,MX,PE</v>
      </c>
      <c r="F3224" s="27" t="str">
        <f>VLOOKUP(B3224,'大货清单（不定期按GOMS更新）'!A:H,2,0)</f>
        <v>Floor One Stretch S6</v>
      </c>
      <c r="G3224" s="28">
        <f>VLOOKUP(B3224,'大货清单（不定期按GOMS更新）'!A:I,9,FALSE)</f>
        <v>6974950106751</v>
      </c>
      <c r="H3224" s="27" t="str">
        <f>VLOOKUP(B3224,'大货清单（不定期按GOMS更新）'!A:H,7,0)</f>
        <v>White</v>
      </c>
      <c r="I3224" s="27" t="str">
        <f>VLOOKUP(B3224,'大货清单（不定期按GOMS更新）'!A:F,6,FALSE)</f>
        <v>ACTIVE</v>
      </c>
      <c r="J3224" s="27" t="str">
        <f>VLOOKUP(B3224,'大货清单（不定期按GOMS更新）'!A:K,11,FALSE)</f>
        <v>9.2</v>
      </c>
      <c r="K3224" s="27" t="str">
        <f>VLOOKUP(B3224,'大货清单（不定期按GOMS更新）'!A:N,12,FALSE)</f>
        <v>738</v>
      </c>
      <c r="L3224" s="27" t="str">
        <f>VLOOKUP(B3224,'大货清单（不定期按GOMS更新）'!A:M,13,FALSE)</f>
        <v>332</v>
      </c>
      <c r="M3224" s="27" t="str">
        <f>VLOOKUP(B3224,'大货清单（不定期按GOMS更新）'!A:N,14,FALSE)</f>
        <v>288</v>
      </c>
      <c r="N3224" s="53" t="s">
        <v>4138</v>
      </c>
      <c r="O3224" s="27">
        <f>IFERROR(VLOOKUP(N3224,'散件迭代（不定期更新）'!C:J,8,FALSE),0)</f>
        <v>0</v>
      </c>
      <c r="P3224" s="27" t="str">
        <f>IFERROR(VLOOKUP(N3224,'散件（更新）'!B:H,3,FALSE),0)</f>
        <v>/</v>
      </c>
      <c r="Q3224" s="27" t="str">
        <f>VLOOKUP(N3224,'散件（更新）'!B:H,2,FALSE)</f>
        <v>114-23710009</v>
      </c>
      <c r="R3224" s="27" t="str">
        <f>VLOOKUP(N3224,'散件（更新）'!B:H,7,FALSE)</f>
        <v>Motor</v>
      </c>
      <c r="S3224" s="27" t="str">
        <f>VLOOKUP(N3224,'散件（更新）'!B:E,4,FALSE)</f>
        <v>https://tineco-yxzt.oss-accelerate.aliyuncs.com/20240131/zhudianji+mifengquan_1706695142695.jpeg</v>
      </c>
      <c r="T3224" s="27" t="s">
        <v>8759</v>
      </c>
      <c r="U3224" s="28" t="str">
        <f>VLOOKUP(N3224,'散件（更新）'!B:G,6,FALSE)</f>
        <v>主电机+密封圈</v>
      </c>
      <c r="V3224" s="28">
        <f>VLOOKUP(N3224,'散件（更新）'!B:I,8,FALSE)</f>
        <v>6974950106034</v>
      </c>
    </row>
    <row r="3225" spans="1:22">
      <c r="A3225" s="57">
        <v>46169</v>
      </c>
      <c r="B3225" s="53" t="s">
        <v>4395</v>
      </c>
      <c r="C3225" s="27" t="str">
        <f>VLOOKUP(B3225,'大货清单（不定期按GOMS更新）'!A:H,8,0)</f>
        <v>109-23280301</v>
      </c>
      <c r="D3225" s="27" t="str">
        <f>VLOOKUP(B3225,'大货清单（不定期按GOMS更新）'!A:C,3,0)</f>
        <v>CL2328C-01</v>
      </c>
      <c r="E3225" s="27" t="str">
        <f>VLOOKUP(B3225,'大货清单（不定期按GOMS更新）'!A:H,4,0)</f>
        <v>DE,ES,IT,FR,ZA,CL,MN,TR,NL,PL,SE,BE,MX,PE</v>
      </c>
      <c r="F3225" s="27" t="str">
        <f>VLOOKUP(B3225,'大货清单（不定期按GOMS更新）'!A:H,2,0)</f>
        <v>Floor One Stretch S6</v>
      </c>
      <c r="G3225" s="28">
        <f>VLOOKUP(B3225,'大货清单（不定期按GOMS更新）'!A:I,9,FALSE)</f>
        <v>6974950106751</v>
      </c>
      <c r="H3225" s="27" t="str">
        <f>VLOOKUP(B3225,'大货清单（不定期按GOMS更新）'!A:H,7,0)</f>
        <v>White</v>
      </c>
      <c r="I3225" s="27" t="str">
        <f>VLOOKUP(B3225,'大货清单（不定期按GOMS更新）'!A:F,6,FALSE)</f>
        <v>ACTIVE</v>
      </c>
      <c r="J3225" s="27" t="str">
        <f>VLOOKUP(B3225,'大货清单（不定期按GOMS更新）'!A:K,11,FALSE)</f>
        <v>9.2</v>
      </c>
      <c r="K3225" s="27" t="str">
        <f>VLOOKUP(B3225,'大货清单（不定期按GOMS更新）'!A:N,12,FALSE)</f>
        <v>738</v>
      </c>
      <c r="L3225" s="27" t="str">
        <f>VLOOKUP(B3225,'大货清单（不定期按GOMS更新）'!A:M,13,FALSE)</f>
        <v>332</v>
      </c>
      <c r="M3225" s="27" t="str">
        <f>VLOOKUP(B3225,'大货清单（不定期按GOMS更新）'!A:N,14,FALSE)</f>
        <v>288</v>
      </c>
      <c r="N3225" s="53" t="s">
        <v>4363</v>
      </c>
      <c r="O3225" s="27" t="str">
        <f>IFERROR(VLOOKUP(N3225,'散件迭代（不定期更新）'!C:J,8,FALSE),0)</f>
        <v>A50</v>
      </c>
      <c r="P3225" s="27" t="str">
        <f>IFERROR(VLOOKUP(N3225,'散件（更新）'!B:H,3,FALSE),0)</f>
        <v>/</v>
      </c>
      <c r="Q3225" s="27" t="str">
        <f>VLOOKUP(N3225,'散件（更新）'!B:H,2,FALSE)</f>
        <v>114-23350407</v>
      </c>
      <c r="R3225" s="27" t="str">
        <f>VLOOKUP(N3225,'散件（更新）'!B:H,7,FALSE)</f>
        <v>Motor</v>
      </c>
      <c r="S3225" s="27" t="str">
        <f>VLOOKUP(N3225,'散件（更新）'!B:E,4,FALSE)</f>
        <v>https://tineco-yxzt.oss-accelerate.aliyuncs.com/20250519/gunshuadianjichilunxiangzujian_1747648367180.jpg</v>
      </c>
      <c r="T3225" s="27" t="s">
        <v>8759</v>
      </c>
      <c r="U3225" s="28" t="str">
        <f>VLOOKUP(N3225,'散件（更新）'!B:G,6,FALSE)</f>
        <v>有刷电机齿轮箱组件</v>
      </c>
      <c r="V3225" s="28" t="str">
        <f>VLOOKUP(N3225,'散件（更新）'!B:I,8,FALSE)</f>
        <v>6974950106171</v>
      </c>
    </row>
    <row r="3226" spans="1:22">
      <c r="A3226" s="57">
        <v>46169</v>
      </c>
      <c r="B3226" s="53" t="s">
        <v>4395</v>
      </c>
      <c r="C3226" s="27" t="str">
        <f>VLOOKUP(B3226,'大货清单（不定期按GOMS更新）'!A:H,8,0)</f>
        <v>109-23280301</v>
      </c>
      <c r="D3226" s="27" t="str">
        <f>VLOOKUP(B3226,'大货清单（不定期按GOMS更新）'!A:C,3,0)</f>
        <v>CL2328C-01</v>
      </c>
      <c r="E3226" s="27" t="str">
        <f>VLOOKUP(B3226,'大货清单（不定期按GOMS更新）'!A:H,4,0)</f>
        <v>DE,ES,IT,FR,ZA,CL,MN,TR,NL,PL,SE,BE,MX,PE</v>
      </c>
      <c r="F3226" s="27" t="str">
        <f>VLOOKUP(B3226,'大货清单（不定期按GOMS更新）'!A:H,2,0)</f>
        <v>Floor One Stretch S6</v>
      </c>
      <c r="G3226" s="28">
        <f>VLOOKUP(B3226,'大货清单（不定期按GOMS更新）'!A:I,9,FALSE)</f>
        <v>6974950106751</v>
      </c>
      <c r="H3226" s="27" t="str">
        <f>VLOOKUP(B3226,'大货清单（不定期按GOMS更新）'!A:H,7,0)</f>
        <v>White</v>
      </c>
      <c r="I3226" s="27" t="str">
        <f>VLOOKUP(B3226,'大货清单（不定期按GOMS更新）'!A:F,6,FALSE)</f>
        <v>ACTIVE</v>
      </c>
      <c r="J3226" s="27" t="str">
        <f>VLOOKUP(B3226,'大货清单（不定期按GOMS更新）'!A:K,11,FALSE)</f>
        <v>9.2</v>
      </c>
      <c r="K3226" s="27" t="str">
        <f>VLOOKUP(B3226,'大货清单（不定期按GOMS更新）'!A:N,12,FALSE)</f>
        <v>738</v>
      </c>
      <c r="L3226" s="27" t="str">
        <f>VLOOKUP(B3226,'大货清单（不定期按GOMS更新）'!A:M,13,FALSE)</f>
        <v>332</v>
      </c>
      <c r="M3226" s="27" t="str">
        <f>VLOOKUP(B3226,'大货清单（不定期按GOMS更新）'!A:N,14,FALSE)</f>
        <v>288</v>
      </c>
      <c r="N3226" s="53" t="s">
        <v>4706</v>
      </c>
      <c r="O3226" s="27">
        <f>IFERROR(VLOOKUP(N3226,'散件迭代（不定期更新）'!C:J,8,FALSE),0)</f>
        <v>0</v>
      </c>
      <c r="P3226" s="27">
        <f>IFERROR(VLOOKUP(N3226,'散件（更新）'!B:H,3,FALSE),0)</f>
        <v>0</v>
      </c>
      <c r="Q3226" s="27" t="str">
        <f>VLOOKUP(N3226,'散件（更新）'!B:H,2,FALSE)</f>
        <v>114-23280206</v>
      </c>
      <c r="R3226" s="27" t="str">
        <f>VLOOKUP(N3226,'散件（更新）'!B:H,7,FALSE)</f>
        <v>PCBA</v>
      </c>
      <c r="S3226" s="27" t="str">
        <f>VLOOKUP(N3226,'散件（更新）'!B:E,4,FALSE)</f>
        <v>https://tineco-yxzt.oss-accelerate.aliyuncs.com/20240306/xianluban_1709691688866.GIF</v>
      </c>
      <c r="T3226" s="27" t="s">
        <v>8759</v>
      </c>
      <c r="U3226" s="28" t="str">
        <f>VLOOKUP(N3226,'散件（更新）'!B:G,6,FALSE)</f>
        <v>机身主控板组件</v>
      </c>
      <c r="V3226" s="28">
        <f>VLOOKUP(N3226,'散件（更新）'!B:I,8,FALSE)</f>
        <v>6974950107161</v>
      </c>
    </row>
    <row r="3227" spans="1:22">
      <c r="A3227" s="57">
        <v>46169</v>
      </c>
      <c r="B3227" s="53" t="s">
        <v>4395</v>
      </c>
      <c r="C3227" s="27" t="str">
        <f>VLOOKUP(B3227,'大货清单（不定期按GOMS更新）'!A:H,8,0)</f>
        <v>109-23280301</v>
      </c>
      <c r="D3227" s="27" t="str">
        <f>VLOOKUP(B3227,'大货清单（不定期按GOMS更新）'!A:C,3,0)</f>
        <v>CL2328C-01</v>
      </c>
      <c r="E3227" s="27" t="str">
        <f>VLOOKUP(B3227,'大货清单（不定期按GOMS更新）'!A:H,4,0)</f>
        <v>DE,ES,IT,FR,ZA,CL,MN,TR,NL,PL,SE,BE,MX,PE</v>
      </c>
      <c r="F3227" s="27" t="str">
        <f>VLOOKUP(B3227,'大货清单（不定期按GOMS更新）'!A:H,2,0)</f>
        <v>Floor One Stretch S6</v>
      </c>
      <c r="G3227" s="28">
        <f>VLOOKUP(B3227,'大货清单（不定期按GOMS更新）'!A:I,9,FALSE)</f>
        <v>6974950106751</v>
      </c>
      <c r="H3227" s="27" t="str">
        <f>VLOOKUP(B3227,'大货清单（不定期按GOMS更新）'!A:H,7,0)</f>
        <v>White</v>
      </c>
      <c r="I3227" s="27" t="str">
        <f>VLOOKUP(B3227,'大货清单（不定期按GOMS更新）'!A:F,6,FALSE)</f>
        <v>ACTIVE</v>
      </c>
      <c r="J3227" s="27" t="str">
        <f>VLOOKUP(B3227,'大货清单（不定期按GOMS更新）'!A:K,11,FALSE)</f>
        <v>9.2</v>
      </c>
      <c r="K3227" s="27" t="str">
        <f>VLOOKUP(B3227,'大货清单（不定期按GOMS更新）'!A:N,12,FALSE)</f>
        <v>738</v>
      </c>
      <c r="L3227" s="27" t="str">
        <f>VLOOKUP(B3227,'大货清单（不定期按GOMS更新）'!A:M,13,FALSE)</f>
        <v>332</v>
      </c>
      <c r="M3227" s="27" t="str">
        <f>VLOOKUP(B3227,'大货清单（不定期按GOMS更新）'!A:N,14,FALSE)</f>
        <v>288</v>
      </c>
      <c r="N3227" s="53" t="s">
        <v>4707</v>
      </c>
      <c r="O3227" s="27">
        <f>IFERROR(VLOOKUP(N3227,'散件迭代（不定期更新）'!C:J,8,FALSE),0)</f>
        <v>0</v>
      </c>
      <c r="P3227" s="27">
        <f>IFERROR(VLOOKUP(N3227,'散件（更新）'!B:H,3,FALSE),0)</f>
        <v>0</v>
      </c>
      <c r="Q3227" s="27" t="str">
        <f>VLOOKUP(N3227,'散件（更新）'!B:H,2,FALSE)</f>
        <v>114-23280209</v>
      </c>
      <c r="R3227" s="27" t="str">
        <f>VLOOKUP(N3227,'散件（更新）'!B:H,7,FALSE)</f>
        <v>PCBA</v>
      </c>
      <c r="S3227" s="27" t="str">
        <f>VLOOKUP(N3227,'散件（更新）'!B:E,4,FALSE)</f>
        <v>https://tineco-yxzt.oss-accelerate.aliyuncs.com/20240306/tuopanxianluban_1709692150505.GIF</v>
      </c>
      <c r="T3227" s="27" t="s">
        <v>8759</v>
      </c>
      <c r="U3227" s="28" t="str">
        <f>VLOOKUP(N3227,'散件（更新）'!B:G,6,FALSE)</f>
        <v>托盘电源板组件</v>
      </c>
      <c r="V3227" s="28">
        <f>VLOOKUP(N3227,'散件（更新）'!B:I,8,FALSE)</f>
        <v>6974950107192</v>
      </c>
    </row>
    <row r="3228" spans="1:22">
      <c r="A3228" s="57">
        <v>46169</v>
      </c>
      <c r="B3228" s="53" t="s">
        <v>4395</v>
      </c>
      <c r="C3228" s="27" t="str">
        <f>VLOOKUP(B3228,'大货清单（不定期按GOMS更新）'!A:H,8,0)</f>
        <v>109-23280301</v>
      </c>
      <c r="D3228" s="27" t="str">
        <f>VLOOKUP(B3228,'大货清单（不定期按GOMS更新）'!A:C,3,0)</f>
        <v>CL2328C-01</v>
      </c>
      <c r="E3228" s="27" t="str">
        <f>VLOOKUP(B3228,'大货清单（不定期按GOMS更新）'!A:H,4,0)</f>
        <v>DE,ES,IT,FR,ZA,CL,MN,TR,NL,PL,SE,BE,MX,PE</v>
      </c>
      <c r="F3228" s="27" t="str">
        <f>VLOOKUP(B3228,'大货清单（不定期按GOMS更新）'!A:H,2,0)</f>
        <v>Floor One Stretch S6</v>
      </c>
      <c r="G3228" s="28">
        <f>VLOOKUP(B3228,'大货清单（不定期按GOMS更新）'!A:I,9,FALSE)</f>
        <v>6974950106751</v>
      </c>
      <c r="H3228" s="27" t="str">
        <f>VLOOKUP(B3228,'大货清单（不定期按GOMS更新）'!A:H,7,0)</f>
        <v>White</v>
      </c>
      <c r="I3228" s="27" t="str">
        <f>VLOOKUP(B3228,'大货清单（不定期按GOMS更新）'!A:F,6,FALSE)</f>
        <v>ACTIVE</v>
      </c>
      <c r="J3228" s="27" t="str">
        <f>VLOOKUP(B3228,'大货清单（不定期按GOMS更新）'!A:K,11,FALSE)</f>
        <v>9.2</v>
      </c>
      <c r="K3228" s="27" t="str">
        <f>VLOOKUP(B3228,'大货清单（不定期按GOMS更新）'!A:N,12,FALSE)</f>
        <v>738</v>
      </c>
      <c r="L3228" s="27" t="str">
        <f>VLOOKUP(B3228,'大货清单（不定期按GOMS更新）'!A:M,13,FALSE)</f>
        <v>332</v>
      </c>
      <c r="M3228" s="27" t="str">
        <f>VLOOKUP(B3228,'大货清单（不定期按GOMS更新）'!A:N,14,FALSE)</f>
        <v>288</v>
      </c>
      <c r="N3228" s="53" t="s">
        <v>4696</v>
      </c>
      <c r="O3228" s="27">
        <f>IFERROR(VLOOKUP(N3228,'散件迭代（不定期更新）'!C:J,8,FALSE),0)</f>
        <v>0</v>
      </c>
      <c r="P3228" s="27">
        <f>IFERROR(VLOOKUP(N3228,'散件（更新）'!B:H,3,FALSE),0)</f>
        <v>0</v>
      </c>
      <c r="Q3228" s="27" t="str">
        <f>VLOOKUP(N3228,'散件（更新）'!B:H,2,FALSE)</f>
        <v>114-23280219</v>
      </c>
      <c r="R3228" s="27" t="str">
        <f>VLOOKUP(N3228,'散件（更新）'!B:H,7,FALSE)</f>
        <v>PCBA</v>
      </c>
      <c r="S3228" s="27" t="str">
        <f>VLOOKUP(N3228,'散件（更新）'!B:E,4,FALSE)</f>
        <v>https://tineco-yxzt.oss-accelerate.aliyuncs.com/20240306/dishuazhukongban_1709693147907.GIF</v>
      </c>
      <c r="T3228" s="27" t="s">
        <v>8759</v>
      </c>
      <c r="U3228" s="28" t="str">
        <f>VLOOKUP(N3228,'散件（更新）'!B:G,6,FALSE)</f>
        <v>地刷主控板</v>
      </c>
      <c r="V3228" s="28">
        <f>VLOOKUP(N3228,'散件（更新）'!B:I,8,FALSE)</f>
        <v>6974950107291</v>
      </c>
    </row>
    <row r="3229" spans="1:22">
      <c r="A3229" s="57">
        <v>46169</v>
      </c>
      <c r="B3229" s="53" t="s">
        <v>4395</v>
      </c>
      <c r="C3229" s="27" t="str">
        <f>VLOOKUP(B3229,'大货清单（不定期按GOMS更新）'!A:H,8,0)</f>
        <v>109-23280301</v>
      </c>
      <c r="D3229" s="27" t="str">
        <f>VLOOKUP(B3229,'大货清单（不定期按GOMS更新）'!A:C,3,0)</f>
        <v>CL2328C-01</v>
      </c>
      <c r="E3229" s="27" t="str">
        <f>VLOOKUP(B3229,'大货清单（不定期按GOMS更新）'!A:H,4,0)</f>
        <v>DE,ES,IT,FR,ZA,CL,MN,TR,NL,PL,SE,BE,MX,PE</v>
      </c>
      <c r="F3229" s="27" t="str">
        <f>VLOOKUP(B3229,'大货清单（不定期按GOMS更新）'!A:H,2,0)</f>
        <v>Floor One Stretch S6</v>
      </c>
      <c r="G3229" s="28">
        <f>VLOOKUP(B3229,'大货清单（不定期按GOMS更新）'!A:I,9,FALSE)</f>
        <v>6974950106751</v>
      </c>
      <c r="H3229" s="27" t="str">
        <f>VLOOKUP(B3229,'大货清单（不定期按GOMS更新）'!A:H,7,0)</f>
        <v>White</v>
      </c>
      <c r="I3229" s="27" t="str">
        <f>VLOOKUP(B3229,'大货清单（不定期按GOMS更新）'!A:F,6,FALSE)</f>
        <v>ACTIVE</v>
      </c>
      <c r="J3229" s="27" t="str">
        <f>VLOOKUP(B3229,'大货清单（不定期按GOMS更新）'!A:K,11,FALSE)</f>
        <v>9.2</v>
      </c>
      <c r="K3229" s="27" t="str">
        <f>VLOOKUP(B3229,'大货清单（不定期按GOMS更新）'!A:N,12,FALSE)</f>
        <v>738</v>
      </c>
      <c r="L3229" s="27" t="str">
        <f>VLOOKUP(B3229,'大货清单（不定期按GOMS更新）'!A:M,13,FALSE)</f>
        <v>332</v>
      </c>
      <c r="M3229" s="27" t="str">
        <f>VLOOKUP(B3229,'大货清单（不定期按GOMS更新）'!A:N,14,FALSE)</f>
        <v>288</v>
      </c>
      <c r="N3229" s="53" t="s">
        <v>3796</v>
      </c>
      <c r="O3229" s="27">
        <f>IFERROR(VLOOKUP(N3229,'散件迭代（不定期更新）'!C:J,8,FALSE),0)</f>
        <v>0</v>
      </c>
      <c r="P3229" s="27" t="str">
        <f>IFERROR(VLOOKUP(N3229,'散件（更新）'!B:H,3,FALSE),0)</f>
        <v>/</v>
      </c>
      <c r="Q3229" s="27" t="str">
        <f>VLOOKUP(N3229,'散件（更新）'!B:H,2,FALSE)</f>
        <v>114-22200104</v>
      </c>
      <c r="R3229" s="27" t="str">
        <f>VLOOKUP(N3229,'散件（更新）'!B:H,7,FALSE)</f>
        <v>Scraper</v>
      </c>
      <c r="S3229" s="27" t="str">
        <f>VLOOKUP(N3229,'散件（更新）'!B:E,4,FALSE)</f>
        <v>https://tineco-yxzt.oss-accelerate.aliyuncs.com/20231219/9FWRR250000_1702948034118.png</v>
      </c>
      <c r="T3229" s="27" t="s">
        <v>8759</v>
      </c>
      <c r="U3229" s="28" t="str">
        <f>VLOOKUP(N3229,'散件（更新）'!B:G,6,FALSE)</f>
        <v>刮条组件</v>
      </c>
      <c r="V3229" s="28">
        <f>VLOOKUP(N3229,'散件（更新）'!B:I,8,FALSE)</f>
        <v>6974950103897</v>
      </c>
    </row>
    <row r="3230" spans="1:22">
      <c r="A3230" s="57">
        <v>46169</v>
      </c>
      <c r="B3230" s="53" t="s">
        <v>4395</v>
      </c>
      <c r="C3230" s="27" t="str">
        <f>VLOOKUP(B3230,'大货清单（不定期按GOMS更新）'!A:H,8,0)</f>
        <v>109-23280301</v>
      </c>
      <c r="D3230" s="27" t="str">
        <f>VLOOKUP(B3230,'大货清单（不定期按GOMS更新）'!A:C,3,0)</f>
        <v>CL2328C-01</v>
      </c>
      <c r="E3230" s="27" t="str">
        <f>VLOOKUP(B3230,'大货清单（不定期按GOMS更新）'!A:H,4,0)</f>
        <v>DE,ES,IT,FR,ZA,CL,MN,TR,NL,PL,SE,BE,MX,PE</v>
      </c>
      <c r="F3230" s="27" t="str">
        <f>VLOOKUP(B3230,'大货清单（不定期按GOMS更新）'!A:H,2,0)</f>
        <v>Floor One Stretch S6</v>
      </c>
      <c r="G3230" s="28">
        <f>VLOOKUP(B3230,'大货清单（不定期按GOMS更新）'!A:I,9,FALSE)</f>
        <v>6974950106751</v>
      </c>
      <c r="H3230" s="27" t="str">
        <f>VLOOKUP(B3230,'大货清单（不定期按GOMS更新）'!A:H,7,0)</f>
        <v>White</v>
      </c>
      <c r="I3230" s="27" t="str">
        <f>VLOOKUP(B3230,'大货清单（不定期按GOMS更新）'!A:F,6,FALSE)</f>
        <v>ACTIVE</v>
      </c>
      <c r="J3230" s="27" t="str">
        <f>VLOOKUP(B3230,'大货清单（不定期按GOMS更新）'!A:K,11,FALSE)</f>
        <v>9.2</v>
      </c>
      <c r="K3230" s="27" t="str">
        <f>VLOOKUP(B3230,'大货清单（不定期按GOMS更新）'!A:N,12,FALSE)</f>
        <v>738</v>
      </c>
      <c r="L3230" s="27" t="str">
        <f>VLOOKUP(B3230,'大货清单（不定期按GOMS更新）'!A:M,13,FALSE)</f>
        <v>332</v>
      </c>
      <c r="M3230" s="27" t="str">
        <f>VLOOKUP(B3230,'大货清单（不定期按GOMS更新）'!A:N,14,FALSE)</f>
        <v>288</v>
      </c>
      <c r="N3230" s="53" t="s">
        <v>4708</v>
      </c>
      <c r="O3230" s="27">
        <f>IFERROR(VLOOKUP(N3230,'散件迭代（不定期更新）'!C:J,8,FALSE),0)</f>
        <v>0</v>
      </c>
      <c r="P3230" s="27">
        <f>IFERROR(VLOOKUP(N3230,'散件（更新）'!B:H,3,FALSE),0)</f>
        <v>0</v>
      </c>
      <c r="Q3230" s="27" t="str">
        <f>VLOOKUP(N3230,'散件（更新）'!B:H,2,FALSE)</f>
        <v>114-23280212</v>
      </c>
      <c r="R3230" s="27" t="str">
        <f>VLOOKUP(N3230,'散件（更新）'!B:H,7,FALSE)</f>
        <v>Sensor</v>
      </c>
      <c r="S3230" s="27" t="str">
        <f>VLOOKUP(N3230,'散件（更新）'!B:E,4,FALSE)</f>
        <v>https://tineco-yxzt.oss-accelerate.aliyuncs.com/20240306/hongwai_1709692389165.GIF</v>
      </c>
      <c r="T3230" s="27" t="s">
        <v>8759</v>
      </c>
      <c r="U3230" s="28" t="str">
        <f>VLOOKUP(N3230,'散件（更新）'!B:G,6,FALSE)</f>
        <v>红外脏污传感器板组件</v>
      </c>
      <c r="V3230" s="28">
        <f>VLOOKUP(N3230,'散件（更新）'!B:I,8,FALSE)</f>
        <v>6974950107222</v>
      </c>
    </row>
    <row r="3231" spans="1:22">
      <c r="A3231" s="57">
        <v>46169</v>
      </c>
      <c r="B3231" s="53" t="s">
        <v>4395</v>
      </c>
      <c r="C3231" s="27" t="str">
        <f>VLOOKUP(B3231,'大货清单（不定期按GOMS更新）'!A:H,8,0)</f>
        <v>109-23280301</v>
      </c>
      <c r="D3231" s="27" t="str">
        <f>VLOOKUP(B3231,'大货清单（不定期按GOMS更新）'!A:C,3,0)</f>
        <v>CL2328C-01</v>
      </c>
      <c r="E3231" s="27" t="str">
        <f>VLOOKUP(B3231,'大货清单（不定期按GOMS更新）'!A:H,4,0)</f>
        <v>DE,ES,IT,FR,ZA,CL,MN,TR,NL,PL,SE,BE,MX,PE</v>
      </c>
      <c r="F3231" s="27" t="str">
        <f>VLOOKUP(B3231,'大货清单（不定期按GOMS更新）'!A:H,2,0)</f>
        <v>Floor One Stretch S6</v>
      </c>
      <c r="G3231" s="28">
        <f>VLOOKUP(B3231,'大货清单（不定期按GOMS更新）'!A:I,9,FALSE)</f>
        <v>6974950106751</v>
      </c>
      <c r="H3231" s="27" t="str">
        <f>VLOOKUP(B3231,'大货清单（不定期按GOMS更新）'!A:H,7,0)</f>
        <v>White</v>
      </c>
      <c r="I3231" s="27" t="str">
        <f>VLOOKUP(B3231,'大货清单（不定期按GOMS更新）'!A:F,6,FALSE)</f>
        <v>ACTIVE</v>
      </c>
      <c r="J3231" s="27" t="str">
        <f>VLOOKUP(B3231,'大货清单（不定期按GOMS更新）'!A:K,11,FALSE)</f>
        <v>9.2</v>
      </c>
      <c r="K3231" s="27" t="str">
        <f>VLOOKUP(B3231,'大货清单（不定期按GOMS更新）'!A:N,12,FALSE)</f>
        <v>738</v>
      </c>
      <c r="L3231" s="27" t="str">
        <f>VLOOKUP(B3231,'大货清单（不定期按GOMS更新）'!A:M,13,FALSE)</f>
        <v>332</v>
      </c>
      <c r="M3231" s="27" t="str">
        <f>VLOOKUP(B3231,'大货清单（不定期按GOMS更新）'!A:N,14,FALSE)</f>
        <v>288</v>
      </c>
      <c r="N3231" s="53" t="s">
        <v>4709</v>
      </c>
      <c r="O3231" s="27">
        <f>IFERROR(VLOOKUP(N3231,'散件迭代（不定期更新）'!C:J,8,FALSE),0)</f>
        <v>0</v>
      </c>
      <c r="P3231" s="27">
        <f>IFERROR(VLOOKUP(N3231,'散件（更新）'!B:H,3,FALSE),0)</f>
        <v>0</v>
      </c>
      <c r="Q3231" s="27" t="str">
        <f>VLOOKUP(N3231,'散件（更新）'!B:H,2,FALSE)</f>
        <v>114-23280215</v>
      </c>
      <c r="R3231" s="27" t="str">
        <f>VLOOKUP(N3231,'散件（更新）'!B:H,7,FALSE)</f>
        <v>Sensor</v>
      </c>
      <c r="S3231" s="27" t="str">
        <f>VLOOKUP(N3231,'散件（更新）'!B:E,4,FALSE)</f>
        <v>https://tineco-yxzt.oss-accelerate.aliyuncs.com/20240306/guangdianchuanganqi_1709692976859.GIF</v>
      </c>
      <c r="T3231" s="27" t="s">
        <v>8759</v>
      </c>
      <c r="U3231" s="28" t="str">
        <f>VLOOKUP(N3231,'散件（更新）'!B:G,6,FALSE)</f>
        <v>光电液位传感器组件</v>
      </c>
      <c r="V3231" s="28">
        <f>VLOOKUP(N3231,'散件（更新）'!B:I,8,FALSE)</f>
        <v>69749501072523</v>
      </c>
    </row>
    <row r="3232" spans="1:22">
      <c r="A3232" s="57">
        <v>46169</v>
      </c>
      <c r="B3232" s="53" t="s">
        <v>4395</v>
      </c>
      <c r="C3232" s="27" t="str">
        <f>VLOOKUP(B3232,'大货清单（不定期按GOMS更新）'!A:H,8,0)</f>
        <v>109-23280301</v>
      </c>
      <c r="D3232" s="27" t="str">
        <f>VLOOKUP(B3232,'大货清单（不定期按GOMS更新）'!A:C,3,0)</f>
        <v>CL2328C-01</v>
      </c>
      <c r="E3232" s="27" t="str">
        <f>VLOOKUP(B3232,'大货清单（不定期按GOMS更新）'!A:H,4,0)</f>
        <v>DE,ES,IT,FR,ZA,CL,MN,TR,NL,PL,SE,BE,MX,PE</v>
      </c>
      <c r="F3232" s="27" t="str">
        <f>VLOOKUP(B3232,'大货清单（不定期按GOMS更新）'!A:H,2,0)</f>
        <v>Floor One Stretch S6</v>
      </c>
      <c r="G3232" s="28">
        <f>VLOOKUP(B3232,'大货清单（不定期按GOMS更新）'!A:I,9,FALSE)</f>
        <v>6974950106751</v>
      </c>
      <c r="H3232" s="27" t="str">
        <f>VLOOKUP(B3232,'大货清单（不定期按GOMS更新）'!A:H,7,0)</f>
        <v>White</v>
      </c>
      <c r="I3232" s="27" t="str">
        <f>VLOOKUP(B3232,'大货清单（不定期按GOMS更新）'!A:F,6,FALSE)</f>
        <v>ACTIVE</v>
      </c>
      <c r="J3232" s="27" t="str">
        <f>VLOOKUP(B3232,'大货清单（不定期按GOMS更新）'!A:K,11,FALSE)</f>
        <v>9.2</v>
      </c>
      <c r="K3232" s="27" t="str">
        <f>VLOOKUP(B3232,'大货清单（不定期按GOMS更新）'!A:N,12,FALSE)</f>
        <v>738</v>
      </c>
      <c r="L3232" s="27" t="str">
        <f>VLOOKUP(B3232,'大货清单（不定期按GOMS更新）'!A:M,13,FALSE)</f>
        <v>332</v>
      </c>
      <c r="M3232" s="27" t="str">
        <f>VLOOKUP(B3232,'大货清单（不定期按GOMS更新）'!A:N,14,FALSE)</f>
        <v>288</v>
      </c>
      <c r="N3232" s="53" t="s">
        <v>4710</v>
      </c>
      <c r="O3232" s="27">
        <f>IFERROR(VLOOKUP(N3232,'散件迭代（不定期更新）'!C:J,8,FALSE),0)</f>
        <v>0</v>
      </c>
      <c r="P3232" s="27">
        <f>IFERROR(VLOOKUP(N3232,'散件（更新）'!B:H,3,FALSE),0)</f>
        <v>0</v>
      </c>
      <c r="Q3232" s="27" t="str">
        <f>VLOOKUP(N3232,'散件（更新）'!B:H,2,FALSE)</f>
        <v>114-23280217</v>
      </c>
      <c r="R3232" s="27" t="str">
        <f>VLOOKUP(N3232,'散件（更新）'!B:H,7,FALSE)</f>
        <v>Sensor</v>
      </c>
      <c r="S3232" s="27" t="str">
        <f>VLOOKUP(N3232,'散件（更新）'!B:E,4,FALSE)</f>
        <v>https://tineco-yxzt.oss-accelerate.aliyuncs.com/20240306/tangpinghuoer_1709693090974.GIF</v>
      </c>
      <c r="T3232" s="27" t="s">
        <v>8759</v>
      </c>
      <c r="U3232" s="28" t="str">
        <f>VLOOKUP(N3232,'散件（更新）'!B:G,6,FALSE)</f>
        <v>躺平识别霍尔支架组件</v>
      </c>
      <c r="V3232" s="28">
        <f>VLOOKUP(N3232,'散件（更新）'!B:I,8,FALSE)</f>
        <v>6974950107277</v>
      </c>
    </row>
    <row r="3233" spans="1:22">
      <c r="A3233" s="57">
        <v>46169</v>
      </c>
      <c r="B3233" s="53" t="s">
        <v>4395</v>
      </c>
      <c r="C3233" s="27" t="str">
        <f>VLOOKUP(B3233,'大货清单（不定期按GOMS更新）'!A:H,8,0)</f>
        <v>109-23280301</v>
      </c>
      <c r="D3233" s="27" t="str">
        <f>VLOOKUP(B3233,'大货清单（不定期按GOMS更新）'!A:C,3,0)</f>
        <v>CL2328C-01</v>
      </c>
      <c r="E3233" s="27" t="str">
        <f>VLOOKUP(B3233,'大货清单（不定期按GOMS更新）'!A:H,4,0)</f>
        <v>DE,ES,IT,FR,ZA,CL,MN,TR,NL,PL,SE,BE,MX,PE</v>
      </c>
      <c r="F3233" s="27" t="str">
        <f>VLOOKUP(B3233,'大货清单（不定期按GOMS更新）'!A:H,2,0)</f>
        <v>Floor One Stretch S6</v>
      </c>
      <c r="G3233" s="28">
        <f>VLOOKUP(B3233,'大货清单（不定期按GOMS更新）'!A:I,9,FALSE)</f>
        <v>6974950106751</v>
      </c>
      <c r="H3233" s="27" t="str">
        <f>VLOOKUP(B3233,'大货清单（不定期按GOMS更新）'!A:H,7,0)</f>
        <v>White</v>
      </c>
      <c r="I3233" s="27" t="str">
        <f>VLOOKUP(B3233,'大货清单（不定期按GOMS更新）'!A:F,6,FALSE)</f>
        <v>ACTIVE</v>
      </c>
      <c r="J3233" s="27" t="str">
        <f>VLOOKUP(B3233,'大货清单（不定期按GOMS更新）'!A:K,11,FALSE)</f>
        <v>9.2</v>
      </c>
      <c r="K3233" s="27" t="str">
        <f>VLOOKUP(B3233,'大货清单（不定期按GOMS更新）'!A:N,12,FALSE)</f>
        <v>738</v>
      </c>
      <c r="L3233" s="27" t="str">
        <f>VLOOKUP(B3233,'大货清单（不定期按GOMS更新）'!A:M,13,FALSE)</f>
        <v>332</v>
      </c>
      <c r="M3233" s="27" t="str">
        <f>VLOOKUP(B3233,'大货清单（不定期按GOMS更新）'!A:N,14,FALSE)</f>
        <v>288</v>
      </c>
      <c r="N3233" s="53" t="s">
        <v>4711</v>
      </c>
      <c r="O3233" s="27">
        <f>IFERROR(VLOOKUP(N3233,'散件迭代（不定期更新）'!C:J,8,FALSE),0)</f>
        <v>0</v>
      </c>
      <c r="P3233" s="27">
        <f>IFERROR(VLOOKUP(N3233,'散件（更新）'!B:H,3,FALSE),0)</f>
        <v>0</v>
      </c>
      <c r="Q3233" s="27" t="str">
        <f>VLOOKUP(N3233,'散件（更新）'!B:H,2,FALSE)</f>
        <v>114-23280213</v>
      </c>
      <c r="R3233" s="27" t="str">
        <f>VLOOKUP(N3233,'散件（更新）'!B:H,7,FALSE)</f>
        <v>Pump</v>
      </c>
      <c r="S3233" s="27" t="str">
        <f>VLOOKUP(N3233,'散件（更新）'!B:E,4,FALSE)</f>
        <v>https://tineco-yxzt.oss-accelerate.aliyuncs.com/20240306/shuibeng_1709692458984.GIF</v>
      </c>
      <c r="T3233" s="27" t="s">
        <v>8759</v>
      </c>
      <c r="U3233" s="28" t="str">
        <f>VLOOKUP(N3233,'散件（更新）'!B:G,6,FALSE)</f>
        <v>蠕动泵组件</v>
      </c>
      <c r="V3233" s="28">
        <f>VLOOKUP(N3233,'散件（更新）'!B:I,8,FALSE)</f>
        <v>6974950107239</v>
      </c>
    </row>
    <row r="3234" spans="1:22">
      <c r="A3234" s="57">
        <v>46169</v>
      </c>
      <c r="B3234" s="53" t="s">
        <v>4395</v>
      </c>
      <c r="C3234" s="27" t="str">
        <f>VLOOKUP(B3234,'大货清单（不定期按GOMS更新）'!A:H,8,0)</f>
        <v>109-23280301</v>
      </c>
      <c r="D3234" s="27" t="str">
        <f>VLOOKUP(B3234,'大货清单（不定期按GOMS更新）'!A:C,3,0)</f>
        <v>CL2328C-01</v>
      </c>
      <c r="E3234" s="27" t="str">
        <f>VLOOKUP(B3234,'大货清单（不定期按GOMS更新）'!A:H,4,0)</f>
        <v>DE,ES,IT,FR,ZA,CL,MN,TR,NL,PL,SE,BE,MX,PE</v>
      </c>
      <c r="F3234" s="27" t="str">
        <f>VLOOKUP(B3234,'大货清单（不定期按GOMS更新）'!A:H,2,0)</f>
        <v>Floor One Stretch S6</v>
      </c>
      <c r="G3234" s="28">
        <f>VLOOKUP(B3234,'大货清单（不定期按GOMS更新）'!A:I,9,FALSE)</f>
        <v>6974950106751</v>
      </c>
      <c r="H3234" s="27" t="str">
        <f>VLOOKUP(B3234,'大货清单（不定期按GOMS更新）'!A:H,7,0)</f>
        <v>White</v>
      </c>
      <c r="I3234" s="27" t="str">
        <f>VLOOKUP(B3234,'大货清单（不定期按GOMS更新）'!A:F,6,FALSE)</f>
        <v>ACTIVE</v>
      </c>
      <c r="J3234" s="27" t="str">
        <f>VLOOKUP(B3234,'大货清单（不定期按GOMS更新）'!A:K,11,FALSE)</f>
        <v>9.2</v>
      </c>
      <c r="K3234" s="27" t="str">
        <f>VLOOKUP(B3234,'大货清单（不定期按GOMS更新）'!A:N,12,FALSE)</f>
        <v>738</v>
      </c>
      <c r="L3234" s="27" t="str">
        <f>VLOOKUP(B3234,'大货清单（不定期按GOMS更新）'!A:M,13,FALSE)</f>
        <v>332</v>
      </c>
      <c r="M3234" s="27" t="str">
        <f>VLOOKUP(B3234,'大货清单（不定期按GOMS更新）'!A:N,14,FALSE)</f>
        <v>288</v>
      </c>
      <c r="N3234" s="53" t="s">
        <v>4712</v>
      </c>
      <c r="O3234" s="27">
        <f>IFERROR(VLOOKUP(N3234,'散件迭代（不定期更新）'!C:J,8,FALSE),0)</f>
        <v>0</v>
      </c>
      <c r="P3234" s="27">
        <f>IFERROR(VLOOKUP(N3234,'散件（更新）'!B:H,3,FALSE),0)</f>
        <v>0</v>
      </c>
      <c r="Q3234" s="27" t="str">
        <f>VLOOKUP(N3234,'散件（更新）'!B:H,2,FALSE)</f>
        <v>114-23280221</v>
      </c>
      <c r="R3234" s="27" t="str">
        <f>VLOOKUP(N3234,'散件（更新）'!B:H,7,FALSE)</f>
        <v>Repair Wheel</v>
      </c>
      <c r="S3234" s="27" t="str">
        <f>VLOOKUP(N3234,'散件（更新）'!B:E,4,FALSE)</f>
        <v>https://tineco-yxzt.oss-accelerate.aliyuncs.com/20240306/daxiaolun_1709693230648.GIF</v>
      </c>
      <c r="T3234" s="27" t="s">
        <v>8759</v>
      </c>
      <c r="U3234" s="28" t="str">
        <f>VLOOKUP(N3234,'散件（更新）'!B:G,6,FALSE)</f>
        <v>大轮和小轮组件</v>
      </c>
      <c r="V3234" s="28">
        <f>VLOOKUP(N3234,'散件（更新）'!B:I,8,FALSE)</f>
        <v>6974950107314</v>
      </c>
    </row>
    <row r="3235" spans="1:22">
      <c r="A3235" s="57">
        <v>46169</v>
      </c>
      <c r="B3235" s="53" t="s">
        <v>4395</v>
      </c>
      <c r="C3235" s="27" t="str">
        <f>VLOOKUP(B3235,'大货清单（不定期按GOMS更新）'!A:H,8,0)</f>
        <v>109-23280301</v>
      </c>
      <c r="D3235" s="27" t="str">
        <f>VLOOKUP(B3235,'大货清单（不定期按GOMS更新）'!A:C,3,0)</f>
        <v>CL2328C-01</v>
      </c>
      <c r="E3235" s="27" t="str">
        <f>VLOOKUP(B3235,'大货清单（不定期按GOMS更新）'!A:H,4,0)</f>
        <v>DE,ES,IT,FR,ZA,CL,MN,TR,NL,PL,SE,BE,MX,PE</v>
      </c>
      <c r="F3235" s="27" t="str">
        <f>VLOOKUP(B3235,'大货清单（不定期按GOMS更新）'!A:H,2,0)</f>
        <v>Floor One Stretch S6</v>
      </c>
      <c r="G3235" s="28">
        <f>VLOOKUP(B3235,'大货清单（不定期按GOMS更新）'!A:I,9,FALSE)</f>
        <v>6974950106751</v>
      </c>
      <c r="H3235" s="27" t="str">
        <f>VLOOKUP(B3235,'大货清单（不定期按GOMS更新）'!A:H,7,0)</f>
        <v>White</v>
      </c>
      <c r="I3235" s="27" t="str">
        <f>VLOOKUP(B3235,'大货清单（不定期按GOMS更新）'!A:F,6,FALSE)</f>
        <v>ACTIVE</v>
      </c>
      <c r="J3235" s="27" t="str">
        <f>VLOOKUP(B3235,'大货清单（不定期按GOMS更新）'!A:K,11,FALSE)</f>
        <v>9.2</v>
      </c>
      <c r="K3235" s="27" t="str">
        <f>VLOOKUP(B3235,'大货清单（不定期按GOMS更新）'!A:N,12,FALSE)</f>
        <v>738</v>
      </c>
      <c r="L3235" s="27" t="str">
        <f>VLOOKUP(B3235,'大货清单（不定期按GOMS更新）'!A:M,13,FALSE)</f>
        <v>332</v>
      </c>
      <c r="M3235" s="27" t="str">
        <f>VLOOKUP(B3235,'大货清单（不定期按GOMS更新）'!A:N,14,FALSE)</f>
        <v>288</v>
      </c>
      <c r="N3235" s="53" t="s">
        <v>4718</v>
      </c>
      <c r="O3235" s="27">
        <f>IFERROR(VLOOKUP(N3235,'散件迭代（不定期更新）'!C:J,8,FALSE),0)</f>
        <v>0</v>
      </c>
      <c r="P3235" s="27">
        <f>IFERROR(VLOOKUP(N3235,'散件（更新）'!B:H,3,FALSE),0)</f>
        <v>0</v>
      </c>
      <c r="Q3235" s="27" t="str">
        <f>VLOOKUP(N3235,'散件（更新）'!B:H,2,FALSE)</f>
        <v>114-23280202</v>
      </c>
      <c r="R3235" s="27" t="str">
        <f>VLOOKUP(N3235,'散件（更新）'!B:H,7,FALSE)</f>
        <v>Handle</v>
      </c>
      <c r="S3235" s="27" t="str">
        <f>VLOOKUP(N3235,'散件（更新）'!B:E,4,FALSE)</f>
        <v>https://tineco-yxzt.oss-accelerate.aliyuncs.com/20240306/shoubing_1709691535577.GIF</v>
      </c>
      <c r="T3235" s="27" t="s">
        <v>8759</v>
      </c>
      <c r="U3235" s="28" t="str">
        <f>VLOOKUP(N3235,'散件（更新）'!B:G,6,FALSE)</f>
        <v>手柄组件</v>
      </c>
      <c r="V3235" s="28">
        <f>VLOOKUP(N3235,'散件（更新）'!B:I,8,FALSE)</f>
        <v>6974950107123</v>
      </c>
    </row>
    <row r="3236" spans="1:22">
      <c r="A3236" s="57">
        <v>46169</v>
      </c>
      <c r="B3236" s="53" t="s">
        <v>4395</v>
      </c>
      <c r="C3236" s="27" t="str">
        <f>VLOOKUP(B3236,'大货清单（不定期按GOMS更新）'!A:H,8,0)</f>
        <v>109-23280301</v>
      </c>
      <c r="D3236" s="27" t="str">
        <f>VLOOKUP(B3236,'大货清单（不定期按GOMS更新）'!A:C,3,0)</f>
        <v>CL2328C-01</v>
      </c>
      <c r="E3236" s="27" t="str">
        <f>VLOOKUP(B3236,'大货清单（不定期按GOMS更新）'!A:H,4,0)</f>
        <v>DE,ES,IT,FR,ZA,CL,MN,TR,NL,PL,SE,BE,MX,PE</v>
      </c>
      <c r="F3236" s="27" t="str">
        <f>VLOOKUP(B3236,'大货清单（不定期按GOMS更新）'!A:H,2,0)</f>
        <v>Floor One Stretch S6</v>
      </c>
      <c r="G3236" s="28">
        <f>VLOOKUP(B3236,'大货清单（不定期按GOMS更新）'!A:I,9,FALSE)</f>
        <v>6974950106751</v>
      </c>
      <c r="H3236" s="27" t="str">
        <f>VLOOKUP(B3236,'大货清单（不定期按GOMS更新）'!A:H,7,0)</f>
        <v>White</v>
      </c>
      <c r="I3236" s="27" t="str">
        <f>VLOOKUP(B3236,'大货清单（不定期按GOMS更新）'!A:F,6,FALSE)</f>
        <v>ACTIVE</v>
      </c>
      <c r="J3236" s="27" t="str">
        <f>VLOOKUP(B3236,'大货清单（不定期按GOMS更新）'!A:K,11,FALSE)</f>
        <v>9.2</v>
      </c>
      <c r="K3236" s="27" t="str">
        <f>VLOOKUP(B3236,'大货清单（不定期按GOMS更新）'!A:N,12,FALSE)</f>
        <v>738</v>
      </c>
      <c r="L3236" s="27" t="str">
        <f>VLOOKUP(B3236,'大货清单（不定期按GOMS更新）'!A:M,13,FALSE)</f>
        <v>332</v>
      </c>
      <c r="M3236" s="27" t="str">
        <f>VLOOKUP(B3236,'大货清单（不定期按GOMS更新）'!A:N,14,FALSE)</f>
        <v>288</v>
      </c>
      <c r="N3236" s="53" t="s">
        <v>4713</v>
      </c>
      <c r="O3236" s="27" t="str">
        <f>IFERROR(VLOOKUP(N3236,'散件迭代（不定期更新）'!C:J,8,FALSE),0)</f>
        <v>A66</v>
      </c>
      <c r="P3236" s="27">
        <f>IFERROR(VLOOKUP(N3236,'散件（更新）'!B:H,3,FALSE),0)</f>
        <v>0</v>
      </c>
      <c r="Q3236" s="27" t="str">
        <f>VLOOKUP(N3236,'散件（更新）'!B:H,2,FALSE)</f>
        <v>114-23280203</v>
      </c>
      <c r="R3236" s="27" t="str">
        <f>VLOOKUP(N3236,'散件（更新）'!B:H,7,FALSE)</f>
        <v>Clean Water Tank</v>
      </c>
      <c r="S3236" s="27" t="str">
        <f>VLOOKUP(N3236,'散件（更新）'!B:E,4,FALSE)</f>
        <v>https://tineco-yxzt.oss-accelerate.aliyuncs.com/20240306/qingshuixiang_1709691425566.GIF</v>
      </c>
      <c r="T3236" s="27" t="s">
        <v>8759</v>
      </c>
      <c r="U3236" s="28" t="str">
        <f>VLOOKUP(N3236,'散件（更新）'!B:G,6,FALSE)</f>
        <v>清水箱组件</v>
      </c>
      <c r="V3236" s="28">
        <f>VLOOKUP(N3236,'散件（更新）'!B:I,8,FALSE)</f>
        <v>6974950107130</v>
      </c>
    </row>
    <row r="3237" spans="1:22">
      <c r="A3237" s="57">
        <v>46169</v>
      </c>
      <c r="B3237" s="53" t="s">
        <v>4395</v>
      </c>
      <c r="C3237" s="27" t="str">
        <f>VLOOKUP(B3237,'大货清单（不定期按GOMS更新）'!A:H,8,0)</f>
        <v>109-23280301</v>
      </c>
      <c r="D3237" s="27" t="str">
        <f>VLOOKUP(B3237,'大货清单（不定期按GOMS更新）'!A:C,3,0)</f>
        <v>CL2328C-01</v>
      </c>
      <c r="E3237" s="27" t="str">
        <f>VLOOKUP(B3237,'大货清单（不定期按GOMS更新）'!A:H,4,0)</f>
        <v>DE,ES,IT,FR,ZA,CL,MN,TR,NL,PL,SE,BE,MX,PE</v>
      </c>
      <c r="F3237" s="27" t="str">
        <f>VLOOKUP(B3237,'大货清单（不定期按GOMS更新）'!A:H,2,0)</f>
        <v>Floor One Stretch S6</v>
      </c>
      <c r="G3237" s="28">
        <f>VLOOKUP(B3237,'大货清单（不定期按GOMS更新）'!A:I,9,FALSE)</f>
        <v>6974950106751</v>
      </c>
      <c r="H3237" s="27" t="str">
        <f>VLOOKUP(B3237,'大货清单（不定期按GOMS更新）'!A:H,7,0)</f>
        <v>White</v>
      </c>
      <c r="I3237" s="27" t="str">
        <f>VLOOKUP(B3237,'大货清单（不定期按GOMS更新）'!A:F,6,FALSE)</f>
        <v>ACTIVE</v>
      </c>
      <c r="J3237" s="27" t="str">
        <f>VLOOKUP(B3237,'大货清单（不定期按GOMS更新）'!A:K,11,FALSE)</f>
        <v>9.2</v>
      </c>
      <c r="K3237" s="27" t="str">
        <f>VLOOKUP(B3237,'大货清单（不定期按GOMS更新）'!A:N,12,FALSE)</f>
        <v>738</v>
      </c>
      <c r="L3237" s="27" t="str">
        <f>VLOOKUP(B3237,'大货清单（不定期按GOMS更新）'!A:M,13,FALSE)</f>
        <v>332</v>
      </c>
      <c r="M3237" s="27" t="str">
        <f>VLOOKUP(B3237,'大货清单（不定期按GOMS更新）'!A:N,14,FALSE)</f>
        <v>288</v>
      </c>
      <c r="N3237" s="53" t="s">
        <v>4717</v>
      </c>
      <c r="O3237" s="27">
        <f>IFERROR(VLOOKUP(N3237,'散件迭代（不定期更新）'!C:J,8,FALSE),0)</f>
        <v>0</v>
      </c>
      <c r="P3237" s="27">
        <f>IFERROR(VLOOKUP(N3237,'散件（更新）'!B:H,3,FALSE),0)</f>
        <v>0</v>
      </c>
      <c r="Q3237" s="27" t="str">
        <f>VLOOKUP(N3237,'散件（更新）'!B:H,2,FALSE)</f>
        <v>114-23280201</v>
      </c>
      <c r="R3237" s="27" t="str">
        <f>VLOOKUP(N3237,'散件（更新）'!B:H,7,FALSE)</f>
        <v>Dirt Water Tank</v>
      </c>
      <c r="S3237" s="27" t="str">
        <f>VLOOKUP(N3237,'散件（更新）'!B:E,4,FALSE)</f>
        <v>https://tineco-yxzt.oss-accelerate.aliyuncs.com/20240306/huishoutong_1709691205564.GIF</v>
      </c>
      <c r="T3237" s="27" t="s">
        <v>8759</v>
      </c>
      <c r="U3237" s="28" t="str">
        <f>VLOOKUP(N3237,'散件（更新）'!B:G,6,FALSE)</f>
        <v>回收桶组件</v>
      </c>
      <c r="V3237" s="28">
        <f>VLOOKUP(N3237,'散件（更新）'!B:I,8,FALSE)</f>
        <v>6974950107116</v>
      </c>
    </row>
    <row r="3238" spans="1:22">
      <c r="A3238" s="57">
        <v>46169</v>
      </c>
      <c r="B3238" s="53" t="s">
        <v>114</v>
      </c>
      <c r="C3238" s="27" t="str">
        <f>VLOOKUP(B3238,'大货清单（不定期按GOMS更新）'!A:H,8,0)</f>
        <v>109-20200807</v>
      </c>
      <c r="D3238" s="27" t="str">
        <f>VLOOKUP(B3238,'大货清单（不定期按GOMS更新）'!A:C,3,0)</f>
        <v>CL2020H-07</v>
      </c>
      <c r="E3238" s="27" t="str">
        <f>VLOOKUP(B3238,'大货清单（不定期按GOMS更新）'!A:H,4,0)</f>
        <v>FR,DE,IT,NL,PL,SE,MN,BE,ES</v>
      </c>
      <c r="F3238" s="27" t="str">
        <f>VLOOKUP(B3238,'大货清单（不定期按GOMS更新）'!A:H,2,0)</f>
        <v>Floor One S5 Combo Power KIT</v>
      </c>
      <c r="G3238" s="28" t="str">
        <f>VLOOKUP(B3238,'大货清单（不定期按GOMS更新）'!A:I,9,FALSE)</f>
        <v>6972200198518,	 6972200198518</v>
      </c>
      <c r="H3238" s="27" t="str">
        <f>VLOOKUP(B3238,'大货清单（不定期按GOMS更新）'!A:H,7,0)</f>
        <v>Black</v>
      </c>
      <c r="I3238" s="27" t="str">
        <f>VLOOKUP(B3238,'大货清单（不定期按GOMS更新）'!A:F,6,FALSE)</f>
        <v>ACTIVE</v>
      </c>
      <c r="J3238" s="27" t="str">
        <f>VLOOKUP(B3238,'大货清单（不定期按GOMS更新）'!A:K,11,FALSE)</f>
        <v>11.6</v>
      </c>
      <c r="K3238" s="27" t="str">
        <f>VLOOKUP(B3238,'大货清单（不定期按GOMS更新）'!A:N,12,FALSE)</f>
        <v>444</v>
      </c>
      <c r="L3238" s="27" t="str">
        <f>VLOOKUP(B3238,'大货清单（不定期按GOMS更新）'!A:M,13,FALSE)</f>
        <v>304</v>
      </c>
      <c r="M3238" s="27" t="str">
        <f>VLOOKUP(B3238,'大货清单（不定期按GOMS更新）'!A:N,14,FALSE)</f>
        <v>676</v>
      </c>
      <c r="N3238" s="53" t="s">
        <v>1079</v>
      </c>
      <c r="O3238" s="27">
        <f>IFERROR(VLOOKUP(N3238,'散件迭代（不定期更新）'!C:J,8,FALSE),0)</f>
        <v>0</v>
      </c>
      <c r="P3238" s="27" t="str">
        <f>IFERROR(VLOOKUP(N3238,'散件（更新）'!B:H,3,FALSE),0)</f>
        <v>206-2020-0624</v>
      </c>
      <c r="Q3238" s="27" t="str">
        <f>VLOOKUP(N3238,'散件（更新）'!B:H,2,FALSE)</f>
        <v>114-20200624</v>
      </c>
      <c r="R3238" s="27" t="str">
        <f>VLOOKUP(N3238,'散件（更新）'!B:H,7,FALSE)</f>
        <v>Repair Charging Chip</v>
      </c>
      <c r="S3238" s="27" t="str">
        <f>VLOOKUP(N3238,'散件（更新）'!B:E,4,FALSE)</f>
        <v>https://tineco-yxzt.oss-accelerate.aliyuncs.com/20231219/9FWRC150000_1702948019894.png</v>
      </c>
      <c r="T3238" s="27" t="s">
        <v>8759</v>
      </c>
      <c r="U3238" s="28" t="str">
        <f>VLOOKUP(N3238,'散件（更新）'!B:G,6,FALSE)</f>
        <v>托盘充电头组件</v>
      </c>
      <c r="V3238" s="28">
        <f>VLOOKUP(N3238,'散件（更新）'!B:I,8,FALSE)</f>
        <v>6974950100643</v>
      </c>
    </row>
    <row r="3239" spans="1:22">
      <c r="A3239" s="57">
        <v>46169</v>
      </c>
      <c r="B3239" s="53" t="s">
        <v>114</v>
      </c>
      <c r="C3239" s="27" t="str">
        <f>VLOOKUP(B3239,'大货清单（不定期按GOMS更新）'!A:H,8,0)</f>
        <v>109-20200807</v>
      </c>
      <c r="D3239" s="27" t="str">
        <f>VLOOKUP(B3239,'大货清单（不定期按GOMS更新）'!A:C,3,0)</f>
        <v>CL2020H-07</v>
      </c>
      <c r="E3239" s="27" t="str">
        <f>VLOOKUP(B3239,'大货清单（不定期按GOMS更新）'!A:H,4,0)</f>
        <v>FR,DE,IT,NL,PL,SE,MN,BE,ES</v>
      </c>
      <c r="F3239" s="27" t="str">
        <f>VLOOKUP(B3239,'大货清单（不定期按GOMS更新）'!A:H,2,0)</f>
        <v>Floor One S5 Combo Power KIT</v>
      </c>
      <c r="G3239" s="28" t="str">
        <f>VLOOKUP(B3239,'大货清单（不定期按GOMS更新）'!A:I,9,FALSE)</f>
        <v>6972200198518,	 6972200198518</v>
      </c>
      <c r="H3239" s="27" t="str">
        <f>VLOOKUP(B3239,'大货清单（不定期按GOMS更新）'!A:H,7,0)</f>
        <v>Black</v>
      </c>
      <c r="I3239" s="27" t="str">
        <f>VLOOKUP(B3239,'大货清单（不定期按GOMS更新）'!A:F,6,FALSE)</f>
        <v>ACTIVE</v>
      </c>
      <c r="J3239" s="27" t="str">
        <f>VLOOKUP(B3239,'大货清单（不定期按GOMS更新）'!A:K,11,FALSE)</f>
        <v>11.6</v>
      </c>
      <c r="K3239" s="27" t="str">
        <f>VLOOKUP(B3239,'大货清单（不定期按GOMS更新）'!A:N,12,FALSE)</f>
        <v>444</v>
      </c>
      <c r="L3239" s="27" t="str">
        <f>VLOOKUP(B3239,'大货清单（不定期按GOMS更新）'!A:M,13,FALSE)</f>
        <v>304</v>
      </c>
      <c r="M3239" s="27" t="str">
        <f>VLOOKUP(B3239,'大货清单（不定期按GOMS更新）'!A:N,14,FALSE)</f>
        <v>676</v>
      </c>
      <c r="N3239" s="53" t="s">
        <v>1684</v>
      </c>
      <c r="O3239" s="27">
        <f>IFERROR(VLOOKUP(N3239,'散件迭代（不定期更新）'!C:J,8,FALSE),0)</f>
        <v>0</v>
      </c>
      <c r="P3239" s="27" t="str">
        <f>IFERROR(VLOOKUP(N3239,'散件（更新）'!B:H,3,FALSE),0)</f>
        <v>/</v>
      </c>
      <c r="Q3239" s="27" t="str">
        <f>VLOOKUP(N3239,'散件（更新）'!B:H,2,FALSE)</f>
        <v>114-20200402</v>
      </c>
      <c r="R3239" s="27" t="str">
        <f>VLOOKUP(N3239,'散件（更新）'!B:H,7,FALSE)</f>
        <v>plastic part</v>
      </c>
      <c r="S3239" s="27" t="str">
        <f>VLOOKUP(N3239,'散件（更新）'!B:E,4,FALSE)</f>
        <v>https://tineco-yxzt.oss-accelerate.aliyuncs.com/20231219/9FWRH150200_1702948026210.png</v>
      </c>
      <c r="T3239" s="27" t="s">
        <v>8759</v>
      </c>
      <c r="U3239" s="28" t="str">
        <f>VLOOKUP(N3239,'散件（更新）'!B:G,6,FALSE)</f>
        <v>转接头组件</v>
      </c>
      <c r="V3239" s="28">
        <f>VLOOKUP(N3239,'散件（更新）'!B:I,8,FALSE)</f>
        <v>6974950101664</v>
      </c>
    </row>
    <row r="3240" spans="1:22">
      <c r="A3240" s="57">
        <v>46169</v>
      </c>
      <c r="B3240" s="53" t="s">
        <v>114</v>
      </c>
      <c r="C3240" s="27" t="str">
        <f>VLOOKUP(B3240,'大货清单（不定期按GOMS更新）'!A:H,8,0)</f>
        <v>109-20200807</v>
      </c>
      <c r="D3240" s="27" t="str">
        <f>VLOOKUP(B3240,'大货清单（不定期按GOMS更新）'!A:C,3,0)</f>
        <v>CL2020H-07</v>
      </c>
      <c r="E3240" s="27" t="str">
        <f>VLOOKUP(B3240,'大货清单（不定期按GOMS更新）'!A:H,4,0)</f>
        <v>FR,DE,IT,NL,PL,SE,MN,BE,ES</v>
      </c>
      <c r="F3240" s="27" t="str">
        <f>VLOOKUP(B3240,'大货清单（不定期按GOMS更新）'!A:H,2,0)</f>
        <v>Floor One S5 Combo Power KIT</v>
      </c>
      <c r="G3240" s="28" t="str">
        <f>VLOOKUP(B3240,'大货清单（不定期按GOMS更新）'!A:I,9,FALSE)</f>
        <v>6972200198518,	 6972200198518</v>
      </c>
      <c r="H3240" s="27" t="str">
        <f>VLOOKUP(B3240,'大货清单（不定期按GOMS更新）'!A:H,7,0)</f>
        <v>Black</v>
      </c>
      <c r="I3240" s="27" t="str">
        <f>VLOOKUP(B3240,'大货清单（不定期按GOMS更新）'!A:F,6,FALSE)</f>
        <v>ACTIVE</v>
      </c>
      <c r="J3240" s="27" t="str">
        <f>VLOOKUP(B3240,'大货清单（不定期按GOMS更新）'!A:K,11,FALSE)</f>
        <v>11.6</v>
      </c>
      <c r="K3240" s="27" t="str">
        <f>VLOOKUP(B3240,'大货清单（不定期按GOMS更新）'!A:N,12,FALSE)</f>
        <v>444</v>
      </c>
      <c r="L3240" s="27" t="str">
        <f>VLOOKUP(B3240,'大货清单（不定期按GOMS更新）'!A:M,13,FALSE)</f>
        <v>304</v>
      </c>
      <c r="M3240" s="27" t="str">
        <f>VLOOKUP(B3240,'大货清单（不定期按GOMS更新）'!A:N,14,FALSE)</f>
        <v>676</v>
      </c>
      <c r="N3240" s="53" t="s">
        <v>4028</v>
      </c>
      <c r="O3240" s="27">
        <f>IFERROR(VLOOKUP(N3240,'散件迭代（不定期更新）'!C:J,8,FALSE),0)</f>
        <v>0</v>
      </c>
      <c r="P3240" s="27" t="str">
        <f>IFERROR(VLOOKUP(N3240,'散件（更新）'!B:H,3,FALSE),0)</f>
        <v>/</v>
      </c>
      <c r="Q3240" s="27" t="str">
        <f>VLOOKUP(N3240,'散件（更新）'!B:H,2,FALSE)</f>
        <v>114-20200630</v>
      </c>
      <c r="R3240" s="27" t="str">
        <f>VLOOKUP(N3240,'散件（更新）'!B:H,7,FALSE)</f>
        <v>plastic part</v>
      </c>
      <c r="S3240" s="27" t="str">
        <f>VLOOKUP(N3240,'散件（更新）'!B:E,4,FALSE)</f>
        <v>https://tineco-yxzt.oss-accelerate.aliyuncs.com/20240701/2020_1719818116158.png</v>
      </c>
      <c r="T3240" s="27" t="s">
        <v>8759</v>
      </c>
      <c r="U3240" s="28" t="str">
        <f>VLOOKUP(N3240,'散件（更新）'!B:G,6,FALSE)</f>
        <v>动力源锁扣组件</v>
      </c>
      <c r="V3240" s="28">
        <f>VLOOKUP(N3240,'散件（更新）'!B:I,8,FALSE)</f>
        <v>6974950105679</v>
      </c>
    </row>
    <row r="3241" spans="1:22">
      <c r="A3241" s="57">
        <v>46169</v>
      </c>
      <c r="B3241" s="53" t="s">
        <v>114</v>
      </c>
      <c r="C3241" s="27" t="str">
        <f>VLOOKUP(B3241,'大货清单（不定期按GOMS更新）'!A:H,8,0)</f>
        <v>109-20200807</v>
      </c>
      <c r="D3241" s="27" t="str">
        <f>VLOOKUP(B3241,'大货清单（不定期按GOMS更新）'!A:C,3,0)</f>
        <v>CL2020H-07</v>
      </c>
      <c r="E3241" s="27" t="str">
        <f>VLOOKUP(B3241,'大货清单（不定期按GOMS更新）'!A:H,4,0)</f>
        <v>FR,DE,IT,NL,PL,SE,MN,BE,ES</v>
      </c>
      <c r="F3241" s="27" t="str">
        <f>VLOOKUP(B3241,'大货清单（不定期按GOMS更新）'!A:H,2,0)</f>
        <v>Floor One S5 Combo Power KIT</v>
      </c>
      <c r="G3241" s="28" t="str">
        <f>VLOOKUP(B3241,'大货清单（不定期按GOMS更新）'!A:I,9,FALSE)</f>
        <v>6972200198518,	 6972200198518</v>
      </c>
      <c r="H3241" s="27" t="str">
        <f>VLOOKUP(B3241,'大货清单（不定期按GOMS更新）'!A:H,7,0)</f>
        <v>Black</v>
      </c>
      <c r="I3241" s="27" t="str">
        <f>VLOOKUP(B3241,'大货清单（不定期按GOMS更新）'!A:F,6,FALSE)</f>
        <v>ACTIVE</v>
      </c>
      <c r="J3241" s="27" t="str">
        <f>VLOOKUP(B3241,'大货清单（不定期按GOMS更新）'!A:K,11,FALSE)</f>
        <v>11.6</v>
      </c>
      <c r="K3241" s="27" t="str">
        <f>VLOOKUP(B3241,'大货清单（不定期按GOMS更新）'!A:N,12,FALSE)</f>
        <v>444</v>
      </c>
      <c r="L3241" s="27" t="str">
        <f>VLOOKUP(B3241,'大货清单（不定期按GOMS更新）'!A:M,13,FALSE)</f>
        <v>304</v>
      </c>
      <c r="M3241" s="27" t="str">
        <f>VLOOKUP(B3241,'大货清单（不定期按GOMS更新）'!A:N,14,FALSE)</f>
        <v>676</v>
      </c>
      <c r="N3241" s="53" t="s">
        <v>5380</v>
      </c>
      <c r="O3241" s="27">
        <f>IFERROR(VLOOKUP(N3241,'散件迭代（不定期更新）'!C:J,8,FALSE),0)</f>
        <v>0</v>
      </c>
      <c r="P3241" s="27" t="str">
        <f>IFERROR(VLOOKUP(N3241,'散件（更新）'!B:H,3,FALSE),0)</f>
        <v>/</v>
      </c>
      <c r="Q3241" s="27" t="str">
        <f>VLOOKUP(N3241,'散件（更新）'!B:H,2,FALSE)</f>
        <v>114-20200806</v>
      </c>
      <c r="R3241" s="27" t="str">
        <f>VLOOKUP(N3241,'散件（更新）'!B:H,7,FALSE)</f>
        <v>plastic part</v>
      </c>
      <c r="S3241" s="27" t="str">
        <f>VLOOKUP(N3241,'散件（更新）'!B:E,4,FALSE)</f>
        <v>https://tineco-yxzt.oss-accelerate.aliyuncs.com/20250616/c1915b003ee737f3fe3a0ab4da2f5f9_1750051549601.png</v>
      </c>
      <c r="T3241" s="27" t="s">
        <v>8759</v>
      </c>
      <c r="U3241" s="28" t="str">
        <f>VLOOKUP(N3241,'散件（更新）'!B:G,6,FALSE)</f>
        <v>机体前盖</v>
      </c>
      <c r="V3241" s="28">
        <f>VLOOKUP(N3241,'散件（更新）'!B:I,8,FALSE)</f>
        <v>6974950106836</v>
      </c>
    </row>
    <row r="3242" spans="1:22">
      <c r="A3242" s="57">
        <v>46169</v>
      </c>
      <c r="B3242" s="53" t="s">
        <v>114</v>
      </c>
      <c r="C3242" s="27" t="str">
        <f>VLOOKUP(B3242,'大货清单（不定期按GOMS更新）'!A:H,8,0)</f>
        <v>109-20200807</v>
      </c>
      <c r="D3242" s="27" t="str">
        <f>VLOOKUP(B3242,'大货清单（不定期按GOMS更新）'!A:C,3,0)</f>
        <v>CL2020H-07</v>
      </c>
      <c r="E3242" s="27" t="str">
        <f>VLOOKUP(B3242,'大货清单（不定期按GOMS更新）'!A:H,4,0)</f>
        <v>FR,DE,IT,NL,PL,SE,MN,BE,ES</v>
      </c>
      <c r="F3242" s="27" t="str">
        <f>VLOOKUP(B3242,'大货清单（不定期按GOMS更新）'!A:H,2,0)</f>
        <v>Floor One S5 Combo Power KIT</v>
      </c>
      <c r="G3242" s="28" t="str">
        <f>VLOOKUP(B3242,'大货清单（不定期按GOMS更新）'!A:I,9,FALSE)</f>
        <v>6972200198518,	 6972200198518</v>
      </c>
      <c r="H3242" s="27" t="str">
        <f>VLOOKUP(B3242,'大货清单（不定期按GOMS更新）'!A:H,7,0)</f>
        <v>Black</v>
      </c>
      <c r="I3242" s="27" t="str">
        <f>VLOOKUP(B3242,'大货清单（不定期按GOMS更新）'!A:F,6,FALSE)</f>
        <v>ACTIVE</v>
      </c>
      <c r="J3242" s="27" t="str">
        <f>VLOOKUP(B3242,'大货清单（不定期按GOMS更新）'!A:K,11,FALSE)</f>
        <v>11.6</v>
      </c>
      <c r="K3242" s="27" t="str">
        <f>VLOOKUP(B3242,'大货清单（不定期按GOMS更新）'!A:N,12,FALSE)</f>
        <v>444</v>
      </c>
      <c r="L3242" s="27" t="str">
        <f>VLOOKUP(B3242,'大货清单（不定期按GOMS更新）'!A:M,13,FALSE)</f>
        <v>304</v>
      </c>
      <c r="M3242" s="27" t="str">
        <f>VLOOKUP(B3242,'大货清单（不定期按GOMS更新）'!A:N,14,FALSE)</f>
        <v>676</v>
      </c>
      <c r="N3242" s="53" t="s">
        <v>4716</v>
      </c>
      <c r="O3242" s="27">
        <f>IFERROR(VLOOKUP(N3242,'散件迭代（不定期更新）'!C:J,8,FALSE),0)</f>
        <v>0</v>
      </c>
      <c r="P3242" s="27" t="str">
        <f>IFERROR(VLOOKUP(N3242,'散件（更新）'!B:H,3,FALSE),0)</f>
        <v>/</v>
      </c>
      <c r="Q3242" s="27" t="str">
        <f>VLOOKUP(N3242,'散件（更新）'!B:H,2,FALSE)</f>
        <v>114-20200631</v>
      </c>
      <c r="R3242" s="27" t="str">
        <f>VLOOKUP(N3242,'散件（更新）'!B:H,7,FALSE)</f>
        <v>Wire</v>
      </c>
      <c r="S3242" s="27" t="str">
        <f>VLOOKUP(N3242,'散件（更新）'!B:E,4,FALSE)</f>
        <v>https://tineco-yxzt.oss-accelerate.aliyuncs.com/20240701/2020jitiqiangai_1719819112596.png</v>
      </c>
      <c r="T3242" s="27" t="s">
        <v>8759</v>
      </c>
      <c r="U3242" s="28" t="str">
        <f>VLOOKUP(N3242,'散件（更新）'!B:G,6,FALSE)</f>
        <v>机身充电装配组件</v>
      </c>
      <c r="V3242" s="28">
        <f>VLOOKUP(N3242,'散件（更新）'!B:I,8,FALSE)</f>
        <v>6974950105693</v>
      </c>
    </row>
    <row r="3243" spans="1:22">
      <c r="A3243" s="57">
        <v>46169</v>
      </c>
      <c r="B3243" s="53" t="s">
        <v>114</v>
      </c>
      <c r="C3243" s="27" t="str">
        <f>VLOOKUP(B3243,'大货清单（不定期按GOMS更新）'!A:H,8,0)</f>
        <v>109-20200807</v>
      </c>
      <c r="D3243" s="27" t="str">
        <f>VLOOKUP(B3243,'大货清单（不定期按GOMS更新）'!A:C,3,0)</f>
        <v>CL2020H-07</v>
      </c>
      <c r="E3243" s="27" t="str">
        <f>VLOOKUP(B3243,'大货清单（不定期按GOMS更新）'!A:H,4,0)</f>
        <v>FR,DE,IT,NL,PL,SE,MN,BE,ES</v>
      </c>
      <c r="F3243" s="27" t="str">
        <f>VLOOKUP(B3243,'大货清单（不定期按GOMS更新）'!A:H,2,0)</f>
        <v>Floor One S5 Combo Power KIT</v>
      </c>
      <c r="G3243" s="28" t="str">
        <f>VLOOKUP(B3243,'大货清单（不定期按GOMS更新）'!A:I,9,FALSE)</f>
        <v>6972200198518,	 6972200198518</v>
      </c>
      <c r="H3243" s="27" t="str">
        <f>VLOOKUP(B3243,'大货清单（不定期按GOMS更新）'!A:H,7,0)</f>
        <v>Black</v>
      </c>
      <c r="I3243" s="27" t="str">
        <f>VLOOKUP(B3243,'大货清单（不定期按GOMS更新）'!A:F,6,FALSE)</f>
        <v>ACTIVE</v>
      </c>
      <c r="J3243" s="27" t="str">
        <f>VLOOKUP(B3243,'大货清单（不定期按GOMS更新）'!A:K,11,FALSE)</f>
        <v>11.6</v>
      </c>
      <c r="K3243" s="27" t="str">
        <f>VLOOKUP(B3243,'大货清单（不定期按GOMS更新）'!A:N,12,FALSE)</f>
        <v>444</v>
      </c>
      <c r="L3243" s="27" t="str">
        <f>VLOOKUP(B3243,'大货清单（不定期按GOMS更新）'!A:M,13,FALSE)</f>
        <v>304</v>
      </c>
      <c r="M3243" s="27" t="str">
        <f>VLOOKUP(B3243,'大货清单（不定期按GOMS更新）'!A:N,14,FALSE)</f>
        <v>676</v>
      </c>
      <c r="N3243" s="53" t="s">
        <v>1685</v>
      </c>
      <c r="O3243" s="27">
        <f>IFERROR(VLOOKUP(N3243,'散件迭代（不定期更新）'!C:J,8,FALSE),0)</f>
        <v>0</v>
      </c>
      <c r="P3243" s="27" t="str">
        <f>IFERROR(VLOOKUP(N3243,'散件（更新）'!B:H,3,FALSE),0)</f>
        <v>/</v>
      </c>
      <c r="Q3243" s="27" t="str">
        <f>VLOOKUP(N3243,'散件（更新）'!B:H,2,FALSE)</f>
        <v>114-20200403</v>
      </c>
      <c r="R3243" s="27" t="str">
        <f>VLOOKUP(N3243,'散件（更新）'!B:H,7,FALSE)</f>
        <v>Sensor</v>
      </c>
      <c r="S3243" s="27" t="str">
        <f>VLOOKUP(N3243,'散件（更新）'!B:E,4,FALSE)</f>
        <v>https://tineco-yxzt.oss-accelerate.aliyuncs.com/20231219/9FWRS150100_1702948034259.png</v>
      </c>
      <c r="T3243" s="27" t="s">
        <v>8759</v>
      </c>
      <c r="U3243" s="28" t="str">
        <f>VLOOKUP(N3243,'散件（更新）'!B:G,6,FALSE)</f>
        <v>脏污(红外)传感器板组件</v>
      </c>
      <c r="V3243" s="28">
        <f>VLOOKUP(N3243,'散件（更新）'!B:I,8,FALSE)</f>
        <v>6974950101671</v>
      </c>
    </row>
    <row r="3244" spans="1:22">
      <c r="A3244" s="57">
        <v>46169</v>
      </c>
      <c r="B3244" s="53" t="s">
        <v>1166</v>
      </c>
      <c r="C3244" s="27" t="str">
        <f>VLOOKUP(B3244,'大货清单（不定期按GOMS更新）'!A:H,8,0)</f>
        <v>109-21230401</v>
      </c>
      <c r="D3244" s="27" t="str">
        <f>VLOOKUP(B3244,'大货清单（不定期按GOMS更新）'!A:C,3,0)</f>
        <v>CL2123D-01</v>
      </c>
      <c r="E3244" s="27" t="str">
        <f>VLOOKUP(B3244,'大货清单（不定期按GOMS更新）'!A:H,4,0)</f>
        <v>DE,FR,IT,CL,ZA,ES,BE</v>
      </c>
      <c r="F3244" s="27" t="str">
        <f>VLOOKUP(B3244,'大货清单（不定期按GOMS更新）'!A:H,2,0)</f>
        <v>Floor One S7 Pro</v>
      </c>
      <c r="G3244" s="28">
        <f>VLOOKUP(B3244,'大货清单（不定期按GOMS更新）'!A:I,9,FALSE)</f>
        <v>6974950100346</v>
      </c>
      <c r="H3244" s="27" t="str">
        <f>VLOOKUP(B3244,'大货清单（不定期按GOMS更新）'!A:H,7,0)</f>
        <v>Black</v>
      </c>
      <c r="I3244" s="27" t="str">
        <f>VLOOKUP(B3244,'大货清单（不定期按GOMS更新）'!A:F,6,FALSE)</f>
        <v>PHASEOUT</v>
      </c>
      <c r="J3244" s="27" t="str">
        <f>VLOOKUP(B3244,'大货清单（不定期按GOMS更新）'!A:K,11,FALSE)</f>
        <v>9.7</v>
      </c>
      <c r="K3244" s="27" t="str">
        <f>VLOOKUP(B3244,'大货清单（不定期按GOMS更新）'!A:N,12,FALSE)</f>
        <v>674</v>
      </c>
      <c r="L3244" s="27" t="str">
        <f>VLOOKUP(B3244,'大货清单（不定期按GOMS更新）'!A:M,13,FALSE)</f>
        <v>332</v>
      </c>
      <c r="M3244" s="27" t="str">
        <f>VLOOKUP(B3244,'大货清单（不定期按GOMS更新）'!A:N,14,FALSE)</f>
        <v>306</v>
      </c>
      <c r="N3244" s="53" t="s">
        <v>4720</v>
      </c>
      <c r="O3244" s="27">
        <f>IFERROR(VLOOKUP(N3244,'散件迭代（不定期更新）'!C:J,8,FALSE),0)</f>
        <v>0</v>
      </c>
      <c r="P3244" s="27" t="str">
        <f>IFERROR(VLOOKUP(N3244,'散件（更新）'!B:H,3,FALSE),0)</f>
        <v>/</v>
      </c>
      <c r="Q3244" s="27" t="str">
        <f>VLOOKUP(N3244,'散件（更新）'!B:H,2,FALSE)</f>
        <v>114-21230230</v>
      </c>
      <c r="R3244" s="27" t="str">
        <f>VLOOKUP(N3244,'散件（更新）'!B:H,7,FALSE)</f>
        <v>plastic part</v>
      </c>
      <c r="S3244" s="27" t="str">
        <f>VLOOKUP(N3244,'散件（更新）'!B:E,4,FALSE)</f>
        <v>https://tineco-yxzt.oss-accelerate.aliyuncs.com/20231219/9FWRH200300_1702948026447.png</v>
      </c>
      <c r="T3244" s="27" t="s">
        <v>8759</v>
      </c>
      <c r="U3244" s="28" t="str">
        <f>VLOOKUP(N3244,'散件（更新）'!B:G,6,FALSE)</f>
        <v>机体上装饰盖包胶组件</v>
      </c>
      <c r="V3244" s="28">
        <f>VLOOKUP(N3244,'散件（更新）'!B:I,8,FALSE)</f>
        <v>6974950104672</v>
      </c>
    </row>
    <row r="3245" spans="1:22">
      <c r="A3245" s="57">
        <v>46169</v>
      </c>
      <c r="B3245" s="53" t="s">
        <v>1166</v>
      </c>
      <c r="C3245" s="27" t="str">
        <f>VLOOKUP(B3245,'大货清单（不定期按GOMS更新）'!A:H,8,0)</f>
        <v>109-21230401</v>
      </c>
      <c r="D3245" s="27" t="str">
        <f>VLOOKUP(B3245,'大货清单（不定期按GOMS更新）'!A:C,3,0)</f>
        <v>CL2123D-01</v>
      </c>
      <c r="E3245" s="27" t="str">
        <f>VLOOKUP(B3245,'大货清单（不定期按GOMS更新）'!A:H,4,0)</f>
        <v>DE,FR,IT,CL,ZA,ES,BE</v>
      </c>
      <c r="F3245" s="27" t="str">
        <f>VLOOKUP(B3245,'大货清单（不定期按GOMS更新）'!A:H,2,0)</f>
        <v>Floor One S7 Pro</v>
      </c>
      <c r="G3245" s="28">
        <f>VLOOKUP(B3245,'大货清单（不定期按GOMS更新）'!A:I,9,FALSE)</f>
        <v>6974950100346</v>
      </c>
      <c r="H3245" s="27" t="str">
        <f>VLOOKUP(B3245,'大货清单（不定期按GOMS更新）'!A:H,7,0)</f>
        <v>Black</v>
      </c>
      <c r="I3245" s="27" t="str">
        <f>VLOOKUP(B3245,'大货清单（不定期按GOMS更新）'!A:F,6,FALSE)</f>
        <v>PHASEOUT</v>
      </c>
      <c r="J3245" s="27" t="str">
        <f>VLOOKUP(B3245,'大货清单（不定期按GOMS更新）'!A:K,11,FALSE)</f>
        <v>9.7</v>
      </c>
      <c r="K3245" s="27" t="str">
        <f>VLOOKUP(B3245,'大货清单（不定期按GOMS更新）'!A:N,12,FALSE)</f>
        <v>674</v>
      </c>
      <c r="L3245" s="27" t="str">
        <f>VLOOKUP(B3245,'大货清单（不定期按GOMS更新）'!A:M,13,FALSE)</f>
        <v>332</v>
      </c>
      <c r="M3245" s="27" t="str">
        <f>VLOOKUP(B3245,'大货清单（不定期按GOMS更新）'!A:N,14,FALSE)</f>
        <v>306</v>
      </c>
      <c r="N3245" s="53" t="s">
        <v>4721</v>
      </c>
      <c r="O3245" s="27">
        <f>IFERROR(VLOOKUP(N3245,'散件迭代（不定期更新）'!C:J,8,FALSE),0)</f>
        <v>0</v>
      </c>
      <c r="P3245" s="27" t="str">
        <f>IFERROR(VLOOKUP(N3245,'散件（更新）'!B:H,3,FALSE),0)</f>
        <v>/</v>
      </c>
      <c r="Q3245" s="27" t="str">
        <f>VLOOKUP(N3245,'散件（更新）'!B:H,2,FALSE)</f>
        <v>114-21230231</v>
      </c>
      <c r="R3245" s="27" t="str">
        <f>VLOOKUP(N3245,'散件（更新）'!B:H,7,FALSE)</f>
        <v>plastic part</v>
      </c>
      <c r="S3245" s="27" t="str">
        <f>VLOOKUP(N3245,'散件（更新）'!B:E,4,FALSE)</f>
        <v>https://tineco-yxzt.oss-accelerate.aliyuncs.com/20231219/9FWRH200400_1702948026523.png</v>
      </c>
      <c r="T3245" s="27" t="s">
        <v>8759</v>
      </c>
      <c r="U3245" s="28" t="str">
        <f>VLOOKUP(N3245,'散件（更新）'!B:G,6,FALSE)</f>
        <v xml:space="preserve"> 机体后盖</v>
      </c>
      <c r="V3245" s="28">
        <f>VLOOKUP(N3245,'散件（更新）'!B:I,8,FALSE)</f>
        <v>6974950104689</v>
      </c>
    </row>
    <row r="3246" spans="1:22">
      <c r="A3246" s="57">
        <v>46169</v>
      </c>
      <c r="B3246" s="53" t="s">
        <v>2234</v>
      </c>
      <c r="C3246" s="27" t="str">
        <f>VLOOKUP(B3246,'大货清单（不定期按GOMS更新）'!A:H,8,0)</f>
        <v>109-21230404</v>
      </c>
      <c r="D3246" s="27" t="str">
        <f>VLOOKUP(B3246,'大货清单（不定期按GOMS更新）'!A:C,3,0)</f>
        <v>CL2123D-04</v>
      </c>
      <c r="E3246" s="27" t="str">
        <f>VLOOKUP(B3246,'大货清单（不定期按GOMS更新）'!A:H,4,0)</f>
        <v>DE,ES,FR,CH,NL,RO,AT,LT,PL,GR</v>
      </c>
      <c r="F3246" s="27" t="str">
        <f>VLOOKUP(B3246,'大货清单（不定期按GOMS更新）'!A:H,2,0)</f>
        <v>Floor One S7 Premium</v>
      </c>
      <c r="G3246" s="28">
        <f>VLOOKUP(B3246,'大货清单（不定期按GOMS更新）'!A:I,9,FALSE)</f>
        <v>6974950102142</v>
      </c>
      <c r="H3246" s="27" t="str">
        <f>VLOOKUP(B3246,'大货清单（不定期按GOMS更新）'!A:H,7,0)</f>
        <v>Black</v>
      </c>
      <c r="I3246" s="27" t="str">
        <f>VLOOKUP(B3246,'大货清单（不定期按GOMS更新）'!A:F,6,FALSE)</f>
        <v>PHASEOUT</v>
      </c>
      <c r="J3246" s="27" t="str">
        <f>VLOOKUP(B3246,'大货清单（不定期按GOMS更新）'!A:K,11,FALSE)</f>
        <v>10.5</v>
      </c>
      <c r="K3246" s="27" t="str">
        <f>VLOOKUP(B3246,'大货清单（不定期按GOMS更新）'!A:N,12,FALSE)</f>
        <v>674</v>
      </c>
      <c r="L3246" s="27" t="str">
        <f>VLOOKUP(B3246,'大货清单（不定期按GOMS更新）'!A:M,13,FALSE)</f>
        <v>332</v>
      </c>
      <c r="M3246" s="27" t="str">
        <f>VLOOKUP(B3246,'大货清单（不定期按GOMS更新）'!A:N,14,FALSE)</f>
        <v>306</v>
      </c>
      <c r="N3246" s="53" t="s">
        <v>4720</v>
      </c>
      <c r="O3246" s="27">
        <f>IFERROR(VLOOKUP(N3246,'散件迭代（不定期更新）'!C:J,8,FALSE),0)</f>
        <v>0</v>
      </c>
      <c r="P3246" s="27" t="str">
        <f>IFERROR(VLOOKUP(N3246,'散件（更新）'!B:H,3,FALSE),0)</f>
        <v>/</v>
      </c>
      <c r="Q3246" s="27" t="str">
        <f>VLOOKUP(N3246,'散件（更新）'!B:H,2,FALSE)</f>
        <v>114-21230230</v>
      </c>
      <c r="R3246" s="27" t="str">
        <f>VLOOKUP(N3246,'散件（更新）'!B:H,7,FALSE)</f>
        <v>plastic part</v>
      </c>
      <c r="S3246" s="27" t="str">
        <f>VLOOKUP(N3246,'散件（更新）'!B:E,4,FALSE)</f>
        <v>https://tineco-yxzt.oss-accelerate.aliyuncs.com/20231219/9FWRH200300_1702948026447.png</v>
      </c>
      <c r="T3246" s="27" t="s">
        <v>8759</v>
      </c>
      <c r="U3246" s="28" t="str">
        <f>VLOOKUP(N3246,'散件（更新）'!B:G,6,FALSE)</f>
        <v>机体上装饰盖包胶组件</v>
      </c>
      <c r="V3246" s="28">
        <f>VLOOKUP(N3246,'散件（更新）'!B:I,8,FALSE)</f>
        <v>6974950104672</v>
      </c>
    </row>
    <row r="3247" spans="1:22">
      <c r="A3247" s="57">
        <v>46169</v>
      </c>
      <c r="B3247" s="53" t="s">
        <v>2234</v>
      </c>
      <c r="C3247" s="27" t="str">
        <f>VLOOKUP(B3247,'大货清单（不定期按GOMS更新）'!A:H,8,0)</f>
        <v>109-21230404</v>
      </c>
      <c r="D3247" s="27" t="str">
        <f>VLOOKUP(B3247,'大货清单（不定期按GOMS更新）'!A:C,3,0)</f>
        <v>CL2123D-04</v>
      </c>
      <c r="E3247" s="27" t="str">
        <f>VLOOKUP(B3247,'大货清单（不定期按GOMS更新）'!A:H,4,0)</f>
        <v>DE,ES,FR,CH,NL,RO,AT,LT,PL,GR</v>
      </c>
      <c r="F3247" s="27" t="str">
        <f>VLOOKUP(B3247,'大货清单（不定期按GOMS更新）'!A:H,2,0)</f>
        <v>Floor One S7 Premium</v>
      </c>
      <c r="G3247" s="28">
        <f>VLOOKUP(B3247,'大货清单（不定期按GOMS更新）'!A:I,9,FALSE)</f>
        <v>6974950102142</v>
      </c>
      <c r="H3247" s="27" t="str">
        <f>VLOOKUP(B3247,'大货清单（不定期按GOMS更新）'!A:H,7,0)</f>
        <v>Black</v>
      </c>
      <c r="I3247" s="27" t="str">
        <f>VLOOKUP(B3247,'大货清单（不定期按GOMS更新）'!A:F,6,FALSE)</f>
        <v>PHASEOUT</v>
      </c>
      <c r="J3247" s="27" t="str">
        <f>VLOOKUP(B3247,'大货清单（不定期按GOMS更新）'!A:K,11,FALSE)</f>
        <v>10.5</v>
      </c>
      <c r="K3247" s="27" t="str">
        <f>VLOOKUP(B3247,'大货清单（不定期按GOMS更新）'!A:N,12,FALSE)</f>
        <v>674</v>
      </c>
      <c r="L3247" s="27" t="str">
        <f>VLOOKUP(B3247,'大货清单（不定期按GOMS更新）'!A:M,13,FALSE)</f>
        <v>332</v>
      </c>
      <c r="M3247" s="27" t="str">
        <f>VLOOKUP(B3247,'大货清单（不定期按GOMS更新）'!A:N,14,FALSE)</f>
        <v>306</v>
      </c>
      <c r="N3247" s="53" t="s">
        <v>4721</v>
      </c>
      <c r="O3247" s="27">
        <f>IFERROR(VLOOKUP(N3247,'散件迭代（不定期更新）'!C:J,8,FALSE),0)</f>
        <v>0</v>
      </c>
      <c r="P3247" s="27" t="str">
        <f>IFERROR(VLOOKUP(N3247,'散件（更新）'!B:H,3,FALSE),0)</f>
        <v>/</v>
      </c>
      <c r="Q3247" s="27" t="str">
        <f>VLOOKUP(N3247,'散件（更新）'!B:H,2,FALSE)</f>
        <v>114-21230231</v>
      </c>
      <c r="R3247" s="27" t="str">
        <f>VLOOKUP(N3247,'散件（更新）'!B:H,7,FALSE)</f>
        <v>plastic part</v>
      </c>
      <c r="S3247" s="27" t="str">
        <f>VLOOKUP(N3247,'散件（更新）'!B:E,4,FALSE)</f>
        <v>https://tineco-yxzt.oss-accelerate.aliyuncs.com/20231219/9FWRH200400_1702948026523.png</v>
      </c>
      <c r="T3247" s="27" t="s">
        <v>8759</v>
      </c>
      <c r="U3247" s="28" t="str">
        <f>VLOOKUP(N3247,'散件（更新）'!B:G,6,FALSE)</f>
        <v xml:space="preserve"> 机体后盖</v>
      </c>
      <c r="V3247" s="28">
        <f>VLOOKUP(N3247,'散件（更新）'!B:I,8,FALSE)</f>
        <v>6974950104689</v>
      </c>
    </row>
    <row r="3248" spans="1:22">
      <c r="A3248" s="57">
        <v>46169</v>
      </c>
      <c r="B3248" s="53" t="s">
        <v>143</v>
      </c>
      <c r="C3248" s="27" t="str">
        <f>VLOOKUP(B3248,'大货清单（不定期按GOMS更新）'!A:H,8,0)</f>
        <v>109-20410203</v>
      </c>
      <c r="D3248" s="27" t="str">
        <f>VLOOKUP(B3248,'大货清单（不定期按GOMS更新）'!A:C,3,0)</f>
        <v>CL2041B-03</v>
      </c>
      <c r="E3248" s="27" t="str">
        <f>VLOOKUP(B3248,'大货清单（不定期按GOMS更新）'!A:H,4,0)</f>
        <v>FR,DE,ES,IT,ZA,BE,PL,NL</v>
      </c>
      <c r="F3248" s="27" t="str">
        <f>VLOOKUP(B3248,'大货清单（不定期按GOMS更新）'!A:H,2,0)</f>
        <v>iFloor 2</v>
      </c>
      <c r="G3248" s="28" t="str">
        <f>VLOOKUP(B3248,'大货清单（不定期按GOMS更新）'!A:I,9,FALSE)</f>
        <v>6974950101350,6972200199720,6972200199775,6972200199737,6972200199744,	 6972200199720</v>
      </c>
      <c r="H3248" s="27" t="str">
        <f>VLOOKUP(B3248,'大货清单（不定期按GOMS更新）'!A:H,7,0)</f>
        <v>White&amp;Grey</v>
      </c>
      <c r="I3248" s="27" t="str">
        <f>VLOOKUP(B3248,'大货清单（不定期按GOMS更新）'!A:F,6,FALSE)</f>
        <v>ACTIVE</v>
      </c>
      <c r="J3248" s="27" t="str">
        <f>VLOOKUP(B3248,'大货清单（不定期按GOMS更新）'!A:K,11,FALSE)</f>
        <v>6.7</v>
      </c>
      <c r="K3248" s="27" t="str">
        <f>VLOOKUP(B3248,'大货清单（不定期按GOMS更新）'!A:N,12,FALSE)</f>
        <v>674</v>
      </c>
      <c r="L3248" s="27" t="str">
        <f>VLOOKUP(B3248,'大货清单（不定期按GOMS更新）'!A:M,13,FALSE)</f>
        <v>291</v>
      </c>
      <c r="M3248" s="27" t="str">
        <f>VLOOKUP(B3248,'大货清单（不定期按GOMS更新）'!A:N,14,FALSE)</f>
        <v>336</v>
      </c>
      <c r="N3248" s="53" t="s">
        <v>5362</v>
      </c>
      <c r="O3248" s="27">
        <f>IFERROR(VLOOKUP(N3248,'散件迭代（不定期更新）'!C:J,8,FALSE),0)</f>
        <v>0</v>
      </c>
      <c r="P3248" s="27" t="str">
        <f>IFERROR(VLOOKUP(N3248,'散件（更新）'!B:H,3,FALSE),0)</f>
        <v>/</v>
      </c>
      <c r="Q3248" s="27" t="str">
        <f>VLOOKUP(N3248,'散件（更新）'!B:H,2,FALSE)</f>
        <v>114-20410407</v>
      </c>
      <c r="R3248" s="27" t="str">
        <f>VLOOKUP(N3248,'散件（更新）'!B:H,7,FALSE)</f>
        <v>plastic part</v>
      </c>
      <c r="S3248" s="27" t="str">
        <f>VLOOKUP(N3248,'散件（更新）'!B:E,4,FALSE)</f>
        <v>https://tineco-yxzt.oss-accelerate.aliyuncs.com/20231219/9FWRH010000_1702948021301.png</v>
      </c>
      <c r="T3248" s="27" t="s">
        <v>8759</v>
      </c>
      <c r="U3248" s="28" t="str">
        <f>VLOOKUP(N3248,'散件（更新）'!B:G,6,FALSE)</f>
        <v>旋转接头组件</v>
      </c>
      <c r="V3248" s="28">
        <f>VLOOKUP(N3248,'散件（更新）'!B:I,8,FALSE)</f>
        <v>6974950104696</v>
      </c>
    </row>
    <row r="3249" spans="1:22">
      <c r="A3249" s="57">
        <v>46169</v>
      </c>
      <c r="B3249" s="53" t="s">
        <v>145</v>
      </c>
      <c r="C3249" s="27" t="str">
        <f>VLOOKUP(B3249,'大货清单（不定期按GOMS更新）'!A:H,8,0)</f>
        <v>109-20410204</v>
      </c>
      <c r="D3249" s="27" t="str">
        <f>VLOOKUP(B3249,'大货清单（不定期按GOMS更新）'!A:C,3,0)</f>
        <v>CL2041B-04</v>
      </c>
      <c r="E3249" s="27" t="str">
        <f>VLOOKUP(B3249,'大货清单（不定期按GOMS更新）'!A:H,4,0)</f>
        <v>DE,FR,AT,CZ,PL,NL,UA,DK,IT</v>
      </c>
      <c r="F3249" s="27" t="str">
        <f>VLOOKUP(B3249,'大货清单（不定期按GOMS更新）'!A:H,2,0)</f>
        <v>iFloor 2 Plus</v>
      </c>
      <c r="G3249" s="28">
        <f>VLOOKUP(B3249,'大货清单（不定期按GOMS更新）'!A:I,9,FALSE)</f>
        <v>6972200199935</v>
      </c>
      <c r="H3249" s="27" t="str">
        <f>VLOOKUP(B3249,'大货清单（不定期按GOMS更新）'!A:H,7,0)</f>
        <v>White&amp;Grey</v>
      </c>
      <c r="I3249" s="27" t="str">
        <f>VLOOKUP(B3249,'大货清单（不定期按GOMS更新）'!A:F,6,FALSE)</f>
        <v>ACTIVE</v>
      </c>
      <c r="J3249" s="27" t="str">
        <f>VLOOKUP(B3249,'大货清单（不定期按GOMS更新）'!A:K,11,FALSE)</f>
        <v>6.85</v>
      </c>
      <c r="K3249" s="27" t="str">
        <f>VLOOKUP(B3249,'大货清单（不定期按GOMS更新）'!A:N,12,FALSE)</f>
        <v>674</v>
      </c>
      <c r="L3249" s="27" t="str">
        <f>VLOOKUP(B3249,'大货清单（不定期按GOMS更新）'!A:M,13,FALSE)</f>
        <v>291</v>
      </c>
      <c r="M3249" s="27" t="str">
        <f>VLOOKUP(B3249,'大货清单（不定期按GOMS更新）'!A:N,14,FALSE)</f>
        <v>336</v>
      </c>
      <c r="N3249" s="53" t="s">
        <v>5362</v>
      </c>
      <c r="O3249" s="27">
        <f>IFERROR(VLOOKUP(N3249,'散件迭代（不定期更新）'!C:J,8,FALSE),0)</f>
        <v>0</v>
      </c>
      <c r="P3249" s="27" t="str">
        <f>IFERROR(VLOOKUP(N3249,'散件（更新）'!B:H,3,FALSE),0)</f>
        <v>/</v>
      </c>
      <c r="Q3249" s="27" t="str">
        <f>VLOOKUP(N3249,'散件（更新）'!B:H,2,FALSE)</f>
        <v>114-20410407</v>
      </c>
      <c r="R3249" s="27" t="str">
        <f>VLOOKUP(N3249,'散件（更新）'!B:H,7,FALSE)</f>
        <v>plastic part</v>
      </c>
      <c r="S3249" s="27" t="str">
        <f>VLOOKUP(N3249,'散件（更新）'!B:E,4,FALSE)</f>
        <v>https://tineco-yxzt.oss-accelerate.aliyuncs.com/20231219/9FWRH010000_1702948021301.png</v>
      </c>
      <c r="T3249" s="27" t="s">
        <v>8759</v>
      </c>
      <c r="U3249" s="28" t="str">
        <f>VLOOKUP(N3249,'散件（更新）'!B:G,6,FALSE)</f>
        <v>旋转接头组件</v>
      </c>
      <c r="V3249" s="28">
        <f>VLOOKUP(N3249,'散件（更新）'!B:I,8,FALSE)</f>
        <v>6974950104696</v>
      </c>
    </row>
    <row r="3250" spans="1:22">
      <c r="A3250" s="57">
        <v>46169</v>
      </c>
      <c r="B3250" s="53" t="s">
        <v>4178</v>
      </c>
      <c r="C3250" s="27" t="str">
        <f>VLOOKUP(B3250,'大货清单（不定期按GOMS更新）'!A:H,8,0)</f>
        <v>109-23350501</v>
      </c>
      <c r="D3250" s="27" t="str">
        <f>VLOOKUP(B3250,'大货清单（不定期按GOMS更新）'!A:C,3,0)</f>
        <v>CL2335E-01</v>
      </c>
      <c r="E3250" s="27" t="str">
        <f>VLOOKUP(B3250,'大货清单（不定期按GOMS更新）'!A:H,4,0)</f>
        <v>IT,ES,DE,NL,PL,SE,BE,FR</v>
      </c>
      <c r="F3250" s="27" t="str">
        <f>VLOOKUP(B3250,'大货清单（不定期按GOMS更新）'!A:H,2,0)</f>
        <v>Floor One S7 Pro</v>
      </c>
      <c r="G3250" s="28">
        <f>VLOOKUP(B3250,'大货清单（不定期按GOMS更新）'!A:I,9,FALSE)</f>
        <v>6974950105433</v>
      </c>
      <c r="H3250" s="27" t="str">
        <f>VLOOKUP(B3250,'大货清单（不定期按GOMS更新）'!A:H,7,0)</f>
        <v>Black</v>
      </c>
      <c r="I3250" s="27" t="str">
        <f>VLOOKUP(B3250,'大货清单（不定期按GOMS更新）'!A:F,6,FALSE)</f>
        <v>ACTIVE</v>
      </c>
      <c r="J3250" s="27" t="str">
        <f>VLOOKUP(B3250,'大货清单（不定期按GOMS更新）'!A:K,11,FALSE)</f>
        <v>9.7</v>
      </c>
      <c r="K3250" s="27" t="str">
        <f>VLOOKUP(B3250,'大货清单（不定期按GOMS更新）'!A:N,12,FALSE)</f>
        <v>674</v>
      </c>
      <c r="L3250" s="27" t="str">
        <f>VLOOKUP(B3250,'大货清单（不定期按GOMS更新）'!A:M,13,FALSE)</f>
        <v>332</v>
      </c>
      <c r="M3250" s="27" t="str">
        <f>VLOOKUP(B3250,'大货清单（不定期按GOMS更新）'!A:N,14,FALSE)</f>
        <v>306</v>
      </c>
      <c r="N3250" s="53" t="s">
        <v>4069</v>
      </c>
      <c r="O3250" s="27" t="str">
        <f>IFERROR(VLOOKUP(N3250,'散件迭代（不定期更新）'!C:J,8,FALSE),0)</f>
        <v>A51</v>
      </c>
      <c r="P3250" s="27" t="str">
        <f>IFERROR(VLOOKUP(N3250,'散件（更新）'!B:H,3,FALSE),0)</f>
        <v>/</v>
      </c>
      <c r="Q3250" s="27" t="str">
        <f>VLOOKUP(N3250,'散件（更新）'!B:H,2,FALSE)</f>
        <v>114-23350409</v>
      </c>
      <c r="R3250" s="27" t="str">
        <f>VLOOKUP(N3250,'散件（更新）'!B:H,7,FALSE)</f>
        <v>Brush Roller Cover</v>
      </c>
      <c r="S3250" s="27">
        <f>VLOOKUP(N3250,'散件（更新）'!B:E,4,FALSE)</f>
        <v>0</v>
      </c>
      <c r="T3250" s="27" t="s">
        <v>8759</v>
      </c>
      <c r="U3250" s="28" t="str">
        <f>VLOOKUP(N3250,'散件（更新）'!B:G,6,FALSE)</f>
        <v>滚刷盖超声组件</v>
      </c>
      <c r="V3250" s="28" t="str">
        <f>VLOOKUP(N3250,'散件（更新）'!B:I,8,FALSE)</f>
        <v>6974950106195</v>
      </c>
    </row>
    <row r="3251" spans="1:22">
      <c r="A3251" s="57">
        <v>46169</v>
      </c>
      <c r="B3251" s="53" t="s">
        <v>4178</v>
      </c>
      <c r="C3251" s="27" t="str">
        <f>VLOOKUP(B3251,'大货清单（不定期按GOMS更新）'!A:H,8,0)</f>
        <v>109-23350501</v>
      </c>
      <c r="D3251" s="27" t="str">
        <f>VLOOKUP(B3251,'大货清单（不定期按GOMS更新）'!A:C,3,0)</f>
        <v>CL2335E-01</v>
      </c>
      <c r="E3251" s="27" t="str">
        <f>VLOOKUP(B3251,'大货清单（不定期按GOMS更新）'!A:H,4,0)</f>
        <v>IT,ES,DE,NL,PL,SE,BE,FR</v>
      </c>
      <c r="F3251" s="27" t="str">
        <f>VLOOKUP(B3251,'大货清单（不定期按GOMS更新）'!A:H,2,0)</f>
        <v>Floor One S7 Pro</v>
      </c>
      <c r="G3251" s="28">
        <f>VLOOKUP(B3251,'大货清单（不定期按GOMS更新）'!A:I,9,FALSE)</f>
        <v>6974950105433</v>
      </c>
      <c r="H3251" s="27" t="str">
        <f>VLOOKUP(B3251,'大货清单（不定期按GOMS更新）'!A:H,7,0)</f>
        <v>Black</v>
      </c>
      <c r="I3251" s="27" t="str">
        <f>VLOOKUP(B3251,'大货清单（不定期按GOMS更新）'!A:F,6,FALSE)</f>
        <v>ACTIVE</v>
      </c>
      <c r="J3251" s="27" t="str">
        <f>VLOOKUP(B3251,'大货清单（不定期按GOMS更新）'!A:K,11,FALSE)</f>
        <v>9.7</v>
      </c>
      <c r="K3251" s="27" t="str">
        <f>VLOOKUP(B3251,'大货清单（不定期按GOMS更新）'!A:N,12,FALSE)</f>
        <v>674</v>
      </c>
      <c r="L3251" s="27" t="str">
        <f>VLOOKUP(B3251,'大货清单（不定期按GOMS更新）'!A:M,13,FALSE)</f>
        <v>332</v>
      </c>
      <c r="M3251" s="27" t="str">
        <f>VLOOKUP(B3251,'大货清单（不定期按GOMS更新）'!A:N,14,FALSE)</f>
        <v>306</v>
      </c>
      <c r="N3251" s="53" t="s">
        <v>4422</v>
      </c>
      <c r="O3251" s="27">
        <f>IFERROR(VLOOKUP(N3251,'散件迭代（不定期更新）'!C:J,8,FALSE),0)</f>
        <v>0</v>
      </c>
      <c r="P3251" s="27" t="str">
        <f>IFERROR(VLOOKUP(N3251,'散件（更新）'!B:H,3,FALSE),0)</f>
        <v>/</v>
      </c>
      <c r="Q3251" s="27" t="str">
        <f>VLOOKUP(N3251,'散件（更新）'!B:H,2,FALSE)</f>
        <v>114-23350408</v>
      </c>
      <c r="R3251" s="27" t="str">
        <f>VLOOKUP(N3251,'散件（更新）'!B:H,7,FALSE)</f>
        <v>Brush Roller</v>
      </c>
      <c r="S3251" s="27" t="str">
        <f>VLOOKUP(N3251,'散件（更新）'!B:E,4,FALSE)</f>
        <v>https://tineco-yxzt.oss-accelerate.aliyuncs.com/20241021/gunshua_1729475885815.jpeg</v>
      </c>
      <c r="T3251" s="27" t="s">
        <v>8759</v>
      </c>
      <c r="U3251" s="28" t="str">
        <f>VLOOKUP(N3251,'散件（更新）'!B:G,6,FALSE)</f>
        <v>滚刷组件</v>
      </c>
      <c r="V3251" s="28" t="str">
        <f>VLOOKUP(N3251,'散件（更新）'!B:I,8,FALSE)</f>
        <v>6974950106188</v>
      </c>
    </row>
    <row r="3252" spans="1:22">
      <c r="A3252" s="57">
        <v>46169</v>
      </c>
      <c r="B3252" s="53" t="s">
        <v>4178</v>
      </c>
      <c r="C3252" s="27" t="str">
        <f>VLOOKUP(B3252,'大货清单（不定期按GOMS更新）'!A:H,8,0)</f>
        <v>109-23350501</v>
      </c>
      <c r="D3252" s="27" t="str">
        <f>VLOOKUP(B3252,'大货清单（不定期按GOMS更新）'!A:C,3,0)</f>
        <v>CL2335E-01</v>
      </c>
      <c r="E3252" s="27" t="str">
        <f>VLOOKUP(B3252,'大货清单（不定期按GOMS更新）'!A:H,4,0)</f>
        <v>IT,ES,DE,NL,PL,SE,BE,FR</v>
      </c>
      <c r="F3252" s="27" t="str">
        <f>VLOOKUP(B3252,'大货清单（不定期按GOMS更新）'!A:H,2,0)</f>
        <v>Floor One S7 Pro</v>
      </c>
      <c r="G3252" s="28">
        <f>VLOOKUP(B3252,'大货清单（不定期按GOMS更新）'!A:I,9,FALSE)</f>
        <v>6974950105433</v>
      </c>
      <c r="H3252" s="27" t="str">
        <f>VLOOKUP(B3252,'大货清单（不定期按GOMS更新）'!A:H,7,0)</f>
        <v>Black</v>
      </c>
      <c r="I3252" s="27" t="str">
        <f>VLOOKUP(B3252,'大货清单（不定期按GOMS更新）'!A:F,6,FALSE)</f>
        <v>ACTIVE</v>
      </c>
      <c r="J3252" s="27" t="str">
        <f>VLOOKUP(B3252,'大货清单（不定期按GOMS更新）'!A:K,11,FALSE)</f>
        <v>9.7</v>
      </c>
      <c r="K3252" s="27" t="str">
        <f>VLOOKUP(B3252,'大货清单（不定期按GOMS更新）'!A:N,12,FALSE)</f>
        <v>674</v>
      </c>
      <c r="L3252" s="27" t="str">
        <f>VLOOKUP(B3252,'大货清单（不定期按GOMS更新）'!A:M,13,FALSE)</f>
        <v>332</v>
      </c>
      <c r="M3252" s="27" t="str">
        <f>VLOOKUP(B3252,'大货清单（不定期按GOMS更新）'!A:N,14,FALSE)</f>
        <v>306</v>
      </c>
      <c r="N3252" s="53" t="s">
        <v>2427</v>
      </c>
      <c r="O3252" s="27" t="str">
        <f>IFERROR(VLOOKUP(N3252,'散件迭代（不定期更新）'!C:J,8,FALSE),0)</f>
        <v>A43</v>
      </c>
      <c r="P3252" s="27" t="str">
        <f>IFERROR(VLOOKUP(N3252,'散件（更新）'!B:H,3,FALSE),0)</f>
        <v>/</v>
      </c>
      <c r="Q3252" s="27" t="str">
        <f>VLOOKUP(N3252,'散件（更新）'!B:H,2,FALSE)</f>
        <v>114-22230309</v>
      </c>
      <c r="R3252" s="27" t="str">
        <f>VLOOKUP(N3252,'散件（更新）'!B:H,7,FALSE)</f>
        <v>HEPA Assy</v>
      </c>
      <c r="S3252" s="27" t="str">
        <f>VLOOKUP(N3252,'散件（更新）'!B:E,4,FALSE)</f>
        <v>https://tineco-yxzt.oss-accelerate.aliyuncs.com/20231219/9FWFA110000_1702948014903.png</v>
      </c>
      <c r="T3252" s="27" t="s">
        <v>8759</v>
      </c>
      <c r="U3252" s="28" t="str">
        <f>VLOOKUP(N3252,'散件（更新）'!B:G,6,FALSE)</f>
        <v>前置方形过滤器滤网组件</v>
      </c>
      <c r="V3252" s="28">
        <f>VLOOKUP(N3252,'散件（更新）'!B:I,8,FALSE)</f>
        <v>6974950103217</v>
      </c>
    </row>
    <row r="3253" spans="1:22">
      <c r="A3253" s="57">
        <v>46169</v>
      </c>
      <c r="B3253" s="53" t="s">
        <v>4178</v>
      </c>
      <c r="C3253" s="27" t="str">
        <f>VLOOKUP(B3253,'大货清单（不定期按GOMS更新）'!A:H,8,0)</f>
        <v>109-23350501</v>
      </c>
      <c r="D3253" s="27" t="str">
        <f>VLOOKUP(B3253,'大货清单（不定期按GOMS更新）'!A:C,3,0)</f>
        <v>CL2335E-01</v>
      </c>
      <c r="E3253" s="27" t="str">
        <f>VLOOKUP(B3253,'大货清单（不定期按GOMS更新）'!A:H,4,0)</f>
        <v>IT,ES,DE,NL,PL,SE,BE,FR</v>
      </c>
      <c r="F3253" s="27" t="str">
        <f>VLOOKUP(B3253,'大货清单（不定期按GOMS更新）'!A:H,2,0)</f>
        <v>Floor One S7 Pro</v>
      </c>
      <c r="G3253" s="28">
        <f>VLOOKUP(B3253,'大货清单（不定期按GOMS更新）'!A:I,9,FALSE)</f>
        <v>6974950105433</v>
      </c>
      <c r="H3253" s="27" t="str">
        <f>VLOOKUP(B3253,'大货清单（不定期按GOMS更新）'!A:H,7,0)</f>
        <v>Black</v>
      </c>
      <c r="I3253" s="27" t="str">
        <f>VLOOKUP(B3253,'大货清单（不定期按GOMS更新）'!A:F,6,FALSE)</f>
        <v>ACTIVE</v>
      </c>
      <c r="J3253" s="27" t="str">
        <f>VLOOKUP(B3253,'大货清单（不定期按GOMS更新）'!A:K,11,FALSE)</f>
        <v>9.7</v>
      </c>
      <c r="K3253" s="27" t="str">
        <f>VLOOKUP(B3253,'大货清单（不定期按GOMS更新）'!A:N,12,FALSE)</f>
        <v>674</v>
      </c>
      <c r="L3253" s="27" t="str">
        <f>VLOOKUP(B3253,'大货清单（不定期按GOMS更新）'!A:M,13,FALSE)</f>
        <v>332</v>
      </c>
      <c r="M3253" s="27" t="str">
        <f>VLOOKUP(B3253,'大货清单（不定期按GOMS更新）'!A:N,14,FALSE)</f>
        <v>306</v>
      </c>
      <c r="N3253" s="53" t="s">
        <v>1164</v>
      </c>
      <c r="O3253" s="27">
        <f>IFERROR(VLOOKUP(N3253,'散件迭代（不定期更新）'!C:J,8,FALSE),0)</f>
        <v>0</v>
      </c>
      <c r="P3253" s="27" t="str">
        <f>IFERROR(VLOOKUP(N3253,'散件（更新）'!B:H,3,FALSE),0)</f>
        <v>206-2123-0220</v>
      </c>
      <c r="Q3253" s="27" t="str">
        <f>VLOOKUP(N3253,'散件（更新）'!B:H,2,FALSE)</f>
        <v>114-21230220</v>
      </c>
      <c r="R3253" s="27" t="str">
        <f>VLOOKUP(N3253,'散件（更新）'!B:H,7,FALSE)</f>
        <v>Accessory Holder</v>
      </c>
      <c r="S3253" s="27" t="str">
        <f>VLOOKUP(N3253,'散件（更新）'!B:E,4,FALSE)</f>
        <v>https://tineco-yxzt.oss-accelerate.aliyuncs.com/20231219/9FWHA200000_1702948016019.png</v>
      </c>
      <c r="T3253" s="27" t="s">
        <v>8759</v>
      </c>
      <c r="U3253" s="28" t="str">
        <f>VLOOKUP(N3253,'散件（更新）'!B:G,6,FALSE)</f>
        <v>收纳架组合</v>
      </c>
      <c r="V3253" s="28">
        <f>VLOOKUP(N3253,'散件（更新）'!B:I,8,FALSE)</f>
        <v>6974950101060</v>
      </c>
    </row>
    <row r="3254" spans="1:22">
      <c r="A3254" s="57">
        <v>46169</v>
      </c>
      <c r="B3254" s="53" t="s">
        <v>4178</v>
      </c>
      <c r="C3254" s="27" t="str">
        <f>VLOOKUP(B3254,'大货清单（不定期按GOMS更新）'!A:H,8,0)</f>
        <v>109-23350501</v>
      </c>
      <c r="D3254" s="27" t="str">
        <f>VLOOKUP(B3254,'大货清单（不定期按GOMS更新）'!A:C,3,0)</f>
        <v>CL2335E-01</v>
      </c>
      <c r="E3254" s="27" t="str">
        <f>VLOOKUP(B3254,'大货清单（不定期按GOMS更新）'!A:H,4,0)</f>
        <v>IT,ES,DE,NL,PL,SE,BE,FR</v>
      </c>
      <c r="F3254" s="27" t="str">
        <f>VLOOKUP(B3254,'大货清单（不定期按GOMS更新）'!A:H,2,0)</f>
        <v>Floor One S7 Pro</v>
      </c>
      <c r="G3254" s="28">
        <f>VLOOKUP(B3254,'大货清单（不定期按GOMS更新）'!A:I,9,FALSE)</f>
        <v>6974950105433</v>
      </c>
      <c r="H3254" s="27" t="str">
        <f>VLOOKUP(B3254,'大货清单（不定期按GOMS更新）'!A:H,7,0)</f>
        <v>Black</v>
      </c>
      <c r="I3254" s="27" t="str">
        <f>VLOOKUP(B3254,'大货清单（不定期按GOMS更新）'!A:F,6,FALSE)</f>
        <v>ACTIVE</v>
      </c>
      <c r="J3254" s="27" t="str">
        <f>VLOOKUP(B3254,'大货清单（不定期按GOMS更新）'!A:K,11,FALSE)</f>
        <v>9.7</v>
      </c>
      <c r="K3254" s="27" t="str">
        <f>VLOOKUP(B3254,'大货清单（不定期按GOMS更新）'!A:N,12,FALSE)</f>
        <v>674</v>
      </c>
      <c r="L3254" s="27" t="str">
        <f>VLOOKUP(B3254,'大货清单（不定期按GOMS更新）'!A:M,13,FALSE)</f>
        <v>332</v>
      </c>
      <c r="M3254" s="27" t="str">
        <f>VLOOKUP(B3254,'大货清单（不定期按GOMS更新）'!A:N,14,FALSE)</f>
        <v>306</v>
      </c>
      <c r="N3254" s="53" t="s">
        <v>4247</v>
      </c>
      <c r="O3254" s="27">
        <f>IFERROR(VLOOKUP(N3254,'散件迭代（不定期更新）'!C:J,8,FALSE),0)</f>
        <v>0</v>
      </c>
      <c r="P3254" s="27" t="str">
        <f>IFERROR(VLOOKUP(N3254,'散件（更新）'!B:H,3,FALSE),0)</f>
        <v>/</v>
      </c>
      <c r="Q3254" s="27" t="str">
        <f>VLOOKUP(N3254,'散件（更新）'!B:H,2,FALSE)</f>
        <v>114-23350401</v>
      </c>
      <c r="R3254" s="27" t="str">
        <f>VLOOKUP(N3254,'散件（更新）'!B:H,7,FALSE)</f>
        <v>Charging Base</v>
      </c>
      <c r="S3254" s="27">
        <f>VLOOKUP(N3254,'散件（更新）'!B:E,4,FALSE)</f>
        <v>0</v>
      </c>
      <c r="T3254" s="27" t="s">
        <v>8759</v>
      </c>
      <c r="U3254" s="28" t="str">
        <f>VLOOKUP(N3254,'散件（更新）'!B:G,6,FALSE)</f>
        <v>托盘组件</v>
      </c>
      <c r="V3254" s="28" t="str">
        <f>VLOOKUP(N3254,'散件（更新）'!B:I,8,FALSE)</f>
        <v>6974950106089</v>
      </c>
    </row>
    <row r="3255" spans="1:22">
      <c r="A3255" s="57">
        <v>46169</v>
      </c>
      <c r="B3255" s="53" t="s">
        <v>4178</v>
      </c>
      <c r="C3255" s="27" t="str">
        <f>VLOOKUP(B3255,'大货清单（不定期按GOMS更新）'!A:H,8,0)</f>
        <v>109-23350501</v>
      </c>
      <c r="D3255" s="27" t="str">
        <f>VLOOKUP(B3255,'大货清单（不定期按GOMS更新）'!A:C,3,0)</f>
        <v>CL2335E-01</v>
      </c>
      <c r="E3255" s="27" t="str">
        <f>VLOOKUP(B3255,'大货清单（不定期按GOMS更新）'!A:H,4,0)</f>
        <v>IT,ES,DE,NL,PL,SE,BE,FR</v>
      </c>
      <c r="F3255" s="27" t="str">
        <f>VLOOKUP(B3255,'大货清单（不定期按GOMS更新）'!A:H,2,0)</f>
        <v>Floor One S7 Pro</v>
      </c>
      <c r="G3255" s="28">
        <f>VLOOKUP(B3255,'大货清单（不定期按GOMS更新）'!A:I,9,FALSE)</f>
        <v>6974950105433</v>
      </c>
      <c r="H3255" s="27" t="str">
        <f>VLOOKUP(B3255,'大货清单（不定期按GOMS更新）'!A:H,7,0)</f>
        <v>Black</v>
      </c>
      <c r="I3255" s="27" t="str">
        <f>VLOOKUP(B3255,'大货清单（不定期按GOMS更新）'!A:F,6,FALSE)</f>
        <v>ACTIVE</v>
      </c>
      <c r="J3255" s="27" t="str">
        <f>VLOOKUP(B3255,'大货清单（不定期按GOMS更新）'!A:K,11,FALSE)</f>
        <v>9.7</v>
      </c>
      <c r="K3255" s="27" t="str">
        <f>VLOOKUP(B3255,'大货清单（不定期按GOMS更新）'!A:N,12,FALSE)</f>
        <v>674</v>
      </c>
      <c r="L3255" s="27" t="str">
        <f>VLOOKUP(B3255,'大货清单（不定期按GOMS更新）'!A:M,13,FALSE)</f>
        <v>332</v>
      </c>
      <c r="M3255" s="27" t="str">
        <f>VLOOKUP(B3255,'大货清单（不定期按GOMS更新）'!A:N,14,FALSE)</f>
        <v>306</v>
      </c>
      <c r="N3255" s="53" t="s">
        <v>4359</v>
      </c>
      <c r="O3255" s="27">
        <f>IFERROR(VLOOKUP(N3255,'散件迭代（不定期更新）'!C:J,8,FALSE),0)</f>
        <v>0</v>
      </c>
      <c r="P3255" s="27" t="str">
        <f>IFERROR(VLOOKUP(N3255,'散件（更新）'!B:H,3,FALSE),0)</f>
        <v>/</v>
      </c>
      <c r="Q3255" s="27" t="str">
        <f>VLOOKUP(N3255,'散件（更新）'!B:H,2,FALSE)</f>
        <v>114-23350406</v>
      </c>
      <c r="R3255" s="27" t="str">
        <f>VLOOKUP(N3255,'散件（更新）'!B:H,7,FALSE)</f>
        <v>Battery</v>
      </c>
      <c r="S3255" s="27">
        <f>VLOOKUP(N3255,'散件（更新）'!B:E,4,FALSE)</f>
        <v>0</v>
      </c>
      <c r="T3255" s="27" t="s">
        <v>8759</v>
      </c>
      <c r="U3255" s="28" t="str">
        <f>VLOOKUP(N3255,'散件（更新）'!B:G,6,FALSE)</f>
        <v>电池包组件</v>
      </c>
      <c r="V3255" s="28" t="str">
        <f>VLOOKUP(N3255,'散件（更新）'!B:I,8,FALSE)</f>
        <v>6974950106157</v>
      </c>
    </row>
    <row r="3256" spans="1:22">
      <c r="A3256" s="57">
        <v>46169</v>
      </c>
      <c r="B3256" s="53" t="s">
        <v>4178</v>
      </c>
      <c r="C3256" s="27" t="str">
        <f>VLOOKUP(B3256,'大货清单（不定期按GOMS更新）'!A:H,8,0)</f>
        <v>109-23350501</v>
      </c>
      <c r="D3256" s="27" t="str">
        <f>VLOOKUP(B3256,'大货清单（不定期按GOMS更新）'!A:C,3,0)</f>
        <v>CL2335E-01</v>
      </c>
      <c r="E3256" s="27" t="str">
        <f>VLOOKUP(B3256,'大货清单（不定期按GOMS更新）'!A:H,4,0)</f>
        <v>IT,ES,DE,NL,PL,SE,BE,FR</v>
      </c>
      <c r="F3256" s="27" t="str">
        <f>VLOOKUP(B3256,'大货清单（不定期按GOMS更新）'!A:H,2,0)</f>
        <v>Floor One S7 Pro</v>
      </c>
      <c r="G3256" s="28">
        <f>VLOOKUP(B3256,'大货清单（不定期按GOMS更新）'!A:I,9,FALSE)</f>
        <v>6974950105433</v>
      </c>
      <c r="H3256" s="27" t="str">
        <f>VLOOKUP(B3256,'大货清单（不定期按GOMS更新）'!A:H,7,0)</f>
        <v>Black</v>
      </c>
      <c r="I3256" s="27" t="str">
        <f>VLOOKUP(B3256,'大货清单（不定期按GOMS更新）'!A:F,6,FALSE)</f>
        <v>ACTIVE</v>
      </c>
      <c r="J3256" s="27" t="str">
        <f>VLOOKUP(B3256,'大货清单（不定期按GOMS更新）'!A:K,11,FALSE)</f>
        <v>9.7</v>
      </c>
      <c r="K3256" s="27" t="str">
        <f>VLOOKUP(B3256,'大货清单（不定期按GOMS更新）'!A:N,12,FALSE)</f>
        <v>674</v>
      </c>
      <c r="L3256" s="27" t="str">
        <f>VLOOKUP(B3256,'大货清单（不定期按GOMS更新）'!A:M,13,FALSE)</f>
        <v>332</v>
      </c>
      <c r="M3256" s="27" t="str">
        <f>VLOOKUP(B3256,'大货清单（不定期按GOMS更新）'!A:N,14,FALSE)</f>
        <v>306</v>
      </c>
      <c r="N3256" s="53" t="s">
        <v>1151</v>
      </c>
      <c r="O3256" s="27">
        <f>IFERROR(VLOOKUP(N3256,'散件迭代（不定期更新）'!C:J,8,FALSE),0)</f>
        <v>0</v>
      </c>
      <c r="P3256" s="27" t="str">
        <f>IFERROR(VLOOKUP(N3256,'散件（更新）'!B:H,3,FALSE),0)</f>
        <v>206-2123-0218</v>
      </c>
      <c r="Q3256" s="27" t="str">
        <f>VLOOKUP(N3256,'散件（更新）'!B:H,2,FALSE)</f>
        <v>114-21230218</v>
      </c>
      <c r="R3256" s="27" t="str">
        <f>VLOOKUP(N3256,'散件（更新）'!B:H,7,FALSE)</f>
        <v>Repair Charging Chip</v>
      </c>
      <c r="S3256" s="27" t="str">
        <f>VLOOKUP(N3256,'散件（更新）'!B:E,4,FALSE)</f>
        <v>https://tineco-yxzt.oss-accelerate.aliyuncs.com/20231219/9FWRC200000_1702948019973.png</v>
      </c>
      <c r="T3256" s="27" t="s">
        <v>8759</v>
      </c>
      <c r="U3256" s="28" t="str">
        <f>VLOOKUP(N3256,'散件（更新）'!B:G,6,FALSE)</f>
        <v>托盘充电支架组件</v>
      </c>
      <c r="V3256" s="28">
        <f>VLOOKUP(N3256,'散件（更新）'!B:I,8,FALSE)</f>
        <v>6974950101237</v>
      </c>
    </row>
    <row r="3257" spans="1:22">
      <c r="A3257" s="57">
        <v>46169</v>
      </c>
      <c r="B3257" s="53" t="s">
        <v>4178</v>
      </c>
      <c r="C3257" s="27" t="str">
        <f>VLOOKUP(B3257,'大货清单（不定期按GOMS更新）'!A:H,8,0)</f>
        <v>109-23350501</v>
      </c>
      <c r="D3257" s="27" t="str">
        <f>VLOOKUP(B3257,'大货清单（不定期按GOMS更新）'!A:C,3,0)</f>
        <v>CL2335E-01</v>
      </c>
      <c r="E3257" s="27" t="str">
        <f>VLOOKUP(B3257,'大货清单（不定期按GOMS更新）'!A:H,4,0)</f>
        <v>IT,ES,DE,NL,PL,SE,BE,FR</v>
      </c>
      <c r="F3257" s="27" t="str">
        <f>VLOOKUP(B3257,'大货清单（不定期按GOMS更新）'!A:H,2,0)</f>
        <v>Floor One S7 Pro</v>
      </c>
      <c r="G3257" s="28">
        <f>VLOOKUP(B3257,'大货清单（不定期按GOMS更新）'!A:I,9,FALSE)</f>
        <v>6974950105433</v>
      </c>
      <c r="H3257" s="27" t="str">
        <f>VLOOKUP(B3257,'大货清单（不定期按GOMS更新）'!A:H,7,0)</f>
        <v>Black</v>
      </c>
      <c r="I3257" s="27" t="str">
        <f>VLOOKUP(B3257,'大货清单（不定期按GOMS更新）'!A:F,6,FALSE)</f>
        <v>ACTIVE</v>
      </c>
      <c r="J3257" s="27" t="str">
        <f>VLOOKUP(B3257,'大货清单（不定期按GOMS更新）'!A:K,11,FALSE)</f>
        <v>9.7</v>
      </c>
      <c r="K3257" s="27" t="str">
        <f>VLOOKUP(B3257,'大货清单（不定期按GOMS更新）'!A:N,12,FALSE)</f>
        <v>674</v>
      </c>
      <c r="L3257" s="27" t="str">
        <f>VLOOKUP(B3257,'大货清单（不定期按GOMS更新）'!A:M,13,FALSE)</f>
        <v>332</v>
      </c>
      <c r="M3257" s="27" t="str">
        <f>VLOOKUP(B3257,'大货清单（不定期按GOMS更新）'!A:N,14,FALSE)</f>
        <v>306</v>
      </c>
      <c r="N3257" s="53" t="s">
        <v>4342</v>
      </c>
      <c r="O3257" s="27">
        <f>IFERROR(VLOOKUP(N3257,'散件迭代（不定期更新）'!C:J,8,FALSE),0)</f>
        <v>0</v>
      </c>
      <c r="P3257" s="27" t="str">
        <f>IFERROR(VLOOKUP(N3257,'散件（更新）'!B:H,3,FALSE),0)</f>
        <v>/</v>
      </c>
      <c r="Q3257" s="27" t="str">
        <f>VLOOKUP(N3257,'散件（更新）'!B:H,2,FALSE)</f>
        <v>114-23350402</v>
      </c>
      <c r="R3257" s="27" t="str">
        <f>VLOOKUP(N3257,'散件（更新）'!B:H,7,FALSE)</f>
        <v>Display Screen</v>
      </c>
      <c r="S3257" s="27">
        <f>VLOOKUP(N3257,'散件（更新）'!B:E,4,FALSE)</f>
        <v>0</v>
      </c>
      <c r="T3257" s="27" t="s">
        <v>8759</v>
      </c>
      <c r="U3257" s="28" t="str">
        <f>VLOOKUP(N3257,'散件（更新）'!B:G,6,FALSE)</f>
        <v> LED显示屏组件</v>
      </c>
      <c r="V3257" s="28" t="str">
        <f>VLOOKUP(N3257,'散件（更新）'!B:I,8,FALSE)</f>
        <v>6974950106102</v>
      </c>
    </row>
    <row r="3258" spans="1:22">
      <c r="A3258" s="57">
        <v>46169</v>
      </c>
      <c r="B3258" s="53" t="s">
        <v>4178</v>
      </c>
      <c r="C3258" s="27" t="str">
        <f>VLOOKUP(B3258,'大货清单（不定期按GOMS更新）'!A:H,8,0)</f>
        <v>109-23350501</v>
      </c>
      <c r="D3258" s="27" t="str">
        <f>VLOOKUP(B3258,'大货清单（不定期按GOMS更新）'!A:C,3,0)</f>
        <v>CL2335E-01</v>
      </c>
      <c r="E3258" s="27" t="str">
        <f>VLOOKUP(B3258,'大货清单（不定期按GOMS更新）'!A:H,4,0)</f>
        <v>IT,ES,DE,NL,PL,SE,BE,FR</v>
      </c>
      <c r="F3258" s="27" t="str">
        <f>VLOOKUP(B3258,'大货清单（不定期按GOMS更新）'!A:H,2,0)</f>
        <v>Floor One S7 Pro</v>
      </c>
      <c r="G3258" s="28">
        <f>VLOOKUP(B3258,'大货清单（不定期按GOMS更新）'!A:I,9,FALSE)</f>
        <v>6974950105433</v>
      </c>
      <c r="H3258" s="27" t="str">
        <f>VLOOKUP(B3258,'大货清单（不定期按GOMS更新）'!A:H,7,0)</f>
        <v>Black</v>
      </c>
      <c r="I3258" s="27" t="str">
        <f>VLOOKUP(B3258,'大货清单（不定期按GOMS更新）'!A:F,6,FALSE)</f>
        <v>ACTIVE</v>
      </c>
      <c r="J3258" s="27" t="str">
        <f>VLOOKUP(B3258,'大货清单（不定期按GOMS更新）'!A:K,11,FALSE)</f>
        <v>9.7</v>
      </c>
      <c r="K3258" s="27" t="str">
        <f>VLOOKUP(B3258,'大货清单（不定期按GOMS更新）'!A:N,12,FALSE)</f>
        <v>674</v>
      </c>
      <c r="L3258" s="27" t="str">
        <f>VLOOKUP(B3258,'大货清单（不定期按GOMS更新）'!A:M,13,FALSE)</f>
        <v>332</v>
      </c>
      <c r="M3258" s="27" t="str">
        <f>VLOOKUP(B3258,'大货清单（不定期按GOMS更新）'!A:N,14,FALSE)</f>
        <v>306</v>
      </c>
      <c r="N3258" s="53" t="s">
        <v>4312</v>
      </c>
      <c r="O3258" s="27">
        <f>IFERROR(VLOOKUP(N3258,'散件迭代（不定期更新）'!C:J,8,FALSE),0)</f>
        <v>0</v>
      </c>
      <c r="P3258" s="27" t="str">
        <f>IFERROR(VLOOKUP(N3258,'散件（更新）'!B:H,3,FALSE),0)</f>
        <v>/</v>
      </c>
      <c r="Q3258" s="27" t="str">
        <f>VLOOKUP(N3258,'散件（更新）'!B:H,2,FALSE)</f>
        <v>114-23350602</v>
      </c>
      <c r="R3258" s="27" t="str">
        <f>VLOOKUP(N3258,'散件（更新）'!B:H,7,FALSE)</f>
        <v>plastic part</v>
      </c>
      <c r="S3258" s="27">
        <f>VLOOKUP(N3258,'散件（更新）'!B:E,4,FALSE)</f>
        <v>0</v>
      </c>
      <c r="T3258" s="27" t="s">
        <v>8759</v>
      </c>
      <c r="U3258" s="28" t="str">
        <f>VLOOKUP(N3258,'散件（更新）'!B:G,6,FALSE)</f>
        <v>接水盘组件</v>
      </c>
      <c r="V3258" s="28" t="str">
        <f>VLOOKUP(N3258,'散件（更新）'!B:I,8,FALSE)</f>
        <v>6974950106164</v>
      </c>
    </row>
    <row r="3259" spans="1:22">
      <c r="A3259" s="57">
        <v>46169</v>
      </c>
      <c r="B3259" s="53" t="s">
        <v>4178</v>
      </c>
      <c r="C3259" s="27" t="str">
        <f>VLOOKUP(B3259,'大货清单（不定期按GOMS更新）'!A:H,8,0)</f>
        <v>109-23350501</v>
      </c>
      <c r="D3259" s="27" t="str">
        <f>VLOOKUP(B3259,'大货清单（不定期按GOMS更新）'!A:C,3,0)</f>
        <v>CL2335E-01</v>
      </c>
      <c r="E3259" s="27" t="str">
        <f>VLOOKUP(B3259,'大货清单（不定期按GOMS更新）'!A:H,4,0)</f>
        <v>IT,ES,DE,NL,PL,SE,BE,FR</v>
      </c>
      <c r="F3259" s="27" t="str">
        <f>VLOOKUP(B3259,'大货清单（不定期按GOMS更新）'!A:H,2,0)</f>
        <v>Floor One S7 Pro</v>
      </c>
      <c r="G3259" s="28">
        <f>VLOOKUP(B3259,'大货清单（不定期按GOMS更新）'!A:I,9,FALSE)</f>
        <v>6974950105433</v>
      </c>
      <c r="H3259" s="27" t="str">
        <f>VLOOKUP(B3259,'大货清单（不定期按GOMS更新）'!A:H,7,0)</f>
        <v>Black</v>
      </c>
      <c r="I3259" s="27" t="str">
        <f>VLOOKUP(B3259,'大货清单（不定期按GOMS更新）'!A:F,6,FALSE)</f>
        <v>ACTIVE</v>
      </c>
      <c r="J3259" s="27" t="str">
        <f>VLOOKUP(B3259,'大货清单（不定期按GOMS更新）'!A:K,11,FALSE)</f>
        <v>9.7</v>
      </c>
      <c r="K3259" s="27" t="str">
        <f>VLOOKUP(B3259,'大货清单（不定期按GOMS更新）'!A:N,12,FALSE)</f>
        <v>674</v>
      </c>
      <c r="L3259" s="27" t="str">
        <f>VLOOKUP(B3259,'大货清单（不定期按GOMS更新）'!A:M,13,FALSE)</f>
        <v>332</v>
      </c>
      <c r="M3259" s="27" t="str">
        <f>VLOOKUP(B3259,'大货清单（不定期按GOMS更新）'!A:N,14,FALSE)</f>
        <v>306</v>
      </c>
      <c r="N3259" s="53" t="s">
        <v>1156</v>
      </c>
      <c r="O3259" s="27">
        <f>IFERROR(VLOOKUP(N3259,'散件迭代（不定期更新）'!C:J,8,FALSE),0)</f>
        <v>0</v>
      </c>
      <c r="P3259" s="27" t="str">
        <f>IFERROR(VLOOKUP(N3259,'散件（更新）'!B:H,3,FALSE),0)</f>
        <v>206-2123-0211</v>
      </c>
      <c r="Q3259" s="27" t="str">
        <f>VLOOKUP(N3259,'散件（更新）'!B:H,2,FALSE)</f>
        <v>114-21230211</v>
      </c>
      <c r="R3259" s="27" t="str">
        <f>VLOOKUP(N3259,'散件（更新）'!B:H,7,FALSE)</f>
        <v>Sensor</v>
      </c>
      <c r="S3259" s="27" t="str">
        <f>VLOOKUP(N3259,'散件（更新）'!B:E,4,FALSE)</f>
        <v>https://tineco-yxzt.oss-accelerate.aliyuncs.com/20231219/9FWRI200000_1702948027225.png</v>
      </c>
      <c r="T3259" s="27" t="s">
        <v>8759</v>
      </c>
      <c r="U3259" s="28" t="str">
        <f>VLOOKUP(N3259,'散件（更新）'!B:G,6,FALSE)</f>
        <v>红外脏污传感器板组件</v>
      </c>
      <c r="V3259" s="28">
        <f>VLOOKUP(N3259,'散件（更新）'!B:I,8,FALSE)</f>
        <v>6974950101138</v>
      </c>
    </row>
    <row r="3260" spans="1:22">
      <c r="A3260" s="57">
        <v>46169</v>
      </c>
      <c r="B3260" s="53" t="s">
        <v>4178</v>
      </c>
      <c r="C3260" s="27" t="str">
        <f>VLOOKUP(B3260,'大货清单（不定期按GOMS更新）'!A:H,8,0)</f>
        <v>109-23350501</v>
      </c>
      <c r="D3260" s="27" t="str">
        <f>VLOOKUP(B3260,'大货清单（不定期按GOMS更新）'!A:C,3,0)</f>
        <v>CL2335E-01</v>
      </c>
      <c r="E3260" s="27" t="str">
        <f>VLOOKUP(B3260,'大货清单（不定期按GOMS更新）'!A:H,4,0)</f>
        <v>IT,ES,DE,NL,PL,SE,BE,FR</v>
      </c>
      <c r="F3260" s="27" t="str">
        <f>VLOOKUP(B3260,'大货清单（不定期按GOMS更新）'!A:H,2,0)</f>
        <v>Floor One S7 Pro</v>
      </c>
      <c r="G3260" s="28">
        <f>VLOOKUP(B3260,'大货清单（不定期按GOMS更新）'!A:I,9,FALSE)</f>
        <v>6974950105433</v>
      </c>
      <c r="H3260" s="27" t="str">
        <f>VLOOKUP(B3260,'大货清单（不定期按GOMS更新）'!A:H,7,0)</f>
        <v>Black</v>
      </c>
      <c r="I3260" s="27" t="str">
        <f>VLOOKUP(B3260,'大货清单（不定期按GOMS更新）'!A:F,6,FALSE)</f>
        <v>ACTIVE</v>
      </c>
      <c r="J3260" s="27" t="str">
        <f>VLOOKUP(B3260,'大货清单（不定期按GOMS更新）'!A:K,11,FALSE)</f>
        <v>9.7</v>
      </c>
      <c r="K3260" s="27" t="str">
        <f>VLOOKUP(B3260,'大货清单（不定期按GOMS更新）'!A:N,12,FALSE)</f>
        <v>674</v>
      </c>
      <c r="L3260" s="27" t="str">
        <f>VLOOKUP(B3260,'大货清单（不定期按GOMS更新）'!A:M,13,FALSE)</f>
        <v>332</v>
      </c>
      <c r="M3260" s="27" t="str">
        <f>VLOOKUP(B3260,'大货清单（不定期按GOMS更新）'!A:N,14,FALSE)</f>
        <v>306</v>
      </c>
      <c r="N3260" s="53" t="s">
        <v>4428</v>
      </c>
      <c r="O3260" s="27">
        <f>IFERROR(VLOOKUP(N3260,'散件迭代（不定期更新）'!C:J,8,FALSE),0)</f>
        <v>0</v>
      </c>
      <c r="P3260" s="27" t="str">
        <f>IFERROR(VLOOKUP(N3260,'散件（更新）'!B:H,3,FALSE),0)</f>
        <v>/</v>
      </c>
      <c r="Q3260" s="27" t="str">
        <f>VLOOKUP(N3260,'散件（更新）'!B:H,2,FALSE)</f>
        <v>114-23350403</v>
      </c>
      <c r="R3260" s="27" t="str">
        <f>VLOOKUP(N3260,'散件（更新）'!B:H,7,FALSE)</f>
        <v>Wire</v>
      </c>
      <c r="S3260" s="27">
        <f>VLOOKUP(N3260,'散件（更新）'!B:E,4,FALSE)</f>
        <v>0</v>
      </c>
      <c r="T3260" s="27" t="s">
        <v>8759</v>
      </c>
      <c r="U3260" s="28" t="str">
        <f>VLOOKUP(N3260,'散件（更新）'!B:G,6,FALSE)</f>
        <v>机身充电导线组件</v>
      </c>
      <c r="V3260" s="28" t="str">
        <f>VLOOKUP(N3260,'散件（更新）'!B:I,8,FALSE)</f>
        <v>6974950106119</v>
      </c>
    </row>
    <row r="3261" spans="1:22">
      <c r="A3261" s="57">
        <v>46169</v>
      </c>
      <c r="B3261" s="53" t="s">
        <v>4178</v>
      </c>
      <c r="C3261" s="27" t="str">
        <f>VLOOKUP(B3261,'大货清单（不定期按GOMS更新）'!A:H,8,0)</f>
        <v>109-23350501</v>
      </c>
      <c r="D3261" s="27" t="str">
        <f>VLOOKUP(B3261,'大货清单（不定期按GOMS更新）'!A:C,3,0)</f>
        <v>CL2335E-01</v>
      </c>
      <c r="E3261" s="27" t="str">
        <f>VLOOKUP(B3261,'大货清单（不定期按GOMS更新）'!A:H,4,0)</f>
        <v>IT,ES,DE,NL,PL,SE,BE,FR</v>
      </c>
      <c r="F3261" s="27" t="str">
        <f>VLOOKUP(B3261,'大货清单（不定期按GOMS更新）'!A:H,2,0)</f>
        <v>Floor One S7 Pro</v>
      </c>
      <c r="G3261" s="28">
        <f>VLOOKUP(B3261,'大货清单（不定期按GOMS更新）'!A:I,9,FALSE)</f>
        <v>6974950105433</v>
      </c>
      <c r="H3261" s="27" t="str">
        <f>VLOOKUP(B3261,'大货清单（不定期按GOMS更新）'!A:H,7,0)</f>
        <v>Black</v>
      </c>
      <c r="I3261" s="27" t="str">
        <f>VLOOKUP(B3261,'大货清单（不定期按GOMS更新）'!A:F,6,FALSE)</f>
        <v>ACTIVE</v>
      </c>
      <c r="J3261" s="27" t="str">
        <f>VLOOKUP(B3261,'大货清单（不定期按GOMS更新）'!A:K,11,FALSE)</f>
        <v>9.7</v>
      </c>
      <c r="K3261" s="27" t="str">
        <f>VLOOKUP(B3261,'大货清单（不定期按GOMS更新）'!A:N,12,FALSE)</f>
        <v>674</v>
      </c>
      <c r="L3261" s="27" t="str">
        <f>VLOOKUP(B3261,'大货清单（不定期按GOMS更新）'!A:M,13,FALSE)</f>
        <v>332</v>
      </c>
      <c r="M3261" s="27" t="str">
        <f>VLOOKUP(B3261,'大货清单（不定期按GOMS更新）'!A:N,14,FALSE)</f>
        <v>306</v>
      </c>
      <c r="N3261" s="53" t="s">
        <v>1098</v>
      </c>
      <c r="O3261" s="27">
        <f>IFERROR(VLOOKUP(N3261,'散件迭代（不定期更新）'!C:J,8,FALSE),0)</f>
        <v>0</v>
      </c>
      <c r="P3261" s="27" t="str">
        <f>IFERROR(VLOOKUP(N3261,'散件（更新）'!B:H,3,FALSE),0)</f>
        <v>206-2019-0066</v>
      </c>
      <c r="Q3261" s="27" t="str">
        <f>VLOOKUP(N3261,'散件（更新）'!B:H,2,FALSE)</f>
        <v>114-20190066</v>
      </c>
      <c r="R3261" s="27" t="str">
        <f>VLOOKUP(N3261,'散件（更新）'!B:H,7,FALSE)</f>
        <v>Swich</v>
      </c>
      <c r="S3261" s="27" t="str">
        <f>VLOOKUP(N3261,'散件（更新）'!B:E,4,FALSE)</f>
        <v>https://tineco-yxzt.oss-accelerate.aliyuncs.com/20231219/9FWRK110000_1702948027739.png</v>
      </c>
      <c r="T3261" s="27" t="s">
        <v>8759</v>
      </c>
      <c r="U3261" s="28" t="str">
        <f>VLOOKUP(N3261,'散件（更新）'!B:G,6,FALSE)</f>
        <v>微动开关</v>
      </c>
      <c r="V3261" s="28" t="str">
        <f>VLOOKUP(N3261,'散件（更新）'!B:I,8,FALSE)</f>
        <v>6972200197474</v>
      </c>
    </row>
    <row r="3262" spans="1:22">
      <c r="A3262" s="57">
        <v>46169</v>
      </c>
      <c r="B3262" s="53" t="s">
        <v>4178</v>
      </c>
      <c r="C3262" s="27" t="str">
        <f>VLOOKUP(B3262,'大货清单（不定期按GOMS更新）'!A:H,8,0)</f>
        <v>109-23350501</v>
      </c>
      <c r="D3262" s="27" t="str">
        <f>VLOOKUP(B3262,'大货清单（不定期按GOMS更新）'!A:C,3,0)</f>
        <v>CL2335E-01</v>
      </c>
      <c r="E3262" s="27" t="str">
        <f>VLOOKUP(B3262,'大货清单（不定期按GOMS更新）'!A:H,4,0)</f>
        <v>IT,ES,DE,NL,PL,SE,BE,FR</v>
      </c>
      <c r="F3262" s="27" t="str">
        <f>VLOOKUP(B3262,'大货清单（不定期按GOMS更新）'!A:H,2,0)</f>
        <v>Floor One S7 Pro</v>
      </c>
      <c r="G3262" s="28">
        <f>VLOOKUP(B3262,'大货清单（不定期按GOMS更新）'!A:I,9,FALSE)</f>
        <v>6974950105433</v>
      </c>
      <c r="H3262" s="27" t="str">
        <f>VLOOKUP(B3262,'大货清单（不定期按GOMS更新）'!A:H,7,0)</f>
        <v>Black</v>
      </c>
      <c r="I3262" s="27" t="str">
        <f>VLOOKUP(B3262,'大货清单（不定期按GOMS更新）'!A:F,6,FALSE)</f>
        <v>ACTIVE</v>
      </c>
      <c r="J3262" s="27" t="str">
        <f>VLOOKUP(B3262,'大货清单（不定期按GOMS更新）'!A:K,11,FALSE)</f>
        <v>9.7</v>
      </c>
      <c r="K3262" s="27" t="str">
        <f>VLOOKUP(B3262,'大货清单（不定期按GOMS更新）'!A:N,12,FALSE)</f>
        <v>674</v>
      </c>
      <c r="L3262" s="27" t="str">
        <f>VLOOKUP(B3262,'大货清单（不定期按GOMS更新）'!A:M,13,FALSE)</f>
        <v>332</v>
      </c>
      <c r="M3262" s="27" t="str">
        <f>VLOOKUP(B3262,'大货清单（不定期按GOMS更新）'!A:N,14,FALSE)</f>
        <v>306</v>
      </c>
      <c r="N3262" s="53" t="s">
        <v>4138</v>
      </c>
      <c r="O3262" s="27">
        <f>IFERROR(VLOOKUP(N3262,'散件迭代（不定期更新）'!C:J,8,FALSE),0)</f>
        <v>0</v>
      </c>
      <c r="P3262" s="27" t="str">
        <f>IFERROR(VLOOKUP(N3262,'散件（更新）'!B:H,3,FALSE),0)</f>
        <v>/</v>
      </c>
      <c r="Q3262" s="27" t="str">
        <f>VLOOKUP(N3262,'散件（更新）'!B:H,2,FALSE)</f>
        <v>114-23710009</v>
      </c>
      <c r="R3262" s="27" t="str">
        <f>VLOOKUP(N3262,'散件（更新）'!B:H,7,FALSE)</f>
        <v>Motor</v>
      </c>
      <c r="S3262" s="27" t="str">
        <f>VLOOKUP(N3262,'散件（更新）'!B:E,4,FALSE)</f>
        <v>https://tineco-yxzt.oss-accelerate.aliyuncs.com/20240131/zhudianji+mifengquan_1706695142695.jpeg</v>
      </c>
      <c r="T3262" s="27" t="s">
        <v>8759</v>
      </c>
      <c r="U3262" s="28" t="str">
        <f>VLOOKUP(N3262,'散件（更新）'!B:G,6,FALSE)</f>
        <v>主电机+密封圈</v>
      </c>
      <c r="V3262" s="28">
        <f>VLOOKUP(N3262,'散件（更新）'!B:I,8,FALSE)</f>
        <v>6974950106034</v>
      </c>
    </row>
    <row r="3263" spans="1:22">
      <c r="A3263" s="57">
        <v>46169</v>
      </c>
      <c r="B3263" s="53" t="s">
        <v>4178</v>
      </c>
      <c r="C3263" s="27" t="str">
        <f>VLOOKUP(B3263,'大货清单（不定期按GOMS更新）'!A:H,8,0)</f>
        <v>109-23350501</v>
      </c>
      <c r="D3263" s="27" t="str">
        <f>VLOOKUP(B3263,'大货清单（不定期按GOMS更新）'!A:C,3,0)</f>
        <v>CL2335E-01</v>
      </c>
      <c r="E3263" s="27" t="str">
        <f>VLOOKUP(B3263,'大货清单（不定期按GOMS更新）'!A:H,4,0)</f>
        <v>IT,ES,DE,NL,PL,SE,BE,FR</v>
      </c>
      <c r="F3263" s="27" t="str">
        <f>VLOOKUP(B3263,'大货清单（不定期按GOMS更新）'!A:H,2,0)</f>
        <v>Floor One S7 Pro</v>
      </c>
      <c r="G3263" s="28">
        <f>VLOOKUP(B3263,'大货清单（不定期按GOMS更新）'!A:I,9,FALSE)</f>
        <v>6974950105433</v>
      </c>
      <c r="H3263" s="27" t="str">
        <f>VLOOKUP(B3263,'大货清单（不定期按GOMS更新）'!A:H,7,0)</f>
        <v>Black</v>
      </c>
      <c r="I3263" s="27" t="str">
        <f>VLOOKUP(B3263,'大货清单（不定期按GOMS更新）'!A:F,6,FALSE)</f>
        <v>ACTIVE</v>
      </c>
      <c r="J3263" s="27" t="str">
        <f>VLOOKUP(B3263,'大货清单（不定期按GOMS更新）'!A:K,11,FALSE)</f>
        <v>9.7</v>
      </c>
      <c r="K3263" s="27" t="str">
        <f>VLOOKUP(B3263,'大货清单（不定期按GOMS更新）'!A:N,12,FALSE)</f>
        <v>674</v>
      </c>
      <c r="L3263" s="27" t="str">
        <f>VLOOKUP(B3263,'大货清单（不定期按GOMS更新）'!A:M,13,FALSE)</f>
        <v>332</v>
      </c>
      <c r="M3263" s="27" t="str">
        <f>VLOOKUP(B3263,'大货清单（不定期按GOMS更新）'!A:N,14,FALSE)</f>
        <v>306</v>
      </c>
      <c r="N3263" s="53" t="s">
        <v>4363</v>
      </c>
      <c r="O3263" s="27" t="str">
        <f>IFERROR(VLOOKUP(N3263,'散件迭代（不定期更新）'!C:J,8,FALSE),0)</f>
        <v>A50</v>
      </c>
      <c r="P3263" s="27" t="str">
        <f>IFERROR(VLOOKUP(N3263,'散件（更新）'!B:H,3,FALSE),0)</f>
        <v>/</v>
      </c>
      <c r="Q3263" s="27" t="str">
        <f>VLOOKUP(N3263,'散件（更新）'!B:H,2,FALSE)</f>
        <v>114-23350407</v>
      </c>
      <c r="R3263" s="27" t="str">
        <f>VLOOKUP(N3263,'散件（更新）'!B:H,7,FALSE)</f>
        <v>Motor</v>
      </c>
      <c r="S3263" s="27" t="str">
        <f>VLOOKUP(N3263,'散件（更新）'!B:E,4,FALSE)</f>
        <v>https://tineco-yxzt.oss-accelerate.aliyuncs.com/20250519/gunshuadianjichilunxiangzujian_1747648367180.jpg</v>
      </c>
      <c r="T3263" s="27" t="s">
        <v>8759</v>
      </c>
      <c r="U3263" s="28" t="str">
        <f>VLOOKUP(N3263,'散件（更新）'!B:G,6,FALSE)</f>
        <v>有刷电机齿轮箱组件</v>
      </c>
      <c r="V3263" s="28" t="str">
        <f>VLOOKUP(N3263,'散件（更新）'!B:I,8,FALSE)</f>
        <v>6974950106171</v>
      </c>
    </row>
    <row r="3264" spans="1:22">
      <c r="A3264" s="57">
        <v>46169</v>
      </c>
      <c r="B3264" s="53" t="s">
        <v>4178</v>
      </c>
      <c r="C3264" s="27" t="str">
        <f>VLOOKUP(B3264,'大货清单（不定期按GOMS更新）'!A:H,8,0)</f>
        <v>109-23350501</v>
      </c>
      <c r="D3264" s="27" t="str">
        <f>VLOOKUP(B3264,'大货清单（不定期按GOMS更新）'!A:C,3,0)</f>
        <v>CL2335E-01</v>
      </c>
      <c r="E3264" s="27" t="str">
        <f>VLOOKUP(B3264,'大货清单（不定期按GOMS更新）'!A:H,4,0)</f>
        <v>IT,ES,DE,NL,PL,SE,BE,FR</v>
      </c>
      <c r="F3264" s="27" t="str">
        <f>VLOOKUP(B3264,'大货清单（不定期按GOMS更新）'!A:H,2,0)</f>
        <v>Floor One S7 Pro</v>
      </c>
      <c r="G3264" s="28">
        <f>VLOOKUP(B3264,'大货清单（不定期按GOMS更新）'!A:I,9,FALSE)</f>
        <v>6974950105433</v>
      </c>
      <c r="H3264" s="27" t="str">
        <f>VLOOKUP(B3264,'大货清单（不定期按GOMS更新）'!A:H,7,0)</f>
        <v>Black</v>
      </c>
      <c r="I3264" s="27" t="str">
        <f>VLOOKUP(B3264,'大货清单（不定期按GOMS更新）'!A:F,6,FALSE)</f>
        <v>ACTIVE</v>
      </c>
      <c r="J3264" s="27" t="str">
        <f>VLOOKUP(B3264,'大货清单（不定期按GOMS更新）'!A:K,11,FALSE)</f>
        <v>9.7</v>
      </c>
      <c r="K3264" s="27" t="str">
        <f>VLOOKUP(B3264,'大货清单（不定期按GOMS更新）'!A:N,12,FALSE)</f>
        <v>674</v>
      </c>
      <c r="L3264" s="27" t="str">
        <f>VLOOKUP(B3264,'大货清单（不定期按GOMS更新）'!A:M,13,FALSE)</f>
        <v>332</v>
      </c>
      <c r="M3264" s="27" t="str">
        <f>VLOOKUP(B3264,'大货清单（不定期按GOMS更新）'!A:N,14,FALSE)</f>
        <v>306</v>
      </c>
      <c r="N3264" s="53" t="s">
        <v>1147</v>
      </c>
      <c r="O3264" s="27">
        <f>IFERROR(VLOOKUP(N3264,'散件迭代（不定期更新）'!C:J,8,FALSE),0)</f>
        <v>0</v>
      </c>
      <c r="P3264" s="27" t="str">
        <f>IFERROR(VLOOKUP(N3264,'散件（更新）'!B:H,3,FALSE),0)</f>
        <v>206-2123-0225</v>
      </c>
      <c r="Q3264" s="27" t="str">
        <f>VLOOKUP(N3264,'散件（更新）'!B:H,2,FALSE)</f>
        <v>114-21230225</v>
      </c>
      <c r="R3264" s="27" t="str">
        <f>VLOOKUP(N3264,'散件（更新）'!B:H,7,FALSE)</f>
        <v>PCBA</v>
      </c>
      <c r="S3264" s="27">
        <f>VLOOKUP(N3264,'散件（更新）'!B:E,4,FALSE)</f>
        <v>0</v>
      </c>
      <c r="T3264" s="27" t="s">
        <v>8759</v>
      </c>
      <c r="U3264" s="28" t="str">
        <f>VLOOKUP(N3264,'散件（更新）'!B:G,6,FALSE)</f>
        <v>LED灯板组件</v>
      </c>
      <c r="V3264" s="28">
        <f>VLOOKUP(N3264,'散件（更新）'!B:I,8,FALSE)</f>
        <v>6974950101190</v>
      </c>
    </row>
    <row r="3265" spans="1:22">
      <c r="A3265" s="57">
        <v>46169</v>
      </c>
      <c r="B3265" s="53" t="s">
        <v>4178</v>
      </c>
      <c r="C3265" s="27" t="str">
        <f>VLOOKUP(B3265,'大货清单（不定期按GOMS更新）'!A:H,8,0)</f>
        <v>109-23350501</v>
      </c>
      <c r="D3265" s="27" t="str">
        <f>VLOOKUP(B3265,'大货清单（不定期按GOMS更新）'!A:C,3,0)</f>
        <v>CL2335E-01</v>
      </c>
      <c r="E3265" s="27" t="str">
        <f>VLOOKUP(B3265,'大货清单（不定期按GOMS更新）'!A:H,4,0)</f>
        <v>IT,ES,DE,NL,PL,SE,BE,FR</v>
      </c>
      <c r="F3265" s="27" t="str">
        <f>VLOOKUP(B3265,'大货清单（不定期按GOMS更新）'!A:H,2,0)</f>
        <v>Floor One S7 Pro</v>
      </c>
      <c r="G3265" s="28">
        <f>VLOOKUP(B3265,'大货清单（不定期按GOMS更新）'!A:I,9,FALSE)</f>
        <v>6974950105433</v>
      </c>
      <c r="H3265" s="27" t="str">
        <f>VLOOKUP(B3265,'大货清单（不定期按GOMS更新）'!A:H,7,0)</f>
        <v>Black</v>
      </c>
      <c r="I3265" s="27" t="str">
        <f>VLOOKUP(B3265,'大货清单（不定期按GOMS更新）'!A:F,6,FALSE)</f>
        <v>ACTIVE</v>
      </c>
      <c r="J3265" s="27" t="str">
        <f>VLOOKUP(B3265,'大货清单（不定期按GOMS更新）'!A:K,11,FALSE)</f>
        <v>9.7</v>
      </c>
      <c r="K3265" s="27" t="str">
        <f>VLOOKUP(B3265,'大货清单（不定期按GOMS更新）'!A:N,12,FALSE)</f>
        <v>674</v>
      </c>
      <c r="L3265" s="27" t="str">
        <f>VLOOKUP(B3265,'大货清单（不定期按GOMS更新）'!A:M,13,FALSE)</f>
        <v>332</v>
      </c>
      <c r="M3265" s="27" t="str">
        <f>VLOOKUP(B3265,'大货清单（不定期按GOMS更新）'!A:N,14,FALSE)</f>
        <v>306</v>
      </c>
      <c r="N3265" s="53" t="s">
        <v>4341</v>
      </c>
      <c r="O3265" s="27">
        <f>IFERROR(VLOOKUP(N3265,'散件迭代（不定期更新）'!C:J,8,FALSE),0)</f>
        <v>0</v>
      </c>
      <c r="P3265" s="27" t="str">
        <f>IFERROR(VLOOKUP(N3265,'散件（更新）'!B:H,3,FALSE),0)</f>
        <v>/</v>
      </c>
      <c r="Q3265" s="27" t="str">
        <f>VLOOKUP(N3265,'散件（更新）'!B:H,2,FALSE)</f>
        <v>114-23350404</v>
      </c>
      <c r="R3265" s="27" t="str">
        <f>VLOOKUP(N3265,'散件（更新）'!B:H,7,FALSE)</f>
        <v>PCBA</v>
      </c>
      <c r="S3265" s="27">
        <f>VLOOKUP(N3265,'散件（更新）'!B:E,4,FALSE)</f>
        <v>0</v>
      </c>
      <c r="T3265" s="27" t="s">
        <v>8759</v>
      </c>
      <c r="U3265" s="28" t="str">
        <f>VLOOKUP(N3265,'散件（更新）'!B:G,6,FALSE)</f>
        <v>机身主控板组件(普通款）</v>
      </c>
      <c r="V3265" s="28" t="str">
        <f>VLOOKUP(N3265,'散件（更新）'!B:I,8,FALSE)</f>
        <v>6974950106133</v>
      </c>
    </row>
    <row r="3266" spans="1:22">
      <c r="A3266" s="57">
        <v>46169</v>
      </c>
      <c r="B3266" s="53" t="s">
        <v>4178</v>
      </c>
      <c r="C3266" s="27" t="str">
        <f>VLOOKUP(B3266,'大货清单（不定期按GOMS更新）'!A:H,8,0)</f>
        <v>109-23350501</v>
      </c>
      <c r="D3266" s="27" t="str">
        <f>VLOOKUP(B3266,'大货清单（不定期按GOMS更新）'!A:C,3,0)</f>
        <v>CL2335E-01</v>
      </c>
      <c r="E3266" s="27" t="str">
        <f>VLOOKUP(B3266,'大货清单（不定期按GOMS更新）'!A:H,4,0)</f>
        <v>IT,ES,DE,NL,PL,SE,BE,FR</v>
      </c>
      <c r="F3266" s="27" t="str">
        <f>VLOOKUP(B3266,'大货清单（不定期按GOMS更新）'!A:H,2,0)</f>
        <v>Floor One S7 Pro</v>
      </c>
      <c r="G3266" s="28">
        <f>VLOOKUP(B3266,'大货清单（不定期按GOMS更新）'!A:I,9,FALSE)</f>
        <v>6974950105433</v>
      </c>
      <c r="H3266" s="27" t="str">
        <f>VLOOKUP(B3266,'大货清单（不定期按GOMS更新）'!A:H,7,0)</f>
        <v>Black</v>
      </c>
      <c r="I3266" s="27" t="str">
        <f>VLOOKUP(B3266,'大货清单（不定期按GOMS更新）'!A:F,6,FALSE)</f>
        <v>ACTIVE</v>
      </c>
      <c r="J3266" s="27" t="str">
        <f>VLOOKUP(B3266,'大货清单（不定期按GOMS更新）'!A:K,11,FALSE)</f>
        <v>9.7</v>
      </c>
      <c r="K3266" s="27" t="str">
        <f>VLOOKUP(B3266,'大货清单（不定期按GOMS更新）'!A:N,12,FALSE)</f>
        <v>674</v>
      </c>
      <c r="L3266" s="27" t="str">
        <f>VLOOKUP(B3266,'大货清单（不定期按GOMS更新）'!A:M,13,FALSE)</f>
        <v>332</v>
      </c>
      <c r="M3266" s="27" t="str">
        <f>VLOOKUP(B3266,'大货清单（不定期按GOMS更新）'!A:N,14,FALSE)</f>
        <v>306</v>
      </c>
      <c r="N3266" s="53" t="s">
        <v>4082</v>
      </c>
      <c r="O3266" s="27">
        <f>IFERROR(VLOOKUP(N3266,'散件迭代（不定期更新）'!C:J,8,FALSE),0)</f>
        <v>0</v>
      </c>
      <c r="P3266" s="27" t="str">
        <f>IFERROR(VLOOKUP(N3266,'散件（更新）'!B:H,3,FALSE),0)</f>
        <v>/</v>
      </c>
      <c r="Q3266" s="27" t="str">
        <f>VLOOKUP(N3266,'散件（更新）'!B:H,2,FALSE)</f>
        <v>114-23350405</v>
      </c>
      <c r="R3266" s="27" t="str">
        <f>VLOOKUP(N3266,'散件（更新）'!B:H,7,FALSE)</f>
        <v>PCBA</v>
      </c>
      <c r="S3266" s="27">
        <f>VLOOKUP(N3266,'散件（更新）'!B:E,4,FALSE)</f>
        <v>0</v>
      </c>
      <c r="T3266" s="27" t="s">
        <v>8759</v>
      </c>
      <c r="U3266" s="28" t="str">
        <f>VLOOKUP(N3266,'散件（更新）'!B:G,6,FALSE)</f>
        <v>地刷主控板组件</v>
      </c>
      <c r="V3266" s="28" t="str">
        <f>VLOOKUP(N3266,'散件（更新）'!B:I,8,FALSE)</f>
        <v>6974950106140</v>
      </c>
    </row>
    <row r="3267" spans="1:22">
      <c r="A3267" s="57">
        <v>46169</v>
      </c>
      <c r="B3267" s="53" t="s">
        <v>4178</v>
      </c>
      <c r="C3267" s="27" t="str">
        <f>VLOOKUP(B3267,'大货清单（不定期按GOMS更新）'!A:H,8,0)</f>
        <v>109-23350501</v>
      </c>
      <c r="D3267" s="27" t="str">
        <f>VLOOKUP(B3267,'大货清单（不定期按GOMS更新）'!A:C,3,0)</f>
        <v>CL2335E-01</v>
      </c>
      <c r="E3267" s="27" t="str">
        <f>VLOOKUP(B3267,'大货清单（不定期按GOMS更新）'!A:H,4,0)</f>
        <v>IT,ES,DE,NL,PL,SE,BE,FR</v>
      </c>
      <c r="F3267" s="27" t="str">
        <f>VLOOKUP(B3267,'大货清单（不定期按GOMS更新）'!A:H,2,0)</f>
        <v>Floor One S7 Pro</v>
      </c>
      <c r="G3267" s="28">
        <f>VLOOKUP(B3267,'大货清单（不定期按GOMS更新）'!A:I,9,FALSE)</f>
        <v>6974950105433</v>
      </c>
      <c r="H3267" s="27" t="str">
        <f>VLOOKUP(B3267,'大货清单（不定期按GOMS更新）'!A:H,7,0)</f>
        <v>Black</v>
      </c>
      <c r="I3267" s="27" t="str">
        <f>VLOOKUP(B3267,'大货清单（不定期按GOMS更新）'!A:F,6,FALSE)</f>
        <v>ACTIVE</v>
      </c>
      <c r="J3267" s="27" t="str">
        <f>VLOOKUP(B3267,'大货清单（不定期按GOMS更新）'!A:K,11,FALSE)</f>
        <v>9.7</v>
      </c>
      <c r="K3267" s="27" t="str">
        <f>VLOOKUP(B3267,'大货清单（不定期按GOMS更新）'!A:N,12,FALSE)</f>
        <v>674</v>
      </c>
      <c r="L3267" s="27" t="str">
        <f>VLOOKUP(B3267,'大货清单（不定期按GOMS更新）'!A:M,13,FALSE)</f>
        <v>332</v>
      </c>
      <c r="M3267" s="27" t="str">
        <f>VLOOKUP(B3267,'大货清单（不定期按GOMS更新）'!A:N,14,FALSE)</f>
        <v>306</v>
      </c>
      <c r="N3267" s="53" t="s">
        <v>770</v>
      </c>
      <c r="O3267" s="27">
        <f>IFERROR(VLOOKUP(N3267,'散件迭代（不定期更新）'!C:J,8,FALSE),0)</f>
        <v>0</v>
      </c>
      <c r="P3267" s="27" t="str">
        <f>IFERROR(VLOOKUP(N3267,'散件（更新）'!B:H,3,FALSE),0)</f>
        <v>206-2019-0114</v>
      </c>
      <c r="Q3267" s="27" t="str">
        <f>VLOOKUP(N3267,'散件（更新）'!B:H,2,FALSE)</f>
        <v>114-20190114</v>
      </c>
      <c r="R3267" s="27" t="str">
        <f>VLOOKUP(N3267,'散件（更新）'!B:H,7,FALSE)</f>
        <v>Sensor</v>
      </c>
      <c r="S3267" s="27" t="str">
        <f>VLOOKUP(N3267,'散件（更新）'!B:E,4,FALSE)</f>
        <v>https://tineco-yxzt.oss-accelerate.aliyuncs.com/20240701/2019guangdian_1719817775917.png</v>
      </c>
      <c r="T3267" s="27" t="s">
        <v>8759</v>
      </c>
      <c r="U3267" s="28" t="str">
        <f>VLOOKUP(N3267,'散件（更新）'!B:G,6,FALSE)</f>
        <v>光电液位传感器</v>
      </c>
      <c r="V3267" s="28" t="str">
        <f>VLOOKUP(N3267,'散件（更新）'!B:I,8,FALSE)</f>
        <v>6972200197023</v>
      </c>
    </row>
    <row r="3268" spans="1:22">
      <c r="A3268" s="57">
        <v>46169</v>
      </c>
      <c r="B3268" s="53" t="s">
        <v>4178</v>
      </c>
      <c r="C3268" s="27" t="str">
        <f>VLOOKUP(B3268,'大货清单（不定期按GOMS更新）'!A:H,8,0)</f>
        <v>109-23350501</v>
      </c>
      <c r="D3268" s="27" t="str">
        <f>VLOOKUP(B3268,'大货清单（不定期按GOMS更新）'!A:C,3,0)</f>
        <v>CL2335E-01</v>
      </c>
      <c r="E3268" s="27" t="str">
        <f>VLOOKUP(B3268,'大货清单（不定期按GOMS更新）'!A:H,4,0)</f>
        <v>IT,ES,DE,NL,PL,SE,BE,FR</v>
      </c>
      <c r="F3268" s="27" t="str">
        <f>VLOOKUP(B3268,'大货清单（不定期按GOMS更新）'!A:H,2,0)</f>
        <v>Floor One S7 Pro</v>
      </c>
      <c r="G3268" s="28">
        <f>VLOOKUP(B3268,'大货清单（不定期按GOMS更新）'!A:I,9,FALSE)</f>
        <v>6974950105433</v>
      </c>
      <c r="H3268" s="27" t="str">
        <f>VLOOKUP(B3268,'大货清单（不定期按GOMS更新）'!A:H,7,0)</f>
        <v>Black</v>
      </c>
      <c r="I3268" s="27" t="str">
        <f>VLOOKUP(B3268,'大货清单（不定期按GOMS更新）'!A:F,6,FALSE)</f>
        <v>ACTIVE</v>
      </c>
      <c r="J3268" s="27" t="str">
        <f>VLOOKUP(B3268,'大货清单（不定期按GOMS更新）'!A:K,11,FALSE)</f>
        <v>9.7</v>
      </c>
      <c r="K3268" s="27" t="str">
        <f>VLOOKUP(B3268,'大货清单（不定期按GOMS更新）'!A:N,12,FALSE)</f>
        <v>674</v>
      </c>
      <c r="L3268" s="27" t="str">
        <f>VLOOKUP(B3268,'大货清单（不定期按GOMS更新）'!A:M,13,FALSE)</f>
        <v>332</v>
      </c>
      <c r="M3268" s="27" t="str">
        <f>VLOOKUP(B3268,'大货清单（不定期按GOMS更新）'!A:N,14,FALSE)</f>
        <v>306</v>
      </c>
      <c r="N3268" s="53" t="s">
        <v>3787</v>
      </c>
      <c r="O3268" s="27">
        <f>IFERROR(VLOOKUP(N3268,'散件迭代（不定期更新）'!C:J,8,FALSE),0)</f>
        <v>0</v>
      </c>
      <c r="P3268" s="27" t="str">
        <f>IFERROR(VLOOKUP(N3268,'散件（更新）'!B:H,3,FALSE),0)</f>
        <v>/</v>
      </c>
      <c r="Q3268" s="27" t="str">
        <f>VLOOKUP(N3268,'散件（更新）'!B:H,2,FALSE)</f>
        <v>114-22200106</v>
      </c>
      <c r="R3268" s="27" t="str">
        <f>VLOOKUP(N3268,'散件（更新）'!B:H,7,FALSE)</f>
        <v>Pump</v>
      </c>
      <c r="S3268" s="27" t="str">
        <f>VLOOKUP(N3268,'散件（更新）'!B:E,4,FALSE)</f>
        <v>https://tineco-yxzt.oss-accelerate.aliyuncs.com/20231219/9FWRU250000_1702948034950.png</v>
      </c>
      <c r="T3268" s="27" t="s">
        <v>8759</v>
      </c>
      <c r="U3268" s="28" t="str">
        <f>VLOOKUP(N3268,'散件（更新）'!B:G,6,FALSE)</f>
        <v>蠕动泵组件</v>
      </c>
      <c r="V3268" s="28">
        <f>VLOOKUP(N3268,'散件（更新）'!B:I,8,FALSE)</f>
        <v>6974950103910</v>
      </c>
    </row>
    <row r="3269" spans="1:22">
      <c r="A3269" s="57">
        <v>46169</v>
      </c>
      <c r="B3269" s="53" t="s">
        <v>4178</v>
      </c>
      <c r="C3269" s="27" t="str">
        <f>VLOOKUP(B3269,'大货清单（不定期按GOMS更新）'!A:H,8,0)</f>
        <v>109-23350501</v>
      </c>
      <c r="D3269" s="27" t="str">
        <f>VLOOKUP(B3269,'大货清单（不定期按GOMS更新）'!A:C,3,0)</f>
        <v>CL2335E-01</v>
      </c>
      <c r="E3269" s="27" t="str">
        <f>VLOOKUP(B3269,'大货清单（不定期按GOMS更新）'!A:H,4,0)</f>
        <v>IT,ES,DE,NL,PL,SE,BE,FR</v>
      </c>
      <c r="F3269" s="27" t="str">
        <f>VLOOKUP(B3269,'大货清单（不定期按GOMS更新）'!A:H,2,0)</f>
        <v>Floor One S7 Pro</v>
      </c>
      <c r="G3269" s="28">
        <f>VLOOKUP(B3269,'大货清单（不定期按GOMS更新）'!A:I,9,FALSE)</f>
        <v>6974950105433</v>
      </c>
      <c r="H3269" s="27" t="str">
        <f>VLOOKUP(B3269,'大货清单（不定期按GOMS更新）'!A:H,7,0)</f>
        <v>Black</v>
      </c>
      <c r="I3269" s="27" t="str">
        <f>VLOOKUP(B3269,'大货清单（不定期按GOMS更新）'!A:F,6,FALSE)</f>
        <v>ACTIVE</v>
      </c>
      <c r="J3269" s="27" t="str">
        <f>VLOOKUP(B3269,'大货清单（不定期按GOMS更新）'!A:K,11,FALSE)</f>
        <v>9.7</v>
      </c>
      <c r="K3269" s="27" t="str">
        <f>VLOOKUP(B3269,'大货清单（不定期按GOMS更新）'!A:N,12,FALSE)</f>
        <v>674</v>
      </c>
      <c r="L3269" s="27" t="str">
        <f>VLOOKUP(B3269,'大货清单（不定期按GOMS更新）'!A:M,13,FALSE)</f>
        <v>332</v>
      </c>
      <c r="M3269" s="27" t="str">
        <f>VLOOKUP(B3269,'大货清单（不定期按GOMS更新）'!A:N,14,FALSE)</f>
        <v>306</v>
      </c>
      <c r="N3269" s="53" t="s">
        <v>3794</v>
      </c>
      <c r="O3269" s="27">
        <f>IFERROR(VLOOKUP(N3269,'散件迭代（不定期更新）'!C:J,8,FALSE),0)</f>
        <v>0</v>
      </c>
      <c r="P3269" s="27" t="str">
        <f>IFERROR(VLOOKUP(N3269,'散件（更新）'!B:H,3,FALSE),0)</f>
        <v>/</v>
      </c>
      <c r="Q3269" s="27" t="str">
        <f>VLOOKUP(N3269,'散件（更新）'!B:H,2,FALSE)</f>
        <v>114-22200103</v>
      </c>
      <c r="R3269" s="27" t="str">
        <f>VLOOKUP(N3269,'散件（更新）'!B:H,7,FALSE)</f>
        <v>Repair Wheel</v>
      </c>
      <c r="S3269" s="27" t="str">
        <f>VLOOKUP(N3269,'散件（更新）'!B:E,4,FALSE)</f>
        <v>https://tineco-yxzt.oss-accelerate.aliyuncs.com/20231219/9FWRW250000_1702948035109.png</v>
      </c>
      <c r="T3269" s="27" t="s">
        <v>8759</v>
      </c>
      <c r="U3269" s="28" t="str">
        <f>VLOOKUP(N3269,'散件（更新）'!B:G,6,FALSE)</f>
        <v>大轮组件</v>
      </c>
      <c r="V3269" s="28">
        <f>VLOOKUP(N3269,'散件（更新）'!B:I,8,FALSE)</f>
        <v>6974950103880</v>
      </c>
    </row>
    <row r="3270" spans="1:22">
      <c r="A3270" s="57">
        <v>46169</v>
      </c>
      <c r="B3270" s="53" t="s">
        <v>4178</v>
      </c>
      <c r="C3270" s="27" t="str">
        <f>VLOOKUP(B3270,'大货清单（不定期按GOMS更新）'!A:H,8,0)</f>
        <v>109-23350501</v>
      </c>
      <c r="D3270" s="27" t="str">
        <f>VLOOKUP(B3270,'大货清单（不定期按GOMS更新）'!A:C,3,0)</f>
        <v>CL2335E-01</v>
      </c>
      <c r="E3270" s="27" t="str">
        <f>VLOOKUP(B3270,'大货清单（不定期按GOMS更新）'!A:H,4,0)</f>
        <v>IT,ES,DE,NL,PL,SE,BE,FR</v>
      </c>
      <c r="F3270" s="27" t="str">
        <f>VLOOKUP(B3270,'大货清单（不定期按GOMS更新）'!A:H,2,0)</f>
        <v>Floor One S7 Pro</v>
      </c>
      <c r="G3270" s="28">
        <f>VLOOKUP(B3270,'大货清单（不定期按GOMS更新）'!A:I,9,FALSE)</f>
        <v>6974950105433</v>
      </c>
      <c r="H3270" s="27" t="str">
        <f>VLOOKUP(B3270,'大货清单（不定期按GOMS更新）'!A:H,7,0)</f>
        <v>Black</v>
      </c>
      <c r="I3270" s="27" t="str">
        <f>VLOOKUP(B3270,'大货清单（不定期按GOMS更新）'!A:F,6,FALSE)</f>
        <v>ACTIVE</v>
      </c>
      <c r="J3270" s="27" t="str">
        <f>VLOOKUP(B3270,'大货清单（不定期按GOMS更新）'!A:K,11,FALSE)</f>
        <v>9.7</v>
      </c>
      <c r="K3270" s="27" t="str">
        <f>VLOOKUP(B3270,'大货清单（不定期按GOMS更新）'!A:N,12,FALSE)</f>
        <v>674</v>
      </c>
      <c r="L3270" s="27" t="str">
        <f>VLOOKUP(B3270,'大货清单（不定期按GOMS更新）'!A:M,13,FALSE)</f>
        <v>332</v>
      </c>
      <c r="M3270" s="27" t="str">
        <f>VLOOKUP(B3270,'大货清单（不定期按GOMS更新）'!A:N,14,FALSE)</f>
        <v>306</v>
      </c>
      <c r="N3270" s="53" t="s">
        <v>1043</v>
      </c>
      <c r="O3270" s="27" t="str">
        <f>IFERROR(VLOOKUP(N3270,'散件迭代（不定期更新）'!C:J,8,FALSE),0)</f>
        <v>A22</v>
      </c>
      <c r="P3270" s="27" t="str">
        <f>IFERROR(VLOOKUP(N3270,'散件（更新）'!B:H,3,FALSE),0)</f>
        <v>206-1879-0109</v>
      </c>
      <c r="Q3270" s="27" t="str">
        <f>VLOOKUP(N3270,'散件（更新）'!B:H,2,FALSE)</f>
        <v>114-18790109</v>
      </c>
      <c r="R3270" s="27" t="str">
        <f>VLOOKUP(N3270,'散件（更新）'!B:H,7,FALSE)</f>
        <v>3-In-1 Cleaning Tool</v>
      </c>
      <c r="S3270" s="27" t="str">
        <f>VLOOKUP(N3270,'散件（更新）'!B:E,4,FALSE)</f>
        <v>https://tineco-yxzt.oss-accelerate.aliyuncs.com/product/114-18790109.png</v>
      </c>
      <c r="T3270" s="27" t="s">
        <v>8759</v>
      </c>
      <c r="U3270" s="28" t="str">
        <f>VLOOKUP(N3270,'散件（更新）'!B:G,6,FALSE)</f>
        <v>AB1888清洁刷组件</v>
      </c>
      <c r="V3270" s="28" t="str">
        <f>VLOOKUP(N3270,'散件（更新）'!B:I,8,FALSE)</f>
        <v>6972200191809</v>
      </c>
    </row>
    <row r="3271" spans="1:22">
      <c r="A3271" s="57">
        <v>46169</v>
      </c>
      <c r="B3271" s="53" t="s">
        <v>4178</v>
      </c>
      <c r="C3271" s="27" t="str">
        <f>VLOOKUP(B3271,'大货清单（不定期按GOMS更新）'!A:H,8,0)</f>
        <v>109-23350501</v>
      </c>
      <c r="D3271" s="27" t="str">
        <f>VLOOKUP(B3271,'大货清单（不定期按GOMS更新）'!A:C,3,0)</f>
        <v>CL2335E-01</v>
      </c>
      <c r="E3271" s="27" t="str">
        <f>VLOOKUP(B3271,'大货清单（不定期按GOMS更新）'!A:H,4,0)</f>
        <v>IT,ES,DE,NL,PL,SE,BE,FR</v>
      </c>
      <c r="F3271" s="27" t="str">
        <f>VLOOKUP(B3271,'大货清单（不定期按GOMS更新）'!A:H,2,0)</f>
        <v>Floor One S7 Pro</v>
      </c>
      <c r="G3271" s="28">
        <f>VLOOKUP(B3271,'大货清单（不定期按GOMS更新）'!A:I,9,FALSE)</f>
        <v>6974950105433</v>
      </c>
      <c r="H3271" s="27" t="str">
        <f>VLOOKUP(B3271,'大货清单（不定期按GOMS更新）'!A:H,7,0)</f>
        <v>Black</v>
      </c>
      <c r="I3271" s="27" t="str">
        <f>VLOOKUP(B3271,'大货清单（不定期按GOMS更新）'!A:F,6,FALSE)</f>
        <v>ACTIVE</v>
      </c>
      <c r="J3271" s="27" t="str">
        <f>VLOOKUP(B3271,'大货清单（不定期按GOMS更新）'!A:K,11,FALSE)</f>
        <v>9.7</v>
      </c>
      <c r="K3271" s="27" t="str">
        <f>VLOOKUP(B3271,'大货清单（不定期按GOMS更新）'!A:N,12,FALSE)</f>
        <v>674</v>
      </c>
      <c r="L3271" s="27" t="str">
        <f>VLOOKUP(B3271,'大货清单（不定期按GOMS更新）'!A:M,13,FALSE)</f>
        <v>332</v>
      </c>
      <c r="M3271" s="27" t="str">
        <f>VLOOKUP(B3271,'大货清单（不定期按GOMS更新）'!A:N,14,FALSE)</f>
        <v>306</v>
      </c>
      <c r="N3271" s="53" t="s">
        <v>4331</v>
      </c>
      <c r="O3271" s="27">
        <f>IFERROR(VLOOKUP(N3271,'散件迭代（不定期更新）'!C:J,8,FALSE),0)</f>
        <v>0</v>
      </c>
      <c r="P3271" s="27" t="str">
        <f>IFERROR(VLOOKUP(N3271,'散件（更新）'!B:H,3,FALSE),0)</f>
        <v>/</v>
      </c>
      <c r="Q3271" s="27" t="str">
        <f>VLOOKUP(N3271,'散件（更新）'!B:H,2,FALSE)</f>
        <v>114-23350410</v>
      </c>
      <c r="R3271" s="27" t="str">
        <f>VLOOKUP(N3271,'散件（更新）'!B:H,7,FALSE)</f>
        <v>Handle</v>
      </c>
      <c r="S3271" s="27">
        <f>VLOOKUP(N3271,'散件（更新）'!B:E,4,FALSE)</f>
        <v>0</v>
      </c>
      <c r="T3271" s="27" t="s">
        <v>8759</v>
      </c>
      <c r="U3271" s="28" t="str">
        <f>VLOOKUP(N3271,'散件（更新）'!B:G,6,FALSE)</f>
        <v>手柄组件</v>
      </c>
      <c r="V3271" s="28" t="str">
        <f>VLOOKUP(N3271,'散件（更新）'!B:I,8,FALSE)</f>
        <v>6974950106201</v>
      </c>
    </row>
    <row r="3272" spans="1:22">
      <c r="A3272" s="57">
        <v>46169</v>
      </c>
      <c r="B3272" s="53" t="s">
        <v>4178</v>
      </c>
      <c r="C3272" s="27" t="str">
        <f>VLOOKUP(B3272,'大货清单（不定期按GOMS更新）'!A:H,8,0)</f>
        <v>109-23350501</v>
      </c>
      <c r="D3272" s="27" t="str">
        <f>VLOOKUP(B3272,'大货清单（不定期按GOMS更新）'!A:C,3,0)</f>
        <v>CL2335E-01</v>
      </c>
      <c r="E3272" s="27" t="str">
        <f>VLOOKUP(B3272,'大货清单（不定期按GOMS更新）'!A:H,4,0)</f>
        <v>IT,ES,DE,NL,PL,SE,BE,FR</v>
      </c>
      <c r="F3272" s="27" t="str">
        <f>VLOOKUP(B3272,'大货清单（不定期按GOMS更新）'!A:H,2,0)</f>
        <v>Floor One S7 Pro</v>
      </c>
      <c r="G3272" s="28">
        <f>VLOOKUP(B3272,'大货清单（不定期按GOMS更新）'!A:I,9,FALSE)</f>
        <v>6974950105433</v>
      </c>
      <c r="H3272" s="27" t="str">
        <f>VLOOKUP(B3272,'大货清单（不定期按GOMS更新）'!A:H,7,0)</f>
        <v>Black</v>
      </c>
      <c r="I3272" s="27" t="str">
        <f>VLOOKUP(B3272,'大货清单（不定期按GOMS更新）'!A:F,6,FALSE)</f>
        <v>ACTIVE</v>
      </c>
      <c r="J3272" s="27" t="str">
        <f>VLOOKUP(B3272,'大货清单（不定期按GOMS更新）'!A:K,11,FALSE)</f>
        <v>9.7</v>
      </c>
      <c r="K3272" s="27" t="str">
        <f>VLOOKUP(B3272,'大货清单（不定期按GOMS更新）'!A:N,12,FALSE)</f>
        <v>674</v>
      </c>
      <c r="L3272" s="27" t="str">
        <f>VLOOKUP(B3272,'大货清单（不定期按GOMS更新）'!A:M,13,FALSE)</f>
        <v>332</v>
      </c>
      <c r="M3272" s="27" t="str">
        <f>VLOOKUP(B3272,'大货清单（不定期按GOMS更新）'!A:N,14,FALSE)</f>
        <v>306</v>
      </c>
      <c r="N3272" s="53" t="s">
        <v>4354</v>
      </c>
      <c r="O3272" s="27">
        <f>IFERROR(VLOOKUP(N3272,'散件迭代（不定期更新）'!C:J,8,FALSE),0)</f>
        <v>0</v>
      </c>
      <c r="P3272" s="27" t="str">
        <f>IFERROR(VLOOKUP(N3272,'散件（更新）'!B:H,3,FALSE),0)</f>
        <v>/</v>
      </c>
      <c r="Q3272" s="27" t="str">
        <f>VLOOKUP(N3272,'散件（更新）'!B:H,2,FALSE)</f>
        <v>114-23350500</v>
      </c>
      <c r="R3272" s="27" t="str">
        <f>VLOOKUP(N3272,'散件（更新）'!B:H,7,FALSE)</f>
        <v>Clean Water Tank</v>
      </c>
      <c r="S3272" s="27">
        <f>VLOOKUP(N3272,'散件（更新）'!B:E,4,FALSE)</f>
        <v>0</v>
      </c>
      <c r="T3272" s="27" t="s">
        <v>8759</v>
      </c>
      <c r="U3272" s="28" t="str">
        <f>VLOOKUP(N3272,'散件（更新）'!B:G,6,FALSE)</f>
        <v>溶液桶组件</v>
      </c>
      <c r="V3272" s="28" t="str">
        <f>VLOOKUP(N3272,'散件（更新）'!B:I,8,FALSE)</f>
        <v>6974950106072</v>
      </c>
    </row>
    <row r="3273" spans="1:22">
      <c r="A3273" s="57">
        <v>46169</v>
      </c>
      <c r="B3273" s="53" t="s">
        <v>4178</v>
      </c>
      <c r="C3273" s="27" t="str">
        <f>VLOOKUP(B3273,'大货清单（不定期按GOMS更新）'!A:H,8,0)</f>
        <v>109-23350501</v>
      </c>
      <c r="D3273" s="27" t="str">
        <f>VLOOKUP(B3273,'大货清单（不定期按GOMS更新）'!A:C,3,0)</f>
        <v>CL2335E-01</v>
      </c>
      <c r="E3273" s="27" t="str">
        <f>VLOOKUP(B3273,'大货清单（不定期按GOMS更新）'!A:H,4,0)</f>
        <v>IT,ES,DE,NL,PL,SE,BE,FR</v>
      </c>
      <c r="F3273" s="27" t="str">
        <f>VLOOKUP(B3273,'大货清单（不定期按GOMS更新）'!A:H,2,0)</f>
        <v>Floor One S7 Pro</v>
      </c>
      <c r="G3273" s="28">
        <f>VLOOKUP(B3273,'大货清单（不定期按GOMS更新）'!A:I,9,FALSE)</f>
        <v>6974950105433</v>
      </c>
      <c r="H3273" s="27" t="str">
        <f>VLOOKUP(B3273,'大货清单（不定期按GOMS更新）'!A:H,7,0)</f>
        <v>Black</v>
      </c>
      <c r="I3273" s="27" t="str">
        <f>VLOOKUP(B3273,'大货清单（不定期按GOMS更新）'!A:F,6,FALSE)</f>
        <v>ACTIVE</v>
      </c>
      <c r="J3273" s="27" t="str">
        <f>VLOOKUP(B3273,'大货清单（不定期按GOMS更新）'!A:K,11,FALSE)</f>
        <v>9.7</v>
      </c>
      <c r="K3273" s="27" t="str">
        <f>VLOOKUP(B3273,'大货清单（不定期按GOMS更新）'!A:N,12,FALSE)</f>
        <v>674</v>
      </c>
      <c r="L3273" s="27" t="str">
        <f>VLOOKUP(B3273,'大货清单（不定期按GOMS更新）'!A:M,13,FALSE)</f>
        <v>332</v>
      </c>
      <c r="M3273" s="27" t="str">
        <f>VLOOKUP(B3273,'大货清单（不定期按GOMS更新）'!A:N,14,FALSE)</f>
        <v>306</v>
      </c>
      <c r="N3273" s="53" t="s">
        <v>4127</v>
      </c>
      <c r="O3273" s="27" t="str">
        <f>IFERROR(VLOOKUP(N3273,'散件迭代（不定期更新）'!C:J,8,FALSE),0)</f>
        <v>A55</v>
      </c>
      <c r="P3273" s="27" t="str">
        <f>IFERROR(VLOOKUP(N3273,'散件（更新）'!B:H,3,FALSE),0)</f>
        <v>/</v>
      </c>
      <c r="Q3273" s="27" t="str">
        <f>VLOOKUP(N3273,'散件（更新）'!B:H,2,FALSE)</f>
        <v>114-23350400</v>
      </c>
      <c r="R3273" s="27" t="str">
        <f>VLOOKUP(N3273,'散件（更新）'!B:H,7,FALSE)</f>
        <v>Dirt Water Tank</v>
      </c>
      <c r="S3273" s="27">
        <f>VLOOKUP(N3273,'散件（更新）'!B:E,4,FALSE)</f>
        <v>0</v>
      </c>
      <c r="T3273" s="27" t="s">
        <v>8759</v>
      </c>
      <c r="U3273" s="28" t="str">
        <f>VLOOKUP(N3273,'散件（更新）'!B:G,6,FALSE)</f>
        <v>回收桶组件</v>
      </c>
      <c r="V3273" s="28" t="str">
        <f>VLOOKUP(N3273,'散件（更新）'!B:I,8,FALSE)</f>
        <v>6974950106065</v>
      </c>
    </row>
    <row r="3274" spans="1:22">
      <c r="A3274" s="57">
        <v>46169</v>
      </c>
      <c r="B3274" s="53" t="s">
        <v>4178</v>
      </c>
      <c r="C3274" s="27" t="str">
        <f>VLOOKUP(B3274,'大货清单（不定期按GOMS更新）'!A:H,8,0)</f>
        <v>109-23350501</v>
      </c>
      <c r="D3274" s="27" t="str">
        <f>VLOOKUP(B3274,'大货清单（不定期按GOMS更新）'!A:C,3,0)</f>
        <v>CL2335E-01</v>
      </c>
      <c r="E3274" s="27" t="str">
        <f>VLOOKUP(B3274,'大货清单（不定期按GOMS更新）'!A:H,4,0)</f>
        <v>IT,ES,DE,NL,PL,SE,BE,FR</v>
      </c>
      <c r="F3274" s="27" t="str">
        <f>VLOOKUP(B3274,'大货清单（不定期按GOMS更新）'!A:H,2,0)</f>
        <v>Floor One S7 Pro</v>
      </c>
      <c r="G3274" s="28">
        <f>VLOOKUP(B3274,'大货清单（不定期按GOMS更新）'!A:I,9,FALSE)</f>
        <v>6974950105433</v>
      </c>
      <c r="H3274" s="27" t="str">
        <f>VLOOKUP(B3274,'大货清单（不定期按GOMS更新）'!A:H,7,0)</f>
        <v>Black</v>
      </c>
      <c r="I3274" s="27" t="str">
        <f>VLOOKUP(B3274,'大货清单（不定期按GOMS更新）'!A:F,6,FALSE)</f>
        <v>ACTIVE</v>
      </c>
      <c r="J3274" s="27" t="str">
        <f>VLOOKUP(B3274,'大货清单（不定期按GOMS更新）'!A:K,11,FALSE)</f>
        <v>9.7</v>
      </c>
      <c r="K3274" s="27" t="str">
        <f>VLOOKUP(B3274,'大货清单（不定期按GOMS更新）'!A:N,12,FALSE)</f>
        <v>674</v>
      </c>
      <c r="L3274" s="27" t="str">
        <f>VLOOKUP(B3274,'大货清单（不定期按GOMS更新）'!A:M,13,FALSE)</f>
        <v>332</v>
      </c>
      <c r="M3274" s="27" t="str">
        <f>VLOOKUP(B3274,'大货清单（不定期按GOMS更新）'!A:N,14,FALSE)</f>
        <v>306</v>
      </c>
      <c r="N3274" s="53" t="s">
        <v>1218</v>
      </c>
      <c r="O3274" s="27">
        <f>IFERROR(VLOOKUP(N3274,'散件迭代（不定期更新）'!C:J,8,FALSE),0)</f>
        <v>0</v>
      </c>
      <c r="P3274" s="27" t="str">
        <f>IFERROR(VLOOKUP(N3274,'散件（更新）'!B:H,3,FALSE),0)</f>
        <v>206-2029-0614</v>
      </c>
      <c r="Q3274" s="27" t="str">
        <f>VLOOKUP(N3274,'散件（更新）'!B:H,2,FALSE)</f>
        <v>114-20290614</v>
      </c>
      <c r="R3274" s="27" t="str">
        <f>VLOOKUP(N3274,'散件（更新）'!B:H,7,FALSE)</f>
        <v>Repair Wheel</v>
      </c>
      <c r="S3274" s="27" t="str">
        <f>VLOOKUP(N3274,'散件（更新）'!B:E,4,FALSE)</f>
        <v>https://tineco-yxzt.oss-accelerate.aliyuncs.com/20231219/9SWRW100000_1702948048100.png</v>
      </c>
      <c r="T3274" s="27" t="s">
        <v>8759</v>
      </c>
      <c r="U3274" s="28" t="str">
        <f>VLOOKUP(N3274,'散件（更新）'!B:G,6,FALSE)</f>
        <v>小轮包胶组件（2个小轮+2个轴）</v>
      </c>
      <c r="V3274" s="28" t="str">
        <f>VLOOKUP(N3274,'散件（更新）'!B:I,8,FALSE)</f>
        <v>6972200198358</v>
      </c>
    </row>
    <row r="3275" spans="1:22">
      <c r="A3275" s="57">
        <v>46169</v>
      </c>
      <c r="B3275" s="53" t="s">
        <v>4407</v>
      </c>
      <c r="C3275" s="27" t="str">
        <f>VLOOKUP(B3275,'大货清单（不定期按GOMS更新）'!A:H,8,0)</f>
        <v>109-23350701</v>
      </c>
      <c r="D3275" s="27" t="str">
        <f>VLOOKUP(B3275,'大货清单（不定期按GOMS更新）'!A:C,3,0)</f>
        <v>CL2335G-01</v>
      </c>
      <c r="E3275" s="27" t="str">
        <f>VLOOKUP(B3275,'大货清单（不定期按GOMS更新）'!A:H,4,0)</f>
        <v>IT,ES,FR,DE,NL,PL,SE,BE,TR,MN,HK</v>
      </c>
      <c r="F3275" s="27" t="str">
        <f>VLOOKUP(B3275,'大货清单（不定期按GOMS更新）'!A:H,2,0)</f>
        <v>Floor One S7 Flashdry</v>
      </c>
      <c r="G3275" s="28">
        <f>VLOOKUP(B3275,'大货清单（不定期按GOMS更新）'!A:I,9,FALSE)</f>
        <v>6974950105457</v>
      </c>
      <c r="H3275" s="27" t="str">
        <f>VLOOKUP(B3275,'大货清单（不定期按GOMS更新）'!A:H,7,0)</f>
        <v>Black</v>
      </c>
      <c r="I3275" s="27" t="str">
        <f>VLOOKUP(B3275,'大货清单（不定期按GOMS更新）'!A:F,6,FALSE)</f>
        <v>ACTIVE</v>
      </c>
      <c r="J3275" s="27" t="str">
        <f>VLOOKUP(B3275,'大货清单（不定期按GOMS更新）'!A:K,11,FALSE)</f>
        <v>10.5</v>
      </c>
      <c r="K3275" s="27" t="str">
        <f>VLOOKUP(B3275,'大货清单（不定期按GOMS更新）'!A:N,12,FALSE)</f>
        <v>674</v>
      </c>
      <c r="L3275" s="27" t="str">
        <f>VLOOKUP(B3275,'大货清单（不定期按GOMS更新）'!A:M,13,FALSE)</f>
        <v>332</v>
      </c>
      <c r="M3275" s="27" t="str">
        <f>VLOOKUP(B3275,'大货清单（不定期按GOMS更新）'!A:N,14,FALSE)</f>
        <v>326</v>
      </c>
      <c r="N3275" s="53" t="s">
        <v>4069</v>
      </c>
      <c r="O3275" s="27" t="str">
        <f>IFERROR(VLOOKUP(N3275,'散件迭代（不定期更新）'!C:J,8,FALSE),0)</f>
        <v>A51</v>
      </c>
      <c r="P3275" s="27" t="str">
        <f>IFERROR(VLOOKUP(N3275,'散件（更新）'!B:H,3,FALSE),0)</f>
        <v>/</v>
      </c>
      <c r="Q3275" s="27" t="str">
        <f>VLOOKUP(N3275,'散件（更新）'!B:H,2,FALSE)</f>
        <v>114-23350409</v>
      </c>
      <c r="R3275" s="27" t="str">
        <f>VLOOKUP(N3275,'散件（更新）'!B:H,7,FALSE)</f>
        <v>Brush Roller Cover</v>
      </c>
      <c r="S3275" s="27">
        <f>VLOOKUP(N3275,'散件（更新）'!B:E,4,FALSE)</f>
        <v>0</v>
      </c>
      <c r="T3275" s="27" t="s">
        <v>8759</v>
      </c>
      <c r="U3275" s="28" t="str">
        <f>VLOOKUP(N3275,'散件（更新）'!B:G,6,FALSE)</f>
        <v>滚刷盖超声组件</v>
      </c>
      <c r="V3275" s="28" t="str">
        <f>VLOOKUP(N3275,'散件（更新）'!B:I,8,FALSE)</f>
        <v>6974950106195</v>
      </c>
    </row>
    <row r="3276" spans="1:22">
      <c r="A3276" s="57">
        <v>46169</v>
      </c>
      <c r="B3276" s="53" t="s">
        <v>4407</v>
      </c>
      <c r="C3276" s="27" t="str">
        <f>VLOOKUP(B3276,'大货清单（不定期按GOMS更新）'!A:H,8,0)</f>
        <v>109-23350701</v>
      </c>
      <c r="D3276" s="27" t="str">
        <f>VLOOKUP(B3276,'大货清单（不定期按GOMS更新）'!A:C,3,0)</f>
        <v>CL2335G-01</v>
      </c>
      <c r="E3276" s="27" t="str">
        <f>VLOOKUP(B3276,'大货清单（不定期按GOMS更新）'!A:H,4,0)</f>
        <v>IT,ES,FR,DE,NL,PL,SE,BE,TR,MN,HK</v>
      </c>
      <c r="F3276" s="27" t="str">
        <f>VLOOKUP(B3276,'大货清单（不定期按GOMS更新）'!A:H,2,0)</f>
        <v>Floor One S7 Flashdry</v>
      </c>
      <c r="G3276" s="28">
        <f>VLOOKUP(B3276,'大货清单（不定期按GOMS更新）'!A:I,9,FALSE)</f>
        <v>6974950105457</v>
      </c>
      <c r="H3276" s="27" t="str">
        <f>VLOOKUP(B3276,'大货清单（不定期按GOMS更新）'!A:H,7,0)</f>
        <v>Black</v>
      </c>
      <c r="I3276" s="27" t="str">
        <f>VLOOKUP(B3276,'大货清单（不定期按GOMS更新）'!A:F,6,FALSE)</f>
        <v>ACTIVE</v>
      </c>
      <c r="J3276" s="27" t="str">
        <f>VLOOKUP(B3276,'大货清单（不定期按GOMS更新）'!A:K,11,FALSE)</f>
        <v>10.5</v>
      </c>
      <c r="K3276" s="27" t="str">
        <f>VLOOKUP(B3276,'大货清单（不定期按GOMS更新）'!A:N,12,FALSE)</f>
        <v>674</v>
      </c>
      <c r="L3276" s="27" t="str">
        <f>VLOOKUP(B3276,'大货清单（不定期按GOMS更新）'!A:M,13,FALSE)</f>
        <v>332</v>
      </c>
      <c r="M3276" s="27" t="str">
        <f>VLOOKUP(B3276,'大货清单（不定期按GOMS更新）'!A:N,14,FALSE)</f>
        <v>326</v>
      </c>
      <c r="N3276" s="53" t="s">
        <v>4422</v>
      </c>
      <c r="O3276" s="27">
        <f>IFERROR(VLOOKUP(N3276,'散件迭代（不定期更新）'!C:J,8,FALSE),0)</f>
        <v>0</v>
      </c>
      <c r="P3276" s="27" t="str">
        <f>IFERROR(VLOOKUP(N3276,'散件（更新）'!B:H,3,FALSE),0)</f>
        <v>/</v>
      </c>
      <c r="Q3276" s="27" t="str">
        <f>VLOOKUP(N3276,'散件（更新）'!B:H,2,FALSE)</f>
        <v>114-23350408</v>
      </c>
      <c r="R3276" s="27" t="str">
        <f>VLOOKUP(N3276,'散件（更新）'!B:H,7,FALSE)</f>
        <v>Brush Roller</v>
      </c>
      <c r="S3276" s="27" t="str">
        <f>VLOOKUP(N3276,'散件（更新）'!B:E,4,FALSE)</f>
        <v>https://tineco-yxzt.oss-accelerate.aliyuncs.com/20241021/gunshua_1729475885815.jpeg</v>
      </c>
      <c r="T3276" s="27" t="s">
        <v>8759</v>
      </c>
      <c r="U3276" s="28" t="str">
        <f>VLOOKUP(N3276,'散件（更新）'!B:G,6,FALSE)</f>
        <v>滚刷组件</v>
      </c>
      <c r="V3276" s="28" t="str">
        <f>VLOOKUP(N3276,'散件（更新）'!B:I,8,FALSE)</f>
        <v>6974950106188</v>
      </c>
    </row>
    <row r="3277" spans="1:22">
      <c r="A3277" s="57">
        <v>46169</v>
      </c>
      <c r="B3277" s="53" t="s">
        <v>4407</v>
      </c>
      <c r="C3277" s="27" t="str">
        <f>VLOOKUP(B3277,'大货清单（不定期按GOMS更新）'!A:H,8,0)</f>
        <v>109-23350701</v>
      </c>
      <c r="D3277" s="27" t="str">
        <f>VLOOKUP(B3277,'大货清单（不定期按GOMS更新）'!A:C,3,0)</f>
        <v>CL2335G-01</v>
      </c>
      <c r="E3277" s="27" t="str">
        <f>VLOOKUP(B3277,'大货清单（不定期按GOMS更新）'!A:H,4,0)</f>
        <v>IT,ES,FR,DE,NL,PL,SE,BE,TR,MN,HK</v>
      </c>
      <c r="F3277" s="27" t="str">
        <f>VLOOKUP(B3277,'大货清单（不定期按GOMS更新）'!A:H,2,0)</f>
        <v>Floor One S7 Flashdry</v>
      </c>
      <c r="G3277" s="28">
        <f>VLOOKUP(B3277,'大货清单（不定期按GOMS更新）'!A:I,9,FALSE)</f>
        <v>6974950105457</v>
      </c>
      <c r="H3277" s="27" t="str">
        <f>VLOOKUP(B3277,'大货清单（不定期按GOMS更新）'!A:H,7,0)</f>
        <v>Black</v>
      </c>
      <c r="I3277" s="27" t="str">
        <f>VLOOKUP(B3277,'大货清单（不定期按GOMS更新）'!A:F,6,FALSE)</f>
        <v>ACTIVE</v>
      </c>
      <c r="J3277" s="27" t="str">
        <f>VLOOKUP(B3277,'大货清单（不定期按GOMS更新）'!A:K,11,FALSE)</f>
        <v>10.5</v>
      </c>
      <c r="K3277" s="27" t="str">
        <f>VLOOKUP(B3277,'大货清单（不定期按GOMS更新）'!A:N,12,FALSE)</f>
        <v>674</v>
      </c>
      <c r="L3277" s="27" t="str">
        <f>VLOOKUP(B3277,'大货清单（不定期按GOMS更新）'!A:M,13,FALSE)</f>
        <v>332</v>
      </c>
      <c r="M3277" s="27" t="str">
        <f>VLOOKUP(B3277,'大货清单（不定期按GOMS更新）'!A:N,14,FALSE)</f>
        <v>326</v>
      </c>
      <c r="N3277" s="53" t="s">
        <v>2427</v>
      </c>
      <c r="O3277" s="27" t="str">
        <f>IFERROR(VLOOKUP(N3277,'散件迭代（不定期更新）'!C:J,8,FALSE),0)</f>
        <v>A43</v>
      </c>
      <c r="P3277" s="27" t="str">
        <f>IFERROR(VLOOKUP(N3277,'散件（更新）'!B:H,3,FALSE),0)</f>
        <v>/</v>
      </c>
      <c r="Q3277" s="27" t="str">
        <f>VLOOKUP(N3277,'散件（更新）'!B:H,2,FALSE)</f>
        <v>114-22230309</v>
      </c>
      <c r="R3277" s="27" t="str">
        <f>VLOOKUP(N3277,'散件（更新）'!B:H,7,FALSE)</f>
        <v>HEPA Assy</v>
      </c>
      <c r="S3277" s="27" t="str">
        <f>VLOOKUP(N3277,'散件（更新）'!B:E,4,FALSE)</f>
        <v>https://tineco-yxzt.oss-accelerate.aliyuncs.com/20231219/9FWFA110000_1702948014903.png</v>
      </c>
      <c r="T3277" s="27" t="s">
        <v>8759</v>
      </c>
      <c r="U3277" s="28" t="str">
        <f>VLOOKUP(N3277,'散件（更新）'!B:G,6,FALSE)</f>
        <v>前置方形过滤器滤网组件</v>
      </c>
      <c r="V3277" s="28">
        <f>VLOOKUP(N3277,'散件（更新）'!B:I,8,FALSE)</f>
        <v>6974950103217</v>
      </c>
    </row>
    <row r="3278" spans="1:22">
      <c r="A3278" s="57">
        <v>46169</v>
      </c>
      <c r="B3278" s="53" t="s">
        <v>4407</v>
      </c>
      <c r="C3278" s="27" t="str">
        <f>VLOOKUP(B3278,'大货清单（不定期按GOMS更新）'!A:H,8,0)</f>
        <v>109-23350701</v>
      </c>
      <c r="D3278" s="27" t="str">
        <f>VLOOKUP(B3278,'大货清单（不定期按GOMS更新）'!A:C,3,0)</f>
        <v>CL2335G-01</v>
      </c>
      <c r="E3278" s="27" t="str">
        <f>VLOOKUP(B3278,'大货清单（不定期按GOMS更新）'!A:H,4,0)</f>
        <v>IT,ES,FR,DE,NL,PL,SE,BE,TR,MN,HK</v>
      </c>
      <c r="F3278" s="27" t="str">
        <f>VLOOKUP(B3278,'大货清单（不定期按GOMS更新）'!A:H,2,0)</f>
        <v>Floor One S7 Flashdry</v>
      </c>
      <c r="G3278" s="28">
        <f>VLOOKUP(B3278,'大货清单（不定期按GOMS更新）'!A:I,9,FALSE)</f>
        <v>6974950105457</v>
      </c>
      <c r="H3278" s="27" t="str">
        <f>VLOOKUP(B3278,'大货清单（不定期按GOMS更新）'!A:H,7,0)</f>
        <v>Black</v>
      </c>
      <c r="I3278" s="27" t="str">
        <f>VLOOKUP(B3278,'大货清单（不定期按GOMS更新）'!A:F,6,FALSE)</f>
        <v>ACTIVE</v>
      </c>
      <c r="J3278" s="27" t="str">
        <f>VLOOKUP(B3278,'大货清单（不定期按GOMS更新）'!A:K,11,FALSE)</f>
        <v>10.5</v>
      </c>
      <c r="K3278" s="27" t="str">
        <f>VLOOKUP(B3278,'大货清单（不定期按GOMS更新）'!A:N,12,FALSE)</f>
        <v>674</v>
      </c>
      <c r="L3278" s="27" t="str">
        <f>VLOOKUP(B3278,'大货清单（不定期按GOMS更新）'!A:M,13,FALSE)</f>
        <v>332</v>
      </c>
      <c r="M3278" s="27" t="str">
        <f>VLOOKUP(B3278,'大货清单（不定期按GOMS更新）'!A:N,14,FALSE)</f>
        <v>326</v>
      </c>
      <c r="N3278" s="53" t="s">
        <v>4467</v>
      </c>
      <c r="O3278" s="27">
        <f>IFERROR(VLOOKUP(N3278,'散件迭代（不定期更新）'!C:J,8,FALSE),0)</f>
        <v>0</v>
      </c>
      <c r="P3278" s="27" t="str">
        <f>IFERROR(VLOOKUP(N3278,'散件（更新）'!B:H,3,FALSE),0)</f>
        <v>/</v>
      </c>
      <c r="Q3278" s="27" t="str">
        <f>VLOOKUP(N3278,'散件（更新）'!B:H,2,FALSE)</f>
        <v>114-23350700</v>
      </c>
      <c r="R3278" s="27" t="str">
        <f>VLOOKUP(N3278,'散件（更新）'!B:H,7,FALSE)</f>
        <v>Charging Base</v>
      </c>
      <c r="S3278" s="27">
        <f>VLOOKUP(N3278,'散件（更新）'!B:E,4,FALSE)</f>
        <v>0</v>
      </c>
      <c r="T3278" s="27" t="s">
        <v>8759</v>
      </c>
      <c r="U3278" s="28" t="str">
        <f>VLOOKUP(N3278,'散件（更新）'!B:G,6,FALSE)</f>
        <v>欧版烘干托盘组件</v>
      </c>
      <c r="V3278" s="28" t="str">
        <f>VLOOKUP(N3278,'散件（更新）'!B:I,8,FALSE)</f>
        <v>6974950106096</v>
      </c>
    </row>
    <row r="3279" spans="1:22">
      <c r="A3279" s="57">
        <v>46169</v>
      </c>
      <c r="B3279" s="53" t="s">
        <v>4407</v>
      </c>
      <c r="C3279" s="27" t="str">
        <f>VLOOKUP(B3279,'大货清单（不定期按GOMS更新）'!A:H,8,0)</f>
        <v>109-23350701</v>
      </c>
      <c r="D3279" s="27" t="str">
        <f>VLOOKUP(B3279,'大货清单（不定期按GOMS更新）'!A:C,3,0)</f>
        <v>CL2335G-01</v>
      </c>
      <c r="E3279" s="27" t="str">
        <f>VLOOKUP(B3279,'大货清单（不定期按GOMS更新）'!A:H,4,0)</f>
        <v>IT,ES,FR,DE,NL,PL,SE,BE,TR,MN,HK</v>
      </c>
      <c r="F3279" s="27" t="str">
        <f>VLOOKUP(B3279,'大货清单（不定期按GOMS更新）'!A:H,2,0)</f>
        <v>Floor One S7 Flashdry</v>
      </c>
      <c r="G3279" s="28">
        <f>VLOOKUP(B3279,'大货清单（不定期按GOMS更新）'!A:I,9,FALSE)</f>
        <v>6974950105457</v>
      </c>
      <c r="H3279" s="27" t="str">
        <f>VLOOKUP(B3279,'大货清单（不定期按GOMS更新）'!A:H,7,0)</f>
        <v>Black</v>
      </c>
      <c r="I3279" s="27" t="str">
        <f>VLOOKUP(B3279,'大货清单（不定期按GOMS更新）'!A:F,6,FALSE)</f>
        <v>ACTIVE</v>
      </c>
      <c r="J3279" s="27" t="str">
        <f>VLOOKUP(B3279,'大货清单（不定期按GOMS更新）'!A:K,11,FALSE)</f>
        <v>10.5</v>
      </c>
      <c r="K3279" s="27" t="str">
        <f>VLOOKUP(B3279,'大货清单（不定期按GOMS更新）'!A:N,12,FALSE)</f>
        <v>674</v>
      </c>
      <c r="L3279" s="27" t="str">
        <f>VLOOKUP(B3279,'大货清单（不定期按GOMS更新）'!A:M,13,FALSE)</f>
        <v>332</v>
      </c>
      <c r="M3279" s="27" t="str">
        <f>VLOOKUP(B3279,'大货清单（不定期按GOMS更新）'!A:N,14,FALSE)</f>
        <v>326</v>
      </c>
      <c r="N3279" s="53" t="s">
        <v>4359</v>
      </c>
      <c r="O3279" s="27">
        <f>IFERROR(VLOOKUP(N3279,'散件迭代（不定期更新）'!C:J,8,FALSE),0)</f>
        <v>0</v>
      </c>
      <c r="P3279" s="27" t="str">
        <f>IFERROR(VLOOKUP(N3279,'散件（更新）'!B:H,3,FALSE),0)</f>
        <v>/</v>
      </c>
      <c r="Q3279" s="27" t="str">
        <f>VLOOKUP(N3279,'散件（更新）'!B:H,2,FALSE)</f>
        <v>114-23350406</v>
      </c>
      <c r="R3279" s="27" t="str">
        <f>VLOOKUP(N3279,'散件（更新）'!B:H,7,FALSE)</f>
        <v>Battery</v>
      </c>
      <c r="S3279" s="27">
        <f>VLOOKUP(N3279,'散件（更新）'!B:E,4,FALSE)</f>
        <v>0</v>
      </c>
      <c r="T3279" s="27" t="s">
        <v>8759</v>
      </c>
      <c r="U3279" s="28" t="str">
        <f>VLOOKUP(N3279,'散件（更新）'!B:G,6,FALSE)</f>
        <v>电池包组件</v>
      </c>
      <c r="V3279" s="28" t="str">
        <f>VLOOKUP(N3279,'散件（更新）'!B:I,8,FALSE)</f>
        <v>6974950106157</v>
      </c>
    </row>
    <row r="3280" spans="1:22">
      <c r="A3280" s="57">
        <v>46169</v>
      </c>
      <c r="B3280" s="53" t="s">
        <v>4407</v>
      </c>
      <c r="C3280" s="27" t="str">
        <f>VLOOKUP(B3280,'大货清单（不定期按GOMS更新）'!A:H,8,0)</f>
        <v>109-23350701</v>
      </c>
      <c r="D3280" s="27" t="str">
        <f>VLOOKUP(B3280,'大货清单（不定期按GOMS更新）'!A:C,3,0)</f>
        <v>CL2335G-01</v>
      </c>
      <c r="E3280" s="27" t="str">
        <f>VLOOKUP(B3280,'大货清单（不定期按GOMS更新）'!A:H,4,0)</f>
        <v>IT,ES,FR,DE,NL,PL,SE,BE,TR,MN,HK</v>
      </c>
      <c r="F3280" s="27" t="str">
        <f>VLOOKUP(B3280,'大货清单（不定期按GOMS更新）'!A:H,2,0)</f>
        <v>Floor One S7 Flashdry</v>
      </c>
      <c r="G3280" s="28">
        <f>VLOOKUP(B3280,'大货清单（不定期按GOMS更新）'!A:I,9,FALSE)</f>
        <v>6974950105457</v>
      </c>
      <c r="H3280" s="27" t="str">
        <f>VLOOKUP(B3280,'大货清单（不定期按GOMS更新）'!A:H,7,0)</f>
        <v>Black</v>
      </c>
      <c r="I3280" s="27" t="str">
        <f>VLOOKUP(B3280,'大货清单（不定期按GOMS更新）'!A:F,6,FALSE)</f>
        <v>ACTIVE</v>
      </c>
      <c r="J3280" s="27" t="str">
        <f>VLOOKUP(B3280,'大货清单（不定期按GOMS更新）'!A:K,11,FALSE)</f>
        <v>10.5</v>
      </c>
      <c r="K3280" s="27" t="str">
        <f>VLOOKUP(B3280,'大货清单（不定期按GOMS更新）'!A:N,12,FALSE)</f>
        <v>674</v>
      </c>
      <c r="L3280" s="27" t="str">
        <f>VLOOKUP(B3280,'大货清单（不定期按GOMS更新）'!A:M,13,FALSE)</f>
        <v>332</v>
      </c>
      <c r="M3280" s="27" t="str">
        <f>VLOOKUP(B3280,'大货清单（不定期按GOMS更新）'!A:N,14,FALSE)</f>
        <v>326</v>
      </c>
      <c r="N3280" s="53" t="s">
        <v>4087</v>
      </c>
      <c r="O3280" s="27">
        <f>IFERROR(VLOOKUP(N3280,'散件迭代（不定期更新）'!C:J,8,FALSE),0)</f>
        <v>0</v>
      </c>
      <c r="P3280" s="27" t="str">
        <f>IFERROR(VLOOKUP(N3280,'散件（更新）'!B:H,3,FALSE),0)</f>
        <v>/</v>
      </c>
      <c r="Q3280" s="27" t="str">
        <f>VLOOKUP(N3280,'散件（更新）'!B:H,2,FALSE)</f>
        <v>114-23350603</v>
      </c>
      <c r="R3280" s="27" t="str">
        <f>VLOOKUP(N3280,'散件（更新）'!B:H,7,FALSE)</f>
        <v>Repair Charging Chip</v>
      </c>
      <c r="S3280" s="27">
        <f>VLOOKUP(N3280,'散件（更新）'!B:E,4,FALSE)</f>
        <v>0</v>
      </c>
      <c r="T3280" s="27" t="s">
        <v>8759</v>
      </c>
      <c r="U3280" s="28" t="str">
        <f>VLOOKUP(N3280,'散件（更新）'!B:G,6,FALSE)</f>
        <v>托盘充电盒组件（烘干版）</v>
      </c>
      <c r="V3280" s="28" t="str">
        <f>VLOOKUP(N3280,'散件（更新）'!B:I,8,FALSE)</f>
        <v>6974950106218</v>
      </c>
    </row>
    <row r="3281" spans="1:22">
      <c r="A3281" s="57">
        <v>46169</v>
      </c>
      <c r="B3281" s="53" t="s">
        <v>4407</v>
      </c>
      <c r="C3281" s="27" t="str">
        <f>VLOOKUP(B3281,'大货清单（不定期按GOMS更新）'!A:H,8,0)</f>
        <v>109-23350701</v>
      </c>
      <c r="D3281" s="27" t="str">
        <f>VLOOKUP(B3281,'大货清单（不定期按GOMS更新）'!A:C,3,0)</f>
        <v>CL2335G-01</v>
      </c>
      <c r="E3281" s="27" t="str">
        <f>VLOOKUP(B3281,'大货清单（不定期按GOMS更新）'!A:H,4,0)</f>
        <v>IT,ES,FR,DE,NL,PL,SE,BE,TR,MN,HK</v>
      </c>
      <c r="F3281" s="27" t="str">
        <f>VLOOKUP(B3281,'大货清单（不定期按GOMS更新）'!A:H,2,0)</f>
        <v>Floor One S7 Flashdry</v>
      </c>
      <c r="G3281" s="28">
        <f>VLOOKUP(B3281,'大货清单（不定期按GOMS更新）'!A:I,9,FALSE)</f>
        <v>6974950105457</v>
      </c>
      <c r="H3281" s="27" t="str">
        <f>VLOOKUP(B3281,'大货清单（不定期按GOMS更新）'!A:H,7,0)</f>
        <v>Black</v>
      </c>
      <c r="I3281" s="27" t="str">
        <f>VLOOKUP(B3281,'大货清单（不定期按GOMS更新）'!A:F,6,FALSE)</f>
        <v>ACTIVE</v>
      </c>
      <c r="J3281" s="27" t="str">
        <f>VLOOKUP(B3281,'大货清单（不定期按GOMS更新）'!A:K,11,FALSE)</f>
        <v>10.5</v>
      </c>
      <c r="K3281" s="27" t="str">
        <f>VLOOKUP(B3281,'大货清单（不定期按GOMS更新）'!A:N,12,FALSE)</f>
        <v>674</v>
      </c>
      <c r="L3281" s="27" t="str">
        <f>VLOOKUP(B3281,'大货清单（不定期按GOMS更新）'!A:M,13,FALSE)</f>
        <v>332</v>
      </c>
      <c r="M3281" s="27" t="str">
        <f>VLOOKUP(B3281,'大货清单（不定期按GOMS更新）'!A:N,14,FALSE)</f>
        <v>326</v>
      </c>
      <c r="N3281" s="53" t="s">
        <v>4342</v>
      </c>
      <c r="O3281" s="27">
        <f>IFERROR(VLOOKUP(N3281,'散件迭代（不定期更新）'!C:J,8,FALSE),0)</f>
        <v>0</v>
      </c>
      <c r="P3281" s="27" t="str">
        <f>IFERROR(VLOOKUP(N3281,'散件（更新）'!B:H,3,FALSE),0)</f>
        <v>/</v>
      </c>
      <c r="Q3281" s="27" t="str">
        <f>VLOOKUP(N3281,'散件（更新）'!B:H,2,FALSE)</f>
        <v>114-23350402</v>
      </c>
      <c r="R3281" s="27" t="str">
        <f>VLOOKUP(N3281,'散件（更新）'!B:H,7,FALSE)</f>
        <v>Display Screen</v>
      </c>
      <c r="S3281" s="27">
        <f>VLOOKUP(N3281,'散件（更新）'!B:E,4,FALSE)</f>
        <v>0</v>
      </c>
      <c r="T3281" s="27" t="s">
        <v>8759</v>
      </c>
      <c r="U3281" s="28" t="str">
        <f>VLOOKUP(N3281,'散件（更新）'!B:G,6,FALSE)</f>
        <v> LED显示屏组件</v>
      </c>
      <c r="V3281" s="28" t="str">
        <f>VLOOKUP(N3281,'散件（更新）'!B:I,8,FALSE)</f>
        <v>6974950106102</v>
      </c>
    </row>
    <row r="3282" spans="1:22">
      <c r="A3282" s="57">
        <v>46169</v>
      </c>
      <c r="B3282" s="53" t="s">
        <v>4407</v>
      </c>
      <c r="C3282" s="27" t="str">
        <f>VLOOKUP(B3282,'大货清单（不定期按GOMS更新）'!A:H,8,0)</f>
        <v>109-23350701</v>
      </c>
      <c r="D3282" s="27" t="str">
        <f>VLOOKUP(B3282,'大货清单（不定期按GOMS更新）'!A:C,3,0)</f>
        <v>CL2335G-01</v>
      </c>
      <c r="E3282" s="27" t="str">
        <f>VLOOKUP(B3282,'大货清单（不定期按GOMS更新）'!A:H,4,0)</f>
        <v>IT,ES,FR,DE,NL,PL,SE,BE,TR,MN,HK</v>
      </c>
      <c r="F3282" s="27" t="str">
        <f>VLOOKUP(B3282,'大货清单（不定期按GOMS更新）'!A:H,2,0)</f>
        <v>Floor One S7 Flashdry</v>
      </c>
      <c r="G3282" s="28">
        <f>VLOOKUP(B3282,'大货清单（不定期按GOMS更新）'!A:I,9,FALSE)</f>
        <v>6974950105457</v>
      </c>
      <c r="H3282" s="27" t="str">
        <f>VLOOKUP(B3282,'大货清单（不定期按GOMS更新）'!A:H,7,0)</f>
        <v>Black</v>
      </c>
      <c r="I3282" s="27" t="str">
        <f>VLOOKUP(B3282,'大货清单（不定期按GOMS更新）'!A:F,6,FALSE)</f>
        <v>ACTIVE</v>
      </c>
      <c r="J3282" s="27" t="str">
        <f>VLOOKUP(B3282,'大货清单（不定期按GOMS更新）'!A:K,11,FALSE)</f>
        <v>10.5</v>
      </c>
      <c r="K3282" s="27" t="str">
        <f>VLOOKUP(B3282,'大货清单（不定期按GOMS更新）'!A:N,12,FALSE)</f>
        <v>674</v>
      </c>
      <c r="L3282" s="27" t="str">
        <f>VLOOKUP(B3282,'大货清单（不定期按GOMS更新）'!A:M,13,FALSE)</f>
        <v>332</v>
      </c>
      <c r="M3282" s="27" t="str">
        <f>VLOOKUP(B3282,'大货清单（不定期按GOMS更新）'!A:N,14,FALSE)</f>
        <v>326</v>
      </c>
      <c r="N3282" s="53" t="s">
        <v>4312</v>
      </c>
      <c r="O3282" s="27">
        <f>IFERROR(VLOOKUP(N3282,'散件迭代（不定期更新）'!C:J,8,FALSE),0)</f>
        <v>0</v>
      </c>
      <c r="P3282" s="27" t="str">
        <f>IFERROR(VLOOKUP(N3282,'散件（更新）'!B:H,3,FALSE),0)</f>
        <v>/</v>
      </c>
      <c r="Q3282" s="27" t="str">
        <f>VLOOKUP(N3282,'散件（更新）'!B:H,2,FALSE)</f>
        <v>114-23350602</v>
      </c>
      <c r="R3282" s="27" t="str">
        <f>VLOOKUP(N3282,'散件（更新）'!B:H,7,FALSE)</f>
        <v>plastic part</v>
      </c>
      <c r="S3282" s="27">
        <f>VLOOKUP(N3282,'散件（更新）'!B:E,4,FALSE)</f>
        <v>0</v>
      </c>
      <c r="T3282" s="27" t="s">
        <v>8759</v>
      </c>
      <c r="U3282" s="28" t="str">
        <f>VLOOKUP(N3282,'散件（更新）'!B:G,6,FALSE)</f>
        <v>接水盘组件</v>
      </c>
      <c r="V3282" s="28" t="str">
        <f>VLOOKUP(N3282,'散件（更新）'!B:I,8,FALSE)</f>
        <v>6974950106164</v>
      </c>
    </row>
    <row r="3283" spans="1:22">
      <c r="A3283" s="57">
        <v>46169</v>
      </c>
      <c r="B3283" s="53" t="s">
        <v>4407</v>
      </c>
      <c r="C3283" s="27" t="str">
        <f>VLOOKUP(B3283,'大货清单（不定期按GOMS更新）'!A:H,8,0)</f>
        <v>109-23350701</v>
      </c>
      <c r="D3283" s="27" t="str">
        <f>VLOOKUP(B3283,'大货清单（不定期按GOMS更新）'!A:C,3,0)</f>
        <v>CL2335G-01</v>
      </c>
      <c r="E3283" s="27" t="str">
        <f>VLOOKUP(B3283,'大货清单（不定期按GOMS更新）'!A:H,4,0)</f>
        <v>IT,ES,FR,DE,NL,PL,SE,BE,TR,MN,HK</v>
      </c>
      <c r="F3283" s="27" t="str">
        <f>VLOOKUP(B3283,'大货清单（不定期按GOMS更新）'!A:H,2,0)</f>
        <v>Floor One S7 Flashdry</v>
      </c>
      <c r="G3283" s="28">
        <f>VLOOKUP(B3283,'大货清单（不定期按GOMS更新）'!A:I,9,FALSE)</f>
        <v>6974950105457</v>
      </c>
      <c r="H3283" s="27" t="str">
        <f>VLOOKUP(B3283,'大货清单（不定期按GOMS更新）'!A:H,7,0)</f>
        <v>Black</v>
      </c>
      <c r="I3283" s="27" t="str">
        <f>VLOOKUP(B3283,'大货清单（不定期按GOMS更新）'!A:F,6,FALSE)</f>
        <v>ACTIVE</v>
      </c>
      <c r="J3283" s="27" t="str">
        <f>VLOOKUP(B3283,'大货清单（不定期按GOMS更新）'!A:K,11,FALSE)</f>
        <v>10.5</v>
      </c>
      <c r="K3283" s="27" t="str">
        <f>VLOOKUP(B3283,'大货清单（不定期按GOMS更新）'!A:N,12,FALSE)</f>
        <v>674</v>
      </c>
      <c r="L3283" s="27" t="str">
        <f>VLOOKUP(B3283,'大货清单（不定期按GOMS更新）'!A:M,13,FALSE)</f>
        <v>332</v>
      </c>
      <c r="M3283" s="27" t="str">
        <f>VLOOKUP(B3283,'大货清单（不定期按GOMS更新）'!A:N,14,FALSE)</f>
        <v>326</v>
      </c>
      <c r="N3283" s="53" t="s">
        <v>1156</v>
      </c>
      <c r="O3283" s="27">
        <f>IFERROR(VLOOKUP(N3283,'散件迭代（不定期更新）'!C:J,8,FALSE),0)</f>
        <v>0</v>
      </c>
      <c r="P3283" s="27" t="str">
        <f>IFERROR(VLOOKUP(N3283,'散件（更新）'!B:H,3,FALSE),0)</f>
        <v>206-2123-0211</v>
      </c>
      <c r="Q3283" s="27" t="str">
        <f>VLOOKUP(N3283,'散件（更新）'!B:H,2,FALSE)</f>
        <v>114-21230211</v>
      </c>
      <c r="R3283" s="27" t="str">
        <f>VLOOKUP(N3283,'散件（更新）'!B:H,7,FALSE)</f>
        <v>Sensor</v>
      </c>
      <c r="S3283" s="27" t="str">
        <f>VLOOKUP(N3283,'散件（更新）'!B:E,4,FALSE)</f>
        <v>https://tineco-yxzt.oss-accelerate.aliyuncs.com/20231219/9FWRI200000_1702948027225.png</v>
      </c>
      <c r="T3283" s="27" t="s">
        <v>8759</v>
      </c>
      <c r="U3283" s="28" t="str">
        <f>VLOOKUP(N3283,'散件（更新）'!B:G,6,FALSE)</f>
        <v>红外脏污传感器板组件</v>
      </c>
      <c r="V3283" s="28">
        <f>VLOOKUP(N3283,'散件（更新）'!B:I,8,FALSE)</f>
        <v>6974950101138</v>
      </c>
    </row>
    <row r="3284" spans="1:22">
      <c r="A3284" s="57">
        <v>46169</v>
      </c>
      <c r="B3284" s="53" t="s">
        <v>4407</v>
      </c>
      <c r="C3284" s="27" t="str">
        <f>VLOOKUP(B3284,'大货清单（不定期按GOMS更新）'!A:H,8,0)</f>
        <v>109-23350701</v>
      </c>
      <c r="D3284" s="27" t="str">
        <f>VLOOKUP(B3284,'大货清单（不定期按GOMS更新）'!A:C,3,0)</f>
        <v>CL2335G-01</v>
      </c>
      <c r="E3284" s="27" t="str">
        <f>VLOOKUP(B3284,'大货清单（不定期按GOMS更新）'!A:H,4,0)</f>
        <v>IT,ES,FR,DE,NL,PL,SE,BE,TR,MN,HK</v>
      </c>
      <c r="F3284" s="27" t="str">
        <f>VLOOKUP(B3284,'大货清单（不定期按GOMS更新）'!A:H,2,0)</f>
        <v>Floor One S7 Flashdry</v>
      </c>
      <c r="G3284" s="28">
        <f>VLOOKUP(B3284,'大货清单（不定期按GOMS更新）'!A:I,9,FALSE)</f>
        <v>6974950105457</v>
      </c>
      <c r="H3284" s="27" t="str">
        <f>VLOOKUP(B3284,'大货清单（不定期按GOMS更新）'!A:H,7,0)</f>
        <v>Black</v>
      </c>
      <c r="I3284" s="27" t="str">
        <f>VLOOKUP(B3284,'大货清单（不定期按GOMS更新）'!A:F,6,FALSE)</f>
        <v>ACTIVE</v>
      </c>
      <c r="J3284" s="27" t="str">
        <f>VLOOKUP(B3284,'大货清单（不定期按GOMS更新）'!A:K,11,FALSE)</f>
        <v>10.5</v>
      </c>
      <c r="K3284" s="27" t="str">
        <f>VLOOKUP(B3284,'大货清单（不定期按GOMS更新）'!A:N,12,FALSE)</f>
        <v>674</v>
      </c>
      <c r="L3284" s="27" t="str">
        <f>VLOOKUP(B3284,'大货清单（不定期按GOMS更新）'!A:M,13,FALSE)</f>
        <v>332</v>
      </c>
      <c r="M3284" s="27" t="str">
        <f>VLOOKUP(B3284,'大货清单（不定期按GOMS更新）'!A:N,14,FALSE)</f>
        <v>326</v>
      </c>
      <c r="N3284" s="53" t="s">
        <v>4428</v>
      </c>
      <c r="O3284" s="27">
        <f>IFERROR(VLOOKUP(N3284,'散件迭代（不定期更新）'!C:J,8,FALSE),0)</f>
        <v>0</v>
      </c>
      <c r="P3284" s="27" t="str">
        <f>IFERROR(VLOOKUP(N3284,'散件（更新）'!B:H,3,FALSE),0)</f>
        <v>/</v>
      </c>
      <c r="Q3284" s="27" t="str">
        <f>VLOOKUP(N3284,'散件（更新）'!B:H,2,FALSE)</f>
        <v>114-23350403</v>
      </c>
      <c r="R3284" s="27" t="str">
        <f>VLOOKUP(N3284,'散件（更新）'!B:H,7,FALSE)</f>
        <v>Wire</v>
      </c>
      <c r="S3284" s="27">
        <f>VLOOKUP(N3284,'散件（更新）'!B:E,4,FALSE)</f>
        <v>0</v>
      </c>
      <c r="T3284" s="27" t="s">
        <v>8759</v>
      </c>
      <c r="U3284" s="28" t="str">
        <f>VLOOKUP(N3284,'散件（更新）'!B:G,6,FALSE)</f>
        <v>机身充电导线组件</v>
      </c>
      <c r="V3284" s="28" t="str">
        <f>VLOOKUP(N3284,'散件（更新）'!B:I,8,FALSE)</f>
        <v>6974950106119</v>
      </c>
    </row>
    <row r="3285" spans="1:22">
      <c r="A3285" s="57">
        <v>46169</v>
      </c>
      <c r="B3285" s="53" t="s">
        <v>4407</v>
      </c>
      <c r="C3285" s="27" t="str">
        <f>VLOOKUP(B3285,'大货清单（不定期按GOMS更新）'!A:H,8,0)</f>
        <v>109-23350701</v>
      </c>
      <c r="D3285" s="27" t="str">
        <f>VLOOKUP(B3285,'大货清单（不定期按GOMS更新）'!A:C,3,0)</f>
        <v>CL2335G-01</v>
      </c>
      <c r="E3285" s="27" t="str">
        <f>VLOOKUP(B3285,'大货清单（不定期按GOMS更新）'!A:H,4,0)</f>
        <v>IT,ES,FR,DE,NL,PL,SE,BE,TR,MN,HK</v>
      </c>
      <c r="F3285" s="27" t="str">
        <f>VLOOKUP(B3285,'大货清单（不定期按GOMS更新）'!A:H,2,0)</f>
        <v>Floor One S7 Flashdry</v>
      </c>
      <c r="G3285" s="28">
        <f>VLOOKUP(B3285,'大货清单（不定期按GOMS更新）'!A:I,9,FALSE)</f>
        <v>6974950105457</v>
      </c>
      <c r="H3285" s="27" t="str">
        <f>VLOOKUP(B3285,'大货清单（不定期按GOMS更新）'!A:H,7,0)</f>
        <v>Black</v>
      </c>
      <c r="I3285" s="27" t="str">
        <f>VLOOKUP(B3285,'大货清单（不定期按GOMS更新）'!A:F,6,FALSE)</f>
        <v>ACTIVE</v>
      </c>
      <c r="J3285" s="27" t="str">
        <f>VLOOKUP(B3285,'大货清单（不定期按GOMS更新）'!A:K,11,FALSE)</f>
        <v>10.5</v>
      </c>
      <c r="K3285" s="27" t="str">
        <f>VLOOKUP(B3285,'大货清单（不定期按GOMS更新）'!A:N,12,FALSE)</f>
        <v>674</v>
      </c>
      <c r="L3285" s="27" t="str">
        <f>VLOOKUP(B3285,'大货清单（不定期按GOMS更新）'!A:M,13,FALSE)</f>
        <v>332</v>
      </c>
      <c r="M3285" s="27" t="str">
        <f>VLOOKUP(B3285,'大货清单（不定期按GOMS更新）'!A:N,14,FALSE)</f>
        <v>326</v>
      </c>
      <c r="N3285" s="53" t="s">
        <v>1098</v>
      </c>
      <c r="O3285" s="27">
        <f>IFERROR(VLOOKUP(N3285,'散件迭代（不定期更新）'!C:J,8,FALSE),0)</f>
        <v>0</v>
      </c>
      <c r="P3285" s="27" t="str">
        <f>IFERROR(VLOOKUP(N3285,'散件（更新）'!B:H,3,FALSE),0)</f>
        <v>206-2019-0066</v>
      </c>
      <c r="Q3285" s="27" t="str">
        <f>VLOOKUP(N3285,'散件（更新）'!B:H,2,FALSE)</f>
        <v>114-20190066</v>
      </c>
      <c r="R3285" s="27" t="str">
        <f>VLOOKUP(N3285,'散件（更新）'!B:H,7,FALSE)</f>
        <v>Swich</v>
      </c>
      <c r="S3285" s="27" t="str">
        <f>VLOOKUP(N3285,'散件（更新）'!B:E,4,FALSE)</f>
        <v>https://tineco-yxzt.oss-accelerate.aliyuncs.com/20231219/9FWRK110000_1702948027739.png</v>
      </c>
      <c r="T3285" s="27" t="s">
        <v>8759</v>
      </c>
      <c r="U3285" s="28" t="str">
        <f>VLOOKUP(N3285,'散件（更新）'!B:G,6,FALSE)</f>
        <v>微动开关</v>
      </c>
      <c r="V3285" s="28" t="str">
        <f>VLOOKUP(N3285,'散件（更新）'!B:I,8,FALSE)</f>
        <v>6972200197474</v>
      </c>
    </row>
    <row r="3286" spans="1:22">
      <c r="A3286" s="57">
        <v>46169</v>
      </c>
      <c r="B3286" s="53" t="s">
        <v>4407</v>
      </c>
      <c r="C3286" s="27" t="str">
        <f>VLOOKUP(B3286,'大货清单（不定期按GOMS更新）'!A:H,8,0)</f>
        <v>109-23350701</v>
      </c>
      <c r="D3286" s="27" t="str">
        <f>VLOOKUP(B3286,'大货清单（不定期按GOMS更新）'!A:C,3,0)</f>
        <v>CL2335G-01</v>
      </c>
      <c r="E3286" s="27" t="str">
        <f>VLOOKUP(B3286,'大货清单（不定期按GOMS更新）'!A:H,4,0)</f>
        <v>IT,ES,FR,DE,NL,PL,SE,BE,TR,MN,HK</v>
      </c>
      <c r="F3286" s="27" t="str">
        <f>VLOOKUP(B3286,'大货清单（不定期按GOMS更新）'!A:H,2,0)</f>
        <v>Floor One S7 Flashdry</v>
      </c>
      <c r="G3286" s="28">
        <f>VLOOKUP(B3286,'大货清单（不定期按GOMS更新）'!A:I,9,FALSE)</f>
        <v>6974950105457</v>
      </c>
      <c r="H3286" s="27" t="str">
        <f>VLOOKUP(B3286,'大货清单（不定期按GOMS更新）'!A:H,7,0)</f>
        <v>Black</v>
      </c>
      <c r="I3286" s="27" t="str">
        <f>VLOOKUP(B3286,'大货清单（不定期按GOMS更新）'!A:F,6,FALSE)</f>
        <v>ACTIVE</v>
      </c>
      <c r="J3286" s="27" t="str">
        <f>VLOOKUP(B3286,'大货清单（不定期按GOMS更新）'!A:K,11,FALSE)</f>
        <v>10.5</v>
      </c>
      <c r="K3286" s="27" t="str">
        <f>VLOOKUP(B3286,'大货清单（不定期按GOMS更新）'!A:N,12,FALSE)</f>
        <v>674</v>
      </c>
      <c r="L3286" s="27" t="str">
        <f>VLOOKUP(B3286,'大货清单（不定期按GOMS更新）'!A:M,13,FALSE)</f>
        <v>332</v>
      </c>
      <c r="M3286" s="27" t="str">
        <f>VLOOKUP(B3286,'大货清单（不定期按GOMS更新）'!A:N,14,FALSE)</f>
        <v>326</v>
      </c>
      <c r="N3286" s="53" t="s">
        <v>4138</v>
      </c>
      <c r="O3286" s="27">
        <f>IFERROR(VLOOKUP(N3286,'散件迭代（不定期更新）'!C:J,8,FALSE),0)</f>
        <v>0</v>
      </c>
      <c r="P3286" s="27" t="str">
        <f>IFERROR(VLOOKUP(N3286,'散件（更新）'!B:H,3,FALSE),0)</f>
        <v>/</v>
      </c>
      <c r="Q3286" s="27" t="str">
        <f>VLOOKUP(N3286,'散件（更新）'!B:H,2,FALSE)</f>
        <v>114-23710009</v>
      </c>
      <c r="R3286" s="27" t="str">
        <f>VLOOKUP(N3286,'散件（更新）'!B:H,7,FALSE)</f>
        <v>Motor</v>
      </c>
      <c r="S3286" s="27" t="str">
        <f>VLOOKUP(N3286,'散件（更新）'!B:E,4,FALSE)</f>
        <v>https://tineco-yxzt.oss-accelerate.aliyuncs.com/20240131/zhudianji+mifengquan_1706695142695.jpeg</v>
      </c>
      <c r="T3286" s="27" t="s">
        <v>8759</v>
      </c>
      <c r="U3286" s="28" t="str">
        <f>VLOOKUP(N3286,'散件（更新）'!B:G,6,FALSE)</f>
        <v>主电机+密封圈</v>
      </c>
      <c r="V3286" s="28">
        <f>VLOOKUP(N3286,'散件（更新）'!B:I,8,FALSE)</f>
        <v>6974950106034</v>
      </c>
    </row>
    <row r="3287" spans="1:22">
      <c r="A3287" s="57">
        <v>46169</v>
      </c>
      <c r="B3287" s="53" t="s">
        <v>4407</v>
      </c>
      <c r="C3287" s="27" t="str">
        <f>VLOOKUP(B3287,'大货清单（不定期按GOMS更新）'!A:H,8,0)</f>
        <v>109-23350701</v>
      </c>
      <c r="D3287" s="27" t="str">
        <f>VLOOKUP(B3287,'大货清单（不定期按GOMS更新）'!A:C,3,0)</f>
        <v>CL2335G-01</v>
      </c>
      <c r="E3287" s="27" t="str">
        <f>VLOOKUP(B3287,'大货清单（不定期按GOMS更新）'!A:H,4,0)</f>
        <v>IT,ES,FR,DE,NL,PL,SE,BE,TR,MN,HK</v>
      </c>
      <c r="F3287" s="27" t="str">
        <f>VLOOKUP(B3287,'大货清单（不定期按GOMS更新）'!A:H,2,0)</f>
        <v>Floor One S7 Flashdry</v>
      </c>
      <c r="G3287" s="28">
        <f>VLOOKUP(B3287,'大货清单（不定期按GOMS更新）'!A:I,9,FALSE)</f>
        <v>6974950105457</v>
      </c>
      <c r="H3287" s="27" t="str">
        <f>VLOOKUP(B3287,'大货清单（不定期按GOMS更新）'!A:H,7,0)</f>
        <v>Black</v>
      </c>
      <c r="I3287" s="27" t="str">
        <f>VLOOKUP(B3287,'大货清单（不定期按GOMS更新）'!A:F,6,FALSE)</f>
        <v>ACTIVE</v>
      </c>
      <c r="J3287" s="27" t="str">
        <f>VLOOKUP(B3287,'大货清单（不定期按GOMS更新）'!A:K,11,FALSE)</f>
        <v>10.5</v>
      </c>
      <c r="K3287" s="27" t="str">
        <f>VLOOKUP(B3287,'大货清单（不定期按GOMS更新）'!A:N,12,FALSE)</f>
        <v>674</v>
      </c>
      <c r="L3287" s="27" t="str">
        <f>VLOOKUP(B3287,'大货清单（不定期按GOMS更新）'!A:M,13,FALSE)</f>
        <v>332</v>
      </c>
      <c r="M3287" s="27" t="str">
        <f>VLOOKUP(B3287,'大货清单（不定期按GOMS更新）'!A:N,14,FALSE)</f>
        <v>326</v>
      </c>
      <c r="N3287" s="53" t="s">
        <v>4363</v>
      </c>
      <c r="O3287" s="27" t="str">
        <f>IFERROR(VLOOKUP(N3287,'散件迭代（不定期更新）'!C:J,8,FALSE),0)</f>
        <v>A50</v>
      </c>
      <c r="P3287" s="27" t="str">
        <f>IFERROR(VLOOKUP(N3287,'散件（更新）'!B:H,3,FALSE),0)</f>
        <v>/</v>
      </c>
      <c r="Q3287" s="27" t="str">
        <f>VLOOKUP(N3287,'散件（更新）'!B:H,2,FALSE)</f>
        <v>114-23350407</v>
      </c>
      <c r="R3287" s="27" t="str">
        <f>VLOOKUP(N3287,'散件（更新）'!B:H,7,FALSE)</f>
        <v>Motor</v>
      </c>
      <c r="S3287" s="27" t="str">
        <f>VLOOKUP(N3287,'散件（更新）'!B:E,4,FALSE)</f>
        <v>https://tineco-yxzt.oss-accelerate.aliyuncs.com/20250519/gunshuadianjichilunxiangzujian_1747648367180.jpg</v>
      </c>
      <c r="T3287" s="27" t="s">
        <v>8759</v>
      </c>
      <c r="U3287" s="28" t="str">
        <f>VLOOKUP(N3287,'散件（更新）'!B:G,6,FALSE)</f>
        <v>有刷电机齿轮箱组件</v>
      </c>
      <c r="V3287" s="28" t="str">
        <f>VLOOKUP(N3287,'散件（更新）'!B:I,8,FALSE)</f>
        <v>6974950106171</v>
      </c>
    </row>
    <row r="3288" spans="1:22">
      <c r="A3288" s="57">
        <v>46169</v>
      </c>
      <c r="B3288" s="53" t="s">
        <v>4407</v>
      </c>
      <c r="C3288" s="27" t="str">
        <f>VLOOKUP(B3288,'大货清单（不定期按GOMS更新）'!A:H,8,0)</f>
        <v>109-23350701</v>
      </c>
      <c r="D3288" s="27" t="str">
        <f>VLOOKUP(B3288,'大货清单（不定期按GOMS更新）'!A:C,3,0)</f>
        <v>CL2335G-01</v>
      </c>
      <c r="E3288" s="27" t="str">
        <f>VLOOKUP(B3288,'大货清单（不定期按GOMS更新）'!A:H,4,0)</f>
        <v>IT,ES,FR,DE,NL,PL,SE,BE,TR,MN,HK</v>
      </c>
      <c r="F3288" s="27" t="str">
        <f>VLOOKUP(B3288,'大货清单（不定期按GOMS更新）'!A:H,2,0)</f>
        <v>Floor One S7 Flashdry</v>
      </c>
      <c r="G3288" s="28">
        <f>VLOOKUP(B3288,'大货清单（不定期按GOMS更新）'!A:I,9,FALSE)</f>
        <v>6974950105457</v>
      </c>
      <c r="H3288" s="27" t="str">
        <f>VLOOKUP(B3288,'大货清单（不定期按GOMS更新）'!A:H,7,0)</f>
        <v>Black</v>
      </c>
      <c r="I3288" s="27" t="str">
        <f>VLOOKUP(B3288,'大货清单（不定期按GOMS更新）'!A:F,6,FALSE)</f>
        <v>ACTIVE</v>
      </c>
      <c r="J3288" s="27" t="str">
        <f>VLOOKUP(B3288,'大货清单（不定期按GOMS更新）'!A:K,11,FALSE)</f>
        <v>10.5</v>
      </c>
      <c r="K3288" s="27" t="str">
        <f>VLOOKUP(B3288,'大货清单（不定期按GOMS更新）'!A:N,12,FALSE)</f>
        <v>674</v>
      </c>
      <c r="L3288" s="27" t="str">
        <f>VLOOKUP(B3288,'大货清单（不定期按GOMS更新）'!A:M,13,FALSE)</f>
        <v>332</v>
      </c>
      <c r="M3288" s="27" t="str">
        <f>VLOOKUP(B3288,'大货清单（不定期按GOMS更新）'!A:N,14,FALSE)</f>
        <v>326</v>
      </c>
      <c r="N3288" s="53" t="s">
        <v>1147</v>
      </c>
      <c r="O3288" s="27">
        <f>IFERROR(VLOOKUP(N3288,'散件迭代（不定期更新）'!C:J,8,FALSE),0)</f>
        <v>0</v>
      </c>
      <c r="P3288" s="27" t="str">
        <f>IFERROR(VLOOKUP(N3288,'散件（更新）'!B:H,3,FALSE),0)</f>
        <v>206-2123-0225</v>
      </c>
      <c r="Q3288" s="27" t="str">
        <f>VLOOKUP(N3288,'散件（更新）'!B:H,2,FALSE)</f>
        <v>114-21230225</v>
      </c>
      <c r="R3288" s="27" t="str">
        <f>VLOOKUP(N3288,'散件（更新）'!B:H,7,FALSE)</f>
        <v>PCBA</v>
      </c>
      <c r="S3288" s="27">
        <f>VLOOKUP(N3288,'散件（更新）'!B:E,4,FALSE)</f>
        <v>0</v>
      </c>
      <c r="T3288" s="27" t="s">
        <v>8759</v>
      </c>
      <c r="U3288" s="28" t="str">
        <f>VLOOKUP(N3288,'散件（更新）'!B:G,6,FALSE)</f>
        <v>LED灯板组件</v>
      </c>
      <c r="V3288" s="28">
        <f>VLOOKUP(N3288,'散件（更新）'!B:I,8,FALSE)</f>
        <v>6974950101190</v>
      </c>
    </row>
    <row r="3289" spans="1:22">
      <c r="A3289" s="57">
        <v>46169</v>
      </c>
      <c r="B3289" s="53" t="s">
        <v>4407</v>
      </c>
      <c r="C3289" s="27" t="str">
        <f>VLOOKUP(B3289,'大货清单（不定期按GOMS更新）'!A:H,8,0)</f>
        <v>109-23350701</v>
      </c>
      <c r="D3289" s="27" t="str">
        <f>VLOOKUP(B3289,'大货清单（不定期按GOMS更新）'!A:C,3,0)</f>
        <v>CL2335G-01</v>
      </c>
      <c r="E3289" s="27" t="str">
        <f>VLOOKUP(B3289,'大货清单（不定期按GOMS更新）'!A:H,4,0)</f>
        <v>IT,ES,FR,DE,NL,PL,SE,BE,TR,MN,HK</v>
      </c>
      <c r="F3289" s="27" t="str">
        <f>VLOOKUP(B3289,'大货清单（不定期按GOMS更新）'!A:H,2,0)</f>
        <v>Floor One S7 Flashdry</v>
      </c>
      <c r="G3289" s="28">
        <f>VLOOKUP(B3289,'大货清单（不定期按GOMS更新）'!A:I,9,FALSE)</f>
        <v>6974950105457</v>
      </c>
      <c r="H3289" s="27" t="str">
        <f>VLOOKUP(B3289,'大货清单（不定期按GOMS更新）'!A:H,7,0)</f>
        <v>Black</v>
      </c>
      <c r="I3289" s="27" t="str">
        <f>VLOOKUP(B3289,'大货清单（不定期按GOMS更新）'!A:F,6,FALSE)</f>
        <v>ACTIVE</v>
      </c>
      <c r="J3289" s="27" t="str">
        <f>VLOOKUP(B3289,'大货清单（不定期按GOMS更新）'!A:K,11,FALSE)</f>
        <v>10.5</v>
      </c>
      <c r="K3289" s="27" t="str">
        <f>VLOOKUP(B3289,'大货清单（不定期按GOMS更新）'!A:N,12,FALSE)</f>
        <v>674</v>
      </c>
      <c r="L3289" s="27" t="str">
        <f>VLOOKUP(B3289,'大货清单（不定期按GOMS更新）'!A:M,13,FALSE)</f>
        <v>332</v>
      </c>
      <c r="M3289" s="27" t="str">
        <f>VLOOKUP(B3289,'大货清单（不定期按GOMS更新）'!A:N,14,FALSE)</f>
        <v>326</v>
      </c>
      <c r="N3289" s="53" t="s">
        <v>4415</v>
      </c>
      <c r="O3289" s="27">
        <f>IFERROR(VLOOKUP(N3289,'散件迭代（不定期更新）'!C:J,8,FALSE),0)</f>
        <v>0</v>
      </c>
      <c r="P3289" s="27" t="str">
        <f>IFERROR(VLOOKUP(N3289,'散件（更新）'!B:H,3,FALSE),0)</f>
        <v>/</v>
      </c>
      <c r="Q3289" s="27" t="str">
        <f>VLOOKUP(N3289,'散件（更新）'!B:H,2,FALSE)</f>
        <v>114-23350601</v>
      </c>
      <c r="R3289" s="27" t="str">
        <f>VLOOKUP(N3289,'散件（更新）'!B:H,7,FALSE)</f>
        <v>PCBA</v>
      </c>
      <c r="S3289" s="27">
        <f>VLOOKUP(N3289,'散件（更新）'!B:E,4,FALSE)</f>
        <v>0</v>
      </c>
      <c r="T3289" s="27" t="s">
        <v>8759</v>
      </c>
      <c r="U3289" s="28" t="str">
        <f>VLOOKUP(N3289,'散件（更新）'!B:G,6,FALSE)</f>
        <v>机身主控板组件(烘干）</v>
      </c>
      <c r="V3289" s="28" t="str">
        <f>VLOOKUP(N3289,'散件（更新）'!B:I,8,FALSE)</f>
        <v>6974950106126</v>
      </c>
    </row>
    <row r="3290" spans="1:22">
      <c r="A3290" s="57">
        <v>46169</v>
      </c>
      <c r="B3290" s="53" t="s">
        <v>4407</v>
      </c>
      <c r="C3290" s="27" t="str">
        <f>VLOOKUP(B3290,'大货清单（不定期按GOMS更新）'!A:H,8,0)</f>
        <v>109-23350701</v>
      </c>
      <c r="D3290" s="27" t="str">
        <f>VLOOKUP(B3290,'大货清单（不定期按GOMS更新）'!A:C,3,0)</f>
        <v>CL2335G-01</v>
      </c>
      <c r="E3290" s="27" t="str">
        <f>VLOOKUP(B3290,'大货清单（不定期按GOMS更新）'!A:H,4,0)</f>
        <v>IT,ES,FR,DE,NL,PL,SE,BE,TR,MN,HK</v>
      </c>
      <c r="F3290" s="27" t="str">
        <f>VLOOKUP(B3290,'大货清单（不定期按GOMS更新）'!A:H,2,0)</f>
        <v>Floor One S7 Flashdry</v>
      </c>
      <c r="G3290" s="28">
        <f>VLOOKUP(B3290,'大货清单（不定期按GOMS更新）'!A:I,9,FALSE)</f>
        <v>6974950105457</v>
      </c>
      <c r="H3290" s="27" t="str">
        <f>VLOOKUP(B3290,'大货清单（不定期按GOMS更新）'!A:H,7,0)</f>
        <v>Black</v>
      </c>
      <c r="I3290" s="27" t="str">
        <f>VLOOKUP(B3290,'大货清单（不定期按GOMS更新）'!A:F,6,FALSE)</f>
        <v>ACTIVE</v>
      </c>
      <c r="J3290" s="27" t="str">
        <f>VLOOKUP(B3290,'大货清单（不定期按GOMS更新）'!A:K,11,FALSE)</f>
        <v>10.5</v>
      </c>
      <c r="K3290" s="27" t="str">
        <f>VLOOKUP(B3290,'大货清单（不定期按GOMS更新）'!A:N,12,FALSE)</f>
        <v>674</v>
      </c>
      <c r="L3290" s="27" t="str">
        <f>VLOOKUP(B3290,'大货清单（不定期按GOMS更新）'!A:M,13,FALSE)</f>
        <v>332</v>
      </c>
      <c r="M3290" s="27" t="str">
        <f>VLOOKUP(B3290,'大货清单（不定期按GOMS更新）'!A:N,14,FALSE)</f>
        <v>326</v>
      </c>
      <c r="N3290" s="53" t="s">
        <v>4082</v>
      </c>
      <c r="O3290" s="27">
        <f>IFERROR(VLOOKUP(N3290,'散件迭代（不定期更新）'!C:J,8,FALSE),0)</f>
        <v>0</v>
      </c>
      <c r="P3290" s="27" t="str">
        <f>IFERROR(VLOOKUP(N3290,'散件（更新）'!B:H,3,FALSE),0)</f>
        <v>/</v>
      </c>
      <c r="Q3290" s="27" t="str">
        <f>VLOOKUP(N3290,'散件（更新）'!B:H,2,FALSE)</f>
        <v>114-23350405</v>
      </c>
      <c r="R3290" s="27" t="str">
        <f>VLOOKUP(N3290,'散件（更新）'!B:H,7,FALSE)</f>
        <v>PCBA</v>
      </c>
      <c r="S3290" s="27">
        <f>VLOOKUP(N3290,'散件（更新）'!B:E,4,FALSE)</f>
        <v>0</v>
      </c>
      <c r="T3290" s="27" t="s">
        <v>8759</v>
      </c>
      <c r="U3290" s="28" t="str">
        <f>VLOOKUP(N3290,'散件（更新）'!B:G,6,FALSE)</f>
        <v>地刷主控板组件</v>
      </c>
      <c r="V3290" s="28" t="str">
        <f>VLOOKUP(N3290,'散件（更新）'!B:I,8,FALSE)</f>
        <v>6974950106140</v>
      </c>
    </row>
    <row r="3291" spans="1:22">
      <c r="A3291" s="57">
        <v>46169</v>
      </c>
      <c r="B3291" s="53" t="s">
        <v>4407</v>
      </c>
      <c r="C3291" s="27" t="str">
        <f>VLOOKUP(B3291,'大货清单（不定期按GOMS更新）'!A:H,8,0)</f>
        <v>109-23350701</v>
      </c>
      <c r="D3291" s="27" t="str">
        <f>VLOOKUP(B3291,'大货清单（不定期按GOMS更新）'!A:C,3,0)</f>
        <v>CL2335G-01</v>
      </c>
      <c r="E3291" s="27" t="str">
        <f>VLOOKUP(B3291,'大货清单（不定期按GOMS更新）'!A:H,4,0)</f>
        <v>IT,ES,FR,DE,NL,PL,SE,BE,TR,MN,HK</v>
      </c>
      <c r="F3291" s="27" t="str">
        <f>VLOOKUP(B3291,'大货清单（不定期按GOMS更新）'!A:H,2,0)</f>
        <v>Floor One S7 Flashdry</v>
      </c>
      <c r="G3291" s="28">
        <f>VLOOKUP(B3291,'大货清单（不定期按GOMS更新）'!A:I,9,FALSE)</f>
        <v>6974950105457</v>
      </c>
      <c r="H3291" s="27" t="str">
        <f>VLOOKUP(B3291,'大货清单（不定期按GOMS更新）'!A:H,7,0)</f>
        <v>Black</v>
      </c>
      <c r="I3291" s="27" t="str">
        <f>VLOOKUP(B3291,'大货清单（不定期按GOMS更新）'!A:F,6,FALSE)</f>
        <v>ACTIVE</v>
      </c>
      <c r="J3291" s="27" t="str">
        <f>VLOOKUP(B3291,'大货清单（不定期按GOMS更新）'!A:K,11,FALSE)</f>
        <v>10.5</v>
      </c>
      <c r="K3291" s="27" t="str">
        <f>VLOOKUP(B3291,'大货清单（不定期按GOMS更新）'!A:N,12,FALSE)</f>
        <v>674</v>
      </c>
      <c r="L3291" s="27" t="str">
        <f>VLOOKUP(B3291,'大货清单（不定期按GOMS更新）'!A:M,13,FALSE)</f>
        <v>332</v>
      </c>
      <c r="M3291" s="27" t="str">
        <f>VLOOKUP(B3291,'大货清单（不定期按GOMS更新）'!A:N,14,FALSE)</f>
        <v>326</v>
      </c>
      <c r="N3291" s="53" t="s">
        <v>770</v>
      </c>
      <c r="O3291" s="27">
        <f>IFERROR(VLOOKUP(N3291,'散件迭代（不定期更新）'!C:J,8,FALSE),0)</f>
        <v>0</v>
      </c>
      <c r="P3291" s="27" t="str">
        <f>IFERROR(VLOOKUP(N3291,'散件（更新）'!B:H,3,FALSE),0)</f>
        <v>206-2019-0114</v>
      </c>
      <c r="Q3291" s="27" t="str">
        <f>VLOOKUP(N3291,'散件（更新）'!B:H,2,FALSE)</f>
        <v>114-20190114</v>
      </c>
      <c r="R3291" s="27" t="str">
        <f>VLOOKUP(N3291,'散件（更新）'!B:H,7,FALSE)</f>
        <v>Sensor</v>
      </c>
      <c r="S3291" s="27" t="str">
        <f>VLOOKUP(N3291,'散件（更新）'!B:E,4,FALSE)</f>
        <v>https://tineco-yxzt.oss-accelerate.aliyuncs.com/20240701/2019guangdian_1719817775917.png</v>
      </c>
      <c r="T3291" s="27" t="s">
        <v>8759</v>
      </c>
      <c r="U3291" s="28" t="str">
        <f>VLOOKUP(N3291,'散件（更新）'!B:G,6,FALSE)</f>
        <v>光电液位传感器</v>
      </c>
      <c r="V3291" s="28" t="str">
        <f>VLOOKUP(N3291,'散件（更新）'!B:I,8,FALSE)</f>
        <v>6972200197023</v>
      </c>
    </row>
    <row r="3292" spans="1:22">
      <c r="A3292" s="57">
        <v>46169</v>
      </c>
      <c r="B3292" s="53" t="s">
        <v>4407</v>
      </c>
      <c r="C3292" s="27" t="str">
        <f>VLOOKUP(B3292,'大货清单（不定期按GOMS更新）'!A:H,8,0)</f>
        <v>109-23350701</v>
      </c>
      <c r="D3292" s="27" t="str">
        <f>VLOOKUP(B3292,'大货清单（不定期按GOMS更新）'!A:C,3,0)</f>
        <v>CL2335G-01</v>
      </c>
      <c r="E3292" s="27" t="str">
        <f>VLOOKUP(B3292,'大货清单（不定期按GOMS更新）'!A:H,4,0)</f>
        <v>IT,ES,FR,DE,NL,PL,SE,BE,TR,MN,HK</v>
      </c>
      <c r="F3292" s="27" t="str">
        <f>VLOOKUP(B3292,'大货清单（不定期按GOMS更新）'!A:H,2,0)</f>
        <v>Floor One S7 Flashdry</v>
      </c>
      <c r="G3292" s="28">
        <f>VLOOKUP(B3292,'大货清单（不定期按GOMS更新）'!A:I,9,FALSE)</f>
        <v>6974950105457</v>
      </c>
      <c r="H3292" s="27" t="str">
        <f>VLOOKUP(B3292,'大货清单（不定期按GOMS更新）'!A:H,7,0)</f>
        <v>Black</v>
      </c>
      <c r="I3292" s="27" t="str">
        <f>VLOOKUP(B3292,'大货清单（不定期按GOMS更新）'!A:F,6,FALSE)</f>
        <v>ACTIVE</v>
      </c>
      <c r="J3292" s="27" t="str">
        <f>VLOOKUP(B3292,'大货清单（不定期按GOMS更新）'!A:K,11,FALSE)</f>
        <v>10.5</v>
      </c>
      <c r="K3292" s="27" t="str">
        <f>VLOOKUP(B3292,'大货清单（不定期按GOMS更新）'!A:N,12,FALSE)</f>
        <v>674</v>
      </c>
      <c r="L3292" s="27" t="str">
        <f>VLOOKUP(B3292,'大货清单（不定期按GOMS更新）'!A:M,13,FALSE)</f>
        <v>332</v>
      </c>
      <c r="M3292" s="27" t="str">
        <f>VLOOKUP(B3292,'大货清单（不定期按GOMS更新）'!A:N,14,FALSE)</f>
        <v>326</v>
      </c>
      <c r="N3292" s="53" t="s">
        <v>3787</v>
      </c>
      <c r="O3292" s="27">
        <f>IFERROR(VLOOKUP(N3292,'散件迭代（不定期更新）'!C:J,8,FALSE),0)</f>
        <v>0</v>
      </c>
      <c r="P3292" s="27" t="str">
        <f>IFERROR(VLOOKUP(N3292,'散件（更新）'!B:H,3,FALSE),0)</f>
        <v>/</v>
      </c>
      <c r="Q3292" s="27" t="str">
        <f>VLOOKUP(N3292,'散件（更新）'!B:H,2,FALSE)</f>
        <v>114-22200106</v>
      </c>
      <c r="R3292" s="27" t="str">
        <f>VLOOKUP(N3292,'散件（更新）'!B:H,7,FALSE)</f>
        <v>Pump</v>
      </c>
      <c r="S3292" s="27" t="str">
        <f>VLOOKUP(N3292,'散件（更新）'!B:E,4,FALSE)</f>
        <v>https://tineco-yxzt.oss-accelerate.aliyuncs.com/20231219/9FWRU250000_1702948034950.png</v>
      </c>
      <c r="T3292" s="27" t="s">
        <v>8759</v>
      </c>
      <c r="U3292" s="28" t="str">
        <f>VLOOKUP(N3292,'散件（更新）'!B:G,6,FALSE)</f>
        <v>蠕动泵组件</v>
      </c>
      <c r="V3292" s="28">
        <f>VLOOKUP(N3292,'散件（更新）'!B:I,8,FALSE)</f>
        <v>6974950103910</v>
      </c>
    </row>
    <row r="3293" spans="1:22">
      <c r="A3293" s="57">
        <v>46169</v>
      </c>
      <c r="B3293" s="53" t="s">
        <v>4407</v>
      </c>
      <c r="C3293" s="27" t="str">
        <f>VLOOKUP(B3293,'大货清单（不定期按GOMS更新）'!A:H,8,0)</f>
        <v>109-23350701</v>
      </c>
      <c r="D3293" s="27" t="str">
        <f>VLOOKUP(B3293,'大货清单（不定期按GOMS更新）'!A:C,3,0)</f>
        <v>CL2335G-01</v>
      </c>
      <c r="E3293" s="27" t="str">
        <f>VLOOKUP(B3293,'大货清单（不定期按GOMS更新）'!A:H,4,0)</f>
        <v>IT,ES,FR,DE,NL,PL,SE,BE,TR,MN,HK</v>
      </c>
      <c r="F3293" s="27" t="str">
        <f>VLOOKUP(B3293,'大货清单（不定期按GOMS更新）'!A:H,2,0)</f>
        <v>Floor One S7 Flashdry</v>
      </c>
      <c r="G3293" s="28">
        <f>VLOOKUP(B3293,'大货清单（不定期按GOMS更新）'!A:I,9,FALSE)</f>
        <v>6974950105457</v>
      </c>
      <c r="H3293" s="27" t="str">
        <f>VLOOKUP(B3293,'大货清单（不定期按GOMS更新）'!A:H,7,0)</f>
        <v>Black</v>
      </c>
      <c r="I3293" s="27" t="str">
        <f>VLOOKUP(B3293,'大货清单（不定期按GOMS更新）'!A:F,6,FALSE)</f>
        <v>ACTIVE</v>
      </c>
      <c r="J3293" s="27" t="str">
        <f>VLOOKUP(B3293,'大货清单（不定期按GOMS更新）'!A:K,11,FALSE)</f>
        <v>10.5</v>
      </c>
      <c r="K3293" s="27" t="str">
        <f>VLOOKUP(B3293,'大货清单（不定期按GOMS更新）'!A:N,12,FALSE)</f>
        <v>674</v>
      </c>
      <c r="L3293" s="27" t="str">
        <f>VLOOKUP(B3293,'大货清单（不定期按GOMS更新）'!A:M,13,FALSE)</f>
        <v>332</v>
      </c>
      <c r="M3293" s="27" t="str">
        <f>VLOOKUP(B3293,'大货清单（不定期按GOMS更新）'!A:N,14,FALSE)</f>
        <v>326</v>
      </c>
      <c r="N3293" s="53" t="s">
        <v>3794</v>
      </c>
      <c r="O3293" s="27">
        <f>IFERROR(VLOOKUP(N3293,'散件迭代（不定期更新）'!C:J,8,FALSE),0)</f>
        <v>0</v>
      </c>
      <c r="P3293" s="27" t="str">
        <f>IFERROR(VLOOKUP(N3293,'散件（更新）'!B:H,3,FALSE),0)</f>
        <v>/</v>
      </c>
      <c r="Q3293" s="27" t="str">
        <f>VLOOKUP(N3293,'散件（更新）'!B:H,2,FALSE)</f>
        <v>114-22200103</v>
      </c>
      <c r="R3293" s="27" t="str">
        <f>VLOOKUP(N3293,'散件（更新）'!B:H,7,FALSE)</f>
        <v>Repair Wheel</v>
      </c>
      <c r="S3293" s="27" t="str">
        <f>VLOOKUP(N3293,'散件（更新）'!B:E,4,FALSE)</f>
        <v>https://tineco-yxzt.oss-accelerate.aliyuncs.com/20231219/9FWRW250000_1702948035109.png</v>
      </c>
      <c r="T3293" s="27" t="s">
        <v>8759</v>
      </c>
      <c r="U3293" s="28" t="str">
        <f>VLOOKUP(N3293,'散件（更新）'!B:G,6,FALSE)</f>
        <v>大轮组件</v>
      </c>
      <c r="V3293" s="28">
        <f>VLOOKUP(N3293,'散件（更新）'!B:I,8,FALSE)</f>
        <v>6974950103880</v>
      </c>
    </row>
    <row r="3294" spans="1:22">
      <c r="A3294" s="57">
        <v>46169</v>
      </c>
      <c r="B3294" s="53" t="s">
        <v>4407</v>
      </c>
      <c r="C3294" s="27" t="str">
        <f>VLOOKUP(B3294,'大货清单（不定期按GOMS更新）'!A:H,8,0)</f>
        <v>109-23350701</v>
      </c>
      <c r="D3294" s="27" t="str">
        <f>VLOOKUP(B3294,'大货清单（不定期按GOMS更新）'!A:C,3,0)</f>
        <v>CL2335G-01</v>
      </c>
      <c r="E3294" s="27" t="str">
        <f>VLOOKUP(B3294,'大货清单（不定期按GOMS更新）'!A:H,4,0)</f>
        <v>IT,ES,FR,DE,NL,PL,SE,BE,TR,MN,HK</v>
      </c>
      <c r="F3294" s="27" t="str">
        <f>VLOOKUP(B3294,'大货清单（不定期按GOMS更新）'!A:H,2,0)</f>
        <v>Floor One S7 Flashdry</v>
      </c>
      <c r="G3294" s="28">
        <f>VLOOKUP(B3294,'大货清单（不定期按GOMS更新）'!A:I,9,FALSE)</f>
        <v>6974950105457</v>
      </c>
      <c r="H3294" s="27" t="str">
        <f>VLOOKUP(B3294,'大货清单（不定期按GOMS更新）'!A:H,7,0)</f>
        <v>Black</v>
      </c>
      <c r="I3294" s="27" t="str">
        <f>VLOOKUP(B3294,'大货清单（不定期按GOMS更新）'!A:F,6,FALSE)</f>
        <v>ACTIVE</v>
      </c>
      <c r="J3294" s="27" t="str">
        <f>VLOOKUP(B3294,'大货清单（不定期按GOMS更新）'!A:K,11,FALSE)</f>
        <v>10.5</v>
      </c>
      <c r="K3294" s="27" t="str">
        <f>VLOOKUP(B3294,'大货清单（不定期按GOMS更新）'!A:N,12,FALSE)</f>
        <v>674</v>
      </c>
      <c r="L3294" s="27" t="str">
        <f>VLOOKUP(B3294,'大货清单（不定期按GOMS更新）'!A:M,13,FALSE)</f>
        <v>332</v>
      </c>
      <c r="M3294" s="27" t="str">
        <f>VLOOKUP(B3294,'大货清单（不定期按GOMS更新）'!A:N,14,FALSE)</f>
        <v>326</v>
      </c>
      <c r="N3294" s="53" t="s">
        <v>1043</v>
      </c>
      <c r="O3294" s="27" t="str">
        <f>IFERROR(VLOOKUP(N3294,'散件迭代（不定期更新）'!C:J,8,FALSE),0)</f>
        <v>A22</v>
      </c>
      <c r="P3294" s="27" t="str">
        <f>IFERROR(VLOOKUP(N3294,'散件（更新）'!B:H,3,FALSE),0)</f>
        <v>206-1879-0109</v>
      </c>
      <c r="Q3294" s="27" t="str">
        <f>VLOOKUP(N3294,'散件（更新）'!B:H,2,FALSE)</f>
        <v>114-18790109</v>
      </c>
      <c r="R3294" s="27" t="str">
        <f>VLOOKUP(N3294,'散件（更新）'!B:H,7,FALSE)</f>
        <v>3-In-1 Cleaning Tool</v>
      </c>
      <c r="S3294" s="27" t="str">
        <f>VLOOKUP(N3294,'散件（更新）'!B:E,4,FALSE)</f>
        <v>https://tineco-yxzt.oss-accelerate.aliyuncs.com/product/114-18790109.png</v>
      </c>
      <c r="T3294" s="27" t="s">
        <v>8759</v>
      </c>
      <c r="U3294" s="28" t="str">
        <f>VLOOKUP(N3294,'散件（更新）'!B:G,6,FALSE)</f>
        <v>AB1888清洁刷组件</v>
      </c>
      <c r="V3294" s="28" t="str">
        <f>VLOOKUP(N3294,'散件（更新）'!B:I,8,FALSE)</f>
        <v>6972200191809</v>
      </c>
    </row>
    <row r="3295" spans="1:22">
      <c r="A3295" s="57">
        <v>46169</v>
      </c>
      <c r="B3295" s="53" t="s">
        <v>4407</v>
      </c>
      <c r="C3295" s="27" t="str">
        <f>VLOOKUP(B3295,'大货清单（不定期按GOMS更新）'!A:H,8,0)</f>
        <v>109-23350701</v>
      </c>
      <c r="D3295" s="27" t="str">
        <f>VLOOKUP(B3295,'大货清单（不定期按GOMS更新）'!A:C,3,0)</f>
        <v>CL2335G-01</v>
      </c>
      <c r="E3295" s="27" t="str">
        <f>VLOOKUP(B3295,'大货清单（不定期按GOMS更新）'!A:H,4,0)</f>
        <v>IT,ES,FR,DE,NL,PL,SE,BE,TR,MN,HK</v>
      </c>
      <c r="F3295" s="27" t="str">
        <f>VLOOKUP(B3295,'大货清单（不定期按GOMS更新）'!A:H,2,0)</f>
        <v>Floor One S7 Flashdry</v>
      </c>
      <c r="G3295" s="28">
        <f>VLOOKUP(B3295,'大货清单（不定期按GOMS更新）'!A:I,9,FALSE)</f>
        <v>6974950105457</v>
      </c>
      <c r="H3295" s="27" t="str">
        <f>VLOOKUP(B3295,'大货清单（不定期按GOMS更新）'!A:H,7,0)</f>
        <v>Black</v>
      </c>
      <c r="I3295" s="27" t="str">
        <f>VLOOKUP(B3295,'大货清单（不定期按GOMS更新）'!A:F,6,FALSE)</f>
        <v>ACTIVE</v>
      </c>
      <c r="J3295" s="27" t="str">
        <f>VLOOKUP(B3295,'大货清单（不定期按GOMS更新）'!A:K,11,FALSE)</f>
        <v>10.5</v>
      </c>
      <c r="K3295" s="27" t="str">
        <f>VLOOKUP(B3295,'大货清单（不定期按GOMS更新）'!A:N,12,FALSE)</f>
        <v>674</v>
      </c>
      <c r="L3295" s="27" t="str">
        <f>VLOOKUP(B3295,'大货清单（不定期按GOMS更新）'!A:M,13,FALSE)</f>
        <v>332</v>
      </c>
      <c r="M3295" s="27" t="str">
        <f>VLOOKUP(B3295,'大货清单（不定期按GOMS更新）'!A:N,14,FALSE)</f>
        <v>326</v>
      </c>
      <c r="N3295" s="53" t="s">
        <v>4331</v>
      </c>
      <c r="O3295" s="27">
        <f>IFERROR(VLOOKUP(N3295,'散件迭代（不定期更新）'!C:J,8,FALSE),0)</f>
        <v>0</v>
      </c>
      <c r="P3295" s="27" t="str">
        <f>IFERROR(VLOOKUP(N3295,'散件（更新）'!B:H,3,FALSE),0)</f>
        <v>/</v>
      </c>
      <c r="Q3295" s="27" t="str">
        <f>VLOOKUP(N3295,'散件（更新）'!B:H,2,FALSE)</f>
        <v>114-23350410</v>
      </c>
      <c r="R3295" s="27" t="str">
        <f>VLOOKUP(N3295,'散件（更新）'!B:H,7,FALSE)</f>
        <v>Handle</v>
      </c>
      <c r="S3295" s="27">
        <f>VLOOKUP(N3295,'散件（更新）'!B:E,4,FALSE)</f>
        <v>0</v>
      </c>
      <c r="T3295" s="27" t="s">
        <v>8759</v>
      </c>
      <c r="U3295" s="28" t="str">
        <f>VLOOKUP(N3295,'散件（更新）'!B:G,6,FALSE)</f>
        <v>手柄组件</v>
      </c>
      <c r="V3295" s="28" t="str">
        <f>VLOOKUP(N3295,'散件（更新）'!B:I,8,FALSE)</f>
        <v>6974950106201</v>
      </c>
    </row>
    <row r="3296" spans="1:22">
      <c r="A3296" s="57">
        <v>46169</v>
      </c>
      <c r="B3296" s="53" t="s">
        <v>4407</v>
      </c>
      <c r="C3296" s="27" t="str">
        <f>VLOOKUP(B3296,'大货清单（不定期按GOMS更新）'!A:H,8,0)</f>
        <v>109-23350701</v>
      </c>
      <c r="D3296" s="27" t="str">
        <f>VLOOKUP(B3296,'大货清单（不定期按GOMS更新）'!A:C,3,0)</f>
        <v>CL2335G-01</v>
      </c>
      <c r="E3296" s="27" t="str">
        <f>VLOOKUP(B3296,'大货清单（不定期按GOMS更新）'!A:H,4,0)</f>
        <v>IT,ES,FR,DE,NL,PL,SE,BE,TR,MN,HK</v>
      </c>
      <c r="F3296" s="27" t="str">
        <f>VLOOKUP(B3296,'大货清单（不定期按GOMS更新）'!A:H,2,0)</f>
        <v>Floor One S7 Flashdry</v>
      </c>
      <c r="G3296" s="28">
        <f>VLOOKUP(B3296,'大货清单（不定期按GOMS更新）'!A:I,9,FALSE)</f>
        <v>6974950105457</v>
      </c>
      <c r="H3296" s="27" t="str">
        <f>VLOOKUP(B3296,'大货清单（不定期按GOMS更新）'!A:H,7,0)</f>
        <v>Black</v>
      </c>
      <c r="I3296" s="27" t="str">
        <f>VLOOKUP(B3296,'大货清单（不定期按GOMS更新）'!A:F,6,FALSE)</f>
        <v>ACTIVE</v>
      </c>
      <c r="J3296" s="27" t="str">
        <f>VLOOKUP(B3296,'大货清单（不定期按GOMS更新）'!A:K,11,FALSE)</f>
        <v>10.5</v>
      </c>
      <c r="K3296" s="27" t="str">
        <f>VLOOKUP(B3296,'大货清单（不定期按GOMS更新）'!A:N,12,FALSE)</f>
        <v>674</v>
      </c>
      <c r="L3296" s="27" t="str">
        <f>VLOOKUP(B3296,'大货清单（不定期按GOMS更新）'!A:M,13,FALSE)</f>
        <v>332</v>
      </c>
      <c r="M3296" s="27" t="str">
        <f>VLOOKUP(B3296,'大货清单（不定期按GOMS更新）'!A:N,14,FALSE)</f>
        <v>326</v>
      </c>
      <c r="N3296" s="53" t="s">
        <v>4354</v>
      </c>
      <c r="O3296" s="27">
        <f>IFERROR(VLOOKUP(N3296,'散件迭代（不定期更新）'!C:J,8,FALSE),0)</f>
        <v>0</v>
      </c>
      <c r="P3296" s="27" t="str">
        <f>IFERROR(VLOOKUP(N3296,'散件（更新）'!B:H,3,FALSE),0)</f>
        <v>/</v>
      </c>
      <c r="Q3296" s="27" t="str">
        <f>VLOOKUP(N3296,'散件（更新）'!B:H,2,FALSE)</f>
        <v>114-23350500</v>
      </c>
      <c r="R3296" s="27" t="str">
        <f>VLOOKUP(N3296,'散件（更新）'!B:H,7,FALSE)</f>
        <v>Clean Water Tank</v>
      </c>
      <c r="S3296" s="27">
        <f>VLOOKUP(N3296,'散件（更新）'!B:E,4,FALSE)</f>
        <v>0</v>
      </c>
      <c r="T3296" s="27" t="s">
        <v>8759</v>
      </c>
      <c r="U3296" s="28" t="str">
        <f>VLOOKUP(N3296,'散件（更新）'!B:G,6,FALSE)</f>
        <v>溶液桶组件</v>
      </c>
      <c r="V3296" s="28" t="str">
        <f>VLOOKUP(N3296,'散件（更新）'!B:I,8,FALSE)</f>
        <v>6974950106072</v>
      </c>
    </row>
    <row r="3297" spans="1:22">
      <c r="A3297" s="57">
        <v>46169</v>
      </c>
      <c r="B3297" s="53" t="s">
        <v>4407</v>
      </c>
      <c r="C3297" s="27" t="str">
        <f>VLOOKUP(B3297,'大货清单（不定期按GOMS更新）'!A:H,8,0)</f>
        <v>109-23350701</v>
      </c>
      <c r="D3297" s="27" t="str">
        <f>VLOOKUP(B3297,'大货清单（不定期按GOMS更新）'!A:C,3,0)</f>
        <v>CL2335G-01</v>
      </c>
      <c r="E3297" s="27" t="str">
        <f>VLOOKUP(B3297,'大货清单（不定期按GOMS更新）'!A:H,4,0)</f>
        <v>IT,ES,FR,DE,NL,PL,SE,BE,TR,MN,HK</v>
      </c>
      <c r="F3297" s="27" t="str">
        <f>VLOOKUP(B3297,'大货清单（不定期按GOMS更新）'!A:H,2,0)</f>
        <v>Floor One S7 Flashdry</v>
      </c>
      <c r="G3297" s="28">
        <f>VLOOKUP(B3297,'大货清单（不定期按GOMS更新）'!A:I,9,FALSE)</f>
        <v>6974950105457</v>
      </c>
      <c r="H3297" s="27" t="str">
        <f>VLOOKUP(B3297,'大货清单（不定期按GOMS更新）'!A:H,7,0)</f>
        <v>Black</v>
      </c>
      <c r="I3297" s="27" t="str">
        <f>VLOOKUP(B3297,'大货清单（不定期按GOMS更新）'!A:F,6,FALSE)</f>
        <v>ACTIVE</v>
      </c>
      <c r="J3297" s="27" t="str">
        <f>VLOOKUP(B3297,'大货清单（不定期按GOMS更新）'!A:K,11,FALSE)</f>
        <v>10.5</v>
      </c>
      <c r="K3297" s="27" t="str">
        <f>VLOOKUP(B3297,'大货清单（不定期按GOMS更新）'!A:N,12,FALSE)</f>
        <v>674</v>
      </c>
      <c r="L3297" s="27" t="str">
        <f>VLOOKUP(B3297,'大货清单（不定期按GOMS更新）'!A:M,13,FALSE)</f>
        <v>332</v>
      </c>
      <c r="M3297" s="27" t="str">
        <f>VLOOKUP(B3297,'大货清单（不定期按GOMS更新）'!A:N,14,FALSE)</f>
        <v>326</v>
      </c>
      <c r="N3297" s="53" t="s">
        <v>4127</v>
      </c>
      <c r="O3297" s="27" t="str">
        <f>IFERROR(VLOOKUP(N3297,'散件迭代（不定期更新）'!C:J,8,FALSE),0)</f>
        <v>A55</v>
      </c>
      <c r="P3297" s="27" t="str">
        <f>IFERROR(VLOOKUP(N3297,'散件（更新）'!B:H,3,FALSE),0)</f>
        <v>/</v>
      </c>
      <c r="Q3297" s="27" t="str">
        <f>VLOOKUP(N3297,'散件（更新）'!B:H,2,FALSE)</f>
        <v>114-23350400</v>
      </c>
      <c r="R3297" s="27" t="str">
        <f>VLOOKUP(N3297,'散件（更新）'!B:H,7,FALSE)</f>
        <v>Dirt Water Tank</v>
      </c>
      <c r="S3297" s="27">
        <f>VLOOKUP(N3297,'散件（更新）'!B:E,4,FALSE)</f>
        <v>0</v>
      </c>
      <c r="T3297" s="27" t="s">
        <v>8759</v>
      </c>
      <c r="U3297" s="28" t="str">
        <f>VLOOKUP(N3297,'散件（更新）'!B:G,6,FALSE)</f>
        <v>回收桶组件</v>
      </c>
      <c r="V3297" s="28" t="str">
        <f>VLOOKUP(N3297,'散件（更新）'!B:I,8,FALSE)</f>
        <v>6974950106065</v>
      </c>
    </row>
    <row r="3298" spans="1:22">
      <c r="A3298" s="57">
        <v>46169</v>
      </c>
      <c r="B3298" s="53" t="s">
        <v>4407</v>
      </c>
      <c r="C3298" s="27" t="str">
        <f>VLOOKUP(B3298,'大货清单（不定期按GOMS更新）'!A:H,8,0)</f>
        <v>109-23350701</v>
      </c>
      <c r="D3298" s="27" t="str">
        <f>VLOOKUP(B3298,'大货清单（不定期按GOMS更新）'!A:C,3,0)</f>
        <v>CL2335G-01</v>
      </c>
      <c r="E3298" s="27" t="str">
        <f>VLOOKUP(B3298,'大货清单（不定期按GOMS更新）'!A:H,4,0)</f>
        <v>IT,ES,FR,DE,NL,PL,SE,BE,TR,MN,HK</v>
      </c>
      <c r="F3298" s="27" t="str">
        <f>VLOOKUP(B3298,'大货清单（不定期按GOMS更新）'!A:H,2,0)</f>
        <v>Floor One S7 Flashdry</v>
      </c>
      <c r="G3298" s="28">
        <f>VLOOKUP(B3298,'大货清单（不定期按GOMS更新）'!A:I,9,FALSE)</f>
        <v>6974950105457</v>
      </c>
      <c r="H3298" s="27" t="str">
        <f>VLOOKUP(B3298,'大货清单（不定期按GOMS更新）'!A:H,7,0)</f>
        <v>Black</v>
      </c>
      <c r="I3298" s="27" t="str">
        <f>VLOOKUP(B3298,'大货清单（不定期按GOMS更新）'!A:F,6,FALSE)</f>
        <v>ACTIVE</v>
      </c>
      <c r="J3298" s="27" t="str">
        <f>VLOOKUP(B3298,'大货清单（不定期按GOMS更新）'!A:K,11,FALSE)</f>
        <v>10.5</v>
      </c>
      <c r="K3298" s="27" t="str">
        <f>VLOOKUP(B3298,'大货清单（不定期按GOMS更新）'!A:N,12,FALSE)</f>
        <v>674</v>
      </c>
      <c r="L3298" s="27" t="str">
        <f>VLOOKUP(B3298,'大货清单（不定期按GOMS更新）'!A:M,13,FALSE)</f>
        <v>332</v>
      </c>
      <c r="M3298" s="27" t="str">
        <f>VLOOKUP(B3298,'大货清单（不定期按GOMS更新）'!A:N,14,FALSE)</f>
        <v>326</v>
      </c>
      <c r="N3298" s="53" t="s">
        <v>1218</v>
      </c>
      <c r="O3298" s="27">
        <f>IFERROR(VLOOKUP(N3298,'散件迭代（不定期更新）'!C:J,8,FALSE),0)</f>
        <v>0</v>
      </c>
      <c r="P3298" s="27" t="str">
        <f>IFERROR(VLOOKUP(N3298,'散件（更新）'!B:H,3,FALSE),0)</f>
        <v>206-2029-0614</v>
      </c>
      <c r="Q3298" s="27" t="str">
        <f>VLOOKUP(N3298,'散件（更新）'!B:H,2,FALSE)</f>
        <v>114-20290614</v>
      </c>
      <c r="R3298" s="27" t="str">
        <f>VLOOKUP(N3298,'散件（更新）'!B:H,7,FALSE)</f>
        <v>Repair Wheel</v>
      </c>
      <c r="S3298" s="27" t="str">
        <f>VLOOKUP(N3298,'散件（更新）'!B:E,4,FALSE)</f>
        <v>https://tineco-yxzt.oss-accelerate.aliyuncs.com/20231219/9SWRW100000_1702948048100.png</v>
      </c>
      <c r="T3298" s="27" t="s">
        <v>8759</v>
      </c>
      <c r="U3298" s="28" t="str">
        <f>VLOOKUP(N3298,'散件（更新）'!B:G,6,FALSE)</f>
        <v>小轮包胶组件（2个小轮+2个轴）</v>
      </c>
      <c r="V3298" s="28" t="str">
        <f>VLOOKUP(N3298,'散件（更新）'!B:I,8,FALSE)</f>
        <v>6972200198358</v>
      </c>
    </row>
    <row r="3299" spans="1:22">
      <c r="A3299" s="57">
        <v>46169</v>
      </c>
      <c r="B3299" s="53" t="s">
        <v>4365</v>
      </c>
      <c r="C3299" s="27" t="str">
        <f>VLOOKUP(B3299,'大货清单（不定期按GOMS更新）'!A:H,8,0)</f>
        <v>109-23351001</v>
      </c>
      <c r="D3299" s="27" t="str">
        <f>VLOOKUP(B3299,'大货清单（不定期按GOMS更新）'!A:C,3,0)</f>
        <v>CL2335J-01</v>
      </c>
      <c r="E3299" s="27" t="str">
        <f>VLOOKUP(B3299,'大货清单（不定期按GOMS更新）'!A:H,4,0)</f>
        <v>GB</v>
      </c>
      <c r="F3299" s="27" t="str">
        <f>VLOOKUP(B3299,'大货清单（不定期按GOMS更新）'!A:H,2,0)</f>
        <v>Floor One S7 Pro</v>
      </c>
      <c r="G3299" s="28">
        <f>VLOOKUP(B3299,'大货清单（不定期按GOMS更新）'!A:I,9,FALSE)</f>
        <v>6974950105440</v>
      </c>
      <c r="H3299" s="27" t="str">
        <f>VLOOKUP(B3299,'大货清单（不定期按GOMS更新）'!A:H,7,0)</f>
        <v>Black</v>
      </c>
      <c r="I3299" s="27" t="str">
        <f>VLOOKUP(B3299,'大货清单（不定期按GOMS更新）'!A:F,6,FALSE)</f>
        <v>ACTIVE</v>
      </c>
      <c r="J3299" s="27" t="str">
        <f>VLOOKUP(B3299,'大货清单（不定期按GOMS更新）'!A:K,11,FALSE)</f>
        <v>9.7</v>
      </c>
      <c r="K3299" s="27" t="str">
        <f>VLOOKUP(B3299,'大货清单（不定期按GOMS更新）'!A:N,12,FALSE)</f>
        <v>674</v>
      </c>
      <c r="L3299" s="27" t="str">
        <f>VLOOKUP(B3299,'大货清单（不定期按GOMS更新）'!A:M,13,FALSE)</f>
        <v>332</v>
      </c>
      <c r="M3299" s="27" t="str">
        <f>VLOOKUP(B3299,'大货清单（不定期按GOMS更新）'!A:N,14,FALSE)</f>
        <v>306</v>
      </c>
      <c r="N3299" s="53" t="s">
        <v>4069</v>
      </c>
      <c r="O3299" s="27" t="str">
        <f>IFERROR(VLOOKUP(N3299,'散件迭代（不定期更新）'!C:J,8,FALSE),0)</f>
        <v>A51</v>
      </c>
      <c r="P3299" s="27" t="str">
        <f>IFERROR(VLOOKUP(N3299,'散件（更新）'!B:H,3,FALSE),0)</f>
        <v>/</v>
      </c>
      <c r="Q3299" s="27" t="str">
        <f>VLOOKUP(N3299,'散件（更新）'!B:H,2,FALSE)</f>
        <v>114-23350409</v>
      </c>
      <c r="R3299" s="27" t="str">
        <f>VLOOKUP(N3299,'散件（更新）'!B:H,7,FALSE)</f>
        <v>Brush Roller Cover</v>
      </c>
      <c r="S3299" s="27">
        <f>VLOOKUP(N3299,'散件（更新）'!B:E,4,FALSE)</f>
        <v>0</v>
      </c>
      <c r="T3299" s="27" t="s">
        <v>8759</v>
      </c>
      <c r="U3299" s="28" t="str">
        <f>VLOOKUP(N3299,'散件（更新）'!B:G,6,FALSE)</f>
        <v>滚刷盖超声组件</v>
      </c>
      <c r="V3299" s="28" t="str">
        <f>VLOOKUP(N3299,'散件（更新）'!B:I,8,FALSE)</f>
        <v>6974950106195</v>
      </c>
    </row>
    <row r="3300" spans="1:22">
      <c r="A3300" s="57">
        <v>46169</v>
      </c>
      <c r="B3300" s="53" t="s">
        <v>4365</v>
      </c>
      <c r="C3300" s="27" t="str">
        <f>VLOOKUP(B3300,'大货清单（不定期按GOMS更新）'!A:H,8,0)</f>
        <v>109-23351001</v>
      </c>
      <c r="D3300" s="27" t="str">
        <f>VLOOKUP(B3300,'大货清单（不定期按GOMS更新）'!A:C,3,0)</f>
        <v>CL2335J-01</v>
      </c>
      <c r="E3300" s="27" t="str">
        <f>VLOOKUP(B3300,'大货清单（不定期按GOMS更新）'!A:H,4,0)</f>
        <v>GB</v>
      </c>
      <c r="F3300" s="27" t="str">
        <f>VLOOKUP(B3300,'大货清单（不定期按GOMS更新）'!A:H,2,0)</f>
        <v>Floor One S7 Pro</v>
      </c>
      <c r="G3300" s="28">
        <f>VLOOKUP(B3300,'大货清单（不定期按GOMS更新）'!A:I,9,FALSE)</f>
        <v>6974950105440</v>
      </c>
      <c r="H3300" s="27" t="str">
        <f>VLOOKUP(B3300,'大货清单（不定期按GOMS更新）'!A:H,7,0)</f>
        <v>Black</v>
      </c>
      <c r="I3300" s="27" t="str">
        <f>VLOOKUP(B3300,'大货清单（不定期按GOMS更新）'!A:F,6,FALSE)</f>
        <v>ACTIVE</v>
      </c>
      <c r="J3300" s="27" t="str">
        <f>VLOOKUP(B3300,'大货清单（不定期按GOMS更新）'!A:K,11,FALSE)</f>
        <v>9.7</v>
      </c>
      <c r="K3300" s="27" t="str">
        <f>VLOOKUP(B3300,'大货清单（不定期按GOMS更新）'!A:N,12,FALSE)</f>
        <v>674</v>
      </c>
      <c r="L3300" s="27" t="str">
        <f>VLOOKUP(B3300,'大货清单（不定期按GOMS更新）'!A:M,13,FALSE)</f>
        <v>332</v>
      </c>
      <c r="M3300" s="27" t="str">
        <f>VLOOKUP(B3300,'大货清单（不定期按GOMS更新）'!A:N,14,FALSE)</f>
        <v>306</v>
      </c>
      <c r="N3300" s="53" t="s">
        <v>4422</v>
      </c>
      <c r="O3300" s="27">
        <f>IFERROR(VLOOKUP(N3300,'散件迭代（不定期更新）'!C:J,8,FALSE),0)</f>
        <v>0</v>
      </c>
      <c r="P3300" s="27" t="str">
        <f>IFERROR(VLOOKUP(N3300,'散件（更新）'!B:H,3,FALSE),0)</f>
        <v>/</v>
      </c>
      <c r="Q3300" s="27" t="str">
        <f>VLOOKUP(N3300,'散件（更新）'!B:H,2,FALSE)</f>
        <v>114-23350408</v>
      </c>
      <c r="R3300" s="27" t="str">
        <f>VLOOKUP(N3300,'散件（更新）'!B:H,7,FALSE)</f>
        <v>Brush Roller</v>
      </c>
      <c r="S3300" s="27" t="str">
        <f>VLOOKUP(N3300,'散件（更新）'!B:E,4,FALSE)</f>
        <v>https://tineco-yxzt.oss-accelerate.aliyuncs.com/20241021/gunshua_1729475885815.jpeg</v>
      </c>
      <c r="T3300" s="27" t="s">
        <v>8759</v>
      </c>
      <c r="U3300" s="28" t="str">
        <f>VLOOKUP(N3300,'散件（更新）'!B:G,6,FALSE)</f>
        <v>滚刷组件</v>
      </c>
      <c r="V3300" s="28" t="str">
        <f>VLOOKUP(N3300,'散件（更新）'!B:I,8,FALSE)</f>
        <v>6974950106188</v>
      </c>
    </row>
    <row r="3301" spans="1:22">
      <c r="A3301" s="57">
        <v>46169</v>
      </c>
      <c r="B3301" s="53" t="s">
        <v>4365</v>
      </c>
      <c r="C3301" s="27" t="str">
        <f>VLOOKUP(B3301,'大货清单（不定期按GOMS更新）'!A:H,8,0)</f>
        <v>109-23351001</v>
      </c>
      <c r="D3301" s="27" t="str">
        <f>VLOOKUP(B3301,'大货清单（不定期按GOMS更新）'!A:C,3,0)</f>
        <v>CL2335J-01</v>
      </c>
      <c r="E3301" s="27" t="str">
        <f>VLOOKUP(B3301,'大货清单（不定期按GOMS更新）'!A:H,4,0)</f>
        <v>GB</v>
      </c>
      <c r="F3301" s="27" t="str">
        <f>VLOOKUP(B3301,'大货清单（不定期按GOMS更新）'!A:H,2,0)</f>
        <v>Floor One S7 Pro</v>
      </c>
      <c r="G3301" s="28">
        <f>VLOOKUP(B3301,'大货清单（不定期按GOMS更新）'!A:I,9,FALSE)</f>
        <v>6974950105440</v>
      </c>
      <c r="H3301" s="27" t="str">
        <f>VLOOKUP(B3301,'大货清单（不定期按GOMS更新）'!A:H,7,0)</f>
        <v>Black</v>
      </c>
      <c r="I3301" s="27" t="str">
        <f>VLOOKUP(B3301,'大货清单（不定期按GOMS更新）'!A:F,6,FALSE)</f>
        <v>ACTIVE</v>
      </c>
      <c r="J3301" s="27" t="str">
        <f>VLOOKUP(B3301,'大货清单（不定期按GOMS更新）'!A:K,11,FALSE)</f>
        <v>9.7</v>
      </c>
      <c r="K3301" s="27" t="str">
        <f>VLOOKUP(B3301,'大货清单（不定期按GOMS更新）'!A:N,12,FALSE)</f>
        <v>674</v>
      </c>
      <c r="L3301" s="27" t="str">
        <f>VLOOKUP(B3301,'大货清单（不定期按GOMS更新）'!A:M,13,FALSE)</f>
        <v>332</v>
      </c>
      <c r="M3301" s="27" t="str">
        <f>VLOOKUP(B3301,'大货清单（不定期按GOMS更新）'!A:N,14,FALSE)</f>
        <v>306</v>
      </c>
      <c r="N3301" s="53" t="s">
        <v>2427</v>
      </c>
      <c r="O3301" s="27" t="str">
        <f>IFERROR(VLOOKUP(N3301,'散件迭代（不定期更新）'!C:J,8,FALSE),0)</f>
        <v>A43</v>
      </c>
      <c r="P3301" s="27" t="str">
        <f>IFERROR(VLOOKUP(N3301,'散件（更新）'!B:H,3,FALSE),0)</f>
        <v>/</v>
      </c>
      <c r="Q3301" s="27" t="str">
        <f>VLOOKUP(N3301,'散件（更新）'!B:H,2,FALSE)</f>
        <v>114-22230309</v>
      </c>
      <c r="R3301" s="27" t="str">
        <f>VLOOKUP(N3301,'散件（更新）'!B:H,7,FALSE)</f>
        <v>HEPA Assy</v>
      </c>
      <c r="S3301" s="27" t="str">
        <f>VLOOKUP(N3301,'散件（更新）'!B:E,4,FALSE)</f>
        <v>https://tineco-yxzt.oss-accelerate.aliyuncs.com/20231219/9FWFA110000_1702948014903.png</v>
      </c>
      <c r="T3301" s="27" t="s">
        <v>8759</v>
      </c>
      <c r="U3301" s="28" t="str">
        <f>VLOOKUP(N3301,'散件（更新）'!B:G,6,FALSE)</f>
        <v>前置方形过滤器滤网组件</v>
      </c>
      <c r="V3301" s="28">
        <f>VLOOKUP(N3301,'散件（更新）'!B:I,8,FALSE)</f>
        <v>6974950103217</v>
      </c>
    </row>
    <row r="3302" spans="1:22">
      <c r="A3302" s="57">
        <v>46169</v>
      </c>
      <c r="B3302" s="53" t="s">
        <v>4365</v>
      </c>
      <c r="C3302" s="27" t="str">
        <f>VLOOKUP(B3302,'大货清单（不定期按GOMS更新）'!A:H,8,0)</f>
        <v>109-23351001</v>
      </c>
      <c r="D3302" s="27" t="str">
        <f>VLOOKUP(B3302,'大货清单（不定期按GOMS更新）'!A:C,3,0)</f>
        <v>CL2335J-01</v>
      </c>
      <c r="E3302" s="27" t="str">
        <f>VLOOKUP(B3302,'大货清单（不定期按GOMS更新）'!A:H,4,0)</f>
        <v>GB</v>
      </c>
      <c r="F3302" s="27" t="str">
        <f>VLOOKUP(B3302,'大货清单（不定期按GOMS更新）'!A:H,2,0)</f>
        <v>Floor One S7 Pro</v>
      </c>
      <c r="G3302" s="28">
        <f>VLOOKUP(B3302,'大货清单（不定期按GOMS更新）'!A:I,9,FALSE)</f>
        <v>6974950105440</v>
      </c>
      <c r="H3302" s="27" t="str">
        <f>VLOOKUP(B3302,'大货清单（不定期按GOMS更新）'!A:H,7,0)</f>
        <v>Black</v>
      </c>
      <c r="I3302" s="27" t="str">
        <f>VLOOKUP(B3302,'大货清单（不定期按GOMS更新）'!A:F,6,FALSE)</f>
        <v>ACTIVE</v>
      </c>
      <c r="J3302" s="27" t="str">
        <f>VLOOKUP(B3302,'大货清单（不定期按GOMS更新）'!A:K,11,FALSE)</f>
        <v>9.7</v>
      </c>
      <c r="K3302" s="27" t="str">
        <f>VLOOKUP(B3302,'大货清单（不定期按GOMS更新）'!A:N,12,FALSE)</f>
        <v>674</v>
      </c>
      <c r="L3302" s="27" t="str">
        <f>VLOOKUP(B3302,'大货清单（不定期按GOMS更新）'!A:M,13,FALSE)</f>
        <v>332</v>
      </c>
      <c r="M3302" s="27" t="str">
        <f>VLOOKUP(B3302,'大货清单（不定期按GOMS更新）'!A:N,14,FALSE)</f>
        <v>306</v>
      </c>
      <c r="N3302" s="53" t="s">
        <v>1164</v>
      </c>
      <c r="O3302" s="27">
        <f>IFERROR(VLOOKUP(N3302,'散件迭代（不定期更新）'!C:J,8,FALSE),0)</f>
        <v>0</v>
      </c>
      <c r="P3302" s="27" t="str">
        <f>IFERROR(VLOOKUP(N3302,'散件（更新）'!B:H,3,FALSE),0)</f>
        <v>206-2123-0220</v>
      </c>
      <c r="Q3302" s="27" t="str">
        <f>VLOOKUP(N3302,'散件（更新）'!B:H,2,FALSE)</f>
        <v>114-21230220</v>
      </c>
      <c r="R3302" s="27" t="str">
        <f>VLOOKUP(N3302,'散件（更新）'!B:H,7,FALSE)</f>
        <v>Accessory Holder</v>
      </c>
      <c r="S3302" s="27" t="str">
        <f>VLOOKUP(N3302,'散件（更新）'!B:E,4,FALSE)</f>
        <v>https://tineco-yxzt.oss-accelerate.aliyuncs.com/20231219/9FWHA200000_1702948016019.png</v>
      </c>
      <c r="T3302" s="27" t="s">
        <v>8759</v>
      </c>
      <c r="U3302" s="28" t="str">
        <f>VLOOKUP(N3302,'散件（更新）'!B:G,6,FALSE)</f>
        <v>收纳架组合</v>
      </c>
      <c r="V3302" s="28">
        <f>VLOOKUP(N3302,'散件（更新）'!B:I,8,FALSE)</f>
        <v>6974950101060</v>
      </c>
    </row>
    <row r="3303" spans="1:22">
      <c r="A3303" s="57">
        <v>46169</v>
      </c>
      <c r="B3303" s="53" t="s">
        <v>4365</v>
      </c>
      <c r="C3303" s="27" t="str">
        <f>VLOOKUP(B3303,'大货清单（不定期按GOMS更新）'!A:H,8,0)</f>
        <v>109-23351001</v>
      </c>
      <c r="D3303" s="27" t="str">
        <f>VLOOKUP(B3303,'大货清单（不定期按GOMS更新）'!A:C,3,0)</f>
        <v>CL2335J-01</v>
      </c>
      <c r="E3303" s="27" t="str">
        <f>VLOOKUP(B3303,'大货清单（不定期按GOMS更新）'!A:H,4,0)</f>
        <v>GB</v>
      </c>
      <c r="F3303" s="27" t="str">
        <f>VLOOKUP(B3303,'大货清单（不定期按GOMS更新）'!A:H,2,0)</f>
        <v>Floor One S7 Pro</v>
      </c>
      <c r="G3303" s="28">
        <f>VLOOKUP(B3303,'大货清单（不定期按GOMS更新）'!A:I,9,FALSE)</f>
        <v>6974950105440</v>
      </c>
      <c r="H3303" s="27" t="str">
        <f>VLOOKUP(B3303,'大货清单（不定期按GOMS更新）'!A:H,7,0)</f>
        <v>Black</v>
      </c>
      <c r="I3303" s="27" t="str">
        <f>VLOOKUP(B3303,'大货清单（不定期按GOMS更新）'!A:F,6,FALSE)</f>
        <v>ACTIVE</v>
      </c>
      <c r="J3303" s="27" t="str">
        <f>VLOOKUP(B3303,'大货清单（不定期按GOMS更新）'!A:K,11,FALSE)</f>
        <v>9.7</v>
      </c>
      <c r="K3303" s="27" t="str">
        <f>VLOOKUP(B3303,'大货清单（不定期按GOMS更新）'!A:N,12,FALSE)</f>
        <v>674</v>
      </c>
      <c r="L3303" s="27" t="str">
        <f>VLOOKUP(B3303,'大货清单（不定期按GOMS更新）'!A:M,13,FALSE)</f>
        <v>332</v>
      </c>
      <c r="M3303" s="27" t="str">
        <f>VLOOKUP(B3303,'大货清单（不定期按GOMS更新）'!A:N,14,FALSE)</f>
        <v>306</v>
      </c>
      <c r="N3303" s="53" t="s">
        <v>5379</v>
      </c>
      <c r="O3303" s="27">
        <f>IFERROR(VLOOKUP(N3303,'散件迭代（不定期更新）'!C:J,8,FALSE),0)</f>
        <v>0</v>
      </c>
      <c r="P3303" s="27" t="str">
        <f>IFERROR(VLOOKUP(N3303,'散件（更新）'!B:H,3,FALSE),0)</f>
        <v>/</v>
      </c>
      <c r="Q3303" s="27" t="str">
        <f>VLOOKUP(N3303,'散件（更新）'!B:H,2,FALSE)</f>
        <v>114-23351000</v>
      </c>
      <c r="R3303" s="27" t="str">
        <f>VLOOKUP(N3303,'散件（更新）'!B:H,7,FALSE)</f>
        <v>Adapter</v>
      </c>
      <c r="S3303" s="27" t="str">
        <f>VLOOKUP(N3303,'散件（更新）'!B:E,4,FALSE)</f>
        <v>https://tineco-yxzt.oss-accelerate.aliyuncs.com/20250508/weixinjietu_20250508171416_1746695667559.png</v>
      </c>
      <c r="T3303" s="27" t="s">
        <v>8759</v>
      </c>
      <c r="U3303" s="28" t="str">
        <f>VLOOKUP(N3303,'散件（更新）'!B:G,6,FALSE)</f>
        <v>适配器英版</v>
      </c>
      <c r="V3303" s="28">
        <f>VLOOKUP(N3303,'散件（更新）'!B:I,8,FALSE)</f>
        <v>6974950106720</v>
      </c>
    </row>
    <row r="3304" spans="1:22">
      <c r="A3304" s="57">
        <v>46169</v>
      </c>
      <c r="B3304" s="53" t="s">
        <v>4365</v>
      </c>
      <c r="C3304" s="27" t="str">
        <f>VLOOKUP(B3304,'大货清单（不定期按GOMS更新）'!A:H,8,0)</f>
        <v>109-23351001</v>
      </c>
      <c r="D3304" s="27" t="str">
        <f>VLOOKUP(B3304,'大货清单（不定期按GOMS更新）'!A:C,3,0)</f>
        <v>CL2335J-01</v>
      </c>
      <c r="E3304" s="27" t="str">
        <f>VLOOKUP(B3304,'大货清单（不定期按GOMS更新）'!A:H,4,0)</f>
        <v>GB</v>
      </c>
      <c r="F3304" s="27" t="str">
        <f>VLOOKUP(B3304,'大货清单（不定期按GOMS更新）'!A:H,2,0)</f>
        <v>Floor One S7 Pro</v>
      </c>
      <c r="G3304" s="28">
        <f>VLOOKUP(B3304,'大货清单（不定期按GOMS更新）'!A:I,9,FALSE)</f>
        <v>6974950105440</v>
      </c>
      <c r="H3304" s="27" t="str">
        <f>VLOOKUP(B3304,'大货清单（不定期按GOMS更新）'!A:H,7,0)</f>
        <v>Black</v>
      </c>
      <c r="I3304" s="27" t="str">
        <f>VLOOKUP(B3304,'大货清单（不定期按GOMS更新）'!A:F,6,FALSE)</f>
        <v>ACTIVE</v>
      </c>
      <c r="J3304" s="27" t="str">
        <f>VLOOKUP(B3304,'大货清单（不定期按GOMS更新）'!A:K,11,FALSE)</f>
        <v>9.7</v>
      </c>
      <c r="K3304" s="27" t="str">
        <f>VLOOKUP(B3304,'大货清单（不定期按GOMS更新）'!A:N,12,FALSE)</f>
        <v>674</v>
      </c>
      <c r="L3304" s="27" t="str">
        <f>VLOOKUP(B3304,'大货清单（不定期按GOMS更新）'!A:M,13,FALSE)</f>
        <v>332</v>
      </c>
      <c r="M3304" s="27" t="str">
        <f>VLOOKUP(B3304,'大货清单（不定期按GOMS更新）'!A:N,14,FALSE)</f>
        <v>306</v>
      </c>
      <c r="N3304" s="53" t="s">
        <v>4247</v>
      </c>
      <c r="O3304" s="27">
        <f>IFERROR(VLOOKUP(N3304,'散件迭代（不定期更新）'!C:J,8,FALSE),0)</f>
        <v>0</v>
      </c>
      <c r="P3304" s="27" t="str">
        <f>IFERROR(VLOOKUP(N3304,'散件（更新）'!B:H,3,FALSE),0)</f>
        <v>/</v>
      </c>
      <c r="Q3304" s="27" t="str">
        <f>VLOOKUP(N3304,'散件（更新）'!B:H,2,FALSE)</f>
        <v>114-23350401</v>
      </c>
      <c r="R3304" s="27" t="str">
        <f>VLOOKUP(N3304,'散件（更新）'!B:H,7,FALSE)</f>
        <v>Charging Base</v>
      </c>
      <c r="S3304" s="27">
        <f>VLOOKUP(N3304,'散件（更新）'!B:E,4,FALSE)</f>
        <v>0</v>
      </c>
      <c r="T3304" s="27" t="s">
        <v>8759</v>
      </c>
      <c r="U3304" s="28" t="str">
        <f>VLOOKUP(N3304,'散件（更新）'!B:G,6,FALSE)</f>
        <v>托盘组件</v>
      </c>
      <c r="V3304" s="28" t="str">
        <f>VLOOKUP(N3304,'散件（更新）'!B:I,8,FALSE)</f>
        <v>6974950106089</v>
      </c>
    </row>
    <row r="3305" spans="1:22">
      <c r="A3305" s="57">
        <v>46169</v>
      </c>
      <c r="B3305" s="53" t="s">
        <v>4365</v>
      </c>
      <c r="C3305" s="27" t="str">
        <f>VLOOKUP(B3305,'大货清单（不定期按GOMS更新）'!A:H,8,0)</f>
        <v>109-23351001</v>
      </c>
      <c r="D3305" s="27" t="str">
        <f>VLOOKUP(B3305,'大货清单（不定期按GOMS更新）'!A:C,3,0)</f>
        <v>CL2335J-01</v>
      </c>
      <c r="E3305" s="27" t="str">
        <f>VLOOKUP(B3305,'大货清单（不定期按GOMS更新）'!A:H,4,0)</f>
        <v>GB</v>
      </c>
      <c r="F3305" s="27" t="str">
        <f>VLOOKUP(B3305,'大货清单（不定期按GOMS更新）'!A:H,2,0)</f>
        <v>Floor One S7 Pro</v>
      </c>
      <c r="G3305" s="28">
        <f>VLOOKUP(B3305,'大货清单（不定期按GOMS更新）'!A:I,9,FALSE)</f>
        <v>6974950105440</v>
      </c>
      <c r="H3305" s="27" t="str">
        <f>VLOOKUP(B3305,'大货清单（不定期按GOMS更新）'!A:H,7,0)</f>
        <v>Black</v>
      </c>
      <c r="I3305" s="27" t="str">
        <f>VLOOKUP(B3305,'大货清单（不定期按GOMS更新）'!A:F,6,FALSE)</f>
        <v>ACTIVE</v>
      </c>
      <c r="J3305" s="27" t="str">
        <f>VLOOKUP(B3305,'大货清单（不定期按GOMS更新）'!A:K,11,FALSE)</f>
        <v>9.7</v>
      </c>
      <c r="K3305" s="27" t="str">
        <f>VLOOKUP(B3305,'大货清单（不定期按GOMS更新）'!A:N,12,FALSE)</f>
        <v>674</v>
      </c>
      <c r="L3305" s="27" t="str">
        <f>VLOOKUP(B3305,'大货清单（不定期按GOMS更新）'!A:M,13,FALSE)</f>
        <v>332</v>
      </c>
      <c r="M3305" s="27" t="str">
        <f>VLOOKUP(B3305,'大货清单（不定期按GOMS更新）'!A:N,14,FALSE)</f>
        <v>306</v>
      </c>
      <c r="N3305" s="53" t="s">
        <v>4359</v>
      </c>
      <c r="O3305" s="27">
        <f>IFERROR(VLOOKUP(N3305,'散件迭代（不定期更新）'!C:J,8,FALSE),0)</f>
        <v>0</v>
      </c>
      <c r="P3305" s="27" t="str">
        <f>IFERROR(VLOOKUP(N3305,'散件（更新）'!B:H,3,FALSE),0)</f>
        <v>/</v>
      </c>
      <c r="Q3305" s="27" t="str">
        <f>VLOOKUP(N3305,'散件（更新）'!B:H,2,FALSE)</f>
        <v>114-23350406</v>
      </c>
      <c r="R3305" s="27" t="str">
        <f>VLOOKUP(N3305,'散件（更新）'!B:H,7,FALSE)</f>
        <v>Battery</v>
      </c>
      <c r="S3305" s="27">
        <f>VLOOKUP(N3305,'散件（更新）'!B:E,4,FALSE)</f>
        <v>0</v>
      </c>
      <c r="T3305" s="27" t="s">
        <v>8759</v>
      </c>
      <c r="U3305" s="28" t="str">
        <f>VLOOKUP(N3305,'散件（更新）'!B:G,6,FALSE)</f>
        <v>电池包组件</v>
      </c>
      <c r="V3305" s="28" t="str">
        <f>VLOOKUP(N3305,'散件（更新）'!B:I,8,FALSE)</f>
        <v>6974950106157</v>
      </c>
    </row>
    <row r="3306" spans="1:22">
      <c r="A3306" s="57">
        <v>46169</v>
      </c>
      <c r="B3306" s="53" t="s">
        <v>4365</v>
      </c>
      <c r="C3306" s="27" t="str">
        <f>VLOOKUP(B3306,'大货清单（不定期按GOMS更新）'!A:H,8,0)</f>
        <v>109-23351001</v>
      </c>
      <c r="D3306" s="27" t="str">
        <f>VLOOKUP(B3306,'大货清单（不定期按GOMS更新）'!A:C,3,0)</f>
        <v>CL2335J-01</v>
      </c>
      <c r="E3306" s="27" t="str">
        <f>VLOOKUP(B3306,'大货清单（不定期按GOMS更新）'!A:H,4,0)</f>
        <v>GB</v>
      </c>
      <c r="F3306" s="27" t="str">
        <f>VLOOKUP(B3306,'大货清单（不定期按GOMS更新）'!A:H,2,0)</f>
        <v>Floor One S7 Pro</v>
      </c>
      <c r="G3306" s="28">
        <f>VLOOKUP(B3306,'大货清单（不定期按GOMS更新）'!A:I,9,FALSE)</f>
        <v>6974950105440</v>
      </c>
      <c r="H3306" s="27" t="str">
        <f>VLOOKUP(B3306,'大货清单（不定期按GOMS更新）'!A:H,7,0)</f>
        <v>Black</v>
      </c>
      <c r="I3306" s="27" t="str">
        <f>VLOOKUP(B3306,'大货清单（不定期按GOMS更新）'!A:F,6,FALSE)</f>
        <v>ACTIVE</v>
      </c>
      <c r="J3306" s="27" t="str">
        <f>VLOOKUP(B3306,'大货清单（不定期按GOMS更新）'!A:K,11,FALSE)</f>
        <v>9.7</v>
      </c>
      <c r="K3306" s="27" t="str">
        <f>VLOOKUP(B3306,'大货清单（不定期按GOMS更新）'!A:N,12,FALSE)</f>
        <v>674</v>
      </c>
      <c r="L3306" s="27" t="str">
        <f>VLOOKUP(B3306,'大货清单（不定期按GOMS更新）'!A:M,13,FALSE)</f>
        <v>332</v>
      </c>
      <c r="M3306" s="27" t="str">
        <f>VLOOKUP(B3306,'大货清单（不定期按GOMS更新）'!A:N,14,FALSE)</f>
        <v>306</v>
      </c>
      <c r="N3306" s="53" t="s">
        <v>1151</v>
      </c>
      <c r="O3306" s="27">
        <f>IFERROR(VLOOKUP(N3306,'散件迭代（不定期更新）'!C:J,8,FALSE),0)</f>
        <v>0</v>
      </c>
      <c r="P3306" s="27" t="str">
        <f>IFERROR(VLOOKUP(N3306,'散件（更新）'!B:H,3,FALSE),0)</f>
        <v>206-2123-0218</v>
      </c>
      <c r="Q3306" s="27" t="str">
        <f>VLOOKUP(N3306,'散件（更新）'!B:H,2,FALSE)</f>
        <v>114-21230218</v>
      </c>
      <c r="R3306" s="27" t="str">
        <f>VLOOKUP(N3306,'散件（更新）'!B:H,7,FALSE)</f>
        <v>Repair Charging Chip</v>
      </c>
      <c r="S3306" s="27" t="str">
        <f>VLOOKUP(N3306,'散件（更新）'!B:E,4,FALSE)</f>
        <v>https://tineco-yxzt.oss-accelerate.aliyuncs.com/20231219/9FWRC200000_1702948019973.png</v>
      </c>
      <c r="T3306" s="27" t="s">
        <v>8759</v>
      </c>
      <c r="U3306" s="28" t="str">
        <f>VLOOKUP(N3306,'散件（更新）'!B:G,6,FALSE)</f>
        <v>托盘充电支架组件</v>
      </c>
      <c r="V3306" s="28">
        <f>VLOOKUP(N3306,'散件（更新）'!B:I,8,FALSE)</f>
        <v>6974950101237</v>
      </c>
    </row>
    <row r="3307" spans="1:22">
      <c r="A3307" s="57">
        <v>46169</v>
      </c>
      <c r="B3307" s="53" t="s">
        <v>4365</v>
      </c>
      <c r="C3307" s="27" t="str">
        <f>VLOOKUP(B3307,'大货清单（不定期按GOMS更新）'!A:H,8,0)</f>
        <v>109-23351001</v>
      </c>
      <c r="D3307" s="27" t="str">
        <f>VLOOKUP(B3307,'大货清单（不定期按GOMS更新）'!A:C,3,0)</f>
        <v>CL2335J-01</v>
      </c>
      <c r="E3307" s="27" t="str">
        <f>VLOOKUP(B3307,'大货清单（不定期按GOMS更新）'!A:H,4,0)</f>
        <v>GB</v>
      </c>
      <c r="F3307" s="27" t="str">
        <f>VLOOKUP(B3307,'大货清单（不定期按GOMS更新）'!A:H,2,0)</f>
        <v>Floor One S7 Pro</v>
      </c>
      <c r="G3307" s="28">
        <f>VLOOKUP(B3307,'大货清单（不定期按GOMS更新）'!A:I,9,FALSE)</f>
        <v>6974950105440</v>
      </c>
      <c r="H3307" s="27" t="str">
        <f>VLOOKUP(B3307,'大货清单（不定期按GOMS更新）'!A:H,7,0)</f>
        <v>Black</v>
      </c>
      <c r="I3307" s="27" t="str">
        <f>VLOOKUP(B3307,'大货清单（不定期按GOMS更新）'!A:F,6,FALSE)</f>
        <v>ACTIVE</v>
      </c>
      <c r="J3307" s="27" t="str">
        <f>VLOOKUP(B3307,'大货清单（不定期按GOMS更新）'!A:K,11,FALSE)</f>
        <v>9.7</v>
      </c>
      <c r="K3307" s="27" t="str">
        <f>VLOOKUP(B3307,'大货清单（不定期按GOMS更新）'!A:N,12,FALSE)</f>
        <v>674</v>
      </c>
      <c r="L3307" s="27" t="str">
        <f>VLOOKUP(B3307,'大货清单（不定期按GOMS更新）'!A:M,13,FALSE)</f>
        <v>332</v>
      </c>
      <c r="M3307" s="27" t="str">
        <f>VLOOKUP(B3307,'大货清单（不定期按GOMS更新）'!A:N,14,FALSE)</f>
        <v>306</v>
      </c>
      <c r="N3307" s="53" t="s">
        <v>4342</v>
      </c>
      <c r="O3307" s="27">
        <f>IFERROR(VLOOKUP(N3307,'散件迭代（不定期更新）'!C:J,8,FALSE),0)</f>
        <v>0</v>
      </c>
      <c r="P3307" s="27" t="str">
        <f>IFERROR(VLOOKUP(N3307,'散件（更新）'!B:H,3,FALSE),0)</f>
        <v>/</v>
      </c>
      <c r="Q3307" s="27" t="str">
        <f>VLOOKUP(N3307,'散件（更新）'!B:H,2,FALSE)</f>
        <v>114-23350402</v>
      </c>
      <c r="R3307" s="27" t="str">
        <f>VLOOKUP(N3307,'散件（更新）'!B:H,7,FALSE)</f>
        <v>Display Screen</v>
      </c>
      <c r="S3307" s="27">
        <f>VLOOKUP(N3307,'散件（更新）'!B:E,4,FALSE)</f>
        <v>0</v>
      </c>
      <c r="T3307" s="27" t="s">
        <v>8759</v>
      </c>
      <c r="U3307" s="28" t="str">
        <f>VLOOKUP(N3307,'散件（更新）'!B:G,6,FALSE)</f>
        <v> LED显示屏组件</v>
      </c>
      <c r="V3307" s="28" t="str">
        <f>VLOOKUP(N3307,'散件（更新）'!B:I,8,FALSE)</f>
        <v>6974950106102</v>
      </c>
    </row>
    <row r="3308" spans="1:22">
      <c r="A3308" s="57">
        <v>46169</v>
      </c>
      <c r="B3308" s="53" t="s">
        <v>4365</v>
      </c>
      <c r="C3308" s="27" t="str">
        <f>VLOOKUP(B3308,'大货清单（不定期按GOMS更新）'!A:H,8,0)</f>
        <v>109-23351001</v>
      </c>
      <c r="D3308" s="27" t="str">
        <f>VLOOKUP(B3308,'大货清单（不定期按GOMS更新）'!A:C,3,0)</f>
        <v>CL2335J-01</v>
      </c>
      <c r="E3308" s="27" t="str">
        <f>VLOOKUP(B3308,'大货清单（不定期按GOMS更新）'!A:H,4,0)</f>
        <v>GB</v>
      </c>
      <c r="F3308" s="27" t="str">
        <f>VLOOKUP(B3308,'大货清单（不定期按GOMS更新）'!A:H,2,0)</f>
        <v>Floor One S7 Pro</v>
      </c>
      <c r="G3308" s="28">
        <f>VLOOKUP(B3308,'大货清单（不定期按GOMS更新）'!A:I,9,FALSE)</f>
        <v>6974950105440</v>
      </c>
      <c r="H3308" s="27" t="str">
        <f>VLOOKUP(B3308,'大货清单（不定期按GOMS更新）'!A:H,7,0)</f>
        <v>Black</v>
      </c>
      <c r="I3308" s="27" t="str">
        <f>VLOOKUP(B3308,'大货清单（不定期按GOMS更新）'!A:F,6,FALSE)</f>
        <v>ACTIVE</v>
      </c>
      <c r="J3308" s="27" t="str">
        <f>VLOOKUP(B3308,'大货清单（不定期按GOMS更新）'!A:K,11,FALSE)</f>
        <v>9.7</v>
      </c>
      <c r="K3308" s="27" t="str">
        <f>VLOOKUP(B3308,'大货清单（不定期按GOMS更新）'!A:N,12,FALSE)</f>
        <v>674</v>
      </c>
      <c r="L3308" s="27" t="str">
        <f>VLOOKUP(B3308,'大货清单（不定期按GOMS更新）'!A:M,13,FALSE)</f>
        <v>332</v>
      </c>
      <c r="M3308" s="27" t="str">
        <f>VLOOKUP(B3308,'大货清单（不定期按GOMS更新）'!A:N,14,FALSE)</f>
        <v>306</v>
      </c>
      <c r="N3308" s="53" t="s">
        <v>4312</v>
      </c>
      <c r="O3308" s="27">
        <f>IFERROR(VLOOKUP(N3308,'散件迭代（不定期更新）'!C:J,8,FALSE),0)</f>
        <v>0</v>
      </c>
      <c r="P3308" s="27" t="str">
        <f>IFERROR(VLOOKUP(N3308,'散件（更新）'!B:H,3,FALSE),0)</f>
        <v>/</v>
      </c>
      <c r="Q3308" s="27" t="str">
        <f>VLOOKUP(N3308,'散件（更新）'!B:H,2,FALSE)</f>
        <v>114-23350602</v>
      </c>
      <c r="R3308" s="27" t="str">
        <f>VLOOKUP(N3308,'散件（更新）'!B:H,7,FALSE)</f>
        <v>plastic part</v>
      </c>
      <c r="S3308" s="27">
        <f>VLOOKUP(N3308,'散件（更新）'!B:E,4,FALSE)</f>
        <v>0</v>
      </c>
      <c r="T3308" s="27" t="s">
        <v>8759</v>
      </c>
      <c r="U3308" s="28" t="str">
        <f>VLOOKUP(N3308,'散件（更新）'!B:G,6,FALSE)</f>
        <v>接水盘组件</v>
      </c>
      <c r="V3308" s="28" t="str">
        <f>VLOOKUP(N3308,'散件（更新）'!B:I,8,FALSE)</f>
        <v>6974950106164</v>
      </c>
    </row>
    <row r="3309" spans="1:22">
      <c r="A3309" s="57">
        <v>46169</v>
      </c>
      <c r="B3309" s="53" t="s">
        <v>4365</v>
      </c>
      <c r="C3309" s="27" t="str">
        <f>VLOOKUP(B3309,'大货清单（不定期按GOMS更新）'!A:H,8,0)</f>
        <v>109-23351001</v>
      </c>
      <c r="D3309" s="27" t="str">
        <f>VLOOKUP(B3309,'大货清单（不定期按GOMS更新）'!A:C,3,0)</f>
        <v>CL2335J-01</v>
      </c>
      <c r="E3309" s="27" t="str">
        <f>VLOOKUP(B3309,'大货清单（不定期按GOMS更新）'!A:H,4,0)</f>
        <v>GB</v>
      </c>
      <c r="F3309" s="27" t="str">
        <f>VLOOKUP(B3309,'大货清单（不定期按GOMS更新）'!A:H,2,0)</f>
        <v>Floor One S7 Pro</v>
      </c>
      <c r="G3309" s="28">
        <f>VLOOKUP(B3309,'大货清单（不定期按GOMS更新）'!A:I,9,FALSE)</f>
        <v>6974950105440</v>
      </c>
      <c r="H3309" s="27" t="str">
        <f>VLOOKUP(B3309,'大货清单（不定期按GOMS更新）'!A:H,7,0)</f>
        <v>Black</v>
      </c>
      <c r="I3309" s="27" t="str">
        <f>VLOOKUP(B3309,'大货清单（不定期按GOMS更新）'!A:F,6,FALSE)</f>
        <v>ACTIVE</v>
      </c>
      <c r="J3309" s="27" t="str">
        <f>VLOOKUP(B3309,'大货清单（不定期按GOMS更新）'!A:K,11,FALSE)</f>
        <v>9.7</v>
      </c>
      <c r="K3309" s="27" t="str">
        <f>VLOOKUP(B3309,'大货清单（不定期按GOMS更新）'!A:N,12,FALSE)</f>
        <v>674</v>
      </c>
      <c r="L3309" s="27" t="str">
        <f>VLOOKUP(B3309,'大货清单（不定期按GOMS更新）'!A:M,13,FALSE)</f>
        <v>332</v>
      </c>
      <c r="M3309" s="27" t="str">
        <f>VLOOKUP(B3309,'大货清单（不定期按GOMS更新）'!A:N,14,FALSE)</f>
        <v>306</v>
      </c>
      <c r="N3309" s="53" t="s">
        <v>1156</v>
      </c>
      <c r="O3309" s="27">
        <f>IFERROR(VLOOKUP(N3309,'散件迭代（不定期更新）'!C:J,8,FALSE),0)</f>
        <v>0</v>
      </c>
      <c r="P3309" s="27" t="str">
        <f>IFERROR(VLOOKUP(N3309,'散件（更新）'!B:H,3,FALSE),0)</f>
        <v>206-2123-0211</v>
      </c>
      <c r="Q3309" s="27" t="str">
        <f>VLOOKUP(N3309,'散件（更新）'!B:H,2,FALSE)</f>
        <v>114-21230211</v>
      </c>
      <c r="R3309" s="27" t="str">
        <f>VLOOKUP(N3309,'散件（更新）'!B:H,7,FALSE)</f>
        <v>Sensor</v>
      </c>
      <c r="S3309" s="27" t="str">
        <f>VLOOKUP(N3309,'散件（更新）'!B:E,4,FALSE)</f>
        <v>https://tineco-yxzt.oss-accelerate.aliyuncs.com/20231219/9FWRI200000_1702948027225.png</v>
      </c>
      <c r="T3309" s="27" t="s">
        <v>19303</v>
      </c>
      <c r="U3309" s="28" t="str">
        <f>VLOOKUP(N3309,'散件（更新）'!B:G,6,FALSE)</f>
        <v>红外脏污传感器板组件</v>
      </c>
      <c r="V3309" s="28">
        <f>VLOOKUP(N3309,'散件（更新）'!B:I,8,FALSE)</f>
        <v>6974950101138</v>
      </c>
    </row>
    <row r="3310" spans="1:22">
      <c r="A3310" s="57">
        <v>46169</v>
      </c>
      <c r="B3310" s="53" t="s">
        <v>4365</v>
      </c>
      <c r="C3310" s="27" t="str">
        <f>VLOOKUP(B3310,'大货清单（不定期按GOMS更新）'!A:H,8,0)</f>
        <v>109-23351001</v>
      </c>
      <c r="D3310" s="27" t="str">
        <f>VLOOKUP(B3310,'大货清单（不定期按GOMS更新）'!A:C,3,0)</f>
        <v>CL2335J-01</v>
      </c>
      <c r="E3310" s="27" t="str">
        <f>VLOOKUP(B3310,'大货清单（不定期按GOMS更新）'!A:H,4,0)</f>
        <v>GB</v>
      </c>
      <c r="F3310" s="27" t="str">
        <f>VLOOKUP(B3310,'大货清单（不定期按GOMS更新）'!A:H,2,0)</f>
        <v>Floor One S7 Pro</v>
      </c>
      <c r="G3310" s="28">
        <f>VLOOKUP(B3310,'大货清单（不定期按GOMS更新）'!A:I,9,FALSE)</f>
        <v>6974950105440</v>
      </c>
      <c r="H3310" s="27" t="str">
        <f>VLOOKUP(B3310,'大货清单（不定期按GOMS更新）'!A:H,7,0)</f>
        <v>Black</v>
      </c>
      <c r="I3310" s="27" t="str">
        <f>VLOOKUP(B3310,'大货清单（不定期按GOMS更新）'!A:F,6,FALSE)</f>
        <v>ACTIVE</v>
      </c>
      <c r="J3310" s="27" t="str">
        <f>VLOOKUP(B3310,'大货清单（不定期按GOMS更新）'!A:K,11,FALSE)</f>
        <v>9.7</v>
      </c>
      <c r="K3310" s="27" t="str">
        <f>VLOOKUP(B3310,'大货清单（不定期按GOMS更新）'!A:N,12,FALSE)</f>
        <v>674</v>
      </c>
      <c r="L3310" s="27" t="str">
        <f>VLOOKUP(B3310,'大货清单（不定期按GOMS更新）'!A:M,13,FALSE)</f>
        <v>332</v>
      </c>
      <c r="M3310" s="27" t="str">
        <f>VLOOKUP(B3310,'大货清单（不定期按GOMS更新）'!A:N,14,FALSE)</f>
        <v>306</v>
      </c>
      <c r="N3310" s="53" t="s">
        <v>4428</v>
      </c>
      <c r="O3310" s="27">
        <f>IFERROR(VLOOKUP(N3310,'散件迭代（不定期更新）'!C:J,8,FALSE),0)</f>
        <v>0</v>
      </c>
      <c r="P3310" s="27" t="str">
        <f>IFERROR(VLOOKUP(N3310,'散件（更新）'!B:H,3,FALSE),0)</f>
        <v>/</v>
      </c>
      <c r="Q3310" s="27" t="str">
        <f>VLOOKUP(N3310,'散件（更新）'!B:H,2,FALSE)</f>
        <v>114-23350403</v>
      </c>
      <c r="R3310" s="27" t="str">
        <f>VLOOKUP(N3310,'散件（更新）'!B:H,7,FALSE)</f>
        <v>Wire</v>
      </c>
      <c r="S3310" s="27">
        <f>VLOOKUP(N3310,'散件（更新）'!B:E,4,FALSE)</f>
        <v>0</v>
      </c>
      <c r="T3310" s="27" t="s">
        <v>8759</v>
      </c>
      <c r="U3310" s="28" t="str">
        <f>VLOOKUP(N3310,'散件（更新）'!B:G,6,FALSE)</f>
        <v>机身充电导线组件</v>
      </c>
      <c r="V3310" s="28" t="str">
        <f>VLOOKUP(N3310,'散件（更新）'!B:I,8,FALSE)</f>
        <v>6974950106119</v>
      </c>
    </row>
    <row r="3311" spans="1:22">
      <c r="A3311" s="57">
        <v>46169</v>
      </c>
      <c r="B3311" s="53" t="s">
        <v>4365</v>
      </c>
      <c r="C3311" s="27" t="str">
        <f>VLOOKUP(B3311,'大货清单（不定期按GOMS更新）'!A:H,8,0)</f>
        <v>109-23351001</v>
      </c>
      <c r="D3311" s="27" t="str">
        <f>VLOOKUP(B3311,'大货清单（不定期按GOMS更新）'!A:C,3,0)</f>
        <v>CL2335J-01</v>
      </c>
      <c r="E3311" s="27" t="str">
        <f>VLOOKUP(B3311,'大货清单（不定期按GOMS更新）'!A:H,4,0)</f>
        <v>GB</v>
      </c>
      <c r="F3311" s="27" t="str">
        <f>VLOOKUP(B3311,'大货清单（不定期按GOMS更新）'!A:H,2,0)</f>
        <v>Floor One S7 Pro</v>
      </c>
      <c r="G3311" s="28">
        <f>VLOOKUP(B3311,'大货清单（不定期按GOMS更新）'!A:I,9,FALSE)</f>
        <v>6974950105440</v>
      </c>
      <c r="H3311" s="27" t="str">
        <f>VLOOKUP(B3311,'大货清单（不定期按GOMS更新）'!A:H,7,0)</f>
        <v>Black</v>
      </c>
      <c r="I3311" s="27" t="str">
        <f>VLOOKUP(B3311,'大货清单（不定期按GOMS更新）'!A:F,6,FALSE)</f>
        <v>ACTIVE</v>
      </c>
      <c r="J3311" s="27" t="str">
        <f>VLOOKUP(B3311,'大货清单（不定期按GOMS更新）'!A:K,11,FALSE)</f>
        <v>9.7</v>
      </c>
      <c r="K3311" s="27" t="str">
        <f>VLOOKUP(B3311,'大货清单（不定期按GOMS更新）'!A:N,12,FALSE)</f>
        <v>674</v>
      </c>
      <c r="L3311" s="27" t="str">
        <f>VLOOKUP(B3311,'大货清单（不定期按GOMS更新）'!A:M,13,FALSE)</f>
        <v>332</v>
      </c>
      <c r="M3311" s="27" t="str">
        <f>VLOOKUP(B3311,'大货清单（不定期按GOMS更新）'!A:N,14,FALSE)</f>
        <v>306</v>
      </c>
      <c r="N3311" s="53" t="s">
        <v>1098</v>
      </c>
      <c r="O3311" s="27">
        <f>IFERROR(VLOOKUP(N3311,'散件迭代（不定期更新）'!C:J,8,FALSE),0)</f>
        <v>0</v>
      </c>
      <c r="P3311" s="27" t="str">
        <f>IFERROR(VLOOKUP(N3311,'散件（更新）'!B:H,3,FALSE),0)</f>
        <v>206-2019-0066</v>
      </c>
      <c r="Q3311" s="27" t="str">
        <f>VLOOKUP(N3311,'散件（更新）'!B:H,2,FALSE)</f>
        <v>114-20190066</v>
      </c>
      <c r="R3311" s="27" t="str">
        <f>VLOOKUP(N3311,'散件（更新）'!B:H,7,FALSE)</f>
        <v>Swich</v>
      </c>
      <c r="S3311" s="27" t="str">
        <f>VLOOKUP(N3311,'散件（更新）'!B:E,4,FALSE)</f>
        <v>https://tineco-yxzt.oss-accelerate.aliyuncs.com/20231219/9FWRK110000_1702948027739.png</v>
      </c>
      <c r="T3311" s="27" t="s">
        <v>8759</v>
      </c>
      <c r="U3311" s="28" t="str">
        <f>VLOOKUP(N3311,'散件（更新）'!B:G,6,FALSE)</f>
        <v>微动开关</v>
      </c>
      <c r="V3311" s="28" t="str">
        <f>VLOOKUP(N3311,'散件（更新）'!B:I,8,FALSE)</f>
        <v>6972200197474</v>
      </c>
    </row>
    <row r="3312" spans="1:22">
      <c r="A3312" s="57">
        <v>46169</v>
      </c>
      <c r="B3312" s="53" t="s">
        <v>4365</v>
      </c>
      <c r="C3312" s="27" t="str">
        <f>VLOOKUP(B3312,'大货清单（不定期按GOMS更新）'!A:H,8,0)</f>
        <v>109-23351001</v>
      </c>
      <c r="D3312" s="27" t="str">
        <f>VLOOKUP(B3312,'大货清单（不定期按GOMS更新）'!A:C,3,0)</f>
        <v>CL2335J-01</v>
      </c>
      <c r="E3312" s="27" t="str">
        <f>VLOOKUP(B3312,'大货清单（不定期按GOMS更新）'!A:H,4,0)</f>
        <v>GB</v>
      </c>
      <c r="F3312" s="27" t="str">
        <f>VLOOKUP(B3312,'大货清单（不定期按GOMS更新）'!A:H,2,0)</f>
        <v>Floor One S7 Pro</v>
      </c>
      <c r="G3312" s="28">
        <f>VLOOKUP(B3312,'大货清单（不定期按GOMS更新）'!A:I,9,FALSE)</f>
        <v>6974950105440</v>
      </c>
      <c r="H3312" s="27" t="str">
        <f>VLOOKUP(B3312,'大货清单（不定期按GOMS更新）'!A:H,7,0)</f>
        <v>Black</v>
      </c>
      <c r="I3312" s="27" t="str">
        <f>VLOOKUP(B3312,'大货清单（不定期按GOMS更新）'!A:F,6,FALSE)</f>
        <v>ACTIVE</v>
      </c>
      <c r="J3312" s="27" t="str">
        <f>VLOOKUP(B3312,'大货清单（不定期按GOMS更新）'!A:K,11,FALSE)</f>
        <v>9.7</v>
      </c>
      <c r="K3312" s="27" t="str">
        <f>VLOOKUP(B3312,'大货清单（不定期按GOMS更新）'!A:N,12,FALSE)</f>
        <v>674</v>
      </c>
      <c r="L3312" s="27" t="str">
        <f>VLOOKUP(B3312,'大货清单（不定期按GOMS更新）'!A:M,13,FALSE)</f>
        <v>332</v>
      </c>
      <c r="M3312" s="27" t="str">
        <f>VLOOKUP(B3312,'大货清单（不定期按GOMS更新）'!A:N,14,FALSE)</f>
        <v>306</v>
      </c>
      <c r="N3312" s="53" t="s">
        <v>4138</v>
      </c>
      <c r="O3312" s="27">
        <f>IFERROR(VLOOKUP(N3312,'散件迭代（不定期更新）'!C:J,8,FALSE),0)</f>
        <v>0</v>
      </c>
      <c r="P3312" s="27" t="str">
        <f>IFERROR(VLOOKUP(N3312,'散件（更新）'!B:H,3,FALSE),0)</f>
        <v>/</v>
      </c>
      <c r="Q3312" s="27" t="str">
        <f>VLOOKUP(N3312,'散件（更新）'!B:H,2,FALSE)</f>
        <v>114-23710009</v>
      </c>
      <c r="R3312" s="27" t="str">
        <f>VLOOKUP(N3312,'散件（更新）'!B:H,7,FALSE)</f>
        <v>Motor</v>
      </c>
      <c r="S3312" s="27" t="str">
        <f>VLOOKUP(N3312,'散件（更新）'!B:E,4,FALSE)</f>
        <v>https://tineco-yxzt.oss-accelerate.aliyuncs.com/20240131/zhudianji+mifengquan_1706695142695.jpeg</v>
      </c>
      <c r="T3312" s="27" t="s">
        <v>8759</v>
      </c>
      <c r="U3312" s="28" t="str">
        <f>VLOOKUP(N3312,'散件（更新）'!B:G,6,FALSE)</f>
        <v>主电机+密封圈</v>
      </c>
      <c r="V3312" s="28">
        <f>VLOOKUP(N3312,'散件（更新）'!B:I,8,FALSE)</f>
        <v>6974950106034</v>
      </c>
    </row>
    <row r="3313" spans="1:22">
      <c r="A3313" s="57">
        <v>46169</v>
      </c>
      <c r="B3313" s="53" t="s">
        <v>4365</v>
      </c>
      <c r="C3313" s="27" t="str">
        <f>VLOOKUP(B3313,'大货清单（不定期按GOMS更新）'!A:H,8,0)</f>
        <v>109-23351001</v>
      </c>
      <c r="D3313" s="27" t="str">
        <f>VLOOKUP(B3313,'大货清单（不定期按GOMS更新）'!A:C,3,0)</f>
        <v>CL2335J-01</v>
      </c>
      <c r="E3313" s="27" t="str">
        <f>VLOOKUP(B3313,'大货清单（不定期按GOMS更新）'!A:H,4,0)</f>
        <v>GB</v>
      </c>
      <c r="F3313" s="27" t="str">
        <f>VLOOKUP(B3313,'大货清单（不定期按GOMS更新）'!A:H,2,0)</f>
        <v>Floor One S7 Pro</v>
      </c>
      <c r="G3313" s="28">
        <f>VLOOKUP(B3313,'大货清单（不定期按GOMS更新）'!A:I,9,FALSE)</f>
        <v>6974950105440</v>
      </c>
      <c r="H3313" s="27" t="str">
        <f>VLOOKUP(B3313,'大货清单（不定期按GOMS更新）'!A:H,7,0)</f>
        <v>Black</v>
      </c>
      <c r="I3313" s="27" t="str">
        <f>VLOOKUP(B3313,'大货清单（不定期按GOMS更新）'!A:F,6,FALSE)</f>
        <v>ACTIVE</v>
      </c>
      <c r="J3313" s="27" t="str">
        <f>VLOOKUP(B3313,'大货清单（不定期按GOMS更新）'!A:K,11,FALSE)</f>
        <v>9.7</v>
      </c>
      <c r="K3313" s="27" t="str">
        <f>VLOOKUP(B3313,'大货清单（不定期按GOMS更新）'!A:N,12,FALSE)</f>
        <v>674</v>
      </c>
      <c r="L3313" s="27" t="str">
        <f>VLOOKUP(B3313,'大货清单（不定期按GOMS更新）'!A:M,13,FALSE)</f>
        <v>332</v>
      </c>
      <c r="M3313" s="27" t="str">
        <f>VLOOKUP(B3313,'大货清单（不定期按GOMS更新）'!A:N,14,FALSE)</f>
        <v>306</v>
      </c>
      <c r="N3313" s="53" t="s">
        <v>4363</v>
      </c>
      <c r="O3313" s="27" t="str">
        <f>IFERROR(VLOOKUP(N3313,'散件迭代（不定期更新）'!C:J,8,FALSE),0)</f>
        <v>A50</v>
      </c>
      <c r="P3313" s="27" t="str">
        <f>IFERROR(VLOOKUP(N3313,'散件（更新）'!B:H,3,FALSE),0)</f>
        <v>/</v>
      </c>
      <c r="Q3313" s="27" t="str">
        <f>VLOOKUP(N3313,'散件（更新）'!B:H,2,FALSE)</f>
        <v>114-23350407</v>
      </c>
      <c r="R3313" s="27" t="str">
        <f>VLOOKUP(N3313,'散件（更新）'!B:H,7,FALSE)</f>
        <v>Motor</v>
      </c>
      <c r="S3313" s="27" t="str">
        <f>VLOOKUP(N3313,'散件（更新）'!B:E,4,FALSE)</f>
        <v>https://tineco-yxzt.oss-accelerate.aliyuncs.com/20250519/gunshuadianjichilunxiangzujian_1747648367180.jpg</v>
      </c>
      <c r="T3313" s="27" t="s">
        <v>8759</v>
      </c>
      <c r="U3313" s="28" t="str">
        <f>VLOOKUP(N3313,'散件（更新）'!B:G,6,FALSE)</f>
        <v>有刷电机齿轮箱组件</v>
      </c>
      <c r="V3313" s="28" t="str">
        <f>VLOOKUP(N3313,'散件（更新）'!B:I,8,FALSE)</f>
        <v>6974950106171</v>
      </c>
    </row>
    <row r="3314" spans="1:22">
      <c r="A3314" s="57">
        <v>46169</v>
      </c>
      <c r="B3314" s="53" t="s">
        <v>4365</v>
      </c>
      <c r="C3314" s="27" t="str">
        <f>VLOOKUP(B3314,'大货清单（不定期按GOMS更新）'!A:H,8,0)</f>
        <v>109-23351001</v>
      </c>
      <c r="D3314" s="27" t="str">
        <f>VLOOKUP(B3314,'大货清单（不定期按GOMS更新）'!A:C,3,0)</f>
        <v>CL2335J-01</v>
      </c>
      <c r="E3314" s="27" t="str">
        <f>VLOOKUP(B3314,'大货清单（不定期按GOMS更新）'!A:H,4,0)</f>
        <v>GB</v>
      </c>
      <c r="F3314" s="27" t="str">
        <f>VLOOKUP(B3314,'大货清单（不定期按GOMS更新）'!A:H,2,0)</f>
        <v>Floor One S7 Pro</v>
      </c>
      <c r="G3314" s="28">
        <f>VLOOKUP(B3314,'大货清单（不定期按GOMS更新）'!A:I,9,FALSE)</f>
        <v>6974950105440</v>
      </c>
      <c r="H3314" s="27" t="str">
        <f>VLOOKUP(B3314,'大货清单（不定期按GOMS更新）'!A:H,7,0)</f>
        <v>Black</v>
      </c>
      <c r="I3314" s="27" t="str">
        <f>VLOOKUP(B3314,'大货清单（不定期按GOMS更新）'!A:F,6,FALSE)</f>
        <v>ACTIVE</v>
      </c>
      <c r="J3314" s="27" t="str">
        <f>VLOOKUP(B3314,'大货清单（不定期按GOMS更新）'!A:K,11,FALSE)</f>
        <v>9.7</v>
      </c>
      <c r="K3314" s="27" t="str">
        <f>VLOOKUP(B3314,'大货清单（不定期按GOMS更新）'!A:N,12,FALSE)</f>
        <v>674</v>
      </c>
      <c r="L3314" s="27" t="str">
        <f>VLOOKUP(B3314,'大货清单（不定期按GOMS更新）'!A:M,13,FALSE)</f>
        <v>332</v>
      </c>
      <c r="M3314" s="27" t="str">
        <f>VLOOKUP(B3314,'大货清单（不定期按GOMS更新）'!A:N,14,FALSE)</f>
        <v>306</v>
      </c>
      <c r="N3314" s="53" t="s">
        <v>1147</v>
      </c>
      <c r="O3314" s="27">
        <f>IFERROR(VLOOKUP(N3314,'散件迭代（不定期更新）'!C:J,8,FALSE),0)</f>
        <v>0</v>
      </c>
      <c r="P3314" s="27" t="str">
        <f>IFERROR(VLOOKUP(N3314,'散件（更新）'!B:H,3,FALSE),0)</f>
        <v>206-2123-0225</v>
      </c>
      <c r="Q3314" s="27" t="str">
        <f>VLOOKUP(N3314,'散件（更新）'!B:H,2,FALSE)</f>
        <v>114-21230225</v>
      </c>
      <c r="R3314" s="27" t="str">
        <f>VLOOKUP(N3314,'散件（更新）'!B:H,7,FALSE)</f>
        <v>PCBA</v>
      </c>
      <c r="S3314" s="27">
        <f>VLOOKUP(N3314,'散件（更新）'!B:E,4,FALSE)</f>
        <v>0</v>
      </c>
      <c r="T3314" s="27" t="s">
        <v>8759</v>
      </c>
      <c r="U3314" s="28" t="str">
        <f>VLOOKUP(N3314,'散件（更新）'!B:G,6,FALSE)</f>
        <v>LED灯板组件</v>
      </c>
      <c r="V3314" s="28">
        <f>VLOOKUP(N3314,'散件（更新）'!B:I,8,FALSE)</f>
        <v>6974950101190</v>
      </c>
    </row>
    <row r="3315" spans="1:22">
      <c r="A3315" s="57">
        <v>46169</v>
      </c>
      <c r="B3315" s="53" t="s">
        <v>4365</v>
      </c>
      <c r="C3315" s="27" t="str">
        <f>VLOOKUP(B3315,'大货清单（不定期按GOMS更新）'!A:H,8,0)</f>
        <v>109-23351001</v>
      </c>
      <c r="D3315" s="27" t="str">
        <f>VLOOKUP(B3315,'大货清单（不定期按GOMS更新）'!A:C,3,0)</f>
        <v>CL2335J-01</v>
      </c>
      <c r="E3315" s="27" t="str">
        <f>VLOOKUP(B3315,'大货清单（不定期按GOMS更新）'!A:H,4,0)</f>
        <v>GB</v>
      </c>
      <c r="F3315" s="27" t="str">
        <f>VLOOKUP(B3315,'大货清单（不定期按GOMS更新）'!A:H,2,0)</f>
        <v>Floor One S7 Pro</v>
      </c>
      <c r="G3315" s="28">
        <f>VLOOKUP(B3315,'大货清单（不定期按GOMS更新）'!A:I,9,FALSE)</f>
        <v>6974950105440</v>
      </c>
      <c r="H3315" s="27" t="str">
        <f>VLOOKUP(B3315,'大货清单（不定期按GOMS更新）'!A:H,7,0)</f>
        <v>Black</v>
      </c>
      <c r="I3315" s="27" t="str">
        <f>VLOOKUP(B3315,'大货清单（不定期按GOMS更新）'!A:F,6,FALSE)</f>
        <v>ACTIVE</v>
      </c>
      <c r="J3315" s="27" t="str">
        <f>VLOOKUP(B3315,'大货清单（不定期按GOMS更新）'!A:K,11,FALSE)</f>
        <v>9.7</v>
      </c>
      <c r="K3315" s="27" t="str">
        <f>VLOOKUP(B3315,'大货清单（不定期按GOMS更新）'!A:N,12,FALSE)</f>
        <v>674</v>
      </c>
      <c r="L3315" s="27" t="str">
        <f>VLOOKUP(B3315,'大货清单（不定期按GOMS更新）'!A:M,13,FALSE)</f>
        <v>332</v>
      </c>
      <c r="M3315" s="27" t="str">
        <f>VLOOKUP(B3315,'大货清单（不定期按GOMS更新）'!A:N,14,FALSE)</f>
        <v>306</v>
      </c>
      <c r="N3315" s="53" t="s">
        <v>4341</v>
      </c>
      <c r="O3315" s="27">
        <f>IFERROR(VLOOKUP(N3315,'散件迭代（不定期更新）'!C:J,8,FALSE),0)</f>
        <v>0</v>
      </c>
      <c r="P3315" s="27" t="str">
        <f>IFERROR(VLOOKUP(N3315,'散件（更新）'!B:H,3,FALSE),0)</f>
        <v>/</v>
      </c>
      <c r="Q3315" s="27" t="str">
        <f>VLOOKUP(N3315,'散件（更新）'!B:H,2,FALSE)</f>
        <v>114-23350404</v>
      </c>
      <c r="R3315" s="27" t="str">
        <f>VLOOKUP(N3315,'散件（更新）'!B:H,7,FALSE)</f>
        <v>PCBA</v>
      </c>
      <c r="S3315" s="27">
        <f>VLOOKUP(N3315,'散件（更新）'!B:E,4,FALSE)</f>
        <v>0</v>
      </c>
      <c r="T3315" s="27" t="s">
        <v>8759</v>
      </c>
      <c r="U3315" s="28" t="str">
        <f>VLOOKUP(N3315,'散件（更新）'!B:G,6,FALSE)</f>
        <v>机身主控板组件(普通款）</v>
      </c>
      <c r="V3315" s="28" t="str">
        <f>VLOOKUP(N3315,'散件（更新）'!B:I,8,FALSE)</f>
        <v>6974950106133</v>
      </c>
    </row>
    <row r="3316" spans="1:22">
      <c r="A3316" s="57">
        <v>46169</v>
      </c>
      <c r="B3316" s="53" t="s">
        <v>4365</v>
      </c>
      <c r="C3316" s="27" t="str">
        <f>VLOOKUP(B3316,'大货清单（不定期按GOMS更新）'!A:H,8,0)</f>
        <v>109-23351001</v>
      </c>
      <c r="D3316" s="27" t="str">
        <f>VLOOKUP(B3316,'大货清单（不定期按GOMS更新）'!A:C,3,0)</f>
        <v>CL2335J-01</v>
      </c>
      <c r="E3316" s="27" t="str">
        <f>VLOOKUP(B3316,'大货清单（不定期按GOMS更新）'!A:H,4,0)</f>
        <v>GB</v>
      </c>
      <c r="F3316" s="27" t="str">
        <f>VLOOKUP(B3316,'大货清单（不定期按GOMS更新）'!A:H,2,0)</f>
        <v>Floor One S7 Pro</v>
      </c>
      <c r="G3316" s="28">
        <f>VLOOKUP(B3316,'大货清单（不定期按GOMS更新）'!A:I,9,FALSE)</f>
        <v>6974950105440</v>
      </c>
      <c r="H3316" s="27" t="str">
        <f>VLOOKUP(B3316,'大货清单（不定期按GOMS更新）'!A:H,7,0)</f>
        <v>Black</v>
      </c>
      <c r="I3316" s="27" t="str">
        <f>VLOOKUP(B3316,'大货清单（不定期按GOMS更新）'!A:F,6,FALSE)</f>
        <v>ACTIVE</v>
      </c>
      <c r="J3316" s="27" t="str">
        <f>VLOOKUP(B3316,'大货清单（不定期按GOMS更新）'!A:K,11,FALSE)</f>
        <v>9.7</v>
      </c>
      <c r="K3316" s="27" t="str">
        <f>VLOOKUP(B3316,'大货清单（不定期按GOMS更新）'!A:N,12,FALSE)</f>
        <v>674</v>
      </c>
      <c r="L3316" s="27" t="str">
        <f>VLOOKUP(B3316,'大货清单（不定期按GOMS更新）'!A:M,13,FALSE)</f>
        <v>332</v>
      </c>
      <c r="M3316" s="27" t="str">
        <f>VLOOKUP(B3316,'大货清单（不定期按GOMS更新）'!A:N,14,FALSE)</f>
        <v>306</v>
      </c>
      <c r="N3316" s="53" t="s">
        <v>4082</v>
      </c>
      <c r="O3316" s="27">
        <f>IFERROR(VLOOKUP(N3316,'散件迭代（不定期更新）'!C:J,8,FALSE),0)</f>
        <v>0</v>
      </c>
      <c r="P3316" s="27" t="str">
        <f>IFERROR(VLOOKUP(N3316,'散件（更新）'!B:H,3,FALSE),0)</f>
        <v>/</v>
      </c>
      <c r="Q3316" s="27" t="str">
        <f>VLOOKUP(N3316,'散件（更新）'!B:H,2,FALSE)</f>
        <v>114-23350405</v>
      </c>
      <c r="R3316" s="27" t="str">
        <f>VLOOKUP(N3316,'散件（更新）'!B:H,7,FALSE)</f>
        <v>PCBA</v>
      </c>
      <c r="S3316" s="27">
        <f>VLOOKUP(N3316,'散件（更新）'!B:E,4,FALSE)</f>
        <v>0</v>
      </c>
      <c r="T3316" s="27" t="s">
        <v>8759</v>
      </c>
      <c r="U3316" s="28" t="str">
        <f>VLOOKUP(N3316,'散件（更新）'!B:G,6,FALSE)</f>
        <v>地刷主控板组件</v>
      </c>
      <c r="V3316" s="28" t="str">
        <f>VLOOKUP(N3316,'散件（更新）'!B:I,8,FALSE)</f>
        <v>6974950106140</v>
      </c>
    </row>
    <row r="3317" spans="1:22">
      <c r="A3317" s="57">
        <v>46169</v>
      </c>
      <c r="B3317" s="53" t="s">
        <v>4365</v>
      </c>
      <c r="C3317" s="27" t="str">
        <f>VLOOKUP(B3317,'大货清单（不定期按GOMS更新）'!A:H,8,0)</f>
        <v>109-23351001</v>
      </c>
      <c r="D3317" s="27" t="str">
        <f>VLOOKUP(B3317,'大货清单（不定期按GOMS更新）'!A:C,3,0)</f>
        <v>CL2335J-01</v>
      </c>
      <c r="E3317" s="27" t="str">
        <f>VLOOKUP(B3317,'大货清单（不定期按GOMS更新）'!A:H,4,0)</f>
        <v>GB</v>
      </c>
      <c r="F3317" s="27" t="str">
        <f>VLOOKUP(B3317,'大货清单（不定期按GOMS更新）'!A:H,2,0)</f>
        <v>Floor One S7 Pro</v>
      </c>
      <c r="G3317" s="28">
        <f>VLOOKUP(B3317,'大货清单（不定期按GOMS更新）'!A:I,9,FALSE)</f>
        <v>6974950105440</v>
      </c>
      <c r="H3317" s="27" t="str">
        <f>VLOOKUP(B3317,'大货清单（不定期按GOMS更新）'!A:H,7,0)</f>
        <v>Black</v>
      </c>
      <c r="I3317" s="27" t="str">
        <f>VLOOKUP(B3317,'大货清单（不定期按GOMS更新）'!A:F,6,FALSE)</f>
        <v>ACTIVE</v>
      </c>
      <c r="J3317" s="27" t="str">
        <f>VLOOKUP(B3317,'大货清单（不定期按GOMS更新）'!A:K,11,FALSE)</f>
        <v>9.7</v>
      </c>
      <c r="K3317" s="27" t="str">
        <f>VLOOKUP(B3317,'大货清单（不定期按GOMS更新）'!A:N,12,FALSE)</f>
        <v>674</v>
      </c>
      <c r="L3317" s="27" t="str">
        <f>VLOOKUP(B3317,'大货清单（不定期按GOMS更新）'!A:M,13,FALSE)</f>
        <v>332</v>
      </c>
      <c r="M3317" s="27" t="str">
        <f>VLOOKUP(B3317,'大货清单（不定期按GOMS更新）'!A:N,14,FALSE)</f>
        <v>306</v>
      </c>
      <c r="N3317" s="53" t="s">
        <v>770</v>
      </c>
      <c r="O3317" s="27">
        <f>IFERROR(VLOOKUP(N3317,'散件迭代（不定期更新）'!C:J,8,FALSE),0)</f>
        <v>0</v>
      </c>
      <c r="P3317" s="27" t="str">
        <f>IFERROR(VLOOKUP(N3317,'散件（更新）'!B:H,3,FALSE),0)</f>
        <v>206-2019-0114</v>
      </c>
      <c r="Q3317" s="27" t="str">
        <f>VLOOKUP(N3317,'散件（更新）'!B:H,2,FALSE)</f>
        <v>114-20190114</v>
      </c>
      <c r="R3317" s="27" t="str">
        <f>VLOOKUP(N3317,'散件（更新）'!B:H,7,FALSE)</f>
        <v>Sensor</v>
      </c>
      <c r="S3317" s="27" t="str">
        <f>VLOOKUP(N3317,'散件（更新）'!B:E,4,FALSE)</f>
        <v>https://tineco-yxzt.oss-accelerate.aliyuncs.com/20240701/2019guangdian_1719817775917.png</v>
      </c>
      <c r="T3317" s="27" t="s">
        <v>19304</v>
      </c>
      <c r="U3317" s="28" t="str">
        <f>VLOOKUP(N3317,'散件（更新）'!B:G,6,FALSE)</f>
        <v>光电液位传感器</v>
      </c>
      <c r="V3317" s="28" t="str">
        <f>VLOOKUP(N3317,'散件（更新）'!B:I,8,FALSE)</f>
        <v>6972200197023</v>
      </c>
    </row>
    <row r="3318" spans="1:22">
      <c r="A3318" s="57">
        <v>46169</v>
      </c>
      <c r="B3318" s="53" t="s">
        <v>4365</v>
      </c>
      <c r="C3318" s="27" t="str">
        <f>VLOOKUP(B3318,'大货清单（不定期按GOMS更新）'!A:H,8,0)</f>
        <v>109-23351001</v>
      </c>
      <c r="D3318" s="27" t="str">
        <f>VLOOKUP(B3318,'大货清单（不定期按GOMS更新）'!A:C,3,0)</f>
        <v>CL2335J-01</v>
      </c>
      <c r="E3318" s="27" t="str">
        <f>VLOOKUP(B3318,'大货清单（不定期按GOMS更新）'!A:H,4,0)</f>
        <v>GB</v>
      </c>
      <c r="F3318" s="27" t="str">
        <f>VLOOKUP(B3318,'大货清单（不定期按GOMS更新）'!A:H,2,0)</f>
        <v>Floor One S7 Pro</v>
      </c>
      <c r="G3318" s="28">
        <f>VLOOKUP(B3318,'大货清单（不定期按GOMS更新）'!A:I,9,FALSE)</f>
        <v>6974950105440</v>
      </c>
      <c r="H3318" s="27" t="str">
        <f>VLOOKUP(B3318,'大货清单（不定期按GOMS更新）'!A:H,7,0)</f>
        <v>Black</v>
      </c>
      <c r="I3318" s="27" t="str">
        <f>VLOOKUP(B3318,'大货清单（不定期按GOMS更新）'!A:F,6,FALSE)</f>
        <v>ACTIVE</v>
      </c>
      <c r="J3318" s="27" t="str">
        <f>VLOOKUP(B3318,'大货清单（不定期按GOMS更新）'!A:K,11,FALSE)</f>
        <v>9.7</v>
      </c>
      <c r="K3318" s="27" t="str">
        <f>VLOOKUP(B3318,'大货清单（不定期按GOMS更新）'!A:N,12,FALSE)</f>
        <v>674</v>
      </c>
      <c r="L3318" s="27" t="str">
        <f>VLOOKUP(B3318,'大货清单（不定期按GOMS更新）'!A:M,13,FALSE)</f>
        <v>332</v>
      </c>
      <c r="M3318" s="27" t="str">
        <f>VLOOKUP(B3318,'大货清单（不定期按GOMS更新）'!A:N,14,FALSE)</f>
        <v>306</v>
      </c>
      <c r="N3318" s="53" t="s">
        <v>3787</v>
      </c>
      <c r="O3318" s="27">
        <f>IFERROR(VLOOKUP(N3318,'散件迭代（不定期更新）'!C:J,8,FALSE),0)</f>
        <v>0</v>
      </c>
      <c r="P3318" s="27" t="str">
        <f>IFERROR(VLOOKUP(N3318,'散件（更新）'!B:H,3,FALSE),0)</f>
        <v>/</v>
      </c>
      <c r="Q3318" s="27" t="str">
        <f>VLOOKUP(N3318,'散件（更新）'!B:H,2,FALSE)</f>
        <v>114-22200106</v>
      </c>
      <c r="R3318" s="27" t="str">
        <f>VLOOKUP(N3318,'散件（更新）'!B:H,7,FALSE)</f>
        <v>Pump</v>
      </c>
      <c r="S3318" s="27" t="str">
        <f>VLOOKUP(N3318,'散件（更新）'!B:E,4,FALSE)</f>
        <v>https://tineco-yxzt.oss-accelerate.aliyuncs.com/20231219/9FWRU250000_1702948034950.png</v>
      </c>
      <c r="T3318" s="27" t="s">
        <v>8759</v>
      </c>
      <c r="U3318" s="28" t="str">
        <f>VLOOKUP(N3318,'散件（更新）'!B:G,6,FALSE)</f>
        <v>蠕动泵组件</v>
      </c>
      <c r="V3318" s="28">
        <f>VLOOKUP(N3318,'散件（更新）'!B:I,8,FALSE)</f>
        <v>6974950103910</v>
      </c>
    </row>
    <row r="3319" spans="1:22">
      <c r="A3319" s="57">
        <v>46169</v>
      </c>
      <c r="B3319" s="53" t="s">
        <v>4365</v>
      </c>
      <c r="C3319" s="27" t="str">
        <f>VLOOKUP(B3319,'大货清单（不定期按GOMS更新）'!A:H,8,0)</f>
        <v>109-23351001</v>
      </c>
      <c r="D3319" s="27" t="str">
        <f>VLOOKUP(B3319,'大货清单（不定期按GOMS更新）'!A:C,3,0)</f>
        <v>CL2335J-01</v>
      </c>
      <c r="E3319" s="27" t="str">
        <f>VLOOKUP(B3319,'大货清单（不定期按GOMS更新）'!A:H,4,0)</f>
        <v>GB</v>
      </c>
      <c r="F3319" s="27" t="str">
        <f>VLOOKUP(B3319,'大货清单（不定期按GOMS更新）'!A:H,2,0)</f>
        <v>Floor One S7 Pro</v>
      </c>
      <c r="G3319" s="28">
        <f>VLOOKUP(B3319,'大货清单（不定期按GOMS更新）'!A:I,9,FALSE)</f>
        <v>6974950105440</v>
      </c>
      <c r="H3319" s="27" t="str">
        <f>VLOOKUP(B3319,'大货清单（不定期按GOMS更新）'!A:H,7,0)</f>
        <v>Black</v>
      </c>
      <c r="I3319" s="27" t="str">
        <f>VLOOKUP(B3319,'大货清单（不定期按GOMS更新）'!A:F,6,FALSE)</f>
        <v>ACTIVE</v>
      </c>
      <c r="J3319" s="27" t="str">
        <f>VLOOKUP(B3319,'大货清单（不定期按GOMS更新）'!A:K,11,FALSE)</f>
        <v>9.7</v>
      </c>
      <c r="K3319" s="27" t="str">
        <f>VLOOKUP(B3319,'大货清单（不定期按GOMS更新）'!A:N,12,FALSE)</f>
        <v>674</v>
      </c>
      <c r="L3319" s="27" t="str">
        <f>VLOOKUP(B3319,'大货清单（不定期按GOMS更新）'!A:M,13,FALSE)</f>
        <v>332</v>
      </c>
      <c r="M3319" s="27" t="str">
        <f>VLOOKUP(B3319,'大货清单（不定期按GOMS更新）'!A:N,14,FALSE)</f>
        <v>306</v>
      </c>
      <c r="N3319" s="53" t="s">
        <v>3794</v>
      </c>
      <c r="O3319" s="27">
        <f>IFERROR(VLOOKUP(N3319,'散件迭代（不定期更新）'!C:J,8,FALSE),0)</f>
        <v>0</v>
      </c>
      <c r="P3319" s="27" t="str">
        <f>IFERROR(VLOOKUP(N3319,'散件（更新）'!B:H,3,FALSE),0)</f>
        <v>/</v>
      </c>
      <c r="Q3319" s="27" t="str">
        <f>VLOOKUP(N3319,'散件（更新）'!B:H,2,FALSE)</f>
        <v>114-22200103</v>
      </c>
      <c r="R3319" s="27" t="str">
        <f>VLOOKUP(N3319,'散件（更新）'!B:H,7,FALSE)</f>
        <v>Repair Wheel</v>
      </c>
      <c r="S3319" s="27" t="str">
        <f>VLOOKUP(N3319,'散件（更新）'!B:E,4,FALSE)</f>
        <v>https://tineco-yxzt.oss-accelerate.aliyuncs.com/20231219/9FWRW250000_1702948035109.png</v>
      </c>
      <c r="T3319" s="27" t="s">
        <v>8759</v>
      </c>
      <c r="U3319" s="28" t="str">
        <f>VLOOKUP(N3319,'散件（更新）'!B:G,6,FALSE)</f>
        <v>大轮组件</v>
      </c>
      <c r="V3319" s="28">
        <f>VLOOKUP(N3319,'散件（更新）'!B:I,8,FALSE)</f>
        <v>6974950103880</v>
      </c>
    </row>
    <row r="3320" spans="1:22">
      <c r="A3320" s="57">
        <v>46169</v>
      </c>
      <c r="B3320" s="53" t="s">
        <v>4365</v>
      </c>
      <c r="C3320" s="27" t="str">
        <f>VLOOKUP(B3320,'大货清单（不定期按GOMS更新）'!A:H,8,0)</f>
        <v>109-23351001</v>
      </c>
      <c r="D3320" s="27" t="str">
        <f>VLOOKUP(B3320,'大货清单（不定期按GOMS更新）'!A:C,3,0)</f>
        <v>CL2335J-01</v>
      </c>
      <c r="E3320" s="27" t="str">
        <f>VLOOKUP(B3320,'大货清单（不定期按GOMS更新）'!A:H,4,0)</f>
        <v>GB</v>
      </c>
      <c r="F3320" s="27" t="str">
        <f>VLOOKUP(B3320,'大货清单（不定期按GOMS更新）'!A:H,2,0)</f>
        <v>Floor One S7 Pro</v>
      </c>
      <c r="G3320" s="28">
        <f>VLOOKUP(B3320,'大货清单（不定期按GOMS更新）'!A:I,9,FALSE)</f>
        <v>6974950105440</v>
      </c>
      <c r="H3320" s="27" t="str">
        <f>VLOOKUP(B3320,'大货清单（不定期按GOMS更新）'!A:H,7,0)</f>
        <v>Black</v>
      </c>
      <c r="I3320" s="27" t="str">
        <f>VLOOKUP(B3320,'大货清单（不定期按GOMS更新）'!A:F,6,FALSE)</f>
        <v>ACTIVE</v>
      </c>
      <c r="J3320" s="27" t="str">
        <f>VLOOKUP(B3320,'大货清单（不定期按GOMS更新）'!A:K,11,FALSE)</f>
        <v>9.7</v>
      </c>
      <c r="K3320" s="27" t="str">
        <f>VLOOKUP(B3320,'大货清单（不定期按GOMS更新）'!A:N,12,FALSE)</f>
        <v>674</v>
      </c>
      <c r="L3320" s="27" t="str">
        <f>VLOOKUP(B3320,'大货清单（不定期按GOMS更新）'!A:M,13,FALSE)</f>
        <v>332</v>
      </c>
      <c r="M3320" s="27" t="str">
        <f>VLOOKUP(B3320,'大货清单（不定期按GOMS更新）'!A:N,14,FALSE)</f>
        <v>306</v>
      </c>
      <c r="N3320" s="53" t="s">
        <v>1043</v>
      </c>
      <c r="O3320" s="27" t="str">
        <f>IFERROR(VLOOKUP(N3320,'散件迭代（不定期更新）'!C:J,8,FALSE),0)</f>
        <v>A22</v>
      </c>
      <c r="P3320" s="27" t="str">
        <f>IFERROR(VLOOKUP(N3320,'散件（更新）'!B:H,3,FALSE),0)</f>
        <v>206-1879-0109</v>
      </c>
      <c r="Q3320" s="27" t="str">
        <f>VLOOKUP(N3320,'散件（更新）'!B:H,2,FALSE)</f>
        <v>114-18790109</v>
      </c>
      <c r="R3320" s="27" t="str">
        <f>VLOOKUP(N3320,'散件（更新）'!B:H,7,FALSE)</f>
        <v>3-In-1 Cleaning Tool</v>
      </c>
      <c r="S3320" s="27" t="str">
        <f>VLOOKUP(N3320,'散件（更新）'!B:E,4,FALSE)</f>
        <v>https://tineco-yxzt.oss-accelerate.aliyuncs.com/product/114-18790109.png</v>
      </c>
      <c r="T3320" s="27" t="s">
        <v>8759</v>
      </c>
      <c r="U3320" s="28" t="str">
        <f>VLOOKUP(N3320,'散件（更新）'!B:G,6,FALSE)</f>
        <v>AB1888清洁刷组件</v>
      </c>
      <c r="V3320" s="28" t="str">
        <f>VLOOKUP(N3320,'散件（更新）'!B:I,8,FALSE)</f>
        <v>6972200191809</v>
      </c>
    </row>
    <row r="3321" spans="1:22">
      <c r="A3321" s="57">
        <v>46169</v>
      </c>
      <c r="B3321" s="53" t="s">
        <v>4365</v>
      </c>
      <c r="C3321" s="27" t="str">
        <f>VLOOKUP(B3321,'大货清单（不定期按GOMS更新）'!A:H,8,0)</f>
        <v>109-23351001</v>
      </c>
      <c r="D3321" s="27" t="str">
        <f>VLOOKUP(B3321,'大货清单（不定期按GOMS更新）'!A:C,3,0)</f>
        <v>CL2335J-01</v>
      </c>
      <c r="E3321" s="27" t="str">
        <f>VLOOKUP(B3321,'大货清单（不定期按GOMS更新）'!A:H,4,0)</f>
        <v>GB</v>
      </c>
      <c r="F3321" s="27" t="str">
        <f>VLOOKUP(B3321,'大货清单（不定期按GOMS更新）'!A:H,2,0)</f>
        <v>Floor One S7 Pro</v>
      </c>
      <c r="G3321" s="28">
        <f>VLOOKUP(B3321,'大货清单（不定期按GOMS更新）'!A:I,9,FALSE)</f>
        <v>6974950105440</v>
      </c>
      <c r="H3321" s="27" t="str">
        <f>VLOOKUP(B3321,'大货清单（不定期按GOMS更新）'!A:H,7,0)</f>
        <v>Black</v>
      </c>
      <c r="I3321" s="27" t="str">
        <f>VLOOKUP(B3321,'大货清单（不定期按GOMS更新）'!A:F,6,FALSE)</f>
        <v>ACTIVE</v>
      </c>
      <c r="J3321" s="27" t="str">
        <f>VLOOKUP(B3321,'大货清单（不定期按GOMS更新）'!A:K,11,FALSE)</f>
        <v>9.7</v>
      </c>
      <c r="K3321" s="27" t="str">
        <f>VLOOKUP(B3321,'大货清单（不定期按GOMS更新）'!A:N,12,FALSE)</f>
        <v>674</v>
      </c>
      <c r="L3321" s="27" t="str">
        <f>VLOOKUP(B3321,'大货清单（不定期按GOMS更新）'!A:M,13,FALSE)</f>
        <v>332</v>
      </c>
      <c r="M3321" s="27" t="str">
        <f>VLOOKUP(B3321,'大货清单（不定期按GOMS更新）'!A:N,14,FALSE)</f>
        <v>306</v>
      </c>
      <c r="N3321" s="53" t="s">
        <v>4331</v>
      </c>
      <c r="O3321" s="27">
        <f>IFERROR(VLOOKUP(N3321,'散件迭代（不定期更新）'!C:J,8,FALSE),0)</f>
        <v>0</v>
      </c>
      <c r="P3321" s="27" t="str">
        <f>IFERROR(VLOOKUP(N3321,'散件（更新）'!B:H,3,FALSE),0)</f>
        <v>/</v>
      </c>
      <c r="Q3321" s="27" t="str">
        <f>VLOOKUP(N3321,'散件（更新）'!B:H,2,FALSE)</f>
        <v>114-23350410</v>
      </c>
      <c r="R3321" s="27" t="str">
        <f>VLOOKUP(N3321,'散件（更新）'!B:H,7,FALSE)</f>
        <v>Handle</v>
      </c>
      <c r="S3321" s="27">
        <f>VLOOKUP(N3321,'散件（更新）'!B:E,4,FALSE)</f>
        <v>0</v>
      </c>
      <c r="T3321" s="27" t="s">
        <v>8759</v>
      </c>
      <c r="U3321" s="28" t="str">
        <f>VLOOKUP(N3321,'散件（更新）'!B:G,6,FALSE)</f>
        <v>手柄组件</v>
      </c>
      <c r="V3321" s="28" t="str">
        <f>VLOOKUP(N3321,'散件（更新）'!B:I,8,FALSE)</f>
        <v>6974950106201</v>
      </c>
    </row>
    <row r="3322" spans="1:22">
      <c r="A3322" s="57">
        <v>46169</v>
      </c>
      <c r="B3322" s="53" t="s">
        <v>4365</v>
      </c>
      <c r="C3322" s="27" t="str">
        <f>VLOOKUP(B3322,'大货清单（不定期按GOMS更新）'!A:H,8,0)</f>
        <v>109-23351001</v>
      </c>
      <c r="D3322" s="27" t="str">
        <f>VLOOKUP(B3322,'大货清单（不定期按GOMS更新）'!A:C,3,0)</f>
        <v>CL2335J-01</v>
      </c>
      <c r="E3322" s="27" t="str">
        <f>VLOOKUP(B3322,'大货清单（不定期按GOMS更新）'!A:H,4,0)</f>
        <v>GB</v>
      </c>
      <c r="F3322" s="27" t="str">
        <f>VLOOKUP(B3322,'大货清单（不定期按GOMS更新）'!A:H,2,0)</f>
        <v>Floor One S7 Pro</v>
      </c>
      <c r="G3322" s="28">
        <f>VLOOKUP(B3322,'大货清单（不定期按GOMS更新）'!A:I,9,FALSE)</f>
        <v>6974950105440</v>
      </c>
      <c r="H3322" s="27" t="str">
        <f>VLOOKUP(B3322,'大货清单（不定期按GOMS更新）'!A:H,7,0)</f>
        <v>Black</v>
      </c>
      <c r="I3322" s="27" t="str">
        <f>VLOOKUP(B3322,'大货清单（不定期按GOMS更新）'!A:F,6,FALSE)</f>
        <v>ACTIVE</v>
      </c>
      <c r="J3322" s="27" t="str">
        <f>VLOOKUP(B3322,'大货清单（不定期按GOMS更新）'!A:K,11,FALSE)</f>
        <v>9.7</v>
      </c>
      <c r="K3322" s="27" t="str">
        <f>VLOOKUP(B3322,'大货清单（不定期按GOMS更新）'!A:N,12,FALSE)</f>
        <v>674</v>
      </c>
      <c r="L3322" s="27" t="str">
        <f>VLOOKUP(B3322,'大货清单（不定期按GOMS更新）'!A:M,13,FALSE)</f>
        <v>332</v>
      </c>
      <c r="M3322" s="27" t="str">
        <f>VLOOKUP(B3322,'大货清单（不定期按GOMS更新）'!A:N,14,FALSE)</f>
        <v>306</v>
      </c>
      <c r="N3322" s="53" t="s">
        <v>4354</v>
      </c>
      <c r="O3322" s="27">
        <f>IFERROR(VLOOKUP(N3322,'散件迭代（不定期更新）'!C:J,8,FALSE),0)</f>
        <v>0</v>
      </c>
      <c r="P3322" s="27" t="str">
        <f>IFERROR(VLOOKUP(N3322,'散件（更新）'!B:H,3,FALSE),0)</f>
        <v>/</v>
      </c>
      <c r="Q3322" s="27" t="str">
        <f>VLOOKUP(N3322,'散件（更新）'!B:H,2,FALSE)</f>
        <v>114-23350500</v>
      </c>
      <c r="R3322" s="27" t="str">
        <f>VLOOKUP(N3322,'散件（更新）'!B:H,7,FALSE)</f>
        <v>Clean Water Tank</v>
      </c>
      <c r="S3322" s="27">
        <f>VLOOKUP(N3322,'散件（更新）'!B:E,4,FALSE)</f>
        <v>0</v>
      </c>
      <c r="T3322" s="27" t="s">
        <v>8759</v>
      </c>
      <c r="U3322" s="28" t="str">
        <f>VLOOKUP(N3322,'散件（更新）'!B:G,6,FALSE)</f>
        <v>溶液桶组件</v>
      </c>
      <c r="V3322" s="28" t="str">
        <f>VLOOKUP(N3322,'散件（更新）'!B:I,8,FALSE)</f>
        <v>6974950106072</v>
      </c>
    </row>
    <row r="3323" spans="1:22">
      <c r="A3323" s="57">
        <v>46169</v>
      </c>
      <c r="B3323" s="53" t="s">
        <v>4365</v>
      </c>
      <c r="C3323" s="27" t="str">
        <f>VLOOKUP(B3323,'大货清单（不定期按GOMS更新）'!A:H,8,0)</f>
        <v>109-23351001</v>
      </c>
      <c r="D3323" s="27" t="str">
        <f>VLOOKUP(B3323,'大货清单（不定期按GOMS更新）'!A:C,3,0)</f>
        <v>CL2335J-01</v>
      </c>
      <c r="E3323" s="27" t="str">
        <f>VLOOKUP(B3323,'大货清单（不定期按GOMS更新）'!A:H,4,0)</f>
        <v>GB</v>
      </c>
      <c r="F3323" s="27" t="str">
        <f>VLOOKUP(B3323,'大货清单（不定期按GOMS更新）'!A:H,2,0)</f>
        <v>Floor One S7 Pro</v>
      </c>
      <c r="G3323" s="28">
        <f>VLOOKUP(B3323,'大货清单（不定期按GOMS更新）'!A:I,9,FALSE)</f>
        <v>6974950105440</v>
      </c>
      <c r="H3323" s="27" t="str">
        <f>VLOOKUP(B3323,'大货清单（不定期按GOMS更新）'!A:H,7,0)</f>
        <v>Black</v>
      </c>
      <c r="I3323" s="27" t="str">
        <f>VLOOKUP(B3323,'大货清单（不定期按GOMS更新）'!A:F,6,FALSE)</f>
        <v>ACTIVE</v>
      </c>
      <c r="J3323" s="27" t="str">
        <f>VLOOKUP(B3323,'大货清单（不定期按GOMS更新）'!A:K,11,FALSE)</f>
        <v>9.7</v>
      </c>
      <c r="K3323" s="27" t="str">
        <f>VLOOKUP(B3323,'大货清单（不定期按GOMS更新）'!A:N,12,FALSE)</f>
        <v>674</v>
      </c>
      <c r="L3323" s="27" t="str">
        <f>VLOOKUP(B3323,'大货清单（不定期按GOMS更新）'!A:M,13,FALSE)</f>
        <v>332</v>
      </c>
      <c r="M3323" s="27" t="str">
        <f>VLOOKUP(B3323,'大货清单（不定期按GOMS更新）'!A:N,14,FALSE)</f>
        <v>306</v>
      </c>
      <c r="N3323" s="53" t="s">
        <v>4127</v>
      </c>
      <c r="O3323" s="27" t="str">
        <f>IFERROR(VLOOKUP(N3323,'散件迭代（不定期更新）'!C:J,8,FALSE),0)</f>
        <v>A55</v>
      </c>
      <c r="P3323" s="27" t="str">
        <f>IFERROR(VLOOKUP(N3323,'散件（更新）'!B:H,3,FALSE),0)</f>
        <v>/</v>
      </c>
      <c r="Q3323" s="27" t="str">
        <f>VLOOKUP(N3323,'散件（更新）'!B:H,2,FALSE)</f>
        <v>114-23350400</v>
      </c>
      <c r="R3323" s="27" t="str">
        <f>VLOOKUP(N3323,'散件（更新）'!B:H,7,FALSE)</f>
        <v>Dirt Water Tank</v>
      </c>
      <c r="S3323" s="27">
        <f>VLOOKUP(N3323,'散件（更新）'!B:E,4,FALSE)</f>
        <v>0</v>
      </c>
      <c r="T3323" s="27" t="s">
        <v>8759</v>
      </c>
      <c r="U3323" s="28" t="str">
        <f>VLOOKUP(N3323,'散件（更新）'!B:G,6,FALSE)</f>
        <v>回收桶组件</v>
      </c>
      <c r="V3323" s="28" t="str">
        <f>VLOOKUP(N3323,'散件（更新）'!B:I,8,FALSE)</f>
        <v>6974950106065</v>
      </c>
    </row>
    <row r="3324" spans="1:22">
      <c r="A3324" s="57">
        <v>46169</v>
      </c>
      <c r="B3324" s="50" t="s">
        <v>19452</v>
      </c>
      <c r="C3324" s="27" t="str">
        <f>VLOOKUP(B3324,'大货清单（不定期按GOMS更新）'!A:H,8,0)</f>
        <v>109-24281001</v>
      </c>
      <c r="D3324" s="27" t="str">
        <f>VLOOKUP(B3324,'大货清单（不定期按GOMS更新）'!A:C,3,0)</f>
        <v>CL2428J-01</v>
      </c>
      <c r="E3324" s="27" t="str">
        <f>VLOOKUP(B3324,'大货清单（不定期按GOMS更新）'!A:H,4,0)</f>
        <v>DE</v>
      </c>
      <c r="F3324" s="27" t="str">
        <f>VLOOKUP(B3324,'大货清单（不定期按GOMS更新）'!A:H,2,0)</f>
        <v>Floor One Station S9 Scientist</v>
      </c>
      <c r="G3324" s="28" t="str">
        <f>VLOOKUP(B3324,'大货清单（不定期按GOMS更新）'!A:I,9,FALSE)</f>
        <v>6971745581557</v>
      </c>
      <c r="H3324" s="27" t="str">
        <f>VLOOKUP(B3324,'大货清单（不定期按GOMS更新）'!A:H,7,0)</f>
        <v>Gray</v>
      </c>
      <c r="I3324" s="27" t="str">
        <f>VLOOKUP(B3324,'大货清单（不定期按GOMS更新）'!A:F,6,FALSE)</f>
        <v>GTM</v>
      </c>
      <c r="J3324" s="27" t="str">
        <f>VLOOKUP(B3324,'大货清单（不定期按GOMS更新）'!A:K,11,FALSE)</f>
        <v>14.3</v>
      </c>
      <c r="K3324" s="27" t="str">
        <f>VLOOKUP(B3324,'大货清单（不定期按GOMS更新）'!A:N,12,FALSE)</f>
        <v>785</v>
      </c>
      <c r="L3324" s="27" t="str">
        <f>VLOOKUP(B3324,'大货清单（不定期按GOMS更新）'!A:M,13,FALSE)</f>
        <v>386</v>
      </c>
      <c r="M3324" s="27" t="str">
        <f>VLOOKUP(B3324,'大货清单（不定期按GOMS更新）'!A:N,14,FALSE)</f>
        <v>367</v>
      </c>
      <c r="N3324" s="50" t="s">
        <v>19506</v>
      </c>
      <c r="O3324" s="27">
        <f>IFERROR(VLOOKUP(N3324,'散件迭代（不定期更新）'!C:J,8,FALSE),0)</f>
        <v>0</v>
      </c>
      <c r="P3324" s="27">
        <f>IFERROR(VLOOKUP(N3324,'散件（更新）'!B:H,3,FALSE),0)</f>
        <v>0</v>
      </c>
      <c r="Q3324" s="27" t="str">
        <f>VLOOKUP(N3324,'散件（更新）'!B:H,2,FALSE)</f>
        <v>114-24281121</v>
      </c>
      <c r="R3324" s="27" t="str">
        <f>VLOOKUP(N3324,'散件（更新）'!B:H,7,FALSE)</f>
        <v>Brush Roller Motor</v>
      </c>
      <c r="S3324" s="27" t="str">
        <f>VLOOKUP(N3324,'散件（更新）'!B:E,4,FALSE)</f>
        <v>https://tineco-yxzt.oss-accelerate.aliyuncs.com/20260427/gunshuadianjichilunxiangzujian（daimingpai）_1777278650612.png</v>
      </c>
      <c r="T3324" s="27" t="s">
        <v>8759</v>
      </c>
      <c r="U3324" s="28" t="str">
        <f>VLOOKUP(N3324,'散件（更新）'!B:G,6,FALSE)</f>
        <v>SP;CL2428K-01;滚刷电机齿轮箱组件（带铭牌）</v>
      </c>
      <c r="V3324" s="28">
        <f>VLOOKUP(N3324,'散件（更新）'!B:I,8,FALSE)</f>
        <v>6932485024209</v>
      </c>
    </row>
    <row r="3325" spans="1:22">
      <c r="A3325" s="57">
        <v>46169</v>
      </c>
      <c r="B3325" s="50" t="s">
        <v>13686</v>
      </c>
      <c r="C3325" s="27" t="str">
        <f>VLOOKUP(B3325,'大货清单（不定期按GOMS更新）'!A:H,8,0)</f>
        <v>107-24460102</v>
      </c>
      <c r="D3325" s="27" t="str">
        <f>VLOOKUP(B3325,'大货清单（不定期按GOMS更新）'!A:C,3,0)</f>
        <v>ZB2446A-02</v>
      </c>
      <c r="E3325" s="27">
        <f>VLOOKUP(B3325,'大货清单（不定期按GOMS更新）'!A:H,4,0)</f>
        <v>0</v>
      </c>
      <c r="F3325" s="27" t="str">
        <f>VLOOKUP(B3325,'大货清单（不定期按GOMS更新）'!A:H,2,0)</f>
        <v>A25 PLUS</v>
      </c>
      <c r="G3325" s="28">
        <f>VLOOKUP(B3325,'大货清单（不定期按GOMS更新）'!A:I,9,FALSE)</f>
        <v>6932485013975</v>
      </c>
      <c r="H3325" s="27" t="str">
        <f>VLOOKUP(B3325,'大货清单（不定期按GOMS更新）'!A:H,7,0)</f>
        <v>White</v>
      </c>
      <c r="I3325" s="27" t="str">
        <f>VLOOKUP(B3325,'大货清单（不定期按GOMS更新）'!A:F,6,FALSE)</f>
        <v>ACTIVE</v>
      </c>
      <c r="J3325" s="27" t="str">
        <f>VLOOKUP(B3325,'大货清单（不定期按GOMS更新）'!A:K,11,FALSE)</f>
        <v>5.5</v>
      </c>
      <c r="K3325" s="27" t="str">
        <f>VLOOKUP(B3325,'大货清单（不定期按GOMS更新）'!A:N,12,FALSE)</f>
        <v>676</v>
      </c>
      <c r="L3325" s="27" t="str">
        <f>VLOOKUP(B3325,'大货清单（不定期按GOMS更新）'!A:M,13,FALSE)</f>
        <v>165</v>
      </c>
      <c r="M3325" s="27" t="str">
        <f>VLOOKUP(B3325,'大货清单（不定期按GOMS更新）'!A:N,14,FALSE)</f>
        <v>298</v>
      </c>
      <c r="N3325" s="50" t="s">
        <v>7905</v>
      </c>
      <c r="O3325" s="27">
        <f>IFERROR(VLOOKUP(N3325,'散件迭代（不定期更新）'!C:J,8,FALSE),0)</f>
        <v>0</v>
      </c>
      <c r="P3325" s="27" t="str">
        <f>IFERROR(VLOOKUP(N3325,'散件（更新）'!B:H,3,FALSE),0)</f>
        <v/>
      </c>
      <c r="Q3325" s="27" t="str">
        <f>VLOOKUP(N3325,'散件（更新）'!B:H,2,FALSE)</f>
        <v>114-24460002</v>
      </c>
      <c r="R3325" s="27" t="str">
        <f>VLOOKUP(N3325,'散件（更新）'!B:H,7,FALSE)</f>
        <v>Filter Holder</v>
      </c>
      <c r="S3325" s="27" t="str">
        <f>VLOOKUP(N3325,'散件（更新）'!B:E,4,FALSE)</f>
        <v>https://tineco-yxzt.oss-accelerate.aliyuncs.com/20250211/filterholder_1739239605509.png</v>
      </c>
      <c r="T3325" s="27" t="s">
        <v>8759</v>
      </c>
      <c r="U3325" s="28" t="str">
        <f>VLOOKUP(N3325,'散件（更新）'!B:G,6,FALSE)</f>
        <v>多锥组件</v>
      </c>
      <c r="V3325" s="28">
        <f>VLOOKUP(N3325,'散件（更新）'!B:I,8,FALSE)</f>
        <v>6932485004829</v>
      </c>
    </row>
    <row r="3326" spans="1:22">
      <c r="A3326" s="57">
        <v>46169</v>
      </c>
      <c r="B3326" s="51" t="s">
        <v>14094</v>
      </c>
      <c r="C3326" s="27" t="str">
        <f>VLOOKUP(B3326,'大货清单（不定期按GOMS更新）'!A:H,8,0)</f>
        <v>107-24460101</v>
      </c>
      <c r="D3326" s="27" t="str">
        <f>VLOOKUP(B3326,'大货清单（不定期按GOMS更新）'!A:C,3,0)</f>
        <v>ZB2446A-01</v>
      </c>
      <c r="E3326" s="27" t="str">
        <f>VLOOKUP(B3326,'大货清单（不定期按GOMS更新）'!A:H,4,0)</f>
        <v>IT,FR,DE,BE,NL,SE,PL,ES</v>
      </c>
      <c r="F3326" s="27" t="str">
        <f>VLOOKUP(B3326,'大货清单（不定期按GOMS更新）'!A:H,2,0)</f>
        <v>A25</v>
      </c>
      <c r="G3326" s="28">
        <f>VLOOKUP(B3326,'大货清单（不定期按GOMS更新）'!A:I,9,FALSE)</f>
        <v>6932485013968</v>
      </c>
      <c r="H3326" s="27" t="str">
        <f>VLOOKUP(B3326,'大货清单（不定期按GOMS更新）'!A:H,7,0)</f>
        <v>White</v>
      </c>
      <c r="I3326" s="27" t="str">
        <f>VLOOKUP(B3326,'大货清单（不定期按GOMS更新）'!A:F,6,FALSE)</f>
        <v>ACTIVE</v>
      </c>
      <c r="J3326" s="27">
        <f>VLOOKUP(B3326,'大货清单（不定期按GOMS更新）'!A:K,11,FALSE)</f>
        <v>5.14</v>
      </c>
      <c r="K3326" s="27">
        <f>VLOOKUP(B3326,'大货清单（不定期按GOMS更新）'!A:N,12,FALSE)</f>
        <v>676</v>
      </c>
      <c r="L3326" s="27">
        <f>VLOOKUP(B3326,'大货清单（不定期按GOMS更新）'!A:M,13,FALSE)</f>
        <v>165</v>
      </c>
      <c r="M3326" s="27">
        <f>VLOOKUP(B3326,'大货清单（不定期按GOMS更新）'!A:N,14,FALSE)</f>
        <v>298</v>
      </c>
      <c r="N3326" s="51" t="s">
        <v>7905</v>
      </c>
      <c r="O3326" s="27">
        <f>IFERROR(VLOOKUP(N3326,'散件迭代（不定期更新）'!C:J,8,FALSE),0)</f>
        <v>0</v>
      </c>
      <c r="P3326" s="27" t="str">
        <f>IFERROR(VLOOKUP(N3326,'散件（更新）'!B:H,3,FALSE),0)</f>
        <v/>
      </c>
      <c r="Q3326" s="27" t="str">
        <f>VLOOKUP(N3326,'散件（更新）'!B:H,2,FALSE)</f>
        <v>114-24460002</v>
      </c>
      <c r="R3326" s="27" t="str">
        <f>VLOOKUP(N3326,'散件（更新）'!B:H,7,FALSE)</f>
        <v>Filter Holder</v>
      </c>
      <c r="S3326" s="27" t="str">
        <f>VLOOKUP(N3326,'散件（更新）'!B:E,4,FALSE)</f>
        <v>https://tineco-yxzt.oss-accelerate.aliyuncs.com/20250211/filterholder_1739239605509.png</v>
      </c>
      <c r="T3326" s="27" t="s">
        <v>8759</v>
      </c>
      <c r="U3326" s="28" t="str">
        <f>VLOOKUP(N3326,'散件（更新）'!B:G,6,FALSE)</f>
        <v>多锥组件</v>
      </c>
      <c r="V3326" s="28">
        <f>VLOOKUP(N3326,'散件（更新）'!B:I,8,FALSE)</f>
        <v>6932485004829</v>
      </c>
    </row>
    <row r="3327" spans="1:22">
      <c r="A3327" s="57">
        <v>46169</v>
      </c>
      <c r="B3327" s="53" t="s">
        <v>4365</v>
      </c>
      <c r="C3327" s="27" t="str">
        <f>VLOOKUP(B3327,'大货清单（不定期按GOMS更新）'!A:H,8,0)</f>
        <v>109-23351001</v>
      </c>
      <c r="D3327" s="27" t="str">
        <f>VLOOKUP(B3327,'大货清单（不定期按GOMS更新）'!A:C,3,0)</f>
        <v>CL2335J-01</v>
      </c>
      <c r="E3327" s="27" t="str">
        <f>VLOOKUP(B3327,'大货清单（不定期按GOMS更新）'!A:H,4,0)</f>
        <v>GB</v>
      </c>
      <c r="F3327" s="27" t="str">
        <f>VLOOKUP(B3327,'大货清单（不定期按GOMS更新）'!A:H,2,0)</f>
        <v>Floor One S7 Pro</v>
      </c>
      <c r="G3327" s="28">
        <f>VLOOKUP(B3327,'大货清单（不定期按GOMS更新）'!A:I,9,FALSE)</f>
        <v>6974950105440</v>
      </c>
      <c r="H3327" s="27" t="str">
        <f>VLOOKUP(B3327,'大货清单（不定期按GOMS更新）'!A:H,7,0)</f>
        <v>Black</v>
      </c>
      <c r="I3327" s="27" t="str">
        <f>VLOOKUP(B3327,'大货清单（不定期按GOMS更新）'!A:F,6,FALSE)</f>
        <v>ACTIVE</v>
      </c>
      <c r="J3327" s="27" t="str">
        <f>VLOOKUP(B3327,'大货清单（不定期按GOMS更新）'!A:K,11,FALSE)</f>
        <v>9.7</v>
      </c>
      <c r="K3327" s="27" t="str">
        <f>VLOOKUP(B3327,'大货清单（不定期按GOMS更新）'!A:N,12,FALSE)</f>
        <v>674</v>
      </c>
      <c r="L3327" s="27" t="str">
        <f>VLOOKUP(B3327,'大货清单（不定期按GOMS更新）'!A:M,13,FALSE)</f>
        <v>332</v>
      </c>
      <c r="M3327" s="27" t="str">
        <f>VLOOKUP(B3327,'大货清单（不定期按GOMS更新）'!A:N,14,FALSE)</f>
        <v>306</v>
      </c>
      <c r="N3327" s="53" t="s">
        <v>1218</v>
      </c>
      <c r="O3327" s="27">
        <f>IFERROR(VLOOKUP(N3327,'散件迭代（不定期更新）'!C:J,8,FALSE),0)</f>
        <v>0</v>
      </c>
      <c r="P3327" s="27" t="str">
        <f>IFERROR(VLOOKUP(N3327,'散件（更新）'!B:H,3,FALSE),0)</f>
        <v>206-2029-0614</v>
      </c>
      <c r="Q3327" s="27" t="str">
        <f>VLOOKUP(N3327,'散件（更新）'!B:H,2,FALSE)</f>
        <v>114-20290614</v>
      </c>
      <c r="R3327" s="27" t="str">
        <f>VLOOKUP(N3327,'散件（更新）'!B:H,7,FALSE)</f>
        <v>Repair Wheel</v>
      </c>
      <c r="S3327" s="27" t="str">
        <f>VLOOKUP(N3327,'散件（更新）'!B:E,4,FALSE)</f>
        <v>https://tineco-yxzt.oss-accelerate.aliyuncs.com/20231219/9SWRW100000_1702948048100.png</v>
      </c>
      <c r="T3327" s="27" t="s">
        <v>8759</v>
      </c>
      <c r="U3327" s="28" t="str">
        <f>VLOOKUP(N3327,'散件（更新）'!B:G,6,FALSE)</f>
        <v>小轮包胶组件（2个小轮+2个轴）</v>
      </c>
      <c r="V3327" s="28" t="str">
        <f>VLOOKUP(N3327,'散件（更新）'!B:I,8,FALSE)</f>
        <v>6972200198358</v>
      </c>
    </row>
    <row r="3328" spans="1:22">
      <c r="A3328" s="57">
        <v>46169</v>
      </c>
      <c r="B3328" s="53" t="s">
        <v>129</v>
      </c>
      <c r="C3328" s="27" t="str">
        <f>VLOOKUP(B3328,'大货清单（不定期按GOMS更新）'!A:H,8,0)</f>
        <v>108-20430301</v>
      </c>
      <c r="D3328" s="27" t="str">
        <f>VLOOKUP(B3328,'大货清单（不定期按GOMS更新）'!A:C,3,0)</f>
        <v>CL2043C-01</v>
      </c>
      <c r="E3328" s="27" t="str">
        <f>VLOOKUP(B3328,'大货清单（不定期按GOMS更新）'!A:H,4,0)</f>
        <v>FR,DE,IT,NL,PL,SE,MA,BE</v>
      </c>
      <c r="F3328" s="27" t="str">
        <f>VLOOKUP(B3328,'大货清单（不定期按GOMS更新）'!A:H,2,0)</f>
        <v>iCarpet</v>
      </c>
      <c r="G3328" s="28">
        <f>VLOOKUP(B3328,'大货清单（不定期按GOMS更新）'!A:I,9,FALSE)</f>
        <v>6972200197412</v>
      </c>
      <c r="H3328" s="27" t="str">
        <f>VLOOKUP(B3328,'大货清单（不定期按GOMS更新）'!A:H,7,0)</f>
        <v>Black</v>
      </c>
      <c r="I3328" s="27" t="str">
        <f>VLOOKUP(B3328,'大货清单（不定期按GOMS更新）'!A:F,6,FALSE)</f>
        <v>PHASEOUT</v>
      </c>
      <c r="J3328" s="27" t="str">
        <f>VLOOKUP(B3328,'大货清单（不定期按GOMS更新）'!A:K,11,FALSE)</f>
        <v>13.56</v>
      </c>
      <c r="K3328" s="27" t="str">
        <f>VLOOKUP(B3328,'大货清单（不定期按GOMS更新）'!A:N,12,FALSE)</f>
        <v>473</v>
      </c>
      <c r="L3328" s="27" t="str">
        <f>VLOOKUP(B3328,'大货清单（不定期按GOMS更新）'!A:M,13,FALSE)</f>
        <v>346</v>
      </c>
      <c r="M3328" s="27" t="str">
        <f>VLOOKUP(B3328,'大货清单（不定期按GOMS更新）'!A:N,14,FALSE)</f>
        <v>702</v>
      </c>
      <c r="N3328" s="53" t="s">
        <v>1043</v>
      </c>
      <c r="O3328" s="27" t="str">
        <f>IFERROR(VLOOKUP(N3328,'散件迭代（不定期更新）'!C:J,8,FALSE),0)</f>
        <v>A22</v>
      </c>
      <c r="P3328" s="27" t="str">
        <f>IFERROR(VLOOKUP(N3328,'散件（更新）'!B:H,3,FALSE),0)</f>
        <v>206-1879-0109</v>
      </c>
      <c r="Q3328" s="27" t="str">
        <f>VLOOKUP(N3328,'散件（更新）'!B:H,2,FALSE)</f>
        <v>114-18790109</v>
      </c>
      <c r="R3328" s="27" t="str">
        <f>VLOOKUP(N3328,'散件（更新）'!B:H,7,FALSE)</f>
        <v>3-In-1 Cleaning Tool</v>
      </c>
      <c r="S3328" s="27" t="str">
        <f>VLOOKUP(N3328,'散件（更新）'!B:E,4,FALSE)</f>
        <v>https://tineco-yxzt.oss-accelerate.aliyuncs.com/product/114-18790109.png</v>
      </c>
      <c r="T3328" s="27" t="s">
        <v>8759</v>
      </c>
      <c r="U3328" s="28" t="str">
        <f>VLOOKUP(N3328,'散件（更新）'!B:G,6,FALSE)</f>
        <v>AB1888清洁刷组件</v>
      </c>
      <c r="V3328" s="28" t="str">
        <f>VLOOKUP(N3328,'散件（更新）'!B:I,8,FALSE)</f>
        <v>6972200191809</v>
      </c>
    </row>
    <row r="3329" spans="1:22">
      <c r="A3329" s="57">
        <v>46169</v>
      </c>
      <c r="B3329" s="53" t="s">
        <v>101</v>
      </c>
      <c r="C3329" s="27" t="str">
        <f>VLOOKUP(B3329,'大货清单（不定期按GOMS更新）'!A:H,8,0)</f>
        <v>108-20430201</v>
      </c>
      <c r="D3329" s="27" t="str">
        <f>VLOOKUP(B3329,'大货清单（不定期按GOMS更新）'!A:C,3,0)</f>
        <v>CL2043B-01</v>
      </c>
      <c r="E3329" s="27" t="str">
        <f>VLOOKUP(B3329,'大货清单（不定期按GOMS更新）'!A:H,4,0)</f>
        <v>DE,FR,IT,NL,PL,SE,ES,BE,MN</v>
      </c>
      <c r="F3329" s="27" t="str">
        <f>VLOOKUP(B3329,'大货清单（不定期按GOMS更新）'!A:H,2,0)</f>
        <v>Carpet One</v>
      </c>
      <c r="G3329" s="28">
        <f>VLOOKUP(B3329,'大货清单（不定期按GOMS更新）'!A:I,9,FALSE)</f>
        <v>6972200197399</v>
      </c>
      <c r="H3329" s="27" t="str">
        <f>VLOOKUP(B3329,'大货清单（不定期按GOMS更新）'!A:H,7,0)</f>
        <v>Black</v>
      </c>
      <c r="I3329" s="27" t="str">
        <f>VLOOKUP(B3329,'大货清单（不定期按GOMS更新）'!A:F,6,FALSE)</f>
        <v>PHASEOUT</v>
      </c>
      <c r="J3329" s="27" t="str">
        <f>VLOOKUP(B3329,'大货清单（不定期按GOMS更新）'!A:K,11,FALSE)</f>
        <v>13.5</v>
      </c>
      <c r="K3329" s="27" t="str">
        <f>VLOOKUP(B3329,'大货清单（不定期按GOMS更新）'!A:N,12,FALSE)</f>
        <v>473</v>
      </c>
      <c r="L3329" s="27" t="str">
        <f>VLOOKUP(B3329,'大货清单（不定期按GOMS更新）'!A:M,13,FALSE)</f>
        <v>346</v>
      </c>
      <c r="M3329" s="27" t="str">
        <f>VLOOKUP(B3329,'大货清单（不定期按GOMS更新）'!A:N,14,FALSE)</f>
        <v>702</v>
      </c>
      <c r="N3329" s="53" t="s">
        <v>1043</v>
      </c>
      <c r="O3329" s="27" t="str">
        <f>IFERROR(VLOOKUP(N3329,'散件迭代（不定期更新）'!C:J,8,FALSE),0)</f>
        <v>A22</v>
      </c>
      <c r="P3329" s="27" t="str">
        <f>IFERROR(VLOOKUP(N3329,'散件（更新）'!B:H,3,FALSE),0)</f>
        <v>206-1879-0109</v>
      </c>
      <c r="Q3329" s="27" t="str">
        <f>VLOOKUP(N3329,'散件（更新）'!B:H,2,FALSE)</f>
        <v>114-18790109</v>
      </c>
      <c r="R3329" s="27" t="str">
        <f>VLOOKUP(N3329,'散件（更新）'!B:H,7,FALSE)</f>
        <v>3-In-1 Cleaning Tool</v>
      </c>
      <c r="S3329" s="27" t="str">
        <f>VLOOKUP(N3329,'散件（更新）'!B:E,4,FALSE)</f>
        <v>https://tineco-yxzt.oss-accelerate.aliyuncs.com/product/114-18790109.png</v>
      </c>
      <c r="T3329" s="27" t="s">
        <v>8759</v>
      </c>
      <c r="U3329" s="28" t="str">
        <f>VLOOKUP(N3329,'散件（更新）'!B:G,6,FALSE)</f>
        <v>AB1888清洁刷组件</v>
      </c>
      <c r="V3329" s="28" t="str">
        <f>VLOOKUP(N3329,'散件（更新）'!B:I,8,FALSE)</f>
        <v>6972200191809</v>
      </c>
    </row>
    <row r="3330" spans="1:22">
      <c r="A3330" s="57">
        <v>46169</v>
      </c>
      <c r="B3330" s="53" t="s">
        <v>1444</v>
      </c>
      <c r="C3330" s="27" t="str">
        <f>VLOOKUP(B3330,'大货清单（不定期按GOMS更新）'!A:H,8,0)</f>
        <v>109-20191901</v>
      </c>
      <c r="D3330" s="27" t="str">
        <f>VLOOKUP(B3330,'大货清单（不定期按GOMS更新）'!A:C,3,0)</f>
        <v>CL2019S-01</v>
      </c>
      <c r="E3330" s="27" t="str">
        <f>VLOOKUP(B3330,'大货清单（不定期按GOMS更新）'!A:H,4,0)</f>
        <v>CL,DE,FR,ES,IT,PL,ZA,MN,MA,TR,NL,BE</v>
      </c>
      <c r="F3330" s="27" t="str">
        <f>VLOOKUP(B3330,'大货清单（不定期按GOMS更新）'!A:H,2,0)</f>
        <v>Floor One S5</v>
      </c>
      <c r="G3330" s="28" t="str">
        <f>VLOOKUP(B3330,'大货清单（不定期按GOMS更新）'!A:I,9,FALSE)</f>
        <v>6972200196132, 6972200196804, 6972200196811, 6972200196743</v>
      </c>
      <c r="H3330" s="27" t="str">
        <f>VLOOKUP(B3330,'大货清单（不定期按GOMS更新）'!A:H,7,0)</f>
        <v>Black</v>
      </c>
      <c r="I3330" s="27" t="str">
        <f>VLOOKUP(B3330,'大货清单（不定期按GOMS更新）'!A:F,6,FALSE)</f>
        <v>ACTIVE</v>
      </c>
      <c r="J3330" s="27" t="str">
        <f>VLOOKUP(B3330,'大货清单（不定期按GOMS更新）'!A:K,11,FALSE)</f>
        <v>8</v>
      </c>
      <c r="K3330" s="27" t="str">
        <f>VLOOKUP(B3330,'大货清单（不定期按GOMS更新）'!A:N,12,FALSE)</f>
        <v>326</v>
      </c>
      <c r="L3330" s="27" t="str">
        <f>VLOOKUP(B3330,'大货清单（不定期按GOMS更新）'!A:M,13,FALSE)</f>
        <v>296</v>
      </c>
      <c r="M3330" s="27" t="str">
        <f>VLOOKUP(B3330,'大货清单（不定期按GOMS更新）'!A:N,14,FALSE)</f>
        <v>672</v>
      </c>
      <c r="N3330" s="53" t="s">
        <v>1043</v>
      </c>
      <c r="O3330" s="27" t="str">
        <f>IFERROR(VLOOKUP(N3330,'散件迭代（不定期更新）'!C:J,8,FALSE),0)</f>
        <v>A22</v>
      </c>
      <c r="P3330" s="27" t="str">
        <f>IFERROR(VLOOKUP(N3330,'散件（更新）'!B:H,3,FALSE),0)</f>
        <v>206-1879-0109</v>
      </c>
      <c r="Q3330" s="27" t="str">
        <f>VLOOKUP(N3330,'散件（更新）'!B:H,2,FALSE)</f>
        <v>114-18790109</v>
      </c>
      <c r="R3330" s="27" t="str">
        <f>VLOOKUP(N3330,'散件（更新）'!B:H,7,FALSE)</f>
        <v>3-In-1 Cleaning Tool</v>
      </c>
      <c r="S3330" s="27" t="str">
        <f>VLOOKUP(N3330,'散件（更新）'!B:E,4,FALSE)</f>
        <v>https://tineco-yxzt.oss-accelerate.aliyuncs.com/product/114-18790109.png</v>
      </c>
      <c r="T3330" s="27" t="s">
        <v>8759</v>
      </c>
      <c r="U3330" s="28" t="str">
        <f>VLOOKUP(N3330,'散件（更新）'!B:G,6,FALSE)</f>
        <v>AB1888清洁刷组件</v>
      </c>
      <c r="V3330" s="28" t="str">
        <f>VLOOKUP(N3330,'散件（更新）'!B:I,8,FALSE)</f>
        <v>6972200191809</v>
      </c>
    </row>
    <row r="3331" spans="1:22">
      <c r="A3331" s="57">
        <v>46169</v>
      </c>
      <c r="B3331" s="53" t="s">
        <v>1446</v>
      </c>
      <c r="C3331" s="27" t="str">
        <f>VLOOKUP(B3331,'大货清单（不定期按GOMS更新）'!A:H,8,0)</f>
        <v>109-20192001</v>
      </c>
      <c r="D3331" s="27" t="str">
        <f>VLOOKUP(B3331,'大货清单（不定期按GOMS更新）'!A:C,3,0)</f>
        <v>CL2019T-01</v>
      </c>
      <c r="E3331" s="27" t="str">
        <f>VLOOKUP(B3331,'大货清单（不定期按GOMS更新）'!A:H,4,0)</f>
        <v>DE,FR,IT,ES,BE,SE,PL,NL</v>
      </c>
      <c r="F3331" s="27" t="str">
        <f>VLOOKUP(B3331,'大货清单（不定期按GOMS更新）'!A:H,2,0)</f>
        <v>Floor One S5 Pro 2</v>
      </c>
      <c r="G3331" s="28">
        <f>VLOOKUP(B3331,'大货清单（不定期按GOMS更新）'!A:I,9,FALSE)</f>
        <v>6972200196125</v>
      </c>
      <c r="H3331" s="27" t="str">
        <f>VLOOKUP(B3331,'大货清单（不定期按GOMS更新）'!A:H,7,0)</f>
        <v>black</v>
      </c>
      <c r="I3331" s="27" t="str">
        <f>VLOOKUP(B3331,'大货清单（不定期按GOMS更新）'!A:F,6,FALSE)</f>
        <v>PHASEOUT</v>
      </c>
      <c r="J3331" s="27" t="str">
        <f>VLOOKUP(B3331,'大货清单（不定期按GOMS更新）'!A:K,11,FALSE)</f>
        <v>8</v>
      </c>
      <c r="K3331" s="27" t="str">
        <f>VLOOKUP(B3331,'大货清单（不定期按GOMS更新）'!A:N,12,FALSE)</f>
        <v>326</v>
      </c>
      <c r="L3331" s="27" t="str">
        <f>VLOOKUP(B3331,'大货清单（不定期按GOMS更新）'!A:M,13,FALSE)</f>
        <v>296</v>
      </c>
      <c r="M3331" s="27" t="str">
        <f>VLOOKUP(B3331,'大货清单（不定期按GOMS更新）'!A:N,14,FALSE)</f>
        <v>672</v>
      </c>
      <c r="N3331" s="53" t="s">
        <v>1043</v>
      </c>
      <c r="O3331" s="27" t="str">
        <f>IFERROR(VLOOKUP(N3331,'散件迭代（不定期更新）'!C:J,8,FALSE),0)</f>
        <v>A22</v>
      </c>
      <c r="P3331" s="27" t="str">
        <f>IFERROR(VLOOKUP(N3331,'散件（更新）'!B:H,3,FALSE),0)</f>
        <v>206-1879-0109</v>
      </c>
      <c r="Q3331" s="27" t="str">
        <f>VLOOKUP(N3331,'散件（更新）'!B:H,2,FALSE)</f>
        <v>114-18790109</v>
      </c>
      <c r="R3331" s="27" t="str">
        <f>VLOOKUP(N3331,'散件（更新）'!B:H,7,FALSE)</f>
        <v>3-In-1 Cleaning Tool</v>
      </c>
      <c r="S3331" s="27" t="str">
        <f>VLOOKUP(N3331,'散件（更新）'!B:E,4,FALSE)</f>
        <v>https://tineco-yxzt.oss-accelerate.aliyuncs.com/product/114-18790109.png</v>
      </c>
      <c r="T3331" s="27" t="s">
        <v>8759</v>
      </c>
      <c r="U3331" s="28" t="str">
        <f>VLOOKUP(N3331,'散件（更新）'!B:G,6,FALSE)</f>
        <v>AB1888清洁刷组件</v>
      </c>
      <c r="V3331" s="28" t="str">
        <f>VLOOKUP(N3331,'散件（更新）'!B:I,8,FALSE)</f>
        <v>6972200191809</v>
      </c>
    </row>
    <row r="3332" spans="1:22">
      <c r="A3332" s="57">
        <v>46169</v>
      </c>
      <c r="B3332" s="53" t="s">
        <v>4454</v>
      </c>
      <c r="C3332" s="27" t="str">
        <f>VLOOKUP(B3332,'大货清单（不定期按GOMS更新）'!A:H,8,0)</f>
        <v>109-23710101</v>
      </c>
      <c r="D3332" s="27" t="str">
        <f>VLOOKUP(B3332,'大货清单（不定期按GOMS更新）'!A:C,3,0)</f>
        <v>CL2371A-01</v>
      </c>
      <c r="E3332" s="27" t="str">
        <f>VLOOKUP(B3332,'大货清单（不定期按GOMS更新）'!A:H,4,0)</f>
        <v>ES,IT,FR,DE,BE,NL,PL,SE,ZA,CL,MX,PE</v>
      </c>
      <c r="F3332" s="27" t="str">
        <f>VLOOKUP(B3332,'大货清单（不定期按GOMS更新）'!A:H,2,0)</f>
        <v>Floor One S5</v>
      </c>
      <c r="G3332" s="28">
        <f>VLOOKUP(B3332,'大货清单（不定期按GOMS更新）'!A:I,9,FALSE)</f>
        <v>6974950105259</v>
      </c>
      <c r="H3332" s="27" t="str">
        <f>VLOOKUP(B3332,'大货清单（不定期按GOMS更新）'!A:H,7,0)</f>
        <v>Black</v>
      </c>
      <c r="I3332" s="27" t="str">
        <f>VLOOKUP(B3332,'大货清单（不定期按GOMS更新）'!A:F,6,FALSE)</f>
        <v>ACTIVE</v>
      </c>
      <c r="J3332" s="27" t="str">
        <f>VLOOKUP(B3332,'大货清单（不定期按GOMS更新）'!A:K,11,FALSE)</f>
        <v>9</v>
      </c>
      <c r="K3332" s="27" t="str">
        <f>VLOOKUP(B3332,'大货清单（不定期按GOMS更新）'!A:N,12,FALSE)</f>
        <v>676</v>
      </c>
      <c r="L3332" s="27" t="str">
        <f>VLOOKUP(B3332,'大货清单（不定期按GOMS更新）'!A:M,13,FALSE)</f>
        <v>334</v>
      </c>
      <c r="M3332" s="27" t="str">
        <f>VLOOKUP(B3332,'大货清单（不定期按GOMS更新）'!A:N,14,FALSE)</f>
        <v>310</v>
      </c>
      <c r="N3332" s="53" t="s">
        <v>1043</v>
      </c>
      <c r="O3332" s="27" t="str">
        <f>IFERROR(VLOOKUP(N3332,'散件迭代（不定期更新）'!C:J,8,FALSE),0)</f>
        <v>A22</v>
      </c>
      <c r="P3332" s="27" t="str">
        <f>IFERROR(VLOOKUP(N3332,'散件（更新）'!B:H,3,FALSE),0)</f>
        <v>206-1879-0109</v>
      </c>
      <c r="Q3332" s="27" t="str">
        <f>VLOOKUP(N3332,'散件（更新）'!B:H,2,FALSE)</f>
        <v>114-18790109</v>
      </c>
      <c r="R3332" s="27" t="str">
        <f>VLOOKUP(N3332,'散件（更新）'!B:H,7,FALSE)</f>
        <v>3-In-1 Cleaning Tool</v>
      </c>
      <c r="S3332" s="27" t="str">
        <f>VLOOKUP(N3332,'散件（更新）'!B:E,4,FALSE)</f>
        <v>https://tineco-yxzt.oss-accelerate.aliyuncs.com/product/114-18790109.png</v>
      </c>
      <c r="T3332" s="27" t="s">
        <v>19304</v>
      </c>
      <c r="U3332" s="28" t="str">
        <f>VLOOKUP(N3332,'散件（更新）'!B:G,6,FALSE)</f>
        <v>AB1888清洁刷组件</v>
      </c>
      <c r="V3332" s="28" t="str">
        <f>VLOOKUP(N3332,'散件（更新）'!B:I,8,FALSE)</f>
        <v>6972200191809</v>
      </c>
    </row>
    <row r="3333" spans="1:22">
      <c r="A3333" s="57">
        <v>46169</v>
      </c>
      <c r="B3333" s="53" t="s">
        <v>4035</v>
      </c>
      <c r="C3333" s="27" t="str">
        <f>VLOOKUP(B3333,'大货清单（不定期按GOMS更新）'!A:H,8,0)</f>
        <v>109-23310901</v>
      </c>
      <c r="D3333" s="27" t="str">
        <f>VLOOKUP(B3333,'大货清单（不定期按GOMS更新）'!A:C,3,0)</f>
        <v>CL2331I-01</v>
      </c>
      <c r="E3333" s="27" t="str">
        <f>VLOOKUP(B3333,'大货清单（不定期按GOMS更新）'!A:H,4,0)</f>
        <v>FR,DE,NL,PL,SE,BE,ES,IT</v>
      </c>
      <c r="F3333" s="27" t="str">
        <f>VLOOKUP(B3333,'大货清单（不定期按GOMS更新）'!A:H,2,0)</f>
        <v>Floor One S6</v>
      </c>
      <c r="G3333" s="28">
        <f>VLOOKUP(B3333,'大货清单（不定期按GOMS更新）'!A:I,9,FALSE)</f>
        <v>6974950102425</v>
      </c>
      <c r="H3333" s="27" t="str">
        <f>VLOOKUP(B3333,'大货清单（不定期按GOMS更新）'!A:H,7,0)</f>
        <v>Black</v>
      </c>
      <c r="I3333" s="27" t="str">
        <f>VLOOKUP(B3333,'大货清单（不定期按GOMS更新）'!A:F,6,FALSE)</f>
        <v>ACTIVE</v>
      </c>
      <c r="J3333" s="27" t="str">
        <f>VLOOKUP(B3333,'大货清单（不定期按GOMS更新）'!A:K,11,FALSE)</f>
        <v>9.1</v>
      </c>
      <c r="K3333" s="27" t="str">
        <f>VLOOKUP(B3333,'大货清单（不定期按GOMS更新）'!A:N,12,FALSE)</f>
        <v>674</v>
      </c>
      <c r="L3333" s="27" t="str">
        <f>VLOOKUP(B3333,'大货清单（不定期按GOMS更新）'!A:M,13,FALSE)</f>
        <v>332</v>
      </c>
      <c r="M3333" s="27" t="str">
        <f>VLOOKUP(B3333,'大货清单（不定期按GOMS更新）'!A:N,14,FALSE)</f>
        <v>308</v>
      </c>
      <c r="N3333" s="53" t="s">
        <v>4337</v>
      </c>
      <c r="O3333" s="27">
        <f>IFERROR(VLOOKUP(N3333,'散件迭代（不定期更新）'!C:J,8,FALSE),0)</f>
        <v>0</v>
      </c>
      <c r="P3333" s="27" t="str">
        <f>IFERROR(VLOOKUP(N3333,'散件（更新）'!B:H,3,FALSE),0)</f>
        <v>/</v>
      </c>
      <c r="Q3333" s="27" t="str">
        <f>VLOOKUP(N3333,'散件（更新）'!B:H,2,FALSE)</f>
        <v>114-23310803</v>
      </c>
      <c r="R3333" s="27" t="str">
        <f>VLOOKUP(N3333,'散件（更新）'!B:H,7,FALSE)</f>
        <v>Brush Roller Cover</v>
      </c>
      <c r="S3333" s="27" t="str">
        <f>VLOOKUP(N3333,'散件（更新）'!B:E,4,FALSE)</f>
        <v>https://tineco-yxzt.oss-accelerate.aliyuncs.com/20240222/gunshuagaizujian1_1708567703727.jpeg</v>
      </c>
      <c r="T3333" s="27" t="s">
        <v>8759</v>
      </c>
      <c r="U3333" s="28" t="str">
        <f>VLOOKUP(N3333,'散件（更新）'!B:G,6,FALSE)</f>
        <v>滚刷盖组件</v>
      </c>
      <c r="V3333" s="28">
        <f>VLOOKUP(N3333,'散件（更新）'!B:I,8,FALSE)</f>
        <v>6974950106560</v>
      </c>
    </row>
    <row r="3334" spans="1:22">
      <c r="A3334" s="57">
        <v>46169</v>
      </c>
      <c r="B3334" s="53" t="s">
        <v>4035</v>
      </c>
      <c r="C3334" s="27" t="str">
        <f>VLOOKUP(B3334,'大货清单（不定期按GOMS更新）'!A:H,8,0)</f>
        <v>109-23310901</v>
      </c>
      <c r="D3334" s="27" t="str">
        <f>VLOOKUP(B3334,'大货清单（不定期按GOMS更新）'!A:C,3,0)</f>
        <v>CL2331I-01</v>
      </c>
      <c r="E3334" s="27" t="str">
        <f>VLOOKUP(B3334,'大货清单（不定期按GOMS更新）'!A:H,4,0)</f>
        <v>FR,DE,NL,PL,SE,BE,ES,IT</v>
      </c>
      <c r="F3334" s="27" t="str">
        <f>VLOOKUP(B3334,'大货清单（不定期按GOMS更新）'!A:H,2,0)</f>
        <v>Floor One S6</v>
      </c>
      <c r="G3334" s="28">
        <f>VLOOKUP(B3334,'大货清单（不定期按GOMS更新）'!A:I,9,FALSE)</f>
        <v>6974950102425</v>
      </c>
      <c r="H3334" s="27" t="str">
        <f>VLOOKUP(B3334,'大货清单（不定期按GOMS更新）'!A:H,7,0)</f>
        <v>Black</v>
      </c>
      <c r="I3334" s="27" t="str">
        <f>VLOOKUP(B3334,'大货清单（不定期按GOMS更新）'!A:F,6,FALSE)</f>
        <v>ACTIVE</v>
      </c>
      <c r="J3334" s="27" t="str">
        <f>VLOOKUP(B3334,'大货清单（不定期按GOMS更新）'!A:K,11,FALSE)</f>
        <v>9.1</v>
      </c>
      <c r="K3334" s="27" t="str">
        <f>VLOOKUP(B3334,'大货清单（不定期按GOMS更新）'!A:N,12,FALSE)</f>
        <v>674</v>
      </c>
      <c r="L3334" s="27" t="str">
        <f>VLOOKUP(B3334,'大货清单（不定期按GOMS更新）'!A:M,13,FALSE)</f>
        <v>332</v>
      </c>
      <c r="M3334" s="27" t="str">
        <f>VLOOKUP(B3334,'大货清单（不定期按GOMS更新）'!A:N,14,FALSE)</f>
        <v>308</v>
      </c>
      <c r="N3334" s="53" t="s">
        <v>4422</v>
      </c>
      <c r="O3334" s="27">
        <f>IFERROR(VLOOKUP(N3334,'散件迭代（不定期更新）'!C:J,8,FALSE),0)</f>
        <v>0</v>
      </c>
      <c r="P3334" s="27" t="str">
        <f>IFERROR(VLOOKUP(N3334,'散件（更新）'!B:H,3,FALSE),0)</f>
        <v>/</v>
      </c>
      <c r="Q3334" s="27" t="str">
        <f>VLOOKUP(N3334,'散件（更新）'!B:H,2,FALSE)</f>
        <v>114-23350408</v>
      </c>
      <c r="R3334" s="27" t="str">
        <f>VLOOKUP(N3334,'散件（更新）'!B:H,7,FALSE)</f>
        <v>Brush Roller</v>
      </c>
      <c r="S3334" s="27" t="str">
        <f>VLOOKUP(N3334,'散件（更新）'!B:E,4,FALSE)</f>
        <v>https://tineco-yxzt.oss-accelerate.aliyuncs.com/20241021/gunshua_1729475885815.jpeg</v>
      </c>
      <c r="T3334" s="27" t="s">
        <v>8759</v>
      </c>
      <c r="U3334" s="28" t="str">
        <f>VLOOKUP(N3334,'散件（更新）'!B:G,6,FALSE)</f>
        <v>滚刷组件</v>
      </c>
      <c r="V3334" s="28" t="str">
        <f>VLOOKUP(N3334,'散件（更新）'!B:I,8,FALSE)</f>
        <v>6974950106188</v>
      </c>
    </row>
    <row r="3335" spans="1:22">
      <c r="A3335" s="57">
        <v>46169</v>
      </c>
      <c r="B3335" s="53" t="s">
        <v>4035</v>
      </c>
      <c r="C3335" s="27" t="str">
        <f>VLOOKUP(B3335,'大货清单（不定期按GOMS更新）'!A:H,8,0)</f>
        <v>109-23310901</v>
      </c>
      <c r="D3335" s="27" t="str">
        <f>VLOOKUP(B3335,'大货清单（不定期按GOMS更新）'!A:C,3,0)</f>
        <v>CL2331I-01</v>
      </c>
      <c r="E3335" s="27" t="str">
        <f>VLOOKUP(B3335,'大货清单（不定期按GOMS更新）'!A:H,4,0)</f>
        <v>FR,DE,NL,PL,SE,BE,ES,IT</v>
      </c>
      <c r="F3335" s="27" t="str">
        <f>VLOOKUP(B3335,'大货清单（不定期按GOMS更新）'!A:H,2,0)</f>
        <v>Floor One S6</v>
      </c>
      <c r="G3335" s="28">
        <f>VLOOKUP(B3335,'大货清单（不定期按GOMS更新）'!A:I,9,FALSE)</f>
        <v>6974950102425</v>
      </c>
      <c r="H3335" s="27" t="str">
        <f>VLOOKUP(B3335,'大货清单（不定期按GOMS更新）'!A:H,7,0)</f>
        <v>Black</v>
      </c>
      <c r="I3335" s="27" t="str">
        <f>VLOOKUP(B3335,'大货清单（不定期按GOMS更新）'!A:F,6,FALSE)</f>
        <v>ACTIVE</v>
      </c>
      <c r="J3335" s="27" t="str">
        <f>VLOOKUP(B3335,'大货清单（不定期按GOMS更新）'!A:K,11,FALSE)</f>
        <v>9.1</v>
      </c>
      <c r="K3335" s="27" t="str">
        <f>VLOOKUP(B3335,'大货清单（不定期按GOMS更新）'!A:N,12,FALSE)</f>
        <v>674</v>
      </c>
      <c r="L3335" s="27" t="str">
        <f>VLOOKUP(B3335,'大货清单（不定期按GOMS更新）'!A:M,13,FALSE)</f>
        <v>332</v>
      </c>
      <c r="M3335" s="27" t="str">
        <f>VLOOKUP(B3335,'大货清单（不定期按GOMS更新）'!A:N,14,FALSE)</f>
        <v>308</v>
      </c>
      <c r="N3335" s="53" t="s">
        <v>2427</v>
      </c>
      <c r="O3335" s="27" t="str">
        <f>IFERROR(VLOOKUP(N3335,'散件迭代（不定期更新）'!C:J,8,FALSE),0)</f>
        <v>A43</v>
      </c>
      <c r="P3335" s="27" t="str">
        <f>IFERROR(VLOOKUP(N3335,'散件（更新）'!B:H,3,FALSE),0)</f>
        <v>/</v>
      </c>
      <c r="Q3335" s="27" t="str">
        <f>VLOOKUP(N3335,'散件（更新）'!B:H,2,FALSE)</f>
        <v>114-22230309</v>
      </c>
      <c r="R3335" s="27" t="str">
        <f>VLOOKUP(N3335,'散件（更新）'!B:H,7,FALSE)</f>
        <v>HEPA Assy</v>
      </c>
      <c r="S3335" s="27" t="str">
        <f>VLOOKUP(N3335,'散件（更新）'!B:E,4,FALSE)</f>
        <v>https://tineco-yxzt.oss-accelerate.aliyuncs.com/20231219/9FWFA110000_1702948014903.png</v>
      </c>
      <c r="T3335" s="27" t="s">
        <v>8759</v>
      </c>
      <c r="U3335" s="28" t="str">
        <f>VLOOKUP(N3335,'散件（更新）'!B:G,6,FALSE)</f>
        <v>前置方形过滤器滤网组件</v>
      </c>
      <c r="V3335" s="28">
        <f>VLOOKUP(N3335,'散件（更新）'!B:I,8,FALSE)</f>
        <v>6974950103217</v>
      </c>
    </row>
    <row r="3336" spans="1:22">
      <c r="A3336" s="57">
        <v>46169</v>
      </c>
      <c r="B3336" s="53" t="s">
        <v>4035</v>
      </c>
      <c r="C3336" s="27" t="str">
        <f>VLOOKUP(B3336,'大货清单（不定期按GOMS更新）'!A:H,8,0)</f>
        <v>109-23310901</v>
      </c>
      <c r="D3336" s="27" t="str">
        <f>VLOOKUP(B3336,'大货清单（不定期按GOMS更新）'!A:C,3,0)</f>
        <v>CL2331I-01</v>
      </c>
      <c r="E3336" s="27" t="str">
        <f>VLOOKUP(B3336,'大货清单（不定期按GOMS更新）'!A:H,4,0)</f>
        <v>FR,DE,NL,PL,SE,BE,ES,IT</v>
      </c>
      <c r="F3336" s="27" t="str">
        <f>VLOOKUP(B3336,'大货清单（不定期按GOMS更新）'!A:H,2,0)</f>
        <v>Floor One S6</v>
      </c>
      <c r="G3336" s="28">
        <f>VLOOKUP(B3336,'大货清单（不定期按GOMS更新）'!A:I,9,FALSE)</f>
        <v>6974950102425</v>
      </c>
      <c r="H3336" s="27" t="str">
        <f>VLOOKUP(B3336,'大货清单（不定期按GOMS更新）'!A:H,7,0)</f>
        <v>Black</v>
      </c>
      <c r="I3336" s="27" t="str">
        <f>VLOOKUP(B3336,'大货清单（不定期按GOMS更新）'!A:F,6,FALSE)</f>
        <v>ACTIVE</v>
      </c>
      <c r="J3336" s="27" t="str">
        <f>VLOOKUP(B3336,'大货清单（不定期按GOMS更新）'!A:K,11,FALSE)</f>
        <v>9.1</v>
      </c>
      <c r="K3336" s="27" t="str">
        <f>VLOOKUP(B3336,'大货清单（不定期按GOMS更新）'!A:N,12,FALSE)</f>
        <v>674</v>
      </c>
      <c r="L3336" s="27" t="str">
        <f>VLOOKUP(B3336,'大货清单（不定期按GOMS更新）'!A:M,13,FALSE)</f>
        <v>332</v>
      </c>
      <c r="M3336" s="27" t="str">
        <f>VLOOKUP(B3336,'大货清单（不定期按GOMS更新）'!A:N,14,FALSE)</f>
        <v>308</v>
      </c>
      <c r="N3336" s="53" t="s">
        <v>1164</v>
      </c>
      <c r="O3336" s="27">
        <f>IFERROR(VLOOKUP(N3336,'散件迭代（不定期更新）'!C:J,8,FALSE),0)</f>
        <v>0</v>
      </c>
      <c r="P3336" s="27" t="str">
        <f>IFERROR(VLOOKUP(N3336,'散件（更新）'!B:H,3,FALSE),0)</f>
        <v>206-2123-0220</v>
      </c>
      <c r="Q3336" s="27" t="str">
        <f>VLOOKUP(N3336,'散件（更新）'!B:H,2,FALSE)</f>
        <v>114-21230220</v>
      </c>
      <c r="R3336" s="27" t="str">
        <f>VLOOKUP(N3336,'散件（更新）'!B:H,7,FALSE)</f>
        <v>Accessory Holder</v>
      </c>
      <c r="S3336" s="27" t="str">
        <f>VLOOKUP(N3336,'散件（更新）'!B:E,4,FALSE)</f>
        <v>https://tineco-yxzt.oss-accelerate.aliyuncs.com/20231219/9FWHA200000_1702948016019.png</v>
      </c>
      <c r="T3336" s="27" t="s">
        <v>8759</v>
      </c>
      <c r="U3336" s="28" t="str">
        <f>VLOOKUP(N3336,'散件（更新）'!B:G,6,FALSE)</f>
        <v>收纳架组合</v>
      </c>
      <c r="V3336" s="28">
        <f>VLOOKUP(N3336,'散件（更新）'!B:I,8,FALSE)</f>
        <v>6974950101060</v>
      </c>
    </row>
    <row r="3337" spans="1:22">
      <c r="A3337" s="57">
        <v>46169</v>
      </c>
      <c r="B3337" s="53" t="s">
        <v>4035</v>
      </c>
      <c r="C3337" s="27" t="str">
        <f>VLOOKUP(B3337,'大货清单（不定期按GOMS更新）'!A:H,8,0)</f>
        <v>109-23310901</v>
      </c>
      <c r="D3337" s="27" t="str">
        <f>VLOOKUP(B3337,'大货清单（不定期按GOMS更新）'!A:C,3,0)</f>
        <v>CL2331I-01</v>
      </c>
      <c r="E3337" s="27" t="str">
        <f>VLOOKUP(B3337,'大货清单（不定期按GOMS更新）'!A:H,4,0)</f>
        <v>FR,DE,NL,PL,SE,BE,ES,IT</v>
      </c>
      <c r="F3337" s="27" t="str">
        <f>VLOOKUP(B3337,'大货清单（不定期按GOMS更新）'!A:H,2,0)</f>
        <v>Floor One S6</v>
      </c>
      <c r="G3337" s="28">
        <f>VLOOKUP(B3337,'大货清单（不定期按GOMS更新）'!A:I,9,FALSE)</f>
        <v>6974950102425</v>
      </c>
      <c r="H3337" s="27" t="str">
        <f>VLOOKUP(B3337,'大货清单（不定期按GOMS更新）'!A:H,7,0)</f>
        <v>Black</v>
      </c>
      <c r="I3337" s="27" t="str">
        <f>VLOOKUP(B3337,'大货清单（不定期按GOMS更新）'!A:F,6,FALSE)</f>
        <v>ACTIVE</v>
      </c>
      <c r="J3337" s="27" t="str">
        <f>VLOOKUP(B3337,'大货清单（不定期按GOMS更新）'!A:K,11,FALSE)</f>
        <v>9.1</v>
      </c>
      <c r="K3337" s="27" t="str">
        <f>VLOOKUP(B3337,'大货清单（不定期按GOMS更新）'!A:N,12,FALSE)</f>
        <v>674</v>
      </c>
      <c r="L3337" s="27" t="str">
        <f>VLOOKUP(B3337,'大货清单（不定期按GOMS更新）'!A:M,13,FALSE)</f>
        <v>332</v>
      </c>
      <c r="M3337" s="27" t="str">
        <f>VLOOKUP(B3337,'大货清单（不定期按GOMS更新）'!A:N,14,FALSE)</f>
        <v>308</v>
      </c>
      <c r="N3337" s="53" t="s">
        <v>4292</v>
      </c>
      <c r="O3337" s="27">
        <f>IFERROR(VLOOKUP(N3337,'散件迭代（不定期更新）'!C:J,8,FALSE),0)</f>
        <v>0</v>
      </c>
      <c r="P3337" s="27" t="str">
        <f>IFERROR(VLOOKUP(N3337,'散件（更新）'!B:H,3,FALSE),0)</f>
        <v>/</v>
      </c>
      <c r="Q3337" s="27" t="str">
        <f>VLOOKUP(N3337,'散件（更新）'!B:H,2,FALSE)</f>
        <v>114-23710103</v>
      </c>
      <c r="R3337" s="27" t="str">
        <f>VLOOKUP(N3337,'散件（更新）'!B:H,7,FALSE)</f>
        <v>Adapter</v>
      </c>
      <c r="S3337" s="27" t="str">
        <f>VLOOKUP(N3337,'散件（更新）'!B:E,4,FALSE)</f>
        <v>https://tineco-yxzt.oss-accelerate.aliyuncs.com/20240701/2371shipeiqi_1719817085470.png</v>
      </c>
      <c r="T3337" s="27" t="s">
        <v>8759</v>
      </c>
      <c r="U3337" s="28" t="str">
        <f>VLOOKUP(N3337,'散件（更新）'!B:G,6,FALSE)</f>
        <v>适配器（欧版）</v>
      </c>
      <c r="V3337" s="28">
        <f>VLOOKUP(N3337,'散件（更新）'!B:I,8,FALSE)</f>
        <v>6974950105907</v>
      </c>
    </row>
    <row r="3338" spans="1:22">
      <c r="A3338" s="57">
        <v>46169</v>
      </c>
      <c r="B3338" s="53" t="s">
        <v>4035</v>
      </c>
      <c r="C3338" s="27" t="str">
        <f>VLOOKUP(B3338,'大货清单（不定期按GOMS更新）'!A:H,8,0)</f>
        <v>109-23310901</v>
      </c>
      <c r="D3338" s="27" t="str">
        <f>VLOOKUP(B3338,'大货清单（不定期按GOMS更新）'!A:C,3,0)</f>
        <v>CL2331I-01</v>
      </c>
      <c r="E3338" s="27" t="str">
        <f>VLOOKUP(B3338,'大货清单（不定期按GOMS更新）'!A:H,4,0)</f>
        <v>FR,DE,NL,PL,SE,BE,ES,IT</v>
      </c>
      <c r="F3338" s="27" t="str">
        <f>VLOOKUP(B3338,'大货清单（不定期按GOMS更新）'!A:H,2,0)</f>
        <v>Floor One S6</v>
      </c>
      <c r="G3338" s="28">
        <f>VLOOKUP(B3338,'大货清单（不定期按GOMS更新）'!A:I,9,FALSE)</f>
        <v>6974950102425</v>
      </c>
      <c r="H3338" s="27" t="str">
        <f>VLOOKUP(B3338,'大货清单（不定期按GOMS更新）'!A:H,7,0)</f>
        <v>Black</v>
      </c>
      <c r="I3338" s="27" t="str">
        <f>VLOOKUP(B3338,'大货清单（不定期按GOMS更新）'!A:F,6,FALSE)</f>
        <v>ACTIVE</v>
      </c>
      <c r="J3338" s="27" t="str">
        <f>VLOOKUP(B3338,'大货清单（不定期按GOMS更新）'!A:K,11,FALSE)</f>
        <v>9.1</v>
      </c>
      <c r="K3338" s="27" t="str">
        <f>VLOOKUP(B3338,'大货清单（不定期按GOMS更新）'!A:N,12,FALSE)</f>
        <v>674</v>
      </c>
      <c r="L3338" s="27" t="str">
        <f>VLOOKUP(B3338,'大货清单（不定期按GOMS更新）'!A:M,13,FALSE)</f>
        <v>332</v>
      </c>
      <c r="M3338" s="27" t="str">
        <f>VLOOKUP(B3338,'大货清单（不定期按GOMS更新）'!A:N,14,FALSE)</f>
        <v>308</v>
      </c>
      <c r="N3338" s="53" t="s">
        <v>4026</v>
      </c>
      <c r="O3338" s="27" t="str">
        <f>IFERROR(VLOOKUP(N3338,'散件迭代（不定期更新）'!C:J,8,FALSE),0)</f>
        <v>A56</v>
      </c>
      <c r="P3338" s="27" t="str">
        <f>IFERROR(VLOOKUP(N3338,'散件（更新）'!B:H,3,FALSE),0)</f>
        <v>/</v>
      </c>
      <c r="Q3338" s="27" t="str">
        <f>VLOOKUP(N3338,'散件（更新）'!B:H,2,FALSE)</f>
        <v>114-23310800</v>
      </c>
      <c r="R3338" s="27" t="str">
        <f>VLOOKUP(N3338,'散件（更新）'!B:H,7,FALSE)</f>
        <v>Charging Base</v>
      </c>
      <c r="S3338" s="27" t="str">
        <f>VLOOKUP(N3338,'散件（更新）'!B:E,4,FALSE)</f>
        <v>https://tineco-yxzt.oss-accelerate.aliyuncs.com/20240222/tuopan_1708566989438.jpeg</v>
      </c>
      <c r="T3338" s="27" t="s">
        <v>8759</v>
      </c>
      <c r="U3338" s="28" t="str">
        <f>VLOOKUP(N3338,'散件（更新）'!B:G,6,FALSE)</f>
        <v>托盘组件（普通款）</v>
      </c>
      <c r="V3338" s="28">
        <f>VLOOKUP(N3338,'散件（更新）'!B:I,8,FALSE)</f>
        <v>6974950106577</v>
      </c>
    </row>
    <row r="3339" spans="1:22">
      <c r="A3339" s="57">
        <v>46169</v>
      </c>
      <c r="B3339" s="53" t="s">
        <v>4035</v>
      </c>
      <c r="C3339" s="27" t="str">
        <f>VLOOKUP(B3339,'大货清单（不定期按GOMS更新）'!A:H,8,0)</f>
        <v>109-23310901</v>
      </c>
      <c r="D3339" s="27" t="str">
        <f>VLOOKUP(B3339,'大货清单（不定期按GOMS更新）'!A:C,3,0)</f>
        <v>CL2331I-01</v>
      </c>
      <c r="E3339" s="27" t="str">
        <f>VLOOKUP(B3339,'大货清单（不定期按GOMS更新）'!A:H,4,0)</f>
        <v>FR,DE,NL,PL,SE,BE,ES,IT</v>
      </c>
      <c r="F3339" s="27" t="str">
        <f>VLOOKUP(B3339,'大货清单（不定期按GOMS更新）'!A:H,2,0)</f>
        <v>Floor One S6</v>
      </c>
      <c r="G3339" s="28">
        <f>VLOOKUP(B3339,'大货清单（不定期按GOMS更新）'!A:I,9,FALSE)</f>
        <v>6974950102425</v>
      </c>
      <c r="H3339" s="27" t="str">
        <f>VLOOKUP(B3339,'大货清单（不定期按GOMS更新）'!A:H,7,0)</f>
        <v>Black</v>
      </c>
      <c r="I3339" s="27" t="str">
        <f>VLOOKUP(B3339,'大货清单（不定期按GOMS更新）'!A:F,6,FALSE)</f>
        <v>ACTIVE</v>
      </c>
      <c r="J3339" s="27" t="str">
        <f>VLOOKUP(B3339,'大货清单（不定期按GOMS更新）'!A:K,11,FALSE)</f>
        <v>9.1</v>
      </c>
      <c r="K3339" s="27" t="str">
        <f>VLOOKUP(B3339,'大货清单（不定期按GOMS更新）'!A:N,12,FALSE)</f>
        <v>674</v>
      </c>
      <c r="L3339" s="27" t="str">
        <f>VLOOKUP(B3339,'大货清单（不定期按GOMS更新）'!A:M,13,FALSE)</f>
        <v>332</v>
      </c>
      <c r="M3339" s="27" t="str">
        <f>VLOOKUP(B3339,'大货清单（不定期按GOMS更新）'!A:N,14,FALSE)</f>
        <v>308</v>
      </c>
      <c r="N3339" s="53" t="s">
        <v>4114</v>
      </c>
      <c r="O3339" s="27">
        <f>IFERROR(VLOOKUP(N3339,'散件迭代（不定期更新）'!C:J,8,FALSE),0)</f>
        <v>0</v>
      </c>
      <c r="P3339" s="27" t="str">
        <f>IFERROR(VLOOKUP(N3339,'散件（更新）'!B:H,3,FALSE),0)</f>
        <v>/</v>
      </c>
      <c r="Q3339" s="27" t="str">
        <f>VLOOKUP(N3339,'散件（更新）'!B:H,2,FALSE)</f>
        <v>114-23710007</v>
      </c>
      <c r="R3339" s="27" t="str">
        <f>VLOOKUP(N3339,'散件（更新）'!B:H,7,FALSE)</f>
        <v>Battery</v>
      </c>
      <c r="S3339" s="27" t="str">
        <f>VLOOKUP(N3339,'散件（更新）'!B:E,4,FALSE)</f>
        <v>https://tineco-yxzt.oss-accelerate.aliyuncs.com/20240701/2371dianchi_1719817320245.png</v>
      </c>
      <c r="T3339" s="27" t="s">
        <v>8759</v>
      </c>
      <c r="U3339" s="28" t="str">
        <f>VLOOKUP(N3339,'散件（更新）'!B:G,6,FALSE)</f>
        <v>电池包组件</v>
      </c>
      <c r="V3339" s="28">
        <f>VLOOKUP(N3339,'散件（更新）'!B:I,8,FALSE)</f>
        <v>6974950106010</v>
      </c>
    </row>
    <row r="3340" spans="1:22">
      <c r="A3340" s="57">
        <v>46169</v>
      </c>
      <c r="B3340" s="53" t="s">
        <v>4035</v>
      </c>
      <c r="C3340" s="27" t="str">
        <f>VLOOKUP(B3340,'大货清单（不定期按GOMS更新）'!A:H,8,0)</f>
        <v>109-23310901</v>
      </c>
      <c r="D3340" s="27" t="str">
        <f>VLOOKUP(B3340,'大货清单（不定期按GOMS更新）'!A:C,3,0)</f>
        <v>CL2331I-01</v>
      </c>
      <c r="E3340" s="27" t="str">
        <f>VLOOKUP(B3340,'大货清单（不定期按GOMS更新）'!A:H,4,0)</f>
        <v>FR,DE,NL,PL,SE,BE,ES,IT</v>
      </c>
      <c r="F3340" s="27" t="str">
        <f>VLOOKUP(B3340,'大货清单（不定期按GOMS更新）'!A:H,2,0)</f>
        <v>Floor One S6</v>
      </c>
      <c r="G3340" s="28">
        <f>VLOOKUP(B3340,'大货清单（不定期按GOMS更新）'!A:I,9,FALSE)</f>
        <v>6974950102425</v>
      </c>
      <c r="H3340" s="27" t="str">
        <f>VLOOKUP(B3340,'大货清单（不定期按GOMS更新）'!A:H,7,0)</f>
        <v>Black</v>
      </c>
      <c r="I3340" s="27" t="str">
        <f>VLOOKUP(B3340,'大货清单（不定期按GOMS更新）'!A:F,6,FALSE)</f>
        <v>ACTIVE</v>
      </c>
      <c r="J3340" s="27" t="str">
        <f>VLOOKUP(B3340,'大货清单（不定期按GOMS更新）'!A:K,11,FALSE)</f>
        <v>9.1</v>
      </c>
      <c r="K3340" s="27" t="str">
        <f>VLOOKUP(B3340,'大货清单（不定期按GOMS更新）'!A:N,12,FALSE)</f>
        <v>674</v>
      </c>
      <c r="L3340" s="27" t="str">
        <f>VLOOKUP(B3340,'大货清单（不定期按GOMS更新）'!A:M,13,FALSE)</f>
        <v>332</v>
      </c>
      <c r="M3340" s="27" t="str">
        <f>VLOOKUP(B3340,'大货清单（不定期按GOMS更新）'!A:N,14,FALSE)</f>
        <v>308</v>
      </c>
      <c r="N3340" s="53" t="s">
        <v>4030</v>
      </c>
      <c r="O3340" s="27">
        <f>IFERROR(VLOOKUP(N3340,'散件迭代（不定期更新）'!C:J,8,FALSE),0)</f>
        <v>0</v>
      </c>
      <c r="P3340" s="27" t="str">
        <f>IFERROR(VLOOKUP(N3340,'散件（更新）'!B:H,3,FALSE),0)</f>
        <v>/</v>
      </c>
      <c r="Q3340" s="27" t="str">
        <f>VLOOKUP(N3340,'散件（更新）'!B:H,2,FALSE)</f>
        <v>114-23710004</v>
      </c>
      <c r="R3340" s="27" t="str">
        <f>VLOOKUP(N3340,'散件（更新）'!B:H,7,FALSE)</f>
        <v>Repair Charging Chip</v>
      </c>
      <c r="S3340" s="27" t="str">
        <f>VLOOKUP(N3340,'散件（更新）'!B:E,4,FALSE)</f>
        <v>https://tineco-yxzt.oss-accelerate.aliyuncs.com/20240131/chongdianweixiuhe_1706693676757.jpeg</v>
      </c>
      <c r="T3340" s="27" t="s">
        <v>8759</v>
      </c>
      <c r="U3340" s="28" t="str">
        <f>VLOOKUP(N3340,'散件（更新）'!B:G,6,FALSE)</f>
        <v>托盘充电盒</v>
      </c>
      <c r="V3340" s="28">
        <f>VLOOKUP(N3340,'散件（更新）'!B:I,8,FALSE)</f>
        <v>6974950105983</v>
      </c>
    </row>
    <row r="3341" spans="1:22">
      <c r="A3341" s="57">
        <v>46169</v>
      </c>
      <c r="B3341" s="53" t="s">
        <v>4035</v>
      </c>
      <c r="C3341" s="27" t="str">
        <f>VLOOKUP(B3341,'大货清单（不定期按GOMS更新）'!A:H,8,0)</f>
        <v>109-23310901</v>
      </c>
      <c r="D3341" s="27" t="str">
        <f>VLOOKUP(B3341,'大货清单（不定期按GOMS更新）'!A:C,3,0)</f>
        <v>CL2331I-01</v>
      </c>
      <c r="E3341" s="27" t="str">
        <f>VLOOKUP(B3341,'大货清单（不定期按GOMS更新）'!A:H,4,0)</f>
        <v>FR,DE,NL,PL,SE,BE,ES,IT</v>
      </c>
      <c r="F3341" s="27" t="str">
        <f>VLOOKUP(B3341,'大货清单（不定期按GOMS更新）'!A:H,2,0)</f>
        <v>Floor One S6</v>
      </c>
      <c r="G3341" s="28">
        <f>VLOOKUP(B3341,'大货清单（不定期按GOMS更新）'!A:I,9,FALSE)</f>
        <v>6974950102425</v>
      </c>
      <c r="H3341" s="27" t="str">
        <f>VLOOKUP(B3341,'大货清单（不定期按GOMS更新）'!A:H,7,0)</f>
        <v>Black</v>
      </c>
      <c r="I3341" s="27" t="str">
        <f>VLOOKUP(B3341,'大货清单（不定期按GOMS更新）'!A:F,6,FALSE)</f>
        <v>ACTIVE</v>
      </c>
      <c r="J3341" s="27" t="str">
        <f>VLOOKUP(B3341,'大货清单（不定期按GOMS更新）'!A:K,11,FALSE)</f>
        <v>9.1</v>
      </c>
      <c r="K3341" s="27" t="str">
        <f>VLOOKUP(B3341,'大货清单（不定期按GOMS更新）'!A:N,12,FALSE)</f>
        <v>674</v>
      </c>
      <c r="L3341" s="27" t="str">
        <f>VLOOKUP(B3341,'大货清单（不定期按GOMS更新）'!A:M,13,FALSE)</f>
        <v>332</v>
      </c>
      <c r="M3341" s="27" t="str">
        <f>VLOOKUP(B3341,'大货清单（不定期按GOMS更新）'!A:N,14,FALSE)</f>
        <v>308</v>
      </c>
      <c r="N3341" s="53" t="s">
        <v>4411</v>
      </c>
      <c r="O3341" s="27">
        <f>IFERROR(VLOOKUP(N3341,'散件迭代（不定期更新）'!C:J,8,FALSE),0)</f>
        <v>0</v>
      </c>
      <c r="P3341" s="27" t="str">
        <f>IFERROR(VLOOKUP(N3341,'散件（更新）'!B:H,3,FALSE),0)</f>
        <v>/</v>
      </c>
      <c r="Q3341" s="27" t="str">
        <f>VLOOKUP(N3341,'散件（更新）'!B:H,2,FALSE)</f>
        <v>114-23310802</v>
      </c>
      <c r="R3341" s="27" t="str">
        <f>VLOOKUP(N3341,'散件（更新）'!B:H,7,FALSE)</f>
        <v>Display Screen</v>
      </c>
      <c r="S3341" s="27" t="str">
        <f>VLOOKUP(N3341,'散件（更新）'!B:E,4,FALSE)</f>
        <v>https://tineco-yxzt.oss-accelerate.aliyuncs.com/20240222/xianshipingzujian_1708567630700.jpeg</v>
      </c>
      <c r="T3341" s="27" t="s">
        <v>8759</v>
      </c>
      <c r="U3341" s="28" t="str">
        <f>VLOOKUP(N3341,'散件（更新）'!B:G,6,FALSE)</f>
        <v>显示屏组件（普通款）</v>
      </c>
      <c r="V3341" s="28">
        <f>VLOOKUP(N3341,'散件（更新）'!B:I,8,FALSE)</f>
        <v>6974950106676</v>
      </c>
    </row>
    <row r="3342" spans="1:22">
      <c r="A3342" s="57">
        <v>46169</v>
      </c>
      <c r="B3342" s="53" t="s">
        <v>4035</v>
      </c>
      <c r="C3342" s="27" t="str">
        <f>VLOOKUP(B3342,'大货清单（不定期按GOMS更新）'!A:H,8,0)</f>
        <v>109-23310901</v>
      </c>
      <c r="D3342" s="27" t="str">
        <f>VLOOKUP(B3342,'大货清单（不定期按GOMS更新）'!A:C,3,0)</f>
        <v>CL2331I-01</v>
      </c>
      <c r="E3342" s="27" t="str">
        <f>VLOOKUP(B3342,'大货清单（不定期按GOMS更新）'!A:H,4,0)</f>
        <v>FR,DE,NL,PL,SE,BE,ES,IT</v>
      </c>
      <c r="F3342" s="27" t="str">
        <f>VLOOKUP(B3342,'大货清单（不定期按GOMS更新）'!A:H,2,0)</f>
        <v>Floor One S6</v>
      </c>
      <c r="G3342" s="28">
        <f>VLOOKUP(B3342,'大货清单（不定期按GOMS更新）'!A:I,9,FALSE)</f>
        <v>6974950102425</v>
      </c>
      <c r="H3342" s="27" t="str">
        <f>VLOOKUP(B3342,'大货清单（不定期按GOMS更新）'!A:H,7,0)</f>
        <v>Black</v>
      </c>
      <c r="I3342" s="27" t="str">
        <f>VLOOKUP(B3342,'大货清单（不定期按GOMS更新）'!A:F,6,FALSE)</f>
        <v>ACTIVE</v>
      </c>
      <c r="J3342" s="27" t="str">
        <f>VLOOKUP(B3342,'大货清单（不定期按GOMS更新）'!A:K,11,FALSE)</f>
        <v>9.1</v>
      </c>
      <c r="K3342" s="27" t="str">
        <f>VLOOKUP(B3342,'大货清单（不定期按GOMS更新）'!A:N,12,FALSE)</f>
        <v>674</v>
      </c>
      <c r="L3342" s="27" t="str">
        <f>VLOOKUP(B3342,'大货清单（不定期按GOMS更新）'!A:M,13,FALSE)</f>
        <v>332</v>
      </c>
      <c r="M3342" s="27" t="str">
        <f>VLOOKUP(B3342,'大货清单（不定期按GOMS更新）'!A:N,14,FALSE)</f>
        <v>308</v>
      </c>
      <c r="N3342" s="53" t="s">
        <v>4231</v>
      </c>
      <c r="O3342" s="27">
        <f>IFERROR(VLOOKUP(N3342,'散件迭代（不定期更新）'!C:J,8,FALSE),0)</f>
        <v>0</v>
      </c>
      <c r="P3342" s="27" t="str">
        <f>IFERROR(VLOOKUP(N3342,'散件（更新）'!B:H,3,FALSE),0)</f>
        <v>/</v>
      </c>
      <c r="Q3342" s="27" t="str">
        <f>VLOOKUP(N3342,'散件（更新）'!B:H,2,FALSE)</f>
        <v>114-23710005</v>
      </c>
      <c r="R3342" s="27" t="str">
        <f>VLOOKUP(N3342,'散件（更新）'!B:H,7,FALSE)</f>
        <v>plastic part</v>
      </c>
      <c r="S3342" s="27" t="str">
        <f>VLOOKUP(N3342,'散件（更新）'!B:E,4,FALSE)</f>
        <v>https://tineco-yxzt.oss-accelerate.aliyuncs.com/20240131/jitixiazhuangshigai2_1706693961450.jpeg</v>
      </c>
      <c r="T3342" s="27" t="s">
        <v>8759</v>
      </c>
      <c r="U3342" s="28" t="str">
        <f>VLOOKUP(N3342,'散件（更新）'!B:G,6,FALSE)</f>
        <v>机体下装饰盖</v>
      </c>
      <c r="V3342" s="28">
        <f>VLOOKUP(N3342,'散件（更新）'!B:I,8,FALSE)</f>
        <v>6974950106003</v>
      </c>
    </row>
    <row r="3343" spans="1:22">
      <c r="A3343" s="57">
        <v>46169</v>
      </c>
      <c r="B3343" s="53" t="s">
        <v>4035</v>
      </c>
      <c r="C3343" s="27" t="str">
        <f>VLOOKUP(B3343,'大货清单（不定期按GOMS更新）'!A:H,8,0)</f>
        <v>109-23310901</v>
      </c>
      <c r="D3343" s="27" t="str">
        <f>VLOOKUP(B3343,'大货清单（不定期按GOMS更新）'!A:C,3,0)</f>
        <v>CL2331I-01</v>
      </c>
      <c r="E3343" s="27" t="str">
        <f>VLOOKUP(B3343,'大货清单（不定期按GOMS更新）'!A:H,4,0)</f>
        <v>FR,DE,NL,PL,SE,BE,ES,IT</v>
      </c>
      <c r="F3343" s="27" t="str">
        <f>VLOOKUP(B3343,'大货清单（不定期按GOMS更新）'!A:H,2,0)</f>
        <v>Floor One S6</v>
      </c>
      <c r="G3343" s="28">
        <f>VLOOKUP(B3343,'大货清单（不定期按GOMS更新）'!A:I,9,FALSE)</f>
        <v>6974950102425</v>
      </c>
      <c r="H3343" s="27" t="str">
        <f>VLOOKUP(B3343,'大货清单（不定期按GOMS更新）'!A:H,7,0)</f>
        <v>Black</v>
      </c>
      <c r="I3343" s="27" t="str">
        <f>VLOOKUP(B3343,'大货清单（不定期按GOMS更新）'!A:F,6,FALSE)</f>
        <v>ACTIVE</v>
      </c>
      <c r="J3343" s="27" t="str">
        <f>VLOOKUP(B3343,'大货清单（不定期按GOMS更新）'!A:K,11,FALSE)</f>
        <v>9.1</v>
      </c>
      <c r="K3343" s="27" t="str">
        <f>VLOOKUP(B3343,'大货清单（不定期按GOMS更新）'!A:N,12,FALSE)</f>
        <v>674</v>
      </c>
      <c r="L3343" s="27" t="str">
        <f>VLOOKUP(B3343,'大货清单（不定期按GOMS更新）'!A:M,13,FALSE)</f>
        <v>332</v>
      </c>
      <c r="M3343" s="27" t="str">
        <f>VLOOKUP(B3343,'大货清单（不定期按GOMS更新）'!A:N,14,FALSE)</f>
        <v>308</v>
      </c>
      <c r="N3343" s="53" t="s">
        <v>4439</v>
      </c>
      <c r="O3343" s="27">
        <f>IFERROR(VLOOKUP(N3343,'散件迭代（不定期更新）'!C:J,8,FALSE),0)</f>
        <v>0</v>
      </c>
      <c r="P3343" s="27" t="str">
        <f>IFERROR(VLOOKUP(N3343,'散件（更新）'!B:H,3,FALSE),0)</f>
        <v>/</v>
      </c>
      <c r="Q3343" s="27" t="str">
        <f>VLOOKUP(N3343,'散件（更新）'!B:H,2,FALSE)</f>
        <v>114-23310804</v>
      </c>
      <c r="R3343" s="27" t="str">
        <f>VLOOKUP(N3343,'散件（更新）'!B:H,7,FALSE)</f>
        <v>plastic part</v>
      </c>
      <c r="S3343" s="27" t="str">
        <f>VLOOKUP(N3343,'散件（更新）'!B:E,4,FALSE)</f>
        <v>https://tineco-yxzt.oss-accelerate.aliyuncs.com/20240206/zhuanjietouzujian1_1707204792981.jpeg</v>
      </c>
      <c r="T3343" s="27" t="s">
        <v>8759</v>
      </c>
      <c r="U3343" s="28" t="str">
        <f>VLOOKUP(N3343,'散件（更新）'!B:G,6,FALSE)</f>
        <v>转接头和机体底盖组件</v>
      </c>
      <c r="V3343" s="28">
        <f>VLOOKUP(N3343,'散件（更新）'!B:I,8,FALSE)</f>
        <v>6974950106669</v>
      </c>
    </row>
    <row r="3344" spans="1:22">
      <c r="A3344" s="57">
        <v>46169</v>
      </c>
      <c r="B3344" s="53" t="s">
        <v>4035</v>
      </c>
      <c r="C3344" s="27" t="str">
        <f>VLOOKUP(B3344,'大货清单（不定期按GOMS更新）'!A:H,8,0)</f>
        <v>109-23310901</v>
      </c>
      <c r="D3344" s="27" t="str">
        <f>VLOOKUP(B3344,'大货清单（不定期按GOMS更新）'!A:C,3,0)</f>
        <v>CL2331I-01</v>
      </c>
      <c r="E3344" s="27" t="str">
        <f>VLOOKUP(B3344,'大货清单（不定期按GOMS更新）'!A:H,4,0)</f>
        <v>FR,DE,NL,PL,SE,BE,ES,IT</v>
      </c>
      <c r="F3344" s="27" t="str">
        <f>VLOOKUP(B3344,'大货清单（不定期按GOMS更新）'!A:H,2,0)</f>
        <v>Floor One S6</v>
      </c>
      <c r="G3344" s="28">
        <f>VLOOKUP(B3344,'大货清单（不定期按GOMS更新）'!A:I,9,FALSE)</f>
        <v>6974950102425</v>
      </c>
      <c r="H3344" s="27" t="str">
        <f>VLOOKUP(B3344,'大货清单（不定期按GOMS更新）'!A:H,7,0)</f>
        <v>Black</v>
      </c>
      <c r="I3344" s="27" t="str">
        <f>VLOOKUP(B3344,'大货清单（不定期按GOMS更新）'!A:F,6,FALSE)</f>
        <v>ACTIVE</v>
      </c>
      <c r="J3344" s="27" t="str">
        <f>VLOOKUP(B3344,'大货清单（不定期按GOMS更新）'!A:K,11,FALSE)</f>
        <v>9.1</v>
      </c>
      <c r="K3344" s="27" t="str">
        <f>VLOOKUP(B3344,'大货清单（不定期按GOMS更新）'!A:N,12,FALSE)</f>
        <v>674</v>
      </c>
      <c r="L3344" s="27" t="str">
        <f>VLOOKUP(B3344,'大货清单（不定期按GOMS更新）'!A:M,13,FALSE)</f>
        <v>332</v>
      </c>
      <c r="M3344" s="27" t="str">
        <f>VLOOKUP(B3344,'大货清单（不定期按GOMS更新）'!A:N,14,FALSE)</f>
        <v>308</v>
      </c>
      <c r="N3344" s="53" t="s">
        <v>4312</v>
      </c>
      <c r="O3344" s="27">
        <f>IFERROR(VLOOKUP(N3344,'散件迭代（不定期更新）'!C:J,8,FALSE),0)</f>
        <v>0</v>
      </c>
      <c r="P3344" s="27" t="str">
        <f>IFERROR(VLOOKUP(N3344,'散件（更新）'!B:H,3,FALSE),0)</f>
        <v>/</v>
      </c>
      <c r="Q3344" s="27" t="str">
        <f>VLOOKUP(N3344,'散件（更新）'!B:H,2,FALSE)</f>
        <v>114-23350602</v>
      </c>
      <c r="R3344" s="27" t="str">
        <f>VLOOKUP(N3344,'散件（更新）'!B:H,7,FALSE)</f>
        <v>plastic part</v>
      </c>
      <c r="S3344" s="27">
        <f>VLOOKUP(N3344,'散件（更新）'!B:E,4,FALSE)</f>
        <v>0</v>
      </c>
      <c r="T3344" s="27" t="s">
        <v>8759</v>
      </c>
      <c r="U3344" s="28" t="str">
        <f>VLOOKUP(N3344,'散件（更新）'!B:G,6,FALSE)</f>
        <v>接水盘组件</v>
      </c>
      <c r="V3344" s="28" t="str">
        <f>VLOOKUP(N3344,'散件（更新）'!B:I,8,FALSE)</f>
        <v>6974950106164</v>
      </c>
    </row>
    <row r="3345" spans="1:22">
      <c r="A3345" s="57">
        <v>46169</v>
      </c>
      <c r="B3345" s="53" t="s">
        <v>4035</v>
      </c>
      <c r="C3345" s="27" t="str">
        <f>VLOOKUP(B3345,'大货清单（不定期按GOMS更新）'!A:H,8,0)</f>
        <v>109-23310901</v>
      </c>
      <c r="D3345" s="27" t="str">
        <f>VLOOKUP(B3345,'大货清单（不定期按GOMS更新）'!A:C,3,0)</f>
        <v>CL2331I-01</v>
      </c>
      <c r="E3345" s="27" t="str">
        <f>VLOOKUP(B3345,'大货清单（不定期按GOMS更新）'!A:H,4,0)</f>
        <v>FR,DE,NL,PL,SE,BE,ES,IT</v>
      </c>
      <c r="F3345" s="27" t="str">
        <f>VLOOKUP(B3345,'大货清单（不定期按GOMS更新）'!A:H,2,0)</f>
        <v>Floor One S6</v>
      </c>
      <c r="G3345" s="28">
        <f>VLOOKUP(B3345,'大货清单（不定期按GOMS更新）'!A:I,9,FALSE)</f>
        <v>6974950102425</v>
      </c>
      <c r="H3345" s="27" t="str">
        <f>VLOOKUP(B3345,'大货清单（不定期按GOMS更新）'!A:H,7,0)</f>
        <v>Black</v>
      </c>
      <c r="I3345" s="27" t="str">
        <f>VLOOKUP(B3345,'大货清单（不定期按GOMS更新）'!A:F,6,FALSE)</f>
        <v>ACTIVE</v>
      </c>
      <c r="J3345" s="27" t="str">
        <f>VLOOKUP(B3345,'大货清单（不定期按GOMS更新）'!A:K,11,FALSE)</f>
        <v>9.1</v>
      </c>
      <c r="K3345" s="27" t="str">
        <f>VLOOKUP(B3345,'大货清单（不定期按GOMS更新）'!A:N,12,FALSE)</f>
        <v>674</v>
      </c>
      <c r="L3345" s="27" t="str">
        <f>VLOOKUP(B3345,'大货清单（不定期按GOMS更新）'!A:M,13,FALSE)</f>
        <v>332</v>
      </c>
      <c r="M3345" s="27" t="str">
        <f>VLOOKUP(B3345,'大货清单（不定期按GOMS更新）'!A:N,14,FALSE)</f>
        <v>308</v>
      </c>
      <c r="N3345" s="53" t="s">
        <v>4390</v>
      </c>
      <c r="O3345" s="27">
        <f>IFERROR(VLOOKUP(N3345,'散件迭代（不定期更新）'!C:J,8,FALSE),0)</f>
        <v>0</v>
      </c>
      <c r="P3345" s="27" t="str">
        <f>IFERROR(VLOOKUP(N3345,'散件（更新）'!B:H,3,FALSE),0)</f>
        <v>/</v>
      </c>
      <c r="Q3345" s="27" t="str">
        <f>VLOOKUP(N3345,'散件（更新）'!B:H,2,FALSE)</f>
        <v>114-23710006</v>
      </c>
      <c r="R3345" s="27" t="str">
        <f>VLOOKUP(N3345,'散件（更新）'!B:H,7,FALSE)</f>
        <v>Wire</v>
      </c>
      <c r="S3345" s="27" t="str">
        <f>VLOOKUP(N3345,'散件（更新）'!B:E,4,FALSE)</f>
        <v>https://tineco-yxzt.oss-accelerate.aliyuncs.com/20240131/jishenchongdiandaoxianzujian_1706693832076.jpeg</v>
      </c>
      <c r="T3345" s="27" t="s">
        <v>8759</v>
      </c>
      <c r="U3345" s="28" t="str">
        <f>VLOOKUP(N3345,'散件（更新）'!B:G,6,FALSE)</f>
        <v>机身充电导线</v>
      </c>
      <c r="V3345" s="28">
        <f>VLOOKUP(N3345,'散件（更新）'!B:I,8,FALSE)</f>
        <v>6974950105990</v>
      </c>
    </row>
    <row r="3346" spans="1:22">
      <c r="A3346" s="57">
        <v>46169</v>
      </c>
      <c r="B3346" s="53" t="s">
        <v>4035</v>
      </c>
      <c r="C3346" s="27" t="str">
        <f>VLOOKUP(B3346,'大货清单（不定期按GOMS更新）'!A:H,8,0)</f>
        <v>109-23310901</v>
      </c>
      <c r="D3346" s="27" t="str">
        <f>VLOOKUP(B3346,'大货清单（不定期按GOMS更新）'!A:C,3,0)</f>
        <v>CL2331I-01</v>
      </c>
      <c r="E3346" s="27" t="str">
        <f>VLOOKUP(B3346,'大货清单（不定期按GOMS更新）'!A:H,4,0)</f>
        <v>FR,DE,NL,PL,SE,BE,ES,IT</v>
      </c>
      <c r="F3346" s="27" t="str">
        <f>VLOOKUP(B3346,'大货清单（不定期按GOMS更新）'!A:H,2,0)</f>
        <v>Floor One S6</v>
      </c>
      <c r="G3346" s="28">
        <f>VLOOKUP(B3346,'大货清单（不定期按GOMS更新）'!A:I,9,FALSE)</f>
        <v>6974950102425</v>
      </c>
      <c r="H3346" s="27" t="str">
        <f>VLOOKUP(B3346,'大货清单（不定期按GOMS更新）'!A:H,7,0)</f>
        <v>Black</v>
      </c>
      <c r="I3346" s="27" t="str">
        <f>VLOOKUP(B3346,'大货清单（不定期按GOMS更新）'!A:F,6,FALSE)</f>
        <v>ACTIVE</v>
      </c>
      <c r="J3346" s="27" t="str">
        <f>VLOOKUP(B3346,'大货清单（不定期按GOMS更新）'!A:K,11,FALSE)</f>
        <v>9.1</v>
      </c>
      <c r="K3346" s="27" t="str">
        <f>VLOOKUP(B3346,'大货清单（不定期按GOMS更新）'!A:N,12,FALSE)</f>
        <v>674</v>
      </c>
      <c r="L3346" s="27" t="str">
        <f>VLOOKUP(B3346,'大货清单（不定期按GOMS更新）'!A:M,13,FALSE)</f>
        <v>332</v>
      </c>
      <c r="M3346" s="27" t="str">
        <f>VLOOKUP(B3346,'大货清单（不定期按GOMS更新）'!A:N,14,FALSE)</f>
        <v>308</v>
      </c>
      <c r="N3346" s="53" t="s">
        <v>1098</v>
      </c>
      <c r="O3346" s="27">
        <f>IFERROR(VLOOKUP(N3346,'散件迭代（不定期更新）'!C:J,8,FALSE),0)</f>
        <v>0</v>
      </c>
      <c r="P3346" s="27" t="str">
        <f>IFERROR(VLOOKUP(N3346,'散件（更新）'!B:H,3,FALSE),0)</f>
        <v>206-2019-0066</v>
      </c>
      <c r="Q3346" s="27" t="str">
        <f>VLOOKUP(N3346,'散件（更新）'!B:H,2,FALSE)</f>
        <v>114-20190066</v>
      </c>
      <c r="R3346" s="27" t="str">
        <f>VLOOKUP(N3346,'散件（更新）'!B:H,7,FALSE)</f>
        <v>Swich</v>
      </c>
      <c r="S3346" s="27" t="str">
        <f>VLOOKUP(N3346,'散件（更新）'!B:E,4,FALSE)</f>
        <v>https://tineco-yxzt.oss-accelerate.aliyuncs.com/20231219/9FWRK110000_1702948027739.png</v>
      </c>
      <c r="T3346" s="27" t="s">
        <v>8759</v>
      </c>
      <c r="U3346" s="28" t="str">
        <f>VLOOKUP(N3346,'散件（更新）'!B:G,6,FALSE)</f>
        <v>微动开关</v>
      </c>
      <c r="V3346" s="28" t="str">
        <f>VLOOKUP(N3346,'散件（更新）'!B:I,8,FALSE)</f>
        <v>6972200197474</v>
      </c>
    </row>
    <row r="3347" spans="1:22">
      <c r="A3347" s="57">
        <v>46169</v>
      </c>
      <c r="B3347" s="53" t="s">
        <v>4035</v>
      </c>
      <c r="C3347" s="27" t="str">
        <f>VLOOKUP(B3347,'大货清单（不定期按GOMS更新）'!A:H,8,0)</f>
        <v>109-23310901</v>
      </c>
      <c r="D3347" s="27" t="str">
        <f>VLOOKUP(B3347,'大货清单（不定期按GOMS更新）'!A:C,3,0)</f>
        <v>CL2331I-01</v>
      </c>
      <c r="E3347" s="27" t="str">
        <f>VLOOKUP(B3347,'大货清单（不定期按GOMS更新）'!A:H,4,0)</f>
        <v>FR,DE,NL,PL,SE,BE,ES,IT</v>
      </c>
      <c r="F3347" s="27" t="str">
        <f>VLOOKUP(B3347,'大货清单（不定期按GOMS更新）'!A:H,2,0)</f>
        <v>Floor One S6</v>
      </c>
      <c r="G3347" s="28">
        <f>VLOOKUP(B3347,'大货清单（不定期按GOMS更新）'!A:I,9,FALSE)</f>
        <v>6974950102425</v>
      </c>
      <c r="H3347" s="27" t="str">
        <f>VLOOKUP(B3347,'大货清单（不定期按GOMS更新）'!A:H,7,0)</f>
        <v>Black</v>
      </c>
      <c r="I3347" s="27" t="str">
        <f>VLOOKUP(B3347,'大货清单（不定期按GOMS更新）'!A:F,6,FALSE)</f>
        <v>ACTIVE</v>
      </c>
      <c r="J3347" s="27" t="str">
        <f>VLOOKUP(B3347,'大货清单（不定期按GOMS更新）'!A:K,11,FALSE)</f>
        <v>9.1</v>
      </c>
      <c r="K3347" s="27" t="str">
        <f>VLOOKUP(B3347,'大货清单（不定期按GOMS更新）'!A:N,12,FALSE)</f>
        <v>674</v>
      </c>
      <c r="L3347" s="27" t="str">
        <f>VLOOKUP(B3347,'大货清单（不定期按GOMS更新）'!A:M,13,FALSE)</f>
        <v>332</v>
      </c>
      <c r="M3347" s="27" t="str">
        <f>VLOOKUP(B3347,'大货清单（不定期按GOMS更新）'!A:N,14,FALSE)</f>
        <v>308</v>
      </c>
      <c r="N3347" s="53" t="s">
        <v>4138</v>
      </c>
      <c r="O3347" s="27">
        <f>IFERROR(VLOOKUP(N3347,'散件迭代（不定期更新）'!C:J,8,FALSE),0)</f>
        <v>0</v>
      </c>
      <c r="P3347" s="27" t="str">
        <f>IFERROR(VLOOKUP(N3347,'散件（更新）'!B:H,3,FALSE),0)</f>
        <v>/</v>
      </c>
      <c r="Q3347" s="27" t="str">
        <f>VLOOKUP(N3347,'散件（更新）'!B:H,2,FALSE)</f>
        <v>114-23710009</v>
      </c>
      <c r="R3347" s="27" t="str">
        <f>VLOOKUP(N3347,'散件（更新）'!B:H,7,FALSE)</f>
        <v>Motor</v>
      </c>
      <c r="S3347" s="27" t="str">
        <f>VLOOKUP(N3347,'散件（更新）'!B:E,4,FALSE)</f>
        <v>https://tineco-yxzt.oss-accelerate.aliyuncs.com/20240131/zhudianji+mifengquan_1706695142695.jpeg</v>
      </c>
      <c r="T3347" s="27" t="s">
        <v>8759</v>
      </c>
      <c r="U3347" s="28" t="str">
        <f>VLOOKUP(N3347,'散件（更新）'!B:G,6,FALSE)</f>
        <v>主电机+密封圈</v>
      </c>
      <c r="V3347" s="28">
        <f>VLOOKUP(N3347,'散件（更新）'!B:I,8,FALSE)</f>
        <v>6974950106034</v>
      </c>
    </row>
    <row r="3348" spans="1:22">
      <c r="A3348" s="57">
        <v>46169</v>
      </c>
      <c r="B3348" s="53" t="s">
        <v>4035</v>
      </c>
      <c r="C3348" s="27" t="str">
        <f>VLOOKUP(B3348,'大货清单（不定期按GOMS更新）'!A:H,8,0)</f>
        <v>109-23310901</v>
      </c>
      <c r="D3348" s="27" t="str">
        <f>VLOOKUP(B3348,'大货清单（不定期按GOMS更新）'!A:C,3,0)</f>
        <v>CL2331I-01</v>
      </c>
      <c r="E3348" s="27" t="str">
        <f>VLOOKUP(B3348,'大货清单（不定期按GOMS更新）'!A:H,4,0)</f>
        <v>FR,DE,NL,PL,SE,BE,ES,IT</v>
      </c>
      <c r="F3348" s="27" t="str">
        <f>VLOOKUP(B3348,'大货清单（不定期按GOMS更新）'!A:H,2,0)</f>
        <v>Floor One S6</v>
      </c>
      <c r="G3348" s="28">
        <f>VLOOKUP(B3348,'大货清单（不定期按GOMS更新）'!A:I,9,FALSE)</f>
        <v>6974950102425</v>
      </c>
      <c r="H3348" s="27" t="str">
        <f>VLOOKUP(B3348,'大货清单（不定期按GOMS更新）'!A:H,7,0)</f>
        <v>Black</v>
      </c>
      <c r="I3348" s="27" t="str">
        <f>VLOOKUP(B3348,'大货清单（不定期按GOMS更新）'!A:F,6,FALSE)</f>
        <v>ACTIVE</v>
      </c>
      <c r="J3348" s="27" t="str">
        <f>VLOOKUP(B3348,'大货清单（不定期按GOMS更新）'!A:K,11,FALSE)</f>
        <v>9.1</v>
      </c>
      <c r="K3348" s="27" t="str">
        <f>VLOOKUP(B3348,'大货清单（不定期按GOMS更新）'!A:N,12,FALSE)</f>
        <v>674</v>
      </c>
      <c r="L3348" s="27" t="str">
        <f>VLOOKUP(B3348,'大货清单（不定期按GOMS更新）'!A:M,13,FALSE)</f>
        <v>332</v>
      </c>
      <c r="M3348" s="27" t="str">
        <f>VLOOKUP(B3348,'大货清单（不定期按GOMS更新）'!A:N,14,FALSE)</f>
        <v>308</v>
      </c>
      <c r="N3348" s="53" t="s">
        <v>4363</v>
      </c>
      <c r="O3348" s="27" t="str">
        <f>IFERROR(VLOOKUP(N3348,'散件迭代（不定期更新）'!C:J,8,FALSE),0)</f>
        <v>A50</v>
      </c>
      <c r="P3348" s="27" t="str">
        <f>IFERROR(VLOOKUP(N3348,'散件（更新）'!B:H,3,FALSE),0)</f>
        <v>/</v>
      </c>
      <c r="Q3348" s="27" t="str">
        <f>VLOOKUP(N3348,'散件（更新）'!B:H,2,FALSE)</f>
        <v>114-23350407</v>
      </c>
      <c r="R3348" s="27" t="str">
        <f>VLOOKUP(N3348,'散件（更新）'!B:H,7,FALSE)</f>
        <v>Motor</v>
      </c>
      <c r="S3348" s="27" t="str">
        <f>VLOOKUP(N3348,'散件（更新）'!B:E,4,FALSE)</f>
        <v>https://tineco-yxzt.oss-accelerate.aliyuncs.com/20250519/gunshuadianjichilunxiangzujian_1747648367180.jpg</v>
      </c>
      <c r="T3348" s="27" t="s">
        <v>8759</v>
      </c>
      <c r="U3348" s="28" t="str">
        <f>VLOOKUP(N3348,'散件（更新）'!B:G,6,FALSE)</f>
        <v>有刷电机齿轮箱组件</v>
      </c>
      <c r="V3348" s="28" t="str">
        <f>VLOOKUP(N3348,'散件（更新）'!B:I,8,FALSE)</f>
        <v>6974950106171</v>
      </c>
    </row>
    <row r="3349" spans="1:22">
      <c r="A3349" s="57">
        <v>46169</v>
      </c>
      <c r="B3349" s="53" t="s">
        <v>4035</v>
      </c>
      <c r="C3349" s="27" t="str">
        <f>VLOOKUP(B3349,'大货清单（不定期按GOMS更新）'!A:H,8,0)</f>
        <v>109-23310901</v>
      </c>
      <c r="D3349" s="27" t="str">
        <f>VLOOKUP(B3349,'大货清单（不定期按GOMS更新）'!A:C,3,0)</f>
        <v>CL2331I-01</v>
      </c>
      <c r="E3349" s="27" t="str">
        <f>VLOOKUP(B3349,'大货清单（不定期按GOMS更新）'!A:H,4,0)</f>
        <v>FR,DE,NL,PL,SE,BE,ES,IT</v>
      </c>
      <c r="F3349" s="27" t="str">
        <f>VLOOKUP(B3349,'大货清单（不定期按GOMS更新）'!A:H,2,0)</f>
        <v>Floor One S6</v>
      </c>
      <c r="G3349" s="28">
        <f>VLOOKUP(B3349,'大货清单（不定期按GOMS更新）'!A:I,9,FALSE)</f>
        <v>6974950102425</v>
      </c>
      <c r="H3349" s="27" t="str">
        <f>VLOOKUP(B3349,'大货清单（不定期按GOMS更新）'!A:H,7,0)</f>
        <v>Black</v>
      </c>
      <c r="I3349" s="27" t="str">
        <f>VLOOKUP(B3349,'大货清单（不定期按GOMS更新）'!A:F,6,FALSE)</f>
        <v>ACTIVE</v>
      </c>
      <c r="J3349" s="27" t="str">
        <f>VLOOKUP(B3349,'大货清单（不定期按GOMS更新）'!A:K,11,FALSE)</f>
        <v>9.1</v>
      </c>
      <c r="K3349" s="27" t="str">
        <f>VLOOKUP(B3349,'大货清单（不定期按GOMS更新）'!A:N,12,FALSE)</f>
        <v>674</v>
      </c>
      <c r="L3349" s="27" t="str">
        <f>VLOOKUP(B3349,'大货清单（不定期按GOMS更新）'!A:M,13,FALSE)</f>
        <v>332</v>
      </c>
      <c r="M3349" s="27" t="str">
        <f>VLOOKUP(B3349,'大货清单（不定期按GOMS更新）'!A:N,14,FALSE)</f>
        <v>308</v>
      </c>
      <c r="N3349" s="53" t="s">
        <v>4319</v>
      </c>
      <c r="O3349" s="27">
        <f>IFERROR(VLOOKUP(N3349,'散件迭代（不定期更新）'!C:J,8,FALSE),0)</f>
        <v>0</v>
      </c>
      <c r="P3349" s="27" t="str">
        <f>IFERROR(VLOOKUP(N3349,'散件（更新）'!B:H,3,FALSE),0)</f>
        <v>/</v>
      </c>
      <c r="Q3349" s="27" t="str">
        <f>VLOOKUP(N3349,'散件（更新）'!B:H,2,FALSE)</f>
        <v>114-23310801</v>
      </c>
      <c r="R3349" s="27" t="str">
        <f>VLOOKUP(N3349,'散件（更新）'!B:H,7,FALSE)</f>
        <v>PCBA</v>
      </c>
      <c r="S3349" s="27" t="str">
        <f>VLOOKUP(N3349,'散件（更新）'!B:E,4,FALSE)</f>
        <v>https://tineco-yxzt.oss-accelerate.aliyuncs.com/20240222/zhukongbanPCBA_1708567134632.jpeg</v>
      </c>
      <c r="T3349" s="27" t="s">
        <v>8759</v>
      </c>
      <c r="U3349" s="28" t="str">
        <f>VLOOKUP(N3349,'散件（更新）'!B:G,6,FALSE)</f>
        <v>机身主控板组件（普通款）</v>
      </c>
      <c r="V3349" s="28">
        <f>VLOOKUP(N3349,'散件（更新）'!B:I,8,FALSE)</f>
        <v>6974950106638</v>
      </c>
    </row>
    <row r="3350" spans="1:22">
      <c r="A3350" s="57">
        <v>46169</v>
      </c>
      <c r="B3350" s="53" t="s">
        <v>4035</v>
      </c>
      <c r="C3350" s="27" t="str">
        <f>VLOOKUP(B3350,'大货清单（不定期按GOMS更新）'!A:H,8,0)</f>
        <v>109-23310901</v>
      </c>
      <c r="D3350" s="27" t="str">
        <f>VLOOKUP(B3350,'大货清单（不定期按GOMS更新）'!A:C,3,0)</f>
        <v>CL2331I-01</v>
      </c>
      <c r="E3350" s="27" t="str">
        <f>VLOOKUP(B3350,'大货清单（不定期按GOMS更新）'!A:H,4,0)</f>
        <v>FR,DE,NL,PL,SE,BE,ES,IT</v>
      </c>
      <c r="F3350" s="27" t="str">
        <f>VLOOKUP(B3350,'大货清单（不定期按GOMS更新）'!A:H,2,0)</f>
        <v>Floor One S6</v>
      </c>
      <c r="G3350" s="28">
        <f>VLOOKUP(B3350,'大货清单（不定期按GOMS更新）'!A:I,9,FALSE)</f>
        <v>6974950102425</v>
      </c>
      <c r="H3350" s="27" t="str">
        <f>VLOOKUP(B3350,'大货清单（不定期按GOMS更新）'!A:H,7,0)</f>
        <v>Black</v>
      </c>
      <c r="I3350" s="27" t="str">
        <f>VLOOKUP(B3350,'大货清单（不定期按GOMS更新）'!A:F,6,FALSE)</f>
        <v>ACTIVE</v>
      </c>
      <c r="J3350" s="27" t="str">
        <f>VLOOKUP(B3350,'大货清单（不定期按GOMS更新）'!A:K,11,FALSE)</f>
        <v>9.1</v>
      </c>
      <c r="K3350" s="27" t="str">
        <f>VLOOKUP(B3350,'大货清单（不定期按GOMS更新）'!A:N,12,FALSE)</f>
        <v>674</v>
      </c>
      <c r="L3350" s="27" t="str">
        <f>VLOOKUP(B3350,'大货清单（不定期按GOMS更新）'!A:M,13,FALSE)</f>
        <v>332</v>
      </c>
      <c r="M3350" s="27" t="str">
        <f>VLOOKUP(B3350,'大货清单（不定期按GOMS更新）'!A:N,14,FALSE)</f>
        <v>308</v>
      </c>
      <c r="N3350" s="53" t="s">
        <v>3796</v>
      </c>
      <c r="O3350" s="27">
        <f>IFERROR(VLOOKUP(N3350,'散件迭代（不定期更新）'!C:J,8,FALSE),0)</f>
        <v>0</v>
      </c>
      <c r="P3350" s="27" t="str">
        <f>IFERROR(VLOOKUP(N3350,'散件（更新）'!B:H,3,FALSE),0)</f>
        <v>/</v>
      </c>
      <c r="Q3350" s="27" t="str">
        <f>VLOOKUP(N3350,'散件（更新）'!B:H,2,FALSE)</f>
        <v>114-22200104</v>
      </c>
      <c r="R3350" s="27" t="str">
        <f>VLOOKUP(N3350,'散件（更新）'!B:H,7,FALSE)</f>
        <v>Scraper</v>
      </c>
      <c r="S3350" s="27" t="str">
        <f>VLOOKUP(N3350,'散件（更新）'!B:E,4,FALSE)</f>
        <v>https://tineco-yxzt.oss-accelerate.aliyuncs.com/20231219/9FWRR250000_1702948034118.png</v>
      </c>
      <c r="T3350" s="27" t="s">
        <v>8759</v>
      </c>
      <c r="U3350" s="28" t="str">
        <f>VLOOKUP(N3350,'散件（更新）'!B:G,6,FALSE)</f>
        <v>刮条组件</v>
      </c>
      <c r="V3350" s="28">
        <f>VLOOKUP(N3350,'散件（更新）'!B:I,8,FALSE)</f>
        <v>6974950103897</v>
      </c>
    </row>
    <row r="3351" spans="1:22">
      <c r="A3351" s="57">
        <v>46169</v>
      </c>
      <c r="B3351" s="53" t="s">
        <v>4035</v>
      </c>
      <c r="C3351" s="27" t="str">
        <f>VLOOKUP(B3351,'大货清单（不定期按GOMS更新）'!A:H,8,0)</f>
        <v>109-23310901</v>
      </c>
      <c r="D3351" s="27" t="str">
        <f>VLOOKUP(B3351,'大货清单（不定期按GOMS更新）'!A:C,3,0)</f>
        <v>CL2331I-01</v>
      </c>
      <c r="E3351" s="27" t="str">
        <f>VLOOKUP(B3351,'大货清单（不定期按GOMS更新）'!A:H,4,0)</f>
        <v>FR,DE,NL,PL,SE,BE,ES,IT</v>
      </c>
      <c r="F3351" s="27" t="str">
        <f>VLOOKUP(B3351,'大货清单（不定期按GOMS更新）'!A:H,2,0)</f>
        <v>Floor One S6</v>
      </c>
      <c r="G3351" s="28">
        <f>VLOOKUP(B3351,'大货清单（不定期按GOMS更新）'!A:I,9,FALSE)</f>
        <v>6974950102425</v>
      </c>
      <c r="H3351" s="27" t="str">
        <f>VLOOKUP(B3351,'大货清单（不定期按GOMS更新）'!A:H,7,0)</f>
        <v>Black</v>
      </c>
      <c r="I3351" s="27" t="str">
        <f>VLOOKUP(B3351,'大货清单（不定期按GOMS更新）'!A:F,6,FALSE)</f>
        <v>ACTIVE</v>
      </c>
      <c r="J3351" s="27" t="str">
        <f>VLOOKUP(B3351,'大货清单（不定期按GOMS更新）'!A:K,11,FALSE)</f>
        <v>9.1</v>
      </c>
      <c r="K3351" s="27" t="str">
        <f>VLOOKUP(B3351,'大货清单（不定期按GOMS更新）'!A:N,12,FALSE)</f>
        <v>674</v>
      </c>
      <c r="L3351" s="27" t="str">
        <f>VLOOKUP(B3351,'大货清单（不定期按GOMS更新）'!A:M,13,FALSE)</f>
        <v>332</v>
      </c>
      <c r="M3351" s="27" t="str">
        <f>VLOOKUP(B3351,'大货清单（不定期按GOMS更新）'!A:N,14,FALSE)</f>
        <v>308</v>
      </c>
      <c r="N3351" s="53" t="s">
        <v>770</v>
      </c>
      <c r="O3351" s="27">
        <f>IFERROR(VLOOKUP(N3351,'散件迭代（不定期更新）'!C:J,8,FALSE),0)</f>
        <v>0</v>
      </c>
      <c r="P3351" s="27" t="str">
        <f>IFERROR(VLOOKUP(N3351,'散件（更新）'!B:H,3,FALSE),0)</f>
        <v>206-2019-0114</v>
      </c>
      <c r="Q3351" s="27" t="str">
        <f>VLOOKUP(N3351,'散件（更新）'!B:H,2,FALSE)</f>
        <v>114-20190114</v>
      </c>
      <c r="R3351" s="27" t="str">
        <f>VLOOKUP(N3351,'散件（更新）'!B:H,7,FALSE)</f>
        <v>Sensor</v>
      </c>
      <c r="S3351" s="27" t="str">
        <f>VLOOKUP(N3351,'散件（更新）'!B:E,4,FALSE)</f>
        <v>https://tineco-yxzt.oss-accelerate.aliyuncs.com/20240701/2019guangdian_1719817775917.png</v>
      </c>
      <c r="T3351" s="27" t="s">
        <v>8759</v>
      </c>
      <c r="U3351" s="28" t="str">
        <f>VLOOKUP(N3351,'散件（更新）'!B:G,6,FALSE)</f>
        <v>光电液位传感器</v>
      </c>
      <c r="V3351" s="28" t="str">
        <f>VLOOKUP(N3351,'散件（更新）'!B:I,8,FALSE)</f>
        <v>6972200197023</v>
      </c>
    </row>
    <row r="3352" spans="1:22">
      <c r="A3352" s="57">
        <v>46169</v>
      </c>
      <c r="B3352" s="53" t="s">
        <v>4035</v>
      </c>
      <c r="C3352" s="27" t="str">
        <f>VLOOKUP(B3352,'大货清单（不定期按GOMS更新）'!A:H,8,0)</f>
        <v>109-23310901</v>
      </c>
      <c r="D3352" s="27" t="str">
        <f>VLOOKUP(B3352,'大货清单（不定期按GOMS更新）'!A:C,3,0)</f>
        <v>CL2331I-01</v>
      </c>
      <c r="E3352" s="27" t="str">
        <f>VLOOKUP(B3352,'大货清单（不定期按GOMS更新）'!A:H,4,0)</f>
        <v>FR,DE,NL,PL,SE,BE,ES,IT</v>
      </c>
      <c r="F3352" s="27" t="str">
        <f>VLOOKUP(B3352,'大货清单（不定期按GOMS更新）'!A:H,2,0)</f>
        <v>Floor One S6</v>
      </c>
      <c r="G3352" s="28">
        <f>VLOOKUP(B3352,'大货清单（不定期按GOMS更新）'!A:I,9,FALSE)</f>
        <v>6974950102425</v>
      </c>
      <c r="H3352" s="27" t="str">
        <f>VLOOKUP(B3352,'大货清单（不定期按GOMS更新）'!A:H,7,0)</f>
        <v>Black</v>
      </c>
      <c r="I3352" s="27" t="str">
        <f>VLOOKUP(B3352,'大货清单（不定期按GOMS更新）'!A:F,6,FALSE)</f>
        <v>ACTIVE</v>
      </c>
      <c r="J3352" s="27" t="str">
        <f>VLOOKUP(B3352,'大货清单（不定期按GOMS更新）'!A:K,11,FALSE)</f>
        <v>9.1</v>
      </c>
      <c r="K3352" s="27" t="str">
        <f>VLOOKUP(B3352,'大货清单（不定期按GOMS更新）'!A:N,12,FALSE)</f>
        <v>674</v>
      </c>
      <c r="L3352" s="27" t="str">
        <f>VLOOKUP(B3352,'大货清单（不定期按GOMS更新）'!A:M,13,FALSE)</f>
        <v>332</v>
      </c>
      <c r="M3352" s="27" t="str">
        <f>VLOOKUP(B3352,'大货清单（不定期按GOMS更新）'!A:N,14,FALSE)</f>
        <v>308</v>
      </c>
      <c r="N3352" s="53" t="s">
        <v>2327</v>
      </c>
      <c r="O3352" s="27">
        <f>IFERROR(VLOOKUP(N3352,'散件迭代（不定期更新）'!C:J,8,FALSE),0)</f>
        <v>0</v>
      </c>
      <c r="P3352" s="27" t="str">
        <f>IFERROR(VLOOKUP(N3352,'散件（更新）'!B:H,3,FALSE),0)</f>
        <v>206-2019-0129</v>
      </c>
      <c r="Q3352" s="27" t="str">
        <f>VLOOKUP(N3352,'散件（更新）'!B:H,2,FALSE)</f>
        <v>114-20190129</v>
      </c>
      <c r="R3352" s="27" t="str">
        <f>VLOOKUP(N3352,'散件（更新）'!B:H,7,FALSE)</f>
        <v>Sensor</v>
      </c>
      <c r="S3352" s="27" t="str">
        <f>VLOOKUP(N3352,'散件（更新）'!B:E,4,FALSE)</f>
        <v>https://tineco-yxzt.oss-accelerate.aliyuncs.com/20231219/9FWRS100100_1702948034188.png</v>
      </c>
      <c r="T3352" s="27" t="s">
        <v>8759</v>
      </c>
      <c r="U3352" s="28" t="str">
        <f>VLOOKUP(N3352,'散件（更新）'!B:G,6,FALSE)</f>
        <v>脏污传感器组件</v>
      </c>
      <c r="V3352" s="28">
        <f>VLOOKUP(N3352,'散件（更新）'!B:I,8,FALSE)</f>
        <v>6974950101411</v>
      </c>
    </row>
    <row r="3353" spans="1:22">
      <c r="A3353" s="57">
        <v>46169</v>
      </c>
      <c r="B3353" s="53" t="s">
        <v>4035</v>
      </c>
      <c r="C3353" s="27" t="str">
        <f>VLOOKUP(B3353,'大货清单（不定期按GOMS更新）'!A:H,8,0)</f>
        <v>109-23310901</v>
      </c>
      <c r="D3353" s="27" t="str">
        <f>VLOOKUP(B3353,'大货清单（不定期按GOMS更新）'!A:C,3,0)</f>
        <v>CL2331I-01</v>
      </c>
      <c r="E3353" s="27" t="str">
        <f>VLOOKUP(B3353,'大货清单（不定期按GOMS更新）'!A:H,4,0)</f>
        <v>FR,DE,NL,PL,SE,BE,ES,IT</v>
      </c>
      <c r="F3353" s="27" t="str">
        <f>VLOOKUP(B3353,'大货清单（不定期按GOMS更新）'!A:H,2,0)</f>
        <v>Floor One S6</v>
      </c>
      <c r="G3353" s="28">
        <f>VLOOKUP(B3353,'大货清单（不定期按GOMS更新）'!A:I,9,FALSE)</f>
        <v>6974950102425</v>
      </c>
      <c r="H3353" s="27" t="str">
        <f>VLOOKUP(B3353,'大货清单（不定期按GOMS更新）'!A:H,7,0)</f>
        <v>Black</v>
      </c>
      <c r="I3353" s="27" t="str">
        <f>VLOOKUP(B3353,'大货清单（不定期按GOMS更新）'!A:F,6,FALSE)</f>
        <v>ACTIVE</v>
      </c>
      <c r="J3353" s="27" t="str">
        <f>VLOOKUP(B3353,'大货清单（不定期按GOMS更新）'!A:K,11,FALSE)</f>
        <v>9.1</v>
      </c>
      <c r="K3353" s="27" t="str">
        <f>VLOOKUP(B3353,'大货清单（不定期按GOMS更新）'!A:N,12,FALSE)</f>
        <v>674</v>
      </c>
      <c r="L3353" s="27" t="str">
        <f>VLOOKUP(B3353,'大货清单（不定期按GOMS更新）'!A:M,13,FALSE)</f>
        <v>332</v>
      </c>
      <c r="M3353" s="27" t="str">
        <f>VLOOKUP(B3353,'大货清单（不定期按GOMS更新）'!A:N,14,FALSE)</f>
        <v>308</v>
      </c>
      <c r="N3353" s="53" t="s">
        <v>4447</v>
      </c>
      <c r="O3353" s="27">
        <f>IFERROR(VLOOKUP(N3353,'散件迭代（不定期更新）'!C:J,8,FALSE),0)</f>
        <v>0</v>
      </c>
      <c r="P3353" s="27" t="str">
        <f>IFERROR(VLOOKUP(N3353,'散件（更新）'!B:H,3,FALSE),0)</f>
        <v>/</v>
      </c>
      <c r="Q3353" s="27" t="str">
        <f>VLOOKUP(N3353,'散件（更新）'!B:H,2,FALSE)</f>
        <v>114-23310805</v>
      </c>
      <c r="R3353" s="27" t="str">
        <f>VLOOKUP(N3353,'散件（更新）'!B:H,7,FALSE)</f>
        <v>Pump</v>
      </c>
      <c r="S3353" s="27" t="str">
        <f>VLOOKUP(N3353,'散件（更新）'!B:E,4,FALSE)</f>
        <v>https://tineco-yxzt.oss-accelerate.aliyuncs.com/20240206/yidairudongbeng_1707205005044.jpeg</v>
      </c>
      <c r="T3353" s="27" t="s">
        <v>8759</v>
      </c>
      <c r="U3353" s="28" t="str">
        <f>VLOOKUP(N3353,'散件（更新）'!B:G,6,FALSE)</f>
        <v>蠕动泵组件</v>
      </c>
      <c r="V3353" s="28">
        <f>VLOOKUP(N3353,'散件（更新）'!B:I,8,FALSE)</f>
        <v>6974950106621</v>
      </c>
    </row>
    <row r="3354" spans="1:22">
      <c r="A3354" s="57">
        <v>46169</v>
      </c>
      <c r="B3354" s="53" t="s">
        <v>4035</v>
      </c>
      <c r="C3354" s="27" t="str">
        <f>VLOOKUP(B3354,'大货清单（不定期按GOMS更新）'!A:H,8,0)</f>
        <v>109-23310901</v>
      </c>
      <c r="D3354" s="27" t="str">
        <f>VLOOKUP(B3354,'大货清单（不定期按GOMS更新）'!A:C,3,0)</f>
        <v>CL2331I-01</v>
      </c>
      <c r="E3354" s="27" t="str">
        <f>VLOOKUP(B3354,'大货清单（不定期按GOMS更新）'!A:H,4,0)</f>
        <v>FR,DE,NL,PL,SE,BE,ES,IT</v>
      </c>
      <c r="F3354" s="27" t="str">
        <f>VLOOKUP(B3354,'大货清单（不定期按GOMS更新）'!A:H,2,0)</f>
        <v>Floor One S6</v>
      </c>
      <c r="G3354" s="28">
        <f>VLOOKUP(B3354,'大货清单（不定期按GOMS更新）'!A:I,9,FALSE)</f>
        <v>6974950102425</v>
      </c>
      <c r="H3354" s="27" t="str">
        <f>VLOOKUP(B3354,'大货清单（不定期按GOMS更新）'!A:H,7,0)</f>
        <v>Black</v>
      </c>
      <c r="I3354" s="27" t="str">
        <f>VLOOKUP(B3354,'大货清单（不定期按GOMS更新）'!A:F,6,FALSE)</f>
        <v>ACTIVE</v>
      </c>
      <c r="J3354" s="27" t="str">
        <f>VLOOKUP(B3354,'大货清单（不定期按GOMS更新）'!A:K,11,FALSE)</f>
        <v>9.1</v>
      </c>
      <c r="K3354" s="27" t="str">
        <f>VLOOKUP(B3354,'大货清单（不定期按GOMS更新）'!A:N,12,FALSE)</f>
        <v>674</v>
      </c>
      <c r="L3354" s="27" t="str">
        <f>VLOOKUP(B3354,'大货清单（不定期按GOMS更新）'!A:M,13,FALSE)</f>
        <v>332</v>
      </c>
      <c r="M3354" s="27" t="str">
        <f>VLOOKUP(B3354,'大货清单（不定期按GOMS更新）'!A:N,14,FALSE)</f>
        <v>308</v>
      </c>
      <c r="N3354" s="53" t="s">
        <v>1043</v>
      </c>
      <c r="O3354" s="27" t="str">
        <f>IFERROR(VLOOKUP(N3354,'散件迭代（不定期更新）'!C:J,8,FALSE),0)</f>
        <v>A22</v>
      </c>
      <c r="P3354" s="27" t="str">
        <f>IFERROR(VLOOKUP(N3354,'散件（更新）'!B:H,3,FALSE),0)</f>
        <v>206-1879-0109</v>
      </c>
      <c r="Q3354" s="27" t="str">
        <f>VLOOKUP(N3354,'散件（更新）'!B:H,2,FALSE)</f>
        <v>114-18790109</v>
      </c>
      <c r="R3354" s="27" t="str">
        <f>VLOOKUP(N3354,'散件（更新）'!B:H,7,FALSE)</f>
        <v>3-In-1 Cleaning Tool</v>
      </c>
      <c r="S3354" s="27" t="str">
        <f>VLOOKUP(N3354,'散件（更新）'!B:E,4,FALSE)</f>
        <v>https://tineco-yxzt.oss-accelerate.aliyuncs.com/product/114-18790109.png</v>
      </c>
      <c r="T3354" s="27" t="s">
        <v>8759</v>
      </c>
      <c r="U3354" s="28" t="str">
        <f>VLOOKUP(N3354,'散件（更新）'!B:G,6,FALSE)</f>
        <v>AB1888清洁刷组件</v>
      </c>
      <c r="V3354" s="28" t="str">
        <f>VLOOKUP(N3354,'散件（更新）'!B:I,8,FALSE)</f>
        <v>6972200191809</v>
      </c>
    </row>
    <row r="3355" spans="1:22">
      <c r="A3355" s="57">
        <v>46169</v>
      </c>
      <c r="B3355" s="53" t="s">
        <v>4035</v>
      </c>
      <c r="C3355" s="27" t="str">
        <f>VLOOKUP(B3355,'大货清单（不定期按GOMS更新）'!A:H,8,0)</f>
        <v>109-23310901</v>
      </c>
      <c r="D3355" s="27" t="str">
        <f>VLOOKUP(B3355,'大货清单（不定期按GOMS更新）'!A:C,3,0)</f>
        <v>CL2331I-01</v>
      </c>
      <c r="E3355" s="27" t="str">
        <f>VLOOKUP(B3355,'大货清单（不定期按GOMS更新）'!A:H,4,0)</f>
        <v>FR,DE,NL,PL,SE,BE,ES,IT</v>
      </c>
      <c r="F3355" s="27" t="str">
        <f>VLOOKUP(B3355,'大货清单（不定期按GOMS更新）'!A:H,2,0)</f>
        <v>Floor One S6</v>
      </c>
      <c r="G3355" s="28">
        <f>VLOOKUP(B3355,'大货清单（不定期按GOMS更新）'!A:I,9,FALSE)</f>
        <v>6974950102425</v>
      </c>
      <c r="H3355" s="27" t="str">
        <f>VLOOKUP(B3355,'大货清单（不定期按GOMS更新）'!A:H,7,0)</f>
        <v>Black</v>
      </c>
      <c r="I3355" s="27" t="str">
        <f>VLOOKUP(B3355,'大货清单（不定期按GOMS更新）'!A:F,6,FALSE)</f>
        <v>ACTIVE</v>
      </c>
      <c r="J3355" s="27" t="str">
        <f>VLOOKUP(B3355,'大货清单（不定期按GOMS更新）'!A:K,11,FALSE)</f>
        <v>9.1</v>
      </c>
      <c r="K3355" s="27" t="str">
        <f>VLOOKUP(B3355,'大货清单（不定期按GOMS更新）'!A:N,12,FALSE)</f>
        <v>674</v>
      </c>
      <c r="L3355" s="27" t="str">
        <f>VLOOKUP(B3355,'大货清单（不定期按GOMS更新）'!A:M,13,FALSE)</f>
        <v>332</v>
      </c>
      <c r="M3355" s="27" t="str">
        <f>VLOOKUP(B3355,'大货清单（不定期按GOMS更新）'!A:N,14,FALSE)</f>
        <v>308</v>
      </c>
      <c r="N3355" s="53" t="s">
        <v>4184</v>
      </c>
      <c r="O3355" s="27">
        <f>IFERROR(VLOOKUP(N3355,'散件迭代（不定期更新）'!C:J,8,FALSE),0)</f>
        <v>0</v>
      </c>
      <c r="P3355" s="27" t="str">
        <f>IFERROR(VLOOKUP(N3355,'散件（更新）'!B:H,3,FALSE),0)</f>
        <v>/</v>
      </c>
      <c r="Q3355" s="27" t="str">
        <f>VLOOKUP(N3355,'散件（更新）'!B:H,2,FALSE)</f>
        <v>114-23710106</v>
      </c>
      <c r="R3355" s="27" t="str">
        <f>VLOOKUP(N3355,'散件（更新）'!B:H,7,FALSE)</f>
        <v>Handle</v>
      </c>
      <c r="S3355" s="27">
        <f>VLOOKUP(N3355,'散件（更新）'!B:E,4,FALSE)</f>
        <v>0</v>
      </c>
      <c r="T3355" s="27" t="s">
        <v>8759</v>
      </c>
      <c r="U3355" s="28" t="str">
        <f>VLOOKUP(N3355,'散件（更新）'!B:G,6,FALSE)</f>
        <v>手柄组件</v>
      </c>
      <c r="V3355" s="28">
        <f>VLOOKUP(N3355,'散件（更新）'!B:I,8,FALSE)</f>
        <v>6974950105952</v>
      </c>
    </row>
    <row r="3356" spans="1:22">
      <c r="A3356" s="57">
        <v>46169</v>
      </c>
      <c r="B3356" s="53" t="s">
        <v>4035</v>
      </c>
      <c r="C3356" s="27" t="str">
        <f>VLOOKUP(B3356,'大货清单（不定期按GOMS更新）'!A:H,8,0)</f>
        <v>109-23310901</v>
      </c>
      <c r="D3356" s="27" t="str">
        <f>VLOOKUP(B3356,'大货清单（不定期按GOMS更新）'!A:C,3,0)</f>
        <v>CL2331I-01</v>
      </c>
      <c r="E3356" s="27" t="str">
        <f>VLOOKUP(B3356,'大货清单（不定期按GOMS更新）'!A:H,4,0)</f>
        <v>FR,DE,NL,PL,SE,BE,ES,IT</v>
      </c>
      <c r="F3356" s="27" t="str">
        <f>VLOOKUP(B3356,'大货清单（不定期按GOMS更新）'!A:H,2,0)</f>
        <v>Floor One S6</v>
      </c>
      <c r="G3356" s="28">
        <f>VLOOKUP(B3356,'大货清单（不定期按GOMS更新）'!A:I,9,FALSE)</f>
        <v>6974950102425</v>
      </c>
      <c r="H3356" s="27" t="str">
        <f>VLOOKUP(B3356,'大货清单（不定期按GOMS更新）'!A:H,7,0)</f>
        <v>Black</v>
      </c>
      <c r="I3356" s="27" t="str">
        <f>VLOOKUP(B3356,'大货清单（不定期按GOMS更新）'!A:F,6,FALSE)</f>
        <v>ACTIVE</v>
      </c>
      <c r="J3356" s="27" t="str">
        <f>VLOOKUP(B3356,'大货清单（不定期按GOMS更新）'!A:K,11,FALSE)</f>
        <v>9.1</v>
      </c>
      <c r="K3356" s="27" t="str">
        <f>VLOOKUP(B3356,'大货清单（不定期按GOMS更新）'!A:N,12,FALSE)</f>
        <v>674</v>
      </c>
      <c r="L3356" s="27" t="str">
        <f>VLOOKUP(B3356,'大货清单（不定期按GOMS更新）'!A:M,13,FALSE)</f>
        <v>332</v>
      </c>
      <c r="M3356" s="27" t="str">
        <f>VLOOKUP(B3356,'大货清单（不定期按GOMS更新）'!A:N,14,FALSE)</f>
        <v>308</v>
      </c>
      <c r="N3356" s="53" t="s">
        <v>1108</v>
      </c>
      <c r="O3356" s="27">
        <f>IFERROR(VLOOKUP(N3356,'散件迭代（不定期更新）'!C:J,8,FALSE),0)</f>
        <v>0</v>
      </c>
      <c r="P3356" s="27" t="str">
        <f>IFERROR(VLOOKUP(N3356,'散件（更新）'!B:H,3,FALSE),0)</f>
        <v>206-2019-0104</v>
      </c>
      <c r="Q3356" s="27" t="str">
        <f>VLOOKUP(N3356,'散件（更新）'!B:H,2,FALSE)</f>
        <v>114-20190104</v>
      </c>
      <c r="R3356" s="27" t="str">
        <f>VLOOKUP(N3356,'散件（更新）'!B:H,7,FALSE)</f>
        <v>Clean Water Tank</v>
      </c>
      <c r="S3356" s="27" t="str">
        <f>VLOOKUP(N3356,'散件（更新）'!B:E,4,FALSE)</f>
        <v>https://tineco-yxzt.oss-accelerate.aliyuncs.com/20231227/9FWWC100000_1703640266234.png</v>
      </c>
      <c r="T3356" s="27" t="s">
        <v>8759</v>
      </c>
      <c r="U3356" s="28" t="str">
        <f>VLOOKUP(N3356,'散件（更新）'!B:G,6,FALSE)</f>
        <v>溶液桶组件</v>
      </c>
      <c r="V3356" s="28" t="str">
        <f>VLOOKUP(N3356,'散件（更新）'!B:I,8,FALSE)</f>
        <v>6972200196460</v>
      </c>
    </row>
    <row r="3357" spans="1:22">
      <c r="A3357" s="57">
        <v>46169</v>
      </c>
      <c r="B3357" s="53" t="s">
        <v>4035</v>
      </c>
      <c r="C3357" s="27" t="str">
        <f>VLOOKUP(B3357,'大货清单（不定期按GOMS更新）'!A:H,8,0)</f>
        <v>109-23310901</v>
      </c>
      <c r="D3357" s="27" t="str">
        <f>VLOOKUP(B3357,'大货清单（不定期按GOMS更新）'!A:C,3,0)</f>
        <v>CL2331I-01</v>
      </c>
      <c r="E3357" s="27" t="str">
        <f>VLOOKUP(B3357,'大货清单（不定期按GOMS更新）'!A:H,4,0)</f>
        <v>FR,DE,NL,PL,SE,BE,ES,IT</v>
      </c>
      <c r="F3357" s="27" t="str">
        <f>VLOOKUP(B3357,'大货清单（不定期按GOMS更新）'!A:H,2,0)</f>
        <v>Floor One S6</v>
      </c>
      <c r="G3357" s="28">
        <f>VLOOKUP(B3357,'大货清单（不定期按GOMS更新）'!A:I,9,FALSE)</f>
        <v>6974950102425</v>
      </c>
      <c r="H3357" s="27" t="str">
        <f>VLOOKUP(B3357,'大货清单（不定期按GOMS更新）'!A:H,7,0)</f>
        <v>Black</v>
      </c>
      <c r="I3357" s="27" t="str">
        <f>VLOOKUP(B3357,'大货清单（不定期按GOMS更新）'!A:F,6,FALSE)</f>
        <v>ACTIVE</v>
      </c>
      <c r="J3357" s="27" t="str">
        <f>VLOOKUP(B3357,'大货清单（不定期按GOMS更新）'!A:K,11,FALSE)</f>
        <v>9.1</v>
      </c>
      <c r="K3357" s="27" t="str">
        <f>VLOOKUP(B3357,'大货清单（不定期按GOMS更新）'!A:N,12,FALSE)</f>
        <v>674</v>
      </c>
      <c r="L3357" s="27" t="str">
        <f>VLOOKUP(B3357,'大货清单（不定期按GOMS更新）'!A:M,13,FALSE)</f>
        <v>332</v>
      </c>
      <c r="M3357" s="27" t="str">
        <f>VLOOKUP(B3357,'大货清单（不定期按GOMS更新）'!A:N,14,FALSE)</f>
        <v>308</v>
      </c>
      <c r="N3357" s="53" t="s">
        <v>4430</v>
      </c>
      <c r="O3357" s="27" t="str">
        <f>IFERROR(VLOOKUP(N3357,'散件迭代（不定期更新）'!C:J,8,FALSE),0)</f>
        <v>A53</v>
      </c>
      <c r="P3357" s="27" t="str">
        <f>IFERROR(VLOOKUP(N3357,'散件（更新）'!B:H,3,FALSE),0)</f>
        <v>/</v>
      </c>
      <c r="Q3357" s="27" t="str">
        <f>VLOOKUP(N3357,'散件（更新）'!B:H,2,FALSE)</f>
        <v>114-23710105</v>
      </c>
      <c r="R3357" s="27" t="str">
        <f>VLOOKUP(N3357,'散件（更新）'!B:H,7,FALSE)</f>
        <v>Dirt Water Tank</v>
      </c>
      <c r="S3357" s="27" t="str">
        <f>VLOOKUP(N3357,'散件（更新）'!B:E,4,FALSE)</f>
        <v>https://tineco-yxzt.oss-accelerate.aliyuncs.com/20250122/232323223_1737534287756.jpg</v>
      </c>
      <c r="T3357" s="27" t="s">
        <v>8759</v>
      </c>
      <c r="U3357" s="28" t="str">
        <f>VLOOKUP(N3357,'散件（更新）'!B:G,6,FALSE)</f>
        <v>回收桶组件</v>
      </c>
      <c r="V3357" s="28">
        <f>VLOOKUP(N3357,'散件（更新）'!B:I,8,FALSE)</f>
        <v>6974950105938</v>
      </c>
    </row>
    <row r="3358" spans="1:22">
      <c r="A3358" s="57">
        <v>46169</v>
      </c>
      <c r="B3358" s="50" t="s">
        <v>13686</v>
      </c>
      <c r="C3358" s="27" t="str">
        <f>VLOOKUP(B3358,'大货清单（不定期按GOMS更新）'!A:H,8,0)</f>
        <v>107-24460102</v>
      </c>
      <c r="D3358" s="27" t="str">
        <f>VLOOKUP(B3358,'大货清单（不定期按GOMS更新）'!A:C,3,0)</f>
        <v>ZB2446A-02</v>
      </c>
      <c r="E3358" s="27">
        <f>VLOOKUP(B3358,'大货清单（不定期按GOMS更新）'!A:H,4,0)</f>
        <v>0</v>
      </c>
      <c r="F3358" s="27" t="str">
        <f>VLOOKUP(B3358,'大货清单（不定期按GOMS更新）'!A:H,2,0)</f>
        <v>A25 PLUS</v>
      </c>
      <c r="G3358" s="28">
        <f>VLOOKUP(B3358,'大货清单（不定期按GOMS更新）'!A:I,9,FALSE)</f>
        <v>6932485013975</v>
      </c>
      <c r="H3358" s="27" t="str">
        <f>VLOOKUP(B3358,'大货清单（不定期按GOMS更新）'!A:H,7,0)</f>
        <v>White</v>
      </c>
      <c r="I3358" s="27" t="str">
        <f>VLOOKUP(B3358,'大货清单（不定期按GOMS更新）'!A:F,6,FALSE)</f>
        <v>ACTIVE</v>
      </c>
      <c r="J3358" s="27" t="str">
        <f>VLOOKUP(B3358,'大货清单（不定期按GOMS更新）'!A:K,11,FALSE)</f>
        <v>5.5</v>
      </c>
      <c r="K3358" s="27" t="str">
        <f>VLOOKUP(B3358,'大货清单（不定期按GOMS更新）'!A:N,12,FALSE)</f>
        <v>676</v>
      </c>
      <c r="L3358" s="27" t="str">
        <f>VLOOKUP(B3358,'大货清单（不定期按GOMS更新）'!A:M,13,FALSE)</f>
        <v>165</v>
      </c>
      <c r="M3358" s="27" t="str">
        <f>VLOOKUP(B3358,'大货清单（不定期按GOMS更新）'!A:N,14,FALSE)</f>
        <v>298</v>
      </c>
      <c r="N3358" s="50" t="s">
        <v>8014</v>
      </c>
      <c r="O3358" s="27">
        <f>IFERROR(VLOOKUP(N3358,'散件迭代（不定期更新）'!C:J,8,FALSE),0)</f>
        <v>0</v>
      </c>
      <c r="P3358" s="27" t="str">
        <f>IFERROR(VLOOKUP(N3358,'散件（更新）'!B:H,3,FALSE),0)</f>
        <v/>
      </c>
      <c r="Q3358" s="27" t="str">
        <f>VLOOKUP(N3358,'散件（更新）'!B:H,2,FALSE)</f>
        <v>114-24460005</v>
      </c>
      <c r="R3358" s="27" t="str">
        <f>VLOOKUP(N3358,'散件（更新）'!B:H,7,FALSE)</f>
        <v>Tube Assembly</v>
      </c>
      <c r="S3358" s="27" t="str">
        <f>VLOOKUP(N3358,'散件（更新）'!B:E,4,FALSE)</f>
        <v>https://tineco-yxzt.oss-accelerate.aliyuncs.com/20250211/tube_1739240087938.png</v>
      </c>
      <c r="T3358" s="27" t="s">
        <v>8759</v>
      </c>
      <c r="U3358" s="28" t="str">
        <f>VLOOKUP(N3358,'散件（更新）'!B:G,6,FALSE)</f>
        <v>金属管组件</v>
      </c>
      <c r="V3358" s="28">
        <f>VLOOKUP(N3358,'散件（更新）'!B:I,8,FALSE)</f>
        <v>6932485004843</v>
      </c>
    </row>
    <row r="3359" spans="1:22">
      <c r="A3359" s="57">
        <v>46169</v>
      </c>
      <c r="B3359" s="51" t="s">
        <v>14094</v>
      </c>
      <c r="C3359" s="27" t="str">
        <f>VLOOKUP(B3359,'大货清单（不定期按GOMS更新）'!A:H,8,0)</f>
        <v>107-24460101</v>
      </c>
      <c r="D3359" s="27" t="str">
        <f>VLOOKUP(B3359,'大货清单（不定期按GOMS更新）'!A:C,3,0)</f>
        <v>ZB2446A-01</v>
      </c>
      <c r="E3359" s="27" t="str">
        <f>VLOOKUP(B3359,'大货清单（不定期按GOMS更新）'!A:H,4,0)</f>
        <v>IT,FR,DE,BE,NL,SE,PL,ES</v>
      </c>
      <c r="F3359" s="27" t="str">
        <f>VLOOKUP(B3359,'大货清单（不定期按GOMS更新）'!A:H,2,0)</f>
        <v>A25</v>
      </c>
      <c r="G3359" s="28">
        <f>VLOOKUP(B3359,'大货清单（不定期按GOMS更新）'!A:I,9,FALSE)</f>
        <v>6932485013968</v>
      </c>
      <c r="H3359" s="27" t="str">
        <f>VLOOKUP(B3359,'大货清单（不定期按GOMS更新）'!A:H,7,0)</f>
        <v>White</v>
      </c>
      <c r="I3359" s="27" t="str">
        <f>VLOOKUP(B3359,'大货清单（不定期按GOMS更新）'!A:F,6,FALSE)</f>
        <v>ACTIVE</v>
      </c>
      <c r="J3359" s="27">
        <f>VLOOKUP(B3359,'大货清单（不定期按GOMS更新）'!A:K,11,FALSE)</f>
        <v>5.14</v>
      </c>
      <c r="K3359" s="27">
        <f>VLOOKUP(B3359,'大货清单（不定期按GOMS更新）'!A:N,12,FALSE)</f>
        <v>676</v>
      </c>
      <c r="L3359" s="27">
        <f>VLOOKUP(B3359,'大货清单（不定期按GOMS更新）'!A:M,13,FALSE)</f>
        <v>165</v>
      </c>
      <c r="M3359" s="27">
        <f>VLOOKUP(B3359,'大货清单（不定期按GOMS更新）'!A:N,14,FALSE)</f>
        <v>298</v>
      </c>
      <c r="N3359" s="51" t="s">
        <v>8014</v>
      </c>
      <c r="O3359" s="27">
        <f>IFERROR(VLOOKUP(N3359,'散件迭代（不定期更新）'!C:J,8,FALSE),0)</f>
        <v>0</v>
      </c>
      <c r="P3359" s="27" t="str">
        <f>IFERROR(VLOOKUP(N3359,'散件（更新）'!B:H,3,FALSE),0)</f>
        <v/>
      </c>
      <c r="Q3359" s="27" t="str">
        <f>VLOOKUP(N3359,'散件（更新）'!B:H,2,FALSE)</f>
        <v>114-24460005</v>
      </c>
      <c r="R3359" s="27" t="str">
        <f>VLOOKUP(N3359,'散件（更新）'!B:H,7,FALSE)</f>
        <v>Tube Assembly</v>
      </c>
      <c r="S3359" s="27" t="str">
        <f>VLOOKUP(N3359,'散件（更新）'!B:E,4,FALSE)</f>
        <v>https://tineco-yxzt.oss-accelerate.aliyuncs.com/20250211/tube_1739240087938.png</v>
      </c>
      <c r="T3359" s="27" t="s">
        <v>8759</v>
      </c>
      <c r="U3359" s="28" t="str">
        <f>VLOOKUP(N3359,'散件（更新）'!B:G,6,FALSE)</f>
        <v>金属管组件</v>
      </c>
      <c r="V3359" s="28">
        <f>VLOOKUP(N3359,'散件（更新）'!B:I,8,FALSE)</f>
        <v>6932485004843</v>
      </c>
    </row>
    <row r="3360" spans="1:22">
      <c r="A3360" s="57">
        <v>46169</v>
      </c>
      <c r="B3360" s="53" t="s">
        <v>4035</v>
      </c>
      <c r="C3360" s="27" t="str">
        <f>VLOOKUP(B3360,'大货清单（不定期按GOMS更新）'!A:H,8,0)</f>
        <v>109-23310901</v>
      </c>
      <c r="D3360" s="27" t="str">
        <f>VLOOKUP(B3360,'大货清单（不定期按GOMS更新）'!A:C,3,0)</f>
        <v>CL2331I-01</v>
      </c>
      <c r="E3360" s="27" t="str">
        <f>VLOOKUP(B3360,'大货清单（不定期按GOMS更新）'!A:H,4,0)</f>
        <v>FR,DE,NL,PL,SE,BE,ES,IT</v>
      </c>
      <c r="F3360" s="27" t="str">
        <f>VLOOKUP(B3360,'大货清单（不定期按GOMS更新）'!A:H,2,0)</f>
        <v>Floor One S6</v>
      </c>
      <c r="G3360" s="28">
        <f>VLOOKUP(B3360,'大货清单（不定期按GOMS更新）'!A:I,9,FALSE)</f>
        <v>6974950102425</v>
      </c>
      <c r="H3360" s="27" t="str">
        <f>VLOOKUP(B3360,'大货清单（不定期按GOMS更新）'!A:H,7,0)</f>
        <v>Black</v>
      </c>
      <c r="I3360" s="27" t="str">
        <f>VLOOKUP(B3360,'大货清单（不定期按GOMS更新）'!A:F,6,FALSE)</f>
        <v>ACTIVE</v>
      </c>
      <c r="J3360" s="27" t="str">
        <f>VLOOKUP(B3360,'大货清单（不定期按GOMS更新）'!A:K,11,FALSE)</f>
        <v>9.1</v>
      </c>
      <c r="K3360" s="27" t="str">
        <f>VLOOKUP(B3360,'大货清单（不定期按GOMS更新）'!A:N,12,FALSE)</f>
        <v>674</v>
      </c>
      <c r="L3360" s="27" t="str">
        <f>VLOOKUP(B3360,'大货清单（不定期按GOMS更新）'!A:M,13,FALSE)</f>
        <v>332</v>
      </c>
      <c r="M3360" s="27" t="str">
        <f>VLOOKUP(B3360,'大货清单（不定期按GOMS更新）'!A:N,14,FALSE)</f>
        <v>308</v>
      </c>
      <c r="N3360" s="53" t="s">
        <v>1218</v>
      </c>
      <c r="O3360" s="27">
        <f>IFERROR(VLOOKUP(N3360,'散件迭代（不定期更新）'!C:J,8,FALSE),0)</f>
        <v>0</v>
      </c>
      <c r="P3360" s="27" t="str">
        <f>IFERROR(VLOOKUP(N3360,'散件（更新）'!B:H,3,FALSE),0)</f>
        <v>206-2029-0614</v>
      </c>
      <c r="Q3360" s="27" t="str">
        <f>VLOOKUP(N3360,'散件（更新）'!B:H,2,FALSE)</f>
        <v>114-20290614</v>
      </c>
      <c r="R3360" s="27" t="str">
        <f>VLOOKUP(N3360,'散件（更新）'!B:H,7,FALSE)</f>
        <v>Repair Wheel</v>
      </c>
      <c r="S3360" s="27" t="str">
        <f>VLOOKUP(N3360,'散件（更新）'!B:E,4,FALSE)</f>
        <v>https://tineco-yxzt.oss-accelerate.aliyuncs.com/20231219/9SWRW100000_1702948048100.png</v>
      </c>
      <c r="T3360" s="27" t="s">
        <v>8759</v>
      </c>
      <c r="U3360" s="28" t="str">
        <f>VLOOKUP(N3360,'散件（更新）'!B:G,6,FALSE)</f>
        <v>小轮包胶组件（2个小轮+2个轴）</v>
      </c>
      <c r="V3360" s="28" t="str">
        <f>VLOOKUP(N3360,'散件（更新）'!B:I,8,FALSE)</f>
        <v>6972200198358</v>
      </c>
    </row>
    <row r="3361" spans="1:22">
      <c r="A3361" s="57">
        <v>46169</v>
      </c>
      <c r="B3361" s="53" t="s">
        <v>4133</v>
      </c>
      <c r="C3361" s="27" t="str">
        <f>VLOOKUP(B3361,'大货清单（不定期按GOMS更新）'!A:H,8,0)</f>
        <v>109-23160701</v>
      </c>
      <c r="D3361" s="27" t="str">
        <f>VLOOKUP(B3361,'大货清单（不定期按GOMS更新）'!A:C,3,0)</f>
        <v>CL2316G-01</v>
      </c>
      <c r="E3361" s="27" t="str">
        <f>VLOOKUP(B3361,'大货清单（不定期按GOMS更新）'!A:H,4,0)</f>
        <v>FR,IT,DE,CL,KR,MN,ES,BE,NL,PL,SE,MX,PE</v>
      </c>
      <c r="F3361" s="27" t="str">
        <f>VLOOKUP(B3361,'大货清单（不定期按GOMS更新）'!A:H,2,0)</f>
        <v>Floor One Switch S6</v>
      </c>
      <c r="G3361" s="28" t="str">
        <f>VLOOKUP(B3361,'大货清单（不定期按GOMS更新）'!A:I,9,FALSE)</f>
        <v>6974950105297,	 6974950105297</v>
      </c>
      <c r="H3361" s="27" t="str">
        <f>VLOOKUP(B3361,'大货清单（不定期按GOMS更新）'!A:H,7,0)</f>
        <v>Black</v>
      </c>
      <c r="I3361" s="27" t="str">
        <f>VLOOKUP(B3361,'大货清单（不定期按GOMS更新）'!A:F,6,FALSE)</f>
        <v>ACTIVE</v>
      </c>
      <c r="J3361" s="27" t="str">
        <f>VLOOKUP(B3361,'大货清单（不定期按GOMS更新）'!A:K,11,FALSE)</f>
        <v>12.5</v>
      </c>
      <c r="K3361" s="27" t="str">
        <f>VLOOKUP(B3361,'大货清单（不定期按GOMS更新）'!A:N,12,FALSE)</f>
        <v>772</v>
      </c>
      <c r="L3361" s="27" t="str">
        <f>VLOOKUP(B3361,'大货清单（不定期按GOMS更新）'!A:M,13,FALSE)</f>
        <v>386</v>
      </c>
      <c r="M3361" s="27" t="str">
        <f>VLOOKUP(B3361,'大货清单（不定期按GOMS更新）'!A:N,14,FALSE)</f>
        <v>325</v>
      </c>
      <c r="N3361" s="53" t="s">
        <v>1043</v>
      </c>
      <c r="O3361" s="27" t="str">
        <f>IFERROR(VLOOKUP(N3361,'散件迭代（不定期更新）'!C:J,8,FALSE),0)</f>
        <v>A22</v>
      </c>
      <c r="P3361" s="27" t="str">
        <f>IFERROR(VLOOKUP(N3361,'散件（更新）'!B:H,3,FALSE),0)</f>
        <v>206-1879-0109</v>
      </c>
      <c r="Q3361" s="27" t="str">
        <f>VLOOKUP(N3361,'散件（更新）'!B:H,2,FALSE)</f>
        <v>114-18790109</v>
      </c>
      <c r="R3361" s="27" t="str">
        <f>VLOOKUP(N3361,'散件（更新）'!B:H,7,FALSE)</f>
        <v>3-In-1 Cleaning Tool</v>
      </c>
      <c r="S3361" s="27" t="str">
        <f>VLOOKUP(N3361,'散件（更新）'!B:E,4,FALSE)</f>
        <v>https://tineco-yxzt.oss-accelerate.aliyuncs.com/product/114-18790109.png</v>
      </c>
      <c r="T3361" s="27" t="s">
        <v>8759</v>
      </c>
      <c r="U3361" s="28" t="str">
        <f>VLOOKUP(N3361,'散件（更新）'!B:G,6,FALSE)</f>
        <v>AB1888清洁刷组件</v>
      </c>
      <c r="V3361" s="28" t="str">
        <f>VLOOKUP(N3361,'散件（更新）'!B:I,8,FALSE)</f>
        <v>6972200191809</v>
      </c>
    </row>
    <row r="3362" spans="1:22">
      <c r="A3362" s="57">
        <v>46169</v>
      </c>
      <c r="B3362" s="53" t="s">
        <v>1035</v>
      </c>
      <c r="C3362" s="27" t="str">
        <f>VLOOKUP(B3362,'大货清单（不定期按GOMS更新）'!A:H,8,0)</f>
        <v>108-21380301</v>
      </c>
      <c r="D3362" s="27" t="str">
        <f>VLOOKUP(B3362,'大货清单（不定期按GOMS更新）'!A:C,3,0)</f>
        <v>CL2138C-01</v>
      </c>
      <c r="E3362" s="27" t="str">
        <f>VLOOKUP(B3362,'大货清单（不定期按GOMS更新）'!A:H,4,0)</f>
        <v>DE,FR,NL,ES,LT,BE,SE,PL,IT</v>
      </c>
      <c r="F3362" s="27" t="str">
        <f>VLOOKUP(B3362,'大货清单（不定期按GOMS更新）'!A:H,2,0)</f>
        <v>Carpet One Spot Essentials</v>
      </c>
      <c r="G3362" s="28">
        <f>VLOOKUP(B3362,'大货清单（不定期按GOMS更新）'!A:I,9,FALSE)</f>
        <v>6972200199577</v>
      </c>
      <c r="H3362" s="27" t="str">
        <f>VLOOKUP(B3362,'大货清单（不定期按GOMS更新）'!A:H,7,0)</f>
        <v>Black</v>
      </c>
      <c r="I3362" s="27" t="str">
        <f>VLOOKUP(B3362,'大货清单（不定期按GOMS更新）'!A:F,6,FALSE)</f>
        <v>PHASEOUT</v>
      </c>
      <c r="J3362" s="27" t="str">
        <f>VLOOKUP(B3362,'大货清单（不定期按GOMS更新）'!A:K,11,FALSE)</f>
        <v>8.2</v>
      </c>
      <c r="K3362" s="27" t="str">
        <f>VLOOKUP(B3362,'大货清单（不定期按GOMS更新）'!A:N,12,FALSE)</f>
        <v>500</v>
      </c>
      <c r="L3362" s="27" t="str">
        <f>VLOOKUP(B3362,'大货清单（不定期按GOMS更新）'!A:M,13,FALSE)</f>
        <v>305</v>
      </c>
      <c r="M3362" s="27" t="str">
        <f>VLOOKUP(B3362,'大货清单（不定期按GOMS更新）'!A:N,14,FALSE)</f>
        <v>457</v>
      </c>
      <c r="N3362" s="53" t="s">
        <v>1043</v>
      </c>
      <c r="O3362" s="27" t="str">
        <f>IFERROR(VLOOKUP(N3362,'散件迭代（不定期更新）'!C:J,8,FALSE),0)</f>
        <v>A22</v>
      </c>
      <c r="P3362" s="27" t="str">
        <f>IFERROR(VLOOKUP(N3362,'散件（更新）'!B:H,3,FALSE),0)</f>
        <v>206-1879-0109</v>
      </c>
      <c r="Q3362" s="27" t="str">
        <f>VLOOKUP(N3362,'散件（更新）'!B:H,2,FALSE)</f>
        <v>114-18790109</v>
      </c>
      <c r="R3362" s="27" t="str">
        <f>VLOOKUP(N3362,'散件（更新）'!B:H,7,FALSE)</f>
        <v>3-In-1 Cleaning Tool</v>
      </c>
      <c r="S3362" s="27" t="str">
        <f>VLOOKUP(N3362,'散件（更新）'!B:E,4,FALSE)</f>
        <v>https://tineco-yxzt.oss-accelerate.aliyuncs.com/product/114-18790109.png</v>
      </c>
      <c r="T3362" s="27" t="s">
        <v>8759</v>
      </c>
      <c r="U3362" s="28" t="str">
        <f>VLOOKUP(N3362,'散件（更新）'!B:G,6,FALSE)</f>
        <v>AB1888清洁刷组件</v>
      </c>
      <c r="V3362" s="28" t="str">
        <f>VLOOKUP(N3362,'散件（更新）'!B:I,8,FALSE)</f>
        <v>6972200191809</v>
      </c>
    </row>
    <row r="3363" spans="1:22">
      <c r="A3363" s="57">
        <v>46169</v>
      </c>
      <c r="B3363" s="53" t="s">
        <v>1033</v>
      </c>
      <c r="C3363" s="27" t="str">
        <f>VLOOKUP(B3363,'大货清单（不定期按GOMS更新）'!A:H,8,0)</f>
        <v>108-21380201</v>
      </c>
      <c r="D3363" s="27" t="str">
        <f>VLOOKUP(B3363,'大货清单（不定期按GOMS更新）'!A:C,3,0)</f>
        <v>CL2138B-01</v>
      </c>
      <c r="E3363" s="27" t="str">
        <f>VLOOKUP(B3363,'大货清单（不定期按GOMS更新）'!A:H,4,0)</f>
        <v>FR,DE,IT,BE,SE,PL,NL</v>
      </c>
      <c r="F3363" s="27" t="str">
        <f>VLOOKUP(B3363,'大货清单（不定期按GOMS更新）'!A:H,2,0)</f>
        <v>Carpet One Spot</v>
      </c>
      <c r="G3363" s="28">
        <f>VLOOKUP(B3363,'大货清单（不定期按GOMS更新）'!A:I,9,FALSE)</f>
        <v>6972200199560</v>
      </c>
      <c r="H3363" s="27" t="str">
        <f>VLOOKUP(B3363,'大货清单（不定期按GOMS更新）'!A:H,7,0)</f>
        <v>Black</v>
      </c>
      <c r="I3363" s="27" t="str">
        <f>VLOOKUP(B3363,'大货清单（不定期按GOMS更新）'!A:F,6,FALSE)</f>
        <v>PHASEOUT</v>
      </c>
      <c r="J3363" s="27" t="str">
        <f>VLOOKUP(B3363,'大货清单（不定期按GOMS更新）'!A:K,11,FALSE)</f>
        <v>8.4</v>
      </c>
      <c r="K3363" s="27" t="str">
        <f>VLOOKUP(B3363,'大货清单（不定期按GOMS更新）'!A:N,12,FALSE)</f>
        <v>500</v>
      </c>
      <c r="L3363" s="27" t="str">
        <f>VLOOKUP(B3363,'大货清单（不定期按GOMS更新）'!A:M,13,FALSE)</f>
        <v>305</v>
      </c>
      <c r="M3363" s="27" t="str">
        <f>VLOOKUP(B3363,'大货清单（不定期按GOMS更新）'!A:N,14,FALSE)</f>
        <v>457</v>
      </c>
      <c r="N3363" s="53" t="s">
        <v>1043</v>
      </c>
      <c r="O3363" s="27" t="str">
        <f>IFERROR(VLOOKUP(N3363,'散件迭代（不定期更新）'!C:J,8,FALSE),0)</f>
        <v>A22</v>
      </c>
      <c r="P3363" s="27" t="str">
        <f>IFERROR(VLOOKUP(N3363,'散件（更新）'!B:H,3,FALSE),0)</f>
        <v>206-1879-0109</v>
      </c>
      <c r="Q3363" s="27" t="str">
        <f>VLOOKUP(N3363,'散件（更新）'!B:H,2,FALSE)</f>
        <v>114-18790109</v>
      </c>
      <c r="R3363" s="27" t="str">
        <f>VLOOKUP(N3363,'散件（更新）'!B:H,7,FALSE)</f>
        <v>3-In-1 Cleaning Tool</v>
      </c>
      <c r="S3363" s="27" t="str">
        <f>VLOOKUP(N3363,'散件（更新）'!B:E,4,FALSE)</f>
        <v>https://tineco-yxzt.oss-accelerate.aliyuncs.com/product/114-18790109.png</v>
      </c>
      <c r="T3363" s="27" t="s">
        <v>8759</v>
      </c>
      <c r="U3363" s="28" t="str">
        <f>VLOOKUP(N3363,'散件（更新）'!B:G,6,FALSE)</f>
        <v>AB1888清洁刷组件</v>
      </c>
      <c r="V3363" s="28" t="str">
        <f>VLOOKUP(N3363,'散件（更新）'!B:I,8,FALSE)</f>
        <v>6972200191809</v>
      </c>
    </row>
    <row r="3364" spans="1:22">
      <c r="A3364" s="57">
        <v>46169</v>
      </c>
      <c r="B3364" s="53" t="s">
        <v>4374</v>
      </c>
      <c r="C3364" s="27" t="str">
        <f>VLOOKUP(B3364,'大货清单（不定期按GOMS更新）'!A:H,8,0)</f>
        <v>109-23710102</v>
      </c>
      <c r="D3364" s="27" t="str">
        <f>VLOOKUP(B3364,'大货清单（不定期按GOMS更新）'!A:C,3,0)</f>
        <v>CL2371A-02</v>
      </c>
      <c r="E3364" s="27" t="str">
        <f>VLOOKUP(B3364,'大货清单（不定期按GOMS更新）'!A:H,4,0)</f>
        <v>AT,DE,CH,ES,FR</v>
      </c>
      <c r="F3364" s="27" t="str">
        <f>VLOOKUP(B3364,'大货清单（不定期按GOMS更新）'!A:H,2,0)</f>
        <v>Floor One S5 Extreme</v>
      </c>
      <c r="G3364" s="28">
        <f>VLOOKUP(B3364,'大货清单（不定期按GOMS更新）'!A:I,9,FALSE)</f>
        <v>6974950105402</v>
      </c>
      <c r="H3364" s="27" t="str">
        <f>VLOOKUP(B3364,'大货清单（不定期按GOMS更新）'!A:H,7,0)</f>
        <v>Blue</v>
      </c>
      <c r="I3364" s="27" t="str">
        <f>VLOOKUP(B3364,'大货清单（不定期按GOMS更新）'!A:F,6,FALSE)</f>
        <v>PHASEOUT</v>
      </c>
      <c r="J3364" s="27" t="str">
        <f>VLOOKUP(B3364,'大货清单（不定期按GOMS更新）'!A:K,11,FALSE)</f>
        <v>9.5</v>
      </c>
      <c r="K3364" s="27" t="str">
        <f>VLOOKUP(B3364,'大货清单（不定期按GOMS更新）'!A:N,12,FALSE)</f>
        <v>676</v>
      </c>
      <c r="L3364" s="27" t="str">
        <f>VLOOKUP(B3364,'大货清单（不定期按GOMS更新）'!A:M,13,FALSE)</f>
        <v>334</v>
      </c>
      <c r="M3364" s="27" t="str">
        <f>VLOOKUP(B3364,'大货清单（不定期按GOMS更新）'!A:N,14,FALSE)</f>
        <v>310</v>
      </c>
      <c r="N3364" s="53" t="s">
        <v>1043</v>
      </c>
      <c r="O3364" s="27" t="str">
        <f>IFERROR(VLOOKUP(N3364,'散件迭代（不定期更新）'!C:J,8,FALSE),0)</f>
        <v>A22</v>
      </c>
      <c r="P3364" s="27" t="str">
        <f>IFERROR(VLOOKUP(N3364,'散件（更新）'!B:H,3,FALSE),0)</f>
        <v>206-1879-0109</v>
      </c>
      <c r="Q3364" s="27" t="str">
        <f>VLOOKUP(N3364,'散件（更新）'!B:H,2,FALSE)</f>
        <v>114-18790109</v>
      </c>
      <c r="R3364" s="27" t="str">
        <f>VLOOKUP(N3364,'散件（更新）'!B:H,7,FALSE)</f>
        <v>3-In-1 Cleaning Tool</v>
      </c>
      <c r="S3364" s="27" t="str">
        <f>VLOOKUP(N3364,'散件（更新）'!B:E,4,FALSE)</f>
        <v>https://tineco-yxzt.oss-accelerate.aliyuncs.com/product/114-18790109.png</v>
      </c>
      <c r="T3364" s="27" t="s">
        <v>8759</v>
      </c>
      <c r="U3364" s="28" t="str">
        <f>VLOOKUP(N3364,'散件（更新）'!B:G,6,FALSE)</f>
        <v>AB1888清洁刷组件</v>
      </c>
      <c r="V3364" s="28" t="str">
        <f>VLOOKUP(N3364,'散件（更新）'!B:I,8,FALSE)</f>
        <v>6972200191809</v>
      </c>
    </row>
    <row r="3365" spans="1:22">
      <c r="A3365" s="57">
        <v>46169</v>
      </c>
      <c r="B3365" s="53" t="s">
        <v>4315</v>
      </c>
      <c r="C3365" s="27" t="str">
        <f>VLOOKUP(B3365,'大货清单（不定期按GOMS更新）'!A:H,8,0)</f>
        <v>109-23311901</v>
      </c>
      <c r="D3365" s="27" t="str">
        <f>VLOOKUP(B3365,'大货清单（不定期按GOMS更新）'!A:C,3,0)</f>
        <v>CL2331S-01</v>
      </c>
      <c r="E3365" s="27" t="str">
        <f>VLOOKUP(B3365,'大货清单（不定期按GOMS更新）'!A:H,4,0)</f>
        <v>GB</v>
      </c>
      <c r="F3365" s="27" t="str">
        <f>VLOOKUP(B3365,'大货清单（不定期按GOMS更新）'!A:H,2,0)</f>
        <v>Floor One S6 Plus</v>
      </c>
      <c r="G3365" s="28">
        <f>VLOOKUP(B3365,'大货清单（不定期按GOMS更新）'!A:I,9,FALSE)</f>
        <v>6974950105372</v>
      </c>
      <c r="H3365" s="27" t="str">
        <f>VLOOKUP(B3365,'大货清单（不定期按GOMS更新）'!A:H,7,0)</f>
        <v>Black</v>
      </c>
      <c r="I3365" s="27" t="str">
        <f>VLOOKUP(B3365,'大货清单（不定期按GOMS更新）'!A:F,6,FALSE)</f>
        <v>ACTIVE</v>
      </c>
      <c r="J3365" s="27" t="str">
        <f>VLOOKUP(B3365,'大货清单（不定期按GOMS更新）'!A:K,11,FALSE)</f>
        <v>9.1</v>
      </c>
      <c r="K3365" s="27" t="str">
        <f>VLOOKUP(B3365,'大货清单（不定期按GOMS更新）'!A:N,12,FALSE)</f>
        <v>674</v>
      </c>
      <c r="L3365" s="27" t="str">
        <f>VLOOKUP(B3365,'大货清单（不定期按GOMS更新）'!A:M,13,FALSE)</f>
        <v>332</v>
      </c>
      <c r="M3365" s="27" t="str">
        <f>VLOOKUP(B3365,'大货清单（不定期按GOMS更新）'!A:N,14,FALSE)</f>
        <v>306</v>
      </c>
      <c r="N3365" s="53" t="s">
        <v>4337</v>
      </c>
      <c r="O3365" s="27">
        <f>IFERROR(VLOOKUP(N3365,'散件迭代（不定期更新）'!C:J,8,FALSE),0)</f>
        <v>0</v>
      </c>
      <c r="P3365" s="27" t="str">
        <f>IFERROR(VLOOKUP(N3365,'散件（更新）'!B:H,3,FALSE),0)</f>
        <v>/</v>
      </c>
      <c r="Q3365" s="27" t="str">
        <f>VLOOKUP(N3365,'散件（更新）'!B:H,2,FALSE)</f>
        <v>114-23310803</v>
      </c>
      <c r="R3365" s="27" t="str">
        <f>VLOOKUP(N3365,'散件（更新）'!B:H,7,FALSE)</f>
        <v>Brush Roller Cover</v>
      </c>
      <c r="S3365" s="27" t="str">
        <f>VLOOKUP(N3365,'散件（更新）'!B:E,4,FALSE)</f>
        <v>https://tineco-yxzt.oss-accelerate.aliyuncs.com/20240222/gunshuagaizujian1_1708567703727.jpeg</v>
      </c>
      <c r="T3365" s="27" t="s">
        <v>8759</v>
      </c>
      <c r="U3365" s="28" t="str">
        <f>VLOOKUP(N3365,'散件（更新）'!B:G,6,FALSE)</f>
        <v>滚刷盖组件</v>
      </c>
      <c r="V3365" s="28">
        <f>VLOOKUP(N3365,'散件（更新）'!B:I,8,FALSE)</f>
        <v>6974950106560</v>
      </c>
    </row>
    <row r="3366" spans="1:22">
      <c r="A3366" s="57">
        <v>46169</v>
      </c>
      <c r="B3366" s="53" t="s">
        <v>4315</v>
      </c>
      <c r="C3366" s="27" t="str">
        <f>VLOOKUP(B3366,'大货清单（不定期按GOMS更新）'!A:H,8,0)</f>
        <v>109-23311901</v>
      </c>
      <c r="D3366" s="27" t="str">
        <f>VLOOKUP(B3366,'大货清单（不定期按GOMS更新）'!A:C,3,0)</f>
        <v>CL2331S-01</v>
      </c>
      <c r="E3366" s="27" t="str">
        <f>VLOOKUP(B3366,'大货清单（不定期按GOMS更新）'!A:H,4,0)</f>
        <v>GB</v>
      </c>
      <c r="F3366" s="27" t="str">
        <f>VLOOKUP(B3366,'大货清单（不定期按GOMS更新）'!A:H,2,0)</f>
        <v>Floor One S6 Plus</v>
      </c>
      <c r="G3366" s="28">
        <f>VLOOKUP(B3366,'大货清单（不定期按GOMS更新）'!A:I,9,FALSE)</f>
        <v>6974950105372</v>
      </c>
      <c r="H3366" s="27" t="str">
        <f>VLOOKUP(B3366,'大货清单（不定期按GOMS更新）'!A:H,7,0)</f>
        <v>Black</v>
      </c>
      <c r="I3366" s="27" t="str">
        <f>VLOOKUP(B3366,'大货清单（不定期按GOMS更新）'!A:F,6,FALSE)</f>
        <v>ACTIVE</v>
      </c>
      <c r="J3366" s="27" t="str">
        <f>VLOOKUP(B3366,'大货清单（不定期按GOMS更新）'!A:K,11,FALSE)</f>
        <v>9.1</v>
      </c>
      <c r="K3366" s="27" t="str">
        <f>VLOOKUP(B3366,'大货清单（不定期按GOMS更新）'!A:N,12,FALSE)</f>
        <v>674</v>
      </c>
      <c r="L3366" s="27" t="str">
        <f>VLOOKUP(B3366,'大货清单（不定期按GOMS更新）'!A:M,13,FALSE)</f>
        <v>332</v>
      </c>
      <c r="M3366" s="27" t="str">
        <f>VLOOKUP(B3366,'大货清单（不定期按GOMS更新）'!A:N,14,FALSE)</f>
        <v>306</v>
      </c>
      <c r="N3366" s="53" t="s">
        <v>4422</v>
      </c>
      <c r="O3366" s="27">
        <f>IFERROR(VLOOKUP(N3366,'散件迭代（不定期更新）'!C:J,8,FALSE),0)</f>
        <v>0</v>
      </c>
      <c r="P3366" s="27" t="str">
        <f>IFERROR(VLOOKUP(N3366,'散件（更新）'!B:H,3,FALSE),0)</f>
        <v>/</v>
      </c>
      <c r="Q3366" s="27" t="str">
        <f>VLOOKUP(N3366,'散件（更新）'!B:H,2,FALSE)</f>
        <v>114-23350408</v>
      </c>
      <c r="R3366" s="27" t="str">
        <f>VLOOKUP(N3366,'散件（更新）'!B:H,7,FALSE)</f>
        <v>Brush Roller</v>
      </c>
      <c r="S3366" s="27" t="str">
        <f>VLOOKUP(N3366,'散件（更新）'!B:E,4,FALSE)</f>
        <v>https://tineco-yxzt.oss-accelerate.aliyuncs.com/20241021/gunshua_1729475885815.jpeg</v>
      </c>
      <c r="T3366" s="27" t="s">
        <v>8759</v>
      </c>
      <c r="U3366" s="28" t="str">
        <f>VLOOKUP(N3366,'散件（更新）'!B:G,6,FALSE)</f>
        <v>滚刷组件</v>
      </c>
      <c r="V3366" s="28" t="str">
        <f>VLOOKUP(N3366,'散件（更新）'!B:I,8,FALSE)</f>
        <v>6974950106188</v>
      </c>
    </row>
    <row r="3367" spans="1:22">
      <c r="A3367" s="57">
        <v>46169</v>
      </c>
      <c r="B3367" s="53" t="s">
        <v>4315</v>
      </c>
      <c r="C3367" s="27" t="str">
        <f>VLOOKUP(B3367,'大货清单（不定期按GOMS更新）'!A:H,8,0)</f>
        <v>109-23311901</v>
      </c>
      <c r="D3367" s="27" t="str">
        <f>VLOOKUP(B3367,'大货清单（不定期按GOMS更新）'!A:C,3,0)</f>
        <v>CL2331S-01</v>
      </c>
      <c r="E3367" s="27" t="str">
        <f>VLOOKUP(B3367,'大货清单（不定期按GOMS更新）'!A:H,4,0)</f>
        <v>GB</v>
      </c>
      <c r="F3367" s="27" t="str">
        <f>VLOOKUP(B3367,'大货清单（不定期按GOMS更新）'!A:H,2,0)</f>
        <v>Floor One S6 Plus</v>
      </c>
      <c r="G3367" s="28">
        <f>VLOOKUP(B3367,'大货清单（不定期按GOMS更新）'!A:I,9,FALSE)</f>
        <v>6974950105372</v>
      </c>
      <c r="H3367" s="27" t="str">
        <f>VLOOKUP(B3367,'大货清单（不定期按GOMS更新）'!A:H,7,0)</f>
        <v>Black</v>
      </c>
      <c r="I3367" s="27" t="str">
        <f>VLOOKUP(B3367,'大货清单（不定期按GOMS更新）'!A:F,6,FALSE)</f>
        <v>ACTIVE</v>
      </c>
      <c r="J3367" s="27" t="str">
        <f>VLOOKUP(B3367,'大货清单（不定期按GOMS更新）'!A:K,11,FALSE)</f>
        <v>9.1</v>
      </c>
      <c r="K3367" s="27" t="str">
        <f>VLOOKUP(B3367,'大货清单（不定期按GOMS更新）'!A:N,12,FALSE)</f>
        <v>674</v>
      </c>
      <c r="L3367" s="27" t="str">
        <f>VLOOKUP(B3367,'大货清单（不定期按GOMS更新）'!A:M,13,FALSE)</f>
        <v>332</v>
      </c>
      <c r="M3367" s="27" t="str">
        <f>VLOOKUP(B3367,'大货清单（不定期按GOMS更新）'!A:N,14,FALSE)</f>
        <v>306</v>
      </c>
      <c r="N3367" s="53" t="s">
        <v>2427</v>
      </c>
      <c r="O3367" s="27" t="str">
        <f>IFERROR(VLOOKUP(N3367,'散件迭代（不定期更新）'!C:J,8,FALSE),0)</f>
        <v>A43</v>
      </c>
      <c r="P3367" s="27" t="str">
        <f>IFERROR(VLOOKUP(N3367,'散件（更新）'!B:H,3,FALSE),0)</f>
        <v>/</v>
      </c>
      <c r="Q3367" s="27" t="str">
        <f>VLOOKUP(N3367,'散件（更新）'!B:H,2,FALSE)</f>
        <v>114-22230309</v>
      </c>
      <c r="R3367" s="27" t="str">
        <f>VLOOKUP(N3367,'散件（更新）'!B:H,7,FALSE)</f>
        <v>HEPA Assy</v>
      </c>
      <c r="S3367" s="27" t="str">
        <f>VLOOKUP(N3367,'散件（更新）'!B:E,4,FALSE)</f>
        <v>https://tineco-yxzt.oss-accelerate.aliyuncs.com/20231219/9FWFA110000_1702948014903.png</v>
      </c>
      <c r="T3367" s="27" t="s">
        <v>8759</v>
      </c>
      <c r="U3367" s="28" t="str">
        <f>VLOOKUP(N3367,'散件（更新）'!B:G,6,FALSE)</f>
        <v>前置方形过滤器滤网组件</v>
      </c>
      <c r="V3367" s="28">
        <f>VLOOKUP(N3367,'散件（更新）'!B:I,8,FALSE)</f>
        <v>6974950103217</v>
      </c>
    </row>
    <row r="3368" spans="1:22">
      <c r="A3368" s="57">
        <v>46169</v>
      </c>
      <c r="B3368" s="53" t="s">
        <v>4315</v>
      </c>
      <c r="C3368" s="27" t="str">
        <f>VLOOKUP(B3368,'大货清单（不定期按GOMS更新）'!A:H,8,0)</f>
        <v>109-23311901</v>
      </c>
      <c r="D3368" s="27" t="str">
        <f>VLOOKUP(B3368,'大货清单（不定期按GOMS更新）'!A:C,3,0)</f>
        <v>CL2331S-01</v>
      </c>
      <c r="E3368" s="27" t="str">
        <f>VLOOKUP(B3368,'大货清单（不定期按GOMS更新）'!A:H,4,0)</f>
        <v>GB</v>
      </c>
      <c r="F3368" s="27" t="str">
        <f>VLOOKUP(B3368,'大货清单（不定期按GOMS更新）'!A:H,2,0)</f>
        <v>Floor One S6 Plus</v>
      </c>
      <c r="G3368" s="28">
        <f>VLOOKUP(B3368,'大货清单（不定期按GOMS更新）'!A:I,9,FALSE)</f>
        <v>6974950105372</v>
      </c>
      <c r="H3368" s="27" t="str">
        <f>VLOOKUP(B3368,'大货清单（不定期按GOMS更新）'!A:H,7,0)</f>
        <v>Black</v>
      </c>
      <c r="I3368" s="27" t="str">
        <f>VLOOKUP(B3368,'大货清单（不定期按GOMS更新）'!A:F,6,FALSE)</f>
        <v>ACTIVE</v>
      </c>
      <c r="J3368" s="27" t="str">
        <f>VLOOKUP(B3368,'大货清单（不定期按GOMS更新）'!A:K,11,FALSE)</f>
        <v>9.1</v>
      </c>
      <c r="K3368" s="27" t="str">
        <f>VLOOKUP(B3368,'大货清单（不定期按GOMS更新）'!A:N,12,FALSE)</f>
        <v>674</v>
      </c>
      <c r="L3368" s="27" t="str">
        <f>VLOOKUP(B3368,'大货清单（不定期按GOMS更新）'!A:M,13,FALSE)</f>
        <v>332</v>
      </c>
      <c r="M3368" s="27" t="str">
        <f>VLOOKUP(B3368,'大货清单（不定期按GOMS更新）'!A:N,14,FALSE)</f>
        <v>306</v>
      </c>
      <c r="N3368" s="53" t="s">
        <v>1164</v>
      </c>
      <c r="O3368" s="27">
        <f>IFERROR(VLOOKUP(N3368,'散件迭代（不定期更新）'!C:J,8,FALSE),0)</f>
        <v>0</v>
      </c>
      <c r="P3368" s="27" t="str">
        <f>IFERROR(VLOOKUP(N3368,'散件（更新）'!B:H,3,FALSE),0)</f>
        <v>206-2123-0220</v>
      </c>
      <c r="Q3368" s="27" t="str">
        <f>VLOOKUP(N3368,'散件（更新）'!B:H,2,FALSE)</f>
        <v>114-21230220</v>
      </c>
      <c r="R3368" s="27" t="str">
        <f>VLOOKUP(N3368,'散件（更新）'!B:H,7,FALSE)</f>
        <v>Accessory Holder</v>
      </c>
      <c r="S3368" s="27" t="str">
        <f>VLOOKUP(N3368,'散件（更新）'!B:E,4,FALSE)</f>
        <v>https://tineco-yxzt.oss-accelerate.aliyuncs.com/20231219/9FWHA200000_1702948016019.png</v>
      </c>
      <c r="T3368" s="27" t="s">
        <v>8759</v>
      </c>
      <c r="U3368" s="28" t="str">
        <f>VLOOKUP(N3368,'散件（更新）'!B:G,6,FALSE)</f>
        <v>收纳架组合</v>
      </c>
      <c r="V3368" s="28">
        <f>VLOOKUP(N3368,'散件（更新）'!B:I,8,FALSE)</f>
        <v>6974950101060</v>
      </c>
    </row>
    <row r="3369" spans="1:22">
      <c r="A3369" s="57">
        <v>46169</v>
      </c>
      <c r="B3369" s="53" t="s">
        <v>4315</v>
      </c>
      <c r="C3369" s="27" t="str">
        <f>VLOOKUP(B3369,'大货清单（不定期按GOMS更新）'!A:H,8,0)</f>
        <v>109-23311901</v>
      </c>
      <c r="D3369" s="27" t="str">
        <f>VLOOKUP(B3369,'大货清单（不定期按GOMS更新）'!A:C,3,0)</f>
        <v>CL2331S-01</v>
      </c>
      <c r="E3369" s="27" t="str">
        <f>VLOOKUP(B3369,'大货清单（不定期按GOMS更新）'!A:H,4,0)</f>
        <v>GB</v>
      </c>
      <c r="F3369" s="27" t="str">
        <f>VLOOKUP(B3369,'大货清单（不定期按GOMS更新）'!A:H,2,0)</f>
        <v>Floor One S6 Plus</v>
      </c>
      <c r="G3369" s="28">
        <f>VLOOKUP(B3369,'大货清单（不定期按GOMS更新）'!A:I,9,FALSE)</f>
        <v>6974950105372</v>
      </c>
      <c r="H3369" s="27" t="str">
        <f>VLOOKUP(B3369,'大货清单（不定期按GOMS更新）'!A:H,7,0)</f>
        <v>Black</v>
      </c>
      <c r="I3369" s="27" t="str">
        <f>VLOOKUP(B3369,'大货清单（不定期按GOMS更新）'!A:F,6,FALSE)</f>
        <v>ACTIVE</v>
      </c>
      <c r="J3369" s="27" t="str">
        <f>VLOOKUP(B3369,'大货清单（不定期按GOMS更新）'!A:K,11,FALSE)</f>
        <v>9.1</v>
      </c>
      <c r="K3369" s="27" t="str">
        <f>VLOOKUP(B3369,'大货清单（不定期按GOMS更新）'!A:N,12,FALSE)</f>
        <v>674</v>
      </c>
      <c r="L3369" s="27" t="str">
        <f>VLOOKUP(B3369,'大货清单（不定期按GOMS更新）'!A:M,13,FALSE)</f>
        <v>332</v>
      </c>
      <c r="M3369" s="27" t="str">
        <f>VLOOKUP(B3369,'大货清单（不定期按GOMS更新）'!A:N,14,FALSE)</f>
        <v>306</v>
      </c>
      <c r="N3369" s="53" t="s">
        <v>4252</v>
      </c>
      <c r="O3369" s="27">
        <f>IFERROR(VLOOKUP(N3369,'散件迭代（不定期更新）'!C:J,8,FALSE),0)</f>
        <v>0</v>
      </c>
      <c r="P3369" s="27" t="str">
        <f>IFERROR(VLOOKUP(N3369,'散件（更新）'!B:H,3,FALSE),0)</f>
        <v>/</v>
      </c>
      <c r="Q3369" s="27" t="str">
        <f>VLOOKUP(N3369,'散件（更新）'!B:H,2,FALSE)</f>
        <v>114-23470700</v>
      </c>
      <c r="R3369" s="27" t="str">
        <f>VLOOKUP(N3369,'散件（更新）'!B:H,7,FALSE)</f>
        <v>Adapter</v>
      </c>
      <c r="S3369" s="27">
        <f>VLOOKUP(N3369,'散件（更新）'!B:E,4,FALSE)</f>
        <v>0</v>
      </c>
      <c r="T3369" s="27" t="s">
        <v>8759</v>
      </c>
      <c r="U3369" s="28" t="str">
        <f>VLOOKUP(N3369,'散件（更新）'!B:G,6,FALSE)</f>
        <v>适配器英版</v>
      </c>
      <c r="V3369" s="28" t="str">
        <f>VLOOKUP(N3369,'散件（更新）'!B:I,8,FALSE)</f>
        <v>6974950106362</v>
      </c>
    </row>
    <row r="3370" spans="1:22">
      <c r="A3370" s="57">
        <v>46169</v>
      </c>
      <c r="B3370" s="53" t="s">
        <v>4315</v>
      </c>
      <c r="C3370" s="27" t="str">
        <f>VLOOKUP(B3370,'大货清单（不定期按GOMS更新）'!A:H,8,0)</f>
        <v>109-23311901</v>
      </c>
      <c r="D3370" s="27" t="str">
        <f>VLOOKUP(B3370,'大货清单（不定期按GOMS更新）'!A:C,3,0)</f>
        <v>CL2331S-01</v>
      </c>
      <c r="E3370" s="27" t="str">
        <f>VLOOKUP(B3370,'大货清单（不定期按GOMS更新）'!A:H,4,0)</f>
        <v>GB</v>
      </c>
      <c r="F3370" s="27" t="str">
        <f>VLOOKUP(B3370,'大货清单（不定期按GOMS更新）'!A:H,2,0)</f>
        <v>Floor One S6 Plus</v>
      </c>
      <c r="G3370" s="28">
        <f>VLOOKUP(B3370,'大货清单（不定期按GOMS更新）'!A:I,9,FALSE)</f>
        <v>6974950105372</v>
      </c>
      <c r="H3370" s="27" t="str">
        <f>VLOOKUP(B3370,'大货清单（不定期按GOMS更新）'!A:H,7,0)</f>
        <v>Black</v>
      </c>
      <c r="I3370" s="27" t="str">
        <f>VLOOKUP(B3370,'大货清单（不定期按GOMS更新）'!A:F,6,FALSE)</f>
        <v>ACTIVE</v>
      </c>
      <c r="J3370" s="27" t="str">
        <f>VLOOKUP(B3370,'大货清单（不定期按GOMS更新）'!A:K,11,FALSE)</f>
        <v>9.1</v>
      </c>
      <c r="K3370" s="27" t="str">
        <f>VLOOKUP(B3370,'大货清单（不定期按GOMS更新）'!A:N,12,FALSE)</f>
        <v>674</v>
      </c>
      <c r="L3370" s="27" t="str">
        <f>VLOOKUP(B3370,'大货清单（不定期按GOMS更新）'!A:M,13,FALSE)</f>
        <v>332</v>
      </c>
      <c r="M3370" s="27" t="str">
        <f>VLOOKUP(B3370,'大货清单（不定期按GOMS更新）'!A:N,14,FALSE)</f>
        <v>306</v>
      </c>
      <c r="N3370" s="53" t="s">
        <v>4026</v>
      </c>
      <c r="O3370" s="27" t="str">
        <f>IFERROR(VLOOKUP(N3370,'散件迭代（不定期更新）'!C:J,8,FALSE),0)</f>
        <v>A56</v>
      </c>
      <c r="P3370" s="27" t="str">
        <f>IFERROR(VLOOKUP(N3370,'散件（更新）'!B:H,3,FALSE),0)</f>
        <v>/</v>
      </c>
      <c r="Q3370" s="27" t="str">
        <f>VLOOKUP(N3370,'散件（更新）'!B:H,2,FALSE)</f>
        <v>114-23310800</v>
      </c>
      <c r="R3370" s="27" t="str">
        <f>VLOOKUP(N3370,'散件（更新）'!B:H,7,FALSE)</f>
        <v>Charging Base</v>
      </c>
      <c r="S3370" s="27" t="str">
        <f>VLOOKUP(N3370,'散件（更新）'!B:E,4,FALSE)</f>
        <v>https://tineco-yxzt.oss-accelerate.aliyuncs.com/20240222/tuopan_1708566989438.jpeg</v>
      </c>
      <c r="T3370" s="27" t="s">
        <v>8759</v>
      </c>
      <c r="U3370" s="28" t="str">
        <f>VLOOKUP(N3370,'散件（更新）'!B:G,6,FALSE)</f>
        <v>托盘组件（普通款）</v>
      </c>
      <c r="V3370" s="28">
        <f>VLOOKUP(N3370,'散件（更新）'!B:I,8,FALSE)</f>
        <v>6974950106577</v>
      </c>
    </row>
    <row r="3371" spans="1:22">
      <c r="A3371" s="57">
        <v>46169</v>
      </c>
      <c r="B3371" s="53" t="s">
        <v>4315</v>
      </c>
      <c r="C3371" s="27" t="str">
        <f>VLOOKUP(B3371,'大货清单（不定期按GOMS更新）'!A:H,8,0)</f>
        <v>109-23311901</v>
      </c>
      <c r="D3371" s="27" t="str">
        <f>VLOOKUP(B3371,'大货清单（不定期按GOMS更新）'!A:C,3,0)</f>
        <v>CL2331S-01</v>
      </c>
      <c r="E3371" s="27" t="str">
        <f>VLOOKUP(B3371,'大货清单（不定期按GOMS更新）'!A:H,4,0)</f>
        <v>GB</v>
      </c>
      <c r="F3371" s="27" t="str">
        <f>VLOOKUP(B3371,'大货清单（不定期按GOMS更新）'!A:H,2,0)</f>
        <v>Floor One S6 Plus</v>
      </c>
      <c r="G3371" s="28">
        <f>VLOOKUP(B3371,'大货清单（不定期按GOMS更新）'!A:I,9,FALSE)</f>
        <v>6974950105372</v>
      </c>
      <c r="H3371" s="27" t="str">
        <f>VLOOKUP(B3371,'大货清单（不定期按GOMS更新）'!A:H,7,0)</f>
        <v>Black</v>
      </c>
      <c r="I3371" s="27" t="str">
        <f>VLOOKUP(B3371,'大货清单（不定期按GOMS更新）'!A:F,6,FALSE)</f>
        <v>ACTIVE</v>
      </c>
      <c r="J3371" s="27" t="str">
        <f>VLOOKUP(B3371,'大货清单（不定期按GOMS更新）'!A:K,11,FALSE)</f>
        <v>9.1</v>
      </c>
      <c r="K3371" s="27" t="str">
        <f>VLOOKUP(B3371,'大货清单（不定期按GOMS更新）'!A:N,12,FALSE)</f>
        <v>674</v>
      </c>
      <c r="L3371" s="27" t="str">
        <f>VLOOKUP(B3371,'大货清单（不定期按GOMS更新）'!A:M,13,FALSE)</f>
        <v>332</v>
      </c>
      <c r="M3371" s="27" t="str">
        <f>VLOOKUP(B3371,'大货清单（不定期按GOMS更新）'!A:N,14,FALSE)</f>
        <v>306</v>
      </c>
      <c r="N3371" s="53" t="s">
        <v>4114</v>
      </c>
      <c r="O3371" s="27">
        <f>IFERROR(VLOOKUP(N3371,'散件迭代（不定期更新）'!C:J,8,FALSE),0)</f>
        <v>0</v>
      </c>
      <c r="P3371" s="27" t="str">
        <f>IFERROR(VLOOKUP(N3371,'散件（更新）'!B:H,3,FALSE),0)</f>
        <v>/</v>
      </c>
      <c r="Q3371" s="27" t="str">
        <f>VLOOKUP(N3371,'散件（更新）'!B:H,2,FALSE)</f>
        <v>114-23710007</v>
      </c>
      <c r="R3371" s="27" t="str">
        <f>VLOOKUP(N3371,'散件（更新）'!B:H,7,FALSE)</f>
        <v>Battery</v>
      </c>
      <c r="S3371" s="27" t="str">
        <f>VLOOKUP(N3371,'散件（更新）'!B:E,4,FALSE)</f>
        <v>https://tineco-yxzt.oss-accelerate.aliyuncs.com/20240701/2371dianchi_1719817320245.png</v>
      </c>
      <c r="T3371" s="27" t="s">
        <v>8759</v>
      </c>
      <c r="U3371" s="28" t="str">
        <f>VLOOKUP(N3371,'散件（更新）'!B:G,6,FALSE)</f>
        <v>电池包组件</v>
      </c>
      <c r="V3371" s="28">
        <f>VLOOKUP(N3371,'散件（更新）'!B:I,8,FALSE)</f>
        <v>6974950106010</v>
      </c>
    </row>
    <row r="3372" spans="1:22">
      <c r="A3372" s="57">
        <v>46169</v>
      </c>
      <c r="B3372" s="53" t="s">
        <v>4315</v>
      </c>
      <c r="C3372" s="27" t="str">
        <f>VLOOKUP(B3372,'大货清单（不定期按GOMS更新）'!A:H,8,0)</f>
        <v>109-23311901</v>
      </c>
      <c r="D3372" s="27" t="str">
        <f>VLOOKUP(B3372,'大货清单（不定期按GOMS更新）'!A:C,3,0)</f>
        <v>CL2331S-01</v>
      </c>
      <c r="E3372" s="27" t="str">
        <f>VLOOKUP(B3372,'大货清单（不定期按GOMS更新）'!A:H,4,0)</f>
        <v>GB</v>
      </c>
      <c r="F3372" s="27" t="str">
        <f>VLOOKUP(B3372,'大货清单（不定期按GOMS更新）'!A:H,2,0)</f>
        <v>Floor One S6 Plus</v>
      </c>
      <c r="G3372" s="28">
        <f>VLOOKUP(B3372,'大货清单（不定期按GOMS更新）'!A:I,9,FALSE)</f>
        <v>6974950105372</v>
      </c>
      <c r="H3372" s="27" t="str">
        <f>VLOOKUP(B3372,'大货清单（不定期按GOMS更新）'!A:H,7,0)</f>
        <v>Black</v>
      </c>
      <c r="I3372" s="27" t="str">
        <f>VLOOKUP(B3372,'大货清单（不定期按GOMS更新）'!A:F,6,FALSE)</f>
        <v>ACTIVE</v>
      </c>
      <c r="J3372" s="27" t="str">
        <f>VLOOKUP(B3372,'大货清单（不定期按GOMS更新）'!A:K,11,FALSE)</f>
        <v>9.1</v>
      </c>
      <c r="K3372" s="27" t="str">
        <f>VLOOKUP(B3372,'大货清单（不定期按GOMS更新）'!A:N,12,FALSE)</f>
        <v>674</v>
      </c>
      <c r="L3372" s="27" t="str">
        <f>VLOOKUP(B3372,'大货清单（不定期按GOMS更新）'!A:M,13,FALSE)</f>
        <v>332</v>
      </c>
      <c r="M3372" s="27" t="str">
        <f>VLOOKUP(B3372,'大货清单（不定期按GOMS更新）'!A:N,14,FALSE)</f>
        <v>306</v>
      </c>
      <c r="N3372" s="53" t="s">
        <v>4030</v>
      </c>
      <c r="O3372" s="27">
        <f>IFERROR(VLOOKUP(N3372,'散件迭代（不定期更新）'!C:J,8,FALSE),0)</f>
        <v>0</v>
      </c>
      <c r="P3372" s="27" t="str">
        <f>IFERROR(VLOOKUP(N3372,'散件（更新）'!B:H,3,FALSE),0)</f>
        <v>/</v>
      </c>
      <c r="Q3372" s="27" t="str">
        <f>VLOOKUP(N3372,'散件（更新）'!B:H,2,FALSE)</f>
        <v>114-23710004</v>
      </c>
      <c r="R3372" s="27" t="str">
        <f>VLOOKUP(N3372,'散件（更新）'!B:H,7,FALSE)</f>
        <v>Repair Charging Chip</v>
      </c>
      <c r="S3372" s="27" t="str">
        <f>VLOOKUP(N3372,'散件（更新）'!B:E,4,FALSE)</f>
        <v>https://tineco-yxzt.oss-accelerate.aliyuncs.com/20240131/chongdianweixiuhe_1706693676757.jpeg</v>
      </c>
      <c r="T3372" s="27" t="s">
        <v>8759</v>
      </c>
      <c r="U3372" s="28" t="str">
        <f>VLOOKUP(N3372,'散件（更新）'!B:G,6,FALSE)</f>
        <v>托盘充电盒</v>
      </c>
      <c r="V3372" s="28">
        <f>VLOOKUP(N3372,'散件（更新）'!B:I,8,FALSE)</f>
        <v>6974950105983</v>
      </c>
    </row>
    <row r="3373" spans="1:22">
      <c r="A3373" s="57">
        <v>46169</v>
      </c>
      <c r="B3373" s="53" t="s">
        <v>4315</v>
      </c>
      <c r="C3373" s="27" t="str">
        <f>VLOOKUP(B3373,'大货清单（不定期按GOMS更新）'!A:H,8,0)</f>
        <v>109-23311901</v>
      </c>
      <c r="D3373" s="27" t="str">
        <f>VLOOKUP(B3373,'大货清单（不定期按GOMS更新）'!A:C,3,0)</f>
        <v>CL2331S-01</v>
      </c>
      <c r="E3373" s="27" t="str">
        <f>VLOOKUP(B3373,'大货清单（不定期按GOMS更新）'!A:H,4,0)</f>
        <v>GB</v>
      </c>
      <c r="F3373" s="27" t="str">
        <f>VLOOKUP(B3373,'大货清单（不定期按GOMS更新）'!A:H,2,0)</f>
        <v>Floor One S6 Plus</v>
      </c>
      <c r="G3373" s="28">
        <f>VLOOKUP(B3373,'大货清单（不定期按GOMS更新）'!A:I,9,FALSE)</f>
        <v>6974950105372</v>
      </c>
      <c r="H3373" s="27" t="str">
        <f>VLOOKUP(B3373,'大货清单（不定期按GOMS更新）'!A:H,7,0)</f>
        <v>Black</v>
      </c>
      <c r="I3373" s="27" t="str">
        <f>VLOOKUP(B3373,'大货清单（不定期按GOMS更新）'!A:F,6,FALSE)</f>
        <v>ACTIVE</v>
      </c>
      <c r="J3373" s="27" t="str">
        <f>VLOOKUP(B3373,'大货清单（不定期按GOMS更新）'!A:K,11,FALSE)</f>
        <v>9.1</v>
      </c>
      <c r="K3373" s="27" t="str">
        <f>VLOOKUP(B3373,'大货清单（不定期按GOMS更新）'!A:N,12,FALSE)</f>
        <v>674</v>
      </c>
      <c r="L3373" s="27" t="str">
        <f>VLOOKUP(B3373,'大货清单（不定期按GOMS更新）'!A:M,13,FALSE)</f>
        <v>332</v>
      </c>
      <c r="M3373" s="27" t="str">
        <f>VLOOKUP(B3373,'大货清单（不定期按GOMS更新）'!A:N,14,FALSE)</f>
        <v>306</v>
      </c>
      <c r="N3373" s="53" t="s">
        <v>4411</v>
      </c>
      <c r="O3373" s="27">
        <f>IFERROR(VLOOKUP(N3373,'散件迭代（不定期更新）'!C:J,8,FALSE),0)</f>
        <v>0</v>
      </c>
      <c r="P3373" s="27" t="str">
        <f>IFERROR(VLOOKUP(N3373,'散件（更新）'!B:H,3,FALSE),0)</f>
        <v>/</v>
      </c>
      <c r="Q3373" s="27" t="str">
        <f>VLOOKUP(N3373,'散件（更新）'!B:H,2,FALSE)</f>
        <v>114-23310802</v>
      </c>
      <c r="R3373" s="27" t="str">
        <f>VLOOKUP(N3373,'散件（更新）'!B:H,7,FALSE)</f>
        <v>Display Screen</v>
      </c>
      <c r="S3373" s="27" t="str">
        <f>VLOOKUP(N3373,'散件（更新）'!B:E,4,FALSE)</f>
        <v>https://tineco-yxzt.oss-accelerate.aliyuncs.com/20240222/xianshipingzujian_1708567630700.jpeg</v>
      </c>
      <c r="T3373" s="27" t="s">
        <v>8759</v>
      </c>
      <c r="U3373" s="28" t="str">
        <f>VLOOKUP(N3373,'散件（更新）'!B:G,6,FALSE)</f>
        <v>显示屏组件（普通款）</v>
      </c>
      <c r="V3373" s="28">
        <f>VLOOKUP(N3373,'散件（更新）'!B:I,8,FALSE)</f>
        <v>6974950106676</v>
      </c>
    </row>
    <row r="3374" spans="1:22">
      <c r="A3374" s="57">
        <v>46169</v>
      </c>
      <c r="B3374" s="53" t="s">
        <v>4315</v>
      </c>
      <c r="C3374" s="27" t="str">
        <f>VLOOKUP(B3374,'大货清单（不定期按GOMS更新）'!A:H,8,0)</f>
        <v>109-23311901</v>
      </c>
      <c r="D3374" s="27" t="str">
        <f>VLOOKUP(B3374,'大货清单（不定期按GOMS更新）'!A:C,3,0)</f>
        <v>CL2331S-01</v>
      </c>
      <c r="E3374" s="27" t="str">
        <f>VLOOKUP(B3374,'大货清单（不定期按GOMS更新）'!A:H,4,0)</f>
        <v>GB</v>
      </c>
      <c r="F3374" s="27" t="str">
        <f>VLOOKUP(B3374,'大货清单（不定期按GOMS更新）'!A:H,2,0)</f>
        <v>Floor One S6 Plus</v>
      </c>
      <c r="G3374" s="28">
        <f>VLOOKUP(B3374,'大货清单（不定期按GOMS更新）'!A:I,9,FALSE)</f>
        <v>6974950105372</v>
      </c>
      <c r="H3374" s="27" t="str">
        <f>VLOOKUP(B3374,'大货清单（不定期按GOMS更新）'!A:H,7,0)</f>
        <v>Black</v>
      </c>
      <c r="I3374" s="27" t="str">
        <f>VLOOKUP(B3374,'大货清单（不定期按GOMS更新）'!A:F,6,FALSE)</f>
        <v>ACTIVE</v>
      </c>
      <c r="J3374" s="27" t="str">
        <f>VLOOKUP(B3374,'大货清单（不定期按GOMS更新）'!A:K,11,FALSE)</f>
        <v>9.1</v>
      </c>
      <c r="K3374" s="27" t="str">
        <f>VLOOKUP(B3374,'大货清单（不定期按GOMS更新）'!A:N,12,FALSE)</f>
        <v>674</v>
      </c>
      <c r="L3374" s="27" t="str">
        <f>VLOOKUP(B3374,'大货清单（不定期按GOMS更新）'!A:M,13,FALSE)</f>
        <v>332</v>
      </c>
      <c r="M3374" s="27" t="str">
        <f>VLOOKUP(B3374,'大货清单（不定期按GOMS更新）'!A:N,14,FALSE)</f>
        <v>306</v>
      </c>
      <c r="N3374" s="53" t="s">
        <v>4231</v>
      </c>
      <c r="O3374" s="27">
        <f>IFERROR(VLOOKUP(N3374,'散件迭代（不定期更新）'!C:J,8,FALSE),0)</f>
        <v>0</v>
      </c>
      <c r="P3374" s="27" t="str">
        <f>IFERROR(VLOOKUP(N3374,'散件（更新）'!B:H,3,FALSE),0)</f>
        <v>/</v>
      </c>
      <c r="Q3374" s="27" t="str">
        <f>VLOOKUP(N3374,'散件（更新）'!B:H,2,FALSE)</f>
        <v>114-23710005</v>
      </c>
      <c r="R3374" s="27" t="str">
        <f>VLOOKUP(N3374,'散件（更新）'!B:H,7,FALSE)</f>
        <v>plastic part</v>
      </c>
      <c r="S3374" s="27" t="str">
        <f>VLOOKUP(N3374,'散件（更新）'!B:E,4,FALSE)</f>
        <v>https://tineco-yxzt.oss-accelerate.aliyuncs.com/20240131/jitixiazhuangshigai2_1706693961450.jpeg</v>
      </c>
      <c r="T3374" s="27" t="s">
        <v>8759</v>
      </c>
      <c r="U3374" s="28" t="str">
        <f>VLOOKUP(N3374,'散件（更新）'!B:G,6,FALSE)</f>
        <v>机体下装饰盖</v>
      </c>
      <c r="V3374" s="28">
        <f>VLOOKUP(N3374,'散件（更新）'!B:I,8,FALSE)</f>
        <v>6974950106003</v>
      </c>
    </row>
    <row r="3375" spans="1:22">
      <c r="A3375" s="57">
        <v>46169</v>
      </c>
      <c r="B3375" s="53" t="s">
        <v>4315</v>
      </c>
      <c r="C3375" s="27" t="str">
        <f>VLOOKUP(B3375,'大货清单（不定期按GOMS更新）'!A:H,8,0)</f>
        <v>109-23311901</v>
      </c>
      <c r="D3375" s="27" t="str">
        <f>VLOOKUP(B3375,'大货清单（不定期按GOMS更新）'!A:C,3,0)</f>
        <v>CL2331S-01</v>
      </c>
      <c r="E3375" s="27" t="str">
        <f>VLOOKUP(B3375,'大货清单（不定期按GOMS更新）'!A:H,4,0)</f>
        <v>GB</v>
      </c>
      <c r="F3375" s="27" t="str">
        <f>VLOOKUP(B3375,'大货清单（不定期按GOMS更新）'!A:H,2,0)</f>
        <v>Floor One S6 Plus</v>
      </c>
      <c r="G3375" s="28">
        <f>VLOOKUP(B3375,'大货清单（不定期按GOMS更新）'!A:I,9,FALSE)</f>
        <v>6974950105372</v>
      </c>
      <c r="H3375" s="27" t="str">
        <f>VLOOKUP(B3375,'大货清单（不定期按GOMS更新）'!A:H,7,0)</f>
        <v>Black</v>
      </c>
      <c r="I3375" s="27" t="str">
        <f>VLOOKUP(B3375,'大货清单（不定期按GOMS更新）'!A:F,6,FALSE)</f>
        <v>ACTIVE</v>
      </c>
      <c r="J3375" s="27" t="str">
        <f>VLOOKUP(B3375,'大货清单（不定期按GOMS更新）'!A:K,11,FALSE)</f>
        <v>9.1</v>
      </c>
      <c r="K3375" s="27" t="str">
        <f>VLOOKUP(B3375,'大货清单（不定期按GOMS更新）'!A:N,12,FALSE)</f>
        <v>674</v>
      </c>
      <c r="L3375" s="27" t="str">
        <f>VLOOKUP(B3375,'大货清单（不定期按GOMS更新）'!A:M,13,FALSE)</f>
        <v>332</v>
      </c>
      <c r="M3375" s="27" t="str">
        <f>VLOOKUP(B3375,'大货清单（不定期按GOMS更新）'!A:N,14,FALSE)</f>
        <v>306</v>
      </c>
      <c r="N3375" s="53" t="s">
        <v>4439</v>
      </c>
      <c r="O3375" s="27">
        <f>IFERROR(VLOOKUP(N3375,'散件迭代（不定期更新）'!C:J,8,FALSE),0)</f>
        <v>0</v>
      </c>
      <c r="P3375" s="27" t="str">
        <f>IFERROR(VLOOKUP(N3375,'散件（更新）'!B:H,3,FALSE),0)</f>
        <v>/</v>
      </c>
      <c r="Q3375" s="27" t="str">
        <f>VLOOKUP(N3375,'散件（更新）'!B:H,2,FALSE)</f>
        <v>114-23310804</v>
      </c>
      <c r="R3375" s="27" t="str">
        <f>VLOOKUP(N3375,'散件（更新）'!B:H,7,FALSE)</f>
        <v>plastic part</v>
      </c>
      <c r="S3375" s="27" t="str">
        <f>VLOOKUP(N3375,'散件（更新）'!B:E,4,FALSE)</f>
        <v>https://tineco-yxzt.oss-accelerate.aliyuncs.com/20240206/zhuanjietouzujian1_1707204792981.jpeg</v>
      </c>
      <c r="T3375" s="27" t="s">
        <v>8759</v>
      </c>
      <c r="U3375" s="28" t="str">
        <f>VLOOKUP(N3375,'散件（更新）'!B:G,6,FALSE)</f>
        <v>转接头和机体底盖组件</v>
      </c>
      <c r="V3375" s="28">
        <f>VLOOKUP(N3375,'散件（更新）'!B:I,8,FALSE)</f>
        <v>6974950106669</v>
      </c>
    </row>
    <row r="3376" spans="1:22">
      <c r="A3376" s="57">
        <v>46169</v>
      </c>
      <c r="B3376" s="53" t="s">
        <v>4315</v>
      </c>
      <c r="C3376" s="27" t="str">
        <f>VLOOKUP(B3376,'大货清单（不定期按GOMS更新）'!A:H,8,0)</f>
        <v>109-23311901</v>
      </c>
      <c r="D3376" s="27" t="str">
        <f>VLOOKUP(B3376,'大货清单（不定期按GOMS更新）'!A:C,3,0)</f>
        <v>CL2331S-01</v>
      </c>
      <c r="E3376" s="27" t="str">
        <f>VLOOKUP(B3376,'大货清单（不定期按GOMS更新）'!A:H,4,0)</f>
        <v>GB</v>
      </c>
      <c r="F3376" s="27" t="str">
        <f>VLOOKUP(B3376,'大货清单（不定期按GOMS更新）'!A:H,2,0)</f>
        <v>Floor One S6 Plus</v>
      </c>
      <c r="G3376" s="28">
        <f>VLOOKUP(B3376,'大货清单（不定期按GOMS更新）'!A:I,9,FALSE)</f>
        <v>6974950105372</v>
      </c>
      <c r="H3376" s="27" t="str">
        <f>VLOOKUP(B3376,'大货清单（不定期按GOMS更新）'!A:H,7,0)</f>
        <v>Black</v>
      </c>
      <c r="I3376" s="27" t="str">
        <f>VLOOKUP(B3376,'大货清单（不定期按GOMS更新）'!A:F,6,FALSE)</f>
        <v>ACTIVE</v>
      </c>
      <c r="J3376" s="27" t="str">
        <f>VLOOKUP(B3376,'大货清单（不定期按GOMS更新）'!A:K,11,FALSE)</f>
        <v>9.1</v>
      </c>
      <c r="K3376" s="27" t="str">
        <f>VLOOKUP(B3376,'大货清单（不定期按GOMS更新）'!A:N,12,FALSE)</f>
        <v>674</v>
      </c>
      <c r="L3376" s="27" t="str">
        <f>VLOOKUP(B3376,'大货清单（不定期按GOMS更新）'!A:M,13,FALSE)</f>
        <v>332</v>
      </c>
      <c r="M3376" s="27" t="str">
        <f>VLOOKUP(B3376,'大货清单（不定期按GOMS更新）'!A:N,14,FALSE)</f>
        <v>306</v>
      </c>
      <c r="N3376" s="53" t="s">
        <v>4312</v>
      </c>
      <c r="O3376" s="27">
        <f>IFERROR(VLOOKUP(N3376,'散件迭代（不定期更新）'!C:J,8,FALSE),0)</f>
        <v>0</v>
      </c>
      <c r="P3376" s="27" t="str">
        <f>IFERROR(VLOOKUP(N3376,'散件（更新）'!B:H,3,FALSE),0)</f>
        <v>/</v>
      </c>
      <c r="Q3376" s="27" t="str">
        <f>VLOOKUP(N3376,'散件（更新）'!B:H,2,FALSE)</f>
        <v>114-23350602</v>
      </c>
      <c r="R3376" s="27" t="str">
        <f>VLOOKUP(N3376,'散件（更新）'!B:H,7,FALSE)</f>
        <v>plastic part</v>
      </c>
      <c r="S3376" s="27">
        <f>VLOOKUP(N3376,'散件（更新）'!B:E,4,FALSE)</f>
        <v>0</v>
      </c>
      <c r="T3376" s="27" t="s">
        <v>8759</v>
      </c>
      <c r="U3376" s="28" t="str">
        <f>VLOOKUP(N3376,'散件（更新）'!B:G,6,FALSE)</f>
        <v>接水盘组件</v>
      </c>
      <c r="V3376" s="28" t="str">
        <f>VLOOKUP(N3376,'散件（更新）'!B:I,8,FALSE)</f>
        <v>6974950106164</v>
      </c>
    </row>
    <row r="3377" spans="1:22">
      <c r="A3377" s="57">
        <v>46169</v>
      </c>
      <c r="B3377" s="53" t="s">
        <v>4315</v>
      </c>
      <c r="C3377" s="27" t="str">
        <f>VLOOKUP(B3377,'大货清单（不定期按GOMS更新）'!A:H,8,0)</f>
        <v>109-23311901</v>
      </c>
      <c r="D3377" s="27" t="str">
        <f>VLOOKUP(B3377,'大货清单（不定期按GOMS更新）'!A:C,3,0)</f>
        <v>CL2331S-01</v>
      </c>
      <c r="E3377" s="27" t="str">
        <f>VLOOKUP(B3377,'大货清单（不定期按GOMS更新）'!A:H,4,0)</f>
        <v>GB</v>
      </c>
      <c r="F3377" s="27" t="str">
        <f>VLOOKUP(B3377,'大货清单（不定期按GOMS更新）'!A:H,2,0)</f>
        <v>Floor One S6 Plus</v>
      </c>
      <c r="G3377" s="28">
        <f>VLOOKUP(B3377,'大货清单（不定期按GOMS更新）'!A:I,9,FALSE)</f>
        <v>6974950105372</v>
      </c>
      <c r="H3377" s="27" t="str">
        <f>VLOOKUP(B3377,'大货清单（不定期按GOMS更新）'!A:H,7,0)</f>
        <v>Black</v>
      </c>
      <c r="I3377" s="27" t="str">
        <f>VLOOKUP(B3377,'大货清单（不定期按GOMS更新）'!A:F,6,FALSE)</f>
        <v>ACTIVE</v>
      </c>
      <c r="J3377" s="27" t="str">
        <f>VLOOKUP(B3377,'大货清单（不定期按GOMS更新）'!A:K,11,FALSE)</f>
        <v>9.1</v>
      </c>
      <c r="K3377" s="27" t="str">
        <f>VLOOKUP(B3377,'大货清单（不定期按GOMS更新）'!A:N,12,FALSE)</f>
        <v>674</v>
      </c>
      <c r="L3377" s="27" t="str">
        <f>VLOOKUP(B3377,'大货清单（不定期按GOMS更新）'!A:M,13,FALSE)</f>
        <v>332</v>
      </c>
      <c r="M3377" s="27" t="str">
        <f>VLOOKUP(B3377,'大货清单（不定期按GOMS更新）'!A:N,14,FALSE)</f>
        <v>306</v>
      </c>
      <c r="N3377" s="53" t="s">
        <v>4390</v>
      </c>
      <c r="O3377" s="27">
        <f>IFERROR(VLOOKUP(N3377,'散件迭代（不定期更新）'!C:J,8,FALSE),0)</f>
        <v>0</v>
      </c>
      <c r="P3377" s="27" t="str">
        <f>IFERROR(VLOOKUP(N3377,'散件（更新）'!B:H,3,FALSE),0)</f>
        <v>/</v>
      </c>
      <c r="Q3377" s="27" t="str">
        <f>VLOOKUP(N3377,'散件（更新）'!B:H,2,FALSE)</f>
        <v>114-23710006</v>
      </c>
      <c r="R3377" s="27" t="str">
        <f>VLOOKUP(N3377,'散件（更新）'!B:H,7,FALSE)</f>
        <v>Wire</v>
      </c>
      <c r="S3377" s="27" t="str">
        <f>VLOOKUP(N3377,'散件（更新）'!B:E,4,FALSE)</f>
        <v>https://tineco-yxzt.oss-accelerate.aliyuncs.com/20240131/jishenchongdiandaoxianzujian_1706693832076.jpeg</v>
      </c>
      <c r="T3377" s="27" t="s">
        <v>8759</v>
      </c>
      <c r="U3377" s="28" t="str">
        <f>VLOOKUP(N3377,'散件（更新）'!B:G,6,FALSE)</f>
        <v>机身充电导线</v>
      </c>
      <c r="V3377" s="28">
        <f>VLOOKUP(N3377,'散件（更新）'!B:I,8,FALSE)</f>
        <v>6974950105990</v>
      </c>
    </row>
    <row r="3378" spans="1:22">
      <c r="A3378" s="57">
        <v>46169</v>
      </c>
      <c r="B3378" s="53" t="s">
        <v>4315</v>
      </c>
      <c r="C3378" s="27" t="str">
        <f>VLOOKUP(B3378,'大货清单（不定期按GOMS更新）'!A:H,8,0)</f>
        <v>109-23311901</v>
      </c>
      <c r="D3378" s="27" t="str">
        <f>VLOOKUP(B3378,'大货清单（不定期按GOMS更新）'!A:C,3,0)</f>
        <v>CL2331S-01</v>
      </c>
      <c r="E3378" s="27" t="str">
        <f>VLOOKUP(B3378,'大货清单（不定期按GOMS更新）'!A:H,4,0)</f>
        <v>GB</v>
      </c>
      <c r="F3378" s="27" t="str">
        <f>VLOOKUP(B3378,'大货清单（不定期按GOMS更新）'!A:H,2,0)</f>
        <v>Floor One S6 Plus</v>
      </c>
      <c r="G3378" s="28">
        <f>VLOOKUP(B3378,'大货清单（不定期按GOMS更新）'!A:I,9,FALSE)</f>
        <v>6974950105372</v>
      </c>
      <c r="H3378" s="27" t="str">
        <f>VLOOKUP(B3378,'大货清单（不定期按GOMS更新）'!A:H,7,0)</f>
        <v>Black</v>
      </c>
      <c r="I3378" s="27" t="str">
        <f>VLOOKUP(B3378,'大货清单（不定期按GOMS更新）'!A:F,6,FALSE)</f>
        <v>ACTIVE</v>
      </c>
      <c r="J3378" s="27" t="str">
        <f>VLOOKUP(B3378,'大货清单（不定期按GOMS更新）'!A:K,11,FALSE)</f>
        <v>9.1</v>
      </c>
      <c r="K3378" s="27" t="str">
        <f>VLOOKUP(B3378,'大货清单（不定期按GOMS更新）'!A:N,12,FALSE)</f>
        <v>674</v>
      </c>
      <c r="L3378" s="27" t="str">
        <f>VLOOKUP(B3378,'大货清单（不定期按GOMS更新）'!A:M,13,FALSE)</f>
        <v>332</v>
      </c>
      <c r="M3378" s="27" t="str">
        <f>VLOOKUP(B3378,'大货清单（不定期按GOMS更新）'!A:N,14,FALSE)</f>
        <v>306</v>
      </c>
      <c r="N3378" s="53" t="s">
        <v>1098</v>
      </c>
      <c r="O3378" s="27">
        <f>IFERROR(VLOOKUP(N3378,'散件迭代（不定期更新）'!C:J,8,FALSE),0)</f>
        <v>0</v>
      </c>
      <c r="P3378" s="27" t="str">
        <f>IFERROR(VLOOKUP(N3378,'散件（更新）'!B:H,3,FALSE),0)</f>
        <v>206-2019-0066</v>
      </c>
      <c r="Q3378" s="27" t="str">
        <f>VLOOKUP(N3378,'散件（更新）'!B:H,2,FALSE)</f>
        <v>114-20190066</v>
      </c>
      <c r="R3378" s="27" t="str">
        <f>VLOOKUP(N3378,'散件（更新）'!B:H,7,FALSE)</f>
        <v>Swich</v>
      </c>
      <c r="S3378" s="27" t="str">
        <f>VLOOKUP(N3378,'散件（更新）'!B:E,4,FALSE)</f>
        <v>https://tineco-yxzt.oss-accelerate.aliyuncs.com/20231219/9FWRK110000_1702948027739.png</v>
      </c>
      <c r="T3378" s="27" t="s">
        <v>8759</v>
      </c>
      <c r="U3378" s="28" t="str">
        <f>VLOOKUP(N3378,'散件（更新）'!B:G,6,FALSE)</f>
        <v>微动开关</v>
      </c>
      <c r="V3378" s="28" t="str">
        <f>VLOOKUP(N3378,'散件（更新）'!B:I,8,FALSE)</f>
        <v>6972200197474</v>
      </c>
    </row>
    <row r="3379" spans="1:22">
      <c r="A3379" s="57">
        <v>46169</v>
      </c>
      <c r="B3379" s="53" t="s">
        <v>4315</v>
      </c>
      <c r="C3379" s="27" t="str">
        <f>VLOOKUP(B3379,'大货清单（不定期按GOMS更新）'!A:H,8,0)</f>
        <v>109-23311901</v>
      </c>
      <c r="D3379" s="27" t="str">
        <f>VLOOKUP(B3379,'大货清单（不定期按GOMS更新）'!A:C,3,0)</f>
        <v>CL2331S-01</v>
      </c>
      <c r="E3379" s="27" t="str">
        <f>VLOOKUP(B3379,'大货清单（不定期按GOMS更新）'!A:H,4,0)</f>
        <v>GB</v>
      </c>
      <c r="F3379" s="27" t="str">
        <f>VLOOKUP(B3379,'大货清单（不定期按GOMS更新）'!A:H,2,0)</f>
        <v>Floor One S6 Plus</v>
      </c>
      <c r="G3379" s="28">
        <f>VLOOKUP(B3379,'大货清单（不定期按GOMS更新）'!A:I,9,FALSE)</f>
        <v>6974950105372</v>
      </c>
      <c r="H3379" s="27" t="str">
        <f>VLOOKUP(B3379,'大货清单（不定期按GOMS更新）'!A:H,7,0)</f>
        <v>Black</v>
      </c>
      <c r="I3379" s="27" t="str">
        <f>VLOOKUP(B3379,'大货清单（不定期按GOMS更新）'!A:F,6,FALSE)</f>
        <v>ACTIVE</v>
      </c>
      <c r="J3379" s="27" t="str">
        <f>VLOOKUP(B3379,'大货清单（不定期按GOMS更新）'!A:K,11,FALSE)</f>
        <v>9.1</v>
      </c>
      <c r="K3379" s="27" t="str">
        <f>VLOOKUP(B3379,'大货清单（不定期按GOMS更新）'!A:N,12,FALSE)</f>
        <v>674</v>
      </c>
      <c r="L3379" s="27" t="str">
        <f>VLOOKUP(B3379,'大货清单（不定期按GOMS更新）'!A:M,13,FALSE)</f>
        <v>332</v>
      </c>
      <c r="M3379" s="27" t="str">
        <f>VLOOKUP(B3379,'大货清单（不定期按GOMS更新）'!A:N,14,FALSE)</f>
        <v>306</v>
      </c>
      <c r="N3379" s="53" t="s">
        <v>4138</v>
      </c>
      <c r="O3379" s="27">
        <f>IFERROR(VLOOKUP(N3379,'散件迭代（不定期更新）'!C:J,8,FALSE),0)</f>
        <v>0</v>
      </c>
      <c r="P3379" s="27" t="str">
        <f>IFERROR(VLOOKUP(N3379,'散件（更新）'!B:H,3,FALSE),0)</f>
        <v>/</v>
      </c>
      <c r="Q3379" s="27" t="str">
        <f>VLOOKUP(N3379,'散件（更新）'!B:H,2,FALSE)</f>
        <v>114-23710009</v>
      </c>
      <c r="R3379" s="27" t="str">
        <f>VLOOKUP(N3379,'散件（更新）'!B:H,7,FALSE)</f>
        <v>Motor</v>
      </c>
      <c r="S3379" s="27" t="str">
        <f>VLOOKUP(N3379,'散件（更新）'!B:E,4,FALSE)</f>
        <v>https://tineco-yxzt.oss-accelerate.aliyuncs.com/20240131/zhudianji+mifengquan_1706695142695.jpeg</v>
      </c>
      <c r="T3379" s="27" t="s">
        <v>8759</v>
      </c>
      <c r="U3379" s="28" t="str">
        <f>VLOOKUP(N3379,'散件（更新）'!B:G,6,FALSE)</f>
        <v>主电机+密封圈</v>
      </c>
      <c r="V3379" s="28">
        <f>VLOOKUP(N3379,'散件（更新）'!B:I,8,FALSE)</f>
        <v>6974950106034</v>
      </c>
    </row>
    <row r="3380" spans="1:22">
      <c r="A3380" s="57">
        <v>46169</v>
      </c>
      <c r="B3380" s="53" t="s">
        <v>4315</v>
      </c>
      <c r="C3380" s="27" t="str">
        <f>VLOOKUP(B3380,'大货清单（不定期按GOMS更新）'!A:H,8,0)</f>
        <v>109-23311901</v>
      </c>
      <c r="D3380" s="27" t="str">
        <f>VLOOKUP(B3380,'大货清单（不定期按GOMS更新）'!A:C,3,0)</f>
        <v>CL2331S-01</v>
      </c>
      <c r="E3380" s="27" t="str">
        <f>VLOOKUP(B3380,'大货清单（不定期按GOMS更新）'!A:H,4,0)</f>
        <v>GB</v>
      </c>
      <c r="F3380" s="27" t="str">
        <f>VLOOKUP(B3380,'大货清单（不定期按GOMS更新）'!A:H,2,0)</f>
        <v>Floor One S6 Plus</v>
      </c>
      <c r="G3380" s="28">
        <f>VLOOKUP(B3380,'大货清单（不定期按GOMS更新）'!A:I,9,FALSE)</f>
        <v>6974950105372</v>
      </c>
      <c r="H3380" s="27" t="str">
        <f>VLOOKUP(B3380,'大货清单（不定期按GOMS更新）'!A:H,7,0)</f>
        <v>Black</v>
      </c>
      <c r="I3380" s="27" t="str">
        <f>VLOOKUP(B3380,'大货清单（不定期按GOMS更新）'!A:F,6,FALSE)</f>
        <v>ACTIVE</v>
      </c>
      <c r="J3380" s="27" t="str">
        <f>VLOOKUP(B3380,'大货清单（不定期按GOMS更新）'!A:K,11,FALSE)</f>
        <v>9.1</v>
      </c>
      <c r="K3380" s="27" t="str">
        <f>VLOOKUP(B3380,'大货清单（不定期按GOMS更新）'!A:N,12,FALSE)</f>
        <v>674</v>
      </c>
      <c r="L3380" s="27" t="str">
        <f>VLOOKUP(B3380,'大货清单（不定期按GOMS更新）'!A:M,13,FALSE)</f>
        <v>332</v>
      </c>
      <c r="M3380" s="27" t="str">
        <f>VLOOKUP(B3380,'大货清单（不定期按GOMS更新）'!A:N,14,FALSE)</f>
        <v>306</v>
      </c>
      <c r="N3380" s="53" t="s">
        <v>4363</v>
      </c>
      <c r="O3380" s="27" t="str">
        <f>IFERROR(VLOOKUP(N3380,'散件迭代（不定期更新）'!C:J,8,FALSE),0)</f>
        <v>A50</v>
      </c>
      <c r="P3380" s="27" t="str">
        <f>IFERROR(VLOOKUP(N3380,'散件（更新）'!B:H,3,FALSE),0)</f>
        <v>/</v>
      </c>
      <c r="Q3380" s="27" t="str">
        <f>VLOOKUP(N3380,'散件（更新）'!B:H,2,FALSE)</f>
        <v>114-23350407</v>
      </c>
      <c r="R3380" s="27" t="str">
        <f>VLOOKUP(N3380,'散件（更新）'!B:H,7,FALSE)</f>
        <v>Motor</v>
      </c>
      <c r="S3380" s="27" t="str">
        <f>VLOOKUP(N3380,'散件（更新）'!B:E,4,FALSE)</f>
        <v>https://tineco-yxzt.oss-accelerate.aliyuncs.com/20250519/gunshuadianjichilunxiangzujian_1747648367180.jpg</v>
      </c>
      <c r="T3380" s="27" t="s">
        <v>8759</v>
      </c>
      <c r="U3380" s="28" t="str">
        <f>VLOOKUP(N3380,'散件（更新）'!B:G,6,FALSE)</f>
        <v>有刷电机齿轮箱组件</v>
      </c>
      <c r="V3380" s="28" t="str">
        <f>VLOOKUP(N3380,'散件（更新）'!B:I,8,FALSE)</f>
        <v>6974950106171</v>
      </c>
    </row>
    <row r="3381" spans="1:22">
      <c r="A3381" s="57">
        <v>46169</v>
      </c>
      <c r="B3381" s="53" t="s">
        <v>4315</v>
      </c>
      <c r="C3381" s="27" t="str">
        <f>VLOOKUP(B3381,'大货清单（不定期按GOMS更新）'!A:H,8,0)</f>
        <v>109-23311901</v>
      </c>
      <c r="D3381" s="27" t="str">
        <f>VLOOKUP(B3381,'大货清单（不定期按GOMS更新）'!A:C,3,0)</f>
        <v>CL2331S-01</v>
      </c>
      <c r="E3381" s="27" t="str">
        <f>VLOOKUP(B3381,'大货清单（不定期按GOMS更新）'!A:H,4,0)</f>
        <v>GB</v>
      </c>
      <c r="F3381" s="27" t="str">
        <f>VLOOKUP(B3381,'大货清单（不定期按GOMS更新）'!A:H,2,0)</f>
        <v>Floor One S6 Plus</v>
      </c>
      <c r="G3381" s="28">
        <f>VLOOKUP(B3381,'大货清单（不定期按GOMS更新）'!A:I,9,FALSE)</f>
        <v>6974950105372</v>
      </c>
      <c r="H3381" s="27" t="str">
        <f>VLOOKUP(B3381,'大货清单（不定期按GOMS更新）'!A:H,7,0)</f>
        <v>Black</v>
      </c>
      <c r="I3381" s="27" t="str">
        <f>VLOOKUP(B3381,'大货清单（不定期按GOMS更新）'!A:F,6,FALSE)</f>
        <v>ACTIVE</v>
      </c>
      <c r="J3381" s="27" t="str">
        <f>VLOOKUP(B3381,'大货清单（不定期按GOMS更新）'!A:K,11,FALSE)</f>
        <v>9.1</v>
      </c>
      <c r="K3381" s="27" t="str">
        <f>VLOOKUP(B3381,'大货清单（不定期按GOMS更新）'!A:N,12,FALSE)</f>
        <v>674</v>
      </c>
      <c r="L3381" s="27" t="str">
        <f>VLOOKUP(B3381,'大货清单（不定期按GOMS更新）'!A:M,13,FALSE)</f>
        <v>332</v>
      </c>
      <c r="M3381" s="27" t="str">
        <f>VLOOKUP(B3381,'大货清单（不定期按GOMS更新）'!A:N,14,FALSE)</f>
        <v>306</v>
      </c>
      <c r="N3381" s="53" t="s">
        <v>4319</v>
      </c>
      <c r="O3381" s="27">
        <f>IFERROR(VLOOKUP(N3381,'散件迭代（不定期更新）'!C:J,8,FALSE),0)</f>
        <v>0</v>
      </c>
      <c r="P3381" s="27" t="str">
        <f>IFERROR(VLOOKUP(N3381,'散件（更新）'!B:H,3,FALSE),0)</f>
        <v>/</v>
      </c>
      <c r="Q3381" s="27" t="str">
        <f>VLOOKUP(N3381,'散件（更新）'!B:H,2,FALSE)</f>
        <v>114-23310801</v>
      </c>
      <c r="R3381" s="27" t="str">
        <f>VLOOKUP(N3381,'散件（更新）'!B:H,7,FALSE)</f>
        <v>PCBA</v>
      </c>
      <c r="S3381" s="27" t="str">
        <f>VLOOKUP(N3381,'散件（更新）'!B:E,4,FALSE)</f>
        <v>https://tineco-yxzt.oss-accelerate.aliyuncs.com/20240222/zhukongbanPCBA_1708567134632.jpeg</v>
      </c>
      <c r="T3381" s="27" t="s">
        <v>8759</v>
      </c>
      <c r="U3381" s="28" t="str">
        <f>VLOOKUP(N3381,'散件（更新）'!B:G,6,FALSE)</f>
        <v>机身主控板组件（普通款）</v>
      </c>
      <c r="V3381" s="28">
        <f>VLOOKUP(N3381,'散件（更新）'!B:I,8,FALSE)</f>
        <v>6974950106638</v>
      </c>
    </row>
    <row r="3382" spans="1:22">
      <c r="A3382" s="57">
        <v>46169</v>
      </c>
      <c r="B3382" s="53" t="s">
        <v>4315</v>
      </c>
      <c r="C3382" s="27" t="str">
        <f>VLOOKUP(B3382,'大货清单（不定期按GOMS更新）'!A:H,8,0)</f>
        <v>109-23311901</v>
      </c>
      <c r="D3382" s="27" t="str">
        <f>VLOOKUP(B3382,'大货清单（不定期按GOMS更新）'!A:C,3,0)</f>
        <v>CL2331S-01</v>
      </c>
      <c r="E3382" s="27" t="str">
        <f>VLOOKUP(B3382,'大货清单（不定期按GOMS更新）'!A:H,4,0)</f>
        <v>GB</v>
      </c>
      <c r="F3382" s="27" t="str">
        <f>VLOOKUP(B3382,'大货清单（不定期按GOMS更新）'!A:H,2,0)</f>
        <v>Floor One S6 Plus</v>
      </c>
      <c r="G3382" s="28">
        <f>VLOOKUP(B3382,'大货清单（不定期按GOMS更新）'!A:I,9,FALSE)</f>
        <v>6974950105372</v>
      </c>
      <c r="H3382" s="27" t="str">
        <f>VLOOKUP(B3382,'大货清单（不定期按GOMS更新）'!A:H,7,0)</f>
        <v>Black</v>
      </c>
      <c r="I3382" s="27" t="str">
        <f>VLOOKUP(B3382,'大货清单（不定期按GOMS更新）'!A:F,6,FALSE)</f>
        <v>ACTIVE</v>
      </c>
      <c r="J3382" s="27" t="str">
        <f>VLOOKUP(B3382,'大货清单（不定期按GOMS更新）'!A:K,11,FALSE)</f>
        <v>9.1</v>
      </c>
      <c r="K3382" s="27" t="str">
        <f>VLOOKUP(B3382,'大货清单（不定期按GOMS更新）'!A:N,12,FALSE)</f>
        <v>674</v>
      </c>
      <c r="L3382" s="27" t="str">
        <f>VLOOKUP(B3382,'大货清单（不定期按GOMS更新）'!A:M,13,FALSE)</f>
        <v>332</v>
      </c>
      <c r="M3382" s="27" t="str">
        <f>VLOOKUP(B3382,'大货清单（不定期按GOMS更新）'!A:N,14,FALSE)</f>
        <v>306</v>
      </c>
      <c r="N3382" s="53" t="s">
        <v>3796</v>
      </c>
      <c r="O3382" s="27">
        <f>IFERROR(VLOOKUP(N3382,'散件迭代（不定期更新）'!C:J,8,FALSE),0)</f>
        <v>0</v>
      </c>
      <c r="P3382" s="27" t="str">
        <f>IFERROR(VLOOKUP(N3382,'散件（更新）'!B:H,3,FALSE),0)</f>
        <v>/</v>
      </c>
      <c r="Q3382" s="27" t="str">
        <f>VLOOKUP(N3382,'散件（更新）'!B:H,2,FALSE)</f>
        <v>114-22200104</v>
      </c>
      <c r="R3382" s="27" t="str">
        <f>VLOOKUP(N3382,'散件（更新）'!B:H,7,FALSE)</f>
        <v>Scraper</v>
      </c>
      <c r="S3382" s="27" t="str">
        <f>VLOOKUP(N3382,'散件（更新）'!B:E,4,FALSE)</f>
        <v>https://tineco-yxzt.oss-accelerate.aliyuncs.com/20231219/9FWRR250000_1702948034118.png</v>
      </c>
      <c r="T3382" s="27" t="s">
        <v>8759</v>
      </c>
      <c r="U3382" s="28" t="str">
        <f>VLOOKUP(N3382,'散件（更新）'!B:G,6,FALSE)</f>
        <v>刮条组件</v>
      </c>
      <c r="V3382" s="28">
        <f>VLOOKUP(N3382,'散件（更新）'!B:I,8,FALSE)</f>
        <v>6974950103897</v>
      </c>
    </row>
    <row r="3383" spans="1:22">
      <c r="A3383" s="57">
        <v>46169</v>
      </c>
      <c r="B3383" s="53" t="s">
        <v>4315</v>
      </c>
      <c r="C3383" s="27" t="str">
        <f>VLOOKUP(B3383,'大货清单（不定期按GOMS更新）'!A:H,8,0)</f>
        <v>109-23311901</v>
      </c>
      <c r="D3383" s="27" t="str">
        <f>VLOOKUP(B3383,'大货清单（不定期按GOMS更新）'!A:C,3,0)</f>
        <v>CL2331S-01</v>
      </c>
      <c r="E3383" s="27" t="str">
        <f>VLOOKUP(B3383,'大货清单（不定期按GOMS更新）'!A:H,4,0)</f>
        <v>GB</v>
      </c>
      <c r="F3383" s="27" t="str">
        <f>VLOOKUP(B3383,'大货清单（不定期按GOMS更新）'!A:H,2,0)</f>
        <v>Floor One S6 Plus</v>
      </c>
      <c r="G3383" s="28">
        <f>VLOOKUP(B3383,'大货清单（不定期按GOMS更新）'!A:I,9,FALSE)</f>
        <v>6974950105372</v>
      </c>
      <c r="H3383" s="27" t="str">
        <f>VLOOKUP(B3383,'大货清单（不定期按GOMS更新）'!A:H,7,0)</f>
        <v>Black</v>
      </c>
      <c r="I3383" s="27" t="str">
        <f>VLOOKUP(B3383,'大货清单（不定期按GOMS更新）'!A:F,6,FALSE)</f>
        <v>ACTIVE</v>
      </c>
      <c r="J3383" s="27" t="str">
        <f>VLOOKUP(B3383,'大货清单（不定期按GOMS更新）'!A:K,11,FALSE)</f>
        <v>9.1</v>
      </c>
      <c r="K3383" s="27" t="str">
        <f>VLOOKUP(B3383,'大货清单（不定期按GOMS更新）'!A:N,12,FALSE)</f>
        <v>674</v>
      </c>
      <c r="L3383" s="27" t="str">
        <f>VLOOKUP(B3383,'大货清单（不定期按GOMS更新）'!A:M,13,FALSE)</f>
        <v>332</v>
      </c>
      <c r="M3383" s="27" t="str">
        <f>VLOOKUP(B3383,'大货清单（不定期按GOMS更新）'!A:N,14,FALSE)</f>
        <v>306</v>
      </c>
      <c r="N3383" s="53" t="s">
        <v>770</v>
      </c>
      <c r="O3383" s="27">
        <f>IFERROR(VLOOKUP(N3383,'散件迭代（不定期更新）'!C:J,8,FALSE),0)</f>
        <v>0</v>
      </c>
      <c r="P3383" s="27" t="str">
        <f>IFERROR(VLOOKUP(N3383,'散件（更新）'!B:H,3,FALSE),0)</f>
        <v>206-2019-0114</v>
      </c>
      <c r="Q3383" s="27" t="str">
        <f>VLOOKUP(N3383,'散件（更新）'!B:H,2,FALSE)</f>
        <v>114-20190114</v>
      </c>
      <c r="R3383" s="27" t="str">
        <f>VLOOKUP(N3383,'散件（更新）'!B:H,7,FALSE)</f>
        <v>Sensor</v>
      </c>
      <c r="S3383" s="27" t="str">
        <f>VLOOKUP(N3383,'散件（更新）'!B:E,4,FALSE)</f>
        <v>https://tineco-yxzt.oss-accelerate.aliyuncs.com/20240701/2019guangdian_1719817775917.png</v>
      </c>
      <c r="T3383" s="27" t="s">
        <v>8759</v>
      </c>
      <c r="U3383" s="28" t="str">
        <f>VLOOKUP(N3383,'散件（更新）'!B:G,6,FALSE)</f>
        <v>光电液位传感器</v>
      </c>
      <c r="V3383" s="28" t="str">
        <f>VLOOKUP(N3383,'散件（更新）'!B:I,8,FALSE)</f>
        <v>6972200197023</v>
      </c>
    </row>
    <row r="3384" spans="1:22">
      <c r="A3384" s="57">
        <v>46169</v>
      </c>
      <c r="B3384" s="53" t="s">
        <v>4315</v>
      </c>
      <c r="C3384" s="27" t="str">
        <f>VLOOKUP(B3384,'大货清单（不定期按GOMS更新）'!A:H,8,0)</f>
        <v>109-23311901</v>
      </c>
      <c r="D3384" s="27" t="str">
        <f>VLOOKUP(B3384,'大货清单（不定期按GOMS更新）'!A:C,3,0)</f>
        <v>CL2331S-01</v>
      </c>
      <c r="E3384" s="27" t="str">
        <f>VLOOKUP(B3384,'大货清单（不定期按GOMS更新）'!A:H,4,0)</f>
        <v>GB</v>
      </c>
      <c r="F3384" s="27" t="str">
        <f>VLOOKUP(B3384,'大货清单（不定期按GOMS更新）'!A:H,2,0)</f>
        <v>Floor One S6 Plus</v>
      </c>
      <c r="G3384" s="28">
        <f>VLOOKUP(B3384,'大货清单（不定期按GOMS更新）'!A:I,9,FALSE)</f>
        <v>6974950105372</v>
      </c>
      <c r="H3384" s="27" t="str">
        <f>VLOOKUP(B3384,'大货清单（不定期按GOMS更新）'!A:H,7,0)</f>
        <v>Black</v>
      </c>
      <c r="I3384" s="27" t="str">
        <f>VLOOKUP(B3384,'大货清单（不定期按GOMS更新）'!A:F,6,FALSE)</f>
        <v>ACTIVE</v>
      </c>
      <c r="J3384" s="27" t="str">
        <f>VLOOKUP(B3384,'大货清单（不定期按GOMS更新）'!A:K,11,FALSE)</f>
        <v>9.1</v>
      </c>
      <c r="K3384" s="27" t="str">
        <f>VLOOKUP(B3384,'大货清单（不定期按GOMS更新）'!A:N,12,FALSE)</f>
        <v>674</v>
      </c>
      <c r="L3384" s="27" t="str">
        <f>VLOOKUP(B3384,'大货清单（不定期按GOMS更新）'!A:M,13,FALSE)</f>
        <v>332</v>
      </c>
      <c r="M3384" s="27" t="str">
        <f>VLOOKUP(B3384,'大货清单（不定期按GOMS更新）'!A:N,14,FALSE)</f>
        <v>306</v>
      </c>
      <c r="N3384" s="53" t="s">
        <v>2327</v>
      </c>
      <c r="O3384" s="27">
        <f>IFERROR(VLOOKUP(N3384,'散件迭代（不定期更新）'!C:J,8,FALSE),0)</f>
        <v>0</v>
      </c>
      <c r="P3384" s="27" t="str">
        <f>IFERROR(VLOOKUP(N3384,'散件（更新）'!B:H,3,FALSE),0)</f>
        <v>206-2019-0129</v>
      </c>
      <c r="Q3384" s="27" t="str">
        <f>VLOOKUP(N3384,'散件（更新）'!B:H,2,FALSE)</f>
        <v>114-20190129</v>
      </c>
      <c r="R3384" s="27" t="str">
        <f>VLOOKUP(N3384,'散件（更新）'!B:H,7,FALSE)</f>
        <v>Sensor</v>
      </c>
      <c r="S3384" s="27" t="str">
        <f>VLOOKUP(N3384,'散件（更新）'!B:E,4,FALSE)</f>
        <v>https://tineco-yxzt.oss-accelerate.aliyuncs.com/20231219/9FWRS100100_1702948034188.png</v>
      </c>
      <c r="T3384" s="27" t="s">
        <v>8759</v>
      </c>
      <c r="U3384" s="28" t="str">
        <f>VLOOKUP(N3384,'散件（更新）'!B:G,6,FALSE)</f>
        <v>脏污传感器组件</v>
      </c>
      <c r="V3384" s="28">
        <f>VLOOKUP(N3384,'散件（更新）'!B:I,8,FALSE)</f>
        <v>6974950101411</v>
      </c>
    </row>
    <row r="3385" spans="1:22">
      <c r="A3385" s="57">
        <v>46169</v>
      </c>
      <c r="B3385" s="53" t="s">
        <v>4315</v>
      </c>
      <c r="C3385" s="27" t="str">
        <f>VLOOKUP(B3385,'大货清单（不定期按GOMS更新）'!A:H,8,0)</f>
        <v>109-23311901</v>
      </c>
      <c r="D3385" s="27" t="str">
        <f>VLOOKUP(B3385,'大货清单（不定期按GOMS更新）'!A:C,3,0)</f>
        <v>CL2331S-01</v>
      </c>
      <c r="E3385" s="27" t="str">
        <f>VLOOKUP(B3385,'大货清单（不定期按GOMS更新）'!A:H,4,0)</f>
        <v>GB</v>
      </c>
      <c r="F3385" s="27" t="str">
        <f>VLOOKUP(B3385,'大货清单（不定期按GOMS更新）'!A:H,2,0)</f>
        <v>Floor One S6 Plus</v>
      </c>
      <c r="G3385" s="28">
        <f>VLOOKUP(B3385,'大货清单（不定期按GOMS更新）'!A:I,9,FALSE)</f>
        <v>6974950105372</v>
      </c>
      <c r="H3385" s="27" t="str">
        <f>VLOOKUP(B3385,'大货清单（不定期按GOMS更新）'!A:H,7,0)</f>
        <v>Black</v>
      </c>
      <c r="I3385" s="27" t="str">
        <f>VLOOKUP(B3385,'大货清单（不定期按GOMS更新）'!A:F,6,FALSE)</f>
        <v>ACTIVE</v>
      </c>
      <c r="J3385" s="27" t="str">
        <f>VLOOKUP(B3385,'大货清单（不定期按GOMS更新）'!A:K,11,FALSE)</f>
        <v>9.1</v>
      </c>
      <c r="K3385" s="27" t="str">
        <f>VLOOKUP(B3385,'大货清单（不定期按GOMS更新）'!A:N,12,FALSE)</f>
        <v>674</v>
      </c>
      <c r="L3385" s="27" t="str">
        <f>VLOOKUP(B3385,'大货清单（不定期按GOMS更新）'!A:M,13,FALSE)</f>
        <v>332</v>
      </c>
      <c r="M3385" s="27" t="str">
        <f>VLOOKUP(B3385,'大货清单（不定期按GOMS更新）'!A:N,14,FALSE)</f>
        <v>306</v>
      </c>
      <c r="N3385" s="53" t="s">
        <v>4447</v>
      </c>
      <c r="O3385" s="27">
        <f>IFERROR(VLOOKUP(N3385,'散件迭代（不定期更新）'!C:J,8,FALSE),0)</f>
        <v>0</v>
      </c>
      <c r="P3385" s="27" t="str">
        <f>IFERROR(VLOOKUP(N3385,'散件（更新）'!B:H,3,FALSE),0)</f>
        <v>/</v>
      </c>
      <c r="Q3385" s="27" t="str">
        <f>VLOOKUP(N3385,'散件（更新）'!B:H,2,FALSE)</f>
        <v>114-23310805</v>
      </c>
      <c r="R3385" s="27" t="str">
        <f>VLOOKUP(N3385,'散件（更新）'!B:H,7,FALSE)</f>
        <v>Pump</v>
      </c>
      <c r="S3385" s="27" t="str">
        <f>VLOOKUP(N3385,'散件（更新）'!B:E,4,FALSE)</f>
        <v>https://tineco-yxzt.oss-accelerate.aliyuncs.com/20240206/yidairudongbeng_1707205005044.jpeg</v>
      </c>
      <c r="T3385" s="27" t="s">
        <v>8759</v>
      </c>
      <c r="U3385" s="28" t="str">
        <f>VLOOKUP(N3385,'散件（更新）'!B:G,6,FALSE)</f>
        <v>蠕动泵组件</v>
      </c>
      <c r="V3385" s="28">
        <f>VLOOKUP(N3385,'散件（更新）'!B:I,8,FALSE)</f>
        <v>6974950106621</v>
      </c>
    </row>
    <row r="3386" spans="1:22">
      <c r="A3386" s="57">
        <v>46169</v>
      </c>
      <c r="B3386" s="53" t="s">
        <v>4315</v>
      </c>
      <c r="C3386" s="27" t="str">
        <f>VLOOKUP(B3386,'大货清单（不定期按GOMS更新）'!A:H,8,0)</f>
        <v>109-23311901</v>
      </c>
      <c r="D3386" s="27" t="str">
        <f>VLOOKUP(B3386,'大货清单（不定期按GOMS更新）'!A:C,3,0)</f>
        <v>CL2331S-01</v>
      </c>
      <c r="E3386" s="27" t="str">
        <f>VLOOKUP(B3386,'大货清单（不定期按GOMS更新）'!A:H,4,0)</f>
        <v>GB</v>
      </c>
      <c r="F3386" s="27" t="str">
        <f>VLOOKUP(B3386,'大货清单（不定期按GOMS更新）'!A:H,2,0)</f>
        <v>Floor One S6 Plus</v>
      </c>
      <c r="G3386" s="28">
        <f>VLOOKUP(B3386,'大货清单（不定期按GOMS更新）'!A:I,9,FALSE)</f>
        <v>6974950105372</v>
      </c>
      <c r="H3386" s="27" t="str">
        <f>VLOOKUP(B3386,'大货清单（不定期按GOMS更新）'!A:H,7,0)</f>
        <v>Black</v>
      </c>
      <c r="I3386" s="27" t="str">
        <f>VLOOKUP(B3386,'大货清单（不定期按GOMS更新）'!A:F,6,FALSE)</f>
        <v>ACTIVE</v>
      </c>
      <c r="J3386" s="27" t="str">
        <f>VLOOKUP(B3386,'大货清单（不定期按GOMS更新）'!A:K,11,FALSE)</f>
        <v>9.1</v>
      </c>
      <c r="K3386" s="27" t="str">
        <f>VLOOKUP(B3386,'大货清单（不定期按GOMS更新）'!A:N,12,FALSE)</f>
        <v>674</v>
      </c>
      <c r="L3386" s="27" t="str">
        <f>VLOOKUP(B3386,'大货清单（不定期按GOMS更新）'!A:M,13,FALSE)</f>
        <v>332</v>
      </c>
      <c r="M3386" s="27" t="str">
        <f>VLOOKUP(B3386,'大货清单（不定期按GOMS更新）'!A:N,14,FALSE)</f>
        <v>306</v>
      </c>
      <c r="N3386" s="53" t="s">
        <v>1043</v>
      </c>
      <c r="O3386" s="27" t="str">
        <f>IFERROR(VLOOKUP(N3386,'散件迭代（不定期更新）'!C:J,8,FALSE),0)</f>
        <v>A22</v>
      </c>
      <c r="P3386" s="27" t="str">
        <f>IFERROR(VLOOKUP(N3386,'散件（更新）'!B:H,3,FALSE),0)</f>
        <v>206-1879-0109</v>
      </c>
      <c r="Q3386" s="27" t="str">
        <f>VLOOKUP(N3386,'散件（更新）'!B:H,2,FALSE)</f>
        <v>114-18790109</v>
      </c>
      <c r="R3386" s="27" t="str">
        <f>VLOOKUP(N3386,'散件（更新）'!B:H,7,FALSE)</f>
        <v>3-In-1 Cleaning Tool</v>
      </c>
      <c r="S3386" s="27" t="str">
        <f>VLOOKUP(N3386,'散件（更新）'!B:E,4,FALSE)</f>
        <v>https://tineco-yxzt.oss-accelerate.aliyuncs.com/product/114-18790109.png</v>
      </c>
      <c r="T3386" s="27" t="s">
        <v>8759</v>
      </c>
      <c r="U3386" s="28" t="str">
        <f>VLOOKUP(N3386,'散件（更新）'!B:G,6,FALSE)</f>
        <v>AB1888清洁刷组件</v>
      </c>
      <c r="V3386" s="28" t="str">
        <f>VLOOKUP(N3386,'散件（更新）'!B:I,8,FALSE)</f>
        <v>6972200191809</v>
      </c>
    </row>
    <row r="3387" spans="1:22">
      <c r="A3387" s="57">
        <v>46169</v>
      </c>
      <c r="B3387" s="53" t="s">
        <v>4315</v>
      </c>
      <c r="C3387" s="27" t="str">
        <f>VLOOKUP(B3387,'大货清单（不定期按GOMS更新）'!A:H,8,0)</f>
        <v>109-23311901</v>
      </c>
      <c r="D3387" s="27" t="str">
        <f>VLOOKUP(B3387,'大货清单（不定期按GOMS更新）'!A:C,3,0)</f>
        <v>CL2331S-01</v>
      </c>
      <c r="E3387" s="27" t="str">
        <f>VLOOKUP(B3387,'大货清单（不定期按GOMS更新）'!A:H,4,0)</f>
        <v>GB</v>
      </c>
      <c r="F3387" s="27" t="str">
        <f>VLOOKUP(B3387,'大货清单（不定期按GOMS更新）'!A:H,2,0)</f>
        <v>Floor One S6 Plus</v>
      </c>
      <c r="G3387" s="28">
        <f>VLOOKUP(B3387,'大货清单（不定期按GOMS更新）'!A:I,9,FALSE)</f>
        <v>6974950105372</v>
      </c>
      <c r="H3387" s="27" t="str">
        <f>VLOOKUP(B3387,'大货清单（不定期按GOMS更新）'!A:H,7,0)</f>
        <v>Black</v>
      </c>
      <c r="I3387" s="27" t="str">
        <f>VLOOKUP(B3387,'大货清单（不定期按GOMS更新）'!A:F,6,FALSE)</f>
        <v>ACTIVE</v>
      </c>
      <c r="J3387" s="27" t="str">
        <f>VLOOKUP(B3387,'大货清单（不定期按GOMS更新）'!A:K,11,FALSE)</f>
        <v>9.1</v>
      </c>
      <c r="K3387" s="27" t="str">
        <f>VLOOKUP(B3387,'大货清单（不定期按GOMS更新）'!A:N,12,FALSE)</f>
        <v>674</v>
      </c>
      <c r="L3387" s="27" t="str">
        <f>VLOOKUP(B3387,'大货清单（不定期按GOMS更新）'!A:M,13,FALSE)</f>
        <v>332</v>
      </c>
      <c r="M3387" s="27" t="str">
        <f>VLOOKUP(B3387,'大货清单（不定期按GOMS更新）'!A:N,14,FALSE)</f>
        <v>306</v>
      </c>
      <c r="N3387" s="53" t="s">
        <v>4184</v>
      </c>
      <c r="O3387" s="27">
        <f>IFERROR(VLOOKUP(N3387,'散件迭代（不定期更新）'!C:J,8,FALSE),0)</f>
        <v>0</v>
      </c>
      <c r="P3387" s="27" t="str">
        <f>IFERROR(VLOOKUP(N3387,'散件（更新）'!B:H,3,FALSE),0)</f>
        <v>/</v>
      </c>
      <c r="Q3387" s="27" t="str">
        <f>VLOOKUP(N3387,'散件（更新）'!B:H,2,FALSE)</f>
        <v>114-23710106</v>
      </c>
      <c r="R3387" s="27" t="str">
        <f>VLOOKUP(N3387,'散件（更新）'!B:H,7,FALSE)</f>
        <v>Handle</v>
      </c>
      <c r="S3387" s="27">
        <f>VLOOKUP(N3387,'散件（更新）'!B:E,4,FALSE)</f>
        <v>0</v>
      </c>
      <c r="T3387" s="27" t="s">
        <v>8759</v>
      </c>
      <c r="U3387" s="28" t="str">
        <f>VLOOKUP(N3387,'散件（更新）'!B:G,6,FALSE)</f>
        <v>手柄组件</v>
      </c>
      <c r="V3387" s="28">
        <f>VLOOKUP(N3387,'散件（更新）'!B:I,8,FALSE)</f>
        <v>6974950105952</v>
      </c>
    </row>
    <row r="3388" spans="1:22">
      <c r="A3388" s="57">
        <v>46169</v>
      </c>
      <c r="B3388" s="53" t="s">
        <v>4315</v>
      </c>
      <c r="C3388" s="27" t="str">
        <f>VLOOKUP(B3388,'大货清单（不定期按GOMS更新）'!A:H,8,0)</f>
        <v>109-23311901</v>
      </c>
      <c r="D3388" s="27" t="str">
        <f>VLOOKUP(B3388,'大货清单（不定期按GOMS更新）'!A:C,3,0)</f>
        <v>CL2331S-01</v>
      </c>
      <c r="E3388" s="27" t="str">
        <f>VLOOKUP(B3388,'大货清单（不定期按GOMS更新）'!A:H,4,0)</f>
        <v>GB</v>
      </c>
      <c r="F3388" s="27" t="str">
        <f>VLOOKUP(B3388,'大货清单（不定期按GOMS更新）'!A:H,2,0)</f>
        <v>Floor One S6 Plus</v>
      </c>
      <c r="G3388" s="28">
        <f>VLOOKUP(B3388,'大货清单（不定期按GOMS更新）'!A:I,9,FALSE)</f>
        <v>6974950105372</v>
      </c>
      <c r="H3388" s="27" t="str">
        <f>VLOOKUP(B3388,'大货清单（不定期按GOMS更新）'!A:H,7,0)</f>
        <v>Black</v>
      </c>
      <c r="I3388" s="27" t="str">
        <f>VLOOKUP(B3388,'大货清单（不定期按GOMS更新）'!A:F,6,FALSE)</f>
        <v>ACTIVE</v>
      </c>
      <c r="J3388" s="27" t="str">
        <f>VLOOKUP(B3388,'大货清单（不定期按GOMS更新）'!A:K,11,FALSE)</f>
        <v>9.1</v>
      </c>
      <c r="K3388" s="27" t="str">
        <f>VLOOKUP(B3388,'大货清单（不定期按GOMS更新）'!A:N,12,FALSE)</f>
        <v>674</v>
      </c>
      <c r="L3388" s="27" t="str">
        <f>VLOOKUP(B3388,'大货清单（不定期按GOMS更新）'!A:M,13,FALSE)</f>
        <v>332</v>
      </c>
      <c r="M3388" s="27" t="str">
        <f>VLOOKUP(B3388,'大货清单（不定期按GOMS更新）'!A:N,14,FALSE)</f>
        <v>306</v>
      </c>
      <c r="N3388" s="53" t="s">
        <v>1108</v>
      </c>
      <c r="O3388" s="27">
        <f>IFERROR(VLOOKUP(N3388,'散件迭代（不定期更新）'!C:J,8,FALSE),0)</f>
        <v>0</v>
      </c>
      <c r="P3388" s="27" t="str">
        <f>IFERROR(VLOOKUP(N3388,'散件（更新）'!B:H,3,FALSE),0)</f>
        <v>206-2019-0104</v>
      </c>
      <c r="Q3388" s="27" t="str">
        <f>VLOOKUP(N3388,'散件（更新）'!B:H,2,FALSE)</f>
        <v>114-20190104</v>
      </c>
      <c r="R3388" s="27" t="str">
        <f>VLOOKUP(N3388,'散件（更新）'!B:H,7,FALSE)</f>
        <v>Clean Water Tank</v>
      </c>
      <c r="S3388" s="27" t="str">
        <f>VLOOKUP(N3388,'散件（更新）'!B:E,4,FALSE)</f>
        <v>https://tineco-yxzt.oss-accelerate.aliyuncs.com/20231227/9FWWC100000_1703640266234.png</v>
      </c>
      <c r="T3388" s="27" t="s">
        <v>8759</v>
      </c>
      <c r="U3388" s="28" t="str">
        <f>VLOOKUP(N3388,'散件（更新）'!B:G,6,FALSE)</f>
        <v>溶液桶组件</v>
      </c>
      <c r="V3388" s="28" t="str">
        <f>VLOOKUP(N3388,'散件（更新）'!B:I,8,FALSE)</f>
        <v>6972200196460</v>
      </c>
    </row>
    <row r="3389" spans="1:22">
      <c r="A3389" s="57">
        <v>46169</v>
      </c>
      <c r="B3389" s="53" t="s">
        <v>4315</v>
      </c>
      <c r="C3389" s="27" t="str">
        <f>VLOOKUP(B3389,'大货清单（不定期按GOMS更新）'!A:H,8,0)</f>
        <v>109-23311901</v>
      </c>
      <c r="D3389" s="27" t="str">
        <f>VLOOKUP(B3389,'大货清单（不定期按GOMS更新）'!A:C,3,0)</f>
        <v>CL2331S-01</v>
      </c>
      <c r="E3389" s="27" t="str">
        <f>VLOOKUP(B3389,'大货清单（不定期按GOMS更新）'!A:H,4,0)</f>
        <v>GB</v>
      </c>
      <c r="F3389" s="27" t="str">
        <f>VLOOKUP(B3389,'大货清单（不定期按GOMS更新）'!A:H,2,0)</f>
        <v>Floor One S6 Plus</v>
      </c>
      <c r="G3389" s="28">
        <f>VLOOKUP(B3389,'大货清单（不定期按GOMS更新）'!A:I,9,FALSE)</f>
        <v>6974950105372</v>
      </c>
      <c r="H3389" s="27" t="str">
        <f>VLOOKUP(B3389,'大货清单（不定期按GOMS更新）'!A:H,7,0)</f>
        <v>Black</v>
      </c>
      <c r="I3389" s="27" t="str">
        <f>VLOOKUP(B3389,'大货清单（不定期按GOMS更新）'!A:F,6,FALSE)</f>
        <v>ACTIVE</v>
      </c>
      <c r="J3389" s="27" t="str">
        <f>VLOOKUP(B3389,'大货清单（不定期按GOMS更新）'!A:K,11,FALSE)</f>
        <v>9.1</v>
      </c>
      <c r="K3389" s="27" t="str">
        <f>VLOOKUP(B3389,'大货清单（不定期按GOMS更新）'!A:N,12,FALSE)</f>
        <v>674</v>
      </c>
      <c r="L3389" s="27" t="str">
        <f>VLOOKUP(B3389,'大货清单（不定期按GOMS更新）'!A:M,13,FALSE)</f>
        <v>332</v>
      </c>
      <c r="M3389" s="27" t="str">
        <f>VLOOKUP(B3389,'大货清单（不定期按GOMS更新）'!A:N,14,FALSE)</f>
        <v>306</v>
      </c>
      <c r="N3389" s="53" t="s">
        <v>4430</v>
      </c>
      <c r="O3389" s="27" t="str">
        <f>IFERROR(VLOOKUP(N3389,'散件迭代（不定期更新）'!C:J,8,FALSE),0)</f>
        <v>A53</v>
      </c>
      <c r="P3389" s="27" t="str">
        <f>IFERROR(VLOOKUP(N3389,'散件（更新）'!B:H,3,FALSE),0)</f>
        <v>/</v>
      </c>
      <c r="Q3389" s="27" t="str">
        <f>VLOOKUP(N3389,'散件（更新）'!B:H,2,FALSE)</f>
        <v>114-23710105</v>
      </c>
      <c r="R3389" s="27" t="str">
        <f>VLOOKUP(N3389,'散件（更新）'!B:H,7,FALSE)</f>
        <v>Dirt Water Tank</v>
      </c>
      <c r="S3389" s="27" t="str">
        <f>VLOOKUP(N3389,'散件（更新）'!B:E,4,FALSE)</f>
        <v>https://tineco-yxzt.oss-accelerate.aliyuncs.com/20250122/232323223_1737534287756.jpg</v>
      </c>
      <c r="T3389" s="27" t="s">
        <v>8759</v>
      </c>
      <c r="U3389" s="28" t="str">
        <f>VLOOKUP(N3389,'散件（更新）'!B:G,6,FALSE)</f>
        <v>回收桶组件</v>
      </c>
      <c r="V3389" s="28">
        <f>VLOOKUP(N3389,'散件（更新）'!B:I,8,FALSE)</f>
        <v>6974950105938</v>
      </c>
    </row>
    <row r="3390" spans="1:22">
      <c r="A3390" s="57">
        <v>46169</v>
      </c>
      <c r="B3390" s="50" t="s">
        <v>13709</v>
      </c>
      <c r="C3390" s="27" t="str">
        <f>VLOOKUP(B3390,'大货清单（不定期按GOMS更新）'!A:H,8,0)</f>
        <v>109-24670401</v>
      </c>
      <c r="D3390" s="27" t="str">
        <f>VLOOKUP(B3390,'大货清单（不定期按GOMS更新）'!A:C,3,0)</f>
        <v>CL2467D-01</v>
      </c>
      <c r="E3390" s="27" t="str">
        <f>VLOOKUP(B3390,'大货清单（不定期按GOMS更新）'!A:H,4,0)</f>
        <v>DE,FR,IT,BE,ES,PL,SE,NL</v>
      </c>
      <c r="F3390" s="27" t="str">
        <f>VLOOKUP(B3390,'大货清单（不定期按GOMS更新）'!A:H,2,0)</f>
        <v>Floor One S9 Master</v>
      </c>
      <c r="G3390" s="28">
        <f>VLOOKUP(B3390,'大货清单（不定期按GOMS更新）'!A:I,9,FALSE)</f>
        <v>6932485017836</v>
      </c>
      <c r="H3390" s="27" t="str">
        <f>VLOOKUP(B3390,'大货清单（不定期按GOMS更新）'!A:H,7,0)</f>
        <v>BLACK</v>
      </c>
      <c r="I3390" s="27" t="str">
        <f>VLOOKUP(B3390,'大货清单（不定期按GOMS更新）'!A:F,6,FALSE)</f>
        <v>ACTIVE</v>
      </c>
      <c r="J3390" s="27" t="str">
        <f>VLOOKUP(B3390,'大货清单（不定期按GOMS更新）'!A:K,11,FALSE)</f>
        <v>8.4</v>
      </c>
      <c r="K3390" s="27" t="str">
        <f>VLOOKUP(B3390,'大货清单（不定期按GOMS更新）'!A:N,12,FALSE)</f>
        <v>773</v>
      </c>
      <c r="L3390" s="27" t="str">
        <f>VLOOKUP(B3390,'大货清单（不定期按GOMS更新）'!A:M,13,FALSE)</f>
        <v>333</v>
      </c>
      <c r="M3390" s="27" t="str">
        <f>VLOOKUP(B3390,'大货清单（不定期按GOMS更新）'!A:N,14,FALSE)</f>
        <v>315</v>
      </c>
      <c r="N3390" s="50" t="s">
        <v>15922</v>
      </c>
      <c r="O3390" s="27">
        <f>IFERROR(VLOOKUP(N3390,'散件迭代（不定期更新）'!C:J,8,FALSE),0)</f>
        <v>0</v>
      </c>
      <c r="P3390" s="27">
        <f>IFERROR(VLOOKUP(N3390,'散件（更新）'!B:H,3,FALSE),0)</f>
        <v>0</v>
      </c>
      <c r="Q3390" s="27" t="str">
        <f>VLOOKUP(N3390,'散件（更新）'!B:H,2,FALSE)</f>
        <v>114-24670602</v>
      </c>
      <c r="R3390" s="27" t="str">
        <f>VLOOKUP(N3390,'散件（更新）'!B:H,7,FALSE)</f>
        <v>plastic part</v>
      </c>
      <c r="S3390" s="27">
        <f>VLOOKUP(N3390,'散件（更新）'!B:E,4,FALSE)</f>
        <v>0</v>
      </c>
      <c r="T3390" s="27" t="s">
        <v>8759</v>
      </c>
      <c r="U3390" s="28" t="str">
        <f>VLOOKUP(N3390,'散件（更新）'!B:G,6,FALSE)</f>
        <v>SP;CL2467F-01;喷水板组件</v>
      </c>
      <c r="V3390" s="28">
        <f>VLOOKUP(N3390,'散件（更新）'!B:I,8,FALSE)</f>
        <v>6932485017430</v>
      </c>
    </row>
    <row r="3391" spans="1:22">
      <c r="A3391" s="57">
        <v>46169</v>
      </c>
      <c r="B3391" s="50" t="s">
        <v>13682</v>
      </c>
      <c r="C3391" s="27" t="str">
        <f>VLOOKUP(B3391,'大货清单（不定期按GOMS更新）'!A:H,8,0)</f>
        <v>109-24670801</v>
      </c>
      <c r="D3391" s="27" t="str">
        <f>VLOOKUP(B3391,'大货清单（不定期按GOMS更新）'!A:C,3,0)</f>
        <v>CL2467H-01</v>
      </c>
      <c r="E3391" s="27" t="str">
        <f>VLOOKUP(B3391,'大货清单（不定期按GOMS更新）'!A:H,4,0)</f>
        <v>BE,DE,FR,IT,ES,PL,SE,NL</v>
      </c>
      <c r="F3391" s="27" t="str">
        <f>VLOOKUP(B3391,'大货清单（不定期按GOMS更新）'!A:H,2,0)</f>
        <v>Floor One S7 Master</v>
      </c>
      <c r="G3391" s="28">
        <f>VLOOKUP(B3391,'大货清单（不定期按GOMS更新）'!A:I,9,FALSE)</f>
        <v>6932485017843</v>
      </c>
      <c r="H3391" s="27" t="str">
        <f>VLOOKUP(B3391,'大货清单（不定期按GOMS更新）'!A:H,7,0)</f>
        <v>Black</v>
      </c>
      <c r="I3391" s="27" t="str">
        <f>VLOOKUP(B3391,'大货清单（不定期按GOMS更新）'!A:F,6,FALSE)</f>
        <v>ACTIVE</v>
      </c>
      <c r="J3391" s="27" t="str">
        <f>VLOOKUP(B3391,'大货清单（不定期按GOMS更新）'!A:K,11,FALSE)</f>
        <v>8.3</v>
      </c>
      <c r="K3391" s="27" t="str">
        <f>VLOOKUP(B3391,'大货清单（不定期按GOMS更新）'!A:N,12,FALSE)</f>
        <v>773</v>
      </c>
      <c r="L3391" s="27" t="str">
        <f>VLOOKUP(B3391,'大货清单（不定期按GOMS更新）'!A:M,13,FALSE)</f>
        <v>333</v>
      </c>
      <c r="M3391" s="27" t="str">
        <f>VLOOKUP(B3391,'大货清单（不定期按GOMS更新）'!A:N,14,FALSE)</f>
        <v>315</v>
      </c>
      <c r="N3391" s="50" t="s">
        <v>15922</v>
      </c>
      <c r="O3391" s="27">
        <f>IFERROR(VLOOKUP(N3391,'散件迭代（不定期更新）'!C:J,8,FALSE),0)</f>
        <v>0</v>
      </c>
      <c r="P3391" s="27">
        <f>IFERROR(VLOOKUP(N3391,'散件（更新）'!B:H,3,FALSE),0)</f>
        <v>0</v>
      </c>
      <c r="Q3391" s="27" t="str">
        <f>VLOOKUP(N3391,'散件（更新）'!B:H,2,FALSE)</f>
        <v>114-24670602</v>
      </c>
      <c r="R3391" s="27" t="str">
        <f>VLOOKUP(N3391,'散件（更新）'!B:H,7,FALSE)</f>
        <v>plastic part</v>
      </c>
      <c r="S3391" s="27">
        <f>VLOOKUP(N3391,'散件（更新）'!B:E,4,FALSE)</f>
        <v>0</v>
      </c>
      <c r="T3391" s="27" t="s">
        <v>19312</v>
      </c>
      <c r="U3391" s="28" t="str">
        <f>VLOOKUP(N3391,'散件（更新）'!B:G,6,FALSE)</f>
        <v>SP;CL2467F-01;喷水板组件</v>
      </c>
      <c r="V3391" s="28">
        <f>VLOOKUP(N3391,'散件（更新）'!B:I,8,FALSE)</f>
        <v>6932485017430</v>
      </c>
    </row>
    <row r="3392" spans="1:22">
      <c r="A3392" s="57">
        <v>46169</v>
      </c>
      <c r="B3392" s="53" t="s">
        <v>4315</v>
      </c>
      <c r="C3392" s="27" t="str">
        <f>VLOOKUP(B3392,'大货清单（不定期按GOMS更新）'!A:H,8,0)</f>
        <v>109-23311901</v>
      </c>
      <c r="D3392" s="27" t="str">
        <f>VLOOKUP(B3392,'大货清单（不定期按GOMS更新）'!A:C,3,0)</f>
        <v>CL2331S-01</v>
      </c>
      <c r="E3392" s="27" t="str">
        <f>VLOOKUP(B3392,'大货清单（不定期按GOMS更新）'!A:H,4,0)</f>
        <v>GB</v>
      </c>
      <c r="F3392" s="27" t="str">
        <f>VLOOKUP(B3392,'大货清单（不定期按GOMS更新）'!A:H,2,0)</f>
        <v>Floor One S6 Plus</v>
      </c>
      <c r="G3392" s="28">
        <f>VLOOKUP(B3392,'大货清单（不定期按GOMS更新）'!A:I,9,FALSE)</f>
        <v>6974950105372</v>
      </c>
      <c r="H3392" s="27" t="str">
        <f>VLOOKUP(B3392,'大货清单（不定期按GOMS更新）'!A:H,7,0)</f>
        <v>Black</v>
      </c>
      <c r="I3392" s="27" t="str">
        <f>VLOOKUP(B3392,'大货清单（不定期按GOMS更新）'!A:F,6,FALSE)</f>
        <v>ACTIVE</v>
      </c>
      <c r="J3392" s="27" t="str">
        <f>VLOOKUP(B3392,'大货清单（不定期按GOMS更新）'!A:K,11,FALSE)</f>
        <v>9.1</v>
      </c>
      <c r="K3392" s="27" t="str">
        <f>VLOOKUP(B3392,'大货清单（不定期按GOMS更新）'!A:N,12,FALSE)</f>
        <v>674</v>
      </c>
      <c r="L3392" s="27" t="str">
        <f>VLOOKUP(B3392,'大货清单（不定期按GOMS更新）'!A:M,13,FALSE)</f>
        <v>332</v>
      </c>
      <c r="M3392" s="27" t="str">
        <f>VLOOKUP(B3392,'大货清单（不定期按GOMS更新）'!A:N,14,FALSE)</f>
        <v>306</v>
      </c>
      <c r="N3392" s="53" t="s">
        <v>1218</v>
      </c>
      <c r="O3392" s="27">
        <f>IFERROR(VLOOKUP(N3392,'散件迭代（不定期更新）'!C:J,8,FALSE),0)</f>
        <v>0</v>
      </c>
      <c r="P3392" s="27" t="str">
        <f>IFERROR(VLOOKUP(N3392,'散件（更新）'!B:H,3,FALSE),0)</f>
        <v>206-2029-0614</v>
      </c>
      <c r="Q3392" s="27" t="str">
        <f>VLOOKUP(N3392,'散件（更新）'!B:H,2,FALSE)</f>
        <v>114-20290614</v>
      </c>
      <c r="R3392" s="27" t="str">
        <f>VLOOKUP(N3392,'散件（更新）'!B:H,7,FALSE)</f>
        <v>Repair Wheel</v>
      </c>
      <c r="S3392" s="27" t="str">
        <f>VLOOKUP(N3392,'散件（更新）'!B:E,4,FALSE)</f>
        <v>https://tineco-yxzt.oss-accelerate.aliyuncs.com/20231219/9SWRW100000_1702948048100.png</v>
      </c>
      <c r="T3392" s="27" t="s">
        <v>8759</v>
      </c>
      <c r="U3392" s="28" t="str">
        <f>VLOOKUP(N3392,'散件（更新）'!B:G,6,FALSE)</f>
        <v>小轮包胶组件（2个小轮+2个轴）</v>
      </c>
      <c r="V3392" s="28" t="str">
        <f>VLOOKUP(N3392,'散件（更新）'!B:I,8,FALSE)</f>
        <v>6972200198358</v>
      </c>
    </row>
    <row r="3393" spans="1:22">
      <c r="A3393" s="57">
        <v>46169</v>
      </c>
      <c r="B3393" s="53" t="s">
        <v>103</v>
      </c>
      <c r="C3393" s="27" t="str">
        <f>VLOOKUP(B3393,'大货清单（不定期按GOMS更新）'!A:H,8,0)</f>
        <v>108-20430501</v>
      </c>
      <c r="D3393" s="27" t="str">
        <f>VLOOKUP(B3393,'大货清单（不定期按GOMS更新）'!A:C,3,0)</f>
        <v>CL2043E-01</v>
      </c>
      <c r="E3393" s="27" t="str">
        <f>VLOOKUP(B3393,'大货清单（不定期按GOMS更新）'!A:H,4,0)</f>
        <v>FR,DE,NL,PL,SE,CH,LT,BE,MN</v>
      </c>
      <c r="F3393" s="27" t="str">
        <f>VLOOKUP(B3393,'大货清单（不定期按GOMS更新）'!A:H,2,0)</f>
        <v>Carpet One Pro</v>
      </c>
      <c r="G3393" s="28">
        <f>VLOOKUP(B3393,'大货清单（不定期按GOMS更新）'!A:I,9,FALSE)</f>
        <v>6972200197405</v>
      </c>
      <c r="H3393" s="27" t="str">
        <f>VLOOKUP(B3393,'大货清单（不定期按GOMS更新）'!A:H,7,0)</f>
        <v>Black</v>
      </c>
      <c r="I3393" s="27" t="str">
        <f>VLOOKUP(B3393,'大货清单（不定期按GOMS更新）'!A:F,6,FALSE)</f>
        <v>PHASEOUT</v>
      </c>
      <c r="J3393" s="27" t="str">
        <f>VLOOKUP(B3393,'大货清单（不定期按GOMS更新）'!A:K,11,FALSE)</f>
        <v>14.2</v>
      </c>
      <c r="K3393" s="27" t="str">
        <f>VLOOKUP(B3393,'大货清单（不定期按GOMS更新）'!A:N,12,FALSE)</f>
        <v>473</v>
      </c>
      <c r="L3393" s="27" t="str">
        <f>VLOOKUP(B3393,'大货清单（不定期按GOMS更新）'!A:M,13,FALSE)</f>
        <v>346</v>
      </c>
      <c r="M3393" s="27" t="str">
        <f>VLOOKUP(B3393,'大货清单（不定期按GOMS更新）'!A:N,14,FALSE)</f>
        <v>702</v>
      </c>
      <c r="N3393" s="53" t="s">
        <v>1043</v>
      </c>
      <c r="O3393" s="27" t="str">
        <f>IFERROR(VLOOKUP(N3393,'散件迭代（不定期更新）'!C:J,8,FALSE),0)</f>
        <v>A22</v>
      </c>
      <c r="P3393" s="27" t="str">
        <f>IFERROR(VLOOKUP(N3393,'散件（更新）'!B:H,3,FALSE),0)</f>
        <v>206-1879-0109</v>
      </c>
      <c r="Q3393" s="27" t="str">
        <f>VLOOKUP(N3393,'散件（更新）'!B:H,2,FALSE)</f>
        <v>114-18790109</v>
      </c>
      <c r="R3393" s="27" t="str">
        <f>VLOOKUP(N3393,'散件（更新）'!B:H,7,FALSE)</f>
        <v>3-In-1 Cleaning Tool</v>
      </c>
      <c r="S3393" s="27" t="str">
        <f>VLOOKUP(N3393,'散件（更新）'!B:E,4,FALSE)</f>
        <v>https://tineco-yxzt.oss-accelerate.aliyuncs.com/product/114-18790109.png</v>
      </c>
      <c r="T3393" s="27" t="s">
        <v>8759</v>
      </c>
      <c r="U3393" s="28" t="str">
        <f>VLOOKUP(N3393,'散件（更新）'!B:G,6,FALSE)</f>
        <v>AB1888清洁刷组件</v>
      </c>
      <c r="V3393" s="28" t="str">
        <f>VLOOKUP(N3393,'散件（更新）'!B:I,8,FALSE)</f>
        <v>6972200191809</v>
      </c>
    </row>
    <row r="3394" spans="1:22">
      <c r="A3394" s="57">
        <v>46169</v>
      </c>
      <c r="B3394" s="53" t="s">
        <v>3384</v>
      </c>
      <c r="C3394" s="27" t="str">
        <f>VLOOKUP(B3394,'大货清单（不定期按GOMS更新）'!A:H,8,0)</f>
        <v>107-22250101</v>
      </c>
      <c r="D3394" s="27" t="str">
        <f>VLOOKUP(B3394,'大货清单（不定期按GOMS更新）'!A:C,3,0)</f>
        <v>ZB2225A-01</v>
      </c>
      <c r="E3394" s="27" t="str">
        <f>VLOOKUP(B3394,'大货清单（不定期按GOMS更新）'!A:H,4,0)</f>
        <v>IT,FR,DE,NL,PL,SE,BE,ES</v>
      </c>
      <c r="F3394" s="27" t="str">
        <f>VLOOKUP(B3394,'大货清单（不定期按GOMS更新）'!A:H,2,0)</f>
        <v>PURE ONE STATION</v>
      </c>
      <c r="G3394" s="28" t="str">
        <f>VLOOKUP(B3394,'大货清单（不定期按GOMS更新）'!A:I,9,FALSE)</f>
        <v>6974950103507,	 6974950103507</v>
      </c>
      <c r="H3394" s="27" t="str">
        <f>VLOOKUP(B3394,'大货清单（不定期按GOMS更新）'!A:H,7,0)</f>
        <v>WHITE</v>
      </c>
      <c r="I3394" s="27" t="str">
        <f>VLOOKUP(B3394,'大货清单（不定期按GOMS更新）'!A:F,6,FALSE)</f>
        <v>PHASEOUT</v>
      </c>
      <c r="J3394" s="27" t="str">
        <f>VLOOKUP(B3394,'大货清单（不定期按GOMS更新）'!A:K,11,FALSE)</f>
        <v>13</v>
      </c>
      <c r="K3394" s="27" t="str">
        <f>VLOOKUP(B3394,'大货清单（不定期按GOMS更新）'!A:N,12,FALSE)</f>
        <v>813</v>
      </c>
      <c r="L3394" s="27" t="str">
        <f>VLOOKUP(B3394,'大货清单（不定期按GOMS更新）'!A:M,13,FALSE)</f>
        <v>380</v>
      </c>
      <c r="M3394" s="27" t="str">
        <f>VLOOKUP(B3394,'大货清单（不定期按GOMS更新）'!A:N,14,FALSE)</f>
        <v>324</v>
      </c>
      <c r="N3394" s="53" t="s">
        <v>1043</v>
      </c>
      <c r="O3394" s="27" t="str">
        <f>IFERROR(VLOOKUP(N3394,'散件迭代（不定期更新）'!C:J,8,FALSE),0)</f>
        <v>A22</v>
      </c>
      <c r="P3394" s="27" t="str">
        <f>IFERROR(VLOOKUP(N3394,'散件（更新）'!B:H,3,FALSE),0)</f>
        <v>206-1879-0109</v>
      </c>
      <c r="Q3394" s="27" t="str">
        <f>VLOOKUP(N3394,'散件（更新）'!B:H,2,FALSE)</f>
        <v>114-18790109</v>
      </c>
      <c r="R3394" s="27" t="str">
        <f>VLOOKUP(N3394,'散件（更新）'!B:H,7,FALSE)</f>
        <v>3-In-1 Cleaning Tool</v>
      </c>
      <c r="S3394" s="27" t="str">
        <f>VLOOKUP(N3394,'散件（更新）'!B:E,4,FALSE)</f>
        <v>https://tineco-yxzt.oss-accelerate.aliyuncs.com/product/114-18790109.png</v>
      </c>
      <c r="T3394" s="27" t="s">
        <v>8759</v>
      </c>
      <c r="U3394" s="28" t="str">
        <f>VLOOKUP(N3394,'散件（更新）'!B:G,6,FALSE)</f>
        <v>AB1888清洁刷组件</v>
      </c>
      <c r="V3394" s="28" t="str">
        <f>VLOOKUP(N3394,'散件（更新）'!B:I,8,FALSE)</f>
        <v>6972200191809</v>
      </c>
    </row>
    <row r="3395" spans="1:22">
      <c r="A3395" s="57">
        <v>46169</v>
      </c>
      <c r="B3395" s="53" t="s">
        <v>2468</v>
      </c>
      <c r="C3395" s="27" t="str">
        <f>VLOOKUP(B3395,'大货清单（不定期按GOMS更新）'!A:H,8,0)</f>
        <v>107-22250401</v>
      </c>
      <c r="D3395" s="27" t="str">
        <f>VLOOKUP(B3395,'大货清单（不定期按GOMS更新）'!A:C,3,0)</f>
        <v>ZB2225D-01</v>
      </c>
      <c r="E3395" s="27" t="str">
        <f>VLOOKUP(B3395,'大货清单（不定期按GOMS更新）'!A:H,4,0)</f>
        <v>FR,DE,IT,ZA,ES,BE,SE,PL,NL,CL</v>
      </c>
      <c r="F3395" s="27" t="str">
        <f>VLOOKUP(B3395,'大货清单（不定期按GOMS更新）'!A:H,2,0)</f>
        <v>PURE ONE STATION PET</v>
      </c>
      <c r="G3395" s="28">
        <f>VLOOKUP(B3395,'大货清单（不定期按GOMS更新）'!A:I,9,FALSE)</f>
        <v>6974950103088</v>
      </c>
      <c r="H3395" s="27" t="str">
        <f>VLOOKUP(B3395,'大货清单（不定期按GOMS更新）'!A:H,7,0)</f>
        <v>BLACK/BLUE</v>
      </c>
      <c r="I3395" s="27" t="str">
        <f>VLOOKUP(B3395,'大货清单（不定期按GOMS更新）'!A:F,6,FALSE)</f>
        <v>PHASEOUT</v>
      </c>
      <c r="J3395" s="27" t="str">
        <f>VLOOKUP(B3395,'大货清单（不定期按GOMS更新）'!A:K,11,FALSE)</f>
        <v>13</v>
      </c>
      <c r="K3395" s="27" t="str">
        <f>VLOOKUP(B3395,'大货清单（不定期按GOMS更新）'!A:N,12,FALSE)</f>
        <v>813</v>
      </c>
      <c r="L3395" s="27" t="str">
        <f>VLOOKUP(B3395,'大货清单（不定期按GOMS更新）'!A:M,13,FALSE)</f>
        <v>380</v>
      </c>
      <c r="M3395" s="27" t="str">
        <f>VLOOKUP(B3395,'大货清单（不定期按GOMS更新）'!A:N,14,FALSE)</f>
        <v>324</v>
      </c>
      <c r="N3395" s="53" t="s">
        <v>1043</v>
      </c>
      <c r="O3395" s="27" t="str">
        <f>IFERROR(VLOOKUP(N3395,'散件迭代（不定期更新）'!C:J,8,FALSE),0)</f>
        <v>A22</v>
      </c>
      <c r="P3395" s="27" t="str">
        <f>IFERROR(VLOOKUP(N3395,'散件（更新）'!B:H,3,FALSE),0)</f>
        <v>206-1879-0109</v>
      </c>
      <c r="Q3395" s="27" t="str">
        <f>VLOOKUP(N3395,'散件（更新）'!B:H,2,FALSE)</f>
        <v>114-18790109</v>
      </c>
      <c r="R3395" s="27" t="str">
        <f>VLOOKUP(N3395,'散件（更新）'!B:H,7,FALSE)</f>
        <v>3-In-1 Cleaning Tool</v>
      </c>
      <c r="S3395" s="27" t="str">
        <f>VLOOKUP(N3395,'散件（更新）'!B:E,4,FALSE)</f>
        <v>https://tineco-yxzt.oss-accelerate.aliyuncs.com/product/114-18790109.png</v>
      </c>
      <c r="T3395" s="27" t="s">
        <v>8759</v>
      </c>
      <c r="U3395" s="28" t="str">
        <f>VLOOKUP(N3395,'散件（更新）'!B:G,6,FALSE)</f>
        <v>AB1888清洁刷组件</v>
      </c>
      <c r="V3395" s="28" t="str">
        <f>VLOOKUP(N3395,'散件（更新）'!B:I,8,FALSE)</f>
        <v>6972200191809</v>
      </c>
    </row>
    <row r="3396" spans="1:22">
      <c r="A3396" s="57">
        <v>46169</v>
      </c>
      <c r="B3396" s="53" t="s">
        <v>4133</v>
      </c>
      <c r="C3396" s="27" t="str">
        <f>VLOOKUP(B3396,'大货清单（不定期按GOMS更新）'!A:H,8,0)</f>
        <v>109-23160701</v>
      </c>
      <c r="D3396" s="27" t="str">
        <f>VLOOKUP(B3396,'大货清单（不定期按GOMS更新）'!A:C,3,0)</f>
        <v>CL2316G-01</v>
      </c>
      <c r="E3396" s="27" t="str">
        <f>VLOOKUP(B3396,'大货清单（不定期按GOMS更新）'!A:H,4,0)</f>
        <v>FR,IT,DE,CL,KR,MN,ES,BE,NL,PL,SE,MX,PE</v>
      </c>
      <c r="F3396" s="27" t="str">
        <f>VLOOKUP(B3396,'大货清单（不定期按GOMS更新）'!A:H,2,0)</f>
        <v>Floor One Switch S6</v>
      </c>
      <c r="G3396" s="28" t="str">
        <f>VLOOKUP(B3396,'大货清单（不定期按GOMS更新）'!A:I,9,FALSE)</f>
        <v>6974950105297,	 6974950105297</v>
      </c>
      <c r="H3396" s="27" t="str">
        <f>VLOOKUP(B3396,'大货清单（不定期按GOMS更新）'!A:H,7,0)</f>
        <v>Black</v>
      </c>
      <c r="I3396" s="27" t="str">
        <f>VLOOKUP(B3396,'大货清单（不定期按GOMS更新）'!A:F,6,FALSE)</f>
        <v>ACTIVE</v>
      </c>
      <c r="J3396" s="27" t="str">
        <f>VLOOKUP(B3396,'大货清单（不定期按GOMS更新）'!A:K,11,FALSE)</f>
        <v>12.5</v>
      </c>
      <c r="K3396" s="27" t="str">
        <f>VLOOKUP(B3396,'大货清单（不定期按GOMS更新）'!A:N,12,FALSE)</f>
        <v>772</v>
      </c>
      <c r="L3396" s="27" t="str">
        <f>VLOOKUP(B3396,'大货清单（不定期按GOMS更新）'!A:M,13,FALSE)</f>
        <v>386</v>
      </c>
      <c r="M3396" s="27" t="str">
        <f>VLOOKUP(B3396,'大货清单（不定期按GOMS更新）'!A:N,14,FALSE)</f>
        <v>325</v>
      </c>
      <c r="N3396" s="53" t="s">
        <v>4337</v>
      </c>
      <c r="O3396" s="27">
        <f>IFERROR(VLOOKUP(N3396,'散件迭代（不定期更新）'!C:J,8,FALSE),0)</f>
        <v>0</v>
      </c>
      <c r="P3396" s="27" t="str">
        <f>IFERROR(VLOOKUP(N3396,'散件（更新）'!B:H,3,FALSE),0)</f>
        <v>/</v>
      </c>
      <c r="Q3396" s="27" t="str">
        <f>VLOOKUP(N3396,'散件（更新）'!B:H,2,FALSE)</f>
        <v>114-23310803</v>
      </c>
      <c r="R3396" s="27" t="str">
        <f>VLOOKUP(N3396,'散件（更新）'!B:H,7,FALSE)</f>
        <v>Brush Roller Cover</v>
      </c>
      <c r="S3396" s="27" t="str">
        <f>VLOOKUP(N3396,'散件（更新）'!B:E,4,FALSE)</f>
        <v>https://tineco-yxzt.oss-accelerate.aliyuncs.com/20240222/gunshuagaizujian1_1708567703727.jpeg</v>
      </c>
      <c r="T3396" s="27" t="s">
        <v>8759</v>
      </c>
      <c r="U3396" s="28" t="str">
        <f>VLOOKUP(N3396,'散件（更新）'!B:G,6,FALSE)</f>
        <v>滚刷盖组件</v>
      </c>
      <c r="V3396" s="28">
        <f>VLOOKUP(N3396,'散件（更新）'!B:I,8,FALSE)</f>
        <v>6974950106560</v>
      </c>
    </row>
    <row r="3397" spans="1:22">
      <c r="A3397" s="57">
        <v>46169</v>
      </c>
      <c r="B3397" s="53" t="s">
        <v>4133</v>
      </c>
      <c r="C3397" s="27" t="str">
        <f>VLOOKUP(B3397,'大货清单（不定期按GOMS更新）'!A:H,8,0)</f>
        <v>109-23160701</v>
      </c>
      <c r="D3397" s="27" t="str">
        <f>VLOOKUP(B3397,'大货清单（不定期按GOMS更新）'!A:C,3,0)</f>
        <v>CL2316G-01</v>
      </c>
      <c r="E3397" s="27" t="str">
        <f>VLOOKUP(B3397,'大货清单（不定期按GOMS更新）'!A:H,4,0)</f>
        <v>FR,IT,DE,CL,KR,MN,ES,BE,NL,PL,SE,MX,PE</v>
      </c>
      <c r="F3397" s="27" t="str">
        <f>VLOOKUP(B3397,'大货清单（不定期按GOMS更新）'!A:H,2,0)</f>
        <v>Floor One Switch S6</v>
      </c>
      <c r="G3397" s="28" t="str">
        <f>VLOOKUP(B3397,'大货清单（不定期按GOMS更新）'!A:I,9,FALSE)</f>
        <v>6974950105297,	 6974950105297</v>
      </c>
      <c r="H3397" s="27" t="str">
        <f>VLOOKUP(B3397,'大货清单（不定期按GOMS更新）'!A:H,7,0)</f>
        <v>Black</v>
      </c>
      <c r="I3397" s="27" t="str">
        <f>VLOOKUP(B3397,'大货清单（不定期按GOMS更新）'!A:F,6,FALSE)</f>
        <v>ACTIVE</v>
      </c>
      <c r="J3397" s="27" t="str">
        <f>VLOOKUP(B3397,'大货清单（不定期按GOMS更新）'!A:K,11,FALSE)</f>
        <v>12.5</v>
      </c>
      <c r="K3397" s="27" t="str">
        <f>VLOOKUP(B3397,'大货清单（不定期按GOMS更新）'!A:N,12,FALSE)</f>
        <v>772</v>
      </c>
      <c r="L3397" s="27" t="str">
        <f>VLOOKUP(B3397,'大货清单（不定期按GOMS更新）'!A:M,13,FALSE)</f>
        <v>386</v>
      </c>
      <c r="M3397" s="27" t="str">
        <f>VLOOKUP(B3397,'大货清单（不定期按GOMS更新）'!A:N,14,FALSE)</f>
        <v>325</v>
      </c>
      <c r="N3397" s="53" t="s">
        <v>4422</v>
      </c>
      <c r="O3397" s="27">
        <f>IFERROR(VLOOKUP(N3397,'散件迭代（不定期更新）'!C:J,8,FALSE),0)</f>
        <v>0</v>
      </c>
      <c r="P3397" s="27" t="str">
        <f>IFERROR(VLOOKUP(N3397,'散件（更新）'!B:H,3,FALSE),0)</f>
        <v>/</v>
      </c>
      <c r="Q3397" s="27" t="str">
        <f>VLOOKUP(N3397,'散件（更新）'!B:H,2,FALSE)</f>
        <v>114-23350408</v>
      </c>
      <c r="R3397" s="27" t="str">
        <f>VLOOKUP(N3397,'散件（更新）'!B:H,7,FALSE)</f>
        <v>Brush Roller</v>
      </c>
      <c r="S3397" s="27" t="str">
        <f>VLOOKUP(N3397,'散件（更新）'!B:E,4,FALSE)</f>
        <v>https://tineco-yxzt.oss-accelerate.aliyuncs.com/20241021/gunshua_1729475885815.jpeg</v>
      </c>
      <c r="T3397" s="27" t="s">
        <v>8759</v>
      </c>
      <c r="U3397" s="28" t="str">
        <f>VLOOKUP(N3397,'散件（更新）'!B:G,6,FALSE)</f>
        <v>滚刷组件</v>
      </c>
      <c r="V3397" s="28" t="str">
        <f>VLOOKUP(N3397,'散件（更新）'!B:I,8,FALSE)</f>
        <v>6974950106188</v>
      </c>
    </row>
    <row r="3398" spans="1:22">
      <c r="A3398" s="57">
        <v>46169</v>
      </c>
      <c r="B3398" s="53" t="s">
        <v>4133</v>
      </c>
      <c r="C3398" s="27" t="str">
        <f>VLOOKUP(B3398,'大货清单（不定期按GOMS更新）'!A:H,8,0)</f>
        <v>109-23160701</v>
      </c>
      <c r="D3398" s="27" t="str">
        <f>VLOOKUP(B3398,'大货清单（不定期按GOMS更新）'!A:C,3,0)</f>
        <v>CL2316G-01</v>
      </c>
      <c r="E3398" s="27" t="str">
        <f>VLOOKUP(B3398,'大货清单（不定期按GOMS更新）'!A:H,4,0)</f>
        <v>FR,IT,DE,CL,KR,MN,ES,BE,NL,PL,SE,MX,PE</v>
      </c>
      <c r="F3398" s="27" t="str">
        <f>VLOOKUP(B3398,'大货清单（不定期按GOMS更新）'!A:H,2,0)</f>
        <v>Floor One Switch S6</v>
      </c>
      <c r="G3398" s="28" t="str">
        <f>VLOOKUP(B3398,'大货清单（不定期按GOMS更新）'!A:I,9,FALSE)</f>
        <v>6974950105297,	 6974950105297</v>
      </c>
      <c r="H3398" s="27" t="str">
        <f>VLOOKUP(B3398,'大货清单（不定期按GOMS更新）'!A:H,7,0)</f>
        <v>Black</v>
      </c>
      <c r="I3398" s="27" t="str">
        <f>VLOOKUP(B3398,'大货清单（不定期按GOMS更新）'!A:F,6,FALSE)</f>
        <v>ACTIVE</v>
      </c>
      <c r="J3398" s="27" t="str">
        <f>VLOOKUP(B3398,'大货清单（不定期按GOMS更新）'!A:K,11,FALSE)</f>
        <v>12.5</v>
      </c>
      <c r="K3398" s="27" t="str">
        <f>VLOOKUP(B3398,'大货清单（不定期按GOMS更新）'!A:N,12,FALSE)</f>
        <v>772</v>
      </c>
      <c r="L3398" s="27" t="str">
        <f>VLOOKUP(B3398,'大货清单（不定期按GOMS更新）'!A:M,13,FALSE)</f>
        <v>386</v>
      </c>
      <c r="M3398" s="27" t="str">
        <f>VLOOKUP(B3398,'大货清单（不定期按GOMS更新）'!A:N,14,FALSE)</f>
        <v>325</v>
      </c>
      <c r="N3398" s="53" t="s">
        <v>4351</v>
      </c>
      <c r="O3398" s="27">
        <f>IFERROR(VLOOKUP(N3398,'散件迭代（不定期更新）'!C:J,8,FALSE),0)</f>
        <v>0</v>
      </c>
      <c r="P3398" s="27" t="str">
        <f>IFERROR(VLOOKUP(N3398,'散件（更新）'!B:H,3,FALSE),0)</f>
        <v>/</v>
      </c>
      <c r="Q3398" s="27" t="str">
        <f>VLOOKUP(N3398,'散件（更新）'!B:H,2,FALSE)</f>
        <v>114-23160604</v>
      </c>
      <c r="R3398" s="27" t="str">
        <f>VLOOKUP(N3398,'散件（更新）'!B:H,7,FALSE)</f>
        <v>Dustbin Assembly</v>
      </c>
      <c r="S3398" s="27" t="str">
        <f>VLOOKUP(N3398,'散件（更新）'!B:E,4,FALSE)</f>
        <v>https://tineco-yxzt.oss-accelerate.aliyuncs.com/20240322/duozhuichentongzujian_1711077880834.jpeg</v>
      </c>
      <c r="T3398" s="27" t="s">
        <v>8759</v>
      </c>
      <c r="U3398" s="28" t="str">
        <f>VLOOKUP(N3398,'散件（更新）'!B:G,6,FALSE)</f>
        <v>多锥尘桶组件</v>
      </c>
      <c r="V3398" s="28">
        <f>VLOOKUP(N3398,'散件（更新）'!B:I,8,FALSE)</f>
        <v>6974950107482</v>
      </c>
    </row>
    <row r="3399" spans="1:22">
      <c r="A3399" s="57">
        <v>46169</v>
      </c>
      <c r="B3399" s="53" t="s">
        <v>4133</v>
      </c>
      <c r="C3399" s="27" t="str">
        <f>VLOOKUP(B3399,'大货清单（不定期按GOMS更新）'!A:H,8,0)</f>
        <v>109-23160701</v>
      </c>
      <c r="D3399" s="27" t="str">
        <f>VLOOKUP(B3399,'大货清单（不定期按GOMS更新）'!A:C,3,0)</f>
        <v>CL2316G-01</v>
      </c>
      <c r="E3399" s="27" t="str">
        <f>VLOOKUP(B3399,'大货清单（不定期按GOMS更新）'!A:H,4,0)</f>
        <v>FR,IT,DE,CL,KR,MN,ES,BE,NL,PL,SE,MX,PE</v>
      </c>
      <c r="F3399" s="27" t="str">
        <f>VLOOKUP(B3399,'大货清单（不定期按GOMS更新）'!A:H,2,0)</f>
        <v>Floor One Switch S6</v>
      </c>
      <c r="G3399" s="28" t="str">
        <f>VLOOKUP(B3399,'大货清单（不定期按GOMS更新）'!A:I,9,FALSE)</f>
        <v>6974950105297,	 6974950105297</v>
      </c>
      <c r="H3399" s="27" t="str">
        <f>VLOOKUP(B3399,'大货清单（不定期按GOMS更新）'!A:H,7,0)</f>
        <v>Black</v>
      </c>
      <c r="I3399" s="27" t="str">
        <f>VLOOKUP(B3399,'大货清单（不定期按GOMS更新）'!A:F,6,FALSE)</f>
        <v>ACTIVE</v>
      </c>
      <c r="J3399" s="27" t="str">
        <f>VLOOKUP(B3399,'大货清单（不定期按GOMS更新）'!A:K,11,FALSE)</f>
        <v>12.5</v>
      </c>
      <c r="K3399" s="27" t="str">
        <f>VLOOKUP(B3399,'大货清单（不定期按GOMS更新）'!A:N,12,FALSE)</f>
        <v>772</v>
      </c>
      <c r="L3399" s="27" t="str">
        <f>VLOOKUP(B3399,'大货清单（不定期按GOMS更新）'!A:M,13,FALSE)</f>
        <v>386</v>
      </c>
      <c r="M3399" s="27" t="str">
        <f>VLOOKUP(B3399,'大货清单（不定期按GOMS更新）'!A:N,14,FALSE)</f>
        <v>325</v>
      </c>
      <c r="N3399" s="53" t="s">
        <v>4335</v>
      </c>
      <c r="O3399" s="27">
        <f>IFERROR(VLOOKUP(N3399,'散件迭代（不定期更新）'!C:J,8,FALSE),0)</f>
        <v>0</v>
      </c>
      <c r="P3399" s="27" t="str">
        <f>IFERROR(VLOOKUP(N3399,'散件（更新）'!B:H,3,FALSE),0)</f>
        <v>/</v>
      </c>
      <c r="Q3399" s="27" t="str">
        <f>VLOOKUP(N3399,'散件（更新）'!B:H,2,FALSE)</f>
        <v>114-23160602</v>
      </c>
      <c r="R3399" s="27" t="str">
        <f>VLOOKUP(N3399,'散件（更新）'!B:H,7,FALSE)</f>
        <v>Filter</v>
      </c>
      <c r="S3399" s="27" t="str">
        <f>VLOOKUP(N3399,'散件（更新）'!B:E,4,FALSE)</f>
        <v>https://tineco-yxzt.oss-accelerate.aliyuncs.com/20240322/ganshiguolu:qi_1711075205961.jpeg</v>
      </c>
      <c r="T3399" s="27" t="s">
        <v>8759</v>
      </c>
      <c r="U3399" s="28" t="str">
        <f>VLOOKUP(N3399,'散件（更新）'!B:G,6,FALSE)</f>
        <v>干湿过滤分离器</v>
      </c>
      <c r="V3399" s="28">
        <f>VLOOKUP(N3399,'散件（更新）'!B:I,8,FALSE)</f>
        <v>6974950107451</v>
      </c>
    </row>
    <row r="3400" spans="1:22">
      <c r="A3400" s="57">
        <v>46169</v>
      </c>
      <c r="B3400" s="53" t="s">
        <v>4133</v>
      </c>
      <c r="C3400" s="27" t="str">
        <f>VLOOKUP(B3400,'大货清单（不定期按GOMS更新）'!A:H,8,0)</f>
        <v>109-23160701</v>
      </c>
      <c r="D3400" s="27" t="str">
        <f>VLOOKUP(B3400,'大货清单（不定期按GOMS更新）'!A:C,3,0)</f>
        <v>CL2316G-01</v>
      </c>
      <c r="E3400" s="27" t="str">
        <f>VLOOKUP(B3400,'大货清单（不定期按GOMS更新）'!A:H,4,0)</f>
        <v>FR,IT,DE,CL,KR,MN,ES,BE,NL,PL,SE,MX,PE</v>
      </c>
      <c r="F3400" s="27" t="str">
        <f>VLOOKUP(B3400,'大货清单（不定期按GOMS更新）'!A:H,2,0)</f>
        <v>Floor One Switch S6</v>
      </c>
      <c r="G3400" s="28" t="str">
        <f>VLOOKUP(B3400,'大货清单（不定期按GOMS更新）'!A:I,9,FALSE)</f>
        <v>6974950105297,	 6974950105297</v>
      </c>
      <c r="H3400" s="27" t="str">
        <f>VLOOKUP(B3400,'大货清单（不定期按GOMS更新）'!A:H,7,0)</f>
        <v>Black</v>
      </c>
      <c r="I3400" s="27" t="str">
        <f>VLOOKUP(B3400,'大货清单（不定期按GOMS更新）'!A:F,6,FALSE)</f>
        <v>ACTIVE</v>
      </c>
      <c r="J3400" s="27" t="str">
        <f>VLOOKUP(B3400,'大货清单（不定期按GOMS更新）'!A:K,11,FALSE)</f>
        <v>12.5</v>
      </c>
      <c r="K3400" s="27" t="str">
        <f>VLOOKUP(B3400,'大货清单（不定期按GOMS更新）'!A:N,12,FALSE)</f>
        <v>772</v>
      </c>
      <c r="L3400" s="27" t="str">
        <f>VLOOKUP(B3400,'大货清单（不定期按GOMS更新）'!A:M,13,FALSE)</f>
        <v>386</v>
      </c>
      <c r="M3400" s="27" t="str">
        <f>VLOOKUP(B3400,'大货清单（不定期按GOMS更新）'!A:N,14,FALSE)</f>
        <v>325</v>
      </c>
      <c r="N3400" s="53" t="s">
        <v>1092</v>
      </c>
      <c r="O3400" s="27" t="str">
        <f>IFERROR(VLOOKUP(N3400,'散件迭代（不定期更新）'!C:J,8,FALSE),0)</f>
        <v>A64</v>
      </c>
      <c r="P3400" s="27" t="str">
        <f>IFERROR(VLOOKUP(N3400,'散件（更新）'!B:H,3,FALSE),0)</f>
        <v>206-2020-0607</v>
      </c>
      <c r="Q3400" s="27" t="str">
        <f>VLOOKUP(N3400,'散件（更新）'!B:H,2,FALSE)</f>
        <v>114-20200607</v>
      </c>
      <c r="R3400" s="27" t="str">
        <f>VLOOKUP(N3400,'散件（更新）'!B:H,7,FALSE)</f>
        <v>HEPA</v>
      </c>
      <c r="S3400" s="27" t="str">
        <f>VLOOKUP(N3400,'散件（更新）'!B:E,4,FALSE)</f>
        <v>https://tineco-yxzt.oss-accelerate.aliyuncs.com/20231227/9FWFP150000_1703640265223.png</v>
      </c>
      <c r="T3400" s="27" t="s">
        <v>8759</v>
      </c>
      <c r="U3400" s="28" t="str">
        <f>VLOOKUP(N3400,'散件（更新）'!B:G,6,FALSE)</f>
        <v>HEPA组合</v>
      </c>
      <c r="V3400" s="28" t="str">
        <f>VLOOKUP(N3400,'散件（更新）'!B:I,8,FALSE)</f>
        <v>6972200196613</v>
      </c>
    </row>
    <row r="3401" spans="1:22">
      <c r="A3401" s="57">
        <v>46169</v>
      </c>
      <c r="B3401" s="53" t="s">
        <v>4133</v>
      </c>
      <c r="C3401" s="27" t="str">
        <f>VLOOKUP(B3401,'大货清单（不定期按GOMS更新）'!A:H,8,0)</f>
        <v>109-23160701</v>
      </c>
      <c r="D3401" s="27" t="str">
        <f>VLOOKUP(B3401,'大货清单（不定期按GOMS更新）'!A:C,3,0)</f>
        <v>CL2316G-01</v>
      </c>
      <c r="E3401" s="27" t="str">
        <f>VLOOKUP(B3401,'大货清单（不定期按GOMS更新）'!A:H,4,0)</f>
        <v>FR,IT,DE,CL,KR,MN,ES,BE,NL,PL,SE,MX,PE</v>
      </c>
      <c r="F3401" s="27" t="str">
        <f>VLOOKUP(B3401,'大货清单（不定期按GOMS更新）'!A:H,2,0)</f>
        <v>Floor One Switch S6</v>
      </c>
      <c r="G3401" s="28" t="str">
        <f>VLOOKUP(B3401,'大货清单（不定期按GOMS更新）'!A:I,9,FALSE)</f>
        <v>6974950105297,	 6974950105297</v>
      </c>
      <c r="H3401" s="27" t="str">
        <f>VLOOKUP(B3401,'大货清单（不定期按GOMS更新）'!A:H,7,0)</f>
        <v>Black</v>
      </c>
      <c r="I3401" s="27" t="str">
        <f>VLOOKUP(B3401,'大货清单（不定期按GOMS更新）'!A:F,6,FALSE)</f>
        <v>ACTIVE</v>
      </c>
      <c r="J3401" s="27" t="str">
        <f>VLOOKUP(B3401,'大货清单（不定期按GOMS更新）'!A:K,11,FALSE)</f>
        <v>12.5</v>
      </c>
      <c r="K3401" s="27" t="str">
        <f>VLOOKUP(B3401,'大货清单（不定期按GOMS更新）'!A:N,12,FALSE)</f>
        <v>772</v>
      </c>
      <c r="L3401" s="27" t="str">
        <f>VLOOKUP(B3401,'大货清单（不定期按GOMS更新）'!A:M,13,FALSE)</f>
        <v>386</v>
      </c>
      <c r="M3401" s="27" t="str">
        <f>VLOOKUP(B3401,'大货清单（不定期按GOMS更新）'!A:N,14,FALSE)</f>
        <v>325</v>
      </c>
      <c r="N3401" s="53" t="s">
        <v>4480</v>
      </c>
      <c r="O3401" s="27">
        <f>IFERROR(VLOOKUP(N3401,'散件迭代（不定期更新）'!C:J,8,FALSE),0)</f>
        <v>0</v>
      </c>
      <c r="P3401" s="27" t="str">
        <f>IFERROR(VLOOKUP(N3401,'散件（更新）'!B:H,3,FALSE),0)</f>
        <v>/</v>
      </c>
      <c r="Q3401" s="27" t="str">
        <f>VLOOKUP(N3401,'散件（更新）'!B:H,2,FALSE)</f>
        <v>114-23160603</v>
      </c>
      <c r="R3401" s="27" t="str">
        <f>VLOOKUP(N3401,'散件（更新）'!B:H,7,FALSE)</f>
        <v>Main Body</v>
      </c>
      <c r="S3401" s="27" t="str">
        <f>VLOOKUP(N3401,'散件（更新）'!B:E,4,FALSE)</f>
        <v>https://tineco-yxzt.oss-accelerate.aliyuncs.com/20240322/dongliyuan_1711095007627.jpeg</v>
      </c>
      <c r="T3401" s="27" t="s">
        <v>8759</v>
      </c>
      <c r="U3401" s="28" t="str">
        <f>VLOOKUP(N3401,'散件（更新）'!B:G,6,FALSE)</f>
        <v>动力源组件</v>
      </c>
      <c r="V3401" s="28">
        <f>VLOOKUP(N3401,'散件（更新）'!B:I,8,FALSE)</f>
        <v>6974950107468</v>
      </c>
    </row>
    <row r="3402" spans="1:22">
      <c r="A3402" s="57">
        <v>46169</v>
      </c>
      <c r="B3402" s="53" t="s">
        <v>4133</v>
      </c>
      <c r="C3402" s="27" t="str">
        <f>VLOOKUP(B3402,'大货清单（不定期按GOMS更新）'!A:H,8,0)</f>
        <v>109-23160701</v>
      </c>
      <c r="D3402" s="27" t="str">
        <f>VLOOKUP(B3402,'大货清单（不定期按GOMS更新）'!A:C,3,0)</f>
        <v>CL2316G-01</v>
      </c>
      <c r="E3402" s="27" t="str">
        <f>VLOOKUP(B3402,'大货清单（不定期按GOMS更新）'!A:H,4,0)</f>
        <v>FR,IT,DE,CL,KR,MN,ES,BE,NL,PL,SE,MX,PE</v>
      </c>
      <c r="F3402" s="27" t="str">
        <f>VLOOKUP(B3402,'大货清单（不定期按GOMS更新）'!A:H,2,0)</f>
        <v>Floor One Switch S6</v>
      </c>
      <c r="G3402" s="28" t="str">
        <f>VLOOKUP(B3402,'大货清单（不定期按GOMS更新）'!A:I,9,FALSE)</f>
        <v>6974950105297,	 6974950105297</v>
      </c>
      <c r="H3402" s="27" t="str">
        <f>VLOOKUP(B3402,'大货清单（不定期按GOMS更新）'!A:H,7,0)</f>
        <v>Black</v>
      </c>
      <c r="I3402" s="27" t="str">
        <f>VLOOKUP(B3402,'大货清单（不定期按GOMS更新）'!A:F,6,FALSE)</f>
        <v>ACTIVE</v>
      </c>
      <c r="J3402" s="27" t="str">
        <f>VLOOKUP(B3402,'大货清单（不定期按GOMS更新）'!A:K,11,FALSE)</f>
        <v>12.5</v>
      </c>
      <c r="K3402" s="27" t="str">
        <f>VLOOKUP(B3402,'大货清单（不定期按GOMS更新）'!A:N,12,FALSE)</f>
        <v>772</v>
      </c>
      <c r="L3402" s="27" t="str">
        <f>VLOOKUP(B3402,'大货清单（不定期按GOMS更新）'!A:M,13,FALSE)</f>
        <v>386</v>
      </c>
      <c r="M3402" s="27" t="str">
        <f>VLOOKUP(B3402,'大货清单（不定期按GOMS更新）'!A:N,14,FALSE)</f>
        <v>325</v>
      </c>
      <c r="N3402" s="53" t="s">
        <v>5045</v>
      </c>
      <c r="O3402" s="27">
        <f>IFERROR(VLOOKUP(N3402,'散件迭代（不定期更新）'!C:J,8,FALSE),0)</f>
        <v>0</v>
      </c>
      <c r="P3402" s="27" t="str">
        <f>IFERROR(VLOOKUP(N3402,'散件（更新）'!B:H,3,FALSE),0)</f>
        <v>/</v>
      </c>
      <c r="Q3402" s="27" t="str">
        <f>VLOOKUP(N3402,'散件（更新）'!B:H,2,FALSE)</f>
        <v>114-22200708</v>
      </c>
      <c r="R3402" s="27" t="str">
        <f>VLOOKUP(N3402,'散件（更新）'!B:H,7,FALSE)</f>
        <v>Charging Base</v>
      </c>
      <c r="S3402" s="27">
        <f>VLOOKUP(N3402,'散件（更新）'!B:E,4,FALSE)</f>
        <v>0</v>
      </c>
      <c r="T3402" s="27" t="s">
        <v>8759</v>
      </c>
      <c r="U3402" s="28" t="str">
        <f>VLOOKUP(N3402,'散件（更新）'!B:G,6,FALSE)</f>
        <v>直立收纳座组件</v>
      </c>
      <c r="V3402" s="28">
        <f>VLOOKUP(N3402,'散件（更新）'!B:I,8,FALSE)</f>
        <v>6974950106829</v>
      </c>
    </row>
    <row r="3403" spans="1:22">
      <c r="A3403" s="57">
        <v>46169</v>
      </c>
      <c r="B3403" s="53" t="s">
        <v>4133</v>
      </c>
      <c r="C3403" s="27" t="str">
        <f>VLOOKUP(B3403,'大货清单（不定期按GOMS更新）'!A:H,8,0)</f>
        <v>109-23160701</v>
      </c>
      <c r="D3403" s="27" t="str">
        <f>VLOOKUP(B3403,'大货清单（不定期按GOMS更新）'!A:C,3,0)</f>
        <v>CL2316G-01</v>
      </c>
      <c r="E3403" s="27" t="str">
        <f>VLOOKUP(B3403,'大货清单（不定期按GOMS更新）'!A:H,4,0)</f>
        <v>FR,IT,DE,CL,KR,MN,ES,BE,NL,PL,SE,MX,PE</v>
      </c>
      <c r="F3403" s="27" t="str">
        <f>VLOOKUP(B3403,'大货清单（不定期按GOMS更新）'!A:H,2,0)</f>
        <v>Floor One Switch S6</v>
      </c>
      <c r="G3403" s="28" t="str">
        <f>VLOOKUP(B3403,'大货清单（不定期按GOMS更新）'!A:I,9,FALSE)</f>
        <v>6974950105297,	 6974950105297</v>
      </c>
      <c r="H3403" s="27" t="str">
        <f>VLOOKUP(B3403,'大货清单（不定期按GOMS更新）'!A:H,7,0)</f>
        <v>Black</v>
      </c>
      <c r="I3403" s="27" t="str">
        <f>VLOOKUP(B3403,'大货清单（不定期按GOMS更新）'!A:F,6,FALSE)</f>
        <v>ACTIVE</v>
      </c>
      <c r="J3403" s="27" t="str">
        <f>VLOOKUP(B3403,'大货清单（不定期按GOMS更新）'!A:K,11,FALSE)</f>
        <v>12.5</v>
      </c>
      <c r="K3403" s="27" t="str">
        <f>VLOOKUP(B3403,'大货清单（不定期按GOMS更新）'!A:N,12,FALSE)</f>
        <v>772</v>
      </c>
      <c r="L3403" s="27" t="str">
        <f>VLOOKUP(B3403,'大货清单（不定期按GOMS更新）'!A:M,13,FALSE)</f>
        <v>386</v>
      </c>
      <c r="M3403" s="27" t="str">
        <f>VLOOKUP(B3403,'大货清单（不定期按GOMS更新）'!A:N,14,FALSE)</f>
        <v>325</v>
      </c>
      <c r="N3403" s="53" t="s">
        <v>4104</v>
      </c>
      <c r="O3403" s="27">
        <f>IFERROR(VLOOKUP(N3403,'散件迭代（不定期更新）'!C:J,8,FALSE),0)</f>
        <v>0</v>
      </c>
      <c r="P3403" s="27" t="str">
        <f>IFERROR(VLOOKUP(N3403,'散件（更新）'!B:H,3,FALSE),0)</f>
        <v>/</v>
      </c>
      <c r="Q3403" s="27" t="str">
        <f>VLOOKUP(N3403,'散件（更新）'!B:H,2,FALSE)</f>
        <v>114-23160702</v>
      </c>
      <c r="R3403" s="27" t="str">
        <f>VLOOKUP(N3403,'散件（更新）'!B:H,7,FALSE)</f>
        <v>Charging Base</v>
      </c>
      <c r="S3403" s="27" t="str">
        <f>VLOOKUP(N3403,'散件（更新）'!B:E,4,FALSE)</f>
        <v>https://tineco-yxzt.oss-accelerate.aliyuncs.com/20240322/honggantuopanzujian_1711078554097.jpeg</v>
      </c>
      <c r="T3403" s="27" t="s">
        <v>8759</v>
      </c>
      <c r="U3403" s="28" t="str">
        <f>VLOOKUP(N3403,'散件（更新）'!B:G,6,FALSE)</f>
        <v>烘干托盘组件欧版</v>
      </c>
      <c r="V3403" s="28">
        <f>VLOOKUP(N3403,'散件（更新）'!B:I,8,FALSE)</f>
        <v>6974950107499</v>
      </c>
    </row>
    <row r="3404" spans="1:22">
      <c r="A3404" s="57">
        <v>46169</v>
      </c>
      <c r="B3404" s="53" t="s">
        <v>4133</v>
      </c>
      <c r="C3404" s="27" t="str">
        <f>VLOOKUP(B3404,'大货清单（不定期按GOMS更新）'!A:H,8,0)</f>
        <v>109-23160701</v>
      </c>
      <c r="D3404" s="27" t="str">
        <f>VLOOKUP(B3404,'大货清单（不定期按GOMS更新）'!A:C,3,0)</f>
        <v>CL2316G-01</v>
      </c>
      <c r="E3404" s="27" t="str">
        <f>VLOOKUP(B3404,'大货清单（不定期按GOMS更新）'!A:H,4,0)</f>
        <v>FR,IT,DE,CL,KR,MN,ES,BE,NL,PL,SE,MX,PE</v>
      </c>
      <c r="F3404" s="27" t="str">
        <f>VLOOKUP(B3404,'大货清单（不定期按GOMS更新）'!A:H,2,0)</f>
        <v>Floor One Switch S6</v>
      </c>
      <c r="G3404" s="28" t="str">
        <f>VLOOKUP(B3404,'大货清单（不定期按GOMS更新）'!A:I,9,FALSE)</f>
        <v>6974950105297,	 6974950105297</v>
      </c>
      <c r="H3404" s="27" t="str">
        <f>VLOOKUP(B3404,'大货清单（不定期按GOMS更新）'!A:H,7,0)</f>
        <v>Black</v>
      </c>
      <c r="I3404" s="27" t="str">
        <f>VLOOKUP(B3404,'大货清单（不定期按GOMS更新）'!A:F,6,FALSE)</f>
        <v>ACTIVE</v>
      </c>
      <c r="J3404" s="27" t="str">
        <f>VLOOKUP(B3404,'大货清单（不定期按GOMS更新）'!A:K,11,FALSE)</f>
        <v>12.5</v>
      </c>
      <c r="K3404" s="27" t="str">
        <f>VLOOKUP(B3404,'大货清单（不定期按GOMS更新）'!A:N,12,FALSE)</f>
        <v>772</v>
      </c>
      <c r="L3404" s="27" t="str">
        <f>VLOOKUP(B3404,'大货清单（不定期按GOMS更新）'!A:M,13,FALSE)</f>
        <v>386</v>
      </c>
      <c r="M3404" s="27" t="str">
        <f>VLOOKUP(B3404,'大货清单（不定期按GOMS更新）'!A:N,14,FALSE)</f>
        <v>325</v>
      </c>
      <c r="N3404" s="53" t="s">
        <v>4482</v>
      </c>
      <c r="O3404" s="27">
        <f>IFERROR(VLOOKUP(N3404,'散件迭代（不定期更新）'!C:J,8,FALSE),0)</f>
        <v>0</v>
      </c>
      <c r="P3404" s="27" t="str">
        <f>IFERROR(VLOOKUP(N3404,'散件（更新）'!B:H,3,FALSE),0)</f>
        <v>/</v>
      </c>
      <c r="Q3404" s="27" t="str">
        <f>VLOOKUP(N3404,'散件（更新）'!B:H,2,FALSE)</f>
        <v>114-23160606</v>
      </c>
      <c r="R3404" s="27" t="str">
        <f>VLOOKUP(N3404,'散件（更新）'!B:H,7,FALSE)</f>
        <v>Repair Charging Chip</v>
      </c>
      <c r="S3404" s="27" t="str">
        <f>VLOOKUP(N3404,'散件（更新）'!B:E,4,FALSE)</f>
        <v>https://tineco-yxzt.oss-accelerate.aliyuncs.com/20240322/tuopanchongdianhezujian_1711079198166.jpeg</v>
      </c>
      <c r="T3404" s="27" t="s">
        <v>8759</v>
      </c>
      <c r="U3404" s="28" t="str">
        <f>VLOOKUP(N3404,'散件（更新）'!B:G,6,FALSE)</f>
        <v>托盘充电盒组件</v>
      </c>
      <c r="V3404" s="28">
        <f>VLOOKUP(N3404,'散件（更新）'!B:I,8,FALSE)</f>
        <v>6974950107536</v>
      </c>
    </row>
    <row r="3405" spans="1:22">
      <c r="A3405" s="57">
        <v>46169</v>
      </c>
      <c r="B3405" s="53" t="s">
        <v>4133</v>
      </c>
      <c r="C3405" s="27" t="str">
        <f>VLOOKUP(B3405,'大货清单（不定期按GOMS更新）'!A:H,8,0)</f>
        <v>109-23160701</v>
      </c>
      <c r="D3405" s="27" t="str">
        <f>VLOOKUP(B3405,'大货清单（不定期按GOMS更新）'!A:C,3,0)</f>
        <v>CL2316G-01</v>
      </c>
      <c r="E3405" s="27" t="str">
        <f>VLOOKUP(B3405,'大货清单（不定期按GOMS更新）'!A:H,4,0)</f>
        <v>FR,IT,DE,CL,KR,MN,ES,BE,NL,PL,SE,MX,PE</v>
      </c>
      <c r="F3405" s="27" t="str">
        <f>VLOOKUP(B3405,'大货清单（不定期按GOMS更新）'!A:H,2,0)</f>
        <v>Floor One Switch S6</v>
      </c>
      <c r="G3405" s="28" t="str">
        <f>VLOOKUP(B3405,'大货清单（不定期按GOMS更新）'!A:I,9,FALSE)</f>
        <v>6974950105297,	 6974950105297</v>
      </c>
      <c r="H3405" s="27" t="str">
        <f>VLOOKUP(B3405,'大货清单（不定期按GOMS更新）'!A:H,7,0)</f>
        <v>Black</v>
      </c>
      <c r="I3405" s="27" t="str">
        <f>VLOOKUP(B3405,'大货清单（不定期按GOMS更新）'!A:F,6,FALSE)</f>
        <v>ACTIVE</v>
      </c>
      <c r="J3405" s="27" t="str">
        <f>VLOOKUP(B3405,'大货清单（不定期按GOMS更新）'!A:K,11,FALSE)</f>
        <v>12.5</v>
      </c>
      <c r="K3405" s="27" t="str">
        <f>VLOOKUP(B3405,'大货清单（不定期按GOMS更新）'!A:N,12,FALSE)</f>
        <v>772</v>
      </c>
      <c r="L3405" s="27" t="str">
        <f>VLOOKUP(B3405,'大货清单（不定期按GOMS更新）'!A:M,13,FALSE)</f>
        <v>386</v>
      </c>
      <c r="M3405" s="27" t="str">
        <f>VLOOKUP(B3405,'大货清单（不定期按GOMS更新）'!A:N,14,FALSE)</f>
        <v>325</v>
      </c>
      <c r="N3405" s="53" t="s">
        <v>4312</v>
      </c>
      <c r="O3405" s="27">
        <f>IFERROR(VLOOKUP(N3405,'散件迭代（不定期更新）'!C:J,8,FALSE),0)</f>
        <v>0</v>
      </c>
      <c r="P3405" s="27" t="str">
        <f>IFERROR(VLOOKUP(N3405,'散件（更新）'!B:H,3,FALSE),0)</f>
        <v>/</v>
      </c>
      <c r="Q3405" s="27" t="str">
        <f>VLOOKUP(N3405,'散件（更新）'!B:H,2,FALSE)</f>
        <v>114-23350602</v>
      </c>
      <c r="R3405" s="27" t="str">
        <f>VLOOKUP(N3405,'散件（更新）'!B:H,7,FALSE)</f>
        <v>plastic part</v>
      </c>
      <c r="S3405" s="27">
        <f>VLOOKUP(N3405,'散件（更新）'!B:E,4,FALSE)</f>
        <v>0</v>
      </c>
      <c r="T3405" s="27" t="s">
        <v>8759</v>
      </c>
      <c r="U3405" s="28" t="str">
        <f>VLOOKUP(N3405,'散件（更新）'!B:G,6,FALSE)</f>
        <v>接水盘组件</v>
      </c>
      <c r="V3405" s="28" t="str">
        <f>VLOOKUP(N3405,'散件（更新）'!B:I,8,FALSE)</f>
        <v>6974950106164</v>
      </c>
    </row>
    <row r="3406" spans="1:22">
      <c r="A3406" s="57">
        <v>46169</v>
      </c>
      <c r="B3406" s="53" t="s">
        <v>4133</v>
      </c>
      <c r="C3406" s="27" t="str">
        <f>VLOOKUP(B3406,'大货清单（不定期按GOMS更新）'!A:H,8,0)</f>
        <v>109-23160701</v>
      </c>
      <c r="D3406" s="27" t="str">
        <f>VLOOKUP(B3406,'大货清单（不定期按GOMS更新）'!A:C,3,0)</f>
        <v>CL2316G-01</v>
      </c>
      <c r="E3406" s="27" t="str">
        <f>VLOOKUP(B3406,'大货清单（不定期按GOMS更新）'!A:H,4,0)</f>
        <v>FR,IT,DE,CL,KR,MN,ES,BE,NL,PL,SE,MX,PE</v>
      </c>
      <c r="F3406" s="27" t="str">
        <f>VLOOKUP(B3406,'大货清单（不定期按GOMS更新）'!A:H,2,0)</f>
        <v>Floor One Switch S6</v>
      </c>
      <c r="G3406" s="28" t="str">
        <f>VLOOKUP(B3406,'大货清单（不定期按GOMS更新）'!A:I,9,FALSE)</f>
        <v>6974950105297,	 6974950105297</v>
      </c>
      <c r="H3406" s="27" t="str">
        <f>VLOOKUP(B3406,'大货清单（不定期按GOMS更新）'!A:H,7,0)</f>
        <v>Black</v>
      </c>
      <c r="I3406" s="27" t="str">
        <f>VLOOKUP(B3406,'大货清单（不定期按GOMS更新）'!A:F,6,FALSE)</f>
        <v>ACTIVE</v>
      </c>
      <c r="J3406" s="27" t="str">
        <f>VLOOKUP(B3406,'大货清单（不定期按GOMS更新）'!A:K,11,FALSE)</f>
        <v>12.5</v>
      </c>
      <c r="K3406" s="27" t="str">
        <f>VLOOKUP(B3406,'大货清单（不定期按GOMS更新）'!A:N,12,FALSE)</f>
        <v>772</v>
      </c>
      <c r="L3406" s="27" t="str">
        <f>VLOOKUP(B3406,'大货清单（不定期按GOMS更新）'!A:M,13,FALSE)</f>
        <v>386</v>
      </c>
      <c r="M3406" s="27" t="str">
        <f>VLOOKUP(B3406,'大货清单（不定期按GOMS更新）'!A:N,14,FALSE)</f>
        <v>325</v>
      </c>
      <c r="N3406" s="53" t="s">
        <v>4456</v>
      </c>
      <c r="O3406" s="27">
        <f>IFERROR(VLOOKUP(N3406,'散件迭代（不定期更新）'!C:J,8,FALSE),0)</f>
        <v>0</v>
      </c>
      <c r="P3406" s="27" t="str">
        <f>IFERROR(VLOOKUP(N3406,'散件（更新）'!B:H,3,FALSE),0)</f>
        <v>/</v>
      </c>
      <c r="Q3406" s="27" t="str">
        <f>VLOOKUP(N3406,'散件（更新）'!B:H,2,FALSE)</f>
        <v>114-23160609</v>
      </c>
      <c r="R3406" s="27" t="str">
        <f>VLOOKUP(N3406,'散件（更新）'!B:H,7,FALSE)</f>
        <v>plastic part</v>
      </c>
      <c r="S3406" s="27" t="str">
        <f>VLOOKUP(N3406,'散件（更新）'!B:E,4,FALSE)</f>
        <v>https://tineco-yxzt.oss-accelerate.aliyuncs.com/20240322/zhuanjietouzujian_1711079848732.jpeg</v>
      </c>
      <c r="T3406" s="27" t="s">
        <v>8759</v>
      </c>
      <c r="U3406" s="28" t="str">
        <f>VLOOKUP(N3406,'散件（更新）'!B:G,6,FALSE)</f>
        <v>转接头组件</v>
      </c>
      <c r="V3406" s="28">
        <f>VLOOKUP(N3406,'散件（更新）'!B:I,8,FALSE)</f>
        <v>6974950107574</v>
      </c>
    </row>
    <row r="3407" spans="1:22">
      <c r="A3407" s="57">
        <v>46169</v>
      </c>
      <c r="B3407" s="53" t="s">
        <v>4133</v>
      </c>
      <c r="C3407" s="27" t="str">
        <f>VLOOKUP(B3407,'大货清单（不定期按GOMS更新）'!A:H,8,0)</f>
        <v>109-23160701</v>
      </c>
      <c r="D3407" s="27" t="str">
        <f>VLOOKUP(B3407,'大货清单（不定期按GOMS更新）'!A:C,3,0)</f>
        <v>CL2316G-01</v>
      </c>
      <c r="E3407" s="27" t="str">
        <f>VLOOKUP(B3407,'大货清单（不定期按GOMS更新）'!A:H,4,0)</f>
        <v>FR,IT,DE,CL,KR,MN,ES,BE,NL,PL,SE,MX,PE</v>
      </c>
      <c r="F3407" s="27" t="str">
        <f>VLOOKUP(B3407,'大货清单（不定期按GOMS更新）'!A:H,2,0)</f>
        <v>Floor One Switch S6</v>
      </c>
      <c r="G3407" s="28" t="str">
        <f>VLOOKUP(B3407,'大货清单（不定期按GOMS更新）'!A:I,9,FALSE)</f>
        <v>6974950105297,	 6974950105297</v>
      </c>
      <c r="H3407" s="27" t="str">
        <f>VLOOKUP(B3407,'大货清单（不定期按GOMS更新）'!A:H,7,0)</f>
        <v>Black</v>
      </c>
      <c r="I3407" s="27" t="str">
        <f>VLOOKUP(B3407,'大货清单（不定期按GOMS更新）'!A:F,6,FALSE)</f>
        <v>ACTIVE</v>
      </c>
      <c r="J3407" s="27" t="str">
        <f>VLOOKUP(B3407,'大货清单（不定期按GOMS更新）'!A:K,11,FALSE)</f>
        <v>12.5</v>
      </c>
      <c r="K3407" s="27" t="str">
        <f>VLOOKUP(B3407,'大货清单（不定期按GOMS更新）'!A:N,12,FALSE)</f>
        <v>772</v>
      </c>
      <c r="L3407" s="27" t="str">
        <f>VLOOKUP(B3407,'大货清单（不定期按GOMS更新）'!A:M,13,FALSE)</f>
        <v>386</v>
      </c>
      <c r="M3407" s="27" t="str">
        <f>VLOOKUP(B3407,'大货清单（不定期按GOMS更新）'!A:N,14,FALSE)</f>
        <v>325</v>
      </c>
      <c r="N3407" s="53" t="s">
        <v>1090</v>
      </c>
      <c r="O3407" s="27">
        <f>IFERROR(VLOOKUP(N3407,'散件迭代（不定期更新）'!C:J,8,FALSE),0)</f>
        <v>0</v>
      </c>
      <c r="P3407" s="27" t="str">
        <f>IFERROR(VLOOKUP(N3407,'散件（更新）'!B:H,3,FALSE),0)</f>
        <v>206-2020-0616</v>
      </c>
      <c r="Q3407" s="27" t="str">
        <f>VLOOKUP(N3407,'散件（更新）'!B:H,2,FALSE)</f>
        <v>114-20200616</v>
      </c>
      <c r="R3407" s="27" t="str">
        <f>VLOOKUP(N3407,'散件（更新）'!B:H,7,FALSE)</f>
        <v>Wire</v>
      </c>
      <c r="S3407" s="27" t="str">
        <f>VLOOKUP(N3407,'散件（更新）'!B:E,4,FALSE)</f>
        <v>https://tineco-yxzt.oss-accelerate.aliyuncs.com/20231219/9FWRI150100_1702948027074.png</v>
      </c>
      <c r="T3407" s="27" t="s">
        <v>8759</v>
      </c>
      <c r="U3407" s="28" t="str">
        <f>VLOOKUP(N3407,'散件（更新）'!B:G,6,FALSE)</f>
        <v>机体水满检测组件</v>
      </c>
      <c r="V3407" s="28" t="str">
        <f>VLOOKUP(N3407,'散件（更新）'!B:I,8,FALSE)</f>
        <v>6972200197115</v>
      </c>
    </row>
    <row r="3408" spans="1:22">
      <c r="A3408" s="57">
        <v>46169</v>
      </c>
      <c r="B3408" s="53" t="s">
        <v>4133</v>
      </c>
      <c r="C3408" s="27" t="str">
        <f>VLOOKUP(B3408,'大货清单（不定期按GOMS更新）'!A:H,8,0)</f>
        <v>109-23160701</v>
      </c>
      <c r="D3408" s="27" t="str">
        <f>VLOOKUP(B3408,'大货清单（不定期按GOMS更新）'!A:C,3,0)</f>
        <v>CL2316G-01</v>
      </c>
      <c r="E3408" s="27" t="str">
        <f>VLOOKUP(B3408,'大货清单（不定期按GOMS更新）'!A:H,4,0)</f>
        <v>FR,IT,DE,CL,KR,MN,ES,BE,NL,PL,SE,MX,PE</v>
      </c>
      <c r="F3408" s="27" t="str">
        <f>VLOOKUP(B3408,'大货清单（不定期按GOMS更新）'!A:H,2,0)</f>
        <v>Floor One Switch S6</v>
      </c>
      <c r="G3408" s="28" t="str">
        <f>VLOOKUP(B3408,'大货清单（不定期按GOMS更新）'!A:I,9,FALSE)</f>
        <v>6974950105297,	 6974950105297</v>
      </c>
      <c r="H3408" s="27" t="str">
        <f>VLOOKUP(B3408,'大货清单（不定期按GOMS更新）'!A:H,7,0)</f>
        <v>Black</v>
      </c>
      <c r="I3408" s="27" t="str">
        <f>VLOOKUP(B3408,'大货清单（不定期按GOMS更新）'!A:F,6,FALSE)</f>
        <v>ACTIVE</v>
      </c>
      <c r="J3408" s="27" t="str">
        <f>VLOOKUP(B3408,'大货清单（不定期按GOMS更新）'!A:K,11,FALSE)</f>
        <v>12.5</v>
      </c>
      <c r="K3408" s="27" t="str">
        <f>VLOOKUP(B3408,'大货清单（不定期按GOMS更新）'!A:N,12,FALSE)</f>
        <v>772</v>
      </c>
      <c r="L3408" s="27" t="str">
        <f>VLOOKUP(B3408,'大货清单（不定期按GOMS更新）'!A:M,13,FALSE)</f>
        <v>386</v>
      </c>
      <c r="M3408" s="27" t="str">
        <f>VLOOKUP(B3408,'大货清单（不定期按GOMS更新）'!A:N,14,FALSE)</f>
        <v>325</v>
      </c>
      <c r="N3408" s="53" t="s">
        <v>1696</v>
      </c>
      <c r="O3408" s="27">
        <f>IFERROR(VLOOKUP(N3408,'散件迭代（不定期更新）'!C:J,8,FALSE),0)</f>
        <v>0</v>
      </c>
      <c r="P3408" s="27" t="str">
        <f>IFERROR(VLOOKUP(N3408,'散件（更新）'!B:H,3,FALSE),0)</f>
        <v>/</v>
      </c>
      <c r="Q3408" s="27" t="str">
        <f>VLOOKUP(N3408,'散件（更新）'!B:H,2,FALSE)</f>
        <v>114-20200628</v>
      </c>
      <c r="R3408" s="27" t="str">
        <f>VLOOKUP(N3408,'散件（更新）'!B:H,7,FALSE)</f>
        <v>Wire</v>
      </c>
      <c r="S3408" s="27" t="str">
        <f>VLOOKUP(N3408,'散件（更新）'!B:E,4,FALSE)</f>
        <v>https://tineco-yxzt.oss-accelerate.aliyuncs.com/20231219/9FWRI150200_1702948027149.png</v>
      </c>
      <c r="T3408" s="27" t="s">
        <v>8759</v>
      </c>
      <c r="U3408" s="28" t="str">
        <f>VLOOKUP(N3408,'散件（更新）'!B:G,6,FALSE)</f>
        <v>机身插针导电组件</v>
      </c>
      <c r="V3408" s="28">
        <f>VLOOKUP(N3408,'散件（更新）'!B:I,8,FALSE)</f>
        <v>6974950101787</v>
      </c>
    </row>
    <row r="3409" spans="1:22">
      <c r="A3409" s="57">
        <v>46169</v>
      </c>
      <c r="B3409" s="53" t="s">
        <v>4133</v>
      </c>
      <c r="C3409" s="27" t="str">
        <f>VLOOKUP(B3409,'大货清单（不定期按GOMS更新）'!A:H,8,0)</f>
        <v>109-23160701</v>
      </c>
      <c r="D3409" s="27" t="str">
        <f>VLOOKUP(B3409,'大货清单（不定期按GOMS更新）'!A:C,3,0)</f>
        <v>CL2316G-01</v>
      </c>
      <c r="E3409" s="27" t="str">
        <f>VLOOKUP(B3409,'大货清单（不定期按GOMS更新）'!A:H,4,0)</f>
        <v>FR,IT,DE,CL,KR,MN,ES,BE,NL,PL,SE,MX,PE</v>
      </c>
      <c r="F3409" s="27" t="str">
        <f>VLOOKUP(B3409,'大货清单（不定期按GOMS更新）'!A:H,2,0)</f>
        <v>Floor One Switch S6</v>
      </c>
      <c r="G3409" s="28" t="str">
        <f>VLOOKUP(B3409,'大货清单（不定期按GOMS更新）'!A:I,9,FALSE)</f>
        <v>6974950105297,	 6974950105297</v>
      </c>
      <c r="H3409" s="27" t="str">
        <f>VLOOKUP(B3409,'大货清单（不定期按GOMS更新）'!A:H,7,0)</f>
        <v>Black</v>
      </c>
      <c r="I3409" s="27" t="str">
        <f>VLOOKUP(B3409,'大货清单（不定期按GOMS更新）'!A:F,6,FALSE)</f>
        <v>ACTIVE</v>
      </c>
      <c r="J3409" s="27" t="str">
        <f>VLOOKUP(B3409,'大货清单（不定期按GOMS更新）'!A:K,11,FALSE)</f>
        <v>12.5</v>
      </c>
      <c r="K3409" s="27" t="str">
        <f>VLOOKUP(B3409,'大货清单（不定期按GOMS更新）'!A:N,12,FALSE)</f>
        <v>772</v>
      </c>
      <c r="L3409" s="27" t="str">
        <f>VLOOKUP(B3409,'大货清单（不定期按GOMS更新）'!A:M,13,FALSE)</f>
        <v>386</v>
      </c>
      <c r="M3409" s="27" t="str">
        <f>VLOOKUP(B3409,'大货清单（不定期按GOMS更新）'!A:N,14,FALSE)</f>
        <v>325</v>
      </c>
      <c r="N3409" s="53" t="s">
        <v>4176</v>
      </c>
      <c r="O3409" s="27">
        <f>IFERROR(VLOOKUP(N3409,'散件迭代（不定期更新）'!C:J,8,FALSE),0)</f>
        <v>0</v>
      </c>
      <c r="P3409" s="27" t="str">
        <f>IFERROR(VLOOKUP(N3409,'散件（更新）'!B:H,3,FALSE),0)</f>
        <v>/</v>
      </c>
      <c r="Q3409" s="27" t="str">
        <f>VLOOKUP(N3409,'散件（更新）'!B:H,2,FALSE)</f>
        <v>114-23160607</v>
      </c>
      <c r="R3409" s="27" t="str">
        <f>VLOOKUP(N3409,'散件（更新）'!B:H,7,FALSE)</f>
        <v>Wire</v>
      </c>
      <c r="S3409" s="27" t="str">
        <f>VLOOKUP(N3409,'散件（更新）'!B:E,4,FALSE)</f>
        <v>https://tineco-yxzt.oss-accelerate.aliyuncs.com/20240322/jishenchongdianzhuangpeizujian1_1711079232581.jpeg</v>
      </c>
      <c r="T3409" s="27" t="s">
        <v>8759</v>
      </c>
      <c r="U3409" s="28" t="str">
        <f>VLOOKUP(N3409,'散件（更新）'!B:G,6,FALSE)</f>
        <v>机身充电装配组件</v>
      </c>
      <c r="V3409" s="28">
        <f>VLOOKUP(N3409,'散件（更新）'!B:I,8,FALSE)</f>
        <v>6974950107543</v>
      </c>
    </row>
    <row r="3410" spans="1:22">
      <c r="A3410" s="57">
        <v>46169</v>
      </c>
      <c r="B3410" s="53" t="s">
        <v>4133</v>
      </c>
      <c r="C3410" s="27" t="str">
        <f>VLOOKUP(B3410,'大货清单（不定期按GOMS更新）'!A:H,8,0)</f>
        <v>109-23160701</v>
      </c>
      <c r="D3410" s="27" t="str">
        <f>VLOOKUP(B3410,'大货清单（不定期按GOMS更新）'!A:C,3,0)</f>
        <v>CL2316G-01</v>
      </c>
      <c r="E3410" s="27" t="str">
        <f>VLOOKUP(B3410,'大货清单（不定期按GOMS更新）'!A:H,4,0)</f>
        <v>FR,IT,DE,CL,KR,MN,ES,BE,NL,PL,SE,MX,PE</v>
      </c>
      <c r="F3410" s="27" t="str">
        <f>VLOOKUP(B3410,'大货清单（不定期按GOMS更新）'!A:H,2,0)</f>
        <v>Floor One Switch S6</v>
      </c>
      <c r="G3410" s="28" t="str">
        <f>VLOOKUP(B3410,'大货清单（不定期按GOMS更新）'!A:I,9,FALSE)</f>
        <v>6974950105297,	 6974950105297</v>
      </c>
      <c r="H3410" s="27" t="str">
        <f>VLOOKUP(B3410,'大货清单（不定期按GOMS更新）'!A:H,7,0)</f>
        <v>Black</v>
      </c>
      <c r="I3410" s="27" t="str">
        <f>VLOOKUP(B3410,'大货清单（不定期按GOMS更新）'!A:F,6,FALSE)</f>
        <v>ACTIVE</v>
      </c>
      <c r="J3410" s="27" t="str">
        <f>VLOOKUP(B3410,'大货清单（不定期按GOMS更新）'!A:K,11,FALSE)</f>
        <v>12.5</v>
      </c>
      <c r="K3410" s="27" t="str">
        <f>VLOOKUP(B3410,'大货清单（不定期按GOMS更新）'!A:N,12,FALSE)</f>
        <v>772</v>
      </c>
      <c r="L3410" s="27" t="str">
        <f>VLOOKUP(B3410,'大货清单（不定期按GOMS更新）'!A:M,13,FALSE)</f>
        <v>386</v>
      </c>
      <c r="M3410" s="27" t="str">
        <f>VLOOKUP(B3410,'大货清单（不定期按GOMS更新）'!A:N,14,FALSE)</f>
        <v>325</v>
      </c>
      <c r="N3410" s="53" t="s">
        <v>1098</v>
      </c>
      <c r="O3410" s="27">
        <f>IFERROR(VLOOKUP(N3410,'散件迭代（不定期更新）'!C:J,8,FALSE),0)</f>
        <v>0</v>
      </c>
      <c r="P3410" s="27" t="str">
        <f>IFERROR(VLOOKUP(N3410,'散件（更新）'!B:H,3,FALSE),0)</f>
        <v>206-2019-0066</v>
      </c>
      <c r="Q3410" s="27" t="str">
        <f>VLOOKUP(N3410,'散件（更新）'!B:H,2,FALSE)</f>
        <v>114-20190066</v>
      </c>
      <c r="R3410" s="27" t="str">
        <f>VLOOKUP(N3410,'散件（更新）'!B:H,7,FALSE)</f>
        <v>Swich</v>
      </c>
      <c r="S3410" s="27" t="str">
        <f>VLOOKUP(N3410,'散件（更新）'!B:E,4,FALSE)</f>
        <v>https://tineco-yxzt.oss-accelerate.aliyuncs.com/20231219/9FWRK110000_1702948027739.png</v>
      </c>
      <c r="T3410" s="27" t="s">
        <v>8759</v>
      </c>
      <c r="U3410" s="28" t="str">
        <f>VLOOKUP(N3410,'散件（更新）'!B:G,6,FALSE)</f>
        <v>微动开关</v>
      </c>
      <c r="V3410" s="28" t="str">
        <f>VLOOKUP(N3410,'散件（更新）'!B:I,8,FALSE)</f>
        <v>6972200197474</v>
      </c>
    </row>
    <row r="3411" spans="1:22">
      <c r="A3411" s="57">
        <v>46169</v>
      </c>
      <c r="B3411" s="53" t="s">
        <v>4133</v>
      </c>
      <c r="C3411" s="27" t="str">
        <f>VLOOKUP(B3411,'大货清单（不定期按GOMS更新）'!A:H,8,0)</f>
        <v>109-23160701</v>
      </c>
      <c r="D3411" s="27" t="str">
        <f>VLOOKUP(B3411,'大货清单（不定期按GOMS更新）'!A:C,3,0)</f>
        <v>CL2316G-01</v>
      </c>
      <c r="E3411" s="27" t="str">
        <f>VLOOKUP(B3411,'大货清单（不定期按GOMS更新）'!A:H,4,0)</f>
        <v>FR,IT,DE,CL,KR,MN,ES,BE,NL,PL,SE,MX,PE</v>
      </c>
      <c r="F3411" s="27" t="str">
        <f>VLOOKUP(B3411,'大货清单（不定期按GOMS更新）'!A:H,2,0)</f>
        <v>Floor One Switch S6</v>
      </c>
      <c r="G3411" s="28" t="str">
        <f>VLOOKUP(B3411,'大货清单（不定期按GOMS更新）'!A:I,9,FALSE)</f>
        <v>6974950105297,	 6974950105297</v>
      </c>
      <c r="H3411" s="27" t="str">
        <f>VLOOKUP(B3411,'大货清单（不定期按GOMS更新）'!A:H,7,0)</f>
        <v>Black</v>
      </c>
      <c r="I3411" s="27" t="str">
        <f>VLOOKUP(B3411,'大货清单（不定期按GOMS更新）'!A:F,6,FALSE)</f>
        <v>ACTIVE</v>
      </c>
      <c r="J3411" s="27" t="str">
        <f>VLOOKUP(B3411,'大货清单（不定期按GOMS更新）'!A:K,11,FALSE)</f>
        <v>12.5</v>
      </c>
      <c r="K3411" s="27" t="str">
        <f>VLOOKUP(B3411,'大货清单（不定期按GOMS更新）'!A:N,12,FALSE)</f>
        <v>772</v>
      </c>
      <c r="L3411" s="27" t="str">
        <f>VLOOKUP(B3411,'大货清单（不定期按GOMS更新）'!A:M,13,FALSE)</f>
        <v>386</v>
      </c>
      <c r="M3411" s="27" t="str">
        <f>VLOOKUP(B3411,'大货清单（不定期按GOMS更新）'!A:N,14,FALSE)</f>
        <v>325</v>
      </c>
      <c r="N3411" s="53" t="s">
        <v>4363</v>
      </c>
      <c r="O3411" s="27" t="str">
        <f>IFERROR(VLOOKUP(N3411,'散件迭代（不定期更新）'!C:J,8,FALSE),0)</f>
        <v>A50</v>
      </c>
      <c r="P3411" s="27" t="str">
        <f>IFERROR(VLOOKUP(N3411,'散件（更新）'!B:H,3,FALSE),0)</f>
        <v>/</v>
      </c>
      <c r="Q3411" s="27" t="str">
        <f>VLOOKUP(N3411,'散件（更新）'!B:H,2,FALSE)</f>
        <v>114-23350407</v>
      </c>
      <c r="R3411" s="27" t="str">
        <f>VLOOKUP(N3411,'散件（更新）'!B:H,7,FALSE)</f>
        <v>Motor</v>
      </c>
      <c r="S3411" s="27" t="str">
        <f>VLOOKUP(N3411,'散件（更新）'!B:E,4,FALSE)</f>
        <v>https://tineco-yxzt.oss-accelerate.aliyuncs.com/20250519/gunshuadianjichilunxiangzujian_1747648367180.jpg</v>
      </c>
      <c r="T3411" s="27" t="s">
        <v>8759</v>
      </c>
      <c r="U3411" s="28" t="str">
        <f>VLOOKUP(N3411,'散件（更新）'!B:G,6,FALSE)</f>
        <v>有刷电机齿轮箱组件</v>
      </c>
      <c r="V3411" s="28" t="str">
        <f>VLOOKUP(N3411,'散件（更新）'!B:I,8,FALSE)</f>
        <v>6974950106171</v>
      </c>
    </row>
    <row r="3412" spans="1:22">
      <c r="A3412" s="57">
        <v>46169</v>
      </c>
      <c r="B3412" s="53" t="s">
        <v>4133</v>
      </c>
      <c r="C3412" s="27" t="str">
        <f>VLOOKUP(B3412,'大货清单（不定期按GOMS更新）'!A:H,8,0)</f>
        <v>109-23160701</v>
      </c>
      <c r="D3412" s="27" t="str">
        <f>VLOOKUP(B3412,'大货清单（不定期按GOMS更新）'!A:C,3,0)</f>
        <v>CL2316G-01</v>
      </c>
      <c r="E3412" s="27" t="str">
        <f>VLOOKUP(B3412,'大货清单（不定期按GOMS更新）'!A:H,4,0)</f>
        <v>FR,IT,DE,CL,KR,MN,ES,BE,NL,PL,SE,MX,PE</v>
      </c>
      <c r="F3412" s="27" t="str">
        <f>VLOOKUP(B3412,'大货清单（不定期按GOMS更新）'!A:H,2,0)</f>
        <v>Floor One Switch S6</v>
      </c>
      <c r="G3412" s="28" t="str">
        <f>VLOOKUP(B3412,'大货清单（不定期按GOMS更新）'!A:I,9,FALSE)</f>
        <v>6974950105297,	 6974950105297</v>
      </c>
      <c r="H3412" s="27" t="str">
        <f>VLOOKUP(B3412,'大货清单（不定期按GOMS更新）'!A:H,7,0)</f>
        <v>Black</v>
      </c>
      <c r="I3412" s="27" t="str">
        <f>VLOOKUP(B3412,'大货清单（不定期按GOMS更新）'!A:F,6,FALSE)</f>
        <v>ACTIVE</v>
      </c>
      <c r="J3412" s="27" t="str">
        <f>VLOOKUP(B3412,'大货清单（不定期按GOMS更新）'!A:K,11,FALSE)</f>
        <v>12.5</v>
      </c>
      <c r="K3412" s="27" t="str">
        <f>VLOOKUP(B3412,'大货清单（不定期按GOMS更新）'!A:N,12,FALSE)</f>
        <v>772</v>
      </c>
      <c r="L3412" s="27" t="str">
        <f>VLOOKUP(B3412,'大货清单（不定期按GOMS更新）'!A:M,13,FALSE)</f>
        <v>386</v>
      </c>
      <c r="M3412" s="27" t="str">
        <f>VLOOKUP(B3412,'大货清单（不定期按GOMS更新）'!A:N,14,FALSE)</f>
        <v>325</v>
      </c>
      <c r="N3412" s="53" t="s">
        <v>4376</v>
      </c>
      <c r="O3412" s="27">
        <f>IFERROR(VLOOKUP(N3412,'散件迭代（不定期更新）'!C:J,8,FALSE),0)</f>
        <v>0</v>
      </c>
      <c r="P3412" s="27" t="str">
        <f>IFERROR(VLOOKUP(N3412,'散件（更新）'!B:H,3,FALSE),0)</f>
        <v>/</v>
      </c>
      <c r="Q3412" s="27" t="str">
        <f>VLOOKUP(N3412,'散件（更新）'!B:H,2,FALSE)</f>
        <v>114-23160608</v>
      </c>
      <c r="R3412" s="27" t="str">
        <f>VLOOKUP(N3412,'散件（更新）'!B:H,7,FALSE)</f>
        <v>PCBA</v>
      </c>
      <c r="S3412" s="27" t="str">
        <f>VLOOKUP(N3412,'散件（更新）'!B:E,4,FALSE)</f>
        <v>https://tineco-yxzt.oss-accelerate.aliyuncs.com/20240322/zhukongbanzujian_1711079595603.jpeg</v>
      </c>
      <c r="T3412" s="27" t="s">
        <v>8759</v>
      </c>
      <c r="U3412" s="28" t="str">
        <f>VLOOKUP(N3412,'散件（更新）'!B:G,6,FALSE)</f>
        <v>主控板组件（欧美版）</v>
      </c>
      <c r="V3412" s="28">
        <f>VLOOKUP(N3412,'散件（更新）'!B:I,8,FALSE)</f>
        <v>6974950107550</v>
      </c>
    </row>
    <row r="3413" spans="1:22">
      <c r="A3413" s="57">
        <v>46169</v>
      </c>
      <c r="B3413" s="53" t="s">
        <v>4133</v>
      </c>
      <c r="C3413" s="27" t="str">
        <f>VLOOKUP(B3413,'大货清单（不定期按GOMS更新）'!A:H,8,0)</f>
        <v>109-23160701</v>
      </c>
      <c r="D3413" s="27" t="str">
        <f>VLOOKUP(B3413,'大货清单（不定期按GOMS更新）'!A:C,3,0)</f>
        <v>CL2316G-01</v>
      </c>
      <c r="E3413" s="27" t="str">
        <f>VLOOKUP(B3413,'大货清单（不定期按GOMS更新）'!A:H,4,0)</f>
        <v>FR,IT,DE,CL,KR,MN,ES,BE,NL,PL,SE,MX,PE</v>
      </c>
      <c r="F3413" s="27" t="str">
        <f>VLOOKUP(B3413,'大货清单（不定期按GOMS更新）'!A:H,2,0)</f>
        <v>Floor One Switch S6</v>
      </c>
      <c r="G3413" s="28" t="str">
        <f>VLOOKUP(B3413,'大货清单（不定期按GOMS更新）'!A:I,9,FALSE)</f>
        <v>6974950105297,	 6974950105297</v>
      </c>
      <c r="H3413" s="27" t="str">
        <f>VLOOKUP(B3413,'大货清单（不定期按GOMS更新）'!A:H,7,0)</f>
        <v>Black</v>
      </c>
      <c r="I3413" s="27" t="str">
        <f>VLOOKUP(B3413,'大货清单（不定期按GOMS更新）'!A:F,6,FALSE)</f>
        <v>ACTIVE</v>
      </c>
      <c r="J3413" s="27" t="str">
        <f>VLOOKUP(B3413,'大货清单（不定期按GOMS更新）'!A:K,11,FALSE)</f>
        <v>12.5</v>
      </c>
      <c r="K3413" s="27" t="str">
        <f>VLOOKUP(B3413,'大货清单（不定期按GOMS更新）'!A:N,12,FALSE)</f>
        <v>772</v>
      </c>
      <c r="L3413" s="27" t="str">
        <f>VLOOKUP(B3413,'大货清单（不定期按GOMS更新）'!A:M,13,FALSE)</f>
        <v>386</v>
      </c>
      <c r="M3413" s="27" t="str">
        <f>VLOOKUP(B3413,'大货清单（不定期按GOMS更新）'!A:N,14,FALSE)</f>
        <v>325</v>
      </c>
      <c r="N3413" s="53" t="s">
        <v>4311</v>
      </c>
      <c r="O3413" s="27">
        <f>IFERROR(VLOOKUP(N3413,'散件迭代（不定期更新）'!C:J,8,FALSE),0)</f>
        <v>0</v>
      </c>
      <c r="P3413" s="27" t="str">
        <f>IFERROR(VLOOKUP(N3413,'散件（更新）'!B:H,3,FALSE),0)</f>
        <v>/</v>
      </c>
      <c r="Q3413" s="27" t="str">
        <f>VLOOKUP(N3413,'散件（更新）'!B:H,2,FALSE)</f>
        <v>114-23160610</v>
      </c>
      <c r="R3413" s="27" t="str">
        <f>VLOOKUP(N3413,'散件（更新）'!B:H,7,FALSE)</f>
        <v>PCBA</v>
      </c>
      <c r="S3413" s="27" t="str">
        <f>VLOOKUP(N3413,'散件（更新）'!B:E,4,FALSE)</f>
        <v>https://tineco-yxzt.oss-accelerate.aliyuncs.com/20240322/dishuazhukongbanzujian_1711079889957.jpeg</v>
      </c>
      <c r="T3413" s="27" t="s">
        <v>8759</v>
      </c>
      <c r="U3413" s="28" t="str">
        <f>VLOOKUP(N3413,'散件（更新）'!B:G,6,FALSE)</f>
        <v>地刷主控板组件</v>
      </c>
      <c r="V3413" s="28">
        <f>VLOOKUP(N3413,'散件（更新）'!B:I,8,FALSE)</f>
        <v>6974950107581</v>
      </c>
    </row>
    <row r="3414" spans="1:22">
      <c r="A3414" s="57">
        <v>46169</v>
      </c>
      <c r="B3414" s="53" t="s">
        <v>4133</v>
      </c>
      <c r="C3414" s="27" t="str">
        <f>VLOOKUP(B3414,'大货清单（不定期按GOMS更新）'!A:H,8,0)</f>
        <v>109-23160701</v>
      </c>
      <c r="D3414" s="27" t="str">
        <f>VLOOKUP(B3414,'大货清单（不定期按GOMS更新）'!A:C,3,0)</f>
        <v>CL2316G-01</v>
      </c>
      <c r="E3414" s="27" t="str">
        <f>VLOOKUP(B3414,'大货清单（不定期按GOMS更新）'!A:H,4,0)</f>
        <v>FR,IT,DE,CL,KR,MN,ES,BE,NL,PL,SE,MX,PE</v>
      </c>
      <c r="F3414" s="27" t="str">
        <f>VLOOKUP(B3414,'大货清单（不定期按GOMS更新）'!A:H,2,0)</f>
        <v>Floor One Switch S6</v>
      </c>
      <c r="G3414" s="28" t="str">
        <f>VLOOKUP(B3414,'大货清单（不定期按GOMS更新）'!A:I,9,FALSE)</f>
        <v>6974950105297,	 6974950105297</v>
      </c>
      <c r="H3414" s="27" t="str">
        <f>VLOOKUP(B3414,'大货清单（不定期按GOMS更新）'!A:H,7,0)</f>
        <v>Black</v>
      </c>
      <c r="I3414" s="27" t="str">
        <f>VLOOKUP(B3414,'大货清单（不定期按GOMS更新）'!A:F,6,FALSE)</f>
        <v>ACTIVE</v>
      </c>
      <c r="J3414" s="27" t="str">
        <f>VLOOKUP(B3414,'大货清单（不定期按GOMS更新）'!A:K,11,FALSE)</f>
        <v>12.5</v>
      </c>
      <c r="K3414" s="27" t="str">
        <f>VLOOKUP(B3414,'大货清单（不定期按GOMS更新）'!A:N,12,FALSE)</f>
        <v>772</v>
      </c>
      <c r="L3414" s="27" t="str">
        <f>VLOOKUP(B3414,'大货清单（不定期按GOMS更新）'!A:M,13,FALSE)</f>
        <v>386</v>
      </c>
      <c r="M3414" s="27" t="str">
        <f>VLOOKUP(B3414,'大货清单（不定期按GOMS更新）'!A:N,14,FALSE)</f>
        <v>325</v>
      </c>
      <c r="N3414" s="53" t="s">
        <v>3796</v>
      </c>
      <c r="O3414" s="27">
        <f>IFERROR(VLOOKUP(N3414,'散件迭代（不定期更新）'!C:J,8,FALSE),0)</f>
        <v>0</v>
      </c>
      <c r="P3414" s="27" t="str">
        <f>IFERROR(VLOOKUP(N3414,'散件（更新）'!B:H,3,FALSE),0)</f>
        <v>/</v>
      </c>
      <c r="Q3414" s="27" t="str">
        <f>VLOOKUP(N3414,'散件（更新）'!B:H,2,FALSE)</f>
        <v>114-22200104</v>
      </c>
      <c r="R3414" s="27" t="str">
        <f>VLOOKUP(N3414,'散件（更新）'!B:H,7,FALSE)</f>
        <v>Scraper</v>
      </c>
      <c r="S3414" s="27" t="str">
        <f>VLOOKUP(N3414,'散件（更新）'!B:E,4,FALSE)</f>
        <v>https://tineco-yxzt.oss-accelerate.aliyuncs.com/20231219/9FWRR250000_1702948034118.png</v>
      </c>
      <c r="T3414" s="27" t="s">
        <v>8759</v>
      </c>
      <c r="U3414" s="28" t="str">
        <f>VLOOKUP(N3414,'散件（更新）'!B:G,6,FALSE)</f>
        <v>刮条组件</v>
      </c>
      <c r="V3414" s="28">
        <f>VLOOKUP(N3414,'散件（更新）'!B:I,8,FALSE)</f>
        <v>6974950103897</v>
      </c>
    </row>
    <row r="3415" spans="1:22">
      <c r="A3415" s="57">
        <v>46169</v>
      </c>
      <c r="B3415" s="53" t="s">
        <v>4133</v>
      </c>
      <c r="C3415" s="27" t="str">
        <f>VLOOKUP(B3415,'大货清单（不定期按GOMS更新）'!A:H,8,0)</f>
        <v>109-23160701</v>
      </c>
      <c r="D3415" s="27" t="str">
        <f>VLOOKUP(B3415,'大货清单（不定期按GOMS更新）'!A:C,3,0)</f>
        <v>CL2316G-01</v>
      </c>
      <c r="E3415" s="27" t="str">
        <f>VLOOKUP(B3415,'大货清单（不定期按GOMS更新）'!A:H,4,0)</f>
        <v>FR,IT,DE,CL,KR,MN,ES,BE,NL,PL,SE,MX,PE</v>
      </c>
      <c r="F3415" s="27" t="str">
        <f>VLOOKUP(B3415,'大货清单（不定期按GOMS更新）'!A:H,2,0)</f>
        <v>Floor One Switch S6</v>
      </c>
      <c r="G3415" s="28" t="str">
        <f>VLOOKUP(B3415,'大货清单（不定期按GOMS更新）'!A:I,9,FALSE)</f>
        <v>6974950105297,	 6974950105297</v>
      </c>
      <c r="H3415" s="27" t="str">
        <f>VLOOKUP(B3415,'大货清单（不定期按GOMS更新）'!A:H,7,0)</f>
        <v>Black</v>
      </c>
      <c r="I3415" s="27" t="str">
        <f>VLOOKUP(B3415,'大货清单（不定期按GOMS更新）'!A:F,6,FALSE)</f>
        <v>ACTIVE</v>
      </c>
      <c r="J3415" s="27" t="str">
        <f>VLOOKUP(B3415,'大货清单（不定期按GOMS更新）'!A:K,11,FALSE)</f>
        <v>12.5</v>
      </c>
      <c r="K3415" s="27" t="str">
        <f>VLOOKUP(B3415,'大货清单（不定期按GOMS更新）'!A:N,12,FALSE)</f>
        <v>772</v>
      </c>
      <c r="L3415" s="27" t="str">
        <f>VLOOKUP(B3415,'大货清单（不定期按GOMS更新）'!A:M,13,FALSE)</f>
        <v>386</v>
      </c>
      <c r="M3415" s="27" t="str">
        <f>VLOOKUP(B3415,'大货清单（不定期按GOMS更新）'!A:N,14,FALSE)</f>
        <v>325</v>
      </c>
      <c r="N3415" s="53" t="s">
        <v>1094</v>
      </c>
      <c r="O3415" s="27">
        <f>IFERROR(VLOOKUP(N3415,'散件迭代（不定期更新）'!C:J,8,FALSE),0)</f>
        <v>0</v>
      </c>
      <c r="P3415" s="27" t="str">
        <f>IFERROR(VLOOKUP(N3415,'散件（更新）'!B:H,3,FALSE),0)</f>
        <v>206-2020-0612</v>
      </c>
      <c r="Q3415" s="27" t="str">
        <f>VLOOKUP(N3415,'散件（更新）'!B:H,2,FALSE)</f>
        <v>114-20200612</v>
      </c>
      <c r="R3415" s="27" t="str">
        <f>VLOOKUP(N3415,'散件（更新）'!B:H,7,FALSE)</f>
        <v>Sensor</v>
      </c>
      <c r="S3415" s="27" t="str">
        <f>VLOOKUP(N3415,'散件（更新）'!B:E,4,FALSE)</f>
        <v>https://tineco-yxzt.oss-accelerate.aliyuncs.com/20240701/2020sensor_1719818805017.png</v>
      </c>
      <c r="T3415" s="27" t="s">
        <v>8759</v>
      </c>
      <c r="U3415" s="28" t="str">
        <f>VLOOKUP(N3415,'散件（更新）'!B:G,6,FALSE)</f>
        <v>光电液位传感器</v>
      </c>
      <c r="V3415" s="28" t="str">
        <f>VLOOKUP(N3415,'散件（更新）'!B:I,8,FALSE)</f>
        <v>6972200197085</v>
      </c>
    </row>
    <row r="3416" spans="1:22">
      <c r="A3416" s="57">
        <v>46169</v>
      </c>
      <c r="B3416" s="53" t="s">
        <v>4133</v>
      </c>
      <c r="C3416" s="27" t="str">
        <f>VLOOKUP(B3416,'大货清单（不定期按GOMS更新）'!A:H,8,0)</f>
        <v>109-23160701</v>
      </c>
      <c r="D3416" s="27" t="str">
        <f>VLOOKUP(B3416,'大货清单（不定期按GOMS更新）'!A:C,3,0)</f>
        <v>CL2316G-01</v>
      </c>
      <c r="E3416" s="27" t="str">
        <f>VLOOKUP(B3416,'大货清单（不定期按GOMS更新）'!A:H,4,0)</f>
        <v>FR,IT,DE,CL,KR,MN,ES,BE,NL,PL,SE,MX,PE</v>
      </c>
      <c r="F3416" s="27" t="str">
        <f>VLOOKUP(B3416,'大货清单（不定期按GOMS更新）'!A:H,2,0)</f>
        <v>Floor One Switch S6</v>
      </c>
      <c r="G3416" s="28" t="str">
        <f>VLOOKUP(B3416,'大货清单（不定期按GOMS更新）'!A:I,9,FALSE)</f>
        <v>6974950105297,	 6974950105297</v>
      </c>
      <c r="H3416" s="27" t="str">
        <f>VLOOKUP(B3416,'大货清单（不定期按GOMS更新）'!A:H,7,0)</f>
        <v>Black</v>
      </c>
      <c r="I3416" s="27" t="str">
        <f>VLOOKUP(B3416,'大货清单（不定期按GOMS更新）'!A:F,6,FALSE)</f>
        <v>ACTIVE</v>
      </c>
      <c r="J3416" s="27" t="str">
        <f>VLOOKUP(B3416,'大货清单（不定期按GOMS更新）'!A:K,11,FALSE)</f>
        <v>12.5</v>
      </c>
      <c r="K3416" s="27" t="str">
        <f>VLOOKUP(B3416,'大货清单（不定期按GOMS更新）'!A:N,12,FALSE)</f>
        <v>772</v>
      </c>
      <c r="L3416" s="27" t="str">
        <f>VLOOKUP(B3416,'大货清单（不定期按GOMS更新）'!A:M,13,FALSE)</f>
        <v>386</v>
      </c>
      <c r="M3416" s="27" t="str">
        <f>VLOOKUP(B3416,'大货清单（不定期按GOMS更新）'!A:N,14,FALSE)</f>
        <v>325</v>
      </c>
      <c r="N3416" s="53" t="s">
        <v>1685</v>
      </c>
      <c r="O3416" s="27">
        <f>IFERROR(VLOOKUP(N3416,'散件迭代（不定期更新）'!C:J,8,FALSE),0)</f>
        <v>0</v>
      </c>
      <c r="P3416" s="27" t="str">
        <f>IFERROR(VLOOKUP(N3416,'散件（更新）'!B:H,3,FALSE),0)</f>
        <v>/</v>
      </c>
      <c r="Q3416" s="27" t="str">
        <f>VLOOKUP(N3416,'散件（更新）'!B:H,2,FALSE)</f>
        <v>114-20200403</v>
      </c>
      <c r="R3416" s="27" t="str">
        <f>VLOOKUP(N3416,'散件（更新）'!B:H,7,FALSE)</f>
        <v>Sensor</v>
      </c>
      <c r="S3416" s="27" t="str">
        <f>VLOOKUP(N3416,'散件（更新）'!B:E,4,FALSE)</f>
        <v>https://tineco-yxzt.oss-accelerate.aliyuncs.com/20231219/9FWRS150100_1702948034259.png</v>
      </c>
      <c r="T3416" s="27" t="s">
        <v>8759</v>
      </c>
      <c r="U3416" s="28" t="str">
        <f>VLOOKUP(N3416,'散件（更新）'!B:G,6,FALSE)</f>
        <v>脏污(红外)传感器板组件</v>
      </c>
      <c r="V3416" s="28">
        <f>VLOOKUP(N3416,'散件（更新）'!B:I,8,FALSE)</f>
        <v>6974950101671</v>
      </c>
    </row>
    <row r="3417" spans="1:22">
      <c r="A3417" s="57">
        <v>46169</v>
      </c>
      <c r="B3417" s="53" t="s">
        <v>4133</v>
      </c>
      <c r="C3417" s="27" t="str">
        <f>VLOOKUP(B3417,'大货清单（不定期按GOMS更新）'!A:H,8,0)</f>
        <v>109-23160701</v>
      </c>
      <c r="D3417" s="27" t="str">
        <f>VLOOKUP(B3417,'大货清单（不定期按GOMS更新）'!A:C,3,0)</f>
        <v>CL2316G-01</v>
      </c>
      <c r="E3417" s="27" t="str">
        <f>VLOOKUP(B3417,'大货清单（不定期按GOMS更新）'!A:H,4,0)</f>
        <v>FR,IT,DE,CL,KR,MN,ES,BE,NL,PL,SE,MX,PE</v>
      </c>
      <c r="F3417" s="27" t="str">
        <f>VLOOKUP(B3417,'大货清单（不定期按GOMS更新）'!A:H,2,0)</f>
        <v>Floor One Switch S6</v>
      </c>
      <c r="G3417" s="28" t="str">
        <f>VLOOKUP(B3417,'大货清单（不定期按GOMS更新）'!A:I,9,FALSE)</f>
        <v>6974950105297,	 6974950105297</v>
      </c>
      <c r="H3417" s="27" t="str">
        <f>VLOOKUP(B3417,'大货清单（不定期按GOMS更新）'!A:H,7,0)</f>
        <v>Black</v>
      </c>
      <c r="I3417" s="27" t="str">
        <f>VLOOKUP(B3417,'大货清单（不定期按GOMS更新）'!A:F,6,FALSE)</f>
        <v>ACTIVE</v>
      </c>
      <c r="J3417" s="27" t="str">
        <f>VLOOKUP(B3417,'大货清单（不定期按GOMS更新）'!A:K,11,FALSE)</f>
        <v>12.5</v>
      </c>
      <c r="K3417" s="27" t="str">
        <f>VLOOKUP(B3417,'大货清单（不定期按GOMS更新）'!A:N,12,FALSE)</f>
        <v>772</v>
      </c>
      <c r="L3417" s="27" t="str">
        <f>VLOOKUP(B3417,'大货清单（不定期按GOMS更新）'!A:M,13,FALSE)</f>
        <v>386</v>
      </c>
      <c r="M3417" s="27" t="str">
        <f>VLOOKUP(B3417,'大货清单（不定期按GOMS更新）'!A:N,14,FALSE)</f>
        <v>325</v>
      </c>
      <c r="N3417" s="53" t="s">
        <v>3787</v>
      </c>
      <c r="O3417" s="27">
        <f>IFERROR(VLOOKUP(N3417,'散件迭代（不定期更新）'!C:J,8,FALSE),0)</f>
        <v>0</v>
      </c>
      <c r="P3417" s="27" t="str">
        <f>IFERROR(VLOOKUP(N3417,'散件（更新）'!B:H,3,FALSE),0)</f>
        <v>/</v>
      </c>
      <c r="Q3417" s="27" t="str">
        <f>VLOOKUP(N3417,'散件（更新）'!B:H,2,FALSE)</f>
        <v>114-22200106</v>
      </c>
      <c r="R3417" s="27" t="str">
        <f>VLOOKUP(N3417,'散件（更新）'!B:H,7,FALSE)</f>
        <v>Pump</v>
      </c>
      <c r="S3417" s="27" t="str">
        <f>VLOOKUP(N3417,'散件（更新）'!B:E,4,FALSE)</f>
        <v>https://tineco-yxzt.oss-accelerate.aliyuncs.com/20231219/9FWRU250000_1702948034950.png</v>
      </c>
      <c r="T3417" s="27" t="s">
        <v>8759</v>
      </c>
      <c r="U3417" s="28" t="str">
        <f>VLOOKUP(N3417,'散件（更新）'!B:G,6,FALSE)</f>
        <v>蠕动泵组件</v>
      </c>
      <c r="V3417" s="28">
        <f>VLOOKUP(N3417,'散件（更新）'!B:I,8,FALSE)</f>
        <v>6974950103910</v>
      </c>
    </row>
    <row r="3418" spans="1:22">
      <c r="A3418" s="57">
        <v>46169</v>
      </c>
      <c r="B3418" s="53" t="s">
        <v>4133</v>
      </c>
      <c r="C3418" s="27" t="str">
        <f>VLOOKUP(B3418,'大货清单（不定期按GOMS更新）'!A:H,8,0)</f>
        <v>109-23160701</v>
      </c>
      <c r="D3418" s="27" t="str">
        <f>VLOOKUP(B3418,'大货清单（不定期按GOMS更新）'!A:C,3,0)</f>
        <v>CL2316G-01</v>
      </c>
      <c r="E3418" s="27" t="str">
        <f>VLOOKUP(B3418,'大货清单（不定期按GOMS更新）'!A:H,4,0)</f>
        <v>FR,IT,DE,CL,KR,MN,ES,BE,NL,PL,SE,MX,PE</v>
      </c>
      <c r="F3418" s="27" t="str">
        <f>VLOOKUP(B3418,'大货清单（不定期按GOMS更新）'!A:H,2,0)</f>
        <v>Floor One Switch S6</v>
      </c>
      <c r="G3418" s="28" t="str">
        <f>VLOOKUP(B3418,'大货清单（不定期按GOMS更新）'!A:I,9,FALSE)</f>
        <v>6974950105297,	 6974950105297</v>
      </c>
      <c r="H3418" s="27" t="str">
        <f>VLOOKUP(B3418,'大货清单（不定期按GOMS更新）'!A:H,7,0)</f>
        <v>Black</v>
      </c>
      <c r="I3418" s="27" t="str">
        <f>VLOOKUP(B3418,'大货清单（不定期按GOMS更新）'!A:F,6,FALSE)</f>
        <v>ACTIVE</v>
      </c>
      <c r="J3418" s="27" t="str">
        <f>VLOOKUP(B3418,'大货清单（不定期按GOMS更新）'!A:K,11,FALSE)</f>
        <v>12.5</v>
      </c>
      <c r="K3418" s="27" t="str">
        <f>VLOOKUP(B3418,'大货清单（不定期按GOMS更新）'!A:N,12,FALSE)</f>
        <v>772</v>
      </c>
      <c r="L3418" s="27" t="str">
        <f>VLOOKUP(B3418,'大货清单（不定期按GOMS更新）'!A:M,13,FALSE)</f>
        <v>386</v>
      </c>
      <c r="M3418" s="27" t="str">
        <f>VLOOKUP(B3418,'大货清单（不定期按GOMS更新）'!A:N,14,FALSE)</f>
        <v>325</v>
      </c>
      <c r="N3418" s="53" t="s">
        <v>1089</v>
      </c>
      <c r="O3418" s="27">
        <f>IFERROR(VLOOKUP(N3418,'散件迭代（不定期更新）'!C:J,8,FALSE),0)</f>
        <v>0</v>
      </c>
      <c r="P3418" s="27" t="str">
        <f>IFERROR(VLOOKUP(N3418,'散件（更新）'!B:H,3,FALSE),0)</f>
        <v>206-2020-0600</v>
      </c>
      <c r="Q3418" s="27" t="str">
        <f>VLOOKUP(N3418,'散件（更新）'!B:H,2,FALSE)</f>
        <v>114-20200600</v>
      </c>
      <c r="R3418" s="27" t="str">
        <f>VLOOKUP(N3418,'散件（更新）'!B:H,7,FALSE)</f>
        <v>Handle</v>
      </c>
      <c r="S3418" s="27" t="str">
        <f>VLOOKUP(N3418,'散件（更新）'!B:E,4,FALSE)</f>
        <v>https://tineco-yxzt.oss-accelerate.aliyuncs.com/20231219/9FWUH150000_1702948035558.png</v>
      </c>
      <c r="T3418" s="27" t="s">
        <v>8759</v>
      </c>
      <c r="U3418" s="28" t="str">
        <f>VLOOKUP(N3418,'散件（更新）'!B:G,6,FALSE)</f>
        <v>手柄组件</v>
      </c>
      <c r="V3418" s="28" t="str">
        <f>VLOOKUP(N3418,'散件（更新）'!B:I,8,FALSE)</f>
        <v>6972200196538</v>
      </c>
    </row>
    <row r="3419" spans="1:22">
      <c r="A3419" s="57">
        <v>46169</v>
      </c>
      <c r="B3419" s="53" t="s">
        <v>4133</v>
      </c>
      <c r="C3419" s="27" t="str">
        <f>VLOOKUP(B3419,'大货清单（不定期按GOMS更新）'!A:H,8,0)</f>
        <v>109-23160701</v>
      </c>
      <c r="D3419" s="27" t="str">
        <f>VLOOKUP(B3419,'大货清单（不定期按GOMS更新）'!A:C,3,0)</f>
        <v>CL2316G-01</v>
      </c>
      <c r="E3419" s="27" t="str">
        <f>VLOOKUP(B3419,'大货清单（不定期按GOMS更新）'!A:H,4,0)</f>
        <v>FR,IT,DE,CL,KR,MN,ES,BE,NL,PL,SE,MX,PE</v>
      </c>
      <c r="F3419" s="27" t="str">
        <f>VLOOKUP(B3419,'大货清单（不定期按GOMS更新）'!A:H,2,0)</f>
        <v>Floor One Switch S6</v>
      </c>
      <c r="G3419" s="28" t="str">
        <f>VLOOKUP(B3419,'大货清单（不定期按GOMS更新）'!A:I,9,FALSE)</f>
        <v>6974950105297,	 6974950105297</v>
      </c>
      <c r="H3419" s="27" t="str">
        <f>VLOOKUP(B3419,'大货清单（不定期按GOMS更新）'!A:H,7,0)</f>
        <v>Black</v>
      </c>
      <c r="I3419" s="27" t="str">
        <f>VLOOKUP(B3419,'大货清单（不定期按GOMS更新）'!A:F,6,FALSE)</f>
        <v>ACTIVE</v>
      </c>
      <c r="J3419" s="27" t="str">
        <f>VLOOKUP(B3419,'大货清单（不定期按GOMS更新）'!A:K,11,FALSE)</f>
        <v>12.5</v>
      </c>
      <c r="K3419" s="27" t="str">
        <f>VLOOKUP(B3419,'大货清单（不定期按GOMS更新）'!A:N,12,FALSE)</f>
        <v>772</v>
      </c>
      <c r="L3419" s="27" t="str">
        <f>VLOOKUP(B3419,'大货清单（不定期按GOMS更新）'!A:M,13,FALSE)</f>
        <v>386</v>
      </c>
      <c r="M3419" s="27" t="str">
        <f>VLOOKUP(B3419,'大货清单（不定期按GOMS更新）'!A:N,14,FALSE)</f>
        <v>325</v>
      </c>
      <c r="N3419" s="53" t="s">
        <v>1085</v>
      </c>
      <c r="O3419" s="27">
        <f>IFERROR(VLOOKUP(N3419,'散件迭代（不定期更新）'!C:J,8,FALSE),0)</f>
        <v>0</v>
      </c>
      <c r="P3419" s="27" t="str">
        <f>IFERROR(VLOOKUP(N3419,'散件（更新）'!B:H,3,FALSE),0)</f>
        <v>206-2020-0603</v>
      </c>
      <c r="Q3419" s="27" t="str">
        <f>VLOOKUP(N3419,'散件（更新）'!B:H,2,FALSE)</f>
        <v>114-20200603</v>
      </c>
      <c r="R3419" s="27" t="str">
        <f>VLOOKUP(N3419,'散件（更新）'!B:H,7,FALSE)</f>
        <v>Clean Water Tank</v>
      </c>
      <c r="S3419" s="27" t="str">
        <f>VLOOKUP(N3419,'散件（更新）'!B:E,4,FALSE)</f>
        <v>https://tineco-yxzt.oss-accelerate.aliyuncs.com/20231227/9FWWC150000_1703640266317.png</v>
      </c>
      <c r="T3419" s="27" t="s">
        <v>8759</v>
      </c>
      <c r="U3419" s="28" t="str">
        <f>VLOOKUP(N3419,'散件（更新）'!B:G,6,FALSE)</f>
        <v>溶液桶组件</v>
      </c>
      <c r="V3419" s="28" t="str">
        <f>VLOOKUP(N3419,'散件（更新）'!B:I,8,FALSE)</f>
        <v>6972200196569</v>
      </c>
    </row>
    <row r="3420" spans="1:22">
      <c r="A3420" s="57">
        <v>46169</v>
      </c>
      <c r="B3420" s="53" t="s">
        <v>4133</v>
      </c>
      <c r="C3420" s="27" t="str">
        <f>VLOOKUP(B3420,'大货清单（不定期按GOMS更新）'!A:H,8,0)</f>
        <v>109-23160701</v>
      </c>
      <c r="D3420" s="27" t="str">
        <f>VLOOKUP(B3420,'大货清单（不定期按GOMS更新）'!A:C,3,0)</f>
        <v>CL2316G-01</v>
      </c>
      <c r="E3420" s="27" t="str">
        <f>VLOOKUP(B3420,'大货清单（不定期按GOMS更新）'!A:H,4,0)</f>
        <v>FR,IT,DE,CL,KR,MN,ES,BE,NL,PL,SE,MX,PE</v>
      </c>
      <c r="F3420" s="27" t="str">
        <f>VLOOKUP(B3420,'大货清单（不定期按GOMS更新）'!A:H,2,0)</f>
        <v>Floor One Switch S6</v>
      </c>
      <c r="G3420" s="28" t="str">
        <f>VLOOKUP(B3420,'大货清单（不定期按GOMS更新）'!A:I,9,FALSE)</f>
        <v>6974950105297,	 6974950105297</v>
      </c>
      <c r="H3420" s="27" t="str">
        <f>VLOOKUP(B3420,'大货清单（不定期按GOMS更新）'!A:H,7,0)</f>
        <v>Black</v>
      </c>
      <c r="I3420" s="27" t="str">
        <f>VLOOKUP(B3420,'大货清单（不定期按GOMS更新）'!A:F,6,FALSE)</f>
        <v>ACTIVE</v>
      </c>
      <c r="J3420" s="27" t="str">
        <f>VLOOKUP(B3420,'大货清单（不定期按GOMS更新）'!A:K,11,FALSE)</f>
        <v>12.5</v>
      </c>
      <c r="K3420" s="27" t="str">
        <f>VLOOKUP(B3420,'大货清单（不定期按GOMS更新）'!A:N,12,FALSE)</f>
        <v>772</v>
      </c>
      <c r="L3420" s="27" t="str">
        <f>VLOOKUP(B3420,'大货清单（不定期按GOMS更新）'!A:M,13,FALSE)</f>
        <v>386</v>
      </c>
      <c r="M3420" s="27" t="str">
        <f>VLOOKUP(B3420,'大货清单（不定期按GOMS更新）'!A:N,14,FALSE)</f>
        <v>325</v>
      </c>
      <c r="N3420" s="53" t="s">
        <v>4377</v>
      </c>
      <c r="O3420" s="27">
        <f>IFERROR(VLOOKUP(N3420,'散件迭代（不定期更新）'!C:J,8,FALSE),0)</f>
        <v>0</v>
      </c>
      <c r="P3420" s="27" t="str">
        <f>IFERROR(VLOOKUP(N3420,'散件（更新）'!B:H,3,FALSE),0)</f>
        <v>/</v>
      </c>
      <c r="Q3420" s="27" t="str">
        <f>VLOOKUP(N3420,'散件（更新）'!B:H,2,FALSE)</f>
        <v>114-23160601</v>
      </c>
      <c r="R3420" s="27" t="str">
        <f>VLOOKUP(N3420,'散件（更新）'!B:H,7,FALSE)</f>
        <v>Dirt Water Tank</v>
      </c>
      <c r="S3420" s="27" t="str">
        <f>VLOOKUP(N3420,'散件（更新）'!B:E,4,FALSE)</f>
        <v>https://tineco-yxzt.oss-accelerate.aliyuncs.com/20240322/huishoutong_1711075036397.jpeg</v>
      </c>
      <c r="T3420" s="27" t="s">
        <v>8759</v>
      </c>
      <c r="U3420" s="28" t="str">
        <f>VLOOKUP(N3420,'散件（更新）'!B:G,6,FALSE)</f>
        <v>回收桶组件</v>
      </c>
      <c r="V3420" s="28">
        <f>VLOOKUP(N3420,'散件（更新）'!B:I,8,FALSE)</f>
        <v>6974950107437</v>
      </c>
    </row>
    <row r="3421" spans="1:22">
      <c r="A3421" s="57">
        <v>46169</v>
      </c>
      <c r="B3421" s="50" t="s">
        <v>4133</v>
      </c>
      <c r="C3421" s="27" t="str">
        <f>VLOOKUP(B3421,'大货清单（不定期按GOMS更新）'!A:H,8,0)</f>
        <v>109-23160701</v>
      </c>
      <c r="D3421" s="27" t="str">
        <f>VLOOKUP(B3421,'大货清单（不定期按GOMS更新）'!A:C,3,0)</f>
        <v>CL2316G-01</v>
      </c>
      <c r="E3421" s="27" t="str">
        <f>VLOOKUP(B3421,'大货清单（不定期按GOMS更新）'!A:H,4,0)</f>
        <v>FR,IT,DE,CL,KR,MN,ES,BE,NL,PL,SE,MX,PE</v>
      </c>
      <c r="F3421" s="27" t="str">
        <f>VLOOKUP(B3421,'大货清单（不定期按GOMS更新）'!A:H,2,0)</f>
        <v>Floor One Switch S6</v>
      </c>
      <c r="G3421" s="28" t="str">
        <f>VLOOKUP(B3421,'大货清单（不定期按GOMS更新）'!A:I,9,FALSE)</f>
        <v>6974950105297,	 6974950105297</v>
      </c>
      <c r="H3421" s="27" t="str">
        <f>VLOOKUP(B3421,'大货清单（不定期按GOMS更新）'!A:H,7,0)</f>
        <v>Black</v>
      </c>
      <c r="I3421" s="27" t="str">
        <f>VLOOKUP(B3421,'大货清单（不定期按GOMS更新）'!A:F,6,FALSE)</f>
        <v>ACTIVE</v>
      </c>
      <c r="J3421" s="27" t="str">
        <f>VLOOKUP(B3421,'大货清单（不定期按GOMS更新）'!A:K,11,FALSE)</f>
        <v>12.5</v>
      </c>
      <c r="K3421" s="27" t="str">
        <f>VLOOKUP(B3421,'大货清单（不定期按GOMS更新）'!A:N,12,FALSE)</f>
        <v>772</v>
      </c>
      <c r="L3421" s="27" t="str">
        <f>VLOOKUP(B3421,'大货清单（不定期按GOMS更新）'!A:M,13,FALSE)</f>
        <v>386</v>
      </c>
      <c r="M3421" s="27" t="str">
        <f>VLOOKUP(B3421,'大货清单（不定期按GOMS更新）'!A:N,14,FALSE)</f>
        <v>325</v>
      </c>
      <c r="N3421" s="53" t="s">
        <v>1218</v>
      </c>
      <c r="O3421" s="27">
        <f>IFERROR(VLOOKUP(N3421,'散件迭代（不定期更新）'!C:J,8,FALSE),0)</f>
        <v>0</v>
      </c>
      <c r="P3421" s="27" t="str">
        <f>IFERROR(VLOOKUP(N3421,'散件（更新）'!B:H,3,FALSE),0)</f>
        <v>206-2029-0614</v>
      </c>
      <c r="Q3421" s="27" t="str">
        <f>VLOOKUP(N3421,'散件（更新）'!B:H,2,FALSE)</f>
        <v>114-20290614</v>
      </c>
      <c r="R3421" s="27" t="str">
        <f>VLOOKUP(N3421,'散件（更新）'!B:H,7,FALSE)</f>
        <v>Repair Wheel</v>
      </c>
      <c r="S3421" s="27" t="str">
        <f>VLOOKUP(N3421,'散件（更新）'!B:E,4,FALSE)</f>
        <v>https://tineco-yxzt.oss-accelerate.aliyuncs.com/20231219/9SWRW100000_1702948048100.png</v>
      </c>
      <c r="T3421" s="27" t="s">
        <v>8759</v>
      </c>
      <c r="U3421" s="28" t="str">
        <f>VLOOKUP(N3421,'散件（更新）'!B:G,6,FALSE)</f>
        <v>小轮包胶组件（2个小轮+2个轴）</v>
      </c>
      <c r="V3421" s="28" t="str">
        <f>VLOOKUP(N3421,'散件（更新）'!B:I,8,FALSE)</f>
        <v>6972200198358</v>
      </c>
    </row>
    <row r="3422" spans="1:22">
      <c r="A3422" s="57">
        <v>46169</v>
      </c>
      <c r="B3422" s="50" t="s">
        <v>4133</v>
      </c>
      <c r="C3422" s="27" t="str">
        <f>VLOOKUP(B3422,'大货清单（不定期按GOMS更新）'!A:H,8,0)</f>
        <v>109-23160701</v>
      </c>
      <c r="D3422" s="27" t="str">
        <f>VLOOKUP(B3422,'大货清单（不定期按GOMS更新）'!A:C,3,0)</f>
        <v>CL2316G-01</v>
      </c>
      <c r="E3422" s="27" t="str">
        <f>VLOOKUP(B3422,'大货清单（不定期按GOMS更新）'!A:H,4,0)</f>
        <v>FR,IT,DE,CL,KR,MN,ES,BE,NL,PL,SE,MX,PE</v>
      </c>
      <c r="F3422" s="27" t="str">
        <f>VLOOKUP(B3422,'大货清单（不定期按GOMS更新）'!A:H,2,0)</f>
        <v>Floor One Switch S6</v>
      </c>
      <c r="G3422" s="28" t="str">
        <f>VLOOKUP(B3422,'大货清单（不定期按GOMS更新）'!A:I,9,FALSE)</f>
        <v>6974950105297,	 6974950105297</v>
      </c>
      <c r="H3422" s="27" t="str">
        <f>VLOOKUP(B3422,'大货清单（不定期按GOMS更新）'!A:H,7,0)</f>
        <v>Black</v>
      </c>
      <c r="I3422" s="27" t="str">
        <f>VLOOKUP(B3422,'大货清单（不定期按GOMS更新）'!A:F,6,FALSE)</f>
        <v>ACTIVE</v>
      </c>
      <c r="J3422" s="27" t="str">
        <f>VLOOKUP(B3422,'大货清单（不定期按GOMS更新）'!A:K,11,FALSE)</f>
        <v>12.5</v>
      </c>
      <c r="K3422" s="27" t="str">
        <f>VLOOKUP(B3422,'大货清单（不定期按GOMS更新）'!A:N,12,FALSE)</f>
        <v>772</v>
      </c>
      <c r="L3422" s="27" t="str">
        <f>VLOOKUP(B3422,'大货清单（不定期按GOMS更新）'!A:M,13,FALSE)</f>
        <v>386</v>
      </c>
      <c r="M3422" s="27" t="str">
        <f>VLOOKUP(B3422,'大货清单（不定期按GOMS更新）'!A:N,14,FALSE)</f>
        <v>325</v>
      </c>
      <c r="N3422" s="53" t="s">
        <v>1435</v>
      </c>
      <c r="O3422" s="27" t="str">
        <f>IFERROR(VLOOKUP(N3422,'散件迭代（不定期更新）'!C:J,8,FALSE),0)</f>
        <v>A36</v>
      </c>
      <c r="P3422" s="27" t="str">
        <f>IFERROR(VLOOKUP(N3422,'散件（更新）'!B:H,3,FALSE),0)</f>
        <v>206-2016-0603</v>
      </c>
      <c r="Q3422" s="27" t="str">
        <f>VLOOKUP(N3422,'散件（更新）'!B:H,2,FALSE)</f>
        <v>114-20160603</v>
      </c>
      <c r="R3422" s="27" t="str">
        <f>VLOOKUP(N3422,'散件（更新）'!B:H,7,FALSE)</f>
        <v>Carpet Brush</v>
      </c>
      <c r="S3422" s="27" t="str">
        <f>VLOOKUP(N3422,'散件（更新）'!B:E,4,FALSE)</f>
        <v>https://tineco-yxzt.oss-accelerate.aliyuncs.com/20231227/9VABP112000_1703640268036.png</v>
      </c>
      <c r="T3422" s="27" t="s">
        <v>8759</v>
      </c>
      <c r="U3422" s="28" t="str">
        <f>VLOOKUP(N3422,'散件（更新）'!B:G,6,FALSE)</f>
        <v>FB2116地毯刷PTC</v>
      </c>
      <c r="V3422" s="28" t="str">
        <f>VLOOKUP(N3422,'散件（更新）'!B:I,8,FALSE)</f>
        <v>6972200199393</v>
      </c>
    </row>
    <row r="3423" spans="1:22">
      <c r="A3423" s="57">
        <v>46169</v>
      </c>
      <c r="B3423" s="50" t="s">
        <v>4133</v>
      </c>
      <c r="C3423" s="27" t="str">
        <f>VLOOKUP(B3423,'大货清单（不定期按GOMS更新）'!A:H,8,0)</f>
        <v>109-23160701</v>
      </c>
      <c r="D3423" s="27" t="str">
        <f>VLOOKUP(B3423,'大货清单（不定期按GOMS更新）'!A:C,3,0)</f>
        <v>CL2316G-01</v>
      </c>
      <c r="E3423" s="27" t="str">
        <f>VLOOKUP(B3423,'大货清单（不定期按GOMS更新）'!A:H,4,0)</f>
        <v>FR,IT,DE,CL,KR,MN,ES,BE,NL,PL,SE,MX,PE</v>
      </c>
      <c r="F3423" s="27" t="str">
        <f>VLOOKUP(B3423,'大货清单（不定期按GOMS更新）'!A:H,2,0)</f>
        <v>Floor One Switch S6</v>
      </c>
      <c r="G3423" s="28" t="str">
        <f>VLOOKUP(B3423,'大货清单（不定期按GOMS更新）'!A:I,9,FALSE)</f>
        <v>6974950105297,	 6974950105297</v>
      </c>
      <c r="H3423" s="27" t="str">
        <f>VLOOKUP(B3423,'大货清单（不定期按GOMS更新）'!A:H,7,0)</f>
        <v>Black</v>
      </c>
      <c r="I3423" s="27" t="str">
        <f>VLOOKUP(B3423,'大货清单（不定期按GOMS更新）'!A:F,6,FALSE)</f>
        <v>ACTIVE</v>
      </c>
      <c r="J3423" s="27" t="str">
        <f>VLOOKUP(B3423,'大货清单（不定期按GOMS更新）'!A:K,11,FALSE)</f>
        <v>12.5</v>
      </c>
      <c r="K3423" s="27" t="str">
        <f>VLOOKUP(B3423,'大货清单（不定期按GOMS更新）'!A:N,12,FALSE)</f>
        <v>772</v>
      </c>
      <c r="L3423" s="27" t="str">
        <f>VLOOKUP(B3423,'大货清单（不定期按GOMS更新）'!A:M,13,FALSE)</f>
        <v>386</v>
      </c>
      <c r="M3423" s="27" t="str">
        <f>VLOOKUP(B3423,'大货清单（不定期按GOMS更新）'!A:N,14,FALSE)</f>
        <v>325</v>
      </c>
      <c r="N3423" s="53" t="s">
        <v>1372</v>
      </c>
      <c r="O3423" s="27" t="str">
        <f>IFERROR(VLOOKUP(N3423,'散件迭代（不定期更新）'!C:J,8,FALSE),0)</f>
        <v>A44</v>
      </c>
      <c r="P3423" s="27" t="str">
        <f>IFERROR(VLOOKUP(N3423,'散件（更新）'!B:H,3,FALSE),0)</f>
        <v>206-1873-0208</v>
      </c>
      <c r="Q3423" s="27" t="str">
        <f>VLOOKUP(N3423,'散件（更新）'!B:H,2,FALSE)</f>
        <v>114-18730208</v>
      </c>
      <c r="R3423" s="27" t="str">
        <f>VLOOKUP(N3423,'散件（更新）'!B:H,7,FALSE)</f>
        <v>2-in-1 dusting brush</v>
      </c>
      <c r="S3423" s="27" t="str">
        <f>VLOOKUP(N3423,'散件（更新）'!B:E,4,FALSE)</f>
        <v>https://tineco-yxzt.oss-accelerate.aliyuncs.com/product/114-18730208.png</v>
      </c>
      <c r="T3423" s="27" t="s">
        <v>8759</v>
      </c>
      <c r="U3423" s="28" t="str">
        <f>VLOOKUP(N3423,'散件（更新）'!B:G,6,FALSE)</f>
        <v>组合刷组件</v>
      </c>
      <c r="V3423" s="28" t="str">
        <f>VLOOKUP(N3423,'散件（更新）'!B:I,8,FALSE)</f>
        <v>6972200191502</v>
      </c>
    </row>
    <row r="3424" spans="1:22">
      <c r="A3424" s="57">
        <v>46169</v>
      </c>
      <c r="B3424" s="50" t="s">
        <v>4133</v>
      </c>
      <c r="C3424" s="27" t="str">
        <f>VLOOKUP(B3424,'大货清单（不定期按GOMS更新）'!A:H,8,0)</f>
        <v>109-23160701</v>
      </c>
      <c r="D3424" s="27" t="str">
        <f>VLOOKUP(B3424,'大货清单（不定期按GOMS更新）'!A:C,3,0)</f>
        <v>CL2316G-01</v>
      </c>
      <c r="E3424" s="27" t="str">
        <f>VLOOKUP(B3424,'大货清单（不定期按GOMS更新）'!A:H,4,0)</f>
        <v>FR,IT,DE,CL,KR,MN,ES,BE,NL,PL,SE,MX,PE</v>
      </c>
      <c r="F3424" s="27" t="str">
        <f>VLOOKUP(B3424,'大货清单（不定期按GOMS更新）'!A:H,2,0)</f>
        <v>Floor One Switch S6</v>
      </c>
      <c r="G3424" s="28" t="str">
        <f>VLOOKUP(B3424,'大货清单（不定期按GOMS更新）'!A:I,9,FALSE)</f>
        <v>6974950105297,	 6974950105297</v>
      </c>
      <c r="H3424" s="27" t="str">
        <f>VLOOKUP(B3424,'大货清单（不定期按GOMS更新）'!A:H,7,0)</f>
        <v>Black</v>
      </c>
      <c r="I3424" s="27" t="str">
        <f>VLOOKUP(B3424,'大货清单（不定期按GOMS更新）'!A:F,6,FALSE)</f>
        <v>ACTIVE</v>
      </c>
      <c r="J3424" s="27" t="str">
        <f>VLOOKUP(B3424,'大货清单（不定期按GOMS更新）'!A:K,11,FALSE)</f>
        <v>12.5</v>
      </c>
      <c r="K3424" s="27" t="str">
        <f>VLOOKUP(B3424,'大货清单（不定期按GOMS更新）'!A:N,12,FALSE)</f>
        <v>772</v>
      </c>
      <c r="L3424" s="27" t="str">
        <f>VLOOKUP(B3424,'大货清单（不定期按GOMS更新）'!A:M,13,FALSE)</f>
        <v>386</v>
      </c>
      <c r="M3424" s="27" t="str">
        <f>VLOOKUP(B3424,'大货清单（不定期按GOMS更新）'!A:N,14,FALSE)</f>
        <v>325</v>
      </c>
      <c r="N3424" s="53" t="s">
        <v>1361</v>
      </c>
      <c r="O3424" s="27">
        <f>IFERROR(VLOOKUP(N3424,'散件迭代（不定期更新）'!C:J,8,FALSE),0)</f>
        <v>0</v>
      </c>
      <c r="P3424" s="27" t="str">
        <f>IFERROR(VLOOKUP(N3424,'散件（更新）'!B:H,3,FALSE),0)</f>
        <v>206-1965-0506</v>
      </c>
      <c r="Q3424" s="27" t="str">
        <f>VLOOKUP(N3424,'散件（更新）'!B:H,2,FALSE)</f>
        <v>114-19650506</v>
      </c>
      <c r="R3424" s="27" t="str">
        <f>VLOOKUP(N3424,'散件（更新）'!B:H,7,FALSE)</f>
        <v>Mini Power Brush</v>
      </c>
      <c r="S3424" s="27" t="str">
        <f>VLOOKUP(N3424,'散件（更新）'!B:E,4,FALSE)</f>
        <v>https://tineco-yxzt.oss-accelerate.aliyuncs.com/20231219/9VSBM110000_1702948061711.png</v>
      </c>
      <c r="T3424" s="27" t="s">
        <v>8759</v>
      </c>
      <c r="U3424" s="28" t="str">
        <f>VLOOKUP(N3424,'散件（更新）'!B:G,6,FALSE)</f>
        <v>FB1965小电动（3pin）</v>
      </c>
      <c r="V3424" s="28" t="str">
        <f>VLOOKUP(N3424,'散件（更新）'!B:I,8,FALSE)</f>
        <v>6972200198945</v>
      </c>
    </row>
    <row r="3425" spans="1:22">
      <c r="A3425" s="57">
        <v>46169</v>
      </c>
      <c r="B3425" s="50" t="s">
        <v>4133</v>
      </c>
      <c r="C3425" s="27" t="str">
        <f>VLOOKUP(B3425,'大货清单（不定期按GOMS更新）'!A:H,8,0)</f>
        <v>109-23160701</v>
      </c>
      <c r="D3425" s="27" t="str">
        <f>VLOOKUP(B3425,'大货清单（不定期按GOMS更新）'!A:C,3,0)</f>
        <v>CL2316G-01</v>
      </c>
      <c r="E3425" s="27" t="str">
        <f>VLOOKUP(B3425,'大货清单（不定期按GOMS更新）'!A:H,4,0)</f>
        <v>FR,IT,DE,CL,KR,MN,ES,BE,NL,PL,SE,MX,PE</v>
      </c>
      <c r="F3425" s="27" t="str">
        <f>VLOOKUP(B3425,'大货清单（不定期按GOMS更新）'!A:H,2,0)</f>
        <v>Floor One Switch S6</v>
      </c>
      <c r="G3425" s="28" t="str">
        <f>VLOOKUP(B3425,'大货清单（不定期按GOMS更新）'!A:I,9,FALSE)</f>
        <v>6974950105297,	 6974950105297</v>
      </c>
      <c r="H3425" s="27" t="str">
        <f>VLOOKUP(B3425,'大货清单（不定期按GOMS更新）'!A:H,7,0)</f>
        <v>Black</v>
      </c>
      <c r="I3425" s="27" t="str">
        <f>VLOOKUP(B3425,'大货清单（不定期按GOMS更新）'!A:F,6,FALSE)</f>
        <v>ACTIVE</v>
      </c>
      <c r="J3425" s="27" t="str">
        <f>VLOOKUP(B3425,'大货清单（不定期按GOMS更新）'!A:K,11,FALSE)</f>
        <v>12.5</v>
      </c>
      <c r="K3425" s="27" t="str">
        <f>VLOOKUP(B3425,'大货清单（不定期按GOMS更新）'!A:N,12,FALSE)</f>
        <v>772</v>
      </c>
      <c r="L3425" s="27" t="str">
        <f>VLOOKUP(B3425,'大货清单（不定期按GOMS更新）'!A:M,13,FALSE)</f>
        <v>386</v>
      </c>
      <c r="M3425" s="27" t="str">
        <f>VLOOKUP(B3425,'大货清单（不定期按GOMS更新）'!A:N,14,FALSE)</f>
        <v>325</v>
      </c>
      <c r="N3425" s="53" t="s">
        <v>338</v>
      </c>
      <c r="O3425" s="27" t="str">
        <f>IFERROR(VLOOKUP(N3425,'散件迭代（不定期更新）'!C:J,8,FALSE),0)</f>
        <v>A42</v>
      </c>
      <c r="P3425" s="27" t="str">
        <f>IFERROR(VLOOKUP(N3425,'散件（更新）'!B:H,3,FALSE),0)</f>
        <v>206-1873-0209</v>
      </c>
      <c r="Q3425" s="27" t="str">
        <f>VLOOKUP(N3425,'散件（更新）'!B:H,2,FALSE)</f>
        <v>114-18730209</v>
      </c>
      <c r="R3425" s="27" t="str">
        <f>VLOOKUP(N3425,'散件（更新）'!B:H,7,FALSE)</f>
        <v>Crevice Tool</v>
      </c>
      <c r="S3425" s="27" t="str">
        <f>VLOOKUP(N3425,'散件（更新）'!B:E,4,FALSE)</f>
        <v>https://tineco-yxzt.oss-accelerate.aliyuncs.com/product/114-18730209.png</v>
      </c>
      <c r="T3425" s="27" t="s">
        <v>8759</v>
      </c>
      <c r="U3425" s="28" t="str">
        <f>VLOOKUP(N3425,'散件（更新）'!B:G,6,FALSE)</f>
        <v>扁吸组件</v>
      </c>
      <c r="V3425" s="28" t="str">
        <f>VLOOKUP(N3425,'散件（更新）'!B:I,8,FALSE)</f>
        <v>6972200191496</v>
      </c>
    </row>
    <row r="3426" spans="1:22">
      <c r="A3426" s="57">
        <v>46169</v>
      </c>
      <c r="B3426" s="50" t="s">
        <v>4133</v>
      </c>
      <c r="C3426" s="27" t="str">
        <f>VLOOKUP(B3426,'大货清单（不定期按GOMS更新）'!A:H,8,0)</f>
        <v>109-23160701</v>
      </c>
      <c r="D3426" s="27" t="str">
        <f>VLOOKUP(B3426,'大货清单（不定期按GOMS更新）'!A:C,3,0)</f>
        <v>CL2316G-01</v>
      </c>
      <c r="E3426" s="27" t="str">
        <f>VLOOKUP(B3426,'大货清单（不定期按GOMS更新）'!A:H,4,0)</f>
        <v>FR,IT,DE,CL,KR,MN,ES,BE,NL,PL,SE,MX,PE</v>
      </c>
      <c r="F3426" s="27" t="str">
        <f>VLOOKUP(B3426,'大货清单（不定期按GOMS更新）'!A:H,2,0)</f>
        <v>Floor One Switch S6</v>
      </c>
      <c r="G3426" s="28" t="str">
        <f>VLOOKUP(B3426,'大货清单（不定期按GOMS更新）'!A:I,9,FALSE)</f>
        <v>6974950105297,	 6974950105297</v>
      </c>
      <c r="H3426" s="27" t="str">
        <f>VLOOKUP(B3426,'大货清单（不定期按GOMS更新）'!A:H,7,0)</f>
        <v>Black</v>
      </c>
      <c r="I3426" s="27" t="str">
        <f>VLOOKUP(B3426,'大货清单（不定期按GOMS更新）'!A:F,6,FALSE)</f>
        <v>ACTIVE</v>
      </c>
      <c r="J3426" s="27" t="str">
        <f>VLOOKUP(B3426,'大货清单（不定期按GOMS更新）'!A:K,11,FALSE)</f>
        <v>12.5</v>
      </c>
      <c r="K3426" s="27" t="str">
        <f>VLOOKUP(B3426,'大货清单（不定期按GOMS更新）'!A:N,12,FALSE)</f>
        <v>772</v>
      </c>
      <c r="L3426" s="27" t="str">
        <f>VLOOKUP(B3426,'大货清单（不定期按GOMS更新）'!A:M,13,FALSE)</f>
        <v>386</v>
      </c>
      <c r="M3426" s="27" t="str">
        <f>VLOOKUP(B3426,'大货清单（不定期按GOMS更新）'!A:N,14,FALSE)</f>
        <v>325</v>
      </c>
      <c r="N3426" s="53" t="s">
        <v>3833</v>
      </c>
      <c r="O3426" s="27">
        <f>IFERROR(VLOOKUP(N3426,'散件迭代（不定期更新）'!C:J,8,FALSE),0)</f>
        <v>0</v>
      </c>
      <c r="P3426" s="27" t="str">
        <f>IFERROR(VLOOKUP(N3426,'散件（更新）'!B:H,3,FALSE),0)</f>
        <v>/</v>
      </c>
      <c r="Q3426" s="27" t="str">
        <f>VLOOKUP(N3426,'散件（更新）'!B:H,2,FALSE)</f>
        <v>114-22250005</v>
      </c>
      <c r="R3426" s="27" t="str">
        <f>VLOOKUP(N3426,'散件（更新）'!B:H,7,FALSE)</f>
        <v>Tube Assembly</v>
      </c>
      <c r="S3426" s="27">
        <f>VLOOKUP(N3426,'散件（更新）'!B:E,4,FALSE)</f>
        <v>0</v>
      </c>
      <c r="T3426" s="27" t="s">
        <v>8759</v>
      </c>
      <c r="U3426" s="28" t="str">
        <f>VLOOKUP(N3426,'散件（更新）'!B:G,6,FALSE)</f>
        <v>金属直管组件低配</v>
      </c>
      <c r="V3426" s="28">
        <f>VLOOKUP(N3426,'散件（更新）'!B:I,8,FALSE)</f>
        <v>6974950104795</v>
      </c>
    </row>
    <row r="3427" spans="1:22">
      <c r="A3427" s="57">
        <v>46169</v>
      </c>
      <c r="B3427" s="50" t="s">
        <v>138</v>
      </c>
      <c r="C3427" s="27" t="str">
        <f>VLOOKUP(B3427,'大货清单（不定期按GOMS更新）'!A:H,8,0)</f>
        <v>109-20110406</v>
      </c>
      <c r="D3427" s="27" t="str">
        <f>VLOOKUP(B3427,'大货清单（不定期按GOMS更新）'!A:C,3,0)</f>
        <v>CL2011D-06</v>
      </c>
      <c r="E3427" s="27" t="str">
        <f>VLOOKUP(B3427,'大货清单（不定期按GOMS更新）'!A:H,4,0)</f>
        <v>DE,FR,IT,ES,NL,PL,SE,BE</v>
      </c>
      <c r="F3427" s="27" t="str">
        <f>VLOOKUP(B3427,'大货清单（不定期按GOMS更新）'!A:H,2,0)</f>
        <v>iFloor 3 Breeze Plus</v>
      </c>
      <c r="G3427" s="28">
        <f>VLOOKUP(B3427,'大货清单（不定期按GOMS更新）'!A:I,9,FALSE)</f>
        <v>6972200199225</v>
      </c>
      <c r="H3427" s="27" t="str">
        <f>VLOOKUP(B3427,'大货清单（不定期按GOMS更新）'!A:H,7,0)</f>
        <v>White&amp;Grey</v>
      </c>
      <c r="I3427" s="27" t="str">
        <f>VLOOKUP(B3427,'大货清单（不定期按GOMS更新）'!A:F,6,FALSE)</f>
        <v>ACTIVE</v>
      </c>
      <c r="J3427" s="27" t="str">
        <f>VLOOKUP(B3427,'大货清单（不定期按GOMS更新）'!A:K,11,FALSE)</f>
        <v>7.5</v>
      </c>
      <c r="K3427" s="27" t="str">
        <f>VLOOKUP(B3427,'大货清单（不定期按GOMS更新）'!A:N,12,FALSE)</f>
        <v>326</v>
      </c>
      <c r="L3427" s="27" t="str">
        <f>VLOOKUP(B3427,'大货清单（不定期按GOMS更新）'!A:M,13,FALSE)</f>
        <v>296</v>
      </c>
      <c r="M3427" s="27" t="str">
        <f>VLOOKUP(B3427,'大货清单（不定期按GOMS更新）'!A:N,14,FALSE)</f>
        <v>672</v>
      </c>
      <c r="N3427" s="53" t="s">
        <v>4719</v>
      </c>
      <c r="O3427" s="27">
        <f>IFERROR(VLOOKUP(N3427,'散件迭代（不定期更新）'!C:J,8,FALSE),0)</f>
        <v>0</v>
      </c>
      <c r="P3427" s="27" t="str">
        <f>IFERROR(VLOOKUP(N3427,'散件（更新）'!B:H,3,FALSE),0)</f>
        <v>/</v>
      </c>
      <c r="Q3427" s="27" t="str">
        <f>VLOOKUP(N3427,'散件（更新）'!B:H,2,FALSE)</f>
        <v>114-20110406</v>
      </c>
      <c r="R3427" s="27" t="str">
        <f>VLOOKUP(N3427,'散件（更新）'!B:H,7,FALSE)</f>
        <v>Wire</v>
      </c>
      <c r="S3427" s="27">
        <f>VLOOKUP(N3427,'散件（更新）'!B:E,4,FALSE)</f>
        <v>0</v>
      </c>
      <c r="T3427" s="27" t="s">
        <v>8759</v>
      </c>
      <c r="U3427" s="28" t="str">
        <f>VLOOKUP(N3427,'散件（更新）'!B:G,6,FALSE)</f>
        <v>机身充电导线组件</v>
      </c>
      <c r="V3427" s="28">
        <f>VLOOKUP(N3427,'散件（更新）'!B:I,8,FALSE)</f>
        <v>6974950106843</v>
      </c>
    </row>
    <row r="3428" spans="1:22">
      <c r="A3428" s="57">
        <v>46169</v>
      </c>
      <c r="B3428" s="50" t="s">
        <v>131</v>
      </c>
      <c r="C3428" s="27" t="str">
        <f>VLOOKUP(B3428,'大货清单（不定期按GOMS更新）'!A:H,8,0)</f>
        <v>109-18790501</v>
      </c>
      <c r="D3428" s="27" t="str">
        <f>VLOOKUP(B3428,'大货清单（不定期按GOMS更新）'!A:C,3,0)</f>
        <v>CL1879E-01</v>
      </c>
      <c r="E3428" s="27" t="str">
        <f>VLOOKUP(B3428,'大货清单（不定期按GOMS更新）'!A:H,4,0)</f>
        <v>IT,UA,ES,TR,FR,DE,AT,CH,NL,PL,SE</v>
      </c>
      <c r="F3428" s="27" t="str">
        <f>VLOOKUP(B3428,'大货清单（不定期按GOMS更新）'!A:H,2,0)</f>
        <v>iFloor 3</v>
      </c>
      <c r="G3428" s="28">
        <f>VLOOKUP(B3428,'大货清单（不定期按GOMS更新）'!A:I,9,FALSE)</f>
        <v>6972200190482</v>
      </c>
      <c r="H3428" s="27" t="str">
        <f>VLOOKUP(B3428,'大货清单（不定期按GOMS更新）'!A:H,7,0)</f>
        <v>White&amp;Grey</v>
      </c>
      <c r="I3428" s="27" t="str">
        <f>VLOOKUP(B3428,'大货清单（不定期按GOMS更新）'!A:F,6,FALSE)</f>
        <v>PHASEOUT</v>
      </c>
      <c r="J3428" s="27" t="str">
        <f>VLOOKUP(B3428,'大货清单（不定期按GOMS更新）'!A:K,11,FALSE)</f>
        <v>8</v>
      </c>
      <c r="K3428" s="27" t="str">
        <f>VLOOKUP(B3428,'大货清单（不定期按GOMS更新）'!A:N,12,FALSE)</f>
        <v>326</v>
      </c>
      <c r="L3428" s="27" t="str">
        <f>VLOOKUP(B3428,'大货清单（不定期按GOMS更新）'!A:M,13,FALSE)</f>
        <v>296</v>
      </c>
      <c r="M3428" s="27" t="str">
        <f>VLOOKUP(B3428,'大货清单（不定期按GOMS更新）'!A:N,14,FALSE)</f>
        <v>736</v>
      </c>
      <c r="N3428" s="53" t="s">
        <v>1697</v>
      </c>
      <c r="O3428" s="27">
        <f>IFERROR(VLOOKUP(N3428,'散件迭代（不定期更新）'!C:J,8,FALSE),0)</f>
        <v>0</v>
      </c>
      <c r="P3428" s="27" t="str">
        <f>IFERROR(VLOOKUP(N3428,'散件（更新）'!B:H,3,FALSE),0)</f>
        <v>/</v>
      </c>
      <c r="Q3428" s="27" t="str">
        <f>VLOOKUP(N3428,'散件（更新）'!B:H,2,FALSE)</f>
        <v>114-18790032</v>
      </c>
      <c r="R3428" s="27" t="str">
        <f>VLOOKUP(N3428,'散件（更新）'!B:H,7,FALSE)</f>
        <v>plastic part</v>
      </c>
      <c r="S3428" s="27" t="str">
        <f>VLOOKUP(N3428,'散件（更新）'!B:E,4,FALSE)</f>
        <v>https://tineco-yxzt.oss-accelerate.aliyuncs.com/20231219/9FWRH050600_1702948025668.png</v>
      </c>
      <c r="T3428" s="27" t="s">
        <v>8759</v>
      </c>
      <c r="U3428" s="28" t="str">
        <f>VLOOKUP(N3428,'散件（更新）'!B:G,6,FALSE)</f>
        <v>水阀密封圈组件</v>
      </c>
      <c r="V3428" s="28">
        <f>VLOOKUP(N3428,'散件（更新）'!B:I,8,FALSE)</f>
        <v>6974950101947</v>
      </c>
    </row>
    <row r="3429" spans="1:22">
      <c r="A3429" s="57">
        <v>46169</v>
      </c>
      <c r="B3429" s="50" t="s">
        <v>133</v>
      </c>
      <c r="C3429" s="27" t="str">
        <f>VLOOKUP(B3429,'大货清单（不定期按GOMS更新）'!A:H,8,0)</f>
        <v>109-18790502</v>
      </c>
      <c r="D3429" s="27" t="str">
        <f>VLOOKUP(B3429,'大货清单（不定期按GOMS更新）'!A:C,3,0)</f>
        <v>CL1879E-02</v>
      </c>
      <c r="E3429" s="27" t="str">
        <f>VLOOKUP(B3429,'大货清单（不定期按GOMS更新）'!A:H,4,0)</f>
        <v>GB,AE,FR</v>
      </c>
      <c r="F3429" s="27" t="str">
        <f>VLOOKUP(B3429,'大货清单（不定期按GOMS更新）'!A:H,2,0)</f>
        <v>iFloor 3</v>
      </c>
      <c r="G3429" s="28">
        <f>VLOOKUP(B3429,'大货清单（不定期按GOMS更新）'!A:I,9,FALSE)</f>
        <v>6972200192158</v>
      </c>
      <c r="H3429" s="27" t="str">
        <f>VLOOKUP(B3429,'大货清单（不定期按GOMS更新）'!A:H,7,0)</f>
        <v>White&amp;Grey</v>
      </c>
      <c r="I3429" s="27" t="str">
        <f>VLOOKUP(B3429,'大货清单（不定期按GOMS更新）'!A:F,6,FALSE)</f>
        <v>PHASEOUT</v>
      </c>
      <c r="J3429" s="27" t="str">
        <f>VLOOKUP(B3429,'大货清单（不定期按GOMS更新）'!A:K,11,FALSE)</f>
        <v>8</v>
      </c>
      <c r="K3429" s="27" t="str">
        <f>VLOOKUP(B3429,'大货清单（不定期按GOMS更新）'!A:N,12,FALSE)</f>
        <v>326</v>
      </c>
      <c r="L3429" s="27" t="str">
        <f>VLOOKUP(B3429,'大货清单（不定期按GOMS更新）'!A:M,13,FALSE)</f>
        <v>296</v>
      </c>
      <c r="M3429" s="27" t="str">
        <f>VLOOKUP(B3429,'大货清单（不定期按GOMS更新）'!A:N,14,FALSE)</f>
        <v>736</v>
      </c>
      <c r="N3429" s="53" t="s">
        <v>1697</v>
      </c>
      <c r="O3429" s="27">
        <f>IFERROR(VLOOKUP(N3429,'散件迭代（不定期更新）'!C:J,8,FALSE),0)</f>
        <v>0</v>
      </c>
      <c r="P3429" s="27" t="str">
        <f>IFERROR(VLOOKUP(N3429,'散件（更新）'!B:H,3,FALSE),0)</f>
        <v>/</v>
      </c>
      <c r="Q3429" s="27" t="str">
        <f>VLOOKUP(N3429,'散件（更新）'!B:H,2,FALSE)</f>
        <v>114-18790032</v>
      </c>
      <c r="R3429" s="27" t="str">
        <f>VLOOKUP(N3429,'散件（更新）'!B:H,7,FALSE)</f>
        <v>plastic part</v>
      </c>
      <c r="S3429" s="27" t="str">
        <f>VLOOKUP(N3429,'散件（更新）'!B:E,4,FALSE)</f>
        <v>https://tineco-yxzt.oss-accelerate.aliyuncs.com/20231219/9FWRH050600_1702948025668.png</v>
      </c>
      <c r="T3429" s="27" t="s">
        <v>8759</v>
      </c>
      <c r="U3429" s="28" t="str">
        <f>VLOOKUP(N3429,'散件（更新）'!B:G,6,FALSE)</f>
        <v>水阀密封圈组件</v>
      </c>
      <c r="V3429" s="28">
        <f>VLOOKUP(N3429,'散件（更新）'!B:I,8,FALSE)</f>
        <v>6974950101947</v>
      </c>
    </row>
    <row r="3430" spans="1:22">
      <c r="A3430" s="57">
        <v>46169</v>
      </c>
      <c r="B3430" s="50" t="s">
        <v>135</v>
      </c>
      <c r="C3430" s="27" t="str">
        <f>VLOOKUP(B3430,'大货清单（不定期按GOMS更新）'!A:H,8,0)</f>
        <v>109-18790505</v>
      </c>
      <c r="D3430" s="27" t="str">
        <f>VLOOKUP(B3430,'大货清单（不定期按GOMS更新）'!A:C,3,0)</f>
        <v>CL1879E-05</v>
      </c>
      <c r="E3430" s="27" t="str">
        <f>VLOOKUP(B3430,'大货清单（不定期按GOMS更新）'!A:H,4,0)</f>
        <v>ES,FR,IT,UA,AT,DE,NL,TR,DK,PL</v>
      </c>
      <c r="F3430" s="27" t="str">
        <f>VLOOKUP(B3430,'大货清单（不定期按GOMS更新）'!A:H,2,0)</f>
        <v>iFloor 3 Plus</v>
      </c>
      <c r="G3430" s="28">
        <f>VLOOKUP(B3430,'大货清单（不定期按GOMS更新）'!A:I,9,FALSE)</f>
        <v>6972200198488</v>
      </c>
      <c r="H3430" s="27" t="str">
        <f>VLOOKUP(B3430,'大货清单（不定期按GOMS更新）'!A:H,7,0)</f>
        <v>White&amp;Grey</v>
      </c>
      <c r="I3430" s="27" t="str">
        <f>VLOOKUP(B3430,'大货清单（不定期按GOMS更新）'!A:F,6,FALSE)</f>
        <v>PHASEOUT</v>
      </c>
      <c r="J3430" s="27" t="str">
        <f>VLOOKUP(B3430,'大货清单（不定期按GOMS更新）'!A:K,11,FALSE)</f>
        <v>8.2</v>
      </c>
      <c r="K3430" s="27" t="str">
        <f>VLOOKUP(B3430,'大货清单（不定期按GOMS更新）'!A:N,12,FALSE)</f>
        <v>326</v>
      </c>
      <c r="L3430" s="27" t="str">
        <f>VLOOKUP(B3430,'大货清单（不定期按GOMS更新）'!A:M,13,FALSE)</f>
        <v>296</v>
      </c>
      <c r="M3430" s="27" t="str">
        <f>VLOOKUP(B3430,'大货清单（不定期按GOMS更新）'!A:N,14,FALSE)</f>
        <v>734</v>
      </c>
      <c r="N3430" s="53" t="s">
        <v>1697</v>
      </c>
      <c r="O3430" s="27">
        <f>IFERROR(VLOOKUP(N3430,'散件迭代（不定期更新）'!C:J,8,FALSE),0)</f>
        <v>0</v>
      </c>
      <c r="P3430" s="27" t="str">
        <f>IFERROR(VLOOKUP(N3430,'散件（更新）'!B:H,3,FALSE),0)</f>
        <v>/</v>
      </c>
      <c r="Q3430" s="27" t="str">
        <f>VLOOKUP(N3430,'散件（更新）'!B:H,2,FALSE)</f>
        <v>114-18790032</v>
      </c>
      <c r="R3430" s="27" t="str">
        <f>VLOOKUP(N3430,'散件（更新）'!B:H,7,FALSE)</f>
        <v>plastic part</v>
      </c>
      <c r="S3430" s="27" t="str">
        <f>VLOOKUP(N3430,'散件（更新）'!B:E,4,FALSE)</f>
        <v>https://tineco-yxzt.oss-accelerate.aliyuncs.com/20231219/9FWRH050600_1702948025668.png</v>
      </c>
      <c r="T3430" s="27" t="s">
        <v>8759</v>
      </c>
      <c r="U3430" s="28" t="str">
        <f>VLOOKUP(N3430,'散件（更新）'!B:G,6,FALSE)</f>
        <v>水阀密封圈组件</v>
      </c>
      <c r="V3430" s="28">
        <f>VLOOKUP(N3430,'散件（更新）'!B:I,8,FALSE)</f>
        <v>6974950101947</v>
      </c>
    </row>
    <row r="3431" spans="1:22">
      <c r="A3431" s="57">
        <v>46169</v>
      </c>
      <c r="B3431" s="50" t="s">
        <v>141</v>
      </c>
      <c r="C3431" s="27" t="str">
        <f>VLOOKUP(B3431,'大货清单（不定期按GOMS更新）'!A:H,8,0)</f>
        <v>109-20110401</v>
      </c>
      <c r="D3431" s="27" t="str">
        <f>VLOOKUP(B3431,'大货清单（不定期按GOMS更新）'!A:C,3,0)</f>
        <v>CL2011D-01</v>
      </c>
      <c r="E3431" s="27" t="str">
        <f>VLOOKUP(B3431,'大货清单（不定期按GOMS更新）'!A:H,4,0)</f>
        <v>ES,UA,FR,DE,AT,CH,ZA,GR,PL,NL,DK,TR,MA,LT,CZ,HU</v>
      </c>
      <c r="F3431" s="27" t="str">
        <f>VLOOKUP(B3431,'大货清单（不定期按GOMS更新）'!A:H,2,0)</f>
        <v>iFloor Breeze</v>
      </c>
      <c r="G3431" s="28">
        <f>VLOOKUP(B3431,'大货清单（不定期按GOMS更新）'!A:I,9,FALSE)</f>
        <v>6972200194176</v>
      </c>
      <c r="H3431" s="27" t="str">
        <f>VLOOKUP(B3431,'大货清单（不定期按GOMS更新）'!A:H,7,0)</f>
        <v>White&amp;Grey</v>
      </c>
      <c r="I3431" s="27" t="str">
        <f>VLOOKUP(B3431,'大货清单（不定期按GOMS更新）'!A:F,6,FALSE)</f>
        <v>ACTIVE</v>
      </c>
      <c r="J3431" s="27" t="str">
        <f>VLOOKUP(B3431,'大货清单（不定期按GOMS更新）'!A:K,11,FALSE)</f>
        <v>7.4</v>
      </c>
      <c r="K3431" s="27" t="str">
        <f>VLOOKUP(B3431,'大货清单（不定期按GOMS更新）'!A:N,12,FALSE)</f>
        <v>326</v>
      </c>
      <c r="L3431" s="27" t="str">
        <f>VLOOKUP(B3431,'大货清单（不定期按GOMS更新）'!A:M,13,FALSE)</f>
        <v>296</v>
      </c>
      <c r="M3431" s="27" t="str">
        <f>VLOOKUP(B3431,'大货清单（不定期按GOMS更新）'!A:N,14,FALSE)</f>
        <v>672</v>
      </c>
      <c r="N3431" s="53" t="s">
        <v>4719</v>
      </c>
      <c r="O3431" s="27">
        <f>IFERROR(VLOOKUP(N3431,'散件迭代（不定期更新）'!C:J,8,FALSE),0)</f>
        <v>0</v>
      </c>
      <c r="P3431" s="27" t="str">
        <f>IFERROR(VLOOKUP(N3431,'散件（更新）'!B:H,3,FALSE),0)</f>
        <v>/</v>
      </c>
      <c r="Q3431" s="27" t="str">
        <f>VLOOKUP(N3431,'散件（更新）'!B:H,2,FALSE)</f>
        <v>114-20110406</v>
      </c>
      <c r="R3431" s="27" t="str">
        <f>VLOOKUP(N3431,'散件（更新）'!B:H,7,FALSE)</f>
        <v>Wire</v>
      </c>
      <c r="S3431" s="27">
        <f>VLOOKUP(N3431,'散件（更新）'!B:E,4,FALSE)</f>
        <v>0</v>
      </c>
      <c r="T3431" s="27" t="s">
        <v>8759</v>
      </c>
      <c r="U3431" s="28" t="str">
        <f>VLOOKUP(N3431,'散件（更新）'!B:G,6,FALSE)</f>
        <v>机身充电导线组件</v>
      </c>
      <c r="V3431" s="28">
        <f>VLOOKUP(N3431,'散件（更新）'!B:I,8,FALSE)</f>
        <v>6974950106843</v>
      </c>
    </row>
    <row r="3432" spans="1:22">
      <c r="A3432" s="57">
        <v>46169</v>
      </c>
      <c r="B3432" s="50" t="s">
        <v>2847</v>
      </c>
      <c r="C3432" s="27" t="str">
        <f>VLOOKUP(B3432,'大货清单（不定期按GOMS更新）'!A:H,8,0)</f>
        <v>109-20110402</v>
      </c>
      <c r="D3432" s="27" t="str">
        <f>VLOOKUP(B3432,'大货清单（不定期按GOMS更新）'!A:C,3,0)</f>
        <v>CL2011D-02</v>
      </c>
      <c r="E3432" s="27" t="str">
        <f>VLOOKUP(B3432,'大货清单（不定期按GOMS更新）'!A:H,4,0)</f>
        <v>GB</v>
      </c>
      <c r="F3432" s="27" t="str">
        <f>VLOOKUP(B3432,'大货清单（不定期按GOMS更新）'!A:H,2,0)</f>
        <v>iFloor 3 Breeze</v>
      </c>
      <c r="G3432" s="28">
        <f>VLOOKUP(B3432,'大货清单（不定期按GOMS更新）'!A:I,9,FALSE)</f>
        <v>6972200194183</v>
      </c>
      <c r="H3432" s="27" t="str">
        <f>VLOOKUP(B3432,'大货清单（不定期按GOMS更新）'!A:H,7,0)</f>
        <v>White&amp;Grey</v>
      </c>
      <c r="I3432" s="27" t="str">
        <f>VLOOKUP(B3432,'大货清单（不定期按GOMS更新）'!A:F,6,FALSE)</f>
        <v>PHASEOUT</v>
      </c>
      <c r="J3432" s="27" t="str">
        <f>VLOOKUP(B3432,'大货清单（不定期按GOMS更新）'!A:K,11,FALSE)</f>
        <v>7.4</v>
      </c>
      <c r="K3432" s="27" t="str">
        <f>VLOOKUP(B3432,'大货清单（不定期按GOMS更新）'!A:N,12,FALSE)</f>
        <v>326</v>
      </c>
      <c r="L3432" s="27" t="str">
        <f>VLOOKUP(B3432,'大货清单（不定期按GOMS更新）'!A:M,13,FALSE)</f>
        <v>296</v>
      </c>
      <c r="M3432" s="27" t="str">
        <f>VLOOKUP(B3432,'大货清单（不定期按GOMS更新）'!A:N,14,FALSE)</f>
        <v>672</v>
      </c>
      <c r="N3432" s="53" t="s">
        <v>4719</v>
      </c>
      <c r="O3432" s="27">
        <f>IFERROR(VLOOKUP(N3432,'散件迭代（不定期更新）'!C:J,8,FALSE),0)</f>
        <v>0</v>
      </c>
      <c r="P3432" s="27" t="str">
        <f>IFERROR(VLOOKUP(N3432,'散件（更新）'!B:H,3,FALSE),0)</f>
        <v>/</v>
      </c>
      <c r="Q3432" s="27" t="str">
        <f>VLOOKUP(N3432,'散件（更新）'!B:H,2,FALSE)</f>
        <v>114-20110406</v>
      </c>
      <c r="R3432" s="27" t="str">
        <f>VLOOKUP(N3432,'散件（更新）'!B:H,7,FALSE)</f>
        <v>Wire</v>
      </c>
      <c r="S3432" s="27">
        <f>VLOOKUP(N3432,'散件（更新）'!B:E,4,FALSE)</f>
        <v>0</v>
      </c>
      <c r="T3432" s="27" t="s">
        <v>8759</v>
      </c>
      <c r="U3432" s="28" t="str">
        <f>VLOOKUP(N3432,'散件（更新）'!B:G,6,FALSE)</f>
        <v>机身充电导线组件</v>
      </c>
      <c r="V3432" s="28">
        <f>VLOOKUP(N3432,'散件（更新）'!B:I,8,FALSE)</f>
        <v>6974950106843</v>
      </c>
    </row>
    <row r="3433" spans="1:22">
      <c r="A3433" s="57">
        <v>46169</v>
      </c>
      <c r="B3433" s="50" t="s">
        <v>1200</v>
      </c>
      <c r="C3433" s="27" t="str">
        <f>VLOOKUP(B3433,'大货清单（不定期按GOMS更新）'!A:H,8,0)</f>
        <v>109-20110408</v>
      </c>
      <c r="D3433" s="27" t="str">
        <f>VLOOKUP(B3433,'大货清单（不定期按GOMS更新）'!A:C,3,0)</f>
        <v>CL2011D-08</v>
      </c>
      <c r="E3433" s="27" t="str">
        <f>VLOOKUP(B3433,'大货清单（不定期按GOMS更新）'!A:H,4,0)</f>
        <v>DE</v>
      </c>
      <c r="F3433" s="27" t="str">
        <f>VLOOKUP(B3433,'大货清单（不定期按GOMS更新）'!A:H,2,0)</f>
        <v>iFloor Breeze Essentials</v>
      </c>
      <c r="G3433" s="28" t="str">
        <f>VLOOKUP(B3433,'大货清单（不定期按GOMS更新）'!A:I,9,FALSE)</f>
        <v>6974950100261,	 6974950100261</v>
      </c>
      <c r="H3433" s="27" t="str">
        <f>VLOOKUP(B3433,'大货清单（不定期按GOMS更新）'!A:H,7,0)</f>
        <v>White&amp;Grey</v>
      </c>
      <c r="I3433" s="27" t="str">
        <f>VLOOKUP(B3433,'大货清单（不定期按GOMS更新）'!A:F,6,FALSE)</f>
        <v>PHASEOUT</v>
      </c>
      <c r="J3433" s="27" t="str">
        <f>VLOOKUP(B3433,'大货清单（不定期按GOMS更新）'!A:K,11,FALSE)</f>
        <v>7.4</v>
      </c>
      <c r="K3433" s="27" t="str">
        <f>VLOOKUP(B3433,'大货清单（不定期按GOMS更新）'!A:N,12,FALSE)</f>
        <v>326</v>
      </c>
      <c r="L3433" s="27" t="str">
        <f>VLOOKUP(B3433,'大货清单（不定期按GOMS更新）'!A:M,13,FALSE)</f>
        <v>296</v>
      </c>
      <c r="M3433" s="27" t="str">
        <f>VLOOKUP(B3433,'大货清单（不定期按GOMS更新）'!A:N,14,FALSE)</f>
        <v>672</v>
      </c>
      <c r="N3433" s="53" t="s">
        <v>4719</v>
      </c>
      <c r="O3433" s="27">
        <f>IFERROR(VLOOKUP(N3433,'散件迭代（不定期更新）'!C:J,8,FALSE),0)</f>
        <v>0</v>
      </c>
      <c r="P3433" s="27" t="str">
        <f>IFERROR(VLOOKUP(N3433,'散件（更新）'!B:H,3,FALSE),0)</f>
        <v>/</v>
      </c>
      <c r="Q3433" s="27" t="str">
        <f>VLOOKUP(N3433,'散件（更新）'!B:H,2,FALSE)</f>
        <v>114-20110406</v>
      </c>
      <c r="R3433" s="27" t="str">
        <f>VLOOKUP(N3433,'散件（更新）'!B:H,7,FALSE)</f>
        <v>Wire</v>
      </c>
      <c r="S3433" s="27">
        <f>VLOOKUP(N3433,'散件（更新）'!B:E,4,FALSE)</f>
        <v>0</v>
      </c>
      <c r="T3433" s="27" t="s">
        <v>8759</v>
      </c>
      <c r="U3433" s="28" t="str">
        <f>VLOOKUP(N3433,'散件（更新）'!B:G,6,FALSE)</f>
        <v>机身充电导线组件</v>
      </c>
      <c r="V3433" s="28">
        <f>VLOOKUP(N3433,'散件（更新）'!B:I,8,FALSE)</f>
        <v>6974950106843</v>
      </c>
    </row>
    <row r="3434" spans="1:22">
      <c r="A3434" s="57">
        <v>46169</v>
      </c>
      <c r="B3434" s="50" t="s">
        <v>105</v>
      </c>
      <c r="C3434" s="27" t="str">
        <f>VLOOKUP(B3434,'大货清单（不定期按GOMS更新）'!A:H,8,0)</f>
        <v>109-18790001</v>
      </c>
      <c r="D3434" s="27" t="str">
        <f>VLOOKUP(B3434,'大货清单（不定期按GOMS更新）'!A:C,3,0)</f>
        <v>CL1879-01</v>
      </c>
      <c r="E3434" s="27" t="str">
        <f>VLOOKUP(B3434,'大货清单（不定期按GOMS更新）'!A:H,4,0)</f>
        <v>CL,FR,IT,UA,ES,DE,AT,CH,TR,SE,PL,NL,BE</v>
      </c>
      <c r="F3434" s="27" t="str">
        <f>VLOOKUP(B3434,'大货清单（不定期按GOMS更新）'!A:H,2,0)</f>
        <v>Floor One S3</v>
      </c>
      <c r="G3434" s="28">
        <f>VLOOKUP(B3434,'大货清单（不定期按GOMS更新）'!A:I,9,FALSE)</f>
        <v>6972200190512</v>
      </c>
      <c r="H3434" s="27" t="str">
        <f>VLOOKUP(B3434,'大货清单（不定期按GOMS更新）'!A:H,7,0)</f>
        <v>Black</v>
      </c>
      <c r="I3434" s="27" t="str">
        <f>VLOOKUP(B3434,'大货清单（不定期按GOMS更新）'!A:F,6,FALSE)</f>
        <v>PHASEOUT</v>
      </c>
      <c r="J3434" s="27" t="str">
        <f>VLOOKUP(B3434,'大货清单（不定期按GOMS更新）'!A:K,11,FALSE)</f>
        <v>8</v>
      </c>
      <c r="K3434" s="27" t="str">
        <f>VLOOKUP(B3434,'大货清单（不定期按GOMS更新）'!A:N,12,FALSE)</f>
        <v>326</v>
      </c>
      <c r="L3434" s="27" t="str">
        <f>VLOOKUP(B3434,'大货清单（不定期按GOMS更新）'!A:M,13,FALSE)</f>
        <v>296</v>
      </c>
      <c r="M3434" s="27" t="str">
        <f>VLOOKUP(B3434,'大货清单（不定期按GOMS更新）'!A:N,14,FALSE)</f>
        <v>736</v>
      </c>
      <c r="N3434" s="53" t="s">
        <v>1697</v>
      </c>
      <c r="O3434" s="27">
        <f>IFERROR(VLOOKUP(N3434,'散件迭代（不定期更新）'!C:J,8,FALSE),0)</f>
        <v>0</v>
      </c>
      <c r="P3434" s="27" t="str">
        <f>IFERROR(VLOOKUP(N3434,'散件（更新）'!B:H,3,FALSE),0)</f>
        <v>/</v>
      </c>
      <c r="Q3434" s="27" t="str">
        <f>VLOOKUP(N3434,'散件（更新）'!B:H,2,FALSE)</f>
        <v>114-18790032</v>
      </c>
      <c r="R3434" s="27" t="str">
        <f>VLOOKUP(N3434,'散件（更新）'!B:H,7,FALSE)</f>
        <v>plastic part</v>
      </c>
      <c r="S3434" s="27" t="str">
        <f>VLOOKUP(N3434,'散件（更新）'!B:E,4,FALSE)</f>
        <v>https://tineco-yxzt.oss-accelerate.aliyuncs.com/20231219/9FWRH050600_1702948025668.png</v>
      </c>
      <c r="T3434" s="27" t="s">
        <v>8759</v>
      </c>
      <c r="U3434" s="28" t="str">
        <f>VLOOKUP(N3434,'散件（更新）'!B:G,6,FALSE)</f>
        <v>水阀密封圈组件</v>
      </c>
      <c r="V3434" s="28">
        <f>VLOOKUP(N3434,'散件（更新）'!B:I,8,FALSE)</f>
        <v>6974950101947</v>
      </c>
    </row>
    <row r="3435" spans="1:22">
      <c r="A3435" s="57">
        <v>46169</v>
      </c>
      <c r="B3435" s="50" t="s">
        <v>105</v>
      </c>
      <c r="C3435" s="27" t="str">
        <f>VLOOKUP(B3435,'大货清单（不定期按GOMS更新）'!A:H,8,0)</f>
        <v>109-18790001</v>
      </c>
      <c r="D3435" s="27" t="str">
        <f>VLOOKUP(B3435,'大货清单（不定期按GOMS更新）'!A:C,3,0)</f>
        <v>CL1879-01</v>
      </c>
      <c r="E3435" s="27" t="str">
        <f>VLOOKUP(B3435,'大货清单（不定期按GOMS更新）'!A:H,4,0)</f>
        <v>CL,FR,IT,UA,ES,DE,AT,CH,TR,SE,PL,NL,BE</v>
      </c>
      <c r="F3435" s="27" t="str">
        <f>VLOOKUP(B3435,'大货清单（不定期按GOMS更新）'!A:H,2,0)</f>
        <v>Floor One S3</v>
      </c>
      <c r="G3435" s="28">
        <f>VLOOKUP(B3435,'大货清单（不定期按GOMS更新）'!A:I,9,FALSE)</f>
        <v>6972200190512</v>
      </c>
      <c r="H3435" s="27" t="str">
        <f>VLOOKUP(B3435,'大货清单（不定期按GOMS更新）'!A:H,7,0)</f>
        <v>Black</v>
      </c>
      <c r="I3435" s="27" t="str">
        <f>VLOOKUP(B3435,'大货清单（不定期按GOMS更新）'!A:F,6,FALSE)</f>
        <v>PHASEOUT</v>
      </c>
      <c r="J3435" s="27" t="str">
        <f>VLOOKUP(B3435,'大货清单（不定期按GOMS更新）'!A:K,11,FALSE)</f>
        <v>8</v>
      </c>
      <c r="K3435" s="27" t="str">
        <f>VLOOKUP(B3435,'大货清单（不定期按GOMS更新）'!A:N,12,FALSE)</f>
        <v>326</v>
      </c>
      <c r="L3435" s="27" t="str">
        <f>VLOOKUP(B3435,'大货清单（不定期按GOMS更新）'!A:M,13,FALSE)</f>
        <v>296</v>
      </c>
      <c r="M3435" s="27" t="str">
        <f>VLOOKUP(B3435,'大货清单（不定期按GOMS更新）'!A:N,14,FALSE)</f>
        <v>736</v>
      </c>
      <c r="N3435" s="53" t="s">
        <v>1698</v>
      </c>
      <c r="O3435" s="27">
        <f>IFERROR(VLOOKUP(N3435,'散件迭代（不定期更新）'!C:J,8,FALSE),0)</f>
        <v>0</v>
      </c>
      <c r="P3435" s="27" t="str">
        <f>IFERROR(VLOOKUP(N3435,'散件（更新）'!B:H,3,FALSE),0)</f>
        <v>/</v>
      </c>
      <c r="Q3435" s="27" t="str">
        <f>VLOOKUP(N3435,'散件（更新）'!B:H,2,FALSE)</f>
        <v>114-18790033</v>
      </c>
      <c r="R3435" s="27" t="str">
        <f>VLOOKUP(N3435,'散件（更新）'!B:H,7,FALSE)</f>
        <v>Tineco Speaker</v>
      </c>
      <c r="S3435" s="27" t="str">
        <f>VLOOKUP(N3435,'散件（更新）'!B:E,4,FALSE)</f>
        <v>https://tineco-yxzt.oss-accelerate.aliyuncs.com/20231219/9FWTS050000_1702948035259.png</v>
      </c>
      <c r="T3435" s="27" t="s">
        <v>8759</v>
      </c>
      <c r="U3435" s="28" t="str">
        <f>VLOOKUP(N3435,'散件（更新）'!B:G,6,FALSE)</f>
        <v>扬声器密封组件</v>
      </c>
      <c r="V3435" s="28">
        <f>VLOOKUP(N3435,'散件（更新）'!B:I,8,FALSE)</f>
        <v>6974950101954</v>
      </c>
    </row>
    <row r="3436" spans="1:22">
      <c r="A3436" s="57">
        <v>46169</v>
      </c>
      <c r="B3436" s="50" t="s">
        <v>2477</v>
      </c>
      <c r="C3436" s="27" t="str">
        <f>VLOOKUP(B3436,'大货清单（不定期按GOMS更新）'!A:H,8,0)</f>
        <v>109-18790002</v>
      </c>
      <c r="D3436" s="27" t="str">
        <f>VLOOKUP(B3436,'大货清单（不定期按GOMS更新）'!A:C,3,0)</f>
        <v>CL1879-02</v>
      </c>
      <c r="E3436" s="27" t="str">
        <f>VLOOKUP(B3436,'大货清单（不定期按GOMS更新）'!A:H,4,0)</f>
        <v>IE,GB,AE</v>
      </c>
      <c r="F3436" s="27" t="str">
        <f>VLOOKUP(B3436,'大货清单（不定期按GOMS更新）'!A:H,2,0)</f>
        <v>Floor One S3</v>
      </c>
      <c r="G3436" s="28">
        <f>VLOOKUP(B3436,'大货清单（不定期按GOMS更新）'!A:I,9,FALSE)</f>
        <v>6972200192141</v>
      </c>
      <c r="H3436" s="27" t="str">
        <f>VLOOKUP(B3436,'大货清单（不定期按GOMS更新）'!A:H,7,0)</f>
        <v>Black</v>
      </c>
      <c r="I3436" s="27" t="str">
        <f>VLOOKUP(B3436,'大货清单（不定期按GOMS更新）'!A:F,6,FALSE)</f>
        <v>PHASEOUT</v>
      </c>
      <c r="J3436" s="27" t="str">
        <f>VLOOKUP(B3436,'大货清单（不定期按GOMS更新）'!A:K,11,FALSE)</f>
        <v>8</v>
      </c>
      <c r="K3436" s="27" t="str">
        <f>VLOOKUP(B3436,'大货清单（不定期按GOMS更新）'!A:N,12,FALSE)</f>
        <v>326</v>
      </c>
      <c r="L3436" s="27" t="str">
        <f>VLOOKUP(B3436,'大货清单（不定期按GOMS更新）'!A:M,13,FALSE)</f>
        <v>296</v>
      </c>
      <c r="M3436" s="27" t="str">
        <f>VLOOKUP(B3436,'大货清单（不定期按GOMS更新）'!A:N,14,FALSE)</f>
        <v>736</v>
      </c>
      <c r="N3436" s="53" t="s">
        <v>1697</v>
      </c>
      <c r="O3436" s="27">
        <f>IFERROR(VLOOKUP(N3436,'散件迭代（不定期更新）'!C:J,8,FALSE),0)</f>
        <v>0</v>
      </c>
      <c r="P3436" s="27" t="str">
        <f>IFERROR(VLOOKUP(N3436,'散件（更新）'!B:H,3,FALSE),0)</f>
        <v>/</v>
      </c>
      <c r="Q3436" s="27" t="str">
        <f>VLOOKUP(N3436,'散件（更新）'!B:H,2,FALSE)</f>
        <v>114-18790032</v>
      </c>
      <c r="R3436" s="27" t="str">
        <f>VLOOKUP(N3436,'散件（更新）'!B:H,7,FALSE)</f>
        <v>plastic part</v>
      </c>
      <c r="S3436" s="27" t="str">
        <f>VLOOKUP(N3436,'散件（更新）'!B:E,4,FALSE)</f>
        <v>https://tineco-yxzt.oss-accelerate.aliyuncs.com/20231219/9FWRH050600_1702948025668.png</v>
      </c>
      <c r="T3436" s="27" t="s">
        <v>8759</v>
      </c>
      <c r="U3436" s="28" t="str">
        <f>VLOOKUP(N3436,'散件（更新）'!B:G,6,FALSE)</f>
        <v>水阀密封圈组件</v>
      </c>
      <c r="V3436" s="28">
        <f>VLOOKUP(N3436,'散件（更新）'!B:I,8,FALSE)</f>
        <v>6974950101947</v>
      </c>
    </row>
    <row r="3437" spans="1:22">
      <c r="A3437" s="57">
        <v>46169</v>
      </c>
      <c r="B3437" s="50" t="s">
        <v>2477</v>
      </c>
      <c r="C3437" s="27" t="str">
        <f>VLOOKUP(B3437,'大货清单（不定期按GOMS更新）'!A:H,8,0)</f>
        <v>109-18790002</v>
      </c>
      <c r="D3437" s="27" t="str">
        <f>VLOOKUP(B3437,'大货清单（不定期按GOMS更新）'!A:C,3,0)</f>
        <v>CL1879-02</v>
      </c>
      <c r="E3437" s="27" t="str">
        <f>VLOOKUP(B3437,'大货清单（不定期按GOMS更新）'!A:H,4,0)</f>
        <v>IE,GB,AE</v>
      </c>
      <c r="F3437" s="27" t="str">
        <f>VLOOKUP(B3437,'大货清单（不定期按GOMS更新）'!A:H,2,0)</f>
        <v>Floor One S3</v>
      </c>
      <c r="G3437" s="28">
        <f>VLOOKUP(B3437,'大货清单（不定期按GOMS更新）'!A:I,9,FALSE)</f>
        <v>6972200192141</v>
      </c>
      <c r="H3437" s="27" t="str">
        <f>VLOOKUP(B3437,'大货清单（不定期按GOMS更新）'!A:H,7,0)</f>
        <v>Black</v>
      </c>
      <c r="I3437" s="27" t="str">
        <f>VLOOKUP(B3437,'大货清单（不定期按GOMS更新）'!A:F,6,FALSE)</f>
        <v>PHASEOUT</v>
      </c>
      <c r="J3437" s="27" t="str">
        <f>VLOOKUP(B3437,'大货清单（不定期按GOMS更新）'!A:K,11,FALSE)</f>
        <v>8</v>
      </c>
      <c r="K3437" s="27" t="str">
        <f>VLOOKUP(B3437,'大货清单（不定期按GOMS更新）'!A:N,12,FALSE)</f>
        <v>326</v>
      </c>
      <c r="L3437" s="27" t="str">
        <f>VLOOKUP(B3437,'大货清单（不定期按GOMS更新）'!A:M,13,FALSE)</f>
        <v>296</v>
      </c>
      <c r="M3437" s="27" t="str">
        <f>VLOOKUP(B3437,'大货清单（不定期按GOMS更新）'!A:N,14,FALSE)</f>
        <v>736</v>
      </c>
      <c r="N3437" s="53" t="s">
        <v>1698</v>
      </c>
      <c r="O3437" s="27">
        <f>IFERROR(VLOOKUP(N3437,'散件迭代（不定期更新）'!C:J,8,FALSE),0)</f>
        <v>0</v>
      </c>
      <c r="P3437" s="27" t="str">
        <f>IFERROR(VLOOKUP(N3437,'散件（更新）'!B:H,3,FALSE),0)</f>
        <v>/</v>
      </c>
      <c r="Q3437" s="27" t="str">
        <f>VLOOKUP(N3437,'散件（更新）'!B:H,2,FALSE)</f>
        <v>114-18790033</v>
      </c>
      <c r="R3437" s="27" t="str">
        <f>VLOOKUP(N3437,'散件（更新）'!B:H,7,FALSE)</f>
        <v>Tineco Speaker</v>
      </c>
      <c r="S3437" s="27" t="str">
        <f>VLOOKUP(N3437,'散件（更新）'!B:E,4,FALSE)</f>
        <v>https://tineco-yxzt.oss-accelerate.aliyuncs.com/20231219/9FWTS050000_1702948035259.png</v>
      </c>
      <c r="T3437" s="27" t="s">
        <v>8759</v>
      </c>
      <c r="U3437" s="28" t="str">
        <f>VLOOKUP(N3437,'散件（更新）'!B:G,6,FALSE)</f>
        <v>扬声器密封组件</v>
      </c>
      <c r="V3437" s="28">
        <f>VLOOKUP(N3437,'散件（更新）'!B:I,8,FALSE)</f>
        <v>6974950101954</v>
      </c>
    </row>
    <row r="3438" spans="1:22">
      <c r="A3438" s="57">
        <v>46169</v>
      </c>
      <c r="B3438" s="50" t="s">
        <v>107</v>
      </c>
      <c r="C3438" s="27" t="str">
        <f>VLOOKUP(B3438,'大货清单（不定期按GOMS更新）'!A:H,8,0)</f>
        <v>109-18790009</v>
      </c>
      <c r="D3438" s="27" t="str">
        <f>VLOOKUP(B3438,'大货清单（不定期按GOMS更新）'!A:C,3,0)</f>
        <v>CL1879-09</v>
      </c>
      <c r="E3438" s="27" t="str">
        <f>VLOOKUP(B3438,'大货清单（不定期按GOMS更新）'!A:H,4,0)</f>
        <v>IT,ES,FR,AT,DE,CH,NL,PL,DK,UA,VN,CZ,LT,GR</v>
      </c>
      <c r="F3438" s="27" t="str">
        <f>VLOOKUP(B3438,'大货清单（不定期按GOMS更新）'!A:H,2,0)</f>
        <v>Floor One S3 Extreme</v>
      </c>
      <c r="G3438" s="28">
        <f>VLOOKUP(B3438,'大货清单（不定期按GOMS更新）'!A:I,9,FALSE)</f>
        <v>6972200198471</v>
      </c>
      <c r="H3438" s="27" t="str">
        <f>VLOOKUP(B3438,'大货清单（不定期按GOMS更新）'!A:H,7,0)</f>
        <v>Blue</v>
      </c>
      <c r="I3438" s="27" t="str">
        <f>VLOOKUP(B3438,'大货清单（不定期按GOMS更新）'!A:F,6,FALSE)</f>
        <v>ACTIVE</v>
      </c>
      <c r="J3438" s="27" t="str">
        <f>VLOOKUP(B3438,'大货清单（不定期按GOMS更新）'!A:K,11,FALSE)</f>
        <v>8.3</v>
      </c>
      <c r="K3438" s="27" t="str">
        <f>VLOOKUP(B3438,'大货清单（不定期按GOMS更新）'!A:N,12,FALSE)</f>
        <v>326</v>
      </c>
      <c r="L3438" s="27" t="str">
        <f>VLOOKUP(B3438,'大货清单（不定期按GOMS更新）'!A:M,13,FALSE)</f>
        <v>296</v>
      </c>
      <c r="M3438" s="27" t="str">
        <f>VLOOKUP(B3438,'大货清单（不定期按GOMS更新）'!A:N,14,FALSE)</f>
        <v>736</v>
      </c>
      <c r="N3438" s="53" t="s">
        <v>1697</v>
      </c>
      <c r="O3438" s="27">
        <f>IFERROR(VLOOKUP(N3438,'散件迭代（不定期更新）'!C:J,8,FALSE),0)</f>
        <v>0</v>
      </c>
      <c r="P3438" s="27" t="str">
        <f>IFERROR(VLOOKUP(N3438,'散件（更新）'!B:H,3,FALSE),0)</f>
        <v>/</v>
      </c>
      <c r="Q3438" s="27" t="str">
        <f>VLOOKUP(N3438,'散件（更新）'!B:H,2,FALSE)</f>
        <v>114-18790032</v>
      </c>
      <c r="R3438" s="27" t="str">
        <f>VLOOKUP(N3438,'散件（更新）'!B:H,7,FALSE)</f>
        <v>plastic part</v>
      </c>
      <c r="S3438" s="27" t="str">
        <f>VLOOKUP(N3438,'散件（更新）'!B:E,4,FALSE)</f>
        <v>https://tineco-yxzt.oss-accelerate.aliyuncs.com/20231219/9FWRH050600_1702948025668.png</v>
      </c>
      <c r="T3438" s="27" t="s">
        <v>8759</v>
      </c>
      <c r="U3438" s="28" t="str">
        <f>VLOOKUP(N3438,'散件（更新）'!B:G,6,FALSE)</f>
        <v>水阀密封圈组件</v>
      </c>
      <c r="V3438" s="28">
        <f>VLOOKUP(N3438,'散件（更新）'!B:I,8,FALSE)</f>
        <v>6974950101947</v>
      </c>
    </row>
    <row r="3439" spans="1:22">
      <c r="A3439" s="57">
        <v>46169</v>
      </c>
      <c r="B3439" s="50" t="s">
        <v>107</v>
      </c>
      <c r="C3439" s="27" t="str">
        <f>VLOOKUP(B3439,'大货清单（不定期按GOMS更新）'!A:H,8,0)</f>
        <v>109-18790009</v>
      </c>
      <c r="D3439" s="27" t="str">
        <f>VLOOKUP(B3439,'大货清单（不定期按GOMS更新）'!A:C,3,0)</f>
        <v>CL1879-09</v>
      </c>
      <c r="E3439" s="27" t="str">
        <f>VLOOKUP(B3439,'大货清单（不定期按GOMS更新）'!A:H,4,0)</f>
        <v>IT,ES,FR,AT,DE,CH,NL,PL,DK,UA,VN,CZ,LT,GR</v>
      </c>
      <c r="F3439" s="27" t="str">
        <f>VLOOKUP(B3439,'大货清单（不定期按GOMS更新）'!A:H,2,0)</f>
        <v>Floor One S3 Extreme</v>
      </c>
      <c r="G3439" s="28">
        <f>VLOOKUP(B3439,'大货清单（不定期按GOMS更新）'!A:I,9,FALSE)</f>
        <v>6972200198471</v>
      </c>
      <c r="H3439" s="27" t="str">
        <f>VLOOKUP(B3439,'大货清单（不定期按GOMS更新）'!A:H,7,0)</f>
        <v>Blue</v>
      </c>
      <c r="I3439" s="27" t="str">
        <f>VLOOKUP(B3439,'大货清单（不定期按GOMS更新）'!A:F,6,FALSE)</f>
        <v>ACTIVE</v>
      </c>
      <c r="J3439" s="27" t="str">
        <f>VLOOKUP(B3439,'大货清单（不定期按GOMS更新）'!A:K,11,FALSE)</f>
        <v>8.3</v>
      </c>
      <c r="K3439" s="27" t="str">
        <f>VLOOKUP(B3439,'大货清单（不定期按GOMS更新）'!A:N,12,FALSE)</f>
        <v>326</v>
      </c>
      <c r="L3439" s="27" t="str">
        <f>VLOOKUP(B3439,'大货清单（不定期按GOMS更新）'!A:M,13,FALSE)</f>
        <v>296</v>
      </c>
      <c r="M3439" s="27" t="str">
        <f>VLOOKUP(B3439,'大货清单（不定期按GOMS更新）'!A:N,14,FALSE)</f>
        <v>736</v>
      </c>
      <c r="N3439" s="53" t="s">
        <v>1698</v>
      </c>
      <c r="O3439" s="27">
        <f>IFERROR(VLOOKUP(N3439,'散件迭代（不定期更新）'!C:J,8,FALSE),0)</f>
        <v>0</v>
      </c>
      <c r="P3439" s="27" t="str">
        <f>IFERROR(VLOOKUP(N3439,'散件（更新）'!B:H,3,FALSE),0)</f>
        <v>/</v>
      </c>
      <c r="Q3439" s="27" t="str">
        <f>VLOOKUP(N3439,'散件（更新）'!B:H,2,FALSE)</f>
        <v>114-18790033</v>
      </c>
      <c r="R3439" s="27" t="str">
        <f>VLOOKUP(N3439,'散件（更新）'!B:H,7,FALSE)</f>
        <v>Tineco Speaker</v>
      </c>
      <c r="S3439" s="27" t="str">
        <f>VLOOKUP(N3439,'散件（更新）'!B:E,4,FALSE)</f>
        <v>https://tineco-yxzt.oss-accelerate.aliyuncs.com/20231219/9FWTS050000_1702948035259.png</v>
      </c>
      <c r="T3439" s="27" t="s">
        <v>8759</v>
      </c>
      <c r="U3439" s="28" t="str">
        <f>VLOOKUP(N3439,'散件（更新）'!B:G,6,FALSE)</f>
        <v>扬声器密封组件</v>
      </c>
      <c r="V3439" s="28">
        <f>VLOOKUP(N3439,'散件（更新）'!B:I,8,FALSE)</f>
        <v>6974950101954</v>
      </c>
    </row>
    <row r="3440" spans="1:22">
      <c r="A3440" s="57">
        <v>46169</v>
      </c>
      <c r="B3440" s="50" t="s">
        <v>1075</v>
      </c>
      <c r="C3440" s="27" t="str">
        <f>VLOOKUP(B3440,'大货清单（不定期按GOMS更新）'!A:H,8,0)</f>
        <v>109-18791601</v>
      </c>
      <c r="D3440" s="27" t="str">
        <f>VLOOKUP(B3440,'大货清单（不定期按GOMS更新）'!A:C,3,0)</f>
        <v>CL1879P-01</v>
      </c>
      <c r="E3440" s="27" t="str">
        <f>VLOOKUP(B3440,'大货清单（不定期按GOMS更新）'!A:H,4,0)</f>
        <v>FR,ZA,TR,KR</v>
      </c>
      <c r="F3440" s="27" t="str">
        <f>VLOOKUP(B3440,'大货清单（不定期按GOMS更新）'!A:H,2,0)</f>
        <v>Floor One S3 Breeze</v>
      </c>
      <c r="G3440" s="28">
        <f>VLOOKUP(B3440,'大货清单（不定期按GOMS更新）'!A:I,9,FALSE)</f>
        <v>6974950100889</v>
      </c>
      <c r="H3440" s="27" t="str">
        <f>VLOOKUP(B3440,'大货清单（不定期按GOMS更新）'!A:H,7,0)</f>
        <v>Black</v>
      </c>
      <c r="I3440" s="27" t="str">
        <f>VLOOKUP(B3440,'大货清单（不定期按GOMS更新）'!A:F,6,FALSE)</f>
        <v>ACTIVE</v>
      </c>
      <c r="J3440" s="27" t="str">
        <f>VLOOKUP(B3440,'大货清单（不定期按GOMS更新）'!A:K,11,FALSE)</f>
        <v>8.4</v>
      </c>
      <c r="K3440" s="27" t="str">
        <f>VLOOKUP(B3440,'大货清单（不定期按GOMS更新）'!A:N,12,FALSE)</f>
        <v>846</v>
      </c>
      <c r="L3440" s="27" t="str">
        <f>VLOOKUP(B3440,'大货清单（不定期按GOMS更新）'!A:M,13,FALSE)</f>
        <v>230</v>
      </c>
      <c r="M3440" s="27" t="str">
        <f>VLOOKUP(B3440,'大货清单（不定期按GOMS更新）'!A:N,14,FALSE)</f>
        <v>331</v>
      </c>
      <c r="N3440" s="53" t="s">
        <v>1697</v>
      </c>
      <c r="O3440" s="27">
        <f>IFERROR(VLOOKUP(N3440,'散件迭代（不定期更新）'!C:J,8,FALSE),0)</f>
        <v>0</v>
      </c>
      <c r="P3440" s="27" t="str">
        <f>IFERROR(VLOOKUP(N3440,'散件（更新）'!B:H,3,FALSE),0)</f>
        <v>/</v>
      </c>
      <c r="Q3440" s="27" t="str">
        <f>VLOOKUP(N3440,'散件（更新）'!B:H,2,FALSE)</f>
        <v>114-18790032</v>
      </c>
      <c r="R3440" s="27" t="str">
        <f>VLOOKUP(N3440,'散件（更新）'!B:H,7,FALSE)</f>
        <v>plastic part</v>
      </c>
      <c r="S3440" s="27" t="str">
        <f>VLOOKUP(N3440,'散件（更新）'!B:E,4,FALSE)</f>
        <v>https://tineco-yxzt.oss-accelerate.aliyuncs.com/20231219/9FWRH050600_1702948025668.png</v>
      </c>
      <c r="T3440" s="27" t="s">
        <v>8759</v>
      </c>
      <c r="U3440" s="28" t="str">
        <f>VLOOKUP(N3440,'散件（更新）'!B:G,6,FALSE)</f>
        <v>水阀密封圈组件</v>
      </c>
      <c r="V3440" s="28">
        <f>VLOOKUP(N3440,'散件（更新）'!B:I,8,FALSE)</f>
        <v>6974950101947</v>
      </c>
    </row>
    <row r="3441" spans="1:22">
      <c r="A3441" s="57">
        <v>46169</v>
      </c>
      <c r="B3441" s="50" t="s">
        <v>1075</v>
      </c>
      <c r="C3441" s="27" t="str">
        <f>VLOOKUP(B3441,'大货清单（不定期按GOMS更新）'!A:H,8,0)</f>
        <v>109-18791601</v>
      </c>
      <c r="D3441" s="27" t="str">
        <f>VLOOKUP(B3441,'大货清单（不定期按GOMS更新）'!A:C,3,0)</f>
        <v>CL1879P-01</v>
      </c>
      <c r="E3441" s="27" t="str">
        <f>VLOOKUP(B3441,'大货清单（不定期按GOMS更新）'!A:H,4,0)</f>
        <v>FR,ZA,TR,KR</v>
      </c>
      <c r="F3441" s="27" t="str">
        <f>VLOOKUP(B3441,'大货清单（不定期按GOMS更新）'!A:H,2,0)</f>
        <v>Floor One S3 Breeze</v>
      </c>
      <c r="G3441" s="28">
        <f>VLOOKUP(B3441,'大货清单（不定期按GOMS更新）'!A:I,9,FALSE)</f>
        <v>6974950100889</v>
      </c>
      <c r="H3441" s="27" t="str">
        <f>VLOOKUP(B3441,'大货清单（不定期按GOMS更新）'!A:H,7,0)</f>
        <v>Black</v>
      </c>
      <c r="I3441" s="27" t="str">
        <f>VLOOKUP(B3441,'大货清单（不定期按GOMS更新）'!A:F,6,FALSE)</f>
        <v>ACTIVE</v>
      </c>
      <c r="J3441" s="27" t="str">
        <f>VLOOKUP(B3441,'大货清单（不定期按GOMS更新）'!A:K,11,FALSE)</f>
        <v>8.4</v>
      </c>
      <c r="K3441" s="27" t="str">
        <f>VLOOKUP(B3441,'大货清单（不定期按GOMS更新）'!A:N,12,FALSE)</f>
        <v>846</v>
      </c>
      <c r="L3441" s="27" t="str">
        <f>VLOOKUP(B3441,'大货清单（不定期按GOMS更新）'!A:M,13,FALSE)</f>
        <v>230</v>
      </c>
      <c r="M3441" s="27" t="str">
        <f>VLOOKUP(B3441,'大货清单（不定期按GOMS更新）'!A:N,14,FALSE)</f>
        <v>331</v>
      </c>
      <c r="N3441" s="53" t="s">
        <v>1698</v>
      </c>
      <c r="O3441" s="27">
        <f>IFERROR(VLOOKUP(N3441,'散件迭代（不定期更新）'!C:J,8,FALSE),0)</f>
        <v>0</v>
      </c>
      <c r="P3441" s="27" t="str">
        <f>IFERROR(VLOOKUP(N3441,'散件（更新）'!B:H,3,FALSE),0)</f>
        <v>/</v>
      </c>
      <c r="Q3441" s="27" t="str">
        <f>VLOOKUP(N3441,'散件（更新）'!B:H,2,FALSE)</f>
        <v>114-18790033</v>
      </c>
      <c r="R3441" s="27" t="str">
        <f>VLOOKUP(N3441,'散件（更新）'!B:H,7,FALSE)</f>
        <v>Tineco Speaker</v>
      </c>
      <c r="S3441" s="27" t="str">
        <f>VLOOKUP(N3441,'散件（更新）'!B:E,4,FALSE)</f>
        <v>https://tineco-yxzt.oss-accelerate.aliyuncs.com/20231219/9FWTS050000_1702948035259.png</v>
      </c>
      <c r="T3441" s="27" t="s">
        <v>8759</v>
      </c>
      <c r="U3441" s="28" t="str">
        <f>VLOOKUP(N3441,'散件（更新）'!B:G,6,FALSE)</f>
        <v>扬声器密封组件</v>
      </c>
      <c r="V3441" s="28">
        <f>VLOOKUP(N3441,'散件（更新）'!B:I,8,FALSE)</f>
        <v>6974950101954</v>
      </c>
    </row>
    <row r="3442" spans="1:22">
      <c r="A3442" s="57">
        <v>46169</v>
      </c>
      <c r="B3442" s="53" t="s">
        <v>4199</v>
      </c>
      <c r="C3442" s="27" t="str">
        <f>VLOOKUP(B3442,'大货清单（不定期按GOMS更新）'!A:H,8,0)</f>
        <v>109-23470201</v>
      </c>
      <c r="D3442" s="27" t="str">
        <f>VLOOKUP(B3442,'大货清单（不定期按GOMS更新）'!A:C,3,0)</f>
        <v>CL2347B-01</v>
      </c>
      <c r="E3442" s="27" t="str">
        <f>VLOOKUP(B3442,'大货清单（不定期按GOMS更新）'!A:H,4,0)</f>
        <v>DE,FR,IT,ES,BE,NL,SE,PL,KR</v>
      </c>
      <c r="F3442" s="27" t="str">
        <f>VLOOKUP(B3442,'大货清单（不定期按GOMS更新）'!A:H,2,0)</f>
        <v>iFloor 5 Breeze Complete</v>
      </c>
      <c r="G3442" s="28">
        <f>VLOOKUP(B3442,'大货清单（不定期按GOMS更新）'!A:I,9,FALSE)</f>
        <v>6974950104986</v>
      </c>
      <c r="H3442" s="27" t="str">
        <f>VLOOKUP(B3442,'大货清单（不定期按GOMS更新）'!A:H,7,0)</f>
        <v>白+蓝</v>
      </c>
      <c r="I3442" s="27" t="str">
        <f>VLOOKUP(B3442,'大货清单（不定期按GOMS更新）'!A:F,6,FALSE)</f>
        <v>ACTIVE</v>
      </c>
      <c r="J3442" s="27" t="str">
        <f>VLOOKUP(B3442,'大货清单（不定期按GOMS更新）'!A:K,11,FALSE)</f>
        <v>9.2</v>
      </c>
      <c r="K3442" s="27" t="str">
        <f>VLOOKUP(B3442,'大货清单（不定期按GOMS更新）'!A:N,12,FALSE)</f>
        <v>674</v>
      </c>
      <c r="L3442" s="27" t="str">
        <f>VLOOKUP(B3442,'大货清单（不定期按GOMS更新）'!A:M,13,FALSE)</f>
        <v>332</v>
      </c>
      <c r="M3442" s="27" t="str">
        <f>VLOOKUP(B3442,'大货清单（不定期按GOMS更新）'!A:N,14,FALSE)</f>
        <v>306</v>
      </c>
      <c r="N3442" s="53" t="s">
        <v>4348</v>
      </c>
      <c r="O3442" s="27" t="str">
        <f>IFERROR(VLOOKUP(N3442,'散件迭代（不定期更新）'!C:J,8,FALSE),0)</f>
        <v>A61</v>
      </c>
      <c r="P3442" s="27" t="str">
        <f>IFERROR(VLOOKUP(N3442,'散件（更新）'!B:H,3,FALSE),0)</f>
        <v>/</v>
      </c>
      <c r="Q3442" s="27" t="str">
        <f>VLOOKUP(N3442,'散件（更新）'!B:H,2,FALSE)</f>
        <v>114-23470100</v>
      </c>
      <c r="R3442" s="27" t="str">
        <f>VLOOKUP(N3442,'散件（更新）'!B:H,7,FALSE)</f>
        <v>Brush Roller Cover</v>
      </c>
      <c r="S3442" s="27">
        <f>VLOOKUP(N3442,'散件（更新）'!B:E,4,FALSE)</f>
        <v>0</v>
      </c>
      <c r="T3442" s="27" t="s">
        <v>8759</v>
      </c>
      <c r="U3442" s="28" t="str">
        <f>VLOOKUP(N3442,'散件（更新）'!B:G,6,FALSE)</f>
        <v>滚刷盖组件蓝色</v>
      </c>
      <c r="V3442" s="28" t="str">
        <f>VLOOKUP(N3442,'散件（更新）'!B:I,8,FALSE)</f>
        <v>6974950106294</v>
      </c>
    </row>
    <row r="3443" spans="1:22">
      <c r="A3443" s="57">
        <v>46169</v>
      </c>
      <c r="B3443" s="53" t="s">
        <v>4199</v>
      </c>
      <c r="C3443" s="27" t="str">
        <f>VLOOKUP(B3443,'大货清单（不定期按GOMS更新）'!A:H,8,0)</f>
        <v>109-23470201</v>
      </c>
      <c r="D3443" s="27" t="str">
        <f>VLOOKUP(B3443,'大货清单（不定期按GOMS更新）'!A:C,3,0)</f>
        <v>CL2347B-01</v>
      </c>
      <c r="E3443" s="27" t="str">
        <f>VLOOKUP(B3443,'大货清单（不定期按GOMS更新）'!A:H,4,0)</f>
        <v>DE,FR,IT,ES,BE,NL,SE,PL,KR</v>
      </c>
      <c r="F3443" s="27" t="str">
        <f>VLOOKUP(B3443,'大货清单（不定期按GOMS更新）'!A:H,2,0)</f>
        <v>iFloor 5 Breeze Complete</v>
      </c>
      <c r="G3443" s="28">
        <f>VLOOKUP(B3443,'大货清单（不定期按GOMS更新）'!A:I,9,FALSE)</f>
        <v>6974950104986</v>
      </c>
      <c r="H3443" s="27" t="str">
        <f>VLOOKUP(B3443,'大货清单（不定期按GOMS更新）'!A:H,7,0)</f>
        <v>白+蓝</v>
      </c>
      <c r="I3443" s="27" t="str">
        <f>VLOOKUP(B3443,'大货清单（不定期按GOMS更新）'!A:F,6,FALSE)</f>
        <v>ACTIVE</v>
      </c>
      <c r="J3443" s="27" t="str">
        <f>VLOOKUP(B3443,'大货清单（不定期按GOMS更新）'!A:K,11,FALSE)</f>
        <v>9.2</v>
      </c>
      <c r="K3443" s="27" t="str">
        <f>VLOOKUP(B3443,'大货清单（不定期按GOMS更新）'!A:N,12,FALSE)</f>
        <v>674</v>
      </c>
      <c r="L3443" s="27" t="str">
        <f>VLOOKUP(B3443,'大货清单（不定期按GOMS更新）'!A:M,13,FALSE)</f>
        <v>332</v>
      </c>
      <c r="M3443" s="27" t="str">
        <f>VLOOKUP(B3443,'大货清单（不定期按GOMS更新）'!A:N,14,FALSE)</f>
        <v>306</v>
      </c>
      <c r="N3443" s="53" t="s">
        <v>1096</v>
      </c>
      <c r="O3443" s="27" t="str">
        <f>IFERROR(VLOOKUP(N3443,'散件迭代（不定期更新）'!C:J,8,FALSE),0)</f>
        <v>A40</v>
      </c>
      <c r="P3443" s="27" t="str">
        <f>IFERROR(VLOOKUP(N3443,'散件（更新）'!B:H,3,FALSE),0)</f>
        <v>206-2019-0124</v>
      </c>
      <c r="Q3443" s="27" t="str">
        <f>VLOOKUP(N3443,'散件（更新）'!B:H,2,FALSE)</f>
        <v>114-20190124</v>
      </c>
      <c r="R3443" s="27" t="str">
        <f>VLOOKUP(N3443,'散件（更新）'!B:H,7,FALSE)</f>
        <v>Brush Roller</v>
      </c>
      <c r="S3443" s="27" t="str">
        <f>VLOOKUP(N3443,'散件（更新）'!B:E,4,FALSE)</f>
        <v>https://tineco-yxzt.oss-accelerate.aliyuncs.com/20231219/9FWBR100100_1702948010753.png</v>
      </c>
      <c r="T3443" s="27" t="s">
        <v>8759</v>
      </c>
      <c r="U3443" s="28" t="str">
        <f>VLOOKUP(N3443,'散件（更新）'!B:G,6,FALSE)</f>
        <v>滚刷组件卡扣式</v>
      </c>
      <c r="V3443" s="28">
        <f>VLOOKUP(N3443,'散件（更新）'!B:I,8,FALSE)</f>
        <v>6974950100193</v>
      </c>
    </row>
    <row r="3444" spans="1:22">
      <c r="A3444" s="57">
        <v>46169</v>
      </c>
      <c r="B3444" s="53" t="s">
        <v>4199</v>
      </c>
      <c r="C3444" s="27" t="str">
        <f>VLOOKUP(B3444,'大货清单（不定期按GOMS更新）'!A:H,8,0)</f>
        <v>109-23470201</v>
      </c>
      <c r="D3444" s="27" t="str">
        <f>VLOOKUP(B3444,'大货清单（不定期按GOMS更新）'!A:C,3,0)</f>
        <v>CL2347B-01</v>
      </c>
      <c r="E3444" s="27" t="str">
        <f>VLOOKUP(B3444,'大货清单（不定期按GOMS更新）'!A:H,4,0)</f>
        <v>DE,FR,IT,ES,BE,NL,SE,PL,KR</v>
      </c>
      <c r="F3444" s="27" t="str">
        <f>VLOOKUP(B3444,'大货清单（不定期按GOMS更新）'!A:H,2,0)</f>
        <v>iFloor 5 Breeze Complete</v>
      </c>
      <c r="G3444" s="28">
        <f>VLOOKUP(B3444,'大货清单（不定期按GOMS更新）'!A:I,9,FALSE)</f>
        <v>6974950104986</v>
      </c>
      <c r="H3444" s="27" t="str">
        <f>VLOOKUP(B3444,'大货清单（不定期按GOMS更新）'!A:H,7,0)</f>
        <v>白+蓝</v>
      </c>
      <c r="I3444" s="27" t="str">
        <f>VLOOKUP(B3444,'大货清单（不定期按GOMS更新）'!A:F,6,FALSE)</f>
        <v>ACTIVE</v>
      </c>
      <c r="J3444" s="27" t="str">
        <f>VLOOKUP(B3444,'大货清单（不定期按GOMS更新）'!A:K,11,FALSE)</f>
        <v>9.2</v>
      </c>
      <c r="K3444" s="27" t="str">
        <f>VLOOKUP(B3444,'大货清单（不定期按GOMS更新）'!A:N,12,FALSE)</f>
        <v>674</v>
      </c>
      <c r="L3444" s="27" t="str">
        <f>VLOOKUP(B3444,'大货清单（不定期按GOMS更新）'!A:M,13,FALSE)</f>
        <v>332</v>
      </c>
      <c r="M3444" s="27" t="str">
        <f>VLOOKUP(B3444,'大货清单（不定期按GOMS更新）'!A:N,14,FALSE)</f>
        <v>306</v>
      </c>
      <c r="N3444" s="53" t="s">
        <v>2427</v>
      </c>
      <c r="O3444" s="27" t="str">
        <f>IFERROR(VLOOKUP(N3444,'散件迭代（不定期更新）'!C:J,8,FALSE),0)</f>
        <v>A43</v>
      </c>
      <c r="P3444" s="27" t="str">
        <f>IFERROR(VLOOKUP(N3444,'散件（更新）'!B:H,3,FALSE),0)</f>
        <v>/</v>
      </c>
      <c r="Q3444" s="27" t="str">
        <f>VLOOKUP(N3444,'散件（更新）'!B:H,2,FALSE)</f>
        <v>114-22230309</v>
      </c>
      <c r="R3444" s="27" t="str">
        <f>VLOOKUP(N3444,'散件（更新）'!B:H,7,FALSE)</f>
        <v>HEPA Assy</v>
      </c>
      <c r="S3444" s="27" t="str">
        <f>VLOOKUP(N3444,'散件（更新）'!B:E,4,FALSE)</f>
        <v>https://tineco-yxzt.oss-accelerate.aliyuncs.com/20231219/9FWFA110000_1702948014903.png</v>
      </c>
      <c r="T3444" s="27" t="s">
        <v>8759</v>
      </c>
      <c r="U3444" s="28" t="str">
        <f>VLOOKUP(N3444,'散件（更新）'!B:G,6,FALSE)</f>
        <v>前置方形过滤器滤网组件</v>
      </c>
      <c r="V3444" s="28">
        <f>VLOOKUP(N3444,'散件（更新）'!B:I,8,FALSE)</f>
        <v>6974950103217</v>
      </c>
    </row>
    <row r="3445" spans="1:22">
      <c r="A3445" s="57">
        <v>46169</v>
      </c>
      <c r="B3445" s="53" t="s">
        <v>4199</v>
      </c>
      <c r="C3445" s="27" t="str">
        <f>VLOOKUP(B3445,'大货清单（不定期按GOMS更新）'!A:H,8,0)</f>
        <v>109-23470201</v>
      </c>
      <c r="D3445" s="27" t="str">
        <f>VLOOKUP(B3445,'大货清单（不定期按GOMS更新）'!A:C,3,0)</f>
        <v>CL2347B-01</v>
      </c>
      <c r="E3445" s="27" t="str">
        <f>VLOOKUP(B3445,'大货清单（不定期按GOMS更新）'!A:H,4,0)</f>
        <v>DE,FR,IT,ES,BE,NL,SE,PL,KR</v>
      </c>
      <c r="F3445" s="27" t="str">
        <f>VLOOKUP(B3445,'大货清单（不定期按GOMS更新）'!A:H,2,0)</f>
        <v>iFloor 5 Breeze Complete</v>
      </c>
      <c r="G3445" s="28">
        <f>VLOOKUP(B3445,'大货清单（不定期按GOMS更新）'!A:I,9,FALSE)</f>
        <v>6974950104986</v>
      </c>
      <c r="H3445" s="27" t="str">
        <f>VLOOKUP(B3445,'大货清单（不定期按GOMS更新）'!A:H,7,0)</f>
        <v>白+蓝</v>
      </c>
      <c r="I3445" s="27" t="str">
        <f>VLOOKUP(B3445,'大货清单（不定期按GOMS更新）'!A:F,6,FALSE)</f>
        <v>ACTIVE</v>
      </c>
      <c r="J3445" s="27" t="str">
        <f>VLOOKUP(B3445,'大货清单（不定期按GOMS更新）'!A:K,11,FALSE)</f>
        <v>9.2</v>
      </c>
      <c r="K3445" s="27" t="str">
        <f>VLOOKUP(B3445,'大货清单（不定期按GOMS更新）'!A:N,12,FALSE)</f>
        <v>674</v>
      </c>
      <c r="L3445" s="27" t="str">
        <f>VLOOKUP(B3445,'大货清单（不定期按GOMS更新）'!A:M,13,FALSE)</f>
        <v>332</v>
      </c>
      <c r="M3445" s="27" t="str">
        <f>VLOOKUP(B3445,'大货清单（不定期按GOMS更新）'!A:N,14,FALSE)</f>
        <v>306</v>
      </c>
      <c r="N3445" s="53" t="s">
        <v>1116</v>
      </c>
      <c r="O3445" s="27">
        <f>IFERROR(VLOOKUP(N3445,'散件迭代（不定期更新）'!C:J,8,FALSE),0)</f>
        <v>0</v>
      </c>
      <c r="P3445" s="27" t="str">
        <f>IFERROR(VLOOKUP(N3445,'散件（更新）'!B:H,3,FALSE),0)</f>
        <v>206-2019-0108</v>
      </c>
      <c r="Q3445" s="27" t="str">
        <f>VLOOKUP(N3445,'散件（更新）'!B:H,2,FALSE)</f>
        <v>114-20190108</v>
      </c>
      <c r="R3445" s="27" t="str">
        <f>VLOOKUP(N3445,'散件（更新）'!B:H,7,FALSE)</f>
        <v>Accessory Holder</v>
      </c>
      <c r="S3445" s="27" t="str">
        <f>VLOOKUP(N3445,'散件（更新）'!B:E,4,FALSE)</f>
        <v>https://tineco-yxzt.oss-accelerate.aliyuncs.com/20231219/9FWHA100000_1702948015874.png</v>
      </c>
      <c r="T3445" s="27" t="s">
        <v>8759</v>
      </c>
      <c r="U3445" s="28" t="str">
        <f>VLOOKUP(N3445,'散件（更新）'!B:G,6,FALSE)</f>
        <v>附件支架组合</v>
      </c>
      <c r="V3445" s="28" t="str">
        <f>VLOOKUP(N3445,'散件（更新）'!B:I,8,FALSE)</f>
        <v>6972200196507</v>
      </c>
    </row>
    <row r="3446" spans="1:22">
      <c r="A3446" s="57">
        <v>46169</v>
      </c>
      <c r="B3446" s="53" t="s">
        <v>4199</v>
      </c>
      <c r="C3446" s="27" t="str">
        <f>VLOOKUP(B3446,'大货清单（不定期按GOMS更新）'!A:H,8,0)</f>
        <v>109-23470201</v>
      </c>
      <c r="D3446" s="27" t="str">
        <f>VLOOKUP(B3446,'大货清单（不定期按GOMS更新）'!A:C,3,0)</f>
        <v>CL2347B-01</v>
      </c>
      <c r="E3446" s="27" t="str">
        <f>VLOOKUP(B3446,'大货清单（不定期按GOMS更新）'!A:H,4,0)</f>
        <v>DE,FR,IT,ES,BE,NL,SE,PL,KR</v>
      </c>
      <c r="F3446" s="27" t="str">
        <f>VLOOKUP(B3446,'大货清单（不定期按GOMS更新）'!A:H,2,0)</f>
        <v>iFloor 5 Breeze Complete</v>
      </c>
      <c r="G3446" s="28">
        <f>VLOOKUP(B3446,'大货清单（不定期按GOMS更新）'!A:I,9,FALSE)</f>
        <v>6974950104986</v>
      </c>
      <c r="H3446" s="27" t="str">
        <f>VLOOKUP(B3446,'大货清单（不定期按GOMS更新）'!A:H,7,0)</f>
        <v>白+蓝</v>
      </c>
      <c r="I3446" s="27" t="str">
        <f>VLOOKUP(B3446,'大货清单（不定期按GOMS更新）'!A:F,6,FALSE)</f>
        <v>ACTIVE</v>
      </c>
      <c r="J3446" s="27" t="str">
        <f>VLOOKUP(B3446,'大货清单（不定期按GOMS更新）'!A:K,11,FALSE)</f>
        <v>9.2</v>
      </c>
      <c r="K3446" s="27" t="str">
        <f>VLOOKUP(B3446,'大货清单（不定期按GOMS更新）'!A:N,12,FALSE)</f>
        <v>674</v>
      </c>
      <c r="L3446" s="27" t="str">
        <f>VLOOKUP(B3446,'大货清单（不定期按GOMS更新）'!A:M,13,FALSE)</f>
        <v>332</v>
      </c>
      <c r="M3446" s="27" t="str">
        <f>VLOOKUP(B3446,'大货清单（不定期按GOMS更新）'!A:N,14,FALSE)</f>
        <v>306</v>
      </c>
      <c r="N3446" s="53" t="s">
        <v>4292</v>
      </c>
      <c r="O3446" s="27">
        <f>IFERROR(VLOOKUP(N3446,'散件迭代（不定期更新）'!C:J,8,FALSE),0)</f>
        <v>0</v>
      </c>
      <c r="P3446" s="27" t="str">
        <f>IFERROR(VLOOKUP(N3446,'散件（更新）'!B:H,3,FALSE),0)</f>
        <v>/</v>
      </c>
      <c r="Q3446" s="27" t="str">
        <f>VLOOKUP(N3446,'散件（更新）'!B:H,2,FALSE)</f>
        <v>114-23710103</v>
      </c>
      <c r="R3446" s="27" t="str">
        <f>VLOOKUP(N3446,'散件（更新）'!B:H,7,FALSE)</f>
        <v>Adapter</v>
      </c>
      <c r="S3446" s="27" t="str">
        <f>VLOOKUP(N3446,'散件（更新）'!B:E,4,FALSE)</f>
        <v>https://tineco-yxzt.oss-accelerate.aliyuncs.com/20240701/2371shipeiqi_1719817085470.png</v>
      </c>
      <c r="T3446" s="27" t="s">
        <v>8759</v>
      </c>
      <c r="U3446" s="28" t="str">
        <f>VLOOKUP(N3446,'散件（更新）'!B:G,6,FALSE)</f>
        <v>适配器（欧版）</v>
      </c>
      <c r="V3446" s="28">
        <f>VLOOKUP(N3446,'散件（更新）'!B:I,8,FALSE)</f>
        <v>6974950105907</v>
      </c>
    </row>
    <row r="3447" spans="1:22">
      <c r="A3447" s="57">
        <v>46169</v>
      </c>
      <c r="B3447" s="53" t="s">
        <v>4199</v>
      </c>
      <c r="C3447" s="27" t="str">
        <f>VLOOKUP(B3447,'大货清单（不定期按GOMS更新）'!A:H,8,0)</f>
        <v>109-23470201</v>
      </c>
      <c r="D3447" s="27" t="str">
        <f>VLOOKUP(B3447,'大货清单（不定期按GOMS更新）'!A:C,3,0)</f>
        <v>CL2347B-01</v>
      </c>
      <c r="E3447" s="27" t="str">
        <f>VLOOKUP(B3447,'大货清单（不定期按GOMS更新）'!A:H,4,0)</f>
        <v>DE,FR,IT,ES,BE,NL,SE,PL,KR</v>
      </c>
      <c r="F3447" s="27" t="str">
        <f>VLOOKUP(B3447,'大货清单（不定期按GOMS更新）'!A:H,2,0)</f>
        <v>iFloor 5 Breeze Complete</v>
      </c>
      <c r="G3447" s="28">
        <f>VLOOKUP(B3447,'大货清单（不定期按GOMS更新）'!A:I,9,FALSE)</f>
        <v>6974950104986</v>
      </c>
      <c r="H3447" s="27" t="str">
        <f>VLOOKUP(B3447,'大货清单（不定期按GOMS更新）'!A:H,7,0)</f>
        <v>白+蓝</v>
      </c>
      <c r="I3447" s="27" t="str">
        <f>VLOOKUP(B3447,'大货清单（不定期按GOMS更新）'!A:F,6,FALSE)</f>
        <v>ACTIVE</v>
      </c>
      <c r="J3447" s="27" t="str">
        <f>VLOOKUP(B3447,'大货清单（不定期按GOMS更新）'!A:K,11,FALSE)</f>
        <v>9.2</v>
      </c>
      <c r="K3447" s="27" t="str">
        <f>VLOOKUP(B3447,'大货清单（不定期按GOMS更新）'!A:N,12,FALSE)</f>
        <v>674</v>
      </c>
      <c r="L3447" s="27" t="str">
        <f>VLOOKUP(B3447,'大货清单（不定期按GOMS更新）'!A:M,13,FALSE)</f>
        <v>332</v>
      </c>
      <c r="M3447" s="27" t="str">
        <f>VLOOKUP(B3447,'大货清单（不定期按GOMS更新）'!A:N,14,FALSE)</f>
        <v>306</v>
      </c>
      <c r="N3447" s="53" t="s">
        <v>4299</v>
      </c>
      <c r="O3447" s="27">
        <f>IFERROR(VLOOKUP(N3447,'散件迭代（不定期更新）'!C:J,8,FALSE),0)</f>
        <v>0</v>
      </c>
      <c r="P3447" s="27" t="str">
        <f>IFERROR(VLOOKUP(N3447,'散件（更新）'!B:H,3,FALSE),0)</f>
        <v>/</v>
      </c>
      <c r="Q3447" s="27" t="str">
        <f>VLOOKUP(N3447,'散件（更新）'!B:H,2,FALSE)</f>
        <v>114-23470001</v>
      </c>
      <c r="R3447" s="27" t="str">
        <f>VLOOKUP(N3447,'散件（更新）'!B:H,7,FALSE)</f>
        <v>Charging Base</v>
      </c>
      <c r="S3447" s="27" t="str">
        <f>VLOOKUP(N3447,'散件（更新）'!B:E,4,FALSE)</f>
        <v>https://tineco-yxzt.oss-accelerate.aliyuncs.com/20240701/tuopan_1719817227189.jpeg</v>
      </c>
      <c r="T3447" s="27" t="s">
        <v>8759</v>
      </c>
      <c r="U3447" s="28" t="str">
        <f>VLOOKUP(N3447,'散件（更新）'!B:G,6,FALSE)</f>
        <v>托盘组件</v>
      </c>
      <c r="V3447" s="28" t="str">
        <f>VLOOKUP(N3447,'散件（更新）'!B:I,8,FALSE)</f>
        <v>6974950106263</v>
      </c>
    </row>
    <row r="3448" spans="1:22">
      <c r="A3448" s="57">
        <v>46169</v>
      </c>
      <c r="B3448" s="53" t="s">
        <v>4199</v>
      </c>
      <c r="C3448" s="27" t="str">
        <f>VLOOKUP(B3448,'大货清单（不定期按GOMS更新）'!A:H,8,0)</f>
        <v>109-23470201</v>
      </c>
      <c r="D3448" s="27" t="str">
        <f>VLOOKUP(B3448,'大货清单（不定期按GOMS更新）'!A:C,3,0)</f>
        <v>CL2347B-01</v>
      </c>
      <c r="E3448" s="27" t="str">
        <f>VLOOKUP(B3448,'大货清单（不定期按GOMS更新）'!A:H,4,0)</f>
        <v>DE,FR,IT,ES,BE,NL,SE,PL,KR</v>
      </c>
      <c r="F3448" s="27" t="str">
        <f>VLOOKUP(B3448,'大货清单（不定期按GOMS更新）'!A:H,2,0)</f>
        <v>iFloor 5 Breeze Complete</v>
      </c>
      <c r="G3448" s="28">
        <f>VLOOKUP(B3448,'大货清单（不定期按GOMS更新）'!A:I,9,FALSE)</f>
        <v>6974950104986</v>
      </c>
      <c r="H3448" s="27" t="str">
        <f>VLOOKUP(B3448,'大货清单（不定期按GOMS更新）'!A:H,7,0)</f>
        <v>白+蓝</v>
      </c>
      <c r="I3448" s="27" t="str">
        <f>VLOOKUP(B3448,'大货清单（不定期按GOMS更新）'!A:F,6,FALSE)</f>
        <v>ACTIVE</v>
      </c>
      <c r="J3448" s="27" t="str">
        <f>VLOOKUP(B3448,'大货清单（不定期按GOMS更新）'!A:K,11,FALSE)</f>
        <v>9.2</v>
      </c>
      <c r="K3448" s="27" t="str">
        <f>VLOOKUP(B3448,'大货清单（不定期按GOMS更新）'!A:N,12,FALSE)</f>
        <v>674</v>
      </c>
      <c r="L3448" s="27" t="str">
        <f>VLOOKUP(B3448,'大货清单（不定期按GOMS更新）'!A:M,13,FALSE)</f>
        <v>332</v>
      </c>
      <c r="M3448" s="27" t="str">
        <f>VLOOKUP(B3448,'大货清单（不定期按GOMS更新）'!A:N,14,FALSE)</f>
        <v>306</v>
      </c>
      <c r="N3448" s="53" t="s">
        <v>4114</v>
      </c>
      <c r="O3448" s="27">
        <f>IFERROR(VLOOKUP(N3448,'散件迭代（不定期更新）'!C:J,8,FALSE),0)</f>
        <v>0</v>
      </c>
      <c r="P3448" s="27" t="str">
        <f>IFERROR(VLOOKUP(N3448,'散件（更新）'!B:H,3,FALSE),0)</f>
        <v>/</v>
      </c>
      <c r="Q3448" s="27" t="str">
        <f>VLOOKUP(N3448,'散件（更新）'!B:H,2,FALSE)</f>
        <v>114-23710007</v>
      </c>
      <c r="R3448" s="27" t="str">
        <f>VLOOKUP(N3448,'散件（更新）'!B:H,7,FALSE)</f>
        <v>Battery</v>
      </c>
      <c r="S3448" s="27" t="str">
        <f>VLOOKUP(N3448,'散件（更新）'!B:E,4,FALSE)</f>
        <v>https://tineco-yxzt.oss-accelerate.aliyuncs.com/20240701/2371dianchi_1719817320245.png</v>
      </c>
      <c r="T3448" s="27" t="s">
        <v>8759</v>
      </c>
      <c r="U3448" s="28" t="str">
        <f>VLOOKUP(N3448,'散件（更新）'!B:G,6,FALSE)</f>
        <v>电池包组件</v>
      </c>
      <c r="V3448" s="28">
        <f>VLOOKUP(N3448,'散件（更新）'!B:I,8,FALSE)</f>
        <v>6974950106010</v>
      </c>
    </row>
    <row r="3449" spans="1:22">
      <c r="A3449" s="57">
        <v>46169</v>
      </c>
      <c r="B3449" s="53" t="s">
        <v>4199</v>
      </c>
      <c r="C3449" s="27" t="str">
        <f>VLOOKUP(B3449,'大货清单（不定期按GOMS更新）'!A:H,8,0)</f>
        <v>109-23470201</v>
      </c>
      <c r="D3449" s="27" t="str">
        <f>VLOOKUP(B3449,'大货清单（不定期按GOMS更新）'!A:C,3,0)</f>
        <v>CL2347B-01</v>
      </c>
      <c r="E3449" s="27" t="str">
        <f>VLOOKUP(B3449,'大货清单（不定期按GOMS更新）'!A:H,4,0)</f>
        <v>DE,FR,IT,ES,BE,NL,SE,PL,KR</v>
      </c>
      <c r="F3449" s="27" t="str">
        <f>VLOOKUP(B3449,'大货清单（不定期按GOMS更新）'!A:H,2,0)</f>
        <v>iFloor 5 Breeze Complete</v>
      </c>
      <c r="G3449" s="28">
        <f>VLOOKUP(B3449,'大货清单（不定期按GOMS更新）'!A:I,9,FALSE)</f>
        <v>6974950104986</v>
      </c>
      <c r="H3449" s="27" t="str">
        <f>VLOOKUP(B3449,'大货清单（不定期按GOMS更新）'!A:H,7,0)</f>
        <v>白+蓝</v>
      </c>
      <c r="I3449" s="27" t="str">
        <f>VLOOKUP(B3449,'大货清单（不定期按GOMS更新）'!A:F,6,FALSE)</f>
        <v>ACTIVE</v>
      </c>
      <c r="J3449" s="27" t="str">
        <f>VLOOKUP(B3449,'大货清单（不定期按GOMS更新）'!A:K,11,FALSE)</f>
        <v>9.2</v>
      </c>
      <c r="K3449" s="27" t="str">
        <f>VLOOKUP(B3449,'大货清单（不定期按GOMS更新）'!A:N,12,FALSE)</f>
        <v>674</v>
      </c>
      <c r="L3449" s="27" t="str">
        <f>VLOOKUP(B3449,'大货清单（不定期按GOMS更新）'!A:M,13,FALSE)</f>
        <v>332</v>
      </c>
      <c r="M3449" s="27" t="str">
        <f>VLOOKUP(B3449,'大货清单（不定期按GOMS更新）'!A:N,14,FALSE)</f>
        <v>306</v>
      </c>
      <c r="N3449" s="53" t="s">
        <v>4352</v>
      </c>
      <c r="O3449" s="27">
        <f>IFERROR(VLOOKUP(N3449,'散件迭代（不定期更新）'!C:J,8,FALSE),0)</f>
        <v>0</v>
      </c>
      <c r="P3449" s="27" t="str">
        <f>IFERROR(VLOOKUP(N3449,'散件（更新）'!B:H,3,FALSE),0)</f>
        <v>/</v>
      </c>
      <c r="Q3449" s="27" t="str">
        <f>VLOOKUP(N3449,'散件（更新）'!B:H,2,FALSE)</f>
        <v>114-23470003</v>
      </c>
      <c r="R3449" s="27" t="str">
        <f>VLOOKUP(N3449,'散件（更新）'!B:H,7,FALSE)</f>
        <v>plastic part</v>
      </c>
      <c r="S3449" s="27" t="str">
        <f>VLOOKUP(N3449,'散件（更新）'!B:E,4,FALSE)</f>
        <v>https://tineco-yxzt.oss-accelerate.aliyuncs.com/20240701/zhuanjietouhejitidigaizujiantongCL2019gaiweibaise_1719817503453.jpg</v>
      </c>
      <c r="T3449" s="27" t="s">
        <v>8759</v>
      </c>
      <c r="U3449" s="28" t="str">
        <f>VLOOKUP(N3449,'散件（更新）'!B:G,6,FALSE)</f>
        <v>转接头和机体底盖组件</v>
      </c>
      <c r="V3449" s="28" t="str">
        <f>VLOOKUP(N3449,'散件（更新）'!B:I,8,FALSE)</f>
        <v>6974950106287</v>
      </c>
    </row>
    <row r="3450" spans="1:22">
      <c r="A3450" s="57">
        <v>46169</v>
      </c>
      <c r="B3450" s="53" t="s">
        <v>4199</v>
      </c>
      <c r="C3450" s="27" t="str">
        <f>VLOOKUP(B3450,'大货清单（不定期按GOMS更新）'!A:H,8,0)</f>
        <v>109-23470201</v>
      </c>
      <c r="D3450" s="27" t="str">
        <f>VLOOKUP(B3450,'大货清单（不定期按GOMS更新）'!A:C,3,0)</f>
        <v>CL2347B-01</v>
      </c>
      <c r="E3450" s="27" t="str">
        <f>VLOOKUP(B3450,'大货清单（不定期按GOMS更新）'!A:H,4,0)</f>
        <v>DE,FR,IT,ES,BE,NL,SE,PL,KR</v>
      </c>
      <c r="F3450" s="27" t="str">
        <f>VLOOKUP(B3450,'大货清单（不定期按GOMS更新）'!A:H,2,0)</f>
        <v>iFloor 5 Breeze Complete</v>
      </c>
      <c r="G3450" s="28">
        <f>VLOOKUP(B3450,'大货清单（不定期按GOMS更新）'!A:I,9,FALSE)</f>
        <v>6974950104986</v>
      </c>
      <c r="H3450" s="27" t="str">
        <f>VLOOKUP(B3450,'大货清单（不定期按GOMS更新）'!A:H,7,0)</f>
        <v>白+蓝</v>
      </c>
      <c r="I3450" s="27" t="str">
        <f>VLOOKUP(B3450,'大货清单（不定期按GOMS更新）'!A:F,6,FALSE)</f>
        <v>ACTIVE</v>
      </c>
      <c r="J3450" s="27" t="str">
        <f>VLOOKUP(B3450,'大货清单（不定期按GOMS更新）'!A:K,11,FALSE)</f>
        <v>9.2</v>
      </c>
      <c r="K3450" s="27" t="str">
        <f>VLOOKUP(B3450,'大货清单（不定期按GOMS更新）'!A:N,12,FALSE)</f>
        <v>674</v>
      </c>
      <c r="L3450" s="27" t="str">
        <f>VLOOKUP(B3450,'大货清单（不定期按GOMS更新）'!A:M,13,FALSE)</f>
        <v>332</v>
      </c>
      <c r="M3450" s="27" t="str">
        <f>VLOOKUP(B3450,'大货清单（不定期按GOMS更新）'!A:N,14,FALSE)</f>
        <v>306</v>
      </c>
      <c r="N3450" s="53" t="s">
        <v>1098</v>
      </c>
      <c r="O3450" s="27">
        <f>IFERROR(VLOOKUP(N3450,'散件迭代（不定期更新）'!C:J,8,FALSE),0)</f>
        <v>0</v>
      </c>
      <c r="P3450" s="27" t="str">
        <f>IFERROR(VLOOKUP(N3450,'散件（更新）'!B:H,3,FALSE),0)</f>
        <v>206-2019-0066</v>
      </c>
      <c r="Q3450" s="27" t="str">
        <f>VLOOKUP(N3450,'散件（更新）'!B:H,2,FALSE)</f>
        <v>114-20190066</v>
      </c>
      <c r="R3450" s="27" t="str">
        <f>VLOOKUP(N3450,'散件（更新）'!B:H,7,FALSE)</f>
        <v>Swich</v>
      </c>
      <c r="S3450" s="27" t="str">
        <f>VLOOKUP(N3450,'散件（更新）'!B:E,4,FALSE)</f>
        <v>https://tineco-yxzt.oss-accelerate.aliyuncs.com/20231219/9FWRK110000_1702948027739.png</v>
      </c>
      <c r="T3450" s="27" t="s">
        <v>8759</v>
      </c>
      <c r="U3450" s="28" t="str">
        <f>VLOOKUP(N3450,'散件（更新）'!B:G,6,FALSE)</f>
        <v>微动开关</v>
      </c>
      <c r="V3450" s="28" t="str">
        <f>VLOOKUP(N3450,'散件（更新）'!B:I,8,FALSE)</f>
        <v>6972200197474</v>
      </c>
    </row>
    <row r="3451" spans="1:22">
      <c r="A3451" s="57">
        <v>46169</v>
      </c>
      <c r="B3451" s="53" t="s">
        <v>4199</v>
      </c>
      <c r="C3451" s="27" t="str">
        <f>VLOOKUP(B3451,'大货清单（不定期按GOMS更新）'!A:H,8,0)</f>
        <v>109-23470201</v>
      </c>
      <c r="D3451" s="27" t="str">
        <f>VLOOKUP(B3451,'大货清单（不定期按GOMS更新）'!A:C,3,0)</f>
        <v>CL2347B-01</v>
      </c>
      <c r="E3451" s="27" t="str">
        <f>VLOOKUP(B3451,'大货清单（不定期按GOMS更新）'!A:H,4,0)</f>
        <v>DE,FR,IT,ES,BE,NL,SE,PL,KR</v>
      </c>
      <c r="F3451" s="27" t="str">
        <f>VLOOKUP(B3451,'大货清单（不定期按GOMS更新）'!A:H,2,0)</f>
        <v>iFloor 5 Breeze Complete</v>
      </c>
      <c r="G3451" s="28">
        <f>VLOOKUP(B3451,'大货清单（不定期按GOMS更新）'!A:I,9,FALSE)</f>
        <v>6974950104986</v>
      </c>
      <c r="H3451" s="27" t="str">
        <f>VLOOKUP(B3451,'大货清单（不定期按GOMS更新）'!A:H,7,0)</f>
        <v>白+蓝</v>
      </c>
      <c r="I3451" s="27" t="str">
        <f>VLOOKUP(B3451,'大货清单（不定期按GOMS更新）'!A:F,6,FALSE)</f>
        <v>ACTIVE</v>
      </c>
      <c r="J3451" s="27" t="str">
        <f>VLOOKUP(B3451,'大货清单（不定期按GOMS更新）'!A:K,11,FALSE)</f>
        <v>9.2</v>
      </c>
      <c r="K3451" s="27" t="str">
        <f>VLOOKUP(B3451,'大货清单（不定期按GOMS更新）'!A:N,12,FALSE)</f>
        <v>674</v>
      </c>
      <c r="L3451" s="27" t="str">
        <f>VLOOKUP(B3451,'大货清单（不定期按GOMS更新）'!A:M,13,FALSE)</f>
        <v>332</v>
      </c>
      <c r="M3451" s="27" t="str">
        <f>VLOOKUP(B3451,'大货清单（不定期按GOMS更新）'!A:N,14,FALSE)</f>
        <v>306</v>
      </c>
      <c r="N3451" s="53" t="s">
        <v>2321</v>
      </c>
      <c r="O3451" s="27">
        <f>IFERROR(VLOOKUP(N3451,'散件迭代（不定期更新）'!C:J,8,FALSE),0)</f>
        <v>0</v>
      </c>
      <c r="P3451" s="27" t="str">
        <f>IFERROR(VLOOKUP(N3451,'散件（更新）'!B:H,3,FALSE),0)</f>
        <v>/</v>
      </c>
      <c r="Q3451" s="27" t="str">
        <f>VLOOKUP(N3451,'散件（更新）'!B:H,2,FALSE)</f>
        <v>114-20191701</v>
      </c>
      <c r="R3451" s="27" t="str">
        <f>VLOOKUP(N3451,'散件（更新）'!B:H,7,FALSE)</f>
        <v>Motor</v>
      </c>
      <c r="S3451" s="27" t="str">
        <f>VLOOKUP(N3451,'散件（更新）'!B:E,4,FALSE)</f>
        <v>https://tineco-yxzt.oss-accelerate.aliyuncs.com/20231219/9FWRM100400_1702948028299.png</v>
      </c>
      <c r="T3451" s="27" t="s">
        <v>8759</v>
      </c>
      <c r="U3451" s="28" t="str">
        <f>VLOOKUP(N3451,'散件（更新）'!B:G,6,FALSE)</f>
        <v>地刷电机齿轮箱组件(降本)</v>
      </c>
      <c r="V3451" s="28">
        <f>VLOOKUP(N3451,'散件（更新）'!B:I,8,FALSE)</f>
        <v>6974950101855</v>
      </c>
    </row>
    <row r="3452" spans="1:22">
      <c r="A3452" s="57">
        <v>46169</v>
      </c>
      <c r="B3452" s="53" t="s">
        <v>4199</v>
      </c>
      <c r="C3452" s="27" t="str">
        <f>VLOOKUP(B3452,'大货清单（不定期按GOMS更新）'!A:H,8,0)</f>
        <v>109-23470201</v>
      </c>
      <c r="D3452" s="27" t="str">
        <f>VLOOKUP(B3452,'大货清单（不定期按GOMS更新）'!A:C,3,0)</f>
        <v>CL2347B-01</v>
      </c>
      <c r="E3452" s="27" t="str">
        <f>VLOOKUP(B3452,'大货清单（不定期按GOMS更新）'!A:H,4,0)</f>
        <v>DE,FR,IT,ES,BE,NL,SE,PL,KR</v>
      </c>
      <c r="F3452" s="27" t="str">
        <f>VLOOKUP(B3452,'大货清单（不定期按GOMS更新）'!A:H,2,0)</f>
        <v>iFloor 5 Breeze Complete</v>
      </c>
      <c r="G3452" s="28">
        <f>VLOOKUP(B3452,'大货清单（不定期按GOMS更新）'!A:I,9,FALSE)</f>
        <v>6974950104986</v>
      </c>
      <c r="H3452" s="27" t="str">
        <f>VLOOKUP(B3452,'大货清单（不定期按GOMS更新）'!A:H,7,0)</f>
        <v>白+蓝</v>
      </c>
      <c r="I3452" s="27" t="str">
        <f>VLOOKUP(B3452,'大货清单（不定期按GOMS更新）'!A:F,6,FALSE)</f>
        <v>ACTIVE</v>
      </c>
      <c r="J3452" s="27" t="str">
        <f>VLOOKUP(B3452,'大货清单（不定期按GOMS更新）'!A:K,11,FALSE)</f>
        <v>9.2</v>
      </c>
      <c r="K3452" s="27" t="str">
        <f>VLOOKUP(B3452,'大货清单（不定期按GOMS更新）'!A:N,12,FALSE)</f>
        <v>674</v>
      </c>
      <c r="L3452" s="27" t="str">
        <f>VLOOKUP(B3452,'大货清单（不定期按GOMS更新）'!A:M,13,FALSE)</f>
        <v>332</v>
      </c>
      <c r="M3452" s="27" t="str">
        <f>VLOOKUP(B3452,'大货清单（不定期按GOMS更新）'!A:N,14,FALSE)</f>
        <v>306</v>
      </c>
      <c r="N3452" s="53" t="s">
        <v>4258</v>
      </c>
      <c r="O3452" s="27">
        <f>IFERROR(VLOOKUP(N3452,'散件迭代（不定期更新）'!C:J,8,FALSE),0)</f>
        <v>0</v>
      </c>
      <c r="P3452" s="27" t="str">
        <f>IFERROR(VLOOKUP(N3452,'散件（更新）'!B:H,3,FALSE),0)</f>
        <v>/</v>
      </c>
      <c r="Q3452" s="27" t="str">
        <f>VLOOKUP(N3452,'散件（更新）'!B:H,2,FALSE)</f>
        <v>114-23470002</v>
      </c>
      <c r="R3452" s="27" t="str">
        <f>VLOOKUP(N3452,'散件（更新）'!B:H,7,FALSE)</f>
        <v>Motor</v>
      </c>
      <c r="S3452" s="27" t="str">
        <f>VLOOKUP(N3452,'散件（更新）'!B:E,4,FALSE)</f>
        <v>https://tineco-yxzt.oss-accelerate.aliyuncs.com/20240701/zhudianjicemian_1719817577374.jpeg</v>
      </c>
      <c r="T3452" s="27" t="s">
        <v>8759</v>
      </c>
      <c r="U3452" s="28" t="str">
        <f>VLOOKUP(N3452,'散件（更新）'!B:G,6,FALSE)</f>
        <v>主电机</v>
      </c>
      <c r="V3452" s="28" t="str">
        <f>VLOOKUP(N3452,'散件（更新）'!B:I,8,FALSE)</f>
        <v>6974950106270</v>
      </c>
    </row>
    <row r="3453" spans="1:22">
      <c r="A3453" s="57">
        <v>46169</v>
      </c>
      <c r="B3453" s="53" t="s">
        <v>4199</v>
      </c>
      <c r="C3453" s="27" t="str">
        <f>VLOOKUP(B3453,'大货清单（不定期按GOMS更新）'!A:H,8,0)</f>
        <v>109-23470201</v>
      </c>
      <c r="D3453" s="27" t="str">
        <f>VLOOKUP(B3453,'大货清单（不定期按GOMS更新）'!A:C,3,0)</f>
        <v>CL2347B-01</v>
      </c>
      <c r="E3453" s="27" t="str">
        <f>VLOOKUP(B3453,'大货清单（不定期按GOMS更新）'!A:H,4,0)</f>
        <v>DE,FR,IT,ES,BE,NL,SE,PL,KR</v>
      </c>
      <c r="F3453" s="27" t="str">
        <f>VLOOKUP(B3453,'大货清单（不定期按GOMS更新）'!A:H,2,0)</f>
        <v>iFloor 5 Breeze Complete</v>
      </c>
      <c r="G3453" s="28">
        <f>VLOOKUP(B3453,'大货清单（不定期按GOMS更新）'!A:I,9,FALSE)</f>
        <v>6974950104986</v>
      </c>
      <c r="H3453" s="27" t="str">
        <f>VLOOKUP(B3453,'大货清单（不定期按GOMS更新）'!A:H,7,0)</f>
        <v>白+蓝</v>
      </c>
      <c r="I3453" s="27" t="str">
        <f>VLOOKUP(B3453,'大货清单（不定期按GOMS更新）'!A:F,6,FALSE)</f>
        <v>ACTIVE</v>
      </c>
      <c r="J3453" s="27" t="str">
        <f>VLOOKUP(B3453,'大货清单（不定期按GOMS更新）'!A:K,11,FALSE)</f>
        <v>9.2</v>
      </c>
      <c r="K3453" s="27" t="str">
        <f>VLOOKUP(B3453,'大货清单（不定期按GOMS更新）'!A:N,12,FALSE)</f>
        <v>674</v>
      </c>
      <c r="L3453" s="27" t="str">
        <f>VLOOKUP(B3453,'大货清单（不定期按GOMS更新）'!A:M,13,FALSE)</f>
        <v>332</v>
      </c>
      <c r="M3453" s="27" t="str">
        <f>VLOOKUP(B3453,'大货清单（不定期按GOMS更新）'!A:N,14,FALSE)</f>
        <v>306</v>
      </c>
      <c r="N3453" s="53" t="s">
        <v>4279</v>
      </c>
      <c r="O3453" s="27">
        <f>IFERROR(VLOOKUP(N3453,'散件迭代（不定期更新）'!C:J,8,FALSE),0)</f>
        <v>0</v>
      </c>
      <c r="P3453" s="27" t="str">
        <f>IFERROR(VLOOKUP(N3453,'散件（更新）'!B:H,3,FALSE),0)</f>
        <v>/</v>
      </c>
      <c r="Q3453" s="27" t="str">
        <f>VLOOKUP(N3453,'散件（更新）'!B:H,2,FALSE)</f>
        <v>114-23470102</v>
      </c>
      <c r="R3453" s="27" t="str">
        <f>VLOOKUP(N3453,'散件（更新）'!B:H,7,FALSE)</f>
        <v>PCBA</v>
      </c>
      <c r="S3453" s="27">
        <f>VLOOKUP(N3453,'散件（更新）'!B:E,4,FALSE)</f>
        <v>0</v>
      </c>
      <c r="T3453" s="27" t="s">
        <v>8759</v>
      </c>
      <c r="U3453" s="28" t="str">
        <f>VLOOKUP(N3453,'散件（更新）'!B:G,6,FALSE)</f>
        <v>低配主控板组件（ 机身）</v>
      </c>
      <c r="V3453" s="28" t="str">
        <f>VLOOKUP(N3453,'散件（更新）'!B:I,8,FALSE)</f>
        <v>6974950106331</v>
      </c>
    </row>
    <row r="3454" spans="1:22">
      <c r="A3454" s="57">
        <v>46169</v>
      </c>
      <c r="B3454" s="53" t="s">
        <v>4199</v>
      </c>
      <c r="C3454" s="27" t="str">
        <f>VLOOKUP(B3454,'大货清单（不定期按GOMS更新）'!A:H,8,0)</f>
        <v>109-23470201</v>
      </c>
      <c r="D3454" s="27" t="str">
        <f>VLOOKUP(B3454,'大货清单（不定期按GOMS更新）'!A:C,3,0)</f>
        <v>CL2347B-01</v>
      </c>
      <c r="E3454" s="27" t="str">
        <f>VLOOKUP(B3454,'大货清单（不定期按GOMS更新）'!A:H,4,0)</f>
        <v>DE,FR,IT,ES,BE,NL,SE,PL,KR</v>
      </c>
      <c r="F3454" s="27" t="str">
        <f>VLOOKUP(B3454,'大货清单（不定期按GOMS更新）'!A:H,2,0)</f>
        <v>iFloor 5 Breeze Complete</v>
      </c>
      <c r="G3454" s="28">
        <f>VLOOKUP(B3454,'大货清单（不定期按GOMS更新）'!A:I,9,FALSE)</f>
        <v>6974950104986</v>
      </c>
      <c r="H3454" s="27" t="str">
        <f>VLOOKUP(B3454,'大货清单（不定期按GOMS更新）'!A:H,7,0)</f>
        <v>白+蓝</v>
      </c>
      <c r="I3454" s="27" t="str">
        <f>VLOOKUP(B3454,'大货清单（不定期按GOMS更新）'!A:F,6,FALSE)</f>
        <v>ACTIVE</v>
      </c>
      <c r="J3454" s="27" t="str">
        <f>VLOOKUP(B3454,'大货清单（不定期按GOMS更新）'!A:K,11,FALSE)</f>
        <v>9.2</v>
      </c>
      <c r="K3454" s="27" t="str">
        <f>VLOOKUP(B3454,'大货清单（不定期按GOMS更新）'!A:N,12,FALSE)</f>
        <v>674</v>
      </c>
      <c r="L3454" s="27" t="str">
        <f>VLOOKUP(B3454,'大货清单（不定期按GOMS更新）'!A:M,13,FALSE)</f>
        <v>332</v>
      </c>
      <c r="M3454" s="27" t="str">
        <f>VLOOKUP(B3454,'大货清单（不定期按GOMS更新）'!A:N,14,FALSE)</f>
        <v>306</v>
      </c>
      <c r="N3454" s="53" t="s">
        <v>756</v>
      </c>
      <c r="O3454" s="27" t="str">
        <f>IFERROR(VLOOKUP(N3454,'散件迭代（不定期更新）'!C:J,8,FALSE),0)</f>
        <v>A63</v>
      </c>
      <c r="P3454" s="27" t="str">
        <f>IFERROR(VLOOKUP(N3454,'散件（更新）'!B:H,3,FALSE),0)</f>
        <v>206-2019-0112</v>
      </c>
      <c r="Q3454" s="27" t="str">
        <f>VLOOKUP(N3454,'散件（更新）'!B:H,2,FALSE)</f>
        <v>114-20190112</v>
      </c>
      <c r="R3454" s="27" t="str">
        <f>VLOOKUP(N3454,'散件（更新）'!B:H,7,FALSE)</f>
        <v>Scraper</v>
      </c>
      <c r="S3454" s="27" t="str">
        <f>VLOOKUP(N3454,'散件（更新）'!B:E,4,FALSE)</f>
        <v>https://tineco-yxzt.oss-accelerate.aliyuncs.com/20240701/2019guatiao_1719817721080.png</v>
      </c>
      <c r="T3454" s="27" t="s">
        <v>8759</v>
      </c>
      <c r="U3454" s="28" t="str">
        <f>VLOOKUP(N3454,'散件（更新）'!B:G,6,FALSE)</f>
        <v>刮条组件</v>
      </c>
      <c r="V3454" s="28" t="str">
        <f>VLOOKUP(N3454,'散件（更新）'!B:I,8,FALSE)</f>
        <v>6972200196989</v>
      </c>
    </row>
    <row r="3455" spans="1:22">
      <c r="A3455" s="57">
        <v>46169</v>
      </c>
      <c r="B3455" s="53" t="s">
        <v>4199</v>
      </c>
      <c r="C3455" s="27" t="str">
        <f>VLOOKUP(B3455,'大货清单（不定期按GOMS更新）'!A:H,8,0)</f>
        <v>109-23470201</v>
      </c>
      <c r="D3455" s="27" t="str">
        <f>VLOOKUP(B3455,'大货清单（不定期按GOMS更新）'!A:C,3,0)</f>
        <v>CL2347B-01</v>
      </c>
      <c r="E3455" s="27" t="str">
        <f>VLOOKUP(B3455,'大货清单（不定期按GOMS更新）'!A:H,4,0)</f>
        <v>DE,FR,IT,ES,BE,NL,SE,PL,KR</v>
      </c>
      <c r="F3455" s="27" t="str">
        <f>VLOOKUP(B3455,'大货清单（不定期按GOMS更新）'!A:H,2,0)</f>
        <v>iFloor 5 Breeze Complete</v>
      </c>
      <c r="G3455" s="28">
        <f>VLOOKUP(B3455,'大货清单（不定期按GOMS更新）'!A:I,9,FALSE)</f>
        <v>6974950104986</v>
      </c>
      <c r="H3455" s="27" t="str">
        <f>VLOOKUP(B3455,'大货清单（不定期按GOMS更新）'!A:H,7,0)</f>
        <v>白+蓝</v>
      </c>
      <c r="I3455" s="27" t="str">
        <f>VLOOKUP(B3455,'大货清单（不定期按GOMS更新）'!A:F,6,FALSE)</f>
        <v>ACTIVE</v>
      </c>
      <c r="J3455" s="27" t="str">
        <f>VLOOKUP(B3455,'大货清单（不定期按GOMS更新）'!A:K,11,FALSE)</f>
        <v>9.2</v>
      </c>
      <c r="K3455" s="27" t="str">
        <f>VLOOKUP(B3455,'大货清单（不定期按GOMS更新）'!A:N,12,FALSE)</f>
        <v>674</v>
      </c>
      <c r="L3455" s="27" t="str">
        <f>VLOOKUP(B3455,'大货清单（不定期按GOMS更新）'!A:M,13,FALSE)</f>
        <v>332</v>
      </c>
      <c r="M3455" s="27" t="str">
        <f>VLOOKUP(B3455,'大货清单（不定期按GOMS更新）'!A:N,14,FALSE)</f>
        <v>306</v>
      </c>
      <c r="N3455" s="53" t="s">
        <v>770</v>
      </c>
      <c r="O3455" s="27">
        <f>IFERROR(VLOOKUP(N3455,'散件迭代（不定期更新）'!C:J,8,FALSE),0)</f>
        <v>0</v>
      </c>
      <c r="P3455" s="27" t="str">
        <f>IFERROR(VLOOKUP(N3455,'散件（更新）'!B:H,3,FALSE),0)</f>
        <v>206-2019-0114</v>
      </c>
      <c r="Q3455" s="27" t="str">
        <f>VLOOKUP(N3455,'散件（更新）'!B:H,2,FALSE)</f>
        <v>114-20190114</v>
      </c>
      <c r="R3455" s="27" t="str">
        <f>VLOOKUP(N3455,'散件（更新）'!B:H,7,FALSE)</f>
        <v>Sensor</v>
      </c>
      <c r="S3455" s="27" t="str">
        <f>VLOOKUP(N3455,'散件（更新）'!B:E,4,FALSE)</f>
        <v>https://tineco-yxzt.oss-accelerate.aliyuncs.com/20240701/2019guangdian_1719817775917.png</v>
      </c>
      <c r="T3455" s="27" t="s">
        <v>8759</v>
      </c>
      <c r="U3455" s="28" t="str">
        <f>VLOOKUP(N3455,'散件（更新）'!B:G,6,FALSE)</f>
        <v>光电液位传感器</v>
      </c>
      <c r="V3455" s="28" t="str">
        <f>VLOOKUP(N3455,'散件（更新）'!B:I,8,FALSE)</f>
        <v>6972200197023</v>
      </c>
    </row>
    <row r="3456" spans="1:22">
      <c r="A3456" s="57">
        <v>46169</v>
      </c>
      <c r="B3456" s="53" t="s">
        <v>4199</v>
      </c>
      <c r="C3456" s="27" t="str">
        <f>VLOOKUP(B3456,'大货清单（不定期按GOMS更新）'!A:H,8,0)</f>
        <v>109-23470201</v>
      </c>
      <c r="D3456" s="27" t="str">
        <f>VLOOKUP(B3456,'大货清单（不定期按GOMS更新）'!A:C,3,0)</f>
        <v>CL2347B-01</v>
      </c>
      <c r="E3456" s="27" t="str">
        <f>VLOOKUP(B3456,'大货清单（不定期按GOMS更新）'!A:H,4,0)</f>
        <v>DE,FR,IT,ES,BE,NL,SE,PL,KR</v>
      </c>
      <c r="F3456" s="27" t="str">
        <f>VLOOKUP(B3456,'大货清单（不定期按GOMS更新）'!A:H,2,0)</f>
        <v>iFloor 5 Breeze Complete</v>
      </c>
      <c r="G3456" s="28">
        <f>VLOOKUP(B3456,'大货清单（不定期按GOMS更新）'!A:I,9,FALSE)</f>
        <v>6974950104986</v>
      </c>
      <c r="H3456" s="27" t="str">
        <f>VLOOKUP(B3456,'大货清单（不定期按GOMS更新）'!A:H,7,0)</f>
        <v>白+蓝</v>
      </c>
      <c r="I3456" s="27" t="str">
        <f>VLOOKUP(B3456,'大货清单（不定期按GOMS更新）'!A:F,6,FALSE)</f>
        <v>ACTIVE</v>
      </c>
      <c r="J3456" s="27" t="str">
        <f>VLOOKUP(B3456,'大货清单（不定期按GOMS更新）'!A:K,11,FALSE)</f>
        <v>9.2</v>
      </c>
      <c r="K3456" s="27" t="str">
        <f>VLOOKUP(B3456,'大货清单（不定期按GOMS更新）'!A:N,12,FALSE)</f>
        <v>674</v>
      </c>
      <c r="L3456" s="27" t="str">
        <f>VLOOKUP(B3456,'大货清单（不定期按GOMS更新）'!A:M,13,FALSE)</f>
        <v>332</v>
      </c>
      <c r="M3456" s="27" t="str">
        <f>VLOOKUP(B3456,'大货清单（不定期按GOMS更新）'!A:N,14,FALSE)</f>
        <v>306</v>
      </c>
      <c r="N3456" s="53" t="s">
        <v>1043</v>
      </c>
      <c r="O3456" s="27" t="str">
        <f>IFERROR(VLOOKUP(N3456,'散件迭代（不定期更新）'!C:J,8,FALSE),0)</f>
        <v>A22</v>
      </c>
      <c r="P3456" s="27" t="str">
        <f>IFERROR(VLOOKUP(N3456,'散件（更新）'!B:H,3,FALSE),0)</f>
        <v>206-1879-0109</v>
      </c>
      <c r="Q3456" s="27" t="str">
        <f>VLOOKUP(N3456,'散件（更新）'!B:H,2,FALSE)</f>
        <v>114-18790109</v>
      </c>
      <c r="R3456" s="27" t="str">
        <f>VLOOKUP(N3456,'散件（更新）'!B:H,7,FALSE)</f>
        <v>3-In-1 Cleaning Tool</v>
      </c>
      <c r="S3456" s="27" t="str">
        <f>VLOOKUP(N3456,'散件（更新）'!B:E,4,FALSE)</f>
        <v>https://tineco-yxzt.oss-accelerate.aliyuncs.com/product/114-18790109.png</v>
      </c>
      <c r="T3456" s="27" t="s">
        <v>8759</v>
      </c>
      <c r="U3456" s="28" t="str">
        <f>VLOOKUP(N3456,'散件（更新）'!B:G,6,FALSE)</f>
        <v>AB1888清洁刷组件</v>
      </c>
      <c r="V3456" s="28" t="str">
        <f>VLOOKUP(N3456,'散件（更新）'!B:I,8,FALSE)</f>
        <v>6972200191809</v>
      </c>
    </row>
    <row r="3457" spans="1:22">
      <c r="A3457" s="57">
        <v>46169</v>
      </c>
      <c r="B3457" s="53" t="s">
        <v>4199</v>
      </c>
      <c r="C3457" s="27" t="str">
        <f>VLOOKUP(B3457,'大货清单（不定期按GOMS更新）'!A:H,8,0)</f>
        <v>109-23470201</v>
      </c>
      <c r="D3457" s="27" t="str">
        <f>VLOOKUP(B3457,'大货清单（不定期按GOMS更新）'!A:C,3,0)</f>
        <v>CL2347B-01</v>
      </c>
      <c r="E3457" s="27" t="str">
        <f>VLOOKUP(B3457,'大货清单（不定期按GOMS更新）'!A:H,4,0)</f>
        <v>DE,FR,IT,ES,BE,NL,SE,PL,KR</v>
      </c>
      <c r="F3457" s="27" t="str">
        <f>VLOOKUP(B3457,'大货清单（不定期按GOMS更新）'!A:H,2,0)</f>
        <v>iFloor 5 Breeze Complete</v>
      </c>
      <c r="G3457" s="28">
        <f>VLOOKUP(B3457,'大货清单（不定期按GOMS更新）'!A:I,9,FALSE)</f>
        <v>6974950104986</v>
      </c>
      <c r="H3457" s="27" t="str">
        <f>VLOOKUP(B3457,'大货清单（不定期按GOMS更新）'!A:H,7,0)</f>
        <v>白+蓝</v>
      </c>
      <c r="I3457" s="27" t="str">
        <f>VLOOKUP(B3457,'大货清单（不定期按GOMS更新）'!A:F,6,FALSE)</f>
        <v>ACTIVE</v>
      </c>
      <c r="J3457" s="27" t="str">
        <f>VLOOKUP(B3457,'大货清单（不定期按GOMS更新）'!A:K,11,FALSE)</f>
        <v>9.2</v>
      </c>
      <c r="K3457" s="27" t="str">
        <f>VLOOKUP(B3457,'大货清单（不定期按GOMS更新）'!A:N,12,FALSE)</f>
        <v>674</v>
      </c>
      <c r="L3457" s="27" t="str">
        <f>VLOOKUP(B3457,'大货清单（不定期按GOMS更新）'!A:M,13,FALSE)</f>
        <v>332</v>
      </c>
      <c r="M3457" s="27" t="str">
        <f>VLOOKUP(B3457,'大货清单（不定期按GOMS更新）'!A:N,14,FALSE)</f>
        <v>306</v>
      </c>
      <c r="N3457" s="53" t="s">
        <v>4357</v>
      </c>
      <c r="O3457" s="27">
        <f>IFERROR(VLOOKUP(N3457,'散件迭代（不定期更新）'!C:J,8,FALSE),0)</f>
        <v>0</v>
      </c>
      <c r="P3457" s="27" t="str">
        <f>IFERROR(VLOOKUP(N3457,'散件（更新）'!B:H,3,FALSE),0)</f>
        <v>/</v>
      </c>
      <c r="Q3457" s="27" t="str">
        <f>VLOOKUP(N3457,'散件（更新）'!B:H,2,FALSE)</f>
        <v>114-23470101</v>
      </c>
      <c r="R3457" s="27" t="str">
        <f>VLOOKUP(N3457,'散件（更新）'!B:H,7,FALSE)</f>
        <v>Handle</v>
      </c>
      <c r="S3457" s="27">
        <f>VLOOKUP(N3457,'散件（更新）'!B:E,4,FALSE)</f>
        <v>0</v>
      </c>
      <c r="T3457" s="27" t="s">
        <v>8759</v>
      </c>
      <c r="U3457" s="28" t="str">
        <f>VLOOKUP(N3457,'散件（更新）'!B:G,6,FALSE)</f>
        <v>手柄组件蓝色</v>
      </c>
      <c r="V3457" s="28" t="str">
        <f>VLOOKUP(N3457,'散件（更新）'!B:I,8,FALSE)</f>
        <v>6974950106317</v>
      </c>
    </row>
    <row r="3458" spans="1:22">
      <c r="A3458" s="57">
        <v>46169</v>
      </c>
      <c r="B3458" s="53" t="s">
        <v>4199</v>
      </c>
      <c r="C3458" s="27" t="str">
        <f>VLOOKUP(B3458,'大货清单（不定期按GOMS更新）'!A:H,8,0)</f>
        <v>109-23470201</v>
      </c>
      <c r="D3458" s="27" t="str">
        <f>VLOOKUP(B3458,'大货清单（不定期按GOMS更新）'!A:C,3,0)</f>
        <v>CL2347B-01</v>
      </c>
      <c r="E3458" s="27" t="str">
        <f>VLOOKUP(B3458,'大货清单（不定期按GOMS更新）'!A:H,4,0)</f>
        <v>DE,FR,IT,ES,BE,NL,SE,PL,KR</v>
      </c>
      <c r="F3458" s="27" t="str">
        <f>VLOOKUP(B3458,'大货清单（不定期按GOMS更新）'!A:H,2,0)</f>
        <v>iFloor 5 Breeze Complete</v>
      </c>
      <c r="G3458" s="28">
        <f>VLOOKUP(B3458,'大货清单（不定期按GOMS更新）'!A:I,9,FALSE)</f>
        <v>6974950104986</v>
      </c>
      <c r="H3458" s="27" t="str">
        <f>VLOOKUP(B3458,'大货清单（不定期按GOMS更新）'!A:H,7,0)</f>
        <v>白+蓝</v>
      </c>
      <c r="I3458" s="27" t="str">
        <f>VLOOKUP(B3458,'大货清单（不定期按GOMS更新）'!A:F,6,FALSE)</f>
        <v>ACTIVE</v>
      </c>
      <c r="J3458" s="27" t="str">
        <f>VLOOKUP(B3458,'大货清单（不定期按GOMS更新）'!A:K,11,FALSE)</f>
        <v>9.2</v>
      </c>
      <c r="K3458" s="27" t="str">
        <f>VLOOKUP(B3458,'大货清单（不定期按GOMS更新）'!A:N,12,FALSE)</f>
        <v>674</v>
      </c>
      <c r="L3458" s="27" t="str">
        <f>VLOOKUP(B3458,'大货清单（不定期按GOMS更新）'!A:M,13,FALSE)</f>
        <v>332</v>
      </c>
      <c r="M3458" s="27" t="str">
        <f>VLOOKUP(B3458,'大货清单（不定期按GOMS更新）'!A:N,14,FALSE)</f>
        <v>306</v>
      </c>
      <c r="N3458" s="53" t="s">
        <v>4282</v>
      </c>
      <c r="O3458" s="27" t="str">
        <f>IFERROR(VLOOKUP(N3458,'散件迭代（不定期更新）'!C:J,8,FALSE),0)</f>
        <v>A62</v>
      </c>
      <c r="P3458" s="27" t="str">
        <f>IFERROR(VLOOKUP(N3458,'散件（更新）'!B:H,3,FALSE),0)</f>
        <v>/</v>
      </c>
      <c r="Q3458" s="27" t="str">
        <f>VLOOKUP(N3458,'散件（更新）'!B:H,2,FALSE)</f>
        <v>114-23470300</v>
      </c>
      <c r="R3458" s="27" t="str">
        <f>VLOOKUP(N3458,'散件（更新）'!B:H,7,FALSE)</f>
        <v>Clean Water Tank</v>
      </c>
      <c r="S3458" s="27" t="str">
        <f>VLOOKUP(N3458,'散件（更新）'!B:E,4,FALSE)</f>
        <v>https://tineco-yxzt.oss-accelerate.aliyuncs.com/20240701/qingshuitong_1719817950775.jpeg</v>
      </c>
      <c r="T3458" s="27" t="s">
        <v>8759</v>
      </c>
      <c r="U3458" s="28" t="str">
        <f>VLOOKUP(N3458,'散件（更新）'!B:G,6,FALSE)</f>
        <v>溶液桶组件</v>
      </c>
      <c r="V3458" s="28" t="str">
        <f>VLOOKUP(N3458,'散件（更新）'!B:I,8,FALSE)</f>
        <v>6974950106256</v>
      </c>
    </row>
    <row r="3459" spans="1:22">
      <c r="A3459" s="57">
        <v>46169</v>
      </c>
      <c r="B3459" s="53" t="s">
        <v>4199</v>
      </c>
      <c r="C3459" s="27" t="str">
        <f>VLOOKUP(B3459,'大货清单（不定期按GOMS更新）'!A:H,8,0)</f>
        <v>109-23470201</v>
      </c>
      <c r="D3459" s="27" t="str">
        <f>VLOOKUP(B3459,'大货清单（不定期按GOMS更新）'!A:C,3,0)</f>
        <v>CL2347B-01</v>
      </c>
      <c r="E3459" s="27" t="str">
        <f>VLOOKUP(B3459,'大货清单（不定期按GOMS更新）'!A:H,4,0)</f>
        <v>DE,FR,IT,ES,BE,NL,SE,PL,KR</v>
      </c>
      <c r="F3459" s="27" t="str">
        <f>VLOOKUP(B3459,'大货清单（不定期按GOMS更新）'!A:H,2,0)</f>
        <v>iFloor 5 Breeze Complete</v>
      </c>
      <c r="G3459" s="28">
        <f>VLOOKUP(B3459,'大货清单（不定期按GOMS更新）'!A:I,9,FALSE)</f>
        <v>6974950104986</v>
      </c>
      <c r="H3459" s="27" t="str">
        <f>VLOOKUP(B3459,'大货清单（不定期按GOMS更新）'!A:H,7,0)</f>
        <v>白+蓝</v>
      </c>
      <c r="I3459" s="27" t="str">
        <f>VLOOKUP(B3459,'大货清单（不定期按GOMS更新）'!A:F,6,FALSE)</f>
        <v>ACTIVE</v>
      </c>
      <c r="J3459" s="27" t="str">
        <f>VLOOKUP(B3459,'大货清单（不定期按GOMS更新）'!A:K,11,FALSE)</f>
        <v>9.2</v>
      </c>
      <c r="K3459" s="27" t="str">
        <f>VLOOKUP(B3459,'大货清单（不定期按GOMS更新）'!A:N,12,FALSE)</f>
        <v>674</v>
      </c>
      <c r="L3459" s="27" t="str">
        <f>VLOOKUP(B3459,'大货清单（不定期按GOMS更新）'!A:M,13,FALSE)</f>
        <v>332</v>
      </c>
      <c r="M3459" s="27" t="str">
        <f>VLOOKUP(B3459,'大货清单（不定期按GOMS更新）'!A:N,14,FALSE)</f>
        <v>306</v>
      </c>
      <c r="N3459" s="53" t="s">
        <v>4108</v>
      </c>
      <c r="O3459" s="27" t="str">
        <f>IFERROR(VLOOKUP(N3459,'散件迭代（不定期更新）'!C:J,8,FALSE),0)</f>
        <v>A60</v>
      </c>
      <c r="P3459" s="27" t="str">
        <f>IFERROR(VLOOKUP(N3459,'散件（更新）'!B:H,3,FALSE),0)</f>
        <v>/</v>
      </c>
      <c r="Q3459" s="27" t="str">
        <f>VLOOKUP(N3459,'散件（更新）'!B:H,2,FALSE)</f>
        <v>114-23470000</v>
      </c>
      <c r="R3459" s="27" t="str">
        <f>VLOOKUP(N3459,'散件（更新）'!B:H,7,FALSE)</f>
        <v>Dirt Water Tank</v>
      </c>
      <c r="S3459" s="27" t="str">
        <f>VLOOKUP(N3459,'散件（更新）'!B:E,4,FALSE)</f>
        <v>https://tineco-yxzt.oss-accelerate.aliyuncs.com/20240701/huishoutong2_1719817976388.jpeg</v>
      </c>
      <c r="T3459" s="27" t="s">
        <v>8759</v>
      </c>
      <c r="U3459" s="28" t="str">
        <f>VLOOKUP(N3459,'散件（更新）'!B:G,6,FALSE)</f>
        <v>回收桶组件</v>
      </c>
      <c r="V3459" s="28" t="str">
        <f>VLOOKUP(N3459,'散件（更新）'!B:I,8,FALSE)</f>
        <v>6974950106249</v>
      </c>
    </row>
    <row r="3460" spans="1:22">
      <c r="A3460" s="57">
        <v>46169</v>
      </c>
      <c r="B3460" s="53" t="s">
        <v>4199</v>
      </c>
      <c r="C3460" s="27" t="str">
        <f>VLOOKUP(B3460,'大货清单（不定期按GOMS更新）'!A:H,8,0)</f>
        <v>109-23470201</v>
      </c>
      <c r="D3460" s="27" t="str">
        <f>VLOOKUP(B3460,'大货清单（不定期按GOMS更新）'!A:C,3,0)</f>
        <v>CL2347B-01</v>
      </c>
      <c r="E3460" s="27" t="str">
        <f>VLOOKUP(B3460,'大货清单（不定期按GOMS更新）'!A:H,4,0)</f>
        <v>DE,FR,IT,ES,BE,NL,SE,PL,KR</v>
      </c>
      <c r="F3460" s="27" t="str">
        <f>VLOOKUP(B3460,'大货清单（不定期按GOMS更新）'!A:H,2,0)</f>
        <v>iFloor 5 Breeze Complete</v>
      </c>
      <c r="G3460" s="28">
        <f>VLOOKUP(B3460,'大货清单（不定期按GOMS更新）'!A:I,9,FALSE)</f>
        <v>6974950104986</v>
      </c>
      <c r="H3460" s="27" t="str">
        <f>VLOOKUP(B3460,'大货清单（不定期按GOMS更新）'!A:H,7,0)</f>
        <v>白+蓝</v>
      </c>
      <c r="I3460" s="27" t="str">
        <f>VLOOKUP(B3460,'大货清单（不定期按GOMS更新）'!A:F,6,FALSE)</f>
        <v>ACTIVE</v>
      </c>
      <c r="J3460" s="27" t="str">
        <f>VLOOKUP(B3460,'大货清单（不定期按GOMS更新）'!A:K,11,FALSE)</f>
        <v>9.2</v>
      </c>
      <c r="K3460" s="27" t="str">
        <f>VLOOKUP(B3460,'大货清单（不定期按GOMS更新）'!A:N,12,FALSE)</f>
        <v>674</v>
      </c>
      <c r="L3460" s="27" t="str">
        <f>VLOOKUP(B3460,'大货清单（不定期按GOMS更新）'!A:M,13,FALSE)</f>
        <v>332</v>
      </c>
      <c r="M3460" s="27" t="str">
        <f>VLOOKUP(B3460,'大货清单（不定期按GOMS更新）'!A:N,14,FALSE)</f>
        <v>306</v>
      </c>
      <c r="N3460" s="53" t="s">
        <v>1218</v>
      </c>
      <c r="O3460" s="27">
        <f>IFERROR(VLOOKUP(N3460,'散件迭代（不定期更新）'!C:J,8,FALSE),0)</f>
        <v>0</v>
      </c>
      <c r="P3460" s="27" t="str">
        <f>IFERROR(VLOOKUP(N3460,'散件（更新）'!B:H,3,FALSE),0)</f>
        <v>206-2029-0614</v>
      </c>
      <c r="Q3460" s="27" t="str">
        <f>VLOOKUP(N3460,'散件（更新）'!B:H,2,FALSE)</f>
        <v>114-20290614</v>
      </c>
      <c r="R3460" s="27" t="str">
        <f>VLOOKUP(N3460,'散件（更新）'!B:H,7,FALSE)</f>
        <v>Repair Wheel</v>
      </c>
      <c r="S3460" s="27" t="str">
        <f>VLOOKUP(N3460,'散件（更新）'!B:E,4,FALSE)</f>
        <v>https://tineco-yxzt.oss-accelerate.aliyuncs.com/20231219/9SWRW100000_1702948048100.png</v>
      </c>
      <c r="T3460" s="27" t="s">
        <v>8759</v>
      </c>
      <c r="U3460" s="28" t="str">
        <f>VLOOKUP(N3460,'散件（更新）'!B:G,6,FALSE)</f>
        <v>小轮包胶组件（2个小轮+2个轴）</v>
      </c>
      <c r="V3460" s="28" t="str">
        <f>VLOOKUP(N3460,'散件（更新）'!B:I,8,FALSE)</f>
        <v>6972200198358</v>
      </c>
    </row>
    <row r="3461" spans="1:22">
      <c r="A3461" s="57">
        <v>46169</v>
      </c>
      <c r="B3461" s="53" t="s">
        <v>4451</v>
      </c>
      <c r="C3461" s="27" t="str">
        <f>VLOOKUP(B3461,'大货清单（不定期按GOMS更新）'!A:H,8,0)</f>
        <v>109-23470302</v>
      </c>
      <c r="D3461" s="27" t="str">
        <f>VLOOKUP(B3461,'大货清单（不定期按GOMS更新）'!A:C,3,0)</f>
        <v>CL2347C-02</v>
      </c>
      <c r="E3461" s="27" t="str">
        <f>VLOOKUP(B3461,'大货清单（不定期按GOMS更新）'!A:H,4,0)</f>
        <v>DE,CH,ZA,MN,FR,ES,IT</v>
      </c>
      <c r="F3461" s="27" t="str">
        <f>VLOOKUP(B3461,'大货清单（不定期按GOMS更新）'!A:H,2,0)</f>
        <v>iFloor 5</v>
      </c>
      <c r="G3461" s="28" t="str">
        <f>VLOOKUP(B3461,'大货清单（不定期按GOMS更新）'!A:I,9,FALSE)</f>
        <v>6974950107604,	 6974950107604</v>
      </c>
      <c r="H3461" s="27" t="str">
        <f>VLOOKUP(B3461,'大货清单（不定期按GOMS更新）'!A:H,7,0)</f>
        <v>白+黑</v>
      </c>
      <c r="I3461" s="27" t="str">
        <f>VLOOKUP(B3461,'大货清单（不定期按GOMS更新）'!A:F,6,FALSE)</f>
        <v>ACTIVE</v>
      </c>
      <c r="J3461" s="27" t="str">
        <f>VLOOKUP(B3461,'大货清单（不定期按GOMS更新）'!A:K,11,FALSE)</f>
        <v>8.4</v>
      </c>
      <c r="K3461" s="27" t="str">
        <f>VLOOKUP(B3461,'大货清单（不定期按GOMS更新）'!A:N,12,FALSE)</f>
        <v>674</v>
      </c>
      <c r="L3461" s="27" t="str">
        <f>VLOOKUP(B3461,'大货清单（不定期按GOMS更新）'!A:M,13,FALSE)</f>
        <v>332</v>
      </c>
      <c r="M3461" s="27" t="str">
        <f>VLOOKUP(B3461,'大货清单（不定期按GOMS更新）'!A:N,14,FALSE)</f>
        <v>306</v>
      </c>
      <c r="N3461" s="53" t="s">
        <v>4093</v>
      </c>
      <c r="O3461" s="27">
        <f>IFERROR(VLOOKUP(N3461,'散件迭代（不定期更新）'!C:J,8,FALSE),0)</f>
        <v>0</v>
      </c>
      <c r="P3461" s="27" t="str">
        <f>IFERROR(VLOOKUP(N3461,'散件（更新）'!B:H,3,FALSE),0)</f>
        <v>/</v>
      </c>
      <c r="Q3461" s="27" t="str">
        <f>VLOOKUP(N3461,'散件（更新）'!B:H,2,FALSE)</f>
        <v>114-23470004</v>
      </c>
      <c r="R3461" s="27" t="str">
        <f>VLOOKUP(N3461,'散件（更新）'!B:H,7,FALSE)</f>
        <v>Brush Roller Cover</v>
      </c>
      <c r="S3461" s="27" t="str">
        <f>VLOOKUP(N3461,'散件（更新）'!B:E,4,FALSE)</f>
        <v>https://tineco-yxzt.oss-accelerate.aliyuncs.com/20240701/gunshuagai2347_1719816827897.png</v>
      </c>
      <c r="T3461" s="27" t="s">
        <v>8759</v>
      </c>
      <c r="U3461" s="28" t="str">
        <f>VLOOKUP(N3461,'散件（更新）'!B:G,6,FALSE)</f>
        <v>滚刷盖组件黑色</v>
      </c>
      <c r="V3461" s="28" t="str">
        <f>VLOOKUP(N3461,'散件（更新）'!B:I,8,FALSE)</f>
        <v>6974950106300</v>
      </c>
    </row>
    <row r="3462" spans="1:22">
      <c r="A3462" s="57">
        <v>46169</v>
      </c>
      <c r="B3462" s="53" t="s">
        <v>4451</v>
      </c>
      <c r="C3462" s="27" t="str">
        <f>VLOOKUP(B3462,'大货清单（不定期按GOMS更新）'!A:H,8,0)</f>
        <v>109-23470302</v>
      </c>
      <c r="D3462" s="27" t="str">
        <f>VLOOKUP(B3462,'大货清单（不定期按GOMS更新）'!A:C,3,0)</f>
        <v>CL2347C-02</v>
      </c>
      <c r="E3462" s="27" t="str">
        <f>VLOOKUP(B3462,'大货清单（不定期按GOMS更新）'!A:H,4,0)</f>
        <v>DE,CH,ZA,MN,FR,ES,IT</v>
      </c>
      <c r="F3462" s="27" t="str">
        <f>VLOOKUP(B3462,'大货清单（不定期按GOMS更新）'!A:H,2,0)</f>
        <v>iFloor 5</v>
      </c>
      <c r="G3462" s="28" t="str">
        <f>VLOOKUP(B3462,'大货清单（不定期按GOMS更新）'!A:I,9,FALSE)</f>
        <v>6974950107604,	 6974950107604</v>
      </c>
      <c r="H3462" s="27" t="str">
        <f>VLOOKUP(B3462,'大货清单（不定期按GOMS更新）'!A:H,7,0)</f>
        <v>白+黑</v>
      </c>
      <c r="I3462" s="27" t="str">
        <f>VLOOKUP(B3462,'大货清单（不定期按GOMS更新）'!A:F,6,FALSE)</f>
        <v>ACTIVE</v>
      </c>
      <c r="J3462" s="27" t="str">
        <f>VLOOKUP(B3462,'大货清单（不定期按GOMS更新）'!A:K,11,FALSE)</f>
        <v>8.4</v>
      </c>
      <c r="K3462" s="27" t="str">
        <f>VLOOKUP(B3462,'大货清单（不定期按GOMS更新）'!A:N,12,FALSE)</f>
        <v>674</v>
      </c>
      <c r="L3462" s="27" t="str">
        <f>VLOOKUP(B3462,'大货清单（不定期按GOMS更新）'!A:M,13,FALSE)</f>
        <v>332</v>
      </c>
      <c r="M3462" s="27" t="str">
        <f>VLOOKUP(B3462,'大货清单（不定期按GOMS更新）'!A:N,14,FALSE)</f>
        <v>306</v>
      </c>
      <c r="N3462" s="53" t="s">
        <v>1096</v>
      </c>
      <c r="O3462" s="27" t="str">
        <f>IFERROR(VLOOKUP(N3462,'散件迭代（不定期更新）'!C:J,8,FALSE),0)</f>
        <v>A40</v>
      </c>
      <c r="P3462" s="27" t="str">
        <f>IFERROR(VLOOKUP(N3462,'散件（更新）'!B:H,3,FALSE),0)</f>
        <v>206-2019-0124</v>
      </c>
      <c r="Q3462" s="27" t="str">
        <f>VLOOKUP(N3462,'散件（更新）'!B:H,2,FALSE)</f>
        <v>114-20190124</v>
      </c>
      <c r="R3462" s="27" t="str">
        <f>VLOOKUP(N3462,'散件（更新）'!B:H,7,FALSE)</f>
        <v>Brush Roller</v>
      </c>
      <c r="S3462" s="27" t="str">
        <f>VLOOKUP(N3462,'散件（更新）'!B:E,4,FALSE)</f>
        <v>https://tineco-yxzt.oss-accelerate.aliyuncs.com/20231219/9FWBR100100_1702948010753.png</v>
      </c>
      <c r="T3462" s="27" t="s">
        <v>8759</v>
      </c>
      <c r="U3462" s="28" t="str">
        <f>VLOOKUP(N3462,'散件（更新）'!B:G,6,FALSE)</f>
        <v>滚刷组件卡扣式</v>
      </c>
      <c r="V3462" s="28">
        <f>VLOOKUP(N3462,'散件（更新）'!B:I,8,FALSE)</f>
        <v>6974950100193</v>
      </c>
    </row>
    <row r="3463" spans="1:22">
      <c r="A3463" s="57">
        <v>46169</v>
      </c>
      <c r="B3463" s="53" t="s">
        <v>4451</v>
      </c>
      <c r="C3463" s="27" t="str">
        <f>VLOOKUP(B3463,'大货清单（不定期按GOMS更新）'!A:H,8,0)</f>
        <v>109-23470302</v>
      </c>
      <c r="D3463" s="27" t="str">
        <f>VLOOKUP(B3463,'大货清单（不定期按GOMS更新）'!A:C,3,0)</f>
        <v>CL2347C-02</v>
      </c>
      <c r="E3463" s="27" t="str">
        <f>VLOOKUP(B3463,'大货清单（不定期按GOMS更新）'!A:H,4,0)</f>
        <v>DE,CH,ZA,MN,FR,ES,IT</v>
      </c>
      <c r="F3463" s="27" t="str">
        <f>VLOOKUP(B3463,'大货清单（不定期按GOMS更新）'!A:H,2,0)</f>
        <v>iFloor 5</v>
      </c>
      <c r="G3463" s="28" t="str">
        <f>VLOOKUP(B3463,'大货清单（不定期按GOMS更新）'!A:I,9,FALSE)</f>
        <v>6974950107604,	 6974950107604</v>
      </c>
      <c r="H3463" s="27" t="str">
        <f>VLOOKUP(B3463,'大货清单（不定期按GOMS更新）'!A:H,7,0)</f>
        <v>白+黑</v>
      </c>
      <c r="I3463" s="27" t="str">
        <f>VLOOKUP(B3463,'大货清单（不定期按GOMS更新）'!A:F,6,FALSE)</f>
        <v>ACTIVE</v>
      </c>
      <c r="J3463" s="27" t="str">
        <f>VLOOKUP(B3463,'大货清单（不定期按GOMS更新）'!A:K,11,FALSE)</f>
        <v>8.4</v>
      </c>
      <c r="K3463" s="27" t="str">
        <f>VLOOKUP(B3463,'大货清单（不定期按GOMS更新）'!A:N,12,FALSE)</f>
        <v>674</v>
      </c>
      <c r="L3463" s="27" t="str">
        <f>VLOOKUP(B3463,'大货清单（不定期按GOMS更新）'!A:M,13,FALSE)</f>
        <v>332</v>
      </c>
      <c r="M3463" s="27" t="str">
        <f>VLOOKUP(B3463,'大货清单（不定期按GOMS更新）'!A:N,14,FALSE)</f>
        <v>306</v>
      </c>
      <c r="N3463" s="53" t="s">
        <v>2427</v>
      </c>
      <c r="O3463" s="27" t="str">
        <f>IFERROR(VLOOKUP(N3463,'散件迭代（不定期更新）'!C:J,8,FALSE),0)</f>
        <v>A43</v>
      </c>
      <c r="P3463" s="27" t="str">
        <f>IFERROR(VLOOKUP(N3463,'散件（更新）'!B:H,3,FALSE),0)</f>
        <v>/</v>
      </c>
      <c r="Q3463" s="27" t="str">
        <f>VLOOKUP(N3463,'散件（更新）'!B:H,2,FALSE)</f>
        <v>114-22230309</v>
      </c>
      <c r="R3463" s="27" t="str">
        <f>VLOOKUP(N3463,'散件（更新）'!B:H,7,FALSE)</f>
        <v>HEPA Assy</v>
      </c>
      <c r="S3463" s="27" t="str">
        <f>VLOOKUP(N3463,'散件（更新）'!B:E,4,FALSE)</f>
        <v>https://tineco-yxzt.oss-accelerate.aliyuncs.com/20231219/9FWFA110000_1702948014903.png</v>
      </c>
      <c r="T3463" s="27" t="s">
        <v>8759</v>
      </c>
      <c r="U3463" s="28" t="str">
        <f>VLOOKUP(N3463,'散件（更新）'!B:G,6,FALSE)</f>
        <v>前置方形过滤器滤网组件</v>
      </c>
      <c r="V3463" s="28">
        <f>VLOOKUP(N3463,'散件（更新）'!B:I,8,FALSE)</f>
        <v>6974950103217</v>
      </c>
    </row>
    <row r="3464" spans="1:22">
      <c r="A3464" s="57">
        <v>46169</v>
      </c>
      <c r="B3464" s="53" t="s">
        <v>4451</v>
      </c>
      <c r="C3464" s="27" t="str">
        <f>VLOOKUP(B3464,'大货清单（不定期按GOMS更新）'!A:H,8,0)</f>
        <v>109-23470302</v>
      </c>
      <c r="D3464" s="27" t="str">
        <f>VLOOKUP(B3464,'大货清单（不定期按GOMS更新）'!A:C,3,0)</f>
        <v>CL2347C-02</v>
      </c>
      <c r="E3464" s="27" t="str">
        <f>VLOOKUP(B3464,'大货清单（不定期按GOMS更新）'!A:H,4,0)</f>
        <v>DE,CH,ZA,MN,FR,ES,IT</v>
      </c>
      <c r="F3464" s="27" t="str">
        <f>VLOOKUP(B3464,'大货清单（不定期按GOMS更新）'!A:H,2,0)</f>
        <v>iFloor 5</v>
      </c>
      <c r="G3464" s="28" t="str">
        <f>VLOOKUP(B3464,'大货清单（不定期按GOMS更新）'!A:I,9,FALSE)</f>
        <v>6974950107604,	 6974950107604</v>
      </c>
      <c r="H3464" s="27" t="str">
        <f>VLOOKUP(B3464,'大货清单（不定期按GOMS更新）'!A:H,7,0)</f>
        <v>白+黑</v>
      </c>
      <c r="I3464" s="27" t="str">
        <f>VLOOKUP(B3464,'大货清单（不定期按GOMS更新）'!A:F,6,FALSE)</f>
        <v>ACTIVE</v>
      </c>
      <c r="J3464" s="27" t="str">
        <f>VLOOKUP(B3464,'大货清单（不定期按GOMS更新）'!A:K,11,FALSE)</f>
        <v>8.4</v>
      </c>
      <c r="K3464" s="27" t="str">
        <f>VLOOKUP(B3464,'大货清单（不定期按GOMS更新）'!A:N,12,FALSE)</f>
        <v>674</v>
      </c>
      <c r="L3464" s="27" t="str">
        <f>VLOOKUP(B3464,'大货清单（不定期按GOMS更新）'!A:M,13,FALSE)</f>
        <v>332</v>
      </c>
      <c r="M3464" s="27" t="str">
        <f>VLOOKUP(B3464,'大货清单（不定期按GOMS更新）'!A:N,14,FALSE)</f>
        <v>306</v>
      </c>
      <c r="N3464" s="53" t="s">
        <v>1116</v>
      </c>
      <c r="O3464" s="27">
        <f>IFERROR(VLOOKUP(N3464,'散件迭代（不定期更新）'!C:J,8,FALSE),0)</f>
        <v>0</v>
      </c>
      <c r="P3464" s="27" t="str">
        <f>IFERROR(VLOOKUP(N3464,'散件（更新）'!B:H,3,FALSE),0)</f>
        <v>206-2019-0108</v>
      </c>
      <c r="Q3464" s="27" t="str">
        <f>VLOOKUP(N3464,'散件（更新）'!B:H,2,FALSE)</f>
        <v>114-20190108</v>
      </c>
      <c r="R3464" s="27" t="str">
        <f>VLOOKUP(N3464,'散件（更新）'!B:H,7,FALSE)</f>
        <v>Accessory Holder</v>
      </c>
      <c r="S3464" s="27" t="str">
        <f>VLOOKUP(N3464,'散件（更新）'!B:E,4,FALSE)</f>
        <v>https://tineco-yxzt.oss-accelerate.aliyuncs.com/20231219/9FWHA100000_1702948015874.png</v>
      </c>
      <c r="T3464" s="27" t="s">
        <v>8759</v>
      </c>
      <c r="U3464" s="28" t="str">
        <f>VLOOKUP(N3464,'散件（更新）'!B:G,6,FALSE)</f>
        <v>附件支架组合</v>
      </c>
      <c r="V3464" s="28" t="str">
        <f>VLOOKUP(N3464,'散件（更新）'!B:I,8,FALSE)</f>
        <v>6972200196507</v>
      </c>
    </row>
    <row r="3465" spans="1:22">
      <c r="A3465" s="57">
        <v>46169</v>
      </c>
      <c r="B3465" s="53" t="s">
        <v>4451</v>
      </c>
      <c r="C3465" s="27" t="str">
        <f>VLOOKUP(B3465,'大货清单（不定期按GOMS更新）'!A:H,8,0)</f>
        <v>109-23470302</v>
      </c>
      <c r="D3465" s="27" t="str">
        <f>VLOOKUP(B3465,'大货清单（不定期按GOMS更新）'!A:C,3,0)</f>
        <v>CL2347C-02</v>
      </c>
      <c r="E3465" s="27" t="str">
        <f>VLOOKUP(B3465,'大货清单（不定期按GOMS更新）'!A:H,4,0)</f>
        <v>DE,CH,ZA,MN,FR,ES,IT</v>
      </c>
      <c r="F3465" s="27" t="str">
        <f>VLOOKUP(B3465,'大货清单（不定期按GOMS更新）'!A:H,2,0)</f>
        <v>iFloor 5</v>
      </c>
      <c r="G3465" s="28" t="str">
        <f>VLOOKUP(B3465,'大货清单（不定期按GOMS更新）'!A:I,9,FALSE)</f>
        <v>6974950107604,	 6974950107604</v>
      </c>
      <c r="H3465" s="27" t="str">
        <f>VLOOKUP(B3465,'大货清单（不定期按GOMS更新）'!A:H,7,0)</f>
        <v>白+黑</v>
      </c>
      <c r="I3465" s="27" t="str">
        <f>VLOOKUP(B3465,'大货清单（不定期按GOMS更新）'!A:F,6,FALSE)</f>
        <v>ACTIVE</v>
      </c>
      <c r="J3465" s="27" t="str">
        <f>VLOOKUP(B3465,'大货清单（不定期按GOMS更新）'!A:K,11,FALSE)</f>
        <v>8.4</v>
      </c>
      <c r="K3465" s="27" t="str">
        <f>VLOOKUP(B3465,'大货清单（不定期按GOMS更新）'!A:N,12,FALSE)</f>
        <v>674</v>
      </c>
      <c r="L3465" s="27" t="str">
        <f>VLOOKUP(B3465,'大货清单（不定期按GOMS更新）'!A:M,13,FALSE)</f>
        <v>332</v>
      </c>
      <c r="M3465" s="27" t="str">
        <f>VLOOKUP(B3465,'大货清单（不定期按GOMS更新）'!A:N,14,FALSE)</f>
        <v>306</v>
      </c>
      <c r="N3465" s="53" t="s">
        <v>4292</v>
      </c>
      <c r="O3465" s="27">
        <f>IFERROR(VLOOKUP(N3465,'散件迭代（不定期更新）'!C:J,8,FALSE),0)</f>
        <v>0</v>
      </c>
      <c r="P3465" s="27" t="str">
        <f>IFERROR(VLOOKUP(N3465,'散件（更新）'!B:H,3,FALSE),0)</f>
        <v>/</v>
      </c>
      <c r="Q3465" s="27" t="str">
        <f>VLOOKUP(N3465,'散件（更新）'!B:H,2,FALSE)</f>
        <v>114-23710103</v>
      </c>
      <c r="R3465" s="27" t="str">
        <f>VLOOKUP(N3465,'散件（更新）'!B:H,7,FALSE)</f>
        <v>Adapter</v>
      </c>
      <c r="S3465" s="27" t="str">
        <f>VLOOKUP(N3465,'散件（更新）'!B:E,4,FALSE)</f>
        <v>https://tineco-yxzt.oss-accelerate.aliyuncs.com/20240701/2371shipeiqi_1719817085470.png</v>
      </c>
      <c r="T3465" s="27" t="s">
        <v>8759</v>
      </c>
      <c r="U3465" s="28" t="str">
        <f>VLOOKUP(N3465,'散件（更新）'!B:G,6,FALSE)</f>
        <v>适配器（欧版）</v>
      </c>
      <c r="V3465" s="28">
        <f>VLOOKUP(N3465,'散件（更新）'!B:I,8,FALSE)</f>
        <v>6974950105907</v>
      </c>
    </row>
    <row r="3466" spans="1:22">
      <c r="A3466" s="57">
        <v>46169</v>
      </c>
      <c r="B3466" s="53" t="s">
        <v>4451</v>
      </c>
      <c r="C3466" s="27" t="str">
        <f>VLOOKUP(B3466,'大货清单（不定期按GOMS更新）'!A:H,8,0)</f>
        <v>109-23470302</v>
      </c>
      <c r="D3466" s="27" t="str">
        <f>VLOOKUP(B3466,'大货清单（不定期按GOMS更新）'!A:C,3,0)</f>
        <v>CL2347C-02</v>
      </c>
      <c r="E3466" s="27" t="str">
        <f>VLOOKUP(B3466,'大货清单（不定期按GOMS更新）'!A:H,4,0)</f>
        <v>DE,CH,ZA,MN,FR,ES,IT</v>
      </c>
      <c r="F3466" s="27" t="str">
        <f>VLOOKUP(B3466,'大货清单（不定期按GOMS更新）'!A:H,2,0)</f>
        <v>iFloor 5</v>
      </c>
      <c r="G3466" s="28" t="str">
        <f>VLOOKUP(B3466,'大货清单（不定期按GOMS更新）'!A:I,9,FALSE)</f>
        <v>6974950107604,	 6974950107604</v>
      </c>
      <c r="H3466" s="27" t="str">
        <f>VLOOKUP(B3466,'大货清单（不定期按GOMS更新）'!A:H,7,0)</f>
        <v>白+黑</v>
      </c>
      <c r="I3466" s="27" t="str">
        <f>VLOOKUP(B3466,'大货清单（不定期按GOMS更新）'!A:F,6,FALSE)</f>
        <v>ACTIVE</v>
      </c>
      <c r="J3466" s="27" t="str">
        <f>VLOOKUP(B3466,'大货清单（不定期按GOMS更新）'!A:K,11,FALSE)</f>
        <v>8.4</v>
      </c>
      <c r="K3466" s="27" t="str">
        <f>VLOOKUP(B3466,'大货清单（不定期按GOMS更新）'!A:N,12,FALSE)</f>
        <v>674</v>
      </c>
      <c r="L3466" s="27" t="str">
        <f>VLOOKUP(B3466,'大货清单（不定期按GOMS更新）'!A:M,13,FALSE)</f>
        <v>332</v>
      </c>
      <c r="M3466" s="27" t="str">
        <f>VLOOKUP(B3466,'大货清单（不定期按GOMS更新）'!A:N,14,FALSE)</f>
        <v>306</v>
      </c>
      <c r="N3466" s="53" t="s">
        <v>4299</v>
      </c>
      <c r="O3466" s="27">
        <f>IFERROR(VLOOKUP(N3466,'散件迭代（不定期更新）'!C:J,8,FALSE),0)</f>
        <v>0</v>
      </c>
      <c r="P3466" s="27" t="str">
        <f>IFERROR(VLOOKUP(N3466,'散件（更新）'!B:H,3,FALSE),0)</f>
        <v>/</v>
      </c>
      <c r="Q3466" s="27" t="str">
        <f>VLOOKUP(N3466,'散件（更新）'!B:H,2,FALSE)</f>
        <v>114-23470001</v>
      </c>
      <c r="R3466" s="27" t="str">
        <f>VLOOKUP(N3466,'散件（更新）'!B:H,7,FALSE)</f>
        <v>Charging Base</v>
      </c>
      <c r="S3466" s="27" t="str">
        <f>VLOOKUP(N3466,'散件（更新）'!B:E,4,FALSE)</f>
        <v>https://tineco-yxzt.oss-accelerate.aliyuncs.com/20240701/tuopan_1719817227189.jpeg</v>
      </c>
      <c r="T3466" s="27" t="s">
        <v>8759</v>
      </c>
      <c r="U3466" s="28" t="str">
        <f>VLOOKUP(N3466,'散件（更新）'!B:G,6,FALSE)</f>
        <v>托盘组件</v>
      </c>
      <c r="V3466" s="28" t="str">
        <f>VLOOKUP(N3466,'散件（更新）'!B:I,8,FALSE)</f>
        <v>6974950106263</v>
      </c>
    </row>
    <row r="3467" spans="1:22">
      <c r="A3467" s="57">
        <v>46169</v>
      </c>
      <c r="B3467" s="53" t="s">
        <v>4451</v>
      </c>
      <c r="C3467" s="27" t="str">
        <f>VLOOKUP(B3467,'大货清单（不定期按GOMS更新）'!A:H,8,0)</f>
        <v>109-23470302</v>
      </c>
      <c r="D3467" s="27" t="str">
        <f>VLOOKUP(B3467,'大货清单（不定期按GOMS更新）'!A:C,3,0)</f>
        <v>CL2347C-02</v>
      </c>
      <c r="E3467" s="27" t="str">
        <f>VLOOKUP(B3467,'大货清单（不定期按GOMS更新）'!A:H,4,0)</f>
        <v>DE,CH,ZA,MN,FR,ES,IT</v>
      </c>
      <c r="F3467" s="27" t="str">
        <f>VLOOKUP(B3467,'大货清单（不定期按GOMS更新）'!A:H,2,0)</f>
        <v>iFloor 5</v>
      </c>
      <c r="G3467" s="28" t="str">
        <f>VLOOKUP(B3467,'大货清单（不定期按GOMS更新）'!A:I,9,FALSE)</f>
        <v>6974950107604,	 6974950107604</v>
      </c>
      <c r="H3467" s="27" t="str">
        <f>VLOOKUP(B3467,'大货清单（不定期按GOMS更新）'!A:H,7,0)</f>
        <v>白+黑</v>
      </c>
      <c r="I3467" s="27" t="str">
        <f>VLOOKUP(B3467,'大货清单（不定期按GOMS更新）'!A:F,6,FALSE)</f>
        <v>ACTIVE</v>
      </c>
      <c r="J3467" s="27" t="str">
        <f>VLOOKUP(B3467,'大货清单（不定期按GOMS更新）'!A:K,11,FALSE)</f>
        <v>8.4</v>
      </c>
      <c r="K3467" s="27" t="str">
        <f>VLOOKUP(B3467,'大货清单（不定期按GOMS更新）'!A:N,12,FALSE)</f>
        <v>674</v>
      </c>
      <c r="L3467" s="27" t="str">
        <f>VLOOKUP(B3467,'大货清单（不定期按GOMS更新）'!A:M,13,FALSE)</f>
        <v>332</v>
      </c>
      <c r="M3467" s="27" t="str">
        <f>VLOOKUP(B3467,'大货清单（不定期按GOMS更新）'!A:N,14,FALSE)</f>
        <v>306</v>
      </c>
      <c r="N3467" s="53" t="s">
        <v>4114</v>
      </c>
      <c r="O3467" s="27">
        <f>IFERROR(VLOOKUP(N3467,'散件迭代（不定期更新）'!C:J,8,FALSE),0)</f>
        <v>0</v>
      </c>
      <c r="P3467" s="27" t="str">
        <f>IFERROR(VLOOKUP(N3467,'散件（更新）'!B:H,3,FALSE),0)</f>
        <v>/</v>
      </c>
      <c r="Q3467" s="27" t="str">
        <f>VLOOKUP(N3467,'散件（更新）'!B:H,2,FALSE)</f>
        <v>114-23710007</v>
      </c>
      <c r="R3467" s="27" t="str">
        <f>VLOOKUP(N3467,'散件（更新）'!B:H,7,FALSE)</f>
        <v>Battery</v>
      </c>
      <c r="S3467" s="27" t="str">
        <f>VLOOKUP(N3467,'散件（更新）'!B:E,4,FALSE)</f>
        <v>https://tineco-yxzt.oss-accelerate.aliyuncs.com/20240701/2371dianchi_1719817320245.png</v>
      </c>
      <c r="T3467" s="27" t="s">
        <v>8759</v>
      </c>
      <c r="U3467" s="28" t="str">
        <f>VLOOKUP(N3467,'散件（更新）'!B:G,6,FALSE)</f>
        <v>电池包组件</v>
      </c>
      <c r="V3467" s="28">
        <f>VLOOKUP(N3467,'散件（更新）'!B:I,8,FALSE)</f>
        <v>6974950106010</v>
      </c>
    </row>
    <row r="3468" spans="1:22">
      <c r="A3468" s="57">
        <v>46169</v>
      </c>
      <c r="B3468" s="53" t="s">
        <v>4451</v>
      </c>
      <c r="C3468" s="27" t="str">
        <f>VLOOKUP(B3468,'大货清单（不定期按GOMS更新）'!A:H,8,0)</f>
        <v>109-23470302</v>
      </c>
      <c r="D3468" s="27" t="str">
        <f>VLOOKUP(B3468,'大货清单（不定期按GOMS更新）'!A:C,3,0)</f>
        <v>CL2347C-02</v>
      </c>
      <c r="E3468" s="27" t="str">
        <f>VLOOKUP(B3468,'大货清单（不定期按GOMS更新）'!A:H,4,0)</f>
        <v>DE,CH,ZA,MN,FR,ES,IT</v>
      </c>
      <c r="F3468" s="27" t="str">
        <f>VLOOKUP(B3468,'大货清单（不定期按GOMS更新）'!A:H,2,0)</f>
        <v>iFloor 5</v>
      </c>
      <c r="G3468" s="28" t="str">
        <f>VLOOKUP(B3468,'大货清单（不定期按GOMS更新）'!A:I,9,FALSE)</f>
        <v>6974950107604,	 6974950107604</v>
      </c>
      <c r="H3468" s="27" t="str">
        <f>VLOOKUP(B3468,'大货清单（不定期按GOMS更新）'!A:H,7,0)</f>
        <v>白+黑</v>
      </c>
      <c r="I3468" s="27" t="str">
        <f>VLOOKUP(B3468,'大货清单（不定期按GOMS更新）'!A:F,6,FALSE)</f>
        <v>ACTIVE</v>
      </c>
      <c r="J3468" s="27" t="str">
        <f>VLOOKUP(B3468,'大货清单（不定期按GOMS更新）'!A:K,11,FALSE)</f>
        <v>8.4</v>
      </c>
      <c r="K3468" s="27" t="str">
        <f>VLOOKUP(B3468,'大货清单（不定期按GOMS更新）'!A:N,12,FALSE)</f>
        <v>674</v>
      </c>
      <c r="L3468" s="27" t="str">
        <f>VLOOKUP(B3468,'大货清单（不定期按GOMS更新）'!A:M,13,FALSE)</f>
        <v>332</v>
      </c>
      <c r="M3468" s="27" t="str">
        <f>VLOOKUP(B3468,'大货清单（不定期按GOMS更新）'!A:N,14,FALSE)</f>
        <v>306</v>
      </c>
      <c r="N3468" s="53" t="s">
        <v>4339</v>
      </c>
      <c r="O3468" s="27">
        <f>IFERROR(VLOOKUP(N3468,'散件迭代（不定期更新）'!C:J,8,FALSE),0)</f>
        <v>0</v>
      </c>
      <c r="P3468" s="27" t="str">
        <f>IFERROR(VLOOKUP(N3468,'散件（更新）'!B:H,3,FALSE),0)</f>
        <v>/</v>
      </c>
      <c r="Q3468" s="27" t="str">
        <f>VLOOKUP(N3468,'散件（更新）'!B:H,2,FALSE)</f>
        <v>114-23470007</v>
      </c>
      <c r="R3468" s="27" t="str">
        <f>VLOOKUP(N3468,'散件（更新）'!B:H,7,FALSE)</f>
        <v>Display Screen</v>
      </c>
      <c r="S3468" s="27" t="str">
        <f>VLOOKUP(N3468,'散件（更新）'!B:E,4,FALSE)</f>
        <v>https://tineco-yxzt.oss-accelerate.aliyuncs.com/20240701/xianshiping+jitidinggaizhengmian_1719817441889.jpeg</v>
      </c>
      <c r="T3468" s="27" t="s">
        <v>8759</v>
      </c>
      <c r="U3468" s="28" t="str">
        <f>VLOOKUP(N3468,'散件（更新）'!B:G,6,FALSE)</f>
        <v>LED显示屏组件</v>
      </c>
      <c r="V3468" s="28" t="str">
        <f>VLOOKUP(N3468,'散件（更新）'!B:I,8,FALSE)</f>
        <v>6974950106355</v>
      </c>
    </row>
    <row r="3469" spans="1:22">
      <c r="A3469" s="57">
        <v>46169</v>
      </c>
      <c r="B3469" s="53" t="s">
        <v>4451</v>
      </c>
      <c r="C3469" s="27" t="str">
        <f>VLOOKUP(B3469,'大货清单（不定期按GOMS更新）'!A:H,8,0)</f>
        <v>109-23470302</v>
      </c>
      <c r="D3469" s="27" t="str">
        <f>VLOOKUP(B3469,'大货清单（不定期按GOMS更新）'!A:C,3,0)</f>
        <v>CL2347C-02</v>
      </c>
      <c r="E3469" s="27" t="str">
        <f>VLOOKUP(B3469,'大货清单（不定期按GOMS更新）'!A:H,4,0)</f>
        <v>DE,CH,ZA,MN,FR,ES,IT</v>
      </c>
      <c r="F3469" s="27" t="str">
        <f>VLOOKUP(B3469,'大货清单（不定期按GOMS更新）'!A:H,2,0)</f>
        <v>iFloor 5</v>
      </c>
      <c r="G3469" s="28" t="str">
        <f>VLOOKUP(B3469,'大货清单（不定期按GOMS更新）'!A:I,9,FALSE)</f>
        <v>6974950107604,	 6974950107604</v>
      </c>
      <c r="H3469" s="27" t="str">
        <f>VLOOKUP(B3469,'大货清单（不定期按GOMS更新）'!A:H,7,0)</f>
        <v>白+黑</v>
      </c>
      <c r="I3469" s="27" t="str">
        <f>VLOOKUP(B3469,'大货清单（不定期按GOMS更新）'!A:F,6,FALSE)</f>
        <v>ACTIVE</v>
      </c>
      <c r="J3469" s="27" t="str">
        <f>VLOOKUP(B3469,'大货清单（不定期按GOMS更新）'!A:K,11,FALSE)</f>
        <v>8.4</v>
      </c>
      <c r="K3469" s="27" t="str">
        <f>VLOOKUP(B3469,'大货清单（不定期按GOMS更新）'!A:N,12,FALSE)</f>
        <v>674</v>
      </c>
      <c r="L3469" s="27" t="str">
        <f>VLOOKUP(B3469,'大货清单（不定期按GOMS更新）'!A:M,13,FALSE)</f>
        <v>332</v>
      </c>
      <c r="M3469" s="27" t="str">
        <f>VLOOKUP(B3469,'大货清单（不定期按GOMS更新）'!A:N,14,FALSE)</f>
        <v>306</v>
      </c>
      <c r="N3469" s="53" t="s">
        <v>4352</v>
      </c>
      <c r="O3469" s="27">
        <f>IFERROR(VLOOKUP(N3469,'散件迭代（不定期更新）'!C:J,8,FALSE),0)</f>
        <v>0</v>
      </c>
      <c r="P3469" s="27" t="str">
        <f>IFERROR(VLOOKUP(N3469,'散件（更新）'!B:H,3,FALSE),0)</f>
        <v>/</v>
      </c>
      <c r="Q3469" s="27" t="str">
        <f>VLOOKUP(N3469,'散件（更新）'!B:H,2,FALSE)</f>
        <v>114-23470003</v>
      </c>
      <c r="R3469" s="27" t="str">
        <f>VLOOKUP(N3469,'散件（更新）'!B:H,7,FALSE)</f>
        <v>plastic part</v>
      </c>
      <c r="S3469" s="27" t="str">
        <f>VLOOKUP(N3469,'散件（更新）'!B:E,4,FALSE)</f>
        <v>https://tineco-yxzt.oss-accelerate.aliyuncs.com/20240701/zhuanjietouhejitidigaizujiantongCL2019gaiweibaise_1719817503453.jpg</v>
      </c>
      <c r="T3469" s="27" t="s">
        <v>8759</v>
      </c>
      <c r="U3469" s="28" t="str">
        <f>VLOOKUP(N3469,'散件（更新）'!B:G,6,FALSE)</f>
        <v>转接头和机体底盖组件</v>
      </c>
      <c r="V3469" s="28" t="str">
        <f>VLOOKUP(N3469,'散件（更新）'!B:I,8,FALSE)</f>
        <v>6974950106287</v>
      </c>
    </row>
    <row r="3470" spans="1:22">
      <c r="A3470" s="57">
        <v>46169</v>
      </c>
      <c r="B3470" s="53" t="s">
        <v>4451</v>
      </c>
      <c r="C3470" s="27" t="str">
        <f>VLOOKUP(B3470,'大货清单（不定期按GOMS更新）'!A:H,8,0)</f>
        <v>109-23470302</v>
      </c>
      <c r="D3470" s="27" t="str">
        <f>VLOOKUP(B3470,'大货清单（不定期按GOMS更新）'!A:C,3,0)</f>
        <v>CL2347C-02</v>
      </c>
      <c r="E3470" s="27" t="str">
        <f>VLOOKUP(B3470,'大货清单（不定期按GOMS更新）'!A:H,4,0)</f>
        <v>DE,CH,ZA,MN,FR,ES,IT</v>
      </c>
      <c r="F3470" s="27" t="str">
        <f>VLOOKUP(B3470,'大货清单（不定期按GOMS更新）'!A:H,2,0)</f>
        <v>iFloor 5</v>
      </c>
      <c r="G3470" s="28" t="str">
        <f>VLOOKUP(B3470,'大货清单（不定期按GOMS更新）'!A:I,9,FALSE)</f>
        <v>6974950107604,	 6974950107604</v>
      </c>
      <c r="H3470" s="27" t="str">
        <f>VLOOKUP(B3470,'大货清单（不定期按GOMS更新）'!A:H,7,0)</f>
        <v>白+黑</v>
      </c>
      <c r="I3470" s="27" t="str">
        <f>VLOOKUP(B3470,'大货清单（不定期按GOMS更新）'!A:F,6,FALSE)</f>
        <v>ACTIVE</v>
      </c>
      <c r="J3470" s="27" t="str">
        <f>VLOOKUP(B3470,'大货清单（不定期按GOMS更新）'!A:K,11,FALSE)</f>
        <v>8.4</v>
      </c>
      <c r="K3470" s="27" t="str">
        <f>VLOOKUP(B3470,'大货清单（不定期按GOMS更新）'!A:N,12,FALSE)</f>
        <v>674</v>
      </c>
      <c r="L3470" s="27" t="str">
        <f>VLOOKUP(B3470,'大货清单（不定期按GOMS更新）'!A:M,13,FALSE)</f>
        <v>332</v>
      </c>
      <c r="M3470" s="27" t="str">
        <f>VLOOKUP(B3470,'大货清单（不定期按GOMS更新）'!A:N,14,FALSE)</f>
        <v>306</v>
      </c>
      <c r="N3470" s="53" t="s">
        <v>1098</v>
      </c>
      <c r="O3470" s="27">
        <f>IFERROR(VLOOKUP(N3470,'散件迭代（不定期更新）'!C:J,8,FALSE),0)</f>
        <v>0</v>
      </c>
      <c r="P3470" s="27" t="str">
        <f>IFERROR(VLOOKUP(N3470,'散件（更新）'!B:H,3,FALSE),0)</f>
        <v>206-2019-0066</v>
      </c>
      <c r="Q3470" s="27" t="str">
        <f>VLOOKUP(N3470,'散件（更新）'!B:H,2,FALSE)</f>
        <v>114-20190066</v>
      </c>
      <c r="R3470" s="27" t="str">
        <f>VLOOKUP(N3470,'散件（更新）'!B:H,7,FALSE)</f>
        <v>Swich</v>
      </c>
      <c r="S3470" s="27" t="str">
        <f>VLOOKUP(N3470,'散件（更新）'!B:E,4,FALSE)</f>
        <v>https://tineco-yxzt.oss-accelerate.aliyuncs.com/20231219/9FWRK110000_1702948027739.png</v>
      </c>
      <c r="T3470" s="27" t="s">
        <v>8759</v>
      </c>
      <c r="U3470" s="28" t="str">
        <f>VLOOKUP(N3470,'散件（更新）'!B:G,6,FALSE)</f>
        <v>微动开关</v>
      </c>
      <c r="V3470" s="28" t="str">
        <f>VLOOKUP(N3470,'散件（更新）'!B:I,8,FALSE)</f>
        <v>6972200197474</v>
      </c>
    </row>
    <row r="3471" spans="1:22">
      <c r="A3471" s="57">
        <v>46169</v>
      </c>
      <c r="B3471" s="53" t="s">
        <v>4451</v>
      </c>
      <c r="C3471" s="27" t="str">
        <f>VLOOKUP(B3471,'大货清单（不定期按GOMS更新）'!A:H,8,0)</f>
        <v>109-23470302</v>
      </c>
      <c r="D3471" s="27" t="str">
        <f>VLOOKUP(B3471,'大货清单（不定期按GOMS更新）'!A:C,3,0)</f>
        <v>CL2347C-02</v>
      </c>
      <c r="E3471" s="27" t="str">
        <f>VLOOKUP(B3471,'大货清单（不定期按GOMS更新）'!A:H,4,0)</f>
        <v>DE,CH,ZA,MN,FR,ES,IT</v>
      </c>
      <c r="F3471" s="27" t="str">
        <f>VLOOKUP(B3471,'大货清单（不定期按GOMS更新）'!A:H,2,0)</f>
        <v>iFloor 5</v>
      </c>
      <c r="G3471" s="28" t="str">
        <f>VLOOKUP(B3471,'大货清单（不定期按GOMS更新）'!A:I,9,FALSE)</f>
        <v>6974950107604,	 6974950107604</v>
      </c>
      <c r="H3471" s="27" t="str">
        <f>VLOOKUP(B3471,'大货清单（不定期按GOMS更新）'!A:H,7,0)</f>
        <v>白+黑</v>
      </c>
      <c r="I3471" s="27" t="str">
        <f>VLOOKUP(B3471,'大货清单（不定期按GOMS更新）'!A:F,6,FALSE)</f>
        <v>ACTIVE</v>
      </c>
      <c r="J3471" s="27" t="str">
        <f>VLOOKUP(B3471,'大货清单（不定期按GOMS更新）'!A:K,11,FALSE)</f>
        <v>8.4</v>
      </c>
      <c r="K3471" s="27" t="str">
        <f>VLOOKUP(B3471,'大货清单（不定期按GOMS更新）'!A:N,12,FALSE)</f>
        <v>674</v>
      </c>
      <c r="L3471" s="27" t="str">
        <f>VLOOKUP(B3471,'大货清单（不定期按GOMS更新）'!A:M,13,FALSE)</f>
        <v>332</v>
      </c>
      <c r="M3471" s="27" t="str">
        <f>VLOOKUP(B3471,'大货清单（不定期按GOMS更新）'!A:N,14,FALSE)</f>
        <v>306</v>
      </c>
      <c r="N3471" s="53" t="s">
        <v>2321</v>
      </c>
      <c r="O3471" s="27">
        <f>IFERROR(VLOOKUP(N3471,'散件迭代（不定期更新）'!C:J,8,FALSE),0)</f>
        <v>0</v>
      </c>
      <c r="P3471" s="27" t="str">
        <f>IFERROR(VLOOKUP(N3471,'散件（更新）'!B:H,3,FALSE),0)</f>
        <v>/</v>
      </c>
      <c r="Q3471" s="27" t="str">
        <f>VLOOKUP(N3471,'散件（更新）'!B:H,2,FALSE)</f>
        <v>114-20191701</v>
      </c>
      <c r="R3471" s="27" t="str">
        <f>VLOOKUP(N3471,'散件（更新）'!B:H,7,FALSE)</f>
        <v>Motor</v>
      </c>
      <c r="S3471" s="27" t="str">
        <f>VLOOKUP(N3471,'散件（更新）'!B:E,4,FALSE)</f>
        <v>https://tineco-yxzt.oss-accelerate.aliyuncs.com/20231219/9FWRM100400_1702948028299.png</v>
      </c>
      <c r="T3471" s="27" t="s">
        <v>8759</v>
      </c>
      <c r="U3471" s="28" t="str">
        <f>VLOOKUP(N3471,'散件（更新）'!B:G,6,FALSE)</f>
        <v>地刷电机齿轮箱组件(降本)</v>
      </c>
      <c r="V3471" s="28">
        <f>VLOOKUP(N3471,'散件（更新）'!B:I,8,FALSE)</f>
        <v>6974950101855</v>
      </c>
    </row>
    <row r="3472" spans="1:22">
      <c r="A3472" s="57">
        <v>46169</v>
      </c>
      <c r="B3472" s="53" t="s">
        <v>4451</v>
      </c>
      <c r="C3472" s="27" t="str">
        <f>VLOOKUP(B3472,'大货清单（不定期按GOMS更新）'!A:H,8,0)</f>
        <v>109-23470302</v>
      </c>
      <c r="D3472" s="27" t="str">
        <f>VLOOKUP(B3472,'大货清单（不定期按GOMS更新）'!A:C,3,0)</f>
        <v>CL2347C-02</v>
      </c>
      <c r="E3472" s="27" t="str">
        <f>VLOOKUP(B3472,'大货清单（不定期按GOMS更新）'!A:H,4,0)</f>
        <v>DE,CH,ZA,MN,FR,ES,IT</v>
      </c>
      <c r="F3472" s="27" t="str">
        <f>VLOOKUP(B3472,'大货清单（不定期按GOMS更新）'!A:H,2,0)</f>
        <v>iFloor 5</v>
      </c>
      <c r="G3472" s="28" t="str">
        <f>VLOOKUP(B3472,'大货清单（不定期按GOMS更新）'!A:I,9,FALSE)</f>
        <v>6974950107604,	 6974950107604</v>
      </c>
      <c r="H3472" s="27" t="str">
        <f>VLOOKUP(B3472,'大货清单（不定期按GOMS更新）'!A:H,7,0)</f>
        <v>白+黑</v>
      </c>
      <c r="I3472" s="27" t="str">
        <f>VLOOKUP(B3472,'大货清单（不定期按GOMS更新）'!A:F,6,FALSE)</f>
        <v>ACTIVE</v>
      </c>
      <c r="J3472" s="27" t="str">
        <f>VLOOKUP(B3472,'大货清单（不定期按GOMS更新）'!A:K,11,FALSE)</f>
        <v>8.4</v>
      </c>
      <c r="K3472" s="27" t="str">
        <f>VLOOKUP(B3472,'大货清单（不定期按GOMS更新）'!A:N,12,FALSE)</f>
        <v>674</v>
      </c>
      <c r="L3472" s="27" t="str">
        <f>VLOOKUP(B3472,'大货清单（不定期按GOMS更新）'!A:M,13,FALSE)</f>
        <v>332</v>
      </c>
      <c r="M3472" s="27" t="str">
        <f>VLOOKUP(B3472,'大货清单（不定期按GOMS更新）'!A:N,14,FALSE)</f>
        <v>306</v>
      </c>
      <c r="N3472" s="53" t="s">
        <v>4258</v>
      </c>
      <c r="O3472" s="27">
        <f>IFERROR(VLOOKUP(N3472,'散件迭代（不定期更新）'!C:J,8,FALSE),0)</f>
        <v>0</v>
      </c>
      <c r="P3472" s="27" t="str">
        <f>IFERROR(VLOOKUP(N3472,'散件（更新）'!B:H,3,FALSE),0)</f>
        <v>/</v>
      </c>
      <c r="Q3472" s="27" t="str">
        <f>VLOOKUP(N3472,'散件（更新）'!B:H,2,FALSE)</f>
        <v>114-23470002</v>
      </c>
      <c r="R3472" s="27" t="str">
        <f>VLOOKUP(N3472,'散件（更新）'!B:H,7,FALSE)</f>
        <v>Motor</v>
      </c>
      <c r="S3472" s="27" t="str">
        <f>VLOOKUP(N3472,'散件（更新）'!B:E,4,FALSE)</f>
        <v>https://tineco-yxzt.oss-accelerate.aliyuncs.com/20240701/zhudianjicemian_1719817577374.jpeg</v>
      </c>
      <c r="T3472" s="27" t="s">
        <v>8759</v>
      </c>
      <c r="U3472" s="28" t="str">
        <f>VLOOKUP(N3472,'散件（更新）'!B:G,6,FALSE)</f>
        <v>主电机</v>
      </c>
      <c r="V3472" s="28" t="str">
        <f>VLOOKUP(N3472,'散件（更新）'!B:I,8,FALSE)</f>
        <v>6974950106270</v>
      </c>
    </row>
    <row r="3473" spans="1:22">
      <c r="A3473" s="57">
        <v>46169</v>
      </c>
      <c r="B3473" s="53" t="s">
        <v>4451</v>
      </c>
      <c r="C3473" s="27" t="str">
        <f>VLOOKUP(B3473,'大货清单（不定期按GOMS更新）'!A:H,8,0)</f>
        <v>109-23470302</v>
      </c>
      <c r="D3473" s="27" t="str">
        <f>VLOOKUP(B3473,'大货清单（不定期按GOMS更新）'!A:C,3,0)</f>
        <v>CL2347C-02</v>
      </c>
      <c r="E3473" s="27" t="str">
        <f>VLOOKUP(B3473,'大货清单（不定期按GOMS更新）'!A:H,4,0)</f>
        <v>DE,CH,ZA,MN,FR,ES,IT</v>
      </c>
      <c r="F3473" s="27" t="str">
        <f>VLOOKUP(B3473,'大货清单（不定期按GOMS更新）'!A:H,2,0)</f>
        <v>iFloor 5</v>
      </c>
      <c r="G3473" s="28" t="str">
        <f>VLOOKUP(B3473,'大货清单（不定期按GOMS更新）'!A:I,9,FALSE)</f>
        <v>6974950107604,	 6974950107604</v>
      </c>
      <c r="H3473" s="27" t="str">
        <f>VLOOKUP(B3473,'大货清单（不定期按GOMS更新）'!A:H,7,0)</f>
        <v>白+黑</v>
      </c>
      <c r="I3473" s="27" t="str">
        <f>VLOOKUP(B3473,'大货清单（不定期按GOMS更新）'!A:F,6,FALSE)</f>
        <v>ACTIVE</v>
      </c>
      <c r="J3473" s="27" t="str">
        <f>VLOOKUP(B3473,'大货清单（不定期按GOMS更新）'!A:K,11,FALSE)</f>
        <v>8.4</v>
      </c>
      <c r="K3473" s="27" t="str">
        <f>VLOOKUP(B3473,'大货清单（不定期按GOMS更新）'!A:N,12,FALSE)</f>
        <v>674</v>
      </c>
      <c r="L3473" s="27" t="str">
        <f>VLOOKUP(B3473,'大货清单（不定期按GOMS更新）'!A:M,13,FALSE)</f>
        <v>332</v>
      </c>
      <c r="M3473" s="27" t="str">
        <f>VLOOKUP(B3473,'大货清单（不定期按GOMS更新）'!A:N,14,FALSE)</f>
        <v>306</v>
      </c>
      <c r="N3473" s="53" t="s">
        <v>4042</v>
      </c>
      <c r="O3473" s="27">
        <f>IFERROR(VLOOKUP(N3473,'散件迭代（不定期更新）'!C:J,8,FALSE),0)</f>
        <v>0</v>
      </c>
      <c r="P3473" s="27" t="str">
        <f>IFERROR(VLOOKUP(N3473,'散件（更新）'!B:H,3,FALSE),0)</f>
        <v>/</v>
      </c>
      <c r="Q3473" s="27" t="str">
        <f>VLOOKUP(N3473,'散件（更新）'!B:H,2,FALSE)</f>
        <v>114-23470006</v>
      </c>
      <c r="R3473" s="27" t="str">
        <f>VLOOKUP(N3473,'散件（更新）'!B:H,7,FALSE)</f>
        <v>PCBA</v>
      </c>
      <c r="S3473" s="27" t="str">
        <f>VLOOKUP(N3473,'散件（更新）'!B:E,4,FALSE)</f>
        <v>https://tineco-yxzt.oss-accelerate.aliyuncs.com/20240701/jishenzhukongbanzujian_1719817634769.jpeg</v>
      </c>
      <c r="T3473" s="27" t="s">
        <v>8759</v>
      </c>
      <c r="U3473" s="28" t="str">
        <f>VLOOKUP(N3473,'散件（更新）'!B:G,6,FALSE)</f>
        <v>高配主控板组件（ 机身）</v>
      </c>
      <c r="V3473" s="28" t="str">
        <f>VLOOKUP(N3473,'散件（更新）'!B:I,8,FALSE)</f>
        <v>6974950106348</v>
      </c>
    </row>
    <row r="3474" spans="1:22">
      <c r="A3474" s="57">
        <v>46169</v>
      </c>
      <c r="B3474" s="53" t="s">
        <v>4451</v>
      </c>
      <c r="C3474" s="27" t="str">
        <f>VLOOKUP(B3474,'大货清单（不定期按GOMS更新）'!A:H,8,0)</f>
        <v>109-23470302</v>
      </c>
      <c r="D3474" s="27" t="str">
        <f>VLOOKUP(B3474,'大货清单（不定期按GOMS更新）'!A:C,3,0)</f>
        <v>CL2347C-02</v>
      </c>
      <c r="E3474" s="27" t="str">
        <f>VLOOKUP(B3474,'大货清单（不定期按GOMS更新）'!A:H,4,0)</f>
        <v>DE,CH,ZA,MN,FR,ES,IT</v>
      </c>
      <c r="F3474" s="27" t="str">
        <f>VLOOKUP(B3474,'大货清单（不定期按GOMS更新）'!A:H,2,0)</f>
        <v>iFloor 5</v>
      </c>
      <c r="G3474" s="28" t="str">
        <f>VLOOKUP(B3474,'大货清单（不定期按GOMS更新）'!A:I,9,FALSE)</f>
        <v>6974950107604,	 6974950107604</v>
      </c>
      <c r="H3474" s="27" t="str">
        <f>VLOOKUP(B3474,'大货清单（不定期按GOMS更新）'!A:H,7,0)</f>
        <v>白+黑</v>
      </c>
      <c r="I3474" s="27" t="str">
        <f>VLOOKUP(B3474,'大货清单（不定期按GOMS更新）'!A:F,6,FALSE)</f>
        <v>ACTIVE</v>
      </c>
      <c r="J3474" s="27" t="str">
        <f>VLOOKUP(B3474,'大货清单（不定期按GOMS更新）'!A:K,11,FALSE)</f>
        <v>8.4</v>
      </c>
      <c r="K3474" s="27" t="str">
        <f>VLOOKUP(B3474,'大货清单（不定期按GOMS更新）'!A:N,12,FALSE)</f>
        <v>674</v>
      </c>
      <c r="L3474" s="27" t="str">
        <f>VLOOKUP(B3474,'大货清单（不定期按GOMS更新）'!A:M,13,FALSE)</f>
        <v>332</v>
      </c>
      <c r="M3474" s="27" t="str">
        <f>VLOOKUP(B3474,'大货清单（不定期按GOMS更新）'!A:N,14,FALSE)</f>
        <v>306</v>
      </c>
      <c r="N3474" s="53" t="s">
        <v>756</v>
      </c>
      <c r="O3474" s="27" t="str">
        <f>IFERROR(VLOOKUP(N3474,'散件迭代（不定期更新）'!C:J,8,FALSE),0)</f>
        <v>A63</v>
      </c>
      <c r="P3474" s="27" t="str">
        <f>IFERROR(VLOOKUP(N3474,'散件（更新）'!B:H,3,FALSE),0)</f>
        <v>206-2019-0112</v>
      </c>
      <c r="Q3474" s="27" t="str">
        <f>VLOOKUP(N3474,'散件（更新）'!B:H,2,FALSE)</f>
        <v>114-20190112</v>
      </c>
      <c r="R3474" s="27" t="str">
        <f>VLOOKUP(N3474,'散件（更新）'!B:H,7,FALSE)</f>
        <v>Scraper</v>
      </c>
      <c r="S3474" s="27" t="str">
        <f>VLOOKUP(N3474,'散件（更新）'!B:E,4,FALSE)</f>
        <v>https://tineco-yxzt.oss-accelerate.aliyuncs.com/20240701/2019guatiao_1719817721080.png</v>
      </c>
      <c r="T3474" s="27" t="s">
        <v>8759</v>
      </c>
      <c r="U3474" s="28" t="str">
        <f>VLOOKUP(N3474,'散件（更新）'!B:G,6,FALSE)</f>
        <v>刮条组件</v>
      </c>
      <c r="V3474" s="28" t="str">
        <f>VLOOKUP(N3474,'散件（更新）'!B:I,8,FALSE)</f>
        <v>6972200196989</v>
      </c>
    </row>
    <row r="3475" spans="1:22">
      <c r="A3475" s="57">
        <v>46169</v>
      </c>
      <c r="B3475" s="53" t="s">
        <v>4451</v>
      </c>
      <c r="C3475" s="27" t="str">
        <f>VLOOKUP(B3475,'大货清单（不定期按GOMS更新）'!A:H,8,0)</f>
        <v>109-23470302</v>
      </c>
      <c r="D3475" s="27" t="str">
        <f>VLOOKUP(B3475,'大货清单（不定期按GOMS更新）'!A:C,3,0)</f>
        <v>CL2347C-02</v>
      </c>
      <c r="E3475" s="27" t="str">
        <f>VLOOKUP(B3475,'大货清单（不定期按GOMS更新）'!A:H,4,0)</f>
        <v>DE,CH,ZA,MN,FR,ES,IT</v>
      </c>
      <c r="F3475" s="27" t="str">
        <f>VLOOKUP(B3475,'大货清单（不定期按GOMS更新）'!A:H,2,0)</f>
        <v>iFloor 5</v>
      </c>
      <c r="G3475" s="28" t="str">
        <f>VLOOKUP(B3475,'大货清单（不定期按GOMS更新）'!A:I,9,FALSE)</f>
        <v>6974950107604,	 6974950107604</v>
      </c>
      <c r="H3475" s="27" t="str">
        <f>VLOOKUP(B3475,'大货清单（不定期按GOMS更新）'!A:H,7,0)</f>
        <v>白+黑</v>
      </c>
      <c r="I3475" s="27" t="str">
        <f>VLOOKUP(B3475,'大货清单（不定期按GOMS更新）'!A:F,6,FALSE)</f>
        <v>ACTIVE</v>
      </c>
      <c r="J3475" s="27" t="str">
        <f>VLOOKUP(B3475,'大货清单（不定期按GOMS更新）'!A:K,11,FALSE)</f>
        <v>8.4</v>
      </c>
      <c r="K3475" s="27" t="str">
        <f>VLOOKUP(B3475,'大货清单（不定期按GOMS更新）'!A:N,12,FALSE)</f>
        <v>674</v>
      </c>
      <c r="L3475" s="27" t="str">
        <f>VLOOKUP(B3475,'大货清单（不定期按GOMS更新）'!A:M,13,FALSE)</f>
        <v>332</v>
      </c>
      <c r="M3475" s="27" t="str">
        <f>VLOOKUP(B3475,'大货清单（不定期按GOMS更新）'!A:N,14,FALSE)</f>
        <v>306</v>
      </c>
      <c r="N3475" s="53" t="s">
        <v>770</v>
      </c>
      <c r="O3475" s="27">
        <f>IFERROR(VLOOKUP(N3475,'散件迭代（不定期更新）'!C:J,8,FALSE),0)</f>
        <v>0</v>
      </c>
      <c r="P3475" s="27" t="str">
        <f>IFERROR(VLOOKUP(N3475,'散件（更新）'!B:H,3,FALSE),0)</f>
        <v>206-2019-0114</v>
      </c>
      <c r="Q3475" s="27" t="str">
        <f>VLOOKUP(N3475,'散件（更新）'!B:H,2,FALSE)</f>
        <v>114-20190114</v>
      </c>
      <c r="R3475" s="27" t="str">
        <f>VLOOKUP(N3475,'散件（更新）'!B:H,7,FALSE)</f>
        <v>Sensor</v>
      </c>
      <c r="S3475" s="27" t="str">
        <f>VLOOKUP(N3475,'散件（更新）'!B:E,4,FALSE)</f>
        <v>https://tineco-yxzt.oss-accelerate.aliyuncs.com/20240701/2019guangdian_1719817775917.png</v>
      </c>
      <c r="T3475" s="27" t="s">
        <v>8759</v>
      </c>
      <c r="U3475" s="28" t="str">
        <f>VLOOKUP(N3475,'散件（更新）'!B:G,6,FALSE)</f>
        <v>光电液位传感器</v>
      </c>
      <c r="V3475" s="28" t="str">
        <f>VLOOKUP(N3475,'散件（更新）'!B:I,8,FALSE)</f>
        <v>6972200197023</v>
      </c>
    </row>
    <row r="3476" spans="1:22">
      <c r="A3476" s="57">
        <v>46169</v>
      </c>
      <c r="B3476" s="53" t="s">
        <v>4451</v>
      </c>
      <c r="C3476" s="27" t="str">
        <f>VLOOKUP(B3476,'大货清单（不定期按GOMS更新）'!A:H,8,0)</f>
        <v>109-23470302</v>
      </c>
      <c r="D3476" s="27" t="str">
        <f>VLOOKUP(B3476,'大货清单（不定期按GOMS更新）'!A:C,3,0)</f>
        <v>CL2347C-02</v>
      </c>
      <c r="E3476" s="27" t="str">
        <f>VLOOKUP(B3476,'大货清单（不定期按GOMS更新）'!A:H,4,0)</f>
        <v>DE,CH,ZA,MN,FR,ES,IT</v>
      </c>
      <c r="F3476" s="27" t="str">
        <f>VLOOKUP(B3476,'大货清单（不定期按GOMS更新）'!A:H,2,0)</f>
        <v>iFloor 5</v>
      </c>
      <c r="G3476" s="28" t="str">
        <f>VLOOKUP(B3476,'大货清单（不定期按GOMS更新）'!A:I,9,FALSE)</f>
        <v>6974950107604,	 6974950107604</v>
      </c>
      <c r="H3476" s="27" t="str">
        <f>VLOOKUP(B3476,'大货清单（不定期按GOMS更新）'!A:H,7,0)</f>
        <v>白+黑</v>
      </c>
      <c r="I3476" s="27" t="str">
        <f>VLOOKUP(B3476,'大货清单（不定期按GOMS更新）'!A:F,6,FALSE)</f>
        <v>ACTIVE</v>
      </c>
      <c r="J3476" s="27" t="str">
        <f>VLOOKUP(B3476,'大货清单（不定期按GOMS更新）'!A:K,11,FALSE)</f>
        <v>8.4</v>
      </c>
      <c r="K3476" s="27" t="str">
        <f>VLOOKUP(B3476,'大货清单（不定期按GOMS更新）'!A:N,12,FALSE)</f>
        <v>674</v>
      </c>
      <c r="L3476" s="27" t="str">
        <f>VLOOKUP(B3476,'大货清单（不定期按GOMS更新）'!A:M,13,FALSE)</f>
        <v>332</v>
      </c>
      <c r="M3476" s="27" t="str">
        <f>VLOOKUP(B3476,'大货清单（不定期按GOMS更新）'!A:N,14,FALSE)</f>
        <v>306</v>
      </c>
      <c r="N3476" s="53" t="s">
        <v>780</v>
      </c>
      <c r="O3476" s="27">
        <f>IFERROR(VLOOKUP(N3476,'散件迭代（不定期更新）'!C:J,8,FALSE),0)</f>
        <v>0</v>
      </c>
      <c r="P3476" s="27" t="str">
        <f>IFERROR(VLOOKUP(N3476,'散件（更新）'!B:H,3,FALSE),0)</f>
        <v>206-2019-0117</v>
      </c>
      <c r="Q3476" s="27" t="str">
        <f>VLOOKUP(N3476,'散件（更新）'!B:H,2,FALSE)</f>
        <v>114-20190117</v>
      </c>
      <c r="R3476" s="27" t="str">
        <f>VLOOKUP(N3476,'散件（更新）'!B:H,7,FALSE)</f>
        <v>Pump</v>
      </c>
      <c r="S3476" s="27" t="str">
        <f>VLOOKUP(N3476,'散件（更新）'!B:E,4,FALSE)</f>
        <v>https://tineco-yxzt.oss-accelerate.aliyuncs.com/20231219/9FWRU100000_1702948034719.png</v>
      </c>
      <c r="T3476" s="27" t="s">
        <v>8759</v>
      </c>
      <c r="U3476" s="28" t="str">
        <f>VLOOKUP(N3476,'散件（更新）'!B:G,6,FALSE)</f>
        <v>蠕动泵</v>
      </c>
      <c r="V3476" s="28" t="str">
        <f>VLOOKUP(N3476,'散件（更新）'!B:I,8,FALSE)</f>
        <v>6972200197054</v>
      </c>
    </row>
    <row r="3477" spans="1:22">
      <c r="A3477" s="57">
        <v>46169</v>
      </c>
      <c r="B3477" s="53" t="s">
        <v>4451</v>
      </c>
      <c r="C3477" s="27" t="str">
        <f>VLOOKUP(B3477,'大货清单（不定期按GOMS更新）'!A:H,8,0)</f>
        <v>109-23470302</v>
      </c>
      <c r="D3477" s="27" t="str">
        <f>VLOOKUP(B3477,'大货清单（不定期按GOMS更新）'!A:C,3,0)</f>
        <v>CL2347C-02</v>
      </c>
      <c r="E3477" s="27" t="str">
        <f>VLOOKUP(B3477,'大货清单（不定期按GOMS更新）'!A:H,4,0)</f>
        <v>DE,CH,ZA,MN,FR,ES,IT</v>
      </c>
      <c r="F3477" s="27" t="str">
        <f>VLOOKUP(B3477,'大货清单（不定期按GOMS更新）'!A:H,2,0)</f>
        <v>iFloor 5</v>
      </c>
      <c r="G3477" s="28" t="str">
        <f>VLOOKUP(B3477,'大货清单（不定期按GOMS更新）'!A:I,9,FALSE)</f>
        <v>6974950107604,	 6974950107604</v>
      </c>
      <c r="H3477" s="27" t="str">
        <f>VLOOKUP(B3477,'大货清单（不定期按GOMS更新）'!A:H,7,0)</f>
        <v>白+黑</v>
      </c>
      <c r="I3477" s="27" t="str">
        <f>VLOOKUP(B3477,'大货清单（不定期按GOMS更新）'!A:F,6,FALSE)</f>
        <v>ACTIVE</v>
      </c>
      <c r="J3477" s="27" t="str">
        <f>VLOOKUP(B3477,'大货清单（不定期按GOMS更新）'!A:K,11,FALSE)</f>
        <v>8.4</v>
      </c>
      <c r="K3477" s="27" t="str">
        <f>VLOOKUP(B3477,'大货清单（不定期按GOMS更新）'!A:N,12,FALSE)</f>
        <v>674</v>
      </c>
      <c r="L3477" s="27" t="str">
        <f>VLOOKUP(B3477,'大货清单（不定期按GOMS更新）'!A:M,13,FALSE)</f>
        <v>332</v>
      </c>
      <c r="M3477" s="27" t="str">
        <f>VLOOKUP(B3477,'大货清单（不定期按GOMS更新）'!A:N,14,FALSE)</f>
        <v>306</v>
      </c>
      <c r="N3477" s="53" t="s">
        <v>1043</v>
      </c>
      <c r="O3477" s="27" t="str">
        <f>IFERROR(VLOOKUP(N3477,'散件迭代（不定期更新）'!C:J,8,FALSE),0)</f>
        <v>A22</v>
      </c>
      <c r="P3477" s="27" t="str">
        <f>IFERROR(VLOOKUP(N3477,'散件（更新）'!B:H,3,FALSE),0)</f>
        <v>206-1879-0109</v>
      </c>
      <c r="Q3477" s="27" t="str">
        <f>VLOOKUP(N3477,'散件（更新）'!B:H,2,FALSE)</f>
        <v>114-18790109</v>
      </c>
      <c r="R3477" s="27" t="str">
        <f>VLOOKUP(N3477,'散件（更新）'!B:H,7,FALSE)</f>
        <v>3-In-1 Cleaning Tool</v>
      </c>
      <c r="S3477" s="27" t="str">
        <f>VLOOKUP(N3477,'散件（更新）'!B:E,4,FALSE)</f>
        <v>https://tineco-yxzt.oss-accelerate.aliyuncs.com/product/114-18790109.png</v>
      </c>
      <c r="T3477" s="27" t="s">
        <v>8759</v>
      </c>
      <c r="U3477" s="28" t="str">
        <f>VLOOKUP(N3477,'散件（更新）'!B:G,6,FALSE)</f>
        <v>AB1888清洁刷组件</v>
      </c>
      <c r="V3477" s="28" t="str">
        <f>VLOOKUP(N3477,'散件（更新）'!B:I,8,FALSE)</f>
        <v>6972200191809</v>
      </c>
    </row>
    <row r="3478" spans="1:22">
      <c r="A3478" s="57">
        <v>46169</v>
      </c>
      <c r="B3478" s="53" t="s">
        <v>4451</v>
      </c>
      <c r="C3478" s="27" t="str">
        <f>VLOOKUP(B3478,'大货清单（不定期按GOMS更新）'!A:H,8,0)</f>
        <v>109-23470302</v>
      </c>
      <c r="D3478" s="27" t="str">
        <f>VLOOKUP(B3478,'大货清单（不定期按GOMS更新）'!A:C,3,0)</f>
        <v>CL2347C-02</v>
      </c>
      <c r="E3478" s="27" t="str">
        <f>VLOOKUP(B3478,'大货清单（不定期按GOMS更新）'!A:H,4,0)</f>
        <v>DE,CH,ZA,MN,FR,ES,IT</v>
      </c>
      <c r="F3478" s="27" t="str">
        <f>VLOOKUP(B3478,'大货清单（不定期按GOMS更新）'!A:H,2,0)</f>
        <v>iFloor 5</v>
      </c>
      <c r="G3478" s="28" t="str">
        <f>VLOOKUP(B3478,'大货清单（不定期按GOMS更新）'!A:I,9,FALSE)</f>
        <v>6974950107604,	 6974950107604</v>
      </c>
      <c r="H3478" s="27" t="str">
        <f>VLOOKUP(B3478,'大货清单（不定期按GOMS更新）'!A:H,7,0)</f>
        <v>白+黑</v>
      </c>
      <c r="I3478" s="27" t="str">
        <f>VLOOKUP(B3478,'大货清单（不定期按GOMS更新）'!A:F,6,FALSE)</f>
        <v>ACTIVE</v>
      </c>
      <c r="J3478" s="27" t="str">
        <f>VLOOKUP(B3478,'大货清单（不定期按GOMS更新）'!A:K,11,FALSE)</f>
        <v>8.4</v>
      </c>
      <c r="K3478" s="27" t="str">
        <f>VLOOKUP(B3478,'大货清单（不定期按GOMS更新）'!A:N,12,FALSE)</f>
        <v>674</v>
      </c>
      <c r="L3478" s="27" t="str">
        <f>VLOOKUP(B3478,'大货清单（不定期按GOMS更新）'!A:M,13,FALSE)</f>
        <v>332</v>
      </c>
      <c r="M3478" s="27" t="str">
        <f>VLOOKUP(B3478,'大货清单（不定期按GOMS更新）'!A:N,14,FALSE)</f>
        <v>306</v>
      </c>
      <c r="N3478" s="53" t="s">
        <v>4102</v>
      </c>
      <c r="O3478" s="27">
        <f>IFERROR(VLOOKUP(N3478,'散件迭代（不定期更新）'!C:J,8,FALSE),0)</f>
        <v>0</v>
      </c>
      <c r="P3478" s="27" t="str">
        <f>IFERROR(VLOOKUP(N3478,'散件（更新）'!B:H,3,FALSE),0)</f>
        <v>/</v>
      </c>
      <c r="Q3478" s="27" t="str">
        <f>VLOOKUP(N3478,'散件（更新）'!B:H,2,FALSE)</f>
        <v>114-23470005</v>
      </c>
      <c r="R3478" s="27" t="str">
        <f>VLOOKUP(N3478,'散件（更新）'!B:H,7,FALSE)</f>
        <v>Handle</v>
      </c>
      <c r="S3478" s="27" t="str">
        <f>VLOOKUP(N3478,'散件（更新）'!B:E,4,FALSE)</f>
        <v>https://tineco-yxzt.oss-accelerate.aliyuncs.com/20240701/shoubingheise_1719817848447.jpeg</v>
      </c>
      <c r="T3478" s="27" t="s">
        <v>8759</v>
      </c>
      <c r="U3478" s="28" t="str">
        <f>VLOOKUP(N3478,'散件（更新）'!B:G,6,FALSE)</f>
        <v>手柄组件黑色</v>
      </c>
      <c r="V3478" s="28" t="str">
        <f>VLOOKUP(N3478,'散件（更新）'!B:I,8,FALSE)</f>
        <v>6974950106324</v>
      </c>
    </row>
    <row r="3479" spans="1:22">
      <c r="A3479" s="57">
        <v>46169</v>
      </c>
      <c r="B3479" s="53" t="s">
        <v>4451</v>
      </c>
      <c r="C3479" s="27" t="str">
        <f>VLOOKUP(B3479,'大货清单（不定期按GOMS更新）'!A:H,8,0)</f>
        <v>109-23470302</v>
      </c>
      <c r="D3479" s="27" t="str">
        <f>VLOOKUP(B3479,'大货清单（不定期按GOMS更新）'!A:C,3,0)</f>
        <v>CL2347C-02</v>
      </c>
      <c r="E3479" s="27" t="str">
        <f>VLOOKUP(B3479,'大货清单（不定期按GOMS更新）'!A:H,4,0)</f>
        <v>DE,CH,ZA,MN,FR,ES,IT</v>
      </c>
      <c r="F3479" s="27" t="str">
        <f>VLOOKUP(B3479,'大货清单（不定期按GOMS更新）'!A:H,2,0)</f>
        <v>iFloor 5</v>
      </c>
      <c r="G3479" s="28" t="str">
        <f>VLOOKUP(B3479,'大货清单（不定期按GOMS更新）'!A:I,9,FALSE)</f>
        <v>6974950107604,	 6974950107604</v>
      </c>
      <c r="H3479" s="27" t="str">
        <f>VLOOKUP(B3479,'大货清单（不定期按GOMS更新）'!A:H,7,0)</f>
        <v>白+黑</v>
      </c>
      <c r="I3479" s="27" t="str">
        <f>VLOOKUP(B3479,'大货清单（不定期按GOMS更新）'!A:F,6,FALSE)</f>
        <v>ACTIVE</v>
      </c>
      <c r="J3479" s="27" t="str">
        <f>VLOOKUP(B3479,'大货清单（不定期按GOMS更新）'!A:K,11,FALSE)</f>
        <v>8.4</v>
      </c>
      <c r="K3479" s="27" t="str">
        <f>VLOOKUP(B3479,'大货清单（不定期按GOMS更新）'!A:N,12,FALSE)</f>
        <v>674</v>
      </c>
      <c r="L3479" s="27" t="str">
        <f>VLOOKUP(B3479,'大货清单（不定期按GOMS更新）'!A:M,13,FALSE)</f>
        <v>332</v>
      </c>
      <c r="M3479" s="27" t="str">
        <f>VLOOKUP(B3479,'大货清单（不定期按GOMS更新）'!A:N,14,FALSE)</f>
        <v>306</v>
      </c>
      <c r="N3479" s="53" t="s">
        <v>4282</v>
      </c>
      <c r="O3479" s="27" t="str">
        <f>IFERROR(VLOOKUP(N3479,'散件迭代（不定期更新）'!C:J,8,FALSE),0)</f>
        <v>A62</v>
      </c>
      <c r="P3479" s="27" t="str">
        <f>IFERROR(VLOOKUP(N3479,'散件（更新）'!B:H,3,FALSE),0)</f>
        <v>/</v>
      </c>
      <c r="Q3479" s="27" t="str">
        <f>VLOOKUP(N3479,'散件（更新）'!B:H,2,FALSE)</f>
        <v>114-23470300</v>
      </c>
      <c r="R3479" s="27" t="str">
        <f>VLOOKUP(N3479,'散件（更新）'!B:H,7,FALSE)</f>
        <v>Clean Water Tank</v>
      </c>
      <c r="S3479" s="27" t="str">
        <f>VLOOKUP(N3479,'散件（更新）'!B:E,4,FALSE)</f>
        <v>https://tineco-yxzt.oss-accelerate.aliyuncs.com/20240701/qingshuitong_1719817950775.jpeg</v>
      </c>
      <c r="T3479" s="27" t="s">
        <v>8759</v>
      </c>
      <c r="U3479" s="28" t="str">
        <f>VLOOKUP(N3479,'散件（更新）'!B:G,6,FALSE)</f>
        <v>溶液桶组件</v>
      </c>
      <c r="V3479" s="28" t="str">
        <f>VLOOKUP(N3479,'散件（更新）'!B:I,8,FALSE)</f>
        <v>6974950106256</v>
      </c>
    </row>
    <row r="3480" spans="1:22">
      <c r="A3480" s="57">
        <v>46169</v>
      </c>
      <c r="B3480" s="53" t="s">
        <v>4451</v>
      </c>
      <c r="C3480" s="27" t="str">
        <f>VLOOKUP(B3480,'大货清单（不定期按GOMS更新）'!A:H,8,0)</f>
        <v>109-23470302</v>
      </c>
      <c r="D3480" s="27" t="str">
        <f>VLOOKUP(B3480,'大货清单（不定期按GOMS更新）'!A:C,3,0)</f>
        <v>CL2347C-02</v>
      </c>
      <c r="E3480" s="27" t="str">
        <f>VLOOKUP(B3480,'大货清单（不定期按GOMS更新）'!A:H,4,0)</f>
        <v>DE,CH,ZA,MN,FR,ES,IT</v>
      </c>
      <c r="F3480" s="27" t="str">
        <f>VLOOKUP(B3480,'大货清单（不定期按GOMS更新）'!A:H,2,0)</f>
        <v>iFloor 5</v>
      </c>
      <c r="G3480" s="28" t="str">
        <f>VLOOKUP(B3480,'大货清单（不定期按GOMS更新）'!A:I,9,FALSE)</f>
        <v>6974950107604,	 6974950107604</v>
      </c>
      <c r="H3480" s="27" t="str">
        <f>VLOOKUP(B3480,'大货清单（不定期按GOMS更新）'!A:H,7,0)</f>
        <v>白+黑</v>
      </c>
      <c r="I3480" s="27" t="str">
        <f>VLOOKUP(B3480,'大货清单（不定期按GOMS更新）'!A:F,6,FALSE)</f>
        <v>ACTIVE</v>
      </c>
      <c r="J3480" s="27" t="str">
        <f>VLOOKUP(B3480,'大货清单（不定期按GOMS更新）'!A:K,11,FALSE)</f>
        <v>8.4</v>
      </c>
      <c r="K3480" s="27" t="str">
        <f>VLOOKUP(B3480,'大货清单（不定期按GOMS更新）'!A:N,12,FALSE)</f>
        <v>674</v>
      </c>
      <c r="L3480" s="27" t="str">
        <f>VLOOKUP(B3480,'大货清单（不定期按GOMS更新）'!A:M,13,FALSE)</f>
        <v>332</v>
      </c>
      <c r="M3480" s="27" t="str">
        <f>VLOOKUP(B3480,'大货清单（不定期按GOMS更新）'!A:N,14,FALSE)</f>
        <v>306</v>
      </c>
      <c r="N3480" s="53" t="s">
        <v>4108</v>
      </c>
      <c r="O3480" s="27" t="str">
        <f>IFERROR(VLOOKUP(N3480,'散件迭代（不定期更新）'!C:J,8,FALSE),0)</f>
        <v>A60</v>
      </c>
      <c r="P3480" s="27" t="str">
        <f>IFERROR(VLOOKUP(N3480,'散件（更新）'!B:H,3,FALSE),0)</f>
        <v>/</v>
      </c>
      <c r="Q3480" s="27" t="str">
        <f>VLOOKUP(N3480,'散件（更新）'!B:H,2,FALSE)</f>
        <v>114-23470000</v>
      </c>
      <c r="R3480" s="27" t="str">
        <f>VLOOKUP(N3480,'散件（更新）'!B:H,7,FALSE)</f>
        <v>Dirt Water Tank</v>
      </c>
      <c r="S3480" s="27" t="str">
        <f>VLOOKUP(N3480,'散件（更新）'!B:E,4,FALSE)</f>
        <v>https://tineco-yxzt.oss-accelerate.aliyuncs.com/20240701/huishoutong2_1719817976388.jpeg</v>
      </c>
      <c r="T3480" s="27" t="s">
        <v>8759</v>
      </c>
      <c r="U3480" s="28" t="str">
        <f>VLOOKUP(N3480,'散件（更新）'!B:G,6,FALSE)</f>
        <v>回收桶组件</v>
      </c>
      <c r="V3480" s="28" t="str">
        <f>VLOOKUP(N3480,'散件（更新）'!B:I,8,FALSE)</f>
        <v>6974950106249</v>
      </c>
    </row>
    <row r="3481" spans="1:22">
      <c r="A3481" s="57">
        <v>46169</v>
      </c>
      <c r="B3481" s="53" t="s">
        <v>4451</v>
      </c>
      <c r="C3481" s="27" t="str">
        <f>VLOOKUP(B3481,'大货清单（不定期按GOMS更新）'!A:H,8,0)</f>
        <v>109-23470302</v>
      </c>
      <c r="D3481" s="27" t="str">
        <f>VLOOKUP(B3481,'大货清单（不定期按GOMS更新）'!A:C,3,0)</f>
        <v>CL2347C-02</v>
      </c>
      <c r="E3481" s="27" t="str">
        <f>VLOOKUP(B3481,'大货清单（不定期按GOMS更新）'!A:H,4,0)</f>
        <v>DE,CH,ZA,MN,FR,ES,IT</v>
      </c>
      <c r="F3481" s="27" t="str">
        <f>VLOOKUP(B3481,'大货清单（不定期按GOMS更新）'!A:H,2,0)</f>
        <v>iFloor 5</v>
      </c>
      <c r="G3481" s="28" t="str">
        <f>VLOOKUP(B3481,'大货清单（不定期按GOMS更新）'!A:I,9,FALSE)</f>
        <v>6974950107604,	 6974950107604</v>
      </c>
      <c r="H3481" s="27" t="str">
        <f>VLOOKUP(B3481,'大货清单（不定期按GOMS更新）'!A:H,7,0)</f>
        <v>白+黑</v>
      </c>
      <c r="I3481" s="27" t="str">
        <f>VLOOKUP(B3481,'大货清单（不定期按GOMS更新）'!A:F,6,FALSE)</f>
        <v>ACTIVE</v>
      </c>
      <c r="J3481" s="27" t="str">
        <f>VLOOKUP(B3481,'大货清单（不定期按GOMS更新）'!A:K,11,FALSE)</f>
        <v>8.4</v>
      </c>
      <c r="K3481" s="27" t="str">
        <f>VLOOKUP(B3481,'大货清单（不定期按GOMS更新）'!A:N,12,FALSE)</f>
        <v>674</v>
      </c>
      <c r="L3481" s="27" t="str">
        <f>VLOOKUP(B3481,'大货清单（不定期按GOMS更新）'!A:M,13,FALSE)</f>
        <v>332</v>
      </c>
      <c r="M3481" s="27" t="str">
        <f>VLOOKUP(B3481,'大货清单（不定期按GOMS更新）'!A:N,14,FALSE)</f>
        <v>306</v>
      </c>
      <c r="N3481" s="53" t="s">
        <v>1218</v>
      </c>
      <c r="O3481" s="27">
        <f>IFERROR(VLOOKUP(N3481,'散件迭代（不定期更新）'!C:J,8,FALSE),0)</f>
        <v>0</v>
      </c>
      <c r="P3481" s="27" t="str">
        <f>IFERROR(VLOOKUP(N3481,'散件（更新）'!B:H,3,FALSE),0)</f>
        <v>206-2029-0614</v>
      </c>
      <c r="Q3481" s="27" t="str">
        <f>VLOOKUP(N3481,'散件（更新）'!B:H,2,FALSE)</f>
        <v>114-20290614</v>
      </c>
      <c r="R3481" s="27" t="str">
        <f>VLOOKUP(N3481,'散件（更新）'!B:H,7,FALSE)</f>
        <v>Repair Wheel</v>
      </c>
      <c r="S3481" s="27" t="str">
        <f>VLOOKUP(N3481,'散件（更新）'!B:E,4,FALSE)</f>
        <v>https://tineco-yxzt.oss-accelerate.aliyuncs.com/20231219/9SWRW100000_1702948048100.png</v>
      </c>
      <c r="T3481" s="27" t="s">
        <v>8759</v>
      </c>
      <c r="U3481" s="28" t="str">
        <f>VLOOKUP(N3481,'散件（更新）'!B:G,6,FALSE)</f>
        <v>小轮包胶组件（2个小轮+2个轴）</v>
      </c>
      <c r="V3481" s="28" t="str">
        <f>VLOOKUP(N3481,'散件（更新）'!B:I,8,FALSE)</f>
        <v>6972200198358</v>
      </c>
    </row>
    <row r="3482" spans="1:22">
      <c r="A3482" s="57">
        <v>46169</v>
      </c>
      <c r="B3482" s="53" t="s">
        <v>4392</v>
      </c>
      <c r="C3482" s="27" t="str">
        <f>VLOOKUP(B3482,'大货清单（不定期按GOMS更新）'!A:H,8,0)</f>
        <v>109-23470301</v>
      </c>
      <c r="D3482" s="27" t="str">
        <f>VLOOKUP(B3482,'大货清单（不定期按GOMS更新）'!A:C,3,0)</f>
        <v>CL2347C-01</v>
      </c>
      <c r="E3482" s="27" t="str">
        <f>VLOOKUP(B3482,'大货清单（不定期按GOMS更新）'!A:H,4,0)</f>
        <v>FR,DE,CL</v>
      </c>
      <c r="F3482" s="27" t="str">
        <f>VLOOKUP(B3482,'大货清单（不定期按GOMS更新）'!A:H,2,0)</f>
        <v>iFloor 5</v>
      </c>
      <c r="G3482" s="28">
        <f>VLOOKUP(B3482,'大货清单（不定期按GOMS更新）'!A:I,9,FALSE)</f>
        <v>6974950104979</v>
      </c>
      <c r="H3482" s="27" t="str">
        <f>VLOOKUP(B3482,'大货清单（不定期按GOMS更新）'!A:H,7,0)</f>
        <v>白+黑</v>
      </c>
      <c r="I3482" s="27" t="str">
        <f>VLOOKUP(B3482,'大货清单（不定期按GOMS更新）'!A:F,6,FALSE)</f>
        <v>ACTIVE</v>
      </c>
      <c r="J3482" s="27" t="str">
        <f>VLOOKUP(B3482,'大货清单（不定期按GOMS更新）'!A:K,11,FALSE)</f>
        <v>8.4</v>
      </c>
      <c r="K3482" s="27" t="str">
        <f>VLOOKUP(B3482,'大货清单（不定期按GOMS更新）'!A:N,12,FALSE)</f>
        <v>674</v>
      </c>
      <c r="L3482" s="27" t="str">
        <f>VLOOKUP(B3482,'大货清单（不定期按GOMS更新）'!A:M,13,FALSE)</f>
        <v>332</v>
      </c>
      <c r="M3482" s="27" t="str">
        <f>VLOOKUP(B3482,'大货清单（不定期按GOMS更新）'!A:N,14,FALSE)</f>
        <v>306</v>
      </c>
      <c r="N3482" s="53" t="s">
        <v>4093</v>
      </c>
      <c r="O3482" s="27">
        <f>IFERROR(VLOOKUP(N3482,'散件迭代（不定期更新）'!C:J,8,FALSE),0)</f>
        <v>0</v>
      </c>
      <c r="P3482" s="27" t="str">
        <f>IFERROR(VLOOKUP(N3482,'散件（更新）'!B:H,3,FALSE),0)</f>
        <v>/</v>
      </c>
      <c r="Q3482" s="27" t="str">
        <f>VLOOKUP(N3482,'散件（更新）'!B:H,2,FALSE)</f>
        <v>114-23470004</v>
      </c>
      <c r="R3482" s="27" t="str">
        <f>VLOOKUP(N3482,'散件（更新）'!B:H,7,FALSE)</f>
        <v>Brush Roller Cover</v>
      </c>
      <c r="S3482" s="27" t="str">
        <f>VLOOKUP(N3482,'散件（更新）'!B:E,4,FALSE)</f>
        <v>https://tineco-yxzt.oss-accelerate.aliyuncs.com/20240701/gunshuagai2347_1719816827897.png</v>
      </c>
      <c r="T3482" s="27" t="s">
        <v>8759</v>
      </c>
      <c r="U3482" s="28" t="str">
        <f>VLOOKUP(N3482,'散件（更新）'!B:G,6,FALSE)</f>
        <v>滚刷盖组件黑色</v>
      </c>
      <c r="V3482" s="28" t="str">
        <f>VLOOKUP(N3482,'散件（更新）'!B:I,8,FALSE)</f>
        <v>6974950106300</v>
      </c>
    </row>
    <row r="3483" spans="1:22">
      <c r="A3483" s="57">
        <v>46169</v>
      </c>
      <c r="B3483" s="53" t="s">
        <v>4392</v>
      </c>
      <c r="C3483" s="27" t="str">
        <f>VLOOKUP(B3483,'大货清单（不定期按GOMS更新）'!A:H,8,0)</f>
        <v>109-23470301</v>
      </c>
      <c r="D3483" s="27" t="str">
        <f>VLOOKUP(B3483,'大货清单（不定期按GOMS更新）'!A:C,3,0)</f>
        <v>CL2347C-01</v>
      </c>
      <c r="E3483" s="27" t="str">
        <f>VLOOKUP(B3483,'大货清单（不定期按GOMS更新）'!A:H,4,0)</f>
        <v>FR,DE,CL</v>
      </c>
      <c r="F3483" s="27" t="str">
        <f>VLOOKUP(B3483,'大货清单（不定期按GOMS更新）'!A:H,2,0)</f>
        <v>iFloor 5</v>
      </c>
      <c r="G3483" s="28">
        <f>VLOOKUP(B3483,'大货清单（不定期按GOMS更新）'!A:I,9,FALSE)</f>
        <v>6974950104979</v>
      </c>
      <c r="H3483" s="27" t="str">
        <f>VLOOKUP(B3483,'大货清单（不定期按GOMS更新）'!A:H,7,0)</f>
        <v>白+黑</v>
      </c>
      <c r="I3483" s="27" t="str">
        <f>VLOOKUP(B3483,'大货清单（不定期按GOMS更新）'!A:F,6,FALSE)</f>
        <v>ACTIVE</v>
      </c>
      <c r="J3483" s="27" t="str">
        <f>VLOOKUP(B3483,'大货清单（不定期按GOMS更新）'!A:K,11,FALSE)</f>
        <v>8.4</v>
      </c>
      <c r="K3483" s="27" t="str">
        <f>VLOOKUP(B3483,'大货清单（不定期按GOMS更新）'!A:N,12,FALSE)</f>
        <v>674</v>
      </c>
      <c r="L3483" s="27" t="str">
        <f>VLOOKUP(B3483,'大货清单（不定期按GOMS更新）'!A:M,13,FALSE)</f>
        <v>332</v>
      </c>
      <c r="M3483" s="27" t="str">
        <f>VLOOKUP(B3483,'大货清单（不定期按GOMS更新）'!A:N,14,FALSE)</f>
        <v>306</v>
      </c>
      <c r="N3483" s="53" t="s">
        <v>1096</v>
      </c>
      <c r="O3483" s="27" t="str">
        <f>IFERROR(VLOOKUP(N3483,'散件迭代（不定期更新）'!C:J,8,FALSE),0)</f>
        <v>A40</v>
      </c>
      <c r="P3483" s="27" t="str">
        <f>IFERROR(VLOOKUP(N3483,'散件（更新）'!B:H,3,FALSE),0)</f>
        <v>206-2019-0124</v>
      </c>
      <c r="Q3483" s="27" t="str">
        <f>VLOOKUP(N3483,'散件（更新）'!B:H,2,FALSE)</f>
        <v>114-20190124</v>
      </c>
      <c r="R3483" s="27" t="str">
        <f>VLOOKUP(N3483,'散件（更新）'!B:H,7,FALSE)</f>
        <v>Brush Roller</v>
      </c>
      <c r="S3483" s="27" t="str">
        <f>VLOOKUP(N3483,'散件（更新）'!B:E,4,FALSE)</f>
        <v>https://tineco-yxzt.oss-accelerate.aliyuncs.com/20231219/9FWBR100100_1702948010753.png</v>
      </c>
      <c r="T3483" s="27" t="s">
        <v>8759</v>
      </c>
      <c r="U3483" s="28" t="str">
        <f>VLOOKUP(N3483,'散件（更新）'!B:G,6,FALSE)</f>
        <v>滚刷组件卡扣式</v>
      </c>
      <c r="V3483" s="28">
        <f>VLOOKUP(N3483,'散件（更新）'!B:I,8,FALSE)</f>
        <v>6974950100193</v>
      </c>
    </row>
    <row r="3484" spans="1:22">
      <c r="A3484" s="57">
        <v>46169</v>
      </c>
      <c r="B3484" s="53" t="s">
        <v>4392</v>
      </c>
      <c r="C3484" s="27" t="str">
        <f>VLOOKUP(B3484,'大货清单（不定期按GOMS更新）'!A:H,8,0)</f>
        <v>109-23470301</v>
      </c>
      <c r="D3484" s="27" t="str">
        <f>VLOOKUP(B3484,'大货清单（不定期按GOMS更新）'!A:C,3,0)</f>
        <v>CL2347C-01</v>
      </c>
      <c r="E3484" s="27" t="str">
        <f>VLOOKUP(B3484,'大货清单（不定期按GOMS更新）'!A:H,4,0)</f>
        <v>FR,DE,CL</v>
      </c>
      <c r="F3484" s="27" t="str">
        <f>VLOOKUP(B3484,'大货清单（不定期按GOMS更新）'!A:H,2,0)</f>
        <v>iFloor 5</v>
      </c>
      <c r="G3484" s="28">
        <f>VLOOKUP(B3484,'大货清单（不定期按GOMS更新）'!A:I,9,FALSE)</f>
        <v>6974950104979</v>
      </c>
      <c r="H3484" s="27" t="str">
        <f>VLOOKUP(B3484,'大货清单（不定期按GOMS更新）'!A:H,7,0)</f>
        <v>白+黑</v>
      </c>
      <c r="I3484" s="27" t="str">
        <f>VLOOKUP(B3484,'大货清单（不定期按GOMS更新）'!A:F,6,FALSE)</f>
        <v>ACTIVE</v>
      </c>
      <c r="J3484" s="27" t="str">
        <f>VLOOKUP(B3484,'大货清单（不定期按GOMS更新）'!A:K,11,FALSE)</f>
        <v>8.4</v>
      </c>
      <c r="K3484" s="27" t="str">
        <f>VLOOKUP(B3484,'大货清单（不定期按GOMS更新）'!A:N,12,FALSE)</f>
        <v>674</v>
      </c>
      <c r="L3484" s="27" t="str">
        <f>VLOOKUP(B3484,'大货清单（不定期按GOMS更新）'!A:M,13,FALSE)</f>
        <v>332</v>
      </c>
      <c r="M3484" s="27" t="str">
        <f>VLOOKUP(B3484,'大货清单（不定期按GOMS更新）'!A:N,14,FALSE)</f>
        <v>306</v>
      </c>
      <c r="N3484" s="53" t="s">
        <v>2427</v>
      </c>
      <c r="O3484" s="27" t="str">
        <f>IFERROR(VLOOKUP(N3484,'散件迭代（不定期更新）'!C:J,8,FALSE),0)</f>
        <v>A43</v>
      </c>
      <c r="P3484" s="27" t="str">
        <f>IFERROR(VLOOKUP(N3484,'散件（更新）'!B:H,3,FALSE),0)</f>
        <v>/</v>
      </c>
      <c r="Q3484" s="27" t="str">
        <f>VLOOKUP(N3484,'散件（更新）'!B:H,2,FALSE)</f>
        <v>114-22230309</v>
      </c>
      <c r="R3484" s="27" t="str">
        <f>VLOOKUP(N3484,'散件（更新）'!B:H,7,FALSE)</f>
        <v>HEPA Assy</v>
      </c>
      <c r="S3484" s="27" t="str">
        <f>VLOOKUP(N3484,'散件（更新）'!B:E,4,FALSE)</f>
        <v>https://tineco-yxzt.oss-accelerate.aliyuncs.com/20231219/9FWFA110000_1702948014903.png</v>
      </c>
      <c r="T3484" s="27" t="s">
        <v>8759</v>
      </c>
      <c r="U3484" s="28" t="str">
        <f>VLOOKUP(N3484,'散件（更新）'!B:G,6,FALSE)</f>
        <v>前置方形过滤器滤网组件</v>
      </c>
      <c r="V3484" s="28">
        <f>VLOOKUP(N3484,'散件（更新）'!B:I,8,FALSE)</f>
        <v>6974950103217</v>
      </c>
    </row>
    <row r="3485" spans="1:22">
      <c r="A3485" s="57">
        <v>46169</v>
      </c>
      <c r="B3485" s="53" t="s">
        <v>4392</v>
      </c>
      <c r="C3485" s="27" t="str">
        <f>VLOOKUP(B3485,'大货清单（不定期按GOMS更新）'!A:H,8,0)</f>
        <v>109-23470301</v>
      </c>
      <c r="D3485" s="27" t="str">
        <f>VLOOKUP(B3485,'大货清单（不定期按GOMS更新）'!A:C,3,0)</f>
        <v>CL2347C-01</v>
      </c>
      <c r="E3485" s="27" t="str">
        <f>VLOOKUP(B3485,'大货清单（不定期按GOMS更新）'!A:H,4,0)</f>
        <v>FR,DE,CL</v>
      </c>
      <c r="F3485" s="27" t="str">
        <f>VLOOKUP(B3485,'大货清单（不定期按GOMS更新）'!A:H,2,0)</f>
        <v>iFloor 5</v>
      </c>
      <c r="G3485" s="28">
        <f>VLOOKUP(B3485,'大货清单（不定期按GOMS更新）'!A:I,9,FALSE)</f>
        <v>6974950104979</v>
      </c>
      <c r="H3485" s="27" t="str">
        <f>VLOOKUP(B3485,'大货清单（不定期按GOMS更新）'!A:H,7,0)</f>
        <v>白+黑</v>
      </c>
      <c r="I3485" s="27" t="str">
        <f>VLOOKUP(B3485,'大货清单（不定期按GOMS更新）'!A:F,6,FALSE)</f>
        <v>ACTIVE</v>
      </c>
      <c r="J3485" s="27" t="str">
        <f>VLOOKUP(B3485,'大货清单（不定期按GOMS更新）'!A:K,11,FALSE)</f>
        <v>8.4</v>
      </c>
      <c r="K3485" s="27" t="str">
        <f>VLOOKUP(B3485,'大货清单（不定期按GOMS更新）'!A:N,12,FALSE)</f>
        <v>674</v>
      </c>
      <c r="L3485" s="27" t="str">
        <f>VLOOKUP(B3485,'大货清单（不定期按GOMS更新）'!A:M,13,FALSE)</f>
        <v>332</v>
      </c>
      <c r="M3485" s="27" t="str">
        <f>VLOOKUP(B3485,'大货清单（不定期按GOMS更新）'!A:N,14,FALSE)</f>
        <v>306</v>
      </c>
      <c r="N3485" s="53" t="s">
        <v>1116</v>
      </c>
      <c r="O3485" s="27">
        <f>IFERROR(VLOOKUP(N3485,'散件迭代（不定期更新）'!C:J,8,FALSE),0)</f>
        <v>0</v>
      </c>
      <c r="P3485" s="27" t="str">
        <f>IFERROR(VLOOKUP(N3485,'散件（更新）'!B:H,3,FALSE),0)</f>
        <v>206-2019-0108</v>
      </c>
      <c r="Q3485" s="27" t="str">
        <f>VLOOKUP(N3485,'散件（更新）'!B:H,2,FALSE)</f>
        <v>114-20190108</v>
      </c>
      <c r="R3485" s="27" t="str">
        <f>VLOOKUP(N3485,'散件（更新）'!B:H,7,FALSE)</f>
        <v>Accessory Holder</v>
      </c>
      <c r="S3485" s="27" t="str">
        <f>VLOOKUP(N3485,'散件（更新）'!B:E,4,FALSE)</f>
        <v>https://tineco-yxzt.oss-accelerate.aliyuncs.com/20231219/9FWHA100000_1702948015874.png</v>
      </c>
      <c r="T3485" s="27" t="s">
        <v>8759</v>
      </c>
      <c r="U3485" s="28" t="str">
        <f>VLOOKUP(N3485,'散件（更新）'!B:G,6,FALSE)</f>
        <v>附件支架组合</v>
      </c>
      <c r="V3485" s="28" t="str">
        <f>VLOOKUP(N3485,'散件（更新）'!B:I,8,FALSE)</f>
        <v>6972200196507</v>
      </c>
    </row>
    <row r="3486" spans="1:22">
      <c r="A3486" s="57">
        <v>46169</v>
      </c>
      <c r="B3486" s="53" t="s">
        <v>4392</v>
      </c>
      <c r="C3486" s="27" t="str">
        <f>VLOOKUP(B3486,'大货清单（不定期按GOMS更新）'!A:H,8,0)</f>
        <v>109-23470301</v>
      </c>
      <c r="D3486" s="27" t="str">
        <f>VLOOKUP(B3486,'大货清单（不定期按GOMS更新）'!A:C,3,0)</f>
        <v>CL2347C-01</v>
      </c>
      <c r="E3486" s="27" t="str">
        <f>VLOOKUP(B3486,'大货清单（不定期按GOMS更新）'!A:H,4,0)</f>
        <v>FR,DE,CL</v>
      </c>
      <c r="F3486" s="27" t="str">
        <f>VLOOKUP(B3486,'大货清单（不定期按GOMS更新）'!A:H,2,0)</f>
        <v>iFloor 5</v>
      </c>
      <c r="G3486" s="28">
        <f>VLOOKUP(B3486,'大货清单（不定期按GOMS更新）'!A:I,9,FALSE)</f>
        <v>6974950104979</v>
      </c>
      <c r="H3486" s="27" t="str">
        <f>VLOOKUP(B3486,'大货清单（不定期按GOMS更新）'!A:H,7,0)</f>
        <v>白+黑</v>
      </c>
      <c r="I3486" s="27" t="str">
        <f>VLOOKUP(B3486,'大货清单（不定期按GOMS更新）'!A:F,6,FALSE)</f>
        <v>ACTIVE</v>
      </c>
      <c r="J3486" s="27" t="str">
        <f>VLOOKUP(B3486,'大货清单（不定期按GOMS更新）'!A:K,11,FALSE)</f>
        <v>8.4</v>
      </c>
      <c r="K3486" s="27" t="str">
        <f>VLOOKUP(B3486,'大货清单（不定期按GOMS更新）'!A:N,12,FALSE)</f>
        <v>674</v>
      </c>
      <c r="L3486" s="27" t="str">
        <f>VLOOKUP(B3486,'大货清单（不定期按GOMS更新）'!A:M,13,FALSE)</f>
        <v>332</v>
      </c>
      <c r="M3486" s="27" t="str">
        <f>VLOOKUP(B3486,'大货清单（不定期按GOMS更新）'!A:N,14,FALSE)</f>
        <v>306</v>
      </c>
      <c r="N3486" s="53" t="s">
        <v>4292</v>
      </c>
      <c r="O3486" s="27">
        <f>IFERROR(VLOOKUP(N3486,'散件迭代（不定期更新）'!C:J,8,FALSE),0)</f>
        <v>0</v>
      </c>
      <c r="P3486" s="27" t="str">
        <f>IFERROR(VLOOKUP(N3486,'散件（更新）'!B:H,3,FALSE),0)</f>
        <v>/</v>
      </c>
      <c r="Q3486" s="27" t="str">
        <f>VLOOKUP(N3486,'散件（更新）'!B:H,2,FALSE)</f>
        <v>114-23710103</v>
      </c>
      <c r="R3486" s="27" t="str">
        <f>VLOOKUP(N3486,'散件（更新）'!B:H,7,FALSE)</f>
        <v>Adapter</v>
      </c>
      <c r="S3486" s="27" t="str">
        <f>VLOOKUP(N3486,'散件（更新）'!B:E,4,FALSE)</f>
        <v>https://tineco-yxzt.oss-accelerate.aliyuncs.com/20240701/2371shipeiqi_1719817085470.png</v>
      </c>
      <c r="T3486" s="27" t="s">
        <v>8759</v>
      </c>
      <c r="U3486" s="28" t="str">
        <f>VLOOKUP(N3486,'散件（更新）'!B:G,6,FALSE)</f>
        <v>适配器（欧版）</v>
      </c>
      <c r="V3486" s="28">
        <f>VLOOKUP(N3486,'散件（更新）'!B:I,8,FALSE)</f>
        <v>6974950105907</v>
      </c>
    </row>
    <row r="3487" spans="1:22">
      <c r="A3487" s="57">
        <v>46169</v>
      </c>
      <c r="B3487" s="53" t="s">
        <v>4392</v>
      </c>
      <c r="C3487" s="27" t="str">
        <f>VLOOKUP(B3487,'大货清单（不定期按GOMS更新）'!A:H,8,0)</f>
        <v>109-23470301</v>
      </c>
      <c r="D3487" s="27" t="str">
        <f>VLOOKUP(B3487,'大货清单（不定期按GOMS更新）'!A:C,3,0)</f>
        <v>CL2347C-01</v>
      </c>
      <c r="E3487" s="27" t="str">
        <f>VLOOKUP(B3487,'大货清单（不定期按GOMS更新）'!A:H,4,0)</f>
        <v>FR,DE,CL</v>
      </c>
      <c r="F3487" s="27" t="str">
        <f>VLOOKUP(B3487,'大货清单（不定期按GOMS更新）'!A:H,2,0)</f>
        <v>iFloor 5</v>
      </c>
      <c r="G3487" s="28">
        <f>VLOOKUP(B3487,'大货清单（不定期按GOMS更新）'!A:I,9,FALSE)</f>
        <v>6974950104979</v>
      </c>
      <c r="H3487" s="27" t="str">
        <f>VLOOKUP(B3487,'大货清单（不定期按GOMS更新）'!A:H,7,0)</f>
        <v>白+黑</v>
      </c>
      <c r="I3487" s="27" t="str">
        <f>VLOOKUP(B3487,'大货清单（不定期按GOMS更新）'!A:F,6,FALSE)</f>
        <v>ACTIVE</v>
      </c>
      <c r="J3487" s="27" t="str">
        <f>VLOOKUP(B3487,'大货清单（不定期按GOMS更新）'!A:K,11,FALSE)</f>
        <v>8.4</v>
      </c>
      <c r="K3487" s="27" t="str">
        <f>VLOOKUP(B3487,'大货清单（不定期按GOMS更新）'!A:N,12,FALSE)</f>
        <v>674</v>
      </c>
      <c r="L3487" s="27" t="str">
        <f>VLOOKUP(B3487,'大货清单（不定期按GOMS更新）'!A:M,13,FALSE)</f>
        <v>332</v>
      </c>
      <c r="M3487" s="27" t="str">
        <f>VLOOKUP(B3487,'大货清单（不定期按GOMS更新）'!A:N,14,FALSE)</f>
        <v>306</v>
      </c>
      <c r="N3487" s="53" t="s">
        <v>4299</v>
      </c>
      <c r="O3487" s="27">
        <f>IFERROR(VLOOKUP(N3487,'散件迭代（不定期更新）'!C:J,8,FALSE),0)</f>
        <v>0</v>
      </c>
      <c r="P3487" s="27" t="str">
        <f>IFERROR(VLOOKUP(N3487,'散件（更新）'!B:H,3,FALSE),0)</f>
        <v>/</v>
      </c>
      <c r="Q3487" s="27" t="str">
        <f>VLOOKUP(N3487,'散件（更新）'!B:H,2,FALSE)</f>
        <v>114-23470001</v>
      </c>
      <c r="R3487" s="27" t="str">
        <f>VLOOKUP(N3487,'散件（更新）'!B:H,7,FALSE)</f>
        <v>Charging Base</v>
      </c>
      <c r="S3487" s="27" t="str">
        <f>VLOOKUP(N3487,'散件（更新）'!B:E,4,FALSE)</f>
        <v>https://tineco-yxzt.oss-accelerate.aliyuncs.com/20240701/tuopan_1719817227189.jpeg</v>
      </c>
      <c r="T3487" s="27" t="s">
        <v>8759</v>
      </c>
      <c r="U3487" s="28" t="str">
        <f>VLOOKUP(N3487,'散件（更新）'!B:G,6,FALSE)</f>
        <v>托盘组件</v>
      </c>
      <c r="V3487" s="28" t="str">
        <f>VLOOKUP(N3487,'散件（更新）'!B:I,8,FALSE)</f>
        <v>6974950106263</v>
      </c>
    </row>
    <row r="3488" spans="1:22">
      <c r="A3488" s="57">
        <v>46169</v>
      </c>
      <c r="B3488" s="53" t="s">
        <v>4392</v>
      </c>
      <c r="C3488" s="27" t="str">
        <f>VLOOKUP(B3488,'大货清单（不定期按GOMS更新）'!A:H,8,0)</f>
        <v>109-23470301</v>
      </c>
      <c r="D3488" s="27" t="str">
        <f>VLOOKUP(B3488,'大货清单（不定期按GOMS更新）'!A:C,3,0)</f>
        <v>CL2347C-01</v>
      </c>
      <c r="E3488" s="27" t="str">
        <f>VLOOKUP(B3488,'大货清单（不定期按GOMS更新）'!A:H,4,0)</f>
        <v>FR,DE,CL</v>
      </c>
      <c r="F3488" s="27" t="str">
        <f>VLOOKUP(B3488,'大货清单（不定期按GOMS更新）'!A:H,2,0)</f>
        <v>iFloor 5</v>
      </c>
      <c r="G3488" s="28">
        <f>VLOOKUP(B3488,'大货清单（不定期按GOMS更新）'!A:I,9,FALSE)</f>
        <v>6974950104979</v>
      </c>
      <c r="H3488" s="27" t="str">
        <f>VLOOKUP(B3488,'大货清单（不定期按GOMS更新）'!A:H,7,0)</f>
        <v>白+黑</v>
      </c>
      <c r="I3488" s="27" t="str">
        <f>VLOOKUP(B3488,'大货清单（不定期按GOMS更新）'!A:F,6,FALSE)</f>
        <v>ACTIVE</v>
      </c>
      <c r="J3488" s="27" t="str">
        <f>VLOOKUP(B3488,'大货清单（不定期按GOMS更新）'!A:K,11,FALSE)</f>
        <v>8.4</v>
      </c>
      <c r="K3488" s="27" t="str">
        <f>VLOOKUP(B3488,'大货清单（不定期按GOMS更新）'!A:N,12,FALSE)</f>
        <v>674</v>
      </c>
      <c r="L3488" s="27" t="str">
        <f>VLOOKUP(B3488,'大货清单（不定期按GOMS更新）'!A:M,13,FALSE)</f>
        <v>332</v>
      </c>
      <c r="M3488" s="27" t="str">
        <f>VLOOKUP(B3488,'大货清单（不定期按GOMS更新）'!A:N,14,FALSE)</f>
        <v>306</v>
      </c>
      <c r="N3488" s="53" t="s">
        <v>4114</v>
      </c>
      <c r="O3488" s="27">
        <f>IFERROR(VLOOKUP(N3488,'散件迭代（不定期更新）'!C:J,8,FALSE),0)</f>
        <v>0</v>
      </c>
      <c r="P3488" s="27" t="str">
        <f>IFERROR(VLOOKUP(N3488,'散件（更新）'!B:H,3,FALSE),0)</f>
        <v>/</v>
      </c>
      <c r="Q3488" s="27" t="str">
        <f>VLOOKUP(N3488,'散件（更新）'!B:H,2,FALSE)</f>
        <v>114-23710007</v>
      </c>
      <c r="R3488" s="27" t="str">
        <f>VLOOKUP(N3488,'散件（更新）'!B:H,7,FALSE)</f>
        <v>Battery</v>
      </c>
      <c r="S3488" s="27" t="str">
        <f>VLOOKUP(N3488,'散件（更新）'!B:E,4,FALSE)</f>
        <v>https://tineco-yxzt.oss-accelerate.aliyuncs.com/20240701/2371dianchi_1719817320245.png</v>
      </c>
      <c r="T3488" s="27" t="s">
        <v>8759</v>
      </c>
      <c r="U3488" s="28" t="str">
        <f>VLOOKUP(N3488,'散件（更新）'!B:G,6,FALSE)</f>
        <v>电池包组件</v>
      </c>
      <c r="V3488" s="28">
        <f>VLOOKUP(N3488,'散件（更新）'!B:I,8,FALSE)</f>
        <v>6974950106010</v>
      </c>
    </row>
    <row r="3489" spans="1:22">
      <c r="A3489" s="57">
        <v>46169</v>
      </c>
      <c r="B3489" s="53" t="s">
        <v>4392</v>
      </c>
      <c r="C3489" s="27" t="str">
        <f>VLOOKUP(B3489,'大货清单（不定期按GOMS更新）'!A:H,8,0)</f>
        <v>109-23470301</v>
      </c>
      <c r="D3489" s="27" t="str">
        <f>VLOOKUP(B3489,'大货清单（不定期按GOMS更新）'!A:C,3,0)</f>
        <v>CL2347C-01</v>
      </c>
      <c r="E3489" s="27" t="str">
        <f>VLOOKUP(B3489,'大货清单（不定期按GOMS更新）'!A:H,4,0)</f>
        <v>FR,DE,CL</v>
      </c>
      <c r="F3489" s="27" t="str">
        <f>VLOOKUP(B3489,'大货清单（不定期按GOMS更新）'!A:H,2,0)</f>
        <v>iFloor 5</v>
      </c>
      <c r="G3489" s="28">
        <f>VLOOKUP(B3489,'大货清单（不定期按GOMS更新）'!A:I,9,FALSE)</f>
        <v>6974950104979</v>
      </c>
      <c r="H3489" s="27" t="str">
        <f>VLOOKUP(B3489,'大货清单（不定期按GOMS更新）'!A:H,7,0)</f>
        <v>白+黑</v>
      </c>
      <c r="I3489" s="27" t="str">
        <f>VLOOKUP(B3489,'大货清单（不定期按GOMS更新）'!A:F,6,FALSE)</f>
        <v>ACTIVE</v>
      </c>
      <c r="J3489" s="27" t="str">
        <f>VLOOKUP(B3489,'大货清单（不定期按GOMS更新）'!A:K,11,FALSE)</f>
        <v>8.4</v>
      </c>
      <c r="K3489" s="27" t="str">
        <f>VLOOKUP(B3489,'大货清单（不定期按GOMS更新）'!A:N,12,FALSE)</f>
        <v>674</v>
      </c>
      <c r="L3489" s="27" t="str">
        <f>VLOOKUP(B3489,'大货清单（不定期按GOMS更新）'!A:M,13,FALSE)</f>
        <v>332</v>
      </c>
      <c r="M3489" s="27" t="str">
        <f>VLOOKUP(B3489,'大货清单（不定期按GOMS更新）'!A:N,14,FALSE)</f>
        <v>306</v>
      </c>
      <c r="N3489" s="53" t="s">
        <v>4339</v>
      </c>
      <c r="O3489" s="27">
        <f>IFERROR(VLOOKUP(N3489,'散件迭代（不定期更新）'!C:J,8,FALSE),0)</f>
        <v>0</v>
      </c>
      <c r="P3489" s="27" t="str">
        <f>IFERROR(VLOOKUP(N3489,'散件（更新）'!B:H,3,FALSE),0)</f>
        <v>/</v>
      </c>
      <c r="Q3489" s="27" t="str">
        <f>VLOOKUP(N3489,'散件（更新）'!B:H,2,FALSE)</f>
        <v>114-23470007</v>
      </c>
      <c r="R3489" s="27" t="str">
        <f>VLOOKUP(N3489,'散件（更新）'!B:H,7,FALSE)</f>
        <v>Display Screen</v>
      </c>
      <c r="S3489" s="27" t="str">
        <f>VLOOKUP(N3489,'散件（更新）'!B:E,4,FALSE)</f>
        <v>https://tineco-yxzt.oss-accelerate.aliyuncs.com/20240701/xianshiping+jitidinggaizhengmian_1719817441889.jpeg</v>
      </c>
      <c r="T3489" s="27" t="s">
        <v>8759</v>
      </c>
      <c r="U3489" s="28" t="str">
        <f>VLOOKUP(N3489,'散件（更新）'!B:G,6,FALSE)</f>
        <v>LED显示屏组件</v>
      </c>
      <c r="V3489" s="28" t="str">
        <f>VLOOKUP(N3489,'散件（更新）'!B:I,8,FALSE)</f>
        <v>6974950106355</v>
      </c>
    </row>
    <row r="3490" spans="1:22">
      <c r="A3490" s="57">
        <v>46169</v>
      </c>
      <c r="B3490" s="53" t="s">
        <v>4392</v>
      </c>
      <c r="C3490" s="27" t="str">
        <f>VLOOKUP(B3490,'大货清单（不定期按GOMS更新）'!A:H,8,0)</f>
        <v>109-23470301</v>
      </c>
      <c r="D3490" s="27" t="str">
        <f>VLOOKUP(B3490,'大货清单（不定期按GOMS更新）'!A:C,3,0)</f>
        <v>CL2347C-01</v>
      </c>
      <c r="E3490" s="27" t="str">
        <f>VLOOKUP(B3490,'大货清单（不定期按GOMS更新）'!A:H,4,0)</f>
        <v>FR,DE,CL</v>
      </c>
      <c r="F3490" s="27" t="str">
        <f>VLOOKUP(B3490,'大货清单（不定期按GOMS更新）'!A:H,2,0)</f>
        <v>iFloor 5</v>
      </c>
      <c r="G3490" s="28">
        <f>VLOOKUP(B3490,'大货清单（不定期按GOMS更新）'!A:I,9,FALSE)</f>
        <v>6974950104979</v>
      </c>
      <c r="H3490" s="27" t="str">
        <f>VLOOKUP(B3490,'大货清单（不定期按GOMS更新）'!A:H,7,0)</f>
        <v>白+黑</v>
      </c>
      <c r="I3490" s="27" t="str">
        <f>VLOOKUP(B3490,'大货清单（不定期按GOMS更新）'!A:F,6,FALSE)</f>
        <v>ACTIVE</v>
      </c>
      <c r="J3490" s="27" t="str">
        <f>VLOOKUP(B3490,'大货清单（不定期按GOMS更新）'!A:K,11,FALSE)</f>
        <v>8.4</v>
      </c>
      <c r="K3490" s="27" t="str">
        <f>VLOOKUP(B3490,'大货清单（不定期按GOMS更新）'!A:N,12,FALSE)</f>
        <v>674</v>
      </c>
      <c r="L3490" s="27" t="str">
        <f>VLOOKUP(B3490,'大货清单（不定期按GOMS更新）'!A:M,13,FALSE)</f>
        <v>332</v>
      </c>
      <c r="M3490" s="27" t="str">
        <f>VLOOKUP(B3490,'大货清单（不定期按GOMS更新）'!A:N,14,FALSE)</f>
        <v>306</v>
      </c>
      <c r="N3490" s="53" t="s">
        <v>4352</v>
      </c>
      <c r="O3490" s="27">
        <f>IFERROR(VLOOKUP(N3490,'散件迭代（不定期更新）'!C:J,8,FALSE),0)</f>
        <v>0</v>
      </c>
      <c r="P3490" s="27" t="str">
        <f>IFERROR(VLOOKUP(N3490,'散件（更新）'!B:H,3,FALSE),0)</f>
        <v>/</v>
      </c>
      <c r="Q3490" s="27" t="str">
        <f>VLOOKUP(N3490,'散件（更新）'!B:H,2,FALSE)</f>
        <v>114-23470003</v>
      </c>
      <c r="R3490" s="27" t="str">
        <f>VLOOKUP(N3490,'散件（更新）'!B:H,7,FALSE)</f>
        <v>plastic part</v>
      </c>
      <c r="S3490" s="27" t="str">
        <f>VLOOKUP(N3490,'散件（更新）'!B:E,4,FALSE)</f>
        <v>https://tineco-yxzt.oss-accelerate.aliyuncs.com/20240701/zhuanjietouhejitidigaizujiantongCL2019gaiweibaise_1719817503453.jpg</v>
      </c>
      <c r="T3490" s="27" t="s">
        <v>8759</v>
      </c>
      <c r="U3490" s="28" t="str">
        <f>VLOOKUP(N3490,'散件（更新）'!B:G,6,FALSE)</f>
        <v>转接头和机体底盖组件</v>
      </c>
      <c r="V3490" s="28" t="str">
        <f>VLOOKUP(N3490,'散件（更新）'!B:I,8,FALSE)</f>
        <v>6974950106287</v>
      </c>
    </row>
    <row r="3491" spans="1:22">
      <c r="A3491" s="57">
        <v>46169</v>
      </c>
      <c r="B3491" s="53" t="s">
        <v>4392</v>
      </c>
      <c r="C3491" s="27" t="str">
        <f>VLOOKUP(B3491,'大货清单（不定期按GOMS更新）'!A:H,8,0)</f>
        <v>109-23470301</v>
      </c>
      <c r="D3491" s="27" t="str">
        <f>VLOOKUP(B3491,'大货清单（不定期按GOMS更新）'!A:C,3,0)</f>
        <v>CL2347C-01</v>
      </c>
      <c r="E3491" s="27" t="str">
        <f>VLOOKUP(B3491,'大货清单（不定期按GOMS更新）'!A:H,4,0)</f>
        <v>FR,DE,CL</v>
      </c>
      <c r="F3491" s="27" t="str">
        <f>VLOOKUP(B3491,'大货清单（不定期按GOMS更新）'!A:H,2,0)</f>
        <v>iFloor 5</v>
      </c>
      <c r="G3491" s="28">
        <f>VLOOKUP(B3491,'大货清单（不定期按GOMS更新）'!A:I,9,FALSE)</f>
        <v>6974950104979</v>
      </c>
      <c r="H3491" s="27" t="str">
        <f>VLOOKUP(B3491,'大货清单（不定期按GOMS更新）'!A:H,7,0)</f>
        <v>白+黑</v>
      </c>
      <c r="I3491" s="27" t="str">
        <f>VLOOKUP(B3491,'大货清单（不定期按GOMS更新）'!A:F,6,FALSE)</f>
        <v>ACTIVE</v>
      </c>
      <c r="J3491" s="27" t="str">
        <f>VLOOKUP(B3491,'大货清单（不定期按GOMS更新）'!A:K,11,FALSE)</f>
        <v>8.4</v>
      </c>
      <c r="K3491" s="27" t="str">
        <f>VLOOKUP(B3491,'大货清单（不定期按GOMS更新）'!A:N,12,FALSE)</f>
        <v>674</v>
      </c>
      <c r="L3491" s="27" t="str">
        <f>VLOOKUP(B3491,'大货清单（不定期按GOMS更新）'!A:M,13,FALSE)</f>
        <v>332</v>
      </c>
      <c r="M3491" s="27" t="str">
        <f>VLOOKUP(B3491,'大货清单（不定期按GOMS更新）'!A:N,14,FALSE)</f>
        <v>306</v>
      </c>
      <c r="N3491" s="53" t="s">
        <v>1098</v>
      </c>
      <c r="O3491" s="27">
        <f>IFERROR(VLOOKUP(N3491,'散件迭代（不定期更新）'!C:J,8,FALSE),0)</f>
        <v>0</v>
      </c>
      <c r="P3491" s="27" t="str">
        <f>IFERROR(VLOOKUP(N3491,'散件（更新）'!B:H,3,FALSE),0)</f>
        <v>206-2019-0066</v>
      </c>
      <c r="Q3491" s="27" t="str">
        <f>VLOOKUP(N3491,'散件（更新）'!B:H,2,FALSE)</f>
        <v>114-20190066</v>
      </c>
      <c r="R3491" s="27" t="str">
        <f>VLOOKUP(N3491,'散件（更新）'!B:H,7,FALSE)</f>
        <v>Swich</v>
      </c>
      <c r="S3491" s="27" t="str">
        <f>VLOOKUP(N3491,'散件（更新）'!B:E,4,FALSE)</f>
        <v>https://tineco-yxzt.oss-accelerate.aliyuncs.com/20231219/9FWRK110000_1702948027739.png</v>
      </c>
      <c r="T3491" s="27" t="s">
        <v>8759</v>
      </c>
      <c r="U3491" s="28" t="str">
        <f>VLOOKUP(N3491,'散件（更新）'!B:G,6,FALSE)</f>
        <v>微动开关</v>
      </c>
      <c r="V3491" s="28" t="str">
        <f>VLOOKUP(N3491,'散件（更新）'!B:I,8,FALSE)</f>
        <v>6972200197474</v>
      </c>
    </row>
    <row r="3492" spans="1:22">
      <c r="A3492" s="57">
        <v>46169</v>
      </c>
      <c r="B3492" s="53" t="s">
        <v>4392</v>
      </c>
      <c r="C3492" s="27" t="str">
        <f>VLOOKUP(B3492,'大货清单（不定期按GOMS更新）'!A:H,8,0)</f>
        <v>109-23470301</v>
      </c>
      <c r="D3492" s="27" t="str">
        <f>VLOOKUP(B3492,'大货清单（不定期按GOMS更新）'!A:C,3,0)</f>
        <v>CL2347C-01</v>
      </c>
      <c r="E3492" s="27" t="str">
        <f>VLOOKUP(B3492,'大货清单（不定期按GOMS更新）'!A:H,4,0)</f>
        <v>FR,DE,CL</v>
      </c>
      <c r="F3492" s="27" t="str">
        <f>VLOOKUP(B3492,'大货清单（不定期按GOMS更新）'!A:H,2,0)</f>
        <v>iFloor 5</v>
      </c>
      <c r="G3492" s="28">
        <f>VLOOKUP(B3492,'大货清单（不定期按GOMS更新）'!A:I,9,FALSE)</f>
        <v>6974950104979</v>
      </c>
      <c r="H3492" s="27" t="str">
        <f>VLOOKUP(B3492,'大货清单（不定期按GOMS更新）'!A:H,7,0)</f>
        <v>白+黑</v>
      </c>
      <c r="I3492" s="27" t="str">
        <f>VLOOKUP(B3492,'大货清单（不定期按GOMS更新）'!A:F,6,FALSE)</f>
        <v>ACTIVE</v>
      </c>
      <c r="J3492" s="27" t="str">
        <f>VLOOKUP(B3492,'大货清单（不定期按GOMS更新）'!A:K,11,FALSE)</f>
        <v>8.4</v>
      </c>
      <c r="K3492" s="27" t="str">
        <f>VLOOKUP(B3492,'大货清单（不定期按GOMS更新）'!A:N,12,FALSE)</f>
        <v>674</v>
      </c>
      <c r="L3492" s="27" t="str">
        <f>VLOOKUP(B3492,'大货清单（不定期按GOMS更新）'!A:M,13,FALSE)</f>
        <v>332</v>
      </c>
      <c r="M3492" s="27" t="str">
        <f>VLOOKUP(B3492,'大货清单（不定期按GOMS更新）'!A:N,14,FALSE)</f>
        <v>306</v>
      </c>
      <c r="N3492" s="53" t="s">
        <v>2321</v>
      </c>
      <c r="O3492" s="27">
        <f>IFERROR(VLOOKUP(N3492,'散件迭代（不定期更新）'!C:J,8,FALSE),0)</f>
        <v>0</v>
      </c>
      <c r="P3492" s="27" t="str">
        <f>IFERROR(VLOOKUP(N3492,'散件（更新）'!B:H,3,FALSE),0)</f>
        <v>/</v>
      </c>
      <c r="Q3492" s="27" t="str">
        <f>VLOOKUP(N3492,'散件（更新）'!B:H,2,FALSE)</f>
        <v>114-20191701</v>
      </c>
      <c r="R3492" s="27" t="str">
        <f>VLOOKUP(N3492,'散件（更新）'!B:H,7,FALSE)</f>
        <v>Motor</v>
      </c>
      <c r="S3492" s="27" t="str">
        <f>VLOOKUP(N3492,'散件（更新）'!B:E,4,FALSE)</f>
        <v>https://tineco-yxzt.oss-accelerate.aliyuncs.com/20231219/9FWRM100400_1702948028299.png</v>
      </c>
      <c r="T3492" s="27" t="s">
        <v>8759</v>
      </c>
      <c r="U3492" s="28" t="str">
        <f>VLOOKUP(N3492,'散件（更新）'!B:G,6,FALSE)</f>
        <v>地刷电机齿轮箱组件(降本)</v>
      </c>
      <c r="V3492" s="28">
        <f>VLOOKUP(N3492,'散件（更新）'!B:I,8,FALSE)</f>
        <v>6974950101855</v>
      </c>
    </row>
    <row r="3493" spans="1:22">
      <c r="A3493" s="57">
        <v>46169</v>
      </c>
      <c r="B3493" s="53" t="s">
        <v>4392</v>
      </c>
      <c r="C3493" s="27" t="str">
        <f>VLOOKUP(B3493,'大货清单（不定期按GOMS更新）'!A:H,8,0)</f>
        <v>109-23470301</v>
      </c>
      <c r="D3493" s="27" t="str">
        <f>VLOOKUP(B3493,'大货清单（不定期按GOMS更新）'!A:C,3,0)</f>
        <v>CL2347C-01</v>
      </c>
      <c r="E3493" s="27" t="str">
        <f>VLOOKUP(B3493,'大货清单（不定期按GOMS更新）'!A:H,4,0)</f>
        <v>FR,DE,CL</v>
      </c>
      <c r="F3493" s="27" t="str">
        <f>VLOOKUP(B3493,'大货清单（不定期按GOMS更新）'!A:H,2,0)</f>
        <v>iFloor 5</v>
      </c>
      <c r="G3493" s="28">
        <f>VLOOKUP(B3493,'大货清单（不定期按GOMS更新）'!A:I,9,FALSE)</f>
        <v>6974950104979</v>
      </c>
      <c r="H3493" s="27" t="str">
        <f>VLOOKUP(B3493,'大货清单（不定期按GOMS更新）'!A:H,7,0)</f>
        <v>白+黑</v>
      </c>
      <c r="I3493" s="27" t="str">
        <f>VLOOKUP(B3493,'大货清单（不定期按GOMS更新）'!A:F,6,FALSE)</f>
        <v>ACTIVE</v>
      </c>
      <c r="J3493" s="27" t="str">
        <f>VLOOKUP(B3493,'大货清单（不定期按GOMS更新）'!A:K,11,FALSE)</f>
        <v>8.4</v>
      </c>
      <c r="K3493" s="27" t="str">
        <f>VLOOKUP(B3493,'大货清单（不定期按GOMS更新）'!A:N,12,FALSE)</f>
        <v>674</v>
      </c>
      <c r="L3493" s="27" t="str">
        <f>VLOOKUP(B3493,'大货清单（不定期按GOMS更新）'!A:M,13,FALSE)</f>
        <v>332</v>
      </c>
      <c r="M3493" s="27" t="str">
        <f>VLOOKUP(B3493,'大货清单（不定期按GOMS更新）'!A:N,14,FALSE)</f>
        <v>306</v>
      </c>
      <c r="N3493" s="53" t="s">
        <v>4258</v>
      </c>
      <c r="O3493" s="27">
        <f>IFERROR(VLOOKUP(N3493,'散件迭代（不定期更新）'!C:J,8,FALSE),0)</f>
        <v>0</v>
      </c>
      <c r="P3493" s="27" t="str">
        <f>IFERROR(VLOOKUP(N3493,'散件（更新）'!B:H,3,FALSE),0)</f>
        <v>/</v>
      </c>
      <c r="Q3493" s="27" t="str">
        <f>VLOOKUP(N3493,'散件（更新）'!B:H,2,FALSE)</f>
        <v>114-23470002</v>
      </c>
      <c r="R3493" s="27" t="str">
        <f>VLOOKUP(N3493,'散件（更新）'!B:H,7,FALSE)</f>
        <v>Motor</v>
      </c>
      <c r="S3493" s="27" t="str">
        <f>VLOOKUP(N3493,'散件（更新）'!B:E,4,FALSE)</f>
        <v>https://tineco-yxzt.oss-accelerate.aliyuncs.com/20240701/zhudianjicemian_1719817577374.jpeg</v>
      </c>
      <c r="T3493" s="27" t="s">
        <v>8759</v>
      </c>
      <c r="U3493" s="28" t="str">
        <f>VLOOKUP(N3493,'散件（更新）'!B:G,6,FALSE)</f>
        <v>主电机</v>
      </c>
      <c r="V3493" s="28" t="str">
        <f>VLOOKUP(N3493,'散件（更新）'!B:I,8,FALSE)</f>
        <v>6974950106270</v>
      </c>
    </row>
    <row r="3494" spans="1:22">
      <c r="A3494" s="57">
        <v>46169</v>
      </c>
      <c r="B3494" s="53" t="s">
        <v>4392</v>
      </c>
      <c r="C3494" s="27" t="str">
        <f>VLOOKUP(B3494,'大货清单（不定期按GOMS更新）'!A:H,8,0)</f>
        <v>109-23470301</v>
      </c>
      <c r="D3494" s="27" t="str">
        <f>VLOOKUP(B3494,'大货清单（不定期按GOMS更新）'!A:C,3,0)</f>
        <v>CL2347C-01</v>
      </c>
      <c r="E3494" s="27" t="str">
        <f>VLOOKUP(B3494,'大货清单（不定期按GOMS更新）'!A:H,4,0)</f>
        <v>FR,DE,CL</v>
      </c>
      <c r="F3494" s="27" t="str">
        <f>VLOOKUP(B3494,'大货清单（不定期按GOMS更新）'!A:H,2,0)</f>
        <v>iFloor 5</v>
      </c>
      <c r="G3494" s="28">
        <f>VLOOKUP(B3494,'大货清单（不定期按GOMS更新）'!A:I,9,FALSE)</f>
        <v>6974950104979</v>
      </c>
      <c r="H3494" s="27" t="str">
        <f>VLOOKUP(B3494,'大货清单（不定期按GOMS更新）'!A:H,7,0)</f>
        <v>白+黑</v>
      </c>
      <c r="I3494" s="27" t="str">
        <f>VLOOKUP(B3494,'大货清单（不定期按GOMS更新）'!A:F,6,FALSE)</f>
        <v>ACTIVE</v>
      </c>
      <c r="J3494" s="27" t="str">
        <f>VLOOKUP(B3494,'大货清单（不定期按GOMS更新）'!A:K,11,FALSE)</f>
        <v>8.4</v>
      </c>
      <c r="K3494" s="27" t="str">
        <f>VLOOKUP(B3494,'大货清单（不定期按GOMS更新）'!A:N,12,FALSE)</f>
        <v>674</v>
      </c>
      <c r="L3494" s="27" t="str">
        <f>VLOOKUP(B3494,'大货清单（不定期按GOMS更新）'!A:M,13,FALSE)</f>
        <v>332</v>
      </c>
      <c r="M3494" s="27" t="str">
        <f>VLOOKUP(B3494,'大货清单（不定期按GOMS更新）'!A:N,14,FALSE)</f>
        <v>306</v>
      </c>
      <c r="N3494" s="53" t="s">
        <v>4042</v>
      </c>
      <c r="O3494" s="27">
        <f>IFERROR(VLOOKUP(N3494,'散件迭代（不定期更新）'!C:J,8,FALSE),0)</f>
        <v>0</v>
      </c>
      <c r="P3494" s="27" t="str">
        <f>IFERROR(VLOOKUP(N3494,'散件（更新）'!B:H,3,FALSE),0)</f>
        <v>/</v>
      </c>
      <c r="Q3494" s="27" t="str">
        <f>VLOOKUP(N3494,'散件（更新）'!B:H,2,FALSE)</f>
        <v>114-23470006</v>
      </c>
      <c r="R3494" s="27" t="str">
        <f>VLOOKUP(N3494,'散件（更新）'!B:H,7,FALSE)</f>
        <v>PCBA</v>
      </c>
      <c r="S3494" s="27" t="str">
        <f>VLOOKUP(N3494,'散件（更新）'!B:E,4,FALSE)</f>
        <v>https://tineco-yxzt.oss-accelerate.aliyuncs.com/20240701/jishenzhukongbanzujian_1719817634769.jpeg</v>
      </c>
      <c r="T3494" s="27" t="s">
        <v>8759</v>
      </c>
      <c r="U3494" s="28" t="str">
        <f>VLOOKUP(N3494,'散件（更新）'!B:G,6,FALSE)</f>
        <v>高配主控板组件（ 机身）</v>
      </c>
      <c r="V3494" s="28" t="str">
        <f>VLOOKUP(N3494,'散件（更新）'!B:I,8,FALSE)</f>
        <v>6974950106348</v>
      </c>
    </row>
    <row r="3495" spans="1:22">
      <c r="A3495" s="57">
        <v>46169</v>
      </c>
      <c r="B3495" s="53" t="s">
        <v>4392</v>
      </c>
      <c r="C3495" s="27" t="str">
        <f>VLOOKUP(B3495,'大货清单（不定期按GOMS更新）'!A:H,8,0)</f>
        <v>109-23470301</v>
      </c>
      <c r="D3495" s="27" t="str">
        <f>VLOOKUP(B3495,'大货清单（不定期按GOMS更新）'!A:C,3,0)</f>
        <v>CL2347C-01</v>
      </c>
      <c r="E3495" s="27" t="str">
        <f>VLOOKUP(B3495,'大货清单（不定期按GOMS更新）'!A:H,4,0)</f>
        <v>FR,DE,CL</v>
      </c>
      <c r="F3495" s="27" t="str">
        <f>VLOOKUP(B3495,'大货清单（不定期按GOMS更新）'!A:H,2,0)</f>
        <v>iFloor 5</v>
      </c>
      <c r="G3495" s="28">
        <f>VLOOKUP(B3495,'大货清单（不定期按GOMS更新）'!A:I,9,FALSE)</f>
        <v>6974950104979</v>
      </c>
      <c r="H3495" s="27" t="str">
        <f>VLOOKUP(B3495,'大货清单（不定期按GOMS更新）'!A:H,7,0)</f>
        <v>白+黑</v>
      </c>
      <c r="I3495" s="27" t="str">
        <f>VLOOKUP(B3495,'大货清单（不定期按GOMS更新）'!A:F,6,FALSE)</f>
        <v>ACTIVE</v>
      </c>
      <c r="J3495" s="27" t="str">
        <f>VLOOKUP(B3495,'大货清单（不定期按GOMS更新）'!A:K,11,FALSE)</f>
        <v>8.4</v>
      </c>
      <c r="K3495" s="27" t="str">
        <f>VLOOKUP(B3495,'大货清单（不定期按GOMS更新）'!A:N,12,FALSE)</f>
        <v>674</v>
      </c>
      <c r="L3495" s="27" t="str">
        <f>VLOOKUP(B3495,'大货清单（不定期按GOMS更新）'!A:M,13,FALSE)</f>
        <v>332</v>
      </c>
      <c r="M3495" s="27" t="str">
        <f>VLOOKUP(B3495,'大货清单（不定期按GOMS更新）'!A:N,14,FALSE)</f>
        <v>306</v>
      </c>
      <c r="N3495" s="53" t="s">
        <v>756</v>
      </c>
      <c r="O3495" s="27" t="str">
        <f>IFERROR(VLOOKUP(N3495,'散件迭代（不定期更新）'!C:J,8,FALSE),0)</f>
        <v>A63</v>
      </c>
      <c r="P3495" s="27" t="str">
        <f>IFERROR(VLOOKUP(N3495,'散件（更新）'!B:H,3,FALSE),0)</f>
        <v>206-2019-0112</v>
      </c>
      <c r="Q3495" s="27" t="str">
        <f>VLOOKUP(N3495,'散件（更新）'!B:H,2,FALSE)</f>
        <v>114-20190112</v>
      </c>
      <c r="R3495" s="27" t="str">
        <f>VLOOKUP(N3495,'散件（更新）'!B:H,7,FALSE)</f>
        <v>Scraper</v>
      </c>
      <c r="S3495" s="27" t="str">
        <f>VLOOKUP(N3495,'散件（更新）'!B:E,4,FALSE)</f>
        <v>https://tineco-yxzt.oss-accelerate.aliyuncs.com/20240701/2019guatiao_1719817721080.png</v>
      </c>
      <c r="T3495" s="27" t="s">
        <v>8759</v>
      </c>
      <c r="U3495" s="28" t="str">
        <f>VLOOKUP(N3495,'散件（更新）'!B:G,6,FALSE)</f>
        <v>刮条组件</v>
      </c>
      <c r="V3495" s="28" t="str">
        <f>VLOOKUP(N3495,'散件（更新）'!B:I,8,FALSE)</f>
        <v>6972200196989</v>
      </c>
    </row>
    <row r="3496" spans="1:22">
      <c r="A3496" s="57">
        <v>46169</v>
      </c>
      <c r="B3496" s="53" t="s">
        <v>4392</v>
      </c>
      <c r="C3496" s="27" t="str">
        <f>VLOOKUP(B3496,'大货清单（不定期按GOMS更新）'!A:H,8,0)</f>
        <v>109-23470301</v>
      </c>
      <c r="D3496" s="27" t="str">
        <f>VLOOKUP(B3496,'大货清单（不定期按GOMS更新）'!A:C,3,0)</f>
        <v>CL2347C-01</v>
      </c>
      <c r="E3496" s="27" t="str">
        <f>VLOOKUP(B3496,'大货清单（不定期按GOMS更新）'!A:H,4,0)</f>
        <v>FR,DE,CL</v>
      </c>
      <c r="F3496" s="27" t="str">
        <f>VLOOKUP(B3496,'大货清单（不定期按GOMS更新）'!A:H,2,0)</f>
        <v>iFloor 5</v>
      </c>
      <c r="G3496" s="28">
        <f>VLOOKUP(B3496,'大货清单（不定期按GOMS更新）'!A:I,9,FALSE)</f>
        <v>6974950104979</v>
      </c>
      <c r="H3496" s="27" t="str">
        <f>VLOOKUP(B3496,'大货清单（不定期按GOMS更新）'!A:H,7,0)</f>
        <v>白+黑</v>
      </c>
      <c r="I3496" s="27" t="str">
        <f>VLOOKUP(B3496,'大货清单（不定期按GOMS更新）'!A:F,6,FALSE)</f>
        <v>ACTIVE</v>
      </c>
      <c r="J3496" s="27" t="str">
        <f>VLOOKUP(B3496,'大货清单（不定期按GOMS更新）'!A:K,11,FALSE)</f>
        <v>8.4</v>
      </c>
      <c r="K3496" s="27" t="str">
        <f>VLOOKUP(B3496,'大货清单（不定期按GOMS更新）'!A:N,12,FALSE)</f>
        <v>674</v>
      </c>
      <c r="L3496" s="27" t="str">
        <f>VLOOKUP(B3496,'大货清单（不定期按GOMS更新）'!A:M,13,FALSE)</f>
        <v>332</v>
      </c>
      <c r="M3496" s="27" t="str">
        <f>VLOOKUP(B3496,'大货清单（不定期按GOMS更新）'!A:N,14,FALSE)</f>
        <v>306</v>
      </c>
      <c r="N3496" s="53" t="s">
        <v>770</v>
      </c>
      <c r="O3496" s="27">
        <f>IFERROR(VLOOKUP(N3496,'散件迭代（不定期更新）'!C:J,8,FALSE),0)</f>
        <v>0</v>
      </c>
      <c r="P3496" s="27" t="str">
        <f>IFERROR(VLOOKUP(N3496,'散件（更新）'!B:H,3,FALSE),0)</f>
        <v>206-2019-0114</v>
      </c>
      <c r="Q3496" s="27" t="str">
        <f>VLOOKUP(N3496,'散件（更新）'!B:H,2,FALSE)</f>
        <v>114-20190114</v>
      </c>
      <c r="R3496" s="27" t="str">
        <f>VLOOKUP(N3496,'散件（更新）'!B:H,7,FALSE)</f>
        <v>Sensor</v>
      </c>
      <c r="S3496" s="27" t="str">
        <f>VLOOKUP(N3496,'散件（更新）'!B:E,4,FALSE)</f>
        <v>https://tineco-yxzt.oss-accelerate.aliyuncs.com/20240701/2019guangdian_1719817775917.png</v>
      </c>
      <c r="T3496" s="27" t="s">
        <v>8759</v>
      </c>
      <c r="U3496" s="28" t="str">
        <f>VLOOKUP(N3496,'散件（更新）'!B:G,6,FALSE)</f>
        <v>光电液位传感器</v>
      </c>
      <c r="V3496" s="28" t="str">
        <f>VLOOKUP(N3496,'散件（更新）'!B:I,8,FALSE)</f>
        <v>6972200197023</v>
      </c>
    </row>
    <row r="3497" spans="1:22">
      <c r="A3497" s="57">
        <v>46169</v>
      </c>
      <c r="B3497" s="53" t="s">
        <v>4392</v>
      </c>
      <c r="C3497" s="27" t="str">
        <f>VLOOKUP(B3497,'大货清单（不定期按GOMS更新）'!A:H,8,0)</f>
        <v>109-23470301</v>
      </c>
      <c r="D3497" s="27" t="str">
        <f>VLOOKUP(B3497,'大货清单（不定期按GOMS更新）'!A:C,3,0)</f>
        <v>CL2347C-01</v>
      </c>
      <c r="E3497" s="27" t="str">
        <f>VLOOKUP(B3497,'大货清单（不定期按GOMS更新）'!A:H,4,0)</f>
        <v>FR,DE,CL</v>
      </c>
      <c r="F3497" s="27" t="str">
        <f>VLOOKUP(B3497,'大货清单（不定期按GOMS更新）'!A:H,2,0)</f>
        <v>iFloor 5</v>
      </c>
      <c r="G3497" s="28">
        <f>VLOOKUP(B3497,'大货清单（不定期按GOMS更新）'!A:I,9,FALSE)</f>
        <v>6974950104979</v>
      </c>
      <c r="H3497" s="27" t="str">
        <f>VLOOKUP(B3497,'大货清单（不定期按GOMS更新）'!A:H,7,0)</f>
        <v>白+黑</v>
      </c>
      <c r="I3497" s="27" t="str">
        <f>VLOOKUP(B3497,'大货清单（不定期按GOMS更新）'!A:F,6,FALSE)</f>
        <v>ACTIVE</v>
      </c>
      <c r="J3497" s="27" t="str">
        <f>VLOOKUP(B3497,'大货清单（不定期按GOMS更新）'!A:K,11,FALSE)</f>
        <v>8.4</v>
      </c>
      <c r="K3497" s="27" t="str">
        <f>VLOOKUP(B3497,'大货清单（不定期按GOMS更新）'!A:N,12,FALSE)</f>
        <v>674</v>
      </c>
      <c r="L3497" s="27" t="str">
        <f>VLOOKUP(B3497,'大货清单（不定期按GOMS更新）'!A:M,13,FALSE)</f>
        <v>332</v>
      </c>
      <c r="M3497" s="27" t="str">
        <f>VLOOKUP(B3497,'大货清单（不定期按GOMS更新）'!A:N,14,FALSE)</f>
        <v>306</v>
      </c>
      <c r="N3497" s="53" t="s">
        <v>1043</v>
      </c>
      <c r="O3497" s="27" t="str">
        <f>IFERROR(VLOOKUP(N3497,'散件迭代（不定期更新）'!C:J,8,FALSE),0)</f>
        <v>A22</v>
      </c>
      <c r="P3497" s="27" t="str">
        <f>IFERROR(VLOOKUP(N3497,'散件（更新）'!B:H,3,FALSE),0)</f>
        <v>206-1879-0109</v>
      </c>
      <c r="Q3497" s="27" t="str">
        <f>VLOOKUP(N3497,'散件（更新）'!B:H,2,FALSE)</f>
        <v>114-18790109</v>
      </c>
      <c r="R3497" s="27" t="str">
        <f>VLOOKUP(N3497,'散件（更新）'!B:H,7,FALSE)</f>
        <v>3-In-1 Cleaning Tool</v>
      </c>
      <c r="S3497" s="27" t="str">
        <f>VLOOKUP(N3497,'散件（更新）'!B:E,4,FALSE)</f>
        <v>https://tineco-yxzt.oss-accelerate.aliyuncs.com/product/114-18790109.png</v>
      </c>
      <c r="T3497" s="27" t="s">
        <v>8759</v>
      </c>
      <c r="U3497" s="28" t="str">
        <f>VLOOKUP(N3497,'散件（更新）'!B:G,6,FALSE)</f>
        <v>AB1888清洁刷组件</v>
      </c>
      <c r="V3497" s="28" t="str">
        <f>VLOOKUP(N3497,'散件（更新）'!B:I,8,FALSE)</f>
        <v>6972200191809</v>
      </c>
    </row>
    <row r="3498" spans="1:22">
      <c r="A3498" s="57">
        <v>46169</v>
      </c>
      <c r="B3498" s="53" t="s">
        <v>4392</v>
      </c>
      <c r="C3498" s="27" t="str">
        <f>VLOOKUP(B3498,'大货清单（不定期按GOMS更新）'!A:H,8,0)</f>
        <v>109-23470301</v>
      </c>
      <c r="D3498" s="27" t="str">
        <f>VLOOKUP(B3498,'大货清单（不定期按GOMS更新）'!A:C,3,0)</f>
        <v>CL2347C-01</v>
      </c>
      <c r="E3498" s="27" t="str">
        <f>VLOOKUP(B3498,'大货清单（不定期按GOMS更新）'!A:H,4,0)</f>
        <v>FR,DE,CL</v>
      </c>
      <c r="F3498" s="27" t="str">
        <f>VLOOKUP(B3498,'大货清单（不定期按GOMS更新）'!A:H,2,0)</f>
        <v>iFloor 5</v>
      </c>
      <c r="G3498" s="28">
        <f>VLOOKUP(B3498,'大货清单（不定期按GOMS更新）'!A:I,9,FALSE)</f>
        <v>6974950104979</v>
      </c>
      <c r="H3498" s="27" t="str">
        <f>VLOOKUP(B3498,'大货清单（不定期按GOMS更新）'!A:H,7,0)</f>
        <v>白+黑</v>
      </c>
      <c r="I3498" s="27" t="str">
        <f>VLOOKUP(B3498,'大货清单（不定期按GOMS更新）'!A:F,6,FALSE)</f>
        <v>ACTIVE</v>
      </c>
      <c r="J3498" s="27" t="str">
        <f>VLOOKUP(B3498,'大货清单（不定期按GOMS更新）'!A:K,11,FALSE)</f>
        <v>8.4</v>
      </c>
      <c r="K3498" s="27" t="str">
        <f>VLOOKUP(B3498,'大货清单（不定期按GOMS更新）'!A:N,12,FALSE)</f>
        <v>674</v>
      </c>
      <c r="L3498" s="27" t="str">
        <f>VLOOKUP(B3498,'大货清单（不定期按GOMS更新）'!A:M,13,FALSE)</f>
        <v>332</v>
      </c>
      <c r="M3498" s="27" t="str">
        <f>VLOOKUP(B3498,'大货清单（不定期按GOMS更新）'!A:N,14,FALSE)</f>
        <v>306</v>
      </c>
      <c r="N3498" s="53" t="s">
        <v>4102</v>
      </c>
      <c r="O3498" s="27">
        <f>IFERROR(VLOOKUP(N3498,'散件迭代（不定期更新）'!C:J,8,FALSE),0)</f>
        <v>0</v>
      </c>
      <c r="P3498" s="27" t="str">
        <f>IFERROR(VLOOKUP(N3498,'散件（更新）'!B:H,3,FALSE),0)</f>
        <v>/</v>
      </c>
      <c r="Q3498" s="27" t="str">
        <f>VLOOKUP(N3498,'散件（更新）'!B:H,2,FALSE)</f>
        <v>114-23470005</v>
      </c>
      <c r="R3498" s="27" t="str">
        <f>VLOOKUP(N3498,'散件（更新）'!B:H,7,FALSE)</f>
        <v>Handle</v>
      </c>
      <c r="S3498" s="27" t="str">
        <f>VLOOKUP(N3498,'散件（更新）'!B:E,4,FALSE)</f>
        <v>https://tineco-yxzt.oss-accelerate.aliyuncs.com/20240701/shoubingheise_1719817848447.jpeg</v>
      </c>
      <c r="T3498" s="27" t="s">
        <v>8759</v>
      </c>
      <c r="U3498" s="28" t="str">
        <f>VLOOKUP(N3498,'散件（更新）'!B:G,6,FALSE)</f>
        <v>手柄组件黑色</v>
      </c>
      <c r="V3498" s="28" t="str">
        <f>VLOOKUP(N3498,'散件（更新）'!B:I,8,FALSE)</f>
        <v>6974950106324</v>
      </c>
    </row>
    <row r="3499" spans="1:22">
      <c r="A3499" s="57">
        <v>46169</v>
      </c>
      <c r="B3499" s="53" t="s">
        <v>4392</v>
      </c>
      <c r="C3499" s="27" t="str">
        <f>VLOOKUP(B3499,'大货清单（不定期按GOMS更新）'!A:H,8,0)</f>
        <v>109-23470301</v>
      </c>
      <c r="D3499" s="27" t="str">
        <f>VLOOKUP(B3499,'大货清单（不定期按GOMS更新）'!A:C,3,0)</f>
        <v>CL2347C-01</v>
      </c>
      <c r="E3499" s="27" t="str">
        <f>VLOOKUP(B3499,'大货清单（不定期按GOMS更新）'!A:H,4,0)</f>
        <v>FR,DE,CL</v>
      </c>
      <c r="F3499" s="27" t="str">
        <f>VLOOKUP(B3499,'大货清单（不定期按GOMS更新）'!A:H,2,0)</f>
        <v>iFloor 5</v>
      </c>
      <c r="G3499" s="28">
        <f>VLOOKUP(B3499,'大货清单（不定期按GOMS更新）'!A:I,9,FALSE)</f>
        <v>6974950104979</v>
      </c>
      <c r="H3499" s="27" t="str">
        <f>VLOOKUP(B3499,'大货清单（不定期按GOMS更新）'!A:H,7,0)</f>
        <v>白+黑</v>
      </c>
      <c r="I3499" s="27" t="str">
        <f>VLOOKUP(B3499,'大货清单（不定期按GOMS更新）'!A:F,6,FALSE)</f>
        <v>ACTIVE</v>
      </c>
      <c r="J3499" s="27" t="str">
        <f>VLOOKUP(B3499,'大货清单（不定期按GOMS更新）'!A:K,11,FALSE)</f>
        <v>8.4</v>
      </c>
      <c r="K3499" s="27" t="str">
        <f>VLOOKUP(B3499,'大货清单（不定期按GOMS更新）'!A:N,12,FALSE)</f>
        <v>674</v>
      </c>
      <c r="L3499" s="27" t="str">
        <f>VLOOKUP(B3499,'大货清单（不定期按GOMS更新）'!A:M,13,FALSE)</f>
        <v>332</v>
      </c>
      <c r="M3499" s="27" t="str">
        <f>VLOOKUP(B3499,'大货清单（不定期按GOMS更新）'!A:N,14,FALSE)</f>
        <v>306</v>
      </c>
      <c r="N3499" s="53" t="s">
        <v>4282</v>
      </c>
      <c r="O3499" s="27" t="str">
        <f>IFERROR(VLOOKUP(N3499,'散件迭代（不定期更新）'!C:J,8,FALSE),0)</f>
        <v>A62</v>
      </c>
      <c r="P3499" s="27" t="str">
        <f>IFERROR(VLOOKUP(N3499,'散件（更新）'!B:H,3,FALSE),0)</f>
        <v>/</v>
      </c>
      <c r="Q3499" s="27" t="str">
        <f>VLOOKUP(N3499,'散件（更新）'!B:H,2,FALSE)</f>
        <v>114-23470300</v>
      </c>
      <c r="R3499" s="27" t="str">
        <f>VLOOKUP(N3499,'散件（更新）'!B:H,7,FALSE)</f>
        <v>Clean Water Tank</v>
      </c>
      <c r="S3499" s="27" t="str">
        <f>VLOOKUP(N3499,'散件（更新）'!B:E,4,FALSE)</f>
        <v>https://tineco-yxzt.oss-accelerate.aliyuncs.com/20240701/qingshuitong_1719817950775.jpeg</v>
      </c>
      <c r="T3499" s="27" t="s">
        <v>8759</v>
      </c>
      <c r="U3499" s="28" t="str">
        <f>VLOOKUP(N3499,'散件（更新）'!B:G,6,FALSE)</f>
        <v>溶液桶组件</v>
      </c>
      <c r="V3499" s="28" t="str">
        <f>VLOOKUP(N3499,'散件（更新）'!B:I,8,FALSE)</f>
        <v>6974950106256</v>
      </c>
    </row>
    <row r="3500" spans="1:22">
      <c r="A3500" s="57">
        <v>46169</v>
      </c>
      <c r="B3500" s="53" t="s">
        <v>4392</v>
      </c>
      <c r="C3500" s="27" t="str">
        <f>VLOOKUP(B3500,'大货清单（不定期按GOMS更新）'!A:H,8,0)</f>
        <v>109-23470301</v>
      </c>
      <c r="D3500" s="27" t="str">
        <f>VLOOKUP(B3500,'大货清单（不定期按GOMS更新）'!A:C,3,0)</f>
        <v>CL2347C-01</v>
      </c>
      <c r="E3500" s="27" t="str">
        <f>VLOOKUP(B3500,'大货清单（不定期按GOMS更新）'!A:H,4,0)</f>
        <v>FR,DE,CL</v>
      </c>
      <c r="F3500" s="27" t="str">
        <f>VLOOKUP(B3500,'大货清单（不定期按GOMS更新）'!A:H,2,0)</f>
        <v>iFloor 5</v>
      </c>
      <c r="G3500" s="28">
        <f>VLOOKUP(B3500,'大货清单（不定期按GOMS更新）'!A:I,9,FALSE)</f>
        <v>6974950104979</v>
      </c>
      <c r="H3500" s="27" t="str">
        <f>VLOOKUP(B3500,'大货清单（不定期按GOMS更新）'!A:H,7,0)</f>
        <v>白+黑</v>
      </c>
      <c r="I3500" s="27" t="str">
        <f>VLOOKUP(B3500,'大货清单（不定期按GOMS更新）'!A:F,6,FALSE)</f>
        <v>ACTIVE</v>
      </c>
      <c r="J3500" s="27" t="str">
        <f>VLOOKUP(B3500,'大货清单（不定期按GOMS更新）'!A:K,11,FALSE)</f>
        <v>8.4</v>
      </c>
      <c r="K3500" s="27" t="str">
        <f>VLOOKUP(B3500,'大货清单（不定期按GOMS更新）'!A:N,12,FALSE)</f>
        <v>674</v>
      </c>
      <c r="L3500" s="27" t="str">
        <f>VLOOKUP(B3500,'大货清单（不定期按GOMS更新）'!A:M,13,FALSE)</f>
        <v>332</v>
      </c>
      <c r="M3500" s="27" t="str">
        <f>VLOOKUP(B3500,'大货清单（不定期按GOMS更新）'!A:N,14,FALSE)</f>
        <v>306</v>
      </c>
      <c r="N3500" s="53" t="s">
        <v>4108</v>
      </c>
      <c r="O3500" s="27" t="str">
        <f>IFERROR(VLOOKUP(N3500,'散件迭代（不定期更新）'!C:J,8,FALSE),0)</f>
        <v>A60</v>
      </c>
      <c r="P3500" s="27" t="str">
        <f>IFERROR(VLOOKUP(N3500,'散件（更新）'!B:H,3,FALSE),0)</f>
        <v>/</v>
      </c>
      <c r="Q3500" s="27" t="str">
        <f>VLOOKUP(N3500,'散件（更新）'!B:H,2,FALSE)</f>
        <v>114-23470000</v>
      </c>
      <c r="R3500" s="27" t="str">
        <f>VLOOKUP(N3500,'散件（更新）'!B:H,7,FALSE)</f>
        <v>Dirt Water Tank</v>
      </c>
      <c r="S3500" s="27" t="str">
        <f>VLOOKUP(N3500,'散件（更新）'!B:E,4,FALSE)</f>
        <v>https://tineco-yxzt.oss-accelerate.aliyuncs.com/20240701/huishoutong2_1719817976388.jpeg</v>
      </c>
      <c r="T3500" s="27" t="s">
        <v>8759</v>
      </c>
      <c r="U3500" s="28" t="str">
        <f>VLOOKUP(N3500,'散件（更新）'!B:G,6,FALSE)</f>
        <v>回收桶组件</v>
      </c>
      <c r="V3500" s="28" t="str">
        <f>VLOOKUP(N3500,'散件（更新）'!B:I,8,FALSE)</f>
        <v>6974950106249</v>
      </c>
    </row>
    <row r="3501" spans="1:22">
      <c r="A3501" s="57">
        <v>46169</v>
      </c>
      <c r="B3501" s="53" t="s">
        <v>4392</v>
      </c>
      <c r="C3501" s="27" t="str">
        <f>VLOOKUP(B3501,'大货清单（不定期按GOMS更新）'!A:H,8,0)</f>
        <v>109-23470301</v>
      </c>
      <c r="D3501" s="27" t="str">
        <f>VLOOKUP(B3501,'大货清单（不定期按GOMS更新）'!A:C,3,0)</f>
        <v>CL2347C-01</v>
      </c>
      <c r="E3501" s="27" t="str">
        <f>VLOOKUP(B3501,'大货清单（不定期按GOMS更新）'!A:H,4,0)</f>
        <v>FR,DE,CL</v>
      </c>
      <c r="F3501" s="27" t="str">
        <f>VLOOKUP(B3501,'大货清单（不定期按GOMS更新）'!A:H,2,0)</f>
        <v>iFloor 5</v>
      </c>
      <c r="G3501" s="28">
        <f>VLOOKUP(B3501,'大货清单（不定期按GOMS更新）'!A:I,9,FALSE)</f>
        <v>6974950104979</v>
      </c>
      <c r="H3501" s="27" t="str">
        <f>VLOOKUP(B3501,'大货清单（不定期按GOMS更新）'!A:H,7,0)</f>
        <v>白+黑</v>
      </c>
      <c r="I3501" s="27" t="str">
        <f>VLOOKUP(B3501,'大货清单（不定期按GOMS更新）'!A:F,6,FALSE)</f>
        <v>ACTIVE</v>
      </c>
      <c r="J3501" s="27" t="str">
        <f>VLOOKUP(B3501,'大货清单（不定期按GOMS更新）'!A:K,11,FALSE)</f>
        <v>8.4</v>
      </c>
      <c r="K3501" s="27" t="str">
        <f>VLOOKUP(B3501,'大货清单（不定期按GOMS更新）'!A:N,12,FALSE)</f>
        <v>674</v>
      </c>
      <c r="L3501" s="27" t="str">
        <f>VLOOKUP(B3501,'大货清单（不定期按GOMS更新）'!A:M,13,FALSE)</f>
        <v>332</v>
      </c>
      <c r="M3501" s="27" t="str">
        <f>VLOOKUP(B3501,'大货清单（不定期按GOMS更新）'!A:N,14,FALSE)</f>
        <v>306</v>
      </c>
      <c r="N3501" s="53" t="s">
        <v>1218</v>
      </c>
      <c r="O3501" s="27">
        <f>IFERROR(VLOOKUP(N3501,'散件迭代（不定期更新）'!C:J,8,FALSE),0)</f>
        <v>0</v>
      </c>
      <c r="P3501" s="27" t="str">
        <f>IFERROR(VLOOKUP(N3501,'散件（更新）'!B:H,3,FALSE),0)</f>
        <v>206-2029-0614</v>
      </c>
      <c r="Q3501" s="27" t="str">
        <f>VLOOKUP(N3501,'散件（更新）'!B:H,2,FALSE)</f>
        <v>114-20290614</v>
      </c>
      <c r="R3501" s="27" t="str">
        <f>VLOOKUP(N3501,'散件（更新）'!B:H,7,FALSE)</f>
        <v>Repair Wheel</v>
      </c>
      <c r="S3501" s="27" t="str">
        <f>VLOOKUP(N3501,'散件（更新）'!B:E,4,FALSE)</f>
        <v>https://tineco-yxzt.oss-accelerate.aliyuncs.com/20231219/9SWRW100000_1702948048100.png</v>
      </c>
      <c r="T3501" s="27" t="s">
        <v>8759</v>
      </c>
      <c r="U3501" s="28" t="str">
        <f>VLOOKUP(N3501,'散件（更新）'!B:G,6,FALSE)</f>
        <v>小轮包胶组件（2个小轮+2个轴）</v>
      </c>
      <c r="V3501" s="28" t="str">
        <f>VLOOKUP(N3501,'散件（更新）'!B:I,8,FALSE)</f>
        <v>6972200198358</v>
      </c>
    </row>
    <row r="3502" spans="1:22">
      <c r="A3502" s="57">
        <v>46169</v>
      </c>
      <c r="B3502" s="53" t="s">
        <v>4130</v>
      </c>
      <c r="C3502" s="27" t="str">
        <f>VLOOKUP(B3502,'大货清单（不定期按GOMS更新）'!A:H,8,0)</f>
        <v>109-23470701</v>
      </c>
      <c r="D3502" s="27" t="str">
        <f>VLOOKUP(B3502,'大货清单（不定期按GOMS更新）'!A:C,3,0)</f>
        <v>CL2347G-01</v>
      </c>
      <c r="E3502" s="27" t="str">
        <f>VLOOKUP(B3502,'大货清单（不定期按GOMS更新）'!A:H,4,0)</f>
        <v>GB</v>
      </c>
      <c r="F3502" s="27" t="str">
        <f>VLOOKUP(B3502,'大货清单（不定期按GOMS更新）'!A:H,2,0)</f>
        <v>iFloor 5</v>
      </c>
      <c r="G3502" s="28">
        <f>VLOOKUP(B3502,'大货清单（不定期按GOMS更新）'!A:I,9,FALSE)</f>
        <v>6974950104962</v>
      </c>
      <c r="H3502" s="27" t="str">
        <f>VLOOKUP(B3502,'大货清单（不定期按GOMS更新）'!A:H,7,0)</f>
        <v>白+黑</v>
      </c>
      <c r="I3502" s="27" t="str">
        <f>VLOOKUP(B3502,'大货清单（不定期按GOMS更新）'!A:F,6,FALSE)</f>
        <v>ACTIVE</v>
      </c>
      <c r="J3502" s="27" t="str">
        <f>VLOOKUP(B3502,'大货清单（不定期按GOMS更新）'!A:K,11,FALSE)</f>
        <v>8.4</v>
      </c>
      <c r="K3502" s="27" t="str">
        <f>VLOOKUP(B3502,'大货清单（不定期按GOMS更新）'!A:N,12,FALSE)</f>
        <v>674</v>
      </c>
      <c r="L3502" s="27" t="str">
        <f>VLOOKUP(B3502,'大货清单（不定期按GOMS更新）'!A:M,13,FALSE)</f>
        <v>332</v>
      </c>
      <c r="M3502" s="27" t="str">
        <f>VLOOKUP(B3502,'大货清单（不定期按GOMS更新）'!A:N,14,FALSE)</f>
        <v>306</v>
      </c>
      <c r="N3502" s="53" t="s">
        <v>4093</v>
      </c>
      <c r="O3502" s="27">
        <f>IFERROR(VLOOKUP(N3502,'散件迭代（不定期更新）'!C:J,8,FALSE),0)</f>
        <v>0</v>
      </c>
      <c r="P3502" s="27" t="str">
        <f>IFERROR(VLOOKUP(N3502,'散件（更新）'!B:H,3,FALSE),0)</f>
        <v>/</v>
      </c>
      <c r="Q3502" s="27" t="str">
        <f>VLOOKUP(N3502,'散件（更新）'!B:H,2,FALSE)</f>
        <v>114-23470004</v>
      </c>
      <c r="R3502" s="27" t="str">
        <f>VLOOKUP(N3502,'散件（更新）'!B:H,7,FALSE)</f>
        <v>Brush Roller Cover</v>
      </c>
      <c r="S3502" s="27" t="str">
        <f>VLOOKUP(N3502,'散件（更新）'!B:E,4,FALSE)</f>
        <v>https://tineco-yxzt.oss-accelerate.aliyuncs.com/20240701/gunshuagai2347_1719816827897.png</v>
      </c>
      <c r="T3502" s="27" t="s">
        <v>8759</v>
      </c>
      <c r="U3502" s="28" t="str">
        <f>VLOOKUP(N3502,'散件（更新）'!B:G,6,FALSE)</f>
        <v>滚刷盖组件黑色</v>
      </c>
      <c r="V3502" s="28" t="str">
        <f>VLOOKUP(N3502,'散件（更新）'!B:I,8,FALSE)</f>
        <v>6974950106300</v>
      </c>
    </row>
    <row r="3503" spans="1:22">
      <c r="A3503" s="57">
        <v>46169</v>
      </c>
      <c r="B3503" s="53" t="s">
        <v>4130</v>
      </c>
      <c r="C3503" s="27" t="str">
        <f>VLOOKUP(B3503,'大货清单（不定期按GOMS更新）'!A:H,8,0)</f>
        <v>109-23470701</v>
      </c>
      <c r="D3503" s="27" t="str">
        <f>VLOOKUP(B3503,'大货清单（不定期按GOMS更新）'!A:C,3,0)</f>
        <v>CL2347G-01</v>
      </c>
      <c r="E3503" s="27" t="str">
        <f>VLOOKUP(B3503,'大货清单（不定期按GOMS更新）'!A:H,4,0)</f>
        <v>GB</v>
      </c>
      <c r="F3503" s="27" t="str">
        <f>VLOOKUP(B3503,'大货清单（不定期按GOMS更新）'!A:H,2,0)</f>
        <v>iFloor 5</v>
      </c>
      <c r="G3503" s="28">
        <f>VLOOKUP(B3503,'大货清单（不定期按GOMS更新）'!A:I,9,FALSE)</f>
        <v>6974950104962</v>
      </c>
      <c r="H3503" s="27" t="str">
        <f>VLOOKUP(B3503,'大货清单（不定期按GOMS更新）'!A:H,7,0)</f>
        <v>白+黑</v>
      </c>
      <c r="I3503" s="27" t="str">
        <f>VLOOKUP(B3503,'大货清单（不定期按GOMS更新）'!A:F,6,FALSE)</f>
        <v>ACTIVE</v>
      </c>
      <c r="J3503" s="27" t="str">
        <f>VLOOKUP(B3503,'大货清单（不定期按GOMS更新）'!A:K,11,FALSE)</f>
        <v>8.4</v>
      </c>
      <c r="K3503" s="27" t="str">
        <f>VLOOKUP(B3503,'大货清单（不定期按GOMS更新）'!A:N,12,FALSE)</f>
        <v>674</v>
      </c>
      <c r="L3503" s="27" t="str">
        <f>VLOOKUP(B3503,'大货清单（不定期按GOMS更新）'!A:M,13,FALSE)</f>
        <v>332</v>
      </c>
      <c r="M3503" s="27" t="str">
        <f>VLOOKUP(B3503,'大货清单（不定期按GOMS更新）'!A:N,14,FALSE)</f>
        <v>306</v>
      </c>
      <c r="N3503" s="53" t="s">
        <v>1096</v>
      </c>
      <c r="O3503" s="27" t="str">
        <f>IFERROR(VLOOKUP(N3503,'散件迭代（不定期更新）'!C:J,8,FALSE),0)</f>
        <v>A40</v>
      </c>
      <c r="P3503" s="27" t="str">
        <f>IFERROR(VLOOKUP(N3503,'散件（更新）'!B:H,3,FALSE),0)</f>
        <v>206-2019-0124</v>
      </c>
      <c r="Q3503" s="27" t="str">
        <f>VLOOKUP(N3503,'散件（更新）'!B:H,2,FALSE)</f>
        <v>114-20190124</v>
      </c>
      <c r="R3503" s="27" t="str">
        <f>VLOOKUP(N3503,'散件（更新）'!B:H,7,FALSE)</f>
        <v>Brush Roller</v>
      </c>
      <c r="S3503" s="27" t="str">
        <f>VLOOKUP(N3503,'散件（更新）'!B:E,4,FALSE)</f>
        <v>https://tineco-yxzt.oss-accelerate.aliyuncs.com/20231219/9FWBR100100_1702948010753.png</v>
      </c>
      <c r="T3503" s="27" t="s">
        <v>8759</v>
      </c>
      <c r="U3503" s="28" t="str">
        <f>VLOOKUP(N3503,'散件（更新）'!B:G,6,FALSE)</f>
        <v>滚刷组件卡扣式</v>
      </c>
      <c r="V3503" s="28">
        <f>VLOOKUP(N3503,'散件（更新）'!B:I,8,FALSE)</f>
        <v>6974950100193</v>
      </c>
    </row>
    <row r="3504" spans="1:22">
      <c r="A3504" s="57">
        <v>46169</v>
      </c>
      <c r="B3504" s="53" t="s">
        <v>4130</v>
      </c>
      <c r="C3504" s="27" t="str">
        <f>VLOOKUP(B3504,'大货清单（不定期按GOMS更新）'!A:H,8,0)</f>
        <v>109-23470701</v>
      </c>
      <c r="D3504" s="27" t="str">
        <f>VLOOKUP(B3504,'大货清单（不定期按GOMS更新）'!A:C,3,0)</f>
        <v>CL2347G-01</v>
      </c>
      <c r="E3504" s="27" t="str">
        <f>VLOOKUP(B3504,'大货清单（不定期按GOMS更新）'!A:H,4,0)</f>
        <v>GB</v>
      </c>
      <c r="F3504" s="27" t="str">
        <f>VLOOKUP(B3504,'大货清单（不定期按GOMS更新）'!A:H,2,0)</f>
        <v>iFloor 5</v>
      </c>
      <c r="G3504" s="28">
        <f>VLOOKUP(B3504,'大货清单（不定期按GOMS更新）'!A:I,9,FALSE)</f>
        <v>6974950104962</v>
      </c>
      <c r="H3504" s="27" t="str">
        <f>VLOOKUP(B3504,'大货清单（不定期按GOMS更新）'!A:H,7,0)</f>
        <v>白+黑</v>
      </c>
      <c r="I3504" s="27" t="str">
        <f>VLOOKUP(B3504,'大货清单（不定期按GOMS更新）'!A:F,6,FALSE)</f>
        <v>ACTIVE</v>
      </c>
      <c r="J3504" s="27" t="str">
        <f>VLOOKUP(B3504,'大货清单（不定期按GOMS更新）'!A:K,11,FALSE)</f>
        <v>8.4</v>
      </c>
      <c r="K3504" s="27" t="str">
        <f>VLOOKUP(B3504,'大货清单（不定期按GOMS更新）'!A:N,12,FALSE)</f>
        <v>674</v>
      </c>
      <c r="L3504" s="27" t="str">
        <f>VLOOKUP(B3504,'大货清单（不定期按GOMS更新）'!A:M,13,FALSE)</f>
        <v>332</v>
      </c>
      <c r="M3504" s="27" t="str">
        <f>VLOOKUP(B3504,'大货清单（不定期按GOMS更新）'!A:N,14,FALSE)</f>
        <v>306</v>
      </c>
      <c r="N3504" s="53" t="s">
        <v>2427</v>
      </c>
      <c r="O3504" s="27" t="str">
        <f>IFERROR(VLOOKUP(N3504,'散件迭代（不定期更新）'!C:J,8,FALSE),0)</f>
        <v>A43</v>
      </c>
      <c r="P3504" s="27" t="str">
        <f>IFERROR(VLOOKUP(N3504,'散件（更新）'!B:H,3,FALSE),0)</f>
        <v>/</v>
      </c>
      <c r="Q3504" s="27" t="str">
        <f>VLOOKUP(N3504,'散件（更新）'!B:H,2,FALSE)</f>
        <v>114-22230309</v>
      </c>
      <c r="R3504" s="27" t="str">
        <f>VLOOKUP(N3504,'散件（更新）'!B:H,7,FALSE)</f>
        <v>HEPA Assy</v>
      </c>
      <c r="S3504" s="27" t="str">
        <f>VLOOKUP(N3504,'散件（更新）'!B:E,4,FALSE)</f>
        <v>https://tineco-yxzt.oss-accelerate.aliyuncs.com/20231219/9FWFA110000_1702948014903.png</v>
      </c>
      <c r="T3504" s="27" t="s">
        <v>8759</v>
      </c>
      <c r="U3504" s="28" t="str">
        <f>VLOOKUP(N3504,'散件（更新）'!B:G,6,FALSE)</f>
        <v>前置方形过滤器滤网组件</v>
      </c>
      <c r="V3504" s="28">
        <f>VLOOKUP(N3504,'散件（更新）'!B:I,8,FALSE)</f>
        <v>6974950103217</v>
      </c>
    </row>
    <row r="3505" spans="1:22">
      <c r="A3505" s="57">
        <v>46169</v>
      </c>
      <c r="B3505" s="53" t="s">
        <v>4130</v>
      </c>
      <c r="C3505" s="27" t="str">
        <f>VLOOKUP(B3505,'大货清单（不定期按GOMS更新）'!A:H,8,0)</f>
        <v>109-23470701</v>
      </c>
      <c r="D3505" s="27" t="str">
        <f>VLOOKUP(B3505,'大货清单（不定期按GOMS更新）'!A:C,3,0)</f>
        <v>CL2347G-01</v>
      </c>
      <c r="E3505" s="27" t="str">
        <f>VLOOKUP(B3505,'大货清单（不定期按GOMS更新）'!A:H,4,0)</f>
        <v>GB</v>
      </c>
      <c r="F3505" s="27" t="str">
        <f>VLOOKUP(B3505,'大货清单（不定期按GOMS更新）'!A:H,2,0)</f>
        <v>iFloor 5</v>
      </c>
      <c r="G3505" s="28">
        <f>VLOOKUP(B3505,'大货清单（不定期按GOMS更新）'!A:I,9,FALSE)</f>
        <v>6974950104962</v>
      </c>
      <c r="H3505" s="27" t="str">
        <f>VLOOKUP(B3505,'大货清单（不定期按GOMS更新）'!A:H,7,0)</f>
        <v>白+黑</v>
      </c>
      <c r="I3505" s="27" t="str">
        <f>VLOOKUP(B3505,'大货清单（不定期按GOMS更新）'!A:F,6,FALSE)</f>
        <v>ACTIVE</v>
      </c>
      <c r="J3505" s="27" t="str">
        <f>VLOOKUP(B3505,'大货清单（不定期按GOMS更新）'!A:K,11,FALSE)</f>
        <v>8.4</v>
      </c>
      <c r="K3505" s="27" t="str">
        <f>VLOOKUP(B3505,'大货清单（不定期按GOMS更新）'!A:N,12,FALSE)</f>
        <v>674</v>
      </c>
      <c r="L3505" s="27" t="str">
        <f>VLOOKUP(B3505,'大货清单（不定期按GOMS更新）'!A:M,13,FALSE)</f>
        <v>332</v>
      </c>
      <c r="M3505" s="27" t="str">
        <f>VLOOKUP(B3505,'大货清单（不定期按GOMS更新）'!A:N,14,FALSE)</f>
        <v>306</v>
      </c>
      <c r="N3505" s="53" t="s">
        <v>1116</v>
      </c>
      <c r="O3505" s="27">
        <f>IFERROR(VLOOKUP(N3505,'散件迭代（不定期更新）'!C:J,8,FALSE),0)</f>
        <v>0</v>
      </c>
      <c r="P3505" s="27" t="str">
        <f>IFERROR(VLOOKUP(N3505,'散件（更新）'!B:H,3,FALSE),0)</f>
        <v>206-2019-0108</v>
      </c>
      <c r="Q3505" s="27" t="str">
        <f>VLOOKUP(N3505,'散件（更新）'!B:H,2,FALSE)</f>
        <v>114-20190108</v>
      </c>
      <c r="R3505" s="27" t="str">
        <f>VLOOKUP(N3505,'散件（更新）'!B:H,7,FALSE)</f>
        <v>Accessory Holder</v>
      </c>
      <c r="S3505" s="27" t="str">
        <f>VLOOKUP(N3505,'散件（更新）'!B:E,4,FALSE)</f>
        <v>https://tineco-yxzt.oss-accelerate.aliyuncs.com/20231219/9FWHA100000_1702948015874.png</v>
      </c>
      <c r="T3505" s="27" t="s">
        <v>8759</v>
      </c>
      <c r="U3505" s="28" t="str">
        <f>VLOOKUP(N3505,'散件（更新）'!B:G,6,FALSE)</f>
        <v>附件支架组合</v>
      </c>
      <c r="V3505" s="28" t="str">
        <f>VLOOKUP(N3505,'散件（更新）'!B:I,8,FALSE)</f>
        <v>6972200196507</v>
      </c>
    </row>
    <row r="3506" spans="1:22">
      <c r="A3506" s="57">
        <v>46169</v>
      </c>
      <c r="B3506" s="53" t="s">
        <v>4130</v>
      </c>
      <c r="C3506" s="27" t="str">
        <f>VLOOKUP(B3506,'大货清单（不定期按GOMS更新）'!A:H,8,0)</f>
        <v>109-23470701</v>
      </c>
      <c r="D3506" s="27" t="str">
        <f>VLOOKUP(B3506,'大货清单（不定期按GOMS更新）'!A:C,3,0)</f>
        <v>CL2347G-01</v>
      </c>
      <c r="E3506" s="27" t="str">
        <f>VLOOKUP(B3506,'大货清单（不定期按GOMS更新）'!A:H,4,0)</f>
        <v>GB</v>
      </c>
      <c r="F3506" s="27" t="str">
        <f>VLOOKUP(B3506,'大货清单（不定期按GOMS更新）'!A:H,2,0)</f>
        <v>iFloor 5</v>
      </c>
      <c r="G3506" s="28">
        <f>VLOOKUP(B3506,'大货清单（不定期按GOMS更新）'!A:I,9,FALSE)</f>
        <v>6974950104962</v>
      </c>
      <c r="H3506" s="27" t="str">
        <f>VLOOKUP(B3506,'大货清单（不定期按GOMS更新）'!A:H,7,0)</f>
        <v>白+黑</v>
      </c>
      <c r="I3506" s="27" t="str">
        <f>VLOOKUP(B3506,'大货清单（不定期按GOMS更新）'!A:F,6,FALSE)</f>
        <v>ACTIVE</v>
      </c>
      <c r="J3506" s="27" t="str">
        <f>VLOOKUP(B3506,'大货清单（不定期按GOMS更新）'!A:K,11,FALSE)</f>
        <v>8.4</v>
      </c>
      <c r="K3506" s="27" t="str">
        <f>VLOOKUP(B3506,'大货清单（不定期按GOMS更新）'!A:N,12,FALSE)</f>
        <v>674</v>
      </c>
      <c r="L3506" s="27" t="str">
        <f>VLOOKUP(B3506,'大货清单（不定期按GOMS更新）'!A:M,13,FALSE)</f>
        <v>332</v>
      </c>
      <c r="M3506" s="27" t="str">
        <f>VLOOKUP(B3506,'大货清单（不定期按GOMS更新）'!A:N,14,FALSE)</f>
        <v>306</v>
      </c>
      <c r="N3506" s="53" t="s">
        <v>4252</v>
      </c>
      <c r="O3506" s="27">
        <f>IFERROR(VLOOKUP(N3506,'散件迭代（不定期更新）'!C:J,8,FALSE),0)</f>
        <v>0</v>
      </c>
      <c r="P3506" s="27" t="str">
        <f>IFERROR(VLOOKUP(N3506,'散件（更新）'!B:H,3,FALSE),0)</f>
        <v>/</v>
      </c>
      <c r="Q3506" s="27" t="str">
        <f>VLOOKUP(N3506,'散件（更新）'!B:H,2,FALSE)</f>
        <v>114-23470700</v>
      </c>
      <c r="R3506" s="27" t="str">
        <f>VLOOKUP(N3506,'散件（更新）'!B:H,7,FALSE)</f>
        <v>Adapter</v>
      </c>
      <c r="S3506" s="27">
        <f>VLOOKUP(N3506,'散件（更新）'!B:E,4,FALSE)</f>
        <v>0</v>
      </c>
      <c r="T3506" s="27" t="s">
        <v>8759</v>
      </c>
      <c r="U3506" s="28" t="str">
        <f>VLOOKUP(N3506,'散件（更新）'!B:G,6,FALSE)</f>
        <v>适配器英版</v>
      </c>
      <c r="V3506" s="28" t="str">
        <f>VLOOKUP(N3506,'散件（更新）'!B:I,8,FALSE)</f>
        <v>6974950106362</v>
      </c>
    </row>
    <row r="3507" spans="1:22">
      <c r="A3507" s="57">
        <v>46169</v>
      </c>
      <c r="B3507" s="53" t="s">
        <v>4130</v>
      </c>
      <c r="C3507" s="27" t="str">
        <f>VLOOKUP(B3507,'大货清单（不定期按GOMS更新）'!A:H,8,0)</f>
        <v>109-23470701</v>
      </c>
      <c r="D3507" s="27" t="str">
        <f>VLOOKUP(B3507,'大货清单（不定期按GOMS更新）'!A:C,3,0)</f>
        <v>CL2347G-01</v>
      </c>
      <c r="E3507" s="27" t="str">
        <f>VLOOKUP(B3507,'大货清单（不定期按GOMS更新）'!A:H,4,0)</f>
        <v>GB</v>
      </c>
      <c r="F3507" s="27" t="str">
        <f>VLOOKUP(B3507,'大货清单（不定期按GOMS更新）'!A:H,2,0)</f>
        <v>iFloor 5</v>
      </c>
      <c r="G3507" s="28">
        <f>VLOOKUP(B3507,'大货清单（不定期按GOMS更新）'!A:I,9,FALSE)</f>
        <v>6974950104962</v>
      </c>
      <c r="H3507" s="27" t="str">
        <f>VLOOKUP(B3507,'大货清单（不定期按GOMS更新）'!A:H,7,0)</f>
        <v>白+黑</v>
      </c>
      <c r="I3507" s="27" t="str">
        <f>VLOOKUP(B3507,'大货清单（不定期按GOMS更新）'!A:F,6,FALSE)</f>
        <v>ACTIVE</v>
      </c>
      <c r="J3507" s="27" t="str">
        <f>VLOOKUP(B3507,'大货清单（不定期按GOMS更新）'!A:K,11,FALSE)</f>
        <v>8.4</v>
      </c>
      <c r="K3507" s="27" t="str">
        <f>VLOOKUP(B3507,'大货清单（不定期按GOMS更新）'!A:N,12,FALSE)</f>
        <v>674</v>
      </c>
      <c r="L3507" s="27" t="str">
        <f>VLOOKUP(B3507,'大货清单（不定期按GOMS更新）'!A:M,13,FALSE)</f>
        <v>332</v>
      </c>
      <c r="M3507" s="27" t="str">
        <f>VLOOKUP(B3507,'大货清单（不定期按GOMS更新）'!A:N,14,FALSE)</f>
        <v>306</v>
      </c>
      <c r="N3507" s="53" t="s">
        <v>4299</v>
      </c>
      <c r="O3507" s="27">
        <f>IFERROR(VLOOKUP(N3507,'散件迭代（不定期更新）'!C:J,8,FALSE),0)</f>
        <v>0</v>
      </c>
      <c r="P3507" s="27" t="str">
        <f>IFERROR(VLOOKUP(N3507,'散件（更新）'!B:H,3,FALSE),0)</f>
        <v>/</v>
      </c>
      <c r="Q3507" s="27" t="str">
        <f>VLOOKUP(N3507,'散件（更新）'!B:H,2,FALSE)</f>
        <v>114-23470001</v>
      </c>
      <c r="R3507" s="27" t="str">
        <f>VLOOKUP(N3507,'散件（更新）'!B:H,7,FALSE)</f>
        <v>Charging Base</v>
      </c>
      <c r="S3507" s="27" t="str">
        <f>VLOOKUP(N3507,'散件（更新）'!B:E,4,FALSE)</f>
        <v>https://tineco-yxzt.oss-accelerate.aliyuncs.com/20240701/tuopan_1719817227189.jpeg</v>
      </c>
      <c r="T3507" s="27" t="s">
        <v>8759</v>
      </c>
      <c r="U3507" s="28" t="str">
        <f>VLOOKUP(N3507,'散件（更新）'!B:G,6,FALSE)</f>
        <v>托盘组件</v>
      </c>
      <c r="V3507" s="28" t="str">
        <f>VLOOKUP(N3507,'散件（更新）'!B:I,8,FALSE)</f>
        <v>6974950106263</v>
      </c>
    </row>
    <row r="3508" spans="1:22">
      <c r="A3508" s="57">
        <v>46169</v>
      </c>
      <c r="B3508" s="53" t="s">
        <v>4130</v>
      </c>
      <c r="C3508" s="27" t="str">
        <f>VLOOKUP(B3508,'大货清单（不定期按GOMS更新）'!A:H,8,0)</f>
        <v>109-23470701</v>
      </c>
      <c r="D3508" s="27" t="str">
        <f>VLOOKUP(B3508,'大货清单（不定期按GOMS更新）'!A:C,3,0)</f>
        <v>CL2347G-01</v>
      </c>
      <c r="E3508" s="27" t="str">
        <f>VLOOKUP(B3508,'大货清单（不定期按GOMS更新）'!A:H,4,0)</f>
        <v>GB</v>
      </c>
      <c r="F3508" s="27" t="str">
        <f>VLOOKUP(B3508,'大货清单（不定期按GOMS更新）'!A:H,2,0)</f>
        <v>iFloor 5</v>
      </c>
      <c r="G3508" s="28">
        <f>VLOOKUP(B3508,'大货清单（不定期按GOMS更新）'!A:I,9,FALSE)</f>
        <v>6974950104962</v>
      </c>
      <c r="H3508" s="27" t="str">
        <f>VLOOKUP(B3508,'大货清单（不定期按GOMS更新）'!A:H,7,0)</f>
        <v>白+黑</v>
      </c>
      <c r="I3508" s="27" t="str">
        <f>VLOOKUP(B3508,'大货清单（不定期按GOMS更新）'!A:F,6,FALSE)</f>
        <v>ACTIVE</v>
      </c>
      <c r="J3508" s="27" t="str">
        <f>VLOOKUP(B3508,'大货清单（不定期按GOMS更新）'!A:K,11,FALSE)</f>
        <v>8.4</v>
      </c>
      <c r="K3508" s="27" t="str">
        <f>VLOOKUP(B3508,'大货清单（不定期按GOMS更新）'!A:N,12,FALSE)</f>
        <v>674</v>
      </c>
      <c r="L3508" s="27" t="str">
        <f>VLOOKUP(B3508,'大货清单（不定期按GOMS更新）'!A:M,13,FALSE)</f>
        <v>332</v>
      </c>
      <c r="M3508" s="27" t="str">
        <f>VLOOKUP(B3508,'大货清单（不定期按GOMS更新）'!A:N,14,FALSE)</f>
        <v>306</v>
      </c>
      <c r="N3508" s="53" t="s">
        <v>4114</v>
      </c>
      <c r="O3508" s="27">
        <f>IFERROR(VLOOKUP(N3508,'散件迭代（不定期更新）'!C:J,8,FALSE),0)</f>
        <v>0</v>
      </c>
      <c r="P3508" s="27" t="str">
        <f>IFERROR(VLOOKUP(N3508,'散件（更新）'!B:H,3,FALSE),0)</f>
        <v>/</v>
      </c>
      <c r="Q3508" s="27" t="str">
        <f>VLOOKUP(N3508,'散件（更新）'!B:H,2,FALSE)</f>
        <v>114-23710007</v>
      </c>
      <c r="R3508" s="27" t="str">
        <f>VLOOKUP(N3508,'散件（更新）'!B:H,7,FALSE)</f>
        <v>Battery</v>
      </c>
      <c r="S3508" s="27" t="str">
        <f>VLOOKUP(N3508,'散件（更新）'!B:E,4,FALSE)</f>
        <v>https://tineco-yxzt.oss-accelerate.aliyuncs.com/20240701/2371dianchi_1719817320245.png</v>
      </c>
      <c r="T3508" s="27" t="s">
        <v>8759</v>
      </c>
      <c r="U3508" s="28" t="str">
        <f>VLOOKUP(N3508,'散件（更新）'!B:G,6,FALSE)</f>
        <v>电池包组件</v>
      </c>
      <c r="V3508" s="28">
        <f>VLOOKUP(N3508,'散件（更新）'!B:I,8,FALSE)</f>
        <v>6974950106010</v>
      </c>
    </row>
    <row r="3509" spans="1:22">
      <c r="A3509" s="57">
        <v>46169</v>
      </c>
      <c r="B3509" s="53" t="s">
        <v>4130</v>
      </c>
      <c r="C3509" s="27" t="str">
        <f>VLOOKUP(B3509,'大货清单（不定期按GOMS更新）'!A:H,8,0)</f>
        <v>109-23470701</v>
      </c>
      <c r="D3509" s="27" t="str">
        <f>VLOOKUP(B3509,'大货清单（不定期按GOMS更新）'!A:C,3,0)</f>
        <v>CL2347G-01</v>
      </c>
      <c r="E3509" s="27" t="str">
        <f>VLOOKUP(B3509,'大货清单（不定期按GOMS更新）'!A:H,4,0)</f>
        <v>GB</v>
      </c>
      <c r="F3509" s="27" t="str">
        <f>VLOOKUP(B3509,'大货清单（不定期按GOMS更新）'!A:H,2,0)</f>
        <v>iFloor 5</v>
      </c>
      <c r="G3509" s="28">
        <f>VLOOKUP(B3509,'大货清单（不定期按GOMS更新）'!A:I,9,FALSE)</f>
        <v>6974950104962</v>
      </c>
      <c r="H3509" s="27" t="str">
        <f>VLOOKUP(B3509,'大货清单（不定期按GOMS更新）'!A:H,7,0)</f>
        <v>白+黑</v>
      </c>
      <c r="I3509" s="27" t="str">
        <f>VLOOKUP(B3509,'大货清单（不定期按GOMS更新）'!A:F,6,FALSE)</f>
        <v>ACTIVE</v>
      </c>
      <c r="J3509" s="27" t="str">
        <f>VLOOKUP(B3509,'大货清单（不定期按GOMS更新）'!A:K,11,FALSE)</f>
        <v>8.4</v>
      </c>
      <c r="K3509" s="27" t="str">
        <f>VLOOKUP(B3509,'大货清单（不定期按GOMS更新）'!A:N,12,FALSE)</f>
        <v>674</v>
      </c>
      <c r="L3509" s="27" t="str">
        <f>VLOOKUP(B3509,'大货清单（不定期按GOMS更新）'!A:M,13,FALSE)</f>
        <v>332</v>
      </c>
      <c r="M3509" s="27" t="str">
        <f>VLOOKUP(B3509,'大货清单（不定期按GOMS更新）'!A:N,14,FALSE)</f>
        <v>306</v>
      </c>
      <c r="N3509" s="53" t="s">
        <v>4339</v>
      </c>
      <c r="O3509" s="27">
        <f>IFERROR(VLOOKUP(N3509,'散件迭代（不定期更新）'!C:J,8,FALSE),0)</f>
        <v>0</v>
      </c>
      <c r="P3509" s="27" t="str">
        <f>IFERROR(VLOOKUP(N3509,'散件（更新）'!B:H,3,FALSE),0)</f>
        <v>/</v>
      </c>
      <c r="Q3509" s="27" t="str">
        <f>VLOOKUP(N3509,'散件（更新）'!B:H,2,FALSE)</f>
        <v>114-23470007</v>
      </c>
      <c r="R3509" s="27" t="str">
        <f>VLOOKUP(N3509,'散件（更新）'!B:H,7,FALSE)</f>
        <v>Display Screen</v>
      </c>
      <c r="S3509" s="27" t="str">
        <f>VLOOKUP(N3509,'散件（更新）'!B:E,4,FALSE)</f>
        <v>https://tineco-yxzt.oss-accelerate.aliyuncs.com/20240701/xianshiping+jitidinggaizhengmian_1719817441889.jpeg</v>
      </c>
      <c r="T3509" s="27" t="s">
        <v>8759</v>
      </c>
      <c r="U3509" s="28" t="str">
        <f>VLOOKUP(N3509,'散件（更新）'!B:G,6,FALSE)</f>
        <v>LED显示屏组件</v>
      </c>
      <c r="V3509" s="28" t="str">
        <f>VLOOKUP(N3509,'散件（更新）'!B:I,8,FALSE)</f>
        <v>6974950106355</v>
      </c>
    </row>
    <row r="3510" spans="1:22">
      <c r="A3510" s="57">
        <v>46169</v>
      </c>
      <c r="B3510" s="53" t="s">
        <v>4130</v>
      </c>
      <c r="C3510" s="27" t="str">
        <f>VLOOKUP(B3510,'大货清单（不定期按GOMS更新）'!A:H,8,0)</f>
        <v>109-23470701</v>
      </c>
      <c r="D3510" s="27" t="str">
        <f>VLOOKUP(B3510,'大货清单（不定期按GOMS更新）'!A:C,3,0)</f>
        <v>CL2347G-01</v>
      </c>
      <c r="E3510" s="27" t="str">
        <f>VLOOKUP(B3510,'大货清单（不定期按GOMS更新）'!A:H,4,0)</f>
        <v>GB</v>
      </c>
      <c r="F3510" s="27" t="str">
        <f>VLOOKUP(B3510,'大货清单（不定期按GOMS更新）'!A:H,2,0)</f>
        <v>iFloor 5</v>
      </c>
      <c r="G3510" s="28">
        <f>VLOOKUP(B3510,'大货清单（不定期按GOMS更新）'!A:I,9,FALSE)</f>
        <v>6974950104962</v>
      </c>
      <c r="H3510" s="27" t="str">
        <f>VLOOKUP(B3510,'大货清单（不定期按GOMS更新）'!A:H,7,0)</f>
        <v>白+黑</v>
      </c>
      <c r="I3510" s="27" t="str">
        <f>VLOOKUP(B3510,'大货清单（不定期按GOMS更新）'!A:F,6,FALSE)</f>
        <v>ACTIVE</v>
      </c>
      <c r="J3510" s="27" t="str">
        <f>VLOOKUP(B3510,'大货清单（不定期按GOMS更新）'!A:K,11,FALSE)</f>
        <v>8.4</v>
      </c>
      <c r="K3510" s="27" t="str">
        <f>VLOOKUP(B3510,'大货清单（不定期按GOMS更新）'!A:N,12,FALSE)</f>
        <v>674</v>
      </c>
      <c r="L3510" s="27" t="str">
        <f>VLOOKUP(B3510,'大货清单（不定期按GOMS更新）'!A:M,13,FALSE)</f>
        <v>332</v>
      </c>
      <c r="M3510" s="27" t="str">
        <f>VLOOKUP(B3510,'大货清单（不定期按GOMS更新）'!A:N,14,FALSE)</f>
        <v>306</v>
      </c>
      <c r="N3510" s="53" t="s">
        <v>4352</v>
      </c>
      <c r="O3510" s="27">
        <f>IFERROR(VLOOKUP(N3510,'散件迭代（不定期更新）'!C:J,8,FALSE),0)</f>
        <v>0</v>
      </c>
      <c r="P3510" s="27" t="str">
        <f>IFERROR(VLOOKUP(N3510,'散件（更新）'!B:H,3,FALSE),0)</f>
        <v>/</v>
      </c>
      <c r="Q3510" s="27" t="str">
        <f>VLOOKUP(N3510,'散件（更新）'!B:H,2,FALSE)</f>
        <v>114-23470003</v>
      </c>
      <c r="R3510" s="27" t="str">
        <f>VLOOKUP(N3510,'散件（更新）'!B:H,7,FALSE)</f>
        <v>plastic part</v>
      </c>
      <c r="S3510" s="27" t="str">
        <f>VLOOKUP(N3510,'散件（更新）'!B:E,4,FALSE)</f>
        <v>https://tineco-yxzt.oss-accelerate.aliyuncs.com/20240701/zhuanjietouhejitidigaizujiantongCL2019gaiweibaise_1719817503453.jpg</v>
      </c>
      <c r="T3510" s="27" t="s">
        <v>8759</v>
      </c>
      <c r="U3510" s="28" t="str">
        <f>VLOOKUP(N3510,'散件（更新）'!B:G,6,FALSE)</f>
        <v>转接头和机体底盖组件</v>
      </c>
      <c r="V3510" s="28" t="str">
        <f>VLOOKUP(N3510,'散件（更新）'!B:I,8,FALSE)</f>
        <v>6974950106287</v>
      </c>
    </row>
    <row r="3511" spans="1:22">
      <c r="A3511" s="57">
        <v>46169</v>
      </c>
      <c r="B3511" s="53" t="s">
        <v>4130</v>
      </c>
      <c r="C3511" s="27" t="str">
        <f>VLOOKUP(B3511,'大货清单（不定期按GOMS更新）'!A:H,8,0)</f>
        <v>109-23470701</v>
      </c>
      <c r="D3511" s="27" t="str">
        <f>VLOOKUP(B3511,'大货清单（不定期按GOMS更新）'!A:C,3,0)</f>
        <v>CL2347G-01</v>
      </c>
      <c r="E3511" s="27" t="str">
        <f>VLOOKUP(B3511,'大货清单（不定期按GOMS更新）'!A:H,4,0)</f>
        <v>GB</v>
      </c>
      <c r="F3511" s="27" t="str">
        <f>VLOOKUP(B3511,'大货清单（不定期按GOMS更新）'!A:H,2,0)</f>
        <v>iFloor 5</v>
      </c>
      <c r="G3511" s="28">
        <f>VLOOKUP(B3511,'大货清单（不定期按GOMS更新）'!A:I,9,FALSE)</f>
        <v>6974950104962</v>
      </c>
      <c r="H3511" s="27" t="str">
        <f>VLOOKUP(B3511,'大货清单（不定期按GOMS更新）'!A:H,7,0)</f>
        <v>白+黑</v>
      </c>
      <c r="I3511" s="27" t="str">
        <f>VLOOKUP(B3511,'大货清单（不定期按GOMS更新）'!A:F,6,FALSE)</f>
        <v>ACTIVE</v>
      </c>
      <c r="J3511" s="27" t="str">
        <f>VLOOKUP(B3511,'大货清单（不定期按GOMS更新）'!A:K,11,FALSE)</f>
        <v>8.4</v>
      </c>
      <c r="K3511" s="27" t="str">
        <f>VLOOKUP(B3511,'大货清单（不定期按GOMS更新）'!A:N,12,FALSE)</f>
        <v>674</v>
      </c>
      <c r="L3511" s="27" t="str">
        <f>VLOOKUP(B3511,'大货清单（不定期按GOMS更新）'!A:M,13,FALSE)</f>
        <v>332</v>
      </c>
      <c r="M3511" s="27" t="str">
        <f>VLOOKUP(B3511,'大货清单（不定期按GOMS更新）'!A:N,14,FALSE)</f>
        <v>306</v>
      </c>
      <c r="N3511" s="53" t="s">
        <v>1098</v>
      </c>
      <c r="O3511" s="27">
        <f>IFERROR(VLOOKUP(N3511,'散件迭代（不定期更新）'!C:J,8,FALSE),0)</f>
        <v>0</v>
      </c>
      <c r="P3511" s="27" t="str">
        <f>IFERROR(VLOOKUP(N3511,'散件（更新）'!B:H,3,FALSE),0)</f>
        <v>206-2019-0066</v>
      </c>
      <c r="Q3511" s="27" t="str">
        <f>VLOOKUP(N3511,'散件（更新）'!B:H,2,FALSE)</f>
        <v>114-20190066</v>
      </c>
      <c r="R3511" s="27" t="str">
        <f>VLOOKUP(N3511,'散件（更新）'!B:H,7,FALSE)</f>
        <v>Swich</v>
      </c>
      <c r="S3511" s="27" t="str">
        <f>VLOOKUP(N3511,'散件（更新）'!B:E,4,FALSE)</f>
        <v>https://tineco-yxzt.oss-accelerate.aliyuncs.com/20231219/9FWRK110000_1702948027739.png</v>
      </c>
      <c r="T3511" s="27" t="s">
        <v>8759</v>
      </c>
      <c r="U3511" s="28" t="str">
        <f>VLOOKUP(N3511,'散件（更新）'!B:G,6,FALSE)</f>
        <v>微动开关</v>
      </c>
      <c r="V3511" s="28" t="str">
        <f>VLOOKUP(N3511,'散件（更新）'!B:I,8,FALSE)</f>
        <v>6972200197474</v>
      </c>
    </row>
    <row r="3512" spans="1:22">
      <c r="A3512" s="57">
        <v>46169</v>
      </c>
      <c r="B3512" s="53" t="s">
        <v>4130</v>
      </c>
      <c r="C3512" s="27" t="str">
        <f>VLOOKUP(B3512,'大货清单（不定期按GOMS更新）'!A:H,8,0)</f>
        <v>109-23470701</v>
      </c>
      <c r="D3512" s="27" t="str">
        <f>VLOOKUP(B3512,'大货清单（不定期按GOMS更新）'!A:C,3,0)</f>
        <v>CL2347G-01</v>
      </c>
      <c r="E3512" s="27" t="str">
        <f>VLOOKUP(B3512,'大货清单（不定期按GOMS更新）'!A:H,4,0)</f>
        <v>GB</v>
      </c>
      <c r="F3512" s="27" t="str">
        <f>VLOOKUP(B3512,'大货清单（不定期按GOMS更新）'!A:H,2,0)</f>
        <v>iFloor 5</v>
      </c>
      <c r="G3512" s="28">
        <f>VLOOKUP(B3512,'大货清单（不定期按GOMS更新）'!A:I,9,FALSE)</f>
        <v>6974950104962</v>
      </c>
      <c r="H3512" s="27" t="str">
        <f>VLOOKUP(B3512,'大货清单（不定期按GOMS更新）'!A:H,7,0)</f>
        <v>白+黑</v>
      </c>
      <c r="I3512" s="27" t="str">
        <f>VLOOKUP(B3512,'大货清单（不定期按GOMS更新）'!A:F,6,FALSE)</f>
        <v>ACTIVE</v>
      </c>
      <c r="J3512" s="27" t="str">
        <f>VLOOKUP(B3512,'大货清单（不定期按GOMS更新）'!A:K,11,FALSE)</f>
        <v>8.4</v>
      </c>
      <c r="K3512" s="27" t="str">
        <f>VLOOKUP(B3512,'大货清单（不定期按GOMS更新）'!A:N,12,FALSE)</f>
        <v>674</v>
      </c>
      <c r="L3512" s="27" t="str">
        <f>VLOOKUP(B3512,'大货清单（不定期按GOMS更新）'!A:M,13,FALSE)</f>
        <v>332</v>
      </c>
      <c r="M3512" s="27" t="str">
        <f>VLOOKUP(B3512,'大货清单（不定期按GOMS更新）'!A:N,14,FALSE)</f>
        <v>306</v>
      </c>
      <c r="N3512" s="53" t="s">
        <v>2321</v>
      </c>
      <c r="O3512" s="27">
        <f>IFERROR(VLOOKUP(N3512,'散件迭代（不定期更新）'!C:J,8,FALSE),0)</f>
        <v>0</v>
      </c>
      <c r="P3512" s="27" t="str">
        <f>IFERROR(VLOOKUP(N3512,'散件（更新）'!B:H,3,FALSE),0)</f>
        <v>/</v>
      </c>
      <c r="Q3512" s="27" t="str">
        <f>VLOOKUP(N3512,'散件（更新）'!B:H,2,FALSE)</f>
        <v>114-20191701</v>
      </c>
      <c r="R3512" s="27" t="str">
        <f>VLOOKUP(N3512,'散件（更新）'!B:H,7,FALSE)</f>
        <v>Motor</v>
      </c>
      <c r="S3512" s="27" t="str">
        <f>VLOOKUP(N3512,'散件（更新）'!B:E,4,FALSE)</f>
        <v>https://tineco-yxzt.oss-accelerate.aliyuncs.com/20231219/9FWRM100400_1702948028299.png</v>
      </c>
      <c r="T3512" s="27" t="s">
        <v>8759</v>
      </c>
      <c r="U3512" s="28" t="str">
        <f>VLOOKUP(N3512,'散件（更新）'!B:G,6,FALSE)</f>
        <v>地刷电机齿轮箱组件(降本)</v>
      </c>
      <c r="V3512" s="28">
        <f>VLOOKUP(N3512,'散件（更新）'!B:I,8,FALSE)</f>
        <v>6974950101855</v>
      </c>
    </row>
    <row r="3513" spans="1:22">
      <c r="A3513" s="57">
        <v>46169</v>
      </c>
      <c r="B3513" s="53" t="s">
        <v>4130</v>
      </c>
      <c r="C3513" s="27" t="str">
        <f>VLOOKUP(B3513,'大货清单（不定期按GOMS更新）'!A:H,8,0)</f>
        <v>109-23470701</v>
      </c>
      <c r="D3513" s="27" t="str">
        <f>VLOOKUP(B3513,'大货清单（不定期按GOMS更新）'!A:C,3,0)</f>
        <v>CL2347G-01</v>
      </c>
      <c r="E3513" s="27" t="str">
        <f>VLOOKUP(B3513,'大货清单（不定期按GOMS更新）'!A:H,4,0)</f>
        <v>GB</v>
      </c>
      <c r="F3513" s="27" t="str">
        <f>VLOOKUP(B3513,'大货清单（不定期按GOMS更新）'!A:H,2,0)</f>
        <v>iFloor 5</v>
      </c>
      <c r="G3513" s="28">
        <f>VLOOKUP(B3513,'大货清单（不定期按GOMS更新）'!A:I,9,FALSE)</f>
        <v>6974950104962</v>
      </c>
      <c r="H3513" s="27" t="str">
        <f>VLOOKUP(B3513,'大货清单（不定期按GOMS更新）'!A:H,7,0)</f>
        <v>白+黑</v>
      </c>
      <c r="I3513" s="27" t="str">
        <f>VLOOKUP(B3513,'大货清单（不定期按GOMS更新）'!A:F,6,FALSE)</f>
        <v>ACTIVE</v>
      </c>
      <c r="J3513" s="27" t="str">
        <f>VLOOKUP(B3513,'大货清单（不定期按GOMS更新）'!A:K,11,FALSE)</f>
        <v>8.4</v>
      </c>
      <c r="K3513" s="27" t="str">
        <f>VLOOKUP(B3513,'大货清单（不定期按GOMS更新）'!A:N,12,FALSE)</f>
        <v>674</v>
      </c>
      <c r="L3513" s="27" t="str">
        <f>VLOOKUP(B3513,'大货清单（不定期按GOMS更新）'!A:M,13,FALSE)</f>
        <v>332</v>
      </c>
      <c r="M3513" s="27" t="str">
        <f>VLOOKUP(B3513,'大货清单（不定期按GOMS更新）'!A:N,14,FALSE)</f>
        <v>306</v>
      </c>
      <c r="N3513" s="53" t="s">
        <v>4258</v>
      </c>
      <c r="O3513" s="27">
        <f>IFERROR(VLOOKUP(N3513,'散件迭代（不定期更新）'!C:J,8,FALSE),0)</f>
        <v>0</v>
      </c>
      <c r="P3513" s="27" t="str">
        <f>IFERROR(VLOOKUP(N3513,'散件（更新）'!B:H,3,FALSE),0)</f>
        <v>/</v>
      </c>
      <c r="Q3513" s="27" t="str">
        <f>VLOOKUP(N3513,'散件（更新）'!B:H,2,FALSE)</f>
        <v>114-23470002</v>
      </c>
      <c r="R3513" s="27" t="str">
        <f>VLOOKUP(N3513,'散件（更新）'!B:H,7,FALSE)</f>
        <v>Motor</v>
      </c>
      <c r="S3513" s="27" t="str">
        <f>VLOOKUP(N3513,'散件（更新）'!B:E,4,FALSE)</f>
        <v>https://tineco-yxzt.oss-accelerate.aliyuncs.com/20240701/zhudianjicemian_1719817577374.jpeg</v>
      </c>
      <c r="T3513" s="27" t="s">
        <v>8759</v>
      </c>
      <c r="U3513" s="28" t="str">
        <f>VLOOKUP(N3513,'散件（更新）'!B:G,6,FALSE)</f>
        <v>主电机</v>
      </c>
      <c r="V3513" s="28" t="str">
        <f>VLOOKUP(N3513,'散件（更新）'!B:I,8,FALSE)</f>
        <v>6974950106270</v>
      </c>
    </row>
    <row r="3514" spans="1:22">
      <c r="A3514" s="57">
        <v>46169</v>
      </c>
      <c r="B3514" s="53" t="s">
        <v>4130</v>
      </c>
      <c r="C3514" s="27" t="str">
        <f>VLOOKUP(B3514,'大货清单（不定期按GOMS更新）'!A:H,8,0)</f>
        <v>109-23470701</v>
      </c>
      <c r="D3514" s="27" t="str">
        <f>VLOOKUP(B3514,'大货清单（不定期按GOMS更新）'!A:C,3,0)</f>
        <v>CL2347G-01</v>
      </c>
      <c r="E3514" s="27" t="str">
        <f>VLOOKUP(B3514,'大货清单（不定期按GOMS更新）'!A:H,4,0)</f>
        <v>GB</v>
      </c>
      <c r="F3514" s="27" t="str">
        <f>VLOOKUP(B3514,'大货清单（不定期按GOMS更新）'!A:H,2,0)</f>
        <v>iFloor 5</v>
      </c>
      <c r="G3514" s="28">
        <f>VLOOKUP(B3514,'大货清单（不定期按GOMS更新）'!A:I,9,FALSE)</f>
        <v>6974950104962</v>
      </c>
      <c r="H3514" s="27" t="str">
        <f>VLOOKUP(B3514,'大货清单（不定期按GOMS更新）'!A:H,7,0)</f>
        <v>白+黑</v>
      </c>
      <c r="I3514" s="27" t="str">
        <f>VLOOKUP(B3514,'大货清单（不定期按GOMS更新）'!A:F,6,FALSE)</f>
        <v>ACTIVE</v>
      </c>
      <c r="J3514" s="27" t="str">
        <f>VLOOKUP(B3514,'大货清单（不定期按GOMS更新）'!A:K,11,FALSE)</f>
        <v>8.4</v>
      </c>
      <c r="K3514" s="27" t="str">
        <f>VLOOKUP(B3514,'大货清单（不定期按GOMS更新）'!A:N,12,FALSE)</f>
        <v>674</v>
      </c>
      <c r="L3514" s="27" t="str">
        <f>VLOOKUP(B3514,'大货清单（不定期按GOMS更新）'!A:M,13,FALSE)</f>
        <v>332</v>
      </c>
      <c r="M3514" s="27" t="str">
        <f>VLOOKUP(B3514,'大货清单（不定期按GOMS更新）'!A:N,14,FALSE)</f>
        <v>306</v>
      </c>
      <c r="N3514" s="53" t="s">
        <v>4042</v>
      </c>
      <c r="O3514" s="27">
        <f>IFERROR(VLOOKUP(N3514,'散件迭代（不定期更新）'!C:J,8,FALSE),0)</f>
        <v>0</v>
      </c>
      <c r="P3514" s="27" t="str">
        <f>IFERROR(VLOOKUP(N3514,'散件（更新）'!B:H,3,FALSE),0)</f>
        <v>/</v>
      </c>
      <c r="Q3514" s="27" t="str">
        <f>VLOOKUP(N3514,'散件（更新）'!B:H,2,FALSE)</f>
        <v>114-23470006</v>
      </c>
      <c r="R3514" s="27" t="str">
        <f>VLOOKUP(N3514,'散件（更新）'!B:H,7,FALSE)</f>
        <v>PCBA</v>
      </c>
      <c r="S3514" s="27" t="str">
        <f>VLOOKUP(N3514,'散件（更新）'!B:E,4,FALSE)</f>
        <v>https://tineco-yxzt.oss-accelerate.aliyuncs.com/20240701/jishenzhukongbanzujian_1719817634769.jpeg</v>
      </c>
      <c r="T3514" s="27" t="s">
        <v>8759</v>
      </c>
      <c r="U3514" s="28" t="str">
        <f>VLOOKUP(N3514,'散件（更新）'!B:G,6,FALSE)</f>
        <v>高配主控板组件（ 机身）</v>
      </c>
      <c r="V3514" s="28" t="str">
        <f>VLOOKUP(N3514,'散件（更新）'!B:I,8,FALSE)</f>
        <v>6974950106348</v>
      </c>
    </row>
    <row r="3515" spans="1:22">
      <c r="A3515" s="57">
        <v>46169</v>
      </c>
      <c r="B3515" s="53" t="s">
        <v>4130</v>
      </c>
      <c r="C3515" s="27" t="str">
        <f>VLOOKUP(B3515,'大货清单（不定期按GOMS更新）'!A:H,8,0)</f>
        <v>109-23470701</v>
      </c>
      <c r="D3515" s="27" t="str">
        <f>VLOOKUP(B3515,'大货清单（不定期按GOMS更新）'!A:C,3,0)</f>
        <v>CL2347G-01</v>
      </c>
      <c r="E3515" s="27" t="str">
        <f>VLOOKUP(B3515,'大货清单（不定期按GOMS更新）'!A:H,4,0)</f>
        <v>GB</v>
      </c>
      <c r="F3515" s="27" t="str">
        <f>VLOOKUP(B3515,'大货清单（不定期按GOMS更新）'!A:H,2,0)</f>
        <v>iFloor 5</v>
      </c>
      <c r="G3515" s="28">
        <f>VLOOKUP(B3515,'大货清单（不定期按GOMS更新）'!A:I,9,FALSE)</f>
        <v>6974950104962</v>
      </c>
      <c r="H3515" s="27" t="str">
        <f>VLOOKUP(B3515,'大货清单（不定期按GOMS更新）'!A:H,7,0)</f>
        <v>白+黑</v>
      </c>
      <c r="I3515" s="27" t="str">
        <f>VLOOKUP(B3515,'大货清单（不定期按GOMS更新）'!A:F,6,FALSE)</f>
        <v>ACTIVE</v>
      </c>
      <c r="J3515" s="27" t="str">
        <f>VLOOKUP(B3515,'大货清单（不定期按GOMS更新）'!A:K,11,FALSE)</f>
        <v>8.4</v>
      </c>
      <c r="K3515" s="27" t="str">
        <f>VLOOKUP(B3515,'大货清单（不定期按GOMS更新）'!A:N,12,FALSE)</f>
        <v>674</v>
      </c>
      <c r="L3515" s="27" t="str">
        <f>VLOOKUP(B3515,'大货清单（不定期按GOMS更新）'!A:M,13,FALSE)</f>
        <v>332</v>
      </c>
      <c r="M3515" s="27" t="str">
        <f>VLOOKUP(B3515,'大货清单（不定期按GOMS更新）'!A:N,14,FALSE)</f>
        <v>306</v>
      </c>
      <c r="N3515" s="53" t="s">
        <v>756</v>
      </c>
      <c r="O3515" s="27" t="str">
        <f>IFERROR(VLOOKUP(N3515,'散件迭代（不定期更新）'!C:J,8,FALSE),0)</f>
        <v>A63</v>
      </c>
      <c r="P3515" s="27" t="str">
        <f>IFERROR(VLOOKUP(N3515,'散件（更新）'!B:H,3,FALSE),0)</f>
        <v>206-2019-0112</v>
      </c>
      <c r="Q3515" s="27" t="str">
        <f>VLOOKUP(N3515,'散件（更新）'!B:H,2,FALSE)</f>
        <v>114-20190112</v>
      </c>
      <c r="R3515" s="27" t="str">
        <f>VLOOKUP(N3515,'散件（更新）'!B:H,7,FALSE)</f>
        <v>Scraper</v>
      </c>
      <c r="S3515" s="27" t="str">
        <f>VLOOKUP(N3515,'散件（更新）'!B:E,4,FALSE)</f>
        <v>https://tineco-yxzt.oss-accelerate.aliyuncs.com/20240701/2019guatiao_1719817721080.png</v>
      </c>
      <c r="T3515" s="27" t="s">
        <v>8759</v>
      </c>
      <c r="U3515" s="28" t="str">
        <f>VLOOKUP(N3515,'散件（更新）'!B:G,6,FALSE)</f>
        <v>刮条组件</v>
      </c>
      <c r="V3515" s="28" t="str">
        <f>VLOOKUP(N3515,'散件（更新）'!B:I,8,FALSE)</f>
        <v>6972200196989</v>
      </c>
    </row>
    <row r="3516" spans="1:22">
      <c r="A3516" s="57">
        <v>46169</v>
      </c>
      <c r="B3516" s="53" t="s">
        <v>4130</v>
      </c>
      <c r="C3516" s="27" t="str">
        <f>VLOOKUP(B3516,'大货清单（不定期按GOMS更新）'!A:H,8,0)</f>
        <v>109-23470701</v>
      </c>
      <c r="D3516" s="27" t="str">
        <f>VLOOKUP(B3516,'大货清单（不定期按GOMS更新）'!A:C,3,0)</f>
        <v>CL2347G-01</v>
      </c>
      <c r="E3516" s="27" t="str">
        <f>VLOOKUP(B3516,'大货清单（不定期按GOMS更新）'!A:H,4,0)</f>
        <v>GB</v>
      </c>
      <c r="F3516" s="27" t="str">
        <f>VLOOKUP(B3516,'大货清单（不定期按GOMS更新）'!A:H,2,0)</f>
        <v>iFloor 5</v>
      </c>
      <c r="G3516" s="28">
        <f>VLOOKUP(B3516,'大货清单（不定期按GOMS更新）'!A:I,9,FALSE)</f>
        <v>6974950104962</v>
      </c>
      <c r="H3516" s="27" t="str">
        <f>VLOOKUP(B3516,'大货清单（不定期按GOMS更新）'!A:H,7,0)</f>
        <v>白+黑</v>
      </c>
      <c r="I3516" s="27" t="str">
        <f>VLOOKUP(B3516,'大货清单（不定期按GOMS更新）'!A:F,6,FALSE)</f>
        <v>ACTIVE</v>
      </c>
      <c r="J3516" s="27" t="str">
        <f>VLOOKUP(B3516,'大货清单（不定期按GOMS更新）'!A:K,11,FALSE)</f>
        <v>8.4</v>
      </c>
      <c r="K3516" s="27" t="str">
        <f>VLOOKUP(B3516,'大货清单（不定期按GOMS更新）'!A:N,12,FALSE)</f>
        <v>674</v>
      </c>
      <c r="L3516" s="27" t="str">
        <f>VLOOKUP(B3516,'大货清单（不定期按GOMS更新）'!A:M,13,FALSE)</f>
        <v>332</v>
      </c>
      <c r="M3516" s="27" t="str">
        <f>VLOOKUP(B3516,'大货清单（不定期按GOMS更新）'!A:N,14,FALSE)</f>
        <v>306</v>
      </c>
      <c r="N3516" s="53" t="s">
        <v>770</v>
      </c>
      <c r="O3516" s="27">
        <f>IFERROR(VLOOKUP(N3516,'散件迭代（不定期更新）'!C:J,8,FALSE),0)</f>
        <v>0</v>
      </c>
      <c r="P3516" s="27" t="str">
        <f>IFERROR(VLOOKUP(N3516,'散件（更新）'!B:H,3,FALSE),0)</f>
        <v>206-2019-0114</v>
      </c>
      <c r="Q3516" s="27" t="str">
        <f>VLOOKUP(N3516,'散件（更新）'!B:H,2,FALSE)</f>
        <v>114-20190114</v>
      </c>
      <c r="R3516" s="27" t="str">
        <f>VLOOKUP(N3516,'散件（更新）'!B:H,7,FALSE)</f>
        <v>Sensor</v>
      </c>
      <c r="S3516" s="27" t="str">
        <f>VLOOKUP(N3516,'散件（更新）'!B:E,4,FALSE)</f>
        <v>https://tineco-yxzt.oss-accelerate.aliyuncs.com/20240701/2019guangdian_1719817775917.png</v>
      </c>
      <c r="T3516" s="27" t="s">
        <v>8759</v>
      </c>
      <c r="U3516" s="28" t="str">
        <f>VLOOKUP(N3516,'散件（更新）'!B:G,6,FALSE)</f>
        <v>光电液位传感器</v>
      </c>
      <c r="V3516" s="28" t="str">
        <f>VLOOKUP(N3516,'散件（更新）'!B:I,8,FALSE)</f>
        <v>6972200197023</v>
      </c>
    </row>
    <row r="3517" spans="1:22">
      <c r="A3517" s="57">
        <v>46169</v>
      </c>
      <c r="B3517" s="53" t="s">
        <v>4130</v>
      </c>
      <c r="C3517" s="27" t="str">
        <f>VLOOKUP(B3517,'大货清单（不定期按GOMS更新）'!A:H,8,0)</f>
        <v>109-23470701</v>
      </c>
      <c r="D3517" s="27" t="str">
        <f>VLOOKUP(B3517,'大货清单（不定期按GOMS更新）'!A:C,3,0)</f>
        <v>CL2347G-01</v>
      </c>
      <c r="E3517" s="27" t="str">
        <f>VLOOKUP(B3517,'大货清单（不定期按GOMS更新）'!A:H,4,0)</f>
        <v>GB</v>
      </c>
      <c r="F3517" s="27" t="str">
        <f>VLOOKUP(B3517,'大货清单（不定期按GOMS更新）'!A:H,2,0)</f>
        <v>iFloor 5</v>
      </c>
      <c r="G3517" s="28">
        <f>VLOOKUP(B3517,'大货清单（不定期按GOMS更新）'!A:I,9,FALSE)</f>
        <v>6974950104962</v>
      </c>
      <c r="H3517" s="27" t="str">
        <f>VLOOKUP(B3517,'大货清单（不定期按GOMS更新）'!A:H,7,0)</f>
        <v>白+黑</v>
      </c>
      <c r="I3517" s="27" t="str">
        <f>VLOOKUP(B3517,'大货清单（不定期按GOMS更新）'!A:F,6,FALSE)</f>
        <v>ACTIVE</v>
      </c>
      <c r="J3517" s="27" t="str">
        <f>VLOOKUP(B3517,'大货清单（不定期按GOMS更新）'!A:K,11,FALSE)</f>
        <v>8.4</v>
      </c>
      <c r="K3517" s="27" t="str">
        <f>VLOOKUP(B3517,'大货清单（不定期按GOMS更新）'!A:N,12,FALSE)</f>
        <v>674</v>
      </c>
      <c r="L3517" s="27" t="str">
        <f>VLOOKUP(B3517,'大货清单（不定期按GOMS更新）'!A:M,13,FALSE)</f>
        <v>332</v>
      </c>
      <c r="M3517" s="27" t="str">
        <f>VLOOKUP(B3517,'大货清单（不定期按GOMS更新）'!A:N,14,FALSE)</f>
        <v>306</v>
      </c>
      <c r="N3517" s="53" t="s">
        <v>1043</v>
      </c>
      <c r="O3517" s="27" t="str">
        <f>IFERROR(VLOOKUP(N3517,'散件迭代（不定期更新）'!C:J,8,FALSE),0)</f>
        <v>A22</v>
      </c>
      <c r="P3517" s="27" t="str">
        <f>IFERROR(VLOOKUP(N3517,'散件（更新）'!B:H,3,FALSE),0)</f>
        <v>206-1879-0109</v>
      </c>
      <c r="Q3517" s="27" t="str">
        <f>VLOOKUP(N3517,'散件（更新）'!B:H,2,FALSE)</f>
        <v>114-18790109</v>
      </c>
      <c r="R3517" s="27" t="str">
        <f>VLOOKUP(N3517,'散件（更新）'!B:H,7,FALSE)</f>
        <v>3-In-1 Cleaning Tool</v>
      </c>
      <c r="S3517" s="27" t="str">
        <f>VLOOKUP(N3517,'散件（更新）'!B:E,4,FALSE)</f>
        <v>https://tineco-yxzt.oss-accelerate.aliyuncs.com/product/114-18790109.png</v>
      </c>
      <c r="T3517" s="27" t="s">
        <v>8759</v>
      </c>
      <c r="U3517" s="28" t="str">
        <f>VLOOKUP(N3517,'散件（更新）'!B:G,6,FALSE)</f>
        <v>AB1888清洁刷组件</v>
      </c>
      <c r="V3517" s="28" t="str">
        <f>VLOOKUP(N3517,'散件（更新）'!B:I,8,FALSE)</f>
        <v>6972200191809</v>
      </c>
    </row>
    <row r="3518" spans="1:22">
      <c r="A3518" s="57">
        <v>46169</v>
      </c>
      <c r="B3518" s="53" t="s">
        <v>4130</v>
      </c>
      <c r="C3518" s="27" t="str">
        <f>VLOOKUP(B3518,'大货清单（不定期按GOMS更新）'!A:H,8,0)</f>
        <v>109-23470701</v>
      </c>
      <c r="D3518" s="27" t="str">
        <f>VLOOKUP(B3518,'大货清单（不定期按GOMS更新）'!A:C,3,0)</f>
        <v>CL2347G-01</v>
      </c>
      <c r="E3518" s="27" t="str">
        <f>VLOOKUP(B3518,'大货清单（不定期按GOMS更新）'!A:H,4,0)</f>
        <v>GB</v>
      </c>
      <c r="F3518" s="27" t="str">
        <f>VLOOKUP(B3518,'大货清单（不定期按GOMS更新）'!A:H,2,0)</f>
        <v>iFloor 5</v>
      </c>
      <c r="G3518" s="28">
        <f>VLOOKUP(B3518,'大货清单（不定期按GOMS更新）'!A:I,9,FALSE)</f>
        <v>6974950104962</v>
      </c>
      <c r="H3518" s="27" t="str">
        <f>VLOOKUP(B3518,'大货清单（不定期按GOMS更新）'!A:H,7,0)</f>
        <v>白+黑</v>
      </c>
      <c r="I3518" s="27" t="str">
        <f>VLOOKUP(B3518,'大货清单（不定期按GOMS更新）'!A:F,6,FALSE)</f>
        <v>ACTIVE</v>
      </c>
      <c r="J3518" s="27" t="str">
        <f>VLOOKUP(B3518,'大货清单（不定期按GOMS更新）'!A:K,11,FALSE)</f>
        <v>8.4</v>
      </c>
      <c r="K3518" s="27" t="str">
        <f>VLOOKUP(B3518,'大货清单（不定期按GOMS更新）'!A:N,12,FALSE)</f>
        <v>674</v>
      </c>
      <c r="L3518" s="27" t="str">
        <f>VLOOKUP(B3518,'大货清单（不定期按GOMS更新）'!A:M,13,FALSE)</f>
        <v>332</v>
      </c>
      <c r="M3518" s="27" t="str">
        <f>VLOOKUP(B3518,'大货清单（不定期按GOMS更新）'!A:N,14,FALSE)</f>
        <v>306</v>
      </c>
      <c r="N3518" s="53" t="s">
        <v>4102</v>
      </c>
      <c r="O3518" s="27">
        <f>IFERROR(VLOOKUP(N3518,'散件迭代（不定期更新）'!C:J,8,FALSE),0)</f>
        <v>0</v>
      </c>
      <c r="P3518" s="27" t="str">
        <f>IFERROR(VLOOKUP(N3518,'散件（更新）'!B:H,3,FALSE),0)</f>
        <v>/</v>
      </c>
      <c r="Q3518" s="27" t="str">
        <f>VLOOKUP(N3518,'散件（更新）'!B:H,2,FALSE)</f>
        <v>114-23470005</v>
      </c>
      <c r="R3518" s="27" t="str">
        <f>VLOOKUP(N3518,'散件（更新）'!B:H,7,FALSE)</f>
        <v>Handle</v>
      </c>
      <c r="S3518" s="27" t="str">
        <f>VLOOKUP(N3518,'散件（更新）'!B:E,4,FALSE)</f>
        <v>https://tineco-yxzt.oss-accelerate.aliyuncs.com/20240701/shoubingheise_1719817848447.jpeg</v>
      </c>
      <c r="T3518" s="27" t="s">
        <v>8759</v>
      </c>
      <c r="U3518" s="28" t="str">
        <f>VLOOKUP(N3518,'散件（更新）'!B:G,6,FALSE)</f>
        <v>手柄组件黑色</v>
      </c>
      <c r="V3518" s="28" t="str">
        <f>VLOOKUP(N3518,'散件（更新）'!B:I,8,FALSE)</f>
        <v>6974950106324</v>
      </c>
    </row>
    <row r="3519" spans="1:22">
      <c r="A3519" s="57">
        <v>46169</v>
      </c>
      <c r="B3519" s="53" t="s">
        <v>4130</v>
      </c>
      <c r="C3519" s="27" t="str">
        <f>VLOOKUP(B3519,'大货清单（不定期按GOMS更新）'!A:H,8,0)</f>
        <v>109-23470701</v>
      </c>
      <c r="D3519" s="27" t="str">
        <f>VLOOKUP(B3519,'大货清单（不定期按GOMS更新）'!A:C,3,0)</f>
        <v>CL2347G-01</v>
      </c>
      <c r="E3519" s="27" t="str">
        <f>VLOOKUP(B3519,'大货清单（不定期按GOMS更新）'!A:H,4,0)</f>
        <v>GB</v>
      </c>
      <c r="F3519" s="27" t="str">
        <f>VLOOKUP(B3519,'大货清单（不定期按GOMS更新）'!A:H,2,0)</f>
        <v>iFloor 5</v>
      </c>
      <c r="G3519" s="28">
        <f>VLOOKUP(B3519,'大货清单（不定期按GOMS更新）'!A:I,9,FALSE)</f>
        <v>6974950104962</v>
      </c>
      <c r="H3519" s="27" t="str">
        <f>VLOOKUP(B3519,'大货清单（不定期按GOMS更新）'!A:H,7,0)</f>
        <v>白+黑</v>
      </c>
      <c r="I3519" s="27" t="str">
        <f>VLOOKUP(B3519,'大货清单（不定期按GOMS更新）'!A:F,6,FALSE)</f>
        <v>ACTIVE</v>
      </c>
      <c r="J3519" s="27" t="str">
        <f>VLOOKUP(B3519,'大货清单（不定期按GOMS更新）'!A:K,11,FALSE)</f>
        <v>8.4</v>
      </c>
      <c r="K3519" s="27" t="str">
        <f>VLOOKUP(B3519,'大货清单（不定期按GOMS更新）'!A:N,12,FALSE)</f>
        <v>674</v>
      </c>
      <c r="L3519" s="27" t="str">
        <f>VLOOKUP(B3519,'大货清单（不定期按GOMS更新）'!A:M,13,FALSE)</f>
        <v>332</v>
      </c>
      <c r="M3519" s="27" t="str">
        <f>VLOOKUP(B3519,'大货清单（不定期按GOMS更新）'!A:N,14,FALSE)</f>
        <v>306</v>
      </c>
      <c r="N3519" s="53" t="s">
        <v>4282</v>
      </c>
      <c r="O3519" s="27" t="str">
        <f>IFERROR(VLOOKUP(N3519,'散件迭代（不定期更新）'!C:J,8,FALSE),0)</f>
        <v>A62</v>
      </c>
      <c r="P3519" s="27" t="str">
        <f>IFERROR(VLOOKUP(N3519,'散件（更新）'!B:H,3,FALSE),0)</f>
        <v>/</v>
      </c>
      <c r="Q3519" s="27" t="str">
        <f>VLOOKUP(N3519,'散件（更新）'!B:H,2,FALSE)</f>
        <v>114-23470300</v>
      </c>
      <c r="R3519" s="27" t="str">
        <f>VLOOKUP(N3519,'散件（更新）'!B:H,7,FALSE)</f>
        <v>Clean Water Tank</v>
      </c>
      <c r="S3519" s="27" t="str">
        <f>VLOOKUP(N3519,'散件（更新）'!B:E,4,FALSE)</f>
        <v>https://tineco-yxzt.oss-accelerate.aliyuncs.com/20240701/qingshuitong_1719817950775.jpeg</v>
      </c>
      <c r="T3519" s="27" t="s">
        <v>8759</v>
      </c>
      <c r="U3519" s="28" t="str">
        <f>VLOOKUP(N3519,'散件（更新）'!B:G,6,FALSE)</f>
        <v>溶液桶组件</v>
      </c>
      <c r="V3519" s="28" t="str">
        <f>VLOOKUP(N3519,'散件（更新）'!B:I,8,FALSE)</f>
        <v>6974950106256</v>
      </c>
    </row>
    <row r="3520" spans="1:22">
      <c r="A3520" s="57">
        <v>46169</v>
      </c>
      <c r="B3520" s="53" t="s">
        <v>4130</v>
      </c>
      <c r="C3520" s="27" t="str">
        <f>VLOOKUP(B3520,'大货清单（不定期按GOMS更新）'!A:H,8,0)</f>
        <v>109-23470701</v>
      </c>
      <c r="D3520" s="27" t="str">
        <f>VLOOKUP(B3520,'大货清单（不定期按GOMS更新）'!A:C,3,0)</f>
        <v>CL2347G-01</v>
      </c>
      <c r="E3520" s="27" t="str">
        <f>VLOOKUP(B3520,'大货清单（不定期按GOMS更新）'!A:H,4,0)</f>
        <v>GB</v>
      </c>
      <c r="F3520" s="27" t="str">
        <f>VLOOKUP(B3520,'大货清单（不定期按GOMS更新）'!A:H,2,0)</f>
        <v>iFloor 5</v>
      </c>
      <c r="G3520" s="28">
        <f>VLOOKUP(B3520,'大货清单（不定期按GOMS更新）'!A:I,9,FALSE)</f>
        <v>6974950104962</v>
      </c>
      <c r="H3520" s="27" t="str">
        <f>VLOOKUP(B3520,'大货清单（不定期按GOMS更新）'!A:H,7,0)</f>
        <v>白+黑</v>
      </c>
      <c r="I3520" s="27" t="str">
        <f>VLOOKUP(B3520,'大货清单（不定期按GOMS更新）'!A:F,6,FALSE)</f>
        <v>ACTIVE</v>
      </c>
      <c r="J3520" s="27" t="str">
        <f>VLOOKUP(B3520,'大货清单（不定期按GOMS更新）'!A:K,11,FALSE)</f>
        <v>8.4</v>
      </c>
      <c r="K3520" s="27" t="str">
        <f>VLOOKUP(B3520,'大货清单（不定期按GOMS更新）'!A:N,12,FALSE)</f>
        <v>674</v>
      </c>
      <c r="L3520" s="27" t="str">
        <f>VLOOKUP(B3520,'大货清单（不定期按GOMS更新）'!A:M,13,FALSE)</f>
        <v>332</v>
      </c>
      <c r="M3520" s="27" t="str">
        <f>VLOOKUP(B3520,'大货清单（不定期按GOMS更新）'!A:N,14,FALSE)</f>
        <v>306</v>
      </c>
      <c r="N3520" s="53" t="s">
        <v>4108</v>
      </c>
      <c r="O3520" s="27" t="str">
        <f>IFERROR(VLOOKUP(N3520,'散件迭代（不定期更新）'!C:J,8,FALSE),0)</f>
        <v>A60</v>
      </c>
      <c r="P3520" s="27" t="str">
        <f>IFERROR(VLOOKUP(N3520,'散件（更新）'!B:H,3,FALSE),0)</f>
        <v>/</v>
      </c>
      <c r="Q3520" s="27" t="str">
        <f>VLOOKUP(N3520,'散件（更新）'!B:H,2,FALSE)</f>
        <v>114-23470000</v>
      </c>
      <c r="R3520" s="27" t="str">
        <f>VLOOKUP(N3520,'散件（更新）'!B:H,7,FALSE)</f>
        <v>Dirt Water Tank</v>
      </c>
      <c r="S3520" s="27" t="str">
        <f>VLOOKUP(N3520,'散件（更新）'!B:E,4,FALSE)</f>
        <v>https://tineco-yxzt.oss-accelerate.aliyuncs.com/20240701/huishoutong2_1719817976388.jpeg</v>
      </c>
      <c r="T3520" s="27" t="s">
        <v>8759</v>
      </c>
      <c r="U3520" s="28" t="str">
        <f>VLOOKUP(N3520,'散件（更新）'!B:G,6,FALSE)</f>
        <v>回收桶组件</v>
      </c>
      <c r="V3520" s="28" t="str">
        <f>VLOOKUP(N3520,'散件（更新）'!B:I,8,FALSE)</f>
        <v>6974950106249</v>
      </c>
    </row>
    <row r="3521" spans="1:22">
      <c r="A3521" s="57">
        <v>46169</v>
      </c>
      <c r="B3521" s="53" t="s">
        <v>4130</v>
      </c>
      <c r="C3521" s="27" t="str">
        <f>VLOOKUP(B3521,'大货清单（不定期按GOMS更新）'!A:H,8,0)</f>
        <v>109-23470701</v>
      </c>
      <c r="D3521" s="27" t="str">
        <f>VLOOKUP(B3521,'大货清单（不定期按GOMS更新）'!A:C,3,0)</f>
        <v>CL2347G-01</v>
      </c>
      <c r="E3521" s="27" t="str">
        <f>VLOOKUP(B3521,'大货清单（不定期按GOMS更新）'!A:H,4,0)</f>
        <v>GB</v>
      </c>
      <c r="F3521" s="27" t="str">
        <f>VLOOKUP(B3521,'大货清单（不定期按GOMS更新）'!A:H,2,0)</f>
        <v>iFloor 5</v>
      </c>
      <c r="G3521" s="28">
        <f>VLOOKUP(B3521,'大货清单（不定期按GOMS更新）'!A:I,9,FALSE)</f>
        <v>6974950104962</v>
      </c>
      <c r="H3521" s="27" t="str">
        <f>VLOOKUP(B3521,'大货清单（不定期按GOMS更新）'!A:H,7,0)</f>
        <v>白+黑</v>
      </c>
      <c r="I3521" s="27" t="str">
        <f>VLOOKUP(B3521,'大货清单（不定期按GOMS更新）'!A:F,6,FALSE)</f>
        <v>ACTIVE</v>
      </c>
      <c r="J3521" s="27" t="str">
        <f>VLOOKUP(B3521,'大货清单（不定期按GOMS更新）'!A:K,11,FALSE)</f>
        <v>8.4</v>
      </c>
      <c r="K3521" s="27" t="str">
        <f>VLOOKUP(B3521,'大货清单（不定期按GOMS更新）'!A:N,12,FALSE)</f>
        <v>674</v>
      </c>
      <c r="L3521" s="27" t="str">
        <f>VLOOKUP(B3521,'大货清单（不定期按GOMS更新）'!A:M,13,FALSE)</f>
        <v>332</v>
      </c>
      <c r="M3521" s="27" t="str">
        <f>VLOOKUP(B3521,'大货清单（不定期按GOMS更新）'!A:N,14,FALSE)</f>
        <v>306</v>
      </c>
      <c r="N3521" s="53" t="s">
        <v>1218</v>
      </c>
      <c r="O3521" s="27">
        <f>IFERROR(VLOOKUP(N3521,'散件迭代（不定期更新）'!C:J,8,FALSE),0)</f>
        <v>0</v>
      </c>
      <c r="P3521" s="27" t="str">
        <f>IFERROR(VLOOKUP(N3521,'散件（更新）'!B:H,3,FALSE),0)</f>
        <v>206-2029-0614</v>
      </c>
      <c r="Q3521" s="27" t="str">
        <f>VLOOKUP(N3521,'散件（更新）'!B:H,2,FALSE)</f>
        <v>114-20290614</v>
      </c>
      <c r="R3521" s="27" t="str">
        <f>VLOOKUP(N3521,'散件（更新）'!B:H,7,FALSE)</f>
        <v>Repair Wheel</v>
      </c>
      <c r="S3521" s="27" t="str">
        <f>VLOOKUP(N3521,'散件（更新）'!B:E,4,FALSE)</f>
        <v>https://tineco-yxzt.oss-accelerate.aliyuncs.com/20231219/9SWRW100000_1702948048100.png</v>
      </c>
      <c r="T3521" s="27" t="s">
        <v>8759</v>
      </c>
      <c r="U3521" s="28" t="str">
        <f>VLOOKUP(N3521,'散件（更新）'!B:G,6,FALSE)</f>
        <v>小轮包胶组件（2个小轮+2个轴）</v>
      </c>
      <c r="V3521" s="28" t="str">
        <f>VLOOKUP(N3521,'散件（更新）'!B:I,8,FALSE)</f>
        <v>6972200198358</v>
      </c>
    </row>
    <row r="3522" spans="1:22">
      <c r="A3522" s="57">
        <v>46169</v>
      </c>
      <c r="B3522" s="53" t="s">
        <v>4454</v>
      </c>
      <c r="C3522" s="27" t="str">
        <f>VLOOKUP(B3522,'大货清单（不定期按GOMS更新）'!A:H,8,0)</f>
        <v>109-23710101</v>
      </c>
      <c r="D3522" s="27" t="str">
        <f>VLOOKUP(B3522,'大货清单（不定期按GOMS更新）'!A:C,3,0)</f>
        <v>CL2371A-01</v>
      </c>
      <c r="E3522" s="27" t="str">
        <f>VLOOKUP(B3522,'大货清单（不定期按GOMS更新）'!A:H,4,0)</f>
        <v>ES,IT,FR,DE,BE,NL,PL,SE,ZA,CL,MX,PE</v>
      </c>
      <c r="F3522" s="27" t="str">
        <f>VLOOKUP(B3522,'大货清单（不定期按GOMS更新）'!A:H,2,0)</f>
        <v>Floor One S5</v>
      </c>
      <c r="G3522" s="28">
        <f>VLOOKUP(B3522,'大货清单（不定期按GOMS更新）'!A:I,9,FALSE)</f>
        <v>6974950105259</v>
      </c>
      <c r="H3522" s="27" t="str">
        <f>VLOOKUP(B3522,'大货清单（不定期按GOMS更新）'!A:H,7,0)</f>
        <v>Black</v>
      </c>
      <c r="I3522" s="27" t="str">
        <f>VLOOKUP(B3522,'大货清单（不定期按GOMS更新）'!A:F,6,FALSE)</f>
        <v>ACTIVE</v>
      </c>
      <c r="J3522" s="27" t="str">
        <f>VLOOKUP(B3522,'大货清单（不定期按GOMS更新）'!A:K,11,FALSE)</f>
        <v>9</v>
      </c>
      <c r="K3522" s="27" t="str">
        <f>VLOOKUP(B3522,'大货清单（不定期按GOMS更新）'!A:N,12,FALSE)</f>
        <v>676</v>
      </c>
      <c r="L3522" s="27" t="str">
        <f>VLOOKUP(B3522,'大货清单（不定期按GOMS更新）'!A:M,13,FALSE)</f>
        <v>334</v>
      </c>
      <c r="M3522" s="27" t="str">
        <f>VLOOKUP(B3522,'大货清单（不定期按GOMS更新）'!A:N,14,FALSE)</f>
        <v>310</v>
      </c>
      <c r="N3522" s="53" t="s">
        <v>1113</v>
      </c>
      <c r="O3522" s="27" t="str">
        <f>IFERROR(VLOOKUP(N3522,'散件迭代（不定期更新）'!C:J,8,FALSE),0)</f>
        <v>A58</v>
      </c>
      <c r="P3522" s="27" t="str">
        <f>IFERROR(VLOOKUP(N3522,'散件（更新）'!B:H,3,FALSE),0)</f>
        <v>206-2019-0105</v>
      </c>
      <c r="Q3522" s="27" t="str">
        <f>VLOOKUP(N3522,'散件（更新）'!B:H,2,FALSE)</f>
        <v>114-20190105</v>
      </c>
      <c r="R3522" s="27" t="str">
        <f>VLOOKUP(N3522,'散件（更新）'!B:H,7,FALSE)</f>
        <v>Brush Roller Cover</v>
      </c>
      <c r="S3522" s="27" t="str">
        <f>VLOOKUP(N3522,'散件（更新）'!B:E,4,FALSE)</f>
        <v>https://tineco-yxzt.oss-accelerate.aliyuncs.com/20231219/9FWBC100000_1702948010314.png</v>
      </c>
      <c r="T3522" s="27" t="s">
        <v>8759</v>
      </c>
      <c r="U3522" s="28" t="str">
        <f>VLOOKUP(N3522,'散件（更新）'!B:G,6,FALSE)</f>
        <v>滚刷盖</v>
      </c>
      <c r="V3522" s="28" t="str">
        <f>VLOOKUP(N3522,'散件（更新）'!B:I,8,FALSE)</f>
        <v>6972200196477</v>
      </c>
    </row>
    <row r="3523" spans="1:22">
      <c r="A3523" s="57">
        <v>46169</v>
      </c>
      <c r="B3523" s="53" t="s">
        <v>4454</v>
      </c>
      <c r="C3523" s="27" t="str">
        <f>VLOOKUP(B3523,'大货清单（不定期按GOMS更新）'!A:H,8,0)</f>
        <v>109-23710101</v>
      </c>
      <c r="D3523" s="27" t="str">
        <f>VLOOKUP(B3523,'大货清单（不定期按GOMS更新）'!A:C,3,0)</f>
        <v>CL2371A-01</v>
      </c>
      <c r="E3523" s="27" t="str">
        <f>VLOOKUP(B3523,'大货清单（不定期按GOMS更新）'!A:H,4,0)</f>
        <v>ES,IT,FR,DE,BE,NL,PL,SE,ZA,CL,MX,PE</v>
      </c>
      <c r="F3523" s="27" t="str">
        <f>VLOOKUP(B3523,'大货清单（不定期按GOMS更新）'!A:H,2,0)</f>
        <v>Floor One S5</v>
      </c>
      <c r="G3523" s="28">
        <f>VLOOKUP(B3523,'大货清单（不定期按GOMS更新）'!A:I,9,FALSE)</f>
        <v>6974950105259</v>
      </c>
      <c r="H3523" s="27" t="str">
        <f>VLOOKUP(B3523,'大货清单（不定期按GOMS更新）'!A:H,7,0)</f>
        <v>Black</v>
      </c>
      <c r="I3523" s="27" t="str">
        <f>VLOOKUP(B3523,'大货清单（不定期按GOMS更新）'!A:F,6,FALSE)</f>
        <v>ACTIVE</v>
      </c>
      <c r="J3523" s="27" t="str">
        <f>VLOOKUP(B3523,'大货清单（不定期按GOMS更新）'!A:K,11,FALSE)</f>
        <v>9</v>
      </c>
      <c r="K3523" s="27" t="str">
        <f>VLOOKUP(B3523,'大货清单（不定期按GOMS更新）'!A:N,12,FALSE)</f>
        <v>676</v>
      </c>
      <c r="L3523" s="27" t="str">
        <f>VLOOKUP(B3523,'大货清单（不定期按GOMS更新）'!A:M,13,FALSE)</f>
        <v>334</v>
      </c>
      <c r="M3523" s="27" t="str">
        <f>VLOOKUP(B3523,'大货清单（不定期按GOMS更新）'!A:N,14,FALSE)</f>
        <v>310</v>
      </c>
      <c r="N3523" s="53" t="s">
        <v>1096</v>
      </c>
      <c r="O3523" s="27" t="str">
        <f>IFERROR(VLOOKUP(N3523,'散件迭代（不定期更新）'!C:J,8,FALSE),0)</f>
        <v>A40</v>
      </c>
      <c r="P3523" s="27" t="str">
        <f>IFERROR(VLOOKUP(N3523,'散件（更新）'!B:H,3,FALSE),0)</f>
        <v>206-2019-0124</v>
      </c>
      <c r="Q3523" s="27" t="str">
        <f>VLOOKUP(N3523,'散件（更新）'!B:H,2,FALSE)</f>
        <v>114-20190124</v>
      </c>
      <c r="R3523" s="27" t="str">
        <f>VLOOKUP(N3523,'散件（更新）'!B:H,7,FALSE)</f>
        <v>Brush Roller</v>
      </c>
      <c r="S3523" s="27" t="str">
        <f>VLOOKUP(N3523,'散件（更新）'!B:E,4,FALSE)</f>
        <v>https://tineco-yxzt.oss-accelerate.aliyuncs.com/20231219/9FWBR100100_1702948010753.png</v>
      </c>
      <c r="T3523" s="27" t="s">
        <v>8759</v>
      </c>
      <c r="U3523" s="28" t="str">
        <f>VLOOKUP(N3523,'散件（更新）'!B:G,6,FALSE)</f>
        <v>滚刷组件卡扣式</v>
      </c>
      <c r="V3523" s="28">
        <f>VLOOKUP(N3523,'散件（更新）'!B:I,8,FALSE)</f>
        <v>6974950100193</v>
      </c>
    </row>
    <row r="3524" spans="1:22">
      <c r="A3524" s="57">
        <v>46169</v>
      </c>
      <c r="B3524" s="53" t="s">
        <v>4454</v>
      </c>
      <c r="C3524" s="27" t="str">
        <f>VLOOKUP(B3524,'大货清单（不定期按GOMS更新）'!A:H,8,0)</f>
        <v>109-23710101</v>
      </c>
      <c r="D3524" s="27" t="str">
        <f>VLOOKUP(B3524,'大货清单（不定期按GOMS更新）'!A:C,3,0)</f>
        <v>CL2371A-01</v>
      </c>
      <c r="E3524" s="27" t="str">
        <f>VLOOKUP(B3524,'大货清单（不定期按GOMS更新）'!A:H,4,0)</f>
        <v>ES,IT,FR,DE,BE,NL,PL,SE,ZA,CL,MX,PE</v>
      </c>
      <c r="F3524" s="27" t="str">
        <f>VLOOKUP(B3524,'大货清单（不定期按GOMS更新）'!A:H,2,0)</f>
        <v>Floor One S5</v>
      </c>
      <c r="G3524" s="28">
        <f>VLOOKUP(B3524,'大货清单（不定期按GOMS更新）'!A:I,9,FALSE)</f>
        <v>6974950105259</v>
      </c>
      <c r="H3524" s="27" t="str">
        <f>VLOOKUP(B3524,'大货清单（不定期按GOMS更新）'!A:H,7,0)</f>
        <v>Black</v>
      </c>
      <c r="I3524" s="27" t="str">
        <f>VLOOKUP(B3524,'大货清单（不定期按GOMS更新）'!A:F,6,FALSE)</f>
        <v>ACTIVE</v>
      </c>
      <c r="J3524" s="27" t="str">
        <f>VLOOKUP(B3524,'大货清单（不定期按GOMS更新）'!A:K,11,FALSE)</f>
        <v>9</v>
      </c>
      <c r="K3524" s="27" t="str">
        <f>VLOOKUP(B3524,'大货清单（不定期按GOMS更新）'!A:N,12,FALSE)</f>
        <v>676</v>
      </c>
      <c r="L3524" s="27" t="str">
        <f>VLOOKUP(B3524,'大货清单（不定期按GOMS更新）'!A:M,13,FALSE)</f>
        <v>334</v>
      </c>
      <c r="M3524" s="27" t="str">
        <f>VLOOKUP(B3524,'大货清单（不定期按GOMS更新）'!A:N,14,FALSE)</f>
        <v>310</v>
      </c>
      <c r="N3524" s="53" t="s">
        <v>2427</v>
      </c>
      <c r="O3524" s="27" t="str">
        <f>IFERROR(VLOOKUP(N3524,'散件迭代（不定期更新）'!C:J,8,FALSE),0)</f>
        <v>A43</v>
      </c>
      <c r="P3524" s="27" t="str">
        <f>IFERROR(VLOOKUP(N3524,'散件（更新）'!B:H,3,FALSE),0)</f>
        <v>/</v>
      </c>
      <c r="Q3524" s="27" t="str">
        <f>VLOOKUP(N3524,'散件（更新）'!B:H,2,FALSE)</f>
        <v>114-22230309</v>
      </c>
      <c r="R3524" s="27" t="str">
        <f>VLOOKUP(N3524,'散件（更新）'!B:H,7,FALSE)</f>
        <v>HEPA Assy</v>
      </c>
      <c r="S3524" s="27" t="str">
        <f>VLOOKUP(N3524,'散件（更新）'!B:E,4,FALSE)</f>
        <v>https://tineco-yxzt.oss-accelerate.aliyuncs.com/20231219/9FWFA110000_1702948014903.png</v>
      </c>
      <c r="T3524" s="27" t="s">
        <v>8759</v>
      </c>
      <c r="U3524" s="28" t="str">
        <f>VLOOKUP(N3524,'散件（更新）'!B:G,6,FALSE)</f>
        <v>前置方形过滤器滤网组件</v>
      </c>
      <c r="V3524" s="28">
        <f>VLOOKUP(N3524,'散件（更新）'!B:I,8,FALSE)</f>
        <v>6974950103217</v>
      </c>
    </row>
    <row r="3525" spans="1:22">
      <c r="A3525" s="57">
        <v>46169</v>
      </c>
      <c r="B3525" s="53" t="s">
        <v>4454</v>
      </c>
      <c r="C3525" s="27" t="str">
        <f>VLOOKUP(B3525,'大货清单（不定期按GOMS更新）'!A:H,8,0)</f>
        <v>109-23710101</v>
      </c>
      <c r="D3525" s="27" t="str">
        <f>VLOOKUP(B3525,'大货清单（不定期按GOMS更新）'!A:C,3,0)</f>
        <v>CL2371A-01</v>
      </c>
      <c r="E3525" s="27" t="str">
        <f>VLOOKUP(B3525,'大货清单（不定期按GOMS更新）'!A:H,4,0)</f>
        <v>ES,IT,FR,DE,BE,NL,PL,SE,ZA,CL,MX,PE</v>
      </c>
      <c r="F3525" s="27" t="str">
        <f>VLOOKUP(B3525,'大货清单（不定期按GOMS更新）'!A:H,2,0)</f>
        <v>Floor One S5</v>
      </c>
      <c r="G3525" s="28">
        <f>VLOOKUP(B3525,'大货清单（不定期按GOMS更新）'!A:I,9,FALSE)</f>
        <v>6974950105259</v>
      </c>
      <c r="H3525" s="27" t="str">
        <f>VLOOKUP(B3525,'大货清单（不定期按GOMS更新）'!A:H,7,0)</f>
        <v>Black</v>
      </c>
      <c r="I3525" s="27" t="str">
        <f>VLOOKUP(B3525,'大货清单（不定期按GOMS更新）'!A:F,6,FALSE)</f>
        <v>ACTIVE</v>
      </c>
      <c r="J3525" s="27" t="str">
        <f>VLOOKUP(B3525,'大货清单（不定期按GOMS更新）'!A:K,11,FALSE)</f>
        <v>9</v>
      </c>
      <c r="K3525" s="27" t="str">
        <f>VLOOKUP(B3525,'大货清单（不定期按GOMS更新）'!A:N,12,FALSE)</f>
        <v>676</v>
      </c>
      <c r="L3525" s="27" t="str">
        <f>VLOOKUP(B3525,'大货清单（不定期按GOMS更新）'!A:M,13,FALSE)</f>
        <v>334</v>
      </c>
      <c r="M3525" s="27" t="str">
        <f>VLOOKUP(B3525,'大货清单（不定期按GOMS更新）'!A:N,14,FALSE)</f>
        <v>310</v>
      </c>
      <c r="N3525" s="53" t="s">
        <v>1164</v>
      </c>
      <c r="O3525" s="27">
        <f>IFERROR(VLOOKUP(N3525,'散件迭代（不定期更新）'!C:J,8,FALSE),0)</f>
        <v>0</v>
      </c>
      <c r="P3525" s="27" t="str">
        <f>IFERROR(VLOOKUP(N3525,'散件（更新）'!B:H,3,FALSE),0)</f>
        <v>206-2123-0220</v>
      </c>
      <c r="Q3525" s="27" t="str">
        <f>VLOOKUP(N3525,'散件（更新）'!B:H,2,FALSE)</f>
        <v>114-21230220</v>
      </c>
      <c r="R3525" s="27" t="str">
        <f>VLOOKUP(N3525,'散件（更新）'!B:H,7,FALSE)</f>
        <v>Accessory Holder</v>
      </c>
      <c r="S3525" s="27" t="str">
        <f>VLOOKUP(N3525,'散件（更新）'!B:E,4,FALSE)</f>
        <v>https://tineco-yxzt.oss-accelerate.aliyuncs.com/20231219/9FWHA200000_1702948016019.png</v>
      </c>
      <c r="T3525" s="27" t="s">
        <v>8759</v>
      </c>
      <c r="U3525" s="28" t="str">
        <f>VLOOKUP(N3525,'散件（更新）'!B:G,6,FALSE)</f>
        <v>收纳架组合</v>
      </c>
      <c r="V3525" s="28">
        <f>VLOOKUP(N3525,'散件（更新）'!B:I,8,FALSE)</f>
        <v>6974950101060</v>
      </c>
    </row>
    <row r="3526" spans="1:22">
      <c r="A3526" s="57">
        <v>46169</v>
      </c>
      <c r="B3526" s="53" t="s">
        <v>4454</v>
      </c>
      <c r="C3526" s="27" t="str">
        <f>VLOOKUP(B3526,'大货清单（不定期按GOMS更新）'!A:H,8,0)</f>
        <v>109-23710101</v>
      </c>
      <c r="D3526" s="27" t="str">
        <f>VLOOKUP(B3526,'大货清单（不定期按GOMS更新）'!A:C,3,0)</f>
        <v>CL2371A-01</v>
      </c>
      <c r="E3526" s="27" t="str">
        <f>VLOOKUP(B3526,'大货清单（不定期按GOMS更新）'!A:H,4,0)</f>
        <v>ES,IT,FR,DE,BE,NL,PL,SE,ZA,CL,MX,PE</v>
      </c>
      <c r="F3526" s="27" t="str">
        <f>VLOOKUP(B3526,'大货清单（不定期按GOMS更新）'!A:H,2,0)</f>
        <v>Floor One S5</v>
      </c>
      <c r="G3526" s="28">
        <f>VLOOKUP(B3526,'大货清单（不定期按GOMS更新）'!A:I,9,FALSE)</f>
        <v>6974950105259</v>
      </c>
      <c r="H3526" s="27" t="str">
        <f>VLOOKUP(B3526,'大货清单（不定期按GOMS更新）'!A:H,7,0)</f>
        <v>Black</v>
      </c>
      <c r="I3526" s="27" t="str">
        <f>VLOOKUP(B3526,'大货清单（不定期按GOMS更新）'!A:F,6,FALSE)</f>
        <v>ACTIVE</v>
      </c>
      <c r="J3526" s="27" t="str">
        <f>VLOOKUP(B3526,'大货清单（不定期按GOMS更新）'!A:K,11,FALSE)</f>
        <v>9</v>
      </c>
      <c r="K3526" s="27" t="str">
        <f>VLOOKUP(B3526,'大货清单（不定期按GOMS更新）'!A:N,12,FALSE)</f>
        <v>676</v>
      </c>
      <c r="L3526" s="27" t="str">
        <f>VLOOKUP(B3526,'大货清单（不定期按GOMS更新）'!A:M,13,FALSE)</f>
        <v>334</v>
      </c>
      <c r="M3526" s="27" t="str">
        <f>VLOOKUP(B3526,'大货清单（不定期按GOMS更新）'!A:N,14,FALSE)</f>
        <v>310</v>
      </c>
      <c r="N3526" s="53" t="s">
        <v>4292</v>
      </c>
      <c r="O3526" s="27">
        <f>IFERROR(VLOOKUP(N3526,'散件迭代（不定期更新）'!C:J,8,FALSE),0)</f>
        <v>0</v>
      </c>
      <c r="P3526" s="27" t="str">
        <f>IFERROR(VLOOKUP(N3526,'散件（更新）'!B:H,3,FALSE),0)</f>
        <v>/</v>
      </c>
      <c r="Q3526" s="27" t="str">
        <f>VLOOKUP(N3526,'散件（更新）'!B:H,2,FALSE)</f>
        <v>114-23710103</v>
      </c>
      <c r="R3526" s="27" t="str">
        <f>VLOOKUP(N3526,'散件（更新）'!B:H,7,FALSE)</f>
        <v>Adapter</v>
      </c>
      <c r="S3526" s="27" t="str">
        <f>VLOOKUP(N3526,'散件（更新）'!B:E,4,FALSE)</f>
        <v>https://tineco-yxzt.oss-accelerate.aliyuncs.com/20240701/2371shipeiqi_1719817085470.png</v>
      </c>
      <c r="T3526" s="27" t="s">
        <v>8759</v>
      </c>
      <c r="U3526" s="28" t="str">
        <f>VLOOKUP(N3526,'散件（更新）'!B:G,6,FALSE)</f>
        <v>适配器（欧版）</v>
      </c>
      <c r="V3526" s="28">
        <f>VLOOKUP(N3526,'散件（更新）'!B:I,8,FALSE)</f>
        <v>6974950105907</v>
      </c>
    </row>
    <row r="3527" spans="1:22">
      <c r="A3527" s="57">
        <v>46169</v>
      </c>
      <c r="B3527" s="53" t="s">
        <v>4454</v>
      </c>
      <c r="C3527" s="27" t="str">
        <f>VLOOKUP(B3527,'大货清单（不定期按GOMS更新）'!A:H,8,0)</f>
        <v>109-23710101</v>
      </c>
      <c r="D3527" s="27" t="str">
        <f>VLOOKUP(B3527,'大货清单（不定期按GOMS更新）'!A:C,3,0)</f>
        <v>CL2371A-01</v>
      </c>
      <c r="E3527" s="27" t="str">
        <f>VLOOKUP(B3527,'大货清单（不定期按GOMS更新）'!A:H,4,0)</f>
        <v>ES,IT,FR,DE,BE,NL,PL,SE,ZA,CL,MX,PE</v>
      </c>
      <c r="F3527" s="27" t="str">
        <f>VLOOKUP(B3527,'大货清单（不定期按GOMS更新）'!A:H,2,0)</f>
        <v>Floor One S5</v>
      </c>
      <c r="G3527" s="28">
        <f>VLOOKUP(B3527,'大货清单（不定期按GOMS更新）'!A:I,9,FALSE)</f>
        <v>6974950105259</v>
      </c>
      <c r="H3527" s="27" t="str">
        <f>VLOOKUP(B3527,'大货清单（不定期按GOMS更新）'!A:H,7,0)</f>
        <v>Black</v>
      </c>
      <c r="I3527" s="27" t="str">
        <f>VLOOKUP(B3527,'大货清单（不定期按GOMS更新）'!A:F,6,FALSE)</f>
        <v>ACTIVE</v>
      </c>
      <c r="J3527" s="27" t="str">
        <f>VLOOKUP(B3527,'大货清单（不定期按GOMS更新）'!A:K,11,FALSE)</f>
        <v>9</v>
      </c>
      <c r="K3527" s="27" t="str">
        <f>VLOOKUP(B3527,'大货清单（不定期按GOMS更新）'!A:N,12,FALSE)</f>
        <v>676</v>
      </c>
      <c r="L3527" s="27" t="str">
        <f>VLOOKUP(B3527,'大货清单（不定期按GOMS更新）'!A:M,13,FALSE)</f>
        <v>334</v>
      </c>
      <c r="M3527" s="27" t="str">
        <f>VLOOKUP(B3527,'大货清单（不定期按GOMS更新）'!A:N,14,FALSE)</f>
        <v>310</v>
      </c>
      <c r="N3527" s="53" t="s">
        <v>4212</v>
      </c>
      <c r="O3527" s="27" t="str">
        <f>IFERROR(VLOOKUP(N3527,'散件迭代（不定期更新）'!C:J,8,FALSE),0)</f>
        <v>A56</v>
      </c>
      <c r="P3527" s="27" t="str">
        <f>IFERROR(VLOOKUP(N3527,'散件（更新）'!B:H,3,FALSE),0)</f>
        <v>/</v>
      </c>
      <c r="Q3527" s="27" t="str">
        <f>VLOOKUP(N3527,'散件（更新）'!B:H,2,FALSE)</f>
        <v>114-23710003</v>
      </c>
      <c r="R3527" s="27" t="str">
        <f>VLOOKUP(N3527,'散件（更新）'!B:H,7,FALSE)</f>
        <v>Charging Base</v>
      </c>
      <c r="S3527" s="27">
        <f>VLOOKUP(N3527,'散件（更新）'!B:E,4,FALSE)</f>
        <v>0</v>
      </c>
      <c r="T3527" s="27" t="s">
        <v>8759</v>
      </c>
      <c r="U3527" s="28" t="str">
        <f>VLOOKUP(N3527,'散件（更新）'!B:G,6,FALSE)</f>
        <v>托盘组件</v>
      </c>
      <c r="V3527" s="28">
        <f>VLOOKUP(N3527,'散件（更新）'!B:I,8,FALSE)</f>
        <v>6974950105976</v>
      </c>
    </row>
    <row r="3528" spans="1:22">
      <c r="A3528" s="57">
        <v>46169</v>
      </c>
      <c r="B3528" s="53" t="s">
        <v>4454</v>
      </c>
      <c r="C3528" s="27" t="str">
        <f>VLOOKUP(B3528,'大货清单（不定期按GOMS更新）'!A:H,8,0)</f>
        <v>109-23710101</v>
      </c>
      <c r="D3528" s="27" t="str">
        <f>VLOOKUP(B3528,'大货清单（不定期按GOMS更新）'!A:C,3,0)</f>
        <v>CL2371A-01</v>
      </c>
      <c r="E3528" s="27" t="str">
        <f>VLOOKUP(B3528,'大货清单（不定期按GOMS更新）'!A:H,4,0)</f>
        <v>ES,IT,FR,DE,BE,NL,PL,SE,ZA,CL,MX,PE</v>
      </c>
      <c r="F3528" s="27" t="str">
        <f>VLOOKUP(B3528,'大货清单（不定期按GOMS更新）'!A:H,2,0)</f>
        <v>Floor One S5</v>
      </c>
      <c r="G3528" s="28">
        <f>VLOOKUP(B3528,'大货清单（不定期按GOMS更新）'!A:I,9,FALSE)</f>
        <v>6974950105259</v>
      </c>
      <c r="H3528" s="27" t="str">
        <f>VLOOKUP(B3528,'大货清单（不定期按GOMS更新）'!A:H,7,0)</f>
        <v>Black</v>
      </c>
      <c r="I3528" s="27" t="str">
        <f>VLOOKUP(B3528,'大货清单（不定期按GOMS更新）'!A:F,6,FALSE)</f>
        <v>ACTIVE</v>
      </c>
      <c r="J3528" s="27" t="str">
        <f>VLOOKUP(B3528,'大货清单（不定期按GOMS更新）'!A:K,11,FALSE)</f>
        <v>9</v>
      </c>
      <c r="K3528" s="27" t="str">
        <f>VLOOKUP(B3528,'大货清单（不定期按GOMS更新）'!A:N,12,FALSE)</f>
        <v>676</v>
      </c>
      <c r="L3528" s="27" t="str">
        <f>VLOOKUP(B3528,'大货清单（不定期按GOMS更新）'!A:M,13,FALSE)</f>
        <v>334</v>
      </c>
      <c r="M3528" s="27" t="str">
        <f>VLOOKUP(B3528,'大货清单（不定期按GOMS更新）'!A:N,14,FALSE)</f>
        <v>310</v>
      </c>
      <c r="N3528" s="53" t="s">
        <v>4114</v>
      </c>
      <c r="O3528" s="27">
        <f>IFERROR(VLOOKUP(N3528,'散件迭代（不定期更新）'!C:J,8,FALSE),0)</f>
        <v>0</v>
      </c>
      <c r="P3528" s="27" t="str">
        <f>IFERROR(VLOOKUP(N3528,'散件（更新）'!B:H,3,FALSE),0)</f>
        <v>/</v>
      </c>
      <c r="Q3528" s="27" t="str">
        <f>VLOOKUP(N3528,'散件（更新）'!B:H,2,FALSE)</f>
        <v>114-23710007</v>
      </c>
      <c r="R3528" s="27" t="str">
        <f>VLOOKUP(N3528,'散件（更新）'!B:H,7,FALSE)</f>
        <v>Battery</v>
      </c>
      <c r="S3528" s="27" t="str">
        <f>VLOOKUP(N3528,'散件（更新）'!B:E,4,FALSE)</f>
        <v>https://tineco-yxzt.oss-accelerate.aliyuncs.com/20240701/2371dianchi_1719817320245.png</v>
      </c>
      <c r="T3528" s="27" t="s">
        <v>8759</v>
      </c>
      <c r="U3528" s="28" t="str">
        <f>VLOOKUP(N3528,'散件（更新）'!B:G,6,FALSE)</f>
        <v>电池包组件</v>
      </c>
      <c r="V3528" s="28">
        <f>VLOOKUP(N3528,'散件（更新）'!B:I,8,FALSE)</f>
        <v>6974950106010</v>
      </c>
    </row>
    <row r="3529" spans="1:22">
      <c r="A3529" s="57">
        <v>46169</v>
      </c>
      <c r="B3529" s="53" t="s">
        <v>4454</v>
      </c>
      <c r="C3529" s="27" t="str">
        <f>VLOOKUP(B3529,'大货清单（不定期按GOMS更新）'!A:H,8,0)</f>
        <v>109-23710101</v>
      </c>
      <c r="D3529" s="27" t="str">
        <f>VLOOKUP(B3529,'大货清单（不定期按GOMS更新）'!A:C,3,0)</f>
        <v>CL2371A-01</v>
      </c>
      <c r="E3529" s="27" t="str">
        <f>VLOOKUP(B3529,'大货清单（不定期按GOMS更新）'!A:H,4,0)</f>
        <v>ES,IT,FR,DE,BE,NL,PL,SE,ZA,CL,MX,PE</v>
      </c>
      <c r="F3529" s="27" t="str">
        <f>VLOOKUP(B3529,'大货清单（不定期按GOMS更新）'!A:H,2,0)</f>
        <v>Floor One S5</v>
      </c>
      <c r="G3529" s="28">
        <f>VLOOKUP(B3529,'大货清单（不定期按GOMS更新）'!A:I,9,FALSE)</f>
        <v>6974950105259</v>
      </c>
      <c r="H3529" s="27" t="str">
        <f>VLOOKUP(B3529,'大货清单（不定期按GOMS更新）'!A:H,7,0)</f>
        <v>Black</v>
      </c>
      <c r="I3529" s="27" t="str">
        <f>VLOOKUP(B3529,'大货清单（不定期按GOMS更新）'!A:F,6,FALSE)</f>
        <v>ACTIVE</v>
      </c>
      <c r="J3529" s="27" t="str">
        <f>VLOOKUP(B3529,'大货清单（不定期按GOMS更新）'!A:K,11,FALSE)</f>
        <v>9</v>
      </c>
      <c r="K3529" s="27" t="str">
        <f>VLOOKUP(B3529,'大货清单（不定期按GOMS更新）'!A:N,12,FALSE)</f>
        <v>676</v>
      </c>
      <c r="L3529" s="27" t="str">
        <f>VLOOKUP(B3529,'大货清单（不定期按GOMS更新）'!A:M,13,FALSE)</f>
        <v>334</v>
      </c>
      <c r="M3529" s="27" t="str">
        <f>VLOOKUP(B3529,'大货清单（不定期按GOMS更新）'!A:N,14,FALSE)</f>
        <v>310</v>
      </c>
      <c r="N3529" s="53" t="s">
        <v>4030</v>
      </c>
      <c r="O3529" s="27">
        <f>IFERROR(VLOOKUP(N3529,'散件迭代（不定期更新）'!C:J,8,FALSE),0)</f>
        <v>0</v>
      </c>
      <c r="P3529" s="27" t="str">
        <f>IFERROR(VLOOKUP(N3529,'散件（更新）'!B:H,3,FALSE),0)</f>
        <v>/</v>
      </c>
      <c r="Q3529" s="27" t="str">
        <f>VLOOKUP(N3529,'散件（更新）'!B:H,2,FALSE)</f>
        <v>114-23710004</v>
      </c>
      <c r="R3529" s="27" t="str">
        <f>VLOOKUP(N3529,'散件（更新）'!B:H,7,FALSE)</f>
        <v>Repair Charging Chip</v>
      </c>
      <c r="S3529" s="27" t="str">
        <f>VLOOKUP(N3529,'散件（更新）'!B:E,4,FALSE)</f>
        <v>https://tineco-yxzt.oss-accelerate.aliyuncs.com/20240131/chongdianweixiuhe_1706693676757.jpeg</v>
      </c>
      <c r="T3529" s="27" t="s">
        <v>8759</v>
      </c>
      <c r="U3529" s="28" t="str">
        <f>VLOOKUP(N3529,'散件（更新）'!B:G,6,FALSE)</f>
        <v>托盘充电盒</v>
      </c>
      <c r="V3529" s="28">
        <f>VLOOKUP(N3529,'散件（更新）'!B:I,8,FALSE)</f>
        <v>6974950105983</v>
      </c>
    </row>
    <row r="3530" spans="1:22">
      <c r="A3530" s="57">
        <v>46169</v>
      </c>
      <c r="B3530" s="53" t="s">
        <v>4454</v>
      </c>
      <c r="C3530" s="27" t="str">
        <f>VLOOKUP(B3530,'大货清单（不定期按GOMS更新）'!A:H,8,0)</f>
        <v>109-23710101</v>
      </c>
      <c r="D3530" s="27" t="str">
        <f>VLOOKUP(B3530,'大货清单（不定期按GOMS更新）'!A:C,3,0)</f>
        <v>CL2371A-01</v>
      </c>
      <c r="E3530" s="27" t="str">
        <f>VLOOKUP(B3530,'大货清单（不定期按GOMS更新）'!A:H,4,0)</f>
        <v>ES,IT,FR,DE,BE,NL,PL,SE,ZA,CL,MX,PE</v>
      </c>
      <c r="F3530" s="27" t="str">
        <f>VLOOKUP(B3530,'大货清单（不定期按GOMS更新）'!A:H,2,0)</f>
        <v>Floor One S5</v>
      </c>
      <c r="G3530" s="28">
        <f>VLOOKUP(B3530,'大货清单（不定期按GOMS更新）'!A:I,9,FALSE)</f>
        <v>6974950105259</v>
      </c>
      <c r="H3530" s="27" t="str">
        <f>VLOOKUP(B3530,'大货清单（不定期按GOMS更新）'!A:H,7,0)</f>
        <v>Black</v>
      </c>
      <c r="I3530" s="27" t="str">
        <f>VLOOKUP(B3530,'大货清单（不定期按GOMS更新）'!A:F,6,FALSE)</f>
        <v>ACTIVE</v>
      </c>
      <c r="J3530" s="27" t="str">
        <f>VLOOKUP(B3530,'大货清单（不定期按GOMS更新）'!A:K,11,FALSE)</f>
        <v>9</v>
      </c>
      <c r="K3530" s="27" t="str">
        <f>VLOOKUP(B3530,'大货清单（不定期按GOMS更新）'!A:N,12,FALSE)</f>
        <v>676</v>
      </c>
      <c r="L3530" s="27" t="str">
        <f>VLOOKUP(B3530,'大货清单（不定期按GOMS更新）'!A:M,13,FALSE)</f>
        <v>334</v>
      </c>
      <c r="M3530" s="27" t="str">
        <f>VLOOKUP(B3530,'大货清单（不定期按GOMS更新）'!A:N,14,FALSE)</f>
        <v>310</v>
      </c>
      <c r="N3530" s="53" t="s">
        <v>4139</v>
      </c>
      <c r="O3530" s="27">
        <f>IFERROR(VLOOKUP(N3530,'散件迭代（不定期更新）'!C:J,8,FALSE),0)</f>
        <v>0</v>
      </c>
      <c r="P3530" s="27" t="str">
        <f>IFERROR(VLOOKUP(N3530,'散件（更新）'!B:H,3,FALSE),0)</f>
        <v>/</v>
      </c>
      <c r="Q3530" s="27" t="str">
        <f>VLOOKUP(N3530,'散件（更新）'!B:H,2,FALSE)</f>
        <v>114-23710010</v>
      </c>
      <c r="R3530" s="27" t="str">
        <f>VLOOKUP(N3530,'散件（更新）'!B:H,7,FALSE)</f>
        <v>Display Screen</v>
      </c>
      <c r="S3530" s="27" t="str">
        <f>VLOOKUP(N3530,'散件（更新）'!B:E,4,FALSE)</f>
        <v>https://tineco-yxzt.oss-accelerate.aliyuncs.com/20240131/xianshipingzhengmian_1706695324989.jpeg</v>
      </c>
      <c r="T3530" s="27" t="s">
        <v>8759</v>
      </c>
      <c r="U3530" s="28" t="str">
        <f>VLOOKUP(N3530,'散件（更新）'!B:G,6,FALSE)</f>
        <v>显示屏+机体顶盖</v>
      </c>
      <c r="V3530" s="28">
        <f>VLOOKUP(N3530,'散件（更新）'!B:I,8,FALSE)</f>
        <v>6974950106041</v>
      </c>
    </row>
    <row r="3531" spans="1:22">
      <c r="A3531" s="57">
        <v>46169</v>
      </c>
      <c r="B3531" s="53" t="s">
        <v>4454</v>
      </c>
      <c r="C3531" s="27" t="str">
        <f>VLOOKUP(B3531,'大货清单（不定期按GOMS更新）'!A:H,8,0)</f>
        <v>109-23710101</v>
      </c>
      <c r="D3531" s="27" t="str">
        <f>VLOOKUP(B3531,'大货清单（不定期按GOMS更新）'!A:C,3,0)</f>
        <v>CL2371A-01</v>
      </c>
      <c r="E3531" s="27" t="str">
        <f>VLOOKUP(B3531,'大货清单（不定期按GOMS更新）'!A:H,4,0)</f>
        <v>ES,IT,FR,DE,BE,NL,PL,SE,ZA,CL,MX,PE</v>
      </c>
      <c r="F3531" s="27" t="str">
        <f>VLOOKUP(B3531,'大货清单（不定期按GOMS更新）'!A:H,2,0)</f>
        <v>Floor One S5</v>
      </c>
      <c r="G3531" s="28">
        <f>VLOOKUP(B3531,'大货清单（不定期按GOMS更新）'!A:I,9,FALSE)</f>
        <v>6974950105259</v>
      </c>
      <c r="H3531" s="27" t="str">
        <f>VLOOKUP(B3531,'大货清单（不定期按GOMS更新）'!A:H,7,0)</f>
        <v>Black</v>
      </c>
      <c r="I3531" s="27" t="str">
        <f>VLOOKUP(B3531,'大货清单（不定期按GOMS更新）'!A:F,6,FALSE)</f>
        <v>ACTIVE</v>
      </c>
      <c r="J3531" s="27" t="str">
        <f>VLOOKUP(B3531,'大货清单（不定期按GOMS更新）'!A:K,11,FALSE)</f>
        <v>9</v>
      </c>
      <c r="K3531" s="27" t="str">
        <f>VLOOKUP(B3531,'大货清单（不定期按GOMS更新）'!A:N,12,FALSE)</f>
        <v>676</v>
      </c>
      <c r="L3531" s="27" t="str">
        <f>VLOOKUP(B3531,'大货清单（不定期按GOMS更新）'!A:M,13,FALSE)</f>
        <v>334</v>
      </c>
      <c r="M3531" s="27" t="str">
        <f>VLOOKUP(B3531,'大货清单（不定期按GOMS更新）'!A:N,14,FALSE)</f>
        <v>310</v>
      </c>
      <c r="N3531" s="53" t="s">
        <v>1097</v>
      </c>
      <c r="O3531" s="27">
        <f>IFERROR(VLOOKUP(N3531,'散件迭代（不定期更新）'!C:J,8,FALSE),0)</f>
        <v>0</v>
      </c>
      <c r="P3531" s="27" t="str">
        <f>IFERROR(VLOOKUP(N3531,'散件（更新）'!B:H,3,FALSE),0)</f>
        <v>206-2019-0127</v>
      </c>
      <c r="Q3531" s="27" t="str">
        <f>VLOOKUP(N3531,'散件（更新）'!B:H,2,FALSE)</f>
        <v>114-20190127</v>
      </c>
      <c r="R3531" s="27" t="str">
        <f>VLOOKUP(N3531,'散件（更新）'!B:H,7,FALSE)</f>
        <v>Plastic part</v>
      </c>
      <c r="S3531" s="27" t="str">
        <f>VLOOKUP(N3531,'散件（更新）'!B:E,4,FALSE)</f>
        <v>https://tineco-yxzt.oss-accelerate.aliyuncs.com/product/114-20190127.jpg</v>
      </c>
      <c r="T3531" s="27" t="s">
        <v>8759</v>
      </c>
      <c r="U3531" s="28" t="str">
        <f>VLOOKUP(N3531,'散件（更新）'!B:G,6,FALSE)</f>
        <v>转接头和机体底盖组件</v>
      </c>
      <c r="V3531" s="28" t="str">
        <f>VLOOKUP(N3531,'散件（更新）'!B:I,8,FALSE)</f>
        <v>6974950100377</v>
      </c>
    </row>
    <row r="3532" spans="1:22">
      <c r="A3532" s="57">
        <v>46169</v>
      </c>
      <c r="B3532" s="53" t="s">
        <v>4454</v>
      </c>
      <c r="C3532" s="27" t="str">
        <f>VLOOKUP(B3532,'大货清单（不定期按GOMS更新）'!A:H,8,0)</f>
        <v>109-23710101</v>
      </c>
      <c r="D3532" s="27" t="str">
        <f>VLOOKUP(B3532,'大货清单（不定期按GOMS更新）'!A:C,3,0)</f>
        <v>CL2371A-01</v>
      </c>
      <c r="E3532" s="27" t="str">
        <f>VLOOKUP(B3532,'大货清单（不定期按GOMS更新）'!A:H,4,0)</f>
        <v>ES,IT,FR,DE,BE,NL,PL,SE,ZA,CL,MX,PE</v>
      </c>
      <c r="F3532" s="27" t="str">
        <f>VLOOKUP(B3532,'大货清单（不定期按GOMS更新）'!A:H,2,0)</f>
        <v>Floor One S5</v>
      </c>
      <c r="G3532" s="28">
        <f>VLOOKUP(B3532,'大货清单（不定期按GOMS更新）'!A:I,9,FALSE)</f>
        <v>6974950105259</v>
      </c>
      <c r="H3532" s="27" t="str">
        <f>VLOOKUP(B3532,'大货清单（不定期按GOMS更新）'!A:H,7,0)</f>
        <v>Black</v>
      </c>
      <c r="I3532" s="27" t="str">
        <f>VLOOKUP(B3532,'大货清单（不定期按GOMS更新）'!A:F,6,FALSE)</f>
        <v>ACTIVE</v>
      </c>
      <c r="J3532" s="27" t="str">
        <f>VLOOKUP(B3532,'大货清单（不定期按GOMS更新）'!A:K,11,FALSE)</f>
        <v>9</v>
      </c>
      <c r="K3532" s="27" t="str">
        <f>VLOOKUP(B3532,'大货清单（不定期按GOMS更新）'!A:N,12,FALSE)</f>
        <v>676</v>
      </c>
      <c r="L3532" s="27" t="str">
        <f>VLOOKUP(B3532,'大货清单（不定期按GOMS更新）'!A:M,13,FALSE)</f>
        <v>334</v>
      </c>
      <c r="M3532" s="27" t="str">
        <f>VLOOKUP(B3532,'大货清单（不定期按GOMS更新）'!A:N,14,FALSE)</f>
        <v>310</v>
      </c>
      <c r="N3532" s="53" t="s">
        <v>4231</v>
      </c>
      <c r="O3532" s="27">
        <f>IFERROR(VLOOKUP(N3532,'散件迭代（不定期更新）'!C:J,8,FALSE),0)</f>
        <v>0</v>
      </c>
      <c r="P3532" s="27" t="str">
        <f>IFERROR(VLOOKUP(N3532,'散件（更新）'!B:H,3,FALSE),0)</f>
        <v>/</v>
      </c>
      <c r="Q3532" s="27" t="str">
        <f>VLOOKUP(N3532,'散件（更新）'!B:H,2,FALSE)</f>
        <v>114-23710005</v>
      </c>
      <c r="R3532" s="27" t="str">
        <f>VLOOKUP(N3532,'散件（更新）'!B:H,7,FALSE)</f>
        <v>plastic part</v>
      </c>
      <c r="S3532" s="27" t="str">
        <f>VLOOKUP(N3532,'散件（更新）'!B:E,4,FALSE)</f>
        <v>https://tineco-yxzt.oss-accelerate.aliyuncs.com/20240131/jitixiazhuangshigai2_1706693961450.jpeg</v>
      </c>
      <c r="T3532" s="27" t="s">
        <v>8759</v>
      </c>
      <c r="U3532" s="28" t="str">
        <f>VLOOKUP(N3532,'散件（更新）'!B:G,6,FALSE)</f>
        <v>机体下装饰盖</v>
      </c>
      <c r="V3532" s="28">
        <f>VLOOKUP(N3532,'散件（更新）'!B:I,8,FALSE)</f>
        <v>6974950106003</v>
      </c>
    </row>
    <row r="3533" spans="1:22">
      <c r="A3533" s="57">
        <v>46169</v>
      </c>
      <c r="B3533" s="53" t="s">
        <v>4454</v>
      </c>
      <c r="C3533" s="27" t="str">
        <f>VLOOKUP(B3533,'大货清单（不定期按GOMS更新）'!A:H,8,0)</f>
        <v>109-23710101</v>
      </c>
      <c r="D3533" s="27" t="str">
        <f>VLOOKUP(B3533,'大货清单（不定期按GOMS更新）'!A:C,3,0)</f>
        <v>CL2371A-01</v>
      </c>
      <c r="E3533" s="27" t="str">
        <f>VLOOKUP(B3533,'大货清单（不定期按GOMS更新）'!A:H,4,0)</f>
        <v>ES,IT,FR,DE,BE,NL,PL,SE,ZA,CL,MX,PE</v>
      </c>
      <c r="F3533" s="27" t="str">
        <f>VLOOKUP(B3533,'大货清单（不定期按GOMS更新）'!A:H,2,0)</f>
        <v>Floor One S5</v>
      </c>
      <c r="G3533" s="28">
        <f>VLOOKUP(B3533,'大货清单（不定期按GOMS更新）'!A:I,9,FALSE)</f>
        <v>6974950105259</v>
      </c>
      <c r="H3533" s="27" t="str">
        <f>VLOOKUP(B3533,'大货清单（不定期按GOMS更新）'!A:H,7,0)</f>
        <v>Black</v>
      </c>
      <c r="I3533" s="27" t="str">
        <f>VLOOKUP(B3533,'大货清单（不定期按GOMS更新）'!A:F,6,FALSE)</f>
        <v>ACTIVE</v>
      </c>
      <c r="J3533" s="27" t="str">
        <f>VLOOKUP(B3533,'大货清单（不定期按GOMS更新）'!A:K,11,FALSE)</f>
        <v>9</v>
      </c>
      <c r="K3533" s="27" t="str">
        <f>VLOOKUP(B3533,'大货清单（不定期按GOMS更新）'!A:N,12,FALSE)</f>
        <v>676</v>
      </c>
      <c r="L3533" s="27" t="str">
        <f>VLOOKUP(B3533,'大货清单（不定期按GOMS更新）'!A:M,13,FALSE)</f>
        <v>334</v>
      </c>
      <c r="M3533" s="27" t="str">
        <f>VLOOKUP(B3533,'大货清单（不定期按GOMS更新）'!A:N,14,FALSE)</f>
        <v>310</v>
      </c>
      <c r="N3533" s="53" t="s">
        <v>4390</v>
      </c>
      <c r="O3533" s="27">
        <f>IFERROR(VLOOKUP(N3533,'散件迭代（不定期更新）'!C:J,8,FALSE),0)</f>
        <v>0</v>
      </c>
      <c r="P3533" s="27" t="str">
        <f>IFERROR(VLOOKUP(N3533,'散件（更新）'!B:H,3,FALSE),0)</f>
        <v>/</v>
      </c>
      <c r="Q3533" s="27" t="str">
        <f>VLOOKUP(N3533,'散件（更新）'!B:H,2,FALSE)</f>
        <v>114-23710006</v>
      </c>
      <c r="R3533" s="27" t="str">
        <f>VLOOKUP(N3533,'散件（更新）'!B:H,7,FALSE)</f>
        <v>Wire</v>
      </c>
      <c r="S3533" s="27" t="str">
        <f>VLOOKUP(N3533,'散件（更新）'!B:E,4,FALSE)</f>
        <v>https://tineco-yxzt.oss-accelerate.aliyuncs.com/20240131/jishenchongdiandaoxianzujian_1706693832076.jpeg</v>
      </c>
      <c r="T3533" s="27" t="s">
        <v>8759</v>
      </c>
      <c r="U3533" s="28" t="str">
        <f>VLOOKUP(N3533,'散件（更新）'!B:G,6,FALSE)</f>
        <v>机身充电导线</v>
      </c>
      <c r="V3533" s="28">
        <f>VLOOKUP(N3533,'散件（更新）'!B:I,8,FALSE)</f>
        <v>6974950105990</v>
      </c>
    </row>
    <row r="3534" spans="1:22">
      <c r="A3534" s="57">
        <v>46169</v>
      </c>
      <c r="B3534" s="53" t="s">
        <v>4454</v>
      </c>
      <c r="C3534" s="27" t="str">
        <f>VLOOKUP(B3534,'大货清单（不定期按GOMS更新）'!A:H,8,0)</f>
        <v>109-23710101</v>
      </c>
      <c r="D3534" s="27" t="str">
        <f>VLOOKUP(B3534,'大货清单（不定期按GOMS更新）'!A:C,3,0)</f>
        <v>CL2371A-01</v>
      </c>
      <c r="E3534" s="27" t="str">
        <f>VLOOKUP(B3534,'大货清单（不定期按GOMS更新）'!A:H,4,0)</f>
        <v>ES,IT,FR,DE,BE,NL,PL,SE,ZA,CL,MX,PE</v>
      </c>
      <c r="F3534" s="27" t="str">
        <f>VLOOKUP(B3534,'大货清单（不定期按GOMS更新）'!A:H,2,0)</f>
        <v>Floor One S5</v>
      </c>
      <c r="G3534" s="28">
        <f>VLOOKUP(B3534,'大货清单（不定期按GOMS更新）'!A:I,9,FALSE)</f>
        <v>6974950105259</v>
      </c>
      <c r="H3534" s="27" t="str">
        <f>VLOOKUP(B3534,'大货清单（不定期按GOMS更新）'!A:H,7,0)</f>
        <v>Black</v>
      </c>
      <c r="I3534" s="27" t="str">
        <f>VLOOKUP(B3534,'大货清单（不定期按GOMS更新）'!A:F,6,FALSE)</f>
        <v>ACTIVE</v>
      </c>
      <c r="J3534" s="27" t="str">
        <f>VLOOKUP(B3534,'大货清单（不定期按GOMS更新）'!A:K,11,FALSE)</f>
        <v>9</v>
      </c>
      <c r="K3534" s="27" t="str">
        <f>VLOOKUP(B3534,'大货清单（不定期按GOMS更新）'!A:N,12,FALSE)</f>
        <v>676</v>
      </c>
      <c r="L3534" s="27" t="str">
        <f>VLOOKUP(B3534,'大货清单（不定期按GOMS更新）'!A:M,13,FALSE)</f>
        <v>334</v>
      </c>
      <c r="M3534" s="27" t="str">
        <f>VLOOKUP(B3534,'大货清单（不定期按GOMS更新）'!A:N,14,FALSE)</f>
        <v>310</v>
      </c>
      <c r="N3534" s="53" t="s">
        <v>4305</v>
      </c>
      <c r="O3534" s="27">
        <f>IFERROR(VLOOKUP(N3534,'散件迭代（不定期更新）'!C:J,8,FALSE),0)</f>
        <v>0</v>
      </c>
      <c r="P3534" s="27" t="str">
        <f>IFERROR(VLOOKUP(N3534,'散件（更新）'!B:H,3,FALSE),0)</f>
        <v>/</v>
      </c>
      <c r="Q3534" s="27" t="str">
        <f>VLOOKUP(N3534,'散件（更新）'!B:H,2,FALSE)</f>
        <v>114-23710011</v>
      </c>
      <c r="R3534" s="27" t="str">
        <f>VLOOKUP(N3534,'散件（更新）'!B:H,7,FALSE)</f>
        <v>Wire</v>
      </c>
      <c r="S3534" s="27">
        <f>VLOOKUP(N3534,'散件（更新）'!B:E,4,FALSE)</f>
        <v>0</v>
      </c>
      <c r="T3534" s="27" t="s">
        <v>8759</v>
      </c>
      <c r="U3534" s="28" t="str">
        <f>VLOOKUP(N3534,'散件（更新）'!B:G,6,FALSE)</f>
        <v>污水桶水满检测导线组件</v>
      </c>
      <c r="V3534" s="28">
        <f>VLOOKUP(N3534,'散件（更新）'!B:I,8,FALSE)</f>
        <v>6974950106058</v>
      </c>
    </row>
    <row r="3535" spans="1:22">
      <c r="A3535" s="57">
        <v>46169</v>
      </c>
      <c r="B3535" s="53" t="s">
        <v>4454</v>
      </c>
      <c r="C3535" s="27" t="str">
        <f>VLOOKUP(B3535,'大货清单（不定期按GOMS更新）'!A:H,8,0)</f>
        <v>109-23710101</v>
      </c>
      <c r="D3535" s="27" t="str">
        <f>VLOOKUP(B3535,'大货清单（不定期按GOMS更新）'!A:C,3,0)</f>
        <v>CL2371A-01</v>
      </c>
      <c r="E3535" s="27" t="str">
        <f>VLOOKUP(B3535,'大货清单（不定期按GOMS更新）'!A:H,4,0)</f>
        <v>ES,IT,FR,DE,BE,NL,PL,SE,ZA,CL,MX,PE</v>
      </c>
      <c r="F3535" s="27" t="str">
        <f>VLOOKUP(B3535,'大货清单（不定期按GOMS更新）'!A:H,2,0)</f>
        <v>Floor One S5</v>
      </c>
      <c r="G3535" s="28">
        <f>VLOOKUP(B3535,'大货清单（不定期按GOMS更新）'!A:I,9,FALSE)</f>
        <v>6974950105259</v>
      </c>
      <c r="H3535" s="27" t="str">
        <f>VLOOKUP(B3535,'大货清单（不定期按GOMS更新）'!A:H,7,0)</f>
        <v>Black</v>
      </c>
      <c r="I3535" s="27" t="str">
        <f>VLOOKUP(B3535,'大货清单（不定期按GOMS更新）'!A:F,6,FALSE)</f>
        <v>ACTIVE</v>
      </c>
      <c r="J3535" s="27" t="str">
        <f>VLOOKUP(B3535,'大货清单（不定期按GOMS更新）'!A:K,11,FALSE)</f>
        <v>9</v>
      </c>
      <c r="K3535" s="27" t="str">
        <f>VLOOKUP(B3535,'大货清单（不定期按GOMS更新）'!A:N,12,FALSE)</f>
        <v>676</v>
      </c>
      <c r="L3535" s="27" t="str">
        <f>VLOOKUP(B3535,'大货清单（不定期按GOMS更新）'!A:M,13,FALSE)</f>
        <v>334</v>
      </c>
      <c r="M3535" s="27" t="str">
        <f>VLOOKUP(B3535,'大货清单（不定期按GOMS更新）'!A:N,14,FALSE)</f>
        <v>310</v>
      </c>
      <c r="N3535" s="53" t="s">
        <v>1098</v>
      </c>
      <c r="O3535" s="27">
        <f>IFERROR(VLOOKUP(N3535,'散件迭代（不定期更新）'!C:J,8,FALSE),0)</f>
        <v>0</v>
      </c>
      <c r="P3535" s="27" t="str">
        <f>IFERROR(VLOOKUP(N3535,'散件（更新）'!B:H,3,FALSE),0)</f>
        <v>206-2019-0066</v>
      </c>
      <c r="Q3535" s="27" t="str">
        <f>VLOOKUP(N3535,'散件（更新）'!B:H,2,FALSE)</f>
        <v>114-20190066</v>
      </c>
      <c r="R3535" s="27" t="str">
        <f>VLOOKUP(N3535,'散件（更新）'!B:H,7,FALSE)</f>
        <v>Swich</v>
      </c>
      <c r="S3535" s="27" t="str">
        <f>VLOOKUP(N3535,'散件（更新）'!B:E,4,FALSE)</f>
        <v>https://tineco-yxzt.oss-accelerate.aliyuncs.com/20231219/9FWRK110000_1702948027739.png</v>
      </c>
      <c r="T3535" s="27" t="s">
        <v>8759</v>
      </c>
      <c r="U3535" s="28" t="str">
        <f>VLOOKUP(N3535,'散件（更新）'!B:G,6,FALSE)</f>
        <v>微动开关</v>
      </c>
      <c r="V3535" s="28" t="str">
        <f>VLOOKUP(N3535,'散件（更新）'!B:I,8,FALSE)</f>
        <v>6972200197474</v>
      </c>
    </row>
    <row r="3536" spans="1:22">
      <c r="A3536" s="57">
        <v>46169</v>
      </c>
      <c r="B3536" s="53" t="s">
        <v>4454</v>
      </c>
      <c r="C3536" s="27" t="str">
        <f>VLOOKUP(B3536,'大货清单（不定期按GOMS更新）'!A:H,8,0)</f>
        <v>109-23710101</v>
      </c>
      <c r="D3536" s="27" t="str">
        <f>VLOOKUP(B3536,'大货清单（不定期按GOMS更新）'!A:C,3,0)</f>
        <v>CL2371A-01</v>
      </c>
      <c r="E3536" s="27" t="str">
        <f>VLOOKUP(B3536,'大货清单（不定期按GOMS更新）'!A:H,4,0)</f>
        <v>ES,IT,FR,DE,BE,NL,PL,SE,ZA,CL,MX,PE</v>
      </c>
      <c r="F3536" s="27" t="str">
        <f>VLOOKUP(B3536,'大货清单（不定期按GOMS更新）'!A:H,2,0)</f>
        <v>Floor One S5</v>
      </c>
      <c r="G3536" s="28">
        <f>VLOOKUP(B3536,'大货清单（不定期按GOMS更新）'!A:I,9,FALSE)</f>
        <v>6974950105259</v>
      </c>
      <c r="H3536" s="27" t="str">
        <f>VLOOKUP(B3536,'大货清单（不定期按GOMS更新）'!A:H,7,0)</f>
        <v>Black</v>
      </c>
      <c r="I3536" s="27" t="str">
        <f>VLOOKUP(B3536,'大货清单（不定期按GOMS更新）'!A:F,6,FALSE)</f>
        <v>ACTIVE</v>
      </c>
      <c r="J3536" s="27" t="str">
        <f>VLOOKUP(B3536,'大货清单（不定期按GOMS更新）'!A:K,11,FALSE)</f>
        <v>9</v>
      </c>
      <c r="K3536" s="27" t="str">
        <f>VLOOKUP(B3536,'大货清单（不定期按GOMS更新）'!A:N,12,FALSE)</f>
        <v>676</v>
      </c>
      <c r="L3536" s="27" t="str">
        <f>VLOOKUP(B3536,'大货清单（不定期按GOMS更新）'!A:M,13,FALSE)</f>
        <v>334</v>
      </c>
      <c r="M3536" s="27" t="str">
        <f>VLOOKUP(B3536,'大货清单（不定期按GOMS更新）'!A:N,14,FALSE)</f>
        <v>310</v>
      </c>
      <c r="N3536" s="53" t="s">
        <v>2321</v>
      </c>
      <c r="O3536" s="27">
        <f>IFERROR(VLOOKUP(N3536,'散件迭代（不定期更新）'!C:J,8,FALSE),0)</f>
        <v>0</v>
      </c>
      <c r="P3536" s="27" t="str">
        <f>IFERROR(VLOOKUP(N3536,'散件（更新）'!B:H,3,FALSE),0)</f>
        <v>/</v>
      </c>
      <c r="Q3536" s="27" t="str">
        <f>VLOOKUP(N3536,'散件（更新）'!B:H,2,FALSE)</f>
        <v>114-20191701</v>
      </c>
      <c r="R3536" s="27" t="str">
        <f>VLOOKUP(N3536,'散件（更新）'!B:H,7,FALSE)</f>
        <v>Motor</v>
      </c>
      <c r="S3536" s="27" t="str">
        <f>VLOOKUP(N3536,'散件（更新）'!B:E,4,FALSE)</f>
        <v>https://tineco-yxzt.oss-accelerate.aliyuncs.com/20231219/9FWRM100400_1702948028299.png</v>
      </c>
      <c r="T3536" s="27" t="s">
        <v>8759</v>
      </c>
      <c r="U3536" s="28" t="str">
        <f>VLOOKUP(N3536,'散件（更新）'!B:G,6,FALSE)</f>
        <v>地刷电机齿轮箱组件(降本)</v>
      </c>
      <c r="V3536" s="28">
        <f>VLOOKUP(N3536,'散件（更新）'!B:I,8,FALSE)</f>
        <v>6974950101855</v>
      </c>
    </row>
    <row r="3537" spans="1:22">
      <c r="A3537" s="57">
        <v>46169</v>
      </c>
      <c r="B3537" s="53" t="s">
        <v>4454</v>
      </c>
      <c r="C3537" s="27" t="str">
        <f>VLOOKUP(B3537,'大货清单（不定期按GOMS更新）'!A:H,8,0)</f>
        <v>109-23710101</v>
      </c>
      <c r="D3537" s="27" t="str">
        <f>VLOOKUP(B3537,'大货清单（不定期按GOMS更新）'!A:C,3,0)</f>
        <v>CL2371A-01</v>
      </c>
      <c r="E3537" s="27" t="str">
        <f>VLOOKUP(B3537,'大货清单（不定期按GOMS更新）'!A:H,4,0)</f>
        <v>ES,IT,FR,DE,BE,NL,PL,SE,ZA,CL,MX,PE</v>
      </c>
      <c r="F3537" s="27" t="str">
        <f>VLOOKUP(B3537,'大货清单（不定期按GOMS更新）'!A:H,2,0)</f>
        <v>Floor One S5</v>
      </c>
      <c r="G3537" s="28">
        <f>VLOOKUP(B3537,'大货清单（不定期按GOMS更新）'!A:I,9,FALSE)</f>
        <v>6974950105259</v>
      </c>
      <c r="H3537" s="27" t="str">
        <f>VLOOKUP(B3537,'大货清单（不定期按GOMS更新）'!A:H,7,0)</f>
        <v>Black</v>
      </c>
      <c r="I3537" s="27" t="str">
        <f>VLOOKUP(B3537,'大货清单（不定期按GOMS更新）'!A:F,6,FALSE)</f>
        <v>ACTIVE</v>
      </c>
      <c r="J3537" s="27" t="str">
        <f>VLOOKUP(B3537,'大货清单（不定期按GOMS更新）'!A:K,11,FALSE)</f>
        <v>9</v>
      </c>
      <c r="K3537" s="27" t="str">
        <f>VLOOKUP(B3537,'大货清单（不定期按GOMS更新）'!A:N,12,FALSE)</f>
        <v>676</v>
      </c>
      <c r="L3537" s="27" t="str">
        <f>VLOOKUP(B3537,'大货清单（不定期按GOMS更新）'!A:M,13,FALSE)</f>
        <v>334</v>
      </c>
      <c r="M3537" s="27" t="str">
        <f>VLOOKUP(B3537,'大货清单（不定期按GOMS更新）'!A:N,14,FALSE)</f>
        <v>310</v>
      </c>
      <c r="N3537" s="53" t="s">
        <v>4138</v>
      </c>
      <c r="O3537" s="27">
        <f>IFERROR(VLOOKUP(N3537,'散件迭代（不定期更新）'!C:J,8,FALSE),0)</f>
        <v>0</v>
      </c>
      <c r="P3537" s="27" t="str">
        <f>IFERROR(VLOOKUP(N3537,'散件（更新）'!B:H,3,FALSE),0)</f>
        <v>/</v>
      </c>
      <c r="Q3537" s="27" t="str">
        <f>VLOOKUP(N3537,'散件（更新）'!B:H,2,FALSE)</f>
        <v>114-23710009</v>
      </c>
      <c r="R3537" s="27" t="str">
        <f>VLOOKUP(N3537,'散件（更新）'!B:H,7,FALSE)</f>
        <v>Motor</v>
      </c>
      <c r="S3537" s="27" t="str">
        <f>VLOOKUP(N3537,'散件（更新）'!B:E,4,FALSE)</f>
        <v>https://tineco-yxzt.oss-accelerate.aliyuncs.com/20240131/zhudianji+mifengquan_1706695142695.jpeg</v>
      </c>
      <c r="T3537" s="27" t="s">
        <v>8759</v>
      </c>
      <c r="U3537" s="28" t="str">
        <f>VLOOKUP(N3537,'散件（更新）'!B:G,6,FALSE)</f>
        <v>主电机+密封圈</v>
      </c>
      <c r="V3537" s="28">
        <f>VLOOKUP(N3537,'散件（更新）'!B:I,8,FALSE)</f>
        <v>6974950106034</v>
      </c>
    </row>
    <row r="3538" spans="1:22">
      <c r="A3538" s="57">
        <v>46169</v>
      </c>
      <c r="B3538" s="53" t="s">
        <v>4454</v>
      </c>
      <c r="C3538" s="27" t="str">
        <f>VLOOKUP(B3538,'大货清单（不定期按GOMS更新）'!A:H,8,0)</f>
        <v>109-23710101</v>
      </c>
      <c r="D3538" s="27" t="str">
        <f>VLOOKUP(B3538,'大货清单（不定期按GOMS更新）'!A:C,3,0)</f>
        <v>CL2371A-01</v>
      </c>
      <c r="E3538" s="27" t="str">
        <f>VLOOKUP(B3538,'大货清单（不定期按GOMS更新）'!A:H,4,0)</f>
        <v>ES,IT,FR,DE,BE,NL,PL,SE,ZA,CL,MX,PE</v>
      </c>
      <c r="F3538" s="27" t="str">
        <f>VLOOKUP(B3538,'大货清单（不定期按GOMS更新）'!A:H,2,0)</f>
        <v>Floor One S5</v>
      </c>
      <c r="G3538" s="28">
        <f>VLOOKUP(B3538,'大货清单（不定期按GOMS更新）'!A:I,9,FALSE)</f>
        <v>6974950105259</v>
      </c>
      <c r="H3538" s="27" t="str">
        <f>VLOOKUP(B3538,'大货清单（不定期按GOMS更新）'!A:H,7,0)</f>
        <v>Black</v>
      </c>
      <c r="I3538" s="27" t="str">
        <f>VLOOKUP(B3538,'大货清单（不定期按GOMS更新）'!A:F,6,FALSE)</f>
        <v>ACTIVE</v>
      </c>
      <c r="J3538" s="27" t="str">
        <f>VLOOKUP(B3538,'大货清单（不定期按GOMS更新）'!A:K,11,FALSE)</f>
        <v>9</v>
      </c>
      <c r="K3538" s="27" t="str">
        <f>VLOOKUP(B3538,'大货清单（不定期按GOMS更新）'!A:N,12,FALSE)</f>
        <v>676</v>
      </c>
      <c r="L3538" s="27" t="str">
        <f>VLOOKUP(B3538,'大货清单（不定期按GOMS更新）'!A:M,13,FALSE)</f>
        <v>334</v>
      </c>
      <c r="M3538" s="27" t="str">
        <f>VLOOKUP(B3538,'大货清单（不定期按GOMS更新）'!A:N,14,FALSE)</f>
        <v>310</v>
      </c>
      <c r="N3538" s="53" t="s">
        <v>4378</v>
      </c>
      <c r="O3538" s="27">
        <f>IFERROR(VLOOKUP(N3538,'散件迭代（不定期更新）'!C:J,8,FALSE),0)</f>
        <v>0</v>
      </c>
      <c r="P3538" s="27" t="str">
        <f>IFERROR(VLOOKUP(N3538,'散件（更新）'!B:H,3,FALSE),0)</f>
        <v>/</v>
      </c>
      <c r="Q3538" s="27" t="str">
        <f>VLOOKUP(N3538,'散件（更新）'!B:H,2,FALSE)</f>
        <v>114-23710008</v>
      </c>
      <c r="R3538" s="27" t="str">
        <f>VLOOKUP(N3538,'散件（更新）'!B:H,7,FALSE)</f>
        <v>PCBA</v>
      </c>
      <c r="S3538" s="27" t="str">
        <f>VLOOKUP(N3538,'散件（更新）'!B:E,4,FALSE)</f>
        <v>https://tineco-yxzt.oss-accelerate.aliyuncs.com/20240131/zhukongbanPCBA_1706695046589.jpeg</v>
      </c>
      <c r="T3538" s="27" t="s">
        <v>8759</v>
      </c>
      <c r="U3538" s="28" t="str">
        <f>VLOOKUP(N3538,'散件（更新）'!B:G,6,FALSE)</f>
        <v>主控板组件</v>
      </c>
      <c r="V3538" s="28">
        <f>VLOOKUP(N3538,'散件（更新）'!B:I,8,FALSE)</f>
        <v>6974950106027</v>
      </c>
    </row>
    <row r="3539" spans="1:22">
      <c r="A3539" s="57">
        <v>46169</v>
      </c>
      <c r="B3539" s="53" t="s">
        <v>4454</v>
      </c>
      <c r="C3539" s="27" t="str">
        <f>VLOOKUP(B3539,'大货清单（不定期按GOMS更新）'!A:H,8,0)</f>
        <v>109-23710101</v>
      </c>
      <c r="D3539" s="27" t="str">
        <f>VLOOKUP(B3539,'大货清单（不定期按GOMS更新）'!A:C,3,0)</f>
        <v>CL2371A-01</v>
      </c>
      <c r="E3539" s="27" t="str">
        <f>VLOOKUP(B3539,'大货清单（不定期按GOMS更新）'!A:H,4,0)</f>
        <v>ES,IT,FR,DE,BE,NL,PL,SE,ZA,CL,MX,PE</v>
      </c>
      <c r="F3539" s="27" t="str">
        <f>VLOOKUP(B3539,'大货清单（不定期按GOMS更新）'!A:H,2,0)</f>
        <v>Floor One S5</v>
      </c>
      <c r="G3539" s="28">
        <f>VLOOKUP(B3539,'大货清单（不定期按GOMS更新）'!A:I,9,FALSE)</f>
        <v>6974950105259</v>
      </c>
      <c r="H3539" s="27" t="str">
        <f>VLOOKUP(B3539,'大货清单（不定期按GOMS更新）'!A:H,7,0)</f>
        <v>Black</v>
      </c>
      <c r="I3539" s="27" t="str">
        <f>VLOOKUP(B3539,'大货清单（不定期按GOMS更新）'!A:F,6,FALSE)</f>
        <v>ACTIVE</v>
      </c>
      <c r="J3539" s="27" t="str">
        <f>VLOOKUP(B3539,'大货清单（不定期按GOMS更新）'!A:K,11,FALSE)</f>
        <v>9</v>
      </c>
      <c r="K3539" s="27" t="str">
        <f>VLOOKUP(B3539,'大货清单（不定期按GOMS更新）'!A:N,12,FALSE)</f>
        <v>676</v>
      </c>
      <c r="L3539" s="27" t="str">
        <f>VLOOKUP(B3539,'大货清单（不定期按GOMS更新）'!A:M,13,FALSE)</f>
        <v>334</v>
      </c>
      <c r="M3539" s="27" t="str">
        <f>VLOOKUP(B3539,'大货清单（不定期按GOMS更新）'!A:N,14,FALSE)</f>
        <v>310</v>
      </c>
      <c r="N3539" s="53" t="s">
        <v>756</v>
      </c>
      <c r="O3539" s="27" t="str">
        <f>IFERROR(VLOOKUP(N3539,'散件迭代（不定期更新）'!C:J,8,FALSE),0)</f>
        <v>A63</v>
      </c>
      <c r="P3539" s="27" t="str">
        <f>IFERROR(VLOOKUP(N3539,'散件（更新）'!B:H,3,FALSE),0)</f>
        <v>206-2019-0112</v>
      </c>
      <c r="Q3539" s="27" t="str">
        <f>VLOOKUP(N3539,'散件（更新）'!B:H,2,FALSE)</f>
        <v>114-20190112</v>
      </c>
      <c r="R3539" s="27" t="str">
        <f>VLOOKUP(N3539,'散件（更新）'!B:H,7,FALSE)</f>
        <v>Scraper</v>
      </c>
      <c r="S3539" s="27" t="str">
        <f>VLOOKUP(N3539,'散件（更新）'!B:E,4,FALSE)</f>
        <v>https://tineco-yxzt.oss-accelerate.aliyuncs.com/20240701/2019guatiao_1719817721080.png</v>
      </c>
      <c r="T3539" s="27" t="s">
        <v>8759</v>
      </c>
      <c r="U3539" s="28" t="str">
        <f>VLOOKUP(N3539,'散件（更新）'!B:G,6,FALSE)</f>
        <v>刮条组件</v>
      </c>
      <c r="V3539" s="28" t="str">
        <f>VLOOKUP(N3539,'散件（更新）'!B:I,8,FALSE)</f>
        <v>6972200196989</v>
      </c>
    </row>
    <row r="3540" spans="1:22">
      <c r="A3540" s="57">
        <v>46169</v>
      </c>
      <c r="B3540" s="53" t="s">
        <v>4454</v>
      </c>
      <c r="C3540" s="27" t="str">
        <f>VLOOKUP(B3540,'大货清单（不定期按GOMS更新）'!A:H,8,0)</f>
        <v>109-23710101</v>
      </c>
      <c r="D3540" s="27" t="str">
        <f>VLOOKUP(B3540,'大货清单（不定期按GOMS更新）'!A:C,3,0)</f>
        <v>CL2371A-01</v>
      </c>
      <c r="E3540" s="27" t="str">
        <f>VLOOKUP(B3540,'大货清单（不定期按GOMS更新）'!A:H,4,0)</f>
        <v>ES,IT,FR,DE,BE,NL,PL,SE,ZA,CL,MX,PE</v>
      </c>
      <c r="F3540" s="27" t="str">
        <f>VLOOKUP(B3540,'大货清单（不定期按GOMS更新）'!A:H,2,0)</f>
        <v>Floor One S5</v>
      </c>
      <c r="G3540" s="28">
        <f>VLOOKUP(B3540,'大货清单（不定期按GOMS更新）'!A:I,9,FALSE)</f>
        <v>6974950105259</v>
      </c>
      <c r="H3540" s="27" t="str">
        <f>VLOOKUP(B3540,'大货清单（不定期按GOMS更新）'!A:H,7,0)</f>
        <v>Black</v>
      </c>
      <c r="I3540" s="27" t="str">
        <f>VLOOKUP(B3540,'大货清单（不定期按GOMS更新）'!A:F,6,FALSE)</f>
        <v>ACTIVE</v>
      </c>
      <c r="J3540" s="27" t="str">
        <f>VLOOKUP(B3540,'大货清单（不定期按GOMS更新）'!A:K,11,FALSE)</f>
        <v>9</v>
      </c>
      <c r="K3540" s="27" t="str">
        <f>VLOOKUP(B3540,'大货清单（不定期按GOMS更新）'!A:N,12,FALSE)</f>
        <v>676</v>
      </c>
      <c r="L3540" s="27" t="str">
        <f>VLOOKUP(B3540,'大货清单（不定期按GOMS更新）'!A:M,13,FALSE)</f>
        <v>334</v>
      </c>
      <c r="M3540" s="27" t="str">
        <f>VLOOKUP(B3540,'大货清单（不定期按GOMS更新）'!A:N,14,FALSE)</f>
        <v>310</v>
      </c>
      <c r="N3540" s="53" t="s">
        <v>770</v>
      </c>
      <c r="O3540" s="27">
        <f>IFERROR(VLOOKUP(N3540,'散件迭代（不定期更新）'!C:J,8,FALSE),0)</f>
        <v>0</v>
      </c>
      <c r="P3540" s="27" t="str">
        <f>IFERROR(VLOOKUP(N3540,'散件（更新）'!B:H,3,FALSE),0)</f>
        <v>206-2019-0114</v>
      </c>
      <c r="Q3540" s="27" t="str">
        <f>VLOOKUP(N3540,'散件（更新）'!B:H,2,FALSE)</f>
        <v>114-20190114</v>
      </c>
      <c r="R3540" s="27" t="str">
        <f>VLOOKUP(N3540,'散件（更新）'!B:H,7,FALSE)</f>
        <v>Sensor</v>
      </c>
      <c r="S3540" s="27" t="str">
        <f>VLOOKUP(N3540,'散件（更新）'!B:E,4,FALSE)</f>
        <v>https://tineco-yxzt.oss-accelerate.aliyuncs.com/20240701/2019guangdian_1719817775917.png</v>
      </c>
      <c r="T3540" s="27" t="s">
        <v>8759</v>
      </c>
      <c r="U3540" s="28" t="str">
        <f>VLOOKUP(N3540,'散件（更新）'!B:G,6,FALSE)</f>
        <v>光电液位传感器</v>
      </c>
      <c r="V3540" s="28" t="str">
        <f>VLOOKUP(N3540,'散件（更新）'!B:I,8,FALSE)</f>
        <v>6972200197023</v>
      </c>
    </row>
    <row r="3541" spans="1:22">
      <c r="A3541" s="57">
        <v>46169</v>
      </c>
      <c r="B3541" s="53" t="s">
        <v>4454</v>
      </c>
      <c r="C3541" s="27" t="str">
        <f>VLOOKUP(B3541,'大货清单（不定期按GOMS更新）'!A:H,8,0)</f>
        <v>109-23710101</v>
      </c>
      <c r="D3541" s="27" t="str">
        <f>VLOOKUP(B3541,'大货清单（不定期按GOMS更新）'!A:C,3,0)</f>
        <v>CL2371A-01</v>
      </c>
      <c r="E3541" s="27" t="str">
        <f>VLOOKUP(B3541,'大货清单（不定期按GOMS更新）'!A:H,4,0)</f>
        <v>ES,IT,FR,DE,BE,NL,PL,SE,ZA,CL,MX,PE</v>
      </c>
      <c r="F3541" s="27" t="str">
        <f>VLOOKUP(B3541,'大货清单（不定期按GOMS更新）'!A:H,2,0)</f>
        <v>Floor One S5</v>
      </c>
      <c r="G3541" s="28">
        <f>VLOOKUP(B3541,'大货清单（不定期按GOMS更新）'!A:I,9,FALSE)</f>
        <v>6974950105259</v>
      </c>
      <c r="H3541" s="27" t="str">
        <f>VLOOKUP(B3541,'大货清单（不定期按GOMS更新）'!A:H,7,0)</f>
        <v>Black</v>
      </c>
      <c r="I3541" s="27" t="str">
        <f>VLOOKUP(B3541,'大货清单（不定期按GOMS更新）'!A:F,6,FALSE)</f>
        <v>ACTIVE</v>
      </c>
      <c r="J3541" s="27" t="str">
        <f>VLOOKUP(B3541,'大货清单（不定期按GOMS更新）'!A:K,11,FALSE)</f>
        <v>9</v>
      </c>
      <c r="K3541" s="27" t="str">
        <f>VLOOKUP(B3541,'大货清单（不定期按GOMS更新）'!A:N,12,FALSE)</f>
        <v>676</v>
      </c>
      <c r="L3541" s="27" t="str">
        <f>VLOOKUP(B3541,'大货清单（不定期按GOMS更新）'!A:M,13,FALSE)</f>
        <v>334</v>
      </c>
      <c r="M3541" s="27" t="str">
        <f>VLOOKUP(B3541,'大货清单（不定期按GOMS更新）'!A:N,14,FALSE)</f>
        <v>310</v>
      </c>
      <c r="N3541" s="53" t="s">
        <v>2327</v>
      </c>
      <c r="O3541" s="27">
        <f>IFERROR(VLOOKUP(N3541,'散件迭代（不定期更新）'!C:J,8,FALSE),0)</f>
        <v>0</v>
      </c>
      <c r="P3541" s="27" t="str">
        <f>IFERROR(VLOOKUP(N3541,'散件（更新）'!B:H,3,FALSE),0)</f>
        <v>206-2019-0129</v>
      </c>
      <c r="Q3541" s="27" t="str">
        <f>VLOOKUP(N3541,'散件（更新）'!B:H,2,FALSE)</f>
        <v>114-20190129</v>
      </c>
      <c r="R3541" s="27" t="str">
        <f>VLOOKUP(N3541,'散件（更新）'!B:H,7,FALSE)</f>
        <v>Sensor</v>
      </c>
      <c r="S3541" s="27" t="str">
        <f>VLOOKUP(N3541,'散件（更新）'!B:E,4,FALSE)</f>
        <v>https://tineco-yxzt.oss-accelerate.aliyuncs.com/20231219/9FWRS100100_1702948034188.png</v>
      </c>
      <c r="T3541" s="27" t="s">
        <v>8759</v>
      </c>
      <c r="U3541" s="28" t="str">
        <f>VLOOKUP(N3541,'散件（更新）'!B:G,6,FALSE)</f>
        <v>脏污传感器组件</v>
      </c>
      <c r="V3541" s="28">
        <f>VLOOKUP(N3541,'散件（更新）'!B:I,8,FALSE)</f>
        <v>6974950101411</v>
      </c>
    </row>
    <row r="3542" spans="1:22">
      <c r="A3542" s="57">
        <v>46169</v>
      </c>
      <c r="B3542" s="53" t="s">
        <v>4454</v>
      </c>
      <c r="C3542" s="27" t="str">
        <f>VLOOKUP(B3542,'大货清单（不定期按GOMS更新）'!A:H,8,0)</f>
        <v>109-23710101</v>
      </c>
      <c r="D3542" s="27" t="str">
        <f>VLOOKUP(B3542,'大货清单（不定期按GOMS更新）'!A:C,3,0)</f>
        <v>CL2371A-01</v>
      </c>
      <c r="E3542" s="27" t="str">
        <f>VLOOKUP(B3542,'大货清单（不定期按GOMS更新）'!A:H,4,0)</f>
        <v>ES,IT,FR,DE,BE,NL,PL,SE,ZA,CL,MX,PE</v>
      </c>
      <c r="F3542" s="27" t="str">
        <f>VLOOKUP(B3542,'大货清单（不定期按GOMS更新）'!A:H,2,0)</f>
        <v>Floor One S5</v>
      </c>
      <c r="G3542" s="28">
        <f>VLOOKUP(B3542,'大货清单（不定期按GOMS更新）'!A:I,9,FALSE)</f>
        <v>6974950105259</v>
      </c>
      <c r="H3542" s="27" t="str">
        <f>VLOOKUP(B3542,'大货清单（不定期按GOMS更新）'!A:H,7,0)</f>
        <v>Black</v>
      </c>
      <c r="I3542" s="27" t="str">
        <f>VLOOKUP(B3542,'大货清单（不定期按GOMS更新）'!A:F,6,FALSE)</f>
        <v>ACTIVE</v>
      </c>
      <c r="J3542" s="27" t="str">
        <f>VLOOKUP(B3542,'大货清单（不定期按GOMS更新）'!A:K,11,FALSE)</f>
        <v>9</v>
      </c>
      <c r="K3542" s="27" t="str">
        <f>VLOOKUP(B3542,'大货清单（不定期按GOMS更新）'!A:N,12,FALSE)</f>
        <v>676</v>
      </c>
      <c r="L3542" s="27" t="str">
        <f>VLOOKUP(B3542,'大货清单（不定期按GOMS更新）'!A:M,13,FALSE)</f>
        <v>334</v>
      </c>
      <c r="M3542" s="27" t="str">
        <f>VLOOKUP(B3542,'大货清单（不定期按GOMS更新）'!A:N,14,FALSE)</f>
        <v>310</v>
      </c>
      <c r="N3542" s="53" t="s">
        <v>4447</v>
      </c>
      <c r="O3542" s="27">
        <f>IFERROR(VLOOKUP(N3542,'散件迭代（不定期更新）'!C:J,8,FALSE),0)</f>
        <v>0</v>
      </c>
      <c r="P3542" s="27" t="str">
        <f>IFERROR(VLOOKUP(N3542,'散件（更新）'!B:H,3,FALSE),0)</f>
        <v>/</v>
      </c>
      <c r="Q3542" s="27" t="str">
        <f>VLOOKUP(N3542,'散件（更新）'!B:H,2,FALSE)</f>
        <v>114-23310805</v>
      </c>
      <c r="R3542" s="27" t="str">
        <f>VLOOKUP(N3542,'散件（更新）'!B:H,7,FALSE)</f>
        <v>Pump</v>
      </c>
      <c r="S3542" s="27" t="str">
        <f>VLOOKUP(N3542,'散件（更新）'!B:E,4,FALSE)</f>
        <v>https://tineco-yxzt.oss-accelerate.aliyuncs.com/20240206/yidairudongbeng_1707205005044.jpeg</v>
      </c>
      <c r="T3542" s="27" t="s">
        <v>8759</v>
      </c>
      <c r="U3542" s="28" t="str">
        <f>VLOOKUP(N3542,'散件（更新）'!B:G,6,FALSE)</f>
        <v>蠕动泵组件</v>
      </c>
      <c r="V3542" s="28">
        <f>VLOOKUP(N3542,'散件（更新）'!B:I,8,FALSE)</f>
        <v>6974950106621</v>
      </c>
    </row>
    <row r="3543" spans="1:22">
      <c r="A3543" s="57">
        <v>46169</v>
      </c>
      <c r="B3543" s="53" t="s">
        <v>4454</v>
      </c>
      <c r="C3543" s="27" t="str">
        <f>VLOOKUP(B3543,'大货清单（不定期按GOMS更新）'!A:H,8,0)</f>
        <v>109-23710101</v>
      </c>
      <c r="D3543" s="27" t="str">
        <f>VLOOKUP(B3543,'大货清单（不定期按GOMS更新）'!A:C,3,0)</f>
        <v>CL2371A-01</v>
      </c>
      <c r="E3543" s="27" t="str">
        <f>VLOOKUP(B3543,'大货清单（不定期按GOMS更新）'!A:H,4,0)</f>
        <v>ES,IT,FR,DE,BE,NL,PL,SE,ZA,CL,MX,PE</v>
      </c>
      <c r="F3543" s="27" t="str">
        <f>VLOOKUP(B3543,'大货清单（不定期按GOMS更新）'!A:H,2,0)</f>
        <v>Floor One S5</v>
      </c>
      <c r="G3543" s="28">
        <f>VLOOKUP(B3543,'大货清单（不定期按GOMS更新）'!A:I,9,FALSE)</f>
        <v>6974950105259</v>
      </c>
      <c r="H3543" s="27" t="str">
        <f>VLOOKUP(B3543,'大货清单（不定期按GOMS更新）'!A:H,7,0)</f>
        <v>Black</v>
      </c>
      <c r="I3543" s="27" t="str">
        <f>VLOOKUP(B3543,'大货清单（不定期按GOMS更新）'!A:F,6,FALSE)</f>
        <v>ACTIVE</v>
      </c>
      <c r="J3543" s="27" t="str">
        <f>VLOOKUP(B3543,'大货清单（不定期按GOMS更新）'!A:K,11,FALSE)</f>
        <v>9</v>
      </c>
      <c r="K3543" s="27" t="str">
        <f>VLOOKUP(B3543,'大货清单（不定期按GOMS更新）'!A:N,12,FALSE)</f>
        <v>676</v>
      </c>
      <c r="L3543" s="27" t="str">
        <f>VLOOKUP(B3543,'大货清单（不定期按GOMS更新）'!A:M,13,FALSE)</f>
        <v>334</v>
      </c>
      <c r="M3543" s="27" t="str">
        <f>VLOOKUP(B3543,'大货清单（不定期按GOMS更新）'!A:N,14,FALSE)</f>
        <v>310</v>
      </c>
      <c r="N3543" s="53" t="s">
        <v>4184</v>
      </c>
      <c r="O3543" s="27">
        <f>IFERROR(VLOOKUP(N3543,'散件迭代（不定期更新）'!C:J,8,FALSE),0)</f>
        <v>0</v>
      </c>
      <c r="P3543" s="27" t="str">
        <f>IFERROR(VLOOKUP(N3543,'散件（更新）'!B:H,3,FALSE),0)</f>
        <v>/</v>
      </c>
      <c r="Q3543" s="27" t="str">
        <f>VLOOKUP(N3543,'散件（更新）'!B:H,2,FALSE)</f>
        <v>114-23710106</v>
      </c>
      <c r="R3543" s="27" t="str">
        <f>VLOOKUP(N3543,'散件（更新）'!B:H,7,FALSE)</f>
        <v>Handle</v>
      </c>
      <c r="S3543" s="27">
        <f>VLOOKUP(N3543,'散件（更新）'!B:E,4,FALSE)</f>
        <v>0</v>
      </c>
      <c r="T3543" s="27" t="s">
        <v>8759</v>
      </c>
      <c r="U3543" s="28" t="str">
        <f>VLOOKUP(N3543,'散件（更新）'!B:G,6,FALSE)</f>
        <v>手柄组件</v>
      </c>
      <c r="V3543" s="28">
        <f>VLOOKUP(N3543,'散件（更新）'!B:I,8,FALSE)</f>
        <v>6974950105952</v>
      </c>
    </row>
    <row r="3544" spans="1:22">
      <c r="A3544" s="57">
        <v>46169</v>
      </c>
      <c r="B3544" s="53" t="s">
        <v>4454</v>
      </c>
      <c r="C3544" s="27" t="str">
        <f>VLOOKUP(B3544,'大货清单（不定期按GOMS更新）'!A:H,8,0)</f>
        <v>109-23710101</v>
      </c>
      <c r="D3544" s="27" t="str">
        <f>VLOOKUP(B3544,'大货清单（不定期按GOMS更新）'!A:C,3,0)</f>
        <v>CL2371A-01</v>
      </c>
      <c r="E3544" s="27" t="str">
        <f>VLOOKUP(B3544,'大货清单（不定期按GOMS更新）'!A:H,4,0)</f>
        <v>ES,IT,FR,DE,BE,NL,PL,SE,ZA,CL,MX,PE</v>
      </c>
      <c r="F3544" s="27" t="str">
        <f>VLOOKUP(B3544,'大货清单（不定期按GOMS更新）'!A:H,2,0)</f>
        <v>Floor One S5</v>
      </c>
      <c r="G3544" s="28">
        <f>VLOOKUP(B3544,'大货清单（不定期按GOMS更新）'!A:I,9,FALSE)</f>
        <v>6974950105259</v>
      </c>
      <c r="H3544" s="27" t="str">
        <f>VLOOKUP(B3544,'大货清单（不定期按GOMS更新）'!A:H,7,0)</f>
        <v>Black</v>
      </c>
      <c r="I3544" s="27" t="str">
        <f>VLOOKUP(B3544,'大货清单（不定期按GOMS更新）'!A:F,6,FALSE)</f>
        <v>ACTIVE</v>
      </c>
      <c r="J3544" s="27" t="str">
        <f>VLOOKUP(B3544,'大货清单（不定期按GOMS更新）'!A:K,11,FALSE)</f>
        <v>9</v>
      </c>
      <c r="K3544" s="27" t="str">
        <f>VLOOKUP(B3544,'大货清单（不定期按GOMS更新）'!A:N,12,FALSE)</f>
        <v>676</v>
      </c>
      <c r="L3544" s="27" t="str">
        <f>VLOOKUP(B3544,'大货清单（不定期按GOMS更新）'!A:M,13,FALSE)</f>
        <v>334</v>
      </c>
      <c r="M3544" s="27" t="str">
        <f>VLOOKUP(B3544,'大货清单（不定期按GOMS更新）'!A:N,14,FALSE)</f>
        <v>310</v>
      </c>
      <c r="N3544" s="53" t="s">
        <v>4323</v>
      </c>
      <c r="O3544" s="27">
        <f>IFERROR(VLOOKUP(N3544,'散件迭代（不定期更新）'!C:J,8,FALSE),0)</f>
        <v>0</v>
      </c>
      <c r="P3544" s="27" t="str">
        <f>IFERROR(VLOOKUP(N3544,'散件（更新）'!B:H,3,FALSE),0)</f>
        <v>/</v>
      </c>
      <c r="Q3544" s="27" t="str">
        <f>VLOOKUP(N3544,'散件（更新）'!B:H,2,FALSE)</f>
        <v>114-23710104</v>
      </c>
      <c r="R3544" s="27" t="str">
        <f>VLOOKUP(N3544,'散件（更新）'!B:H,7,FALSE)</f>
        <v>Clean Water Tank</v>
      </c>
      <c r="S3544" s="27" t="str">
        <f>VLOOKUP(N3544,'散件（更新）'!B:E,4,FALSE)</f>
        <v>https://tineco-yxzt.oss-accelerate.aliyuncs.com/20250122/CWT_1737534264393.jpg</v>
      </c>
      <c r="T3544" s="27" t="s">
        <v>8759</v>
      </c>
      <c r="U3544" s="28" t="str">
        <f>VLOOKUP(N3544,'散件（更新）'!B:G,6,FALSE)</f>
        <v>溶液桶组件</v>
      </c>
      <c r="V3544" s="28">
        <f>VLOOKUP(N3544,'散件（更新）'!B:I,8,FALSE)</f>
        <v>6974950105914</v>
      </c>
    </row>
    <row r="3545" spans="1:22">
      <c r="A3545" s="57">
        <v>46169</v>
      </c>
      <c r="B3545" s="53" t="s">
        <v>4454</v>
      </c>
      <c r="C3545" s="27" t="str">
        <f>VLOOKUP(B3545,'大货清单（不定期按GOMS更新）'!A:H,8,0)</f>
        <v>109-23710101</v>
      </c>
      <c r="D3545" s="27" t="str">
        <f>VLOOKUP(B3545,'大货清单（不定期按GOMS更新）'!A:C,3,0)</f>
        <v>CL2371A-01</v>
      </c>
      <c r="E3545" s="27" t="str">
        <f>VLOOKUP(B3545,'大货清单（不定期按GOMS更新）'!A:H,4,0)</f>
        <v>ES,IT,FR,DE,BE,NL,PL,SE,ZA,CL,MX,PE</v>
      </c>
      <c r="F3545" s="27" t="str">
        <f>VLOOKUP(B3545,'大货清单（不定期按GOMS更新）'!A:H,2,0)</f>
        <v>Floor One S5</v>
      </c>
      <c r="G3545" s="28">
        <f>VLOOKUP(B3545,'大货清单（不定期按GOMS更新）'!A:I,9,FALSE)</f>
        <v>6974950105259</v>
      </c>
      <c r="H3545" s="27" t="str">
        <f>VLOOKUP(B3545,'大货清单（不定期按GOMS更新）'!A:H,7,0)</f>
        <v>Black</v>
      </c>
      <c r="I3545" s="27" t="str">
        <f>VLOOKUP(B3545,'大货清单（不定期按GOMS更新）'!A:F,6,FALSE)</f>
        <v>ACTIVE</v>
      </c>
      <c r="J3545" s="27" t="str">
        <f>VLOOKUP(B3545,'大货清单（不定期按GOMS更新）'!A:K,11,FALSE)</f>
        <v>9</v>
      </c>
      <c r="K3545" s="27" t="str">
        <f>VLOOKUP(B3545,'大货清单（不定期按GOMS更新）'!A:N,12,FALSE)</f>
        <v>676</v>
      </c>
      <c r="L3545" s="27" t="str">
        <f>VLOOKUP(B3545,'大货清单（不定期按GOMS更新）'!A:M,13,FALSE)</f>
        <v>334</v>
      </c>
      <c r="M3545" s="27" t="str">
        <f>VLOOKUP(B3545,'大货清单（不定期按GOMS更新）'!A:N,14,FALSE)</f>
        <v>310</v>
      </c>
      <c r="N3545" s="53" t="s">
        <v>4430</v>
      </c>
      <c r="O3545" s="27" t="str">
        <f>IFERROR(VLOOKUP(N3545,'散件迭代（不定期更新）'!C:J,8,FALSE),0)</f>
        <v>A53</v>
      </c>
      <c r="P3545" s="27" t="str">
        <f>IFERROR(VLOOKUP(N3545,'散件（更新）'!B:H,3,FALSE),0)</f>
        <v>/</v>
      </c>
      <c r="Q3545" s="27" t="str">
        <f>VLOOKUP(N3545,'散件（更新）'!B:H,2,FALSE)</f>
        <v>114-23710105</v>
      </c>
      <c r="R3545" s="27" t="str">
        <f>VLOOKUP(N3545,'散件（更新）'!B:H,7,FALSE)</f>
        <v>Dirt Water Tank</v>
      </c>
      <c r="S3545" s="27" t="str">
        <f>VLOOKUP(N3545,'散件（更新）'!B:E,4,FALSE)</f>
        <v>https://tineco-yxzt.oss-accelerate.aliyuncs.com/20250122/232323223_1737534287756.jpg</v>
      </c>
      <c r="T3545" s="27" t="s">
        <v>8759</v>
      </c>
      <c r="U3545" s="28" t="str">
        <f>VLOOKUP(N3545,'散件（更新）'!B:G,6,FALSE)</f>
        <v>回收桶组件</v>
      </c>
      <c r="V3545" s="28">
        <f>VLOOKUP(N3545,'散件（更新）'!B:I,8,FALSE)</f>
        <v>6974950105938</v>
      </c>
    </row>
    <row r="3546" spans="1:22">
      <c r="A3546" s="57">
        <v>46169</v>
      </c>
      <c r="B3546" s="53" t="s">
        <v>4454</v>
      </c>
      <c r="C3546" s="27" t="str">
        <f>VLOOKUP(B3546,'大货清单（不定期按GOMS更新）'!A:H,8,0)</f>
        <v>109-23710101</v>
      </c>
      <c r="D3546" s="27" t="str">
        <f>VLOOKUP(B3546,'大货清单（不定期按GOMS更新）'!A:C,3,0)</f>
        <v>CL2371A-01</v>
      </c>
      <c r="E3546" s="27" t="str">
        <f>VLOOKUP(B3546,'大货清单（不定期按GOMS更新）'!A:H,4,0)</f>
        <v>ES,IT,FR,DE,BE,NL,PL,SE,ZA,CL,MX,PE</v>
      </c>
      <c r="F3546" s="27" t="str">
        <f>VLOOKUP(B3546,'大货清单（不定期按GOMS更新）'!A:H,2,0)</f>
        <v>Floor One S5</v>
      </c>
      <c r="G3546" s="28">
        <f>VLOOKUP(B3546,'大货清单（不定期按GOMS更新）'!A:I,9,FALSE)</f>
        <v>6974950105259</v>
      </c>
      <c r="H3546" s="27" t="str">
        <f>VLOOKUP(B3546,'大货清单（不定期按GOMS更新）'!A:H,7,0)</f>
        <v>Black</v>
      </c>
      <c r="I3546" s="27" t="str">
        <f>VLOOKUP(B3546,'大货清单（不定期按GOMS更新）'!A:F,6,FALSE)</f>
        <v>ACTIVE</v>
      </c>
      <c r="J3546" s="27" t="str">
        <f>VLOOKUP(B3546,'大货清单（不定期按GOMS更新）'!A:K,11,FALSE)</f>
        <v>9</v>
      </c>
      <c r="K3546" s="27" t="str">
        <f>VLOOKUP(B3546,'大货清单（不定期按GOMS更新）'!A:N,12,FALSE)</f>
        <v>676</v>
      </c>
      <c r="L3546" s="27" t="str">
        <f>VLOOKUP(B3546,'大货清单（不定期按GOMS更新）'!A:M,13,FALSE)</f>
        <v>334</v>
      </c>
      <c r="M3546" s="27" t="str">
        <f>VLOOKUP(B3546,'大货清单（不定期按GOMS更新）'!A:N,14,FALSE)</f>
        <v>310</v>
      </c>
      <c r="N3546" s="53" t="s">
        <v>1218</v>
      </c>
      <c r="O3546" s="27">
        <f>IFERROR(VLOOKUP(N3546,'散件迭代（不定期更新）'!C:J,8,FALSE),0)</f>
        <v>0</v>
      </c>
      <c r="P3546" s="27" t="str">
        <f>IFERROR(VLOOKUP(N3546,'散件（更新）'!B:H,3,FALSE),0)</f>
        <v>206-2029-0614</v>
      </c>
      <c r="Q3546" s="27" t="str">
        <f>VLOOKUP(N3546,'散件（更新）'!B:H,2,FALSE)</f>
        <v>114-20290614</v>
      </c>
      <c r="R3546" s="27" t="str">
        <f>VLOOKUP(N3546,'散件（更新）'!B:H,7,FALSE)</f>
        <v>Repair Wheel</v>
      </c>
      <c r="S3546" s="27" t="str">
        <f>VLOOKUP(N3546,'散件（更新）'!B:E,4,FALSE)</f>
        <v>https://tineco-yxzt.oss-accelerate.aliyuncs.com/20231219/9SWRW100000_1702948048100.png</v>
      </c>
      <c r="T3546" s="27" t="s">
        <v>8759</v>
      </c>
      <c r="U3546" s="28" t="str">
        <f>VLOOKUP(N3546,'散件（更新）'!B:G,6,FALSE)</f>
        <v>小轮包胶组件（2个小轮+2个轴）</v>
      </c>
      <c r="V3546" s="28" t="str">
        <f>VLOOKUP(N3546,'散件（更新）'!B:I,8,FALSE)</f>
        <v>6972200198358</v>
      </c>
    </row>
    <row r="3547" spans="1:22">
      <c r="A3547" s="57">
        <v>46169</v>
      </c>
      <c r="B3547" s="53" t="s">
        <v>4219</v>
      </c>
      <c r="C3547" s="27" t="str">
        <f>VLOOKUP(B3547,'大货清单（不定期按GOMS更新）'!A:H,8,0)</f>
        <v>109-23710401</v>
      </c>
      <c r="D3547" s="27" t="str">
        <f>VLOOKUP(B3547,'大货清单（不定期按GOMS更新）'!A:C,3,0)</f>
        <v>CL2371D-01</v>
      </c>
      <c r="E3547" s="27" t="str">
        <f>VLOOKUP(B3547,'大货清单（不定期按GOMS更新）'!A:H,4,0)</f>
        <v>GB</v>
      </c>
      <c r="F3547" s="27" t="str">
        <f>VLOOKUP(B3547,'大货清单（不定期按GOMS更新）'!A:H,2,0)</f>
        <v>Floor One S5 Plus</v>
      </c>
      <c r="G3547" s="28" t="str">
        <f>VLOOKUP(B3547,'大货清单（不定期按GOMS更新）'!A:I,9,FALSE)</f>
        <v>6974950105242 ,	 6974950105242</v>
      </c>
      <c r="H3547" s="27" t="str">
        <f>VLOOKUP(B3547,'大货清单（不定期按GOMS更新）'!A:H,7,0)</f>
        <v>Blue</v>
      </c>
      <c r="I3547" s="27" t="str">
        <f>VLOOKUP(B3547,'大货清单（不定期按GOMS更新）'!A:F,6,FALSE)</f>
        <v>PHASEOUT</v>
      </c>
      <c r="J3547" s="27" t="str">
        <f>VLOOKUP(B3547,'大货清单（不定期按GOMS更新）'!A:K,11,FALSE)</f>
        <v>9</v>
      </c>
      <c r="K3547" s="27" t="str">
        <f>VLOOKUP(B3547,'大货清单（不定期按GOMS更新）'!A:N,12,FALSE)</f>
        <v>676</v>
      </c>
      <c r="L3547" s="27" t="str">
        <f>VLOOKUP(B3547,'大货清单（不定期按GOMS更新）'!A:M,13,FALSE)</f>
        <v>334</v>
      </c>
      <c r="M3547" s="27" t="str">
        <f>VLOOKUP(B3547,'大货清单（不定期按GOMS更新）'!A:N,14,FALSE)</f>
        <v>310</v>
      </c>
      <c r="N3547" s="53" t="s">
        <v>1113</v>
      </c>
      <c r="O3547" s="27" t="str">
        <f>IFERROR(VLOOKUP(N3547,'散件迭代（不定期更新）'!C:J,8,FALSE),0)</f>
        <v>A58</v>
      </c>
      <c r="P3547" s="27" t="str">
        <f>IFERROR(VLOOKUP(N3547,'散件（更新）'!B:H,3,FALSE),0)</f>
        <v>206-2019-0105</v>
      </c>
      <c r="Q3547" s="27" t="str">
        <f>VLOOKUP(N3547,'散件（更新）'!B:H,2,FALSE)</f>
        <v>114-20190105</v>
      </c>
      <c r="R3547" s="27" t="str">
        <f>VLOOKUP(N3547,'散件（更新）'!B:H,7,FALSE)</f>
        <v>Brush Roller Cover</v>
      </c>
      <c r="S3547" s="27" t="str">
        <f>VLOOKUP(N3547,'散件（更新）'!B:E,4,FALSE)</f>
        <v>https://tineco-yxzt.oss-accelerate.aliyuncs.com/20231219/9FWBC100000_1702948010314.png</v>
      </c>
      <c r="T3547" s="27" t="s">
        <v>8759</v>
      </c>
      <c r="U3547" s="28" t="str">
        <f>VLOOKUP(N3547,'散件（更新）'!B:G,6,FALSE)</f>
        <v>滚刷盖</v>
      </c>
      <c r="V3547" s="28" t="str">
        <f>VLOOKUP(N3547,'散件（更新）'!B:I,8,FALSE)</f>
        <v>6972200196477</v>
      </c>
    </row>
    <row r="3548" spans="1:22">
      <c r="A3548" s="57">
        <v>46169</v>
      </c>
      <c r="B3548" s="53" t="s">
        <v>4219</v>
      </c>
      <c r="C3548" s="27" t="str">
        <f>VLOOKUP(B3548,'大货清单（不定期按GOMS更新）'!A:H,8,0)</f>
        <v>109-23710401</v>
      </c>
      <c r="D3548" s="27" t="str">
        <f>VLOOKUP(B3548,'大货清单（不定期按GOMS更新）'!A:C,3,0)</f>
        <v>CL2371D-01</v>
      </c>
      <c r="E3548" s="27" t="str">
        <f>VLOOKUP(B3548,'大货清单（不定期按GOMS更新）'!A:H,4,0)</f>
        <v>GB</v>
      </c>
      <c r="F3548" s="27" t="str">
        <f>VLOOKUP(B3548,'大货清单（不定期按GOMS更新）'!A:H,2,0)</f>
        <v>Floor One S5 Plus</v>
      </c>
      <c r="G3548" s="28" t="str">
        <f>VLOOKUP(B3548,'大货清单（不定期按GOMS更新）'!A:I,9,FALSE)</f>
        <v>6974950105242 ,	 6974950105242</v>
      </c>
      <c r="H3548" s="27" t="str">
        <f>VLOOKUP(B3548,'大货清单（不定期按GOMS更新）'!A:H,7,0)</f>
        <v>Blue</v>
      </c>
      <c r="I3548" s="27" t="str">
        <f>VLOOKUP(B3548,'大货清单（不定期按GOMS更新）'!A:F,6,FALSE)</f>
        <v>PHASEOUT</v>
      </c>
      <c r="J3548" s="27" t="str">
        <f>VLOOKUP(B3548,'大货清单（不定期按GOMS更新）'!A:K,11,FALSE)</f>
        <v>9</v>
      </c>
      <c r="K3548" s="27" t="str">
        <f>VLOOKUP(B3548,'大货清单（不定期按GOMS更新）'!A:N,12,FALSE)</f>
        <v>676</v>
      </c>
      <c r="L3548" s="27" t="str">
        <f>VLOOKUP(B3548,'大货清单（不定期按GOMS更新）'!A:M,13,FALSE)</f>
        <v>334</v>
      </c>
      <c r="M3548" s="27" t="str">
        <f>VLOOKUP(B3548,'大货清单（不定期按GOMS更新）'!A:N,14,FALSE)</f>
        <v>310</v>
      </c>
      <c r="N3548" s="53" t="s">
        <v>1096</v>
      </c>
      <c r="O3548" s="27" t="str">
        <f>IFERROR(VLOOKUP(N3548,'散件迭代（不定期更新）'!C:J,8,FALSE),0)</f>
        <v>A40</v>
      </c>
      <c r="P3548" s="27" t="str">
        <f>IFERROR(VLOOKUP(N3548,'散件（更新）'!B:H,3,FALSE),0)</f>
        <v>206-2019-0124</v>
      </c>
      <c r="Q3548" s="27" t="str">
        <f>VLOOKUP(N3548,'散件（更新）'!B:H,2,FALSE)</f>
        <v>114-20190124</v>
      </c>
      <c r="R3548" s="27" t="str">
        <f>VLOOKUP(N3548,'散件（更新）'!B:H,7,FALSE)</f>
        <v>Brush Roller</v>
      </c>
      <c r="S3548" s="27" t="str">
        <f>VLOOKUP(N3548,'散件（更新）'!B:E,4,FALSE)</f>
        <v>https://tineco-yxzt.oss-accelerate.aliyuncs.com/20231219/9FWBR100100_1702948010753.png</v>
      </c>
      <c r="T3548" s="27" t="s">
        <v>8759</v>
      </c>
      <c r="U3548" s="28" t="str">
        <f>VLOOKUP(N3548,'散件（更新）'!B:G,6,FALSE)</f>
        <v>滚刷组件卡扣式</v>
      </c>
      <c r="V3548" s="28">
        <f>VLOOKUP(N3548,'散件（更新）'!B:I,8,FALSE)</f>
        <v>6974950100193</v>
      </c>
    </row>
    <row r="3549" spans="1:22">
      <c r="A3549" s="57">
        <v>46169</v>
      </c>
      <c r="B3549" s="53" t="s">
        <v>4219</v>
      </c>
      <c r="C3549" s="27" t="str">
        <f>VLOOKUP(B3549,'大货清单（不定期按GOMS更新）'!A:H,8,0)</f>
        <v>109-23710401</v>
      </c>
      <c r="D3549" s="27" t="str">
        <f>VLOOKUP(B3549,'大货清单（不定期按GOMS更新）'!A:C,3,0)</f>
        <v>CL2371D-01</v>
      </c>
      <c r="E3549" s="27" t="str">
        <f>VLOOKUP(B3549,'大货清单（不定期按GOMS更新）'!A:H,4,0)</f>
        <v>GB</v>
      </c>
      <c r="F3549" s="27" t="str">
        <f>VLOOKUP(B3549,'大货清单（不定期按GOMS更新）'!A:H,2,0)</f>
        <v>Floor One S5 Plus</v>
      </c>
      <c r="G3549" s="28" t="str">
        <f>VLOOKUP(B3549,'大货清单（不定期按GOMS更新）'!A:I,9,FALSE)</f>
        <v>6974950105242 ,	 6974950105242</v>
      </c>
      <c r="H3549" s="27" t="str">
        <f>VLOOKUP(B3549,'大货清单（不定期按GOMS更新）'!A:H,7,0)</f>
        <v>Blue</v>
      </c>
      <c r="I3549" s="27" t="str">
        <f>VLOOKUP(B3549,'大货清单（不定期按GOMS更新）'!A:F,6,FALSE)</f>
        <v>PHASEOUT</v>
      </c>
      <c r="J3549" s="27" t="str">
        <f>VLOOKUP(B3549,'大货清单（不定期按GOMS更新）'!A:K,11,FALSE)</f>
        <v>9</v>
      </c>
      <c r="K3549" s="27" t="str">
        <f>VLOOKUP(B3549,'大货清单（不定期按GOMS更新）'!A:N,12,FALSE)</f>
        <v>676</v>
      </c>
      <c r="L3549" s="27" t="str">
        <f>VLOOKUP(B3549,'大货清单（不定期按GOMS更新）'!A:M,13,FALSE)</f>
        <v>334</v>
      </c>
      <c r="M3549" s="27" t="str">
        <f>VLOOKUP(B3549,'大货清单（不定期按GOMS更新）'!A:N,14,FALSE)</f>
        <v>310</v>
      </c>
      <c r="N3549" s="53" t="s">
        <v>2427</v>
      </c>
      <c r="O3549" s="27" t="str">
        <f>IFERROR(VLOOKUP(N3549,'散件迭代（不定期更新）'!C:J,8,FALSE),0)</f>
        <v>A43</v>
      </c>
      <c r="P3549" s="27" t="str">
        <f>IFERROR(VLOOKUP(N3549,'散件（更新）'!B:H,3,FALSE),0)</f>
        <v>/</v>
      </c>
      <c r="Q3549" s="27" t="str">
        <f>VLOOKUP(N3549,'散件（更新）'!B:H,2,FALSE)</f>
        <v>114-22230309</v>
      </c>
      <c r="R3549" s="27" t="str">
        <f>VLOOKUP(N3549,'散件（更新）'!B:H,7,FALSE)</f>
        <v>HEPA Assy</v>
      </c>
      <c r="S3549" s="27" t="str">
        <f>VLOOKUP(N3549,'散件（更新）'!B:E,4,FALSE)</f>
        <v>https://tineco-yxzt.oss-accelerate.aliyuncs.com/20231219/9FWFA110000_1702948014903.png</v>
      </c>
      <c r="T3549" s="27" t="s">
        <v>8759</v>
      </c>
      <c r="U3549" s="28" t="str">
        <f>VLOOKUP(N3549,'散件（更新）'!B:G,6,FALSE)</f>
        <v>前置方形过滤器滤网组件</v>
      </c>
      <c r="V3549" s="28">
        <f>VLOOKUP(N3549,'散件（更新）'!B:I,8,FALSE)</f>
        <v>6974950103217</v>
      </c>
    </row>
    <row r="3550" spans="1:22">
      <c r="A3550" s="57">
        <v>46169</v>
      </c>
      <c r="B3550" s="53" t="s">
        <v>4219</v>
      </c>
      <c r="C3550" s="27" t="str">
        <f>VLOOKUP(B3550,'大货清单（不定期按GOMS更新）'!A:H,8,0)</f>
        <v>109-23710401</v>
      </c>
      <c r="D3550" s="27" t="str">
        <f>VLOOKUP(B3550,'大货清单（不定期按GOMS更新）'!A:C,3,0)</f>
        <v>CL2371D-01</v>
      </c>
      <c r="E3550" s="27" t="str">
        <f>VLOOKUP(B3550,'大货清单（不定期按GOMS更新）'!A:H,4,0)</f>
        <v>GB</v>
      </c>
      <c r="F3550" s="27" t="str">
        <f>VLOOKUP(B3550,'大货清单（不定期按GOMS更新）'!A:H,2,0)</f>
        <v>Floor One S5 Plus</v>
      </c>
      <c r="G3550" s="28" t="str">
        <f>VLOOKUP(B3550,'大货清单（不定期按GOMS更新）'!A:I,9,FALSE)</f>
        <v>6974950105242 ,	 6974950105242</v>
      </c>
      <c r="H3550" s="27" t="str">
        <f>VLOOKUP(B3550,'大货清单（不定期按GOMS更新）'!A:H,7,0)</f>
        <v>Blue</v>
      </c>
      <c r="I3550" s="27" t="str">
        <f>VLOOKUP(B3550,'大货清单（不定期按GOMS更新）'!A:F,6,FALSE)</f>
        <v>PHASEOUT</v>
      </c>
      <c r="J3550" s="27" t="str">
        <f>VLOOKUP(B3550,'大货清单（不定期按GOMS更新）'!A:K,11,FALSE)</f>
        <v>9</v>
      </c>
      <c r="K3550" s="27" t="str">
        <f>VLOOKUP(B3550,'大货清单（不定期按GOMS更新）'!A:N,12,FALSE)</f>
        <v>676</v>
      </c>
      <c r="L3550" s="27" t="str">
        <f>VLOOKUP(B3550,'大货清单（不定期按GOMS更新）'!A:M,13,FALSE)</f>
        <v>334</v>
      </c>
      <c r="M3550" s="27" t="str">
        <f>VLOOKUP(B3550,'大货清单（不定期按GOMS更新）'!A:N,14,FALSE)</f>
        <v>310</v>
      </c>
      <c r="N3550" s="53" t="s">
        <v>1164</v>
      </c>
      <c r="O3550" s="27">
        <f>IFERROR(VLOOKUP(N3550,'散件迭代（不定期更新）'!C:J,8,FALSE),0)</f>
        <v>0</v>
      </c>
      <c r="P3550" s="27" t="str">
        <f>IFERROR(VLOOKUP(N3550,'散件（更新）'!B:H,3,FALSE),0)</f>
        <v>206-2123-0220</v>
      </c>
      <c r="Q3550" s="27" t="str">
        <f>VLOOKUP(N3550,'散件（更新）'!B:H,2,FALSE)</f>
        <v>114-21230220</v>
      </c>
      <c r="R3550" s="27" t="str">
        <f>VLOOKUP(N3550,'散件（更新）'!B:H,7,FALSE)</f>
        <v>Accessory Holder</v>
      </c>
      <c r="S3550" s="27" t="str">
        <f>VLOOKUP(N3550,'散件（更新）'!B:E,4,FALSE)</f>
        <v>https://tineco-yxzt.oss-accelerate.aliyuncs.com/20231219/9FWHA200000_1702948016019.png</v>
      </c>
      <c r="T3550" s="27" t="s">
        <v>8759</v>
      </c>
      <c r="U3550" s="28" t="str">
        <f>VLOOKUP(N3550,'散件（更新）'!B:G,6,FALSE)</f>
        <v>收纳架组合</v>
      </c>
      <c r="V3550" s="28">
        <f>VLOOKUP(N3550,'散件（更新）'!B:I,8,FALSE)</f>
        <v>6974950101060</v>
      </c>
    </row>
    <row r="3551" spans="1:22">
      <c r="A3551" s="57">
        <v>46169</v>
      </c>
      <c r="B3551" s="53" t="s">
        <v>4219</v>
      </c>
      <c r="C3551" s="27" t="str">
        <f>VLOOKUP(B3551,'大货清单（不定期按GOMS更新）'!A:H,8,0)</f>
        <v>109-23710401</v>
      </c>
      <c r="D3551" s="27" t="str">
        <f>VLOOKUP(B3551,'大货清单（不定期按GOMS更新）'!A:C,3,0)</f>
        <v>CL2371D-01</v>
      </c>
      <c r="E3551" s="27" t="str">
        <f>VLOOKUP(B3551,'大货清单（不定期按GOMS更新）'!A:H,4,0)</f>
        <v>GB</v>
      </c>
      <c r="F3551" s="27" t="str">
        <f>VLOOKUP(B3551,'大货清单（不定期按GOMS更新）'!A:H,2,0)</f>
        <v>Floor One S5 Plus</v>
      </c>
      <c r="G3551" s="28" t="str">
        <f>VLOOKUP(B3551,'大货清单（不定期按GOMS更新）'!A:I,9,FALSE)</f>
        <v>6974950105242 ,	 6974950105242</v>
      </c>
      <c r="H3551" s="27" t="str">
        <f>VLOOKUP(B3551,'大货清单（不定期按GOMS更新）'!A:H,7,0)</f>
        <v>Blue</v>
      </c>
      <c r="I3551" s="27" t="str">
        <f>VLOOKUP(B3551,'大货清单（不定期按GOMS更新）'!A:F,6,FALSE)</f>
        <v>PHASEOUT</v>
      </c>
      <c r="J3551" s="27" t="str">
        <f>VLOOKUP(B3551,'大货清单（不定期按GOMS更新）'!A:K,11,FALSE)</f>
        <v>9</v>
      </c>
      <c r="K3551" s="27" t="str">
        <f>VLOOKUP(B3551,'大货清单（不定期按GOMS更新）'!A:N,12,FALSE)</f>
        <v>676</v>
      </c>
      <c r="L3551" s="27" t="str">
        <f>VLOOKUP(B3551,'大货清单（不定期按GOMS更新）'!A:M,13,FALSE)</f>
        <v>334</v>
      </c>
      <c r="M3551" s="27" t="str">
        <f>VLOOKUP(B3551,'大货清单（不定期按GOMS更新）'!A:N,14,FALSE)</f>
        <v>310</v>
      </c>
      <c r="N3551" s="53" t="s">
        <v>4252</v>
      </c>
      <c r="O3551" s="27">
        <f>IFERROR(VLOOKUP(N3551,'散件迭代（不定期更新）'!C:J,8,FALSE),0)</f>
        <v>0</v>
      </c>
      <c r="P3551" s="27" t="str">
        <f>IFERROR(VLOOKUP(N3551,'散件（更新）'!B:H,3,FALSE),0)</f>
        <v>/</v>
      </c>
      <c r="Q3551" s="27" t="str">
        <f>VLOOKUP(N3551,'散件（更新）'!B:H,2,FALSE)</f>
        <v>114-23470700</v>
      </c>
      <c r="R3551" s="27" t="str">
        <f>VLOOKUP(N3551,'散件（更新）'!B:H,7,FALSE)</f>
        <v>Adapter</v>
      </c>
      <c r="S3551" s="27">
        <f>VLOOKUP(N3551,'散件（更新）'!B:E,4,FALSE)</f>
        <v>0</v>
      </c>
      <c r="T3551" s="27" t="s">
        <v>8759</v>
      </c>
      <c r="U3551" s="28" t="str">
        <f>VLOOKUP(N3551,'散件（更新）'!B:G,6,FALSE)</f>
        <v>适配器英版</v>
      </c>
      <c r="V3551" s="28" t="str">
        <f>VLOOKUP(N3551,'散件（更新）'!B:I,8,FALSE)</f>
        <v>6974950106362</v>
      </c>
    </row>
    <row r="3552" spans="1:22">
      <c r="A3552" s="57">
        <v>46169</v>
      </c>
      <c r="B3552" s="53" t="s">
        <v>4219</v>
      </c>
      <c r="C3552" s="27" t="str">
        <f>VLOOKUP(B3552,'大货清单（不定期按GOMS更新）'!A:H,8,0)</f>
        <v>109-23710401</v>
      </c>
      <c r="D3552" s="27" t="str">
        <f>VLOOKUP(B3552,'大货清单（不定期按GOMS更新）'!A:C,3,0)</f>
        <v>CL2371D-01</v>
      </c>
      <c r="E3552" s="27" t="str">
        <f>VLOOKUP(B3552,'大货清单（不定期按GOMS更新）'!A:H,4,0)</f>
        <v>GB</v>
      </c>
      <c r="F3552" s="27" t="str">
        <f>VLOOKUP(B3552,'大货清单（不定期按GOMS更新）'!A:H,2,0)</f>
        <v>Floor One S5 Plus</v>
      </c>
      <c r="G3552" s="28" t="str">
        <f>VLOOKUP(B3552,'大货清单（不定期按GOMS更新）'!A:I,9,FALSE)</f>
        <v>6974950105242 ,	 6974950105242</v>
      </c>
      <c r="H3552" s="27" t="str">
        <f>VLOOKUP(B3552,'大货清单（不定期按GOMS更新）'!A:H,7,0)</f>
        <v>Blue</v>
      </c>
      <c r="I3552" s="27" t="str">
        <f>VLOOKUP(B3552,'大货清单（不定期按GOMS更新）'!A:F,6,FALSE)</f>
        <v>PHASEOUT</v>
      </c>
      <c r="J3552" s="27" t="str">
        <f>VLOOKUP(B3552,'大货清单（不定期按GOMS更新）'!A:K,11,FALSE)</f>
        <v>9</v>
      </c>
      <c r="K3552" s="27" t="str">
        <f>VLOOKUP(B3552,'大货清单（不定期按GOMS更新）'!A:N,12,FALSE)</f>
        <v>676</v>
      </c>
      <c r="L3552" s="27" t="str">
        <f>VLOOKUP(B3552,'大货清单（不定期按GOMS更新）'!A:M,13,FALSE)</f>
        <v>334</v>
      </c>
      <c r="M3552" s="27" t="str">
        <f>VLOOKUP(B3552,'大货清单（不定期按GOMS更新）'!A:N,14,FALSE)</f>
        <v>310</v>
      </c>
      <c r="N3552" s="53" t="s">
        <v>4212</v>
      </c>
      <c r="O3552" s="27" t="str">
        <f>IFERROR(VLOOKUP(N3552,'散件迭代（不定期更新）'!C:J,8,FALSE),0)</f>
        <v>A56</v>
      </c>
      <c r="P3552" s="27" t="str">
        <f>IFERROR(VLOOKUP(N3552,'散件（更新）'!B:H,3,FALSE),0)</f>
        <v>/</v>
      </c>
      <c r="Q3552" s="27" t="str">
        <f>VLOOKUP(N3552,'散件（更新）'!B:H,2,FALSE)</f>
        <v>114-23710003</v>
      </c>
      <c r="R3552" s="27" t="str">
        <f>VLOOKUP(N3552,'散件（更新）'!B:H,7,FALSE)</f>
        <v>Charging Base</v>
      </c>
      <c r="S3552" s="27">
        <f>VLOOKUP(N3552,'散件（更新）'!B:E,4,FALSE)</f>
        <v>0</v>
      </c>
      <c r="T3552" s="27" t="s">
        <v>8759</v>
      </c>
      <c r="U3552" s="28" t="str">
        <f>VLOOKUP(N3552,'散件（更新）'!B:G,6,FALSE)</f>
        <v>托盘组件</v>
      </c>
      <c r="V3552" s="28">
        <f>VLOOKUP(N3552,'散件（更新）'!B:I,8,FALSE)</f>
        <v>6974950105976</v>
      </c>
    </row>
    <row r="3553" spans="1:22">
      <c r="A3553" s="57">
        <v>46169</v>
      </c>
      <c r="B3553" s="53" t="s">
        <v>4219</v>
      </c>
      <c r="C3553" s="27" t="str">
        <f>VLOOKUP(B3553,'大货清单（不定期按GOMS更新）'!A:H,8,0)</f>
        <v>109-23710401</v>
      </c>
      <c r="D3553" s="27" t="str">
        <f>VLOOKUP(B3553,'大货清单（不定期按GOMS更新）'!A:C,3,0)</f>
        <v>CL2371D-01</v>
      </c>
      <c r="E3553" s="27" t="str">
        <f>VLOOKUP(B3553,'大货清单（不定期按GOMS更新）'!A:H,4,0)</f>
        <v>GB</v>
      </c>
      <c r="F3553" s="27" t="str">
        <f>VLOOKUP(B3553,'大货清单（不定期按GOMS更新）'!A:H,2,0)</f>
        <v>Floor One S5 Plus</v>
      </c>
      <c r="G3553" s="28" t="str">
        <f>VLOOKUP(B3553,'大货清单（不定期按GOMS更新）'!A:I,9,FALSE)</f>
        <v>6974950105242 ,	 6974950105242</v>
      </c>
      <c r="H3553" s="27" t="str">
        <f>VLOOKUP(B3553,'大货清单（不定期按GOMS更新）'!A:H,7,0)</f>
        <v>Blue</v>
      </c>
      <c r="I3553" s="27" t="str">
        <f>VLOOKUP(B3553,'大货清单（不定期按GOMS更新）'!A:F,6,FALSE)</f>
        <v>PHASEOUT</v>
      </c>
      <c r="J3553" s="27" t="str">
        <f>VLOOKUP(B3553,'大货清单（不定期按GOMS更新）'!A:K,11,FALSE)</f>
        <v>9</v>
      </c>
      <c r="K3553" s="27" t="str">
        <f>VLOOKUP(B3553,'大货清单（不定期按GOMS更新）'!A:N,12,FALSE)</f>
        <v>676</v>
      </c>
      <c r="L3553" s="27" t="str">
        <f>VLOOKUP(B3553,'大货清单（不定期按GOMS更新）'!A:M,13,FALSE)</f>
        <v>334</v>
      </c>
      <c r="M3553" s="27" t="str">
        <f>VLOOKUP(B3553,'大货清单（不定期按GOMS更新）'!A:N,14,FALSE)</f>
        <v>310</v>
      </c>
      <c r="N3553" s="53" t="s">
        <v>4114</v>
      </c>
      <c r="O3553" s="27">
        <f>IFERROR(VLOOKUP(N3553,'散件迭代（不定期更新）'!C:J,8,FALSE),0)</f>
        <v>0</v>
      </c>
      <c r="P3553" s="27" t="str">
        <f>IFERROR(VLOOKUP(N3553,'散件（更新）'!B:H,3,FALSE),0)</f>
        <v>/</v>
      </c>
      <c r="Q3553" s="27" t="str">
        <f>VLOOKUP(N3553,'散件（更新）'!B:H,2,FALSE)</f>
        <v>114-23710007</v>
      </c>
      <c r="R3553" s="27" t="str">
        <f>VLOOKUP(N3553,'散件（更新）'!B:H,7,FALSE)</f>
        <v>Battery</v>
      </c>
      <c r="S3553" s="27" t="str">
        <f>VLOOKUP(N3553,'散件（更新）'!B:E,4,FALSE)</f>
        <v>https://tineco-yxzt.oss-accelerate.aliyuncs.com/20240701/2371dianchi_1719817320245.png</v>
      </c>
      <c r="T3553" s="27" t="s">
        <v>8759</v>
      </c>
      <c r="U3553" s="28" t="str">
        <f>VLOOKUP(N3553,'散件（更新）'!B:G,6,FALSE)</f>
        <v>电池包组件</v>
      </c>
      <c r="V3553" s="28">
        <f>VLOOKUP(N3553,'散件（更新）'!B:I,8,FALSE)</f>
        <v>6974950106010</v>
      </c>
    </row>
    <row r="3554" spans="1:22">
      <c r="A3554" s="57">
        <v>46169</v>
      </c>
      <c r="B3554" s="53" t="s">
        <v>4219</v>
      </c>
      <c r="C3554" s="27" t="str">
        <f>VLOOKUP(B3554,'大货清单（不定期按GOMS更新）'!A:H,8,0)</f>
        <v>109-23710401</v>
      </c>
      <c r="D3554" s="27" t="str">
        <f>VLOOKUP(B3554,'大货清单（不定期按GOMS更新）'!A:C,3,0)</f>
        <v>CL2371D-01</v>
      </c>
      <c r="E3554" s="27" t="str">
        <f>VLOOKUP(B3554,'大货清单（不定期按GOMS更新）'!A:H,4,0)</f>
        <v>GB</v>
      </c>
      <c r="F3554" s="27" t="str">
        <f>VLOOKUP(B3554,'大货清单（不定期按GOMS更新）'!A:H,2,0)</f>
        <v>Floor One S5 Plus</v>
      </c>
      <c r="G3554" s="28" t="str">
        <f>VLOOKUP(B3554,'大货清单（不定期按GOMS更新）'!A:I,9,FALSE)</f>
        <v>6974950105242 ,	 6974950105242</v>
      </c>
      <c r="H3554" s="27" t="str">
        <f>VLOOKUP(B3554,'大货清单（不定期按GOMS更新）'!A:H,7,0)</f>
        <v>Blue</v>
      </c>
      <c r="I3554" s="27" t="str">
        <f>VLOOKUP(B3554,'大货清单（不定期按GOMS更新）'!A:F,6,FALSE)</f>
        <v>PHASEOUT</v>
      </c>
      <c r="J3554" s="27" t="str">
        <f>VLOOKUP(B3554,'大货清单（不定期按GOMS更新）'!A:K,11,FALSE)</f>
        <v>9</v>
      </c>
      <c r="K3554" s="27" t="str">
        <f>VLOOKUP(B3554,'大货清单（不定期按GOMS更新）'!A:N,12,FALSE)</f>
        <v>676</v>
      </c>
      <c r="L3554" s="27" t="str">
        <f>VLOOKUP(B3554,'大货清单（不定期按GOMS更新）'!A:M,13,FALSE)</f>
        <v>334</v>
      </c>
      <c r="M3554" s="27" t="str">
        <f>VLOOKUP(B3554,'大货清单（不定期按GOMS更新）'!A:N,14,FALSE)</f>
        <v>310</v>
      </c>
      <c r="N3554" s="53" t="s">
        <v>4030</v>
      </c>
      <c r="O3554" s="27">
        <f>IFERROR(VLOOKUP(N3554,'散件迭代（不定期更新）'!C:J,8,FALSE),0)</f>
        <v>0</v>
      </c>
      <c r="P3554" s="27" t="str">
        <f>IFERROR(VLOOKUP(N3554,'散件（更新）'!B:H,3,FALSE),0)</f>
        <v>/</v>
      </c>
      <c r="Q3554" s="27" t="str">
        <f>VLOOKUP(N3554,'散件（更新）'!B:H,2,FALSE)</f>
        <v>114-23710004</v>
      </c>
      <c r="R3554" s="27" t="str">
        <f>VLOOKUP(N3554,'散件（更新）'!B:H,7,FALSE)</f>
        <v>Repair Charging Chip</v>
      </c>
      <c r="S3554" s="27" t="str">
        <f>VLOOKUP(N3554,'散件（更新）'!B:E,4,FALSE)</f>
        <v>https://tineco-yxzt.oss-accelerate.aliyuncs.com/20240131/chongdianweixiuhe_1706693676757.jpeg</v>
      </c>
      <c r="T3554" s="27" t="s">
        <v>8759</v>
      </c>
      <c r="U3554" s="28" t="str">
        <f>VLOOKUP(N3554,'散件（更新）'!B:G,6,FALSE)</f>
        <v>托盘充电盒</v>
      </c>
      <c r="V3554" s="28">
        <f>VLOOKUP(N3554,'散件（更新）'!B:I,8,FALSE)</f>
        <v>6974950105983</v>
      </c>
    </row>
    <row r="3555" spans="1:22">
      <c r="A3555" s="57">
        <v>46169</v>
      </c>
      <c r="B3555" s="53" t="s">
        <v>4219</v>
      </c>
      <c r="C3555" s="27" t="str">
        <f>VLOOKUP(B3555,'大货清单（不定期按GOMS更新）'!A:H,8,0)</f>
        <v>109-23710401</v>
      </c>
      <c r="D3555" s="27" t="str">
        <f>VLOOKUP(B3555,'大货清单（不定期按GOMS更新）'!A:C,3,0)</f>
        <v>CL2371D-01</v>
      </c>
      <c r="E3555" s="27" t="str">
        <f>VLOOKUP(B3555,'大货清单（不定期按GOMS更新）'!A:H,4,0)</f>
        <v>GB</v>
      </c>
      <c r="F3555" s="27" t="str">
        <f>VLOOKUP(B3555,'大货清单（不定期按GOMS更新）'!A:H,2,0)</f>
        <v>Floor One S5 Plus</v>
      </c>
      <c r="G3555" s="28" t="str">
        <f>VLOOKUP(B3555,'大货清单（不定期按GOMS更新）'!A:I,9,FALSE)</f>
        <v>6974950105242 ,	 6974950105242</v>
      </c>
      <c r="H3555" s="27" t="str">
        <f>VLOOKUP(B3555,'大货清单（不定期按GOMS更新）'!A:H,7,0)</f>
        <v>Blue</v>
      </c>
      <c r="I3555" s="27" t="str">
        <f>VLOOKUP(B3555,'大货清单（不定期按GOMS更新）'!A:F,6,FALSE)</f>
        <v>PHASEOUT</v>
      </c>
      <c r="J3555" s="27" t="str">
        <f>VLOOKUP(B3555,'大货清单（不定期按GOMS更新）'!A:K,11,FALSE)</f>
        <v>9</v>
      </c>
      <c r="K3555" s="27" t="str">
        <f>VLOOKUP(B3555,'大货清单（不定期按GOMS更新）'!A:N,12,FALSE)</f>
        <v>676</v>
      </c>
      <c r="L3555" s="27" t="str">
        <f>VLOOKUP(B3555,'大货清单（不定期按GOMS更新）'!A:M,13,FALSE)</f>
        <v>334</v>
      </c>
      <c r="M3555" s="27" t="str">
        <f>VLOOKUP(B3555,'大货清单（不定期按GOMS更新）'!A:N,14,FALSE)</f>
        <v>310</v>
      </c>
      <c r="N3555" s="53" t="s">
        <v>4139</v>
      </c>
      <c r="O3555" s="27">
        <f>IFERROR(VLOOKUP(N3555,'散件迭代（不定期更新）'!C:J,8,FALSE),0)</f>
        <v>0</v>
      </c>
      <c r="P3555" s="27" t="str">
        <f>IFERROR(VLOOKUP(N3555,'散件（更新）'!B:H,3,FALSE),0)</f>
        <v>/</v>
      </c>
      <c r="Q3555" s="27" t="str">
        <f>VLOOKUP(N3555,'散件（更新）'!B:H,2,FALSE)</f>
        <v>114-23710010</v>
      </c>
      <c r="R3555" s="27" t="str">
        <f>VLOOKUP(N3555,'散件（更新）'!B:H,7,FALSE)</f>
        <v>Display Screen</v>
      </c>
      <c r="S3555" s="27" t="str">
        <f>VLOOKUP(N3555,'散件（更新）'!B:E,4,FALSE)</f>
        <v>https://tineco-yxzt.oss-accelerate.aliyuncs.com/20240131/xianshipingzhengmian_1706695324989.jpeg</v>
      </c>
      <c r="T3555" s="27" t="s">
        <v>8759</v>
      </c>
      <c r="U3555" s="28" t="str">
        <f>VLOOKUP(N3555,'散件（更新）'!B:G,6,FALSE)</f>
        <v>显示屏+机体顶盖</v>
      </c>
      <c r="V3555" s="28">
        <f>VLOOKUP(N3555,'散件（更新）'!B:I,8,FALSE)</f>
        <v>6974950106041</v>
      </c>
    </row>
    <row r="3556" spans="1:22">
      <c r="A3556" s="57">
        <v>46169</v>
      </c>
      <c r="B3556" s="53" t="s">
        <v>4219</v>
      </c>
      <c r="C3556" s="27" t="str">
        <f>VLOOKUP(B3556,'大货清单（不定期按GOMS更新）'!A:H,8,0)</f>
        <v>109-23710401</v>
      </c>
      <c r="D3556" s="27" t="str">
        <f>VLOOKUP(B3556,'大货清单（不定期按GOMS更新）'!A:C,3,0)</f>
        <v>CL2371D-01</v>
      </c>
      <c r="E3556" s="27" t="str">
        <f>VLOOKUP(B3556,'大货清单（不定期按GOMS更新）'!A:H,4,0)</f>
        <v>GB</v>
      </c>
      <c r="F3556" s="27" t="str">
        <f>VLOOKUP(B3556,'大货清单（不定期按GOMS更新）'!A:H,2,0)</f>
        <v>Floor One S5 Plus</v>
      </c>
      <c r="G3556" s="28" t="str">
        <f>VLOOKUP(B3556,'大货清单（不定期按GOMS更新）'!A:I,9,FALSE)</f>
        <v>6974950105242 ,	 6974950105242</v>
      </c>
      <c r="H3556" s="27" t="str">
        <f>VLOOKUP(B3556,'大货清单（不定期按GOMS更新）'!A:H,7,0)</f>
        <v>Blue</v>
      </c>
      <c r="I3556" s="27" t="str">
        <f>VLOOKUP(B3556,'大货清单（不定期按GOMS更新）'!A:F,6,FALSE)</f>
        <v>PHASEOUT</v>
      </c>
      <c r="J3556" s="27" t="str">
        <f>VLOOKUP(B3556,'大货清单（不定期按GOMS更新）'!A:K,11,FALSE)</f>
        <v>9</v>
      </c>
      <c r="K3556" s="27" t="str">
        <f>VLOOKUP(B3556,'大货清单（不定期按GOMS更新）'!A:N,12,FALSE)</f>
        <v>676</v>
      </c>
      <c r="L3556" s="27" t="str">
        <f>VLOOKUP(B3556,'大货清单（不定期按GOMS更新）'!A:M,13,FALSE)</f>
        <v>334</v>
      </c>
      <c r="M3556" s="27" t="str">
        <f>VLOOKUP(B3556,'大货清单（不定期按GOMS更新）'!A:N,14,FALSE)</f>
        <v>310</v>
      </c>
      <c r="N3556" s="53" t="s">
        <v>1097</v>
      </c>
      <c r="O3556" s="27">
        <f>IFERROR(VLOOKUP(N3556,'散件迭代（不定期更新）'!C:J,8,FALSE),0)</f>
        <v>0</v>
      </c>
      <c r="P3556" s="27" t="str">
        <f>IFERROR(VLOOKUP(N3556,'散件（更新）'!B:H,3,FALSE),0)</f>
        <v>206-2019-0127</v>
      </c>
      <c r="Q3556" s="27" t="str">
        <f>VLOOKUP(N3556,'散件（更新）'!B:H,2,FALSE)</f>
        <v>114-20190127</v>
      </c>
      <c r="R3556" s="27" t="str">
        <f>VLOOKUP(N3556,'散件（更新）'!B:H,7,FALSE)</f>
        <v>Plastic part</v>
      </c>
      <c r="S3556" s="27" t="str">
        <f>VLOOKUP(N3556,'散件（更新）'!B:E,4,FALSE)</f>
        <v>https://tineco-yxzt.oss-accelerate.aliyuncs.com/product/114-20190127.jpg</v>
      </c>
      <c r="T3556" s="27" t="s">
        <v>8759</v>
      </c>
      <c r="U3556" s="28" t="str">
        <f>VLOOKUP(N3556,'散件（更新）'!B:G,6,FALSE)</f>
        <v>转接头和机体底盖组件</v>
      </c>
      <c r="V3556" s="28" t="str">
        <f>VLOOKUP(N3556,'散件（更新）'!B:I,8,FALSE)</f>
        <v>6974950100377</v>
      </c>
    </row>
    <row r="3557" spans="1:22">
      <c r="A3557" s="57">
        <v>46169</v>
      </c>
      <c r="B3557" s="53" t="s">
        <v>4219</v>
      </c>
      <c r="C3557" s="27" t="str">
        <f>VLOOKUP(B3557,'大货清单（不定期按GOMS更新）'!A:H,8,0)</f>
        <v>109-23710401</v>
      </c>
      <c r="D3557" s="27" t="str">
        <f>VLOOKUP(B3557,'大货清单（不定期按GOMS更新）'!A:C,3,0)</f>
        <v>CL2371D-01</v>
      </c>
      <c r="E3557" s="27" t="str">
        <f>VLOOKUP(B3557,'大货清单（不定期按GOMS更新）'!A:H,4,0)</f>
        <v>GB</v>
      </c>
      <c r="F3557" s="27" t="str">
        <f>VLOOKUP(B3557,'大货清单（不定期按GOMS更新）'!A:H,2,0)</f>
        <v>Floor One S5 Plus</v>
      </c>
      <c r="G3557" s="28" t="str">
        <f>VLOOKUP(B3557,'大货清单（不定期按GOMS更新）'!A:I,9,FALSE)</f>
        <v>6974950105242 ,	 6974950105242</v>
      </c>
      <c r="H3557" s="27" t="str">
        <f>VLOOKUP(B3557,'大货清单（不定期按GOMS更新）'!A:H,7,0)</f>
        <v>Blue</v>
      </c>
      <c r="I3557" s="27" t="str">
        <f>VLOOKUP(B3557,'大货清单（不定期按GOMS更新）'!A:F,6,FALSE)</f>
        <v>PHASEOUT</v>
      </c>
      <c r="J3557" s="27" t="str">
        <f>VLOOKUP(B3557,'大货清单（不定期按GOMS更新）'!A:K,11,FALSE)</f>
        <v>9</v>
      </c>
      <c r="K3557" s="27" t="str">
        <f>VLOOKUP(B3557,'大货清单（不定期按GOMS更新）'!A:N,12,FALSE)</f>
        <v>676</v>
      </c>
      <c r="L3557" s="27" t="str">
        <f>VLOOKUP(B3557,'大货清单（不定期按GOMS更新）'!A:M,13,FALSE)</f>
        <v>334</v>
      </c>
      <c r="M3557" s="27" t="str">
        <f>VLOOKUP(B3557,'大货清单（不定期按GOMS更新）'!A:N,14,FALSE)</f>
        <v>310</v>
      </c>
      <c r="N3557" s="53" t="s">
        <v>4231</v>
      </c>
      <c r="O3557" s="27">
        <f>IFERROR(VLOOKUP(N3557,'散件迭代（不定期更新）'!C:J,8,FALSE),0)</f>
        <v>0</v>
      </c>
      <c r="P3557" s="27" t="str">
        <f>IFERROR(VLOOKUP(N3557,'散件（更新）'!B:H,3,FALSE),0)</f>
        <v>/</v>
      </c>
      <c r="Q3557" s="27" t="str">
        <f>VLOOKUP(N3557,'散件（更新）'!B:H,2,FALSE)</f>
        <v>114-23710005</v>
      </c>
      <c r="R3557" s="27" t="str">
        <f>VLOOKUP(N3557,'散件（更新）'!B:H,7,FALSE)</f>
        <v>plastic part</v>
      </c>
      <c r="S3557" s="27" t="str">
        <f>VLOOKUP(N3557,'散件（更新）'!B:E,4,FALSE)</f>
        <v>https://tineco-yxzt.oss-accelerate.aliyuncs.com/20240131/jitixiazhuangshigai2_1706693961450.jpeg</v>
      </c>
      <c r="T3557" s="27" t="s">
        <v>8759</v>
      </c>
      <c r="U3557" s="28" t="str">
        <f>VLOOKUP(N3557,'散件（更新）'!B:G,6,FALSE)</f>
        <v>机体下装饰盖</v>
      </c>
      <c r="V3557" s="28">
        <f>VLOOKUP(N3557,'散件（更新）'!B:I,8,FALSE)</f>
        <v>6974950106003</v>
      </c>
    </row>
    <row r="3558" spans="1:22">
      <c r="A3558" s="57">
        <v>46169</v>
      </c>
      <c r="B3558" s="53" t="s">
        <v>4219</v>
      </c>
      <c r="C3558" s="27" t="str">
        <f>VLOOKUP(B3558,'大货清单（不定期按GOMS更新）'!A:H,8,0)</f>
        <v>109-23710401</v>
      </c>
      <c r="D3558" s="27" t="str">
        <f>VLOOKUP(B3558,'大货清单（不定期按GOMS更新）'!A:C,3,0)</f>
        <v>CL2371D-01</v>
      </c>
      <c r="E3558" s="27" t="str">
        <f>VLOOKUP(B3558,'大货清单（不定期按GOMS更新）'!A:H,4,0)</f>
        <v>GB</v>
      </c>
      <c r="F3558" s="27" t="str">
        <f>VLOOKUP(B3558,'大货清单（不定期按GOMS更新）'!A:H,2,0)</f>
        <v>Floor One S5 Plus</v>
      </c>
      <c r="G3558" s="28" t="str">
        <f>VLOOKUP(B3558,'大货清单（不定期按GOMS更新）'!A:I,9,FALSE)</f>
        <v>6974950105242 ,	 6974950105242</v>
      </c>
      <c r="H3558" s="27" t="str">
        <f>VLOOKUP(B3558,'大货清单（不定期按GOMS更新）'!A:H,7,0)</f>
        <v>Blue</v>
      </c>
      <c r="I3558" s="27" t="str">
        <f>VLOOKUP(B3558,'大货清单（不定期按GOMS更新）'!A:F,6,FALSE)</f>
        <v>PHASEOUT</v>
      </c>
      <c r="J3558" s="27" t="str">
        <f>VLOOKUP(B3558,'大货清单（不定期按GOMS更新）'!A:K,11,FALSE)</f>
        <v>9</v>
      </c>
      <c r="K3558" s="27" t="str">
        <f>VLOOKUP(B3558,'大货清单（不定期按GOMS更新）'!A:N,12,FALSE)</f>
        <v>676</v>
      </c>
      <c r="L3558" s="27" t="str">
        <f>VLOOKUP(B3558,'大货清单（不定期按GOMS更新）'!A:M,13,FALSE)</f>
        <v>334</v>
      </c>
      <c r="M3558" s="27" t="str">
        <f>VLOOKUP(B3558,'大货清单（不定期按GOMS更新）'!A:N,14,FALSE)</f>
        <v>310</v>
      </c>
      <c r="N3558" s="53" t="s">
        <v>4390</v>
      </c>
      <c r="O3558" s="27">
        <f>IFERROR(VLOOKUP(N3558,'散件迭代（不定期更新）'!C:J,8,FALSE),0)</f>
        <v>0</v>
      </c>
      <c r="P3558" s="27" t="str">
        <f>IFERROR(VLOOKUP(N3558,'散件（更新）'!B:H,3,FALSE),0)</f>
        <v>/</v>
      </c>
      <c r="Q3558" s="27" t="str">
        <f>VLOOKUP(N3558,'散件（更新）'!B:H,2,FALSE)</f>
        <v>114-23710006</v>
      </c>
      <c r="R3558" s="27" t="str">
        <f>VLOOKUP(N3558,'散件（更新）'!B:H,7,FALSE)</f>
        <v>Wire</v>
      </c>
      <c r="S3558" s="27" t="str">
        <f>VLOOKUP(N3558,'散件（更新）'!B:E,4,FALSE)</f>
        <v>https://tineco-yxzt.oss-accelerate.aliyuncs.com/20240131/jishenchongdiandaoxianzujian_1706693832076.jpeg</v>
      </c>
      <c r="T3558" s="27" t="s">
        <v>8759</v>
      </c>
      <c r="U3558" s="28" t="str">
        <f>VLOOKUP(N3558,'散件（更新）'!B:G,6,FALSE)</f>
        <v>机身充电导线</v>
      </c>
      <c r="V3558" s="28">
        <f>VLOOKUP(N3558,'散件（更新）'!B:I,8,FALSE)</f>
        <v>6974950105990</v>
      </c>
    </row>
    <row r="3559" spans="1:22">
      <c r="A3559" s="57">
        <v>46169</v>
      </c>
      <c r="B3559" s="53" t="s">
        <v>4219</v>
      </c>
      <c r="C3559" s="27" t="str">
        <f>VLOOKUP(B3559,'大货清单（不定期按GOMS更新）'!A:H,8,0)</f>
        <v>109-23710401</v>
      </c>
      <c r="D3559" s="27" t="str">
        <f>VLOOKUP(B3559,'大货清单（不定期按GOMS更新）'!A:C,3,0)</f>
        <v>CL2371D-01</v>
      </c>
      <c r="E3559" s="27" t="str">
        <f>VLOOKUP(B3559,'大货清单（不定期按GOMS更新）'!A:H,4,0)</f>
        <v>GB</v>
      </c>
      <c r="F3559" s="27" t="str">
        <f>VLOOKUP(B3559,'大货清单（不定期按GOMS更新）'!A:H,2,0)</f>
        <v>Floor One S5 Plus</v>
      </c>
      <c r="G3559" s="28" t="str">
        <f>VLOOKUP(B3559,'大货清单（不定期按GOMS更新）'!A:I,9,FALSE)</f>
        <v>6974950105242 ,	 6974950105242</v>
      </c>
      <c r="H3559" s="27" t="str">
        <f>VLOOKUP(B3559,'大货清单（不定期按GOMS更新）'!A:H,7,0)</f>
        <v>Blue</v>
      </c>
      <c r="I3559" s="27" t="str">
        <f>VLOOKUP(B3559,'大货清单（不定期按GOMS更新）'!A:F,6,FALSE)</f>
        <v>PHASEOUT</v>
      </c>
      <c r="J3559" s="27" t="str">
        <f>VLOOKUP(B3559,'大货清单（不定期按GOMS更新）'!A:K,11,FALSE)</f>
        <v>9</v>
      </c>
      <c r="K3559" s="27" t="str">
        <f>VLOOKUP(B3559,'大货清单（不定期按GOMS更新）'!A:N,12,FALSE)</f>
        <v>676</v>
      </c>
      <c r="L3559" s="27" t="str">
        <f>VLOOKUP(B3559,'大货清单（不定期按GOMS更新）'!A:M,13,FALSE)</f>
        <v>334</v>
      </c>
      <c r="M3559" s="27" t="str">
        <f>VLOOKUP(B3559,'大货清单（不定期按GOMS更新）'!A:N,14,FALSE)</f>
        <v>310</v>
      </c>
      <c r="N3559" s="53" t="s">
        <v>4305</v>
      </c>
      <c r="O3559" s="27">
        <f>IFERROR(VLOOKUP(N3559,'散件迭代（不定期更新）'!C:J,8,FALSE),0)</f>
        <v>0</v>
      </c>
      <c r="P3559" s="27" t="str">
        <f>IFERROR(VLOOKUP(N3559,'散件（更新）'!B:H,3,FALSE),0)</f>
        <v>/</v>
      </c>
      <c r="Q3559" s="27" t="str">
        <f>VLOOKUP(N3559,'散件（更新）'!B:H,2,FALSE)</f>
        <v>114-23710011</v>
      </c>
      <c r="R3559" s="27" t="str">
        <f>VLOOKUP(N3559,'散件（更新）'!B:H,7,FALSE)</f>
        <v>Wire</v>
      </c>
      <c r="S3559" s="27">
        <f>VLOOKUP(N3559,'散件（更新）'!B:E,4,FALSE)</f>
        <v>0</v>
      </c>
      <c r="T3559" s="27" t="s">
        <v>8759</v>
      </c>
      <c r="U3559" s="28" t="str">
        <f>VLOOKUP(N3559,'散件（更新）'!B:G,6,FALSE)</f>
        <v>污水桶水满检测导线组件</v>
      </c>
      <c r="V3559" s="28">
        <f>VLOOKUP(N3559,'散件（更新）'!B:I,8,FALSE)</f>
        <v>6974950106058</v>
      </c>
    </row>
    <row r="3560" spans="1:22">
      <c r="A3560" s="57">
        <v>46169</v>
      </c>
      <c r="B3560" s="53" t="s">
        <v>4219</v>
      </c>
      <c r="C3560" s="27" t="str">
        <f>VLOOKUP(B3560,'大货清单（不定期按GOMS更新）'!A:H,8,0)</f>
        <v>109-23710401</v>
      </c>
      <c r="D3560" s="27" t="str">
        <f>VLOOKUP(B3560,'大货清单（不定期按GOMS更新）'!A:C,3,0)</f>
        <v>CL2371D-01</v>
      </c>
      <c r="E3560" s="27" t="str">
        <f>VLOOKUP(B3560,'大货清单（不定期按GOMS更新）'!A:H,4,0)</f>
        <v>GB</v>
      </c>
      <c r="F3560" s="27" t="str">
        <f>VLOOKUP(B3560,'大货清单（不定期按GOMS更新）'!A:H,2,0)</f>
        <v>Floor One S5 Plus</v>
      </c>
      <c r="G3560" s="28" t="str">
        <f>VLOOKUP(B3560,'大货清单（不定期按GOMS更新）'!A:I,9,FALSE)</f>
        <v>6974950105242 ,	 6974950105242</v>
      </c>
      <c r="H3560" s="27" t="str">
        <f>VLOOKUP(B3560,'大货清单（不定期按GOMS更新）'!A:H,7,0)</f>
        <v>Blue</v>
      </c>
      <c r="I3560" s="27" t="str">
        <f>VLOOKUP(B3560,'大货清单（不定期按GOMS更新）'!A:F,6,FALSE)</f>
        <v>PHASEOUT</v>
      </c>
      <c r="J3560" s="27" t="str">
        <f>VLOOKUP(B3560,'大货清单（不定期按GOMS更新）'!A:K,11,FALSE)</f>
        <v>9</v>
      </c>
      <c r="K3560" s="27" t="str">
        <f>VLOOKUP(B3560,'大货清单（不定期按GOMS更新）'!A:N,12,FALSE)</f>
        <v>676</v>
      </c>
      <c r="L3560" s="27" t="str">
        <f>VLOOKUP(B3560,'大货清单（不定期按GOMS更新）'!A:M,13,FALSE)</f>
        <v>334</v>
      </c>
      <c r="M3560" s="27" t="str">
        <f>VLOOKUP(B3560,'大货清单（不定期按GOMS更新）'!A:N,14,FALSE)</f>
        <v>310</v>
      </c>
      <c r="N3560" s="53" t="s">
        <v>1098</v>
      </c>
      <c r="O3560" s="27">
        <f>IFERROR(VLOOKUP(N3560,'散件迭代（不定期更新）'!C:J,8,FALSE),0)</f>
        <v>0</v>
      </c>
      <c r="P3560" s="27" t="str">
        <f>IFERROR(VLOOKUP(N3560,'散件（更新）'!B:H,3,FALSE),0)</f>
        <v>206-2019-0066</v>
      </c>
      <c r="Q3560" s="27" t="str">
        <f>VLOOKUP(N3560,'散件（更新）'!B:H,2,FALSE)</f>
        <v>114-20190066</v>
      </c>
      <c r="R3560" s="27" t="str">
        <f>VLOOKUP(N3560,'散件（更新）'!B:H,7,FALSE)</f>
        <v>Swich</v>
      </c>
      <c r="S3560" s="27" t="str">
        <f>VLOOKUP(N3560,'散件（更新）'!B:E,4,FALSE)</f>
        <v>https://tineco-yxzt.oss-accelerate.aliyuncs.com/20231219/9FWRK110000_1702948027739.png</v>
      </c>
      <c r="T3560" s="27" t="s">
        <v>8759</v>
      </c>
      <c r="U3560" s="28" t="str">
        <f>VLOOKUP(N3560,'散件（更新）'!B:G,6,FALSE)</f>
        <v>微动开关</v>
      </c>
      <c r="V3560" s="28" t="str">
        <f>VLOOKUP(N3560,'散件（更新）'!B:I,8,FALSE)</f>
        <v>6972200197474</v>
      </c>
    </row>
    <row r="3561" spans="1:22">
      <c r="A3561" s="57">
        <v>46169</v>
      </c>
      <c r="B3561" s="53" t="s">
        <v>4219</v>
      </c>
      <c r="C3561" s="27" t="str">
        <f>VLOOKUP(B3561,'大货清单（不定期按GOMS更新）'!A:H,8,0)</f>
        <v>109-23710401</v>
      </c>
      <c r="D3561" s="27" t="str">
        <f>VLOOKUP(B3561,'大货清单（不定期按GOMS更新）'!A:C,3,0)</f>
        <v>CL2371D-01</v>
      </c>
      <c r="E3561" s="27" t="str">
        <f>VLOOKUP(B3561,'大货清单（不定期按GOMS更新）'!A:H,4,0)</f>
        <v>GB</v>
      </c>
      <c r="F3561" s="27" t="str">
        <f>VLOOKUP(B3561,'大货清单（不定期按GOMS更新）'!A:H,2,0)</f>
        <v>Floor One S5 Plus</v>
      </c>
      <c r="G3561" s="28" t="str">
        <f>VLOOKUP(B3561,'大货清单（不定期按GOMS更新）'!A:I,9,FALSE)</f>
        <v>6974950105242 ,	 6974950105242</v>
      </c>
      <c r="H3561" s="27" t="str">
        <f>VLOOKUP(B3561,'大货清单（不定期按GOMS更新）'!A:H,7,0)</f>
        <v>Blue</v>
      </c>
      <c r="I3561" s="27" t="str">
        <f>VLOOKUP(B3561,'大货清单（不定期按GOMS更新）'!A:F,6,FALSE)</f>
        <v>PHASEOUT</v>
      </c>
      <c r="J3561" s="27" t="str">
        <f>VLOOKUP(B3561,'大货清单（不定期按GOMS更新）'!A:K,11,FALSE)</f>
        <v>9</v>
      </c>
      <c r="K3561" s="27" t="str">
        <f>VLOOKUP(B3561,'大货清单（不定期按GOMS更新）'!A:N,12,FALSE)</f>
        <v>676</v>
      </c>
      <c r="L3561" s="27" t="str">
        <f>VLOOKUP(B3561,'大货清单（不定期按GOMS更新）'!A:M,13,FALSE)</f>
        <v>334</v>
      </c>
      <c r="M3561" s="27" t="str">
        <f>VLOOKUP(B3561,'大货清单（不定期按GOMS更新）'!A:N,14,FALSE)</f>
        <v>310</v>
      </c>
      <c r="N3561" s="53" t="s">
        <v>2321</v>
      </c>
      <c r="O3561" s="27">
        <f>IFERROR(VLOOKUP(N3561,'散件迭代（不定期更新）'!C:J,8,FALSE),0)</f>
        <v>0</v>
      </c>
      <c r="P3561" s="27" t="str">
        <f>IFERROR(VLOOKUP(N3561,'散件（更新）'!B:H,3,FALSE),0)</f>
        <v>/</v>
      </c>
      <c r="Q3561" s="27" t="str">
        <f>VLOOKUP(N3561,'散件（更新）'!B:H,2,FALSE)</f>
        <v>114-20191701</v>
      </c>
      <c r="R3561" s="27" t="str">
        <f>VLOOKUP(N3561,'散件（更新）'!B:H,7,FALSE)</f>
        <v>Motor</v>
      </c>
      <c r="S3561" s="27" t="str">
        <f>VLOOKUP(N3561,'散件（更新）'!B:E,4,FALSE)</f>
        <v>https://tineco-yxzt.oss-accelerate.aliyuncs.com/20231219/9FWRM100400_1702948028299.png</v>
      </c>
      <c r="T3561" s="27" t="s">
        <v>8759</v>
      </c>
      <c r="U3561" s="28" t="str">
        <f>VLOOKUP(N3561,'散件（更新）'!B:G,6,FALSE)</f>
        <v>地刷电机齿轮箱组件(降本)</v>
      </c>
      <c r="V3561" s="28">
        <f>VLOOKUP(N3561,'散件（更新）'!B:I,8,FALSE)</f>
        <v>6974950101855</v>
      </c>
    </row>
    <row r="3562" spans="1:22">
      <c r="A3562" s="57">
        <v>46169</v>
      </c>
      <c r="B3562" s="53" t="s">
        <v>4219</v>
      </c>
      <c r="C3562" s="27" t="str">
        <f>VLOOKUP(B3562,'大货清单（不定期按GOMS更新）'!A:H,8,0)</f>
        <v>109-23710401</v>
      </c>
      <c r="D3562" s="27" t="str">
        <f>VLOOKUP(B3562,'大货清单（不定期按GOMS更新）'!A:C,3,0)</f>
        <v>CL2371D-01</v>
      </c>
      <c r="E3562" s="27" t="str">
        <f>VLOOKUP(B3562,'大货清单（不定期按GOMS更新）'!A:H,4,0)</f>
        <v>GB</v>
      </c>
      <c r="F3562" s="27" t="str">
        <f>VLOOKUP(B3562,'大货清单（不定期按GOMS更新）'!A:H,2,0)</f>
        <v>Floor One S5 Plus</v>
      </c>
      <c r="G3562" s="28" t="str">
        <f>VLOOKUP(B3562,'大货清单（不定期按GOMS更新）'!A:I,9,FALSE)</f>
        <v>6974950105242 ,	 6974950105242</v>
      </c>
      <c r="H3562" s="27" t="str">
        <f>VLOOKUP(B3562,'大货清单（不定期按GOMS更新）'!A:H,7,0)</f>
        <v>Blue</v>
      </c>
      <c r="I3562" s="27" t="str">
        <f>VLOOKUP(B3562,'大货清单（不定期按GOMS更新）'!A:F,6,FALSE)</f>
        <v>PHASEOUT</v>
      </c>
      <c r="J3562" s="27" t="str">
        <f>VLOOKUP(B3562,'大货清单（不定期按GOMS更新）'!A:K,11,FALSE)</f>
        <v>9</v>
      </c>
      <c r="K3562" s="27" t="str">
        <f>VLOOKUP(B3562,'大货清单（不定期按GOMS更新）'!A:N,12,FALSE)</f>
        <v>676</v>
      </c>
      <c r="L3562" s="27" t="str">
        <f>VLOOKUP(B3562,'大货清单（不定期按GOMS更新）'!A:M,13,FALSE)</f>
        <v>334</v>
      </c>
      <c r="M3562" s="27" t="str">
        <f>VLOOKUP(B3562,'大货清单（不定期按GOMS更新）'!A:N,14,FALSE)</f>
        <v>310</v>
      </c>
      <c r="N3562" s="53" t="s">
        <v>4138</v>
      </c>
      <c r="O3562" s="27">
        <f>IFERROR(VLOOKUP(N3562,'散件迭代（不定期更新）'!C:J,8,FALSE),0)</f>
        <v>0</v>
      </c>
      <c r="P3562" s="27" t="str">
        <f>IFERROR(VLOOKUP(N3562,'散件（更新）'!B:H,3,FALSE),0)</f>
        <v>/</v>
      </c>
      <c r="Q3562" s="27" t="str">
        <f>VLOOKUP(N3562,'散件（更新）'!B:H,2,FALSE)</f>
        <v>114-23710009</v>
      </c>
      <c r="R3562" s="27" t="str">
        <f>VLOOKUP(N3562,'散件（更新）'!B:H,7,FALSE)</f>
        <v>Motor</v>
      </c>
      <c r="S3562" s="27" t="str">
        <f>VLOOKUP(N3562,'散件（更新）'!B:E,4,FALSE)</f>
        <v>https://tineco-yxzt.oss-accelerate.aliyuncs.com/20240131/zhudianji+mifengquan_1706695142695.jpeg</v>
      </c>
      <c r="T3562" s="27" t="s">
        <v>8759</v>
      </c>
      <c r="U3562" s="28" t="str">
        <f>VLOOKUP(N3562,'散件（更新）'!B:G,6,FALSE)</f>
        <v>主电机+密封圈</v>
      </c>
      <c r="V3562" s="28">
        <f>VLOOKUP(N3562,'散件（更新）'!B:I,8,FALSE)</f>
        <v>6974950106034</v>
      </c>
    </row>
    <row r="3563" spans="1:22">
      <c r="A3563" s="57">
        <v>46169</v>
      </c>
      <c r="B3563" s="53" t="s">
        <v>4219</v>
      </c>
      <c r="C3563" s="27" t="str">
        <f>VLOOKUP(B3563,'大货清单（不定期按GOMS更新）'!A:H,8,0)</f>
        <v>109-23710401</v>
      </c>
      <c r="D3563" s="27" t="str">
        <f>VLOOKUP(B3563,'大货清单（不定期按GOMS更新）'!A:C,3,0)</f>
        <v>CL2371D-01</v>
      </c>
      <c r="E3563" s="27" t="str">
        <f>VLOOKUP(B3563,'大货清单（不定期按GOMS更新）'!A:H,4,0)</f>
        <v>GB</v>
      </c>
      <c r="F3563" s="27" t="str">
        <f>VLOOKUP(B3563,'大货清单（不定期按GOMS更新）'!A:H,2,0)</f>
        <v>Floor One S5 Plus</v>
      </c>
      <c r="G3563" s="28" t="str">
        <f>VLOOKUP(B3563,'大货清单（不定期按GOMS更新）'!A:I,9,FALSE)</f>
        <v>6974950105242 ,	 6974950105242</v>
      </c>
      <c r="H3563" s="27" t="str">
        <f>VLOOKUP(B3563,'大货清单（不定期按GOMS更新）'!A:H,7,0)</f>
        <v>Blue</v>
      </c>
      <c r="I3563" s="27" t="str">
        <f>VLOOKUP(B3563,'大货清单（不定期按GOMS更新）'!A:F,6,FALSE)</f>
        <v>PHASEOUT</v>
      </c>
      <c r="J3563" s="27" t="str">
        <f>VLOOKUP(B3563,'大货清单（不定期按GOMS更新）'!A:K,11,FALSE)</f>
        <v>9</v>
      </c>
      <c r="K3563" s="27" t="str">
        <f>VLOOKUP(B3563,'大货清单（不定期按GOMS更新）'!A:N,12,FALSE)</f>
        <v>676</v>
      </c>
      <c r="L3563" s="27" t="str">
        <f>VLOOKUP(B3563,'大货清单（不定期按GOMS更新）'!A:M,13,FALSE)</f>
        <v>334</v>
      </c>
      <c r="M3563" s="27" t="str">
        <f>VLOOKUP(B3563,'大货清单（不定期按GOMS更新）'!A:N,14,FALSE)</f>
        <v>310</v>
      </c>
      <c r="N3563" s="53" t="s">
        <v>4378</v>
      </c>
      <c r="O3563" s="27">
        <f>IFERROR(VLOOKUP(N3563,'散件迭代（不定期更新）'!C:J,8,FALSE),0)</f>
        <v>0</v>
      </c>
      <c r="P3563" s="27" t="str">
        <f>IFERROR(VLOOKUP(N3563,'散件（更新）'!B:H,3,FALSE),0)</f>
        <v>/</v>
      </c>
      <c r="Q3563" s="27" t="str">
        <f>VLOOKUP(N3563,'散件（更新）'!B:H,2,FALSE)</f>
        <v>114-23710008</v>
      </c>
      <c r="R3563" s="27" t="str">
        <f>VLOOKUP(N3563,'散件（更新）'!B:H,7,FALSE)</f>
        <v>PCBA</v>
      </c>
      <c r="S3563" s="27" t="str">
        <f>VLOOKUP(N3563,'散件（更新）'!B:E,4,FALSE)</f>
        <v>https://tineco-yxzt.oss-accelerate.aliyuncs.com/20240131/zhukongbanPCBA_1706695046589.jpeg</v>
      </c>
      <c r="T3563" s="27" t="s">
        <v>8759</v>
      </c>
      <c r="U3563" s="28" t="str">
        <f>VLOOKUP(N3563,'散件（更新）'!B:G,6,FALSE)</f>
        <v>主控板组件</v>
      </c>
      <c r="V3563" s="28">
        <f>VLOOKUP(N3563,'散件（更新）'!B:I,8,FALSE)</f>
        <v>6974950106027</v>
      </c>
    </row>
    <row r="3564" spans="1:22">
      <c r="A3564" s="57">
        <v>46169</v>
      </c>
      <c r="B3564" s="53" t="s">
        <v>4219</v>
      </c>
      <c r="C3564" s="27" t="str">
        <f>VLOOKUP(B3564,'大货清单（不定期按GOMS更新）'!A:H,8,0)</f>
        <v>109-23710401</v>
      </c>
      <c r="D3564" s="27" t="str">
        <f>VLOOKUP(B3564,'大货清单（不定期按GOMS更新）'!A:C,3,0)</f>
        <v>CL2371D-01</v>
      </c>
      <c r="E3564" s="27" t="str">
        <f>VLOOKUP(B3564,'大货清单（不定期按GOMS更新）'!A:H,4,0)</f>
        <v>GB</v>
      </c>
      <c r="F3564" s="27" t="str">
        <f>VLOOKUP(B3564,'大货清单（不定期按GOMS更新）'!A:H,2,0)</f>
        <v>Floor One S5 Plus</v>
      </c>
      <c r="G3564" s="28" t="str">
        <f>VLOOKUP(B3564,'大货清单（不定期按GOMS更新）'!A:I,9,FALSE)</f>
        <v>6974950105242 ,	 6974950105242</v>
      </c>
      <c r="H3564" s="27" t="str">
        <f>VLOOKUP(B3564,'大货清单（不定期按GOMS更新）'!A:H,7,0)</f>
        <v>Blue</v>
      </c>
      <c r="I3564" s="27" t="str">
        <f>VLOOKUP(B3564,'大货清单（不定期按GOMS更新）'!A:F,6,FALSE)</f>
        <v>PHASEOUT</v>
      </c>
      <c r="J3564" s="27" t="str">
        <f>VLOOKUP(B3564,'大货清单（不定期按GOMS更新）'!A:K,11,FALSE)</f>
        <v>9</v>
      </c>
      <c r="K3564" s="27" t="str">
        <f>VLOOKUP(B3564,'大货清单（不定期按GOMS更新）'!A:N,12,FALSE)</f>
        <v>676</v>
      </c>
      <c r="L3564" s="27" t="str">
        <f>VLOOKUP(B3564,'大货清单（不定期按GOMS更新）'!A:M,13,FALSE)</f>
        <v>334</v>
      </c>
      <c r="M3564" s="27" t="str">
        <f>VLOOKUP(B3564,'大货清单（不定期按GOMS更新）'!A:N,14,FALSE)</f>
        <v>310</v>
      </c>
      <c r="N3564" s="53" t="s">
        <v>756</v>
      </c>
      <c r="O3564" s="27" t="str">
        <f>IFERROR(VLOOKUP(N3564,'散件迭代（不定期更新）'!C:J,8,FALSE),0)</f>
        <v>A63</v>
      </c>
      <c r="P3564" s="27" t="str">
        <f>IFERROR(VLOOKUP(N3564,'散件（更新）'!B:H,3,FALSE),0)</f>
        <v>206-2019-0112</v>
      </c>
      <c r="Q3564" s="27" t="str">
        <f>VLOOKUP(N3564,'散件（更新）'!B:H,2,FALSE)</f>
        <v>114-20190112</v>
      </c>
      <c r="R3564" s="27" t="str">
        <f>VLOOKUP(N3564,'散件（更新）'!B:H,7,FALSE)</f>
        <v>Scraper</v>
      </c>
      <c r="S3564" s="27" t="str">
        <f>VLOOKUP(N3564,'散件（更新）'!B:E,4,FALSE)</f>
        <v>https://tineco-yxzt.oss-accelerate.aliyuncs.com/20240701/2019guatiao_1719817721080.png</v>
      </c>
      <c r="T3564" s="27" t="s">
        <v>8759</v>
      </c>
      <c r="U3564" s="28" t="str">
        <f>VLOOKUP(N3564,'散件（更新）'!B:G,6,FALSE)</f>
        <v>刮条组件</v>
      </c>
      <c r="V3564" s="28" t="str">
        <f>VLOOKUP(N3564,'散件（更新）'!B:I,8,FALSE)</f>
        <v>6972200196989</v>
      </c>
    </row>
    <row r="3565" spans="1:22">
      <c r="A3565" s="57">
        <v>46169</v>
      </c>
      <c r="B3565" s="53" t="s">
        <v>4219</v>
      </c>
      <c r="C3565" s="27" t="str">
        <f>VLOOKUP(B3565,'大货清单（不定期按GOMS更新）'!A:H,8,0)</f>
        <v>109-23710401</v>
      </c>
      <c r="D3565" s="27" t="str">
        <f>VLOOKUP(B3565,'大货清单（不定期按GOMS更新）'!A:C,3,0)</f>
        <v>CL2371D-01</v>
      </c>
      <c r="E3565" s="27" t="str">
        <f>VLOOKUP(B3565,'大货清单（不定期按GOMS更新）'!A:H,4,0)</f>
        <v>GB</v>
      </c>
      <c r="F3565" s="27" t="str">
        <f>VLOOKUP(B3565,'大货清单（不定期按GOMS更新）'!A:H,2,0)</f>
        <v>Floor One S5 Plus</v>
      </c>
      <c r="G3565" s="28" t="str">
        <f>VLOOKUP(B3565,'大货清单（不定期按GOMS更新）'!A:I,9,FALSE)</f>
        <v>6974950105242 ,	 6974950105242</v>
      </c>
      <c r="H3565" s="27" t="str">
        <f>VLOOKUP(B3565,'大货清单（不定期按GOMS更新）'!A:H,7,0)</f>
        <v>Blue</v>
      </c>
      <c r="I3565" s="27" t="str">
        <f>VLOOKUP(B3565,'大货清单（不定期按GOMS更新）'!A:F,6,FALSE)</f>
        <v>PHASEOUT</v>
      </c>
      <c r="J3565" s="27" t="str">
        <f>VLOOKUP(B3565,'大货清单（不定期按GOMS更新）'!A:K,11,FALSE)</f>
        <v>9</v>
      </c>
      <c r="K3565" s="27" t="str">
        <f>VLOOKUP(B3565,'大货清单（不定期按GOMS更新）'!A:N,12,FALSE)</f>
        <v>676</v>
      </c>
      <c r="L3565" s="27" t="str">
        <f>VLOOKUP(B3565,'大货清单（不定期按GOMS更新）'!A:M,13,FALSE)</f>
        <v>334</v>
      </c>
      <c r="M3565" s="27" t="str">
        <f>VLOOKUP(B3565,'大货清单（不定期按GOMS更新）'!A:N,14,FALSE)</f>
        <v>310</v>
      </c>
      <c r="N3565" s="53" t="s">
        <v>770</v>
      </c>
      <c r="O3565" s="27">
        <f>IFERROR(VLOOKUP(N3565,'散件迭代（不定期更新）'!C:J,8,FALSE),0)</f>
        <v>0</v>
      </c>
      <c r="P3565" s="27" t="str">
        <f>IFERROR(VLOOKUP(N3565,'散件（更新）'!B:H,3,FALSE),0)</f>
        <v>206-2019-0114</v>
      </c>
      <c r="Q3565" s="27" t="str">
        <f>VLOOKUP(N3565,'散件（更新）'!B:H,2,FALSE)</f>
        <v>114-20190114</v>
      </c>
      <c r="R3565" s="27" t="str">
        <f>VLOOKUP(N3565,'散件（更新）'!B:H,7,FALSE)</f>
        <v>Sensor</v>
      </c>
      <c r="S3565" s="27" t="str">
        <f>VLOOKUP(N3565,'散件（更新）'!B:E,4,FALSE)</f>
        <v>https://tineco-yxzt.oss-accelerate.aliyuncs.com/20240701/2019guangdian_1719817775917.png</v>
      </c>
      <c r="T3565" s="27" t="s">
        <v>8759</v>
      </c>
      <c r="U3565" s="28" t="str">
        <f>VLOOKUP(N3565,'散件（更新）'!B:G,6,FALSE)</f>
        <v>光电液位传感器</v>
      </c>
      <c r="V3565" s="28" t="str">
        <f>VLOOKUP(N3565,'散件（更新）'!B:I,8,FALSE)</f>
        <v>6972200197023</v>
      </c>
    </row>
    <row r="3566" spans="1:22">
      <c r="A3566" s="57">
        <v>46169</v>
      </c>
      <c r="B3566" s="53" t="s">
        <v>4219</v>
      </c>
      <c r="C3566" s="27" t="str">
        <f>VLOOKUP(B3566,'大货清单（不定期按GOMS更新）'!A:H,8,0)</f>
        <v>109-23710401</v>
      </c>
      <c r="D3566" s="27" t="str">
        <f>VLOOKUP(B3566,'大货清单（不定期按GOMS更新）'!A:C,3,0)</f>
        <v>CL2371D-01</v>
      </c>
      <c r="E3566" s="27" t="str">
        <f>VLOOKUP(B3566,'大货清单（不定期按GOMS更新）'!A:H,4,0)</f>
        <v>GB</v>
      </c>
      <c r="F3566" s="27" t="str">
        <f>VLOOKUP(B3566,'大货清单（不定期按GOMS更新）'!A:H,2,0)</f>
        <v>Floor One S5 Plus</v>
      </c>
      <c r="G3566" s="28" t="str">
        <f>VLOOKUP(B3566,'大货清单（不定期按GOMS更新）'!A:I,9,FALSE)</f>
        <v>6974950105242 ,	 6974950105242</v>
      </c>
      <c r="H3566" s="27" t="str">
        <f>VLOOKUP(B3566,'大货清单（不定期按GOMS更新）'!A:H,7,0)</f>
        <v>Blue</v>
      </c>
      <c r="I3566" s="27" t="str">
        <f>VLOOKUP(B3566,'大货清单（不定期按GOMS更新）'!A:F,6,FALSE)</f>
        <v>PHASEOUT</v>
      </c>
      <c r="J3566" s="27" t="str">
        <f>VLOOKUP(B3566,'大货清单（不定期按GOMS更新）'!A:K,11,FALSE)</f>
        <v>9</v>
      </c>
      <c r="K3566" s="27" t="str">
        <f>VLOOKUP(B3566,'大货清单（不定期按GOMS更新）'!A:N,12,FALSE)</f>
        <v>676</v>
      </c>
      <c r="L3566" s="27" t="str">
        <f>VLOOKUP(B3566,'大货清单（不定期按GOMS更新）'!A:M,13,FALSE)</f>
        <v>334</v>
      </c>
      <c r="M3566" s="27" t="str">
        <f>VLOOKUP(B3566,'大货清单（不定期按GOMS更新）'!A:N,14,FALSE)</f>
        <v>310</v>
      </c>
      <c r="N3566" s="53" t="s">
        <v>2327</v>
      </c>
      <c r="O3566" s="27">
        <f>IFERROR(VLOOKUP(N3566,'散件迭代（不定期更新）'!C:J,8,FALSE),0)</f>
        <v>0</v>
      </c>
      <c r="P3566" s="27" t="str">
        <f>IFERROR(VLOOKUP(N3566,'散件（更新）'!B:H,3,FALSE),0)</f>
        <v>206-2019-0129</v>
      </c>
      <c r="Q3566" s="27" t="str">
        <f>VLOOKUP(N3566,'散件（更新）'!B:H,2,FALSE)</f>
        <v>114-20190129</v>
      </c>
      <c r="R3566" s="27" t="str">
        <f>VLOOKUP(N3566,'散件（更新）'!B:H,7,FALSE)</f>
        <v>Sensor</v>
      </c>
      <c r="S3566" s="27" t="str">
        <f>VLOOKUP(N3566,'散件（更新）'!B:E,4,FALSE)</f>
        <v>https://tineco-yxzt.oss-accelerate.aliyuncs.com/20231219/9FWRS100100_1702948034188.png</v>
      </c>
      <c r="T3566" s="27" t="s">
        <v>8759</v>
      </c>
      <c r="U3566" s="28" t="str">
        <f>VLOOKUP(N3566,'散件（更新）'!B:G,6,FALSE)</f>
        <v>脏污传感器组件</v>
      </c>
      <c r="V3566" s="28">
        <f>VLOOKUP(N3566,'散件（更新）'!B:I,8,FALSE)</f>
        <v>6974950101411</v>
      </c>
    </row>
    <row r="3567" spans="1:22">
      <c r="A3567" s="57">
        <v>46169</v>
      </c>
      <c r="B3567" s="53" t="s">
        <v>4219</v>
      </c>
      <c r="C3567" s="27" t="str">
        <f>VLOOKUP(B3567,'大货清单（不定期按GOMS更新）'!A:H,8,0)</f>
        <v>109-23710401</v>
      </c>
      <c r="D3567" s="27" t="str">
        <f>VLOOKUP(B3567,'大货清单（不定期按GOMS更新）'!A:C,3,0)</f>
        <v>CL2371D-01</v>
      </c>
      <c r="E3567" s="27" t="str">
        <f>VLOOKUP(B3567,'大货清单（不定期按GOMS更新）'!A:H,4,0)</f>
        <v>GB</v>
      </c>
      <c r="F3567" s="27" t="str">
        <f>VLOOKUP(B3567,'大货清单（不定期按GOMS更新）'!A:H,2,0)</f>
        <v>Floor One S5 Plus</v>
      </c>
      <c r="G3567" s="28" t="str">
        <f>VLOOKUP(B3567,'大货清单（不定期按GOMS更新）'!A:I,9,FALSE)</f>
        <v>6974950105242 ,	 6974950105242</v>
      </c>
      <c r="H3567" s="27" t="str">
        <f>VLOOKUP(B3567,'大货清单（不定期按GOMS更新）'!A:H,7,0)</f>
        <v>Blue</v>
      </c>
      <c r="I3567" s="27" t="str">
        <f>VLOOKUP(B3567,'大货清单（不定期按GOMS更新）'!A:F,6,FALSE)</f>
        <v>PHASEOUT</v>
      </c>
      <c r="J3567" s="27" t="str">
        <f>VLOOKUP(B3567,'大货清单（不定期按GOMS更新）'!A:K,11,FALSE)</f>
        <v>9</v>
      </c>
      <c r="K3567" s="27" t="str">
        <f>VLOOKUP(B3567,'大货清单（不定期按GOMS更新）'!A:N,12,FALSE)</f>
        <v>676</v>
      </c>
      <c r="L3567" s="27" t="str">
        <f>VLOOKUP(B3567,'大货清单（不定期按GOMS更新）'!A:M,13,FALSE)</f>
        <v>334</v>
      </c>
      <c r="M3567" s="27" t="str">
        <f>VLOOKUP(B3567,'大货清单（不定期按GOMS更新）'!A:N,14,FALSE)</f>
        <v>310</v>
      </c>
      <c r="N3567" s="53" t="s">
        <v>4447</v>
      </c>
      <c r="O3567" s="27">
        <f>IFERROR(VLOOKUP(N3567,'散件迭代（不定期更新）'!C:J,8,FALSE),0)</f>
        <v>0</v>
      </c>
      <c r="P3567" s="27" t="str">
        <f>IFERROR(VLOOKUP(N3567,'散件（更新）'!B:H,3,FALSE),0)</f>
        <v>/</v>
      </c>
      <c r="Q3567" s="27" t="str">
        <f>VLOOKUP(N3567,'散件（更新）'!B:H,2,FALSE)</f>
        <v>114-23310805</v>
      </c>
      <c r="R3567" s="27" t="str">
        <f>VLOOKUP(N3567,'散件（更新）'!B:H,7,FALSE)</f>
        <v>Pump</v>
      </c>
      <c r="S3567" s="27" t="str">
        <f>VLOOKUP(N3567,'散件（更新）'!B:E,4,FALSE)</f>
        <v>https://tineco-yxzt.oss-accelerate.aliyuncs.com/20240206/yidairudongbeng_1707205005044.jpeg</v>
      </c>
      <c r="T3567" s="27" t="s">
        <v>8759</v>
      </c>
      <c r="U3567" s="28" t="str">
        <f>VLOOKUP(N3567,'散件（更新）'!B:G,6,FALSE)</f>
        <v>蠕动泵组件</v>
      </c>
      <c r="V3567" s="28">
        <f>VLOOKUP(N3567,'散件（更新）'!B:I,8,FALSE)</f>
        <v>6974950106621</v>
      </c>
    </row>
    <row r="3568" spans="1:22">
      <c r="A3568" s="57">
        <v>46169</v>
      </c>
      <c r="B3568" s="53" t="s">
        <v>4219</v>
      </c>
      <c r="C3568" s="27" t="str">
        <f>VLOOKUP(B3568,'大货清单（不定期按GOMS更新）'!A:H,8,0)</f>
        <v>109-23710401</v>
      </c>
      <c r="D3568" s="27" t="str">
        <f>VLOOKUP(B3568,'大货清单（不定期按GOMS更新）'!A:C,3,0)</f>
        <v>CL2371D-01</v>
      </c>
      <c r="E3568" s="27" t="str">
        <f>VLOOKUP(B3568,'大货清单（不定期按GOMS更新）'!A:H,4,0)</f>
        <v>GB</v>
      </c>
      <c r="F3568" s="27" t="str">
        <f>VLOOKUP(B3568,'大货清单（不定期按GOMS更新）'!A:H,2,0)</f>
        <v>Floor One S5 Plus</v>
      </c>
      <c r="G3568" s="28" t="str">
        <f>VLOOKUP(B3568,'大货清单（不定期按GOMS更新）'!A:I,9,FALSE)</f>
        <v>6974950105242 ,	 6974950105242</v>
      </c>
      <c r="H3568" s="27" t="str">
        <f>VLOOKUP(B3568,'大货清单（不定期按GOMS更新）'!A:H,7,0)</f>
        <v>Blue</v>
      </c>
      <c r="I3568" s="27" t="str">
        <f>VLOOKUP(B3568,'大货清单（不定期按GOMS更新）'!A:F,6,FALSE)</f>
        <v>PHASEOUT</v>
      </c>
      <c r="J3568" s="27" t="str">
        <f>VLOOKUP(B3568,'大货清单（不定期按GOMS更新）'!A:K,11,FALSE)</f>
        <v>9</v>
      </c>
      <c r="K3568" s="27" t="str">
        <f>VLOOKUP(B3568,'大货清单（不定期按GOMS更新）'!A:N,12,FALSE)</f>
        <v>676</v>
      </c>
      <c r="L3568" s="27" t="str">
        <f>VLOOKUP(B3568,'大货清单（不定期按GOMS更新）'!A:M,13,FALSE)</f>
        <v>334</v>
      </c>
      <c r="M3568" s="27" t="str">
        <f>VLOOKUP(B3568,'大货清单（不定期按GOMS更新）'!A:N,14,FALSE)</f>
        <v>310</v>
      </c>
      <c r="N3568" s="53" t="s">
        <v>4193</v>
      </c>
      <c r="O3568" s="27">
        <f>IFERROR(VLOOKUP(N3568,'散件迭代（不定期更新）'!C:J,8,FALSE),0)</f>
        <v>0</v>
      </c>
      <c r="P3568" s="27" t="str">
        <f>IFERROR(VLOOKUP(N3568,'散件（更新）'!B:H,3,FALSE),0)</f>
        <v>/</v>
      </c>
      <c r="Q3568" s="27" t="str">
        <f>VLOOKUP(N3568,'散件（更新）'!B:H,2,FALSE)</f>
        <v>114-23710102</v>
      </c>
      <c r="R3568" s="27" t="str">
        <f>VLOOKUP(N3568,'散件（更新）'!B:H,7,FALSE)</f>
        <v>Handle</v>
      </c>
      <c r="S3568" s="27">
        <f>VLOOKUP(N3568,'散件（更新）'!B:E,4,FALSE)</f>
        <v>0</v>
      </c>
      <c r="T3568" s="27" t="s">
        <v>8759</v>
      </c>
      <c r="U3568" s="28" t="str">
        <f>VLOOKUP(N3568,'散件（更新）'!B:G,6,FALSE)</f>
        <v>手柄组件（蓝色）</v>
      </c>
      <c r="V3568" s="28">
        <f>VLOOKUP(N3568,'散件（更新）'!B:I,8,FALSE)</f>
        <v>6974950105969</v>
      </c>
    </row>
    <row r="3569" spans="1:22">
      <c r="A3569" s="57">
        <v>46169</v>
      </c>
      <c r="B3569" s="53" t="s">
        <v>4219</v>
      </c>
      <c r="C3569" s="27" t="str">
        <f>VLOOKUP(B3569,'大货清单（不定期按GOMS更新）'!A:H,8,0)</f>
        <v>109-23710401</v>
      </c>
      <c r="D3569" s="27" t="str">
        <f>VLOOKUP(B3569,'大货清单（不定期按GOMS更新）'!A:C,3,0)</f>
        <v>CL2371D-01</v>
      </c>
      <c r="E3569" s="27" t="str">
        <f>VLOOKUP(B3569,'大货清单（不定期按GOMS更新）'!A:H,4,0)</f>
        <v>GB</v>
      </c>
      <c r="F3569" s="27" t="str">
        <f>VLOOKUP(B3569,'大货清单（不定期按GOMS更新）'!A:H,2,0)</f>
        <v>Floor One S5 Plus</v>
      </c>
      <c r="G3569" s="28" t="str">
        <f>VLOOKUP(B3569,'大货清单（不定期按GOMS更新）'!A:I,9,FALSE)</f>
        <v>6974950105242 ,	 6974950105242</v>
      </c>
      <c r="H3569" s="27" t="str">
        <f>VLOOKUP(B3569,'大货清单（不定期按GOMS更新）'!A:H,7,0)</f>
        <v>Blue</v>
      </c>
      <c r="I3569" s="27" t="str">
        <f>VLOOKUP(B3569,'大货清单（不定期按GOMS更新）'!A:F,6,FALSE)</f>
        <v>PHASEOUT</v>
      </c>
      <c r="J3569" s="27" t="str">
        <f>VLOOKUP(B3569,'大货清单（不定期按GOMS更新）'!A:K,11,FALSE)</f>
        <v>9</v>
      </c>
      <c r="K3569" s="27" t="str">
        <f>VLOOKUP(B3569,'大货清单（不定期按GOMS更新）'!A:N,12,FALSE)</f>
        <v>676</v>
      </c>
      <c r="L3569" s="27" t="str">
        <f>VLOOKUP(B3569,'大货清单（不定期按GOMS更新）'!A:M,13,FALSE)</f>
        <v>334</v>
      </c>
      <c r="M3569" s="27" t="str">
        <f>VLOOKUP(B3569,'大货清单（不定期按GOMS更新）'!A:N,14,FALSE)</f>
        <v>310</v>
      </c>
      <c r="N3569" s="53" t="s">
        <v>4100</v>
      </c>
      <c r="O3569" s="27">
        <f>IFERROR(VLOOKUP(N3569,'散件迭代（不定期更新）'!C:J,8,FALSE),0)</f>
        <v>0</v>
      </c>
      <c r="P3569" s="27" t="str">
        <f>IFERROR(VLOOKUP(N3569,'散件（更新）'!B:H,3,FALSE),0)</f>
        <v>/</v>
      </c>
      <c r="Q3569" s="27" t="str">
        <f>VLOOKUP(N3569,'散件（更新）'!B:H,2,FALSE)</f>
        <v>114-23710100</v>
      </c>
      <c r="R3569" s="27" t="str">
        <f>VLOOKUP(N3569,'散件（更新）'!B:H,7,FALSE)</f>
        <v>Clean Water Tank</v>
      </c>
      <c r="S3569" s="27">
        <f>VLOOKUP(N3569,'散件（更新）'!B:E,4,FALSE)</f>
        <v>0</v>
      </c>
      <c r="T3569" s="27" t="s">
        <v>8759</v>
      </c>
      <c r="U3569" s="28" t="str">
        <f>VLOOKUP(N3569,'散件（更新）'!B:G,6,FALSE)</f>
        <v>溶液桶组件（蓝色）</v>
      </c>
      <c r="V3569" s="28">
        <f>VLOOKUP(N3569,'散件（更新）'!B:I,8,FALSE)</f>
        <v>6974950105921</v>
      </c>
    </row>
    <row r="3570" spans="1:22">
      <c r="A3570" s="57">
        <v>46169</v>
      </c>
      <c r="B3570" s="53" t="s">
        <v>4219</v>
      </c>
      <c r="C3570" s="27" t="str">
        <f>VLOOKUP(B3570,'大货清单（不定期按GOMS更新）'!A:H,8,0)</f>
        <v>109-23710401</v>
      </c>
      <c r="D3570" s="27" t="str">
        <f>VLOOKUP(B3570,'大货清单（不定期按GOMS更新）'!A:C,3,0)</f>
        <v>CL2371D-01</v>
      </c>
      <c r="E3570" s="27" t="str">
        <f>VLOOKUP(B3570,'大货清单（不定期按GOMS更新）'!A:H,4,0)</f>
        <v>GB</v>
      </c>
      <c r="F3570" s="27" t="str">
        <f>VLOOKUP(B3570,'大货清单（不定期按GOMS更新）'!A:H,2,0)</f>
        <v>Floor One S5 Plus</v>
      </c>
      <c r="G3570" s="28" t="str">
        <f>VLOOKUP(B3570,'大货清单（不定期按GOMS更新）'!A:I,9,FALSE)</f>
        <v>6974950105242 ,	 6974950105242</v>
      </c>
      <c r="H3570" s="27" t="str">
        <f>VLOOKUP(B3570,'大货清单（不定期按GOMS更新）'!A:H,7,0)</f>
        <v>Blue</v>
      </c>
      <c r="I3570" s="27" t="str">
        <f>VLOOKUP(B3570,'大货清单（不定期按GOMS更新）'!A:F,6,FALSE)</f>
        <v>PHASEOUT</v>
      </c>
      <c r="J3570" s="27" t="str">
        <f>VLOOKUP(B3570,'大货清单（不定期按GOMS更新）'!A:K,11,FALSE)</f>
        <v>9</v>
      </c>
      <c r="K3570" s="27" t="str">
        <f>VLOOKUP(B3570,'大货清单（不定期按GOMS更新）'!A:N,12,FALSE)</f>
        <v>676</v>
      </c>
      <c r="L3570" s="27" t="str">
        <f>VLOOKUP(B3570,'大货清单（不定期按GOMS更新）'!A:M,13,FALSE)</f>
        <v>334</v>
      </c>
      <c r="M3570" s="27" t="str">
        <f>VLOOKUP(B3570,'大货清单（不定期按GOMS更新）'!A:N,14,FALSE)</f>
        <v>310</v>
      </c>
      <c r="N3570" s="53" t="s">
        <v>4230</v>
      </c>
      <c r="O3570" s="27" t="str">
        <f>IFERROR(VLOOKUP(N3570,'散件迭代（不定期更新）'!C:J,8,FALSE),0)</f>
        <v>A54</v>
      </c>
      <c r="P3570" s="27" t="str">
        <f>IFERROR(VLOOKUP(N3570,'散件（更新）'!B:H,3,FALSE),0)</f>
        <v>/</v>
      </c>
      <c r="Q3570" s="27" t="str">
        <f>VLOOKUP(N3570,'散件（更新）'!B:H,2,FALSE)</f>
        <v>114-23710101</v>
      </c>
      <c r="R3570" s="27" t="str">
        <f>VLOOKUP(N3570,'散件（更新）'!B:H,7,FALSE)</f>
        <v>Dirt Water Tank</v>
      </c>
      <c r="S3570" s="27" t="str">
        <f>VLOOKUP(N3570,'散件（更新）'!B:E,4,FALSE)</f>
        <v>https://tineco-yxzt.oss-accelerate.aliyuncs.com/20250210/232323223_1739164685422.jpg</v>
      </c>
      <c r="T3570" s="27" t="s">
        <v>8759</v>
      </c>
      <c r="U3570" s="28" t="str">
        <f>VLOOKUP(N3570,'散件（更新）'!B:G,6,FALSE)</f>
        <v>回收桶组件（蓝色）</v>
      </c>
      <c r="V3570" s="28">
        <f>VLOOKUP(N3570,'散件（更新）'!B:I,8,FALSE)</f>
        <v>6974950105945</v>
      </c>
    </row>
    <row r="3571" spans="1:22">
      <c r="A3571" s="57">
        <v>46169</v>
      </c>
      <c r="B3571" s="53" t="s">
        <v>4219</v>
      </c>
      <c r="C3571" s="27" t="str">
        <f>VLOOKUP(B3571,'大货清单（不定期按GOMS更新）'!A:H,8,0)</f>
        <v>109-23710401</v>
      </c>
      <c r="D3571" s="27" t="str">
        <f>VLOOKUP(B3571,'大货清单（不定期按GOMS更新）'!A:C,3,0)</f>
        <v>CL2371D-01</v>
      </c>
      <c r="E3571" s="27" t="str">
        <f>VLOOKUP(B3571,'大货清单（不定期按GOMS更新）'!A:H,4,0)</f>
        <v>GB</v>
      </c>
      <c r="F3571" s="27" t="str">
        <f>VLOOKUP(B3571,'大货清单（不定期按GOMS更新）'!A:H,2,0)</f>
        <v>Floor One S5 Plus</v>
      </c>
      <c r="G3571" s="28" t="str">
        <f>VLOOKUP(B3571,'大货清单（不定期按GOMS更新）'!A:I,9,FALSE)</f>
        <v>6974950105242 ,	 6974950105242</v>
      </c>
      <c r="H3571" s="27" t="str">
        <f>VLOOKUP(B3571,'大货清单（不定期按GOMS更新）'!A:H,7,0)</f>
        <v>Blue</v>
      </c>
      <c r="I3571" s="27" t="str">
        <f>VLOOKUP(B3571,'大货清单（不定期按GOMS更新）'!A:F,6,FALSE)</f>
        <v>PHASEOUT</v>
      </c>
      <c r="J3571" s="27" t="str">
        <f>VLOOKUP(B3571,'大货清单（不定期按GOMS更新）'!A:K,11,FALSE)</f>
        <v>9</v>
      </c>
      <c r="K3571" s="27" t="str">
        <f>VLOOKUP(B3571,'大货清单（不定期按GOMS更新）'!A:N,12,FALSE)</f>
        <v>676</v>
      </c>
      <c r="L3571" s="27" t="str">
        <f>VLOOKUP(B3571,'大货清单（不定期按GOMS更新）'!A:M,13,FALSE)</f>
        <v>334</v>
      </c>
      <c r="M3571" s="27" t="str">
        <f>VLOOKUP(B3571,'大货清单（不定期按GOMS更新）'!A:N,14,FALSE)</f>
        <v>310</v>
      </c>
      <c r="N3571" s="53" t="s">
        <v>1218</v>
      </c>
      <c r="O3571" s="27">
        <f>IFERROR(VLOOKUP(N3571,'散件迭代（不定期更新）'!C:J,8,FALSE),0)</f>
        <v>0</v>
      </c>
      <c r="P3571" s="27" t="str">
        <f>IFERROR(VLOOKUP(N3571,'散件（更新）'!B:H,3,FALSE),0)</f>
        <v>206-2029-0614</v>
      </c>
      <c r="Q3571" s="27" t="str">
        <f>VLOOKUP(N3571,'散件（更新）'!B:H,2,FALSE)</f>
        <v>114-20290614</v>
      </c>
      <c r="R3571" s="27" t="str">
        <f>VLOOKUP(N3571,'散件（更新）'!B:H,7,FALSE)</f>
        <v>Repair Wheel</v>
      </c>
      <c r="S3571" s="27" t="str">
        <f>VLOOKUP(N3571,'散件（更新）'!B:E,4,FALSE)</f>
        <v>https://tineco-yxzt.oss-accelerate.aliyuncs.com/20231219/9SWRW100000_1702948048100.png</v>
      </c>
      <c r="T3571" s="27" t="s">
        <v>8759</v>
      </c>
      <c r="U3571" s="28" t="str">
        <f>VLOOKUP(N3571,'散件（更新）'!B:G,6,FALSE)</f>
        <v>小轮包胶组件（2个小轮+2个轴）</v>
      </c>
      <c r="V3571" s="28" t="str">
        <f>VLOOKUP(N3571,'散件（更新）'!B:I,8,FALSE)</f>
        <v>6972200198358</v>
      </c>
    </row>
    <row r="3572" spans="1:22">
      <c r="A3572" s="57">
        <v>46169</v>
      </c>
      <c r="B3572" s="53" t="s">
        <v>4374</v>
      </c>
      <c r="C3572" s="27" t="str">
        <f>VLOOKUP(B3572,'大货清单（不定期按GOMS更新）'!A:H,8,0)</f>
        <v>109-23710102</v>
      </c>
      <c r="D3572" s="27" t="str">
        <f>VLOOKUP(B3572,'大货清单（不定期按GOMS更新）'!A:C,3,0)</f>
        <v>CL2371A-02</v>
      </c>
      <c r="E3572" s="27" t="str">
        <f>VLOOKUP(B3572,'大货清单（不定期按GOMS更新）'!A:H,4,0)</f>
        <v>AT,DE,CH,ES,FR</v>
      </c>
      <c r="F3572" s="27" t="str">
        <f>VLOOKUP(B3572,'大货清单（不定期按GOMS更新）'!A:H,2,0)</f>
        <v>Floor One S5 Extreme</v>
      </c>
      <c r="G3572" s="28">
        <f>VLOOKUP(B3572,'大货清单（不定期按GOMS更新）'!A:I,9,FALSE)</f>
        <v>6974950105402</v>
      </c>
      <c r="H3572" s="27" t="str">
        <f>VLOOKUP(B3572,'大货清单（不定期按GOMS更新）'!A:H,7,0)</f>
        <v>Blue</v>
      </c>
      <c r="I3572" s="27" t="str">
        <f>VLOOKUP(B3572,'大货清单（不定期按GOMS更新）'!A:F,6,FALSE)</f>
        <v>PHASEOUT</v>
      </c>
      <c r="J3572" s="27" t="str">
        <f>VLOOKUP(B3572,'大货清单（不定期按GOMS更新）'!A:K,11,FALSE)</f>
        <v>9.5</v>
      </c>
      <c r="K3572" s="27" t="str">
        <f>VLOOKUP(B3572,'大货清单（不定期按GOMS更新）'!A:N,12,FALSE)</f>
        <v>676</v>
      </c>
      <c r="L3572" s="27" t="str">
        <f>VLOOKUP(B3572,'大货清单（不定期按GOMS更新）'!A:M,13,FALSE)</f>
        <v>334</v>
      </c>
      <c r="M3572" s="27" t="str">
        <f>VLOOKUP(B3572,'大货清单（不定期按GOMS更新）'!A:N,14,FALSE)</f>
        <v>310</v>
      </c>
      <c r="N3572" s="53" t="s">
        <v>1113</v>
      </c>
      <c r="O3572" s="27" t="str">
        <f>IFERROR(VLOOKUP(N3572,'散件迭代（不定期更新）'!C:J,8,FALSE),0)</f>
        <v>A58</v>
      </c>
      <c r="P3572" s="27" t="str">
        <f>IFERROR(VLOOKUP(N3572,'散件（更新）'!B:H,3,FALSE),0)</f>
        <v>206-2019-0105</v>
      </c>
      <c r="Q3572" s="27" t="str">
        <f>VLOOKUP(N3572,'散件（更新）'!B:H,2,FALSE)</f>
        <v>114-20190105</v>
      </c>
      <c r="R3572" s="27" t="str">
        <f>VLOOKUP(N3572,'散件（更新）'!B:H,7,FALSE)</f>
        <v>Brush Roller Cover</v>
      </c>
      <c r="S3572" s="27" t="str">
        <f>VLOOKUP(N3572,'散件（更新）'!B:E,4,FALSE)</f>
        <v>https://tineco-yxzt.oss-accelerate.aliyuncs.com/20231219/9FWBC100000_1702948010314.png</v>
      </c>
      <c r="T3572" s="27" t="s">
        <v>8759</v>
      </c>
      <c r="U3572" s="28" t="str">
        <f>VLOOKUP(N3572,'散件（更新）'!B:G,6,FALSE)</f>
        <v>滚刷盖</v>
      </c>
      <c r="V3572" s="28" t="str">
        <f>VLOOKUP(N3572,'散件（更新）'!B:I,8,FALSE)</f>
        <v>6972200196477</v>
      </c>
    </row>
    <row r="3573" spans="1:22">
      <c r="A3573" s="57">
        <v>46169</v>
      </c>
      <c r="B3573" s="53" t="s">
        <v>4374</v>
      </c>
      <c r="C3573" s="27" t="str">
        <f>VLOOKUP(B3573,'大货清单（不定期按GOMS更新）'!A:H,8,0)</f>
        <v>109-23710102</v>
      </c>
      <c r="D3573" s="27" t="str">
        <f>VLOOKUP(B3573,'大货清单（不定期按GOMS更新）'!A:C,3,0)</f>
        <v>CL2371A-02</v>
      </c>
      <c r="E3573" s="27" t="str">
        <f>VLOOKUP(B3573,'大货清单（不定期按GOMS更新）'!A:H,4,0)</f>
        <v>AT,DE,CH,ES,FR</v>
      </c>
      <c r="F3573" s="27" t="str">
        <f>VLOOKUP(B3573,'大货清单（不定期按GOMS更新）'!A:H,2,0)</f>
        <v>Floor One S5 Extreme</v>
      </c>
      <c r="G3573" s="28">
        <f>VLOOKUP(B3573,'大货清单（不定期按GOMS更新）'!A:I,9,FALSE)</f>
        <v>6974950105402</v>
      </c>
      <c r="H3573" s="27" t="str">
        <f>VLOOKUP(B3573,'大货清单（不定期按GOMS更新）'!A:H,7,0)</f>
        <v>Blue</v>
      </c>
      <c r="I3573" s="27" t="str">
        <f>VLOOKUP(B3573,'大货清单（不定期按GOMS更新）'!A:F,6,FALSE)</f>
        <v>PHASEOUT</v>
      </c>
      <c r="J3573" s="27" t="str">
        <f>VLOOKUP(B3573,'大货清单（不定期按GOMS更新）'!A:K,11,FALSE)</f>
        <v>9.5</v>
      </c>
      <c r="K3573" s="27" t="str">
        <f>VLOOKUP(B3573,'大货清单（不定期按GOMS更新）'!A:N,12,FALSE)</f>
        <v>676</v>
      </c>
      <c r="L3573" s="27" t="str">
        <f>VLOOKUP(B3573,'大货清单（不定期按GOMS更新）'!A:M,13,FALSE)</f>
        <v>334</v>
      </c>
      <c r="M3573" s="27" t="str">
        <f>VLOOKUP(B3573,'大货清单（不定期按GOMS更新）'!A:N,14,FALSE)</f>
        <v>310</v>
      </c>
      <c r="N3573" s="53" t="s">
        <v>1096</v>
      </c>
      <c r="O3573" s="27" t="str">
        <f>IFERROR(VLOOKUP(N3573,'散件迭代（不定期更新）'!C:J,8,FALSE),0)</f>
        <v>A40</v>
      </c>
      <c r="P3573" s="27" t="str">
        <f>IFERROR(VLOOKUP(N3573,'散件（更新）'!B:H,3,FALSE),0)</f>
        <v>206-2019-0124</v>
      </c>
      <c r="Q3573" s="27" t="str">
        <f>VLOOKUP(N3573,'散件（更新）'!B:H,2,FALSE)</f>
        <v>114-20190124</v>
      </c>
      <c r="R3573" s="27" t="str">
        <f>VLOOKUP(N3573,'散件（更新）'!B:H,7,FALSE)</f>
        <v>Brush Roller</v>
      </c>
      <c r="S3573" s="27" t="str">
        <f>VLOOKUP(N3573,'散件（更新）'!B:E,4,FALSE)</f>
        <v>https://tineco-yxzt.oss-accelerate.aliyuncs.com/20231219/9FWBR100100_1702948010753.png</v>
      </c>
      <c r="T3573" s="27" t="s">
        <v>8759</v>
      </c>
      <c r="U3573" s="28" t="str">
        <f>VLOOKUP(N3573,'散件（更新）'!B:G,6,FALSE)</f>
        <v>滚刷组件卡扣式</v>
      </c>
      <c r="V3573" s="28">
        <f>VLOOKUP(N3573,'散件（更新）'!B:I,8,FALSE)</f>
        <v>6974950100193</v>
      </c>
    </row>
    <row r="3574" spans="1:22">
      <c r="A3574" s="57">
        <v>46169</v>
      </c>
      <c r="B3574" s="53" t="s">
        <v>4374</v>
      </c>
      <c r="C3574" s="27" t="str">
        <f>VLOOKUP(B3574,'大货清单（不定期按GOMS更新）'!A:H,8,0)</f>
        <v>109-23710102</v>
      </c>
      <c r="D3574" s="27" t="str">
        <f>VLOOKUP(B3574,'大货清单（不定期按GOMS更新）'!A:C,3,0)</f>
        <v>CL2371A-02</v>
      </c>
      <c r="E3574" s="27" t="str">
        <f>VLOOKUP(B3574,'大货清单（不定期按GOMS更新）'!A:H,4,0)</f>
        <v>AT,DE,CH,ES,FR</v>
      </c>
      <c r="F3574" s="27" t="str">
        <f>VLOOKUP(B3574,'大货清单（不定期按GOMS更新）'!A:H,2,0)</f>
        <v>Floor One S5 Extreme</v>
      </c>
      <c r="G3574" s="28">
        <f>VLOOKUP(B3574,'大货清单（不定期按GOMS更新）'!A:I,9,FALSE)</f>
        <v>6974950105402</v>
      </c>
      <c r="H3574" s="27" t="str">
        <f>VLOOKUP(B3574,'大货清单（不定期按GOMS更新）'!A:H,7,0)</f>
        <v>Blue</v>
      </c>
      <c r="I3574" s="27" t="str">
        <f>VLOOKUP(B3574,'大货清单（不定期按GOMS更新）'!A:F,6,FALSE)</f>
        <v>PHASEOUT</v>
      </c>
      <c r="J3574" s="27" t="str">
        <f>VLOOKUP(B3574,'大货清单（不定期按GOMS更新）'!A:K,11,FALSE)</f>
        <v>9.5</v>
      </c>
      <c r="K3574" s="27" t="str">
        <f>VLOOKUP(B3574,'大货清单（不定期按GOMS更新）'!A:N,12,FALSE)</f>
        <v>676</v>
      </c>
      <c r="L3574" s="27" t="str">
        <f>VLOOKUP(B3574,'大货清单（不定期按GOMS更新）'!A:M,13,FALSE)</f>
        <v>334</v>
      </c>
      <c r="M3574" s="27" t="str">
        <f>VLOOKUP(B3574,'大货清单（不定期按GOMS更新）'!A:N,14,FALSE)</f>
        <v>310</v>
      </c>
      <c r="N3574" s="53" t="s">
        <v>2427</v>
      </c>
      <c r="O3574" s="27" t="str">
        <f>IFERROR(VLOOKUP(N3574,'散件迭代（不定期更新）'!C:J,8,FALSE),0)</f>
        <v>A43</v>
      </c>
      <c r="P3574" s="27" t="str">
        <f>IFERROR(VLOOKUP(N3574,'散件（更新）'!B:H,3,FALSE),0)</f>
        <v>/</v>
      </c>
      <c r="Q3574" s="27" t="str">
        <f>VLOOKUP(N3574,'散件（更新）'!B:H,2,FALSE)</f>
        <v>114-22230309</v>
      </c>
      <c r="R3574" s="27" t="str">
        <f>VLOOKUP(N3574,'散件（更新）'!B:H,7,FALSE)</f>
        <v>HEPA Assy</v>
      </c>
      <c r="S3574" s="27" t="str">
        <f>VLOOKUP(N3574,'散件（更新）'!B:E,4,FALSE)</f>
        <v>https://tineco-yxzt.oss-accelerate.aliyuncs.com/20231219/9FWFA110000_1702948014903.png</v>
      </c>
      <c r="T3574" s="27" t="s">
        <v>8759</v>
      </c>
      <c r="U3574" s="28" t="str">
        <f>VLOOKUP(N3574,'散件（更新）'!B:G,6,FALSE)</f>
        <v>前置方形过滤器滤网组件</v>
      </c>
      <c r="V3574" s="28">
        <f>VLOOKUP(N3574,'散件（更新）'!B:I,8,FALSE)</f>
        <v>6974950103217</v>
      </c>
    </row>
    <row r="3575" spans="1:22">
      <c r="A3575" s="57">
        <v>46169</v>
      </c>
      <c r="B3575" s="53" t="s">
        <v>4374</v>
      </c>
      <c r="C3575" s="27" t="str">
        <f>VLOOKUP(B3575,'大货清单（不定期按GOMS更新）'!A:H,8,0)</f>
        <v>109-23710102</v>
      </c>
      <c r="D3575" s="27" t="str">
        <f>VLOOKUP(B3575,'大货清单（不定期按GOMS更新）'!A:C,3,0)</f>
        <v>CL2371A-02</v>
      </c>
      <c r="E3575" s="27" t="str">
        <f>VLOOKUP(B3575,'大货清单（不定期按GOMS更新）'!A:H,4,0)</f>
        <v>AT,DE,CH,ES,FR</v>
      </c>
      <c r="F3575" s="27" t="str">
        <f>VLOOKUP(B3575,'大货清单（不定期按GOMS更新）'!A:H,2,0)</f>
        <v>Floor One S5 Extreme</v>
      </c>
      <c r="G3575" s="28">
        <f>VLOOKUP(B3575,'大货清单（不定期按GOMS更新）'!A:I,9,FALSE)</f>
        <v>6974950105402</v>
      </c>
      <c r="H3575" s="27" t="str">
        <f>VLOOKUP(B3575,'大货清单（不定期按GOMS更新）'!A:H,7,0)</f>
        <v>Blue</v>
      </c>
      <c r="I3575" s="27" t="str">
        <f>VLOOKUP(B3575,'大货清单（不定期按GOMS更新）'!A:F,6,FALSE)</f>
        <v>PHASEOUT</v>
      </c>
      <c r="J3575" s="27" t="str">
        <f>VLOOKUP(B3575,'大货清单（不定期按GOMS更新）'!A:K,11,FALSE)</f>
        <v>9.5</v>
      </c>
      <c r="K3575" s="27" t="str">
        <f>VLOOKUP(B3575,'大货清单（不定期按GOMS更新）'!A:N,12,FALSE)</f>
        <v>676</v>
      </c>
      <c r="L3575" s="27" t="str">
        <f>VLOOKUP(B3575,'大货清单（不定期按GOMS更新）'!A:M,13,FALSE)</f>
        <v>334</v>
      </c>
      <c r="M3575" s="27" t="str">
        <f>VLOOKUP(B3575,'大货清单（不定期按GOMS更新）'!A:N,14,FALSE)</f>
        <v>310</v>
      </c>
      <c r="N3575" s="53" t="s">
        <v>1164</v>
      </c>
      <c r="O3575" s="27">
        <f>IFERROR(VLOOKUP(N3575,'散件迭代（不定期更新）'!C:J,8,FALSE),0)</f>
        <v>0</v>
      </c>
      <c r="P3575" s="27" t="str">
        <f>IFERROR(VLOOKUP(N3575,'散件（更新）'!B:H,3,FALSE),0)</f>
        <v>206-2123-0220</v>
      </c>
      <c r="Q3575" s="27" t="str">
        <f>VLOOKUP(N3575,'散件（更新）'!B:H,2,FALSE)</f>
        <v>114-21230220</v>
      </c>
      <c r="R3575" s="27" t="str">
        <f>VLOOKUP(N3575,'散件（更新）'!B:H,7,FALSE)</f>
        <v>Accessory Holder</v>
      </c>
      <c r="S3575" s="27" t="str">
        <f>VLOOKUP(N3575,'散件（更新）'!B:E,4,FALSE)</f>
        <v>https://tineco-yxzt.oss-accelerate.aliyuncs.com/20231219/9FWHA200000_1702948016019.png</v>
      </c>
      <c r="T3575" s="27" t="s">
        <v>8759</v>
      </c>
      <c r="U3575" s="28" t="str">
        <f>VLOOKUP(N3575,'散件（更新）'!B:G,6,FALSE)</f>
        <v>收纳架组合</v>
      </c>
      <c r="V3575" s="28">
        <f>VLOOKUP(N3575,'散件（更新）'!B:I,8,FALSE)</f>
        <v>6974950101060</v>
      </c>
    </row>
    <row r="3576" spans="1:22">
      <c r="A3576" s="57">
        <v>46169</v>
      </c>
      <c r="B3576" s="53" t="s">
        <v>4374</v>
      </c>
      <c r="C3576" s="27" t="str">
        <f>VLOOKUP(B3576,'大货清单（不定期按GOMS更新）'!A:H,8,0)</f>
        <v>109-23710102</v>
      </c>
      <c r="D3576" s="27" t="str">
        <f>VLOOKUP(B3576,'大货清单（不定期按GOMS更新）'!A:C,3,0)</f>
        <v>CL2371A-02</v>
      </c>
      <c r="E3576" s="27" t="str">
        <f>VLOOKUP(B3576,'大货清单（不定期按GOMS更新）'!A:H,4,0)</f>
        <v>AT,DE,CH,ES,FR</v>
      </c>
      <c r="F3576" s="27" t="str">
        <f>VLOOKUP(B3576,'大货清单（不定期按GOMS更新）'!A:H,2,0)</f>
        <v>Floor One S5 Extreme</v>
      </c>
      <c r="G3576" s="28">
        <f>VLOOKUP(B3576,'大货清单（不定期按GOMS更新）'!A:I,9,FALSE)</f>
        <v>6974950105402</v>
      </c>
      <c r="H3576" s="27" t="str">
        <f>VLOOKUP(B3576,'大货清单（不定期按GOMS更新）'!A:H,7,0)</f>
        <v>Blue</v>
      </c>
      <c r="I3576" s="27" t="str">
        <f>VLOOKUP(B3576,'大货清单（不定期按GOMS更新）'!A:F,6,FALSE)</f>
        <v>PHASEOUT</v>
      </c>
      <c r="J3576" s="27" t="str">
        <f>VLOOKUP(B3576,'大货清单（不定期按GOMS更新）'!A:K,11,FALSE)</f>
        <v>9.5</v>
      </c>
      <c r="K3576" s="27" t="str">
        <f>VLOOKUP(B3576,'大货清单（不定期按GOMS更新）'!A:N,12,FALSE)</f>
        <v>676</v>
      </c>
      <c r="L3576" s="27" t="str">
        <f>VLOOKUP(B3576,'大货清单（不定期按GOMS更新）'!A:M,13,FALSE)</f>
        <v>334</v>
      </c>
      <c r="M3576" s="27" t="str">
        <f>VLOOKUP(B3576,'大货清单（不定期按GOMS更新）'!A:N,14,FALSE)</f>
        <v>310</v>
      </c>
      <c r="N3576" s="53" t="s">
        <v>4292</v>
      </c>
      <c r="O3576" s="27">
        <f>IFERROR(VLOOKUP(N3576,'散件迭代（不定期更新）'!C:J,8,FALSE),0)</f>
        <v>0</v>
      </c>
      <c r="P3576" s="27" t="str">
        <f>IFERROR(VLOOKUP(N3576,'散件（更新）'!B:H,3,FALSE),0)</f>
        <v>/</v>
      </c>
      <c r="Q3576" s="27" t="str">
        <f>VLOOKUP(N3576,'散件（更新）'!B:H,2,FALSE)</f>
        <v>114-23710103</v>
      </c>
      <c r="R3576" s="27" t="str">
        <f>VLOOKUP(N3576,'散件（更新）'!B:H,7,FALSE)</f>
        <v>Adapter</v>
      </c>
      <c r="S3576" s="27" t="str">
        <f>VLOOKUP(N3576,'散件（更新）'!B:E,4,FALSE)</f>
        <v>https://tineco-yxzt.oss-accelerate.aliyuncs.com/20240701/2371shipeiqi_1719817085470.png</v>
      </c>
      <c r="T3576" s="27" t="s">
        <v>8759</v>
      </c>
      <c r="U3576" s="28" t="str">
        <f>VLOOKUP(N3576,'散件（更新）'!B:G,6,FALSE)</f>
        <v>适配器（欧版）</v>
      </c>
      <c r="V3576" s="28">
        <f>VLOOKUP(N3576,'散件（更新）'!B:I,8,FALSE)</f>
        <v>6974950105907</v>
      </c>
    </row>
    <row r="3577" spans="1:22">
      <c r="A3577" s="57">
        <v>46169</v>
      </c>
      <c r="B3577" s="53" t="s">
        <v>4374</v>
      </c>
      <c r="C3577" s="27" t="str">
        <f>VLOOKUP(B3577,'大货清单（不定期按GOMS更新）'!A:H,8,0)</f>
        <v>109-23710102</v>
      </c>
      <c r="D3577" s="27" t="str">
        <f>VLOOKUP(B3577,'大货清单（不定期按GOMS更新）'!A:C,3,0)</f>
        <v>CL2371A-02</v>
      </c>
      <c r="E3577" s="27" t="str">
        <f>VLOOKUP(B3577,'大货清单（不定期按GOMS更新）'!A:H,4,0)</f>
        <v>AT,DE,CH,ES,FR</v>
      </c>
      <c r="F3577" s="27" t="str">
        <f>VLOOKUP(B3577,'大货清单（不定期按GOMS更新）'!A:H,2,0)</f>
        <v>Floor One S5 Extreme</v>
      </c>
      <c r="G3577" s="28">
        <f>VLOOKUP(B3577,'大货清单（不定期按GOMS更新）'!A:I,9,FALSE)</f>
        <v>6974950105402</v>
      </c>
      <c r="H3577" s="27" t="str">
        <f>VLOOKUP(B3577,'大货清单（不定期按GOMS更新）'!A:H,7,0)</f>
        <v>Blue</v>
      </c>
      <c r="I3577" s="27" t="str">
        <f>VLOOKUP(B3577,'大货清单（不定期按GOMS更新）'!A:F,6,FALSE)</f>
        <v>PHASEOUT</v>
      </c>
      <c r="J3577" s="27" t="str">
        <f>VLOOKUP(B3577,'大货清单（不定期按GOMS更新）'!A:K,11,FALSE)</f>
        <v>9.5</v>
      </c>
      <c r="K3577" s="27" t="str">
        <f>VLOOKUP(B3577,'大货清单（不定期按GOMS更新）'!A:N,12,FALSE)</f>
        <v>676</v>
      </c>
      <c r="L3577" s="27" t="str">
        <f>VLOOKUP(B3577,'大货清单（不定期按GOMS更新）'!A:M,13,FALSE)</f>
        <v>334</v>
      </c>
      <c r="M3577" s="27" t="str">
        <f>VLOOKUP(B3577,'大货清单（不定期按GOMS更新）'!A:N,14,FALSE)</f>
        <v>310</v>
      </c>
      <c r="N3577" s="53" t="s">
        <v>4212</v>
      </c>
      <c r="O3577" s="27" t="str">
        <f>IFERROR(VLOOKUP(N3577,'散件迭代（不定期更新）'!C:J,8,FALSE),0)</f>
        <v>A56</v>
      </c>
      <c r="P3577" s="27" t="str">
        <f>IFERROR(VLOOKUP(N3577,'散件（更新）'!B:H,3,FALSE),0)</f>
        <v>/</v>
      </c>
      <c r="Q3577" s="27" t="str">
        <f>VLOOKUP(N3577,'散件（更新）'!B:H,2,FALSE)</f>
        <v>114-23710003</v>
      </c>
      <c r="R3577" s="27" t="str">
        <f>VLOOKUP(N3577,'散件（更新）'!B:H,7,FALSE)</f>
        <v>Charging Base</v>
      </c>
      <c r="S3577" s="27">
        <f>VLOOKUP(N3577,'散件（更新）'!B:E,4,FALSE)</f>
        <v>0</v>
      </c>
      <c r="T3577" s="27" t="s">
        <v>8759</v>
      </c>
      <c r="U3577" s="28" t="str">
        <f>VLOOKUP(N3577,'散件（更新）'!B:G,6,FALSE)</f>
        <v>托盘组件</v>
      </c>
      <c r="V3577" s="28">
        <f>VLOOKUP(N3577,'散件（更新）'!B:I,8,FALSE)</f>
        <v>6974950105976</v>
      </c>
    </row>
    <row r="3578" spans="1:22">
      <c r="A3578" s="57">
        <v>46169</v>
      </c>
      <c r="B3578" s="53" t="s">
        <v>4374</v>
      </c>
      <c r="C3578" s="27" t="str">
        <f>VLOOKUP(B3578,'大货清单（不定期按GOMS更新）'!A:H,8,0)</f>
        <v>109-23710102</v>
      </c>
      <c r="D3578" s="27" t="str">
        <f>VLOOKUP(B3578,'大货清单（不定期按GOMS更新）'!A:C,3,0)</f>
        <v>CL2371A-02</v>
      </c>
      <c r="E3578" s="27" t="str">
        <f>VLOOKUP(B3578,'大货清单（不定期按GOMS更新）'!A:H,4,0)</f>
        <v>AT,DE,CH,ES,FR</v>
      </c>
      <c r="F3578" s="27" t="str">
        <f>VLOOKUP(B3578,'大货清单（不定期按GOMS更新）'!A:H,2,0)</f>
        <v>Floor One S5 Extreme</v>
      </c>
      <c r="G3578" s="28">
        <f>VLOOKUP(B3578,'大货清单（不定期按GOMS更新）'!A:I,9,FALSE)</f>
        <v>6974950105402</v>
      </c>
      <c r="H3578" s="27" t="str">
        <f>VLOOKUP(B3578,'大货清单（不定期按GOMS更新）'!A:H,7,0)</f>
        <v>Blue</v>
      </c>
      <c r="I3578" s="27" t="str">
        <f>VLOOKUP(B3578,'大货清单（不定期按GOMS更新）'!A:F,6,FALSE)</f>
        <v>PHASEOUT</v>
      </c>
      <c r="J3578" s="27" t="str">
        <f>VLOOKUP(B3578,'大货清单（不定期按GOMS更新）'!A:K,11,FALSE)</f>
        <v>9.5</v>
      </c>
      <c r="K3578" s="27" t="str">
        <f>VLOOKUP(B3578,'大货清单（不定期按GOMS更新）'!A:N,12,FALSE)</f>
        <v>676</v>
      </c>
      <c r="L3578" s="27" t="str">
        <f>VLOOKUP(B3578,'大货清单（不定期按GOMS更新）'!A:M,13,FALSE)</f>
        <v>334</v>
      </c>
      <c r="M3578" s="27" t="str">
        <f>VLOOKUP(B3578,'大货清单（不定期按GOMS更新）'!A:N,14,FALSE)</f>
        <v>310</v>
      </c>
      <c r="N3578" s="53" t="s">
        <v>4114</v>
      </c>
      <c r="O3578" s="27">
        <f>IFERROR(VLOOKUP(N3578,'散件迭代（不定期更新）'!C:J,8,FALSE),0)</f>
        <v>0</v>
      </c>
      <c r="P3578" s="27" t="str">
        <f>IFERROR(VLOOKUP(N3578,'散件（更新）'!B:H,3,FALSE),0)</f>
        <v>/</v>
      </c>
      <c r="Q3578" s="27" t="str">
        <f>VLOOKUP(N3578,'散件（更新）'!B:H,2,FALSE)</f>
        <v>114-23710007</v>
      </c>
      <c r="R3578" s="27" t="str">
        <f>VLOOKUP(N3578,'散件（更新）'!B:H,7,FALSE)</f>
        <v>Battery</v>
      </c>
      <c r="S3578" s="27" t="str">
        <f>VLOOKUP(N3578,'散件（更新）'!B:E,4,FALSE)</f>
        <v>https://tineco-yxzt.oss-accelerate.aliyuncs.com/20240701/2371dianchi_1719817320245.png</v>
      </c>
      <c r="T3578" s="27" t="s">
        <v>8759</v>
      </c>
      <c r="U3578" s="28" t="str">
        <f>VLOOKUP(N3578,'散件（更新）'!B:G,6,FALSE)</f>
        <v>电池包组件</v>
      </c>
      <c r="V3578" s="28">
        <f>VLOOKUP(N3578,'散件（更新）'!B:I,8,FALSE)</f>
        <v>6974950106010</v>
      </c>
    </row>
    <row r="3579" spans="1:22">
      <c r="A3579" s="57">
        <v>46169</v>
      </c>
      <c r="B3579" s="53" t="s">
        <v>4374</v>
      </c>
      <c r="C3579" s="27" t="str">
        <f>VLOOKUP(B3579,'大货清单（不定期按GOMS更新）'!A:H,8,0)</f>
        <v>109-23710102</v>
      </c>
      <c r="D3579" s="27" t="str">
        <f>VLOOKUP(B3579,'大货清单（不定期按GOMS更新）'!A:C,3,0)</f>
        <v>CL2371A-02</v>
      </c>
      <c r="E3579" s="27" t="str">
        <f>VLOOKUP(B3579,'大货清单（不定期按GOMS更新）'!A:H,4,0)</f>
        <v>AT,DE,CH,ES,FR</v>
      </c>
      <c r="F3579" s="27" t="str">
        <f>VLOOKUP(B3579,'大货清单（不定期按GOMS更新）'!A:H,2,0)</f>
        <v>Floor One S5 Extreme</v>
      </c>
      <c r="G3579" s="28">
        <f>VLOOKUP(B3579,'大货清单（不定期按GOMS更新）'!A:I,9,FALSE)</f>
        <v>6974950105402</v>
      </c>
      <c r="H3579" s="27" t="str">
        <f>VLOOKUP(B3579,'大货清单（不定期按GOMS更新）'!A:H,7,0)</f>
        <v>Blue</v>
      </c>
      <c r="I3579" s="27" t="str">
        <f>VLOOKUP(B3579,'大货清单（不定期按GOMS更新）'!A:F,6,FALSE)</f>
        <v>PHASEOUT</v>
      </c>
      <c r="J3579" s="27" t="str">
        <f>VLOOKUP(B3579,'大货清单（不定期按GOMS更新）'!A:K,11,FALSE)</f>
        <v>9.5</v>
      </c>
      <c r="K3579" s="27" t="str">
        <f>VLOOKUP(B3579,'大货清单（不定期按GOMS更新）'!A:N,12,FALSE)</f>
        <v>676</v>
      </c>
      <c r="L3579" s="27" t="str">
        <f>VLOOKUP(B3579,'大货清单（不定期按GOMS更新）'!A:M,13,FALSE)</f>
        <v>334</v>
      </c>
      <c r="M3579" s="27" t="str">
        <f>VLOOKUP(B3579,'大货清单（不定期按GOMS更新）'!A:N,14,FALSE)</f>
        <v>310</v>
      </c>
      <c r="N3579" s="53" t="s">
        <v>4030</v>
      </c>
      <c r="O3579" s="27">
        <f>IFERROR(VLOOKUP(N3579,'散件迭代（不定期更新）'!C:J,8,FALSE),0)</f>
        <v>0</v>
      </c>
      <c r="P3579" s="27" t="str">
        <f>IFERROR(VLOOKUP(N3579,'散件（更新）'!B:H,3,FALSE),0)</f>
        <v>/</v>
      </c>
      <c r="Q3579" s="27" t="str">
        <f>VLOOKUP(N3579,'散件（更新）'!B:H,2,FALSE)</f>
        <v>114-23710004</v>
      </c>
      <c r="R3579" s="27" t="str">
        <f>VLOOKUP(N3579,'散件（更新）'!B:H,7,FALSE)</f>
        <v>Repair Charging Chip</v>
      </c>
      <c r="S3579" s="27" t="str">
        <f>VLOOKUP(N3579,'散件（更新）'!B:E,4,FALSE)</f>
        <v>https://tineco-yxzt.oss-accelerate.aliyuncs.com/20240131/chongdianweixiuhe_1706693676757.jpeg</v>
      </c>
      <c r="T3579" s="27" t="s">
        <v>8759</v>
      </c>
      <c r="U3579" s="28" t="str">
        <f>VLOOKUP(N3579,'散件（更新）'!B:G,6,FALSE)</f>
        <v>托盘充电盒</v>
      </c>
      <c r="V3579" s="28">
        <f>VLOOKUP(N3579,'散件（更新）'!B:I,8,FALSE)</f>
        <v>6974950105983</v>
      </c>
    </row>
    <row r="3580" spans="1:22">
      <c r="A3580" s="57">
        <v>46169</v>
      </c>
      <c r="B3580" s="53" t="s">
        <v>4374</v>
      </c>
      <c r="C3580" s="27" t="str">
        <f>VLOOKUP(B3580,'大货清单（不定期按GOMS更新）'!A:H,8,0)</f>
        <v>109-23710102</v>
      </c>
      <c r="D3580" s="27" t="str">
        <f>VLOOKUP(B3580,'大货清单（不定期按GOMS更新）'!A:C,3,0)</f>
        <v>CL2371A-02</v>
      </c>
      <c r="E3580" s="27" t="str">
        <f>VLOOKUP(B3580,'大货清单（不定期按GOMS更新）'!A:H,4,0)</f>
        <v>AT,DE,CH,ES,FR</v>
      </c>
      <c r="F3580" s="27" t="str">
        <f>VLOOKUP(B3580,'大货清单（不定期按GOMS更新）'!A:H,2,0)</f>
        <v>Floor One S5 Extreme</v>
      </c>
      <c r="G3580" s="28">
        <f>VLOOKUP(B3580,'大货清单（不定期按GOMS更新）'!A:I,9,FALSE)</f>
        <v>6974950105402</v>
      </c>
      <c r="H3580" s="27" t="str">
        <f>VLOOKUP(B3580,'大货清单（不定期按GOMS更新）'!A:H,7,0)</f>
        <v>Blue</v>
      </c>
      <c r="I3580" s="27" t="str">
        <f>VLOOKUP(B3580,'大货清单（不定期按GOMS更新）'!A:F,6,FALSE)</f>
        <v>PHASEOUT</v>
      </c>
      <c r="J3580" s="27" t="str">
        <f>VLOOKUP(B3580,'大货清单（不定期按GOMS更新）'!A:K,11,FALSE)</f>
        <v>9.5</v>
      </c>
      <c r="K3580" s="27" t="str">
        <f>VLOOKUP(B3580,'大货清单（不定期按GOMS更新）'!A:N,12,FALSE)</f>
        <v>676</v>
      </c>
      <c r="L3580" s="27" t="str">
        <f>VLOOKUP(B3580,'大货清单（不定期按GOMS更新）'!A:M,13,FALSE)</f>
        <v>334</v>
      </c>
      <c r="M3580" s="27" t="str">
        <f>VLOOKUP(B3580,'大货清单（不定期按GOMS更新）'!A:N,14,FALSE)</f>
        <v>310</v>
      </c>
      <c r="N3580" s="53" t="s">
        <v>4139</v>
      </c>
      <c r="O3580" s="27">
        <f>IFERROR(VLOOKUP(N3580,'散件迭代（不定期更新）'!C:J,8,FALSE),0)</f>
        <v>0</v>
      </c>
      <c r="P3580" s="27" t="str">
        <f>IFERROR(VLOOKUP(N3580,'散件（更新）'!B:H,3,FALSE),0)</f>
        <v>/</v>
      </c>
      <c r="Q3580" s="27" t="str">
        <f>VLOOKUP(N3580,'散件（更新）'!B:H,2,FALSE)</f>
        <v>114-23710010</v>
      </c>
      <c r="R3580" s="27" t="str">
        <f>VLOOKUP(N3580,'散件（更新）'!B:H,7,FALSE)</f>
        <v>Display Screen</v>
      </c>
      <c r="S3580" s="27" t="str">
        <f>VLOOKUP(N3580,'散件（更新）'!B:E,4,FALSE)</f>
        <v>https://tineco-yxzt.oss-accelerate.aliyuncs.com/20240131/xianshipingzhengmian_1706695324989.jpeg</v>
      </c>
      <c r="T3580" s="27" t="s">
        <v>8759</v>
      </c>
      <c r="U3580" s="28" t="str">
        <f>VLOOKUP(N3580,'散件（更新）'!B:G,6,FALSE)</f>
        <v>显示屏+机体顶盖</v>
      </c>
      <c r="V3580" s="28">
        <f>VLOOKUP(N3580,'散件（更新）'!B:I,8,FALSE)</f>
        <v>6974950106041</v>
      </c>
    </row>
    <row r="3581" spans="1:22">
      <c r="A3581" s="57">
        <v>46169</v>
      </c>
      <c r="B3581" s="53" t="s">
        <v>4374</v>
      </c>
      <c r="C3581" s="27" t="str">
        <f>VLOOKUP(B3581,'大货清单（不定期按GOMS更新）'!A:H,8,0)</f>
        <v>109-23710102</v>
      </c>
      <c r="D3581" s="27" t="str">
        <f>VLOOKUP(B3581,'大货清单（不定期按GOMS更新）'!A:C,3,0)</f>
        <v>CL2371A-02</v>
      </c>
      <c r="E3581" s="27" t="str">
        <f>VLOOKUP(B3581,'大货清单（不定期按GOMS更新）'!A:H,4,0)</f>
        <v>AT,DE,CH,ES,FR</v>
      </c>
      <c r="F3581" s="27" t="str">
        <f>VLOOKUP(B3581,'大货清单（不定期按GOMS更新）'!A:H,2,0)</f>
        <v>Floor One S5 Extreme</v>
      </c>
      <c r="G3581" s="28">
        <f>VLOOKUP(B3581,'大货清单（不定期按GOMS更新）'!A:I,9,FALSE)</f>
        <v>6974950105402</v>
      </c>
      <c r="H3581" s="27" t="str">
        <f>VLOOKUP(B3581,'大货清单（不定期按GOMS更新）'!A:H,7,0)</f>
        <v>Blue</v>
      </c>
      <c r="I3581" s="27" t="str">
        <f>VLOOKUP(B3581,'大货清单（不定期按GOMS更新）'!A:F,6,FALSE)</f>
        <v>PHASEOUT</v>
      </c>
      <c r="J3581" s="27" t="str">
        <f>VLOOKUP(B3581,'大货清单（不定期按GOMS更新）'!A:K,11,FALSE)</f>
        <v>9.5</v>
      </c>
      <c r="K3581" s="27" t="str">
        <f>VLOOKUP(B3581,'大货清单（不定期按GOMS更新）'!A:N,12,FALSE)</f>
        <v>676</v>
      </c>
      <c r="L3581" s="27" t="str">
        <f>VLOOKUP(B3581,'大货清单（不定期按GOMS更新）'!A:M,13,FALSE)</f>
        <v>334</v>
      </c>
      <c r="M3581" s="27" t="str">
        <f>VLOOKUP(B3581,'大货清单（不定期按GOMS更新）'!A:N,14,FALSE)</f>
        <v>310</v>
      </c>
      <c r="N3581" s="53" t="s">
        <v>1097</v>
      </c>
      <c r="O3581" s="27">
        <f>IFERROR(VLOOKUP(N3581,'散件迭代（不定期更新）'!C:J,8,FALSE),0)</f>
        <v>0</v>
      </c>
      <c r="P3581" s="27" t="str">
        <f>IFERROR(VLOOKUP(N3581,'散件（更新）'!B:H,3,FALSE),0)</f>
        <v>206-2019-0127</v>
      </c>
      <c r="Q3581" s="27" t="str">
        <f>VLOOKUP(N3581,'散件（更新）'!B:H,2,FALSE)</f>
        <v>114-20190127</v>
      </c>
      <c r="R3581" s="27" t="str">
        <f>VLOOKUP(N3581,'散件（更新）'!B:H,7,FALSE)</f>
        <v>Plastic part</v>
      </c>
      <c r="S3581" s="27" t="str">
        <f>VLOOKUP(N3581,'散件（更新）'!B:E,4,FALSE)</f>
        <v>https://tineco-yxzt.oss-accelerate.aliyuncs.com/product/114-20190127.jpg</v>
      </c>
      <c r="T3581" s="27" t="s">
        <v>8759</v>
      </c>
      <c r="U3581" s="28" t="str">
        <f>VLOOKUP(N3581,'散件（更新）'!B:G,6,FALSE)</f>
        <v>转接头和机体底盖组件</v>
      </c>
      <c r="V3581" s="28" t="str">
        <f>VLOOKUP(N3581,'散件（更新）'!B:I,8,FALSE)</f>
        <v>6974950100377</v>
      </c>
    </row>
    <row r="3582" spans="1:22">
      <c r="A3582" s="57">
        <v>46169</v>
      </c>
      <c r="B3582" s="53" t="s">
        <v>4374</v>
      </c>
      <c r="C3582" s="27" t="str">
        <f>VLOOKUP(B3582,'大货清单（不定期按GOMS更新）'!A:H,8,0)</f>
        <v>109-23710102</v>
      </c>
      <c r="D3582" s="27" t="str">
        <f>VLOOKUP(B3582,'大货清单（不定期按GOMS更新）'!A:C,3,0)</f>
        <v>CL2371A-02</v>
      </c>
      <c r="E3582" s="27" t="str">
        <f>VLOOKUP(B3582,'大货清单（不定期按GOMS更新）'!A:H,4,0)</f>
        <v>AT,DE,CH,ES,FR</v>
      </c>
      <c r="F3582" s="27" t="str">
        <f>VLOOKUP(B3582,'大货清单（不定期按GOMS更新）'!A:H,2,0)</f>
        <v>Floor One S5 Extreme</v>
      </c>
      <c r="G3582" s="28">
        <f>VLOOKUP(B3582,'大货清单（不定期按GOMS更新）'!A:I,9,FALSE)</f>
        <v>6974950105402</v>
      </c>
      <c r="H3582" s="27" t="str">
        <f>VLOOKUP(B3582,'大货清单（不定期按GOMS更新）'!A:H,7,0)</f>
        <v>Blue</v>
      </c>
      <c r="I3582" s="27" t="str">
        <f>VLOOKUP(B3582,'大货清单（不定期按GOMS更新）'!A:F,6,FALSE)</f>
        <v>PHASEOUT</v>
      </c>
      <c r="J3582" s="27" t="str">
        <f>VLOOKUP(B3582,'大货清单（不定期按GOMS更新）'!A:K,11,FALSE)</f>
        <v>9.5</v>
      </c>
      <c r="K3582" s="27" t="str">
        <f>VLOOKUP(B3582,'大货清单（不定期按GOMS更新）'!A:N,12,FALSE)</f>
        <v>676</v>
      </c>
      <c r="L3582" s="27" t="str">
        <f>VLOOKUP(B3582,'大货清单（不定期按GOMS更新）'!A:M,13,FALSE)</f>
        <v>334</v>
      </c>
      <c r="M3582" s="27" t="str">
        <f>VLOOKUP(B3582,'大货清单（不定期按GOMS更新）'!A:N,14,FALSE)</f>
        <v>310</v>
      </c>
      <c r="N3582" s="53" t="s">
        <v>4231</v>
      </c>
      <c r="O3582" s="27">
        <f>IFERROR(VLOOKUP(N3582,'散件迭代（不定期更新）'!C:J,8,FALSE),0)</f>
        <v>0</v>
      </c>
      <c r="P3582" s="27" t="str">
        <f>IFERROR(VLOOKUP(N3582,'散件（更新）'!B:H,3,FALSE),0)</f>
        <v>/</v>
      </c>
      <c r="Q3582" s="27" t="str">
        <f>VLOOKUP(N3582,'散件（更新）'!B:H,2,FALSE)</f>
        <v>114-23710005</v>
      </c>
      <c r="R3582" s="27" t="str">
        <f>VLOOKUP(N3582,'散件（更新）'!B:H,7,FALSE)</f>
        <v>plastic part</v>
      </c>
      <c r="S3582" s="27" t="str">
        <f>VLOOKUP(N3582,'散件（更新）'!B:E,4,FALSE)</f>
        <v>https://tineco-yxzt.oss-accelerate.aliyuncs.com/20240131/jitixiazhuangshigai2_1706693961450.jpeg</v>
      </c>
      <c r="T3582" s="27" t="s">
        <v>8759</v>
      </c>
      <c r="U3582" s="28" t="str">
        <f>VLOOKUP(N3582,'散件（更新）'!B:G,6,FALSE)</f>
        <v>机体下装饰盖</v>
      </c>
      <c r="V3582" s="28">
        <f>VLOOKUP(N3582,'散件（更新）'!B:I,8,FALSE)</f>
        <v>6974950106003</v>
      </c>
    </row>
    <row r="3583" spans="1:22">
      <c r="A3583" s="57">
        <v>46169</v>
      </c>
      <c r="B3583" s="53" t="s">
        <v>4374</v>
      </c>
      <c r="C3583" s="27" t="str">
        <f>VLOOKUP(B3583,'大货清单（不定期按GOMS更新）'!A:H,8,0)</f>
        <v>109-23710102</v>
      </c>
      <c r="D3583" s="27" t="str">
        <f>VLOOKUP(B3583,'大货清单（不定期按GOMS更新）'!A:C,3,0)</f>
        <v>CL2371A-02</v>
      </c>
      <c r="E3583" s="27" t="str">
        <f>VLOOKUP(B3583,'大货清单（不定期按GOMS更新）'!A:H,4,0)</f>
        <v>AT,DE,CH,ES,FR</v>
      </c>
      <c r="F3583" s="27" t="str">
        <f>VLOOKUP(B3583,'大货清单（不定期按GOMS更新）'!A:H,2,0)</f>
        <v>Floor One S5 Extreme</v>
      </c>
      <c r="G3583" s="28">
        <f>VLOOKUP(B3583,'大货清单（不定期按GOMS更新）'!A:I,9,FALSE)</f>
        <v>6974950105402</v>
      </c>
      <c r="H3583" s="27" t="str">
        <f>VLOOKUP(B3583,'大货清单（不定期按GOMS更新）'!A:H,7,0)</f>
        <v>Blue</v>
      </c>
      <c r="I3583" s="27" t="str">
        <f>VLOOKUP(B3583,'大货清单（不定期按GOMS更新）'!A:F,6,FALSE)</f>
        <v>PHASEOUT</v>
      </c>
      <c r="J3583" s="27" t="str">
        <f>VLOOKUP(B3583,'大货清单（不定期按GOMS更新）'!A:K,11,FALSE)</f>
        <v>9.5</v>
      </c>
      <c r="K3583" s="27" t="str">
        <f>VLOOKUP(B3583,'大货清单（不定期按GOMS更新）'!A:N,12,FALSE)</f>
        <v>676</v>
      </c>
      <c r="L3583" s="27" t="str">
        <f>VLOOKUP(B3583,'大货清单（不定期按GOMS更新）'!A:M,13,FALSE)</f>
        <v>334</v>
      </c>
      <c r="M3583" s="27" t="str">
        <f>VLOOKUP(B3583,'大货清单（不定期按GOMS更新）'!A:N,14,FALSE)</f>
        <v>310</v>
      </c>
      <c r="N3583" s="53" t="s">
        <v>4390</v>
      </c>
      <c r="O3583" s="27">
        <f>IFERROR(VLOOKUP(N3583,'散件迭代（不定期更新）'!C:J,8,FALSE),0)</f>
        <v>0</v>
      </c>
      <c r="P3583" s="27" t="str">
        <f>IFERROR(VLOOKUP(N3583,'散件（更新）'!B:H,3,FALSE),0)</f>
        <v>/</v>
      </c>
      <c r="Q3583" s="27" t="str">
        <f>VLOOKUP(N3583,'散件（更新）'!B:H,2,FALSE)</f>
        <v>114-23710006</v>
      </c>
      <c r="R3583" s="27" t="str">
        <f>VLOOKUP(N3583,'散件（更新）'!B:H,7,FALSE)</f>
        <v>Wire</v>
      </c>
      <c r="S3583" s="27" t="str">
        <f>VLOOKUP(N3583,'散件（更新）'!B:E,4,FALSE)</f>
        <v>https://tineco-yxzt.oss-accelerate.aliyuncs.com/20240131/jishenchongdiandaoxianzujian_1706693832076.jpeg</v>
      </c>
      <c r="T3583" s="27" t="s">
        <v>8759</v>
      </c>
      <c r="U3583" s="28" t="str">
        <f>VLOOKUP(N3583,'散件（更新）'!B:G,6,FALSE)</f>
        <v>机身充电导线</v>
      </c>
      <c r="V3583" s="28">
        <f>VLOOKUP(N3583,'散件（更新）'!B:I,8,FALSE)</f>
        <v>6974950105990</v>
      </c>
    </row>
    <row r="3584" spans="1:22">
      <c r="A3584" s="57">
        <v>46169</v>
      </c>
      <c r="B3584" s="53" t="s">
        <v>4374</v>
      </c>
      <c r="C3584" s="27" t="str">
        <f>VLOOKUP(B3584,'大货清单（不定期按GOMS更新）'!A:H,8,0)</f>
        <v>109-23710102</v>
      </c>
      <c r="D3584" s="27" t="str">
        <f>VLOOKUP(B3584,'大货清单（不定期按GOMS更新）'!A:C,3,0)</f>
        <v>CL2371A-02</v>
      </c>
      <c r="E3584" s="27" t="str">
        <f>VLOOKUP(B3584,'大货清单（不定期按GOMS更新）'!A:H,4,0)</f>
        <v>AT,DE,CH,ES,FR</v>
      </c>
      <c r="F3584" s="27" t="str">
        <f>VLOOKUP(B3584,'大货清单（不定期按GOMS更新）'!A:H,2,0)</f>
        <v>Floor One S5 Extreme</v>
      </c>
      <c r="G3584" s="28">
        <f>VLOOKUP(B3584,'大货清单（不定期按GOMS更新）'!A:I,9,FALSE)</f>
        <v>6974950105402</v>
      </c>
      <c r="H3584" s="27" t="str">
        <f>VLOOKUP(B3584,'大货清单（不定期按GOMS更新）'!A:H,7,0)</f>
        <v>Blue</v>
      </c>
      <c r="I3584" s="27" t="str">
        <f>VLOOKUP(B3584,'大货清单（不定期按GOMS更新）'!A:F,6,FALSE)</f>
        <v>PHASEOUT</v>
      </c>
      <c r="J3584" s="27" t="str">
        <f>VLOOKUP(B3584,'大货清单（不定期按GOMS更新）'!A:K,11,FALSE)</f>
        <v>9.5</v>
      </c>
      <c r="K3584" s="27" t="str">
        <f>VLOOKUP(B3584,'大货清单（不定期按GOMS更新）'!A:N,12,FALSE)</f>
        <v>676</v>
      </c>
      <c r="L3584" s="27" t="str">
        <f>VLOOKUP(B3584,'大货清单（不定期按GOMS更新）'!A:M,13,FALSE)</f>
        <v>334</v>
      </c>
      <c r="M3584" s="27" t="str">
        <f>VLOOKUP(B3584,'大货清单（不定期按GOMS更新）'!A:N,14,FALSE)</f>
        <v>310</v>
      </c>
      <c r="N3584" s="53" t="s">
        <v>4305</v>
      </c>
      <c r="O3584" s="27">
        <f>IFERROR(VLOOKUP(N3584,'散件迭代（不定期更新）'!C:J,8,FALSE),0)</f>
        <v>0</v>
      </c>
      <c r="P3584" s="27" t="str">
        <f>IFERROR(VLOOKUP(N3584,'散件（更新）'!B:H,3,FALSE),0)</f>
        <v>/</v>
      </c>
      <c r="Q3584" s="27" t="str">
        <f>VLOOKUP(N3584,'散件（更新）'!B:H,2,FALSE)</f>
        <v>114-23710011</v>
      </c>
      <c r="R3584" s="27" t="str">
        <f>VLOOKUP(N3584,'散件（更新）'!B:H,7,FALSE)</f>
        <v>Wire</v>
      </c>
      <c r="S3584" s="27">
        <f>VLOOKUP(N3584,'散件（更新）'!B:E,4,FALSE)</f>
        <v>0</v>
      </c>
      <c r="T3584" s="27" t="s">
        <v>8759</v>
      </c>
      <c r="U3584" s="28" t="str">
        <f>VLOOKUP(N3584,'散件（更新）'!B:G,6,FALSE)</f>
        <v>污水桶水满检测导线组件</v>
      </c>
      <c r="V3584" s="28">
        <f>VLOOKUP(N3584,'散件（更新）'!B:I,8,FALSE)</f>
        <v>6974950106058</v>
      </c>
    </row>
    <row r="3585" spans="1:22">
      <c r="A3585" s="57">
        <v>46169</v>
      </c>
      <c r="B3585" s="53" t="s">
        <v>4374</v>
      </c>
      <c r="C3585" s="27" t="str">
        <f>VLOOKUP(B3585,'大货清单（不定期按GOMS更新）'!A:H,8,0)</f>
        <v>109-23710102</v>
      </c>
      <c r="D3585" s="27" t="str">
        <f>VLOOKUP(B3585,'大货清单（不定期按GOMS更新）'!A:C,3,0)</f>
        <v>CL2371A-02</v>
      </c>
      <c r="E3585" s="27" t="str">
        <f>VLOOKUP(B3585,'大货清单（不定期按GOMS更新）'!A:H,4,0)</f>
        <v>AT,DE,CH,ES,FR</v>
      </c>
      <c r="F3585" s="27" t="str">
        <f>VLOOKUP(B3585,'大货清单（不定期按GOMS更新）'!A:H,2,0)</f>
        <v>Floor One S5 Extreme</v>
      </c>
      <c r="G3585" s="28">
        <f>VLOOKUP(B3585,'大货清单（不定期按GOMS更新）'!A:I,9,FALSE)</f>
        <v>6974950105402</v>
      </c>
      <c r="H3585" s="27" t="str">
        <f>VLOOKUP(B3585,'大货清单（不定期按GOMS更新）'!A:H,7,0)</f>
        <v>Blue</v>
      </c>
      <c r="I3585" s="27" t="str">
        <f>VLOOKUP(B3585,'大货清单（不定期按GOMS更新）'!A:F,6,FALSE)</f>
        <v>PHASEOUT</v>
      </c>
      <c r="J3585" s="27" t="str">
        <f>VLOOKUP(B3585,'大货清单（不定期按GOMS更新）'!A:K,11,FALSE)</f>
        <v>9.5</v>
      </c>
      <c r="K3585" s="27" t="str">
        <f>VLOOKUP(B3585,'大货清单（不定期按GOMS更新）'!A:N,12,FALSE)</f>
        <v>676</v>
      </c>
      <c r="L3585" s="27" t="str">
        <f>VLOOKUP(B3585,'大货清单（不定期按GOMS更新）'!A:M,13,FALSE)</f>
        <v>334</v>
      </c>
      <c r="M3585" s="27" t="str">
        <f>VLOOKUP(B3585,'大货清单（不定期按GOMS更新）'!A:N,14,FALSE)</f>
        <v>310</v>
      </c>
      <c r="N3585" s="53" t="s">
        <v>1098</v>
      </c>
      <c r="O3585" s="27">
        <f>IFERROR(VLOOKUP(N3585,'散件迭代（不定期更新）'!C:J,8,FALSE),0)</f>
        <v>0</v>
      </c>
      <c r="P3585" s="27" t="str">
        <f>IFERROR(VLOOKUP(N3585,'散件（更新）'!B:H,3,FALSE),0)</f>
        <v>206-2019-0066</v>
      </c>
      <c r="Q3585" s="27" t="str">
        <f>VLOOKUP(N3585,'散件（更新）'!B:H,2,FALSE)</f>
        <v>114-20190066</v>
      </c>
      <c r="R3585" s="27" t="str">
        <f>VLOOKUP(N3585,'散件（更新）'!B:H,7,FALSE)</f>
        <v>Swich</v>
      </c>
      <c r="S3585" s="27" t="str">
        <f>VLOOKUP(N3585,'散件（更新）'!B:E,4,FALSE)</f>
        <v>https://tineco-yxzt.oss-accelerate.aliyuncs.com/20231219/9FWRK110000_1702948027739.png</v>
      </c>
      <c r="T3585" s="27" t="s">
        <v>8759</v>
      </c>
      <c r="U3585" s="28" t="str">
        <f>VLOOKUP(N3585,'散件（更新）'!B:G,6,FALSE)</f>
        <v>微动开关</v>
      </c>
      <c r="V3585" s="28" t="str">
        <f>VLOOKUP(N3585,'散件（更新）'!B:I,8,FALSE)</f>
        <v>6972200197474</v>
      </c>
    </row>
    <row r="3586" spans="1:22">
      <c r="A3586" s="57">
        <v>46169</v>
      </c>
      <c r="B3586" s="53" t="s">
        <v>4374</v>
      </c>
      <c r="C3586" s="27" t="str">
        <f>VLOOKUP(B3586,'大货清单（不定期按GOMS更新）'!A:H,8,0)</f>
        <v>109-23710102</v>
      </c>
      <c r="D3586" s="27" t="str">
        <f>VLOOKUP(B3586,'大货清单（不定期按GOMS更新）'!A:C,3,0)</f>
        <v>CL2371A-02</v>
      </c>
      <c r="E3586" s="27" t="str">
        <f>VLOOKUP(B3586,'大货清单（不定期按GOMS更新）'!A:H,4,0)</f>
        <v>AT,DE,CH,ES,FR</v>
      </c>
      <c r="F3586" s="27" t="str">
        <f>VLOOKUP(B3586,'大货清单（不定期按GOMS更新）'!A:H,2,0)</f>
        <v>Floor One S5 Extreme</v>
      </c>
      <c r="G3586" s="28">
        <f>VLOOKUP(B3586,'大货清单（不定期按GOMS更新）'!A:I,9,FALSE)</f>
        <v>6974950105402</v>
      </c>
      <c r="H3586" s="27" t="str">
        <f>VLOOKUP(B3586,'大货清单（不定期按GOMS更新）'!A:H,7,0)</f>
        <v>Blue</v>
      </c>
      <c r="I3586" s="27" t="str">
        <f>VLOOKUP(B3586,'大货清单（不定期按GOMS更新）'!A:F,6,FALSE)</f>
        <v>PHASEOUT</v>
      </c>
      <c r="J3586" s="27" t="str">
        <f>VLOOKUP(B3586,'大货清单（不定期按GOMS更新）'!A:K,11,FALSE)</f>
        <v>9.5</v>
      </c>
      <c r="K3586" s="27" t="str">
        <f>VLOOKUP(B3586,'大货清单（不定期按GOMS更新）'!A:N,12,FALSE)</f>
        <v>676</v>
      </c>
      <c r="L3586" s="27" t="str">
        <f>VLOOKUP(B3586,'大货清单（不定期按GOMS更新）'!A:M,13,FALSE)</f>
        <v>334</v>
      </c>
      <c r="M3586" s="27" t="str">
        <f>VLOOKUP(B3586,'大货清单（不定期按GOMS更新）'!A:N,14,FALSE)</f>
        <v>310</v>
      </c>
      <c r="N3586" s="53" t="s">
        <v>2321</v>
      </c>
      <c r="O3586" s="27">
        <f>IFERROR(VLOOKUP(N3586,'散件迭代（不定期更新）'!C:J,8,FALSE),0)</f>
        <v>0</v>
      </c>
      <c r="P3586" s="27" t="str">
        <f>IFERROR(VLOOKUP(N3586,'散件（更新）'!B:H,3,FALSE),0)</f>
        <v>/</v>
      </c>
      <c r="Q3586" s="27" t="str">
        <f>VLOOKUP(N3586,'散件（更新）'!B:H,2,FALSE)</f>
        <v>114-20191701</v>
      </c>
      <c r="R3586" s="27" t="str">
        <f>VLOOKUP(N3586,'散件（更新）'!B:H,7,FALSE)</f>
        <v>Motor</v>
      </c>
      <c r="S3586" s="27" t="str">
        <f>VLOOKUP(N3586,'散件（更新）'!B:E,4,FALSE)</f>
        <v>https://tineco-yxzt.oss-accelerate.aliyuncs.com/20231219/9FWRM100400_1702948028299.png</v>
      </c>
      <c r="T3586" s="27" t="s">
        <v>8759</v>
      </c>
      <c r="U3586" s="28" t="str">
        <f>VLOOKUP(N3586,'散件（更新）'!B:G,6,FALSE)</f>
        <v>地刷电机齿轮箱组件(降本)</v>
      </c>
      <c r="V3586" s="28">
        <f>VLOOKUP(N3586,'散件（更新）'!B:I,8,FALSE)</f>
        <v>6974950101855</v>
      </c>
    </row>
    <row r="3587" spans="1:22">
      <c r="A3587" s="57">
        <v>46169</v>
      </c>
      <c r="B3587" s="53" t="s">
        <v>4374</v>
      </c>
      <c r="C3587" s="27" t="str">
        <f>VLOOKUP(B3587,'大货清单（不定期按GOMS更新）'!A:H,8,0)</f>
        <v>109-23710102</v>
      </c>
      <c r="D3587" s="27" t="str">
        <f>VLOOKUP(B3587,'大货清单（不定期按GOMS更新）'!A:C,3,0)</f>
        <v>CL2371A-02</v>
      </c>
      <c r="E3587" s="27" t="str">
        <f>VLOOKUP(B3587,'大货清单（不定期按GOMS更新）'!A:H,4,0)</f>
        <v>AT,DE,CH,ES,FR</v>
      </c>
      <c r="F3587" s="27" t="str">
        <f>VLOOKUP(B3587,'大货清单（不定期按GOMS更新）'!A:H,2,0)</f>
        <v>Floor One S5 Extreme</v>
      </c>
      <c r="G3587" s="28">
        <f>VLOOKUP(B3587,'大货清单（不定期按GOMS更新）'!A:I,9,FALSE)</f>
        <v>6974950105402</v>
      </c>
      <c r="H3587" s="27" t="str">
        <f>VLOOKUP(B3587,'大货清单（不定期按GOMS更新）'!A:H,7,0)</f>
        <v>Blue</v>
      </c>
      <c r="I3587" s="27" t="str">
        <f>VLOOKUP(B3587,'大货清单（不定期按GOMS更新）'!A:F,6,FALSE)</f>
        <v>PHASEOUT</v>
      </c>
      <c r="J3587" s="27" t="str">
        <f>VLOOKUP(B3587,'大货清单（不定期按GOMS更新）'!A:K,11,FALSE)</f>
        <v>9.5</v>
      </c>
      <c r="K3587" s="27" t="str">
        <f>VLOOKUP(B3587,'大货清单（不定期按GOMS更新）'!A:N,12,FALSE)</f>
        <v>676</v>
      </c>
      <c r="L3587" s="27" t="str">
        <f>VLOOKUP(B3587,'大货清单（不定期按GOMS更新）'!A:M,13,FALSE)</f>
        <v>334</v>
      </c>
      <c r="M3587" s="27" t="str">
        <f>VLOOKUP(B3587,'大货清单（不定期按GOMS更新）'!A:N,14,FALSE)</f>
        <v>310</v>
      </c>
      <c r="N3587" s="53" t="s">
        <v>4138</v>
      </c>
      <c r="O3587" s="27">
        <f>IFERROR(VLOOKUP(N3587,'散件迭代（不定期更新）'!C:J,8,FALSE),0)</f>
        <v>0</v>
      </c>
      <c r="P3587" s="27" t="str">
        <f>IFERROR(VLOOKUP(N3587,'散件（更新）'!B:H,3,FALSE),0)</f>
        <v>/</v>
      </c>
      <c r="Q3587" s="27" t="str">
        <f>VLOOKUP(N3587,'散件（更新）'!B:H,2,FALSE)</f>
        <v>114-23710009</v>
      </c>
      <c r="R3587" s="27" t="str">
        <f>VLOOKUP(N3587,'散件（更新）'!B:H,7,FALSE)</f>
        <v>Motor</v>
      </c>
      <c r="S3587" s="27" t="str">
        <f>VLOOKUP(N3587,'散件（更新）'!B:E,4,FALSE)</f>
        <v>https://tineco-yxzt.oss-accelerate.aliyuncs.com/20240131/zhudianji+mifengquan_1706695142695.jpeg</v>
      </c>
      <c r="T3587" s="27" t="s">
        <v>8759</v>
      </c>
      <c r="U3587" s="28" t="str">
        <f>VLOOKUP(N3587,'散件（更新）'!B:G,6,FALSE)</f>
        <v>主电机+密封圈</v>
      </c>
      <c r="V3587" s="28">
        <f>VLOOKUP(N3587,'散件（更新）'!B:I,8,FALSE)</f>
        <v>6974950106034</v>
      </c>
    </row>
    <row r="3588" spans="1:22">
      <c r="A3588" s="57">
        <v>46169</v>
      </c>
      <c r="B3588" s="53" t="s">
        <v>4374</v>
      </c>
      <c r="C3588" s="27" t="str">
        <f>VLOOKUP(B3588,'大货清单（不定期按GOMS更新）'!A:H,8,0)</f>
        <v>109-23710102</v>
      </c>
      <c r="D3588" s="27" t="str">
        <f>VLOOKUP(B3588,'大货清单（不定期按GOMS更新）'!A:C,3,0)</f>
        <v>CL2371A-02</v>
      </c>
      <c r="E3588" s="27" t="str">
        <f>VLOOKUP(B3588,'大货清单（不定期按GOMS更新）'!A:H,4,0)</f>
        <v>AT,DE,CH,ES,FR</v>
      </c>
      <c r="F3588" s="27" t="str">
        <f>VLOOKUP(B3588,'大货清单（不定期按GOMS更新）'!A:H,2,0)</f>
        <v>Floor One S5 Extreme</v>
      </c>
      <c r="G3588" s="28">
        <f>VLOOKUP(B3588,'大货清单（不定期按GOMS更新）'!A:I,9,FALSE)</f>
        <v>6974950105402</v>
      </c>
      <c r="H3588" s="27" t="str">
        <f>VLOOKUP(B3588,'大货清单（不定期按GOMS更新）'!A:H,7,0)</f>
        <v>Blue</v>
      </c>
      <c r="I3588" s="27" t="str">
        <f>VLOOKUP(B3588,'大货清单（不定期按GOMS更新）'!A:F,6,FALSE)</f>
        <v>PHASEOUT</v>
      </c>
      <c r="J3588" s="27" t="str">
        <f>VLOOKUP(B3588,'大货清单（不定期按GOMS更新）'!A:K,11,FALSE)</f>
        <v>9.5</v>
      </c>
      <c r="K3588" s="27" t="str">
        <f>VLOOKUP(B3588,'大货清单（不定期按GOMS更新）'!A:N,12,FALSE)</f>
        <v>676</v>
      </c>
      <c r="L3588" s="27" t="str">
        <f>VLOOKUP(B3588,'大货清单（不定期按GOMS更新）'!A:M,13,FALSE)</f>
        <v>334</v>
      </c>
      <c r="M3588" s="27" t="str">
        <f>VLOOKUP(B3588,'大货清单（不定期按GOMS更新）'!A:N,14,FALSE)</f>
        <v>310</v>
      </c>
      <c r="N3588" s="53" t="s">
        <v>4378</v>
      </c>
      <c r="O3588" s="27">
        <f>IFERROR(VLOOKUP(N3588,'散件迭代（不定期更新）'!C:J,8,FALSE),0)</f>
        <v>0</v>
      </c>
      <c r="P3588" s="27" t="str">
        <f>IFERROR(VLOOKUP(N3588,'散件（更新）'!B:H,3,FALSE),0)</f>
        <v>/</v>
      </c>
      <c r="Q3588" s="27" t="str">
        <f>VLOOKUP(N3588,'散件（更新）'!B:H,2,FALSE)</f>
        <v>114-23710008</v>
      </c>
      <c r="R3588" s="27" t="str">
        <f>VLOOKUP(N3588,'散件（更新）'!B:H,7,FALSE)</f>
        <v>PCBA</v>
      </c>
      <c r="S3588" s="27" t="str">
        <f>VLOOKUP(N3588,'散件（更新）'!B:E,4,FALSE)</f>
        <v>https://tineco-yxzt.oss-accelerate.aliyuncs.com/20240131/zhukongbanPCBA_1706695046589.jpeg</v>
      </c>
      <c r="T3588" s="27" t="s">
        <v>8759</v>
      </c>
      <c r="U3588" s="28" t="str">
        <f>VLOOKUP(N3588,'散件（更新）'!B:G,6,FALSE)</f>
        <v>主控板组件</v>
      </c>
      <c r="V3588" s="28">
        <f>VLOOKUP(N3588,'散件（更新）'!B:I,8,FALSE)</f>
        <v>6974950106027</v>
      </c>
    </row>
    <row r="3589" spans="1:22">
      <c r="A3589" s="57">
        <v>46169</v>
      </c>
      <c r="B3589" s="53" t="s">
        <v>4374</v>
      </c>
      <c r="C3589" s="27" t="str">
        <f>VLOOKUP(B3589,'大货清单（不定期按GOMS更新）'!A:H,8,0)</f>
        <v>109-23710102</v>
      </c>
      <c r="D3589" s="27" t="str">
        <f>VLOOKUP(B3589,'大货清单（不定期按GOMS更新）'!A:C,3,0)</f>
        <v>CL2371A-02</v>
      </c>
      <c r="E3589" s="27" t="str">
        <f>VLOOKUP(B3589,'大货清单（不定期按GOMS更新）'!A:H,4,0)</f>
        <v>AT,DE,CH,ES,FR</v>
      </c>
      <c r="F3589" s="27" t="str">
        <f>VLOOKUP(B3589,'大货清单（不定期按GOMS更新）'!A:H,2,0)</f>
        <v>Floor One S5 Extreme</v>
      </c>
      <c r="G3589" s="28">
        <f>VLOOKUP(B3589,'大货清单（不定期按GOMS更新）'!A:I,9,FALSE)</f>
        <v>6974950105402</v>
      </c>
      <c r="H3589" s="27" t="str">
        <f>VLOOKUP(B3589,'大货清单（不定期按GOMS更新）'!A:H,7,0)</f>
        <v>Blue</v>
      </c>
      <c r="I3589" s="27" t="str">
        <f>VLOOKUP(B3589,'大货清单（不定期按GOMS更新）'!A:F,6,FALSE)</f>
        <v>PHASEOUT</v>
      </c>
      <c r="J3589" s="27" t="str">
        <f>VLOOKUP(B3589,'大货清单（不定期按GOMS更新）'!A:K,11,FALSE)</f>
        <v>9.5</v>
      </c>
      <c r="K3589" s="27" t="str">
        <f>VLOOKUP(B3589,'大货清单（不定期按GOMS更新）'!A:N,12,FALSE)</f>
        <v>676</v>
      </c>
      <c r="L3589" s="27" t="str">
        <f>VLOOKUP(B3589,'大货清单（不定期按GOMS更新）'!A:M,13,FALSE)</f>
        <v>334</v>
      </c>
      <c r="M3589" s="27" t="str">
        <f>VLOOKUP(B3589,'大货清单（不定期按GOMS更新）'!A:N,14,FALSE)</f>
        <v>310</v>
      </c>
      <c r="N3589" s="53" t="s">
        <v>756</v>
      </c>
      <c r="O3589" s="27" t="str">
        <f>IFERROR(VLOOKUP(N3589,'散件迭代（不定期更新）'!C:J,8,FALSE),0)</f>
        <v>A63</v>
      </c>
      <c r="P3589" s="27" t="str">
        <f>IFERROR(VLOOKUP(N3589,'散件（更新）'!B:H,3,FALSE),0)</f>
        <v>206-2019-0112</v>
      </c>
      <c r="Q3589" s="27" t="str">
        <f>VLOOKUP(N3589,'散件（更新）'!B:H,2,FALSE)</f>
        <v>114-20190112</v>
      </c>
      <c r="R3589" s="27" t="str">
        <f>VLOOKUP(N3589,'散件（更新）'!B:H,7,FALSE)</f>
        <v>Scraper</v>
      </c>
      <c r="S3589" s="27" t="str">
        <f>VLOOKUP(N3589,'散件（更新）'!B:E,4,FALSE)</f>
        <v>https://tineco-yxzt.oss-accelerate.aliyuncs.com/20240701/2019guatiao_1719817721080.png</v>
      </c>
      <c r="T3589" s="27" t="s">
        <v>8759</v>
      </c>
      <c r="U3589" s="28" t="str">
        <f>VLOOKUP(N3589,'散件（更新）'!B:G,6,FALSE)</f>
        <v>刮条组件</v>
      </c>
      <c r="V3589" s="28" t="str">
        <f>VLOOKUP(N3589,'散件（更新）'!B:I,8,FALSE)</f>
        <v>6972200196989</v>
      </c>
    </row>
    <row r="3590" spans="1:22">
      <c r="A3590" s="57">
        <v>46169</v>
      </c>
      <c r="B3590" s="53" t="s">
        <v>4374</v>
      </c>
      <c r="C3590" s="27" t="str">
        <f>VLOOKUP(B3590,'大货清单（不定期按GOMS更新）'!A:H,8,0)</f>
        <v>109-23710102</v>
      </c>
      <c r="D3590" s="27" t="str">
        <f>VLOOKUP(B3590,'大货清单（不定期按GOMS更新）'!A:C,3,0)</f>
        <v>CL2371A-02</v>
      </c>
      <c r="E3590" s="27" t="str">
        <f>VLOOKUP(B3590,'大货清单（不定期按GOMS更新）'!A:H,4,0)</f>
        <v>AT,DE,CH,ES,FR</v>
      </c>
      <c r="F3590" s="27" t="str">
        <f>VLOOKUP(B3590,'大货清单（不定期按GOMS更新）'!A:H,2,0)</f>
        <v>Floor One S5 Extreme</v>
      </c>
      <c r="G3590" s="28">
        <f>VLOOKUP(B3590,'大货清单（不定期按GOMS更新）'!A:I,9,FALSE)</f>
        <v>6974950105402</v>
      </c>
      <c r="H3590" s="27" t="str">
        <f>VLOOKUP(B3590,'大货清单（不定期按GOMS更新）'!A:H,7,0)</f>
        <v>Blue</v>
      </c>
      <c r="I3590" s="27" t="str">
        <f>VLOOKUP(B3590,'大货清单（不定期按GOMS更新）'!A:F,6,FALSE)</f>
        <v>PHASEOUT</v>
      </c>
      <c r="J3590" s="27" t="str">
        <f>VLOOKUP(B3590,'大货清单（不定期按GOMS更新）'!A:K,11,FALSE)</f>
        <v>9.5</v>
      </c>
      <c r="K3590" s="27" t="str">
        <f>VLOOKUP(B3590,'大货清单（不定期按GOMS更新）'!A:N,12,FALSE)</f>
        <v>676</v>
      </c>
      <c r="L3590" s="27" t="str">
        <f>VLOOKUP(B3590,'大货清单（不定期按GOMS更新）'!A:M,13,FALSE)</f>
        <v>334</v>
      </c>
      <c r="M3590" s="27" t="str">
        <f>VLOOKUP(B3590,'大货清单（不定期按GOMS更新）'!A:N,14,FALSE)</f>
        <v>310</v>
      </c>
      <c r="N3590" s="53" t="s">
        <v>770</v>
      </c>
      <c r="O3590" s="27">
        <f>IFERROR(VLOOKUP(N3590,'散件迭代（不定期更新）'!C:J,8,FALSE),0)</f>
        <v>0</v>
      </c>
      <c r="P3590" s="27" t="str">
        <f>IFERROR(VLOOKUP(N3590,'散件（更新）'!B:H,3,FALSE),0)</f>
        <v>206-2019-0114</v>
      </c>
      <c r="Q3590" s="27" t="str">
        <f>VLOOKUP(N3590,'散件（更新）'!B:H,2,FALSE)</f>
        <v>114-20190114</v>
      </c>
      <c r="R3590" s="27" t="str">
        <f>VLOOKUP(N3590,'散件（更新）'!B:H,7,FALSE)</f>
        <v>Sensor</v>
      </c>
      <c r="S3590" s="27" t="str">
        <f>VLOOKUP(N3590,'散件（更新）'!B:E,4,FALSE)</f>
        <v>https://tineco-yxzt.oss-accelerate.aliyuncs.com/20240701/2019guangdian_1719817775917.png</v>
      </c>
      <c r="T3590" s="27" t="s">
        <v>8759</v>
      </c>
      <c r="U3590" s="28" t="str">
        <f>VLOOKUP(N3590,'散件（更新）'!B:G,6,FALSE)</f>
        <v>光电液位传感器</v>
      </c>
      <c r="V3590" s="28" t="str">
        <f>VLOOKUP(N3590,'散件（更新）'!B:I,8,FALSE)</f>
        <v>6972200197023</v>
      </c>
    </row>
    <row r="3591" spans="1:22">
      <c r="A3591" s="57">
        <v>46169</v>
      </c>
      <c r="B3591" s="53" t="s">
        <v>4374</v>
      </c>
      <c r="C3591" s="27" t="str">
        <f>VLOOKUP(B3591,'大货清单（不定期按GOMS更新）'!A:H,8,0)</f>
        <v>109-23710102</v>
      </c>
      <c r="D3591" s="27" t="str">
        <f>VLOOKUP(B3591,'大货清单（不定期按GOMS更新）'!A:C,3,0)</f>
        <v>CL2371A-02</v>
      </c>
      <c r="E3591" s="27" t="str">
        <f>VLOOKUP(B3591,'大货清单（不定期按GOMS更新）'!A:H,4,0)</f>
        <v>AT,DE,CH,ES,FR</v>
      </c>
      <c r="F3591" s="27" t="str">
        <f>VLOOKUP(B3591,'大货清单（不定期按GOMS更新）'!A:H,2,0)</f>
        <v>Floor One S5 Extreme</v>
      </c>
      <c r="G3591" s="28">
        <f>VLOOKUP(B3591,'大货清单（不定期按GOMS更新）'!A:I,9,FALSE)</f>
        <v>6974950105402</v>
      </c>
      <c r="H3591" s="27" t="str">
        <f>VLOOKUP(B3591,'大货清单（不定期按GOMS更新）'!A:H,7,0)</f>
        <v>Blue</v>
      </c>
      <c r="I3591" s="27" t="str">
        <f>VLOOKUP(B3591,'大货清单（不定期按GOMS更新）'!A:F,6,FALSE)</f>
        <v>PHASEOUT</v>
      </c>
      <c r="J3591" s="27" t="str">
        <f>VLOOKUP(B3591,'大货清单（不定期按GOMS更新）'!A:K,11,FALSE)</f>
        <v>9.5</v>
      </c>
      <c r="K3591" s="27" t="str">
        <f>VLOOKUP(B3591,'大货清单（不定期按GOMS更新）'!A:N,12,FALSE)</f>
        <v>676</v>
      </c>
      <c r="L3591" s="27" t="str">
        <f>VLOOKUP(B3591,'大货清单（不定期按GOMS更新）'!A:M,13,FALSE)</f>
        <v>334</v>
      </c>
      <c r="M3591" s="27" t="str">
        <f>VLOOKUP(B3591,'大货清单（不定期按GOMS更新）'!A:N,14,FALSE)</f>
        <v>310</v>
      </c>
      <c r="N3591" s="53" t="s">
        <v>2327</v>
      </c>
      <c r="O3591" s="27">
        <f>IFERROR(VLOOKUP(N3591,'散件迭代（不定期更新）'!C:J,8,FALSE),0)</f>
        <v>0</v>
      </c>
      <c r="P3591" s="27" t="str">
        <f>IFERROR(VLOOKUP(N3591,'散件（更新）'!B:H,3,FALSE),0)</f>
        <v>206-2019-0129</v>
      </c>
      <c r="Q3591" s="27" t="str">
        <f>VLOOKUP(N3591,'散件（更新）'!B:H,2,FALSE)</f>
        <v>114-20190129</v>
      </c>
      <c r="R3591" s="27" t="str">
        <f>VLOOKUP(N3591,'散件（更新）'!B:H,7,FALSE)</f>
        <v>Sensor</v>
      </c>
      <c r="S3591" s="27" t="str">
        <f>VLOOKUP(N3591,'散件（更新）'!B:E,4,FALSE)</f>
        <v>https://tineco-yxzt.oss-accelerate.aliyuncs.com/20231219/9FWRS100100_1702948034188.png</v>
      </c>
      <c r="T3591" s="27" t="s">
        <v>8759</v>
      </c>
      <c r="U3591" s="28" t="str">
        <f>VLOOKUP(N3591,'散件（更新）'!B:G,6,FALSE)</f>
        <v>脏污传感器组件</v>
      </c>
      <c r="V3591" s="28">
        <f>VLOOKUP(N3591,'散件（更新）'!B:I,8,FALSE)</f>
        <v>6974950101411</v>
      </c>
    </row>
    <row r="3592" spans="1:22">
      <c r="A3592" s="57">
        <v>46169</v>
      </c>
      <c r="B3592" s="53" t="s">
        <v>4374</v>
      </c>
      <c r="C3592" s="27" t="str">
        <f>VLOOKUP(B3592,'大货清单（不定期按GOMS更新）'!A:H,8,0)</f>
        <v>109-23710102</v>
      </c>
      <c r="D3592" s="27" t="str">
        <f>VLOOKUP(B3592,'大货清单（不定期按GOMS更新）'!A:C,3,0)</f>
        <v>CL2371A-02</v>
      </c>
      <c r="E3592" s="27" t="str">
        <f>VLOOKUP(B3592,'大货清单（不定期按GOMS更新）'!A:H,4,0)</f>
        <v>AT,DE,CH,ES,FR</v>
      </c>
      <c r="F3592" s="27" t="str">
        <f>VLOOKUP(B3592,'大货清单（不定期按GOMS更新）'!A:H,2,0)</f>
        <v>Floor One S5 Extreme</v>
      </c>
      <c r="G3592" s="28">
        <f>VLOOKUP(B3592,'大货清单（不定期按GOMS更新）'!A:I,9,FALSE)</f>
        <v>6974950105402</v>
      </c>
      <c r="H3592" s="27" t="str">
        <f>VLOOKUP(B3592,'大货清单（不定期按GOMS更新）'!A:H,7,0)</f>
        <v>Blue</v>
      </c>
      <c r="I3592" s="27" t="str">
        <f>VLOOKUP(B3592,'大货清单（不定期按GOMS更新）'!A:F,6,FALSE)</f>
        <v>PHASEOUT</v>
      </c>
      <c r="J3592" s="27" t="str">
        <f>VLOOKUP(B3592,'大货清单（不定期按GOMS更新）'!A:K,11,FALSE)</f>
        <v>9.5</v>
      </c>
      <c r="K3592" s="27" t="str">
        <f>VLOOKUP(B3592,'大货清单（不定期按GOMS更新）'!A:N,12,FALSE)</f>
        <v>676</v>
      </c>
      <c r="L3592" s="27" t="str">
        <f>VLOOKUP(B3592,'大货清单（不定期按GOMS更新）'!A:M,13,FALSE)</f>
        <v>334</v>
      </c>
      <c r="M3592" s="27" t="str">
        <f>VLOOKUP(B3592,'大货清单（不定期按GOMS更新）'!A:N,14,FALSE)</f>
        <v>310</v>
      </c>
      <c r="N3592" s="53" t="s">
        <v>4447</v>
      </c>
      <c r="O3592" s="27">
        <f>IFERROR(VLOOKUP(N3592,'散件迭代（不定期更新）'!C:J,8,FALSE),0)</f>
        <v>0</v>
      </c>
      <c r="P3592" s="27" t="str">
        <f>IFERROR(VLOOKUP(N3592,'散件（更新）'!B:H,3,FALSE),0)</f>
        <v>/</v>
      </c>
      <c r="Q3592" s="27" t="str">
        <f>VLOOKUP(N3592,'散件（更新）'!B:H,2,FALSE)</f>
        <v>114-23310805</v>
      </c>
      <c r="R3592" s="27" t="str">
        <f>VLOOKUP(N3592,'散件（更新）'!B:H,7,FALSE)</f>
        <v>Pump</v>
      </c>
      <c r="S3592" s="27" t="str">
        <f>VLOOKUP(N3592,'散件（更新）'!B:E,4,FALSE)</f>
        <v>https://tineco-yxzt.oss-accelerate.aliyuncs.com/20240206/yidairudongbeng_1707205005044.jpeg</v>
      </c>
      <c r="T3592" s="27" t="s">
        <v>8759</v>
      </c>
      <c r="U3592" s="28" t="str">
        <f>VLOOKUP(N3592,'散件（更新）'!B:G,6,FALSE)</f>
        <v>蠕动泵组件</v>
      </c>
      <c r="V3592" s="28">
        <f>VLOOKUP(N3592,'散件（更新）'!B:I,8,FALSE)</f>
        <v>6974950106621</v>
      </c>
    </row>
    <row r="3593" spans="1:22">
      <c r="A3593" s="57">
        <v>46169</v>
      </c>
      <c r="B3593" s="53" t="s">
        <v>4374</v>
      </c>
      <c r="C3593" s="27" t="str">
        <f>VLOOKUP(B3593,'大货清单（不定期按GOMS更新）'!A:H,8,0)</f>
        <v>109-23710102</v>
      </c>
      <c r="D3593" s="27" t="str">
        <f>VLOOKUP(B3593,'大货清单（不定期按GOMS更新）'!A:C,3,0)</f>
        <v>CL2371A-02</v>
      </c>
      <c r="E3593" s="27" t="str">
        <f>VLOOKUP(B3593,'大货清单（不定期按GOMS更新）'!A:H,4,0)</f>
        <v>AT,DE,CH,ES,FR</v>
      </c>
      <c r="F3593" s="27" t="str">
        <f>VLOOKUP(B3593,'大货清单（不定期按GOMS更新）'!A:H,2,0)</f>
        <v>Floor One S5 Extreme</v>
      </c>
      <c r="G3593" s="28">
        <f>VLOOKUP(B3593,'大货清单（不定期按GOMS更新）'!A:I,9,FALSE)</f>
        <v>6974950105402</v>
      </c>
      <c r="H3593" s="27" t="str">
        <f>VLOOKUP(B3593,'大货清单（不定期按GOMS更新）'!A:H,7,0)</f>
        <v>Blue</v>
      </c>
      <c r="I3593" s="27" t="str">
        <f>VLOOKUP(B3593,'大货清单（不定期按GOMS更新）'!A:F,6,FALSE)</f>
        <v>PHASEOUT</v>
      </c>
      <c r="J3593" s="27" t="str">
        <f>VLOOKUP(B3593,'大货清单（不定期按GOMS更新）'!A:K,11,FALSE)</f>
        <v>9.5</v>
      </c>
      <c r="K3593" s="27" t="str">
        <f>VLOOKUP(B3593,'大货清单（不定期按GOMS更新）'!A:N,12,FALSE)</f>
        <v>676</v>
      </c>
      <c r="L3593" s="27" t="str">
        <f>VLOOKUP(B3593,'大货清单（不定期按GOMS更新）'!A:M,13,FALSE)</f>
        <v>334</v>
      </c>
      <c r="M3593" s="27" t="str">
        <f>VLOOKUP(B3593,'大货清单（不定期按GOMS更新）'!A:N,14,FALSE)</f>
        <v>310</v>
      </c>
      <c r="N3593" s="53" t="s">
        <v>4193</v>
      </c>
      <c r="O3593" s="27">
        <f>IFERROR(VLOOKUP(N3593,'散件迭代（不定期更新）'!C:J,8,FALSE),0)</f>
        <v>0</v>
      </c>
      <c r="P3593" s="27" t="str">
        <f>IFERROR(VLOOKUP(N3593,'散件（更新）'!B:H,3,FALSE),0)</f>
        <v>/</v>
      </c>
      <c r="Q3593" s="27" t="str">
        <f>VLOOKUP(N3593,'散件（更新）'!B:H,2,FALSE)</f>
        <v>114-23710102</v>
      </c>
      <c r="R3593" s="27" t="str">
        <f>VLOOKUP(N3593,'散件（更新）'!B:H,7,FALSE)</f>
        <v>Handle</v>
      </c>
      <c r="S3593" s="27">
        <f>VLOOKUP(N3593,'散件（更新）'!B:E,4,FALSE)</f>
        <v>0</v>
      </c>
      <c r="T3593" s="27" t="s">
        <v>8759</v>
      </c>
      <c r="U3593" s="28" t="str">
        <f>VLOOKUP(N3593,'散件（更新）'!B:G,6,FALSE)</f>
        <v>手柄组件（蓝色）</v>
      </c>
      <c r="V3593" s="28">
        <f>VLOOKUP(N3593,'散件（更新）'!B:I,8,FALSE)</f>
        <v>6974950105969</v>
      </c>
    </row>
    <row r="3594" spans="1:22">
      <c r="A3594" s="57">
        <v>46169</v>
      </c>
      <c r="B3594" s="53" t="s">
        <v>4374</v>
      </c>
      <c r="C3594" s="27" t="str">
        <f>VLOOKUP(B3594,'大货清单（不定期按GOMS更新）'!A:H,8,0)</f>
        <v>109-23710102</v>
      </c>
      <c r="D3594" s="27" t="str">
        <f>VLOOKUP(B3594,'大货清单（不定期按GOMS更新）'!A:C,3,0)</f>
        <v>CL2371A-02</v>
      </c>
      <c r="E3594" s="27" t="str">
        <f>VLOOKUP(B3594,'大货清单（不定期按GOMS更新）'!A:H,4,0)</f>
        <v>AT,DE,CH,ES,FR</v>
      </c>
      <c r="F3594" s="27" t="str">
        <f>VLOOKUP(B3594,'大货清单（不定期按GOMS更新）'!A:H,2,0)</f>
        <v>Floor One S5 Extreme</v>
      </c>
      <c r="G3594" s="28">
        <f>VLOOKUP(B3594,'大货清单（不定期按GOMS更新）'!A:I,9,FALSE)</f>
        <v>6974950105402</v>
      </c>
      <c r="H3594" s="27" t="str">
        <f>VLOOKUP(B3594,'大货清单（不定期按GOMS更新）'!A:H,7,0)</f>
        <v>Blue</v>
      </c>
      <c r="I3594" s="27" t="str">
        <f>VLOOKUP(B3594,'大货清单（不定期按GOMS更新）'!A:F,6,FALSE)</f>
        <v>PHASEOUT</v>
      </c>
      <c r="J3594" s="27" t="str">
        <f>VLOOKUP(B3594,'大货清单（不定期按GOMS更新）'!A:K,11,FALSE)</f>
        <v>9.5</v>
      </c>
      <c r="K3594" s="27" t="str">
        <f>VLOOKUP(B3594,'大货清单（不定期按GOMS更新）'!A:N,12,FALSE)</f>
        <v>676</v>
      </c>
      <c r="L3594" s="27" t="str">
        <f>VLOOKUP(B3594,'大货清单（不定期按GOMS更新）'!A:M,13,FALSE)</f>
        <v>334</v>
      </c>
      <c r="M3594" s="27" t="str">
        <f>VLOOKUP(B3594,'大货清单（不定期按GOMS更新）'!A:N,14,FALSE)</f>
        <v>310</v>
      </c>
      <c r="N3594" s="53" t="s">
        <v>4100</v>
      </c>
      <c r="O3594" s="27">
        <f>IFERROR(VLOOKUP(N3594,'散件迭代（不定期更新）'!C:J,8,FALSE),0)</f>
        <v>0</v>
      </c>
      <c r="P3594" s="27" t="str">
        <f>IFERROR(VLOOKUP(N3594,'散件（更新）'!B:H,3,FALSE),0)</f>
        <v>/</v>
      </c>
      <c r="Q3594" s="27" t="str">
        <f>VLOOKUP(N3594,'散件（更新）'!B:H,2,FALSE)</f>
        <v>114-23710100</v>
      </c>
      <c r="R3594" s="27" t="str">
        <f>VLOOKUP(N3594,'散件（更新）'!B:H,7,FALSE)</f>
        <v>Clean Water Tank</v>
      </c>
      <c r="S3594" s="27">
        <f>VLOOKUP(N3594,'散件（更新）'!B:E,4,FALSE)</f>
        <v>0</v>
      </c>
      <c r="T3594" s="27" t="s">
        <v>8759</v>
      </c>
      <c r="U3594" s="28" t="str">
        <f>VLOOKUP(N3594,'散件（更新）'!B:G,6,FALSE)</f>
        <v>溶液桶组件（蓝色）</v>
      </c>
      <c r="V3594" s="28">
        <f>VLOOKUP(N3594,'散件（更新）'!B:I,8,FALSE)</f>
        <v>6974950105921</v>
      </c>
    </row>
    <row r="3595" spans="1:22">
      <c r="A3595" s="57">
        <v>46169</v>
      </c>
      <c r="B3595" s="53" t="s">
        <v>4374</v>
      </c>
      <c r="C3595" s="27" t="str">
        <f>VLOOKUP(B3595,'大货清单（不定期按GOMS更新）'!A:H,8,0)</f>
        <v>109-23710102</v>
      </c>
      <c r="D3595" s="27" t="str">
        <f>VLOOKUP(B3595,'大货清单（不定期按GOMS更新）'!A:C,3,0)</f>
        <v>CL2371A-02</v>
      </c>
      <c r="E3595" s="27" t="str">
        <f>VLOOKUP(B3595,'大货清单（不定期按GOMS更新）'!A:H,4,0)</f>
        <v>AT,DE,CH,ES,FR</v>
      </c>
      <c r="F3595" s="27" t="str">
        <f>VLOOKUP(B3595,'大货清单（不定期按GOMS更新）'!A:H,2,0)</f>
        <v>Floor One S5 Extreme</v>
      </c>
      <c r="G3595" s="28">
        <f>VLOOKUP(B3595,'大货清单（不定期按GOMS更新）'!A:I,9,FALSE)</f>
        <v>6974950105402</v>
      </c>
      <c r="H3595" s="27" t="str">
        <f>VLOOKUP(B3595,'大货清单（不定期按GOMS更新）'!A:H,7,0)</f>
        <v>Blue</v>
      </c>
      <c r="I3595" s="27" t="str">
        <f>VLOOKUP(B3595,'大货清单（不定期按GOMS更新）'!A:F,6,FALSE)</f>
        <v>PHASEOUT</v>
      </c>
      <c r="J3595" s="27" t="str">
        <f>VLOOKUP(B3595,'大货清单（不定期按GOMS更新）'!A:K,11,FALSE)</f>
        <v>9.5</v>
      </c>
      <c r="K3595" s="27" t="str">
        <f>VLOOKUP(B3595,'大货清单（不定期按GOMS更新）'!A:N,12,FALSE)</f>
        <v>676</v>
      </c>
      <c r="L3595" s="27" t="str">
        <f>VLOOKUP(B3595,'大货清单（不定期按GOMS更新）'!A:M,13,FALSE)</f>
        <v>334</v>
      </c>
      <c r="M3595" s="27" t="str">
        <f>VLOOKUP(B3595,'大货清单（不定期按GOMS更新）'!A:N,14,FALSE)</f>
        <v>310</v>
      </c>
      <c r="N3595" s="53" t="s">
        <v>4230</v>
      </c>
      <c r="O3595" s="27" t="str">
        <f>IFERROR(VLOOKUP(N3595,'散件迭代（不定期更新）'!C:J,8,FALSE),0)</f>
        <v>A54</v>
      </c>
      <c r="P3595" s="27" t="str">
        <f>IFERROR(VLOOKUP(N3595,'散件（更新）'!B:H,3,FALSE),0)</f>
        <v>/</v>
      </c>
      <c r="Q3595" s="27" t="str">
        <f>VLOOKUP(N3595,'散件（更新）'!B:H,2,FALSE)</f>
        <v>114-23710101</v>
      </c>
      <c r="R3595" s="27" t="str">
        <f>VLOOKUP(N3595,'散件（更新）'!B:H,7,FALSE)</f>
        <v>Dirt Water Tank</v>
      </c>
      <c r="S3595" s="27" t="str">
        <f>VLOOKUP(N3595,'散件（更新）'!B:E,4,FALSE)</f>
        <v>https://tineco-yxzt.oss-accelerate.aliyuncs.com/20250210/232323223_1739164685422.jpg</v>
      </c>
      <c r="T3595" s="27" t="s">
        <v>8759</v>
      </c>
      <c r="U3595" s="28" t="str">
        <f>VLOOKUP(N3595,'散件（更新）'!B:G,6,FALSE)</f>
        <v>回收桶组件（蓝色）</v>
      </c>
      <c r="V3595" s="28">
        <f>VLOOKUP(N3595,'散件（更新）'!B:I,8,FALSE)</f>
        <v>6974950105945</v>
      </c>
    </row>
    <row r="3596" spans="1:22">
      <c r="A3596" s="57">
        <v>46169</v>
      </c>
      <c r="B3596" s="53" t="s">
        <v>4374</v>
      </c>
      <c r="C3596" s="27" t="str">
        <f>VLOOKUP(B3596,'大货清单（不定期按GOMS更新）'!A:H,8,0)</f>
        <v>109-23710102</v>
      </c>
      <c r="D3596" s="27" t="str">
        <f>VLOOKUP(B3596,'大货清单（不定期按GOMS更新）'!A:C,3,0)</f>
        <v>CL2371A-02</v>
      </c>
      <c r="E3596" s="27" t="str">
        <f>VLOOKUP(B3596,'大货清单（不定期按GOMS更新）'!A:H,4,0)</f>
        <v>AT,DE,CH,ES,FR</v>
      </c>
      <c r="F3596" s="27" t="str">
        <f>VLOOKUP(B3596,'大货清单（不定期按GOMS更新）'!A:H,2,0)</f>
        <v>Floor One S5 Extreme</v>
      </c>
      <c r="G3596" s="28">
        <f>VLOOKUP(B3596,'大货清单（不定期按GOMS更新）'!A:I,9,FALSE)</f>
        <v>6974950105402</v>
      </c>
      <c r="H3596" s="27" t="str">
        <f>VLOOKUP(B3596,'大货清单（不定期按GOMS更新）'!A:H,7,0)</f>
        <v>Blue</v>
      </c>
      <c r="I3596" s="27" t="str">
        <f>VLOOKUP(B3596,'大货清单（不定期按GOMS更新）'!A:F,6,FALSE)</f>
        <v>PHASEOUT</v>
      </c>
      <c r="J3596" s="27" t="str">
        <f>VLOOKUP(B3596,'大货清单（不定期按GOMS更新）'!A:K,11,FALSE)</f>
        <v>9.5</v>
      </c>
      <c r="K3596" s="27" t="str">
        <f>VLOOKUP(B3596,'大货清单（不定期按GOMS更新）'!A:N,12,FALSE)</f>
        <v>676</v>
      </c>
      <c r="L3596" s="27" t="str">
        <f>VLOOKUP(B3596,'大货清单（不定期按GOMS更新）'!A:M,13,FALSE)</f>
        <v>334</v>
      </c>
      <c r="M3596" s="27" t="str">
        <f>VLOOKUP(B3596,'大货清单（不定期按GOMS更新）'!A:N,14,FALSE)</f>
        <v>310</v>
      </c>
      <c r="N3596" s="53" t="s">
        <v>1218</v>
      </c>
      <c r="O3596" s="27">
        <f>IFERROR(VLOOKUP(N3596,'散件迭代（不定期更新）'!C:J,8,FALSE),0)</f>
        <v>0</v>
      </c>
      <c r="P3596" s="27" t="str">
        <f>IFERROR(VLOOKUP(N3596,'散件（更新）'!B:H,3,FALSE),0)</f>
        <v>206-2029-0614</v>
      </c>
      <c r="Q3596" s="27" t="str">
        <f>VLOOKUP(N3596,'散件（更新）'!B:H,2,FALSE)</f>
        <v>114-20290614</v>
      </c>
      <c r="R3596" s="27" t="str">
        <f>VLOOKUP(N3596,'散件（更新）'!B:H,7,FALSE)</f>
        <v>Repair Wheel</v>
      </c>
      <c r="S3596" s="27" t="str">
        <f>VLOOKUP(N3596,'散件（更新）'!B:E,4,FALSE)</f>
        <v>https://tineco-yxzt.oss-accelerate.aliyuncs.com/20231219/9SWRW100000_1702948048100.png</v>
      </c>
      <c r="T3596" s="27" t="s">
        <v>8759</v>
      </c>
      <c r="U3596" s="28" t="str">
        <f>VLOOKUP(N3596,'散件（更新）'!B:G,6,FALSE)</f>
        <v>小轮包胶组件（2个小轮+2个轴）</v>
      </c>
      <c r="V3596" s="28" t="str">
        <f>VLOOKUP(N3596,'散件（更新）'!B:I,8,FALSE)</f>
        <v>6972200198358</v>
      </c>
    </row>
    <row r="3597" spans="1:22">
      <c r="A3597" s="57">
        <v>46169</v>
      </c>
      <c r="B3597" s="53" t="s">
        <v>2338</v>
      </c>
      <c r="C3597" s="27" t="str">
        <f>VLOOKUP(B3597,'大货清单（不定期按GOMS更新）'!A:H,8,0)</f>
        <v>109-22030201</v>
      </c>
      <c r="D3597" s="27" t="str">
        <f>VLOOKUP(B3597,'大货清单（不定期按GOMS更新）'!A:C,3,0)</f>
        <v>CL2203B-01</v>
      </c>
      <c r="E3597" s="27" t="str">
        <f>VLOOKUP(B3597,'大货清单（不定期按GOMS更新）'!A:H,4,0)</f>
        <v>,FR,IT,DE,ZA,ES,BE,SE,PL,NL,CL,MN,MX,HK</v>
      </c>
      <c r="F3597" s="27" t="str">
        <f>VLOOKUP(B3597,'大货清单（不定期按GOMS更新）'!A:H,2,0)</f>
        <v>Floor One S7 Steam</v>
      </c>
      <c r="G3597" s="28" t="str">
        <f>VLOOKUP(B3597,'大货清单（不定期按GOMS更新）'!A:I,9,FALSE)</f>
        <v>6974950102135,	 6974950102135</v>
      </c>
      <c r="H3597" s="27" t="str">
        <f>VLOOKUP(B3597,'大货清单（不定期按GOMS更新）'!A:H,7,0)</f>
        <v>White&amp;Black</v>
      </c>
      <c r="I3597" s="27" t="str">
        <f>VLOOKUP(B3597,'大货清单（不定期按GOMS更新）'!A:F,6,FALSE)</f>
        <v>ACTIVE</v>
      </c>
      <c r="J3597" s="27" t="str">
        <f>VLOOKUP(B3597,'大货清单（不定期按GOMS更新）'!A:K,11,FALSE)</f>
        <v>9.6</v>
      </c>
      <c r="K3597" s="27" t="str">
        <f>VLOOKUP(B3597,'大货清单（不定期按GOMS更新）'!A:N,12,FALSE)</f>
        <v>765</v>
      </c>
      <c r="L3597" s="27" t="str">
        <f>VLOOKUP(B3597,'大货清单（不定期按GOMS更新）'!A:M,13,FALSE)</f>
        <v>330</v>
      </c>
      <c r="M3597" s="27" t="str">
        <f>VLOOKUP(B3597,'大货清单（不定期按GOMS更新）'!A:N,14,FALSE)</f>
        <v>322</v>
      </c>
      <c r="N3597" s="53" t="s">
        <v>5370</v>
      </c>
      <c r="O3597" s="27">
        <f>IFERROR(VLOOKUP(N3597,'散件迭代（不定期更新）'!C:J,8,FALSE),0)</f>
        <v>0</v>
      </c>
      <c r="P3597" s="27" t="str">
        <f>IFERROR(VLOOKUP(N3597,'散件（更新）'!B:H,3,FALSE),0)</f>
        <v>/</v>
      </c>
      <c r="Q3597" s="27" t="str">
        <f>VLOOKUP(N3597,'散件（更新）'!B:H,2,FALSE)</f>
        <v>114-22030170</v>
      </c>
      <c r="R3597" s="27" t="str">
        <f>VLOOKUP(N3597,'散件（更新）'!B:H,7,FALSE)</f>
        <v>HEPA Assy+Brush Roller</v>
      </c>
      <c r="S3597" s="27">
        <f>VLOOKUP(N3597,'散件（更新）'!B:E,4,FALSE)</f>
        <v>0</v>
      </c>
      <c r="T3597" s="27" t="s">
        <v>8759</v>
      </c>
      <c r="U3597" s="28" t="str">
        <f>VLOOKUP(N3597,'散件（更新）'!B:G,6,FALSE)</f>
        <v>附件套装彩盒版（HEPA*2+滚刷组件*2）</v>
      </c>
      <c r="V3597" s="28">
        <f>VLOOKUP(N3597,'散件（更新）'!B:I,8,FALSE)</f>
        <v>6974950105280</v>
      </c>
    </row>
    <row r="3598" spans="1:22">
      <c r="A3598" s="57">
        <v>46169</v>
      </c>
      <c r="B3598" s="53" t="s">
        <v>2340</v>
      </c>
      <c r="C3598" s="27" t="str">
        <f>VLOOKUP(B3598,'大货清单（不定期按GOMS更新）'!A:H,8,0)</f>
        <v>109-22030202</v>
      </c>
      <c r="D3598" s="27" t="str">
        <f>VLOOKUP(B3598,'大货清单（不定期按GOMS更新）'!A:C,3,0)</f>
        <v>CL2203B-02</v>
      </c>
      <c r="E3598" s="27" t="str">
        <f>VLOOKUP(B3598,'大货清单（不定期按GOMS更新）'!A:H,4,0)</f>
        <v>ES,DE,AT,CH,NL,FR,RO,DK,GR,IT,UA,HK</v>
      </c>
      <c r="F3598" s="27" t="str">
        <f>VLOOKUP(B3598,'大货清单（不定期按GOMS更新）'!A:H,2,0)</f>
        <v>Floor One S7 Steam Plus</v>
      </c>
      <c r="G3598" s="28" t="str">
        <f>VLOOKUP(B3598,'大货清单（不定期按GOMS更新）'!A:I,9,FALSE)</f>
        <v>6974950102234,	 6974950102234, 6974950102234</v>
      </c>
      <c r="H3598" s="27" t="str">
        <f>VLOOKUP(B3598,'大货清单（不定期按GOMS更新）'!A:H,7,0)</f>
        <v>White&amp;Black</v>
      </c>
      <c r="I3598" s="27" t="str">
        <f>VLOOKUP(B3598,'大货清单（不定期按GOMS更新）'!A:F,6,FALSE)</f>
        <v>ACTIVE</v>
      </c>
      <c r="J3598" s="27" t="str">
        <f>VLOOKUP(B3598,'大货清单（不定期按GOMS更新）'!A:K,11,FALSE)</f>
        <v>9.6</v>
      </c>
      <c r="K3598" s="27" t="str">
        <f>VLOOKUP(B3598,'大货清单（不定期按GOMS更新）'!A:N,12,FALSE)</f>
        <v>765</v>
      </c>
      <c r="L3598" s="27" t="str">
        <f>VLOOKUP(B3598,'大货清单（不定期按GOMS更新）'!A:M,13,FALSE)</f>
        <v>330</v>
      </c>
      <c r="M3598" s="27" t="str">
        <f>VLOOKUP(B3598,'大货清单（不定期按GOMS更新）'!A:N,14,FALSE)</f>
        <v>322</v>
      </c>
      <c r="N3598" s="53" t="s">
        <v>5370</v>
      </c>
      <c r="O3598" s="27">
        <f>IFERROR(VLOOKUP(N3598,'散件迭代（不定期更新）'!C:J,8,FALSE),0)</f>
        <v>0</v>
      </c>
      <c r="P3598" s="27" t="str">
        <f>IFERROR(VLOOKUP(N3598,'散件（更新）'!B:H,3,FALSE),0)</f>
        <v>/</v>
      </c>
      <c r="Q3598" s="27" t="str">
        <f>VLOOKUP(N3598,'散件（更新）'!B:H,2,FALSE)</f>
        <v>114-22030170</v>
      </c>
      <c r="R3598" s="27" t="str">
        <f>VLOOKUP(N3598,'散件（更新）'!B:H,7,FALSE)</f>
        <v>HEPA Assy+Brush Roller</v>
      </c>
      <c r="S3598" s="27">
        <f>VLOOKUP(N3598,'散件（更新）'!B:E,4,FALSE)</f>
        <v>0</v>
      </c>
      <c r="T3598" s="27" t="s">
        <v>8759</v>
      </c>
      <c r="U3598" s="28" t="str">
        <f>VLOOKUP(N3598,'散件（更新）'!B:G,6,FALSE)</f>
        <v>附件套装彩盒版（HEPA*2+滚刷组件*2）</v>
      </c>
      <c r="V3598" s="28">
        <f>VLOOKUP(N3598,'散件（更新）'!B:I,8,FALSE)</f>
        <v>6974950105280</v>
      </c>
    </row>
    <row r="3599" spans="1:22">
      <c r="A3599" s="57">
        <v>46169</v>
      </c>
      <c r="B3599" s="53" t="s">
        <v>122</v>
      </c>
      <c r="C3599" s="27" t="str">
        <f>VLOOKUP(B3599,'大货清单（不定期按GOMS更新）'!A:H,8,0)</f>
        <v>109-20190605</v>
      </c>
      <c r="D3599" s="27" t="str">
        <f>VLOOKUP(B3599,'大货清单（不定期按GOMS更新）'!A:C,3,0)</f>
        <v>CL2019F-05</v>
      </c>
      <c r="E3599" s="27" t="str">
        <f>VLOOKUP(B3599,'大货清单（不定期按GOMS更新）'!A:H,4,0)</f>
        <v>ES,FR,DE,AT,CH,DK,GR,NL,UA,LT,CZ,HU,IT,PL</v>
      </c>
      <c r="F3599" s="27" t="str">
        <f>VLOOKUP(B3599,'大货清单（不定期按GOMS更新）'!A:H,2,0)</f>
        <v>Floor One S5 Extreme</v>
      </c>
      <c r="G3599" s="28">
        <f>VLOOKUP(B3599,'大货清单（不定期按GOMS更新）'!A:I,9,FALSE)</f>
        <v>6972200198495</v>
      </c>
      <c r="H3599" s="27" t="str">
        <f>VLOOKUP(B3599,'大货清单（不定期按GOMS更新）'!A:H,7,0)</f>
        <v>Blue</v>
      </c>
      <c r="I3599" s="27" t="str">
        <f>VLOOKUP(B3599,'大货清单（不定期按GOMS更新）'!A:F,6,FALSE)</f>
        <v>ACTIVE</v>
      </c>
      <c r="J3599" s="27" t="str">
        <f>VLOOKUP(B3599,'大货清单（不定期按GOMS更新）'!A:K,11,FALSE)</f>
        <v>8.2</v>
      </c>
      <c r="K3599" s="27" t="str">
        <f>VLOOKUP(B3599,'大货清单（不定期按GOMS更新）'!A:N,12,FALSE)</f>
        <v>326</v>
      </c>
      <c r="L3599" s="27" t="str">
        <f>VLOOKUP(B3599,'大货清单（不定期按GOMS更新）'!A:M,13,FALSE)</f>
        <v>296</v>
      </c>
      <c r="M3599" s="27" t="str">
        <f>VLOOKUP(B3599,'大货清单（不定期按GOMS更新）'!A:N,14,FALSE)</f>
        <v>672</v>
      </c>
      <c r="N3599" s="53" t="s">
        <v>2320</v>
      </c>
      <c r="O3599" s="27">
        <f>IFERROR(VLOOKUP(N3599,'散件迭代（不定期更新）'!C:J,8,FALSE),0)</f>
        <v>0</v>
      </c>
      <c r="P3599" s="27" t="str">
        <f>IFERROR(VLOOKUP(N3599,'散件（更新）'!B:H,3,FALSE),0)</f>
        <v>/</v>
      </c>
      <c r="Q3599" s="27" t="str">
        <f>VLOOKUP(N3599,'散件（更新）'!B:H,2,FALSE)</f>
        <v>114-20191700</v>
      </c>
      <c r="R3599" s="27" t="str">
        <f>VLOOKUP(N3599,'散件（更新）'!B:H,7,FALSE)</f>
        <v>Motor</v>
      </c>
      <c r="S3599" s="27" t="str">
        <f>VLOOKUP(N3599,'散件（更新）'!B:E,4,FALSE)</f>
        <v>https://tineco-yxzt.oss-accelerate.aliyuncs.com/20231219/9FWRM100300_1702948028226.png</v>
      </c>
      <c r="T3599" s="27" t="s">
        <v>8759</v>
      </c>
      <c r="U3599" s="28" t="str">
        <f>VLOOKUP(N3599,'散件（更新）'!B:G,6,FALSE)</f>
        <v>主电机+密封圈(45降本款)</v>
      </c>
      <c r="V3599" s="28">
        <f>VLOOKUP(N3599,'散件（更新）'!B:I,8,FALSE)</f>
        <v>6974950101848</v>
      </c>
    </row>
    <row r="3600" spans="1:22">
      <c r="A3600" s="57">
        <v>46169</v>
      </c>
      <c r="B3600" s="53" t="s">
        <v>122</v>
      </c>
      <c r="C3600" s="27" t="str">
        <f>VLOOKUP(B3600,'大货清单（不定期按GOMS更新）'!A:H,8,0)</f>
        <v>109-20190605</v>
      </c>
      <c r="D3600" s="27" t="str">
        <f>VLOOKUP(B3600,'大货清单（不定期按GOMS更新）'!A:C,3,0)</f>
        <v>CL2019F-05</v>
      </c>
      <c r="E3600" s="27" t="str">
        <f>VLOOKUP(B3600,'大货清单（不定期按GOMS更新）'!A:H,4,0)</f>
        <v>ES,FR,DE,AT,CH,DK,GR,NL,UA,LT,CZ,HU,IT,PL</v>
      </c>
      <c r="F3600" s="27" t="str">
        <f>VLOOKUP(B3600,'大货清单（不定期按GOMS更新）'!A:H,2,0)</f>
        <v>Floor One S5 Extreme</v>
      </c>
      <c r="G3600" s="28">
        <f>VLOOKUP(B3600,'大货清单（不定期按GOMS更新）'!A:I,9,FALSE)</f>
        <v>6972200198495</v>
      </c>
      <c r="H3600" s="27" t="str">
        <f>VLOOKUP(B3600,'大货清单（不定期按GOMS更新）'!A:H,7,0)</f>
        <v>Blue</v>
      </c>
      <c r="I3600" s="27" t="str">
        <f>VLOOKUP(B3600,'大货清单（不定期按GOMS更新）'!A:F,6,FALSE)</f>
        <v>ACTIVE</v>
      </c>
      <c r="J3600" s="27" t="str">
        <f>VLOOKUP(B3600,'大货清单（不定期按GOMS更新）'!A:K,11,FALSE)</f>
        <v>8.2</v>
      </c>
      <c r="K3600" s="27" t="str">
        <f>VLOOKUP(B3600,'大货清单（不定期按GOMS更新）'!A:N,12,FALSE)</f>
        <v>326</v>
      </c>
      <c r="L3600" s="27" t="str">
        <f>VLOOKUP(B3600,'大货清单（不定期按GOMS更新）'!A:M,13,FALSE)</f>
        <v>296</v>
      </c>
      <c r="M3600" s="27" t="str">
        <f>VLOOKUP(B3600,'大货清单（不定期按GOMS更新）'!A:N,14,FALSE)</f>
        <v>672</v>
      </c>
      <c r="N3600" s="53" t="s">
        <v>2321</v>
      </c>
      <c r="O3600" s="27">
        <f>IFERROR(VLOOKUP(N3600,'散件迭代（不定期更新）'!C:J,8,FALSE),0)</f>
        <v>0</v>
      </c>
      <c r="P3600" s="27" t="str">
        <f>IFERROR(VLOOKUP(N3600,'散件（更新）'!B:H,3,FALSE),0)</f>
        <v>/</v>
      </c>
      <c r="Q3600" s="27" t="str">
        <f>VLOOKUP(N3600,'散件（更新）'!B:H,2,FALSE)</f>
        <v>114-20191701</v>
      </c>
      <c r="R3600" s="27" t="str">
        <f>VLOOKUP(N3600,'散件（更新）'!B:H,7,FALSE)</f>
        <v>Motor</v>
      </c>
      <c r="S3600" s="27" t="str">
        <f>VLOOKUP(N3600,'散件（更新）'!B:E,4,FALSE)</f>
        <v>https://tineco-yxzt.oss-accelerate.aliyuncs.com/20231219/9FWRM100400_1702948028299.png</v>
      </c>
      <c r="T3600" s="27" t="s">
        <v>8759</v>
      </c>
      <c r="U3600" s="28" t="str">
        <f>VLOOKUP(N3600,'散件（更新）'!B:G,6,FALSE)</f>
        <v>地刷电机齿轮箱组件(降本)</v>
      </c>
      <c r="V3600" s="28">
        <f>VLOOKUP(N3600,'散件（更新）'!B:I,8,FALSE)</f>
        <v>6974950101855</v>
      </c>
    </row>
    <row r="3601" spans="1:22">
      <c r="A3601" s="57">
        <v>46169</v>
      </c>
      <c r="B3601" s="53" t="s">
        <v>122</v>
      </c>
      <c r="C3601" s="27" t="str">
        <f>VLOOKUP(B3601,'大货清单（不定期按GOMS更新）'!A:H,8,0)</f>
        <v>109-20190605</v>
      </c>
      <c r="D3601" s="27" t="str">
        <f>VLOOKUP(B3601,'大货清单（不定期按GOMS更新）'!A:C,3,0)</f>
        <v>CL2019F-05</v>
      </c>
      <c r="E3601" s="27" t="str">
        <f>VLOOKUP(B3601,'大货清单（不定期按GOMS更新）'!A:H,4,0)</f>
        <v>ES,FR,DE,AT,CH,DK,GR,NL,UA,LT,CZ,HU,IT,PL</v>
      </c>
      <c r="F3601" s="27" t="str">
        <f>VLOOKUP(B3601,'大货清单（不定期按GOMS更新）'!A:H,2,0)</f>
        <v>Floor One S5 Extreme</v>
      </c>
      <c r="G3601" s="28">
        <f>VLOOKUP(B3601,'大货清单（不定期按GOMS更新）'!A:I,9,FALSE)</f>
        <v>6972200198495</v>
      </c>
      <c r="H3601" s="27" t="str">
        <f>VLOOKUP(B3601,'大货清单（不定期按GOMS更新）'!A:H,7,0)</f>
        <v>Blue</v>
      </c>
      <c r="I3601" s="27" t="str">
        <f>VLOOKUP(B3601,'大货清单（不定期按GOMS更新）'!A:F,6,FALSE)</f>
        <v>ACTIVE</v>
      </c>
      <c r="J3601" s="27" t="str">
        <f>VLOOKUP(B3601,'大货清单（不定期按GOMS更新）'!A:K,11,FALSE)</f>
        <v>8.2</v>
      </c>
      <c r="K3601" s="27" t="str">
        <f>VLOOKUP(B3601,'大货清单（不定期按GOMS更新）'!A:N,12,FALSE)</f>
        <v>326</v>
      </c>
      <c r="L3601" s="27" t="str">
        <f>VLOOKUP(B3601,'大货清单（不定期按GOMS更新）'!A:M,13,FALSE)</f>
        <v>296</v>
      </c>
      <c r="M3601" s="27" t="str">
        <f>VLOOKUP(B3601,'大货清单（不定期按GOMS更新）'!A:N,14,FALSE)</f>
        <v>672</v>
      </c>
      <c r="N3601" s="53" t="s">
        <v>2322</v>
      </c>
      <c r="O3601" s="27">
        <f>IFERROR(VLOOKUP(N3601,'散件迭代（不定期更新）'!C:J,8,FALSE),0)</f>
        <v>0</v>
      </c>
      <c r="P3601" s="27" t="str">
        <f>IFERROR(VLOOKUP(N3601,'散件（更新）'!B:H,3,FALSE),0)</f>
        <v>/</v>
      </c>
      <c r="Q3601" s="27" t="str">
        <f>VLOOKUP(N3601,'散件（更新）'!B:H,2,FALSE)</f>
        <v>114-20191600</v>
      </c>
      <c r="R3601" s="27" t="str">
        <f>VLOOKUP(N3601,'散件（更新）'!B:H,7,FALSE)</f>
        <v>PCBA</v>
      </c>
      <c r="S3601" s="27" t="str">
        <f>VLOOKUP(N3601,'散件（更新）'!B:E,4,FALSE)</f>
        <v>https://tineco-yxzt.oss-accelerate.aliyuncs.com/20231219/9FWRP101000_1702948029592.png</v>
      </c>
      <c r="T3601" s="27" t="s">
        <v>8759</v>
      </c>
      <c r="U3601" s="28" t="str">
        <f>VLOOKUP(N3601,'散件（更新）'!B:G,6,FALSE)</f>
        <v>主控板组件(LED)降本</v>
      </c>
      <c r="V3601" s="28">
        <f>VLOOKUP(N3601,'散件（更新）'!B:I,8,FALSE)</f>
        <v>6974950101879</v>
      </c>
    </row>
    <row r="3602" spans="1:22">
      <c r="A3602" s="57">
        <v>46169</v>
      </c>
      <c r="B3602" s="53" t="s">
        <v>120</v>
      </c>
      <c r="C3602" s="27" t="str">
        <f>VLOOKUP(B3602,'大货清单（不定期按GOMS更新）'!A:H,8,0)</f>
        <v>109-20190601</v>
      </c>
      <c r="D3602" s="27" t="str">
        <f>VLOOKUP(B3602,'大货清单（不定期按GOMS更新）'!A:C,3,0)</f>
        <v>CL2019F-01</v>
      </c>
      <c r="E3602" s="27" t="str">
        <f>VLOOKUP(B3602,'大货清单（不定期按GOMS更新）'!A:H,4,0)</f>
        <v>DE,FR,IT,ES,ZA,NL,PL,SE</v>
      </c>
      <c r="F3602" s="27" t="str">
        <f>VLOOKUP(B3602,'大货清单（不定期按GOMS更新）'!A:H,2,0)</f>
        <v>Floor One S5</v>
      </c>
      <c r="G3602" s="28">
        <f>VLOOKUP(B3602,'大货清单（不定期按GOMS更新）'!A:I,9,FALSE)</f>
        <v>6972200196132</v>
      </c>
      <c r="H3602" s="27" t="str">
        <f>VLOOKUP(B3602,'大货清单（不定期按GOMS更新）'!A:H,7,0)</f>
        <v>Black</v>
      </c>
      <c r="I3602" s="27" t="str">
        <f>VLOOKUP(B3602,'大货清单（不定期按GOMS更新）'!A:F,6,FALSE)</f>
        <v>PHASEOUT</v>
      </c>
      <c r="J3602" s="27" t="str">
        <f>VLOOKUP(B3602,'大货清单（不定期按GOMS更新）'!A:K,11,FALSE)</f>
        <v>8</v>
      </c>
      <c r="K3602" s="27" t="str">
        <f>VLOOKUP(B3602,'大货清单（不定期按GOMS更新）'!A:N,12,FALSE)</f>
        <v>326</v>
      </c>
      <c r="L3602" s="27" t="str">
        <f>VLOOKUP(B3602,'大货清单（不定期按GOMS更新）'!A:M,13,FALSE)</f>
        <v>296</v>
      </c>
      <c r="M3602" s="27" t="str">
        <f>VLOOKUP(B3602,'大货清单（不定期按GOMS更新）'!A:N,14,FALSE)</f>
        <v>672</v>
      </c>
      <c r="N3602" s="53" t="s">
        <v>2320</v>
      </c>
      <c r="O3602" s="27">
        <f>IFERROR(VLOOKUP(N3602,'散件迭代（不定期更新）'!C:J,8,FALSE),0)</f>
        <v>0</v>
      </c>
      <c r="P3602" s="27" t="str">
        <f>IFERROR(VLOOKUP(N3602,'散件（更新）'!B:H,3,FALSE),0)</f>
        <v>/</v>
      </c>
      <c r="Q3602" s="27" t="str">
        <f>VLOOKUP(N3602,'散件（更新）'!B:H,2,FALSE)</f>
        <v>114-20191700</v>
      </c>
      <c r="R3602" s="27" t="str">
        <f>VLOOKUP(N3602,'散件（更新）'!B:H,7,FALSE)</f>
        <v>Motor</v>
      </c>
      <c r="S3602" s="27" t="str">
        <f>VLOOKUP(N3602,'散件（更新）'!B:E,4,FALSE)</f>
        <v>https://tineco-yxzt.oss-accelerate.aliyuncs.com/20231219/9FWRM100300_1702948028226.png</v>
      </c>
      <c r="T3602" s="27" t="s">
        <v>8759</v>
      </c>
      <c r="U3602" s="28" t="str">
        <f>VLOOKUP(N3602,'散件（更新）'!B:G,6,FALSE)</f>
        <v>主电机+密封圈(45降本款)</v>
      </c>
      <c r="V3602" s="28">
        <f>VLOOKUP(N3602,'散件（更新）'!B:I,8,FALSE)</f>
        <v>6974950101848</v>
      </c>
    </row>
    <row r="3603" spans="1:22">
      <c r="A3603" s="57">
        <v>46169</v>
      </c>
      <c r="B3603" s="53" t="s">
        <v>120</v>
      </c>
      <c r="C3603" s="27" t="str">
        <f>VLOOKUP(B3603,'大货清单（不定期按GOMS更新）'!A:H,8,0)</f>
        <v>109-20190601</v>
      </c>
      <c r="D3603" s="27" t="str">
        <f>VLOOKUP(B3603,'大货清单（不定期按GOMS更新）'!A:C,3,0)</f>
        <v>CL2019F-01</v>
      </c>
      <c r="E3603" s="27" t="str">
        <f>VLOOKUP(B3603,'大货清单（不定期按GOMS更新）'!A:H,4,0)</f>
        <v>DE,FR,IT,ES,ZA,NL,PL,SE</v>
      </c>
      <c r="F3603" s="27" t="str">
        <f>VLOOKUP(B3603,'大货清单（不定期按GOMS更新）'!A:H,2,0)</f>
        <v>Floor One S5</v>
      </c>
      <c r="G3603" s="28">
        <f>VLOOKUP(B3603,'大货清单（不定期按GOMS更新）'!A:I,9,FALSE)</f>
        <v>6972200196132</v>
      </c>
      <c r="H3603" s="27" t="str">
        <f>VLOOKUP(B3603,'大货清单（不定期按GOMS更新）'!A:H,7,0)</f>
        <v>Black</v>
      </c>
      <c r="I3603" s="27" t="str">
        <f>VLOOKUP(B3603,'大货清单（不定期按GOMS更新）'!A:F,6,FALSE)</f>
        <v>PHASEOUT</v>
      </c>
      <c r="J3603" s="27" t="str">
        <f>VLOOKUP(B3603,'大货清单（不定期按GOMS更新）'!A:K,11,FALSE)</f>
        <v>8</v>
      </c>
      <c r="K3603" s="27" t="str">
        <f>VLOOKUP(B3603,'大货清单（不定期按GOMS更新）'!A:N,12,FALSE)</f>
        <v>326</v>
      </c>
      <c r="L3603" s="27" t="str">
        <f>VLOOKUP(B3603,'大货清单（不定期按GOMS更新）'!A:M,13,FALSE)</f>
        <v>296</v>
      </c>
      <c r="M3603" s="27" t="str">
        <f>VLOOKUP(B3603,'大货清单（不定期按GOMS更新）'!A:N,14,FALSE)</f>
        <v>672</v>
      </c>
      <c r="N3603" s="53" t="s">
        <v>2321</v>
      </c>
      <c r="O3603" s="27">
        <f>IFERROR(VLOOKUP(N3603,'散件迭代（不定期更新）'!C:J,8,FALSE),0)</f>
        <v>0</v>
      </c>
      <c r="P3603" s="27" t="str">
        <f>IFERROR(VLOOKUP(N3603,'散件（更新）'!B:H,3,FALSE),0)</f>
        <v>/</v>
      </c>
      <c r="Q3603" s="27" t="str">
        <f>VLOOKUP(N3603,'散件（更新）'!B:H,2,FALSE)</f>
        <v>114-20191701</v>
      </c>
      <c r="R3603" s="27" t="str">
        <f>VLOOKUP(N3603,'散件（更新）'!B:H,7,FALSE)</f>
        <v>Motor</v>
      </c>
      <c r="S3603" s="27" t="str">
        <f>VLOOKUP(N3603,'散件（更新）'!B:E,4,FALSE)</f>
        <v>https://tineco-yxzt.oss-accelerate.aliyuncs.com/20231219/9FWRM100400_1702948028299.png</v>
      </c>
      <c r="T3603" s="27" t="s">
        <v>8759</v>
      </c>
      <c r="U3603" s="28" t="str">
        <f>VLOOKUP(N3603,'散件（更新）'!B:G,6,FALSE)</f>
        <v>地刷电机齿轮箱组件(降本)</v>
      </c>
      <c r="V3603" s="28">
        <f>VLOOKUP(N3603,'散件（更新）'!B:I,8,FALSE)</f>
        <v>6974950101855</v>
      </c>
    </row>
    <row r="3604" spans="1:22">
      <c r="A3604" s="57">
        <v>46169</v>
      </c>
      <c r="B3604" s="53" t="s">
        <v>120</v>
      </c>
      <c r="C3604" s="27" t="str">
        <f>VLOOKUP(B3604,'大货清单（不定期按GOMS更新）'!A:H,8,0)</f>
        <v>109-20190601</v>
      </c>
      <c r="D3604" s="27" t="str">
        <f>VLOOKUP(B3604,'大货清单（不定期按GOMS更新）'!A:C,3,0)</f>
        <v>CL2019F-01</v>
      </c>
      <c r="E3604" s="27" t="str">
        <f>VLOOKUP(B3604,'大货清单（不定期按GOMS更新）'!A:H,4,0)</f>
        <v>DE,FR,IT,ES,ZA,NL,PL,SE</v>
      </c>
      <c r="F3604" s="27" t="str">
        <f>VLOOKUP(B3604,'大货清单（不定期按GOMS更新）'!A:H,2,0)</f>
        <v>Floor One S5</v>
      </c>
      <c r="G3604" s="28">
        <f>VLOOKUP(B3604,'大货清单（不定期按GOMS更新）'!A:I,9,FALSE)</f>
        <v>6972200196132</v>
      </c>
      <c r="H3604" s="27" t="str">
        <f>VLOOKUP(B3604,'大货清单（不定期按GOMS更新）'!A:H,7,0)</f>
        <v>Black</v>
      </c>
      <c r="I3604" s="27" t="str">
        <f>VLOOKUP(B3604,'大货清单（不定期按GOMS更新）'!A:F,6,FALSE)</f>
        <v>PHASEOUT</v>
      </c>
      <c r="J3604" s="27" t="str">
        <f>VLOOKUP(B3604,'大货清单（不定期按GOMS更新）'!A:K,11,FALSE)</f>
        <v>8</v>
      </c>
      <c r="K3604" s="27" t="str">
        <f>VLOOKUP(B3604,'大货清单（不定期按GOMS更新）'!A:N,12,FALSE)</f>
        <v>326</v>
      </c>
      <c r="L3604" s="27" t="str">
        <f>VLOOKUP(B3604,'大货清单（不定期按GOMS更新）'!A:M,13,FALSE)</f>
        <v>296</v>
      </c>
      <c r="M3604" s="27" t="str">
        <f>VLOOKUP(B3604,'大货清单（不定期按GOMS更新）'!A:N,14,FALSE)</f>
        <v>672</v>
      </c>
      <c r="N3604" s="53" t="s">
        <v>2322</v>
      </c>
      <c r="O3604" s="27">
        <f>IFERROR(VLOOKUP(N3604,'散件迭代（不定期更新）'!C:J,8,FALSE),0)</f>
        <v>0</v>
      </c>
      <c r="P3604" s="27" t="str">
        <f>IFERROR(VLOOKUP(N3604,'散件（更新）'!B:H,3,FALSE),0)</f>
        <v>/</v>
      </c>
      <c r="Q3604" s="27" t="str">
        <f>VLOOKUP(N3604,'散件（更新）'!B:H,2,FALSE)</f>
        <v>114-20191600</v>
      </c>
      <c r="R3604" s="27" t="str">
        <f>VLOOKUP(N3604,'散件（更新）'!B:H,7,FALSE)</f>
        <v>PCBA</v>
      </c>
      <c r="S3604" s="27" t="str">
        <f>VLOOKUP(N3604,'散件（更新）'!B:E,4,FALSE)</f>
        <v>https://tineco-yxzt.oss-accelerate.aliyuncs.com/20231219/9FWRP101000_1702948029592.png</v>
      </c>
      <c r="T3604" s="27" t="s">
        <v>8759</v>
      </c>
      <c r="U3604" s="28" t="str">
        <f>VLOOKUP(N3604,'散件（更新）'!B:G,6,FALSE)</f>
        <v>主控板组件(LED)降本</v>
      </c>
      <c r="V3604" s="28">
        <f>VLOOKUP(N3604,'散件（更新）'!B:I,8,FALSE)</f>
        <v>6974950101879</v>
      </c>
    </row>
    <row r="3605" spans="1:22">
      <c r="A3605" s="57">
        <v>46169</v>
      </c>
      <c r="B3605" s="53" t="s">
        <v>124</v>
      </c>
      <c r="C3605" s="27" t="str">
        <f>VLOOKUP(B3605,'大货清单（不定期按GOMS更新）'!A:H,8,0)</f>
        <v>109-20190201</v>
      </c>
      <c r="D3605" s="27" t="str">
        <f>VLOOKUP(B3605,'大货清单（不定期按GOMS更新）'!A:C,3,0)</f>
        <v>CL2019B-01</v>
      </c>
      <c r="E3605" s="27" t="str">
        <f>VLOOKUP(B3605,'大货清单（不定期按GOMS更新）'!A:H,4,0)</f>
        <v>DE</v>
      </c>
      <c r="F3605" s="27" t="str">
        <f>VLOOKUP(B3605,'大货清单（不定期按GOMS更新）'!A:H,2,0)</f>
        <v>Floor One S5 Pro</v>
      </c>
      <c r="G3605" s="28">
        <f>VLOOKUP(B3605,'大货清单（不定期按GOMS更新）'!A:I,9,FALSE)</f>
        <v>6972200196071</v>
      </c>
      <c r="H3605" s="27" t="str">
        <f>VLOOKUP(B3605,'大货清单（不定期按GOMS更新）'!A:H,7,0)</f>
        <v>Black</v>
      </c>
      <c r="I3605" s="27" t="str">
        <f>VLOOKUP(B3605,'大货清单（不定期按GOMS更新）'!A:F,6,FALSE)</f>
        <v>PHASEOUT</v>
      </c>
      <c r="J3605" s="27" t="str">
        <f>VLOOKUP(B3605,'大货清单（不定期按GOMS更新）'!A:K,11,FALSE)</f>
        <v>8</v>
      </c>
      <c r="K3605" s="27" t="str">
        <f>VLOOKUP(B3605,'大货清单（不定期按GOMS更新）'!A:N,12,FALSE)</f>
        <v>326</v>
      </c>
      <c r="L3605" s="27" t="str">
        <f>VLOOKUP(B3605,'大货清单（不定期按GOMS更新）'!A:M,13,FALSE)</f>
        <v>296</v>
      </c>
      <c r="M3605" s="27" t="str">
        <f>VLOOKUP(B3605,'大货清单（不定期按GOMS更新）'!A:N,14,FALSE)</f>
        <v>672</v>
      </c>
      <c r="N3605" s="53" t="s">
        <v>2320</v>
      </c>
      <c r="O3605" s="27">
        <f>IFERROR(VLOOKUP(N3605,'散件迭代（不定期更新）'!C:J,8,FALSE),0)</f>
        <v>0</v>
      </c>
      <c r="P3605" s="27" t="str">
        <f>IFERROR(VLOOKUP(N3605,'散件（更新）'!B:H,3,FALSE),0)</f>
        <v>/</v>
      </c>
      <c r="Q3605" s="27" t="str">
        <f>VLOOKUP(N3605,'散件（更新）'!B:H,2,FALSE)</f>
        <v>114-20191700</v>
      </c>
      <c r="R3605" s="27" t="str">
        <f>VLOOKUP(N3605,'散件（更新）'!B:H,7,FALSE)</f>
        <v>Motor</v>
      </c>
      <c r="S3605" s="27" t="str">
        <f>VLOOKUP(N3605,'散件（更新）'!B:E,4,FALSE)</f>
        <v>https://tineco-yxzt.oss-accelerate.aliyuncs.com/20231219/9FWRM100300_1702948028226.png</v>
      </c>
      <c r="T3605" s="27" t="s">
        <v>8759</v>
      </c>
      <c r="U3605" s="28" t="str">
        <f>VLOOKUP(N3605,'散件（更新）'!B:G,6,FALSE)</f>
        <v>主电机+密封圈(45降本款)</v>
      </c>
      <c r="V3605" s="28">
        <f>VLOOKUP(N3605,'散件（更新）'!B:I,8,FALSE)</f>
        <v>6974950101848</v>
      </c>
    </row>
    <row r="3606" spans="1:22">
      <c r="A3606" s="57">
        <v>46169</v>
      </c>
      <c r="B3606" s="53" t="s">
        <v>124</v>
      </c>
      <c r="C3606" s="27" t="str">
        <f>VLOOKUP(B3606,'大货清单（不定期按GOMS更新）'!A:H,8,0)</f>
        <v>109-20190201</v>
      </c>
      <c r="D3606" s="27" t="str">
        <f>VLOOKUP(B3606,'大货清单（不定期按GOMS更新）'!A:C,3,0)</f>
        <v>CL2019B-01</v>
      </c>
      <c r="E3606" s="27" t="str">
        <f>VLOOKUP(B3606,'大货清单（不定期按GOMS更新）'!A:H,4,0)</f>
        <v>DE</v>
      </c>
      <c r="F3606" s="27" t="str">
        <f>VLOOKUP(B3606,'大货清单（不定期按GOMS更新）'!A:H,2,0)</f>
        <v>Floor One S5 Pro</v>
      </c>
      <c r="G3606" s="28">
        <f>VLOOKUP(B3606,'大货清单（不定期按GOMS更新）'!A:I,9,FALSE)</f>
        <v>6972200196071</v>
      </c>
      <c r="H3606" s="27" t="str">
        <f>VLOOKUP(B3606,'大货清单（不定期按GOMS更新）'!A:H,7,0)</f>
        <v>Black</v>
      </c>
      <c r="I3606" s="27" t="str">
        <f>VLOOKUP(B3606,'大货清单（不定期按GOMS更新）'!A:F,6,FALSE)</f>
        <v>PHASEOUT</v>
      </c>
      <c r="J3606" s="27" t="str">
        <f>VLOOKUP(B3606,'大货清单（不定期按GOMS更新）'!A:K,11,FALSE)</f>
        <v>8</v>
      </c>
      <c r="K3606" s="27" t="str">
        <f>VLOOKUP(B3606,'大货清单（不定期按GOMS更新）'!A:N,12,FALSE)</f>
        <v>326</v>
      </c>
      <c r="L3606" s="27" t="str">
        <f>VLOOKUP(B3606,'大货清单（不定期按GOMS更新）'!A:M,13,FALSE)</f>
        <v>296</v>
      </c>
      <c r="M3606" s="27" t="str">
        <f>VLOOKUP(B3606,'大货清单（不定期按GOMS更新）'!A:N,14,FALSE)</f>
        <v>672</v>
      </c>
      <c r="N3606" s="53" t="s">
        <v>2321</v>
      </c>
      <c r="O3606" s="27">
        <f>IFERROR(VLOOKUP(N3606,'散件迭代（不定期更新）'!C:J,8,FALSE),0)</f>
        <v>0</v>
      </c>
      <c r="P3606" s="27" t="str">
        <f>IFERROR(VLOOKUP(N3606,'散件（更新）'!B:H,3,FALSE),0)</f>
        <v>/</v>
      </c>
      <c r="Q3606" s="27" t="str">
        <f>VLOOKUP(N3606,'散件（更新）'!B:H,2,FALSE)</f>
        <v>114-20191701</v>
      </c>
      <c r="R3606" s="27" t="str">
        <f>VLOOKUP(N3606,'散件（更新）'!B:H,7,FALSE)</f>
        <v>Motor</v>
      </c>
      <c r="S3606" s="27" t="str">
        <f>VLOOKUP(N3606,'散件（更新）'!B:E,4,FALSE)</f>
        <v>https://tineco-yxzt.oss-accelerate.aliyuncs.com/20231219/9FWRM100400_1702948028299.png</v>
      </c>
      <c r="T3606" s="27" t="s">
        <v>8759</v>
      </c>
      <c r="U3606" s="28" t="str">
        <f>VLOOKUP(N3606,'散件（更新）'!B:G,6,FALSE)</f>
        <v>地刷电机齿轮箱组件(降本)</v>
      </c>
      <c r="V3606" s="28">
        <f>VLOOKUP(N3606,'散件（更新）'!B:I,8,FALSE)</f>
        <v>6974950101855</v>
      </c>
    </row>
    <row r="3607" spans="1:22">
      <c r="A3607" s="57">
        <v>46169</v>
      </c>
      <c r="B3607" s="53" t="s">
        <v>124</v>
      </c>
      <c r="C3607" s="27" t="str">
        <f>VLOOKUP(B3607,'大货清单（不定期按GOMS更新）'!A:H,8,0)</f>
        <v>109-20190201</v>
      </c>
      <c r="D3607" s="27" t="str">
        <f>VLOOKUP(B3607,'大货清单（不定期按GOMS更新）'!A:C,3,0)</f>
        <v>CL2019B-01</v>
      </c>
      <c r="E3607" s="27" t="str">
        <f>VLOOKUP(B3607,'大货清单（不定期按GOMS更新）'!A:H,4,0)</f>
        <v>DE</v>
      </c>
      <c r="F3607" s="27" t="str">
        <f>VLOOKUP(B3607,'大货清单（不定期按GOMS更新）'!A:H,2,0)</f>
        <v>Floor One S5 Pro</v>
      </c>
      <c r="G3607" s="28">
        <f>VLOOKUP(B3607,'大货清单（不定期按GOMS更新）'!A:I,9,FALSE)</f>
        <v>6972200196071</v>
      </c>
      <c r="H3607" s="27" t="str">
        <f>VLOOKUP(B3607,'大货清单（不定期按GOMS更新）'!A:H,7,0)</f>
        <v>Black</v>
      </c>
      <c r="I3607" s="27" t="str">
        <f>VLOOKUP(B3607,'大货清单（不定期按GOMS更新）'!A:F,6,FALSE)</f>
        <v>PHASEOUT</v>
      </c>
      <c r="J3607" s="27" t="str">
        <f>VLOOKUP(B3607,'大货清单（不定期按GOMS更新）'!A:K,11,FALSE)</f>
        <v>8</v>
      </c>
      <c r="K3607" s="27" t="str">
        <f>VLOOKUP(B3607,'大货清单（不定期按GOMS更新）'!A:N,12,FALSE)</f>
        <v>326</v>
      </c>
      <c r="L3607" s="27" t="str">
        <f>VLOOKUP(B3607,'大货清单（不定期按GOMS更新）'!A:M,13,FALSE)</f>
        <v>296</v>
      </c>
      <c r="M3607" s="27" t="str">
        <f>VLOOKUP(B3607,'大货清单（不定期按GOMS更新）'!A:N,14,FALSE)</f>
        <v>672</v>
      </c>
      <c r="N3607" s="53" t="s">
        <v>2323</v>
      </c>
      <c r="O3607" s="27">
        <f>IFERROR(VLOOKUP(N3607,'散件迭代（不定期更新）'!C:J,8,FALSE),0)</f>
        <v>0</v>
      </c>
      <c r="P3607" s="27" t="str">
        <f>IFERROR(VLOOKUP(N3607,'散件（更新）'!B:H,3,FALSE),0)</f>
        <v>/</v>
      </c>
      <c r="Q3607" s="27" t="str">
        <f>VLOOKUP(N3607,'散件（更新）'!B:H,2,FALSE)</f>
        <v>114-20191702</v>
      </c>
      <c r="R3607" s="27" t="str">
        <f>VLOOKUP(N3607,'散件（更新）'!B:H,7,FALSE)</f>
        <v>PCBA</v>
      </c>
      <c r="S3607" s="27" t="str">
        <f>VLOOKUP(N3607,'散件（更新）'!B:E,4,FALSE)</f>
        <v>https://tineco-yxzt.oss-accelerate.aliyuncs.com/20231219/9FWRP100900_1702948029499.png</v>
      </c>
      <c r="T3607" s="27" t="s">
        <v>8759</v>
      </c>
      <c r="U3607" s="28" t="str">
        <f>VLOOKUP(N3607,'散件（更新）'!B:G,6,FALSE)</f>
        <v>主控板组件(LCD消毒版)降本</v>
      </c>
      <c r="V3607" s="28">
        <f>VLOOKUP(N3607,'散件（更新）'!B:I,8,FALSE)</f>
        <v>6974950101862</v>
      </c>
    </row>
    <row r="3608" spans="1:22">
      <c r="A3608" s="57">
        <v>46169</v>
      </c>
      <c r="B3608" s="53" t="s">
        <v>3180</v>
      </c>
      <c r="C3608" s="27" t="str">
        <f>VLOOKUP(B3608,'大货清单（不定期按GOMS更新）'!A:H,8,0)</f>
        <v>109-20190202</v>
      </c>
      <c r="D3608" s="27" t="str">
        <f>VLOOKUP(B3608,'大货清单（不定期按GOMS更新）'!A:C,3,0)</f>
        <v>CL2019B-02</v>
      </c>
      <c r="E3608" s="27" t="str">
        <f>VLOOKUP(B3608,'大货清单（不定期按GOMS更新）'!A:H,4,0)</f>
        <v>GB</v>
      </c>
      <c r="F3608" s="27" t="str">
        <f>VLOOKUP(B3608,'大货清单（不定期按GOMS更新）'!A:H,2,0)</f>
        <v>Floor One S5 Pro 2</v>
      </c>
      <c r="G3608" s="28">
        <f>VLOOKUP(B3608,'大货清单（不定期按GOMS更新）'!A:I,9,FALSE)</f>
        <v>6972200196088</v>
      </c>
      <c r="H3608" s="27" t="str">
        <f>VLOOKUP(B3608,'大货清单（不定期按GOMS更新）'!A:H,7,0)</f>
        <v>Black</v>
      </c>
      <c r="I3608" s="27" t="str">
        <f>VLOOKUP(B3608,'大货清单（不定期按GOMS更新）'!A:F,6,FALSE)</f>
        <v>PHASEOUT</v>
      </c>
      <c r="J3608" s="27" t="str">
        <f>VLOOKUP(B3608,'大货清单（不定期按GOMS更新）'!A:K,11,FALSE)</f>
        <v>8</v>
      </c>
      <c r="K3608" s="27" t="str">
        <f>VLOOKUP(B3608,'大货清单（不定期按GOMS更新）'!A:N,12,FALSE)</f>
        <v>326</v>
      </c>
      <c r="L3608" s="27" t="str">
        <f>VLOOKUP(B3608,'大货清单（不定期按GOMS更新）'!A:M,13,FALSE)</f>
        <v>296</v>
      </c>
      <c r="M3608" s="27" t="str">
        <f>VLOOKUP(B3608,'大货清单（不定期按GOMS更新）'!A:N,14,FALSE)</f>
        <v>672</v>
      </c>
      <c r="N3608" s="53" t="s">
        <v>2320</v>
      </c>
      <c r="O3608" s="27">
        <f>IFERROR(VLOOKUP(N3608,'散件迭代（不定期更新）'!C:J,8,FALSE),0)</f>
        <v>0</v>
      </c>
      <c r="P3608" s="27" t="str">
        <f>IFERROR(VLOOKUP(N3608,'散件（更新）'!B:H,3,FALSE),0)</f>
        <v>/</v>
      </c>
      <c r="Q3608" s="27" t="str">
        <f>VLOOKUP(N3608,'散件（更新）'!B:H,2,FALSE)</f>
        <v>114-20191700</v>
      </c>
      <c r="R3608" s="27" t="str">
        <f>VLOOKUP(N3608,'散件（更新）'!B:H,7,FALSE)</f>
        <v>Motor</v>
      </c>
      <c r="S3608" s="27" t="str">
        <f>VLOOKUP(N3608,'散件（更新）'!B:E,4,FALSE)</f>
        <v>https://tineco-yxzt.oss-accelerate.aliyuncs.com/20231219/9FWRM100300_1702948028226.png</v>
      </c>
      <c r="T3608" s="27" t="s">
        <v>8759</v>
      </c>
      <c r="U3608" s="28" t="str">
        <f>VLOOKUP(N3608,'散件（更新）'!B:G,6,FALSE)</f>
        <v>主电机+密封圈(45降本款)</v>
      </c>
      <c r="V3608" s="28">
        <f>VLOOKUP(N3608,'散件（更新）'!B:I,8,FALSE)</f>
        <v>6974950101848</v>
      </c>
    </row>
    <row r="3609" spans="1:22">
      <c r="A3609" s="57">
        <v>46169</v>
      </c>
      <c r="B3609" s="53" t="s">
        <v>3180</v>
      </c>
      <c r="C3609" s="27" t="str">
        <f>VLOOKUP(B3609,'大货清单（不定期按GOMS更新）'!A:H,8,0)</f>
        <v>109-20190202</v>
      </c>
      <c r="D3609" s="27" t="str">
        <f>VLOOKUP(B3609,'大货清单（不定期按GOMS更新）'!A:C,3,0)</f>
        <v>CL2019B-02</v>
      </c>
      <c r="E3609" s="27" t="str">
        <f>VLOOKUP(B3609,'大货清单（不定期按GOMS更新）'!A:H,4,0)</f>
        <v>GB</v>
      </c>
      <c r="F3609" s="27" t="str">
        <f>VLOOKUP(B3609,'大货清单（不定期按GOMS更新）'!A:H,2,0)</f>
        <v>Floor One S5 Pro 2</v>
      </c>
      <c r="G3609" s="28">
        <f>VLOOKUP(B3609,'大货清单（不定期按GOMS更新）'!A:I,9,FALSE)</f>
        <v>6972200196088</v>
      </c>
      <c r="H3609" s="27" t="str">
        <f>VLOOKUP(B3609,'大货清单（不定期按GOMS更新）'!A:H,7,0)</f>
        <v>Black</v>
      </c>
      <c r="I3609" s="27" t="str">
        <f>VLOOKUP(B3609,'大货清单（不定期按GOMS更新）'!A:F,6,FALSE)</f>
        <v>PHASEOUT</v>
      </c>
      <c r="J3609" s="27" t="str">
        <f>VLOOKUP(B3609,'大货清单（不定期按GOMS更新）'!A:K,11,FALSE)</f>
        <v>8</v>
      </c>
      <c r="K3609" s="27" t="str">
        <f>VLOOKUP(B3609,'大货清单（不定期按GOMS更新）'!A:N,12,FALSE)</f>
        <v>326</v>
      </c>
      <c r="L3609" s="27" t="str">
        <f>VLOOKUP(B3609,'大货清单（不定期按GOMS更新）'!A:M,13,FALSE)</f>
        <v>296</v>
      </c>
      <c r="M3609" s="27" t="str">
        <f>VLOOKUP(B3609,'大货清单（不定期按GOMS更新）'!A:N,14,FALSE)</f>
        <v>672</v>
      </c>
      <c r="N3609" s="53" t="s">
        <v>2321</v>
      </c>
      <c r="O3609" s="27">
        <f>IFERROR(VLOOKUP(N3609,'散件迭代（不定期更新）'!C:J,8,FALSE),0)</f>
        <v>0</v>
      </c>
      <c r="P3609" s="27" t="str">
        <f>IFERROR(VLOOKUP(N3609,'散件（更新）'!B:H,3,FALSE),0)</f>
        <v>/</v>
      </c>
      <c r="Q3609" s="27" t="str">
        <f>VLOOKUP(N3609,'散件（更新）'!B:H,2,FALSE)</f>
        <v>114-20191701</v>
      </c>
      <c r="R3609" s="27" t="str">
        <f>VLOOKUP(N3609,'散件（更新）'!B:H,7,FALSE)</f>
        <v>Motor</v>
      </c>
      <c r="S3609" s="27" t="str">
        <f>VLOOKUP(N3609,'散件（更新）'!B:E,4,FALSE)</f>
        <v>https://tineco-yxzt.oss-accelerate.aliyuncs.com/20231219/9FWRM100400_1702948028299.png</v>
      </c>
      <c r="T3609" s="27" t="s">
        <v>8759</v>
      </c>
      <c r="U3609" s="28" t="str">
        <f>VLOOKUP(N3609,'散件（更新）'!B:G,6,FALSE)</f>
        <v>地刷电机齿轮箱组件(降本)</v>
      </c>
      <c r="V3609" s="28">
        <f>VLOOKUP(N3609,'散件（更新）'!B:I,8,FALSE)</f>
        <v>6974950101855</v>
      </c>
    </row>
    <row r="3610" spans="1:22">
      <c r="A3610" s="57">
        <v>46169</v>
      </c>
      <c r="B3610" s="53" t="s">
        <v>3180</v>
      </c>
      <c r="C3610" s="27" t="str">
        <f>VLOOKUP(B3610,'大货清单（不定期按GOMS更新）'!A:H,8,0)</f>
        <v>109-20190202</v>
      </c>
      <c r="D3610" s="27" t="str">
        <f>VLOOKUP(B3610,'大货清单（不定期按GOMS更新）'!A:C,3,0)</f>
        <v>CL2019B-02</v>
      </c>
      <c r="E3610" s="27" t="str">
        <f>VLOOKUP(B3610,'大货清单（不定期按GOMS更新）'!A:H,4,0)</f>
        <v>GB</v>
      </c>
      <c r="F3610" s="27" t="str">
        <f>VLOOKUP(B3610,'大货清单（不定期按GOMS更新）'!A:H,2,0)</f>
        <v>Floor One S5 Pro 2</v>
      </c>
      <c r="G3610" s="28">
        <f>VLOOKUP(B3610,'大货清单（不定期按GOMS更新）'!A:I,9,FALSE)</f>
        <v>6972200196088</v>
      </c>
      <c r="H3610" s="27" t="str">
        <f>VLOOKUP(B3610,'大货清单（不定期按GOMS更新）'!A:H,7,0)</f>
        <v>Black</v>
      </c>
      <c r="I3610" s="27" t="str">
        <f>VLOOKUP(B3610,'大货清单（不定期按GOMS更新）'!A:F,6,FALSE)</f>
        <v>PHASEOUT</v>
      </c>
      <c r="J3610" s="27" t="str">
        <f>VLOOKUP(B3610,'大货清单（不定期按GOMS更新）'!A:K,11,FALSE)</f>
        <v>8</v>
      </c>
      <c r="K3610" s="27" t="str">
        <f>VLOOKUP(B3610,'大货清单（不定期按GOMS更新）'!A:N,12,FALSE)</f>
        <v>326</v>
      </c>
      <c r="L3610" s="27" t="str">
        <f>VLOOKUP(B3610,'大货清单（不定期按GOMS更新）'!A:M,13,FALSE)</f>
        <v>296</v>
      </c>
      <c r="M3610" s="27" t="str">
        <f>VLOOKUP(B3610,'大货清单（不定期按GOMS更新）'!A:N,14,FALSE)</f>
        <v>672</v>
      </c>
      <c r="N3610" s="53" t="s">
        <v>2323</v>
      </c>
      <c r="O3610" s="27">
        <f>IFERROR(VLOOKUP(N3610,'散件迭代（不定期更新）'!C:J,8,FALSE),0)</f>
        <v>0</v>
      </c>
      <c r="P3610" s="27" t="str">
        <f>IFERROR(VLOOKUP(N3610,'散件（更新）'!B:H,3,FALSE),0)</f>
        <v>/</v>
      </c>
      <c r="Q3610" s="27" t="str">
        <f>VLOOKUP(N3610,'散件（更新）'!B:H,2,FALSE)</f>
        <v>114-20191702</v>
      </c>
      <c r="R3610" s="27" t="str">
        <f>VLOOKUP(N3610,'散件（更新）'!B:H,7,FALSE)</f>
        <v>PCBA</v>
      </c>
      <c r="S3610" s="27" t="str">
        <f>VLOOKUP(N3610,'散件（更新）'!B:E,4,FALSE)</f>
        <v>https://tineco-yxzt.oss-accelerate.aliyuncs.com/20231219/9FWRP100900_1702948029499.png</v>
      </c>
      <c r="T3610" s="27" t="s">
        <v>8759</v>
      </c>
      <c r="U3610" s="28" t="str">
        <f>VLOOKUP(N3610,'散件（更新）'!B:G,6,FALSE)</f>
        <v>主控板组件(LCD消毒版)降本</v>
      </c>
      <c r="V3610" s="28">
        <f>VLOOKUP(N3610,'散件（更新）'!B:I,8,FALSE)</f>
        <v>6974950101862</v>
      </c>
    </row>
    <row r="3611" spans="1:22">
      <c r="A3611" s="57">
        <v>46169</v>
      </c>
      <c r="B3611" s="53" t="s">
        <v>126</v>
      </c>
      <c r="C3611" s="27" t="str">
        <f>VLOOKUP(B3611,'大货清单（不定期按GOMS更新）'!A:H,8,0)</f>
        <v>109-20190205</v>
      </c>
      <c r="D3611" s="27" t="str">
        <f>VLOOKUP(B3611,'大货清单（不定期按GOMS更新）'!A:C,3,0)</f>
        <v>CL2019B-05</v>
      </c>
      <c r="E3611" s="27" t="str">
        <f>VLOOKUP(B3611,'大货清单（不定期按GOMS更新）'!A:H,4,0)</f>
        <v>FR,DE,IT,NL,PL,SE,BE</v>
      </c>
      <c r="F3611" s="27" t="str">
        <f>VLOOKUP(B3611,'大货清单（不定期按GOMS更新）'!A:H,2,0)</f>
        <v>Floor One S5 Pro 2</v>
      </c>
      <c r="G3611" s="28">
        <f>VLOOKUP(B3611,'大货清单（不定期按GOMS更新）'!A:I,9,FALSE)</f>
        <v>6972200196125</v>
      </c>
      <c r="H3611" s="27" t="str">
        <f>VLOOKUP(B3611,'大货清单（不定期按GOMS更新）'!A:H,7,0)</f>
        <v>Black</v>
      </c>
      <c r="I3611" s="27" t="str">
        <f>VLOOKUP(B3611,'大货清单（不定期按GOMS更新）'!A:F,6,FALSE)</f>
        <v>PHASEOUT</v>
      </c>
      <c r="J3611" s="27" t="str">
        <f>VLOOKUP(B3611,'大货清单（不定期按GOMS更新）'!A:K,11,FALSE)</f>
        <v>8</v>
      </c>
      <c r="K3611" s="27" t="str">
        <f>VLOOKUP(B3611,'大货清单（不定期按GOMS更新）'!A:N,12,FALSE)</f>
        <v>326</v>
      </c>
      <c r="L3611" s="27" t="str">
        <f>VLOOKUP(B3611,'大货清单（不定期按GOMS更新）'!A:M,13,FALSE)</f>
        <v>296</v>
      </c>
      <c r="M3611" s="27" t="str">
        <f>VLOOKUP(B3611,'大货清单（不定期按GOMS更新）'!A:N,14,FALSE)</f>
        <v>672</v>
      </c>
      <c r="N3611" s="53" t="s">
        <v>2320</v>
      </c>
      <c r="O3611" s="27">
        <f>IFERROR(VLOOKUP(N3611,'散件迭代（不定期更新）'!C:J,8,FALSE),0)</f>
        <v>0</v>
      </c>
      <c r="P3611" s="27" t="str">
        <f>IFERROR(VLOOKUP(N3611,'散件（更新）'!B:H,3,FALSE),0)</f>
        <v>/</v>
      </c>
      <c r="Q3611" s="27" t="str">
        <f>VLOOKUP(N3611,'散件（更新）'!B:H,2,FALSE)</f>
        <v>114-20191700</v>
      </c>
      <c r="R3611" s="27" t="str">
        <f>VLOOKUP(N3611,'散件（更新）'!B:H,7,FALSE)</f>
        <v>Motor</v>
      </c>
      <c r="S3611" s="27" t="str">
        <f>VLOOKUP(N3611,'散件（更新）'!B:E,4,FALSE)</f>
        <v>https://tineco-yxzt.oss-accelerate.aliyuncs.com/20231219/9FWRM100300_1702948028226.png</v>
      </c>
      <c r="T3611" s="27" t="s">
        <v>8759</v>
      </c>
      <c r="U3611" s="28" t="str">
        <f>VLOOKUP(N3611,'散件（更新）'!B:G,6,FALSE)</f>
        <v>主电机+密封圈(45降本款)</v>
      </c>
      <c r="V3611" s="28">
        <f>VLOOKUP(N3611,'散件（更新）'!B:I,8,FALSE)</f>
        <v>6974950101848</v>
      </c>
    </row>
    <row r="3612" spans="1:22">
      <c r="A3612" s="57">
        <v>46169</v>
      </c>
      <c r="B3612" s="53" t="s">
        <v>126</v>
      </c>
      <c r="C3612" s="27" t="str">
        <f>VLOOKUP(B3612,'大货清单（不定期按GOMS更新）'!A:H,8,0)</f>
        <v>109-20190205</v>
      </c>
      <c r="D3612" s="27" t="str">
        <f>VLOOKUP(B3612,'大货清单（不定期按GOMS更新）'!A:C,3,0)</f>
        <v>CL2019B-05</v>
      </c>
      <c r="E3612" s="27" t="str">
        <f>VLOOKUP(B3612,'大货清单（不定期按GOMS更新）'!A:H,4,0)</f>
        <v>FR,DE,IT,NL,PL,SE,BE</v>
      </c>
      <c r="F3612" s="27" t="str">
        <f>VLOOKUP(B3612,'大货清单（不定期按GOMS更新）'!A:H,2,0)</f>
        <v>Floor One S5 Pro 2</v>
      </c>
      <c r="G3612" s="28">
        <f>VLOOKUP(B3612,'大货清单（不定期按GOMS更新）'!A:I,9,FALSE)</f>
        <v>6972200196125</v>
      </c>
      <c r="H3612" s="27" t="str">
        <f>VLOOKUP(B3612,'大货清单（不定期按GOMS更新）'!A:H,7,0)</f>
        <v>Black</v>
      </c>
      <c r="I3612" s="27" t="str">
        <f>VLOOKUP(B3612,'大货清单（不定期按GOMS更新）'!A:F,6,FALSE)</f>
        <v>PHASEOUT</v>
      </c>
      <c r="J3612" s="27" t="str">
        <f>VLOOKUP(B3612,'大货清单（不定期按GOMS更新）'!A:K,11,FALSE)</f>
        <v>8</v>
      </c>
      <c r="K3612" s="27" t="str">
        <f>VLOOKUP(B3612,'大货清单（不定期按GOMS更新）'!A:N,12,FALSE)</f>
        <v>326</v>
      </c>
      <c r="L3612" s="27" t="str">
        <f>VLOOKUP(B3612,'大货清单（不定期按GOMS更新）'!A:M,13,FALSE)</f>
        <v>296</v>
      </c>
      <c r="M3612" s="27" t="str">
        <f>VLOOKUP(B3612,'大货清单（不定期按GOMS更新）'!A:N,14,FALSE)</f>
        <v>672</v>
      </c>
      <c r="N3612" s="53" t="s">
        <v>2321</v>
      </c>
      <c r="O3612" s="27">
        <f>IFERROR(VLOOKUP(N3612,'散件迭代（不定期更新）'!C:J,8,FALSE),0)</f>
        <v>0</v>
      </c>
      <c r="P3612" s="27" t="str">
        <f>IFERROR(VLOOKUP(N3612,'散件（更新）'!B:H,3,FALSE),0)</f>
        <v>/</v>
      </c>
      <c r="Q3612" s="27" t="str">
        <f>VLOOKUP(N3612,'散件（更新）'!B:H,2,FALSE)</f>
        <v>114-20191701</v>
      </c>
      <c r="R3612" s="27" t="str">
        <f>VLOOKUP(N3612,'散件（更新）'!B:H,7,FALSE)</f>
        <v>Motor</v>
      </c>
      <c r="S3612" s="27" t="str">
        <f>VLOOKUP(N3612,'散件（更新）'!B:E,4,FALSE)</f>
        <v>https://tineco-yxzt.oss-accelerate.aliyuncs.com/20231219/9FWRM100400_1702948028299.png</v>
      </c>
      <c r="T3612" s="27" t="s">
        <v>8759</v>
      </c>
      <c r="U3612" s="28" t="str">
        <f>VLOOKUP(N3612,'散件（更新）'!B:G,6,FALSE)</f>
        <v>地刷电机齿轮箱组件(降本)</v>
      </c>
      <c r="V3612" s="28">
        <f>VLOOKUP(N3612,'散件（更新）'!B:I,8,FALSE)</f>
        <v>6974950101855</v>
      </c>
    </row>
    <row r="3613" spans="1:22">
      <c r="A3613" s="57">
        <v>46169</v>
      </c>
      <c r="B3613" s="53" t="s">
        <v>126</v>
      </c>
      <c r="C3613" s="27" t="str">
        <f>VLOOKUP(B3613,'大货清单（不定期按GOMS更新）'!A:H,8,0)</f>
        <v>109-20190205</v>
      </c>
      <c r="D3613" s="27" t="str">
        <f>VLOOKUP(B3613,'大货清单（不定期按GOMS更新）'!A:C,3,0)</f>
        <v>CL2019B-05</v>
      </c>
      <c r="E3613" s="27" t="str">
        <f>VLOOKUP(B3613,'大货清单（不定期按GOMS更新）'!A:H,4,0)</f>
        <v>FR,DE,IT,NL,PL,SE,BE</v>
      </c>
      <c r="F3613" s="27" t="str">
        <f>VLOOKUP(B3613,'大货清单（不定期按GOMS更新）'!A:H,2,0)</f>
        <v>Floor One S5 Pro 2</v>
      </c>
      <c r="G3613" s="28">
        <f>VLOOKUP(B3613,'大货清单（不定期按GOMS更新）'!A:I,9,FALSE)</f>
        <v>6972200196125</v>
      </c>
      <c r="H3613" s="27" t="str">
        <f>VLOOKUP(B3613,'大货清单（不定期按GOMS更新）'!A:H,7,0)</f>
        <v>Black</v>
      </c>
      <c r="I3613" s="27" t="str">
        <f>VLOOKUP(B3613,'大货清单（不定期按GOMS更新）'!A:F,6,FALSE)</f>
        <v>PHASEOUT</v>
      </c>
      <c r="J3613" s="27" t="str">
        <f>VLOOKUP(B3613,'大货清单（不定期按GOMS更新）'!A:K,11,FALSE)</f>
        <v>8</v>
      </c>
      <c r="K3613" s="27" t="str">
        <f>VLOOKUP(B3613,'大货清单（不定期按GOMS更新）'!A:N,12,FALSE)</f>
        <v>326</v>
      </c>
      <c r="L3613" s="27" t="str">
        <f>VLOOKUP(B3613,'大货清单（不定期按GOMS更新）'!A:M,13,FALSE)</f>
        <v>296</v>
      </c>
      <c r="M3613" s="27" t="str">
        <f>VLOOKUP(B3613,'大货清单（不定期按GOMS更新）'!A:N,14,FALSE)</f>
        <v>672</v>
      </c>
      <c r="N3613" s="53" t="s">
        <v>2323</v>
      </c>
      <c r="O3613" s="27">
        <f>IFERROR(VLOOKUP(N3613,'散件迭代（不定期更新）'!C:J,8,FALSE),0)</f>
        <v>0</v>
      </c>
      <c r="P3613" s="27" t="str">
        <f>IFERROR(VLOOKUP(N3613,'散件（更新）'!B:H,3,FALSE),0)</f>
        <v>/</v>
      </c>
      <c r="Q3613" s="27" t="str">
        <f>VLOOKUP(N3613,'散件（更新）'!B:H,2,FALSE)</f>
        <v>114-20191702</v>
      </c>
      <c r="R3613" s="27" t="str">
        <f>VLOOKUP(N3613,'散件（更新）'!B:H,7,FALSE)</f>
        <v>PCBA</v>
      </c>
      <c r="S3613" s="27" t="str">
        <f>VLOOKUP(N3613,'散件（更新）'!B:E,4,FALSE)</f>
        <v>https://tineco-yxzt.oss-accelerate.aliyuncs.com/20231219/9FWRP100900_1702948029499.png</v>
      </c>
      <c r="T3613" s="27" t="s">
        <v>8759</v>
      </c>
      <c r="U3613" s="28" t="str">
        <f>VLOOKUP(N3613,'散件（更新）'!B:G,6,FALSE)</f>
        <v>主控板组件(LCD消毒版)降本</v>
      </c>
      <c r="V3613" s="28">
        <f>VLOOKUP(N3613,'散件（更新）'!B:I,8,FALSE)</f>
        <v>6974950101862</v>
      </c>
    </row>
    <row r="3614" spans="1:22">
      <c r="A3614" s="57">
        <v>46169</v>
      </c>
      <c r="B3614" s="53" t="s">
        <v>3140</v>
      </c>
      <c r="C3614" s="27" t="str">
        <f>VLOOKUP(B3614,'大货清单（不定期按GOMS更新）'!A:H,8,0)</f>
        <v>109-20190606</v>
      </c>
      <c r="D3614" s="27" t="str">
        <f>VLOOKUP(B3614,'大货清单（不定期按GOMS更新）'!A:C,3,0)</f>
        <v>CL2019F-06</v>
      </c>
      <c r="E3614" s="27" t="str">
        <f>VLOOKUP(B3614,'大货清单（不定期按GOMS更新）'!A:H,4,0)</f>
        <v>IE,GB</v>
      </c>
      <c r="F3614" s="27" t="str">
        <f>VLOOKUP(B3614,'大货清单（不定期按GOMS更新）'!A:H,2,0)</f>
        <v>Floor One S5 Extreme</v>
      </c>
      <c r="G3614" s="28">
        <f>VLOOKUP(B3614,'大货清单（不定期按GOMS更新）'!A:I,9,FALSE)</f>
        <v>6972200199249</v>
      </c>
      <c r="H3614" s="27" t="str">
        <f>VLOOKUP(B3614,'大货清单（不定期按GOMS更新）'!A:H,7,0)</f>
        <v>Blue</v>
      </c>
      <c r="I3614" s="27" t="str">
        <f>VLOOKUP(B3614,'大货清单（不定期按GOMS更新）'!A:F,6,FALSE)</f>
        <v>PHASEOUT</v>
      </c>
      <c r="J3614" s="27" t="str">
        <f>VLOOKUP(B3614,'大货清单（不定期按GOMS更新）'!A:K,11,FALSE)</f>
        <v>8.2</v>
      </c>
      <c r="K3614" s="27" t="str">
        <f>VLOOKUP(B3614,'大货清单（不定期按GOMS更新）'!A:N,12,FALSE)</f>
        <v>326</v>
      </c>
      <c r="L3614" s="27" t="str">
        <f>VLOOKUP(B3614,'大货清单（不定期按GOMS更新）'!A:M,13,FALSE)</f>
        <v>296</v>
      </c>
      <c r="M3614" s="27" t="str">
        <f>VLOOKUP(B3614,'大货清单（不定期按GOMS更新）'!A:N,14,FALSE)</f>
        <v>672</v>
      </c>
      <c r="N3614" s="53" t="s">
        <v>2320</v>
      </c>
      <c r="O3614" s="27">
        <f>IFERROR(VLOOKUP(N3614,'散件迭代（不定期更新）'!C:J,8,FALSE),0)</f>
        <v>0</v>
      </c>
      <c r="P3614" s="27" t="str">
        <f>IFERROR(VLOOKUP(N3614,'散件（更新）'!B:H,3,FALSE),0)</f>
        <v>/</v>
      </c>
      <c r="Q3614" s="27" t="str">
        <f>VLOOKUP(N3614,'散件（更新）'!B:H,2,FALSE)</f>
        <v>114-20191700</v>
      </c>
      <c r="R3614" s="27" t="str">
        <f>VLOOKUP(N3614,'散件（更新）'!B:H,7,FALSE)</f>
        <v>Motor</v>
      </c>
      <c r="S3614" s="27" t="str">
        <f>VLOOKUP(N3614,'散件（更新）'!B:E,4,FALSE)</f>
        <v>https://tineco-yxzt.oss-accelerate.aliyuncs.com/20231219/9FWRM100300_1702948028226.png</v>
      </c>
      <c r="T3614" s="27" t="s">
        <v>8759</v>
      </c>
      <c r="U3614" s="28" t="str">
        <f>VLOOKUP(N3614,'散件（更新）'!B:G,6,FALSE)</f>
        <v>主电机+密封圈(45降本款)</v>
      </c>
      <c r="V3614" s="28">
        <f>VLOOKUP(N3614,'散件（更新）'!B:I,8,FALSE)</f>
        <v>6974950101848</v>
      </c>
    </row>
    <row r="3615" spans="1:22">
      <c r="A3615" s="57">
        <v>46169</v>
      </c>
      <c r="B3615" s="53" t="s">
        <v>3140</v>
      </c>
      <c r="C3615" s="27" t="str">
        <f>VLOOKUP(B3615,'大货清单（不定期按GOMS更新）'!A:H,8,0)</f>
        <v>109-20190606</v>
      </c>
      <c r="D3615" s="27" t="str">
        <f>VLOOKUP(B3615,'大货清单（不定期按GOMS更新）'!A:C,3,0)</f>
        <v>CL2019F-06</v>
      </c>
      <c r="E3615" s="27" t="str">
        <f>VLOOKUP(B3615,'大货清单（不定期按GOMS更新）'!A:H,4,0)</f>
        <v>IE,GB</v>
      </c>
      <c r="F3615" s="27" t="str">
        <f>VLOOKUP(B3615,'大货清单（不定期按GOMS更新）'!A:H,2,0)</f>
        <v>Floor One S5 Extreme</v>
      </c>
      <c r="G3615" s="28">
        <f>VLOOKUP(B3615,'大货清单（不定期按GOMS更新）'!A:I,9,FALSE)</f>
        <v>6972200199249</v>
      </c>
      <c r="H3615" s="27" t="str">
        <f>VLOOKUP(B3615,'大货清单（不定期按GOMS更新）'!A:H,7,0)</f>
        <v>Blue</v>
      </c>
      <c r="I3615" s="27" t="str">
        <f>VLOOKUP(B3615,'大货清单（不定期按GOMS更新）'!A:F,6,FALSE)</f>
        <v>PHASEOUT</v>
      </c>
      <c r="J3615" s="27" t="str">
        <f>VLOOKUP(B3615,'大货清单（不定期按GOMS更新）'!A:K,11,FALSE)</f>
        <v>8.2</v>
      </c>
      <c r="K3615" s="27" t="str">
        <f>VLOOKUP(B3615,'大货清单（不定期按GOMS更新）'!A:N,12,FALSE)</f>
        <v>326</v>
      </c>
      <c r="L3615" s="27" t="str">
        <f>VLOOKUP(B3615,'大货清单（不定期按GOMS更新）'!A:M,13,FALSE)</f>
        <v>296</v>
      </c>
      <c r="M3615" s="27" t="str">
        <f>VLOOKUP(B3615,'大货清单（不定期按GOMS更新）'!A:N,14,FALSE)</f>
        <v>672</v>
      </c>
      <c r="N3615" s="53" t="s">
        <v>2321</v>
      </c>
      <c r="O3615" s="27">
        <f>IFERROR(VLOOKUP(N3615,'散件迭代（不定期更新）'!C:J,8,FALSE),0)</f>
        <v>0</v>
      </c>
      <c r="P3615" s="27" t="str">
        <f>IFERROR(VLOOKUP(N3615,'散件（更新）'!B:H,3,FALSE),0)</f>
        <v>/</v>
      </c>
      <c r="Q3615" s="27" t="str">
        <f>VLOOKUP(N3615,'散件（更新）'!B:H,2,FALSE)</f>
        <v>114-20191701</v>
      </c>
      <c r="R3615" s="27" t="str">
        <f>VLOOKUP(N3615,'散件（更新）'!B:H,7,FALSE)</f>
        <v>Motor</v>
      </c>
      <c r="S3615" s="27" t="str">
        <f>VLOOKUP(N3615,'散件（更新）'!B:E,4,FALSE)</f>
        <v>https://tineco-yxzt.oss-accelerate.aliyuncs.com/20231219/9FWRM100400_1702948028299.png</v>
      </c>
      <c r="T3615" s="27" t="s">
        <v>8759</v>
      </c>
      <c r="U3615" s="28" t="str">
        <f>VLOOKUP(N3615,'散件（更新）'!B:G,6,FALSE)</f>
        <v>地刷电机齿轮箱组件(降本)</v>
      </c>
      <c r="V3615" s="28">
        <f>VLOOKUP(N3615,'散件（更新）'!B:I,8,FALSE)</f>
        <v>6974950101855</v>
      </c>
    </row>
    <row r="3616" spans="1:22">
      <c r="A3616" s="57">
        <v>46169</v>
      </c>
      <c r="B3616" s="53" t="s">
        <v>3140</v>
      </c>
      <c r="C3616" s="27" t="str">
        <f>VLOOKUP(B3616,'大货清单（不定期按GOMS更新）'!A:H,8,0)</f>
        <v>109-20190606</v>
      </c>
      <c r="D3616" s="27" t="str">
        <f>VLOOKUP(B3616,'大货清单（不定期按GOMS更新）'!A:C,3,0)</f>
        <v>CL2019F-06</v>
      </c>
      <c r="E3616" s="27" t="str">
        <f>VLOOKUP(B3616,'大货清单（不定期按GOMS更新）'!A:H,4,0)</f>
        <v>IE,GB</v>
      </c>
      <c r="F3616" s="27" t="str">
        <f>VLOOKUP(B3616,'大货清单（不定期按GOMS更新）'!A:H,2,0)</f>
        <v>Floor One S5 Extreme</v>
      </c>
      <c r="G3616" s="28">
        <f>VLOOKUP(B3616,'大货清单（不定期按GOMS更新）'!A:I,9,FALSE)</f>
        <v>6972200199249</v>
      </c>
      <c r="H3616" s="27" t="str">
        <f>VLOOKUP(B3616,'大货清单（不定期按GOMS更新）'!A:H,7,0)</f>
        <v>Blue</v>
      </c>
      <c r="I3616" s="27" t="str">
        <f>VLOOKUP(B3616,'大货清单（不定期按GOMS更新）'!A:F,6,FALSE)</f>
        <v>PHASEOUT</v>
      </c>
      <c r="J3616" s="27" t="str">
        <f>VLOOKUP(B3616,'大货清单（不定期按GOMS更新）'!A:K,11,FALSE)</f>
        <v>8.2</v>
      </c>
      <c r="K3616" s="27" t="str">
        <f>VLOOKUP(B3616,'大货清单（不定期按GOMS更新）'!A:N,12,FALSE)</f>
        <v>326</v>
      </c>
      <c r="L3616" s="27" t="str">
        <f>VLOOKUP(B3616,'大货清单（不定期按GOMS更新）'!A:M,13,FALSE)</f>
        <v>296</v>
      </c>
      <c r="M3616" s="27" t="str">
        <f>VLOOKUP(B3616,'大货清单（不定期按GOMS更新）'!A:N,14,FALSE)</f>
        <v>672</v>
      </c>
      <c r="N3616" s="53" t="s">
        <v>2322</v>
      </c>
      <c r="O3616" s="27">
        <f>IFERROR(VLOOKUP(N3616,'散件迭代（不定期更新）'!C:J,8,FALSE),0)</f>
        <v>0</v>
      </c>
      <c r="P3616" s="27" t="str">
        <f>IFERROR(VLOOKUP(N3616,'散件（更新）'!B:H,3,FALSE),0)</f>
        <v>/</v>
      </c>
      <c r="Q3616" s="27" t="str">
        <f>VLOOKUP(N3616,'散件（更新）'!B:H,2,FALSE)</f>
        <v>114-20191600</v>
      </c>
      <c r="R3616" s="27" t="str">
        <f>VLOOKUP(N3616,'散件（更新）'!B:H,7,FALSE)</f>
        <v>PCBA</v>
      </c>
      <c r="S3616" s="27" t="str">
        <f>VLOOKUP(N3616,'散件（更新）'!B:E,4,FALSE)</f>
        <v>https://tineco-yxzt.oss-accelerate.aliyuncs.com/20231219/9FWRP101000_1702948029592.png</v>
      </c>
      <c r="T3616" s="27" t="s">
        <v>8759</v>
      </c>
      <c r="U3616" s="28" t="str">
        <f>VLOOKUP(N3616,'散件（更新）'!B:G,6,FALSE)</f>
        <v>主控板组件(LED)降本</v>
      </c>
      <c r="V3616" s="28">
        <f>VLOOKUP(N3616,'散件（更新）'!B:I,8,FALSE)</f>
        <v>6974950101879</v>
      </c>
    </row>
    <row r="3617" spans="1:22">
      <c r="A3617" s="57">
        <v>46169</v>
      </c>
      <c r="B3617" s="53" t="s">
        <v>3722</v>
      </c>
      <c r="C3617" s="27" t="str">
        <f>VLOOKUP(B3617,'大货清单（不定期按GOMS更新）'!A:H,8,0)</f>
        <v>109-22200201</v>
      </c>
      <c r="D3617" s="27" t="str">
        <f>VLOOKUP(B3617,'大货清单（不定期按GOMS更新）'!A:C,3,0)</f>
        <v>CL2220B-01</v>
      </c>
      <c r="E3617" s="27" t="str">
        <f>VLOOKUP(B3617,'大货清单（不定期按GOMS更新）'!A:H,4,0)</f>
        <v>IT,DE,FR,ES,BE,SE,PL,NL</v>
      </c>
      <c r="F3617" s="27" t="str">
        <f>VLOOKUP(B3617,'大货清单（不定期按GOMS更新）'!A:H,2,0)</f>
        <v>Floor One S7 Combo</v>
      </c>
      <c r="G3617" s="28">
        <f>VLOOKUP(B3617,'大货清单（不定期按GOMS更新）'!A:I,9,FALSE)</f>
        <v>6974950103200</v>
      </c>
      <c r="H3617" s="27" t="str">
        <f>VLOOKUP(B3617,'大货清单（不定期按GOMS更新）'!A:H,7,0)</f>
        <v>black</v>
      </c>
      <c r="I3617" s="27" t="str">
        <f>VLOOKUP(B3617,'大货清单（不定期按GOMS更新）'!A:F,6,FALSE)</f>
        <v>PHASEOUT</v>
      </c>
      <c r="J3617" s="27" t="str">
        <f>VLOOKUP(B3617,'大货清单（不定期按GOMS更新）'!A:K,11,FALSE)</f>
        <v>16.3</v>
      </c>
      <c r="K3617" s="27" t="str">
        <f>VLOOKUP(B3617,'大货清单（不定期按GOMS更新）'!A:N,12,FALSE)</f>
        <v>830</v>
      </c>
      <c r="L3617" s="27" t="str">
        <f>VLOOKUP(B3617,'大货清单（不定期按GOMS更新）'!A:M,13,FALSE)</f>
        <v>327</v>
      </c>
      <c r="M3617" s="27" t="str">
        <f>VLOOKUP(B3617,'大货清单（不定期按GOMS更新）'!A:N,14,FALSE)</f>
        <v>365</v>
      </c>
      <c r="N3617" s="53" t="s">
        <v>3792</v>
      </c>
      <c r="O3617" s="27">
        <f>IFERROR(VLOOKUP(N3617,'散件迭代（不定期更新）'!C:J,8,FALSE),0)</f>
        <v>0</v>
      </c>
      <c r="P3617" s="27" t="str">
        <f>IFERROR(VLOOKUP(N3617,'散件（更新）'!B:H,3,FALSE),0)</f>
        <v>/</v>
      </c>
      <c r="Q3617" s="27" t="str">
        <f>VLOOKUP(N3617,'散件（更新）'!B:H,2,FALSE)</f>
        <v>114-22200114</v>
      </c>
      <c r="R3617" s="27" t="str">
        <f>VLOOKUP(N3617,'散件（更新）'!B:H,7,FALSE)</f>
        <v>HEPA &amp; Cover Assembly</v>
      </c>
      <c r="S3617" s="27" t="str">
        <f>VLOOKUP(N3617,'散件（更新）'!B:E,4,FALSE)</f>
        <v>https://tineco-yxzt.oss-accelerate.aliyuncs.com/20231219/9FWAC250000_1702948009868.png</v>
      </c>
      <c r="T3617" s="27" t="s">
        <v>8759</v>
      </c>
      <c r="U3617" s="28" t="str">
        <f>VLOOKUP(N3617,'散件（更新）'!B:G,6,FALSE)</f>
        <v>HEPA组件</v>
      </c>
      <c r="V3617" s="28">
        <f>VLOOKUP(N3617,'散件（更新）'!B:I,8,FALSE)</f>
        <v>6974950104009</v>
      </c>
    </row>
    <row r="3618" spans="1:22">
      <c r="A3618" s="57">
        <v>46169</v>
      </c>
      <c r="B3618" s="53" t="s">
        <v>3722</v>
      </c>
      <c r="C3618" s="27" t="str">
        <f>VLOOKUP(B3618,'大货清单（不定期按GOMS更新）'!A:H,8,0)</f>
        <v>109-22200201</v>
      </c>
      <c r="D3618" s="27" t="str">
        <f>VLOOKUP(B3618,'大货清单（不定期按GOMS更新）'!A:C,3,0)</f>
        <v>CL2220B-01</v>
      </c>
      <c r="E3618" s="27" t="str">
        <f>VLOOKUP(B3618,'大货清单（不定期按GOMS更新）'!A:H,4,0)</f>
        <v>IT,DE,FR,ES,BE,SE,PL,NL</v>
      </c>
      <c r="F3618" s="27" t="str">
        <f>VLOOKUP(B3618,'大货清单（不定期按GOMS更新）'!A:H,2,0)</f>
        <v>Floor One S7 Combo</v>
      </c>
      <c r="G3618" s="28">
        <f>VLOOKUP(B3618,'大货清单（不定期按GOMS更新）'!A:I,9,FALSE)</f>
        <v>6974950103200</v>
      </c>
      <c r="H3618" s="27" t="str">
        <f>VLOOKUP(B3618,'大货清单（不定期按GOMS更新）'!A:H,7,0)</f>
        <v>black</v>
      </c>
      <c r="I3618" s="27" t="str">
        <f>VLOOKUP(B3618,'大货清单（不定期按GOMS更新）'!A:F,6,FALSE)</f>
        <v>PHASEOUT</v>
      </c>
      <c r="J3618" s="27" t="str">
        <f>VLOOKUP(B3618,'大货清单（不定期按GOMS更新）'!A:K,11,FALSE)</f>
        <v>16.3</v>
      </c>
      <c r="K3618" s="27" t="str">
        <f>VLOOKUP(B3618,'大货清单（不定期按GOMS更新）'!A:N,12,FALSE)</f>
        <v>830</v>
      </c>
      <c r="L3618" s="27" t="str">
        <f>VLOOKUP(B3618,'大货清单（不定期按GOMS更新）'!A:M,13,FALSE)</f>
        <v>327</v>
      </c>
      <c r="M3618" s="27" t="str">
        <f>VLOOKUP(B3618,'大货清单（不定期按GOMS更新）'!A:N,14,FALSE)</f>
        <v>365</v>
      </c>
      <c r="N3618" s="53" t="s">
        <v>5047</v>
      </c>
      <c r="O3618" s="27">
        <f>IFERROR(VLOOKUP(N3618,'散件迭代（不定期更新）'!C:J,8,FALSE),0)</f>
        <v>0</v>
      </c>
      <c r="P3618" s="27" t="str">
        <f>IFERROR(VLOOKUP(N3618,'散件（更新）'!B:H,3,FALSE),0)</f>
        <v>/</v>
      </c>
      <c r="Q3618" s="27" t="str">
        <f>VLOOKUP(N3618,'散件（更新）'!B:H,2,FALSE)</f>
        <v>114-22200126</v>
      </c>
      <c r="R3618" s="27" t="str">
        <f>VLOOKUP(N3618,'散件（更新）'!B:H,7,FALSE)</f>
        <v>HEPA Assy+Brush Roller</v>
      </c>
      <c r="S3618" s="27" t="str">
        <f>VLOOKUP(N3618,'散件（更新）'!B:E,4,FALSE)</f>
        <v>https://tineco-yxzt.oss-accelerate.aliyuncs.com/20231227/9FWAR250000_1703640264870.png</v>
      </c>
      <c r="T3618" s="27" t="s">
        <v>8759</v>
      </c>
      <c r="U3618" s="28" t="str">
        <f>VLOOKUP(N3618,'散件（更新）'!B:G,6,FALSE)</f>
        <v>附件套装（HEPA*2+滚刷组件*2）</v>
      </c>
      <c r="V3618" s="28">
        <f>VLOOKUP(N3618,'散件（更新）'!B:I,8,FALSE)</f>
        <v>6974950104375</v>
      </c>
    </row>
    <row r="3619" spans="1:22">
      <c r="A3619" s="57">
        <v>46169</v>
      </c>
      <c r="B3619" s="53" t="s">
        <v>3722</v>
      </c>
      <c r="C3619" s="27" t="str">
        <f>VLOOKUP(B3619,'大货清单（不定期按GOMS更新）'!A:H,8,0)</f>
        <v>109-22200201</v>
      </c>
      <c r="D3619" s="27" t="str">
        <f>VLOOKUP(B3619,'大货清单（不定期按GOMS更新）'!A:C,3,0)</f>
        <v>CL2220B-01</v>
      </c>
      <c r="E3619" s="27" t="str">
        <f>VLOOKUP(B3619,'大货清单（不定期按GOMS更新）'!A:H,4,0)</f>
        <v>IT,DE,FR,ES,BE,SE,PL,NL</v>
      </c>
      <c r="F3619" s="27" t="str">
        <f>VLOOKUP(B3619,'大货清单（不定期按GOMS更新）'!A:H,2,0)</f>
        <v>Floor One S7 Combo</v>
      </c>
      <c r="G3619" s="28">
        <f>VLOOKUP(B3619,'大货清单（不定期按GOMS更新）'!A:I,9,FALSE)</f>
        <v>6974950103200</v>
      </c>
      <c r="H3619" s="27" t="str">
        <f>VLOOKUP(B3619,'大货清单（不定期按GOMS更新）'!A:H,7,0)</f>
        <v>black</v>
      </c>
      <c r="I3619" s="27" t="str">
        <f>VLOOKUP(B3619,'大货清单（不定期按GOMS更新）'!A:F,6,FALSE)</f>
        <v>PHASEOUT</v>
      </c>
      <c r="J3619" s="27" t="str">
        <f>VLOOKUP(B3619,'大货清单（不定期按GOMS更新）'!A:K,11,FALSE)</f>
        <v>16.3</v>
      </c>
      <c r="K3619" s="27" t="str">
        <f>VLOOKUP(B3619,'大货清单（不定期按GOMS更新）'!A:N,12,FALSE)</f>
        <v>830</v>
      </c>
      <c r="L3619" s="27" t="str">
        <f>VLOOKUP(B3619,'大货清单（不定期按GOMS更新）'!A:M,13,FALSE)</f>
        <v>327</v>
      </c>
      <c r="M3619" s="27" t="str">
        <f>VLOOKUP(B3619,'大货清单（不定期按GOMS更新）'!A:N,14,FALSE)</f>
        <v>365</v>
      </c>
      <c r="N3619" s="53" t="s">
        <v>3801</v>
      </c>
      <c r="O3619" s="27" t="str">
        <f>IFERROR(VLOOKUP(N3619,'散件迭代（不定期更新）'!C:J,8,FALSE),0)</f>
        <v>A51</v>
      </c>
      <c r="P3619" s="27" t="str">
        <f>IFERROR(VLOOKUP(N3619,'散件（更新）'!B:H,3,FALSE),0)</f>
        <v>/</v>
      </c>
      <c r="Q3619" s="27" t="str">
        <f>VLOOKUP(N3619,'散件（更新）'!B:H,2,FALSE)</f>
        <v>114-22200120</v>
      </c>
      <c r="R3619" s="27" t="str">
        <f>VLOOKUP(N3619,'散件（更新）'!B:H,7,FALSE)</f>
        <v>Brush Roller Cover</v>
      </c>
      <c r="S3619" s="27" t="str">
        <f>VLOOKUP(N3619,'散件（更新）'!B:E,4,FALSE)</f>
        <v>https://tineco-yxzt.oss-accelerate.aliyuncs.com/20231219/9FWBC250000_1702948010608.png</v>
      </c>
      <c r="T3619" s="27" t="s">
        <v>8759</v>
      </c>
      <c r="U3619" s="28" t="str">
        <f>VLOOKUP(N3619,'散件（更新）'!B:G,6,FALSE)</f>
        <v>滚刷盖组件</v>
      </c>
      <c r="V3619" s="28">
        <f>VLOOKUP(N3619,'散件（更新）'!B:I,8,FALSE)</f>
        <v>6974950103811</v>
      </c>
    </row>
    <row r="3620" spans="1:22">
      <c r="A3620" s="57">
        <v>46169</v>
      </c>
      <c r="B3620" s="53" t="s">
        <v>3722</v>
      </c>
      <c r="C3620" s="27" t="str">
        <f>VLOOKUP(B3620,'大货清单（不定期按GOMS更新）'!A:H,8,0)</f>
        <v>109-22200201</v>
      </c>
      <c r="D3620" s="27" t="str">
        <f>VLOOKUP(B3620,'大货清单（不定期按GOMS更新）'!A:C,3,0)</f>
        <v>CL2220B-01</v>
      </c>
      <c r="E3620" s="27" t="str">
        <f>VLOOKUP(B3620,'大货清单（不定期按GOMS更新）'!A:H,4,0)</f>
        <v>IT,DE,FR,ES,BE,SE,PL,NL</v>
      </c>
      <c r="F3620" s="27" t="str">
        <f>VLOOKUP(B3620,'大货清单（不定期按GOMS更新）'!A:H,2,0)</f>
        <v>Floor One S7 Combo</v>
      </c>
      <c r="G3620" s="28">
        <f>VLOOKUP(B3620,'大货清单（不定期按GOMS更新）'!A:I,9,FALSE)</f>
        <v>6974950103200</v>
      </c>
      <c r="H3620" s="27" t="str">
        <f>VLOOKUP(B3620,'大货清单（不定期按GOMS更新）'!A:H,7,0)</f>
        <v>black</v>
      </c>
      <c r="I3620" s="27" t="str">
        <f>VLOOKUP(B3620,'大货清单（不定期按GOMS更新）'!A:F,6,FALSE)</f>
        <v>PHASEOUT</v>
      </c>
      <c r="J3620" s="27" t="str">
        <f>VLOOKUP(B3620,'大货清单（不定期按GOMS更新）'!A:K,11,FALSE)</f>
        <v>16.3</v>
      </c>
      <c r="K3620" s="27" t="str">
        <f>VLOOKUP(B3620,'大货清单（不定期按GOMS更新）'!A:N,12,FALSE)</f>
        <v>830</v>
      </c>
      <c r="L3620" s="27" t="str">
        <f>VLOOKUP(B3620,'大货清单（不定期按GOMS更新）'!A:M,13,FALSE)</f>
        <v>327</v>
      </c>
      <c r="M3620" s="27" t="str">
        <f>VLOOKUP(B3620,'大货清单（不定期按GOMS更新）'!A:N,14,FALSE)</f>
        <v>365</v>
      </c>
      <c r="N3620" s="53" t="s">
        <v>3812</v>
      </c>
      <c r="O3620" s="27">
        <f>IFERROR(VLOOKUP(N3620,'散件迭代（不定期更新）'!C:J,8,FALSE),0)</f>
        <v>0</v>
      </c>
      <c r="P3620" s="27" t="str">
        <f>IFERROR(VLOOKUP(N3620,'散件（更新）'!B:H,3,FALSE),0)</f>
        <v>/</v>
      </c>
      <c r="Q3620" s="27" t="str">
        <f>VLOOKUP(N3620,'散件（更新）'!B:H,2,FALSE)</f>
        <v>114-22200118</v>
      </c>
      <c r="R3620" s="27" t="str">
        <f>VLOOKUP(N3620,'散件（更新）'!B:H,7,FALSE)</f>
        <v>Brush Roller</v>
      </c>
      <c r="S3620" s="27" t="str">
        <f>VLOOKUP(N3620,'散件（更新）'!B:E,4,FALSE)</f>
        <v>https://tineco-yxzt.oss-accelerate.aliyuncs.com/20231219/9FWBR250000_1702948014744.png</v>
      </c>
      <c r="T3620" s="27" t="s">
        <v>8759</v>
      </c>
      <c r="U3620" s="28" t="str">
        <f>VLOOKUP(N3620,'散件（更新）'!B:G,6,FALSE)</f>
        <v>滚刷组件</v>
      </c>
      <c r="V3620" s="28">
        <f>VLOOKUP(N3620,'散件（更新）'!B:I,8,FALSE)</f>
        <v>6974950103781</v>
      </c>
    </row>
    <row r="3621" spans="1:22">
      <c r="A3621" s="57">
        <v>46169</v>
      </c>
      <c r="B3621" s="53" t="s">
        <v>3722</v>
      </c>
      <c r="C3621" s="27" t="str">
        <f>VLOOKUP(B3621,'大货清单（不定期按GOMS更新）'!A:H,8,0)</f>
        <v>109-22200201</v>
      </c>
      <c r="D3621" s="27" t="str">
        <f>VLOOKUP(B3621,'大货清单（不定期按GOMS更新）'!A:C,3,0)</f>
        <v>CL2220B-01</v>
      </c>
      <c r="E3621" s="27" t="str">
        <f>VLOOKUP(B3621,'大货清单（不定期按GOMS更新）'!A:H,4,0)</f>
        <v>IT,DE,FR,ES,BE,SE,PL,NL</v>
      </c>
      <c r="F3621" s="27" t="str">
        <f>VLOOKUP(B3621,'大货清单（不定期按GOMS更新）'!A:H,2,0)</f>
        <v>Floor One S7 Combo</v>
      </c>
      <c r="G3621" s="28">
        <f>VLOOKUP(B3621,'大货清单（不定期按GOMS更新）'!A:I,9,FALSE)</f>
        <v>6974950103200</v>
      </c>
      <c r="H3621" s="27" t="str">
        <f>VLOOKUP(B3621,'大货清单（不定期按GOMS更新）'!A:H,7,0)</f>
        <v>black</v>
      </c>
      <c r="I3621" s="27" t="str">
        <f>VLOOKUP(B3621,'大货清单（不定期按GOMS更新）'!A:F,6,FALSE)</f>
        <v>PHASEOUT</v>
      </c>
      <c r="J3621" s="27" t="str">
        <f>VLOOKUP(B3621,'大货清单（不定期按GOMS更新）'!A:K,11,FALSE)</f>
        <v>16.3</v>
      </c>
      <c r="K3621" s="27" t="str">
        <f>VLOOKUP(B3621,'大货清单（不定期按GOMS更新）'!A:N,12,FALSE)</f>
        <v>830</v>
      </c>
      <c r="L3621" s="27" t="str">
        <f>VLOOKUP(B3621,'大货清单（不定期按GOMS更新）'!A:M,13,FALSE)</f>
        <v>327</v>
      </c>
      <c r="M3621" s="27" t="str">
        <f>VLOOKUP(B3621,'大货清单（不定期按GOMS更新）'!A:N,14,FALSE)</f>
        <v>365</v>
      </c>
      <c r="N3621" s="53" t="s">
        <v>2427</v>
      </c>
      <c r="O3621" s="27" t="str">
        <f>IFERROR(VLOOKUP(N3621,'散件迭代（不定期更新）'!C:J,8,FALSE),0)</f>
        <v>A43</v>
      </c>
      <c r="P3621" s="27" t="str">
        <f>IFERROR(VLOOKUP(N3621,'散件（更新）'!B:H,3,FALSE),0)</f>
        <v>/</v>
      </c>
      <c r="Q3621" s="27" t="str">
        <f>VLOOKUP(N3621,'散件（更新）'!B:H,2,FALSE)</f>
        <v>114-22230309</v>
      </c>
      <c r="R3621" s="27" t="str">
        <f>VLOOKUP(N3621,'散件（更新）'!B:H,7,FALSE)</f>
        <v>HEPA Assy</v>
      </c>
      <c r="S3621" s="27" t="str">
        <f>VLOOKUP(N3621,'散件（更新）'!B:E,4,FALSE)</f>
        <v>https://tineco-yxzt.oss-accelerate.aliyuncs.com/20231219/9FWFA110000_1702948014903.png</v>
      </c>
      <c r="T3621" s="27" t="s">
        <v>8759</v>
      </c>
      <c r="U3621" s="28" t="str">
        <f>VLOOKUP(N3621,'散件（更新）'!B:G,6,FALSE)</f>
        <v>前置方形过滤器滤网组件</v>
      </c>
      <c r="V3621" s="28">
        <f>VLOOKUP(N3621,'散件（更新）'!B:I,8,FALSE)</f>
        <v>6974950103217</v>
      </c>
    </row>
    <row r="3622" spans="1:22">
      <c r="A3622" s="57">
        <v>46169</v>
      </c>
      <c r="B3622" s="53" t="s">
        <v>3722</v>
      </c>
      <c r="C3622" s="27" t="str">
        <f>VLOOKUP(B3622,'大货清单（不定期按GOMS更新）'!A:H,8,0)</f>
        <v>109-22200201</v>
      </c>
      <c r="D3622" s="27" t="str">
        <f>VLOOKUP(B3622,'大货清单（不定期按GOMS更新）'!A:C,3,0)</f>
        <v>CL2220B-01</v>
      </c>
      <c r="E3622" s="27" t="str">
        <f>VLOOKUP(B3622,'大货清单（不定期按GOMS更新）'!A:H,4,0)</f>
        <v>IT,DE,FR,ES,BE,SE,PL,NL</v>
      </c>
      <c r="F3622" s="27" t="str">
        <f>VLOOKUP(B3622,'大货清单（不定期按GOMS更新）'!A:H,2,0)</f>
        <v>Floor One S7 Combo</v>
      </c>
      <c r="G3622" s="28">
        <f>VLOOKUP(B3622,'大货清单（不定期按GOMS更新）'!A:I,9,FALSE)</f>
        <v>6974950103200</v>
      </c>
      <c r="H3622" s="27" t="str">
        <f>VLOOKUP(B3622,'大货清单（不定期按GOMS更新）'!A:H,7,0)</f>
        <v>black</v>
      </c>
      <c r="I3622" s="27" t="str">
        <f>VLOOKUP(B3622,'大货清单（不定期按GOMS更新）'!A:F,6,FALSE)</f>
        <v>PHASEOUT</v>
      </c>
      <c r="J3622" s="27" t="str">
        <f>VLOOKUP(B3622,'大货清单（不定期按GOMS更新）'!A:K,11,FALSE)</f>
        <v>16.3</v>
      </c>
      <c r="K3622" s="27" t="str">
        <f>VLOOKUP(B3622,'大货清单（不定期按GOMS更新）'!A:N,12,FALSE)</f>
        <v>830</v>
      </c>
      <c r="L3622" s="27" t="str">
        <f>VLOOKUP(B3622,'大货清单（不定期按GOMS更新）'!A:M,13,FALSE)</f>
        <v>327</v>
      </c>
      <c r="M3622" s="27" t="str">
        <f>VLOOKUP(B3622,'大货清单（不定期按GOMS更新）'!A:N,14,FALSE)</f>
        <v>365</v>
      </c>
      <c r="N3622" s="53" t="s">
        <v>3806</v>
      </c>
      <c r="O3622" s="27">
        <f>IFERROR(VLOOKUP(N3622,'散件迭代（不定期更新）'!C:J,8,FALSE),0)</f>
        <v>0</v>
      </c>
      <c r="P3622" s="27" t="str">
        <f>IFERROR(VLOOKUP(N3622,'散件（更新）'!B:H,3,FALSE),0)</f>
        <v>/</v>
      </c>
      <c r="Q3622" s="27" t="str">
        <f>VLOOKUP(N3622,'散件（更新）'!B:H,2,FALSE)</f>
        <v>114-22200115</v>
      </c>
      <c r="R3622" s="27" t="str">
        <f>VLOOKUP(N3622,'散件（更新）'!B:H,7,FALSE)</f>
        <v>Filter Holder</v>
      </c>
      <c r="S3622" s="27" t="str">
        <f>VLOOKUP(N3622,'散件（更新）'!B:E,4,FALSE)</f>
        <v>https://tineco-yxzt.oss-accelerate.aliyuncs.com/20231219/9FWFD250000_1702948015160.png</v>
      </c>
      <c r="T3622" s="27" t="s">
        <v>8759</v>
      </c>
      <c r="U3622" s="28" t="str">
        <f>VLOOKUP(N3622,'散件（更新）'!B:G,6,FALSE)</f>
        <v>多锥组件</v>
      </c>
      <c r="V3622" s="28">
        <f>VLOOKUP(N3622,'散件（更新）'!B:I,8,FALSE)</f>
        <v>6974950104016</v>
      </c>
    </row>
    <row r="3623" spans="1:22">
      <c r="A3623" s="57">
        <v>46169</v>
      </c>
      <c r="B3623" s="53" t="s">
        <v>3722</v>
      </c>
      <c r="C3623" s="27" t="str">
        <f>VLOOKUP(B3623,'大货清单（不定期按GOMS更新）'!A:H,8,0)</f>
        <v>109-22200201</v>
      </c>
      <c r="D3623" s="27" t="str">
        <f>VLOOKUP(B3623,'大货清单（不定期按GOMS更新）'!A:C,3,0)</f>
        <v>CL2220B-01</v>
      </c>
      <c r="E3623" s="27" t="str">
        <f>VLOOKUP(B3623,'大货清单（不定期按GOMS更新）'!A:H,4,0)</f>
        <v>IT,DE,FR,ES,BE,SE,PL,NL</v>
      </c>
      <c r="F3623" s="27" t="str">
        <f>VLOOKUP(B3623,'大货清单（不定期按GOMS更新）'!A:H,2,0)</f>
        <v>Floor One S7 Combo</v>
      </c>
      <c r="G3623" s="28">
        <f>VLOOKUP(B3623,'大货清单（不定期按GOMS更新）'!A:I,9,FALSE)</f>
        <v>6974950103200</v>
      </c>
      <c r="H3623" s="27" t="str">
        <f>VLOOKUP(B3623,'大货清单（不定期按GOMS更新）'!A:H,7,0)</f>
        <v>black</v>
      </c>
      <c r="I3623" s="27" t="str">
        <f>VLOOKUP(B3623,'大货清单（不定期按GOMS更新）'!A:F,6,FALSE)</f>
        <v>PHASEOUT</v>
      </c>
      <c r="J3623" s="27" t="str">
        <f>VLOOKUP(B3623,'大货清单（不定期按GOMS更新）'!A:K,11,FALSE)</f>
        <v>16.3</v>
      </c>
      <c r="K3623" s="27" t="str">
        <f>VLOOKUP(B3623,'大货清单（不定期按GOMS更新）'!A:N,12,FALSE)</f>
        <v>830</v>
      </c>
      <c r="L3623" s="27" t="str">
        <f>VLOOKUP(B3623,'大货清单（不定期按GOMS更新）'!A:M,13,FALSE)</f>
        <v>327</v>
      </c>
      <c r="M3623" s="27" t="str">
        <f>VLOOKUP(B3623,'大货清单（不定期按GOMS更新）'!A:N,14,FALSE)</f>
        <v>365</v>
      </c>
      <c r="N3623" s="53" t="s">
        <v>1164</v>
      </c>
      <c r="O3623" s="27">
        <f>IFERROR(VLOOKUP(N3623,'散件迭代（不定期更新）'!C:J,8,FALSE),0)</f>
        <v>0</v>
      </c>
      <c r="P3623" s="27" t="str">
        <f>IFERROR(VLOOKUP(N3623,'散件（更新）'!B:H,3,FALSE),0)</f>
        <v>206-2123-0220</v>
      </c>
      <c r="Q3623" s="27" t="str">
        <f>VLOOKUP(N3623,'散件（更新）'!B:H,2,FALSE)</f>
        <v>114-21230220</v>
      </c>
      <c r="R3623" s="27" t="str">
        <f>VLOOKUP(N3623,'散件（更新）'!B:H,7,FALSE)</f>
        <v>Accessory Holder</v>
      </c>
      <c r="S3623" s="27" t="str">
        <f>VLOOKUP(N3623,'散件（更新）'!B:E,4,FALSE)</f>
        <v>https://tineco-yxzt.oss-accelerate.aliyuncs.com/20231219/9FWHA200000_1702948016019.png</v>
      </c>
      <c r="T3623" s="27" t="s">
        <v>8759</v>
      </c>
      <c r="U3623" s="28" t="str">
        <f>VLOOKUP(N3623,'散件（更新）'!B:G,6,FALSE)</f>
        <v>收纳架组合</v>
      </c>
      <c r="V3623" s="28">
        <f>VLOOKUP(N3623,'散件（更新）'!B:I,8,FALSE)</f>
        <v>6974950101060</v>
      </c>
    </row>
    <row r="3624" spans="1:22">
      <c r="A3624" s="57">
        <v>46169</v>
      </c>
      <c r="B3624" s="53" t="s">
        <v>3722</v>
      </c>
      <c r="C3624" s="27" t="str">
        <f>VLOOKUP(B3624,'大货清单（不定期按GOMS更新）'!A:H,8,0)</f>
        <v>109-22200201</v>
      </c>
      <c r="D3624" s="27" t="str">
        <f>VLOOKUP(B3624,'大货清单（不定期按GOMS更新）'!A:C,3,0)</f>
        <v>CL2220B-01</v>
      </c>
      <c r="E3624" s="27" t="str">
        <f>VLOOKUP(B3624,'大货清单（不定期按GOMS更新）'!A:H,4,0)</f>
        <v>IT,DE,FR,ES,BE,SE,PL,NL</v>
      </c>
      <c r="F3624" s="27" t="str">
        <f>VLOOKUP(B3624,'大货清单（不定期按GOMS更新）'!A:H,2,0)</f>
        <v>Floor One S7 Combo</v>
      </c>
      <c r="G3624" s="28">
        <f>VLOOKUP(B3624,'大货清单（不定期按GOMS更新）'!A:I,9,FALSE)</f>
        <v>6974950103200</v>
      </c>
      <c r="H3624" s="27" t="str">
        <f>VLOOKUP(B3624,'大货清单（不定期按GOMS更新）'!A:H,7,0)</f>
        <v>black</v>
      </c>
      <c r="I3624" s="27" t="str">
        <f>VLOOKUP(B3624,'大货清单（不定期按GOMS更新）'!A:F,6,FALSE)</f>
        <v>PHASEOUT</v>
      </c>
      <c r="J3624" s="27" t="str">
        <f>VLOOKUP(B3624,'大货清单（不定期按GOMS更新）'!A:K,11,FALSE)</f>
        <v>16.3</v>
      </c>
      <c r="K3624" s="27" t="str">
        <f>VLOOKUP(B3624,'大货清单（不定期按GOMS更新）'!A:N,12,FALSE)</f>
        <v>830</v>
      </c>
      <c r="L3624" s="27" t="str">
        <f>VLOOKUP(B3624,'大货清单（不定期按GOMS更新）'!A:M,13,FALSE)</f>
        <v>327</v>
      </c>
      <c r="M3624" s="27" t="str">
        <f>VLOOKUP(B3624,'大货清单（不定期按GOMS更新）'!A:N,14,FALSE)</f>
        <v>365</v>
      </c>
      <c r="N3624" s="53" t="s">
        <v>3810</v>
      </c>
      <c r="O3624" s="27">
        <f>IFERROR(VLOOKUP(N3624,'散件迭代（不定期更新）'!C:J,8,FALSE),0)</f>
        <v>0</v>
      </c>
      <c r="P3624" s="27" t="str">
        <f>IFERROR(VLOOKUP(N3624,'散件（更新）'!B:H,3,FALSE),0)</f>
        <v>/</v>
      </c>
      <c r="Q3624" s="27" t="str">
        <f>VLOOKUP(N3624,'散件（更新）'!B:H,2,FALSE)</f>
        <v>114-22200113</v>
      </c>
      <c r="R3624" s="27" t="str">
        <f>VLOOKUP(N3624,'散件（更新）'!B:H,7,FALSE)</f>
        <v>Main Body</v>
      </c>
      <c r="S3624" s="27" t="str">
        <f>VLOOKUP(N3624,'散件（更新）'!B:E,4,FALSE)</f>
        <v>https://tineco-yxzt.oss-accelerate.aliyuncs.com/20231219/9FWMB250000_1702948016607.png</v>
      </c>
      <c r="T3624" s="27" t="s">
        <v>8759</v>
      </c>
      <c r="U3624" s="28" t="str">
        <f>VLOOKUP(N3624,'散件（更新）'!B:G,6,FALSE)</f>
        <v>手持吸尘组件</v>
      </c>
      <c r="V3624" s="28">
        <f>VLOOKUP(N3624,'散件（更新）'!B:I,8,FALSE)</f>
        <v>6974950103996</v>
      </c>
    </row>
    <row r="3625" spans="1:22">
      <c r="A3625" s="57">
        <v>46169</v>
      </c>
      <c r="B3625" s="53" t="s">
        <v>3722</v>
      </c>
      <c r="C3625" s="27" t="str">
        <f>VLOOKUP(B3625,'大货清单（不定期按GOMS更新）'!A:H,8,0)</f>
        <v>109-22200201</v>
      </c>
      <c r="D3625" s="27" t="str">
        <f>VLOOKUP(B3625,'大货清单（不定期按GOMS更新）'!A:C,3,0)</f>
        <v>CL2220B-01</v>
      </c>
      <c r="E3625" s="27" t="str">
        <f>VLOOKUP(B3625,'大货清单（不定期按GOMS更新）'!A:H,4,0)</f>
        <v>IT,DE,FR,ES,BE,SE,PL,NL</v>
      </c>
      <c r="F3625" s="27" t="str">
        <f>VLOOKUP(B3625,'大货清单（不定期按GOMS更新）'!A:H,2,0)</f>
        <v>Floor One S7 Combo</v>
      </c>
      <c r="G3625" s="28">
        <f>VLOOKUP(B3625,'大货清单（不定期按GOMS更新）'!A:I,9,FALSE)</f>
        <v>6974950103200</v>
      </c>
      <c r="H3625" s="27" t="str">
        <f>VLOOKUP(B3625,'大货清单（不定期按GOMS更新）'!A:H,7,0)</f>
        <v>black</v>
      </c>
      <c r="I3625" s="27" t="str">
        <f>VLOOKUP(B3625,'大货清单（不定期按GOMS更新）'!A:F,6,FALSE)</f>
        <v>PHASEOUT</v>
      </c>
      <c r="J3625" s="27" t="str">
        <f>VLOOKUP(B3625,'大货清单（不定期按GOMS更新）'!A:K,11,FALSE)</f>
        <v>16.3</v>
      </c>
      <c r="K3625" s="27" t="str">
        <f>VLOOKUP(B3625,'大货清单（不定期按GOMS更新）'!A:N,12,FALSE)</f>
        <v>830</v>
      </c>
      <c r="L3625" s="27" t="str">
        <f>VLOOKUP(B3625,'大货清单（不定期按GOMS更新）'!A:M,13,FALSE)</f>
        <v>327</v>
      </c>
      <c r="M3625" s="27" t="str">
        <f>VLOOKUP(B3625,'大货清单（不定期按GOMS更新）'!A:N,14,FALSE)</f>
        <v>365</v>
      </c>
      <c r="N3625" s="53" t="s">
        <v>2456</v>
      </c>
      <c r="O3625" s="27">
        <f>IFERROR(VLOOKUP(N3625,'散件迭代（不定期更新）'!C:J,8,FALSE),0)</f>
        <v>0</v>
      </c>
      <c r="P3625" s="27" t="str">
        <f>IFERROR(VLOOKUP(N3625,'散件（更新）'!B:H,3,FALSE),0)</f>
        <v>/</v>
      </c>
      <c r="Q3625" s="27" t="str">
        <f>VLOOKUP(N3625,'散件（更新）'!B:H,2,FALSE)</f>
        <v>114-22200202</v>
      </c>
      <c r="R3625" s="27" t="str">
        <f>VLOOKUP(N3625,'散件（更新）'!B:H,7,FALSE)</f>
        <v>Adapter</v>
      </c>
      <c r="S3625" s="27" t="str">
        <f>VLOOKUP(N3625,'散件（更新）'!B:E,4,FALSE)</f>
        <v>https://tineco-yxzt.oss-accelerate.aliyuncs.com/20231219/9FWPA2501DE_1702948017967.png</v>
      </c>
      <c r="T3625" s="27" t="s">
        <v>8759</v>
      </c>
      <c r="U3625" s="28" t="str">
        <f>VLOOKUP(N3625,'散件（更新）'!B:G,6,FALSE)</f>
        <v>适配器欧版</v>
      </c>
      <c r="V3625" s="28">
        <f>VLOOKUP(N3625,'散件（更新）'!B:I,8,FALSE)</f>
        <v>6974950103835</v>
      </c>
    </row>
    <row r="3626" spans="1:22">
      <c r="A3626" s="57">
        <v>46169</v>
      </c>
      <c r="B3626" s="53" t="s">
        <v>3722</v>
      </c>
      <c r="C3626" s="27" t="str">
        <f>VLOOKUP(B3626,'大货清单（不定期按GOMS更新）'!A:H,8,0)</f>
        <v>109-22200201</v>
      </c>
      <c r="D3626" s="27" t="str">
        <f>VLOOKUP(B3626,'大货清单（不定期按GOMS更新）'!A:C,3,0)</f>
        <v>CL2220B-01</v>
      </c>
      <c r="E3626" s="27" t="str">
        <f>VLOOKUP(B3626,'大货清单（不定期按GOMS更新）'!A:H,4,0)</f>
        <v>IT,DE,FR,ES,BE,SE,PL,NL</v>
      </c>
      <c r="F3626" s="27" t="str">
        <f>VLOOKUP(B3626,'大货清单（不定期按GOMS更新）'!A:H,2,0)</f>
        <v>Floor One S7 Combo</v>
      </c>
      <c r="G3626" s="28">
        <f>VLOOKUP(B3626,'大货清单（不定期按GOMS更新）'!A:I,9,FALSE)</f>
        <v>6974950103200</v>
      </c>
      <c r="H3626" s="27" t="str">
        <f>VLOOKUP(B3626,'大货清单（不定期按GOMS更新）'!A:H,7,0)</f>
        <v>black</v>
      </c>
      <c r="I3626" s="27" t="str">
        <f>VLOOKUP(B3626,'大货清单（不定期按GOMS更新）'!A:F,6,FALSE)</f>
        <v>PHASEOUT</v>
      </c>
      <c r="J3626" s="27" t="str">
        <f>VLOOKUP(B3626,'大货清单（不定期按GOMS更新）'!A:K,11,FALSE)</f>
        <v>16.3</v>
      </c>
      <c r="K3626" s="27" t="str">
        <f>VLOOKUP(B3626,'大货清单（不定期按GOMS更新）'!A:N,12,FALSE)</f>
        <v>830</v>
      </c>
      <c r="L3626" s="27" t="str">
        <f>VLOOKUP(B3626,'大货清单（不定期按GOMS更新）'!A:M,13,FALSE)</f>
        <v>327</v>
      </c>
      <c r="M3626" s="27" t="str">
        <f>VLOOKUP(B3626,'大货清单（不定期按GOMS更新）'!A:N,14,FALSE)</f>
        <v>365</v>
      </c>
      <c r="N3626" s="53" t="s">
        <v>3802</v>
      </c>
      <c r="O3626" s="27">
        <f>IFERROR(VLOOKUP(N3626,'散件迭代（不定期更新）'!C:J,8,FALSE),0)</f>
        <v>0</v>
      </c>
      <c r="P3626" s="27" t="str">
        <f>IFERROR(VLOOKUP(N3626,'散件（更新）'!B:H,3,FALSE),0)</f>
        <v>/</v>
      </c>
      <c r="Q3626" s="27" t="str">
        <f>VLOOKUP(N3626,'散件（更新）'!B:H,2,FALSE)</f>
        <v>114-22200112</v>
      </c>
      <c r="R3626" s="27" t="str">
        <f>VLOOKUP(N3626,'散件（更新）'!B:H,7,FALSE)</f>
        <v>Charging Base</v>
      </c>
      <c r="S3626" s="27" t="str">
        <f>VLOOKUP(N3626,'散件（更新）'!B:E,4,FALSE)</f>
        <v>https://tineco-yxzt.oss-accelerate.aliyuncs.com/20231219/9FWPB250000_1702948018720.png</v>
      </c>
      <c r="T3626" s="27" t="s">
        <v>8759</v>
      </c>
      <c r="U3626" s="28" t="str">
        <f>VLOOKUP(N3626,'散件（更新）'!B:G,6,FALSE)</f>
        <v>吸尘器托盘组件</v>
      </c>
      <c r="V3626" s="28">
        <f>VLOOKUP(N3626,'散件（更新）'!B:I,8,FALSE)</f>
        <v>6974950103989</v>
      </c>
    </row>
    <row r="3627" spans="1:22">
      <c r="A3627" s="57">
        <v>46169</v>
      </c>
      <c r="B3627" s="53" t="s">
        <v>3722</v>
      </c>
      <c r="C3627" s="27" t="str">
        <f>VLOOKUP(B3627,'大货清单（不定期按GOMS更新）'!A:H,8,0)</f>
        <v>109-22200201</v>
      </c>
      <c r="D3627" s="27" t="str">
        <f>VLOOKUP(B3627,'大货清单（不定期按GOMS更新）'!A:C,3,0)</f>
        <v>CL2220B-01</v>
      </c>
      <c r="E3627" s="27" t="str">
        <f>VLOOKUP(B3627,'大货清单（不定期按GOMS更新）'!A:H,4,0)</f>
        <v>IT,DE,FR,ES,BE,SE,PL,NL</v>
      </c>
      <c r="F3627" s="27" t="str">
        <f>VLOOKUP(B3627,'大货清单（不定期按GOMS更新）'!A:H,2,0)</f>
        <v>Floor One S7 Combo</v>
      </c>
      <c r="G3627" s="28">
        <f>VLOOKUP(B3627,'大货清单（不定期按GOMS更新）'!A:I,9,FALSE)</f>
        <v>6974950103200</v>
      </c>
      <c r="H3627" s="27" t="str">
        <f>VLOOKUP(B3627,'大货清单（不定期按GOMS更新）'!A:H,7,0)</f>
        <v>black</v>
      </c>
      <c r="I3627" s="27" t="str">
        <f>VLOOKUP(B3627,'大货清单（不定期按GOMS更新）'!A:F,6,FALSE)</f>
        <v>PHASEOUT</v>
      </c>
      <c r="J3627" s="27" t="str">
        <f>VLOOKUP(B3627,'大货清单（不定期按GOMS更新）'!A:K,11,FALSE)</f>
        <v>16.3</v>
      </c>
      <c r="K3627" s="27" t="str">
        <f>VLOOKUP(B3627,'大货清单（不定期按GOMS更新）'!A:N,12,FALSE)</f>
        <v>830</v>
      </c>
      <c r="L3627" s="27" t="str">
        <f>VLOOKUP(B3627,'大货清单（不定期按GOMS更新）'!A:M,13,FALSE)</f>
        <v>327</v>
      </c>
      <c r="M3627" s="27" t="str">
        <f>VLOOKUP(B3627,'大货清单（不定期按GOMS更新）'!A:N,14,FALSE)</f>
        <v>365</v>
      </c>
      <c r="N3627" s="53" t="s">
        <v>3811</v>
      </c>
      <c r="O3627" s="27">
        <f>IFERROR(VLOOKUP(N3627,'散件迭代（不定期更新）'!C:J,8,FALSE),0)</f>
        <v>0</v>
      </c>
      <c r="P3627" s="27" t="str">
        <f>IFERROR(VLOOKUP(N3627,'散件（更新）'!B:H,3,FALSE),0)</f>
        <v>/</v>
      </c>
      <c r="Q3627" s="27" t="str">
        <f>VLOOKUP(N3627,'散件（更新）'!B:H,2,FALSE)</f>
        <v>114-22200117</v>
      </c>
      <c r="R3627" s="27" t="str">
        <f>VLOOKUP(N3627,'散件（更新）'!B:H,7,FALSE)</f>
        <v>Charging Base</v>
      </c>
      <c r="S3627" s="27" t="str">
        <f>VLOOKUP(N3627,'散件（更新）'!B:E,4,FALSE)</f>
        <v>https://tineco-yxzt.oss-accelerate.aliyuncs.com/20231219/9FWPB250100_1702948018800.png</v>
      </c>
      <c r="T3627" s="27" t="s">
        <v>8759</v>
      </c>
      <c r="U3627" s="28" t="str">
        <f>VLOOKUP(N3627,'散件（更新）'!B:G,6,FALSE)</f>
        <v>托盘组件</v>
      </c>
      <c r="V3627" s="28">
        <f>VLOOKUP(N3627,'散件（更新）'!B:I,8,FALSE)</f>
        <v>6974950103774</v>
      </c>
    </row>
    <row r="3628" spans="1:22">
      <c r="A3628" s="57">
        <v>46169</v>
      </c>
      <c r="B3628" s="53" t="s">
        <v>3722</v>
      </c>
      <c r="C3628" s="27" t="str">
        <f>VLOOKUP(B3628,'大货清单（不定期按GOMS更新）'!A:H,8,0)</f>
        <v>109-22200201</v>
      </c>
      <c r="D3628" s="27" t="str">
        <f>VLOOKUP(B3628,'大货清单（不定期按GOMS更新）'!A:C,3,0)</f>
        <v>CL2220B-01</v>
      </c>
      <c r="E3628" s="27" t="str">
        <f>VLOOKUP(B3628,'大货清单（不定期按GOMS更新）'!A:H,4,0)</f>
        <v>IT,DE,FR,ES,BE,SE,PL,NL</v>
      </c>
      <c r="F3628" s="27" t="str">
        <f>VLOOKUP(B3628,'大货清单（不定期按GOMS更新）'!A:H,2,0)</f>
        <v>Floor One S7 Combo</v>
      </c>
      <c r="G3628" s="28">
        <f>VLOOKUP(B3628,'大货清单（不定期按GOMS更新）'!A:I,9,FALSE)</f>
        <v>6974950103200</v>
      </c>
      <c r="H3628" s="27" t="str">
        <f>VLOOKUP(B3628,'大货清单（不定期按GOMS更新）'!A:H,7,0)</f>
        <v>black</v>
      </c>
      <c r="I3628" s="27" t="str">
        <f>VLOOKUP(B3628,'大货清单（不定期按GOMS更新）'!A:F,6,FALSE)</f>
        <v>PHASEOUT</v>
      </c>
      <c r="J3628" s="27" t="str">
        <f>VLOOKUP(B3628,'大货清单（不定期按GOMS更新）'!A:K,11,FALSE)</f>
        <v>16.3</v>
      </c>
      <c r="K3628" s="27" t="str">
        <f>VLOOKUP(B3628,'大货清单（不定期按GOMS更新）'!A:N,12,FALSE)</f>
        <v>830</v>
      </c>
      <c r="L3628" s="27" t="str">
        <f>VLOOKUP(B3628,'大货清单（不定期按GOMS更新）'!A:M,13,FALSE)</f>
        <v>327</v>
      </c>
      <c r="M3628" s="27" t="str">
        <f>VLOOKUP(B3628,'大货清单（不定期按GOMS更新）'!A:N,14,FALSE)</f>
        <v>365</v>
      </c>
      <c r="N3628" s="53" t="s">
        <v>3803</v>
      </c>
      <c r="O3628" s="27">
        <f>IFERROR(VLOOKUP(N3628,'散件迭代（不定期更新）'!C:J,8,FALSE),0)</f>
        <v>0</v>
      </c>
      <c r="P3628" s="27" t="str">
        <f>IFERROR(VLOOKUP(N3628,'散件（更新）'!B:H,3,FALSE),0)</f>
        <v>/</v>
      </c>
      <c r="Q3628" s="27" t="str">
        <f>VLOOKUP(N3628,'散件（更新）'!B:H,2,FALSE)</f>
        <v>114-22200203</v>
      </c>
      <c r="R3628" s="27" t="str">
        <f>VLOOKUP(N3628,'散件（更新）'!B:H,7,FALSE)</f>
        <v>Battery</v>
      </c>
      <c r="S3628" s="27" t="str">
        <f>VLOOKUP(N3628,'散件（更新）'!B:E,4,FALSE)</f>
        <v>https://tineco-yxzt.oss-accelerate.aliyuncs.com/20231219/9FWPT250000_1702948019490.png</v>
      </c>
      <c r="T3628" s="27" t="s">
        <v>8759</v>
      </c>
      <c r="U3628" s="28" t="str">
        <f>VLOOKUP(N3628,'散件（更新）'!B:G,6,FALSE)</f>
        <v>电池包组件</v>
      </c>
      <c r="V3628" s="28">
        <f>VLOOKUP(N3628,'散件（更新）'!B:I,8,FALSE)</f>
        <v>6974950103842</v>
      </c>
    </row>
    <row r="3629" spans="1:22">
      <c r="A3629" s="57">
        <v>46169</v>
      </c>
      <c r="B3629" s="53" t="s">
        <v>3722</v>
      </c>
      <c r="C3629" s="27" t="str">
        <f>VLOOKUP(B3629,'大货清单（不定期按GOMS更新）'!A:H,8,0)</f>
        <v>109-22200201</v>
      </c>
      <c r="D3629" s="27" t="str">
        <f>VLOOKUP(B3629,'大货清单（不定期按GOMS更新）'!A:C,3,0)</f>
        <v>CL2220B-01</v>
      </c>
      <c r="E3629" s="27" t="str">
        <f>VLOOKUP(B3629,'大货清单（不定期按GOMS更新）'!A:H,4,0)</f>
        <v>IT,DE,FR,ES,BE,SE,PL,NL</v>
      </c>
      <c r="F3629" s="27" t="str">
        <f>VLOOKUP(B3629,'大货清单（不定期按GOMS更新）'!A:H,2,0)</f>
        <v>Floor One S7 Combo</v>
      </c>
      <c r="G3629" s="28">
        <f>VLOOKUP(B3629,'大货清单（不定期按GOMS更新）'!A:I,9,FALSE)</f>
        <v>6974950103200</v>
      </c>
      <c r="H3629" s="27" t="str">
        <f>VLOOKUP(B3629,'大货清单（不定期按GOMS更新）'!A:H,7,0)</f>
        <v>black</v>
      </c>
      <c r="I3629" s="27" t="str">
        <f>VLOOKUP(B3629,'大货清单（不定期按GOMS更新）'!A:F,6,FALSE)</f>
        <v>PHASEOUT</v>
      </c>
      <c r="J3629" s="27" t="str">
        <f>VLOOKUP(B3629,'大货清单（不定期按GOMS更新）'!A:K,11,FALSE)</f>
        <v>16.3</v>
      </c>
      <c r="K3629" s="27" t="str">
        <f>VLOOKUP(B3629,'大货清单（不定期按GOMS更新）'!A:N,12,FALSE)</f>
        <v>830</v>
      </c>
      <c r="L3629" s="27" t="str">
        <f>VLOOKUP(B3629,'大货清单（不定期按GOMS更新）'!A:M,13,FALSE)</f>
        <v>327</v>
      </c>
      <c r="M3629" s="27" t="str">
        <f>VLOOKUP(B3629,'大货清单（不定期按GOMS更新）'!A:N,14,FALSE)</f>
        <v>365</v>
      </c>
      <c r="N3629" s="53" t="s">
        <v>3804</v>
      </c>
      <c r="O3629" s="27">
        <f>IFERROR(VLOOKUP(N3629,'散件迭代（不定期更新）'!C:J,8,FALSE),0)</f>
        <v>0</v>
      </c>
      <c r="P3629" s="27" t="str">
        <f>IFERROR(VLOOKUP(N3629,'散件（更新）'!B:H,3,FALSE),0)</f>
        <v>/</v>
      </c>
      <c r="Q3629" s="27" t="str">
        <f>VLOOKUP(N3629,'散件（更新）'!B:H,2,FALSE)</f>
        <v>114-22200124</v>
      </c>
      <c r="R3629" s="27" t="str">
        <f>VLOOKUP(N3629,'散件（更新）'!B:H,7,FALSE)</f>
        <v>Repair Charging Chip</v>
      </c>
      <c r="S3629" s="27" t="str">
        <f>VLOOKUP(N3629,'散件（更新）'!B:E,4,FALSE)</f>
        <v>https://tineco-yxzt.oss-accelerate.aliyuncs.com/20231219/9FWRC250000_1702948020055.png</v>
      </c>
      <c r="T3629" s="27" t="s">
        <v>8759</v>
      </c>
      <c r="U3629" s="28" t="str">
        <f>VLOOKUP(N3629,'散件（更新）'!B:G,6,FALSE)</f>
        <v>充电维修套装</v>
      </c>
      <c r="V3629" s="28">
        <f>VLOOKUP(N3629,'散件（更新）'!B:I,8,FALSE)</f>
        <v>6974950103927</v>
      </c>
    </row>
    <row r="3630" spans="1:22">
      <c r="A3630" s="57">
        <v>46169</v>
      </c>
      <c r="B3630" s="53" t="s">
        <v>3722</v>
      </c>
      <c r="C3630" s="27" t="str">
        <f>VLOOKUP(B3630,'大货清单（不定期按GOMS更新）'!A:H,8,0)</f>
        <v>109-22200201</v>
      </c>
      <c r="D3630" s="27" t="str">
        <f>VLOOKUP(B3630,'大货清单（不定期按GOMS更新）'!A:C,3,0)</f>
        <v>CL2220B-01</v>
      </c>
      <c r="E3630" s="27" t="str">
        <f>VLOOKUP(B3630,'大货清单（不定期按GOMS更新）'!A:H,4,0)</f>
        <v>IT,DE,FR,ES,BE,SE,PL,NL</v>
      </c>
      <c r="F3630" s="27" t="str">
        <f>VLOOKUP(B3630,'大货清单（不定期按GOMS更新）'!A:H,2,0)</f>
        <v>Floor One S7 Combo</v>
      </c>
      <c r="G3630" s="28">
        <f>VLOOKUP(B3630,'大货清单（不定期按GOMS更新）'!A:I,9,FALSE)</f>
        <v>6974950103200</v>
      </c>
      <c r="H3630" s="27" t="str">
        <f>VLOOKUP(B3630,'大货清单（不定期按GOMS更新）'!A:H,7,0)</f>
        <v>black</v>
      </c>
      <c r="I3630" s="27" t="str">
        <f>VLOOKUP(B3630,'大货清单（不定期按GOMS更新）'!A:F,6,FALSE)</f>
        <v>PHASEOUT</v>
      </c>
      <c r="J3630" s="27" t="str">
        <f>VLOOKUP(B3630,'大货清单（不定期按GOMS更新）'!A:K,11,FALSE)</f>
        <v>16.3</v>
      </c>
      <c r="K3630" s="27" t="str">
        <f>VLOOKUP(B3630,'大货清单（不定期按GOMS更新）'!A:N,12,FALSE)</f>
        <v>830</v>
      </c>
      <c r="L3630" s="27" t="str">
        <f>VLOOKUP(B3630,'大货清单（不定期按GOMS更新）'!A:M,13,FALSE)</f>
        <v>327</v>
      </c>
      <c r="M3630" s="27" t="str">
        <f>VLOOKUP(B3630,'大货清单（不定期按GOMS更新）'!A:N,14,FALSE)</f>
        <v>365</v>
      </c>
      <c r="N3630" s="53" t="s">
        <v>3788</v>
      </c>
      <c r="O3630" s="27">
        <f>IFERROR(VLOOKUP(N3630,'散件迭代（不定期更新）'!C:J,8,FALSE),0)</f>
        <v>0</v>
      </c>
      <c r="P3630" s="27" t="str">
        <f>IFERROR(VLOOKUP(N3630,'散件（更新）'!B:H,3,FALSE),0)</f>
        <v>/</v>
      </c>
      <c r="Q3630" s="27" t="str">
        <f>VLOOKUP(N3630,'散件（更新）'!B:H,2,FALSE)</f>
        <v>114-22200101</v>
      </c>
      <c r="R3630" s="27" t="str">
        <f>VLOOKUP(N3630,'散件（更新）'!B:H,7,FALSE)</f>
        <v>Display Screen</v>
      </c>
      <c r="S3630" s="27" t="str">
        <f>VLOOKUP(N3630,'散件（更新）'!B:E,4,FALSE)</f>
        <v>https://tineco-yxzt.oss-accelerate.aliyuncs.com/20231219/9FWRD250000_1702948021071.png</v>
      </c>
      <c r="T3630" s="27" t="s">
        <v>8759</v>
      </c>
      <c r="U3630" s="28" t="str">
        <f>VLOOKUP(N3630,'散件（更新）'!B:G,6,FALSE)</f>
        <v>显示屏组件</v>
      </c>
      <c r="V3630" s="28">
        <f>VLOOKUP(N3630,'散件（更新）'!B:I,8,FALSE)</f>
        <v>6974950103866</v>
      </c>
    </row>
    <row r="3631" spans="1:22">
      <c r="A3631" s="57">
        <v>46169</v>
      </c>
      <c r="B3631" s="53" t="s">
        <v>3722</v>
      </c>
      <c r="C3631" s="27" t="str">
        <f>VLOOKUP(B3631,'大货清单（不定期按GOMS更新）'!A:H,8,0)</f>
        <v>109-22200201</v>
      </c>
      <c r="D3631" s="27" t="str">
        <f>VLOOKUP(B3631,'大货清单（不定期按GOMS更新）'!A:C,3,0)</f>
        <v>CL2220B-01</v>
      </c>
      <c r="E3631" s="27" t="str">
        <f>VLOOKUP(B3631,'大货清单（不定期按GOMS更新）'!A:H,4,0)</f>
        <v>IT,DE,FR,ES,BE,SE,PL,NL</v>
      </c>
      <c r="F3631" s="27" t="str">
        <f>VLOOKUP(B3631,'大货清单（不定期按GOMS更新）'!A:H,2,0)</f>
        <v>Floor One S7 Combo</v>
      </c>
      <c r="G3631" s="28">
        <f>VLOOKUP(B3631,'大货清单（不定期按GOMS更新）'!A:I,9,FALSE)</f>
        <v>6974950103200</v>
      </c>
      <c r="H3631" s="27" t="str">
        <f>VLOOKUP(B3631,'大货清单（不定期按GOMS更新）'!A:H,7,0)</f>
        <v>black</v>
      </c>
      <c r="I3631" s="27" t="str">
        <f>VLOOKUP(B3631,'大货清单（不定期按GOMS更新）'!A:F,6,FALSE)</f>
        <v>PHASEOUT</v>
      </c>
      <c r="J3631" s="27" t="str">
        <f>VLOOKUP(B3631,'大货清单（不定期按GOMS更新）'!A:K,11,FALSE)</f>
        <v>16.3</v>
      </c>
      <c r="K3631" s="27" t="str">
        <f>VLOOKUP(B3631,'大货清单（不定期按GOMS更新）'!A:N,12,FALSE)</f>
        <v>830</v>
      </c>
      <c r="L3631" s="27" t="str">
        <f>VLOOKUP(B3631,'大货清单（不定期按GOMS更新）'!A:M,13,FALSE)</f>
        <v>327</v>
      </c>
      <c r="M3631" s="27" t="str">
        <f>VLOOKUP(B3631,'大货清单（不定期按GOMS更新）'!A:N,14,FALSE)</f>
        <v>365</v>
      </c>
      <c r="N3631" s="53" t="s">
        <v>3808</v>
      </c>
      <c r="O3631" s="27">
        <f>IFERROR(VLOOKUP(N3631,'散件迭代（不定期更新）'!C:J,8,FALSE),0)</f>
        <v>0</v>
      </c>
      <c r="P3631" s="27" t="str">
        <f>IFERROR(VLOOKUP(N3631,'散件（更新）'!B:H,3,FALSE),0)</f>
        <v>/</v>
      </c>
      <c r="Q3631" s="27" t="str">
        <f>VLOOKUP(N3631,'散件（更新）'!B:H,2,FALSE)</f>
        <v>114-22200102</v>
      </c>
      <c r="R3631" s="27" t="str">
        <f>VLOOKUP(N3631,'散件（更新）'!B:H,7,FALSE)</f>
        <v>plastic part</v>
      </c>
      <c r="S3631" s="27" t="str">
        <f>VLOOKUP(N3631,'散件（更新）'!B:E,4,FALSE)</f>
        <v>https://tineco-yxzt.oss-accelerate.aliyuncs.com/20231219/9FWRH250000_1702948026683.png</v>
      </c>
      <c r="T3631" s="27" t="s">
        <v>8759</v>
      </c>
      <c r="U3631" s="28" t="str">
        <f>VLOOKUP(N3631,'散件（更新）'!B:G,6,FALSE)</f>
        <v>转接头和机体底盖组件</v>
      </c>
      <c r="V3631" s="28">
        <f>VLOOKUP(N3631,'散件（更新）'!B:I,8,FALSE)</f>
        <v>6974950103873</v>
      </c>
    </row>
    <row r="3632" spans="1:22">
      <c r="A3632" s="57">
        <v>46169</v>
      </c>
      <c r="B3632" s="53" t="s">
        <v>3722</v>
      </c>
      <c r="C3632" s="27" t="str">
        <f>VLOOKUP(B3632,'大货清单（不定期按GOMS更新）'!A:H,8,0)</f>
        <v>109-22200201</v>
      </c>
      <c r="D3632" s="27" t="str">
        <f>VLOOKUP(B3632,'大货清单（不定期按GOMS更新）'!A:C,3,0)</f>
        <v>CL2220B-01</v>
      </c>
      <c r="E3632" s="27" t="str">
        <f>VLOOKUP(B3632,'大货清单（不定期按GOMS更新）'!A:H,4,0)</f>
        <v>IT,DE,FR,ES,BE,SE,PL,NL</v>
      </c>
      <c r="F3632" s="27" t="str">
        <f>VLOOKUP(B3632,'大货清单（不定期按GOMS更新）'!A:H,2,0)</f>
        <v>Floor One S7 Combo</v>
      </c>
      <c r="G3632" s="28">
        <f>VLOOKUP(B3632,'大货清单（不定期按GOMS更新）'!A:I,9,FALSE)</f>
        <v>6974950103200</v>
      </c>
      <c r="H3632" s="27" t="str">
        <f>VLOOKUP(B3632,'大货清单（不定期按GOMS更新）'!A:H,7,0)</f>
        <v>black</v>
      </c>
      <c r="I3632" s="27" t="str">
        <f>VLOOKUP(B3632,'大货清单（不定期按GOMS更新）'!A:F,6,FALSE)</f>
        <v>PHASEOUT</v>
      </c>
      <c r="J3632" s="27" t="str">
        <f>VLOOKUP(B3632,'大货清单（不定期按GOMS更新）'!A:K,11,FALSE)</f>
        <v>16.3</v>
      </c>
      <c r="K3632" s="27" t="str">
        <f>VLOOKUP(B3632,'大货清单（不定期按GOMS更新）'!A:N,12,FALSE)</f>
        <v>830</v>
      </c>
      <c r="L3632" s="27" t="str">
        <f>VLOOKUP(B3632,'大货清单（不定期按GOMS更新）'!A:M,13,FALSE)</f>
        <v>327</v>
      </c>
      <c r="M3632" s="27" t="str">
        <f>VLOOKUP(B3632,'大货清单（不定期按GOMS更新）'!A:N,14,FALSE)</f>
        <v>365</v>
      </c>
      <c r="N3632" s="53" t="s">
        <v>3798</v>
      </c>
      <c r="O3632" s="27">
        <f>IFERROR(VLOOKUP(N3632,'散件迭代（不定期更新）'!C:J,8,FALSE),0)</f>
        <v>0</v>
      </c>
      <c r="P3632" s="27" t="str">
        <f>IFERROR(VLOOKUP(N3632,'散件（更新）'!B:H,3,FALSE),0)</f>
        <v>/</v>
      </c>
      <c r="Q3632" s="27" t="str">
        <f>VLOOKUP(N3632,'散件（更新）'!B:H,2,FALSE)</f>
        <v>114-22200125</v>
      </c>
      <c r="R3632" s="27" t="str">
        <f>VLOOKUP(N3632,'散件（更新）'!B:H,7,FALSE)</f>
        <v>plastic part</v>
      </c>
      <c r="S3632" s="27" t="str">
        <f>VLOOKUP(N3632,'散件（更新）'!B:E,4,FALSE)</f>
        <v>https://tineco-yxzt.oss-accelerate.aliyuncs.com/20231219/9FWRH250100_1702948026762.png</v>
      </c>
      <c r="T3632" s="27" t="s">
        <v>8759</v>
      </c>
      <c r="U3632" s="28" t="str">
        <f>VLOOKUP(N3632,'散件（更新）'!B:G,6,FALSE)</f>
        <v>手持装饰盒组件</v>
      </c>
      <c r="V3632" s="28">
        <f>VLOOKUP(N3632,'散件（更新）'!B:I,8,FALSE)</f>
        <v>6974950104023</v>
      </c>
    </row>
    <row r="3633" spans="1:22">
      <c r="A3633" s="57">
        <v>46169</v>
      </c>
      <c r="B3633" s="53" t="s">
        <v>3722</v>
      </c>
      <c r="C3633" s="27" t="str">
        <f>VLOOKUP(B3633,'大货清单（不定期按GOMS更新）'!A:H,8,0)</f>
        <v>109-22200201</v>
      </c>
      <c r="D3633" s="27" t="str">
        <f>VLOOKUP(B3633,'大货清单（不定期按GOMS更新）'!A:C,3,0)</f>
        <v>CL2220B-01</v>
      </c>
      <c r="E3633" s="27" t="str">
        <f>VLOOKUP(B3633,'大货清单（不定期按GOMS更新）'!A:H,4,0)</f>
        <v>IT,DE,FR,ES,BE,SE,PL,NL</v>
      </c>
      <c r="F3633" s="27" t="str">
        <f>VLOOKUP(B3633,'大货清单（不定期按GOMS更新）'!A:H,2,0)</f>
        <v>Floor One S7 Combo</v>
      </c>
      <c r="G3633" s="28">
        <f>VLOOKUP(B3633,'大货清单（不定期按GOMS更新）'!A:I,9,FALSE)</f>
        <v>6974950103200</v>
      </c>
      <c r="H3633" s="27" t="str">
        <f>VLOOKUP(B3633,'大货清单（不定期按GOMS更新）'!A:H,7,0)</f>
        <v>black</v>
      </c>
      <c r="I3633" s="27" t="str">
        <f>VLOOKUP(B3633,'大货清单（不定期按GOMS更新）'!A:F,6,FALSE)</f>
        <v>PHASEOUT</v>
      </c>
      <c r="J3633" s="27" t="str">
        <f>VLOOKUP(B3633,'大货清单（不定期按GOMS更新）'!A:K,11,FALSE)</f>
        <v>16.3</v>
      </c>
      <c r="K3633" s="27" t="str">
        <f>VLOOKUP(B3633,'大货清单（不定期按GOMS更新）'!A:N,12,FALSE)</f>
        <v>830</v>
      </c>
      <c r="L3633" s="27" t="str">
        <f>VLOOKUP(B3633,'大货清单（不定期按GOMS更新）'!A:M,13,FALSE)</f>
        <v>327</v>
      </c>
      <c r="M3633" s="27" t="str">
        <f>VLOOKUP(B3633,'大货清单（不定期按GOMS更新）'!A:N,14,FALSE)</f>
        <v>365</v>
      </c>
      <c r="N3633" s="53" t="s">
        <v>3790</v>
      </c>
      <c r="O3633" s="27">
        <f>IFERROR(VLOOKUP(N3633,'散件迭代（不定期更新）'!C:J,8,FALSE),0)</f>
        <v>0</v>
      </c>
      <c r="P3633" s="27" t="str">
        <f>IFERROR(VLOOKUP(N3633,'散件（更新）'!B:H,3,FALSE),0)</f>
        <v>/</v>
      </c>
      <c r="Q3633" s="27" t="str">
        <f>VLOOKUP(N3633,'散件（更新）'!B:H,2,FALSE)</f>
        <v>114-22200107</v>
      </c>
      <c r="R3633" s="27" t="str">
        <f>VLOOKUP(N3633,'散件（更新）'!B:H,7,FALSE)</f>
        <v>Wire</v>
      </c>
      <c r="S3633" s="27" t="str">
        <f>VLOOKUP(N3633,'散件（更新）'!B:E,4,FALSE)</f>
        <v>https://tineco-yxzt.oss-accelerate.aliyuncs.com/20231219/9FWRI250000_1702948027529.png</v>
      </c>
      <c r="T3633" s="27" t="s">
        <v>8759</v>
      </c>
      <c r="U3633" s="28" t="str">
        <f>VLOOKUP(N3633,'散件（更新）'!B:G,6,FALSE)</f>
        <v>机身插针导电组件</v>
      </c>
      <c r="V3633" s="28">
        <f>VLOOKUP(N3633,'散件（更新）'!B:I,8,FALSE)</f>
        <v>6974950103934</v>
      </c>
    </row>
    <row r="3634" spans="1:22">
      <c r="A3634" s="57">
        <v>46169</v>
      </c>
      <c r="B3634" s="53" t="s">
        <v>3722</v>
      </c>
      <c r="C3634" s="27" t="str">
        <f>VLOOKUP(B3634,'大货清单（不定期按GOMS更新）'!A:H,8,0)</f>
        <v>109-22200201</v>
      </c>
      <c r="D3634" s="27" t="str">
        <f>VLOOKUP(B3634,'大货清单（不定期按GOMS更新）'!A:C,3,0)</f>
        <v>CL2220B-01</v>
      </c>
      <c r="E3634" s="27" t="str">
        <f>VLOOKUP(B3634,'大货清单（不定期按GOMS更新）'!A:H,4,0)</f>
        <v>IT,DE,FR,ES,BE,SE,PL,NL</v>
      </c>
      <c r="F3634" s="27" t="str">
        <f>VLOOKUP(B3634,'大货清单（不定期按GOMS更新）'!A:H,2,0)</f>
        <v>Floor One S7 Combo</v>
      </c>
      <c r="G3634" s="28">
        <f>VLOOKUP(B3634,'大货清单（不定期按GOMS更新）'!A:I,9,FALSE)</f>
        <v>6974950103200</v>
      </c>
      <c r="H3634" s="27" t="str">
        <f>VLOOKUP(B3634,'大货清单（不定期按GOMS更新）'!A:H,7,0)</f>
        <v>black</v>
      </c>
      <c r="I3634" s="27" t="str">
        <f>VLOOKUP(B3634,'大货清单（不定期按GOMS更新）'!A:F,6,FALSE)</f>
        <v>PHASEOUT</v>
      </c>
      <c r="J3634" s="27" t="str">
        <f>VLOOKUP(B3634,'大货清单（不定期按GOMS更新）'!A:K,11,FALSE)</f>
        <v>16.3</v>
      </c>
      <c r="K3634" s="27" t="str">
        <f>VLOOKUP(B3634,'大货清单（不定期按GOMS更新）'!A:N,12,FALSE)</f>
        <v>830</v>
      </c>
      <c r="L3634" s="27" t="str">
        <f>VLOOKUP(B3634,'大货清单（不定期按GOMS更新）'!A:M,13,FALSE)</f>
        <v>327</v>
      </c>
      <c r="M3634" s="27" t="str">
        <f>VLOOKUP(B3634,'大货清单（不定期按GOMS更新）'!A:N,14,FALSE)</f>
        <v>365</v>
      </c>
      <c r="N3634" s="53" t="s">
        <v>3789</v>
      </c>
      <c r="O3634" s="27">
        <f>IFERROR(VLOOKUP(N3634,'散件迭代（不定期更新）'!C:J,8,FALSE),0)</f>
        <v>0</v>
      </c>
      <c r="P3634" s="27" t="str">
        <f>IFERROR(VLOOKUP(N3634,'散件（更新）'!B:H,3,FALSE),0)</f>
        <v>/</v>
      </c>
      <c r="Q3634" s="27" t="str">
        <f>VLOOKUP(N3634,'散件（更新）'!B:H,2,FALSE)</f>
        <v>114-22200108</v>
      </c>
      <c r="R3634" s="27" t="str">
        <f>VLOOKUP(N3634,'散件（更新）'!B:H,7,FALSE)</f>
        <v>Wire</v>
      </c>
      <c r="S3634" s="27" t="str">
        <f>VLOOKUP(N3634,'散件（更新）'!B:E,4,FALSE)</f>
        <v>https://tineco-yxzt.oss-accelerate.aliyuncs.com/20231219/9FWRI250100_1702948027598.png</v>
      </c>
      <c r="T3634" s="27" t="s">
        <v>8759</v>
      </c>
      <c r="U3634" s="28" t="str">
        <f>VLOOKUP(N3634,'散件（更新）'!B:G,6,FALSE)</f>
        <v>电解水导线组件</v>
      </c>
      <c r="V3634" s="28">
        <f>VLOOKUP(N3634,'散件（更新）'!B:I,8,FALSE)</f>
        <v>6974950103941</v>
      </c>
    </row>
    <row r="3635" spans="1:22">
      <c r="A3635" s="57">
        <v>46169</v>
      </c>
      <c r="B3635" s="53" t="s">
        <v>3722</v>
      </c>
      <c r="C3635" s="27" t="str">
        <f>VLOOKUP(B3635,'大货清单（不定期按GOMS更新）'!A:H,8,0)</f>
        <v>109-22200201</v>
      </c>
      <c r="D3635" s="27" t="str">
        <f>VLOOKUP(B3635,'大货清单（不定期按GOMS更新）'!A:C,3,0)</f>
        <v>CL2220B-01</v>
      </c>
      <c r="E3635" s="27" t="str">
        <f>VLOOKUP(B3635,'大货清单（不定期按GOMS更新）'!A:H,4,0)</f>
        <v>IT,DE,FR,ES,BE,SE,PL,NL</v>
      </c>
      <c r="F3635" s="27" t="str">
        <f>VLOOKUP(B3635,'大货清单（不定期按GOMS更新）'!A:H,2,0)</f>
        <v>Floor One S7 Combo</v>
      </c>
      <c r="G3635" s="28">
        <f>VLOOKUP(B3635,'大货清单（不定期按GOMS更新）'!A:I,9,FALSE)</f>
        <v>6974950103200</v>
      </c>
      <c r="H3635" s="27" t="str">
        <f>VLOOKUP(B3635,'大货清单（不定期按GOMS更新）'!A:H,7,0)</f>
        <v>black</v>
      </c>
      <c r="I3635" s="27" t="str">
        <f>VLOOKUP(B3635,'大货清单（不定期按GOMS更新）'!A:F,6,FALSE)</f>
        <v>PHASEOUT</v>
      </c>
      <c r="J3635" s="27" t="str">
        <f>VLOOKUP(B3635,'大货清单（不定期按GOMS更新）'!A:K,11,FALSE)</f>
        <v>16.3</v>
      </c>
      <c r="K3635" s="27" t="str">
        <f>VLOOKUP(B3635,'大货清单（不定期按GOMS更新）'!A:N,12,FALSE)</f>
        <v>830</v>
      </c>
      <c r="L3635" s="27" t="str">
        <f>VLOOKUP(B3635,'大货清单（不定期按GOMS更新）'!A:M,13,FALSE)</f>
        <v>327</v>
      </c>
      <c r="M3635" s="27" t="str">
        <f>VLOOKUP(B3635,'大货清单（不定期按GOMS更新）'!A:N,14,FALSE)</f>
        <v>365</v>
      </c>
      <c r="N3635" s="53" t="s">
        <v>1098</v>
      </c>
      <c r="O3635" s="27">
        <f>IFERROR(VLOOKUP(N3635,'散件迭代（不定期更新）'!C:J,8,FALSE),0)</f>
        <v>0</v>
      </c>
      <c r="P3635" s="27" t="str">
        <f>IFERROR(VLOOKUP(N3635,'散件（更新）'!B:H,3,FALSE),0)</f>
        <v>206-2019-0066</v>
      </c>
      <c r="Q3635" s="27" t="str">
        <f>VLOOKUP(N3635,'散件（更新）'!B:H,2,FALSE)</f>
        <v>114-20190066</v>
      </c>
      <c r="R3635" s="27" t="str">
        <f>VLOOKUP(N3635,'散件（更新）'!B:H,7,FALSE)</f>
        <v>Swich</v>
      </c>
      <c r="S3635" s="27" t="str">
        <f>VLOOKUP(N3635,'散件（更新）'!B:E,4,FALSE)</f>
        <v>https://tineco-yxzt.oss-accelerate.aliyuncs.com/20231219/9FWRK110000_1702948027739.png</v>
      </c>
      <c r="T3635" s="27" t="s">
        <v>8759</v>
      </c>
      <c r="U3635" s="28" t="str">
        <f>VLOOKUP(N3635,'散件（更新）'!B:G,6,FALSE)</f>
        <v>微动开关</v>
      </c>
      <c r="V3635" s="28" t="str">
        <f>VLOOKUP(N3635,'散件（更新）'!B:I,8,FALSE)</f>
        <v>6972200197474</v>
      </c>
    </row>
    <row r="3636" spans="1:22">
      <c r="A3636" s="57">
        <v>46169</v>
      </c>
      <c r="B3636" s="53" t="s">
        <v>3722</v>
      </c>
      <c r="C3636" s="27" t="str">
        <f>VLOOKUP(B3636,'大货清单（不定期按GOMS更新）'!A:H,8,0)</f>
        <v>109-22200201</v>
      </c>
      <c r="D3636" s="27" t="str">
        <f>VLOOKUP(B3636,'大货清单（不定期按GOMS更新）'!A:C,3,0)</f>
        <v>CL2220B-01</v>
      </c>
      <c r="E3636" s="27" t="str">
        <f>VLOOKUP(B3636,'大货清单（不定期按GOMS更新）'!A:H,4,0)</f>
        <v>IT,DE,FR,ES,BE,SE,PL,NL</v>
      </c>
      <c r="F3636" s="27" t="str">
        <f>VLOOKUP(B3636,'大货清单（不定期按GOMS更新）'!A:H,2,0)</f>
        <v>Floor One S7 Combo</v>
      </c>
      <c r="G3636" s="28">
        <f>VLOOKUP(B3636,'大货清单（不定期按GOMS更新）'!A:I,9,FALSE)</f>
        <v>6974950103200</v>
      </c>
      <c r="H3636" s="27" t="str">
        <f>VLOOKUP(B3636,'大货清单（不定期按GOMS更新）'!A:H,7,0)</f>
        <v>black</v>
      </c>
      <c r="I3636" s="27" t="str">
        <f>VLOOKUP(B3636,'大货清单（不定期按GOMS更新）'!A:F,6,FALSE)</f>
        <v>PHASEOUT</v>
      </c>
      <c r="J3636" s="27" t="str">
        <f>VLOOKUP(B3636,'大货清单（不定期按GOMS更新）'!A:K,11,FALSE)</f>
        <v>16.3</v>
      </c>
      <c r="K3636" s="27" t="str">
        <f>VLOOKUP(B3636,'大货清单（不定期按GOMS更新）'!A:N,12,FALSE)</f>
        <v>830</v>
      </c>
      <c r="L3636" s="27" t="str">
        <f>VLOOKUP(B3636,'大货清单（不定期按GOMS更新）'!A:M,13,FALSE)</f>
        <v>327</v>
      </c>
      <c r="M3636" s="27" t="str">
        <f>VLOOKUP(B3636,'大货清单（不定期按GOMS更新）'!A:N,14,FALSE)</f>
        <v>365</v>
      </c>
      <c r="N3636" s="53" t="s">
        <v>3805</v>
      </c>
      <c r="O3636" s="27">
        <f>IFERROR(VLOOKUP(N3636,'散件迭代（不定期更新）'!C:J,8,FALSE),0)</f>
        <v>0</v>
      </c>
      <c r="P3636" s="27" t="str">
        <f>IFERROR(VLOOKUP(N3636,'散件（更新）'!B:H,3,FALSE),0)</f>
        <v>/</v>
      </c>
      <c r="Q3636" s="27" t="str">
        <f>VLOOKUP(N3636,'散件（更新）'!B:H,2,FALSE)</f>
        <v>114-22200100</v>
      </c>
      <c r="R3636" s="27" t="str">
        <f>VLOOKUP(N3636,'散件（更新）'!B:H,7,FALSE)</f>
        <v>Motor</v>
      </c>
      <c r="S3636" s="27" t="str">
        <f>VLOOKUP(N3636,'散件（更新）'!B:E,4,FALSE)</f>
        <v>https://tineco-yxzt.oss-accelerate.aliyuncs.com/20231219/9FWRM250000_1702948028788.png</v>
      </c>
      <c r="T3636" s="27" t="s">
        <v>8759</v>
      </c>
      <c r="U3636" s="28" t="str">
        <f>VLOOKUP(N3636,'散件（更新）'!B:G,6,FALSE)</f>
        <v>主电机组件</v>
      </c>
      <c r="V3636" s="28">
        <f>VLOOKUP(N3636,'散件（更新）'!B:I,8,FALSE)</f>
        <v>6974950103859</v>
      </c>
    </row>
    <row r="3637" spans="1:22">
      <c r="A3637" s="57">
        <v>46169</v>
      </c>
      <c r="B3637" s="53" t="s">
        <v>3722</v>
      </c>
      <c r="C3637" s="27" t="str">
        <f>VLOOKUP(B3637,'大货清单（不定期按GOMS更新）'!A:H,8,0)</f>
        <v>109-22200201</v>
      </c>
      <c r="D3637" s="27" t="str">
        <f>VLOOKUP(B3637,'大货清单（不定期按GOMS更新）'!A:C,3,0)</f>
        <v>CL2220B-01</v>
      </c>
      <c r="E3637" s="27" t="str">
        <f>VLOOKUP(B3637,'大货清单（不定期按GOMS更新）'!A:H,4,0)</f>
        <v>IT,DE,FR,ES,BE,SE,PL,NL</v>
      </c>
      <c r="F3637" s="27" t="str">
        <f>VLOOKUP(B3637,'大货清单（不定期按GOMS更新）'!A:H,2,0)</f>
        <v>Floor One S7 Combo</v>
      </c>
      <c r="G3637" s="28">
        <f>VLOOKUP(B3637,'大货清单（不定期按GOMS更新）'!A:I,9,FALSE)</f>
        <v>6974950103200</v>
      </c>
      <c r="H3637" s="27" t="str">
        <f>VLOOKUP(B3637,'大货清单（不定期按GOMS更新）'!A:H,7,0)</f>
        <v>black</v>
      </c>
      <c r="I3637" s="27" t="str">
        <f>VLOOKUP(B3637,'大货清单（不定期按GOMS更新）'!A:F,6,FALSE)</f>
        <v>PHASEOUT</v>
      </c>
      <c r="J3637" s="27" t="str">
        <f>VLOOKUP(B3637,'大货清单（不定期按GOMS更新）'!A:K,11,FALSE)</f>
        <v>16.3</v>
      </c>
      <c r="K3637" s="27" t="str">
        <f>VLOOKUP(B3637,'大货清单（不定期按GOMS更新）'!A:N,12,FALSE)</f>
        <v>830</v>
      </c>
      <c r="L3637" s="27" t="str">
        <f>VLOOKUP(B3637,'大货清单（不定期按GOMS更新）'!A:M,13,FALSE)</f>
        <v>327</v>
      </c>
      <c r="M3637" s="27" t="str">
        <f>VLOOKUP(B3637,'大货清单（不定期按GOMS更新）'!A:N,14,FALSE)</f>
        <v>365</v>
      </c>
      <c r="N3637" s="53" t="s">
        <v>3795</v>
      </c>
      <c r="O3637" s="27">
        <f>IFERROR(VLOOKUP(N3637,'散件迭代（不定期更新）'!C:J,8,FALSE),0)</f>
        <v>0</v>
      </c>
      <c r="P3637" s="27" t="str">
        <f>IFERROR(VLOOKUP(N3637,'散件（更新）'!B:H,3,FALSE),0)</f>
        <v>/</v>
      </c>
      <c r="Q3637" s="27" t="str">
        <f>VLOOKUP(N3637,'散件（更新）'!B:H,2,FALSE)</f>
        <v>114-22200105</v>
      </c>
      <c r="R3637" s="27" t="str">
        <f>VLOOKUP(N3637,'散件（更新）'!B:H,7,FALSE)</f>
        <v>Motor</v>
      </c>
      <c r="S3637" s="27" t="str">
        <f>VLOOKUP(N3637,'散件（更新）'!B:E,4,FALSE)</f>
        <v>https://tineco-yxzt.oss-accelerate.aliyuncs.com/20231219/9FWRM250100_1702948028861.png</v>
      </c>
      <c r="T3637" s="27" t="s">
        <v>8759</v>
      </c>
      <c r="U3637" s="28" t="str">
        <f>VLOOKUP(N3637,'散件（更新）'!B:G,6,FALSE)</f>
        <v>滚刷电机齿轮箱组件</v>
      </c>
      <c r="V3637" s="28">
        <f>VLOOKUP(N3637,'散件（更新）'!B:I,8,FALSE)</f>
        <v>6974950103903</v>
      </c>
    </row>
    <row r="3638" spans="1:22">
      <c r="A3638" s="57">
        <v>46169</v>
      </c>
      <c r="B3638" s="53" t="s">
        <v>3722</v>
      </c>
      <c r="C3638" s="27" t="str">
        <f>VLOOKUP(B3638,'大货清单（不定期按GOMS更新）'!A:H,8,0)</f>
        <v>109-22200201</v>
      </c>
      <c r="D3638" s="27" t="str">
        <f>VLOOKUP(B3638,'大货清单（不定期按GOMS更新）'!A:C,3,0)</f>
        <v>CL2220B-01</v>
      </c>
      <c r="E3638" s="27" t="str">
        <f>VLOOKUP(B3638,'大货清单（不定期按GOMS更新）'!A:H,4,0)</f>
        <v>IT,DE,FR,ES,BE,SE,PL,NL</v>
      </c>
      <c r="F3638" s="27" t="str">
        <f>VLOOKUP(B3638,'大货清单（不定期按GOMS更新）'!A:H,2,0)</f>
        <v>Floor One S7 Combo</v>
      </c>
      <c r="G3638" s="28">
        <f>VLOOKUP(B3638,'大货清单（不定期按GOMS更新）'!A:I,9,FALSE)</f>
        <v>6974950103200</v>
      </c>
      <c r="H3638" s="27" t="str">
        <f>VLOOKUP(B3638,'大货清单（不定期按GOMS更新）'!A:H,7,0)</f>
        <v>black</v>
      </c>
      <c r="I3638" s="27" t="str">
        <f>VLOOKUP(B3638,'大货清单（不定期按GOMS更新）'!A:F,6,FALSE)</f>
        <v>PHASEOUT</v>
      </c>
      <c r="J3638" s="27" t="str">
        <f>VLOOKUP(B3638,'大货清单（不定期按GOMS更新）'!A:K,11,FALSE)</f>
        <v>16.3</v>
      </c>
      <c r="K3638" s="27" t="str">
        <f>VLOOKUP(B3638,'大货清单（不定期按GOMS更新）'!A:N,12,FALSE)</f>
        <v>830</v>
      </c>
      <c r="L3638" s="27" t="str">
        <f>VLOOKUP(B3638,'大货清单（不定期按GOMS更新）'!A:M,13,FALSE)</f>
        <v>327</v>
      </c>
      <c r="M3638" s="27" t="str">
        <f>VLOOKUP(B3638,'大货清单（不定期按GOMS更新）'!A:N,14,FALSE)</f>
        <v>365</v>
      </c>
      <c r="N3638" s="53" t="s">
        <v>3791</v>
      </c>
      <c r="O3638" s="27">
        <f>IFERROR(VLOOKUP(N3638,'散件迭代（不定期更新）'!C:J,8,FALSE),0)</f>
        <v>0</v>
      </c>
      <c r="P3638" s="27" t="str">
        <f>IFERROR(VLOOKUP(N3638,'散件（更新）'!B:H,3,FALSE),0)</f>
        <v>/</v>
      </c>
      <c r="Q3638" s="27" t="str">
        <f>VLOOKUP(N3638,'散件（更新）'!B:H,2,FALSE)</f>
        <v>114-22200201</v>
      </c>
      <c r="R3638" s="27" t="str">
        <f>VLOOKUP(N3638,'散件（更新）'!B:H,7,FALSE)</f>
        <v>Main Body</v>
      </c>
      <c r="S3638" s="27" t="str">
        <f>VLOOKUP(N3638,'散件（更新）'!B:E,4,FALSE)</f>
        <v>https://tineco-yxzt.oss-accelerate.aliyuncs.com/20231219/9FWRM250200_1702948028934.png</v>
      </c>
      <c r="T3638" s="27" t="s">
        <v>8759</v>
      </c>
      <c r="U3638" s="28" t="str">
        <f>VLOOKUP(N3638,'散件（更新）'!B:G,6,FALSE)</f>
        <v>动力源组件</v>
      </c>
      <c r="V3638" s="28">
        <f>VLOOKUP(N3638,'散件（更新）'!B:I,8,FALSE)</f>
        <v>6974950103828</v>
      </c>
    </row>
    <row r="3639" spans="1:22">
      <c r="A3639" s="57">
        <v>46169</v>
      </c>
      <c r="B3639" s="53" t="s">
        <v>3722</v>
      </c>
      <c r="C3639" s="27" t="str">
        <f>VLOOKUP(B3639,'大货清单（不定期按GOMS更新）'!A:H,8,0)</f>
        <v>109-22200201</v>
      </c>
      <c r="D3639" s="27" t="str">
        <f>VLOOKUP(B3639,'大货清单（不定期按GOMS更新）'!A:C,3,0)</f>
        <v>CL2220B-01</v>
      </c>
      <c r="E3639" s="27" t="str">
        <f>VLOOKUP(B3639,'大货清单（不定期按GOMS更新）'!A:H,4,0)</f>
        <v>IT,DE,FR,ES,BE,SE,PL,NL</v>
      </c>
      <c r="F3639" s="27" t="str">
        <f>VLOOKUP(B3639,'大货清单（不定期按GOMS更新）'!A:H,2,0)</f>
        <v>Floor One S7 Combo</v>
      </c>
      <c r="G3639" s="28">
        <f>VLOOKUP(B3639,'大货清单（不定期按GOMS更新）'!A:I,9,FALSE)</f>
        <v>6974950103200</v>
      </c>
      <c r="H3639" s="27" t="str">
        <f>VLOOKUP(B3639,'大货清单（不定期按GOMS更新）'!A:H,7,0)</f>
        <v>black</v>
      </c>
      <c r="I3639" s="27" t="str">
        <f>VLOOKUP(B3639,'大货清单（不定期按GOMS更新）'!A:F,6,FALSE)</f>
        <v>PHASEOUT</v>
      </c>
      <c r="J3639" s="27" t="str">
        <f>VLOOKUP(B3639,'大货清单（不定期按GOMS更新）'!A:K,11,FALSE)</f>
        <v>16.3</v>
      </c>
      <c r="K3639" s="27" t="str">
        <f>VLOOKUP(B3639,'大货清单（不定期按GOMS更新）'!A:N,12,FALSE)</f>
        <v>830</v>
      </c>
      <c r="L3639" s="27" t="str">
        <f>VLOOKUP(B3639,'大货清单（不定期按GOMS更新）'!A:M,13,FALSE)</f>
        <v>327</v>
      </c>
      <c r="M3639" s="27" t="str">
        <f>VLOOKUP(B3639,'大货清单（不定期按GOMS更新）'!A:N,14,FALSE)</f>
        <v>365</v>
      </c>
      <c r="N3639" s="53" t="s">
        <v>3799</v>
      </c>
      <c r="O3639" s="27">
        <f>IFERROR(VLOOKUP(N3639,'散件迭代（不定期更新）'!C:J,8,FALSE),0)</f>
        <v>0</v>
      </c>
      <c r="P3639" s="27" t="str">
        <f>IFERROR(VLOOKUP(N3639,'散件（更新）'!B:H,3,FALSE),0)</f>
        <v>/</v>
      </c>
      <c r="Q3639" s="27" t="str">
        <f>VLOOKUP(N3639,'散件（更新）'!B:H,2,FALSE)</f>
        <v>114-22200110</v>
      </c>
      <c r="R3639" s="27" t="str">
        <f>VLOOKUP(N3639,'散件（更新）'!B:H,7,FALSE)</f>
        <v>PCBA</v>
      </c>
      <c r="S3639" s="27" t="str">
        <f>VLOOKUP(N3639,'散件（更新）'!B:E,4,FALSE)</f>
        <v>https://tineco-yxzt.oss-accelerate.aliyuncs.com/20231219/9FWRP250000_1702948033929.png</v>
      </c>
      <c r="T3639" s="27" t="s">
        <v>8759</v>
      </c>
      <c r="U3639" s="28" t="str">
        <f>VLOOKUP(N3639,'散件（更新）'!B:G,6,FALSE)</f>
        <v>主控板组件</v>
      </c>
      <c r="V3639" s="28">
        <f>VLOOKUP(N3639,'散件（更新）'!B:I,8,FALSE)</f>
        <v>6974950103965</v>
      </c>
    </row>
    <row r="3640" spans="1:22">
      <c r="A3640" s="57">
        <v>46169</v>
      </c>
      <c r="B3640" s="53" t="s">
        <v>3722</v>
      </c>
      <c r="C3640" s="27" t="str">
        <f>VLOOKUP(B3640,'大货清单（不定期按GOMS更新）'!A:H,8,0)</f>
        <v>109-22200201</v>
      </c>
      <c r="D3640" s="27" t="str">
        <f>VLOOKUP(B3640,'大货清单（不定期按GOMS更新）'!A:C,3,0)</f>
        <v>CL2220B-01</v>
      </c>
      <c r="E3640" s="27" t="str">
        <f>VLOOKUP(B3640,'大货清单（不定期按GOMS更新）'!A:H,4,0)</f>
        <v>IT,DE,FR,ES,BE,SE,PL,NL</v>
      </c>
      <c r="F3640" s="27" t="str">
        <f>VLOOKUP(B3640,'大货清单（不定期按GOMS更新）'!A:H,2,0)</f>
        <v>Floor One S7 Combo</v>
      </c>
      <c r="G3640" s="28">
        <f>VLOOKUP(B3640,'大货清单（不定期按GOMS更新）'!A:I,9,FALSE)</f>
        <v>6974950103200</v>
      </c>
      <c r="H3640" s="27" t="str">
        <f>VLOOKUP(B3640,'大货清单（不定期按GOMS更新）'!A:H,7,0)</f>
        <v>black</v>
      </c>
      <c r="I3640" s="27" t="str">
        <f>VLOOKUP(B3640,'大货清单（不定期按GOMS更新）'!A:F,6,FALSE)</f>
        <v>PHASEOUT</v>
      </c>
      <c r="J3640" s="27" t="str">
        <f>VLOOKUP(B3640,'大货清单（不定期按GOMS更新）'!A:K,11,FALSE)</f>
        <v>16.3</v>
      </c>
      <c r="K3640" s="27" t="str">
        <f>VLOOKUP(B3640,'大货清单（不定期按GOMS更新）'!A:N,12,FALSE)</f>
        <v>830</v>
      </c>
      <c r="L3640" s="27" t="str">
        <f>VLOOKUP(B3640,'大货清单（不定期按GOMS更新）'!A:M,13,FALSE)</f>
        <v>327</v>
      </c>
      <c r="M3640" s="27" t="str">
        <f>VLOOKUP(B3640,'大货清单（不定期按GOMS更新）'!A:N,14,FALSE)</f>
        <v>365</v>
      </c>
      <c r="N3640" s="53" t="s">
        <v>3800</v>
      </c>
      <c r="O3640" s="27">
        <f>IFERROR(VLOOKUP(N3640,'散件迭代（不定期更新）'!C:J,8,FALSE),0)</f>
        <v>0</v>
      </c>
      <c r="P3640" s="27" t="str">
        <f>IFERROR(VLOOKUP(N3640,'散件（更新）'!B:H,3,FALSE),0)</f>
        <v>/</v>
      </c>
      <c r="Q3640" s="27" t="str">
        <f>VLOOKUP(N3640,'散件（更新）'!B:H,2,FALSE)</f>
        <v>114-22200111</v>
      </c>
      <c r="R3640" s="27" t="str">
        <f>VLOOKUP(N3640,'散件（更新）'!B:H,7,FALSE)</f>
        <v>PCBA</v>
      </c>
      <c r="S3640" s="27" t="str">
        <f>VLOOKUP(N3640,'散件（更新）'!B:E,4,FALSE)</f>
        <v>https://tineco-yxzt.oss-accelerate.aliyuncs.com/20231219/9FWRP250100_1702948034047.png</v>
      </c>
      <c r="T3640" s="27" t="s">
        <v>8759</v>
      </c>
      <c r="U3640" s="28" t="str">
        <f>VLOOKUP(N3640,'散件（更新）'!B:G,6,FALSE)</f>
        <v>地刷主控板组件</v>
      </c>
      <c r="V3640" s="28">
        <f>VLOOKUP(N3640,'散件（更新）'!B:I,8,FALSE)</f>
        <v>6974950103972</v>
      </c>
    </row>
    <row r="3641" spans="1:22">
      <c r="A3641" s="57">
        <v>46169</v>
      </c>
      <c r="B3641" s="53" t="s">
        <v>3722</v>
      </c>
      <c r="C3641" s="27" t="str">
        <f>VLOOKUP(B3641,'大货清单（不定期按GOMS更新）'!A:H,8,0)</f>
        <v>109-22200201</v>
      </c>
      <c r="D3641" s="27" t="str">
        <f>VLOOKUP(B3641,'大货清单（不定期按GOMS更新）'!A:C,3,0)</f>
        <v>CL2220B-01</v>
      </c>
      <c r="E3641" s="27" t="str">
        <f>VLOOKUP(B3641,'大货清单（不定期按GOMS更新）'!A:H,4,0)</f>
        <v>IT,DE,FR,ES,BE,SE,PL,NL</v>
      </c>
      <c r="F3641" s="27" t="str">
        <f>VLOOKUP(B3641,'大货清单（不定期按GOMS更新）'!A:H,2,0)</f>
        <v>Floor One S7 Combo</v>
      </c>
      <c r="G3641" s="28">
        <f>VLOOKUP(B3641,'大货清单（不定期按GOMS更新）'!A:I,9,FALSE)</f>
        <v>6974950103200</v>
      </c>
      <c r="H3641" s="27" t="str">
        <f>VLOOKUP(B3641,'大货清单（不定期按GOMS更新）'!A:H,7,0)</f>
        <v>black</v>
      </c>
      <c r="I3641" s="27" t="str">
        <f>VLOOKUP(B3641,'大货清单（不定期按GOMS更新）'!A:F,6,FALSE)</f>
        <v>PHASEOUT</v>
      </c>
      <c r="J3641" s="27" t="str">
        <f>VLOOKUP(B3641,'大货清单（不定期按GOMS更新）'!A:K,11,FALSE)</f>
        <v>16.3</v>
      </c>
      <c r="K3641" s="27" t="str">
        <f>VLOOKUP(B3641,'大货清单（不定期按GOMS更新）'!A:N,12,FALSE)</f>
        <v>830</v>
      </c>
      <c r="L3641" s="27" t="str">
        <f>VLOOKUP(B3641,'大货清单（不定期按GOMS更新）'!A:M,13,FALSE)</f>
        <v>327</v>
      </c>
      <c r="M3641" s="27" t="str">
        <f>VLOOKUP(B3641,'大货清单（不定期按GOMS更新）'!A:N,14,FALSE)</f>
        <v>365</v>
      </c>
      <c r="N3641" s="53" t="s">
        <v>3796</v>
      </c>
      <c r="O3641" s="27">
        <f>IFERROR(VLOOKUP(N3641,'散件迭代（不定期更新）'!C:J,8,FALSE),0)</f>
        <v>0</v>
      </c>
      <c r="P3641" s="27" t="str">
        <f>IFERROR(VLOOKUP(N3641,'散件（更新）'!B:H,3,FALSE),0)</f>
        <v>/</v>
      </c>
      <c r="Q3641" s="27" t="str">
        <f>VLOOKUP(N3641,'散件（更新）'!B:H,2,FALSE)</f>
        <v>114-22200104</v>
      </c>
      <c r="R3641" s="27" t="str">
        <f>VLOOKUP(N3641,'散件（更新）'!B:H,7,FALSE)</f>
        <v>Scraper</v>
      </c>
      <c r="S3641" s="27" t="str">
        <f>VLOOKUP(N3641,'散件（更新）'!B:E,4,FALSE)</f>
        <v>https://tineco-yxzt.oss-accelerate.aliyuncs.com/20231219/9FWRR250000_1702948034118.png</v>
      </c>
      <c r="T3641" s="27" t="s">
        <v>8759</v>
      </c>
      <c r="U3641" s="28" t="str">
        <f>VLOOKUP(N3641,'散件（更新）'!B:G,6,FALSE)</f>
        <v>刮条组件</v>
      </c>
      <c r="V3641" s="28">
        <f>VLOOKUP(N3641,'散件（更新）'!B:I,8,FALSE)</f>
        <v>6974950103897</v>
      </c>
    </row>
    <row r="3642" spans="1:22">
      <c r="A3642" s="57">
        <v>46169</v>
      </c>
      <c r="B3642" s="53" t="s">
        <v>3722</v>
      </c>
      <c r="C3642" s="27" t="str">
        <f>VLOOKUP(B3642,'大货清单（不定期按GOMS更新）'!A:H,8,0)</f>
        <v>109-22200201</v>
      </c>
      <c r="D3642" s="27" t="str">
        <f>VLOOKUP(B3642,'大货清单（不定期按GOMS更新）'!A:C,3,0)</f>
        <v>CL2220B-01</v>
      </c>
      <c r="E3642" s="27" t="str">
        <f>VLOOKUP(B3642,'大货清单（不定期按GOMS更新）'!A:H,4,0)</f>
        <v>IT,DE,FR,ES,BE,SE,PL,NL</v>
      </c>
      <c r="F3642" s="27" t="str">
        <f>VLOOKUP(B3642,'大货清单（不定期按GOMS更新）'!A:H,2,0)</f>
        <v>Floor One S7 Combo</v>
      </c>
      <c r="G3642" s="28">
        <f>VLOOKUP(B3642,'大货清单（不定期按GOMS更新）'!A:I,9,FALSE)</f>
        <v>6974950103200</v>
      </c>
      <c r="H3642" s="27" t="str">
        <f>VLOOKUP(B3642,'大货清单（不定期按GOMS更新）'!A:H,7,0)</f>
        <v>black</v>
      </c>
      <c r="I3642" s="27" t="str">
        <f>VLOOKUP(B3642,'大货清单（不定期按GOMS更新）'!A:F,6,FALSE)</f>
        <v>PHASEOUT</v>
      </c>
      <c r="J3642" s="27" t="str">
        <f>VLOOKUP(B3642,'大货清单（不定期按GOMS更新）'!A:K,11,FALSE)</f>
        <v>16.3</v>
      </c>
      <c r="K3642" s="27" t="str">
        <f>VLOOKUP(B3642,'大货清单（不定期按GOMS更新）'!A:N,12,FALSE)</f>
        <v>830</v>
      </c>
      <c r="L3642" s="27" t="str">
        <f>VLOOKUP(B3642,'大货清单（不定期按GOMS更新）'!A:M,13,FALSE)</f>
        <v>327</v>
      </c>
      <c r="M3642" s="27" t="str">
        <f>VLOOKUP(B3642,'大货清单（不定期按GOMS更新）'!A:N,14,FALSE)</f>
        <v>365</v>
      </c>
      <c r="N3642" s="53" t="s">
        <v>1055</v>
      </c>
      <c r="O3642" s="27">
        <f>IFERROR(VLOOKUP(N3642,'散件迭代（不定期更新）'!C:J,8,FALSE),0)</f>
        <v>0</v>
      </c>
      <c r="P3642" s="27" t="str">
        <f>IFERROR(VLOOKUP(N3642,'散件（更新）'!B:H,3,FALSE),0)</f>
        <v>206-1879-0203</v>
      </c>
      <c r="Q3642" s="27" t="str">
        <f>VLOOKUP(N3642,'散件（更新）'!B:H,2,FALSE)</f>
        <v>114-18790203</v>
      </c>
      <c r="R3642" s="27" t="str">
        <f>VLOOKUP(N3642,'散件（更新）'!B:H,7,FALSE)</f>
        <v>Sensor</v>
      </c>
      <c r="S3642" s="27">
        <f>VLOOKUP(N3642,'散件（更新）'!B:E,4,FALSE)</f>
        <v>0</v>
      </c>
      <c r="T3642" s="27" t="s">
        <v>8759</v>
      </c>
      <c r="U3642" s="28" t="str">
        <f>VLOOKUP(N3642,'散件（更新）'!B:G,6,FALSE)</f>
        <v>液位传感器光电式</v>
      </c>
      <c r="V3642" s="28" t="str">
        <f>VLOOKUP(N3642,'散件（更新）'!B:I,8,FALSE)</f>
        <v>6972200194329</v>
      </c>
    </row>
    <row r="3643" spans="1:22">
      <c r="A3643" s="57">
        <v>46169</v>
      </c>
      <c r="B3643" s="53" t="s">
        <v>3722</v>
      </c>
      <c r="C3643" s="27" t="str">
        <f>VLOOKUP(B3643,'大货清单（不定期按GOMS更新）'!A:H,8,0)</f>
        <v>109-22200201</v>
      </c>
      <c r="D3643" s="27" t="str">
        <f>VLOOKUP(B3643,'大货清单（不定期按GOMS更新）'!A:C,3,0)</f>
        <v>CL2220B-01</v>
      </c>
      <c r="E3643" s="27" t="str">
        <f>VLOOKUP(B3643,'大货清单（不定期按GOMS更新）'!A:H,4,0)</f>
        <v>IT,DE,FR,ES,BE,SE,PL,NL</v>
      </c>
      <c r="F3643" s="27" t="str">
        <f>VLOOKUP(B3643,'大货清单（不定期按GOMS更新）'!A:H,2,0)</f>
        <v>Floor One S7 Combo</v>
      </c>
      <c r="G3643" s="28">
        <f>VLOOKUP(B3643,'大货清单（不定期按GOMS更新）'!A:I,9,FALSE)</f>
        <v>6974950103200</v>
      </c>
      <c r="H3643" s="27" t="str">
        <f>VLOOKUP(B3643,'大货清单（不定期按GOMS更新）'!A:H,7,0)</f>
        <v>black</v>
      </c>
      <c r="I3643" s="27" t="str">
        <f>VLOOKUP(B3643,'大货清单（不定期按GOMS更新）'!A:F,6,FALSE)</f>
        <v>PHASEOUT</v>
      </c>
      <c r="J3643" s="27" t="str">
        <f>VLOOKUP(B3643,'大货清单（不定期按GOMS更新）'!A:K,11,FALSE)</f>
        <v>16.3</v>
      </c>
      <c r="K3643" s="27" t="str">
        <f>VLOOKUP(B3643,'大货清单（不定期按GOMS更新）'!A:N,12,FALSE)</f>
        <v>830</v>
      </c>
      <c r="L3643" s="27" t="str">
        <f>VLOOKUP(B3643,'大货清单（不定期按GOMS更新）'!A:M,13,FALSE)</f>
        <v>327</v>
      </c>
      <c r="M3643" s="27" t="str">
        <f>VLOOKUP(B3643,'大货清单（不定期按GOMS更新）'!A:N,14,FALSE)</f>
        <v>365</v>
      </c>
      <c r="N3643" s="53" t="s">
        <v>3809</v>
      </c>
      <c r="O3643" s="27">
        <f>IFERROR(VLOOKUP(N3643,'散件迭代（不定期更新）'!C:J,8,FALSE),0)</f>
        <v>0</v>
      </c>
      <c r="P3643" s="27" t="str">
        <f>IFERROR(VLOOKUP(N3643,'散件（更新）'!B:H,3,FALSE),0)</f>
        <v>/</v>
      </c>
      <c r="Q3643" s="27" t="str">
        <f>VLOOKUP(N3643,'散件（更新）'!B:H,2,FALSE)</f>
        <v>114-22200109</v>
      </c>
      <c r="R3643" s="27" t="str">
        <f>VLOOKUP(N3643,'散件（更新）'!B:H,7,FALSE)</f>
        <v>Sensor</v>
      </c>
      <c r="S3643" s="27" t="str">
        <f>VLOOKUP(N3643,'散件（更新）'!B:E,4,FALSE)</f>
        <v>https://tineco-yxzt.oss-accelerate.aliyuncs.com/20231219/9FWRS250000_1702948034399.png</v>
      </c>
      <c r="T3643" s="27" t="s">
        <v>8759</v>
      </c>
      <c r="U3643" s="28" t="str">
        <f>VLOOKUP(N3643,'散件（更新）'!B:G,6,FALSE)</f>
        <v>红外脏污传感器板组件</v>
      </c>
      <c r="V3643" s="28">
        <f>VLOOKUP(N3643,'散件（更新）'!B:I,8,FALSE)</f>
        <v>6974950103958</v>
      </c>
    </row>
    <row r="3644" spans="1:22">
      <c r="A3644" s="57">
        <v>46169</v>
      </c>
      <c r="B3644" s="53" t="s">
        <v>3722</v>
      </c>
      <c r="C3644" s="27" t="str">
        <f>VLOOKUP(B3644,'大货清单（不定期按GOMS更新）'!A:H,8,0)</f>
        <v>109-22200201</v>
      </c>
      <c r="D3644" s="27" t="str">
        <f>VLOOKUP(B3644,'大货清单（不定期按GOMS更新）'!A:C,3,0)</f>
        <v>CL2220B-01</v>
      </c>
      <c r="E3644" s="27" t="str">
        <f>VLOOKUP(B3644,'大货清单（不定期按GOMS更新）'!A:H,4,0)</f>
        <v>IT,DE,FR,ES,BE,SE,PL,NL</v>
      </c>
      <c r="F3644" s="27" t="str">
        <f>VLOOKUP(B3644,'大货清单（不定期按GOMS更新）'!A:H,2,0)</f>
        <v>Floor One S7 Combo</v>
      </c>
      <c r="G3644" s="28">
        <f>VLOOKUP(B3644,'大货清单（不定期按GOMS更新）'!A:I,9,FALSE)</f>
        <v>6974950103200</v>
      </c>
      <c r="H3644" s="27" t="str">
        <f>VLOOKUP(B3644,'大货清单（不定期按GOMS更新）'!A:H,7,0)</f>
        <v>black</v>
      </c>
      <c r="I3644" s="27" t="str">
        <f>VLOOKUP(B3644,'大货清单（不定期按GOMS更新）'!A:F,6,FALSE)</f>
        <v>PHASEOUT</v>
      </c>
      <c r="J3644" s="27" t="str">
        <f>VLOOKUP(B3644,'大货清单（不定期按GOMS更新）'!A:K,11,FALSE)</f>
        <v>16.3</v>
      </c>
      <c r="K3644" s="27" t="str">
        <f>VLOOKUP(B3644,'大货清单（不定期按GOMS更新）'!A:N,12,FALSE)</f>
        <v>830</v>
      </c>
      <c r="L3644" s="27" t="str">
        <f>VLOOKUP(B3644,'大货清单（不定期按GOMS更新）'!A:M,13,FALSE)</f>
        <v>327</v>
      </c>
      <c r="M3644" s="27" t="str">
        <f>VLOOKUP(B3644,'大货清单（不定期按GOMS更新）'!A:N,14,FALSE)</f>
        <v>365</v>
      </c>
      <c r="N3644" s="53" t="s">
        <v>3787</v>
      </c>
      <c r="O3644" s="27">
        <f>IFERROR(VLOOKUP(N3644,'散件迭代（不定期更新）'!C:J,8,FALSE),0)</f>
        <v>0</v>
      </c>
      <c r="P3644" s="27" t="str">
        <f>IFERROR(VLOOKUP(N3644,'散件（更新）'!B:H,3,FALSE),0)</f>
        <v>/</v>
      </c>
      <c r="Q3644" s="27" t="str">
        <f>VLOOKUP(N3644,'散件（更新）'!B:H,2,FALSE)</f>
        <v>114-22200106</v>
      </c>
      <c r="R3644" s="27" t="str">
        <f>VLOOKUP(N3644,'散件（更新）'!B:H,7,FALSE)</f>
        <v>Pump</v>
      </c>
      <c r="S3644" s="27" t="str">
        <f>VLOOKUP(N3644,'散件（更新）'!B:E,4,FALSE)</f>
        <v>https://tineco-yxzt.oss-accelerate.aliyuncs.com/20231219/9FWRU250000_1702948034950.png</v>
      </c>
      <c r="T3644" s="27" t="s">
        <v>8759</v>
      </c>
      <c r="U3644" s="28" t="str">
        <f>VLOOKUP(N3644,'散件（更新）'!B:G,6,FALSE)</f>
        <v>蠕动泵组件</v>
      </c>
      <c r="V3644" s="28">
        <f>VLOOKUP(N3644,'散件（更新）'!B:I,8,FALSE)</f>
        <v>6974950103910</v>
      </c>
    </row>
    <row r="3645" spans="1:22">
      <c r="A3645" s="57">
        <v>46169</v>
      </c>
      <c r="B3645" s="53" t="s">
        <v>3722</v>
      </c>
      <c r="C3645" s="27" t="str">
        <f>VLOOKUP(B3645,'大货清单（不定期按GOMS更新）'!A:H,8,0)</f>
        <v>109-22200201</v>
      </c>
      <c r="D3645" s="27" t="str">
        <f>VLOOKUP(B3645,'大货清单（不定期按GOMS更新）'!A:C,3,0)</f>
        <v>CL2220B-01</v>
      </c>
      <c r="E3645" s="27" t="str">
        <f>VLOOKUP(B3645,'大货清单（不定期按GOMS更新）'!A:H,4,0)</f>
        <v>IT,DE,FR,ES,BE,SE,PL,NL</v>
      </c>
      <c r="F3645" s="27" t="str">
        <f>VLOOKUP(B3645,'大货清单（不定期按GOMS更新）'!A:H,2,0)</f>
        <v>Floor One S7 Combo</v>
      </c>
      <c r="G3645" s="28">
        <f>VLOOKUP(B3645,'大货清单（不定期按GOMS更新）'!A:I,9,FALSE)</f>
        <v>6974950103200</v>
      </c>
      <c r="H3645" s="27" t="str">
        <f>VLOOKUP(B3645,'大货清单（不定期按GOMS更新）'!A:H,7,0)</f>
        <v>black</v>
      </c>
      <c r="I3645" s="27" t="str">
        <f>VLOOKUP(B3645,'大货清单（不定期按GOMS更新）'!A:F,6,FALSE)</f>
        <v>PHASEOUT</v>
      </c>
      <c r="J3645" s="27" t="str">
        <f>VLOOKUP(B3645,'大货清单（不定期按GOMS更新）'!A:K,11,FALSE)</f>
        <v>16.3</v>
      </c>
      <c r="K3645" s="27" t="str">
        <f>VLOOKUP(B3645,'大货清单（不定期按GOMS更新）'!A:N,12,FALSE)</f>
        <v>830</v>
      </c>
      <c r="L3645" s="27" t="str">
        <f>VLOOKUP(B3645,'大货清单（不定期按GOMS更新）'!A:M,13,FALSE)</f>
        <v>327</v>
      </c>
      <c r="M3645" s="27" t="str">
        <f>VLOOKUP(B3645,'大货清单（不定期按GOMS更新）'!A:N,14,FALSE)</f>
        <v>365</v>
      </c>
      <c r="N3645" s="53" t="s">
        <v>3794</v>
      </c>
      <c r="O3645" s="27">
        <f>IFERROR(VLOOKUP(N3645,'散件迭代（不定期更新）'!C:J,8,FALSE),0)</f>
        <v>0</v>
      </c>
      <c r="P3645" s="27" t="str">
        <f>IFERROR(VLOOKUP(N3645,'散件（更新）'!B:H,3,FALSE),0)</f>
        <v>/</v>
      </c>
      <c r="Q3645" s="27" t="str">
        <f>VLOOKUP(N3645,'散件（更新）'!B:H,2,FALSE)</f>
        <v>114-22200103</v>
      </c>
      <c r="R3645" s="27" t="str">
        <f>VLOOKUP(N3645,'散件（更新）'!B:H,7,FALSE)</f>
        <v>Repair Wheel</v>
      </c>
      <c r="S3645" s="27" t="str">
        <f>VLOOKUP(N3645,'散件（更新）'!B:E,4,FALSE)</f>
        <v>https://tineco-yxzt.oss-accelerate.aliyuncs.com/20231219/9FWRW250000_1702948035109.png</v>
      </c>
      <c r="T3645" s="27" t="s">
        <v>8759</v>
      </c>
      <c r="U3645" s="28" t="str">
        <f>VLOOKUP(N3645,'散件（更新）'!B:G,6,FALSE)</f>
        <v>大轮组件</v>
      </c>
      <c r="V3645" s="28">
        <f>VLOOKUP(N3645,'散件（更新）'!B:I,8,FALSE)</f>
        <v>6974950103880</v>
      </c>
    </row>
    <row r="3646" spans="1:22">
      <c r="A3646" s="57">
        <v>46169</v>
      </c>
      <c r="B3646" s="53" t="s">
        <v>3722</v>
      </c>
      <c r="C3646" s="27" t="str">
        <f>VLOOKUP(B3646,'大货清单（不定期按GOMS更新）'!A:H,8,0)</f>
        <v>109-22200201</v>
      </c>
      <c r="D3646" s="27" t="str">
        <f>VLOOKUP(B3646,'大货清单（不定期按GOMS更新）'!A:C,3,0)</f>
        <v>CL2220B-01</v>
      </c>
      <c r="E3646" s="27" t="str">
        <f>VLOOKUP(B3646,'大货清单（不定期按GOMS更新）'!A:H,4,0)</f>
        <v>IT,DE,FR,ES,BE,SE,PL,NL</v>
      </c>
      <c r="F3646" s="27" t="str">
        <f>VLOOKUP(B3646,'大货清单（不定期按GOMS更新）'!A:H,2,0)</f>
        <v>Floor One S7 Combo</v>
      </c>
      <c r="G3646" s="28">
        <f>VLOOKUP(B3646,'大货清单（不定期按GOMS更新）'!A:I,9,FALSE)</f>
        <v>6974950103200</v>
      </c>
      <c r="H3646" s="27" t="str">
        <f>VLOOKUP(B3646,'大货清单（不定期按GOMS更新）'!A:H,7,0)</f>
        <v>black</v>
      </c>
      <c r="I3646" s="27" t="str">
        <f>VLOOKUP(B3646,'大货清单（不定期按GOMS更新）'!A:F,6,FALSE)</f>
        <v>PHASEOUT</v>
      </c>
      <c r="J3646" s="27" t="str">
        <f>VLOOKUP(B3646,'大货清单（不定期按GOMS更新）'!A:K,11,FALSE)</f>
        <v>16.3</v>
      </c>
      <c r="K3646" s="27" t="str">
        <f>VLOOKUP(B3646,'大货清单（不定期按GOMS更新）'!A:N,12,FALSE)</f>
        <v>830</v>
      </c>
      <c r="L3646" s="27" t="str">
        <f>VLOOKUP(B3646,'大货清单（不定期按GOMS更新）'!A:M,13,FALSE)</f>
        <v>327</v>
      </c>
      <c r="M3646" s="27" t="str">
        <f>VLOOKUP(B3646,'大货清单（不定期按GOMS更新）'!A:N,14,FALSE)</f>
        <v>365</v>
      </c>
      <c r="N3646" s="53" t="s">
        <v>3807</v>
      </c>
      <c r="O3646" s="27">
        <f>IFERROR(VLOOKUP(N3646,'散件迭代（不定期更新）'!C:J,8,FALSE),0)</f>
        <v>0</v>
      </c>
      <c r="P3646" s="27" t="str">
        <f>IFERROR(VLOOKUP(N3646,'散件（更新）'!B:H,3,FALSE),0)</f>
        <v>/</v>
      </c>
      <c r="Q3646" s="27" t="str">
        <f>VLOOKUP(N3646,'散件（更新）'!B:H,2,FALSE)</f>
        <v>114-22200116</v>
      </c>
      <c r="R3646" s="27" t="str">
        <f>VLOOKUP(N3646,'散件（更新）'!B:H,7,FALSE)</f>
        <v>Handle</v>
      </c>
      <c r="S3646" s="27">
        <f>VLOOKUP(N3646,'散件（更新）'!B:E,4,FALSE)</f>
        <v>0</v>
      </c>
      <c r="T3646" s="27" t="s">
        <v>8759</v>
      </c>
      <c r="U3646" s="28" t="str">
        <f>VLOOKUP(N3646,'散件（更新）'!B:G,6,FALSE)</f>
        <v>手柄组件</v>
      </c>
      <c r="V3646" s="28">
        <f>VLOOKUP(N3646,'散件（更新）'!B:I,8,FALSE)</f>
        <v>6974950103767</v>
      </c>
    </row>
    <row r="3647" spans="1:22">
      <c r="A3647" s="57">
        <v>46169</v>
      </c>
      <c r="B3647" s="53" t="s">
        <v>3722</v>
      </c>
      <c r="C3647" s="27" t="str">
        <f>VLOOKUP(B3647,'大货清单（不定期按GOMS更新）'!A:H,8,0)</f>
        <v>109-22200201</v>
      </c>
      <c r="D3647" s="27" t="str">
        <f>VLOOKUP(B3647,'大货清单（不定期按GOMS更新）'!A:C,3,0)</f>
        <v>CL2220B-01</v>
      </c>
      <c r="E3647" s="27" t="str">
        <f>VLOOKUP(B3647,'大货清单（不定期按GOMS更新）'!A:H,4,0)</f>
        <v>IT,DE,FR,ES,BE,SE,PL,NL</v>
      </c>
      <c r="F3647" s="27" t="str">
        <f>VLOOKUP(B3647,'大货清单（不定期按GOMS更新）'!A:H,2,0)</f>
        <v>Floor One S7 Combo</v>
      </c>
      <c r="G3647" s="28">
        <f>VLOOKUP(B3647,'大货清单（不定期按GOMS更新）'!A:I,9,FALSE)</f>
        <v>6974950103200</v>
      </c>
      <c r="H3647" s="27" t="str">
        <f>VLOOKUP(B3647,'大货清单（不定期按GOMS更新）'!A:H,7,0)</f>
        <v>black</v>
      </c>
      <c r="I3647" s="27" t="str">
        <f>VLOOKUP(B3647,'大货清单（不定期按GOMS更新）'!A:F,6,FALSE)</f>
        <v>PHASEOUT</v>
      </c>
      <c r="J3647" s="27" t="str">
        <f>VLOOKUP(B3647,'大货清单（不定期按GOMS更新）'!A:K,11,FALSE)</f>
        <v>16.3</v>
      </c>
      <c r="K3647" s="27" t="str">
        <f>VLOOKUP(B3647,'大货清单（不定期按GOMS更新）'!A:N,12,FALSE)</f>
        <v>830</v>
      </c>
      <c r="L3647" s="27" t="str">
        <f>VLOOKUP(B3647,'大货清单（不定期按GOMS更新）'!A:M,13,FALSE)</f>
        <v>327</v>
      </c>
      <c r="M3647" s="27" t="str">
        <f>VLOOKUP(B3647,'大货清单（不定期按GOMS更新）'!A:N,14,FALSE)</f>
        <v>365</v>
      </c>
      <c r="N3647" s="53" t="s">
        <v>3793</v>
      </c>
      <c r="O3647" s="27">
        <f>IFERROR(VLOOKUP(N3647,'散件迭代（不定期更新）'!C:J,8,FALSE),0)</f>
        <v>0</v>
      </c>
      <c r="P3647" s="27" t="str">
        <f>IFERROR(VLOOKUP(N3647,'散件（更新）'!B:H,3,FALSE),0)</f>
        <v>/</v>
      </c>
      <c r="Q3647" s="27" t="str">
        <f>VLOOKUP(N3647,'散件（更新）'!B:H,2,FALSE)</f>
        <v>114-22200200</v>
      </c>
      <c r="R3647" s="27" t="str">
        <f>VLOOKUP(N3647,'散件（更新）'!B:H,7,FALSE)</f>
        <v>Clean Water Tank</v>
      </c>
      <c r="S3647" s="27" t="str">
        <f>VLOOKUP(N3647,'散件（更新）'!B:E,4,FALSE)</f>
        <v>https://tineco-yxzt.oss-accelerate.aliyuncs.com/20231219/9FWWC250000_1702948036591.png</v>
      </c>
      <c r="T3647" s="27" t="s">
        <v>8759</v>
      </c>
      <c r="U3647" s="28" t="str">
        <f>VLOOKUP(N3647,'散件（更新）'!B:G,6,FALSE)</f>
        <v>溶液桶组件</v>
      </c>
      <c r="V3647" s="28">
        <f>VLOOKUP(N3647,'散件（更新）'!B:I,8,FALSE)</f>
        <v>6974950103804</v>
      </c>
    </row>
    <row r="3648" spans="1:22">
      <c r="A3648" s="57">
        <v>46169</v>
      </c>
      <c r="B3648" s="53" t="s">
        <v>3722</v>
      </c>
      <c r="C3648" s="27" t="str">
        <f>VLOOKUP(B3648,'大货清单（不定期按GOMS更新）'!A:H,8,0)</f>
        <v>109-22200201</v>
      </c>
      <c r="D3648" s="27" t="str">
        <f>VLOOKUP(B3648,'大货清单（不定期按GOMS更新）'!A:C,3,0)</f>
        <v>CL2220B-01</v>
      </c>
      <c r="E3648" s="27" t="str">
        <f>VLOOKUP(B3648,'大货清单（不定期按GOMS更新）'!A:H,4,0)</f>
        <v>IT,DE,FR,ES,BE,SE,PL,NL</v>
      </c>
      <c r="F3648" s="27" t="str">
        <f>VLOOKUP(B3648,'大货清单（不定期按GOMS更新）'!A:H,2,0)</f>
        <v>Floor One S7 Combo</v>
      </c>
      <c r="G3648" s="28">
        <f>VLOOKUP(B3648,'大货清单（不定期按GOMS更新）'!A:I,9,FALSE)</f>
        <v>6974950103200</v>
      </c>
      <c r="H3648" s="27" t="str">
        <f>VLOOKUP(B3648,'大货清单（不定期按GOMS更新）'!A:H,7,0)</f>
        <v>black</v>
      </c>
      <c r="I3648" s="27" t="str">
        <f>VLOOKUP(B3648,'大货清单（不定期按GOMS更新）'!A:F,6,FALSE)</f>
        <v>PHASEOUT</v>
      </c>
      <c r="J3648" s="27" t="str">
        <f>VLOOKUP(B3648,'大货清单（不定期按GOMS更新）'!A:K,11,FALSE)</f>
        <v>16.3</v>
      </c>
      <c r="K3648" s="27" t="str">
        <f>VLOOKUP(B3648,'大货清单（不定期按GOMS更新）'!A:N,12,FALSE)</f>
        <v>830</v>
      </c>
      <c r="L3648" s="27" t="str">
        <f>VLOOKUP(B3648,'大货清单（不定期按GOMS更新）'!A:M,13,FALSE)</f>
        <v>327</v>
      </c>
      <c r="M3648" s="27" t="str">
        <f>VLOOKUP(B3648,'大货清单（不定期按GOMS更新）'!A:N,14,FALSE)</f>
        <v>365</v>
      </c>
      <c r="N3648" s="53" t="s">
        <v>3797</v>
      </c>
      <c r="O3648" s="27">
        <f>IFERROR(VLOOKUP(N3648,'散件迭代（不定期更新）'!C:J,8,FALSE),0)</f>
        <v>0</v>
      </c>
      <c r="P3648" s="27" t="str">
        <f>IFERROR(VLOOKUP(N3648,'散件（更新）'!B:H,3,FALSE),0)</f>
        <v>/</v>
      </c>
      <c r="Q3648" s="27" t="str">
        <f>VLOOKUP(N3648,'散件（更新）'!B:H,2,FALSE)</f>
        <v>114-22200119</v>
      </c>
      <c r="R3648" s="27" t="str">
        <f>VLOOKUP(N3648,'散件（更新）'!B:H,7,FALSE)</f>
        <v>Dirt Water Tank</v>
      </c>
      <c r="S3648" s="27" t="str">
        <f>VLOOKUP(N3648,'散件（更新）'!B:E,4,FALSE)</f>
        <v>https://tineco-yxzt.oss-accelerate.aliyuncs.com/20231219/9FWWD250000_1702948037872.png</v>
      </c>
      <c r="T3648" s="27" t="s">
        <v>8759</v>
      </c>
      <c r="U3648" s="28" t="str">
        <f>VLOOKUP(N3648,'散件（更新）'!B:G,6,FALSE)</f>
        <v>回收桶组件</v>
      </c>
      <c r="V3648" s="28">
        <f>VLOOKUP(N3648,'散件（更新）'!B:I,8,FALSE)</f>
        <v>6974950103798</v>
      </c>
    </row>
    <row r="3649" spans="1:22">
      <c r="A3649" s="57">
        <v>46169</v>
      </c>
      <c r="B3649" s="53" t="s">
        <v>3722</v>
      </c>
      <c r="C3649" s="27" t="str">
        <f>VLOOKUP(B3649,'大货清单（不定期按GOMS更新）'!A:H,8,0)</f>
        <v>109-22200201</v>
      </c>
      <c r="D3649" s="27" t="str">
        <f>VLOOKUP(B3649,'大货清单（不定期按GOMS更新）'!A:C,3,0)</f>
        <v>CL2220B-01</v>
      </c>
      <c r="E3649" s="27" t="str">
        <f>VLOOKUP(B3649,'大货清单（不定期按GOMS更新）'!A:H,4,0)</f>
        <v>IT,DE,FR,ES,BE,SE,PL,NL</v>
      </c>
      <c r="F3649" s="27" t="str">
        <f>VLOOKUP(B3649,'大货清单（不定期按GOMS更新）'!A:H,2,0)</f>
        <v>Floor One S7 Combo</v>
      </c>
      <c r="G3649" s="28">
        <f>VLOOKUP(B3649,'大货清单（不定期按GOMS更新）'!A:I,9,FALSE)</f>
        <v>6974950103200</v>
      </c>
      <c r="H3649" s="27" t="str">
        <f>VLOOKUP(B3649,'大货清单（不定期按GOMS更新）'!A:H,7,0)</f>
        <v>black</v>
      </c>
      <c r="I3649" s="27" t="str">
        <f>VLOOKUP(B3649,'大货清单（不定期按GOMS更新）'!A:F,6,FALSE)</f>
        <v>PHASEOUT</v>
      </c>
      <c r="J3649" s="27" t="str">
        <f>VLOOKUP(B3649,'大货清单（不定期按GOMS更新）'!A:K,11,FALSE)</f>
        <v>16.3</v>
      </c>
      <c r="K3649" s="27" t="str">
        <f>VLOOKUP(B3649,'大货清单（不定期按GOMS更新）'!A:N,12,FALSE)</f>
        <v>830</v>
      </c>
      <c r="L3649" s="27" t="str">
        <f>VLOOKUP(B3649,'大货清单（不定期按GOMS更新）'!A:M,13,FALSE)</f>
        <v>327</v>
      </c>
      <c r="M3649" s="27" t="str">
        <f>VLOOKUP(B3649,'大货清单（不定期按GOMS更新）'!A:N,14,FALSE)</f>
        <v>365</v>
      </c>
      <c r="N3649" s="53" t="s">
        <v>1435</v>
      </c>
      <c r="O3649" s="27" t="str">
        <f>IFERROR(VLOOKUP(N3649,'散件迭代（不定期更新）'!C:J,8,FALSE),0)</f>
        <v>A36</v>
      </c>
      <c r="P3649" s="27" t="str">
        <f>IFERROR(VLOOKUP(N3649,'散件（更新）'!B:H,3,FALSE),0)</f>
        <v>206-2016-0603</v>
      </c>
      <c r="Q3649" s="27" t="str">
        <f>VLOOKUP(N3649,'散件（更新）'!B:H,2,FALSE)</f>
        <v>114-20160603</v>
      </c>
      <c r="R3649" s="27" t="str">
        <f>VLOOKUP(N3649,'散件（更新）'!B:H,7,FALSE)</f>
        <v>Carpet Brush</v>
      </c>
      <c r="S3649" s="27" t="str">
        <f>VLOOKUP(N3649,'散件（更新）'!B:E,4,FALSE)</f>
        <v>https://tineco-yxzt.oss-accelerate.aliyuncs.com/20231227/9VABP112000_1703640268036.png</v>
      </c>
      <c r="T3649" s="27" t="s">
        <v>8759</v>
      </c>
      <c r="U3649" s="28" t="str">
        <f>VLOOKUP(N3649,'散件（更新）'!B:G,6,FALSE)</f>
        <v>FB2116地毯刷PTC</v>
      </c>
      <c r="V3649" s="28" t="str">
        <f>VLOOKUP(N3649,'散件（更新）'!B:I,8,FALSE)</f>
        <v>6972200199393</v>
      </c>
    </row>
    <row r="3650" spans="1:22">
      <c r="A3650" s="57">
        <v>46169</v>
      </c>
      <c r="B3650" s="53" t="s">
        <v>3722</v>
      </c>
      <c r="C3650" s="27" t="str">
        <f>VLOOKUP(B3650,'大货清单（不定期按GOMS更新）'!A:H,8,0)</f>
        <v>109-22200201</v>
      </c>
      <c r="D3650" s="27" t="str">
        <f>VLOOKUP(B3650,'大货清单（不定期按GOMS更新）'!A:C,3,0)</f>
        <v>CL2220B-01</v>
      </c>
      <c r="E3650" s="27" t="str">
        <f>VLOOKUP(B3650,'大货清单（不定期按GOMS更新）'!A:H,4,0)</f>
        <v>IT,DE,FR,ES,BE,SE,PL,NL</v>
      </c>
      <c r="F3650" s="27" t="str">
        <f>VLOOKUP(B3650,'大货清单（不定期按GOMS更新）'!A:H,2,0)</f>
        <v>Floor One S7 Combo</v>
      </c>
      <c r="G3650" s="28">
        <f>VLOOKUP(B3650,'大货清单（不定期按GOMS更新）'!A:I,9,FALSE)</f>
        <v>6974950103200</v>
      </c>
      <c r="H3650" s="27" t="str">
        <f>VLOOKUP(B3650,'大货清单（不定期按GOMS更新）'!A:H,7,0)</f>
        <v>black</v>
      </c>
      <c r="I3650" s="27" t="str">
        <f>VLOOKUP(B3650,'大货清单（不定期按GOMS更新）'!A:F,6,FALSE)</f>
        <v>PHASEOUT</v>
      </c>
      <c r="J3650" s="27" t="str">
        <f>VLOOKUP(B3650,'大货清单（不定期按GOMS更新）'!A:K,11,FALSE)</f>
        <v>16.3</v>
      </c>
      <c r="K3650" s="27" t="str">
        <f>VLOOKUP(B3650,'大货清单（不定期按GOMS更新）'!A:N,12,FALSE)</f>
        <v>830</v>
      </c>
      <c r="L3650" s="27" t="str">
        <f>VLOOKUP(B3650,'大货清单（不定期按GOMS更新）'!A:M,13,FALSE)</f>
        <v>327</v>
      </c>
      <c r="M3650" s="27" t="str">
        <f>VLOOKUP(B3650,'大货清单（不定期按GOMS更新）'!A:N,14,FALSE)</f>
        <v>365</v>
      </c>
      <c r="N3650" s="53" t="s">
        <v>1361</v>
      </c>
      <c r="O3650" s="27">
        <f>IFERROR(VLOOKUP(N3650,'散件迭代（不定期更新）'!C:J,8,FALSE),0)</f>
        <v>0</v>
      </c>
      <c r="P3650" s="27" t="str">
        <f>IFERROR(VLOOKUP(N3650,'散件（更新）'!B:H,3,FALSE),0)</f>
        <v>206-1965-0506</v>
      </c>
      <c r="Q3650" s="27" t="str">
        <f>VLOOKUP(N3650,'散件（更新）'!B:H,2,FALSE)</f>
        <v>114-19650506</v>
      </c>
      <c r="R3650" s="27" t="str">
        <f>VLOOKUP(N3650,'散件（更新）'!B:H,7,FALSE)</f>
        <v>Mini Power Brush</v>
      </c>
      <c r="S3650" s="27" t="str">
        <f>VLOOKUP(N3650,'散件（更新）'!B:E,4,FALSE)</f>
        <v>https://tineco-yxzt.oss-accelerate.aliyuncs.com/20231219/9VSBM110000_1702948061711.png</v>
      </c>
      <c r="T3650" s="27" t="s">
        <v>8759</v>
      </c>
      <c r="U3650" s="28" t="str">
        <f>VLOOKUP(N3650,'散件（更新）'!B:G,6,FALSE)</f>
        <v>FB1965小电动（3pin）</v>
      </c>
      <c r="V3650" s="28" t="str">
        <f>VLOOKUP(N3650,'散件（更新）'!B:I,8,FALSE)</f>
        <v>6972200198945</v>
      </c>
    </row>
    <row r="3651" spans="1:22">
      <c r="A3651" s="57">
        <v>46169</v>
      </c>
      <c r="B3651" s="53" t="s">
        <v>3722</v>
      </c>
      <c r="C3651" s="27" t="str">
        <f>VLOOKUP(B3651,'大货清单（不定期按GOMS更新）'!A:H,8,0)</f>
        <v>109-22200201</v>
      </c>
      <c r="D3651" s="27" t="str">
        <f>VLOOKUP(B3651,'大货清单（不定期按GOMS更新）'!A:C,3,0)</f>
        <v>CL2220B-01</v>
      </c>
      <c r="E3651" s="27" t="str">
        <f>VLOOKUP(B3651,'大货清单（不定期按GOMS更新）'!A:H,4,0)</f>
        <v>IT,DE,FR,ES,BE,SE,PL,NL</v>
      </c>
      <c r="F3651" s="27" t="str">
        <f>VLOOKUP(B3651,'大货清单（不定期按GOMS更新）'!A:H,2,0)</f>
        <v>Floor One S7 Combo</v>
      </c>
      <c r="G3651" s="28">
        <f>VLOOKUP(B3651,'大货清单（不定期按GOMS更新）'!A:I,9,FALSE)</f>
        <v>6974950103200</v>
      </c>
      <c r="H3651" s="27" t="str">
        <f>VLOOKUP(B3651,'大货清单（不定期按GOMS更新）'!A:H,7,0)</f>
        <v>black</v>
      </c>
      <c r="I3651" s="27" t="str">
        <f>VLOOKUP(B3651,'大货清单（不定期按GOMS更新）'!A:F,6,FALSE)</f>
        <v>PHASEOUT</v>
      </c>
      <c r="J3651" s="27" t="str">
        <f>VLOOKUP(B3651,'大货清单（不定期按GOMS更新）'!A:K,11,FALSE)</f>
        <v>16.3</v>
      </c>
      <c r="K3651" s="27" t="str">
        <f>VLOOKUP(B3651,'大货清单（不定期按GOMS更新）'!A:N,12,FALSE)</f>
        <v>830</v>
      </c>
      <c r="L3651" s="27" t="str">
        <f>VLOOKUP(B3651,'大货清单（不定期按GOMS更新）'!A:M,13,FALSE)</f>
        <v>327</v>
      </c>
      <c r="M3651" s="27" t="str">
        <f>VLOOKUP(B3651,'大货清单（不定期按GOMS更新）'!A:N,14,FALSE)</f>
        <v>365</v>
      </c>
      <c r="N3651" s="53" t="s">
        <v>1362</v>
      </c>
      <c r="O3651" s="27">
        <f>IFERROR(VLOOKUP(N3651,'散件迭代（不定期更新）'!C:J,8,FALSE),0)</f>
        <v>0</v>
      </c>
      <c r="P3651" s="27" t="str">
        <f>IFERROR(VLOOKUP(N3651,'散件（更新）'!B:H,3,FALSE),0)</f>
        <v>206-1965-0502</v>
      </c>
      <c r="Q3651" s="27" t="str">
        <f>VLOOKUP(N3651,'散件（更新）'!B:H,2,FALSE)</f>
        <v>114-19650502</v>
      </c>
      <c r="R3651" s="27" t="str">
        <f>VLOOKUP(N3651,'散件（更新）'!B:H,7,FALSE)</f>
        <v>Tube Assembly</v>
      </c>
      <c r="S3651" s="27" t="str">
        <f>VLOOKUP(N3651,'散件（更新）'!B:E,4,FALSE)</f>
        <v>https://tineco-yxzt.oss-accelerate.aliyuncs.com/product/114-19650502.jpeg</v>
      </c>
      <c r="T3651" s="27" t="s">
        <v>8759</v>
      </c>
      <c r="U3651" s="28" t="str">
        <f>VLOOKUP(N3651,'散件（更新）'!B:G,6,FALSE)</f>
        <v>双节管3pin</v>
      </c>
      <c r="V3651" s="28" t="str">
        <f>VLOOKUP(N3651,'散件（更新）'!B:I,8,FALSE)</f>
        <v>6972200198792</v>
      </c>
    </row>
    <row r="3652" spans="1:22">
      <c r="A3652" s="57">
        <v>46169</v>
      </c>
      <c r="B3652" s="53" t="s">
        <v>3866</v>
      </c>
      <c r="C3652" s="27" t="str">
        <f>VLOOKUP(B3652,'大货清单（不定期按GOMS更新）'!A:H,8,0)</f>
        <v>107-22251601</v>
      </c>
      <c r="D3652" s="27" t="str">
        <f>VLOOKUP(B3652,'大货清单（不定期按GOMS更新）'!A:C,3,0)</f>
        <v>ZB2225P-01</v>
      </c>
      <c r="E3652" s="27" t="str">
        <f>VLOOKUP(B3652,'大货清单（不定期按GOMS更新）'!A:H,4,0)</f>
        <v>GB</v>
      </c>
      <c r="F3652" s="27" t="str">
        <f>VLOOKUP(B3652,'大货清单（不定期按GOMS更新）'!A:H,2,0)</f>
        <v>PURE ONE STATION</v>
      </c>
      <c r="G3652" s="28">
        <f>VLOOKUP(B3652,'大货清单（不定期按GOMS更新）'!A:I,9,FALSE)</f>
        <v>6974950104719</v>
      </c>
      <c r="H3652" s="27" t="str">
        <f>VLOOKUP(B3652,'大货清单（不定期按GOMS更新）'!A:H,7,0)</f>
        <v>WHITE</v>
      </c>
      <c r="I3652" s="27" t="str">
        <f>VLOOKUP(B3652,'大货清单（不定期按GOMS更新）'!A:F,6,FALSE)</f>
        <v>PHASEOUT</v>
      </c>
      <c r="J3652" s="27" t="str">
        <f>VLOOKUP(B3652,'大货清单（不定期按GOMS更新）'!A:K,11,FALSE)</f>
        <v>13</v>
      </c>
      <c r="K3652" s="27" t="str">
        <f>VLOOKUP(B3652,'大货清单（不定期按GOMS更新）'!A:N,12,FALSE)</f>
        <v>813</v>
      </c>
      <c r="L3652" s="27" t="str">
        <f>VLOOKUP(B3652,'大货清单（不定期按GOMS更新）'!A:M,13,FALSE)</f>
        <v>380</v>
      </c>
      <c r="M3652" s="27" t="str">
        <f>VLOOKUP(B3652,'大货清单（不定期按GOMS更新）'!A:N,14,FALSE)</f>
        <v>324</v>
      </c>
      <c r="N3652" s="53" t="s">
        <v>3776</v>
      </c>
      <c r="O3652" s="27">
        <f>IFERROR(VLOOKUP(N3652,'散件迭代（不定期更新）'!C:J,8,FALSE),0)</f>
        <v>0</v>
      </c>
      <c r="P3652" s="27" t="str">
        <f>IFERROR(VLOOKUP(N3652,'散件（更新）'!B:H,3,FALSE),0)</f>
        <v>/</v>
      </c>
      <c r="Q3652" s="27" t="str">
        <f>VLOOKUP(N3652,'散件（更新）'!B:H,2,FALSE)</f>
        <v>114-22250301</v>
      </c>
      <c r="R3652" s="27" t="str">
        <f>VLOOKUP(N3652,'散件（更新）'!B:H,7,FALSE)</f>
        <v>HEPA &amp; Cover Assembly</v>
      </c>
      <c r="S3652" s="27" t="str">
        <f>VLOOKUP(N3652,'散件（更新）'!B:E,4,FALSE)</f>
        <v>https://tineco-yxzt.oss-accelerate.aliyuncs.com/20231227/9VSAC1B0000_1703640269301.png</v>
      </c>
      <c r="T3652" s="27" t="s">
        <v>8759</v>
      </c>
      <c r="U3652" s="28" t="str">
        <f>VLOOKUP(N3652,'散件（更新）'!B:G,6,FALSE)</f>
        <v>HEPA组件</v>
      </c>
      <c r="V3652" s="28">
        <f>VLOOKUP(N3652,'散件（更新）'!B:I,8,FALSE)</f>
        <v>6974950103347</v>
      </c>
    </row>
    <row r="3653" spans="1:22">
      <c r="A3653" s="57">
        <v>46169</v>
      </c>
      <c r="B3653" s="53" t="s">
        <v>3866</v>
      </c>
      <c r="C3653" s="27" t="str">
        <f>VLOOKUP(B3653,'大货清单（不定期按GOMS更新）'!A:H,8,0)</f>
        <v>107-22251601</v>
      </c>
      <c r="D3653" s="27" t="str">
        <f>VLOOKUP(B3653,'大货清单（不定期按GOMS更新）'!A:C,3,0)</f>
        <v>ZB2225P-01</v>
      </c>
      <c r="E3653" s="27" t="str">
        <f>VLOOKUP(B3653,'大货清单（不定期按GOMS更新）'!A:H,4,0)</f>
        <v>GB</v>
      </c>
      <c r="F3653" s="27" t="str">
        <f>VLOOKUP(B3653,'大货清单（不定期按GOMS更新）'!A:H,2,0)</f>
        <v>PURE ONE STATION</v>
      </c>
      <c r="G3653" s="28">
        <f>VLOOKUP(B3653,'大货清单（不定期按GOMS更新）'!A:I,9,FALSE)</f>
        <v>6974950104719</v>
      </c>
      <c r="H3653" s="27" t="str">
        <f>VLOOKUP(B3653,'大货清单（不定期按GOMS更新）'!A:H,7,0)</f>
        <v>WHITE</v>
      </c>
      <c r="I3653" s="27" t="str">
        <f>VLOOKUP(B3653,'大货清单（不定期按GOMS更新）'!A:F,6,FALSE)</f>
        <v>PHASEOUT</v>
      </c>
      <c r="J3653" s="27" t="str">
        <f>VLOOKUP(B3653,'大货清单（不定期按GOMS更新）'!A:K,11,FALSE)</f>
        <v>13</v>
      </c>
      <c r="K3653" s="27" t="str">
        <f>VLOOKUP(B3653,'大货清单（不定期按GOMS更新）'!A:N,12,FALSE)</f>
        <v>813</v>
      </c>
      <c r="L3653" s="27" t="str">
        <f>VLOOKUP(B3653,'大货清单（不定期按GOMS更新）'!A:M,13,FALSE)</f>
        <v>380</v>
      </c>
      <c r="M3653" s="27" t="str">
        <f>VLOOKUP(B3653,'大货清单（不定期按GOMS更新）'!A:N,14,FALSE)</f>
        <v>324</v>
      </c>
      <c r="N3653" s="53" t="s">
        <v>3780</v>
      </c>
      <c r="O3653" s="27">
        <f>IFERROR(VLOOKUP(N3653,'散件迭代（不定期更新）'!C:J,8,FALSE),0)</f>
        <v>0</v>
      </c>
      <c r="P3653" s="27" t="str">
        <f>IFERROR(VLOOKUP(N3653,'散件（更新）'!B:H,3,FALSE),0)</f>
        <v>/</v>
      </c>
      <c r="Q3653" s="27" t="str">
        <f>VLOOKUP(N3653,'散件（更新）'!B:H,2,FALSE)</f>
        <v>114-22250305</v>
      </c>
      <c r="R3653" s="27" t="str">
        <f>VLOOKUP(N3653,'散件（更新）'!B:H,7,FALSE)</f>
        <v>HEPA &amp; Cover Assembly</v>
      </c>
      <c r="S3653" s="27" t="str">
        <f>VLOOKUP(N3653,'散件（更新）'!B:E,4,FALSE)</f>
        <v>https://tineco-yxzt.oss-accelerate.aliyuncs.com/20231227/9VSAC1B0100_1703640269399.png</v>
      </c>
      <c r="T3653" s="27" t="s">
        <v>8759</v>
      </c>
      <c r="U3653" s="28" t="str">
        <f>VLOOKUP(N3653,'散件（更新）'!B:G,6,FALSE)</f>
        <v>基站HEPA组件</v>
      </c>
      <c r="V3653" s="28">
        <f>VLOOKUP(N3653,'散件（更新）'!B:I,8,FALSE)</f>
        <v>6974950103385</v>
      </c>
    </row>
    <row r="3654" spans="1:22">
      <c r="A3654" s="57">
        <v>46169</v>
      </c>
      <c r="B3654" s="53" t="s">
        <v>3866</v>
      </c>
      <c r="C3654" s="27" t="str">
        <f>VLOOKUP(B3654,'大货清单（不定期按GOMS更新）'!A:H,8,0)</f>
        <v>107-22251601</v>
      </c>
      <c r="D3654" s="27" t="str">
        <f>VLOOKUP(B3654,'大货清单（不定期按GOMS更新）'!A:C,3,0)</f>
        <v>ZB2225P-01</v>
      </c>
      <c r="E3654" s="27" t="str">
        <f>VLOOKUP(B3654,'大货清单（不定期按GOMS更新）'!A:H,4,0)</f>
        <v>GB</v>
      </c>
      <c r="F3654" s="27" t="str">
        <f>VLOOKUP(B3654,'大货清单（不定期按GOMS更新）'!A:H,2,0)</f>
        <v>PURE ONE STATION</v>
      </c>
      <c r="G3654" s="28">
        <f>VLOOKUP(B3654,'大货清单（不定期按GOMS更新）'!A:I,9,FALSE)</f>
        <v>6974950104719</v>
      </c>
      <c r="H3654" s="27" t="str">
        <f>VLOOKUP(B3654,'大货清单（不定期按GOMS更新）'!A:H,7,0)</f>
        <v>WHITE</v>
      </c>
      <c r="I3654" s="27" t="str">
        <f>VLOOKUP(B3654,'大货清单（不定期按GOMS更新）'!A:F,6,FALSE)</f>
        <v>PHASEOUT</v>
      </c>
      <c r="J3654" s="27" t="str">
        <f>VLOOKUP(B3654,'大货清单（不定期按GOMS更新）'!A:K,11,FALSE)</f>
        <v>13</v>
      </c>
      <c r="K3654" s="27" t="str">
        <f>VLOOKUP(B3654,'大货清单（不定期按GOMS更新）'!A:N,12,FALSE)</f>
        <v>813</v>
      </c>
      <c r="L3654" s="27" t="str">
        <f>VLOOKUP(B3654,'大货清单（不定期按GOMS更新）'!A:M,13,FALSE)</f>
        <v>380</v>
      </c>
      <c r="M3654" s="27" t="str">
        <f>VLOOKUP(B3654,'大货清单（不定期按GOMS更新）'!A:N,14,FALSE)</f>
        <v>324</v>
      </c>
      <c r="N3654" s="53" t="s">
        <v>3834</v>
      </c>
      <c r="O3654" s="27">
        <f>IFERROR(VLOOKUP(N3654,'散件迭代（不定期更新）'!C:J,8,FALSE),0)</f>
        <v>0</v>
      </c>
      <c r="P3654" s="27" t="str">
        <f>IFERROR(VLOOKUP(N3654,'散件（更新）'!B:H,3,FALSE),0)</f>
        <v>/</v>
      </c>
      <c r="Q3654" s="27" t="str">
        <f>VLOOKUP(N3654,'散件（更新）'!B:H,2,FALSE)</f>
        <v>114-22250006</v>
      </c>
      <c r="R3654" s="27" t="str">
        <f>VLOOKUP(N3654,'散件（更新）'!B:H,7,FALSE)</f>
        <v>Carpet Brush</v>
      </c>
      <c r="S3654" s="27" t="str">
        <f>VLOOKUP(N3654,'散件（更新）'!B:E,4,FALSE)</f>
        <v>https://tineco-yxzt.oss-accelerate.aliyuncs.com/20231219/9VSBP1A0000_1702948062820.png</v>
      </c>
      <c r="T3654" s="27" t="s">
        <v>8759</v>
      </c>
      <c r="U3654" s="28" t="str">
        <f>VLOOKUP(N3654,'散件（更新）'!B:G,6,FALSE)</f>
        <v>FB2206A地刷组件低配</v>
      </c>
      <c r="V3654" s="28">
        <f>VLOOKUP(N3654,'散件（更新）'!B:I,8,FALSE)</f>
        <v>6974950104801</v>
      </c>
    </row>
    <row r="3655" spans="1:22">
      <c r="A3655" s="57">
        <v>46169</v>
      </c>
      <c r="B3655" s="53" t="s">
        <v>3866</v>
      </c>
      <c r="C3655" s="27" t="str">
        <f>VLOOKUP(B3655,'大货清单（不定期按GOMS更新）'!A:H,8,0)</f>
        <v>107-22251601</v>
      </c>
      <c r="D3655" s="27" t="str">
        <f>VLOOKUP(B3655,'大货清单（不定期按GOMS更新）'!A:C,3,0)</f>
        <v>ZB2225P-01</v>
      </c>
      <c r="E3655" s="27" t="str">
        <f>VLOOKUP(B3655,'大货清单（不定期按GOMS更新）'!A:H,4,0)</f>
        <v>GB</v>
      </c>
      <c r="F3655" s="27" t="str">
        <f>VLOOKUP(B3655,'大货清单（不定期按GOMS更新）'!A:H,2,0)</f>
        <v>PURE ONE STATION</v>
      </c>
      <c r="G3655" s="28">
        <f>VLOOKUP(B3655,'大货清单（不定期按GOMS更新）'!A:I,9,FALSE)</f>
        <v>6974950104719</v>
      </c>
      <c r="H3655" s="27" t="str">
        <f>VLOOKUP(B3655,'大货清单（不定期按GOMS更新）'!A:H,7,0)</f>
        <v>WHITE</v>
      </c>
      <c r="I3655" s="27" t="str">
        <f>VLOOKUP(B3655,'大货清单（不定期按GOMS更新）'!A:F,6,FALSE)</f>
        <v>PHASEOUT</v>
      </c>
      <c r="J3655" s="27" t="str">
        <f>VLOOKUP(B3655,'大货清单（不定期按GOMS更新）'!A:K,11,FALSE)</f>
        <v>13</v>
      </c>
      <c r="K3655" s="27" t="str">
        <f>VLOOKUP(B3655,'大货清单（不定期按GOMS更新）'!A:N,12,FALSE)</f>
        <v>813</v>
      </c>
      <c r="L3655" s="27" t="str">
        <f>VLOOKUP(B3655,'大货清单（不定期按GOMS更新）'!A:M,13,FALSE)</f>
        <v>380</v>
      </c>
      <c r="M3655" s="27" t="str">
        <f>VLOOKUP(B3655,'大货清单（不定期按GOMS更新）'!A:N,14,FALSE)</f>
        <v>324</v>
      </c>
      <c r="N3655" s="53" t="s">
        <v>3832</v>
      </c>
      <c r="O3655" s="27">
        <f>IFERROR(VLOOKUP(N3655,'散件迭代（不定期更新）'!C:J,8,FALSE),0)</f>
        <v>0</v>
      </c>
      <c r="P3655" s="27" t="str">
        <f>IFERROR(VLOOKUP(N3655,'散件（更新）'!B:H,3,FALSE),0)</f>
        <v>/</v>
      </c>
      <c r="Q3655" s="27" t="str">
        <f>VLOOKUP(N3655,'散件（更新）'!B:H,2,FALSE)</f>
        <v>114-22250001</v>
      </c>
      <c r="R3655" s="27" t="str">
        <f>VLOOKUP(N3655,'散件（更新）'!B:H,7,FALSE)</f>
        <v>Dustbin</v>
      </c>
      <c r="S3655" s="27" t="str">
        <f>VLOOKUP(N3655,'散件（更新）'!B:E,4,FALSE)</f>
        <v>https://tineco-yxzt.oss-accelerate.aliyuncs.com/20231219/9VSDB1A0000_1702948064833.png</v>
      </c>
      <c r="T3655" s="27" t="s">
        <v>8759</v>
      </c>
      <c r="U3655" s="28" t="str">
        <f>VLOOKUP(N3655,'散件（更新）'!B:G,6,FALSE)</f>
        <v>基站尘桶组件低配</v>
      </c>
      <c r="V3655" s="28">
        <f>VLOOKUP(N3655,'散件（更新）'!B:I,8,FALSE)</f>
        <v>6974950104740</v>
      </c>
    </row>
    <row r="3656" spans="1:22">
      <c r="A3656" s="57">
        <v>46169</v>
      </c>
      <c r="B3656" s="53" t="s">
        <v>3866</v>
      </c>
      <c r="C3656" s="27" t="str">
        <f>VLOOKUP(B3656,'大货清单（不定期按GOMS更新）'!A:H,8,0)</f>
        <v>107-22251601</v>
      </c>
      <c r="D3656" s="27" t="str">
        <f>VLOOKUP(B3656,'大货清单（不定期按GOMS更新）'!A:C,3,0)</f>
        <v>ZB2225P-01</v>
      </c>
      <c r="E3656" s="27" t="str">
        <f>VLOOKUP(B3656,'大货清单（不定期按GOMS更新）'!A:H,4,0)</f>
        <v>GB</v>
      </c>
      <c r="F3656" s="27" t="str">
        <f>VLOOKUP(B3656,'大货清单（不定期按GOMS更新）'!A:H,2,0)</f>
        <v>PURE ONE STATION</v>
      </c>
      <c r="G3656" s="28">
        <f>VLOOKUP(B3656,'大货清单（不定期按GOMS更新）'!A:I,9,FALSE)</f>
        <v>6974950104719</v>
      </c>
      <c r="H3656" s="27" t="str">
        <f>VLOOKUP(B3656,'大货清单（不定期按GOMS更新）'!A:H,7,0)</f>
        <v>WHITE</v>
      </c>
      <c r="I3656" s="27" t="str">
        <f>VLOOKUP(B3656,'大货清单（不定期按GOMS更新）'!A:F,6,FALSE)</f>
        <v>PHASEOUT</v>
      </c>
      <c r="J3656" s="27" t="str">
        <f>VLOOKUP(B3656,'大货清单（不定期按GOMS更新）'!A:K,11,FALSE)</f>
        <v>13</v>
      </c>
      <c r="K3656" s="27" t="str">
        <f>VLOOKUP(B3656,'大货清单（不定期按GOMS更新）'!A:N,12,FALSE)</f>
        <v>813</v>
      </c>
      <c r="L3656" s="27" t="str">
        <f>VLOOKUP(B3656,'大货清单（不定期按GOMS更新）'!A:M,13,FALSE)</f>
        <v>380</v>
      </c>
      <c r="M3656" s="27" t="str">
        <f>VLOOKUP(B3656,'大货清单（不定期按GOMS更新）'!A:N,14,FALSE)</f>
        <v>324</v>
      </c>
      <c r="N3656" s="53" t="s">
        <v>3781</v>
      </c>
      <c r="O3656" s="27">
        <f>IFERROR(VLOOKUP(N3656,'散件迭代（不定期更新）'!C:J,8,FALSE),0)</f>
        <v>0</v>
      </c>
      <c r="P3656" s="27" t="str">
        <f>IFERROR(VLOOKUP(N3656,'散件（更新）'!B:H,3,FALSE),0)</f>
        <v>/</v>
      </c>
      <c r="Q3656" s="27" t="str">
        <f>VLOOKUP(N3656,'散件（更新）'!B:H,2,FALSE)</f>
        <v>114-22250310</v>
      </c>
      <c r="R3656" s="27" t="str">
        <f>VLOOKUP(N3656,'散件（更新）'!B:H,7,FALSE)</f>
        <v>Deodorizer</v>
      </c>
      <c r="S3656" s="27" t="str">
        <f>VLOOKUP(N3656,'散件（更新）'!B:E,4,FALSE)</f>
        <v>https://tineco-yxzt.oss-accelerate.aliyuncs.com/20231219/9VSDE1B0000_1702948064993.png</v>
      </c>
      <c r="T3656" s="27" t="s">
        <v>8759</v>
      </c>
      <c r="U3656" s="28" t="str">
        <f>VLOOKUP(N3656,'散件（更新）'!B:G,6,FALSE)</f>
        <v>香薰块（蓝风铃）</v>
      </c>
      <c r="V3656" s="28">
        <f>VLOOKUP(N3656,'散件（更新）'!B:I,8,FALSE)</f>
        <v>6974950103439</v>
      </c>
    </row>
    <row r="3657" spans="1:22">
      <c r="A3657" s="57">
        <v>46169</v>
      </c>
      <c r="B3657" s="53" t="s">
        <v>3866</v>
      </c>
      <c r="C3657" s="27" t="str">
        <f>VLOOKUP(B3657,'大货清单（不定期按GOMS更新）'!A:H,8,0)</f>
        <v>107-22251601</v>
      </c>
      <c r="D3657" s="27" t="str">
        <f>VLOOKUP(B3657,'大货清单（不定期按GOMS更新）'!A:C,3,0)</f>
        <v>ZB2225P-01</v>
      </c>
      <c r="E3657" s="27" t="str">
        <f>VLOOKUP(B3657,'大货清单（不定期按GOMS更新）'!A:H,4,0)</f>
        <v>GB</v>
      </c>
      <c r="F3657" s="27" t="str">
        <f>VLOOKUP(B3657,'大货清单（不定期按GOMS更新）'!A:H,2,0)</f>
        <v>PURE ONE STATION</v>
      </c>
      <c r="G3657" s="28">
        <f>VLOOKUP(B3657,'大货清单（不定期按GOMS更新）'!A:I,9,FALSE)</f>
        <v>6974950104719</v>
      </c>
      <c r="H3657" s="27" t="str">
        <f>VLOOKUP(B3657,'大货清单（不定期按GOMS更新）'!A:H,7,0)</f>
        <v>WHITE</v>
      </c>
      <c r="I3657" s="27" t="str">
        <f>VLOOKUP(B3657,'大货清单（不定期按GOMS更新）'!A:F,6,FALSE)</f>
        <v>PHASEOUT</v>
      </c>
      <c r="J3657" s="27" t="str">
        <f>VLOOKUP(B3657,'大货清单（不定期按GOMS更新）'!A:K,11,FALSE)</f>
        <v>13</v>
      </c>
      <c r="K3657" s="27" t="str">
        <f>VLOOKUP(B3657,'大货清单（不定期按GOMS更新）'!A:N,12,FALSE)</f>
        <v>813</v>
      </c>
      <c r="L3657" s="27" t="str">
        <f>VLOOKUP(B3657,'大货清单（不定期按GOMS更新）'!A:M,13,FALSE)</f>
        <v>380</v>
      </c>
      <c r="M3657" s="27" t="str">
        <f>VLOOKUP(B3657,'大货清单（不定期按GOMS更新）'!A:N,14,FALSE)</f>
        <v>324</v>
      </c>
      <c r="N3657" s="53" t="s">
        <v>3831</v>
      </c>
      <c r="O3657" s="27">
        <f>IFERROR(VLOOKUP(N3657,'散件迭代（不定期更新）'!C:J,8,FALSE),0)</f>
        <v>0</v>
      </c>
      <c r="P3657" s="27" t="str">
        <f>IFERROR(VLOOKUP(N3657,'散件（更新）'!B:H,3,FALSE),0)</f>
        <v>/</v>
      </c>
      <c r="Q3657" s="27" t="str">
        <f>VLOOKUP(N3657,'散件（更新）'!B:H,2,FALSE)</f>
        <v>114-22250004</v>
      </c>
      <c r="R3657" s="27" t="str">
        <f>VLOOKUP(N3657,'散件（更新）'!B:H,7,FALSE)</f>
        <v>Filter Holder</v>
      </c>
      <c r="S3657" s="27" t="str">
        <f>VLOOKUP(N3657,'散件（更新）'!B:E,4,FALSE)</f>
        <v>https://tineco-yxzt.oss-accelerate.aliyuncs.com/20231219/9VSFD1A0000_1702948065872.png</v>
      </c>
      <c r="T3657" s="27" t="s">
        <v>8759</v>
      </c>
      <c r="U3657" s="28" t="str">
        <f>VLOOKUP(N3657,'散件（更新）'!B:G,6,FALSE)</f>
        <v>网孔过滤器组件低配</v>
      </c>
      <c r="V3657" s="28">
        <f>VLOOKUP(N3657,'散件（更新）'!B:I,8,FALSE)</f>
        <v>6974950104788</v>
      </c>
    </row>
    <row r="3658" spans="1:22">
      <c r="A3658" s="57">
        <v>46169</v>
      </c>
      <c r="B3658" s="53" t="s">
        <v>3866</v>
      </c>
      <c r="C3658" s="27" t="str">
        <f>VLOOKUP(B3658,'大货清单（不定期按GOMS更新）'!A:H,8,0)</f>
        <v>107-22251601</v>
      </c>
      <c r="D3658" s="27" t="str">
        <f>VLOOKUP(B3658,'大货清单（不定期按GOMS更新）'!A:C,3,0)</f>
        <v>ZB2225P-01</v>
      </c>
      <c r="E3658" s="27" t="str">
        <f>VLOOKUP(B3658,'大货清单（不定期按GOMS更新）'!A:H,4,0)</f>
        <v>GB</v>
      </c>
      <c r="F3658" s="27" t="str">
        <f>VLOOKUP(B3658,'大货清单（不定期按GOMS更新）'!A:H,2,0)</f>
        <v>PURE ONE STATION</v>
      </c>
      <c r="G3658" s="28">
        <f>VLOOKUP(B3658,'大货清单（不定期按GOMS更新）'!A:I,9,FALSE)</f>
        <v>6974950104719</v>
      </c>
      <c r="H3658" s="27" t="str">
        <f>VLOOKUP(B3658,'大货清单（不定期按GOMS更新）'!A:H,7,0)</f>
        <v>WHITE</v>
      </c>
      <c r="I3658" s="27" t="str">
        <f>VLOOKUP(B3658,'大货清单（不定期按GOMS更新）'!A:F,6,FALSE)</f>
        <v>PHASEOUT</v>
      </c>
      <c r="J3658" s="27" t="str">
        <f>VLOOKUP(B3658,'大货清单（不定期按GOMS更新）'!A:K,11,FALSE)</f>
        <v>13</v>
      </c>
      <c r="K3658" s="27" t="str">
        <f>VLOOKUP(B3658,'大货清单（不定期按GOMS更新）'!A:N,12,FALSE)</f>
        <v>813</v>
      </c>
      <c r="L3658" s="27" t="str">
        <f>VLOOKUP(B3658,'大货清单（不定期按GOMS更新）'!A:M,13,FALSE)</f>
        <v>380</v>
      </c>
      <c r="M3658" s="27" t="str">
        <f>VLOOKUP(B3658,'大货清单（不定期按GOMS更新）'!A:N,14,FALSE)</f>
        <v>324</v>
      </c>
      <c r="N3658" s="53" t="s">
        <v>3779</v>
      </c>
      <c r="O3658" s="27">
        <f>IFERROR(VLOOKUP(N3658,'散件迭代（不定期更新）'!C:J,8,FALSE),0)</f>
        <v>0</v>
      </c>
      <c r="P3658" s="27" t="str">
        <f>IFERROR(VLOOKUP(N3658,'散件（更新）'!B:H,3,FALSE),0)</f>
        <v>/</v>
      </c>
      <c r="Q3658" s="27" t="str">
        <f>VLOOKUP(N3658,'散件（更新）'!B:H,2,FALSE)</f>
        <v>114-22250304</v>
      </c>
      <c r="R3658" s="27" t="str">
        <f>VLOOKUP(N3658,'散件（更新）'!B:H,7,FALSE)</f>
        <v>Filter</v>
      </c>
      <c r="S3658" s="27" t="str">
        <f>VLOOKUP(N3658,'散件（更新）'!B:E,4,FALSE)</f>
        <v>https://tineco-yxzt.oss-accelerate.aliyuncs.com/20231219/9VSFI1B0000_1702948066430.png</v>
      </c>
      <c r="T3658" s="27" t="s">
        <v>8759</v>
      </c>
      <c r="U3658" s="28" t="str">
        <f>VLOOKUP(N3658,'散件（更新）'!B:G,6,FALSE)</f>
        <v>基站尘桶进风过滤棉组件</v>
      </c>
      <c r="V3658" s="28">
        <f>VLOOKUP(N3658,'散件（更新）'!B:I,8,FALSE)</f>
        <v>6974950103378</v>
      </c>
    </row>
    <row r="3659" spans="1:22">
      <c r="A3659" s="57">
        <v>46169</v>
      </c>
      <c r="B3659" s="53" t="s">
        <v>3866</v>
      </c>
      <c r="C3659" s="27" t="str">
        <f>VLOOKUP(B3659,'大货清单（不定期按GOMS更新）'!A:H,8,0)</f>
        <v>107-22251601</v>
      </c>
      <c r="D3659" s="27" t="str">
        <f>VLOOKUP(B3659,'大货清单（不定期按GOMS更新）'!A:C,3,0)</f>
        <v>ZB2225P-01</v>
      </c>
      <c r="E3659" s="27" t="str">
        <f>VLOOKUP(B3659,'大货清单（不定期按GOMS更新）'!A:H,4,0)</f>
        <v>GB</v>
      </c>
      <c r="F3659" s="27" t="str">
        <f>VLOOKUP(B3659,'大货清单（不定期按GOMS更新）'!A:H,2,0)</f>
        <v>PURE ONE STATION</v>
      </c>
      <c r="G3659" s="28">
        <f>VLOOKUP(B3659,'大货清单（不定期按GOMS更新）'!A:I,9,FALSE)</f>
        <v>6974950104719</v>
      </c>
      <c r="H3659" s="27" t="str">
        <f>VLOOKUP(B3659,'大货清单（不定期按GOMS更新）'!A:H,7,0)</f>
        <v>WHITE</v>
      </c>
      <c r="I3659" s="27" t="str">
        <f>VLOOKUP(B3659,'大货清单（不定期按GOMS更新）'!A:F,6,FALSE)</f>
        <v>PHASEOUT</v>
      </c>
      <c r="J3659" s="27" t="str">
        <f>VLOOKUP(B3659,'大货清单（不定期按GOMS更新）'!A:K,11,FALSE)</f>
        <v>13</v>
      </c>
      <c r="K3659" s="27" t="str">
        <f>VLOOKUP(B3659,'大货清单（不定期按GOMS更新）'!A:N,12,FALSE)</f>
        <v>813</v>
      </c>
      <c r="L3659" s="27" t="str">
        <f>VLOOKUP(B3659,'大货清单（不定期按GOMS更新）'!A:M,13,FALSE)</f>
        <v>380</v>
      </c>
      <c r="M3659" s="27" t="str">
        <f>VLOOKUP(B3659,'大货清单（不定期按GOMS更新）'!A:N,14,FALSE)</f>
        <v>324</v>
      </c>
      <c r="N3659" s="53" t="s">
        <v>3830</v>
      </c>
      <c r="O3659" s="27">
        <f>IFERROR(VLOOKUP(N3659,'散件迭代（不定期更新）'!C:J,8,FALSE),0)</f>
        <v>0</v>
      </c>
      <c r="P3659" s="27" t="str">
        <f>IFERROR(VLOOKUP(N3659,'散件（更新）'!B:H,3,FALSE),0)</f>
        <v>/</v>
      </c>
      <c r="Q3659" s="27" t="str">
        <f>VLOOKUP(N3659,'散件（更新）'!B:H,2,FALSE)</f>
        <v>114-22250000</v>
      </c>
      <c r="R3659" s="27" t="str">
        <f>VLOOKUP(N3659,'散件（更新）'!B:H,7,FALSE)</f>
        <v>Main Body</v>
      </c>
      <c r="S3659" s="27" t="str">
        <f>VLOOKUP(N3659,'散件（更新）'!B:E,4,FALSE)</f>
        <v>https://tineco-yxzt.oss-accelerate.aliyuncs.com/20231219/9VSMB1A0000_1702948068859.png</v>
      </c>
      <c r="T3659" s="27" t="s">
        <v>8759</v>
      </c>
      <c r="U3659" s="28" t="str">
        <f>VLOOKUP(N3659,'散件（更新）'!B:G,6,FALSE)</f>
        <v>手持组件低配</v>
      </c>
      <c r="V3659" s="28">
        <f>VLOOKUP(N3659,'散件（更新）'!B:I,8,FALSE)</f>
        <v>6974950104733</v>
      </c>
    </row>
    <row r="3660" spans="1:22">
      <c r="A3660" s="57">
        <v>46169</v>
      </c>
      <c r="B3660" s="53" t="s">
        <v>3866</v>
      </c>
      <c r="C3660" s="27" t="str">
        <f>VLOOKUP(B3660,'大货清单（不定期按GOMS更新）'!A:H,8,0)</f>
        <v>107-22251601</v>
      </c>
      <c r="D3660" s="27" t="str">
        <f>VLOOKUP(B3660,'大货清单（不定期按GOMS更新）'!A:C,3,0)</f>
        <v>ZB2225P-01</v>
      </c>
      <c r="E3660" s="27" t="str">
        <f>VLOOKUP(B3660,'大货清单（不定期按GOMS更新）'!A:H,4,0)</f>
        <v>GB</v>
      </c>
      <c r="F3660" s="27" t="str">
        <f>VLOOKUP(B3660,'大货清单（不定期按GOMS更新）'!A:H,2,0)</f>
        <v>PURE ONE STATION</v>
      </c>
      <c r="G3660" s="28">
        <f>VLOOKUP(B3660,'大货清单（不定期按GOMS更新）'!A:I,9,FALSE)</f>
        <v>6974950104719</v>
      </c>
      <c r="H3660" s="27" t="str">
        <f>VLOOKUP(B3660,'大货清单（不定期按GOMS更新）'!A:H,7,0)</f>
        <v>WHITE</v>
      </c>
      <c r="I3660" s="27" t="str">
        <f>VLOOKUP(B3660,'大货清单（不定期按GOMS更新）'!A:F,6,FALSE)</f>
        <v>PHASEOUT</v>
      </c>
      <c r="J3660" s="27" t="str">
        <f>VLOOKUP(B3660,'大货清单（不定期按GOMS更新）'!A:K,11,FALSE)</f>
        <v>13</v>
      </c>
      <c r="K3660" s="27" t="str">
        <f>VLOOKUP(B3660,'大货清单（不定期按GOMS更新）'!A:N,12,FALSE)</f>
        <v>813</v>
      </c>
      <c r="L3660" s="27" t="str">
        <f>VLOOKUP(B3660,'大货清单（不定期按GOMS更新）'!A:M,13,FALSE)</f>
        <v>380</v>
      </c>
      <c r="M3660" s="27" t="str">
        <f>VLOOKUP(B3660,'大货清单（不定期按GOMS更新）'!A:N,14,FALSE)</f>
        <v>324</v>
      </c>
      <c r="N3660" s="53" t="s">
        <v>3784</v>
      </c>
      <c r="O3660" s="27">
        <f>IFERROR(VLOOKUP(N3660,'散件迭代（不定期更新）'!C:J,8,FALSE),0)</f>
        <v>0</v>
      </c>
      <c r="P3660" s="27" t="str">
        <f>IFERROR(VLOOKUP(N3660,'散件（更新）'!B:H,3,FALSE),0)</f>
        <v>/</v>
      </c>
      <c r="Q3660" s="27" t="str">
        <f>VLOOKUP(N3660,'散件（更新）'!B:H,2,FALSE)</f>
        <v>114-22250308</v>
      </c>
      <c r="R3660" s="27" t="str">
        <f>VLOOKUP(N3660,'散件（更新）'!B:H,7,FALSE)</f>
        <v>Docking Station</v>
      </c>
      <c r="S3660" s="27" t="str">
        <f>VLOOKUP(N3660,'散件（更新）'!B:E,4,FALSE)</f>
        <v>https://tineco-yxzt.oss-accelerate.aliyuncs.com/20231219/9VSPS1B0000_1702948070329.png</v>
      </c>
      <c r="T3660" s="27" t="s">
        <v>8759</v>
      </c>
      <c r="U3660" s="28" t="str">
        <f>VLOOKUP(N3660,'散件（更新）'!B:G,6,FALSE)</f>
        <v>基站底座组件</v>
      </c>
      <c r="V3660" s="28">
        <f>VLOOKUP(N3660,'散件（更新）'!B:I,8,FALSE)</f>
        <v>6974950103415</v>
      </c>
    </row>
    <row r="3661" spans="1:22">
      <c r="A3661" s="57">
        <v>46169</v>
      </c>
      <c r="B3661" s="53" t="s">
        <v>3866</v>
      </c>
      <c r="C3661" s="27" t="str">
        <f>VLOOKUP(B3661,'大货清单（不定期按GOMS更新）'!A:H,8,0)</f>
        <v>107-22251601</v>
      </c>
      <c r="D3661" s="27" t="str">
        <f>VLOOKUP(B3661,'大货清单（不定期按GOMS更新）'!A:C,3,0)</f>
        <v>ZB2225P-01</v>
      </c>
      <c r="E3661" s="27" t="str">
        <f>VLOOKUP(B3661,'大货清单（不定期按GOMS更新）'!A:H,4,0)</f>
        <v>GB</v>
      </c>
      <c r="F3661" s="27" t="str">
        <f>VLOOKUP(B3661,'大货清单（不定期按GOMS更新）'!A:H,2,0)</f>
        <v>PURE ONE STATION</v>
      </c>
      <c r="G3661" s="28">
        <f>VLOOKUP(B3661,'大货清单（不定期按GOMS更新）'!A:I,9,FALSE)</f>
        <v>6974950104719</v>
      </c>
      <c r="H3661" s="27" t="str">
        <f>VLOOKUP(B3661,'大货清单（不定期按GOMS更新）'!A:H,7,0)</f>
        <v>WHITE</v>
      </c>
      <c r="I3661" s="27" t="str">
        <f>VLOOKUP(B3661,'大货清单（不定期按GOMS更新）'!A:F,6,FALSE)</f>
        <v>PHASEOUT</v>
      </c>
      <c r="J3661" s="27" t="str">
        <f>VLOOKUP(B3661,'大货清单（不定期按GOMS更新）'!A:K,11,FALSE)</f>
        <v>13</v>
      </c>
      <c r="K3661" s="27" t="str">
        <f>VLOOKUP(B3661,'大货清单（不定期按GOMS更新）'!A:N,12,FALSE)</f>
        <v>813</v>
      </c>
      <c r="L3661" s="27" t="str">
        <f>VLOOKUP(B3661,'大货清单（不定期按GOMS更新）'!A:M,13,FALSE)</f>
        <v>380</v>
      </c>
      <c r="M3661" s="27" t="str">
        <f>VLOOKUP(B3661,'大货清单（不定期按GOMS更新）'!A:N,14,FALSE)</f>
        <v>324</v>
      </c>
      <c r="N3661" s="53" t="s">
        <v>5364</v>
      </c>
      <c r="O3661" s="27">
        <f>IFERROR(VLOOKUP(N3661,'散件迭代（不定期更新）'!C:J,8,FALSE),0)</f>
        <v>0</v>
      </c>
      <c r="P3661" s="27" t="str">
        <f>IFERROR(VLOOKUP(N3661,'散件（更新）'!B:H,3,FALSE),0)</f>
        <v>/</v>
      </c>
      <c r="Q3661" s="27" t="str">
        <f>VLOOKUP(N3661,'散件（更新）'!B:H,2,FALSE)</f>
        <v>114-22251600</v>
      </c>
      <c r="R3661" s="27" t="str">
        <f>VLOOKUP(N3661,'散件（更新）'!B:H,7,FALSE)</f>
        <v>Station Body</v>
      </c>
      <c r="S3661" s="27" t="str">
        <f>VLOOKUP(N3661,'散件（更新）'!B:E,4,FALSE)</f>
        <v>https://tineco-yxzt.oss-accelerate.aliyuncs.com/20231219/9VSSB1A02UK_1702948075725.png</v>
      </c>
      <c r="T3661" s="27" t="s">
        <v>8759</v>
      </c>
      <c r="U3661" s="28" t="str">
        <f>VLOOKUP(N3661,'散件（更新）'!B:G,6,FALSE)</f>
        <v>基站机身组件英版低配</v>
      </c>
      <c r="V3661" s="28">
        <f>VLOOKUP(N3661,'散件（更新）'!B:I,8,FALSE)</f>
        <v>6974950104979</v>
      </c>
    </row>
    <row r="3662" spans="1:22">
      <c r="A3662" s="57">
        <v>46169</v>
      </c>
      <c r="B3662" s="53" t="s">
        <v>3866</v>
      </c>
      <c r="C3662" s="27" t="str">
        <f>VLOOKUP(B3662,'大货清单（不定期按GOMS更新）'!A:H,8,0)</f>
        <v>107-22251601</v>
      </c>
      <c r="D3662" s="27" t="str">
        <f>VLOOKUP(B3662,'大货清单（不定期按GOMS更新）'!A:C,3,0)</f>
        <v>ZB2225P-01</v>
      </c>
      <c r="E3662" s="27" t="str">
        <f>VLOOKUP(B3662,'大货清单（不定期按GOMS更新）'!A:H,4,0)</f>
        <v>GB</v>
      </c>
      <c r="F3662" s="27" t="str">
        <f>VLOOKUP(B3662,'大货清单（不定期按GOMS更新）'!A:H,2,0)</f>
        <v>PURE ONE STATION</v>
      </c>
      <c r="G3662" s="28">
        <f>VLOOKUP(B3662,'大货清单（不定期按GOMS更新）'!A:I,9,FALSE)</f>
        <v>6974950104719</v>
      </c>
      <c r="H3662" s="27" t="str">
        <f>VLOOKUP(B3662,'大货清单（不定期按GOMS更新）'!A:H,7,0)</f>
        <v>WHITE</v>
      </c>
      <c r="I3662" s="27" t="str">
        <f>VLOOKUP(B3662,'大货清单（不定期按GOMS更新）'!A:F,6,FALSE)</f>
        <v>PHASEOUT</v>
      </c>
      <c r="J3662" s="27" t="str">
        <f>VLOOKUP(B3662,'大货清单（不定期按GOMS更新）'!A:K,11,FALSE)</f>
        <v>13</v>
      </c>
      <c r="K3662" s="27" t="str">
        <f>VLOOKUP(B3662,'大货清单（不定期按GOMS更新）'!A:N,12,FALSE)</f>
        <v>813</v>
      </c>
      <c r="L3662" s="27" t="str">
        <f>VLOOKUP(B3662,'大货清单（不定期按GOMS更新）'!A:M,13,FALSE)</f>
        <v>380</v>
      </c>
      <c r="M3662" s="27" t="str">
        <f>VLOOKUP(B3662,'大货清单（不定期按GOMS更新）'!A:N,14,FALSE)</f>
        <v>324</v>
      </c>
      <c r="N3662" s="53" t="s">
        <v>3836</v>
      </c>
      <c r="O3662" s="27">
        <f>IFERROR(VLOOKUP(N3662,'散件迭代（不定期更新）'!C:J,8,FALSE),0)</f>
        <v>0</v>
      </c>
      <c r="P3662" s="27" t="str">
        <f>IFERROR(VLOOKUP(N3662,'散件（更新）'!B:H,3,FALSE),0)</f>
        <v>/</v>
      </c>
      <c r="Q3662" s="27" t="str">
        <f>VLOOKUP(N3662,'散件（更新）'!B:H,2,FALSE)</f>
        <v>114-22250101</v>
      </c>
      <c r="R3662" s="27" t="str">
        <f>VLOOKUP(N3662,'散件（更新）'!B:H,7,FALSE)</f>
        <v>Station Head</v>
      </c>
      <c r="S3662" s="27" t="str">
        <f>VLOOKUP(N3662,'散件（更新）'!B:E,4,FALSE)</f>
        <v>https://tineco-yxzt.oss-accelerate.aliyuncs.com/20231219/9VSSH1A0100_1702948076063.png</v>
      </c>
      <c r="T3662" s="27" t="s">
        <v>8759</v>
      </c>
      <c r="U3662" s="28" t="str">
        <f>VLOOKUP(N3662,'散件（更新）'!B:G,6,FALSE)</f>
        <v>基站机头组件欧版低配</v>
      </c>
      <c r="V3662" s="28">
        <f>VLOOKUP(N3662,'散件（更新）'!B:I,8,FALSE)</f>
        <v>6974950104771</v>
      </c>
    </row>
    <row r="3663" spans="1:22">
      <c r="A3663" s="57">
        <v>46169</v>
      </c>
      <c r="B3663" s="53" t="s">
        <v>3866</v>
      </c>
      <c r="C3663" s="27" t="str">
        <f>VLOOKUP(B3663,'大货清单（不定期按GOMS更新）'!A:H,8,0)</f>
        <v>107-22251601</v>
      </c>
      <c r="D3663" s="27" t="str">
        <f>VLOOKUP(B3663,'大货清单（不定期按GOMS更新）'!A:C,3,0)</f>
        <v>ZB2225P-01</v>
      </c>
      <c r="E3663" s="27" t="str">
        <f>VLOOKUP(B3663,'大货清单（不定期按GOMS更新）'!A:H,4,0)</f>
        <v>GB</v>
      </c>
      <c r="F3663" s="27" t="str">
        <f>VLOOKUP(B3663,'大货清单（不定期按GOMS更新）'!A:H,2,0)</f>
        <v>PURE ONE STATION</v>
      </c>
      <c r="G3663" s="28">
        <f>VLOOKUP(B3663,'大货清单（不定期按GOMS更新）'!A:I,9,FALSE)</f>
        <v>6974950104719</v>
      </c>
      <c r="H3663" s="27" t="str">
        <f>VLOOKUP(B3663,'大货清单（不定期按GOMS更新）'!A:H,7,0)</f>
        <v>WHITE</v>
      </c>
      <c r="I3663" s="27" t="str">
        <f>VLOOKUP(B3663,'大货清单（不定期按GOMS更新）'!A:F,6,FALSE)</f>
        <v>PHASEOUT</v>
      </c>
      <c r="J3663" s="27" t="str">
        <f>VLOOKUP(B3663,'大货清单（不定期按GOMS更新）'!A:K,11,FALSE)</f>
        <v>13</v>
      </c>
      <c r="K3663" s="27" t="str">
        <f>VLOOKUP(B3663,'大货清单（不定期按GOMS更新）'!A:N,12,FALSE)</f>
        <v>813</v>
      </c>
      <c r="L3663" s="27" t="str">
        <f>VLOOKUP(B3663,'大货清单（不定期按GOMS更新）'!A:M,13,FALSE)</f>
        <v>380</v>
      </c>
      <c r="M3663" s="27" t="str">
        <f>VLOOKUP(B3663,'大货清单（不定期按GOMS更新）'!A:N,14,FALSE)</f>
        <v>324</v>
      </c>
      <c r="N3663" s="53" t="s">
        <v>3833</v>
      </c>
      <c r="O3663" s="27">
        <f>IFERROR(VLOOKUP(N3663,'散件迭代（不定期更新）'!C:J,8,FALSE),0)</f>
        <v>0</v>
      </c>
      <c r="P3663" s="27" t="str">
        <f>IFERROR(VLOOKUP(N3663,'散件（更新）'!B:H,3,FALSE),0)</f>
        <v>/</v>
      </c>
      <c r="Q3663" s="27" t="str">
        <f>VLOOKUP(N3663,'散件（更新）'!B:H,2,FALSE)</f>
        <v>114-22250005</v>
      </c>
      <c r="R3663" s="27" t="str">
        <f>VLOOKUP(N3663,'散件（更新）'!B:H,7,FALSE)</f>
        <v>Tube Assembly</v>
      </c>
      <c r="S3663" s="27">
        <f>VLOOKUP(N3663,'散件（更新）'!B:E,4,FALSE)</f>
        <v>0</v>
      </c>
      <c r="T3663" s="27" t="s">
        <v>8759</v>
      </c>
      <c r="U3663" s="28" t="str">
        <f>VLOOKUP(N3663,'散件（更新）'!B:G,6,FALSE)</f>
        <v>金属直管组件低配</v>
      </c>
      <c r="V3663" s="28">
        <f>VLOOKUP(N3663,'散件（更新）'!B:I,8,FALSE)</f>
        <v>6974950104795</v>
      </c>
    </row>
    <row r="3664" spans="1:22">
      <c r="A3664" s="57">
        <v>46169</v>
      </c>
      <c r="B3664" s="53" t="s">
        <v>3889</v>
      </c>
      <c r="C3664" s="27" t="str">
        <f>VLOOKUP(B3664,'大货清单（不定期按GOMS更新）'!A:H,8,0)</f>
        <v>107-22251501</v>
      </c>
      <c r="D3664" s="27" t="str">
        <f>VLOOKUP(B3664,'大货清单（不定期按GOMS更新）'!A:C,3,0)</f>
        <v>ZB2225O-01</v>
      </c>
      <c r="E3664" s="27" t="str">
        <f>VLOOKUP(B3664,'大货清单（不定期按GOMS更新）'!A:H,4,0)</f>
        <v>GB</v>
      </c>
      <c r="F3664" s="27" t="str">
        <f>VLOOKUP(B3664,'大货清单（不定期按GOMS更新）'!A:H,2,0)</f>
        <v>PURE ONE STATION PET</v>
      </c>
      <c r="G3664" s="28">
        <f>VLOOKUP(B3664,'大货清单（不定期按GOMS更新）'!A:I,9,FALSE)</f>
        <v>6974950104528</v>
      </c>
      <c r="H3664" s="27" t="str">
        <f>VLOOKUP(B3664,'大货清单（不定期按GOMS更新）'!A:H,7,0)</f>
        <v>BLACK/BLUE</v>
      </c>
      <c r="I3664" s="27" t="str">
        <f>VLOOKUP(B3664,'大货清单（不定期按GOMS更新）'!A:F,6,FALSE)</f>
        <v>PHASEOUT</v>
      </c>
      <c r="J3664" s="27" t="str">
        <f>VLOOKUP(B3664,'大货清单（不定期按GOMS更新）'!A:K,11,FALSE)</f>
        <v>13</v>
      </c>
      <c r="K3664" s="27" t="str">
        <f>VLOOKUP(B3664,'大货清单（不定期按GOMS更新）'!A:N,12,FALSE)</f>
        <v>813</v>
      </c>
      <c r="L3664" s="27" t="str">
        <f>VLOOKUP(B3664,'大货清单（不定期按GOMS更新）'!A:M,13,FALSE)</f>
        <v>380</v>
      </c>
      <c r="M3664" s="27" t="str">
        <f>VLOOKUP(B3664,'大货清单（不定期按GOMS更新）'!A:N,14,FALSE)</f>
        <v>324</v>
      </c>
      <c r="N3664" s="53" t="s">
        <v>3776</v>
      </c>
      <c r="O3664" s="27">
        <f>IFERROR(VLOOKUP(N3664,'散件迭代（不定期更新）'!C:J,8,FALSE),0)</f>
        <v>0</v>
      </c>
      <c r="P3664" s="27" t="str">
        <f>IFERROR(VLOOKUP(N3664,'散件（更新）'!B:H,3,FALSE),0)</f>
        <v>/</v>
      </c>
      <c r="Q3664" s="27" t="str">
        <f>VLOOKUP(N3664,'散件（更新）'!B:H,2,FALSE)</f>
        <v>114-22250301</v>
      </c>
      <c r="R3664" s="27" t="str">
        <f>VLOOKUP(N3664,'散件（更新）'!B:H,7,FALSE)</f>
        <v>HEPA &amp; Cover Assembly</v>
      </c>
      <c r="S3664" s="27" t="str">
        <f>VLOOKUP(N3664,'散件（更新）'!B:E,4,FALSE)</f>
        <v>https://tineco-yxzt.oss-accelerate.aliyuncs.com/20231227/9VSAC1B0000_1703640269301.png</v>
      </c>
      <c r="T3664" s="27" t="s">
        <v>8759</v>
      </c>
      <c r="U3664" s="28" t="str">
        <f>VLOOKUP(N3664,'散件（更新）'!B:G,6,FALSE)</f>
        <v>HEPA组件</v>
      </c>
      <c r="V3664" s="28">
        <f>VLOOKUP(N3664,'散件（更新）'!B:I,8,FALSE)</f>
        <v>6974950103347</v>
      </c>
    </row>
    <row r="3665" spans="1:22">
      <c r="A3665" s="57">
        <v>46169</v>
      </c>
      <c r="B3665" s="53" t="s">
        <v>3889</v>
      </c>
      <c r="C3665" s="27" t="str">
        <f>VLOOKUP(B3665,'大货清单（不定期按GOMS更新）'!A:H,8,0)</f>
        <v>107-22251501</v>
      </c>
      <c r="D3665" s="27" t="str">
        <f>VLOOKUP(B3665,'大货清单（不定期按GOMS更新）'!A:C,3,0)</f>
        <v>ZB2225O-01</v>
      </c>
      <c r="E3665" s="27" t="str">
        <f>VLOOKUP(B3665,'大货清单（不定期按GOMS更新）'!A:H,4,0)</f>
        <v>GB</v>
      </c>
      <c r="F3665" s="27" t="str">
        <f>VLOOKUP(B3665,'大货清单（不定期按GOMS更新）'!A:H,2,0)</f>
        <v>PURE ONE STATION PET</v>
      </c>
      <c r="G3665" s="28">
        <f>VLOOKUP(B3665,'大货清单（不定期按GOMS更新）'!A:I,9,FALSE)</f>
        <v>6974950104528</v>
      </c>
      <c r="H3665" s="27" t="str">
        <f>VLOOKUP(B3665,'大货清单（不定期按GOMS更新）'!A:H,7,0)</f>
        <v>BLACK/BLUE</v>
      </c>
      <c r="I3665" s="27" t="str">
        <f>VLOOKUP(B3665,'大货清单（不定期按GOMS更新）'!A:F,6,FALSE)</f>
        <v>PHASEOUT</v>
      </c>
      <c r="J3665" s="27" t="str">
        <f>VLOOKUP(B3665,'大货清单（不定期按GOMS更新）'!A:K,11,FALSE)</f>
        <v>13</v>
      </c>
      <c r="K3665" s="27" t="str">
        <f>VLOOKUP(B3665,'大货清单（不定期按GOMS更新）'!A:N,12,FALSE)</f>
        <v>813</v>
      </c>
      <c r="L3665" s="27" t="str">
        <f>VLOOKUP(B3665,'大货清单（不定期按GOMS更新）'!A:M,13,FALSE)</f>
        <v>380</v>
      </c>
      <c r="M3665" s="27" t="str">
        <f>VLOOKUP(B3665,'大货清单（不定期按GOMS更新）'!A:N,14,FALSE)</f>
        <v>324</v>
      </c>
      <c r="N3665" s="53" t="s">
        <v>3780</v>
      </c>
      <c r="O3665" s="27">
        <f>IFERROR(VLOOKUP(N3665,'散件迭代（不定期更新）'!C:J,8,FALSE),0)</f>
        <v>0</v>
      </c>
      <c r="P3665" s="27" t="str">
        <f>IFERROR(VLOOKUP(N3665,'散件（更新）'!B:H,3,FALSE),0)</f>
        <v>/</v>
      </c>
      <c r="Q3665" s="27" t="str">
        <f>VLOOKUP(N3665,'散件（更新）'!B:H,2,FALSE)</f>
        <v>114-22250305</v>
      </c>
      <c r="R3665" s="27" t="str">
        <f>VLOOKUP(N3665,'散件（更新）'!B:H,7,FALSE)</f>
        <v>HEPA &amp; Cover Assembly</v>
      </c>
      <c r="S3665" s="27" t="str">
        <f>VLOOKUP(N3665,'散件（更新）'!B:E,4,FALSE)</f>
        <v>https://tineco-yxzt.oss-accelerate.aliyuncs.com/20231227/9VSAC1B0100_1703640269399.png</v>
      </c>
      <c r="T3665" s="27" t="s">
        <v>8759</v>
      </c>
      <c r="U3665" s="28" t="str">
        <f>VLOOKUP(N3665,'散件（更新）'!B:G,6,FALSE)</f>
        <v>基站HEPA组件</v>
      </c>
      <c r="V3665" s="28">
        <f>VLOOKUP(N3665,'散件（更新）'!B:I,8,FALSE)</f>
        <v>6974950103385</v>
      </c>
    </row>
    <row r="3666" spans="1:22">
      <c r="A3666" s="57">
        <v>46169</v>
      </c>
      <c r="B3666" s="53" t="s">
        <v>3889</v>
      </c>
      <c r="C3666" s="27" t="str">
        <f>VLOOKUP(B3666,'大货清单（不定期按GOMS更新）'!A:H,8,0)</f>
        <v>107-22251501</v>
      </c>
      <c r="D3666" s="27" t="str">
        <f>VLOOKUP(B3666,'大货清单（不定期按GOMS更新）'!A:C,3,0)</f>
        <v>ZB2225O-01</v>
      </c>
      <c r="E3666" s="27" t="str">
        <f>VLOOKUP(B3666,'大货清单（不定期按GOMS更新）'!A:H,4,0)</f>
        <v>GB</v>
      </c>
      <c r="F3666" s="27" t="str">
        <f>VLOOKUP(B3666,'大货清单（不定期按GOMS更新）'!A:H,2,0)</f>
        <v>PURE ONE STATION PET</v>
      </c>
      <c r="G3666" s="28">
        <f>VLOOKUP(B3666,'大货清单（不定期按GOMS更新）'!A:I,9,FALSE)</f>
        <v>6974950104528</v>
      </c>
      <c r="H3666" s="27" t="str">
        <f>VLOOKUP(B3666,'大货清单（不定期按GOMS更新）'!A:H,7,0)</f>
        <v>BLACK/BLUE</v>
      </c>
      <c r="I3666" s="27" t="str">
        <f>VLOOKUP(B3666,'大货清单（不定期按GOMS更新）'!A:F,6,FALSE)</f>
        <v>PHASEOUT</v>
      </c>
      <c r="J3666" s="27" t="str">
        <f>VLOOKUP(B3666,'大货清单（不定期按GOMS更新）'!A:K,11,FALSE)</f>
        <v>13</v>
      </c>
      <c r="K3666" s="27" t="str">
        <f>VLOOKUP(B3666,'大货清单（不定期按GOMS更新）'!A:N,12,FALSE)</f>
        <v>813</v>
      </c>
      <c r="L3666" s="27" t="str">
        <f>VLOOKUP(B3666,'大货清单（不定期按GOMS更新）'!A:M,13,FALSE)</f>
        <v>380</v>
      </c>
      <c r="M3666" s="27" t="str">
        <f>VLOOKUP(B3666,'大货清单（不定期按GOMS更新）'!A:N,14,FALSE)</f>
        <v>324</v>
      </c>
      <c r="N3666" s="53" t="s">
        <v>3783</v>
      </c>
      <c r="O3666" s="27">
        <f>IFERROR(VLOOKUP(N3666,'散件迭代（不定期更新）'!C:J,8,FALSE),0)</f>
        <v>0</v>
      </c>
      <c r="P3666" s="27" t="str">
        <f>IFERROR(VLOOKUP(N3666,'散件（更新）'!B:H,3,FALSE),0)</f>
        <v>/</v>
      </c>
      <c r="Q3666" s="27" t="str">
        <f>VLOOKUP(N3666,'散件（更新）'!B:H,2,FALSE)</f>
        <v>114-22250307</v>
      </c>
      <c r="R3666" s="27" t="str">
        <f>VLOOKUP(N3666,'散件（更新）'!B:H,7,FALSE)</f>
        <v>Carpet Brush</v>
      </c>
      <c r="S3666" s="27" t="str">
        <f>VLOOKUP(N3666,'散件（更新）'!B:E,4,FALSE)</f>
        <v>https://tineco-yxzt.oss-accelerate.aliyuncs.com/20231219/9VSBP1B0000_1702948062900.png</v>
      </c>
      <c r="T3666" s="27" t="s">
        <v>8759</v>
      </c>
      <c r="U3666" s="28" t="str">
        <f>VLOOKUP(N3666,'散件（更新）'!B:G,6,FALSE)</f>
        <v>FB2206A地刷组件</v>
      </c>
      <c r="V3666" s="28">
        <f>VLOOKUP(N3666,'散件（更新）'!B:I,8,FALSE)</f>
        <v>6974950103408</v>
      </c>
    </row>
    <row r="3667" spans="1:22">
      <c r="A3667" s="57">
        <v>46169</v>
      </c>
      <c r="B3667" s="53" t="s">
        <v>3889</v>
      </c>
      <c r="C3667" s="27" t="str">
        <f>VLOOKUP(B3667,'大货清单（不定期按GOMS更新）'!A:H,8,0)</f>
        <v>107-22251501</v>
      </c>
      <c r="D3667" s="27" t="str">
        <f>VLOOKUP(B3667,'大货清单（不定期按GOMS更新）'!A:C,3,0)</f>
        <v>ZB2225O-01</v>
      </c>
      <c r="E3667" s="27" t="str">
        <f>VLOOKUP(B3667,'大货清单（不定期按GOMS更新）'!A:H,4,0)</f>
        <v>GB</v>
      </c>
      <c r="F3667" s="27" t="str">
        <f>VLOOKUP(B3667,'大货清单（不定期按GOMS更新）'!A:H,2,0)</f>
        <v>PURE ONE STATION PET</v>
      </c>
      <c r="G3667" s="28">
        <f>VLOOKUP(B3667,'大货清单（不定期按GOMS更新）'!A:I,9,FALSE)</f>
        <v>6974950104528</v>
      </c>
      <c r="H3667" s="27" t="str">
        <f>VLOOKUP(B3667,'大货清单（不定期按GOMS更新）'!A:H,7,0)</f>
        <v>BLACK/BLUE</v>
      </c>
      <c r="I3667" s="27" t="str">
        <f>VLOOKUP(B3667,'大货清单（不定期按GOMS更新）'!A:F,6,FALSE)</f>
        <v>PHASEOUT</v>
      </c>
      <c r="J3667" s="27" t="str">
        <f>VLOOKUP(B3667,'大货清单（不定期按GOMS更新）'!A:K,11,FALSE)</f>
        <v>13</v>
      </c>
      <c r="K3667" s="27" t="str">
        <f>VLOOKUP(B3667,'大货清单（不定期按GOMS更新）'!A:N,12,FALSE)</f>
        <v>813</v>
      </c>
      <c r="L3667" s="27" t="str">
        <f>VLOOKUP(B3667,'大货清单（不定期按GOMS更新）'!A:M,13,FALSE)</f>
        <v>380</v>
      </c>
      <c r="M3667" s="27" t="str">
        <f>VLOOKUP(B3667,'大货清单（不定期按GOMS更新）'!A:N,14,FALSE)</f>
        <v>324</v>
      </c>
      <c r="N3667" s="53" t="s">
        <v>3778</v>
      </c>
      <c r="O3667" s="27">
        <f>IFERROR(VLOOKUP(N3667,'散件迭代（不定期更新）'!C:J,8,FALSE),0)</f>
        <v>0</v>
      </c>
      <c r="P3667" s="27" t="str">
        <f>IFERROR(VLOOKUP(N3667,'散件（更新）'!B:H,3,FALSE),0)</f>
        <v>/</v>
      </c>
      <c r="Q3667" s="27" t="str">
        <f>VLOOKUP(N3667,'散件（更新）'!B:H,2,FALSE)</f>
        <v>114-22250303</v>
      </c>
      <c r="R3667" s="27" t="str">
        <f>VLOOKUP(N3667,'散件（更新）'!B:H,7,FALSE)</f>
        <v>Dustbin</v>
      </c>
      <c r="S3667" s="27" t="str">
        <f>VLOOKUP(N3667,'散件（更新）'!B:E,4,FALSE)</f>
        <v>https://tineco-yxzt.oss-accelerate.aliyuncs.com/20231219/9VSDB1B0000_1702948064913.png</v>
      </c>
      <c r="T3667" s="27" t="s">
        <v>8759</v>
      </c>
      <c r="U3667" s="28" t="str">
        <f>VLOOKUP(N3667,'散件（更新）'!B:G,6,FALSE)</f>
        <v>基站尘桶组件高配</v>
      </c>
      <c r="V3667" s="28">
        <f>VLOOKUP(N3667,'散件（更新）'!B:I,8,FALSE)</f>
        <v>6974950103361</v>
      </c>
    </row>
    <row r="3668" spans="1:22">
      <c r="A3668" s="57">
        <v>46169</v>
      </c>
      <c r="B3668" s="53" t="s">
        <v>3889</v>
      </c>
      <c r="C3668" s="27" t="str">
        <f>VLOOKUP(B3668,'大货清单（不定期按GOMS更新）'!A:H,8,0)</f>
        <v>107-22251501</v>
      </c>
      <c r="D3668" s="27" t="str">
        <f>VLOOKUP(B3668,'大货清单（不定期按GOMS更新）'!A:C,3,0)</f>
        <v>ZB2225O-01</v>
      </c>
      <c r="E3668" s="27" t="str">
        <f>VLOOKUP(B3668,'大货清单（不定期按GOMS更新）'!A:H,4,0)</f>
        <v>GB</v>
      </c>
      <c r="F3668" s="27" t="str">
        <f>VLOOKUP(B3668,'大货清单（不定期按GOMS更新）'!A:H,2,0)</f>
        <v>PURE ONE STATION PET</v>
      </c>
      <c r="G3668" s="28">
        <f>VLOOKUP(B3668,'大货清单（不定期按GOMS更新）'!A:I,9,FALSE)</f>
        <v>6974950104528</v>
      </c>
      <c r="H3668" s="27" t="str">
        <f>VLOOKUP(B3668,'大货清单（不定期按GOMS更新）'!A:H,7,0)</f>
        <v>BLACK/BLUE</v>
      </c>
      <c r="I3668" s="27" t="str">
        <f>VLOOKUP(B3668,'大货清单（不定期按GOMS更新）'!A:F,6,FALSE)</f>
        <v>PHASEOUT</v>
      </c>
      <c r="J3668" s="27" t="str">
        <f>VLOOKUP(B3668,'大货清单（不定期按GOMS更新）'!A:K,11,FALSE)</f>
        <v>13</v>
      </c>
      <c r="K3668" s="27" t="str">
        <f>VLOOKUP(B3668,'大货清单（不定期按GOMS更新）'!A:N,12,FALSE)</f>
        <v>813</v>
      </c>
      <c r="L3668" s="27" t="str">
        <f>VLOOKUP(B3668,'大货清单（不定期按GOMS更新）'!A:M,13,FALSE)</f>
        <v>380</v>
      </c>
      <c r="M3668" s="27" t="str">
        <f>VLOOKUP(B3668,'大货清单（不定期按GOMS更新）'!A:N,14,FALSE)</f>
        <v>324</v>
      </c>
      <c r="N3668" s="53" t="s">
        <v>3781</v>
      </c>
      <c r="O3668" s="27">
        <f>IFERROR(VLOOKUP(N3668,'散件迭代（不定期更新）'!C:J,8,FALSE),0)</f>
        <v>0</v>
      </c>
      <c r="P3668" s="27" t="str">
        <f>IFERROR(VLOOKUP(N3668,'散件（更新）'!B:H,3,FALSE),0)</f>
        <v>/</v>
      </c>
      <c r="Q3668" s="27" t="str">
        <f>VLOOKUP(N3668,'散件（更新）'!B:H,2,FALSE)</f>
        <v>114-22250310</v>
      </c>
      <c r="R3668" s="27" t="str">
        <f>VLOOKUP(N3668,'散件（更新）'!B:H,7,FALSE)</f>
        <v>Deodorizer</v>
      </c>
      <c r="S3668" s="27" t="str">
        <f>VLOOKUP(N3668,'散件（更新）'!B:E,4,FALSE)</f>
        <v>https://tineco-yxzt.oss-accelerate.aliyuncs.com/20231219/9VSDE1B0000_1702948064993.png</v>
      </c>
      <c r="T3668" s="27" t="s">
        <v>8759</v>
      </c>
      <c r="U3668" s="28" t="str">
        <f>VLOOKUP(N3668,'散件（更新）'!B:G,6,FALSE)</f>
        <v>香薰块（蓝风铃）</v>
      </c>
      <c r="V3668" s="28">
        <f>VLOOKUP(N3668,'散件（更新）'!B:I,8,FALSE)</f>
        <v>6974950103439</v>
      </c>
    </row>
    <row r="3669" spans="1:22">
      <c r="A3669" s="57">
        <v>46169</v>
      </c>
      <c r="B3669" s="53" t="s">
        <v>3889</v>
      </c>
      <c r="C3669" s="27" t="str">
        <f>VLOOKUP(B3669,'大货清单（不定期按GOMS更新）'!A:H,8,0)</f>
        <v>107-22251501</v>
      </c>
      <c r="D3669" s="27" t="str">
        <f>VLOOKUP(B3669,'大货清单（不定期按GOMS更新）'!A:C,3,0)</f>
        <v>ZB2225O-01</v>
      </c>
      <c r="E3669" s="27" t="str">
        <f>VLOOKUP(B3669,'大货清单（不定期按GOMS更新）'!A:H,4,0)</f>
        <v>GB</v>
      </c>
      <c r="F3669" s="27" t="str">
        <f>VLOOKUP(B3669,'大货清单（不定期按GOMS更新）'!A:H,2,0)</f>
        <v>PURE ONE STATION PET</v>
      </c>
      <c r="G3669" s="28">
        <f>VLOOKUP(B3669,'大货清单（不定期按GOMS更新）'!A:I,9,FALSE)</f>
        <v>6974950104528</v>
      </c>
      <c r="H3669" s="27" t="str">
        <f>VLOOKUP(B3669,'大货清单（不定期按GOMS更新）'!A:H,7,0)</f>
        <v>BLACK/BLUE</v>
      </c>
      <c r="I3669" s="27" t="str">
        <f>VLOOKUP(B3669,'大货清单（不定期按GOMS更新）'!A:F,6,FALSE)</f>
        <v>PHASEOUT</v>
      </c>
      <c r="J3669" s="27" t="str">
        <f>VLOOKUP(B3669,'大货清单（不定期按GOMS更新）'!A:K,11,FALSE)</f>
        <v>13</v>
      </c>
      <c r="K3669" s="27" t="str">
        <f>VLOOKUP(B3669,'大货清单（不定期按GOMS更新）'!A:N,12,FALSE)</f>
        <v>813</v>
      </c>
      <c r="L3669" s="27" t="str">
        <f>VLOOKUP(B3669,'大货清单（不定期按GOMS更新）'!A:M,13,FALSE)</f>
        <v>380</v>
      </c>
      <c r="M3669" s="27" t="str">
        <f>VLOOKUP(B3669,'大货清单（不定期按GOMS更新）'!A:N,14,FALSE)</f>
        <v>324</v>
      </c>
      <c r="N3669" s="53" t="s">
        <v>3777</v>
      </c>
      <c r="O3669" s="27">
        <f>IFERROR(VLOOKUP(N3669,'散件迭代（不定期更新）'!C:J,8,FALSE),0)</f>
        <v>0</v>
      </c>
      <c r="P3669" s="27" t="str">
        <f>IFERROR(VLOOKUP(N3669,'散件（更新）'!B:H,3,FALSE),0)</f>
        <v>/</v>
      </c>
      <c r="Q3669" s="27" t="str">
        <f>VLOOKUP(N3669,'散件（更新）'!B:H,2,FALSE)</f>
        <v>114-22250302</v>
      </c>
      <c r="R3669" s="27" t="str">
        <f>VLOOKUP(N3669,'散件（更新）'!B:H,7,FALSE)</f>
        <v>Filter Holder</v>
      </c>
      <c r="S3669" s="27" t="str">
        <f>VLOOKUP(N3669,'散件（更新）'!B:E,4,FALSE)</f>
        <v>https://tineco-yxzt.oss-accelerate.aliyuncs.com/20231219/9VSFD1B0000_1702948065954.png</v>
      </c>
      <c r="T3669" s="27" t="s">
        <v>8759</v>
      </c>
      <c r="U3669" s="28" t="str">
        <f>VLOOKUP(N3669,'散件（更新）'!B:G,6,FALSE)</f>
        <v>网孔过滤器组件</v>
      </c>
      <c r="V3669" s="28">
        <f>VLOOKUP(N3669,'散件（更新）'!B:I,8,FALSE)</f>
        <v>6974950103354</v>
      </c>
    </row>
    <row r="3670" spans="1:22">
      <c r="A3670" s="57">
        <v>46169</v>
      </c>
      <c r="B3670" s="53" t="s">
        <v>3889</v>
      </c>
      <c r="C3670" s="27" t="str">
        <f>VLOOKUP(B3670,'大货清单（不定期按GOMS更新）'!A:H,8,0)</f>
        <v>107-22251501</v>
      </c>
      <c r="D3670" s="27" t="str">
        <f>VLOOKUP(B3670,'大货清单（不定期按GOMS更新）'!A:C,3,0)</f>
        <v>ZB2225O-01</v>
      </c>
      <c r="E3670" s="27" t="str">
        <f>VLOOKUP(B3670,'大货清单（不定期按GOMS更新）'!A:H,4,0)</f>
        <v>GB</v>
      </c>
      <c r="F3670" s="27" t="str">
        <f>VLOOKUP(B3670,'大货清单（不定期按GOMS更新）'!A:H,2,0)</f>
        <v>PURE ONE STATION PET</v>
      </c>
      <c r="G3670" s="28">
        <f>VLOOKUP(B3670,'大货清单（不定期按GOMS更新）'!A:I,9,FALSE)</f>
        <v>6974950104528</v>
      </c>
      <c r="H3670" s="27" t="str">
        <f>VLOOKUP(B3670,'大货清单（不定期按GOMS更新）'!A:H,7,0)</f>
        <v>BLACK/BLUE</v>
      </c>
      <c r="I3670" s="27" t="str">
        <f>VLOOKUP(B3670,'大货清单（不定期按GOMS更新）'!A:F,6,FALSE)</f>
        <v>PHASEOUT</v>
      </c>
      <c r="J3670" s="27" t="str">
        <f>VLOOKUP(B3670,'大货清单（不定期按GOMS更新）'!A:K,11,FALSE)</f>
        <v>13</v>
      </c>
      <c r="K3670" s="27" t="str">
        <f>VLOOKUP(B3670,'大货清单（不定期按GOMS更新）'!A:N,12,FALSE)</f>
        <v>813</v>
      </c>
      <c r="L3670" s="27" t="str">
        <f>VLOOKUP(B3670,'大货清单（不定期按GOMS更新）'!A:M,13,FALSE)</f>
        <v>380</v>
      </c>
      <c r="M3670" s="27" t="str">
        <f>VLOOKUP(B3670,'大货清单（不定期按GOMS更新）'!A:N,14,FALSE)</f>
        <v>324</v>
      </c>
      <c r="N3670" s="53" t="s">
        <v>3779</v>
      </c>
      <c r="O3670" s="27">
        <f>IFERROR(VLOOKUP(N3670,'散件迭代（不定期更新）'!C:J,8,FALSE),0)</f>
        <v>0</v>
      </c>
      <c r="P3670" s="27" t="str">
        <f>IFERROR(VLOOKUP(N3670,'散件（更新）'!B:H,3,FALSE),0)</f>
        <v>/</v>
      </c>
      <c r="Q3670" s="27" t="str">
        <f>VLOOKUP(N3670,'散件（更新）'!B:H,2,FALSE)</f>
        <v>114-22250304</v>
      </c>
      <c r="R3670" s="27" t="str">
        <f>VLOOKUP(N3670,'散件（更新）'!B:H,7,FALSE)</f>
        <v>Filter</v>
      </c>
      <c r="S3670" s="27" t="str">
        <f>VLOOKUP(N3670,'散件（更新）'!B:E,4,FALSE)</f>
        <v>https://tineco-yxzt.oss-accelerate.aliyuncs.com/20231219/9VSFI1B0000_1702948066430.png</v>
      </c>
      <c r="T3670" s="27" t="s">
        <v>8759</v>
      </c>
      <c r="U3670" s="28" t="str">
        <f>VLOOKUP(N3670,'散件（更新）'!B:G,6,FALSE)</f>
        <v>基站尘桶进风过滤棉组件</v>
      </c>
      <c r="V3670" s="28">
        <f>VLOOKUP(N3670,'散件（更新）'!B:I,8,FALSE)</f>
        <v>6974950103378</v>
      </c>
    </row>
    <row r="3671" spans="1:22">
      <c r="A3671" s="57">
        <v>46169</v>
      </c>
      <c r="B3671" s="53" t="s">
        <v>3889</v>
      </c>
      <c r="C3671" s="27" t="str">
        <f>VLOOKUP(B3671,'大货清单（不定期按GOMS更新）'!A:H,8,0)</f>
        <v>107-22251501</v>
      </c>
      <c r="D3671" s="27" t="str">
        <f>VLOOKUP(B3671,'大货清单（不定期按GOMS更新）'!A:C,3,0)</f>
        <v>ZB2225O-01</v>
      </c>
      <c r="E3671" s="27" t="str">
        <f>VLOOKUP(B3671,'大货清单（不定期按GOMS更新）'!A:H,4,0)</f>
        <v>GB</v>
      </c>
      <c r="F3671" s="27" t="str">
        <f>VLOOKUP(B3671,'大货清单（不定期按GOMS更新）'!A:H,2,0)</f>
        <v>PURE ONE STATION PET</v>
      </c>
      <c r="G3671" s="28">
        <f>VLOOKUP(B3671,'大货清单（不定期按GOMS更新）'!A:I,9,FALSE)</f>
        <v>6974950104528</v>
      </c>
      <c r="H3671" s="27" t="str">
        <f>VLOOKUP(B3671,'大货清单（不定期按GOMS更新）'!A:H,7,0)</f>
        <v>BLACK/BLUE</v>
      </c>
      <c r="I3671" s="27" t="str">
        <f>VLOOKUP(B3671,'大货清单（不定期按GOMS更新）'!A:F,6,FALSE)</f>
        <v>PHASEOUT</v>
      </c>
      <c r="J3671" s="27" t="str">
        <f>VLOOKUP(B3671,'大货清单（不定期按GOMS更新）'!A:K,11,FALSE)</f>
        <v>13</v>
      </c>
      <c r="K3671" s="27" t="str">
        <f>VLOOKUP(B3671,'大货清单（不定期按GOMS更新）'!A:N,12,FALSE)</f>
        <v>813</v>
      </c>
      <c r="L3671" s="27" t="str">
        <f>VLOOKUP(B3671,'大货清单（不定期按GOMS更新）'!A:M,13,FALSE)</f>
        <v>380</v>
      </c>
      <c r="M3671" s="27" t="str">
        <f>VLOOKUP(B3671,'大货清单（不定期按GOMS更新）'!A:N,14,FALSE)</f>
        <v>324</v>
      </c>
      <c r="N3671" s="53" t="s">
        <v>3775</v>
      </c>
      <c r="O3671" s="27">
        <f>IFERROR(VLOOKUP(N3671,'散件迭代（不定期更新）'!C:J,8,FALSE),0)</f>
        <v>0</v>
      </c>
      <c r="P3671" s="27" t="str">
        <f>IFERROR(VLOOKUP(N3671,'散件（更新）'!B:H,3,FALSE),0)</f>
        <v>/</v>
      </c>
      <c r="Q3671" s="27" t="str">
        <f>VLOOKUP(N3671,'散件（更新）'!B:H,2,FALSE)</f>
        <v>114-22250300</v>
      </c>
      <c r="R3671" s="27" t="str">
        <f>VLOOKUP(N3671,'散件（更新）'!B:H,7,FALSE)</f>
        <v>Main Body</v>
      </c>
      <c r="S3671" s="27" t="str">
        <f>VLOOKUP(N3671,'散件（更新）'!B:E,4,FALSE)</f>
        <v>https://tineco-yxzt.oss-accelerate.aliyuncs.com/20231219/9VSMB1B0000_1702948068927.png</v>
      </c>
      <c r="T3671" s="27" t="s">
        <v>8759</v>
      </c>
      <c r="U3671" s="28" t="str">
        <f>VLOOKUP(N3671,'散件（更新）'!B:G,6,FALSE)</f>
        <v>手持组件高配</v>
      </c>
      <c r="V3671" s="28">
        <f>VLOOKUP(N3671,'散件（更新）'!B:I,8,FALSE)</f>
        <v>6974950103330</v>
      </c>
    </row>
    <row r="3672" spans="1:22">
      <c r="A3672" s="57">
        <v>46169</v>
      </c>
      <c r="B3672" s="53" t="s">
        <v>3889</v>
      </c>
      <c r="C3672" s="27" t="str">
        <f>VLOOKUP(B3672,'大货清单（不定期按GOMS更新）'!A:H,8,0)</f>
        <v>107-22251501</v>
      </c>
      <c r="D3672" s="27" t="str">
        <f>VLOOKUP(B3672,'大货清单（不定期按GOMS更新）'!A:C,3,0)</f>
        <v>ZB2225O-01</v>
      </c>
      <c r="E3672" s="27" t="str">
        <f>VLOOKUP(B3672,'大货清单（不定期按GOMS更新）'!A:H,4,0)</f>
        <v>GB</v>
      </c>
      <c r="F3672" s="27" t="str">
        <f>VLOOKUP(B3672,'大货清单（不定期按GOMS更新）'!A:H,2,0)</f>
        <v>PURE ONE STATION PET</v>
      </c>
      <c r="G3672" s="28">
        <f>VLOOKUP(B3672,'大货清单（不定期按GOMS更新）'!A:I,9,FALSE)</f>
        <v>6974950104528</v>
      </c>
      <c r="H3672" s="27" t="str">
        <f>VLOOKUP(B3672,'大货清单（不定期按GOMS更新）'!A:H,7,0)</f>
        <v>BLACK/BLUE</v>
      </c>
      <c r="I3672" s="27" t="str">
        <f>VLOOKUP(B3672,'大货清单（不定期按GOMS更新）'!A:F,6,FALSE)</f>
        <v>PHASEOUT</v>
      </c>
      <c r="J3672" s="27" t="str">
        <f>VLOOKUP(B3672,'大货清单（不定期按GOMS更新）'!A:K,11,FALSE)</f>
        <v>13</v>
      </c>
      <c r="K3672" s="27" t="str">
        <f>VLOOKUP(B3672,'大货清单（不定期按GOMS更新）'!A:N,12,FALSE)</f>
        <v>813</v>
      </c>
      <c r="L3672" s="27" t="str">
        <f>VLOOKUP(B3672,'大货清单（不定期按GOMS更新）'!A:M,13,FALSE)</f>
        <v>380</v>
      </c>
      <c r="M3672" s="27" t="str">
        <f>VLOOKUP(B3672,'大货清单（不定期按GOMS更新）'!A:N,14,FALSE)</f>
        <v>324</v>
      </c>
      <c r="N3672" s="53" t="s">
        <v>3784</v>
      </c>
      <c r="O3672" s="27">
        <f>IFERROR(VLOOKUP(N3672,'散件迭代（不定期更新）'!C:J,8,FALSE),0)</f>
        <v>0</v>
      </c>
      <c r="P3672" s="27" t="str">
        <f>IFERROR(VLOOKUP(N3672,'散件（更新）'!B:H,3,FALSE),0)</f>
        <v>/</v>
      </c>
      <c r="Q3672" s="27" t="str">
        <f>VLOOKUP(N3672,'散件（更新）'!B:H,2,FALSE)</f>
        <v>114-22250308</v>
      </c>
      <c r="R3672" s="27" t="str">
        <f>VLOOKUP(N3672,'散件（更新）'!B:H,7,FALSE)</f>
        <v>Docking Station</v>
      </c>
      <c r="S3672" s="27" t="str">
        <f>VLOOKUP(N3672,'散件（更新）'!B:E,4,FALSE)</f>
        <v>https://tineco-yxzt.oss-accelerate.aliyuncs.com/20231219/9VSPS1B0000_1702948070329.png</v>
      </c>
      <c r="T3672" s="27" t="s">
        <v>8759</v>
      </c>
      <c r="U3672" s="28" t="str">
        <f>VLOOKUP(N3672,'散件（更新）'!B:G,6,FALSE)</f>
        <v>基站底座组件</v>
      </c>
      <c r="V3672" s="28">
        <f>VLOOKUP(N3672,'散件（更新）'!B:I,8,FALSE)</f>
        <v>6974950103415</v>
      </c>
    </row>
    <row r="3673" spans="1:22">
      <c r="A3673" s="57">
        <v>46169</v>
      </c>
      <c r="B3673" s="53" t="s">
        <v>3889</v>
      </c>
      <c r="C3673" s="27" t="str">
        <f>VLOOKUP(B3673,'大货清单（不定期按GOMS更新）'!A:H,8,0)</f>
        <v>107-22251501</v>
      </c>
      <c r="D3673" s="27" t="str">
        <f>VLOOKUP(B3673,'大货清单（不定期按GOMS更新）'!A:C,3,0)</f>
        <v>ZB2225O-01</v>
      </c>
      <c r="E3673" s="27" t="str">
        <f>VLOOKUP(B3673,'大货清单（不定期按GOMS更新）'!A:H,4,0)</f>
        <v>GB</v>
      </c>
      <c r="F3673" s="27" t="str">
        <f>VLOOKUP(B3673,'大货清单（不定期按GOMS更新）'!A:H,2,0)</f>
        <v>PURE ONE STATION PET</v>
      </c>
      <c r="G3673" s="28">
        <f>VLOOKUP(B3673,'大货清单（不定期按GOMS更新）'!A:I,9,FALSE)</f>
        <v>6974950104528</v>
      </c>
      <c r="H3673" s="27" t="str">
        <f>VLOOKUP(B3673,'大货清单（不定期按GOMS更新）'!A:H,7,0)</f>
        <v>BLACK/BLUE</v>
      </c>
      <c r="I3673" s="27" t="str">
        <f>VLOOKUP(B3673,'大货清单（不定期按GOMS更新）'!A:F,6,FALSE)</f>
        <v>PHASEOUT</v>
      </c>
      <c r="J3673" s="27" t="str">
        <f>VLOOKUP(B3673,'大货清单（不定期按GOMS更新）'!A:K,11,FALSE)</f>
        <v>13</v>
      </c>
      <c r="K3673" s="27" t="str">
        <f>VLOOKUP(B3673,'大货清单（不定期按GOMS更新）'!A:N,12,FALSE)</f>
        <v>813</v>
      </c>
      <c r="L3673" s="27" t="str">
        <f>VLOOKUP(B3673,'大货清单（不定期按GOMS更新）'!A:M,13,FALSE)</f>
        <v>380</v>
      </c>
      <c r="M3673" s="27" t="str">
        <f>VLOOKUP(B3673,'大货清单（不定期按GOMS更新）'!A:N,14,FALSE)</f>
        <v>324</v>
      </c>
      <c r="N3673" s="53" t="s">
        <v>5363</v>
      </c>
      <c r="O3673" s="27">
        <f>IFERROR(VLOOKUP(N3673,'散件迭代（不定期更新）'!C:J,8,FALSE),0)</f>
        <v>0</v>
      </c>
      <c r="P3673" s="27" t="str">
        <f>IFERROR(VLOOKUP(N3673,'散件（更新）'!B:H,3,FALSE),0)</f>
        <v>/</v>
      </c>
      <c r="Q3673" s="27" t="str">
        <f>VLOOKUP(N3673,'散件（更新）'!B:H,2,FALSE)</f>
        <v>114-22251500</v>
      </c>
      <c r="R3673" s="27" t="str">
        <f>VLOOKUP(N3673,'散件（更新）'!B:H,7,FALSE)</f>
        <v>Station Body</v>
      </c>
      <c r="S3673" s="27" t="str">
        <f>VLOOKUP(N3673,'散件（更新）'!B:E,4,FALSE)</f>
        <v>https://tineco-yxzt.oss-accelerate.aliyuncs.com/20231219/9VSSB1B02UK_1702948075928.png</v>
      </c>
      <c r="T3673" s="27" t="s">
        <v>8759</v>
      </c>
      <c r="U3673" s="28" t="str">
        <f>VLOOKUP(N3673,'散件（更新）'!B:G,6,FALSE)</f>
        <v>基站机身组件英版高配</v>
      </c>
      <c r="V3673" s="28">
        <f>VLOOKUP(N3673,'散件（更新）'!B:I,8,FALSE)</f>
        <v>6974950104962</v>
      </c>
    </row>
    <row r="3674" spans="1:22">
      <c r="A3674" s="57">
        <v>46169</v>
      </c>
      <c r="B3674" s="53" t="s">
        <v>3889</v>
      </c>
      <c r="C3674" s="27" t="str">
        <f>VLOOKUP(B3674,'大货清单（不定期按GOMS更新）'!A:H,8,0)</f>
        <v>107-22251501</v>
      </c>
      <c r="D3674" s="27" t="str">
        <f>VLOOKUP(B3674,'大货清单（不定期按GOMS更新）'!A:C,3,0)</f>
        <v>ZB2225O-01</v>
      </c>
      <c r="E3674" s="27" t="str">
        <f>VLOOKUP(B3674,'大货清单（不定期按GOMS更新）'!A:H,4,0)</f>
        <v>GB</v>
      </c>
      <c r="F3674" s="27" t="str">
        <f>VLOOKUP(B3674,'大货清单（不定期按GOMS更新）'!A:H,2,0)</f>
        <v>PURE ONE STATION PET</v>
      </c>
      <c r="G3674" s="28">
        <f>VLOOKUP(B3674,'大货清单（不定期按GOMS更新）'!A:I,9,FALSE)</f>
        <v>6974950104528</v>
      </c>
      <c r="H3674" s="27" t="str">
        <f>VLOOKUP(B3674,'大货清单（不定期按GOMS更新）'!A:H,7,0)</f>
        <v>BLACK/BLUE</v>
      </c>
      <c r="I3674" s="27" t="str">
        <f>VLOOKUP(B3674,'大货清单（不定期按GOMS更新）'!A:F,6,FALSE)</f>
        <v>PHASEOUT</v>
      </c>
      <c r="J3674" s="27" t="str">
        <f>VLOOKUP(B3674,'大货清单（不定期按GOMS更新）'!A:K,11,FALSE)</f>
        <v>13</v>
      </c>
      <c r="K3674" s="27" t="str">
        <f>VLOOKUP(B3674,'大货清单（不定期按GOMS更新）'!A:N,12,FALSE)</f>
        <v>813</v>
      </c>
      <c r="L3674" s="27" t="str">
        <f>VLOOKUP(B3674,'大货清单（不定期按GOMS更新）'!A:M,13,FALSE)</f>
        <v>380</v>
      </c>
      <c r="M3674" s="27" t="str">
        <f>VLOOKUP(B3674,'大货清单（不定期按GOMS更新）'!A:N,14,FALSE)</f>
        <v>324</v>
      </c>
      <c r="N3674" s="53" t="s">
        <v>3786</v>
      </c>
      <c r="O3674" s="27">
        <f>IFERROR(VLOOKUP(N3674,'散件迭代（不定期更新）'!C:J,8,FALSE),0)</f>
        <v>0</v>
      </c>
      <c r="P3674" s="27" t="str">
        <f>IFERROR(VLOOKUP(N3674,'散件（更新）'!B:H,3,FALSE),0)</f>
        <v>/</v>
      </c>
      <c r="Q3674" s="27" t="str">
        <f>VLOOKUP(N3674,'散件（更新）'!B:H,2,FALSE)</f>
        <v>114-22250401</v>
      </c>
      <c r="R3674" s="27" t="str">
        <f>VLOOKUP(N3674,'散件（更新）'!B:H,7,FALSE)</f>
        <v>Station Head</v>
      </c>
      <c r="S3674" s="27" t="str">
        <f>VLOOKUP(N3674,'散件（更新）'!B:E,4,FALSE)</f>
        <v>https://tineco-yxzt.oss-accelerate.aliyuncs.com/20231219/9VSSH1B0100_1702948076198.png</v>
      </c>
      <c r="T3674" s="27" t="s">
        <v>8759</v>
      </c>
      <c r="U3674" s="28" t="str">
        <f>VLOOKUP(N3674,'散件（更新）'!B:G,6,FALSE)</f>
        <v>基站机头组件欧版高配</v>
      </c>
      <c r="V3674" s="28">
        <f>VLOOKUP(N3674,'散件（更新）'!B:I,8,FALSE)</f>
        <v>6974950103453</v>
      </c>
    </row>
    <row r="3675" spans="1:22">
      <c r="A3675" s="57">
        <v>46169</v>
      </c>
      <c r="B3675" s="53" t="s">
        <v>3889</v>
      </c>
      <c r="C3675" s="27" t="str">
        <f>VLOOKUP(B3675,'大货清单（不定期按GOMS更新）'!A:H,8,0)</f>
        <v>107-22251501</v>
      </c>
      <c r="D3675" s="27" t="str">
        <f>VLOOKUP(B3675,'大货清单（不定期按GOMS更新）'!A:C,3,0)</f>
        <v>ZB2225O-01</v>
      </c>
      <c r="E3675" s="27" t="str">
        <f>VLOOKUP(B3675,'大货清单（不定期按GOMS更新）'!A:H,4,0)</f>
        <v>GB</v>
      </c>
      <c r="F3675" s="27" t="str">
        <f>VLOOKUP(B3675,'大货清单（不定期按GOMS更新）'!A:H,2,0)</f>
        <v>PURE ONE STATION PET</v>
      </c>
      <c r="G3675" s="28">
        <f>VLOOKUP(B3675,'大货清单（不定期按GOMS更新）'!A:I,9,FALSE)</f>
        <v>6974950104528</v>
      </c>
      <c r="H3675" s="27" t="str">
        <f>VLOOKUP(B3675,'大货清单（不定期按GOMS更新）'!A:H,7,0)</f>
        <v>BLACK/BLUE</v>
      </c>
      <c r="I3675" s="27" t="str">
        <f>VLOOKUP(B3675,'大货清单（不定期按GOMS更新）'!A:F,6,FALSE)</f>
        <v>PHASEOUT</v>
      </c>
      <c r="J3675" s="27" t="str">
        <f>VLOOKUP(B3675,'大货清单（不定期按GOMS更新）'!A:K,11,FALSE)</f>
        <v>13</v>
      </c>
      <c r="K3675" s="27" t="str">
        <f>VLOOKUP(B3675,'大货清单（不定期按GOMS更新）'!A:N,12,FALSE)</f>
        <v>813</v>
      </c>
      <c r="L3675" s="27" t="str">
        <f>VLOOKUP(B3675,'大货清单（不定期按GOMS更新）'!A:M,13,FALSE)</f>
        <v>380</v>
      </c>
      <c r="M3675" s="27" t="str">
        <f>VLOOKUP(B3675,'大货清单（不定期按GOMS更新）'!A:N,14,FALSE)</f>
        <v>324</v>
      </c>
      <c r="N3675" s="53" t="s">
        <v>3782</v>
      </c>
      <c r="O3675" s="27">
        <f>IFERROR(VLOOKUP(N3675,'散件迭代（不定期更新）'!C:J,8,FALSE),0)</f>
        <v>0</v>
      </c>
      <c r="P3675" s="27" t="str">
        <f>IFERROR(VLOOKUP(N3675,'散件（更新）'!B:H,3,FALSE),0)</f>
        <v>/</v>
      </c>
      <c r="Q3675" s="27" t="str">
        <f>VLOOKUP(N3675,'散件（更新）'!B:H,2,FALSE)</f>
        <v>114-22250306</v>
      </c>
      <c r="R3675" s="27" t="str">
        <f>VLOOKUP(N3675,'散件（更新）'!B:H,7,FALSE)</f>
        <v>Tube Assembly</v>
      </c>
      <c r="S3675" s="27" t="str">
        <f>VLOOKUP(N3675,'散件（更新）'!B:E,4,FALSE)</f>
        <v>https://tineco-yxzt.oss-accelerate.aliyuncs.com/20231227/9VSUT1B0000_1703640269997.png</v>
      </c>
      <c r="T3675" s="27" t="s">
        <v>8759</v>
      </c>
      <c r="U3675" s="28" t="str">
        <f>VLOOKUP(N3675,'散件（更新）'!B:G,6,FALSE)</f>
        <v>金属直管组件</v>
      </c>
      <c r="V3675" s="28">
        <f>VLOOKUP(N3675,'散件（更新）'!B:I,8,FALSE)</f>
        <v>6974950103392</v>
      </c>
    </row>
    <row r="3676" spans="1:22">
      <c r="A3676" s="57">
        <v>46169</v>
      </c>
      <c r="B3676" s="53" t="s">
        <v>3384</v>
      </c>
      <c r="C3676" s="27" t="str">
        <f>VLOOKUP(B3676,'大货清单（不定期按GOMS更新）'!A:H,8,0)</f>
        <v>107-22250101</v>
      </c>
      <c r="D3676" s="27" t="str">
        <f>VLOOKUP(B3676,'大货清单（不定期按GOMS更新）'!A:C,3,0)</f>
        <v>ZB2225A-01</v>
      </c>
      <c r="E3676" s="27" t="str">
        <f>VLOOKUP(B3676,'大货清单（不定期按GOMS更新）'!A:H,4,0)</f>
        <v>IT,FR,DE,NL,PL,SE,BE,ES</v>
      </c>
      <c r="F3676" s="27" t="str">
        <f>VLOOKUP(B3676,'大货清单（不定期按GOMS更新）'!A:H,2,0)</f>
        <v>PURE ONE STATION</v>
      </c>
      <c r="G3676" s="28" t="str">
        <f>VLOOKUP(B3676,'大货清单（不定期按GOMS更新）'!A:I,9,FALSE)</f>
        <v>6974950103507,	 6974950103507</v>
      </c>
      <c r="H3676" s="27" t="str">
        <f>VLOOKUP(B3676,'大货清单（不定期按GOMS更新）'!A:H,7,0)</f>
        <v>WHITE</v>
      </c>
      <c r="I3676" s="27" t="str">
        <f>VLOOKUP(B3676,'大货清单（不定期按GOMS更新）'!A:F,6,FALSE)</f>
        <v>PHASEOUT</v>
      </c>
      <c r="J3676" s="27" t="str">
        <f>VLOOKUP(B3676,'大货清单（不定期按GOMS更新）'!A:K,11,FALSE)</f>
        <v>13</v>
      </c>
      <c r="K3676" s="27" t="str">
        <f>VLOOKUP(B3676,'大货清单（不定期按GOMS更新）'!A:N,12,FALSE)</f>
        <v>813</v>
      </c>
      <c r="L3676" s="27" t="str">
        <f>VLOOKUP(B3676,'大货清单（不定期按GOMS更新）'!A:M,13,FALSE)</f>
        <v>380</v>
      </c>
      <c r="M3676" s="27" t="str">
        <f>VLOOKUP(B3676,'大货清单（不定期按GOMS更新）'!A:N,14,FALSE)</f>
        <v>324</v>
      </c>
      <c r="N3676" s="53" t="s">
        <v>3776</v>
      </c>
      <c r="O3676" s="27">
        <f>IFERROR(VLOOKUP(N3676,'散件迭代（不定期更新）'!C:J,8,FALSE),0)</f>
        <v>0</v>
      </c>
      <c r="P3676" s="27" t="str">
        <f>IFERROR(VLOOKUP(N3676,'散件（更新）'!B:H,3,FALSE),0)</f>
        <v>/</v>
      </c>
      <c r="Q3676" s="27" t="str">
        <f>VLOOKUP(N3676,'散件（更新）'!B:H,2,FALSE)</f>
        <v>114-22250301</v>
      </c>
      <c r="R3676" s="27" t="str">
        <f>VLOOKUP(N3676,'散件（更新）'!B:H,7,FALSE)</f>
        <v>HEPA &amp; Cover Assembly</v>
      </c>
      <c r="S3676" s="27" t="str">
        <f>VLOOKUP(N3676,'散件（更新）'!B:E,4,FALSE)</f>
        <v>https://tineco-yxzt.oss-accelerate.aliyuncs.com/20231227/9VSAC1B0000_1703640269301.png</v>
      </c>
      <c r="T3676" s="27" t="s">
        <v>8759</v>
      </c>
      <c r="U3676" s="28" t="str">
        <f>VLOOKUP(N3676,'散件（更新）'!B:G,6,FALSE)</f>
        <v>HEPA组件</v>
      </c>
      <c r="V3676" s="28">
        <f>VLOOKUP(N3676,'散件（更新）'!B:I,8,FALSE)</f>
        <v>6974950103347</v>
      </c>
    </row>
    <row r="3677" spans="1:22">
      <c r="A3677" s="57">
        <v>46169</v>
      </c>
      <c r="B3677" s="53" t="s">
        <v>3384</v>
      </c>
      <c r="C3677" s="27" t="str">
        <f>VLOOKUP(B3677,'大货清单（不定期按GOMS更新）'!A:H,8,0)</f>
        <v>107-22250101</v>
      </c>
      <c r="D3677" s="27" t="str">
        <f>VLOOKUP(B3677,'大货清单（不定期按GOMS更新）'!A:C,3,0)</f>
        <v>ZB2225A-01</v>
      </c>
      <c r="E3677" s="27" t="str">
        <f>VLOOKUP(B3677,'大货清单（不定期按GOMS更新）'!A:H,4,0)</f>
        <v>IT,FR,DE,NL,PL,SE,BE,ES</v>
      </c>
      <c r="F3677" s="27" t="str">
        <f>VLOOKUP(B3677,'大货清单（不定期按GOMS更新）'!A:H,2,0)</f>
        <v>PURE ONE STATION</v>
      </c>
      <c r="G3677" s="28" t="str">
        <f>VLOOKUP(B3677,'大货清单（不定期按GOMS更新）'!A:I,9,FALSE)</f>
        <v>6974950103507,	 6974950103507</v>
      </c>
      <c r="H3677" s="27" t="str">
        <f>VLOOKUP(B3677,'大货清单（不定期按GOMS更新）'!A:H,7,0)</f>
        <v>WHITE</v>
      </c>
      <c r="I3677" s="27" t="str">
        <f>VLOOKUP(B3677,'大货清单（不定期按GOMS更新）'!A:F,6,FALSE)</f>
        <v>PHASEOUT</v>
      </c>
      <c r="J3677" s="27" t="str">
        <f>VLOOKUP(B3677,'大货清单（不定期按GOMS更新）'!A:K,11,FALSE)</f>
        <v>13</v>
      </c>
      <c r="K3677" s="27" t="str">
        <f>VLOOKUP(B3677,'大货清单（不定期按GOMS更新）'!A:N,12,FALSE)</f>
        <v>813</v>
      </c>
      <c r="L3677" s="27" t="str">
        <f>VLOOKUP(B3677,'大货清单（不定期按GOMS更新）'!A:M,13,FALSE)</f>
        <v>380</v>
      </c>
      <c r="M3677" s="27" t="str">
        <f>VLOOKUP(B3677,'大货清单（不定期按GOMS更新）'!A:N,14,FALSE)</f>
        <v>324</v>
      </c>
      <c r="N3677" s="53" t="s">
        <v>3780</v>
      </c>
      <c r="O3677" s="27">
        <f>IFERROR(VLOOKUP(N3677,'散件迭代（不定期更新）'!C:J,8,FALSE),0)</f>
        <v>0</v>
      </c>
      <c r="P3677" s="27" t="str">
        <f>IFERROR(VLOOKUP(N3677,'散件（更新）'!B:H,3,FALSE),0)</f>
        <v>/</v>
      </c>
      <c r="Q3677" s="27" t="str">
        <f>VLOOKUP(N3677,'散件（更新）'!B:H,2,FALSE)</f>
        <v>114-22250305</v>
      </c>
      <c r="R3677" s="27" t="str">
        <f>VLOOKUP(N3677,'散件（更新）'!B:H,7,FALSE)</f>
        <v>HEPA &amp; Cover Assembly</v>
      </c>
      <c r="S3677" s="27" t="str">
        <f>VLOOKUP(N3677,'散件（更新）'!B:E,4,FALSE)</f>
        <v>https://tineco-yxzt.oss-accelerate.aliyuncs.com/20231227/9VSAC1B0100_1703640269399.png</v>
      </c>
      <c r="T3677" s="27" t="s">
        <v>8759</v>
      </c>
      <c r="U3677" s="28" t="str">
        <f>VLOOKUP(N3677,'散件（更新）'!B:G,6,FALSE)</f>
        <v>基站HEPA组件</v>
      </c>
      <c r="V3677" s="28">
        <f>VLOOKUP(N3677,'散件（更新）'!B:I,8,FALSE)</f>
        <v>6974950103385</v>
      </c>
    </row>
    <row r="3678" spans="1:22">
      <c r="A3678" s="57">
        <v>46169</v>
      </c>
      <c r="B3678" s="53" t="s">
        <v>3384</v>
      </c>
      <c r="C3678" s="27" t="str">
        <f>VLOOKUP(B3678,'大货清单（不定期按GOMS更新）'!A:H,8,0)</f>
        <v>107-22250101</v>
      </c>
      <c r="D3678" s="27" t="str">
        <f>VLOOKUP(B3678,'大货清单（不定期按GOMS更新）'!A:C,3,0)</f>
        <v>ZB2225A-01</v>
      </c>
      <c r="E3678" s="27" t="str">
        <f>VLOOKUP(B3678,'大货清单（不定期按GOMS更新）'!A:H,4,0)</f>
        <v>IT,FR,DE,NL,PL,SE,BE,ES</v>
      </c>
      <c r="F3678" s="27" t="str">
        <f>VLOOKUP(B3678,'大货清单（不定期按GOMS更新）'!A:H,2,0)</f>
        <v>PURE ONE STATION</v>
      </c>
      <c r="G3678" s="28" t="str">
        <f>VLOOKUP(B3678,'大货清单（不定期按GOMS更新）'!A:I,9,FALSE)</f>
        <v>6974950103507,	 6974950103507</v>
      </c>
      <c r="H3678" s="27" t="str">
        <f>VLOOKUP(B3678,'大货清单（不定期按GOMS更新）'!A:H,7,0)</f>
        <v>WHITE</v>
      </c>
      <c r="I3678" s="27" t="str">
        <f>VLOOKUP(B3678,'大货清单（不定期按GOMS更新）'!A:F,6,FALSE)</f>
        <v>PHASEOUT</v>
      </c>
      <c r="J3678" s="27" t="str">
        <f>VLOOKUP(B3678,'大货清单（不定期按GOMS更新）'!A:K,11,FALSE)</f>
        <v>13</v>
      </c>
      <c r="K3678" s="27" t="str">
        <f>VLOOKUP(B3678,'大货清单（不定期按GOMS更新）'!A:N,12,FALSE)</f>
        <v>813</v>
      </c>
      <c r="L3678" s="27" t="str">
        <f>VLOOKUP(B3678,'大货清单（不定期按GOMS更新）'!A:M,13,FALSE)</f>
        <v>380</v>
      </c>
      <c r="M3678" s="27" t="str">
        <f>VLOOKUP(B3678,'大货清单（不定期按GOMS更新）'!A:N,14,FALSE)</f>
        <v>324</v>
      </c>
      <c r="N3678" s="53" t="s">
        <v>3834</v>
      </c>
      <c r="O3678" s="27">
        <f>IFERROR(VLOOKUP(N3678,'散件迭代（不定期更新）'!C:J,8,FALSE),0)</f>
        <v>0</v>
      </c>
      <c r="P3678" s="27" t="str">
        <f>IFERROR(VLOOKUP(N3678,'散件（更新）'!B:H,3,FALSE),0)</f>
        <v>/</v>
      </c>
      <c r="Q3678" s="27" t="str">
        <f>VLOOKUP(N3678,'散件（更新）'!B:H,2,FALSE)</f>
        <v>114-22250006</v>
      </c>
      <c r="R3678" s="27" t="str">
        <f>VLOOKUP(N3678,'散件（更新）'!B:H,7,FALSE)</f>
        <v>Carpet Brush</v>
      </c>
      <c r="S3678" s="27" t="str">
        <f>VLOOKUP(N3678,'散件（更新）'!B:E,4,FALSE)</f>
        <v>https://tineco-yxzt.oss-accelerate.aliyuncs.com/20231219/9VSBP1A0000_1702948062820.png</v>
      </c>
      <c r="T3678" s="27" t="s">
        <v>8759</v>
      </c>
      <c r="U3678" s="28" t="str">
        <f>VLOOKUP(N3678,'散件（更新）'!B:G,6,FALSE)</f>
        <v>FB2206A地刷组件低配</v>
      </c>
      <c r="V3678" s="28">
        <f>VLOOKUP(N3678,'散件（更新）'!B:I,8,FALSE)</f>
        <v>6974950104801</v>
      </c>
    </row>
    <row r="3679" spans="1:22">
      <c r="A3679" s="57">
        <v>46169</v>
      </c>
      <c r="B3679" s="53" t="s">
        <v>3384</v>
      </c>
      <c r="C3679" s="27" t="str">
        <f>VLOOKUP(B3679,'大货清单（不定期按GOMS更新）'!A:H,8,0)</f>
        <v>107-22250101</v>
      </c>
      <c r="D3679" s="27" t="str">
        <f>VLOOKUP(B3679,'大货清单（不定期按GOMS更新）'!A:C,3,0)</f>
        <v>ZB2225A-01</v>
      </c>
      <c r="E3679" s="27" t="str">
        <f>VLOOKUP(B3679,'大货清单（不定期按GOMS更新）'!A:H,4,0)</f>
        <v>IT,FR,DE,NL,PL,SE,BE,ES</v>
      </c>
      <c r="F3679" s="27" t="str">
        <f>VLOOKUP(B3679,'大货清单（不定期按GOMS更新）'!A:H,2,0)</f>
        <v>PURE ONE STATION</v>
      </c>
      <c r="G3679" s="28" t="str">
        <f>VLOOKUP(B3679,'大货清单（不定期按GOMS更新）'!A:I,9,FALSE)</f>
        <v>6974950103507,	 6974950103507</v>
      </c>
      <c r="H3679" s="27" t="str">
        <f>VLOOKUP(B3679,'大货清单（不定期按GOMS更新）'!A:H,7,0)</f>
        <v>WHITE</v>
      </c>
      <c r="I3679" s="27" t="str">
        <f>VLOOKUP(B3679,'大货清单（不定期按GOMS更新）'!A:F,6,FALSE)</f>
        <v>PHASEOUT</v>
      </c>
      <c r="J3679" s="27" t="str">
        <f>VLOOKUP(B3679,'大货清单（不定期按GOMS更新）'!A:K,11,FALSE)</f>
        <v>13</v>
      </c>
      <c r="K3679" s="27" t="str">
        <f>VLOOKUP(B3679,'大货清单（不定期按GOMS更新）'!A:N,12,FALSE)</f>
        <v>813</v>
      </c>
      <c r="L3679" s="27" t="str">
        <f>VLOOKUP(B3679,'大货清单（不定期按GOMS更新）'!A:M,13,FALSE)</f>
        <v>380</v>
      </c>
      <c r="M3679" s="27" t="str">
        <f>VLOOKUP(B3679,'大货清单（不定期按GOMS更新）'!A:N,14,FALSE)</f>
        <v>324</v>
      </c>
      <c r="N3679" s="53" t="s">
        <v>3832</v>
      </c>
      <c r="O3679" s="27">
        <f>IFERROR(VLOOKUP(N3679,'散件迭代（不定期更新）'!C:J,8,FALSE),0)</f>
        <v>0</v>
      </c>
      <c r="P3679" s="27" t="str">
        <f>IFERROR(VLOOKUP(N3679,'散件（更新）'!B:H,3,FALSE),0)</f>
        <v>/</v>
      </c>
      <c r="Q3679" s="27" t="str">
        <f>VLOOKUP(N3679,'散件（更新）'!B:H,2,FALSE)</f>
        <v>114-22250001</v>
      </c>
      <c r="R3679" s="27" t="str">
        <f>VLOOKUP(N3679,'散件（更新）'!B:H,7,FALSE)</f>
        <v>Dustbin</v>
      </c>
      <c r="S3679" s="27" t="str">
        <f>VLOOKUP(N3679,'散件（更新）'!B:E,4,FALSE)</f>
        <v>https://tineco-yxzt.oss-accelerate.aliyuncs.com/20231219/9VSDB1A0000_1702948064833.png</v>
      </c>
      <c r="T3679" s="27" t="s">
        <v>8759</v>
      </c>
      <c r="U3679" s="28" t="str">
        <f>VLOOKUP(N3679,'散件（更新）'!B:G,6,FALSE)</f>
        <v>基站尘桶组件低配</v>
      </c>
      <c r="V3679" s="28">
        <f>VLOOKUP(N3679,'散件（更新）'!B:I,8,FALSE)</f>
        <v>6974950104740</v>
      </c>
    </row>
    <row r="3680" spans="1:22">
      <c r="A3680" s="57">
        <v>46169</v>
      </c>
      <c r="B3680" s="53" t="s">
        <v>3384</v>
      </c>
      <c r="C3680" s="27" t="str">
        <f>VLOOKUP(B3680,'大货清单（不定期按GOMS更新）'!A:H,8,0)</f>
        <v>107-22250101</v>
      </c>
      <c r="D3680" s="27" t="str">
        <f>VLOOKUP(B3680,'大货清单（不定期按GOMS更新）'!A:C,3,0)</f>
        <v>ZB2225A-01</v>
      </c>
      <c r="E3680" s="27" t="str">
        <f>VLOOKUP(B3680,'大货清单（不定期按GOMS更新）'!A:H,4,0)</f>
        <v>IT,FR,DE,NL,PL,SE,BE,ES</v>
      </c>
      <c r="F3680" s="27" t="str">
        <f>VLOOKUP(B3680,'大货清单（不定期按GOMS更新）'!A:H,2,0)</f>
        <v>PURE ONE STATION</v>
      </c>
      <c r="G3680" s="28" t="str">
        <f>VLOOKUP(B3680,'大货清单（不定期按GOMS更新）'!A:I,9,FALSE)</f>
        <v>6974950103507,	 6974950103507</v>
      </c>
      <c r="H3680" s="27" t="str">
        <f>VLOOKUP(B3680,'大货清单（不定期按GOMS更新）'!A:H,7,0)</f>
        <v>WHITE</v>
      </c>
      <c r="I3680" s="27" t="str">
        <f>VLOOKUP(B3680,'大货清单（不定期按GOMS更新）'!A:F,6,FALSE)</f>
        <v>PHASEOUT</v>
      </c>
      <c r="J3680" s="27" t="str">
        <f>VLOOKUP(B3680,'大货清单（不定期按GOMS更新）'!A:K,11,FALSE)</f>
        <v>13</v>
      </c>
      <c r="K3680" s="27" t="str">
        <f>VLOOKUP(B3680,'大货清单（不定期按GOMS更新）'!A:N,12,FALSE)</f>
        <v>813</v>
      </c>
      <c r="L3680" s="27" t="str">
        <f>VLOOKUP(B3680,'大货清单（不定期按GOMS更新）'!A:M,13,FALSE)</f>
        <v>380</v>
      </c>
      <c r="M3680" s="27" t="str">
        <f>VLOOKUP(B3680,'大货清单（不定期按GOMS更新）'!A:N,14,FALSE)</f>
        <v>324</v>
      </c>
      <c r="N3680" s="53" t="s">
        <v>3781</v>
      </c>
      <c r="O3680" s="27">
        <f>IFERROR(VLOOKUP(N3680,'散件迭代（不定期更新）'!C:J,8,FALSE),0)</f>
        <v>0</v>
      </c>
      <c r="P3680" s="27" t="str">
        <f>IFERROR(VLOOKUP(N3680,'散件（更新）'!B:H,3,FALSE),0)</f>
        <v>/</v>
      </c>
      <c r="Q3680" s="27" t="str">
        <f>VLOOKUP(N3680,'散件（更新）'!B:H,2,FALSE)</f>
        <v>114-22250310</v>
      </c>
      <c r="R3680" s="27" t="str">
        <f>VLOOKUP(N3680,'散件（更新）'!B:H,7,FALSE)</f>
        <v>Deodorizer</v>
      </c>
      <c r="S3680" s="27" t="str">
        <f>VLOOKUP(N3680,'散件（更新）'!B:E,4,FALSE)</f>
        <v>https://tineco-yxzt.oss-accelerate.aliyuncs.com/20231219/9VSDE1B0000_1702948064993.png</v>
      </c>
      <c r="T3680" s="27" t="s">
        <v>8759</v>
      </c>
      <c r="U3680" s="28" t="str">
        <f>VLOOKUP(N3680,'散件（更新）'!B:G,6,FALSE)</f>
        <v>香薰块（蓝风铃）</v>
      </c>
      <c r="V3680" s="28">
        <f>VLOOKUP(N3680,'散件（更新）'!B:I,8,FALSE)</f>
        <v>6974950103439</v>
      </c>
    </row>
    <row r="3681" spans="1:22">
      <c r="A3681" s="57">
        <v>46169</v>
      </c>
      <c r="B3681" s="53" t="s">
        <v>3384</v>
      </c>
      <c r="C3681" s="27" t="str">
        <f>VLOOKUP(B3681,'大货清单（不定期按GOMS更新）'!A:H,8,0)</f>
        <v>107-22250101</v>
      </c>
      <c r="D3681" s="27" t="str">
        <f>VLOOKUP(B3681,'大货清单（不定期按GOMS更新）'!A:C,3,0)</f>
        <v>ZB2225A-01</v>
      </c>
      <c r="E3681" s="27" t="str">
        <f>VLOOKUP(B3681,'大货清单（不定期按GOMS更新）'!A:H,4,0)</f>
        <v>IT,FR,DE,NL,PL,SE,BE,ES</v>
      </c>
      <c r="F3681" s="27" t="str">
        <f>VLOOKUP(B3681,'大货清单（不定期按GOMS更新）'!A:H,2,0)</f>
        <v>PURE ONE STATION</v>
      </c>
      <c r="G3681" s="28" t="str">
        <f>VLOOKUP(B3681,'大货清单（不定期按GOMS更新）'!A:I,9,FALSE)</f>
        <v>6974950103507,	 6974950103507</v>
      </c>
      <c r="H3681" s="27" t="str">
        <f>VLOOKUP(B3681,'大货清单（不定期按GOMS更新）'!A:H,7,0)</f>
        <v>WHITE</v>
      </c>
      <c r="I3681" s="27" t="str">
        <f>VLOOKUP(B3681,'大货清单（不定期按GOMS更新）'!A:F,6,FALSE)</f>
        <v>PHASEOUT</v>
      </c>
      <c r="J3681" s="27" t="str">
        <f>VLOOKUP(B3681,'大货清单（不定期按GOMS更新）'!A:K,11,FALSE)</f>
        <v>13</v>
      </c>
      <c r="K3681" s="27" t="str">
        <f>VLOOKUP(B3681,'大货清单（不定期按GOMS更新）'!A:N,12,FALSE)</f>
        <v>813</v>
      </c>
      <c r="L3681" s="27" t="str">
        <f>VLOOKUP(B3681,'大货清单（不定期按GOMS更新）'!A:M,13,FALSE)</f>
        <v>380</v>
      </c>
      <c r="M3681" s="27" t="str">
        <f>VLOOKUP(B3681,'大货清单（不定期按GOMS更新）'!A:N,14,FALSE)</f>
        <v>324</v>
      </c>
      <c r="N3681" s="53" t="s">
        <v>3831</v>
      </c>
      <c r="O3681" s="27">
        <f>IFERROR(VLOOKUP(N3681,'散件迭代（不定期更新）'!C:J,8,FALSE),0)</f>
        <v>0</v>
      </c>
      <c r="P3681" s="27" t="str">
        <f>IFERROR(VLOOKUP(N3681,'散件（更新）'!B:H,3,FALSE),0)</f>
        <v>/</v>
      </c>
      <c r="Q3681" s="27" t="str">
        <f>VLOOKUP(N3681,'散件（更新）'!B:H,2,FALSE)</f>
        <v>114-22250004</v>
      </c>
      <c r="R3681" s="27" t="str">
        <f>VLOOKUP(N3681,'散件（更新）'!B:H,7,FALSE)</f>
        <v>Filter Holder</v>
      </c>
      <c r="S3681" s="27" t="str">
        <f>VLOOKUP(N3681,'散件（更新）'!B:E,4,FALSE)</f>
        <v>https://tineco-yxzt.oss-accelerate.aliyuncs.com/20231219/9VSFD1A0000_1702948065872.png</v>
      </c>
      <c r="T3681" s="27" t="s">
        <v>8759</v>
      </c>
      <c r="U3681" s="28" t="str">
        <f>VLOOKUP(N3681,'散件（更新）'!B:G,6,FALSE)</f>
        <v>网孔过滤器组件低配</v>
      </c>
      <c r="V3681" s="28">
        <f>VLOOKUP(N3681,'散件（更新）'!B:I,8,FALSE)</f>
        <v>6974950104788</v>
      </c>
    </row>
    <row r="3682" spans="1:22">
      <c r="A3682" s="57">
        <v>46169</v>
      </c>
      <c r="B3682" s="53" t="s">
        <v>3384</v>
      </c>
      <c r="C3682" s="27" t="str">
        <f>VLOOKUP(B3682,'大货清单（不定期按GOMS更新）'!A:H,8,0)</f>
        <v>107-22250101</v>
      </c>
      <c r="D3682" s="27" t="str">
        <f>VLOOKUP(B3682,'大货清单（不定期按GOMS更新）'!A:C,3,0)</f>
        <v>ZB2225A-01</v>
      </c>
      <c r="E3682" s="27" t="str">
        <f>VLOOKUP(B3682,'大货清单（不定期按GOMS更新）'!A:H,4,0)</f>
        <v>IT,FR,DE,NL,PL,SE,BE,ES</v>
      </c>
      <c r="F3682" s="27" t="str">
        <f>VLOOKUP(B3682,'大货清单（不定期按GOMS更新）'!A:H,2,0)</f>
        <v>PURE ONE STATION</v>
      </c>
      <c r="G3682" s="28" t="str">
        <f>VLOOKUP(B3682,'大货清单（不定期按GOMS更新）'!A:I,9,FALSE)</f>
        <v>6974950103507,	 6974950103507</v>
      </c>
      <c r="H3682" s="27" t="str">
        <f>VLOOKUP(B3682,'大货清单（不定期按GOMS更新）'!A:H,7,0)</f>
        <v>WHITE</v>
      </c>
      <c r="I3682" s="27" t="str">
        <f>VLOOKUP(B3682,'大货清单（不定期按GOMS更新）'!A:F,6,FALSE)</f>
        <v>PHASEOUT</v>
      </c>
      <c r="J3682" s="27" t="str">
        <f>VLOOKUP(B3682,'大货清单（不定期按GOMS更新）'!A:K,11,FALSE)</f>
        <v>13</v>
      </c>
      <c r="K3682" s="27" t="str">
        <f>VLOOKUP(B3682,'大货清单（不定期按GOMS更新）'!A:N,12,FALSE)</f>
        <v>813</v>
      </c>
      <c r="L3682" s="27" t="str">
        <f>VLOOKUP(B3682,'大货清单（不定期按GOMS更新）'!A:M,13,FALSE)</f>
        <v>380</v>
      </c>
      <c r="M3682" s="27" t="str">
        <f>VLOOKUP(B3682,'大货清单（不定期按GOMS更新）'!A:N,14,FALSE)</f>
        <v>324</v>
      </c>
      <c r="N3682" s="53" t="s">
        <v>3779</v>
      </c>
      <c r="O3682" s="27">
        <f>IFERROR(VLOOKUP(N3682,'散件迭代（不定期更新）'!C:J,8,FALSE),0)</f>
        <v>0</v>
      </c>
      <c r="P3682" s="27" t="str">
        <f>IFERROR(VLOOKUP(N3682,'散件（更新）'!B:H,3,FALSE),0)</f>
        <v>/</v>
      </c>
      <c r="Q3682" s="27" t="str">
        <f>VLOOKUP(N3682,'散件（更新）'!B:H,2,FALSE)</f>
        <v>114-22250304</v>
      </c>
      <c r="R3682" s="27" t="str">
        <f>VLOOKUP(N3682,'散件（更新）'!B:H,7,FALSE)</f>
        <v>Filter</v>
      </c>
      <c r="S3682" s="27" t="str">
        <f>VLOOKUP(N3682,'散件（更新）'!B:E,4,FALSE)</f>
        <v>https://tineco-yxzt.oss-accelerate.aliyuncs.com/20231219/9VSFI1B0000_1702948066430.png</v>
      </c>
      <c r="T3682" s="27" t="s">
        <v>8759</v>
      </c>
      <c r="U3682" s="28" t="str">
        <f>VLOOKUP(N3682,'散件（更新）'!B:G,6,FALSE)</f>
        <v>基站尘桶进风过滤棉组件</v>
      </c>
      <c r="V3682" s="28">
        <f>VLOOKUP(N3682,'散件（更新）'!B:I,8,FALSE)</f>
        <v>6974950103378</v>
      </c>
    </row>
    <row r="3683" spans="1:22">
      <c r="A3683" s="57">
        <v>46169</v>
      </c>
      <c r="B3683" s="53" t="s">
        <v>3384</v>
      </c>
      <c r="C3683" s="27" t="str">
        <f>VLOOKUP(B3683,'大货清单（不定期按GOMS更新）'!A:H,8,0)</f>
        <v>107-22250101</v>
      </c>
      <c r="D3683" s="27" t="str">
        <f>VLOOKUP(B3683,'大货清单（不定期按GOMS更新）'!A:C,3,0)</f>
        <v>ZB2225A-01</v>
      </c>
      <c r="E3683" s="27" t="str">
        <f>VLOOKUP(B3683,'大货清单（不定期按GOMS更新）'!A:H,4,0)</f>
        <v>IT,FR,DE,NL,PL,SE,BE,ES</v>
      </c>
      <c r="F3683" s="27" t="str">
        <f>VLOOKUP(B3683,'大货清单（不定期按GOMS更新）'!A:H,2,0)</f>
        <v>PURE ONE STATION</v>
      </c>
      <c r="G3683" s="28" t="str">
        <f>VLOOKUP(B3683,'大货清单（不定期按GOMS更新）'!A:I,9,FALSE)</f>
        <v>6974950103507,	 6974950103507</v>
      </c>
      <c r="H3683" s="27" t="str">
        <f>VLOOKUP(B3683,'大货清单（不定期按GOMS更新）'!A:H,7,0)</f>
        <v>WHITE</v>
      </c>
      <c r="I3683" s="27" t="str">
        <f>VLOOKUP(B3683,'大货清单（不定期按GOMS更新）'!A:F,6,FALSE)</f>
        <v>PHASEOUT</v>
      </c>
      <c r="J3683" s="27" t="str">
        <f>VLOOKUP(B3683,'大货清单（不定期按GOMS更新）'!A:K,11,FALSE)</f>
        <v>13</v>
      </c>
      <c r="K3683" s="27" t="str">
        <f>VLOOKUP(B3683,'大货清单（不定期按GOMS更新）'!A:N,12,FALSE)</f>
        <v>813</v>
      </c>
      <c r="L3683" s="27" t="str">
        <f>VLOOKUP(B3683,'大货清单（不定期按GOMS更新）'!A:M,13,FALSE)</f>
        <v>380</v>
      </c>
      <c r="M3683" s="27" t="str">
        <f>VLOOKUP(B3683,'大货清单（不定期按GOMS更新）'!A:N,14,FALSE)</f>
        <v>324</v>
      </c>
      <c r="N3683" s="53" t="s">
        <v>3830</v>
      </c>
      <c r="O3683" s="27">
        <f>IFERROR(VLOOKUP(N3683,'散件迭代（不定期更新）'!C:J,8,FALSE),0)</f>
        <v>0</v>
      </c>
      <c r="P3683" s="27" t="str">
        <f>IFERROR(VLOOKUP(N3683,'散件（更新）'!B:H,3,FALSE),0)</f>
        <v>/</v>
      </c>
      <c r="Q3683" s="27" t="str">
        <f>VLOOKUP(N3683,'散件（更新）'!B:H,2,FALSE)</f>
        <v>114-22250000</v>
      </c>
      <c r="R3683" s="27" t="str">
        <f>VLOOKUP(N3683,'散件（更新）'!B:H,7,FALSE)</f>
        <v>Main Body</v>
      </c>
      <c r="S3683" s="27" t="str">
        <f>VLOOKUP(N3683,'散件（更新）'!B:E,4,FALSE)</f>
        <v>https://tineco-yxzt.oss-accelerate.aliyuncs.com/20231219/9VSMB1A0000_1702948068859.png</v>
      </c>
      <c r="T3683" s="27" t="s">
        <v>8759</v>
      </c>
      <c r="U3683" s="28" t="str">
        <f>VLOOKUP(N3683,'散件（更新）'!B:G,6,FALSE)</f>
        <v>手持组件低配</v>
      </c>
      <c r="V3683" s="28">
        <f>VLOOKUP(N3683,'散件（更新）'!B:I,8,FALSE)</f>
        <v>6974950104733</v>
      </c>
    </row>
    <row r="3684" spans="1:22">
      <c r="A3684" s="57">
        <v>46169</v>
      </c>
      <c r="B3684" s="53" t="s">
        <v>3384</v>
      </c>
      <c r="C3684" s="27" t="str">
        <f>VLOOKUP(B3684,'大货清单（不定期按GOMS更新）'!A:H,8,0)</f>
        <v>107-22250101</v>
      </c>
      <c r="D3684" s="27" t="str">
        <f>VLOOKUP(B3684,'大货清单（不定期按GOMS更新）'!A:C,3,0)</f>
        <v>ZB2225A-01</v>
      </c>
      <c r="E3684" s="27" t="str">
        <f>VLOOKUP(B3684,'大货清单（不定期按GOMS更新）'!A:H,4,0)</f>
        <v>IT,FR,DE,NL,PL,SE,BE,ES</v>
      </c>
      <c r="F3684" s="27" t="str">
        <f>VLOOKUP(B3684,'大货清单（不定期按GOMS更新）'!A:H,2,0)</f>
        <v>PURE ONE STATION</v>
      </c>
      <c r="G3684" s="28" t="str">
        <f>VLOOKUP(B3684,'大货清单（不定期按GOMS更新）'!A:I,9,FALSE)</f>
        <v>6974950103507,	 6974950103507</v>
      </c>
      <c r="H3684" s="27" t="str">
        <f>VLOOKUP(B3684,'大货清单（不定期按GOMS更新）'!A:H,7,0)</f>
        <v>WHITE</v>
      </c>
      <c r="I3684" s="27" t="str">
        <f>VLOOKUP(B3684,'大货清单（不定期按GOMS更新）'!A:F,6,FALSE)</f>
        <v>PHASEOUT</v>
      </c>
      <c r="J3684" s="27" t="str">
        <f>VLOOKUP(B3684,'大货清单（不定期按GOMS更新）'!A:K,11,FALSE)</f>
        <v>13</v>
      </c>
      <c r="K3684" s="27" t="str">
        <f>VLOOKUP(B3684,'大货清单（不定期按GOMS更新）'!A:N,12,FALSE)</f>
        <v>813</v>
      </c>
      <c r="L3684" s="27" t="str">
        <f>VLOOKUP(B3684,'大货清单（不定期按GOMS更新）'!A:M,13,FALSE)</f>
        <v>380</v>
      </c>
      <c r="M3684" s="27" t="str">
        <f>VLOOKUP(B3684,'大货清单（不定期按GOMS更新）'!A:N,14,FALSE)</f>
        <v>324</v>
      </c>
      <c r="N3684" s="53" t="s">
        <v>3784</v>
      </c>
      <c r="O3684" s="27">
        <f>IFERROR(VLOOKUP(N3684,'散件迭代（不定期更新）'!C:J,8,FALSE),0)</f>
        <v>0</v>
      </c>
      <c r="P3684" s="27" t="str">
        <f>IFERROR(VLOOKUP(N3684,'散件（更新）'!B:H,3,FALSE),0)</f>
        <v>/</v>
      </c>
      <c r="Q3684" s="27" t="str">
        <f>VLOOKUP(N3684,'散件（更新）'!B:H,2,FALSE)</f>
        <v>114-22250308</v>
      </c>
      <c r="R3684" s="27" t="str">
        <f>VLOOKUP(N3684,'散件（更新）'!B:H,7,FALSE)</f>
        <v>Docking Station</v>
      </c>
      <c r="S3684" s="27" t="str">
        <f>VLOOKUP(N3684,'散件（更新）'!B:E,4,FALSE)</f>
        <v>https://tineco-yxzt.oss-accelerate.aliyuncs.com/20231219/9VSPS1B0000_1702948070329.png</v>
      </c>
      <c r="T3684" s="27" t="s">
        <v>8759</v>
      </c>
      <c r="U3684" s="28" t="str">
        <f>VLOOKUP(N3684,'散件（更新）'!B:G,6,FALSE)</f>
        <v>基站底座组件</v>
      </c>
      <c r="V3684" s="28">
        <f>VLOOKUP(N3684,'散件（更新）'!B:I,8,FALSE)</f>
        <v>6974950103415</v>
      </c>
    </row>
    <row r="3685" spans="1:22">
      <c r="A3685" s="57">
        <v>46169</v>
      </c>
      <c r="B3685" s="53" t="s">
        <v>3384</v>
      </c>
      <c r="C3685" s="27" t="str">
        <f>VLOOKUP(B3685,'大货清单（不定期按GOMS更新）'!A:H,8,0)</f>
        <v>107-22250101</v>
      </c>
      <c r="D3685" s="27" t="str">
        <f>VLOOKUP(B3685,'大货清单（不定期按GOMS更新）'!A:C,3,0)</f>
        <v>ZB2225A-01</v>
      </c>
      <c r="E3685" s="27" t="str">
        <f>VLOOKUP(B3685,'大货清单（不定期按GOMS更新）'!A:H,4,0)</f>
        <v>IT,FR,DE,NL,PL,SE,BE,ES</v>
      </c>
      <c r="F3685" s="27" t="str">
        <f>VLOOKUP(B3685,'大货清单（不定期按GOMS更新）'!A:H,2,0)</f>
        <v>PURE ONE STATION</v>
      </c>
      <c r="G3685" s="28" t="str">
        <f>VLOOKUP(B3685,'大货清单（不定期按GOMS更新）'!A:I,9,FALSE)</f>
        <v>6974950103507,	 6974950103507</v>
      </c>
      <c r="H3685" s="27" t="str">
        <f>VLOOKUP(B3685,'大货清单（不定期按GOMS更新）'!A:H,7,0)</f>
        <v>WHITE</v>
      </c>
      <c r="I3685" s="27" t="str">
        <f>VLOOKUP(B3685,'大货清单（不定期按GOMS更新）'!A:F,6,FALSE)</f>
        <v>PHASEOUT</v>
      </c>
      <c r="J3685" s="27" t="str">
        <f>VLOOKUP(B3685,'大货清单（不定期按GOMS更新）'!A:K,11,FALSE)</f>
        <v>13</v>
      </c>
      <c r="K3685" s="27" t="str">
        <f>VLOOKUP(B3685,'大货清单（不定期按GOMS更新）'!A:N,12,FALSE)</f>
        <v>813</v>
      </c>
      <c r="L3685" s="27" t="str">
        <f>VLOOKUP(B3685,'大货清单（不定期按GOMS更新）'!A:M,13,FALSE)</f>
        <v>380</v>
      </c>
      <c r="M3685" s="27" t="str">
        <f>VLOOKUP(B3685,'大货清单（不定期按GOMS更新）'!A:N,14,FALSE)</f>
        <v>324</v>
      </c>
      <c r="N3685" s="53" t="s">
        <v>3835</v>
      </c>
      <c r="O3685" s="27">
        <f>IFERROR(VLOOKUP(N3685,'散件迭代（不定期更新）'!C:J,8,FALSE),0)</f>
        <v>0</v>
      </c>
      <c r="P3685" s="27" t="str">
        <f>IFERROR(VLOOKUP(N3685,'散件（更新）'!B:H,3,FALSE),0)</f>
        <v>/</v>
      </c>
      <c r="Q3685" s="27" t="str">
        <f>VLOOKUP(N3685,'散件（更新）'!B:H,2,FALSE)</f>
        <v>114-22250100</v>
      </c>
      <c r="R3685" s="27" t="str">
        <f>VLOOKUP(N3685,'散件（更新）'!B:H,7,FALSE)</f>
        <v>Station Body</v>
      </c>
      <c r="S3685" s="27" t="str">
        <f>VLOOKUP(N3685,'散件（更新）'!B:E,4,FALSE)</f>
        <v>https://tineco-yxzt.oss-accelerate.aliyuncs.com/20231219/9VSSB1A01EU_1702948075642.png</v>
      </c>
      <c r="T3685" s="27" t="s">
        <v>8759</v>
      </c>
      <c r="U3685" s="28" t="str">
        <f>VLOOKUP(N3685,'散件（更新）'!B:G,6,FALSE)</f>
        <v>基站机身组件欧版低配</v>
      </c>
      <c r="V3685" s="28">
        <f>VLOOKUP(N3685,'散件（更新）'!B:I,8,FALSE)</f>
        <v>6974950104757</v>
      </c>
    </row>
    <row r="3686" spans="1:22">
      <c r="A3686" s="57">
        <v>46169</v>
      </c>
      <c r="B3686" s="53" t="s">
        <v>3384</v>
      </c>
      <c r="C3686" s="27" t="str">
        <f>VLOOKUP(B3686,'大货清单（不定期按GOMS更新）'!A:H,8,0)</f>
        <v>107-22250101</v>
      </c>
      <c r="D3686" s="27" t="str">
        <f>VLOOKUP(B3686,'大货清单（不定期按GOMS更新）'!A:C,3,0)</f>
        <v>ZB2225A-01</v>
      </c>
      <c r="E3686" s="27" t="str">
        <f>VLOOKUP(B3686,'大货清单（不定期按GOMS更新）'!A:H,4,0)</f>
        <v>IT,FR,DE,NL,PL,SE,BE,ES</v>
      </c>
      <c r="F3686" s="27" t="str">
        <f>VLOOKUP(B3686,'大货清单（不定期按GOMS更新）'!A:H,2,0)</f>
        <v>PURE ONE STATION</v>
      </c>
      <c r="G3686" s="28" t="str">
        <f>VLOOKUP(B3686,'大货清单（不定期按GOMS更新）'!A:I,9,FALSE)</f>
        <v>6974950103507,	 6974950103507</v>
      </c>
      <c r="H3686" s="27" t="str">
        <f>VLOOKUP(B3686,'大货清单（不定期按GOMS更新）'!A:H,7,0)</f>
        <v>WHITE</v>
      </c>
      <c r="I3686" s="27" t="str">
        <f>VLOOKUP(B3686,'大货清单（不定期按GOMS更新）'!A:F,6,FALSE)</f>
        <v>PHASEOUT</v>
      </c>
      <c r="J3686" s="27" t="str">
        <f>VLOOKUP(B3686,'大货清单（不定期按GOMS更新）'!A:K,11,FALSE)</f>
        <v>13</v>
      </c>
      <c r="K3686" s="27" t="str">
        <f>VLOOKUP(B3686,'大货清单（不定期按GOMS更新）'!A:N,12,FALSE)</f>
        <v>813</v>
      </c>
      <c r="L3686" s="27" t="str">
        <f>VLOOKUP(B3686,'大货清单（不定期按GOMS更新）'!A:M,13,FALSE)</f>
        <v>380</v>
      </c>
      <c r="M3686" s="27" t="str">
        <f>VLOOKUP(B3686,'大货清单（不定期按GOMS更新）'!A:N,14,FALSE)</f>
        <v>324</v>
      </c>
      <c r="N3686" s="53" t="s">
        <v>3836</v>
      </c>
      <c r="O3686" s="27">
        <f>IFERROR(VLOOKUP(N3686,'散件迭代（不定期更新）'!C:J,8,FALSE),0)</f>
        <v>0</v>
      </c>
      <c r="P3686" s="27" t="str">
        <f>IFERROR(VLOOKUP(N3686,'散件（更新）'!B:H,3,FALSE),0)</f>
        <v>/</v>
      </c>
      <c r="Q3686" s="27" t="str">
        <f>VLOOKUP(N3686,'散件（更新）'!B:H,2,FALSE)</f>
        <v>114-22250101</v>
      </c>
      <c r="R3686" s="27" t="str">
        <f>VLOOKUP(N3686,'散件（更新）'!B:H,7,FALSE)</f>
        <v>Station Head</v>
      </c>
      <c r="S3686" s="27" t="str">
        <f>VLOOKUP(N3686,'散件（更新）'!B:E,4,FALSE)</f>
        <v>https://tineco-yxzt.oss-accelerate.aliyuncs.com/20231219/9VSSH1A0100_1702948076063.png</v>
      </c>
      <c r="T3686" s="27" t="s">
        <v>8759</v>
      </c>
      <c r="U3686" s="28" t="str">
        <f>VLOOKUP(N3686,'散件（更新）'!B:G,6,FALSE)</f>
        <v>基站机头组件欧版低配</v>
      </c>
      <c r="V3686" s="28">
        <f>VLOOKUP(N3686,'散件（更新）'!B:I,8,FALSE)</f>
        <v>6974950104771</v>
      </c>
    </row>
    <row r="3687" spans="1:22">
      <c r="A3687" s="57">
        <v>46169</v>
      </c>
      <c r="B3687" s="53" t="s">
        <v>3384</v>
      </c>
      <c r="C3687" s="27" t="str">
        <f>VLOOKUP(B3687,'大货清单（不定期按GOMS更新）'!A:H,8,0)</f>
        <v>107-22250101</v>
      </c>
      <c r="D3687" s="27" t="str">
        <f>VLOOKUP(B3687,'大货清单（不定期按GOMS更新）'!A:C,3,0)</f>
        <v>ZB2225A-01</v>
      </c>
      <c r="E3687" s="27" t="str">
        <f>VLOOKUP(B3687,'大货清单（不定期按GOMS更新）'!A:H,4,0)</f>
        <v>IT,FR,DE,NL,PL,SE,BE,ES</v>
      </c>
      <c r="F3687" s="27" t="str">
        <f>VLOOKUP(B3687,'大货清单（不定期按GOMS更新）'!A:H,2,0)</f>
        <v>PURE ONE STATION</v>
      </c>
      <c r="G3687" s="28" t="str">
        <f>VLOOKUP(B3687,'大货清单（不定期按GOMS更新）'!A:I,9,FALSE)</f>
        <v>6974950103507,	 6974950103507</v>
      </c>
      <c r="H3687" s="27" t="str">
        <f>VLOOKUP(B3687,'大货清单（不定期按GOMS更新）'!A:H,7,0)</f>
        <v>WHITE</v>
      </c>
      <c r="I3687" s="27" t="str">
        <f>VLOOKUP(B3687,'大货清单（不定期按GOMS更新）'!A:F,6,FALSE)</f>
        <v>PHASEOUT</v>
      </c>
      <c r="J3687" s="27" t="str">
        <f>VLOOKUP(B3687,'大货清单（不定期按GOMS更新）'!A:K,11,FALSE)</f>
        <v>13</v>
      </c>
      <c r="K3687" s="27" t="str">
        <f>VLOOKUP(B3687,'大货清单（不定期按GOMS更新）'!A:N,12,FALSE)</f>
        <v>813</v>
      </c>
      <c r="L3687" s="27" t="str">
        <f>VLOOKUP(B3687,'大货清单（不定期按GOMS更新）'!A:M,13,FALSE)</f>
        <v>380</v>
      </c>
      <c r="M3687" s="27" t="str">
        <f>VLOOKUP(B3687,'大货清单（不定期按GOMS更新）'!A:N,14,FALSE)</f>
        <v>324</v>
      </c>
      <c r="N3687" s="53" t="s">
        <v>3833</v>
      </c>
      <c r="O3687" s="27">
        <f>IFERROR(VLOOKUP(N3687,'散件迭代（不定期更新）'!C:J,8,FALSE),0)</f>
        <v>0</v>
      </c>
      <c r="P3687" s="27" t="str">
        <f>IFERROR(VLOOKUP(N3687,'散件（更新）'!B:H,3,FALSE),0)</f>
        <v>/</v>
      </c>
      <c r="Q3687" s="27" t="str">
        <f>VLOOKUP(N3687,'散件（更新）'!B:H,2,FALSE)</f>
        <v>114-22250005</v>
      </c>
      <c r="R3687" s="27" t="str">
        <f>VLOOKUP(N3687,'散件（更新）'!B:H,7,FALSE)</f>
        <v>Tube Assembly</v>
      </c>
      <c r="S3687" s="27">
        <f>VLOOKUP(N3687,'散件（更新）'!B:E,4,FALSE)</f>
        <v>0</v>
      </c>
      <c r="T3687" s="27" t="s">
        <v>8759</v>
      </c>
      <c r="U3687" s="28" t="str">
        <f>VLOOKUP(N3687,'散件（更新）'!B:G,6,FALSE)</f>
        <v>金属直管组件低配</v>
      </c>
      <c r="V3687" s="28">
        <f>VLOOKUP(N3687,'散件（更新）'!B:I,8,FALSE)</f>
        <v>6974950104795</v>
      </c>
    </row>
    <row r="3688" spans="1:22">
      <c r="A3688" s="57">
        <v>46169</v>
      </c>
      <c r="B3688" s="53" t="s">
        <v>155</v>
      </c>
      <c r="C3688" s="27" t="str">
        <f>VLOOKUP(B3688,'大货清单（不定期按GOMS更新）'!A:H,8,0)</f>
        <v>107-17692401</v>
      </c>
      <c r="D3688" s="27" t="str">
        <f>VLOOKUP(B3688,'大货清单（不定期按GOMS更新）'!A:C,3,0)</f>
        <v>ZB1769X-01</v>
      </c>
      <c r="E3688" s="27" t="str">
        <f>VLOOKUP(B3688,'大货清单（不定期按GOMS更新）'!A:H,4,0)</f>
        <v>ES,DE,FR,IT,NL,PL,SE,CL,BE</v>
      </c>
      <c r="F3688" s="27" t="str">
        <f>VLOOKUP(B3688,'大货清单（不定期按GOMS更新）'!A:H,2,0)</f>
        <v>A11 Pet</v>
      </c>
      <c r="G3688" s="28">
        <f>VLOOKUP(B3688,'大货清单（不定期按GOMS更新）'!A:I,9,FALSE)</f>
        <v>6972200198082</v>
      </c>
      <c r="H3688" s="27" t="str">
        <f>VLOOKUP(B3688,'大货清单（不定期按GOMS更新）'!A:H,7,0)</f>
        <v>Moonstone</v>
      </c>
      <c r="I3688" s="27" t="str">
        <f>VLOOKUP(B3688,'大货清单（不定期按GOMS更新）'!A:F,6,FALSE)</f>
        <v>PHASEOUT</v>
      </c>
      <c r="J3688" s="27" t="str">
        <f>VLOOKUP(B3688,'大货清单（不定期按GOMS更新）'!A:K,11,FALSE)</f>
        <v>5.2</v>
      </c>
      <c r="K3688" s="27" t="str">
        <f>VLOOKUP(B3688,'大货清单（不定期按GOMS更新）'!A:N,12,FALSE)</f>
        <v>454</v>
      </c>
      <c r="L3688" s="27" t="str">
        <f>VLOOKUP(B3688,'大货清单（不定期按GOMS更新）'!A:M,13,FALSE)</f>
        <v>229</v>
      </c>
      <c r="M3688" s="27" t="str">
        <f>VLOOKUP(B3688,'大货清单（不定期按GOMS更新）'!A:N,14,FALSE)</f>
        <v>327</v>
      </c>
      <c r="N3688" s="53" t="s">
        <v>5046</v>
      </c>
      <c r="O3688" s="27">
        <f>IFERROR(VLOOKUP(N3688,'散件迭代（不定期更新）'!C:J,8,FALSE),0)</f>
        <v>0</v>
      </c>
      <c r="P3688" s="27" t="str">
        <f>IFERROR(VLOOKUP(N3688,'散件（更新）'!B:H,3,FALSE),0)</f>
        <v>206-1965-0505</v>
      </c>
      <c r="Q3688" s="27" t="str">
        <f>VLOOKUP(N3688,'散件（更新）'!B:H,2,FALSE)</f>
        <v>114-19650505</v>
      </c>
      <c r="R3688" s="27" t="str">
        <f>VLOOKUP(N3688,'散件（更新）'!B:H,7,FALSE)</f>
        <v>Hard Floor Brush</v>
      </c>
      <c r="S3688" s="27" t="str">
        <f>VLOOKUP(N3688,'散件（更新）'!B:E,4,FALSE)</f>
        <v>https://tineco-yxzt.oss-accelerate.aliyuncs.com/20231219/9VSBH111200_1702948061197.png</v>
      </c>
      <c r="T3688" s="27" t="s">
        <v>8759</v>
      </c>
      <c r="U3688" s="28" t="str">
        <f>VLOOKUP(N3688,'散件（更新）'!B:G,6,FALSE)</f>
        <v>FB1753地板刷（3pin)</v>
      </c>
      <c r="V3688" s="28" t="str">
        <f>VLOOKUP(N3688,'散件（更新）'!B:I,8,FALSE)</f>
        <v>6972200198938</v>
      </c>
    </row>
    <row r="3689" spans="1:22">
      <c r="A3689" s="57">
        <v>46169</v>
      </c>
      <c r="B3689" s="53" t="s">
        <v>172</v>
      </c>
      <c r="C3689" s="27" t="str">
        <f>VLOOKUP(B3689,'大货清单（不定期按GOMS更新）'!A:H,8,0)</f>
        <v>107-19790701</v>
      </c>
      <c r="D3689" s="27" t="str">
        <f>VLOOKUP(B3689,'大货清单（不定期按GOMS更新）'!A:C,3,0)</f>
        <v>ZB1979G-01</v>
      </c>
      <c r="E3689" s="27" t="str">
        <f>VLOOKUP(B3689,'大货清单（不定期按GOMS更新）'!A:H,4,0)</f>
        <v>DE,IT,ES,FR,NL,PL,SE,BE</v>
      </c>
      <c r="F3689" s="27" t="str">
        <f>VLOOKUP(B3689,'大货清单（不定期按GOMS更新）'!A:H,2,0)</f>
        <v>PURE ONE X Pet</v>
      </c>
      <c r="G3689" s="28" t="str">
        <f>VLOOKUP(B3689,'大货清单（不定期按GOMS更新）'!A:I,9,FALSE)</f>
        <v>6972200198198,	 6972200198198</v>
      </c>
      <c r="H3689" s="27" t="str">
        <f>VLOOKUP(B3689,'大货清单（不定期按GOMS更新）'!A:H,7,0)</f>
        <v>White&amp;Black</v>
      </c>
      <c r="I3689" s="27" t="str">
        <f>VLOOKUP(B3689,'大货清单（不定期按GOMS更新）'!A:F,6,FALSE)</f>
        <v>PHASEOUT</v>
      </c>
      <c r="J3689" s="27" t="str">
        <f>VLOOKUP(B3689,'大货清单（不定期按GOMS更新）'!A:K,11,FALSE)</f>
        <v>4.95</v>
      </c>
      <c r="K3689" s="27" t="str">
        <f>VLOOKUP(B3689,'大货清单（不定期按GOMS更新）'!A:N,12,FALSE)</f>
        <v>454</v>
      </c>
      <c r="L3689" s="27" t="str">
        <f>VLOOKUP(B3689,'大货清单（不定期按GOMS更新）'!A:M,13,FALSE)</f>
        <v>229</v>
      </c>
      <c r="M3689" s="27" t="str">
        <f>VLOOKUP(B3689,'大货清单（不定期按GOMS更新）'!A:N,14,FALSE)</f>
        <v>327</v>
      </c>
      <c r="N3689" s="53" t="s">
        <v>5046</v>
      </c>
      <c r="O3689" s="27">
        <f>IFERROR(VLOOKUP(N3689,'散件迭代（不定期更新）'!C:J,8,FALSE),0)</f>
        <v>0</v>
      </c>
      <c r="P3689" s="27" t="str">
        <f>IFERROR(VLOOKUP(N3689,'散件（更新）'!B:H,3,FALSE),0)</f>
        <v>206-1965-0505</v>
      </c>
      <c r="Q3689" s="27" t="str">
        <f>VLOOKUP(N3689,'散件（更新）'!B:H,2,FALSE)</f>
        <v>114-19650505</v>
      </c>
      <c r="R3689" s="27" t="str">
        <f>VLOOKUP(N3689,'散件（更新）'!B:H,7,FALSE)</f>
        <v>Hard Floor Brush</v>
      </c>
      <c r="S3689" s="27" t="str">
        <f>VLOOKUP(N3689,'散件（更新）'!B:E,4,FALSE)</f>
        <v>https://tineco-yxzt.oss-accelerate.aliyuncs.com/20231219/9VSBH111200_1702948061197.png</v>
      </c>
      <c r="T3689" s="27" t="s">
        <v>8759</v>
      </c>
      <c r="U3689" s="28" t="str">
        <f>VLOOKUP(N3689,'散件（更新）'!B:G,6,FALSE)</f>
        <v>FB1753地板刷（3pin)</v>
      </c>
      <c r="V3689" s="28" t="str">
        <f>VLOOKUP(N3689,'散件（更新）'!B:I,8,FALSE)</f>
        <v>6972200198938</v>
      </c>
    </row>
    <row r="3690" spans="1:22">
      <c r="A3690" s="57">
        <v>46169</v>
      </c>
      <c r="B3690" s="53" t="s">
        <v>160</v>
      </c>
      <c r="C3690" s="27" t="str">
        <f>VLOOKUP(B3690,'大货清单（不定期按GOMS更新）'!A:H,8,0)</f>
        <v>107-19650801</v>
      </c>
      <c r="D3690" s="27" t="str">
        <f>VLOOKUP(B3690,'大货清单（不定期按GOMS更新）'!A:C,3,0)</f>
        <v>ZB1965H-01</v>
      </c>
      <c r="E3690" s="27" t="str">
        <f>VLOOKUP(B3690,'大货清单（不定期按GOMS更新）'!A:H,4,0)</f>
        <v>DE,GR,PL,UA,CZ,RO</v>
      </c>
      <c r="F3690" s="27" t="str">
        <f>VLOOKUP(B3690,'大货清单（不定期按GOMS更新）'!A:H,2,0)</f>
        <v>PURE ONE S11 PET</v>
      </c>
      <c r="G3690" s="28">
        <f>VLOOKUP(B3690,'大货清单（不定期按GOMS更新）'!A:I,9,FALSE)</f>
        <v>6972200198204</v>
      </c>
      <c r="H3690" s="27" t="str">
        <f>VLOOKUP(B3690,'大货清单（不定期按GOMS更新）'!A:H,7,0)</f>
        <v>Blue</v>
      </c>
      <c r="I3690" s="27" t="str">
        <f>VLOOKUP(B3690,'大货清单（不定期按GOMS更新）'!A:F,6,FALSE)</f>
        <v>PHASEOUT</v>
      </c>
      <c r="J3690" s="27" t="str">
        <f>VLOOKUP(B3690,'大货清单（不定期按GOMS更新）'!A:K,11,FALSE)</f>
        <v>5.2</v>
      </c>
      <c r="K3690" s="27" t="str">
        <f>VLOOKUP(B3690,'大货清单（不定期按GOMS更新）'!A:N,12,FALSE)</f>
        <v>454</v>
      </c>
      <c r="L3690" s="27" t="str">
        <f>VLOOKUP(B3690,'大货清单（不定期按GOMS更新）'!A:M,13,FALSE)</f>
        <v>229</v>
      </c>
      <c r="M3690" s="27" t="str">
        <f>VLOOKUP(B3690,'大货清单（不定期按GOMS更新）'!A:N,14,FALSE)</f>
        <v>327</v>
      </c>
      <c r="N3690" s="53" t="s">
        <v>5046</v>
      </c>
      <c r="O3690" s="27">
        <f>IFERROR(VLOOKUP(N3690,'散件迭代（不定期更新）'!C:J,8,FALSE),0)</f>
        <v>0</v>
      </c>
      <c r="P3690" s="27" t="str">
        <f>IFERROR(VLOOKUP(N3690,'散件（更新）'!B:H,3,FALSE),0)</f>
        <v>206-1965-0505</v>
      </c>
      <c r="Q3690" s="27" t="str">
        <f>VLOOKUP(N3690,'散件（更新）'!B:H,2,FALSE)</f>
        <v>114-19650505</v>
      </c>
      <c r="R3690" s="27" t="str">
        <f>VLOOKUP(N3690,'散件（更新）'!B:H,7,FALSE)</f>
        <v>Hard Floor Brush</v>
      </c>
      <c r="S3690" s="27" t="str">
        <f>VLOOKUP(N3690,'散件（更新）'!B:E,4,FALSE)</f>
        <v>https://tineco-yxzt.oss-accelerate.aliyuncs.com/20231219/9VSBH111200_1702948061197.png</v>
      </c>
      <c r="T3690" s="27" t="s">
        <v>8759</v>
      </c>
      <c r="U3690" s="28" t="str">
        <f>VLOOKUP(N3690,'散件（更新）'!B:G,6,FALSE)</f>
        <v>FB1753地板刷（3pin)</v>
      </c>
      <c r="V3690" s="28" t="str">
        <f>VLOOKUP(N3690,'散件（更新）'!B:I,8,FALSE)</f>
        <v>6972200198938</v>
      </c>
    </row>
    <row r="3691" spans="1:22">
      <c r="A3691" s="57">
        <v>46169</v>
      </c>
      <c r="B3691" s="53" t="s">
        <v>2856</v>
      </c>
      <c r="C3691" s="27" t="str">
        <f>VLOOKUP(B3691,'大货清单（不定期按GOMS更新）'!A:H,8,0)</f>
        <v>107-20160103</v>
      </c>
      <c r="D3691" s="27" t="str">
        <f>VLOOKUP(B3691,'大货清单（不定期按GOMS更新）'!A:C,3,0)</f>
        <v>ZB2016A-03</v>
      </c>
      <c r="E3691" s="27" t="str">
        <f>VLOOKUP(B3691,'大货清单（不定期按GOMS更新）'!A:H,4,0)</f>
        <v>GB</v>
      </c>
      <c r="F3691" s="27" t="str">
        <f>VLOOKUP(B3691,'大货清单（不定期按GOMS更新）'!A:H,2,0)</f>
        <v>PWRHERO 11</v>
      </c>
      <c r="G3691" s="28">
        <f>VLOOKUP(B3691,'大货清单（不定期按GOMS更新）'!A:I,9,FALSE)</f>
        <v>6972200196217</v>
      </c>
      <c r="H3691" s="27" t="str">
        <f>VLOOKUP(B3691,'大货清单（不定期按GOMS更新）'!A:H,7,0)</f>
        <v>Teal</v>
      </c>
      <c r="I3691" s="27" t="str">
        <f>VLOOKUP(B3691,'大货清单（不定期按GOMS更新）'!A:F,6,FALSE)</f>
        <v>PHASEOUT</v>
      </c>
      <c r="J3691" s="27" t="str">
        <f>VLOOKUP(B3691,'大货清单（不定期按GOMS更新）'!A:K,11,FALSE)</f>
        <v>4.5</v>
      </c>
      <c r="K3691" s="27" t="str">
        <f>VLOOKUP(B3691,'大货清单（不定期按GOMS更新）'!A:N,12,FALSE)</f>
        <v>742</v>
      </c>
      <c r="L3691" s="27" t="str">
        <f>VLOOKUP(B3691,'大货清单（不定期按GOMS更新）'!A:M,13,FALSE)</f>
        <v>155</v>
      </c>
      <c r="M3691" s="27" t="str">
        <f>VLOOKUP(B3691,'大货清单（不定期按GOMS更新）'!A:N,14,FALSE)</f>
        <v>288</v>
      </c>
      <c r="N3691" s="53" t="s">
        <v>1428</v>
      </c>
      <c r="O3691" s="27">
        <f>IFERROR(VLOOKUP(N3691,'散件迭代（不定期更新）'!C:J,8,FALSE),0)</f>
        <v>0</v>
      </c>
      <c r="P3691" s="27" t="str">
        <f>IFERROR(VLOOKUP(N3691,'散件（更新）'!B:H,3,FALSE),0)</f>
        <v>206-2016-0008</v>
      </c>
      <c r="Q3691" s="27" t="str">
        <f>VLOOKUP(N3691,'散件（更新）'!B:H,2,FALSE)</f>
        <v>114-20160008</v>
      </c>
      <c r="R3691" s="27" t="str">
        <f>VLOOKUP(N3691,'散件（更新）'!B:H,7,FALSE)</f>
        <v>Wall-mounted Dock</v>
      </c>
      <c r="S3691" s="27" t="str">
        <f>VLOOKUP(N3691,'散件（更新）'!B:E,4,FALSE)</f>
        <v>https://tineco-yxzt.oss-accelerate.aliyuncs.com/product/114-20160008.png</v>
      </c>
      <c r="T3691" s="27" t="s">
        <v>8759</v>
      </c>
      <c r="U3691" s="28" t="str">
        <f>VLOOKUP(N3691,'散件（更新）'!B:G,6,FALSE)</f>
        <v>墙挂带安装螺丝</v>
      </c>
      <c r="V3691" s="28" t="str">
        <f>VLOOKUP(N3691,'散件（更新）'!B:I,8,FALSE)</f>
        <v>6972200195036</v>
      </c>
    </row>
    <row r="3692" spans="1:22">
      <c r="A3692" s="57">
        <v>46169</v>
      </c>
      <c r="B3692" s="53" t="s">
        <v>2856</v>
      </c>
      <c r="C3692" s="27" t="str">
        <f>VLOOKUP(B3692,'大货清单（不定期按GOMS更新）'!A:H,8,0)</f>
        <v>107-20160103</v>
      </c>
      <c r="D3692" s="27" t="str">
        <f>VLOOKUP(B3692,'大货清单（不定期按GOMS更新）'!A:C,3,0)</f>
        <v>ZB2016A-03</v>
      </c>
      <c r="E3692" s="27" t="str">
        <f>VLOOKUP(B3692,'大货清单（不定期按GOMS更新）'!A:H,4,0)</f>
        <v>GB</v>
      </c>
      <c r="F3692" s="27" t="str">
        <f>VLOOKUP(B3692,'大货清单（不定期按GOMS更新）'!A:H,2,0)</f>
        <v>PWRHERO 11</v>
      </c>
      <c r="G3692" s="28">
        <f>VLOOKUP(B3692,'大货清单（不定期按GOMS更新）'!A:I,9,FALSE)</f>
        <v>6972200196217</v>
      </c>
      <c r="H3692" s="27" t="str">
        <f>VLOOKUP(B3692,'大货清单（不定期按GOMS更新）'!A:H,7,0)</f>
        <v>Teal</v>
      </c>
      <c r="I3692" s="27" t="str">
        <f>VLOOKUP(B3692,'大货清单（不定期按GOMS更新）'!A:F,6,FALSE)</f>
        <v>PHASEOUT</v>
      </c>
      <c r="J3692" s="27" t="str">
        <f>VLOOKUP(B3692,'大货清单（不定期按GOMS更新）'!A:K,11,FALSE)</f>
        <v>4.5</v>
      </c>
      <c r="K3692" s="27" t="str">
        <f>VLOOKUP(B3692,'大货清单（不定期按GOMS更新）'!A:N,12,FALSE)</f>
        <v>742</v>
      </c>
      <c r="L3692" s="27" t="str">
        <f>VLOOKUP(B3692,'大货清单（不定期按GOMS更新）'!A:M,13,FALSE)</f>
        <v>155</v>
      </c>
      <c r="M3692" s="27" t="str">
        <f>VLOOKUP(B3692,'大货清单（不定期按GOMS更新）'!A:N,14,FALSE)</f>
        <v>288</v>
      </c>
      <c r="N3692" s="53" t="s">
        <v>1393</v>
      </c>
      <c r="O3692" s="27" t="str">
        <f>IFERROR(VLOOKUP(N3692,'散件迭代（不定期更新）'!C:J,8,FALSE),0)</f>
        <v>A19</v>
      </c>
      <c r="P3692" s="27" t="str">
        <f>IFERROR(VLOOKUP(N3692,'散件（更新）'!B:H,3,FALSE),0)</f>
        <v>206-1873-2318</v>
      </c>
      <c r="Q3692" s="27" t="str">
        <f>VLOOKUP(N3692,'散件（更新）'!B:H,2,FALSE)</f>
        <v>114-18732318</v>
      </c>
      <c r="R3692" s="27" t="str">
        <f>VLOOKUP(N3692,'散件（更新）'!B:H,7,FALSE)</f>
        <v>Mini power brush</v>
      </c>
      <c r="S3692" s="27" t="str">
        <f>VLOOKUP(N3692,'散件（更新）'!B:E,4,FALSE)</f>
        <v>https://tineco-yxzt.oss-accelerate.aliyuncs.com/product/114-18732318.png</v>
      </c>
      <c r="T3692" s="27" t="s">
        <v>8759</v>
      </c>
      <c r="U3692" s="28" t="str">
        <f>VLOOKUP(N3692,'散件（更新）'!B:G,6,FALSE)</f>
        <v>FB1953A 小电动地刷胶袋组件带PTC</v>
      </c>
      <c r="V3692" s="28" t="str">
        <f>VLOOKUP(N3692,'散件（更新）'!B:I,8,FALSE)</f>
        <v>6972200193032</v>
      </c>
    </row>
    <row r="3693" spans="1:22">
      <c r="A3693" s="57">
        <v>46169</v>
      </c>
      <c r="B3693" s="53" t="s">
        <v>2856</v>
      </c>
      <c r="C3693" s="27" t="str">
        <f>VLOOKUP(B3693,'大货清单（不定期按GOMS更新）'!A:H,8,0)</f>
        <v>107-20160103</v>
      </c>
      <c r="D3693" s="27" t="str">
        <f>VLOOKUP(B3693,'大货清单（不定期按GOMS更新）'!A:C,3,0)</f>
        <v>ZB2016A-03</v>
      </c>
      <c r="E3693" s="27" t="str">
        <f>VLOOKUP(B3693,'大货清单（不定期按GOMS更新）'!A:H,4,0)</f>
        <v>GB</v>
      </c>
      <c r="F3693" s="27" t="str">
        <f>VLOOKUP(B3693,'大货清单（不定期按GOMS更新）'!A:H,2,0)</f>
        <v>PWRHERO 11</v>
      </c>
      <c r="G3693" s="28">
        <f>VLOOKUP(B3693,'大货清单（不定期按GOMS更新）'!A:I,9,FALSE)</f>
        <v>6972200196217</v>
      </c>
      <c r="H3693" s="27" t="str">
        <f>VLOOKUP(B3693,'大货清单（不定期按GOMS更新）'!A:H,7,0)</f>
        <v>Teal</v>
      </c>
      <c r="I3693" s="27" t="str">
        <f>VLOOKUP(B3693,'大货清单（不定期按GOMS更新）'!A:F,6,FALSE)</f>
        <v>PHASEOUT</v>
      </c>
      <c r="J3693" s="27" t="str">
        <f>VLOOKUP(B3693,'大货清单（不定期按GOMS更新）'!A:K,11,FALSE)</f>
        <v>4.5</v>
      </c>
      <c r="K3693" s="27" t="str">
        <f>VLOOKUP(B3693,'大货清单（不定期按GOMS更新）'!A:N,12,FALSE)</f>
        <v>742</v>
      </c>
      <c r="L3693" s="27" t="str">
        <f>VLOOKUP(B3693,'大货清单（不定期按GOMS更新）'!A:M,13,FALSE)</f>
        <v>155</v>
      </c>
      <c r="M3693" s="27" t="str">
        <f>VLOOKUP(B3693,'大货清单（不定期按GOMS更新）'!A:N,14,FALSE)</f>
        <v>288</v>
      </c>
      <c r="N3693" s="53" t="s">
        <v>1225</v>
      </c>
      <c r="O3693" s="27">
        <f>IFERROR(VLOOKUP(N3693,'散件迭代（不定期更新）'!C:J,8,FALSE),0)</f>
        <v>0</v>
      </c>
      <c r="P3693" s="27" t="str">
        <f>IFERROR(VLOOKUP(N3693,'散件（更新）'!B:H,3,FALSE),0)</f>
        <v>206-1756-0099</v>
      </c>
      <c r="Q3693" s="27" t="str">
        <f>VLOOKUP(N3693,'散件（更新）'!B:H,2,FALSE)</f>
        <v>114-17560099</v>
      </c>
      <c r="R3693" s="27" t="str">
        <f>VLOOKUP(N3693,'散件（更新）'!B:H,7,FALSE)</f>
        <v>Repair Wheel</v>
      </c>
      <c r="S3693" s="27" t="str">
        <f>VLOOKUP(N3693,'散件（更新）'!B:E,4,FALSE)</f>
        <v>https://tineco-yxzt.oss-accelerate.aliyuncs.com/20231219/9VSRW100200_1702948075442.png</v>
      </c>
      <c r="T3693" s="27" t="s">
        <v>8759</v>
      </c>
      <c r="U3693" s="28" t="str">
        <f>VLOOKUP(N3693,'散件（更新）'!B:G,6,FALSE)</f>
        <v>地刷小轮+小轮轴组件</v>
      </c>
      <c r="V3693" s="28" t="str">
        <f>VLOOKUP(N3693,'散件（更新）'!B:I,8,FALSE)</f>
        <v>6972200194046</v>
      </c>
    </row>
    <row r="3694" spans="1:22">
      <c r="A3694" s="57">
        <v>46169</v>
      </c>
      <c r="B3694" s="53" t="s">
        <v>2856</v>
      </c>
      <c r="C3694" s="27" t="str">
        <f>VLOOKUP(B3694,'大货清单（不定期按GOMS更新）'!A:H,8,0)</f>
        <v>107-20160103</v>
      </c>
      <c r="D3694" s="27" t="str">
        <f>VLOOKUP(B3694,'大货清单（不定期按GOMS更新）'!A:C,3,0)</f>
        <v>ZB2016A-03</v>
      </c>
      <c r="E3694" s="27" t="str">
        <f>VLOOKUP(B3694,'大货清单（不定期按GOMS更新）'!A:H,4,0)</f>
        <v>GB</v>
      </c>
      <c r="F3694" s="27" t="str">
        <f>VLOOKUP(B3694,'大货清单（不定期按GOMS更新）'!A:H,2,0)</f>
        <v>PWRHERO 11</v>
      </c>
      <c r="G3694" s="28">
        <f>VLOOKUP(B3694,'大货清单（不定期按GOMS更新）'!A:I,9,FALSE)</f>
        <v>6972200196217</v>
      </c>
      <c r="H3694" s="27" t="str">
        <f>VLOOKUP(B3694,'大货清单（不定期按GOMS更新）'!A:H,7,0)</f>
        <v>Teal</v>
      </c>
      <c r="I3694" s="27" t="str">
        <f>VLOOKUP(B3694,'大货清单（不定期按GOMS更新）'!A:F,6,FALSE)</f>
        <v>PHASEOUT</v>
      </c>
      <c r="J3694" s="27" t="str">
        <f>VLOOKUP(B3694,'大货清单（不定期按GOMS更新）'!A:K,11,FALSE)</f>
        <v>4.5</v>
      </c>
      <c r="K3694" s="27" t="str">
        <f>VLOOKUP(B3694,'大货清单（不定期按GOMS更新）'!A:N,12,FALSE)</f>
        <v>742</v>
      </c>
      <c r="L3694" s="27" t="str">
        <f>VLOOKUP(B3694,'大货清单（不定期按GOMS更新）'!A:M,13,FALSE)</f>
        <v>155</v>
      </c>
      <c r="M3694" s="27" t="str">
        <f>VLOOKUP(B3694,'大货清单（不定期按GOMS更新）'!A:N,14,FALSE)</f>
        <v>288</v>
      </c>
      <c r="N3694" s="53" t="s">
        <v>1429</v>
      </c>
      <c r="O3694" s="27">
        <f>IFERROR(VLOOKUP(N3694,'散件迭代（不定期更新）'!C:J,8,FALSE),0)</f>
        <v>0</v>
      </c>
      <c r="P3694" s="27" t="str">
        <f>IFERROR(VLOOKUP(N3694,'散件（更新）'!B:H,3,FALSE),0)</f>
        <v>206-2016-0003</v>
      </c>
      <c r="Q3694" s="27" t="str">
        <f>VLOOKUP(N3694,'散件（更新）'!B:H,2,FALSE)</f>
        <v>114-20160003</v>
      </c>
      <c r="R3694" s="27" t="str">
        <f>VLOOKUP(N3694,'散件（更新）'!B:H,7,FALSE)</f>
        <v>Dustbin</v>
      </c>
      <c r="S3694" s="27" t="str">
        <f>VLOOKUP(N3694,'散件（更新）'!B:E,4,FALSE)</f>
        <v>https://tineco-yxzt.oss-accelerate.aliyuncs.com/20231219/9VADB111200_1702948055268.png</v>
      </c>
      <c r="T3694" s="27" t="s">
        <v>8759</v>
      </c>
      <c r="U3694" s="28" t="str">
        <f>VLOOKUP(N3694,'散件（更新）'!B:G,6,FALSE)</f>
        <v>尘桶组件浅蓝按钮</v>
      </c>
      <c r="V3694" s="28" t="str">
        <f>VLOOKUP(N3694,'散件（更新）'!B:I,8,FALSE)</f>
        <v>6972200196767</v>
      </c>
    </row>
    <row r="3695" spans="1:22">
      <c r="A3695" s="57">
        <v>46169</v>
      </c>
      <c r="B3695" s="53" t="s">
        <v>2856</v>
      </c>
      <c r="C3695" s="27" t="str">
        <f>VLOOKUP(B3695,'大货清单（不定期按GOMS更新）'!A:H,8,0)</f>
        <v>107-20160103</v>
      </c>
      <c r="D3695" s="27" t="str">
        <f>VLOOKUP(B3695,'大货清单（不定期按GOMS更新）'!A:C,3,0)</f>
        <v>ZB2016A-03</v>
      </c>
      <c r="E3695" s="27" t="str">
        <f>VLOOKUP(B3695,'大货清单（不定期按GOMS更新）'!A:H,4,0)</f>
        <v>GB</v>
      </c>
      <c r="F3695" s="27" t="str">
        <f>VLOOKUP(B3695,'大货清单（不定期按GOMS更新）'!A:H,2,0)</f>
        <v>PWRHERO 11</v>
      </c>
      <c r="G3695" s="28">
        <f>VLOOKUP(B3695,'大货清单（不定期按GOMS更新）'!A:I,9,FALSE)</f>
        <v>6972200196217</v>
      </c>
      <c r="H3695" s="27" t="str">
        <f>VLOOKUP(B3695,'大货清单（不定期按GOMS更新）'!A:H,7,0)</f>
        <v>Teal</v>
      </c>
      <c r="I3695" s="27" t="str">
        <f>VLOOKUP(B3695,'大货清单（不定期按GOMS更新）'!A:F,6,FALSE)</f>
        <v>PHASEOUT</v>
      </c>
      <c r="J3695" s="27" t="str">
        <f>VLOOKUP(B3695,'大货清单（不定期按GOMS更新）'!A:K,11,FALSE)</f>
        <v>4.5</v>
      </c>
      <c r="K3695" s="27" t="str">
        <f>VLOOKUP(B3695,'大货清单（不定期按GOMS更新）'!A:N,12,FALSE)</f>
        <v>742</v>
      </c>
      <c r="L3695" s="27" t="str">
        <f>VLOOKUP(B3695,'大货清单（不定期按GOMS更新）'!A:M,13,FALSE)</f>
        <v>155</v>
      </c>
      <c r="M3695" s="27" t="str">
        <f>VLOOKUP(B3695,'大货清单（不定期按GOMS更新）'!A:N,14,FALSE)</f>
        <v>288</v>
      </c>
      <c r="N3695" s="53" t="s">
        <v>1431</v>
      </c>
      <c r="O3695" s="27" t="str">
        <f>IFERROR(VLOOKUP(N3695,'散件迭代（不定期更新）'!C:J,8,FALSE),0)</f>
        <v>A47</v>
      </c>
      <c r="P3695" s="27" t="str">
        <f>IFERROR(VLOOKUP(N3695,'散件（更新）'!B:H,3,FALSE),0)</f>
        <v>206-2016-0004</v>
      </c>
      <c r="Q3695" s="27" t="str">
        <f>VLOOKUP(N3695,'散件（更新）'!B:H,2,FALSE)</f>
        <v>114-20160004</v>
      </c>
      <c r="R3695" s="27" t="str">
        <f>VLOOKUP(N3695,'散件（更新）'!B:H,7,FALSE)</f>
        <v>Filter holder</v>
      </c>
      <c r="S3695" s="27" t="str">
        <f>VLOOKUP(N3695,'散件（更新）'!B:E,4,FALSE)</f>
        <v>https://tineco-yxzt.oss-accelerate.aliyuncs.com/20231219/9VAFD111100_1702948055750.png</v>
      </c>
      <c r="T3695" s="27" t="s">
        <v>8759</v>
      </c>
      <c r="U3695" s="28" t="str">
        <f>VLOOKUP(N3695,'散件（更新）'!B:G,6,FALSE)</f>
        <v>网孔过滤器灰色</v>
      </c>
      <c r="V3695" s="28" t="str">
        <f>VLOOKUP(N3695,'散件（更新）'!B:I,8,FALSE)</f>
        <v>6972200195012</v>
      </c>
    </row>
    <row r="3696" spans="1:22">
      <c r="A3696" s="57">
        <v>46169</v>
      </c>
      <c r="B3696" s="53" t="s">
        <v>2856</v>
      </c>
      <c r="C3696" s="27" t="str">
        <f>VLOOKUP(B3696,'大货清单（不定期按GOMS更新）'!A:H,8,0)</f>
        <v>107-20160103</v>
      </c>
      <c r="D3696" s="27" t="str">
        <f>VLOOKUP(B3696,'大货清单（不定期按GOMS更新）'!A:C,3,0)</f>
        <v>ZB2016A-03</v>
      </c>
      <c r="E3696" s="27" t="str">
        <f>VLOOKUP(B3696,'大货清单（不定期按GOMS更新）'!A:H,4,0)</f>
        <v>GB</v>
      </c>
      <c r="F3696" s="27" t="str">
        <f>VLOOKUP(B3696,'大货清单（不定期按GOMS更新）'!A:H,2,0)</f>
        <v>PWRHERO 11</v>
      </c>
      <c r="G3696" s="28">
        <f>VLOOKUP(B3696,'大货清单（不定期按GOMS更新）'!A:I,9,FALSE)</f>
        <v>6972200196217</v>
      </c>
      <c r="H3696" s="27" t="str">
        <f>VLOOKUP(B3696,'大货清单（不定期按GOMS更新）'!A:H,7,0)</f>
        <v>Teal</v>
      </c>
      <c r="I3696" s="27" t="str">
        <f>VLOOKUP(B3696,'大货清单（不定期按GOMS更新）'!A:F,6,FALSE)</f>
        <v>PHASEOUT</v>
      </c>
      <c r="J3696" s="27" t="str">
        <f>VLOOKUP(B3696,'大货清单（不定期按GOMS更新）'!A:K,11,FALSE)</f>
        <v>4.5</v>
      </c>
      <c r="K3696" s="27" t="str">
        <f>VLOOKUP(B3696,'大货清单（不定期按GOMS更新）'!A:N,12,FALSE)</f>
        <v>742</v>
      </c>
      <c r="L3696" s="27" t="str">
        <f>VLOOKUP(B3696,'大货清单（不定期按GOMS更新）'!A:M,13,FALSE)</f>
        <v>155</v>
      </c>
      <c r="M3696" s="27" t="str">
        <f>VLOOKUP(B3696,'大货清单（不定期按GOMS更新）'!A:N,14,FALSE)</f>
        <v>288</v>
      </c>
      <c r="N3696" s="53" t="s">
        <v>1228</v>
      </c>
      <c r="O3696" s="27">
        <f>IFERROR(VLOOKUP(N3696,'散件迭代（不定期更新）'!C:J,8,FALSE),0)</f>
        <v>0</v>
      </c>
      <c r="P3696" s="27" t="str">
        <f>IFERROR(VLOOKUP(N3696,'散件（更新）'!B:H,3,FALSE),0)</f>
        <v>206-1756-0204</v>
      </c>
      <c r="Q3696" s="27" t="str">
        <f>VLOOKUP(N3696,'散件（更新）'!B:H,2,FALSE)</f>
        <v>114-17560204</v>
      </c>
      <c r="R3696" s="27" t="str">
        <f>VLOOKUP(N3696,'散件（更新）'!B:H,7,FALSE)</f>
        <v>FILTER</v>
      </c>
      <c r="S3696" s="27" t="str">
        <f>VLOOKUP(N3696,'散件（更新）'!B:E,4,FALSE)</f>
        <v>https://tineco-yxzt.oss-accelerate.aliyuncs.com/product/114-17560204.jpg</v>
      </c>
      <c r="T3696" s="27" t="s">
        <v>8759</v>
      </c>
      <c r="U3696" s="28" t="str">
        <f>VLOOKUP(N3696,'散件（更新）'!B:G,6,FALSE)</f>
        <v>ZB1756 进风滤棉组件</v>
      </c>
      <c r="V3696" s="28" t="str">
        <f>VLOOKUP(N3696,'散件（更新）'!B:I,8,FALSE)</f>
        <v>6972200191182</v>
      </c>
    </row>
    <row r="3697" spans="1:22">
      <c r="A3697" s="57">
        <v>46169</v>
      </c>
      <c r="B3697" s="53" t="s">
        <v>2856</v>
      </c>
      <c r="C3697" s="27" t="str">
        <f>VLOOKUP(B3697,'大货清单（不定期按GOMS更新）'!A:H,8,0)</f>
        <v>107-20160103</v>
      </c>
      <c r="D3697" s="27" t="str">
        <f>VLOOKUP(B3697,'大货清单（不定期按GOMS更新）'!A:C,3,0)</f>
        <v>ZB2016A-03</v>
      </c>
      <c r="E3697" s="27" t="str">
        <f>VLOOKUP(B3697,'大货清单（不定期按GOMS更新）'!A:H,4,0)</f>
        <v>GB</v>
      </c>
      <c r="F3697" s="27" t="str">
        <f>VLOOKUP(B3697,'大货清单（不定期按GOMS更新）'!A:H,2,0)</f>
        <v>PWRHERO 11</v>
      </c>
      <c r="G3697" s="28">
        <f>VLOOKUP(B3697,'大货清单（不定期按GOMS更新）'!A:I,9,FALSE)</f>
        <v>6972200196217</v>
      </c>
      <c r="H3697" s="27" t="str">
        <f>VLOOKUP(B3697,'大货清单（不定期按GOMS更新）'!A:H,7,0)</f>
        <v>Teal</v>
      </c>
      <c r="I3697" s="27" t="str">
        <f>VLOOKUP(B3697,'大货清单（不定期按GOMS更新）'!A:F,6,FALSE)</f>
        <v>PHASEOUT</v>
      </c>
      <c r="J3697" s="27" t="str">
        <f>VLOOKUP(B3697,'大货清单（不定期按GOMS更新）'!A:K,11,FALSE)</f>
        <v>4.5</v>
      </c>
      <c r="K3697" s="27" t="str">
        <f>VLOOKUP(B3697,'大货清单（不定期按GOMS更新）'!A:N,12,FALSE)</f>
        <v>742</v>
      </c>
      <c r="L3697" s="27" t="str">
        <f>VLOOKUP(B3697,'大货清单（不定期按GOMS更新）'!A:M,13,FALSE)</f>
        <v>155</v>
      </c>
      <c r="M3697" s="27" t="str">
        <f>VLOOKUP(B3697,'大货清单（不定期按GOMS更新）'!A:N,14,FALSE)</f>
        <v>288</v>
      </c>
      <c r="N3697" s="53" t="s">
        <v>1281</v>
      </c>
      <c r="O3697" s="27">
        <f>IFERROR(VLOOKUP(N3697,'散件迭代（不定期更新）'!C:J,8,FALSE),0)</f>
        <v>0</v>
      </c>
      <c r="P3697" s="27" t="str">
        <f>IFERROR(VLOOKUP(N3697,'散件（更新）'!B:H,3,FALSE),0)</f>
        <v>206-1769-0014</v>
      </c>
      <c r="Q3697" s="27" t="str">
        <f>VLOOKUP(N3697,'散件（更新）'!B:H,2,FALSE)</f>
        <v>114-17690014</v>
      </c>
      <c r="R3697" s="27" t="str">
        <f>VLOOKUP(N3697,'散件（更新）'!B:H,7,FALSE)</f>
        <v>wall accessory holder</v>
      </c>
      <c r="S3697" s="27" t="str">
        <f>VLOOKUP(N3697,'散件（更新）'!B:E,4,FALSE)</f>
        <v>https://tineco-yxzt.oss-accelerate.aliyuncs.com/product/114-17690014.jpg</v>
      </c>
      <c r="T3697" s="27" t="s">
        <v>8759</v>
      </c>
      <c r="U3697" s="28" t="str">
        <f>VLOOKUP(N3697,'散件（更新）'!B:G,6,FALSE)</f>
        <v>附件延展架 墙挂版</v>
      </c>
      <c r="V3697" s="28" t="str">
        <f>VLOOKUP(N3697,'散件（更新）'!B:I,8,FALSE)</f>
        <v>6972200191199</v>
      </c>
    </row>
    <row r="3698" spans="1:22">
      <c r="A3698" s="57">
        <v>46169</v>
      </c>
      <c r="B3698" s="53" t="s">
        <v>2856</v>
      </c>
      <c r="C3698" s="27" t="str">
        <f>VLOOKUP(B3698,'大货清单（不定期按GOMS更新）'!A:H,8,0)</f>
        <v>107-20160103</v>
      </c>
      <c r="D3698" s="27" t="str">
        <f>VLOOKUP(B3698,'大货清单（不定期按GOMS更新）'!A:C,3,0)</f>
        <v>ZB2016A-03</v>
      </c>
      <c r="E3698" s="27" t="str">
        <f>VLOOKUP(B3698,'大货清单（不定期按GOMS更新）'!A:H,4,0)</f>
        <v>GB</v>
      </c>
      <c r="F3698" s="27" t="str">
        <f>VLOOKUP(B3698,'大货清单（不定期按GOMS更新）'!A:H,2,0)</f>
        <v>PWRHERO 11</v>
      </c>
      <c r="G3698" s="28">
        <f>VLOOKUP(B3698,'大货清单（不定期按GOMS更新）'!A:I,9,FALSE)</f>
        <v>6972200196217</v>
      </c>
      <c r="H3698" s="27" t="str">
        <f>VLOOKUP(B3698,'大货清单（不定期按GOMS更新）'!A:H,7,0)</f>
        <v>Teal</v>
      </c>
      <c r="I3698" s="27" t="str">
        <f>VLOOKUP(B3698,'大货清单（不定期按GOMS更新）'!A:F,6,FALSE)</f>
        <v>PHASEOUT</v>
      </c>
      <c r="J3698" s="27" t="str">
        <f>VLOOKUP(B3698,'大货清单（不定期按GOMS更新）'!A:K,11,FALSE)</f>
        <v>4.5</v>
      </c>
      <c r="K3698" s="27" t="str">
        <f>VLOOKUP(B3698,'大货清单（不定期按GOMS更新）'!A:N,12,FALSE)</f>
        <v>742</v>
      </c>
      <c r="L3698" s="27" t="str">
        <f>VLOOKUP(B3698,'大货清单（不定期按GOMS更新）'!A:M,13,FALSE)</f>
        <v>155</v>
      </c>
      <c r="M3698" s="27" t="str">
        <f>VLOOKUP(B3698,'大货清单（不定期按GOMS更新）'!A:N,14,FALSE)</f>
        <v>288</v>
      </c>
      <c r="N3698" s="53" t="s">
        <v>1433</v>
      </c>
      <c r="O3698" s="27">
        <f>IFERROR(VLOOKUP(N3698,'散件迭代（不定期更新）'!C:J,8,FALSE),0)</f>
        <v>0</v>
      </c>
      <c r="P3698" s="27" t="str">
        <f>IFERROR(VLOOKUP(N3698,'散件（更新）'!B:H,3,FALSE),0)</f>
        <v>206-2016-0002</v>
      </c>
      <c r="Q3698" s="27" t="str">
        <f>VLOOKUP(N3698,'散件（更新）'!B:H,2,FALSE)</f>
        <v>114-20160002</v>
      </c>
      <c r="R3698" s="27" t="str">
        <f>VLOOKUP(N3698,'散件（更新）'!B:H,7,FALSE)</f>
        <v>Main body</v>
      </c>
      <c r="S3698" s="27" t="str">
        <f>VLOOKUP(N3698,'散件（更新）'!B:E,4,FALSE)</f>
        <v>https://tineco-yxzt.oss-accelerate.aliyuncs.com/20231219/9VAMB111400_1702948057192.png</v>
      </c>
      <c r="T3698" s="27" t="s">
        <v>8759</v>
      </c>
      <c r="U3698" s="28" t="str">
        <f>VLOOKUP(N3698,'散件（更新）'!B:G,6,FALSE)</f>
        <v>主机组件浅蓝</v>
      </c>
      <c r="V3698" s="28" t="str">
        <f>VLOOKUP(N3698,'散件（更新）'!B:I,8,FALSE)</f>
        <v>6972200196750</v>
      </c>
    </row>
    <row r="3699" spans="1:22">
      <c r="A3699" s="57">
        <v>46169</v>
      </c>
      <c r="B3699" s="53" t="s">
        <v>2856</v>
      </c>
      <c r="C3699" s="27" t="str">
        <f>VLOOKUP(B3699,'大货清单（不定期按GOMS更新）'!A:H,8,0)</f>
        <v>107-20160103</v>
      </c>
      <c r="D3699" s="27" t="str">
        <f>VLOOKUP(B3699,'大货清单（不定期按GOMS更新）'!A:C,3,0)</f>
        <v>ZB2016A-03</v>
      </c>
      <c r="E3699" s="27" t="str">
        <f>VLOOKUP(B3699,'大货清单（不定期按GOMS更新）'!A:H,4,0)</f>
        <v>GB</v>
      </c>
      <c r="F3699" s="27" t="str">
        <f>VLOOKUP(B3699,'大货清单（不定期按GOMS更新）'!A:H,2,0)</f>
        <v>PWRHERO 11</v>
      </c>
      <c r="G3699" s="28">
        <f>VLOOKUP(B3699,'大货清单（不定期按GOMS更新）'!A:I,9,FALSE)</f>
        <v>6972200196217</v>
      </c>
      <c r="H3699" s="27" t="str">
        <f>VLOOKUP(B3699,'大货清单（不定期按GOMS更新）'!A:H,7,0)</f>
        <v>Teal</v>
      </c>
      <c r="I3699" s="27" t="str">
        <f>VLOOKUP(B3699,'大货清单（不定期按GOMS更新）'!A:F,6,FALSE)</f>
        <v>PHASEOUT</v>
      </c>
      <c r="J3699" s="27" t="str">
        <f>VLOOKUP(B3699,'大货清单（不定期按GOMS更新）'!A:K,11,FALSE)</f>
        <v>4.5</v>
      </c>
      <c r="K3699" s="27" t="str">
        <f>VLOOKUP(B3699,'大货清单（不定期按GOMS更新）'!A:N,12,FALSE)</f>
        <v>742</v>
      </c>
      <c r="L3699" s="27" t="str">
        <f>VLOOKUP(B3699,'大货清单（不定期按GOMS更新）'!A:M,13,FALSE)</f>
        <v>155</v>
      </c>
      <c r="M3699" s="27" t="str">
        <f>VLOOKUP(B3699,'大货清单（不定期按GOMS更新）'!A:N,14,FALSE)</f>
        <v>288</v>
      </c>
      <c r="N3699" s="53" t="s">
        <v>1427</v>
      </c>
      <c r="O3699" s="27" t="str">
        <f>IFERROR(VLOOKUP(N3699,'散件迭代（不定期更新）'!C:J,8,FALSE),0)</f>
        <v>A27</v>
      </c>
      <c r="P3699" s="27" t="str">
        <f>IFERROR(VLOOKUP(N3699,'散件（更新）'!B:H,3,FALSE),0)</f>
        <v>206-2016-0102</v>
      </c>
      <c r="Q3699" s="27" t="str">
        <f>VLOOKUP(N3699,'散件（更新）'!B:H,2,FALSE)</f>
        <v>114-20160102</v>
      </c>
      <c r="R3699" s="27" t="str">
        <f>VLOOKUP(N3699,'散件（更新）'!B:H,7,FALSE)</f>
        <v>Adapter</v>
      </c>
      <c r="S3699" s="27" t="str">
        <f>VLOOKUP(N3699,'散件（更新）'!B:E,4,FALSE)</f>
        <v>https://tineco-yxzt.oss-accelerate.aliyuncs.com/product/114-20160102.png</v>
      </c>
      <c r="T3699" s="27" t="s">
        <v>8759</v>
      </c>
      <c r="U3699" s="28" t="str">
        <f>VLOOKUP(N3699,'散件（更新）'!B:G,6,FALSE)</f>
        <v>适配器UK</v>
      </c>
      <c r="V3699" s="28" t="str">
        <f>VLOOKUP(N3699,'散件（更新）'!B:I,8,FALSE)</f>
        <v>6972200195661</v>
      </c>
    </row>
    <row r="3700" spans="1:22">
      <c r="A3700" s="57">
        <v>46169</v>
      </c>
      <c r="B3700" s="53" t="s">
        <v>2856</v>
      </c>
      <c r="C3700" s="27" t="str">
        <f>VLOOKUP(B3700,'大货清单（不定期按GOMS更新）'!A:H,8,0)</f>
        <v>107-20160103</v>
      </c>
      <c r="D3700" s="27" t="str">
        <f>VLOOKUP(B3700,'大货清单（不定期按GOMS更新）'!A:C,3,0)</f>
        <v>ZB2016A-03</v>
      </c>
      <c r="E3700" s="27" t="str">
        <f>VLOOKUP(B3700,'大货清单（不定期按GOMS更新）'!A:H,4,0)</f>
        <v>GB</v>
      </c>
      <c r="F3700" s="27" t="str">
        <f>VLOOKUP(B3700,'大货清单（不定期按GOMS更新）'!A:H,2,0)</f>
        <v>PWRHERO 11</v>
      </c>
      <c r="G3700" s="28">
        <f>VLOOKUP(B3700,'大货清单（不定期按GOMS更新）'!A:I,9,FALSE)</f>
        <v>6972200196217</v>
      </c>
      <c r="H3700" s="27" t="str">
        <f>VLOOKUP(B3700,'大货清单（不定期按GOMS更新）'!A:H,7,0)</f>
        <v>Teal</v>
      </c>
      <c r="I3700" s="27" t="str">
        <f>VLOOKUP(B3700,'大货清单（不定期按GOMS更新）'!A:F,6,FALSE)</f>
        <v>PHASEOUT</v>
      </c>
      <c r="J3700" s="27" t="str">
        <f>VLOOKUP(B3700,'大货清单（不定期按GOMS更新）'!A:K,11,FALSE)</f>
        <v>4.5</v>
      </c>
      <c r="K3700" s="27" t="str">
        <f>VLOOKUP(B3700,'大货清单（不定期按GOMS更新）'!A:N,12,FALSE)</f>
        <v>742</v>
      </c>
      <c r="L3700" s="27" t="str">
        <f>VLOOKUP(B3700,'大货清单（不定期按GOMS更新）'!A:M,13,FALSE)</f>
        <v>155</v>
      </c>
      <c r="M3700" s="27" t="str">
        <f>VLOOKUP(B3700,'大货清单（不定期按GOMS更新）'!A:N,14,FALSE)</f>
        <v>288</v>
      </c>
      <c r="N3700" s="53" t="s">
        <v>1423</v>
      </c>
      <c r="O3700" s="27">
        <f>IFERROR(VLOOKUP(N3700,'散件迭代（不定期更新）'!C:J,8,FALSE),0)</f>
        <v>0</v>
      </c>
      <c r="P3700" s="27" t="str">
        <f>IFERROR(VLOOKUP(N3700,'散件（更新）'!B:H,3,FALSE),0)</f>
        <v>206-2016-0012</v>
      </c>
      <c r="Q3700" s="27" t="str">
        <f>VLOOKUP(N3700,'散件（更新）'!B:H,2,FALSE)</f>
        <v>114-20160012</v>
      </c>
      <c r="R3700" s="27" t="str">
        <f>VLOOKUP(N3700,'散件（更新）'!B:H,7,FALSE)</f>
        <v>Battery</v>
      </c>
      <c r="S3700" s="27" t="str">
        <f>VLOOKUP(N3700,'散件（更新）'!B:E,4,FALSE)</f>
        <v>https://tineco-yxzt.oss-accelerate.aliyuncs.com/20231219/9VAPT111400_1702948059262.png</v>
      </c>
      <c r="T3700" s="27" t="s">
        <v>8759</v>
      </c>
      <c r="U3700" s="28" t="str">
        <f>VLOOKUP(N3700,'散件（更新）'!B:G,6,FALSE)</f>
        <v>电池黑白2500mAH</v>
      </c>
      <c r="V3700" s="28" t="str">
        <f>VLOOKUP(N3700,'散件（更新）'!B:I,8,FALSE)</f>
        <v>6972200195067</v>
      </c>
    </row>
    <row r="3701" spans="1:22">
      <c r="A3701" s="57">
        <v>46169</v>
      </c>
      <c r="B3701" s="53" t="s">
        <v>2856</v>
      </c>
      <c r="C3701" s="27" t="str">
        <f>VLOOKUP(B3701,'大货清单（不定期按GOMS更新）'!A:H,8,0)</f>
        <v>107-20160103</v>
      </c>
      <c r="D3701" s="27" t="str">
        <f>VLOOKUP(B3701,'大货清单（不定期按GOMS更新）'!A:C,3,0)</f>
        <v>ZB2016A-03</v>
      </c>
      <c r="E3701" s="27" t="str">
        <f>VLOOKUP(B3701,'大货清单（不定期按GOMS更新）'!A:H,4,0)</f>
        <v>GB</v>
      </c>
      <c r="F3701" s="27" t="str">
        <f>VLOOKUP(B3701,'大货清单（不定期按GOMS更新）'!A:H,2,0)</f>
        <v>PWRHERO 11</v>
      </c>
      <c r="G3701" s="28">
        <f>VLOOKUP(B3701,'大货清单（不定期按GOMS更新）'!A:I,9,FALSE)</f>
        <v>6972200196217</v>
      </c>
      <c r="H3701" s="27" t="str">
        <f>VLOOKUP(B3701,'大货清单（不定期按GOMS更新）'!A:H,7,0)</f>
        <v>Teal</v>
      </c>
      <c r="I3701" s="27" t="str">
        <f>VLOOKUP(B3701,'大货清单（不定期按GOMS更新）'!A:F,6,FALSE)</f>
        <v>PHASEOUT</v>
      </c>
      <c r="J3701" s="27" t="str">
        <f>VLOOKUP(B3701,'大货清单（不定期按GOMS更新）'!A:K,11,FALSE)</f>
        <v>4.5</v>
      </c>
      <c r="K3701" s="27" t="str">
        <f>VLOOKUP(B3701,'大货清单（不定期按GOMS更新）'!A:N,12,FALSE)</f>
        <v>742</v>
      </c>
      <c r="L3701" s="27" t="str">
        <f>VLOOKUP(B3701,'大货清单（不定期按GOMS更新）'!A:M,13,FALSE)</f>
        <v>155</v>
      </c>
      <c r="M3701" s="27" t="str">
        <f>VLOOKUP(B3701,'大货清单（不定期按GOMS更新）'!A:N,14,FALSE)</f>
        <v>288</v>
      </c>
      <c r="N3701" s="53" t="s">
        <v>1432</v>
      </c>
      <c r="O3701" s="27">
        <f>IFERROR(VLOOKUP(N3701,'散件迭代（不定期更新）'!C:J,8,FALSE),0)</f>
        <v>0</v>
      </c>
      <c r="P3701" s="27" t="str">
        <f>IFERROR(VLOOKUP(N3701,'散件（更新）'!B:H,3,FALSE),0)</f>
        <v>206-2016-0005</v>
      </c>
      <c r="Q3701" s="27" t="str">
        <f>VLOOKUP(N3701,'散件（更新）'!B:H,2,FALSE)</f>
        <v>114-20160005</v>
      </c>
      <c r="R3701" s="27" t="str">
        <f>VLOOKUP(N3701,'散件（更新）'!B:H,7,FALSE)</f>
        <v>Battery</v>
      </c>
      <c r="S3701" s="27" t="str">
        <f>VLOOKUP(N3701,'散件（更新）'!B:E,4,FALSE)</f>
        <v>https://tineco-yxzt.oss-accelerate.aliyuncs.com/20231219/9VAPT111500_1702948059412.png</v>
      </c>
      <c r="T3701" s="27" t="s">
        <v>8759</v>
      </c>
      <c r="U3701" s="28" t="str">
        <f>VLOOKUP(N3701,'散件（更新）'!B:G,6,FALSE)</f>
        <v>电池浅蓝2500mAH</v>
      </c>
      <c r="V3701" s="28" t="str">
        <f>VLOOKUP(N3701,'散件（更新）'!B:I,8,FALSE)</f>
        <v>6972200196774</v>
      </c>
    </row>
    <row r="3702" spans="1:22">
      <c r="A3702" s="57">
        <v>46169</v>
      </c>
      <c r="B3702" s="53" t="s">
        <v>2856</v>
      </c>
      <c r="C3702" s="27" t="str">
        <f>VLOOKUP(B3702,'大货清单（不定期按GOMS更新）'!A:H,8,0)</f>
        <v>107-20160103</v>
      </c>
      <c r="D3702" s="27" t="str">
        <f>VLOOKUP(B3702,'大货清单（不定期按GOMS更新）'!A:C,3,0)</f>
        <v>ZB2016A-03</v>
      </c>
      <c r="E3702" s="27" t="str">
        <f>VLOOKUP(B3702,'大货清单（不定期按GOMS更新）'!A:H,4,0)</f>
        <v>GB</v>
      </c>
      <c r="F3702" s="27" t="str">
        <f>VLOOKUP(B3702,'大货清单（不定期按GOMS更新）'!A:H,2,0)</f>
        <v>PWRHERO 11</v>
      </c>
      <c r="G3702" s="28">
        <f>VLOOKUP(B3702,'大货清单（不定期按GOMS更新）'!A:I,9,FALSE)</f>
        <v>6972200196217</v>
      </c>
      <c r="H3702" s="27" t="str">
        <f>VLOOKUP(B3702,'大货清单（不定期按GOMS更新）'!A:H,7,0)</f>
        <v>Teal</v>
      </c>
      <c r="I3702" s="27" t="str">
        <f>VLOOKUP(B3702,'大货清单（不定期按GOMS更新）'!A:F,6,FALSE)</f>
        <v>PHASEOUT</v>
      </c>
      <c r="J3702" s="27" t="str">
        <f>VLOOKUP(B3702,'大货清单（不定期按GOMS更新）'!A:K,11,FALSE)</f>
        <v>4.5</v>
      </c>
      <c r="K3702" s="27" t="str">
        <f>VLOOKUP(B3702,'大货清单（不定期按GOMS更新）'!A:N,12,FALSE)</f>
        <v>742</v>
      </c>
      <c r="L3702" s="27" t="str">
        <f>VLOOKUP(B3702,'大货清单（不定期按GOMS更新）'!A:M,13,FALSE)</f>
        <v>155</v>
      </c>
      <c r="M3702" s="27" t="str">
        <f>VLOOKUP(B3702,'大货清单（不定期按GOMS更新）'!A:N,14,FALSE)</f>
        <v>288</v>
      </c>
      <c r="N3702" s="53" t="s">
        <v>1297</v>
      </c>
      <c r="O3702" s="27">
        <f>IFERROR(VLOOKUP(N3702,'散件迭代（不定期更新）'!C:J,8,FALSE),0)</f>
        <v>0</v>
      </c>
      <c r="P3702" s="27" t="str">
        <f>IFERROR(VLOOKUP(N3702,'散件（更新）'!B:H,3,FALSE),0)</f>
        <v>206-1769-0704</v>
      </c>
      <c r="Q3702" s="27" t="str">
        <f>VLOOKUP(N3702,'散件（更新）'!B:H,2,FALSE)</f>
        <v>114-17690704</v>
      </c>
      <c r="R3702" s="27" t="str">
        <f>VLOOKUP(N3702,'散件（更新）'!B:H,7,FALSE)</f>
        <v>Repair button</v>
      </c>
      <c r="S3702" s="27" t="str">
        <f>VLOOKUP(N3702,'散件（更新）'!B:E,4,FALSE)</f>
        <v>https://tineco-yxzt.oss-accelerate.aliyuncs.com/20231219/9VARB111200_1702948060007.png</v>
      </c>
      <c r="T3702" s="27" t="s">
        <v>8759</v>
      </c>
      <c r="U3702" s="28" t="str">
        <f>VLOOKUP(N3702,'散件（更新）'!B:G,6,FALSE)</f>
        <v>接头释放钮+弹簧+滤芯</v>
      </c>
      <c r="V3702" s="28" t="str">
        <f>VLOOKUP(N3702,'散件（更新）'!B:I,8,FALSE)</f>
        <v>6972200195623</v>
      </c>
    </row>
    <row r="3703" spans="1:22">
      <c r="A3703" s="57">
        <v>46169</v>
      </c>
      <c r="B3703" s="53" t="s">
        <v>2856</v>
      </c>
      <c r="C3703" s="27" t="str">
        <f>VLOOKUP(B3703,'大货清单（不定期按GOMS更新）'!A:H,8,0)</f>
        <v>107-20160103</v>
      </c>
      <c r="D3703" s="27" t="str">
        <f>VLOOKUP(B3703,'大货清单（不定期按GOMS更新）'!A:C,3,0)</f>
        <v>ZB2016A-03</v>
      </c>
      <c r="E3703" s="27" t="str">
        <f>VLOOKUP(B3703,'大货清单（不定期按GOMS更新）'!A:H,4,0)</f>
        <v>GB</v>
      </c>
      <c r="F3703" s="27" t="str">
        <f>VLOOKUP(B3703,'大货清单（不定期按GOMS更新）'!A:H,2,0)</f>
        <v>PWRHERO 11</v>
      </c>
      <c r="G3703" s="28">
        <f>VLOOKUP(B3703,'大货清单（不定期按GOMS更新）'!A:I,9,FALSE)</f>
        <v>6972200196217</v>
      </c>
      <c r="H3703" s="27" t="str">
        <f>VLOOKUP(B3703,'大货清单（不定期按GOMS更新）'!A:H,7,0)</f>
        <v>Teal</v>
      </c>
      <c r="I3703" s="27" t="str">
        <f>VLOOKUP(B3703,'大货清单（不定期按GOMS更新）'!A:F,6,FALSE)</f>
        <v>PHASEOUT</v>
      </c>
      <c r="J3703" s="27" t="str">
        <f>VLOOKUP(B3703,'大货清单（不定期按GOMS更新）'!A:K,11,FALSE)</f>
        <v>4.5</v>
      </c>
      <c r="K3703" s="27" t="str">
        <f>VLOOKUP(B3703,'大货清单（不定期按GOMS更新）'!A:N,12,FALSE)</f>
        <v>742</v>
      </c>
      <c r="L3703" s="27" t="str">
        <f>VLOOKUP(B3703,'大货清单（不定期按GOMS更新）'!A:M,13,FALSE)</f>
        <v>155</v>
      </c>
      <c r="M3703" s="27" t="str">
        <f>VLOOKUP(B3703,'大货清单（不定期按GOMS更新）'!A:N,14,FALSE)</f>
        <v>288</v>
      </c>
      <c r="N3703" s="53" t="s">
        <v>1307</v>
      </c>
      <c r="O3703" s="27" t="str">
        <f>IFERROR(VLOOKUP(N3703,'散件迭代（不定期更新）'!C:J,8,FALSE),0)</f>
        <v>A42</v>
      </c>
      <c r="P3703" s="27" t="str">
        <f>IFERROR(VLOOKUP(N3703,'散件（更新）'!B:H,3,FALSE),0)</f>
        <v>206-1769-0205</v>
      </c>
      <c r="Q3703" s="27" t="str">
        <f>VLOOKUP(N3703,'散件（更新）'!B:H,2,FALSE)</f>
        <v>114-17690205</v>
      </c>
      <c r="R3703" s="27" t="str">
        <f>VLOOKUP(N3703,'散件（更新）'!B:H,7,FALSE)</f>
        <v>Crevice Tool</v>
      </c>
      <c r="S3703" s="27" t="str">
        <f>VLOOKUP(N3703,'散件（更新）'!B:E,4,FALSE)</f>
        <v>https://tineco-yxzt.oss-accelerate.aliyuncs.com/product/114-17690205.png</v>
      </c>
      <c r="T3703" s="27" t="s">
        <v>8759</v>
      </c>
      <c r="U3703" s="28" t="str">
        <f>VLOOKUP(N3703,'散件（更新）'!B:G,6,FALSE)</f>
        <v>ZB1769B-04 扁吸</v>
      </c>
      <c r="V3703" s="28" t="str">
        <f>VLOOKUP(N3703,'散件（更新）'!B:I,8,FALSE)</f>
        <v>6972200191267</v>
      </c>
    </row>
    <row r="3704" spans="1:22">
      <c r="A3704" s="57">
        <v>46169</v>
      </c>
      <c r="B3704" s="53" t="s">
        <v>2856</v>
      </c>
      <c r="C3704" s="27" t="str">
        <f>VLOOKUP(B3704,'大货清单（不定期按GOMS更新）'!A:H,8,0)</f>
        <v>107-20160103</v>
      </c>
      <c r="D3704" s="27" t="str">
        <f>VLOOKUP(B3704,'大货清单（不定期按GOMS更新）'!A:C,3,0)</f>
        <v>ZB2016A-03</v>
      </c>
      <c r="E3704" s="27" t="str">
        <f>VLOOKUP(B3704,'大货清单（不定期按GOMS更新）'!A:H,4,0)</f>
        <v>GB</v>
      </c>
      <c r="F3704" s="27" t="str">
        <f>VLOOKUP(B3704,'大货清单（不定期按GOMS更新）'!A:H,2,0)</f>
        <v>PWRHERO 11</v>
      </c>
      <c r="G3704" s="28">
        <f>VLOOKUP(B3704,'大货清单（不定期按GOMS更新）'!A:I,9,FALSE)</f>
        <v>6972200196217</v>
      </c>
      <c r="H3704" s="27" t="str">
        <f>VLOOKUP(B3704,'大货清单（不定期按GOMS更新）'!A:H,7,0)</f>
        <v>Teal</v>
      </c>
      <c r="I3704" s="27" t="str">
        <f>VLOOKUP(B3704,'大货清单（不定期按GOMS更新）'!A:F,6,FALSE)</f>
        <v>PHASEOUT</v>
      </c>
      <c r="J3704" s="27" t="str">
        <f>VLOOKUP(B3704,'大货清单（不定期按GOMS更新）'!A:K,11,FALSE)</f>
        <v>4.5</v>
      </c>
      <c r="K3704" s="27" t="str">
        <f>VLOOKUP(B3704,'大货清单（不定期按GOMS更新）'!A:N,12,FALSE)</f>
        <v>742</v>
      </c>
      <c r="L3704" s="27" t="str">
        <f>VLOOKUP(B3704,'大货清单（不定期按GOMS更新）'!A:M,13,FALSE)</f>
        <v>155</v>
      </c>
      <c r="M3704" s="27" t="str">
        <f>VLOOKUP(B3704,'大货清单（不定期按GOMS更新）'!A:N,14,FALSE)</f>
        <v>288</v>
      </c>
      <c r="N3704" s="53" t="s">
        <v>1289</v>
      </c>
      <c r="O3704" s="27" t="str">
        <f>IFERROR(VLOOKUP(N3704,'散件迭代（不定期更新）'!C:J,8,FALSE),0)</f>
        <v>A38</v>
      </c>
      <c r="P3704" s="27" t="str">
        <f>IFERROR(VLOOKUP(N3704,'散件（更新）'!B:H,3,FALSE),0)</f>
        <v>206-1769-0254</v>
      </c>
      <c r="Q3704" s="27" t="str">
        <f>VLOOKUP(N3704,'散件（更新）'!B:H,2,FALSE)</f>
        <v>114-17690254</v>
      </c>
      <c r="R3704" s="27" t="str">
        <f>VLOOKUP(N3704,'散件（更新）'!B:H,7,FALSE)</f>
        <v>Pre-filter Cleaning Tool</v>
      </c>
      <c r="S3704" s="27" t="str">
        <f>VLOOKUP(N3704,'散件（更新）'!B:E,4,FALSE)</f>
        <v>https://tineco-yxzt.oss-accelerate.aliyuncs.com/product/114-17690254.jpg</v>
      </c>
      <c r="T3704" s="27" t="s">
        <v>8759</v>
      </c>
      <c r="U3704" s="28" t="str">
        <f>VLOOKUP(N3704,'散件（更新）'!B:G,6,FALSE)</f>
        <v xml:space="preserve">ZB1769B 滤芯清洁刷 </v>
      </c>
      <c r="V3704" s="28" t="str">
        <f>VLOOKUP(N3704,'散件（更新）'!B:I,8,FALSE)</f>
        <v>6972200191175</v>
      </c>
    </row>
    <row r="3705" spans="1:22">
      <c r="A3705" s="57">
        <v>46169</v>
      </c>
      <c r="B3705" s="53" t="s">
        <v>2856</v>
      </c>
      <c r="C3705" s="27" t="str">
        <f>VLOOKUP(B3705,'大货清单（不定期按GOMS更新）'!A:H,8,0)</f>
        <v>107-20160103</v>
      </c>
      <c r="D3705" s="27" t="str">
        <f>VLOOKUP(B3705,'大货清单（不定期按GOMS更新）'!A:C,3,0)</f>
        <v>ZB2016A-03</v>
      </c>
      <c r="E3705" s="27" t="str">
        <f>VLOOKUP(B3705,'大货清单（不定期按GOMS更新）'!A:H,4,0)</f>
        <v>GB</v>
      </c>
      <c r="F3705" s="27" t="str">
        <f>VLOOKUP(B3705,'大货清单（不定期按GOMS更新）'!A:H,2,0)</f>
        <v>PWRHERO 11</v>
      </c>
      <c r="G3705" s="28">
        <f>VLOOKUP(B3705,'大货清单（不定期按GOMS更新）'!A:I,9,FALSE)</f>
        <v>6972200196217</v>
      </c>
      <c r="H3705" s="27" t="str">
        <f>VLOOKUP(B3705,'大货清单（不定期按GOMS更新）'!A:H,7,0)</f>
        <v>Teal</v>
      </c>
      <c r="I3705" s="27" t="str">
        <f>VLOOKUP(B3705,'大货清单（不定期按GOMS更新）'!A:F,6,FALSE)</f>
        <v>PHASEOUT</v>
      </c>
      <c r="J3705" s="27" t="str">
        <f>VLOOKUP(B3705,'大货清单（不定期按GOMS更新）'!A:K,11,FALSE)</f>
        <v>4.5</v>
      </c>
      <c r="K3705" s="27" t="str">
        <f>VLOOKUP(B3705,'大货清单（不定期按GOMS更新）'!A:N,12,FALSE)</f>
        <v>742</v>
      </c>
      <c r="L3705" s="27" t="str">
        <f>VLOOKUP(B3705,'大货清单（不定期按GOMS更新）'!A:M,13,FALSE)</f>
        <v>155</v>
      </c>
      <c r="M3705" s="27" t="str">
        <f>VLOOKUP(B3705,'大货清单（不定期按GOMS更新）'!A:N,14,FALSE)</f>
        <v>288</v>
      </c>
      <c r="N3705" s="53" t="s">
        <v>1430</v>
      </c>
      <c r="O3705" s="27">
        <f>IFERROR(VLOOKUP(N3705,'散件迭代（不定期更新）'!C:J,8,FALSE),0)</f>
        <v>0</v>
      </c>
      <c r="P3705" s="27" t="str">
        <f>IFERROR(VLOOKUP(N3705,'散件（更新）'!B:H,3,FALSE),0)</f>
        <v>206-2016-0006</v>
      </c>
      <c r="Q3705" s="27" t="str">
        <f>VLOOKUP(N3705,'散件（更新）'!B:H,2,FALSE)</f>
        <v>114-20160006</v>
      </c>
      <c r="R3705" s="27" t="str">
        <f>VLOOKUP(N3705,'散件（更新）'!B:H,7,FALSE)</f>
        <v>Tube Assembly</v>
      </c>
      <c r="S3705" s="27" t="str">
        <f>VLOOKUP(N3705,'散件（更新）'!B:E,4,FALSE)</f>
        <v>https://tineco-yxzt.oss-accelerate.aliyuncs.com/20231227/9VAUT111300_1703640269206.png</v>
      </c>
      <c r="T3705" s="27" t="s">
        <v>8759</v>
      </c>
      <c r="U3705" s="28" t="str">
        <f>VLOOKUP(N3705,'散件（更新）'!B:G,6,FALSE)</f>
        <v>加长管浅蓝</v>
      </c>
      <c r="V3705" s="28" t="str">
        <f>VLOOKUP(N3705,'散件（更新）'!B:I,8,FALSE)</f>
        <v>6972200196781</v>
      </c>
    </row>
    <row r="3706" spans="1:22">
      <c r="A3706" s="57">
        <v>46169</v>
      </c>
      <c r="B3706" s="53" t="s">
        <v>2856</v>
      </c>
      <c r="C3706" s="27" t="str">
        <f>VLOOKUP(B3706,'大货清单（不定期按GOMS更新）'!A:H,8,0)</f>
        <v>107-20160103</v>
      </c>
      <c r="D3706" s="27" t="str">
        <f>VLOOKUP(B3706,'大货清单（不定期按GOMS更新）'!A:C,3,0)</f>
        <v>ZB2016A-03</v>
      </c>
      <c r="E3706" s="27" t="str">
        <f>VLOOKUP(B3706,'大货清单（不定期按GOMS更新）'!A:H,4,0)</f>
        <v>GB</v>
      </c>
      <c r="F3706" s="27" t="str">
        <f>VLOOKUP(B3706,'大货清单（不定期按GOMS更新）'!A:H,2,0)</f>
        <v>PWRHERO 11</v>
      </c>
      <c r="G3706" s="28">
        <f>VLOOKUP(B3706,'大货清单（不定期按GOMS更新）'!A:I,9,FALSE)</f>
        <v>6972200196217</v>
      </c>
      <c r="H3706" s="27" t="str">
        <f>VLOOKUP(B3706,'大货清单（不定期按GOMS更新）'!A:H,7,0)</f>
        <v>Teal</v>
      </c>
      <c r="I3706" s="27" t="str">
        <f>VLOOKUP(B3706,'大货清单（不定期按GOMS更新）'!A:F,6,FALSE)</f>
        <v>PHASEOUT</v>
      </c>
      <c r="J3706" s="27" t="str">
        <f>VLOOKUP(B3706,'大货清单（不定期按GOMS更新）'!A:K,11,FALSE)</f>
        <v>4.5</v>
      </c>
      <c r="K3706" s="27" t="str">
        <f>VLOOKUP(B3706,'大货清单（不定期按GOMS更新）'!A:N,12,FALSE)</f>
        <v>742</v>
      </c>
      <c r="L3706" s="27" t="str">
        <f>VLOOKUP(B3706,'大货清单（不定期按GOMS更新）'!A:M,13,FALSE)</f>
        <v>155</v>
      </c>
      <c r="M3706" s="27" t="str">
        <f>VLOOKUP(B3706,'大货清单（不定期按GOMS更新）'!A:N,14,FALSE)</f>
        <v>288</v>
      </c>
      <c r="N3706" s="53" t="s">
        <v>1376</v>
      </c>
      <c r="O3706" s="27" t="str">
        <f>IFERROR(VLOOKUP(N3706,'散件迭代（不定期更新）'!C:J,8,FALSE),0)</f>
        <v>A14</v>
      </c>
      <c r="P3706" s="27" t="str">
        <f>IFERROR(VLOOKUP(N3706,'散件（更新）'!B:H,3,FALSE),0)</f>
        <v>206-1873-0214</v>
      </c>
      <c r="Q3706" s="27" t="str">
        <f>VLOOKUP(N3706,'散件（更新）'!B:H,2,FALSE)</f>
        <v>114-18730214</v>
      </c>
      <c r="R3706" s="27" t="str">
        <f>VLOOKUP(N3706,'散件（更新）'!B:H,7,FALSE)</f>
        <v>Crevice &amp; 2-In-1 Dusting Brush</v>
      </c>
      <c r="S3706" s="27" t="str">
        <f>VLOOKUP(N3706,'散件（更新）'!B:E,4,FALSE)</f>
        <v>https://tineco-yxzt.oss-accelerate.aliyuncs.com/product/114-18730214.png</v>
      </c>
      <c r="T3706" s="27" t="s">
        <v>8759</v>
      </c>
      <c r="U3706" s="28" t="str">
        <f>VLOOKUP(N3706,'散件（更新）'!B:G,6,FALSE)</f>
        <v xml:space="preserve">组合刷组件+扁吸组件 </v>
      </c>
      <c r="V3706" s="28" t="str">
        <f>VLOOKUP(N3706,'散件（更新）'!B:I,8,FALSE)</f>
        <v>6972200191489</v>
      </c>
    </row>
    <row r="3707" spans="1:22">
      <c r="A3707" s="57">
        <v>46169</v>
      </c>
      <c r="B3707" s="53" t="s">
        <v>2856</v>
      </c>
      <c r="C3707" s="27" t="str">
        <f>VLOOKUP(B3707,'大货清单（不定期按GOMS更新）'!A:H,8,0)</f>
        <v>107-20160103</v>
      </c>
      <c r="D3707" s="27" t="str">
        <f>VLOOKUP(B3707,'大货清单（不定期按GOMS更新）'!A:C,3,0)</f>
        <v>ZB2016A-03</v>
      </c>
      <c r="E3707" s="27" t="str">
        <f>VLOOKUP(B3707,'大货清单（不定期按GOMS更新）'!A:H,4,0)</f>
        <v>GB</v>
      </c>
      <c r="F3707" s="27" t="str">
        <f>VLOOKUP(B3707,'大货清单（不定期按GOMS更新）'!A:H,2,0)</f>
        <v>PWRHERO 11</v>
      </c>
      <c r="G3707" s="28">
        <f>VLOOKUP(B3707,'大货清单（不定期按GOMS更新）'!A:I,9,FALSE)</f>
        <v>6972200196217</v>
      </c>
      <c r="H3707" s="27" t="str">
        <f>VLOOKUP(B3707,'大货清单（不定期按GOMS更新）'!A:H,7,0)</f>
        <v>Teal</v>
      </c>
      <c r="I3707" s="27" t="str">
        <f>VLOOKUP(B3707,'大货清单（不定期按GOMS更新）'!A:F,6,FALSE)</f>
        <v>PHASEOUT</v>
      </c>
      <c r="J3707" s="27" t="str">
        <f>VLOOKUP(B3707,'大货清单（不定期按GOMS更新）'!A:K,11,FALSE)</f>
        <v>4.5</v>
      </c>
      <c r="K3707" s="27" t="str">
        <f>VLOOKUP(B3707,'大货清单（不定期按GOMS更新）'!A:N,12,FALSE)</f>
        <v>742</v>
      </c>
      <c r="L3707" s="27" t="str">
        <f>VLOOKUP(B3707,'大货清单（不定期按GOMS更新）'!A:M,13,FALSE)</f>
        <v>155</v>
      </c>
      <c r="M3707" s="27" t="str">
        <f>VLOOKUP(B3707,'大货清单（不定期按GOMS更新）'!A:N,14,FALSE)</f>
        <v>288</v>
      </c>
      <c r="N3707" s="53" t="s">
        <v>1345</v>
      </c>
      <c r="O3707" s="27" t="str">
        <f>IFERROR(VLOOKUP(N3707,'散件迭代（不定期更新）'!C:J,8,FALSE),0)</f>
        <v>A29</v>
      </c>
      <c r="P3707" s="27" t="str">
        <f>IFERROR(VLOOKUP(N3707,'散件（更新）'!B:H,3,FALSE),0)</f>
        <v>206-1965-0108</v>
      </c>
      <c r="Q3707" s="27" t="str">
        <f>VLOOKUP(N3707,'散件（更新）'!B:H,2,FALSE)</f>
        <v>114-19650108</v>
      </c>
      <c r="R3707" s="27" t="str">
        <f>VLOOKUP(N3707,'散件（更新）'!B:H,7,FALSE)</f>
        <v>HEPA &amp; Cover Assembly</v>
      </c>
      <c r="S3707" s="27" t="str">
        <f>VLOOKUP(N3707,'散件（更新）'!B:E,4,FALSE)</f>
        <v>https://tineco-yxzt.oss-accelerate.aliyuncs.com/product/114-19650108.jpg</v>
      </c>
      <c r="T3707" s="27" t="s">
        <v>8759</v>
      </c>
      <c r="U3707" s="28" t="str">
        <f>VLOOKUP(N3707,'散件（更新）'!B:G,6,FALSE)</f>
        <v>出风盖板组件蓝色（散件专用）</v>
      </c>
      <c r="V3707" s="28" t="str">
        <f>VLOOKUP(N3707,'散件（更新）'!B:I,8,FALSE)</f>
        <v>6972200194824</v>
      </c>
    </row>
    <row r="3708" spans="1:22">
      <c r="A3708" s="57">
        <v>46169</v>
      </c>
      <c r="B3708" s="53" t="s">
        <v>2856</v>
      </c>
      <c r="C3708" s="27" t="str">
        <f>VLOOKUP(B3708,'大货清单（不定期按GOMS更新）'!A:H,8,0)</f>
        <v>107-20160103</v>
      </c>
      <c r="D3708" s="27" t="str">
        <f>VLOOKUP(B3708,'大货清单（不定期按GOMS更新）'!A:C,3,0)</f>
        <v>ZB2016A-03</v>
      </c>
      <c r="E3708" s="27" t="str">
        <f>VLOOKUP(B3708,'大货清单（不定期按GOMS更新）'!A:H,4,0)</f>
        <v>GB</v>
      </c>
      <c r="F3708" s="27" t="str">
        <f>VLOOKUP(B3708,'大货清单（不定期按GOMS更新）'!A:H,2,0)</f>
        <v>PWRHERO 11</v>
      </c>
      <c r="G3708" s="28">
        <f>VLOOKUP(B3708,'大货清单（不定期按GOMS更新）'!A:I,9,FALSE)</f>
        <v>6972200196217</v>
      </c>
      <c r="H3708" s="27" t="str">
        <f>VLOOKUP(B3708,'大货清单（不定期按GOMS更新）'!A:H,7,0)</f>
        <v>Teal</v>
      </c>
      <c r="I3708" s="27" t="str">
        <f>VLOOKUP(B3708,'大货清单（不定期按GOMS更新）'!A:F,6,FALSE)</f>
        <v>PHASEOUT</v>
      </c>
      <c r="J3708" s="27" t="str">
        <f>VLOOKUP(B3708,'大货清单（不定期按GOMS更新）'!A:K,11,FALSE)</f>
        <v>4.5</v>
      </c>
      <c r="K3708" s="27" t="str">
        <f>VLOOKUP(B3708,'大货清单（不定期按GOMS更新）'!A:N,12,FALSE)</f>
        <v>742</v>
      </c>
      <c r="L3708" s="27" t="str">
        <f>VLOOKUP(B3708,'大货清单（不定期按GOMS更新）'!A:M,13,FALSE)</f>
        <v>155</v>
      </c>
      <c r="M3708" s="27" t="str">
        <f>VLOOKUP(B3708,'大货清单（不定期按GOMS更新）'!A:N,14,FALSE)</f>
        <v>288</v>
      </c>
      <c r="N3708" s="53" t="s">
        <v>1363</v>
      </c>
      <c r="O3708" s="27" t="str">
        <f>IFERROR(VLOOKUP(N3708,'散件迭代（不定期更新）'!C:J,8,FALSE),0)</f>
        <v>A12</v>
      </c>
      <c r="P3708" s="27" t="str">
        <f>IFERROR(VLOOKUP(N3708,'散件（更新）'!B:H,3,FALSE),0)</f>
        <v>206-1873-0010</v>
      </c>
      <c r="Q3708" s="27" t="str">
        <f>VLOOKUP(N3708,'散件（更新）'!B:H,2,FALSE)</f>
        <v>114-18730010</v>
      </c>
      <c r="R3708" s="27" t="str">
        <f>VLOOKUP(N3708,'散件（更新）'!B:H,7,FALSE)</f>
        <v>Accessory Kit</v>
      </c>
      <c r="S3708" s="27" t="str">
        <f>VLOOKUP(N3708,'散件（更新）'!B:E,4,FALSE)</f>
        <v>https://tineco-yxzt.oss-accelerate.aliyuncs.com/product/114-18730010.jpg</v>
      </c>
      <c r="T3708" s="27" t="s">
        <v>8759</v>
      </c>
      <c r="U3708" s="28" t="str">
        <f>VLOOKUP(N3708,'散件（更新）'!B:G,6,FALSE)</f>
        <v>附件套装(家电刷组件+伸缩扁吸组件+转折管组件+伸缩软管组件)</v>
      </c>
      <c r="V3708" s="28" t="str">
        <f>VLOOKUP(N3708,'散件（更新）'!B:I,8,FALSE)</f>
        <v>6972200191519</v>
      </c>
    </row>
    <row r="3709" spans="1:22">
      <c r="A3709" s="57">
        <v>46169</v>
      </c>
      <c r="B3709" s="53" t="s">
        <v>158</v>
      </c>
      <c r="C3709" s="27" t="str">
        <f>VLOOKUP(B3709,'大货清单（不定期按GOMS更新）'!A:H,8,0)</f>
        <v>107-19650001</v>
      </c>
      <c r="D3709" s="27" t="str">
        <f>VLOOKUP(B3709,'大货清单（不定期按GOMS更新）'!A:C,3,0)</f>
        <v>ZB1965-01</v>
      </c>
      <c r="E3709" s="27" t="str">
        <f>VLOOKUP(B3709,'大货清单（不定期按GOMS更新）'!A:H,4,0)</f>
        <v>UA,DE,AT,CH,IT,FR,NL,PL,SE,MN</v>
      </c>
      <c r="F3709" s="27" t="str">
        <f>VLOOKUP(B3709,'大货清单（不定期按GOMS更新）'!A:H,2,0)</f>
        <v>PURE ONE S11</v>
      </c>
      <c r="G3709" s="28">
        <f>VLOOKUP(B3709,'大货清单（不定期按GOMS更新）'!A:I,9,FALSE)</f>
        <v>6972200190376</v>
      </c>
      <c r="H3709" s="27" t="str">
        <f>VLOOKUP(B3709,'大货清单（不定期按GOMS更新）'!A:H,7,0)</f>
        <v>Blue</v>
      </c>
      <c r="I3709" s="27" t="str">
        <f>VLOOKUP(B3709,'大货清单（不定期按GOMS更新）'!A:F,6,FALSE)</f>
        <v>ACTIVE</v>
      </c>
      <c r="J3709" s="27" t="str">
        <f>VLOOKUP(B3709,'大货清单（不定期按GOMS更新）'!A:K,11,FALSE)</f>
        <v>5.34</v>
      </c>
      <c r="K3709" s="27" t="str">
        <f>VLOOKUP(B3709,'大货清单（不定期按GOMS更新）'!A:N,12,FALSE)</f>
        <v>756</v>
      </c>
      <c r="L3709" s="27" t="str">
        <f>VLOOKUP(B3709,'大货清单（不定期按GOMS更新）'!A:M,13,FALSE)</f>
        <v>157</v>
      </c>
      <c r="M3709" s="27" t="str">
        <f>VLOOKUP(B3709,'大货清单（不定期按GOMS更新）'!A:N,14,FALSE)</f>
        <v>308</v>
      </c>
      <c r="N3709" s="53" t="s">
        <v>1227</v>
      </c>
      <c r="O3709" s="27" t="str">
        <f>IFERROR(VLOOKUP(N3709,'散件迭代（不定期更新）'!C:J,8,FALSE),0)</f>
        <v>A38</v>
      </c>
      <c r="P3709" s="27" t="str">
        <f>IFERROR(VLOOKUP(N3709,'散件（更新）'!B:H,3,FALSE),0)</f>
        <v>206-1756-0235</v>
      </c>
      <c r="Q3709" s="27" t="str">
        <f>VLOOKUP(N3709,'散件（更新）'!B:H,2,FALSE)</f>
        <v>114-17560235</v>
      </c>
      <c r="R3709" s="27" t="str">
        <f>VLOOKUP(N3709,'散件（更新）'!B:H,7,FALSE)</f>
        <v>1*Pre-filter cleaning tool &amp; 2* filters</v>
      </c>
      <c r="S3709" s="27" t="str">
        <f>VLOOKUP(N3709,'散件（更新）'!B:E,4,FALSE)</f>
        <v>https://tineco-yxzt.oss-accelerate.aliyuncs.com/product/114-17560235.jpg</v>
      </c>
      <c r="T3709" s="27" t="s">
        <v>8759</v>
      </c>
      <c r="U3709" s="28" t="str">
        <f>VLOOKUP(N3709,'散件（更新）'!B:G,6,FALSE)</f>
        <v>ZB1769B 滤芯清洁刷+进风过滤棉组件*2</v>
      </c>
      <c r="V3709" s="28" t="str">
        <f>VLOOKUP(N3709,'散件（更新）'!B:I,8,FALSE)</f>
        <v>6972200191601</v>
      </c>
    </row>
    <row r="3710" spans="1:22">
      <c r="A3710" s="57">
        <v>46169</v>
      </c>
      <c r="B3710" s="53" t="s">
        <v>158</v>
      </c>
      <c r="C3710" s="27" t="str">
        <f>VLOOKUP(B3710,'大货清单（不定期按GOMS更新）'!A:H,8,0)</f>
        <v>107-19650001</v>
      </c>
      <c r="D3710" s="27" t="str">
        <f>VLOOKUP(B3710,'大货清单（不定期按GOMS更新）'!A:C,3,0)</f>
        <v>ZB1965-01</v>
      </c>
      <c r="E3710" s="27" t="str">
        <f>VLOOKUP(B3710,'大货清单（不定期按GOMS更新）'!A:H,4,0)</f>
        <v>UA,DE,AT,CH,IT,FR,NL,PL,SE,MN</v>
      </c>
      <c r="F3710" s="27" t="str">
        <f>VLOOKUP(B3710,'大货清单（不定期按GOMS更新）'!A:H,2,0)</f>
        <v>PURE ONE S11</v>
      </c>
      <c r="G3710" s="28">
        <f>VLOOKUP(B3710,'大货清单（不定期按GOMS更新）'!A:I,9,FALSE)</f>
        <v>6972200190376</v>
      </c>
      <c r="H3710" s="27" t="str">
        <f>VLOOKUP(B3710,'大货清单（不定期按GOMS更新）'!A:H,7,0)</f>
        <v>Blue</v>
      </c>
      <c r="I3710" s="27" t="str">
        <f>VLOOKUP(B3710,'大货清单（不定期按GOMS更新）'!A:F,6,FALSE)</f>
        <v>ACTIVE</v>
      </c>
      <c r="J3710" s="27" t="str">
        <f>VLOOKUP(B3710,'大货清单（不定期按GOMS更新）'!A:K,11,FALSE)</f>
        <v>5.34</v>
      </c>
      <c r="K3710" s="27" t="str">
        <f>VLOOKUP(B3710,'大货清单（不定期按GOMS更新）'!A:N,12,FALSE)</f>
        <v>756</v>
      </c>
      <c r="L3710" s="27" t="str">
        <f>VLOOKUP(B3710,'大货清单（不定期按GOMS更新）'!A:M,13,FALSE)</f>
        <v>157</v>
      </c>
      <c r="M3710" s="27" t="str">
        <f>VLOOKUP(B3710,'大货清单（不定期按GOMS更新）'!A:N,14,FALSE)</f>
        <v>308</v>
      </c>
      <c r="N3710" s="53" t="s">
        <v>1229</v>
      </c>
      <c r="O3710" s="27">
        <f>IFERROR(VLOOKUP(N3710,'散件迭代（不定期更新）'!C:J,8,FALSE),0)</f>
        <v>0</v>
      </c>
      <c r="P3710" s="27" t="str">
        <f>IFERROR(VLOOKUP(N3710,'散件（更新）'!B:H,3,FALSE),0)</f>
        <v>206-1756-0218</v>
      </c>
      <c r="Q3710" s="27" t="str">
        <f>VLOOKUP(N3710,'散件（更新）'!B:H,2,FALSE)</f>
        <v>114-17560218</v>
      </c>
      <c r="R3710" s="27" t="str">
        <f>VLOOKUP(N3710,'散件（更新）'!B:H,7,FALSE)</f>
        <v>2*Filter&amp;1*HEPA</v>
      </c>
      <c r="S3710" s="27" t="str">
        <f>VLOOKUP(N3710,'散件（更新）'!B:E,4,FALSE)</f>
        <v>https://tineco-yxzt.oss-accelerate.aliyuncs.com/product/114-17560218.jpg</v>
      </c>
      <c r="T3710" s="27" t="s">
        <v>8759</v>
      </c>
      <c r="U3710" s="28" t="str">
        <f>VLOOKUP(N3710,'散件（更新）'!B:G,6,FALSE)</f>
        <v>364-1756-0401【ZB1756 进风过滤棉包胶组件 环保3类 】*2
364-1756-1301【ZB1756 出风HEPA组件 环保3类】*1不带金属滤网</v>
      </c>
      <c r="V3710" s="28" t="str">
        <f>VLOOKUP(N3710,'散件（更新）'!B:I,8,FALSE)</f>
        <v>6972200191120</v>
      </c>
    </row>
    <row r="3711" spans="1:22">
      <c r="A3711" s="57">
        <v>46169</v>
      </c>
      <c r="B3711" s="53" t="s">
        <v>158</v>
      </c>
      <c r="C3711" s="27" t="str">
        <f>VLOOKUP(B3711,'大货清单（不定期按GOMS更新）'!A:H,8,0)</f>
        <v>107-19650001</v>
      </c>
      <c r="D3711" s="27" t="str">
        <f>VLOOKUP(B3711,'大货清单（不定期按GOMS更新）'!A:C,3,0)</f>
        <v>ZB1965-01</v>
      </c>
      <c r="E3711" s="27" t="str">
        <f>VLOOKUP(B3711,'大货清单（不定期按GOMS更新）'!A:H,4,0)</f>
        <v>UA,DE,AT,CH,IT,FR,NL,PL,SE,MN</v>
      </c>
      <c r="F3711" s="27" t="str">
        <f>VLOOKUP(B3711,'大货清单（不定期按GOMS更新）'!A:H,2,0)</f>
        <v>PURE ONE S11</v>
      </c>
      <c r="G3711" s="28">
        <f>VLOOKUP(B3711,'大货清单（不定期按GOMS更新）'!A:I,9,FALSE)</f>
        <v>6972200190376</v>
      </c>
      <c r="H3711" s="27" t="str">
        <f>VLOOKUP(B3711,'大货清单（不定期按GOMS更新）'!A:H,7,0)</f>
        <v>Blue</v>
      </c>
      <c r="I3711" s="27" t="str">
        <f>VLOOKUP(B3711,'大货清单（不定期按GOMS更新）'!A:F,6,FALSE)</f>
        <v>ACTIVE</v>
      </c>
      <c r="J3711" s="27" t="str">
        <f>VLOOKUP(B3711,'大货清单（不定期按GOMS更新）'!A:K,11,FALSE)</f>
        <v>5.34</v>
      </c>
      <c r="K3711" s="27" t="str">
        <f>VLOOKUP(B3711,'大货清单（不定期按GOMS更新）'!A:N,12,FALSE)</f>
        <v>756</v>
      </c>
      <c r="L3711" s="27" t="str">
        <f>VLOOKUP(B3711,'大货清单（不定期按GOMS更新）'!A:M,13,FALSE)</f>
        <v>157</v>
      </c>
      <c r="M3711" s="27" t="str">
        <f>VLOOKUP(B3711,'大货清单（不定期按GOMS更新）'!A:N,14,FALSE)</f>
        <v>308</v>
      </c>
      <c r="N3711" s="53" t="s">
        <v>1305</v>
      </c>
      <c r="O3711" s="27" t="str">
        <f>IFERROR(VLOOKUP(N3711,'散件迭代（不定期更新）'!C:J,8,FALSE),0)</f>
        <v>A30</v>
      </c>
      <c r="P3711" s="27" t="str">
        <f>IFERROR(VLOOKUP(N3711,'散件（更新）'!B:H,3,FALSE),0)</f>
        <v>206-1769-0009</v>
      </c>
      <c r="Q3711" s="27" t="str">
        <f>VLOOKUP(N3711,'散件（更新）'!B:H,2,FALSE)</f>
        <v>114-17690009</v>
      </c>
      <c r="R3711" s="27" t="str">
        <f>VLOOKUP(N3711,'散件（更新）'!B:H,7,FALSE)</f>
        <v>Filter holder</v>
      </c>
      <c r="S3711" s="27" t="str">
        <f>VLOOKUP(N3711,'散件（更新）'!B:E,4,FALSE)</f>
        <v>https://tineco-yxzt.oss-accelerate.aliyuncs.com/product/114-17690009.jpg</v>
      </c>
      <c r="T3711" s="27" t="s">
        <v>8759</v>
      </c>
      <c r="U3711" s="28" t="str">
        <f>VLOOKUP(N3711,'散件（更新）'!B:G,6,FALSE)</f>
        <v>网孔过滤器包胶组件，用206-1965-0112代替</v>
      </c>
      <c r="V3711" s="28" t="str">
        <f>VLOOKUP(N3711,'散件（更新）'!B:I,8,FALSE)</f>
        <v>6972200191656</v>
      </c>
    </row>
    <row r="3712" spans="1:22">
      <c r="A3712" s="57">
        <v>46169</v>
      </c>
      <c r="B3712" s="53" t="s">
        <v>158</v>
      </c>
      <c r="C3712" s="27" t="str">
        <f>VLOOKUP(B3712,'大货清单（不定期按GOMS更新）'!A:H,8,0)</f>
        <v>107-19650001</v>
      </c>
      <c r="D3712" s="27" t="str">
        <f>VLOOKUP(B3712,'大货清单（不定期按GOMS更新）'!A:C,3,0)</f>
        <v>ZB1965-01</v>
      </c>
      <c r="E3712" s="27" t="str">
        <f>VLOOKUP(B3712,'大货清单（不定期按GOMS更新）'!A:H,4,0)</f>
        <v>UA,DE,AT,CH,IT,FR,NL,PL,SE,MN</v>
      </c>
      <c r="F3712" s="27" t="str">
        <f>VLOOKUP(B3712,'大货清单（不定期按GOMS更新）'!A:H,2,0)</f>
        <v>PURE ONE S11</v>
      </c>
      <c r="G3712" s="28">
        <f>VLOOKUP(B3712,'大货清单（不定期按GOMS更新）'!A:I,9,FALSE)</f>
        <v>6972200190376</v>
      </c>
      <c r="H3712" s="27" t="str">
        <f>VLOOKUP(B3712,'大货清单（不定期按GOMS更新）'!A:H,7,0)</f>
        <v>Blue</v>
      </c>
      <c r="I3712" s="27" t="str">
        <f>VLOOKUP(B3712,'大货清单（不定期按GOMS更新）'!A:F,6,FALSE)</f>
        <v>ACTIVE</v>
      </c>
      <c r="J3712" s="27" t="str">
        <f>VLOOKUP(B3712,'大货清单（不定期按GOMS更新）'!A:K,11,FALSE)</f>
        <v>5.34</v>
      </c>
      <c r="K3712" s="27" t="str">
        <f>VLOOKUP(B3712,'大货清单（不定期按GOMS更新）'!A:N,12,FALSE)</f>
        <v>756</v>
      </c>
      <c r="L3712" s="27" t="str">
        <f>VLOOKUP(B3712,'大货清单（不定期按GOMS更新）'!A:M,13,FALSE)</f>
        <v>157</v>
      </c>
      <c r="M3712" s="27" t="str">
        <f>VLOOKUP(B3712,'大货清单（不定期按GOMS更新）'!A:N,14,FALSE)</f>
        <v>308</v>
      </c>
      <c r="N3712" s="53" t="s">
        <v>1228</v>
      </c>
      <c r="O3712" s="27">
        <f>IFERROR(VLOOKUP(N3712,'散件迭代（不定期更新）'!C:J,8,FALSE),0)</f>
        <v>0</v>
      </c>
      <c r="P3712" s="27" t="str">
        <f>IFERROR(VLOOKUP(N3712,'散件（更新）'!B:H,3,FALSE),0)</f>
        <v>206-1756-0204</v>
      </c>
      <c r="Q3712" s="27" t="str">
        <f>VLOOKUP(N3712,'散件（更新）'!B:H,2,FALSE)</f>
        <v>114-17560204</v>
      </c>
      <c r="R3712" s="27" t="str">
        <f>VLOOKUP(N3712,'散件（更新）'!B:H,7,FALSE)</f>
        <v>FILTER</v>
      </c>
      <c r="S3712" s="27" t="str">
        <f>VLOOKUP(N3712,'散件（更新）'!B:E,4,FALSE)</f>
        <v>https://tineco-yxzt.oss-accelerate.aliyuncs.com/product/114-17560204.jpg</v>
      </c>
      <c r="T3712" s="27" t="s">
        <v>8759</v>
      </c>
      <c r="U3712" s="28" t="str">
        <f>VLOOKUP(N3712,'散件（更新）'!B:G,6,FALSE)</f>
        <v>ZB1756 进风滤棉组件</v>
      </c>
      <c r="V3712" s="28" t="str">
        <f>VLOOKUP(N3712,'散件（更新）'!B:I,8,FALSE)</f>
        <v>6972200191182</v>
      </c>
    </row>
    <row r="3713" spans="1:22">
      <c r="A3713" s="57">
        <v>46169</v>
      </c>
      <c r="B3713" s="53" t="s">
        <v>158</v>
      </c>
      <c r="C3713" s="27" t="str">
        <f>VLOOKUP(B3713,'大货清单（不定期按GOMS更新）'!A:H,8,0)</f>
        <v>107-19650001</v>
      </c>
      <c r="D3713" s="27" t="str">
        <f>VLOOKUP(B3713,'大货清单（不定期按GOMS更新）'!A:C,3,0)</f>
        <v>ZB1965-01</v>
      </c>
      <c r="E3713" s="27" t="str">
        <f>VLOOKUP(B3713,'大货清单（不定期按GOMS更新）'!A:H,4,0)</f>
        <v>UA,DE,AT,CH,IT,FR,NL,PL,SE,MN</v>
      </c>
      <c r="F3713" s="27" t="str">
        <f>VLOOKUP(B3713,'大货清单（不定期按GOMS更新）'!A:H,2,0)</f>
        <v>PURE ONE S11</v>
      </c>
      <c r="G3713" s="28">
        <f>VLOOKUP(B3713,'大货清单（不定期按GOMS更新）'!A:I,9,FALSE)</f>
        <v>6972200190376</v>
      </c>
      <c r="H3713" s="27" t="str">
        <f>VLOOKUP(B3713,'大货清单（不定期按GOMS更新）'!A:H,7,0)</f>
        <v>Blue</v>
      </c>
      <c r="I3713" s="27" t="str">
        <f>VLOOKUP(B3713,'大货清单（不定期按GOMS更新）'!A:F,6,FALSE)</f>
        <v>ACTIVE</v>
      </c>
      <c r="J3713" s="27" t="str">
        <f>VLOOKUP(B3713,'大货清单（不定期按GOMS更新）'!A:K,11,FALSE)</f>
        <v>5.34</v>
      </c>
      <c r="K3713" s="27" t="str">
        <f>VLOOKUP(B3713,'大货清单（不定期按GOMS更新）'!A:N,12,FALSE)</f>
        <v>756</v>
      </c>
      <c r="L3713" s="27" t="str">
        <f>VLOOKUP(B3713,'大货清单（不定期按GOMS更新）'!A:M,13,FALSE)</f>
        <v>157</v>
      </c>
      <c r="M3713" s="27" t="str">
        <f>VLOOKUP(B3713,'大货清单（不定期按GOMS更新）'!A:N,14,FALSE)</f>
        <v>308</v>
      </c>
      <c r="N3713" s="53" t="s">
        <v>1281</v>
      </c>
      <c r="O3713" s="27">
        <f>IFERROR(VLOOKUP(N3713,'散件迭代（不定期更新）'!C:J,8,FALSE),0)</f>
        <v>0</v>
      </c>
      <c r="P3713" s="27" t="str">
        <f>IFERROR(VLOOKUP(N3713,'散件（更新）'!B:H,3,FALSE),0)</f>
        <v>206-1769-0014</v>
      </c>
      <c r="Q3713" s="27" t="str">
        <f>VLOOKUP(N3713,'散件（更新）'!B:H,2,FALSE)</f>
        <v>114-17690014</v>
      </c>
      <c r="R3713" s="27" t="str">
        <f>VLOOKUP(N3713,'散件（更新）'!B:H,7,FALSE)</f>
        <v>wall accessory holder</v>
      </c>
      <c r="S3713" s="27" t="str">
        <f>VLOOKUP(N3713,'散件（更新）'!B:E,4,FALSE)</f>
        <v>https://tineco-yxzt.oss-accelerate.aliyuncs.com/product/114-17690014.jpg</v>
      </c>
      <c r="T3713" s="27" t="s">
        <v>8759</v>
      </c>
      <c r="U3713" s="28" t="str">
        <f>VLOOKUP(N3713,'散件（更新）'!B:G,6,FALSE)</f>
        <v>附件延展架 墙挂版</v>
      </c>
      <c r="V3713" s="28" t="str">
        <f>VLOOKUP(N3713,'散件（更新）'!B:I,8,FALSE)</f>
        <v>6972200191199</v>
      </c>
    </row>
    <row r="3714" spans="1:22">
      <c r="A3714" s="57">
        <v>46169</v>
      </c>
      <c r="B3714" s="53" t="s">
        <v>158</v>
      </c>
      <c r="C3714" s="27" t="str">
        <f>VLOOKUP(B3714,'大货清单（不定期按GOMS更新）'!A:H,8,0)</f>
        <v>107-19650001</v>
      </c>
      <c r="D3714" s="27" t="str">
        <f>VLOOKUP(B3714,'大货清单（不定期按GOMS更新）'!A:C,3,0)</f>
        <v>ZB1965-01</v>
      </c>
      <c r="E3714" s="27" t="str">
        <f>VLOOKUP(B3714,'大货清单（不定期按GOMS更新）'!A:H,4,0)</f>
        <v>UA,DE,AT,CH,IT,FR,NL,PL,SE,MN</v>
      </c>
      <c r="F3714" s="27" t="str">
        <f>VLOOKUP(B3714,'大货清单（不定期按GOMS更新）'!A:H,2,0)</f>
        <v>PURE ONE S11</v>
      </c>
      <c r="G3714" s="28">
        <f>VLOOKUP(B3714,'大货清单（不定期按GOMS更新）'!A:I,9,FALSE)</f>
        <v>6972200190376</v>
      </c>
      <c r="H3714" s="27" t="str">
        <f>VLOOKUP(B3714,'大货清单（不定期按GOMS更新）'!A:H,7,0)</f>
        <v>Blue</v>
      </c>
      <c r="I3714" s="27" t="str">
        <f>VLOOKUP(B3714,'大货清单（不定期按GOMS更新）'!A:F,6,FALSE)</f>
        <v>ACTIVE</v>
      </c>
      <c r="J3714" s="27" t="str">
        <f>VLOOKUP(B3714,'大货清单（不定期按GOMS更新）'!A:K,11,FALSE)</f>
        <v>5.34</v>
      </c>
      <c r="K3714" s="27" t="str">
        <f>VLOOKUP(B3714,'大货清单（不定期按GOMS更新）'!A:N,12,FALSE)</f>
        <v>756</v>
      </c>
      <c r="L3714" s="27" t="str">
        <f>VLOOKUP(B3714,'大货清单（不定期按GOMS更新）'!A:M,13,FALSE)</f>
        <v>157</v>
      </c>
      <c r="M3714" s="27" t="str">
        <f>VLOOKUP(B3714,'大货清单（不定期按GOMS更新）'!A:N,14,FALSE)</f>
        <v>308</v>
      </c>
      <c r="N3714" s="53" t="s">
        <v>1289</v>
      </c>
      <c r="O3714" s="27" t="str">
        <f>IFERROR(VLOOKUP(N3714,'散件迭代（不定期更新）'!C:J,8,FALSE),0)</f>
        <v>A38</v>
      </c>
      <c r="P3714" s="27" t="str">
        <f>IFERROR(VLOOKUP(N3714,'散件（更新）'!B:H,3,FALSE),0)</f>
        <v>206-1769-0254</v>
      </c>
      <c r="Q3714" s="27" t="str">
        <f>VLOOKUP(N3714,'散件（更新）'!B:H,2,FALSE)</f>
        <v>114-17690254</v>
      </c>
      <c r="R3714" s="27" t="str">
        <f>VLOOKUP(N3714,'散件（更新）'!B:H,7,FALSE)</f>
        <v>Pre-filter Cleaning Tool</v>
      </c>
      <c r="S3714" s="27" t="str">
        <f>VLOOKUP(N3714,'散件（更新）'!B:E,4,FALSE)</f>
        <v>https://tineco-yxzt.oss-accelerate.aliyuncs.com/product/114-17690254.jpg</v>
      </c>
      <c r="T3714" s="27" t="s">
        <v>8759</v>
      </c>
      <c r="U3714" s="28" t="str">
        <f>VLOOKUP(N3714,'散件（更新）'!B:G,6,FALSE)</f>
        <v xml:space="preserve">ZB1769B 滤芯清洁刷 </v>
      </c>
      <c r="V3714" s="28" t="str">
        <f>VLOOKUP(N3714,'散件（更新）'!B:I,8,FALSE)</f>
        <v>6972200191175</v>
      </c>
    </row>
    <row r="3715" spans="1:22">
      <c r="A3715" s="57">
        <v>46169</v>
      </c>
      <c r="B3715" s="53" t="s">
        <v>158</v>
      </c>
      <c r="C3715" s="27" t="str">
        <f>VLOOKUP(B3715,'大货清单（不定期按GOMS更新）'!A:H,8,0)</f>
        <v>107-19650001</v>
      </c>
      <c r="D3715" s="27" t="str">
        <f>VLOOKUP(B3715,'大货清单（不定期按GOMS更新）'!A:C,3,0)</f>
        <v>ZB1965-01</v>
      </c>
      <c r="E3715" s="27" t="str">
        <f>VLOOKUP(B3715,'大货清单（不定期按GOMS更新）'!A:H,4,0)</f>
        <v>UA,DE,AT,CH,IT,FR,NL,PL,SE,MN</v>
      </c>
      <c r="F3715" s="27" t="str">
        <f>VLOOKUP(B3715,'大货清单（不定期按GOMS更新）'!A:H,2,0)</f>
        <v>PURE ONE S11</v>
      </c>
      <c r="G3715" s="28">
        <f>VLOOKUP(B3715,'大货清单（不定期按GOMS更新）'!A:I,9,FALSE)</f>
        <v>6972200190376</v>
      </c>
      <c r="H3715" s="27" t="str">
        <f>VLOOKUP(B3715,'大货清单（不定期按GOMS更新）'!A:H,7,0)</f>
        <v>Blue</v>
      </c>
      <c r="I3715" s="27" t="str">
        <f>VLOOKUP(B3715,'大货清单（不定期按GOMS更新）'!A:F,6,FALSE)</f>
        <v>ACTIVE</v>
      </c>
      <c r="J3715" s="27" t="str">
        <f>VLOOKUP(B3715,'大货清单（不定期按GOMS更新）'!A:K,11,FALSE)</f>
        <v>5.34</v>
      </c>
      <c r="K3715" s="27" t="str">
        <f>VLOOKUP(B3715,'大货清单（不定期按GOMS更新）'!A:N,12,FALSE)</f>
        <v>756</v>
      </c>
      <c r="L3715" s="27" t="str">
        <f>VLOOKUP(B3715,'大货清单（不定期按GOMS更新）'!A:M,13,FALSE)</f>
        <v>157</v>
      </c>
      <c r="M3715" s="27" t="str">
        <f>VLOOKUP(B3715,'大货清单（不定期按GOMS更新）'!A:N,14,FALSE)</f>
        <v>308</v>
      </c>
      <c r="N3715" s="53" t="s">
        <v>252</v>
      </c>
      <c r="O3715" s="27">
        <f>IFERROR(VLOOKUP(N3715,'散件迭代（不定期更新）'!C:J,8,FALSE),0)</f>
        <v>0</v>
      </c>
      <c r="P3715" s="27" t="str">
        <f>IFERROR(VLOOKUP(N3715,'散件（更新）'!B:H,3,FALSE),0)</f>
        <v>206-1769-0233</v>
      </c>
      <c r="Q3715" s="27" t="str">
        <f>VLOOKUP(N3715,'散件（更新）'!B:H,2,FALSE)</f>
        <v>114-17690233</v>
      </c>
      <c r="R3715" s="27" t="str">
        <f>VLOOKUP(N3715,'散件（更新）'!B:H,7,FALSE)</f>
        <v>Hair cleaning tool</v>
      </c>
      <c r="S3715" s="27" t="str">
        <f>VLOOKUP(N3715,'散件（更新）'!B:E,4,FALSE)</f>
        <v>https://tineco-yxzt.oss-accelerate.aliyuncs.com/product/114-17690233.png</v>
      </c>
      <c r="T3715" s="27" t="s">
        <v>8759</v>
      </c>
      <c r="U3715" s="28" t="str">
        <f>VLOOKUP(N3715,'散件（更新）'!B:G,6,FALSE)</f>
        <v>ZB1769B 清洁刷植毛组件</v>
      </c>
      <c r="V3715" s="28" t="str">
        <f>VLOOKUP(N3715,'散件（更新）'!B:I,8,FALSE)</f>
        <v>6972200191151</v>
      </c>
    </row>
    <row r="3716" spans="1:22">
      <c r="A3716" s="57">
        <v>46169</v>
      </c>
      <c r="B3716" s="53" t="s">
        <v>158</v>
      </c>
      <c r="C3716" s="27" t="str">
        <f>VLOOKUP(B3716,'大货清单（不定期按GOMS更新）'!A:H,8,0)</f>
        <v>107-19650001</v>
      </c>
      <c r="D3716" s="27" t="str">
        <f>VLOOKUP(B3716,'大货清单（不定期按GOMS更新）'!A:C,3,0)</f>
        <v>ZB1965-01</v>
      </c>
      <c r="E3716" s="27" t="str">
        <f>VLOOKUP(B3716,'大货清单（不定期按GOMS更新）'!A:H,4,0)</f>
        <v>UA,DE,AT,CH,IT,FR,NL,PL,SE,MN</v>
      </c>
      <c r="F3716" s="27" t="str">
        <f>VLOOKUP(B3716,'大货清单（不定期按GOMS更新）'!A:H,2,0)</f>
        <v>PURE ONE S11</v>
      </c>
      <c r="G3716" s="28">
        <f>VLOOKUP(B3716,'大货清单（不定期按GOMS更新）'!A:I,9,FALSE)</f>
        <v>6972200190376</v>
      </c>
      <c r="H3716" s="27" t="str">
        <f>VLOOKUP(B3716,'大货清单（不定期按GOMS更新）'!A:H,7,0)</f>
        <v>Blue</v>
      </c>
      <c r="I3716" s="27" t="str">
        <f>VLOOKUP(B3716,'大货清单（不定期按GOMS更新）'!A:F,6,FALSE)</f>
        <v>ACTIVE</v>
      </c>
      <c r="J3716" s="27" t="str">
        <f>VLOOKUP(B3716,'大货清单（不定期按GOMS更新）'!A:K,11,FALSE)</f>
        <v>5.34</v>
      </c>
      <c r="K3716" s="27" t="str">
        <f>VLOOKUP(B3716,'大货清单（不定期按GOMS更新）'!A:N,12,FALSE)</f>
        <v>756</v>
      </c>
      <c r="L3716" s="27" t="str">
        <f>VLOOKUP(B3716,'大货清单（不定期按GOMS更新）'!A:M,13,FALSE)</f>
        <v>157</v>
      </c>
      <c r="M3716" s="27" t="str">
        <f>VLOOKUP(B3716,'大货清单（不定期按GOMS更新）'!A:N,14,FALSE)</f>
        <v>308</v>
      </c>
      <c r="N3716" s="53" t="s">
        <v>1345</v>
      </c>
      <c r="O3716" s="27" t="str">
        <f>IFERROR(VLOOKUP(N3716,'散件迭代（不定期更新）'!C:J,8,FALSE),0)</f>
        <v>A29</v>
      </c>
      <c r="P3716" s="27" t="str">
        <f>IFERROR(VLOOKUP(N3716,'散件（更新）'!B:H,3,FALSE),0)</f>
        <v>206-1965-0108</v>
      </c>
      <c r="Q3716" s="27" t="str">
        <f>VLOOKUP(N3716,'散件（更新）'!B:H,2,FALSE)</f>
        <v>114-19650108</v>
      </c>
      <c r="R3716" s="27" t="str">
        <f>VLOOKUP(N3716,'散件（更新）'!B:H,7,FALSE)</f>
        <v>HEPA &amp; Cover Assembly</v>
      </c>
      <c r="S3716" s="27" t="str">
        <f>VLOOKUP(N3716,'散件（更新）'!B:E,4,FALSE)</f>
        <v>https://tineco-yxzt.oss-accelerate.aliyuncs.com/product/114-19650108.jpg</v>
      </c>
      <c r="T3716" s="27" t="s">
        <v>8759</v>
      </c>
      <c r="U3716" s="28" t="str">
        <f>VLOOKUP(N3716,'散件（更新）'!B:G,6,FALSE)</f>
        <v>出风盖板组件蓝色（散件专用）</v>
      </c>
      <c r="V3716" s="28" t="str">
        <f>VLOOKUP(N3716,'散件（更新）'!B:I,8,FALSE)</f>
        <v>6972200194824</v>
      </c>
    </row>
    <row r="3717" spans="1:22">
      <c r="A3717" s="57">
        <v>46169</v>
      </c>
      <c r="B3717" s="53" t="s">
        <v>158</v>
      </c>
      <c r="C3717" s="27" t="str">
        <f>VLOOKUP(B3717,'大货清单（不定期按GOMS更新）'!A:H,8,0)</f>
        <v>107-19650001</v>
      </c>
      <c r="D3717" s="27" t="str">
        <f>VLOOKUP(B3717,'大货清单（不定期按GOMS更新）'!A:C,3,0)</f>
        <v>ZB1965-01</v>
      </c>
      <c r="E3717" s="27" t="str">
        <f>VLOOKUP(B3717,'大货清单（不定期按GOMS更新）'!A:H,4,0)</f>
        <v>UA,DE,AT,CH,IT,FR,NL,PL,SE,MN</v>
      </c>
      <c r="F3717" s="27" t="str">
        <f>VLOOKUP(B3717,'大货清单（不定期按GOMS更新）'!A:H,2,0)</f>
        <v>PURE ONE S11</v>
      </c>
      <c r="G3717" s="28">
        <f>VLOOKUP(B3717,'大货清单（不定期按GOMS更新）'!A:I,9,FALSE)</f>
        <v>6972200190376</v>
      </c>
      <c r="H3717" s="27" t="str">
        <f>VLOOKUP(B3717,'大货清单（不定期按GOMS更新）'!A:H,7,0)</f>
        <v>Blue</v>
      </c>
      <c r="I3717" s="27" t="str">
        <f>VLOOKUP(B3717,'大货清单（不定期按GOMS更新）'!A:F,6,FALSE)</f>
        <v>ACTIVE</v>
      </c>
      <c r="J3717" s="27" t="str">
        <f>VLOOKUP(B3717,'大货清单（不定期按GOMS更新）'!A:K,11,FALSE)</f>
        <v>5.34</v>
      </c>
      <c r="K3717" s="27" t="str">
        <f>VLOOKUP(B3717,'大货清单（不定期按GOMS更新）'!A:N,12,FALSE)</f>
        <v>756</v>
      </c>
      <c r="L3717" s="27" t="str">
        <f>VLOOKUP(B3717,'大货清单（不定期按GOMS更新）'!A:M,13,FALSE)</f>
        <v>157</v>
      </c>
      <c r="M3717" s="27" t="str">
        <f>VLOOKUP(B3717,'大货清单（不定期按GOMS更新）'!A:N,14,FALSE)</f>
        <v>308</v>
      </c>
      <c r="N3717" s="53" t="s">
        <v>1339</v>
      </c>
      <c r="O3717" s="27">
        <f>IFERROR(VLOOKUP(N3717,'散件迭代（不定期更新）'!C:J,8,FALSE),0)</f>
        <v>0</v>
      </c>
      <c r="P3717" s="27" t="str">
        <f>IFERROR(VLOOKUP(N3717,'散件（更新）'!B:H,3,FALSE),0)</f>
        <v>206-1676-0003</v>
      </c>
      <c r="Q3717" s="27" t="str">
        <f>VLOOKUP(N3717,'散件（更新）'!B:H,2,FALSE)</f>
        <v>114-16760003</v>
      </c>
      <c r="R3717" s="27" t="str">
        <f>VLOOKUP(N3717,'散件（更新）'!B:H,7,FALSE)</f>
        <v>Brush Cover</v>
      </c>
      <c r="S3717" s="27" t="str">
        <f>VLOOKUP(N3717,'散件（更新）'!B:E,4,FALSE)</f>
        <v>https://tineco-yxzt.oss-accelerate.aliyuncs.com/20231219/9VSBC111100_1702948060830.png</v>
      </c>
      <c r="T3717" s="27" t="s">
        <v>8759</v>
      </c>
      <c r="U3717" s="28" t="str">
        <f>VLOOKUP(N3717,'散件（更新）'!B:G,6,FALSE)</f>
        <v>FB1676 滚刷释放盖板</v>
      </c>
      <c r="V3717" s="28" t="str">
        <f>VLOOKUP(N3717,'散件（更新）'!B:I,8,FALSE)</f>
        <v>6972200195685</v>
      </c>
    </row>
    <row r="3718" spans="1:22">
      <c r="A3718" s="57">
        <v>46169</v>
      </c>
      <c r="B3718" s="53" t="s">
        <v>158</v>
      </c>
      <c r="C3718" s="27" t="str">
        <f>VLOOKUP(B3718,'大货清单（不定期按GOMS更新）'!A:H,8,0)</f>
        <v>107-19650001</v>
      </c>
      <c r="D3718" s="27" t="str">
        <f>VLOOKUP(B3718,'大货清单（不定期按GOMS更新）'!A:C,3,0)</f>
        <v>ZB1965-01</v>
      </c>
      <c r="E3718" s="27" t="str">
        <f>VLOOKUP(B3718,'大货清单（不定期按GOMS更新）'!A:H,4,0)</f>
        <v>UA,DE,AT,CH,IT,FR,NL,PL,SE,MN</v>
      </c>
      <c r="F3718" s="27" t="str">
        <f>VLOOKUP(B3718,'大货清单（不定期按GOMS更新）'!A:H,2,0)</f>
        <v>PURE ONE S11</v>
      </c>
      <c r="G3718" s="28">
        <f>VLOOKUP(B3718,'大货清单（不定期按GOMS更新）'!A:I,9,FALSE)</f>
        <v>6972200190376</v>
      </c>
      <c r="H3718" s="27" t="str">
        <f>VLOOKUP(B3718,'大货清单（不定期按GOMS更新）'!A:H,7,0)</f>
        <v>Blue</v>
      </c>
      <c r="I3718" s="27" t="str">
        <f>VLOOKUP(B3718,'大货清单（不定期按GOMS更新）'!A:F,6,FALSE)</f>
        <v>ACTIVE</v>
      </c>
      <c r="J3718" s="27" t="str">
        <f>VLOOKUP(B3718,'大货清单（不定期按GOMS更新）'!A:K,11,FALSE)</f>
        <v>5.34</v>
      </c>
      <c r="K3718" s="27" t="str">
        <f>VLOOKUP(B3718,'大货清单（不定期按GOMS更新）'!A:N,12,FALSE)</f>
        <v>756</v>
      </c>
      <c r="L3718" s="27" t="str">
        <f>VLOOKUP(B3718,'大货清单（不定期按GOMS更新）'!A:M,13,FALSE)</f>
        <v>157</v>
      </c>
      <c r="M3718" s="27" t="str">
        <f>VLOOKUP(B3718,'大货清单（不定期按GOMS更新）'!A:N,14,FALSE)</f>
        <v>308</v>
      </c>
      <c r="N3718" s="53" t="s">
        <v>1355</v>
      </c>
      <c r="O3718" s="27" t="str">
        <f>IFERROR(VLOOKUP(N3718,'散件迭代（不定期更新）'!C:J,8,FALSE),0)</f>
        <v>A15</v>
      </c>
      <c r="P3718" s="27" t="str">
        <f>IFERROR(VLOOKUP(N3718,'散件（更新）'!B:H,3,FALSE),0)</f>
        <v>206-1965-0210</v>
      </c>
      <c r="Q3718" s="27" t="str">
        <f>VLOOKUP(N3718,'散件（更新）'!B:H,2,FALSE)</f>
        <v>114-19650210</v>
      </c>
      <c r="R3718" s="27" t="str">
        <f>VLOOKUP(N3718,'散件（更新）'!B:H,7,FALSE)</f>
        <v>Hard Floor Brush</v>
      </c>
      <c r="S3718" s="27" t="str">
        <f>VLOOKUP(N3718,'散件（更新）'!B:E,4,FALSE)</f>
        <v>https://tineco-yxzt.oss-accelerate.aliyuncs.com/product/114-19650210.jpg</v>
      </c>
      <c r="T3718" s="27" t="s">
        <v>8759</v>
      </c>
      <c r="U3718" s="28" t="str">
        <f>VLOOKUP(N3718,'散件（更新）'!B:G,6,FALSE)</f>
        <v>FB1753G地刷组件</v>
      </c>
      <c r="V3718" s="28" t="str">
        <f>VLOOKUP(N3718,'散件（更新）'!B:I,8,FALSE)</f>
        <v>6972200191946</v>
      </c>
    </row>
    <row r="3719" spans="1:22">
      <c r="A3719" s="57">
        <v>46169</v>
      </c>
      <c r="B3719" s="53" t="s">
        <v>158</v>
      </c>
      <c r="C3719" s="27" t="str">
        <f>VLOOKUP(B3719,'大货清单（不定期按GOMS更新）'!A:H,8,0)</f>
        <v>107-19650001</v>
      </c>
      <c r="D3719" s="27" t="str">
        <f>VLOOKUP(B3719,'大货清单（不定期按GOMS更新）'!A:C,3,0)</f>
        <v>ZB1965-01</v>
      </c>
      <c r="E3719" s="27" t="str">
        <f>VLOOKUP(B3719,'大货清单（不定期按GOMS更新）'!A:H,4,0)</f>
        <v>UA,DE,AT,CH,IT,FR,NL,PL,SE,MN</v>
      </c>
      <c r="F3719" s="27" t="str">
        <f>VLOOKUP(B3719,'大货清单（不定期按GOMS更新）'!A:H,2,0)</f>
        <v>PURE ONE S11</v>
      </c>
      <c r="G3719" s="28">
        <f>VLOOKUP(B3719,'大货清单（不定期按GOMS更新）'!A:I,9,FALSE)</f>
        <v>6972200190376</v>
      </c>
      <c r="H3719" s="27" t="str">
        <f>VLOOKUP(B3719,'大货清单（不定期按GOMS更新）'!A:H,7,0)</f>
        <v>Blue</v>
      </c>
      <c r="I3719" s="27" t="str">
        <f>VLOOKUP(B3719,'大货清单（不定期按GOMS更新）'!A:F,6,FALSE)</f>
        <v>ACTIVE</v>
      </c>
      <c r="J3719" s="27" t="str">
        <f>VLOOKUP(B3719,'大货清单（不定期按GOMS更新）'!A:K,11,FALSE)</f>
        <v>5.34</v>
      </c>
      <c r="K3719" s="27" t="str">
        <f>VLOOKUP(B3719,'大货清单（不定期按GOMS更新）'!A:N,12,FALSE)</f>
        <v>756</v>
      </c>
      <c r="L3719" s="27" t="str">
        <f>VLOOKUP(B3719,'大货清单（不定期按GOMS更新）'!A:M,13,FALSE)</f>
        <v>157</v>
      </c>
      <c r="M3719" s="27" t="str">
        <f>VLOOKUP(B3719,'大货清单（不定期按GOMS更新）'!A:N,14,FALSE)</f>
        <v>308</v>
      </c>
      <c r="N3719" s="53" t="s">
        <v>1393</v>
      </c>
      <c r="O3719" s="27" t="str">
        <f>IFERROR(VLOOKUP(N3719,'散件迭代（不定期更新）'!C:J,8,FALSE),0)</f>
        <v>A19</v>
      </c>
      <c r="P3719" s="27" t="str">
        <f>IFERROR(VLOOKUP(N3719,'散件（更新）'!B:H,3,FALSE),0)</f>
        <v>206-1873-2318</v>
      </c>
      <c r="Q3719" s="27" t="str">
        <f>VLOOKUP(N3719,'散件（更新）'!B:H,2,FALSE)</f>
        <v>114-18732318</v>
      </c>
      <c r="R3719" s="27" t="str">
        <f>VLOOKUP(N3719,'散件（更新）'!B:H,7,FALSE)</f>
        <v>Mini power brush</v>
      </c>
      <c r="S3719" s="27" t="str">
        <f>VLOOKUP(N3719,'散件（更新）'!B:E,4,FALSE)</f>
        <v>https://tineco-yxzt.oss-accelerate.aliyuncs.com/product/114-18732318.png</v>
      </c>
      <c r="T3719" s="27" t="s">
        <v>8759</v>
      </c>
      <c r="U3719" s="28" t="str">
        <f>VLOOKUP(N3719,'散件（更新）'!B:G,6,FALSE)</f>
        <v>FB1953A 小电动地刷胶袋组件带PTC</v>
      </c>
      <c r="V3719" s="28" t="str">
        <f>VLOOKUP(N3719,'散件（更新）'!B:I,8,FALSE)</f>
        <v>6972200193032</v>
      </c>
    </row>
    <row r="3720" spans="1:22">
      <c r="A3720" s="57">
        <v>46169</v>
      </c>
      <c r="B3720" s="53" t="s">
        <v>158</v>
      </c>
      <c r="C3720" s="27" t="str">
        <f>VLOOKUP(B3720,'大货清单（不定期按GOMS更新）'!A:H,8,0)</f>
        <v>107-19650001</v>
      </c>
      <c r="D3720" s="27" t="str">
        <f>VLOOKUP(B3720,'大货清单（不定期按GOMS更新）'!A:C,3,0)</f>
        <v>ZB1965-01</v>
      </c>
      <c r="E3720" s="27" t="str">
        <f>VLOOKUP(B3720,'大货清单（不定期按GOMS更新）'!A:H,4,0)</f>
        <v>UA,DE,AT,CH,IT,FR,NL,PL,SE,MN</v>
      </c>
      <c r="F3720" s="27" t="str">
        <f>VLOOKUP(B3720,'大货清单（不定期按GOMS更新）'!A:H,2,0)</f>
        <v>PURE ONE S11</v>
      </c>
      <c r="G3720" s="28">
        <f>VLOOKUP(B3720,'大货清单（不定期按GOMS更新）'!A:I,9,FALSE)</f>
        <v>6972200190376</v>
      </c>
      <c r="H3720" s="27" t="str">
        <f>VLOOKUP(B3720,'大货清单（不定期按GOMS更新）'!A:H,7,0)</f>
        <v>Blue</v>
      </c>
      <c r="I3720" s="27" t="str">
        <f>VLOOKUP(B3720,'大货清单（不定期按GOMS更新）'!A:F,6,FALSE)</f>
        <v>ACTIVE</v>
      </c>
      <c r="J3720" s="27" t="str">
        <f>VLOOKUP(B3720,'大货清单（不定期按GOMS更新）'!A:K,11,FALSE)</f>
        <v>5.34</v>
      </c>
      <c r="K3720" s="27" t="str">
        <f>VLOOKUP(B3720,'大货清单（不定期按GOMS更新）'!A:N,12,FALSE)</f>
        <v>756</v>
      </c>
      <c r="L3720" s="27" t="str">
        <f>VLOOKUP(B3720,'大货清单（不定期按GOMS更新）'!A:M,13,FALSE)</f>
        <v>157</v>
      </c>
      <c r="M3720" s="27" t="str">
        <f>VLOOKUP(B3720,'大货清单（不定期按GOMS更新）'!A:N,14,FALSE)</f>
        <v>308</v>
      </c>
      <c r="N3720" s="53" t="s">
        <v>1349</v>
      </c>
      <c r="O3720" s="27">
        <f>IFERROR(VLOOKUP(N3720,'散件迭代（不定期更新）'!C:J,8,FALSE),0)</f>
        <v>0</v>
      </c>
      <c r="P3720" s="27" t="str">
        <f>IFERROR(VLOOKUP(N3720,'散件（更新）'!B:H,3,FALSE),0)</f>
        <v>206-1965-0115</v>
      </c>
      <c r="Q3720" s="27" t="str">
        <f>VLOOKUP(N3720,'散件（更新）'!B:H,2,FALSE)</f>
        <v>114-19650115</v>
      </c>
      <c r="R3720" s="27" t="str">
        <f>VLOOKUP(N3720,'散件（更新）'!B:H,7,FALSE)</f>
        <v>Carpet brush</v>
      </c>
      <c r="S3720" s="27" t="str">
        <f>VLOOKUP(N3720,'散件（更新）'!B:E,4,FALSE)</f>
        <v>https://tineco-yxzt.oss-accelerate.aliyuncs.com/product/114-19650115.jpg</v>
      </c>
      <c r="T3720" s="27" t="s">
        <v>8759</v>
      </c>
      <c r="U3720" s="28" t="str">
        <f>VLOOKUP(N3720,'散件（更新）'!B:G,6,FALSE)</f>
        <v>FB1676G地刷组件（黑色按钮）</v>
      </c>
      <c r="V3720" s="28" t="str">
        <f>VLOOKUP(N3720,'散件（更新）'!B:I,8,FALSE)</f>
        <v>6972200192462</v>
      </c>
    </row>
    <row r="3721" spans="1:22">
      <c r="A3721" s="57">
        <v>46169</v>
      </c>
      <c r="B3721" s="53" t="s">
        <v>158</v>
      </c>
      <c r="C3721" s="27" t="str">
        <f>VLOOKUP(B3721,'大货清单（不定期按GOMS更新）'!A:H,8,0)</f>
        <v>107-19650001</v>
      </c>
      <c r="D3721" s="27" t="str">
        <f>VLOOKUP(B3721,'大货清单（不定期按GOMS更新）'!A:C,3,0)</f>
        <v>ZB1965-01</v>
      </c>
      <c r="E3721" s="27" t="str">
        <f>VLOOKUP(B3721,'大货清单（不定期按GOMS更新）'!A:H,4,0)</f>
        <v>UA,DE,AT,CH,IT,FR,NL,PL,SE,MN</v>
      </c>
      <c r="F3721" s="27" t="str">
        <f>VLOOKUP(B3721,'大货清单（不定期按GOMS更新）'!A:H,2,0)</f>
        <v>PURE ONE S11</v>
      </c>
      <c r="G3721" s="28">
        <f>VLOOKUP(B3721,'大货清单（不定期按GOMS更新）'!A:I,9,FALSE)</f>
        <v>6972200190376</v>
      </c>
      <c r="H3721" s="27" t="str">
        <f>VLOOKUP(B3721,'大货清单（不定期按GOMS更新）'!A:H,7,0)</f>
        <v>Blue</v>
      </c>
      <c r="I3721" s="27" t="str">
        <f>VLOOKUP(B3721,'大货清单（不定期按GOMS更新）'!A:F,6,FALSE)</f>
        <v>ACTIVE</v>
      </c>
      <c r="J3721" s="27" t="str">
        <f>VLOOKUP(B3721,'大货清单（不定期按GOMS更新）'!A:K,11,FALSE)</f>
        <v>5.34</v>
      </c>
      <c r="K3721" s="27" t="str">
        <f>VLOOKUP(B3721,'大货清单（不定期按GOMS更新）'!A:N,12,FALSE)</f>
        <v>756</v>
      </c>
      <c r="L3721" s="27" t="str">
        <f>VLOOKUP(B3721,'大货清单（不定期按GOMS更新）'!A:M,13,FALSE)</f>
        <v>157</v>
      </c>
      <c r="M3721" s="27" t="str">
        <f>VLOOKUP(B3721,'大货清单（不定期按GOMS更新）'!A:N,14,FALSE)</f>
        <v>308</v>
      </c>
      <c r="N3721" s="53" t="s">
        <v>1369</v>
      </c>
      <c r="O3721" s="27">
        <f>IFERROR(VLOOKUP(N3721,'散件迭代（不定期更新）'!C:J,8,FALSE),0)</f>
        <v>0</v>
      </c>
      <c r="P3721" s="27" t="str">
        <f>IFERROR(VLOOKUP(N3721,'散件（更新）'!B:H,3,FALSE),0)</f>
        <v>206-1873-0205</v>
      </c>
      <c r="Q3721" s="27" t="str">
        <f>VLOOKUP(N3721,'散件（更新）'!B:H,2,FALSE)</f>
        <v>114-18730205</v>
      </c>
      <c r="R3721" s="27" t="str">
        <f>VLOOKUP(N3721,'散件（更新）'!B:H,7,FALSE)</f>
        <v>Soft dusting brush</v>
      </c>
      <c r="S3721" s="27" t="str">
        <f>VLOOKUP(N3721,'散件（更新）'!B:E,4,FALSE)</f>
        <v>https://tineco-yxzt.oss-accelerate.aliyuncs.com/product/114-18730205.jpg</v>
      </c>
      <c r="T3721" s="27" t="s">
        <v>8759</v>
      </c>
      <c r="U3721" s="28" t="str">
        <f>VLOOKUP(N3721,'散件（更新）'!B:G,6,FALSE)</f>
        <v>AA1886家电刷</v>
      </c>
      <c r="V3721" s="28" t="str">
        <f>VLOOKUP(N3721,'散件（更新）'!B:I,8,FALSE)</f>
        <v>6972200191526</v>
      </c>
    </row>
    <row r="3722" spans="1:22">
      <c r="A3722" s="57">
        <v>46169</v>
      </c>
      <c r="B3722" s="53" t="s">
        <v>158</v>
      </c>
      <c r="C3722" s="27" t="str">
        <f>VLOOKUP(B3722,'大货清单（不定期按GOMS更新）'!A:H,8,0)</f>
        <v>107-19650001</v>
      </c>
      <c r="D3722" s="27" t="str">
        <f>VLOOKUP(B3722,'大货清单（不定期按GOMS更新）'!A:C,3,0)</f>
        <v>ZB1965-01</v>
      </c>
      <c r="E3722" s="27" t="str">
        <f>VLOOKUP(B3722,'大货清单（不定期按GOMS更新）'!A:H,4,0)</f>
        <v>UA,DE,AT,CH,IT,FR,NL,PL,SE,MN</v>
      </c>
      <c r="F3722" s="27" t="str">
        <f>VLOOKUP(B3722,'大货清单（不定期按GOMS更新）'!A:H,2,0)</f>
        <v>PURE ONE S11</v>
      </c>
      <c r="G3722" s="28">
        <f>VLOOKUP(B3722,'大货清单（不定期按GOMS更新）'!A:I,9,FALSE)</f>
        <v>6972200190376</v>
      </c>
      <c r="H3722" s="27" t="str">
        <f>VLOOKUP(B3722,'大货清单（不定期按GOMS更新）'!A:H,7,0)</f>
        <v>Blue</v>
      </c>
      <c r="I3722" s="27" t="str">
        <f>VLOOKUP(B3722,'大货清单（不定期按GOMS更新）'!A:F,6,FALSE)</f>
        <v>ACTIVE</v>
      </c>
      <c r="J3722" s="27" t="str">
        <f>VLOOKUP(B3722,'大货清单（不定期按GOMS更新）'!A:K,11,FALSE)</f>
        <v>5.34</v>
      </c>
      <c r="K3722" s="27" t="str">
        <f>VLOOKUP(B3722,'大货清单（不定期按GOMS更新）'!A:N,12,FALSE)</f>
        <v>756</v>
      </c>
      <c r="L3722" s="27" t="str">
        <f>VLOOKUP(B3722,'大货清单（不定期按GOMS更新）'!A:M,13,FALSE)</f>
        <v>157</v>
      </c>
      <c r="M3722" s="27" t="str">
        <f>VLOOKUP(B3722,'大货清单（不定期按GOMS更新）'!A:N,14,FALSE)</f>
        <v>308</v>
      </c>
      <c r="N3722" s="53" t="s">
        <v>1340</v>
      </c>
      <c r="O3722" s="27">
        <f>IFERROR(VLOOKUP(N3722,'散件迭代（不定期更新）'!C:J,8,FALSE),0)</f>
        <v>0</v>
      </c>
      <c r="P3722" s="27" t="str">
        <f>IFERROR(VLOOKUP(N3722,'散件（更新）'!B:H,3,FALSE),0)</f>
        <v>206-1965-0119</v>
      </c>
      <c r="Q3722" s="27" t="str">
        <f>VLOOKUP(N3722,'散件（更新）'!B:H,2,FALSE)</f>
        <v>114-19650119</v>
      </c>
      <c r="R3722" s="27" t="str">
        <f>VLOOKUP(N3722,'散件（更新）'!B:H,7,FALSE)</f>
        <v>Dustbin</v>
      </c>
      <c r="S3722" s="27" t="str">
        <f>VLOOKUP(N3722,'散件（更新）'!B:E,4,FALSE)</f>
        <v>https://tineco-yxzt.oss-accelerate.aliyuncs.com/product/114-19650119.jpg</v>
      </c>
      <c r="T3722" s="27" t="s">
        <v>8759</v>
      </c>
      <c r="U3722" s="28" t="str">
        <f>VLOOKUP(N3722,'散件（更新）'!B:G,6,FALSE)</f>
        <v>尘桶组件（带支架蓝色）</v>
      </c>
      <c r="V3722" s="28" t="str">
        <f>VLOOKUP(N3722,'散件（更新）'!B:I,8,FALSE)</f>
        <v>6972200192271</v>
      </c>
    </row>
    <row r="3723" spans="1:22">
      <c r="A3723" s="57">
        <v>46169</v>
      </c>
      <c r="B3723" s="53" t="s">
        <v>158</v>
      </c>
      <c r="C3723" s="27" t="str">
        <f>VLOOKUP(B3723,'大货清单（不定期按GOMS更新）'!A:H,8,0)</f>
        <v>107-19650001</v>
      </c>
      <c r="D3723" s="27" t="str">
        <f>VLOOKUP(B3723,'大货清单（不定期按GOMS更新）'!A:C,3,0)</f>
        <v>ZB1965-01</v>
      </c>
      <c r="E3723" s="27" t="str">
        <f>VLOOKUP(B3723,'大货清单（不定期按GOMS更新）'!A:H,4,0)</f>
        <v>UA,DE,AT,CH,IT,FR,NL,PL,SE,MN</v>
      </c>
      <c r="F3723" s="27" t="str">
        <f>VLOOKUP(B3723,'大货清单（不定期按GOMS更新）'!A:H,2,0)</f>
        <v>PURE ONE S11</v>
      </c>
      <c r="G3723" s="28">
        <f>VLOOKUP(B3723,'大货清单（不定期按GOMS更新）'!A:I,9,FALSE)</f>
        <v>6972200190376</v>
      </c>
      <c r="H3723" s="27" t="str">
        <f>VLOOKUP(B3723,'大货清单（不定期按GOMS更新）'!A:H,7,0)</f>
        <v>Blue</v>
      </c>
      <c r="I3723" s="27" t="str">
        <f>VLOOKUP(B3723,'大货清单（不定期按GOMS更新）'!A:F,6,FALSE)</f>
        <v>ACTIVE</v>
      </c>
      <c r="J3723" s="27" t="str">
        <f>VLOOKUP(B3723,'大货清单（不定期按GOMS更新）'!A:K,11,FALSE)</f>
        <v>5.34</v>
      </c>
      <c r="K3723" s="27" t="str">
        <f>VLOOKUP(B3723,'大货清单（不定期按GOMS更新）'!A:N,12,FALSE)</f>
        <v>756</v>
      </c>
      <c r="L3723" s="27" t="str">
        <f>VLOOKUP(B3723,'大货清单（不定期按GOMS更新）'!A:M,13,FALSE)</f>
        <v>157</v>
      </c>
      <c r="M3723" s="27" t="str">
        <f>VLOOKUP(B3723,'大货清单（不定期按GOMS更新）'!A:N,14,FALSE)</f>
        <v>308</v>
      </c>
      <c r="N3723" s="53" t="s">
        <v>3821</v>
      </c>
      <c r="O3723" s="27">
        <f>IFERROR(VLOOKUP(N3723,'散件迭代（不定期更新）'!C:J,8,FALSE),0)</f>
        <v>0</v>
      </c>
      <c r="P3723" s="27" t="str">
        <f>IFERROR(VLOOKUP(N3723,'散件（更新）'!B:H,3,FALSE),0)</f>
        <v>/</v>
      </c>
      <c r="Q3723" s="27" t="str">
        <f>VLOOKUP(N3723,'散件（更新）'!B:H,2,FALSE)</f>
        <v>114-19650008</v>
      </c>
      <c r="R3723" s="27" t="str">
        <f>VLOOKUP(N3723,'散件（更新）'!B:H,7,FALSE)</f>
        <v>Dustbin</v>
      </c>
      <c r="S3723" s="27" t="str">
        <f>VLOOKUP(N3723,'散件（更新）'!B:E,4,FALSE)</f>
        <v>https://tineco-yxzt.oss-accelerate.aliyuncs.com/20231219/9VSDB111700_1702948064456.png</v>
      </c>
      <c r="T3723" s="27" t="s">
        <v>8759</v>
      </c>
      <c r="U3723" s="28" t="str">
        <f>VLOOKUP(N3723,'散件（更新）'!B:G,6,FALSE)</f>
        <v>尘桶组件(降本)</v>
      </c>
      <c r="V3723" s="28">
        <f>VLOOKUP(N3723,'散件（更新）'!B:I,8,FALSE)</f>
        <v>6974950104603</v>
      </c>
    </row>
    <row r="3724" spans="1:22">
      <c r="A3724" s="57">
        <v>46169</v>
      </c>
      <c r="B3724" s="53" t="s">
        <v>158</v>
      </c>
      <c r="C3724" s="27" t="str">
        <f>VLOOKUP(B3724,'大货清单（不定期按GOMS更新）'!A:H,8,0)</f>
        <v>107-19650001</v>
      </c>
      <c r="D3724" s="27" t="str">
        <f>VLOOKUP(B3724,'大货清单（不定期按GOMS更新）'!A:C,3,0)</f>
        <v>ZB1965-01</v>
      </c>
      <c r="E3724" s="27" t="str">
        <f>VLOOKUP(B3724,'大货清单（不定期按GOMS更新）'!A:H,4,0)</f>
        <v>UA,DE,AT,CH,IT,FR,NL,PL,SE,MN</v>
      </c>
      <c r="F3724" s="27" t="str">
        <f>VLOOKUP(B3724,'大货清单（不定期按GOMS更新）'!A:H,2,0)</f>
        <v>PURE ONE S11</v>
      </c>
      <c r="G3724" s="28">
        <f>VLOOKUP(B3724,'大货清单（不定期按GOMS更新）'!A:I,9,FALSE)</f>
        <v>6972200190376</v>
      </c>
      <c r="H3724" s="27" t="str">
        <f>VLOOKUP(B3724,'大货清单（不定期按GOMS更新）'!A:H,7,0)</f>
        <v>Blue</v>
      </c>
      <c r="I3724" s="27" t="str">
        <f>VLOOKUP(B3724,'大货清单（不定期按GOMS更新）'!A:F,6,FALSE)</f>
        <v>ACTIVE</v>
      </c>
      <c r="J3724" s="27" t="str">
        <f>VLOOKUP(B3724,'大货清单（不定期按GOMS更新）'!A:K,11,FALSE)</f>
        <v>5.34</v>
      </c>
      <c r="K3724" s="27" t="str">
        <f>VLOOKUP(B3724,'大货清单（不定期按GOMS更新）'!A:N,12,FALSE)</f>
        <v>756</v>
      </c>
      <c r="L3724" s="27" t="str">
        <f>VLOOKUP(B3724,'大货清单（不定期按GOMS更新）'!A:M,13,FALSE)</f>
        <v>157</v>
      </c>
      <c r="M3724" s="27" t="str">
        <f>VLOOKUP(B3724,'大货清单（不定期按GOMS更新）'!A:N,14,FALSE)</f>
        <v>308</v>
      </c>
      <c r="N3724" s="53" t="s">
        <v>1363</v>
      </c>
      <c r="O3724" s="27" t="str">
        <f>IFERROR(VLOOKUP(N3724,'散件迭代（不定期更新）'!C:J,8,FALSE),0)</f>
        <v>A12</v>
      </c>
      <c r="P3724" s="27" t="str">
        <f>IFERROR(VLOOKUP(N3724,'散件（更新）'!B:H,3,FALSE),0)</f>
        <v>206-1873-0010</v>
      </c>
      <c r="Q3724" s="27" t="str">
        <f>VLOOKUP(N3724,'散件（更新）'!B:H,2,FALSE)</f>
        <v>114-18730010</v>
      </c>
      <c r="R3724" s="27" t="str">
        <f>VLOOKUP(N3724,'散件（更新）'!B:H,7,FALSE)</f>
        <v>Accessory Kit</v>
      </c>
      <c r="S3724" s="27" t="str">
        <f>VLOOKUP(N3724,'散件（更新）'!B:E,4,FALSE)</f>
        <v>https://tineco-yxzt.oss-accelerate.aliyuncs.com/product/114-18730010.jpg</v>
      </c>
      <c r="T3724" s="27" t="s">
        <v>8759</v>
      </c>
      <c r="U3724" s="28" t="str">
        <f>VLOOKUP(N3724,'散件（更新）'!B:G,6,FALSE)</f>
        <v>附件套装(家电刷组件+伸缩扁吸组件+转折管组件+伸缩软管组件)</v>
      </c>
      <c r="V3724" s="28" t="str">
        <f>VLOOKUP(N3724,'散件（更新）'!B:I,8,FALSE)</f>
        <v>6972200191519</v>
      </c>
    </row>
    <row r="3725" spans="1:22">
      <c r="A3725" s="57">
        <v>46169</v>
      </c>
      <c r="B3725" s="53" t="s">
        <v>158</v>
      </c>
      <c r="C3725" s="27" t="str">
        <f>VLOOKUP(B3725,'大货清单（不定期按GOMS更新）'!A:H,8,0)</f>
        <v>107-19650001</v>
      </c>
      <c r="D3725" s="27" t="str">
        <f>VLOOKUP(B3725,'大货清单（不定期按GOMS更新）'!A:C,3,0)</f>
        <v>ZB1965-01</v>
      </c>
      <c r="E3725" s="27" t="str">
        <f>VLOOKUP(B3725,'大货清单（不定期按GOMS更新）'!A:H,4,0)</f>
        <v>UA,DE,AT,CH,IT,FR,NL,PL,SE,MN</v>
      </c>
      <c r="F3725" s="27" t="str">
        <f>VLOOKUP(B3725,'大货清单（不定期按GOMS更新）'!A:H,2,0)</f>
        <v>PURE ONE S11</v>
      </c>
      <c r="G3725" s="28">
        <f>VLOOKUP(B3725,'大货清单（不定期按GOMS更新）'!A:I,9,FALSE)</f>
        <v>6972200190376</v>
      </c>
      <c r="H3725" s="27" t="str">
        <f>VLOOKUP(B3725,'大货清单（不定期按GOMS更新）'!A:H,7,0)</f>
        <v>Blue</v>
      </c>
      <c r="I3725" s="27" t="str">
        <f>VLOOKUP(B3725,'大货清单（不定期按GOMS更新）'!A:F,6,FALSE)</f>
        <v>ACTIVE</v>
      </c>
      <c r="J3725" s="27" t="str">
        <f>VLOOKUP(B3725,'大货清单（不定期按GOMS更新）'!A:K,11,FALSE)</f>
        <v>5.34</v>
      </c>
      <c r="K3725" s="27" t="str">
        <f>VLOOKUP(B3725,'大货清单（不定期按GOMS更新）'!A:N,12,FALSE)</f>
        <v>756</v>
      </c>
      <c r="L3725" s="27" t="str">
        <f>VLOOKUP(B3725,'大货清单（不定期按GOMS更新）'!A:M,13,FALSE)</f>
        <v>157</v>
      </c>
      <c r="M3725" s="27" t="str">
        <f>VLOOKUP(B3725,'大货清单（不定期按GOMS更新）'!A:N,14,FALSE)</f>
        <v>308</v>
      </c>
      <c r="N3725" s="53" t="s">
        <v>1342</v>
      </c>
      <c r="O3725" s="27">
        <f>IFERROR(VLOOKUP(N3725,'散件迭代（不定期更新）'!C:J,8,FALSE),0)</f>
        <v>0</v>
      </c>
      <c r="P3725" s="27" t="str">
        <f>IFERROR(VLOOKUP(N3725,'散件（更新）'!B:H,3,FALSE),0)</f>
        <v>206-1965-0107</v>
      </c>
      <c r="Q3725" s="27" t="str">
        <f>VLOOKUP(N3725,'散件（更新）'!B:H,2,FALSE)</f>
        <v>114-19650107</v>
      </c>
      <c r="R3725" s="27" t="str">
        <f>VLOOKUP(N3725,'散件（更新）'!B:H,7,FALSE)</f>
        <v>Main Body</v>
      </c>
      <c r="S3725" s="27" t="str">
        <f>VLOOKUP(N3725,'散件（更新）'!B:E,4,FALSE)</f>
        <v>https://tineco-yxzt.oss-accelerate.aliyuncs.com/product/114-19650107.jpg</v>
      </c>
      <c r="T3725" s="27" t="s">
        <v>8759</v>
      </c>
      <c r="U3725" s="28" t="str">
        <f>VLOOKUP(N3725,'散件（更新）'!B:G,6,FALSE)</f>
        <v>主体组件（低配散件专用）</v>
      </c>
      <c r="V3725" s="28" t="str">
        <f>VLOOKUP(N3725,'散件（更新）'!B:I,8,FALSE)</f>
        <v>6972200192455</v>
      </c>
    </row>
    <row r="3726" spans="1:22">
      <c r="A3726" s="57">
        <v>46169</v>
      </c>
      <c r="B3726" s="53" t="s">
        <v>158</v>
      </c>
      <c r="C3726" s="27" t="str">
        <f>VLOOKUP(B3726,'大货清单（不定期按GOMS更新）'!A:H,8,0)</f>
        <v>107-19650001</v>
      </c>
      <c r="D3726" s="27" t="str">
        <f>VLOOKUP(B3726,'大货清单（不定期按GOMS更新）'!A:C,3,0)</f>
        <v>ZB1965-01</v>
      </c>
      <c r="E3726" s="27" t="str">
        <f>VLOOKUP(B3726,'大货清单（不定期按GOMS更新）'!A:H,4,0)</f>
        <v>UA,DE,AT,CH,IT,FR,NL,PL,SE,MN</v>
      </c>
      <c r="F3726" s="27" t="str">
        <f>VLOOKUP(B3726,'大货清单（不定期按GOMS更新）'!A:H,2,0)</f>
        <v>PURE ONE S11</v>
      </c>
      <c r="G3726" s="28">
        <f>VLOOKUP(B3726,'大货清单（不定期按GOMS更新）'!A:I,9,FALSE)</f>
        <v>6972200190376</v>
      </c>
      <c r="H3726" s="27" t="str">
        <f>VLOOKUP(B3726,'大货清单（不定期按GOMS更新）'!A:H,7,0)</f>
        <v>Blue</v>
      </c>
      <c r="I3726" s="27" t="str">
        <f>VLOOKUP(B3726,'大货清单（不定期按GOMS更新）'!A:F,6,FALSE)</f>
        <v>ACTIVE</v>
      </c>
      <c r="J3726" s="27" t="str">
        <f>VLOOKUP(B3726,'大货清单（不定期按GOMS更新）'!A:K,11,FALSE)</f>
        <v>5.34</v>
      </c>
      <c r="K3726" s="27" t="str">
        <f>VLOOKUP(B3726,'大货清单（不定期按GOMS更新）'!A:N,12,FALSE)</f>
        <v>756</v>
      </c>
      <c r="L3726" s="27" t="str">
        <f>VLOOKUP(B3726,'大货清单（不定期按GOMS更新）'!A:M,13,FALSE)</f>
        <v>157</v>
      </c>
      <c r="M3726" s="27" t="str">
        <f>VLOOKUP(B3726,'大货清单（不定期按GOMS更新）'!A:N,14,FALSE)</f>
        <v>308</v>
      </c>
      <c r="N3726" s="53" t="s">
        <v>3819</v>
      </c>
      <c r="O3726" s="27">
        <f>IFERROR(VLOOKUP(N3726,'散件迭代（不定期更新）'!C:J,8,FALSE),0)</f>
        <v>0</v>
      </c>
      <c r="P3726" s="27" t="str">
        <f>IFERROR(VLOOKUP(N3726,'散件（更新）'!B:H,3,FALSE),0)</f>
        <v>/</v>
      </c>
      <c r="Q3726" s="27" t="str">
        <f>VLOOKUP(N3726,'散件（更新）'!B:H,2,FALSE)</f>
        <v>114-19650006</v>
      </c>
      <c r="R3726" s="27" t="str">
        <f>VLOOKUP(N3726,'散件（更新）'!B:H,7,FALSE)</f>
        <v>Main Body</v>
      </c>
      <c r="S3726" s="27" t="str">
        <f>VLOOKUP(N3726,'散件（更新）'!B:E,4,FALSE)</f>
        <v>https://tineco-yxzt.oss-accelerate.aliyuncs.com/20231219/9VSMB111900_1702948067781.png</v>
      </c>
      <c r="T3726" s="27" t="s">
        <v>8759</v>
      </c>
      <c r="U3726" s="28" t="str">
        <f>VLOOKUP(N3726,'散件（更新）'!B:G,6,FALSE)</f>
        <v>主体组件(降本)</v>
      </c>
      <c r="V3726" s="28">
        <f>VLOOKUP(N3726,'散件（更新）'!B:I,8,FALSE)</f>
        <v>6974950104580</v>
      </c>
    </row>
    <row r="3727" spans="1:22">
      <c r="A3727" s="57">
        <v>46169</v>
      </c>
      <c r="B3727" s="53" t="s">
        <v>158</v>
      </c>
      <c r="C3727" s="27" t="str">
        <f>VLOOKUP(B3727,'大货清单（不定期按GOMS更新）'!A:H,8,0)</f>
        <v>107-19650001</v>
      </c>
      <c r="D3727" s="27" t="str">
        <f>VLOOKUP(B3727,'大货清单（不定期按GOMS更新）'!A:C,3,0)</f>
        <v>ZB1965-01</v>
      </c>
      <c r="E3727" s="27" t="str">
        <f>VLOOKUP(B3727,'大货清单（不定期按GOMS更新）'!A:H,4,0)</f>
        <v>UA,DE,AT,CH,IT,FR,NL,PL,SE,MN</v>
      </c>
      <c r="F3727" s="27" t="str">
        <f>VLOOKUP(B3727,'大货清单（不定期按GOMS更新）'!A:H,2,0)</f>
        <v>PURE ONE S11</v>
      </c>
      <c r="G3727" s="28">
        <f>VLOOKUP(B3727,'大货清单（不定期按GOMS更新）'!A:I,9,FALSE)</f>
        <v>6972200190376</v>
      </c>
      <c r="H3727" s="27" t="str">
        <f>VLOOKUP(B3727,'大货清单（不定期按GOMS更新）'!A:H,7,0)</f>
        <v>Blue</v>
      </c>
      <c r="I3727" s="27" t="str">
        <f>VLOOKUP(B3727,'大货清单（不定期按GOMS更新）'!A:F,6,FALSE)</f>
        <v>ACTIVE</v>
      </c>
      <c r="J3727" s="27" t="str">
        <f>VLOOKUP(B3727,'大货清单（不定期按GOMS更新）'!A:K,11,FALSE)</f>
        <v>5.34</v>
      </c>
      <c r="K3727" s="27" t="str">
        <f>VLOOKUP(B3727,'大货清单（不定期按GOMS更新）'!A:N,12,FALSE)</f>
        <v>756</v>
      </c>
      <c r="L3727" s="27" t="str">
        <f>VLOOKUP(B3727,'大货清单（不定期按GOMS更新）'!A:M,13,FALSE)</f>
        <v>157</v>
      </c>
      <c r="M3727" s="27" t="str">
        <f>VLOOKUP(B3727,'大货清单（不定期按GOMS更新）'!A:N,14,FALSE)</f>
        <v>308</v>
      </c>
      <c r="N3727" s="53" t="s">
        <v>486</v>
      </c>
      <c r="O3727" s="27">
        <f>IFERROR(VLOOKUP(N3727,'散件迭代（不定期更新）'!C:J,8,FALSE),0)</f>
        <v>0</v>
      </c>
      <c r="P3727" s="27" t="str">
        <f>IFERROR(VLOOKUP(N3727,'散件（更新）'!B:H,3,FALSE),0)</f>
        <v>206-1965-0005</v>
      </c>
      <c r="Q3727" s="27" t="str">
        <f>VLOOKUP(N3727,'散件（更新）'!B:H,2,FALSE)</f>
        <v>114-19650005</v>
      </c>
      <c r="R3727" s="27" t="str">
        <f>VLOOKUP(N3727,'散件（更新）'!B:H,7,FALSE)</f>
        <v>Adapter</v>
      </c>
      <c r="S3727" s="27" t="str">
        <f>VLOOKUP(N3727,'散件（更新）'!B:E,4,FALSE)</f>
        <v>https://tineco-yxzt.oss-accelerate.aliyuncs.com/product/114-19650005.jpg</v>
      </c>
      <c r="T3727" s="27" t="s">
        <v>8759</v>
      </c>
      <c r="U3727" s="28" t="str">
        <f>VLOOKUP(N3727,'散件（更新）'!B:G,6,FALSE)</f>
        <v>VDE轮充适配器组件</v>
      </c>
      <c r="V3727" s="28" t="str">
        <f>VLOOKUP(N3727,'散件（更新）'!B:I,8,FALSE)</f>
        <v>6972200191007</v>
      </c>
    </row>
    <row r="3728" spans="1:22">
      <c r="A3728" s="57">
        <v>46169</v>
      </c>
      <c r="B3728" s="53" t="s">
        <v>158</v>
      </c>
      <c r="C3728" s="27" t="str">
        <f>VLOOKUP(B3728,'大货清单（不定期按GOMS更新）'!A:H,8,0)</f>
        <v>107-19650001</v>
      </c>
      <c r="D3728" s="27" t="str">
        <f>VLOOKUP(B3728,'大货清单（不定期按GOMS更新）'!A:C,3,0)</f>
        <v>ZB1965-01</v>
      </c>
      <c r="E3728" s="27" t="str">
        <f>VLOOKUP(B3728,'大货清单（不定期按GOMS更新）'!A:H,4,0)</f>
        <v>UA,DE,AT,CH,IT,FR,NL,PL,SE,MN</v>
      </c>
      <c r="F3728" s="27" t="str">
        <f>VLOOKUP(B3728,'大货清单（不定期按GOMS更新）'!A:H,2,0)</f>
        <v>PURE ONE S11</v>
      </c>
      <c r="G3728" s="28">
        <f>VLOOKUP(B3728,'大货清单（不定期按GOMS更新）'!A:I,9,FALSE)</f>
        <v>6972200190376</v>
      </c>
      <c r="H3728" s="27" t="str">
        <f>VLOOKUP(B3728,'大货清单（不定期按GOMS更新）'!A:H,7,0)</f>
        <v>Blue</v>
      </c>
      <c r="I3728" s="27" t="str">
        <f>VLOOKUP(B3728,'大货清单（不定期按GOMS更新）'!A:F,6,FALSE)</f>
        <v>ACTIVE</v>
      </c>
      <c r="J3728" s="27" t="str">
        <f>VLOOKUP(B3728,'大货清单（不定期按GOMS更新）'!A:K,11,FALSE)</f>
        <v>5.34</v>
      </c>
      <c r="K3728" s="27" t="str">
        <f>VLOOKUP(B3728,'大货清单（不定期按GOMS更新）'!A:N,12,FALSE)</f>
        <v>756</v>
      </c>
      <c r="L3728" s="27" t="str">
        <f>VLOOKUP(B3728,'大货清单（不定期按GOMS更新）'!A:M,13,FALSE)</f>
        <v>157</v>
      </c>
      <c r="M3728" s="27" t="str">
        <f>VLOOKUP(B3728,'大货清单（不定期按GOMS更新）'!A:N,14,FALSE)</f>
        <v>308</v>
      </c>
      <c r="N3728" s="53" t="s">
        <v>1343</v>
      </c>
      <c r="O3728" s="27">
        <f>IFERROR(VLOOKUP(N3728,'散件迭代（不定期更新）'!C:J,8,FALSE),0)</f>
        <v>0</v>
      </c>
      <c r="P3728" s="27" t="str">
        <f>IFERROR(VLOOKUP(N3728,'散件（更新）'!B:H,3,FALSE),0)</f>
        <v>206-1965-0109</v>
      </c>
      <c r="Q3728" s="27" t="str">
        <f>VLOOKUP(N3728,'散件（更新）'!B:H,2,FALSE)</f>
        <v>114-19650109</v>
      </c>
      <c r="R3728" s="27" t="str">
        <f>VLOOKUP(N3728,'散件（更新）'!B:H,7,FALSE)</f>
        <v>Battery</v>
      </c>
      <c r="S3728" s="27" t="str">
        <f>VLOOKUP(N3728,'散件（更新）'!B:E,4,FALSE)</f>
        <v>https://tineco-yxzt.oss-accelerate.aliyuncs.com/product/114-19650109.jpg</v>
      </c>
      <c r="T3728" s="27" t="s">
        <v>8759</v>
      </c>
      <c r="U3728" s="28" t="str">
        <f>VLOOKUP(N3728,'散件（更新）'!B:G,6,FALSE)</f>
        <v>电池包组件2500mah低配蓝</v>
      </c>
      <c r="V3728" s="28" t="str">
        <f>VLOOKUP(N3728,'散件（更新）'!B:I,8,FALSE)</f>
        <v>6972200192424</v>
      </c>
    </row>
    <row r="3729" spans="1:22">
      <c r="A3729" s="57">
        <v>46169</v>
      </c>
      <c r="B3729" s="53" t="s">
        <v>158</v>
      </c>
      <c r="C3729" s="27" t="str">
        <f>VLOOKUP(B3729,'大货清单（不定期按GOMS更新）'!A:H,8,0)</f>
        <v>107-19650001</v>
      </c>
      <c r="D3729" s="27" t="str">
        <f>VLOOKUP(B3729,'大货清单（不定期按GOMS更新）'!A:C,3,0)</f>
        <v>ZB1965-01</v>
      </c>
      <c r="E3729" s="27" t="str">
        <f>VLOOKUP(B3729,'大货清单（不定期按GOMS更新）'!A:H,4,0)</f>
        <v>UA,DE,AT,CH,IT,FR,NL,PL,SE,MN</v>
      </c>
      <c r="F3729" s="27" t="str">
        <f>VLOOKUP(B3729,'大货清单（不定期按GOMS更新）'!A:H,2,0)</f>
        <v>PURE ONE S11</v>
      </c>
      <c r="G3729" s="28">
        <f>VLOOKUP(B3729,'大货清单（不定期按GOMS更新）'!A:I,9,FALSE)</f>
        <v>6972200190376</v>
      </c>
      <c r="H3729" s="27" t="str">
        <f>VLOOKUP(B3729,'大货清单（不定期按GOMS更新）'!A:H,7,0)</f>
        <v>Blue</v>
      </c>
      <c r="I3729" s="27" t="str">
        <f>VLOOKUP(B3729,'大货清单（不定期按GOMS更新）'!A:F,6,FALSE)</f>
        <v>ACTIVE</v>
      </c>
      <c r="J3729" s="27" t="str">
        <f>VLOOKUP(B3729,'大货清单（不定期按GOMS更新）'!A:K,11,FALSE)</f>
        <v>5.34</v>
      </c>
      <c r="K3729" s="27" t="str">
        <f>VLOOKUP(B3729,'大货清单（不定期按GOMS更新）'!A:N,12,FALSE)</f>
        <v>756</v>
      </c>
      <c r="L3729" s="27" t="str">
        <f>VLOOKUP(B3729,'大货清单（不定期按GOMS更新）'!A:M,13,FALSE)</f>
        <v>157</v>
      </c>
      <c r="M3729" s="27" t="str">
        <f>VLOOKUP(B3729,'大货清单（不定期按GOMS更新）'!A:N,14,FALSE)</f>
        <v>308</v>
      </c>
      <c r="N3729" s="53" t="s">
        <v>3820</v>
      </c>
      <c r="O3729" s="27">
        <f>IFERROR(VLOOKUP(N3729,'散件迭代（不定期更新）'!C:J,8,FALSE),0)</f>
        <v>0</v>
      </c>
      <c r="P3729" s="27" t="str">
        <f>IFERROR(VLOOKUP(N3729,'散件（更新）'!B:H,3,FALSE),0)</f>
        <v>/</v>
      </c>
      <c r="Q3729" s="27" t="str">
        <f>VLOOKUP(N3729,'散件（更新）'!B:H,2,FALSE)</f>
        <v>114-19650007</v>
      </c>
      <c r="R3729" s="27" t="str">
        <f>VLOOKUP(N3729,'散件（更新）'!B:H,7,FALSE)</f>
        <v>Battery</v>
      </c>
      <c r="S3729" s="27" t="str">
        <f>VLOOKUP(N3729,'散件（更新）'!B:E,4,FALSE)</f>
        <v>https://tineco-yxzt.oss-accelerate.aliyuncs.com/20231219/9VSPT111700_1702948070737.png</v>
      </c>
      <c r="T3729" s="27" t="s">
        <v>8759</v>
      </c>
      <c r="U3729" s="28" t="str">
        <f>VLOOKUP(N3729,'散件（更新）'!B:G,6,FALSE)</f>
        <v>电池包组件(降本)</v>
      </c>
      <c r="V3729" s="28">
        <f>VLOOKUP(N3729,'散件（更新）'!B:I,8,FALSE)</f>
        <v>6974950104597</v>
      </c>
    </row>
    <row r="3730" spans="1:22">
      <c r="A3730" s="57">
        <v>46169</v>
      </c>
      <c r="B3730" s="53" t="s">
        <v>158</v>
      </c>
      <c r="C3730" s="27" t="str">
        <f>VLOOKUP(B3730,'大货清单（不定期按GOMS更新）'!A:H,8,0)</f>
        <v>107-19650001</v>
      </c>
      <c r="D3730" s="27" t="str">
        <f>VLOOKUP(B3730,'大货清单（不定期按GOMS更新）'!A:C,3,0)</f>
        <v>ZB1965-01</v>
      </c>
      <c r="E3730" s="27" t="str">
        <f>VLOOKUP(B3730,'大货清单（不定期按GOMS更新）'!A:H,4,0)</f>
        <v>UA,DE,AT,CH,IT,FR,NL,PL,SE,MN</v>
      </c>
      <c r="F3730" s="27" t="str">
        <f>VLOOKUP(B3730,'大货清单（不定期按GOMS更新）'!A:H,2,0)</f>
        <v>PURE ONE S11</v>
      </c>
      <c r="G3730" s="28">
        <f>VLOOKUP(B3730,'大货清单（不定期按GOMS更新）'!A:I,9,FALSE)</f>
        <v>6972200190376</v>
      </c>
      <c r="H3730" s="27" t="str">
        <f>VLOOKUP(B3730,'大货清单（不定期按GOMS更新）'!A:H,7,0)</f>
        <v>Blue</v>
      </c>
      <c r="I3730" s="27" t="str">
        <f>VLOOKUP(B3730,'大货清单（不定期按GOMS更新）'!A:F,6,FALSE)</f>
        <v>ACTIVE</v>
      </c>
      <c r="J3730" s="27" t="str">
        <f>VLOOKUP(B3730,'大货清单（不定期按GOMS更新）'!A:K,11,FALSE)</f>
        <v>5.34</v>
      </c>
      <c r="K3730" s="27" t="str">
        <f>VLOOKUP(B3730,'大货清单（不定期按GOMS更新）'!A:N,12,FALSE)</f>
        <v>756</v>
      </c>
      <c r="L3730" s="27" t="str">
        <f>VLOOKUP(B3730,'大货清单（不定期按GOMS更新）'!A:M,13,FALSE)</f>
        <v>157</v>
      </c>
      <c r="M3730" s="27" t="str">
        <f>VLOOKUP(B3730,'大货清单（不定期按GOMS更新）'!A:N,14,FALSE)</f>
        <v>308</v>
      </c>
      <c r="N3730" s="53" t="s">
        <v>1347</v>
      </c>
      <c r="O3730" s="27" t="str">
        <f>IFERROR(VLOOKUP(N3730,'散件迭代（不定期更新）'!C:J,8,FALSE),0)</f>
        <v>A45</v>
      </c>
      <c r="P3730" s="27" t="str">
        <f>IFERROR(VLOOKUP(N3730,'散件（更新）'!B:H,3,FALSE),0)</f>
        <v>206-1965-0116</v>
      </c>
      <c r="Q3730" s="27" t="str">
        <f>VLOOKUP(N3730,'散件（更新）'!B:H,2,FALSE)</f>
        <v>114-19650116</v>
      </c>
      <c r="R3730" s="27" t="str">
        <f>VLOOKUP(N3730,'散件（更新）'!B:H,7,FALSE)</f>
        <v>Wall-mounted dock</v>
      </c>
      <c r="S3730" s="27" t="str">
        <f>VLOOKUP(N3730,'散件（更新）'!B:E,4,FALSE)</f>
        <v>https://tineco-yxzt.oss-accelerate.aliyuncs.com/product/114-19650116.jpg</v>
      </c>
      <c r="T3730" s="27" t="s">
        <v>8759</v>
      </c>
      <c r="U3730" s="28" t="str">
        <f>VLOOKUP(N3730,'散件（更新）'!B:G,6,FALSE)</f>
        <v>墙壁挂架组件</v>
      </c>
      <c r="V3730" s="28" t="str">
        <f>VLOOKUP(N3730,'散件（更新）'!B:I,8,FALSE)</f>
        <v>6972200192479</v>
      </c>
    </row>
    <row r="3731" spans="1:22">
      <c r="A3731" s="57">
        <v>46169</v>
      </c>
      <c r="B3731" s="53" t="s">
        <v>158</v>
      </c>
      <c r="C3731" s="27" t="str">
        <f>VLOOKUP(B3731,'大货清单（不定期按GOMS更新）'!A:H,8,0)</f>
        <v>107-19650001</v>
      </c>
      <c r="D3731" s="27" t="str">
        <f>VLOOKUP(B3731,'大货清单（不定期按GOMS更新）'!A:C,3,0)</f>
        <v>ZB1965-01</v>
      </c>
      <c r="E3731" s="27" t="str">
        <f>VLOOKUP(B3731,'大货清单（不定期按GOMS更新）'!A:H,4,0)</f>
        <v>UA,DE,AT,CH,IT,FR,NL,PL,SE,MN</v>
      </c>
      <c r="F3731" s="27" t="str">
        <f>VLOOKUP(B3731,'大货清单（不定期按GOMS更新）'!A:H,2,0)</f>
        <v>PURE ONE S11</v>
      </c>
      <c r="G3731" s="28">
        <f>VLOOKUP(B3731,'大货清单（不定期按GOMS更新）'!A:I,9,FALSE)</f>
        <v>6972200190376</v>
      </c>
      <c r="H3731" s="27" t="str">
        <f>VLOOKUP(B3731,'大货清单（不定期按GOMS更新）'!A:H,7,0)</f>
        <v>Blue</v>
      </c>
      <c r="I3731" s="27" t="str">
        <f>VLOOKUP(B3731,'大货清单（不定期按GOMS更新）'!A:F,6,FALSE)</f>
        <v>ACTIVE</v>
      </c>
      <c r="J3731" s="27" t="str">
        <f>VLOOKUP(B3731,'大货清单（不定期按GOMS更新）'!A:K,11,FALSE)</f>
        <v>5.34</v>
      </c>
      <c r="K3731" s="27" t="str">
        <f>VLOOKUP(B3731,'大货清单（不定期按GOMS更新）'!A:N,12,FALSE)</f>
        <v>756</v>
      </c>
      <c r="L3731" s="27" t="str">
        <f>VLOOKUP(B3731,'大货清单（不定期按GOMS更新）'!A:M,13,FALSE)</f>
        <v>157</v>
      </c>
      <c r="M3731" s="27" t="str">
        <f>VLOOKUP(B3731,'大货清单（不定期按GOMS更新）'!A:N,14,FALSE)</f>
        <v>308</v>
      </c>
      <c r="N3731" s="53" t="s">
        <v>1390</v>
      </c>
      <c r="O3731" s="27">
        <f>IFERROR(VLOOKUP(N3731,'散件迭代（不定期更新）'!C:J,8,FALSE),0)</f>
        <v>0</v>
      </c>
      <c r="P3731" s="27" t="str">
        <f>IFERROR(VLOOKUP(N3731,'散件（更新）'!B:H,3,FALSE),0)</f>
        <v>206-1873-2333</v>
      </c>
      <c r="Q3731" s="27" t="str">
        <f>VLOOKUP(N3731,'散件（更新）'!B:H,2,FALSE)</f>
        <v>114-18732333</v>
      </c>
      <c r="R3731" s="27" t="str">
        <f>VLOOKUP(N3731,'散件（更新）'!B:H,7,FALSE)</f>
        <v>[EHA]Power brush release button + spring</v>
      </c>
      <c r="S3731" s="27" t="str">
        <f>VLOOKUP(N3731,'散件（更新）'!B:E,4,FALSE)</f>
        <v>https://tineco-yxzt.oss-accelerate.aliyuncs.com/20231219/9VSRB121100_1702948075363.png</v>
      </c>
      <c r="T3731" s="27" t="s">
        <v>8759</v>
      </c>
      <c r="U3731" s="28" t="str">
        <f>VLOOKUP(N3731,'散件（更新）'!B:G,6,FALSE)</f>
        <v>释放按钮+弹簧组件（散件专用）</v>
      </c>
      <c r="V3731" s="28" t="str">
        <f>VLOOKUP(N3731,'散件（更新）'!B:I,8,FALSE)</f>
        <v>6972200197429</v>
      </c>
    </row>
    <row r="3732" spans="1:22">
      <c r="A3732" s="57">
        <v>46169</v>
      </c>
      <c r="B3732" s="53" t="s">
        <v>158</v>
      </c>
      <c r="C3732" s="27" t="str">
        <f>VLOOKUP(B3732,'大货清单（不定期按GOMS更新）'!A:H,8,0)</f>
        <v>107-19650001</v>
      </c>
      <c r="D3732" s="27" t="str">
        <f>VLOOKUP(B3732,'大货清单（不定期按GOMS更新）'!A:C,3,0)</f>
        <v>ZB1965-01</v>
      </c>
      <c r="E3732" s="27" t="str">
        <f>VLOOKUP(B3732,'大货清单（不定期按GOMS更新）'!A:H,4,0)</f>
        <v>UA,DE,AT,CH,IT,FR,NL,PL,SE,MN</v>
      </c>
      <c r="F3732" s="27" t="str">
        <f>VLOOKUP(B3732,'大货清单（不定期按GOMS更新）'!A:H,2,0)</f>
        <v>PURE ONE S11</v>
      </c>
      <c r="G3732" s="28">
        <f>VLOOKUP(B3732,'大货清单（不定期按GOMS更新）'!A:I,9,FALSE)</f>
        <v>6972200190376</v>
      </c>
      <c r="H3732" s="27" t="str">
        <f>VLOOKUP(B3732,'大货清单（不定期按GOMS更新）'!A:H,7,0)</f>
        <v>Blue</v>
      </c>
      <c r="I3732" s="27" t="str">
        <f>VLOOKUP(B3732,'大货清单（不定期按GOMS更新）'!A:F,6,FALSE)</f>
        <v>ACTIVE</v>
      </c>
      <c r="J3732" s="27" t="str">
        <f>VLOOKUP(B3732,'大货清单（不定期按GOMS更新）'!A:K,11,FALSE)</f>
        <v>5.34</v>
      </c>
      <c r="K3732" s="27" t="str">
        <f>VLOOKUP(B3732,'大货清单（不定期按GOMS更新）'!A:N,12,FALSE)</f>
        <v>756</v>
      </c>
      <c r="L3732" s="27" t="str">
        <f>VLOOKUP(B3732,'大货清单（不定期按GOMS更新）'!A:M,13,FALSE)</f>
        <v>157</v>
      </c>
      <c r="M3732" s="27" t="str">
        <f>VLOOKUP(B3732,'大货清单（不定期按GOMS更新）'!A:N,14,FALSE)</f>
        <v>308</v>
      </c>
      <c r="N3732" s="53" t="s">
        <v>1225</v>
      </c>
      <c r="O3732" s="27">
        <f>IFERROR(VLOOKUP(N3732,'散件迭代（不定期更新）'!C:J,8,FALSE),0)</f>
        <v>0</v>
      </c>
      <c r="P3732" s="27" t="str">
        <f>IFERROR(VLOOKUP(N3732,'散件（更新）'!B:H,3,FALSE),0)</f>
        <v>206-1756-0099</v>
      </c>
      <c r="Q3732" s="27" t="str">
        <f>VLOOKUP(N3732,'散件（更新）'!B:H,2,FALSE)</f>
        <v>114-17560099</v>
      </c>
      <c r="R3732" s="27" t="str">
        <f>VLOOKUP(N3732,'散件（更新）'!B:H,7,FALSE)</f>
        <v>Repair Wheel</v>
      </c>
      <c r="S3732" s="27" t="str">
        <f>VLOOKUP(N3732,'散件（更新）'!B:E,4,FALSE)</f>
        <v>https://tineco-yxzt.oss-accelerate.aliyuncs.com/20231219/9VSRW100200_1702948075442.png</v>
      </c>
      <c r="T3732" s="27" t="s">
        <v>8759</v>
      </c>
      <c r="U3732" s="28" t="str">
        <f>VLOOKUP(N3732,'散件（更新）'!B:G,6,FALSE)</f>
        <v>地刷小轮+小轮轴组件</v>
      </c>
      <c r="V3732" s="28" t="str">
        <f>VLOOKUP(N3732,'散件（更新）'!B:I,8,FALSE)</f>
        <v>6972200194046</v>
      </c>
    </row>
    <row r="3733" spans="1:22">
      <c r="A3733" s="57">
        <v>46169</v>
      </c>
      <c r="B3733" s="53" t="s">
        <v>158</v>
      </c>
      <c r="C3733" s="27" t="str">
        <f>VLOOKUP(B3733,'大货清单（不定期按GOMS更新）'!A:H,8,0)</f>
        <v>107-19650001</v>
      </c>
      <c r="D3733" s="27" t="str">
        <f>VLOOKUP(B3733,'大货清单（不定期按GOMS更新）'!A:C,3,0)</f>
        <v>ZB1965-01</v>
      </c>
      <c r="E3733" s="27" t="str">
        <f>VLOOKUP(B3733,'大货清单（不定期按GOMS更新）'!A:H,4,0)</f>
        <v>UA,DE,AT,CH,IT,FR,NL,PL,SE,MN</v>
      </c>
      <c r="F3733" s="27" t="str">
        <f>VLOOKUP(B3733,'大货清单（不定期按GOMS更新）'!A:H,2,0)</f>
        <v>PURE ONE S11</v>
      </c>
      <c r="G3733" s="28">
        <f>VLOOKUP(B3733,'大货清单（不定期按GOMS更新）'!A:I,9,FALSE)</f>
        <v>6972200190376</v>
      </c>
      <c r="H3733" s="27" t="str">
        <f>VLOOKUP(B3733,'大货清单（不定期按GOMS更新）'!A:H,7,0)</f>
        <v>Blue</v>
      </c>
      <c r="I3733" s="27" t="str">
        <f>VLOOKUP(B3733,'大货清单（不定期按GOMS更新）'!A:F,6,FALSE)</f>
        <v>ACTIVE</v>
      </c>
      <c r="J3733" s="27" t="str">
        <f>VLOOKUP(B3733,'大货清单（不定期按GOMS更新）'!A:K,11,FALSE)</f>
        <v>5.34</v>
      </c>
      <c r="K3733" s="27" t="str">
        <f>VLOOKUP(B3733,'大货清单（不定期按GOMS更新）'!A:N,12,FALSE)</f>
        <v>756</v>
      </c>
      <c r="L3733" s="27" t="str">
        <f>VLOOKUP(B3733,'大货清单（不定期按GOMS更新）'!A:M,13,FALSE)</f>
        <v>157</v>
      </c>
      <c r="M3733" s="27" t="str">
        <f>VLOOKUP(B3733,'大货清单（不定期按GOMS更新）'!A:N,14,FALSE)</f>
        <v>308</v>
      </c>
      <c r="N3733" s="53" t="s">
        <v>404</v>
      </c>
      <c r="O3733" s="27">
        <f>IFERROR(VLOOKUP(N3733,'散件迭代（不定期更新）'!C:J,8,FALSE),0)</f>
        <v>0</v>
      </c>
      <c r="P3733" s="27" t="str">
        <f>IFERROR(VLOOKUP(N3733,'散件（更新）'!B:H,3,FALSE),0)</f>
        <v>206-1873-0220</v>
      </c>
      <c r="Q3733" s="27" t="str">
        <f>VLOOKUP(N3733,'散件（更新）'!B:H,2,FALSE)</f>
        <v>114-18730220</v>
      </c>
      <c r="R3733" s="27" t="str">
        <f>VLOOKUP(N3733,'散件（更新）'!B:H,7,FALSE)</f>
        <v>Screw assembly for wall-mounted dock</v>
      </c>
      <c r="S3733" s="27" t="str">
        <f>VLOOKUP(N3733,'散件（更新）'!B:E,4,FALSE)</f>
        <v>https://tineco-yxzt.oss-accelerate.aliyuncs.com/20231219/9VSSA121100_1702948075509.png</v>
      </c>
      <c r="T3733" s="27" t="s">
        <v>8759</v>
      </c>
      <c r="U3733" s="28" t="str">
        <f>VLOOKUP(N3733,'散件（更新）'!B:G,6,FALSE)</f>
        <v>壁钉组件</v>
      </c>
      <c r="V3733" s="28" t="str">
        <f>VLOOKUP(N3733,'散件（更新）'!B:I,8,FALSE)</f>
        <v>6972200191373</v>
      </c>
    </row>
    <row r="3734" spans="1:22">
      <c r="A3734" s="57">
        <v>46169</v>
      </c>
      <c r="B3734" s="53" t="s">
        <v>158</v>
      </c>
      <c r="C3734" s="27" t="str">
        <f>VLOOKUP(B3734,'大货清单（不定期按GOMS更新）'!A:H,8,0)</f>
        <v>107-19650001</v>
      </c>
      <c r="D3734" s="27" t="str">
        <f>VLOOKUP(B3734,'大货清单（不定期按GOMS更新）'!A:C,3,0)</f>
        <v>ZB1965-01</v>
      </c>
      <c r="E3734" s="27" t="str">
        <f>VLOOKUP(B3734,'大货清单（不定期按GOMS更新）'!A:H,4,0)</f>
        <v>UA,DE,AT,CH,IT,FR,NL,PL,SE,MN</v>
      </c>
      <c r="F3734" s="27" t="str">
        <f>VLOOKUP(B3734,'大货清单（不定期按GOMS更新）'!A:H,2,0)</f>
        <v>PURE ONE S11</v>
      </c>
      <c r="G3734" s="28">
        <f>VLOOKUP(B3734,'大货清单（不定期按GOMS更新）'!A:I,9,FALSE)</f>
        <v>6972200190376</v>
      </c>
      <c r="H3734" s="27" t="str">
        <f>VLOOKUP(B3734,'大货清单（不定期按GOMS更新）'!A:H,7,0)</f>
        <v>Blue</v>
      </c>
      <c r="I3734" s="27" t="str">
        <f>VLOOKUP(B3734,'大货清单（不定期按GOMS更新）'!A:F,6,FALSE)</f>
        <v>ACTIVE</v>
      </c>
      <c r="J3734" s="27" t="str">
        <f>VLOOKUP(B3734,'大货清单（不定期按GOMS更新）'!A:K,11,FALSE)</f>
        <v>5.34</v>
      </c>
      <c r="K3734" s="27" t="str">
        <f>VLOOKUP(B3734,'大货清单（不定期按GOMS更新）'!A:N,12,FALSE)</f>
        <v>756</v>
      </c>
      <c r="L3734" s="27" t="str">
        <f>VLOOKUP(B3734,'大货清单（不定期按GOMS更新）'!A:M,13,FALSE)</f>
        <v>157</v>
      </c>
      <c r="M3734" s="27" t="str">
        <f>VLOOKUP(B3734,'大货清单（不定期按GOMS更新）'!A:N,14,FALSE)</f>
        <v>308</v>
      </c>
      <c r="N3734" s="53" t="s">
        <v>330</v>
      </c>
      <c r="O3734" s="27">
        <f>IFERROR(VLOOKUP(N3734,'散件迭代（不定期更新）'!C:J,8,FALSE),0)</f>
        <v>0</v>
      </c>
      <c r="P3734" s="27" t="str">
        <f>IFERROR(VLOOKUP(N3734,'散件（更新）'!B:H,3,FALSE),0)</f>
        <v>206-1873-0206</v>
      </c>
      <c r="Q3734" s="27" t="str">
        <f>VLOOKUP(N3734,'散件（更新）'!B:H,2,FALSE)</f>
        <v>114-18730206</v>
      </c>
      <c r="R3734" s="27" t="str">
        <f>VLOOKUP(N3734,'散件（更新）'!B:H,7,FALSE)</f>
        <v>Flexible long crevice tool</v>
      </c>
      <c r="S3734" s="27" t="str">
        <f>VLOOKUP(N3734,'散件（更新）'!B:E,4,FALSE)</f>
        <v>https://tineco-yxzt.oss-accelerate.aliyuncs.com/product/114-18730206.png</v>
      </c>
      <c r="T3734" s="27" t="s">
        <v>8759</v>
      </c>
      <c r="U3734" s="28" t="str">
        <f>VLOOKUP(N3734,'散件（更新）'!B:G,6,FALSE)</f>
        <v>伸缩扁吸组件</v>
      </c>
      <c r="V3734" s="28" t="str">
        <f>VLOOKUP(N3734,'散件（更新）'!B:I,8,FALSE)</f>
        <v>6972200191533</v>
      </c>
    </row>
    <row r="3735" spans="1:22">
      <c r="A3735" s="57">
        <v>46169</v>
      </c>
      <c r="B3735" s="53" t="s">
        <v>158</v>
      </c>
      <c r="C3735" s="27" t="str">
        <f>VLOOKUP(B3735,'大货清单（不定期按GOMS更新）'!A:H,8,0)</f>
        <v>107-19650001</v>
      </c>
      <c r="D3735" s="27" t="str">
        <f>VLOOKUP(B3735,'大货清单（不定期按GOMS更新）'!A:C,3,0)</f>
        <v>ZB1965-01</v>
      </c>
      <c r="E3735" s="27" t="str">
        <f>VLOOKUP(B3735,'大货清单（不定期按GOMS更新）'!A:H,4,0)</f>
        <v>UA,DE,AT,CH,IT,FR,NL,PL,SE,MN</v>
      </c>
      <c r="F3735" s="27" t="str">
        <f>VLOOKUP(B3735,'大货清单（不定期按GOMS更新）'!A:H,2,0)</f>
        <v>PURE ONE S11</v>
      </c>
      <c r="G3735" s="28">
        <f>VLOOKUP(B3735,'大货清单（不定期按GOMS更新）'!A:I,9,FALSE)</f>
        <v>6972200190376</v>
      </c>
      <c r="H3735" s="27" t="str">
        <f>VLOOKUP(B3735,'大货清单（不定期按GOMS更新）'!A:H,7,0)</f>
        <v>Blue</v>
      </c>
      <c r="I3735" s="27" t="str">
        <f>VLOOKUP(B3735,'大货清单（不定期按GOMS更新）'!A:F,6,FALSE)</f>
        <v>ACTIVE</v>
      </c>
      <c r="J3735" s="27" t="str">
        <f>VLOOKUP(B3735,'大货清单（不定期按GOMS更新）'!A:K,11,FALSE)</f>
        <v>5.34</v>
      </c>
      <c r="K3735" s="27" t="str">
        <f>VLOOKUP(B3735,'大货清单（不定期按GOMS更新）'!A:N,12,FALSE)</f>
        <v>756</v>
      </c>
      <c r="L3735" s="27" t="str">
        <f>VLOOKUP(B3735,'大货清单（不定期按GOMS更新）'!A:M,13,FALSE)</f>
        <v>157</v>
      </c>
      <c r="M3735" s="27" t="str">
        <f>VLOOKUP(B3735,'大货清单（不定期按GOMS更新）'!A:N,14,FALSE)</f>
        <v>308</v>
      </c>
      <c r="N3735" s="53" t="s">
        <v>383</v>
      </c>
      <c r="O3735" s="27">
        <f>IFERROR(VLOOKUP(N3735,'散件迭代（不定期更新）'!C:J,8,FALSE),0)</f>
        <v>0</v>
      </c>
      <c r="P3735" s="27" t="str">
        <f>IFERROR(VLOOKUP(N3735,'散件（更新）'!B:H,3,FALSE),0)</f>
        <v>206-1873-0012</v>
      </c>
      <c r="Q3735" s="27" t="str">
        <f>VLOOKUP(N3735,'散件（更新）'!B:H,2,FALSE)</f>
        <v>114-18730012</v>
      </c>
      <c r="R3735" s="27" t="str">
        <f>VLOOKUP(N3735,'散件（更新）'!B:H,7,FALSE)</f>
        <v>Flexible extension hose</v>
      </c>
      <c r="S3735" s="27" t="str">
        <f>VLOOKUP(N3735,'散件（更新）'!B:E,4,FALSE)</f>
        <v>https://tineco-yxzt.oss-accelerate.aliyuncs.com/20231227/9VSUE121100_1703640269698.png</v>
      </c>
      <c r="T3735" s="27" t="s">
        <v>8759</v>
      </c>
      <c r="U3735" s="28" t="str">
        <f>VLOOKUP(N3735,'散件（更新）'!B:G,6,FALSE)</f>
        <v>ZB1669 伸缩软管组件</v>
      </c>
      <c r="V3735" s="28" t="str">
        <f>VLOOKUP(N3735,'散件（更新）'!B:I,8,FALSE)</f>
        <v>6972200191557</v>
      </c>
    </row>
    <row r="3736" spans="1:22">
      <c r="A3736" s="57">
        <v>46169</v>
      </c>
      <c r="B3736" s="53" t="s">
        <v>158</v>
      </c>
      <c r="C3736" s="27" t="str">
        <f>VLOOKUP(B3736,'大货清单（不定期按GOMS更新）'!A:H,8,0)</f>
        <v>107-19650001</v>
      </c>
      <c r="D3736" s="27" t="str">
        <f>VLOOKUP(B3736,'大货清单（不定期按GOMS更新）'!A:C,3,0)</f>
        <v>ZB1965-01</v>
      </c>
      <c r="E3736" s="27" t="str">
        <f>VLOOKUP(B3736,'大货清单（不定期按GOMS更新）'!A:H,4,0)</f>
        <v>UA,DE,AT,CH,IT,FR,NL,PL,SE,MN</v>
      </c>
      <c r="F3736" s="27" t="str">
        <f>VLOOKUP(B3736,'大货清单（不定期按GOMS更新）'!A:H,2,0)</f>
        <v>PURE ONE S11</v>
      </c>
      <c r="G3736" s="28">
        <f>VLOOKUP(B3736,'大货清单（不定期按GOMS更新）'!A:I,9,FALSE)</f>
        <v>6972200190376</v>
      </c>
      <c r="H3736" s="27" t="str">
        <f>VLOOKUP(B3736,'大货清单（不定期按GOMS更新）'!A:H,7,0)</f>
        <v>Blue</v>
      </c>
      <c r="I3736" s="27" t="str">
        <f>VLOOKUP(B3736,'大货清单（不定期按GOMS更新）'!A:F,6,FALSE)</f>
        <v>ACTIVE</v>
      </c>
      <c r="J3736" s="27" t="str">
        <f>VLOOKUP(B3736,'大货清单（不定期按GOMS更新）'!A:K,11,FALSE)</f>
        <v>5.34</v>
      </c>
      <c r="K3736" s="27" t="str">
        <f>VLOOKUP(B3736,'大货清单（不定期按GOMS更新）'!A:N,12,FALSE)</f>
        <v>756</v>
      </c>
      <c r="L3736" s="27" t="str">
        <f>VLOOKUP(B3736,'大货清单（不定期按GOMS更新）'!A:M,13,FALSE)</f>
        <v>157</v>
      </c>
      <c r="M3736" s="27" t="str">
        <f>VLOOKUP(B3736,'大货清单（不定期按GOMS更新）'!A:N,14,FALSE)</f>
        <v>308</v>
      </c>
      <c r="N3736" s="53" t="s">
        <v>1348</v>
      </c>
      <c r="O3736" s="27">
        <f>IFERROR(VLOOKUP(N3736,'散件迭代（不定期更新）'!C:J,8,FALSE),0)</f>
        <v>0</v>
      </c>
      <c r="P3736" s="27" t="str">
        <f>IFERROR(VLOOKUP(N3736,'散件（更新）'!B:H,3,FALSE),0)</f>
        <v>206-1965-0113</v>
      </c>
      <c r="Q3736" s="27" t="str">
        <f>VLOOKUP(N3736,'散件（更新）'!B:H,2,FALSE)</f>
        <v>114-19650113</v>
      </c>
      <c r="R3736" s="27" t="str">
        <f>VLOOKUP(N3736,'散件（更新）'!B:H,7,FALSE)</f>
        <v>Tube Assembly</v>
      </c>
      <c r="S3736" s="27" t="str">
        <f>VLOOKUP(N3736,'散件（更新）'!B:E,4,FALSE)</f>
        <v>https://tineco-yxzt.oss-accelerate.aliyuncs.com/product/114-19650113.jpg</v>
      </c>
      <c r="T3736" s="27" t="s">
        <v>8759</v>
      </c>
      <c r="U3736" s="28" t="str">
        <f>VLOOKUP(N3736,'散件（更新）'!B:G,6,FALSE)</f>
        <v>加长管组件（蓝色减重版本）</v>
      </c>
      <c r="V3736" s="28" t="str">
        <f>VLOOKUP(N3736,'散件（更新）'!B:I,8,FALSE)</f>
        <v>6972200192486</v>
      </c>
    </row>
    <row r="3737" spans="1:22">
      <c r="A3737" s="57">
        <v>46169</v>
      </c>
      <c r="B3737" s="53" t="s">
        <v>114</v>
      </c>
      <c r="C3737" s="27" t="str">
        <f>VLOOKUP(B3737,'大货清单（不定期按GOMS更新）'!A:H,8,0)</f>
        <v>109-20200807</v>
      </c>
      <c r="D3737" s="27" t="str">
        <f>VLOOKUP(B3737,'大货清单（不定期按GOMS更新）'!A:C,3,0)</f>
        <v>CL2020H-07</v>
      </c>
      <c r="E3737" s="27" t="str">
        <f>VLOOKUP(B3737,'大货清单（不定期按GOMS更新）'!A:H,4,0)</f>
        <v>FR,DE,IT,NL,PL,SE,MN,BE,ES</v>
      </c>
      <c r="F3737" s="27" t="str">
        <f>VLOOKUP(B3737,'大货清单（不定期按GOMS更新）'!A:H,2,0)</f>
        <v>Floor One S5 Combo Power KIT</v>
      </c>
      <c r="G3737" s="28" t="str">
        <f>VLOOKUP(B3737,'大货清单（不定期按GOMS更新）'!A:I,9,FALSE)</f>
        <v>6972200198518,	 6972200198518</v>
      </c>
      <c r="H3737" s="27" t="str">
        <f>VLOOKUP(B3737,'大货清单（不定期按GOMS更新）'!A:H,7,0)</f>
        <v>Black</v>
      </c>
      <c r="I3737" s="27" t="str">
        <f>VLOOKUP(B3737,'大货清单（不定期按GOMS更新）'!A:F,6,FALSE)</f>
        <v>ACTIVE</v>
      </c>
      <c r="J3737" s="27" t="str">
        <f>VLOOKUP(B3737,'大货清单（不定期按GOMS更新）'!A:K,11,FALSE)</f>
        <v>11.6</v>
      </c>
      <c r="K3737" s="27" t="str">
        <f>VLOOKUP(B3737,'大货清单（不定期按GOMS更新）'!A:N,12,FALSE)</f>
        <v>444</v>
      </c>
      <c r="L3737" s="27" t="str">
        <f>VLOOKUP(B3737,'大货清单（不定期按GOMS更新）'!A:M,13,FALSE)</f>
        <v>304</v>
      </c>
      <c r="M3737" s="27" t="str">
        <f>VLOOKUP(B3737,'大货清单（不定期按GOMS更新）'!A:N,14,FALSE)</f>
        <v>676</v>
      </c>
      <c r="N3737" s="53" t="s">
        <v>5361</v>
      </c>
      <c r="O3737" s="27">
        <f>IFERROR(VLOOKUP(N3737,'散件迭代（不定期更新）'!C:J,8,FALSE),0)</f>
        <v>0</v>
      </c>
      <c r="P3737" s="27" t="str">
        <f>IFERROR(VLOOKUP(N3737,'散件（更新）'!B:H,3,FALSE),0)</f>
        <v>/</v>
      </c>
      <c r="Q3737" s="27" t="str">
        <f>VLOOKUP(N3737,'散件（更新）'!B:H,2,FALSE)</f>
        <v>114-20200804</v>
      </c>
      <c r="R3737" s="27" t="str">
        <f>VLOOKUP(N3737,'散件（更新）'!B:H,7,FALSE)</f>
        <v>Motor</v>
      </c>
      <c r="S3737" s="27" t="str">
        <f>VLOOKUP(N3737,'散件（更新）'!B:E,4,FALSE)</f>
        <v>https://tineco-yxzt.oss-accelerate.aliyuncs.com/20231219/9FWRM150000_1702948028509.png</v>
      </c>
      <c r="T3737" s="27" t="s">
        <v>8759</v>
      </c>
      <c r="U3737" s="28" t="str">
        <f>VLOOKUP(N3737,'散件（更新）'!B:G,6,FALSE)</f>
        <v>主电机组件</v>
      </c>
      <c r="V3737" s="28">
        <f>VLOOKUP(N3737,'散件（更新）'!B:I,8,FALSE)</f>
        <v>6974950104634</v>
      </c>
    </row>
    <row r="3738" spans="1:22">
      <c r="A3738" s="57">
        <v>46169</v>
      </c>
      <c r="B3738" s="53" t="s">
        <v>1444</v>
      </c>
      <c r="C3738" s="27" t="str">
        <f>VLOOKUP(B3738,'大货清单（不定期按GOMS更新）'!A:H,8,0)</f>
        <v>109-20191901</v>
      </c>
      <c r="D3738" s="27" t="str">
        <f>VLOOKUP(B3738,'大货清单（不定期按GOMS更新）'!A:C,3,0)</f>
        <v>CL2019S-01</v>
      </c>
      <c r="E3738" s="27" t="str">
        <f>VLOOKUP(B3738,'大货清单（不定期按GOMS更新）'!A:H,4,0)</f>
        <v>CL,DE,FR,ES,IT,PL,ZA,MN,MA,TR,NL,BE</v>
      </c>
      <c r="F3738" s="27" t="str">
        <f>VLOOKUP(B3738,'大货清单（不定期按GOMS更新）'!A:H,2,0)</f>
        <v>Floor One S5</v>
      </c>
      <c r="G3738" s="28" t="str">
        <f>VLOOKUP(B3738,'大货清单（不定期按GOMS更新）'!A:I,9,FALSE)</f>
        <v>6972200196132, 6972200196804, 6972200196811, 6972200196743</v>
      </c>
      <c r="H3738" s="27" t="str">
        <f>VLOOKUP(B3738,'大货清单（不定期按GOMS更新）'!A:H,7,0)</f>
        <v>Black</v>
      </c>
      <c r="I3738" s="27" t="str">
        <f>VLOOKUP(B3738,'大货清单（不定期按GOMS更新）'!A:F,6,FALSE)</f>
        <v>ACTIVE</v>
      </c>
      <c r="J3738" s="27" t="str">
        <f>VLOOKUP(B3738,'大货清单（不定期按GOMS更新）'!A:K,11,FALSE)</f>
        <v>8</v>
      </c>
      <c r="K3738" s="27" t="str">
        <f>VLOOKUP(B3738,'大货清单（不定期按GOMS更新）'!A:N,12,FALSE)</f>
        <v>326</v>
      </c>
      <c r="L3738" s="27" t="str">
        <f>VLOOKUP(B3738,'大货清单（不定期按GOMS更新）'!A:M,13,FALSE)</f>
        <v>296</v>
      </c>
      <c r="M3738" s="27" t="str">
        <f>VLOOKUP(B3738,'大货清单（不定期按GOMS更新）'!A:N,14,FALSE)</f>
        <v>672</v>
      </c>
      <c r="N3738" s="53" t="s">
        <v>5356</v>
      </c>
      <c r="O3738" s="27">
        <f>IFERROR(VLOOKUP(N3738,'散件迭代（不定期更新）'!C:J,8,FALSE),0)</f>
        <v>0</v>
      </c>
      <c r="P3738" s="27" t="str">
        <f>IFERROR(VLOOKUP(N3738,'散件（更新）'!B:H,3,FALSE),0)</f>
        <v>206-2019-0504</v>
      </c>
      <c r="Q3738" s="27" t="str">
        <f>VLOOKUP(N3738,'散件（更新）'!B:H,2,FALSE)</f>
        <v>114-20190504</v>
      </c>
      <c r="R3738" s="27" t="str">
        <f>VLOOKUP(N3738,'散件（更新）'!B:H,7,FALSE)</f>
        <v>Wire</v>
      </c>
      <c r="S3738" s="27" t="str">
        <f>VLOOKUP(N3738,'散件（更新）'!B:E,4,FALSE)</f>
        <v>https://tineco-yxzt.oss-accelerate.aliyuncs.com/20231219/9FWRI100000_1702948026843.png</v>
      </c>
      <c r="T3738" s="27" t="s">
        <v>8759</v>
      </c>
      <c r="U3738" s="28" t="str">
        <f>VLOOKUP(N3738,'散件（更新）'!B:G,6,FALSE)</f>
        <v>机身信号组件</v>
      </c>
      <c r="V3738" s="28">
        <f>VLOOKUP(N3738,'散件（更新）'!B:I,8,FALSE)</f>
        <v>6974950104122</v>
      </c>
    </row>
    <row r="3739" spans="1:22">
      <c r="A3739" s="57">
        <v>46169</v>
      </c>
      <c r="B3739" s="53" t="s">
        <v>1446</v>
      </c>
      <c r="C3739" s="27" t="str">
        <f>VLOOKUP(B3739,'大货清单（不定期按GOMS更新）'!A:H,8,0)</f>
        <v>109-20192001</v>
      </c>
      <c r="D3739" s="27" t="str">
        <f>VLOOKUP(B3739,'大货清单（不定期按GOMS更新）'!A:C,3,0)</f>
        <v>CL2019T-01</v>
      </c>
      <c r="E3739" s="27" t="str">
        <f>VLOOKUP(B3739,'大货清单（不定期按GOMS更新）'!A:H,4,0)</f>
        <v>DE,FR,IT,ES,BE,SE,PL,NL</v>
      </c>
      <c r="F3739" s="27" t="str">
        <f>VLOOKUP(B3739,'大货清单（不定期按GOMS更新）'!A:H,2,0)</f>
        <v>Floor One S5 Pro 2</v>
      </c>
      <c r="G3739" s="28">
        <f>VLOOKUP(B3739,'大货清单（不定期按GOMS更新）'!A:I,9,FALSE)</f>
        <v>6972200196125</v>
      </c>
      <c r="H3739" s="27" t="str">
        <f>VLOOKUP(B3739,'大货清单（不定期按GOMS更新）'!A:H,7,0)</f>
        <v>black</v>
      </c>
      <c r="I3739" s="27" t="str">
        <f>VLOOKUP(B3739,'大货清单（不定期按GOMS更新）'!A:F,6,FALSE)</f>
        <v>PHASEOUT</v>
      </c>
      <c r="J3739" s="27" t="str">
        <f>VLOOKUP(B3739,'大货清单（不定期按GOMS更新）'!A:K,11,FALSE)</f>
        <v>8</v>
      </c>
      <c r="K3739" s="27" t="str">
        <f>VLOOKUP(B3739,'大货清单（不定期按GOMS更新）'!A:N,12,FALSE)</f>
        <v>326</v>
      </c>
      <c r="L3739" s="27" t="str">
        <f>VLOOKUP(B3739,'大货清单（不定期按GOMS更新）'!A:M,13,FALSE)</f>
        <v>296</v>
      </c>
      <c r="M3739" s="27" t="str">
        <f>VLOOKUP(B3739,'大货清单（不定期按GOMS更新）'!A:N,14,FALSE)</f>
        <v>672</v>
      </c>
      <c r="N3739" s="53" t="s">
        <v>5356</v>
      </c>
      <c r="O3739" s="27">
        <f>IFERROR(VLOOKUP(N3739,'散件迭代（不定期更新）'!C:J,8,FALSE),0)</f>
        <v>0</v>
      </c>
      <c r="P3739" s="27" t="str">
        <f>IFERROR(VLOOKUP(N3739,'散件（更新）'!B:H,3,FALSE),0)</f>
        <v>206-2019-0504</v>
      </c>
      <c r="Q3739" s="27" t="str">
        <f>VLOOKUP(N3739,'散件（更新）'!B:H,2,FALSE)</f>
        <v>114-20190504</v>
      </c>
      <c r="R3739" s="27" t="str">
        <f>VLOOKUP(N3739,'散件（更新）'!B:H,7,FALSE)</f>
        <v>Wire</v>
      </c>
      <c r="S3739" s="27" t="str">
        <f>VLOOKUP(N3739,'散件（更新）'!B:E,4,FALSE)</f>
        <v>https://tineco-yxzt.oss-accelerate.aliyuncs.com/20231219/9FWRI100000_1702948026843.png</v>
      </c>
      <c r="T3739" s="27" t="s">
        <v>8759</v>
      </c>
      <c r="U3739" s="28" t="str">
        <f>VLOOKUP(N3739,'散件（更新）'!B:G,6,FALSE)</f>
        <v>机身信号组件</v>
      </c>
      <c r="V3739" s="28">
        <f>VLOOKUP(N3739,'散件（更新）'!B:I,8,FALSE)</f>
        <v>6974950104122</v>
      </c>
    </row>
    <row r="3740" spans="1:22">
      <c r="A3740" s="57">
        <v>46169</v>
      </c>
      <c r="B3740" s="53" t="s">
        <v>122</v>
      </c>
      <c r="C3740" s="27" t="str">
        <f>VLOOKUP(B3740,'大货清单（不定期按GOMS更新）'!A:H,8,0)</f>
        <v>109-20190605</v>
      </c>
      <c r="D3740" s="27" t="str">
        <f>VLOOKUP(B3740,'大货清单（不定期按GOMS更新）'!A:C,3,0)</f>
        <v>CL2019F-05</v>
      </c>
      <c r="E3740" s="27" t="str">
        <f>VLOOKUP(B3740,'大货清单（不定期按GOMS更新）'!A:H,4,0)</f>
        <v>ES,FR,DE,AT,CH,DK,GR,NL,UA,LT,CZ,HU,IT,PL</v>
      </c>
      <c r="F3740" s="27" t="str">
        <f>VLOOKUP(B3740,'大货清单（不定期按GOMS更新）'!A:H,2,0)</f>
        <v>Floor One S5 Extreme</v>
      </c>
      <c r="G3740" s="28">
        <f>VLOOKUP(B3740,'大货清单（不定期按GOMS更新）'!A:I,9,FALSE)</f>
        <v>6972200198495</v>
      </c>
      <c r="H3740" s="27" t="str">
        <f>VLOOKUP(B3740,'大货清单（不定期按GOMS更新）'!A:H,7,0)</f>
        <v>Blue</v>
      </c>
      <c r="I3740" s="27" t="str">
        <f>VLOOKUP(B3740,'大货清单（不定期按GOMS更新）'!A:F,6,FALSE)</f>
        <v>ACTIVE</v>
      </c>
      <c r="J3740" s="27" t="str">
        <f>VLOOKUP(B3740,'大货清单（不定期按GOMS更新）'!A:K,11,FALSE)</f>
        <v>8.2</v>
      </c>
      <c r="K3740" s="27" t="str">
        <f>VLOOKUP(B3740,'大货清单（不定期按GOMS更新）'!A:N,12,FALSE)</f>
        <v>326</v>
      </c>
      <c r="L3740" s="27" t="str">
        <f>VLOOKUP(B3740,'大货清单（不定期按GOMS更新）'!A:M,13,FALSE)</f>
        <v>296</v>
      </c>
      <c r="M3740" s="27" t="str">
        <f>VLOOKUP(B3740,'大货清单（不定期按GOMS更新）'!A:N,14,FALSE)</f>
        <v>672</v>
      </c>
      <c r="N3740" s="53" t="s">
        <v>5356</v>
      </c>
      <c r="O3740" s="27">
        <f>IFERROR(VLOOKUP(N3740,'散件迭代（不定期更新）'!C:J,8,FALSE),0)</f>
        <v>0</v>
      </c>
      <c r="P3740" s="27" t="str">
        <f>IFERROR(VLOOKUP(N3740,'散件（更新）'!B:H,3,FALSE),0)</f>
        <v>206-2019-0504</v>
      </c>
      <c r="Q3740" s="27" t="str">
        <f>VLOOKUP(N3740,'散件（更新）'!B:H,2,FALSE)</f>
        <v>114-20190504</v>
      </c>
      <c r="R3740" s="27" t="str">
        <f>VLOOKUP(N3740,'散件（更新）'!B:H,7,FALSE)</f>
        <v>Wire</v>
      </c>
      <c r="S3740" s="27" t="str">
        <f>VLOOKUP(N3740,'散件（更新）'!B:E,4,FALSE)</f>
        <v>https://tineco-yxzt.oss-accelerate.aliyuncs.com/20231219/9FWRI100000_1702948026843.png</v>
      </c>
      <c r="T3740" s="27" t="s">
        <v>8759</v>
      </c>
      <c r="U3740" s="28" t="str">
        <f>VLOOKUP(N3740,'散件（更新）'!B:G,6,FALSE)</f>
        <v>机身信号组件</v>
      </c>
      <c r="V3740" s="28">
        <f>VLOOKUP(N3740,'散件（更新）'!B:I,8,FALSE)</f>
        <v>6974950104122</v>
      </c>
    </row>
    <row r="3741" spans="1:22">
      <c r="A3741" s="57">
        <v>46169</v>
      </c>
      <c r="B3741" s="53" t="s">
        <v>120</v>
      </c>
      <c r="C3741" s="27" t="str">
        <f>VLOOKUP(B3741,'大货清单（不定期按GOMS更新）'!A:H,8,0)</f>
        <v>109-20190601</v>
      </c>
      <c r="D3741" s="27" t="str">
        <f>VLOOKUP(B3741,'大货清单（不定期按GOMS更新）'!A:C,3,0)</f>
        <v>CL2019F-01</v>
      </c>
      <c r="E3741" s="27" t="str">
        <f>VLOOKUP(B3741,'大货清单（不定期按GOMS更新）'!A:H,4,0)</f>
        <v>DE,FR,IT,ES,ZA,NL,PL,SE</v>
      </c>
      <c r="F3741" s="27" t="str">
        <f>VLOOKUP(B3741,'大货清单（不定期按GOMS更新）'!A:H,2,0)</f>
        <v>Floor One S5</v>
      </c>
      <c r="G3741" s="28">
        <f>VLOOKUP(B3741,'大货清单（不定期按GOMS更新）'!A:I,9,FALSE)</f>
        <v>6972200196132</v>
      </c>
      <c r="H3741" s="27" t="str">
        <f>VLOOKUP(B3741,'大货清单（不定期按GOMS更新）'!A:H,7,0)</f>
        <v>Black</v>
      </c>
      <c r="I3741" s="27" t="str">
        <f>VLOOKUP(B3741,'大货清单（不定期按GOMS更新）'!A:F,6,FALSE)</f>
        <v>PHASEOUT</v>
      </c>
      <c r="J3741" s="27" t="str">
        <f>VLOOKUP(B3741,'大货清单（不定期按GOMS更新）'!A:K,11,FALSE)</f>
        <v>8</v>
      </c>
      <c r="K3741" s="27" t="str">
        <f>VLOOKUP(B3741,'大货清单（不定期按GOMS更新）'!A:N,12,FALSE)</f>
        <v>326</v>
      </c>
      <c r="L3741" s="27" t="str">
        <f>VLOOKUP(B3741,'大货清单（不定期按GOMS更新）'!A:M,13,FALSE)</f>
        <v>296</v>
      </c>
      <c r="M3741" s="27" t="str">
        <f>VLOOKUP(B3741,'大货清单（不定期按GOMS更新）'!A:N,14,FALSE)</f>
        <v>672</v>
      </c>
      <c r="N3741" s="53" t="s">
        <v>5356</v>
      </c>
      <c r="O3741" s="27">
        <f>IFERROR(VLOOKUP(N3741,'散件迭代（不定期更新）'!C:J,8,FALSE),0)</f>
        <v>0</v>
      </c>
      <c r="P3741" s="27" t="str">
        <f>IFERROR(VLOOKUP(N3741,'散件（更新）'!B:H,3,FALSE),0)</f>
        <v>206-2019-0504</v>
      </c>
      <c r="Q3741" s="27" t="str">
        <f>VLOOKUP(N3741,'散件（更新）'!B:H,2,FALSE)</f>
        <v>114-20190504</v>
      </c>
      <c r="R3741" s="27" t="str">
        <f>VLOOKUP(N3741,'散件（更新）'!B:H,7,FALSE)</f>
        <v>Wire</v>
      </c>
      <c r="S3741" s="27" t="str">
        <f>VLOOKUP(N3741,'散件（更新）'!B:E,4,FALSE)</f>
        <v>https://tineco-yxzt.oss-accelerate.aliyuncs.com/20231219/9FWRI100000_1702948026843.png</v>
      </c>
      <c r="T3741" s="27" t="s">
        <v>8759</v>
      </c>
      <c r="U3741" s="28" t="str">
        <f>VLOOKUP(N3741,'散件（更新）'!B:G,6,FALSE)</f>
        <v>机身信号组件</v>
      </c>
      <c r="V3741" s="28">
        <f>VLOOKUP(N3741,'散件（更新）'!B:I,8,FALSE)</f>
        <v>6974950104122</v>
      </c>
    </row>
    <row r="3742" spans="1:22">
      <c r="A3742" s="57">
        <v>46169</v>
      </c>
      <c r="B3742" s="53" t="s">
        <v>124</v>
      </c>
      <c r="C3742" s="27" t="str">
        <f>VLOOKUP(B3742,'大货清单（不定期按GOMS更新）'!A:H,8,0)</f>
        <v>109-20190201</v>
      </c>
      <c r="D3742" s="27" t="str">
        <f>VLOOKUP(B3742,'大货清单（不定期按GOMS更新）'!A:C,3,0)</f>
        <v>CL2019B-01</v>
      </c>
      <c r="E3742" s="27" t="str">
        <f>VLOOKUP(B3742,'大货清单（不定期按GOMS更新）'!A:H,4,0)</f>
        <v>DE</v>
      </c>
      <c r="F3742" s="27" t="str">
        <f>VLOOKUP(B3742,'大货清单（不定期按GOMS更新）'!A:H,2,0)</f>
        <v>Floor One S5 Pro</v>
      </c>
      <c r="G3742" s="28">
        <f>VLOOKUP(B3742,'大货清单（不定期按GOMS更新）'!A:I,9,FALSE)</f>
        <v>6972200196071</v>
      </c>
      <c r="H3742" s="27" t="str">
        <f>VLOOKUP(B3742,'大货清单（不定期按GOMS更新）'!A:H,7,0)</f>
        <v>Black</v>
      </c>
      <c r="I3742" s="27" t="str">
        <f>VLOOKUP(B3742,'大货清单（不定期按GOMS更新）'!A:F,6,FALSE)</f>
        <v>PHASEOUT</v>
      </c>
      <c r="J3742" s="27" t="str">
        <f>VLOOKUP(B3742,'大货清单（不定期按GOMS更新）'!A:K,11,FALSE)</f>
        <v>8</v>
      </c>
      <c r="K3742" s="27" t="str">
        <f>VLOOKUP(B3742,'大货清单（不定期按GOMS更新）'!A:N,12,FALSE)</f>
        <v>326</v>
      </c>
      <c r="L3742" s="27" t="str">
        <f>VLOOKUP(B3742,'大货清单（不定期按GOMS更新）'!A:M,13,FALSE)</f>
        <v>296</v>
      </c>
      <c r="M3742" s="27" t="str">
        <f>VLOOKUP(B3742,'大货清单（不定期按GOMS更新）'!A:N,14,FALSE)</f>
        <v>672</v>
      </c>
      <c r="N3742" s="53" t="s">
        <v>5356</v>
      </c>
      <c r="O3742" s="27">
        <f>IFERROR(VLOOKUP(N3742,'散件迭代（不定期更新）'!C:J,8,FALSE),0)</f>
        <v>0</v>
      </c>
      <c r="P3742" s="27" t="str">
        <f>IFERROR(VLOOKUP(N3742,'散件（更新）'!B:H,3,FALSE),0)</f>
        <v>206-2019-0504</v>
      </c>
      <c r="Q3742" s="27" t="str">
        <f>VLOOKUP(N3742,'散件（更新）'!B:H,2,FALSE)</f>
        <v>114-20190504</v>
      </c>
      <c r="R3742" s="27" t="str">
        <f>VLOOKUP(N3742,'散件（更新）'!B:H,7,FALSE)</f>
        <v>Wire</v>
      </c>
      <c r="S3742" s="27" t="str">
        <f>VLOOKUP(N3742,'散件（更新）'!B:E,4,FALSE)</f>
        <v>https://tineco-yxzt.oss-accelerate.aliyuncs.com/20231219/9FWRI100000_1702948026843.png</v>
      </c>
      <c r="T3742" s="27" t="s">
        <v>8759</v>
      </c>
      <c r="U3742" s="28" t="str">
        <f>VLOOKUP(N3742,'散件（更新）'!B:G,6,FALSE)</f>
        <v>机身信号组件</v>
      </c>
      <c r="V3742" s="28">
        <f>VLOOKUP(N3742,'散件（更新）'!B:I,8,FALSE)</f>
        <v>6974950104122</v>
      </c>
    </row>
    <row r="3743" spans="1:22">
      <c r="A3743" s="57">
        <v>46169</v>
      </c>
      <c r="B3743" s="53" t="s">
        <v>3180</v>
      </c>
      <c r="C3743" s="27" t="str">
        <f>VLOOKUP(B3743,'大货清单（不定期按GOMS更新）'!A:H,8,0)</f>
        <v>109-20190202</v>
      </c>
      <c r="D3743" s="27" t="str">
        <f>VLOOKUP(B3743,'大货清单（不定期按GOMS更新）'!A:C,3,0)</f>
        <v>CL2019B-02</v>
      </c>
      <c r="E3743" s="27" t="str">
        <f>VLOOKUP(B3743,'大货清单（不定期按GOMS更新）'!A:H,4,0)</f>
        <v>GB</v>
      </c>
      <c r="F3743" s="27" t="str">
        <f>VLOOKUP(B3743,'大货清单（不定期按GOMS更新）'!A:H,2,0)</f>
        <v>Floor One S5 Pro 2</v>
      </c>
      <c r="G3743" s="28">
        <f>VLOOKUP(B3743,'大货清单（不定期按GOMS更新）'!A:I,9,FALSE)</f>
        <v>6972200196088</v>
      </c>
      <c r="H3743" s="27" t="str">
        <f>VLOOKUP(B3743,'大货清单（不定期按GOMS更新）'!A:H,7,0)</f>
        <v>Black</v>
      </c>
      <c r="I3743" s="27" t="str">
        <f>VLOOKUP(B3743,'大货清单（不定期按GOMS更新）'!A:F,6,FALSE)</f>
        <v>PHASEOUT</v>
      </c>
      <c r="J3743" s="27" t="str">
        <f>VLOOKUP(B3743,'大货清单（不定期按GOMS更新）'!A:K,11,FALSE)</f>
        <v>8</v>
      </c>
      <c r="K3743" s="27" t="str">
        <f>VLOOKUP(B3743,'大货清单（不定期按GOMS更新）'!A:N,12,FALSE)</f>
        <v>326</v>
      </c>
      <c r="L3743" s="27" t="str">
        <f>VLOOKUP(B3743,'大货清单（不定期按GOMS更新）'!A:M,13,FALSE)</f>
        <v>296</v>
      </c>
      <c r="M3743" s="27" t="str">
        <f>VLOOKUP(B3743,'大货清单（不定期按GOMS更新）'!A:N,14,FALSE)</f>
        <v>672</v>
      </c>
      <c r="N3743" s="53" t="s">
        <v>5356</v>
      </c>
      <c r="O3743" s="27">
        <f>IFERROR(VLOOKUP(N3743,'散件迭代（不定期更新）'!C:J,8,FALSE),0)</f>
        <v>0</v>
      </c>
      <c r="P3743" s="27" t="str">
        <f>IFERROR(VLOOKUP(N3743,'散件（更新）'!B:H,3,FALSE),0)</f>
        <v>206-2019-0504</v>
      </c>
      <c r="Q3743" s="27" t="str">
        <f>VLOOKUP(N3743,'散件（更新）'!B:H,2,FALSE)</f>
        <v>114-20190504</v>
      </c>
      <c r="R3743" s="27" t="str">
        <f>VLOOKUP(N3743,'散件（更新）'!B:H,7,FALSE)</f>
        <v>Wire</v>
      </c>
      <c r="S3743" s="27" t="str">
        <f>VLOOKUP(N3743,'散件（更新）'!B:E,4,FALSE)</f>
        <v>https://tineco-yxzt.oss-accelerate.aliyuncs.com/20231219/9FWRI100000_1702948026843.png</v>
      </c>
      <c r="T3743" s="27" t="s">
        <v>8759</v>
      </c>
      <c r="U3743" s="28" t="str">
        <f>VLOOKUP(N3743,'散件（更新）'!B:G,6,FALSE)</f>
        <v>机身信号组件</v>
      </c>
      <c r="V3743" s="28">
        <f>VLOOKUP(N3743,'散件（更新）'!B:I,8,FALSE)</f>
        <v>6974950104122</v>
      </c>
    </row>
    <row r="3744" spans="1:22">
      <c r="A3744" s="57">
        <v>46169</v>
      </c>
      <c r="B3744" s="53" t="s">
        <v>126</v>
      </c>
      <c r="C3744" s="27" t="str">
        <f>VLOOKUP(B3744,'大货清单（不定期按GOMS更新）'!A:H,8,0)</f>
        <v>109-20190205</v>
      </c>
      <c r="D3744" s="27" t="str">
        <f>VLOOKUP(B3744,'大货清单（不定期按GOMS更新）'!A:C,3,0)</f>
        <v>CL2019B-05</v>
      </c>
      <c r="E3744" s="27" t="str">
        <f>VLOOKUP(B3744,'大货清单（不定期按GOMS更新）'!A:H,4,0)</f>
        <v>FR,DE,IT,NL,PL,SE,BE</v>
      </c>
      <c r="F3744" s="27" t="str">
        <f>VLOOKUP(B3744,'大货清单（不定期按GOMS更新）'!A:H,2,0)</f>
        <v>Floor One S5 Pro 2</v>
      </c>
      <c r="G3744" s="28">
        <f>VLOOKUP(B3744,'大货清单（不定期按GOMS更新）'!A:I,9,FALSE)</f>
        <v>6972200196125</v>
      </c>
      <c r="H3744" s="27" t="str">
        <f>VLOOKUP(B3744,'大货清单（不定期按GOMS更新）'!A:H,7,0)</f>
        <v>Black</v>
      </c>
      <c r="I3744" s="27" t="str">
        <f>VLOOKUP(B3744,'大货清单（不定期按GOMS更新）'!A:F,6,FALSE)</f>
        <v>PHASEOUT</v>
      </c>
      <c r="J3744" s="27" t="str">
        <f>VLOOKUP(B3744,'大货清单（不定期按GOMS更新）'!A:K,11,FALSE)</f>
        <v>8</v>
      </c>
      <c r="K3744" s="27" t="str">
        <f>VLOOKUP(B3744,'大货清单（不定期按GOMS更新）'!A:N,12,FALSE)</f>
        <v>326</v>
      </c>
      <c r="L3744" s="27" t="str">
        <f>VLOOKUP(B3744,'大货清单（不定期按GOMS更新）'!A:M,13,FALSE)</f>
        <v>296</v>
      </c>
      <c r="M3744" s="27" t="str">
        <f>VLOOKUP(B3744,'大货清单（不定期按GOMS更新）'!A:N,14,FALSE)</f>
        <v>672</v>
      </c>
      <c r="N3744" s="53" t="s">
        <v>5356</v>
      </c>
      <c r="O3744" s="27">
        <f>IFERROR(VLOOKUP(N3744,'散件迭代（不定期更新）'!C:J,8,FALSE),0)</f>
        <v>0</v>
      </c>
      <c r="P3744" s="27" t="str">
        <f>IFERROR(VLOOKUP(N3744,'散件（更新）'!B:H,3,FALSE),0)</f>
        <v>206-2019-0504</v>
      </c>
      <c r="Q3744" s="27" t="str">
        <f>VLOOKUP(N3744,'散件（更新）'!B:H,2,FALSE)</f>
        <v>114-20190504</v>
      </c>
      <c r="R3744" s="27" t="str">
        <f>VLOOKUP(N3744,'散件（更新）'!B:H,7,FALSE)</f>
        <v>Wire</v>
      </c>
      <c r="S3744" s="27" t="str">
        <f>VLOOKUP(N3744,'散件（更新）'!B:E,4,FALSE)</f>
        <v>https://tineco-yxzt.oss-accelerate.aliyuncs.com/20231219/9FWRI100000_1702948026843.png</v>
      </c>
      <c r="T3744" s="27" t="s">
        <v>8759</v>
      </c>
      <c r="U3744" s="28" t="str">
        <f>VLOOKUP(N3744,'散件（更新）'!B:G,6,FALSE)</f>
        <v>机身信号组件</v>
      </c>
      <c r="V3744" s="28">
        <f>VLOOKUP(N3744,'散件（更新）'!B:I,8,FALSE)</f>
        <v>6974950104122</v>
      </c>
    </row>
    <row r="3745" spans="1:22">
      <c r="A3745" s="57">
        <v>46169</v>
      </c>
      <c r="B3745" s="53" t="s">
        <v>3140</v>
      </c>
      <c r="C3745" s="27" t="str">
        <f>VLOOKUP(B3745,'大货清单（不定期按GOMS更新）'!A:H,8,0)</f>
        <v>109-20190606</v>
      </c>
      <c r="D3745" s="27" t="str">
        <f>VLOOKUP(B3745,'大货清单（不定期按GOMS更新）'!A:C,3,0)</f>
        <v>CL2019F-06</v>
      </c>
      <c r="E3745" s="27" t="str">
        <f>VLOOKUP(B3745,'大货清单（不定期按GOMS更新）'!A:H,4,0)</f>
        <v>IE,GB</v>
      </c>
      <c r="F3745" s="27" t="str">
        <f>VLOOKUP(B3745,'大货清单（不定期按GOMS更新）'!A:H,2,0)</f>
        <v>Floor One S5 Extreme</v>
      </c>
      <c r="G3745" s="28">
        <f>VLOOKUP(B3745,'大货清单（不定期按GOMS更新）'!A:I,9,FALSE)</f>
        <v>6972200199249</v>
      </c>
      <c r="H3745" s="27" t="str">
        <f>VLOOKUP(B3745,'大货清单（不定期按GOMS更新）'!A:H,7,0)</f>
        <v>Blue</v>
      </c>
      <c r="I3745" s="27" t="str">
        <f>VLOOKUP(B3745,'大货清单（不定期按GOMS更新）'!A:F,6,FALSE)</f>
        <v>PHASEOUT</v>
      </c>
      <c r="J3745" s="27" t="str">
        <f>VLOOKUP(B3745,'大货清单（不定期按GOMS更新）'!A:K,11,FALSE)</f>
        <v>8.2</v>
      </c>
      <c r="K3745" s="27" t="str">
        <f>VLOOKUP(B3745,'大货清单（不定期按GOMS更新）'!A:N,12,FALSE)</f>
        <v>326</v>
      </c>
      <c r="L3745" s="27" t="str">
        <f>VLOOKUP(B3745,'大货清单（不定期按GOMS更新）'!A:M,13,FALSE)</f>
        <v>296</v>
      </c>
      <c r="M3745" s="27" t="str">
        <f>VLOOKUP(B3745,'大货清单（不定期按GOMS更新）'!A:N,14,FALSE)</f>
        <v>672</v>
      </c>
      <c r="N3745" s="53" t="s">
        <v>5356</v>
      </c>
      <c r="O3745" s="27">
        <f>IFERROR(VLOOKUP(N3745,'散件迭代（不定期更新）'!C:J,8,FALSE),0)</f>
        <v>0</v>
      </c>
      <c r="P3745" s="27" t="str">
        <f>IFERROR(VLOOKUP(N3745,'散件（更新）'!B:H,3,FALSE),0)</f>
        <v>206-2019-0504</v>
      </c>
      <c r="Q3745" s="27" t="str">
        <f>VLOOKUP(N3745,'散件（更新）'!B:H,2,FALSE)</f>
        <v>114-20190504</v>
      </c>
      <c r="R3745" s="27" t="str">
        <f>VLOOKUP(N3745,'散件（更新）'!B:H,7,FALSE)</f>
        <v>Wire</v>
      </c>
      <c r="S3745" s="27" t="str">
        <f>VLOOKUP(N3745,'散件（更新）'!B:E,4,FALSE)</f>
        <v>https://tineco-yxzt.oss-accelerate.aliyuncs.com/20231219/9FWRI100000_1702948026843.png</v>
      </c>
      <c r="T3745" s="27" t="s">
        <v>8759</v>
      </c>
      <c r="U3745" s="28" t="str">
        <f>VLOOKUP(N3745,'散件（更新）'!B:G,6,FALSE)</f>
        <v>机身信号组件</v>
      </c>
      <c r="V3745" s="28">
        <f>VLOOKUP(N3745,'散件（更新）'!B:I,8,FALSE)</f>
        <v>6974950104122</v>
      </c>
    </row>
    <row r="3746" spans="1:22">
      <c r="A3746" s="57">
        <v>46169</v>
      </c>
      <c r="B3746" s="53" t="s">
        <v>165</v>
      </c>
      <c r="C3746" s="27" t="str">
        <f>VLOOKUP(B3746,'大货清单（不定期按GOMS更新）'!A:H,8,0)</f>
        <v>107-18732106</v>
      </c>
      <c r="D3746" s="27" t="str">
        <f>VLOOKUP(B3746,'大货清单（不定期按GOMS更新）'!A:C,3,0)</f>
        <v>ZB1873U-06</v>
      </c>
      <c r="E3746" s="27" t="str">
        <f>VLOOKUP(B3746,'大货清单（不定期按GOMS更新）'!A:H,4,0)</f>
        <v>ES,IT,UA,FR,DE,CH,AT,DK,GR,NL,PL</v>
      </c>
      <c r="F3746" s="27" t="str">
        <f>VLOOKUP(B3746,'大货清单（不定期按GOMS更新）'!A:H,2,0)</f>
        <v>PURE ONE S12 Tango</v>
      </c>
      <c r="G3746" s="28">
        <f>VLOOKUP(B3746,'大货清单（不定期按GOMS更新）'!A:I,9,FALSE)</f>
        <v>6972200196248</v>
      </c>
      <c r="H3746" s="27" t="str">
        <f>VLOOKUP(B3746,'大货清单（不定期按GOMS更新）'!A:H,7,0)</f>
        <v>Metallic Grey</v>
      </c>
      <c r="I3746" s="27" t="str">
        <f>VLOOKUP(B3746,'大货清单（不定期按GOMS更新）'!A:F,6,FALSE)</f>
        <v>PHASEOUT</v>
      </c>
      <c r="J3746" s="27" t="str">
        <f>VLOOKUP(B3746,'大货清单（不定期按GOMS更新）'!A:K,11,FALSE)</f>
        <v>8.2</v>
      </c>
      <c r="K3746" s="27" t="str">
        <f>VLOOKUP(B3746,'大货清单（不定期按GOMS更新）'!A:N,12,FALSE)</f>
        <v>840</v>
      </c>
      <c r="L3746" s="27" t="str">
        <f>VLOOKUP(B3746,'大货清单（不定期按GOMS更新）'!A:M,13,FALSE)</f>
        <v>163</v>
      </c>
      <c r="M3746" s="27" t="str">
        <f>VLOOKUP(B3746,'大货清单（不定期按GOMS更新）'!A:N,14,FALSE)</f>
        <v>394</v>
      </c>
      <c r="N3746" s="53" t="s">
        <v>1366</v>
      </c>
      <c r="O3746" s="27" t="str">
        <f>IFERROR(VLOOKUP(N3746,'散件迭代（不定期更新）'!C:J,8,FALSE),0)</f>
        <v>A13</v>
      </c>
      <c r="P3746" s="27" t="str">
        <f>IFERROR(VLOOKUP(N3746,'散件（更新）'!B:H,3,FALSE),0)</f>
        <v>206-1873-0207</v>
      </c>
      <c r="Q3746" s="27" t="str">
        <f>VLOOKUP(N3746,'散件（更新）'!B:H,2,FALSE)</f>
        <v>114-18730207</v>
      </c>
      <c r="R3746" s="27" t="str">
        <f>VLOOKUP(N3746,'散件（更新）'!B:H,7,FALSE)</f>
        <v>HEPA</v>
      </c>
      <c r="S3746" s="27" t="str">
        <f>VLOOKUP(N3746,'散件（更新）'!B:E,4,FALSE)</f>
        <v>https://tineco-yxzt.oss-accelerate.aliyuncs.com/product/114-18730207.jpg</v>
      </c>
      <c r="T3746" s="27" t="s">
        <v>8759</v>
      </c>
      <c r="U3746" s="28" t="str">
        <f>VLOOKUP(N3746,'散件（更新）'!B:G,6,FALSE)</f>
        <v>出风HEPA组件，用206-1873-0154代替</v>
      </c>
      <c r="V3746" s="28" t="str">
        <f>VLOOKUP(N3746,'散件（更新）'!B:I,8,FALSE)</f>
        <v>6972200191465</v>
      </c>
    </row>
    <row r="3747" spans="1:22">
      <c r="A3747" s="57">
        <v>46169</v>
      </c>
      <c r="B3747" s="53" t="s">
        <v>163</v>
      </c>
      <c r="C3747" s="27" t="str">
        <f>VLOOKUP(B3747,'大货清单（不定期按GOMS更新）'!A:H,8,0)</f>
        <v>107-18732102</v>
      </c>
      <c r="D3747" s="27" t="str">
        <f>VLOOKUP(B3747,'大货清单（不定期按GOMS更新）'!A:C,3,0)</f>
        <v>ZB1873U-02</v>
      </c>
      <c r="E3747" s="27" t="str">
        <f>VLOOKUP(B3747,'大货清单（不定期按GOMS更新）'!A:H,4,0)</f>
        <v>UA,ES,FR,TR,IT,DE,AT,CH,NL,PL,SE,BE</v>
      </c>
      <c r="F3747" s="27" t="str">
        <f>VLOOKUP(B3747,'大货清单（不定期按GOMS更新）'!A:H,2,0)</f>
        <v>PURE ONE S12</v>
      </c>
      <c r="G3747" s="28" t="str">
        <f>VLOOKUP(B3747,'大货清单（不定期按GOMS更新）'!A:I,9,FALSE)</f>
        <v>6972200192189</v>
      </c>
      <c r="H3747" s="27" t="str">
        <f>VLOOKUP(B3747,'大货清单（不定期按GOMS更新）'!A:H,7,0)</f>
        <v>Matte Black</v>
      </c>
      <c r="I3747" s="27" t="str">
        <f>VLOOKUP(B3747,'大货清单（不定期按GOMS更新）'!A:F,6,FALSE)</f>
        <v>PHASEOUT</v>
      </c>
      <c r="J3747" s="27" t="str">
        <f>VLOOKUP(B3747,'大货清单（不定期按GOMS更新）'!A:K,11,FALSE)</f>
        <v>6.3</v>
      </c>
      <c r="K3747" s="27" t="str">
        <f>VLOOKUP(B3747,'大货清单（不定期按GOMS更新）'!A:N,12,FALSE)</f>
        <v>776</v>
      </c>
      <c r="L3747" s="27" t="str">
        <f>VLOOKUP(B3747,'大货清单（不定期按GOMS更新）'!A:M,13,FALSE)</f>
        <v>154</v>
      </c>
      <c r="M3747" s="27" t="str">
        <f>VLOOKUP(B3747,'大货清单（不定期按GOMS更新）'!A:N,14,FALSE)</f>
        <v>323</v>
      </c>
      <c r="N3747" s="53" t="s">
        <v>1366</v>
      </c>
      <c r="O3747" s="27" t="str">
        <f>IFERROR(VLOOKUP(N3747,'散件迭代（不定期更新）'!C:J,8,FALSE),0)</f>
        <v>A13</v>
      </c>
      <c r="P3747" s="27" t="str">
        <f>IFERROR(VLOOKUP(N3747,'散件（更新）'!B:H,3,FALSE),0)</f>
        <v>206-1873-0207</v>
      </c>
      <c r="Q3747" s="27" t="str">
        <f>VLOOKUP(N3747,'散件（更新）'!B:H,2,FALSE)</f>
        <v>114-18730207</v>
      </c>
      <c r="R3747" s="27" t="str">
        <f>VLOOKUP(N3747,'散件（更新）'!B:H,7,FALSE)</f>
        <v>HEPA</v>
      </c>
      <c r="S3747" s="27" t="str">
        <f>VLOOKUP(N3747,'散件（更新）'!B:E,4,FALSE)</f>
        <v>https://tineco-yxzt.oss-accelerate.aliyuncs.com/product/114-18730207.jpg</v>
      </c>
      <c r="T3747" s="27" t="s">
        <v>8759</v>
      </c>
      <c r="U3747" s="28" t="str">
        <f>VLOOKUP(N3747,'散件（更新）'!B:G,6,FALSE)</f>
        <v>出风HEPA组件，用206-1873-0154代替</v>
      </c>
      <c r="V3747" s="28" t="str">
        <f>VLOOKUP(N3747,'散件（更新）'!B:I,8,FALSE)</f>
        <v>6972200191465</v>
      </c>
    </row>
    <row r="3748" spans="1:22">
      <c r="A3748" s="57">
        <v>46169</v>
      </c>
      <c r="B3748" s="53" t="s">
        <v>164</v>
      </c>
      <c r="C3748" s="27" t="str">
        <f>VLOOKUP(B3748,'大货清单（不定期按GOMS更新）'!A:H,8,0)</f>
        <v>107-18732103</v>
      </c>
      <c r="D3748" s="27" t="str">
        <f>VLOOKUP(B3748,'大货清单（不定期按GOMS更新）'!A:C,3,0)</f>
        <v>ZB1873U-03</v>
      </c>
      <c r="E3748" s="27" t="str">
        <f>VLOOKUP(B3748,'大货清单（不定期按GOMS更新）'!A:H,4,0)</f>
        <v>UA,FR,DE,CH,AT,NL,PL,SE,BE</v>
      </c>
      <c r="F3748" s="27" t="str">
        <f>VLOOKUP(B3748,'大货清单（不定期按GOMS更新）'!A:H,2,0)</f>
        <v>PURE ONE S12 PRO EX</v>
      </c>
      <c r="G3748" s="28" t="str">
        <f>VLOOKUP(B3748,'大货清单（不定期按GOMS更新）'!A:I,9,FALSE)</f>
        <v>6972200192196</v>
      </c>
      <c r="H3748" s="27" t="str">
        <f>VLOOKUP(B3748,'大货清单（不定期按GOMS更新）'!A:H,7,0)</f>
        <v>Metallic Grey</v>
      </c>
      <c r="I3748" s="27" t="str">
        <f>VLOOKUP(B3748,'大货清单（不定期按GOMS更新）'!A:F,6,FALSE)</f>
        <v>PHASEOUT</v>
      </c>
      <c r="J3748" s="27" t="str">
        <f>VLOOKUP(B3748,'大货清单（不定期按GOMS更新）'!A:K,11,FALSE)</f>
        <v>8.5</v>
      </c>
      <c r="K3748" s="27" t="str">
        <f>VLOOKUP(B3748,'大货清单（不定期按GOMS更新）'!A:N,12,FALSE)</f>
        <v>840</v>
      </c>
      <c r="L3748" s="27" t="str">
        <f>VLOOKUP(B3748,'大货清单（不定期按GOMS更新）'!A:M,13,FALSE)</f>
        <v>163</v>
      </c>
      <c r="M3748" s="27" t="str">
        <f>VLOOKUP(B3748,'大货清单（不定期按GOMS更新）'!A:N,14,FALSE)</f>
        <v>394</v>
      </c>
      <c r="N3748" s="53" t="s">
        <v>1366</v>
      </c>
      <c r="O3748" s="27" t="str">
        <f>IFERROR(VLOOKUP(N3748,'散件迭代（不定期更新）'!C:J,8,FALSE),0)</f>
        <v>A13</v>
      </c>
      <c r="P3748" s="27" t="str">
        <f>IFERROR(VLOOKUP(N3748,'散件（更新）'!B:H,3,FALSE),0)</f>
        <v>206-1873-0207</v>
      </c>
      <c r="Q3748" s="27" t="str">
        <f>VLOOKUP(N3748,'散件（更新）'!B:H,2,FALSE)</f>
        <v>114-18730207</v>
      </c>
      <c r="R3748" s="27" t="str">
        <f>VLOOKUP(N3748,'散件（更新）'!B:H,7,FALSE)</f>
        <v>HEPA</v>
      </c>
      <c r="S3748" s="27" t="str">
        <f>VLOOKUP(N3748,'散件（更新）'!B:E,4,FALSE)</f>
        <v>https://tineco-yxzt.oss-accelerate.aliyuncs.com/product/114-18730207.jpg</v>
      </c>
      <c r="T3748" s="27" t="s">
        <v>8759</v>
      </c>
      <c r="U3748" s="28" t="str">
        <f>VLOOKUP(N3748,'散件（更新）'!B:G,6,FALSE)</f>
        <v>出风HEPA组件，用206-1873-0154代替</v>
      </c>
      <c r="V3748" s="28" t="str">
        <f>VLOOKUP(N3748,'散件（更新）'!B:I,8,FALSE)</f>
        <v>6972200191465</v>
      </c>
    </row>
    <row r="3749" spans="1:22">
      <c r="A3749" s="57">
        <v>46169</v>
      </c>
      <c r="B3749" s="53" t="s">
        <v>96</v>
      </c>
      <c r="C3749" s="27" t="str">
        <f>VLOOKUP(B3749,'大货清单（不定期按GOMS更新）'!A:H,8,0)</f>
        <v>116-21210201</v>
      </c>
      <c r="D3749" s="27" t="str">
        <f>VLOOKUP(B3749,'大货清单（不定期按GOMS更新）'!A:C,3,0)</f>
        <v>KA2121B-01</v>
      </c>
      <c r="E3749" s="27" t="str">
        <f>VLOOKUP(B3749,'大货清单（不定期按GOMS更新）'!A:H,4,0)</f>
        <v>DE,FR,ES,IT,NO,RO,LT,BE,NL,HU</v>
      </c>
      <c r="F3749" s="27" t="str">
        <f>VLOOKUP(B3749,'大货清单（不定期按GOMS更新）'!A:H,2,0)</f>
        <v>Toasty one</v>
      </c>
      <c r="G3749" s="28">
        <f>VLOOKUP(B3749,'大货清单（不定期按GOMS更新）'!A:I,9,FALSE)</f>
        <v>6972200199621</v>
      </c>
      <c r="H3749" s="27" t="str">
        <f>VLOOKUP(B3749,'大货清单（不定期按GOMS更新）'!A:H,7,0)</f>
        <v>White</v>
      </c>
      <c r="I3749" s="27" t="str">
        <f>VLOOKUP(B3749,'大货清单（不定期按GOMS更新）'!A:F,6,FALSE)</f>
        <v>PHASEOUT</v>
      </c>
      <c r="J3749" s="27" t="str">
        <f>VLOOKUP(B3749,'大货清单（不定期按GOMS更新）'!A:K,11,FALSE)</f>
        <v>8.2</v>
      </c>
      <c r="K3749" s="27" t="str">
        <f>VLOOKUP(B3749,'大货清单（不定期按GOMS更新）'!A:N,12,FALSE)</f>
        <v>394</v>
      </c>
      <c r="L3749" s="27" t="str">
        <f>VLOOKUP(B3749,'大货清单（不定期按GOMS更新）'!A:M,13,FALSE)</f>
        <v>268</v>
      </c>
      <c r="M3749" s="27" t="str">
        <f>VLOOKUP(B3749,'大货清单（不定期按GOMS更新）'!A:N,14,FALSE)</f>
        <v>535</v>
      </c>
      <c r="N3749" s="53" t="s">
        <v>1011</v>
      </c>
      <c r="O3749" s="27">
        <f>IFERROR(VLOOKUP(N3749,'散件迭代（不定期更新）'!C:J,8,FALSE),0)</f>
        <v>0</v>
      </c>
      <c r="P3749" s="27" t="str">
        <f>IFERROR(VLOOKUP(N3749,'散件（更新）'!B:H,3,FALSE),0)</f>
        <v>206-2121-0100</v>
      </c>
      <c r="Q3749" s="27" t="str">
        <f>VLOOKUP(N3749,'散件（更新）'!B:H,2,FALSE)</f>
        <v>114-21210100</v>
      </c>
      <c r="R3749" s="27" t="str">
        <f>VLOOKUP(N3749,'散件（更新）'!B:H,7,FALSE)</f>
        <v>Removable Crumb Tray</v>
      </c>
      <c r="S3749" s="27" t="str">
        <f>VLOOKUP(N3749,'散件（更新）'!B:E,4,FALSE)</f>
        <v>https://tineco-yxzt.oss-accelerate.aliyuncs.com/product/114-21210100.png</v>
      </c>
      <c r="T3749" s="27" t="s">
        <v>8759</v>
      </c>
      <c r="U3749" s="28" t="str">
        <f>VLOOKUP(N3749,'散件（更新）'!B:G,6,FALSE)</f>
        <v>回收盘</v>
      </c>
      <c r="V3749" s="28">
        <f>VLOOKUP(N3749,'散件（更新）'!B:I,8,FALSE)</f>
        <v>6974950100254</v>
      </c>
    </row>
    <row r="3750" spans="1:22">
      <c r="A3750" s="57">
        <v>46169</v>
      </c>
      <c r="B3750" s="53" t="s">
        <v>161</v>
      </c>
      <c r="C3750" s="27" t="str">
        <f>VLOOKUP(B3750,'大货清单（不定期按GOMS更新）'!A:H,8,0)</f>
        <v>107-19650006</v>
      </c>
      <c r="D3750" s="27" t="str">
        <f>VLOOKUP(B3750,'大货清单（不定期按GOMS更新）'!A:C,3,0)</f>
        <v>ZB1965-06</v>
      </c>
      <c r="E3750" s="27" t="str">
        <f>VLOOKUP(B3750,'大货清单（不定期按GOMS更新）'!A:H,4,0)</f>
        <v>FR,ES,UA,IT,DE,AT,CH,NL,DK,PL</v>
      </c>
      <c r="F3750" s="27" t="str">
        <f>VLOOKUP(B3750,'大货清单（不定期按GOMS更新）'!A:H,2,0)</f>
        <v>PURE ONE S11 Tango</v>
      </c>
      <c r="G3750" s="28">
        <f>VLOOKUP(B3750,'大货清单（不定期按GOMS更新）'!A:I,9,FALSE)</f>
        <v>6972200196354</v>
      </c>
      <c r="H3750" s="27" t="str">
        <f>VLOOKUP(B3750,'大货清单（不定期按GOMS更新）'!A:H,7,0)</f>
        <v>Dark Grey</v>
      </c>
      <c r="I3750" s="27" t="str">
        <f>VLOOKUP(B3750,'大货清单（不定期按GOMS更新）'!A:F,6,FALSE)</f>
        <v>PHASEOUT</v>
      </c>
      <c r="J3750" s="27" t="str">
        <f>VLOOKUP(B3750,'大货清单（不定期按GOMS更新）'!A:K,11,FALSE)</f>
        <v>6.35</v>
      </c>
      <c r="K3750" s="27" t="str">
        <f>VLOOKUP(B3750,'大货清单（不定期按GOMS更新）'!A:N,12,FALSE)</f>
        <v>791</v>
      </c>
      <c r="L3750" s="27" t="str">
        <f>VLOOKUP(B3750,'大货清单（不定期按GOMS更新）'!A:M,13,FALSE)</f>
        <v>180</v>
      </c>
      <c r="M3750" s="27" t="str">
        <f>VLOOKUP(B3750,'大货清单（不定期按GOMS更新）'!A:N,14,FALSE)</f>
        <v>326</v>
      </c>
      <c r="N3750" s="53" t="s">
        <v>1345</v>
      </c>
      <c r="O3750" s="27" t="str">
        <f>IFERROR(VLOOKUP(N3750,'散件迭代（不定期更新）'!C:J,8,FALSE),0)</f>
        <v>A29</v>
      </c>
      <c r="P3750" s="27" t="str">
        <f>IFERROR(VLOOKUP(N3750,'散件（更新）'!B:H,3,FALSE),0)</f>
        <v>206-1965-0108</v>
      </c>
      <c r="Q3750" s="27" t="str">
        <f>VLOOKUP(N3750,'散件（更新）'!B:H,2,FALSE)</f>
        <v>114-19650108</v>
      </c>
      <c r="R3750" s="27" t="str">
        <f>VLOOKUP(N3750,'散件（更新）'!B:H,7,FALSE)</f>
        <v>HEPA &amp; Cover Assembly</v>
      </c>
      <c r="S3750" s="27" t="str">
        <f>VLOOKUP(N3750,'散件（更新）'!B:E,4,FALSE)</f>
        <v>https://tineco-yxzt.oss-accelerate.aliyuncs.com/product/114-19650108.jpg</v>
      </c>
      <c r="T3750" s="27" t="s">
        <v>8759</v>
      </c>
      <c r="U3750" s="28" t="str">
        <f>VLOOKUP(N3750,'散件（更新）'!B:G,6,FALSE)</f>
        <v>出风盖板组件蓝色（散件专用）</v>
      </c>
      <c r="V3750" s="28" t="str">
        <f>VLOOKUP(N3750,'散件（更新）'!B:I,8,FALSE)</f>
        <v>6972200194824</v>
      </c>
    </row>
    <row r="3751" spans="1:22">
      <c r="A3751" s="57">
        <v>46169</v>
      </c>
      <c r="B3751" s="53" t="s">
        <v>161</v>
      </c>
      <c r="C3751" s="27" t="str">
        <f>VLOOKUP(B3751,'大货清单（不定期按GOMS更新）'!A:H,8,0)</f>
        <v>107-19650006</v>
      </c>
      <c r="D3751" s="27" t="str">
        <f>VLOOKUP(B3751,'大货清单（不定期按GOMS更新）'!A:C,3,0)</f>
        <v>ZB1965-06</v>
      </c>
      <c r="E3751" s="27" t="str">
        <f>VLOOKUP(B3751,'大货清单（不定期按GOMS更新）'!A:H,4,0)</f>
        <v>FR,ES,UA,IT,DE,AT,CH,NL,DK,PL</v>
      </c>
      <c r="F3751" s="27" t="str">
        <f>VLOOKUP(B3751,'大货清单（不定期按GOMS更新）'!A:H,2,0)</f>
        <v>PURE ONE S11 Tango</v>
      </c>
      <c r="G3751" s="28">
        <f>VLOOKUP(B3751,'大货清单（不定期按GOMS更新）'!A:I,9,FALSE)</f>
        <v>6972200196354</v>
      </c>
      <c r="H3751" s="27" t="str">
        <f>VLOOKUP(B3751,'大货清单（不定期按GOMS更新）'!A:H,7,0)</f>
        <v>Dark Grey</v>
      </c>
      <c r="I3751" s="27" t="str">
        <f>VLOOKUP(B3751,'大货清单（不定期按GOMS更新）'!A:F,6,FALSE)</f>
        <v>PHASEOUT</v>
      </c>
      <c r="J3751" s="27" t="str">
        <f>VLOOKUP(B3751,'大货清单（不定期按GOMS更新）'!A:K,11,FALSE)</f>
        <v>6.35</v>
      </c>
      <c r="K3751" s="27" t="str">
        <f>VLOOKUP(B3751,'大货清单（不定期按GOMS更新）'!A:N,12,FALSE)</f>
        <v>791</v>
      </c>
      <c r="L3751" s="27" t="str">
        <f>VLOOKUP(B3751,'大货清单（不定期按GOMS更新）'!A:M,13,FALSE)</f>
        <v>180</v>
      </c>
      <c r="M3751" s="27" t="str">
        <f>VLOOKUP(B3751,'大货清单（不定期按GOMS更新）'!A:N,14,FALSE)</f>
        <v>326</v>
      </c>
      <c r="N3751" s="53" t="s">
        <v>465</v>
      </c>
      <c r="O3751" s="27">
        <f>IFERROR(VLOOKUP(N3751,'散件迭代（不定期更新）'!C:J,8,FALSE),0)</f>
        <v>0</v>
      </c>
      <c r="P3751" s="27" t="str">
        <f>IFERROR(VLOOKUP(N3751,'散件（更新）'!B:H,3,FALSE),0)</f>
        <v>206-1965-0207</v>
      </c>
      <c r="Q3751" s="27" t="str">
        <f>VLOOKUP(N3751,'散件（更新）'!B:H,2,FALSE)</f>
        <v>114-19650207</v>
      </c>
      <c r="R3751" s="27" t="str">
        <f>VLOOKUP(N3751,'散件（更新）'!B:H,7,FALSE)</f>
        <v>Tube Assembly</v>
      </c>
      <c r="S3751" s="27" t="str">
        <f>VLOOKUP(N3751,'散件（更新）'!B:E,4,FALSE)</f>
        <v>https://tineco-yxzt.oss-accelerate.aliyuncs.com/product/114-19650207.jpg</v>
      </c>
      <c r="T3751" s="27" t="s">
        <v>8759</v>
      </c>
      <c r="U3751" s="28" t="str">
        <f>VLOOKUP(N3751,'散件（更新）'!B:G,6,FALSE)</f>
        <v>加长管组件（灰色减重版本）</v>
      </c>
      <c r="V3751" s="28" t="str">
        <f>VLOOKUP(N3751,'散件（更新）'!B:I,8,FALSE)</f>
        <v>6972200191922</v>
      </c>
    </row>
    <row r="3752" spans="1:22">
      <c r="A3752" s="57">
        <v>46169</v>
      </c>
      <c r="B3752" s="53" t="s">
        <v>2925</v>
      </c>
      <c r="C3752" s="27" t="str">
        <f>VLOOKUP(B3752,'大货清单（不定期按GOMS更新）'!A:H,8,0)</f>
        <v>107-19650007</v>
      </c>
      <c r="D3752" s="27" t="str">
        <f>VLOOKUP(B3752,'大货清单（不定期按GOMS更新）'!A:C,3,0)</f>
        <v>ZB1965-07</v>
      </c>
      <c r="E3752" s="27" t="str">
        <f>VLOOKUP(B3752,'大货清单（不定期按GOMS更新）'!A:H,4,0)</f>
        <v>GB</v>
      </c>
      <c r="F3752" s="27" t="str">
        <f>VLOOKUP(B3752,'大货清单（不定期按GOMS更新）'!A:H,2,0)</f>
        <v>PURE ONE S11 Basics</v>
      </c>
      <c r="G3752" s="28">
        <f>VLOOKUP(B3752,'大货清单（不定期按GOMS更新）'!A:I,9,FALSE)</f>
        <v>6972200196873</v>
      </c>
      <c r="H3752" s="27" t="str">
        <f>VLOOKUP(B3752,'大货清单（不定期按GOMS更新）'!A:H,7,0)</f>
        <v>Dark Grey</v>
      </c>
      <c r="I3752" s="27" t="str">
        <f>VLOOKUP(B3752,'大货清单（不定期按GOMS更新）'!A:F,6,FALSE)</f>
        <v>PHASEOUT</v>
      </c>
      <c r="J3752" s="27" t="str">
        <f>VLOOKUP(B3752,'大货清单（不定期按GOMS更新）'!A:K,11,FALSE)</f>
        <v>4.75</v>
      </c>
      <c r="K3752" s="27" t="str">
        <f>VLOOKUP(B3752,'大货清单（不定期按GOMS更新）'!A:N,12,FALSE)</f>
        <v>756</v>
      </c>
      <c r="L3752" s="27" t="str">
        <f>VLOOKUP(B3752,'大货清单（不定期按GOMS更新）'!A:M,13,FALSE)</f>
        <v>157</v>
      </c>
      <c r="M3752" s="27" t="str">
        <f>VLOOKUP(B3752,'大货清单（不定期按GOMS更新）'!A:N,14,FALSE)</f>
        <v>308</v>
      </c>
      <c r="N3752" s="53" t="s">
        <v>1345</v>
      </c>
      <c r="O3752" s="27" t="str">
        <f>IFERROR(VLOOKUP(N3752,'散件迭代（不定期更新）'!C:J,8,FALSE),0)</f>
        <v>A29</v>
      </c>
      <c r="P3752" s="27" t="str">
        <f>IFERROR(VLOOKUP(N3752,'散件（更新）'!B:H,3,FALSE),0)</f>
        <v>206-1965-0108</v>
      </c>
      <c r="Q3752" s="27" t="str">
        <f>VLOOKUP(N3752,'散件（更新）'!B:H,2,FALSE)</f>
        <v>114-19650108</v>
      </c>
      <c r="R3752" s="27" t="str">
        <f>VLOOKUP(N3752,'散件（更新）'!B:H,7,FALSE)</f>
        <v>HEPA &amp; Cover Assembly</v>
      </c>
      <c r="S3752" s="27" t="str">
        <f>VLOOKUP(N3752,'散件（更新）'!B:E,4,FALSE)</f>
        <v>https://tineco-yxzt.oss-accelerate.aliyuncs.com/product/114-19650108.jpg</v>
      </c>
      <c r="T3752" s="27" t="s">
        <v>8759</v>
      </c>
      <c r="U3752" s="28" t="str">
        <f>VLOOKUP(N3752,'散件（更新）'!B:G,6,FALSE)</f>
        <v>出风盖板组件蓝色（散件专用）</v>
      </c>
      <c r="V3752" s="28" t="str">
        <f>VLOOKUP(N3752,'散件（更新）'!B:I,8,FALSE)</f>
        <v>6972200194824</v>
      </c>
    </row>
    <row r="3753" spans="1:22">
      <c r="A3753" s="57">
        <v>46169</v>
      </c>
      <c r="B3753" s="53" t="s">
        <v>2925</v>
      </c>
      <c r="C3753" s="27" t="str">
        <f>VLOOKUP(B3753,'大货清单（不定期按GOMS更新）'!A:H,8,0)</f>
        <v>107-19650007</v>
      </c>
      <c r="D3753" s="27" t="str">
        <f>VLOOKUP(B3753,'大货清单（不定期按GOMS更新）'!A:C,3,0)</f>
        <v>ZB1965-07</v>
      </c>
      <c r="E3753" s="27" t="str">
        <f>VLOOKUP(B3753,'大货清单（不定期按GOMS更新）'!A:H,4,0)</f>
        <v>GB</v>
      </c>
      <c r="F3753" s="27" t="str">
        <f>VLOOKUP(B3753,'大货清单（不定期按GOMS更新）'!A:H,2,0)</f>
        <v>PURE ONE S11 Basics</v>
      </c>
      <c r="G3753" s="28">
        <f>VLOOKUP(B3753,'大货清单（不定期按GOMS更新）'!A:I,9,FALSE)</f>
        <v>6972200196873</v>
      </c>
      <c r="H3753" s="27" t="str">
        <f>VLOOKUP(B3753,'大货清单（不定期按GOMS更新）'!A:H,7,0)</f>
        <v>Dark Grey</v>
      </c>
      <c r="I3753" s="27" t="str">
        <f>VLOOKUP(B3753,'大货清单（不定期按GOMS更新）'!A:F,6,FALSE)</f>
        <v>PHASEOUT</v>
      </c>
      <c r="J3753" s="27" t="str">
        <f>VLOOKUP(B3753,'大货清单（不定期按GOMS更新）'!A:K,11,FALSE)</f>
        <v>4.75</v>
      </c>
      <c r="K3753" s="27" t="str">
        <f>VLOOKUP(B3753,'大货清单（不定期按GOMS更新）'!A:N,12,FALSE)</f>
        <v>756</v>
      </c>
      <c r="L3753" s="27" t="str">
        <f>VLOOKUP(B3753,'大货清单（不定期按GOMS更新）'!A:M,13,FALSE)</f>
        <v>157</v>
      </c>
      <c r="M3753" s="27" t="str">
        <f>VLOOKUP(B3753,'大货清单（不定期按GOMS更新）'!A:N,14,FALSE)</f>
        <v>308</v>
      </c>
      <c r="N3753" s="53" t="s">
        <v>465</v>
      </c>
      <c r="O3753" s="27">
        <f>IFERROR(VLOOKUP(N3753,'散件迭代（不定期更新）'!C:J,8,FALSE),0)</f>
        <v>0</v>
      </c>
      <c r="P3753" s="27" t="str">
        <f>IFERROR(VLOOKUP(N3753,'散件（更新）'!B:H,3,FALSE),0)</f>
        <v>206-1965-0207</v>
      </c>
      <c r="Q3753" s="27" t="str">
        <f>VLOOKUP(N3753,'散件（更新）'!B:H,2,FALSE)</f>
        <v>114-19650207</v>
      </c>
      <c r="R3753" s="27" t="str">
        <f>VLOOKUP(N3753,'散件（更新）'!B:H,7,FALSE)</f>
        <v>Tube Assembly</v>
      </c>
      <c r="S3753" s="27" t="str">
        <f>VLOOKUP(N3753,'散件（更新）'!B:E,4,FALSE)</f>
        <v>https://tineco-yxzt.oss-accelerate.aliyuncs.com/product/114-19650207.jpg</v>
      </c>
      <c r="T3753" s="27" t="s">
        <v>8759</v>
      </c>
      <c r="U3753" s="28" t="str">
        <f>VLOOKUP(N3753,'散件（更新）'!B:G,6,FALSE)</f>
        <v>加长管组件（灰色减重版本）</v>
      </c>
      <c r="V3753" s="28" t="str">
        <f>VLOOKUP(N3753,'散件（更新）'!B:I,8,FALSE)</f>
        <v>6972200191922</v>
      </c>
    </row>
    <row r="3754" spans="1:22">
      <c r="A3754" s="57">
        <v>46169</v>
      </c>
      <c r="B3754" s="53" t="s">
        <v>3330</v>
      </c>
      <c r="C3754" s="27" t="str">
        <f>VLOOKUP(B3754,'大货清单（不定期按GOMS更新）'!A:H,8,0)</f>
        <v>107-19650008</v>
      </c>
      <c r="D3754" s="27" t="str">
        <f>VLOOKUP(B3754,'大货清单（不定期按GOMS更新）'!A:C,3,0)</f>
        <v>ZB1965-08</v>
      </c>
      <c r="E3754" s="27" t="str">
        <f>VLOOKUP(B3754,'大货清单（不定期按GOMS更新）'!A:H,4,0)</f>
        <v>GB</v>
      </c>
      <c r="F3754" s="27" t="str">
        <f>VLOOKUP(B3754,'大货清单（不定期按GOMS更新）'!A:H,2,0)</f>
        <v>PURE ONE S11 EX</v>
      </c>
      <c r="G3754" s="28">
        <f>VLOOKUP(B3754,'大货清单（不定期按GOMS更新）'!A:I,9,FALSE)</f>
        <v>6972200196880</v>
      </c>
      <c r="H3754" s="27" t="str">
        <f>VLOOKUP(B3754,'大货清单（不定期按GOMS更新）'!A:H,7,0)</f>
        <v>Dark Grey</v>
      </c>
      <c r="I3754" s="27" t="str">
        <f>VLOOKUP(B3754,'大货清单（不定期按GOMS更新）'!A:F,6,FALSE)</f>
        <v>PHASEOUT</v>
      </c>
      <c r="J3754" s="27" t="str">
        <f>VLOOKUP(B3754,'大货清单（不定期按GOMS更新）'!A:K,11,FALSE)</f>
        <v>5.3</v>
      </c>
      <c r="K3754" s="27" t="str">
        <f>VLOOKUP(B3754,'大货清单（不定期按GOMS更新）'!A:N,12,FALSE)</f>
        <v>756</v>
      </c>
      <c r="L3754" s="27" t="str">
        <f>VLOOKUP(B3754,'大货清单（不定期按GOMS更新）'!A:M,13,FALSE)</f>
        <v>157</v>
      </c>
      <c r="M3754" s="27" t="str">
        <f>VLOOKUP(B3754,'大货清单（不定期按GOMS更新）'!A:N,14,FALSE)</f>
        <v>308</v>
      </c>
      <c r="N3754" s="53" t="s">
        <v>1345</v>
      </c>
      <c r="O3754" s="27" t="str">
        <f>IFERROR(VLOOKUP(N3754,'散件迭代（不定期更新）'!C:J,8,FALSE),0)</f>
        <v>A29</v>
      </c>
      <c r="P3754" s="27" t="str">
        <f>IFERROR(VLOOKUP(N3754,'散件（更新）'!B:H,3,FALSE),0)</f>
        <v>206-1965-0108</v>
      </c>
      <c r="Q3754" s="27" t="str">
        <f>VLOOKUP(N3754,'散件（更新）'!B:H,2,FALSE)</f>
        <v>114-19650108</v>
      </c>
      <c r="R3754" s="27" t="str">
        <f>VLOOKUP(N3754,'散件（更新）'!B:H,7,FALSE)</f>
        <v>HEPA &amp; Cover Assembly</v>
      </c>
      <c r="S3754" s="27" t="str">
        <f>VLOOKUP(N3754,'散件（更新）'!B:E,4,FALSE)</f>
        <v>https://tineco-yxzt.oss-accelerate.aliyuncs.com/product/114-19650108.jpg</v>
      </c>
      <c r="T3754" s="27" t="s">
        <v>8759</v>
      </c>
      <c r="U3754" s="28" t="str">
        <f>VLOOKUP(N3754,'散件（更新）'!B:G,6,FALSE)</f>
        <v>出风盖板组件蓝色（散件专用）</v>
      </c>
      <c r="V3754" s="28" t="str">
        <f>VLOOKUP(N3754,'散件（更新）'!B:I,8,FALSE)</f>
        <v>6972200194824</v>
      </c>
    </row>
    <row r="3755" spans="1:22">
      <c r="A3755" s="57">
        <v>46169</v>
      </c>
      <c r="B3755" s="53" t="s">
        <v>3330</v>
      </c>
      <c r="C3755" s="27" t="str">
        <f>VLOOKUP(B3755,'大货清单（不定期按GOMS更新）'!A:H,8,0)</f>
        <v>107-19650008</v>
      </c>
      <c r="D3755" s="27" t="str">
        <f>VLOOKUP(B3755,'大货清单（不定期按GOMS更新）'!A:C,3,0)</f>
        <v>ZB1965-08</v>
      </c>
      <c r="E3755" s="27" t="str">
        <f>VLOOKUP(B3755,'大货清单（不定期按GOMS更新）'!A:H,4,0)</f>
        <v>GB</v>
      </c>
      <c r="F3755" s="27" t="str">
        <f>VLOOKUP(B3755,'大货清单（不定期按GOMS更新）'!A:H,2,0)</f>
        <v>PURE ONE S11 EX</v>
      </c>
      <c r="G3755" s="28">
        <f>VLOOKUP(B3755,'大货清单（不定期按GOMS更新）'!A:I,9,FALSE)</f>
        <v>6972200196880</v>
      </c>
      <c r="H3755" s="27" t="str">
        <f>VLOOKUP(B3755,'大货清单（不定期按GOMS更新）'!A:H,7,0)</f>
        <v>Dark Grey</v>
      </c>
      <c r="I3755" s="27" t="str">
        <f>VLOOKUP(B3755,'大货清单（不定期按GOMS更新）'!A:F,6,FALSE)</f>
        <v>PHASEOUT</v>
      </c>
      <c r="J3755" s="27" t="str">
        <f>VLOOKUP(B3755,'大货清单（不定期按GOMS更新）'!A:K,11,FALSE)</f>
        <v>5.3</v>
      </c>
      <c r="K3755" s="27" t="str">
        <f>VLOOKUP(B3755,'大货清单（不定期按GOMS更新）'!A:N,12,FALSE)</f>
        <v>756</v>
      </c>
      <c r="L3755" s="27" t="str">
        <f>VLOOKUP(B3755,'大货清单（不定期按GOMS更新）'!A:M,13,FALSE)</f>
        <v>157</v>
      </c>
      <c r="M3755" s="27" t="str">
        <f>VLOOKUP(B3755,'大货清单（不定期按GOMS更新）'!A:N,14,FALSE)</f>
        <v>308</v>
      </c>
      <c r="N3755" s="53" t="s">
        <v>465</v>
      </c>
      <c r="O3755" s="27">
        <f>IFERROR(VLOOKUP(N3755,'散件迭代（不定期更新）'!C:J,8,FALSE),0)</f>
        <v>0</v>
      </c>
      <c r="P3755" s="27" t="str">
        <f>IFERROR(VLOOKUP(N3755,'散件（更新）'!B:H,3,FALSE),0)</f>
        <v>206-1965-0207</v>
      </c>
      <c r="Q3755" s="27" t="str">
        <f>VLOOKUP(N3755,'散件（更新）'!B:H,2,FALSE)</f>
        <v>114-19650207</v>
      </c>
      <c r="R3755" s="27" t="str">
        <f>VLOOKUP(N3755,'散件（更新）'!B:H,7,FALSE)</f>
        <v>Tube Assembly</v>
      </c>
      <c r="S3755" s="27" t="str">
        <f>VLOOKUP(N3755,'散件（更新）'!B:E,4,FALSE)</f>
        <v>https://tineco-yxzt.oss-accelerate.aliyuncs.com/product/114-19650207.jpg</v>
      </c>
      <c r="T3755" s="27" t="s">
        <v>8759</v>
      </c>
      <c r="U3755" s="28" t="str">
        <f>VLOOKUP(N3755,'散件（更新）'!B:G,6,FALSE)</f>
        <v>加长管组件（灰色减重版本）</v>
      </c>
      <c r="V3755" s="28" t="str">
        <f>VLOOKUP(N3755,'散件（更新）'!B:I,8,FALSE)</f>
        <v>6972200191922</v>
      </c>
    </row>
    <row r="3756" spans="1:22">
      <c r="A3756" s="57">
        <v>46169</v>
      </c>
      <c r="B3756" s="53" t="s">
        <v>168</v>
      </c>
      <c r="C3756" s="27" t="str">
        <f>VLOOKUP(B3756,'大货清单（不定期按GOMS更新）'!A:H,8,0)</f>
        <v>107-20520201</v>
      </c>
      <c r="D3756" s="27" t="str">
        <f>VLOOKUP(B3756,'大货清单（不定期按GOMS更新）'!A:C,3,0)</f>
        <v>ZB2052B-01</v>
      </c>
      <c r="E3756" s="27" t="str">
        <f>VLOOKUP(B3756,'大货清单（不定期按GOMS更新）'!A:H,4,0)</f>
        <v>FR,DE,IT,NL,PL,SE,ES,BE</v>
      </c>
      <c r="F3756" s="27" t="str">
        <f>VLOOKUP(B3756,'大货清单（不定期按GOMS更新）'!A:H,2,0)</f>
        <v>PURE ONE S15 PET</v>
      </c>
      <c r="G3756" s="28">
        <f>VLOOKUP(B3756,'大货清单（不定期按GOMS更新）'!A:I,9,FALSE)</f>
        <v>6972200199041</v>
      </c>
      <c r="H3756" s="27" t="str">
        <f>VLOOKUP(B3756,'大货清单（不定期按GOMS更新）'!A:H,7,0)</f>
        <v>White&amp;Black</v>
      </c>
      <c r="I3756" s="27" t="str">
        <f>VLOOKUP(B3756,'大货清单（不定期按GOMS更新）'!A:F,6,FALSE)</f>
        <v>ACTIVE</v>
      </c>
      <c r="J3756" s="27" t="str">
        <f>VLOOKUP(B3756,'大货清单（不定期按GOMS更新）'!A:K,11,FALSE)</f>
        <v>8.7</v>
      </c>
      <c r="K3756" s="27" t="str">
        <f>VLOOKUP(B3756,'大货清单（不定期按GOMS更新）'!A:N,12,FALSE)</f>
        <v>768</v>
      </c>
      <c r="L3756" s="27" t="str">
        <f>VLOOKUP(B3756,'大货清单（不定期按GOMS更新）'!A:M,13,FALSE)</f>
        <v>153</v>
      </c>
      <c r="M3756" s="27" t="str">
        <f>VLOOKUP(B3756,'大货清单（不定期按GOMS更新）'!A:N,14,FALSE)</f>
        <v>342</v>
      </c>
      <c r="N3756" s="53" t="s">
        <v>5042</v>
      </c>
      <c r="O3756" s="27">
        <f>IFERROR(VLOOKUP(N3756,'散件迭代（不定期更新）'!C:J,8,FALSE),0)</f>
        <v>0</v>
      </c>
      <c r="P3756" s="27" t="str">
        <f>IFERROR(VLOOKUP(N3756,'散件（更新）'!B:H,3,FALSE),0)</f>
        <v>206-2052-1202</v>
      </c>
      <c r="Q3756" s="27" t="str">
        <f>VLOOKUP(N3756,'散件（更新）'!B:H,2,FALSE)</f>
        <v>114-20521202</v>
      </c>
      <c r="R3756" s="27" t="str">
        <f>VLOOKUP(N3756,'散件（更新）'!B:H,7,FALSE)</f>
        <v>Docking Station</v>
      </c>
      <c r="S3756" s="27" t="str">
        <f>VLOOKUP(N3756,'散件（更新）'!B:E,4,FALSE)</f>
        <v>https://tineco-yxzt.oss-accelerate.aliyuncs.com/20231219/9VSPS150000_1702948070260.png</v>
      </c>
      <c r="T3756" s="27" t="s">
        <v>8759</v>
      </c>
      <c r="U3756" s="28" t="str">
        <f>VLOOKUP(N3756,'散件（更新）'!B:G,6,FALSE)</f>
        <v>底座组件（EHA双充）</v>
      </c>
      <c r="V3756" s="28">
        <f>VLOOKUP(N3756,'散件（更新）'!B:I,8,FALSE)</f>
        <v>6974950100629</v>
      </c>
    </row>
    <row r="3757" spans="1:22">
      <c r="A3757" s="57">
        <v>46169</v>
      </c>
      <c r="B3757" s="53" t="s">
        <v>3131</v>
      </c>
      <c r="C3757" s="27" t="str">
        <f>VLOOKUP(B3757,'大货清单（不定期按GOMS更新）'!A:H,8,0)</f>
        <v>107-20521301</v>
      </c>
      <c r="D3757" s="27" t="str">
        <f>VLOOKUP(B3757,'大货清单（不定期按GOMS更新）'!A:C,3,0)</f>
        <v>ZB2052M-01</v>
      </c>
      <c r="E3757" s="27" t="str">
        <f>VLOOKUP(B3757,'大货清单（不定期按GOMS更新）'!A:H,4,0)</f>
        <v>GB</v>
      </c>
      <c r="F3757" s="27" t="str">
        <f>VLOOKUP(B3757,'大货清单（不定期按GOMS更新）'!A:H,2,0)</f>
        <v>PURE ONE S15 PRO</v>
      </c>
      <c r="G3757" s="28">
        <f>VLOOKUP(B3757,'大货清单（不定期按GOMS更新）'!A:I,9,FALSE)</f>
        <v>6972200199065</v>
      </c>
      <c r="H3757" s="27" t="str">
        <f>VLOOKUP(B3757,'大货清单（不定期按GOMS更新）'!A:H,7,0)</f>
        <v>White&amp;Black</v>
      </c>
      <c r="I3757" s="27" t="str">
        <f>VLOOKUP(B3757,'大货清单（不定期按GOMS更新）'!A:F,6,FALSE)</f>
        <v>PHASEOUT</v>
      </c>
      <c r="J3757" s="27" t="str">
        <f>VLOOKUP(B3757,'大货清单（不定期按GOMS更新）'!A:K,11,FALSE)</f>
        <v>8.7</v>
      </c>
      <c r="K3757" s="27" t="str">
        <f>VLOOKUP(B3757,'大货清单（不定期按GOMS更新）'!A:N,12,FALSE)</f>
        <v>768</v>
      </c>
      <c r="L3757" s="27" t="str">
        <f>VLOOKUP(B3757,'大货清单（不定期按GOMS更新）'!A:M,13,FALSE)</f>
        <v>153</v>
      </c>
      <c r="M3757" s="27" t="str">
        <f>VLOOKUP(B3757,'大货清单（不定期按GOMS更新）'!A:N,14,FALSE)</f>
        <v>342</v>
      </c>
      <c r="N3757" s="53" t="s">
        <v>5042</v>
      </c>
      <c r="O3757" s="27">
        <f>IFERROR(VLOOKUP(N3757,'散件迭代（不定期更新）'!C:J,8,FALSE),0)</f>
        <v>0</v>
      </c>
      <c r="P3757" s="27" t="str">
        <f>IFERROR(VLOOKUP(N3757,'散件（更新）'!B:H,3,FALSE),0)</f>
        <v>206-2052-1202</v>
      </c>
      <c r="Q3757" s="27" t="str">
        <f>VLOOKUP(N3757,'散件（更新）'!B:H,2,FALSE)</f>
        <v>114-20521202</v>
      </c>
      <c r="R3757" s="27" t="str">
        <f>VLOOKUP(N3757,'散件（更新）'!B:H,7,FALSE)</f>
        <v>Docking Station</v>
      </c>
      <c r="S3757" s="27" t="str">
        <f>VLOOKUP(N3757,'散件（更新）'!B:E,4,FALSE)</f>
        <v>https://tineco-yxzt.oss-accelerate.aliyuncs.com/20231219/9VSPS150000_1702948070260.png</v>
      </c>
      <c r="T3757" s="27" t="s">
        <v>8759</v>
      </c>
      <c r="U3757" s="28" t="str">
        <f>VLOOKUP(N3757,'散件（更新）'!B:G,6,FALSE)</f>
        <v>底座组件（EHA双充）</v>
      </c>
      <c r="V3757" s="28">
        <f>VLOOKUP(N3757,'散件（更新）'!B:I,8,FALSE)</f>
        <v>6974950100629</v>
      </c>
    </row>
    <row r="3758" spans="1:22">
      <c r="A3758" s="57">
        <v>46169</v>
      </c>
      <c r="B3758" s="53" t="s">
        <v>167</v>
      </c>
      <c r="C3758" s="27" t="str">
        <f>VLOOKUP(B3758,'大货清单（不定期按GOMS更新）'!A:H,8,0)</f>
        <v>107-20520202</v>
      </c>
      <c r="D3758" s="27" t="str">
        <f>VLOOKUP(B3758,'大货清单（不定期按GOMS更新）'!A:C,3,0)</f>
        <v>ZB2052B-02</v>
      </c>
      <c r="E3758" s="27" t="str">
        <f>VLOOKUP(B3758,'大货清单（不定期按GOMS更新）'!A:H,4,0)</f>
        <v>FR,ES,IT,DE,CH,RO,PL</v>
      </c>
      <c r="F3758" s="27" t="str">
        <f>VLOOKUP(B3758,'大货清单（不定期按GOMS更新）'!A:H,2,0)</f>
        <v>PURE ONE S15 FLEX</v>
      </c>
      <c r="G3758" s="28">
        <f>VLOOKUP(B3758,'大货清单（不定期按GOMS更新）'!A:I,9,FALSE)</f>
        <v>6972200199058</v>
      </c>
      <c r="H3758" s="27" t="str">
        <f>VLOOKUP(B3758,'大货清单（不定期按GOMS更新）'!A:H,7,0)</f>
        <v>Blue</v>
      </c>
      <c r="I3758" s="27" t="str">
        <f>VLOOKUP(B3758,'大货清单（不定期按GOMS更新）'!A:F,6,FALSE)</f>
        <v>PHASEOUT</v>
      </c>
      <c r="J3758" s="27" t="str">
        <f>VLOOKUP(B3758,'大货清单（不定期按GOMS更新）'!A:K,11,FALSE)</f>
        <v>9.4</v>
      </c>
      <c r="K3758" s="27" t="str">
        <f>VLOOKUP(B3758,'大货清单（不定期按GOMS更新）'!A:N,12,FALSE)</f>
        <v>778</v>
      </c>
      <c r="L3758" s="27" t="str">
        <f>VLOOKUP(B3758,'大货清单（不定期按GOMS更新）'!A:M,13,FALSE)</f>
        <v>160</v>
      </c>
      <c r="M3758" s="27" t="str">
        <f>VLOOKUP(B3758,'大货清单（不定期按GOMS更新）'!A:N,14,FALSE)</f>
        <v>420</v>
      </c>
      <c r="N3758" s="53" t="s">
        <v>5042</v>
      </c>
      <c r="O3758" s="27">
        <f>IFERROR(VLOOKUP(N3758,'散件迭代（不定期更新）'!C:J,8,FALSE),0)</f>
        <v>0</v>
      </c>
      <c r="P3758" s="27" t="str">
        <f>IFERROR(VLOOKUP(N3758,'散件（更新）'!B:H,3,FALSE),0)</f>
        <v>206-2052-1202</v>
      </c>
      <c r="Q3758" s="27" t="str">
        <f>VLOOKUP(N3758,'散件（更新）'!B:H,2,FALSE)</f>
        <v>114-20521202</v>
      </c>
      <c r="R3758" s="27" t="str">
        <f>VLOOKUP(N3758,'散件（更新）'!B:H,7,FALSE)</f>
        <v>Docking Station</v>
      </c>
      <c r="S3758" s="27" t="str">
        <f>VLOOKUP(N3758,'散件（更新）'!B:E,4,FALSE)</f>
        <v>https://tineco-yxzt.oss-accelerate.aliyuncs.com/20231219/9VSPS150000_1702948070260.png</v>
      </c>
      <c r="T3758" s="27" t="s">
        <v>8759</v>
      </c>
      <c r="U3758" s="28" t="str">
        <f>VLOOKUP(N3758,'散件（更新）'!B:G,6,FALSE)</f>
        <v>底座组件（EHA双充）</v>
      </c>
      <c r="V3758" s="28">
        <f>VLOOKUP(N3758,'散件（更新）'!B:I,8,FALSE)</f>
        <v>6974950100629</v>
      </c>
    </row>
    <row r="3759" spans="1:22">
      <c r="A3759" s="57">
        <v>46169</v>
      </c>
      <c r="B3759" s="53" t="s">
        <v>166</v>
      </c>
      <c r="C3759" s="27" t="str">
        <f>VLOOKUP(B3759,'大货清单（不定期按GOMS更新）'!A:H,8,0)</f>
        <v>107-20520901</v>
      </c>
      <c r="D3759" s="27" t="str">
        <f>VLOOKUP(B3759,'大货清单（不定期按GOMS更新）'!A:C,3,0)</f>
        <v>ZB2052I-01</v>
      </c>
      <c r="E3759" s="27" t="str">
        <f>VLOOKUP(B3759,'大货清单（不定期按GOMS更新）'!A:H,4,0)</f>
        <v>DE,FR,IT,NL,PL,SE,ES,BE,TR</v>
      </c>
      <c r="F3759" s="27" t="str">
        <f>VLOOKUP(B3759,'大货清单（不定期按GOMS更新）'!A:H,2,0)</f>
        <v>PURE ONE S15 Essentials</v>
      </c>
      <c r="G3759" s="28" t="str">
        <f>VLOOKUP(B3759,'大货清单（不定期按GOMS更新）'!A:I,9,FALSE)</f>
        <v>6972200199089,6974950100988,	 6972200199089</v>
      </c>
      <c r="H3759" s="27" t="str">
        <f>VLOOKUP(B3759,'大货清单（不定期按GOMS更新）'!A:H,7,0)</f>
        <v>White&amp;Black</v>
      </c>
      <c r="I3759" s="27" t="str">
        <f>VLOOKUP(B3759,'大货清单（不定期按GOMS更新）'!A:F,6,FALSE)</f>
        <v>ACTIVE</v>
      </c>
      <c r="J3759" s="27" t="str">
        <f>VLOOKUP(B3759,'大货清单（不定期按GOMS更新）'!A:K,11,FALSE)</f>
        <v>8.3</v>
      </c>
      <c r="K3759" s="27" t="str">
        <f>VLOOKUP(B3759,'大货清单（不定期按GOMS更新）'!A:N,12,FALSE)</f>
        <v>768</v>
      </c>
      <c r="L3759" s="27" t="str">
        <f>VLOOKUP(B3759,'大货清单（不定期按GOMS更新）'!A:M,13,FALSE)</f>
        <v>153</v>
      </c>
      <c r="M3759" s="27" t="str">
        <f>VLOOKUP(B3759,'大货清单（不定期按GOMS更新）'!A:N,14,FALSE)</f>
        <v>342</v>
      </c>
      <c r="N3759" s="53" t="s">
        <v>5042</v>
      </c>
      <c r="O3759" s="27">
        <f>IFERROR(VLOOKUP(N3759,'散件迭代（不定期更新）'!C:J,8,FALSE),0)</f>
        <v>0</v>
      </c>
      <c r="P3759" s="27" t="str">
        <f>IFERROR(VLOOKUP(N3759,'散件（更新）'!B:H,3,FALSE),0)</f>
        <v>206-2052-1202</v>
      </c>
      <c r="Q3759" s="27" t="str">
        <f>VLOOKUP(N3759,'散件（更新）'!B:H,2,FALSE)</f>
        <v>114-20521202</v>
      </c>
      <c r="R3759" s="27" t="str">
        <f>VLOOKUP(N3759,'散件（更新）'!B:H,7,FALSE)</f>
        <v>Docking Station</v>
      </c>
      <c r="S3759" s="27" t="str">
        <f>VLOOKUP(N3759,'散件（更新）'!B:E,4,FALSE)</f>
        <v>https://tineco-yxzt.oss-accelerate.aliyuncs.com/20231219/9VSPS150000_1702948070260.png</v>
      </c>
      <c r="T3759" s="27" t="s">
        <v>8759</v>
      </c>
      <c r="U3759" s="28" t="str">
        <f>VLOOKUP(N3759,'散件（更新）'!B:G,6,FALSE)</f>
        <v>底座组件（EHA双充）</v>
      </c>
      <c r="V3759" s="28">
        <f>VLOOKUP(N3759,'散件（更新）'!B:I,8,FALSE)</f>
        <v>6974950100629</v>
      </c>
    </row>
    <row r="3760" spans="1:22">
      <c r="A3760" s="57">
        <v>46169</v>
      </c>
      <c r="B3760" s="53" t="s">
        <v>169</v>
      </c>
      <c r="C3760" s="27" t="str">
        <f>VLOOKUP(B3760,'大货清单（不定期按GOMS更新）'!A:H,8,0)</f>
        <v>107-20521102</v>
      </c>
      <c r="D3760" s="27" t="str">
        <f>VLOOKUP(B3760,'大货清单（不定期按GOMS更新）'!A:C,3,0)</f>
        <v>ZB2052K-02</v>
      </c>
      <c r="E3760" s="27" t="str">
        <f>VLOOKUP(B3760,'大货清单（不定期按GOMS更新）'!A:H,4,0)</f>
        <v>DE,NL,PL,SE,IT,BE,FR,ZA,CL,MN,PE</v>
      </c>
      <c r="F3760" s="27" t="str">
        <f>VLOOKUP(B3760,'大货清单（不定期按GOMS更新）'!A:H,2,0)</f>
        <v>PURE ONE S15 PRO</v>
      </c>
      <c r="G3760" s="28" t="str">
        <f>VLOOKUP(B3760,'大货清单（不定期按GOMS更新）'!A:I,9,FALSE)</f>
        <v>6972200199362,	 6972200199362</v>
      </c>
      <c r="H3760" s="27" t="str">
        <f>VLOOKUP(B3760,'大货清单（不定期按GOMS更新）'!A:H,7,0)</f>
        <v>White&amp;Black</v>
      </c>
      <c r="I3760" s="27" t="str">
        <f>VLOOKUP(B3760,'大货清单（不定期按GOMS更新）'!A:F,6,FALSE)</f>
        <v>ACTIVE</v>
      </c>
      <c r="J3760" s="27" t="str">
        <f>VLOOKUP(B3760,'大货清单（不定期按GOMS更新）'!A:K,11,FALSE)</f>
        <v>8.7</v>
      </c>
      <c r="K3760" s="27" t="str">
        <f>VLOOKUP(B3760,'大货清单（不定期按GOMS更新）'!A:N,12,FALSE)</f>
        <v>768</v>
      </c>
      <c r="L3760" s="27" t="str">
        <f>VLOOKUP(B3760,'大货清单（不定期按GOMS更新）'!A:M,13,FALSE)</f>
        <v>153</v>
      </c>
      <c r="M3760" s="27" t="str">
        <f>VLOOKUP(B3760,'大货清单（不定期按GOMS更新）'!A:N,14,FALSE)</f>
        <v>342</v>
      </c>
      <c r="N3760" s="53" t="s">
        <v>5042</v>
      </c>
      <c r="O3760" s="27">
        <f>IFERROR(VLOOKUP(N3760,'散件迭代（不定期更新）'!C:J,8,FALSE),0)</f>
        <v>0</v>
      </c>
      <c r="P3760" s="27" t="str">
        <f>IFERROR(VLOOKUP(N3760,'散件（更新）'!B:H,3,FALSE),0)</f>
        <v>206-2052-1202</v>
      </c>
      <c r="Q3760" s="27" t="str">
        <f>VLOOKUP(N3760,'散件（更新）'!B:H,2,FALSE)</f>
        <v>114-20521202</v>
      </c>
      <c r="R3760" s="27" t="str">
        <f>VLOOKUP(N3760,'散件（更新）'!B:H,7,FALSE)</f>
        <v>Docking Station</v>
      </c>
      <c r="S3760" s="27" t="str">
        <f>VLOOKUP(N3760,'散件（更新）'!B:E,4,FALSE)</f>
        <v>https://tineco-yxzt.oss-accelerate.aliyuncs.com/20231219/9VSPS150000_1702948070260.png</v>
      </c>
      <c r="T3760" s="27" t="s">
        <v>8759</v>
      </c>
      <c r="U3760" s="28" t="str">
        <f>VLOOKUP(N3760,'散件（更新）'!B:G,6,FALSE)</f>
        <v>底座组件（EHA双充）</v>
      </c>
      <c r="V3760" s="28">
        <f>VLOOKUP(N3760,'散件（更新）'!B:I,8,FALSE)</f>
        <v>6974950100629</v>
      </c>
    </row>
    <row r="3761" spans="1:22">
      <c r="A3761" s="57">
        <v>46169</v>
      </c>
      <c r="B3761" s="53" t="s">
        <v>1404</v>
      </c>
      <c r="C3761" s="27" t="str">
        <f>VLOOKUP(B3761,'大货清单（不定期按GOMS更新）'!A:H,8,0)</f>
        <v>107-20521801</v>
      </c>
      <c r="D3761" s="27" t="str">
        <f>VLOOKUP(B3761,'大货清单（不定期按GOMS更新）'!A:C,3,0)</f>
        <v>ZB2052R-01</v>
      </c>
      <c r="E3761" s="27" t="str">
        <f>VLOOKUP(B3761,'大货清单（不定期按GOMS更新）'!A:H,4,0)</f>
        <v>DE</v>
      </c>
      <c r="F3761" s="27" t="str">
        <f>VLOOKUP(B3761,'大货清单（不定期按GOMS更新）'!A:H,2,0)</f>
        <v>PURE ONE S15 PET EX</v>
      </c>
      <c r="G3761" s="28">
        <f>VLOOKUP(B3761,'大货清单（不定期按GOMS更新）'!A:I,9,FALSE)</f>
        <v>6974950100940</v>
      </c>
      <c r="H3761" s="27" t="str">
        <f>VLOOKUP(B3761,'大货清单（不定期按GOMS更新）'!A:H,7,0)</f>
        <v>White&amp;Black</v>
      </c>
      <c r="I3761" s="27" t="str">
        <f>VLOOKUP(B3761,'大货清单（不定期按GOMS更新）'!A:F,6,FALSE)</f>
        <v>PHASEOUT</v>
      </c>
      <c r="J3761" s="27" t="str">
        <f>VLOOKUP(B3761,'大货清单（不定期按GOMS更新）'!A:K,11,FALSE)</f>
        <v>9.1</v>
      </c>
      <c r="K3761" s="27" t="str">
        <f>VLOOKUP(B3761,'大货清单（不定期按GOMS更新）'!A:N,12,FALSE)</f>
        <v>768</v>
      </c>
      <c r="L3761" s="27" t="str">
        <f>VLOOKUP(B3761,'大货清单（不定期按GOMS更新）'!A:M,13,FALSE)</f>
        <v>153</v>
      </c>
      <c r="M3761" s="27" t="str">
        <f>VLOOKUP(B3761,'大货清单（不定期按GOMS更新）'!A:N,14,FALSE)</f>
        <v>342</v>
      </c>
      <c r="N3761" s="53" t="s">
        <v>5042</v>
      </c>
      <c r="O3761" s="27">
        <f>IFERROR(VLOOKUP(N3761,'散件迭代（不定期更新）'!C:J,8,FALSE),0)</f>
        <v>0</v>
      </c>
      <c r="P3761" s="27" t="str">
        <f>IFERROR(VLOOKUP(N3761,'散件（更新）'!B:H,3,FALSE),0)</f>
        <v>206-2052-1202</v>
      </c>
      <c r="Q3761" s="27" t="str">
        <f>VLOOKUP(N3761,'散件（更新）'!B:H,2,FALSE)</f>
        <v>114-20521202</v>
      </c>
      <c r="R3761" s="27" t="str">
        <f>VLOOKUP(N3761,'散件（更新）'!B:H,7,FALSE)</f>
        <v>Docking Station</v>
      </c>
      <c r="S3761" s="27" t="str">
        <f>VLOOKUP(N3761,'散件（更新）'!B:E,4,FALSE)</f>
        <v>https://tineco-yxzt.oss-accelerate.aliyuncs.com/20231219/9VSPS150000_1702948070260.png</v>
      </c>
      <c r="T3761" s="27" t="s">
        <v>8759</v>
      </c>
      <c r="U3761" s="28" t="str">
        <f>VLOOKUP(N3761,'散件（更新）'!B:G,6,FALSE)</f>
        <v>底座组件（EHA双充）</v>
      </c>
      <c r="V3761" s="28">
        <f>VLOOKUP(N3761,'散件（更新）'!B:I,8,FALSE)</f>
        <v>6974950100629</v>
      </c>
    </row>
    <row r="3762" spans="1:22">
      <c r="A3762" s="57">
        <v>46169</v>
      </c>
      <c r="B3762" s="53" t="s">
        <v>2595</v>
      </c>
      <c r="C3762" s="27" t="str">
        <f>VLOOKUP(B3762,'大货清单（不定期按GOMS更新）'!A:H,8,0)</f>
        <v>107-19650003</v>
      </c>
      <c r="D3762" s="27" t="str">
        <f>VLOOKUP(B3762,'大货清单（不定期按GOMS更新）'!A:C,3,0)</f>
        <v>ZB1965-03</v>
      </c>
      <c r="E3762" s="27" t="str">
        <f>VLOOKUP(B3762,'大货清单（不定期按GOMS更新）'!A:H,4,0)</f>
        <v>GB</v>
      </c>
      <c r="F3762" s="27" t="str">
        <f>VLOOKUP(B3762,'大货清单（不定期按GOMS更新）'!A:H,2,0)</f>
        <v>PURE ONE S11</v>
      </c>
      <c r="G3762" s="28">
        <f>VLOOKUP(B3762,'大货清单（不定期按GOMS更新）'!A:I,9,FALSE)</f>
        <v>6972200190383</v>
      </c>
      <c r="H3762" s="27" t="str">
        <f>VLOOKUP(B3762,'大货清单（不定期按GOMS更新）'!A:H,7,0)</f>
        <v>Blue</v>
      </c>
      <c r="I3762" s="27" t="str">
        <f>VLOOKUP(B3762,'大货清单（不定期按GOMS更新）'!A:F,6,FALSE)</f>
        <v>PHASEOUT</v>
      </c>
      <c r="J3762" s="27" t="str">
        <f>VLOOKUP(B3762,'大货清单（不定期按GOMS更新）'!A:K,11,FALSE)</f>
        <v>5.2</v>
      </c>
      <c r="K3762" s="27" t="str">
        <f>VLOOKUP(B3762,'大货清单（不定期按GOMS更新）'!A:N,12,FALSE)</f>
        <v>756</v>
      </c>
      <c r="L3762" s="27" t="str">
        <f>VLOOKUP(B3762,'大货清单（不定期按GOMS更新）'!A:M,13,FALSE)</f>
        <v>157</v>
      </c>
      <c r="M3762" s="27" t="str">
        <f>VLOOKUP(B3762,'大货清单（不定期按GOMS更新）'!A:N,14,FALSE)</f>
        <v>308</v>
      </c>
      <c r="N3762" s="53" t="s">
        <v>1345</v>
      </c>
      <c r="O3762" s="27" t="str">
        <f>IFERROR(VLOOKUP(N3762,'散件迭代（不定期更新）'!C:J,8,FALSE),0)</f>
        <v>A29</v>
      </c>
      <c r="P3762" s="27" t="str">
        <f>IFERROR(VLOOKUP(N3762,'散件（更新）'!B:H,3,FALSE),0)</f>
        <v>206-1965-0108</v>
      </c>
      <c r="Q3762" s="27" t="str">
        <f>VLOOKUP(N3762,'散件（更新）'!B:H,2,FALSE)</f>
        <v>114-19650108</v>
      </c>
      <c r="R3762" s="27" t="str">
        <f>VLOOKUP(N3762,'散件（更新）'!B:H,7,FALSE)</f>
        <v>HEPA &amp; Cover Assembly</v>
      </c>
      <c r="S3762" s="27" t="str">
        <f>VLOOKUP(N3762,'散件（更新）'!B:E,4,FALSE)</f>
        <v>https://tineco-yxzt.oss-accelerate.aliyuncs.com/product/114-19650108.jpg</v>
      </c>
      <c r="T3762" s="27" t="s">
        <v>8759</v>
      </c>
      <c r="U3762" s="28" t="str">
        <f>VLOOKUP(N3762,'散件（更新）'!B:G,6,FALSE)</f>
        <v>出风盖板组件蓝色（散件专用）</v>
      </c>
      <c r="V3762" s="28" t="str">
        <f>VLOOKUP(N3762,'散件（更新）'!B:I,8,FALSE)</f>
        <v>6972200194824</v>
      </c>
    </row>
    <row r="3763" spans="1:22">
      <c r="A3763" s="57">
        <v>46169</v>
      </c>
      <c r="B3763" s="53" t="s">
        <v>162</v>
      </c>
      <c r="C3763" s="27" t="str">
        <f>VLOOKUP(B3763,'大货清单（不定期按GOMS更新）'!A:H,8,0)</f>
        <v>107-19650002</v>
      </c>
      <c r="D3763" s="27" t="str">
        <f>VLOOKUP(B3763,'大货清单（不定期按GOMS更新）'!A:C,3,0)</f>
        <v>ZB1965-02</v>
      </c>
      <c r="E3763" s="27" t="str">
        <f>VLOOKUP(B3763,'大货清单（不定期按GOMS更新）'!A:H,4,0)</f>
        <v>DE,NL,PL,SE,FR,ES,BE,IT</v>
      </c>
      <c r="F3763" s="27" t="str">
        <f>VLOOKUP(B3763,'大货清单（不定期按GOMS更新）'!A:H,2,0)</f>
        <v>PURE ONE S11 Tango EX</v>
      </c>
      <c r="G3763" s="28">
        <f>VLOOKUP(B3763,'大货清单（不定期按GOMS更新）'!A:I,9,FALSE)</f>
        <v>6972200190451</v>
      </c>
      <c r="H3763" s="27" t="str">
        <f>VLOOKUP(B3763,'大货清单（不定期按GOMS更新）'!A:H,7,0)</f>
        <v>Dark Grey</v>
      </c>
      <c r="I3763" s="27" t="str">
        <f>VLOOKUP(B3763,'大货清单（不定期按GOMS更新）'!A:F,6,FALSE)</f>
        <v>PHASEOUT</v>
      </c>
      <c r="J3763" s="27" t="str">
        <f>VLOOKUP(B3763,'大货清单（不定期按GOMS更新）'!A:K,11,FALSE)</f>
        <v>7.1</v>
      </c>
      <c r="K3763" s="27" t="str">
        <f>VLOOKUP(B3763,'大货清单（不定期按GOMS更新）'!A:N,12,FALSE)</f>
        <v>791</v>
      </c>
      <c r="L3763" s="27" t="str">
        <f>VLOOKUP(B3763,'大货清单（不定期按GOMS更新）'!A:M,13,FALSE)</f>
        <v>180</v>
      </c>
      <c r="M3763" s="27" t="str">
        <f>VLOOKUP(B3763,'大货清单（不定期按GOMS更新）'!A:N,14,FALSE)</f>
        <v>326</v>
      </c>
      <c r="N3763" s="53" t="s">
        <v>1345</v>
      </c>
      <c r="O3763" s="27" t="str">
        <f>IFERROR(VLOOKUP(N3763,'散件迭代（不定期更新）'!C:J,8,FALSE),0)</f>
        <v>A29</v>
      </c>
      <c r="P3763" s="27" t="str">
        <f>IFERROR(VLOOKUP(N3763,'散件（更新）'!B:H,3,FALSE),0)</f>
        <v>206-1965-0108</v>
      </c>
      <c r="Q3763" s="27" t="str">
        <f>VLOOKUP(N3763,'散件（更新）'!B:H,2,FALSE)</f>
        <v>114-19650108</v>
      </c>
      <c r="R3763" s="27" t="str">
        <f>VLOOKUP(N3763,'散件（更新）'!B:H,7,FALSE)</f>
        <v>HEPA &amp; Cover Assembly</v>
      </c>
      <c r="S3763" s="27" t="str">
        <f>VLOOKUP(N3763,'散件（更新）'!B:E,4,FALSE)</f>
        <v>https://tineco-yxzt.oss-accelerate.aliyuncs.com/product/114-19650108.jpg</v>
      </c>
      <c r="T3763" s="27" t="s">
        <v>8759</v>
      </c>
      <c r="U3763" s="28" t="str">
        <f>VLOOKUP(N3763,'散件（更新）'!B:G,6,FALSE)</f>
        <v>出风盖板组件蓝色（散件专用）</v>
      </c>
      <c r="V3763" s="28" t="str">
        <f>VLOOKUP(N3763,'散件（更新）'!B:I,8,FALSE)</f>
        <v>6972200194824</v>
      </c>
    </row>
    <row r="3764" spans="1:22">
      <c r="A3764" s="57">
        <v>46169</v>
      </c>
      <c r="B3764" s="53" t="s">
        <v>162</v>
      </c>
      <c r="C3764" s="27" t="str">
        <f>VLOOKUP(B3764,'大货清单（不定期按GOMS更新）'!A:H,8,0)</f>
        <v>107-19650002</v>
      </c>
      <c r="D3764" s="27" t="str">
        <f>VLOOKUP(B3764,'大货清单（不定期按GOMS更新）'!A:C,3,0)</f>
        <v>ZB1965-02</v>
      </c>
      <c r="E3764" s="27" t="str">
        <f>VLOOKUP(B3764,'大货清单（不定期按GOMS更新）'!A:H,4,0)</f>
        <v>DE,NL,PL,SE,FR,ES,BE,IT</v>
      </c>
      <c r="F3764" s="27" t="str">
        <f>VLOOKUP(B3764,'大货清单（不定期按GOMS更新）'!A:H,2,0)</f>
        <v>PURE ONE S11 Tango EX</v>
      </c>
      <c r="G3764" s="28">
        <f>VLOOKUP(B3764,'大货清单（不定期按GOMS更新）'!A:I,9,FALSE)</f>
        <v>6972200190451</v>
      </c>
      <c r="H3764" s="27" t="str">
        <f>VLOOKUP(B3764,'大货清单（不定期按GOMS更新）'!A:H,7,0)</f>
        <v>Dark Grey</v>
      </c>
      <c r="I3764" s="27" t="str">
        <f>VLOOKUP(B3764,'大货清单（不定期按GOMS更新）'!A:F,6,FALSE)</f>
        <v>PHASEOUT</v>
      </c>
      <c r="J3764" s="27" t="str">
        <f>VLOOKUP(B3764,'大货清单（不定期按GOMS更新）'!A:K,11,FALSE)</f>
        <v>7.1</v>
      </c>
      <c r="K3764" s="27" t="str">
        <f>VLOOKUP(B3764,'大货清单（不定期按GOMS更新）'!A:N,12,FALSE)</f>
        <v>791</v>
      </c>
      <c r="L3764" s="27" t="str">
        <f>VLOOKUP(B3764,'大货清单（不定期按GOMS更新）'!A:M,13,FALSE)</f>
        <v>180</v>
      </c>
      <c r="M3764" s="27" t="str">
        <f>VLOOKUP(B3764,'大货清单（不定期按GOMS更新）'!A:N,14,FALSE)</f>
        <v>326</v>
      </c>
      <c r="N3764" s="53" t="s">
        <v>465</v>
      </c>
      <c r="O3764" s="27">
        <f>IFERROR(VLOOKUP(N3764,'散件迭代（不定期更新）'!C:J,8,FALSE),0)</f>
        <v>0</v>
      </c>
      <c r="P3764" s="27" t="str">
        <f>IFERROR(VLOOKUP(N3764,'散件（更新）'!B:H,3,FALSE),0)</f>
        <v>206-1965-0207</v>
      </c>
      <c r="Q3764" s="27" t="str">
        <f>VLOOKUP(N3764,'散件（更新）'!B:H,2,FALSE)</f>
        <v>114-19650207</v>
      </c>
      <c r="R3764" s="27" t="str">
        <f>VLOOKUP(N3764,'散件（更新）'!B:H,7,FALSE)</f>
        <v>Tube Assembly</v>
      </c>
      <c r="S3764" s="27" t="str">
        <f>VLOOKUP(N3764,'散件（更新）'!B:E,4,FALSE)</f>
        <v>https://tineco-yxzt.oss-accelerate.aliyuncs.com/product/114-19650207.jpg</v>
      </c>
      <c r="T3764" s="27" t="s">
        <v>8759</v>
      </c>
      <c r="U3764" s="28" t="str">
        <f>VLOOKUP(N3764,'散件（更新）'!B:G,6,FALSE)</f>
        <v>加长管组件（灰色减重版本）</v>
      </c>
      <c r="V3764" s="28" t="str">
        <f>VLOOKUP(N3764,'散件（更新）'!B:I,8,FALSE)</f>
        <v>6972200191922</v>
      </c>
    </row>
    <row r="3765" spans="1:22">
      <c r="A3765" s="57">
        <v>46169</v>
      </c>
      <c r="B3765" s="53" t="s">
        <v>159</v>
      </c>
      <c r="C3765" s="27" t="str">
        <f>VLOOKUP(B3765,'大货清单（不定期按GOMS更新）'!A:H,8,0)</f>
        <v>107-19650005</v>
      </c>
      <c r="D3765" s="27" t="str">
        <f>VLOOKUP(B3765,'大货清单（不定期按GOMS更新）'!A:C,3,0)</f>
        <v>ZB1965-05</v>
      </c>
      <c r="E3765" s="27" t="str">
        <f>VLOOKUP(B3765,'大货清单（不定期按GOMS更新）'!A:H,4,0)</f>
        <v>FR,PL</v>
      </c>
      <c r="F3765" s="27" t="str">
        <f>VLOOKUP(B3765,'大货清单（不定期按GOMS更新）'!A:H,2,0)</f>
        <v>PURE ONE S11 Basics</v>
      </c>
      <c r="G3765" s="28">
        <f>VLOOKUP(B3765,'大货清单（不定期按GOMS更新）'!A:I,9,FALSE)</f>
        <v>6972200196224</v>
      </c>
      <c r="H3765" s="27" t="str">
        <f>VLOOKUP(B3765,'大货清单（不定期按GOMS更新）'!A:H,7,0)</f>
        <v>Dark Grey</v>
      </c>
      <c r="I3765" s="27" t="str">
        <f>VLOOKUP(B3765,'大货清单（不定期按GOMS更新）'!A:F,6,FALSE)</f>
        <v>PHASEOUT</v>
      </c>
      <c r="J3765" s="27" t="str">
        <f>VLOOKUP(B3765,'大货清单（不定期按GOMS更新）'!A:K,11,FALSE)</f>
        <v>4.75</v>
      </c>
      <c r="K3765" s="27" t="str">
        <f>VLOOKUP(B3765,'大货清单（不定期按GOMS更新）'!A:N,12,FALSE)</f>
        <v>756</v>
      </c>
      <c r="L3765" s="27" t="str">
        <f>VLOOKUP(B3765,'大货清单（不定期按GOMS更新）'!A:M,13,FALSE)</f>
        <v>157</v>
      </c>
      <c r="M3765" s="27" t="str">
        <f>VLOOKUP(B3765,'大货清单（不定期按GOMS更新）'!A:N,14,FALSE)</f>
        <v>308</v>
      </c>
      <c r="N3765" s="53" t="s">
        <v>1345</v>
      </c>
      <c r="O3765" s="27" t="str">
        <f>IFERROR(VLOOKUP(N3765,'散件迭代（不定期更新）'!C:J,8,FALSE),0)</f>
        <v>A29</v>
      </c>
      <c r="P3765" s="27" t="str">
        <f>IFERROR(VLOOKUP(N3765,'散件（更新）'!B:H,3,FALSE),0)</f>
        <v>206-1965-0108</v>
      </c>
      <c r="Q3765" s="27" t="str">
        <f>VLOOKUP(N3765,'散件（更新）'!B:H,2,FALSE)</f>
        <v>114-19650108</v>
      </c>
      <c r="R3765" s="27" t="str">
        <f>VLOOKUP(N3765,'散件（更新）'!B:H,7,FALSE)</f>
        <v>HEPA &amp; Cover Assembly</v>
      </c>
      <c r="S3765" s="27" t="str">
        <f>VLOOKUP(N3765,'散件（更新）'!B:E,4,FALSE)</f>
        <v>https://tineco-yxzt.oss-accelerate.aliyuncs.com/product/114-19650108.jpg</v>
      </c>
      <c r="T3765" s="27" t="s">
        <v>8759</v>
      </c>
      <c r="U3765" s="28" t="str">
        <f>VLOOKUP(N3765,'散件（更新）'!B:G,6,FALSE)</f>
        <v>出风盖板组件蓝色（散件专用）</v>
      </c>
      <c r="V3765" s="28" t="str">
        <f>VLOOKUP(N3765,'散件（更新）'!B:I,8,FALSE)</f>
        <v>6972200194824</v>
      </c>
    </row>
    <row r="3766" spans="1:22">
      <c r="A3766" s="57">
        <v>46169</v>
      </c>
      <c r="B3766" s="53" t="s">
        <v>159</v>
      </c>
      <c r="C3766" s="27" t="str">
        <f>VLOOKUP(B3766,'大货清单（不定期按GOMS更新）'!A:H,8,0)</f>
        <v>107-19650005</v>
      </c>
      <c r="D3766" s="27" t="str">
        <f>VLOOKUP(B3766,'大货清单（不定期按GOMS更新）'!A:C,3,0)</f>
        <v>ZB1965-05</v>
      </c>
      <c r="E3766" s="27" t="str">
        <f>VLOOKUP(B3766,'大货清单（不定期按GOMS更新）'!A:H,4,0)</f>
        <v>FR,PL</v>
      </c>
      <c r="F3766" s="27" t="str">
        <f>VLOOKUP(B3766,'大货清单（不定期按GOMS更新）'!A:H,2,0)</f>
        <v>PURE ONE S11 Basics</v>
      </c>
      <c r="G3766" s="28">
        <f>VLOOKUP(B3766,'大货清单（不定期按GOMS更新）'!A:I,9,FALSE)</f>
        <v>6972200196224</v>
      </c>
      <c r="H3766" s="27" t="str">
        <f>VLOOKUP(B3766,'大货清单（不定期按GOMS更新）'!A:H,7,0)</f>
        <v>Dark Grey</v>
      </c>
      <c r="I3766" s="27" t="str">
        <f>VLOOKUP(B3766,'大货清单（不定期按GOMS更新）'!A:F,6,FALSE)</f>
        <v>PHASEOUT</v>
      </c>
      <c r="J3766" s="27" t="str">
        <f>VLOOKUP(B3766,'大货清单（不定期按GOMS更新）'!A:K,11,FALSE)</f>
        <v>4.75</v>
      </c>
      <c r="K3766" s="27" t="str">
        <f>VLOOKUP(B3766,'大货清单（不定期按GOMS更新）'!A:N,12,FALSE)</f>
        <v>756</v>
      </c>
      <c r="L3766" s="27" t="str">
        <f>VLOOKUP(B3766,'大货清单（不定期按GOMS更新）'!A:M,13,FALSE)</f>
        <v>157</v>
      </c>
      <c r="M3766" s="27" t="str">
        <f>VLOOKUP(B3766,'大货清单（不定期按GOMS更新）'!A:N,14,FALSE)</f>
        <v>308</v>
      </c>
      <c r="N3766" s="53" t="s">
        <v>465</v>
      </c>
      <c r="O3766" s="27">
        <f>IFERROR(VLOOKUP(N3766,'散件迭代（不定期更新）'!C:J,8,FALSE),0)</f>
        <v>0</v>
      </c>
      <c r="P3766" s="27" t="str">
        <f>IFERROR(VLOOKUP(N3766,'散件（更新）'!B:H,3,FALSE),0)</f>
        <v>206-1965-0207</v>
      </c>
      <c r="Q3766" s="27" t="str">
        <f>VLOOKUP(N3766,'散件（更新）'!B:H,2,FALSE)</f>
        <v>114-19650207</v>
      </c>
      <c r="R3766" s="27" t="str">
        <f>VLOOKUP(N3766,'散件（更新）'!B:H,7,FALSE)</f>
        <v>Tube Assembly</v>
      </c>
      <c r="S3766" s="27" t="str">
        <f>VLOOKUP(N3766,'散件（更新）'!B:E,4,FALSE)</f>
        <v>https://tineco-yxzt.oss-accelerate.aliyuncs.com/product/114-19650207.jpg</v>
      </c>
      <c r="T3766" s="27" t="s">
        <v>8759</v>
      </c>
      <c r="U3766" s="28" t="str">
        <f>VLOOKUP(N3766,'散件（更新）'!B:G,6,FALSE)</f>
        <v>加长管组件（灰色减重版本）</v>
      </c>
      <c r="V3766" s="28" t="str">
        <f>VLOOKUP(N3766,'散件（更新）'!B:I,8,FALSE)</f>
        <v>6972200191922</v>
      </c>
    </row>
    <row r="3767" spans="1:22">
      <c r="A3767" s="57">
        <v>46169</v>
      </c>
      <c r="B3767" s="53" t="s">
        <v>155</v>
      </c>
      <c r="C3767" s="27" t="str">
        <f>VLOOKUP(B3767,'大货清单（不定期按GOMS更新）'!A:H,8,0)</f>
        <v>107-17692401</v>
      </c>
      <c r="D3767" s="27" t="str">
        <f>VLOOKUP(B3767,'大货清单（不定期按GOMS更新）'!A:C,3,0)</f>
        <v>ZB1769X-01</v>
      </c>
      <c r="E3767" s="27" t="str">
        <f>VLOOKUP(B3767,'大货清单（不定期按GOMS更新）'!A:H,4,0)</f>
        <v>ES,DE,FR,IT,NL,PL,SE,CL,BE</v>
      </c>
      <c r="F3767" s="27" t="str">
        <f>VLOOKUP(B3767,'大货清单（不定期按GOMS更新）'!A:H,2,0)</f>
        <v>A11 Pet</v>
      </c>
      <c r="G3767" s="28">
        <f>VLOOKUP(B3767,'大货清单（不定期按GOMS更新）'!A:I,9,FALSE)</f>
        <v>6972200198082</v>
      </c>
      <c r="H3767" s="27" t="str">
        <f>VLOOKUP(B3767,'大货清单（不定期按GOMS更新）'!A:H,7,0)</f>
        <v>Moonstone</v>
      </c>
      <c r="I3767" s="27" t="str">
        <f>VLOOKUP(B3767,'大货清单（不定期按GOMS更新）'!A:F,6,FALSE)</f>
        <v>PHASEOUT</v>
      </c>
      <c r="J3767" s="27" t="str">
        <f>VLOOKUP(B3767,'大货清单（不定期按GOMS更新）'!A:K,11,FALSE)</f>
        <v>5.2</v>
      </c>
      <c r="K3767" s="27" t="str">
        <f>VLOOKUP(B3767,'大货清单（不定期按GOMS更新）'!A:N,12,FALSE)</f>
        <v>454</v>
      </c>
      <c r="L3767" s="27" t="str">
        <f>VLOOKUP(B3767,'大货清单（不定期按GOMS更新）'!A:M,13,FALSE)</f>
        <v>229</v>
      </c>
      <c r="M3767" s="27" t="str">
        <f>VLOOKUP(B3767,'大货清单（不定期按GOMS更新）'!A:N,14,FALSE)</f>
        <v>327</v>
      </c>
      <c r="N3767" s="53" t="s">
        <v>1345</v>
      </c>
      <c r="O3767" s="27" t="str">
        <f>IFERROR(VLOOKUP(N3767,'散件迭代（不定期更新）'!C:J,8,FALSE),0)</f>
        <v>A29</v>
      </c>
      <c r="P3767" s="27" t="str">
        <f>IFERROR(VLOOKUP(N3767,'散件（更新）'!B:H,3,FALSE),0)</f>
        <v>206-1965-0108</v>
      </c>
      <c r="Q3767" s="27" t="str">
        <f>VLOOKUP(N3767,'散件（更新）'!B:H,2,FALSE)</f>
        <v>114-19650108</v>
      </c>
      <c r="R3767" s="27" t="str">
        <f>VLOOKUP(N3767,'散件（更新）'!B:H,7,FALSE)</f>
        <v>HEPA &amp; Cover Assembly</v>
      </c>
      <c r="S3767" s="27" t="str">
        <f>VLOOKUP(N3767,'散件（更新）'!B:E,4,FALSE)</f>
        <v>https://tineco-yxzt.oss-accelerate.aliyuncs.com/product/114-19650108.jpg</v>
      </c>
      <c r="T3767" s="27" t="s">
        <v>8759</v>
      </c>
      <c r="U3767" s="28" t="str">
        <f>VLOOKUP(N3767,'散件（更新）'!B:G,6,FALSE)</f>
        <v>出风盖板组件蓝色（散件专用）</v>
      </c>
      <c r="V3767" s="28" t="str">
        <f>VLOOKUP(N3767,'散件（更新）'!B:I,8,FALSE)</f>
        <v>6972200194824</v>
      </c>
    </row>
    <row r="3768" spans="1:22">
      <c r="A3768" s="57">
        <v>46169</v>
      </c>
      <c r="B3768" s="53" t="s">
        <v>152</v>
      </c>
      <c r="C3768" s="27" t="str">
        <f>VLOOKUP(B3768,'大货清单（不定期按GOMS更新）'!A:H,8,0)</f>
        <v>107-17690503</v>
      </c>
      <c r="D3768" s="27" t="str">
        <f>VLOOKUP(B3768,'大货清单（不定期按GOMS更新）'!A:C,3,0)</f>
        <v>ZB1769E-03</v>
      </c>
      <c r="E3768" s="27" t="str">
        <f>VLOOKUP(B3768,'大货清单（不定期按GOMS更新）'!A:H,4,0)</f>
        <v>DE,FR,ES,IT,NL,PL,SE</v>
      </c>
      <c r="F3768" s="27" t="str">
        <f>VLOOKUP(B3768,'大货清单（不定期按GOMS更新）'!A:H,2,0)</f>
        <v>A11 Hero EX</v>
      </c>
      <c r="G3768" s="28">
        <f>VLOOKUP(B3768,'大货清单（不定期按GOMS更新）'!A:I,9,FALSE)</f>
        <v>6972200193094</v>
      </c>
      <c r="H3768" s="27" t="str">
        <f>VLOOKUP(B3768,'大货清单（不定期按GOMS更新）'!A:H,7,0)</f>
        <v>Moonstone</v>
      </c>
      <c r="I3768" s="27" t="str">
        <f>VLOOKUP(B3768,'大货清单（不定期按GOMS更新）'!A:F,6,FALSE)</f>
        <v>PHASEOUT</v>
      </c>
      <c r="J3768" s="27" t="str">
        <f>VLOOKUP(B3768,'大货清单（不定期按GOMS更新）'!A:K,11,FALSE)</f>
        <v>6.15</v>
      </c>
      <c r="K3768" s="27" t="str">
        <f>VLOOKUP(B3768,'大货清单（不定期按GOMS更新）'!A:N,12,FALSE)</f>
        <v>756</v>
      </c>
      <c r="L3768" s="27" t="str">
        <f>VLOOKUP(B3768,'大货清单（不定期按GOMS更新）'!A:M,13,FALSE)</f>
        <v>154</v>
      </c>
      <c r="M3768" s="27" t="str">
        <f>VLOOKUP(B3768,'大货清单（不定期按GOMS更新）'!A:N,14,FALSE)</f>
        <v>279</v>
      </c>
      <c r="N3768" s="53" t="s">
        <v>1242</v>
      </c>
      <c r="O3768" s="27" t="str">
        <f>IFERROR(VLOOKUP(N3768,'散件迭代（不定期更新）'!C:J,8,FALSE),0)</f>
        <v>A04</v>
      </c>
      <c r="P3768" s="27" t="str">
        <f>IFERROR(VLOOKUP(N3768,'散件（更新）'!B:H,3,FALSE),0)</f>
        <v>206-1756-0244</v>
      </c>
      <c r="Q3768" s="27" t="str">
        <f>VLOOKUP(N3768,'散件（更新）'!B:H,2,FALSE)</f>
        <v>114-17560244</v>
      </c>
      <c r="R3768" s="27" t="str">
        <f>VLOOKUP(N3768,'散件（更新）'!B:H,7,FALSE)</f>
        <v>Tube Assembly</v>
      </c>
      <c r="S3768" s="27" t="str">
        <f>VLOOKUP(N3768,'散件（更新）'!B:E,4,FALSE)</f>
        <v>https://tineco-yxzt.oss-accelerate.aliyuncs.com/20231227/9VAUT101100_1703640268527.png</v>
      </c>
      <c r="T3768" s="27" t="s">
        <v>8759</v>
      </c>
      <c r="U3768" s="28" t="str">
        <f>VLOOKUP(N3768,'散件（更新）'!B:G,6,FALSE)</f>
        <v>加长管组件（加内壁管）管子灰色，按钮灰色</v>
      </c>
      <c r="V3768" s="28" t="str">
        <f>VLOOKUP(N3768,'散件（更新）'!B:I,8,FALSE)</f>
        <v>6972200191045</v>
      </c>
    </row>
    <row r="3769" spans="1:22">
      <c r="A3769" s="57">
        <v>46169</v>
      </c>
      <c r="B3769" s="53" t="s">
        <v>152</v>
      </c>
      <c r="C3769" s="27" t="str">
        <f>VLOOKUP(B3769,'大货清单（不定期按GOMS更新）'!A:H,8,0)</f>
        <v>107-17690503</v>
      </c>
      <c r="D3769" s="27" t="str">
        <f>VLOOKUP(B3769,'大货清单（不定期按GOMS更新）'!A:C,3,0)</f>
        <v>ZB1769E-03</v>
      </c>
      <c r="E3769" s="27" t="str">
        <f>VLOOKUP(B3769,'大货清单（不定期按GOMS更新）'!A:H,4,0)</f>
        <v>DE,FR,ES,IT,NL,PL,SE</v>
      </c>
      <c r="F3769" s="27" t="str">
        <f>VLOOKUP(B3769,'大货清单（不定期按GOMS更新）'!A:H,2,0)</f>
        <v>A11 Hero EX</v>
      </c>
      <c r="G3769" s="28">
        <f>VLOOKUP(B3769,'大货清单（不定期按GOMS更新）'!A:I,9,FALSE)</f>
        <v>6972200193094</v>
      </c>
      <c r="H3769" s="27" t="str">
        <f>VLOOKUP(B3769,'大货清单（不定期按GOMS更新）'!A:H,7,0)</f>
        <v>Moonstone</v>
      </c>
      <c r="I3769" s="27" t="str">
        <f>VLOOKUP(B3769,'大货清单（不定期按GOMS更新）'!A:F,6,FALSE)</f>
        <v>PHASEOUT</v>
      </c>
      <c r="J3769" s="27" t="str">
        <f>VLOOKUP(B3769,'大货清单（不定期按GOMS更新）'!A:K,11,FALSE)</f>
        <v>6.15</v>
      </c>
      <c r="K3769" s="27" t="str">
        <f>VLOOKUP(B3769,'大货清单（不定期按GOMS更新）'!A:N,12,FALSE)</f>
        <v>756</v>
      </c>
      <c r="L3769" s="27" t="str">
        <f>VLOOKUP(B3769,'大货清单（不定期按GOMS更新）'!A:M,13,FALSE)</f>
        <v>154</v>
      </c>
      <c r="M3769" s="27" t="str">
        <f>VLOOKUP(B3769,'大货清单（不定期按GOMS更新）'!A:N,14,FALSE)</f>
        <v>279</v>
      </c>
      <c r="N3769" s="53" t="s">
        <v>1345</v>
      </c>
      <c r="O3769" s="27" t="str">
        <f>IFERROR(VLOOKUP(N3769,'散件迭代（不定期更新）'!C:J,8,FALSE),0)</f>
        <v>A29</v>
      </c>
      <c r="P3769" s="27" t="str">
        <f>IFERROR(VLOOKUP(N3769,'散件（更新）'!B:H,3,FALSE),0)</f>
        <v>206-1965-0108</v>
      </c>
      <c r="Q3769" s="27" t="str">
        <f>VLOOKUP(N3769,'散件（更新）'!B:H,2,FALSE)</f>
        <v>114-19650108</v>
      </c>
      <c r="R3769" s="27" t="str">
        <f>VLOOKUP(N3769,'散件（更新）'!B:H,7,FALSE)</f>
        <v>HEPA &amp; Cover Assembly</v>
      </c>
      <c r="S3769" s="27" t="str">
        <f>VLOOKUP(N3769,'散件（更新）'!B:E,4,FALSE)</f>
        <v>https://tineco-yxzt.oss-accelerate.aliyuncs.com/product/114-19650108.jpg</v>
      </c>
      <c r="T3769" s="27" t="s">
        <v>8759</v>
      </c>
      <c r="U3769" s="28" t="str">
        <f>VLOOKUP(N3769,'散件（更新）'!B:G,6,FALSE)</f>
        <v>出风盖板组件蓝色（散件专用）</v>
      </c>
      <c r="V3769" s="28" t="str">
        <f>VLOOKUP(N3769,'散件（更新）'!B:I,8,FALSE)</f>
        <v>6972200194824</v>
      </c>
    </row>
    <row r="3770" spans="1:22">
      <c r="A3770" s="57">
        <v>46169</v>
      </c>
      <c r="B3770" s="53" t="s">
        <v>174</v>
      </c>
      <c r="C3770" s="27" t="str">
        <f>VLOOKUP(B3770,'大货清单（不定期按GOMS更新）'!A:H,8,0)</f>
        <v>107-20160101</v>
      </c>
      <c r="D3770" s="27" t="str">
        <f>VLOOKUP(B3770,'大货清单（不定期按GOMS更新）'!A:C,3,0)</f>
        <v>ZB2016A-01</v>
      </c>
      <c r="E3770" s="27" t="str">
        <f>VLOOKUP(B3770,'大货清单（不定期按GOMS更新）'!A:H,4,0)</f>
        <v>DE,ES,RU,FR,IT,NL,PL,SE,ZA,TR,BE</v>
      </c>
      <c r="F3770" s="27" t="str">
        <f>VLOOKUP(B3770,'大货清单（不定期按GOMS更新）'!A:H,2,0)</f>
        <v>PWRHERO 11 Snap</v>
      </c>
      <c r="G3770" s="28">
        <f>VLOOKUP(B3770,'大货清单（不定期按GOMS更新）'!A:I,9,FALSE)</f>
        <v>6972200193964</v>
      </c>
      <c r="H3770" s="27" t="str">
        <f>VLOOKUP(B3770,'大货清单（不定期按GOMS更新）'!A:H,7,0)</f>
        <v>Black</v>
      </c>
      <c r="I3770" s="27" t="str">
        <f>VLOOKUP(B3770,'大货清单（不定期按GOMS更新）'!A:F,6,FALSE)</f>
        <v>PHASEOUT</v>
      </c>
      <c r="J3770" s="27" t="str">
        <f>VLOOKUP(B3770,'大货清单（不定期按GOMS更新）'!A:K,11,FALSE)</f>
        <v>4.1</v>
      </c>
      <c r="K3770" s="27" t="str">
        <f>VLOOKUP(B3770,'大货清单（不定期按GOMS更新）'!A:N,12,FALSE)</f>
        <v>436</v>
      </c>
      <c r="L3770" s="27" t="str">
        <f>VLOOKUP(B3770,'大货清单（不定期按GOMS更新）'!A:M,13,FALSE)</f>
        <v>196</v>
      </c>
      <c r="M3770" s="27" t="str">
        <f>VLOOKUP(B3770,'大货清单（不定期按GOMS更新）'!A:N,14,FALSE)</f>
        <v>323</v>
      </c>
      <c r="N3770" s="53" t="s">
        <v>1345</v>
      </c>
      <c r="O3770" s="27" t="str">
        <f>IFERROR(VLOOKUP(N3770,'散件迭代（不定期更新）'!C:J,8,FALSE),0)</f>
        <v>A29</v>
      </c>
      <c r="P3770" s="27" t="str">
        <f>IFERROR(VLOOKUP(N3770,'散件（更新）'!B:H,3,FALSE),0)</f>
        <v>206-1965-0108</v>
      </c>
      <c r="Q3770" s="27" t="str">
        <f>VLOOKUP(N3770,'散件（更新）'!B:H,2,FALSE)</f>
        <v>114-19650108</v>
      </c>
      <c r="R3770" s="27" t="str">
        <f>VLOOKUP(N3770,'散件（更新）'!B:H,7,FALSE)</f>
        <v>HEPA &amp; Cover Assembly</v>
      </c>
      <c r="S3770" s="27" t="str">
        <f>VLOOKUP(N3770,'散件（更新）'!B:E,4,FALSE)</f>
        <v>https://tineco-yxzt.oss-accelerate.aliyuncs.com/product/114-19650108.jpg</v>
      </c>
      <c r="T3770" s="27" t="s">
        <v>8759</v>
      </c>
      <c r="U3770" s="28" t="str">
        <f>VLOOKUP(N3770,'散件（更新）'!B:G,6,FALSE)</f>
        <v>出风盖板组件蓝色（散件专用）</v>
      </c>
      <c r="V3770" s="28" t="str">
        <f>VLOOKUP(N3770,'散件（更新）'!B:I,8,FALSE)</f>
        <v>6972200194824</v>
      </c>
    </row>
    <row r="3771" spans="1:22">
      <c r="A3771" s="57">
        <v>46169</v>
      </c>
      <c r="B3771" s="53" t="s">
        <v>2511</v>
      </c>
      <c r="C3771" s="27" t="str">
        <f>VLOOKUP(B3771,'大货清单（不定期按GOMS更新）'!A:H,8,0)</f>
        <v>107-20160102</v>
      </c>
      <c r="D3771" s="27" t="str">
        <f>VLOOKUP(B3771,'大货清单（不定期按GOMS更新）'!A:C,3,0)</f>
        <v>ZB2016A-02</v>
      </c>
      <c r="E3771" s="27" t="str">
        <f>VLOOKUP(B3771,'大货清单（不定期按GOMS更新）'!A:H,4,0)</f>
        <v>GB</v>
      </c>
      <c r="F3771" s="27" t="str">
        <f>VLOOKUP(B3771,'大货清单（不定期按GOMS更新）'!A:H,2,0)</f>
        <v>PWRHERO 11 Snap</v>
      </c>
      <c r="G3771" s="28">
        <f>VLOOKUP(B3771,'大货清单（不定期按GOMS更新）'!A:I,9,FALSE)</f>
        <v>6972200193971</v>
      </c>
      <c r="H3771" s="27" t="str">
        <f>VLOOKUP(B3771,'大货清单（不定期按GOMS更新）'!A:H,7,0)</f>
        <v>Black</v>
      </c>
      <c r="I3771" s="27" t="str">
        <f>VLOOKUP(B3771,'大货清单（不定期按GOMS更新）'!A:F,6,FALSE)</f>
        <v>PHASEOUT</v>
      </c>
      <c r="J3771" s="27" t="str">
        <f>VLOOKUP(B3771,'大货清单（不定期按GOMS更新）'!A:K,11,FALSE)</f>
        <v>4.1</v>
      </c>
      <c r="K3771" s="27" t="str">
        <f>VLOOKUP(B3771,'大货清单（不定期按GOMS更新）'!A:N,12,FALSE)</f>
        <v>436</v>
      </c>
      <c r="L3771" s="27" t="str">
        <f>VLOOKUP(B3771,'大货清单（不定期按GOMS更新）'!A:M,13,FALSE)</f>
        <v>196</v>
      </c>
      <c r="M3771" s="27" t="str">
        <f>VLOOKUP(B3771,'大货清单（不定期按GOMS更新）'!A:N,14,FALSE)</f>
        <v>323</v>
      </c>
      <c r="N3771" s="53" t="s">
        <v>1345</v>
      </c>
      <c r="O3771" s="27" t="str">
        <f>IFERROR(VLOOKUP(N3771,'散件迭代（不定期更新）'!C:J,8,FALSE),0)</f>
        <v>A29</v>
      </c>
      <c r="P3771" s="27" t="str">
        <f>IFERROR(VLOOKUP(N3771,'散件（更新）'!B:H,3,FALSE),0)</f>
        <v>206-1965-0108</v>
      </c>
      <c r="Q3771" s="27" t="str">
        <f>VLOOKUP(N3771,'散件（更新）'!B:H,2,FALSE)</f>
        <v>114-19650108</v>
      </c>
      <c r="R3771" s="27" t="str">
        <f>VLOOKUP(N3771,'散件（更新）'!B:H,7,FALSE)</f>
        <v>HEPA &amp; Cover Assembly</v>
      </c>
      <c r="S3771" s="27" t="str">
        <f>VLOOKUP(N3771,'散件（更新）'!B:E,4,FALSE)</f>
        <v>https://tineco-yxzt.oss-accelerate.aliyuncs.com/product/114-19650108.jpg</v>
      </c>
      <c r="T3771" s="27" t="s">
        <v>8759</v>
      </c>
      <c r="U3771" s="28" t="str">
        <f>VLOOKUP(N3771,'散件（更新）'!B:G,6,FALSE)</f>
        <v>出风盖板组件蓝色（散件专用）</v>
      </c>
      <c r="V3771" s="28" t="str">
        <f>VLOOKUP(N3771,'散件（更新）'!B:I,8,FALSE)</f>
        <v>6972200194824</v>
      </c>
    </row>
    <row r="3772" spans="1:22">
      <c r="A3772" s="57">
        <v>46169</v>
      </c>
      <c r="B3772" s="53" t="s">
        <v>175</v>
      </c>
      <c r="C3772" s="27" t="str">
        <f>VLOOKUP(B3772,'大货清单（不定期按GOMS更新）'!A:H,8,0)</f>
        <v>107-20160104</v>
      </c>
      <c r="D3772" s="27" t="str">
        <f>VLOOKUP(B3772,'大货清单（不定期按GOMS更新）'!A:C,3,0)</f>
        <v>ZB2016A-04</v>
      </c>
      <c r="E3772" s="27" t="str">
        <f>VLOOKUP(B3772,'大货清单（不定期按GOMS更新）'!A:H,4,0)</f>
        <v>TR,UA,IT,ES,FR,DE,CH,AT,NL,DK,GR</v>
      </c>
      <c r="F3772" s="27" t="str">
        <f>VLOOKUP(B3772,'大货清单（不定期按GOMS更新）'!A:H,2,0)</f>
        <v>PWRHERO 11</v>
      </c>
      <c r="G3772" s="28">
        <f>VLOOKUP(B3772,'大货清单（不定期按GOMS更新）'!A:I,9,FALSE)</f>
        <v>6972200196835</v>
      </c>
      <c r="H3772" s="27" t="str">
        <f>VLOOKUP(B3772,'大货清单（不定期按GOMS更新）'!A:H,7,0)</f>
        <v>Teal</v>
      </c>
      <c r="I3772" s="27" t="str">
        <f>VLOOKUP(B3772,'大货清单（不定期按GOMS更新）'!A:F,6,FALSE)</f>
        <v>PHASEOUT</v>
      </c>
      <c r="J3772" s="27" t="str">
        <f>VLOOKUP(B3772,'大货清单（不定期按GOMS更新）'!A:K,11,FALSE)</f>
        <v>4.5</v>
      </c>
      <c r="K3772" s="27" t="str">
        <f>VLOOKUP(B3772,'大货清单（不定期按GOMS更新）'!A:N,12,FALSE)</f>
        <v>742</v>
      </c>
      <c r="L3772" s="27" t="str">
        <f>VLOOKUP(B3772,'大货清单（不定期按GOMS更新）'!A:M,13,FALSE)</f>
        <v>155</v>
      </c>
      <c r="M3772" s="27" t="str">
        <f>VLOOKUP(B3772,'大货清单（不定期按GOMS更新）'!A:N,14,FALSE)</f>
        <v>288</v>
      </c>
      <c r="N3772" s="53" t="s">
        <v>1345</v>
      </c>
      <c r="O3772" s="27" t="str">
        <f>IFERROR(VLOOKUP(N3772,'散件迭代（不定期更新）'!C:J,8,FALSE),0)</f>
        <v>A29</v>
      </c>
      <c r="P3772" s="27" t="str">
        <f>IFERROR(VLOOKUP(N3772,'散件（更新）'!B:H,3,FALSE),0)</f>
        <v>206-1965-0108</v>
      </c>
      <c r="Q3772" s="27" t="str">
        <f>VLOOKUP(N3772,'散件（更新）'!B:H,2,FALSE)</f>
        <v>114-19650108</v>
      </c>
      <c r="R3772" s="27" t="str">
        <f>VLOOKUP(N3772,'散件（更新）'!B:H,7,FALSE)</f>
        <v>HEPA &amp; Cover Assembly</v>
      </c>
      <c r="S3772" s="27" t="str">
        <f>VLOOKUP(N3772,'散件（更新）'!B:E,4,FALSE)</f>
        <v>https://tineco-yxzt.oss-accelerate.aliyuncs.com/product/114-19650108.jpg</v>
      </c>
      <c r="T3772" s="27" t="s">
        <v>8759</v>
      </c>
      <c r="U3772" s="28" t="str">
        <f>VLOOKUP(N3772,'散件（更新）'!B:G,6,FALSE)</f>
        <v>出风盖板组件蓝色（散件专用）</v>
      </c>
      <c r="V3772" s="28" t="str">
        <f>VLOOKUP(N3772,'散件（更新）'!B:I,8,FALSE)</f>
        <v>6972200194824</v>
      </c>
    </row>
    <row r="3773" spans="1:22">
      <c r="A3773" s="57">
        <v>46169</v>
      </c>
      <c r="B3773" s="53" t="s">
        <v>1033</v>
      </c>
      <c r="C3773" s="27" t="str">
        <f>VLOOKUP(B3773,'大货清单（不定期按GOMS更新）'!A:H,8,0)</f>
        <v>108-21380201</v>
      </c>
      <c r="D3773" s="27" t="str">
        <f>VLOOKUP(B3773,'大货清单（不定期按GOMS更新）'!A:C,3,0)</f>
        <v>CL2138B-01</v>
      </c>
      <c r="E3773" s="27" t="str">
        <f>VLOOKUP(B3773,'大货清单（不定期按GOMS更新）'!A:H,4,0)</f>
        <v>FR,DE,IT,BE,SE,PL,NL</v>
      </c>
      <c r="F3773" s="27" t="str">
        <f>VLOOKUP(B3773,'大货清单（不定期按GOMS更新）'!A:H,2,0)</f>
        <v>Carpet One Spot</v>
      </c>
      <c r="G3773" s="28">
        <f>VLOOKUP(B3773,'大货清单（不定期按GOMS更新）'!A:I,9,FALSE)</f>
        <v>6972200199560</v>
      </c>
      <c r="H3773" s="27" t="str">
        <f>VLOOKUP(B3773,'大货清单（不定期按GOMS更新）'!A:H,7,0)</f>
        <v>Black</v>
      </c>
      <c r="I3773" s="27" t="str">
        <f>VLOOKUP(B3773,'大货清单（不定期按GOMS更新）'!A:F,6,FALSE)</f>
        <v>PHASEOUT</v>
      </c>
      <c r="J3773" s="27" t="str">
        <f>VLOOKUP(B3773,'大货清单（不定期按GOMS更新）'!A:K,11,FALSE)</f>
        <v>8.4</v>
      </c>
      <c r="K3773" s="27" t="str">
        <f>VLOOKUP(B3773,'大货清单（不定期按GOMS更新）'!A:N,12,FALSE)</f>
        <v>500</v>
      </c>
      <c r="L3773" s="27" t="str">
        <f>VLOOKUP(B3773,'大货清单（不定期按GOMS更新）'!A:M,13,FALSE)</f>
        <v>305</v>
      </c>
      <c r="M3773" s="27" t="str">
        <f>VLOOKUP(B3773,'大货清单（不定期按GOMS更新）'!A:N,14,FALSE)</f>
        <v>457</v>
      </c>
      <c r="N3773" s="53" t="s">
        <v>954</v>
      </c>
      <c r="O3773" s="27">
        <f>IFERROR(VLOOKUP(N3773,'散件迭代（不定期更新）'!C:J,8,FALSE),0)</f>
        <v>0</v>
      </c>
      <c r="P3773" s="27" t="str">
        <f>IFERROR(VLOOKUP(N3773,'散件（更新）'!B:H,3,FALSE),0)</f>
        <v>206-2138-0006</v>
      </c>
      <c r="Q3773" s="27" t="str">
        <f>VLOOKUP(N3773,'散件（更新）'!B:H,2,FALSE)</f>
        <v>114-21380006</v>
      </c>
      <c r="R3773" s="27" t="str">
        <f>VLOOKUP(N3773,'散件（更新）'!B:H,7,FALSE)</f>
        <v>Mini Power Brush</v>
      </c>
      <c r="S3773" s="27" t="str">
        <f>VLOOKUP(N3773,'散件（更新）'!B:E,4,FALSE)</f>
        <v>https://tineco-yxzt.oss-accelerate.aliyuncs.com/20231219/9SCBM100000_1702948043579.png</v>
      </c>
      <c r="T3773" s="27" t="s">
        <v>8759</v>
      </c>
      <c r="U3773" s="28" t="str">
        <f>VLOOKUP(N3773,'散件（更新）'!B:G,6,FALSE)</f>
        <v>电动滚刷组件（带盖和轴）</v>
      </c>
      <c r="V3773" s="28">
        <f>VLOOKUP(N3773,'散件（更新）'!B:I,8,FALSE)</f>
        <v>6974950100704</v>
      </c>
    </row>
    <row r="3774" spans="1:22">
      <c r="A3774" s="57">
        <v>46169</v>
      </c>
      <c r="B3774" s="53" t="s">
        <v>1033</v>
      </c>
      <c r="C3774" s="27" t="str">
        <f>VLOOKUP(B3774,'大货清单（不定期按GOMS更新）'!A:H,8,0)</f>
        <v>108-21380201</v>
      </c>
      <c r="D3774" s="27" t="str">
        <f>VLOOKUP(B3774,'大货清单（不定期按GOMS更新）'!A:C,3,0)</f>
        <v>CL2138B-01</v>
      </c>
      <c r="E3774" s="27" t="str">
        <f>VLOOKUP(B3774,'大货清单（不定期按GOMS更新）'!A:H,4,0)</f>
        <v>FR,DE,IT,BE,SE,PL,NL</v>
      </c>
      <c r="F3774" s="27" t="str">
        <f>VLOOKUP(B3774,'大货清单（不定期按GOMS更新）'!A:H,2,0)</f>
        <v>Carpet One Spot</v>
      </c>
      <c r="G3774" s="28">
        <f>VLOOKUP(B3774,'大货清单（不定期按GOMS更新）'!A:I,9,FALSE)</f>
        <v>6972200199560</v>
      </c>
      <c r="H3774" s="27" t="str">
        <f>VLOOKUP(B3774,'大货清单（不定期按GOMS更新）'!A:H,7,0)</f>
        <v>Black</v>
      </c>
      <c r="I3774" s="27" t="str">
        <f>VLOOKUP(B3774,'大货清单（不定期按GOMS更新）'!A:F,6,FALSE)</f>
        <v>PHASEOUT</v>
      </c>
      <c r="J3774" s="27" t="str">
        <f>VLOOKUP(B3774,'大货清单（不定期按GOMS更新）'!A:K,11,FALSE)</f>
        <v>8.4</v>
      </c>
      <c r="K3774" s="27" t="str">
        <f>VLOOKUP(B3774,'大货清单（不定期按GOMS更新）'!A:N,12,FALSE)</f>
        <v>500</v>
      </c>
      <c r="L3774" s="27" t="str">
        <f>VLOOKUP(B3774,'大货清单（不定期按GOMS更新）'!A:M,13,FALSE)</f>
        <v>305</v>
      </c>
      <c r="M3774" s="27" t="str">
        <f>VLOOKUP(B3774,'大货清单（不定期按GOMS更新）'!A:N,14,FALSE)</f>
        <v>457</v>
      </c>
      <c r="N3774" s="53" t="s">
        <v>2326</v>
      </c>
      <c r="O3774" s="27">
        <f>IFERROR(VLOOKUP(N3774,'散件迭代（不定期更新）'!C:J,8,FALSE),0)</f>
        <v>0</v>
      </c>
      <c r="P3774" s="27" t="str">
        <f>IFERROR(VLOOKUP(N3774,'散件（更新）'!B:H,3,FALSE),0)</f>
        <v>/</v>
      </c>
      <c r="Q3774" s="27" t="str">
        <f>VLOOKUP(N3774,'散件（更新）'!B:H,2,FALSE)</f>
        <v>114-21380103</v>
      </c>
      <c r="R3774" s="27" t="str">
        <f>VLOOKUP(N3774,'散件（更新）'!B:H,7,FALSE)</f>
        <v>Mini Power Brush</v>
      </c>
      <c r="S3774" s="27" t="str">
        <f>VLOOKUP(N3774,'散件（更新）'!B:E,4,FALSE)</f>
        <v>https://tineco-yxzt.oss-accelerate.aliyuncs.com/20231219/9SCBM100100_1702948043659.png</v>
      </c>
      <c r="T3774" s="27" t="s">
        <v>8759</v>
      </c>
      <c r="U3774" s="28" t="str">
        <f>VLOOKUP(N3774,'散件（更新）'!B:G,6,FALSE)</f>
        <v>板刷组件3pin</v>
      </c>
      <c r="V3774" s="28">
        <f>VLOOKUP(N3774,'散件（更新）'!B:I,8,FALSE)</f>
        <v>6974950101572</v>
      </c>
    </row>
    <row r="3775" spans="1:22">
      <c r="A3775" s="57">
        <v>46169</v>
      </c>
      <c r="B3775" s="53" t="s">
        <v>1033</v>
      </c>
      <c r="C3775" s="27" t="str">
        <f>VLOOKUP(B3775,'大货清单（不定期按GOMS更新）'!A:H,8,0)</f>
        <v>108-21380201</v>
      </c>
      <c r="D3775" s="27" t="str">
        <f>VLOOKUP(B3775,'大货清单（不定期按GOMS更新）'!A:C,3,0)</f>
        <v>CL2138B-01</v>
      </c>
      <c r="E3775" s="27" t="str">
        <f>VLOOKUP(B3775,'大货清单（不定期按GOMS更新）'!A:H,4,0)</f>
        <v>FR,DE,IT,BE,SE,PL,NL</v>
      </c>
      <c r="F3775" s="27" t="str">
        <f>VLOOKUP(B3775,'大货清单（不定期按GOMS更新）'!A:H,2,0)</f>
        <v>Carpet One Spot</v>
      </c>
      <c r="G3775" s="28">
        <f>VLOOKUP(B3775,'大货清单（不定期按GOMS更新）'!A:I,9,FALSE)</f>
        <v>6972200199560</v>
      </c>
      <c r="H3775" s="27" t="str">
        <f>VLOOKUP(B3775,'大货清单（不定期按GOMS更新）'!A:H,7,0)</f>
        <v>Black</v>
      </c>
      <c r="I3775" s="27" t="str">
        <f>VLOOKUP(B3775,'大货清单（不定期按GOMS更新）'!A:F,6,FALSE)</f>
        <v>PHASEOUT</v>
      </c>
      <c r="J3775" s="27" t="str">
        <f>VLOOKUP(B3775,'大货清单（不定期按GOMS更新）'!A:K,11,FALSE)</f>
        <v>8.4</v>
      </c>
      <c r="K3775" s="27" t="str">
        <f>VLOOKUP(B3775,'大货清单（不定期按GOMS更新）'!A:N,12,FALSE)</f>
        <v>500</v>
      </c>
      <c r="L3775" s="27" t="str">
        <f>VLOOKUP(B3775,'大货清单（不定期按GOMS更新）'!A:M,13,FALSE)</f>
        <v>305</v>
      </c>
      <c r="M3775" s="27" t="str">
        <f>VLOOKUP(B3775,'大货清单（不定期按GOMS更新）'!A:N,14,FALSE)</f>
        <v>457</v>
      </c>
      <c r="N3775" s="53" t="s">
        <v>2329</v>
      </c>
      <c r="O3775" s="27">
        <f>IFERROR(VLOOKUP(N3775,'散件迭代（不定期更新）'!C:J,8,FALSE),0)</f>
        <v>0</v>
      </c>
      <c r="P3775" s="27" t="str">
        <f>IFERROR(VLOOKUP(N3775,'散件（更新）'!B:H,3,FALSE),0)</f>
        <v>/</v>
      </c>
      <c r="Q3775" s="27" t="str">
        <f>VLOOKUP(N3775,'散件（更新）'!B:H,2,FALSE)</f>
        <v>114-21380024</v>
      </c>
      <c r="R3775" s="27" t="str">
        <f>VLOOKUP(N3775,'散件（更新）'!B:H,7,FALSE)</f>
        <v>Mini Power Brush</v>
      </c>
      <c r="S3775" s="27" t="str">
        <f>VLOOKUP(N3775,'散件（更新）'!B:E,4,FALSE)</f>
        <v>https://tineco-yxzt.oss-accelerate.aliyuncs.com/20231219/9SCBM100200_1702948043741.png</v>
      </c>
      <c r="T3775" s="27" t="s">
        <v>8759</v>
      </c>
      <c r="U3775" s="28" t="str">
        <f>VLOOKUP(N3775,'散件（更新）'!B:G,6,FALSE)</f>
        <v>板刷组件4pin</v>
      </c>
      <c r="V3775" s="28">
        <f>VLOOKUP(N3775,'散件（更新）'!B:I,8,FALSE)</f>
        <v>6974950101893</v>
      </c>
    </row>
    <row r="3776" spans="1:22">
      <c r="A3776" s="57">
        <v>46169</v>
      </c>
      <c r="B3776" s="53" t="s">
        <v>1033</v>
      </c>
      <c r="C3776" s="27" t="str">
        <f>VLOOKUP(B3776,'大货清单（不定期按GOMS更新）'!A:H,8,0)</f>
        <v>108-21380201</v>
      </c>
      <c r="D3776" s="27" t="str">
        <f>VLOOKUP(B3776,'大货清单（不定期按GOMS更新）'!A:C,3,0)</f>
        <v>CL2138B-01</v>
      </c>
      <c r="E3776" s="27" t="str">
        <f>VLOOKUP(B3776,'大货清单（不定期按GOMS更新）'!A:H,4,0)</f>
        <v>FR,DE,IT,BE,SE,PL,NL</v>
      </c>
      <c r="F3776" s="27" t="str">
        <f>VLOOKUP(B3776,'大货清单（不定期按GOMS更新）'!A:H,2,0)</f>
        <v>Carpet One Spot</v>
      </c>
      <c r="G3776" s="28">
        <f>VLOOKUP(B3776,'大货清单（不定期按GOMS更新）'!A:I,9,FALSE)</f>
        <v>6972200199560</v>
      </c>
      <c r="H3776" s="27" t="str">
        <f>VLOOKUP(B3776,'大货清单（不定期按GOMS更新）'!A:H,7,0)</f>
        <v>Black</v>
      </c>
      <c r="I3776" s="27" t="str">
        <f>VLOOKUP(B3776,'大货清单（不定期按GOMS更新）'!A:F,6,FALSE)</f>
        <v>PHASEOUT</v>
      </c>
      <c r="J3776" s="27" t="str">
        <f>VLOOKUP(B3776,'大货清单（不定期按GOMS更新）'!A:K,11,FALSE)</f>
        <v>8.4</v>
      </c>
      <c r="K3776" s="27" t="str">
        <f>VLOOKUP(B3776,'大货清单（不定期按GOMS更新）'!A:N,12,FALSE)</f>
        <v>500</v>
      </c>
      <c r="L3776" s="27" t="str">
        <f>VLOOKUP(B3776,'大货清单（不定期按GOMS更新）'!A:M,13,FALSE)</f>
        <v>305</v>
      </c>
      <c r="M3776" s="27" t="str">
        <f>VLOOKUP(B3776,'大货清单（不定期按GOMS更新）'!A:N,14,FALSE)</f>
        <v>457</v>
      </c>
      <c r="N3776" s="53" t="s">
        <v>2330</v>
      </c>
      <c r="O3776" s="27">
        <f>IFERROR(VLOOKUP(N3776,'散件迭代（不定期更新）'!C:J,8,FALSE),0)</f>
        <v>0</v>
      </c>
      <c r="P3776" s="27" t="str">
        <f>IFERROR(VLOOKUP(N3776,'散件（更新）'!B:H,3,FALSE),0)</f>
        <v>/</v>
      </c>
      <c r="Q3776" s="27" t="str">
        <f>VLOOKUP(N3776,'散件（更新）'!B:H,2,FALSE)</f>
        <v>114-21380025</v>
      </c>
      <c r="R3776" s="27" t="str">
        <f>VLOOKUP(N3776,'散件（更新）'!B:H,7,FALSE)</f>
        <v>Mini Power Brush</v>
      </c>
      <c r="S3776" s="27" t="str">
        <f>VLOOKUP(N3776,'散件（更新）'!B:E,4,FALSE)</f>
        <v>https://tineco-yxzt.oss-accelerate.aliyuncs.com/20231219/9SCBM100300_1702948043819.png</v>
      </c>
      <c r="T3776" s="27" t="s">
        <v>8759</v>
      </c>
      <c r="U3776" s="28" t="str">
        <f>VLOOKUP(N3776,'散件（更新）'!B:G,6,FALSE)</f>
        <v>电动滚刷组件(带盖和轴)(抬)</v>
      </c>
      <c r="V3776" s="28">
        <f>VLOOKUP(N3776,'散件（更新）'!B:I,8,FALSE)</f>
        <v>6974950101909</v>
      </c>
    </row>
    <row r="3777" spans="1:22">
      <c r="A3777" s="57">
        <v>46169</v>
      </c>
      <c r="B3777" s="53" t="s">
        <v>3431</v>
      </c>
      <c r="C3777" s="27" t="str">
        <f>VLOOKUP(B3777,'大货清单（不定期按GOMS更新）'!A:H,8,0)</f>
        <v>107-17692103</v>
      </c>
      <c r="D3777" s="27" t="str">
        <f>VLOOKUP(B3777,'大货清单（不定期按GOMS更新）'!A:C,3,0)</f>
        <v>ZB1769U-03</v>
      </c>
      <c r="E3777" s="27" t="str">
        <f>VLOOKUP(B3777,'大货清单（不定期按GOMS更新）'!A:H,4,0)</f>
        <v>GB</v>
      </c>
      <c r="F3777" s="27" t="str">
        <f>VLOOKUP(B3777,'大货清单（不定期按GOMS更新）'!A:H,2,0)</f>
        <v>A11 Hero</v>
      </c>
      <c r="G3777" s="28">
        <f>VLOOKUP(B3777,'大货清单（不定期按GOMS更新）'!A:I,9,FALSE)</f>
        <v>6972200192745</v>
      </c>
      <c r="H3777" s="27" t="str">
        <f>VLOOKUP(B3777,'大货清单（不定期按GOMS更新）'!A:H,7,0)</f>
        <v>Moonstone</v>
      </c>
      <c r="I3777" s="27" t="str">
        <f>VLOOKUP(B3777,'大货清单（不定期按GOMS更新）'!A:F,6,FALSE)</f>
        <v>PHASEOUT</v>
      </c>
      <c r="J3777" s="27" t="str">
        <f>VLOOKUP(B3777,'大货清单（不定期按GOMS更新）'!A:K,11,FALSE)</f>
        <v>6.15</v>
      </c>
      <c r="K3777" s="27" t="str">
        <f>VLOOKUP(B3777,'大货清单（不定期按GOMS更新）'!A:N,12,FALSE)</f>
        <v>756</v>
      </c>
      <c r="L3777" s="27" t="str">
        <f>VLOOKUP(B3777,'大货清单（不定期按GOMS更新）'!A:M,13,FALSE)</f>
        <v>154</v>
      </c>
      <c r="M3777" s="27" t="str">
        <f>VLOOKUP(B3777,'大货清单（不定期按GOMS更新）'!A:N,14,FALSE)</f>
        <v>279</v>
      </c>
      <c r="N3777" s="53" t="s">
        <v>1345</v>
      </c>
      <c r="O3777" s="27" t="str">
        <f>IFERROR(VLOOKUP(N3777,'散件迭代（不定期更新）'!C:J,8,FALSE),0)</f>
        <v>A29</v>
      </c>
      <c r="P3777" s="27" t="str">
        <f>IFERROR(VLOOKUP(N3777,'散件（更新）'!B:H,3,FALSE),0)</f>
        <v>206-1965-0108</v>
      </c>
      <c r="Q3777" s="27" t="str">
        <f>VLOOKUP(N3777,'散件（更新）'!B:H,2,FALSE)</f>
        <v>114-19650108</v>
      </c>
      <c r="R3777" s="27" t="str">
        <f>VLOOKUP(N3777,'散件（更新）'!B:H,7,FALSE)</f>
        <v>HEPA &amp; Cover Assembly</v>
      </c>
      <c r="S3777" s="27" t="str">
        <f>VLOOKUP(N3777,'散件（更新）'!B:E,4,FALSE)</f>
        <v>https://tineco-yxzt.oss-accelerate.aliyuncs.com/product/114-19650108.jpg</v>
      </c>
      <c r="T3777" s="27" t="s">
        <v>8759</v>
      </c>
      <c r="U3777" s="28" t="str">
        <f>VLOOKUP(N3777,'散件（更新）'!B:G,6,FALSE)</f>
        <v>出风盖板组件蓝色（散件专用）</v>
      </c>
      <c r="V3777" s="28" t="str">
        <f>VLOOKUP(N3777,'散件（更新）'!B:I,8,FALSE)</f>
        <v>6972200194824</v>
      </c>
    </row>
    <row r="3778" spans="1:22">
      <c r="A3778" s="57">
        <v>46169</v>
      </c>
      <c r="B3778" s="53" t="s">
        <v>2586</v>
      </c>
      <c r="C3778" s="27" t="str">
        <f>VLOOKUP(B3778,'大货清单（不定期按GOMS更新）'!A:H,8,0)</f>
        <v>107-17690502</v>
      </c>
      <c r="D3778" s="27" t="str">
        <f>VLOOKUP(B3778,'大货清单（不定期按GOMS更新）'!A:C,3,0)</f>
        <v>ZB1769E-02</v>
      </c>
      <c r="E3778" s="27" t="str">
        <f>VLOOKUP(B3778,'大货清单（不定期按GOMS更新）'!A:H,4,0)</f>
        <v>GB,AE</v>
      </c>
      <c r="F3778" s="27" t="str">
        <f>VLOOKUP(B3778,'大货清单（不定期按GOMS更新）'!A:H,2,0)</f>
        <v>A11 Hero</v>
      </c>
      <c r="G3778" s="28">
        <f>VLOOKUP(B3778,'大货清单（不定期按GOMS更新）'!A:I,9,FALSE)</f>
        <v>6972200192325</v>
      </c>
      <c r="H3778" s="27" t="str">
        <f>VLOOKUP(B3778,'大货清单（不定期按GOMS更新）'!A:H,7,0)</f>
        <v>Moonstone</v>
      </c>
      <c r="I3778" s="27" t="str">
        <f>VLOOKUP(B3778,'大货清单（不定期按GOMS更新）'!A:F,6,FALSE)</f>
        <v>PHASEOUT</v>
      </c>
      <c r="J3778" s="27" t="str">
        <f>VLOOKUP(B3778,'大货清单（不定期按GOMS更新）'!A:K,11,FALSE)</f>
        <v>5.2</v>
      </c>
      <c r="K3778" s="27" t="str">
        <f>VLOOKUP(B3778,'大货清单（不定期按GOMS更新）'!A:N,12,FALSE)</f>
        <v>756</v>
      </c>
      <c r="L3778" s="27" t="str">
        <f>VLOOKUP(B3778,'大货清单（不定期按GOMS更新）'!A:M,13,FALSE)</f>
        <v>154</v>
      </c>
      <c r="M3778" s="27" t="str">
        <f>VLOOKUP(B3778,'大货清单（不定期按GOMS更新）'!A:N,14,FALSE)</f>
        <v>279</v>
      </c>
      <c r="N3778" s="53" t="s">
        <v>1345</v>
      </c>
      <c r="O3778" s="27" t="str">
        <f>IFERROR(VLOOKUP(N3778,'散件迭代（不定期更新）'!C:J,8,FALSE),0)</f>
        <v>A29</v>
      </c>
      <c r="P3778" s="27" t="str">
        <f>IFERROR(VLOOKUP(N3778,'散件（更新）'!B:H,3,FALSE),0)</f>
        <v>206-1965-0108</v>
      </c>
      <c r="Q3778" s="27" t="str">
        <f>VLOOKUP(N3778,'散件（更新）'!B:H,2,FALSE)</f>
        <v>114-19650108</v>
      </c>
      <c r="R3778" s="27" t="str">
        <f>VLOOKUP(N3778,'散件（更新）'!B:H,7,FALSE)</f>
        <v>HEPA &amp; Cover Assembly</v>
      </c>
      <c r="S3778" s="27" t="str">
        <f>VLOOKUP(N3778,'散件（更新）'!B:E,4,FALSE)</f>
        <v>https://tineco-yxzt.oss-accelerate.aliyuncs.com/product/114-19650108.jpg</v>
      </c>
      <c r="T3778" s="27" t="s">
        <v>8759</v>
      </c>
      <c r="U3778" s="28" t="str">
        <f>VLOOKUP(N3778,'散件（更新）'!B:G,6,FALSE)</f>
        <v>出风盖板组件蓝色（散件专用）</v>
      </c>
      <c r="V3778" s="28" t="str">
        <f>VLOOKUP(N3778,'散件（更新）'!B:I,8,FALSE)</f>
        <v>6972200194824</v>
      </c>
    </row>
    <row r="3779" spans="1:22">
      <c r="A3779" s="57">
        <v>46169</v>
      </c>
      <c r="B3779" s="53" t="s">
        <v>153</v>
      </c>
      <c r="C3779" s="27" t="str">
        <f>VLOOKUP(B3779,'大货清单（不定期按GOMS更新）'!A:H,8,0)</f>
        <v>107-17690601</v>
      </c>
      <c r="D3779" s="27" t="str">
        <f>VLOOKUP(B3779,'大货清单（不定期按GOMS更新）'!A:C,3,0)</f>
        <v>ZB1769F-01</v>
      </c>
      <c r="E3779" s="27" t="str">
        <f>VLOOKUP(B3779,'大货清单（不定期按GOMS更新）'!A:H,4,0)</f>
        <v>DE,FR,IT,ES,NL,PL,SE,BE</v>
      </c>
      <c r="F3779" s="27" t="str">
        <f>VLOOKUP(B3779,'大货清单（不定期按GOMS更新）'!A:H,2,0)</f>
        <v>A11 Master</v>
      </c>
      <c r="G3779" s="28">
        <f>VLOOKUP(B3779,'大货清单（不定期按GOMS更新）'!A:I,9,FALSE)</f>
        <v>6972200192349</v>
      </c>
      <c r="H3779" s="27" t="str">
        <f>VLOOKUP(B3779,'大货清单（不定期按GOMS更新）'!A:H,7,0)</f>
        <v>Emerald</v>
      </c>
      <c r="I3779" s="27" t="str">
        <f>VLOOKUP(B3779,'大货清单（不定期按GOMS更新）'!A:F,6,FALSE)</f>
        <v>PHASEOUT</v>
      </c>
      <c r="J3779" s="27" t="str">
        <f>VLOOKUP(B3779,'大货清单（不定期按GOMS更新）'!A:K,11,FALSE)</f>
        <v>7.1</v>
      </c>
      <c r="K3779" s="27" t="str">
        <f>VLOOKUP(B3779,'大货清单（不定期按GOMS更新）'!A:N,12,FALSE)</f>
        <v>784</v>
      </c>
      <c r="L3779" s="27" t="str">
        <f>VLOOKUP(B3779,'大货清单（不定期按GOMS更新）'!A:M,13,FALSE)</f>
        <v>180</v>
      </c>
      <c r="M3779" s="27" t="str">
        <f>VLOOKUP(B3779,'大货清单（不定期按GOMS更新）'!A:N,14,FALSE)</f>
        <v>326</v>
      </c>
      <c r="N3779" s="53" t="s">
        <v>1242</v>
      </c>
      <c r="O3779" s="27" t="str">
        <f>IFERROR(VLOOKUP(N3779,'散件迭代（不定期更新）'!C:J,8,FALSE),0)</f>
        <v>A04</v>
      </c>
      <c r="P3779" s="27" t="str">
        <f>IFERROR(VLOOKUP(N3779,'散件（更新）'!B:H,3,FALSE),0)</f>
        <v>206-1756-0244</v>
      </c>
      <c r="Q3779" s="27" t="str">
        <f>VLOOKUP(N3779,'散件（更新）'!B:H,2,FALSE)</f>
        <v>114-17560244</v>
      </c>
      <c r="R3779" s="27" t="str">
        <f>VLOOKUP(N3779,'散件（更新）'!B:H,7,FALSE)</f>
        <v>Tube Assembly</v>
      </c>
      <c r="S3779" s="27" t="str">
        <f>VLOOKUP(N3779,'散件（更新）'!B:E,4,FALSE)</f>
        <v>https://tineco-yxzt.oss-accelerate.aliyuncs.com/20231227/9VAUT101100_1703640268527.png</v>
      </c>
      <c r="T3779" s="27" t="s">
        <v>8759</v>
      </c>
      <c r="U3779" s="28" t="str">
        <f>VLOOKUP(N3779,'散件（更新）'!B:G,6,FALSE)</f>
        <v>加长管组件（加内壁管）管子灰色，按钮灰色</v>
      </c>
      <c r="V3779" s="28" t="str">
        <f>VLOOKUP(N3779,'散件（更新）'!B:I,8,FALSE)</f>
        <v>6972200191045</v>
      </c>
    </row>
    <row r="3780" spans="1:22">
      <c r="A3780" s="57">
        <v>46169</v>
      </c>
      <c r="B3780" s="53" t="s">
        <v>153</v>
      </c>
      <c r="C3780" s="27" t="str">
        <f>VLOOKUP(B3780,'大货清单（不定期按GOMS更新）'!A:H,8,0)</f>
        <v>107-17690601</v>
      </c>
      <c r="D3780" s="27" t="str">
        <f>VLOOKUP(B3780,'大货清单（不定期按GOMS更新）'!A:C,3,0)</f>
        <v>ZB1769F-01</v>
      </c>
      <c r="E3780" s="27" t="str">
        <f>VLOOKUP(B3780,'大货清单（不定期按GOMS更新）'!A:H,4,0)</f>
        <v>DE,FR,IT,ES,NL,PL,SE,BE</v>
      </c>
      <c r="F3780" s="27" t="str">
        <f>VLOOKUP(B3780,'大货清单（不定期按GOMS更新）'!A:H,2,0)</f>
        <v>A11 Master</v>
      </c>
      <c r="G3780" s="28">
        <f>VLOOKUP(B3780,'大货清单（不定期按GOMS更新）'!A:I,9,FALSE)</f>
        <v>6972200192349</v>
      </c>
      <c r="H3780" s="27" t="str">
        <f>VLOOKUP(B3780,'大货清单（不定期按GOMS更新）'!A:H,7,0)</f>
        <v>Emerald</v>
      </c>
      <c r="I3780" s="27" t="str">
        <f>VLOOKUP(B3780,'大货清单（不定期按GOMS更新）'!A:F,6,FALSE)</f>
        <v>PHASEOUT</v>
      </c>
      <c r="J3780" s="27" t="str">
        <f>VLOOKUP(B3780,'大货清单（不定期按GOMS更新）'!A:K,11,FALSE)</f>
        <v>7.1</v>
      </c>
      <c r="K3780" s="27" t="str">
        <f>VLOOKUP(B3780,'大货清单（不定期按GOMS更新）'!A:N,12,FALSE)</f>
        <v>784</v>
      </c>
      <c r="L3780" s="27" t="str">
        <f>VLOOKUP(B3780,'大货清单（不定期按GOMS更新）'!A:M,13,FALSE)</f>
        <v>180</v>
      </c>
      <c r="M3780" s="27" t="str">
        <f>VLOOKUP(B3780,'大货清单（不定期按GOMS更新）'!A:N,14,FALSE)</f>
        <v>326</v>
      </c>
      <c r="N3780" s="53" t="s">
        <v>1345</v>
      </c>
      <c r="O3780" s="27" t="str">
        <f>IFERROR(VLOOKUP(N3780,'散件迭代（不定期更新）'!C:J,8,FALSE),0)</f>
        <v>A29</v>
      </c>
      <c r="P3780" s="27" t="str">
        <f>IFERROR(VLOOKUP(N3780,'散件（更新）'!B:H,3,FALSE),0)</f>
        <v>206-1965-0108</v>
      </c>
      <c r="Q3780" s="27" t="str">
        <f>VLOOKUP(N3780,'散件（更新）'!B:H,2,FALSE)</f>
        <v>114-19650108</v>
      </c>
      <c r="R3780" s="27" t="str">
        <f>VLOOKUP(N3780,'散件（更新）'!B:H,7,FALSE)</f>
        <v>HEPA &amp; Cover Assembly</v>
      </c>
      <c r="S3780" s="27" t="str">
        <f>VLOOKUP(N3780,'散件（更新）'!B:E,4,FALSE)</f>
        <v>https://tineco-yxzt.oss-accelerate.aliyuncs.com/product/114-19650108.jpg</v>
      </c>
      <c r="T3780" s="27" t="s">
        <v>8759</v>
      </c>
      <c r="U3780" s="28" t="str">
        <f>VLOOKUP(N3780,'散件（更新）'!B:G,6,FALSE)</f>
        <v>出风盖板组件蓝色（散件专用）</v>
      </c>
      <c r="V3780" s="28" t="str">
        <f>VLOOKUP(N3780,'散件（更新）'!B:I,8,FALSE)</f>
        <v>6972200194824</v>
      </c>
    </row>
    <row r="3781" spans="1:22">
      <c r="A3781" s="57">
        <v>46169</v>
      </c>
      <c r="B3781" s="53" t="s">
        <v>2571</v>
      </c>
      <c r="C3781" s="27" t="str">
        <f>VLOOKUP(B3781,'大货清单（不定期按GOMS更新）'!A:H,8,0)</f>
        <v>107-17690602</v>
      </c>
      <c r="D3781" s="27" t="str">
        <f>VLOOKUP(B3781,'大货清单（不定期按GOMS更新）'!A:C,3,0)</f>
        <v>ZB1769F-02</v>
      </c>
      <c r="E3781" s="27" t="str">
        <f>VLOOKUP(B3781,'大货清单（不定期按GOMS更新）'!A:H,4,0)</f>
        <v>IE,GB</v>
      </c>
      <c r="F3781" s="27" t="str">
        <f>VLOOKUP(B3781,'大货清单（不定期按GOMS更新）'!A:H,2,0)</f>
        <v>A11 Master</v>
      </c>
      <c r="G3781" s="28">
        <f>VLOOKUP(B3781,'大货清单（不定期按GOMS更新）'!A:I,9,FALSE)</f>
        <v>6972200192332</v>
      </c>
      <c r="H3781" s="27" t="str">
        <f>VLOOKUP(B3781,'大货清单（不定期按GOMS更新）'!A:H,7,0)</f>
        <v>Emerald</v>
      </c>
      <c r="I3781" s="27" t="str">
        <f>VLOOKUP(B3781,'大货清单（不定期按GOMS更新）'!A:F,6,FALSE)</f>
        <v>PHASEOUT</v>
      </c>
      <c r="J3781" s="27" t="str">
        <f>VLOOKUP(B3781,'大货清单（不定期按GOMS更新）'!A:K,11,FALSE)</f>
        <v>6.9</v>
      </c>
      <c r="K3781" s="27" t="str">
        <f>VLOOKUP(B3781,'大货清单（不定期按GOMS更新）'!A:N,12,FALSE)</f>
        <v>784</v>
      </c>
      <c r="L3781" s="27" t="str">
        <f>VLOOKUP(B3781,'大货清单（不定期按GOMS更新）'!A:M,13,FALSE)</f>
        <v>180</v>
      </c>
      <c r="M3781" s="27" t="str">
        <f>VLOOKUP(B3781,'大货清单（不定期按GOMS更新）'!A:N,14,FALSE)</f>
        <v>326</v>
      </c>
      <c r="N3781" s="53" t="s">
        <v>1345</v>
      </c>
      <c r="O3781" s="27" t="str">
        <f>IFERROR(VLOOKUP(N3781,'散件迭代（不定期更新）'!C:J,8,FALSE),0)</f>
        <v>A29</v>
      </c>
      <c r="P3781" s="27" t="str">
        <f>IFERROR(VLOOKUP(N3781,'散件（更新）'!B:H,3,FALSE),0)</f>
        <v>206-1965-0108</v>
      </c>
      <c r="Q3781" s="27" t="str">
        <f>VLOOKUP(N3781,'散件（更新）'!B:H,2,FALSE)</f>
        <v>114-19650108</v>
      </c>
      <c r="R3781" s="27" t="str">
        <f>VLOOKUP(N3781,'散件（更新）'!B:H,7,FALSE)</f>
        <v>HEPA &amp; Cover Assembly</v>
      </c>
      <c r="S3781" s="27" t="str">
        <f>VLOOKUP(N3781,'散件（更新）'!B:E,4,FALSE)</f>
        <v>https://tineco-yxzt.oss-accelerate.aliyuncs.com/product/114-19650108.jpg</v>
      </c>
      <c r="T3781" s="27" t="s">
        <v>8759</v>
      </c>
      <c r="U3781" s="28" t="str">
        <f>VLOOKUP(N3781,'散件（更新）'!B:G,6,FALSE)</f>
        <v>出风盖板组件蓝色（散件专用）</v>
      </c>
      <c r="V3781" s="28" t="str">
        <f>VLOOKUP(N3781,'散件（更新）'!B:I,8,FALSE)</f>
        <v>6972200194824</v>
      </c>
    </row>
    <row r="3782" spans="1:22">
      <c r="A3782" s="57">
        <v>46169</v>
      </c>
      <c r="B3782" s="53" t="s">
        <v>114</v>
      </c>
      <c r="C3782" s="27" t="str">
        <f>VLOOKUP(B3782,'大货清单（不定期按GOMS更新）'!A:H,8,0)</f>
        <v>109-20200807</v>
      </c>
      <c r="D3782" s="27" t="str">
        <f>VLOOKUP(B3782,'大货清单（不定期按GOMS更新）'!A:C,3,0)</f>
        <v>CL2020H-07</v>
      </c>
      <c r="E3782" s="27" t="str">
        <f>VLOOKUP(B3782,'大货清单（不定期按GOMS更新）'!A:H,4,0)</f>
        <v>FR,DE,IT,NL,PL,SE,MN,BE,ES</v>
      </c>
      <c r="F3782" s="27" t="str">
        <f>VLOOKUP(B3782,'大货清单（不定期按GOMS更新）'!A:H,2,0)</f>
        <v>Floor One S5 Combo Power KIT</v>
      </c>
      <c r="G3782" s="28" t="str">
        <f>VLOOKUP(B3782,'大货清单（不定期按GOMS更新）'!A:I,9,FALSE)</f>
        <v>6972200198518,	 6972200198518</v>
      </c>
      <c r="H3782" s="27" t="str">
        <f>VLOOKUP(B3782,'大货清单（不定期按GOMS更新）'!A:H,7,0)</f>
        <v>Black</v>
      </c>
      <c r="I3782" s="27" t="str">
        <f>VLOOKUP(B3782,'大货清单（不定期按GOMS更新）'!A:F,6,FALSE)</f>
        <v>ACTIVE</v>
      </c>
      <c r="J3782" s="27" t="str">
        <f>VLOOKUP(B3782,'大货清单（不定期按GOMS更新）'!A:K,11,FALSE)</f>
        <v>11.6</v>
      </c>
      <c r="K3782" s="27" t="str">
        <f>VLOOKUP(B3782,'大货清单（不定期按GOMS更新）'!A:N,12,FALSE)</f>
        <v>444</v>
      </c>
      <c r="L3782" s="27" t="str">
        <f>VLOOKUP(B3782,'大货清单（不定期按GOMS更新）'!A:M,13,FALSE)</f>
        <v>304</v>
      </c>
      <c r="M3782" s="27" t="str">
        <f>VLOOKUP(B3782,'大货清单（不定期按GOMS更新）'!A:N,14,FALSE)</f>
        <v>676</v>
      </c>
      <c r="N3782" s="53" t="s">
        <v>1687</v>
      </c>
      <c r="O3782" s="27">
        <f>IFERROR(VLOOKUP(N3782,'散件迭代（不定期更新）'!C:J,8,FALSE),0)</f>
        <v>0</v>
      </c>
      <c r="P3782" s="27" t="str">
        <f>IFERROR(VLOOKUP(N3782,'散件（更新）'!B:H,3,FALSE),0)</f>
        <v>/</v>
      </c>
      <c r="Q3782" s="27" t="str">
        <f>VLOOKUP(N3782,'散件（更新）'!B:H,2,FALSE)</f>
        <v>114-20200112</v>
      </c>
      <c r="R3782" s="27" t="str">
        <f>VLOOKUP(N3782,'散件（更新）'!B:H,7,FALSE)</f>
        <v>Main Body</v>
      </c>
      <c r="S3782" s="27" t="str">
        <f>VLOOKUP(N3782,'散件（更新）'!B:E,4,FALSE)</f>
        <v>https://tineco-yxzt.oss-accelerate.aliyuncs.com/20231219/9FWMB150300_1702948016387.png</v>
      </c>
      <c r="T3782" s="27" t="s">
        <v>8759</v>
      </c>
      <c r="U3782" s="28" t="str">
        <f>VLOOKUP(N3782,'散件（更新）'!B:G,6,FALSE)</f>
        <v>动力源组件接插式</v>
      </c>
      <c r="V3782" s="28">
        <f>VLOOKUP(N3782,'散件（更新）'!B:I,8,FALSE)</f>
        <v>6974950101619</v>
      </c>
    </row>
    <row r="3783" spans="1:22">
      <c r="A3783" s="57">
        <v>46169</v>
      </c>
      <c r="B3783" s="53" t="s">
        <v>1035</v>
      </c>
      <c r="C3783" s="27" t="str">
        <f>VLOOKUP(B3783,'大货清单（不定期按GOMS更新）'!A:H,8,0)</f>
        <v>108-21380301</v>
      </c>
      <c r="D3783" s="27" t="str">
        <f>VLOOKUP(B3783,'大货清单（不定期按GOMS更新）'!A:C,3,0)</f>
        <v>CL2138C-01</v>
      </c>
      <c r="E3783" s="27" t="str">
        <f>VLOOKUP(B3783,'大货清单（不定期按GOMS更新）'!A:H,4,0)</f>
        <v>DE,FR,NL,ES,LT,BE,SE,PL,IT</v>
      </c>
      <c r="F3783" s="27" t="str">
        <f>VLOOKUP(B3783,'大货清单（不定期按GOMS更新）'!A:H,2,0)</f>
        <v>Carpet One Spot Essentials</v>
      </c>
      <c r="G3783" s="28">
        <f>VLOOKUP(B3783,'大货清单（不定期按GOMS更新）'!A:I,9,FALSE)</f>
        <v>6972200199577</v>
      </c>
      <c r="H3783" s="27" t="str">
        <f>VLOOKUP(B3783,'大货清单（不定期按GOMS更新）'!A:H,7,0)</f>
        <v>Black</v>
      </c>
      <c r="I3783" s="27" t="str">
        <f>VLOOKUP(B3783,'大货清单（不定期按GOMS更新）'!A:F,6,FALSE)</f>
        <v>PHASEOUT</v>
      </c>
      <c r="J3783" s="27" t="str">
        <f>VLOOKUP(B3783,'大货清单（不定期按GOMS更新）'!A:K,11,FALSE)</f>
        <v>8.2</v>
      </c>
      <c r="K3783" s="27" t="str">
        <f>VLOOKUP(B3783,'大货清单（不定期按GOMS更新）'!A:N,12,FALSE)</f>
        <v>500</v>
      </c>
      <c r="L3783" s="27" t="str">
        <f>VLOOKUP(B3783,'大货清单（不定期按GOMS更新）'!A:M,13,FALSE)</f>
        <v>305</v>
      </c>
      <c r="M3783" s="27" t="str">
        <f>VLOOKUP(B3783,'大货清单（不定期按GOMS更新）'!A:N,14,FALSE)</f>
        <v>457</v>
      </c>
      <c r="N3783" s="53" t="s">
        <v>954</v>
      </c>
      <c r="O3783" s="27">
        <f>IFERROR(VLOOKUP(N3783,'散件迭代（不定期更新）'!C:J,8,FALSE),0)</f>
        <v>0</v>
      </c>
      <c r="P3783" s="27" t="str">
        <f>IFERROR(VLOOKUP(N3783,'散件（更新）'!B:H,3,FALSE),0)</f>
        <v>206-2138-0006</v>
      </c>
      <c r="Q3783" s="27" t="str">
        <f>VLOOKUP(N3783,'散件（更新）'!B:H,2,FALSE)</f>
        <v>114-21380006</v>
      </c>
      <c r="R3783" s="27" t="str">
        <f>VLOOKUP(N3783,'散件（更新）'!B:H,7,FALSE)</f>
        <v>Mini Power Brush</v>
      </c>
      <c r="S3783" s="27" t="str">
        <f>VLOOKUP(N3783,'散件（更新）'!B:E,4,FALSE)</f>
        <v>https://tineco-yxzt.oss-accelerate.aliyuncs.com/20231219/9SCBM100000_1702948043579.png</v>
      </c>
      <c r="T3783" s="27" t="s">
        <v>8759</v>
      </c>
      <c r="U3783" s="28" t="str">
        <f>VLOOKUP(N3783,'散件（更新）'!B:G,6,FALSE)</f>
        <v>电动滚刷组件（带盖和轴）</v>
      </c>
      <c r="V3783" s="28">
        <f>VLOOKUP(N3783,'散件（更新）'!B:I,8,FALSE)</f>
        <v>6974950100704</v>
      </c>
    </row>
    <row r="3784" spans="1:22">
      <c r="A3784" s="57">
        <v>46169</v>
      </c>
      <c r="B3784" s="53" t="s">
        <v>1035</v>
      </c>
      <c r="C3784" s="27" t="str">
        <f>VLOOKUP(B3784,'大货清单（不定期按GOMS更新）'!A:H,8,0)</f>
        <v>108-21380301</v>
      </c>
      <c r="D3784" s="27" t="str">
        <f>VLOOKUP(B3784,'大货清单（不定期按GOMS更新）'!A:C,3,0)</f>
        <v>CL2138C-01</v>
      </c>
      <c r="E3784" s="27" t="str">
        <f>VLOOKUP(B3784,'大货清单（不定期按GOMS更新）'!A:H,4,0)</f>
        <v>DE,FR,NL,ES,LT,BE,SE,PL,IT</v>
      </c>
      <c r="F3784" s="27" t="str">
        <f>VLOOKUP(B3784,'大货清单（不定期按GOMS更新）'!A:H,2,0)</f>
        <v>Carpet One Spot Essentials</v>
      </c>
      <c r="G3784" s="28">
        <f>VLOOKUP(B3784,'大货清单（不定期按GOMS更新）'!A:I,9,FALSE)</f>
        <v>6972200199577</v>
      </c>
      <c r="H3784" s="27" t="str">
        <f>VLOOKUP(B3784,'大货清单（不定期按GOMS更新）'!A:H,7,0)</f>
        <v>Black</v>
      </c>
      <c r="I3784" s="27" t="str">
        <f>VLOOKUP(B3784,'大货清单（不定期按GOMS更新）'!A:F,6,FALSE)</f>
        <v>PHASEOUT</v>
      </c>
      <c r="J3784" s="27" t="str">
        <f>VLOOKUP(B3784,'大货清单（不定期按GOMS更新）'!A:K,11,FALSE)</f>
        <v>8.2</v>
      </c>
      <c r="K3784" s="27" t="str">
        <f>VLOOKUP(B3784,'大货清单（不定期按GOMS更新）'!A:N,12,FALSE)</f>
        <v>500</v>
      </c>
      <c r="L3784" s="27" t="str">
        <f>VLOOKUP(B3784,'大货清单（不定期按GOMS更新）'!A:M,13,FALSE)</f>
        <v>305</v>
      </c>
      <c r="M3784" s="27" t="str">
        <f>VLOOKUP(B3784,'大货清单（不定期按GOMS更新）'!A:N,14,FALSE)</f>
        <v>457</v>
      </c>
      <c r="N3784" s="53" t="s">
        <v>2326</v>
      </c>
      <c r="O3784" s="27">
        <f>IFERROR(VLOOKUP(N3784,'散件迭代（不定期更新）'!C:J,8,FALSE),0)</f>
        <v>0</v>
      </c>
      <c r="P3784" s="27" t="str">
        <f>IFERROR(VLOOKUP(N3784,'散件（更新）'!B:H,3,FALSE),0)</f>
        <v>/</v>
      </c>
      <c r="Q3784" s="27" t="str">
        <f>VLOOKUP(N3784,'散件（更新）'!B:H,2,FALSE)</f>
        <v>114-21380103</v>
      </c>
      <c r="R3784" s="27" t="str">
        <f>VLOOKUP(N3784,'散件（更新）'!B:H,7,FALSE)</f>
        <v>Mini Power Brush</v>
      </c>
      <c r="S3784" s="27" t="str">
        <f>VLOOKUP(N3784,'散件（更新）'!B:E,4,FALSE)</f>
        <v>https://tineco-yxzt.oss-accelerate.aliyuncs.com/20231219/9SCBM100100_1702948043659.png</v>
      </c>
      <c r="T3784" s="27" t="s">
        <v>8759</v>
      </c>
      <c r="U3784" s="28" t="str">
        <f>VLOOKUP(N3784,'散件（更新）'!B:G,6,FALSE)</f>
        <v>板刷组件3pin</v>
      </c>
      <c r="V3784" s="28">
        <f>VLOOKUP(N3784,'散件（更新）'!B:I,8,FALSE)</f>
        <v>6974950101572</v>
      </c>
    </row>
    <row r="3785" spans="1:22">
      <c r="A3785" s="57">
        <v>46169</v>
      </c>
      <c r="B3785" s="53" t="s">
        <v>1035</v>
      </c>
      <c r="C3785" s="27" t="str">
        <f>VLOOKUP(B3785,'大货清单（不定期按GOMS更新）'!A:H,8,0)</f>
        <v>108-21380301</v>
      </c>
      <c r="D3785" s="27" t="str">
        <f>VLOOKUP(B3785,'大货清单（不定期按GOMS更新）'!A:C,3,0)</f>
        <v>CL2138C-01</v>
      </c>
      <c r="E3785" s="27" t="str">
        <f>VLOOKUP(B3785,'大货清单（不定期按GOMS更新）'!A:H,4,0)</f>
        <v>DE,FR,NL,ES,LT,BE,SE,PL,IT</v>
      </c>
      <c r="F3785" s="27" t="str">
        <f>VLOOKUP(B3785,'大货清单（不定期按GOMS更新）'!A:H,2,0)</f>
        <v>Carpet One Spot Essentials</v>
      </c>
      <c r="G3785" s="28">
        <f>VLOOKUP(B3785,'大货清单（不定期按GOMS更新）'!A:I,9,FALSE)</f>
        <v>6972200199577</v>
      </c>
      <c r="H3785" s="27" t="str">
        <f>VLOOKUP(B3785,'大货清单（不定期按GOMS更新）'!A:H,7,0)</f>
        <v>Black</v>
      </c>
      <c r="I3785" s="27" t="str">
        <f>VLOOKUP(B3785,'大货清单（不定期按GOMS更新）'!A:F,6,FALSE)</f>
        <v>PHASEOUT</v>
      </c>
      <c r="J3785" s="27" t="str">
        <f>VLOOKUP(B3785,'大货清单（不定期按GOMS更新）'!A:K,11,FALSE)</f>
        <v>8.2</v>
      </c>
      <c r="K3785" s="27" t="str">
        <f>VLOOKUP(B3785,'大货清单（不定期按GOMS更新）'!A:N,12,FALSE)</f>
        <v>500</v>
      </c>
      <c r="L3785" s="27" t="str">
        <f>VLOOKUP(B3785,'大货清单（不定期按GOMS更新）'!A:M,13,FALSE)</f>
        <v>305</v>
      </c>
      <c r="M3785" s="27" t="str">
        <f>VLOOKUP(B3785,'大货清单（不定期按GOMS更新）'!A:N,14,FALSE)</f>
        <v>457</v>
      </c>
      <c r="N3785" s="53" t="s">
        <v>2329</v>
      </c>
      <c r="O3785" s="27">
        <f>IFERROR(VLOOKUP(N3785,'散件迭代（不定期更新）'!C:J,8,FALSE),0)</f>
        <v>0</v>
      </c>
      <c r="P3785" s="27" t="str">
        <f>IFERROR(VLOOKUP(N3785,'散件（更新）'!B:H,3,FALSE),0)</f>
        <v>/</v>
      </c>
      <c r="Q3785" s="27" t="str">
        <f>VLOOKUP(N3785,'散件（更新）'!B:H,2,FALSE)</f>
        <v>114-21380024</v>
      </c>
      <c r="R3785" s="27" t="str">
        <f>VLOOKUP(N3785,'散件（更新）'!B:H,7,FALSE)</f>
        <v>Mini Power Brush</v>
      </c>
      <c r="S3785" s="27" t="str">
        <f>VLOOKUP(N3785,'散件（更新）'!B:E,4,FALSE)</f>
        <v>https://tineco-yxzt.oss-accelerate.aliyuncs.com/20231219/9SCBM100200_1702948043741.png</v>
      </c>
      <c r="T3785" s="27" t="s">
        <v>8759</v>
      </c>
      <c r="U3785" s="28" t="str">
        <f>VLOOKUP(N3785,'散件（更新）'!B:G,6,FALSE)</f>
        <v>板刷组件4pin</v>
      </c>
      <c r="V3785" s="28">
        <f>VLOOKUP(N3785,'散件（更新）'!B:I,8,FALSE)</f>
        <v>6974950101893</v>
      </c>
    </row>
    <row r="3786" spans="1:22">
      <c r="A3786" s="57">
        <v>46169</v>
      </c>
      <c r="B3786" s="53" t="s">
        <v>1035</v>
      </c>
      <c r="C3786" s="27" t="str">
        <f>VLOOKUP(B3786,'大货清单（不定期按GOMS更新）'!A:H,8,0)</f>
        <v>108-21380301</v>
      </c>
      <c r="D3786" s="27" t="str">
        <f>VLOOKUP(B3786,'大货清单（不定期按GOMS更新）'!A:C,3,0)</f>
        <v>CL2138C-01</v>
      </c>
      <c r="E3786" s="27" t="str">
        <f>VLOOKUP(B3786,'大货清单（不定期按GOMS更新）'!A:H,4,0)</f>
        <v>DE,FR,NL,ES,LT,BE,SE,PL,IT</v>
      </c>
      <c r="F3786" s="27" t="str">
        <f>VLOOKUP(B3786,'大货清单（不定期按GOMS更新）'!A:H,2,0)</f>
        <v>Carpet One Spot Essentials</v>
      </c>
      <c r="G3786" s="28">
        <f>VLOOKUP(B3786,'大货清单（不定期按GOMS更新）'!A:I,9,FALSE)</f>
        <v>6972200199577</v>
      </c>
      <c r="H3786" s="27" t="str">
        <f>VLOOKUP(B3786,'大货清单（不定期按GOMS更新）'!A:H,7,0)</f>
        <v>Black</v>
      </c>
      <c r="I3786" s="27" t="str">
        <f>VLOOKUP(B3786,'大货清单（不定期按GOMS更新）'!A:F,6,FALSE)</f>
        <v>PHASEOUT</v>
      </c>
      <c r="J3786" s="27" t="str">
        <f>VLOOKUP(B3786,'大货清单（不定期按GOMS更新）'!A:K,11,FALSE)</f>
        <v>8.2</v>
      </c>
      <c r="K3786" s="27" t="str">
        <f>VLOOKUP(B3786,'大货清单（不定期按GOMS更新）'!A:N,12,FALSE)</f>
        <v>500</v>
      </c>
      <c r="L3786" s="27" t="str">
        <f>VLOOKUP(B3786,'大货清单（不定期按GOMS更新）'!A:M,13,FALSE)</f>
        <v>305</v>
      </c>
      <c r="M3786" s="27" t="str">
        <f>VLOOKUP(B3786,'大货清单（不定期按GOMS更新）'!A:N,14,FALSE)</f>
        <v>457</v>
      </c>
      <c r="N3786" s="53" t="s">
        <v>2330</v>
      </c>
      <c r="O3786" s="27">
        <f>IFERROR(VLOOKUP(N3786,'散件迭代（不定期更新）'!C:J,8,FALSE),0)</f>
        <v>0</v>
      </c>
      <c r="P3786" s="27" t="str">
        <f>IFERROR(VLOOKUP(N3786,'散件（更新）'!B:H,3,FALSE),0)</f>
        <v>/</v>
      </c>
      <c r="Q3786" s="27" t="str">
        <f>VLOOKUP(N3786,'散件（更新）'!B:H,2,FALSE)</f>
        <v>114-21380025</v>
      </c>
      <c r="R3786" s="27" t="str">
        <f>VLOOKUP(N3786,'散件（更新）'!B:H,7,FALSE)</f>
        <v>Mini Power Brush</v>
      </c>
      <c r="S3786" s="27" t="str">
        <f>VLOOKUP(N3786,'散件（更新）'!B:E,4,FALSE)</f>
        <v>https://tineco-yxzt.oss-accelerate.aliyuncs.com/20231219/9SCBM100300_1702948043819.png</v>
      </c>
      <c r="T3786" s="27" t="s">
        <v>8759</v>
      </c>
      <c r="U3786" s="28" t="str">
        <f>VLOOKUP(N3786,'散件（更新）'!B:G,6,FALSE)</f>
        <v>电动滚刷组件(带盖和轴)(抬)</v>
      </c>
      <c r="V3786" s="28">
        <f>VLOOKUP(N3786,'散件（更新）'!B:I,8,FALSE)</f>
        <v>6974950101909</v>
      </c>
    </row>
    <row r="3787" spans="1:22">
      <c r="A3787" s="57">
        <v>46169</v>
      </c>
      <c r="B3787" s="53" t="s">
        <v>1166</v>
      </c>
      <c r="C3787" s="27" t="str">
        <f>VLOOKUP(B3787,'大货清单（不定期按GOMS更新）'!A:H,8,0)</f>
        <v>109-21230401</v>
      </c>
      <c r="D3787" s="27" t="str">
        <f>VLOOKUP(B3787,'大货清单（不定期按GOMS更新）'!A:C,3,0)</f>
        <v>CL2123D-01</v>
      </c>
      <c r="E3787" s="27" t="str">
        <f>VLOOKUP(B3787,'大货清单（不定期按GOMS更新）'!A:H,4,0)</f>
        <v>DE,FR,IT,CL,ZA,ES,BE</v>
      </c>
      <c r="F3787" s="27" t="str">
        <f>VLOOKUP(B3787,'大货清单（不定期按GOMS更新）'!A:H,2,0)</f>
        <v>Floor One S7 Pro</v>
      </c>
      <c r="G3787" s="28">
        <f>VLOOKUP(B3787,'大货清单（不定期按GOMS更新）'!A:I,9,FALSE)</f>
        <v>6974950100346</v>
      </c>
      <c r="H3787" s="27" t="str">
        <f>VLOOKUP(B3787,'大货清单（不定期按GOMS更新）'!A:H,7,0)</f>
        <v>Black</v>
      </c>
      <c r="I3787" s="27" t="str">
        <f>VLOOKUP(B3787,'大货清单（不定期按GOMS更新）'!A:F,6,FALSE)</f>
        <v>PHASEOUT</v>
      </c>
      <c r="J3787" s="27" t="str">
        <f>VLOOKUP(B3787,'大货清单（不定期按GOMS更新）'!A:K,11,FALSE)</f>
        <v>9.7</v>
      </c>
      <c r="K3787" s="27" t="str">
        <f>VLOOKUP(B3787,'大货清单（不定期按GOMS更新）'!A:N,12,FALSE)</f>
        <v>674</v>
      </c>
      <c r="L3787" s="27" t="str">
        <f>VLOOKUP(B3787,'大货清单（不定期按GOMS更新）'!A:M,13,FALSE)</f>
        <v>332</v>
      </c>
      <c r="M3787" s="27" t="str">
        <f>VLOOKUP(B3787,'大货清单（不定期按GOMS更新）'!A:N,14,FALSE)</f>
        <v>306</v>
      </c>
      <c r="N3787" s="53" t="s">
        <v>1142</v>
      </c>
      <c r="O3787" s="27">
        <f>IFERROR(VLOOKUP(N3787,'散件迭代（不定期更新）'!C:J,8,FALSE),0)</f>
        <v>0</v>
      </c>
      <c r="P3787" s="27" t="str">
        <f>IFERROR(VLOOKUP(N3787,'散件（更新）'!B:H,3,FALSE),0)</f>
        <v>206-2123-0203</v>
      </c>
      <c r="Q3787" s="27" t="str">
        <f>VLOOKUP(N3787,'散件（更新）'!B:H,2,FALSE)</f>
        <v>114-21230203</v>
      </c>
      <c r="R3787" s="27" t="str">
        <f>VLOOKUP(N3787,'散件（更新）'!B:H,7,FALSE)</f>
        <v>HEPA Assy</v>
      </c>
      <c r="S3787" s="27" t="str">
        <f>VLOOKUP(N3787,'散件（更新）'!B:E,4,FALSE)</f>
        <v>https://tineco-yxzt.oss-accelerate.aliyuncs.com/20231219/9FWFA200000_1702948014999.png</v>
      </c>
      <c r="T3787" s="27" t="s">
        <v>8759</v>
      </c>
      <c r="U3787" s="28" t="str">
        <f>VLOOKUP(N3787,'散件（更新）'!B:G,6,FALSE)</f>
        <v>前置方形过滤器滤网组件</v>
      </c>
      <c r="V3787" s="28">
        <f>VLOOKUP(N3787,'散件（更新）'!B:I,8,FALSE)</f>
        <v>6974950101039</v>
      </c>
    </row>
    <row r="3788" spans="1:22">
      <c r="A3788" s="57">
        <v>46169</v>
      </c>
      <c r="B3788" s="53" t="s">
        <v>1166</v>
      </c>
      <c r="C3788" s="27" t="str">
        <f>VLOOKUP(B3788,'大货清单（不定期按GOMS更新）'!A:H,8,0)</f>
        <v>109-21230401</v>
      </c>
      <c r="D3788" s="27" t="str">
        <f>VLOOKUP(B3788,'大货清单（不定期按GOMS更新）'!A:C,3,0)</f>
        <v>CL2123D-01</v>
      </c>
      <c r="E3788" s="27" t="str">
        <f>VLOOKUP(B3788,'大货清单（不定期按GOMS更新）'!A:H,4,0)</f>
        <v>DE,FR,IT,CL,ZA,ES,BE</v>
      </c>
      <c r="F3788" s="27" t="str">
        <f>VLOOKUP(B3788,'大货清单（不定期按GOMS更新）'!A:H,2,0)</f>
        <v>Floor One S7 Pro</v>
      </c>
      <c r="G3788" s="28">
        <f>VLOOKUP(B3788,'大货清单（不定期按GOMS更新）'!A:I,9,FALSE)</f>
        <v>6974950100346</v>
      </c>
      <c r="H3788" s="27" t="str">
        <f>VLOOKUP(B3788,'大货清单（不定期按GOMS更新）'!A:H,7,0)</f>
        <v>Black</v>
      </c>
      <c r="I3788" s="27" t="str">
        <f>VLOOKUP(B3788,'大货清单（不定期按GOMS更新）'!A:F,6,FALSE)</f>
        <v>PHASEOUT</v>
      </c>
      <c r="J3788" s="27" t="str">
        <f>VLOOKUP(B3788,'大货清单（不定期按GOMS更新）'!A:K,11,FALSE)</f>
        <v>9.7</v>
      </c>
      <c r="K3788" s="27" t="str">
        <f>VLOOKUP(B3788,'大货清单（不定期按GOMS更新）'!A:N,12,FALSE)</f>
        <v>674</v>
      </c>
      <c r="L3788" s="27" t="str">
        <f>VLOOKUP(B3788,'大货清单（不定期按GOMS更新）'!A:M,13,FALSE)</f>
        <v>332</v>
      </c>
      <c r="M3788" s="27" t="str">
        <f>VLOOKUP(B3788,'大货清单（不定期按GOMS更新）'!A:N,14,FALSE)</f>
        <v>306</v>
      </c>
      <c r="N3788" s="53" t="s">
        <v>2369</v>
      </c>
      <c r="O3788" s="27">
        <f>IFERROR(VLOOKUP(N3788,'散件迭代（不定期更新）'!C:J,8,FALSE),0)</f>
        <v>0</v>
      </c>
      <c r="P3788" s="27" t="str">
        <f>IFERROR(VLOOKUP(N3788,'散件（更新）'!B:H,3,FALSE),0)</f>
        <v>/</v>
      </c>
      <c r="Q3788" s="27" t="str">
        <f>VLOOKUP(N3788,'散件（更新）'!B:H,2,FALSE)</f>
        <v>114-21230228</v>
      </c>
      <c r="R3788" s="27" t="str">
        <f>VLOOKUP(N3788,'散件（更新）'!B:H,7,FALSE)</f>
        <v>plastic part</v>
      </c>
      <c r="S3788" s="27" t="str">
        <f>VLOOKUP(N3788,'散件（更新）'!B:E,4,FALSE)</f>
        <v>https://tineco-yxzt.oss-accelerate.aliyuncs.com/20231219/9FWRH200100_1702948026373.png</v>
      </c>
      <c r="T3788" s="27" t="s">
        <v>8759</v>
      </c>
      <c r="U3788" s="28" t="str">
        <f>VLOOKUP(N3788,'散件（更新）'!B:G,6,FALSE)</f>
        <v>回收桶盖组件</v>
      </c>
      <c r="V3788" s="28">
        <f>VLOOKUP(N3788,'散件（更新）'!B:I,8,FALSE)</f>
        <v>6974950102593</v>
      </c>
    </row>
    <row r="3789" spans="1:22">
      <c r="A3789" s="57">
        <v>46169</v>
      </c>
      <c r="B3789" s="53" t="s">
        <v>2234</v>
      </c>
      <c r="C3789" s="27" t="str">
        <f>VLOOKUP(B3789,'大货清单（不定期按GOMS更新）'!A:H,8,0)</f>
        <v>109-21230404</v>
      </c>
      <c r="D3789" s="27" t="str">
        <f>VLOOKUP(B3789,'大货清单（不定期按GOMS更新）'!A:C,3,0)</f>
        <v>CL2123D-04</v>
      </c>
      <c r="E3789" s="27" t="str">
        <f>VLOOKUP(B3789,'大货清单（不定期按GOMS更新）'!A:H,4,0)</f>
        <v>DE,ES,FR,CH,NL,RO,AT,LT,PL,GR</v>
      </c>
      <c r="F3789" s="27" t="str">
        <f>VLOOKUP(B3789,'大货清单（不定期按GOMS更新）'!A:H,2,0)</f>
        <v>Floor One S7 Premium</v>
      </c>
      <c r="G3789" s="28">
        <f>VLOOKUP(B3789,'大货清单（不定期按GOMS更新）'!A:I,9,FALSE)</f>
        <v>6974950102142</v>
      </c>
      <c r="H3789" s="27" t="str">
        <f>VLOOKUP(B3789,'大货清单（不定期按GOMS更新）'!A:H,7,0)</f>
        <v>Black</v>
      </c>
      <c r="I3789" s="27" t="str">
        <f>VLOOKUP(B3789,'大货清单（不定期按GOMS更新）'!A:F,6,FALSE)</f>
        <v>PHASEOUT</v>
      </c>
      <c r="J3789" s="27" t="str">
        <f>VLOOKUP(B3789,'大货清单（不定期按GOMS更新）'!A:K,11,FALSE)</f>
        <v>10.5</v>
      </c>
      <c r="K3789" s="27" t="str">
        <f>VLOOKUP(B3789,'大货清单（不定期按GOMS更新）'!A:N,12,FALSE)</f>
        <v>674</v>
      </c>
      <c r="L3789" s="27" t="str">
        <f>VLOOKUP(B3789,'大货清单（不定期按GOMS更新）'!A:M,13,FALSE)</f>
        <v>332</v>
      </c>
      <c r="M3789" s="27" t="str">
        <f>VLOOKUP(B3789,'大货清单（不定期按GOMS更新）'!A:N,14,FALSE)</f>
        <v>306</v>
      </c>
      <c r="N3789" s="53" t="s">
        <v>1142</v>
      </c>
      <c r="O3789" s="27">
        <f>IFERROR(VLOOKUP(N3789,'散件迭代（不定期更新）'!C:J,8,FALSE),0)</f>
        <v>0</v>
      </c>
      <c r="P3789" s="27" t="str">
        <f>IFERROR(VLOOKUP(N3789,'散件（更新）'!B:H,3,FALSE),0)</f>
        <v>206-2123-0203</v>
      </c>
      <c r="Q3789" s="27" t="str">
        <f>VLOOKUP(N3789,'散件（更新）'!B:H,2,FALSE)</f>
        <v>114-21230203</v>
      </c>
      <c r="R3789" s="27" t="str">
        <f>VLOOKUP(N3789,'散件（更新）'!B:H,7,FALSE)</f>
        <v>HEPA Assy</v>
      </c>
      <c r="S3789" s="27" t="str">
        <f>VLOOKUP(N3789,'散件（更新）'!B:E,4,FALSE)</f>
        <v>https://tineco-yxzt.oss-accelerate.aliyuncs.com/20231219/9FWFA200000_1702948014999.png</v>
      </c>
      <c r="T3789" s="27" t="s">
        <v>8759</v>
      </c>
      <c r="U3789" s="28" t="str">
        <f>VLOOKUP(N3789,'散件（更新）'!B:G,6,FALSE)</f>
        <v>前置方形过滤器滤网组件</v>
      </c>
      <c r="V3789" s="28">
        <f>VLOOKUP(N3789,'散件（更新）'!B:I,8,FALSE)</f>
        <v>6974950101039</v>
      </c>
    </row>
    <row r="3790" spans="1:22">
      <c r="A3790" s="57">
        <v>46169</v>
      </c>
      <c r="B3790" s="53" t="s">
        <v>122</v>
      </c>
      <c r="C3790" s="27" t="str">
        <f>VLOOKUP(B3790,'大货清单（不定期按GOMS更新）'!A:H,8,0)</f>
        <v>109-20190605</v>
      </c>
      <c r="D3790" s="27" t="str">
        <f>VLOOKUP(B3790,'大货清单（不定期按GOMS更新）'!A:C,3,0)</f>
        <v>CL2019F-05</v>
      </c>
      <c r="E3790" s="27" t="str">
        <f>VLOOKUP(B3790,'大货清单（不定期按GOMS更新）'!A:H,4,0)</f>
        <v>ES,FR,DE,AT,CH,DK,GR,NL,UA,LT,CZ,HU,IT,PL</v>
      </c>
      <c r="F3790" s="27" t="str">
        <f>VLOOKUP(B3790,'大货清单（不定期按GOMS更新）'!A:H,2,0)</f>
        <v>Floor One S5 Extreme</v>
      </c>
      <c r="G3790" s="28">
        <f>VLOOKUP(B3790,'大货清单（不定期按GOMS更新）'!A:I,9,FALSE)</f>
        <v>6972200198495</v>
      </c>
      <c r="H3790" s="27" t="str">
        <f>VLOOKUP(B3790,'大货清单（不定期按GOMS更新）'!A:H,7,0)</f>
        <v>Blue</v>
      </c>
      <c r="I3790" s="27" t="str">
        <f>VLOOKUP(B3790,'大货清单（不定期按GOMS更新）'!A:F,6,FALSE)</f>
        <v>ACTIVE</v>
      </c>
      <c r="J3790" s="27" t="str">
        <f>VLOOKUP(B3790,'大货清单（不定期按GOMS更新）'!A:K,11,FALSE)</f>
        <v>8.2</v>
      </c>
      <c r="K3790" s="27" t="str">
        <f>VLOOKUP(B3790,'大货清单（不定期按GOMS更新）'!A:N,12,FALSE)</f>
        <v>326</v>
      </c>
      <c r="L3790" s="27" t="str">
        <f>VLOOKUP(B3790,'大货清单（不定期按GOMS更新）'!A:M,13,FALSE)</f>
        <v>296</v>
      </c>
      <c r="M3790" s="27" t="str">
        <f>VLOOKUP(B3790,'大货清单（不定期按GOMS更新）'!A:N,14,FALSE)</f>
        <v>672</v>
      </c>
      <c r="N3790" s="53" t="s">
        <v>1142</v>
      </c>
      <c r="O3790" s="27">
        <f>IFERROR(VLOOKUP(N3790,'散件迭代（不定期更新）'!C:J,8,FALSE),0)</f>
        <v>0</v>
      </c>
      <c r="P3790" s="27" t="str">
        <f>IFERROR(VLOOKUP(N3790,'散件（更新）'!B:H,3,FALSE),0)</f>
        <v>206-2123-0203</v>
      </c>
      <c r="Q3790" s="27" t="str">
        <f>VLOOKUP(N3790,'散件（更新）'!B:H,2,FALSE)</f>
        <v>114-21230203</v>
      </c>
      <c r="R3790" s="27" t="str">
        <f>VLOOKUP(N3790,'散件（更新）'!B:H,7,FALSE)</f>
        <v>HEPA Assy</v>
      </c>
      <c r="S3790" s="27" t="str">
        <f>VLOOKUP(N3790,'散件（更新）'!B:E,4,FALSE)</f>
        <v>https://tineco-yxzt.oss-accelerate.aliyuncs.com/20231219/9FWFA200000_1702948014999.png</v>
      </c>
      <c r="T3790" s="27" t="s">
        <v>8759</v>
      </c>
      <c r="U3790" s="28" t="str">
        <f>VLOOKUP(N3790,'散件（更新）'!B:G,6,FALSE)</f>
        <v>前置方形过滤器滤网组件</v>
      </c>
      <c r="V3790" s="28">
        <f>VLOOKUP(N3790,'散件（更新）'!B:I,8,FALSE)</f>
        <v>6974950101039</v>
      </c>
    </row>
    <row r="3791" spans="1:22">
      <c r="A3791" s="57">
        <v>46169</v>
      </c>
      <c r="B3791" s="53" t="s">
        <v>122</v>
      </c>
      <c r="C3791" s="27" t="str">
        <f>VLOOKUP(B3791,'大货清单（不定期按GOMS更新）'!A:H,8,0)</f>
        <v>109-20190605</v>
      </c>
      <c r="D3791" s="27" t="str">
        <f>VLOOKUP(B3791,'大货清单（不定期按GOMS更新）'!A:C,3,0)</f>
        <v>CL2019F-05</v>
      </c>
      <c r="E3791" s="27" t="str">
        <f>VLOOKUP(B3791,'大货清单（不定期按GOMS更新）'!A:H,4,0)</f>
        <v>ES,FR,DE,AT,CH,DK,GR,NL,UA,LT,CZ,HU,IT,PL</v>
      </c>
      <c r="F3791" s="27" t="str">
        <f>VLOOKUP(B3791,'大货清单（不定期按GOMS更新）'!A:H,2,0)</f>
        <v>Floor One S5 Extreme</v>
      </c>
      <c r="G3791" s="28">
        <f>VLOOKUP(B3791,'大货清单（不定期按GOMS更新）'!A:I,9,FALSE)</f>
        <v>6972200198495</v>
      </c>
      <c r="H3791" s="27" t="str">
        <f>VLOOKUP(B3791,'大货清单（不定期按GOMS更新）'!A:H,7,0)</f>
        <v>Blue</v>
      </c>
      <c r="I3791" s="27" t="str">
        <f>VLOOKUP(B3791,'大货清单（不定期按GOMS更新）'!A:F,6,FALSE)</f>
        <v>ACTIVE</v>
      </c>
      <c r="J3791" s="27" t="str">
        <f>VLOOKUP(B3791,'大货清单（不定期按GOMS更新）'!A:K,11,FALSE)</f>
        <v>8.2</v>
      </c>
      <c r="K3791" s="27" t="str">
        <f>VLOOKUP(B3791,'大货清单（不定期按GOMS更新）'!A:N,12,FALSE)</f>
        <v>326</v>
      </c>
      <c r="L3791" s="27" t="str">
        <f>VLOOKUP(B3791,'大货清单（不定期按GOMS更新）'!A:M,13,FALSE)</f>
        <v>296</v>
      </c>
      <c r="M3791" s="27" t="str">
        <f>VLOOKUP(B3791,'大货清单（不定期按GOMS更新）'!A:N,14,FALSE)</f>
        <v>672</v>
      </c>
      <c r="N3791" s="53" t="s">
        <v>1699</v>
      </c>
      <c r="O3791" s="27" t="str">
        <f>IFERROR(VLOOKUP(N3791,'散件迭代（不定期更新）'!C:J,8,FALSE),0)</f>
        <v>A39</v>
      </c>
      <c r="P3791" s="27" t="str">
        <f>IFERROR(VLOOKUP(N3791,'散件（更新）'!B:H,3,FALSE),0)</f>
        <v>/</v>
      </c>
      <c r="Q3791" s="27" t="str">
        <f>VLOOKUP(N3791,'散件（更新）'!B:H,2,FALSE)</f>
        <v>114-20190809</v>
      </c>
      <c r="R3791" s="27" t="str">
        <f>VLOOKUP(N3791,'散件（更新）'!B:H,7,FALSE)</f>
        <v>plastic part</v>
      </c>
      <c r="S3791" s="27" t="str">
        <f>VLOOKUP(N3791,'散件（更新）'!B:E,4,FALSE)</f>
        <v>https://tineco-yxzt.oss-accelerate.aliyuncs.com/20231219/9FWRH100700_1702948025978.png</v>
      </c>
      <c r="T3791" s="27" t="s">
        <v>8759</v>
      </c>
      <c r="U3791" s="28" t="str">
        <f>VLOOKUP(N3791,'散件（更新）'!B:G,6,FALSE)</f>
        <v>机体下装饰盖</v>
      </c>
      <c r="V3791" s="28">
        <f>VLOOKUP(N3791,'散件（更新）'!B:I,8,FALSE)</f>
        <v>6974950102050</v>
      </c>
    </row>
    <row r="3792" spans="1:22">
      <c r="A3792" s="57">
        <v>46169</v>
      </c>
      <c r="B3792" s="53" t="s">
        <v>122</v>
      </c>
      <c r="C3792" s="27" t="str">
        <f>VLOOKUP(B3792,'大货清单（不定期按GOMS更新）'!A:H,8,0)</f>
        <v>109-20190605</v>
      </c>
      <c r="D3792" s="27" t="str">
        <f>VLOOKUP(B3792,'大货清单（不定期按GOMS更新）'!A:C,3,0)</f>
        <v>CL2019F-05</v>
      </c>
      <c r="E3792" s="27" t="str">
        <f>VLOOKUP(B3792,'大货清单（不定期按GOMS更新）'!A:H,4,0)</f>
        <v>ES,FR,DE,AT,CH,DK,GR,NL,UA,LT,CZ,HU,IT,PL</v>
      </c>
      <c r="F3792" s="27" t="str">
        <f>VLOOKUP(B3792,'大货清单（不定期按GOMS更新）'!A:H,2,0)</f>
        <v>Floor One S5 Extreme</v>
      </c>
      <c r="G3792" s="28">
        <f>VLOOKUP(B3792,'大货清单（不定期按GOMS更新）'!A:I,9,FALSE)</f>
        <v>6972200198495</v>
      </c>
      <c r="H3792" s="27" t="str">
        <f>VLOOKUP(B3792,'大货清单（不定期按GOMS更新）'!A:H,7,0)</f>
        <v>Blue</v>
      </c>
      <c r="I3792" s="27" t="str">
        <f>VLOOKUP(B3792,'大货清单（不定期按GOMS更新）'!A:F,6,FALSE)</f>
        <v>ACTIVE</v>
      </c>
      <c r="J3792" s="27" t="str">
        <f>VLOOKUP(B3792,'大货清单（不定期按GOMS更新）'!A:K,11,FALSE)</f>
        <v>8.2</v>
      </c>
      <c r="K3792" s="27" t="str">
        <f>VLOOKUP(B3792,'大货清单（不定期按GOMS更新）'!A:N,12,FALSE)</f>
        <v>326</v>
      </c>
      <c r="L3792" s="27" t="str">
        <f>VLOOKUP(B3792,'大货清单（不定期按GOMS更新）'!A:M,13,FALSE)</f>
        <v>296</v>
      </c>
      <c r="M3792" s="27" t="str">
        <f>VLOOKUP(B3792,'大货清单（不定期按GOMS更新）'!A:N,14,FALSE)</f>
        <v>672</v>
      </c>
      <c r="N3792" s="53" t="s">
        <v>1105</v>
      </c>
      <c r="O3792" s="27" t="str">
        <f>IFERROR(VLOOKUP(N3792,'散件迭代（不定期更新）'!C:J,8,FALSE),0)</f>
        <v>A54</v>
      </c>
      <c r="P3792" s="27" t="str">
        <f>IFERROR(VLOOKUP(N3792,'散件（更新）'!B:H,3,FALSE),0)</f>
        <v>206-2019-0603</v>
      </c>
      <c r="Q3792" s="27" t="str">
        <f>VLOOKUP(N3792,'散件（更新）'!B:H,2,FALSE)</f>
        <v>114-20190603</v>
      </c>
      <c r="R3792" s="27" t="str">
        <f>VLOOKUP(N3792,'散件（更新）'!B:H,7,FALSE)</f>
        <v>Dirt Water Tank</v>
      </c>
      <c r="S3792" s="27" t="str">
        <f>VLOOKUP(N3792,'散件（更新）'!B:E,4,FALSE)</f>
        <v>https://tineco-yxzt.oss-accelerate.aliyuncs.com/20231219/9FWWD100100_1702948037575.png</v>
      </c>
      <c r="T3792" s="27" t="s">
        <v>8759</v>
      </c>
      <c r="U3792" s="28" t="str">
        <f>VLOOKUP(N3792,'散件（更新）'!B:G,6,FALSE)</f>
        <v>回收桶组件（蓝色）</v>
      </c>
      <c r="V3792" s="28" t="str">
        <f>VLOOKUP(N3792,'散件（更新）'!B:I,8,FALSE)</f>
        <v>6972200198686</v>
      </c>
    </row>
    <row r="3793" spans="1:22">
      <c r="A3793" s="57">
        <v>46169</v>
      </c>
      <c r="B3793" s="53" t="s">
        <v>126</v>
      </c>
      <c r="C3793" s="27" t="str">
        <f>VLOOKUP(B3793,'大货清单（不定期按GOMS更新）'!A:H,8,0)</f>
        <v>109-20190205</v>
      </c>
      <c r="D3793" s="27" t="str">
        <f>VLOOKUP(B3793,'大货清单（不定期按GOMS更新）'!A:C,3,0)</f>
        <v>CL2019B-05</v>
      </c>
      <c r="E3793" s="27" t="str">
        <f>VLOOKUP(B3793,'大货清单（不定期按GOMS更新）'!A:H,4,0)</f>
        <v>FR,DE,IT,NL,PL,SE,BE</v>
      </c>
      <c r="F3793" s="27" t="str">
        <f>VLOOKUP(B3793,'大货清单（不定期按GOMS更新）'!A:H,2,0)</f>
        <v>Floor One S5 Pro 2</v>
      </c>
      <c r="G3793" s="28">
        <f>VLOOKUP(B3793,'大货清单（不定期按GOMS更新）'!A:I,9,FALSE)</f>
        <v>6972200196125</v>
      </c>
      <c r="H3793" s="27" t="str">
        <f>VLOOKUP(B3793,'大货清单（不定期按GOMS更新）'!A:H,7,0)</f>
        <v>Black</v>
      </c>
      <c r="I3793" s="27" t="str">
        <f>VLOOKUP(B3793,'大货清单（不定期按GOMS更新）'!A:F,6,FALSE)</f>
        <v>PHASEOUT</v>
      </c>
      <c r="J3793" s="27" t="str">
        <f>VLOOKUP(B3793,'大货清单（不定期按GOMS更新）'!A:K,11,FALSE)</f>
        <v>8</v>
      </c>
      <c r="K3793" s="27" t="str">
        <f>VLOOKUP(B3793,'大货清单（不定期按GOMS更新）'!A:N,12,FALSE)</f>
        <v>326</v>
      </c>
      <c r="L3793" s="27" t="str">
        <f>VLOOKUP(B3793,'大货清单（不定期按GOMS更新）'!A:M,13,FALSE)</f>
        <v>296</v>
      </c>
      <c r="M3793" s="27" t="str">
        <f>VLOOKUP(B3793,'大货清单（不定期按GOMS更新）'!A:N,14,FALSE)</f>
        <v>672</v>
      </c>
      <c r="N3793" s="53" t="s">
        <v>1142</v>
      </c>
      <c r="O3793" s="27">
        <f>IFERROR(VLOOKUP(N3793,'散件迭代（不定期更新）'!C:J,8,FALSE),0)</f>
        <v>0</v>
      </c>
      <c r="P3793" s="27" t="str">
        <f>IFERROR(VLOOKUP(N3793,'散件（更新）'!B:H,3,FALSE),0)</f>
        <v>206-2123-0203</v>
      </c>
      <c r="Q3793" s="27" t="str">
        <f>VLOOKUP(N3793,'散件（更新）'!B:H,2,FALSE)</f>
        <v>114-21230203</v>
      </c>
      <c r="R3793" s="27" t="str">
        <f>VLOOKUP(N3793,'散件（更新）'!B:H,7,FALSE)</f>
        <v>HEPA Assy</v>
      </c>
      <c r="S3793" s="27" t="str">
        <f>VLOOKUP(N3793,'散件（更新）'!B:E,4,FALSE)</f>
        <v>https://tineco-yxzt.oss-accelerate.aliyuncs.com/20231219/9FWFA200000_1702948014999.png</v>
      </c>
      <c r="T3793" s="27" t="s">
        <v>8759</v>
      </c>
      <c r="U3793" s="28" t="str">
        <f>VLOOKUP(N3793,'散件（更新）'!B:G,6,FALSE)</f>
        <v>前置方形过滤器滤网组件</v>
      </c>
      <c r="V3793" s="28">
        <f>VLOOKUP(N3793,'散件（更新）'!B:I,8,FALSE)</f>
        <v>6974950101039</v>
      </c>
    </row>
    <row r="3794" spans="1:22">
      <c r="A3794" s="57">
        <v>46169</v>
      </c>
      <c r="B3794" s="53" t="s">
        <v>126</v>
      </c>
      <c r="C3794" s="27" t="str">
        <f>VLOOKUP(B3794,'大货清单（不定期按GOMS更新）'!A:H,8,0)</f>
        <v>109-20190205</v>
      </c>
      <c r="D3794" s="27" t="str">
        <f>VLOOKUP(B3794,'大货清单（不定期按GOMS更新）'!A:C,3,0)</f>
        <v>CL2019B-05</v>
      </c>
      <c r="E3794" s="27" t="str">
        <f>VLOOKUP(B3794,'大货清单（不定期按GOMS更新）'!A:H,4,0)</f>
        <v>FR,DE,IT,NL,PL,SE,BE</v>
      </c>
      <c r="F3794" s="27" t="str">
        <f>VLOOKUP(B3794,'大货清单（不定期按GOMS更新）'!A:H,2,0)</f>
        <v>Floor One S5 Pro 2</v>
      </c>
      <c r="G3794" s="28">
        <f>VLOOKUP(B3794,'大货清单（不定期按GOMS更新）'!A:I,9,FALSE)</f>
        <v>6972200196125</v>
      </c>
      <c r="H3794" s="27" t="str">
        <f>VLOOKUP(B3794,'大货清单（不定期按GOMS更新）'!A:H,7,0)</f>
        <v>Black</v>
      </c>
      <c r="I3794" s="27" t="str">
        <f>VLOOKUP(B3794,'大货清单（不定期按GOMS更新）'!A:F,6,FALSE)</f>
        <v>PHASEOUT</v>
      </c>
      <c r="J3794" s="27" t="str">
        <f>VLOOKUP(B3794,'大货清单（不定期按GOMS更新）'!A:K,11,FALSE)</f>
        <v>8</v>
      </c>
      <c r="K3794" s="27" t="str">
        <f>VLOOKUP(B3794,'大货清单（不定期按GOMS更新）'!A:N,12,FALSE)</f>
        <v>326</v>
      </c>
      <c r="L3794" s="27" t="str">
        <f>VLOOKUP(B3794,'大货清单（不定期按GOMS更新）'!A:M,13,FALSE)</f>
        <v>296</v>
      </c>
      <c r="M3794" s="27" t="str">
        <f>VLOOKUP(B3794,'大货清单（不定期按GOMS更新）'!A:N,14,FALSE)</f>
        <v>672</v>
      </c>
      <c r="N3794" s="53" t="s">
        <v>1699</v>
      </c>
      <c r="O3794" s="27" t="str">
        <f>IFERROR(VLOOKUP(N3794,'散件迭代（不定期更新）'!C:J,8,FALSE),0)</f>
        <v>A39</v>
      </c>
      <c r="P3794" s="27" t="str">
        <f>IFERROR(VLOOKUP(N3794,'散件（更新）'!B:H,3,FALSE),0)</f>
        <v>/</v>
      </c>
      <c r="Q3794" s="27" t="str">
        <f>VLOOKUP(N3794,'散件（更新）'!B:H,2,FALSE)</f>
        <v>114-20190809</v>
      </c>
      <c r="R3794" s="27" t="str">
        <f>VLOOKUP(N3794,'散件（更新）'!B:H,7,FALSE)</f>
        <v>plastic part</v>
      </c>
      <c r="S3794" s="27" t="str">
        <f>VLOOKUP(N3794,'散件（更新）'!B:E,4,FALSE)</f>
        <v>https://tineco-yxzt.oss-accelerate.aliyuncs.com/20231219/9FWRH100700_1702948025978.png</v>
      </c>
      <c r="T3794" s="27" t="s">
        <v>8759</v>
      </c>
      <c r="U3794" s="28" t="str">
        <f>VLOOKUP(N3794,'散件（更新）'!B:G,6,FALSE)</f>
        <v>机体下装饰盖</v>
      </c>
      <c r="V3794" s="28">
        <f>VLOOKUP(N3794,'散件（更新）'!B:I,8,FALSE)</f>
        <v>6974950102050</v>
      </c>
    </row>
    <row r="3795" spans="1:22">
      <c r="A3795" s="57">
        <v>46169</v>
      </c>
      <c r="B3795" s="53" t="s">
        <v>3140</v>
      </c>
      <c r="C3795" s="27" t="str">
        <f>VLOOKUP(B3795,'大货清单（不定期按GOMS更新）'!A:H,8,0)</f>
        <v>109-20190606</v>
      </c>
      <c r="D3795" s="27" t="str">
        <f>VLOOKUP(B3795,'大货清单（不定期按GOMS更新）'!A:C,3,0)</f>
        <v>CL2019F-06</v>
      </c>
      <c r="E3795" s="27" t="str">
        <f>VLOOKUP(B3795,'大货清单（不定期按GOMS更新）'!A:H,4,0)</f>
        <v>IE,GB</v>
      </c>
      <c r="F3795" s="27" t="str">
        <f>VLOOKUP(B3795,'大货清单（不定期按GOMS更新）'!A:H,2,0)</f>
        <v>Floor One S5 Extreme</v>
      </c>
      <c r="G3795" s="28">
        <f>VLOOKUP(B3795,'大货清单（不定期按GOMS更新）'!A:I,9,FALSE)</f>
        <v>6972200199249</v>
      </c>
      <c r="H3795" s="27" t="str">
        <f>VLOOKUP(B3795,'大货清单（不定期按GOMS更新）'!A:H,7,0)</f>
        <v>Blue</v>
      </c>
      <c r="I3795" s="27" t="str">
        <f>VLOOKUP(B3795,'大货清单（不定期按GOMS更新）'!A:F,6,FALSE)</f>
        <v>PHASEOUT</v>
      </c>
      <c r="J3795" s="27" t="str">
        <f>VLOOKUP(B3795,'大货清单（不定期按GOMS更新）'!A:K,11,FALSE)</f>
        <v>8.2</v>
      </c>
      <c r="K3795" s="27" t="str">
        <f>VLOOKUP(B3795,'大货清单（不定期按GOMS更新）'!A:N,12,FALSE)</f>
        <v>326</v>
      </c>
      <c r="L3795" s="27" t="str">
        <f>VLOOKUP(B3795,'大货清单（不定期按GOMS更新）'!A:M,13,FALSE)</f>
        <v>296</v>
      </c>
      <c r="M3795" s="27" t="str">
        <f>VLOOKUP(B3795,'大货清单（不定期按GOMS更新）'!A:N,14,FALSE)</f>
        <v>672</v>
      </c>
      <c r="N3795" s="53" t="s">
        <v>1142</v>
      </c>
      <c r="O3795" s="27">
        <f>IFERROR(VLOOKUP(N3795,'散件迭代（不定期更新）'!C:J,8,FALSE),0)</f>
        <v>0</v>
      </c>
      <c r="P3795" s="27" t="str">
        <f>IFERROR(VLOOKUP(N3795,'散件（更新）'!B:H,3,FALSE),0)</f>
        <v>206-2123-0203</v>
      </c>
      <c r="Q3795" s="27" t="str">
        <f>VLOOKUP(N3795,'散件（更新）'!B:H,2,FALSE)</f>
        <v>114-21230203</v>
      </c>
      <c r="R3795" s="27" t="str">
        <f>VLOOKUP(N3795,'散件（更新）'!B:H,7,FALSE)</f>
        <v>HEPA Assy</v>
      </c>
      <c r="S3795" s="27" t="str">
        <f>VLOOKUP(N3795,'散件（更新）'!B:E,4,FALSE)</f>
        <v>https://tineco-yxzt.oss-accelerate.aliyuncs.com/20231219/9FWFA200000_1702948014999.png</v>
      </c>
      <c r="T3795" s="27" t="s">
        <v>8759</v>
      </c>
      <c r="U3795" s="28" t="str">
        <f>VLOOKUP(N3795,'散件（更新）'!B:G,6,FALSE)</f>
        <v>前置方形过滤器滤网组件</v>
      </c>
      <c r="V3795" s="28">
        <f>VLOOKUP(N3795,'散件（更新）'!B:I,8,FALSE)</f>
        <v>6974950101039</v>
      </c>
    </row>
    <row r="3796" spans="1:22">
      <c r="A3796" s="57">
        <v>46169</v>
      </c>
      <c r="B3796" s="53" t="s">
        <v>3140</v>
      </c>
      <c r="C3796" s="27" t="str">
        <f>VLOOKUP(B3796,'大货清单（不定期按GOMS更新）'!A:H,8,0)</f>
        <v>109-20190606</v>
      </c>
      <c r="D3796" s="27" t="str">
        <f>VLOOKUP(B3796,'大货清单（不定期按GOMS更新）'!A:C,3,0)</f>
        <v>CL2019F-06</v>
      </c>
      <c r="E3796" s="27" t="str">
        <f>VLOOKUP(B3796,'大货清单（不定期按GOMS更新）'!A:H,4,0)</f>
        <v>IE,GB</v>
      </c>
      <c r="F3796" s="27" t="str">
        <f>VLOOKUP(B3796,'大货清单（不定期按GOMS更新）'!A:H,2,0)</f>
        <v>Floor One S5 Extreme</v>
      </c>
      <c r="G3796" s="28">
        <f>VLOOKUP(B3796,'大货清单（不定期按GOMS更新）'!A:I,9,FALSE)</f>
        <v>6972200199249</v>
      </c>
      <c r="H3796" s="27" t="str">
        <f>VLOOKUP(B3796,'大货清单（不定期按GOMS更新）'!A:H,7,0)</f>
        <v>Blue</v>
      </c>
      <c r="I3796" s="27" t="str">
        <f>VLOOKUP(B3796,'大货清单（不定期按GOMS更新）'!A:F,6,FALSE)</f>
        <v>PHASEOUT</v>
      </c>
      <c r="J3796" s="27" t="str">
        <f>VLOOKUP(B3796,'大货清单（不定期按GOMS更新）'!A:K,11,FALSE)</f>
        <v>8.2</v>
      </c>
      <c r="K3796" s="27" t="str">
        <f>VLOOKUP(B3796,'大货清单（不定期按GOMS更新）'!A:N,12,FALSE)</f>
        <v>326</v>
      </c>
      <c r="L3796" s="27" t="str">
        <f>VLOOKUP(B3796,'大货清单（不定期按GOMS更新）'!A:M,13,FALSE)</f>
        <v>296</v>
      </c>
      <c r="M3796" s="27" t="str">
        <f>VLOOKUP(B3796,'大货清单（不定期按GOMS更新）'!A:N,14,FALSE)</f>
        <v>672</v>
      </c>
      <c r="N3796" s="53" t="s">
        <v>1699</v>
      </c>
      <c r="O3796" s="27" t="str">
        <f>IFERROR(VLOOKUP(N3796,'散件迭代（不定期更新）'!C:J,8,FALSE),0)</f>
        <v>A39</v>
      </c>
      <c r="P3796" s="27" t="str">
        <f>IFERROR(VLOOKUP(N3796,'散件（更新）'!B:H,3,FALSE),0)</f>
        <v>/</v>
      </c>
      <c r="Q3796" s="27" t="str">
        <f>VLOOKUP(N3796,'散件（更新）'!B:H,2,FALSE)</f>
        <v>114-20190809</v>
      </c>
      <c r="R3796" s="27" t="str">
        <f>VLOOKUP(N3796,'散件（更新）'!B:H,7,FALSE)</f>
        <v>plastic part</v>
      </c>
      <c r="S3796" s="27" t="str">
        <f>VLOOKUP(N3796,'散件（更新）'!B:E,4,FALSE)</f>
        <v>https://tineco-yxzt.oss-accelerate.aliyuncs.com/20231219/9FWRH100700_1702948025978.png</v>
      </c>
      <c r="T3796" s="27" t="s">
        <v>8759</v>
      </c>
      <c r="U3796" s="28" t="str">
        <f>VLOOKUP(N3796,'散件（更新）'!B:G,6,FALSE)</f>
        <v>机体下装饰盖</v>
      </c>
      <c r="V3796" s="28">
        <f>VLOOKUP(N3796,'散件（更新）'!B:I,8,FALSE)</f>
        <v>6974950102050</v>
      </c>
    </row>
    <row r="3797" spans="1:22">
      <c r="A3797" s="57">
        <v>46169</v>
      </c>
      <c r="B3797" s="53" t="s">
        <v>120</v>
      </c>
      <c r="C3797" s="27" t="str">
        <f>VLOOKUP(B3797,'大货清单（不定期按GOMS更新）'!A:H,8,0)</f>
        <v>109-20190601</v>
      </c>
      <c r="D3797" s="27" t="str">
        <f>VLOOKUP(B3797,'大货清单（不定期按GOMS更新）'!A:C,3,0)</f>
        <v>CL2019F-01</v>
      </c>
      <c r="E3797" s="27" t="str">
        <f>VLOOKUP(B3797,'大货清单（不定期按GOMS更新）'!A:H,4,0)</f>
        <v>DE,FR,IT,ES,ZA,NL,PL,SE</v>
      </c>
      <c r="F3797" s="27" t="str">
        <f>VLOOKUP(B3797,'大货清单（不定期按GOMS更新）'!A:H,2,0)</f>
        <v>Floor One S5</v>
      </c>
      <c r="G3797" s="28">
        <f>VLOOKUP(B3797,'大货清单（不定期按GOMS更新）'!A:I,9,FALSE)</f>
        <v>6972200196132</v>
      </c>
      <c r="H3797" s="27" t="str">
        <f>VLOOKUP(B3797,'大货清单（不定期按GOMS更新）'!A:H,7,0)</f>
        <v>Black</v>
      </c>
      <c r="I3797" s="27" t="str">
        <f>VLOOKUP(B3797,'大货清单（不定期按GOMS更新）'!A:F,6,FALSE)</f>
        <v>PHASEOUT</v>
      </c>
      <c r="J3797" s="27" t="str">
        <f>VLOOKUP(B3797,'大货清单（不定期按GOMS更新）'!A:K,11,FALSE)</f>
        <v>8</v>
      </c>
      <c r="K3797" s="27" t="str">
        <f>VLOOKUP(B3797,'大货清单（不定期按GOMS更新）'!A:N,12,FALSE)</f>
        <v>326</v>
      </c>
      <c r="L3797" s="27" t="str">
        <f>VLOOKUP(B3797,'大货清单（不定期按GOMS更新）'!A:M,13,FALSE)</f>
        <v>296</v>
      </c>
      <c r="M3797" s="27" t="str">
        <f>VLOOKUP(B3797,'大货清单（不定期按GOMS更新）'!A:N,14,FALSE)</f>
        <v>672</v>
      </c>
      <c r="N3797" s="53" t="s">
        <v>1699</v>
      </c>
      <c r="O3797" s="27" t="str">
        <f>IFERROR(VLOOKUP(N3797,'散件迭代（不定期更新）'!C:J,8,FALSE),0)</f>
        <v>A39</v>
      </c>
      <c r="P3797" s="27" t="str">
        <f>IFERROR(VLOOKUP(N3797,'散件（更新）'!B:H,3,FALSE),0)</f>
        <v>/</v>
      </c>
      <c r="Q3797" s="27" t="str">
        <f>VLOOKUP(N3797,'散件（更新）'!B:H,2,FALSE)</f>
        <v>114-20190809</v>
      </c>
      <c r="R3797" s="27" t="str">
        <f>VLOOKUP(N3797,'散件（更新）'!B:H,7,FALSE)</f>
        <v>plastic part</v>
      </c>
      <c r="S3797" s="27" t="str">
        <f>VLOOKUP(N3797,'散件（更新）'!B:E,4,FALSE)</f>
        <v>https://tineco-yxzt.oss-accelerate.aliyuncs.com/20231219/9FWRH100700_1702948025978.png</v>
      </c>
      <c r="T3797" s="27" t="s">
        <v>8759</v>
      </c>
      <c r="U3797" s="28" t="str">
        <f>VLOOKUP(N3797,'散件（更新）'!B:G,6,FALSE)</f>
        <v>机体下装饰盖</v>
      </c>
      <c r="V3797" s="28">
        <f>VLOOKUP(N3797,'散件（更新）'!B:I,8,FALSE)</f>
        <v>6974950102050</v>
      </c>
    </row>
    <row r="3798" spans="1:22">
      <c r="A3798" s="57">
        <v>46169</v>
      </c>
      <c r="B3798" s="53" t="s">
        <v>124</v>
      </c>
      <c r="C3798" s="27" t="str">
        <f>VLOOKUP(B3798,'大货清单（不定期按GOMS更新）'!A:H,8,0)</f>
        <v>109-20190201</v>
      </c>
      <c r="D3798" s="27" t="str">
        <f>VLOOKUP(B3798,'大货清单（不定期按GOMS更新）'!A:C,3,0)</f>
        <v>CL2019B-01</v>
      </c>
      <c r="E3798" s="27" t="str">
        <f>VLOOKUP(B3798,'大货清单（不定期按GOMS更新）'!A:H,4,0)</f>
        <v>DE</v>
      </c>
      <c r="F3798" s="27" t="str">
        <f>VLOOKUP(B3798,'大货清单（不定期按GOMS更新）'!A:H,2,0)</f>
        <v>Floor One S5 Pro</v>
      </c>
      <c r="G3798" s="28">
        <f>VLOOKUP(B3798,'大货清单（不定期按GOMS更新）'!A:I,9,FALSE)</f>
        <v>6972200196071</v>
      </c>
      <c r="H3798" s="27" t="str">
        <f>VLOOKUP(B3798,'大货清单（不定期按GOMS更新）'!A:H,7,0)</f>
        <v>Black</v>
      </c>
      <c r="I3798" s="27" t="str">
        <f>VLOOKUP(B3798,'大货清单（不定期按GOMS更新）'!A:F,6,FALSE)</f>
        <v>PHASEOUT</v>
      </c>
      <c r="J3798" s="27" t="str">
        <f>VLOOKUP(B3798,'大货清单（不定期按GOMS更新）'!A:K,11,FALSE)</f>
        <v>8</v>
      </c>
      <c r="K3798" s="27" t="str">
        <f>VLOOKUP(B3798,'大货清单（不定期按GOMS更新）'!A:N,12,FALSE)</f>
        <v>326</v>
      </c>
      <c r="L3798" s="27" t="str">
        <f>VLOOKUP(B3798,'大货清单（不定期按GOMS更新）'!A:M,13,FALSE)</f>
        <v>296</v>
      </c>
      <c r="M3798" s="27" t="str">
        <f>VLOOKUP(B3798,'大货清单（不定期按GOMS更新）'!A:N,14,FALSE)</f>
        <v>672</v>
      </c>
      <c r="N3798" s="53" t="s">
        <v>1142</v>
      </c>
      <c r="O3798" s="27">
        <f>IFERROR(VLOOKUP(N3798,'散件迭代（不定期更新）'!C:J,8,FALSE),0)</f>
        <v>0</v>
      </c>
      <c r="P3798" s="27" t="str">
        <f>IFERROR(VLOOKUP(N3798,'散件（更新）'!B:H,3,FALSE),0)</f>
        <v>206-2123-0203</v>
      </c>
      <c r="Q3798" s="27" t="str">
        <f>VLOOKUP(N3798,'散件（更新）'!B:H,2,FALSE)</f>
        <v>114-21230203</v>
      </c>
      <c r="R3798" s="27" t="str">
        <f>VLOOKUP(N3798,'散件（更新）'!B:H,7,FALSE)</f>
        <v>HEPA Assy</v>
      </c>
      <c r="S3798" s="27" t="str">
        <f>VLOOKUP(N3798,'散件（更新）'!B:E,4,FALSE)</f>
        <v>https://tineco-yxzt.oss-accelerate.aliyuncs.com/20231219/9FWFA200000_1702948014999.png</v>
      </c>
      <c r="T3798" s="27" t="s">
        <v>8759</v>
      </c>
      <c r="U3798" s="28" t="str">
        <f>VLOOKUP(N3798,'散件（更新）'!B:G,6,FALSE)</f>
        <v>前置方形过滤器滤网组件</v>
      </c>
      <c r="V3798" s="28">
        <f>VLOOKUP(N3798,'散件（更新）'!B:I,8,FALSE)</f>
        <v>6974950101039</v>
      </c>
    </row>
    <row r="3799" spans="1:22">
      <c r="A3799" s="57">
        <v>46169</v>
      </c>
      <c r="B3799" s="53" t="s">
        <v>124</v>
      </c>
      <c r="C3799" s="27" t="str">
        <f>VLOOKUP(B3799,'大货清单（不定期按GOMS更新）'!A:H,8,0)</f>
        <v>109-20190201</v>
      </c>
      <c r="D3799" s="27" t="str">
        <f>VLOOKUP(B3799,'大货清单（不定期按GOMS更新）'!A:C,3,0)</f>
        <v>CL2019B-01</v>
      </c>
      <c r="E3799" s="27" t="str">
        <f>VLOOKUP(B3799,'大货清单（不定期按GOMS更新）'!A:H,4,0)</f>
        <v>DE</v>
      </c>
      <c r="F3799" s="27" t="str">
        <f>VLOOKUP(B3799,'大货清单（不定期按GOMS更新）'!A:H,2,0)</f>
        <v>Floor One S5 Pro</v>
      </c>
      <c r="G3799" s="28">
        <f>VLOOKUP(B3799,'大货清单（不定期按GOMS更新）'!A:I,9,FALSE)</f>
        <v>6972200196071</v>
      </c>
      <c r="H3799" s="27" t="str">
        <f>VLOOKUP(B3799,'大货清单（不定期按GOMS更新）'!A:H,7,0)</f>
        <v>Black</v>
      </c>
      <c r="I3799" s="27" t="str">
        <f>VLOOKUP(B3799,'大货清单（不定期按GOMS更新）'!A:F,6,FALSE)</f>
        <v>PHASEOUT</v>
      </c>
      <c r="J3799" s="27" t="str">
        <f>VLOOKUP(B3799,'大货清单（不定期按GOMS更新）'!A:K,11,FALSE)</f>
        <v>8</v>
      </c>
      <c r="K3799" s="27" t="str">
        <f>VLOOKUP(B3799,'大货清单（不定期按GOMS更新）'!A:N,12,FALSE)</f>
        <v>326</v>
      </c>
      <c r="L3799" s="27" t="str">
        <f>VLOOKUP(B3799,'大货清单（不定期按GOMS更新）'!A:M,13,FALSE)</f>
        <v>296</v>
      </c>
      <c r="M3799" s="27" t="str">
        <f>VLOOKUP(B3799,'大货清单（不定期按GOMS更新）'!A:N,14,FALSE)</f>
        <v>672</v>
      </c>
      <c r="N3799" s="53" t="s">
        <v>1699</v>
      </c>
      <c r="O3799" s="27" t="str">
        <f>IFERROR(VLOOKUP(N3799,'散件迭代（不定期更新）'!C:J,8,FALSE),0)</f>
        <v>A39</v>
      </c>
      <c r="P3799" s="27" t="str">
        <f>IFERROR(VLOOKUP(N3799,'散件（更新）'!B:H,3,FALSE),0)</f>
        <v>/</v>
      </c>
      <c r="Q3799" s="27" t="str">
        <f>VLOOKUP(N3799,'散件（更新）'!B:H,2,FALSE)</f>
        <v>114-20190809</v>
      </c>
      <c r="R3799" s="27" t="str">
        <f>VLOOKUP(N3799,'散件（更新）'!B:H,7,FALSE)</f>
        <v>plastic part</v>
      </c>
      <c r="S3799" s="27" t="str">
        <f>VLOOKUP(N3799,'散件（更新）'!B:E,4,FALSE)</f>
        <v>https://tineco-yxzt.oss-accelerate.aliyuncs.com/20231219/9FWRH100700_1702948025978.png</v>
      </c>
      <c r="T3799" s="27" t="s">
        <v>8759</v>
      </c>
      <c r="U3799" s="28" t="str">
        <f>VLOOKUP(N3799,'散件（更新）'!B:G,6,FALSE)</f>
        <v>机体下装饰盖</v>
      </c>
      <c r="V3799" s="28">
        <f>VLOOKUP(N3799,'散件（更新）'!B:I,8,FALSE)</f>
        <v>6974950102050</v>
      </c>
    </row>
    <row r="3800" spans="1:22">
      <c r="A3800" s="57">
        <v>46169</v>
      </c>
      <c r="B3800" s="53" t="s">
        <v>124</v>
      </c>
      <c r="C3800" s="27" t="str">
        <f>VLOOKUP(B3800,'大货清单（不定期按GOMS更新）'!A:H,8,0)</f>
        <v>109-20190201</v>
      </c>
      <c r="D3800" s="27" t="str">
        <f>VLOOKUP(B3800,'大货清单（不定期按GOMS更新）'!A:C,3,0)</f>
        <v>CL2019B-01</v>
      </c>
      <c r="E3800" s="27" t="str">
        <f>VLOOKUP(B3800,'大货清单（不定期按GOMS更新）'!A:H,4,0)</f>
        <v>DE</v>
      </c>
      <c r="F3800" s="27" t="str">
        <f>VLOOKUP(B3800,'大货清单（不定期按GOMS更新）'!A:H,2,0)</f>
        <v>Floor One S5 Pro</v>
      </c>
      <c r="G3800" s="28">
        <f>VLOOKUP(B3800,'大货清单（不定期按GOMS更新）'!A:I,9,FALSE)</f>
        <v>6972200196071</v>
      </c>
      <c r="H3800" s="27" t="str">
        <f>VLOOKUP(B3800,'大货清单（不定期按GOMS更新）'!A:H,7,0)</f>
        <v>Black</v>
      </c>
      <c r="I3800" s="27" t="str">
        <f>VLOOKUP(B3800,'大货清单（不定期按GOMS更新）'!A:F,6,FALSE)</f>
        <v>PHASEOUT</v>
      </c>
      <c r="J3800" s="27" t="str">
        <f>VLOOKUP(B3800,'大货清单（不定期按GOMS更新）'!A:K,11,FALSE)</f>
        <v>8</v>
      </c>
      <c r="K3800" s="27" t="str">
        <f>VLOOKUP(B3800,'大货清单（不定期按GOMS更新）'!A:N,12,FALSE)</f>
        <v>326</v>
      </c>
      <c r="L3800" s="27" t="str">
        <f>VLOOKUP(B3800,'大货清单（不定期按GOMS更新）'!A:M,13,FALSE)</f>
        <v>296</v>
      </c>
      <c r="M3800" s="27" t="str">
        <f>VLOOKUP(B3800,'大货清单（不定期按GOMS更新）'!A:N,14,FALSE)</f>
        <v>672</v>
      </c>
      <c r="N3800" s="53" t="s">
        <v>1108</v>
      </c>
      <c r="O3800" s="27">
        <f>IFERROR(VLOOKUP(N3800,'散件迭代（不定期更新）'!C:J,8,FALSE),0)</f>
        <v>0</v>
      </c>
      <c r="P3800" s="27" t="str">
        <f>IFERROR(VLOOKUP(N3800,'散件（更新）'!B:H,3,FALSE),0)</f>
        <v>206-2019-0104</v>
      </c>
      <c r="Q3800" s="27" t="str">
        <f>VLOOKUP(N3800,'散件（更新）'!B:H,2,FALSE)</f>
        <v>114-20190104</v>
      </c>
      <c r="R3800" s="27" t="str">
        <f>VLOOKUP(N3800,'散件（更新）'!B:H,7,FALSE)</f>
        <v>Clean Water Tank</v>
      </c>
      <c r="S3800" s="27" t="str">
        <f>VLOOKUP(N3800,'散件（更新）'!B:E,4,FALSE)</f>
        <v>https://tineco-yxzt.oss-accelerate.aliyuncs.com/20231227/9FWWC100000_1703640266234.png</v>
      </c>
      <c r="T3800" s="27" t="s">
        <v>8759</v>
      </c>
      <c r="U3800" s="28" t="str">
        <f>VLOOKUP(N3800,'散件（更新）'!B:G,6,FALSE)</f>
        <v>溶液桶组件</v>
      </c>
      <c r="V3800" s="28" t="str">
        <f>VLOOKUP(N3800,'散件（更新）'!B:I,8,FALSE)</f>
        <v>6972200196460</v>
      </c>
    </row>
    <row r="3801" spans="1:22">
      <c r="A3801" s="57">
        <v>46169</v>
      </c>
      <c r="B3801" s="53" t="s">
        <v>3180</v>
      </c>
      <c r="C3801" s="27" t="str">
        <f>VLOOKUP(B3801,'大货清单（不定期按GOMS更新）'!A:H,8,0)</f>
        <v>109-20190202</v>
      </c>
      <c r="D3801" s="27" t="str">
        <f>VLOOKUP(B3801,'大货清单（不定期按GOMS更新）'!A:C,3,0)</f>
        <v>CL2019B-02</v>
      </c>
      <c r="E3801" s="27" t="str">
        <f>VLOOKUP(B3801,'大货清单（不定期按GOMS更新）'!A:H,4,0)</f>
        <v>GB</v>
      </c>
      <c r="F3801" s="27" t="str">
        <f>VLOOKUP(B3801,'大货清单（不定期按GOMS更新）'!A:H,2,0)</f>
        <v>Floor One S5 Pro 2</v>
      </c>
      <c r="G3801" s="28">
        <f>VLOOKUP(B3801,'大货清单（不定期按GOMS更新）'!A:I,9,FALSE)</f>
        <v>6972200196088</v>
      </c>
      <c r="H3801" s="27" t="str">
        <f>VLOOKUP(B3801,'大货清单（不定期按GOMS更新）'!A:H,7,0)</f>
        <v>Black</v>
      </c>
      <c r="I3801" s="27" t="str">
        <f>VLOOKUP(B3801,'大货清单（不定期按GOMS更新）'!A:F,6,FALSE)</f>
        <v>PHASEOUT</v>
      </c>
      <c r="J3801" s="27" t="str">
        <f>VLOOKUP(B3801,'大货清单（不定期按GOMS更新）'!A:K,11,FALSE)</f>
        <v>8</v>
      </c>
      <c r="K3801" s="27" t="str">
        <f>VLOOKUP(B3801,'大货清单（不定期按GOMS更新）'!A:N,12,FALSE)</f>
        <v>326</v>
      </c>
      <c r="L3801" s="27" t="str">
        <f>VLOOKUP(B3801,'大货清单（不定期按GOMS更新）'!A:M,13,FALSE)</f>
        <v>296</v>
      </c>
      <c r="M3801" s="27" t="str">
        <f>VLOOKUP(B3801,'大货清单（不定期按GOMS更新）'!A:N,14,FALSE)</f>
        <v>672</v>
      </c>
      <c r="N3801" s="53" t="s">
        <v>1142</v>
      </c>
      <c r="O3801" s="27">
        <f>IFERROR(VLOOKUP(N3801,'散件迭代（不定期更新）'!C:J,8,FALSE),0)</f>
        <v>0</v>
      </c>
      <c r="P3801" s="27" t="str">
        <f>IFERROR(VLOOKUP(N3801,'散件（更新）'!B:H,3,FALSE),0)</f>
        <v>206-2123-0203</v>
      </c>
      <c r="Q3801" s="27" t="str">
        <f>VLOOKUP(N3801,'散件（更新）'!B:H,2,FALSE)</f>
        <v>114-21230203</v>
      </c>
      <c r="R3801" s="27" t="str">
        <f>VLOOKUP(N3801,'散件（更新）'!B:H,7,FALSE)</f>
        <v>HEPA Assy</v>
      </c>
      <c r="S3801" s="27" t="str">
        <f>VLOOKUP(N3801,'散件（更新）'!B:E,4,FALSE)</f>
        <v>https://tineco-yxzt.oss-accelerate.aliyuncs.com/20231219/9FWFA200000_1702948014999.png</v>
      </c>
      <c r="T3801" s="27" t="s">
        <v>8759</v>
      </c>
      <c r="U3801" s="28" t="str">
        <f>VLOOKUP(N3801,'散件（更新）'!B:G,6,FALSE)</f>
        <v>前置方形过滤器滤网组件</v>
      </c>
      <c r="V3801" s="28">
        <f>VLOOKUP(N3801,'散件（更新）'!B:I,8,FALSE)</f>
        <v>6974950101039</v>
      </c>
    </row>
    <row r="3802" spans="1:22">
      <c r="A3802" s="57">
        <v>46169</v>
      </c>
      <c r="B3802" s="53" t="s">
        <v>3180</v>
      </c>
      <c r="C3802" s="27" t="str">
        <f>VLOOKUP(B3802,'大货清单（不定期按GOMS更新）'!A:H,8,0)</f>
        <v>109-20190202</v>
      </c>
      <c r="D3802" s="27" t="str">
        <f>VLOOKUP(B3802,'大货清单（不定期按GOMS更新）'!A:C,3,0)</f>
        <v>CL2019B-02</v>
      </c>
      <c r="E3802" s="27" t="str">
        <f>VLOOKUP(B3802,'大货清单（不定期按GOMS更新）'!A:H,4,0)</f>
        <v>GB</v>
      </c>
      <c r="F3802" s="27" t="str">
        <f>VLOOKUP(B3802,'大货清单（不定期按GOMS更新）'!A:H,2,0)</f>
        <v>Floor One S5 Pro 2</v>
      </c>
      <c r="G3802" s="28">
        <f>VLOOKUP(B3802,'大货清单（不定期按GOMS更新）'!A:I,9,FALSE)</f>
        <v>6972200196088</v>
      </c>
      <c r="H3802" s="27" t="str">
        <f>VLOOKUP(B3802,'大货清单（不定期按GOMS更新）'!A:H,7,0)</f>
        <v>Black</v>
      </c>
      <c r="I3802" s="27" t="str">
        <f>VLOOKUP(B3802,'大货清单（不定期按GOMS更新）'!A:F,6,FALSE)</f>
        <v>PHASEOUT</v>
      </c>
      <c r="J3802" s="27" t="str">
        <f>VLOOKUP(B3802,'大货清单（不定期按GOMS更新）'!A:K,11,FALSE)</f>
        <v>8</v>
      </c>
      <c r="K3802" s="27" t="str">
        <f>VLOOKUP(B3802,'大货清单（不定期按GOMS更新）'!A:N,12,FALSE)</f>
        <v>326</v>
      </c>
      <c r="L3802" s="27" t="str">
        <f>VLOOKUP(B3802,'大货清单（不定期按GOMS更新）'!A:M,13,FALSE)</f>
        <v>296</v>
      </c>
      <c r="M3802" s="27" t="str">
        <f>VLOOKUP(B3802,'大货清单（不定期按GOMS更新）'!A:N,14,FALSE)</f>
        <v>672</v>
      </c>
      <c r="N3802" s="53" t="s">
        <v>1699</v>
      </c>
      <c r="O3802" s="27" t="str">
        <f>IFERROR(VLOOKUP(N3802,'散件迭代（不定期更新）'!C:J,8,FALSE),0)</f>
        <v>A39</v>
      </c>
      <c r="P3802" s="27" t="str">
        <f>IFERROR(VLOOKUP(N3802,'散件（更新）'!B:H,3,FALSE),0)</f>
        <v>/</v>
      </c>
      <c r="Q3802" s="27" t="str">
        <f>VLOOKUP(N3802,'散件（更新）'!B:H,2,FALSE)</f>
        <v>114-20190809</v>
      </c>
      <c r="R3802" s="27" t="str">
        <f>VLOOKUP(N3802,'散件（更新）'!B:H,7,FALSE)</f>
        <v>plastic part</v>
      </c>
      <c r="S3802" s="27" t="str">
        <f>VLOOKUP(N3802,'散件（更新）'!B:E,4,FALSE)</f>
        <v>https://tineco-yxzt.oss-accelerate.aliyuncs.com/20231219/9FWRH100700_1702948025978.png</v>
      </c>
      <c r="T3802" s="27" t="s">
        <v>8759</v>
      </c>
      <c r="U3802" s="28" t="str">
        <f>VLOOKUP(N3802,'散件（更新）'!B:G,6,FALSE)</f>
        <v>机体下装饰盖</v>
      </c>
      <c r="V3802" s="28">
        <f>VLOOKUP(N3802,'散件（更新）'!B:I,8,FALSE)</f>
        <v>6974950102050</v>
      </c>
    </row>
    <row r="3803" spans="1:22">
      <c r="A3803" s="57">
        <v>46169</v>
      </c>
      <c r="B3803" s="53" t="s">
        <v>107</v>
      </c>
      <c r="C3803" s="27" t="str">
        <f>VLOOKUP(B3803,'大货清单（不定期按GOMS更新）'!A:H,8,0)</f>
        <v>109-18790009</v>
      </c>
      <c r="D3803" s="27" t="str">
        <f>VLOOKUP(B3803,'大货清单（不定期按GOMS更新）'!A:C,3,0)</f>
        <v>CL1879-09</v>
      </c>
      <c r="E3803" s="27" t="str">
        <f>VLOOKUP(B3803,'大货清单（不定期按GOMS更新）'!A:H,4,0)</f>
        <v>IT,ES,FR,AT,DE,CH,NL,PL,DK,UA,VN,CZ,LT,GR</v>
      </c>
      <c r="F3803" s="27" t="str">
        <f>VLOOKUP(B3803,'大货清单（不定期按GOMS更新）'!A:H,2,0)</f>
        <v>Floor One S3 Extreme</v>
      </c>
      <c r="G3803" s="28">
        <f>VLOOKUP(B3803,'大货清单（不定期按GOMS更新）'!A:I,9,FALSE)</f>
        <v>6972200198471</v>
      </c>
      <c r="H3803" s="27" t="str">
        <f>VLOOKUP(B3803,'大货清单（不定期按GOMS更新）'!A:H,7,0)</f>
        <v>Blue</v>
      </c>
      <c r="I3803" s="27" t="str">
        <f>VLOOKUP(B3803,'大货清单（不定期按GOMS更新）'!A:F,6,FALSE)</f>
        <v>ACTIVE</v>
      </c>
      <c r="J3803" s="27" t="str">
        <f>VLOOKUP(B3803,'大货清单（不定期按GOMS更新）'!A:K,11,FALSE)</f>
        <v>8.3</v>
      </c>
      <c r="K3803" s="27" t="str">
        <f>VLOOKUP(B3803,'大货清单（不定期按GOMS更新）'!A:N,12,FALSE)</f>
        <v>326</v>
      </c>
      <c r="L3803" s="27" t="str">
        <f>VLOOKUP(B3803,'大货清单（不定期按GOMS更新）'!A:M,13,FALSE)</f>
        <v>296</v>
      </c>
      <c r="M3803" s="27" t="str">
        <f>VLOOKUP(B3803,'大货清单（不定期按GOMS更新）'!A:N,14,FALSE)</f>
        <v>736</v>
      </c>
      <c r="N3803" s="53" t="s">
        <v>1064</v>
      </c>
      <c r="O3803" s="27">
        <f>IFERROR(VLOOKUP(N3803,'散件迭代（不定期更新）'!C:J,8,FALSE),0)</f>
        <v>0</v>
      </c>
      <c r="P3803" s="27" t="str">
        <f>IFERROR(VLOOKUP(N3803,'散件（更新）'!B:H,3,FALSE),0)</f>
        <v>206-1879-0710</v>
      </c>
      <c r="Q3803" s="27" t="str">
        <f>VLOOKUP(N3803,'散件（更新）'!B:H,2,FALSE)</f>
        <v>114-18790710</v>
      </c>
      <c r="R3803" s="27" t="str">
        <f>VLOOKUP(N3803,'散件（更新）'!B:H,7,FALSE)</f>
        <v>Plastic part</v>
      </c>
      <c r="S3803" s="27" t="str">
        <f>VLOOKUP(N3803,'散件（更新）'!B:E,4,FALSE)</f>
        <v>https://tineco-yxzt.oss-accelerate.aliyuncs.com/20231219/9FWRH031100_1702948021564.png</v>
      </c>
      <c r="T3803" s="27" t="s">
        <v>8759</v>
      </c>
      <c r="U3803" s="28" t="str">
        <f>VLOOKUP(N3803,'散件（更新）'!B:G,6,FALSE)</f>
        <v>显示屏装饰圈</v>
      </c>
      <c r="V3803" s="28" t="str">
        <f>VLOOKUP(N3803,'散件（更新）'!B:I,8,FALSE)</f>
        <v>6974950103552</v>
      </c>
    </row>
    <row r="3804" spans="1:22">
      <c r="A3804" s="57">
        <v>46169</v>
      </c>
      <c r="B3804" s="53" t="s">
        <v>107</v>
      </c>
      <c r="C3804" s="27" t="str">
        <f>VLOOKUP(B3804,'大货清单（不定期按GOMS更新）'!A:H,8,0)</f>
        <v>109-18790009</v>
      </c>
      <c r="D3804" s="27" t="str">
        <f>VLOOKUP(B3804,'大货清单（不定期按GOMS更新）'!A:C,3,0)</f>
        <v>CL1879-09</v>
      </c>
      <c r="E3804" s="27" t="str">
        <f>VLOOKUP(B3804,'大货清单（不定期按GOMS更新）'!A:H,4,0)</f>
        <v>IT,ES,FR,AT,DE,CH,NL,PL,DK,UA,VN,CZ,LT,GR</v>
      </c>
      <c r="F3804" s="27" t="str">
        <f>VLOOKUP(B3804,'大货清单（不定期按GOMS更新）'!A:H,2,0)</f>
        <v>Floor One S3 Extreme</v>
      </c>
      <c r="G3804" s="28">
        <f>VLOOKUP(B3804,'大货清单（不定期按GOMS更新）'!A:I,9,FALSE)</f>
        <v>6972200198471</v>
      </c>
      <c r="H3804" s="27" t="str">
        <f>VLOOKUP(B3804,'大货清单（不定期按GOMS更新）'!A:H,7,0)</f>
        <v>Blue</v>
      </c>
      <c r="I3804" s="27" t="str">
        <f>VLOOKUP(B3804,'大货清单（不定期按GOMS更新）'!A:F,6,FALSE)</f>
        <v>ACTIVE</v>
      </c>
      <c r="J3804" s="27" t="str">
        <f>VLOOKUP(B3804,'大货清单（不定期按GOMS更新）'!A:K,11,FALSE)</f>
        <v>8.3</v>
      </c>
      <c r="K3804" s="27" t="str">
        <f>VLOOKUP(B3804,'大货清单（不定期按GOMS更新）'!A:N,12,FALSE)</f>
        <v>326</v>
      </c>
      <c r="L3804" s="27" t="str">
        <f>VLOOKUP(B3804,'大货清单（不定期按GOMS更新）'!A:M,13,FALSE)</f>
        <v>296</v>
      </c>
      <c r="M3804" s="27" t="str">
        <f>VLOOKUP(B3804,'大货清单（不定期按GOMS更新）'!A:N,14,FALSE)</f>
        <v>736</v>
      </c>
      <c r="N3804" s="53" t="s">
        <v>1053</v>
      </c>
      <c r="O3804" s="27">
        <f>IFERROR(VLOOKUP(N3804,'散件迭代（不定期更新）'!C:J,8,FALSE),0)</f>
        <v>0</v>
      </c>
      <c r="P3804" s="27" t="str">
        <f>IFERROR(VLOOKUP(N3804,'散件（更新）'!B:H,3,FALSE),0)</f>
        <v>206-1879-0208</v>
      </c>
      <c r="Q3804" s="27" t="str">
        <f>VLOOKUP(N3804,'散件（更新）'!B:H,2,FALSE)</f>
        <v>114-18790208</v>
      </c>
      <c r="R3804" s="27" t="str">
        <f>VLOOKUP(N3804,'散件（更新）'!B:H,7,FALSE)</f>
        <v>Plastic part</v>
      </c>
      <c r="S3804" s="27" t="str">
        <f>VLOOKUP(N3804,'散件（更新）'!B:E,4,FALSE)</f>
        <v>https://tineco-yxzt.oss-accelerate.aliyuncs.com/product/114-18790208.jpeg</v>
      </c>
      <c r="T3804" s="27" t="s">
        <v>8759</v>
      </c>
      <c r="U3804" s="28" t="str">
        <f>VLOOKUP(N3804,'散件（更新）'!B:G,6,FALSE)</f>
        <v>转接头组件</v>
      </c>
      <c r="V3804" s="28" t="str">
        <f>VLOOKUP(N3804,'散件（更新）'!B:I,8,FALSE)</f>
        <v>6972200197320</v>
      </c>
    </row>
    <row r="3805" spans="1:22">
      <c r="A3805" s="57">
        <v>46169</v>
      </c>
      <c r="B3805" s="53" t="s">
        <v>107</v>
      </c>
      <c r="C3805" s="27" t="str">
        <f>VLOOKUP(B3805,'大货清单（不定期按GOMS更新）'!A:H,8,0)</f>
        <v>109-18790009</v>
      </c>
      <c r="D3805" s="27" t="str">
        <f>VLOOKUP(B3805,'大货清单（不定期按GOMS更新）'!A:C,3,0)</f>
        <v>CL1879-09</v>
      </c>
      <c r="E3805" s="27" t="str">
        <f>VLOOKUP(B3805,'大货清单（不定期按GOMS更新）'!A:H,4,0)</f>
        <v>IT,ES,FR,AT,DE,CH,NL,PL,DK,UA,VN,CZ,LT,GR</v>
      </c>
      <c r="F3805" s="27" t="str">
        <f>VLOOKUP(B3805,'大货清单（不定期按GOMS更新）'!A:H,2,0)</f>
        <v>Floor One S3 Extreme</v>
      </c>
      <c r="G3805" s="28">
        <f>VLOOKUP(B3805,'大货清单（不定期按GOMS更新）'!A:I,9,FALSE)</f>
        <v>6972200198471</v>
      </c>
      <c r="H3805" s="27" t="str">
        <f>VLOOKUP(B3805,'大货清单（不定期按GOMS更新）'!A:H,7,0)</f>
        <v>Blue</v>
      </c>
      <c r="I3805" s="27" t="str">
        <f>VLOOKUP(B3805,'大货清单（不定期按GOMS更新）'!A:F,6,FALSE)</f>
        <v>ACTIVE</v>
      </c>
      <c r="J3805" s="27" t="str">
        <f>VLOOKUP(B3805,'大货清单（不定期按GOMS更新）'!A:K,11,FALSE)</f>
        <v>8.3</v>
      </c>
      <c r="K3805" s="27" t="str">
        <f>VLOOKUP(B3805,'大货清单（不定期按GOMS更新）'!A:N,12,FALSE)</f>
        <v>326</v>
      </c>
      <c r="L3805" s="27" t="str">
        <f>VLOOKUP(B3805,'大货清单（不定期按GOMS更新）'!A:M,13,FALSE)</f>
        <v>296</v>
      </c>
      <c r="M3805" s="27" t="str">
        <f>VLOOKUP(B3805,'大货清单（不定期按GOMS更新）'!A:N,14,FALSE)</f>
        <v>736</v>
      </c>
      <c r="N3805" s="53" t="s">
        <v>1066</v>
      </c>
      <c r="O3805" s="27">
        <f>IFERROR(VLOOKUP(N3805,'散件迭代（不定期更新）'!C:J,8,FALSE),0)</f>
        <v>0</v>
      </c>
      <c r="P3805" s="27" t="str">
        <f>IFERROR(VLOOKUP(N3805,'散件（更新）'!B:H,3,FALSE),0)</f>
        <v>206-1879-0703</v>
      </c>
      <c r="Q3805" s="27" t="str">
        <f>VLOOKUP(N3805,'散件（更新）'!B:H,2,FALSE)</f>
        <v>114-18790703</v>
      </c>
      <c r="R3805" s="27" t="str">
        <f>VLOOKUP(N3805,'散件（更新）'!B:H,7,FALSE)</f>
        <v>Motor</v>
      </c>
      <c r="S3805" s="27" t="str">
        <f>VLOOKUP(N3805,'散件（更新）'!B:E,4,FALSE)</f>
        <v>https://tineco-yxzt.oss-accelerate.aliyuncs.com/20231227/9FWRM031200_1703640265484.png</v>
      </c>
      <c r="T3805" s="27" t="s">
        <v>8759</v>
      </c>
      <c r="U3805" s="28" t="str">
        <f>VLOOKUP(N3805,'散件（更新）'!B:G,6,FALSE)</f>
        <v>地刷电机组件</v>
      </c>
      <c r="V3805" s="28" t="str">
        <f>VLOOKUP(N3805,'散件（更新）'!B:I,8,FALSE)</f>
        <v>6972200194404</v>
      </c>
    </row>
    <row r="3806" spans="1:22">
      <c r="A3806" s="57">
        <v>46169</v>
      </c>
      <c r="B3806" s="53" t="s">
        <v>120</v>
      </c>
      <c r="C3806" s="27" t="str">
        <f>VLOOKUP(B3806,'大货清单（不定期按GOMS更新）'!A:H,8,0)</f>
        <v>109-20190601</v>
      </c>
      <c r="D3806" s="27" t="str">
        <f>VLOOKUP(B3806,'大货清单（不定期按GOMS更新）'!A:C,3,0)</f>
        <v>CL2019F-01</v>
      </c>
      <c r="E3806" s="27" t="str">
        <f>VLOOKUP(B3806,'大货清单（不定期按GOMS更新）'!A:H,4,0)</f>
        <v>DE,FR,IT,ES,ZA,NL,PL,SE</v>
      </c>
      <c r="F3806" s="27" t="str">
        <f>VLOOKUP(B3806,'大货清单（不定期按GOMS更新）'!A:H,2,0)</f>
        <v>Floor One S5</v>
      </c>
      <c r="G3806" s="28">
        <f>VLOOKUP(B3806,'大货清单（不定期按GOMS更新）'!A:I,9,FALSE)</f>
        <v>6972200196132</v>
      </c>
      <c r="H3806" s="27" t="str">
        <f>VLOOKUP(B3806,'大货清单（不定期按GOMS更新）'!A:H,7,0)</f>
        <v>Black</v>
      </c>
      <c r="I3806" s="27" t="str">
        <f>VLOOKUP(B3806,'大货清单（不定期按GOMS更新）'!A:F,6,FALSE)</f>
        <v>PHASEOUT</v>
      </c>
      <c r="J3806" s="27" t="str">
        <f>VLOOKUP(B3806,'大货清单（不定期按GOMS更新）'!A:K,11,FALSE)</f>
        <v>8</v>
      </c>
      <c r="K3806" s="27" t="str">
        <f>VLOOKUP(B3806,'大货清单（不定期按GOMS更新）'!A:N,12,FALSE)</f>
        <v>326</v>
      </c>
      <c r="L3806" s="27" t="str">
        <f>VLOOKUP(B3806,'大货清单（不定期按GOMS更新）'!A:M,13,FALSE)</f>
        <v>296</v>
      </c>
      <c r="M3806" s="27" t="str">
        <f>VLOOKUP(B3806,'大货清单（不定期按GOMS更新）'!A:N,14,FALSE)</f>
        <v>672</v>
      </c>
      <c r="N3806" s="53" t="s">
        <v>1142</v>
      </c>
      <c r="O3806" s="27">
        <f>IFERROR(VLOOKUP(N3806,'散件迭代（不定期更新）'!C:J,8,FALSE),0)</f>
        <v>0</v>
      </c>
      <c r="P3806" s="27" t="str">
        <f>IFERROR(VLOOKUP(N3806,'散件（更新）'!B:H,3,FALSE),0)</f>
        <v>206-2123-0203</v>
      </c>
      <c r="Q3806" s="27" t="str">
        <f>VLOOKUP(N3806,'散件（更新）'!B:H,2,FALSE)</f>
        <v>114-21230203</v>
      </c>
      <c r="R3806" s="27" t="str">
        <f>VLOOKUP(N3806,'散件（更新）'!B:H,7,FALSE)</f>
        <v>HEPA Assy</v>
      </c>
      <c r="S3806" s="27" t="str">
        <f>VLOOKUP(N3806,'散件（更新）'!B:E,4,FALSE)</f>
        <v>https://tineco-yxzt.oss-accelerate.aliyuncs.com/20231219/9FWFA200000_1702948014999.png</v>
      </c>
      <c r="T3806" s="27" t="s">
        <v>8759</v>
      </c>
      <c r="U3806" s="28" t="str">
        <f>VLOOKUP(N3806,'散件（更新）'!B:G,6,FALSE)</f>
        <v>前置方形过滤器滤网组件</v>
      </c>
      <c r="V3806" s="28">
        <f>VLOOKUP(N3806,'散件（更新）'!B:I,8,FALSE)</f>
        <v>6974950101039</v>
      </c>
    </row>
    <row r="3807" spans="1:22">
      <c r="A3807" s="57">
        <v>46169</v>
      </c>
      <c r="B3807" s="53" t="s">
        <v>120</v>
      </c>
      <c r="C3807" s="27" t="str">
        <f>VLOOKUP(B3807,'大货清单（不定期按GOMS更新）'!A:H,8,0)</f>
        <v>109-20190601</v>
      </c>
      <c r="D3807" s="27" t="str">
        <f>VLOOKUP(B3807,'大货清单（不定期按GOMS更新）'!A:C,3,0)</f>
        <v>CL2019F-01</v>
      </c>
      <c r="E3807" s="27" t="str">
        <f>VLOOKUP(B3807,'大货清单（不定期按GOMS更新）'!A:H,4,0)</f>
        <v>DE,FR,IT,ES,ZA,NL,PL,SE</v>
      </c>
      <c r="F3807" s="27" t="str">
        <f>VLOOKUP(B3807,'大货清单（不定期按GOMS更新）'!A:H,2,0)</f>
        <v>Floor One S5</v>
      </c>
      <c r="G3807" s="28">
        <f>VLOOKUP(B3807,'大货清单（不定期按GOMS更新）'!A:I,9,FALSE)</f>
        <v>6972200196132</v>
      </c>
      <c r="H3807" s="27" t="str">
        <f>VLOOKUP(B3807,'大货清单（不定期按GOMS更新）'!A:H,7,0)</f>
        <v>Black</v>
      </c>
      <c r="I3807" s="27" t="str">
        <f>VLOOKUP(B3807,'大货清单（不定期按GOMS更新）'!A:F,6,FALSE)</f>
        <v>PHASEOUT</v>
      </c>
      <c r="J3807" s="27" t="str">
        <f>VLOOKUP(B3807,'大货清单（不定期按GOMS更新）'!A:K,11,FALSE)</f>
        <v>8</v>
      </c>
      <c r="K3807" s="27" t="str">
        <f>VLOOKUP(B3807,'大货清单（不定期按GOMS更新）'!A:N,12,FALSE)</f>
        <v>326</v>
      </c>
      <c r="L3807" s="27" t="str">
        <f>VLOOKUP(B3807,'大货清单（不定期按GOMS更新）'!A:M,13,FALSE)</f>
        <v>296</v>
      </c>
      <c r="M3807" s="27" t="str">
        <f>VLOOKUP(B3807,'大货清单（不定期按GOMS更新）'!A:N,14,FALSE)</f>
        <v>672</v>
      </c>
      <c r="N3807" s="53" t="s">
        <v>1108</v>
      </c>
      <c r="O3807" s="27">
        <f>IFERROR(VLOOKUP(N3807,'散件迭代（不定期更新）'!C:J,8,FALSE),0)</f>
        <v>0</v>
      </c>
      <c r="P3807" s="27" t="str">
        <f>IFERROR(VLOOKUP(N3807,'散件（更新）'!B:H,3,FALSE),0)</f>
        <v>206-2019-0104</v>
      </c>
      <c r="Q3807" s="27" t="str">
        <f>VLOOKUP(N3807,'散件（更新）'!B:H,2,FALSE)</f>
        <v>114-20190104</v>
      </c>
      <c r="R3807" s="27" t="str">
        <f>VLOOKUP(N3807,'散件（更新）'!B:H,7,FALSE)</f>
        <v>Clean Water Tank</v>
      </c>
      <c r="S3807" s="27" t="str">
        <f>VLOOKUP(N3807,'散件（更新）'!B:E,4,FALSE)</f>
        <v>https://tineco-yxzt.oss-accelerate.aliyuncs.com/20231227/9FWWC100000_1703640266234.png</v>
      </c>
      <c r="T3807" s="27" t="s">
        <v>8759</v>
      </c>
      <c r="U3807" s="28" t="str">
        <f>VLOOKUP(N3807,'散件（更新）'!B:G,6,FALSE)</f>
        <v>溶液桶组件</v>
      </c>
      <c r="V3807" s="28" t="str">
        <f>VLOOKUP(N3807,'散件（更新）'!B:I,8,FALSE)</f>
        <v>6972200196460</v>
      </c>
    </row>
    <row r="3808" spans="1:22">
      <c r="A3808" s="57">
        <v>46169</v>
      </c>
      <c r="B3808" s="53" t="s">
        <v>105</v>
      </c>
      <c r="C3808" s="27" t="str">
        <f>VLOOKUP(B3808,'大货清单（不定期按GOMS更新）'!A:H,8,0)</f>
        <v>109-18790001</v>
      </c>
      <c r="D3808" s="27" t="str">
        <f>VLOOKUP(B3808,'大货清单（不定期按GOMS更新）'!A:C,3,0)</f>
        <v>CL1879-01</v>
      </c>
      <c r="E3808" s="27" t="str">
        <f>VLOOKUP(B3808,'大货清单（不定期按GOMS更新）'!A:H,4,0)</f>
        <v>CL,FR,IT,UA,ES,DE,AT,CH,TR,SE,PL,NL,BE</v>
      </c>
      <c r="F3808" s="27" t="str">
        <f>VLOOKUP(B3808,'大货清单（不定期按GOMS更新）'!A:H,2,0)</f>
        <v>Floor One S3</v>
      </c>
      <c r="G3808" s="28">
        <f>VLOOKUP(B3808,'大货清单（不定期按GOMS更新）'!A:I,9,FALSE)</f>
        <v>6972200190512</v>
      </c>
      <c r="H3808" s="27" t="str">
        <f>VLOOKUP(B3808,'大货清单（不定期按GOMS更新）'!A:H,7,0)</f>
        <v>Black</v>
      </c>
      <c r="I3808" s="27" t="str">
        <f>VLOOKUP(B3808,'大货清单（不定期按GOMS更新）'!A:F,6,FALSE)</f>
        <v>PHASEOUT</v>
      </c>
      <c r="J3808" s="27" t="str">
        <f>VLOOKUP(B3808,'大货清单（不定期按GOMS更新）'!A:K,11,FALSE)</f>
        <v>8</v>
      </c>
      <c r="K3808" s="27" t="str">
        <f>VLOOKUP(B3808,'大货清单（不定期按GOMS更新）'!A:N,12,FALSE)</f>
        <v>326</v>
      </c>
      <c r="L3808" s="27" t="str">
        <f>VLOOKUP(B3808,'大货清单（不定期按GOMS更新）'!A:M,13,FALSE)</f>
        <v>296</v>
      </c>
      <c r="M3808" s="27" t="str">
        <f>VLOOKUP(B3808,'大货清单（不定期按GOMS更新）'!A:N,14,FALSE)</f>
        <v>736</v>
      </c>
      <c r="N3808" s="53" t="s">
        <v>1064</v>
      </c>
      <c r="O3808" s="27">
        <f>IFERROR(VLOOKUP(N3808,'散件迭代（不定期更新）'!C:J,8,FALSE),0)</f>
        <v>0</v>
      </c>
      <c r="P3808" s="27" t="str">
        <f>IFERROR(VLOOKUP(N3808,'散件（更新）'!B:H,3,FALSE),0)</f>
        <v>206-1879-0710</v>
      </c>
      <c r="Q3808" s="27" t="str">
        <f>VLOOKUP(N3808,'散件（更新）'!B:H,2,FALSE)</f>
        <v>114-18790710</v>
      </c>
      <c r="R3808" s="27" t="str">
        <f>VLOOKUP(N3808,'散件（更新）'!B:H,7,FALSE)</f>
        <v>Plastic part</v>
      </c>
      <c r="S3808" s="27" t="str">
        <f>VLOOKUP(N3808,'散件（更新）'!B:E,4,FALSE)</f>
        <v>https://tineco-yxzt.oss-accelerate.aliyuncs.com/20231219/9FWRH031100_1702948021564.png</v>
      </c>
      <c r="T3808" s="27" t="s">
        <v>8759</v>
      </c>
      <c r="U3808" s="28" t="str">
        <f>VLOOKUP(N3808,'散件（更新）'!B:G,6,FALSE)</f>
        <v>显示屏装饰圈</v>
      </c>
      <c r="V3808" s="28" t="str">
        <f>VLOOKUP(N3808,'散件（更新）'!B:I,8,FALSE)</f>
        <v>6974950103552</v>
      </c>
    </row>
    <row r="3809" spans="1:22">
      <c r="A3809" s="57">
        <v>46169</v>
      </c>
      <c r="B3809" s="53" t="s">
        <v>105</v>
      </c>
      <c r="C3809" s="27" t="str">
        <f>VLOOKUP(B3809,'大货清单（不定期按GOMS更新）'!A:H,8,0)</f>
        <v>109-18790001</v>
      </c>
      <c r="D3809" s="27" t="str">
        <f>VLOOKUP(B3809,'大货清单（不定期按GOMS更新）'!A:C,3,0)</f>
        <v>CL1879-01</v>
      </c>
      <c r="E3809" s="27" t="str">
        <f>VLOOKUP(B3809,'大货清单（不定期按GOMS更新）'!A:H,4,0)</f>
        <v>CL,FR,IT,UA,ES,DE,AT,CH,TR,SE,PL,NL,BE</v>
      </c>
      <c r="F3809" s="27" t="str">
        <f>VLOOKUP(B3809,'大货清单（不定期按GOMS更新）'!A:H,2,0)</f>
        <v>Floor One S3</v>
      </c>
      <c r="G3809" s="28">
        <f>VLOOKUP(B3809,'大货清单（不定期按GOMS更新）'!A:I,9,FALSE)</f>
        <v>6972200190512</v>
      </c>
      <c r="H3809" s="27" t="str">
        <f>VLOOKUP(B3809,'大货清单（不定期按GOMS更新）'!A:H,7,0)</f>
        <v>Black</v>
      </c>
      <c r="I3809" s="27" t="str">
        <f>VLOOKUP(B3809,'大货清单（不定期按GOMS更新）'!A:F,6,FALSE)</f>
        <v>PHASEOUT</v>
      </c>
      <c r="J3809" s="27" t="str">
        <f>VLOOKUP(B3809,'大货清单（不定期按GOMS更新）'!A:K,11,FALSE)</f>
        <v>8</v>
      </c>
      <c r="K3809" s="27" t="str">
        <f>VLOOKUP(B3809,'大货清单（不定期按GOMS更新）'!A:N,12,FALSE)</f>
        <v>326</v>
      </c>
      <c r="L3809" s="27" t="str">
        <f>VLOOKUP(B3809,'大货清单（不定期按GOMS更新）'!A:M,13,FALSE)</f>
        <v>296</v>
      </c>
      <c r="M3809" s="27" t="str">
        <f>VLOOKUP(B3809,'大货清单（不定期按GOMS更新）'!A:N,14,FALSE)</f>
        <v>736</v>
      </c>
      <c r="N3809" s="53" t="s">
        <v>1053</v>
      </c>
      <c r="O3809" s="27">
        <f>IFERROR(VLOOKUP(N3809,'散件迭代（不定期更新）'!C:J,8,FALSE),0)</f>
        <v>0</v>
      </c>
      <c r="P3809" s="27" t="str">
        <f>IFERROR(VLOOKUP(N3809,'散件（更新）'!B:H,3,FALSE),0)</f>
        <v>206-1879-0208</v>
      </c>
      <c r="Q3809" s="27" t="str">
        <f>VLOOKUP(N3809,'散件（更新）'!B:H,2,FALSE)</f>
        <v>114-18790208</v>
      </c>
      <c r="R3809" s="27" t="str">
        <f>VLOOKUP(N3809,'散件（更新）'!B:H,7,FALSE)</f>
        <v>Plastic part</v>
      </c>
      <c r="S3809" s="27" t="str">
        <f>VLOOKUP(N3809,'散件（更新）'!B:E,4,FALSE)</f>
        <v>https://tineco-yxzt.oss-accelerate.aliyuncs.com/product/114-18790208.jpeg</v>
      </c>
      <c r="T3809" s="27" t="s">
        <v>8759</v>
      </c>
      <c r="U3809" s="28" t="str">
        <f>VLOOKUP(N3809,'散件（更新）'!B:G,6,FALSE)</f>
        <v>转接头组件</v>
      </c>
      <c r="V3809" s="28" t="str">
        <f>VLOOKUP(N3809,'散件（更新）'!B:I,8,FALSE)</f>
        <v>6972200197320</v>
      </c>
    </row>
    <row r="3810" spans="1:22">
      <c r="A3810" s="57">
        <v>46169</v>
      </c>
      <c r="B3810" s="53" t="s">
        <v>105</v>
      </c>
      <c r="C3810" s="27" t="str">
        <f>VLOOKUP(B3810,'大货清单（不定期按GOMS更新）'!A:H,8,0)</f>
        <v>109-18790001</v>
      </c>
      <c r="D3810" s="27" t="str">
        <f>VLOOKUP(B3810,'大货清单（不定期按GOMS更新）'!A:C,3,0)</f>
        <v>CL1879-01</v>
      </c>
      <c r="E3810" s="27" t="str">
        <f>VLOOKUP(B3810,'大货清单（不定期按GOMS更新）'!A:H,4,0)</f>
        <v>CL,FR,IT,UA,ES,DE,AT,CH,TR,SE,PL,NL,BE</v>
      </c>
      <c r="F3810" s="27" t="str">
        <f>VLOOKUP(B3810,'大货清单（不定期按GOMS更新）'!A:H,2,0)</f>
        <v>Floor One S3</v>
      </c>
      <c r="G3810" s="28">
        <f>VLOOKUP(B3810,'大货清单（不定期按GOMS更新）'!A:I,9,FALSE)</f>
        <v>6972200190512</v>
      </c>
      <c r="H3810" s="27" t="str">
        <f>VLOOKUP(B3810,'大货清单（不定期按GOMS更新）'!A:H,7,0)</f>
        <v>Black</v>
      </c>
      <c r="I3810" s="27" t="str">
        <f>VLOOKUP(B3810,'大货清单（不定期按GOMS更新）'!A:F,6,FALSE)</f>
        <v>PHASEOUT</v>
      </c>
      <c r="J3810" s="27" t="str">
        <f>VLOOKUP(B3810,'大货清单（不定期按GOMS更新）'!A:K,11,FALSE)</f>
        <v>8</v>
      </c>
      <c r="K3810" s="27" t="str">
        <f>VLOOKUP(B3810,'大货清单（不定期按GOMS更新）'!A:N,12,FALSE)</f>
        <v>326</v>
      </c>
      <c r="L3810" s="27" t="str">
        <f>VLOOKUP(B3810,'大货清单（不定期按GOMS更新）'!A:M,13,FALSE)</f>
        <v>296</v>
      </c>
      <c r="M3810" s="27" t="str">
        <f>VLOOKUP(B3810,'大货清单（不定期按GOMS更新）'!A:N,14,FALSE)</f>
        <v>736</v>
      </c>
      <c r="N3810" s="53" t="s">
        <v>1066</v>
      </c>
      <c r="O3810" s="27">
        <f>IFERROR(VLOOKUP(N3810,'散件迭代（不定期更新）'!C:J,8,FALSE),0)</f>
        <v>0</v>
      </c>
      <c r="P3810" s="27" t="str">
        <f>IFERROR(VLOOKUP(N3810,'散件（更新）'!B:H,3,FALSE),0)</f>
        <v>206-1879-0703</v>
      </c>
      <c r="Q3810" s="27" t="str">
        <f>VLOOKUP(N3810,'散件（更新）'!B:H,2,FALSE)</f>
        <v>114-18790703</v>
      </c>
      <c r="R3810" s="27" t="str">
        <f>VLOOKUP(N3810,'散件（更新）'!B:H,7,FALSE)</f>
        <v>Motor</v>
      </c>
      <c r="S3810" s="27" t="str">
        <f>VLOOKUP(N3810,'散件（更新）'!B:E,4,FALSE)</f>
        <v>https://tineco-yxzt.oss-accelerate.aliyuncs.com/20231227/9FWRM031200_1703640265484.png</v>
      </c>
      <c r="T3810" s="27" t="s">
        <v>8759</v>
      </c>
      <c r="U3810" s="28" t="str">
        <f>VLOOKUP(N3810,'散件（更新）'!B:G,6,FALSE)</f>
        <v>地刷电机组件</v>
      </c>
      <c r="V3810" s="28" t="str">
        <f>VLOOKUP(N3810,'散件（更新）'!B:I,8,FALSE)</f>
        <v>6972200194404</v>
      </c>
    </row>
    <row r="3811" spans="1:22">
      <c r="A3811" s="57">
        <v>46169</v>
      </c>
      <c r="B3811" s="53" t="s">
        <v>2477</v>
      </c>
      <c r="C3811" s="27" t="str">
        <f>VLOOKUP(B3811,'大货清单（不定期按GOMS更新）'!A:H,8,0)</f>
        <v>109-18790002</v>
      </c>
      <c r="D3811" s="27" t="str">
        <f>VLOOKUP(B3811,'大货清单（不定期按GOMS更新）'!A:C,3,0)</f>
        <v>CL1879-02</v>
      </c>
      <c r="E3811" s="27" t="str">
        <f>VLOOKUP(B3811,'大货清单（不定期按GOMS更新）'!A:H,4,0)</f>
        <v>IE,GB,AE</v>
      </c>
      <c r="F3811" s="27" t="str">
        <f>VLOOKUP(B3811,'大货清单（不定期按GOMS更新）'!A:H,2,0)</f>
        <v>Floor One S3</v>
      </c>
      <c r="G3811" s="28">
        <f>VLOOKUP(B3811,'大货清单（不定期按GOMS更新）'!A:I,9,FALSE)</f>
        <v>6972200192141</v>
      </c>
      <c r="H3811" s="27" t="str">
        <f>VLOOKUP(B3811,'大货清单（不定期按GOMS更新）'!A:H,7,0)</f>
        <v>Black</v>
      </c>
      <c r="I3811" s="27" t="str">
        <f>VLOOKUP(B3811,'大货清单（不定期按GOMS更新）'!A:F,6,FALSE)</f>
        <v>PHASEOUT</v>
      </c>
      <c r="J3811" s="27" t="str">
        <f>VLOOKUP(B3811,'大货清单（不定期按GOMS更新）'!A:K,11,FALSE)</f>
        <v>8</v>
      </c>
      <c r="K3811" s="27" t="str">
        <f>VLOOKUP(B3811,'大货清单（不定期按GOMS更新）'!A:N,12,FALSE)</f>
        <v>326</v>
      </c>
      <c r="L3811" s="27" t="str">
        <f>VLOOKUP(B3811,'大货清单（不定期按GOMS更新）'!A:M,13,FALSE)</f>
        <v>296</v>
      </c>
      <c r="M3811" s="27" t="str">
        <f>VLOOKUP(B3811,'大货清单（不定期按GOMS更新）'!A:N,14,FALSE)</f>
        <v>736</v>
      </c>
      <c r="N3811" s="53" t="s">
        <v>1064</v>
      </c>
      <c r="O3811" s="27">
        <f>IFERROR(VLOOKUP(N3811,'散件迭代（不定期更新）'!C:J,8,FALSE),0)</f>
        <v>0</v>
      </c>
      <c r="P3811" s="27" t="str">
        <f>IFERROR(VLOOKUP(N3811,'散件（更新）'!B:H,3,FALSE),0)</f>
        <v>206-1879-0710</v>
      </c>
      <c r="Q3811" s="27" t="str">
        <f>VLOOKUP(N3811,'散件（更新）'!B:H,2,FALSE)</f>
        <v>114-18790710</v>
      </c>
      <c r="R3811" s="27" t="str">
        <f>VLOOKUP(N3811,'散件（更新）'!B:H,7,FALSE)</f>
        <v>Plastic part</v>
      </c>
      <c r="S3811" s="27" t="str">
        <f>VLOOKUP(N3811,'散件（更新）'!B:E,4,FALSE)</f>
        <v>https://tineco-yxzt.oss-accelerate.aliyuncs.com/20231219/9FWRH031100_1702948021564.png</v>
      </c>
      <c r="T3811" s="27" t="s">
        <v>8759</v>
      </c>
      <c r="U3811" s="28" t="str">
        <f>VLOOKUP(N3811,'散件（更新）'!B:G,6,FALSE)</f>
        <v>显示屏装饰圈</v>
      </c>
      <c r="V3811" s="28" t="str">
        <f>VLOOKUP(N3811,'散件（更新）'!B:I,8,FALSE)</f>
        <v>6974950103552</v>
      </c>
    </row>
    <row r="3812" spans="1:22">
      <c r="A3812" s="57">
        <v>46169</v>
      </c>
      <c r="B3812" s="53" t="s">
        <v>2477</v>
      </c>
      <c r="C3812" s="27" t="str">
        <f>VLOOKUP(B3812,'大货清单（不定期按GOMS更新）'!A:H,8,0)</f>
        <v>109-18790002</v>
      </c>
      <c r="D3812" s="27" t="str">
        <f>VLOOKUP(B3812,'大货清单（不定期按GOMS更新）'!A:C,3,0)</f>
        <v>CL1879-02</v>
      </c>
      <c r="E3812" s="27" t="str">
        <f>VLOOKUP(B3812,'大货清单（不定期按GOMS更新）'!A:H,4,0)</f>
        <v>IE,GB,AE</v>
      </c>
      <c r="F3812" s="27" t="str">
        <f>VLOOKUP(B3812,'大货清单（不定期按GOMS更新）'!A:H,2,0)</f>
        <v>Floor One S3</v>
      </c>
      <c r="G3812" s="28">
        <f>VLOOKUP(B3812,'大货清单（不定期按GOMS更新）'!A:I,9,FALSE)</f>
        <v>6972200192141</v>
      </c>
      <c r="H3812" s="27" t="str">
        <f>VLOOKUP(B3812,'大货清单（不定期按GOMS更新）'!A:H,7,0)</f>
        <v>Black</v>
      </c>
      <c r="I3812" s="27" t="str">
        <f>VLOOKUP(B3812,'大货清单（不定期按GOMS更新）'!A:F,6,FALSE)</f>
        <v>PHASEOUT</v>
      </c>
      <c r="J3812" s="27" t="str">
        <f>VLOOKUP(B3812,'大货清单（不定期按GOMS更新）'!A:K,11,FALSE)</f>
        <v>8</v>
      </c>
      <c r="K3812" s="27" t="str">
        <f>VLOOKUP(B3812,'大货清单（不定期按GOMS更新）'!A:N,12,FALSE)</f>
        <v>326</v>
      </c>
      <c r="L3812" s="27" t="str">
        <f>VLOOKUP(B3812,'大货清单（不定期按GOMS更新）'!A:M,13,FALSE)</f>
        <v>296</v>
      </c>
      <c r="M3812" s="27" t="str">
        <f>VLOOKUP(B3812,'大货清单（不定期按GOMS更新）'!A:N,14,FALSE)</f>
        <v>736</v>
      </c>
      <c r="N3812" s="53" t="s">
        <v>1053</v>
      </c>
      <c r="O3812" s="27">
        <f>IFERROR(VLOOKUP(N3812,'散件迭代（不定期更新）'!C:J,8,FALSE),0)</f>
        <v>0</v>
      </c>
      <c r="P3812" s="27" t="str">
        <f>IFERROR(VLOOKUP(N3812,'散件（更新）'!B:H,3,FALSE),0)</f>
        <v>206-1879-0208</v>
      </c>
      <c r="Q3812" s="27" t="str">
        <f>VLOOKUP(N3812,'散件（更新）'!B:H,2,FALSE)</f>
        <v>114-18790208</v>
      </c>
      <c r="R3812" s="27" t="str">
        <f>VLOOKUP(N3812,'散件（更新）'!B:H,7,FALSE)</f>
        <v>Plastic part</v>
      </c>
      <c r="S3812" s="27" t="str">
        <f>VLOOKUP(N3812,'散件（更新）'!B:E,4,FALSE)</f>
        <v>https://tineco-yxzt.oss-accelerate.aliyuncs.com/product/114-18790208.jpeg</v>
      </c>
      <c r="T3812" s="27" t="s">
        <v>8759</v>
      </c>
      <c r="U3812" s="28" t="str">
        <f>VLOOKUP(N3812,'散件（更新）'!B:G,6,FALSE)</f>
        <v>转接头组件</v>
      </c>
      <c r="V3812" s="28" t="str">
        <f>VLOOKUP(N3812,'散件（更新）'!B:I,8,FALSE)</f>
        <v>6972200197320</v>
      </c>
    </row>
    <row r="3813" spans="1:22">
      <c r="A3813" s="57">
        <v>46169</v>
      </c>
      <c r="B3813" s="53" t="s">
        <v>2477</v>
      </c>
      <c r="C3813" s="27" t="str">
        <f>VLOOKUP(B3813,'大货清单（不定期按GOMS更新）'!A:H,8,0)</f>
        <v>109-18790002</v>
      </c>
      <c r="D3813" s="27" t="str">
        <f>VLOOKUP(B3813,'大货清单（不定期按GOMS更新）'!A:C,3,0)</f>
        <v>CL1879-02</v>
      </c>
      <c r="E3813" s="27" t="str">
        <f>VLOOKUP(B3813,'大货清单（不定期按GOMS更新）'!A:H,4,0)</f>
        <v>IE,GB,AE</v>
      </c>
      <c r="F3813" s="27" t="str">
        <f>VLOOKUP(B3813,'大货清单（不定期按GOMS更新）'!A:H,2,0)</f>
        <v>Floor One S3</v>
      </c>
      <c r="G3813" s="28">
        <f>VLOOKUP(B3813,'大货清单（不定期按GOMS更新）'!A:I,9,FALSE)</f>
        <v>6972200192141</v>
      </c>
      <c r="H3813" s="27" t="str">
        <f>VLOOKUP(B3813,'大货清单（不定期按GOMS更新）'!A:H,7,0)</f>
        <v>Black</v>
      </c>
      <c r="I3813" s="27" t="str">
        <f>VLOOKUP(B3813,'大货清单（不定期按GOMS更新）'!A:F,6,FALSE)</f>
        <v>PHASEOUT</v>
      </c>
      <c r="J3813" s="27" t="str">
        <f>VLOOKUP(B3813,'大货清单（不定期按GOMS更新）'!A:K,11,FALSE)</f>
        <v>8</v>
      </c>
      <c r="K3813" s="27" t="str">
        <f>VLOOKUP(B3813,'大货清单（不定期按GOMS更新）'!A:N,12,FALSE)</f>
        <v>326</v>
      </c>
      <c r="L3813" s="27" t="str">
        <f>VLOOKUP(B3813,'大货清单（不定期按GOMS更新）'!A:M,13,FALSE)</f>
        <v>296</v>
      </c>
      <c r="M3813" s="27" t="str">
        <f>VLOOKUP(B3813,'大货清单（不定期按GOMS更新）'!A:N,14,FALSE)</f>
        <v>736</v>
      </c>
      <c r="N3813" s="53" t="s">
        <v>1066</v>
      </c>
      <c r="O3813" s="27">
        <f>IFERROR(VLOOKUP(N3813,'散件迭代（不定期更新）'!C:J,8,FALSE),0)</f>
        <v>0</v>
      </c>
      <c r="P3813" s="27" t="str">
        <f>IFERROR(VLOOKUP(N3813,'散件（更新）'!B:H,3,FALSE),0)</f>
        <v>206-1879-0703</v>
      </c>
      <c r="Q3813" s="27" t="str">
        <f>VLOOKUP(N3813,'散件（更新）'!B:H,2,FALSE)</f>
        <v>114-18790703</v>
      </c>
      <c r="R3813" s="27" t="str">
        <f>VLOOKUP(N3813,'散件（更新）'!B:H,7,FALSE)</f>
        <v>Motor</v>
      </c>
      <c r="S3813" s="27" t="str">
        <f>VLOOKUP(N3813,'散件（更新）'!B:E,4,FALSE)</f>
        <v>https://tineco-yxzt.oss-accelerate.aliyuncs.com/20231227/9FWRM031200_1703640265484.png</v>
      </c>
      <c r="T3813" s="27" t="s">
        <v>8759</v>
      </c>
      <c r="U3813" s="28" t="str">
        <f>VLOOKUP(N3813,'散件（更新）'!B:G,6,FALSE)</f>
        <v>地刷电机组件</v>
      </c>
      <c r="V3813" s="28" t="str">
        <f>VLOOKUP(N3813,'散件（更新）'!B:I,8,FALSE)</f>
        <v>6972200194404</v>
      </c>
    </row>
    <row r="3814" spans="1:22">
      <c r="A3814" s="57">
        <v>46169</v>
      </c>
      <c r="B3814" s="53" t="s">
        <v>133</v>
      </c>
      <c r="C3814" s="27" t="str">
        <f>VLOOKUP(B3814,'大货清单（不定期按GOMS更新）'!A:H,8,0)</f>
        <v>109-18790502</v>
      </c>
      <c r="D3814" s="27" t="str">
        <f>VLOOKUP(B3814,'大货清单（不定期按GOMS更新）'!A:C,3,0)</f>
        <v>CL1879E-02</v>
      </c>
      <c r="E3814" s="27" t="str">
        <f>VLOOKUP(B3814,'大货清单（不定期按GOMS更新）'!A:H,4,0)</f>
        <v>GB,AE,FR</v>
      </c>
      <c r="F3814" s="27" t="str">
        <f>VLOOKUP(B3814,'大货清单（不定期按GOMS更新）'!A:H,2,0)</f>
        <v>iFloor 3</v>
      </c>
      <c r="G3814" s="28">
        <f>VLOOKUP(B3814,'大货清单（不定期按GOMS更新）'!A:I,9,FALSE)</f>
        <v>6972200192158</v>
      </c>
      <c r="H3814" s="27" t="str">
        <f>VLOOKUP(B3814,'大货清单（不定期按GOMS更新）'!A:H,7,0)</f>
        <v>White&amp;Grey</v>
      </c>
      <c r="I3814" s="27" t="str">
        <f>VLOOKUP(B3814,'大货清单（不定期按GOMS更新）'!A:F,6,FALSE)</f>
        <v>PHASEOUT</v>
      </c>
      <c r="J3814" s="27" t="str">
        <f>VLOOKUP(B3814,'大货清单（不定期按GOMS更新）'!A:K,11,FALSE)</f>
        <v>8</v>
      </c>
      <c r="K3814" s="27" t="str">
        <f>VLOOKUP(B3814,'大货清单（不定期按GOMS更新）'!A:N,12,FALSE)</f>
        <v>326</v>
      </c>
      <c r="L3814" s="27" t="str">
        <f>VLOOKUP(B3814,'大货清单（不定期按GOMS更新）'!A:M,13,FALSE)</f>
        <v>296</v>
      </c>
      <c r="M3814" s="27" t="str">
        <f>VLOOKUP(B3814,'大货清单（不定期按GOMS更新）'!A:N,14,FALSE)</f>
        <v>736</v>
      </c>
      <c r="N3814" s="53" t="s">
        <v>1191</v>
      </c>
      <c r="O3814" s="27" t="str">
        <f>IFERROR(VLOOKUP(N3814,'散件迭代（不定期更新）'!C:J,8,FALSE),0)</f>
        <v>A26</v>
      </c>
      <c r="P3814" s="27" t="str">
        <f>IFERROR(VLOOKUP(N3814,'散件（更新）'!B:H,3,FALSE),0)</f>
        <v>206-1879-0120</v>
      </c>
      <c r="Q3814" s="27" t="str">
        <f>VLOOKUP(N3814,'散件（更新）'!B:H,2,FALSE)</f>
        <v>114-18790120</v>
      </c>
      <c r="R3814" s="27" t="str">
        <f>VLOOKUP(N3814,'散件（更新）'!B:H,7,FALSE)</f>
        <v>Adapter</v>
      </c>
      <c r="S3814" s="27" t="str">
        <f>VLOOKUP(N3814,'散件（更新）'!B:E,4,FALSE)</f>
        <v>https://tineco-yxzt.oss-accelerate.aliyuncs.com/product/114-18790120.jpg</v>
      </c>
      <c r="T3814" s="27" t="s">
        <v>8759</v>
      </c>
      <c r="U3814" s="28" t="str">
        <f>VLOOKUP(N3814,'散件（更新）'!B:G,6,FALSE)</f>
        <v>适配器（低配）</v>
      </c>
      <c r="V3814" s="28" t="str">
        <f>VLOOKUP(N3814,'散件（更新）'!B:I,8,FALSE)</f>
        <v>6972200191854</v>
      </c>
    </row>
    <row r="3815" spans="1:22">
      <c r="A3815" s="57">
        <v>46169</v>
      </c>
      <c r="B3815" s="53" t="s">
        <v>133</v>
      </c>
      <c r="C3815" s="27" t="str">
        <f>VLOOKUP(B3815,'大货清单（不定期按GOMS更新）'!A:H,8,0)</f>
        <v>109-18790502</v>
      </c>
      <c r="D3815" s="27" t="str">
        <f>VLOOKUP(B3815,'大货清单（不定期按GOMS更新）'!A:C,3,0)</f>
        <v>CL1879E-02</v>
      </c>
      <c r="E3815" s="27" t="str">
        <f>VLOOKUP(B3815,'大货清单（不定期按GOMS更新）'!A:H,4,0)</f>
        <v>GB,AE,FR</v>
      </c>
      <c r="F3815" s="27" t="str">
        <f>VLOOKUP(B3815,'大货清单（不定期按GOMS更新）'!A:H,2,0)</f>
        <v>iFloor 3</v>
      </c>
      <c r="G3815" s="28">
        <f>VLOOKUP(B3815,'大货清单（不定期按GOMS更新）'!A:I,9,FALSE)</f>
        <v>6972200192158</v>
      </c>
      <c r="H3815" s="27" t="str">
        <f>VLOOKUP(B3815,'大货清单（不定期按GOMS更新）'!A:H,7,0)</f>
        <v>White&amp;Grey</v>
      </c>
      <c r="I3815" s="27" t="str">
        <f>VLOOKUP(B3815,'大货清单（不定期按GOMS更新）'!A:F,6,FALSE)</f>
        <v>PHASEOUT</v>
      </c>
      <c r="J3815" s="27" t="str">
        <f>VLOOKUP(B3815,'大货清单（不定期按GOMS更新）'!A:K,11,FALSE)</f>
        <v>8</v>
      </c>
      <c r="K3815" s="27" t="str">
        <f>VLOOKUP(B3815,'大货清单（不定期按GOMS更新）'!A:N,12,FALSE)</f>
        <v>326</v>
      </c>
      <c r="L3815" s="27" t="str">
        <f>VLOOKUP(B3815,'大货清单（不定期按GOMS更新）'!A:M,13,FALSE)</f>
        <v>296</v>
      </c>
      <c r="M3815" s="27" t="str">
        <f>VLOOKUP(B3815,'大货清单（不定期按GOMS更新）'!A:N,14,FALSE)</f>
        <v>736</v>
      </c>
      <c r="N3815" s="53" t="s">
        <v>528</v>
      </c>
      <c r="O3815" s="27" t="str">
        <f>IFERROR(VLOOKUP(N3815,'散件迭代（不定期更新）'!C:J,8,FALSE),0)</f>
        <v>A28</v>
      </c>
      <c r="P3815" s="27" t="str">
        <f>IFERROR(VLOOKUP(N3815,'散件（更新）'!B:H,3,FALSE),0)</f>
        <v>206-1879-0124</v>
      </c>
      <c r="Q3815" s="27" t="str">
        <f>VLOOKUP(N3815,'散件（更新）'!B:H,2,FALSE)</f>
        <v>114-18790124</v>
      </c>
      <c r="R3815" s="27" t="str">
        <f>VLOOKUP(N3815,'散件（更新）'!B:H,7,FALSE)</f>
        <v>Adapter</v>
      </c>
      <c r="S3815" s="27" t="str">
        <f>VLOOKUP(N3815,'散件（更新）'!B:E,4,FALSE)</f>
        <v>https://tineco-yxzt.oss-accelerate.aliyuncs.com/product/114-18790124.jpg</v>
      </c>
      <c r="T3815" s="27" t="s">
        <v>8759</v>
      </c>
      <c r="U3815" s="28" t="str">
        <f>VLOOKUP(N3815,'散件（更新）'!B:G,6,FALSE)</f>
        <v>适配器 （UK低配）</v>
      </c>
      <c r="V3815" s="28" t="str">
        <f>VLOOKUP(N3815,'散件（更新）'!B:I,8,FALSE)</f>
        <v>6972200192233</v>
      </c>
    </row>
    <row r="3816" spans="1:22">
      <c r="A3816" s="57">
        <v>46169</v>
      </c>
      <c r="B3816" s="53" t="s">
        <v>133</v>
      </c>
      <c r="C3816" s="27" t="str">
        <f>VLOOKUP(B3816,'大货清单（不定期按GOMS更新）'!A:H,8,0)</f>
        <v>109-18790502</v>
      </c>
      <c r="D3816" s="27" t="str">
        <f>VLOOKUP(B3816,'大货清单（不定期按GOMS更新）'!A:C,3,0)</f>
        <v>CL1879E-02</v>
      </c>
      <c r="E3816" s="27" t="str">
        <f>VLOOKUP(B3816,'大货清单（不定期按GOMS更新）'!A:H,4,0)</f>
        <v>GB,AE,FR</v>
      </c>
      <c r="F3816" s="27" t="str">
        <f>VLOOKUP(B3816,'大货清单（不定期按GOMS更新）'!A:H,2,0)</f>
        <v>iFloor 3</v>
      </c>
      <c r="G3816" s="28">
        <f>VLOOKUP(B3816,'大货清单（不定期按GOMS更新）'!A:I,9,FALSE)</f>
        <v>6972200192158</v>
      </c>
      <c r="H3816" s="27" t="str">
        <f>VLOOKUP(B3816,'大货清单（不定期按GOMS更新）'!A:H,7,0)</f>
        <v>White&amp;Grey</v>
      </c>
      <c r="I3816" s="27" t="str">
        <f>VLOOKUP(B3816,'大货清单（不定期按GOMS更新）'!A:F,6,FALSE)</f>
        <v>PHASEOUT</v>
      </c>
      <c r="J3816" s="27" t="str">
        <f>VLOOKUP(B3816,'大货清单（不定期按GOMS更新）'!A:K,11,FALSE)</f>
        <v>8</v>
      </c>
      <c r="K3816" s="27" t="str">
        <f>VLOOKUP(B3816,'大货清单（不定期按GOMS更新）'!A:N,12,FALSE)</f>
        <v>326</v>
      </c>
      <c r="L3816" s="27" t="str">
        <f>VLOOKUP(B3816,'大货清单（不定期按GOMS更新）'!A:M,13,FALSE)</f>
        <v>296</v>
      </c>
      <c r="M3816" s="27" t="str">
        <f>VLOOKUP(B3816,'大货清单（不定期按GOMS更新）'!A:N,14,FALSE)</f>
        <v>736</v>
      </c>
      <c r="N3816" s="53" t="s">
        <v>1053</v>
      </c>
      <c r="O3816" s="27">
        <f>IFERROR(VLOOKUP(N3816,'散件迭代（不定期更新）'!C:J,8,FALSE),0)</f>
        <v>0</v>
      </c>
      <c r="P3816" s="27" t="str">
        <f>IFERROR(VLOOKUP(N3816,'散件（更新）'!B:H,3,FALSE),0)</f>
        <v>206-1879-0208</v>
      </c>
      <c r="Q3816" s="27" t="str">
        <f>VLOOKUP(N3816,'散件（更新）'!B:H,2,FALSE)</f>
        <v>114-18790208</v>
      </c>
      <c r="R3816" s="27" t="str">
        <f>VLOOKUP(N3816,'散件（更新）'!B:H,7,FALSE)</f>
        <v>Plastic part</v>
      </c>
      <c r="S3816" s="27" t="str">
        <f>VLOOKUP(N3816,'散件（更新）'!B:E,4,FALSE)</f>
        <v>https://tineco-yxzt.oss-accelerate.aliyuncs.com/product/114-18790208.jpeg</v>
      </c>
      <c r="T3816" s="27" t="s">
        <v>8759</v>
      </c>
      <c r="U3816" s="28" t="str">
        <f>VLOOKUP(N3816,'散件（更新）'!B:G,6,FALSE)</f>
        <v>转接头组件</v>
      </c>
      <c r="V3816" s="28" t="str">
        <f>VLOOKUP(N3816,'散件（更新）'!B:I,8,FALSE)</f>
        <v>6972200197320</v>
      </c>
    </row>
    <row r="3817" spans="1:22">
      <c r="A3817" s="57">
        <v>46169</v>
      </c>
      <c r="B3817" s="53" t="s">
        <v>133</v>
      </c>
      <c r="C3817" s="27" t="str">
        <f>VLOOKUP(B3817,'大货清单（不定期按GOMS更新）'!A:H,8,0)</f>
        <v>109-18790502</v>
      </c>
      <c r="D3817" s="27" t="str">
        <f>VLOOKUP(B3817,'大货清单（不定期按GOMS更新）'!A:C,3,0)</f>
        <v>CL1879E-02</v>
      </c>
      <c r="E3817" s="27" t="str">
        <f>VLOOKUP(B3817,'大货清单（不定期按GOMS更新）'!A:H,4,0)</f>
        <v>GB,AE,FR</v>
      </c>
      <c r="F3817" s="27" t="str">
        <f>VLOOKUP(B3817,'大货清单（不定期按GOMS更新）'!A:H,2,0)</f>
        <v>iFloor 3</v>
      </c>
      <c r="G3817" s="28">
        <f>VLOOKUP(B3817,'大货清单（不定期按GOMS更新）'!A:I,9,FALSE)</f>
        <v>6972200192158</v>
      </c>
      <c r="H3817" s="27" t="str">
        <f>VLOOKUP(B3817,'大货清单（不定期按GOMS更新）'!A:H,7,0)</f>
        <v>White&amp;Grey</v>
      </c>
      <c r="I3817" s="27" t="str">
        <f>VLOOKUP(B3817,'大货清单（不定期按GOMS更新）'!A:F,6,FALSE)</f>
        <v>PHASEOUT</v>
      </c>
      <c r="J3817" s="27" t="str">
        <f>VLOOKUP(B3817,'大货清单（不定期按GOMS更新）'!A:K,11,FALSE)</f>
        <v>8</v>
      </c>
      <c r="K3817" s="27" t="str">
        <f>VLOOKUP(B3817,'大货清单（不定期按GOMS更新）'!A:N,12,FALSE)</f>
        <v>326</v>
      </c>
      <c r="L3817" s="27" t="str">
        <f>VLOOKUP(B3817,'大货清单（不定期按GOMS更新）'!A:M,13,FALSE)</f>
        <v>296</v>
      </c>
      <c r="M3817" s="27" t="str">
        <f>VLOOKUP(B3817,'大货清单（不定期按GOMS更新）'!A:N,14,FALSE)</f>
        <v>736</v>
      </c>
      <c r="N3817" s="53" t="s">
        <v>1066</v>
      </c>
      <c r="O3817" s="27">
        <f>IFERROR(VLOOKUP(N3817,'散件迭代（不定期更新）'!C:J,8,FALSE),0)</f>
        <v>0</v>
      </c>
      <c r="P3817" s="27" t="str">
        <f>IFERROR(VLOOKUP(N3817,'散件（更新）'!B:H,3,FALSE),0)</f>
        <v>206-1879-0703</v>
      </c>
      <c r="Q3817" s="27" t="str">
        <f>VLOOKUP(N3817,'散件（更新）'!B:H,2,FALSE)</f>
        <v>114-18790703</v>
      </c>
      <c r="R3817" s="27" t="str">
        <f>VLOOKUP(N3817,'散件（更新）'!B:H,7,FALSE)</f>
        <v>Motor</v>
      </c>
      <c r="S3817" s="27" t="str">
        <f>VLOOKUP(N3817,'散件（更新）'!B:E,4,FALSE)</f>
        <v>https://tineco-yxzt.oss-accelerate.aliyuncs.com/20231227/9FWRM031200_1703640265484.png</v>
      </c>
      <c r="T3817" s="27" t="s">
        <v>8759</v>
      </c>
      <c r="U3817" s="28" t="str">
        <f>VLOOKUP(N3817,'散件（更新）'!B:G,6,FALSE)</f>
        <v>地刷电机组件</v>
      </c>
      <c r="V3817" s="28" t="str">
        <f>VLOOKUP(N3817,'散件（更新）'!B:I,8,FALSE)</f>
        <v>6972200194404</v>
      </c>
    </row>
    <row r="3818" spans="1:22">
      <c r="A3818" s="57">
        <v>46169</v>
      </c>
      <c r="B3818" s="53" t="s">
        <v>135</v>
      </c>
      <c r="C3818" s="27" t="str">
        <f>VLOOKUP(B3818,'大货清单（不定期按GOMS更新）'!A:H,8,0)</f>
        <v>109-18790505</v>
      </c>
      <c r="D3818" s="27" t="str">
        <f>VLOOKUP(B3818,'大货清单（不定期按GOMS更新）'!A:C,3,0)</f>
        <v>CL1879E-05</v>
      </c>
      <c r="E3818" s="27" t="str">
        <f>VLOOKUP(B3818,'大货清单（不定期按GOMS更新）'!A:H,4,0)</f>
        <v>ES,FR,IT,UA,AT,DE,NL,TR,DK,PL</v>
      </c>
      <c r="F3818" s="27" t="str">
        <f>VLOOKUP(B3818,'大货清单（不定期按GOMS更新）'!A:H,2,0)</f>
        <v>iFloor 3 Plus</v>
      </c>
      <c r="G3818" s="28">
        <f>VLOOKUP(B3818,'大货清单（不定期按GOMS更新）'!A:I,9,FALSE)</f>
        <v>6972200198488</v>
      </c>
      <c r="H3818" s="27" t="str">
        <f>VLOOKUP(B3818,'大货清单（不定期按GOMS更新）'!A:H,7,0)</f>
        <v>White&amp;Grey</v>
      </c>
      <c r="I3818" s="27" t="str">
        <f>VLOOKUP(B3818,'大货清单（不定期按GOMS更新）'!A:F,6,FALSE)</f>
        <v>PHASEOUT</v>
      </c>
      <c r="J3818" s="27" t="str">
        <f>VLOOKUP(B3818,'大货清单（不定期按GOMS更新）'!A:K,11,FALSE)</f>
        <v>8.2</v>
      </c>
      <c r="K3818" s="27" t="str">
        <f>VLOOKUP(B3818,'大货清单（不定期按GOMS更新）'!A:N,12,FALSE)</f>
        <v>326</v>
      </c>
      <c r="L3818" s="27" t="str">
        <f>VLOOKUP(B3818,'大货清单（不定期按GOMS更新）'!A:M,13,FALSE)</f>
        <v>296</v>
      </c>
      <c r="M3818" s="27" t="str">
        <f>VLOOKUP(B3818,'大货清单（不定期按GOMS更新）'!A:N,14,FALSE)</f>
        <v>734</v>
      </c>
      <c r="N3818" s="53" t="s">
        <v>1053</v>
      </c>
      <c r="O3818" s="27">
        <f>IFERROR(VLOOKUP(N3818,'散件迭代（不定期更新）'!C:J,8,FALSE),0)</f>
        <v>0</v>
      </c>
      <c r="P3818" s="27" t="str">
        <f>IFERROR(VLOOKUP(N3818,'散件（更新）'!B:H,3,FALSE),0)</f>
        <v>206-1879-0208</v>
      </c>
      <c r="Q3818" s="27" t="str">
        <f>VLOOKUP(N3818,'散件（更新）'!B:H,2,FALSE)</f>
        <v>114-18790208</v>
      </c>
      <c r="R3818" s="27" t="str">
        <f>VLOOKUP(N3818,'散件（更新）'!B:H,7,FALSE)</f>
        <v>Plastic part</v>
      </c>
      <c r="S3818" s="27" t="str">
        <f>VLOOKUP(N3818,'散件（更新）'!B:E,4,FALSE)</f>
        <v>https://tineco-yxzt.oss-accelerate.aliyuncs.com/product/114-18790208.jpeg</v>
      </c>
      <c r="T3818" s="27" t="s">
        <v>8759</v>
      </c>
      <c r="U3818" s="28" t="str">
        <f>VLOOKUP(N3818,'散件（更新）'!B:G,6,FALSE)</f>
        <v>转接头组件</v>
      </c>
      <c r="V3818" s="28" t="str">
        <f>VLOOKUP(N3818,'散件（更新）'!B:I,8,FALSE)</f>
        <v>6972200197320</v>
      </c>
    </row>
    <row r="3819" spans="1:22">
      <c r="A3819" s="57">
        <v>46169</v>
      </c>
      <c r="B3819" s="53" t="s">
        <v>135</v>
      </c>
      <c r="C3819" s="27" t="str">
        <f>VLOOKUP(B3819,'大货清单（不定期按GOMS更新）'!A:H,8,0)</f>
        <v>109-18790505</v>
      </c>
      <c r="D3819" s="27" t="str">
        <f>VLOOKUP(B3819,'大货清单（不定期按GOMS更新）'!A:C,3,0)</f>
        <v>CL1879E-05</v>
      </c>
      <c r="E3819" s="27" t="str">
        <f>VLOOKUP(B3819,'大货清单（不定期按GOMS更新）'!A:H,4,0)</f>
        <v>ES,FR,IT,UA,AT,DE,NL,TR,DK,PL</v>
      </c>
      <c r="F3819" s="27" t="str">
        <f>VLOOKUP(B3819,'大货清单（不定期按GOMS更新）'!A:H,2,0)</f>
        <v>iFloor 3 Plus</v>
      </c>
      <c r="G3819" s="28">
        <f>VLOOKUP(B3819,'大货清单（不定期按GOMS更新）'!A:I,9,FALSE)</f>
        <v>6972200198488</v>
      </c>
      <c r="H3819" s="27" t="str">
        <f>VLOOKUP(B3819,'大货清单（不定期按GOMS更新）'!A:H,7,0)</f>
        <v>White&amp;Grey</v>
      </c>
      <c r="I3819" s="27" t="str">
        <f>VLOOKUP(B3819,'大货清单（不定期按GOMS更新）'!A:F,6,FALSE)</f>
        <v>PHASEOUT</v>
      </c>
      <c r="J3819" s="27" t="str">
        <f>VLOOKUP(B3819,'大货清单（不定期按GOMS更新）'!A:K,11,FALSE)</f>
        <v>8.2</v>
      </c>
      <c r="K3819" s="27" t="str">
        <f>VLOOKUP(B3819,'大货清单（不定期按GOMS更新）'!A:N,12,FALSE)</f>
        <v>326</v>
      </c>
      <c r="L3819" s="27" t="str">
        <f>VLOOKUP(B3819,'大货清单（不定期按GOMS更新）'!A:M,13,FALSE)</f>
        <v>296</v>
      </c>
      <c r="M3819" s="27" t="str">
        <f>VLOOKUP(B3819,'大货清单（不定期按GOMS更新）'!A:N,14,FALSE)</f>
        <v>734</v>
      </c>
      <c r="N3819" s="53" t="s">
        <v>1066</v>
      </c>
      <c r="O3819" s="27">
        <f>IFERROR(VLOOKUP(N3819,'散件迭代（不定期更新）'!C:J,8,FALSE),0)</f>
        <v>0</v>
      </c>
      <c r="P3819" s="27" t="str">
        <f>IFERROR(VLOOKUP(N3819,'散件（更新）'!B:H,3,FALSE),0)</f>
        <v>206-1879-0703</v>
      </c>
      <c r="Q3819" s="27" t="str">
        <f>VLOOKUP(N3819,'散件（更新）'!B:H,2,FALSE)</f>
        <v>114-18790703</v>
      </c>
      <c r="R3819" s="27" t="str">
        <f>VLOOKUP(N3819,'散件（更新）'!B:H,7,FALSE)</f>
        <v>Motor</v>
      </c>
      <c r="S3819" s="27" t="str">
        <f>VLOOKUP(N3819,'散件（更新）'!B:E,4,FALSE)</f>
        <v>https://tineco-yxzt.oss-accelerate.aliyuncs.com/20231227/9FWRM031200_1703640265484.png</v>
      </c>
      <c r="T3819" s="27" t="s">
        <v>8759</v>
      </c>
      <c r="U3819" s="28" t="str">
        <f>VLOOKUP(N3819,'散件（更新）'!B:G,6,FALSE)</f>
        <v>地刷电机组件</v>
      </c>
      <c r="V3819" s="28" t="str">
        <f>VLOOKUP(N3819,'散件（更新）'!B:I,8,FALSE)</f>
        <v>6972200194404</v>
      </c>
    </row>
    <row r="3820" spans="1:22">
      <c r="A3820" s="57">
        <v>46169</v>
      </c>
      <c r="B3820" s="53" t="s">
        <v>131</v>
      </c>
      <c r="C3820" s="27" t="str">
        <f>VLOOKUP(B3820,'大货清单（不定期按GOMS更新）'!A:H,8,0)</f>
        <v>109-18790501</v>
      </c>
      <c r="D3820" s="27" t="str">
        <f>VLOOKUP(B3820,'大货清单（不定期按GOMS更新）'!A:C,3,0)</f>
        <v>CL1879E-01</v>
      </c>
      <c r="E3820" s="27" t="str">
        <f>VLOOKUP(B3820,'大货清单（不定期按GOMS更新）'!A:H,4,0)</f>
        <v>IT,UA,ES,TR,FR,DE,AT,CH,NL,PL,SE</v>
      </c>
      <c r="F3820" s="27" t="str">
        <f>VLOOKUP(B3820,'大货清单（不定期按GOMS更新）'!A:H,2,0)</f>
        <v>iFloor 3</v>
      </c>
      <c r="G3820" s="28">
        <f>VLOOKUP(B3820,'大货清单（不定期按GOMS更新）'!A:I,9,FALSE)</f>
        <v>6972200190482</v>
      </c>
      <c r="H3820" s="27" t="str">
        <f>VLOOKUP(B3820,'大货清单（不定期按GOMS更新）'!A:H,7,0)</f>
        <v>White&amp;Grey</v>
      </c>
      <c r="I3820" s="27" t="str">
        <f>VLOOKUP(B3820,'大货清单（不定期按GOMS更新）'!A:F,6,FALSE)</f>
        <v>PHASEOUT</v>
      </c>
      <c r="J3820" s="27" t="str">
        <f>VLOOKUP(B3820,'大货清单（不定期按GOMS更新）'!A:K,11,FALSE)</f>
        <v>8</v>
      </c>
      <c r="K3820" s="27" t="str">
        <f>VLOOKUP(B3820,'大货清单（不定期按GOMS更新）'!A:N,12,FALSE)</f>
        <v>326</v>
      </c>
      <c r="L3820" s="27" t="str">
        <f>VLOOKUP(B3820,'大货清单（不定期按GOMS更新）'!A:M,13,FALSE)</f>
        <v>296</v>
      </c>
      <c r="M3820" s="27" t="str">
        <f>VLOOKUP(B3820,'大货清单（不定期按GOMS更新）'!A:N,14,FALSE)</f>
        <v>736</v>
      </c>
      <c r="N3820" s="53" t="s">
        <v>1038</v>
      </c>
      <c r="O3820" s="27" t="str">
        <f>IFERROR(VLOOKUP(N3820,'散件迭代（不定期更新）'!C:J,8,FALSE),0)</f>
        <v>A26</v>
      </c>
      <c r="P3820" s="27" t="str">
        <f>IFERROR(VLOOKUP(N3820,'散件（更新）'!B:H,3,FALSE),0)</f>
        <v>206-1879-0113</v>
      </c>
      <c r="Q3820" s="27" t="str">
        <f>VLOOKUP(N3820,'散件（更新）'!B:H,2,FALSE)</f>
        <v>114-18790113</v>
      </c>
      <c r="R3820" s="27" t="str">
        <f>VLOOKUP(N3820,'散件（更新）'!B:H,7,FALSE)</f>
        <v>Adapter</v>
      </c>
      <c r="S3820" s="27" t="str">
        <f>VLOOKUP(N3820,'散件（更新）'!B:E,4,FALSE)</f>
        <v>https://tineco-yxzt.oss-accelerate.aliyuncs.com/product/114-18790113.jpg</v>
      </c>
      <c r="T3820" s="27" t="s">
        <v>8759</v>
      </c>
      <c r="U3820" s="28" t="str">
        <f>VLOOKUP(N3820,'散件（更新）'!B:G,6,FALSE)</f>
        <v>适配器（高配）</v>
      </c>
      <c r="V3820" s="28" t="str">
        <f>VLOOKUP(N3820,'散件（更新）'!B:I,8,FALSE)</f>
        <v>6972200191847</v>
      </c>
    </row>
    <row r="3821" spans="1:22">
      <c r="A3821" s="57">
        <v>46169</v>
      </c>
      <c r="B3821" s="53" t="s">
        <v>131</v>
      </c>
      <c r="C3821" s="27" t="str">
        <f>VLOOKUP(B3821,'大货清单（不定期按GOMS更新）'!A:H,8,0)</f>
        <v>109-18790501</v>
      </c>
      <c r="D3821" s="27" t="str">
        <f>VLOOKUP(B3821,'大货清单（不定期按GOMS更新）'!A:C,3,0)</f>
        <v>CL1879E-01</v>
      </c>
      <c r="E3821" s="27" t="str">
        <f>VLOOKUP(B3821,'大货清单（不定期按GOMS更新）'!A:H,4,0)</f>
        <v>IT,UA,ES,TR,FR,DE,AT,CH,NL,PL,SE</v>
      </c>
      <c r="F3821" s="27" t="str">
        <f>VLOOKUP(B3821,'大货清单（不定期按GOMS更新）'!A:H,2,0)</f>
        <v>iFloor 3</v>
      </c>
      <c r="G3821" s="28">
        <f>VLOOKUP(B3821,'大货清单（不定期按GOMS更新）'!A:I,9,FALSE)</f>
        <v>6972200190482</v>
      </c>
      <c r="H3821" s="27" t="str">
        <f>VLOOKUP(B3821,'大货清单（不定期按GOMS更新）'!A:H,7,0)</f>
        <v>White&amp;Grey</v>
      </c>
      <c r="I3821" s="27" t="str">
        <f>VLOOKUP(B3821,'大货清单（不定期按GOMS更新）'!A:F,6,FALSE)</f>
        <v>PHASEOUT</v>
      </c>
      <c r="J3821" s="27" t="str">
        <f>VLOOKUP(B3821,'大货清单（不定期按GOMS更新）'!A:K,11,FALSE)</f>
        <v>8</v>
      </c>
      <c r="K3821" s="27" t="str">
        <f>VLOOKUP(B3821,'大货清单（不定期按GOMS更新）'!A:N,12,FALSE)</f>
        <v>326</v>
      </c>
      <c r="L3821" s="27" t="str">
        <f>VLOOKUP(B3821,'大货清单（不定期按GOMS更新）'!A:M,13,FALSE)</f>
        <v>296</v>
      </c>
      <c r="M3821" s="27" t="str">
        <f>VLOOKUP(B3821,'大货清单（不定期按GOMS更新）'!A:N,14,FALSE)</f>
        <v>736</v>
      </c>
      <c r="N3821" s="53" t="s">
        <v>1053</v>
      </c>
      <c r="O3821" s="27">
        <f>IFERROR(VLOOKUP(N3821,'散件迭代（不定期更新）'!C:J,8,FALSE),0)</f>
        <v>0</v>
      </c>
      <c r="P3821" s="27" t="str">
        <f>IFERROR(VLOOKUP(N3821,'散件（更新）'!B:H,3,FALSE),0)</f>
        <v>206-1879-0208</v>
      </c>
      <c r="Q3821" s="27" t="str">
        <f>VLOOKUP(N3821,'散件（更新）'!B:H,2,FALSE)</f>
        <v>114-18790208</v>
      </c>
      <c r="R3821" s="27" t="str">
        <f>VLOOKUP(N3821,'散件（更新）'!B:H,7,FALSE)</f>
        <v>Plastic part</v>
      </c>
      <c r="S3821" s="27" t="str">
        <f>VLOOKUP(N3821,'散件（更新）'!B:E,4,FALSE)</f>
        <v>https://tineco-yxzt.oss-accelerate.aliyuncs.com/product/114-18790208.jpeg</v>
      </c>
      <c r="T3821" s="27" t="s">
        <v>8759</v>
      </c>
      <c r="U3821" s="28" t="str">
        <f>VLOOKUP(N3821,'散件（更新）'!B:G,6,FALSE)</f>
        <v>转接头组件</v>
      </c>
      <c r="V3821" s="28" t="str">
        <f>VLOOKUP(N3821,'散件（更新）'!B:I,8,FALSE)</f>
        <v>6972200197320</v>
      </c>
    </row>
    <row r="3822" spans="1:22">
      <c r="A3822" s="57">
        <v>46169</v>
      </c>
      <c r="B3822" s="53" t="s">
        <v>131</v>
      </c>
      <c r="C3822" s="27" t="str">
        <f>VLOOKUP(B3822,'大货清单（不定期按GOMS更新）'!A:H,8,0)</f>
        <v>109-18790501</v>
      </c>
      <c r="D3822" s="27" t="str">
        <f>VLOOKUP(B3822,'大货清单（不定期按GOMS更新）'!A:C,3,0)</f>
        <v>CL1879E-01</v>
      </c>
      <c r="E3822" s="27" t="str">
        <f>VLOOKUP(B3822,'大货清单（不定期按GOMS更新）'!A:H,4,0)</f>
        <v>IT,UA,ES,TR,FR,DE,AT,CH,NL,PL,SE</v>
      </c>
      <c r="F3822" s="27" t="str">
        <f>VLOOKUP(B3822,'大货清单（不定期按GOMS更新）'!A:H,2,0)</f>
        <v>iFloor 3</v>
      </c>
      <c r="G3822" s="28">
        <f>VLOOKUP(B3822,'大货清单（不定期按GOMS更新）'!A:I,9,FALSE)</f>
        <v>6972200190482</v>
      </c>
      <c r="H3822" s="27" t="str">
        <f>VLOOKUP(B3822,'大货清单（不定期按GOMS更新）'!A:H,7,0)</f>
        <v>White&amp;Grey</v>
      </c>
      <c r="I3822" s="27" t="str">
        <f>VLOOKUP(B3822,'大货清单（不定期按GOMS更新）'!A:F,6,FALSE)</f>
        <v>PHASEOUT</v>
      </c>
      <c r="J3822" s="27" t="str">
        <f>VLOOKUP(B3822,'大货清单（不定期按GOMS更新）'!A:K,11,FALSE)</f>
        <v>8</v>
      </c>
      <c r="K3822" s="27" t="str">
        <f>VLOOKUP(B3822,'大货清单（不定期按GOMS更新）'!A:N,12,FALSE)</f>
        <v>326</v>
      </c>
      <c r="L3822" s="27" t="str">
        <f>VLOOKUP(B3822,'大货清单（不定期按GOMS更新）'!A:M,13,FALSE)</f>
        <v>296</v>
      </c>
      <c r="M3822" s="27" t="str">
        <f>VLOOKUP(B3822,'大货清单（不定期按GOMS更新）'!A:N,14,FALSE)</f>
        <v>736</v>
      </c>
      <c r="N3822" s="53" t="s">
        <v>1066</v>
      </c>
      <c r="O3822" s="27">
        <f>IFERROR(VLOOKUP(N3822,'散件迭代（不定期更新）'!C:J,8,FALSE),0)</f>
        <v>0</v>
      </c>
      <c r="P3822" s="27" t="str">
        <f>IFERROR(VLOOKUP(N3822,'散件（更新）'!B:H,3,FALSE),0)</f>
        <v>206-1879-0703</v>
      </c>
      <c r="Q3822" s="27" t="str">
        <f>VLOOKUP(N3822,'散件（更新）'!B:H,2,FALSE)</f>
        <v>114-18790703</v>
      </c>
      <c r="R3822" s="27" t="str">
        <f>VLOOKUP(N3822,'散件（更新）'!B:H,7,FALSE)</f>
        <v>Motor</v>
      </c>
      <c r="S3822" s="27" t="str">
        <f>VLOOKUP(N3822,'散件（更新）'!B:E,4,FALSE)</f>
        <v>https://tineco-yxzt.oss-accelerate.aliyuncs.com/20231227/9FWRM031200_1703640265484.png</v>
      </c>
      <c r="T3822" s="27" t="s">
        <v>8759</v>
      </c>
      <c r="U3822" s="28" t="str">
        <f>VLOOKUP(N3822,'散件（更新）'!B:G,6,FALSE)</f>
        <v>地刷电机组件</v>
      </c>
      <c r="V3822" s="28" t="str">
        <f>VLOOKUP(N3822,'散件（更新）'!B:I,8,FALSE)</f>
        <v>6972200194404</v>
      </c>
    </row>
    <row r="3823" spans="1:22">
      <c r="A3823" s="57">
        <v>46169</v>
      </c>
      <c r="B3823" s="53" t="s">
        <v>143</v>
      </c>
      <c r="C3823" s="27" t="str">
        <f>VLOOKUP(B3823,'大货清单（不定期按GOMS更新）'!A:H,8,0)</f>
        <v>109-20410203</v>
      </c>
      <c r="D3823" s="27" t="str">
        <f>VLOOKUP(B3823,'大货清单（不定期按GOMS更新）'!A:C,3,0)</f>
        <v>CL2041B-03</v>
      </c>
      <c r="E3823" s="27" t="str">
        <f>VLOOKUP(B3823,'大货清单（不定期按GOMS更新）'!A:H,4,0)</f>
        <v>FR,DE,ES,IT,ZA,BE,PL,NL</v>
      </c>
      <c r="F3823" s="27" t="str">
        <f>VLOOKUP(B3823,'大货清单（不定期按GOMS更新）'!A:H,2,0)</f>
        <v>iFloor 2</v>
      </c>
      <c r="G3823" s="28" t="str">
        <f>VLOOKUP(B3823,'大货清单（不定期按GOMS更新）'!A:I,9,FALSE)</f>
        <v>6974950101350,6972200199720,6972200199775,6972200199737,6972200199744,	 6972200199720</v>
      </c>
      <c r="H3823" s="27" t="str">
        <f>VLOOKUP(B3823,'大货清单（不定期按GOMS更新）'!A:H,7,0)</f>
        <v>White&amp;Grey</v>
      </c>
      <c r="I3823" s="27" t="str">
        <f>VLOOKUP(B3823,'大货清单（不定期按GOMS更新）'!A:F,6,FALSE)</f>
        <v>ACTIVE</v>
      </c>
      <c r="J3823" s="27" t="str">
        <f>VLOOKUP(B3823,'大货清单（不定期按GOMS更新）'!A:K,11,FALSE)</f>
        <v>6.7</v>
      </c>
      <c r="K3823" s="27" t="str">
        <f>VLOOKUP(B3823,'大货清单（不定期按GOMS更新）'!A:N,12,FALSE)</f>
        <v>674</v>
      </c>
      <c r="L3823" s="27" t="str">
        <f>VLOOKUP(B3823,'大货清单（不定期按GOMS更新）'!A:M,13,FALSE)</f>
        <v>291</v>
      </c>
      <c r="M3823" s="27" t="str">
        <f>VLOOKUP(B3823,'大货清单（不定期按GOMS更新）'!A:N,14,FALSE)</f>
        <v>336</v>
      </c>
      <c r="N3823" s="53" t="s">
        <v>1066</v>
      </c>
      <c r="O3823" s="27">
        <f>IFERROR(VLOOKUP(N3823,'散件迭代（不定期更新）'!C:J,8,FALSE),0)</f>
        <v>0</v>
      </c>
      <c r="P3823" s="27" t="str">
        <f>IFERROR(VLOOKUP(N3823,'散件（更新）'!B:H,3,FALSE),0)</f>
        <v>206-1879-0703</v>
      </c>
      <c r="Q3823" s="27" t="str">
        <f>VLOOKUP(N3823,'散件（更新）'!B:H,2,FALSE)</f>
        <v>114-18790703</v>
      </c>
      <c r="R3823" s="27" t="str">
        <f>VLOOKUP(N3823,'散件（更新）'!B:H,7,FALSE)</f>
        <v>Motor</v>
      </c>
      <c r="S3823" s="27" t="str">
        <f>VLOOKUP(N3823,'散件（更新）'!B:E,4,FALSE)</f>
        <v>https://tineco-yxzt.oss-accelerate.aliyuncs.com/20231227/9FWRM031200_1703640265484.png</v>
      </c>
      <c r="T3823" s="27" t="s">
        <v>8759</v>
      </c>
      <c r="U3823" s="28" t="str">
        <f>VLOOKUP(N3823,'散件（更新）'!B:G,6,FALSE)</f>
        <v>地刷电机组件</v>
      </c>
      <c r="V3823" s="28" t="str">
        <f>VLOOKUP(N3823,'散件（更新）'!B:I,8,FALSE)</f>
        <v>6972200194404</v>
      </c>
    </row>
    <row r="3824" spans="1:22">
      <c r="A3824" s="57">
        <v>46169</v>
      </c>
      <c r="B3824" s="53" t="s">
        <v>143</v>
      </c>
      <c r="C3824" s="27" t="str">
        <f>VLOOKUP(B3824,'大货清单（不定期按GOMS更新）'!A:H,8,0)</f>
        <v>109-20410203</v>
      </c>
      <c r="D3824" s="27" t="str">
        <f>VLOOKUP(B3824,'大货清单（不定期按GOMS更新）'!A:C,3,0)</f>
        <v>CL2041B-03</v>
      </c>
      <c r="E3824" s="27" t="str">
        <f>VLOOKUP(B3824,'大货清单（不定期按GOMS更新）'!A:H,4,0)</f>
        <v>FR,DE,ES,IT,ZA,BE,PL,NL</v>
      </c>
      <c r="F3824" s="27" t="str">
        <f>VLOOKUP(B3824,'大货清单（不定期按GOMS更新）'!A:H,2,0)</f>
        <v>iFloor 2</v>
      </c>
      <c r="G3824" s="28" t="str">
        <f>VLOOKUP(B3824,'大货清单（不定期按GOMS更新）'!A:I,9,FALSE)</f>
        <v>6974950101350,6972200199720,6972200199775,6972200199737,6972200199744,	 6972200199720</v>
      </c>
      <c r="H3824" s="27" t="str">
        <f>VLOOKUP(B3824,'大货清单（不定期按GOMS更新）'!A:H,7,0)</f>
        <v>White&amp;Grey</v>
      </c>
      <c r="I3824" s="27" t="str">
        <f>VLOOKUP(B3824,'大货清单（不定期按GOMS更新）'!A:F,6,FALSE)</f>
        <v>ACTIVE</v>
      </c>
      <c r="J3824" s="27" t="str">
        <f>VLOOKUP(B3824,'大货清单（不定期按GOMS更新）'!A:K,11,FALSE)</f>
        <v>6.7</v>
      </c>
      <c r="K3824" s="27" t="str">
        <f>VLOOKUP(B3824,'大货清单（不定期按GOMS更新）'!A:N,12,FALSE)</f>
        <v>674</v>
      </c>
      <c r="L3824" s="27" t="str">
        <f>VLOOKUP(B3824,'大货清单（不定期按GOMS更新）'!A:M,13,FALSE)</f>
        <v>291</v>
      </c>
      <c r="M3824" s="27" t="str">
        <f>VLOOKUP(B3824,'大货清单（不定期按GOMS更新）'!A:N,14,FALSE)</f>
        <v>336</v>
      </c>
      <c r="N3824" s="53" t="s">
        <v>4683</v>
      </c>
      <c r="O3824" s="27">
        <f>IFERROR(VLOOKUP(N3824,'散件迭代（不定期更新）'!C:J,8,FALSE),0)</f>
        <v>0</v>
      </c>
      <c r="P3824" s="27" t="str">
        <f>IFERROR(VLOOKUP(N3824,'散件（更新）'!B:H,3,FALSE),0)</f>
        <v>206-1762-0207</v>
      </c>
      <c r="Q3824" s="27" t="str">
        <f>VLOOKUP(N3824,'散件（更新）'!B:H,2,FALSE)</f>
        <v>114-17620207</v>
      </c>
      <c r="R3824" s="27" t="str">
        <f>VLOOKUP(N3824,'散件（更新）'!B:H,7,FALSE)</f>
        <v>Clean Water Tank</v>
      </c>
      <c r="S3824" s="27" t="str">
        <f>VLOOKUP(N3824,'散件（更新）'!B:E,4,FALSE)</f>
        <v>https://tineco-yxzt.oss-accelerate.aliyuncs.com/product/114-17620207.jpg</v>
      </c>
      <c r="T3824" s="27" t="s">
        <v>8759</v>
      </c>
      <c r="U3824" s="28" t="str">
        <f>VLOOKUP(N3824,'散件（更新）'!B:G,6,FALSE)</f>
        <v>溶液桶组件
362-1509-1627</v>
      </c>
      <c r="V3824" s="28" t="str">
        <f>VLOOKUP(N3824,'散件（更新）'!B:I,8,FALSE)</f>
        <v>6972200193179</v>
      </c>
    </row>
    <row r="3825" spans="1:22">
      <c r="A3825" s="57">
        <v>46169</v>
      </c>
      <c r="B3825" s="53" t="s">
        <v>145</v>
      </c>
      <c r="C3825" s="27" t="str">
        <f>VLOOKUP(B3825,'大货清单（不定期按GOMS更新）'!A:H,8,0)</f>
        <v>109-20410204</v>
      </c>
      <c r="D3825" s="27" t="str">
        <f>VLOOKUP(B3825,'大货清单（不定期按GOMS更新）'!A:C,3,0)</f>
        <v>CL2041B-04</v>
      </c>
      <c r="E3825" s="27" t="str">
        <f>VLOOKUP(B3825,'大货清单（不定期按GOMS更新）'!A:H,4,0)</f>
        <v>DE,FR,AT,CZ,PL,NL,UA,DK,IT</v>
      </c>
      <c r="F3825" s="27" t="str">
        <f>VLOOKUP(B3825,'大货清单（不定期按GOMS更新）'!A:H,2,0)</f>
        <v>iFloor 2 Plus</v>
      </c>
      <c r="G3825" s="28">
        <f>VLOOKUP(B3825,'大货清单（不定期按GOMS更新）'!A:I,9,FALSE)</f>
        <v>6972200199935</v>
      </c>
      <c r="H3825" s="27" t="str">
        <f>VLOOKUP(B3825,'大货清单（不定期按GOMS更新）'!A:H,7,0)</f>
        <v>White&amp;Grey</v>
      </c>
      <c r="I3825" s="27" t="str">
        <f>VLOOKUP(B3825,'大货清单（不定期按GOMS更新）'!A:F,6,FALSE)</f>
        <v>ACTIVE</v>
      </c>
      <c r="J3825" s="27" t="str">
        <f>VLOOKUP(B3825,'大货清单（不定期按GOMS更新）'!A:K,11,FALSE)</f>
        <v>6.85</v>
      </c>
      <c r="K3825" s="27" t="str">
        <f>VLOOKUP(B3825,'大货清单（不定期按GOMS更新）'!A:N,12,FALSE)</f>
        <v>674</v>
      </c>
      <c r="L3825" s="27" t="str">
        <f>VLOOKUP(B3825,'大货清单（不定期按GOMS更新）'!A:M,13,FALSE)</f>
        <v>291</v>
      </c>
      <c r="M3825" s="27" t="str">
        <f>VLOOKUP(B3825,'大货清单（不定期按GOMS更新）'!A:N,14,FALSE)</f>
        <v>336</v>
      </c>
      <c r="N3825" s="53" t="s">
        <v>1066</v>
      </c>
      <c r="O3825" s="27">
        <f>IFERROR(VLOOKUP(N3825,'散件迭代（不定期更新）'!C:J,8,FALSE),0)</f>
        <v>0</v>
      </c>
      <c r="P3825" s="27" t="str">
        <f>IFERROR(VLOOKUP(N3825,'散件（更新）'!B:H,3,FALSE),0)</f>
        <v>206-1879-0703</v>
      </c>
      <c r="Q3825" s="27" t="str">
        <f>VLOOKUP(N3825,'散件（更新）'!B:H,2,FALSE)</f>
        <v>114-18790703</v>
      </c>
      <c r="R3825" s="27" t="str">
        <f>VLOOKUP(N3825,'散件（更新）'!B:H,7,FALSE)</f>
        <v>Motor</v>
      </c>
      <c r="S3825" s="27" t="str">
        <f>VLOOKUP(N3825,'散件（更新）'!B:E,4,FALSE)</f>
        <v>https://tineco-yxzt.oss-accelerate.aliyuncs.com/20231227/9FWRM031200_1703640265484.png</v>
      </c>
      <c r="T3825" s="27" t="s">
        <v>8759</v>
      </c>
      <c r="U3825" s="28" t="str">
        <f>VLOOKUP(N3825,'散件（更新）'!B:G,6,FALSE)</f>
        <v>地刷电机组件</v>
      </c>
      <c r="V3825" s="28" t="str">
        <f>VLOOKUP(N3825,'散件（更新）'!B:I,8,FALSE)</f>
        <v>6972200194404</v>
      </c>
    </row>
    <row r="3826" spans="1:22">
      <c r="A3826" s="57">
        <v>46169</v>
      </c>
      <c r="B3826" s="53" t="s">
        <v>154</v>
      </c>
      <c r="C3826" s="27" t="str">
        <f>VLOOKUP(B3826,'大货清单（不定期按GOMS更新）'!A:H,8,0)</f>
        <v>107-17692102</v>
      </c>
      <c r="D3826" s="27" t="str">
        <f>VLOOKUP(B3826,'大货清单（不定期按GOMS更新）'!A:C,3,0)</f>
        <v>ZB1769U-02</v>
      </c>
      <c r="E3826" s="27" t="str">
        <f>VLOOKUP(B3826,'大货清单（不定期按GOMS更新）'!A:H,4,0)</f>
        <v>DE</v>
      </c>
      <c r="F3826" s="27" t="str">
        <f>VLOOKUP(B3826,'大货清单（不定期按GOMS更新）'!A:H,2,0)</f>
        <v>A11 Master</v>
      </c>
      <c r="G3826" s="28">
        <f>VLOOKUP(B3826,'大货清单（不定期按GOMS更新）'!A:I,9,FALSE)</f>
        <v>6972200191687</v>
      </c>
      <c r="H3826" s="27" t="str">
        <f>VLOOKUP(B3826,'大货清单（不定期按GOMS更新）'!A:H,7,0)</f>
        <v>Emerald</v>
      </c>
      <c r="I3826" s="27" t="str">
        <f>VLOOKUP(B3826,'大货清单（不定期按GOMS更新）'!A:F,6,FALSE)</f>
        <v>PHASEOUT</v>
      </c>
      <c r="J3826" s="27" t="str">
        <f>VLOOKUP(B3826,'大货清单（不定期按GOMS更新）'!A:K,11,FALSE)</f>
        <v>6.9</v>
      </c>
      <c r="K3826" s="27" t="str">
        <f>VLOOKUP(B3826,'大货清单（不定期按GOMS更新）'!A:N,12,FALSE)</f>
        <v>784</v>
      </c>
      <c r="L3826" s="27" t="str">
        <f>VLOOKUP(B3826,'大货清单（不定期按GOMS更新）'!A:M,13,FALSE)</f>
        <v>180</v>
      </c>
      <c r="M3826" s="27" t="str">
        <f>VLOOKUP(B3826,'大货清单（不定期按GOMS更新）'!A:N,14,FALSE)</f>
        <v>326</v>
      </c>
      <c r="N3826" s="53" t="s">
        <v>1242</v>
      </c>
      <c r="O3826" s="27" t="str">
        <f>IFERROR(VLOOKUP(N3826,'散件迭代（不定期更新）'!C:J,8,FALSE),0)</f>
        <v>A04</v>
      </c>
      <c r="P3826" s="27" t="str">
        <f>IFERROR(VLOOKUP(N3826,'散件（更新）'!B:H,3,FALSE),0)</f>
        <v>206-1756-0244</v>
      </c>
      <c r="Q3826" s="27" t="str">
        <f>VLOOKUP(N3826,'散件（更新）'!B:H,2,FALSE)</f>
        <v>114-17560244</v>
      </c>
      <c r="R3826" s="27" t="str">
        <f>VLOOKUP(N3826,'散件（更新）'!B:H,7,FALSE)</f>
        <v>Tube Assembly</v>
      </c>
      <c r="S3826" s="27" t="str">
        <f>VLOOKUP(N3826,'散件（更新）'!B:E,4,FALSE)</f>
        <v>https://tineco-yxzt.oss-accelerate.aliyuncs.com/20231227/9VAUT101100_1703640268527.png</v>
      </c>
      <c r="T3826" s="27" t="s">
        <v>8759</v>
      </c>
      <c r="U3826" s="28" t="str">
        <f>VLOOKUP(N3826,'散件（更新）'!B:G,6,FALSE)</f>
        <v>加长管组件（加内壁管）管子灰色，按钮灰色</v>
      </c>
      <c r="V3826" s="28" t="str">
        <f>VLOOKUP(N3826,'散件（更新）'!B:I,8,FALSE)</f>
        <v>6972200191045</v>
      </c>
    </row>
    <row r="3827" spans="1:22">
      <c r="A3827" s="57">
        <v>46169</v>
      </c>
      <c r="B3827" s="53" t="s">
        <v>154</v>
      </c>
      <c r="C3827" s="27" t="str">
        <f>VLOOKUP(B3827,'大货清单（不定期按GOMS更新）'!A:H,8,0)</f>
        <v>107-17692102</v>
      </c>
      <c r="D3827" s="27" t="str">
        <f>VLOOKUP(B3827,'大货清单（不定期按GOMS更新）'!A:C,3,0)</f>
        <v>ZB1769U-02</v>
      </c>
      <c r="E3827" s="27" t="str">
        <f>VLOOKUP(B3827,'大货清单（不定期按GOMS更新）'!A:H,4,0)</f>
        <v>DE</v>
      </c>
      <c r="F3827" s="27" t="str">
        <f>VLOOKUP(B3827,'大货清单（不定期按GOMS更新）'!A:H,2,0)</f>
        <v>A11 Master</v>
      </c>
      <c r="G3827" s="28">
        <f>VLOOKUP(B3827,'大货清单（不定期按GOMS更新）'!A:I,9,FALSE)</f>
        <v>6972200191687</v>
      </c>
      <c r="H3827" s="27" t="str">
        <f>VLOOKUP(B3827,'大货清单（不定期按GOMS更新）'!A:H,7,0)</f>
        <v>Emerald</v>
      </c>
      <c r="I3827" s="27" t="str">
        <f>VLOOKUP(B3827,'大货清单（不定期按GOMS更新）'!A:F,6,FALSE)</f>
        <v>PHASEOUT</v>
      </c>
      <c r="J3827" s="27" t="str">
        <f>VLOOKUP(B3827,'大货清单（不定期按GOMS更新）'!A:K,11,FALSE)</f>
        <v>6.9</v>
      </c>
      <c r="K3827" s="27" t="str">
        <f>VLOOKUP(B3827,'大货清单（不定期按GOMS更新）'!A:N,12,FALSE)</f>
        <v>784</v>
      </c>
      <c r="L3827" s="27" t="str">
        <f>VLOOKUP(B3827,'大货清单（不定期按GOMS更新）'!A:M,13,FALSE)</f>
        <v>180</v>
      </c>
      <c r="M3827" s="27" t="str">
        <f>VLOOKUP(B3827,'大货清单（不定期按GOMS更新）'!A:N,14,FALSE)</f>
        <v>326</v>
      </c>
      <c r="N3827" s="53" t="s">
        <v>1345</v>
      </c>
      <c r="O3827" s="27" t="str">
        <f>IFERROR(VLOOKUP(N3827,'散件迭代（不定期更新）'!C:J,8,FALSE),0)</f>
        <v>A29</v>
      </c>
      <c r="P3827" s="27" t="str">
        <f>IFERROR(VLOOKUP(N3827,'散件（更新）'!B:H,3,FALSE),0)</f>
        <v>206-1965-0108</v>
      </c>
      <c r="Q3827" s="27" t="str">
        <f>VLOOKUP(N3827,'散件（更新）'!B:H,2,FALSE)</f>
        <v>114-19650108</v>
      </c>
      <c r="R3827" s="27" t="str">
        <f>VLOOKUP(N3827,'散件（更新）'!B:H,7,FALSE)</f>
        <v>HEPA &amp; Cover Assembly</v>
      </c>
      <c r="S3827" s="27" t="str">
        <f>VLOOKUP(N3827,'散件（更新）'!B:E,4,FALSE)</f>
        <v>https://tineco-yxzt.oss-accelerate.aliyuncs.com/product/114-19650108.jpg</v>
      </c>
      <c r="T3827" s="27" t="s">
        <v>8759</v>
      </c>
      <c r="U3827" s="28" t="str">
        <f>VLOOKUP(N3827,'散件（更新）'!B:G,6,FALSE)</f>
        <v>出风盖板组件蓝色（散件专用）</v>
      </c>
      <c r="V3827" s="28" t="str">
        <f>VLOOKUP(N3827,'散件（更新）'!B:I,8,FALSE)</f>
        <v>6972200194824</v>
      </c>
    </row>
    <row r="3828" spans="1:22">
      <c r="A3828" s="57">
        <v>46169</v>
      </c>
      <c r="B3828" s="53" t="s">
        <v>2468</v>
      </c>
      <c r="C3828" s="27" t="str">
        <f>VLOOKUP(B3828,'大货清单（不定期按GOMS更新）'!A:H,8,0)</f>
        <v>107-22250401</v>
      </c>
      <c r="D3828" s="27" t="str">
        <f>VLOOKUP(B3828,'大货清单（不定期按GOMS更新）'!A:C,3,0)</f>
        <v>ZB2225D-01</v>
      </c>
      <c r="E3828" s="27" t="str">
        <f>VLOOKUP(B3828,'大货清单（不定期按GOMS更新）'!A:H,4,0)</f>
        <v>FR,DE,IT,ZA,ES,BE,SE,PL,NL,CL</v>
      </c>
      <c r="F3828" s="27" t="str">
        <f>VLOOKUP(B3828,'大货清单（不定期按GOMS更新）'!A:H,2,0)</f>
        <v>PURE ONE STATION PET</v>
      </c>
      <c r="G3828" s="28">
        <f>VLOOKUP(B3828,'大货清单（不定期按GOMS更新）'!A:I,9,FALSE)</f>
        <v>6974950103088</v>
      </c>
      <c r="H3828" s="27" t="str">
        <f>VLOOKUP(B3828,'大货清单（不定期按GOMS更新）'!A:H,7,0)</f>
        <v>BLACK/BLUE</v>
      </c>
      <c r="I3828" s="27" t="str">
        <f>VLOOKUP(B3828,'大货清单（不定期按GOMS更新）'!A:F,6,FALSE)</f>
        <v>PHASEOUT</v>
      </c>
      <c r="J3828" s="27" t="str">
        <f>VLOOKUP(B3828,'大货清单（不定期按GOMS更新）'!A:K,11,FALSE)</f>
        <v>13</v>
      </c>
      <c r="K3828" s="27" t="str">
        <f>VLOOKUP(B3828,'大货清单（不定期按GOMS更新）'!A:N,12,FALSE)</f>
        <v>813</v>
      </c>
      <c r="L3828" s="27" t="str">
        <f>VLOOKUP(B3828,'大货清单（不定期按GOMS更新）'!A:M,13,FALSE)</f>
        <v>380</v>
      </c>
      <c r="M3828" s="27" t="str">
        <f>VLOOKUP(B3828,'大货清单（不定期按GOMS更新）'!A:N,14,FALSE)</f>
        <v>324</v>
      </c>
      <c r="N3828" s="53" t="s">
        <v>3776</v>
      </c>
      <c r="O3828" s="27">
        <f>IFERROR(VLOOKUP(N3828,'散件迭代（不定期更新）'!C:J,8,FALSE),0)</f>
        <v>0</v>
      </c>
      <c r="P3828" s="27" t="str">
        <f>IFERROR(VLOOKUP(N3828,'散件（更新）'!B:H,3,FALSE),0)</f>
        <v>/</v>
      </c>
      <c r="Q3828" s="27" t="str">
        <f>VLOOKUP(N3828,'散件（更新）'!B:H,2,FALSE)</f>
        <v>114-22250301</v>
      </c>
      <c r="R3828" s="27" t="str">
        <f>VLOOKUP(N3828,'散件（更新）'!B:H,7,FALSE)</f>
        <v>HEPA &amp; Cover Assembly</v>
      </c>
      <c r="S3828" s="27" t="str">
        <f>VLOOKUP(N3828,'散件（更新）'!B:E,4,FALSE)</f>
        <v>https://tineco-yxzt.oss-accelerate.aliyuncs.com/20231227/9VSAC1B0000_1703640269301.png</v>
      </c>
      <c r="T3828" s="27" t="s">
        <v>8759</v>
      </c>
      <c r="U3828" s="28" t="str">
        <f>VLOOKUP(N3828,'散件（更新）'!B:G,6,FALSE)</f>
        <v>HEPA组件</v>
      </c>
      <c r="V3828" s="28">
        <f>VLOOKUP(N3828,'散件（更新）'!B:I,8,FALSE)</f>
        <v>6974950103347</v>
      </c>
    </row>
    <row r="3829" spans="1:22">
      <c r="A3829" s="57">
        <v>46169</v>
      </c>
      <c r="B3829" s="53" t="s">
        <v>2468</v>
      </c>
      <c r="C3829" s="27" t="str">
        <f>VLOOKUP(B3829,'大货清单（不定期按GOMS更新）'!A:H,8,0)</f>
        <v>107-22250401</v>
      </c>
      <c r="D3829" s="27" t="str">
        <f>VLOOKUP(B3829,'大货清单（不定期按GOMS更新）'!A:C,3,0)</f>
        <v>ZB2225D-01</v>
      </c>
      <c r="E3829" s="27" t="str">
        <f>VLOOKUP(B3829,'大货清单（不定期按GOMS更新）'!A:H,4,0)</f>
        <v>FR,DE,IT,ZA,ES,BE,SE,PL,NL,CL</v>
      </c>
      <c r="F3829" s="27" t="str">
        <f>VLOOKUP(B3829,'大货清单（不定期按GOMS更新）'!A:H,2,0)</f>
        <v>PURE ONE STATION PET</v>
      </c>
      <c r="G3829" s="28">
        <f>VLOOKUP(B3829,'大货清单（不定期按GOMS更新）'!A:I,9,FALSE)</f>
        <v>6974950103088</v>
      </c>
      <c r="H3829" s="27" t="str">
        <f>VLOOKUP(B3829,'大货清单（不定期按GOMS更新）'!A:H,7,0)</f>
        <v>BLACK/BLUE</v>
      </c>
      <c r="I3829" s="27" t="str">
        <f>VLOOKUP(B3829,'大货清单（不定期按GOMS更新）'!A:F,6,FALSE)</f>
        <v>PHASEOUT</v>
      </c>
      <c r="J3829" s="27" t="str">
        <f>VLOOKUP(B3829,'大货清单（不定期按GOMS更新）'!A:K,11,FALSE)</f>
        <v>13</v>
      </c>
      <c r="K3829" s="27" t="str">
        <f>VLOOKUP(B3829,'大货清单（不定期按GOMS更新）'!A:N,12,FALSE)</f>
        <v>813</v>
      </c>
      <c r="L3829" s="27" t="str">
        <f>VLOOKUP(B3829,'大货清单（不定期按GOMS更新）'!A:M,13,FALSE)</f>
        <v>380</v>
      </c>
      <c r="M3829" s="27" t="str">
        <f>VLOOKUP(B3829,'大货清单（不定期按GOMS更新）'!A:N,14,FALSE)</f>
        <v>324</v>
      </c>
      <c r="N3829" s="53" t="s">
        <v>3780</v>
      </c>
      <c r="O3829" s="27">
        <f>IFERROR(VLOOKUP(N3829,'散件迭代（不定期更新）'!C:J,8,FALSE),0)</f>
        <v>0</v>
      </c>
      <c r="P3829" s="27" t="str">
        <f>IFERROR(VLOOKUP(N3829,'散件（更新）'!B:H,3,FALSE),0)</f>
        <v>/</v>
      </c>
      <c r="Q3829" s="27" t="str">
        <f>VLOOKUP(N3829,'散件（更新）'!B:H,2,FALSE)</f>
        <v>114-22250305</v>
      </c>
      <c r="R3829" s="27" t="str">
        <f>VLOOKUP(N3829,'散件（更新）'!B:H,7,FALSE)</f>
        <v>HEPA &amp; Cover Assembly</v>
      </c>
      <c r="S3829" s="27" t="str">
        <f>VLOOKUP(N3829,'散件（更新）'!B:E,4,FALSE)</f>
        <v>https://tineco-yxzt.oss-accelerate.aliyuncs.com/20231227/9VSAC1B0100_1703640269399.png</v>
      </c>
      <c r="T3829" s="27" t="s">
        <v>8759</v>
      </c>
      <c r="U3829" s="28" t="str">
        <f>VLOOKUP(N3829,'散件（更新）'!B:G,6,FALSE)</f>
        <v>基站HEPA组件</v>
      </c>
      <c r="V3829" s="28">
        <f>VLOOKUP(N3829,'散件（更新）'!B:I,8,FALSE)</f>
        <v>6974950103385</v>
      </c>
    </row>
    <row r="3830" spans="1:22">
      <c r="A3830" s="57">
        <v>46169</v>
      </c>
      <c r="B3830" s="53" t="s">
        <v>2468</v>
      </c>
      <c r="C3830" s="27" t="str">
        <f>VLOOKUP(B3830,'大货清单（不定期按GOMS更新）'!A:H,8,0)</f>
        <v>107-22250401</v>
      </c>
      <c r="D3830" s="27" t="str">
        <f>VLOOKUP(B3830,'大货清单（不定期按GOMS更新）'!A:C,3,0)</f>
        <v>ZB2225D-01</v>
      </c>
      <c r="E3830" s="27" t="str">
        <f>VLOOKUP(B3830,'大货清单（不定期按GOMS更新）'!A:H,4,0)</f>
        <v>FR,DE,IT,ZA,ES,BE,SE,PL,NL,CL</v>
      </c>
      <c r="F3830" s="27" t="str">
        <f>VLOOKUP(B3830,'大货清单（不定期按GOMS更新）'!A:H,2,0)</f>
        <v>PURE ONE STATION PET</v>
      </c>
      <c r="G3830" s="28">
        <f>VLOOKUP(B3830,'大货清单（不定期按GOMS更新）'!A:I,9,FALSE)</f>
        <v>6974950103088</v>
      </c>
      <c r="H3830" s="27" t="str">
        <f>VLOOKUP(B3830,'大货清单（不定期按GOMS更新）'!A:H,7,0)</f>
        <v>BLACK/BLUE</v>
      </c>
      <c r="I3830" s="27" t="str">
        <f>VLOOKUP(B3830,'大货清单（不定期按GOMS更新）'!A:F,6,FALSE)</f>
        <v>PHASEOUT</v>
      </c>
      <c r="J3830" s="27" t="str">
        <f>VLOOKUP(B3830,'大货清单（不定期按GOMS更新）'!A:K,11,FALSE)</f>
        <v>13</v>
      </c>
      <c r="K3830" s="27" t="str">
        <f>VLOOKUP(B3830,'大货清单（不定期按GOMS更新）'!A:N,12,FALSE)</f>
        <v>813</v>
      </c>
      <c r="L3830" s="27" t="str">
        <f>VLOOKUP(B3830,'大货清单（不定期按GOMS更新）'!A:M,13,FALSE)</f>
        <v>380</v>
      </c>
      <c r="M3830" s="27" t="str">
        <f>VLOOKUP(B3830,'大货清单（不定期按GOMS更新）'!A:N,14,FALSE)</f>
        <v>324</v>
      </c>
      <c r="N3830" s="53" t="s">
        <v>3783</v>
      </c>
      <c r="O3830" s="27">
        <f>IFERROR(VLOOKUP(N3830,'散件迭代（不定期更新）'!C:J,8,FALSE),0)</f>
        <v>0</v>
      </c>
      <c r="P3830" s="27" t="str">
        <f>IFERROR(VLOOKUP(N3830,'散件（更新）'!B:H,3,FALSE),0)</f>
        <v>/</v>
      </c>
      <c r="Q3830" s="27" t="str">
        <f>VLOOKUP(N3830,'散件（更新）'!B:H,2,FALSE)</f>
        <v>114-22250307</v>
      </c>
      <c r="R3830" s="27" t="str">
        <f>VLOOKUP(N3830,'散件（更新）'!B:H,7,FALSE)</f>
        <v>Carpet Brush</v>
      </c>
      <c r="S3830" s="27" t="str">
        <f>VLOOKUP(N3830,'散件（更新）'!B:E,4,FALSE)</f>
        <v>https://tineco-yxzt.oss-accelerate.aliyuncs.com/20231219/9VSBP1B0000_1702948062900.png</v>
      </c>
      <c r="T3830" s="27" t="s">
        <v>8759</v>
      </c>
      <c r="U3830" s="28" t="str">
        <f>VLOOKUP(N3830,'散件（更新）'!B:G,6,FALSE)</f>
        <v>FB2206A地刷组件</v>
      </c>
      <c r="V3830" s="28">
        <f>VLOOKUP(N3830,'散件（更新）'!B:I,8,FALSE)</f>
        <v>6974950103408</v>
      </c>
    </row>
    <row r="3831" spans="1:22">
      <c r="A3831" s="57">
        <v>46169</v>
      </c>
      <c r="B3831" s="53" t="s">
        <v>2468</v>
      </c>
      <c r="C3831" s="27" t="str">
        <f>VLOOKUP(B3831,'大货清单（不定期按GOMS更新）'!A:H,8,0)</f>
        <v>107-22250401</v>
      </c>
      <c r="D3831" s="27" t="str">
        <f>VLOOKUP(B3831,'大货清单（不定期按GOMS更新）'!A:C,3,0)</f>
        <v>ZB2225D-01</v>
      </c>
      <c r="E3831" s="27" t="str">
        <f>VLOOKUP(B3831,'大货清单（不定期按GOMS更新）'!A:H,4,0)</f>
        <v>FR,DE,IT,ZA,ES,BE,SE,PL,NL,CL</v>
      </c>
      <c r="F3831" s="27" t="str">
        <f>VLOOKUP(B3831,'大货清单（不定期按GOMS更新）'!A:H,2,0)</f>
        <v>PURE ONE STATION PET</v>
      </c>
      <c r="G3831" s="28">
        <f>VLOOKUP(B3831,'大货清单（不定期按GOMS更新）'!A:I,9,FALSE)</f>
        <v>6974950103088</v>
      </c>
      <c r="H3831" s="27" t="str">
        <f>VLOOKUP(B3831,'大货清单（不定期按GOMS更新）'!A:H,7,0)</f>
        <v>BLACK/BLUE</v>
      </c>
      <c r="I3831" s="27" t="str">
        <f>VLOOKUP(B3831,'大货清单（不定期按GOMS更新）'!A:F,6,FALSE)</f>
        <v>PHASEOUT</v>
      </c>
      <c r="J3831" s="27" t="str">
        <f>VLOOKUP(B3831,'大货清单（不定期按GOMS更新）'!A:K,11,FALSE)</f>
        <v>13</v>
      </c>
      <c r="K3831" s="27" t="str">
        <f>VLOOKUP(B3831,'大货清单（不定期按GOMS更新）'!A:N,12,FALSE)</f>
        <v>813</v>
      </c>
      <c r="L3831" s="27" t="str">
        <f>VLOOKUP(B3831,'大货清单（不定期按GOMS更新）'!A:M,13,FALSE)</f>
        <v>380</v>
      </c>
      <c r="M3831" s="27" t="str">
        <f>VLOOKUP(B3831,'大货清单（不定期按GOMS更新）'!A:N,14,FALSE)</f>
        <v>324</v>
      </c>
      <c r="N3831" s="53" t="s">
        <v>3778</v>
      </c>
      <c r="O3831" s="27">
        <f>IFERROR(VLOOKUP(N3831,'散件迭代（不定期更新）'!C:J,8,FALSE),0)</f>
        <v>0</v>
      </c>
      <c r="P3831" s="27" t="str">
        <f>IFERROR(VLOOKUP(N3831,'散件（更新）'!B:H,3,FALSE),0)</f>
        <v>/</v>
      </c>
      <c r="Q3831" s="27" t="str">
        <f>VLOOKUP(N3831,'散件（更新）'!B:H,2,FALSE)</f>
        <v>114-22250303</v>
      </c>
      <c r="R3831" s="27" t="str">
        <f>VLOOKUP(N3831,'散件（更新）'!B:H,7,FALSE)</f>
        <v>Dustbin</v>
      </c>
      <c r="S3831" s="27" t="str">
        <f>VLOOKUP(N3831,'散件（更新）'!B:E,4,FALSE)</f>
        <v>https://tineco-yxzt.oss-accelerate.aliyuncs.com/20231219/9VSDB1B0000_1702948064913.png</v>
      </c>
      <c r="T3831" s="27" t="s">
        <v>8759</v>
      </c>
      <c r="U3831" s="28" t="str">
        <f>VLOOKUP(N3831,'散件（更新）'!B:G,6,FALSE)</f>
        <v>基站尘桶组件高配</v>
      </c>
      <c r="V3831" s="28">
        <f>VLOOKUP(N3831,'散件（更新）'!B:I,8,FALSE)</f>
        <v>6974950103361</v>
      </c>
    </row>
    <row r="3832" spans="1:22">
      <c r="A3832" s="57">
        <v>46169</v>
      </c>
      <c r="B3832" s="53" t="s">
        <v>2468</v>
      </c>
      <c r="C3832" s="27" t="str">
        <f>VLOOKUP(B3832,'大货清单（不定期按GOMS更新）'!A:H,8,0)</f>
        <v>107-22250401</v>
      </c>
      <c r="D3832" s="27" t="str">
        <f>VLOOKUP(B3832,'大货清单（不定期按GOMS更新）'!A:C,3,0)</f>
        <v>ZB2225D-01</v>
      </c>
      <c r="E3832" s="27" t="str">
        <f>VLOOKUP(B3832,'大货清单（不定期按GOMS更新）'!A:H,4,0)</f>
        <v>FR,DE,IT,ZA,ES,BE,SE,PL,NL,CL</v>
      </c>
      <c r="F3832" s="27" t="str">
        <f>VLOOKUP(B3832,'大货清单（不定期按GOMS更新）'!A:H,2,0)</f>
        <v>PURE ONE STATION PET</v>
      </c>
      <c r="G3832" s="28">
        <f>VLOOKUP(B3832,'大货清单（不定期按GOMS更新）'!A:I,9,FALSE)</f>
        <v>6974950103088</v>
      </c>
      <c r="H3832" s="27" t="str">
        <f>VLOOKUP(B3832,'大货清单（不定期按GOMS更新）'!A:H,7,0)</f>
        <v>BLACK/BLUE</v>
      </c>
      <c r="I3832" s="27" t="str">
        <f>VLOOKUP(B3832,'大货清单（不定期按GOMS更新）'!A:F,6,FALSE)</f>
        <v>PHASEOUT</v>
      </c>
      <c r="J3832" s="27" t="str">
        <f>VLOOKUP(B3832,'大货清单（不定期按GOMS更新）'!A:K,11,FALSE)</f>
        <v>13</v>
      </c>
      <c r="K3832" s="27" t="str">
        <f>VLOOKUP(B3832,'大货清单（不定期按GOMS更新）'!A:N,12,FALSE)</f>
        <v>813</v>
      </c>
      <c r="L3832" s="27" t="str">
        <f>VLOOKUP(B3832,'大货清单（不定期按GOMS更新）'!A:M,13,FALSE)</f>
        <v>380</v>
      </c>
      <c r="M3832" s="27" t="str">
        <f>VLOOKUP(B3832,'大货清单（不定期按GOMS更新）'!A:N,14,FALSE)</f>
        <v>324</v>
      </c>
      <c r="N3832" s="53" t="s">
        <v>3781</v>
      </c>
      <c r="O3832" s="27">
        <f>IFERROR(VLOOKUP(N3832,'散件迭代（不定期更新）'!C:J,8,FALSE),0)</f>
        <v>0</v>
      </c>
      <c r="P3832" s="27" t="str">
        <f>IFERROR(VLOOKUP(N3832,'散件（更新）'!B:H,3,FALSE),0)</f>
        <v>/</v>
      </c>
      <c r="Q3832" s="27" t="str">
        <f>VLOOKUP(N3832,'散件（更新）'!B:H,2,FALSE)</f>
        <v>114-22250310</v>
      </c>
      <c r="R3832" s="27" t="str">
        <f>VLOOKUP(N3832,'散件（更新）'!B:H,7,FALSE)</f>
        <v>Deodorizer</v>
      </c>
      <c r="S3832" s="27" t="str">
        <f>VLOOKUP(N3832,'散件（更新）'!B:E,4,FALSE)</f>
        <v>https://tineco-yxzt.oss-accelerate.aliyuncs.com/20231219/9VSDE1B0000_1702948064993.png</v>
      </c>
      <c r="T3832" s="27" t="s">
        <v>8759</v>
      </c>
      <c r="U3832" s="28" t="str">
        <f>VLOOKUP(N3832,'散件（更新）'!B:G,6,FALSE)</f>
        <v>香薰块（蓝风铃）</v>
      </c>
      <c r="V3832" s="28">
        <f>VLOOKUP(N3832,'散件（更新）'!B:I,8,FALSE)</f>
        <v>6974950103439</v>
      </c>
    </row>
    <row r="3833" spans="1:22">
      <c r="A3833" s="57">
        <v>46169</v>
      </c>
      <c r="B3833" s="53" t="s">
        <v>2468</v>
      </c>
      <c r="C3833" s="27" t="str">
        <f>VLOOKUP(B3833,'大货清单（不定期按GOMS更新）'!A:H,8,0)</f>
        <v>107-22250401</v>
      </c>
      <c r="D3833" s="27" t="str">
        <f>VLOOKUP(B3833,'大货清单（不定期按GOMS更新）'!A:C,3,0)</f>
        <v>ZB2225D-01</v>
      </c>
      <c r="E3833" s="27" t="str">
        <f>VLOOKUP(B3833,'大货清单（不定期按GOMS更新）'!A:H,4,0)</f>
        <v>FR,DE,IT,ZA,ES,BE,SE,PL,NL,CL</v>
      </c>
      <c r="F3833" s="27" t="str">
        <f>VLOOKUP(B3833,'大货清单（不定期按GOMS更新）'!A:H,2,0)</f>
        <v>PURE ONE STATION PET</v>
      </c>
      <c r="G3833" s="28">
        <f>VLOOKUP(B3833,'大货清单（不定期按GOMS更新）'!A:I,9,FALSE)</f>
        <v>6974950103088</v>
      </c>
      <c r="H3833" s="27" t="str">
        <f>VLOOKUP(B3833,'大货清单（不定期按GOMS更新）'!A:H,7,0)</f>
        <v>BLACK/BLUE</v>
      </c>
      <c r="I3833" s="27" t="str">
        <f>VLOOKUP(B3833,'大货清单（不定期按GOMS更新）'!A:F,6,FALSE)</f>
        <v>PHASEOUT</v>
      </c>
      <c r="J3833" s="27" t="str">
        <f>VLOOKUP(B3833,'大货清单（不定期按GOMS更新）'!A:K,11,FALSE)</f>
        <v>13</v>
      </c>
      <c r="K3833" s="27" t="str">
        <f>VLOOKUP(B3833,'大货清单（不定期按GOMS更新）'!A:N,12,FALSE)</f>
        <v>813</v>
      </c>
      <c r="L3833" s="27" t="str">
        <f>VLOOKUP(B3833,'大货清单（不定期按GOMS更新）'!A:M,13,FALSE)</f>
        <v>380</v>
      </c>
      <c r="M3833" s="27" t="str">
        <f>VLOOKUP(B3833,'大货清单（不定期按GOMS更新）'!A:N,14,FALSE)</f>
        <v>324</v>
      </c>
      <c r="N3833" s="53" t="s">
        <v>3777</v>
      </c>
      <c r="O3833" s="27">
        <f>IFERROR(VLOOKUP(N3833,'散件迭代（不定期更新）'!C:J,8,FALSE),0)</f>
        <v>0</v>
      </c>
      <c r="P3833" s="27" t="str">
        <f>IFERROR(VLOOKUP(N3833,'散件（更新）'!B:H,3,FALSE),0)</f>
        <v>/</v>
      </c>
      <c r="Q3833" s="27" t="str">
        <f>VLOOKUP(N3833,'散件（更新）'!B:H,2,FALSE)</f>
        <v>114-22250302</v>
      </c>
      <c r="R3833" s="27" t="str">
        <f>VLOOKUP(N3833,'散件（更新）'!B:H,7,FALSE)</f>
        <v>Filter Holder</v>
      </c>
      <c r="S3833" s="27" t="str">
        <f>VLOOKUP(N3833,'散件（更新）'!B:E,4,FALSE)</f>
        <v>https://tineco-yxzt.oss-accelerate.aliyuncs.com/20231219/9VSFD1B0000_1702948065954.png</v>
      </c>
      <c r="T3833" s="27" t="s">
        <v>8759</v>
      </c>
      <c r="U3833" s="28" t="str">
        <f>VLOOKUP(N3833,'散件（更新）'!B:G,6,FALSE)</f>
        <v>网孔过滤器组件</v>
      </c>
      <c r="V3833" s="28">
        <f>VLOOKUP(N3833,'散件（更新）'!B:I,8,FALSE)</f>
        <v>6974950103354</v>
      </c>
    </row>
    <row r="3834" spans="1:22">
      <c r="A3834" s="57">
        <v>46169</v>
      </c>
      <c r="B3834" s="53" t="s">
        <v>2468</v>
      </c>
      <c r="C3834" s="27" t="str">
        <f>VLOOKUP(B3834,'大货清单（不定期按GOMS更新）'!A:H,8,0)</f>
        <v>107-22250401</v>
      </c>
      <c r="D3834" s="27" t="str">
        <f>VLOOKUP(B3834,'大货清单（不定期按GOMS更新）'!A:C,3,0)</f>
        <v>ZB2225D-01</v>
      </c>
      <c r="E3834" s="27" t="str">
        <f>VLOOKUP(B3834,'大货清单（不定期按GOMS更新）'!A:H,4,0)</f>
        <v>FR,DE,IT,ZA,ES,BE,SE,PL,NL,CL</v>
      </c>
      <c r="F3834" s="27" t="str">
        <f>VLOOKUP(B3834,'大货清单（不定期按GOMS更新）'!A:H,2,0)</f>
        <v>PURE ONE STATION PET</v>
      </c>
      <c r="G3834" s="28">
        <f>VLOOKUP(B3834,'大货清单（不定期按GOMS更新）'!A:I,9,FALSE)</f>
        <v>6974950103088</v>
      </c>
      <c r="H3834" s="27" t="str">
        <f>VLOOKUP(B3834,'大货清单（不定期按GOMS更新）'!A:H,7,0)</f>
        <v>BLACK/BLUE</v>
      </c>
      <c r="I3834" s="27" t="str">
        <f>VLOOKUP(B3834,'大货清单（不定期按GOMS更新）'!A:F,6,FALSE)</f>
        <v>PHASEOUT</v>
      </c>
      <c r="J3834" s="27" t="str">
        <f>VLOOKUP(B3834,'大货清单（不定期按GOMS更新）'!A:K,11,FALSE)</f>
        <v>13</v>
      </c>
      <c r="K3834" s="27" t="str">
        <f>VLOOKUP(B3834,'大货清单（不定期按GOMS更新）'!A:N,12,FALSE)</f>
        <v>813</v>
      </c>
      <c r="L3834" s="27" t="str">
        <f>VLOOKUP(B3834,'大货清单（不定期按GOMS更新）'!A:M,13,FALSE)</f>
        <v>380</v>
      </c>
      <c r="M3834" s="27" t="str">
        <f>VLOOKUP(B3834,'大货清单（不定期按GOMS更新）'!A:N,14,FALSE)</f>
        <v>324</v>
      </c>
      <c r="N3834" s="53" t="s">
        <v>3779</v>
      </c>
      <c r="O3834" s="27">
        <f>IFERROR(VLOOKUP(N3834,'散件迭代（不定期更新）'!C:J,8,FALSE),0)</f>
        <v>0</v>
      </c>
      <c r="P3834" s="27" t="str">
        <f>IFERROR(VLOOKUP(N3834,'散件（更新）'!B:H,3,FALSE),0)</f>
        <v>/</v>
      </c>
      <c r="Q3834" s="27" t="str">
        <f>VLOOKUP(N3834,'散件（更新）'!B:H,2,FALSE)</f>
        <v>114-22250304</v>
      </c>
      <c r="R3834" s="27" t="str">
        <f>VLOOKUP(N3834,'散件（更新）'!B:H,7,FALSE)</f>
        <v>Filter</v>
      </c>
      <c r="S3834" s="27" t="str">
        <f>VLOOKUP(N3834,'散件（更新）'!B:E,4,FALSE)</f>
        <v>https://tineco-yxzt.oss-accelerate.aliyuncs.com/20231219/9VSFI1B0000_1702948066430.png</v>
      </c>
      <c r="T3834" s="27" t="s">
        <v>8759</v>
      </c>
      <c r="U3834" s="28" t="str">
        <f>VLOOKUP(N3834,'散件（更新）'!B:G,6,FALSE)</f>
        <v>基站尘桶进风过滤棉组件</v>
      </c>
      <c r="V3834" s="28">
        <f>VLOOKUP(N3834,'散件（更新）'!B:I,8,FALSE)</f>
        <v>6974950103378</v>
      </c>
    </row>
    <row r="3835" spans="1:22">
      <c r="A3835" s="57">
        <v>46169</v>
      </c>
      <c r="B3835" s="53" t="s">
        <v>2468</v>
      </c>
      <c r="C3835" s="27" t="str">
        <f>VLOOKUP(B3835,'大货清单（不定期按GOMS更新）'!A:H,8,0)</f>
        <v>107-22250401</v>
      </c>
      <c r="D3835" s="27" t="str">
        <f>VLOOKUP(B3835,'大货清单（不定期按GOMS更新）'!A:C,3,0)</f>
        <v>ZB2225D-01</v>
      </c>
      <c r="E3835" s="27" t="str">
        <f>VLOOKUP(B3835,'大货清单（不定期按GOMS更新）'!A:H,4,0)</f>
        <v>FR,DE,IT,ZA,ES,BE,SE,PL,NL,CL</v>
      </c>
      <c r="F3835" s="27" t="str">
        <f>VLOOKUP(B3835,'大货清单（不定期按GOMS更新）'!A:H,2,0)</f>
        <v>PURE ONE STATION PET</v>
      </c>
      <c r="G3835" s="28">
        <f>VLOOKUP(B3835,'大货清单（不定期按GOMS更新）'!A:I,9,FALSE)</f>
        <v>6974950103088</v>
      </c>
      <c r="H3835" s="27" t="str">
        <f>VLOOKUP(B3835,'大货清单（不定期按GOMS更新）'!A:H,7,0)</f>
        <v>BLACK/BLUE</v>
      </c>
      <c r="I3835" s="27" t="str">
        <f>VLOOKUP(B3835,'大货清单（不定期按GOMS更新）'!A:F,6,FALSE)</f>
        <v>PHASEOUT</v>
      </c>
      <c r="J3835" s="27" t="str">
        <f>VLOOKUP(B3835,'大货清单（不定期按GOMS更新）'!A:K,11,FALSE)</f>
        <v>13</v>
      </c>
      <c r="K3835" s="27" t="str">
        <f>VLOOKUP(B3835,'大货清单（不定期按GOMS更新）'!A:N,12,FALSE)</f>
        <v>813</v>
      </c>
      <c r="L3835" s="27" t="str">
        <f>VLOOKUP(B3835,'大货清单（不定期按GOMS更新）'!A:M,13,FALSE)</f>
        <v>380</v>
      </c>
      <c r="M3835" s="27" t="str">
        <f>VLOOKUP(B3835,'大货清单（不定期按GOMS更新）'!A:N,14,FALSE)</f>
        <v>324</v>
      </c>
      <c r="N3835" s="53" t="s">
        <v>3775</v>
      </c>
      <c r="O3835" s="27">
        <f>IFERROR(VLOOKUP(N3835,'散件迭代（不定期更新）'!C:J,8,FALSE),0)</f>
        <v>0</v>
      </c>
      <c r="P3835" s="27" t="str">
        <f>IFERROR(VLOOKUP(N3835,'散件（更新）'!B:H,3,FALSE),0)</f>
        <v>/</v>
      </c>
      <c r="Q3835" s="27" t="str">
        <f>VLOOKUP(N3835,'散件（更新）'!B:H,2,FALSE)</f>
        <v>114-22250300</v>
      </c>
      <c r="R3835" s="27" t="str">
        <f>VLOOKUP(N3835,'散件（更新）'!B:H,7,FALSE)</f>
        <v>Main Body</v>
      </c>
      <c r="S3835" s="27" t="str">
        <f>VLOOKUP(N3835,'散件（更新）'!B:E,4,FALSE)</f>
        <v>https://tineco-yxzt.oss-accelerate.aliyuncs.com/20231219/9VSMB1B0000_1702948068927.png</v>
      </c>
      <c r="T3835" s="27" t="s">
        <v>8759</v>
      </c>
      <c r="U3835" s="28" t="str">
        <f>VLOOKUP(N3835,'散件（更新）'!B:G,6,FALSE)</f>
        <v>手持组件高配</v>
      </c>
      <c r="V3835" s="28">
        <f>VLOOKUP(N3835,'散件（更新）'!B:I,8,FALSE)</f>
        <v>6974950103330</v>
      </c>
    </row>
    <row r="3836" spans="1:22">
      <c r="A3836" s="57">
        <v>46169</v>
      </c>
      <c r="B3836" s="53" t="s">
        <v>2468</v>
      </c>
      <c r="C3836" s="27" t="str">
        <f>VLOOKUP(B3836,'大货清单（不定期按GOMS更新）'!A:H,8,0)</f>
        <v>107-22250401</v>
      </c>
      <c r="D3836" s="27" t="str">
        <f>VLOOKUP(B3836,'大货清单（不定期按GOMS更新）'!A:C,3,0)</f>
        <v>ZB2225D-01</v>
      </c>
      <c r="E3836" s="27" t="str">
        <f>VLOOKUP(B3836,'大货清单（不定期按GOMS更新）'!A:H,4,0)</f>
        <v>FR,DE,IT,ZA,ES,BE,SE,PL,NL,CL</v>
      </c>
      <c r="F3836" s="27" t="str">
        <f>VLOOKUP(B3836,'大货清单（不定期按GOMS更新）'!A:H,2,0)</f>
        <v>PURE ONE STATION PET</v>
      </c>
      <c r="G3836" s="28">
        <f>VLOOKUP(B3836,'大货清单（不定期按GOMS更新）'!A:I,9,FALSE)</f>
        <v>6974950103088</v>
      </c>
      <c r="H3836" s="27" t="str">
        <f>VLOOKUP(B3836,'大货清单（不定期按GOMS更新）'!A:H,7,0)</f>
        <v>BLACK/BLUE</v>
      </c>
      <c r="I3836" s="27" t="str">
        <f>VLOOKUP(B3836,'大货清单（不定期按GOMS更新）'!A:F,6,FALSE)</f>
        <v>PHASEOUT</v>
      </c>
      <c r="J3836" s="27" t="str">
        <f>VLOOKUP(B3836,'大货清单（不定期按GOMS更新）'!A:K,11,FALSE)</f>
        <v>13</v>
      </c>
      <c r="K3836" s="27" t="str">
        <f>VLOOKUP(B3836,'大货清单（不定期按GOMS更新）'!A:N,12,FALSE)</f>
        <v>813</v>
      </c>
      <c r="L3836" s="27" t="str">
        <f>VLOOKUP(B3836,'大货清单（不定期按GOMS更新）'!A:M,13,FALSE)</f>
        <v>380</v>
      </c>
      <c r="M3836" s="27" t="str">
        <f>VLOOKUP(B3836,'大货清单（不定期按GOMS更新）'!A:N,14,FALSE)</f>
        <v>324</v>
      </c>
      <c r="N3836" s="53" t="s">
        <v>3784</v>
      </c>
      <c r="O3836" s="27">
        <f>IFERROR(VLOOKUP(N3836,'散件迭代（不定期更新）'!C:J,8,FALSE),0)</f>
        <v>0</v>
      </c>
      <c r="P3836" s="27" t="str">
        <f>IFERROR(VLOOKUP(N3836,'散件（更新）'!B:H,3,FALSE),0)</f>
        <v>/</v>
      </c>
      <c r="Q3836" s="27" t="str">
        <f>VLOOKUP(N3836,'散件（更新）'!B:H,2,FALSE)</f>
        <v>114-22250308</v>
      </c>
      <c r="R3836" s="27" t="str">
        <f>VLOOKUP(N3836,'散件（更新）'!B:H,7,FALSE)</f>
        <v>Docking Station</v>
      </c>
      <c r="S3836" s="27" t="str">
        <f>VLOOKUP(N3836,'散件（更新）'!B:E,4,FALSE)</f>
        <v>https://tineco-yxzt.oss-accelerate.aliyuncs.com/20231219/9VSPS1B0000_1702948070329.png</v>
      </c>
      <c r="T3836" s="27" t="s">
        <v>8759</v>
      </c>
      <c r="U3836" s="28" t="str">
        <f>VLOOKUP(N3836,'散件（更新）'!B:G,6,FALSE)</f>
        <v>基站底座组件</v>
      </c>
      <c r="V3836" s="28">
        <f>VLOOKUP(N3836,'散件（更新）'!B:I,8,FALSE)</f>
        <v>6974950103415</v>
      </c>
    </row>
    <row r="3837" spans="1:22">
      <c r="A3837" s="57">
        <v>46169</v>
      </c>
      <c r="B3837" s="53" t="s">
        <v>2468</v>
      </c>
      <c r="C3837" s="27" t="str">
        <f>VLOOKUP(B3837,'大货清单（不定期按GOMS更新）'!A:H,8,0)</f>
        <v>107-22250401</v>
      </c>
      <c r="D3837" s="27" t="str">
        <f>VLOOKUP(B3837,'大货清单（不定期按GOMS更新）'!A:C,3,0)</f>
        <v>ZB2225D-01</v>
      </c>
      <c r="E3837" s="27" t="str">
        <f>VLOOKUP(B3837,'大货清单（不定期按GOMS更新）'!A:H,4,0)</f>
        <v>FR,DE,IT,ZA,ES,BE,SE,PL,NL,CL</v>
      </c>
      <c r="F3837" s="27" t="str">
        <f>VLOOKUP(B3837,'大货清单（不定期按GOMS更新）'!A:H,2,0)</f>
        <v>PURE ONE STATION PET</v>
      </c>
      <c r="G3837" s="28">
        <f>VLOOKUP(B3837,'大货清单（不定期按GOMS更新）'!A:I,9,FALSE)</f>
        <v>6974950103088</v>
      </c>
      <c r="H3837" s="27" t="str">
        <f>VLOOKUP(B3837,'大货清单（不定期按GOMS更新）'!A:H,7,0)</f>
        <v>BLACK/BLUE</v>
      </c>
      <c r="I3837" s="27" t="str">
        <f>VLOOKUP(B3837,'大货清单（不定期按GOMS更新）'!A:F,6,FALSE)</f>
        <v>PHASEOUT</v>
      </c>
      <c r="J3837" s="27" t="str">
        <f>VLOOKUP(B3837,'大货清单（不定期按GOMS更新）'!A:K,11,FALSE)</f>
        <v>13</v>
      </c>
      <c r="K3837" s="27" t="str">
        <f>VLOOKUP(B3837,'大货清单（不定期按GOMS更新）'!A:N,12,FALSE)</f>
        <v>813</v>
      </c>
      <c r="L3837" s="27" t="str">
        <f>VLOOKUP(B3837,'大货清单（不定期按GOMS更新）'!A:M,13,FALSE)</f>
        <v>380</v>
      </c>
      <c r="M3837" s="27" t="str">
        <f>VLOOKUP(B3837,'大货清单（不定期按GOMS更新）'!A:N,14,FALSE)</f>
        <v>324</v>
      </c>
      <c r="N3837" s="53" t="s">
        <v>3785</v>
      </c>
      <c r="O3837" s="27">
        <f>IFERROR(VLOOKUP(N3837,'散件迭代（不定期更新）'!C:J,8,FALSE),0)</f>
        <v>0</v>
      </c>
      <c r="P3837" s="27" t="str">
        <f>IFERROR(VLOOKUP(N3837,'散件（更新）'!B:H,3,FALSE),0)</f>
        <v>/</v>
      </c>
      <c r="Q3837" s="27" t="str">
        <f>VLOOKUP(N3837,'散件（更新）'!B:H,2,FALSE)</f>
        <v>114-22250400</v>
      </c>
      <c r="R3837" s="27" t="str">
        <f>VLOOKUP(N3837,'散件（更新）'!B:H,7,FALSE)</f>
        <v>Station Body</v>
      </c>
      <c r="S3837" s="27" t="str">
        <f>VLOOKUP(N3837,'散件（更新）'!B:E,4,FALSE)</f>
        <v>https://tineco-yxzt.oss-accelerate.aliyuncs.com/20231219/9VSSB1B01EU_1702948075860.png</v>
      </c>
      <c r="T3837" s="27" t="s">
        <v>8759</v>
      </c>
      <c r="U3837" s="28" t="str">
        <f>VLOOKUP(N3837,'散件（更新）'!B:G,6,FALSE)</f>
        <v>基站机身组件欧版高配</v>
      </c>
      <c r="V3837" s="28">
        <f>VLOOKUP(N3837,'散件（更新）'!B:I,8,FALSE)</f>
        <v>6974950103446</v>
      </c>
    </row>
    <row r="3838" spans="1:22">
      <c r="A3838" s="57">
        <v>46169</v>
      </c>
      <c r="B3838" s="53" t="s">
        <v>2468</v>
      </c>
      <c r="C3838" s="27" t="str">
        <f>VLOOKUP(B3838,'大货清单（不定期按GOMS更新）'!A:H,8,0)</f>
        <v>107-22250401</v>
      </c>
      <c r="D3838" s="27" t="str">
        <f>VLOOKUP(B3838,'大货清单（不定期按GOMS更新）'!A:C,3,0)</f>
        <v>ZB2225D-01</v>
      </c>
      <c r="E3838" s="27" t="str">
        <f>VLOOKUP(B3838,'大货清单（不定期按GOMS更新）'!A:H,4,0)</f>
        <v>FR,DE,IT,ZA,ES,BE,SE,PL,NL,CL</v>
      </c>
      <c r="F3838" s="27" t="str">
        <f>VLOOKUP(B3838,'大货清单（不定期按GOMS更新）'!A:H,2,0)</f>
        <v>PURE ONE STATION PET</v>
      </c>
      <c r="G3838" s="28">
        <f>VLOOKUP(B3838,'大货清单（不定期按GOMS更新）'!A:I,9,FALSE)</f>
        <v>6974950103088</v>
      </c>
      <c r="H3838" s="27" t="str">
        <f>VLOOKUP(B3838,'大货清单（不定期按GOMS更新）'!A:H,7,0)</f>
        <v>BLACK/BLUE</v>
      </c>
      <c r="I3838" s="27" t="str">
        <f>VLOOKUP(B3838,'大货清单（不定期按GOMS更新）'!A:F,6,FALSE)</f>
        <v>PHASEOUT</v>
      </c>
      <c r="J3838" s="27" t="str">
        <f>VLOOKUP(B3838,'大货清单（不定期按GOMS更新）'!A:K,11,FALSE)</f>
        <v>13</v>
      </c>
      <c r="K3838" s="27" t="str">
        <f>VLOOKUP(B3838,'大货清单（不定期按GOMS更新）'!A:N,12,FALSE)</f>
        <v>813</v>
      </c>
      <c r="L3838" s="27" t="str">
        <f>VLOOKUP(B3838,'大货清单（不定期按GOMS更新）'!A:M,13,FALSE)</f>
        <v>380</v>
      </c>
      <c r="M3838" s="27" t="str">
        <f>VLOOKUP(B3838,'大货清单（不定期按GOMS更新）'!A:N,14,FALSE)</f>
        <v>324</v>
      </c>
      <c r="N3838" s="53" t="s">
        <v>3786</v>
      </c>
      <c r="O3838" s="27">
        <f>IFERROR(VLOOKUP(N3838,'散件迭代（不定期更新）'!C:J,8,FALSE),0)</f>
        <v>0</v>
      </c>
      <c r="P3838" s="27" t="str">
        <f>IFERROR(VLOOKUP(N3838,'散件（更新）'!B:H,3,FALSE),0)</f>
        <v>/</v>
      </c>
      <c r="Q3838" s="27" t="str">
        <f>VLOOKUP(N3838,'散件（更新）'!B:H,2,FALSE)</f>
        <v>114-22250401</v>
      </c>
      <c r="R3838" s="27" t="str">
        <f>VLOOKUP(N3838,'散件（更新）'!B:H,7,FALSE)</f>
        <v>Station Head</v>
      </c>
      <c r="S3838" s="27" t="str">
        <f>VLOOKUP(N3838,'散件（更新）'!B:E,4,FALSE)</f>
        <v>https://tineco-yxzt.oss-accelerate.aliyuncs.com/20231219/9VSSH1B0100_1702948076198.png</v>
      </c>
      <c r="T3838" s="27" t="s">
        <v>8759</v>
      </c>
      <c r="U3838" s="28" t="str">
        <f>VLOOKUP(N3838,'散件（更新）'!B:G,6,FALSE)</f>
        <v>基站机头组件欧版高配</v>
      </c>
      <c r="V3838" s="28">
        <f>VLOOKUP(N3838,'散件（更新）'!B:I,8,FALSE)</f>
        <v>6974950103453</v>
      </c>
    </row>
    <row r="3839" spans="1:22">
      <c r="A3839" s="57">
        <v>46169</v>
      </c>
      <c r="B3839" s="53" t="s">
        <v>2468</v>
      </c>
      <c r="C3839" s="27" t="str">
        <f>VLOOKUP(B3839,'大货清单（不定期按GOMS更新）'!A:H,8,0)</f>
        <v>107-22250401</v>
      </c>
      <c r="D3839" s="27" t="str">
        <f>VLOOKUP(B3839,'大货清单（不定期按GOMS更新）'!A:C,3,0)</f>
        <v>ZB2225D-01</v>
      </c>
      <c r="E3839" s="27" t="str">
        <f>VLOOKUP(B3839,'大货清单（不定期按GOMS更新）'!A:H,4,0)</f>
        <v>FR,DE,IT,ZA,ES,BE,SE,PL,NL,CL</v>
      </c>
      <c r="F3839" s="27" t="str">
        <f>VLOOKUP(B3839,'大货清单（不定期按GOMS更新）'!A:H,2,0)</f>
        <v>PURE ONE STATION PET</v>
      </c>
      <c r="G3839" s="28">
        <f>VLOOKUP(B3839,'大货清单（不定期按GOMS更新）'!A:I,9,FALSE)</f>
        <v>6974950103088</v>
      </c>
      <c r="H3839" s="27" t="str">
        <f>VLOOKUP(B3839,'大货清单（不定期按GOMS更新）'!A:H,7,0)</f>
        <v>BLACK/BLUE</v>
      </c>
      <c r="I3839" s="27" t="str">
        <f>VLOOKUP(B3839,'大货清单（不定期按GOMS更新）'!A:F,6,FALSE)</f>
        <v>PHASEOUT</v>
      </c>
      <c r="J3839" s="27" t="str">
        <f>VLOOKUP(B3839,'大货清单（不定期按GOMS更新）'!A:K,11,FALSE)</f>
        <v>13</v>
      </c>
      <c r="K3839" s="27" t="str">
        <f>VLOOKUP(B3839,'大货清单（不定期按GOMS更新）'!A:N,12,FALSE)</f>
        <v>813</v>
      </c>
      <c r="L3839" s="27" t="str">
        <f>VLOOKUP(B3839,'大货清单（不定期按GOMS更新）'!A:M,13,FALSE)</f>
        <v>380</v>
      </c>
      <c r="M3839" s="27" t="str">
        <f>VLOOKUP(B3839,'大货清单（不定期按GOMS更新）'!A:N,14,FALSE)</f>
        <v>324</v>
      </c>
      <c r="N3839" s="53" t="s">
        <v>3782</v>
      </c>
      <c r="O3839" s="27">
        <f>IFERROR(VLOOKUP(N3839,'散件迭代（不定期更新）'!C:J,8,FALSE),0)</f>
        <v>0</v>
      </c>
      <c r="P3839" s="27" t="str">
        <f>IFERROR(VLOOKUP(N3839,'散件（更新）'!B:H,3,FALSE),0)</f>
        <v>/</v>
      </c>
      <c r="Q3839" s="27" t="str">
        <f>VLOOKUP(N3839,'散件（更新）'!B:H,2,FALSE)</f>
        <v>114-22250306</v>
      </c>
      <c r="R3839" s="27" t="str">
        <f>VLOOKUP(N3839,'散件（更新）'!B:H,7,FALSE)</f>
        <v>Tube Assembly</v>
      </c>
      <c r="S3839" s="27" t="str">
        <f>VLOOKUP(N3839,'散件（更新）'!B:E,4,FALSE)</f>
        <v>https://tineco-yxzt.oss-accelerate.aliyuncs.com/20231227/9VSUT1B0000_1703640269997.png</v>
      </c>
      <c r="T3839" s="27" t="s">
        <v>8759</v>
      </c>
      <c r="U3839" s="28" t="str">
        <f>VLOOKUP(N3839,'散件（更新）'!B:G,6,FALSE)</f>
        <v>金属直管组件</v>
      </c>
      <c r="V3839" s="28">
        <f>VLOOKUP(N3839,'散件（更新）'!B:I,8,FALSE)</f>
        <v>6974950103392</v>
      </c>
    </row>
    <row r="3840" spans="1:22">
      <c r="A3840" s="57">
        <v>46169</v>
      </c>
      <c r="B3840" s="53" t="s">
        <v>1328</v>
      </c>
      <c r="C3840" s="27" t="str">
        <f>VLOOKUP(B3840,'大货清单（不定期按GOMS更新）'!A:H,8,0)</f>
        <v>107-22010501</v>
      </c>
      <c r="D3840" s="27" t="str">
        <f>VLOOKUP(B3840,'大货清单（不定期按GOMS更新）'!A:C,3,0)</f>
        <v>ZB2201E-01</v>
      </c>
      <c r="E3840" s="27" t="str">
        <f>VLOOKUP(B3840,'大货清单（不定期按GOMS更新）'!A:H,4,0)</f>
        <v>DE,FR,CZ,BE,SE,PL,NL,IT</v>
      </c>
      <c r="F3840" s="27" t="str">
        <f>VLOOKUP(B3840,'大货清单（不定期按GOMS更新）'!A:H,2,0)</f>
        <v>PURE ONE AIR PET</v>
      </c>
      <c r="G3840" s="28">
        <f>VLOOKUP(B3840,'大货清单（不定期按GOMS更新）'!A:I,9,FALSE)</f>
        <v>6974950101305</v>
      </c>
      <c r="H3840" s="27" t="str">
        <f>VLOOKUP(B3840,'大货清单（不定期按GOMS更新）'!A:H,7,0)</f>
        <v>White</v>
      </c>
      <c r="I3840" s="27" t="str">
        <f>VLOOKUP(B3840,'大货清单（不定期按GOMS更新）'!A:F,6,FALSE)</f>
        <v>PHASEOUT</v>
      </c>
      <c r="J3840" s="27" t="str">
        <f>VLOOKUP(B3840,'大货清单（不定期按GOMS更新）'!A:K,11,FALSE)</f>
        <v>4.98</v>
      </c>
      <c r="K3840" s="27" t="str">
        <f>VLOOKUP(B3840,'大货清单（不定期按GOMS更新）'!A:N,12,FALSE)</f>
        <v>454</v>
      </c>
      <c r="L3840" s="27" t="str">
        <f>VLOOKUP(B3840,'大货清单（不定期按GOMS更新）'!A:M,13,FALSE)</f>
        <v>229</v>
      </c>
      <c r="M3840" s="27" t="str">
        <f>VLOOKUP(B3840,'大货清单（不定期按GOMS更新）'!A:N,14,FALSE)</f>
        <v>327</v>
      </c>
      <c r="N3840" s="53" t="s">
        <v>1218</v>
      </c>
      <c r="O3840" s="27">
        <f>IFERROR(VLOOKUP(N3840,'散件迭代（不定期更新）'!C:J,8,FALSE),0)</f>
        <v>0</v>
      </c>
      <c r="P3840" s="27" t="str">
        <f>IFERROR(VLOOKUP(N3840,'散件（更新）'!B:H,3,FALSE),0)</f>
        <v>206-2029-0614</v>
      </c>
      <c r="Q3840" s="27" t="str">
        <f>VLOOKUP(N3840,'散件（更新）'!B:H,2,FALSE)</f>
        <v>114-20290614</v>
      </c>
      <c r="R3840" s="27" t="str">
        <f>VLOOKUP(N3840,'散件（更新）'!B:H,7,FALSE)</f>
        <v>Repair Wheel</v>
      </c>
      <c r="S3840" s="27" t="str">
        <f>VLOOKUP(N3840,'散件（更新）'!B:E,4,FALSE)</f>
        <v>https://tineco-yxzt.oss-accelerate.aliyuncs.com/20231219/9SWRW100000_1702948048100.png</v>
      </c>
      <c r="T3840" s="27" t="s">
        <v>8759</v>
      </c>
      <c r="U3840" s="28" t="str">
        <f>VLOOKUP(N3840,'散件（更新）'!B:G,6,FALSE)</f>
        <v>小轮包胶组件（2个小轮+2个轴）</v>
      </c>
      <c r="V3840" s="28" t="str">
        <f>VLOOKUP(N3840,'散件（更新）'!B:I,8,FALSE)</f>
        <v>6972200198358</v>
      </c>
    </row>
    <row r="3841" spans="1:22">
      <c r="A3841" s="57">
        <v>46169</v>
      </c>
      <c r="B3841" s="53" t="s">
        <v>1328</v>
      </c>
      <c r="C3841" s="27" t="str">
        <f>VLOOKUP(B3841,'大货清单（不定期按GOMS更新）'!A:H,8,0)</f>
        <v>107-22010501</v>
      </c>
      <c r="D3841" s="27" t="str">
        <f>VLOOKUP(B3841,'大货清单（不定期按GOMS更新）'!A:C,3,0)</f>
        <v>ZB2201E-01</v>
      </c>
      <c r="E3841" s="27" t="str">
        <f>VLOOKUP(B3841,'大货清单（不定期按GOMS更新）'!A:H,4,0)</f>
        <v>DE,FR,CZ,BE,SE,PL,NL,IT</v>
      </c>
      <c r="F3841" s="27" t="str">
        <f>VLOOKUP(B3841,'大货清单（不定期按GOMS更新）'!A:H,2,0)</f>
        <v>PURE ONE AIR PET</v>
      </c>
      <c r="G3841" s="28">
        <f>VLOOKUP(B3841,'大货清单（不定期按GOMS更新）'!A:I,9,FALSE)</f>
        <v>6974950101305</v>
      </c>
      <c r="H3841" s="27" t="str">
        <f>VLOOKUP(B3841,'大货清单（不定期按GOMS更新）'!A:H,7,0)</f>
        <v>White</v>
      </c>
      <c r="I3841" s="27" t="str">
        <f>VLOOKUP(B3841,'大货清单（不定期按GOMS更新）'!A:F,6,FALSE)</f>
        <v>PHASEOUT</v>
      </c>
      <c r="J3841" s="27" t="str">
        <f>VLOOKUP(B3841,'大货清单（不定期按GOMS更新）'!A:K,11,FALSE)</f>
        <v>4.98</v>
      </c>
      <c r="K3841" s="27" t="str">
        <f>VLOOKUP(B3841,'大货清单（不定期按GOMS更新）'!A:N,12,FALSE)</f>
        <v>454</v>
      </c>
      <c r="L3841" s="27" t="str">
        <f>VLOOKUP(B3841,'大货清单（不定期按GOMS更新）'!A:M,13,FALSE)</f>
        <v>229</v>
      </c>
      <c r="M3841" s="27" t="str">
        <f>VLOOKUP(B3841,'大货清单（不定期按GOMS更新）'!A:N,14,FALSE)</f>
        <v>327</v>
      </c>
      <c r="N3841" s="53" t="s">
        <v>1281</v>
      </c>
      <c r="O3841" s="27">
        <f>IFERROR(VLOOKUP(N3841,'散件迭代（不定期更新）'!C:J,8,FALSE),0)</f>
        <v>0</v>
      </c>
      <c r="P3841" s="27" t="str">
        <f>IFERROR(VLOOKUP(N3841,'散件（更新）'!B:H,3,FALSE),0)</f>
        <v>206-1769-0014</v>
      </c>
      <c r="Q3841" s="27" t="str">
        <f>VLOOKUP(N3841,'散件（更新）'!B:H,2,FALSE)</f>
        <v>114-17690014</v>
      </c>
      <c r="R3841" s="27" t="str">
        <f>VLOOKUP(N3841,'散件（更新）'!B:H,7,FALSE)</f>
        <v>wall accessory holder</v>
      </c>
      <c r="S3841" s="27" t="str">
        <f>VLOOKUP(N3841,'散件（更新）'!B:E,4,FALSE)</f>
        <v>https://tineco-yxzt.oss-accelerate.aliyuncs.com/product/114-17690014.jpg</v>
      </c>
      <c r="T3841" s="27" t="s">
        <v>8759</v>
      </c>
      <c r="U3841" s="28" t="str">
        <f>VLOOKUP(N3841,'散件（更新）'!B:G,6,FALSE)</f>
        <v>附件延展架 墙挂版</v>
      </c>
      <c r="V3841" s="28" t="str">
        <f>VLOOKUP(N3841,'散件（更新）'!B:I,8,FALSE)</f>
        <v>6972200191199</v>
      </c>
    </row>
    <row r="3842" spans="1:22">
      <c r="A3842" s="57">
        <v>46169</v>
      </c>
      <c r="B3842" s="53" t="s">
        <v>1328</v>
      </c>
      <c r="C3842" s="27" t="str">
        <f>VLOOKUP(B3842,'大货清单（不定期按GOMS更新）'!A:H,8,0)</f>
        <v>107-22010501</v>
      </c>
      <c r="D3842" s="27" t="str">
        <f>VLOOKUP(B3842,'大货清单（不定期按GOMS更新）'!A:C,3,0)</f>
        <v>ZB2201E-01</v>
      </c>
      <c r="E3842" s="27" t="str">
        <f>VLOOKUP(B3842,'大货清单（不定期按GOMS更新）'!A:H,4,0)</f>
        <v>DE,FR,CZ,BE,SE,PL,NL,IT</v>
      </c>
      <c r="F3842" s="27" t="str">
        <f>VLOOKUP(B3842,'大货清单（不定期按GOMS更新）'!A:H,2,0)</f>
        <v>PURE ONE AIR PET</v>
      </c>
      <c r="G3842" s="28">
        <f>VLOOKUP(B3842,'大货清单（不定期按GOMS更新）'!A:I,9,FALSE)</f>
        <v>6974950101305</v>
      </c>
      <c r="H3842" s="27" t="str">
        <f>VLOOKUP(B3842,'大货清单（不定期按GOMS更新）'!A:H,7,0)</f>
        <v>White</v>
      </c>
      <c r="I3842" s="27" t="str">
        <f>VLOOKUP(B3842,'大货清单（不定期按GOMS更新）'!A:F,6,FALSE)</f>
        <v>PHASEOUT</v>
      </c>
      <c r="J3842" s="27" t="str">
        <f>VLOOKUP(B3842,'大货清单（不定期按GOMS更新）'!A:K,11,FALSE)</f>
        <v>4.98</v>
      </c>
      <c r="K3842" s="27" t="str">
        <f>VLOOKUP(B3842,'大货清单（不定期按GOMS更新）'!A:N,12,FALSE)</f>
        <v>454</v>
      </c>
      <c r="L3842" s="27" t="str">
        <f>VLOOKUP(B3842,'大货清单（不定期按GOMS更新）'!A:M,13,FALSE)</f>
        <v>229</v>
      </c>
      <c r="M3842" s="27" t="str">
        <f>VLOOKUP(B3842,'大货清单（不定期按GOMS更新）'!A:N,14,FALSE)</f>
        <v>327</v>
      </c>
      <c r="N3842" s="53" t="s">
        <v>1683</v>
      </c>
      <c r="O3842" s="27">
        <f>IFERROR(VLOOKUP(N3842,'散件迭代（不定期更新）'!C:J,8,FALSE),0)</f>
        <v>0</v>
      </c>
      <c r="P3842" s="27" t="str">
        <f>IFERROR(VLOOKUP(N3842,'散件（更新）'!B:H,3,FALSE),0)</f>
        <v>/</v>
      </c>
      <c r="Q3842" s="27" t="str">
        <f>VLOOKUP(N3842,'散件（更新）'!B:H,2,FALSE)</f>
        <v>114-22010401</v>
      </c>
      <c r="R3842" s="27" t="str">
        <f>VLOOKUP(N3842,'散件（更新）'!B:H,7,FALSE)</f>
        <v>Mini Power Brush</v>
      </c>
      <c r="S3842" s="27" t="str">
        <f>VLOOKUP(N3842,'散件（更新）'!B:E,4,FALSE)</f>
        <v>https://tineco-yxzt.oss-accelerate.aliyuncs.com/20231219/9VSBM170000_1702948062016.png</v>
      </c>
      <c r="T3842" s="27" t="s">
        <v>8759</v>
      </c>
      <c r="U3842" s="28" t="str">
        <f>VLOOKUP(N3842,'散件（更新）'!B:G,6,FALSE)</f>
        <v>FB2207小电动3pin</v>
      </c>
      <c r="V3842" s="28">
        <f>VLOOKUP(N3842,'散件（更新）'!B:I,8,FALSE)</f>
        <v>6974950101824</v>
      </c>
    </row>
    <row r="3843" spans="1:22">
      <c r="A3843" s="57">
        <v>46169</v>
      </c>
      <c r="B3843" s="53" t="s">
        <v>1328</v>
      </c>
      <c r="C3843" s="27" t="str">
        <f>VLOOKUP(B3843,'大货清单（不定期按GOMS更新）'!A:H,8,0)</f>
        <v>107-22010501</v>
      </c>
      <c r="D3843" s="27" t="str">
        <f>VLOOKUP(B3843,'大货清单（不定期按GOMS更新）'!A:C,3,0)</f>
        <v>ZB2201E-01</v>
      </c>
      <c r="E3843" s="27" t="str">
        <f>VLOOKUP(B3843,'大货清单（不定期按GOMS更新）'!A:H,4,0)</f>
        <v>DE,FR,CZ,BE,SE,PL,NL,IT</v>
      </c>
      <c r="F3843" s="27" t="str">
        <f>VLOOKUP(B3843,'大货清单（不定期按GOMS更新）'!A:H,2,0)</f>
        <v>PURE ONE AIR PET</v>
      </c>
      <c r="G3843" s="28">
        <f>VLOOKUP(B3843,'大货清单（不定期按GOMS更新）'!A:I,9,FALSE)</f>
        <v>6974950101305</v>
      </c>
      <c r="H3843" s="27" t="str">
        <f>VLOOKUP(B3843,'大货清单（不定期按GOMS更新）'!A:H,7,0)</f>
        <v>White</v>
      </c>
      <c r="I3843" s="27" t="str">
        <f>VLOOKUP(B3843,'大货清单（不定期按GOMS更新）'!A:F,6,FALSE)</f>
        <v>PHASEOUT</v>
      </c>
      <c r="J3843" s="27" t="str">
        <f>VLOOKUP(B3843,'大货清单（不定期按GOMS更新）'!A:K,11,FALSE)</f>
        <v>4.98</v>
      </c>
      <c r="K3843" s="27" t="str">
        <f>VLOOKUP(B3843,'大货清单（不定期按GOMS更新）'!A:N,12,FALSE)</f>
        <v>454</v>
      </c>
      <c r="L3843" s="27" t="str">
        <f>VLOOKUP(B3843,'大货清单（不定期按GOMS更新）'!A:M,13,FALSE)</f>
        <v>229</v>
      </c>
      <c r="M3843" s="27" t="str">
        <f>VLOOKUP(B3843,'大货清单（不定期按GOMS更新）'!A:N,14,FALSE)</f>
        <v>327</v>
      </c>
      <c r="N3843" s="53" t="s">
        <v>1007</v>
      </c>
      <c r="O3843" s="27">
        <f>IFERROR(VLOOKUP(N3843,'散件迭代（不定期更新）'!C:J,8,FALSE),0)</f>
        <v>0</v>
      </c>
      <c r="P3843" s="27" t="str">
        <f>IFERROR(VLOOKUP(N3843,'散件（更新）'!B:H,3,FALSE),0)</f>
        <v>206-2201-0803</v>
      </c>
      <c r="Q3843" s="27" t="str">
        <f>VLOOKUP(N3843,'散件（更新）'!B:H,2,FALSE)</f>
        <v>114-22010803</v>
      </c>
      <c r="R3843" s="27" t="str">
        <f>VLOOKUP(N3843,'散件（更新）'!B:H,7,FALSE)</f>
        <v>Carpet Brush</v>
      </c>
      <c r="S3843" s="27" t="str">
        <f>VLOOKUP(N3843,'散件（更新）'!B:E,4,FALSE)</f>
        <v>https://tineco-yxzt.oss-accelerate.aliyuncs.com/20231219/9VSBP170000_1702948062739.png</v>
      </c>
      <c r="T3843" s="27" t="s">
        <v>8759</v>
      </c>
      <c r="U3843" s="28" t="str">
        <f>VLOOKUP(N3843,'散件（更新）'!B:G,6,FALSE)</f>
        <v>FB2206地刷组件</v>
      </c>
      <c r="V3843" s="28">
        <f>VLOOKUP(N3843,'散件（更新）'!B:I,8,FALSE)</f>
        <v>6974950101480</v>
      </c>
    </row>
    <row r="3844" spans="1:22">
      <c r="A3844" s="57">
        <v>46169</v>
      </c>
      <c r="B3844" s="53" t="s">
        <v>1328</v>
      </c>
      <c r="C3844" s="27" t="str">
        <f>VLOOKUP(B3844,'大货清单（不定期按GOMS更新）'!A:H,8,0)</f>
        <v>107-22010501</v>
      </c>
      <c r="D3844" s="27" t="str">
        <f>VLOOKUP(B3844,'大货清单（不定期按GOMS更新）'!A:C,3,0)</f>
        <v>ZB2201E-01</v>
      </c>
      <c r="E3844" s="27" t="str">
        <f>VLOOKUP(B3844,'大货清单（不定期按GOMS更新）'!A:H,4,0)</f>
        <v>DE,FR,CZ,BE,SE,PL,NL,IT</v>
      </c>
      <c r="F3844" s="27" t="str">
        <f>VLOOKUP(B3844,'大货清单（不定期按GOMS更新）'!A:H,2,0)</f>
        <v>PURE ONE AIR PET</v>
      </c>
      <c r="G3844" s="28">
        <f>VLOOKUP(B3844,'大货清单（不定期按GOMS更新）'!A:I,9,FALSE)</f>
        <v>6974950101305</v>
      </c>
      <c r="H3844" s="27" t="str">
        <f>VLOOKUP(B3844,'大货清单（不定期按GOMS更新）'!A:H,7,0)</f>
        <v>White</v>
      </c>
      <c r="I3844" s="27" t="str">
        <f>VLOOKUP(B3844,'大货清单（不定期按GOMS更新）'!A:F,6,FALSE)</f>
        <v>PHASEOUT</v>
      </c>
      <c r="J3844" s="27" t="str">
        <f>VLOOKUP(B3844,'大货清单（不定期按GOMS更新）'!A:K,11,FALSE)</f>
        <v>4.98</v>
      </c>
      <c r="K3844" s="27" t="str">
        <f>VLOOKUP(B3844,'大货清单（不定期按GOMS更新）'!A:N,12,FALSE)</f>
        <v>454</v>
      </c>
      <c r="L3844" s="27" t="str">
        <f>VLOOKUP(B3844,'大货清单（不定期按GOMS更新）'!A:M,13,FALSE)</f>
        <v>229</v>
      </c>
      <c r="M3844" s="27" t="str">
        <f>VLOOKUP(B3844,'大货清单（不定期按GOMS更新）'!A:N,14,FALSE)</f>
        <v>327</v>
      </c>
      <c r="N3844" s="53" t="s">
        <v>1006</v>
      </c>
      <c r="O3844" s="27">
        <f>IFERROR(VLOOKUP(N3844,'散件迭代（不定期更新）'!C:J,8,FALSE),0)</f>
        <v>0</v>
      </c>
      <c r="P3844" s="27" t="str">
        <f>IFERROR(VLOOKUP(N3844,'散件（更新）'!B:H,3,FALSE),0)</f>
        <v>206-2201-0802</v>
      </c>
      <c r="Q3844" s="27" t="str">
        <f>VLOOKUP(N3844,'散件（更新）'!B:H,2,FALSE)</f>
        <v>114-22010802</v>
      </c>
      <c r="R3844" s="27" t="str">
        <f>VLOOKUP(N3844,'散件（更新）'!B:H,7,FALSE)</f>
        <v>HEPA Assy</v>
      </c>
      <c r="S3844" s="27" t="str">
        <f>VLOOKUP(N3844,'散件（更新）'!B:E,4,FALSE)</f>
        <v>https://tineco-yxzt.oss-accelerate.aliyuncs.com/20231219/9VSFA170000_1702948065151.png</v>
      </c>
      <c r="T3844" s="27" t="s">
        <v>8759</v>
      </c>
      <c r="U3844" s="28" t="str">
        <f>VLOOKUP(N3844,'散件（更新）'!B:G,6,FALSE)</f>
        <v>HEPA组件</v>
      </c>
      <c r="V3844" s="28">
        <f>VLOOKUP(N3844,'散件（更新）'!B:I,8,FALSE)</f>
        <v>6974950101473</v>
      </c>
    </row>
    <row r="3845" spans="1:22">
      <c r="A3845" s="57">
        <v>46169</v>
      </c>
      <c r="B3845" s="53" t="s">
        <v>1328</v>
      </c>
      <c r="C3845" s="27" t="str">
        <f>VLOOKUP(B3845,'大货清单（不定期按GOMS更新）'!A:H,8,0)</f>
        <v>107-22010501</v>
      </c>
      <c r="D3845" s="27" t="str">
        <f>VLOOKUP(B3845,'大货清单（不定期按GOMS更新）'!A:C,3,0)</f>
        <v>ZB2201E-01</v>
      </c>
      <c r="E3845" s="27" t="str">
        <f>VLOOKUP(B3845,'大货清单（不定期按GOMS更新）'!A:H,4,0)</f>
        <v>DE,FR,CZ,BE,SE,PL,NL,IT</v>
      </c>
      <c r="F3845" s="27" t="str">
        <f>VLOOKUP(B3845,'大货清单（不定期按GOMS更新）'!A:H,2,0)</f>
        <v>PURE ONE AIR PET</v>
      </c>
      <c r="G3845" s="28">
        <f>VLOOKUP(B3845,'大货清单（不定期按GOMS更新）'!A:I,9,FALSE)</f>
        <v>6974950101305</v>
      </c>
      <c r="H3845" s="27" t="str">
        <f>VLOOKUP(B3845,'大货清单（不定期按GOMS更新）'!A:H,7,0)</f>
        <v>White</v>
      </c>
      <c r="I3845" s="27" t="str">
        <f>VLOOKUP(B3845,'大货清单（不定期按GOMS更新）'!A:F,6,FALSE)</f>
        <v>PHASEOUT</v>
      </c>
      <c r="J3845" s="27" t="str">
        <f>VLOOKUP(B3845,'大货清单（不定期按GOMS更新）'!A:K,11,FALSE)</f>
        <v>4.98</v>
      </c>
      <c r="K3845" s="27" t="str">
        <f>VLOOKUP(B3845,'大货清单（不定期按GOMS更新）'!A:N,12,FALSE)</f>
        <v>454</v>
      </c>
      <c r="L3845" s="27" t="str">
        <f>VLOOKUP(B3845,'大货清单（不定期按GOMS更新）'!A:M,13,FALSE)</f>
        <v>229</v>
      </c>
      <c r="M3845" s="27" t="str">
        <f>VLOOKUP(B3845,'大货清单（不定期按GOMS更新）'!A:N,14,FALSE)</f>
        <v>327</v>
      </c>
      <c r="N3845" s="53" t="s">
        <v>1005</v>
      </c>
      <c r="O3845" s="27">
        <f>IFERROR(VLOOKUP(N3845,'散件迭代（不定期更新）'!C:J,8,FALSE),0)</f>
        <v>0</v>
      </c>
      <c r="P3845" s="27" t="str">
        <f>IFERROR(VLOOKUP(N3845,'散件（更新）'!B:H,3,FALSE),0)</f>
        <v>206-2201-0801</v>
      </c>
      <c r="Q3845" s="27" t="str">
        <f>VLOOKUP(N3845,'散件（更新）'!B:H,2,FALSE)</f>
        <v>114-22010804</v>
      </c>
      <c r="R3845" s="27" t="str">
        <f>VLOOKUP(N3845,'散件（更新）'!B:H,7,FALSE)</f>
        <v>Filter Holder</v>
      </c>
      <c r="S3845" s="27" t="str">
        <f>VLOOKUP(N3845,'散件（更新）'!B:E,4,FALSE)</f>
        <v>https://tineco-yxzt.oss-accelerate.aliyuncs.com/20231219/9VSFD170000_1702948065789.png</v>
      </c>
      <c r="T3845" s="27" t="s">
        <v>8759</v>
      </c>
      <c r="U3845" s="28" t="str">
        <f>VLOOKUP(N3845,'散件（更新）'!B:G,6,FALSE)</f>
        <v>网孔过滤器</v>
      </c>
      <c r="V3845" s="28">
        <f>VLOOKUP(N3845,'散件（更新）'!B:I,8,FALSE)</f>
        <v>6974950101466</v>
      </c>
    </row>
    <row r="3846" spans="1:22">
      <c r="A3846" s="57">
        <v>46169</v>
      </c>
      <c r="B3846" s="53" t="s">
        <v>1328</v>
      </c>
      <c r="C3846" s="27" t="str">
        <f>VLOOKUP(B3846,'大货清单（不定期按GOMS更新）'!A:H,8,0)</f>
        <v>107-22010501</v>
      </c>
      <c r="D3846" s="27" t="str">
        <f>VLOOKUP(B3846,'大货清单（不定期按GOMS更新）'!A:C,3,0)</f>
        <v>ZB2201E-01</v>
      </c>
      <c r="E3846" s="27" t="str">
        <f>VLOOKUP(B3846,'大货清单（不定期按GOMS更新）'!A:H,4,0)</f>
        <v>DE,FR,CZ,BE,SE,PL,NL,IT</v>
      </c>
      <c r="F3846" s="27" t="str">
        <f>VLOOKUP(B3846,'大货清单（不定期按GOMS更新）'!A:H,2,0)</f>
        <v>PURE ONE AIR PET</v>
      </c>
      <c r="G3846" s="28">
        <f>VLOOKUP(B3846,'大货清单（不定期按GOMS更新）'!A:I,9,FALSE)</f>
        <v>6974950101305</v>
      </c>
      <c r="H3846" s="27" t="str">
        <f>VLOOKUP(B3846,'大货清单（不定期按GOMS更新）'!A:H,7,0)</f>
        <v>White</v>
      </c>
      <c r="I3846" s="27" t="str">
        <f>VLOOKUP(B3846,'大货清单（不定期按GOMS更新）'!A:F,6,FALSE)</f>
        <v>PHASEOUT</v>
      </c>
      <c r="J3846" s="27" t="str">
        <f>VLOOKUP(B3846,'大货清单（不定期按GOMS更新）'!A:K,11,FALSE)</f>
        <v>4.98</v>
      </c>
      <c r="K3846" s="27" t="str">
        <f>VLOOKUP(B3846,'大货清单（不定期按GOMS更新）'!A:N,12,FALSE)</f>
        <v>454</v>
      </c>
      <c r="L3846" s="27" t="str">
        <f>VLOOKUP(B3846,'大货清单（不定期按GOMS更新）'!A:M,13,FALSE)</f>
        <v>229</v>
      </c>
      <c r="M3846" s="27" t="str">
        <f>VLOOKUP(B3846,'大货清单（不定期按GOMS更新）'!A:N,14,FALSE)</f>
        <v>327</v>
      </c>
      <c r="N3846" s="53" t="s">
        <v>1363</v>
      </c>
      <c r="O3846" s="27" t="str">
        <f>IFERROR(VLOOKUP(N3846,'散件迭代（不定期更新）'!C:J,8,FALSE),0)</f>
        <v>A12</v>
      </c>
      <c r="P3846" s="27" t="str">
        <f>IFERROR(VLOOKUP(N3846,'散件（更新）'!B:H,3,FALSE),0)</f>
        <v>206-1873-0010</v>
      </c>
      <c r="Q3846" s="27" t="str">
        <f>VLOOKUP(N3846,'散件（更新）'!B:H,2,FALSE)</f>
        <v>114-18730010</v>
      </c>
      <c r="R3846" s="27" t="str">
        <f>VLOOKUP(N3846,'散件（更新）'!B:H,7,FALSE)</f>
        <v>Accessory Kit</v>
      </c>
      <c r="S3846" s="27" t="str">
        <f>VLOOKUP(N3846,'散件（更新）'!B:E,4,FALSE)</f>
        <v>https://tineco-yxzt.oss-accelerate.aliyuncs.com/product/114-18730010.jpg</v>
      </c>
      <c r="T3846" s="27" t="s">
        <v>8759</v>
      </c>
      <c r="U3846" s="28" t="str">
        <f>VLOOKUP(N3846,'散件（更新）'!B:G,6,FALSE)</f>
        <v>附件套装(家电刷组件+伸缩扁吸组件+转折管组件+伸缩软管组件)</v>
      </c>
      <c r="V3846" s="28" t="str">
        <f>VLOOKUP(N3846,'散件（更新）'!B:I,8,FALSE)</f>
        <v>6972200191519</v>
      </c>
    </row>
    <row r="3847" spans="1:22">
      <c r="A3847" s="57">
        <v>46169</v>
      </c>
      <c r="B3847" s="53" t="s">
        <v>1328</v>
      </c>
      <c r="C3847" s="27" t="str">
        <f>VLOOKUP(B3847,'大货清单（不定期按GOMS更新）'!A:H,8,0)</f>
        <v>107-22010501</v>
      </c>
      <c r="D3847" s="27" t="str">
        <f>VLOOKUP(B3847,'大货清单（不定期按GOMS更新）'!A:C,3,0)</f>
        <v>ZB2201E-01</v>
      </c>
      <c r="E3847" s="27" t="str">
        <f>VLOOKUP(B3847,'大货清单（不定期按GOMS更新）'!A:H,4,0)</f>
        <v>DE,FR,CZ,BE,SE,PL,NL,IT</v>
      </c>
      <c r="F3847" s="27" t="str">
        <f>VLOOKUP(B3847,'大货清单（不定期按GOMS更新）'!A:H,2,0)</f>
        <v>PURE ONE AIR PET</v>
      </c>
      <c r="G3847" s="28">
        <f>VLOOKUP(B3847,'大货清单（不定期按GOMS更新）'!A:I,9,FALSE)</f>
        <v>6974950101305</v>
      </c>
      <c r="H3847" s="27" t="str">
        <f>VLOOKUP(B3847,'大货清单（不定期按GOMS更新）'!A:H,7,0)</f>
        <v>White</v>
      </c>
      <c r="I3847" s="27" t="str">
        <f>VLOOKUP(B3847,'大货清单（不定期按GOMS更新）'!A:F,6,FALSE)</f>
        <v>PHASEOUT</v>
      </c>
      <c r="J3847" s="27" t="str">
        <f>VLOOKUP(B3847,'大货清单（不定期按GOMS更新）'!A:K,11,FALSE)</f>
        <v>4.98</v>
      </c>
      <c r="K3847" s="27" t="str">
        <f>VLOOKUP(B3847,'大货清单（不定期按GOMS更新）'!A:N,12,FALSE)</f>
        <v>454</v>
      </c>
      <c r="L3847" s="27" t="str">
        <f>VLOOKUP(B3847,'大货清单（不定期按GOMS更新）'!A:M,13,FALSE)</f>
        <v>229</v>
      </c>
      <c r="M3847" s="27" t="str">
        <f>VLOOKUP(B3847,'大货清单（不定期按GOMS更新）'!A:N,14,FALSE)</f>
        <v>327</v>
      </c>
      <c r="N3847" s="53" t="s">
        <v>1004</v>
      </c>
      <c r="O3847" s="27">
        <f>IFERROR(VLOOKUP(N3847,'散件迭代（不定期更新）'!C:J,8,FALSE),0)</f>
        <v>0</v>
      </c>
      <c r="P3847" s="27" t="str">
        <f>IFERROR(VLOOKUP(N3847,'散件（更新）'!B:H,3,FALSE),0)</f>
        <v>206-2201-0300</v>
      </c>
      <c r="Q3847" s="27" t="str">
        <f>VLOOKUP(N3847,'散件（更新）'!B:H,2,FALSE)</f>
        <v>114-22010300</v>
      </c>
      <c r="R3847" s="27" t="str">
        <f>VLOOKUP(N3847,'散件（更新）'!B:H,7,FALSE)</f>
        <v>Main Body</v>
      </c>
      <c r="S3847" s="27" t="str">
        <f>VLOOKUP(N3847,'散件（更新）'!B:E,4,FALSE)</f>
        <v>https://tineco-yxzt.oss-accelerate.aliyuncs.com/20231219/9VSMB160000_1702948068652.png</v>
      </c>
      <c r="T3847" s="27" t="s">
        <v>8759</v>
      </c>
      <c r="U3847" s="28" t="str">
        <f>VLOOKUP(N3847,'散件（更新）'!B:G,6,FALSE)</f>
        <v>主机低配</v>
      </c>
      <c r="V3847" s="28">
        <f>VLOOKUP(N3847,'散件（更新）'!B:I,8,FALSE)</f>
        <v>6974950101459</v>
      </c>
    </row>
    <row r="3848" spans="1:22">
      <c r="A3848" s="57">
        <v>46169</v>
      </c>
      <c r="B3848" s="53" t="s">
        <v>1328</v>
      </c>
      <c r="C3848" s="27" t="str">
        <f>VLOOKUP(B3848,'大货清单（不定期按GOMS更新）'!A:H,8,0)</f>
        <v>107-22010501</v>
      </c>
      <c r="D3848" s="27" t="str">
        <f>VLOOKUP(B3848,'大货清单（不定期按GOMS更新）'!A:C,3,0)</f>
        <v>ZB2201E-01</v>
      </c>
      <c r="E3848" s="27" t="str">
        <f>VLOOKUP(B3848,'大货清单（不定期按GOMS更新）'!A:H,4,0)</f>
        <v>DE,FR,CZ,BE,SE,PL,NL,IT</v>
      </c>
      <c r="F3848" s="27" t="str">
        <f>VLOOKUP(B3848,'大货清单（不定期按GOMS更新）'!A:H,2,0)</f>
        <v>PURE ONE AIR PET</v>
      </c>
      <c r="G3848" s="28">
        <f>VLOOKUP(B3848,'大货清单（不定期按GOMS更新）'!A:I,9,FALSE)</f>
        <v>6974950101305</v>
      </c>
      <c r="H3848" s="27" t="str">
        <f>VLOOKUP(B3848,'大货清单（不定期按GOMS更新）'!A:H,7,0)</f>
        <v>White</v>
      </c>
      <c r="I3848" s="27" t="str">
        <f>VLOOKUP(B3848,'大货清单（不定期按GOMS更新）'!A:F,6,FALSE)</f>
        <v>PHASEOUT</v>
      </c>
      <c r="J3848" s="27" t="str">
        <f>VLOOKUP(B3848,'大货清单（不定期按GOMS更新）'!A:K,11,FALSE)</f>
        <v>4.98</v>
      </c>
      <c r="K3848" s="27" t="str">
        <f>VLOOKUP(B3848,'大货清单（不定期按GOMS更新）'!A:N,12,FALSE)</f>
        <v>454</v>
      </c>
      <c r="L3848" s="27" t="str">
        <f>VLOOKUP(B3848,'大货清单（不定期按GOMS更新）'!A:M,13,FALSE)</f>
        <v>229</v>
      </c>
      <c r="M3848" s="27" t="str">
        <f>VLOOKUP(B3848,'大货清单（不定期按GOMS更新）'!A:N,14,FALSE)</f>
        <v>327</v>
      </c>
      <c r="N3848" s="53" t="s">
        <v>2336</v>
      </c>
      <c r="O3848" s="27">
        <f>IFERROR(VLOOKUP(N3848,'散件迭代（不定期更新）'!C:J,8,FALSE),0)</f>
        <v>0</v>
      </c>
      <c r="P3848" s="27" t="str">
        <f>IFERROR(VLOOKUP(N3848,'散件（更新）'!B:H,3,FALSE),0)</f>
        <v>206-2201-0400</v>
      </c>
      <c r="Q3848" s="27" t="str">
        <f>VLOOKUP(N3848,'散件（更新）'!B:H,2,FALSE)</f>
        <v>114-22010400</v>
      </c>
      <c r="R3848" s="27" t="str">
        <f>VLOOKUP(N3848,'散件（更新）'!B:H,7,FALSE)</f>
        <v>Adapter</v>
      </c>
      <c r="S3848" s="27" t="str">
        <f>VLOOKUP(N3848,'散件（更新）'!B:E,4,FALSE)</f>
        <v>https://tineco-yxzt.oss-accelerate.aliyuncs.com/20231219/9VSPA1700DE_1702948069853.png</v>
      </c>
      <c r="T3848" s="27" t="s">
        <v>8759</v>
      </c>
      <c r="U3848" s="28" t="str">
        <f>VLOOKUP(N3848,'散件（更新）'!B:G,6,FALSE)</f>
        <v>适配器欧版</v>
      </c>
      <c r="V3848" s="28">
        <f>VLOOKUP(N3848,'散件（更新）'!B:I,8,FALSE)</f>
        <v>6974950101497</v>
      </c>
    </row>
    <row r="3849" spans="1:22">
      <c r="A3849" s="57">
        <v>46169</v>
      </c>
      <c r="B3849" s="53" t="s">
        <v>1328</v>
      </c>
      <c r="C3849" s="27" t="str">
        <f>VLOOKUP(B3849,'大货清单（不定期按GOMS更新）'!A:H,8,0)</f>
        <v>107-22010501</v>
      </c>
      <c r="D3849" s="27" t="str">
        <f>VLOOKUP(B3849,'大货清单（不定期按GOMS更新）'!A:C,3,0)</f>
        <v>ZB2201E-01</v>
      </c>
      <c r="E3849" s="27" t="str">
        <f>VLOOKUP(B3849,'大货清单（不定期按GOMS更新）'!A:H,4,0)</f>
        <v>DE,FR,CZ,BE,SE,PL,NL,IT</v>
      </c>
      <c r="F3849" s="27" t="str">
        <f>VLOOKUP(B3849,'大货清单（不定期按GOMS更新）'!A:H,2,0)</f>
        <v>PURE ONE AIR PET</v>
      </c>
      <c r="G3849" s="28">
        <f>VLOOKUP(B3849,'大货清单（不定期按GOMS更新）'!A:I,9,FALSE)</f>
        <v>6974950101305</v>
      </c>
      <c r="H3849" s="27" t="str">
        <f>VLOOKUP(B3849,'大货清单（不定期按GOMS更新）'!A:H,7,0)</f>
        <v>White</v>
      </c>
      <c r="I3849" s="27" t="str">
        <f>VLOOKUP(B3849,'大货清单（不定期按GOMS更新）'!A:F,6,FALSE)</f>
        <v>PHASEOUT</v>
      </c>
      <c r="J3849" s="27" t="str">
        <f>VLOOKUP(B3849,'大货清单（不定期按GOMS更新）'!A:K,11,FALSE)</f>
        <v>4.98</v>
      </c>
      <c r="K3849" s="27" t="str">
        <f>VLOOKUP(B3849,'大货清单（不定期按GOMS更新）'!A:N,12,FALSE)</f>
        <v>454</v>
      </c>
      <c r="L3849" s="27" t="str">
        <f>VLOOKUP(B3849,'大货清单（不定期按GOMS更新）'!A:M,13,FALSE)</f>
        <v>229</v>
      </c>
      <c r="M3849" s="27" t="str">
        <f>VLOOKUP(B3849,'大货清单（不定期按GOMS更新）'!A:N,14,FALSE)</f>
        <v>327</v>
      </c>
      <c r="N3849" s="53" t="s">
        <v>1396</v>
      </c>
      <c r="O3849" s="27">
        <f>IFERROR(VLOOKUP(N3849,'散件迭代（不定期更新）'!C:J,8,FALSE),0)</f>
        <v>0</v>
      </c>
      <c r="P3849" s="27" t="str">
        <f>IFERROR(VLOOKUP(N3849,'散件（更新）'!B:H,3,FALSE),0)</f>
        <v>206-2052-0103</v>
      </c>
      <c r="Q3849" s="27" t="str">
        <f>VLOOKUP(N3849,'散件（更新）'!B:H,2,FALSE)</f>
        <v>114-20520103</v>
      </c>
      <c r="R3849" s="27" t="str">
        <f>VLOOKUP(N3849,'散件（更新）'!B:H,7,FALSE)</f>
        <v>Charging Base</v>
      </c>
      <c r="S3849" s="27" t="str">
        <f>VLOOKUP(N3849,'散件（更新）'!B:E,4,FALSE)</f>
        <v>https://tineco-yxzt.oss-accelerate.aliyuncs.com/product/114-20520103.jpeg</v>
      </c>
      <c r="T3849" s="27" t="s">
        <v>8759</v>
      </c>
      <c r="U3849" s="28" t="str">
        <f>VLOOKUP(N3849,'散件（更新）'!B:G,6,FALSE)</f>
        <v>底座组件</v>
      </c>
      <c r="V3849" s="28">
        <f>VLOOKUP(N3849,'散件（更新）'!B:I,8,FALSE)</f>
        <v>6972200199317</v>
      </c>
    </row>
    <row r="3850" spans="1:22">
      <c r="A3850" s="57">
        <v>46169</v>
      </c>
      <c r="B3850" s="53" t="s">
        <v>1328</v>
      </c>
      <c r="C3850" s="27" t="str">
        <f>VLOOKUP(B3850,'大货清单（不定期按GOMS更新）'!A:H,8,0)</f>
        <v>107-22010501</v>
      </c>
      <c r="D3850" s="27" t="str">
        <f>VLOOKUP(B3850,'大货清单（不定期按GOMS更新）'!A:C,3,0)</f>
        <v>ZB2201E-01</v>
      </c>
      <c r="E3850" s="27" t="str">
        <f>VLOOKUP(B3850,'大货清单（不定期按GOMS更新）'!A:H,4,0)</f>
        <v>DE,FR,CZ,BE,SE,PL,NL,IT</v>
      </c>
      <c r="F3850" s="27" t="str">
        <f>VLOOKUP(B3850,'大货清单（不定期按GOMS更新）'!A:H,2,0)</f>
        <v>PURE ONE AIR PET</v>
      </c>
      <c r="G3850" s="28">
        <f>VLOOKUP(B3850,'大货清单（不定期按GOMS更新）'!A:I,9,FALSE)</f>
        <v>6974950101305</v>
      </c>
      <c r="H3850" s="27" t="str">
        <f>VLOOKUP(B3850,'大货清单（不定期按GOMS更新）'!A:H,7,0)</f>
        <v>White</v>
      </c>
      <c r="I3850" s="27" t="str">
        <f>VLOOKUP(B3850,'大货清单（不定期按GOMS更新）'!A:F,6,FALSE)</f>
        <v>PHASEOUT</v>
      </c>
      <c r="J3850" s="27" t="str">
        <f>VLOOKUP(B3850,'大货清单（不定期按GOMS更新）'!A:K,11,FALSE)</f>
        <v>4.98</v>
      </c>
      <c r="K3850" s="27" t="str">
        <f>VLOOKUP(B3850,'大货清单（不定期按GOMS更新）'!A:N,12,FALSE)</f>
        <v>454</v>
      </c>
      <c r="L3850" s="27" t="str">
        <f>VLOOKUP(B3850,'大货清单（不定期按GOMS更新）'!A:M,13,FALSE)</f>
        <v>229</v>
      </c>
      <c r="M3850" s="27" t="str">
        <f>VLOOKUP(B3850,'大货清单（不定期按GOMS更新）'!A:N,14,FALSE)</f>
        <v>327</v>
      </c>
      <c r="N3850" s="53" t="s">
        <v>1390</v>
      </c>
      <c r="O3850" s="27">
        <f>IFERROR(VLOOKUP(N3850,'散件迭代（不定期更新）'!C:J,8,FALSE),0)</f>
        <v>0</v>
      </c>
      <c r="P3850" s="27" t="str">
        <f>IFERROR(VLOOKUP(N3850,'散件（更新）'!B:H,3,FALSE),0)</f>
        <v>206-1873-2333</v>
      </c>
      <c r="Q3850" s="27" t="str">
        <f>VLOOKUP(N3850,'散件（更新）'!B:H,2,FALSE)</f>
        <v>114-18732333</v>
      </c>
      <c r="R3850" s="27" t="str">
        <f>VLOOKUP(N3850,'散件（更新）'!B:H,7,FALSE)</f>
        <v>[EHA]Power brush release button + spring</v>
      </c>
      <c r="S3850" s="27" t="str">
        <f>VLOOKUP(N3850,'散件（更新）'!B:E,4,FALSE)</f>
        <v>https://tineco-yxzt.oss-accelerate.aliyuncs.com/20231219/9VSRB121100_1702948075363.png</v>
      </c>
      <c r="T3850" s="27" t="s">
        <v>8759</v>
      </c>
      <c r="U3850" s="28" t="str">
        <f>VLOOKUP(N3850,'散件（更新）'!B:G,6,FALSE)</f>
        <v>释放按钮+弹簧组件（散件专用）</v>
      </c>
      <c r="V3850" s="28" t="str">
        <f>VLOOKUP(N3850,'散件（更新）'!B:I,8,FALSE)</f>
        <v>6972200197429</v>
      </c>
    </row>
    <row r="3851" spans="1:22">
      <c r="A3851" s="57">
        <v>46169</v>
      </c>
      <c r="B3851" s="53" t="s">
        <v>1328</v>
      </c>
      <c r="C3851" s="27" t="str">
        <f>VLOOKUP(B3851,'大货清单（不定期按GOMS更新）'!A:H,8,0)</f>
        <v>107-22010501</v>
      </c>
      <c r="D3851" s="27" t="str">
        <f>VLOOKUP(B3851,'大货清单（不定期按GOMS更新）'!A:C,3,0)</f>
        <v>ZB2201E-01</v>
      </c>
      <c r="E3851" s="27" t="str">
        <f>VLOOKUP(B3851,'大货清单（不定期按GOMS更新）'!A:H,4,0)</f>
        <v>DE,FR,CZ,BE,SE,PL,NL,IT</v>
      </c>
      <c r="F3851" s="27" t="str">
        <f>VLOOKUP(B3851,'大货清单（不定期按GOMS更新）'!A:H,2,0)</f>
        <v>PURE ONE AIR PET</v>
      </c>
      <c r="G3851" s="28">
        <f>VLOOKUP(B3851,'大货清单（不定期按GOMS更新）'!A:I,9,FALSE)</f>
        <v>6974950101305</v>
      </c>
      <c r="H3851" s="27" t="str">
        <f>VLOOKUP(B3851,'大货清单（不定期按GOMS更新）'!A:H,7,0)</f>
        <v>White</v>
      </c>
      <c r="I3851" s="27" t="str">
        <f>VLOOKUP(B3851,'大货清单（不定期按GOMS更新）'!A:F,6,FALSE)</f>
        <v>PHASEOUT</v>
      </c>
      <c r="J3851" s="27" t="str">
        <f>VLOOKUP(B3851,'大货清单（不定期按GOMS更新）'!A:K,11,FALSE)</f>
        <v>4.98</v>
      </c>
      <c r="K3851" s="27" t="str">
        <f>VLOOKUP(B3851,'大货清单（不定期按GOMS更新）'!A:N,12,FALSE)</f>
        <v>454</v>
      </c>
      <c r="L3851" s="27" t="str">
        <f>VLOOKUP(B3851,'大货清单（不定期按GOMS更新）'!A:M,13,FALSE)</f>
        <v>229</v>
      </c>
      <c r="M3851" s="27" t="str">
        <f>VLOOKUP(B3851,'大货清单（不定期按GOMS更新）'!A:N,14,FALSE)</f>
        <v>327</v>
      </c>
      <c r="N3851" s="53" t="s">
        <v>1362</v>
      </c>
      <c r="O3851" s="27">
        <f>IFERROR(VLOOKUP(N3851,'散件迭代（不定期更新）'!C:J,8,FALSE),0)</f>
        <v>0</v>
      </c>
      <c r="P3851" s="27" t="str">
        <f>IFERROR(VLOOKUP(N3851,'散件（更新）'!B:H,3,FALSE),0)</f>
        <v>206-1965-0502</v>
      </c>
      <c r="Q3851" s="27" t="str">
        <f>VLOOKUP(N3851,'散件（更新）'!B:H,2,FALSE)</f>
        <v>114-19650502</v>
      </c>
      <c r="R3851" s="27" t="str">
        <f>VLOOKUP(N3851,'散件（更新）'!B:H,7,FALSE)</f>
        <v>Tube Assembly</v>
      </c>
      <c r="S3851" s="27" t="str">
        <f>VLOOKUP(N3851,'散件（更新）'!B:E,4,FALSE)</f>
        <v>https://tineco-yxzt.oss-accelerate.aliyuncs.com/product/114-19650502.jpeg</v>
      </c>
      <c r="T3851" s="27" t="s">
        <v>8759</v>
      </c>
      <c r="U3851" s="28" t="str">
        <f>VLOOKUP(N3851,'散件（更新）'!B:G,6,FALSE)</f>
        <v>双节管3pin</v>
      </c>
      <c r="V3851" s="28" t="str">
        <f>VLOOKUP(N3851,'散件（更新）'!B:I,8,FALSE)</f>
        <v>6972200198792</v>
      </c>
    </row>
    <row r="3852" spans="1:22">
      <c r="A3852" s="57">
        <v>46169</v>
      </c>
      <c r="B3852" s="53" t="s">
        <v>1330</v>
      </c>
      <c r="C3852" s="27" t="str">
        <f>VLOOKUP(B3852,'大货清单（不定期按GOMS更新）'!A:H,8,0)</f>
        <v>107-22010401</v>
      </c>
      <c r="D3852" s="27" t="str">
        <f>VLOOKUP(B3852,'大货清单（不定期按GOMS更新）'!A:C,3,0)</f>
        <v>ZB2201D-01</v>
      </c>
      <c r="E3852" s="27" t="str">
        <f>VLOOKUP(B3852,'大货清单（不定期按GOMS更新）'!A:H,4,0)</f>
        <v>DE,FR,BE,SE,PL,NL</v>
      </c>
      <c r="F3852" s="27" t="str">
        <f>VLOOKUP(B3852,'大货清单（不定期按GOMS更新）'!A:H,2,0)</f>
        <v>PURE ONE AIR PRO</v>
      </c>
      <c r="G3852" s="28" t="str">
        <f>VLOOKUP(B3852,'大货清单（不定期按GOMS更新）'!A:I,9,FALSE)</f>
        <v>6974950101282,	 6974950101282</v>
      </c>
      <c r="H3852" s="27" t="str">
        <f>VLOOKUP(B3852,'大货清单（不定期按GOMS更新）'!A:H,7,0)</f>
        <v>White</v>
      </c>
      <c r="I3852" s="27" t="str">
        <f>VLOOKUP(B3852,'大货清单（不定期按GOMS更新）'!A:F,6,FALSE)</f>
        <v>PHASEOUT</v>
      </c>
      <c r="J3852" s="27" t="str">
        <f>VLOOKUP(B3852,'大货清单（不定期按GOMS更新）'!A:K,11,FALSE)</f>
        <v>5.362</v>
      </c>
      <c r="K3852" s="27" t="str">
        <f>VLOOKUP(B3852,'大货清单（不定期按GOMS更新）'!A:N,12,FALSE)</f>
        <v>454</v>
      </c>
      <c r="L3852" s="27" t="str">
        <f>VLOOKUP(B3852,'大货清单（不定期按GOMS更新）'!A:M,13,FALSE)</f>
        <v>229</v>
      </c>
      <c r="M3852" s="27" t="str">
        <f>VLOOKUP(B3852,'大货清单（不定期按GOMS更新）'!A:N,14,FALSE)</f>
        <v>327</v>
      </c>
      <c r="N3852" s="53" t="s">
        <v>1218</v>
      </c>
      <c r="O3852" s="27">
        <f>IFERROR(VLOOKUP(N3852,'散件迭代（不定期更新）'!C:J,8,FALSE),0)</f>
        <v>0</v>
      </c>
      <c r="P3852" s="27" t="str">
        <f>IFERROR(VLOOKUP(N3852,'散件（更新）'!B:H,3,FALSE),0)</f>
        <v>206-2029-0614</v>
      </c>
      <c r="Q3852" s="27" t="str">
        <f>VLOOKUP(N3852,'散件（更新）'!B:H,2,FALSE)</f>
        <v>114-20290614</v>
      </c>
      <c r="R3852" s="27" t="str">
        <f>VLOOKUP(N3852,'散件（更新）'!B:H,7,FALSE)</f>
        <v>Repair Wheel</v>
      </c>
      <c r="S3852" s="27" t="str">
        <f>VLOOKUP(N3852,'散件（更新）'!B:E,4,FALSE)</f>
        <v>https://tineco-yxzt.oss-accelerate.aliyuncs.com/20231219/9SWRW100000_1702948048100.png</v>
      </c>
      <c r="T3852" s="27" t="s">
        <v>8759</v>
      </c>
      <c r="U3852" s="28" t="str">
        <f>VLOOKUP(N3852,'散件（更新）'!B:G,6,FALSE)</f>
        <v>小轮包胶组件（2个小轮+2个轴）</v>
      </c>
      <c r="V3852" s="28" t="str">
        <f>VLOOKUP(N3852,'散件（更新）'!B:I,8,FALSE)</f>
        <v>6972200198358</v>
      </c>
    </row>
    <row r="3853" spans="1:22">
      <c r="A3853" s="57">
        <v>46169</v>
      </c>
      <c r="B3853" s="53" t="s">
        <v>1330</v>
      </c>
      <c r="C3853" s="27" t="str">
        <f>VLOOKUP(B3853,'大货清单（不定期按GOMS更新）'!A:H,8,0)</f>
        <v>107-22010401</v>
      </c>
      <c r="D3853" s="27" t="str">
        <f>VLOOKUP(B3853,'大货清单（不定期按GOMS更新）'!A:C,3,0)</f>
        <v>ZB2201D-01</v>
      </c>
      <c r="E3853" s="27" t="str">
        <f>VLOOKUP(B3853,'大货清单（不定期按GOMS更新）'!A:H,4,0)</f>
        <v>DE,FR,BE,SE,PL,NL</v>
      </c>
      <c r="F3853" s="27" t="str">
        <f>VLOOKUP(B3853,'大货清单（不定期按GOMS更新）'!A:H,2,0)</f>
        <v>PURE ONE AIR PRO</v>
      </c>
      <c r="G3853" s="28" t="str">
        <f>VLOOKUP(B3853,'大货清单（不定期按GOMS更新）'!A:I,9,FALSE)</f>
        <v>6974950101282,	 6974950101282</v>
      </c>
      <c r="H3853" s="27" t="str">
        <f>VLOOKUP(B3853,'大货清单（不定期按GOMS更新）'!A:H,7,0)</f>
        <v>White</v>
      </c>
      <c r="I3853" s="27" t="str">
        <f>VLOOKUP(B3853,'大货清单（不定期按GOMS更新）'!A:F,6,FALSE)</f>
        <v>PHASEOUT</v>
      </c>
      <c r="J3853" s="27" t="str">
        <f>VLOOKUP(B3853,'大货清单（不定期按GOMS更新）'!A:K,11,FALSE)</f>
        <v>5.362</v>
      </c>
      <c r="K3853" s="27" t="str">
        <f>VLOOKUP(B3853,'大货清单（不定期按GOMS更新）'!A:N,12,FALSE)</f>
        <v>454</v>
      </c>
      <c r="L3853" s="27" t="str">
        <f>VLOOKUP(B3853,'大货清单（不定期按GOMS更新）'!A:M,13,FALSE)</f>
        <v>229</v>
      </c>
      <c r="M3853" s="27" t="str">
        <f>VLOOKUP(B3853,'大货清单（不定期按GOMS更新）'!A:N,14,FALSE)</f>
        <v>327</v>
      </c>
      <c r="N3853" s="53" t="s">
        <v>1281</v>
      </c>
      <c r="O3853" s="27">
        <f>IFERROR(VLOOKUP(N3853,'散件迭代（不定期更新）'!C:J,8,FALSE),0)</f>
        <v>0</v>
      </c>
      <c r="P3853" s="27" t="str">
        <f>IFERROR(VLOOKUP(N3853,'散件（更新）'!B:H,3,FALSE),0)</f>
        <v>206-1769-0014</v>
      </c>
      <c r="Q3853" s="27" t="str">
        <f>VLOOKUP(N3853,'散件（更新）'!B:H,2,FALSE)</f>
        <v>114-17690014</v>
      </c>
      <c r="R3853" s="27" t="str">
        <f>VLOOKUP(N3853,'散件（更新）'!B:H,7,FALSE)</f>
        <v>wall accessory holder</v>
      </c>
      <c r="S3853" s="27" t="str">
        <f>VLOOKUP(N3853,'散件（更新）'!B:E,4,FALSE)</f>
        <v>https://tineco-yxzt.oss-accelerate.aliyuncs.com/product/114-17690014.jpg</v>
      </c>
      <c r="T3853" s="27" t="s">
        <v>8759</v>
      </c>
      <c r="U3853" s="28" t="str">
        <f>VLOOKUP(N3853,'散件（更新）'!B:G,6,FALSE)</f>
        <v>附件延展架 墙挂版</v>
      </c>
      <c r="V3853" s="28" t="str">
        <f>VLOOKUP(N3853,'散件（更新）'!B:I,8,FALSE)</f>
        <v>6972200191199</v>
      </c>
    </row>
    <row r="3854" spans="1:22">
      <c r="A3854" s="57">
        <v>46169</v>
      </c>
      <c r="B3854" s="53" t="s">
        <v>1330</v>
      </c>
      <c r="C3854" s="27" t="str">
        <f>VLOOKUP(B3854,'大货清单（不定期按GOMS更新）'!A:H,8,0)</f>
        <v>107-22010401</v>
      </c>
      <c r="D3854" s="27" t="str">
        <f>VLOOKUP(B3854,'大货清单（不定期按GOMS更新）'!A:C,3,0)</f>
        <v>ZB2201D-01</v>
      </c>
      <c r="E3854" s="27" t="str">
        <f>VLOOKUP(B3854,'大货清单（不定期按GOMS更新）'!A:H,4,0)</f>
        <v>DE,FR,BE,SE,PL,NL</v>
      </c>
      <c r="F3854" s="27" t="str">
        <f>VLOOKUP(B3854,'大货清单（不定期按GOMS更新）'!A:H,2,0)</f>
        <v>PURE ONE AIR PRO</v>
      </c>
      <c r="G3854" s="28" t="str">
        <f>VLOOKUP(B3854,'大货清单（不定期按GOMS更新）'!A:I,9,FALSE)</f>
        <v>6974950101282,	 6974950101282</v>
      </c>
      <c r="H3854" s="27" t="str">
        <f>VLOOKUP(B3854,'大货清单（不定期按GOMS更新）'!A:H,7,0)</f>
        <v>White</v>
      </c>
      <c r="I3854" s="27" t="str">
        <f>VLOOKUP(B3854,'大货清单（不定期按GOMS更新）'!A:F,6,FALSE)</f>
        <v>PHASEOUT</v>
      </c>
      <c r="J3854" s="27" t="str">
        <f>VLOOKUP(B3854,'大货清单（不定期按GOMS更新）'!A:K,11,FALSE)</f>
        <v>5.362</v>
      </c>
      <c r="K3854" s="27" t="str">
        <f>VLOOKUP(B3854,'大货清单（不定期按GOMS更新）'!A:N,12,FALSE)</f>
        <v>454</v>
      </c>
      <c r="L3854" s="27" t="str">
        <f>VLOOKUP(B3854,'大货清单（不定期按GOMS更新）'!A:M,13,FALSE)</f>
        <v>229</v>
      </c>
      <c r="M3854" s="27" t="str">
        <f>VLOOKUP(B3854,'大货清单（不定期按GOMS更新）'!A:N,14,FALSE)</f>
        <v>327</v>
      </c>
      <c r="N3854" s="53" t="s">
        <v>1683</v>
      </c>
      <c r="O3854" s="27">
        <f>IFERROR(VLOOKUP(N3854,'散件迭代（不定期更新）'!C:J,8,FALSE),0)</f>
        <v>0</v>
      </c>
      <c r="P3854" s="27" t="str">
        <f>IFERROR(VLOOKUP(N3854,'散件（更新）'!B:H,3,FALSE),0)</f>
        <v>/</v>
      </c>
      <c r="Q3854" s="27" t="str">
        <f>VLOOKUP(N3854,'散件（更新）'!B:H,2,FALSE)</f>
        <v>114-22010401</v>
      </c>
      <c r="R3854" s="27" t="str">
        <f>VLOOKUP(N3854,'散件（更新）'!B:H,7,FALSE)</f>
        <v>Mini Power Brush</v>
      </c>
      <c r="S3854" s="27" t="str">
        <f>VLOOKUP(N3854,'散件（更新）'!B:E,4,FALSE)</f>
        <v>https://tineco-yxzt.oss-accelerate.aliyuncs.com/20231219/9VSBM170000_1702948062016.png</v>
      </c>
      <c r="T3854" s="27" t="s">
        <v>8759</v>
      </c>
      <c r="U3854" s="28" t="str">
        <f>VLOOKUP(N3854,'散件（更新）'!B:G,6,FALSE)</f>
        <v>FB2207小电动3pin</v>
      </c>
      <c r="V3854" s="28">
        <f>VLOOKUP(N3854,'散件（更新）'!B:I,8,FALSE)</f>
        <v>6974950101824</v>
      </c>
    </row>
    <row r="3855" spans="1:22">
      <c r="A3855" s="57">
        <v>46169</v>
      </c>
      <c r="B3855" s="53" t="s">
        <v>1330</v>
      </c>
      <c r="C3855" s="27" t="str">
        <f>VLOOKUP(B3855,'大货清单（不定期按GOMS更新）'!A:H,8,0)</f>
        <v>107-22010401</v>
      </c>
      <c r="D3855" s="27" t="str">
        <f>VLOOKUP(B3855,'大货清单（不定期按GOMS更新）'!A:C,3,0)</f>
        <v>ZB2201D-01</v>
      </c>
      <c r="E3855" s="27" t="str">
        <f>VLOOKUP(B3855,'大货清单（不定期按GOMS更新）'!A:H,4,0)</f>
        <v>DE,FR,BE,SE,PL,NL</v>
      </c>
      <c r="F3855" s="27" t="str">
        <f>VLOOKUP(B3855,'大货清单（不定期按GOMS更新）'!A:H,2,0)</f>
        <v>PURE ONE AIR PRO</v>
      </c>
      <c r="G3855" s="28" t="str">
        <f>VLOOKUP(B3855,'大货清单（不定期按GOMS更新）'!A:I,9,FALSE)</f>
        <v>6974950101282,	 6974950101282</v>
      </c>
      <c r="H3855" s="27" t="str">
        <f>VLOOKUP(B3855,'大货清单（不定期按GOMS更新）'!A:H,7,0)</f>
        <v>White</v>
      </c>
      <c r="I3855" s="27" t="str">
        <f>VLOOKUP(B3855,'大货清单（不定期按GOMS更新）'!A:F,6,FALSE)</f>
        <v>PHASEOUT</v>
      </c>
      <c r="J3855" s="27" t="str">
        <f>VLOOKUP(B3855,'大货清单（不定期按GOMS更新）'!A:K,11,FALSE)</f>
        <v>5.362</v>
      </c>
      <c r="K3855" s="27" t="str">
        <f>VLOOKUP(B3855,'大货清单（不定期按GOMS更新）'!A:N,12,FALSE)</f>
        <v>454</v>
      </c>
      <c r="L3855" s="27" t="str">
        <f>VLOOKUP(B3855,'大货清单（不定期按GOMS更新）'!A:M,13,FALSE)</f>
        <v>229</v>
      </c>
      <c r="M3855" s="27" t="str">
        <f>VLOOKUP(B3855,'大货清单（不定期按GOMS更新）'!A:N,14,FALSE)</f>
        <v>327</v>
      </c>
      <c r="N3855" s="53" t="s">
        <v>1007</v>
      </c>
      <c r="O3855" s="27">
        <f>IFERROR(VLOOKUP(N3855,'散件迭代（不定期更新）'!C:J,8,FALSE),0)</f>
        <v>0</v>
      </c>
      <c r="P3855" s="27" t="str">
        <f>IFERROR(VLOOKUP(N3855,'散件（更新）'!B:H,3,FALSE),0)</f>
        <v>206-2201-0803</v>
      </c>
      <c r="Q3855" s="27" t="str">
        <f>VLOOKUP(N3855,'散件（更新）'!B:H,2,FALSE)</f>
        <v>114-22010803</v>
      </c>
      <c r="R3855" s="27" t="str">
        <f>VLOOKUP(N3855,'散件（更新）'!B:H,7,FALSE)</f>
        <v>Carpet Brush</v>
      </c>
      <c r="S3855" s="27" t="str">
        <f>VLOOKUP(N3855,'散件（更新）'!B:E,4,FALSE)</f>
        <v>https://tineco-yxzt.oss-accelerate.aliyuncs.com/20231219/9VSBP170000_1702948062739.png</v>
      </c>
      <c r="T3855" s="27" t="s">
        <v>8759</v>
      </c>
      <c r="U3855" s="28" t="str">
        <f>VLOOKUP(N3855,'散件（更新）'!B:G,6,FALSE)</f>
        <v>FB2206地刷组件</v>
      </c>
      <c r="V3855" s="28">
        <f>VLOOKUP(N3855,'散件（更新）'!B:I,8,FALSE)</f>
        <v>6974950101480</v>
      </c>
    </row>
    <row r="3856" spans="1:22">
      <c r="A3856" s="57">
        <v>46169</v>
      </c>
      <c r="B3856" s="53" t="s">
        <v>1330</v>
      </c>
      <c r="C3856" s="27" t="str">
        <f>VLOOKUP(B3856,'大货清单（不定期按GOMS更新）'!A:H,8,0)</f>
        <v>107-22010401</v>
      </c>
      <c r="D3856" s="27" t="str">
        <f>VLOOKUP(B3856,'大货清单（不定期按GOMS更新）'!A:C,3,0)</f>
        <v>ZB2201D-01</v>
      </c>
      <c r="E3856" s="27" t="str">
        <f>VLOOKUP(B3856,'大货清单（不定期按GOMS更新）'!A:H,4,0)</f>
        <v>DE,FR,BE,SE,PL,NL</v>
      </c>
      <c r="F3856" s="27" t="str">
        <f>VLOOKUP(B3856,'大货清单（不定期按GOMS更新）'!A:H,2,0)</f>
        <v>PURE ONE AIR PRO</v>
      </c>
      <c r="G3856" s="28" t="str">
        <f>VLOOKUP(B3856,'大货清单（不定期按GOMS更新）'!A:I,9,FALSE)</f>
        <v>6974950101282,	 6974950101282</v>
      </c>
      <c r="H3856" s="27" t="str">
        <f>VLOOKUP(B3856,'大货清单（不定期按GOMS更新）'!A:H,7,0)</f>
        <v>White</v>
      </c>
      <c r="I3856" s="27" t="str">
        <f>VLOOKUP(B3856,'大货清单（不定期按GOMS更新）'!A:F,6,FALSE)</f>
        <v>PHASEOUT</v>
      </c>
      <c r="J3856" s="27" t="str">
        <f>VLOOKUP(B3856,'大货清单（不定期按GOMS更新）'!A:K,11,FALSE)</f>
        <v>5.362</v>
      </c>
      <c r="K3856" s="27" t="str">
        <f>VLOOKUP(B3856,'大货清单（不定期按GOMS更新）'!A:N,12,FALSE)</f>
        <v>454</v>
      </c>
      <c r="L3856" s="27" t="str">
        <f>VLOOKUP(B3856,'大货清单（不定期按GOMS更新）'!A:M,13,FALSE)</f>
        <v>229</v>
      </c>
      <c r="M3856" s="27" t="str">
        <f>VLOOKUP(B3856,'大货清单（不定期按GOMS更新）'!A:N,14,FALSE)</f>
        <v>327</v>
      </c>
      <c r="N3856" s="53" t="s">
        <v>1006</v>
      </c>
      <c r="O3856" s="27">
        <f>IFERROR(VLOOKUP(N3856,'散件迭代（不定期更新）'!C:J,8,FALSE),0)</f>
        <v>0</v>
      </c>
      <c r="P3856" s="27" t="str">
        <f>IFERROR(VLOOKUP(N3856,'散件（更新）'!B:H,3,FALSE),0)</f>
        <v>206-2201-0802</v>
      </c>
      <c r="Q3856" s="27" t="str">
        <f>VLOOKUP(N3856,'散件（更新）'!B:H,2,FALSE)</f>
        <v>114-22010802</v>
      </c>
      <c r="R3856" s="27" t="str">
        <f>VLOOKUP(N3856,'散件（更新）'!B:H,7,FALSE)</f>
        <v>HEPA Assy</v>
      </c>
      <c r="S3856" s="27" t="str">
        <f>VLOOKUP(N3856,'散件（更新）'!B:E,4,FALSE)</f>
        <v>https://tineco-yxzt.oss-accelerate.aliyuncs.com/20231219/9VSFA170000_1702948065151.png</v>
      </c>
      <c r="T3856" s="27" t="s">
        <v>8759</v>
      </c>
      <c r="U3856" s="28" t="str">
        <f>VLOOKUP(N3856,'散件（更新）'!B:G,6,FALSE)</f>
        <v>HEPA组件</v>
      </c>
      <c r="V3856" s="28">
        <f>VLOOKUP(N3856,'散件（更新）'!B:I,8,FALSE)</f>
        <v>6974950101473</v>
      </c>
    </row>
    <row r="3857" spans="1:22">
      <c r="A3857" s="57">
        <v>46169</v>
      </c>
      <c r="B3857" s="53" t="s">
        <v>1330</v>
      </c>
      <c r="C3857" s="27" t="str">
        <f>VLOOKUP(B3857,'大货清单（不定期按GOMS更新）'!A:H,8,0)</f>
        <v>107-22010401</v>
      </c>
      <c r="D3857" s="27" t="str">
        <f>VLOOKUP(B3857,'大货清单（不定期按GOMS更新）'!A:C,3,0)</f>
        <v>ZB2201D-01</v>
      </c>
      <c r="E3857" s="27" t="str">
        <f>VLOOKUP(B3857,'大货清单（不定期按GOMS更新）'!A:H,4,0)</f>
        <v>DE,FR,BE,SE,PL,NL</v>
      </c>
      <c r="F3857" s="27" t="str">
        <f>VLOOKUP(B3857,'大货清单（不定期按GOMS更新）'!A:H,2,0)</f>
        <v>PURE ONE AIR PRO</v>
      </c>
      <c r="G3857" s="28" t="str">
        <f>VLOOKUP(B3857,'大货清单（不定期按GOMS更新）'!A:I,9,FALSE)</f>
        <v>6974950101282,	 6974950101282</v>
      </c>
      <c r="H3857" s="27" t="str">
        <f>VLOOKUP(B3857,'大货清单（不定期按GOMS更新）'!A:H,7,0)</f>
        <v>White</v>
      </c>
      <c r="I3857" s="27" t="str">
        <f>VLOOKUP(B3857,'大货清单（不定期按GOMS更新）'!A:F,6,FALSE)</f>
        <v>PHASEOUT</v>
      </c>
      <c r="J3857" s="27" t="str">
        <f>VLOOKUP(B3857,'大货清单（不定期按GOMS更新）'!A:K,11,FALSE)</f>
        <v>5.362</v>
      </c>
      <c r="K3857" s="27" t="str">
        <f>VLOOKUP(B3857,'大货清单（不定期按GOMS更新）'!A:N,12,FALSE)</f>
        <v>454</v>
      </c>
      <c r="L3857" s="27" t="str">
        <f>VLOOKUP(B3857,'大货清单（不定期按GOMS更新）'!A:M,13,FALSE)</f>
        <v>229</v>
      </c>
      <c r="M3857" s="27" t="str">
        <f>VLOOKUP(B3857,'大货清单（不定期按GOMS更新）'!A:N,14,FALSE)</f>
        <v>327</v>
      </c>
      <c r="N3857" s="53" t="s">
        <v>1005</v>
      </c>
      <c r="O3857" s="27">
        <f>IFERROR(VLOOKUP(N3857,'散件迭代（不定期更新）'!C:J,8,FALSE),0)</f>
        <v>0</v>
      </c>
      <c r="P3857" s="27" t="str">
        <f>IFERROR(VLOOKUP(N3857,'散件（更新）'!B:H,3,FALSE),0)</f>
        <v>206-2201-0801</v>
      </c>
      <c r="Q3857" s="27" t="str">
        <f>VLOOKUP(N3857,'散件（更新）'!B:H,2,FALSE)</f>
        <v>114-22010804</v>
      </c>
      <c r="R3857" s="27" t="str">
        <f>VLOOKUP(N3857,'散件（更新）'!B:H,7,FALSE)</f>
        <v>Filter Holder</v>
      </c>
      <c r="S3857" s="27" t="str">
        <f>VLOOKUP(N3857,'散件（更新）'!B:E,4,FALSE)</f>
        <v>https://tineco-yxzt.oss-accelerate.aliyuncs.com/20231219/9VSFD170000_1702948065789.png</v>
      </c>
      <c r="T3857" s="27" t="s">
        <v>8759</v>
      </c>
      <c r="U3857" s="28" t="str">
        <f>VLOOKUP(N3857,'散件（更新）'!B:G,6,FALSE)</f>
        <v>网孔过滤器</v>
      </c>
      <c r="V3857" s="28">
        <f>VLOOKUP(N3857,'散件（更新）'!B:I,8,FALSE)</f>
        <v>6974950101466</v>
      </c>
    </row>
    <row r="3858" spans="1:22">
      <c r="A3858" s="57">
        <v>46169</v>
      </c>
      <c r="B3858" s="53" t="s">
        <v>1330</v>
      </c>
      <c r="C3858" s="27" t="str">
        <f>VLOOKUP(B3858,'大货清单（不定期按GOMS更新）'!A:H,8,0)</f>
        <v>107-22010401</v>
      </c>
      <c r="D3858" s="27" t="str">
        <f>VLOOKUP(B3858,'大货清单（不定期按GOMS更新）'!A:C,3,0)</f>
        <v>ZB2201D-01</v>
      </c>
      <c r="E3858" s="27" t="str">
        <f>VLOOKUP(B3858,'大货清单（不定期按GOMS更新）'!A:H,4,0)</f>
        <v>DE,FR,BE,SE,PL,NL</v>
      </c>
      <c r="F3858" s="27" t="str">
        <f>VLOOKUP(B3858,'大货清单（不定期按GOMS更新）'!A:H,2,0)</f>
        <v>PURE ONE AIR PRO</v>
      </c>
      <c r="G3858" s="28" t="str">
        <f>VLOOKUP(B3858,'大货清单（不定期按GOMS更新）'!A:I,9,FALSE)</f>
        <v>6974950101282,	 6974950101282</v>
      </c>
      <c r="H3858" s="27" t="str">
        <f>VLOOKUP(B3858,'大货清单（不定期按GOMS更新）'!A:H,7,0)</f>
        <v>White</v>
      </c>
      <c r="I3858" s="27" t="str">
        <f>VLOOKUP(B3858,'大货清单（不定期按GOMS更新）'!A:F,6,FALSE)</f>
        <v>PHASEOUT</v>
      </c>
      <c r="J3858" s="27" t="str">
        <f>VLOOKUP(B3858,'大货清单（不定期按GOMS更新）'!A:K,11,FALSE)</f>
        <v>5.362</v>
      </c>
      <c r="K3858" s="27" t="str">
        <f>VLOOKUP(B3858,'大货清单（不定期按GOMS更新）'!A:N,12,FALSE)</f>
        <v>454</v>
      </c>
      <c r="L3858" s="27" t="str">
        <f>VLOOKUP(B3858,'大货清单（不定期按GOMS更新）'!A:M,13,FALSE)</f>
        <v>229</v>
      </c>
      <c r="M3858" s="27" t="str">
        <f>VLOOKUP(B3858,'大货清单（不定期按GOMS更新）'!A:N,14,FALSE)</f>
        <v>327</v>
      </c>
      <c r="N3858" s="53" t="s">
        <v>1363</v>
      </c>
      <c r="O3858" s="27" t="str">
        <f>IFERROR(VLOOKUP(N3858,'散件迭代（不定期更新）'!C:J,8,FALSE),0)</f>
        <v>A12</v>
      </c>
      <c r="P3858" s="27" t="str">
        <f>IFERROR(VLOOKUP(N3858,'散件（更新）'!B:H,3,FALSE),0)</f>
        <v>206-1873-0010</v>
      </c>
      <c r="Q3858" s="27" t="str">
        <f>VLOOKUP(N3858,'散件（更新）'!B:H,2,FALSE)</f>
        <v>114-18730010</v>
      </c>
      <c r="R3858" s="27" t="str">
        <f>VLOOKUP(N3858,'散件（更新）'!B:H,7,FALSE)</f>
        <v>Accessory Kit</v>
      </c>
      <c r="S3858" s="27" t="str">
        <f>VLOOKUP(N3858,'散件（更新）'!B:E,4,FALSE)</f>
        <v>https://tineco-yxzt.oss-accelerate.aliyuncs.com/product/114-18730010.jpg</v>
      </c>
      <c r="T3858" s="27" t="s">
        <v>8759</v>
      </c>
      <c r="U3858" s="28" t="str">
        <f>VLOOKUP(N3858,'散件（更新）'!B:G,6,FALSE)</f>
        <v>附件套装(家电刷组件+伸缩扁吸组件+转折管组件+伸缩软管组件)</v>
      </c>
      <c r="V3858" s="28" t="str">
        <f>VLOOKUP(N3858,'散件（更新）'!B:I,8,FALSE)</f>
        <v>6972200191519</v>
      </c>
    </row>
    <row r="3859" spans="1:22">
      <c r="A3859" s="57">
        <v>46169</v>
      </c>
      <c r="B3859" s="53" t="s">
        <v>1330</v>
      </c>
      <c r="C3859" s="27" t="str">
        <f>VLOOKUP(B3859,'大货清单（不定期按GOMS更新）'!A:H,8,0)</f>
        <v>107-22010401</v>
      </c>
      <c r="D3859" s="27" t="str">
        <f>VLOOKUP(B3859,'大货清单（不定期按GOMS更新）'!A:C,3,0)</f>
        <v>ZB2201D-01</v>
      </c>
      <c r="E3859" s="27" t="str">
        <f>VLOOKUP(B3859,'大货清单（不定期按GOMS更新）'!A:H,4,0)</f>
        <v>DE,FR,BE,SE,PL,NL</v>
      </c>
      <c r="F3859" s="27" t="str">
        <f>VLOOKUP(B3859,'大货清单（不定期按GOMS更新）'!A:H,2,0)</f>
        <v>PURE ONE AIR PRO</v>
      </c>
      <c r="G3859" s="28" t="str">
        <f>VLOOKUP(B3859,'大货清单（不定期按GOMS更新）'!A:I,9,FALSE)</f>
        <v>6974950101282,	 6974950101282</v>
      </c>
      <c r="H3859" s="27" t="str">
        <f>VLOOKUP(B3859,'大货清单（不定期按GOMS更新）'!A:H,7,0)</f>
        <v>White</v>
      </c>
      <c r="I3859" s="27" t="str">
        <f>VLOOKUP(B3859,'大货清单（不定期按GOMS更新）'!A:F,6,FALSE)</f>
        <v>PHASEOUT</v>
      </c>
      <c r="J3859" s="27" t="str">
        <f>VLOOKUP(B3859,'大货清单（不定期按GOMS更新）'!A:K,11,FALSE)</f>
        <v>5.362</v>
      </c>
      <c r="K3859" s="27" t="str">
        <f>VLOOKUP(B3859,'大货清单（不定期按GOMS更新）'!A:N,12,FALSE)</f>
        <v>454</v>
      </c>
      <c r="L3859" s="27" t="str">
        <f>VLOOKUP(B3859,'大货清单（不定期按GOMS更新）'!A:M,13,FALSE)</f>
        <v>229</v>
      </c>
      <c r="M3859" s="27" t="str">
        <f>VLOOKUP(B3859,'大货清单（不定期按GOMS更新）'!A:N,14,FALSE)</f>
        <v>327</v>
      </c>
      <c r="N3859" s="53" t="s">
        <v>1003</v>
      </c>
      <c r="O3859" s="27">
        <f>IFERROR(VLOOKUP(N3859,'散件迭代（不定期更新）'!C:J,8,FALSE),0)</f>
        <v>0</v>
      </c>
      <c r="P3859" s="27" t="str">
        <f>IFERROR(VLOOKUP(N3859,'散件（更新）'!B:H,3,FALSE),0)</f>
        <v>206-2201-0800</v>
      </c>
      <c r="Q3859" s="27" t="str">
        <f>VLOOKUP(N3859,'散件（更新）'!B:H,2,FALSE)</f>
        <v>114-22010800</v>
      </c>
      <c r="R3859" s="27" t="str">
        <f>VLOOKUP(N3859,'散件（更新）'!B:H,7,FALSE)</f>
        <v>Main Body</v>
      </c>
      <c r="S3859" s="27" t="str">
        <f>VLOOKUP(N3859,'散件（更新）'!B:E,4,FALSE)</f>
        <v>https://tineco-yxzt.oss-accelerate.aliyuncs.com/20231219/9VSMB170000_1702948068721.png</v>
      </c>
      <c r="T3859" s="27" t="s">
        <v>8759</v>
      </c>
      <c r="U3859" s="28" t="str">
        <f>VLOOKUP(N3859,'散件（更新）'!B:G,6,FALSE)</f>
        <v>主机高配</v>
      </c>
      <c r="V3859" s="28">
        <f>VLOOKUP(N3859,'散件（更新）'!B:I,8,FALSE)</f>
        <v>6974950101442</v>
      </c>
    </row>
    <row r="3860" spans="1:22">
      <c r="A3860" s="57">
        <v>46169</v>
      </c>
      <c r="B3860" s="53" t="s">
        <v>1330</v>
      </c>
      <c r="C3860" s="27" t="str">
        <f>VLOOKUP(B3860,'大货清单（不定期按GOMS更新）'!A:H,8,0)</f>
        <v>107-22010401</v>
      </c>
      <c r="D3860" s="27" t="str">
        <f>VLOOKUP(B3860,'大货清单（不定期按GOMS更新）'!A:C,3,0)</f>
        <v>ZB2201D-01</v>
      </c>
      <c r="E3860" s="27" t="str">
        <f>VLOOKUP(B3860,'大货清单（不定期按GOMS更新）'!A:H,4,0)</f>
        <v>DE,FR,BE,SE,PL,NL</v>
      </c>
      <c r="F3860" s="27" t="str">
        <f>VLOOKUP(B3860,'大货清单（不定期按GOMS更新）'!A:H,2,0)</f>
        <v>PURE ONE AIR PRO</v>
      </c>
      <c r="G3860" s="28" t="str">
        <f>VLOOKUP(B3860,'大货清单（不定期按GOMS更新）'!A:I,9,FALSE)</f>
        <v>6974950101282,	 6974950101282</v>
      </c>
      <c r="H3860" s="27" t="str">
        <f>VLOOKUP(B3860,'大货清单（不定期按GOMS更新）'!A:H,7,0)</f>
        <v>White</v>
      </c>
      <c r="I3860" s="27" t="str">
        <f>VLOOKUP(B3860,'大货清单（不定期按GOMS更新）'!A:F,6,FALSE)</f>
        <v>PHASEOUT</v>
      </c>
      <c r="J3860" s="27" t="str">
        <f>VLOOKUP(B3860,'大货清单（不定期按GOMS更新）'!A:K,11,FALSE)</f>
        <v>5.362</v>
      </c>
      <c r="K3860" s="27" t="str">
        <f>VLOOKUP(B3860,'大货清单（不定期按GOMS更新）'!A:N,12,FALSE)</f>
        <v>454</v>
      </c>
      <c r="L3860" s="27" t="str">
        <f>VLOOKUP(B3860,'大货清单（不定期按GOMS更新）'!A:M,13,FALSE)</f>
        <v>229</v>
      </c>
      <c r="M3860" s="27" t="str">
        <f>VLOOKUP(B3860,'大货清单（不定期按GOMS更新）'!A:N,14,FALSE)</f>
        <v>327</v>
      </c>
      <c r="N3860" s="53" t="s">
        <v>2336</v>
      </c>
      <c r="O3860" s="27">
        <f>IFERROR(VLOOKUP(N3860,'散件迭代（不定期更新）'!C:J,8,FALSE),0)</f>
        <v>0</v>
      </c>
      <c r="P3860" s="27" t="str">
        <f>IFERROR(VLOOKUP(N3860,'散件（更新）'!B:H,3,FALSE),0)</f>
        <v>206-2201-0400</v>
      </c>
      <c r="Q3860" s="27" t="str">
        <f>VLOOKUP(N3860,'散件（更新）'!B:H,2,FALSE)</f>
        <v>114-22010400</v>
      </c>
      <c r="R3860" s="27" t="str">
        <f>VLOOKUP(N3860,'散件（更新）'!B:H,7,FALSE)</f>
        <v>Adapter</v>
      </c>
      <c r="S3860" s="27" t="str">
        <f>VLOOKUP(N3860,'散件（更新）'!B:E,4,FALSE)</f>
        <v>https://tineco-yxzt.oss-accelerate.aliyuncs.com/20231219/9VSPA1700DE_1702948069853.png</v>
      </c>
      <c r="T3860" s="27" t="s">
        <v>8759</v>
      </c>
      <c r="U3860" s="28" t="str">
        <f>VLOOKUP(N3860,'散件（更新）'!B:G,6,FALSE)</f>
        <v>适配器欧版</v>
      </c>
      <c r="V3860" s="28">
        <f>VLOOKUP(N3860,'散件（更新）'!B:I,8,FALSE)</f>
        <v>6974950101497</v>
      </c>
    </row>
    <row r="3861" spans="1:22">
      <c r="A3861" s="57">
        <v>46169</v>
      </c>
      <c r="B3861" s="53" t="s">
        <v>1330</v>
      </c>
      <c r="C3861" s="27" t="str">
        <f>VLOOKUP(B3861,'大货清单（不定期按GOMS更新）'!A:H,8,0)</f>
        <v>107-22010401</v>
      </c>
      <c r="D3861" s="27" t="str">
        <f>VLOOKUP(B3861,'大货清单（不定期按GOMS更新）'!A:C,3,0)</f>
        <v>ZB2201D-01</v>
      </c>
      <c r="E3861" s="27" t="str">
        <f>VLOOKUP(B3861,'大货清单（不定期按GOMS更新）'!A:H,4,0)</f>
        <v>DE,FR,BE,SE,PL,NL</v>
      </c>
      <c r="F3861" s="27" t="str">
        <f>VLOOKUP(B3861,'大货清单（不定期按GOMS更新）'!A:H,2,0)</f>
        <v>PURE ONE AIR PRO</v>
      </c>
      <c r="G3861" s="28" t="str">
        <f>VLOOKUP(B3861,'大货清单（不定期按GOMS更新）'!A:I,9,FALSE)</f>
        <v>6974950101282,	 6974950101282</v>
      </c>
      <c r="H3861" s="27" t="str">
        <f>VLOOKUP(B3861,'大货清单（不定期按GOMS更新）'!A:H,7,0)</f>
        <v>White</v>
      </c>
      <c r="I3861" s="27" t="str">
        <f>VLOOKUP(B3861,'大货清单（不定期按GOMS更新）'!A:F,6,FALSE)</f>
        <v>PHASEOUT</v>
      </c>
      <c r="J3861" s="27" t="str">
        <f>VLOOKUP(B3861,'大货清单（不定期按GOMS更新）'!A:K,11,FALSE)</f>
        <v>5.362</v>
      </c>
      <c r="K3861" s="27" t="str">
        <f>VLOOKUP(B3861,'大货清单（不定期按GOMS更新）'!A:N,12,FALSE)</f>
        <v>454</v>
      </c>
      <c r="L3861" s="27" t="str">
        <f>VLOOKUP(B3861,'大货清单（不定期按GOMS更新）'!A:M,13,FALSE)</f>
        <v>229</v>
      </c>
      <c r="M3861" s="27" t="str">
        <f>VLOOKUP(B3861,'大货清单（不定期按GOMS更新）'!A:N,14,FALSE)</f>
        <v>327</v>
      </c>
      <c r="N3861" s="53" t="s">
        <v>1396</v>
      </c>
      <c r="O3861" s="27">
        <f>IFERROR(VLOOKUP(N3861,'散件迭代（不定期更新）'!C:J,8,FALSE),0)</f>
        <v>0</v>
      </c>
      <c r="P3861" s="27" t="str">
        <f>IFERROR(VLOOKUP(N3861,'散件（更新）'!B:H,3,FALSE),0)</f>
        <v>206-2052-0103</v>
      </c>
      <c r="Q3861" s="27" t="str">
        <f>VLOOKUP(N3861,'散件（更新）'!B:H,2,FALSE)</f>
        <v>114-20520103</v>
      </c>
      <c r="R3861" s="27" t="str">
        <f>VLOOKUP(N3861,'散件（更新）'!B:H,7,FALSE)</f>
        <v>Charging Base</v>
      </c>
      <c r="S3861" s="27" t="str">
        <f>VLOOKUP(N3861,'散件（更新）'!B:E,4,FALSE)</f>
        <v>https://tineco-yxzt.oss-accelerate.aliyuncs.com/product/114-20520103.jpeg</v>
      </c>
      <c r="T3861" s="27" t="s">
        <v>8759</v>
      </c>
      <c r="U3861" s="28" t="str">
        <f>VLOOKUP(N3861,'散件（更新）'!B:G,6,FALSE)</f>
        <v>底座组件</v>
      </c>
      <c r="V3861" s="28">
        <f>VLOOKUP(N3861,'散件（更新）'!B:I,8,FALSE)</f>
        <v>6972200199317</v>
      </c>
    </row>
    <row r="3862" spans="1:22">
      <c r="A3862" s="57">
        <v>46169</v>
      </c>
      <c r="B3862" s="53" t="s">
        <v>1330</v>
      </c>
      <c r="C3862" s="27" t="str">
        <f>VLOOKUP(B3862,'大货清单（不定期按GOMS更新）'!A:H,8,0)</f>
        <v>107-22010401</v>
      </c>
      <c r="D3862" s="27" t="str">
        <f>VLOOKUP(B3862,'大货清单（不定期按GOMS更新）'!A:C,3,0)</f>
        <v>ZB2201D-01</v>
      </c>
      <c r="E3862" s="27" t="str">
        <f>VLOOKUP(B3862,'大货清单（不定期按GOMS更新）'!A:H,4,0)</f>
        <v>DE,FR,BE,SE,PL,NL</v>
      </c>
      <c r="F3862" s="27" t="str">
        <f>VLOOKUP(B3862,'大货清单（不定期按GOMS更新）'!A:H,2,0)</f>
        <v>PURE ONE AIR PRO</v>
      </c>
      <c r="G3862" s="28" t="str">
        <f>VLOOKUP(B3862,'大货清单（不定期按GOMS更新）'!A:I,9,FALSE)</f>
        <v>6974950101282,	 6974950101282</v>
      </c>
      <c r="H3862" s="27" t="str">
        <f>VLOOKUP(B3862,'大货清单（不定期按GOMS更新）'!A:H,7,0)</f>
        <v>White</v>
      </c>
      <c r="I3862" s="27" t="str">
        <f>VLOOKUP(B3862,'大货清单（不定期按GOMS更新）'!A:F,6,FALSE)</f>
        <v>PHASEOUT</v>
      </c>
      <c r="J3862" s="27" t="str">
        <f>VLOOKUP(B3862,'大货清单（不定期按GOMS更新）'!A:K,11,FALSE)</f>
        <v>5.362</v>
      </c>
      <c r="K3862" s="27" t="str">
        <f>VLOOKUP(B3862,'大货清单（不定期按GOMS更新）'!A:N,12,FALSE)</f>
        <v>454</v>
      </c>
      <c r="L3862" s="27" t="str">
        <f>VLOOKUP(B3862,'大货清单（不定期按GOMS更新）'!A:M,13,FALSE)</f>
        <v>229</v>
      </c>
      <c r="M3862" s="27" t="str">
        <f>VLOOKUP(B3862,'大货清单（不定期按GOMS更新）'!A:N,14,FALSE)</f>
        <v>327</v>
      </c>
      <c r="N3862" s="53" t="s">
        <v>1390</v>
      </c>
      <c r="O3862" s="27">
        <f>IFERROR(VLOOKUP(N3862,'散件迭代（不定期更新）'!C:J,8,FALSE),0)</f>
        <v>0</v>
      </c>
      <c r="P3862" s="27" t="str">
        <f>IFERROR(VLOOKUP(N3862,'散件（更新）'!B:H,3,FALSE),0)</f>
        <v>206-1873-2333</v>
      </c>
      <c r="Q3862" s="27" t="str">
        <f>VLOOKUP(N3862,'散件（更新）'!B:H,2,FALSE)</f>
        <v>114-18732333</v>
      </c>
      <c r="R3862" s="27" t="str">
        <f>VLOOKUP(N3862,'散件（更新）'!B:H,7,FALSE)</f>
        <v>[EHA]Power brush release button + spring</v>
      </c>
      <c r="S3862" s="27" t="str">
        <f>VLOOKUP(N3862,'散件（更新）'!B:E,4,FALSE)</f>
        <v>https://tineco-yxzt.oss-accelerate.aliyuncs.com/20231219/9VSRB121100_1702948075363.png</v>
      </c>
      <c r="T3862" s="27" t="s">
        <v>8759</v>
      </c>
      <c r="U3862" s="28" t="str">
        <f>VLOOKUP(N3862,'散件（更新）'!B:G,6,FALSE)</f>
        <v>释放按钮+弹簧组件（散件专用）</v>
      </c>
      <c r="V3862" s="28" t="str">
        <f>VLOOKUP(N3862,'散件（更新）'!B:I,8,FALSE)</f>
        <v>6972200197429</v>
      </c>
    </row>
    <row r="3863" spans="1:22">
      <c r="A3863" s="57">
        <v>46169</v>
      </c>
      <c r="B3863" s="53" t="s">
        <v>1330</v>
      </c>
      <c r="C3863" s="27" t="str">
        <f>VLOOKUP(B3863,'大货清单（不定期按GOMS更新）'!A:H,8,0)</f>
        <v>107-22010401</v>
      </c>
      <c r="D3863" s="27" t="str">
        <f>VLOOKUP(B3863,'大货清单（不定期按GOMS更新）'!A:C,3,0)</f>
        <v>ZB2201D-01</v>
      </c>
      <c r="E3863" s="27" t="str">
        <f>VLOOKUP(B3863,'大货清单（不定期按GOMS更新）'!A:H,4,0)</f>
        <v>DE,FR,BE,SE,PL,NL</v>
      </c>
      <c r="F3863" s="27" t="str">
        <f>VLOOKUP(B3863,'大货清单（不定期按GOMS更新）'!A:H,2,0)</f>
        <v>PURE ONE AIR PRO</v>
      </c>
      <c r="G3863" s="28" t="str">
        <f>VLOOKUP(B3863,'大货清单（不定期按GOMS更新）'!A:I,9,FALSE)</f>
        <v>6974950101282,	 6974950101282</v>
      </c>
      <c r="H3863" s="27" t="str">
        <f>VLOOKUP(B3863,'大货清单（不定期按GOMS更新）'!A:H,7,0)</f>
        <v>White</v>
      </c>
      <c r="I3863" s="27" t="str">
        <f>VLOOKUP(B3863,'大货清单（不定期按GOMS更新）'!A:F,6,FALSE)</f>
        <v>PHASEOUT</v>
      </c>
      <c r="J3863" s="27" t="str">
        <f>VLOOKUP(B3863,'大货清单（不定期按GOMS更新）'!A:K,11,FALSE)</f>
        <v>5.362</v>
      </c>
      <c r="K3863" s="27" t="str">
        <f>VLOOKUP(B3863,'大货清单（不定期按GOMS更新）'!A:N,12,FALSE)</f>
        <v>454</v>
      </c>
      <c r="L3863" s="27" t="str">
        <f>VLOOKUP(B3863,'大货清单（不定期按GOMS更新）'!A:M,13,FALSE)</f>
        <v>229</v>
      </c>
      <c r="M3863" s="27" t="str">
        <f>VLOOKUP(B3863,'大货清单（不定期按GOMS更新）'!A:N,14,FALSE)</f>
        <v>327</v>
      </c>
      <c r="N3863" s="53" t="s">
        <v>1362</v>
      </c>
      <c r="O3863" s="27">
        <f>IFERROR(VLOOKUP(N3863,'散件迭代（不定期更新）'!C:J,8,FALSE),0)</f>
        <v>0</v>
      </c>
      <c r="P3863" s="27" t="str">
        <f>IFERROR(VLOOKUP(N3863,'散件（更新）'!B:H,3,FALSE),0)</f>
        <v>206-1965-0502</v>
      </c>
      <c r="Q3863" s="27" t="str">
        <f>VLOOKUP(N3863,'散件（更新）'!B:H,2,FALSE)</f>
        <v>114-19650502</v>
      </c>
      <c r="R3863" s="27" t="str">
        <f>VLOOKUP(N3863,'散件（更新）'!B:H,7,FALSE)</f>
        <v>Tube Assembly</v>
      </c>
      <c r="S3863" s="27" t="str">
        <f>VLOOKUP(N3863,'散件（更新）'!B:E,4,FALSE)</f>
        <v>https://tineco-yxzt.oss-accelerate.aliyuncs.com/product/114-19650502.jpeg</v>
      </c>
      <c r="T3863" s="27" t="s">
        <v>8759</v>
      </c>
      <c r="U3863" s="28" t="str">
        <f>VLOOKUP(N3863,'散件（更新）'!B:G,6,FALSE)</f>
        <v>双节管3pin</v>
      </c>
      <c r="V3863" s="28" t="str">
        <f>VLOOKUP(N3863,'散件（更新）'!B:I,8,FALSE)</f>
        <v>6972200198792</v>
      </c>
    </row>
    <row r="3864" spans="1:22">
      <c r="A3864" s="57">
        <v>46169</v>
      </c>
      <c r="B3864" s="53" t="s">
        <v>168</v>
      </c>
      <c r="C3864" s="27" t="str">
        <f>VLOOKUP(B3864,'大货清单（不定期按GOMS更新）'!A:H,8,0)</f>
        <v>107-20520201</v>
      </c>
      <c r="D3864" s="27" t="str">
        <f>VLOOKUP(B3864,'大货清单（不定期按GOMS更新）'!A:C,3,0)</f>
        <v>ZB2052B-01</v>
      </c>
      <c r="E3864" s="27" t="str">
        <f>VLOOKUP(B3864,'大货清单（不定期按GOMS更新）'!A:H,4,0)</f>
        <v>FR,DE,IT,NL,PL,SE,ES,BE</v>
      </c>
      <c r="F3864" s="27" t="str">
        <f>VLOOKUP(B3864,'大货清单（不定期按GOMS更新）'!A:H,2,0)</f>
        <v>PURE ONE S15 PET</v>
      </c>
      <c r="G3864" s="28">
        <f>VLOOKUP(B3864,'大货清单（不定期按GOMS更新）'!A:I,9,FALSE)</f>
        <v>6972200199041</v>
      </c>
      <c r="H3864" s="27" t="str">
        <f>VLOOKUP(B3864,'大货清单（不定期按GOMS更新）'!A:H,7,0)</f>
        <v>White&amp;Black</v>
      </c>
      <c r="I3864" s="27" t="str">
        <f>VLOOKUP(B3864,'大货清单（不定期按GOMS更新）'!A:F,6,FALSE)</f>
        <v>ACTIVE</v>
      </c>
      <c r="J3864" s="27" t="str">
        <f>VLOOKUP(B3864,'大货清单（不定期按GOMS更新）'!A:K,11,FALSE)</f>
        <v>8.7</v>
      </c>
      <c r="K3864" s="27" t="str">
        <f>VLOOKUP(B3864,'大货清单（不定期按GOMS更新）'!A:N,12,FALSE)</f>
        <v>768</v>
      </c>
      <c r="L3864" s="27" t="str">
        <f>VLOOKUP(B3864,'大货清单（不定期按GOMS更新）'!A:M,13,FALSE)</f>
        <v>153</v>
      </c>
      <c r="M3864" s="27" t="str">
        <f>VLOOKUP(B3864,'大货清单（不定期按GOMS更新）'!A:N,14,FALSE)</f>
        <v>342</v>
      </c>
      <c r="N3864" s="53" t="s">
        <v>1281</v>
      </c>
      <c r="O3864" s="27">
        <f>IFERROR(VLOOKUP(N3864,'散件迭代（不定期更新）'!C:J,8,FALSE),0)</f>
        <v>0</v>
      </c>
      <c r="P3864" s="27" t="str">
        <f>IFERROR(VLOOKUP(N3864,'散件（更新）'!B:H,3,FALSE),0)</f>
        <v>206-1769-0014</v>
      </c>
      <c r="Q3864" s="27" t="str">
        <f>VLOOKUP(N3864,'散件（更新）'!B:H,2,FALSE)</f>
        <v>114-17690014</v>
      </c>
      <c r="R3864" s="27" t="str">
        <f>VLOOKUP(N3864,'散件（更新）'!B:H,7,FALSE)</f>
        <v>wall accessory holder</v>
      </c>
      <c r="S3864" s="27" t="str">
        <f>VLOOKUP(N3864,'散件（更新）'!B:E,4,FALSE)</f>
        <v>https://tineco-yxzt.oss-accelerate.aliyuncs.com/product/114-17690014.jpg</v>
      </c>
      <c r="T3864" s="27" t="s">
        <v>8759</v>
      </c>
      <c r="U3864" s="28" t="str">
        <f>VLOOKUP(N3864,'散件（更新）'!B:G,6,FALSE)</f>
        <v>附件延展架 墙挂版</v>
      </c>
      <c r="V3864" s="28" t="str">
        <f>VLOOKUP(N3864,'散件（更新）'!B:I,8,FALSE)</f>
        <v>6972200191199</v>
      </c>
    </row>
    <row r="3865" spans="1:22">
      <c r="A3865" s="57">
        <v>46169</v>
      </c>
      <c r="B3865" s="53" t="s">
        <v>168</v>
      </c>
      <c r="C3865" s="27" t="str">
        <f>VLOOKUP(B3865,'大货清单（不定期按GOMS更新）'!A:H,8,0)</f>
        <v>107-20520201</v>
      </c>
      <c r="D3865" s="27" t="str">
        <f>VLOOKUP(B3865,'大货清单（不定期按GOMS更新）'!A:C,3,0)</f>
        <v>ZB2052B-01</v>
      </c>
      <c r="E3865" s="27" t="str">
        <f>VLOOKUP(B3865,'大货清单（不定期按GOMS更新）'!A:H,4,0)</f>
        <v>FR,DE,IT,NL,PL,SE,ES,BE</v>
      </c>
      <c r="F3865" s="27" t="str">
        <f>VLOOKUP(B3865,'大货清单（不定期按GOMS更新）'!A:H,2,0)</f>
        <v>PURE ONE S15 PET</v>
      </c>
      <c r="G3865" s="28">
        <f>VLOOKUP(B3865,'大货清单（不定期按GOMS更新）'!A:I,9,FALSE)</f>
        <v>6972200199041</v>
      </c>
      <c r="H3865" s="27" t="str">
        <f>VLOOKUP(B3865,'大货清单（不定期按GOMS更新）'!A:H,7,0)</f>
        <v>White&amp;Black</v>
      </c>
      <c r="I3865" s="27" t="str">
        <f>VLOOKUP(B3865,'大货清单（不定期按GOMS更新）'!A:F,6,FALSE)</f>
        <v>ACTIVE</v>
      </c>
      <c r="J3865" s="27" t="str">
        <f>VLOOKUP(B3865,'大货清单（不定期按GOMS更新）'!A:K,11,FALSE)</f>
        <v>8.7</v>
      </c>
      <c r="K3865" s="27" t="str">
        <f>VLOOKUP(B3865,'大货清单（不定期按GOMS更新）'!A:N,12,FALSE)</f>
        <v>768</v>
      </c>
      <c r="L3865" s="27" t="str">
        <f>VLOOKUP(B3865,'大货清单（不定期按GOMS更新）'!A:M,13,FALSE)</f>
        <v>153</v>
      </c>
      <c r="M3865" s="27" t="str">
        <f>VLOOKUP(B3865,'大货清单（不定期按GOMS更新）'!A:N,14,FALSE)</f>
        <v>342</v>
      </c>
      <c r="N3865" s="53" t="s">
        <v>1289</v>
      </c>
      <c r="O3865" s="27" t="str">
        <f>IFERROR(VLOOKUP(N3865,'散件迭代（不定期更新）'!C:J,8,FALSE),0)</f>
        <v>A38</v>
      </c>
      <c r="P3865" s="27" t="str">
        <f>IFERROR(VLOOKUP(N3865,'散件（更新）'!B:H,3,FALSE),0)</f>
        <v>206-1769-0254</v>
      </c>
      <c r="Q3865" s="27" t="str">
        <f>VLOOKUP(N3865,'散件（更新）'!B:H,2,FALSE)</f>
        <v>114-17690254</v>
      </c>
      <c r="R3865" s="27" t="str">
        <f>VLOOKUP(N3865,'散件（更新）'!B:H,7,FALSE)</f>
        <v>Pre-filter Cleaning Tool</v>
      </c>
      <c r="S3865" s="27" t="str">
        <f>VLOOKUP(N3865,'散件（更新）'!B:E,4,FALSE)</f>
        <v>https://tineco-yxzt.oss-accelerate.aliyuncs.com/product/114-17690254.jpg</v>
      </c>
      <c r="T3865" s="27" t="s">
        <v>8759</v>
      </c>
      <c r="U3865" s="28" t="str">
        <f>VLOOKUP(N3865,'散件（更新）'!B:G,6,FALSE)</f>
        <v xml:space="preserve">ZB1769B 滤芯清洁刷 </v>
      </c>
      <c r="V3865" s="28" t="str">
        <f>VLOOKUP(N3865,'散件（更新）'!B:I,8,FALSE)</f>
        <v>6972200191175</v>
      </c>
    </row>
    <row r="3866" spans="1:22">
      <c r="A3866" s="57">
        <v>46169</v>
      </c>
      <c r="B3866" s="53" t="s">
        <v>168</v>
      </c>
      <c r="C3866" s="27" t="str">
        <f>VLOOKUP(B3866,'大货清单（不定期按GOMS更新）'!A:H,8,0)</f>
        <v>107-20520201</v>
      </c>
      <c r="D3866" s="27" t="str">
        <f>VLOOKUP(B3866,'大货清单（不定期按GOMS更新）'!A:C,3,0)</f>
        <v>ZB2052B-01</v>
      </c>
      <c r="E3866" s="27" t="str">
        <f>VLOOKUP(B3866,'大货清单（不定期按GOMS更新）'!A:H,4,0)</f>
        <v>FR,DE,IT,NL,PL,SE,ES,BE</v>
      </c>
      <c r="F3866" s="27" t="str">
        <f>VLOOKUP(B3866,'大货清单（不定期按GOMS更新）'!A:H,2,0)</f>
        <v>PURE ONE S15 PET</v>
      </c>
      <c r="G3866" s="28">
        <f>VLOOKUP(B3866,'大货清单（不定期按GOMS更新）'!A:I,9,FALSE)</f>
        <v>6972200199041</v>
      </c>
      <c r="H3866" s="27" t="str">
        <f>VLOOKUP(B3866,'大货清单（不定期按GOMS更新）'!A:H,7,0)</f>
        <v>White&amp;Black</v>
      </c>
      <c r="I3866" s="27" t="str">
        <f>VLOOKUP(B3866,'大货清单（不定期按GOMS更新）'!A:F,6,FALSE)</f>
        <v>ACTIVE</v>
      </c>
      <c r="J3866" s="27" t="str">
        <f>VLOOKUP(B3866,'大货清单（不定期按GOMS更新）'!A:K,11,FALSE)</f>
        <v>8.7</v>
      </c>
      <c r="K3866" s="27" t="str">
        <f>VLOOKUP(B3866,'大货清单（不定期按GOMS更新）'!A:N,12,FALSE)</f>
        <v>768</v>
      </c>
      <c r="L3866" s="27" t="str">
        <f>VLOOKUP(B3866,'大货清单（不定期按GOMS更新）'!A:M,13,FALSE)</f>
        <v>153</v>
      </c>
      <c r="M3866" s="27" t="str">
        <f>VLOOKUP(B3866,'大货清单（不定期按GOMS更新）'!A:N,14,FALSE)</f>
        <v>342</v>
      </c>
      <c r="N3866" s="53" t="s">
        <v>5043</v>
      </c>
      <c r="O3866" s="27">
        <f>IFERROR(VLOOKUP(N3866,'散件迭代（不定期更新）'!C:J,8,FALSE),0)</f>
        <v>0</v>
      </c>
      <c r="P3866" s="27" t="str">
        <f>IFERROR(VLOOKUP(N3866,'散件（更新）'!B:H,3,FALSE),0)</f>
        <v>206-2052-1204</v>
      </c>
      <c r="Q3866" s="27" t="str">
        <f>VLOOKUP(N3866,'散件（更新）'!B:H,2,FALSE)</f>
        <v>114-20521204</v>
      </c>
      <c r="R3866" s="27" t="str">
        <f>VLOOKUP(N3866,'散件（更新）'!B:H,7,FALSE)</f>
        <v>Hard Floor Brush</v>
      </c>
      <c r="S3866" s="27" t="str">
        <f>VLOOKUP(N3866,'散件（更新）'!B:E,4,FALSE)</f>
        <v>https://tineco-yxzt.oss-accelerate.aliyuncs.com/product/114-20521204.jpeg</v>
      </c>
      <c r="T3866" s="27" t="s">
        <v>8759</v>
      </c>
      <c r="U3866" s="28" t="str">
        <f>VLOOKUP(N3866,'散件（更新）'!B:G,6,FALSE)</f>
        <v>FB2119地板刷（EHA）</v>
      </c>
      <c r="V3866" s="28">
        <f>VLOOKUP(N3866,'散件（更新）'!B:I,8,FALSE)</f>
        <v>6974950100308</v>
      </c>
    </row>
    <row r="3867" spans="1:22">
      <c r="A3867" s="57">
        <v>46169</v>
      </c>
      <c r="B3867" s="53" t="s">
        <v>3131</v>
      </c>
      <c r="C3867" s="27" t="str">
        <f>VLOOKUP(B3867,'大货清单（不定期按GOMS更新）'!A:H,8,0)</f>
        <v>107-20521301</v>
      </c>
      <c r="D3867" s="27" t="str">
        <f>VLOOKUP(B3867,'大货清单（不定期按GOMS更新）'!A:C,3,0)</f>
        <v>ZB2052M-01</v>
      </c>
      <c r="E3867" s="27" t="str">
        <f>VLOOKUP(B3867,'大货清单（不定期按GOMS更新）'!A:H,4,0)</f>
        <v>GB</v>
      </c>
      <c r="F3867" s="27" t="str">
        <f>VLOOKUP(B3867,'大货清单（不定期按GOMS更新）'!A:H,2,0)</f>
        <v>PURE ONE S15 PRO</v>
      </c>
      <c r="G3867" s="28">
        <f>VLOOKUP(B3867,'大货清单（不定期按GOMS更新）'!A:I,9,FALSE)</f>
        <v>6972200199065</v>
      </c>
      <c r="H3867" s="27" t="str">
        <f>VLOOKUP(B3867,'大货清单（不定期按GOMS更新）'!A:H,7,0)</f>
        <v>White&amp;Black</v>
      </c>
      <c r="I3867" s="27" t="str">
        <f>VLOOKUP(B3867,'大货清单（不定期按GOMS更新）'!A:F,6,FALSE)</f>
        <v>PHASEOUT</v>
      </c>
      <c r="J3867" s="27" t="str">
        <f>VLOOKUP(B3867,'大货清单（不定期按GOMS更新）'!A:K,11,FALSE)</f>
        <v>8.7</v>
      </c>
      <c r="K3867" s="27" t="str">
        <f>VLOOKUP(B3867,'大货清单（不定期按GOMS更新）'!A:N,12,FALSE)</f>
        <v>768</v>
      </c>
      <c r="L3867" s="27" t="str">
        <f>VLOOKUP(B3867,'大货清单（不定期按GOMS更新）'!A:M,13,FALSE)</f>
        <v>153</v>
      </c>
      <c r="M3867" s="27" t="str">
        <f>VLOOKUP(B3867,'大货清单（不定期按GOMS更新）'!A:N,14,FALSE)</f>
        <v>342</v>
      </c>
      <c r="N3867" s="53" t="s">
        <v>1281</v>
      </c>
      <c r="O3867" s="27">
        <f>IFERROR(VLOOKUP(N3867,'散件迭代（不定期更新）'!C:J,8,FALSE),0)</f>
        <v>0</v>
      </c>
      <c r="P3867" s="27" t="str">
        <f>IFERROR(VLOOKUP(N3867,'散件（更新）'!B:H,3,FALSE),0)</f>
        <v>206-1769-0014</v>
      </c>
      <c r="Q3867" s="27" t="str">
        <f>VLOOKUP(N3867,'散件（更新）'!B:H,2,FALSE)</f>
        <v>114-17690014</v>
      </c>
      <c r="R3867" s="27" t="str">
        <f>VLOOKUP(N3867,'散件（更新）'!B:H,7,FALSE)</f>
        <v>wall accessory holder</v>
      </c>
      <c r="S3867" s="27" t="str">
        <f>VLOOKUP(N3867,'散件（更新）'!B:E,4,FALSE)</f>
        <v>https://tineco-yxzt.oss-accelerate.aliyuncs.com/product/114-17690014.jpg</v>
      </c>
      <c r="T3867" s="27" t="s">
        <v>8759</v>
      </c>
      <c r="U3867" s="28" t="str">
        <f>VLOOKUP(N3867,'散件（更新）'!B:G,6,FALSE)</f>
        <v>附件延展架 墙挂版</v>
      </c>
      <c r="V3867" s="28" t="str">
        <f>VLOOKUP(N3867,'散件（更新）'!B:I,8,FALSE)</f>
        <v>6972200191199</v>
      </c>
    </row>
    <row r="3868" spans="1:22">
      <c r="A3868" s="57">
        <v>46169</v>
      </c>
      <c r="B3868" s="53" t="s">
        <v>3131</v>
      </c>
      <c r="C3868" s="27" t="str">
        <f>VLOOKUP(B3868,'大货清单（不定期按GOMS更新）'!A:H,8,0)</f>
        <v>107-20521301</v>
      </c>
      <c r="D3868" s="27" t="str">
        <f>VLOOKUP(B3868,'大货清单（不定期按GOMS更新）'!A:C,3,0)</f>
        <v>ZB2052M-01</v>
      </c>
      <c r="E3868" s="27" t="str">
        <f>VLOOKUP(B3868,'大货清单（不定期按GOMS更新）'!A:H,4,0)</f>
        <v>GB</v>
      </c>
      <c r="F3868" s="27" t="str">
        <f>VLOOKUP(B3868,'大货清单（不定期按GOMS更新）'!A:H,2,0)</f>
        <v>PURE ONE S15 PRO</v>
      </c>
      <c r="G3868" s="28">
        <f>VLOOKUP(B3868,'大货清单（不定期按GOMS更新）'!A:I,9,FALSE)</f>
        <v>6972200199065</v>
      </c>
      <c r="H3868" s="27" t="str">
        <f>VLOOKUP(B3868,'大货清单（不定期按GOMS更新）'!A:H,7,0)</f>
        <v>White&amp;Black</v>
      </c>
      <c r="I3868" s="27" t="str">
        <f>VLOOKUP(B3868,'大货清单（不定期按GOMS更新）'!A:F,6,FALSE)</f>
        <v>PHASEOUT</v>
      </c>
      <c r="J3868" s="27" t="str">
        <f>VLOOKUP(B3868,'大货清单（不定期按GOMS更新）'!A:K,11,FALSE)</f>
        <v>8.7</v>
      </c>
      <c r="K3868" s="27" t="str">
        <f>VLOOKUP(B3868,'大货清单（不定期按GOMS更新）'!A:N,12,FALSE)</f>
        <v>768</v>
      </c>
      <c r="L3868" s="27" t="str">
        <f>VLOOKUP(B3868,'大货清单（不定期按GOMS更新）'!A:M,13,FALSE)</f>
        <v>153</v>
      </c>
      <c r="M3868" s="27" t="str">
        <f>VLOOKUP(B3868,'大货清单（不定期按GOMS更新）'!A:N,14,FALSE)</f>
        <v>342</v>
      </c>
      <c r="N3868" s="53" t="s">
        <v>1289</v>
      </c>
      <c r="O3868" s="27" t="str">
        <f>IFERROR(VLOOKUP(N3868,'散件迭代（不定期更新）'!C:J,8,FALSE),0)</f>
        <v>A38</v>
      </c>
      <c r="P3868" s="27" t="str">
        <f>IFERROR(VLOOKUP(N3868,'散件（更新）'!B:H,3,FALSE),0)</f>
        <v>206-1769-0254</v>
      </c>
      <c r="Q3868" s="27" t="str">
        <f>VLOOKUP(N3868,'散件（更新）'!B:H,2,FALSE)</f>
        <v>114-17690254</v>
      </c>
      <c r="R3868" s="27" t="str">
        <f>VLOOKUP(N3868,'散件（更新）'!B:H,7,FALSE)</f>
        <v>Pre-filter Cleaning Tool</v>
      </c>
      <c r="S3868" s="27" t="str">
        <f>VLOOKUP(N3868,'散件（更新）'!B:E,4,FALSE)</f>
        <v>https://tineco-yxzt.oss-accelerate.aliyuncs.com/product/114-17690254.jpg</v>
      </c>
      <c r="T3868" s="27" t="s">
        <v>8759</v>
      </c>
      <c r="U3868" s="28" t="str">
        <f>VLOOKUP(N3868,'散件（更新）'!B:G,6,FALSE)</f>
        <v xml:space="preserve">ZB1769B 滤芯清洁刷 </v>
      </c>
      <c r="V3868" s="28" t="str">
        <f>VLOOKUP(N3868,'散件（更新）'!B:I,8,FALSE)</f>
        <v>6972200191175</v>
      </c>
    </row>
    <row r="3869" spans="1:22">
      <c r="A3869" s="57">
        <v>46169</v>
      </c>
      <c r="B3869" s="53" t="s">
        <v>3131</v>
      </c>
      <c r="C3869" s="27" t="str">
        <f>VLOOKUP(B3869,'大货清单（不定期按GOMS更新）'!A:H,8,0)</f>
        <v>107-20521301</v>
      </c>
      <c r="D3869" s="27" t="str">
        <f>VLOOKUP(B3869,'大货清单（不定期按GOMS更新）'!A:C,3,0)</f>
        <v>ZB2052M-01</v>
      </c>
      <c r="E3869" s="27" t="str">
        <f>VLOOKUP(B3869,'大货清单（不定期按GOMS更新）'!A:H,4,0)</f>
        <v>GB</v>
      </c>
      <c r="F3869" s="27" t="str">
        <f>VLOOKUP(B3869,'大货清单（不定期按GOMS更新）'!A:H,2,0)</f>
        <v>PURE ONE S15 PRO</v>
      </c>
      <c r="G3869" s="28">
        <f>VLOOKUP(B3869,'大货清单（不定期按GOMS更新）'!A:I,9,FALSE)</f>
        <v>6972200199065</v>
      </c>
      <c r="H3869" s="27" t="str">
        <f>VLOOKUP(B3869,'大货清单（不定期按GOMS更新）'!A:H,7,0)</f>
        <v>White&amp;Black</v>
      </c>
      <c r="I3869" s="27" t="str">
        <f>VLOOKUP(B3869,'大货清单（不定期按GOMS更新）'!A:F,6,FALSE)</f>
        <v>PHASEOUT</v>
      </c>
      <c r="J3869" s="27" t="str">
        <f>VLOOKUP(B3869,'大货清单（不定期按GOMS更新）'!A:K,11,FALSE)</f>
        <v>8.7</v>
      </c>
      <c r="K3869" s="27" t="str">
        <f>VLOOKUP(B3869,'大货清单（不定期按GOMS更新）'!A:N,12,FALSE)</f>
        <v>768</v>
      </c>
      <c r="L3869" s="27" t="str">
        <f>VLOOKUP(B3869,'大货清单（不定期按GOMS更新）'!A:M,13,FALSE)</f>
        <v>153</v>
      </c>
      <c r="M3869" s="27" t="str">
        <f>VLOOKUP(B3869,'大货清单（不定期按GOMS更新）'!A:N,14,FALSE)</f>
        <v>342</v>
      </c>
      <c r="N3869" s="53" t="s">
        <v>5043</v>
      </c>
      <c r="O3869" s="27">
        <f>IFERROR(VLOOKUP(N3869,'散件迭代（不定期更新）'!C:J,8,FALSE),0)</f>
        <v>0</v>
      </c>
      <c r="P3869" s="27" t="str">
        <f>IFERROR(VLOOKUP(N3869,'散件（更新）'!B:H,3,FALSE),0)</f>
        <v>206-2052-1204</v>
      </c>
      <c r="Q3869" s="27" t="str">
        <f>VLOOKUP(N3869,'散件（更新）'!B:H,2,FALSE)</f>
        <v>114-20521204</v>
      </c>
      <c r="R3869" s="27" t="str">
        <f>VLOOKUP(N3869,'散件（更新）'!B:H,7,FALSE)</f>
        <v>Hard Floor Brush</v>
      </c>
      <c r="S3869" s="27" t="str">
        <f>VLOOKUP(N3869,'散件（更新）'!B:E,4,FALSE)</f>
        <v>https://tineco-yxzt.oss-accelerate.aliyuncs.com/product/114-20521204.jpeg</v>
      </c>
      <c r="T3869" s="27" t="s">
        <v>8759</v>
      </c>
      <c r="U3869" s="28" t="str">
        <f>VLOOKUP(N3869,'散件（更新）'!B:G,6,FALSE)</f>
        <v>FB2119地板刷（EHA）</v>
      </c>
      <c r="V3869" s="28">
        <f>VLOOKUP(N3869,'散件（更新）'!B:I,8,FALSE)</f>
        <v>6974950100308</v>
      </c>
    </row>
    <row r="3870" spans="1:22">
      <c r="A3870" s="57">
        <v>46169</v>
      </c>
      <c r="B3870" s="53" t="s">
        <v>3131</v>
      </c>
      <c r="C3870" s="27" t="str">
        <f>VLOOKUP(B3870,'大货清单（不定期按GOMS更新）'!A:H,8,0)</f>
        <v>107-20521301</v>
      </c>
      <c r="D3870" s="27" t="str">
        <f>VLOOKUP(B3870,'大货清单（不定期按GOMS更新）'!A:C,3,0)</f>
        <v>ZB2052M-01</v>
      </c>
      <c r="E3870" s="27" t="str">
        <f>VLOOKUP(B3870,'大货清单（不定期按GOMS更新）'!A:H,4,0)</f>
        <v>GB</v>
      </c>
      <c r="F3870" s="27" t="str">
        <f>VLOOKUP(B3870,'大货清单（不定期按GOMS更新）'!A:H,2,0)</f>
        <v>PURE ONE S15 PRO</v>
      </c>
      <c r="G3870" s="28">
        <f>VLOOKUP(B3870,'大货清单（不定期按GOMS更新）'!A:I,9,FALSE)</f>
        <v>6972200199065</v>
      </c>
      <c r="H3870" s="27" t="str">
        <f>VLOOKUP(B3870,'大货清单（不定期按GOMS更新）'!A:H,7,0)</f>
        <v>White&amp;Black</v>
      </c>
      <c r="I3870" s="27" t="str">
        <f>VLOOKUP(B3870,'大货清单（不定期按GOMS更新）'!A:F,6,FALSE)</f>
        <v>PHASEOUT</v>
      </c>
      <c r="J3870" s="27" t="str">
        <f>VLOOKUP(B3870,'大货清单（不定期按GOMS更新）'!A:K,11,FALSE)</f>
        <v>8.7</v>
      </c>
      <c r="K3870" s="27" t="str">
        <f>VLOOKUP(B3870,'大货清单（不定期按GOMS更新）'!A:N,12,FALSE)</f>
        <v>768</v>
      </c>
      <c r="L3870" s="27" t="str">
        <f>VLOOKUP(B3870,'大货清单（不定期按GOMS更新）'!A:M,13,FALSE)</f>
        <v>153</v>
      </c>
      <c r="M3870" s="27" t="str">
        <f>VLOOKUP(B3870,'大货清单（不定期按GOMS更新）'!A:N,14,FALSE)</f>
        <v>342</v>
      </c>
      <c r="N3870" s="53" t="s">
        <v>1363</v>
      </c>
      <c r="O3870" s="27" t="str">
        <f>IFERROR(VLOOKUP(N3870,'散件迭代（不定期更新）'!C:J,8,FALSE),0)</f>
        <v>A12</v>
      </c>
      <c r="P3870" s="27" t="str">
        <f>IFERROR(VLOOKUP(N3870,'散件（更新）'!B:H,3,FALSE),0)</f>
        <v>206-1873-0010</v>
      </c>
      <c r="Q3870" s="27" t="str">
        <f>VLOOKUP(N3870,'散件（更新）'!B:H,2,FALSE)</f>
        <v>114-18730010</v>
      </c>
      <c r="R3870" s="27" t="str">
        <f>VLOOKUP(N3870,'散件（更新）'!B:H,7,FALSE)</f>
        <v>Accessory Kit</v>
      </c>
      <c r="S3870" s="27" t="str">
        <f>VLOOKUP(N3870,'散件（更新）'!B:E,4,FALSE)</f>
        <v>https://tineco-yxzt.oss-accelerate.aliyuncs.com/product/114-18730010.jpg</v>
      </c>
      <c r="T3870" s="27" t="s">
        <v>8759</v>
      </c>
      <c r="U3870" s="28" t="str">
        <f>VLOOKUP(N3870,'散件（更新）'!B:G,6,FALSE)</f>
        <v>附件套装(家电刷组件+伸缩扁吸组件+转折管组件+伸缩软管组件)</v>
      </c>
      <c r="V3870" s="28" t="str">
        <f>VLOOKUP(N3870,'散件（更新）'!B:I,8,FALSE)</f>
        <v>6972200191519</v>
      </c>
    </row>
    <row r="3871" spans="1:22">
      <c r="A3871" s="57">
        <v>46169</v>
      </c>
      <c r="B3871" s="53" t="s">
        <v>167</v>
      </c>
      <c r="C3871" s="27" t="str">
        <f>VLOOKUP(B3871,'大货清单（不定期按GOMS更新）'!A:H,8,0)</f>
        <v>107-20520202</v>
      </c>
      <c r="D3871" s="27" t="str">
        <f>VLOOKUP(B3871,'大货清单（不定期按GOMS更新）'!A:C,3,0)</f>
        <v>ZB2052B-02</v>
      </c>
      <c r="E3871" s="27" t="str">
        <f>VLOOKUP(B3871,'大货清单（不定期按GOMS更新）'!A:H,4,0)</f>
        <v>FR,ES,IT,DE,CH,RO,PL</v>
      </c>
      <c r="F3871" s="27" t="str">
        <f>VLOOKUP(B3871,'大货清单（不定期按GOMS更新）'!A:H,2,0)</f>
        <v>PURE ONE S15 FLEX</v>
      </c>
      <c r="G3871" s="28">
        <f>VLOOKUP(B3871,'大货清单（不定期按GOMS更新）'!A:I,9,FALSE)</f>
        <v>6972200199058</v>
      </c>
      <c r="H3871" s="27" t="str">
        <f>VLOOKUP(B3871,'大货清单（不定期按GOMS更新）'!A:H,7,0)</f>
        <v>Blue</v>
      </c>
      <c r="I3871" s="27" t="str">
        <f>VLOOKUP(B3871,'大货清单（不定期按GOMS更新）'!A:F,6,FALSE)</f>
        <v>PHASEOUT</v>
      </c>
      <c r="J3871" s="27" t="str">
        <f>VLOOKUP(B3871,'大货清单（不定期按GOMS更新）'!A:K,11,FALSE)</f>
        <v>9.4</v>
      </c>
      <c r="K3871" s="27" t="str">
        <f>VLOOKUP(B3871,'大货清单（不定期按GOMS更新）'!A:N,12,FALSE)</f>
        <v>778</v>
      </c>
      <c r="L3871" s="27" t="str">
        <f>VLOOKUP(B3871,'大货清单（不定期按GOMS更新）'!A:M,13,FALSE)</f>
        <v>160</v>
      </c>
      <c r="M3871" s="27" t="str">
        <f>VLOOKUP(B3871,'大货清单（不定期按GOMS更新）'!A:N,14,FALSE)</f>
        <v>420</v>
      </c>
      <c r="N3871" s="53" t="s">
        <v>1281</v>
      </c>
      <c r="O3871" s="27">
        <f>IFERROR(VLOOKUP(N3871,'散件迭代（不定期更新）'!C:J,8,FALSE),0)</f>
        <v>0</v>
      </c>
      <c r="P3871" s="27" t="str">
        <f>IFERROR(VLOOKUP(N3871,'散件（更新）'!B:H,3,FALSE),0)</f>
        <v>206-1769-0014</v>
      </c>
      <c r="Q3871" s="27" t="str">
        <f>VLOOKUP(N3871,'散件（更新）'!B:H,2,FALSE)</f>
        <v>114-17690014</v>
      </c>
      <c r="R3871" s="27" t="str">
        <f>VLOOKUP(N3871,'散件（更新）'!B:H,7,FALSE)</f>
        <v>wall accessory holder</v>
      </c>
      <c r="S3871" s="27" t="str">
        <f>VLOOKUP(N3871,'散件（更新）'!B:E,4,FALSE)</f>
        <v>https://tineco-yxzt.oss-accelerate.aliyuncs.com/product/114-17690014.jpg</v>
      </c>
      <c r="T3871" s="27" t="s">
        <v>8759</v>
      </c>
      <c r="U3871" s="28" t="str">
        <f>VLOOKUP(N3871,'散件（更新）'!B:G,6,FALSE)</f>
        <v>附件延展架 墙挂版</v>
      </c>
      <c r="V3871" s="28" t="str">
        <f>VLOOKUP(N3871,'散件（更新）'!B:I,8,FALSE)</f>
        <v>6972200191199</v>
      </c>
    </row>
    <row r="3872" spans="1:22">
      <c r="A3872" s="57">
        <v>46169</v>
      </c>
      <c r="B3872" s="53" t="s">
        <v>167</v>
      </c>
      <c r="C3872" s="27" t="str">
        <f>VLOOKUP(B3872,'大货清单（不定期按GOMS更新）'!A:H,8,0)</f>
        <v>107-20520202</v>
      </c>
      <c r="D3872" s="27" t="str">
        <f>VLOOKUP(B3872,'大货清单（不定期按GOMS更新）'!A:C,3,0)</f>
        <v>ZB2052B-02</v>
      </c>
      <c r="E3872" s="27" t="str">
        <f>VLOOKUP(B3872,'大货清单（不定期按GOMS更新）'!A:H,4,0)</f>
        <v>FR,ES,IT,DE,CH,RO,PL</v>
      </c>
      <c r="F3872" s="27" t="str">
        <f>VLOOKUP(B3872,'大货清单（不定期按GOMS更新）'!A:H,2,0)</f>
        <v>PURE ONE S15 FLEX</v>
      </c>
      <c r="G3872" s="28">
        <f>VLOOKUP(B3872,'大货清单（不定期按GOMS更新）'!A:I,9,FALSE)</f>
        <v>6972200199058</v>
      </c>
      <c r="H3872" s="27" t="str">
        <f>VLOOKUP(B3872,'大货清单（不定期按GOMS更新）'!A:H,7,0)</f>
        <v>Blue</v>
      </c>
      <c r="I3872" s="27" t="str">
        <f>VLOOKUP(B3872,'大货清单（不定期按GOMS更新）'!A:F,6,FALSE)</f>
        <v>PHASEOUT</v>
      </c>
      <c r="J3872" s="27" t="str">
        <f>VLOOKUP(B3872,'大货清单（不定期按GOMS更新）'!A:K,11,FALSE)</f>
        <v>9.4</v>
      </c>
      <c r="K3872" s="27" t="str">
        <f>VLOOKUP(B3872,'大货清单（不定期按GOMS更新）'!A:N,12,FALSE)</f>
        <v>778</v>
      </c>
      <c r="L3872" s="27" t="str">
        <f>VLOOKUP(B3872,'大货清单（不定期按GOMS更新）'!A:M,13,FALSE)</f>
        <v>160</v>
      </c>
      <c r="M3872" s="27" t="str">
        <f>VLOOKUP(B3872,'大货清单（不定期按GOMS更新）'!A:N,14,FALSE)</f>
        <v>420</v>
      </c>
      <c r="N3872" s="53" t="s">
        <v>1289</v>
      </c>
      <c r="O3872" s="27" t="str">
        <f>IFERROR(VLOOKUP(N3872,'散件迭代（不定期更新）'!C:J,8,FALSE),0)</f>
        <v>A38</v>
      </c>
      <c r="P3872" s="27" t="str">
        <f>IFERROR(VLOOKUP(N3872,'散件（更新）'!B:H,3,FALSE),0)</f>
        <v>206-1769-0254</v>
      </c>
      <c r="Q3872" s="27" t="str">
        <f>VLOOKUP(N3872,'散件（更新）'!B:H,2,FALSE)</f>
        <v>114-17690254</v>
      </c>
      <c r="R3872" s="27" t="str">
        <f>VLOOKUP(N3872,'散件（更新）'!B:H,7,FALSE)</f>
        <v>Pre-filter Cleaning Tool</v>
      </c>
      <c r="S3872" s="27" t="str">
        <f>VLOOKUP(N3872,'散件（更新）'!B:E,4,FALSE)</f>
        <v>https://tineco-yxzt.oss-accelerate.aliyuncs.com/product/114-17690254.jpg</v>
      </c>
      <c r="T3872" s="27" t="s">
        <v>8759</v>
      </c>
      <c r="U3872" s="28" t="str">
        <f>VLOOKUP(N3872,'散件（更新）'!B:G,6,FALSE)</f>
        <v xml:space="preserve">ZB1769B 滤芯清洁刷 </v>
      </c>
      <c r="V3872" s="28" t="str">
        <f>VLOOKUP(N3872,'散件（更新）'!B:I,8,FALSE)</f>
        <v>6972200191175</v>
      </c>
    </row>
    <row r="3873" spans="1:22">
      <c r="A3873" s="57">
        <v>46169</v>
      </c>
      <c r="B3873" s="53" t="s">
        <v>167</v>
      </c>
      <c r="C3873" s="27" t="str">
        <f>VLOOKUP(B3873,'大货清单（不定期按GOMS更新）'!A:H,8,0)</f>
        <v>107-20520202</v>
      </c>
      <c r="D3873" s="27" t="str">
        <f>VLOOKUP(B3873,'大货清单（不定期按GOMS更新）'!A:C,3,0)</f>
        <v>ZB2052B-02</v>
      </c>
      <c r="E3873" s="27" t="str">
        <f>VLOOKUP(B3873,'大货清单（不定期按GOMS更新）'!A:H,4,0)</f>
        <v>FR,ES,IT,DE,CH,RO,PL</v>
      </c>
      <c r="F3873" s="27" t="str">
        <f>VLOOKUP(B3873,'大货清单（不定期按GOMS更新）'!A:H,2,0)</f>
        <v>PURE ONE S15 FLEX</v>
      </c>
      <c r="G3873" s="28">
        <f>VLOOKUP(B3873,'大货清单（不定期按GOMS更新）'!A:I,9,FALSE)</f>
        <v>6972200199058</v>
      </c>
      <c r="H3873" s="27" t="str">
        <f>VLOOKUP(B3873,'大货清单（不定期按GOMS更新）'!A:H,7,0)</f>
        <v>Blue</v>
      </c>
      <c r="I3873" s="27" t="str">
        <f>VLOOKUP(B3873,'大货清单（不定期按GOMS更新）'!A:F,6,FALSE)</f>
        <v>PHASEOUT</v>
      </c>
      <c r="J3873" s="27" t="str">
        <f>VLOOKUP(B3873,'大货清单（不定期按GOMS更新）'!A:K,11,FALSE)</f>
        <v>9.4</v>
      </c>
      <c r="K3873" s="27" t="str">
        <f>VLOOKUP(B3873,'大货清单（不定期按GOMS更新）'!A:N,12,FALSE)</f>
        <v>778</v>
      </c>
      <c r="L3873" s="27" t="str">
        <f>VLOOKUP(B3873,'大货清单（不定期按GOMS更新）'!A:M,13,FALSE)</f>
        <v>160</v>
      </c>
      <c r="M3873" s="27" t="str">
        <f>VLOOKUP(B3873,'大货清单（不定期按GOMS更新）'!A:N,14,FALSE)</f>
        <v>420</v>
      </c>
      <c r="N3873" s="53" t="s">
        <v>5043</v>
      </c>
      <c r="O3873" s="27">
        <f>IFERROR(VLOOKUP(N3873,'散件迭代（不定期更新）'!C:J,8,FALSE),0)</f>
        <v>0</v>
      </c>
      <c r="P3873" s="27" t="str">
        <f>IFERROR(VLOOKUP(N3873,'散件（更新）'!B:H,3,FALSE),0)</f>
        <v>206-2052-1204</v>
      </c>
      <c r="Q3873" s="27" t="str">
        <f>VLOOKUP(N3873,'散件（更新）'!B:H,2,FALSE)</f>
        <v>114-20521204</v>
      </c>
      <c r="R3873" s="27" t="str">
        <f>VLOOKUP(N3873,'散件（更新）'!B:H,7,FALSE)</f>
        <v>Hard Floor Brush</v>
      </c>
      <c r="S3873" s="27" t="str">
        <f>VLOOKUP(N3873,'散件（更新）'!B:E,4,FALSE)</f>
        <v>https://tineco-yxzt.oss-accelerate.aliyuncs.com/product/114-20521204.jpeg</v>
      </c>
      <c r="T3873" s="27" t="s">
        <v>8759</v>
      </c>
      <c r="U3873" s="28" t="str">
        <f>VLOOKUP(N3873,'散件（更新）'!B:G,6,FALSE)</f>
        <v>FB2119地板刷（EHA）</v>
      </c>
      <c r="V3873" s="28">
        <f>VLOOKUP(N3873,'散件（更新）'!B:I,8,FALSE)</f>
        <v>6974950100308</v>
      </c>
    </row>
    <row r="3874" spans="1:22">
      <c r="A3874" s="57">
        <v>46169</v>
      </c>
      <c r="B3874" s="53" t="s">
        <v>166</v>
      </c>
      <c r="C3874" s="27" t="str">
        <f>VLOOKUP(B3874,'大货清单（不定期按GOMS更新）'!A:H,8,0)</f>
        <v>107-20520901</v>
      </c>
      <c r="D3874" s="27" t="str">
        <f>VLOOKUP(B3874,'大货清单（不定期按GOMS更新）'!A:C,3,0)</f>
        <v>ZB2052I-01</v>
      </c>
      <c r="E3874" s="27" t="str">
        <f>VLOOKUP(B3874,'大货清单（不定期按GOMS更新）'!A:H,4,0)</f>
        <v>DE,FR,IT,NL,PL,SE,ES,BE,TR</v>
      </c>
      <c r="F3874" s="27" t="str">
        <f>VLOOKUP(B3874,'大货清单（不定期按GOMS更新）'!A:H,2,0)</f>
        <v>PURE ONE S15 Essentials</v>
      </c>
      <c r="G3874" s="28" t="str">
        <f>VLOOKUP(B3874,'大货清单（不定期按GOMS更新）'!A:I,9,FALSE)</f>
        <v>6972200199089,6974950100988,	 6972200199089</v>
      </c>
      <c r="H3874" s="27" t="str">
        <f>VLOOKUP(B3874,'大货清单（不定期按GOMS更新）'!A:H,7,0)</f>
        <v>White&amp;Black</v>
      </c>
      <c r="I3874" s="27" t="str">
        <f>VLOOKUP(B3874,'大货清单（不定期按GOMS更新）'!A:F,6,FALSE)</f>
        <v>ACTIVE</v>
      </c>
      <c r="J3874" s="27" t="str">
        <f>VLOOKUP(B3874,'大货清单（不定期按GOMS更新）'!A:K,11,FALSE)</f>
        <v>8.3</v>
      </c>
      <c r="K3874" s="27" t="str">
        <f>VLOOKUP(B3874,'大货清单（不定期按GOMS更新）'!A:N,12,FALSE)</f>
        <v>768</v>
      </c>
      <c r="L3874" s="27" t="str">
        <f>VLOOKUP(B3874,'大货清单（不定期按GOMS更新）'!A:M,13,FALSE)</f>
        <v>153</v>
      </c>
      <c r="M3874" s="27" t="str">
        <f>VLOOKUP(B3874,'大货清单（不定期按GOMS更新）'!A:N,14,FALSE)</f>
        <v>342</v>
      </c>
      <c r="N3874" s="53" t="s">
        <v>1281</v>
      </c>
      <c r="O3874" s="27">
        <f>IFERROR(VLOOKUP(N3874,'散件迭代（不定期更新）'!C:J,8,FALSE),0)</f>
        <v>0</v>
      </c>
      <c r="P3874" s="27" t="str">
        <f>IFERROR(VLOOKUP(N3874,'散件（更新）'!B:H,3,FALSE),0)</f>
        <v>206-1769-0014</v>
      </c>
      <c r="Q3874" s="27" t="str">
        <f>VLOOKUP(N3874,'散件（更新）'!B:H,2,FALSE)</f>
        <v>114-17690014</v>
      </c>
      <c r="R3874" s="27" t="str">
        <f>VLOOKUP(N3874,'散件（更新）'!B:H,7,FALSE)</f>
        <v>wall accessory holder</v>
      </c>
      <c r="S3874" s="27" t="str">
        <f>VLOOKUP(N3874,'散件（更新）'!B:E,4,FALSE)</f>
        <v>https://tineco-yxzt.oss-accelerate.aliyuncs.com/product/114-17690014.jpg</v>
      </c>
      <c r="T3874" s="27" t="s">
        <v>8759</v>
      </c>
      <c r="U3874" s="28" t="str">
        <f>VLOOKUP(N3874,'散件（更新）'!B:G,6,FALSE)</f>
        <v>附件延展架 墙挂版</v>
      </c>
      <c r="V3874" s="28" t="str">
        <f>VLOOKUP(N3874,'散件（更新）'!B:I,8,FALSE)</f>
        <v>6972200191199</v>
      </c>
    </row>
    <row r="3875" spans="1:22">
      <c r="A3875" s="57">
        <v>46169</v>
      </c>
      <c r="B3875" s="53" t="s">
        <v>166</v>
      </c>
      <c r="C3875" s="27" t="str">
        <f>VLOOKUP(B3875,'大货清单（不定期按GOMS更新）'!A:H,8,0)</f>
        <v>107-20520901</v>
      </c>
      <c r="D3875" s="27" t="str">
        <f>VLOOKUP(B3875,'大货清单（不定期按GOMS更新）'!A:C,3,0)</f>
        <v>ZB2052I-01</v>
      </c>
      <c r="E3875" s="27" t="str">
        <f>VLOOKUP(B3875,'大货清单（不定期按GOMS更新）'!A:H,4,0)</f>
        <v>DE,FR,IT,NL,PL,SE,ES,BE,TR</v>
      </c>
      <c r="F3875" s="27" t="str">
        <f>VLOOKUP(B3875,'大货清单（不定期按GOMS更新）'!A:H,2,0)</f>
        <v>PURE ONE S15 Essentials</v>
      </c>
      <c r="G3875" s="28" t="str">
        <f>VLOOKUP(B3875,'大货清单（不定期按GOMS更新）'!A:I,9,FALSE)</f>
        <v>6972200199089,6974950100988,	 6972200199089</v>
      </c>
      <c r="H3875" s="27" t="str">
        <f>VLOOKUP(B3875,'大货清单（不定期按GOMS更新）'!A:H,7,0)</f>
        <v>White&amp;Black</v>
      </c>
      <c r="I3875" s="27" t="str">
        <f>VLOOKUP(B3875,'大货清单（不定期按GOMS更新）'!A:F,6,FALSE)</f>
        <v>ACTIVE</v>
      </c>
      <c r="J3875" s="27" t="str">
        <f>VLOOKUP(B3875,'大货清单（不定期按GOMS更新）'!A:K,11,FALSE)</f>
        <v>8.3</v>
      </c>
      <c r="K3875" s="27" t="str">
        <f>VLOOKUP(B3875,'大货清单（不定期按GOMS更新）'!A:N,12,FALSE)</f>
        <v>768</v>
      </c>
      <c r="L3875" s="27" t="str">
        <f>VLOOKUP(B3875,'大货清单（不定期按GOMS更新）'!A:M,13,FALSE)</f>
        <v>153</v>
      </c>
      <c r="M3875" s="27" t="str">
        <f>VLOOKUP(B3875,'大货清单（不定期按GOMS更新）'!A:N,14,FALSE)</f>
        <v>342</v>
      </c>
      <c r="N3875" s="53" t="s">
        <v>1289</v>
      </c>
      <c r="O3875" s="27" t="str">
        <f>IFERROR(VLOOKUP(N3875,'散件迭代（不定期更新）'!C:J,8,FALSE),0)</f>
        <v>A38</v>
      </c>
      <c r="P3875" s="27" t="str">
        <f>IFERROR(VLOOKUP(N3875,'散件（更新）'!B:H,3,FALSE),0)</f>
        <v>206-1769-0254</v>
      </c>
      <c r="Q3875" s="27" t="str">
        <f>VLOOKUP(N3875,'散件（更新）'!B:H,2,FALSE)</f>
        <v>114-17690254</v>
      </c>
      <c r="R3875" s="27" t="str">
        <f>VLOOKUP(N3875,'散件（更新）'!B:H,7,FALSE)</f>
        <v>Pre-filter Cleaning Tool</v>
      </c>
      <c r="S3875" s="27" t="str">
        <f>VLOOKUP(N3875,'散件（更新）'!B:E,4,FALSE)</f>
        <v>https://tineco-yxzt.oss-accelerate.aliyuncs.com/product/114-17690254.jpg</v>
      </c>
      <c r="T3875" s="27" t="s">
        <v>8759</v>
      </c>
      <c r="U3875" s="28" t="str">
        <f>VLOOKUP(N3875,'散件（更新）'!B:G,6,FALSE)</f>
        <v xml:space="preserve">ZB1769B 滤芯清洁刷 </v>
      </c>
      <c r="V3875" s="28" t="str">
        <f>VLOOKUP(N3875,'散件（更新）'!B:I,8,FALSE)</f>
        <v>6972200191175</v>
      </c>
    </row>
    <row r="3876" spans="1:22">
      <c r="A3876" s="57">
        <v>46169</v>
      </c>
      <c r="B3876" s="53" t="s">
        <v>166</v>
      </c>
      <c r="C3876" s="27" t="str">
        <f>VLOOKUP(B3876,'大货清单（不定期按GOMS更新）'!A:H,8,0)</f>
        <v>107-20520901</v>
      </c>
      <c r="D3876" s="27" t="str">
        <f>VLOOKUP(B3876,'大货清单（不定期按GOMS更新）'!A:C,3,0)</f>
        <v>ZB2052I-01</v>
      </c>
      <c r="E3876" s="27" t="str">
        <f>VLOOKUP(B3876,'大货清单（不定期按GOMS更新）'!A:H,4,0)</f>
        <v>DE,FR,IT,NL,PL,SE,ES,BE,TR</v>
      </c>
      <c r="F3876" s="27" t="str">
        <f>VLOOKUP(B3876,'大货清单（不定期按GOMS更新）'!A:H,2,0)</f>
        <v>PURE ONE S15 Essentials</v>
      </c>
      <c r="G3876" s="28" t="str">
        <f>VLOOKUP(B3876,'大货清单（不定期按GOMS更新）'!A:I,9,FALSE)</f>
        <v>6972200199089,6974950100988,	 6972200199089</v>
      </c>
      <c r="H3876" s="27" t="str">
        <f>VLOOKUP(B3876,'大货清单（不定期按GOMS更新）'!A:H,7,0)</f>
        <v>White&amp;Black</v>
      </c>
      <c r="I3876" s="27" t="str">
        <f>VLOOKUP(B3876,'大货清单（不定期按GOMS更新）'!A:F,6,FALSE)</f>
        <v>ACTIVE</v>
      </c>
      <c r="J3876" s="27" t="str">
        <f>VLOOKUP(B3876,'大货清单（不定期按GOMS更新）'!A:K,11,FALSE)</f>
        <v>8.3</v>
      </c>
      <c r="K3876" s="27" t="str">
        <f>VLOOKUP(B3876,'大货清单（不定期按GOMS更新）'!A:N,12,FALSE)</f>
        <v>768</v>
      </c>
      <c r="L3876" s="27" t="str">
        <f>VLOOKUP(B3876,'大货清单（不定期按GOMS更新）'!A:M,13,FALSE)</f>
        <v>153</v>
      </c>
      <c r="M3876" s="27" t="str">
        <f>VLOOKUP(B3876,'大货清单（不定期按GOMS更新）'!A:N,14,FALSE)</f>
        <v>342</v>
      </c>
      <c r="N3876" s="53" t="s">
        <v>5043</v>
      </c>
      <c r="O3876" s="27">
        <f>IFERROR(VLOOKUP(N3876,'散件迭代（不定期更新）'!C:J,8,FALSE),0)</f>
        <v>0</v>
      </c>
      <c r="P3876" s="27" t="str">
        <f>IFERROR(VLOOKUP(N3876,'散件（更新）'!B:H,3,FALSE),0)</f>
        <v>206-2052-1204</v>
      </c>
      <c r="Q3876" s="27" t="str">
        <f>VLOOKUP(N3876,'散件（更新）'!B:H,2,FALSE)</f>
        <v>114-20521204</v>
      </c>
      <c r="R3876" s="27" t="str">
        <f>VLOOKUP(N3876,'散件（更新）'!B:H,7,FALSE)</f>
        <v>Hard Floor Brush</v>
      </c>
      <c r="S3876" s="27" t="str">
        <f>VLOOKUP(N3876,'散件（更新）'!B:E,4,FALSE)</f>
        <v>https://tineco-yxzt.oss-accelerate.aliyuncs.com/product/114-20521204.jpeg</v>
      </c>
      <c r="T3876" s="27" t="s">
        <v>8759</v>
      </c>
      <c r="U3876" s="28" t="str">
        <f>VLOOKUP(N3876,'散件（更新）'!B:G,6,FALSE)</f>
        <v>FB2119地板刷（EHA）</v>
      </c>
      <c r="V3876" s="28">
        <f>VLOOKUP(N3876,'散件（更新）'!B:I,8,FALSE)</f>
        <v>6974950100308</v>
      </c>
    </row>
    <row r="3877" spans="1:22">
      <c r="A3877" s="57">
        <v>46169</v>
      </c>
      <c r="B3877" s="53" t="s">
        <v>166</v>
      </c>
      <c r="C3877" s="27" t="str">
        <f>VLOOKUP(B3877,'大货清单（不定期按GOMS更新）'!A:H,8,0)</f>
        <v>107-20520901</v>
      </c>
      <c r="D3877" s="27" t="str">
        <f>VLOOKUP(B3877,'大货清单（不定期按GOMS更新）'!A:C,3,0)</f>
        <v>ZB2052I-01</v>
      </c>
      <c r="E3877" s="27" t="str">
        <f>VLOOKUP(B3877,'大货清单（不定期按GOMS更新）'!A:H,4,0)</f>
        <v>DE,FR,IT,NL,PL,SE,ES,BE,TR</v>
      </c>
      <c r="F3877" s="27" t="str">
        <f>VLOOKUP(B3877,'大货清单（不定期按GOMS更新）'!A:H,2,0)</f>
        <v>PURE ONE S15 Essentials</v>
      </c>
      <c r="G3877" s="28" t="str">
        <f>VLOOKUP(B3877,'大货清单（不定期按GOMS更新）'!A:I,9,FALSE)</f>
        <v>6972200199089,6974950100988,	 6972200199089</v>
      </c>
      <c r="H3877" s="27" t="str">
        <f>VLOOKUP(B3877,'大货清单（不定期按GOMS更新）'!A:H,7,0)</f>
        <v>White&amp;Black</v>
      </c>
      <c r="I3877" s="27" t="str">
        <f>VLOOKUP(B3877,'大货清单（不定期按GOMS更新）'!A:F,6,FALSE)</f>
        <v>ACTIVE</v>
      </c>
      <c r="J3877" s="27" t="str">
        <f>VLOOKUP(B3877,'大货清单（不定期按GOMS更新）'!A:K,11,FALSE)</f>
        <v>8.3</v>
      </c>
      <c r="K3877" s="27" t="str">
        <f>VLOOKUP(B3877,'大货清单（不定期按GOMS更新）'!A:N,12,FALSE)</f>
        <v>768</v>
      </c>
      <c r="L3877" s="27" t="str">
        <f>VLOOKUP(B3877,'大货清单（不定期按GOMS更新）'!A:M,13,FALSE)</f>
        <v>153</v>
      </c>
      <c r="M3877" s="27" t="str">
        <f>VLOOKUP(B3877,'大货清单（不定期按GOMS更新）'!A:N,14,FALSE)</f>
        <v>342</v>
      </c>
      <c r="N3877" s="53" t="s">
        <v>1361</v>
      </c>
      <c r="O3877" s="27">
        <f>IFERROR(VLOOKUP(N3877,'散件迭代（不定期更新）'!C:J,8,FALSE),0)</f>
        <v>0</v>
      </c>
      <c r="P3877" s="27" t="str">
        <f>IFERROR(VLOOKUP(N3877,'散件（更新）'!B:H,3,FALSE),0)</f>
        <v>206-1965-0506</v>
      </c>
      <c r="Q3877" s="27" t="str">
        <f>VLOOKUP(N3877,'散件（更新）'!B:H,2,FALSE)</f>
        <v>114-19650506</v>
      </c>
      <c r="R3877" s="27" t="str">
        <f>VLOOKUP(N3877,'散件（更新）'!B:H,7,FALSE)</f>
        <v>Mini Power Brush</v>
      </c>
      <c r="S3877" s="27" t="str">
        <f>VLOOKUP(N3877,'散件（更新）'!B:E,4,FALSE)</f>
        <v>https://tineco-yxzt.oss-accelerate.aliyuncs.com/20231219/9VSBM110000_1702948061711.png</v>
      </c>
      <c r="T3877" s="27" t="s">
        <v>8759</v>
      </c>
      <c r="U3877" s="28" t="str">
        <f>VLOOKUP(N3877,'散件（更新）'!B:G,6,FALSE)</f>
        <v>FB1965小电动（3pin）</v>
      </c>
      <c r="V3877" s="28" t="str">
        <f>VLOOKUP(N3877,'散件（更新）'!B:I,8,FALSE)</f>
        <v>6972200198945</v>
      </c>
    </row>
    <row r="3878" spans="1:22">
      <c r="A3878" s="57">
        <v>46169</v>
      </c>
      <c r="B3878" s="53" t="s">
        <v>169</v>
      </c>
      <c r="C3878" s="27" t="str">
        <f>VLOOKUP(B3878,'大货清单（不定期按GOMS更新）'!A:H,8,0)</f>
        <v>107-20521102</v>
      </c>
      <c r="D3878" s="27" t="str">
        <f>VLOOKUP(B3878,'大货清单（不定期按GOMS更新）'!A:C,3,0)</f>
        <v>ZB2052K-02</v>
      </c>
      <c r="E3878" s="27" t="str">
        <f>VLOOKUP(B3878,'大货清单（不定期按GOMS更新）'!A:H,4,0)</f>
        <v>DE,NL,PL,SE,IT,BE,FR,ZA,CL,MN,PE</v>
      </c>
      <c r="F3878" s="27" t="str">
        <f>VLOOKUP(B3878,'大货清单（不定期按GOMS更新）'!A:H,2,0)</f>
        <v>PURE ONE S15 PRO</v>
      </c>
      <c r="G3878" s="28" t="str">
        <f>VLOOKUP(B3878,'大货清单（不定期按GOMS更新）'!A:I,9,FALSE)</f>
        <v>6972200199362,	 6972200199362</v>
      </c>
      <c r="H3878" s="27" t="str">
        <f>VLOOKUP(B3878,'大货清单（不定期按GOMS更新）'!A:H,7,0)</f>
        <v>White&amp;Black</v>
      </c>
      <c r="I3878" s="27" t="str">
        <f>VLOOKUP(B3878,'大货清单（不定期按GOMS更新）'!A:F,6,FALSE)</f>
        <v>ACTIVE</v>
      </c>
      <c r="J3878" s="27" t="str">
        <f>VLOOKUP(B3878,'大货清单（不定期按GOMS更新）'!A:K,11,FALSE)</f>
        <v>8.7</v>
      </c>
      <c r="K3878" s="27" t="str">
        <f>VLOOKUP(B3878,'大货清单（不定期按GOMS更新）'!A:N,12,FALSE)</f>
        <v>768</v>
      </c>
      <c r="L3878" s="27" t="str">
        <f>VLOOKUP(B3878,'大货清单（不定期按GOMS更新）'!A:M,13,FALSE)</f>
        <v>153</v>
      </c>
      <c r="M3878" s="27" t="str">
        <f>VLOOKUP(B3878,'大货清单（不定期按GOMS更新）'!A:N,14,FALSE)</f>
        <v>342</v>
      </c>
      <c r="N3878" s="53" t="s">
        <v>1281</v>
      </c>
      <c r="O3878" s="27">
        <f>IFERROR(VLOOKUP(N3878,'散件迭代（不定期更新）'!C:J,8,FALSE),0)</f>
        <v>0</v>
      </c>
      <c r="P3878" s="27" t="str">
        <f>IFERROR(VLOOKUP(N3878,'散件（更新）'!B:H,3,FALSE),0)</f>
        <v>206-1769-0014</v>
      </c>
      <c r="Q3878" s="27" t="str">
        <f>VLOOKUP(N3878,'散件（更新）'!B:H,2,FALSE)</f>
        <v>114-17690014</v>
      </c>
      <c r="R3878" s="27" t="str">
        <f>VLOOKUP(N3878,'散件（更新）'!B:H,7,FALSE)</f>
        <v>wall accessory holder</v>
      </c>
      <c r="S3878" s="27" t="str">
        <f>VLOOKUP(N3878,'散件（更新）'!B:E,4,FALSE)</f>
        <v>https://tineco-yxzt.oss-accelerate.aliyuncs.com/product/114-17690014.jpg</v>
      </c>
      <c r="T3878" s="27" t="s">
        <v>8759</v>
      </c>
      <c r="U3878" s="28" t="str">
        <f>VLOOKUP(N3878,'散件（更新）'!B:G,6,FALSE)</f>
        <v>附件延展架 墙挂版</v>
      </c>
      <c r="V3878" s="28" t="str">
        <f>VLOOKUP(N3878,'散件（更新）'!B:I,8,FALSE)</f>
        <v>6972200191199</v>
      </c>
    </row>
    <row r="3879" spans="1:22">
      <c r="A3879" s="57">
        <v>46169</v>
      </c>
      <c r="B3879" s="53" t="s">
        <v>169</v>
      </c>
      <c r="C3879" s="27" t="str">
        <f>VLOOKUP(B3879,'大货清单（不定期按GOMS更新）'!A:H,8,0)</f>
        <v>107-20521102</v>
      </c>
      <c r="D3879" s="27" t="str">
        <f>VLOOKUP(B3879,'大货清单（不定期按GOMS更新）'!A:C,3,0)</f>
        <v>ZB2052K-02</v>
      </c>
      <c r="E3879" s="27" t="str">
        <f>VLOOKUP(B3879,'大货清单（不定期按GOMS更新）'!A:H,4,0)</f>
        <v>DE,NL,PL,SE,IT,BE,FR,ZA,CL,MN,PE</v>
      </c>
      <c r="F3879" s="27" t="str">
        <f>VLOOKUP(B3879,'大货清单（不定期按GOMS更新）'!A:H,2,0)</f>
        <v>PURE ONE S15 PRO</v>
      </c>
      <c r="G3879" s="28" t="str">
        <f>VLOOKUP(B3879,'大货清单（不定期按GOMS更新）'!A:I,9,FALSE)</f>
        <v>6972200199362,	 6972200199362</v>
      </c>
      <c r="H3879" s="27" t="str">
        <f>VLOOKUP(B3879,'大货清单（不定期按GOMS更新）'!A:H,7,0)</f>
        <v>White&amp;Black</v>
      </c>
      <c r="I3879" s="27" t="str">
        <f>VLOOKUP(B3879,'大货清单（不定期按GOMS更新）'!A:F,6,FALSE)</f>
        <v>ACTIVE</v>
      </c>
      <c r="J3879" s="27" t="str">
        <f>VLOOKUP(B3879,'大货清单（不定期按GOMS更新）'!A:K,11,FALSE)</f>
        <v>8.7</v>
      </c>
      <c r="K3879" s="27" t="str">
        <f>VLOOKUP(B3879,'大货清单（不定期按GOMS更新）'!A:N,12,FALSE)</f>
        <v>768</v>
      </c>
      <c r="L3879" s="27" t="str">
        <f>VLOOKUP(B3879,'大货清单（不定期按GOMS更新）'!A:M,13,FALSE)</f>
        <v>153</v>
      </c>
      <c r="M3879" s="27" t="str">
        <f>VLOOKUP(B3879,'大货清单（不定期按GOMS更新）'!A:N,14,FALSE)</f>
        <v>342</v>
      </c>
      <c r="N3879" s="53" t="s">
        <v>1289</v>
      </c>
      <c r="O3879" s="27" t="str">
        <f>IFERROR(VLOOKUP(N3879,'散件迭代（不定期更新）'!C:J,8,FALSE),0)</f>
        <v>A38</v>
      </c>
      <c r="P3879" s="27" t="str">
        <f>IFERROR(VLOOKUP(N3879,'散件（更新）'!B:H,3,FALSE),0)</f>
        <v>206-1769-0254</v>
      </c>
      <c r="Q3879" s="27" t="str">
        <f>VLOOKUP(N3879,'散件（更新）'!B:H,2,FALSE)</f>
        <v>114-17690254</v>
      </c>
      <c r="R3879" s="27" t="str">
        <f>VLOOKUP(N3879,'散件（更新）'!B:H,7,FALSE)</f>
        <v>Pre-filter Cleaning Tool</v>
      </c>
      <c r="S3879" s="27" t="str">
        <f>VLOOKUP(N3879,'散件（更新）'!B:E,4,FALSE)</f>
        <v>https://tineco-yxzt.oss-accelerate.aliyuncs.com/product/114-17690254.jpg</v>
      </c>
      <c r="T3879" s="27" t="s">
        <v>8759</v>
      </c>
      <c r="U3879" s="28" t="str">
        <f>VLOOKUP(N3879,'散件（更新）'!B:G,6,FALSE)</f>
        <v xml:space="preserve">ZB1769B 滤芯清洁刷 </v>
      </c>
      <c r="V3879" s="28" t="str">
        <f>VLOOKUP(N3879,'散件（更新）'!B:I,8,FALSE)</f>
        <v>6972200191175</v>
      </c>
    </row>
    <row r="3880" spans="1:22">
      <c r="A3880" s="57">
        <v>46169</v>
      </c>
      <c r="B3880" s="53" t="s">
        <v>169</v>
      </c>
      <c r="C3880" s="27" t="str">
        <f>VLOOKUP(B3880,'大货清单（不定期按GOMS更新）'!A:H,8,0)</f>
        <v>107-20521102</v>
      </c>
      <c r="D3880" s="27" t="str">
        <f>VLOOKUP(B3880,'大货清单（不定期按GOMS更新）'!A:C,3,0)</f>
        <v>ZB2052K-02</v>
      </c>
      <c r="E3880" s="27" t="str">
        <f>VLOOKUP(B3880,'大货清单（不定期按GOMS更新）'!A:H,4,0)</f>
        <v>DE,NL,PL,SE,IT,BE,FR,ZA,CL,MN,PE</v>
      </c>
      <c r="F3880" s="27" t="str">
        <f>VLOOKUP(B3880,'大货清单（不定期按GOMS更新）'!A:H,2,0)</f>
        <v>PURE ONE S15 PRO</v>
      </c>
      <c r="G3880" s="28" t="str">
        <f>VLOOKUP(B3880,'大货清单（不定期按GOMS更新）'!A:I,9,FALSE)</f>
        <v>6972200199362,	 6972200199362</v>
      </c>
      <c r="H3880" s="27" t="str">
        <f>VLOOKUP(B3880,'大货清单（不定期按GOMS更新）'!A:H,7,0)</f>
        <v>White&amp;Black</v>
      </c>
      <c r="I3880" s="27" t="str">
        <f>VLOOKUP(B3880,'大货清单（不定期按GOMS更新）'!A:F,6,FALSE)</f>
        <v>ACTIVE</v>
      </c>
      <c r="J3880" s="27" t="str">
        <f>VLOOKUP(B3880,'大货清单（不定期按GOMS更新）'!A:K,11,FALSE)</f>
        <v>8.7</v>
      </c>
      <c r="K3880" s="27" t="str">
        <f>VLOOKUP(B3880,'大货清单（不定期按GOMS更新）'!A:N,12,FALSE)</f>
        <v>768</v>
      </c>
      <c r="L3880" s="27" t="str">
        <f>VLOOKUP(B3880,'大货清单（不定期按GOMS更新）'!A:M,13,FALSE)</f>
        <v>153</v>
      </c>
      <c r="M3880" s="27" t="str">
        <f>VLOOKUP(B3880,'大货清单（不定期按GOMS更新）'!A:N,14,FALSE)</f>
        <v>342</v>
      </c>
      <c r="N3880" s="53" t="s">
        <v>5043</v>
      </c>
      <c r="O3880" s="27">
        <f>IFERROR(VLOOKUP(N3880,'散件迭代（不定期更新）'!C:J,8,FALSE),0)</f>
        <v>0</v>
      </c>
      <c r="P3880" s="27" t="str">
        <f>IFERROR(VLOOKUP(N3880,'散件（更新）'!B:H,3,FALSE),0)</f>
        <v>206-2052-1204</v>
      </c>
      <c r="Q3880" s="27" t="str">
        <f>VLOOKUP(N3880,'散件（更新）'!B:H,2,FALSE)</f>
        <v>114-20521204</v>
      </c>
      <c r="R3880" s="27" t="str">
        <f>VLOOKUP(N3880,'散件（更新）'!B:H,7,FALSE)</f>
        <v>Hard Floor Brush</v>
      </c>
      <c r="S3880" s="27" t="str">
        <f>VLOOKUP(N3880,'散件（更新）'!B:E,4,FALSE)</f>
        <v>https://tineco-yxzt.oss-accelerate.aliyuncs.com/product/114-20521204.jpeg</v>
      </c>
      <c r="T3880" s="27" t="s">
        <v>8759</v>
      </c>
      <c r="U3880" s="28" t="str">
        <f>VLOOKUP(N3880,'散件（更新）'!B:G,6,FALSE)</f>
        <v>FB2119地板刷（EHA）</v>
      </c>
      <c r="V3880" s="28">
        <f>VLOOKUP(N3880,'散件（更新）'!B:I,8,FALSE)</f>
        <v>6974950100308</v>
      </c>
    </row>
    <row r="3881" spans="1:22">
      <c r="A3881" s="57">
        <v>46169</v>
      </c>
      <c r="B3881" s="53" t="s">
        <v>1404</v>
      </c>
      <c r="C3881" s="27" t="str">
        <f>VLOOKUP(B3881,'大货清单（不定期按GOMS更新）'!A:H,8,0)</f>
        <v>107-20521801</v>
      </c>
      <c r="D3881" s="27" t="str">
        <f>VLOOKUP(B3881,'大货清单（不定期按GOMS更新）'!A:C,3,0)</f>
        <v>ZB2052R-01</v>
      </c>
      <c r="E3881" s="27" t="str">
        <f>VLOOKUP(B3881,'大货清单（不定期按GOMS更新）'!A:H,4,0)</f>
        <v>DE</v>
      </c>
      <c r="F3881" s="27" t="str">
        <f>VLOOKUP(B3881,'大货清单（不定期按GOMS更新）'!A:H,2,0)</f>
        <v>PURE ONE S15 PET EX</v>
      </c>
      <c r="G3881" s="28">
        <f>VLOOKUP(B3881,'大货清单（不定期按GOMS更新）'!A:I,9,FALSE)</f>
        <v>6974950100940</v>
      </c>
      <c r="H3881" s="27" t="str">
        <f>VLOOKUP(B3881,'大货清单（不定期按GOMS更新）'!A:H,7,0)</f>
        <v>White&amp;Black</v>
      </c>
      <c r="I3881" s="27" t="str">
        <f>VLOOKUP(B3881,'大货清单（不定期按GOMS更新）'!A:F,6,FALSE)</f>
        <v>PHASEOUT</v>
      </c>
      <c r="J3881" s="27" t="str">
        <f>VLOOKUP(B3881,'大货清单（不定期按GOMS更新）'!A:K,11,FALSE)</f>
        <v>9.1</v>
      </c>
      <c r="K3881" s="27" t="str">
        <f>VLOOKUP(B3881,'大货清单（不定期按GOMS更新）'!A:N,12,FALSE)</f>
        <v>768</v>
      </c>
      <c r="L3881" s="27" t="str">
        <f>VLOOKUP(B3881,'大货清单（不定期按GOMS更新）'!A:M,13,FALSE)</f>
        <v>153</v>
      </c>
      <c r="M3881" s="27" t="str">
        <f>VLOOKUP(B3881,'大货清单（不定期按GOMS更新）'!A:N,14,FALSE)</f>
        <v>342</v>
      </c>
      <c r="N3881" s="53" t="s">
        <v>1191</v>
      </c>
      <c r="O3881" s="27" t="str">
        <f>IFERROR(VLOOKUP(N3881,'散件迭代（不定期更新）'!C:J,8,FALSE),0)</f>
        <v>A26</v>
      </c>
      <c r="P3881" s="27" t="str">
        <f>IFERROR(VLOOKUP(N3881,'散件（更新）'!B:H,3,FALSE),0)</f>
        <v>206-1879-0120</v>
      </c>
      <c r="Q3881" s="27" t="str">
        <f>VLOOKUP(N3881,'散件（更新）'!B:H,2,FALSE)</f>
        <v>114-18790120</v>
      </c>
      <c r="R3881" s="27" t="str">
        <f>VLOOKUP(N3881,'散件（更新）'!B:H,7,FALSE)</f>
        <v>Adapter</v>
      </c>
      <c r="S3881" s="27" t="str">
        <f>VLOOKUP(N3881,'散件（更新）'!B:E,4,FALSE)</f>
        <v>https://tineco-yxzt.oss-accelerate.aliyuncs.com/product/114-18790120.jpg</v>
      </c>
      <c r="T3881" s="27" t="s">
        <v>8759</v>
      </c>
      <c r="U3881" s="28" t="str">
        <f>VLOOKUP(N3881,'散件（更新）'!B:G,6,FALSE)</f>
        <v>适配器（低配）</v>
      </c>
      <c r="V3881" s="28" t="str">
        <f>VLOOKUP(N3881,'散件（更新）'!B:I,8,FALSE)</f>
        <v>6972200191854</v>
      </c>
    </row>
    <row r="3882" spans="1:22">
      <c r="A3882" s="57">
        <v>46169</v>
      </c>
      <c r="B3882" s="53" t="s">
        <v>1404</v>
      </c>
      <c r="C3882" s="27" t="str">
        <f>VLOOKUP(B3882,'大货清单（不定期按GOMS更新）'!A:H,8,0)</f>
        <v>107-20521801</v>
      </c>
      <c r="D3882" s="27" t="str">
        <f>VLOOKUP(B3882,'大货清单（不定期按GOMS更新）'!A:C,3,0)</f>
        <v>ZB2052R-01</v>
      </c>
      <c r="E3882" s="27" t="str">
        <f>VLOOKUP(B3882,'大货清单（不定期按GOMS更新）'!A:H,4,0)</f>
        <v>DE</v>
      </c>
      <c r="F3882" s="27" t="str">
        <f>VLOOKUP(B3882,'大货清单（不定期按GOMS更新）'!A:H,2,0)</f>
        <v>PURE ONE S15 PET EX</v>
      </c>
      <c r="G3882" s="28">
        <f>VLOOKUP(B3882,'大货清单（不定期按GOMS更新）'!A:I,9,FALSE)</f>
        <v>6974950100940</v>
      </c>
      <c r="H3882" s="27" t="str">
        <f>VLOOKUP(B3882,'大货清单（不定期按GOMS更新）'!A:H,7,0)</f>
        <v>White&amp;Black</v>
      </c>
      <c r="I3882" s="27" t="str">
        <f>VLOOKUP(B3882,'大货清单（不定期按GOMS更新）'!A:F,6,FALSE)</f>
        <v>PHASEOUT</v>
      </c>
      <c r="J3882" s="27" t="str">
        <f>VLOOKUP(B3882,'大货清单（不定期按GOMS更新）'!A:K,11,FALSE)</f>
        <v>9.1</v>
      </c>
      <c r="K3882" s="27" t="str">
        <f>VLOOKUP(B3882,'大货清单（不定期按GOMS更新）'!A:N,12,FALSE)</f>
        <v>768</v>
      </c>
      <c r="L3882" s="27" t="str">
        <f>VLOOKUP(B3882,'大货清单（不定期按GOMS更新）'!A:M,13,FALSE)</f>
        <v>153</v>
      </c>
      <c r="M3882" s="27" t="str">
        <f>VLOOKUP(B3882,'大货清单（不定期按GOMS更新）'!A:N,14,FALSE)</f>
        <v>342</v>
      </c>
      <c r="N3882" s="53" t="s">
        <v>1218</v>
      </c>
      <c r="O3882" s="27">
        <f>IFERROR(VLOOKUP(N3882,'散件迭代（不定期更新）'!C:J,8,FALSE),0)</f>
        <v>0</v>
      </c>
      <c r="P3882" s="27" t="str">
        <f>IFERROR(VLOOKUP(N3882,'散件（更新）'!B:H,3,FALSE),0)</f>
        <v>206-2029-0614</v>
      </c>
      <c r="Q3882" s="27" t="str">
        <f>VLOOKUP(N3882,'散件（更新）'!B:H,2,FALSE)</f>
        <v>114-20290614</v>
      </c>
      <c r="R3882" s="27" t="str">
        <f>VLOOKUP(N3882,'散件（更新）'!B:H,7,FALSE)</f>
        <v>Repair Wheel</v>
      </c>
      <c r="S3882" s="27" t="str">
        <f>VLOOKUP(N3882,'散件（更新）'!B:E,4,FALSE)</f>
        <v>https://tineco-yxzt.oss-accelerate.aliyuncs.com/20231219/9SWRW100000_1702948048100.png</v>
      </c>
      <c r="T3882" s="27" t="s">
        <v>8759</v>
      </c>
      <c r="U3882" s="28" t="str">
        <f>VLOOKUP(N3882,'散件（更新）'!B:G,6,FALSE)</f>
        <v>小轮包胶组件（2个小轮+2个轴）</v>
      </c>
      <c r="V3882" s="28" t="str">
        <f>VLOOKUP(N3882,'散件（更新）'!B:I,8,FALSE)</f>
        <v>6972200198358</v>
      </c>
    </row>
    <row r="3883" spans="1:22">
      <c r="A3883" s="57">
        <v>46169</v>
      </c>
      <c r="B3883" s="53" t="s">
        <v>1404</v>
      </c>
      <c r="C3883" s="27" t="str">
        <f>VLOOKUP(B3883,'大货清单（不定期按GOMS更新）'!A:H,8,0)</f>
        <v>107-20521801</v>
      </c>
      <c r="D3883" s="27" t="str">
        <f>VLOOKUP(B3883,'大货清单（不定期按GOMS更新）'!A:C,3,0)</f>
        <v>ZB2052R-01</v>
      </c>
      <c r="E3883" s="27" t="str">
        <f>VLOOKUP(B3883,'大货清单（不定期按GOMS更新）'!A:H,4,0)</f>
        <v>DE</v>
      </c>
      <c r="F3883" s="27" t="str">
        <f>VLOOKUP(B3883,'大货清单（不定期按GOMS更新）'!A:H,2,0)</f>
        <v>PURE ONE S15 PET EX</v>
      </c>
      <c r="G3883" s="28">
        <f>VLOOKUP(B3883,'大货清单（不定期按GOMS更新）'!A:I,9,FALSE)</f>
        <v>6974950100940</v>
      </c>
      <c r="H3883" s="27" t="str">
        <f>VLOOKUP(B3883,'大货清单（不定期按GOMS更新）'!A:H,7,0)</f>
        <v>White&amp;Black</v>
      </c>
      <c r="I3883" s="27" t="str">
        <f>VLOOKUP(B3883,'大货清单（不定期按GOMS更新）'!A:F,6,FALSE)</f>
        <v>PHASEOUT</v>
      </c>
      <c r="J3883" s="27" t="str">
        <f>VLOOKUP(B3883,'大货清单（不定期按GOMS更新）'!A:K,11,FALSE)</f>
        <v>9.1</v>
      </c>
      <c r="K3883" s="27" t="str">
        <f>VLOOKUP(B3883,'大货清单（不定期按GOMS更新）'!A:N,12,FALSE)</f>
        <v>768</v>
      </c>
      <c r="L3883" s="27" t="str">
        <f>VLOOKUP(B3883,'大货清单（不定期按GOMS更新）'!A:M,13,FALSE)</f>
        <v>153</v>
      </c>
      <c r="M3883" s="27" t="str">
        <f>VLOOKUP(B3883,'大货清单（不定期按GOMS更新）'!A:N,14,FALSE)</f>
        <v>342</v>
      </c>
      <c r="N3883" s="53" t="s">
        <v>1228</v>
      </c>
      <c r="O3883" s="27">
        <f>IFERROR(VLOOKUP(N3883,'散件迭代（不定期更新）'!C:J,8,FALSE),0)</f>
        <v>0</v>
      </c>
      <c r="P3883" s="27" t="str">
        <f>IFERROR(VLOOKUP(N3883,'散件（更新）'!B:H,3,FALSE),0)</f>
        <v>206-1756-0204</v>
      </c>
      <c r="Q3883" s="27" t="str">
        <f>VLOOKUP(N3883,'散件（更新）'!B:H,2,FALSE)</f>
        <v>114-17560204</v>
      </c>
      <c r="R3883" s="27" t="str">
        <f>VLOOKUP(N3883,'散件（更新）'!B:H,7,FALSE)</f>
        <v>FILTER</v>
      </c>
      <c r="S3883" s="27" t="str">
        <f>VLOOKUP(N3883,'散件（更新）'!B:E,4,FALSE)</f>
        <v>https://tineco-yxzt.oss-accelerate.aliyuncs.com/product/114-17560204.jpg</v>
      </c>
      <c r="T3883" s="27" t="s">
        <v>8759</v>
      </c>
      <c r="U3883" s="28" t="str">
        <f>VLOOKUP(N3883,'散件（更新）'!B:G,6,FALSE)</f>
        <v>ZB1756 进风滤棉组件</v>
      </c>
      <c r="V3883" s="28" t="str">
        <f>VLOOKUP(N3883,'散件（更新）'!B:I,8,FALSE)</f>
        <v>6972200191182</v>
      </c>
    </row>
    <row r="3884" spans="1:22">
      <c r="A3884" s="57">
        <v>46169</v>
      </c>
      <c r="B3884" s="53" t="s">
        <v>1404</v>
      </c>
      <c r="C3884" s="27" t="str">
        <f>VLOOKUP(B3884,'大货清单（不定期按GOMS更新）'!A:H,8,0)</f>
        <v>107-20521801</v>
      </c>
      <c r="D3884" s="27" t="str">
        <f>VLOOKUP(B3884,'大货清单（不定期按GOMS更新）'!A:C,3,0)</f>
        <v>ZB2052R-01</v>
      </c>
      <c r="E3884" s="27" t="str">
        <f>VLOOKUP(B3884,'大货清单（不定期按GOMS更新）'!A:H,4,0)</f>
        <v>DE</v>
      </c>
      <c r="F3884" s="27" t="str">
        <f>VLOOKUP(B3884,'大货清单（不定期按GOMS更新）'!A:H,2,0)</f>
        <v>PURE ONE S15 PET EX</v>
      </c>
      <c r="G3884" s="28">
        <f>VLOOKUP(B3884,'大货清单（不定期按GOMS更新）'!A:I,9,FALSE)</f>
        <v>6974950100940</v>
      </c>
      <c r="H3884" s="27" t="str">
        <f>VLOOKUP(B3884,'大货清单（不定期按GOMS更新）'!A:H,7,0)</f>
        <v>White&amp;Black</v>
      </c>
      <c r="I3884" s="27" t="str">
        <f>VLOOKUP(B3884,'大货清单（不定期按GOMS更新）'!A:F,6,FALSE)</f>
        <v>PHASEOUT</v>
      </c>
      <c r="J3884" s="27" t="str">
        <f>VLOOKUP(B3884,'大货清单（不定期按GOMS更新）'!A:K,11,FALSE)</f>
        <v>9.1</v>
      </c>
      <c r="K3884" s="27" t="str">
        <f>VLOOKUP(B3884,'大货清单（不定期按GOMS更新）'!A:N,12,FALSE)</f>
        <v>768</v>
      </c>
      <c r="L3884" s="27" t="str">
        <f>VLOOKUP(B3884,'大货清单（不定期按GOMS更新）'!A:M,13,FALSE)</f>
        <v>153</v>
      </c>
      <c r="M3884" s="27" t="str">
        <f>VLOOKUP(B3884,'大货清单（不定期按GOMS更新）'!A:N,14,FALSE)</f>
        <v>342</v>
      </c>
      <c r="N3884" s="53" t="s">
        <v>1281</v>
      </c>
      <c r="O3884" s="27">
        <f>IFERROR(VLOOKUP(N3884,'散件迭代（不定期更新）'!C:J,8,FALSE),0)</f>
        <v>0</v>
      </c>
      <c r="P3884" s="27" t="str">
        <f>IFERROR(VLOOKUP(N3884,'散件（更新）'!B:H,3,FALSE),0)</f>
        <v>206-1769-0014</v>
      </c>
      <c r="Q3884" s="27" t="str">
        <f>VLOOKUP(N3884,'散件（更新）'!B:H,2,FALSE)</f>
        <v>114-17690014</v>
      </c>
      <c r="R3884" s="27" t="str">
        <f>VLOOKUP(N3884,'散件（更新）'!B:H,7,FALSE)</f>
        <v>wall accessory holder</v>
      </c>
      <c r="S3884" s="27" t="str">
        <f>VLOOKUP(N3884,'散件（更新）'!B:E,4,FALSE)</f>
        <v>https://tineco-yxzt.oss-accelerate.aliyuncs.com/product/114-17690014.jpg</v>
      </c>
      <c r="T3884" s="27" t="s">
        <v>8759</v>
      </c>
      <c r="U3884" s="28" t="str">
        <f>VLOOKUP(N3884,'散件（更新）'!B:G,6,FALSE)</f>
        <v>附件延展架 墙挂版</v>
      </c>
      <c r="V3884" s="28" t="str">
        <f>VLOOKUP(N3884,'散件（更新）'!B:I,8,FALSE)</f>
        <v>6972200191199</v>
      </c>
    </row>
    <row r="3885" spans="1:22">
      <c r="A3885" s="57">
        <v>46169</v>
      </c>
      <c r="B3885" s="53" t="s">
        <v>1404</v>
      </c>
      <c r="C3885" s="27" t="str">
        <f>VLOOKUP(B3885,'大货清单（不定期按GOMS更新）'!A:H,8,0)</f>
        <v>107-20521801</v>
      </c>
      <c r="D3885" s="27" t="str">
        <f>VLOOKUP(B3885,'大货清单（不定期按GOMS更新）'!A:C,3,0)</f>
        <v>ZB2052R-01</v>
      </c>
      <c r="E3885" s="27" t="str">
        <f>VLOOKUP(B3885,'大货清单（不定期按GOMS更新）'!A:H,4,0)</f>
        <v>DE</v>
      </c>
      <c r="F3885" s="27" t="str">
        <f>VLOOKUP(B3885,'大货清单（不定期按GOMS更新）'!A:H,2,0)</f>
        <v>PURE ONE S15 PET EX</v>
      </c>
      <c r="G3885" s="28">
        <f>VLOOKUP(B3885,'大货清单（不定期按GOMS更新）'!A:I,9,FALSE)</f>
        <v>6974950100940</v>
      </c>
      <c r="H3885" s="27" t="str">
        <f>VLOOKUP(B3885,'大货清单（不定期按GOMS更新）'!A:H,7,0)</f>
        <v>White&amp;Black</v>
      </c>
      <c r="I3885" s="27" t="str">
        <f>VLOOKUP(B3885,'大货清单（不定期按GOMS更新）'!A:F,6,FALSE)</f>
        <v>PHASEOUT</v>
      </c>
      <c r="J3885" s="27" t="str">
        <f>VLOOKUP(B3885,'大货清单（不定期按GOMS更新）'!A:K,11,FALSE)</f>
        <v>9.1</v>
      </c>
      <c r="K3885" s="27" t="str">
        <f>VLOOKUP(B3885,'大货清单（不定期按GOMS更新）'!A:N,12,FALSE)</f>
        <v>768</v>
      </c>
      <c r="L3885" s="27" t="str">
        <f>VLOOKUP(B3885,'大货清单（不定期按GOMS更新）'!A:M,13,FALSE)</f>
        <v>153</v>
      </c>
      <c r="M3885" s="27" t="str">
        <f>VLOOKUP(B3885,'大货清单（不定期按GOMS更新）'!A:N,14,FALSE)</f>
        <v>342</v>
      </c>
      <c r="N3885" s="53" t="s">
        <v>1289</v>
      </c>
      <c r="O3885" s="27" t="str">
        <f>IFERROR(VLOOKUP(N3885,'散件迭代（不定期更新）'!C:J,8,FALSE),0)</f>
        <v>A38</v>
      </c>
      <c r="P3885" s="27" t="str">
        <f>IFERROR(VLOOKUP(N3885,'散件（更新）'!B:H,3,FALSE),0)</f>
        <v>206-1769-0254</v>
      </c>
      <c r="Q3885" s="27" t="str">
        <f>VLOOKUP(N3885,'散件（更新）'!B:H,2,FALSE)</f>
        <v>114-17690254</v>
      </c>
      <c r="R3885" s="27" t="str">
        <f>VLOOKUP(N3885,'散件（更新）'!B:H,7,FALSE)</f>
        <v>Pre-filter Cleaning Tool</v>
      </c>
      <c r="S3885" s="27" t="str">
        <f>VLOOKUP(N3885,'散件（更新）'!B:E,4,FALSE)</f>
        <v>https://tineco-yxzt.oss-accelerate.aliyuncs.com/product/114-17690254.jpg</v>
      </c>
      <c r="T3885" s="27" t="s">
        <v>8759</v>
      </c>
      <c r="U3885" s="28" t="str">
        <f>VLOOKUP(N3885,'散件（更新）'!B:G,6,FALSE)</f>
        <v xml:space="preserve">ZB1769B 滤芯清洁刷 </v>
      </c>
      <c r="V3885" s="28" t="str">
        <f>VLOOKUP(N3885,'散件（更新）'!B:I,8,FALSE)</f>
        <v>6972200191175</v>
      </c>
    </row>
    <row r="3886" spans="1:22">
      <c r="A3886" s="57">
        <v>46169</v>
      </c>
      <c r="B3886" s="53" t="s">
        <v>1404</v>
      </c>
      <c r="C3886" s="27" t="str">
        <f>VLOOKUP(B3886,'大货清单（不定期按GOMS更新）'!A:H,8,0)</f>
        <v>107-20521801</v>
      </c>
      <c r="D3886" s="27" t="str">
        <f>VLOOKUP(B3886,'大货清单（不定期按GOMS更新）'!A:C,3,0)</f>
        <v>ZB2052R-01</v>
      </c>
      <c r="E3886" s="27" t="str">
        <f>VLOOKUP(B3886,'大货清单（不定期按GOMS更新）'!A:H,4,0)</f>
        <v>DE</v>
      </c>
      <c r="F3886" s="27" t="str">
        <f>VLOOKUP(B3886,'大货清单（不定期按GOMS更新）'!A:H,2,0)</f>
        <v>PURE ONE S15 PET EX</v>
      </c>
      <c r="G3886" s="28">
        <f>VLOOKUP(B3886,'大货清单（不定期按GOMS更新）'!A:I,9,FALSE)</f>
        <v>6974950100940</v>
      </c>
      <c r="H3886" s="27" t="str">
        <f>VLOOKUP(B3886,'大货清单（不定期按GOMS更新）'!A:H,7,0)</f>
        <v>White&amp;Black</v>
      </c>
      <c r="I3886" s="27" t="str">
        <f>VLOOKUP(B3886,'大货清单（不定期按GOMS更新）'!A:F,6,FALSE)</f>
        <v>PHASEOUT</v>
      </c>
      <c r="J3886" s="27" t="str">
        <f>VLOOKUP(B3886,'大货清单（不定期按GOMS更新）'!A:K,11,FALSE)</f>
        <v>9.1</v>
      </c>
      <c r="K3886" s="27" t="str">
        <f>VLOOKUP(B3886,'大货清单（不定期按GOMS更新）'!A:N,12,FALSE)</f>
        <v>768</v>
      </c>
      <c r="L3886" s="27" t="str">
        <f>VLOOKUP(B3886,'大货清单（不定期按GOMS更新）'!A:M,13,FALSE)</f>
        <v>153</v>
      </c>
      <c r="M3886" s="27" t="str">
        <f>VLOOKUP(B3886,'大货清单（不定期按GOMS更新）'!A:N,14,FALSE)</f>
        <v>342</v>
      </c>
      <c r="N3886" s="53" t="s">
        <v>252</v>
      </c>
      <c r="O3886" s="27">
        <f>IFERROR(VLOOKUP(N3886,'散件迭代（不定期更新）'!C:J,8,FALSE),0)</f>
        <v>0</v>
      </c>
      <c r="P3886" s="27" t="str">
        <f>IFERROR(VLOOKUP(N3886,'散件（更新）'!B:H,3,FALSE),0)</f>
        <v>206-1769-0233</v>
      </c>
      <c r="Q3886" s="27" t="str">
        <f>VLOOKUP(N3886,'散件（更新）'!B:H,2,FALSE)</f>
        <v>114-17690233</v>
      </c>
      <c r="R3886" s="27" t="str">
        <f>VLOOKUP(N3886,'散件（更新）'!B:H,7,FALSE)</f>
        <v>Hair cleaning tool</v>
      </c>
      <c r="S3886" s="27" t="str">
        <f>VLOOKUP(N3886,'散件（更新）'!B:E,4,FALSE)</f>
        <v>https://tineco-yxzt.oss-accelerate.aliyuncs.com/product/114-17690233.png</v>
      </c>
      <c r="T3886" s="27" t="s">
        <v>8759</v>
      </c>
      <c r="U3886" s="28" t="str">
        <f>VLOOKUP(N3886,'散件（更新）'!B:G,6,FALSE)</f>
        <v>ZB1769B 清洁刷植毛组件</v>
      </c>
      <c r="V3886" s="28" t="str">
        <f>VLOOKUP(N3886,'散件（更新）'!B:I,8,FALSE)</f>
        <v>6972200191151</v>
      </c>
    </row>
    <row r="3887" spans="1:22">
      <c r="A3887" s="57">
        <v>46169</v>
      </c>
      <c r="B3887" s="53" t="s">
        <v>1404</v>
      </c>
      <c r="C3887" s="27" t="str">
        <f>VLOOKUP(B3887,'大货清单（不定期按GOMS更新）'!A:H,8,0)</f>
        <v>107-20521801</v>
      </c>
      <c r="D3887" s="27" t="str">
        <f>VLOOKUP(B3887,'大货清单（不定期按GOMS更新）'!A:C,3,0)</f>
        <v>ZB2052R-01</v>
      </c>
      <c r="E3887" s="27" t="str">
        <f>VLOOKUP(B3887,'大货清单（不定期按GOMS更新）'!A:H,4,0)</f>
        <v>DE</v>
      </c>
      <c r="F3887" s="27" t="str">
        <f>VLOOKUP(B3887,'大货清单（不定期按GOMS更新）'!A:H,2,0)</f>
        <v>PURE ONE S15 PET EX</v>
      </c>
      <c r="G3887" s="28">
        <f>VLOOKUP(B3887,'大货清单（不定期按GOMS更新）'!A:I,9,FALSE)</f>
        <v>6974950100940</v>
      </c>
      <c r="H3887" s="27" t="str">
        <f>VLOOKUP(B3887,'大货清单（不定期按GOMS更新）'!A:H,7,0)</f>
        <v>White&amp;Black</v>
      </c>
      <c r="I3887" s="27" t="str">
        <f>VLOOKUP(B3887,'大货清单（不定期按GOMS更新）'!A:F,6,FALSE)</f>
        <v>PHASEOUT</v>
      </c>
      <c r="J3887" s="27" t="str">
        <f>VLOOKUP(B3887,'大货清单（不定期按GOMS更新）'!A:K,11,FALSE)</f>
        <v>9.1</v>
      </c>
      <c r="K3887" s="27" t="str">
        <f>VLOOKUP(B3887,'大货清单（不定期按GOMS更新）'!A:N,12,FALSE)</f>
        <v>768</v>
      </c>
      <c r="L3887" s="27" t="str">
        <f>VLOOKUP(B3887,'大货清单（不定期按GOMS更新）'!A:M,13,FALSE)</f>
        <v>153</v>
      </c>
      <c r="M3887" s="27" t="str">
        <f>VLOOKUP(B3887,'大货清单（不定期按GOMS更新）'!A:N,14,FALSE)</f>
        <v>342</v>
      </c>
      <c r="N3887" s="53" t="s">
        <v>1376</v>
      </c>
      <c r="O3887" s="27" t="str">
        <f>IFERROR(VLOOKUP(N3887,'散件迭代（不定期更新）'!C:J,8,FALSE),0)</f>
        <v>A14</v>
      </c>
      <c r="P3887" s="27" t="str">
        <f>IFERROR(VLOOKUP(N3887,'散件（更新）'!B:H,3,FALSE),0)</f>
        <v>206-1873-0214</v>
      </c>
      <c r="Q3887" s="27" t="str">
        <f>VLOOKUP(N3887,'散件（更新）'!B:H,2,FALSE)</f>
        <v>114-18730214</v>
      </c>
      <c r="R3887" s="27" t="str">
        <f>VLOOKUP(N3887,'散件（更新）'!B:H,7,FALSE)</f>
        <v>Crevice &amp; 2-In-1 Dusting Brush</v>
      </c>
      <c r="S3887" s="27" t="str">
        <f>VLOOKUP(N3887,'散件（更新）'!B:E,4,FALSE)</f>
        <v>https://tineco-yxzt.oss-accelerate.aliyuncs.com/product/114-18730214.png</v>
      </c>
      <c r="T3887" s="27" t="s">
        <v>8759</v>
      </c>
      <c r="U3887" s="28" t="str">
        <f>VLOOKUP(N3887,'散件（更新）'!B:G,6,FALSE)</f>
        <v xml:space="preserve">组合刷组件+扁吸组件 </v>
      </c>
      <c r="V3887" s="28" t="str">
        <f>VLOOKUP(N3887,'散件（更新）'!B:I,8,FALSE)</f>
        <v>6972200191489</v>
      </c>
    </row>
    <row r="3888" spans="1:22">
      <c r="A3888" s="57">
        <v>46169</v>
      </c>
      <c r="B3888" s="53" t="s">
        <v>1404</v>
      </c>
      <c r="C3888" s="27" t="str">
        <f>VLOOKUP(B3888,'大货清单（不定期按GOMS更新）'!A:H,8,0)</f>
        <v>107-20521801</v>
      </c>
      <c r="D3888" s="27" t="str">
        <f>VLOOKUP(B3888,'大货清单（不定期按GOMS更新）'!A:C,3,0)</f>
        <v>ZB2052R-01</v>
      </c>
      <c r="E3888" s="27" t="str">
        <f>VLOOKUP(B3888,'大货清单（不定期按GOMS更新）'!A:H,4,0)</f>
        <v>DE</v>
      </c>
      <c r="F3888" s="27" t="str">
        <f>VLOOKUP(B3888,'大货清单（不定期按GOMS更新）'!A:H,2,0)</f>
        <v>PURE ONE S15 PET EX</v>
      </c>
      <c r="G3888" s="28">
        <f>VLOOKUP(B3888,'大货清单（不定期按GOMS更新）'!A:I,9,FALSE)</f>
        <v>6974950100940</v>
      </c>
      <c r="H3888" s="27" t="str">
        <f>VLOOKUP(B3888,'大货清单（不定期按GOMS更新）'!A:H,7,0)</f>
        <v>White&amp;Black</v>
      </c>
      <c r="I3888" s="27" t="str">
        <f>VLOOKUP(B3888,'大货清单（不定期按GOMS更新）'!A:F,6,FALSE)</f>
        <v>PHASEOUT</v>
      </c>
      <c r="J3888" s="27" t="str">
        <f>VLOOKUP(B3888,'大货清单（不定期按GOMS更新）'!A:K,11,FALSE)</f>
        <v>9.1</v>
      </c>
      <c r="K3888" s="27" t="str">
        <f>VLOOKUP(B3888,'大货清单（不定期按GOMS更新）'!A:N,12,FALSE)</f>
        <v>768</v>
      </c>
      <c r="L3888" s="27" t="str">
        <f>VLOOKUP(B3888,'大货清单（不定期按GOMS更新）'!A:M,13,FALSE)</f>
        <v>153</v>
      </c>
      <c r="M3888" s="27" t="str">
        <f>VLOOKUP(B3888,'大货清单（不定期按GOMS更新）'!A:N,14,FALSE)</f>
        <v>342</v>
      </c>
      <c r="N3888" s="53" t="s">
        <v>1397</v>
      </c>
      <c r="O3888" s="27">
        <f>IFERROR(VLOOKUP(N3888,'散件迭代（不定期更新）'!C:J,8,FALSE),0)</f>
        <v>0</v>
      </c>
      <c r="P3888" s="27" t="str">
        <f>IFERROR(VLOOKUP(N3888,'散件（更新）'!B:H,3,FALSE),0)</f>
        <v>206-2052-0102</v>
      </c>
      <c r="Q3888" s="27" t="str">
        <f>VLOOKUP(N3888,'散件（更新）'!B:H,2,FALSE)</f>
        <v>114-20520102</v>
      </c>
      <c r="R3888" s="27" t="str">
        <f>VLOOKUP(N3888,'散件（更新）'!B:H,7,FALSE)</f>
        <v>HEPA &amp; Cover Assembly</v>
      </c>
      <c r="S3888" s="27" t="str">
        <f>VLOOKUP(N3888,'散件（更新）'!B:E,4,FALSE)</f>
        <v>https://tineco-yxzt.oss-accelerate.aliyuncs.com/product/114-20520102.jpeg</v>
      </c>
      <c r="T3888" s="27" t="s">
        <v>8759</v>
      </c>
      <c r="U3888" s="28" t="str">
        <f>VLOOKUP(N3888,'散件（更新）'!B:G,6,FALSE)</f>
        <v>HEPA组件</v>
      </c>
      <c r="V3888" s="28">
        <f>VLOOKUP(N3888,'散件（更新）'!B:I,8,FALSE)</f>
        <v>6972200199300</v>
      </c>
    </row>
    <row r="3889" spans="1:22">
      <c r="A3889" s="57">
        <v>46169</v>
      </c>
      <c r="B3889" s="53" t="s">
        <v>1404</v>
      </c>
      <c r="C3889" s="27" t="str">
        <f>VLOOKUP(B3889,'大货清单（不定期按GOMS更新）'!A:H,8,0)</f>
        <v>107-20521801</v>
      </c>
      <c r="D3889" s="27" t="str">
        <f>VLOOKUP(B3889,'大货清单（不定期按GOMS更新）'!A:C,3,0)</f>
        <v>ZB2052R-01</v>
      </c>
      <c r="E3889" s="27" t="str">
        <f>VLOOKUP(B3889,'大货清单（不定期按GOMS更新）'!A:H,4,0)</f>
        <v>DE</v>
      </c>
      <c r="F3889" s="27" t="str">
        <f>VLOOKUP(B3889,'大货清单（不定期按GOMS更新）'!A:H,2,0)</f>
        <v>PURE ONE S15 PET EX</v>
      </c>
      <c r="G3889" s="28">
        <f>VLOOKUP(B3889,'大货清单（不定期按GOMS更新）'!A:I,9,FALSE)</f>
        <v>6974950100940</v>
      </c>
      <c r="H3889" s="27" t="str">
        <f>VLOOKUP(B3889,'大货清单（不定期按GOMS更新）'!A:H,7,0)</f>
        <v>White&amp;Black</v>
      </c>
      <c r="I3889" s="27" t="str">
        <f>VLOOKUP(B3889,'大货清单（不定期按GOMS更新）'!A:F,6,FALSE)</f>
        <v>PHASEOUT</v>
      </c>
      <c r="J3889" s="27" t="str">
        <f>VLOOKUP(B3889,'大货清单（不定期按GOMS更新）'!A:K,11,FALSE)</f>
        <v>9.1</v>
      </c>
      <c r="K3889" s="27" t="str">
        <f>VLOOKUP(B3889,'大货清单（不定期按GOMS更新）'!A:N,12,FALSE)</f>
        <v>768</v>
      </c>
      <c r="L3889" s="27" t="str">
        <f>VLOOKUP(B3889,'大货清单（不定期按GOMS更新）'!A:M,13,FALSE)</f>
        <v>153</v>
      </c>
      <c r="M3889" s="27" t="str">
        <f>VLOOKUP(B3889,'大货清单（不定期按GOMS更新）'!A:N,14,FALSE)</f>
        <v>342</v>
      </c>
      <c r="N3889" s="53" t="s">
        <v>5043</v>
      </c>
      <c r="O3889" s="27">
        <f>IFERROR(VLOOKUP(N3889,'散件迭代（不定期更新）'!C:J,8,FALSE),0)</f>
        <v>0</v>
      </c>
      <c r="P3889" s="27" t="str">
        <f>IFERROR(VLOOKUP(N3889,'散件（更新）'!B:H,3,FALSE),0)</f>
        <v>206-2052-1204</v>
      </c>
      <c r="Q3889" s="27" t="str">
        <f>VLOOKUP(N3889,'散件（更新）'!B:H,2,FALSE)</f>
        <v>114-20521204</v>
      </c>
      <c r="R3889" s="27" t="str">
        <f>VLOOKUP(N3889,'散件（更新）'!B:H,7,FALSE)</f>
        <v>Hard Floor Brush</v>
      </c>
      <c r="S3889" s="27" t="str">
        <f>VLOOKUP(N3889,'散件（更新）'!B:E,4,FALSE)</f>
        <v>https://tineco-yxzt.oss-accelerate.aliyuncs.com/product/114-20521204.jpeg</v>
      </c>
      <c r="T3889" s="27" t="s">
        <v>8759</v>
      </c>
      <c r="U3889" s="28" t="str">
        <f>VLOOKUP(N3889,'散件（更新）'!B:G,6,FALSE)</f>
        <v>FB2119地板刷（EHA）</v>
      </c>
      <c r="V3889" s="28">
        <f>VLOOKUP(N3889,'散件（更新）'!B:I,8,FALSE)</f>
        <v>6974950100308</v>
      </c>
    </row>
    <row r="3890" spans="1:22">
      <c r="A3890" s="57">
        <v>46169</v>
      </c>
      <c r="B3890" s="53" t="s">
        <v>1404</v>
      </c>
      <c r="C3890" s="27" t="str">
        <f>VLOOKUP(B3890,'大货清单（不定期按GOMS更新）'!A:H,8,0)</f>
        <v>107-20521801</v>
      </c>
      <c r="D3890" s="27" t="str">
        <f>VLOOKUP(B3890,'大货清单（不定期按GOMS更新）'!A:C,3,0)</f>
        <v>ZB2052R-01</v>
      </c>
      <c r="E3890" s="27" t="str">
        <f>VLOOKUP(B3890,'大货清单（不定期按GOMS更新）'!A:H,4,0)</f>
        <v>DE</v>
      </c>
      <c r="F3890" s="27" t="str">
        <f>VLOOKUP(B3890,'大货清单（不定期按GOMS更新）'!A:H,2,0)</f>
        <v>PURE ONE S15 PET EX</v>
      </c>
      <c r="G3890" s="28">
        <f>VLOOKUP(B3890,'大货清单（不定期按GOMS更新）'!A:I,9,FALSE)</f>
        <v>6974950100940</v>
      </c>
      <c r="H3890" s="27" t="str">
        <f>VLOOKUP(B3890,'大货清单（不定期按GOMS更新）'!A:H,7,0)</f>
        <v>White&amp;Black</v>
      </c>
      <c r="I3890" s="27" t="str">
        <f>VLOOKUP(B3890,'大货清单（不定期按GOMS更新）'!A:F,6,FALSE)</f>
        <v>PHASEOUT</v>
      </c>
      <c r="J3890" s="27" t="str">
        <f>VLOOKUP(B3890,'大货清单（不定期按GOMS更新）'!A:K,11,FALSE)</f>
        <v>9.1</v>
      </c>
      <c r="K3890" s="27" t="str">
        <f>VLOOKUP(B3890,'大货清单（不定期按GOMS更新）'!A:N,12,FALSE)</f>
        <v>768</v>
      </c>
      <c r="L3890" s="27" t="str">
        <f>VLOOKUP(B3890,'大货清单（不定期按GOMS更新）'!A:M,13,FALSE)</f>
        <v>153</v>
      </c>
      <c r="M3890" s="27" t="str">
        <f>VLOOKUP(B3890,'大货清单（不定期按GOMS更新）'!A:N,14,FALSE)</f>
        <v>342</v>
      </c>
      <c r="N3890" s="53" t="s">
        <v>1361</v>
      </c>
      <c r="O3890" s="27">
        <f>IFERROR(VLOOKUP(N3890,'散件迭代（不定期更新）'!C:J,8,FALSE),0)</f>
        <v>0</v>
      </c>
      <c r="P3890" s="27" t="str">
        <f>IFERROR(VLOOKUP(N3890,'散件（更新）'!B:H,3,FALSE),0)</f>
        <v>206-1965-0506</v>
      </c>
      <c r="Q3890" s="27" t="str">
        <f>VLOOKUP(N3890,'散件（更新）'!B:H,2,FALSE)</f>
        <v>114-19650506</v>
      </c>
      <c r="R3890" s="27" t="str">
        <f>VLOOKUP(N3890,'散件（更新）'!B:H,7,FALSE)</f>
        <v>Mini Power Brush</v>
      </c>
      <c r="S3890" s="27" t="str">
        <f>VLOOKUP(N3890,'散件（更新）'!B:E,4,FALSE)</f>
        <v>https://tineco-yxzt.oss-accelerate.aliyuncs.com/20231219/9VSBM110000_1702948061711.png</v>
      </c>
      <c r="T3890" s="27" t="s">
        <v>8759</v>
      </c>
      <c r="U3890" s="28" t="str">
        <f>VLOOKUP(N3890,'散件（更新）'!B:G,6,FALSE)</f>
        <v>FB1965小电动（3pin）</v>
      </c>
      <c r="V3890" s="28" t="str">
        <f>VLOOKUP(N3890,'散件（更新）'!B:I,8,FALSE)</f>
        <v>6972200198945</v>
      </c>
    </row>
    <row r="3891" spans="1:22">
      <c r="A3891" s="57">
        <v>46169</v>
      </c>
      <c r="B3891" s="53" t="s">
        <v>1404</v>
      </c>
      <c r="C3891" s="27" t="str">
        <f>VLOOKUP(B3891,'大货清单（不定期按GOMS更新）'!A:H,8,0)</f>
        <v>107-20521801</v>
      </c>
      <c r="D3891" s="27" t="str">
        <f>VLOOKUP(B3891,'大货清单（不定期按GOMS更新）'!A:C,3,0)</f>
        <v>ZB2052R-01</v>
      </c>
      <c r="E3891" s="27" t="str">
        <f>VLOOKUP(B3891,'大货清单（不定期按GOMS更新）'!A:H,4,0)</f>
        <v>DE</v>
      </c>
      <c r="F3891" s="27" t="str">
        <f>VLOOKUP(B3891,'大货清单（不定期按GOMS更新）'!A:H,2,0)</f>
        <v>PURE ONE S15 PET EX</v>
      </c>
      <c r="G3891" s="28">
        <f>VLOOKUP(B3891,'大货清单（不定期按GOMS更新）'!A:I,9,FALSE)</f>
        <v>6974950100940</v>
      </c>
      <c r="H3891" s="27" t="str">
        <f>VLOOKUP(B3891,'大货清单（不定期按GOMS更新）'!A:H,7,0)</f>
        <v>White&amp;Black</v>
      </c>
      <c r="I3891" s="27" t="str">
        <f>VLOOKUP(B3891,'大货清单（不定期按GOMS更新）'!A:F,6,FALSE)</f>
        <v>PHASEOUT</v>
      </c>
      <c r="J3891" s="27" t="str">
        <f>VLOOKUP(B3891,'大货清单（不定期按GOMS更新）'!A:K,11,FALSE)</f>
        <v>9.1</v>
      </c>
      <c r="K3891" s="27" t="str">
        <f>VLOOKUP(B3891,'大货清单（不定期按GOMS更新）'!A:N,12,FALSE)</f>
        <v>768</v>
      </c>
      <c r="L3891" s="27" t="str">
        <f>VLOOKUP(B3891,'大货清单（不定期按GOMS更新）'!A:M,13,FALSE)</f>
        <v>153</v>
      </c>
      <c r="M3891" s="27" t="str">
        <f>VLOOKUP(B3891,'大货清单（不定期按GOMS更新）'!A:N,14,FALSE)</f>
        <v>342</v>
      </c>
      <c r="N3891" s="53" t="s">
        <v>1352</v>
      </c>
      <c r="O3891" s="27">
        <f>IFERROR(VLOOKUP(N3891,'散件迭代（不定期更新）'!C:J,8,FALSE),0)</f>
        <v>0</v>
      </c>
      <c r="P3891" s="27" t="str">
        <f>IFERROR(VLOOKUP(N3891,'散件（更新）'!B:H,3,FALSE),0)</f>
        <v>206-1965-0503</v>
      </c>
      <c r="Q3891" s="27" t="str">
        <f>VLOOKUP(N3891,'散件（更新）'!B:H,2,FALSE)</f>
        <v>114-19650503</v>
      </c>
      <c r="R3891" s="27" t="str">
        <f>VLOOKUP(N3891,'散件（更新）'!B:H,7,FALSE)</f>
        <v>Carpet Brush</v>
      </c>
      <c r="S3891" s="27" t="str">
        <f>VLOOKUP(N3891,'散件（更新）'!B:E,4,FALSE)</f>
        <v>https://tineco-yxzt.oss-accelerate.aliyuncs.com/20240327/S11DUALditanshua_1711507124269.jpg</v>
      </c>
      <c r="T3891" s="27" t="s">
        <v>8759</v>
      </c>
      <c r="U3891" s="28" t="str">
        <f>VLOOKUP(N3891,'散件（更新）'!B:G,6,FALSE)</f>
        <v>FB2118地毯刷</v>
      </c>
      <c r="V3891" s="28" t="str">
        <f>VLOOKUP(N3891,'散件（更新）'!B:I,8,FALSE)</f>
        <v>6972200198808</v>
      </c>
    </row>
    <row r="3892" spans="1:22">
      <c r="A3892" s="57">
        <v>46169</v>
      </c>
      <c r="B3892" s="53" t="s">
        <v>1404</v>
      </c>
      <c r="C3892" s="27" t="str">
        <f>VLOOKUP(B3892,'大货清单（不定期按GOMS更新）'!A:H,8,0)</f>
        <v>107-20521801</v>
      </c>
      <c r="D3892" s="27" t="str">
        <f>VLOOKUP(B3892,'大货清单（不定期按GOMS更新）'!A:C,3,0)</f>
        <v>ZB2052R-01</v>
      </c>
      <c r="E3892" s="27" t="str">
        <f>VLOOKUP(B3892,'大货清单（不定期按GOMS更新）'!A:H,4,0)</f>
        <v>DE</v>
      </c>
      <c r="F3892" s="27" t="str">
        <f>VLOOKUP(B3892,'大货清单（不定期按GOMS更新）'!A:H,2,0)</f>
        <v>PURE ONE S15 PET EX</v>
      </c>
      <c r="G3892" s="28">
        <f>VLOOKUP(B3892,'大货清单（不定期按GOMS更新）'!A:I,9,FALSE)</f>
        <v>6974950100940</v>
      </c>
      <c r="H3892" s="27" t="str">
        <f>VLOOKUP(B3892,'大货清单（不定期按GOMS更新）'!A:H,7,0)</f>
        <v>White&amp;Black</v>
      </c>
      <c r="I3892" s="27" t="str">
        <f>VLOOKUP(B3892,'大货清单（不定期按GOMS更新）'!A:F,6,FALSE)</f>
        <v>PHASEOUT</v>
      </c>
      <c r="J3892" s="27" t="str">
        <f>VLOOKUP(B3892,'大货清单（不定期按GOMS更新）'!A:K,11,FALSE)</f>
        <v>9.1</v>
      </c>
      <c r="K3892" s="27" t="str">
        <f>VLOOKUP(B3892,'大货清单（不定期按GOMS更新）'!A:N,12,FALSE)</f>
        <v>768</v>
      </c>
      <c r="L3892" s="27" t="str">
        <f>VLOOKUP(B3892,'大货清单（不定期按GOMS更新）'!A:M,13,FALSE)</f>
        <v>153</v>
      </c>
      <c r="M3892" s="27" t="str">
        <f>VLOOKUP(B3892,'大货清单（不定期按GOMS更新）'!A:N,14,FALSE)</f>
        <v>342</v>
      </c>
      <c r="N3892" s="53" t="s">
        <v>921</v>
      </c>
      <c r="O3892" s="27">
        <f>IFERROR(VLOOKUP(N3892,'散件迭代（不定期更新）'!C:J,8,FALSE),0)</f>
        <v>0</v>
      </c>
      <c r="P3892" s="27" t="str">
        <f>IFERROR(VLOOKUP(N3892,'散件（更新）'!B:H,3,FALSE),0)</f>
        <v>206-2052-0104</v>
      </c>
      <c r="Q3892" s="27" t="str">
        <f>VLOOKUP(N3892,'散件（更新）'!B:H,2,FALSE)</f>
        <v>114-20520104</v>
      </c>
      <c r="R3892" s="27" t="str">
        <f>VLOOKUP(N3892,'散件（更新）'!B:H,7,FALSE)</f>
        <v>Filter Holder</v>
      </c>
      <c r="S3892" s="27" t="str">
        <f>VLOOKUP(N3892,'散件（更新）'!B:E,4,FALSE)</f>
        <v>https://tineco-yxzt.oss-accelerate.aliyuncs.com/product/114-20520104.jpeg</v>
      </c>
      <c r="T3892" s="27" t="s">
        <v>8759</v>
      </c>
      <c r="U3892" s="28" t="str">
        <f>VLOOKUP(N3892,'散件（更新）'!B:G,6,FALSE)</f>
        <v>多锥组件</v>
      </c>
      <c r="V3892" s="28">
        <f>VLOOKUP(N3892,'散件（更新）'!B:I,8,FALSE)</f>
        <v>6972200199324</v>
      </c>
    </row>
    <row r="3893" spans="1:22">
      <c r="A3893" s="57">
        <v>46169</v>
      </c>
      <c r="B3893" s="53" t="s">
        <v>1404</v>
      </c>
      <c r="C3893" s="27" t="str">
        <f>VLOOKUP(B3893,'大货清单（不定期按GOMS更新）'!A:H,8,0)</f>
        <v>107-20521801</v>
      </c>
      <c r="D3893" s="27" t="str">
        <f>VLOOKUP(B3893,'大货清单（不定期按GOMS更新）'!A:C,3,0)</f>
        <v>ZB2052R-01</v>
      </c>
      <c r="E3893" s="27" t="str">
        <f>VLOOKUP(B3893,'大货清单（不定期按GOMS更新）'!A:H,4,0)</f>
        <v>DE</v>
      </c>
      <c r="F3893" s="27" t="str">
        <f>VLOOKUP(B3893,'大货清单（不定期按GOMS更新）'!A:H,2,0)</f>
        <v>PURE ONE S15 PET EX</v>
      </c>
      <c r="G3893" s="28">
        <f>VLOOKUP(B3893,'大货清单（不定期按GOMS更新）'!A:I,9,FALSE)</f>
        <v>6974950100940</v>
      </c>
      <c r="H3893" s="27" t="str">
        <f>VLOOKUP(B3893,'大货清单（不定期按GOMS更新）'!A:H,7,0)</f>
        <v>White&amp;Black</v>
      </c>
      <c r="I3893" s="27" t="str">
        <f>VLOOKUP(B3893,'大货清单（不定期按GOMS更新）'!A:F,6,FALSE)</f>
        <v>PHASEOUT</v>
      </c>
      <c r="J3893" s="27" t="str">
        <f>VLOOKUP(B3893,'大货清单（不定期按GOMS更新）'!A:K,11,FALSE)</f>
        <v>9.1</v>
      </c>
      <c r="K3893" s="27" t="str">
        <f>VLOOKUP(B3893,'大货清单（不定期按GOMS更新）'!A:N,12,FALSE)</f>
        <v>768</v>
      </c>
      <c r="L3893" s="27" t="str">
        <f>VLOOKUP(B3893,'大货清单（不定期按GOMS更新）'!A:M,13,FALSE)</f>
        <v>153</v>
      </c>
      <c r="M3893" s="27" t="str">
        <f>VLOOKUP(B3893,'大货清单（不定期按GOMS更新）'!A:N,14,FALSE)</f>
        <v>342</v>
      </c>
      <c r="N3893" s="53" t="s">
        <v>1363</v>
      </c>
      <c r="O3893" s="27" t="str">
        <f>IFERROR(VLOOKUP(N3893,'散件迭代（不定期更新）'!C:J,8,FALSE),0)</f>
        <v>A12</v>
      </c>
      <c r="P3893" s="27" t="str">
        <f>IFERROR(VLOOKUP(N3893,'散件（更新）'!B:H,3,FALSE),0)</f>
        <v>206-1873-0010</v>
      </c>
      <c r="Q3893" s="27" t="str">
        <f>VLOOKUP(N3893,'散件（更新）'!B:H,2,FALSE)</f>
        <v>114-18730010</v>
      </c>
      <c r="R3893" s="27" t="str">
        <f>VLOOKUP(N3893,'散件（更新）'!B:H,7,FALSE)</f>
        <v>Accessory Kit</v>
      </c>
      <c r="S3893" s="27" t="str">
        <f>VLOOKUP(N3893,'散件（更新）'!B:E,4,FALSE)</f>
        <v>https://tineco-yxzt.oss-accelerate.aliyuncs.com/product/114-18730010.jpg</v>
      </c>
      <c r="T3893" s="27" t="s">
        <v>8759</v>
      </c>
      <c r="U3893" s="28" t="str">
        <f>VLOOKUP(N3893,'散件（更新）'!B:G,6,FALSE)</f>
        <v>附件套装(家电刷组件+伸缩扁吸组件+转折管组件+伸缩软管组件)</v>
      </c>
      <c r="V3893" s="28" t="str">
        <f>VLOOKUP(N3893,'散件（更新）'!B:I,8,FALSE)</f>
        <v>6972200191519</v>
      </c>
    </row>
    <row r="3894" spans="1:22">
      <c r="A3894" s="57">
        <v>46169</v>
      </c>
      <c r="B3894" s="53" t="s">
        <v>1404</v>
      </c>
      <c r="C3894" s="27" t="str">
        <f>VLOOKUP(B3894,'大货清单（不定期按GOMS更新）'!A:H,8,0)</f>
        <v>107-20521801</v>
      </c>
      <c r="D3894" s="27" t="str">
        <f>VLOOKUP(B3894,'大货清单（不定期按GOMS更新）'!A:C,3,0)</f>
        <v>ZB2052R-01</v>
      </c>
      <c r="E3894" s="27" t="str">
        <f>VLOOKUP(B3894,'大货清单（不定期按GOMS更新）'!A:H,4,0)</f>
        <v>DE</v>
      </c>
      <c r="F3894" s="27" t="str">
        <f>VLOOKUP(B3894,'大货清单（不定期按GOMS更新）'!A:H,2,0)</f>
        <v>PURE ONE S15 PET EX</v>
      </c>
      <c r="G3894" s="28">
        <f>VLOOKUP(B3894,'大货清单（不定期按GOMS更新）'!A:I,9,FALSE)</f>
        <v>6974950100940</v>
      </c>
      <c r="H3894" s="27" t="str">
        <f>VLOOKUP(B3894,'大货清单（不定期按GOMS更新）'!A:H,7,0)</f>
        <v>White&amp;Black</v>
      </c>
      <c r="I3894" s="27" t="str">
        <f>VLOOKUP(B3894,'大货清单（不定期按GOMS更新）'!A:F,6,FALSE)</f>
        <v>PHASEOUT</v>
      </c>
      <c r="J3894" s="27" t="str">
        <f>VLOOKUP(B3894,'大货清单（不定期按GOMS更新）'!A:K,11,FALSE)</f>
        <v>9.1</v>
      </c>
      <c r="K3894" s="27" t="str">
        <f>VLOOKUP(B3894,'大货清单（不定期按GOMS更新）'!A:N,12,FALSE)</f>
        <v>768</v>
      </c>
      <c r="L3894" s="27" t="str">
        <f>VLOOKUP(B3894,'大货清单（不定期按GOMS更新）'!A:M,13,FALSE)</f>
        <v>153</v>
      </c>
      <c r="M3894" s="27" t="str">
        <f>VLOOKUP(B3894,'大货清单（不定期按GOMS更新）'!A:N,14,FALSE)</f>
        <v>342</v>
      </c>
      <c r="N3894" s="53" t="s">
        <v>1398</v>
      </c>
      <c r="O3894" s="27">
        <f>IFERROR(VLOOKUP(N3894,'散件迭代（不定期更新）'!C:J,8,FALSE),0)</f>
        <v>0</v>
      </c>
      <c r="P3894" s="27" t="str">
        <f>IFERROR(VLOOKUP(N3894,'散件（更新）'!B:H,3,FALSE),0)</f>
        <v>206-2052-0100</v>
      </c>
      <c r="Q3894" s="27" t="str">
        <f>VLOOKUP(N3894,'散件（更新）'!B:H,2,FALSE)</f>
        <v>114-20520100</v>
      </c>
      <c r="R3894" s="27" t="str">
        <f>VLOOKUP(N3894,'散件（更新）'!B:H,7,FALSE)</f>
        <v>Main Body</v>
      </c>
      <c r="S3894" s="27" t="str">
        <f>VLOOKUP(N3894,'散件（更新）'!B:E,4,FALSE)</f>
        <v>https://tineco-yxzt.oss-accelerate.aliyuncs.com/product/114-20520100.jpeg</v>
      </c>
      <c r="T3894" s="27" t="s">
        <v>8759</v>
      </c>
      <c r="U3894" s="28" t="str">
        <f>VLOOKUP(N3894,'散件（更新）'!B:G,6,FALSE)</f>
        <v>主机黑白LED</v>
      </c>
      <c r="V3894" s="28">
        <f>VLOOKUP(N3894,'散件（更新）'!B:I,8,FALSE)</f>
        <v>6972200199287</v>
      </c>
    </row>
    <row r="3895" spans="1:22">
      <c r="A3895" s="57">
        <v>46169</v>
      </c>
      <c r="B3895" s="53" t="s">
        <v>1404</v>
      </c>
      <c r="C3895" s="27" t="str">
        <f>VLOOKUP(B3895,'大货清单（不定期按GOMS更新）'!A:H,8,0)</f>
        <v>107-20521801</v>
      </c>
      <c r="D3895" s="27" t="str">
        <f>VLOOKUP(B3895,'大货清单（不定期按GOMS更新）'!A:C,3,0)</f>
        <v>ZB2052R-01</v>
      </c>
      <c r="E3895" s="27" t="str">
        <f>VLOOKUP(B3895,'大货清单（不定期按GOMS更新）'!A:H,4,0)</f>
        <v>DE</v>
      </c>
      <c r="F3895" s="27" t="str">
        <f>VLOOKUP(B3895,'大货清单（不定期按GOMS更新）'!A:H,2,0)</f>
        <v>PURE ONE S15 PET EX</v>
      </c>
      <c r="G3895" s="28">
        <f>VLOOKUP(B3895,'大货清单（不定期按GOMS更新）'!A:I,9,FALSE)</f>
        <v>6974950100940</v>
      </c>
      <c r="H3895" s="27" t="str">
        <f>VLOOKUP(B3895,'大货清单（不定期按GOMS更新）'!A:H,7,0)</f>
        <v>White&amp;Black</v>
      </c>
      <c r="I3895" s="27" t="str">
        <f>VLOOKUP(B3895,'大货清单（不定期按GOMS更新）'!A:F,6,FALSE)</f>
        <v>PHASEOUT</v>
      </c>
      <c r="J3895" s="27" t="str">
        <f>VLOOKUP(B3895,'大货清单（不定期按GOMS更新）'!A:K,11,FALSE)</f>
        <v>9.1</v>
      </c>
      <c r="K3895" s="27" t="str">
        <f>VLOOKUP(B3895,'大货清单（不定期按GOMS更新）'!A:N,12,FALSE)</f>
        <v>768</v>
      </c>
      <c r="L3895" s="27" t="str">
        <f>VLOOKUP(B3895,'大货清单（不定期按GOMS更新）'!A:M,13,FALSE)</f>
        <v>153</v>
      </c>
      <c r="M3895" s="27" t="str">
        <f>VLOOKUP(B3895,'大货清单（不定期按GOMS更新）'!A:N,14,FALSE)</f>
        <v>342</v>
      </c>
      <c r="N3895" s="53" t="s">
        <v>1396</v>
      </c>
      <c r="O3895" s="27">
        <f>IFERROR(VLOOKUP(N3895,'散件迭代（不定期更新）'!C:J,8,FALSE),0)</f>
        <v>0</v>
      </c>
      <c r="P3895" s="27" t="str">
        <f>IFERROR(VLOOKUP(N3895,'散件（更新）'!B:H,3,FALSE),0)</f>
        <v>206-2052-0103</v>
      </c>
      <c r="Q3895" s="27" t="str">
        <f>VLOOKUP(N3895,'散件（更新）'!B:H,2,FALSE)</f>
        <v>114-20520103</v>
      </c>
      <c r="R3895" s="27" t="str">
        <f>VLOOKUP(N3895,'散件（更新）'!B:H,7,FALSE)</f>
        <v>Charging Base</v>
      </c>
      <c r="S3895" s="27" t="str">
        <f>VLOOKUP(N3895,'散件（更新）'!B:E,4,FALSE)</f>
        <v>https://tineco-yxzt.oss-accelerate.aliyuncs.com/product/114-20520103.jpeg</v>
      </c>
      <c r="T3895" s="27" t="s">
        <v>8759</v>
      </c>
      <c r="U3895" s="28" t="str">
        <f>VLOOKUP(N3895,'散件（更新）'!B:G,6,FALSE)</f>
        <v>底座组件</v>
      </c>
      <c r="V3895" s="28">
        <f>VLOOKUP(N3895,'散件（更新）'!B:I,8,FALSE)</f>
        <v>6972200199317</v>
      </c>
    </row>
    <row r="3896" spans="1:22">
      <c r="A3896" s="57">
        <v>46169</v>
      </c>
      <c r="B3896" s="53" t="s">
        <v>1404</v>
      </c>
      <c r="C3896" s="27" t="str">
        <f>VLOOKUP(B3896,'大货清单（不定期按GOMS更新）'!A:H,8,0)</f>
        <v>107-20521801</v>
      </c>
      <c r="D3896" s="27" t="str">
        <f>VLOOKUP(B3896,'大货清单（不定期按GOMS更新）'!A:C,3,0)</f>
        <v>ZB2052R-01</v>
      </c>
      <c r="E3896" s="27" t="str">
        <f>VLOOKUP(B3896,'大货清单（不定期按GOMS更新）'!A:H,4,0)</f>
        <v>DE</v>
      </c>
      <c r="F3896" s="27" t="str">
        <f>VLOOKUP(B3896,'大货清单（不定期按GOMS更新）'!A:H,2,0)</f>
        <v>PURE ONE S15 PET EX</v>
      </c>
      <c r="G3896" s="28">
        <f>VLOOKUP(B3896,'大货清单（不定期按GOMS更新）'!A:I,9,FALSE)</f>
        <v>6974950100940</v>
      </c>
      <c r="H3896" s="27" t="str">
        <f>VLOOKUP(B3896,'大货清单（不定期按GOMS更新）'!A:H,7,0)</f>
        <v>White&amp;Black</v>
      </c>
      <c r="I3896" s="27" t="str">
        <f>VLOOKUP(B3896,'大货清单（不定期按GOMS更新）'!A:F,6,FALSE)</f>
        <v>PHASEOUT</v>
      </c>
      <c r="J3896" s="27" t="str">
        <f>VLOOKUP(B3896,'大货清单（不定期按GOMS更新）'!A:K,11,FALSE)</f>
        <v>9.1</v>
      </c>
      <c r="K3896" s="27" t="str">
        <f>VLOOKUP(B3896,'大货清单（不定期按GOMS更新）'!A:N,12,FALSE)</f>
        <v>768</v>
      </c>
      <c r="L3896" s="27" t="str">
        <f>VLOOKUP(B3896,'大货清单（不定期按GOMS更新）'!A:M,13,FALSE)</f>
        <v>153</v>
      </c>
      <c r="M3896" s="27" t="str">
        <f>VLOOKUP(B3896,'大货清单（不定期按GOMS更新）'!A:N,14,FALSE)</f>
        <v>342</v>
      </c>
      <c r="N3896" s="53" t="s">
        <v>1399</v>
      </c>
      <c r="O3896" s="27">
        <f>IFERROR(VLOOKUP(N3896,'散件迭代（不定期更新）'!C:J,8,FALSE),0)</f>
        <v>0</v>
      </c>
      <c r="P3896" s="27" t="str">
        <f>IFERROR(VLOOKUP(N3896,'散件（更新）'!B:H,3,FALSE),0)</f>
        <v>206-2052-0101</v>
      </c>
      <c r="Q3896" s="27" t="str">
        <f>VLOOKUP(N3896,'散件（更新）'!B:H,2,FALSE)</f>
        <v>114-20520101</v>
      </c>
      <c r="R3896" s="27" t="str">
        <f>VLOOKUP(N3896,'散件（更新）'!B:H,7,FALSE)</f>
        <v>Battery</v>
      </c>
      <c r="S3896" s="27" t="str">
        <f>VLOOKUP(N3896,'散件（更新）'!B:E,4,FALSE)</f>
        <v>https://tineco-yxzt.oss-accelerate.aliyuncs.com/product/114-20520101.jpeg</v>
      </c>
      <c r="T3896" s="27" t="s">
        <v>8759</v>
      </c>
      <c r="U3896" s="28" t="str">
        <f>VLOOKUP(N3896,'散件（更新）'!B:G,6,FALSE)</f>
        <v>电池黑白2500mAH</v>
      </c>
      <c r="V3896" s="28">
        <f>VLOOKUP(N3896,'散件（更新）'!B:I,8,FALSE)</f>
        <v>6972200199294</v>
      </c>
    </row>
    <row r="3897" spans="1:22">
      <c r="A3897" s="57">
        <v>46169</v>
      </c>
      <c r="B3897" s="53" t="s">
        <v>1404</v>
      </c>
      <c r="C3897" s="27" t="str">
        <f>VLOOKUP(B3897,'大货清单（不定期按GOMS更新）'!A:H,8,0)</f>
        <v>107-20521801</v>
      </c>
      <c r="D3897" s="27" t="str">
        <f>VLOOKUP(B3897,'大货清单（不定期按GOMS更新）'!A:C,3,0)</f>
        <v>ZB2052R-01</v>
      </c>
      <c r="E3897" s="27" t="str">
        <f>VLOOKUP(B3897,'大货清单（不定期按GOMS更新）'!A:H,4,0)</f>
        <v>DE</v>
      </c>
      <c r="F3897" s="27" t="str">
        <f>VLOOKUP(B3897,'大货清单（不定期按GOMS更新）'!A:H,2,0)</f>
        <v>PURE ONE S15 PET EX</v>
      </c>
      <c r="G3897" s="28">
        <f>VLOOKUP(B3897,'大货清单（不定期按GOMS更新）'!A:I,9,FALSE)</f>
        <v>6974950100940</v>
      </c>
      <c r="H3897" s="27" t="str">
        <f>VLOOKUP(B3897,'大货清单（不定期按GOMS更新）'!A:H,7,0)</f>
        <v>White&amp;Black</v>
      </c>
      <c r="I3897" s="27" t="str">
        <f>VLOOKUP(B3897,'大货清单（不定期按GOMS更新）'!A:F,6,FALSE)</f>
        <v>PHASEOUT</v>
      </c>
      <c r="J3897" s="27" t="str">
        <f>VLOOKUP(B3897,'大货清单（不定期按GOMS更新）'!A:K,11,FALSE)</f>
        <v>9.1</v>
      </c>
      <c r="K3897" s="27" t="str">
        <f>VLOOKUP(B3897,'大货清单（不定期按GOMS更新）'!A:N,12,FALSE)</f>
        <v>768</v>
      </c>
      <c r="L3897" s="27" t="str">
        <f>VLOOKUP(B3897,'大货清单（不定期按GOMS更新）'!A:M,13,FALSE)</f>
        <v>153</v>
      </c>
      <c r="M3897" s="27" t="str">
        <f>VLOOKUP(B3897,'大货清单（不定期按GOMS更新）'!A:N,14,FALSE)</f>
        <v>342</v>
      </c>
      <c r="N3897" s="53" t="s">
        <v>1390</v>
      </c>
      <c r="O3897" s="27">
        <f>IFERROR(VLOOKUP(N3897,'散件迭代（不定期更新）'!C:J,8,FALSE),0)</f>
        <v>0</v>
      </c>
      <c r="P3897" s="27" t="str">
        <f>IFERROR(VLOOKUP(N3897,'散件（更新）'!B:H,3,FALSE),0)</f>
        <v>206-1873-2333</v>
      </c>
      <c r="Q3897" s="27" t="str">
        <f>VLOOKUP(N3897,'散件（更新）'!B:H,2,FALSE)</f>
        <v>114-18732333</v>
      </c>
      <c r="R3897" s="27" t="str">
        <f>VLOOKUP(N3897,'散件（更新）'!B:H,7,FALSE)</f>
        <v>[EHA]Power brush release button + spring</v>
      </c>
      <c r="S3897" s="27" t="str">
        <f>VLOOKUP(N3897,'散件（更新）'!B:E,4,FALSE)</f>
        <v>https://tineco-yxzt.oss-accelerate.aliyuncs.com/20231219/9VSRB121100_1702948075363.png</v>
      </c>
      <c r="T3897" s="27" t="s">
        <v>8759</v>
      </c>
      <c r="U3897" s="28" t="str">
        <f>VLOOKUP(N3897,'散件（更新）'!B:G,6,FALSE)</f>
        <v>释放按钮+弹簧组件（散件专用）</v>
      </c>
      <c r="V3897" s="28" t="str">
        <f>VLOOKUP(N3897,'散件（更新）'!B:I,8,FALSE)</f>
        <v>6972200197429</v>
      </c>
    </row>
    <row r="3898" spans="1:22">
      <c r="A3898" s="57">
        <v>46169</v>
      </c>
      <c r="B3898" s="53" t="s">
        <v>1404</v>
      </c>
      <c r="C3898" s="27" t="str">
        <f>VLOOKUP(B3898,'大货清单（不定期按GOMS更新）'!A:H,8,0)</f>
        <v>107-20521801</v>
      </c>
      <c r="D3898" s="27" t="str">
        <f>VLOOKUP(B3898,'大货清单（不定期按GOMS更新）'!A:C,3,0)</f>
        <v>ZB2052R-01</v>
      </c>
      <c r="E3898" s="27" t="str">
        <f>VLOOKUP(B3898,'大货清单（不定期按GOMS更新）'!A:H,4,0)</f>
        <v>DE</v>
      </c>
      <c r="F3898" s="27" t="str">
        <f>VLOOKUP(B3898,'大货清单（不定期按GOMS更新）'!A:H,2,0)</f>
        <v>PURE ONE S15 PET EX</v>
      </c>
      <c r="G3898" s="28">
        <f>VLOOKUP(B3898,'大货清单（不定期按GOMS更新）'!A:I,9,FALSE)</f>
        <v>6974950100940</v>
      </c>
      <c r="H3898" s="27" t="str">
        <f>VLOOKUP(B3898,'大货清单（不定期按GOMS更新）'!A:H,7,0)</f>
        <v>White&amp;Black</v>
      </c>
      <c r="I3898" s="27" t="str">
        <f>VLOOKUP(B3898,'大货清单（不定期按GOMS更新）'!A:F,6,FALSE)</f>
        <v>PHASEOUT</v>
      </c>
      <c r="J3898" s="27" t="str">
        <f>VLOOKUP(B3898,'大货清单（不定期按GOMS更新）'!A:K,11,FALSE)</f>
        <v>9.1</v>
      </c>
      <c r="K3898" s="27" t="str">
        <f>VLOOKUP(B3898,'大货清单（不定期按GOMS更新）'!A:N,12,FALSE)</f>
        <v>768</v>
      </c>
      <c r="L3898" s="27" t="str">
        <f>VLOOKUP(B3898,'大货清单（不定期按GOMS更新）'!A:M,13,FALSE)</f>
        <v>153</v>
      </c>
      <c r="M3898" s="27" t="str">
        <f>VLOOKUP(B3898,'大货清单（不定期按GOMS更新）'!A:N,14,FALSE)</f>
        <v>342</v>
      </c>
      <c r="N3898" s="53" t="s">
        <v>338</v>
      </c>
      <c r="O3898" s="27" t="str">
        <f>IFERROR(VLOOKUP(N3898,'散件迭代（不定期更新）'!C:J,8,FALSE),0)</f>
        <v>A42</v>
      </c>
      <c r="P3898" s="27" t="str">
        <f>IFERROR(VLOOKUP(N3898,'散件（更新）'!B:H,3,FALSE),0)</f>
        <v>206-1873-0209</v>
      </c>
      <c r="Q3898" s="27" t="str">
        <f>VLOOKUP(N3898,'散件（更新）'!B:H,2,FALSE)</f>
        <v>114-18730209</v>
      </c>
      <c r="R3898" s="27" t="str">
        <f>VLOOKUP(N3898,'散件（更新）'!B:H,7,FALSE)</f>
        <v>Crevice Tool</v>
      </c>
      <c r="S3898" s="27" t="str">
        <f>VLOOKUP(N3898,'散件（更新）'!B:E,4,FALSE)</f>
        <v>https://tineco-yxzt.oss-accelerate.aliyuncs.com/product/114-18730209.png</v>
      </c>
      <c r="T3898" s="27" t="s">
        <v>8759</v>
      </c>
      <c r="U3898" s="28" t="str">
        <f>VLOOKUP(N3898,'散件（更新）'!B:G,6,FALSE)</f>
        <v>扁吸组件</v>
      </c>
      <c r="V3898" s="28" t="str">
        <f>VLOOKUP(N3898,'散件（更新）'!B:I,8,FALSE)</f>
        <v>6972200191496</v>
      </c>
    </row>
    <row r="3899" spans="1:22">
      <c r="A3899" s="57">
        <v>46169</v>
      </c>
      <c r="B3899" s="53" t="s">
        <v>1404</v>
      </c>
      <c r="C3899" s="27" t="str">
        <f>VLOOKUP(B3899,'大货清单（不定期按GOMS更新）'!A:H,8,0)</f>
        <v>107-20521801</v>
      </c>
      <c r="D3899" s="27" t="str">
        <f>VLOOKUP(B3899,'大货清单（不定期按GOMS更新）'!A:C,3,0)</f>
        <v>ZB2052R-01</v>
      </c>
      <c r="E3899" s="27" t="str">
        <f>VLOOKUP(B3899,'大货清单（不定期按GOMS更新）'!A:H,4,0)</f>
        <v>DE</v>
      </c>
      <c r="F3899" s="27" t="str">
        <f>VLOOKUP(B3899,'大货清单（不定期按GOMS更新）'!A:H,2,0)</f>
        <v>PURE ONE S15 PET EX</v>
      </c>
      <c r="G3899" s="28">
        <f>VLOOKUP(B3899,'大货清单（不定期按GOMS更新）'!A:I,9,FALSE)</f>
        <v>6974950100940</v>
      </c>
      <c r="H3899" s="27" t="str">
        <f>VLOOKUP(B3899,'大货清单（不定期按GOMS更新）'!A:H,7,0)</f>
        <v>White&amp;Black</v>
      </c>
      <c r="I3899" s="27" t="str">
        <f>VLOOKUP(B3899,'大货清单（不定期按GOMS更新）'!A:F,6,FALSE)</f>
        <v>PHASEOUT</v>
      </c>
      <c r="J3899" s="27" t="str">
        <f>VLOOKUP(B3899,'大货清单（不定期按GOMS更新）'!A:K,11,FALSE)</f>
        <v>9.1</v>
      </c>
      <c r="K3899" s="27" t="str">
        <f>VLOOKUP(B3899,'大货清单（不定期按GOMS更新）'!A:N,12,FALSE)</f>
        <v>768</v>
      </c>
      <c r="L3899" s="27" t="str">
        <f>VLOOKUP(B3899,'大货清单（不定期按GOMS更新）'!A:M,13,FALSE)</f>
        <v>153</v>
      </c>
      <c r="M3899" s="27" t="str">
        <f>VLOOKUP(B3899,'大货清单（不定期按GOMS更新）'!A:N,14,FALSE)</f>
        <v>342</v>
      </c>
      <c r="N3899" s="53" t="s">
        <v>1362</v>
      </c>
      <c r="O3899" s="27">
        <f>IFERROR(VLOOKUP(N3899,'散件迭代（不定期更新）'!C:J,8,FALSE),0)</f>
        <v>0</v>
      </c>
      <c r="P3899" s="27" t="str">
        <f>IFERROR(VLOOKUP(N3899,'散件（更新）'!B:H,3,FALSE),0)</f>
        <v>206-1965-0502</v>
      </c>
      <c r="Q3899" s="27" t="str">
        <f>VLOOKUP(N3899,'散件（更新）'!B:H,2,FALSE)</f>
        <v>114-19650502</v>
      </c>
      <c r="R3899" s="27" t="str">
        <f>VLOOKUP(N3899,'散件（更新）'!B:H,7,FALSE)</f>
        <v>Tube Assembly</v>
      </c>
      <c r="S3899" s="27" t="str">
        <f>VLOOKUP(N3899,'散件（更新）'!B:E,4,FALSE)</f>
        <v>https://tineco-yxzt.oss-accelerate.aliyuncs.com/product/114-19650502.jpeg</v>
      </c>
      <c r="T3899" s="27" t="s">
        <v>8759</v>
      </c>
      <c r="U3899" s="28" t="str">
        <f>VLOOKUP(N3899,'散件（更新）'!B:G,6,FALSE)</f>
        <v>双节管3pin</v>
      </c>
      <c r="V3899" s="28" t="str">
        <f>VLOOKUP(N3899,'散件（更新）'!B:I,8,FALSE)</f>
        <v>6972200198792</v>
      </c>
    </row>
    <row r="3900" spans="1:22">
      <c r="A3900" s="57">
        <v>46169</v>
      </c>
      <c r="B3900" s="53" t="s">
        <v>157</v>
      </c>
      <c r="C3900" s="27" t="str">
        <f>VLOOKUP(B3900,'大货清单（不定期按GOMS更新）'!A:H,8,0)</f>
        <v>107-20280603</v>
      </c>
      <c r="D3900" s="27" t="str">
        <f>VLOOKUP(B3900,'大货清单（不定期按GOMS更新）'!A:C,3,0)</f>
        <v>ZB2028F-03</v>
      </c>
      <c r="E3900" s="27" t="str">
        <f>VLOOKUP(B3900,'大货清单（不定期按GOMS更新）'!A:H,4,0)</f>
        <v>DE,FR,IT,ES,BE,NL</v>
      </c>
      <c r="F3900" s="27" t="str">
        <f>VLOOKUP(B3900,'大货清单（不定期按GOMS更新）'!A:H,2,0)</f>
        <v>PURE ONE Air</v>
      </c>
      <c r="G3900" s="28">
        <f>VLOOKUP(B3900,'大货清单（不定期按GOMS更新）'!A:I,9,FALSE)</f>
        <v>6972200199379</v>
      </c>
      <c r="H3900" s="27" t="str">
        <f>VLOOKUP(B3900,'大货清单（不定期按GOMS更新）'!A:H,7,0)</f>
        <v>White</v>
      </c>
      <c r="I3900" s="27" t="str">
        <f>VLOOKUP(B3900,'大货清单（不定期按GOMS更新）'!A:F,6,FALSE)</f>
        <v>PHASEOUT</v>
      </c>
      <c r="J3900" s="27" t="str">
        <f>VLOOKUP(B3900,'大货清单（不定期按GOMS更新）'!A:K,11,FALSE)</f>
        <v>4.22</v>
      </c>
      <c r="K3900" s="27" t="str">
        <f>VLOOKUP(B3900,'大货清单（不定期按GOMS更新）'!A:N,12,FALSE)</f>
        <v>410</v>
      </c>
      <c r="L3900" s="27" t="str">
        <f>VLOOKUP(B3900,'大货清单（不定期按GOMS更新）'!A:M,13,FALSE)</f>
        <v>198</v>
      </c>
      <c r="M3900" s="27" t="str">
        <f>VLOOKUP(B3900,'大货清单（不定期按GOMS更新）'!A:N,14,FALSE)</f>
        <v>288</v>
      </c>
      <c r="N3900" s="53" t="s">
        <v>1281</v>
      </c>
      <c r="O3900" s="27">
        <f>IFERROR(VLOOKUP(N3900,'散件迭代（不定期更新）'!C:J,8,FALSE),0)</f>
        <v>0</v>
      </c>
      <c r="P3900" s="27" t="str">
        <f>IFERROR(VLOOKUP(N3900,'散件（更新）'!B:H,3,FALSE),0)</f>
        <v>206-1769-0014</v>
      </c>
      <c r="Q3900" s="27" t="str">
        <f>VLOOKUP(N3900,'散件（更新）'!B:H,2,FALSE)</f>
        <v>114-17690014</v>
      </c>
      <c r="R3900" s="27" t="str">
        <f>VLOOKUP(N3900,'散件（更新）'!B:H,7,FALSE)</f>
        <v>wall accessory holder</v>
      </c>
      <c r="S3900" s="27" t="str">
        <f>VLOOKUP(N3900,'散件（更新）'!B:E,4,FALSE)</f>
        <v>https://tineco-yxzt.oss-accelerate.aliyuncs.com/product/114-17690014.jpg</v>
      </c>
      <c r="T3900" s="27" t="s">
        <v>8759</v>
      </c>
      <c r="U3900" s="28" t="str">
        <f>VLOOKUP(N3900,'散件（更新）'!B:G,6,FALSE)</f>
        <v>附件延展架 墙挂版</v>
      </c>
      <c r="V3900" s="28" t="str">
        <f>VLOOKUP(N3900,'散件（更新）'!B:I,8,FALSE)</f>
        <v>6972200191199</v>
      </c>
    </row>
    <row r="3901" spans="1:22">
      <c r="A3901" s="57">
        <v>46169</v>
      </c>
      <c r="B3901" s="53" t="s">
        <v>157</v>
      </c>
      <c r="C3901" s="27" t="str">
        <f>VLOOKUP(B3901,'大货清单（不定期按GOMS更新）'!A:H,8,0)</f>
        <v>107-20280603</v>
      </c>
      <c r="D3901" s="27" t="str">
        <f>VLOOKUP(B3901,'大货清单（不定期按GOMS更新）'!A:C,3,0)</f>
        <v>ZB2028F-03</v>
      </c>
      <c r="E3901" s="27" t="str">
        <f>VLOOKUP(B3901,'大货清单（不定期按GOMS更新）'!A:H,4,0)</f>
        <v>DE,FR,IT,ES,BE,NL</v>
      </c>
      <c r="F3901" s="27" t="str">
        <f>VLOOKUP(B3901,'大货清单（不定期按GOMS更新）'!A:H,2,0)</f>
        <v>PURE ONE Air</v>
      </c>
      <c r="G3901" s="28">
        <f>VLOOKUP(B3901,'大货清单（不定期按GOMS更新）'!A:I,9,FALSE)</f>
        <v>6972200199379</v>
      </c>
      <c r="H3901" s="27" t="str">
        <f>VLOOKUP(B3901,'大货清单（不定期按GOMS更新）'!A:H,7,0)</f>
        <v>White</v>
      </c>
      <c r="I3901" s="27" t="str">
        <f>VLOOKUP(B3901,'大货清单（不定期按GOMS更新）'!A:F,6,FALSE)</f>
        <v>PHASEOUT</v>
      </c>
      <c r="J3901" s="27" t="str">
        <f>VLOOKUP(B3901,'大货清单（不定期按GOMS更新）'!A:K,11,FALSE)</f>
        <v>4.22</v>
      </c>
      <c r="K3901" s="27" t="str">
        <f>VLOOKUP(B3901,'大货清单（不定期按GOMS更新）'!A:N,12,FALSE)</f>
        <v>410</v>
      </c>
      <c r="L3901" s="27" t="str">
        <f>VLOOKUP(B3901,'大货清单（不定期按GOMS更新）'!A:M,13,FALSE)</f>
        <v>198</v>
      </c>
      <c r="M3901" s="27" t="str">
        <f>VLOOKUP(B3901,'大货清单（不定期按GOMS更新）'!A:N,14,FALSE)</f>
        <v>288</v>
      </c>
      <c r="N3901" s="53" t="s">
        <v>1363</v>
      </c>
      <c r="O3901" s="27" t="str">
        <f>IFERROR(VLOOKUP(N3901,'散件迭代（不定期更新）'!C:J,8,FALSE),0)</f>
        <v>A12</v>
      </c>
      <c r="P3901" s="27" t="str">
        <f>IFERROR(VLOOKUP(N3901,'散件（更新）'!B:H,3,FALSE),0)</f>
        <v>206-1873-0010</v>
      </c>
      <c r="Q3901" s="27" t="str">
        <f>VLOOKUP(N3901,'散件（更新）'!B:H,2,FALSE)</f>
        <v>114-18730010</v>
      </c>
      <c r="R3901" s="27" t="str">
        <f>VLOOKUP(N3901,'散件（更新）'!B:H,7,FALSE)</f>
        <v>Accessory Kit</v>
      </c>
      <c r="S3901" s="27" t="str">
        <f>VLOOKUP(N3901,'散件（更新）'!B:E,4,FALSE)</f>
        <v>https://tineco-yxzt.oss-accelerate.aliyuncs.com/product/114-18730010.jpg</v>
      </c>
      <c r="T3901" s="27" t="s">
        <v>8759</v>
      </c>
      <c r="U3901" s="28" t="str">
        <f>VLOOKUP(N3901,'散件（更新）'!B:G,6,FALSE)</f>
        <v>附件套装(家电刷组件+伸缩扁吸组件+转折管组件+伸缩软管组件)</v>
      </c>
      <c r="V3901" s="28" t="str">
        <f>VLOOKUP(N3901,'散件（更新）'!B:I,8,FALSE)</f>
        <v>6972200191519</v>
      </c>
    </row>
    <row r="3902" spans="1:22">
      <c r="A3902" s="57">
        <v>46169</v>
      </c>
      <c r="B3902" s="53" t="s">
        <v>2311</v>
      </c>
      <c r="C3902" s="27" t="str">
        <f>VLOOKUP(B3902,'大货清单（不定期按GOMS更新）'!A:H,8,0)</f>
        <v>107-20520205</v>
      </c>
      <c r="D3902" s="27" t="str">
        <f>VLOOKUP(B3902,'大货清单（不定期按GOMS更新）'!A:C,3,0)</f>
        <v>ZB2052B-05</v>
      </c>
      <c r="E3902" s="27" t="str">
        <f>VLOOKUP(B3902,'大货清单（不定期按GOMS更新）'!A:H,4,0)</f>
        <v>NL,DE,UA,FR,AT,CH,CZ,PL,RO,DK,GR</v>
      </c>
      <c r="F3902" s="27" t="str">
        <f>VLOOKUP(B3902,'大货清单（不定期按GOMS更新）'!A:H,2,0)</f>
        <v>PURE ONE S15 FLEX EX</v>
      </c>
      <c r="G3902" s="28" t="str">
        <f>VLOOKUP(B3902,'大货清单（不定期按GOMS更新）'!A:I,9,FALSE)</f>
        <v>6974950102104,	 6974950102104</v>
      </c>
      <c r="H3902" s="27" t="str">
        <f>VLOOKUP(B3902,'大货清单（不定期按GOMS更新）'!A:H,7,0)</f>
        <v>Blue</v>
      </c>
      <c r="I3902" s="27" t="str">
        <f>VLOOKUP(B3902,'大货清单（不定期按GOMS更新）'!A:F,6,FALSE)</f>
        <v>PHASEOUT</v>
      </c>
      <c r="J3902" s="27" t="str">
        <f>VLOOKUP(B3902,'大货清单（不定期按GOMS更新）'!A:K,11,FALSE)</f>
        <v>9.8</v>
      </c>
      <c r="K3902" s="27" t="str">
        <f>VLOOKUP(B3902,'大货清单（不定期按GOMS更新）'!A:N,12,FALSE)</f>
        <v>770</v>
      </c>
      <c r="L3902" s="27" t="str">
        <f>VLOOKUP(B3902,'大货清单（不定期按GOMS更新）'!A:M,13,FALSE)</f>
        <v>155</v>
      </c>
      <c r="M3902" s="27" t="str">
        <f>VLOOKUP(B3902,'大货清单（不定期按GOMS更新）'!A:N,14,FALSE)</f>
        <v>417</v>
      </c>
      <c r="N3902" s="53" t="s">
        <v>1191</v>
      </c>
      <c r="O3902" s="27" t="str">
        <f>IFERROR(VLOOKUP(N3902,'散件迭代（不定期更新）'!C:J,8,FALSE),0)</f>
        <v>A26</v>
      </c>
      <c r="P3902" s="27" t="str">
        <f>IFERROR(VLOOKUP(N3902,'散件（更新）'!B:H,3,FALSE),0)</f>
        <v>206-1879-0120</v>
      </c>
      <c r="Q3902" s="27" t="str">
        <f>VLOOKUP(N3902,'散件（更新）'!B:H,2,FALSE)</f>
        <v>114-18790120</v>
      </c>
      <c r="R3902" s="27" t="str">
        <f>VLOOKUP(N3902,'散件（更新）'!B:H,7,FALSE)</f>
        <v>Adapter</v>
      </c>
      <c r="S3902" s="27" t="str">
        <f>VLOOKUP(N3902,'散件（更新）'!B:E,4,FALSE)</f>
        <v>https://tineco-yxzt.oss-accelerate.aliyuncs.com/product/114-18790120.jpg</v>
      </c>
      <c r="T3902" s="27" t="s">
        <v>8759</v>
      </c>
      <c r="U3902" s="28" t="str">
        <f>VLOOKUP(N3902,'散件（更新）'!B:G,6,FALSE)</f>
        <v>适配器（低配）</v>
      </c>
      <c r="V3902" s="28" t="str">
        <f>VLOOKUP(N3902,'散件（更新）'!B:I,8,FALSE)</f>
        <v>6972200191854</v>
      </c>
    </row>
    <row r="3903" spans="1:22">
      <c r="A3903" s="57">
        <v>46169</v>
      </c>
      <c r="B3903" s="53" t="s">
        <v>2311</v>
      </c>
      <c r="C3903" s="27" t="str">
        <f>VLOOKUP(B3903,'大货清单（不定期按GOMS更新）'!A:H,8,0)</f>
        <v>107-20520205</v>
      </c>
      <c r="D3903" s="27" t="str">
        <f>VLOOKUP(B3903,'大货清单（不定期按GOMS更新）'!A:C,3,0)</f>
        <v>ZB2052B-05</v>
      </c>
      <c r="E3903" s="27" t="str">
        <f>VLOOKUP(B3903,'大货清单（不定期按GOMS更新）'!A:H,4,0)</f>
        <v>NL,DE,UA,FR,AT,CH,CZ,PL,RO,DK,GR</v>
      </c>
      <c r="F3903" s="27" t="str">
        <f>VLOOKUP(B3903,'大货清单（不定期按GOMS更新）'!A:H,2,0)</f>
        <v>PURE ONE S15 FLEX EX</v>
      </c>
      <c r="G3903" s="28" t="str">
        <f>VLOOKUP(B3903,'大货清单（不定期按GOMS更新）'!A:I,9,FALSE)</f>
        <v>6974950102104,	 6974950102104</v>
      </c>
      <c r="H3903" s="27" t="str">
        <f>VLOOKUP(B3903,'大货清单（不定期按GOMS更新）'!A:H,7,0)</f>
        <v>Blue</v>
      </c>
      <c r="I3903" s="27" t="str">
        <f>VLOOKUP(B3903,'大货清单（不定期按GOMS更新）'!A:F,6,FALSE)</f>
        <v>PHASEOUT</v>
      </c>
      <c r="J3903" s="27" t="str">
        <f>VLOOKUP(B3903,'大货清单（不定期按GOMS更新）'!A:K,11,FALSE)</f>
        <v>9.8</v>
      </c>
      <c r="K3903" s="27" t="str">
        <f>VLOOKUP(B3903,'大货清单（不定期按GOMS更新）'!A:N,12,FALSE)</f>
        <v>770</v>
      </c>
      <c r="L3903" s="27" t="str">
        <f>VLOOKUP(B3903,'大货清单（不定期按GOMS更新）'!A:M,13,FALSE)</f>
        <v>155</v>
      </c>
      <c r="M3903" s="27" t="str">
        <f>VLOOKUP(B3903,'大货清单（不定期按GOMS更新）'!A:N,14,FALSE)</f>
        <v>417</v>
      </c>
      <c r="N3903" s="53" t="s">
        <v>1218</v>
      </c>
      <c r="O3903" s="27">
        <f>IFERROR(VLOOKUP(N3903,'散件迭代（不定期更新）'!C:J,8,FALSE),0)</f>
        <v>0</v>
      </c>
      <c r="P3903" s="27" t="str">
        <f>IFERROR(VLOOKUP(N3903,'散件（更新）'!B:H,3,FALSE),0)</f>
        <v>206-2029-0614</v>
      </c>
      <c r="Q3903" s="27" t="str">
        <f>VLOOKUP(N3903,'散件（更新）'!B:H,2,FALSE)</f>
        <v>114-20290614</v>
      </c>
      <c r="R3903" s="27" t="str">
        <f>VLOOKUP(N3903,'散件（更新）'!B:H,7,FALSE)</f>
        <v>Repair Wheel</v>
      </c>
      <c r="S3903" s="27" t="str">
        <f>VLOOKUP(N3903,'散件（更新）'!B:E,4,FALSE)</f>
        <v>https://tineco-yxzt.oss-accelerate.aliyuncs.com/20231219/9SWRW100000_1702948048100.png</v>
      </c>
      <c r="T3903" s="27" t="s">
        <v>8759</v>
      </c>
      <c r="U3903" s="28" t="str">
        <f>VLOOKUP(N3903,'散件（更新）'!B:G,6,FALSE)</f>
        <v>小轮包胶组件（2个小轮+2个轴）</v>
      </c>
      <c r="V3903" s="28" t="str">
        <f>VLOOKUP(N3903,'散件（更新）'!B:I,8,FALSE)</f>
        <v>6972200198358</v>
      </c>
    </row>
    <row r="3904" spans="1:22">
      <c r="A3904" s="57">
        <v>46169</v>
      </c>
      <c r="B3904" s="53" t="s">
        <v>2311</v>
      </c>
      <c r="C3904" s="27" t="str">
        <f>VLOOKUP(B3904,'大货清单（不定期按GOMS更新）'!A:H,8,0)</f>
        <v>107-20520205</v>
      </c>
      <c r="D3904" s="27" t="str">
        <f>VLOOKUP(B3904,'大货清单（不定期按GOMS更新）'!A:C,3,0)</f>
        <v>ZB2052B-05</v>
      </c>
      <c r="E3904" s="27" t="str">
        <f>VLOOKUP(B3904,'大货清单（不定期按GOMS更新）'!A:H,4,0)</f>
        <v>NL,DE,UA,FR,AT,CH,CZ,PL,RO,DK,GR</v>
      </c>
      <c r="F3904" s="27" t="str">
        <f>VLOOKUP(B3904,'大货清单（不定期按GOMS更新）'!A:H,2,0)</f>
        <v>PURE ONE S15 FLEX EX</v>
      </c>
      <c r="G3904" s="28" t="str">
        <f>VLOOKUP(B3904,'大货清单（不定期按GOMS更新）'!A:I,9,FALSE)</f>
        <v>6974950102104,	 6974950102104</v>
      </c>
      <c r="H3904" s="27" t="str">
        <f>VLOOKUP(B3904,'大货清单（不定期按GOMS更新）'!A:H,7,0)</f>
        <v>Blue</v>
      </c>
      <c r="I3904" s="27" t="str">
        <f>VLOOKUP(B3904,'大货清单（不定期按GOMS更新）'!A:F,6,FALSE)</f>
        <v>PHASEOUT</v>
      </c>
      <c r="J3904" s="27" t="str">
        <f>VLOOKUP(B3904,'大货清单（不定期按GOMS更新）'!A:K,11,FALSE)</f>
        <v>9.8</v>
      </c>
      <c r="K3904" s="27" t="str">
        <f>VLOOKUP(B3904,'大货清单（不定期按GOMS更新）'!A:N,12,FALSE)</f>
        <v>770</v>
      </c>
      <c r="L3904" s="27" t="str">
        <f>VLOOKUP(B3904,'大货清单（不定期按GOMS更新）'!A:M,13,FALSE)</f>
        <v>155</v>
      </c>
      <c r="M3904" s="27" t="str">
        <f>VLOOKUP(B3904,'大货清单（不定期按GOMS更新）'!A:N,14,FALSE)</f>
        <v>417</v>
      </c>
      <c r="N3904" s="53" t="s">
        <v>1228</v>
      </c>
      <c r="O3904" s="27">
        <f>IFERROR(VLOOKUP(N3904,'散件迭代（不定期更新）'!C:J,8,FALSE),0)</f>
        <v>0</v>
      </c>
      <c r="P3904" s="27" t="str">
        <f>IFERROR(VLOOKUP(N3904,'散件（更新）'!B:H,3,FALSE),0)</f>
        <v>206-1756-0204</v>
      </c>
      <c r="Q3904" s="27" t="str">
        <f>VLOOKUP(N3904,'散件（更新）'!B:H,2,FALSE)</f>
        <v>114-17560204</v>
      </c>
      <c r="R3904" s="27" t="str">
        <f>VLOOKUP(N3904,'散件（更新）'!B:H,7,FALSE)</f>
        <v>FILTER</v>
      </c>
      <c r="S3904" s="27" t="str">
        <f>VLOOKUP(N3904,'散件（更新）'!B:E,4,FALSE)</f>
        <v>https://tineco-yxzt.oss-accelerate.aliyuncs.com/product/114-17560204.jpg</v>
      </c>
      <c r="T3904" s="27" t="s">
        <v>8759</v>
      </c>
      <c r="U3904" s="28" t="str">
        <f>VLOOKUP(N3904,'散件（更新）'!B:G,6,FALSE)</f>
        <v>ZB1756 进风滤棉组件</v>
      </c>
      <c r="V3904" s="28" t="str">
        <f>VLOOKUP(N3904,'散件（更新）'!B:I,8,FALSE)</f>
        <v>6972200191182</v>
      </c>
    </row>
    <row r="3905" spans="1:22">
      <c r="A3905" s="57">
        <v>46169</v>
      </c>
      <c r="B3905" s="53" t="s">
        <v>2311</v>
      </c>
      <c r="C3905" s="27" t="str">
        <f>VLOOKUP(B3905,'大货清单（不定期按GOMS更新）'!A:H,8,0)</f>
        <v>107-20520205</v>
      </c>
      <c r="D3905" s="27" t="str">
        <f>VLOOKUP(B3905,'大货清单（不定期按GOMS更新）'!A:C,3,0)</f>
        <v>ZB2052B-05</v>
      </c>
      <c r="E3905" s="27" t="str">
        <f>VLOOKUP(B3905,'大货清单（不定期按GOMS更新）'!A:H,4,0)</f>
        <v>NL,DE,UA,FR,AT,CH,CZ,PL,RO,DK,GR</v>
      </c>
      <c r="F3905" s="27" t="str">
        <f>VLOOKUP(B3905,'大货清单（不定期按GOMS更新）'!A:H,2,0)</f>
        <v>PURE ONE S15 FLEX EX</v>
      </c>
      <c r="G3905" s="28" t="str">
        <f>VLOOKUP(B3905,'大货清单（不定期按GOMS更新）'!A:I,9,FALSE)</f>
        <v>6974950102104,	 6974950102104</v>
      </c>
      <c r="H3905" s="27" t="str">
        <f>VLOOKUP(B3905,'大货清单（不定期按GOMS更新）'!A:H,7,0)</f>
        <v>Blue</v>
      </c>
      <c r="I3905" s="27" t="str">
        <f>VLOOKUP(B3905,'大货清单（不定期按GOMS更新）'!A:F,6,FALSE)</f>
        <v>PHASEOUT</v>
      </c>
      <c r="J3905" s="27" t="str">
        <f>VLOOKUP(B3905,'大货清单（不定期按GOMS更新）'!A:K,11,FALSE)</f>
        <v>9.8</v>
      </c>
      <c r="K3905" s="27" t="str">
        <f>VLOOKUP(B3905,'大货清单（不定期按GOMS更新）'!A:N,12,FALSE)</f>
        <v>770</v>
      </c>
      <c r="L3905" s="27" t="str">
        <f>VLOOKUP(B3905,'大货清单（不定期按GOMS更新）'!A:M,13,FALSE)</f>
        <v>155</v>
      </c>
      <c r="M3905" s="27" t="str">
        <f>VLOOKUP(B3905,'大货清单（不定期按GOMS更新）'!A:N,14,FALSE)</f>
        <v>417</v>
      </c>
      <c r="N3905" s="53" t="s">
        <v>1281</v>
      </c>
      <c r="O3905" s="27">
        <f>IFERROR(VLOOKUP(N3905,'散件迭代（不定期更新）'!C:J,8,FALSE),0)</f>
        <v>0</v>
      </c>
      <c r="P3905" s="27" t="str">
        <f>IFERROR(VLOOKUP(N3905,'散件（更新）'!B:H,3,FALSE),0)</f>
        <v>206-1769-0014</v>
      </c>
      <c r="Q3905" s="27" t="str">
        <f>VLOOKUP(N3905,'散件（更新）'!B:H,2,FALSE)</f>
        <v>114-17690014</v>
      </c>
      <c r="R3905" s="27" t="str">
        <f>VLOOKUP(N3905,'散件（更新）'!B:H,7,FALSE)</f>
        <v>wall accessory holder</v>
      </c>
      <c r="S3905" s="27" t="str">
        <f>VLOOKUP(N3905,'散件（更新）'!B:E,4,FALSE)</f>
        <v>https://tineco-yxzt.oss-accelerate.aliyuncs.com/product/114-17690014.jpg</v>
      </c>
      <c r="T3905" s="27" t="s">
        <v>8759</v>
      </c>
      <c r="U3905" s="28" t="str">
        <f>VLOOKUP(N3905,'散件（更新）'!B:G,6,FALSE)</f>
        <v>附件延展架 墙挂版</v>
      </c>
      <c r="V3905" s="28" t="str">
        <f>VLOOKUP(N3905,'散件（更新）'!B:I,8,FALSE)</f>
        <v>6972200191199</v>
      </c>
    </row>
    <row r="3906" spans="1:22">
      <c r="A3906" s="57">
        <v>46169</v>
      </c>
      <c r="B3906" s="53" t="s">
        <v>2311</v>
      </c>
      <c r="C3906" s="27" t="str">
        <f>VLOOKUP(B3906,'大货清单（不定期按GOMS更新）'!A:H,8,0)</f>
        <v>107-20520205</v>
      </c>
      <c r="D3906" s="27" t="str">
        <f>VLOOKUP(B3906,'大货清单（不定期按GOMS更新）'!A:C,3,0)</f>
        <v>ZB2052B-05</v>
      </c>
      <c r="E3906" s="27" t="str">
        <f>VLOOKUP(B3906,'大货清单（不定期按GOMS更新）'!A:H,4,0)</f>
        <v>NL,DE,UA,FR,AT,CH,CZ,PL,RO,DK,GR</v>
      </c>
      <c r="F3906" s="27" t="str">
        <f>VLOOKUP(B3906,'大货清单（不定期按GOMS更新）'!A:H,2,0)</f>
        <v>PURE ONE S15 FLEX EX</v>
      </c>
      <c r="G3906" s="28" t="str">
        <f>VLOOKUP(B3906,'大货清单（不定期按GOMS更新）'!A:I,9,FALSE)</f>
        <v>6974950102104,	 6974950102104</v>
      </c>
      <c r="H3906" s="27" t="str">
        <f>VLOOKUP(B3906,'大货清单（不定期按GOMS更新）'!A:H,7,0)</f>
        <v>Blue</v>
      </c>
      <c r="I3906" s="27" t="str">
        <f>VLOOKUP(B3906,'大货清单（不定期按GOMS更新）'!A:F,6,FALSE)</f>
        <v>PHASEOUT</v>
      </c>
      <c r="J3906" s="27" t="str">
        <f>VLOOKUP(B3906,'大货清单（不定期按GOMS更新）'!A:K,11,FALSE)</f>
        <v>9.8</v>
      </c>
      <c r="K3906" s="27" t="str">
        <f>VLOOKUP(B3906,'大货清单（不定期按GOMS更新）'!A:N,12,FALSE)</f>
        <v>770</v>
      </c>
      <c r="L3906" s="27" t="str">
        <f>VLOOKUP(B3906,'大货清单（不定期按GOMS更新）'!A:M,13,FALSE)</f>
        <v>155</v>
      </c>
      <c r="M3906" s="27" t="str">
        <f>VLOOKUP(B3906,'大货清单（不定期按GOMS更新）'!A:N,14,FALSE)</f>
        <v>417</v>
      </c>
      <c r="N3906" s="53" t="s">
        <v>1289</v>
      </c>
      <c r="O3906" s="27" t="str">
        <f>IFERROR(VLOOKUP(N3906,'散件迭代（不定期更新）'!C:J,8,FALSE),0)</f>
        <v>A38</v>
      </c>
      <c r="P3906" s="27" t="str">
        <f>IFERROR(VLOOKUP(N3906,'散件（更新）'!B:H,3,FALSE),0)</f>
        <v>206-1769-0254</v>
      </c>
      <c r="Q3906" s="27" t="str">
        <f>VLOOKUP(N3906,'散件（更新）'!B:H,2,FALSE)</f>
        <v>114-17690254</v>
      </c>
      <c r="R3906" s="27" t="str">
        <f>VLOOKUP(N3906,'散件（更新）'!B:H,7,FALSE)</f>
        <v>Pre-filter Cleaning Tool</v>
      </c>
      <c r="S3906" s="27" t="str">
        <f>VLOOKUP(N3906,'散件（更新）'!B:E,4,FALSE)</f>
        <v>https://tineco-yxzt.oss-accelerate.aliyuncs.com/product/114-17690254.jpg</v>
      </c>
      <c r="T3906" s="27" t="s">
        <v>8759</v>
      </c>
      <c r="U3906" s="28" t="str">
        <f>VLOOKUP(N3906,'散件（更新）'!B:G,6,FALSE)</f>
        <v xml:space="preserve">ZB1769B 滤芯清洁刷 </v>
      </c>
      <c r="V3906" s="28" t="str">
        <f>VLOOKUP(N3906,'散件（更新）'!B:I,8,FALSE)</f>
        <v>6972200191175</v>
      </c>
    </row>
    <row r="3907" spans="1:22">
      <c r="A3907" s="57">
        <v>46169</v>
      </c>
      <c r="B3907" s="53" t="s">
        <v>2311</v>
      </c>
      <c r="C3907" s="27" t="str">
        <f>VLOOKUP(B3907,'大货清单（不定期按GOMS更新）'!A:H,8,0)</f>
        <v>107-20520205</v>
      </c>
      <c r="D3907" s="27" t="str">
        <f>VLOOKUP(B3907,'大货清单（不定期按GOMS更新）'!A:C,3,0)</f>
        <v>ZB2052B-05</v>
      </c>
      <c r="E3907" s="27" t="str">
        <f>VLOOKUP(B3907,'大货清单（不定期按GOMS更新）'!A:H,4,0)</f>
        <v>NL,DE,UA,FR,AT,CH,CZ,PL,RO,DK,GR</v>
      </c>
      <c r="F3907" s="27" t="str">
        <f>VLOOKUP(B3907,'大货清单（不定期按GOMS更新）'!A:H,2,0)</f>
        <v>PURE ONE S15 FLEX EX</v>
      </c>
      <c r="G3907" s="28" t="str">
        <f>VLOOKUP(B3907,'大货清单（不定期按GOMS更新）'!A:I,9,FALSE)</f>
        <v>6974950102104,	 6974950102104</v>
      </c>
      <c r="H3907" s="27" t="str">
        <f>VLOOKUP(B3907,'大货清单（不定期按GOMS更新）'!A:H,7,0)</f>
        <v>Blue</v>
      </c>
      <c r="I3907" s="27" t="str">
        <f>VLOOKUP(B3907,'大货清单（不定期按GOMS更新）'!A:F,6,FALSE)</f>
        <v>PHASEOUT</v>
      </c>
      <c r="J3907" s="27" t="str">
        <f>VLOOKUP(B3907,'大货清单（不定期按GOMS更新）'!A:K,11,FALSE)</f>
        <v>9.8</v>
      </c>
      <c r="K3907" s="27" t="str">
        <f>VLOOKUP(B3907,'大货清单（不定期按GOMS更新）'!A:N,12,FALSE)</f>
        <v>770</v>
      </c>
      <c r="L3907" s="27" t="str">
        <f>VLOOKUP(B3907,'大货清单（不定期按GOMS更新）'!A:M,13,FALSE)</f>
        <v>155</v>
      </c>
      <c r="M3907" s="27" t="str">
        <f>VLOOKUP(B3907,'大货清单（不定期按GOMS更新）'!A:N,14,FALSE)</f>
        <v>417</v>
      </c>
      <c r="N3907" s="53" t="s">
        <v>252</v>
      </c>
      <c r="O3907" s="27">
        <f>IFERROR(VLOOKUP(N3907,'散件迭代（不定期更新）'!C:J,8,FALSE),0)</f>
        <v>0</v>
      </c>
      <c r="P3907" s="27" t="str">
        <f>IFERROR(VLOOKUP(N3907,'散件（更新）'!B:H,3,FALSE),0)</f>
        <v>206-1769-0233</v>
      </c>
      <c r="Q3907" s="27" t="str">
        <f>VLOOKUP(N3907,'散件（更新）'!B:H,2,FALSE)</f>
        <v>114-17690233</v>
      </c>
      <c r="R3907" s="27" t="str">
        <f>VLOOKUP(N3907,'散件（更新）'!B:H,7,FALSE)</f>
        <v>Hair cleaning tool</v>
      </c>
      <c r="S3907" s="27" t="str">
        <f>VLOOKUP(N3907,'散件（更新）'!B:E,4,FALSE)</f>
        <v>https://tineco-yxzt.oss-accelerate.aliyuncs.com/product/114-17690233.png</v>
      </c>
      <c r="T3907" s="27" t="s">
        <v>8759</v>
      </c>
      <c r="U3907" s="28" t="str">
        <f>VLOOKUP(N3907,'散件（更新）'!B:G,6,FALSE)</f>
        <v>ZB1769B 清洁刷植毛组件</v>
      </c>
      <c r="V3907" s="28" t="str">
        <f>VLOOKUP(N3907,'散件（更新）'!B:I,8,FALSE)</f>
        <v>6972200191151</v>
      </c>
    </row>
    <row r="3908" spans="1:22">
      <c r="A3908" s="57">
        <v>46169</v>
      </c>
      <c r="B3908" s="53" t="s">
        <v>2311</v>
      </c>
      <c r="C3908" s="27" t="str">
        <f>VLOOKUP(B3908,'大货清单（不定期按GOMS更新）'!A:H,8,0)</f>
        <v>107-20520205</v>
      </c>
      <c r="D3908" s="27" t="str">
        <f>VLOOKUP(B3908,'大货清单（不定期按GOMS更新）'!A:C,3,0)</f>
        <v>ZB2052B-05</v>
      </c>
      <c r="E3908" s="27" t="str">
        <f>VLOOKUP(B3908,'大货清单（不定期按GOMS更新）'!A:H,4,0)</f>
        <v>NL,DE,UA,FR,AT,CH,CZ,PL,RO,DK,GR</v>
      </c>
      <c r="F3908" s="27" t="str">
        <f>VLOOKUP(B3908,'大货清单（不定期按GOMS更新）'!A:H,2,0)</f>
        <v>PURE ONE S15 FLEX EX</v>
      </c>
      <c r="G3908" s="28" t="str">
        <f>VLOOKUP(B3908,'大货清单（不定期按GOMS更新）'!A:I,9,FALSE)</f>
        <v>6974950102104,	 6974950102104</v>
      </c>
      <c r="H3908" s="27" t="str">
        <f>VLOOKUP(B3908,'大货清单（不定期按GOMS更新）'!A:H,7,0)</f>
        <v>Blue</v>
      </c>
      <c r="I3908" s="27" t="str">
        <f>VLOOKUP(B3908,'大货清单（不定期按GOMS更新）'!A:F,6,FALSE)</f>
        <v>PHASEOUT</v>
      </c>
      <c r="J3908" s="27" t="str">
        <f>VLOOKUP(B3908,'大货清单（不定期按GOMS更新）'!A:K,11,FALSE)</f>
        <v>9.8</v>
      </c>
      <c r="K3908" s="27" t="str">
        <f>VLOOKUP(B3908,'大货清单（不定期按GOMS更新）'!A:N,12,FALSE)</f>
        <v>770</v>
      </c>
      <c r="L3908" s="27" t="str">
        <f>VLOOKUP(B3908,'大货清单（不定期按GOMS更新）'!A:M,13,FALSE)</f>
        <v>155</v>
      </c>
      <c r="M3908" s="27" t="str">
        <f>VLOOKUP(B3908,'大货清单（不定期按GOMS更新）'!A:N,14,FALSE)</f>
        <v>417</v>
      </c>
      <c r="N3908" s="53" t="s">
        <v>1376</v>
      </c>
      <c r="O3908" s="27" t="str">
        <f>IFERROR(VLOOKUP(N3908,'散件迭代（不定期更新）'!C:J,8,FALSE),0)</f>
        <v>A14</v>
      </c>
      <c r="P3908" s="27" t="str">
        <f>IFERROR(VLOOKUP(N3908,'散件（更新）'!B:H,3,FALSE),0)</f>
        <v>206-1873-0214</v>
      </c>
      <c r="Q3908" s="27" t="str">
        <f>VLOOKUP(N3908,'散件（更新）'!B:H,2,FALSE)</f>
        <v>114-18730214</v>
      </c>
      <c r="R3908" s="27" t="str">
        <f>VLOOKUP(N3908,'散件（更新）'!B:H,7,FALSE)</f>
        <v>Crevice &amp; 2-In-1 Dusting Brush</v>
      </c>
      <c r="S3908" s="27" t="str">
        <f>VLOOKUP(N3908,'散件（更新）'!B:E,4,FALSE)</f>
        <v>https://tineco-yxzt.oss-accelerate.aliyuncs.com/product/114-18730214.png</v>
      </c>
      <c r="T3908" s="27" t="s">
        <v>8759</v>
      </c>
      <c r="U3908" s="28" t="str">
        <f>VLOOKUP(N3908,'散件（更新）'!B:G,6,FALSE)</f>
        <v xml:space="preserve">组合刷组件+扁吸组件 </v>
      </c>
      <c r="V3908" s="28" t="str">
        <f>VLOOKUP(N3908,'散件（更新）'!B:I,8,FALSE)</f>
        <v>6972200191489</v>
      </c>
    </row>
    <row r="3909" spans="1:22">
      <c r="A3909" s="57">
        <v>46169</v>
      </c>
      <c r="B3909" s="53" t="s">
        <v>2311</v>
      </c>
      <c r="C3909" s="27" t="str">
        <f>VLOOKUP(B3909,'大货清单（不定期按GOMS更新）'!A:H,8,0)</f>
        <v>107-20520205</v>
      </c>
      <c r="D3909" s="27" t="str">
        <f>VLOOKUP(B3909,'大货清单（不定期按GOMS更新）'!A:C,3,0)</f>
        <v>ZB2052B-05</v>
      </c>
      <c r="E3909" s="27" t="str">
        <f>VLOOKUP(B3909,'大货清单（不定期按GOMS更新）'!A:H,4,0)</f>
        <v>NL,DE,UA,FR,AT,CH,CZ,PL,RO,DK,GR</v>
      </c>
      <c r="F3909" s="27" t="str">
        <f>VLOOKUP(B3909,'大货清单（不定期按GOMS更新）'!A:H,2,0)</f>
        <v>PURE ONE S15 FLEX EX</v>
      </c>
      <c r="G3909" s="28" t="str">
        <f>VLOOKUP(B3909,'大货清单（不定期按GOMS更新）'!A:I,9,FALSE)</f>
        <v>6974950102104,	 6974950102104</v>
      </c>
      <c r="H3909" s="27" t="str">
        <f>VLOOKUP(B3909,'大货清单（不定期按GOMS更新）'!A:H,7,0)</f>
        <v>Blue</v>
      </c>
      <c r="I3909" s="27" t="str">
        <f>VLOOKUP(B3909,'大货清单（不定期按GOMS更新）'!A:F,6,FALSE)</f>
        <v>PHASEOUT</v>
      </c>
      <c r="J3909" s="27" t="str">
        <f>VLOOKUP(B3909,'大货清单（不定期按GOMS更新）'!A:K,11,FALSE)</f>
        <v>9.8</v>
      </c>
      <c r="K3909" s="27" t="str">
        <f>VLOOKUP(B3909,'大货清单（不定期按GOMS更新）'!A:N,12,FALSE)</f>
        <v>770</v>
      </c>
      <c r="L3909" s="27" t="str">
        <f>VLOOKUP(B3909,'大货清单（不定期按GOMS更新）'!A:M,13,FALSE)</f>
        <v>155</v>
      </c>
      <c r="M3909" s="27" t="str">
        <f>VLOOKUP(B3909,'大货清单（不定期按GOMS更新）'!A:N,14,FALSE)</f>
        <v>417</v>
      </c>
      <c r="N3909" s="53" t="s">
        <v>1397</v>
      </c>
      <c r="O3909" s="27">
        <f>IFERROR(VLOOKUP(N3909,'散件迭代（不定期更新）'!C:J,8,FALSE),0)</f>
        <v>0</v>
      </c>
      <c r="P3909" s="27" t="str">
        <f>IFERROR(VLOOKUP(N3909,'散件（更新）'!B:H,3,FALSE),0)</f>
        <v>206-2052-0102</v>
      </c>
      <c r="Q3909" s="27" t="str">
        <f>VLOOKUP(N3909,'散件（更新）'!B:H,2,FALSE)</f>
        <v>114-20520102</v>
      </c>
      <c r="R3909" s="27" t="str">
        <f>VLOOKUP(N3909,'散件（更新）'!B:H,7,FALSE)</f>
        <v>HEPA &amp; Cover Assembly</v>
      </c>
      <c r="S3909" s="27" t="str">
        <f>VLOOKUP(N3909,'散件（更新）'!B:E,4,FALSE)</f>
        <v>https://tineco-yxzt.oss-accelerate.aliyuncs.com/product/114-20520102.jpeg</v>
      </c>
      <c r="T3909" s="27" t="s">
        <v>8759</v>
      </c>
      <c r="U3909" s="28" t="str">
        <f>VLOOKUP(N3909,'散件（更新）'!B:G,6,FALSE)</f>
        <v>HEPA组件</v>
      </c>
      <c r="V3909" s="28">
        <f>VLOOKUP(N3909,'散件（更新）'!B:I,8,FALSE)</f>
        <v>6972200199300</v>
      </c>
    </row>
    <row r="3910" spans="1:22">
      <c r="A3910" s="57">
        <v>46169</v>
      </c>
      <c r="B3910" s="53" t="s">
        <v>2311</v>
      </c>
      <c r="C3910" s="27" t="str">
        <f>VLOOKUP(B3910,'大货清单（不定期按GOMS更新）'!A:H,8,0)</f>
        <v>107-20520205</v>
      </c>
      <c r="D3910" s="27" t="str">
        <f>VLOOKUP(B3910,'大货清单（不定期按GOMS更新）'!A:C,3,0)</f>
        <v>ZB2052B-05</v>
      </c>
      <c r="E3910" s="27" t="str">
        <f>VLOOKUP(B3910,'大货清单（不定期按GOMS更新）'!A:H,4,0)</f>
        <v>NL,DE,UA,FR,AT,CH,CZ,PL,RO,DK,GR</v>
      </c>
      <c r="F3910" s="27" t="str">
        <f>VLOOKUP(B3910,'大货清单（不定期按GOMS更新）'!A:H,2,0)</f>
        <v>PURE ONE S15 FLEX EX</v>
      </c>
      <c r="G3910" s="28" t="str">
        <f>VLOOKUP(B3910,'大货清单（不定期按GOMS更新）'!A:I,9,FALSE)</f>
        <v>6974950102104,	 6974950102104</v>
      </c>
      <c r="H3910" s="27" t="str">
        <f>VLOOKUP(B3910,'大货清单（不定期按GOMS更新）'!A:H,7,0)</f>
        <v>Blue</v>
      </c>
      <c r="I3910" s="27" t="str">
        <f>VLOOKUP(B3910,'大货清单（不定期按GOMS更新）'!A:F,6,FALSE)</f>
        <v>PHASEOUT</v>
      </c>
      <c r="J3910" s="27" t="str">
        <f>VLOOKUP(B3910,'大货清单（不定期按GOMS更新）'!A:K,11,FALSE)</f>
        <v>9.8</v>
      </c>
      <c r="K3910" s="27" t="str">
        <f>VLOOKUP(B3910,'大货清单（不定期按GOMS更新）'!A:N,12,FALSE)</f>
        <v>770</v>
      </c>
      <c r="L3910" s="27" t="str">
        <f>VLOOKUP(B3910,'大货清单（不定期按GOMS更新）'!A:M,13,FALSE)</f>
        <v>155</v>
      </c>
      <c r="M3910" s="27" t="str">
        <f>VLOOKUP(B3910,'大货清单（不定期按GOMS更新）'!A:N,14,FALSE)</f>
        <v>417</v>
      </c>
      <c r="N3910" s="53" t="s">
        <v>5043</v>
      </c>
      <c r="O3910" s="27">
        <f>IFERROR(VLOOKUP(N3910,'散件迭代（不定期更新）'!C:J,8,FALSE),0)</f>
        <v>0</v>
      </c>
      <c r="P3910" s="27" t="str">
        <f>IFERROR(VLOOKUP(N3910,'散件（更新）'!B:H,3,FALSE),0)</f>
        <v>206-2052-1204</v>
      </c>
      <c r="Q3910" s="27" t="str">
        <f>VLOOKUP(N3910,'散件（更新）'!B:H,2,FALSE)</f>
        <v>114-20521204</v>
      </c>
      <c r="R3910" s="27" t="str">
        <f>VLOOKUP(N3910,'散件（更新）'!B:H,7,FALSE)</f>
        <v>Hard Floor Brush</v>
      </c>
      <c r="S3910" s="27" t="str">
        <f>VLOOKUP(N3910,'散件（更新）'!B:E,4,FALSE)</f>
        <v>https://tineco-yxzt.oss-accelerate.aliyuncs.com/product/114-20521204.jpeg</v>
      </c>
      <c r="T3910" s="27" t="s">
        <v>8759</v>
      </c>
      <c r="U3910" s="28" t="str">
        <f>VLOOKUP(N3910,'散件（更新）'!B:G,6,FALSE)</f>
        <v>FB2119地板刷（EHA）</v>
      </c>
      <c r="V3910" s="28">
        <f>VLOOKUP(N3910,'散件（更新）'!B:I,8,FALSE)</f>
        <v>6974950100308</v>
      </c>
    </row>
    <row r="3911" spans="1:22">
      <c r="A3911" s="57">
        <v>46169</v>
      </c>
      <c r="B3911" s="53" t="s">
        <v>2311</v>
      </c>
      <c r="C3911" s="27" t="str">
        <f>VLOOKUP(B3911,'大货清单（不定期按GOMS更新）'!A:H,8,0)</f>
        <v>107-20520205</v>
      </c>
      <c r="D3911" s="27" t="str">
        <f>VLOOKUP(B3911,'大货清单（不定期按GOMS更新）'!A:C,3,0)</f>
        <v>ZB2052B-05</v>
      </c>
      <c r="E3911" s="27" t="str">
        <f>VLOOKUP(B3911,'大货清单（不定期按GOMS更新）'!A:H,4,0)</f>
        <v>NL,DE,UA,FR,AT,CH,CZ,PL,RO,DK,GR</v>
      </c>
      <c r="F3911" s="27" t="str">
        <f>VLOOKUP(B3911,'大货清单（不定期按GOMS更新）'!A:H,2,0)</f>
        <v>PURE ONE S15 FLEX EX</v>
      </c>
      <c r="G3911" s="28" t="str">
        <f>VLOOKUP(B3911,'大货清单（不定期按GOMS更新）'!A:I,9,FALSE)</f>
        <v>6974950102104,	 6974950102104</v>
      </c>
      <c r="H3911" s="27" t="str">
        <f>VLOOKUP(B3911,'大货清单（不定期按GOMS更新）'!A:H,7,0)</f>
        <v>Blue</v>
      </c>
      <c r="I3911" s="27" t="str">
        <f>VLOOKUP(B3911,'大货清单（不定期按GOMS更新）'!A:F,6,FALSE)</f>
        <v>PHASEOUT</v>
      </c>
      <c r="J3911" s="27" t="str">
        <f>VLOOKUP(B3911,'大货清单（不定期按GOMS更新）'!A:K,11,FALSE)</f>
        <v>9.8</v>
      </c>
      <c r="K3911" s="27" t="str">
        <f>VLOOKUP(B3911,'大货清单（不定期按GOMS更新）'!A:N,12,FALSE)</f>
        <v>770</v>
      </c>
      <c r="L3911" s="27" t="str">
        <f>VLOOKUP(B3911,'大货清单（不定期按GOMS更新）'!A:M,13,FALSE)</f>
        <v>155</v>
      </c>
      <c r="M3911" s="27" t="str">
        <f>VLOOKUP(B3911,'大货清单（不定期按GOMS更新）'!A:N,14,FALSE)</f>
        <v>417</v>
      </c>
      <c r="N3911" s="53" t="s">
        <v>1361</v>
      </c>
      <c r="O3911" s="27">
        <f>IFERROR(VLOOKUP(N3911,'散件迭代（不定期更新）'!C:J,8,FALSE),0)</f>
        <v>0</v>
      </c>
      <c r="P3911" s="27" t="str">
        <f>IFERROR(VLOOKUP(N3911,'散件（更新）'!B:H,3,FALSE),0)</f>
        <v>206-1965-0506</v>
      </c>
      <c r="Q3911" s="27" t="str">
        <f>VLOOKUP(N3911,'散件（更新）'!B:H,2,FALSE)</f>
        <v>114-19650506</v>
      </c>
      <c r="R3911" s="27" t="str">
        <f>VLOOKUP(N3911,'散件（更新）'!B:H,7,FALSE)</f>
        <v>Mini Power Brush</v>
      </c>
      <c r="S3911" s="27" t="str">
        <f>VLOOKUP(N3911,'散件（更新）'!B:E,4,FALSE)</f>
        <v>https://tineco-yxzt.oss-accelerate.aliyuncs.com/20231219/9VSBM110000_1702948061711.png</v>
      </c>
      <c r="T3911" s="27" t="s">
        <v>8759</v>
      </c>
      <c r="U3911" s="28" t="str">
        <f>VLOOKUP(N3911,'散件（更新）'!B:G,6,FALSE)</f>
        <v>FB1965小电动（3pin）</v>
      </c>
      <c r="V3911" s="28" t="str">
        <f>VLOOKUP(N3911,'散件（更新）'!B:I,8,FALSE)</f>
        <v>6972200198945</v>
      </c>
    </row>
    <row r="3912" spans="1:22">
      <c r="A3912" s="57">
        <v>46169</v>
      </c>
      <c r="B3912" s="53" t="s">
        <v>2311</v>
      </c>
      <c r="C3912" s="27" t="str">
        <f>VLOOKUP(B3912,'大货清单（不定期按GOMS更新）'!A:H,8,0)</f>
        <v>107-20520205</v>
      </c>
      <c r="D3912" s="27" t="str">
        <f>VLOOKUP(B3912,'大货清单（不定期按GOMS更新）'!A:C,3,0)</f>
        <v>ZB2052B-05</v>
      </c>
      <c r="E3912" s="27" t="str">
        <f>VLOOKUP(B3912,'大货清单（不定期按GOMS更新）'!A:H,4,0)</f>
        <v>NL,DE,UA,FR,AT,CH,CZ,PL,RO,DK,GR</v>
      </c>
      <c r="F3912" s="27" t="str">
        <f>VLOOKUP(B3912,'大货清单（不定期按GOMS更新）'!A:H,2,0)</f>
        <v>PURE ONE S15 FLEX EX</v>
      </c>
      <c r="G3912" s="28" t="str">
        <f>VLOOKUP(B3912,'大货清单（不定期按GOMS更新）'!A:I,9,FALSE)</f>
        <v>6974950102104,	 6974950102104</v>
      </c>
      <c r="H3912" s="27" t="str">
        <f>VLOOKUP(B3912,'大货清单（不定期按GOMS更新）'!A:H,7,0)</f>
        <v>Blue</v>
      </c>
      <c r="I3912" s="27" t="str">
        <f>VLOOKUP(B3912,'大货清单（不定期按GOMS更新）'!A:F,6,FALSE)</f>
        <v>PHASEOUT</v>
      </c>
      <c r="J3912" s="27" t="str">
        <f>VLOOKUP(B3912,'大货清单（不定期按GOMS更新）'!A:K,11,FALSE)</f>
        <v>9.8</v>
      </c>
      <c r="K3912" s="27" t="str">
        <f>VLOOKUP(B3912,'大货清单（不定期按GOMS更新）'!A:N,12,FALSE)</f>
        <v>770</v>
      </c>
      <c r="L3912" s="27" t="str">
        <f>VLOOKUP(B3912,'大货清单（不定期按GOMS更新）'!A:M,13,FALSE)</f>
        <v>155</v>
      </c>
      <c r="M3912" s="27" t="str">
        <f>VLOOKUP(B3912,'大货清单（不定期按GOMS更新）'!A:N,14,FALSE)</f>
        <v>417</v>
      </c>
      <c r="N3912" s="53" t="s">
        <v>1352</v>
      </c>
      <c r="O3912" s="27">
        <f>IFERROR(VLOOKUP(N3912,'散件迭代（不定期更新）'!C:J,8,FALSE),0)</f>
        <v>0</v>
      </c>
      <c r="P3912" s="27" t="str">
        <f>IFERROR(VLOOKUP(N3912,'散件（更新）'!B:H,3,FALSE),0)</f>
        <v>206-1965-0503</v>
      </c>
      <c r="Q3912" s="27" t="str">
        <f>VLOOKUP(N3912,'散件（更新）'!B:H,2,FALSE)</f>
        <v>114-19650503</v>
      </c>
      <c r="R3912" s="27" t="str">
        <f>VLOOKUP(N3912,'散件（更新）'!B:H,7,FALSE)</f>
        <v>Carpet Brush</v>
      </c>
      <c r="S3912" s="27" t="str">
        <f>VLOOKUP(N3912,'散件（更新）'!B:E,4,FALSE)</f>
        <v>https://tineco-yxzt.oss-accelerate.aliyuncs.com/20240327/S11DUALditanshua_1711507124269.jpg</v>
      </c>
      <c r="T3912" s="27" t="s">
        <v>8759</v>
      </c>
      <c r="U3912" s="28" t="str">
        <f>VLOOKUP(N3912,'散件（更新）'!B:G,6,FALSE)</f>
        <v>FB2118地毯刷</v>
      </c>
      <c r="V3912" s="28" t="str">
        <f>VLOOKUP(N3912,'散件（更新）'!B:I,8,FALSE)</f>
        <v>6972200198808</v>
      </c>
    </row>
    <row r="3913" spans="1:22">
      <c r="A3913" s="57">
        <v>46169</v>
      </c>
      <c r="B3913" s="53" t="s">
        <v>2311</v>
      </c>
      <c r="C3913" s="27" t="str">
        <f>VLOOKUP(B3913,'大货清单（不定期按GOMS更新）'!A:H,8,0)</f>
        <v>107-20520205</v>
      </c>
      <c r="D3913" s="27" t="str">
        <f>VLOOKUP(B3913,'大货清单（不定期按GOMS更新）'!A:C,3,0)</f>
        <v>ZB2052B-05</v>
      </c>
      <c r="E3913" s="27" t="str">
        <f>VLOOKUP(B3913,'大货清单（不定期按GOMS更新）'!A:H,4,0)</f>
        <v>NL,DE,UA,FR,AT,CH,CZ,PL,RO,DK,GR</v>
      </c>
      <c r="F3913" s="27" t="str">
        <f>VLOOKUP(B3913,'大货清单（不定期按GOMS更新）'!A:H,2,0)</f>
        <v>PURE ONE S15 FLEX EX</v>
      </c>
      <c r="G3913" s="28" t="str">
        <f>VLOOKUP(B3913,'大货清单（不定期按GOMS更新）'!A:I,9,FALSE)</f>
        <v>6974950102104,	 6974950102104</v>
      </c>
      <c r="H3913" s="27" t="str">
        <f>VLOOKUP(B3913,'大货清单（不定期按GOMS更新）'!A:H,7,0)</f>
        <v>Blue</v>
      </c>
      <c r="I3913" s="27" t="str">
        <f>VLOOKUP(B3913,'大货清单（不定期按GOMS更新）'!A:F,6,FALSE)</f>
        <v>PHASEOUT</v>
      </c>
      <c r="J3913" s="27" t="str">
        <f>VLOOKUP(B3913,'大货清单（不定期按GOMS更新）'!A:K,11,FALSE)</f>
        <v>9.8</v>
      </c>
      <c r="K3913" s="27" t="str">
        <f>VLOOKUP(B3913,'大货清单（不定期按GOMS更新）'!A:N,12,FALSE)</f>
        <v>770</v>
      </c>
      <c r="L3913" s="27" t="str">
        <f>VLOOKUP(B3913,'大货清单（不定期按GOMS更新）'!A:M,13,FALSE)</f>
        <v>155</v>
      </c>
      <c r="M3913" s="27" t="str">
        <f>VLOOKUP(B3913,'大货清单（不定期按GOMS更新）'!A:N,14,FALSE)</f>
        <v>417</v>
      </c>
      <c r="N3913" s="53" t="s">
        <v>1369</v>
      </c>
      <c r="O3913" s="27">
        <f>IFERROR(VLOOKUP(N3913,'散件迭代（不定期更新）'!C:J,8,FALSE),0)</f>
        <v>0</v>
      </c>
      <c r="P3913" s="27" t="str">
        <f>IFERROR(VLOOKUP(N3913,'散件（更新）'!B:H,3,FALSE),0)</f>
        <v>206-1873-0205</v>
      </c>
      <c r="Q3913" s="27" t="str">
        <f>VLOOKUP(N3913,'散件（更新）'!B:H,2,FALSE)</f>
        <v>114-18730205</v>
      </c>
      <c r="R3913" s="27" t="str">
        <f>VLOOKUP(N3913,'散件（更新）'!B:H,7,FALSE)</f>
        <v>Soft dusting brush</v>
      </c>
      <c r="S3913" s="27" t="str">
        <f>VLOOKUP(N3913,'散件（更新）'!B:E,4,FALSE)</f>
        <v>https://tineco-yxzt.oss-accelerate.aliyuncs.com/product/114-18730205.jpg</v>
      </c>
      <c r="T3913" s="27" t="s">
        <v>8759</v>
      </c>
      <c r="U3913" s="28" t="str">
        <f>VLOOKUP(N3913,'散件（更新）'!B:G,6,FALSE)</f>
        <v>AA1886家电刷</v>
      </c>
      <c r="V3913" s="28" t="str">
        <f>VLOOKUP(N3913,'散件（更新）'!B:I,8,FALSE)</f>
        <v>6972200191526</v>
      </c>
    </row>
    <row r="3914" spans="1:22">
      <c r="A3914" s="57">
        <v>46169</v>
      </c>
      <c r="B3914" s="53" t="s">
        <v>2311</v>
      </c>
      <c r="C3914" s="27" t="str">
        <f>VLOOKUP(B3914,'大货清单（不定期按GOMS更新）'!A:H,8,0)</f>
        <v>107-20520205</v>
      </c>
      <c r="D3914" s="27" t="str">
        <f>VLOOKUP(B3914,'大货清单（不定期按GOMS更新）'!A:C,3,0)</f>
        <v>ZB2052B-05</v>
      </c>
      <c r="E3914" s="27" t="str">
        <f>VLOOKUP(B3914,'大货清单（不定期按GOMS更新）'!A:H,4,0)</f>
        <v>NL,DE,UA,FR,AT,CH,CZ,PL,RO,DK,GR</v>
      </c>
      <c r="F3914" s="27" t="str">
        <f>VLOOKUP(B3914,'大货清单（不定期按GOMS更新）'!A:H,2,0)</f>
        <v>PURE ONE S15 FLEX EX</v>
      </c>
      <c r="G3914" s="28" t="str">
        <f>VLOOKUP(B3914,'大货清单（不定期按GOMS更新）'!A:I,9,FALSE)</f>
        <v>6974950102104,	 6974950102104</v>
      </c>
      <c r="H3914" s="27" t="str">
        <f>VLOOKUP(B3914,'大货清单（不定期按GOMS更新）'!A:H,7,0)</f>
        <v>Blue</v>
      </c>
      <c r="I3914" s="27" t="str">
        <f>VLOOKUP(B3914,'大货清单（不定期按GOMS更新）'!A:F,6,FALSE)</f>
        <v>PHASEOUT</v>
      </c>
      <c r="J3914" s="27" t="str">
        <f>VLOOKUP(B3914,'大货清单（不定期按GOMS更新）'!A:K,11,FALSE)</f>
        <v>9.8</v>
      </c>
      <c r="K3914" s="27" t="str">
        <f>VLOOKUP(B3914,'大货清单（不定期按GOMS更新）'!A:N,12,FALSE)</f>
        <v>770</v>
      </c>
      <c r="L3914" s="27" t="str">
        <f>VLOOKUP(B3914,'大货清单（不定期按GOMS更新）'!A:M,13,FALSE)</f>
        <v>155</v>
      </c>
      <c r="M3914" s="27" t="str">
        <f>VLOOKUP(B3914,'大货清单（不定期按GOMS更新）'!A:N,14,FALSE)</f>
        <v>417</v>
      </c>
      <c r="N3914" s="53" t="s">
        <v>921</v>
      </c>
      <c r="O3914" s="27">
        <f>IFERROR(VLOOKUP(N3914,'散件迭代（不定期更新）'!C:J,8,FALSE),0)</f>
        <v>0</v>
      </c>
      <c r="P3914" s="27" t="str">
        <f>IFERROR(VLOOKUP(N3914,'散件（更新）'!B:H,3,FALSE),0)</f>
        <v>206-2052-0104</v>
      </c>
      <c r="Q3914" s="27" t="str">
        <f>VLOOKUP(N3914,'散件（更新）'!B:H,2,FALSE)</f>
        <v>114-20520104</v>
      </c>
      <c r="R3914" s="27" t="str">
        <f>VLOOKUP(N3914,'散件（更新）'!B:H,7,FALSE)</f>
        <v>Filter Holder</v>
      </c>
      <c r="S3914" s="27" t="str">
        <f>VLOOKUP(N3914,'散件（更新）'!B:E,4,FALSE)</f>
        <v>https://tineco-yxzt.oss-accelerate.aliyuncs.com/product/114-20520104.jpeg</v>
      </c>
      <c r="T3914" s="27" t="s">
        <v>8759</v>
      </c>
      <c r="U3914" s="28" t="str">
        <f>VLOOKUP(N3914,'散件（更新）'!B:G,6,FALSE)</f>
        <v>多锥组件</v>
      </c>
      <c r="V3914" s="28">
        <f>VLOOKUP(N3914,'散件（更新）'!B:I,8,FALSE)</f>
        <v>6972200199324</v>
      </c>
    </row>
    <row r="3915" spans="1:22">
      <c r="A3915" s="57">
        <v>46169</v>
      </c>
      <c r="B3915" s="53" t="s">
        <v>2311</v>
      </c>
      <c r="C3915" s="27" t="str">
        <f>VLOOKUP(B3915,'大货清单（不定期按GOMS更新）'!A:H,8,0)</f>
        <v>107-20520205</v>
      </c>
      <c r="D3915" s="27" t="str">
        <f>VLOOKUP(B3915,'大货清单（不定期按GOMS更新）'!A:C,3,0)</f>
        <v>ZB2052B-05</v>
      </c>
      <c r="E3915" s="27" t="str">
        <f>VLOOKUP(B3915,'大货清单（不定期按GOMS更新）'!A:H,4,0)</f>
        <v>NL,DE,UA,FR,AT,CH,CZ,PL,RO,DK,GR</v>
      </c>
      <c r="F3915" s="27" t="str">
        <f>VLOOKUP(B3915,'大货清单（不定期按GOMS更新）'!A:H,2,0)</f>
        <v>PURE ONE S15 FLEX EX</v>
      </c>
      <c r="G3915" s="28" t="str">
        <f>VLOOKUP(B3915,'大货清单（不定期按GOMS更新）'!A:I,9,FALSE)</f>
        <v>6974950102104,	 6974950102104</v>
      </c>
      <c r="H3915" s="27" t="str">
        <f>VLOOKUP(B3915,'大货清单（不定期按GOMS更新）'!A:H,7,0)</f>
        <v>Blue</v>
      </c>
      <c r="I3915" s="27" t="str">
        <f>VLOOKUP(B3915,'大货清单（不定期按GOMS更新）'!A:F,6,FALSE)</f>
        <v>PHASEOUT</v>
      </c>
      <c r="J3915" s="27" t="str">
        <f>VLOOKUP(B3915,'大货清单（不定期按GOMS更新）'!A:K,11,FALSE)</f>
        <v>9.8</v>
      </c>
      <c r="K3915" s="27" t="str">
        <f>VLOOKUP(B3915,'大货清单（不定期按GOMS更新）'!A:N,12,FALSE)</f>
        <v>770</v>
      </c>
      <c r="L3915" s="27" t="str">
        <f>VLOOKUP(B3915,'大货清单（不定期按GOMS更新）'!A:M,13,FALSE)</f>
        <v>155</v>
      </c>
      <c r="M3915" s="27" t="str">
        <f>VLOOKUP(B3915,'大货清单（不定期按GOMS更新）'!A:N,14,FALSE)</f>
        <v>417</v>
      </c>
      <c r="N3915" s="53" t="s">
        <v>1363</v>
      </c>
      <c r="O3915" s="27" t="str">
        <f>IFERROR(VLOOKUP(N3915,'散件迭代（不定期更新）'!C:J,8,FALSE),0)</f>
        <v>A12</v>
      </c>
      <c r="P3915" s="27" t="str">
        <f>IFERROR(VLOOKUP(N3915,'散件（更新）'!B:H,3,FALSE),0)</f>
        <v>206-1873-0010</v>
      </c>
      <c r="Q3915" s="27" t="str">
        <f>VLOOKUP(N3915,'散件（更新）'!B:H,2,FALSE)</f>
        <v>114-18730010</v>
      </c>
      <c r="R3915" s="27" t="str">
        <f>VLOOKUP(N3915,'散件（更新）'!B:H,7,FALSE)</f>
        <v>Accessory Kit</v>
      </c>
      <c r="S3915" s="27" t="str">
        <f>VLOOKUP(N3915,'散件（更新）'!B:E,4,FALSE)</f>
        <v>https://tineco-yxzt.oss-accelerate.aliyuncs.com/product/114-18730010.jpg</v>
      </c>
      <c r="T3915" s="27" t="s">
        <v>8759</v>
      </c>
      <c r="U3915" s="28" t="str">
        <f>VLOOKUP(N3915,'散件（更新）'!B:G,6,FALSE)</f>
        <v>附件套装(家电刷组件+伸缩扁吸组件+转折管组件+伸缩软管组件)</v>
      </c>
      <c r="V3915" s="28" t="str">
        <f>VLOOKUP(N3915,'散件（更新）'!B:I,8,FALSE)</f>
        <v>6972200191519</v>
      </c>
    </row>
    <row r="3916" spans="1:22">
      <c r="A3916" s="57">
        <v>46169</v>
      </c>
      <c r="B3916" s="53" t="s">
        <v>2311</v>
      </c>
      <c r="C3916" s="27" t="str">
        <f>VLOOKUP(B3916,'大货清单（不定期按GOMS更新）'!A:H,8,0)</f>
        <v>107-20520205</v>
      </c>
      <c r="D3916" s="27" t="str">
        <f>VLOOKUP(B3916,'大货清单（不定期按GOMS更新）'!A:C,3,0)</f>
        <v>ZB2052B-05</v>
      </c>
      <c r="E3916" s="27" t="str">
        <f>VLOOKUP(B3916,'大货清单（不定期按GOMS更新）'!A:H,4,0)</f>
        <v>NL,DE,UA,FR,AT,CH,CZ,PL,RO,DK,GR</v>
      </c>
      <c r="F3916" s="27" t="str">
        <f>VLOOKUP(B3916,'大货清单（不定期按GOMS更新）'!A:H,2,0)</f>
        <v>PURE ONE S15 FLEX EX</v>
      </c>
      <c r="G3916" s="28" t="str">
        <f>VLOOKUP(B3916,'大货清单（不定期按GOMS更新）'!A:I,9,FALSE)</f>
        <v>6974950102104,	 6974950102104</v>
      </c>
      <c r="H3916" s="27" t="str">
        <f>VLOOKUP(B3916,'大货清单（不定期按GOMS更新）'!A:H,7,0)</f>
        <v>Blue</v>
      </c>
      <c r="I3916" s="27" t="str">
        <f>VLOOKUP(B3916,'大货清单（不定期按GOMS更新）'!A:F,6,FALSE)</f>
        <v>PHASEOUT</v>
      </c>
      <c r="J3916" s="27" t="str">
        <f>VLOOKUP(B3916,'大货清单（不定期按GOMS更新）'!A:K,11,FALSE)</f>
        <v>9.8</v>
      </c>
      <c r="K3916" s="27" t="str">
        <f>VLOOKUP(B3916,'大货清单（不定期按GOMS更新）'!A:N,12,FALSE)</f>
        <v>770</v>
      </c>
      <c r="L3916" s="27" t="str">
        <f>VLOOKUP(B3916,'大货清单（不定期按GOMS更新）'!A:M,13,FALSE)</f>
        <v>155</v>
      </c>
      <c r="M3916" s="27" t="str">
        <f>VLOOKUP(B3916,'大货清单（不定期按GOMS更新）'!A:N,14,FALSE)</f>
        <v>417</v>
      </c>
      <c r="N3916" s="53" t="s">
        <v>1400</v>
      </c>
      <c r="O3916" s="27">
        <f>IFERROR(VLOOKUP(N3916,'散件迭代（不定期更新）'!C:J,8,FALSE),0)</f>
        <v>0</v>
      </c>
      <c r="P3916" s="27" t="str">
        <f>IFERROR(VLOOKUP(N3916,'散件（更新）'!B:H,3,FALSE),0)</f>
        <v>206-2052-0105</v>
      </c>
      <c r="Q3916" s="27" t="str">
        <f>VLOOKUP(N3916,'散件（更新）'!B:H,2,FALSE)</f>
        <v>114-20520105</v>
      </c>
      <c r="R3916" s="27" t="str">
        <f>VLOOKUP(N3916,'散件（更新）'!B:H,7,FALSE)</f>
        <v>Main Body</v>
      </c>
      <c r="S3916" s="27" t="str">
        <f>VLOOKUP(N3916,'散件（更新）'!B:E,4,FALSE)</f>
        <v>https://tineco-yxzt.oss-accelerate.aliyuncs.com/20231219/9VSMB151500_1702948068573.png</v>
      </c>
      <c r="T3916" s="27" t="s">
        <v>8759</v>
      </c>
      <c r="U3916" s="28" t="str">
        <f>VLOOKUP(N3916,'散件（更新）'!B:G,6,FALSE)</f>
        <v>主机蓝色LED</v>
      </c>
      <c r="V3916" s="28">
        <f>VLOOKUP(N3916,'散件（更新）'!B:I,8,FALSE)</f>
        <v>6972200199461</v>
      </c>
    </row>
    <row r="3917" spans="1:22">
      <c r="A3917" s="57">
        <v>46169</v>
      </c>
      <c r="B3917" s="53" t="s">
        <v>2311</v>
      </c>
      <c r="C3917" s="27" t="str">
        <f>VLOOKUP(B3917,'大货清单（不定期按GOMS更新）'!A:H,8,0)</f>
        <v>107-20520205</v>
      </c>
      <c r="D3917" s="27" t="str">
        <f>VLOOKUP(B3917,'大货清单（不定期按GOMS更新）'!A:C,3,0)</f>
        <v>ZB2052B-05</v>
      </c>
      <c r="E3917" s="27" t="str">
        <f>VLOOKUP(B3917,'大货清单（不定期按GOMS更新）'!A:H,4,0)</f>
        <v>NL,DE,UA,FR,AT,CH,CZ,PL,RO,DK,GR</v>
      </c>
      <c r="F3917" s="27" t="str">
        <f>VLOOKUP(B3917,'大货清单（不定期按GOMS更新）'!A:H,2,0)</f>
        <v>PURE ONE S15 FLEX EX</v>
      </c>
      <c r="G3917" s="28" t="str">
        <f>VLOOKUP(B3917,'大货清单（不定期按GOMS更新）'!A:I,9,FALSE)</f>
        <v>6974950102104,	 6974950102104</v>
      </c>
      <c r="H3917" s="27" t="str">
        <f>VLOOKUP(B3917,'大货清单（不定期按GOMS更新）'!A:H,7,0)</f>
        <v>Blue</v>
      </c>
      <c r="I3917" s="27" t="str">
        <f>VLOOKUP(B3917,'大货清单（不定期按GOMS更新）'!A:F,6,FALSE)</f>
        <v>PHASEOUT</v>
      </c>
      <c r="J3917" s="27" t="str">
        <f>VLOOKUP(B3917,'大货清单（不定期按GOMS更新）'!A:K,11,FALSE)</f>
        <v>9.8</v>
      </c>
      <c r="K3917" s="27" t="str">
        <f>VLOOKUP(B3917,'大货清单（不定期按GOMS更新）'!A:N,12,FALSE)</f>
        <v>770</v>
      </c>
      <c r="L3917" s="27" t="str">
        <f>VLOOKUP(B3917,'大货清单（不定期按GOMS更新）'!A:M,13,FALSE)</f>
        <v>155</v>
      </c>
      <c r="M3917" s="27" t="str">
        <f>VLOOKUP(B3917,'大货清单（不定期按GOMS更新）'!A:N,14,FALSE)</f>
        <v>417</v>
      </c>
      <c r="N3917" s="53" t="s">
        <v>1396</v>
      </c>
      <c r="O3917" s="27">
        <f>IFERROR(VLOOKUP(N3917,'散件迭代（不定期更新）'!C:J,8,FALSE),0)</f>
        <v>0</v>
      </c>
      <c r="P3917" s="27" t="str">
        <f>IFERROR(VLOOKUP(N3917,'散件（更新）'!B:H,3,FALSE),0)</f>
        <v>206-2052-0103</v>
      </c>
      <c r="Q3917" s="27" t="str">
        <f>VLOOKUP(N3917,'散件（更新）'!B:H,2,FALSE)</f>
        <v>114-20520103</v>
      </c>
      <c r="R3917" s="27" t="str">
        <f>VLOOKUP(N3917,'散件（更新）'!B:H,7,FALSE)</f>
        <v>Charging Base</v>
      </c>
      <c r="S3917" s="27" t="str">
        <f>VLOOKUP(N3917,'散件（更新）'!B:E,4,FALSE)</f>
        <v>https://tineco-yxzt.oss-accelerate.aliyuncs.com/product/114-20520103.jpeg</v>
      </c>
      <c r="T3917" s="27" t="s">
        <v>8759</v>
      </c>
      <c r="U3917" s="28" t="str">
        <f>VLOOKUP(N3917,'散件（更新）'!B:G,6,FALSE)</f>
        <v>底座组件</v>
      </c>
      <c r="V3917" s="28">
        <f>VLOOKUP(N3917,'散件（更新）'!B:I,8,FALSE)</f>
        <v>6972200199317</v>
      </c>
    </row>
    <row r="3918" spans="1:22">
      <c r="A3918" s="57">
        <v>46169</v>
      </c>
      <c r="B3918" s="53" t="s">
        <v>2311</v>
      </c>
      <c r="C3918" s="27" t="str">
        <f>VLOOKUP(B3918,'大货清单（不定期按GOMS更新）'!A:H,8,0)</f>
        <v>107-20520205</v>
      </c>
      <c r="D3918" s="27" t="str">
        <f>VLOOKUP(B3918,'大货清单（不定期按GOMS更新）'!A:C,3,0)</f>
        <v>ZB2052B-05</v>
      </c>
      <c r="E3918" s="27" t="str">
        <f>VLOOKUP(B3918,'大货清单（不定期按GOMS更新）'!A:H,4,0)</f>
        <v>NL,DE,UA,FR,AT,CH,CZ,PL,RO,DK,GR</v>
      </c>
      <c r="F3918" s="27" t="str">
        <f>VLOOKUP(B3918,'大货清单（不定期按GOMS更新）'!A:H,2,0)</f>
        <v>PURE ONE S15 FLEX EX</v>
      </c>
      <c r="G3918" s="28" t="str">
        <f>VLOOKUP(B3918,'大货清单（不定期按GOMS更新）'!A:I,9,FALSE)</f>
        <v>6974950102104,	 6974950102104</v>
      </c>
      <c r="H3918" s="27" t="str">
        <f>VLOOKUP(B3918,'大货清单（不定期按GOMS更新）'!A:H,7,0)</f>
        <v>Blue</v>
      </c>
      <c r="I3918" s="27" t="str">
        <f>VLOOKUP(B3918,'大货清单（不定期按GOMS更新）'!A:F,6,FALSE)</f>
        <v>PHASEOUT</v>
      </c>
      <c r="J3918" s="27" t="str">
        <f>VLOOKUP(B3918,'大货清单（不定期按GOMS更新）'!A:K,11,FALSE)</f>
        <v>9.8</v>
      </c>
      <c r="K3918" s="27" t="str">
        <f>VLOOKUP(B3918,'大货清单（不定期按GOMS更新）'!A:N,12,FALSE)</f>
        <v>770</v>
      </c>
      <c r="L3918" s="27" t="str">
        <f>VLOOKUP(B3918,'大货清单（不定期按GOMS更新）'!A:M,13,FALSE)</f>
        <v>155</v>
      </c>
      <c r="M3918" s="27" t="str">
        <f>VLOOKUP(B3918,'大货清单（不定期按GOMS更新）'!A:N,14,FALSE)</f>
        <v>417</v>
      </c>
      <c r="N3918" s="53" t="s">
        <v>5042</v>
      </c>
      <c r="O3918" s="27">
        <f>IFERROR(VLOOKUP(N3918,'散件迭代（不定期更新）'!C:J,8,FALSE),0)</f>
        <v>0</v>
      </c>
      <c r="P3918" s="27" t="str">
        <f>IFERROR(VLOOKUP(N3918,'散件（更新）'!B:H,3,FALSE),0)</f>
        <v>206-2052-1202</v>
      </c>
      <c r="Q3918" s="27" t="str">
        <f>VLOOKUP(N3918,'散件（更新）'!B:H,2,FALSE)</f>
        <v>114-20521202</v>
      </c>
      <c r="R3918" s="27" t="str">
        <f>VLOOKUP(N3918,'散件（更新）'!B:H,7,FALSE)</f>
        <v>Docking Station</v>
      </c>
      <c r="S3918" s="27" t="str">
        <f>VLOOKUP(N3918,'散件（更新）'!B:E,4,FALSE)</f>
        <v>https://tineco-yxzt.oss-accelerate.aliyuncs.com/20231219/9VSPS150000_1702948070260.png</v>
      </c>
      <c r="T3918" s="27" t="s">
        <v>8759</v>
      </c>
      <c r="U3918" s="28" t="str">
        <f>VLOOKUP(N3918,'散件（更新）'!B:G,6,FALSE)</f>
        <v>底座组件（EHA双充）</v>
      </c>
      <c r="V3918" s="28">
        <f>VLOOKUP(N3918,'散件（更新）'!B:I,8,FALSE)</f>
        <v>6974950100629</v>
      </c>
    </row>
    <row r="3919" spans="1:22">
      <c r="A3919" s="57">
        <v>46169</v>
      </c>
      <c r="B3919" s="53" t="s">
        <v>2311</v>
      </c>
      <c r="C3919" s="27" t="str">
        <f>VLOOKUP(B3919,'大货清单（不定期按GOMS更新）'!A:H,8,0)</f>
        <v>107-20520205</v>
      </c>
      <c r="D3919" s="27" t="str">
        <f>VLOOKUP(B3919,'大货清单（不定期按GOMS更新）'!A:C,3,0)</f>
        <v>ZB2052B-05</v>
      </c>
      <c r="E3919" s="27" t="str">
        <f>VLOOKUP(B3919,'大货清单（不定期按GOMS更新）'!A:H,4,0)</f>
        <v>NL,DE,UA,FR,AT,CH,CZ,PL,RO,DK,GR</v>
      </c>
      <c r="F3919" s="27" t="str">
        <f>VLOOKUP(B3919,'大货清单（不定期按GOMS更新）'!A:H,2,0)</f>
        <v>PURE ONE S15 FLEX EX</v>
      </c>
      <c r="G3919" s="28" t="str">
        <f>VLOOKUP(B3919,'大货清单（不定期按GOMS更新）'!A:I,9,FALSE)</f>
        <v>6974950102104,	 6974950102104</v>
      </c>
      <c r="H3919" s="27" t="str">
        <f>VLOOKUP(B3919,'大货清单（不定期按GOMS更新）'!A:H,7,0)</f>
        <v>Blue</v>
      </c>
      <c r="I3919" s="27" t="str">
        <f>VLOOKUP(B3919,'大货清单（不定期按GOMS更新）'!A:F,6,FALSE)</f>
        <v>PHASEOUT</v>
      </c>
      <c r="J3919" s="27" t="str">
        <f>VLOOKUP(B3919,'大货清单（不定期按GOMS更新）'!A:K,11,FALSE)</f>
        <v>9.8</v>
      </c>
      <c r="K3919" s="27" t="str">
        <f>VLOOKUP(B3919,'大货清单（不定期按GOMS更新）'!A:N,12,FALSE)</f>
        <v>770</v>
      </c>
      <c r="L3919" s="27" t="str">
        <f>VLOOKUP(B3919,'大货清单（不定期按GOMS更新）'!A:M,13,FALSE)</f>
        <v>155</v>
      </c>
      <c r="M3919" s="27" t="str">
        <f>VLOOKUP(B3919,'大货清单（不定期按GOMS更新）'!A:N,14,FALSE)</f>
        <v>417</v>
      </c>
      <c r="N3919" s="53" t="s">
        <v>1401</v>
      </c>
      <c r="O3919" s="27">
        <f>IFERROR(VLOOKUP(N3919,'散件迭代（不定期更新）'!C:J,8,FALSE),0)</f>
        <v>0</v>
      </c>
      <c r="P3919" s="27" t="str">
        <f>IFERROR(VLOOKUP(N3919,'散件（更新）'!B:H,3,FALSE),0)</f>
        <v>206-2052-0106</v>
      </c>
      <c r="Q3919" s="27" t="str">
        <f>VLOOKUP(N3919,'散件（更新）'!B:H,2,FALSE)</f>
        <v>114-20520106</v>
      </c>
      <c r="R3919" s="27" t="str">
        <f>VLOOKUP(N3919,'散件（更新）'!B:H,7,FALSE)</f>
        <v>Battery</v>
      </c>
      <c r="S3919" s="27" t="str">
        <f>VLOOKUP(N3919,'散件（更新）'!B:E,4,FALSE)</f>
        <v>https://tineco-yxzt.oss-accelerate.aliyuncs.com/20231219/9VSPT150100_1702948074964.png</v>
      </c>
      <c r="T3919" s="27" t="s">
        <v>8759</v>
      </c>
      <c r="U3919" s="28" t="str">
        <f>VLOOKUP(N3919,'散件（更新）'!B:G,6,FALSE)</f>
        <v>电池蓝色2500mAH</v>
      </c>
      <c r="V3919" s="28">
        <f>VLOOKUP(N3919,'散件（更新）'!B:I,8,FALSE)</f>
        <v>6972200199478</v>
      </c>
    </row>
    <row r="3920" spans="1:22">
      <c r="A3920" s="57">
        <v>46169</v>
      </c>
      <c r="B3920" s="53" t="s">
        <v>2311</v>
      </c>
      <c r="C3920" s="27" t="str">
        <f>VLOOKUP(B3920,'大货清单（不定期按GOMS更新）'!A:H,8,0)</f>
        <v>107-20520205</v>
      </c>
      <c r="D3920" s="27" t="str">
        <f>VLOOKUP(B3920,'大货清单（不定期按GOMS更新）'!A:C,3,0)</f>
        <v>ZB2052B-05</v>
      </c>
      <c r="E3920" s="27" t="str">
        <f>VLOOKUP(B3920,'大货清单（不定期按GOMS更新）'!A:H,4,0)</f>
        <v>NL,DE,UA,FR,AT,CH,CZ,PL,RO,DK,GR</v>
      </c>
      <c r="F3920" s="27" t="str">
        <f>VLOOKUP(B3920,'大货清单（不定期按GOMS更新）'!A:H,2,0)</f>
        <v>PURE ONE S15 FLEX EX</v>
      </c>
      <c r="G3920" s="28" t="str">
        <f>VLOOKUP(B3920,'大货清单（不定期按GOMS更新）'!A:I,9,FALSE)</f>
        <v>6974950102104,	 6974950102104</v>
      </c>
      <c r="H3920" s="27" t="str">
        <f>VLOOKUP(B3920,'大货清单（不定期按GOMS更新）'!A:H,7,0)</f>
        <v>Blue</v>
      </c>
      <c r="I3920" s="27" t="str">
        <f>VLOOKUP(B3920,'大货清单（不定期按GOMS更新）'!A:F,6,FALSE)</f>
        <v>PHASEOUT</v>
      </c>
      <c r="J3920" s="27" t="str">
        <f>VLOOKUP(B3920,'大货清单（不定期按GOMS更新）'!A:K,11,FALSE)</f>
        <v>9.8</v>
      </c>
      <c r="K3920" s="27" t="str">
        <f>VLOOKUP(B3920,'大货清单（不定期按GOMS更新）'!A:N,12,FALSE)</f>
        <v>770</v>
      </c>
      <c r="L3920" s="27" t="str">
        <f>VLOOKUP(B3920,'大货清单（不定期按GOMS更新）'!A:M,13,FALSE)</f>
        <v>155</v>
      </c>
      <c r="M3920" s="27" t="str">
        <f>VLOOKUP(B3920,'大货清单（不定期按GOMS更新）'!A:N,14,FALSE)</f>
        <v>417</v>
      </c>
      <c r="N3920" s="53" t="s">
        <v>1390</v>
      </c>
      <c r="O3920" s="27">
        <f>IFERROR(VLOOKUP(N3920,'散件迭代（不定期更新）'!C:J,8,FALSE),0)</f>
        <v>0</v>
      </c>
      <c r="P3920" s="27" t="str">
        <f>IFERROR(VLOOKUP(N3920,'散件（更新）'!B:H,3,FALSE),0)</f>
        <v>206-1873-2333</v>
      </c>
      <c r="Q3920" s="27" t="str">
        <f>VLOOKUP(N3920,'散件（更新）'!B:H,2,FALSE)</f>
        <v>114-18732333</v>
      </c>
      <c r="R3920" s="27" t="str">
        <f>VLOOKUP(N3920,'散件（更新）'!B:H,7,FALSE)</f>
        <v>[EHA]Power brush release button + spring</v>
      </c>
      <c r="S3920" s="27" t="str">
        <f>VLOOKUP(N3920,'散件（更新）'!B:E,4,FALSE)</f>
        <v>https://tineco-yxzt.oss-accelerate.aliyuncs.com/20231219/9VSRB121100_1702948075363.png</v>
      </c>
      <c r="T3920" s="27" t="s">
        <v>8759</v>
      </c>
      <c r="U3920" s="28" t="str">
        <f>VLOOKUP(N3920,'散件（更新）'!B:G,6,FALSE)</f>
        <v>释放按钮+弹簧组件（散件专用）</v>
      </c>
      <c r="V3920" s="28" t="str">
        <f>VLOOKUP(N3920,'散件（更新）'!B:I,8,FALSE)</f>
        <v>6972200197429</v>
      </c>
    </row>
    <row r="3921" spans="1:22">
      <c r="A3921" s="57">
        <v>46169</v>
      </c>
      <c r="B3921" s="53" t="s">
        <v>2311</v>
      </c>
      <c r="C3921" s="27" t="str">
        <f>VLOOKUP(B3921,'大货清单（不定期按GOMS更新）'!A:H,8,0)</f>
        <v>107-20520205</v>
      </c>
      <c r="D3921" s="27" t="str">
        <f>VLOOKUP(B3921,'大货清单（不定期按GOMS更新）'!A:C,3,0)</f>
        <v>ZB2052B-05</v>
      </c>
      <c r="E3921" s="27" t="str">
        <f>VLOOKUP(B3921,'大货清单（不定期按GOMS更新）'!A:H,4,0)</f>
        <v>NL,DE,UA,FR,AT,CH,CZ,PL,RO,DK,GR</v>
      </c>
      <c r="F3921" s="27" t="str">
        <f>VLOOKUP(B3921,'大货清单（不定期按GOMS更新）'!A:H,2,0)</f>
        <v>PURE ONE S15 FLEX EX</v>
      </c>
      <c r="G3921" s="28" t="str">
        <f>VLOOKUP(B3921,'大货清单（不定期按GOMS更新）'!A:I,9,FALSE)</f>
        <v>6974950102104,	 6974950102104</v>
      </c>
      <c r="H3921" s="27" t="str">
        <f>VLOOKUP(B3921,'大货清单（不定期按GOMS更新）'!A:H,7,0)</f>
        <v>Blue</v>
      </c>
      <c r="I3921" s="27" t="str">
        <f>VLOOKUP(B3921,'大货清单（不定期按GOMS更新）'!A:F,6,FALSE)</f>
        <v>PHASEOUT</v>
      </c>
      <c r="J3921" s="27" t="str">
        <f>VLOOKUP(B3921,'大货清单（不定期按GOMS更新）'!A:K,11,FALSE)</f>
        <v>9.8</v>
      </c>
      <c r="K3921" s="27" t="str">
        <f>VLOOKUP(B3921,'大货清单（不定期按GOMS更新）'!A:N,12,FALSE)</f>
        <v>770</v>
      </c>
      <c r="L3921" s="27" t="str">
        <f>VLOOKUP(B3921,'大货清单（不定期按GOMS更新）'!A:M,13,FALSE)</f>
        <v>155</v>
      </c>
      <c r="M3921" s="27" t="str">
        <f>VLOOKUP(B3921,'大货清单（不定期按GOMS更新）'!A:N,14,FALSE)</f>
        <v>417</v>
      </c>
      <c r="N3921" s="53" t="s">
        <v>338</v>
      </c>
      <c r="O3921" s="27" t="str">
        <f>IFERROR(VLOOKUP(N3921,'散件迭代（不定期更新）'!C:J,8,FALSE),0)</f>
        <v>A42</v>
      </c>
      <c r="P3921" s="27" t="str">
        <f>IFERROR(VLOOKUP(N3921,'散件（更新）'!B:H,3,FALSE),0)</f>
        <v>206-1873-0209</v>
      </c>
      <c r="Q3921" s="27" t="str">
        <f>VLOOKUP(N3921,'散件（更新）'!B:H,2,FALSE)</f>
        <v>114-18730209</v>
      </c>
      <c r="R3921" s="27" t="str">
        <f>VLOOKUP(N3921,'散件（更新）'!B:H,7,FALSE)</f>
        <v>Crevice Tool</v>
      </c>
      <c r="S3921" s="27" t="str">
        <f>VLOOKUP(N3921,'散件（更新）'!B:E,4,FALSE)</f>
        <v>https://tineco-yxzt.oss-accelerate.aliyuncs.com/product/114-18730209.png</v>
      </c>
      <c r="T3921" s="27" t="s">
        <v>8759</v>
      </c>
      <c r="U3921" s="28" t="str">
        <f>VLOOKUP(N3921,'散件（更新）'!B:G,6,FALSE)</f>
        <v>扁吸组件</v>
      </c>
      <c r="V3921" s="28" t="str">
        <f>VLOOKUP(N3921,'散件（更新）'!B:I,8,FALSE)</f>
        <v>6972200191496</v>
      </c>
    </row>
    <row r="3922" spans="1:22">
      <c r="A3922" s="57">
        <v>46169</v>
      </c>
      <c r="B3922" s="53" t="s">
        <v>2311</v>
      </c>
      <c r="C3922" s="27" t="str">
        <f>VLOOKUP(B3922,'大货清单（不定期按GOMS更新）'!A:H,8,0)</f>
        <v>107-20520205</v>
      </c>
      <c r="D3922" s="27" t="str">
        <f>VLOOKUP(B3922,'大货清单（不定期按GOMS更新）'!A:C,3,0)</f>
        <v>ZB2052B-05</v>
      </c>
      <c r="E3922" s="27" t="str">
        <f>VLOOKUP(B3922,'大货清单（不定期按GOMS更新）'!A:H,4,0)</f>
        <v>NL,DE,UA,FR,AT,CH,CZ,PL,RO,DK,GR</v>
      </c>
      <c r="F3922" s="27" t="str">
        <f>VLOOKUP(B3922,'大货清单（不定期按GOMS更新）'!A:H,2,0)</f>
        <v>PURE ONE S15 FLEX EX</v>
      </c>
      <c r="G3922" s="28" t="str">
        <f>VLOOKUP(B3922,'大货清单（不定期按GOMS更新）'!A:I,9,FALSE)</f>
        <v>6974950102104,	 6974950102104</v>
      </c>
      <c r="H3922" s="27" t="str">
        <f>VLOOKUP(B3922,'大货清单（不定期按GOMS更新）'!A:H,7,0)</f>
        <v>Blue</v>
      </c>
      <c r="I3922" s="27" t="str">
        <f>VLOOKUP(B3922,'大货清单（不定期按GOMS更新）'!A:F,6,FALSE)</f>
        <v>PHASEOUT</v>
      </c>
      <c r="J3922" s="27" t="str">
        <f>VLOOKUP(B3922,'大货清单（不定期按GOMS更新）'!A:K,11,FALSE)</f>
        <v>9.8</v>
      </c>
      <c r="K3922" s="27" t="str">
        <f>VLOOKUP(B3922,'大货清单（不定期按GOMS更新）'!A:N,12,FALSE)</f>
        <v>770</v>
      </c>
      <c r="L3922" s="27" t="str">
        <f>VLOOKUP(B3922,'大货清单（不定期按GOMS更新）'!A:M,13,FALSE)</f>
        <v>155</v>
      </c>
      <c r="M3922" s="27" t="str">
        <f>VLOOKUP(B3922,'大货清单（不定期按GOMS更新）'!A:N,14,FALSE)</f>
        <v>417</v>
      </c>
      <c r="N3922" s="53" t="s">
        <v>330</v>
      </c>
      <c r="O3922" s="27">
        <f>IFERROR(VLOOKUP(N3922,'散件迭代（不定期更新）'!C:J,8,FALSE),0)</f>
        <v>0</v>
      </c>
      <c r="P3922" s="27" t="str">
        <f>IFERROR(VLOOKUP(N3922,'散件（更新）'!B:H,3,FALSE),0)</f>
        <v>206-1873-0206</v>
      </c>
      <c r="Q3922" s="27" t="str">
        <f>VLOOKUP(N3922,'散件（更新）'!B:H,2,FALSE)</f>
        <v>114-18730206</v>
      </c>
      <c r="R3922" s="27" t="str">
        <f>VLOOKUP(N3922,'散件（更新）'!B:H,7,FALSE)</f>
        <v>Flexible long crevice tool</v>
      </c>
      <c r="S3922" s="27" t="str">
        <f>VLOOKUP(N3922,'散件（更新）'!B:E,4,FALSE)</f>
        <v>https://tineco-yxzt.oss-accelerate.aliyuncs.com/product/114-18730206.png</v>
      </c>
      <c r="T3922" s="27" t="s">
        <v>8759</v>
      </c>
      <c r="U3922" s="28" t="str">
        <f>VLOOKUP(N3922,'散件（更新）'!B:G,6,FALSE)</f>
        <v>伸缩扁吸组件</v>
      </c>
      <c r="V3922" s="28" t="str">
        <f>VLOOKUP(N3922,'散件（更新）'!B:I,8,FALSE)</f>
        <v>6972200191533</v>
      </c>
    </row>
    <row r="3923" spans="1:22">
      <c r="A3923" s="57">
        <v>46169</v>
      </c>
      <c r="B3923" s="53" t="s">
        <v>2311</v>
      </c>
      <c r="C3923" s="27" t="str">
        <f>VLOOKUP(B3923,'大货清单（不定期按GOMS更新）'!A:H,8,0)</f>
        <v>107-20520205</v>
      </c>
      <c r="D3923" s="27" t="str">
        <f>VLOOKUP(B3923,'大货清单（不定期按GOMS更新）'!A:C,3,0)</f>
        <v>ZB2052B-05</v>
      </c>
      <c r="E3923" s="27" t="str">
        <f>VLOOKUP(B3923,'大货清单（不定期按GOMS更新）'!A:H,4,0)</f>
        <v>NL,DE,UA,FR,AT,CH,CZ,PL,RO,DK,GR</v>
      </c>
      <c r="F3923" s="27" t="str">
        <f>VLOOKUP(B3923,'大货清单（不定期按GOMS更新）'!A:H,2,0)</f>
        <v>PURE ONE S15 FLEX EX</v>
      </c>
      <c r="G3923" s="28" t="str">
        <f>VLOOKUP(B3923,'大货清单（不定期按GOMS更新）'!A:I,9,FALSE)</f>
        <v>6974950102104,	 6974950102104</v>
      </c>
      <c r="H3923" s="27" t="str">
        <f>VLOOKUP(B3923,'大货清单（不定期按GOMS更新）'!A:H,7,0)</f>
        <v>Blue</v>
      </c>
      <c r="I3923" s="27" t="str">
        <f>VLOOKUP(B3923,'大货清单（不定期按GOMS更新）'!A:F,6,FALSE)</f>
        <v>PHASEOUT</v>
      </c>
      <c r="J3923" s="27" t="str">
        <f>VLOOKUP(B3923,'大货清单（不定期按GOMS更新）'!A:K,11,FALSE)</f>
        <v>9.8</v>
      </c>
      <c r="K3923" s="27" t="str">
        <f>VLOOKUP(B3923,'大货清单（不定期按GOMS更新）'!A:N,12,FALSE)</f>
        <v>770</v>
      </c>
      <c r="L3923" s="27" t="str">
        <f>VLOOKUP(B3923,'大货清单（不定期按GOMS更新）'!A:M,13,FALSE)</f>
        <v>155</v>
      </c>
      <c r="M3923" s="27" t="str">
        <f>VLOOKUP(B3923,'大货清单（不定期按GOMS更新）'!A:N,14,FALSE)</f>
        <v>417</v>
      </c>
      <c r="N3923" s="53" t="s">
        <v>383</v>
      </c>
      <c r="O3923" s="27">
        <f>IFERROR(VLOOKUP(N3923,'散件迭代（不定期更新）'!C:J,8,FALSE),0)</f>
        <v>0</v>
      </c>
      <c r="P3923" s="27" t="str">
        <f>IFERROR(VLOOKUP(N3923,'散件（更新）'!B:H,3,FALSE),0)</f>
        <v>206-1873-0012</v>
      </c>
      <c r="Q3923" s="27" t="str">
        <f>VLOOKUP(N3923,'散件（更新）'!B:H,2,FALSE)</f>
        <v>114-18730012</v>
      </c>
      <c r="R3923" s="27" t="str">
        <f>VLOOKUP(N3923,'散件（更新）'!B:H,7,FALSE)</f>
        <v>Flexible extension hose</v>
      </c>
      <c r="S3923" s="27" t="str">
        <f>VLOOKUP(N3923,'散件（更新）'!B:E,4,FALSE)</f>
        <v>https://tineco-yxzt.oss-accelerate.aliyuncs.com/20231227/9VSUE121100_1703640269698.png</v>
      </c>
      <c r="T3923" s="27" t="s">
        <v>8759</v>
      </c>
      <c r="U3923" s="28" t="str">
        <f>VLOOKUP(N3923,'散件（更新）'!B:G,6,FALSE)</f>
        <v>ZB1669 伸缩软管组件</v>
      </c>
      <c r="V3923" s="28" t="str">
        <f>VLOOKUP(N3923,'散件（更新）'!B:I,8,FALSE)</f>
        <v>6972200191557</v>
      </c>
    </row>
    <row r="3924" spans="1:22" ht="14.6">
      <c r="A3924" s="57">
        <v>46169</v>
      </c>
      <c r="B3924" s="140" t="s">
        <v>2311</v>
      </c>
      <c r="C3924" s="27" t="str">
        <f>VLOOKUP(B3924,'大货清单（不定期按GOMS更新）'!A:H,8,0)</f>
        <v>107-20520205</v>
      </c>
      <c r="D3924" s="27" t="str">
        <f>VLOOKUP(B3924,'大货清单（不定期按GOMS更新）'!A:C,3,0)</f>
        <v>ZB2052B-05</v>
      </c>
      <c r="E3924" s="27" t="str">
        <f>VLOOKUP(B3924,'大货清单（不定期按GOMS更新）'!A:H,4,0)</f>
        <v>NL,DE,UA,FR,AT,CH,CZ,PL,RO,DK,GR</v>
      </c>
      <c r="F3924" s="27" t="str">
        <f>VLOOKUP(B3924,'大货清单（不定期按GOMS更新）'!A:H,2,0)</f>
        <v>PURE ONE S15 FLEX EX</v>
      </c>
      <c r="G3924" s="28" t="str">
        <f>VLOOKUP(B3924,'大货清单（不定期按GOMS更新）'!A:I,9,FALSE)</f>
        <v>6974950102104,	 6974950102104</v>
      </c>
      <c r="H3924" s="27" t="str">
        <f>VLOOKUP(B3924,'大货清单（不定期按GOMS更新）'!A:H,7,0)</f>
        <v>Blue</v>
      </c>
      <c r="I3924" s="27" t="str">
        <f>VLOOKUP(B3924,'大货清单（不定期按GOMS更新）'!A:F,6,FALSE)</f>
        <v>PHASEOUT</v>
      </c>
      <c r="J3924" s="27" t="str">
        <f>VLOOKUP(B3924,'大货清单（不定期按GOMS更新）'!A:K,11,FALSE)</f>
        <v>9.8</v>
      </c>
      <c r="K3924" s="27" t="str">
        <f>VLOOKUP(B3924,'大货清单（不定期按GOMS更新）'!A:N,12,FALSE)</f>
        <v>770</v>
      </c>
      <c r="L3924" s="27" t="str">
        <f>VLOOKUP(B3924,'大货清单（不定期按GOMS更新）'!A:M,13,FALSE)</f>
        <v>155</v>
      </c>
      <c r="M3924" s="27" t="str">
        <f>VLOOKUP(B3924,'大货清单（不定期按GOMS更新）'!A:N,14,FALSE)</f>
        <v>417</v>
      </c>
      <c r="N3924" s="140" t="s">
        <v>380</v>
      </c>
      <c r="O3924" s="27">
        <f>IFERROR(VLOOKUP(N3924,'散件迭代（不定期更新）'!C:J,8,FALSE),0)</f>
        <v>0</v>
      </c>
      <c r="P3924" s="27" t="str">
        <f>IFERROR(VLOOKUP(N3924,'散件（更新）'!B:H,3,FALSE),0)</f>
        <v>206-1873-0011</v>
      </c>
      <c r="Q3924" s="27" t="str">
        <f>VLOOKUP(N3924,'散件（更新）'!B:H,2,FALSE)</f>
        <v>114-18730011</v>
      </c>
      <c r="R3924" s="27" t="str">
        <f>VLOOKUP(N3924,'散件（更新）'!B:H,7,FALSE)</f>
        <v>Flexible multi-angle tube</v>
      </c>
      <c r="S3924" s="27" t="str">
        <f>VLOOKUP(N3924,'散件（更新）'!B:E,4,FALSE)</f>
        <v>https://tineco-yxzt.oss-accelerate.aliyuncs.com/product/114-18730011.png</v>
      </c>
      <c r="T3924" s="27" t="s">
        <v>8759</v>
      </c>
      <c r="U3924" s="28" t="str">
        <f>VLOOKUP(N3924,'散件（更新）'!B:G,6,FALSE)</f>
        <v>转折管组件</v>
      </c>
      <c r="V3924" s="28" t="str">
        <f>VLOOKUP(N3924,'散件（更新）'!B:I,8,FALSE)</f>
        <v>6972200191540</v>
      </c>
    </row>
    <row r="3925" spans="1:22" ht="14.6">
      <c r="A3925" s="57">
        <v>46169</v>
      </c>
      <c r="B3925" s="140" t="s">
        <v>2311</v>
      </c>
      <c r="C3925" s="27" t="str">
        <f>VLOOKUP(B3925,'大货清单（不定期按GOMS更新）'!A:H,8,0)</f>
        <v>107-20520205</v>
      </c>
      <c r="D3925" s="27" t="str">
        <f>VLOOKUP(B3925,'大货清单（不定期按GOMS更新）'!A:C,3,0)</f>
        <v>ZB2052B-05</v>
      </c>
      <c r="E3925" s="27" t="str">
        <f>VLOOKUP(B3925,'大货清单（不定期按GOMS更新）'!A:H,4,0)</f>
        <v>NL,DE,UA,FR,AT,CH,CZ,PL,RO,DK,GR</v>
      </c>
      <c r="F3925" s="27" t="str">
        <f>VLOOKUP(B3925,'大货清单（不定期按GOMS更新）'!A:H,2,0)</f>
        <v>PURE ONE S15 FLEX EX</v>
      </c>
      <c r="G3925" s="28" t="str">
        <f>VLOOKUP(B3925,'大货清单（不定期按GOMS更新）'!A:I,9,FALSE)</f>
        <v>6974950102104,	 6974950102104</v>
      </c>
      <c r="H3925" s="27" t="str">
        <f>VLOOKUP(B3925,'大货清单（不定期按GOMS更新）'!A:H,7,0)</f>
        <v>Blue</v>
      </c>
      <c r="I3925" s="27" t="str">
        <f>VLOOKUP(B3925,'大货清单（不定期按GOMS更新）'!A:F,6,FALSE)</f>
        <v>PHASEOUT</v>
      </c>
      <c r="J3925" s="27" t="str">
        <f>VLOOKUP(B3925,'大货清单（不定期按GOMS更新）'!A:K,11,FALSE)</f>
        <v>9.8</v>
      </c>
      <c r="K3925" s="27" t="str">
        <f>VLOOKUP(B3925,'大货清单（不定期按GOMS更新）'!A:N,12,FALSE)</f>
        <v>770</v>
      </c>
      <c r="L3925" s="27" t="str">
        <f>VLOOKUP(B3925,'大货清单（不定期按GOMS更新）'!A:M,13,FALSE)</f>
        <v>155</v>
      </c>
      <c r="M3925" s="27" t="str">
        <f>VLOOKUP(B3925,'大货清单（不定期按GOMS更新）'!A:N,14,FALSE)</f>
        <v>417</v>
      </c>
      <c r="N3925" s="140" t="s">
        <v>1362</v>
      </c>
      <c r="O3925" s="27">
        <f>IFERROR(VLOOKUP(N3925,'散件迭代（不定期更新）'!C:J,8,FALSE),0)</f>
        <v>0</v>
      </c>
      <c r="P3925" s="27" t="str">
        <f>IFERROR(VLOOKUP(N3925,'散件（更新）'!B:H,3,FALSE),0)</f>
        <v>206-1965-0502</v>
      </c>
      <c r="Q3925" s="27" t="str">
        <f>VLOOKUP(N3925,'散件（更新）'!B:H,2,FALSE)</f>
        <v>114-19650502</v>
      </c>
      <c r="R3925" s="27" t="str">
        <f>VLOOKUP(N3925,'散件（更新）'!B:H,7,FALSE)</f>
        <v>Tube Assembly</v>
      </c>
      <c r="S3925" s="27" t="str">
        <f>VLOOKUP(N3925,'散件（更新）'!B:E,4,FALSE)</f>
        <v>https://tineco-yxzt.oss-accelerate.aliyuncs.com/product/114-19650502.jpeg</v>
      </c>
      <c r="T3925" s="27" t="s">
        <v>8759</v>
      </c>
      <c r="U3925" s="28" t="str">
        <f>VLOOKUP(N3925,'散件（更新）'!B:G,6,FALSE)</f>
        <v>双节管3pin</v>
      </c>
      <c r="V3925" s="28" t="str">
        <f>VLOOKUP(N3925,'散件（更新）'!B:I,8,FALSE)</f>
        <v>6972200198792</v>
      </c>
    </row>
    <row r="3926" spans="1:22" ht="14.6">
      <c r="A3926" s="57">
        <v>46169</v>
      </c>
      <c r="B3926" s="140" t="s">
        <v>3710</v>
      </c>
      <c r="C3926" s="27" t="str">
        <f>VLOOKUP(B3926,'大货清单（不定期按GOMS更新）'!A:H,8,0)</f>
        <v>107-20520902</v>
      </c>
      <c r="D3926" s="27" t="str">
        <f>VLOOKUP(B3926,'大货清单（不定期按GOMS更新）'!A:C,3,0)</f>
        <v>ZB2052I-02</v>
      </c>
      <c r="E3926" s="27" t="str">
        <f>VLOOKUP(B3926,'大货清单（不定期按GOMS更新）'!A:H,4,0)</f>
        <v>GB</v>
      </c>
      <c r="F3926" s="27" t="str">
        <f>VLOOKUP(B3926,'大货清单（不定期按GOMS更新）'!A:H,2,0)</f>
        <v>PURE ONE S15</v>
      </c>
      <c r="G3926" s="28">
        <f>VLOOKUP(B3926,'大货清单（不定期按GOMS更新）'!A:I,9,FALSE)</f>
        <v>6974950103491</v>
      </c>
      <c r="H3926" s="27" t="str">
        <f>VLOOKUP(B3926,'大货清单（不定期按GOMS更新）'!A:H,7,0)</f>
        <v>White&amp;Black</v>
      </c>
      <c r="I3926" s="27" t="str">
        <f>VLOOKUP(B3926,'大货清单（不定期按GOMS更新）'!A:F,6,FALSE)</f>
        <v>PHASEOUT</v>
      </c>
      <c r="J3926" s="27" t="str">
        <f>VLOOKUP(B3926,'大货清单（不定期按GOMS更新）'!A:K,11,FALSE)</f>
        <v>8.3</v>
      </c>
      <c r="K3926" s="27" t="str">
        <f>VLOOKUP(B3926,'大货清单（不定期按GOMS更新）'!A:N,12,FALSE)</f>
        <v>768</v>
      </c>
      <c r="L3926" s="27" t="str">
        <f>VLOOKUP(B3926,'大货清单（不定期按GOMS更新）'!A:M,13,FALSE)</f>
        <v>153</v>
      </c>
      <c r="M3926" s="27" t="str">
        <f>VLOOKUP(B3926,'大货清单（不定期按GOMS更新）'!A:N,14,FALSE)</f>
        <v>342</v>
      </c>
      <c r="N3926" s="140" t="s">
        <v>528</v>
      </c>
      <c r="O3926" s="27" t="str">
        <f>IFERROR(VLOOKUP(N3926,'散件迭代（不定期更新）'!C:J,8,FALSE),0)</f>
        <v>A28</v>
      </c>
      <c r="P3926" s="27" t="str">
        <f>IFERROR(VLOOKUP(N3926,'散件（更新）'!B:H,3,FALSE),0)</f>
        <v>206-1879-0124</v>
      </c>
      <c r="Q3926" s="27" t="str">
        <f>VLOOKUP(N3926,'散件（更新）'!B:H,2,FALSE)</f>
        <v>114-18790124</v>
      </c>
      <c r="R3926" s="27" t="str">
        <f>VLOOKUP(N3926,'散件（更新）'!B:H,7,FALSE)</f>
        <v>Adapter</v>
      </c>
      <c r="S3926" s="27" t="str">
        <f>VLOOKUP(N3926,'散件（更新）'!B:E,4,FALSE)</f>
        <v>https://tineco-yxzt.oss-accelerate.aliyuncs.com/product/114-18790124.jpg</v>
      </c>
      <c r="T3926" s="27" t="s">
        <v>8759</v>
      </c>
      <c r="U3926" s="28" t="str">
        <f>VLOOKUP(N3926,'散件（更新）'!B:G,6,FALSE)</f>
        <v>适配器 （UK低配）</v>
      </c>
      <c r="V3926" s="28" t="str">
        <f>VLOOKUP(N3926,'散件（更新）'!B:I,8,FALSE)</f>
        <v>6972200192233</v>
      </c>
    </row>
    <row r="3927" spans="1:22" ht="14.6">
      <c r="A3927" s="57">
        <v>46169</v>
      </c>
      <c r="B3927" s="140" t="s">
        <v>3710</v>
      </c>
      <c r="C3927" s="27" t="str">
        <f>VLOOKUP(B3927,'大货清单（不定期按GOMS更新）'!A:H,8,0)</f>
        <v>107-20520902</v>
      </c>
      <c r="D3927" s="27" t="str">
        <f>VLOOKUP(B3927,'大货清单（不定期按GOMS更新）'!A:C,3,0)</f>
        <v>ZB2052I-02</v>
      </c>
      <c r="E3927" s="27" t="str">
        <f>VLOOKUP(B3927,'大货清单（不定期按GOMS更新）'!A:H,4,0)</f>
        <v>GB</v>
      </c>
      <c r="F3927" s="27" t="str">
        <f>VLOOKUP(B3927,'大货清单（不定期按GOMS更新）'!A:H,2,0)</f>
        <v>PURE ONE S15</v>
      </c>
      <c r="G3927" s="28">
        <f>VLOOKUP(B3927,'大货清单（不定期按GOMS更新）'!A:I,9,FALSE)</f>
        <v>6974950103491</v>
      </c>
      <c r="H3927" s="27" t="str">
        <f>VLOOKUP(B3927,'大货清单（不定期按GOMS更新）'!A:H,7,0)</f>
        <v>White&amp;Black</v>
      </c>
      <c r="I3927" s="27" t="str">
        <f>VLOOKUP(B3927,'大货清单（不定期按GOMS更新）'!A:F,6,FALSE)</f>
        <v>PHASEOUT</v>
      </c>
      <c r="J3927" s="27" t="str">
        <f>VLOOKUP(B3927,'大货清单（不定期按GOMS更新）'!A:K,11,FALSE)</f>
        <v>8.3</v>
      </c>
      <c r="K3927" s="27" t="str">
        <f>VLOOKUP(B3927,'大货清单（不定期按GOMS更新）'!A:N,12,FALSE)</f>
        <v>768</v>
      </c>
      <c r="L3927" s="27" t="str">
        <f>VLOOKUP(B3927,'大货清单（不定期按GOMS更新）'!A:M,13,FALSE)</f>
        <v>153</v>
      </c>
      <c r="M3927" s="27" t="str">
        <f>VLOOKUP(B3927,'大货清单（不定期按GOMS更新）'!A:N,14,FALSE)</f>
        <v>342</v>
      </c>
      <c r="N3927" s="140" t="s">
        <v>1218</v>
      </c>
      <c r="O3927" s="27">
        <f>IFERROR(VLOOKUP(N3927,'散件迭代（不定期更新）'!C:J,8,FALSE),0)</f>
        <v>0</v>
      </c>
      <c r="P3927" s="27" t="str">
        <f>IFERROR(VLOOKUP(N3927,'散件（更新）'!B:H,3,FALSE),0)</f>
        <v>206-2029-0614</v>
      </c>
      <c r="Q3927" s="27" t="str">
        <f>VLOOKUP(N3927,'散件（更新）'!B:H,2,FALSE)</f>
        <v>114-20290614</v>
      </c>
      <c r="R3927" s="27" t="str">
        <f>VLOOKUP(N3927,'散件（更新）'!B:H,7,FALSE)</f>
        <v>Repair Wheel</v>
      </c>
      <c r="S3927" s="27" t="str">
        <f>VLOOKUP(N3927,'散件（更新）'!B:E,4,FALSE)</f>
        <v>https://tineco-yxzt.oss-accelerate.aliyuncs.com/20231219/9SWRW100000_1702948048100.png</v>
      </c>
      <c r="T3927" s="27" t="s">
        <v>8759</v>
      </c>
      <c r="U3927" s="28" t="str">
        <f>VLOOKUP(N3927,'散件（更新）'!B:G,6,FALSE)</f>
        <v>小轮包胶组件（2个小轮+2个轴）</v>
      </c>
      <c r="V3927" s="28" t="str">
        <f>VLOOKUP(N3927,'散件（更新）'!B:I,8,FALSE)</f>
        <v>6972200198358</v>
      </c>
    </row>
    <row r="3928" spans="1:22" ht="14.6">
      <c r="A3928" s="57">
        <v>46169</v>
      </c>
      <c r="B3928" s="140" t="s">
        <v>3710</v>
      </c>
      <c r="C3928" s="27" t="str">
        <f>VLOOKUP(B3928,'大货清单（不定期按GOMS更新）'!A:H,8,0)</f>
        <v>107-20520902</v>
      </c>
      <c r="D3928" s="27" t="str">
        <f>VLOOKUP(B3928,'大货清单（不定期按GOMS更新）'!A:C,3,0)</f>
        <v>ZB2052I-02</v>
      </c>
      <c r="E3928" s="27" t="str">
        <f>VLOOKUP(B3928,'大货清单（不定期按GOMS更新）'!A:H,4,0)</f>
        <v>GB</v>
      </c>
      <c r="F3928" s="27" t="str">
        <f>VLOOKUP(B3928,'大货清单（不定期按GOMS更新）'!A:H,2,0)</f>
        <v>PURE ONE S15</v>
      </c>
      <c r="G3928" s="28">
        <f>VLOOKUP(B3928,'大货清单（不定期按GOMS更新）'!A:I,9,FALSE)</f>
        <v>6974950103491</v>
      </c>
      <c r="H3928" s="27" t="str">
        <f>VLOOKUP(B3928,'大货清单（不定期按GOMS更新）'!A:H,7,0)</f>
        <v>White&amp;Black</v>
      </c>
      <c r="I3928" s="27" t="str">
        <f>VLOOKUP(B3928,'大货清单（不定期按GOMS更新）'!A:F,6,FALSE)</f>
        <v>PHASEOUT</v>
      </c>
      <c r="J3928" s="27" t="str">
        <f>VLOOKUP(B3928,'大货清单（不定期按GOMS更新）'!A:K,11,FALSE)</f>
        <v>8.3</v>
      </c>
      <c r="K3928" s="27" t="str">
        <f>VLOOKUP(B3928,'大货清单（不定期按GOMS更新）'!A:N,12,FALSE)</f>
        <v>768</v>
      </c>
      <c r="L3928" s="27" t="str">
        <f>VLOOKUP(B3928,'大货清单（不定期按GOMS更新）'!A:M,13,FALSE)</f>
        <v>153</v>
      </c>
      <c r="M3928" s="27" t="str">
        <f>VLOOKUP(B3928,'大货清单（不定期按GOMS更新）'!A:N,14,FALSE)</f>
        <v>342</v>
      </c>
      <c r="N3928" s="140" t="s">
        <v>1228</v>
      </c>
      <c r="O3928" s="27">
        <f>IFERROR(VLOOKUP(N3928,'散件迭代（不定期更新）'!C:J,8,FALSE),0)</f>
        <v>0</v>
      </c>
      <c r="P3928" s="27" t="str">
        <f>IFERROR(VLOOKUP(N3928,'散件（更新）'!B:H,3,FALSE),0)</f>
        <v>206-1756-0204</v>
      </c>
      <c r="Q3928" s="27" t="str">
        <f>VLOOKUP(N3928,'散件（更新）'!B:H,2,FALSE)</f>
        <v>114-17560204</v>
      </c>
      <c r="R3928" s="27" t="str">
        <f>VLOOKUP(N3928,'散件（更新）'!B:H,7,FALSE)</f>
        <v>FILTER</v>
      </c>
      <c r="S3928" s="27" t="str">
        <f>VLOOKUP(N3928,'散件（更新）'!B:E,4,FALSE)</f>
        <v>https://tineco-yxzt.oss-accelerate.aliyuncs.com/product/114-17560204.jpg</v>
      </c>
      <c r="T3928" s="27" t="s">
        <v>8759</v>
      </c>
      <c r="U3928" s="28" t="str">
        <f>VLOOKUP(N3928,'散件（更新）'!B:G,6,FALSE)</f>
        <v>ZB1756 进风滤棉组件</v>
      </c>
      <c r="V3928" s="28" t="str">
        <f>VLOOKUP(N3928,'散件（更新）'!B:I,8,FALSE)</f>
        <v>6972200191182</v>
      </c>
    </row>
    <row r="3929" spans="1:22" ht="14.6">
      <c r="A3929" s="57">
        <v>46169</v>
      </c>
      <c r="B3929" s="140" t="s">
        <v>3710</v>
      </c>
      <c r="C3929" s="27" t="str">
        <f>VLOOKUP(B3929,'大货清单（不定期按GOMS更新）'!A:H,8,0)</f>
        <v>107-20520902</v>
      </c>
      <c r="D3929" s="27" t="str">
        <f>VLOOKUP(B3929,'大货清单（不定期按GOMS更新）'!A:C,3,0)</f>
        <v>ZB2052I-02</v>
      </c>
      <c r="E3929" s="27" t="str">
        <f>VLOOKUP(B3929,'大货清单（不定期按GOMS更新）'!A:H,4,0)</f>
        <v>GB</v>
      </c>
      <c r="F3929" s="27" t="str">
        <f>VLOOKUP(B3929,'大货清单（不定期按GOMS更新）'!A:H,2,0)</f>
        <v>PURE ONE S15</v>
      </c>
      <c r="G3929" s="28">
        <f>VLOOKUP(B3929,'大货清单（不定期按GOMS更新）'!A:I,9,FALSE)</f>
        <v>6974950103491</v>
      </c>
      <c r="H3929" s="27" t="str">
        <f>VLOOKUP(B3929,'大货清单（不定期按GOMS更新）'!A:H,7,0)</f>
        <v>White&amp;Black</v>
      </c>
      <c r="I3929" s="27" t="str">
        <f>VLOOKUP(B3929,'大货清单（不定期按GOMS更新）'!A:F,6,FALSE)</f>
        <v>PHASEOUT</v>
      </c>
      <c r="J3929" s="27" t="str">
        <f>VLOOKUP(B3929,'大货清单（不定期按GOMS更新）'!A:K,11,FALSE)</f>
        <v>8.3</v>
      </c>
      <c r="K3929" s="27" t="str">
        <f>VLOOKUP(B3929,'大货清单（不定期按GOMS更新）'!A:N,12,FALSE)</f>
        <v>768</v>
      </c>
      <c r="L3929" s="27" t="str">
        <f>VLOOKUP(B3929,'大货清单（不定期按GOMS更新）'!A:M,13,FALSE)</f>
        <v>153</v>
      </c>
      <c r="M3929" s="27" t="str">
        <f>VLOOKUP(B3929,'大货清单（不定期按GOMS更新）'!A:N,14,FALSE)</f>
        <v>342</v>
      </c>
      <c r="N3929" s="140" t="s">
        <v>1281</v>
      </c>
      <c r="O3929" s="27">
        <f>IFERROR(VLOOKUP(N3929,'散件迭代（不定期更新）'!C:J,8,FALSE),0)</f>
        <v>0</v>
      </c>
      <c r="P3929" s="27" t="str">
        <f>IFERROR(VLOOKUP(N3929,'散件（更新）'!B:H,3,FALSE),0)</f>
        <v>206-1769-0014</v>
      </c>
      <c r="Q3929" s="27" t="str">
        <f>VLOOKUP(N3929,'散件（更新）'!B:H,2,FALSE)</f>
        <v>114-17690014</v>
      </c>
      <c r="R3929" s="27" t="str">
        <f>VLOOKUP(N3929,'散件（更新）'!B:H,7,FALSE)</f>
        <v>wall accessory holder</v>
      </c>
      <c r="S3929" s="27" t="str">
        <f>VLOOKUP(N3929,'散件（更新）'!B:E,4,FALSE)</f>
        <v>https://tineco-yxzt.oss-accelerate.aliyuncs.com/product/114-17690014.jpg</v>
      </c>
      <c r="T3929" s="27" t="s">
        <v>8759</v>
      </c>
      <c r="U3929" s="28" t="str">
        <f>VLOOKUP(N3929,'散件（更新）'!B:G,6,FALSE)</f>
        <v>附件延展架 墙挂版</v>
      </c>
      <c r="V3929" s="28" t="str">
        <f>VLOOKUP(N3929,'散件（更新）'!B:I,8,FALSE)</f>
        <v>6972200191199</v>
      </c>
    </row>
    <row r="3930" spans="1:22" ht="14.6">
      <c r="A3930" s="57">
        <v>46169</v>
      </c>
      <c r="B3930" s="140" t="s">
        <v>3710</v>
      </c>
      <c r="C3930" s="27" t="str">
        <f>VLOOKUP(B3930,'大货清单（不定期按GOMS更新）'!A:H,8,0)</f>
        <v>107-20520902</v>
      </c>
      <c r="D3930" s="27" t="str">
        <f>VLOOKUP(B3930,'大货清单（不定期按GOMS更新）'!A:C,3,0)</f>
        <v>ZB2052I-02</v>
      </c>
      <c r="E3930" s="27" t="str">
        <f>VLOOKUP(B3930,'大货清单（不定期按GOMS更新）'!A:H,4,0)</f>
        <v>GB</v>
      </c>
      <c r="F3930" s="27" t="str">
        <f>VLOOKUP(B3930,'大货清单（不定期按GOMS更新）'!A:H,2,0)</f>
        <v>PURE ONE S15</v>
      </c>
      <c r="G3930" s="28">
        <f>VLOOKUP(B3930,'大货清单（不定期按GOMS更新）'!A:I,9,FALSE)</f>
        <v>6974950103491</v>
      </c>
      <c r="H3930" s="27" t="str">
        <f>VLOOKUP(B3930,'大货清单（不定期按GOMS更新）'!A:H,7,0)</f>
        <v>White&amp;Black</v>
      </c>
      <c r="I3930" s="27" t="str">
        <f>VLOOKUP(B3930,'大货清单（不定期按GOMS更新）'!A:F,6,FALSE)</f>
        <v>PHASEOUT</v>
      </c>
      <c r="J3930" s="27" t="str">
        <f>VLOOKUP(B3930,'大货清单（不定期按GOMS更新）'!A:K,11,FALSE)</f>
        <v>8.3</v>
      </c>
      <c r="K3930" s="27" t="str">
        <f>VLOOKUP(B3930,'大货清单（不定期按GOMS更新）'!A:N,12,FALSE)</f>
        <v>768</v>
      </c>
      <c r="L3930" s="27" t="str">
        <f>VLOOKUP(B3930,'大货清单（不定期按GOMS更新）'!A:M,13,FALSE)</f>
        <v>153</v>
      </c>
      <c r="M3930" s="27" t="str">
        <f>VLOOKUP(B3930,'大货清单（不定期按GOMS更新）'!A:N,14,FALSE)</f>
        <v>342</v>
      </c>
      <c r="N3930" s="140" t="s">
        <v>1289</v>
      </c>
      <c r="O3930" s="27" t="str">
        <f>IFERROR(VLOOKUP(N3930,'散件迭代（不定期更新）'!C:J,8,FALSE),0)</f>
        <v>A38</v>
      </c>
      <c r="P3930" s="27" t="str">
        <f>IFERROR(VLOOKUP(N3930,'散件（更新）'!B:H,3,FALSE),0)</f>
        <v>206-1769-0254</v>
      </c>
      <c r="Q3930" s="27" t="str">
        <f>VLOOKUP(N3930,'散件（更新）'!B:H,2,FALSE)</f>
        <v>114-17690254</v>
      </c>
      <c r="R3930" s="27" t="str">
        <f>VLOOKUP(N3930,'散件（更新）'!B:H,7,FALSE)</f>
        <v>Pre-filter Cleaning Tool</v>
      </c>
      <c r="S3930" s="27" t="str">
        <f>VLOOKUP(N3930,'散件（更新）'!B:E,4,FALSE)</f>
        <v>https://tineco-yxzt.oss-accelerate.aliyuncs.com/product/114-17690254.jpg</v>
      </c>
      <c r="T3930" s="27" t="s">
        <v>8759</v>
      </c>
      <c r="U3930" s="28" t="str">
        <f>VLOOKUP(N3930,'散件（更新）'!B:G,6,FALSE)</f>
        <v xml:space="preserve">ZB1769B 滤芯清洁刷 </v>
      </c>
      <c r="V3930" s="28" t="str">
        <f>VLOOKUP(N3930,'散件（更新）'!B:I,8,FALSE)</f>
        <v>6972200191175</v>
      </c>
    </row>
    <row r="3931" spans="1:22" ht="14.6">
      <c r="A3931" s="57">
        <v>46169</v>
      </c>
      <c r="B3931" s="140" t="s">
        <v>3710</v>
      </c>
      <c r="C3931" s="27" t="str">
        <f>VLOOKUP(B3931,'大货清单（不定期按GOMS更新）'!A:H,8,0)</f>
        <v>107-20520902</v>
      </c>
      <c r="D3931" s="27" t="str">
        <f>VLOOKUP(B3931,'大货清单（不定期按GOMS更新）'!A:C,3,0)</f>
        <v>ZB2052I-02</v>
      </c>
      <c r="E3931" s="27" t="str">
        <f>VLOOKUP(B3931,'大货清单（不定期按GOMS更新）'!A:H,4,0)</f>
        <v>GB</v>
      </c>
      <c r="F3931" s="27" t="str">
        <f>VLOOKUP(B3931,'大货清单（不定期按GOMS更新）'!A:H,2,0)</f>
        <v>PURE ONE S15</v>
      </c>
      <c r="G3931" s="28">
        <f>VLOOKUP(B3931,'大货清单（不定期按GOMS更新）'!A:I,9,FALSE)</f>
        <v>6974950103491</v>
      </c>
      <c r="H3931" s="27" t="str">
        <f>VLOOKUP(B3931,'大货清单（不定期按GOMS更新）'!A:H,7,0)</f>
        <v>White&amp;Black</v>
      </c>
      <c r="I3931" s="27" t="str">
        <f>VLOOKUP(B3931,'大货清单（不定期按GOMS更新）'!A:F,6,FALSE)</f>
        <v>PHASEOUT</v>
      </c>
      <c r="J3931" s="27" t="str">
        <f>VLOOKUP(B3931,'大货清单（不定期按GOMS更新）'!A:K,11,FALSE)</f>
        <v>8.3</v>
      </c>
      <c r="K3931" s="27" t="str">
        <f>VLOOKUP(B3931,'大货清单（不定期按GOMS更新）'!A:N,12,FALSE)</f>
        <v>768</v>
      </c>
      <c r="L3931" s="27" t="str">
        <f>VLOOKUP(B3931,'大货清单（不定期按GOMS更新）'!A:M,13,FALSE)</f>
        <v>153</v>
      </c>
      <c r="M3931" s="27" t="str">
        <f>VLOOKUP(B3931,'大货清单（不定期按GOMS更新）'!A:N,14,FALSE)</f>
        <v>342</v>
      </c>
      <c r="N3931" s="140" t="s">
        <v>252</v>
      </c>
      <c r="O3931" s="27">
        <f>IFERROR(VLOOKUP(N3931,'散件迭代（不定期更新）'!C:J,8,FALSE),0)</f>
        <v>0</v>
      </c>
      <c r="P3931" s="27" t="str">
        <f>IFERROR(VLOOKUP(N3931,'散件（更新）'!B:H,3,FALSE),0)</f>
        <v>206-1769-0233</v>
      </c>
      <c r="Q3931" s="27" t="str">
        <f>VLOOKUP(N3931,'散件（更新）'!B:H,2,FALSE)</f>
        <v>114-17690233</v>
      </c>
      <c r="R3931" s="27" t="str">
        <f>VLOOKUP(N3931,'散件（更新）'!B:H,7,FALSE)</f>
        <v>Hair cleaning tool</v>
      </c>
      <c r="S3931" s="27" t="str">
        <f>VLOOKUP(N3931,'散件（更新）'!B:E,4,FALSE)</f>
        <v>https://tineco-yxzt.oss-accelerate.aliyuncs.com/product/114-17690233.png</v>
      </c>
      <c r="T3931" s="27" t="s">
        <v>8759</v>
      </c>
      <c r="U3931" s="28" t="str">
        <f>VLOOKUP(N3931,'散件（更新）'!B:G,6,FALSE)</f>
        <v>ZB1769B 清洁刷植毛组件</v>
      </c>
      <c r="V3931" s="28" t="str">
        <f>VLOOKUP(N3931,'散件（更新）'!B:I,8,FALSE)</f>
        <v>6972200191151</v>
      </c>
    </row>
    <row r="3932" spans="1:22" ht="14.6">
      <c r="A3932" s="57">
        <v>46169</v>
      </c>
      <c r="B3932" s="140" t="s">
        <v>3710</v>
      </c>
      <c r="C3932" s="27" t="str">
        <f>VLOOKUP(B3932,'大货清单（不定期按GOMS更新）'!A:H,8,0)</f>
        <v>107-20520902</v>
      </c>
      <c r="D3932" s="27" t="str">
        <f>VLOOKUP(B3932,'大货清单（不定期按GOMS更新）'!A:C,3,0)</f>
        <v>ZB2052I-02</v>
      </c>
      <c r="E3932" s="27" t="str">
        <f>VLOOKUP(B3932,'大货清单（不定期按GOMS更新）'!A:H,4,0)</f>
        <v>GB</v>
      </c>
      <c r="F3932" s="27" t="str">
        <f>VLOOKUP(B3932,'大货清单（不定期按GOMS更新）'!A:H,2,0)</f>
        <v>PURE ONE S15</v>
      </c>
      <c r="G3932" s="28">
        <f>VLOOKUP(B3932,'大货清单（不定期按GOMS更新）'!A:I,9,FALSE)</f>
        <v>6974950103491</v>
      </c>
      <c r="H3932" s="27" t="str">
        <f>VLOOKUP(B3932,'大货清单（不定期按GOMS更新）'!A:H,7,0)</f>
        <v>White&amp;Black</v>
      </c>
      <c r="I3932" s="27" t="str">
        <f>VLOOKUP(B3932,'大货清单（不定期按GOMS更新）'!A:F,6,FALSE)</f>
        <v>PHASEOUT</v>
      </c>
      <c r="J3932" s="27" t="str">
        <f>VLOOKUP(B3932,'大货清单（不定期按GOMS更新）'!A:K,11,FALSE)</f>
        <v>8.3</v>
      </c>
      <c r="K3932" s="27" t="str">
        <f>VLOOKUP(B3932,'大货清单（不定期按GOMS更新）'!A:N,12,FALSE)</f>
        <v>768</v>
      </c>
      <c r="L3932" s="27" t="str">
        <f>VLOOKUP(B3932,'大货清单（不定期按GOMS更新）'!A:M,13,FALSE)</f>
        <v>153</v>
      </c>
      <c r="M3932" s="27" t="str">
        <f>VLOOKUP(B3932,'大货清单（不定期按GOMS更新）'!A:N,14,FALSE)</f>
        <v>342</v>
      </c>
      <c r="N3932" s="140" t="s">
        <v>1376</v>
      </c>
      <c r="O3932" s="27" t="str">
        <f>IFERROR(VLOOKUP(N3932,'散件迭代（不定期更新）'!C:J,8,FALSE),0)</f>
        <v>A14</v>
      </c>
      <c r="P3932" s="27" t="str">
        <f>IFERROR(VLOOKUP(N3932,'散件（更新）'!B:H,3,FALSE),0)</f>
        <v>206-1873-0214</v>
      </c>
      <c r="Q3932" s="27" t="str">
        <f>VLOOKUP(N3932,'散件（更新）'!B:H,2,FALSE)</f>
        <v>114-18730214</v>
      </c>
      <c r="R3932" s="27" t="str">
        <f>VLOOKUP(N3932,'散件（更新）'!B:H,7,FALSE)</f>
        <v>Crevice &amp; 2-In-1 Dusting Brush</v>
      </c>
      <c r="S3932" s="27" t="str">
        <f>VLOOKUP(N3932,'散件（更新）'!B:E,4,FALSE)</f>
        <v>https://tineco-yxzt.oss-accelerate.aliyuncs.com/product/114-18730214.png</v>
      </c>
      <c r="T3932" s="27" t="s">
        <v>8759</v>
      </c>
      <c r="U3932" s="28" t="str">
        <f>VLOOKUP(N3932,'散件（更新）'!B:G,6,FALSE)</f>
        <v xml:space="preserve">组合刷组件+扁吸组件 </v>
      </c>
      <c r="V3932" s="28" t="str">
        <f>VLOOKUP(N3932,'散件（更新）'!B:I,8,FALSE)</f>
        <v>6972200191489</v>
      </c>
    </row>
    <row r="3933" spans="1:22" ht="14.6">
      <c r="A3933" s="57">
        <v>46169</v>
      </c>
      <c r="B3933" s="140" t="s">
        <v>3710</v>
      </c>
      <c r="C3933" s="27" t="str">
        <f>VLOOKUP(B3933,'大货清单（不定期按GOMS更新）'!A:H,8,0)</f>
        <v>107-20520902</v>
      </c>
      <c r="D3933" s="27" t="str">
        <f>VLOOKUP(B3933,'大货清单（不定期按GOMS更新）'!A:C,3,0)</f>
        <v>ZB2052I-02</v>
      </c>
      <c r="E3933" s="27" t="str">
        <f>VLOOKUP(B3933,'大货清单（不定期按GOMS更新）'!A:H,4,0)</f>
        <v>GB</v>
      </c>
      <c r="F3933" s="27" t="str">
        <f>VLOOKUP(B3933,'大货清单（不定期按GOMS更新）'!A:H,2,0)</f>
        <v>PURE ONE S15</v>
      </c>
      <c r="G3933" s="28">
        <f>VLOOKUP(B3933,'大货清单（不定期按GOMS更新）'!A:I,9,FALSE)</f>
        <v>6974950103491</v>
      </c>
      <c r="H3933" s="27" t="str">
        <f>VLOOKUP(B3933,'大货清单（不定期按GOMS更新）'!A:H,7,0)</f>
        <v>White&amp;Black</v>
      </c>
      <c r="I3933" s="27" t="str">
        <f>VLOOKUP(B3933,'大货清单（不定期按GOMS更新）'!A:F,6,FALSE)</f>
        <v>PHASEOUT</v>
      </c>
      <c r="J3933" s="27" t="str">
        <f>VLOOKUP(B3933,'大货清单（不定期按GOMS更新）'!A:K,11,FALSE)</f>
        <v>8.3</v>
      </c>
      <c r="K3933" s="27" t="str">
        <f>VLOOKUP(B3933,'大货清单（不定期按GOMS更新）'!A:N,12,FALSE)</f>
        <v>768</v>
      </c>
      <c r="L3933" s="27" t="str">
        <f>VLOOKUP(B3933,'大货清单（不定期按GOMS更新）'!A:M,13,FALSE)</f>
        <v>153</v>
      </c>
      <c r="M3933" s="27" t="str">
        <f>VLOOKUP(B3933,'大货清单（不定期按GOMS更新）'!A:N,14,FALSE)</f>
        <v>342</v>
      </c>
      <c r="N3933" s="140" t="s">
        <v>1397</v>
      </c>
      <c r="O3933" s="27">
        <f>IFERROR(VLOOKUP(N3933,'散件迭代（不定期更新）'!C:J,8,FALSE),0)</f>
        <v>0</v>
      </c>
      <c r="P3933" s="27" t="str">
        <f>IFERROR(VLOOKUP(N3933,'散件（更新）'!B:H,3,FALSE),0)</f>
        <v>206-2052-0102</v>
      </c>
      <c r="Q3933" s="27" t="str">
        <f>VLOOKUP(N3933,'散件（更新）'!B:H,2,FALSE)</f>
        <v>114-20520102</v>
      </c>
      <c r="R3933" s="27" t="str">
        <f>VLOOKUP(N3933,'散件（更新）'!B:H,7,FALSE)</f>
        <v>HEPA &amp; Cover Assembly</v>
      </c>
      <c r="S3933" s="27" t="str">
        <f>VLOOKUP(N3933,'散件（更新）'!B:E,4,FALSE)</f>
        <v>https://tineco-yxzt.oss-accelerate.aliyuncs.com/product/114-20520102.jpeg</v>
      </c>
      <c r="T3933" s="27" t="s">
        <v>8759</v>
      </c>
      <c r="U3933" s="28" t="str">
        <f>VLOOKUP(N3933,'散件（更新）'!B:G,6,FALSE)</f>
        <v>HEPA组件</v>
      </c>
      <c r="V3933" s="28">
        <f>VLOOKUP(N3933,'散件（更新）'!B:I,8,FALSE)</f>
        <v>6972200199300</v>
      </c>
    </row>
    <row r="3934" spans="1:22" ht="14.6">
      <c r="A3934" s="57">
        <v>46169</v>
      </c>
      <c r="B3934" s="140" t="s">
        <v>3710</v>
      </c>
      <c r="C3934" s="27" t="str">
        <f>VLOOKUP(B3934,'大货清单（不定期按GOMS更新）'!A:H,8,0)</f>
        <v>107-20520902</v>
      </c>
      <c r="D3934" s="27" t="str">
        <f>VLOOKUP(B3934,'大货清单（不定期按GOMS更新）'!A:C,3,0)</f>
        <v>ZB2052I-02</v>
      </c>
      <c r="E3934" s="27" t="str">
        <f>VLOOKUP(B3934,'大货清单（不定期按GOMS更新）'!A:H,4,0)</f>
        <v>GB</v>
      </c>
      <c r="F3934" s="27" t="str">
        <f>VLOOKUP(B3934,'大货清单（不定期按GOMS更新）'!A:H,2,0)</f>
        <v>PURE ONE S15</v>
      </c>
      <c r="G3934" s="28">
        <f>VLOOKUP(B3934,'大货清单（不定期按GOMS更新）'!A:I,9,FALSE)</f>
        <v>6974950103491</v>
      </c>
      <c r="H3934" s="27" t="str">
        <f>VLOOKUP(B3934,'大货清单（不定期按GOMS更新）'!A:H,7,0)</f>
        <v>White&amp;Black</v>
      </c>
      <c r="I3934" s="27" t="str">
        <f>VLOOKUP(B3934,'大货清单（不定期按GOMS更新）'!A:F,6,FALSE)</f>
        <v>PHASEOUT</v>
      </c>
      <c r="J3934" s="27" t="str">
        <f>VLOOKUP(B3934,'大货清单（不定期按GOMS更新）'!A:K,11,FALSE)</f>
        <v>8.3</v>
      </c>
      <c r="K3934" s="27" t="str">
        <f>VLOOKUP(B3934,'大货清单（不定期按GOMS更新）'!A:N,12,FALSE)</f>
        <v>768</v>
      </c>
      <c r="L3934" s="27" t="str">
        <f>VLOOKUP(B3934,'大货清单（不定期按GOMS更新）'!A:M,13,FALSE)</f>
        <v>153</v>
      </c>
      <c r="M3934" s="27" t="str">
        <f>VLOOKUP(B3934,'大货清单（不定期按GOMS更新）'!A:N,14,FALSE)</f>
        <v>342</v>
      </c>
      <c r="N3934" s="140" t="s">
        <v>5043</v>
      </c>
      <c r="O3934" s="27">
        <f>IFERROR(VLOOKUP(N3934,'散件迭代（不定期更新）'!C:J,8,FALSE),0)</f>
        <v>0</v>
      </c>
      <c r="P3934" s="27" t="str">
        <f>IFERROR(VLOOKUP(N3934,'散件（更新）'!B:H,3,FALSE),0)</f>
        <v>206-2052-1204</v>
      </c>
      <c r="Q3934" s="27" t="str">
        <f>VLOOKUP(N3934,'散件（更新）'!B:H,2,FALSE)</f>
        <v>114-20521204</v>
      </c>
      <c r="R3934" s="27" t="str">
        <f>VLOOKUP(N3934,'散件（更新）'!B:H,7,FALSE)</f>
        <v>Hard Floor Brush</v>
      </c>
      <c r="S3934" s="27" t="str">
        <f>VLOOKUP(N3934,'散件（更新）'!B:E,4,FALSE)</f>
        <v>https://tineco-yxzt.oss-accelerate.aliyuncs.com/product/114-20521204.jpeg</v>
      </c>
      <c r="T3934" s="27" t="s">
        <v>8759</v>
      </c>
      <c r="U3934" s="28" t="str">
        <f>VLOOKUP(N3934,'散件（更新）'!B:G,6,FALSE)</f>
        <v>FB2119地板刷（EHA）</v>
      </c>
      <c r="V3934" s="28">
        <f>VLOOKUP(N3934,'散件（更新）'!B:I,8,FALSE)</f>
        <v>6974950100308</v>
      </c>
    </row>
    <row r="3935" spans="1:22" ht="14.6">
      <c r="A3935" s="57">
        <v>46169</v>
      </c>
      <c r="B3935" s="140" t="s">
        <v>3710</v>
      </c>
      <c r="C3935" s="27" t="str">
        <f>VLOOKUP(B3935,'大货清单（不定期按GOMS更新）'!A:H,8,0)</f>
        <v>107-20520902</v>
      </c>
      <c r="D3935" s="27" t="str">
        <f>VLOOKUP(B3935,'大货清单（不定期按GOMS更新）'!A:C,3,0)</f>
        <v>ZB2052I-02</v>
      </c>
      <c r="E3935" s="27" t="str">
        <f>VLOOKUP(B3935,'大货清单（不定期按GOMS更新）'!A:H,4,0)</f>
        <v>GB</v>
      </c>
      <c r="F3935" s="27" t="str">
        <f>VLOOKUP(B3935,'大货清单（不定期按GOMS更新）'!A:H,2,0)</f>
        <v>PURE ONE S15</v>
      </c>
      <c r="G3935" s="28">
        <f>VLOOKUP(B3935,'大货清单（不定期按GOMS更新）'!A:I,9,FALSE)</f>
        <v>6974950103491</v>
      </c>
      <c r="H3935" s="27" t="str">
        <f>VLOOKUP(B3935,'大货清单（不定期按GOMS更新）'!A:H,7,0)</f>
        <v>White&amp;Black</v>
      </c>
      <c r="I3935" s="27" t="str">
        <f>VLOOKUP(B3935,'大货清单（不定期按GOMS更新）'!A:F,6,FALSE)</f>
        <v>PHASEOUT</v>
      </c>
      <c r="J3935" s="27" t="str">
        <f>VLOOKUP(B3935,'大货清单（不定期按GOMS更新）'!A:K,11,FALSE)</f>
        <v>8.3</v>
      </c>
      <c r="K3935" s="27" t="str">
        <f>VLOOKUP(B3935,'大货清单（不定期按GOMS更新）'!A:N,12,FALSE)</f>
        <v>768</v>
      </c>
      <c r="L3935" s="27" t="str">
        <f>VLOOKUP(B3935,'大货清单（不定期按GOMS更新）'!A:M,13,FALSE)</f>
        <v>153</v>
      </c>
      <c r="M3935" s="27" t="str">
        <f>VLOOKUP(B3935,'大货清单（不定期按GOMS更新）'!A:N,14,FALSE)</f>
        <v>342</v>
      </c>
      <c r="N3935" s="140" t="s">
        <v>1361</v>
      </c>
      <c r="O3935" s="27">
        <f>IFERROR(VLOOKUP(N3935,'散件迭代（不定期更新）'!C:J,8,FALSE),0)</f>
        <v>0</v>
      </c>
      <c r="P3935" s="27" t="str">
        <f>IFERROR(VLOOKUP(N3935,'散件（更新）'!B:H,3,FALSE),0)</f>
        <v>206-1965-0506</v>
      </c>
      <c r="Q3935" s="27" t="str">
        <f>VLOOKUP(N3935,'散件（更新）'!B:H,2,FALSE)</f>
        <v>114-19650506</v>
      </c>
      <c r="R3935" s="27" t="str">
        <f>VLOOKUP(N3935,'散件（更新）'!B:H,7,FALSE)</f>
        <v>Mini Power Brush</v>
      </c>
      <c r="S3935" s="27" t="str">
        <f>VLOOKUP(N3935,'散件（更新）'!B:E,4,FALSE)</f>
        <v>https://tineco-yxzt.oss-accelerate.aliyuncs.com/20231219/9VSBM110000_1702948061711.png</v>
      </c>
      <c r="T3935" s="27" t="s">
        <v>8759</v>
      </c>
      <c r="U3935" s="28" t="str">
        <f>VLOOKUP(N3935,'散件（更新）'!B:G,6,FALSE)</f>
        <v>FB1965小电动（3pin）</v>
      </c>
      <c r="V3935" s="28" t="str">
        <f>VLOOKUP(N3935,'散件（更新）'!B:I,8,FALSE)</f>
        <v>6972200198945</v>
      </c>
    </row>
    <row r="3936" spans="1:22" ht="14.6">
      <c r="A3936" s="57">
        <v>46169</v>
      </c>
      <c r="B3936" s="140" t="s">
        <v>3710</v>
      </c>
      <c r="C3936" s="27" t="str">
        <f>VLOOKUP(B3936,'大货清单（不定期按GOMS更新）'!A:H,8,0)</f>
        <v>107-20520902</v>
      </c>
      <c r="D3936" s="27" t="str">
        <f>VLOOKUP(B3936,'大货清单（不定期按GOMS更新）'!A:C,3,0)</f>
        <v>ZB2052I-02</v>
      </c>
      <c r="E3936" s="27" t="str">
        <f>VLOOKUP(B3936,'大货清单（不定期按GOMS更新）'!A:H,4,0)</f>
        <v>GB</v>
      </c>
      <c r="F3936" s="27" t="str">
        <f>VLOOKUP(B3936,'大货清单（不定期按GOMS更新）'!A:H,2,0)</f>
        <v>PURE ONE S15</v>
      </c>
      <c r="G3936" s="28">
        <f>VLOOKUP(B3936,'大货清单（不定期按GOMS更新）'!A:I,9,FALSE)</f>
        <v>6974950103491</v>
      </c>
      <c r="H3936" s="27" t="str">
        <f>VLOOKUP(B3936,'大货清单（不定期按GOMS更新）'!A:H,7,0)</f>
        <v>White&amp;Black</v>
      </c>
      <c r="I3936" s="27" t="str">
        <f>VLOOKUP(B3936,'大货清单（不定期按GOMS更新）'!A:F,6,FALSE)</f>
        <v>PHASEOUT</v>
      </c>
      <c r="J3936" s="27" t="str">
        <f>VLOOKUP(B3936,'大货清单（不定期按GOMS更新）'!A:K,11,FALSE)</f>
        <v>8.3</v>
      </c>
      <c r="K3936" s="27" t="str">
        <f>VLOOKUP(B3936,'大货清单（不定期按GOMS更新）'!A:N,12,FALSE)</f>
        <v>768</v>
      </c>
      <c r="L3936" s="27" t="str">
        <f>VLOOKUP(B3936,'大货清单（不定期按GOMS更新）'!A:M,13,FALSE)</f>
        <v>153</v>
      </c>
      <c r="M3936" s="27" t="str">
        <f>VLOOKUP(B3936,'大货清单（不定期按GOMS更新）'!A:N,14,FALSE)</f>
        <v>342</v>
      </c>
      <c r="N3936" s="140" t="s">
        <v>1353</v>
      </c>
      <c r="O3936" s="27" t="str">
        <f>IFERROR(VLOOKUP(N3936,'散件迭代（不定期更新）'!C:J,8,FALSE),0)</f>
        <v>A36</v>
      </c>
      <c r="P3936" s="27" t="str">
        <f>IFERROR(VLOOKUP(N3936,'散件（更新）'!B:H,3,FALSE),0)</f>
        <v>206-1965-0504</v>
      </c>
      <c r="Q3936" s="27" t="str">
        <f>VLOOKUP(N3936,'散件（更新）'!B:H,2,FALSE)</f>
        <v>114-19650504</v>
      </c>
      <c r="R3936" s="27" t="str">
        <f>VLOOKUP(N3936,'散件（更新）'!B:H,7,FALSE)</f>
        <v>Carpet Brush</v>
      </c>
      <c r="S3936" s="27" t="str">
        <f>VLOOKUP(N3936,'散件（更新）'!B:E,4,FALSE)</f>
        <v>https://tineco-yxzt.oss-accelerate.aliyuncs.com/20231219/9VSBP111400_1702948062241.png</v>
      </c>
      <c r="T3936" s="27" t="s">
        <v>8759</v>
      </c>
      <c r="U3936" s="28" t="str">
        <f>VLOOKUP(N3936,'散件（更新）'!B:G,6,FALSE)</f>
        <v>FB2116地毯刷</v>
      </c>
      <c r="V3936" s="28" t="str">
        <f>VLOOKUP(N3936,'散件（更新）'!B:I,8,FALSE)</f>
        <v>6972200198815</v>
      </c>
    </row>
    <row r="3937" spans="1:22" ht="14.6">
      <c r="A3937" s="57">
        <v>46169</v>
      </c>
      <c r="B3937" s="140" t="s">
        <v>3710</v>
      </c>
      <c r="C3937" s="27" t="str">
        <f>VLOOKUP(B3937,'大货清单（不定期按GOMS更新）'!A:H,8,0)</f>
        <v>107-20520902</v>
      </c>
      <c r="D3937" s="27" t="str">
        <f>VLOOKUP(B3937,'大货清单（不定期按GOMS更新）'!A:C,3,0)</f>
        <v>ZB2052I-02</v>
      </c>
      <c r="E3937" s="27" t="str">
        <f>VLOOKUP(B3937,'大货清单（不定期按GOMS更新）'!A:H,4,0)</f>
        <v>GB</v>
      </c>
      <c r="F3937" s="27" t="str">
        <f>VLOOKUP(B3937,'大货清单（不定期按GOMS更新）'!A:H,2,0)</f>
        <v>PURE ONE S15</v>
      </c>
      <c r="G3937" s="28">
        <f>VLOOKUP(B3937,'大货清单（不定期按GOMS更新）'!A:I,9,FALSE)</f>
        <v>6974950103491</v>
      </c>
      <c r="H3937" s="27" t="str">
        <f>VLOOKUP(B3937,'大货清单（不定期按GOMS更新）'!A:H,7,0)</f>
        <v>White&amp;Black</v>
      </c>
      <c r="I3937" s="27" t="str">
        <f>VLOOKUP(B3937,'大货清单（不定期按GOMS更新）'!A:F,6,FALSE)</f>
        <v>PHASEOUT</v>
      </c>
      <c r="J3937" s="27" t="str">
        <f>VLOOKUP(B3937,'大货清单（不定期按GOMS更新）'!A:K,11,FALSE)</f>
        <v>8.3</v>
      </c>
      <c r="K3937" s="27" t="str">
        <f>VLOOKUP(B3937,'大货清单（不定期按GOMS更新）'!A:N,12,FALSE)</f>
        <v>768</v>
      </c>
      <c r="L3937" s="27" t="str">
        <f>VLOOKUP(B3937,'大货清单（不定期按GOMS更新）'!A:M,13,FALSE)</f>
        <v>153</v>
      </c>
      <c r="M3937" s="27" t="str">
        <f>VLOOKUP(B3937,'大货清单（不定期按GOMS更新）'!A:N,14,FALSE)</f>
        <v>342</v>
      </c>
      <c r="N3937" s="140" t="s">
        <v>921</v>
      </c>
      <c r="O3937" s="27">
        <f>IFERROR(VLOOKUP(N3937,'散件迭代（不定期更新）'!C:J,8,FALSE),0)</f>
        <v>0</v>
      </c>
      <c r="P3937" s="27" t="str">
        <f>IFERROR(VLOOKUP(N3937,'散件（更新）'!B:H,3,FALSE),0)</f>
        <v>206-2052-0104</v>
      </c>
      <c r="Q3937" s="27" t="str">
        <f>VLOOKUP(N3937,'散件（更新）'!B:H,2,FALSE)</f>
        <v>114-20520104</v>
      </c>
      <c r="R3937" s="27" t="str">
        <f>VLOOKUP(N3937,'散件（更新）'!B:H,7,FALSE)</f>
        <v>Filter Holder</v>
      </c>
      <c r="S3937" s="27" t="str">
        <f>VLOOKUP(N3937,'散件（更新）'!B:E,4,FALSE)</f>
        <v>https://tineco-yxzt.oss-accelerate.aliyuncs.com/product/114-20520104.jpeg</v>
      </c>
      <c r="T3937" s="27" t="s">
        <v>8759</v>
      </c>
      <c r="U3937" s="28" t="str">
        <f>VLOOKUP(N3937,'散件（更新）'!B:G,6,FALSE)</f>
        <v>多锥组件</v>
      </c>
      <c r="V3937" s="28">
        <f>VLOOKUP(N3937,'散件（更新）'!B:I,8,FALSE)</f>
        <v>6972200199324</v>
      </c>
    </row>
    <row r="3938" spans="1:22" ht="14.6">
      <c r="A3938" s="57">
        <v>46169</v>
      </c>
      <c r="B3938" s="140" t="s">
        <v>3710</v>
      </c>
      <c r="C3938" s="27" t="str">
        <f>VLOOKUP(B3938,'大货清单（不定期按GOMS更新）'!A:H,8,0)</f>
        <v>107-20520902</v>
      </c>
      <c r="D3938" s="27" t="str">
        <f>VLOOKUP(B3938,'大货清单（不定期按GOMS更新）'!A:C,3,0)</f>
        <v>ZB2052I-02</v>
      </c>
      <c r="E3938" s="27" t="str">
        <f>VLOOKUP(B3938,'大货清单（不定期按GOMS更新）'!A:H,4,0)</f>
        <v>GB</v>
      </c>
      <c r="F3938" s="27" t="str">
        <f>VLOOKUP(B3938,'大货清单（不定期按GOMS更新）'!A:H,2,0)</f>
        <v>PURE ONE S15</v>
      </c>
      <c r="G3938" s="28">
        <f>VLOOKUP(B3938,'大货清单（不定期按GOMS更新）'!A:I,9,FALSE)</f>
        <v>6974950103491</v>
      </c>
      <c r="H3938" s="27" t="str">
        <f>VLOOKUP(B3938,'大货清单（不定期按GOMS更新）'!A:H,7,0)</f>
        <v>White&amp;Black</v>
      </c>
      <c r="I3938" s="27" t="str">
        <f>VLOOKUP(B3938,'大货清单（不定期按GOMS更新）'!A:F,6,FALSE)</f>
        <v>PHASEOUT</v>
      </c>
      <c r="J3938" s="27" t="str">
        <f>VLOOKUP(B3938,'大货清单（不定期按GOMS更新）'!A:K,11,FALSE)</f>
        <v>8.3</v>
      </c>
      <c r="K3938" s="27" t="str">
        <f>VLOOKUP(B3938,'大货清单（不定期按GOMS更新）'!A:N,12,FALSE)</f>
        <v>768</v>
      </c>
      <c r="L3938" s="27" t="str">
        <f>VLOOKUP(B3938,'大货清单（不定期按GOMS更新）'!A:M,13,FALSE)</f>
        <v>153</v>
      </c>
      <c r="M3938" s="27" t="str">
        <f>VLOOKUP(B3938,'大货清单（不定期按GOMS更新）'!A:N,14,FALSE)</f>
        <v>342</v>
      </c>
      <c r="N3938" s="140" t="s">
        <v>1363</v>
      </c>
      <c r="O3938" s="27" t="str">
        <f>IFERROR(VLOOKUP(N3938,'散件迭代（不定期更新）'!C:J,8,FALSE),0)</f>
        <v>A12</v>
      </c>
      <c r="P3938" s="27" t="str">
        <f>IFERROR(VLOOKUP(N3938,'散件（更新）'!B:H,3,FALSE),0)</f>
        <v>206-1873-0010</v>
      </c>
      <c r="Q3938" s="27" t="str">
        <f>VLOOKUP(N3938,'散件（更新）'!B:H,2,FALSE)</f>
        <v>114-18730010</v>
      </c>
      <c r="R3938" s="27" t="str">
        <f>VLOOKUP(N3938,'散件（更新）'!B:H,7,FALSE)</f>
        <v>Accessory Kit</v>
      </c>
      <c r="S3938" s="27" t="str">
        <f>VLOOKUP(N3938,'散件（更新）'!B:E,4,FALSE)</f>
        <v>https://tineco-yxzt.oss-accelerate.aliyuncs.com/product/114-18730010.jpg</v>
      </c>
      <c r="T3938" s="27" t="s">
        <v>8759</v>
      </c>
      <c r="U3938" s="28" t="str">
        <f>VLOOKUP(N3938,'散件（更新）'!B:G,6,FALSE)</f>
        <v>附件套装(家电刷组件+伸缩扁吸组件+转折管组件+伸缩软管组件)</v>
      </c>
      <c r="V3938" s="28" t="str">
        <f>VLOOKUP(N3938,'散件（更新）'!B:I,8,FALSE)</f>
        <v>6972200191519</v>
      </c>
    </row>
    <row r="3939" spans="1:22" ht="14.6">
      <c r="A3939" s="57">
        <v>46169</v>
      </c>
      <c r="B3939" s="140" t="s">
        <v>3710</v>
      </c>
      <c r="C3939" s="27" t="str">
        <f>VLOOKUP(B3939,'大货清单（不定期按GOMS更新）'!A:H,8,0)</f>
        <v>107-20520902</v>
      </c>
      <c r="D3939" s="27" t="str">
        <f>VLOOKUP(B3939,'大货清单（不定期按GOMS更新）'!A:C,3,0)</f>
        <v>ZB2052I-02</v>
      </c>
      <c r="E3939" s="27" t="str">
        <f>VLOOKUP(B3939,'大货清单（不定期按GOMS更新）'!A:H,4,0)</f>
        <v>GB</v>
      </c>
      <c r="F3939" s="27" t="str">
        <f>VLOOKUP(B3939,'大货清单（不定期按GOMS更新）'!A:H,2,0)</f>
        <v>PURE ONE S15</v>
      </c>
      <c r="G3939" s="28">
        <f>VLOOKUP(B3939,'大货清单（不定期按GOMS更新）'!A:I,9,FALSE)</f>
        <v>6974950103491</v>
      </c>
      <c r="H3939" s="27" t="str">
        <f>VLOOKUP(B3939,'大货清单（不定期按GOMS更新）'!A:H,7,0)</f>
        <v>White&amp;Black</v>
      </c>
      <c r="I3939" s="27" t="str">
        <f>VLOOKUP(B3939,'大货清单（不定期按GOMS更新）'!A:F,6,FALSE)</f>
        <v>PHASEOUT</v>
      </c>
      <c r="J3939" s="27" t="str">
        <f>VLOOKUP(B3939,'大货清单（不定期按GOMS更新）'!A:K,11,FALSE)</f>
        <v>8.3</v>
      </c>
      <c r="K3939" s="27" t="str">
        <f>VLOOKUP(B3939,'大货清单（不定期按GOMS更新）'!A:N,12,FALSE)</f>
        <v>768</v>
      </c>
      <c r="L3939" s="27" t="str">
        <f>VLOOKUP(B3939,'大货清单（不定期按GOMS更新）'!A:M,13,FALSE)</f>
        <v>153</v>
      </c>
      <c r="M3939" s="27" t="str">
        <f>VLOOKUP(B3939,'大货清单（不定期按GOMS更新）'!A:N,14,FALSE)</f>
        <v>342</v>
      </c>
      <c r="N3939" s="140" t="s">
        <v>1395</v>
      </c>
      <c r="O3939" s="27">
        <f>IFERROR(VLOOKUP(N3939,'散件迭代（不定期更新）'!C:J,8,FALSE),0)</f>
        <v>0</v>
      </c>
      <c r="P3939" s="27" t="str">
        <f>IFERROR(VLOOKUP(N3939,'散件（更新）'!B:H,3,FALSE),0)</f>
        <v>206-2052-0800</v>
      </c>
      <c r="Q3939" s="27" t="str">
        <f>VLOOKUP(N3939,'散件（更新）'!B:H,2,FALSE)</f>
        <v>114-20520800</v>
      </c>
      <c r="R3939" s="27" t="str">
        <f>VLOOKUP(N3939,'散件（更新）'!B:H,7,FALSE)</f>
        <v>Main Body</v>
      </c>
      <c r="S3939" s="27" t="str">
        <f>VLOOKUP(N3939,'散件（更新）'!B:E,4,FALSE)</f>
        <v>https://tineco-yxzt.oss-accelerate.aliyuncs.com/20231219/9VSMB151400_1702948068408.png</v>
      </c>
      <c r="T3939" s="27" t="s">
        <v>8759</v>
      </c>
      <c r="U3939" s="28" t="str">
        <f>VLOOKUP(N3939,'散件（更新）'!B:G,6,FALSE)</f>
        <v>主机低配LED</v>
      </c>
      <c r="V3939" s="28">
        <f>VLOOKUP(N3939,'散件（更新）'!B:I,8,FALSE)</f>
        <v>6972200199348</v>
      </c>
    </row>
    <row r="3940" spans="1:22" ht="14.6">
      <c r="A3940" s="57">
        <v>46169</v>
      </c>
      <c r="B3940" s="140" t="s">
        <v>3710</v>
      </c>
      <c r="C3940" s="27" t="str">
        <f>VLOOKUP(B3940,'大货清单（不定期按GOMS更新）'!A:H,8,0)</f>
        <v>107-20520902</v>
      </c>
      <c r="D3940" s="27" t="str">
        <f>VLOOKUP(B3940,'大货清单（不定期按GOMS更新）'!A:C,3,0)</f>
        <v>ZB2052I-02</v>
      </c>
      <c r="E3940" s="27" t="str">
        <f>VLOOKUP(B3940,'大货清单（不定期按GOMS更新）'!A:H,4,0)</f>
        <v>GB</v>
      </c>
      <c r="F3940" s="27" t="str">
        <f>VLOOKUP(B3940,'大货清单（不定期按GOMS更新）'!A:H,2,0)</f>
        <v>PURE ONE S15</v>
      </c>
      <c r="G3940" s="28">
        <f>VLOOKUP(B3940,'大货清单（不定期按GOMS更新）'!A:I,9,FALSE)</f>
        <v>6974950103491</v>
      </c>
      <c r="H3940" s="27" t="str">
        <f>VLOOKUP(B3940,'大货清单（不定期按GOMS更新）'!A:H,7,0)</f>
        <v>White&amp;Black</v>
      </c>
      <c r="I3940" s="27" t="str">
        <f>VLOOKUP(B3940,'大货清单（不定期按GOMS更新）'!A:F,6,FALSE)</f>
        <v>PHASEOUT</v>
      </c>
      <c r="J3940" s="27" t="str">
        <f>VLOOKUP(B3940,'大货清单（不定期按GOMS更新）'!A:K,11,FALSE)</f>
        <v>8.3</v>
      </c>
      <c r="K3940" s="27" t="str">
        <f>VLOOKUP(B3940,'大货清单（不定期按GOMS更新）'!A:N,12,FALSE)</f>
        <v>768</v>
      </c>
      <c r="L3940" s="27" t="str">
        <f>VLOOKUP(B3940,'大货清单（不定期按GOMS更新）'!A:M,13,FALSE)</f>
        <v>153</v>
      </c>
      <c r="M3940" s="27" t="str">
        <f>VLOOKUP(B3940,'大货清单（不定期按GOMS更新）'!A:N,14,FALSE)</f>
        <v>342</v>
      </c>
      <c r="N3940" s="140" t="s">
        <v>1396</v>
      </c>
      <c r="O3940" s="27">
        <f>IFERROR(VLOOKUP(N3940,'散件迭代（不定期更新）'!C:J,8,FALSE),0)</f>
        <v>0</v>
      </c>
      <c r="P3940" s="27" t="str">
        <f>IFERROR(VLOOKUP(N3940,'散件（更新）'!B:H,3,FALSE),0)</f>
        <v>206-2052-0103</v>
      </c>
      <c r="Q3940" s="27" t="str">
        <f>VLOOKUP(N3940,'散件（更新）'!B:H,2,FALSE)</f>
        <v>114-20520103</v>
      </c>
      <c r="R3940" s="27" t="str">
        <f>VLOOKUP(N3940,'散件（更新）'!B:H,7,FALSE)</f>
        <v>Charging Base</v>
      </c>
      <c r="S3940" s="27" t="str">
        <f>VLOOKUP(N3940,'散件（更新）'!B:E,4,FALSE)</f>
        <v>https://tineco-yxzt.oss-accelerate.aliyuncs.com/product/114-20520103.jpeg</v>
      </c>
      <c r="T3940" s="27" t="s">
        <v>8759</v>
      </c>
      <c r="U3940" s="28" t="str">
        <f>VLOOKUP(N3940,'散件（更新）'!B:G,6,FALSE)</f>
        <v>底座组件</v>
      </c>
      <c r="V3940" s="28">
        <f>VLOOKUP(N3940,'散件（更新）'!B:I,8,FALSE)</f>
        <v>6972200199317</v>
      </c>
    </row>
    <row r="3941" spans="1:22" ht="14.6">
      <c r="A3941" s="57">
        <v>46169</v>
      </c>
      <c r="B3941" s="140" t="s">
        <v>3710</v>
      </c>
      <c r="C3941" s="27" t="str">
        <f>VLOOKUP(B3941,'大货清单（不定期按GOMS更新）'!A:H,8,0)</f>
        <v>107-20520902</v>
      </c>
      <c r="D3941" s="27" t="str">
        <f>VLOOKUP(B3941,'大货清单（不定期按GOMS更新）'!A:C,3,0)</f>
        <v>ZB2052I-02</v>
      </c>
      <c r="E3941" s="27" t="str">
        <f>VLOOKUP(B3941,'大货清单（不定期按GOMS更新）'!A:H,4,0)</f>
        <v>GB</v>
      </c>
      <c r="F3941" s="27" t="str">
        <f>VLOOKUP(B3941,'大货清单（不定期按GOMS更新）'!A:H,2,0)</f>
        <v>PURE ONE S15</v>
      </c>
      <c r="G3941" s="28">
        <f>VLOOKUP(B3941,'大货清单（不定期按GOMS更新）'!A:I,9,FALSE)</f>
        <v>6974950103491</v>
      </c>
      <c r="H3941" s="27" t="str">
        <f>VLOOKUP(B3941,'大货清单（不定期按GOMS更新）'!A:H,7,0)</f>
        <v>White&amp;Black</v>
      </c>
      <c r="I3941" s="27" t="str">
        <f>VLOOKUP(B3941,'大货清单（不定期按GOMS更新）'!A:F,6,FALSE)</f>
        <v>PHASEOUT</v>
      </c>
      <c r="J3941" s="27" t="str">
        <f>VLOOKUP(B3941,'大货清单（不定期按GOMS更新）'!A:K,11,FALSE)</f>
        <v>8.3</v>
      </c>
      <c r="K3941" s="27" t="str">
        <f>VLOOKUP(B3941,'大货清单（不定期按GOMS更新）'!A:N,12,FALSE)</f>
        <v>768</v>
      </c>
      <c r="L3941" s="27" t="str">
        <f>VLOOKUP(B3941,'大货清单（不定期按GOMS更新）'!A:M,13,FALSE)</f>
        <v>153</v>
      </c>
      <c r="M3941" s="27" t="str">
        <f>VLOOKUP(B3941,'大货清单（不定期按GOMS更新）'!A:N,14,FALSE)</f>
        <v>342</v>
      </c>
      <c r="N3941" s="140" t="s">
        <v>5042</v>
      </c>
      <c r="O3941" s="27">
        <f>IFERROR(VLOOKUP(N3941,'散件迭代（不定期更新）'!C:J,8,FALSE),0)</f>
        <v>0</v>
      </c>
      <c r="P3941" s="27" t="str">
        <f>IFERROR(VLOOKUP(N3941,'散件（更新）'!B:H,3,FALSE),0)</f>
        <v>206-2052-1202</v>
      </c>
      <c r="Q3941" s="27" t="str">
        <f>VLOOKUP(N3941,'散件（更新）'!B:H,2,FALSE)</f>
        <v>114-20521202</v>
      </c>
      <c r="R3941" s="27" t="str">
        <f>VLOOKUP(N3941,'散件（更新）'!B:H,7,FALSE)</f>
        <v>Docking Station</v>
      </c>
      <c r="S3941" s="27" t="str">
        <f>VLOOKUP(N3941,'散件（更新）'!B:E,4,FALSE)</f>
        <v>https://tineco-yxzt.oss-accelerate.aliyuncs.com/20231219/9VSPS150000_1702948070260.png</v>
      </c>
      <c r="T3941" s="27" t="s">
        <v>8759</v>
      </c>
      <c r="U3941" s="28" t="str">
        <f>VLOOKUP(N3941,'散件（更新）'!B:G,6,FALSE)</f>
        <v>底座组件（EHA双充）</v>
      </c>
      <c r="V3941" s="28">
        <f>VLOOKUP(N3941,'散件（更新）'!B:I,8,FALSE)</f>
        <v>6974950100629</v>
      </c>
    </row>
    <row r="3942" spans="1:22" ht="14.6">
      <c r="A3942" s="57">
        <v>46169</v>
      </c>
      <c r="B3942" s="140" t="s">
        <v>3710</v>
      </c>
      <c r="C3942" s="27" t="str">
        <f>VLOOKUP(B3942,'大货清单（不定期按GOMS更新）'!A:H,8,0)</f>
        <v>107-20520902</v>
      </c>
      <c r="D3942" s="27" t="str">
        <f>VLOOKUP(B3942,'大货清单（不定期按GOMS更新）'!A:C,3,0)</f>
        <v>ZB2052I-02</v>
      </c>
      <c r="E3942" s="27" t="str">
        <f>VLOOKUP(B3942,'大货清单（不定期按GOMS更新）'!A:H,4,0)</f>
        <v>GB</v>
      </c>
      <c r="F3942" s="27" t="str">
        <f>VLOOKUP(B3942,'大货清单（不定期按GOMS更新）'!A:H,2,0)</f>
        <v>PURE ONE S15</v>
      </c>
      <c r="G3942" s="28">
        <f>VLOOKUP(B3942,'大货清单（不定期按GOMS更新）'!A:I,9,FALSE)</f>
        <v>6974950103491</v>
      </c>
      <c r="H3942" s="27" t="str">
        <f>VLOOKUP(B3942,'大货清单（不定期按GOMS更新）'!A:H,7,0)</f>
        <v>White&amp;Black</v>
      </c>
      <c r="I3942" s="27" t="str">
        <f>VLOOKUP(B3942,'大货清单（不定期按GOMS更新）'!A:F,6,FALSE)</f>
        <v>PHASEOUT</v>
      </c>
      <c r="J3942" s="27" t="str">
        <f>VLOOKUP(B3942,'大货清单（不定期按GOMS更新）'!A:K,11,FALSE)</f>
        <v>8.3</v>
      </c>
      <c r="K3942" s="27" t="str">
        <f>VLOOKUP(B3942,'大货清单（不定期按GOMS更新）'!A:N,12,FALSE)</f>
        <v>768</v>
      </c>
      <c r="L3942" s="27" t="str">
        <f>VLOOKUP(B3942,'大货清单（不定期按GOMS更新）'!A:M,13,FALSE)</f>
        <v>153</v>
      </c>
      <c r="M3942" s="27" t="str">
        <f>VLOOKUP(B3942,'大货清单（不定期按GOMS更新）'!A:N,14,FALSE)</f>
        <v>342</v>
      </c>
      <c r="N3942" s="140" t="s">
        <v>1399</v>
      </c>
      <c r="O3942" s="27">
        <f>IFERROR(VLOOKUP(N3942,'散件迭代（不定期更新）'!C:J,8,FALSE),0)</f>
        <v>0</v>
      </c>
      <c r="P3942" s="27" t="str">
        <f>IFERROR(VLOOKUP(N3942,'散件（更新）'!B:H,3,FALSE),0)</f>
        <v>206-2052-0101</v>
      </c>
      <c r="Q3942" s="27" t="str">
        <f>VLOOKUP(N3942,'散件（更新）'!B:H,2,FALSE)</f>
        <v>114-20520101</v>
      </c>
      <c r="R3942" s="27" t="str">
        <f>VLOOKUP(N3942,'散件（更新）'!B:H,7,FALSE)</f>
        <v>Battery</v>
      </c>
      <c r="S3942" s="27" t="str">
        <f>VLOOKUP(N3942,'散件（更新）'!B:E,4,FALSE)</f>
        <v>https://tineco-yxzt.oss-accelerate.aliyuncs.com/product/114-20520101.jpeg</v>
      </c>
      <c r="T3942" s="27" t="s">
        <v>8759</v>
      </c>
      <c r="U3942" s="28" t="str">
        <f>VLOOKUP(N3942,'散件（更新）'!B:G,6,FALSE)</f>
        <v>电池黑白2500mAH</v>
      </c>
      <c r="V3942" s="28">
        <f>VLOOKUP(N3942,'散件（更新）'!B:I,8,FALSE)</f>
        <v>6972200199294</v>
      </c>
    </row>
    <row r="3943" spans="1:22" ht="14.6">
      <c r="A3943" s="57">
        <v>46169</v>
      </c>
      <c r="B3943" s="140" t="s">
        <v>3710</v>
      </c>
      <c r="C3943" s="27" t="str">
        <f>VLOOKUP(B3943,'大货清单（不定期按GOMS更新）'!A:H,8,0)</f>
        <v>107-20520902</v>
      </c>
      <c r="D3943" s="27" t="str">
        <f>VLOOKUP(B3943,'大货清单（不定期按GOMS更新）'!A:C,3,0)</f>
        <v>ZB2052I-02</v>
      </c>
      <c r="E3943" s="27" t="str">
        <f>VLOOKUP(B3943,'大货清单（不定期按GOMS更新）'!A:H,4,0)</f>
        <v>GB</v>
      </c>
      <c r="F3943" s="27" t="str">
        <f>VLOOKUP(B3943,'大货清单（不定期按GOMS更新）'!A:H,2,0)</f>
        <v>PURE ONE S15</v>
      </c>
      <c r="G3943" s="28">
        <f>VLOOKUP(B3943,'大货清单（不定期按GOMS更新）'!A:I,9,FALSE)</f>
        <v>6974950103491</v>
      </c>
      <c r="H3943" s="27" t="str">
        <f>VLOOKUP(B3943,'大货清单（不定期按GOMS更新）'!A:H,7,0)</f>
        <v>White&amp;Black</v>
      </c>
      <c r="I3943" s="27" t="str">
        <f>VLOOKUP(B3943,'大货清单（不定期按GOMS更新）'!A:F,6,FALSE)</f>
        <v>PHASEOUT</v>
      </c>
      <c r="J3943" s="27" t="str">
        <f>VLOOKUP(B3943,'大货清单（不定期按GOMS更新）'!A:K,11,FALSE)</f>
        <v>8.3</v>
      </c>
      <c r="K3943" s="27" t="str">
        <f>VLOOKUP(B3943,'大货清单（不定期按GOMS更新）'!A:N,12,FALSE)</f>
        <v>768</v>
      </c>
      <c r="L3943" s="27" t="str">
        <f>VLOOKUP(B3943,'大货清单（不定期按GOMS更新）'!A:M,13,FALSE)</f>
        <v>153</v>
      </c>
      <c r="M3943" s="27" t="str">
        <f>VLOOKUP(B3943,'大货清单（不定期按GOMS更新）'!A:N,14,FALSE)</f>
        <v>342</v>
      </c>
      <c r="N3943" s="140" t="s">
        <v>1390</v>
      </c>
      <c r="O3943" s="27">
        <f>IFERROR(VLOOKUP(N3943,'散件迭代（不定期更新）'!C:J,8,FALSE),0)</f>
        <v>0</v>
      </c>
      <c r="P3943" s="27" t="str">
        <f>IFERROR(VLOOKUP(N3943,'散件（更新）'!B:H,3,FALSE),0)</f>
        <v>206-1873-2333</v>
      </c>
      <c r="Q3943" s="27" t="str">
        <f>VLOOKUP(N3943,'散件（更新）'!B:H,2,FALSE)</f>
        <v>114-18732333</v>
      </c>
      <c r="R3943" s="27" t="str">
        <f>VLOOKUP(N3943,'散件（更新）'!B:H,7,FALSE)</f>
        <v>[EHA]Power brush release button + spring</v>
      </c>
      <c r="S3943" s="27" t="str">
        <f>VLOOKUP(N3943,'散件（更新）'!B:E,4,FALSE)</f>
        <v>https://tineco-yxzt.oss-accelerate.aliyuncs.com/20231219/9VSRB121100_1702948075363.png</v>
      </c>
      <c r="T3943" s="27" t="s">
        <v>8759</v>
      </c>
      <c r="U3943" s="28" t="str">
        <f>VLOOKUP(N3943,'散件（更新）'!B:G,6,FALSE)</f>
        <v>释放按钮+弹簧组件（散件专用）</v>
      </c>
      <c r="V3943" s="28" t="str">
        <f>VLOOKUP(N3943,'散件（更新）'!B:I,8,FALSE)</f>
        <v>6972200197429</v>
      </c>
    </row>
    <row r="3944" spans="1:22" ht="14.6">
      <c r="A3944" s="57">
        <v>46169</v>
      </c>
      <c r="B3944" s="140" t="s">
        <v>3710</v>
      </c>
      <c r="C3944" s="27" t="str">
        <f>VLOOKUP(B3944,'大货清单（不定期按GOMS更新）'!A:H,8,0)</f>
        <v>107-20520902</v>
      </c>
      <c r="D3944" s="27" t="str">
        <f>VLOOKUP(B3944,'大货清单（不定期按GOMS更新）'!A:C,3,0)</f>
        <v>ZB2052I-02</v>
      </c>
      <c r="E3944" s="27" t="str">
        <f>VLOOKUP(B3944,'大货清单（不定期按GOMS更新）'!A:H,4,0)</f>
        <v>GB</v>
      </c>
      <c r="F3944" s="27" t="str">
        <f>VLOOKUP(B3944,'大货清单（不定期按GOMS更新）'!A:H,2,0)</f>
        <v>PURE ONE S15</v>
      </c>
      <c r="G3944" s="28">
        <f>VLOOKUP(B3944,'大货清单（不定期按GOMS更新）'!A:I,9,FALSE)</f>
        <v>6974950103491</v>
      </c>
      <c r="H3944" s="27" t="str">
        <f>VLOOKUP(B3944,'大货清单（不定期按GOMS更新）'!A:H,7,0)</f>
        <v>White&amp;Black</v>
      </c>
      <c r="I3944" s="27" t="str">
        <f>VLOOKUP(B3944,'大货清单（不定期按GOMS更新）'!A:F,6,FALSE)</f>
        <v>PHASEOUT</v>
      </c>
      <c r="J3944" s="27" t="str">
        <f>VLOOKUP(B3944,'大货清单（不定期按GOMS更新）'!A:K,11,FALSE)</f>
        <v>8.3</v>
      </c>
      <c r="K3944" s="27" t="str">
        <f>VLOOKUP(B3944,'大货清单（不定期按GOMS更新）'!A:N,12,FALSE)</f>
        <v>768</v>
      </c>
      <c r="L3944" s="27" t="str">
        <f>VLOOKUP(B3944,'大货清单（不定期按GOMS更新）'!A:M,13,FALSE)</f>
        <v>153</v>
      </c>
      <c r="M3944" s="27" t="str">
        <f>VLOOKUP(B3944,'大货清单（不定期按GOMS更新）'!A:N,14,FALSE)</f>
        <v>342</v>
      </c>
      <c r="N3944" s="140" t="s">
        <v>338</v>
      </c>
      <c r="O3944" s="27" t="str">
        <f>IFERROR(VLOOKUP(N3944,'散件迭代（不定期更新）'!C:J,8,FALSE),0)</f>
        <v>A42</v>
      </c>
      <c r="P3944" s="27" t="str">
        <f>IFERROR(VLOOKUP(N3944,'散件（更新）'!B:H,3,FALSE),0)</f>
        <v>206-1873-0209</v>
      </c>
      <c r="Q3944" s="27" t="str">
        <f>VLOOKUP(N3944,'散件（更新）'!B:H,2,FALSE)</f>
        <v>114-18730209</v>
      </c>
      <c r="R3944" s="27" t="str">
        <f>VLOOKUP(N3944,'散件（更新）'!B:H,7,FALSE)</f>
        <v>Crevice Tool</v>
      </c>
      <c r="S3944" s="27" t="str">
        <f>VLOOKUP(N3944,'散件（更新）'!B:E,4,FALSE)</f>
        <v>https://tineco-yxzt.oss-accelerate.aliyuncs.com/product/114-18730209.png</v>
      </c>
      <c r="T3944" s="27" t="s">
        <v>8759</v>
      </c>
      <c r="U3944" s="28" t="str">
        <f>VLOOKUP(N3944,'散件（更新）'!B:G,6,FALSE)</f>
        <v>扁吸组件</v>
      </c>
      <c r="V3944" s="28" t="str">
        <f>VLOOKUP(N3944,'散件（更新）'!B:I,8,FALSE)</f>
        <v>6972200191496</v>
      </c>
    </row>
    <row r="3945" spans="1:22" ht="14.6">
      <c r="A3945" s="57">
        <v>46169</v>
      </c>
      <c r="B3945" s="140" t="s">
        <v>3710</v>
      </c>
      <c r="C3945" s="27" t="str">
        <f>VLOOKUP(B3945,'大货清单（不定期按GOMS更新）'!A:H,8,0)</f>
        <v>107-20520902</v>
      </c>
      <c r="D3945" s="27" t="str">
        <f>VLOOKUP(B3945,'大货清单（不定期按GOMS更新）'!A:C,3,0)</f>
        <v>ZB2052I-02</v>
      </c>
      <c r="E3945" s="27" t="str">
        <f>VLOOKUP(B3945,'大货清单（不定期按GOMS更新）'!A:H,4,0)</f>
        <v>GB</v>
      </c>
      <c r="F3945" s="27" t="str">
        <f>VLOOKUP(B3945,'大货清单（不定期按GOMS更新）'!A:H,2,0)</f>
        <v>PURE ONE S15</v>
      </c>
      <c r="G3945" s="28">
        <f>VLOOKUP(B3945,'大货清单（不定期按GOMS更新）'!A:I,9,FALSE)</f>
        <v>6974950103491</v>
      </c>
      <c r="H3945" s="27" t="str">
        <f>VLOOKUP(B3945,'大货清单（不定期按GOMS更新）'!A:H,7,0)</f>
        <v>White&amp;Black</v>
      </c>
      <c r="I3945" s="27" t="str">
        <f>VLOOKUP(B3945,'大货清单（不定期按GOMS更新）'!A:F,6,FALSE)</f>
        <v>PHASEOUT</v>
      </c>
      <c r="J3945" s="27" t="str">
        <f>VLOOKUP(B3945,'大货清单（不定期按GOMS更新）'!A:K,11,FALSE)</f>
        <v>8.3</v>
      </c>
      <c r="K3945" s="27" t="str">
        <f>VLOOKUP(B3945,'大货清单（不定期按GOMS更新）'!A:N,12,FALSE)</f>
        <v>768</v>
      </c>
      <c r="L3945" s="27" t="str">
        <f>VLOOKUP(B3945,'大货清单（不定期按GOMS更新）'!A:M,13,FALSE)</f>
        <v>153</v>
      </c>
      <c r="M3945" s="27" t="str">
        <f>VLOOKUP(B3945,'大货清单（不定期按GOMS更新）'!A:N,14,FALSE)</f>
        <v>342</v>
      </c>
      <c r="N3945" s="140" t="s">
        <v>1362</v>
      </c>
      <c r="O3945" s="27">
        <f>IFERROR(VLOOKUP(N3945,'散件迭代（不定期更新）'!C:J,8,FALSE),0)</f>
        <v>0</v>
      </c>
      <c r="P3945" s="27" t="str">
        <f>IFERROR(VLOOKUP(N3945,'散件（更新）'!B:H,3,FALSE),0)</f>
        <v>206-1965-0502</v>
      </c>
      <c r="Q3945" s="27" t="str">
        <f>VLOOKUP(N3945,'散件（更新）'!B:H,2,FALSE)</f>
        <v>114-19650502</v>
      </c>
      <c r="R3945" s="27" t="str">
        <f>VLOOKUP(N3945,'散件（更新）'!B:H,7,FALSE)</f>
        <v>Tube Assembly</v>
      </c>
      <c r="S3945" s="27" t="str">
        <f>VLOOKUP(N3945,'散件（更新）'!B:E,4,FALSE)</f>
        <v>https://tineco-yxzt.oss-accelerate.aliyuncs.com/product/114-19650502.jpeg</v>
      </c>
      <c r="T3945" s="27" t="s">
        <v>8759</v>
      </c>
      <c r="U3945" s="28" t="str">
        <f>VLOOKUP(N3945,'散件（更新）'!B:G,6,FALSE)</f>
        <v>双节管3pin</v>
      </c>
      <c r="V3945" s="28" t="str">
        <f>VLOOKUP(N3945,'散件（更新）'!B:I,8,FALSE)</f>
        <v>6972200198792</v>
      </c>
    </row>
    <row r="3946" spans="1:22" ht="14.6">
      <c r="A3946" s="57">
        <v>46169</v>
      </c>
      <c r="B3946" s="140" t="s">
        <v>172</v>
      </c>
      <c r="C3946" s="27" t="str">
        <f>VLOOKUP(B3946,'大货清单（不定期按GOMS更新）'!A:H,8,0)</f>
        <v>107-19790701</v>
      </c>
      <c r="D3946" s="27" t="str">
        <f>VLOOKUP(B3946,'大货清单（不定期按GOMS更新）'!A:C,3,0)</f>
        <v>ZB1979G-01</v>
      </c>
      <c r="E3946" s="27" t="str">
        <f>VLOOKUP(B3946,'大货清单（不定期按GOMS更新）'!A:H,4,0)</f>
        <v>DE,IT,ES,FR,NL,PL,SE,BE</v>
      </c>
      <c r="F3946" s="27" t="str">
        <f>VLOOKUP(B3946,'大货清单（不定期按GOMS更新）'!A:H,2,0)</f>
        <v>PURE ONE X Pet</v>
      </c>
      <c r="G3946" s="28" t="str">
        <f>VLOOKUP(B3946,'大货清单（不定期按GOMS更新）'!A:I,9,FALSE)</f>
        <v>6972200198198,	 6972200198198</v>
      </c>
      <c r="H3946" s="27" t="str">
        <f>VLOOKUP(B3946,'大货清单（不定期按GOMS更新）'!A:H,7,0)</f>
        <v>White&amp;Black</v>
      </c>
      <c r="I3946" s="27" t="str">
        <f>VLOOKUP(B3946,'大货清单（不定期按GOMS更新）'!A:F,6,FALSE)</f>
        <v>PHASEOUT</v>
      </c>
      <c r="J3946" s="27" t="str">
        <f>VLOOKUP(B3946,'大货清单（不定期按GOMS更新）'!A:K,11,FALSE)</f>
        <v>4.95</v>
      </c>
      <c r="K3946" s="27" t="str">
        <f>VLOOKUP(B3946,'大货清单（不定期按GOMS更新）'!A:N,12,FALSE)</f>
        <v>454</v>
      </c>
      <c r="L3946" s="27" t="str">
        <f>VLOOKUP(B3946,'大货清单（不定期按GOMS更新）'!A:M,13,FALSE)</f>
        <v>229</v>
      </c>
      <c r="M3946" s="27" t="str">
        <f>VLOOKUP(B3946,'大货清单（不定期按GOMS更新）'!A:N,14,FALSE)</f>
        <v>327</v>
      </c>
      <c r="N3946" s="140" t="s">
        <v>1218</v>
      </c>
      <c r="O3946" s="27">
        <f>IFERROR(VLOOKUP(N3946,'散件迭代（不定期更新）'!C:J,8,FALSE),0)</f>
        <v>0</v>
      </c>
      <c r="P3946" s="27" t="str">
        <f>IFERROR(VLOOKUP(N3946,'散件（更新）'!B:H,3,FALSE),0)</f>
        <v>206-2029-0614</v>
      </c>
      <c r="Q3946" s="27" t="str">
        <f>VLOOKUP(N3946,'散件（更新）'!B:H,2,FALSE)</f>
        <v>114-20290614</v>
      </c>
      <c r="R3946" s="27" t="str">
        <f>VLOOKUP(N3946,'散件（更新）'!B:H,7,FALSE)</f>
        <v>Repair Wheel</v>
      </c>
      <c r="S3946" s="27" t="str">
        <f>VLOOKUP(N3946,'散件（更新）'!B:E,4,FALSE)</f>
        <v>https://tineco-yxzt.oss-accelerate.aliyuncs.com/20231219/9SWRW100000_1702948048100.png</v>
      </c>
      <c r="T3946" s="27" t="s">
        <v>8759</v>
      </c>
      <c r="U3946" s="28" t="str">
        <f>VLOOKUP(N3946,'散件（更新）'!B:G,6,FALSE)</f>
        <v>小轮包胶组件（2个小轮+2个轴）</v>
      </c>
      <c r="V3946" s="28" t="str">
        <f>VLOOKUP(N3946,'散件（更新）'!B:I,8,FALSE)</f>
        <v>6972200198358</v>
      </c>
    </row>
    <row r="3947" spans="1:22" ht="14.6">
      <c r="A3947" s="57">
        <v>46169</v>
      </c>
      <c r="B3947" s="140" t="s">
        <v>172</v>
      </c>
      <c r="C3947" s="27" t="str">
        <f>VLOOKUP(B3947,'大货清单（不定期按GOMS更新）'!A:H,8,0)</f>
        <v>107-19790701</v>
      </c>
      <c r="D3947" s="27" t="str">
        <f>VLOOKUP(B3947,'大货清单（不定期按GOMS更新）'!A:C,3,0)</f>
        <v>ZB1979G-01</v>
      </c>
      <c r="E3947" s="27" t="str">
        <f>VLOOKUP(B3947,'大货清单（不定期按GOMS更新）'!A:H,4,0)</f>
        <v>DE,IT,ES,FR,NL,PL,SE,BE</v>
      </c>
      <c r="F3947" s="27" t="str">
        <f>VLOOKUP(B3947,'大货清单（不定期按GOMS更新）'!A:H,2,0)</f>
        <v>PURE ONE X Pet</v>
      </c>
      <c r="G3947" s="28" t="str">
        <f>VLOOKUP(B3947,'大货清单（不定期按GOMS更新）'!A:I,9,FALSE)</f>
        <v>6972200198198,	 6972200198198</v>
      </c>
      <c r="H3947" s="27" t="str">
        <f>VLOOKUP(B3947,'大货清单（不定期按GOMS更新）'!A:H,7,0)</f>
        <v>White&amp;Black</v>
      </c>
      <c r="I3947" s="27" t="str">
        <f>VLOOKUP(B3947,'大货清单（不定期按GOMS更新）'!A:F,6,FALSE)</f>
        <v>PHASEOUT</v>
      </c>
      <c r="J3947" s="27" t="str">
        <f>VLOOKUP(B3947,'大货清单（不定期按GOMS更新）'!A:K,11,FALSE)</f>
        <v>4.95</v>
      </c>
      <c r="K3947" s="27" t="str">
        <f>VLOOKUP(B3947,'大货清单（不定期按GOMS更新）'!A:N,12,FALSE)</f>
        <v>454</v>
      </c>
      <c r="L3947" s="27" t="str">
        <f>VLOOKUP(B3947,'大货清单（不定期按GOMS更新）'!A:M,13,FALSE)</f>
        <v>229</v>
      </c>
      <c r="M3947" s="27" t="str">
        <f>VLOOKUP(B3947,'大货清单（不定期按GOMS更新）'!A:N,14,FALSE)</f>
        <v>327</v>
      </c>
      <c r="N3947" s="140" t="s">
        <v>1281</v>
      </c>
      <c r="O3947" s="27">
        <f>IFERROR(VLOOKUP(N3947,'散件迭代（不定期更新）'!C:J,8,FALSE),0)</f>
        <v>0</v>
      </c>
      <c r="P3947" s="27" t="str">
        <f>IFERROR(VLOOKUP(N3947,'散件（更新）'!B:H,3,FALSE),0)</f>
        <v>206-1769-0014</v>
      </c>
      <c r="Q3947" s="27" t="str">
        <f>VLOOKUP(N3947,'散件（更新）'!B:H,2,FALSE)</f>
        <v>114-17690014</v>
      </c>
      <c r="R3947" s="27" t="str">
        <f>VLOOKUP(N3947,'散件（更新）'!B:H,7,FALSE)</f>
        <v>wall accessory holder</v>
      </c>
      <c r="S3947" s="27" t="str">
        <f>VLOOKUP(N3947,'散件（更新）'!B:E,4,FALSE)</f>
        <v>https://tineco-yxzt.oss-accelerate.aliyuncs.com/product/114-17690014.jpg</v>
      </c>
      <c r="T3947" s="27" t="s">
        <v>8759</v>
      </c>
      <c r="U3947" s="28" t="str">
        <f>VLOOKUP(N3947,'散件（更新）'!B:G,6,FALSE)</f>
        <v>附件延展架 墙挂版</v>
      </c>
      <c r="V3947" s="28" t="str">
        <f>VLOOKUP(N3947,'散件（更新）'!B:I,8,FALSE)</f>
        <v>6972200191199</v>
      </c>
    </row>
    <row r="3948" spans="1:22" ht="14.6">
      <c r="A3948" s="57">
        <v>46169</v>
      </c>
      <c r="B3948" s="140" t="s">
        <v>172</v>
      </c>
      <c r="C3948" s="27" t="str">
        <f>VLOOKUP(B3948,'大货清单（不定期按GOMS更新）'!A:H,8,0)</f>
        <v>107-19790701</v>
      </c>
      <c r="D3948" s="27" t="str">
        <f>VLOOKUP(B3948,'大货清单（不定期按GOMS更新）'!A:C,3,0)</f>
        <v>ZB1979G-01</v>
      </c>
      <c r="E3948" s="27" t="str">
        <f>VLOOKUP(B3948,'大货清单（不定期按GOMS更新）'!A:H,4,0)</f>
        <v>DE,IT,ES,FR,NL,PL,SE,BE</v>
      </c>
      <c r="F3948" s="27" t="str">
        <f>VLOOKUP(B3948,'大货清单（不定期按GOMS更新）'!A:H,2,0)</f>
        <v>PURE ONE X Pet</v>
      </c>
      <c r="G3948" s="28" t="str">
        <f>VLOOKUP(B3948,'大货清单（不定期按GOMS更新）'!A:I,9,FALSE)</f>
        <v>6972200198198,	 6972200198198</v>
      </c>
      <c r="H3948" s="27" t="str">
        <f>VLOOKUP(B3948,'大货清单（不定期按GOMS更新）'!A:H,7,0)</f>
        <v>White&amp;Black</v>
      </c>
      <c r="I3948" s="27" t="str">
        <f>VLOOKUP(B3948,'大货清单（不定期按GOMS更新）'!A:F,6,FALSE)</f>
        <v>PHASEOUT</v>
      </c>
      <c r="J3948" s="27" t="str">
        <f>VLOOKUP(B3948,'大货清单（不定期按GOMS更新）'!A:K,11,FALSE)</f>
        <v>4.95</v>
      </c>
      <c r="K3948" s="27" t="str">
        <f>VLOOKUP(B3948,'大货清单（不定期按GOMS更新）'!A:N,12,FALSE)</f>
        <v>454</v>
      </c>
      <c r="L3948" s="27" t="str">
        <f>VLOOKUP(B3948,'大货清单（不定期按GOMS更新）'!A:M,13,FALSE)</f>
        <v>229</v>
      </c>
      <c r="M3948" s="27" t="str">
        <f>VLOOKUP(B3948,'大货清单（不定期按GOMS更新）'!A:N,14,FALSE)</f>
        <v>327</v>
      </c>
      <c r="N3948" s="140" t="s">
        <v>1361</v>
      </c>
      <c r="O3948" s="27">
        <f>IFERROR(VLOOKUP(N3948,'散件迭代（不定期更新）'!C:J,8,FALSE),0)</f>
        <v>0</v>
      </c>
      <c r="P3948" s="27" t="str">
        <f>IFERROR(VLOOKUP(N3948,'散件（更新）'!B:H,3,FALSE),0)</f>
        <v>206-1965-0506</v>
      </c>
      <c r="Q3948" s="27" t="str">
        <f>VLOOKUP(N3948,'散件（更新）'!B:H,2,FALSE)</f>
        <v>114-19650506</v>
      </c>
      <c r="R3948" s="27" t="str">
        <f>VLOOKUP(N3948,'散件（更新）'!B:H,7,FALSE)</f>
        <v>Mini Power Brush</v>
      </c>
      <c r="S3948" s="27" t="str">
        <f>VLOOKUP(N3948,'散件（更新）'!B:E,4,FALSE)</f>
        <v>https://tineco-yxzt.oss-accelerate.aliyuncs.com/20231219/9VSBM110000_1702948061711.png</v>
      </c>
      <c r="T3948" s="27" t="s">
        <v>8759</v>
      </c>
      <c r="U3948" s="28" t="str">
        <f>VLOOKUP(N3948,'散件（更新）'!B:G,6,FALSE)</f>
        <v>FB1965小电动（3pin）</v>
      </c>
      <c r="V3948" s="28" t="str">
        <f>VLOOKUP(N3948,'散件（更新）'!B:I,8,FALSE)</f>
        <v>6972200198945</v>
      </c>
    </row>
    <row r="3949" spans="1:22" ht="14.6">
      <c r="A3949" s="57">
        <v>46169</v>
      </c>
      <c r="B3949" s="140" t="s">
        <v>172</v>
      </c>
      <c r="C3949" s="27" t="str">
        <f>VLOOKUP(B3949,'大货清单（不定期按GOMS更新）'!A:H,8,0)</f>
        <v>107-19790701</v>
      </c>
      <c r="D3949" s="27" t="str">
        <f>VLOOKUP(B3949,'大货清单（不定期按GOMS更新）'!A:C,3,0)</f>
        <v>ZB1979G-01</v>
      </c>
      <c r="E3949" s="27" t="str">
        <f>VLOOKUP(B3949,'大货清单（不定期按GOMS更新）'!A:H,4,0)</f>
        <v>DE,IT,ES,FR,NL,PL,SE,BE</v>
      </c>
      <c r="F3949" s="27" t="str">
        <f>VLOOKUP(B3949,'大货清单（不定期按GOMS更新）'!A:H,2,0)</f>
        <v>PURE ONE X Pet</v>
      </c>
      <c r="G3949" s="28" t="str">
        <f>VLOOKUP(B3949,'大货清单（不定期按GOMS更新）'!A:I,9,FALSE)</f>
        <v>6972200198198,	 6972200198198</v>
      </c>
      <c r="H3949" s="27" t="str">
        <f>VLOOKUP(B3949,'大货清单（不定期按GOMS更新）'!A:H,7,0)</f>
        <v>White&amp;Black</v>
      </c>
      <c r="I3949" s="27" t="str">
        <f>VLOOKUP(B3949,'大货清单（不定期按GOMS更新）'!A:F,6,FALSE)</f>
        <v>PHASEOUT</v>
      </c>
      <c r="J3949" s="27" t="str">
        <f>VLOOKUP(B3949,'大货清单（不定期按GOMS更新）'!A:K,11,FALSE)</f>
        <v>4.95</v>
      </c>
      <c r="K3949" s="27" t="str">
        <f>VLOOKUP(B3949,'大货清单（不定期按GOMS更新）'!A:N,12,FALSE)</f>
        <v>454</v>
      </c>
      <c r="L3949" s="27" t="str">
        <f>VLOOKUP(B3949,'大货清单（不定期按GOMS更新）'!A:M,13,FALSE)</f>
        <v>229</v>
      </c>
      <c r="M3949" s="27" t="str">
        <f>VLOOKUP(B3949,'大货清单（不定期按GOMS更新）'!A:N,14,FALSE)</f>
        <v>327</v>
      </c>
      <c r="N3949" s="140" t="s">
        <v>338</v>
      </c>
      <c r="O3949" s="27" t="str">
        <f>IFERROR(VLOOKUP(N3949,'散件迭代（不定期更新）'!C:J,8,FALSE),0)</f>
        <v>A42</v>
      </c>
      <c r="P3949" s="27" t="str">
        <f>IFERROR(VLOOKUP(N3949,'散件（更新）'!B:H,3,FALSE),0)</f>
        <v>206-1873-0209</v>
      </c>
      <c r="Q3949" s="27" t="str">
        <f>VLOOKUP(N3949,'散件（更新）'!B:H,2,FALSE)</f>
        <v>114-18730209</v>
      </c>
      <c r="R3949" s="27" t="str">
        <f>VLOOKUP(N3949,'散件（更新）'!B:H,7,FALSE)</f>
        <v>Crevice Tool</v>
      </c>
      <c r="S3949" s="27" t="str">
        <f>VLOOKUP(N3949,'散件（更新）'!B:E,4,FALSE)</f>
        <v>https://tineco-yxzt.oss-accelerate.aliyuncs.com/product/114-18730209.png</v>
      </c>
      <c r="T3949" s="27" t="s">
        <v>8759</v>
      </c>
      <c r="U3949" s="28" t="str">
        <f>VLOOKUP(N3949,'散件（更新）'!B:G,6,FALSE)</f>
        <v>扁吸组件</v>
      </c>
      <c r="V3949" s="28" t="str">
        <f>VLOOKUP(N3949,'散件（更新）'!B:I,8,FALSE)</f>
        <v>6972200191496</v>
      </c>
    </row>
    <row r="3950" spans="1:22" ht="14.6">
      <c r="A3950" s="57">
        <v>46169</v>
      </c>
      <c r="B3950" s="140" t="s">
        <v>160</v>
      </c>
      <c r="C3950" s="27" t="str">
        <f>VLOOKUP(B3950,'大货清单（不定期按GOMS更新）'!A:H,8,0)</f>
        <v>107-19650801</v>
      </c>
      <c r="D3950" s="27" t="str">
        <f>VLOOKUP(B3950,'大货清单（不定期按GOMS更新）'!A:C,3,0)</f>
        <v>ZB1965H-01</v>
      </c>
      <c r="E3950" s="27" t="str">
        <f>VLOOKUP(B3950,'大货清单（不定期按GOMS更新）'!A:H,4,0)</f>
        <v>DE,GR,PL,UA,CZ,RO</v>
      </c>
      <c r="F3950" s="27" t="str">
        <f>VLOOKUP(B3950,'大货清单（不定期按GOMS更新）'!A:H,2,0)</f>
        <v>PURE ONE S11 PET</v>
      </c>
      <c r="G3950" s="28">
        <f>VLOOKUP(B3950,'大货清单（不定期按GOMS更新）'!A:I,9,FALSE)</f>
        <v>6972200198204</v>
      </c>
      <c r="H3950" s="27" t="str">
        <f>VLOOKUP(B3950,'大货清单（不定期按GOMS更新）'!A:H,7,0)</f>
        <v>Blue</v>
      </c>
      <c r="I3950" s="27" t="str">
        <f>VLOOKUP(B3950,'大货清单（不定期按GOMS更新）'!A:F,6,FALSE)</f>
        <v>PHASEOUT</v>
      </c>
      <c r="J3950" s="27" t="str">
        <f>VLOOKUP(B3950,'大货清单（不定期按GOMS更新）'!A:K,11,FALSE)</f>
        <v>5.2</v>
      </c>
      <c r="K3950" s="27" t="str">
        <f>VLOOKUP(B3950,'大货清单（不定期按GOMS更新）'!A:N,12,FALSE)</f>
        <v>454</v>
      </c>
      <c r="L3950" s="27" t="str">
        <f>VLOOKUP(B3950,'大货清单（不定期按GOMS更新）'!A:M,13,FALSE)</f>
        <v>229</v>
      </c>
      <c r="M3950" s="27" t="str">
        <f>VLOOKUP(B3950,'大货清单（不定期按GOMS更新）'!A:N,14,FALSE)</f>
        <v>327</v>
      </c>
      <c r="N3950" s="140" t="s">
        <v>1218</v>
      </c>
      <c r="O3950" s="27">
        <f>IFERROR(VLOOKUP(N3950,'散件迭代（不定期更新）'!C:J,8,FALSE),0)</f>
        <v>0</v>
      </c>
      <c r="P3950" s="27" t="str">
        <f>IFERROR(VLOOKUP(N3950,'散件（更新）'!B:H,3,FALSE),0)</f>
        <v>206-2029-0614</v>
      </c>
      <c r="Q3950" s="27" t="str">
        <f>VLOOKUP(N3950,'散件（更新）'!B:H,2,FALSE)</f>
        <v>114-20290614</v>
      </c>
      <c r="R3950" s="27" t="str">
        <f>VLOOKUP(N3950,'散件（更新）'!B:H,7,FALSE)</f>
        <v>Repair Wheel</v>
      </c>
      <c r="S3950" s="27" t="str">
        <f>VLOOKUP(N3950,'散件（更新）'!B:E,4,FALSE)</f>
        <v>https://tineco-yxzt.oss-accelerate.aliyuncs.com/20231219/9SWRW100000_1702948048100.png</v>
      </c>
      <c r="T3950" s="27" t="s">
        <v>8759</v>
      </c>
      <c r="U3950" s="28" t="str">
        <f>VLOOKUP(N3950,'散件（更新）'!B:G,6,FALSE)</f>
        <v>小轮包胶组件（2个小轮+2个轴）</v>
      </c>
      <c r="V3950" s="28" t="str">
        <f>VLOOKUP(N3950,'散件（更新）'!B:I,8,FALSE)</f>
        <v>6972200198358</v>
      </c>
    </row>
    <row r="3951" spans="1:22" ht="14.6">
      <c r="A3951" s="57">
        <v>46169</v>
      </c>
      <c r="B3951" s="140" t="s">
        <v>160</v>
      </c>
      <c r="C3951" s="27" t="str">
        <f>VLOOKUP(B3951,'大货清单（不定期按GOMS更新）'!A:H,8,0)</f>
        <v>107-19650801</v>
      </c>
      <c r="D3951" s="27" t="str">
        <f>VLOOKUP(B3951,'大货清单（不定期按GOMS更新）'!A:C,3,0)</f>
        <v>ZB1965H-01</v>
      </c>
      <c r="E3951" s="27" t="str">
        <f>VLOOKUP(B3951,'大货清单（不定期按GOMS更新）'!A:H,4,0)</f>
        <v>DE,GR,PL,UA,CZ,RO</v>
      </c>
      <c r="F3951" s="27" t="str">
        <f>VLOOKUP(B3951,'大货清单（不定期按GOMS更新）'!A:H,2,0)</f>
        <v>PURE ONE S11 PET</v>
      </c>
      <c r="G3951" s="28">
        <f>VLOOKUP(B3951,'大货清单（不定期按GOMS更新）'!A:I,9,FALSE)</f>
        <v>6972200198204</v>
      </c>
      <c r="H3951" s="27" t="str">
        <f>VLOOKUP(B3951,'大货清单（不定期按GOMS更新）'!A:H,7,0)</f>
        <v>Blue</v>
      </c>
      <c r="I3951" s="27" t="str">
        <f>VLOOKUP(B3951,'大货清单（不定期按GOMS更新）'!A:F,6,FALSE)</f>
        <v>PHASEOUT</v>
      </c>
      <c r="J3951" s="27" t="str">
        <f>VLOOKUP(B3951,'大货清单（不定期按GOMS更新）'!A:K,11,FALSE)</f>
        <v>5.2</v>
      </c>
      <c r="K3951" s="27" t="str">
        <f>VLOOKUP(B3951,'大货清单（不定期按GOMS更新）'!A:N,12,FALSE)</f>
        <v>454</v>
      </c>
      <c r="L3951" s="27" t="str">
        <f>VLOOKUP(B3951,'大货清单（不定期按GOMS更新）'!A:M,13,FALSE)</f>
        <v>229</v>
      </c>
      <c r="M3951" s="27" t="str">
        <f>VLOOKUP(B3951,'大货清单（不定期按GOMS更新）'!A:N,14,FALSE)</f>
        <v>327</v>
      </c>
      <c r="N3951" s="140" t="s">
        <v>1281</v>
      </c>
      <c r="O3951" s="27">
        <f>IFERROR(VLOOKUP(N3951,'散件迭代（不定期更新）'!C:J,8,FALSE),0)</f>
        <v>0</v>
      </c>
      <c r="P3951" s="27" t="str">
        <f>IFERROR(VLOOKUP(N3951,'散件（更新）'!B:H,3,FALSE),0)</f>
        <v>206-1769-0014</v>
      </c>
      <c r="Q3951" s="27" t="str">
        <f>VLOOKUP(N3951,'散件（更新）'!B:H,2,FALSE)</f>
        <v>114-17690014</v>
      </c>
      <c r="R3951" s="27" t="str">
        <f>VLOOKUP(N3951,'散件（更新）'!B:H,7,FALSE)</f>
        <v>wall accessory holder</v>
      </c>
      <c r="S3951" s="27" t="str">
        <f>VLOOKUP(N3951,'散件（更新）'!B:E,4,FALSE)</f>
        <v>https://tineco-yxzt.oss-accelerate.aliyuncs.com/product/114-17690014.jpg</v>
      </c>
      <c r="T3951" s="27" t="s">
        <v>8759</v>
      </c>
      <c r="U3951" s="28" t="str">
        <f>VLOOKUP(N3951,'散件（更新）'!B:G,6,FALSE)</f>
        <v>附件延展架 墙挂版</v>
      </c>
      <c r="V3951" s="28" t="str">
        <f>VLOOKUP(N3951,'散件（更新）'!B:I,8,FALSE)</f>
        <v>6972200191199</v>
      </c>
    </row>
    <row r="3952" spans="1:22" ht="14.6">
      <c r="A3952" s="57">
        <v>46169</v>
      </c>
      <c r="B3952" s="140" t="s">
        <v>160</v>
      </c>
      <c r="C3952" s="27" t="str">
        <f>VLOOKUP(B3952,'大货清单（不定期按GOMS更新）'!A:H,8,0)</f>
        <v>107-19650801</v>
      </c>
      <c r="D3952" s="27" t="str">
        <f>VLOOKUP(B3952,'大货清单（不定期按GOMS更新）'!A:C,3,0)</f>
        <v>ZB1965H-01</v>
      </c>
      <c r="E3952" s="27" t="str">
        <f>VLOOKUP(B3952,'大货清单（不定期按GOMS更新）'!A:H,4,0)</f>
        <v>DE,GR,PL,UA,CZ,RO</v>
      </c>
      <c r="F3952" s="27" t="str">
        <f>VLOOKUP(B3952,'大货清单（不定期按GOMS更新）'!A:H,2,0)</f>
        <v>PURE ONE S11 PET</v>
      </c>
      <c r="G3952" s="28">
        <f>VLOOKUP(B3952,'大货清单（不定期按GOMS更新）'!A:I,9,FALSE)</f>
        <v>6972200198204</v>
      </c>
      <c r="H3952" s="27" t="str">
        <f>VLOOKUP(B3952,'大货清单（不定期按GOMS更新）'!A:H,7,0)</f>
        <v>Blue</v>
      </c>
      <c r="I3952" s="27" t="str">
        <f>VLOOKUP(B3952,'大货清单（不定期按GOMS更新）'!A:F,6,FALSE)</f>
        <v>PHASEOUT</v>
      </c>
      <c r="J3952" s="27" t="str">
        <f>VLOOKUP(B3952,'大货清单（不定期按GOMS更新）'!A:K,11,FALSE)</f>
        <v>5.2</v>
      </c>
      <c r="K3952" s="27" t="str">
        <f>VLOOKUP(B3952,'大货清单（不定期按GOMS更新）'!A:N,12,FALSE)</f>
        <v>454</v>
      </c>
      <c r="L3952" s="27" t="str">
        <f>VLOOKUP(B3952,'大货清单（不定期按GOMS更新）'!A:M,13,FALSE)</f>
        <v>229</v>
      </c>
      <c r="M3952" s="27" t="str">
        <f>VLOOKUP(B3952,'大货清单（不定期按GOMS更新）'!A:N,14,FALSE)</f>
        <v>327</v>
      </c>
      <c r="N3952" s="140" t="s">
        <v>338</v>
      </c>
      <c r="O3952" s="27" t="str">
        <f>IFERROR(VLOOKUP(N3952,'散件迭代（不定期更新）'!C:J,8,FALSE),0)</f>
        <v>A42</v>
      </c>
      <c r="P3952" s="27" t="str">
        <f>IFERROR(VLOOKUP(N3952,'散件（更新）'!B:H,3,FALSE),0)</f>
        <v>206-1873-0209</v>
      </c>
      <c r="Q3952" s="27" t="str">
        <f>VLOOKUP(N3952,'散件（更新）'!B:H,2,FALSE)</f>
        <v>114-18730209</v>
      </c>
      <c r="R3952" s="27" t="str">
        <f>VLOOKUP(N3952,'散件（更新）'!B:H,7,FALSE)</f>
        <v>Crevice Tool</v>
      </c>
      <c r="S3952" s="27" t="str">
        <f>VLOOKUP(N3952,'散件（更新）'!B:E,4,FALSE)</f>
        <v>https://tineco-yxzt.oss-accelerate.aliyuncs.com/product/114-18730209.png</v>
      </c>
      <c r="T3952" s="27" t="s">
        <v>8759</v>
      </c>
      <c r="U3952" s="28" t="str">
        <f>VLOOKUP(N3952,'散件（更新）'!B:G,6,FALSE)</f>
        <v>扁吸组件</v>
      </c>
      <c r="V3952" s="28" t="str">
        <f>VLOOKUP(N3952,'散件（更新）'!B:I,8,FALSE)</f>
        <v>6972200191496</v>
      </c>
    </row>
    <row r="3953" spans="1:22" ht="14.6">
      <c r="A3953" s="57">
        <v>46169</v>
      </c>
      <c r="B3953" s="140" t="s">
        <v>165</v>
      </c>
      <c r="C3953" s="27" t="str">
        <f>VLOOKUP(B3953,'大货清单（不定期按GOMS更新）'!A:H,8,0)</f>
        <v>107-18732106</v>
      </c>
      <c r="D3953" s="27" t="str">
        <f>VLOOKUP(B3953,'大货清单（不定期按GOMS更新）'!A:C,3,0)</f>
        <v>ZB1873U-06</v>
      </c>
      <c r="E3953" s="27" t="str">
        <f>VLOOKUP(B3953,'大货清单（不定期按GOMS更新）'!A:H,4,0)</f>
        <v>ES,IT,UA,FR,DE,CH,AT,DK,GR,NL,PL</v>
      </c>
      <c r="F3953" s="27" t="str">
        <f>VLOOKUP(B3953,'大货清单（不定期按GOMS更新）'!A:H,2,0)</f>
        <v>PURE ONE S12 Tango</v>
      </c>
      <c r="G3953" s="28">
        <f>VLOOKUP(B3953,'大货清单（不定期按GOMS更新）'!A:I,9,FALSE)</f>
        <v>6972200196248</v>
      </c>
      <c r="H3953" s="27" t="str">
        <f>VLOOKUP(B3953,'大货清单（不定期按GOMS更新）'!A:H,7,0)</f>
        <v>Metallic Grey</v>
      </c>
      <c r="I3953" s="27" t="str">
        <f>VLOOKUP(B3953,'大货清单（不定期按GOMS更新）'!A:F,6,FALSE)</f>
        <v>PHASEOUT</v>
      </c>
      <c r="J3953" s="27" t="str">
        <f>VLOOKUP(B3953,'大货清单（不定期按GOMS更新）'!A:K,11,FALSE)</f>
        <v>8.2</v>
      </c>
      <c r="K3953" s="27" t="str">
        <f>VLOOKUP(B3953,'大货清单（不定期按GOMS更新）'!A:N,12,FALSE)</f>
        <v>840</v>
      </c>
      <c r="L3953" s="27" t="str">
        <f>VLOOKUP(B3953,'大货清单（不定期按GOMS更新）'!A:M,13,FALSE)</f>
        <v>163</v>
      </c>
      <c r="M3953" s="27" t="str">
        <f>VLOOKUP(B3953,'大货清单（不定期按GOMS更新）'!A:N,14,FALSE)</f>
        <v>394</v>
      </c>
      <c r="N3953" s="140" t="s">
        <v>1369</v>
      </c>
      <c r="O3953" s="27">
        <f>IFERROR(VLOOKUP(N3953,'散件迭代（不定期更新）'!C:J,8,FALSE),0)</f>
        <v>0</v>
      </c>
      <c r="P3953" s="27" t="str">
        <f>IFERROR(VLOOKUP(N3953,'散件（更新）'!B:H,3,FALSE),0)</f>
        <v>206-1873-0205</v>
      </c>
      <c r="Q3953" s="27" t="str">
        <f>VLOOKUP(N3953,'散件（更新）'!B:H,2,FALSE)</f>
        <v>114-18730205</v>
      </c>
      <c r="R3953" s="27" t="str">
        <f>VLOOKUP(N3953,'散件（更新）'!B:H,7,FALSE)</f>
        <v>Soft dusting brush</v>
      </c>
      <c r="S3953" s="27" t="str">
        <f>VLOOKUP(N3953,'散件（更新）'!B:E,4,FALSE)</f>
        <v>https://tineco-yxzt.oss-accelerate.aliyuncs.com/product/114-18730205.jpg</v>
      </c>
      <c r="T3953" s="27" t="s">
        <v>8759</v>
      </c>
      <c r="U3953" s="28" t="str">
        <f>VLOOKUP(N3953,'散件（更新）'!B:G,6,FALSE)</f>
        <v>AA1886家电刷</v>
      </c>
      <c r="V3953" s="28" t="str">
        <f>VLOOKUP(N3953,'散件（更新）'!B:I,8,FALSE)</f>
        <v>6972200191526</v>
      </c>
    </row>
    <row r="3954" spans="1:22" ht="14.6">
      <c r="A3954" s="57">
        <v>46169</v>
      </c>
      <c r="B3954" s="140" t="s">
        <v>165</v>
      </c>
      <c r="C3954" s="27" t="str">
        <f>VLOOKUP(B3954,'大货清单（不定期按GOMS更新）'!A:H,8,0)</f>
        <v>107-18732106</v>
      </c>
      <c r="D3954" s="27" t="str">
        <f>VLOOKUP(B3954,'大货清单（不定期按GOMS更新）'!A:C,3,0)</f>
        <v>ZB1873U-06</v>
      </c>
      <c r="E3954" s="27" t="str">
        <f>VLOOKUP(B3954,'大货清单（不定期按GOMS更新）'!A:H,4,0)</f>
        <v>ES,IT,UA,FR,DE,CH,AT,DK,GR,NL,PL</v>
      </c>
      <c r="F3954" s="27" t="str">
        <f>VLOOKUP(B3954,'大货清单（不定期按GOMS更新）'!A:H,2,0)</f>
        <v>PURE ONE S12 Tango</v>
      </c>
      <c r="G3954" s="28">
        <f>VLOOKUP(B3954,'大货清单（不定期按GOMS更新）'!A:I,9,FALSE)</f>
        <v>6972200196248</v>
      </c>
      <c r="H3954" s="27" t="str">
        <f>VLOOKUP(B3954,'大货清单（不定期按GOMS更新）'!A:H,7,0)</f>
        <v>Metallic Grey</v>
      </c>
      <c r="I3954" s="27" t="str">
        <f>VLOOKUP(B3954,'大货清单（不定期按GOMS更新）'!A:F,6,FALSE)</f>
        <v>PHASEOUT</v>
      </c>
      <c r="J3954" s="27" t="str">
        <f>VLOOKUP(B3954,'大货清单（不定期按GOMS更新）'!A:K,11,FALSE)</f>
        <v>8.2</v>
      </c>
      <c r="K3954" s="27" t="str">
        <f>VLOOKUP(B3954,'大货清单（不定期按GOMS更新）'!A:N,12,FALSE)</f>
        <v>840</v>
      </c>
      <c r="L3954" s="27" t="str">
        <f>VLOOKUP(B3954,'大货清单（不定期按GOMS更新）'!A:M,13,FALSE)</f>
        <v>163</v>
      </c>
      <c r="M3954" s="27" t="str">
        <f>VLOOKUP(B3954,'大货清单（不定期按GOMS更新）'!A:N,14,FALSE)</f>
        <v>394</v>
      </c>
      <c r="N3954" s="140" t="s">
        <v>338</v>
      </c>
      <c r="O3954" s="27" t="str">
        <f>IFERROR(VLOOKUP(N3954,'散件迭代（不定期更新）'!C:J,8,FALSE),0)</f>
        <v>A42</v>
      </c>
      <c r="P3954" s="27" t="str">
        <f>IFERROR(VLOOKUP(N3954,'散件（更新）'!B:H,3,FALSE),0)</f>
        <v>206-1873-0209</v>
      </c>
      <c r="Q3954" s="27" t="str">
        <f>VLOOKUP(N3954,'散件（更新）'!B:H,2,FALSE)</f>
        <v>114-18730209</v>
      </c>
      <c r="R3954" s="27" t="str">
        <f>VLOOKUP(N3954,'散件（更新）'!B:H,7,FALSE)</f>
        <v>Crevice Tool</v>
      </c>
      <c r="S3954" s="27" t="str">
        <f>VLOOKUP(N3954,'散件（更新）'!B:E,4,FALSE)</f>
        <v>https://tineco-yxzt.oss-accelerate.aliyuncs.com/product/114-18730209.png</v>
      </c>
      <c r="T3954" s="27" t="s">
        <v>8759</v>
      </c>
      <c r="U3954" s="28" t="str">
        <f>VLOOKUP(N3954,'散件（更新）'!B:G,6,FALSE)</f>
        <v>扁吸组件</v>
      </c>
      <c r="V3954" s="28" t="str">
        <f>VLOOKUP(N3954,'散件（更新）'!B:I,8,FALSE)</f>
        <v>6972200191496</v>
      </c>
    </row>
    <row r="3955" spans="1:22" ht="14.6">
      <c r="A3955" s="57">
        <v>46169</v>
      </c>
      <c r="B3955" s="140" t="s">
        <v>163</v>
      </c>
      <c r="C3955" s="27" t="str">
        <f>VLOOKUP(B3955,'大货清单（不定期按GOMS更新）'!A:H,8,0)</f>
        <v>107-18732102</v>
      </c>
      <c r="D3955" s="27" t="str">
        <f>VLOOKUP(B3955,'大货清单（不定期按GOMS更新）'!A:C,3,0)</f>
        <v>ZB1873U-02</v>
      </c>
      <c r="E3955" s="27" t="str">
        <f>VLOOKUP(B3955,'大货清单（不定期按GOMS更新）'!A:H,4,0)</f>
        <v>UA,ES,FR,TR,IT,DE,AT,CH,NL,PL,SE,BE</v>
      </c>
      <c r="F3955" s="27" t="str">
        <f>VLOOKUP(B3955,'大货清单（不定期按GOMS更新）'!A:H,2,0)</f>
        <v>PURE ONE S12</v>
      </c>
      <c r="G3955" s="28" t="str">
        <f>VLOOKUP(B3955,'大货清单（不定期按GOMS更新）'!A:I,9,FALSE)</f>
        <v>6972200192189</v>
      </c>
      <c r="H3955" s="27" t="str">
        <f>VLOOKUP(B3955,'大货清单（不定期按GOMS更新）'!A:H,7,0)</f>
        <v>Matte Black</v>
      </c>
      <c r="I3955" s="27" t="str">
        <f>VLOOKUP(B3955,'大货清单（不定期按GOMS更新）'!A:F,6,FALSE)</f>
        <v>PHASEOUT</v>
      </c>
      <c r="J3955" s="27" t="str">
        <f>VLOOKUP(B3955,'大货清单（不定期按GOMS更新）'!A:K,11,FALSE)</f>
        <v>6.3</v>
      </c>
      <c r="K3955" s="27" t="str">
        <f>VLOOKUP(B3955,'大货清单（不定期按GOMS更新）'!A:N,12,FALSE)</f>
        <v>776</v>
      </c>
      <c r="L3955" s="27" t="str">
        <f>VLOOKUP(B3955,'大货清单（不定期按GOMS更新）'!A:M,13,FALSE)</f>
        <v>154</v>
      </c>
      <c r="M3955" s="27" t="str">
        <f>VLOOKUP(B3955,'大货清单（不定期按GOMS更新）'!A:N,14,FALSE)</f>
        <v>323</v>
      </c>
      <c r="N3955" s="140" t="s">
        <v>1369</v>
      </c>
      <c r="O3955" s="27">
        <f>IFERROR(VLOOKUP(N3955,'散件迭代（不定期更新）'!C:J,8,FALSE),0)</f>
        <v>0</v>
      </c>
      <c r="P3955" s="27" t="str">
        <f>IFERROR(VLOOKUP(N3955,'散件（更新）'!B:H,3,FALSE),0)</f>
        <v>206-1873-0205</v>
      </c>
      <c r="Q3955" s="27" t="str">
        <f>VLOOKUP(N3955,'散件（更新）'!B:H,2,FALSE)</f>
        <v>114-18730205</v>
      </c>
      <c r="R3955" s="27" t="str">
        <f>VLOOKUP(N3955,'散件（更新）'!B:H,7,FALSE)</f>
        <v>Soft dusting brush</v>
      </c>
      <c r="S3955" s="27" t="str">
        <f>VLOOKUP(N3955,'散件（更新）'!B:E,4,FALSE)</f>
        <v>https://tineco-yxzt.oss-accelerate.aliyuncs.com/product/114-18730205.jpg</v>
      </c>
      <c r="T3955" s="27" t="s">
        <v>8759</v>
      </c>
      <c r="U3955" s="28" t="str">
        <f>VLOOKUP(N3955,'散件（更新）'!B:G,6,FALSE)</f>
        <v>AA1886家电刷</v>
      </c>
      <c r="V3955" s="28" t="str">
        <f>VLOOKUP(N3955,'散件（更新）'!B:I,8,FALSE)</f>
        <v>6972200191526</v>
      </c>
    </row>
    <row r="3956" spans="1:22" ht="14.6">
      <c r="A3956" s="57">
        <v>46169</v>
      </c>
      <c r="B3956" s="140" t="s">
        <v>163</v>
      </c>
      <c r="C3956" s="27" t="str">
        <f>VLOOKUP(B3956,'大货清单（不定期按GOMS更新）'!A:H,8,0)</f>
        <v>107-18732102</v>
      </c>
      <c r="D3956" s="27" t="str">
        <f>VLOOKUP(B3956,'大货清单（不定期按GOMS更新）'!A:C,3,0)</f>
        <v>ZB1873U-02</v>
      </c>
      <c r="E3956" s="27" t="str">
        <f>VLOOKUP(B3956,'大货清单（不定期按GOMS更新）'!A:H,4,0)</f>
        <v>UA,ES,FR,TR,IT,DE,AT,CH,NL,PL,SE,BE</v>
      </c>
      <c r="F3956" s="27" t="str">
        <f>VLOOKUP(B3956,'大货清单（不定期按GOMS更新）'!A:H,2,0)</f>
        <v>PURE ONE S12</v>
      </c>
      <c r="G3956" s="28" t="str">
        <f>VLOOKUP(B3956,'大货清单（不定期按GOMS更新）'!A:I,9,FALSE)</f>
        <v>6972200192189</v>
      </c>
      <c r="H3956" s="27" t="str">
        <f>VLOOKUP(B3956,'大货清单（不定期按GOMS更新）'!A:H,7,0)</f>
        <v>Matte Black</v>
      </c>
      <c r="I3956" s="27" t="str">
        <f>VLOOKUP(B3956,'大货清单（不定期按GOMS更新）'!A:F,6,FALSE)</f>
        <v>PHASEOUT</v>
      </c>
      <c r="J3956" s="27" t="str">
        <f>VLOOKUP(B3956,'大货清单（不定期按GOMS更新）'!A:K,11,FALSE)</f>
        <v>6.3</v>
      </c>
      <c r="K3956" s="27" t="str">
        <f>VLOOKUP(B3956,'大货清单（不定期按GOMS更新）'!A:N,12,FALSE)</f>
        <v>776</v>
      </c>
      <c r="L3956" s="27" t="str">
        <f>VLOOKUP(B3956,'大货清单（不定期按GOMS更新）'!A:M,13,FALSE)</f>
        <v>154</v>
      </c>
      <c r="M3956" s="27" t="str">
        <f>VLOOKUP(B3956,'大货清单（不定期按GOMS更新）'!A:N,14,FALSE)</f>
        <v>323</v>
      </c>
      <c r="N3956" s="140" t="s">
        <v>338</v>
      </c>
      <c r="O3956" s="27" t="str">
        <f>IFERROR(VLOOKUP(N3956,'散件迭代（不定期更新）'!C:J,8,FALSE),0)</f>
        <v>A42</v>
      </c>
      <c r="P3956" s="27" t="str">
        <f>IFERROR(VLOOKUP(N3956,'散件（更新）'!B:H,3,FALSE),0)</f>
        <v>206-1873-0209</v>
      </c>
      <c r="Q3956" s="27" t="str">
        <f>VLOOKUP(N3956,'散件（更新）'!B:H,2,FALSE)</f>
        <v>114-18730209</v>
      </c>
      <c r="R3956" s="27" t="str">
        <f>VLOOKUP(N3956,'散件（更新）'!B:H,7,FALSE)</f>
        <v>Crevice Tool</v>
      </c>
      <c r="S3956" s="27" t="str">
        <f>VLOOKUP(N3956,'散件（更新）'!B:E,4,FALSE)</f>
        <v>https://tineco-yxzt.oss-accelerate.aliyuncs.com/product/114-18730209.png</v>
      </c>
      <c r="T3956" s="27" t="s">
        <v>8759</v>
      </c>
      <c r="U3956" s="28" t="str">
        <f>VLOOKUP(N3956,'散件（更新）'!B:G,6,FALSE)</f>
        <v>扁吸组件</v>
      </c>
      <c r="V3956" s="28" t="str">
        <f>VLOOKUP(N3956,'散件（更新）'!B:I,8,FALSE)</f>
        <v>6972200191496</v>
      </c>
    </row>
    <row r="3957" spans="1:22" ht="14.6">
      <c r="A3957" s="57">
        <v>46169</v>
      </c>
      <c r="B3957" s="140" t="s">
        <v>164</v>
      </c>
      <c r="C3957" s="27" t="str">
        <f>VLOOKUP(B3957,'大货清单（不定期按GOMS更新）'!A:H,8,0)</f>
        <v>107-18732103</v>
      </c>
      <c r="D3957" s="27" t="str">
        <f>VLOOKUP(B3957,'大货清单（不定期按GOMS更新）'!A:C,3,0)</f>
        <v>ZB1873U-03</v>
      </c>
      <c r="E3957" s="27" t="str">
        <f>VLOOKUP(B3957,'大货清单（不定期按GOMS更新）'!A:H,4,0)</f>
        <v>UA,FR,DE,CH,AT,NL,PL,SE,BE</v>
      </c>
      <c r="F3957" s="27" t="str">
        <f>VLOOKUP(B3957,'大货清单（不定期按GOMS更新）'!A:H,2,0)</f>
        <v>PURE ONE S12 PRO EX</v>
      </c>
      <c r="G3957" s="28" t="str">
        <f>VLOOKUP(B3957,'大货清单（不定期按GOMS更新）'!A:I,9,FALSE)</f>
        <v>6972200192196</v>
      </c>
      <c r="H3957" s="27" t="str">
        <f>VLOOKUP(B3957,'大货清单（不定期按GOMS更新）'!A:H,7,0)</f>
        <v>Metallic Grey</v>
      </c>
      <c r="I3957" s="27" t="str">
        <f>VLOOKUP(B3957,'大货清单（不定期按GOMS更新）'!A:F,6,FALSE)</f>
        <v>PHASEOUT</v>
      </c>
      <c r="J3957" s="27" t="str">
        <f>VLOOKUP(B3957,'大货清单（不定期按GOMS更新）'!A:K,11,FALSE)</f>
        <v>8.5</v>
      </c>
      <c r="K3957" s="27" t="str">
        <f>VLOOKUP(B3957,'大货清单（不定期按GOMS更新）'!A:N,12,FALSE)</f>
        <v>840</v>
      </c>
      <c r="L3957" s="27" t="str">
        <f>VLOOKUP(B3957,'大货清单（不定期按GOMS更新）'!A:M,13,FALSE)</f>
        <v>163</v>
      </c>
      <c r="M3957" s="27" t="str">
        <f>VLOOKUP(B3957,'大货清单（不定期按GOMS更新）'!A:N,14,FALSE)</f>
        <v>394</v>
      </c>
      <c r="N3957" s="140" t="s">
        <v>1369</v>
      </c>
      <c r="O3957" s="27">
        <f>IFERROR(VLOOKUP(N3957,'散件迭代（不定期更新）'!C:J,8,FALSE),0)</f>
        <v>0</v>
      </c>
      <c r="P3957" s="27" t="str">
        <f>IFERROR(VLOOKUP(N3957,'散件（更新）'!B:H,3,FALSE),0)</f>
        <v>206-1873-0205</v>
      </c>
      <c r="Q3957" s="27" t="str">
        <f>VLOOKUP(N3957,'散件（更新）'!B:H,2,FALSE)</f>
        <v>114-18730205</v>
      </c>
      <c r="R3957" s="27" t="str">
        <f>VLOOKUP(N3957,'散件（更新）'!B:H,7,FALSE)</f>
        <v>Soft dusting brush</v>
      </c>
      <c r="S3957" s="27" t="str">
        <f>VLOOKUP(N3957,'散件（更新）'!B:E,4,FALSE)</f>
        <v>https://tineco-yxzt.oss-accelerate.aliyuncs.com/product/114-18730205.jpg</v>
      </c>
      <c r="T3957" s="27" t="s">
        <v>8759</v>
      </c>
      <c r="U3957" s="28" t="str">
        <f>VLOOKUP(N3957,'散件（更新）'!B:G,6,FALSE)</f>
        <v>AA1886家电刷</v>
      </c>
      <c r="V3957" s="28" t="str">
        <f>VLOOKUP(N3957,'散件（更新）'!B:I,8,FALSE)</f>
        <v>6972200191526</v>
      </c>
    </row>
    <row r="3958" spans="1:22" ht="14.6">
      <c r="A3958" s="57">
        <v>46169</v>
      </c>
      <c r="B3958" s="140" t="s">
        <v>164</v>
      </c>
      <c r="C3958" s="27" t="str">
        <f>VLOOKUP(B3958,'大货清单（不定期按GOMS更新）'!A:H,8,0)</f>
        <v>107-18732103</v>
      </c>
      <c r="D3958" s="27" t="str">
        <f>VLOOKUP(B3958,'大货清单（不定期按GOMS更新）'!A:C,3,0)</f>
        <v>ZB1873U-03</v>
      </c>
      <c r="E3958" s="27" t="str">
        <f>VLOOKUP(B3958,'大货清单（不定期按GOMS更新）'!A:H,4,0)</f>
        <v>UA,FR,DE,CH,AT,NL,PL,SE,BE</v>
      </c>
      <c r="F3958" s="27" t="str">
        <f>VLOOKUP(B3958,'大货清单（不定期按GOMS更新）'!A:H,2,0)</f>
        <v>PURE ONE S12 PRO EX</v>
      </c>
      <c r="G3958" s="28" t="str">
        <f>VLOOKUP(B3958,'大货清单（不定期按GOMS更新）'!A:I,9,FALSE)</f>
        <v>6972200192196</v>
      </c>
      <c r="H3958" s="27" t="str">
        <f>VLOOKUP(B3958,'大货清单（不定期按GOMS更新）'!A:H,7,0)</f>
        <v>Metallic Grey</v>
      </c>
      <c r="I3958" s="27" t="str">
        <f>VLOOKUP(B3958,'大货清单（不定期按GOMS更新）'!A:F,6,FALSE)</f>
        <v>PHASEOUT</v>
      </c>
      <c r="J3958" s="27" t="str">
        <f>VLOOKUP(B3958,'大货清单（不定期按GOMS更新）'!A:K,11,FALSE)</f>
        <v>8.5</v>
      </c>
      <c r="K3958" s="27" t="str">
        <f>VLOOKUP(B3958,'大货清单（不定期按GOMS更新）'!A:N,12,FALSE)</f>
        <v>840</v>
      </c>
      <c r="L3958" s="27" t="str">
        <f>VLOOKUP(B3958,'大货清单（不定期按GOMS更新）'!A:M,13,FALSE)</f>
        <v>163</v>
      </c>
      <c r="M3958" s="27" t="str">
        <f>VLOOKUP(B3958,'大货清单（不定期按GOMS更新）'!A:N,14,FALSE)</f>
        <v>394</v>
      </c>
      <c r="N3958" s="140" t="s">
        <v>338</v>
      </c>
      <c r="O3958" s="27" t="str">
        <f>IFERROR(VLOOKUP(N3958,'散件迭代（不定期更新）'!C:J,8,FALSE),0)</f>
        <v>A42</v>
      </c>
      <c r="P3958" s="27" t="str">
        <f>IFERROR(VLOOKUP(N3958,'散件（更新）'!B:H,3,FALSE),0)</f>
        <v>206-1873-0209</v>
      </c>
      <c r="Q3958" s="27" t="str">
        <f>VLOOKUP(N3958,'散件（更新）'!B:H,2,FALSE)</f>
        <v>114-18730209</v>
      </c>
      <c r="R3958" s="27" t="str">
        <f>VLOOKUP(N3958,'散件（更新）'!B:H,7,FALSE)</f>
        <v>Crevice Tool</v>
      </c>
      <c r="S3958" s="27" t="str">
        <f>VLOOKUP(N3958,'散件（更新）'!B:E,4,FALSE)</f>
        <v>https://tineco-yxzt.oss-accelerate.aliyuncs.com/product/114-18730209.png</v>
      </c>
      <c r="T3958" s="27" t="s">
        <v>8759</v>
      </c>
      <c r="U3958" s="28" t="str">
        <f>VLOOKUP(N3958,'散件（更新）'!B:G,6,FALSE)</f>
        <v>扁吸组件</v>
      </c>
      <c r="V3958" s="28" t="str">
        <f>VLOOKUP(N3958,'散件（更新）'!B:I,8,FALSE)</f>
        <v>6972200191496</v>
      </c>
    </row>
    <row r="3959" spans="1:22" ht="14.6">
      <c r="A3959" s="57">
        <v>46169</v>
      </c>
      <c r="B3959" s="140" t="s">
        <v>161</v>
      </c>
      <c r="C3959" s="27" t="str">
        <f>VLOOKUP(B3959,'大货清单（不定期按GOMS更新）'!A:H,8,0)</f>
        <v>107-19650006</v>
      </c>
      <c r="D3959" s="27" t="str">
        <f>VLOOKUP(B3959,'大货清单（不定期按GOMS更新）'!A:C,3,0)</f>
        <v>ZB1965-06</v>
      </c>
      <c r="E3959" s="27" t="str">
        <f>VLOOKUP(B3959,'大货清单（不定期按GOMS更新）'!A:H,4,0)</f>
        <v>FR,ES,UA,IT,DE,AT,CH,NL,DK,PL</v>
      </c>
      <c r="F3959" s="27" t="str">
        <f>VLOOKUP(B3959,'大货清单（不定期按GOMS更新）'!A:H,2,0)</f>
        <v>PURE ONE S11 Tango</v>
      </c>
      <c r="G3959" s="28">
        <f>VLOOKUP(B3959,'大货清单（不定期按GOMS更新）'!A:I,9,FALSE)</f>
        <v>6972200196354</v>
      </c>
      <c r="H3959" s="27" t="str">
        <f>VLOOKUP(B3959,'大货清单（不定期按GOMS更新）'!A:H,7,0)</f>
        <v>Dark Grey</v>
      </c>
      <c r="I3959" s="27" t="str">
        <f>VLOOKUP(B3959,'大货清单（不定期按GOMS更新）'!A:F,6,FALSE)</f>
        <v>PHASEOUT</v>
      </c>
      <c r="J3959" s="27" t="str">
        <f>VLOOKUP(B3959,'大货清单（不定期按GOMS更新）'!A:K,11,FALSE)</f>
        <v>6.35</v>
      </c>
      <c r="K3959" s="27" t="str">
        <f>VLOOKUP(B3959,'大货清单（不定期按GOMS更新）'!A:N,12,FALSE)</f>
        <v>791</v>
      </c>
      <c r="L3959" s="27" t="str">
        <f>VLOOKUP(B3959,'大货清单（不定期按GOMS更新）'!A:M,13,FALSE)</f>
        <v>180</v>
      </c>
      <c r="M3959" s="27" t="str">
        <f>VLOOKUP(B3959,'大货清单（不定期按GOMS更新）'!A:N,14,FALSE)</f>
        <v>326</v>
      </c>
      <c r="N3959" s="140" t="s">
        <v>1281</v>
      </c>
      <c r="O3959" s="27">
        <f>IFERROR(VLOOKUP(N3959,'散件迭代（不定期更新）'!C:J,8,FALSE),0)</f>
        <v>0</v>
      </c>
      <c r="P3959" s="27" t="str">
        <f>IFERROR(VLOOKUP(N3959,'散件（更新）'!B:H,3,FALSE),0)</f>
        <v>206-1769-0014</v>
      </c>
      <c r="Q3959" s="27" t="str">
        <f>VLOOKUP(N3959,'散件（更新）'!B:H,2,FALSE)</f>
        <v>114-17690014</v>
      </c>
      <c r="R3959" s="27" t="str">
        <f>VLOOKUP(N3959,'散件（更新）'!B:H,7,FALSE)</f>
        <v>wall accessory holder</v>
      </c>
      <c r="S3959" s="27" t="str">
        <f>VLOOKUP(N3959,'散件（更新）'!B:E,4,FALSE)</f>
        <v>https://tineco-yxzt.oss-accelerate.aliyuncs.com/product/114-17690014.jpg</v>
      </c>
      <c r="T3959" s="27" t="s">
        <v>8759</v>
      </c>
      <c r="U3959" s="28" t="str">
        <f>VLOOKUP(N3959,'散件（更新）'!B:G,6,FALSE)</f>
        <v>附件延展架 墙挂版</v>
      </c>
      <c r="V3959" s="28" t="str">
        <f>VLOOKUP(N3959,'散件（更新）'!B:I,8,FALSE)</f>
        <v>6972200191199</v>
      </c>
    </row>
    <row r="3960" spans="1:22" ht="14.6">
      <c r="A3960" s="57">
        <v>46169</v>
      </c>
      <c r="B3960" s="140" t="s">
        <v>161</v>
      </c>
      <c r="C3960" s="27" t="str">
        <f>VLOOKUP(B3960,'大货清单（不定期按GOMS更新）'!A:H,8,0)</f>
        <v>107-19650006</v>
      </c>
      <c r="D3960" s="27" t="str">
        <f>VLOOKUP(B3960,'大货清单（不定期按GOMS更新）'!A:C,3,0)</f>
        <v>ZB1965-06</v>
      </c>
      <c r="E3960" s="27" t="str">
        <f>VLOOKUP(B3960,'大货清单（不定期按GOMS更新）'!A:H,4,0)</f>
        <v>FR,ES,UA,IT,DE,AT,CH,NL,DK,PL</v>
      </c>
      <c r="F3960" s="27" t="str">
        <f>VLOOKUP(B3960,'大货清单（不定期按GOMS更新）'!A:H,2,0)</f>
        <v>PURE ONE S11 Tango</v>
      </c>
      <c r="G3960" s="28">
        <f>VLOOKUP(B3960,'大货清单（不定期按GOMS更新）'!A:I,9,FALSE)</f>
        <v>6972200196354</v>
      </c>
      <c r="H3960" s="27" t="str">
        <f>VLOOKUP(B3960,'大货清单（不定期按GOMS更新）'!A:H,7,0)</f>
        <v>Dark Grey</v>
      </c>
      <c r="I3960" s="27" t="str">
        <f>VLOOKUP(B3960,'大货清单（不定期按GOMS更新）'!A:F,6,FALSE)</f>
        <v>PHASEOUT</v>
      </c>
      <c r="J3960" s="27" t="str">
        <f>VLOOKUP(B3960,'大货清单（不定期按GOMS更新）'!A:K,11,FALSE)</f>
        <v>6.35</v>
      </c>
      <c r="K3960" s="27" t="str">
        <f>VLOOKUP(B3960,'大货清单（不定期按GOMS更新）'!A:N,12,FALSE)</f>
        <v>791</v>
      </c>
      <c r="L3960" s="27" t="str">
        <f>VLOOKUP(B3960,'大货清单（不定期按GOMS更新）'!A:M,13,FALSE)</f>
        <v>180</v>
      </c>
      <c r="M3960" s="27" t="str">
        <f>VLOOKUP(B3960,'大货清单（不定期按GOMS更新）'!A:N,14,FALSE)</f>
        <v>326</v>
      </c>
      <c r="N3960" s="140" t="s">
        <v>338</v>
      </c>
      <c r="O3960" s="27" t="str">
        <f>IFERROR(VLOOKUP(N3960,'散件迭代（不定期更新）'!C:J,8,FALSE),0)</f>
        <v>A42</v>
      </c>
      <c r="P3960" s="27" t="str">
        <f>IFERROR(VLOOKUP(N3960,'散件（更新）'!B:H,3,FALSE),0)</f>
        <v>206-1873-0209</v>
      </c>
      <c r="Q3960" s="27" t="str">
        <f>VLOOKUP(N3960,'散件（更新）'!B:H,2,FALSE)</f>
        <v>114-18730209</v>
      </c>
      <c r="R3960" s="27" t="str">
        <f>VLOOKUP(N3960,'散件（更新）'!B:H,7,FALSE)</f>
        <v>Crevice Tool</v>
      </c>
      <c r="S3960" s="27" t="str">
        <f>VLOOKUP(N3960,'散件（更新）'!B:E,4,FALSE)</f>
        <v>https://tineco-yxzt.oss-accelerate.aliyuncs.com/product/114-18730209.png</v>
      </c>
      <c r="T3960" s="27" t="s">
        <v>8759</v>
      </c>
      <c r="U3960" s="28" t="str">
        <f>VLOOKUP(N3960,'散件（更新）'!B:G,6,FALSE)</f>
        <v>扁吸组件</v>
      </c>
      <c r="V3960" s="28" t="str">
        <f>VLOOKUP(N3960,'散件（更新）'!B:I,8,FALSE)</f>
        <v>6972200191496</v>
      </c>
    </row>
    <row r="3961" spans="1:22" ht="14.6">
      <c r="A3961" s="57">
        <v>46169</v>
      </c>
      <c r="B3961" s="140" t="s">
        <v>2595</v>
      </c>
      <c r="C3961" s="27" t="str">
        <f>VLOOKUP(B3961,'大货清单（不定期按GOMS更新）'!A:H,8,0)</f>
        <v>107-19650003</v>
      </c>
      <c r="D3961" s="27" t="str">
        <f>VLOOKUP(B3961,'大货清单（不定期按GOMS更新）'!A:C,3,0)</f>
        <v>ZB1965-03</v>
      </c>
      <c r="E3961" s="27" t="str">
        <f>VLOOKUP(B3961,'大货清单（不定期按GOMS更新）'!A:H,4,0)</f>
        <v>GB</v>
      </c>
      <c r="F3961" s="27" t="str">
        <f>VLOOKUP(B3961,'大货清单（不定期按GOMS更新）'!A:H,2,0)</f>
        <v>PURE ONE S11</v>
      </c>
      <c r="G3961" s="28">
        <f>VLOOKUP(B3961,'大货清单（不定期按GOMS更新）'!A:I,9,FALSE)</f>
        <v>6972200190383</v>
      </c>
      <c r="H3961" s="27" t="str">
        <f>VLOOKUP(B3961,'大货清单（不定期按GOMS更新）'!A:H,7,0)</f>
        <v>Blue</v>
      </c>
      <c r="I3961" s="27" t="str">
        <f>VLOOKUP(B3961,'大货清单（不定期按GOMS更新）'!A:F,6,FALSE)</f>
        <v>PHASEOUT</v>
      </c>
      <c r="J3961" s="27" t="str">
        <f>VLOOKUP(B3961,'大货清单（不定期按GOMS更新）'!A:K,11,FALSE)</f>
        <v>5.2</v>
      </c>
      <c r="K3961" s="27" t="str">
        <f>VLOOKUP(B3961,'大货清单（不定期按GOMS更新）'!A:N,12,FALSE)</f>
        <v>756</v>
      </c>
      <c r="L3961" s="27" t="str">
        <f>VLOOKUP(B3961,'大货清单（不定期按GOMS更新）'!A:M,13,FALSE)</f>
        <v>157</v>
      </c>
      <c r="M3961" s="27" t="str">
        <f>VLOOKUP(B3961,'大货清单（不定期按GOMS更新）'!A:N,14,FALSE)</f>
        <v>308</v>
      </c>
      <c r="N3961" s="140" t="s">
        <v>1281</v>
      </c>
      <c r="O3961" s="27">
        <f>IFERROR(VLOOKUP(N3961,'散件迭代（不定期更新）'!C:J,8,FALSE),0)</f>
        <v>0</v>
      </c>
      <c r="P3961" s="27" t="str">
        <f>IFERROR(VLOOKUP(N3961,'散件（更新）'!B:H,3,FALSE),0)</f>
        <v>206-1769-0014</v>
      </c>
      <c r="Q3961" s="27" t="str">
        <f>VLOOKUP(N3961,'散件（更新）'!B:H,2,FALSE)</f>
        <v>114-17690014</v>
      </c>
      <c r="R3961" s="27" t="str">
        <f>VLOOKUP(N3961,'散件（更新）'!B:H,7,FALSE)</f>
        <v>wall accessory holder</v>
      </c>
      <c r="S3961" s="27" t="str">
        <f>VLOOKUP(N3961,'散件（更新）'!B:E,4,FALSE)</f>
        <v>https://tineco-yxzt.oss-accelerate.aliyuncs.com/product/114-17690014.jpg</v>
      </c>
      <c r="T3961" s="27" t="s">
        <v>8759</v>
      </c>
      <c r="U3961" s="28" t="str">
        <f>VLOOKUP(N3961,'散件（更新）'!B:G,6,FALSE)</f>
        <v>附件延展架 墙挂版</v>
      </c>
      <c r="V3961" s="28" t="str">
        <f>VLOOKUP(N3961,'散件（更新）'!B:I,8,FALSE)</f>
        <v>6972200191199</v>
      </c>
    </row>
    <row r="3962" spans="1:22" ht="14.6">
      <c r="A3962" s="57">
        <v>46169</v>
      </c>
      <c r="B3962" s="140" t="s">
        <v>162</v>
      </c>
      <c r="C3962" s="27" t="str">
        <f>VLOOKUP(B3962,'大货清单（不定期按GOMS更新）'!A:H,8,0)</f>
        <v>107-19650002</v>
      </c>
      <c r="D3962" s="27" t="str">
        <f>VLOOKUP(B3962,'大货清单（不定期按GOMS更新）'!A:C,3,0)</f>
        <v>ZB1965-02</v>
      </c>
      <c r="E3962" s="27" t="str">
        <f>VLOOKUP(B3962,'大货清单（不定期按GOMS更新）'!A:H,4,0)</f>
        <v>DE,NL,PL,SE,FR,ES,BE,IT</v>
      </c>
      <c r="F3962" s="27" t="str">
        <f>VLOOKUP(B3962,'大货清单（不定期按GOMS更新）'!A:H,2,0)</f>
        <v>PURE ONE S11 Tango EX</v>
      </c>
      <c r="G3962" s="28">
        <f>VLOOKUP(B3962,'大货清单（不定期按GOMS更新）'!A:I,9,FALSE)</f>
        <v>6972200190451</v>
      </c>
      <c r="H3962" s="27" t="str">
        <f>VLOOKUP(B3962,'大货清单（不定期按GOMS更新）'!A:H,7,0)</f>
        <v>Dark Grey</v>
      </c>
      <c r="I3962" s="27" t="str">
        <f>VLOOKUP(B3962,'大货清单（不定期按GOMS更新）'!A:F,6,FALSE)</f>
        <v>PHASEOUT</v>
      </c>
      <c r="J3962" s="27" t="str">
        <f>VLOOKUP(B3962,'大货清单（不定期按GOMS更新）'!A:K,11,FALSE)</f>
        <v>7.1</v>
      </c>
      <c r="K3962" s="27" t="str">
        <f>VLOOKUP(B3962,'大货清单（不定期按GOMS更新）'!A:N,12,FALSE)</f>
        <v>791</v>
      </c>
      <c r="L3962" s="27" t="str">
        <f>VLOOKUP(B3962,'大货清单（不定期按GOMS更新）'!A:M,13,FALSE)</f>
        <v>180</v>
      </c>
      <c r="M3962" s="27" t="str">
        <f>VLOOKUP(B3962,'大货清单（不定期按GOMS更新）'!A:N,14,FALSE)</f>
        <v>326</v>
      </c>
      <c r="N3962" s="140" t="s">
        <v>1281</v>
      </c>
      <c r="O3962" s="27">
        <f>IFERROR(VLOOKUP(N3962,'散件迭代（不定期更新）'!C:J,8,FALSE),0)</f>
        <v>0</v>
      </c>
      <c r="P3962" s="27" t="str">
        <f>IFERROR(VLOOKUP(N3962,'散件（更新）'!B:H,3,FALSE),0)</f>
        <v>206-1769-0014</v>
      </c>
      <c r="Q3962" s="27" t="str">
        <f>VLOOKUP(N3962,'散件（更新）'!B:H,2,FALSE)</f>
        <v>114-17690014</v>
      </c>
      <c r="R3962" s="27" t="str">
        <f>VLOOKUP(N3962,'散件（更新）'!B:H,7,FALSE)</f>
        <v>wall accessory holder</v>
      </c>
      <c r="S3962" s="27" t="str">
        <f>VLOOKUP(N3962,'散件（更新）'!B:E,4,FALSE)</f>
        <v>https://tineco-yxzt.oss-accelerate.aliyuncs.com/product/114-17690014.jpg</v>
      </c>
      <c r="T3962" s="27" t="s">
        <v>8759</v>
      </c>
      <c r="U3962" s="28" t="str">
        <f>VLOOKUP(N3962,'散件（更新）'!B:G,6,FALSE)</f>
        <v>附件延展架 墙挂版</v>
      </c>
      <c r="V3962" s="28" t="str">
        <f>VLOOKUP(N3962,'散件（更新）'!B:I,8,FALSE)</f>
        <v>6972200191199</v>
      </c>
    </row>
    <row r="3963" spans="1:22" ht="14.6">
      <c r="A3963" s="57">
        <v>46169</v>
      </c>
      <c r="B3963" s="140" t="s">
        <v>162</v>
      </c>
      <c r="C3963" s="27" t="str">
        <f>VLOOKUP(B3963,'大货清单（不定期按GOMS更新）'!A:H,8,0)</f>
        <v>107-19650002</v>
      </c>
      <c r="D3963" s="27" t="str">
        <f>VLOOKUP(B3963,'大货清单（不定期按GOMS更新）'!A:C,3,0)</f>
        <v>ZB1965-02</v>
      </c>
      <c r="E3963" s="27" t="str">
        <f>VLOOKUP(B3963,'大货清单（不定期按GOMS更新）'!A:H,4,0)</f>
        <v>DE,NL,PL,SE,FR,ES,BE,IT</v>
      </c>
      <c r="F3963" s="27" t="str">
        <f>VLOOKUP(B3963,'大货清单（不定期按GOMS更新）'!A:H,2,0)</f>
        <v>PURE ONE S11 Tango EX</v>
      </c>
      <c r="G3963" s="28">
        <f>VLOOKUP(B3963,'大货清单（不定期按GOMS更新）'!A:I,9,FALSE)</f>
        <v>6972200190451</v>
      </c>
      <c r="H3963" s="27" t="str">
        <f>VLOOKUP(B3963,'大货清单（不定期按GOMS更新）'!A:H,7,0)</f>
        <v>Dark Grey</v>
      </c>
      <c r="I3963" s="27" t="str">
        <f>VLOOKUP(B3963,'大货清单（不定期按GOMS更新）'!A:F,6,FALSE)</f>
        <v>PHASEOUT</v>
      </c>
      <c r="J3963" s="27" t="str">
        <f>VLOOKUP(B3963,'大货清单（不定期按GOMS更新）'!A:K,11,FALSE)</f>
        <v>7.1</v>
      </c>
      <c r="K3963" s="27" t="str">
        <f>VLOOKUP(B3963,'大货清单（不定期按GOMS更新）'!A:N,12,FALSE)</f>
        <v>791</v>
      </c>
      <c r="L3963" s="27" t="str">
        <f>VLOOKUP(B3963,'大货清单（不定期按GOMS更新）'!A:M,13,FALSE)</f>
        <v>180</v>
      </c>
      <c r="M3963" s="27" t="str">
        <f>VLOOKUP(B3963,'大货清单（不定期按GOMS更新）'!A:N,14,FALSE)</f>
        <v>326</v>
      </c>
      <c r="N3963" s="140" t="s">
        <v>338</v>
      </c>
      <c r="O3963" s="27" t="str">
        <f>IFERROR(VLOOKUP(N3963,'散件迭代（不定期更新）'!C:J,8,FALSE),0)</f>
        <v>A42</v>
      </c>
      <c r="P3963" s="27" t="str">
        <f>IFERROR(VLOOKUP(N3963,'散件（更新）'!B:H,3,FALSE),0)</f>
        <v>206-1873-0209</v>
      </c>
      <c r="Q3963" s="27" t="str">
        <f>VLOOKUP(N3963,'散件（更新）'!B:H,2,FALSE)</f>
        <v>114-18730209</v>
      </c>
      <c r="R3963" s="27" t="str">
        <f>VLOOKUP(N3963,'散件（更新）'!B:H,7,FALSE)</f>
        <v>Crevice Tool</v>
      </c>
      <c r="S3963" s="27" t="str">
        <f>VLOOKUP(N3963,'散件（更新）'!B:E,4,FALSE)</f>
        <v>https://tineco-yxzt.oss-accelerate.aliyuncs.com/product/114-18730209.png</v>
      </c>
      <c r="T3963" s="27" t="s">
        <v>8759</v>
      </c>
      <c r="U3963" s="28" t="str">
        <f>VLOOKUP(N3963,'散件（更新）'!B:G,6,FALSE)</f>
        <v>扁吸组件</v>
      </c>
      <c r="V3963" s="28" t="str">
        <f>VLOOKUP(N3963,'散件（更新）'!B:I,8,FALSE)</f>
        <v>6972200191496</v>
      </c>
    </row>
    <row r="3964" spans="1:22" ht="14.6">
      <c r="A3964" s="57">
        <v>46169</v>
      </c>
      <c r="B3964" s="140" t="s">
        <v>170</v>
      </c>
      <c r="C3964" s="27" t="str">
        <f>VLOOKUP(B3964,'大货清单（不定期按GOMS更新）'!A:H,8,0)</f>
        <v>107-19790003</v>
      </c>
      <c r="D3964" s="27" t="str">
        <f>VLOOKUP(B3964,'大货清单（不定期按GOMS更新）'!A:C,3,0)</f>
        <v>ZB1979-03</v>
      </c>
      <c r="E3964" s="27" t="str">
        <f>VLOOKUP(B3964,'大货清单（不定期按GOMS更新）'!A:H,4,0)</f>
        <v>IT,FR,TR,ES,DE,NL,PL,SE</v>
      </c>
      <c r="F3964" s="27" t="str">
        <f>VLOOKUP(B3964,'大货清单（不定期按GOMS更新）'!A:H,2,0)</f>
        <v>PURE ONE X</v>
      </c>
      <c r="G3964" s="28">
        <f>VLOOKUP(B3964,'大货清单（不定期按GOMS更新）'!A:I,9,FALSE)</f>
        <v>6972200193834</v>
      </c>
      <c r="H3964" s="27" t="str">
        <f>VLOOKUP(B3964,'大货清单（不定期按GOMS更新）'!A:H,7,0)</f>
        <v>White&amp;Black</v>
      </c>
      <c r="I3964" s="27" t="str">
        <f>VLOOKUP(B3964,'大货清单（不定期按GOMS更新）'!A:F,6,FALSE)</f>
        <v>PHASEOUT</v>
      </c>
      <c r="J3964" s="27" t="str">
        <f>VLOOKUP(B3964,'大货清单（不定期按GOMS更新）'!A:K,11,FALSE)</f>
        <v>5.1</v>
      </c>
      <c r="K3964" s="27" t="str">
        <f>VLOOKUP(B3964,'大货清单（不定期按GOMS更新）'!A:N,12,FALSE)</f>
        <v>756</v>
      </c>
      <c r="L3964" s="27" t="str">
        <f>VLOOKUP(B3964,'大货清单（不定期按GOMS更新）'!A:M,13,FALSE)</f>
        <v>157</v>
      </c>
      <c r="M3964" s="27" t="str">
        <f>VLOOKUP(B3964,'大货清单（不定期按GOMS更新）'!A:N,14,FALSE)</f>
        <v>308</v>
      </c>
      <c r="N3964" s="140" t="s">
        <v>1281</v>
      </c>
      <c r="O3964" s="27">
        <f>IFERROR(VLOOKUP(N3964,'散件迭代（不定期更新）'!C:J,8,FALSE),0)</f>
        <v>0</v>
      </c>
      <c r="P3964" s="27" t="str">
        <f>IFERROR(VLOOKUP(N3964,'散件（更新）'!B:H,3,FALSE),0)</f>
        <v>206-1769-0014</v>
      </c>
      <c r="Q3964" s="27" t="str">
        <f>VLOOKUP(N3964,'散件（更新）'!B:H,2,FALSE)</f>
        <v>114-17690014</v>
      </c>
      <c r="R3964" s="27" t="str">
        <f>VLOOKUP(N3964,'散件（更新）'!B:H,7,FALSE)</f>
        <v>wall accessory holder</v>
      </c>
      <c r="S3964" s="27" t="str">
        <f>VLOOKUP(N3964,'散件（更新）'!B:E,4,FALSE)</f>
        <v>https://tineco-yxzt.oss-accelerate.aliyuncs.com/product/114-17690014.jpg</v>
      </c>
      <c r="T3964" s="27" t="s">
        <v>8759</v>
      </c>
      <c r="U3964" s="28" t="str">
        <f>VLOOKUP(N3964,'散件（更新）'!B:G,6,FALSE)</f>
        <v>附件延展架 墙挂版</v>
      </c>
      <c r="V3964" s="28" t="str">
        <f>VLOOKUP(N3964,'散件（更新）'!B:I,8,FALSE)</f>
        <v>6972200191199</v>
      </c>
    </row>
    <row r="3965" spans="1:22" ht="14.6">
      <c r="A3965" s="57">
        <v>46169</v>
      </c>
      <c r="B3965" s="140" t="s">
        <v>170</v>
      </c>
      <c r="C3965" s="27" t="str">
        <f>VLOOKUP(B3965,'大货清单（不定期按GOMS更新）'!A:H,8,0)</f>
        <v>107-19790003</v>
      </c>
      <c r="D3965" s="27" t="str">
        <f>VLOOKUP(B3965,'大货清单（不定期按GOMS更新）'!A:C,3,0)</f>
        <v>ZB1979-03</v>
      </c>
      <c r="E3965" s="27" t="str">
        <f>VLOOKUP(B3965,'大货清单（不定期按GOMS更新）'!A:H,4,0)</f>
        <v>IT,FR,TR,ES,DE,NL,PL,SE</v>
      </c>
      <c r="F3965" s="27" t="str">
        <f>VLOOKUP(B3965,'大货清单（不定期按GOMS更新）'!A:H,2,0)</f>
        <v>PURE ONE X</v>
      </c>
      <c r="G3965" s="28">
        <f>VLOOKUP(B3965,'大货清单（不定期按GOMS更新）'!A:I,9,FALSE)</f>
        <v>6972200193834</v>
      </c>
      <c r="H3965" s="27" t="str">
        <f>VLOOKUP(B3965,'大货清单（不定期按GOMS更新）'!A:H,7,0)</f>
        <v>White&amp;Black</v>
      </c>
      <c r="I3965" s="27" t="str">
        <f>VLOOKUP(B3965,'大货清单（不定期按GOMS更新）'!A:F,6,FALSE)</f>
        <v>PHASEOUT</v>
      </c>
      <c r="J3965" s="27" t="str">
        <f>VLOOKUP(B3965,'大货清单（不定期按GOMS更新）'!A:K,11,FALSE)</f>
        <v>5.1</v>
      </c>
      <c r="K3965" s="27" t="str">
        <f>VLOOKUP(B3965,'大货清单（不定期按GOMS更新）'!A:N,12,FALSE)</f>
        <v>756</v>
      </c>
      <c r="L3965" s="27" t="str">
        <f>VLOOKUP(B3965,'大货清单（不定期按GOMS更新）'!A:M,13,FALSE)</f>
        <v>157</v>
      </c>
      <c r="M3965" s="27" t="str">
        <f>VLOOKUP(B3965,'大货清单（不定期按GOMS更新）'!A:N,14,FALSE)</f>
        <v>308</v>
      </c>
      <c r="N3965" s="140" t="s">
        <v>1355</v>
      </c>
      <c r="O3965" s="27" t="str">
        <f>IFERROR(VLOOKUP(N3965,'散件迭代（不定期更新）'!C:J,8,FALSE),0)</f>
        <v>A15</v>
      </c>
      <c r="P3965" s="27" t="str">
        <f>IFERROR(VLOOKUP(N3965,'散件（更新）'!B:H,3,FALSE),0)</f>
        <v>206-1965-0210</v>
      </c>
      <c r="Q3965" s="27" t="str">
        <f>VLOOKUP(N3965,'散件（更新）'!B:H,2,FALSE)</f>
        <v>114-19650210</v>
      </c>
      <c r="R3965" s="27" t="str">
        <f>VLOOKUP(N3965,'散件（更新）'!B:H,7,FALSE)</f>
        <v>Hard Floor Brush</v>
      </c>
      <c r="S3965" s="27" t="str">
        <f>VLOOKUP(N3965,'散件（更新）'!B:E,4,FALSE)</f>
        <v>https://tineco-yxzt.oss-accelerate.aliyuncs.com/product/114-19650210.jpg</v>
      </c>
      <c r="T3965" s="27" t="s">
        <v>8759</v>
      </c>
      <c r="U3965" s="28" t="str">
        <f>VLOOKUP(N3965,'散件（更新）'!B:G,6,FALSE)</f>
        <v>FB1753G地刷组件</v>
      </c>
      <c r="V3965" s="28" t="str">
        <f>VLOOKUP(N3965,'散件（更新）'!B:I,8,FALSE)</f>
        <v>6972200191946</v>
      </c>
    </row>
    <row r="3966" spans="1:22" ht="14.6">
      <c r="A3966" s="57">
        <v>46169</v>
      </c>
      <c r="B3966" s="140" t="s">
        <v>170</v>
      </c>
      <c r="C3966" s="27" t="str">
        <f>VLOOKUP(B3966,'大货清单（不定期按GOMS更新）'!A:H,8,0)</f>
        <v>107-19790003</v>
      </c>
      <c r="D3966" s="27" t="str">
        <f>VLOOKUP(B3966,'大货清单（不定期按GOMS更新）'!A:C,3,0)</f>
        <v>ZB1979-03</v>
      </c>
      <c r="E3966" s="27" t="str">
        <f>VLOOKUP(B3966,'大货清单（不定期按GOMS更新）'!A:H,4,0)</f>
        <v>IT,FR,TR,ES,DE,NL,PL,SE</v>
      </c>
      <c r="F3966" s="27" t="str">
        <f>VLOOKUP(B3966,'大货清单（不定期按GOMS更新）'!A:H,2,0)</f>
        <v>PURE ONE X</v>
      </c>
      <c r="G3966" s="28">
        <f>VLOOKUP(B3966,'大货清单（不定期按GOMS更新）'!A:I,9,FALSE)</f>
        <v>6972200193834</v>
      </c>
      <c r="H3966" s="27" t="str">
        <f>VLOOKUP(B3966,'大货清单（不定期按GOMS更新）'!A:H,7,0)</f>
        <v>White&amp;Black</v>
      </c>
      <c r="I3966" s="27" t="str">
        <f>VLOOKUP(B3966,'大货清单（不定期按GOMS更新）'!A:F,6,FALSE)</f>
        <v>PHASEOUT</v>
      </c>
      <c r="J3966" s="27" t="str">
        <f>VLOOKUP(B3966,'大货清单（不定期按GOMS更新）'!A:K,11,FALSE)</f>
        <v>5.1</v>
      </c>
      <c r="K3966" s="27" t="str">
        <f>VLOOKUP(B3966,'大货清单（不定期按GOMS更新）'!A:N,12,FALSE)</f>
        <v>756</v>
      </c>
      <c r="L3966" s="27" t="str">
        <f>VLOOKUP(B3966,'大货清单（不定期按GOMS更新）'!A:M,13,FALSE)</f>
        <v>157</v>
      </c>
      <c r="M3966" s="27" t="str">
        <f>VLOOKUP(B3966,'大货清单（不定期按GOMS更新）'!A:N,14,FALSE)</f>
        <v>308</v>
      </c>
      <c r="N3966" s="140" t="s">
        <v>338</v>
      </c>
      <c r="O3966" s="27" t="str">
        <f>IFERROR(VLOOKUP(N3966,'散件迭代（不定期更新）'!C:J,8,FALSE),0)</f>
        <v>A42</v>
      </c>
      <c r="P3966" s="27" t="str">
        <f>IFERROR(VLOOKUP(N3966,'散件（更新）'!B:H,3,FALSE),0)</f>
        <v>206-1873-0209</v>
      </c>
      <c r="Q3966" s="27" t="str">
        <f>VLOOKUP(N3966,'散件（更新）'!B:H,2,FALSE)</f>
        <v>114-18730209</v>
      </c>
      <c r="R3966" s="27" t="str">
        <f>VLOOKUP(N3966,'散件（更新）'!B:H,7,FALSE)</f>
        <v>Crevice Tool</v>
      </c>
      <c r="S3966" s="27" t="str">
        <f>VLOOKUP(N3966,'散件（更新）'!B:E,4,FALSE)</f>
        <v>https://tineco-yxzt.oss-accelerate.aliyuncs.com/product/114-18730209.png</v>
      </c>
      <c r="T3966" s="27" t="s">
        <v>8759</v>
      </c>
      <c r="U3966" s="28" t="str">
        <f>VLOOKUP(N3966,'散件（更新）'!B:G,6,FALSE)</f>
        <v>扁吸组件</v>
      </c>
      <c r="V3966" s="28" t="str">
        <f>VLOOKUP(N3966,'散件（更新）'!B:I,8,FALSE)</f>
        <v>6972200191496</v>
      </c>
    </row>
    <row r="3967" spans="1:22" ht="14.6">
      <c r="A3967" s="57">
        <v>46169</v>
      </c>
      <c r="B3967" s="140" t="s">
        <v>2728</v>
      </c>
      <c r="C3967" s="27" t="str">
        <f>VLOOKUP(B3967,'大货清单（不定期按GOMS更新）'!A:H,8,0)</f>
        <v>107-19790001</v>
      </c>
      <c r="D3967" s="27" t="str">
        <f>VLOOKUP(B3967,'大货清单（不定期按GOMS更新）'!A:C,3,0)</f>
        <v>ZB1979-01</v>
      </c>
      <c r="E3967" s="27" t="str">
        <f>VLOOKUP(B3967,'大货清单（不定期按GOMS更新）'!A:H,4,0)</f>
        <v>GB</v>
      </c>
      <c r="F3967" s="27" t="str">
        <f>VLOOKUP(B3967,'大货清单（不定期按GOMS更新）'!A:H,2,0)</f>
        <v>PURE ONE X</v>
      </c>
      <c r="G3967" s="28">
        <f>VLOOKUP(B3967,'大货清单（不定期按GOMS更新）'!A:I,9,FALSE)</f>
        <v>6972200193377</v>
      </c>
      <c r="H3967" s="27" t="str">
        <f>VLOOKUP(B3967,'大货清单（不定期按GOMS更新）'!A:H,7,0)</f>
        <v>White&amp;Black</v>
      </c>
      <c r="I3967" s="27" t="str">
        <f>VLOOKUP(B3967,'大货清单（不定期按GOMS更新）'!A:F,6,FALSE)</f>
        <v>PHASEOUT</v>
      </c>
      <c r="J3967" s="27" t="str">
        <f>VLOOKUP(B3967,'大货清单（不定期按GOMS更新）'!A:K,11,FALSE)</f>
        <v>5.1</v>
      </c>
      <c r="K3967" s="27" t="str">
        <f>VLOOKUP(B3967,'大货清单（不定期按GOMS更新）'!A:N,12,FALSE)</f>
        <v>756</v>
      </c>
      <c r="L3967" s="27" t="str">
        <f>VLOOKUP(B3967,'大货清单（不定期按GOMS更新）'!A:M,13,FALSE)</f>
        <v>157</v>
      </c>
      <c r="M3967" s="27" t="str">
        <f>VLOOKUP(B3967,'大货清单（不定期按GOMS更新）'!A:N,14,FALSE)</f>
        <v>308</v>
      </c>
      <c r="N3967" s="140" t="s">
        <v>1281</v>
      </c>
      <c r="O3967" s="27">
        <f>IFERROR(VLOOKUP(N3967,'散件迭代（不定期更新）'!C:J,8,FALSE),0)</f>
        <v>0</v>
      </c>
      <c r="P3967" s="27" t="str">
        <f>IFERROR(VLOOKUP(N3967,'散件（更新）'!B:H,3,FALSE),0)</f>
        <v>206-1769-0014</v>
      </c>
      <c r="Q3967" s="27" t="str">
        <f>VLOOKUP(N3967,'散件（更新）'!B:H,2,FALSE)</f>
        <v>114-17690014</v>
      </c>
      <c r="R3967" s="27" t="str">
        <f>VLOOKUP(N3967,'散件（更新）'!B:H,7,FALSE)</f>
        <v>wall accessory holder</v>
      </c>
      <c r="S3967" s="27" t="str">
        <f>VLOOKUP(N3967,'散件（更新）'!B:E,4,FALSE)</f>
        <v>https://tineco-yxzt.oss-accelerate.aliyuncs.com/product/114-17690014.jpg</v>
      </c>
      <c r="T3967" s="27" t="s">
        <v>8759</v>
      </c>
      <c r="U3967" s="28" t="str">
        <f>VLOOKUP(N3967,'散件（更新）'!B:G,6,FALSE)</f>
        <v>附件延展架 墙挂版</v>
      </c>
      <c r="V3967" s="28" t="str">
        <f>VLOOKUP(N3967,'散件（更新）'!B:I,8,FALSE)</f>
        <v>6972200191199</v>
      </c>
    </row>
    <row r="3968" spans="1:22" ht="14.6">
      <c r="A3968" s="57">
        <v>46169</v>
      </c>
      <c r="B3968" s="140" t="s">
        <v>2728</v>
      </c>
      <c r="C3968" s="27" t="str">
        <f>VLOOKUP(B3968,'大货清单（不定期按GOMS更新）'!A:H,8,0)</f>
        <v>107-19790001</v>
      </c>
      <c r="D3968" s="27" t="str">
        <f>VLOOKUP(B3968,'大货清单（不定期按GOMS更新）'!A:C,3,0)</f>
        <v>ZB1979-01</v>
      </c>
      <c r="E3968" s="27" t="str">
        <f>VLOOKUP(B3968,'大货清单（不定期按GOMS更新）'!A:H,4,0)</f>
        <v>GB</v>
      </c>
      <c r="F3968" s="27" t="str">
        <f>VLOOKUP(B3968,'大货清单（不定期按GOMS更新）'!A:H,2,0)</f>
        <v>PURE ONE X</v>
      </c>
      <c r="G3968" s="28">
        <f>VLOOKUP(B3968,'大货清单（不定期按GOMS更新）'!A:I,9,FALSE)</f>
        <v>6972200193377</v>
      </c>
      <c r="H3968" s="27" t="str">
        <f>VLOOKUP(B3968,'大货清单（不定期按GOMS更新）'!A:H,7,0)</f>
        <v>White&amp;Black</v>
      </c>
      <c r="I3968" s="27" t="str">
        <f>VLOOKUP(B3968,'大货清单（不定期按GOMS更新）'!A:F,6,FALSE)</f>
        <v>PHASEOUT</v>
      </c>
      <c r="J3968" s="27" t="str">
        <f>VLOOKUP(B3968,'大货清单（不定期按GOMS更新）'!A:K,11,FALSE)</f>
        <v>5.1</v>
      </c>
      <c r="K3968" s="27" t="str">
        <f>VLOOKUP(B3968,'大货清单（不定期按GOMS更新）'!A:N,12,FALSE)</f>
        <v>756</v>
      </c>
      <c r="L3968" s="27" t="str">
        <f>VLOOKUP(B3968,'大货清单（不定期按GOMS更新）'!A:M,13,FALSE)</f>
        <v>157</v>
      </c>
      <c r="M3968" s="27" t="str">
        <f>VLOOKUP(B3968,'大货清单（不定期按GOMS更新）'!A:N,14,FALSE)</f>
        <v>308</v>
      </c>
      <c r="N3968" s="140" t="s">
        <v>1363</v>
      </c>
      <c r="O3968" s="27" t="str">
        <f>IFERROR(VLOOKUP(N3968,'散件迭代（不定期更新）'!C:J,8,FALSE),0)</f>
        <v>A12</v>
      </c>
      <c r="P3968" s="27" t="str">
        <f>IFERROR(VLOOKUP(N3968,'散件（更新）'!B:H,3,FALSE),0)</f>
        <v>206-1873-0010</v>
      </c>
      <c r="Q3968" s="27" t="str">
        <f>VLOOKUP(N3968,'散件（更新）'!B:H,2,FALSE)</f>
        <v>114-18730010</v>
      </c>
      <c r="R3968" s="27" t="str">
        <f>VLOOKUP(N3968,'散件（更新）'!B:H,7,FALSE)</f>
        <v>Accessory Kit</v>
      </c>
      <c r="S3968" s="27" t="str">
        <f>VLOOKUP(N3968,'散件（更新）'!B:E,4,FALSE)</f>
        <v>https://tineco-yxzt.oss-accelerate.aliyuncs.com/product/114-18730010.jpg</v>
      </c>
      <c r="T3968" s="27" t="s">
        <v>8759</v>
      </c>
      <c r="U3968" s="28" t="str">
        <f>VLOOKUP(N3968,'散件（更新）'!B:G,6,FALSE)</f>
        <v>附件套装(家电刷组件+伸缩扁吸组件+转折管组件+伸缩软管组件)</v>
      </c>
      <c r="V3968" s="28" t="str">
        <f>VLOOKUP(N3968,'散件（更新）'!B:I,8,FALSE)</f>
        <v>6972200191519</v>
      </c>
    </row>
    <row r="3969" spans="1:22" ht="14.6">
      <c r="A3969" s="57">
        <v>46169</v>
      </c>
      <c r="B3969" s="140" t="s">
        <v>173</v>
      </c>
      <c r="C3969" s="27" t="str">
        <f>VLOOKUP(B3969,'大货清单（不定期按GOMS更新）'!A:H,8,0)</f>
        <v>107-19790005</v>
      </c>
      <c r="D3969" s="27" t="str">
        <f>VLOOKUP(B3969,'大货清单（不定期按GOMS更新）'!A:C,3,0)</f>
        <v>ZB1979-05</v>
      </c>
      <c r="E3969" s="27" t="str">
        <f>VLOOKUP(B3969,'大货清单（不定期按GOMS更新）'!A:H,4,0)</f>
        <v>DE,CH,NL,AT,DK</v>
      </c>
      <c r="F3969" s="27" t="str">
        <f>VLOOKUP(B3969,'大货清单（不定期按GOMS更新）'!A:H,2,0)</f>
        <v>PURE ONE X Tango</v>
      </c>
      <c r="G3969" s="28">
        <f>VLOOKUP(B3969,'大货清单（不定期按GOMS更新）'!A:I,9,FALSE)</f>
        <v>6972200197696</v>
      </c>
      <c r="H3969" s="27" t="str">
        <f>VLOOKUP(B3969,'大货清单（不定期按GOMS更新）'!A:H,7,0)</f>
        <v>White&amp;Black</v>
      </c>
      <c r="I3969" s="27" t="str">
        <f>VLOOKUP(B3969,'大货清单（不定期按GOMS更新）'!A:F,6,FALSE)</f>
        <v>PHASEOUT</v>
      </c>
      <c r="J3969" s="27" t="str">
        <f>VLOOKUP(B3969,'大货清单（不定期按GOMS更新）'!A:K,11,FALSE)</f>
        <v>6</v>
      </c>
      <c r="K3969" s="27" t="str">
        <f>VLOOKUP(B3969,'大货清单（不定期按GOMS更新）'!A:N,12,FALSE)</f>
        <v>791</v>
      </c>
      <c r="L3969" s="27" t="str">
        <f>VLOOKUP(B3969,'大货清单（不定期按GOMS更新）'!A:M,13,FALSE)</f>
        <v>180</v>
      </c>
      <c r="M3969" s="27" t="str">
        <f>VLOOKUP(B3969,'大货清单（不定期按GOMS更新）'!A:N,14,FALSE)</f>
        <v>326</v>
      </c>
      <c r="N3969" s="140" t="s">
        <v>1281</v>
      </c>
      <c r="O3969" s="27">
        <f>IFERROR(VLOOKUP(N3969,'散件迭代（不定期更新）'!C:J,8,FALSE),0)</f>
        <v>0</v>
      </c>
      <c r="P3969" s="27" t="str">
        <f>IFERROR(VLOOKUP(N3969,'散件（更新）'!B:H,3,FALSE),0)</f>
        <v>206-1769-0014</v>
      </c>
      <c r="Q3969" s="27" t="str">
        <f>VLOOKUP(N3969,'散件（更新）'!B:H,2,FALSE)</f>
        <v>114-17690014</v>
      </c>
      <c r="R3969" s="27" t="str">
        <f>VLOOKUP(N3969,'散件（更新）'!B:H,7,FALSE)</f>
        <v>wall accessory holder</v>
      </c>
      <c r="S3969" s="27" t="str">
        <f>VLOOKUP(N3969,'散件（更新）'!B:E,4,FALSE)</f>
        <v>https://tineco-yxzt.oss-accelerate.aliyuncs.com/product/114-17690014.jpg</v>
      </c>
      <c r="T3969" s="27" t="s">
        <v>8759</v>
      </c>
      <c r="U3969" s="28" t="str">
        <f>VLOOKUP(N3969,'散件（更新）'!B:G,6,FALSE)</f>
        <v>附件延展架 墙挂版</v>
      </c>
      <c r="V3969" s="28" t="str">
        <f>VLOOKUP(N3969,'散件（更新）'!B:I,8,FALSE)</f>
        <v>6972200191199</v>
      </c>
    </row>
    <row r="3970" spans="1:22" ht="14.6">
      <c r="A3970" s="57">
        <v>46169</v>
      </c>
      <c r="B3970" s="140" t="s">
        <v>173</v>
      </c>
      <c r="C3970" s="27" t="str">
        <f>VLOOKUP(B3970,'大货清单（不定期按GOMS更新）'!A:H,8,0)</f>
        <v>107-19790005</v>
      </c>
      <c r="D3970" s="27" t="str">
        <f>VLOOKUP(B3970,'大货清单（不定期按GOMS更新）'!A:C,3,0)</f>
        <v>ZB1979-05</v>
      </c>
      <c r="E3970" s="27" t="str">
        <f>VLOOKUP(B3970,'大货清单（不定期按GOMS更新）'!A:H,4,0)</f>
        <v>DE,CH,NL,AT,DK</v>
      </c>
      <c r="F3970" s="27" t="str">
        <f>VLOOKUP(B3970,'大货清单（不定期按GOMS更新）'!A:H,2,0)</f>
        <v>PURE ONE X Tango</v>
      </c>
      <c r="G3970" s="28">
        <f>VLOOKUP(B3970,'大货清单（不定期按GOMS更新）'!A:I,9,FALSE)</f>
        <v>6972200197696</v>
      </c>
      <c r="H3970" s="27" t="str">
        <f>VLOOKUP(B3970,'大货清单（不定期按GOMS更新）'!A:H,7,0)</f>
        <v>White&amp;Black</v>
      </c>
      <c r="I3970" s="27" t="str">
        <f>VLOOKUP(B3970,'大货清单（不定期按GOMS更新）'!A:F,6,FALSE)</f>
        <v>PHASEOUT</v>
      </c>
      <c r="J3970" s="27" t="str">
        <f>VLOOKUP(B3970,'大货清单（不定期按GOMS更新）'!A:K,11,FALSE)</f>
        <v>6</v>
      </c>
      <c r="K3970" s="27" t="str">
        <f>VLOOKUP(B3970,'大货清单（不定期按GOMS更新）'!A:N,12,FALSE)</f>
        <v>791</v>
      </c>
      <c r="L3970" s="27" t="str">
        <f>VLOOKUP(B3970,'大货清单（不定期按GOMS更新）'!A:M,13,FALSE)</f>
        <v>180</v>
      </c>
      <c r="M3970" s="27" t="str">
        <f>VLOOKUP(B3970,'大货清单（不定期按GOMS更新）'!A:N,14,FALSE)</f>
        <v>326</v>
      </c>
      <c r="N3970" s="140" t="s">
        <v>338</v>
      </c>
      <c r="O3970" s="27" t="str">
        <f>IFERROR(VLOOKUP(N3970,'散件迭代（不定期更新）'!C:J,8,FALSE),0)</f>
        <v>A42</v>
      </c>
      <c r="P3970" s="27" t="str">
        <f>IFERROR(VLOOKUP(N3970,'散件（更新）'!B:H,3,FALSE),0)</f>
        <v>206-1873-0209</v>
      </c>
      <c r="Q3970" s="27" t="str">
        <f>VLOOKUP(N3970,'散件（更新）'!B:H,2,FALSE)</f>
        <v>114-18730209</v>
      </c>
      <c r="R3970" s="27" t="str">
        <f>VLOOKUP(N3970,'散件（更新）'!B:H,7,FALSE)</f>
        <v>Crevice Tool</v>
      </c>
      <c r="S3970" s="27" t="str">
        <f>VLOOKUP(N3970,'散件（更新）'!B:E,4,FALSE)</f>
        <v>https://tineco-yxzt.oss-accelerate.aliyuncs.com/product/114-18730209.png</v>
      </c>
      <c r="T3970" s="27" t="s">
        <v>8759</v>
      </c>
      <c r="U3970" s="28" t="str">
        <f>VLOOKUP(N3970,'散件（更新）'!B:G,6,FALSE)</f>
        <v>扁吸组件</v>
      </c>
      <c r="V3970" s="28" t="str">
        <f>VLOOKUP(N3970,'散件（更新）'!B:I,8,FALSE)</f>
        <v>6972200191496</v>
      </c>
    </row>
    <row r="3971" spans="1:22" ht="14.6">
      <c r="A3971" s="57">
        <v>46169</v>
      </c>
      <c r="B3971" s="140" t="s">
        <v>3703</v>
      </c>
      <c r="C3971" s="27" t="str">
        <f>VLOOKUP(B3971,'大货清单（不定期按GOMS更新）'!A:H,8,0)</f>
        <v>107-19650010</v>
      </c>
      <c r="D3971" s="27" t="str">
        <f>VLOOKUP(B3971,'大货清单（不定期按GOMS更新）'!A:C,3,0)</f>
        <v>ZB1965-10</v>
      </c>
      <c r="E3971" s="27" t="str">
        <f>VLOOKUP(B3971,'大货清单（不定期按GOMS更新）'!A:H,4,0)</f>
        <v>GB</v>
      </c>
      <c r="F3971" s="27" t="str">
        <f>VLOOKUP(B3971,'大货清单（不定期按GOMS更新）'!A:H,2,0)</f>
        <v>PURE ONE S11 SPARTAN</v>
      </c>
      <c r="G3971" s="28">
        <f>VLOOKUP(B3971,'大货清单（不定期按GOMS更新）'!A:I,9,FALSE)</f>
        <v>6974950103484</v>
      </c>
      <c r="H3971" s="27" t="str">
        <f>VLOOKUP(B3971,'大货清单（不定期按GOMS更新）'!A:H,7,0)</f>
        <v>Dark Grey</v>
      </c>
      <c r="I3971" s="27" t="str">
        <f>VLOOKUP(B3971,'大货清单（不定期按GOMS更新）'!A:F,6,FALSE)</f>
        <v>PHASEOUT</v>
      </c>
      <c r="J3971" s="27" t="str">
        <f>VLOOKUP(B3971,'大货清单（不定期按GOMS更新）'!A:K,11,FALSE)</f>
        <v>5.34</v>
      </c>
      <c r="K3971" s="27" t="str">
        <f>VLOOKUP(B3971,'大货清单（不定期按GOMS更新）'!A:N,12,FALSE)</f>
        <v>765</v>
      </c>
      <c r="L3971" s="27" t="str">
        <f>VLOOKUP(B3971,'大货清单（不定期按GOMS更新）'!A:M,13,FALSE)</f>
        <v>157</v>
      </c>
      <c r="M3971" s="27" t="str">
        <f>VLOOKUP(B3971,'大货清单（不定期按GOMS更新）'!A:N,14,FALSE)</f>
        <v>308</v>
      </c>
      <c r="N3971" s="140" t="s">
        <v>1227</v>
      </c>
      <c r="O3971" s="27" t="str">
        <f>IFERROR(VLOOKUP(N3971,'散件迭代（不定期更新）'!C:J,8,FALSE),0)</f>
        <v>A38</v>
      </c>
      <c r="P3971" s="27" t="str">
        <f>IFERROR(VLOOKUP(N3971,'散件（更新）'!B:H,3,FALSE),0)</f>
        <v>206-1756-0235</v>
      </c>
      <c r="Q3971" s="27" t="str">
        <f>VLOOKUP(N3971,'散件（更新）'!B:H,2,FALSE)</f>
        <v>114-17560235</v>
      </c>
      <c r="R3971" s="27" t="str">
        <f>VLOOKUP(N3971,'散件（更新）'!B:H,7,FALSE)</f>
        <v>1*Pre-filter cleaning tool &amp; 2* filters</v>
      </c>
      <c r="S3971" s="27" t="str">
        <f>VLOOKUP(N3971,'散件（更新）'!B:E,4,FALSE)</f>
        <v>https://tineco-yxzt.oss-accelerate.aliyuncs.com/product/114-17560235.jpg</v>
      </c>
      <c r="T3971" s="27" t="s">
        <v>8759</v>
      </c>
      <c r="U3971" s="28" t="str">
        <f>VLOOKUP(N3971,'散件（更新）'!B:G,6,FALSE)</f>
        <v>ZB1769B 滤芯清洁刷+进风过滤棉组件*2</v>
      </c>
      <c r="V3971" s="28" t="str">
        <f>VLOOKUP(N3971,'散件（更新）'!B:I,8,FALSE)</f>
        <v>6972200191601</v>
      </c>
    </row>
    <row r="3972" spans="1:22" ht="14.6">
      <c r="A3972" s="57">
        <v>46169</v>
      </c>
      <c r="B3972" s="140" t="s">
        <v>3703</v>
      </c>
      <c r="C3972" s="27" t="str">
        <f>VLOOKUP(B3972,'大货清单（不定期按GOMS更新）'!A:H,8,0)</f>
        <v>107-19650010</v>
      </c>
      <c r="D3972" s="27" t="str">
        <f>VLOOKUP(B3972,'大货清单（不定期按GOMS更新）'!A:C,3,0)</f>
        <v>ZB1965-10</v>
      </c>
      <c r="E3972" s="27" t="str">
        <f>VLOOKUP(B3972,'大货清单（不定期按GOMS更新）'!A:H,4,0)</f>
        <v>GB</v>
      </c>
      <c r="F3972" s="27" t="str">
        <f>VLOOKUP(B3972,'大货清单（不定期按GOMS更新）'!A:H,2,0)</f>
        <v>PURE ONE S11 SPARTAN</v>
      </c>
      <c r="G3972" s="28">
        <f>VLOOKUP(B3972,'大货清单（不定期按GOMS更新）'!A:I,9,FALSE)</f>
        <v>6974950103484</v>
      </c>
      <c r="H3972" s="27" t="str">
        <f>VLOOKUP(B3972,'大货清单（不定期按GOMS更新）'!A:H,7,0)</f>
        <v>Dark Grey</v>
      </c>
      <c r="I3972" s="27" t="str">
        <f>VLOOKUP(B3972,'大货清单（不定期按GOMS更新）'!A:F,6,FALSE)</f>
        <v>PHASEOUT</v>
      </c>
      <c r="J3972" s="27" t="str">
        <f>VLOOKUP(B3972,'大货清单（不定期按GOMS更新）'!A:K,11,FALSE)</f>
        <v>5.34</v>
      </c>
      <c r="K3972" s="27" t="str">
        <f>VLOOKUP(B3972,'大货清单（不定期按GOMS更新）'!A:N,12,FALSE)</f>
        <v>765</v>
      </c>
      <c r="L3972" s="27" t="str">
        <f>VLOOKUP(B3972,'大货清单（不定期按GOMS更新）'!A:M,13,FALSE)</f>
        <v>157</v>
      </c>
      <c r="M3972" s="27" t="str">
        <f>VLOOKUP(B3972,'大货清单（不定期按GOMS更新）'!A:N,14,FALSE)</f>
        <v>308</v>
      </c>
      <c r="N3972" s="140" t="s">
        <v>1229</v>
      </c>
      <c r="O3972" s="27">
        <f>IFERROR(VLOOKUP(N3972,'散件迭代（不定期更新）'!C:J,8,FALSE),0)</f>
        <v>0</v>
      </c>
      <c r="P3972" s="27" t="str">
        <f>IFERROR(VLOOKUP(N3972,'散件（更新）'!B:H,3,FALSE),0)</f>
        <v>206-1756-0218</v>
      </c>
      <c r="Q3972" s="27" t="str">
        <f>VLOOKUP(N3972,'散件（更新）'!B:H,2,FALSE)</f>
        <v>114-17560218</v>
      </c>
      <c r="R3972" s="27" t="str">
        <f>VLOOKUP(N3972,'散件（更新）'!B:H,7,FALSE)</f>
        <v>2*Filter&amp;1*HEPA</v>
      </c>
      <c r="S3972" s="27" t="str">
        <f>VLOOKUP(N3972,'散件（更新）'!B:E,4,FALSE)</f>
        <v>https://tineco-yxzt.oss-accelerate.aliyuncs.com/product/114-17560218.jpg</v>
      </c>
      <c r="T3972" s="27" t="s">
        <v>8759</v>
      </c>
      <c r="U3972" s="28" t="str">
        <f>VLOOKUP(N3972,'散件（更新）'!B:G,6,FALSE)</f>
        <v>364-1756-0401【ZB1756 进风过滤棉包胶组件 环保3类 】*2
364-1756-1301【ZB1756 出风HEPA组件 环保3类】*1不带金属滤网</v>
      </c>
      <c r="V3972" s="28" t="str">
        <f>VLOOKUP(N3972,'散件（更新）'!B:I,8,FALSE)</f>
        <v>6972200191120</v>
      </c>
    </row>
    <row r="3973" spans="1:22" ht="14.6">
      <c r="A3973" s="57">
        <v>46169</v>
      </c>
      <c r="B3973" s="140" t="s">
        <v>3703</v>
      </c>
      <c r="C3973" s="27" t="str">
        <f>VLOOKUP(B3973,'大货清单（不定期按GOMS更新）'!A:H,8,0)</f>
        <v>107-19650010</v>
      </c>
      <c r="D3973" s="27" t="str">
        <f>VLOOKUP(B3973,'大货清单（不定期按GOMS更新）'!A:C,3,0)</f>
        <v>ZB1965-10</v>
      </c>
      <c r="E3973" s="27" t="str">
        <f>VLOOKUP(B3973,'大货清单（不定期按GOMS更新）'!A:H,4,0)</f>
        <v>GB</v>
      </c>
      <c r="F3973" s="27" t="str">
        <f>VLOOKUP(B3973,'大货清单（不定期按GOMS更新）'!A:H,2,0)</f>
        <v>PURE ONE S11 SPARTAN</v>
      </c>
      <c r="G3973" s="28">
        <f>VLOOKUP(B3973,'大货清单（不定期按GOMS更新）'!A:I,9,FALSE)</f>
        <v>6974950103484</v>
      </c>
      <c r="H3973" s="27" t="str">
        <f>VLOOKUP(B3973,'大货清单（不定期按GOMS更新）'!A:H,7,0)</f>
        <v>Dark Grey</v>
      </c>
      <c r="I3973" s="27" t="str">
        <f>VLOOKUP(B3973,'大货清单（不定期按GOMS更新）'!A:F,6,FALSE)</f>
        <v>PHASEOUT</v>
      </c>
      <c r="J3973" s="27" t="str">
        <f>VLOOKUP(B3973,'大货清单（不定期按GOMS更新）'!A:K,11,FALSE)</f>
        <v>5.34</v>
      </c>
      <c r="K3973" s="27" t="str">
        <f>VLOOKUP(B3973,'大货清单（不定期按GOMS更新）'!A:N,12,FALSE)</f>
        <v>765</v>
      </c>
      <c r="L3973" s="27" t="str">
        <f>VLOOKUP(B3973,'大货清单（不定期按GOMS更新）'!A:M,13,FALSE)</f>
        <v>157</v>
      </c>
      <c r="M3973" s="27" t="str">
        <f>VLOOKUP(B3973,'大货清单（不定期按GOMS更新）'!A:N,14,FALSE)</f>
        <v>308</v>
      </c>
      <c r="N3973" s="140" t="s">
        <v>1228</v>
      </c>
      <c r="O3973" s="27">
        <f>IFERROR(VLOOKUP(N3973,'散件迭代（不定期更新）'!C:J,8,FALSE),0)</f>
        <v>0</v>
      </c>
      <c r="P3973" s="27" t="str">
        <f>IFERROR(VLOOKUP(N3973,'散件（更新）'!B:H,3,FALSE),0)</f>
        <v>206-1756-0204</v>
      </c>
      <c r="Q3973" s="27" t="str">
        <f>VLOOKUP(N3973,'散件（更新）'!B:H,2,FALSE)</f>
        <v>114-17560204</v>
      </c>
      <c r="R3973" s="27" t="str">
        <f>VLOOKUP(N3973,'散件（更新）'!B:H,7,FALSE)</f>
        <v>FILTER</v>
      </c>
      <c r="S3973" s="27" t="str">
        <f>VLOOKUP(N3973,'散件（更新）'!B:E,4,FALSE)</f>
        <v>https://tineco-yxzt.oss-accelerate.aliyuncs.com/product/114-17560204.jpg</v>
      </c>
      <c r="T3973" s="27" t="s">
        <v>8759</v>
      </c>
      <c r="U3973" s="28" t="str">
        <f>VLOOKUP(N3973,'散件（更新）'!B:G,6,FALSE)</f>
        <v>ZB1756 进风滤棉组件</v>
      </c>
      <c r="V3973" s="28" t="str">
        <f>VLOOKUP(N3973,'散件（更新）'!B:I,8,FALSE)</f>
        <v>6972200191182</v>
      </c>
    </row>
    <row r="3974" spans="1:22" ht="14.6">
      <c r="A3974" s="57">
        <v>46169</v>
      </c>
      <c r="B3974" s="140" t="s">
        <v>3703</v>
      </c>
      <c r="C3974" s="27" t="str">
        <f>VLOOKUP(B3974,'大货清单（不定期按GOMS更新）'!A:H,8,0)</f>
        <v>107-19650010</v>
      </c>
      <c r="D3974" s="27" t="str">
        <f>VLOOKUP(B3974,'大货清单（不定期按GOMS更新）'!A:C,3,0)</f>
        <v>ZB1965-10</v>
      </c>
      <c r="E3974" s="27" t="str">
        <f>VLOOKUP(B3974,'大货清单（不定期按GOMS更新）'!A:H,4,0)</f>
        <v>GB</v>
      </c>
      <c r="F3974" s="27" t="str">
        <f>VLOOKUP(B3974,'大货清单（不定期按GOMS更新）'!A:H,2,0)</f>
        <v>PURE ONE S11 SPARTAN</v>
      </c>
      <c r="G3974" s="28">
        <f>VLOOKUP(B3974,'大货清单（不定期按GOMS更新）'!A:I,9,FALSE)</f>
        <v>6974950103484</v>
      </c>
      <c r="H3974" s="27" t="str">
        <f>VLOOKUP(B3974,'大货清单（不定期按GOMS更新）'!A:H,7,0)</f>
        <v>Dark Grey</v>
      </c>
      <c r="I3974" s="27" t="str">
        <f>VLOOKUP(B3974,'大货清单（不定期按GOMS更新）'!A:F,6,FALSE)</f>
        <v>PHASEOUT</v>
      </c>
      <c r="J3974" s="27" t="str">
        <f>VLOOKUP(B3974,'大货清单（不定期按GOMS更新）'!A:K,11,FALSE)</f>
        <v>5.34</v>
      </c>
      <c r="K3974" s="27" t="str">
        <f>VLOOKUP(B3974,'大货清单（不定期按GOMS更新）'!A:N,12,FALSE)</f>
        <v>765</v>
      </c>
      <c r="L3974" s="27" t="str">
        <f>VLOOKUP(B3974,'大货清单（不定期按GOMS更新）'!A:M,13,FALSE)</f>
        <v>157</v>
      </c>
      <c r="M3974" s="27" t="str">
        <f>VLOOKUP(B3974,'大货清单（不定期按GOMS更新）'!A:N,14,FALSE)</f>
        <v>308</v>
      </c>
      <c r="N3974" s="140" t="s">
        <v>1281</v>
      </c>
      <c r="O3974" s="27">
        <f>IFERROR(VLOOKUP(N3974,'散件迭代（不定期更新）'!C:J,8,FALSE),0)</f>
        <v>0</v>
      </c>
      <c r="P3974" s="27" t="str">
        <f>IFERROR(VLOOKUP(N3974,'散件（更新）'!B:H,3,FALSE),0)</f>
        <v>206-1769-0014</v>
      </c>
      <c r="Q3974" s="27" t="str">
        <f>VLOOKUP(N3974,'散件（更新）'!B:H,2,FALSE)</f>
        <v>114-17690014</v>
      </c>
      <c r="R3974" s="27" t="str">
        <f>VLOOKUP(N3974,'散件（更新）'!B:H,7,FALSE)</f>
        <v>wall accessory holder</v>
      </c>
      <c r="S3974" s="27" t="str">
        <f>VLOOKUP(N3974,'散件（更新）'!B:E,4,FALSE)</f>
        <v>https://tineco-yxzt.oss-accelerate.aliyuncs.com/product/114-17690014.jpg</v>
      </c>
      <c r="T3974" s="27" t="s">
        <v>8759</v>
      </c>
      <c r="U3974" s="28" t="str">
        <f>VLOOKUP(N3974,'散件（更新）'!B:G,6,FALSE)</f>
        <v>附件延展架 墙挂版</v>
      </c>
      <c r="V3974" s="28" t="str">
        <f>VLOOKUP(N3974,'散件（更新）'!B:I,8,FALSE)</f>
        <v>6972200191199</v>
      </c>
    </row>
    <row r="3975" spans="1:22" ht="14.6">
      <c r="A3975" s="57">
        <v>46169</v>
      </c>
      <c r="B3975" s="140" t="s">
        <v>3703</v>
      </c>
      <c r="C3975" s="27" t="str">
        <f>VLOOKUP(B3975,'大货清单（不定期按GOMS更新）'!A:H,8,0)</f>
        <v>107-19650010</v>
      </c>
      <c r="D3975" s="27" t="str">
        <f>VLOOKUP(B3975,'大货清单（不定期按GOMS更新）'!A:C,3,0)</f>
        <v>ZB1965-10</v>
      </c>
      <c r="E3975" s="27" t="str">
        <f>VLOOKUP(B3975,'大货清单（不定期按GOMS更新）'!A:H,4,0)</f>
        <v>GB</v>
      </c>
      <c r="F3975" s="27" t="str">
        <f>VLOOKUP(B3975,'大货清单（不定期按GOMS更新）'!A:H,2,0)</f>
        <v>PURE ONE S11 SPARTAN</v>
      </c>
      <c r="G3975" s="28">
        <f>VLOOKUP(B3975,'大货清单（不定期按GOMS更新）'!A:I,9,FALSE)</f>
        <v>6974950103484</v>
      </c>
      <c r="H3975" s="27" t="str">
        <f>VLOOKUP(B3975,'大货清单（不定期按GOMS更新）'!A:H,7,0)</f>
        <v>Dark Grey</v>
      </c>
      <c r="I3975" s="27" t="str">
        <f>VLOOKUP(B3975,'大货清单（不定期按GOMS更新）'!A:F,6,FALSE)</f>
        <v>PHASEOUT</v>
      </c>
      <c r="J3975" s="27" t="str">
        <f>VLOOKUP(B3975,'大货清单（不定期按GOMS更新）'!A:K,11,FALSE)</f>
        <v>5.34</v>
      </c>
      <c r="K3975" s="27" t="str">
        <f>VLOOKUP(B3975,'大货清单（不定期按GOMS更新）'!A:N,12,FALSE)</f>
        <v>765</v>
      </c>
      <c r="L3975" s="27" t="str">
        <f>VLOOKUP(B3975,'大货清单（不定期按GOMS更新）'!A:M,13,FALSE)</f>
        <v>157</v>
      </c>
      <c r="M3975" s="27" t="str">
        <f>VLOOKUP(B3975,'大货清单（不定期按GOMS更新）'!A:N,14,FALSE)</f>
        <v>308</v>
      </c>
      <c r="N3975" s="140" t="s">
        <v>1289</v>
      </c>
      <c r="O3975" s="27" t="str">
        <f>IFERROR(VLOOKUP(N3975,'散件迭代（不定期更新）'!C:J,8,FALSE),0)</f>
        <v>A38</v>
      </c>
      <c r="P3975" s="27" t="str">
        <f>IFERROR(VLOOKUP(N3975,'散件（更新）'!B:H,3,FALSE),0)</f>
        <v>206-1769-0254</v>
      </c>
      <c r="Q3975" s="27" t="str">
        <f>VLOOKUP(N3975,'散件（更新）'!B:H,2,FALSE)</f>
        <v>114-17690254</v>
      </c>
      <c r="R3975" s="27" t="str">
        <f>VLOOKUP(N3975,'散件（更新）'!B:H,7,FALSE)</f>
        <v>Pre-filter Cleaning Tool</v>
      </c>
      <c r="S3975" s="27" t="str">
        <f>VLOOKUP(N3975,'散件（更新）'!B:E,4,FALSE)</f>
        <v>https://tineco-yxzt.oss-accelerate.aliyuncs.com/product/114-17690254.jpg</v>
      </c>
      <c r="T3975" s="27" t="s">
        <v>8759</v>
      </c>
      <c r="U3975" s="28" t="str">
        <f>VLOOKUP(N3975,'散件（更新）'!B:G,6,FALSE)</f>
        <v xml:space="preserve">ZB1769B 滤芯清洁刷 </v>
      </c>
      <c r="V3975" s="28" t="str">
        <f>VLOOKUP(N3975,'散件（更新）'!B:I,8,FALSE)</f>
        <v>6972200191175</v>
      </c>
    </row>
    <row r="3976" spans="1:22" ht="14.6">
      <c r="A3976" s="57">
        <v>46169</v>
      </c>
      <c r="B3976" s="140" t="s">
        <v>3703</v>
      </c>
      <c r="C3976" s="27" t="str">
        <f>VLOOKUP(B3976,'大货清单（不定期按GOMS更新）'!A:H,8,0)</f>
        <v>107-19650010</v>
      </c>
      <c r="D3976" s="27" t="str">
        <f>VLOOKUP(B3976,'大货清单（不定期按GOMS更新）'!A:C,3,0)</f>
        <v>ZB1965-10</v>
      </c>
      <c r="E3976" s="27" t="str">
        <f>VLOOKUP(B3976,'大货清单（不定期按GOMS更新）'!A:H,4,0)</f>
        <v>GB</v>
      </c>
      <c r="F3976" s="27" t="str">
        <f>VLOOKUP(B3976,'大货清单（不定期按GOMS更新）'!A:H,2,0)</f>
        <v>PURE ONE S11 SPARTAN</v>
      </c>
      <c r="G3976" s="28">
        <f>VLOOKUP(B3976,'大货清单（不定期按GOMS更新）'!A:I,9,FALSE)</f>
        <v>6974950103484</v>
      </c>
      <c r="H3976" s="27" t="str">
        <f>VLOOKUP(B3976,'大货清单（不定期按GOMS更新）'!A:H,7,0)</f>
        <v>Dark Grey</v>
      </c>
      <c r="I3976" s="27" t="str">
        <f>VLOOKUP(B3976,'大货清单（不定期按GOMS更新）'!A:F,6,FALSE)</f>
        <v>PHASEOUT</v>
      </c>
      <c r="J3976" s="27" t="str">
        <f>VLOOKUP(B3976,'大货清单（不定期按GOMS更新）'!A:K,11,FALSE)</f>
        <v>5.34</v>
      </c>
      <c r="K3976" s="27" t="str">
        <f>VLOOKUP(B3976,'大货清单（不定期按GOMS更新）'!A:N,12,FALSE)</f>
        <v>765</v>
      </c>
      <c r="L3976" s="27" t="str">
        <f>VLOOKUP(B3976,'大货清单（不定期按GOMS更新）'!A:M,13,FALSE)</f>
        <v>157</v>
      </c>
      <c r="M3976" s="27" t="str">
        <f>VLOOKUP(B3976,'大货清单（不定期按GOMS更新）'!A:N,14,FALSE)</f>
        <v>308</v>
      </c>
      <c r="N3976" s="140" t="s">
        <v>252</v>
      </c>
      <c r="O3976" s="27">
        <f>IFERROR(VLOOKUP(N3976,'散件迭代（不定期更新）'!C:J,8,FALSE),0)</f>
        <v>0</v>
      </c>
      <c r="P3976" s="27" t="str">
        <f>IFERROR(VLOOKUP(N3976,'散件（更新）'!B:H,3,FALSE),0)</f>
        <v>206-1769-0233</v>
      </c>
      <c r="Q3976" s="27" t="str">
        <f>VLOOKUP(N3976,'散件（更新）'!B:H,2,FALSE)</f>
        <v>114-17690233</v>
      </c>
      <c r="R3976" s="27" t="str">
        <f>VLOOKUP(N3976,'散件（更新）'!B:H,7,FALSE)</f>
        <v>Hair cleaning tool</v>
      </c>
      <c r="S3976" s="27" t="str">
        <f>VLOOKUP(N3976,'散件（更新）'!B:E,4,FALSE)</f>
        <v>https://tineco-yxzt.oss-accelerate.aliyuncs.com/product/114-17690233.png</v>
      </c>
      <c r="T3976" s="27" t="s">
        <v>8759</v>
      </c>
      <c r="U3976" s="28" t="str">
        <f>VLOOKUP(N3976,'散件（更新）'!B:G,6,FALSE)</f>
        <v>ZB1769B 清洁刷植毛组件</v>
      </c>
      <c r="V3976" s="28" t="str">
        <f>VLOOKUP(N3976,'散件（更新）'!B:I,8,FALSE)</f>
        <v>6972200191151</v>
      </c>
    </row>
    <row r="3977" spans="1:22" ht="14.6">
      <c r="A3977" s="57">
        <v>46169</v>
      </c>
      <c r="B3977" s="140" t="s">
        <v>3703</v>
      </c>
      <c r="C3977" s="27" t="str">
        <f>VLOOKUP(B3977,'大货清单（不定期按GOMS更新）'!A:H,8,0)</f>
        <v>107-19650010</v>
      </c>
      <c r="D3977" s="27" t="str">
        <f>VLOOKUP(B3977,'大货清单（不定期按GOMS更新）'!A:C,3,0)</f>
        <v>ZB1965-10</v>
      </c>
      <c r="E3977" s="27" t="str">
        <f>VLOOKUP(B3977,'大货清单（不定期按GOMS更新）'!A:H,4,0)</f>
        <v>GB</v>
      </c>
      <c r="F3977" s="27" t="str">
        <f>VLOOKUP(B3977,'大货清单（不定期按GOMS更新）'!A:H,2,0)</f>
        <v>PURE ONE S11 SPARTAN</v>
      </c>
      <c r="G3977" s="28">
        <f>VLOOKUP(B3977,'大货清单（不定期按GOMS更新）'!A:I,9,FALSE)</f>
        <v>6974950103484</v>
      </c>
      <c r="H3977" s="27" t="str">
        <f>VLOOKUP(B3977,'大货清单（不定期按GOMS更新）'!A:H,7,0)</f>
        <v>Dark Grey</v>
      </c>
      <c r="I3977" s="27" t="str">
        <f>VLOOKUP(B3977,'大货清单（不定期按GOMS更新）'!A:F,6,FALSE)</f>
        <v>PHASEOUT</v>
      </c>
      <c r="J3977" s="27" t="str">
        <f>VLOOKUP(B3977,'大货清单（不定期按GOMS更新）'!A:K,11,FALSE)</f>
        <v>5.34</v>
      </c>
      <c r="K3977" s="27" t="str">
        <f>VLOOKUP(B3977,'大货清单（不定期按GOMS更新）'!A:N,12,FALSE)</f>
        <v>765</v>
      </c>
      <c r="L3977" s="27" t="str">
        <f>VLOOKUP(B3977,'大货清单（不定期按GOMS更新）'!A:M,13,FALSE)</f>
        <v>157</v>
      </c>
      <c r="M3977" s="27" t="str">
        <f>VLOOKUP(B3977,'大货清单（不定期按GOMS更新）'!A:N,14,FALSE)</f>
        <v>308</v>
      </c>
      <c r="N3977" s="140" t="s">
        <v>1376</v>
      </c>
      <c r="O3977" s="27" t="str">
        <f>IFERROR(VLOOKUP(N3977,'散件迭代（不定期更新）'!C:J,8,FALSE),0)</f>
        <v>A14</v>
      </c>
      <c r="P3977" s="27" t="str">
        <f>IFERROR(VLOOKUP(N3977,'散件（更新）'!B:H,3,FALSE),0)</f>
        <v>206-1873-0214</v>
      </c>
      <c r="Q3977" s="27" t="str">
        <f>VLOOKUP(N3977,'散件（更新）'!B:H,2,FALSE)</f>
        <v>114-18730214</v>
      </c>
      <c r="R3977" s="27" t="str">
        <f>VLOOKUP(N3977,'散件（更新）'!B:H,7,FALSE)</f>
        <v>Crevice &amp; 2-In-1 Dusting Brush</v>
      </c>
      <c r="S3977" s="27" t="str">
        <f>VLOOKUP(N3977,'散件（更新）'!B:E,4,FALSE)</f>
        <v>https://tineco-yxzt.oss-accelerate.aliyuncs.com/product/114-18730214.png</v>
      </c>
      <c r="T3977" s="27" t="s">
        <v>8759</v>
      </c>
      <c r="U3977" s="28" t="str">
        <f>VLOOKUP(N3977,'散件（更新）'!B:G,6,FALSE)</f>
        <v xml:space="preserve">组合刷组件+扁吸组件 </v>
      </c>
      <c r="V3977" s="28" t="str">
        <f>VLOOKUP(N3977,'散件（更新）'!B:I,8,FALSE)</f>
        <v>6972200191489</v>
      </c>
    </row>
    <row r="3978" spans="1:22" ht="14.6">
      <c r="A3978" s="57">
        <v>46169</v>
      </c>
      <c r="B3978" s="140" t="s">
        <v>3703</v>
      </c>
      <c r="C3978" s="27" t="str">
        <f>VLOOKUP(B3978,'大货清单（不定期按GOMS更新）'!A:H,8,0)</f>
        <v>107-19650010</v>
      </c>
      <c r="D3978" s="27" t="str">
        <f>VLOOKUP(B3978,'大货清单（不定期按GOMS更新）'!A:C,3,0)</f>
        <v>ZB1965-10</v>
      </c>
      <c r="E3978" s="27" t="str">
        <f>VLOOKUP(B3978,'大货清单（不定期按GOMS更新）'!A:H,4,0)</f>
        <v>GB</v>
      </c>
      <c r="F3978" s="27" t="str">
        <f>VLOOKUP(B3978,'大货清单（不定期按GOMS更新）'!A:H,2,0)</f>
        <v>PURE ONE S11 SPARTAN</v>
      </c>
      <c r="G3978" s="28">
        <f>VLOOKUP(B3978,'大货清单（不定期按GOMS更新）'!A:I,9,FALSE)</f>
        <v>6974950103484</v>
      </c>
      <c r="H3978" s="27" t="str">
        <f>VLOOKUP(B3978,'大货清单（不定期按GOMS更新）'!A:H,7,0)</f>
        <v>Dark Grey</v>
      </c>
      <c r="I3978" s="27" t="str">
        <f>VLOOKUP(B3978,'大货清单（不定期按GOMS更新）'!A:F,6,FALSE)</f>
        <v>PHASEOUT</v>
      </c>
      <c r="J3978" s="27" t="str">
        <f>VLOOKUP(B3978,'大货清单（不定期按GOMS更新）'!A:K,11,FALSE)</f>
        <v>5.34</v>
      </c>
      <c r="K3978" s="27" t="str">
        <f>VLOOKUP(B3978,'大货清单（不定期按GOMS更新）'!A:N,12,FALSE)</f>
        <v>765</v>
      </c>
      <c r="L3978" s="27" t="str">
        <f>VLOOKUP(B3978,'大货清单（不定期按GOMS更新）'!A:M,13,FALSE)</f>
        <v>157</v>
      </c>
      <c r="M3978" s="27" t="str">
        <f>VLOOKUP(B3978,'大货清单（不定期按GOMS更新）'!A:N,14,FALSE)</f>
        <v>308</v>
      </c>
      <c r="N3978" s="140" t="s">
        <v>1339</v>
      </c>
      <c r="O3978" s="27">
        <f>IFERROR(VLOOKUP(N3978,'散件迭代（不定期更新）'!C:J,8,FALSE),0)</f>
        <v>0</v>
      </c>
      <c r="P3978" s="27" t="str">
        <f>IFERROR(VLOOKUP(N3978,'散件（更新）'!B:H,3,FALSE),0)</f>
        <v>206-1676-0003</v>
      </c>
      <c r="Q3978" s="27" t="str">
        <f>VLOOKUP(N3978,'散件（更新）'!B:H,2,FALSE)</f>
        <v>114-16760003</v>
      </c>
      <c r="R3978" s="27" t="str">
        <f>VLOOKUP(N3978,'散件（更新）'!B:H,7,FALSE)</f>
        <v>Brush Cover</v>
      </c>
      <c r="S3978" s="27" t="str">
        <f>VLOOKUP(N3978,'散件（更新）'!B:E,4,FALSE)</f>
        <v>https://tineco-yxzt.oss-accelerate.aliyuncs.com/20231219/9VSBC111100_1702948060830.png</v>
      </c>
      <c r="T3978" s="27" t="s">
        <v>8759</v>
      </c>
      <c r="U3978" s="28" t="str">
        <f>VLOOKUP(N3978,'散件（更新）'!B:G,6,FALSE)</f>
        <v>FB1676 滚刷释放盖板</v>
      </c>
      <c r="V3978" s="28" t="str">
        <f>VLOOKUP(N3978,'散件（更新）'!B:I,8,FALSE)</f>
        <v>6972200195685</v>
      </c>
    </row>
    <row r="3979" spans="1:22" ht="14.6">
      <c r="A3979" s="57">
        <v>46169</v>
      </c>
      <c r="B3979" s="140" t="s">
        <v>3703</v>
      </c>
      <c r="C3979" s="27" t="str">
        <f>VLOOKUP(B3979,'大货清单（不定期按GOMS更新）'!A:H,8,0)</f>
        <v>107-19650010</v>
      </c>
      <c r="D3979" s="27" t="str">
        <f>VLOOKUP(B3979,'大货清单（不定期按GOMS更新）'!A:C,3,0)</f>
        <v>ZB1965-10</v>
      </c>
      <c r="E3979" s="27" t="str">
        <f>VLOOKUP(B3979,'大货清单（不定期按GOMS更新）'!A:H,4,0)</f>
        <v>GB</v>
      </c>
      <c r="F3979" s="27" t="str">
        <f>VLOOKUP(B3979,'大货清单（不定期按GOMS更新）'!A:H,2,0)</f>
        <v>PURE ONE S11 SPARTAN</v>
      </c>
      <c r="G3979" s="28">
        <f>VLOOKUP(B3979,'大货清单（不定期按GOMS更新）'!A:I,9,FALSE)</f>
        <v>6974950103484</v>
      </c>
      <c r="H3979" s="27" t="str">
        <f>VLOOKUP(B3979,'大货清单（不定期按GOMS更新）'!A:H,7,0)</f>
        <v>Dark Grey</v>
      </c>
      <c r="I3979" s="27" t="str">
        <f>VLOOKUP(B3979,'大货清单（不定期按GOMS更新）'!A:F,6,FALSE)</f>
        <v>PHASEOUT</v>
      </c>
      <c r="J3979" s="27" t="str">
        <f>VLOOKUP(B3979,'大货清单（不定期按GOMS更新）'!A:K,11,FALSE)</f>
        <v>5.34</v>
      </c>
      <c r="K3979" s="27" t="str">
        <f>VLOOKUP(B3979,'大货清单（不定期按GOMS更新）'!A:N,12,FALSE)</f>
        <v>765</v>
      </c>
      <c r="L3979" s="27" t="str">
        <f>VLOOKUP(B3979,'大货清单（不定期按GOMS更新）'!A:M,13,FALSE)</f>
        <v>157</v>
      </c>
      <c r="M3979" s="27" t="str">
        <f>VLOOKUP(B3979,'大货清单（不定期按GOMS更新）'!A:N,14,FALSE)</f>
        <v>308</v>
      </c>
      <c r="N3979" s="140" t="s">
        <v>1372</v>
      </c>
      <c r="O3979" s="27" t="str">
        <f>IFERROR(VLOOKUP(N3979,'散件迭代（不定期更新）'!C:J,8,FALSE),0)</f>
        <v>A44</v>
      </c>
      <c r="P3979" s="27" t="str">
        <f>IFERROR(VLOOKUP(N3979,'散件（更新）'!B:H,3,FALSE),0)</f>
        <v>206-1873-0208</v>
      </c>
      <c r="Q3979" s="27" t="str">
        <f>VLOOKUP(N3979,'散件（更新）'!B:H,2,FALSE)</f>
        <v>114-18730208</v>
      </c>
      <c r="R3979" s="27" t="str">
        <f>VLOOKUP(N3979,'散件（更新）'!B:H,7,FALSE)</f>
        <v>2-in-1 dusting brush</v>
      </c>
      <c r="S3979" s="27" t="str">
        <f>VLOOKUP(N3979,'散件（更新）'!B:E,4,FALSE)</f>
        <v>https://tineco-yxzt.oss-accelerate.aliyuncs.com/product/114-18730208.png</v>
      </c>
      <c r="T3979" s="27" t="s">
        <v>8759</v>
      </c>
      <c r="U3979" s="28" t="str">
        <f>VLOOKUP(N3979,'散件（更新）'!B:G,6,FALSE)</f>
        <v>组合刷组件</v>
      </c>
      <c r="V3979" s="28" t="str">
        <f>VLOOKUP(N3979,'散件（更新）'!B:I,8,FALSE)</f>
        <v>6972200191502</v>
      </c>
    </row>
    <row r="3980" spans="1:22" ht="14.6">
      <c r="A3980" s="57">
        <v>46169</v>
      </c>
      <c r="B3980" s="140" t="s">
        <v>3703</v>
      </c>
      <c r="C3980" s="27" t="str">
        <f>VLOOKUP(B3980,'大货清单（不定期按GOMS更新）'!A:H,8,0)</f>
        <v>107-19650010</v>
      </c>
      <c r="D3980" s="27" t="str">
        <f>VLOOKUP(B3980,'大货清单（不定期按GOMS更新）'!A:C,3,0)</f>
        <v>ZB1965-10</v>
      </c>
      <c r="E3980" s="27" t="str">
        <f>VLOOKUP(B3980,'大货清单（不定期按GOMS更新）'!A:H,4,0)</f>
        <v>GB</v>
      </c>
      <c r="F3980" s="27" t="str">
        <f>VLOOKUP(B3980,'大货清单（不定期按GOMS更新）'!A:H,2,0)</f>
        <v>PURE ONE S11 SPARTAN</v>
      </c>
      <c r="G3980" s="28">
        <f>VLOOKUP(B3980,'大货清单（不定期按GOMS更新）'!A:I,9,FALSE)</f>
        <v>6974950103484</v>
      </c>
      <c r="H3980" s="27" t="str">
        <f>VLOOKUP(B3980,'大货清单（不定期按GOMS更新）'!A:H,7,0)</f>
        <v>Dark Grey</v>
      </c>
      <c r="I3980" s="27" t="str">
        <f>VLOOKUP(B3980,'大货清单（不定期按GOMS更新）'!A:F,6,FALSE)</f>
        <v>PHASEOUT</v>
      </c>
      <c r="J3980" s="27" t="str">
        <f>VLOOKUP(B3980,'大货清单（不定期按GOMS更新）'!A:K,11,FALSE)</f>
        <v>5.34</v>
      </c>
      <c r="K3980" s="27" t="str">
        <f>VLOOKUP(B3980,'大货清单（不定期按GOMS更新）'!A:N,12,FALSE)</f>
        <v>765</v>
      </c>
      <c r="L3980" s="27" t="str">
        <f>VLOOKUP(B3980,'大货清单（不定期按GOMS更新）'!A:M,13,FALSE)</f>
        <v>157</v>
      </c>
      <c r="M3980" s="27" t="str">
        <f>VLOOKUP(B3980,'大货清单（不定期按GOMS更新）'!A:N,14,FALSE)</f>
        <v>308</v>
      </c>
      <c r="N3980" s="140" t="s">
        <v>1377</v>
      </c>
      <c r="O3980" s="27" t="str">
        <f>IFERROR(VLOOKUP(N3980,'散件迭代（不定期更新）'!C:J,8,FALSE),0)</f>
        <v>A15</v>
      </c>
      <c r="P3980" s="27" t="str">
        <f>IFERROR(VLOOKUP(N3980,'散件（更新）'!B:H,3,FALSE),0)</f>
        <v>206-1873-0218</v>
      </c>
      <c r="Q3980" s="27" t="str">
        <f>VLOOKUP(N3980,'散件（更新）'!B:H,2,FALSE)</f>
        <v>114-18730218</v>
      </c>
      <c r="R3980" s="27" t="str">
        <f>VLOOKUP(N3980,'散件（更新）'!B:H,7,FALSE)</f>
        <v>Hard floor brush</v>
      </c>
      <c r="S3980" s="27" t="str">
        <f>VLOOKUP(N3980,'散件（更新）'!B:E,4,FALSE)</f>
        <v>https://tineco-yxzt.oss-accelerate.aliyuncs.com/product/114-18730218.jpg</v>
      </c>
      <c r="T3980" s="27" t="s">
        <v>8759</v>
      </c>
      <c r="U3980" s="28" t="str">
        <f>VLOOKUP(N3980,'散件（更新）'!B:G,6,FALSE)</f>
        <v>FB1753 FB1753G地刷组件(大颗粒带灯21.6V，配S12)，增加铭牌491-1873-0225</v>
      </c>
      <c r="V3980" s="28" t="str">
        <f>VLOOKUP(N3980,'散件（更新）'!B:I,8,FALSE)</f>
        <v>6972200191380</v>
      </c>
    </row>
    <row r="3981" spans="1:22" ht="14.6">
      <c r="A3981" s="57">
        <v>46169</v>
      </c>
      <c r="B3981" s="140" t="s">
        <v>3703</v>
      </c>
      <c r="C3981" s="27" t="str">
        <f>VLOOKUP(B3981,'大货清单（不定期按GOMS更新）'!A:H,8,0)</f>
        <v>107-19650010</v>
      </c>
      <c r="D3981" s="27" t="str">
        <f>VLOOKUP(B3981,'大货清单（不定期按GOMS更新）'!A:C,3,0)</f>
        <v>ZB1965-10</v>
      </c>
      <c r="E3981" s="27" t="str">
        <f>VLOOKUP(B3981,'大货清单（不定期按GOMS更新）'!A:H,4,0)</f>
        <v>GB</v>
      </c>
      <c r="F3981" s="27" t="str">
        <f>VLOOKUP(B3981,'大货清单（不定期按GOMS更新）'!A:H,2,0)</f>
        <v>PURE ONE S11 SPARTAN</v>
      </c>
      <c r="G3981" s="28">
        <f>VLOOKUP(B3981,'大货清单（不定期按GOMS更新）'!A:I,9,FALSE)</f>
        <v>6974950103484</v>
      </c>
      <c r="H3981" s="27" t="str">
        <f>VLOOKUP(B3981,'大货清单（不定期按GOMS更新）'!A:H,7,0)</f>
        <v>Dark Grey</v>
      </c>
      <c r="I3981" s="27" t="str">
        <f>VLOOKUP(B3981,'大货清单（不定期按GOMS更新）'!A:F,6,FALSE)</f>
        <v>PHASEOUT</v>
      </c>
      <c r="J3981" s="27" t="str">
        <f>VLOOKUP(B3981,'大货清单（不定期按GOMS更新）'!A:K,11,FALSE)</f>
        <v>5.34</v>
      </c>
      <c r="K3981" s="27" t="str">
        <f>VLOOKUP(B3981,'大货清单（不定期按GOMS更新）'!A:N,12,FALSE)</f>
        <v>765</v>
      </c>
      <c r="L3981" s="27" t="str">
        <f>VLOOKUP(B3981,'大货清单（不定期按GOMS更新）'!A:M,13,FALSE)</f>
        <v>157</v>
      </c>
      <c r="M3981" s="27" t="str">
        <f>VLOOKUP(B3981,'大货清单（不定期按GOMS更新）'!A:N,14,FALSE)</f>
        <v>308</v>
      </c>
      <c r="N3981" s="140" t="s">
        <v>1393</v>
      </c>
      <c r="O3981" s="27" t="str">
        <f>IFERROR(VLOOKUP(N3981,'散件迭代（不定期更新）'!C:J,8,FALSE),0)</f>
        <v>A19</v>
      </c>
      <c r="P3981" s="27" t="str">
        <f>IFERROR(VLOOKUP(N3981,'散件（更新）'!B:H,3,FALSE),0)</f>
        <v>206-1873-2318</v>
      </c>
      <c r="Q3981" s="27" t="str">
        <f>VLOOKUP(N3981,'散件（更新）'!B:H,2,FALSE)</f>
        <v>114-18732318</v>
      </c>
      <c r="R3981" s="27" t="str">
        <f>VLOOKUP(N3981,'散件（更新）'!B:H,7,FALSE)</f>
        <v>Mini power brush</v>
      </c>
      <c r="S3981" s="27" t="str">
        <f>VLOOKUP(N3981,'散件（更新）'!B:E,4,FALSE)</f>
        <v>https://tineco-yxzt.oss-accelerate.aliyuncs.com/product/114-18732318.png</v>
      </c>
      <c r="T3981" s="27" t="s">
        <v>8759</v>
      </c>
      <c r="U3981" s="28" t="str">
        <f>VLOOKUP(N3981,'散件（更新）'!B:G,6,FALSE)</f>
        <v>FB1953A 小电动地刷胶袋组件带PTC</v>
      </c>
      <c r="V3981" s="28" t="str">
        <f>VLOOKUP(N3981,'散件（更新）'!B:I,8,FALSE)</f>
        <v>6972200193032</v>
      </c>
    </row>
    <row r="3982" spans="1:22" ht="14.6">
      <c r="A3982" s="57">
        <v>46169</v>
      </c>
      <c r="B3982" s="140" t="s">
        <v>3703</v>
      </c>
      <c r="C3982" s="27" t="str">
        <f>VLOOKUP(B3982,'大货清单（不定期按GOMS更新）'!A:H,8,0)</f>
        <v>107-19650010</v>
      </c>
      <c r="D3982" s="27" t="str">
        <f>VLOOKUP(B3982,'大货清单（不定期按GOMS更新）'!A:C,3,0)</f>
        <v>ZB1965-10</v>
      </c>
      <c r="E3982" s="27" t="str">
        <f>VLOOKUP(B3982,'大货清单（不定期按GOMS更新）'!A:H,4,0)</f>
        <v>GB</v>
      </c>
      <c r="F3982" s="27" t="str">
        <f>VLOOKUP(B3982,'大货清单（不定期按GOMS更新）'!A:H,2,0)</f>
        <v>PURE ONE S11 SPARTAN</v>
      </c>
      <c r="G3982" s="28">
        <f>VLOOKUP(B3982,'大货清单（不定期按GOMS更新）'!A:I,9,FALSE)</f>
        <v>6974950103484</v>
      </c>
      <c r="H3982" s="27" t="str">
        <f>VLOOKUP(B3982,'大货清单（不定期按GOMS更新）'!A:H,7,0)</f>
        <v>Dark Grey</v>
      </c>
      <c r="I3982" s="27" t="str">
        <f>VLOOKUP(B3982,'大货清单（不定期按GOMS更新）'!A:F,6,FALSE)</f>
        <v>PHASEOUT</v>
      </c>
      <c r="J3982" s="27" t="str">
        <f>VLOOKUP(B3982,'大货清单（不定期按GOMS更新）'!A:K,11,FALSE)</f>
        <v>5.34</v>
      </c>
      <c r="K3982" s="27" t="str">
        <f>VLOOKUP(B3982,'大货清单（不定期按GOMS更新）'!A:N,12,FALSE)</f>
        <v>765</v>
      </c>
      <c r="L3982" s="27" t="str">
        <f>VLOOKUP(B3982,'大货清单（不定期按GOMS更新）'!A:M,13,FALSE)</f>
        <v>157</v>
      </c>
      <c r="M3982" s="27" t="str">
        <f>VLOOKUP(B3982,'大货清单（不定期按GOMS更新）'!A:N,14,FALSE)</f>
        <v>308</v>
      </c>
      <c r="N3982" s="140" t="s">
        <v>1349</v>
      </c>
      <c r="O3982" s="27">
        <f>IFERROR(VLOOKUP(N3982,'散件迭代（不定期更新）'!C:J,8,FALSE),0)</f>
        <v>0</v>
      </c>
      <c r="P3982" s="27" t="str">
        <f>IFERROR(VLOOKUP(N3982,'散件（更新）'!B:H,3,FALSE),0)</f>
        <v>206-1965-0115</v>
      </c>
      <c r="Q3982" s="27" t="str">
        <f>VLOOKUP(N3982,'散件（更新）'!B:H,2,FALSE)</f>
        <v>114-19650115</v>
      </c>
      <c r="R3982" s="27" t="str">
        <f>VLOOKUP(N3982,'散件（更新）'!B:H,7,FALSE)</f>
        <v>Carpet brush</v>
      </c>
      <c r="S3982" s="27" t="str">
        <f>VLOOKUP(N3982,'散件（更新）'!B:E,4,FALSE)</f>
        <v>https://tineco-yxzt.oss-accelerate.aliyuncs.com/product/114-19650115.jpg</v>
      </c>
      <c r="T3982" s="27" t="s">
        <v>8759</v>
      </c>
      <c r="U3982" s="28" t="str">
        <f>VLOOKUP(N3982,'散件（更新）'!B:G,6,FALSE)</f>
        <v>FB1676G地刷组件（黑色按钮）</v>
      </c>
      <c r="V3982" s="28" t="str">
        <f>VLOOKUP(N3982,'散件（更新）'!B:I,8,FALSE)</f>
        <v>6972200192462</v>
      </c>
    </row>
    <row r="3983" spans="1:22" ht="14.6">
      <c r="A3983" s="57">
        <v>46169</v>
      </c>
      <c r="B3983" s="140" t="s">
        <v>3703</v>
      </c>
      <c r="C3983" s="27" t="str">
        <f>VLOOKUP(B3983,'大货清单（不定期按GOMS更新）'!A:H,8,0)</f>
        <v>107-19650010</v>
      </c>
      <c r="D3983" s="27" t="str">
        <f>VLOOKUP(B3983,'大货清单（不定期按GOMS更新）'!A:C,3,0)</f>
        <v>ZB1965-10</v>
      </c>
      <c r="E3983" s="27" t="str">
        <f>VLOOKUP(B3983,'大货清单（不定期按GOMS更新）'!A:H,4,0)</f>
        <v>GB</v>
      </c>
      <c r="F3983" s="27" t="str">
        <f>VLOOKUP(B3983,'大货清单（不定期按GOMS更新）'!A:H,2,0)</f>
        <v>PURE ONE S11 SPARTAN</v>
      </c>
      <c r="G3983" s="28">
        <f>VLOOKUP(B3983,'大货清单（不定期按GOMS更新）'!A:I,9,FALSE)</f>
        <v>6974950103484</v>
      </c>
      <c r="H3983" s="27" t="str">
        <f>VLOOKUP(B3983,'大货清单（不定期按GOMS更新）'!A:H,7,0)</f>
        <v>Dark Grey</v>
      </c>
      <c r="I3983" s="27" t="str">
        <f>VLOOKUP(B3983,'大货清单（不定期按GOMS更新）'!A:F,6,FALSE)</f>
        <v>PHASEOUT</v>
      </c>
      <c r="J3983" s="27" t="str">
        <f>VLOOKUP(B3983,'大货清单（不定期按GOMS更新）'!A:K,11,FALSE)</f>
        <v>5.34</v>
      </c>
      <c r="K3983" s="27" t="str">
        <f>VLOOKUP(B3983,'大货清单（不定期按GOMS更新）'!A:N,12,FALSE)</f>
        <v>765</v>
      </c>
      <c r="L3983" s="27" t="str">
        <f>VLOOKUP(B3983,'大货清单（不定期按GOMS更新）'!A:M,13,FALSE)</f>
        <v>157</v>
      </c>
      <c r="M3983" s="27" t="str">
        <f>VLOOKUP(B3983,'大货清单（不定期按GOMS更新）'!A:N,14,FALSE)</f>
        <v>308</v>
      </c>
      <c r="N3983" s="140" t="s">
        <v>1369</v>
      </c>
      <c r="O3983" s="27">
        <f>IFERROR(VLOOKUP(N3983,'散件迭代（不定期更新）'!C:J,8,FALSE),0)</f>
        <v>0</v>
      </c>
      <c r="P3983" s="27" t="str">
        <f>IFERROR(VLOOKUP(N3983,'散件（更新）'!B:H,3,FALSE),0)</f>
        <v>206-1873-0205</v>
      </c>
      <c r="Q3983" s="27" t="str">
        <f>VLOOKUP(N3983,'散件（更新）'!B:H,2,FALSE)</f>
        <v>114-18730205</v>
      </c>
      <c r="R3983" s="27" t="str">
        <f>VLOOKUP(N3983,'散件（更新）'!B:H,7,FALSE)</f>
        <v>Soft dusting brush</v>
      </c>
      <c r="S3983" s="27" t="str">
        <f>VLOOKUP(N3983,'散件（更新）'!B:E,4,FALSE)</f>
        <v>https://tineco-yxzt.oss-accelerate.aliyuncs.com/product/114-18730205.jpg</v>
      </c>
      <c r="T3983" s="27" t="s">
        <v>8759</v>
      </c>
      <c r="U3983" s="28" t="str">
        <f>VLOOKUP(N3983,'散件（更新）'!B:G,6,FALSE)</f>
        <v>AA1886家电刷</v>
      </c>
      <c r="V3983" s="28" t="str">
        <f>VLOOKUP(N3983,'散件（更新）'!B:I,8,FALSE)</f>
        <v>6972200191526</v>
      </c>
    </row>
    <row r="3984" spans="1:22" ht="14.6">
      <c r="A3984" s="57">
        <v>46169</v>
      </c>
      <c r="B3984" s="140" t="s">
        <v>3703</v>
      </c>
      <c r="C3984" s="27" t="str">
        <f>VLOOKUP(B3984,'大货清单（不定期按GOMS更新）'!A:H,8,0)</f>
        <v>107-19650010</v>
      </c>
      <c r="D3984" s="27" t="str">
        <f>VLOOKUP(B3984,'大货清单（不定期按GOMS更新）'!A:C,3,0)</f>
        <v>ZB1965-10</v>
      </c>
      <c r="E3984" s="27" t="str">
        <f>VLOOKUP(B3984,'大货清单（不定期按GOMS更新）'!A:H,4,0)</f>
        <v>GB</v>
      </c>
      <c r="F3984" s="27" t="str">
        <f>VLOOKUP(B3984,'大货清单（不定期按GOMS更新）'!A:H,2,0)</f>
        <v>PURE ONE S11 SPARTAN</v>
      </c>
      <c r="G3984" s="28">
        <f>VLOOKUP(B3984,'大货清单（不定期按GOMS更新）'!A:I,9,FALSE)</f>
        <v>6974950103484</v>
      </c>
      <c r="H3984" s="27" t="str">
        <f>VLOOKUP(B3984,'大货清单（不定期按GOMS更新）'!A:H,7,0)</f>
        <v>Dark Grey</v>
      </c>
      <c r="I3984" s="27" t="str">
        <f>VLOOKUP(B3984,'大货清单（不定期按GOMS更新）'!A:F,6,FALSE)</f>
        <v>PHASEOUT</v>
      </c>
      <c r="J3984" s="27" t="str">
        <f>VLOOKUP(B3984,'大货清单（不定期按GOMS更新）'!A:K,11,FALSE)</f>
        <v>5.34</v>
      </c>
      <c r="K3984" s="27" t="str">
        <f>VLOOKUP(B3984,'大货清单（不定期按GOMS更新）'!A:N,12,FALSE)</f>
        <v>765</v>
      </c>
      <c r="L3984" s="27" t="str">
        <f>VLOOKUP(B3984,'大货清单（不定期按GOMS更新）'!A:M,13,FALSE)</f>
        <v>157</v>
      </c>
      <c r="M3984" s="27" t="str">
        <f>VLOOKUP(B3984,'大货清单（不定期按GOMS更新）'!A:N,14,FALSE)</f>
        <v>308</v>
      </c>
      <c r="N3984" s="140" t="s">
        <v>1344</v>
      </c>
      <c r="O3984" s="27" t="str">
        <f>IFERROR(VLOOKUP(N3984,'散件迭代（不定期更新）'!C:J,8,FALSE),0)</f>
        <v>A47</v>
      </c>
      <c r="P3984" s="27" t="str">
        <f>IFERROR(VLOOKUP(N3984,'散件（更新）'!B:H,3,FALSE),0)</f>
        <v>206-1965-0112</v>
      </c>
      <c r="Q3984" s="27" t="str">
        <f>VLOOKUP(N3984,'散件（更新）'!B:H,2,FALSE)</f>
        <v>114-19650112</v>
      </c>
      <c r="R3984" s="27" t="str">
        <f>VLOOKUP(N3984,'散件（更新）'!B:H,7,FALSE)</f>
        <v>Filter Holder</v>
      </c>
      <c r="S3984" s="27" t="str">
        <f>VLOOKUP(N3984,'散件（更新）'!B:E,4,FALSE)</f>
        <v>https://tineco-yxzt.oss-accelerate.aliyuncs.com/product/114-19650112.jpg</v>
      </c>
      <c r="T3984" s="27" t="s">
        <v>8759</v>
      </c>
      <c r="U3984" s="28" t="str">
        <f>VLOOKUP(N3984,'散件（更新）'!B:G,6,FALSE)</f>
        <v>滤网支架包胶组件+滤网上支架组件（直径86.5）</v>
      </c>
      <c r="V3984" s="28">
        <f>VLOOKUP(N3984,'散件（更新）'!B:I,8,FALSE)</f>
        <v>6972200196262</v>
      </c>
    </row>
    <row r="3985" spans="1:22" ht="14.6">
      <c r="A3985" s="57">
        <v>46169</v>
      </c>
      <c r="B3985" s="140" t="s">
        <v>3703</v>
      </c>
      <c r="C3985" s="27" t="str">
        <f>VLOOKUP(B3985,'大货清单（不定期按GOMS更新）'!A:H,8,0)</f>
        <v>107-19650010</v>
      </c>
      <c r="D3985" s="27" t="str">
        <f>VLOOKUP(B3985,'大货清单（不定期按GOMS更新）'!A:C,3,0)</f>
        <v>ZB1965-10</v>
      </c>
      <c r="E3985" s="27" t="str">
        <f>VLOOKUP(B3985,'大货清单（不定期按GOMS更新）'!A:H,4,0)</f>
        <v>GB</v>
      </c>
      <c r="F3985" s="27" t="str">
        <f>VLOOKUP(B3985,'大货清单（不定期按GOMS更新）'!A:H,2,0)</f>
        <v>PURE ONE S11 SPARTAN</v>
      </c>
      <c r="G3985" s="28">
        <f>VLOOKUP(B3985,'大货清单（不定期按GOMS更新）'!A:I,9,FALSE)</f>
        <v>6974950103484</v>
      </c>
      <c r="H3985" s="27" t="str">
        <f>VLOOKUP(B3985,'大货清单（不定期按GOMS更新）'!A:H,7,0)</f>
        <v>Dark Grey</v>
      </c>
      <c r="I3985" s="27" t="str">
        <f>VLOOKUP(B3985,'大货清单（不定期按GOMS更新）'!A:F,6,FALSE)</f>
        <v>PHASEOUT</v>
      </c>
      <c r="J3985" s="27" t="str">
        <f>VLOOKUP(B3985,'大货清单（不定期按GOMS更新）'!A:K,11,FALSE)</f>
        <v>5.34</v>
      </c>
      <c r="K3985" s="27" t="str">
        <f>VLOOKUP(B3985,'大货清单（不定期按GOMS更新）'!A:N,12,FALSE)</f>
        <v>765</v>
      </c>
      <c r="L3985" s="27" t="str">
        <f>VLOOKUP(B3985,'大货清单（不定期按GOMS更新）'!A:M,13,FALSE)</f>
        <v>157</v>
      </c>
      <c r="M3985" s="27" t="str">
        <f>VLOOKUP(B3985,'大货清单（不定期按GOMS更新）'!A:N,14,FALSE)</f>
        <v>308</v>
      </c>
      <c r="N3985" s="140" t="s">
        <v>1363</v>
      </c>
      <c r="O3985" s="27" t="str">
        <f>IFERROR(VLOOKUP(N3985,'散件迭代（不定期更新）'!C:J,8,FALSE),0)</f>
        <v>A12</v>
      </c>
      <c r="P3985" s="27" t="str">
        <f>IFERROR(VLOOKUP(N3985,'散件（更新）'!B:H,3,FALSE),0)</f>
        <v>206-1873-0010</v>
      </c>
      <c r="Q3985" s="27" t="str">
        <f>VLOOKUP(N3985,'散件（更新）'!B:H,2,FALSE)</f>
        <v>114-18730010</v>
      </c>
      <c r="R3985" s="27" t="str">
        <f>VLOOKUP(N3985,'散件（更新）'!B:H,7,FALSE)</f>
        <v>Accessory Kit</v>
      </c>
      <c r="S3985" s="27" t="str">
        <f>VLOOKUP(N3985,'散件（更新）'!B:E,4,FALSE)</f>
        <v>https://tineco-yxzt.oss-accelerate.aliyuncs.com/product/114-18730010.jpg</v>
      </c>
      <c r="T3985" s="27" t="s">
        <v>8759</v>
      </c>
      <c r="U3985" s="28" t="str">
        <f>VLOOKUP(N3985,'散件（更新）'!B:G,6,FALSE)</f>
        <v>附件套装(家电刷组件+伸缩扁吸组件+转折管组件+伸缩软管组件)</v>
      </c>
      <c r="V3985" s="28" t="str">
        <f>VLOOKUP(N3985,'散件（更新）'!B:I,8,FALSE)</f>
        <v>6972200191519</v>
      </c>
    </row>
    <row r="3986" spans="1:22" ht="14.6">
      <c r="A3986" s="57">
        <v>46169</v>
      </c>
      <c r="B3986" s="140" t="s">
        <v>3703</v>
      </c>
      <c r="C3986" s="27" t="str">
        <f>VLOOKUP(B3986,'大货清单（不定期按GOMS更新）'!A:H,8,0)</f>
        <v>107-19650010</v>
      </c>
      <c r="D3986" s="27" t="str">
        <f>VLOOKUP(B3986,'大货清单（不定期按GOMS更新）'!A:C,3,0)</f>
        <v>ZB1965-10</v>
      </c>
      <c r="E3986" s="27" t="str">
        <f>VLOOKUP(B3986,'大货清单（不定期按GOMS更新）'!A:H,4,0)</f>
        <v>GB</v>
      </c>
      <c r="F3986" s="27" t="str">
        <f>VLOOKUP(B3986,'大货清单（不定期按GOMS更新）'!A:H,2,0)</f>
        <v>PURE ONE S11 SPARTAN</v>
      </c>
      <c r="G3986" s="28">
        <f>VLOOKUP(B3986,'大货清单（不定期按GOMS更新）'!A:I,9,FALSE)</f>
        <v>6974950103484</v>
      </c>
      <c r="H3986" s="27" t="str">
        <f>VLOOKUP(B3986,'大货清单（不定期按GOMS更新）'!A:H,7,0)</f>
        <v>Dark Grey</v>
      </c>
      <c r="I3986" s="27" t="str">
        <f>VLOOKUP(B3986,'大货清单（不定期按GOMS更新）'!A:F,6,FALSE)</f>
        <v>PHASEOUT</v>
      </c>
      <c r="J3986" s="27" t="str">
        <f>VLOOKUP(B3986,'大货清单（不定期按GOMS更新）'!A:K,11,FALSE)</f>
        <v>5.34</v>
      </c>
      <c r="K3986" s="27" t="str">
        <f>VLOOKUP(B3986,'大货清单（不定期按GOMS更新）'!A:N,12,FALSE)</f>
        <v>765</v>
      </c>
      <c r="L3986" s="27" t="str">
        <f>VLOOKUP(B3986,'大货清单（不定期按GOMS更新）'!A:M,13,FALSE)</f>
        <v>157</v>
      </c>
      <c r="M3986" s="27" t="str">
        <f>VLOOKUP(B3986,'大货清单（不定期按GOMS更新）'!A:N,14,FALSE)</f>
        <v>308</v>
      </c>
      <c r="N3986" s="140" t="s">
        <v>1342</v>
      </c>
      <c r="O3986" s="27">
        <f>IFERROR(VLOOKUP(N3986,'散件迭代（不定期更新）'!C:J,8,FALSE),0)</f>
        <v>0</v>
      </c>
      <c r="P3986" s="27" t="str">
        <f>IFERROR(VLOOKUP(N3986,'散件（更新）'!B:H,3,FALSE),0)</f>
        <v>206-1965-0107</v>
      </c>
      <c r="Q3986" s="27" t="str">
        <f>VLOOKUP(N3986,'散件（更新）'!B:H,2,FALSE)</f>
        <v>114-19650107</v>
      </c>
      <c r="R3986" s="27" t="str">
        <f>VLOOKUP(N3986,'散件（更新）'!B:H,7,FALSE)</f>
        <v>Main Body</v>
      </c>
      <c r="S3986" s="27" t="str">
        <f>VLOOKUP(N3986,'散件（更新）'!B:E,4,FALSE)</f>
        <v>https://tineco-yxzt.oss-accelerate.aliyuncs.com/product/114-19650107.jpg</v>
      </c>
      <c r="T3986" s="27" t="s">
        <v>8759</v>
      </c>
      <c r="U3986" s="28" t="str">
        <f>VLOOKUP(N3986,'散件（更新）'!B:G,6,FALSE)</f>
        <v>主体组件（低配散件专用）</v>
      </c>
      <c r="V3986" s="28" t="str">
        <f>VLOOKUP(N3986,'散件（更新）'!B:I,8,FALSE)</f>
        <v>6972200192455</v>
      </c>
    </row>
    <row r="3987" spans="1:22" ht="14.6">
      <c r="A3987" s="57">
        <v>46169</v>
      </c>
      <c r="B3987" s="140" t="s">
        <v>3703</v>
      </c>
      <c r="C3987" s="27" t="str">
        <f>VLOOKUP(B3987,'大货清单（不定期按GOMS更新）'!A:H,8,0)</f>
        <v>107-19650010</v>
      </c>
      <c r="D3987" s="27" t="str">
        <f>VLOOKUP(B3987,'大货清单（不定期按GOMS更新）'!A:C,3,0)</f>
        <v>ZB1965-10</v>
      </c>
      <c r="E3987" s="27" t="str">
        <f>VLOOKUP(B3987,'大货清单（不定期按GOMS更新）'!A:H,4,0)</f>
        <v>GB</v>
      </c>
      <c r="F3987" s="27" t="str">
        <f>VLOOKUP(B3987,'大货清单（不定期按GOMS更新）'!A:H,2,0)</f>
        <v>PURE ONE S11 SPARTAN</v>
      </c>
      <c r="G3987" s="28">
        <f>VLOOKUP(B3987,'大货清单（不定期按GOMS更新）'!A:I,9,FALSE)</f>
        <v>6974950103484</v>
      </c>
      <c r="H3987" s="27" t="str">
        <f>VLOOKUP(B3987,'大货清单（不定期按GOMS更新）'!A:H,7,0)</f>
        <v>Dark Grey</v>
      </c>
      <c r="I3987" s="27" t="str">
        <f>VLOOKUP(B3987,'大货清单（不定期按GOMS更新）'!A:F,6,FALSE)</f>
        <v>PHASEOUT</v>
      </c>
      <c r="J3987" s="27" t="str">
        <f>VLOOKUP(B3987,'大货清单（不定期按GOMS更新）'!A:K,11,FALSE)</f>
        <v>5.34</v>
      </c>
      <c r="K3987" s="27" t="str">
        <f>VLOOKUP(B3987,'大货清单（不定期按GOMS更新）'!A:N,12,FALSE)</f>
        <v>765</v>
      </c>
      <c r="L3987" s="27" t="str">
        <f>VLOOKUP(B3987,'大货清单（不定期按GOMS更新）'!A:M,13,FALSE)</f>
        <v>157</v>
      </c>
      <c r="M3987" s="27" t="str">
        <f>VLOOKUP(B3987,'大货清单（不定期按GOMS更新）'!A:N,14,FALSE)</f>
        <v>308</v>
      </c>
      <c r="N3987" s="140" t="s">
        <v>1360</v>
      </c>
      <c r="O3987" s="27">
        <f>IFERROR(VLOOKUP(N3987,'散件迭代（不定期更新）'!C:J,8,FALSE),0)</f>
        <v>0</v>
      </c>
      <c r="P3987" s="27" t="str">
        <f>IFERROR(VLOOKUP(N3987,'散件（更新）'!B:H,3,FALSE),0)</f>
        <v>206-1965-0201</v>
      </c>
      <c r="Q3987" s="27" t="str">
        <f>VLOOKUP(N3987,'散件（更新）'!B:H,2,FALSE)</f>
        <v>114-19650201</v>
      </c>
      <c r="R3987" s="27" t="str">
        <f>VLOOKUP(N3987,'散件（更新）'!B:H,7,FALSE)</f>
        <v>Main Body</v>
      </c>
      <c r="S3987" s="27" t="str">
        <f>VLOOKUP(N3987,'散件（更新）'!B:E,4,FALSE)</f>
        <v>https://tineco-yxzt.oss-accelerate.aliyuncs.com/product/114-19650201.jpg</v>
      </c>
      <c r="T3987" s="27" t="s">
        <v>8759</v>
      </c>
      <c r="U3987" s="28" t="str">
        <f>VLOOKUP(N3987,'散件（更新）'!B:G,6,FALSE)</f>
        <v>主体组件（高配散件专用）</v>
      </c>
      <c r="V3987" s="28" t="str">
        <f>VLOOKUP(N3987,'散件（更新）'!B:I,8,FALSE)</f>
        <v>6972200192448</v>
      </c>
    </row>
    <row r="3988" spans="1:22" ht="14.6">
      <c r="A3988" s="57">
        <v>46169</v>
      </c>
      <c r="B3988" s="140" t="s">
        <v>3703</v>
      </c>
      <c r="C3988" s="27" t="str">
        <f>VLOOKUP(B3988,'大货清单（不定期按GOMS更新）'!A:H,8,0)</f>
        <v>107-19650010</v>
      </c>
      <c r="D3988" s="27" t="str">
        <f>VLOOKUP(B3988,'大货清单（不定期按GOMS更新）'!A:C,3,0)</f>
        <v>ZB1965-10</v>
      </c>
      <c r="E3988" s="27" t="str">
        <f>VLOOKUP(B3988,'大货清单（不定期按GOMS更新）'!A:H,4,0)</f>
        <v>GB</v>
      </c>
      <c r="F3988" s="27" t="str">
        <f>VLOOKUP(B3988,'大货清单（不定期按GOMS更新）'!A:H,2,0)</f>
        <v>PURE ONE S11 SPARTAN</v>
      </c>
      <c r="G3988" s="28">
        <f>VLOOKUP(B3988,'大货清单（不定期按GOMS更新）'!A:I,9,FALSE)</f>
        <v>6974950103484</v>
      </c>
      <c r="H3988" s="27" t="str">
        <f>VLOOKUP(B3988,'大货清单（不定期按GOMS更新）'!A:H,7,0)</f>
        <v>Dark Grey</v>
      </c>
      <c r="I3988" s="27" t="str">
        <f>VLOOKUP(B3988,'大货清单（不定期按GOMS更新）'!A:F,6,FALSE)</f>
        <v>PHASEOUT</v>
      </c>
      <c r="J3988" s="27" t="str">
        <f>VLOOKUP(B3988,'大货清单（不定期按GOMS更新）'!A:K,11,FALSE)</f>
        <v>5.34</v>
      </c>
      <c r="K3988" s="27" t="str">
        <f>VLOOKUP(B3988,'大货清单（不定期按GOMS更新）'!A:N,12,FALSE)</f>
        <v>765</v>
      </c>
      <c r="L3988" s="27" t="str">
        <f>VLOOKUP(B3988,'大货清单（不定期按GOMS更新）'!A:M,13,FALSE)</f>
        <v>157</v>
      </c>
      <c r="M3988" s="27" t="str">
        <f>VLOOKUP(B3988,'大货清单（不定期按GOMS更新）'!A:N,14,FALSE)</f>
        <v>308</v>
      </c>
      <c r="N3988" s="140" t="s">
        <v>1341</v>
      </c>
      <c r="O3988" s="27" t="str">
        <f>IFERROR(VLOOKUP(N3988,'散件迭代（不定期更新）'!C:J,8,FALSE),0)</f>
        <v>A32</v>
      </c>
      <c r="P3988" s="27" t="str">
        <f>IFERROR(VLOOKUP(N3988,'散件（更新）'!B:H,3,FALSE),0)</f>
        <v>206-1965-0118</v>
      </c>
      <c r="Q3988" s="27" t="str">
        <f>VLOOKUP(N3988,'散件（更新）'!B:H,2,FALSE)</f>
        <v>114-19650118</v>
      </c>
      <c r="R3988" s="27" t="str">
        <f>VLOOKUP(N3988,'散件（更新）'!B:H,7,FALSE)</f>
        <v>Adapter</v>
      </c>
      <c r="S3988" s="27" t="str">
        <f>VLOOKUP(N3988,'散件（更新）'!B:E,4,FALSE)</f>
        <v>https://tineco-yxzt.oss-accelerate.aliyuncs.com/product/114-19650118.jpg</v>
      </c>
      <c r="T3988" s="27" t="s">
        <v>8759</v>
      </c>
      <c r="U3988" s="28" t="str">
        <f>VLOOKUP(N3988,'散件（更新）'!B:G,6,FALSE)</f>
        <v>BS轮充适配器组件</v>
      </c>
      <c r="V3988" s="28" t="str">
        <f>VLOOKUP(N3988,'散件（更新）'!B:I,8,FALSE)</f>
        <v>6972200192264</v>
      </c>
    </row>
    <row r="3989" spans="1:22" ht="14.6">
      <c r="A3989" s="57">
        <v>46169</v>
      </c>
      <c r="B3989" s="140" t="s">
        <v>3703</v>
      </c>
      <c r="C3989" s="27" t="str">
        <f>VLOOKUP(B3989,'大货清单（不定期按GOMS更新）'!A:H,8,0)</f>
        <v>107-19650010</v>
      </c>
      <c r="D3989" s="27" t="str">
        <f>VLOOKUP(B3989,'大货清单（不定期按GOMS更新）'!A:C,3,0)</f>
        <v>ZB1965-10</v>
      </c>
      <c r="E3989" s="27" t="str">
        <f>VLOOKUP(B3989,'大货清单（不定期按GOMS更新）'!A:H,4,0)</f>
        <v>GB</v>
      </c>
      <c r="F3989" s="27" t="str">
        <f>VLOOKUP(B3989,'大货清单（不定期按GOMS更新）'!A:H,2,0)</f>
        <v>PURE ONE S11 SPARTAN</v>
      </c>
      <c r="G3989" s="28">
        <f>VLOOKUP(B3989,'大货清单（不定期按GOMS更新）'!A:I,9,FALSE)</f>
        <v>6974950103484</v>
      </c>
      <c r="H3989" s="27" t="str">
        <f>VLOOKUP(B3989,'大货清单（不定期按GOMS更新）'!A:H,7,0)</f>
        <v>Dark Grey</v>
      </c>
      <c r="I3989" s="27" t="str">
        <f>VLOOKUP(B3989,'大货清单（不定期按GOMS更新）'!A:F,6,FALSE)</f>
        <v>PHASEOUT</v>
      </c>
      <c r="J3989" s="27" t="str">
        <f>VLOOKUP(B3989,'大货清单（不定期按GOMS更新）'!A:K,11,FALSE)</f>
        <v>5.34</v>
      </c>
      <c r="K3989" s="27" t="str">
        <f>VLOOKUP(B3989,'大货清单（不定期按GOMS更新）'!A:N,12,FALSE)</f>
        <v>765</v>
      </c>
      <c r="L3989" s="27" t="str">
        <f>VLOOKUP(B3989,'大货清单（不定期按GOMS更新）'!A:M,13,FALSE)</f>
        <v>157</v>
      </c>
      <c r="M3989" s="27" t="str">
        <f>VLOOKUP(B3989,'大货清单（不定期按GOMS更新）'!A:N,14,FALSE)</f>
        <v>308</v>
      </c>
      <c r="N3989" s="140" t="s">
        <v>1351</v>
      </c>
      <c r="O3989" s="27" t="str">
        <f>IFERROR(VLOOKUP(N3989,'散件迭代（不定期更新）'!C:J,8,FALSE),0)</f>
        <v>A33</v>
      </c>
      <c r="P3989" s="27" t="str">
        <f>IFERROR(VLOOKUP(N3989,'散件（更新）'!B:H,3,FALSE),0)</f>
        <v>206-1965-0213</v>
      </c>
      <c r="Q3989" s="27" t="str">
        <f>VLOOKUP(N3989,'散件（更新）'!B:H,2,FALSE)</f>
        <v>114-19650213</v>
      </c>
      <c r="R3989" s="27" t="str">
        <f>VLOOKUP(N3989,'散件（更新）'!B:H,7,FALSE)</f>
        <v>Battery</v>
      </c>
      <c r="S3989" s="27" t="str">
        <f>VLOOKUP(N3989,'散件（更新）'!B:E,4,FALSE)</f>
        <v>https://tineco-yxzt.oss-accelerate.aliyuncs.com/product/114-19650213.jpg</v>
      </c>
      <c r="T3989" s="27" t="s">
        <v>8759</v>
      </c>
      <c r="U3989" s="28" t="str">
        <f>VLOOKUP(N3989,'散件（更新）'!B:G,6,FALSE)</f>
        <v>灰色2500mAH 电池</v>
      </c>
      <c r="V3989" s="28" t="str">
        <f>VLOOKUP(N3989,'散件（更新）'!B:I,8,FALSE)</f>
        <v>6972200193865</v>
      </c>
    </row>
    <row r="3990" spans="1:22" ht="14.6">
      <c r="A3990" s="57">
        <v>46169</v>
      </c>
      <c r="B3990" s="140" t="s">
        <v>3703</v>
      </c>
      <c r="C3990" s="27" t="str">
        <f>VLOOKUP(B3990,'大货清单（不定期按GOMS更新）'!A:H,8,0)</f>
        <v>107-19650010</v>
      </c>
      <c r="D3990" s="27" t="str">
        <f>VLOOKUP(B3990,'大货清单（不定期按GOMS更新）'!A:C,3,0)</f>
        <v>ZB1965-10</v>
      </c>
      <c r="E3990" s="27" t="str">
        <f>VLOOKUP(B3990,'大货清单（不定期按GOMS更新）'!A:H,4,0)</f>
        <v>GB</v>
      </c>
      <c r="F3990" s="27" t="str">
        <f>VLOOKUP(B3990,'大货清单（不定期按GOMS更新）'!A:H,2,0)</f>
        <v>PURE ONE S11 SPARTAN</v>
      </c>
      <c r="G3990" s="28">
        <f>VLOOKUP(B3990,'大货清单（不定期按GOMS更新）'!A:I,9,FALSE)</f>
        <v>6974950103484</v>
      </c>
      <c r="H3990" s="27" t="str">
        <f>VLOOKUP(B3990,'大货清单（不定期按GOMS更新）'!A:H,7,0)</f>
        <v>Dark Grey</v>
      </c>
      <c r="I3990" s="27" t="str">
        <f>VLOOKUP(B3990,'大货清单（不定期按GOMS更新）'!A:F,6,FALSE)</f>
        <v>PHASEOUT</v>
      </c>
      <c r="J3990" s="27" t="str">
        <f>VLOOKUP(B3990,'大货清单（不定期按GOMS更新）'!A:K,11,FALSE)</f>
        <v>5.34</v>
      </c>
      <c r="K3990" s="27" t="str">
        <f>VLOOKUP(B3990,'大货清单（不定期按GOMS更新）'!A:N,12,FALSE)</f>
        <v>765</v>
      </c>
      <c r="L3990" s="27" t="str">
        <f>VLOOKUP(B3990,'大货清单（不定期按GOMS更新）'!A:M,13,FALSE)</f>
        <v>157</v>
      </c>
      <c r="M3990" s="27" t="str">
        <f>VLOOKUP(B3990,'大货清单（不定期按GOMS更新）'!A:N,14,FALSE)</f>
        <v>308</v>
      </c>
      <c r="N3990" s="140" t="s">
        <v>1347</v>
      </c>
      <c r="O3990" s="27" t="str">
        <f>IFERROR(VLOOKUP(N3990,'散件迭代（不定期更新）'!C:J,8,FALSE),0)</f>
        <v>A45</v>
      </c>
      <c r="P3990" s="27" t="str">
        <f>IFERROR(VLOOKUP(N3990,'散件（更新）'!B:H,3,FALSE),0)</f>
        <v>206-1965-0116</v>
      </c>
      <c r="Q3990" s="27" t="str">
        <f>VLOOKUP(N3990,'散件（更新）'!B:H,2,FALSE)</f>
        <v>114-19650116</v>
      </c>
      <c r="R3990" s="27" t="str">
        <f>VLOOKUP(N3990,'散件（更新）'!B:H,7,FALSE)</f>
        <v>Wall-mounted dock</v>
      </c>
      <c r="S3990" s="27" t="str">
        <f>VLOOKUP(N3990,'散件（更新）'!B:E,4,FALSE)</f>
        <v>https://tineco-yxzt.oss-accelerate.aliyuncs.com/product/114-19650116.jpg</v>
      </c>
      <c r="T3990" s="27" t="s">
        <v>8759</v>
      </c>
      <c r="U3990" s="28" t="str">
        <f>VLOOKUP(N3990,'散件（更新）'!B:G,6,FALSE)</f>
        <v>墙壁挂架组件</v>
      </c>
      <c r="V3990" s="28" t="str">
        <f>VLOOKUP(N3990,'散件（更新）'!B:I,8,FALSE)</f>
        <v>6972200192479</v>
      </c>
    </row>
    <row r="3991" spans="1:22" ht="14.6">
      <c r="A3991" s="57">
        <v>46169</v>
      </c>
      <c r="B3991" s="140" t="s">
        <v>3703</v>
      </c>
      <c r="C3991" s="27" t="str">
        <f>VLOOKUP(B3991,'大货清单（不定期按GOMS更新）'!A:H,8,0)</f>
        <v>107-19650010</v>
      </c>
      <c r="D3991" s="27" t="str">
        <f>VLOOKUP(B3991,'大货清单（不定期按GOMS更新）'!A:C,3,0)</f>
        <v>ZB1965-10</v>
      </c>
      <c r="E3991" s="27" t="str">
        <f>VLOOKUP(B3991,'大货清单（不定期按GOMS更新）'!A:H,4,0)</f>
        <v>GB</v>
      </c>
      <c r="F3991" s="27" t="str">
        <f>VLOOKUP(B3991,'大货清单（不定期按GOMS更新）'!A:H,2,0)</f>
        <v>PURE ONE S11 SPARTAN</v>
      </c>
      <c r="G3991" s="28">
        <f>VLOOKUP(B3991,'大货清单（不定期按GOMS更新）'!A:I,9,FALSE)</f>
        <v>6974950103484</v>
      </c>
      <c r="H3991" s="27" t="str">
        <f>VLOOKUP(B3991,'大货清单（不定期按GOMS更新）'!A:H,7,0)</f>
        <v>Dark Grey</v>
      </c>
      <c r="I3991" s="27" t="str">
        <f>VLOOKUP(B3991,'大货清单（不定期按GOMS更新）'!A:F,6,FALSE)</f>
        <v>PHASEOUT</v>
      </c>
      <c r="J3991" s="27" t="str">
        <f>VLOOKUP(B3991,'大货清单（不定期按GOMS更新）'!A:K,11,FALSE)</f>
        <v>5.34</v>
      </c>
      <c r="K3991" s="27" t="str">
        <f>VLOOKUP(B3991,'大货清单（不定期按GOMS更新）'!A:N,12,FALSE)</f>
        <v>765</v>
      </c>
      <c r="L3991" s="27" t="str">
        <f>VLOOKUP(B3991,'大货清单（不定期按GOMS更新）'!A:M,13,FALSE)</f>
        <v>157</v>
      </c>
      <c r="M3991" s="27" t="str">
        <f>VLOOKUP(B3991,'大货清单（不定期按GOMS更新）'!A:N,14,FALSE)</f>
        <v>308</v>
      </c>
      <c r="N3991" s="140" t="s">
        <v>1390</v>
      </c>
      <c r="O3991" s="27">
        <f>IFERROR(VLOOKUP(N3991,'散件迭代（不定期更新）'!C:J,8,FALSE),0)</f>
        <v>0</v>
      </c>
      <c r="P3991" s="27" t="str">
        <f>IFERROR(VLOOKUP(N3991,'散件（更新）'!B:H,3,FALSE),0)</f>
        <v>206-1873-2333</v>
      </c>
      <c r="Q3991" s="27" t="str">
        <f>VLOOKUP(N3991,'散件（更新）'!B:H,2,FALSE)</f>
        <v>114-18732333</v>
      </c>
      <c r="R3991" s="27" t="str">
        <f>VLOOKUP(N3991,'散件（更新）'!B:H,7,FALSE)</f>
        <v>[EHA]Power brush release button + spring</v>
      </c>
      <c r="S3991" s="27" t="str">
        <f>VLOOKUP(N3991,'散件（更新）'!B:E,4,FALSE)</f>
        <v>https://tineco-yxzt.oss-accelerate.aliyuncs.com/20231219/9VSRB121100_1702948075363.png</v>
      </c>
      <c r="T3991" s="27" t="s">
        <v>8759</v>
      </c>
      <c r="U3991" s="28" t="str">
        <f>VLOOKUP(N3991,'散件（更新）'!B:G,6,FALSE)</f>
        <v>释放按钮+弹簧组件（散件专用）</v>
      </c>
      <c r="V3991" s="28" t="str">
        <f>VLOOKUP(N3991,'散件（更新）'!B:I,8,FALSE)</f>
        <v>6972200197429</v>
      </c>
    </row>
    <row r="3992" spans="1:22" ht="14.6">
      <c r="A3992" s="57">
        <v>46169</v>
      </c>
      <c r="B3992" s="140" t="s">
        <v>3703</v>
      </c>
      <c r="C3992" s="27" t="str">
        <f>VLOOKUP(B3992,'大货清单（不定期按GOMS更新）'!A:H,8,0)</f>
        <v>107-19650010</v>
      </c>
      <c r="D3992" s="27" t="str">
        <f>VLOOKUP(B3992,'大货清单（不定期按GOMS更新）'!A:C,3,0)</f>
        <v>ZB1965-10</v>
      </c>
      <c r="E3992" s="27" t="str">
        <f>VLOOKUP(B3992,'大货清单（不定期按GOMS更新）'!A:H,4,0)</f>
        <v>GB</v>
      </c>
      <c r="F3992" s="27" t="str">
        <f>VLOOKUP(B3992,'大货清单（不定期按GOMS更新）'!A:H,2,0)</f>
        <v>PURE ONE S11 SPARTAN</v>
      </c>
      <c r="G3992" s="28">
        <f>VLOOKUP(B3992,'大货清单（不定期按GOMS更新）'!A:I,9,FALSE)</f>
        <v>6974950103484</v>
      </c>
      <c r="H3992" s="27" t="str">
        <f>VLOOKUP(B3992,'大货清单（不定期按GOMS更新）'!A:H,7,0)</f>
        <v>Dark Grey</v>
      </c>
      <c r="I3992" s="27" t="str">
        <f>VLOOKUP(B3992,'大货清单（不定期按GOMS更新）'!A:F,6,FALSE)</f>
        <v>PHASEOUT</v>
      </c>
      <c r="J3992" s="27" t="str">
        <f>VLOOKUP(B3992,'大货清单（不定期按GOMS更新）'!A:K,11,FALSE)</f>
        <v>5.34</v>
      </c>
      <c r="K3992" s="27" t="str">
        <f>VLOOKUP(B3992,'大货清单（不定期按GOMS更新）'!A:N,12,FALSE)</f>
        <v>765</v>
      </c>
      <c r="L3992" s="27" t="str">
        <f>VLOOKUP(B3992,'大货清单（不定期按GOMS更新）'!A:M,13,FALSE)</f>
        <v>157</v>
      </c>
      <c r="M3992" s="27" t="str">
        <f>VLOOKUP(B3992,'大货清单（不定期按GOMS更新）'!A:N,14,FALSE)</f>
        <v>308</v>
      </c>
      <c r="N3992" s="140" t="s">
        <v>1225</v>
      </c>
      <c r="O3992" s="27">
        <f>IFERROR(VLOOKUP(N3992,'散件迭代（不定期更新）'!C:J,8,FALSE),0)</f>
        <v>0</v>
      </c>
      <c r="P3992" s="27" t="str">
        <f>IFERROR(VLOOKUP(N3992,'散件（更新）'!B:H,3,FALSE),0)</f>
        <v>206-1756-0099</v>
      </c>
      <c r="Q3992" s="27" t="str">
        <f>VLOOKUP(N3992,'散件（更新）'!B:H,2,FALSE)</f>
        <v>114-17560099</v>
      </c>
      <c r="R3992" s="27" t="str">
        <f>VLOOKUP(N3992,'散件（更新）'!B:H,7,FALSE)</f>
        <v>Repair Wheel</v>
      </c>
      <c r="S3992" s="27" t="str">
        <f>VLOOKUP(N3992,'散件（更新）'!B:E,4,FALSE)</f>
        <v>https://tineco-yxzt.oss-accelerate.aliyuncs.com/20231219/9VSRW100200_1702948075442.png</v>
      </c>
      <c r="T3992" s="27" t="s">
        <v>8759</v>
      </c>
      <c r="U3992" s="28" t="str">
        <f>VLOOKUP(N3992,'散件（更新）'!B:G,6,FALSE)</f>
        <v>地刷小轮+小轮轴组件</v>
      </c>
      <c r="V3992" s="28" t="str">
        <f>VLOOKUP(N3992,'散件（更新）'!B:I,8,FALSE)</f>
        <v>6972200194046</v>
      </c>
    </row>
    <row r="3993" spans="1:22" ht="14.6">
      <c r="A3993" s="57">
        <v>46169</v>
      </c>
      <c r="B3993" s="140" t="s">
        <v>3703</v>
      </c>
      <c r="C3993" s="27" t="str">
        <f>VLOOKUP(B3993,'大货清单（不定期按GOMS更新）'!A:H,8,0)</f>
        <v>107-19650010</v>
      </c>
      <c r="D3993" s="27" t="str">
        <f>VLOOKUP(B3993,'大货清单（不定期按GOMS更新）'!A:C,3,0)</f>
        <v>ZB1965-10</v>
      </c>
      <c r="E3993" s="27" t="str">
        <f>VLOOKUP(B3993,'大货清单（不定期按GOMS更新）'!A:H,4,0)</f>
        <v>GB</v>
      </c>
      <c r="F3993" s="27" t="str">
        <f>VLOOKUP(B3993,'大货清单（不定期按GOMS更新）'!A:H,2,0)</f>
        <v>PURE ONE S11 SPARTAN</v>
      </c>
      <c r="G3993" s="28">
        <f>VLOOKUP(B3993,'大货清单（不定期按GOMS更新）'!A:I,9,FALSE)</f>
        <v>6974950103484</v>
      </c>
      <c r="H3993" s="27" t="str">
        <f>VLOOKUP(B3993,'大货清单（不定期按GOMS更新）'!A:H,7,0)</f>
        <v>Dark Grey</v>
      </c>
      <c r="I3993" s="27" t="str">
        <f>VLOOKUP(B3993,'大货清单（不定期按GOMS更新）'!A:F,6,FALSE)</f>
        <v>PHASEOUT</v>
      </c>
      <c r="J3993" s="27" t="str">
        <f>VLOOKUP(B3993,'大货清单（不定期按GOMS更新）'!A:K,11,FALSE)</f>
        <v>5.34</v>
      </c>
      <c r="K3993" s="27" t="str">
        <f>VLOOKUP(B3993,'大货清单（不定期按GOMS更新）'!A:N,12,FALSE)</f>
        <v>765</v>
      </c>
      <c r="L3993" s="27" t="str">
        <f>VLOOKUP(B3993,'大货清单（不定期按GOMS更新）'!A:M,13,FALSE)</f>
        <v>157</v>
      </c>
      <c r="M3993" s="27" t="str">
        <f>VLOOKUP(B3993,'大货清单（不定期按GOMS更新）'!A:N,14,FALSE)</f>
        <v>308</v>
      </c>
      <c r="N3993" s="140" t="s">
        <v>404</v>
      </c>
      <c r="O3993" s="27">
        <f>IFERROR(VLOOKUP(N3993,'散件迭代（不定期更新）'!C:J,8,FALSE),0)</f>
        <v>0</v>
      </c>
      <c r="P3993" s="27" t="str">
        <f>IFERROR(VLOOKUP(N3993,'散件（更新）'!B:H,3,FALSE),0)</f>
        <v>206-1873-0220</v>
      </c>
      <c r="Q3993" s="27" t="str">
        <f>VLOOKUP(N3993,'散件（更新）'!B:H,2,FALSE)</f>
        <v>114-18730220</v>
      </c>
      <c r="R3993" s="27" t="str">
        <f>VLOOKUP(N3993,'散件（更新）'!B:H,7,FALSE)</f>
        <v>Screw assembly for wall-mounted dock</v>
      </c>
      <c r="S3993" s="27" t="str">
        <f>VLOOKUP(N3993,'散件（更新）'!B:E,4,FALSE)</f>
        <v>https://tineco-yxzt.oss-accelerate.aliyuncs.com/20231219/9VSSA121100_1702948075509.png</v>
      </c>
      <c r="T3993" s="27" t="s">
        <v>8759</v>
      </c>
      <c r="U3993" s="28" t="str">
        <f>VLOOKUP(N3993,'散件（更新）'!B:G,6,FALSE)</f>
        <v>壁钉组件</v>
      </c>
      <c r="V3993" s="28" t="str">
        <f>VLOOKUP(N3993,'散件（更新）'!B:I,8,FALSE)</f>
        <v>6972200191373</v>
      </c>
    </row>
    <row r="3994" spans="1:22" ht="14.6">
      <c r="A3994" s="57">
        <v>46169</v>
      </c>
      <c r="B3994" s="140" t="s">
        <v>3703</v>
      </c>
      <c r="C3994" s="27" t="str">
        <f>VLOOKUP(B3994,'大货清单（不定期按GOMS更新）'!A:H,8,0)</f>
        <v>107-19650010</v>
      </c>
      <c r="D3994" s="27" t="str">
        <f>VLOOKUP(B3994,'大货清单（不定期按GOMS更新）'!A:C,3,0)</f>
        <v>ZB1965-10</v>
      </c>
      <c r="E3994" s="27" t="str">
        <f>VLOOKUP(B3994,'大货清单（不定期按GOMS更新）'!A:H,4,0)</f>
        <v>GB</v>
      </c>
      <c r="F3994" s="27" t="str">
        <f>VLOOKUP(B3994,'大货清单（不定期按GOMS更新）'!A:H,2,0)</f>
        <v>PURE ONE S11 SPARTAN</v>
      </c>
      <c r="G3994" s="28">
        <f>VLOOKUP(B3994,'大货清单（不定期按GOMS更新）'!A:I,9,FALSE)</f>
        <v>6974950103484</v>
      </c>
      <c r="H3994" s="27" t="str">
        <f>VLOOKUP(B3994,'大货清单（不定期按GOMS更新）'!A:H,7,0)</f>
        <v>Dark Grey</v>
      </c>
      <c r="I3994" s="27" t="str">
        <f>VLOOKUP(B3994,'大货清单（不定期按GOMS更新）'!A:F,6,FALSE)</f>
        <v>PHASEOUT</v>
      </c>
      <c r="J3994" s="27" t="str">
        <f>VLOOKUP(B3994,'大货清单（不定期按GOMS更新）'!A:K,11,FALSE)</f>
        <v>5.34</v>
      </c>
      <c r="K3994" s="27" t="str">
        <f>VLOOKUP(B3994,'大货清单（不定期按GOMS更新）'!A:N,12,FALSE)</f>
        <v>765</v>
      </c>
      <c r="L3994" s="27" t="str">
        <f>VLOOKUP(B3994,'大货清单（不定期按GOMS更新）'!A:M,13,FALSE)</f>
        <v>157</v>
      </c>
      <c r="M3994" s="27" t="str">
        <f>VLOOKUP(B3994,'大货清单（不定期按GOMS更新）'!A:N,14,FALSE)</f>
        <v>308</v>
      </c>
      <c r="N3994" s="140" t="s">
        <v>338</v>
      </c>
      <c r="O3994" s="27" t="str">
        <f>IFERROR(VLOOKUP(N3994,'散件迭代（不定期更新）'!C:J,8,FALSE),0)</f>
        <v>A42</v>
      </c>
      <c r="P3994" s="27" t="str">
        <f>IFERROR(VLOOKUP(N3994,'散件（更新）'!B:H,3,FALSE),0)</f>
        <v>206-1873-0209</v>
      </c>
      <c r="Q3994" s="27" t="str">
        <f>VLOOKUP(N3994,'散件（更新）'!B:H,2,FALSE)</f>
        <v>114-18730209</v>
      </c>
      <c r="R3994" s="27" t="str">
        <f>VLOOKUP(N3994,'散件（更新）'!B:H,7,FALSE)</f>
        <v>Crevice Tool</v>
      </c>
      <c r="S3994" s="27" t="str">
        <f>VLOOKUP(N3994,'散件（更新）'!B:E,4,FALSE)</f>
        <v>https://tineco-yxzt.oss-accelerate.aliyuncs.com/product/114-18730209.png</v>
      </c>
      <c r="T3994" s="27" t="s">
        <v>8759</v>
      </c>
      <c r="U3994" s="28" t="str">
        <f>VLOOKUP(N3994,'散件（更新）'!B:G,6,FALSE)</f>
        <v>扁吸组件</v>
      </c>
      <c r="V3994" s="28" t="str">
        <f>VLOOKUP(N3994,'散件（更新）'!B:I,8,FALSE)</f>
        <v>6972200191496</v>
      </c>
    </row>
    <row r="3995" spans="1:22" ht="14.6">
      <c r="A3995" s="57">
        <v>46169</v>
      </c>
      <c r="B3995" s="140" t="s">
        <v>3703</v>
      </c>
      <c r="C3995" s="27" t="str">
        <f>VLOOKUP(B3995,'大货清单（不定期按GOMS更新）'!A:H,8,0)</f>
        <v>107-19650010</v>
      </c>
      <c r="D3995" s="27" t="str">
        <f>VLOOKUP(B3995,'大货清单（不定期按GOMS更新）'!A:C,3,0)</f>
        <v>ZB1965-10</v>
      </c>
      <c r="E3995" s="27" t="str">
        <f>VLOOKUP(B3995,'大货清单（不定期按GOMS更新）'!A:H,4,0)</f>
        <v>GB</v>
      </c>
      <c r="F3995" s="27" t="str">
        <f>VLOOKUP(B3995,'大货清单（不定期按GOMS更新）'!A:H,2,0)</f>
        <v>PURE ONE S11 SPARTAN</v>
      </c>
      <c r="G3995" s="28">
        <f>VLOOKUP(B3995,'大货清单（不定期按GOMS更新）'!A:I,9,FALSE)</f>
        <v>6974950103484</v>
      </c>
      <c r="H3995" s="27" t="str">
        <f>VLOOKUP(B3995,'大货清单（不定期按GOMS更新）'!A:H,7,0)</f>
        <v>Dark Grey</v>
      </c>
      <c r="I3995" s="27" t="str">
        <f>VLOOKUP(B3995,'大货清单（不定期按GOMS更新）'!A:F,6,FALSE)</f>
        <v>PHASEOUT</v>
      </c>
      <c r="J3995" s="27" t="str">
        <f>VLOOKUP(B3995,'大货清单（不定期按GOMS更新）'!A:K,11,FALSE)</f>
        <v>5.34</v>
      </c>
      <c r="K3995" s="27" t="str">
        <f>VLOOKUP(B3995,'大货清单（不定期按GOMS更新）'!A:N,12,FALSE)</f>
        <v>765</v>
      </c>
      <c r="L3995" s="27" t="str">
        <f>VLOOKUP(B3995,'大货清单（不定期按GOMS更新）'!A:M,13,FALSE)</f>
        <v>157</v>
      </c>
      <c r="M3995" s="27" t="str">
        <f>VLOOKUP(B3995,'大货清单（不定期按GOMS更新）'!A:N,14,FALSE)</f>
        <v>308</v>
      </c>
      <c r="N3995" s="140" t="s">
        <v>330</v>
      </c>
      <c r="O3995" s="27">
        <f>IFERROR(VLOOKUP(N3995,'散件迭代（不定期更新）'!C:J,8,FALSE),0)</f>
        <v>0</v>
      </c>
      <c r="P3995" s="27" t="str">
        <f>IFERROR(VLOOKUP(N3995,'散件（更新）'!B:H,3,FALSE),0)</f>
        <v>206-1873-0206</v>
      </c>
      <c r="Q3995" s="27" t="str">
        <f>VLOOKUP(N3995,'散件（更新）'!B:H,2,FALSE)</f>
        <v>114-18730206</v>
      </c>
      <c r="R3995" s="27" t="str">
        <f>VLOOKUP(N3995,'散件（更新）'!B:H,7,FALSE)</f>
        <v>Flexible long crevice tool</v>
      </c>
      <c r="S3995" s="27" t="str">
        <f>VLOOKUP(N3995,'散件（更新）'!B:E,4,FALSE)</f>
        <v>https://tineco-yxzt.oss-accelerate.aliyuncs.com/product/114-18730206.png</v>
      </c>
      <c r="T3995" s="27" t="s">
        <v>8759</v>
      </c>
      <c r="U3995" s="28" t="str">
        <f>VLOOKUP(N3995,'散件（更新）'!B:G,6,FALSE)</f>
        <v>伸缩扁吸组件</v>
      </c>
      <c r="V3995" s="28" t="str">
        <f>VLOOKUP(N3995,'散件（更新）'!B:I,8,FALSE)</f>
        <v>6972200191533</v>
      </c>
    </row>
    <row r="3996" spans="1:22" ht="14.6">
      <c r="A3996" s="57">
        <v>46169</v>
      </c>
      <c r="B3996" s="140" t="s">
        <v>3703</v>
      </c>
      <c r="C3996" s="27" t="str">
        <f>VLOOKUP(B3996,'大货清单（不定期按GOMS更新）'!A:H,8,0)</f>
        <v>107-19650010</v>
      </c>
      <c r="D3996" s="27" t="str">
        <f>VLOOKUP(B3996,'大货清单（不定期按GOMS更新）'!A:C,3,0)</f>
        <v>ZB1965-10</v>
      </c>
      <c r="E3996" s="27" t="str">
        <f>VLOOKUP(B3996,'大货清单（不定期按GOMS更新）'!A:H,4,0)</f>
        <v>GB</v>
      </c>
      <c r="F3996" s="27" t="str">
        <f>VLOOKUP(B3996,'大货清单（不定期按GOMS更新）'!A:H,2,0)</f>
        <v>PURE ONE S11 SPARTAN</v>
      </c>
      <c r="G3996" s="28">
        <f>VLOOKUP(B3996,'大货清单（不定期按GOMS更新）'!A:I,9,FALSE)</f>
        <v>6974950103484</v>
      </c>
      <c r="H3996" s="27" t="str">
        <f>VLOOKUP(B3996,'大货清单（不定期按GOMS更新）'!A:H,7,0)</f>
        <v>Dark Grey</v>
      </c>
      <c r="I3996" s="27" t="str">
        <f>VLOOKUP(B3996,'大货清单（不定期按GOMS更新）'!A:F,6,FALSE)</f>
        <v>PHASEOUT</v>
      </c>
      <c r="J3996" s="27" t="str">
        <f>VLOOKUP(B3996,'大货清单（不定期按GOMS更新）'!A:K,11,FALSE)</f>
        <v>5.34</v>
      </c>
      <c r="K3996" s="27" t="str">
        <f>VLOOKUP(B3996,'大货清单（不定期按GOMS更新）'!A:N,12,FALSE)</f>
        <v>765</v>
      </c>
      <c r="L3996" s="27" t="str">
        <f>VLOOKUP(B3996,'大货清单（不定期按GOMS更新）'!A:M,13,FALSE)</f>
        <v>157</v>
      </c>
      <c r="M3996" s="27" t="str">
        <f>VLOOKUP(B3996,'大货清单（不定期按GOMS更新）'!A:N,14,FALSE)</f>
        <v>308</v>
      </c>
      <c r="N3996" s="140" t="s">
        <v>383</v>
      </c>
      <c r="O3996" s="27">
        <f>IFERROR(VLOOKUP(N3996,'散件迭代（不定期更新）'!C:J,8,FALSE),0)</f>
        <v>0</v>
      </c>
      <c r="P3996" s="27" t="str">
        <f>IFERROR(VLOOKUP(N3996,'散件（更新）'!B:H,3,FALSE),0)</f>
        <v>206-1873-0012</v>
      </c>
      <c r="Q3996" s="27" t="str">
        <f>VLOOKUP(N3996,'散件（更新）'!B:H,2,FALSE)</f>
        <v>114-18730012</v>
      </c>
      <c r="R3996" s="27" t="str">
        <f>VLOOKUP(N3996,'散件（更新）'!B:H,7,FALSE)</f>
        <v>Flexible extension hose</v>
      </c>
      <c r="S3996" s="27" t="str">
        <f>VLOOKUP(N3996,'散件（更新）'!B:E,4,FALSE)</f>
        <v>https://tineco-yxzt.oss-accelerate.aliyuncs.com/20231227/9VSUE121100_1703640269698.png</v>
      </c>
      <c r="T3996" s="27" t="s">
        <v>8759</v>
      </c>
      <c r="U3996" s="28" t="str">
        <f>VLOOKUP(N3996,'散件（更新）'!B:G,6,FALSE)</f>
        <v>ZB1669 伸缩软管组件</v>
      </c>
      <c r="V3996" s="28" t="str">
        <f>VLOOKUP(N3996,'散件（更新）'!B:I,8,FALSE)</f>
        <v>6972200191557</v>
      </c>
    </row>
    <row r="3997" spans="1:22" ht="14.6">
      <c r="A3997" s="57">
        <v>46169</v>
      </c>
      <c r="B3997" s="140" t="s">
        <v>3703</v>
      </c>
      <c r="C3997" s="27" t="str">
        <f>VLOOKUP(B3997,'大货清单（不定期按GOMS更新）'!A:H,8,0)</f>
        <v>107-19650010</v>
      </c>
      <c r="D3997" s="27" t="str">
        <f>VLOOKUP(B3997,'大货清单（不定期按GOMS更新）'!A:C,3,0)</f>
        <v>ZB1965-10</v>
      </c>
      <c r="E3997" s="27" t="str">
        <f>VLOOKUP(B3997,'大货清单（不定期按GOMS更新）'!A:H,4,0)</f>
        <v>GB</v>
      </c>
      <c r="F3997" s="27" t="str">
        <f>VLOOKUP(B3997,'大货清单（不定期按GOMS更新）'!A:H,2,0)</f>
        <v>PURE ONE S11 SPARTAN</v>
      </c>
      <c r="G3997" s="28">
        <f>VLOOKUP(B3997,'大货清单（不定期按GOMS更新）'!A:I,9,FALSE)</f>
        <v>6974950103484</v>
      </c>
      <c r="H3997" s="27" t="str">
        <f>VLOOKUP(B3997,'大货清单（不定期按GOMS更新）'!A:H,7,0)</f>
        <v>Dark Grey</v>
      </c>
      <c r="I3997" s="27" t="str">
        <f>VLOOKUP(B3997,'大货清单（不定期按GOMS更新）'!A:F,6,FALSE)</f>
        <v>PHASEOUT</v>
      </c>
      <c r="J3997" s="27" t="str">
        <f>VLOOKUP(B3997,'大货清单（不定期按GOMS更新）'!A:K,11,FALSE)</f>
        <v>5.34</v>
      </c>
      <c r="K3997" s="27" t="str">
        <f>VLOOKUP(B3997,'大货清单（不定期按GOMS更新）'!A:N,12,FALSE)</f>
        <v>765</v>
      </c>
      <c r="L3997" s="27" t="str">
        <f>VLOOKUP(B3997,'大货清单（不定期按GOMS更新）'!A:M,13,FALSE)</f>
        <v>157</v>
      </c>
      <c r="M3997" s="27" t="str">
        <f>VLOOKUP(B3997,'大货清单（不定期按GOMS更新）'!A:N,14,FALSE)</f>
        <v>308</v>
      </c>
      <c r="N3997" s="140" t="s">
        <v>380</v>
      </c>
      <c r="O3997" s="27">
        <f>IFERROR(VLOOKUP(N3997,'散件迭代（不定期更新）'!C:J,8,FALSE),0)</f>
        <v>0</v>
      </c>
      <c r="P3997" s="27" t="str">
        <f>IFERROR(VLOOKUP(N3997,'散件（更新）'!B:H,3,FALSE),0)</f>
        <v>206-1873-0011</v>
      </c>
      <c r="Q3997" s="27" t="str">
        <f>VLOOKUP(N3997,'散件（更新）'!B:H,2,FALSE)</f>
        <v>114-18730011</v>
      </c>
      <c r="R3997" s="27" t="str">
        <f>VLOOKUP(N3997,'散件（更新）'!B:H,7,FALSE)</f>
        <v>Flexible multi-angle tube</v>
      </c>
      <c r="S3997" s="27" t="str">
        <f>VLOOKUP(N3997,'散件（更新）'!B:E,4,FALSE)</f>
        <v>https://tineco-yxzt.oss-accelerate.aliyuncs.com/product/114-18730011.png</v>
      </c>
      <c r="T3997" s="27" t="s">
        <v>8759</v>
      </c>
      <c r="U3997" s="28" t="str">
        <f>VLOOKUP(N3997,'散件（更新）'!B:G,6,FALSE)</f>
        <v>转折管组件</v>
      </c>
      <c r="V3997" s="28" t="str">
        <f>VLOOKUP(N3997,'散件（更新）'!B:I,8,FALSE)</f>
        <v>6972200191540</v>
      </c>
    </row>
    <row r="3998" spans="1:22" ht="14.6">
      <c r="A3998" s="57">
        <v>46169</v>
      </c>
      <c r="B3998" s="140" t="s">
        <v>3703</v>
      </c>
      <c r="C3998" s="27" t="str">
        <f>VLOOKUP(B3998,'大货清单（不定期按GOMS更新）'!A:H,8,0)</f>
        <v>107-19650010</v>
      </c>
      <c r="D3998" s="27" t="str">
        <f>VLOOKUP(B3998,'大货清单（不定期按GOMS更新）'!A:C,3,0)</f>
        <v>ZB1965-10</v>
      </c>
      <c r="E3998" s="27" t="str">
        <f>VLOOKUP(B3998,'大货清单（不定期按GOMS更新）'!A:H,4,0)</f>
        <v>GB</v>
      </c>
      <c r="F3998" s="27" t="str">
        <f>VLOOKUP(B3998,'大货清单（不定期按GOMS更新）'!A:H,2,0)</f>
        <v>PURE ONE S11 SPARTAN</v>
      </c>
      <c r="G3998" s="28">
        <f>VLOOKUP(B3998,'大货清单（不定期按GOMS更新）'!A:I,9,FALSE)</f>
        <v>6974950103484</v>
      </c>
      <c r="H3998" s="27" t="str">
        <f>VLOOKUP(B3998,'大货清单（不定期按GOMS更新）'!A:H,7,0)</f>
        <v>Dark Grey</v>
      </c>
      <c r="I3998" s="27" t="str">
        <f>VLOOKUP(B3998,'大货清单（不定期按GOMS更新）'!A:F,6,FALSE)</f>
        <v>PHASEOUT</v>
      </c>
      <c r="J3998" s="27" t="str">
        <f>VLOOKUP(B3998,'大货清单（不定期按GOMS更新）'!A:K,11,FALSE)</f>
        <v>5.34</v>
      </c>
      <c r="K3998" s="27" t="str">
        <f>VLOOKUP(B3998,'大货清单（不定期按GOMS更新）'!A:N,12,FALSE)</f>
        <v>765</v>
      </c>
      <c r="L3998" s="27" t="str">
        <f>VLOOKUP(B3998,'大货清单（不定期按GOMS更新）'!A:M,13,FALSE)</f>
        <v>157</v>
      </c>
      <c r="M3998" s="27" t="str">
        <f>VLOOKUP(B3998,'大货清单（不定期按GOMS更新）'!A:N,14,FALSE)</f>
        <v>308</v>
      </c>
      <c r="N3998" s="140" t="s">
        <v>1348</v>
      </c>
      <c r="O3998" s="27">
        <f>IFERROR(VLOOKUP(N3998,'散件迭代（不定期更新）'!C:J,8,FALSE),0)</f>
        <v>0</v>
      </c>
      <c r="P3998" s="27" t="str">
        <f>IFERROR(VLOOKUP(N3998,'散件（更新）'!B:H,3,FALSE),0)</f>
        <v>206-1965-0113</v>
      </c>
      <c r="Q3998" s="27" t="str">
        <f>VLOOKUP(N3998,'散件（更新）'!B:H,2,FALSE)</f>
        <v>114-19650113</v>
      </c>
      <c r="R3998" s="27" t="str">
        <f>VLOOKUP(N3998,'散件（更新）'!B:H,7,FALSE)</f>
        <v>Tube Assembly</v>
      </c>
      <c r="S3998" s="27" t="str">
        <f>VLOOKUP(N3998,'散件（更新）'!B:E,4,FALSE)</f>
        <v>https://tineco-yxzt.oss-accelerate.aliyuncs.com/product/114-19650113.jpg</v>
      </c>
      <c r="T3998" s="27" t="s">
        <v>8759</v>
      </c>
      <c r="U3998" s="28" t="str">
        <f>VLOOKUP(N3998,'散件（更新）'!B:G,6,FALSE)</f>
        <v>加长管组件（蓝色减重版本）</v>
      </c>
      <c r="V3998" s="28" t="str">
        <f>VLOOKUP(N3998,'散件（更新）'!B:I,8,FALSE)</f>
        <v>6972200192486</v>
      </c>
    </row>
    <row r="3999" spans="1:22" ht="14.6">
      <c r="A3999" s="57">
        <v>46169</v>
      </c>
      <c r="B3999" s="140" t="s">
        <v>3703</v>
      </c>
      <c r="C3999" s="27" t="str">
        <f>VLOOKUP(B3999,'大货清单（不定期按GOMS更新）'!A:H,8,0)</f>
        <v>107-19650010</v>
      </c>
      <c r="D3999" s="27" t="str">
        <f>VLOOKUP(B3999,'大货清单（不定期按GOMS更新）'!A:C,3,0)</f>
        <v>ZB1965-10</v>
      </c>
      <c r="E3999" s="27" t="str">
        <f>VLOOKUP(B3999,'大货清单（不定期按GOMS更新）'!A:H,4,0)</f>
        <v>GB</v>
      </c>
      <c r="F3999" s="27" t="str">
        <f>VLOOKUP(B3999,'大货清单（不定期按GOMS更新）'!A:H,2,0)</f>
        <v>PURE ONE S11 SPARTAN</v>
      </c>
      <c r="G3999" s="28">
        <f>VLOOKUP(B3999,'大货清单（不定期按GOMS更新）'!A:I,9,FALSE)</f>
        <v>6974950103484</v>
      </c>
      <c r="H3999" s="27" t="str">
        <f>VLOOKUP(B3999,'大货清单（不定期按GOMS更新）'!A:H,7,0)</f>
        <v>Dark Grey</v>
      </c>
      <c r="I3999" s="27" t="str">
        <f>VLOOKUP(B3999,'大货清单（不定期按GOMS更新）'!A:F,6,FALSE)</f>
        <v>PHASEOUT</v>
      </c>
      <c r="J3999" s="27" t="str">
        <f>VLOOKUP(B3999,'大货清单（不定期按GOMS更新）'!A:K,11,FALSE)</f>
        <v>5.34</v>
      </c>
      <c r="K3999" s="27" t="str">
        <f>VLOOKUP(B3999,'大货清单（不定期按GOMS更新）'!A:N,12,FALSE)</f>
        <v>765</v>
      </c>
      <c r="L3999" s="27" t="str">
        <f>VLOOKUP(B3999,'大货清单（不定期按GOMS更新）'!A:M,13,FALSE)</f>
        <v>157</v>
      </c>
      <c r="M3999" s="27" t="str">
        <f>VLOOKUP(B3999,'大货清单（不定期按GOMS更新）'!A:N,14,FALSE)</f>
        <v>308</v>
      </c>
      <c r="N3999" s="140" t="s">
        <v>465</v>
      </c>
      <c r="O3999" s="27">
        <f>IFERROR(VLOOKUP(N3999,'散件迭代（不定期更新）'!C:J,8,FALSE),0)</f>
        <v>0</v>
      </c>
      <c r="P3999" s="27" t="str">
        <f>IFERROR(VLOOKUP(N3999,'散件（更新）'!B:H,3,FALSE),0)</f>
        <v>206-1965-0207</v>
      </c>
      <c r="Q3999" s="27" t="str">
        <f>VLOOKUP(N3999,'散件（更新）'!B:H,2,FALSE)</f>
        <v>114-19650207</v>
      </c>
      <c r="R3999" s="27" t="str">
        <f>VLOOKUP(N3999,'散件（更新）'!B:H,7,FALSE)</f>
        <v>Tube Assembly</v>
      </c>
      <c r="S3999" s="27" t="str">
        <f>VLOOKUP(N3999,'散件（更新）'!B:E,4,FALSE)</f>
        <v>https://tineco-yxzt.oss-accelerate.aliyuncs.com/product/114-19650207.jpg</v>
      </c>
      <c r="T3999" s="27" t="s">
        <v>8759</v>
      </c>
      <c r="U3999" s="28" t="str">
        <f>VLOOKUP(N3999,'散件（更新）'!B:G,6,FALSE)</f>
        <v>加长管组件（灰色减重版本）</v>
      </c>
      <c r="V3999" s="28" t="str">
        <f>VLOOKUP(N3999,'散件（更新）'!B:I,8,FALSE)</f>
        <v>6972200191922</v>
      </c>
    </row>
    <row r="4000" spans="1:22" ht="14.6">
      <c r="A4000" s="57">
        <v>46169</v>
      </c>
      <c r="B4000" s="140" t="s">
        <v>2666</v>
      </c>
      <c r="C4000" s="27" t="str">
        <f>VLOOKUP(B4000,'大货清单（不定期按GOMS更新）'!A:H,8,0)</f>
        <v>107-18732101</v>
      </c>
      <c r="D4000" s="27" t="str">
        <f>VLOOKUP(B4000,'大货清单（不定期按GOMS更新）'!A:C,3,0)</f>
        <v>ZB1873U-01</v>
      </c>
      <c r="E4000" s="27" t="str">
        <f>VLOOKUP(B4000,'大货清单（不定期按GOMS更新）'!A:H,4,0)</f>
        <v>GB,AE</v>
      </c>
      <c r="F4000" s="27" t="str">
        <f>VLOOKUP(B4000,'大货清单（不定期按GOMS更新）'!A:H,2,0)</f>
        <v>PURE ONE S12</v>
      </c>
      <c r="G4000" s="28">
        <f>VLOOKUP(B4000,'大货清单（不定期按GOMS更新）'!A:I,9,FALSE)</f>
        <v>6972200192202</v>
      </c>
      <c r="H4000" s="27" t="str">
        <f>VLOOKUP(B4000,'大货清单（不定期按GOMS更新）'!A:H,7,0)</f>
        <v>Matte Black</v>
      </c>
      <c r="I4000" s="27" t="str">
        <f>VLOOKUP(B4000,'大货清单（不定期按GOMS更新）'!A:F,6,FALSE)</f>
        <v>PHASEOUT</v>
      </c>
      <c r="J4000" s="27" t="str">
        <f>VLOOKUP(B4000,'大货清单（不定期按GOMS更新）'!A:K,11,FALSE)</f>
        <v>6.3</v>
      </c>
      <c r="K4000" s="27" t="str">
        <f>VLOOKUP(B4000,'大货清单（不定期按GOMS更新）'!A:N,12,FALSE)</f>
        <v>776</v>
      </c>
      <c r="L4000" s="27" t="str">
        <f>VLOOKUP(B4000,'大货清单（不定期按GOMS更新）'!A:M,13,FALSE)</f>
        <v>154</v>
      </c>
      <c r="M4000" s="27" t="str">
        <f>VLOOKUP(B4000,'大货清单（不定期按GOMS更新）'!A:N,14,FALSE)</f>
        <v>323</v>
      </c>
      <c r="N4000" s="140" t="s">
        <v>1363</v>
      </c>
      <c r="O4000" s="27" t="str">
        <f>IFERROR(VLOOKUP(N4000,'散件迭代（不定期更新）'!C:J,8,FALSE),0)</f>
        <v>A12</v>
      </c>
      <c r="P4000" s="27" t="str">
        <f>IFERROR(VLOOKUP(N4000,'散件（更新）'!B:H,3,FALSE),0)</f>
        <v>206-1873-0010</v>
      </c>
      <c r="Q4000" s="27" t="str">
        <f>VLOOKUP(N4000,'散件（更新）'!B:H,2,FALSE)</f>
        <v>114-18730010</v>
      </c>
      <c r="R4000" s="27" t="str">
        <f>VLOOKUP(N4000,'散件（更新）'!B:H,7,FALSE)</f>
        <v>Accessory Kit</v>
      </c>
      <c r="S4000" s="27" t="str">
        <f>VLOOKUP(N4000,'散件（更新）'!B:E,4,FALSE)</f>
        <v>https://tineco-yxzt.oss-accelerate.aliyuncs.com/product/114-18730010.jpg</v>
      </c>
      <c r="T4000" s="27" t="s">
        <v>8759</v>
      </c>
      <c r="U4000" s="28" t="str">
        <f>VLOOKUP(N4000,'散件（更新）'!B:G,6,FALSE)</f>
        <v>附件套装(家电刷组件+伸缩扁吸组件+转折管组件+伸缩软管组件)</v>
      </c>
      <c r="V4000" s="28" t="str">
        <f>VLOOKUP(N4000,'散件（更新）'!B:I,8,FALSE)</f>
        <v>6972200191519</v>
      </c>
    </row>
    <row r="4001" spans="1:22" ht="14.6">
      <c r="A4001" s="57">
        <v>46169</v>
      </c>
      <c r="B4001" s="140" t="s">
        <v>2666</v>
      </c>
      <c r="C4001" s="27" t="str">
        <f>VLOOKUP(B4001,'大货清单（不定期按GOMS更新）'!A:H,8,0)</f>
        <v>107-18732101</v>
      </c>
      <c r="D4001" s="27" t="str">
        <f>VLOOKUP(B4001,'大货清单（不定期按GOMS更新）'!A:C,3,0)</f>
        <v>ZB1873U-01</v>
      </c>
      <c r="E4001" s="27" t="str">
        <f>VLOOKUP(B4001,'大货清单（不定期按GOMS更新）'!A:H,4,0)</f>
        <v>GB,AE</v>
      </c>
      <c r="F4001" s="27" t="str">
        <f>VLOOKUP(B4001,'大货清单（不定期按GOMS更新）'!A:H,2,0)</f>
        <v>PURE ONE S12</v>
      </c>
      <c r="G4001" s="28">
        <f>VLOOKUP(B4001,'大货清单（不定期按GOMS更新）'!A:I,9,FALSE)</f>
        <v>6972200192202</v>
      </c>
      <c r="H4001" s="27" t="str">
        <f>VLOOKUP(B4001,'大货清单（不定期按GOMS更新）'!A:H,7,0)</f>
        <v>Matte Black</v>
      </c>
      <c r="I4001" s="27" t="str">
        <f>VLOOKUP(B4001,'大货清单（不定期按GOMS更新）'!A:F,6,FALSE)</f>
        <v>PHASEOUT</v>
      </c>
      <c r="J4001" s="27" t="str">
        <f>VLOOKUP(B4001,'大货清单（不定期按GOMS更新）'!A:K,11,FALSE)</f>
        <v>6.3</v>
      </c>
      <c r="K4001" s="27" t="str">
        <f>VLOOKUP(B4001,'大货清单（不定期按GOMS更新）'!A:N,12,FALSE)</f>
        <v>776</v>
      </c>
      <c r="L4001" s="27" t="str">
        <f>VLOOKUP(B4001,'大货清单（不定期按GOMS更新）'!A:M,13,FALSE)</f>
        <v>154</v>
      </c>
      <c r="M4001" s="27" t="str">
        <f>VLOOKUP(B4001,'大货清单（不定期按GOMS更新）'!A:N,14,FALSE)</f>
        <v>323</v>
      </c>
      <c r="N4001" s="140" t="s">
        <v>330</v>
      </c>
      <c r="O4001" s="27">
        <f>IFERROR(VLOOKUP(N4001,'散件迭代（不定期更新）'!C:J,8,FALSE),0)</f>
        <v>0</v>
      </c>
      <c r="P4001" s="27" t="str">
        <f>IFERROR(VLOOKUP(N4001,'散件（更新）'!B:H,3,FALSE),0)</f>
        <v>206-1873-0206</v>
      </c>
      <c r="Q4001" s="27" t="str">
        <f>VLOOKUP(N4001,'散件（更新）'!B:H,2,FALSE)</f>
        <v>114-18730206</v>
      </c>
      <c r="R4001" s="27" t="str">
        <f>VLOOKUP(N4001,'散件（更新）'!B:H,7,FALSE)</f>
        <v>Flexible long crevice tool</v>
      </c>
      <c r="S4001" s="27" t="str">
        <f>VLOOKUP(N4001,'散件（更新）'!B:E,4,FALSE)</f>
        <v>https://tineco-yxzt.oss-accelerate.aliyuncs.com/product/114-18730206.png</v>
      </c>
      <c r="T4001" s="27" t="s">
        <v>8759</v>
      </c>
      <c r="U4001" s="28" t="str">
        <f>VLOOKUP(N4001,'散件（更新）'!B:G,6,FALSE)</f>
        <v>伸缩扁吸组件</v>
      </c>
      <c r="V4001" s="28" t="str">
        <f>VLOOKUP(N4001,'散件（更新）'!B:I,8,FALSE)</f>
        <v>6972200191533</v>
      </c>
    </row>
    <row r="4002" spans="1:22" ht="14.6">
      <c r="A4002" s="57">
        <v>46169</v>
      </c>
      <c r="B4002" s="140" t="s">
        <v>2675</v>
      </c>
      <c r="C4002" s="27" t="str">
        <f>VLOOKUP(B4002,'大货清单（不定期按GOMS更新）'!A:H,8,0)</f>
        <v>107-18732104</v>
      </c>
      <c r="D4002" s="27" t="str">
        <f>VLOOKUP(B4002,'大货清单（不定期按GOMS更新）'!A:C,3,0)</f>
        <v>ZB1873U-04</v>
      </c>
      <c r="E4002" s="27" t="str">
        <f>VLOOKUP(B4002,'大货清单（不定期按GOMS更新）'!A:H,4,0)</f>
        <v>GB</v>
      </c>
      <c r="F4002" s="27" t="str">
        <f>VLOOKUP(B4002,'大货清单（不定期按GOMS更新）'!A:H,2,0)</f>
        <v>PURE ONE S12 PRO EX</v>
      </c>
      <c r="G4002" s="28">
        <f>VLOOKUP(B4002,'大货清单（不定期按GOMS更新）'!A:I,9,FALSE)</f>
        <v>6972200192219</v>
      </c>
      <c r="H4002" s="27" t="str">
        <f>VLOOKUP(B4002,'大货清单（不定期按GOMS更新）'!A:H,7,0)</f>
        <v>Metallic Grey</v>
      </c>
      <c r="I4002" s="27" t="str">
        <f>VLOOKUP(B4002,'大货清单（不定期按GOMS更新）'!A:F,6,FALSE)</f>
        <v>PHASEOUT</v>
      </c>
      <c r="J4002" s="27" t="str">
        <f>VLOOKUP(B4002,'大货清单（不定期按GOMS更新）'!A:K,11,FALSE)</f>
        <v>8.5</v>
      </c>
      <c r="K4002" s="27" t="str">
        <f>VLOOKUP(B4002,'大货清单（不定期按GOMS更新）'!A:N,12,FALSE)</f>
        <v>840</v>
      </c>
      <c r="L4002" s="27" t="str">
        <f>VLOOKUP(B4002,'大货清单（不定期按GOMS更新）'!A:M,13,FALSE)</f>
        <v>163</v>
      </c>
      <c r="M4002" s="27" t="str">
        <f>VLOOKUP(B4002,'大货清单（不定期按GOMS更新）'!A:N,14,FALSE)</f>
        <v>394</v>
      </c>
      <c r="N4002" s="140" t="s">
        <v>1366</v>
      </c>
      <c r="O4002" s="27" t="str">
        <f>IFERROR(VLOOKUP(N4002,'散件迭代（不定期更新）'!C:J,8,FALSE),0)</f>
        <v>A13</v>
      </c>
      <c r="P4002" s="27" t="str">
        <f>IFERROR(VLOOKUP(N4002,'散件（更新）'!B:H,3,FALSE),0)</f>
        <v>206-1873-0207</v>
      </c>
      <c r="Q4002" s="27" t="str">
        <f>VLOOKUP(N4002,'散件（更新）'!B:H,2,FALSE)</f>
        <v>114-18730207</v>
      </c>
      <c r="R4002" s="27" t="str">
        <f>VLOOKUP(N4002,'散件（更新）'!B:H,7,FALSE)</f>
        <v>HEPA</v>
      </c>
      <c r="S4002" s="27" t="str">
        <f>VLOOKUP(N4002,'散件（更新）'!B:E,4,FALSE)</f>
        <v>https://tineco-yxzt.oss-accelerate.aliyuncs.com/product/114-18730207.jpg</v>
      </c>
      <c r="T4002" s="27" t="s">
        <v>8759</v>
      </c>
      <c r="U4002" s="28" t="str">
        <f>VLOOKUP(N4002,'散件（更新）'!B:G,6,FALSE)</f>
        <v>出风HEPA组件，用206-1873-0154代替</v>
      </c>
      <c r="V4002" s="28" t="str">
        <f>VLOOKUP(N4002,'散件（更新）'!B:I,8,FALSE)</f>
        <v>6972200191465</v>
      </c>
    </row>
    <row r="4003" spans="1:22" ht="14.6">
      <c r="A4003" s="57">
        <v>46169</v>
      </c>
      <c r="B4003" s="140" t="s">
        <v>2675</v>
      </c>
      <c r="C4003" s="27" t="str">
        <f>VLOOKUP(B4003,'大货清单（不定期按GOMS更新）'!A:H,8,0)</f>
        <v>107-18732104</v>
      </c>
      <c r="D4003" s="27" t="str">
        <f>VLOOKUP(B4003,'大货清单（不定期按GOMS更新）'!A:C,3,0)</f>
        <v>ZB1873U-04</v>
      </c>
      <c r="E4003" s="27" t="str">
        <f>VLOOKUP(B4003,'大货清单（不定期按GOMS更新）'!A:H,4,0)</f>
        <v>GB</v>
      </c>
      <c r="F4003" s="27" t="str">
        <f>VLOOKUP(B4003,'大货清单（不定期按GOMS更新）'!A:H,2,0)</f>
        <v>PURE ONE S12 PRO EX</v>
      </c>
      <c r="G4003" s="28">
        <f>VLOOKUP(B4003,'大货清单（不定期按GOMS更新）'!A:I,9,FALSE)</f>
        <v>6972200192219</v>
      </c>
      <c r="H4003" s="27" t="str">
        <f>VLOOKUP(B4003,'大货清单（不定期按GOMS更新）'!A:H,7,0)</f>
        <v>Metallic Grey</v>
      </c>
      <c r="I4003" s="27" t="str">
        <f>VLOOKUP(B4003,'大货清单（不定期按GOMS更新）'!A:F,6,FALSE)</f>
        <v>PHASEOUT</v>
      </c>
      <c r="J4003" s="27" t="str">
        <f>VLOOKUP(B4003,'大货清单（不定期按GOMS更新）'!A:K,11,FALSE)</f>
        <v>8.5</v>
      </c>
      <c r="K4003" s="27" t="str">
        <f>VLOOKUP(B4003,'大货清单（不定期按GOMS更新）'!A:N,12,FALSE)</f>
        <v>840</v>
      </c>
      <c r="L4003" s="27" t="str">
        <f>VLOOKUP(B4003,'大货清单（不定期按GOMS更新）'!A:M,13,FALSE)</f>
        <v>163</v>
      </c>
      <c r="M4003" s="27" t="str">
        <f>VLOOKUP(B4003,'大货清单（不定期按GOMS更新）'!A:N,14,FALSE)</f>
        <v>394</v>
      </c>
      <c r="N4003" s="140" t="s">
        <v>1363</v>
      </c>
      <c r="O4003" s="27" t="str">
        <f>IFERROR(VLOOKUP(N4003,'散件迭代（不定期更新）'!C:J,8,FALSE),0)</f>
        <v>A12</v>
      </c>
      <c r="P4003" s="27" t="str">
        <f>IFERROR(VLOOKUP(N4003,'散件（更新）'!B:H,3,FALSE),0)</f>
        <v>206-1873-0010</v>
      </c>
      <c r="Q4003" s="27" t="str">
        <f>VLOOKUP(N4003,'散件（更新）'!B:H,2,FALSE)</f>
        <v>114-18730010</v>
      </c>
      <c r="R4003" s="27" t="str">
        <f>VLOOKUP(N4003,'散件（更新）'!B:H,7,FALSE)</f>
        <v>Accessory Kit</v>
      </c>
      <c r="S4003" s="27" t="str">
        <f>VLOOKUP(N4003,'散件（更新）'!B:E,4,FALSE)</f>
        <v>https://tineco-yxzt.oss-accelerate.aliyuncs.com/product/114-18730010.jpg</v>
      </c>
      <c r="T4003" s="27" t="s">
        <v>8759</v>
      </c>
      <c r="U4003" s="28" t="str">
        <f>VLOOKUP(N4003,'散件（更新）'!B:G,6,FALSE)</f>
        <v>附件套装(家电刷组件+伸缩扁吸组件+转折管组件+伸缩软管组件)</v>
      </c>
      <c r="V4003" s="28" t="str">
        <f>VLOOKUP(N4003,'散件（更新）'!B:I,8,FALSE)</f>
        <v>6972200191519</v>
      </c>
    </row>
    <row r="4004" spans="1:22" ht="14.6">
      <c r="A4004" s="57">
        <v>46169</v>
      </c>
      <c r="B4004" s="140" t="s">
        <v>155</v>
      </c>
      <c r="C4004" s="27" t="str">
        <f>VLOOKUP(B4004,'大货清单（不定期按GOMS更新）'!A:H,8,0)</f>
        <v>107-17692401</v>
      </c>
      <c r="D4004" s="27" t="str">
        <f>VLOOKUP(B4004,'大货清单（不定期按GOMS更新）'!A:C,3,0)</f>
        <v>ZB1769X-01</v>
      </c>
      <c r="E4004" s="27" t="str">
        <f>VLOOKUP(B4004,'大货清单（不定期按GOMS更新）'!A:H,4,0)</f>
        <v>ES,DE,FR,IT,NL,PL,SE,CL,BE</v>
      </c>
      <c r="F4004" s="27" t="str">
        <f>VLOOKUP(B4004,'大货清单（不定期按GOMS更新）'!A:H,2,0)</f>
        <v>A11 Pet</v>
      </c>
      <c r="G4004" s="28">
        <f>VLOOKUP(B4004,'大货清单（不定期按GOMS更新）'!A:I,9,FALSE)</f>
        <v>6972200198082</v>
      </c>
      <c r="H4004" s="27" t="str">
        <f>VLOOKUP(B4004,'大货清单（不定期按GOMS更新）'!A:H,7,0)</f>
        <v>Moonstone</v>
      </c>
      <c r="I4004" s="27" t="str">
        <f>VLOOKUP(B4004,'大货清单（不定期按GOMS更新）'!A:F,6,FALSE)</f>
        <v>PHASEOUT</v>
      </c>
      <c r="J4004" s="27" t="str">
        <f>VLOOKUP(B4004,'大货清单（不定期按GOMS更新）'!A:K,11,FALSE)</f>
        <v>5.2</v>
      </c>
      <c r="K4004" s="27" t="str">
        <f>VLOOKUP(B4004,'大货清单（不定期按GOMS更新）'!A:N,12,FALSE)</f>
        <v>454</v>
      </c>
      <c r="L4004" s="27" t="str">
        <f>VLOOKUP(B4004,'大货清单（不定期按GOMS更新）'!A:M,13,FALSE)</f>
        <v>229</v>
      </c>
      <c r="M4004" s="27" t="str">
        <f>VLOOKUP(B4004,'大货清单（不定期按GOMS更新）'!A:N,14,FALSE)</f>
        <v>327</v>
      </c>
      <c r="N4004" s="140" t="s">
        <v>1218</v>
      </c>
      <c r="O4004" s="27">
        <f>IFERROR(VLOOKUP(N4004,'散件迭代（不定期更新）'!C:J,8,FALSE),0)</f>
        <v>0</v>
      </c>
      <c r="P4004" s="27" t="str">
        <f>IFERROR(VLOOKUP(N4004,'散件（更新）'!B:H,3,FALSE),0)</f>
        <v>206-2029-0614</v>
      </c>
      <c r="Q4004" s="27" t="str">
        <f>VLOOKUP(N4004,'散件（更新）'!B:H,2,FALSE)</f>
        <v>114-20290614</v>
      </c>
      <c r="R4004" s="27" t="str">
        <f>VLOOKUP(N4004,'散件（更新）'!B:H,7,FALSE)</f>
        <v>Repair Wheel</v>
      </c>
      <c r="S4004" s="27" t="str">
        <f>VLOOKUP(N4004,'散件（更新）'!B:E,4,FALSE)</f>
        <v>https://tineco-yxzt.oss-accelerate.aliyuncs.com/20231219/9SWRW100000_1702948048100.png</v>
      </c>
      <c r="T4004" s="27" t="s">
        <v>8759</v>
      </c>
      <c r="U4004" s="28" t="str">
        <f>VLOOKUP(N4004,'散件（更新）'!B:G,6,FALSE)</f>
        <v>小轮包胶组件（2个小轮+2个轴）</v>
      </c>
      <c r="V4004" s="28" t="str">
        <f>VLOOKUP(N4004,'散件（更新）'!B:I,8,FALSE)</f>
        <v>6972200198358</v>
      </c>
    </row>
    <row r="4005" spans="1:22" ht="14.6">
      <c r="A4005" s="57">
        <v>46169</v>
      </c>
      <c r="B4005" s="140" t="s">
        <v>155</v>
      </c>
      <c r="C4005" s="27" t="str">
        <f>VLOOKUP(B4005,'大货清单（不定期按GOMS更新）'!A:H,8,0)</f>
        <v>107-17692401</v>
      </c>
      <c r="D4005" s="27" t="str">
        <f>VLOOKUP(B4005,'大货清单（不定期按GOMS更新）'!A:C,3,0)</f>
        <v>ZB1769X-01</v>
      </c>
      <c r="E4005" s="27" t="str">
        <f>VLOOKUP(B4005,'大货清单（不定期按GOMS更新）'!A:H,4,0)</f>
        <v>ES,DE,FR,IT,NL,PL,SE,CL,BE</v>
      </c>
      <c r="F4005" s="27" t="str">
        <f>VLOOKUP(B4005,'大货清单（不定期按GOMS更新）'!A:H,2,0)</f>
        <v>A11 Pet</v>
      </c>
      <c r="G4005" s="28">
        <f>VLOOKUP(B4005,'大货清单（不定期按GOMS更新）'!A:I,9,FALSE)</f>
        <v>6972200198082</v>
      </c>
      <c r="H4005" s="27" t="str">
        <f>VLOOKUP(B4005,'大货清单（不定期按GOMS更新）'!A:H,7,0)</f>
        <v>Moonstone</v>
      </c>
      <c r="I4005" s="27" t="str">
        <f>VLOOKUP(B4005,'大货清单（不定期按GOMS更新）'!A:F,6,FALSE)</f>
        <v>PHASEOUT</v>
      </c>
      <c r="J4005" s="27" t="str">
        <f>VLOOKUP(B4005,'大货清单（不定期按GOMS更新）'!A:K,11,FALSE)</f>
        <v>5.2</v>
      </c>
      <c r="K4005" s="27" t="str">
        <f>VLOOKUP(B4005,'大货清单（不定期按GOMS更新）'!A:N,12,FALSE)</f>
        <v>454</v>
      </c>
      <c r="L4005" s="27" t="str">
        <f>VLOOKUP(B4005,'大货清单（不定期按GOMS更新）'!A:M,13,FALSE)</f>
        <v>229</v>
      </c>
      <c r="M4005" s="27" t="str">
        <f>VLOOKUP(B4005,'大货清单（不定期按GOMS更新）'!A:N,14,FALSE)</f>
        <v>327</v>
      </c>
      <c r="N4005" s="140" t="s">
        <v>1281</v>
      </c>
      <c r="O4005" s="27">
        <f>IFERROR(VLOOKUP(N4005,'散件迭代（不定期更新）'!C:J,8,FALSE),0)</f>
        <v>0</v>
      </c>
      <c r="P4005" s="27" t="str">
        <f>IFERROR(VLOOKUP(N4005,'散件（更新）'!B:H,3,FALSE),0)</f>
        <v>206-1769-0014</v>
      </c>
      <c r="Q4005" s="27" t="str">
        <f>VLOOKUP(N4005,'散件（更新）'!B:H,2,FALSE)</f>
        <v>114-17690014</v>
      </c>
      <c r="R4005" s="27" t="str">
        <f>VLOOKUP(N4005,'散件（更新）'!B:H,7,FALSE)</f>
        <v>wall accessory holder</v>
      </c>
      <c r="S4005" s="27" t="str">
        <f>VLOOKUP(N4005,'散件（更新）'!B:E,4,FALSE)</f>
        <v>https://tineco-yxzt.oss-accelerate.aliyuncs.com/product/114-17690014.jpg</v>
      </c>
      <c r="T4005" s="27" t="s">
        <v>8759</v>
      </c>
      <c r="U4005" s="28" t="str">
        <f>VLOOKUP(N4005,'散件（更新）'!B:G,6,FALSE)</f>
        <v>附件延展架 墙挂版</v>
      </c>
      <c r="V4005" s="28" t="str">
        <f>VLOOKUP(N4005,'散件（更新）'!B:I,8,FALSE)</f>
        <v>6972200191199</v>
      </c>
    </row>
    <row r="4006" spans="1:22" ht="14.6">
      <c r="A4006" s="57">
        <v>46169</v>
      </c>
      <c r="B4006" s="140" t="s">
        <v>152</v>
      </c>
      <c r="C4006" s="27" t="str">
        <f>VLOOKUP(B4006,'大货清单（不定期按GOMS更新）'!A:H,8,0)</f>
        <v>107-17690503</v>
      </c>
      <c r="D4006" s="27" t="str">
        <f>VLOOKUP(B4006,'大货清单（不定期按GOMS更新）'!A:C,3,0)</f>
        <v>ZB1769E-03</v>
      </c>
      <c r="E4006" s="27" t="str">
        <f>VLOOKUP(B4006,'大货清单（不定期按GOMS更新）'!A:H,4,0)</f>
        <v>DE,FR,ES,IT,NL,PL,SE</v>
      </c>
      <c r="F4006" s="27" t="str">
        <f>VLOOKUP(B4006,'大货清单（不定期按GOMS更新）'!A:H,2,0)</f>
        <v>A11 Hero EX</v>
      </c>
      <c r="G4006" s="28">
        <f>VLOOKUP(B4006,'大货清单（不定期按GOMS更新）'!A:I,9,FALSE)</f>
        <v>6972200193094</v>
      </c>
      <c r="H4006" s="27" t="str">
        <f>VLOOKUP(B4006,'大货清单（不定期按GOMS更新）'!A:H,7,0)</f>
        <v>Moonstone</v>
      </c>
      <c r="I4006" s="27" t="str">
        <f>VLOOKUP(B4006,'大货清单（不定期按GOMS更新）'!A:F,6,FALSE)</f>
        <v>PHASEOUT</v>
      </c>
      <c r="J4006" s="27" t="str">
        <f>VLOOKUP(B4006,'大货清单（不定期按GOMS更新）'!A:K,11,FALSE)</f>
        <v>6.15</v>
      </c>
      <c r="K4006" s="27" t="str">
        <f>VLOOKUP(B4006,'大货清单（不定期按GOMS更新）'!A:N,12,FALSE)</f>
        <v>756</v>
      </c>
      <c r="L4006" s="27" t="str">
        <f>VLOOKUP(B4006,'大货清单（不定期按GOMS更新）'!A:M,13,FALSE)</f>
        <v>154</v>
      </c>
      <c r="M4006" s="27" t="str">
        <f>VLOOKUP(B4006,'大货清单（不定期按GOMS更新）'!A:N,14,FALSE)</f>
        <v>279</v>
      </c>
      <c r="N4006" s="140" t="s">
        <v>1231</v>
      </c>
      <c r="O4006" s="27" t="str">
        <f>IFERROR(VLOOKUP(N4006,'散件迭代（不定期更新）'!C:J,8,FALSE),0)</f>
        <v>A18</v>
      </c>
      <c r="P4006" s="27" t="str">
        <f>IFERROR(VLOOKUP(N4006,'散件（更新）'!B:H,3,FALSE),0)</f>
        <v>206-1756-0224</v>
      </c>
      <c r="Q4006" s="27" t="str">
        <f>VLOOKUP(N4006,'散件（更新）'!B:H,2,FALSE)</f>
        <v>114-17560224</v>
      </c>
      <c r="R4006" s="27" t="str">
        <f>VLOOKUP(N4006,'散件（更新）'!B:H,7,FALSE)</f>
        <v>Mini power brush</v>
      </c>
      <c r="S4006" s="27" t="str">
        <f>VLOOKUP(N4006,'散件（更新）'!B:E,4,FALSE)</f>
        <v>https://tineco-yxzt.oss-accelerate.aliyuncs.com/product/114-17560224.png</v>
      </c>
      <c r="T4006" s="27" t="s">
        <v>8759</v>
      </c>
      <c r="U4006" s="28" t="str">
        <f>VLOOKUP(N4006,'散件（更新）'!B:G,6,FALSE)</f>
        <v>FB1679C 小电动地刷组件带PTC（小电动+铭牌） ，206-1873-0155代替</v>
      </c>
      <c r="V4006" s="28" t="str">
        <f>VLOOKUP(N4006,'散件（更新）'!B:I,8,FALSE)</f>
        <v>6972200191090</v>
      </c>
    </row>
    <row r="4007" spans="1:22" ht="14.6">
      <c r="A4007" s="57">
        <v>46169</v>
      </c>
      <c r="B4007" s="140" t="s">
        <v>174</v>
      </c>
      <c r="C4007" s="27" t="str">
        <f>VLOOKUP(B4007,'大货清单（不定期按GOMS更新）'!A:H,8,0)</f>
        <v>107-20160101</v>
      </c>
      <c r="D4007" s="27" t="str">
        <f>VLOOKUP(B4007,'大货清单（不定期按GOMS更新）'!A:C,3,0)</f>
        <v>ZB2016A-01</v>
      </c>
      <c r="E4007" s="27" t="str">
        <f>VLOOKUP(B4007,'大货清单（不定期按GOMS更新）'!A:H,4,0)</f>
        <v>DE,ES,RU,FR,IT,NL,PL,SE,ZA,TR,BE</v>
      </c>
      <c r="F4007" s="27" t="str">
        <f>VLOOKUP(B4007,'大货清单（不定期按GOMS更新）'!A:H,2,0)</f>
        <v>PWRHERO 11 Snap</v>
      </c>
      <c r="G4007" s="28">
        <f>VLOOKUP(B4007,'大货清单（不定期按GOMS更新）'!A:I,9,FALSE)</f>
        <v>6972200193964</v>
      </c>
      <c r="H4007" s="27" t="str">
        <f>VLOOKUP(B4007,'大货清单（不定期按GOMS更新）'!A:H,7,0)</f>
        <v>Black</v>
      </c>
      <c r="I4007" s="27" t="str">
        <f>VLOOKUP(B4007,'大货清单（不定期按GOMS更新）'!A:F,6,FALSE)</f>
        <v>PHASEOUT</v>
      </c>
      <c r="J4007" s="27" t="str">
        <f>VLOOKUP(B4007,'大货清单（不定期按GOMS更新）'!A:K,11,FALSE)</f>
        <v>4.1</v>
      </c>
      <c r="K4007" s="27" t="str">
        <f>VLOOKUP(B4007,'大货清单（不定期按GOMS更新）'!A:N,12,FALSE)</f>
        <v>436</v>
      </c>
      <c r="L4007" s="27" t="str">
        <f>VLOOKUP(B4007,'大货清单（不定期按GOMS更新）'!A:M,13,FALSE)</f>
        <v>196</v>
      </c>
      <c r="M4007" s="27" t="str">
        <f>VLOOKUP(B4007,'大货清单（不定期按GOMS更新）'!A:N,14,FALSE)</f>
        <v>323</v>
      </c>
      <c r="N4007" s="140" t="s">
        <v>1281</v>
      </c>
      <c r="O4007" s="27">
        <f>IFERROR(VLOOKUP(N4007,'散件迭代（不定期更新）'!C:J,8,FALSE),0)</f>
        <v>0</v>
      </c>
      <c r="P4007" s="27" t="str">
        <f>IFERROR(VLOOKUP(N4007,'散件（更新）'!B:H,3,FALSE),0)</f>
        <v>206-1769-0014</v>
      </c>
      <c r="Q4007" s="27" t="str">
        <f>VLOOKUP(N4007,'散件（更新）'!B:H,2,FALSE)</f>
        <v>114-17690014</v>
      </c>
      <c r="R4007" s="27" t="str">
        <f>VLOOKUP(N4007,'散件（更新）'!B:H,7,FALSE)</f>
        <v>wall accessory holder</v>
      </c>
      <c r="S4007" s="27" t="str">
        <f>VLOOKUP(N4007,'散件（更新）'!B:E,4,FALSE)</f>
        <v>https://tineco-yxzt.oss-accelerate.aliyuncs.com/product/114-17690014.jpg</v>
      </c>
      <c r="T4007" s="27" t="s">
        <v>8759</v>
      </c>
      <c r="U4007" s="28" t="str">
        <f>VLOOKUP(N4007,'散件（更新）'!B:G,6,FALSE)</f>
        <v>附件延展架 墙挂版</v>
      </c>
      <c r="V4007" s="28" t="str">
        <f>VLOOKUP(N4007,'散件（更新）'!B:I,8,FALSE)</f>
        <v>6972200191199</v>
      </c>
    </row>
    <row r="4008" spans="1:22" ht="14.6">
      <c r="A4008" s="57">
        <v>46169</v>
      </c>
      <c r="B4008" s="140" t="s">
        <v>2511</v>
      </c>
      <c r="C4008" s="27" t="str">
        <f>VLOOKUP(B4008,'大货清单（不定期按GOMS更新）'!A:H,8,0)</f>
        <v>107-20160102</v>
      </c>
      <c r="D4008" s="27" t="str">
        <f>VLOOKUP(B4008,'大货清单（不定期按GOMS更新）'!A:C,3,0)</f>
        <v>ZB2016A-02</v>
      </c>
      <c r="E4008" s="27" t="str">
        <f>VLOOKUP(B4008,'大货清单（不定期按GOMS更新）'!A:H,4,0)</f>
        <v>GB</v>
      </c>
      <c r="F4008" s="27" t="str">
        <f>VLOOKUP(B4008,'大货清单（不定期按GOMS更新）'!A:H,2,0)</f>
        <v>PWRHERO 11 Snap</v>
      </c>
      <c r="G4008" s="28">
        <f>VLOOKUP(B4008,'大货清单（不定期按GOMS更新）'!A:I,9,FALSE)</f>
        <v>6972200193971</v>
      </c>
      <c r="H4008" s="27" t="str">
        <f>VLOOKUP(B4008,'大货清单（不定期按GOMS更新）'!A:H,7,0)</f>
        <v>Black</v>
      </c>
      <c r="I4008" s="27" t="str">
        <f>VLOOKUP(B4008,'大货清单（不定期按GOMS更新）'!A:F,6,FALSE)</f>
        <v>PHASEOUT</v>
      </c>
      <c r="J4008" s="27" t="str">
        <f>VLOOKUP(B4008,'大货清单（不定期按GOMS更新）'!A:K,11,FALSE)</f>
        <v>4.1</v>
      </c>
      <c r="K4008" s="27" t="str">
        <f>VLOOKUP(B4008,'大货清单（不定期按GOMS更新）'!A:N,12,FALSE)</f>
        <v>436</v>
      </c>
      <c r="L4008" s="27" t="str">
        <f>VLOOKUP(B4008,'大货清单（不定期按GOMS更新）'!A:M,13,FALSE)</f>
        <v>196</v>
      </c>
      <c r="M4008" s="27" t="str">
        <f>VLOOKUP(B4008,'大货清单（不定期按GOMS更新）'!A:N,14,FALSE)</f>
        <v>323</v>
      </c>
      <c r="N4008" s="140" t="s">
        <v>1281</v>
      </c>
      <c r="O4008" s="27">
        <f>IFERROR(VLOOKUP(N4008,'散件迭代（不定期更新）'!C:J,8,FALSE),0)</f>
        <v>0</v>
      </c>
      <c r="P4008" s="27" t="str">
        <f>IFERROR(VLOOKUP(N4008,'散件（更新）'!B:H,3,FALSE),0)</f>
        <v>206-1769-0014</v>
      </c>
      <c r="Q4008" s="27" t="str">
        <f>VLOOKUP(N4008,'散件（更新）'!B:H,2,FALSE)</f>
        <v>114-17690014</v>
      </c>
      <c r="R4008" s="27" t="str">
        <f>VLOOKUP(N4008,'散件（更新）'!B:H,7,FALSE)</f>
        <v>wall accessory holder</v>
      </c>
      <c r="S4008" s="27" t="str">
        <f>VLOOKUP(N4008,'散件（更新）'!B:E,4,FALSE)</f>
        <v>https://tineco-yxzt.oss-accelerate.aliyuncs.com/product/114-17690014.jpg</v>
      </c>
      <c r="T4008" s="27" t="s">
        <v>8759</v>
      </c>
      <c r="U4008" s="28" t="str">
        <f>VLOOKUP(N4008,'散件（更新）'!B:G,6,FALSE)</f>
        <v>附件延展架 墙挂版</v>
      </c>
      <c r="V4008" s="28" t="str">
        <f>VLOOKUP(N4008,'散件（更新）'!B:I,8,FALSE)</f>
        <v>6972200191199</v>
      </c>
    </row>
    <row r="4009" spans="1:22" ht="14.6">
      <c r="A4009" s="57">
        <v>46169</v>
      </c>
      <c r="B4009" s="140" t="s">
        <v>2511</v>
      </c>
      <c r="C4009" s="27" t="str">
        <f>VLOOKUP(B4009,'大货清单（不定期按GOMS更新）'!A:H,8,0)</f>
        <v>107-20160102</v>
      </c>
      <c r="D4009" s="27" t="str">
        <f>VLOOKUP(B4009,'大货清单（不定期按GOMS更新）'!A:C,3,0)</f>
        <v>ZB2016A-02</v>
      </c>
      <c r="E4009" s="27" t="str">
        <f>VLOOKUP(B4009,'大货清单（不定期按GOMS更新）'!A:H,4,0)</f>
        <v>GB</v>
      </c>
      <c r="F4009" s="27" t="str">
        <f>VLOOKUP(B4009,'大货清单（不定期按GOMS更新）'!A:H,2,0)</f>
        <v>PWRHERO 11 Snap</v>
      </c>
      <c r="G4009" s="28">
        <f>VLOOKUP(B4009,'大货清单（不定期按GOMS更新）'!A:I,9,FALSE)</f>
        <v>6972200193971</v>
      </c>
      <c r="H4009" s="27" t="str">
        <f>VLOOKUP(B4009,'大货清单（不定期按GOMS更新）'!A:H,7,0)</f>
        <v>Black</v>
      </c>
      <c r="I4009" s="27" t="str">
        <f>VLOOKUP(B4009,'大货清单（不定期按GOMS更新）'!A:F,6,FALSE)</f>
        <v>PHASEOUT</v>
      </c>
      <c r="J4009" s="27" t="str">
        <f>VLOOKUP(B4009,'大货清单（不定期按GOMS更新）'!A:K,11,FALSE)</f>
        <v>4.1</v>
      </c>
      <c r="K4009" s="27" t="str">
        <f>VLOOKUP(B4009,'大货清单（不定期按GOMS更新）'!A:N,12,FALSE)</f>
        <v>436</v>
      </c>
      <c r="L4009" s="27" t="str">
        <f>VLOOKUP(B4009,'大货清单（不定期按GOMS更新）'!A:M,13,FALSE)</f>
        <v>196</v>
      </c>
      <c r="M4009" s="27" t="str">
        <f>VLOOKUP(B4009,'大货清单（不定期按GOMS更新）'!A:N,14,FALSE)</f>
        <v>323</v>
      </c>
      <c r="N4009" s="140" t="s">
        <v>1289</v>
      </c>
      <c r="O4009" s="27" t="str">
        <f>IFERROR(VLOOKUP(N4009,'散件迭代（不定期更新）'!C:J,8,FALSE),0)</f>
        <v>A38</v>
      </c>
      <c r="P4009" s="27" t="str">
        <f>IFERROR(VLOOKUP(N4009,'散件（更新）'!B:H,3,FALSE),0)</f>
        <v>206-1769-0254</v>
      </c>
      <c r="Q4009" s="27" t="str">
        <f>VLOOKUP(N4009,'散件（更新）'!B:H,2,FALSE)</f>
        <v>114-17690254</v>
      </c>
      <c r="R4009" s="27" t="str">
        <f>VLOOKUP(N4009,'散件（更新）'!B:H,7,FALSE)</f>
        <v>Pre-filter Cleaning Tool</v>
      </c>
      <c r="S4009" s="27" t="str">
        <f>VLOOKUP(N4009,'散件（更新）'!B:E,4,FALSE)</f>
        <v>https://tineco-yxzt.oss-accelerate.aliyuncs.com/product/114-17690254.jpg</v>
      </c>
      <c r="T4009" s="27" t="s">
        <v>8759</v>
      </c>
      <c r="U4009" s="28" t="str">
        <f>VLOOKUP(N4009,'散件（更新）'!B:G,6,FALSE)</f>
        <v xml:space="preserve">ZB1769B 滤芯清洁刷 </v>
      </c>
      <c r="V4009" s="28" t="str">
        <f>VLOOKUP(N4009,'散件（更新）'!B:I,8,FALSE)</f>
        <v>6972200191175</v>
      </c>
    </row>
    <row r="4010" spans="1:22" ht="14.6">
      <c r="A4010" s="57">
        <v>46169</v>
      </c>
      <c r="B4010" s="140" t="s">
        <v>2511</v>
      </c>
      <c r="C4010" s="27" t="str">
        <f>VLOOKUP(B4010,'大货清单（不定期按GOMS更新）'!A:H,8,0)</f>
        <v>107-20160102</v>
      </c>
      <c r="D4010" s="27" t="str">
        <f>VLOOKUP(B4010,'大货清单（不定期按GOMS更新）'!A:C,3,0)</f>
        <v>ZB2016A-02</v>
      </c>
      <c r="E4010" s="27" t="str">
        <f>VLOOKUP(B4010,'大货清单（不定期按GOMS更新）'!A:H,4,0)</f>
        <v>GB</v>
      </c>
      <c r="F4010" s="27" t="str">
        <f>VLOOKUP(B4010,'大货清单（不定期按GOMS更新）'!A:H,2,0)</f>
        <v>PWRHERO 11 Snap</v>
      </c>
      <c r="G4010" s="28">
        <f>VLOOKUP(B4010,'大货清单（不定期按GOMS更新）'!A:I,9,FALSE)</f>
        <v>6972200193971</v>
      </c>
      <c r="H4010" s="27" t="str">
        <f>VLOOKUP(B4010,'大货清单（不定期按GOMS更新）'!A:H,7,0)</f>
        <v>Black</v>
      </c>
      <c r="I4010" s="27" t="str">
        <f>VLOOKUP(B4010,'大货清单（不定期按GOMS更新）'!A:F,6,FALSE)</f>
        <v>PHASEOUT</v>
      </c>
      <c r="J4010" s="27" t="str">
        <f>VLOOKUP(B4010,'大货清单（不定期按GOMS更新）'!A:K,11,FALSE)</f>
        <v>4.1</v>
      </c>
      <c r="K4010" s="27" t="str">
        <f>VLOOKUP(B4010,'大货清单（不定期按GOMS更新）'!A:N,12,FALSE)</f>
        <v>436</v>
      </c>
      <c r="L4010" s="27" t="str">
        <f>VLOOKUP(B4010,'大货清单（不定期按GOMS更新）'!A:M,13,FALSE)</f>
        <v>196</v>
      </c>
      <c r="M4010" s="27" t="str">
        <f>VLOOKUP(B4010,'大货清单（不定期按GOMS更新）'!A:N,14,FALSE)</f>
        <v>323</v>
      </c>
      <c r="N4010" s="140" t="s">
        <v>1363</v>
      </c>
      <c r="O4010" s="27" t="str">
        <f>IFERROR(VLOOKUP(N4010,'散件迭代（不定期更新）'!C:J,8,FALSE),0)</f>
        <v>A12</v>
      </c>
      <c r="P4010" s="27" t="str">
        <f>IFERROR(VLOOKUP(N4010,'散件（更新）'!B:H,3,FALSE),0)</f>
        <v>206-1873-0010</v>
      </c>
      <c r="Q4010" s="27" t="str">
        <f>VLOOKUP(N4010,'散件（更新）'!B:H,2,FALSE)</f>
        <v>114-18730010</v>
      </c>
      <c r="R4010" s="27" t="str">
        <f>VLOOKUP(N4010,'散件（更新）'!B:H,7,FALSE)</f>
        <v>Accessory Kit</v>
      </c>
      <c r="S4010" s="27" t="str">
        <f>VLOOKUP(N4010,'散件（更新）'!B:E,4,FALSE)</f>
        <v>https://tineco-yxzt.oss-accelerate.aliyuncs.com/product/114-18730010.jpg</v>
      </c>
      <c r="T4010" s="27" t="s">
        <v>8759</v>
      </c>
      <c r="U4010" s="28" t="str">
        <f>VLOOKUP(N4010,'散件（更新）'!B:G,6,FALSE)</f>
        <v>附件套装(家电刷组件+伸缩扁吸组件+转折管组件+伸缩软管组件)</v>
      </c>
      <c r="V4010" s="28" t="str">
        <f>VLOOKUP(N4010,'散件（更新）'!B:I,8,FALSE)</f>
        <v>6972200191519</v>
      </c>
    </row>
    <row r="4011" spans="1:22" ht="14.6">
      <c r="A4011" s="57">
        <v>46169</v>
      </c>
      <c r="B4011" s="140" t="s">
        <v>175</v>
      </c>
      <c r="C4011" s="27" t="str">
        <f>VLOOKUP(B4011,'大货清单（不定期按GOMS更新）'!A:H,8,0)</f>
        <v>107-20160104</v>
      </c>
      <c r="D4011" s="27" t="str">
        <f>VLOOKUP(B4011,'大货清单（不定期按GOMS更新）'!A:C,3,0)</f>
        <v>ZB2016A-04</v>
      </c>
      <c r="E4011" s="27" t="str">
        <f>VLOOKUP(B4011,'大货清单（不定期按GOMS更新）'!A:H,4,0)</f>
        <v>TR,UA,IT,ES,FR,DE,CH,AT,NL,DK,GR</v>
      </c>
      <c r="F4011" s="27" t="str">
        <f>VLOOKUP(B4011,'大货清单（不定期按GOMS更新）'!A:H,2,0)</f>
        <v>PWRHERO 11</v>
      </c>
      <c r="G4011" s="28">
        <f>VLOOKUP(B4011,'大货清单（不定期按GOMS更新）'!A:I,9,FALSE)</f>
        <v>6972200196835</v>
      </c>
      <c r="H4011" s="27" t="str">
        <f>VLOOKUP(B4011,'大货清单（不定期按GOMS更新）'!A:H,7,0)</f>
        <v>Teal</v>
      </c>
      <c r="I4011" s="27" t="str">
        <f>VLOOKUP(B4011,'大货清单（不定期按GOMS更新）'!A:F,6,FALSE)</f>
        <v>PHASEOUT</v>
      </c>
      <c r="J4011" s="27" t="str">
        <f>VLOOKUP(B4011,'大货清单（不定期按GOMS更新）'!A:K,11,FALSE)</f>
        <v>4.5</v>
      </c>
      <c r="K4011" s="27" t="str">
        <f>VLOOKUP(B4011,'大货清单（不定期按GOMS更新）'!A:N,12,FALSE)</f>
        <v>742</v>
      </c>
      <c r="L4011" s="27" t="str">
        <f>VLOOKUP(B4011,'大货清单（不定期按GOMS更新）'!A:M,13,FALSE)</f>
        <v>155</v>
      </c>
      <c r="M4011" s="27" t="str">
        <f>VLOOKUP(B4011,'大货清单（不定期按GOMS更新）'!A:N,14,FALSE)</f>
        <v>288</v>
      </c>
      <c r="N4011" s="140" t="s">
        <v>1281</v>
      </c>
      <c r="O4011" s="27">
        <f>IFERROR(VLOOKUP(N4011,'散件迭代（不定期更新）'!C:J,8,FALSE),0)</f>
        <v>0</v>
      </c>
      <c r="P4011" s="27" t="str">
        <f>IFERROR(VLOOKUP(N4011,'散件（更新）'!B:H,3,FALSE),0)</f>
        <v>206-1769-0014</v>
      </c>
      <c r="Q4011" s="27" t="str">
        <f>VLOOKUP(N4011,'散件（更新）'!B:H,2,FALSE)</f>
        <v>114-17690014</v>
      </c>
      <c r="R4011" s="27" t="str">
        <f>VLOOKUP(N4011,'散件（更新）'!B:H,7,FALSE)</f>
        <v>wall accessory holder</v>
      </c>
      <c r="S4011" s="27" t="str">
        <f>VLOOKUP(N4011,'散件（更新）'!B:E,4,FALSE)</f>
        <v>https://tineco-yxzt.oss-accelerate.aliyuncs.com/product/114-17690014.jpg</v>
      </c>
      <c r="T4011" s="27" t="s">
        <v>8759</v>
      </c>
      <c r="U4011" s="28" t="str">
        <f>VLOOKUP(N4011,'散件（更新）'!B:G,6,FALSE)</f>
        <v>附件延展架 墙挂版</v>
      </c>
      <c r="V4011" s="28" t="str">
        <f>VLOOKUP(N4011,'散件（更新）'!B:I,8,FALSE)</f>
        <v>6972200191199</v>
      </c>
    </row>
    <row r="4012" spans="1:22" ht="14.6">
      <c r="A4012" s="57">
        <v>46169</v>
      </c>
      <c r="B4012" s="140" t="s">
        <v>153</v>
      </c>
      <c r="C4012" s="27" t="str">
        <f>VLOOKUP(B4012,'大货清单（不定期按GOMS更新）'!A:H,8,0)</f>
        <v>107-17690601</v>
      </c>
      <c r="D4012" s="27" t="str">
        <f>VLOOKUP(B4012,'大货清单（不定期按GOMS更新）'!A:C,3,0)</f>
        <v>ZB1769F-01</v>
      </c>
      <c r="E4012" s="27" t="str">
        <f>VLOOKUP(B4012,'大货清单（不定期按GOMS更新）'!A:H,4,0)</f>
        <v>DE,FR,IT,ES,NL,PL,SE,BE</v>
      </c>
      <c r="F4012" s="27" t="str">
        <f>VLOOKUP(B4012,'大货清单（不定期按GOMS更新）'!A:H,2,0)</f>
        <v>A11 Master</v>
      </c>
      <c r="G4012" s="28">
        <f>VLOOKUP(B4012,'大货清单（不定期按GOMS更新）'!A:I,9,FALSE)</f>
        <v>6972200192349</v>
      </c>
      <c r="H4012" s="27" t="str">
        <f>VLOOKUP(B4012,'大货清单（不定期按GOMS更新）'!A:H,7,0)</f>
        <v>Emerald</v>
      </c>
      <c r="I4012" s="27" t="str">
        <f>VLOOKUP(B4012,'大货清单（不定期按GOMS更新）'!A:F,6,FALSE)</f>
        <v>PHASEOUT</v>
      </c>
      <c r="J4012" s="27" t="str">
        <f>VLOOKUP(B4012,'大货清单（不定期按GOMS更新）'!A:K,11,FALSE)</f>
        <v>7.1</v>
      </c>
      <c r="K4012" s="27" t="str">
        <f>VLOOKUP(B4012,'大货清单（不定期按GOMS更新）'!A:N,12,FALSE)</f>
        <v>784</v>
      </c>
      <c r="L4012" s="27" t="str">
        <f>VLOOKUP(B4012,'大货清单（不定期按GOMS更新）'!A:M,13,FALSE)</f>
        <v>180</v>
      </c>
      <c r="M4012" s="27" t="str">
        <f>VLOOKUP(B4012,'大货清单（不定期按GOMS更新）'!A:N,14,FALSE)</f>
        <v>326</v>
      </c>
      <c r="N4012" s="140" t="s">
        <v>1231</v>
      </c>
      <c r="O4012" s="27" t="str">
        <f>IFERROR(VLOOKUP(N4012,'散件迭代（不定期更新）'!C:J,8,FALSE),0)</f>
        <v>A18</v>
      </c>
      <c r="P4012" s="27" t="str">
        <f>IFERROR(VLOOKUP(N4012,'散件（更新）'!B:H,3,FALSE),0)</f>
        <v>206-1756-0224</v>
      </c>
      <c r="Q4012" s="27" t="str">
        <f>VLOOKUP(N4012,'散件（更新）'!B:H,2,FALSE)</f>
        <v>114-17560224</v>
      </c>
      <c r="R4012" s="27" t="str">
        <f>VLOOKUP(N4012,'散件（更新）'!B:H,7,FALSE)</f>
        <v>Mini power brush</v>
      </c>
      <c r="S4012" s="27" t="str">
        <f>VLOOKUP(N4012,'散件（更新）'!B:E,4,FALSE)</f>
        <v>https://tineco-yxzt.oss-accelerate.aliyuncs.com/product/114-17560224.png</v>
      </c>
      <c r="T4012" s="27" t="s">
        <v>8759</v>
      </c>
      <c r="U4012" s="28" t="str">
        <f>VLOOKUP(N4012,'散件（更新）'!B:G,6,FALSE)</f>
        <v>FB1679C 小电动地刷组件带PTC（小电动+铭牌） ，206-1873-0155代替</v>
      </c>
      <c r="V4012" s="28" t="str">
        <f>VLOOKUP(N4012,'散件（更新）'!B:I,8,FALSE)</f>
        <v>6972200191090</v>
      </c>
    </row>
    <row r="4013" spans="1:22" ht="14.6">
      <c r="A4013" s="57">
        <v>46169</v>
      </c>
      <c r="B4013" s="140" t="s">
        <v>149</v>
      </c>
      <c r="C4013" s="27" t="str">
        <f>VLOOKUP(B4013,'大货清单（不定期按GOMS更新）'!A:H,8,0)</f>
        <v>107-17562102</v>
      </c>
      <c r="D4013" s="27" t="str">
        <f>VLOOKUP(B4013,'大货清单（不定期按GOMS更新）'!A:C,3,0)</f>
        <v>ZB1756U-02</v>
      </c>
      <c r="E4013" s="27" t="str">
        <f>VLOOKUP(B4013,'大货清单（不定期按GOMS更新）'!A:H,4,0)</f>
        <v>UA,DE,FR,CH,AT,ES,IT,NL,PL,SE,MN</v>
      </c>
      <c r="F4013" s="27" t="str">
        <f>VLOOKUP(B4013,'大货清单（不定期按GOMS更新）'!A:H,2,0)</f>
        <v>A10 Hero</v>
      </c>
      <c r="G4013" s="28">
        <f>VLOOKUP(B4013,'大货清单（不定期按GOMS更新）'!A:I,9,FALSE)</f>
        <v>6972200192714</v>
      </c>
      <c r="H4013" s="27" t="str">
        <f>VLOOKUP(B4013,'大货清单（不定期按GOMS更新）'!A:H,7,0)</f>
        <v>Space Blue</v>
      </c>
      <c r="I4013" s="27" t="str">
        <f>VLOOKUP(B4013,'大货清单（不定期按GOMS更新）'!A:F,6,FALSE)</f>
        <v>PHASEOUT</v>
      </c>
      <c r="J4013" s="27" t="str">
        <f>VLOOKUP(B4013,'大货清单（不定期按GOMS更新）'!A:K,11,FALSE)</f>
        <v>5</v>
      </c>
      <c r="K4013" s="27" t="str">
        <f>VLOOKUP(B4013,'大货清单（不定期按GOMS更新）'!A:N,12,FALSE)</f>
        <v>756</v>
      </c>
      <c r="L4013" s="27" t="str">
        <f>VLOOKUP(B4013,'大货清单（不定期按GOMS更新）'!A:M,13,FALSE)</f>
        <v>154</v>
      </c>
      <c r="M4013" s="27" t="str">
        <f>VLOOKUP(B4013,'大货清单（不定期按GOMS更新）'!A:N,14,FALSE)</f>
        <v>279</v>
      </c>
      <c r="N4013" s="140" t="s">
        <v>1231</v>
      </c>
      <c r="O4013" s="27" t="str">
        <f>IFERROR(VLOOKUP(N4013,'散件迭代（不定期更新）'!C:J,8,FALSE),0)</f>
        <v>A18</v>
      </c>
      <c r="P4013" s="27" t="str">
        <f>IFERROR(VLOOKUP(N4013,'散件（更新）'!B:H,3,FALSE),0)</f>
        <v>206-1756-0224</v>
      </c>
      <c r="Q4013" s="27" t="str">
        <f>VLOOKUP(N4013,'散件（更新）'!B:H,2,FALSE)</f>
        <v>114-17560224</v>
      </c>
      <c r="R4013" s="27" t="str">
        <f>VLOOKUP(N4013,'散件（更新）'!B:H,7,FALSE)</f>
        <v>Mini power brush</v>
      </c>
      <c r="S4013" s="27" t="str">
        <f>VLOOKUP(N4013,'散件（更新）'!B:E,4,FALSE)</f>
        <v>https://tineco-yxzt.oss-accelerate.aliyuncs.com/product/114-17560224.png</v>
      </c>
      <c r="T4013" s="27" t="s">
        <v>8759</v>
      </c>
      <c r="U4013" s="28" t="str">
        <f>VLOOKUP(N4013,'散件（更新）'!B:G,6,FALSE)</f>
        <v>FB1679C 小电动地刷组件带PTC（小电动+铭牌） ，206-1873-0155代替</v>
      </c>
      <c r="V4013" s="28" t="str">
        <f>VLOOKUP(N4013,'散件（更新）'!B:I,8,FALSE)</f>
        <v>6972200191090</v>
      </c>
    </row>
    <row r="4014" spans="1:22" ht="14.6">
      <c r="A4014" s="57">
        <v>46169</v>
      </c>
      <c r="B4014" s="140" t="s">
        <v>149</v>
      </c>
      <c r="C4014" s="27" t="str">
        <f>VLOOKUP(B4014,'大货清单（不定期按GOMS更新）'!A:H,8,0)</f>
        <v>107-17562102</v>
      </c>
      <c r="D4014" s="27" t="str">
        <f>VLOOKUP(B4014,'大货清单（不定期按GOMS更新）'!A:C,3,0)</f>
        <v>ZB1756U-02</v>
      </c>
      <c r="E4014" s="27" t="str">
        <f>VLOOKUP(B4014,'大货清单（不定期按GOMS更新）'!A:H,4,0)</f>
        <v>UA,DE,FR,CH,AT,ES,IT,NL,PL,SE,MN</v>
      </c>
      <c r="F4014" s="27" t="str">
        <f>VLOOKUP(B4014,'大货清单（不定期按GOMS更新）'!A:H,2,0)</f>
        <v>A10 Hero</v>
      </c>
      <c r="G4014" s="28">
        <f>VLOOKUP(B4014,'大货清单（不定期按GOMS更新）'!A:I,9,FALSE)</f>
        <v>6972200192714</v>
      </c>
      <c r="H4014" s="27" t="str">
        <f>VLOOKUP(B4014,'大货清单（不定期按GOMS更新）'!A:H,7,0)</f>
        <v>Space Blue</v>
      </c>
      <c r="I4014" s="27" t="str">
        <f>VLOOKUP(B4014,'大货清单（不定期按GOMS更新）'!A:F,6,FALSE)</f>
        <v>PHASEOUT</v>
      </c>
      <c r="J4014" s="27" t="str">
        <f>VLOOKUP(B4014,'大货清单（不定期按GOMS更新）'!A:K,11,FALSE)</f>
        <v>5</v>
      </c>
      <c r="K4014" s="27" t="str">
        <f>VLOOKUP(B4014,'大货清单（不定期按GOMS更新）'!A:N,12,FALSE)</f>
        <v>756</v>
      </c>
      <c r="L4014" s="27" t="str">
        <f>VLOOKUP(B4014,'大货清单（不定期按GOMS更新）'!A:M,13,FALSE)</f>
        <v>154</v>
      </c>
      <c r="M4014" s="27" t="str">
        <f>VLOOKUP(B4014,'大货清单（不定期按GOMS更新）'!A:N,14,FALSE)</f>
        <v>279</v>
      </c>
      <c r="N4014" s="140" t="s">
        <v>1265</v>
      </c>
      <c r="O4014" s="27">
        <f>IFERROR(VLOOKUP(N4014,'散件迭代（不定期更新）'!C:J,8,FALSE),0)</f>
        <v>0</v>
      </c>
      <c r="P4014" s="27" t="str">
        <f>IFERROR(VLOOKUP(N4014,'散件（更新）'!B:H,3,FALSE),0)</f>
        <v>206-1756-0706</v>
      </c>
      <c r="Q4014" s="27" t="str">
        <f>VLOOKUP(N4014,'散件（更新）'!B:H,2,FALSE)</f>
        <v>114-17560706</v>
      </c>
      <c r="R4014" s="27" t="str">
        <f>VLOOKUP(N4014,'散件（更新）'!B:H,7,FALSE)</f>
        <v>Wall-mounted dock</v>
      </c>
      <c r="S4014" s="27" t="str">
        <f>VLOOKUP(N4014,'散件（更新）'!B:E,4,FALSE)</f>
        <v>https://tineco-yxzt.oss-accelerate.aliyuncs.com/product/114-17560706.jpg</v>
      </c>
      <c r="T4014" s="27" t="s">
        <v>8759</v>
      </c>
      <c r="U4014" s="28" t="str">
        <f>VLOOKUP(N4014,'散件（更新）'!B:G,6,FALSE)</f>
        <v>墙壁挂架组件（带安装螺丝）
ZB1516 壁钉包装组件</v>
      </c>
      <c r="V4014" s="28" t="str">
        <f>VLOOKUP(N4014,'散件（更新）'!B:I,8,FALSE)</f>
        <v>6972200191069</v>
      </c>
    </row>
    <row r="4015" spans="1:22" ht="14.6">
      <c r="A4015" s="57">
        <v>46169</v>
      </c>
      <c r="B4015" s="140" t="s">
        <v>2696</v>
      </c>
      <c r="C4015" s="27" t="str">
        <f>VLOOKUP(B4015,'大货清单（不定期按GOMS更新）'!A:H,8,0)</f>
        <v>107-17562101</v>
      </c>
      <c r="D4015" s="27" t="str">
        <f>VLOOKUP(B4015,'大货清单（不定期按GOMS更新）'!A:C,3,0)</f>
        <v>ZB1756U-01</v>
      </c>
      <c r="E4015" s="27" t="str">
        <f>VLOOKUP(B4015,'大货清单（不定期按GOMS更新）'!A:H,4,0)</f>
        <v>GB,AE</v>
      </c>
      <c r="F4015" s="27" t="str">
        <f>VLOOKUP(B4015,'大货清单（不定期按GOMS更新）'!A:H,2,0)</f>
        <v>A10 Hero</v>
      </c>
      <c r="G4015" s="28">
        <f>VLOOKUP(B4015,'大货清单（不定期按GOMS更新）'!A:I,9,FALSE)</f>
        <v>6972200192707</v>
      </c>
      <c r="H4015" s="27" t="str">
        <f>VLOOKUP(B4015,'大货清单（不定期按GOMS更新）'!A:H,7,0)</f>
        <v>Space Blue</v>
      </c>
      <c r="I4015" s="27" t="str">
        <f>VLOOKUP(B4015,'大货清单（不定期按GOMS更新）'!A:F,6,FALSE)</f>
        <v>PHASEOUT</v>
      </c>
      <c r="J4015" s="27" t="str">
        <f>VLOOKUP(B4015,'大货清单（不定期按GOMS更新）'!A:K,11,FALSE)</f>
        <v>5</v>
      </c>
      <c r="K4015" s="27" t="str">
        <f>VLOOKUP(B4015,'大货清单（不定期按GOMS更新）'!A:N,12,FALSE)</f>
        <v>756</v>
      </c>
      <c r="L4015" s="27" t="str">
        <f>VLOOKUP(B4015,'大货清单（不定期按GOMS更新）'!A:M,13,FALSE)</f>
        <v>154</v>
      </c>
      <c r="M4015" s="27" t="str">
        <f>VLOOKUP(B4015,'大货清单（不定期按GOMS更新）'!A:N,14,FALSE)</f>
        <v>279</v>
      </c>
      <c r="N4015" s="140" t="s">
        <v>1363</v>
      </c>
      <c r="O4015" s="27" t="str">
        <f>IFERROR(VLOOKUP(N4015,'散件迭代（不定期更新）'!C:J,8,FALSE),0)</f>
        <v>A12</v>
      </c>
      <c r="P4015" s="27" t="str">
        <f>IFERROR(VLOOKUP(N4015,'散件（更新）'!B:H,3,FALSE),0)</f>
        <v>206-1873-0010</v>
      </c>
      <c r="Q4015" s="27" t="str">
        <f>VLOOKUP(N4015,'散件（更新）'!B:H,2,FALSE)</f>
        <v>114-18730010</v>
      </c>
      <c r="R4015" s="27" t="str">
        <f>VLOOKUP(N4015,'散件（更新）'!B:H,7,FALSE)</f>
        <v>Accessory Kit</v>
      </c>
      <c r="S4015" s="27" t="str">
        <f>VLOOKUP(N4015,'散件（更新）'!B:E,4,FALSE)</f>
        <v>https://tineco-yxzt.oss-accelerate.aliyuncs.com/product/114-18730010.jpg</v>
      </c>
      <c r="T4015" s="27" t="s">
        <v>8759</v>
      </c>
      <c r="U4015" s="28" t="str">
        <f>VLOOKUP(N4015,'散件（更新）'!B:G,6,FALSE)</f>
        <v>附件套装(家电刷组件+伸缩扁吸组件+转折管组件+伸缩软管组件)</v>
      </c>
      <c r="V4015" s="28" t="str">
        <f>VLOOKUP(N4015,'散件（更新）'!B:I,8,FALSE)</f>
        <v>6972200191519</v>
      </c>
    </row>
    <row r="4016" spans="1:22" ht="14.6">
      <c r="A4016" s="57">
        <v>46169</v>
      </c>
      <c r="B4016" s="140" t="s">
        <v>3771</v>
      </c>
      <c r="C4016" s="27" t="str">
        <f>VLOOKUP(B4016,'大货清单（不定期按GOMS更新）'!A:H,8,0)</f>
        <v>107-17561601</v>
      </c>
      <c r="D4016" s="27" t="str">
        <f>VLOOKUP(B4016,'大货清单（不定期按GOMS更新）'!A:C,3,0)</f>
        <v>ZB1756P-01</v>
      </c>
      <c r="E4016" s="27" t="str">
        <f>VLOOKUP(B4016,'大货清单（不定期按GOMS更新）'!A:H,4,0)</f>
        <v>GB</v>
      </c>
      <c r="F4016" s="27" t="str">
        <f>VLOOKUP(B4016,'大货清单（不定期按GOMS更新）'!A:H,2,0)</f>
        <v>A10 ESSENTIALS</v>
      </c>
      <c r="G4016" s="28">
        <f>VLOOKUP(B4016,'大货清单（不定期按GOMS更新）'!A:I,9,FALSE)</f>
        <v>6974950104351</v>
      </c>
      <c r="H4016" s="27" t="str">
        <f>VLOOKUP(B4016,'大货清单（不定期按GOMS更新）'!A:H,7,0)</f>
        <v>Blue</v>
      </c>
      <c r="I4016" s="27" t="str">
        <f>VLOOKUP(B4016,'大货清单（不定期按GOMS更新）'!A:F,6,FALSE)</f>
        <v>PHASEOUT</v>
      </c>
      <c r="J4016" s="27" t="str">
        <f>VLOOKUP(B4016,'大货清单（不定期按GOMS更新）'!A:K,11,FALSE)</f>
        <v>3.8</v>
      </c>
      <c r="K4016" s="27" t="str">
        <f>VLOOKUP(B4016,'大货清单（不定期按GOMS更新）'!A:N,12,FALSE)</f>
        <v>742</v>
      </c>
      <c r="L4016" s="27" t="str">
        <f>VLOOKUP(B4016,'大货清单（不定期按GOMS更新）'!A:M,13,FALSE)</f>
        <v>155</v>
      </c>
      <c r="M4016" s="27" t="str">
        <f>VLOOKUP(B4016,'大货清单（不定期按GOMS更新）'!A:N,14,FALSE)</f>
        <v>288</v>
      </c>
      <c r="N4016" s="140" t="s">
        <v>528</v>
      </c>
      <c r="O4016" s="27" t="str">
        <f>IFERROR(VLOOKUP(N4016,'散件迭代（不定期更新）'!C:J,8,FALSE),0)</f>
        <v>A28</v>
      </c>
      <c r="P4016" s="27" t="str">
        <f>IFERROR(VLOOKUP(N4016,'散件（更新）'!B:H,3,FALSE),0)</f>
        <v>206-1879-0124</v>
      </c>
      <c r="Q4016" s="27" t="str">
        <f>VLOOKUP(N4016,'散件（更新）'!B:H,2,FALSE)</f>
        <v>114-18790124</v>
      </c>
      <c r="R4016" s="27" t="str">
        <f>VLOOKUP(N4016,'散件（更新）'!B:H,7,FALSE)</f>
        <v>Adapter</v>
      </c>
      <c r="S4016" s="27" t="str">
        <f>VLOOKUP(N4016,'散件（更新）'!B:E,4,FALSE)</f>
        <v>https://tineco-yxzt.oss-accelerate.aliyuncs.com/product/114-18790124.jpg</v>
      </c>
      <c r="T4016" s="27" t="s">
        <v>8759</v>
      </c>
      <c r="U4016" s="28" t="str">
        <f>VLOOKUP(N4016,'散件（更新）'!B:G,6,FALSE)</f>
        <v>适配器 （UK低配）</v>
      </c>
      <c r="V4016" s="28" t="str">
        <f>VLOOKUP(N4016,'散件（更新）'!B:I,8,FALSE)</f>
        <v>6972200192233</v>
      </c>
    </row>
    <row r="4017" spans="1:22" ht="14.6">
      <c r="A4017" s="57">
        <v>46169</v>
      </c>
      <c r="B4017" s="140" t="s">
        <v>3771</v>
      </c>
      <c r="C4017" s="27" t="str">
        <f>VLOOKUP(B4017,'大货清单（不定期按GOMS更新）'!A:H,8,0)</f>
        <v>107-17561601</v>
      </c>
      <c r="D4017" s="27" t="str">
        <f>VLOOKUP(B4017,'大货清单（不定期按GOMS更新）'!A:C,3,0)</f>
        <v>ZB1756P-01</v>
      </c>
      <c r="E4017" s="27" t="str">
        <f>VLOOKUP(B4017,'大货清单（不定期按GOMS更新）'!A:H,4,0)</f>
        <v>GB</v>
      </c>
      <c r="F4017" s="27" t="str">
        <f>VLOOKUP(B4017,'大货清单（不定期按GOMS更新）'!A:H,2,0)</f>
        <v>A10 ESSENTIALS</v>
      </c>
      <c r="G4017" s="28">
        <f>VLOOKUP(B4017,'大货清单（不定期按GOMS更新）'!A:I,9,FALSE)</f>
        <v>6974950104351</v>
      </c>
      <c r="H4017" s="27" t="str">
        <f>VLOOKUP(B4017,'大货清单（不定期按GOMS更新）'!A:H,7,0)</f>
        <v>Blue</v>
      </c>
      <c r="I4017" s="27" t="str">
        <f>VLOOKUP(B4017,'大货清单（不定期按GOMS更新）'!A:F,6,FALSE)</f>
        <v>PHASEOUT</v>
      </c>
      <c r="J4017" s="27" t="str">
        <f>VLOOKUP(B4017,'大货清单（不定期按GOMS更新）'!A:K,11,FALSE)</f>
        <v>3.8</v>
      </c>
      <c r="K4017" s="27" t="str">
        <f>VLOOKUP(B4017,'大货清单（不定期按GOMS更新）'!A:N,12,FALSE)</f>
        <v>742</v>
      </c>
      <c r="L4017" s="27" t="str">
        <f>VLOOKUP(B4017,'大货清单（不定期按GOMS更新）'!A:M,13,FALSE)</f>
        <v>155</v>
      </c>
      <c r="M4017" s="27" t="str">
        <f>VLOOKUP(B4017,'大货清单（不定期按GOMS更新）'!A:N,14,FALSE)</f>
        <v>288</v>
      </c>
      <c r="N4017" s="140" t="s">
        <v>202</v>
      </c>
      <c r="O4017" s="27" t="str">
        <f>IFERROR(VLOOKUP(N4017,'散件迭代（不定期更新）'!C:J,8,FALSE),0)</f>
        <v>A14</v>
      </c>
      <c r="P4017" s="27" t="str">
        <f>IFERROR(VLOOKUP(N4017,'散件（更新）'!B:H,3,FALSE),0)</f>
        <v>206-1756-0207</v>
      </c>
      <c r="Q4017" s="27" t="str">
        <f>VLOOKUP(N4017,'散件（更新）'!B:H,2,FALSE)</f>
        <v>114-17560207</v>
      </c>
      <c r="R4017" s="27" t="str">
        <f>VLOOKUP(N4017,'散件（更新）'!B:H,7,FALSE)</f>
        <v>Crevice &amp; 2-In-1 Dusting Brush</v>
      </c>
      <c r="S4017" s="27" t="str">
        <f>VLOOKUP(N4017,'散件（更新）'!B:E,4,FALSE)</f>
        <v>https://tineco-yxzt.oss-accelerate.aliyuncs.com/20231219/9VAAB101100_1702948048662.png</v>
      </c>
      <c r="T4017" s="27" t="s">
        <v>8759</v>
      </c>
      <c r="U4017" s="28" t="str">
        <f>VLOOKUP(N4017,'散件（更新）'!B:G,6,FALSE)</f>
        <v>扁吸+组合刷</v>
      </c>
      <c r="V4017" s="28" t="str">
        <f>VLOOKUP(N4017,'散件（更新）'!B:I,8,FALSE)</f>
        <v>6972200191144</v>
      </c>
    </row>
    <row r="4018" spans="1:22" ht="14.6">
      <c r="A4018" s="57">
        <v>46169</v>
      </c>
      <c r="B4018" s="140" t="s">
        <v>3771</v>
      </c>
      <c r="C4018" s="27" t="str">
        <f>VLOOKUP(B4018,'大货清单（不定期按GOMS更新）'!A:H,8,0)</f>
        <v>107-17561601</v>
      </c>
      <c r="D4018" s="27" t="str">
        <f>VLOOKUP(B4018,'大货清单（不定期按GOMS更新）'!A:C,3,0)</f>
        <v>ZB1756P-01</v>
      </c>
      <c r="E4018" s="27" t="str">
        <f>VLOOKUP(B4018,'大货清单（不定期按GOMS更新）'!A:H,4,0)</f>
        <v>GB</v>
      </c>
      <c r="F4018" s="27" t="str">
        <f>VLOOKUP(B4018,'大货清单（不定期按GOMS更新）'!A:H,2,0)</f>
        <v>A10 ESSENTIALS</v>
      </c>
      <c r="G4018" s="28">
        <f>VLOOKUP(B4018,'大货清单（不定期按GOMS更新）'!A:I,9,FALSE)</f>
        <v>6974950104351</v>
      </c>
      <c r="H4018" s="27" t="str">
        <f>VLOOKUP(B4018,'大货清单（不定期按GOMS更新）'!A:H,7,0)</f>
        <v>Blue</v>
      </c>
      <c r="I4018" s="27" t="str">
        <f>VLOOKUP(B4018,'大货清单（不定期按GOMS更新）'!A:F,6,FALSE)</f>
        <v>PHASEOUT</v>
      </c>
      <c r="J4018" s="27" t="str">
        <f>VLOOKUP(B4018,'大货清单（不定期按GOMS更新）'!A:K,11,FALSE)</f>
        <v>3.8</v>
      </c>
      <c r="K4018" s="27" t="str">
        <f>VLOOKUP(B4018,'大货清单（不定期按GOMS更新）'!A:N,12,FALSE)</f>
        <v>742</v>
      </c>
      <c r="L4018" s="27" t="str">
        <f>VLOOKUP(B4018,'大货清单（不定期按GOMS更新）'!A:M,13,FALSE)</f>
        <v>155</v>
      </c>
      <c r="M4018" s="27" t="str">
        <f>VLOOKUP(B4018,'大货清单（不定期按GOMS更新）'!A:N,14,FALSE)</f>
        <v>288</v>
      </c>
      <c r="N4018" s="140" t="s">
        <v>1235</v>
      </c>
      <c r="O4018" s="27" t="str">
        <f>IFERROR(VLOOKUP(N4018,'散件迭代（不定期更新）'!C:J,8,FALSE),0)</f>
        <v>A01</v>
      </c>
      <c r="P4018" s="27" t="str">
        <f>IFERROR(VLOOKUP(N4018,'散件（更新）'!B:H,3,FALSE),0)</f>
        <v>206-1756-0236</v>
      </c>
      <c r="Q4018" s="27" t="str">
        <f>VLOOKUP(N4018,'散件（更新）'!B:H,2,FALSE)</f>
        <v>114-17560236</v>
      </c>
      <c r="R4018" s="27" t="str">
        <f>VLOOKUP(N4018,'散件（更新）'!B:H,7,FALSE)</f>
        <v>Dustbin Assembly</v>
      </c>
      <c r="S4018" s="27" t="str">
        <f>VLOOKUP(N4018,'散件（更新）'!B:E,4,FALSE)</f>
        <v>https://tineco-yxzt.oss-accelerate.aliyuncs.com/product/114-17560236.jpg</v>
      </c>
      <c r="T4018" s="27" t="s">
        <v>8759</v>
      </c>
      <c r="U4018" s="28" t="str">
        <f>VLOOKUP(N4018,'散件（更新）'!B:G,6,FALSE)</f>
        <v>新开模尘桶组件ID: 364-1756-3601 + 网孔过滤器包胶组件（散件8433灰）ID:365-1756-3403(带清洗标贴,散件专用)</v>
      </c>
      <c r="V4018" s="28" t="str">
        <f>VLOOKUP(N4018,'散件（更新）'!B:I,8,FALSE)</f>
        <v>6972200191113</v>
      </c>
    </row>
    <row r="4019" spans="1:22" ht="14.6">
      <c r="A4019" s="57">
        <v>46169</v>
      </c>
      <c r="B4019" s="140" t="s">
        <v>3771</v>
      </c>
      <c r="C4019" s="27" t="str">
        <f>VLOOKUP(B4019,'大货清单（不定期按GOMS更新）'!A:H,8,0)</f>
        <v>107-17561601</v>
      </c>
      <c r="D4019" s="27" t="str">
        <f>VLOOKUP(B4019,'大货清单（不定期按GOMS更新）'!A:C,3,0)</f>
        <v>ZB1756P-01</v>
      </c>
      <c r="E4019" s="27" t="str">
        <f>VLOOKUP(B4019,'大货清单（不定期按GOMS更新）'!A:H,4,0)</f>
        <v>GB</v>
      </c>
      <c r="F4019" s="27" t="str">
        <f>VLOOKUP(B4019,'大货清单（不定期按GOMS更新）'!A:H,2,0)</f>
        <v>A10 ESSENTIALS</v>
      </c>
      <c r="G4019" s="28">
        <f>VLOOKUP(B4019,'大货清单（不定期按GOMS更新）'!A:I,9,FALSE)</f>
        <v>6974950104351</v>
      </c>
      <c r="H4019" s="27" t="str">
        <f>VLOOKUP(B4019,'大货清单（不定期按GOMS更新）'!A:H,7,0)</f>
        <v>Blue</v>
      </c>
      <c r="I4019" s="27" t="str">
        <f>VLOOKUP(B4019,'大货清单（不定期按GOMS更新）'!A:F,6,FALSE)</f>
        <v>PHASEOUT</v>
      </c>
      <c r="J4019" s="27" t="str">
        <f>VLOOKUP(B4019,'大货清单（不定期按GOMS更新）'!A:K,11,FALSE)</f>
        <v>3.8</v>
      </c>
      <c r="K4019" s="27" t="str">
        <f>VLOOKUP(B4019,'大货清单（不定期按GOMS更新）'!A:N,12,FALSE)</f>
        <v>742</v>
      </c>
      <c r="L4019" s="27" t="str">
        <f>VLOOKUP(B4019,'大货清单（不定期按GOMS更新）'!A:M,13,FALSE)</f>
        <v>155</v>
      </c>
      <c r="M4019" s="27" t="str">
        <f>VLOOKUP(B4019,'大货清单（不定期按GOMS更新）'!A:N,14,FALSE)</f>
        <v>288</v>
      </c>
      <c r="N4019" s="140" t="s">
        <v>1227</v>
      </c>
      <c r="O4019" s="27" t="str">
        <f>IFERROR(VLOOKUP(N4019,'散件迭代（不定期更新）'!C:J,8,FALSE),0)</f>
        <v>A38</v>
      </c>
      <c r="P4019" s="27" t="str">
        <f>IFERROR(VLOOKUP(N4019,'散件（更新）'!B:H,3,FALSE),0)</f>
        <v>206-1756-0235</v>
      </c>
      <c r="Q4019" s="27" t="str">
        <f>VLOOKUP(N4019,'散件（更新）'!B:H,2,FALSE)</f>
        <v>114-17560235</v>
      </c>
      <c r="R4019" s="27" t="str">
        <f>VLOOKUP(N4019,'散件（更新）'!B:H,7,FALSE)</f>
        <v>1*Pre-filter cleaning tool &amp; 2* filters</v>
      </c>
      <c r="S4019" s="27" t="str">
        <f>VLOOKUP(N4019,'散件（更新）'!B:E,4,FALSE)</f>
        <v>https://tineco-yxzt.oss-accelerate.aliyuncs.com/product/114-17560235.jpg</v>
      </c>
      <c r="T4019" s="27" t="s">
        <v>8759</v>
      </c>
      <c r="U4019" s="28" t="str">
        <f>VLOOKUP(N4019,'散件（更新）'!B:G,6,FALSE)</f>
        <v>ZB1769B 滤芯清洁刷+进风过滤棉组件*2</v>
      </c>
      <c r="V4019" s="28" t="str">
        <f>VLOOKUP(N4019,'散件（更新）'!B:I,8,FALSE)</f>
        <v>6972200191601</v>
      </c>
    </row>
    <row r="4020" spans="1:22" ht="14.6">
      <c r="A4020" s="57">
        <v>46169</v>
      </c>
      <c r="B4020" s="140" t="s">
        <v>3771</v>
      </c>
      <c r="C4020" s="27" t="str">
        <f>VLOOKUP(B4020,'大货清单（不定期按GOMS更新）'!A:H,8,0)</f>
        <v>107-17561601</v>
      </c>
      <c r="D4020" s="27" t="str">
        <f>VLOOKUP(B4020,'大货清单（不定期按GOMS更新）'!A:C,3,0)</f>
        <v>ZB1756P-01</v>
      </c>
      <c r="E4020" s="27" t="str">
        <f>VLOOKUP(B4020,'大货清单（不定期按GOMS更新）'!A:H,4,0)</f>
        <v>GB</v>
      </c>
      <c r="F4020" s="27" t="str">
        <f>VLOOKUP(B4020,'大货清单（不定期按GOMS更新）'!A:H,2,0)</f>
        <v>A10 ESSENTIALS</v>
      </c>
      <c r="G4020" s="28">
        <f>VLOOKUP(B4020,'大货清单（不定期按GOMS更新）'!A:I,9,FALSE)</f>
        <v>6974950104351</v>
      </c>
      <c r="H4020" s="27" t="str">
        <f>VLOOKUP(B4020,'大货清单（不定期按GOMS更新）'!A:H,7,0)</f>
        <v>Blue</v>
      </c>
      <c r="I4020" s="27" t="str">
        <f>VLOOKUP(B4020,'大货清单（不定期按GOMS更新）'!A:F,6,FALSE)</f>
        <v>PHASEOUT</v>
      </c>
      <c r="J4020" s="27" t="str">
        <f>VLOOKUP(B4020,'大货清单（不定期按GOMS更新）'!A:K,11,FALSE)</f>
        <v>3.8</v>
      </c>
      <c r="K4020" s="27" t="str">
        <f>VLOOKUP(B4020,'大货清单（不定期按GOMS更新）'!A:N,12,FALSE)</f>
        <v>742</v>
      </c>
      <c r="L4020" s="27" t="str">
        <f>VLOOKUP(B4020,'大货清单（不定期按GOMS更新）'!A:M,13,FALSE)</f>
        <v>155</v>
      </c>
      <c r="M4020" s="27" t="str">
        <f>VLOOKUP(B4020,'大货清单（不定期按GOMS更新）'!A:N,14,FALSE)</f>
        <v>288</v>
      </c>
      <c r="N4020" s="140" t="s">
        <v>1229</v>
      </c>
      <c r="O4020" s="27">
        <f>IFERROR(VLOOKUP(N4020,'散件迭代（不定期更新）'!C:J,8,FALSE),0)</f>
        <v>0</v>
      </c>
      <c r="P4020" s="27" t="str">
        <f>IFERROR(VLOOKUP(N4020,'散件（更新）'!B:H,3,FALSE),0)</f>
        <v>206-1756-0218</v>
      </c>
      <c r="Q4020" s="27" t="str">
        <f>VLOOKUP(N4020,'散件（更新）'!B:H,2,FALSE)</f>
        <v>114-17560218</v>
      </c>
      <c r="R4020" s="27" t="str">
        <f>VLOOKUP(N4020,'散件（更新）'!B:H,7,FALSE)</f>
        <v>2*Filter&amp;1*HEPA</v>
      </c>
      <c r="S4020" s="27" t="str">
        <f>VLOOKUP(N4020,'散件（更新）'!B:E,4,FALSE)</f>
        <v>https://tineco-yxzt.oss-accelerate.aliyuncs.com/product/114-17560218.jpg</v>
      </c>
      <c r="T4020" s="27" t="s">
        <v>8759</v>
      </c>
      <c r="U4020" s="28" t="str">
        <f>VLOOKUP(N4020,'散件（更新）'!B:G,6,FALSE)</f>
        <v>364-1756-0401【ZB1756 进风过滤棉包胶组件 环保3类 】*2
364-1756-1301【ZB1756 出风HEPA组件 环保3类】*1不带金属滤网</v>
      </c>
      <c r="V4020" s="28" t="str">
        <f>VLOOKUP(N4020,'散件（更新）'!B:I,8,FALSE)</f>
        <v>6972200191120</v>
      </c>
    </row>
    <row r="4021" spans="1:22" ht="14.6">
      <c r="A4021" s="57">
        <v>46169</v>
      </c>
      <c r="B4021" s="140" t="s">
        <v>3771</v>
      </c>
      <c r="C4021" s="27" t="str">
        <f>VLOOKUP(B4021,'大货清单（不定期按GOMS更新）'!A:H,8,0)</f>
        <v>107-17561601</v>
      </c>
      <c r="D4021" s="27" t="str">
        <f>VLOOKUP(B4021,'大货清单（不定期按GOMS更新）'!A:C,3,0)</f>
        <v>ZB1756P-01</v>
      </c>
      <c r="E4021" s="27" t="str">
        <f>VLOOKUP(B4021,'大货清单（不定期按GOMS更新）'!A:H,4,0)</f>
        <v>GB</v>
      </c>
      <c r="F4021" s="27" t="str">
        <f>VLOOKUP(B4021,'大货清单（不定期按GOMS更新）'!A:H,2,0)</f>
        <v>A10 ESSENTIALS</v>
      </c>
      <c r="G4021" s="28">
        <f>VLOOKUP(B4021,'大货清单（不定期按GOMS更新）'!A:I,9,FALSE)</f>
        <v>6974950104351</v>
      </c>
      <c r="H4021" s="27" t="str">
        <f>VLOOKUP(B4021,'大货清单（不定期按GOMS更新）'!A:H,7,0)</f>
        <v>Blue</v>
      </c>
      <c r="I4021" s="27" t="str">
        <f>VLOOKUP(B4021,'大货清单（不定期按GOMS更新）'!A:F,6,FALSE)</f>
        <v>PHASEOUT</v>
      </c>
      <c r="J4021" s="27" t="str">
        <f>VLOOKUP(B4021,'大货清单（不定期按GOMS更新）'!A:K,11,FALSE)</f>
        <v>3.8</v>
      </c>
      <c r="K4021" s="27" t="str">
        <f>VLOOKUP(B4021,'大货清单（不定期按GOMS更新）'!A:N,12,FALSE)</f>
        <v>742</v>
      </c>
      <c r="L4021" s="27" t="str">
        <f>VLOOKUP(B4021,'大货清单（不定期按GOMS更新）'!A:M,13,FALSE)</f>
        <v>155</v>
      </c>
      <c r="M4021" s="27" t="str">
        <f>VLOOKUP(B4021,'大货清单（不定期按GOMS更新）'!A:N,14,FALSE)</f>
        <v>288</v>
      </c>
      <c r="N4021" s="140" t="s">
        <v>1244</v>
      </c>
      <c r="O4021" s="27" t="str">
        <f>IFERROR(VLOOKUP(N4021,'散件迭代（不定期更新）'!C:J,8,FALSE),0)</f>
        <v>A03</v>
      </c>
      <c r="P4021" s="27" t="str">
        <f>IFERROR(VLOOKUP(N4021,'散件（更新）'!B:H,3,FALSE),0)</f>
        <v>206-1756-0242</v>
      </c>
      <c r="Q4021" s="27" t="str">
        <f>VLOOKUP(N4021,'散件（更新）'!B:H,2,FALSE)</f>
        <v>114-17560242</v>
      </c>
      <c r="R4021" s="27" t="str">
        <f>VLOOKUP(N4021,'散件（更新）'!B:H,7,FALSE)</f>
        <v>Carpet brush</v>
      </c>
      <c r="S4021" s="27" t="str">
        <f>VLOOKUP(N4021,'散件（更新）'!B:E,4,FALSE)</f>
        <v>https://tineco-yxzt.oss-accelerate.aliyuncs.com/product/114-17560242.jpg</v>
      </c>
      <c r="T4021" s="27" t="s">
        <v>8759</v>
      </c>
      <c r="U4021" s="28" t="str">
        <f>VLOOKUP(N4021,'散件（更新）'!B:G,6,FALSE)</f>
        <v>FB1676地刷组件</v>
      </c>
      <c r="V4021" s="28">
        <f>VLOOKUP(N4021,'散件（更新）'!B:I,8,FALSE)</f>
        <v>6972200195159</v>
      </c>
    </row>
    <row r="4022" spans="1:22" ht="14.6">
      <c r="A4022" s="57">
        <v>46169</v>
      </c>
      <c r="B4022" s="140" t="s">
        <v>3771</v>
      </c>
      <c r="C4022" s="27" t="str">
        <f>VLOOKUP(B4022,'大货清单（不定期按GOMS更新）'!A:H,8,0)</f>
        <v>107-17561601</v>
      </c>
      <c r="D4022" s="27" t="str">
        <f>VLOOKUP(B4022,'大货清单（不定期按GOMS更新）'!A:C,3,0)</f>
        <v>ZB1756P-01</v>
      </c>
      <c r="E4022" s="27" t="str">
        <f>VLOOKUP(B4022,'大货清单（不定期按GOMS更新）'!A:H,4,0)</f>
        <v>GB</v>
      </c>
      <c r="F4022" s="27" t="str">
        <f>VLOOKUP(B4022,'大货清单（不定期按GOMS更新）'!A:H,2,0)</f>
        <v>A10 ESSENTIALS</v>
      </c>
      <c r="G4022" s="28">
        <f>VLOOKUP(B4022,'大货清单（不定期按GOMS更新）'!A:I,9,FALSE)</f>
        <v>6974950104351</v>
      </c>
      <c r="H4022" s="27" t="str">
        <f>VLOOKUP(B4022,'大货清单（不定期按GOMS更新）'!A:H,7,0)</f>
        <v>Blue</v>
      </c>
      <c r="I4022" s="27" t="str">
        <f>VLOOKUP(B4022,'大货清单（不定期按GOMS更新）'!A:F,6,FALSE)</f>
        <v>PHASEOUT</v>
      </c>
      <c r="J4022" s="27" t="str">
        <f>VLOOKUP(B4022,'大货清单（不定期按GOMS更新）'!A:K,11,FALSE)</f>
        <v>3.8</v>
      </c>
      <c r="K4022" s="27" t="str">
        <f>VLOOKUP(B4022,'大货清单（不定期按GOMS更新）'!A:N,12,FALSE)</f>
        <v>742</v>
      </c>
      <c r="L4022" s="27" t="str">
        <f>VLOOKUP(B4022,'大货清单（不定期按GOMS更新）'!A:M,13,FALSE)</f>
        <v>155</v>
      </c>
      <c r="M4022" s="27" t="str">
        <f>VLOOKUP(B4022,'大货清单（不定期按GOMS更新）'!A:N,14,FALSE)</f>
        <v>288</v>
      </c>
      <c r="N4022" s="140" t="s">
        <v>1261</v>
      </c>
      <c r="O4022" s="27" t="str">
        <f>IFERROR(VLOOKUP(N4022,'散件迭代（不定期更新）'!C:J,8,FALSE),0)</f>
        <v>A30</v>
      </c>
      <c r="P4022" s="27" t="str">
        <f>IFERROR(VLOOKUP(N4022,'散件（更新）'!B:H,3,FALSE),0)</f>
        <v>206-1756-0402</v>
      </c>
      <c r="Q4022" s="27" t="str">
        <f>VLOOKUP(N4022,'散件（更新）'!B:H,2,FALSE)</f>
        <v>114-17560402</v>
      </c>
      <c r="R4022" s="27" t="str">
        <f>VLOOKUP(N4022,'散件（更新）'!B:H,7,FALSE)</f>
        <v>Filter holder</v>
      </c>
      <c r="S4022" s="27" t="str">
        <f>VLOOKUP(N4022,'散件（更新）'!B:E,4,FALSE)</f>
        <v>https://tineco-yxzt.oss-accelerate.aliyuncs.com/product/114-17560402.jpg</v>
      </c>
      <c r="T4022" s="27" t="s">
        <v>8759</v>
      </c>
      <c r="U4022" s="28" t="str">
        <f>VLOOKUP(N4022,'散件（更新）'!B:G,6,FALSE)</f>
        <v>网孔过滤器包胶组件365-1756-2713*1+过滤棉和网孔过滤器清洗提示标贴 491-1756-03P8*1</v>
      </c>
      <c r="V4022" s="28" t="str">
        <f>VLOOKUP(N4022,'散件（更新）'!B:I,8,FALSE)</f>
        <v>6972200191304</v>
      </c>
    </row>
    <row r="4023" spans="1:22" ht="14.6">
      <c r="A4023" s="57">
        <v>46169</v>
      </c>
      <c r="B4023" s="140" t="s">
        <v>3771</v>
      </c>
      <c r="C4023" s="27" t="str">
        <f>VLOOKUP(B4023,'大货清单（不定期按GOMS更新）'!A:H,8,0)</f>
        <v>107-17561601</v>
      </c>
      <c r="D4023" s="27" t="str">
        <f>VLOOKUP(B4023,'大货清单（不定期按GOMS更新）'!A:C,3,0)</f>
        <v>ZB1756P-01</v>
      </c>
      <c r="E4023" s="27" t="str">
        <f>VLOOKUP(B4023,'大货清单（不定期按GOMS更新）'!A:H,4,0)</f>
        <v>GB</v>
      </c>
      <c r="F4023" s="27" t="str">
        <f>VLOOKUP(B4023,'大货清单（不定期按GOMS更新）'!A:H,2,0)</f>
        <v>A10 ESSENTIALS</v>
      </c>
      <c r="G4023" s="28">
        <f>VLOOKUP(B4023,'大货清单（不定期按GOMS更新）'!A:I,9,FALSE)</f>
        <v>6974950104351</v>
      </c>
      <c r="H4023" s="27" t="str">
        <f>VLOOKUP(B4023,'大货清单（不定期按GOMS更新）'!A:H,7,0)</f>
        <v>Blue</v>
      </c>
      <c r="I4023" s="27" t="str">
        <f>VLOOKUP(B4023,'大货清单（不定期按GOMS更新）'!A:F,6,FALSE)</f>
        <v>PHASEOUT</v>
      </c>
      <c r="J4023" s="27" t="str">
        <f>VLOOKUP(B4023,'大货清单（不定期按GOMS更新）'!A:K,11,FALSE)</f>
        <v>3.8</v>
      </c>
      <c r="K4023" s="27" t="str">
        <f>VLOOKUP(B4023,'大货清单（不定期按GOMS更新）'!A:N,12,FALSE)</f>
        <v>742</v>
      </c>
      <c r="L4023" s="27" t="str">
        <f>VLOOKUP(B4023,'大货清单（不定期按GOMS更新）'!A:M,13,FALSE)</f>
        <v>155</v>
      </c>
      <c r="M4023" s="27" t="str">
        <f>VLOOKUP(B4023,'大货清单（不定期按GOMS更新）'!A:N,14,FALSE)</f>
        <v>288</v>
      </c>
      <c r="N4023" s="140" t="s">
        <v>1228</v>
      </c>
      <c r="O4023" s="27">
        <f>IFERROR(VLOOKUP(N4023,'散件迭代（不定期更新）'!C:J,8,FALSE),0)</f>
        <v>0</v>
      </c>
      <c r="P4023" s="27" t="str">
        <f>IFERROR(VLOOKUP(N4023,'散件（更新）'!B:H,3,FALSE),0)</f>
        <v>206-1756-0204</v>
      </c>
      <c r="Q4023" s="27" t="str">
        <f>VLOOKUP(N4023,'散件（更新）'!B:H,2,FALSE)</f>
        <v>114-17560204</v>
      </c>
      <c r="R4023" s="27" t="str">
        <f>VLOOKUP(N4023,'散件（更新）'!B:H,7,FALSE)</f>
        <v>FILTER</v>
      </c>
      <c r="S4023" s="27" t="str">
        <f>VLOOKUP(N4023,'散件（更新）'!B:E,4,FALSE)</f>
        <v>https://tineco-yxzt.oss-accelerate.aliyuncs.com/product/114-17560204.jpg</v>
      </c>
      <c r="T4023" s="27" t="s">
        <v>8759</v>
      </c>
      <c r="U4023" s="28" t="str">
        <f>VLOOKUP(N4023,'散件（更新）'!B:G,6,FALSE)</f>
        <v>ZB1756 进风滤棉组件</v>
      </c>
      <c r="V4023" s="28" t="str">
        <f>VLOOKUP(N4023,'散件（更新）'!B:I,8,FALSE)</f>
        <v>6972200191182</v>
      </c>
    </row>
    <row r="4024" spans="1:22" ht="14.6">
      <c r="A4024" s="57">
        <v>46169</v>
      </c>
      <c r="B4024" s="140" t="s">
        <v>3771</v>
      </c>
      <c r="C4024" s="27" t="str">
        <f>VLOOKUP(B4024,'大货清单（不定期按GOMS更新）'!A:H,8,0)</f>
        <v>107-17561601</v>
      </c>
      <c r="D4024" s="27" t="str">
        <f>VLOOKUP(B4024,'大货清单（不定期按GOMS更新）'!A:C,3,0)</f>
        <v>ZB1756P-01</v>
      </c>
      <c r="E4024" s="27" t="str">
        <f>VLOOKUP(B4024,'大货清单（不定期按GOMS更新）'!A:H,4,0)</f>
        <v>GB</v>
      </c>
      <c r="F4024" s="27" t="str">
        <f>VLOOKUP(B4024,'大货清单（不定期按GOMS更新）'!A:H,2,0)</f>
        <v>A10 ESSENTIALS</v>
      </c>
      <c r="G4024" s="28">
        <f>VLOOKUP(B4024,'大货清单（不定期按GOMS更新）'!A:I,9,FALSE)</f>
        <v>6974950104351</v>
      </c>
      <c r="H4024" s="27" t="str">
        <f>VLOOKUP(B4024,'大货清单（不定期按GOMS更新）'!A:H,7,0)</f>
        <v>Blue</v>
      </c>
      <c r="I4024" s="27" t="str">
        <f>VLOOKUP(B4024,'大货清单（不定期按GOMS更新）'!A:F,6,FALSE)</f>
        <v>PHASEOUT</v>
      </c>
      <c r="J4024" s="27" t="str">
        <f>VLOOKUP(B4024,'大货清单（不定期按GOMS更新）'!A:K,11,FALSE)</f>
        <v>3.8</v>
      </c>
      <c r="K4024" s="27" t="str">
        <f>VLOOKUP(B4024,'大货清单（不定期按GOMS更新）'!A:N,12,FALSE)</f>
        <v>742</v>
      </c>
      <c r="L4024" s="27" t="str">
        <f>VLOOKUP(B4024,'大货清单（不定期按GOMS更新）'!A:M,13,FALSE)</f>
        <v>155</v>
      </c>
      <c r="M4024" s="27" t="str">
        <f>VLOOKUP(B4024,'大货清单（不定期按GOMS更新）'!A:N,14,FALSE)</f>
        <v>288</v>
      </c>
      <c r="N4024" s="140" t="s">
        <v>1281</v>
      </c>
      <c r="O4024" s="27">
        <f>IFERROR(VLOOKUP(N4024,'散件迭代（不定期更新）'!C:J,8,FALSE),0)</f>
        <v>0</v>
      </c>
      <c r="P4024" s="27" t="str">
        <f>IFERROR(VLOOKUP(N4024,'散件（更新）'!B:H,3,FALSE),0)</f>
        <v>206-1769-0014</v>
      </c>
      <c r="Q4024" s="27" t="str">
        <f>VLOOKUP(N4024,'散件（更新）'!B:H,2,FALSE)</f>
        <v>114-17690014</v>
      </c>
      <c r="R4024" s="27" t="str">
        <f>VLOOKUP(N4024,'散件（更新）'!B:H,7,FALSE)</f>
        <v>wall accessory holder</v>
      </c>
      <c r="S4024" s="27" t="str">
        <f>VLOOKUP(N4024,'散件（更新）'!B:E,4,FALSE)</f>
        <v>https://tineco-yxzt.oss-accelerate.aliyuncs.com/product/114-17690014.jpg</v>
      </c>
      <c r="T4024" s="27" t="s">
        <v>8759</v>
      </c>
      <c r="U4024" s="28" t="str">
        <f>VLOOKUP(N4024,'散件（更新）'!B:G,6,FALSE)</f>
        <v>附件延展架 墙挂版</v>
      </c>
      <c r="V4024" s="28" t="str">
        <f>VLOOKUP(N4024,'散件（更新）'!B:I,8,FALSE)</f>
        <v>6972200191199</v>
      </c>
    </row>
    <row r="4025" spans="1:22" ht="14.6">
      <c r="A4025" s="57">
        <v>46169</v>
      </c>
      <c r="B4025" s="140" t="s">
        <v>3771</v>
      </c>
      <c r="C4025" s="27" t="str">
        <f>VLOOKUP(B4025,'大货清单（不定期按GOMS更新）'!A:H,8,0)</f>
        <v>107-17561601</v>
      </c>
      <c r="D4025" s="27" t="str">
        <f>VLOOKUP(B4025,'大货清单（不定期按GOMS更新）'!A:C,3,0)</f>
        <v>ZB1756P-01</v>
      </c>
      <c r="E4025" s="27" t="str">
        <f>VLOOKUP(B4025,'大货清单（不定期按GOMS更新）'!A:H,4,0)</f>
        <v>GB</v>
      </c>
      <c r="F4025" s="27" t="str">
        <f>VLOOKUP(B4025,'大货清单（不定期按GOMS更新）'!A:H,2,0)</f>
        <v>A10 ESSENTIALS</v>
      </c>
      <c r="G4025" s="28">
        <f>VLOOKUP(B4025,'大货清单（不定期按GOMS更新）'!A:I,9,FALSE)</f>
        <v>6974950104351</v>
      </c>
      <c r="H4025" s="27" t="str">
        <f>VLOOKUP(B4025,'大货清单（不定期按GOMS更新）'!A:H,7,0)</f>
        <v>Blue</v>
      </c>
      <c r="I4025" s="27" t="str">
        <f>VLOOKUP(B4025,'大货清单（不定期按GOMS更新）'!A:F,6,FALSE)</f>
        <v>PHASEOUT</v>
      </c>
      <c r="J4025" s="27" t="str">
        <f>VLOOKUP(B4025,'大货清单（不定期按GOMS更新）'!A:K,11,FALSE)</f>
        <v>3.8</v>
      </c>
      <c r="K4025" s="27" t="str">
        <f>VLOOKUP(B4025,'大货清单（不定期按GOMS更新）'!A:N,12,FALSE)</f>
        <v>742</v>
      </c>
      <c r="L4025" s="27" t="str">
        <f>VLOOKUP(B4025,'大货清单（不定期按GOMS更新）'!A:M,13,FALSE)</f>
        <v>155</v>
      </c>
      <c r="M4025" s="27" t="str">
        <f>VLOOKUP(B4025,'大货清单（不定期按GOMS更新）'!A:N,14,FALSE)</f>
        <v>288</v>
      </c>
      <c r="N4025" s="140" t="s">
        <v>911</v>
      </c>
      <c r="O4025" s="27">
        <f>IFERROR(VLOOKUP(N4025,'散件迭代（不定期更新）'!C:J,8,FALSE),0)</f>
        <v>0</v>
      </c>
      <c r="P4025" s="27" t="str">
        <f>IFERROR(VLOOKUP(N4025,'散件（更新）'!B:H,3,FALSE),0)</f>
        <v>206-1756-2300</v>
      </c>
      <c r="Q4025" s="27" t="str">
        <f>VLOOKUP(N4025,'散件（更新）'!B:H,2,FALSE)</f>
        <v>114-17562300</v>
      </c>
      <c r="R4025" s="27" t="str">
        <f>VLOOKUP(N4025,'散件（更新）'!B:H,7,FALSE)</f>
        <v>Main Body</v>
      </c>
      <c r="S4025" s="27" t="str">
        <f>VLOOKUP(N4025,'散件（更新）'!B:E,4,FALSE)</f>
        <v>https://tineco-yxzt.oss-accelerate.aliyuncs.com/20231219/9VAMB101500_1702948056580.png</v>
      </c>
      <c r="T4025" s="27" t="s">
        <v>8759</v>
      </c>
      <c r="U4025" s="28" t="str">
        <f>VLOOKUP(N4025,'散件（更新）'!B:G,6,FALSE)</f>
        <v>主机带电池蓝色</v>
      </c>
      <c r="V4025" s="28">
        <f>VLOOKUP(N4025,'散件（更新）'!B:I,8,FALSE)</f>
        <v>6972200199096</v>
      </c>
    </row>
    <row r="4026" spans="1:22" ht="14.6">
      <c r="A4026" s="57">
        <v>46169</v>
      </c>
      <c r="B4026" s="140" t="s">
        <v>3771</v>
      </c>
      <c r="C4026" s="27" t="str">
        <f>VLOOKUP(B4026,'大货清单（不定期按GOMS更新）'!A:H,8,0)</f>
        <v>107-17561601</v>
      </c>
      <c r="D4026" s="27" t="str">
        <f>VLOOKUP(B4026,'大货清单（不定期按GOMS更新）'!A:C,3,0)</f>
        <v>ZB1756P-01</v>
      </c>
      <c r="E4026" s="27" t="str">
        <f>VLOOKUP(B4026,'大货清单（不定期按GOMS更新）'!A:H,4,0)</f>
        <v>GB</v>
      </c>
      <c r="F4026" s="27" t="str">
        <f>VLOOKUP(B4026,'大货清单（不定期按GOMS更新）'!A:H,2,0)</f>
        <v>A10 ESSENTIALS</v>
      </c>
      <c r="G4026" s="28">
        <f>VLOOKUP(B4026,'大货清单（不定期按GOMS更新）'!A:I,9,FALSE)</f>
        <v>6974950104351</v>
      </c>
      <c r="H4026" s="27" t="str">
        <f>VLOOKUP(B4026,'大货清单（不定期按GOMS更新）'!A:H,7,0)</f>
        <v>Blue</v>
      </c>
      <c r="I4026" s="27" t="str">
        <f>VLOOKUP(B4026,'大货清单（不定期按GOMS更新）'!A:F,6,FALSE)</f>
        <v>PHASEOUT</v>
      </c>
      <c r="J4026" s="27" t="str">
        <f>VLOOKUP(B4026,'大货清单（不定期按GOMS更新）'!A:K,11,FALSE)</f>
        <v>3.8</v>
      </c>
      <c r="K4026" s="27" t="str">
        <f>VLOOKUP(B4026,'大货清单（不定期按GOMS更新）'!A:N,12,FALSE)</f>
        <v>742</v>
      </c>
      <c r="L4026" s="27" t="str">
        <f>VLOOKUP(B4026,'大货清单（不定期按GOMS更新）'!A:M,13,FALSE)</f>
        <v>155</v>
      </c>
      <c r="M4026" s="27" t="str">
        <f>VLOOKUP(B4026,'大货清单（不定期按GOMS更新）'!A:N,14,FALSE)</f>
        <v>288</v>
      </c>
      <c r="N4026" s="140" t="s">
        <v>1268</v>
      </c>
      <c r="O4026" s="27">
        <f>IFERROR(VLOOKUP(N4026,'散件迭代（不定期更新）'!C:J,8,FALSE),0)</f>
        <v>0</v>
      </c>
      <c r="P4026" s="27" t="str">
        <f>IFERROR(VLOOKUP(N4026,'散件（更新）'!B:H,3,FALSE),0)</f>
        <v>206-1756-0804</v>
      </c>
      <c r="Q4026" s="27" t="str">
        <f>VLOOKUP(N4026,'散件（更新）'!B:H,2,FALSE)</f>
        <v>114-17560804</v>
      </c>
      <c r="R4026" s="27" t="str">
        <f>VLOOKUP(N4026,'散件（更新）'!B:H,7,FALSE)</f>
        <v>Wall-mounted Dock</v>
      </c>
      <c r="S4026" s="27" t="str">
        <f>VLOOKUP(N4026,'散件（更新）'!B:E,4,FALSE)</f>
        <v>https://tineco-yxzt.oss-accelerate.aliyuncs.com/product/114-17560804.jpg</v>
      </c>
      <c r="T4026" s="27" t="s">
        <v>8759</v>
      </c>
      <c r="U4026" s="28" t="str">
        <f>VLOOKUP(N4026,'散件（更新）'!B:G,6,FALSE)</f>
        <v>墙挂带安装螺丝</v>
      </c>
      <c r="V4026" s="28" t="str">
        <f>VLOOKUP(N4026,'散件（更新）'!B:I,8,FALSE)</f>
        <v>6972200193018</v>
      </c>
    </row>
    <row r="4027" spans="1:22" ht="14.6">
      <c r="A4027" s="57">
        <v>46169</v>
      </c>
      <c r="B4027" s="140" t="s">
        <v>3771</v>
      </c>
      <c r="C4027" s="27" t="str">
        <f>VLOOKUP(B4027,'大货清单（不定期按GOMS更新）'!A:H,8,0)</f>
        <v>107-17561601</v>
      </c>
      <c r="D4027" s="27" t="str">
        <f>VLOOKUP(B4027,'大货清单（不定期按GOMS更新）'!A:C,3,0)</f>
        <v>ZB1756P-01</v>
      </c>
      <c r="E4027" s="27" t="str">
        <f>VLOOKUP(B4027,'大货清单（不定期按GOMS更新）'!A:H,4,0)</f>
        <v>GB</v>
      </c>
      <c r="F4027" s="27" t="str">
        <f>VLOOKUP(B4027,'大货清单（不定期按GOMS更新）'!A:H,2,0)</f>
        <v>A10 ESSENTIALS</v>
      </c>
      <c r="G4027" s="28">
        <f>VLOOKUP(B4027,'大货清单（不定期按GOMS更新）'!A:I,9,FALSE)</f>
        <v>6974950104351</v>
      </c>
      <c r="H4027" s="27" t="str">
        <f>VLOOKUP(B4027,'大货清单（不定期按GOMS更新）'!A:H,7,0)</f>
        <v>Blue</v>
      </c>
      <c r="I4027" s="27" t="str">
        <f>VLOOKUP(B4027,'大货清单（不定期按GOMS更新）'!A:F,6,FALSE)</f>
        <v>PHASEOUT</v>
      </c>
      <c r="J4027" s="27" t="str">
        <f>VLOOKUP(B4027,'大货清单（不定期按GOMS更新）'!A:K,11,FALSE)</f>
        <v>3.8</v>
      </c>
      <c r="K4027" s="27" t="str">
        <f>VLOOKUP(B4027,'大货清单（不定期按GOMS更新）'!A:N,12,FALSE)</f>
        <v>742</v>
      </c>
      <c r="L4027" s="27" t="str">
        <f>VLOOKUP(B4027,'大货清单（不定期按GOMS更新）'!A:M,13,FALSE)</f>
        <v>155</v>
      </c>
      <c r="M4027" s="27" t="str">
        <f>VLOOKUP(B4027,'大货清单（不定期按GOMS更新）'!A:N,14,FALSE)</f>
        <v>288</v>
      </c>
      <c r="N4027" s="140" t="s">
        <v>1297</v>
      </c>
      <c r="O4027" s="27">
        <f>IFERROR(VLOOKUP(N4027,'散件迭代（不定期更新）'!C:J,8,FALSE),0)</f>
        <v>0</v>
      </c>
      <c r="P4027" s="27" t="str">
        <f>IFERROR(VLOOKUP(N4027,'散件（更新）'!B:H,3,FALSE),0)</f>
        <v>206-1769-0704</v>
      </c>
      <c r="Q4027" s="27" t="str">
        <f>VLOOKUP(N4027,'散件（更新）'!B:H,2,FALSE)</f>
        <v>114-17690704</v>
      </c>
      <c r="R4027" s="27" t="str">
        <f>VLOOKUP(N4027,'散件（更新）'!B:H,7,FALSE)</f>
        <v>Repair button</v>
      </c>
      <c r="S4027" s="27" t="str">
        <f>VLOOKUP(N4027,'散件（更新）'!B:E,4,FALSE)</f>
        <v>https://tineco-yxzt.oss-accelerate.aliyuncs.com/20231219/9VARB111200_1702948060007.png</v>
      </c>
      <c r="T4027" s="27" t="s">
        <v>8759</v>
      </c>
      <c r="U4027" s="28" t="str">
        <f>VLOOKUP(N4027,'散件（更新）'!B:G,6,FALSE)</f>
        <v>接头释放钮+弹簧+滤芯</v>
      </c>
      <c r="V4027" s="28" t="str">
        <f>VLOOKUP(N4027,'散件（更新）'!B:I,8,FALSE)</f>
        <v>6972200195623</v>
      </c>
    </row>
    <row r="4028" spans="1:22" ht="14.6">
      <c r="A4028" s="57">
        <v>46169</v>
      </c>
      <c r="B4028" s="140" t="s">
        <v>3771</v>
      </c>
      <c r="C4028" s="27" t="str">
        <f>VLOOKUP(B4028,'大货清单（不定期按GOMS更新）'!A:H,8,0)</f>
        <v>107-17561601</v>
      </c>
      <c r="D4028" s="27" t="str">
        <f>VLOOKUP(B4028,'大货清单（不定期按GOMS更新）'!A:C,3,0)</f>
        <v>ZB1756P-01</v>
      </c>
      <c r="E4028" s="27" t="str">
        <f>VLOOKUP(B4028,'大货清单（不定期按GOMS更新）'!A:H,4,0)</f>
        <v>GB</v>
      </c>
      <c r="F4028" s="27" t="str">
        <f>VLOOKUP(B4028,'大货清单（不定期按GOMS更新）'!A:H,2,0)</f>
        <v>A10 ESSENTIALS</v>
      </c>
      <c r="G4028" s="28">
        <f>VLOOKUP(B4028,'大货清单（不定期按GOMS更新）'!A:I,9,FALSE)</f>
        <v>6974950104351</v>
      </c>
      <c r="H4028" s="27" t="str">
        <f>VLOOKUP(B4028,'大货清单（不定期按GOMS更新）'!A:H,7,0)</f>
        <v>Blue</v>
      </c>
      <c r="I4028" s="27" t="str">
        <f>VLOOKUP(B4028,'大货清单（不定期按GOMS更新）'!A:F,6,FALSE)</f>
        <v>PHASEOUT</v>
      </c>
      <c r="J4028" s="27" t="str">
        <f>VLOOKUP(B4028,'大货清单（不定期按GOMS更新）'!A:K,11,FALSE)</f>
        <v>3.8</v>
      </c>
      <c r="K4028" s="27" t="str">
        <f>VLOOKUP(B4028,'大货清单（不定期按GOMS更新）'!A:N,12,FALSE)</f>
        <v>742</v>
      </c>
      <c r="L4028" s="27" t="str">
        <f>VLOOKUP(B4028,'大货清单（不定期按GOMS更新）'!A:M,13,FALSE)</f>
        <v>155</v>
      </c>
      <c r="M4028" s="27" t="str">
        <f>VLOOKUP(B4028,'大货清单（不定期按GOMS更新）'!A:N,14,FALSE)</f>
        <v>288</v>
      </c>
      <c r="N4028" s="140" t="s">
        <v>5174</v>
      </c>
      <c r="O4028" s="27" t="str">
        <f>IFERROR(VLOOKUP(N4028,'散件迭代（不定期更新）'!C:J,8,FALSE),0)</f>
        <v>A42</v>
      </c>
      <c r="P4028" s="27" t="str">
        <f>IFERROR(VLOOKUP(N4028,'散件（更新）'!B:H,3,FALSE),0)</f>
        <v>206-1769-0204</v>
      </c>
      <c r="Q4028" s="27" t="str">
        <f>VLOOKUP(N4028,'散件（更新）'!B:H,2,FALSE)</f>
        <v>114-17690204</v>
      </c>
      <c r="R4028" s="27" t="str">
        <f>VLOOKUP(N4028,'散件（更新）'!B:H,7,FALSE)</f>
        <v>Crevice Tool</v>
      </c>
      <c r="S4028" s="27" t="str">
        <f>VLOOKUP(N4028,'散件（更新）'!B:E,4,FALSE)</f>
        <v>https://tineco-yxzt.oss-accelerate.aliyuncs.com/product/114-17690204.png</v>
      </c>
      <c r="T4028" s="27" t="s">
        <v>8759</v>
      </c>
      <c r="U4028" s="28" t="str">
        <f>VLOOKUP(N4028,'散件（更新）'!B:G,6,FALSE)</f>
        <v>ZB1769B-03 扁吸</v>
      </c>
      <c r="V4028" s="28" t="str">
        <f>VLOOKUP(N4028,'散件（更新）'!B:I,8,FALSE)</f>
        <v>6972200191250</v>
      </c>
    </row>
    <row r="4029" spans="1:22" ht="14.6">
      <c r="A4029" s="57">
        <v>46169</v>
      </c>
      <c r="B4029" s="140" t="s">
        <v>3771</v>
      </c>
      <c r="C4029" s="27" t="str">
        <f>VLOOKUP(B4029,'大货清单（不定期按GOMS更新）'!A:H,8,0)</f>
        <v>107-17561601</v>
      </c>
      <c r="D4029" s="27" t="str">
        <f>VLOOKUP(B4029,'大货清单（不定期按GOMS更新）'!A:C,3,0)</f>
        <v>ZB1756P-01</v>
      </c>
      <c r="E4029" s="27" t="str">
        <f>VLOOKUP(B4029,'大货清单（不定期按GOMS更新）'!A:H,4,0)</f>
        <v>GB</v>
      </c>
      <c r="F4029" s="27" t="str">
        <f>VLOOKUP(B4029,'大货清单（不定期按GOMS更新）'!A:H,2,0)</f>
        <v>A10 ESSENTIALS</v>
      </c>
      <c r="G4029" s="28">
        <f>VLOOKUP(B4029,'大货清单（不定期按GOMS更新）'!A:I,9,FALSE)</f>
        <v>6974950104351</v>
      </c>
      <c r="H4029" s="27" t="str">
        <f>VLOOKUP(B4029,'大货清单（不定期按GOMS更新）'!A:H,7,0)</f>
        <v>Blue</v>
      </c>
      <c r="I4029" s="27" t="str">
        <f>VLOOKUP(B4029,'大货清单（不定期按GOMS更新）'!A:F,6,FALSE)</f>
        <v>PHASEOUT</v>
      </c>
      <c r="J4029" s="27" t="str">
        <f>VLOOKUP(B4029,'大货清单（不定期按GOMS更新）'!A:K,11,FALSE)</f>
        <v>3.8</v>
      </c>
      <c r="K4029" s="27" t="str">
        <f>VLOOKUP(B4029,'大货清单（不定期按GOMS更新）'!A:N,12,FALSE)</f>
        <v>742</v>
      </c>
      <c r="L4029" s="27" t="str">
        <f>VLOOKUP(B4029,'大货清单（不定期按GOMS更新）'!A:M,13,FALSE)</f>
        <v>155</v>
      </c>
      <c r="M4029" s="27" t="str">
        <f>VLOOKUP(B4029,'大货清单（不定期按GOMS更新）'!A:N,14,FALSE)</f>
        <v>288</v>
      </c>
      <c r="N4029" s="140" t="s">
        <v>1289</v>
      </c>
      <c r="O4029" s="27" t="str">
        <f>IFERROR(VLOOKUP(N4029,'散件迭代（不定期更新）'!C:J,8,FALSE),0)</f>
        <v>A38</v>
      </c>
      <c r="P4029" s="27" t="str">
        <f>IFERROR(VLOOKUP(N4029,'散件（更新）'!B:H,3,FALSE),0)</f>
        <v>206-1769-0254</v>
      </c>
      <c r="Q4029" s="27" t="str">
        <f>VLOOKUP(N4029,'散件（更新）'!B:H,2,FALSE)</f>
        <v>114-17690254</v>
      </c>
      <c r="R4029" s="27" t="str">
        <f>VLOOKUP(N4029,'散件（更新）'!B:H,7,FALSE)</f>
        <v>Pre-filter Cleaning Tool</v>
      </c>
      <c r="S4029" s="27" t="str">
        <f>VLOOKUP(N4029,'散件（更新）'!B:E,4,FALSE)</f>
        <v>https://tineco-yxzt.oss-accelerate.aliyuncs.com/product/114-17690254.jpg</v>
      </c>
      <c r="T4029" s="27" t="s">
        <v>8759</v>
      </c>
      <c r="U4029" s="28" t="str">
        <f>VLOOKUP(N4029,'散件（更新）'!B:G,6,FALSE)</f>
        <v xml:space="preserve">ZB1769B 滤芯清洁刷 </v>
      </c>
      <c r="V4029" s="28" t="str">
        <f>VLOOKUP(N4029,'散件（更新）'!B:I,8,FALSE)</f>
        <v>6972200191175</v>
      </c>
    </row>
    <row r="4030" spans="1:22" ht="14.6">
      <c r="A4030" s="57">
        <v>46169</v>
      </c>
      <c r="B4030" s="140" t="s">
        <v>3771</v>
      </c>
      <c r="C4030" s="27" t="str">
        <f>VLOOKUP(B4030,'大货清单（不定期按GOMS更新）'!A:H,8,0)</f>
        <v>107-17561601</v>
      </c>
      <c r="D4030" s="27" t="str">
        <f>VLOOKUP(B4030,'大货清单（不定期按GOMS更新）'!A:C,3,0)</f>
        <v>ZB1756P-01</v>
      </c>
      <c r="E4030" s="27" t="str">
        <f>VLOOKUP(B4030,'大货清单（不定期按GOMS更新）'!A:H,4,0)</f>
        <v>GB</v>
      </c>
      <c r="F4030" s="27" t="str">
        <f>VLOOKUP(B4030,'大货清单（不定期按GOMS更新）'!A:H,2,0)</f>
        <v>A10 ESSENTIALS</v>
      </c>
      <c r="G4030" s="28">
        <f>VLOOKUP(B4030,'大货清单（不定期按GOMS更新）'!A:I,9,FALSE)</f>
        <v>6974950104351</v>
      </c>
      <c r="H4030" s="27" t="str">
        <f>VLOOKUP(B4030,'大货清单（不定期按GOMS更新）'!A:H,7,0)</f>
        <v>Blue</v>
      </c>
      <c r="I4030" s="27" t="str">
        <f>VLOOKUP(B4030,'大货清单（不定期按GOMS更新）'!A:F,6,FALSE)</f>
        <v>PHASEOUT</v>
      </c>
      <c r="J4030" s="27" t="str">
        <f>VLOOKUP(B4030,'大货清单（不定期按GOMS更新）'!A:K,11,FALSE)</f>
        <v>3.8</v>
      </c>
      <c r="K4030" s="27" t="str">
        <f>VLOOKUP(B4030,'大货清单（不定期按GOMS更新）'!A:N,12,FALSE)</f>
        <v>742</v>
      </c>
      <c r="L4030" s="27" t="str">
        <f>VLOOKUP(B4030,'大货清单（不定期按GOMS更新）'!A:M,13,FALSE)</f>
        <v>155</v>
      </c>
      <c r="M4030" s="27" t="str">
        <f>VLOOKUP(B4030,'大货清单（不定期按GOMS更新）'!A:N,14,FALSE)</f>
        <v>288</v>
      </c>
      <c r="N4030" s="140" t="s">
        <v>252</v>
      </c>
      <c r="O4030" s="27">
        <f>IFERROR(VLOOKUP(N4030,'散件迭代（不定期更新）'!C:J,8,FALSE),0)</f>
        <v>0</v>
      </c>
      <c r="P4030" s="27" t="str">
        <f>IFERROR(VLOOKUP(N4030,'散件（更新）'!B:H,3,FALSE),0)</f>
        <v>206-1769-0233</v>
      </c>
      <c r="Q4030" s="27" t="str">
        <f>VLOOKUP(N4030,'散件（更新）'!B:H,2,FALSE)</f>
        <v>114-17690233</v>
      </c>
      <c r="R4030" s="27" t="str">
        <f>VLOOKUP(N4030,'散件（更新）'!B:H,7,FALSE)</f>
        <v>Hair cleaning tool</v>
      </c>
      <c r="S4030" s="27" t="str">
        <f>VLOOKUP(N4030,'散件（更新）'!B:E,4,FALSE)</f>
        <v>https://tineco-yxzt.oss-accelerate.aliyuncs.com/product/114-17690233.png</v>
      </c>
      <c r="T4030" s="27" t="s">
        <v>8759</v>
      </c>
      <c r="U4030" s="28" t="str">
        <f>VLOOKUP(N4030,'散件（更新）'!B:G,6,FALSE)</f>
        <v>ZB1769B 清洁刷植毛组件</v>
      </c>
      <c r="V4030" s="28" t="str">
        <f>VLOOKUP(N4030,'散件（更新）'!B:I,8,FALSE)</f>
        <v>6972200191151</v>
      </c>
    </row>
    <row r="4031" spans="1:22" ht="14.6">
      <c r="A4031" s="57">
        <v>46169</v>
      </c>
      <c r="B4031" s="140" t="s">
        <v>3771</v>
      </c>
      <c r="C4031" s="27" t="str">
        <f>VLOOKUP(B4031,'大货清单（不定期按GOMS更新）'!A:H,8,0)</f>
        <v>107-17561601</v>
      </c>
      <c r="D4031" s="27" t="str">
        <f>VLOOKUP(B4031,'大货清单（不定期按GOMS更新）'!A:C,3,0)</f>
        <v>ZB1756P-01</v>
      </c>
      <c r="E4031" s="27" t="str">
        <f>VLOOKUP(B4031,'大货清单（不定期按GOMS更新）'!A:H,4,0)</f>
        <v>GB</v>
      </c>
      <c r="F4031" s="27" t="str">
        <f>VLOOKUP(B4031,'大货清单（不定期按GOMS更新）'!A:H,2,0)</f>
        <v>A10 ESSENTIALS</v>
      </c>
      <c r="G4031" s="28">
        <f>VLOOKUP(B4031,'大货清单（不定期按GOMS更新）'!A:I,9,FALSE)</f>
        <v>6974950104351</v>
      </c>
      <c r="H4031" s="27" t="str">
        <f>VLOOKUP(B4031,'大货清单（不定期按GOMS更新）'!A:H,7,0)</f>
        <v>Blue</v>
      </c>
      <c r="I4031" s="27" t="str">
        <f>VLOOKUP(B4031,'大货清单（不定期按GOMS更新）'!A:F,6,FALSE)</f>
        <v>PHASEOUT</v>
      </c>
      <c r="J4031" s="27" t="str">
        <f>VLOOKUP(B4031,'大货清单（不定期按GOMS更新）'!A:K,11,FALSE)</f>
        <v>3.8</v>
      </c>
      <c r="K4031" s="27" t="str">
        <f>VLOOKUP(B4031,'大货清单（不定期按GOMS更新）'!A:N,12,FALSE)</f>
        <v>742</v>
      </c>
      <c r="L4031" s="27" t="str">
        <f>VLOOKUP(B4031,'大货清单（不定期按GOMS更新）'!A:M,13,FALSE)</f>
        <v>155</v>
      </c>
      <c r="M4031" s="27" t="str">
        <f>VLOOKUP(B4031,'大货清单（不定期按GOMS更新）'!A:N,14,FALSE)</f>
        <v>288</v>
      </c>
      <c r="N4031" s="140" t="s">
        <v>1230</v>
      </c>
      <c r="O4031" s="27" t="str">
        <f>IFERROR(VLOOKUP(N4031,'散件迭代（不定期更新）'!C:J,8,FALSE),0)</f>
        <v>A04</v>
      </c>
      <c r="P4031" s="27" t="str">
        <f>IFERROR(VLOOKUP(N4031,'散件（更新）'!B:H,3,FALSE),0)</f>
        <v>206-1756-0220</v>
      </c>
      <c r="Q4031" s="27" t="str">
        <f>VLOOKUP(N4031,'散件（更新）'!B:H,2,FALSE)</f>
        <v>114-17560220</v>
      </c>
      <c r="R4031" s="27" t="str">
        <f>VLOOKUP(N4031,'散件（更新）'!B:H,7,FALSE)</f>
        <v>TUBE ASSEMBLY</v>
      </c>
      <c r="S4031" s="27" t="str">
        <f>VLOOKUP(N4031,'散件（更新）'!B:E,4,FALSE)</f>
        <v>https://tineco-yxzt.oss-accelerate.aliyuncs.com/product/114-17560220.jpg</v>
      </c>
      <c r="T4031" s="27" t="s">
        <v>8759</v>
      </c>
      <c r="U4031" s="28" t="str">
        <f>VLOOKUP(N4031,'散件（更新）'!B:G,6,FALSE)</f>
        <v>加长管组件ID:   415-0500-1254,用206-1756-0244</v>
      </c>
      <c r="V4031" s="28" t="str">
        <f>VLOOKUP(N4031,'散件（更新）'!B:I,8,FALSE)</f>
        <v>6972200191571</v>
      </c>
    </row>
    <row r="4032" spans="1:22" ht="14.6">
      <c r="A4032" s="57">
        <v>46169</v>
      </c>
      <c r="B4032" s="140" t="s">
        <v>3771</v>
      </c>
      <c r="C4032" s="27" t="str">
        <f>VLOOKUP(B4032,'大货清单（不定期按GOMS更新）'!A:H,8,0)</f>
        <v>107-17561601</v>
      </c>
      <c r="D4032" s="27" t="str">
        <f>VLOOKUP(B4032,'大货清单（不定期按GOMS更新）'!A:C,3,0)</f>
        <v>ZB1756P-01</v>
      </c>
      <c r="E4032" s="27" t="str">
        <f>VLOOKUP(B4032,'大货清单（不定期按GOMS更新）'!A:H,4,0)</f>
        <v>GB</v>
      </c>
      <c r="F4032" s="27" t="str">
        <f>VLOOKUP(B4032,'大货清单（不定期按GOMS更新）'!A:H,2,0)</f>
        <v>A10 ESSENTIALS</v>
      </c>
      <c r="G4032" s="28">
        <f>VLOOKUP(B4032,'大货清单（不定期按GOMS更新）'!A:I,9,FALSE)</f>
        <v>6974950104351</v>
      </c>
      <c r="H4032" s="27" t="str">
        <f>VLOOKUP(B4032,'大货清单（不定期按GOMS更新）'!A:H,7,0)</f>
        <v>Blue</v>
      </c>
      <c r="I4032" s="27" t="str">
        <f>VLOOKUP(B4032,'大货清单（不定期按GOMS更新）'!A:F,6,FALSE)</f>
        <v>PHASEOUT</v>
      </c>
      <c r="J4032" s="27" t="str">
        <f>VLOOKUP(B4032,'大货清单（不定期按GOMS更新）'!A:K,11,FALSE)</f>
        <v>3.8</v>
      </c>
      <c r="K4032" s="27" t="str">
        <f>VLOOKUP(B4032,'大货清单（不定期按GOMS更新）'!A:N,12,FALSE)</f>
        <v>742</v>
      </c>
      <c r="L4032" s="27" t="str">
        <f>VLOOKUP(B4032,'大货清单（不定期按GOMS更新）'!A:M,13,FALSE)</f>
        <v>155</v>
      </c>
      <c r="M4032" s="27" t="str">
        <f>VLOOKUP(B4032,'大货清单（不定期按GOMS更新）'!A:N,14,FALSE)</f>
        <v>288</v>
      </c>
      <c r="N4032" s="140" t="s">
        <v>1339</v>
      </c>
      <c r="O4032" s="27">
        <f>IFERROR(VLOOKUP(N4032,'散件迭代（不定期更新）'!C:J,8,FALSE),0)</f>
        <v>0</v>
      </c>
      <c r="P4032" s="27" t="str">
        <f>IFERROR(VLOOKUP(N4032,'散件（更新）'!B:H,3,FALSE),0)</f>
        <v>206-1676-0003</v>
      </c>
      <c r="Q4032" s="27" t="str">
        <f>VLOOKUP(N4032,'散件（更新）'!B:H,2,FALSE)</f>
        <v>114-16760003</v>
      </c>
      <c r="R4032" s="27" t="str">
        <f>VLOOKUP(N4032,'散件（更新）'!B:H,7,FALSE)</f>
        <v>Brush Cover</v>
      </c>
      <c r="S4032" s="27" t="str">
        <f>VLOOKUP(N4032,'散件（更新）'!B:E,4,FALSE)</f>
        <v>https://tineco-yxzt.oss-accelerate.aliyuncs.com/20231219/9VSBC111100_1702948060830.png</v>
      </c>
      <c r="T4032" s="27" t="s">
        <v>8759</v>
      </c>
      <c r="U4032" s="28" t="str">
        <f>VLOOKUP(N4032,'散件（更新）'!B:G,6,FALSE)</f>
        <v>FB1676 滚刷释放盖板</v>
      </c>
      <c r="V4032" s="28" t="str">
        <f>VLOOKUP(N4032,'散件（更新）'!B:I,8,FALSE)</f>
        <v>6972200195685</v>
      </c>
    </row>
    <row r="4033" spans="1:22" ht="14.6">
      <c r="A4033" s="57">
        <v>46169</v>
      </c>
      <c r="B4033" s="140" t="s">
        <v>3771</v>
      </c>
      <c r="C4033" s="27" t="str">
        <f>VLOOKUP(B4033,'大货清单（不定期按GOMS更新）'!A:H,8,0)</f>
        <v>107-17561601</v>
      </c>
      <c r="D4033" s="27" t="str">
        <f>VLOOKUP(B4033,'大货清单（不定期按GOMS更新）'!A:C,3,0)</f>
        <v>ZB1756P-01</v>
      </c>
      <c r="E4033" s="27" t="str">
        <f>VLOOKUP(B4033,'大货清单（不定期按GOMS更新）'!A:H,4,0)</f>
        <v>GB</v>
      </c>
      <c r="F4033" s="27" t="str">
        <f>VLOOKUP(B4033,'大货清单（不定期按GOMS更新）'!A:H,2,0)</f>
        <v>A10 ESSENTIALS</v>
      </c>
      <c r="G4033" s="28">
        <f>VLOOKUP(B4033,'大货清单（不定期按GOMS更新）'!A:I,9,FALSE)</f>
        <v>6974950104351</v>
      </c>
      <c r="H4033" s="27" t="str">
        <f>VLOOKUP(B4033,'大货清单（不定期按GOMS更新）'!A:H,7,0)</f>
        <v>Blue</v>
      </c>
      <c r="I4033" s="27" t="str">
        <f>VLOOKUP(B4033,'大货清单（不定期按GOMS更新）'!A:F,6,FALSE)</f>
        <v>PHASEOUT</v>
      </c>
      <c r="J4033" s="27" t="str">
        <f>VLOOKUP(B4033,'大货清单（不定期按GOMS更新）'!A:K,11,FALSE)</f>
        <v>3.8</v>
      </c>
      <c r="K4033" s="27" t="str">
        <f>VLOOKUP(B4033,'大货清单（不定期按GOMS更新）'!A:N,12,FALSE)</f>
        <v>742</v>
      </c>
      <c r="L4033" s="27" t="str">
        <f>VLOOKUP(B4033,'大货清单（不定期按GOMS更新）'!A:M,13,FALSE)</f>
        <v>155</v>
      </c>
      <c r="M4033" s="27" t="str">
        <f>VLOOKUP(B4033,'大货清单（不定期按GOMS更新）'!A:N,14,FALSE)</f>
        <v>288</v>
      </c>
      <c r="N4033" s="140" t="s">
        <v>1372</v>
      </c>
      <c r="O4033" s="27" t="str">
        <f>IFERROR(VLOOKUP(N4033,'散件迭代（不定期更新）'!C:J,8,FALSE),0)</f>
        <v>A44</v>
      </c>
      <c r="P4033" s="27" t="str">
        <f>IFERROR(VLOOKUP(N4033,'散件（更新）'!B:H,3,FALSE),0)</f>
        <v>206-1873-0208</v>
      </c>
      <c r="Q4033" s="27" t="str">
        <f>VLOOKUP(N4033,'散件（更新）'!B:H,2,FALSE)</f>
        <v>114-18730208</v>
      </c>
      <c r="R4033" s="27" t="str">
        <f>VLOOKUP(N4033,'散件（更新）'!B:H,7,FALSE)</f>
        <v>2-in-1 dusting brush</v>
      </c>
      <c r="S4033" s="27" t="str">
        <f>VLOOKUP(N4033,'散件（更新）'!B:E,4,FALSE)</f>
        <v>https://tineco-yxzt.oss-accelerate.aliyuncs.com/product/114-18730208.png</v>
      </c>
      <c r="T4033" s="27" t="s">
        <v>8759</v>
      </c>
      <c r="U4033" s="28" t="str">
        <f>VLOOKUP(N4033,'散件（更新）'!B:G,6,FALSE)</f>
        <v>组合刷组件</v>
      </c>
      <c r="V4033" s="28" t="str">
        <f>VLOOKUP(N4033,'散件（更新）'!B:I,8,FALSE)</f>
        <v>6972200191502</v>
      </c>
    </row>
    <row r="4034" spans="1:22" ht="14.6">
      <c r="A4034" s="57">
        <v>46169</v>
      </c>
      <c r="B4034" s="140" t="s">
        <v>3771</v>
      </c>
      <c r="C4034" s="27" t="str">
        <f>VLOOKUP(B4034,'大货清单（不定期按GOMS更新）'!A:H,8,0)</f>
        <v>107-17561601</v>
      </c>
      <c r="D4034" s="27" t="str">
        <f>VLOOKUP(B4034,'大货清单（不定期按GOMS更新）'!A:C,3,0)</f>
        <v>ZB1756P-01</v>
      </c>
      <c r="E4034" s="27" t="str">
        <f>VLOOKUP(B4034,'大货清单（不定期按GOMS更新）'!A:H,4,0)</f>
        <v>GB</v>
      </c>
      <c r="F4034" s="27" t="str">
        <f>VLOOKUP(B4034,'大货清单（不定期按GOMS更新）'!A:H,2,0)</f>
        <v>A10 ESSENTIALS</v>
      </c>
      <c r="G4034" s="28">
        <f>VLOOKUP(B4034,'大货清单（不定期按GOMS更新）'!A:I,9,FALSE)</f>
        <v>6974950104351</v>
      </c>
      <c r="H4034" s="27" t="str">
        <f>VLOOKUP(B4034,'大货清单（不定期按GOMS更新）'!A:H,7,0)</f>
        <v>Blue</v>
      </c>
      <c r="I4034" s="27" t="str">
        <f>VLOOKUP(B4034,'大货清单（不定期按GOMS更新）'!A:F,6,FALSE)</f>
        <v>PHASEOUT</v>
      </c>
      <c r="J4034" s="27" t="str">
        <f>VLOOKUP(B4034,'大货清单（不定期按GOMS更新）'!A:K,11,FALSE)</f>
        <v>3.8</v>
      </c>
      <c r="K4034" s="27" t="str">
        <f>VLOOKUP(B4034,'大货清单（不定期按GOMS更新）'!A:N,12,FALSE)</f>
        <v>742</v>
      </c>
      <c r="L4034" s="27" t="str">
        <f>VLOOKUP(B4034,'大货清单（不定期按GOMS更新）'!A:M,13,FALSE)</f>
        <v>155</v>
      </c>
      <c r="M4034" s="27" t="str">
        <f>VLOOKUP(B4034,'大货清单（不定期按GOMS更新）'!A:N,14,FALSE)</f>
        <v>288</v>
      </c>
      <c r="N4034" s="140" t="s">
        <v>1393</v>
      </c>
      <c r="O4034" s="27" t="str">
        <f>IFERROR(VLOOKUP(N4034,'散件迭代（不定期更新）'!C:J,8,FALSE),0)</f>
        <v>A19</v>
      </c>
      <c r="P4034" s="27" t="str">
        <f>IFERROR(VLOOKUP(N4034,'散件（更新）'!B:H,3,FALSE),0)</f>
        <v>206-1873-2318</v>
      </c>
      <c r="Q4034" s="27" t="str">
        <f>VLOOKUP(N4034,'散件（更新）'!B:H,2,FALSE)</f>
        <v>114-18732318</v>
      </c>
      <c r="R4034" s="27" t="str">
        <f>VLOOKUP(N4034,'散件（更新）'!B:H,7,FALSE)</f>
        <v>Mini power brush</v>
      </c>
      <c r="S4034" s="27" t="str">
        <f>VLOOKUP(N4034,'散件（更新）'!B:E,4,FALSE)</f>
        <v>https://tineco-yxzt.oss-accelerate.aliyuncs.com/product/114-18732318.png</v>
      </c>
      <c r="T4034" s="27" t="s">
        <v>8759</v>
      </c>
      <c r="U4034" s="28" t="str">
        <f>VLOOKUP(N4034,'散件（更新）'!B:G,6,FALSE)</f>
        <v>FB1953A 小电动地刷胶袋组件带PTC</v>
      </c>
      <c r="V4034" s="28" t="str">
        <f>VLOOKUP(N4034,'散件（更新）'!B:I,8,FALSE)</f>
        <v>6972200193032</v>
      </c>
    </row>
    <row r="4035" spans="1:22" ht="14.6">
      <c r="A4035" s="57">
        <v>46169</v>
      </c>
      <c r="B4035" s="140" t="s">
        <v>3771</v>
      </c>
      <c r="C4035" s="27" t="str">
        <f>VLOOKUP(B4035,'大货清单（不定期按GOMS更新）'!A:H,8,0)</f>
        <v>107-17561601</v>
      </c>
      <c r="D4035" s="27" t="str">
        <f>VLOOKUP(B4035,'大货清单（不定期按GOMS更新）'!A:C,3,0)</f>
        <v>ZB1756P-01</v>
      </c>
      <c r="E4035" s="27" t="str">
        <f>VLOOKUP(B4035,'大货清单（不定期按GOMS更新）'!A:H,4,0)</f>
        <v>GB</v>
      </c>
      <c r="F4035" s="27" t="str">
        <f>VLOOKUP(B4035,'大货清单（不定期按GOMS更新）'!A:H,2,0)</f>
        <v>A10 ESSENTIALS</v>
      </c>
      <c r="G4035" s="28">
        <f>VLOOKUP(B4035,'大货清单（不定期按GOMS更新）'!A:I,9,FALSE)</f>
        <v>6974950104351</v>
      </c>
      <c r="H4035" s="27" t="str">
        <f>VLOOKUP(B4035,'大货清单（不定期按GOMS更新）'!A:H,7,0)</f>
        <v>Blue</v>
      </c>
      <c r="I4035" s="27" t="str">
        <f>VLOOKUP(B4035,'大货清单（不定期按GOMS更新）'!A:F,6,FALSE)</f>
        <v>PHASEOUT</v>
      </c>
      <c r="J4035" s="27" t="str">
        <f>VLOOKUP(B4035,'大货清单（不定期按GOMS更新）'!A:K,11,FALSE)</f>
        <v>3.8</v>
      </c>
      <c r="K4035" s="27" t="str">
        <f>VLOOKUP(B4035,'大货清单（不定期按GOMS更新）'!A:N,12,FALSE)</f>
        <v>742</v>
      </c>
      <c r="L4035" s="27" t="str">
        <f>VLOOKUP(B4035,'大货清单（不定期按GOMS更新）'!A:M,13,FALSE)</f>
        <v>155</v>
      </c>
      <c r="M4035" s="27" t="str">
        <f>VLOOKUP(B4035,'大货清单（不定期按GOMS更新）'!A:N,14,FALSE)</f>
        <v>288</v>
      </c>
      <c r="N4035" s="140" t="s">
        <v>1369</v>
      </c>
      <c r="O4035" s="27">
        <f>IFERROR(VLOOKUP(N4035,'散件迭代（不定期更新）'!C:J,8,FALSE),0)</f>
        <v>0</v>
      </c>
      <c r="P4035" s="27" t="str">
        <f>IFERROR(VLOOKUP(N4035,'散件（更新）'!B:H,3,FALSE),0)</f>
        <v>206-1873-0205</v>
      </c>
      <c r="Q4035" s="27" t="str">
        <f>VLOOKUP(N4035,'散件（更新）'!B:H,2,FALSE)</f>
        <v>114-18730205</v>
      </c>
      <c r="R4035" s="27" t="str">
        <f>VLOOKUP(N4035,'散件（更新）'!B:H,7,FALSE)</f>
        <v>Soft dusting brush</v>
      </c>
      <c r="S4035" s="27" t="str">
        <f>VLOOKUP(N4035,'散件（更新）'!B:E,4,FALSE)</f>
        <v>https://tineco-yxzt.oss-accelerate.aliyuncs.com/product/114-18730205.jpg</v>
      </c>
      <c r="T4035" s="27" t="s">
        <v>8759</v>
      </c>
      <c r="U4035" s="28" t="str">
        <f>VLOOKUP(N4035,'散件（更新）'!B:G,6,FALSE)</f>
        <v>AA1886家电刷</v>
      </c>
      <c r="V4035" s="28" t="str">
        <f>VLOOKUP(N4035,'散件（更新）'!B:I,8,FALSE)</f>
        <v>6972200191526</v>
      </c>
    </row>
    <row r="4036" spans="1:22" ht="14.6">
      <c r="A4036" s="57">
        <v>46169</v>
      </c>
      <c r="B4036" s="140" t="s">
        <v>3771</v>
      </c>
      <c r="C4036" s="27" t="str">
        <f>VLOOKUP(B4036,'大货清单（不定期按GOMS更新）'!A:H,8,0)</f>
        <v>107-17561601</v>
      </c>
      <c r="D4036" s="27" t="str">
        <f>VLOOKUP(B4036,'大货清单（不定期按GOMS更新）'!A:C,3,0)</f>
        <v>ZB1756P-01</v>
      </c>
      <c r="E4036" s="27" t="str">
        <f>VLOOKUP(B4036,'大货清单（不定期按GOMS更新）'!A:H,4,0)</f>
        <v>GB</v>
      </c>
      <c r="F4036" s="27" t="str">
        <f>VLOOKUP(B4036,'大货清单（不定期按GOMS更新）'!A:H,2,0)</f>
        <v>A10 ESSENTIALS</v>
      </c>
      <c r="G4036" s="28">
        <f>VLOOKUP(B4036,'大货清单（不定期按GOMS更新）'!A:I,9,FALSE)</f>
        <v>6974950104351</v>
      </c>
      <c r="H4036" s="27" t="str">
        <f>VLOOKUP(B4036,'大货清单（不定期按GOMS更新）'!A:H,7,0)</f>
        <v>Blue</v>
      </c>
      <c r="I4036" s="27" t="str">
        <f>VLOOKUP(B4036,'大货清单（不定期按GOMS更新）'!A:F,6,FALSE)</f>
        <v>PHASEOUT</v>
      </c>
      <c r="J4036" s="27" t="str">
        <f>VLOOKUP(B4036,'大货清单（不定期按GOMS更新）'!A:K,11,FALSE)</f>
        <v>3.8</v>
      </c>
      <c r="K4036" s="27" t="str">
        <f>VLOOKUP(B4036,'大货清单（不定期按GOMS更新）'!A:N,12,FALSE)</f>
        <v>742</v>
      </c>
      <c r="L4036" s="27" t="str">
        <f>VLOOKUP(B4036,'大货清单（不定期按GOMS更新）'!A:M,13,FALSE)</f>
        <v>155</v>
      </c>
      <c r="M4036" s="27" t="str">
        <f>VLOOKUP(B4036,'大货清单（不定期按GOMS更新）'!A:N,14,FALSE)</f>
        <v>288</v>
      </c>
      <c r="N4036" s="140" t="s">
        <v>1363</v>
      </c>
      <c r="O4036" s="27" t="str">
        <f>IFERROR(VLOOKUP(N4036,'散件迭代（不定期更新）'!C:J,8,FALSE),0)</f>
        <v>A12</v>
      </c>
      <c r="P4036" s="27" t="str">
        <f>IFERROR(VLOOKUP(N4036,'散件（更新）'!B:H,3,FALSE),0)</f>
        <v>206-1873-0010</v>
      </c>
      <c r="Q4036" s="27" t="str">
        <f>VLOOKUP(N4036,'散件（更新）'!B:H,2,FALSE)</f>
        <v>114-18730010</v>
      </c>
      <c r="R4036" s="27" t="str">
        <f>VLOOKUP(N4036,'散件（更新）'!B:H,7,FALSE)</f>
        <v>Accessory Kit</v>
      </c>
      <c r="S4036" s="27" t="str">
        <f>VLOOKUP(N4036,'散件（更新）'!B:E,4,FALSE)</f>
        <v>https://tineco-yxzt.oss-accelerate.aliyuncs.com/product/114-18730010.jpg</v>
      </c>
      <c r="T4036" s="27" t="s">
        <v>8759</v>
      </c>
      <c r="U4036" s="28" t="str">
        <f>VLOOKUP(N4036,'散件（更新）'!B:G,6,FALSE)</f>
        <v>附件套装(家电刷组件+伸缩扁吸组件+转折管组件+伸缩软管组件)</v>
      </c>
      <c r="V4036" s="28" t="str">
        <f>VLOOKUP(N4036,'散件（更新）'!B:I,8,FALSE)</f>
        <v>6972200191519</v>
      </c>
    </row>
    <row r="4037" spans="1:22" ht="14.6">
      <c r="A4037" s="57">
        <v>46169</v>
      </c>
      <c r="B4037" s="140" t="s">
        <v>3771</v>
      </c>
      <c r="C4037" s="27" t="str">
        <f>VLOOKUP(B4037,'大货清单（不定期按GOMS更新）'!A:H,8,0)</f>
        <v>107-17561601</v>
      </c>
      <c r="D4037" s="27" t="str">
        <f>VLOOKUP(B4037,'大货清单（不定期按GOMS更新）'!A:C,3,0)</f>
        <v>ZB1756P-01</v>
      </c>
      <c r="E4037" s="27" t="str">
        <f>VLOOKUP(B4037,'大货清单（不定期按GOMS更新）'!A:H,4,0)</f>
        <v>GB</v>
      </c>
      <c r="F4037" s="27" t="str">
        <f>VLOOKUP(B4037,'大货清单（不定期按GOMS更新）'!A:H,2,0)</f>
        <v>A10 ESSENTIALS</v>
      </c>
      <c r="G4037" s="28">
        <f>VLOOKUP(B4037,'大货清单（不定期按GOMS更新）'!A:I,9,FALSE)</f>
        <v>6974950104351</v>
      </c>
      <c r="H4037" s="27" t="str">
        <f>VLOOKUP(B4037,'大货清单（不定期按GOMS更新）'!A:H,7,0)</f>
        <v>Blue</v>
      </c>
      <c r="I4037" s="27" t="str">
        <f>VLOOKUP(B4037,'大货清单（不定期按GOMS更新）'!A:F,6,FALSE)</f>
        <v>PHASEOUT</v>
      </c>
      <c r="J4037" s="27" t="str">
        <f>VLOOKUP(B4037,'大货清单（不定期按GOMS更新）'!A:K,11,FALSE)</f>
        <v>3.8</v>
      </c>
      <c r="K4037" s="27" t="str">
        <f>VLOOKUP(B4037,'大货清单（不定期按GOMS更新）'!A:N,12,FALSE)</f>
        <v>742</v>
      </c>
      <c r="L4037" s="27" t="str">
        <f>VLOOKUP(B4037,'大货清单（不定期按GOMS更新）'!A:M,13,FALSE)</f>
        <v>155</v>
      </c>
      <c r="M4037" s="27" t="str">
        <f>VLOOKUP(B4037,'大货清单（不定期按GOMS更新）'!A:N,14,FALSE)</f>
        <v>288</v>
      </c>
      <c r="N4037" s="140" t="s">
        <v>1225</v>
      </c>
      <c r="O4037" s="27">
        <f>IFERROR(VLOOKUP(N4037,'散件迭代（不定期更新）'!C:J,8,FALSE),0)</f>
        <v>0</v>
      </c>
      <c r="P4037" s="27" t="str">
        <f>IFERROR(VLOOKUP(N4037,'散件（更新）'!B:H,3,FALSE),0)</f>
        <v>206-1756-0099</v>
      </c>
      <c r="Q4037" s="27" t="str">
        <f>VLOOKUP(N4037,'散件（更新）'!B:H,2,FALSE)</f>
        <v>114-17560099</v>
      </c>
      <c r="R4037" s="27" t="str">
        <f>VLOOKUP(N4037,'散件（更新）'!B:H,7,FALSE)</f>
        <v>Repair Wheel</v>
      </c>
      <c r="S4037" s="27" t="str">
        <f>VLOOKUP(N4037,'散件（更新）'!B:E,4,FALSE)</f>
        <v>https://tineco-yxzt.oss-accelerate.aliyuncs.com/20231219/9VSRW100200_1702948075442.png</v>
      </c>
      <c r="T4037" s="27" t="s">
        <v>8759</v>
      </c>
      <c r="U4037" s="28" t="str">
        <f>VLOOKUP(N4037,'散件（更新）'!B:G,6,FALSE)</f>
        <v>地刷小轮+小轮轴组件</v>
      </c>
      <c r="V4037" s="28" t="str">
        <f>VLOOKUP(N4037,'散件（更新）'!B:I,8,FALSE)</f>
        <v>6972200194046</v>
      </c>
    </row>
    <row r="4038" spans="1:22" ht="14.6">
      <c r="A4038" s="57">
        <v>46169</v>
      </c>
      <c r="B4038" s="140" t="s">
        <v>3771</v>
      </c>
      <c r="C4038" s="27" t="str">
        <f>VLOOKUP(B4038,'大货清单（不定期按GOMS更新）'!A:H,8,0)</f>
        <v>107-17561601</v>
      </c>
      <c r="D4038" s="27" t="str">
        <f>VLOOKUP(B4038,'大货清单（不定期按GOMS更新）'!A:C,3,0)</f>
        <v>ZB1756P-01</v>
      </c>
      <c r="E4038" s="27" t="str">
        <f>VLOOKUP(B4038,'大货清单（不定期按GOMS更新）'!A:H,4,0)</f>
        <v>GB</v>
      </c>
      <c r="F4038" s="27" t="str">
        <f>VLOOKUP(B4038,'大货清单（不定期按GOMS更新）'!A:H,2,0)</f>
        <v>A10 ESSENTIALS</v>
      </c>
      <c r="G4038" s="28">
        <f>VLOOKUP(B4038,'大货清单（不定期按GOMS更新）'!A:I,9,FALSE)</f>
        <v>6974950104351</v>
      </c>
      <c r="H4038" s="27" t="str">
        <f>VLOOKUP(B4038,'大货清单（不定期按GOMS更新）'!A:H,7,0)</f>
        <v>Blue</v>
      </c>
      <c r="I4038" s="27" t="str">
        <f>VLOOKUP(B4038,'大货清单（不定期按GOMS更新）'!A:F,6,FALSE)</f>
        <v>PHASEOUT</v>
      </c>
      <c r="J4038" s="27" t="str">
        <f>VLOOKUP(B4038,'大货清单（不定期按GOMS更新）'!A:K,11,FALSE)</f>
        <v>3.8</v>
      </c>
      <c r="K4038" s="27" t="str">
        <f>VLOOKUP(B4038,'大货清单（不定期按GOMS更新）'!A:N,12,FALSE)</f>
        <v>742</v>
      </c>
      <c r="L4038" s="27" t="str">
        <f>VLOOKUP(B4038,'大货清单（不定期按GOMS更新）'!A:M,13,FALSE)</f>
        <v>155</v>
      </c>
      <c r="M4038" s="27" t="str">
        <f>VLOOKUP(B4038,'大货清单（不定期按GOMS更新）'!A:N,14,FALSE)</f>
        <v>288</v>
      </c>
      <c r="N4038" s="140" t="s">
        <v>404</v>
      </c>
      <c r="O4038" s="27">
        <f>IFERROR(VLOOKUP(N4038,'散件迭代（不定期更新）'!C:J,8,FALSE),0)</f>
        <v>0</v>
      </c>
      <c r="P4038" s="27" t="str">
        <f>IFERROR(VLOOKUP(N4038,'散件（更新）'!B:H,3,FALSE),0)</f>
        <v>206-1873-0220</v>
      </c>
      <c r="Q4038" s="27" t="str">
        <f>VLOOKUP(N4038,'散件（更新）'!B:H,2,FALSE)</f>
        <v>114-18730220</v>
      </c>
      <c r="R4038" s="27" t="str">
        <f>VLOOKUP(N4038,'散件（更新）'!B:H,7,FALSE)</f>
        <v>Screw assembly for wall-mounted dock</v>
      </c>
      <c r="S4038" s="27" t="str">
        <f>VLOOKUP(N4038,'散件（更新）'!B:E,4,FALSE)</f>
        <v>https://tineco-yxzt.oss-accelerate.aliyuncs.com/20231219/9VSSA121100_1702948075509.png</v>
      </c>
      <c r="T4038" s="27" t="s">
        <v>8759</v>
      </c>
      <c r="U4038" s="28" t="str">
        <f>VLOOKUP(N4038,'散件（更新）'!B:G,6,FALSE)</f>
        <v>壁钉组件</v>
      </c>
      <c r="V4038" s="28" t="str">
        <f>VLOOKUP(N4038,'散件（更新）'!B:I,8,FALSE)</f>
        <v>6972200191373</v>
      </c>
    </row>
    <row r="4039" spans="1:22" ht="14.6">
      <c r="A4039" s="57">
        <v>46169</v>
      </c>
      <c r="B4039" s="140" t="s">
        <v>3771</v>
      </c>
      <c r="C4039" s="27" t="str">
        <f>VLOOKUP(B4039,'大货清单（不定期按GOMS更新）'!A:H,8,0)</f>
        <v>107-17561601</v>
      </c>
      <c r="D4039" s="27" t="str">
        <f>VLOOKUP(B4039,'大货清单（不定期按GOMS更新）'!A:C,3,0)</f>
        <v>ZB1756P-01</v>
      </c>
      <c r="E4039" s="27" t="str">
        <f>VLOOKUP(B4039,'大货清单（不定期按GOMS更新）'!A:H,4,0)</f>
        <v>GB</v>
      </c>
      <c r="F4039" s="27" t="str">
        <f>VLOOKUP(B4039,'大货清单（不定期按GOMS更新）'!A:H,2,0)</f>
        <v>A10 ESSENTIALS</v>
      </c>
      <c r="G4039" s="28">
        <f>VLOOKUP(B4039,'大货清单（不定期按GOMS更新）'!A:I,9,FALSE)</f>
        <v>6974950104351</v>
      </c>
      <c r="H4039" s="27" t="str">
        <f>VLOOKUP(B4039,'大货清单（不定期按GOMS更新）'!A:H,7,0)</f>
        <v>Blue</v>
      </c>
      <c r="I4039" s="27" t="str">
        <f>VLOOKUP(B4039,'大货清单（不定期按GOMS更新）'!A:F,6,FALSE)</f>
        <v>PHASEOUT</v>
      </c>
      <c r="J4039" s="27" t="str">
        <f>VLOOKUP(B4039,'大货清单（不定期按GOMS更新）'!A:K,11,FALSE)</f>
        <v>3.8</v>
      </c>
      <c r="K4039" s="27" t="str">
        <f>VLOOKUP(B4039,'大货清单（不定期按GOMS更新）'!A:N,12,FALSE)</f>
        <v>742</v>
      </c>
      <c r="L4039" s="27" t="str">
        <f>VLOOKUP(B4039,'大货清单（不定期按GOMS更新）'!A:M,13,FALSE)</f>
        <v>155</v>
      </c>
      <c r="M4039" s="27" t="str">
        <f>VLOOKUP(B4039,'大货清单（不定期按GOMS更新）'!A:N,14,FALSE)</f>
        <v>288</v>
      </c>
      <c r="N4039" s="140" t="s">
        <v>330</v>
      </c>
      <c r="O4039" s="27">
        <f>IFERROR(VLOOKUP(N4039,'散件迭代（不定期更新）'!C:J,8,FALSE),0)</f>
        <v>0</v>
      </c>
      <c r="P4039" s="27" t="str">
        <f>IFERROR(VLOOKUP(N4039,'散件（更新）'!B:H,3,FALSE),0)</f>
        <v>206-1873-0206</v>
      </c>
      <c r="Q4039" s="27" t="str">
        <f>VLOOKUP(N4039,'散件（更新）'!B:H,2,FALSE)</f>
        <v>114-18730206</v>
      </c>
      <c r="R4039" s="27" t="str">
        <f>VLOOKUP(N4039,'散件（更新）'!B:H,7,FALSE)</f>
        <v>Flexible long crevice tool</v>
      </c>
      <c r="S4039" s="27" t="str">
        <f>VLOOKUP(N4039,'散件（更新）'!B:E,4,FALSE)</f>
        <v>https://tineco-yxzt.oss-accelerate.aliyuncs.com/product/114-18730206.png</v>
      </c>
      <c r="T4039" s="27" t="s">
        <v>8759</v>
      </c>
      <c r="U4039" s="28" t="str">
        <f>VLOOKUP(N4039,'散件（更新）'!B:G,6,FALSE)</f>
        <v>伸缩扁吸组件</v>
      </c>
      <c r="V4039" s="28" t="str">
        <f>VLOOKUP(N4039,'散件（更新）'!B:I,8,FALSE)</f>
        <v>6972200191533</v>
      </c>
    </row>
    <row r="4040" spans="1:22" ht="14.6">
      <c r="A4040" s="57">
        <v>46169</v>
      </c>
      <c r="B4040" s="140" t="s">
        <v>3771</v>
      </c>
      <c r="C4040" s="27" t="str">
        <f>VLOOKUP(B4040,'大货清单（不定期按GOMS更新）'!A:H,8,0)</f>
        <v>107-17561601</v>
      </c>
      <c r="D4040" s="27" t="str">
        <f>VLOOKUP(B4040,'大货清单（不定期按GOMS更新）'!A:C,3,0)</f>
        <v>ZB1756P-01</v>
      </c>
      <c r="E4040" s="27" t="str">
        <f>VLOOKUP(B4040,'大货清单（不定期按GOMS更新）'!A:H,4,0)</f>
        <v>GB</v>
      </c>
      <c r="F4040" s="27" t="str">
        <f>VLOOKUP(B4040,'大货清单（不定期按GOMS更新）'!A:H,2,0)</f>
        <v>A10 ESSENTIALS</v>
      </c>
      <c r="G4040" s="28">
        <f>VLOOKUP(B4040,'大货清单（不定期按GOMS更新）'!A:I,9,FALSE)</f>
        <v>6974950104351</v>
      </c>
      <c r="H4040" s="27" t="str">
        <f>VLOOKUP(B4040,'大货清单（不定期按GOMS更新）'!A:H,7,0)</f>
        <v>Blue</v>
      </c>
      <c r="I4040" s="27" t="str">
        <f>VLOOKUP(B4040,'大货清单（不定期按GOMS更新）'!A:F,6,FALSE)</f>
        <v>PHASEOUT</v>
      </c>
      <c r="J4040" s="27" t="str">
        <f>VLOOKUP(B4040,'大货清单（不定期按GOMS更新）'!A:K,11,FALSE)</f>
        <v>3.8</v>
      </c>
      <c r="K4040" s="27" t="str">
        <f>VLOOKUP(B4040,'大货清单（不定期按GOMS更新）'!A:N,12,FALSE)</f>
        <v>742</v>
      </c>
      <c r="L4040" s="27" t="str">
        <f>VLOOKUP(B4040,'大货清单（不定期按GOMS更新）'!A:M,13,FALSE)</f>
        <v>155</v>
      </c>
      <c r="M4040" s="27" t="str">
        <f>VLOOKUP(B4040,'大货清单（不定期按GOMS更新）'!A:N,14,FALSE)</f>
        <v>288</v>
      </c>
      <c r="N4040" s="140" t="s">
        <v>383</v>
      </c>
      <c r="O4040" s="27">
        <f>IFERROR(VLOOKUP(N4040,'散件迭代（不定期更新）'!C:J,8,FALSE),0)</f>
        <v>0</v>
      </c>
      <c r="P4040" s="27" t="str">
        <f>IFERROR(VLOOKUP(N4040,'散件（更新）'!B:H,3,FALSE),0)</f>
        <v>206-1873-0012</v>
      </c>
      <c r="Q4040" s="27" t="str">
        <f>VLOOKUP(N4040,'散件（更新）'!B:H,2,FALSE)</f>
        <v>114-18730012</v>
      </c>
      <c r="R4040" s="27" t="str">
        <f>VLOOKUP(N4040,'散件（更新）'!B:H,7,FALSE)</f>
        <v>Flexible extension hose</v>
      </c>
      <c r="S4040" s="27" t="str">
        <f>VLOOKUP(N4040,'散件（更新）'!B:E,4,FALSE)</f>
        <v>https://tineco-yxzt.oss-accelerate.aliyuncs.com/20231227/9VSUE121100_1703640269698.png</v>
      </c>
      <c r="T4040" s="27" t="s">
        <v>8759</v>
      </c>
      <c r="U4040" s="28" t="str">
        <f>VLOOKUP(N4040,'散件（更新）'!B:G,6,FALSE)</f>
        <v>ZB1669 伸缩软管组件</v>
      </c>
      <c r="V4040" s="28" t="str">
        <f>VLOOKUP(N4040,'散件（更新）'!B:I,8,FALSE)</f>
        <v>6972200191557</v>
      </c>
    </row>
    <row r="4041" spans="1:22" ht="14.6">
      <c r="A4041" s="57">
        <v>46169</v>
      </c>
      <c r="B4041" s="140" t="s">
        <v>3771</v>
      </c>
      <c r="C4041" s="27" t="str">
        <f>VLOOKUP(B4041,'大货清单（不定期按GOMS更新）'!A:H,8,0)</f>
        <v>107-17561601</v>
      </c>
      <c r="D4041" s="27" t="str">
        <f>VLOOKUP(B4041,'大货清单（不定期按GOMS更新）'!A:C,3,0)</f>
        <v>ZB1756P-01</v>
      </c>
      <c r="E4041" s="27" t="str">
        <f>VLOOKUP(B4041,'大货清单（不定期按GOMS更新）'!A:H,4,0)</f>
        <v>GB</v>
      </c>
      <c r="F4041" s="27" t="str">
        <f>VLOOKUP(B4041,'大货清单（不定期按GOMS更新）'!A:H,2,0)</f>
        <v>A10 ESSENTIALS</v>
      </c>
      <c r="G4041" s="28">
        <f>VLOOKUP(B4041,'大货清单（不定期按GOMS更新）'!A:I,9,FALSE)</f>
        <v>6974950104351</v>
      </c>
      <c r="H4041" s="27" t="str">
        <f>VLOOKUP(B4041,'大货清单（不定期按GOMS更新）'!A:H,7,0)</f>
        <v>Blue</v>
      </c>
      <c r="I4041" s="27" t="str">
        <f>VLOOKUP(B4041,'大货清单（不定期按GOMS更新）'!A:F,6,FALSE)</f>
        <v>PHASEOUT</v>
      </c>
      <c r="J4041" s="27" t="str">
        <f>VLOOKUP(B4041,'大货清单（不定期按GOMS更新）'!A:K,11,FALSE)</f>
        <v>3.8</v>
      </c>
      <c r="K4041" s="27" t="str">
        <f>VLOOKUP(B4041,'大货清单（不定期按GOMS更新）'!A:N,12,FALSE)</f>
        <v>742</v>
      </c>
      <c r="L4041" s="27" t="str">
        <f>VLOOKUP(B4041,'大货清单（不定期按GOMS更新）'!A:M,13,FALSE)</f>
        <v>155</v>
      </c>
      <c r="M4041" s="27" t="str">
        <f>VLOOKUP(B4041,'大货清单（不定期按GOMS更新）'!A:N,14,FALSE)</f>
        <v>288</v>
      </c>
      <c r="N4041" s="140" t="s">
        <v>380</v>
      </c>
      <c r="O4041" s="27">
        <f>IFERROR(VLOOKUP(N4041,'散件迭代（不定期更新）'!C:J,8,FALSE),0)</f>
        <v>0</v>
      </c>
      <c r="P4041" s="27" t="str">
        <f>IFERROR(VLOOKUP(N4041,'散件（更新）'!B:H,3,FALSE),0)</f>
        <v>206-1873-0011</v>
      </c>
      <c r="Q4041" s="27" t="str">
        <f>VLOOKUP(N4041,'散件（更新）'!B:H,2,FALSE)</f>
        <v>114-18730011</v>
      </c>
      <c r="R4041" s="27" t="str">
        <f>VLOOKUP(N4041,'散件（更新）'!B:H,7,FALSE)</f>
        <v>Flexible multi-angle tube</v>
      </c>
      <c r="S4041" s="27" t="str">
        <f>VLOOKUP(N4041,'散件（更新）'!B:E,4,FALSE)</f>
        <v>https://tineco-yxzt.oss-accelerate.aliyuncs.com/product/114-18730011.png</v>
      </c>
      <c r="T4041" s="27" t="s">
        <v>8759</v>
      </c>
      <c r="U4041" s="28" t="str">
        <f>VLOOKUP(N4041,'散件（更新）'!B:G,6,FALSE)</f>
        <v>转折管组件</v>
      </c>
      <c r="V4041" s="28" t="str">
        <f>VLOOKUP(N4041,'散件（更新）'!B:I,8,FALSE)</f>
        <v>6972200191540</v>
      </c>
    </row>
    <row r="4042" spans="1:22" ht="14.6">
      <c r="A4042" s="57">
        <v>46169</v>
      </c>
      <c r="B4042" s="140" t="s">
        <v>1035</v>
      </c>
      <c r="C4042" s="27" t="str">
        <f>VLOOKUP(B4042,'大货清单（不定期按GOMS更新）'!A:H,8,0)</f>
        <v>108-21380301</v>
      </c>
      <c r="D4042" s="27" t="str">
        <f>VLOOKUP(B4042,'大货清单（不定期按GOMS更新）'!A:C,3,0)</f>
        <v>CL2138C-01</v>
      </c>
      <c r="E4042" s="27" t="str">
        <f>VLOOKUP(B4042,'大货清单（不定期按GOMS更新）'!A:H,4,0)</f>
        <v>DE,FR,NL,ES,LT,BE,SE,PL,IT</v>
      </c>
      <c r="F4042" s="27" t="str">
        <f>VLOOKUP(B4042,'大货清单（不定期按GOMS更新）'!A:H,2,0)</f>
        <v>Carpet One Spot Essentials</v>
      </c>
      <c r="G4042" s="28">
        <f>VLOOKUP(B4042,'大货清单（不定期按GOMS更新）'!A:I,9,FALSE)</f>
        <v>6972200199577</v>
      </c>
      <c r="H4042" s="27" t="str">
        <f>VLOOKUP(B4042,'大货清单（不定期按GOMS更新）'!A:H,7,0)</f>
        <v>Black</v>
      </c>
      <c r="I4042" s="27" t="str">
        <f>VLOOKUP(B4042,'大货清单（不定期按GOMS更新）'!A:F,6,FALSE)</f>
        <v>PHASEOUT</v>
      </c>
      <c r="J4042" s="27" t="str">
        <f>VLOOKUP(B4042,'大货清单（不定期按GOMS更新）'!A:K,11,FALSE)</f>
        <v>8.2</v>
      </c>
      <c r="K4042" s="27" t="str">
        <f>VLOOKUP(B4042,'大货清单（不定期按GOMS更新）'!A:N,12,FALSE)</f>
        <v>500</v>
      </c>
      <c r="L4042" s="27" t="str">
        <f>VLOOKUP(B4042,'大货清单（不定期按GOMS更新）'!A:M,13,FALSE)</f>
        <v>305</v>
      </c>
      <c r="M4042" s="27" t="str">
        <f>VLOOKUP(B4042,'大货清单（不定期按GOMS更新）'!A:N,14,FALSE)</f>
        <v>457</v>
      </c>
      <c r="N4042" s="140" t="s">
        <v>1191</v>
      </c>
      <c r="O4042" s="27" t="str">
        <f>IFERROR(VLOOKUP(N4042,'散件迭代（不定期更新）'!C:J,8,FALSE),0)</f>
        <v>A26</v>
      </c>
      <c r="P4042" s="27" t="str">
        <f>IFERROR(VLOOKUP(N4042,'散件（更新）'!B:H,3,FALSE),0)</f>
        <v>206-1879-0120</v>
      </c>
      <c r="Q4042" s="27" t="str">
        <f>VLOOKUP(N4042,'散件（更新）'!B:H,2,FALSE)</f>
        <v>114-18790120</v>
      </c>
      <c r="R4042" s="27" t="str">
        <f>VLOOKUP(N4042,'散件（更新）'!B:H,7,FALSE)</f>
        <v>Adapter</v>
      </c>
      <c r="S4042" s="27" t="str">
        <f>VLOOKUP(N4042,'散件（更新）'!B:E,4,FALSE)</f>
        <v>https://tineco-yxzt.oss-accelerate.aliyuncs.com/product/114-18790120.jpg</v>
      </c>
      <c r="T4042" s="27" t="s">
        <v>8759</v>
      </c>
      <c r="U4042" s="28" t="str">
        <f>VLOOKUP(N4042,'散件（更新）'!B:G,6,FALSE)</f>
        <v>适配器（低配）</v>
      </c>
      <c r="V4042" s="28" t="str">
        <f>VLOOKUP(N4042,'散件（更新）'!B:I,8,FALSE)</f>
        <v>6972200191854</v>
      </c>
    </row>
    <row r="4043" spans="1:22" ht="14.6">
      <c r="A4043" s="57">
        <v>46169</v>
      </c>
      <c r="B4043" s="140" t="s">
        <v>1035</v>
      </c>
      <c r="C4043" s="27" t="str">
        <f>VLOOKUP(B4043,'大货清单（不定期按GOMS更新）'!A:H,8,0)</f>
        <v>108-21380301</v>
      </c>
      <c r="D4043" s="27" t="str">
        <f>VLOOKUP(B4043,'大货清单（不定期按GOMS更新）'!A:C,3,0)</f>
        <v>CL2138C-01</v>
      </c>
      <c r="E4043" s="27" t="str">
        <f>VLOOKUP(B4043,'大货清单（不定期按GOMS更新）'!A:H,4,0)</f>
        <v>DE,FR,NL,ES,LT,BE,SE,PL,IT</v>
      </c>
      <c r="F4043" s="27" t="str">
        <f>VLOOKUP(B4043,'大货清单（不定期按GOMS更新）'!A:H,2,0)</f>
        <v>Carpet One Spot Essentials</v>
      </c>
      <c r="G4043" s="28">
        <f>VLOOKUP(B4043,'大货清单（不定期按GOMS更新）'!A:I,9,FALSE)</f>
        <v>6972200199577</v>
      </c>
      <c r="H4043" s="27" t="str">
        <f>VLOOKUP(B4043,'大货清单（不定期按GOMS更新）'!A:H,7,0)</f>
        <v>Black</v>
      </c>
      <c r="I4043" s="27" t="str">
        <f>VLOOKUP(B4043,'大货清单（不定期按GOMS更新）'!A:F,6,FALSE)</f>
        <v>PHASEOUT</v>
      </c>
      <c r="J4043" s="27" t="str">
        <f>VLOOKUP(B4043,'大货清单（不定期按GOMS更新）'!A:K,11,FALSE)</f>
        <v>8.2</v>
      </c>
      <c r="K4043" s="27" t="str">
        <f>VLOOKUP(B4043,'大货清单（不定期按GOMS更新）'!A:N,12,FALSE)</f>
        <v>500</v>
      </c>
      <c r="L4043" s="27" t="str">
        <f>VLOOKUP(B4043,'大货清单（不定期按GOMS更新）'!A:M,13,FALSE)</f>
        <v>305</v>
      </c>
      <c r="M4043" s="27" t="str">
        <f>VLOOKUP(B4043,'大货清单（不定期按GOMS更新）'!A:N,14,FALSE)</f>
        <v>457</v>
      </c>
      <c r="N4043" s="140" t="s">
        <v>958</v>
      </c>
      <c r="O4043" s="27">
        <f>IFERROR(VLOOKUP(N4043,'散件迭代（不定期更新）'!C:J,8,FALSE),0)</f>
        <v>0</v>
      </c>
      <c r="P4043" s="27" t="str">
        <f>IFERROR(VLOOKUP(N4043,'散件（更新）'!B:H,3,FALSE),0)</f>
        <v>206-2138-0007</v>
      </c>
      <c r="Q4043" s="27" t="str">
        <f>VLOOKUP(N4043,'散件（更新）'!B:H,2,FALSE)</f>
        <v>114-21380007</v>
      </c>
      <c r="R4043" s="27" t="str">
        <f>VLOOKUP(N4043,'散件（更新）'!B:H,7,FALSE)</f>
        <v>Brush Roller Cover</v>
      </c>
      <c r="S4043" s="27" t="str">
        <f>VLOOKUP(N4043,'散件（更新）'!B:E,4,FALSE)</f>
        <v>https://tineco-yxzt.oss-accelerate.aliyuncs.com/20231219/9SCBC100000_1702948043421.png</v>
      </c>
      <c r="T4043" s="27" t="s">
        <v>8759</v>
      </c>
      <c r="U4043" s="28" t="str">
        <f>VLOOKUP(N4043,'散件（更新）'!B:G,6,FALSE)</f>
        <v>电动滚刷吸嘴盖组件</v>
      </c>
      <c r="V4043" s="28">
        <f>VLOOKUP(N4043,'散件（更新）'!B:I,8,FALSE)</f>
        <v>6974950100711</v>
      </c>
    </row>
    <row r="4044" spans="1:22" ht="14.6">
      <c r="A4044" s="57">
        <v>46169</v>
      </c>
      <c r="B4044" s="140" t="s">
        <v>1035</v>
      </c>
      <c r="C4044" s="27" t="str">
        <f>VLOOKUP(B4044,'大货清单（不定期按GOMS更新）'!A:H,8,0)</f>
        <v>108-21380301</v>
      </c>
      <c r="D4044" s="27" t="str">
        <f>VLOOKUP(B4044,'大货清单（不定期按GOMS更新）'!A:C,3,0)</f>
        <v>CL2138C-01</v>
      </c>
      <c r="E4044" s="27" t="str">
        <f>VLOOKUP(B4044,'大货清单（不定期按GOMS更新）'!A:H,4,0)</f>
        <v>DE,FR,NL,ES,LT,BE,SE,PL,IT</v>
      </c>
      <c r="F4044" s="27" t="str">
        <f>VLOOKUP(B4044,'大货清单（不定期按GOMS更新）'!A:H,2,0)</f>
        <v>Carpet One Spot Essentials</v>
      </c>
      <c r="G4044" s="28">
        <f>VLOOKUP(B4044,'大货清单（不定期按GOMS更新）'!A:I,9,FALSE)</f>
        <v>6972200199577</v>
      </c>
      <c r="H4044" s="27" t="str">
        <f>VLOOKUP(B4044,'大货清单（不定期按GOMS更新）'!A:H,7,0)</f>
        <v>Black</v>
      </c>
      <c r="I4044" s="27" t="str">
        <f>VLOOKUP(B4044,'大货清单（不定期按GOMS更新）'!A:F,6,FALSE)</f>
        <v>PHASEOUT</v>
      </c>
      <c r="J4044" s="27" t="str">
        <f>VLOOKUP(B4044,'大货清单（不定期按GOMS更新）'!A:K,11,FALSE)</f>
        <v>8.2</v>
      </c>
      <c r="K4044" s="27" t="str">
        <f>VLOOKUP(B4044,'大货清单（不定期按GOMS更新）'!A:N,12,FALSE)</f>
        <v>500</v>
      </c>
      <c r="L4044" s="27" t="str">
        <f>VLOOKUP(B4044,'大货清单（不定期按GOMS更新）'!A:M,13,FALSE)</f>
        <v>305</v>
      </c>
      <c r="M4044" s="27" t="str">
        <f>VLOOKUP(B4044,'大货清单（不定期按GOMS更新）'!A:N,14,FALSE)</f>
        <v>457</v>
      </c>
      <c r="N4044" s="140" t="s">
        <v>962</v>
      </c>
      <c r="O4044" s="27">
        <f>IFERROR(VLOOKUP(N4044,'散件迭代（不定期更新）'!C:J,8,FALSE),0)</f>
        <v>0</v>
      </c>
      <c r="P4044" s="27" t="str">
        <f>IFERROR(VLOOKUP(N4044,'散件（更新）'!B:H,3,FALSE),0)</f>
        <v>206-2138-0008</v>
      </c>
      <c r="Q4044" s="27" t="str">
        <f>VLOOKUP(N4044,'散件（更新）'!B:H,2,FALSE)</f>
        <v>114-21380008</v>
      </c>
      <c r="R4044" s="27" t="str">
        <f>VLOOKUP(N4044,'散件（更新）'!B:H,7,FALSE)</f>
        <v>Brush Roller</v>
      </c>
      <c r="S4044" s="27" t="str">
        <f>VLOOKUP(N4044,'散件（更新）'!B:E,4,FALSE)</f>
        <v>https://tineco-yxzt.oss-accelerate.aliyuncs.com/20231219/9SCBR100000_1702948043898.png</v>
      </c>
      <c r="T4044" s="27" t="s">
        <v>8759</v>
      </c>
      <c r="U4044" s="28" t="str">
        <f>VLOOKUP(N4044,'散件（更新）'!B:G,6,FALSE)</f>
        <v>滚刷组件</v>
      </c>
      <c r="V4044" s="28">
        <f>VLOOKUP(N4044,'散件（更新）'!B:I,8,FALSE)</f>
        <v>6974950100728</v>
      </c>
    </row>
    <row r="4045" spans="1:22" ht="14.6">
      <c r="A4045" s="57">
        <v>46169</v>
      </c>
      <c r="B4045" s="140" t="s">
        <v>1035</v>
      </c>
      <c r="C4045" s="27" t="str">
        <f>VLOOKUP(B4045,'大货清单（不定期按GOMS更新）'!A:H,8,0)</f>
        <v>108-21380301</v>
      </c>
      <c r="D4045" s="27" t="str">
        <f>VLOOKUP(B4045,'大货清单（不定期按GOMS更新）'!A:C,3,0)</f>
        <v>CL2138C-01</v>
      </c>
      <c r="E4045" s="27" t="str">
        <f>VLOOKUP(B4045,'大货清单（不定期按GOMS更新）'!A:H,4,0)</f>
        <v>DE,FR,NL,ES,LT,BE,SE,PL,IT</v>
      </c>
      <c r="F4045" s="27" t="str">
        <f>VLOOKUP(B4045,'大货清单（不定期按GOMS更新）'!A:H,2,0)</f>
        <v>Carpet One Spot Essentials</v>
      </c>
      <c r="G4045" s="28">
        <f>VLOOKUP(B4045,'大货清单（不定期按GOMS更新）'!A:I,9,FALSE)</f>
        <v>6972200199577</v>
      </c>
      <c r="H4045" s="27" t="str">
        <f>VLOOKUP(B4045,'大货清单（不定期按GOMS更新）'!A:H,7,0)</f>
        <v>Black</v>
      </c>
      <c r="I4045" s="27" t="str">
        <f>VLOOKUP(B4045,'大货清单（不定期按GOMS更新）'!A:F,6,FALSE)</f>
        <v>PHASEOUT</v>
      </c>
      <c r="J4045" s="27" t="str">
        <f>VLOOKUP(B4045,'大货清单（不定期按GOMS更新）'!A:K,11,FALSE)</f>
        <v>8.2</v>
      </c>
      <c r="K4045" s="27" t="str">
        <f>VLOOKUP(B4045,'大货清单（不定期按GOMS更新）'!A:N,12,FALSE)</f>
        <v>500</v>
      </c>
      <c r="L4045" s="27" t="str">
        <f>VLOOKUP(B4045,'大货清单（不定期按GOMS更新）'!A:M,13,FALSE)</f>
        <v>305</v>
      </c>
      <c r="M4045" s="27" t="str">
        <f>VLOOKUP(B4045,'大货清单（不定期按GOMS更新）'!A:N,14,FALSE)</f>
        <v>457</v>
      </c>
      <c r="N4045" s="140" t="s">
        <v>985</v>
      </c>
      <c r="O4045" s="27">
        <f>IFERROR(VLOOKUP(N4045,'散件迭代（不定期更新）'!C:J,8,FALSE),0)</f>
        <v>0</v>
      </c>
      <c r="P4045" s="27" t="str">
        <f>IFERROR(VLOOKUP(N4045,'散件（更新）'!B:H,3,FALSE),0)</f>
        <v>206-2138-0014</v>
      </c>
      <c r="Q4045" s="27" t="str">
        <f>VLOOKUP(N4045,'散件（更新）'!B:H,2,FALSE)</f>
        <v>114-21380014</v>
      </c>
      <c r="R4045" s="27" t="str">
        <f>VLOOKUP(N4045,'散件（更新）'!B:H,7,FALSE)</f>
        <v>Filter</v>
      </c>
      <c r="S4045" s="27" t="str">
        <f>VLOOKUP(N4045,'散件（更新）'!B:E,4,FALSE)</f>
        <v>https://tineco-yxzt.oss-accelerate.aliyuncs.com/20231219/9SCFI100000_1702948044065.png</v>
      </c>
      <c r="T4045" s="27" t="s">
        <v>8759</v>
      </c>
      <c r="U4045" s="28" t="str">
        <f>VLOOKUP(N4045,'散件（更新）'!B:G,6,FALSE)</f>
        <v>过滤套装(1个过滤架3个海绵1个软胶）</v>
      </c>
      <c r="V4045" s="28">
        <f>VLOOKUP(N4045,'散件（更新）'!B:I,8,FALSE)</f>
        <v>6974950100803</v>
      </c>
    </row>
    <row r="4046" spans="1:22" ht="14.6">
      <c r="A4046" s="57">
        <v>46169</v>
      </c>
      <c r="B4046" s="140" t="s">
        <v>1035</v>
      </c>
      <c r="C4046" s="27" t="str">
        <f>VLOOKUP(B4046,'大货清单（不定期按GOMS更新）'!A:H,8,0)</f>
        <v>108-21380301</v>
      </c>
      <c r="D4046" s="27" t="str">
        <f>VLOOKUP(B4046,'大货清单（不定期按GOMS更新）'!A:C,3,0)</f>
        <v>CL2138C-01</v>
      </c>
      <c r="E4046" s="27" t="str">
        <f>VLOOKUP(B4046,'大货清单（不定期按GOMS更新）'!A:H,4,0)</f>
        <v>DE,FR,NL,ES,LT,BE,SE,PL,IT</v>
      </c>
      <c r="F4046" s="27" t="str">
        <f>VLOOKUP(B4046,'大货清单（不定期按GOMS更新）'!A:H,2,0)</f>
        <v>Carpet One Spot Essentials</v>
      </c>
      <c r="G4046" s="28">
        <f>VLOOKUP(B4046,'大货清单（不定期按GOMS更新）'!A:I,9,FALSE)</f>
        <v>6972200199577</v>
      </c>
      <c r="H4046" s="27" t="str">
        <f>VLOOKUP(B4046,'大货清单（不定期按GOMS更新）'!A:H,7,0)</f>
        <v>Black</v>
      </c>
      <c r="I4046" s="27" t="str">
        <f>VLOOKUP(B4046,'大货清单（不定期按GOMS更新）'!A:F,6,FALSE)</f>
        <v>PHASEOUT</v>
      </c>
      <c r="J4046" s="27" t="str">
        <f>VLOOKUP(B4046,'大货清单（不定期按GOMS更新）'!A:K,11,FALSE)</f>
        <v>8.2</v>
      </c>
      <c r="K4046" s="27" t="str">
        <f>VLOOKUP(B4046,'大货清单（不定期按GOMS更新）'!A:N,12,FALSE)</f>
        <v>500</v>
      </c>
      <c r="L4046" s="27" t="str">
        <f>VLOOKUP(B4046,'大货清单（不定期按GOMS更新）'!A:M,13,FALSE)</f>
        <v>305</v>
      </c>
      <c r="M4046" s="27" t="str">
        <f>VLOOKUP(B4046,'大货清单（不定期按GOMS更新）'!A:N,14,FALSE)</f>
        <v>457</v>
      </c>
      <c r="N4046" s="140" t="s">
        <v>952</v>
      </c>
      <c r="O4046" s="27">
        <f>IFERROR(VLOOKUP(N4046,'散件迭代（不定期更新）'!C:J,8,FALSE),0)</f>
        <v>0</v>
      </c>
      <c r="P4046" s="27" t="str">
        <f>IFERROR(VLOOKUP(N4046,'散件（更新）'!B:H,3,FALSE),0)</f>
        <v>206-2138-0005</v>
      </c>
      <c r="Q4046" s="27" t="str">
        <f>VLOOKUP(N4046,'散件（更新）'!B:H,2,FALSE)</f>
        <v>114-21380005</v>
      </c>
      <c r="R4046" s="27" t="str">
        <f>VLOOKUP(N4046,'散件（更新）'!B:H,7,FALSE)</f>
        <v>Accessory Holder</v>
      </c>
      <c r="S4046" s="27" t="str">
        <f>VLOOKUP(N4046,'散件（更新）'!B:E,4,FALSE)</f>
        <v>https://tineco-yxzt.oss-accelerate.aliyuncs.com/20231219/9SCHA100000_1702948044144.png</v>
      </c>
      <c r="T4046" s="27" t="s">
        <v>8759</v>
      </c>
      <c r="U4046" s="28" t="str">
        <f>VLOOKUP(N4046,'散件（更新）'!B:G,6,FALSE)</f>
        <v>自清洁盒组件</v>
      </c>
      <c r="V4046" s="28">
        <f>VLOOKUP(N4046,'散件（更新）'!B:I,8,FALSE)</f>
        <v>6974950100698</v>
      </c>
    </row>
    <row r="4047" spans="1:22" ht="14.6">
      <c r="A4047" s="57">
        <v>46169</v>
      </c>
      <c r="B4047" s="140" t="s">
        <v>1035</v>
      </c>
      <c r="C4047" s="27" t="str">
        <f>VLOOKUP(B4047,'大货清单（不定期按GOMS更新）'!A:H,8,0)</f>
        <v>108-21380301</v>
      </c>
      <c r="D4047" s="27" t="str">
        <f>VLOOKUP(B4047,'大货清单（不定期按GOMS更新）'!A:C,3,0)</f>
        <v>CL2138C-01</v>
      </c>
      <c r="E4047" s="27" t="str">
        <f>VLOOKUP(B4047,'大货清单（不定期按GOMS更新）'!A:H,4,0)</f>
        <v>DE,FR,NL,ES,LT,BE,SE,PL,IT</v>
      </c>
      <c r="F4047" s="27" t="str">
        <f>VLOOKUP(B4047,'大货清单（不定期按GOMS更新）'!A:H,2,0)</f>
        <v>Carpet One Spot Essentials</v>
      </c>
      <c r="G4047" s="28">
        <f>VLOOKUP(B4047,'大货清单（不定期按GOMS更新）'!A:I,9,FALSE)</f>
        <v>6972200199577</v>
      </c>
      <c r="H4047" s="27" t="str">
        <f>VLOOKUP(B4047,'大货清单（不定期按GOMS更新）'!A:H,7,0)</f>
        <v>Black</v>
      </c>
      <c r="I4047" s="27" t="str">
        <f>VLOOKUP(B4047,'大货清单（不定期按GOMS更新）'!A:F,6,FALSE)</f>
        <v>PHASEOUT</v>
      </c>
      <c r="J4047" s="27" t="str">
        <f>VLOOKUP(B4047,'大货清单（不定期按GOMS更新）'!A:K,11,FALSE)</f>
        <v>8.2</v>
      </c>
      <c r="K4047" s="27" t="str">
        <f>VLOOKUP(B4047,'大货清单（不定期按GOMS更新）'!A:N,12,FALSE)</f>
        <v>500</v>
      </c>
      <c r="L4047" s="27" t="str">
        <f>VLOOKUP(B4047,'大货清单（不定期按GOMS更新）'!A:M,13,FALSE)</f>
        <v>305</v>
      </c>
      <c r="M4047" s="27" t="str">
        <f>VLOOKUP(B4047,'大货清单（不定期按GOMS更新）'!A:N,14,FALSE)</f>
        <v>457</v>
      </c>
      <c r="N4047" s="140" t="s">
        <v>977</v>
      </c>
      <c r="O4047" s="27">
        <f>IFERROR(VLOOKUP(N4047,'散件迭代（不定期更新）'!C:J,8,FALSE),0)</f>
        <v>0</v>
      </c>
      <c r="P4047" s="27" t="str">
        <f>IFERROR(VLOOKUP(N4047,'散件（更新）'!B:H,3,FALSE),0)</f>
        <v>206-2138-0101</v>
      </c>
      <c r="Q4047" s="27" t="str">
        <f>VLOOKUP(N4047,'散件（更新）'!B:H,2,FALSE)</f>
        <v>114-21380101</v>
      </c>
      <c r="R4047" s="27" t="str">
        <f>VLOOKUP(N4047,'散件（更新）'!B:H,7,FALSE)</f>
        <v>Battery</v>
      </c>
      <c r="S4047" s="27" t="str">
        <f>VLOOKUP(N4047,'散件（更新）'!B:E,4,FALSE)</f>
        <v>https://tineco-yxzt.oss-accelerate.aliyuncs.com/20231219/9SCPT010000_1702948044295.png</v>
      </c>
      <c r="T4047" s="27" t="s">
        <v>8759</v>
      </c>
      <c r="U4047" s="28" t="str">
        <f>VLOOKUP(N4047,'散件（更新）'!B:G,6,FALSE)</f>
        <v>电池包组件2500mAh</v>
      </c>
      <c r="V4047" s="28">
        <f>VLOOKUP(N4047,'散件（更新）'!B:I,8,FALSE)</f>
        <v>6974950100773</v>
      </c>
    </row>
    <row r="4048" spans="1:22" ht="14.6">
      <c r="A4048" s="57">
        <v>46169</v>
      </c>
      <c r="B4048" s="140" t="s">
        <v>1035</v>
      </c>
      <c r="C4048" s="27" t="str">
        <f>VLOOKUP(B4048,'大货清单（不定期按GOMS更新）'!A:H,8,0)</f>
        <v>108-21380301</v>
      </c>
      <c r="D4048" s="27" t="str">
        <f>VLOOKUP(B4048,'大货清单（不定期按GOMS更新）'!A:C,3,0)</f>
        <v>CL2138C-01</v>
      </c>
      <c r="E4048" s="27" t="str">
        <f>VLOOKUP(B4048,'大货清单（不定期按GOMS更新）'!A:H,4,0)</f>
        <v>DE,FR,NL,ES,LT,BE,SE,PL,IT</v>
      </c>
      <c r="F4048" s="27" t="str">
        <f>VLOOKUP(B4048,'大货清单（不定期按GOMS更新）'!A:H,2,0)</f>
        <v>Carpet One Spot Essentials</v>
      </c>
      <c r="G4048" s="28">
        <f>VLOOKUP(B4048,'大货清单（不定期按GOMS更新）'!A:I,9,FALSE)</f>
        <v>6972200199577</v>
      </c>
      <c r="H4048" s="27" t="str">
        <f>VLOOKUP(B4048,'大货清单（不定期按GOMS更新）'!A:H,7,0)</f>
        <v>Black</v>
      </c>
      <c r="I4048" s="27" t="str">
        <f>VLOOKUP(B4048,'大货清单（不定期按GOMS更新）'!A:F,6,FALSE)</f>
        <v>PHASEOUT</v>
      </c>
      <c r="J4048" s="27" t="str">
        <f>VLOOKUP(B4048,'大货清单（不定期按GOMS更新）'!A:K,11,FALSE)</f>
        <v>8.2</v>
      </c>
      <c r="K4048" s="27" t="str">
        <f>VLOOKUP(B4048,'大货清单（不定期按GOMS更新）'!A:N,12,FALSE)</f>
        <v>500</v>
      </c>
      <c r="L4048" s="27" t="str">
        <f>VLOOKUP(B4048,'大货清单（不定期按GOMS更新）'!A:M,13,FALSE)</f>
        <v>305</v>
      </c>
      <c r="M4048" s="27" t="str">
        <f>VLOOKUP(B4048,'大货清单（不定期按GOMS更新）'!A:N,14,FALSE)</f>
        <v>457</v>
      </c>
      <c r="N4048" s="140" t="s">
        <v>993</v>
      </c>
      <c r="O4048" s="27">
        <f>IFERROR(VLOOKUP(N4048,'散件迭代（不定期更新）'!C:J,8,FALSE),0)</f>
        <v>0</v>
      </c>
      <c r="P4048" s="27" t="str">
        <f>IFERROR(VLOOKUP(N4048,'散件（更新）'!B:H,3,FALSE),0)</f>
        <v>206-2138-0017</v>
      </c>
      <c r="Q4048" s="27" t="str">
        <f>VLOOKUP(N4048,'散件（更新）'!B:H,2,FALSE)</f>
        <v>114-21380017</v>
      </c>
      <c r="R4048" s="27" t="str">
        <f>VLOOKUP(N4048,'散件（更新）'!B:H,7,FALSE)</f>
        <v>Switch</v>
      </c>
      <c r="S4048" s="27" t="str">
        <f>VLOOKUP(N4048,'散件（更新）'!B:E,4,FALSE)</f>
        <v>https://tineco-yxzt.oss-accelerate.aliyuncs.com/20231219/9SCRK100000_1702948044689.png</v>
      </c>
      <c r="T4048" s="27" t="s">
        <v>8759</v>
      </c>
      <c r="U4048" s="28" t="str">
        <f>VLOOKUP(N4048,'散件（更新）'!B:G,6,FALSE)</f>
        <v>倾倒开关组件</v>
      </c>
      <c r="V4048" s="28">
        <f>VLOOKUP(N4048,'散件（更新）'!B:I,8,FALSE)</f>
        <v>6974950100834</v>
      </c>
    </row>
    <row r="4049" spans="1:22" ht="14.6">
      <c r="A4049" s="57">
        <v>46169</v>
      </c>
      <c r="B4049" s="140" t="s">
        <v>1035</v>
      </c>
      <c r="C4049" s="27" t="str">
        <f>VLOOKUP(B4049,'大货清单（不定期按GOMS更新）'!A:H,8,0)</f>
        <v>108-21380301</v>
      </c>
      <c r="D4049" s="27" t="str">
        <f>VLOOKUP(B4049,'大货清单（不定期按GOMS更新）'!A:C,3,0)</f>
        <v>CL2138C-01</v>
      </c>
      <c r="E4049" s="27" t="str">
        <f>VLOOKUP(B4049,'大货清单（不定期按GOMS更新）'!A:H,4,0)</f>
        <v>DE,FR,NL,ES,LT,BE,SE,PL,IT</v>
      </c>
      <c r="F4049" s="27" t="str">
        <f>VLOOKUP(B4049,'大货清单（不定期按GOMS更新）'!A:H,2,0)</f>
        <v>Carpet One Spot Essentials</v>
      </c>
      <c r="G4049" s="28">
        <f>VLOOKUP(B4049,'大货清单（不定期按GOMS更新）'!A:I,9,FALSE)</f>
        <v>6972200199577</v>
      </c>
      <c r="H4049" s="27" t="str">
        <f>VLOOKUP(B4049,'大货清单（不定期按GOMS更新）'!A:H,7,0)</f>
        <v>Black</v>
      </c>
      <c r="I4049" s="27" t="str">
        <f>VLOOKUP(B4049,'大货清单（不定期按GOMS更新）'!A:F,6,FALSE)</f>
        <v>PHASEOUT</v>
      </c>
      <c r="J4049" s="27" t="str">
        <f>VLOOKUP(B4049,'大货清单（不定期按GOMS更新）'!A:K,11,FALSE)</f>
        <v>8.2</v>
      </c>
      <c r="K4049" s="27" t="str">
        <f>VLOOKUP(B4049,'大货清单（不定期按GOMS更新）'!A:N,12,FALSE)</f>
        <v>500</v>
      </c>
      <c r="L4049" s="27" t="str">
        <f>VLOOKUP(B4049,'大货清单（不定期按GOMS更新）'!A:M,13,FALSE)</f>
        <v>305</v>
      </c>
      <c r="M4049" s="27" t="str">
        <f>VLOOKUP(B4049,'大货清单（不定期按GOMS更新）'!A:N,14,FALSE)</f>
        <v>457</v>
      </c>
      <c r="N4049" s="140" t="s">
        <v>1447</v>
      </c>
      <c r="O4049" s="27">
        <f>IFERROR(VLOOKUP(N4049,'散件迭代（不定期更新）'!C:J,8,FALSE),0)</f>
        <v>0</v>
      </c>
      <c r="P4049" s="27" t="str">
        <f>IFERROR(VLOOKUP(N4049,'散件（更新）'!B:H,3,FALSE),0)</f>
        <v>206-2138-0102</v>
      </c>
      <c r="Q4049" s="27" t="str">
        <f>VLOOKUP(N4049,'散件（更新）'!B:H,2,FALSE)</f>
        <v>114-21380102</v>
      </c>
      <c r="R4049" s="27" t="str">
        <f>VLOOKUP(N4049,'散件（更新）'!B:H,7,FALSE)</f>
        <v>Motor</v>
      </c>
      <c r="S4049" s="27" t="str">
        <f>VLOOKUP(N4049,'散件（更新）'!B:E,4,FALSE)</f>
        <v>https://tineco-yxzt.oss-accelerate.aliyuncs.com/20231219/9SCRM010000_1702948044765.png</v>
      </c>
      <c r="T4049" s="27" t="s">
        <v>8759</v>
      </c>
      <c r="U4049" s="28" t="str">
        <f>VLOOKUP(N4049,'散件（更新）'!B:G,6,FALSE)</f>
        <v>电机室组件（有刷）</v>
      </c>
      <c r="V4049" s="28">
        <f>VLOOKUP(N4049,'散件（更新）'!B:I,8,FALSE)</f>
        <v>6974950101374</v>
      </c>
    </row>
    <row r="4050" spans="1:22" ht="14.6">
      <c r="A4050" s="57">
        <v>46169</v>
      </c>
      <c r="B4050" s="140" t="s">
        <v>1035</v>
      </c>
      <c r="C4050" s="27" t="str">
        <f>VLOOKUP(B4050,'大货清单（不定期按GOMS更新）'!A:H,8,0)</f>
        <v>108-21380301</v>
      </c>
      <c r="D4050" s="27" t="str">
        <f>VLOOKUP(B4050,'大货清单（不定期按GOMS更新）'!A:C,3,0)</f>
        <v>CL2138C-01</v>
      </c>
      <c r="E4050" s="27" t="str">
        <f>VLOOKUP(B4050,'大货清单（不定期按GOMS更新）'!A:H,4,0)</f>
        <v>DE,FR,NL,ES,LT,BE,SE,PL,IT</v>
      </c>
      <c r="F4050" s="27" t="str">
        <f>VLOOKUP(B4050,'大货清单（不定期按GOMS更新）'!A:H,2,0)</f>
        <v>Carpet One Spot Essentials</v>
      </c>
      <c r="G4050" s="28">
        <f>VLOOKUP(B4050,'大货清单（不定期按GOMS更新）'!A:I,9,FALSE)</f>
        <v>6972200199577</v>
      </c>
      <c r="H4050" s="27" t="str">
        <f>VLOOKUP(B4050,'大货清单（不定期按GOMS更新）'!A:H,7,0)</f>
        <v>Black</v>
      </c>
      <c r="I4050" s="27" t="str">
        <f>VLOOKUP(B4050,'大货清单（不定期按GOMS更新）'!A:F,6,FALSE)</f>
        <v>PHASEOUT</v>
      </c>
      <c r="J4050" s="27" t="str">
        <f>VLOOKUP(B4050,'大货清单（不定期按GOMS更新）'!A:K,11,FALSE)</f>
        <v>8.2</v>
      </c>
      <c r="K4050" s="27" t="str">
        <f>VLOOKUP(B4050,'大货清单（不定期按GOMS更新）'!A:N,12,FALSE)</f>
        <v>500</v>
      </c>
      <c r="L4050" s="27" t="str">
        <f>VLOOKUP(B4050,'大货清单（不定期按GOMS更新）'!A:M,13,FALSE)</f>
        <v>305</v>
      </c>
      <c r="M4050" s="27" t="str">
        <f>VLOOKUP(B4050,'大货清单（不定期按GOMS更新）'!A:N,14,FALSE)</f>
        <v>457</v>
      </c>
      <c r="N4050" s="140" t="s">
        <v>971</v>
      </c>
      <c r="O4050" s="27">
        <f>IFERROR(VLOOKUP(N4050,'散件迭代（不定期更新）'!C:J,8,FALSE),0)</f>
        <v>0</v>
      </c>
      <c r="P4050" s="27" t="str">
        <f>IFERROR(VLOOKUP(N4050,'散件（更新）'!B:H,3,FALSE),0)</f>
        <v>206-2138-0100</v>
      </c>
      <c r="Q4050" s="27" t="str">
        <f>VLOOKUP(N4050,'散件（更新）'!B:H,2,FALSE)</f>
        <v>114-21380100</v>
      </c>
      <c r="R4050" s="27" t="str">
        <f>VLOOKUP(N4050,'散件（更新）'!B:H,7,FALSE)</f>
        <v>PCBA</v>
      </c>
      <c r="S4050" s="27" t="str">
        <f>VLOOKUP(N4050,'散件（更新）'!B:E,4,FALSE)</f>
        <v>https://tineco-yxzt.oss-accelerate.aliyuncs.com/20231219/9SCRP010000_1702948044927.png</v>
      </c>
      <c r="T4050" s="27" t="s">
        <v>8759</v>
      </c>
      <c r="U4050" s="28" t="str">
        <f>VLOOKUP(N4050,'散件（更新）'!B:G,6,FALSE)</f>
        <v>低配主控板</v>
      </c>
      <c r="V4050" s="28">
        <f>VLOOKUP(N4050,'散件（更新）'!B:I,8,FALSE)</f>
        <v>6974950100759</v>
      </c>
    </row>
    <row r="4051" spans="1:22" ht="14.6">
      <c r="A4051" s="57">
        <v>46169</v>
      </c>
      <c r="B4051" s="140" t="s">
        <v>1035</v>
      </c>
      <c r="C4051" s="27" t="str">
        <f>VLOOKUP(B4051,'大货清单（不定期按GOMS更新）'!A:H,8,0)</f>
        <v>108-21380301</v>
      </c>
      <c r="D4051" s="27" t="str">
        <f>VLOOKUP(B4051,'大货清单（不定期按GOMS更新）'!A:C,3,0)</f>
        <v>CL2138C-01</v>
      </c>
      <c r="E4051" s="27" t="str">
        <f>VLOOKUP(B4051,'大货清单（不定期按GOMS更新）'!A:H,4,0)</f>
        <v>DE,FR,NL,ES,LT,BE,SE,PL,IT</v>
      </c>
      <c r="F4051" s="27" t="str">
        <f>VLOOKUP(B4051,'大货清单（不定期按GOMS更新）'!A:H,2,0)</f>
        <v>Carpet One Spot Essentials</v>
      </c>
      <c r="G4051" s="28">
        <f>VLOOKUP(B4051,'大货清单（不定期按GOMS更新）'!A:I,9,FALSE)</f>
        <v>6972200199577</v>
      </c>
      <c r="H4051" s="27" t="str">
        <f>VLOOKUP(B4051,'大货清单（不定期按GOMS更新）'!A:H,7,0)</f>
        <v>Black</v>
      </c>
      <c r="I4051" s="27" t="str">
        <f>VLOOKUP(B4051,'大货清单（不定期按GOMS更新）'!A:F,6,FALSE)</f>
        <v>PHASEOUT</v>
      </c>
      <c r="J4051" s="27" t="str">
        <f>VLOOKUP(B4051,'大货清单（不定期按GOMS更新）'!A:K,11,FALSE)</f>
        <v>8.2</v>
      </c>
      <c r="K4051" s="27" t="str">
        <f>VLOOKUP(B4051,'大货清单（不定期按GOMS更新）'!A:N,12,FALSE)</f>
        <v>500</v>
      </c>
      <c r="L4051" s="27" t="str">
        <f>VLOOKUP(B4051,'大货清单（不定期按GOMS更新）'!A:M,13,FALSE)</f>
        <v>305</v>
      </c>
      <c r="M4051" s="27" t="str">
        <f>VLOOKUP(B4051,'大货清单（不定期按GOMS更新）'!A:N,14,FALSE)</f>
        <v>457</v>
      </c>
      <c r="N4051" s="140" t="s">
        <v>999</v>
      </c>
      <c r="O4051" s="27">
        <f>IFERROR(VLOOKUP(N4051,'散件迭代（不定期更新）'!C:J,8,FALSE),0)</f>
        <v>0</v>
      </c>
      <c r="P4051" s="27" t="str">
        <f>IFERROR(VLOOKUP(N4051,'散件（更新）'!B:H,3,FALSE),0)</f>
        <v>206-2138-0019</v>
      </c>
      <c r="Q4051" s="27" t="str">
        <f>VLOOKUP(N4051,'散件（更新）'!B:H,2,FALSE)</f>
        <v>114-21380019</v>
      </c>
      <c r="R4051" s="27" t="str">
        <f>VLOOKUP(N4051,'散件（更新）'!B:H,7,FALSE)</f>
        <v>PCBA</v>
      </c>
      <c r="S4051" s="27" t="str">
        <f>VLOOKUP(N4051,'散件（更新）'!B:E,4,FALSE)</f>
        <v>https://tineco-yxzt.oss-accelerate.aliyuncs.com/20231219/9SCRP100100_1702948045134.png</v>
      </c>
      <c r="T4051" s="27" t="s">
        <v>8759</v>
      </c>
      <c r="U4051" s="28" t="str">
        <f>VLOOKUP(N4051,'散件（更新）'!B:G,6,FALSE)</f>
        <v>按键灯板</v>
      </c>
      <c r="V4051" s="28">
        <f>VLOOKUP(N4051,'散件（更新）'!B:I,8,FALSE)</f>
        <v>6974950100858</v>
      </c>
    </row>
    <row r="4052" spans="1:22" ht="14.6">
      <c r="A4052" s="57">
        <v>46169</v>
      </c>
      <c r="B4052" s="140" t="s">
        <v>1035</v>
      </c>
      <c r="C4052" s="27" t="str">
        <f>VLOOKUP(B4052,'大货清单（不定期按GOMS更新）'!A:H,8,0)</f>
        <v>108-21380301</v>
      </c>
      <c r="D4052" s="27" t="str">
        <f>VLOOKUP(B4052,'大货清单（不定期按GOMS更新）'!A:C,3,0)</f>
        <v>CL2138C-01</v>
      </c>
      <c r="E4052" s="27" t="str">
        <f>VLOOKUP(B4052,'大货清单（不定期按GOMS更新）'!A:H,4,0)</f>
        <v>DE,FR,NL,ES,LT,BE,SE,PL,IT</v>
      </c>
      <c r="F4052" s="27" t="str">
        <f>VLOOKUP(B4052,'大货清单（不定期按GOMS更新）'!A:H,2,0)</f>
        <v>Carpet One Spot Essentials</v>
      </c>
      <c r="G4052" s="28">
        <f>VLOOKUP(B4052,'大货清单（不定期按GOMS更新）'!A:I,9,FALSE)</f>
        <v>6972200199577</v>
      </c>
      <c r="H4052" s="27" t="str">
        <f>VLOOKUP(B4052,'大货清单（不定期按GOMS更新）'!A:H,7,0)</f>
        <v>Black</v>
      </c>
      <c r="I4052" s="27" t="str">
        <f>VLOOKUP(B4052,'大货清单（不定期按GOMS更新）'!A:F,6,FALSE)</f>
        <v>PHASEOUT</v>
      </c>
      <c r="J4052" s="27" t="str">
        <f>VLOOKUP(B4052,'大货清单（不定期按GOMS更新）'!A:K,11,FALSE)</f>
        <v>8.2</v>
      </c>
      <c r="K4052" s="27" t="str">
        <f>VLOOKUP(B4052,'大货清单（不定期按GOMS更新）'!A:N,12,FALSE)</f>
        <v>500</v>
      </c>
      <c r="L4052" s="27" t="str">
        <f>VLOOKUP(B4052,'大货清单（不定期按GOMS更新）'!A:M,13,FALSE)</f>
        <v>305</v>
      </c>
      <c r="M4052" s="27" t="str">
        <f>VLOOKUP(B4052,'大货清单（不定期按GOMS更新）'!A:N,14,FALSE)</f>
        <v>457</v>
      </c>
      <c r="N4052" s="140" t="s">
        <v>989</v>
      </c>
      <c r="O4052" s="27">
        <f>IFERROR(VLOOKUP(N4052,'散件迭代（不定期更新）'!C:J,8,FALSE),0)</f>
        <v>0</v>
      </c>
      <c r="P4052" s="27" t="str">
        <f>IFERROR(VLOOKUP(N4052,'散件（更新）'!B:H,3,FALSE),0)</f>
        <v>206-2138-0016</v>
      </c>
      <c r="Q4052" s="27" t="str">
        <f>VLOOKUP(N4052,'散件（更新）'!B:H,2,FALSE)</f>
        <v>114-21380016</v>
      </c>
      <c r="R4052" s="27" t="str">
        <f>VLOOKUP(N4052,'散件（更新）'!B:H,7,FALSE)</f>
        <v>Sensor</v>
      </c>
      <c r="S4052" s="27" t="str">
        <f>VLOOKUP(N4052,'散件（更新）'!B:E,4,FALSE)</f>
        <v>https://tineco-yxzt.oss-accelerate.aliyuncs.com/20231219/9SCRS100000_1702948045208.png</v>
      </c>
      <c r="T4052" s="27" t="s">
        <v>8759</v>
      </c>
      <c r="U4052" s="28" t="str">
        <f>VLOOKUP(N4052,'散件（更新）'!B:G,6,FALSE)</f>
        <v>光电传感器</v>
      </c>
      <c r="V4052" s="28">
        <f>VLOOKUP(N4052,'散件（更新）'!B:I,8,FALSE)</f>
        <v>6974950100827</v>
      </c>
    </row>
    <row r="4053" spans="1:22" ht="14.6">
      <c r="A4053" s="57">
        <v>46169</v>
      </c>
      <c r="B4053" s="140" t="s">
        <v>1035</v>
      </c>
      <c r="C4053" s="27" t="str">
        <f>VLOOKUP(B4053,'大货清单（不定期按GOMS更新）'!A:H,8,0)</f>
        <v>108-21380301</v>
      </c>
      <c r="D4053" s="27" t="str">
        <f>VLOOKUP(B4053,'大货清单（不定期按GOMS更新）'!A:C,3,0)</f>
        <v>CL2138C-01</v>
      </c>
      <c r="E4053" s="27" t="str">
        <f>VLOOKUP(B4053,'大货清单（不定期按GOMS更新）'!A:H,4,0)</f>
        <v>DE,FR,NL,ES,LT,BE,SE,PL,IT</v>
      </c>
      <c r="F4053" s="27" t="str">
        <f>VLOOKUP(B4053,'大货清单（不定期按GOMS更新）'!A:H,2,0)</f>
        <v>Carpet One Spot Essentials</v>
      </c>
      <c r="G4053" s="28">
        <f>VLOOKUP(B4053,'大货清单（不定期按GOMS更新）'!A:I,9,FALSE)</f>
        <v>6972200199577</v>
      </c>
      <c r="H4053" s="27" t="str">
        <f>VLOOKUP(B4053,'大货清单（不定期按GOMS更新）'!A:H,7,0)</f>
        <v>Black</v>
      </c>
      <c r="I4053" s="27" t="str">
        <f>VLOOKUP(B4053,'大货清单（不定期按GOMS更新）'!A:F,6,FALSE)</f>
        <v>PHASEOUT</v>
      </c>
      <c r="J4053" s="27" t="str">
        <f>VLOOKUP(B4053,'大货清单（不定期按GOMS更新）'!A:K,11,FALSE)</f>
        <v>8.2</v>
      </c>
      <c r="K4053" s="27" t="str">
        <f>VLOOKUP(B4053,'大货清单（不定期按GOMS更新）'!A:N,12,FALSE)</f>
        <v>500</v>
      </c>
      <c r="L4053" s="27" t="str">
        <f>VLOOKUP(B4053,'大货清单（不定期按GOMS更新）'!A:M,13,FALSE)</f>
        <v>305</v>
      </c>
      <c r="M4053" s="27" t="str">
        <f>VLOOKUP(B4053,'大货清单（不定期按GOMS更新）'!A:N,14,FALSE)</f>
        <v>457</v>
      </c>
      <c r="N4053" s="140" t="s">
        <v>988</v>
      </c>
      <c r="O4053" s="27">
        <f>IFERROR(VLOOKUP(N4053,'散件迭代（不定期更新）'!C:J,8,FALSE),0)</f>
        <v>0</v>
      </c>
      <c r="P4053" s="27" t="str">
        <f>IFERROR(VLOOKUP(N4053,'散件（更新）'!B:H,3,FALSE),0)</f>
        <v>206-2138-0015</v>
      </c>
      <c r="Q4053" s="27" t="str">
        <f>VLOOKUP(N4053,'散件（更新）'!B:H,2,FALSE)</f>
        <v>114-21380015</v>
      </c>
      <c r="R4053" s="27" t="str">
        <f>VLOOKUP(N4053,'散件（更新）'!B:H,7,FALSE)</f>
        <v>Pump</v>
      </c>
      <c r="S4053" s="27" t="str">
        <f>VLOOKUP(N4053,'散件（更新）'!B:E,4,FALSE)</f>
        <v>https://tineco-yxzt.oss-accelerate.aliyuncs.com/20231219/9SCRU100000_1702948045281.png</v>
      </c>
      <c r="T4053" s="27" t="s">
        <v>8759</v>
      </c>
      <c r="U4053" s="28" t="str">
        <f>VLOOKUP(N4053,'散件（更新）'!B:G,6,FALSE)</f>
        <v>隔膜泵</v>
      </c>
      <c r="V4053" s="28">
        <f>VLOOKUP(N4053,'散件（更新）'!B:I,8,FALSE)</f>
        <v>6974950100810</v>
      </c>
    </row>
    <row r="4054" spans="1:22" ht="14.6">
      <c r="A4054" s="57">
        <v>46169</v>
      </c>
      <c r="B4054" s="140" t="s">
        <v>1035</v>
      </c>
      <c r="C4054" s="27" t="str">
        <f>VLOOKUP(B4054,'大货清单（不定期按GOMS更新）'!A:H,8,0)</f>
        <v>108-21380301</v>
      </c>
      <c r="D4054" s="27" t="str">
        <f>VLOOKUP(B4054,'大货清单（不定期按GOMS更新）'!A:C,3,0)</f>
        <v>CL2138C-01</v>
      </c>
      <c r="E4054" s="27" t="str">
        <f>VLOOKUP(B4054,'大货清单（不定期按GOMS更新）'!A:H,4,0)</f>
        <v>DE,FR,NL,ES,LT,BE,SE,PL,IT</v>
      </c>
      <c r="F4054" s="27" t="str">
        <f>VLOOKUP(B4054,'大货清单（不定期按GOMS更新）'!A:H,2,0)</f>
        <v>Carpet One Spot Essentials</v>
      </c>
      <c r="G4054" s="28">
        <f>VLOOKUP(B4054,'大货清单（不定期按GOMS更新）'!A:I,9,FALSE)</f>
        <v>6972200199577</v>
      </c>
      <c r="H4054" s="27" t="str">
        <f>VLOOKUP(B4054,'大货清单（不定期按GOMS更新）'!A:H,7,0)</f>
        <v>Black</v>
      </c>
      <c r="I4054" s="27" t="str">
        <f>VLOOKUP(B4054,'大货清单（不定期按GOMS更新）'!A:F,6,FALSE)</f>
        <v>PHASEOUT</v>
      </c>
      <c r="J4054" s="27" t="str">
        <f>VLOOKUP(B4054,'大货清单（不定期按GOMS更新）'!A:K,11,FALSE)</f>
        <v>8.2</v>
      </c>
      <c r="K4054" s="27" t="str">
        <f>VLOOKUP(B4054,'大货清单（不定期按GOMS更新）'!A:N,12,FALSE)</f>
        <v>500</v>
      </c>
      <c r="L4054" s="27" t="str">
        <f>VLOOKUP(B4054,'大货清单（不定期按GOMS更新）'!A:M,13,FALSE)</f>
        <v>305</v>
      </c>
      <c r="M4054" s="27" t="str">
        <f>VLOOKUP(B4054,'大货清单（不定期按GOMS更新）'!A:N,14,FALSE)</f>
        <v>457</v>
      </c>
      <c r="N4054" s="140" t="s">
        <v>983</v>
      </c>
      <c r="O4054" s="27">
        <f>IFERROR(VLOOKUP(N4054,'散件迭代（不定期更新）'!C:J,8,FALSE),0)</f>
        <v>0</v>
      </c>
      <c r="P4054" s="27" t="str">
        <f>IFERROR(VLOOKUP(N4054,'散件（更新）'!B:H,3,FALSE),0)</f>
        <v>206-2138-0013</v>
      </c>
      <c r="Q4054" s="27" t="str">
        <f>VLOOKUP(N4054,'散件（更新）'!B:H,2,FALSE)</f>
        <v>114-21380013</v>
      </c>
      <c r="R4054" s="27" t="str">
        <f>VLOOKUP(N4054,'散件（更新）'!B:H,7,FALSE)</f>
        <v>Flexible Extension Hose</v>
      </c>
      <c r="S4054" s="27" t="str">
        <f>VLOOKUP(N4054,'散件（更新）'!B:E,4,FALSE)</f>
        <v>https://tineco-yxzt.oss-accelerate.aliyuncs.com/20231219/9SCUE100000_1702948045356.png</v>
      </c>
      <c r="T4054" s="27" t="s">
        <v>8759</v>
      </c>
      <c r="U4054" s="28" t="str">
        <f>VLOOKUP(N4054,'散件（更新）'!B:G,6,FALSE)</f>
        <v>软管点胶组件（带手柄组件）</v>
      </c>
      <c r="V4054" s="28">
        <f>VLOOKUP(N4054,'散件（更新）'!B:I,8,FALSE)</f>
        <v>6974950100797</v>
      </c>
    </row>
    <row r="4055" spans="1:22" ht="14.6">
      <c r="A4055" s="57">
        <v>46169</v>
      </c>
      <c r="B4055" s="140" t="s">
        <v>1035</v>
      </c>
      <c r="C4055" s="27" t="str">
        <f>VLOOKUP(B4055,'大货清单（不定期按GOMS更新）'!A:H,8,0)</f>
        <v>108-21380301</v>
      </c>
      <c r="D4055" s="27" t="str">
        <f>VLOOKUP(B4055,'大货清单（不定期按GOMS更新）'!A:C,3,0)</f>
        <v>CL2138C-01</v>
      </c>
      <c r="E4055" s="27" t="str">
        <f>VLOOKUP(B4055,'大货清单（不定期按GOMS更新）'!A:H,4,0)</f>
        <v>DE,FR,NL,ES,LT,BE,SE,PL,IT</v>
      </c>
      <c r="F4055" s="27" t="str">
        <f>VLOOKUP(B4055,'大货清单（不定期按GOMS更新）'!A:H,2,0)</f>
        <v>Carpet One Spot Essentials</v>
      </c>
      <c r="G4055" s="28">
        <f>VLOOKUP(B4055,'大货清单（不定期按GOMS更新）'!A:I,9,FALSE)</f>
        <v>6972200199577</v>
      </c>
      <c r="H4055" s="27" t="str">
        <f>VLOOKUP(B4055,'大货清单（不定期按GOMS更新）'!A:H,7,0)</f>
        <v>Black</v>
      </c>
      <c r="I4055" s="27" t="str">
        <f>VLOOKUP(B4055,'大货清单（不定期按GOMS更新）'!A:F,6,FALSE)</f>
        <v>PHASEOUT</v>
      </c>
      <c r="J4055" s="27" t="str">
        <f>VLOOKUP(B4055,'大货清单（不定期按GOMS更新）'!A:K,11,FALSE)</f>
        <v>8.2</v>
      </c>
      <c r="K4055" s="27" t="str">
        <f>VLOOKUP(B4055,'大货清单（不定期按GOMS更新）'!A:N,12,FALSE)</f>
        <v>500</v>
      </c>
      <c r="L4055" s="27" t="str">
        <f>VLOOKUP(B4055,'大货清单（不定期按GOMS更新）'!A:M,13,FALSE)</f>
        <v>305</v>
      </c>
      <c r="M4055" s="27" t="str">
        <f>VLOOKUP(B4055,'大货清单（不定期按GOMS更新）'!A:N,14,FALSE)</f>
        <v>457</v>
      </c>
      <c r="N4055" s="140" t="s">
        <v>944</v>
      </c>
      <c r="O4055" s="27">
        <f>IFERROR(VLOOKUP(N4055,'散件迭代（不定期更新）'!C:J,8,FALSE),0)</f>
        <v>0</v>
      </c>
      <c r="P4055" s="27" t="str">
        <f>IFERROR(VLOOKUP(N4055,'散件（更新）'!B:H,3,FALSE),0)</f>
        <v>206-2138-0003</v>
      </c>
      <c r="Q4055" s="27" t="str">
        <f>VLOOKUP(N4055,'散件（更新）'!B:H,2,FALSE)</f>
        <v>114-21380003</v>
      </c>
      <c r="R4055" s="27" t="str">
        <f>VLOOKUP(N4055,'散件（更新）'!B:H,7,FALSE)</f>
        <v>Clean Water Tank</v>
      </c>
      <c r="S4055" s="27" t="str">
        <f>VLOOKUP(N4055,'散件（更新）'!B:E,4,FALSE)</f>
        <v>https://tineco-yxzt.oss-accelerate.aliyuncs.com/20231219/9SCWC100000_1702948045432.png</v>
      </c>
      <c r="T4055" s="27" t="s">
        <v>8759</v>
      </c>
      <c r="U4055" s="28" t="str">
        <f>VLOOKUP(N4055,'散件（更新）'!B:G,6,FALSE)</f>
        <v>溶液桶组件</v>
      </c>
      <c r="V4055" s="28">
        <f>VLOOKUP(N4055,'散件（更新）'!B:I,8,FALSE)</f>
        <v>6974950100674</v>
      </c>
    </row>
    <row r="4056" spans="1:22" ht="14.6">
      <c r="A4056" s="57">
        <v>46169</v>
      </c>
      <c r="B4056" s="140" t="s">
        <v>1035</v>
      </c>
      <c r="C4056" s="27" t="str">
        <f>VLOOKUP(B4056,'大货清单（不定期按GOMS更新）'!A:H,8,0)</f>
        <v>108-21380301</v>
      </c>
      <c r="D4056" s="27" t="str">
        <f>VLOOKUP(B4056,'大货清单（不定期按GOMS更新）'!A:C,3,0)</f>
        <v>CL2138C-01</v>
      </c>
      <c r="E4056" s="27" t="str">
        <f>VLOOKUP(B4056,'大货清单（不定期按GOMS更新）'!A:H,4,0)</f>
        <v>DE,FR,NL,ES,LT,BE,SE,PL,IT</v>
      </c>
      <c r="F4056" s="27" t="str">
        <f>VLOOKUP(B4056,'大货清单（不定期按GOMS更新）'!A:H,2,0)</f>
        <v>Carpet One Spot Essentials</v>
      </c>
      <c r="G4056" s="28">
        <f>VLOOKUP(B4056,'大货清单（不定期按GOMS更新）'!A:I,9,FALSE)</f>
        <v>6972200199577</v>
      </c>
      <c r="H4056" s="27" t="str">
        <f>VLOOKUP(B4056,'大货清单（不定期按GOMS更新）'!A:H,7,0)</f>
        <v>Black</v>
      </c>
      <c r="I4056" s="27" t="str">
        <f>VLOOKUP(B4056,'大货清单（不定期按GOMS更新）'!A:F,6,FALSE)</f>
        <v>PHASEOUT</v>
      </c>
      <c r="J4056" s="27" t="str">
        <f>VLOOKUP(B4056,'大货清单（不定期按GOMS更新）'!A:K,11,FALSE)</f>
        <v>8.2</v>
      </c>
      <c r="K4056" s="27" t="str">
        <f>VLOOKUP(B4056,'大货清单（不定期按GOMS更新）'!A:N,12,FALSE)</f>
        <v>500</v>
      </c>
      <c r="L4056" s="27" t="str">
        <f>VLOOKUP(B4056,'大货清单（不定期按GOMS更新）'!A:M,13,FALSE)</f>
        <v>305</v>
      </c>
      <c r="M4056" s="27" t="str">
        <f>VLOOKUP(B4056,'大货清单（不定期按GOMS更新）'!A:N,14,FALSE)</f>
        <v>457</v>
      </c>
      <c r="N4056" s="140" t="s">
        <v>1031</v>
      </c>
      <c r="O4056" s="27">
        <f>IFERROR(VLOOKUP(N4056,'散件迭代（不定期更新）'!C:J,8,FALSE),0)</f>
        <v>0</v>
      </c>
      <c r="P4056" s="27" t="str">
        <f>IFERROR(VLOOKUP(N4056,'散件（更新）'!B:H,3,FALSE),0)</f>
        <v>206-2138-0002</v>
      </c>
      <c r="Q4056" s="27" t="str">
        <f>VLOOKUP(N4056,'散件（更新）'!B:H,2,FALSE)</f>
        <v>114-21380002</v>
      </c>
      <c r="R4056" s="27" t="str">
        <f>VLOOKUP(N4056,'散件（更新）'!B:H,7,FALSE)</f>
        <v>Dirt Water Tank</v>
      </c>
      <c r="S4056" s="27" t="str">
        <f>VLOOKUP(N4056,'散件（更新）'!B:E,4,FALSE)</f>
        <v>https://tineco-yxzt.oss-accelerate.aliyuncs.com/20231219/9SCWD100000_1702948045510.png</v>
      </c>
      <c r="T4056" s="27" t="s">
        <v>8759</v>
      </c>
      <c r="U4056" s="28" t="str">
        <f>VLOOKUP(N4056,'散件（更新）'!B:G,6,FALSE)</f>
        <v>回收桶组件</v>
      </c>
      <c r="V4056" s="28">
        <f>VLOOKUP(N4056,'散件（更新）'!B:I,8,FALSE)</f>
        <v>6974950100667</v>
      </c>
    </row>
    <row r="4057" spans="1:22" ht="14.6">
      <c r="A4057" s="57">
        <v>46169</v>
      </c>
      <c r="B4057" s="140" t="s">
        <v>1033</v>
      </c>
      <c r="C4057" s="27" t="str">
        <f>VLOOKUP(B4057,'大货清单（不定期按GOMS更新）'!A:H,8,0)</f>
        <v>108-21380201</v>
      </c>
      <c r="D4057" s="27" t="str">
        <f>VLOOKUP(B4057,'大货清单（不定期按GOMS更新）'!A:C,3,0)</f>
        <v>CL2138B-01</v>
      </c>
      <c r="E4057" s="27" t="str">
        <f>VLOOKUP(B4057,'大货清单（不定期按GOMS更新）'!A:H,4,0)</f>
        <v>FR,DE,IT,BE,SE,PL,NL</v>
      </c>
      <c r="F4057" s="27" t="str">
        <f>VLOOKUP(B4057,'大货清单（不定期按GOMS更新）'!A:H,2,0)</f>
        <v>Carpet One Spot</v>
      </c>
      <c r="G4057" s="28">
        <f>VLOOKUP(B4057,'大货清单（不定期按GOMS更新）'!A:I,9,FALSE)</f>
        <v>6972200199560</v>
      </c>
      <c r="H4057" s="27" t="str">
        <f>VLOOKUP(B4057,'大货清单（不定期按GOMS更新）'!A:H,7,0)</f>
        <v>Black</v>
      </c>
      <c r="I4057" s="27" t="str">
        <f>VLOOKUP(B4057,'大货清单（不定期按GOMS更新）'!A:F,6,FALSE)</f>
        <v>PHASEOUT</v>
      </c>
      <c r="J4057" s="27" t="str">
        <f>VLOOKUP(B4057,'大货清单（不定期按GOMS更新）'!A:K,11,FALSE)</f>
        <v>8.4</v>
      </c>
      <c r="K4057" s="27" t="str">
        <f>VLOOKUP(B4057,'大货清单（不定期按GOMS更新）'!A:N,12,FALSE)</f>
        <v>500</v>
      </c>
      <c r="L4057" s="27" t="str">
        <f>VLOOKUP(B4057,'大货清单（不定期按GOMS更新）'!A:M,13,FALSE)</f>
        <v>305</v>
      </c>
      <c r="M4057" s="27" t="str">
        <f>VLOOKUP(B4057,'大货清单（不定期按GOMS更新）'!A:N,14,FALSE)</f>
        <v>457</v>
      </c>
      <c r="N4057" s="140" t="s">
        <v>1191</v>
      </c>
      <c r="O4057" s="27" t="str">
        <f>IFERROR(VLOOKUP(N4057,'散件迭代（不定期更新）'!C:J,8,FALSE),0)</f>
        <v>A26</v>
      </c>
      <c r="P4057" s="27" t="str">
        <f>IFERROR(VLOOKUP(N4057,'散件（更新）'!B:H,3,FALSE),0)</f>
        <v>206-1879-0120</v>
      </c>
      <c r="Q4057" s="27" t="str">
        <f>VLOOKUP(N4057,'散件（更新）'!B:H,2,FALSE)</f>
        <v>114-18790120</v>
      </c>
      <c r="R4057" s="27" t="str">
        <f>VLOOKUP(N4057,'散件（更新）'!B:H,7,FALSE)</f>
        <v>Adapter</v>
      </c>
      <c r="S4057" s="27" t="str">
        <f>VLOOKUP(N4057,'散件（更新）'!B:E,4,FALSE)</f>
        <v>https://tineco-yxzt.oss-accelerate.aliyuncs.com/product/114-18790120.jpg</v>
      </c>
      <c r="T4057" s="27" t="s">
        <v>8759</v>
      </c>
      <c r="U4057" s="28" t="str">
        <f>VLOOKUP(N4057,'散件（更新）'!B:G,6,FALSE)</f>
        <v>适配器（低配）</v>
      </c>
      <c r="V4057" s="28" t="str">
        <f>VLOOKUP(N4057,'散件（更新）'!B:I,8,FALSE)</f>
        <v>6972200191854</v>
      </c>
    </row>
    <row r="4058" spans="1:22" ht="14.6">
      <c r="A4058" s="57">
        <v>46169</v>
      </c>
      <c r="B4058" s="140" t="s">
        <v>1033</v>
      </c>
      <c r="C4058" s="27" t="str">
        <f>VLOOKUP(B4058,'大货清单（不定期按GOMS更新）'!A:H,8,0)</f>
        <v>108-21380201</v>
      </c>
      <c r="D4058" s="27" t="str">
        <f>VLOOKUP(B4058,'大货清单（不定期按GOMS更新）'!A:C,3,0)</f>
        <v>CL2138B-01</v>
      </c>
      <c r="E4058" s="27" t="str">
        <f>VLOOKUP(B4058,'大货清单（不定期按GOMS更新）'!A:H,4,0)</f>
        <v>FR,DE,IT,BE,SE,PL,NL</v>
      </c>
      <c r="F4058" s="27" t="str">
        <f>VLOOKUP(B4058,'大货清单（不定期按GOMS更新）'!A:H,2,0)</f>
        <v>Carpet One Spot</v>
      </c>
      <c r="G4058" s="28">
        <f>VLOOKUP(B4058,'大货清单（不定期按GOMS更新）'!A:I,9,FALSE)</f>
        <v>6972200199560</v>
      </c>
      <c r="H4058" s="27" t="str">
        <f>VLOOKUP(B4058,'大货清单（不定期按GOMS更新）'!A:H,7,0)</f>
        <v>Black</v>
      </c>
      <c r="I4058" s="27" t="str">
        <f>VLOOKUP(B4058,'大货清单（不定期按GOMS更新）'!A:F,6,FALSE)</f>
        <v>PHASEOUT</v>
      </c>
      <c r="J4058" s="27" t="str">
        <f>VLOOKUP(B4058,'大货清单（不定期按GOMS更新）'!A:K,11,FALSE)</f>
        <v>8.4</v>
      </c>
      <c r="K4058" s="27" t="str">
        <f>VLOOKUP(B4058,'大货清单（不定期按GOMS更新）'!A:N,12,FALSE)</f>
        <v>500</v>
      </c>
      <c r="L4058" s="27" t="str">
        <f>VLOOKUP(B4058,'大货清单（不定期按GOMS更新）'!A:M,13,FALSE)</f>
        <v>305</v>
      </c>
      <c r="M4058" s="27" t="str">
        <f>VLOOKUP(B4058,'大货清单（不定期按GOMS更新）'!A:N,14,FALSE)</f>
        <v>457</v>
      </c>
      <c r="N4058" s="140" t="s">
        <v>958</v>
      </c>
      <c r="O4058" s="27">
        <f>IFERROR(VLOOKUP(N4058,'散件迭代（不定期更新）'!C:J,8,FALSE),0)</f>
        <v>0</v>
      </c>
      <c r="P4058" s="27" t="str">
        <f>IFERROR(VLOOKUP(N4058,'散件（更新）'!B:H,3,FALSE),0)</f>
        <v>206-2138-0007</v>
      </c>
      <c r="Q4058" s="27" t="str">
        <f>VLOOKUP(N4058,'散件（更新）'!B:H,2,FALSE)</f>
        <v>114-21380007</v>
      </c>
      <c r="R4058" s="27" t="str">
        <f>VLOOKUP(N4058,'散件（更新）'!B:H,7,FALSE)</f>
        <v>Brush Roller Cover</v>
      </c>
      <c r="S4058" s="27" t="str">
        <f>VLOOKUP(N4058,'散件（更新）'!B:E,4,FALSE)</f>
        <v>https://tineco-yxzt.oss-accelerate.aliyuncs.com/20231219/9SCBC100000_1702948043421.png</v>
      </c>
      <c r="T4058" s="27" t="s">
        <v>8759</v>
      </c>
      <c r="U4058" s="28" t="str">
        <f>VLOOKUP(N4058,'散件（更新）'!B:G,6,FALSE)</f>
        <v>电动滚刷吸嘴盖组件</v>
      </c>
      <c r="V4058" s="28">
        <f>VLOOKUP(N4058,'散件（更新）'!B:I,8,FALSE)</f>
        <v>6974950100711</v>
      </c>
    </row>
    <row r="4059" spans="1:22" ht="14.6">
      <c r="A4059" s="57">
        <v>46169</v>
      </c>
      <c r="B4059" s="140" t="s">
        <v>1033</v>
      </c>
      <c r="C4059" s="27" t="str">
        <f>VLOOKUP(B4059,'大货清单（不定期按GOMS更新）'!A:H,8,0)</f>
        <v>108-21380201</v>
      </c>
      <c r="D4059" s="27" t="str">
        <f>VLOOKUP(B4059,'大货清单（不定期按GOMS更新）'!A:C,3,0)</f>
        <v>CL2138B-01</v>
      </c>
      <c r="E4059" s="27" t="str">
        <f>VLOOKUP(B4059,'大货清单（不定期按GOMS更新）'!A:H,4,0)</f>
        <v>FR,DE,IT,BE,SE,PL,NL</v>
      </c>
      <c r="F4059" s="27" t="str">
        <f>VLOOKUP(B4059,'大货清单（不定期按GOMS更新）'!A:H,2,0)</f>
        <v>Carpet One Spot</v>
      </c>
      <c r="G4059" s="28">
        <f>VLOOKUP(B4059,'大货清单（不定期按GOMS更新）'!A:I,9,FALSE)</f>
        <v>6972200199560</v>
      </c>
      <c r="H4059" s="27" t="str">
        <f>VLOOKUP(B4059,'大货清单（不定期按GOMS更新）'!A:H,7,0)</f>
        <v>Black</v>
      </c>
      <c r="I4059" s="27" t="str">
        <f>VLOOKUP(B4059,'大货清单（不定期按GOMS更新）'!A:F,6,FALSE)</f>
        <v>PHASEOUT</v>
      </c>
      <c r="J4059" s="27" t="str">
        <f>VLOOKUP(B4059,'大货清单（不定期按GOMS更新）'!A:K,11,FALSE)</f>
        <v>8.4</v>
      </c>
      <c r="K4059" s="27" t="str">
        <f>VLOOKUP(B4059,'大货清单（不定期按GOMS更新）'!A:N,12,FALSE)</f>
        <v>500</v>
      </c>
      <c r="L4059" s="27" t="str">
        <f>VLOOKUP(B4059,'大货清单（不定期按GOMS更新）'!A:M,13,FALSE)</f>
        <v>305</v>
      </c>
      <c r="M4059" s="27" t="str">
        <f>VLOOKUP(B4059,'大货清单（不定期按GOMS更新）'!A:N,14,FALSE)</f>
        <v>457</v>
      </c>
      <c r="N4059" s="140" t="s">
        <v>962</v>
      </c>
      <c r="O4059" s="27">
        <f>IFERROR(VLOOKUP(N4059,'散件迭代（不定期更新）'!C:J,8,FALSE),0)</f>
        <v>0</v>
      </c>
      <c r="P4059" s="27" t="str">
        <f>IFERROR(VLOOKUP(N4059,'散件（更新）'!B:H,3,FALSE),0)</f>
        <v>206-2138-0008</v>
      </c>
      <c r="Q4059" s="27" t="str">
        <f>VLOOKUP(N4059,'散件（更新）'!B:H,2,FALSE)</f>
        <v>114-21380008</v>
      </c>
      <c r="R4059" s="27" t="str">
        <f>VLOOKUP(N4059,'散件（更新）'!B:H,7,FALSE)</f>
        <v>Brush Roller</v>
      </c>
      <c r="S4059" s="27" t="str">
        <f>VLOOKUP(N4059,'散件（更新）'!B:E,4,FALSE)</f>
        <v>https://tineco-yxzt.oss-accelerate.aliyuncs.com/20231219/9SCBR100000_1702948043898.png</v>
      </c>
      <c r="T4059" s="27" t="s">
        <v>8759</v>
      </c>
      <c r="U4059" s="28" t="str">
        <f>VLOOKUP(N4059,'散件（更新）'!B:G,6,FALSE)</f>
        <v>滚刷组件</v>
      </c>
      <c r="V4059" s="28">
        <f>VLOOKUP(N4059,'散件（更新）'!B:I,8,FALSE)</f>
        <v>6974950100728</v>
      </c>
    </row>
    <row r="4060" spans="1:22" ht="14.6">
      <c r="A4060" s="57">
        <v>46169</v>
      </c>
      <c r="B4060" s="140" t="s">
        <v>1033</v>
      </c>
      <c r="C4060" s="27" t="str">
        <f>VLOOKUP(B4060,'大货清单（不定期按GOMS更新）'!A:H,8,0)</f>
        <v>108-21380201</v>
      </c>
      <c r="D4060" s="27" t="str">
        <f>VLOOKUP(B4060,'大货清单（不定期按GOMS更新）'!A:C,3,0)</f>
        <v>CL2138B-01</v>
      </c>
      <c r="E4060" s="27" t="str">
        <f>VLOOKUP(B4060,'大货清单（不定期按GOMS更新）'!A:H,4,0)</f>
        <v>FR,DE,IT,BE,SE,PL,NL</v>
      </c>
      <c r="F4060" s="27" t="str">
        <f>VLOOKUP(B4060,'大货清单（不定期按GOMS更新）'!A:H,2,0)</f>
        <v>Carpet One Spot</v>
      </c>
      <c r="G4060" s="28">
        <f>VLOOKUP(B4060,'大货清单（不定期按GOMS更新）'!A:I,9,FALSE)</f>
        <v>6972200199560</v>
      </c>
      <c r="H4060" s="27" t="str">
        <f>VLOOKUP(B4060,'大货清单（不定期按GOMS更新）'!A:H,7,0)</f>
        <v>Black</v>
      </c>
      <c r="I4060" s="27" t="str">
        <f>VLOOKUP(B4060,'大货清单（不定期按GOMS更新）'!A:F,6,FALSE)</f>
        <v>PHASEOUT</v>
      </c>
      <c r="J4060" s="27" t="str">
        <f>VLOOKUP(B4060,'大货清单（不定期按GOMS更新）'!A:K,11,FALSE)</f>
        <v>8.4</v>
      </c>
      <c r="K4060" s="27" t="str">
        <f>VLOOKUP(B4060,'大货清单（不定期按GOMS更新）'!A:N,12,FALSE)</f>
        <v>500</v>
      </c>
      <c r="L4060" s="27" t="str">
        <f>VLOOKUP(B4060,'大货清单（不定期按GOMS更新）'!A:M,13,FALSE)</f>
        <v>305</v>
      </c>
      <c r="M4060" s="27" t="str">
        <f>VLOOKUP(B4060,'大货清单（不定期按GOMS更新）'!A:N,14,FALSE)</f>
        <v>457</v>
      </c>
      <c r="N4060" s="140" t="s">
        <v>985</v>
      </c>
      <c r="O4060" s="27">
        <f>IFERROR(VLOOKUP(N4060,'散件迭代（不定期更新）'!C:J,8,FALSE),0)</f>
        <v>0</v>
      </c>
      <c r="P4060" s="27" t="str">
        <f>IFERROR(VLOOKUP(N4060,'散件（更新）'!B:H,3,FALSE),0)</f>
        <v>206-2138-0014</v>
      </c>
      <c r="Q4060" s="27" t="str">
        <f>VLOOKUP(N4060,'散件（更新）'!B:H,2,FALSE)</f>
        <v>114-21380014</v>
      </c>
      <c r="R4060" s="27" t="str">
        <f>VLOOKUP(N4060,'散件（更新）'!B:H,7,FALSE)</f>
        <v>Filter</v>
      </c>
      <c r="S4060" s="27" t="str">
        <f>VLOOKUP(N4060,'散件（更新）'!B:E,4,FALSE)</f>
        <v>https://tineco-yxzt.oss-accelerate.aliyuncs.com/20231219/9SCFI100000_1702948044065.png</v>
      </c>
      <c r="T4060" s="27" t="s">
        <v>8759</v>
      </c>
      <c r="U4060" s="28" t="str">
        <f>VLOOKUP(N4060,'散件（更新）'!B:G,6,FALSE)</f>
        <v>过滤套装(1个过滤架3个海绵1个软胶）</v>
      </c>
      <c r="V4060" s="28">
        <f>VLOOKUP(N4060,'散件（更新）'!B:I,8,FALSE)</f>
        <v>6974950100803</v>
      </c>
    </row>
    <row r="4061" spans="1:22" ht="14.6">
      <c r="A4061" s="57">
        <v>46169</v>
      </c>
      <c r="B4061" s="140" t="s">
        <v>1033</v>
      </c>
      <c r="C4061" s="27" t="str">
        <f>VLOOKUP(B4061,'大货清单（不定期按GOMS更新）'!A:H,8,0)</f>
        <v>108-21380201</v>
      </c>
      <c r="D4061" s="27" t="str">
        <f>VLOOKUP(B4061,'大货清单（不定期按GOMS更新）'!A:C,3,0)</f>
        <v>CL2138B-01</v>
      </c>
      <c r="E4061" s="27" t="str">
        <f>VLOOKUP(B4061,'大货清单（不定期按GOMS更新）'!A:H,4,0)</f>
        <v>FR,DE,IT,BE,SE,PL,NL</v>
      </c>
      <c r="F4061" s="27" t="str">
        <f>VLOOKUP(B4061,'大货清单（不定期按GOMS更新）'!A:H,2,0)</f>
        <v>Carpet One Spot</v>
      </c>
      <c r="G4061" s="28">
        <f>VLOOKUP(B4061,'大货清单（不定期按GOMS更新）'!A:I,9,FALSE)</f>
        <v>6972200199560</v>
      </c>
      <c r="H4061" s="27" t="str">
        <f>VLOOKUP(B4061,'大货清单（不定期按GOMS更新）'!A:H,7,0)</f>
        <v>Black</v>
      </c>
      <c r="I4061" s="27" t="str">
        <f>VLOOKUP(B4061,'大货清单（不定期按GOMS更新）'!A:F,6,FALSE)</f>
        <v>PHASEOUT</v>
      </c>
      <c r="J4061" s="27" t="str">
        <f>VLOOKUP(B4061,'大货清单（不定期按GOMS更新）'!A:K,11,FALSE)</f>
        <v>8.4</v>
      </c>
      <c r="K4061" s="27" t="str">
        <f>VLOOKUP(B4061,'大货清单（不定期按GOMS更新）'!A:N,12,FALSE)</f>
        <v>500</v>
      </c>
      <c r="L4061" s="27" t="str">
        <f>VLOOKUP(B4061,'大货清单（不定期按GOMS更新）'!A:M,13,FALSE)</f>
        <v>305</v>
      </c>
      <c r="M4061" s="27" t="str">
        <f>VLOOKUP(B4061,'大货清单（不定期按GOMS更新）'!A:N,14,FALSE)</f>
        <v>457</v>
      </c>
      <c r="N4061" s="140" t="s">
        <v>952</v>
      </c>
      <c r="O4061" s="27">
        <f>IFERROR(VLOOKUP(N4061,'散件迭代（不定期更新）'!C:J,8,FALSE),0)</f>
        <v>0</v>
      </c>
      <c r="P4061" s="27" t="str">
        <f>IFERROR(VLOOKUP(N4061,'散件（更新）'!B:H,3,FALSE),0)</f>
        <v>206-2138-0005</v>
      </c>
      <c r="Q4061" s="27" t="str">
        <f>VLOOKUP(N4061,'散件（更新）'!B:H,2,FALSE)</f>
        <v>114-21380005</v>
      </c>
      <c r="R4061" s="27" t="str">
        <f>VLOOKUP(N4061,'散件（更新）'!B:H,7,FALSE)</f>
        <v>Accessory Holder</v>
      </c>
      <c r="S4061" s="27" t="str">
        <f>VLOOKUP(N4061,'散件（更新）'!B:E,4,FALSE)</f>
        <v>https://tineco-yxzt.oss-accelerate.aliyuncs.com/20231219/9SCHA100000_1702948044144.png</v>
      </c>
      <c r="T4061" s="27" t="s">
        <v>8759</v>
      </c>
      <c r="U4061" s="28" t="str">
        <f>VLOOKUP(N4061,'散件（更新）'!B:G,6,FALSE)</f>
        <v>自清洁盒组件</v>
      </c>
      <c r="V4061" s="28">
        <f>VLOOKUP(N4061,'散件（更新）'!B:I,8,FALSE)</f>
        <v>6974950100698</v>
      </c>
    </row>
    <row r="4062" spans="1:22" ht="14.6">
      <c r="A4062" s="57">
        <v>46169</v>
      </c>
      <c r="B4062" s="140" t="s">
        <v>1033</v>
      </c>
      <c r="C4062" s="27" t="str">
        <f>VLOOKUP(B4062,'大货清单（不定期按GOMS更新）'!A:H,8,0)</f>
        <v>108-21380201</v>
      </c>
      <c r="D4062" s="27" t="str">
        <f>VLOOKUP(B4062,'大货清单（不定期按GOMS更新）'!A:C,3,0)</f>
        <v>CL2138B-01</v>
      </c>
      <c r="E4062" s="27" t="str">
        <f>VLOOKUP(B4062,'大货清单（不定期按GOMS更新）'!A:H,4,0)</f>
        <v>FR,DE,IT,BE,SE,PL,NL</v>
      </c>
      <c r="F4062" s="27" t="str">
        <f>VLOOKUP(B4062,'大货清单（不定期按GOMS更新）'!A:H,2,0)</f>
        <v>Carpet One Spot</v>
      </c>
      <c r="G4062" s="28">
        <f>VLOOKUP(B4062,'大货清单（不定期按GOMS更新）'!A:I,9,FALSE)</f>
        <v>6972200199560</v>
      </c>
      <c r="H4062" s="27" t="str">
        <f>VLOOKUP(B4062,'大货清单（不定期按GOMS更新）'!A:H,7,0)</f>
        <v>Black</v>
      </c>
      <c r="I4062" s="27" t="str">
        <f>VLOOKUP(B4062,'大货清单（不定期按GOMS更新）'!A:F,6,FALSE)</f>
        <v>PHASEOUT</v>
      </c>
      <c r="J4062" s="27" t="str">
        <f>VLOOKUP(B4062,'大货清单（不定期按GOMS更新）'!A:K,11,FALSE)</f>
        <v>8.4</v>
      </c>
      <c r="K4062" s="27" t="str">
        <f>VLOOKUP(B4062,'大货清单（不定期按GOMS更新）'!A:N,12,FALSE)</f>
        <v>500</v>
      </c>
      <c r="L4062" s="27" t="str">
        <f>VLOOKUP(B4062,'大货清单（不定期按GOMS更新）'!A:M,13,FALSE)</f>
        <v>305</v>
      </c>
      <c r="M4062" s="27" t="str">
        <f>VLOOKUP(B4062,'大货清单（不定期按GOMS更新）'!A:N,14,FALSE)</f>
        <v>457</v>
      </c>
      <c r="N4062" s="140" t="s">
        <v>947</v>
      </c>
      <c r="O4062" s="27">
        <f>IFERROR(VLOOKUP(N4062,'散件迭代（不定期更新）'!C:J,8,FALSE),0)</f>
        <v>0</v>
      </c>
      <c r="P4062" s="27" t="str">
        <f>IFERROR(VLOOKUP(N4062,'散件（更新）'!B:H,3,FALSE),0)</f>
        <v>206-2138-0004</v>
      </c>
      <c r="Q4062" s="27" t="str">
        <f>VLOOKUP(N4062,'散件（更新）'!B:H,2,FALSE)</f>
        <v>114-21380004</v>
      </c>
      <c r="R4062" s="27" t="str">
        <f>VLOOKUP(N4062,'散件（更新）'!B:H,7,FALSE)</f>
        <v>Charging Base</v>
      </c>
      <c r="S4062" s="27" t="str">
        <f>VLOOKUP(N4062,'散件（更新）'!B:E,4,FALSE)</f>
        <v>https://tineco-yxzt.oss-accelerate.aliyuncs.com/20231219/9SCPB100000_1702948044219.png</v>
      </c>
      <c r="T4062" s="27" t="s">
        <v>8759</v>
      </c>
      <c r="U4062" s="28" t="str">
        <f>VLOOKUP(N4062,'散件（更新）'!B:G,6,FALSE)</f>
        <v>充电托盘组件</v>
      </c>
      <c r="V4062" s="28">
        <f>VLOOKUP(N4062,'散件（更新）'!B:I,8,FALSE)</f>
        <v>6974950100681</v>
      </c>
    </row>
    <row r="4063" spans="1:22" ht="14.6">
      <c r="A4063" s="57">
        <v>46169</v>
      </c>
      <c r="B4063" s="140" t="s">
        <v>1033</v>
      </c>
      <c r="C4063" s="27" t="str">
        <f>VLOOKUP(B4063,'大货清单（不定期按GOMS更新）'!A:H,8,0)</f>
        <v>108-21380201</v>
      </c>
      <c r="D4063" s="27" t="str">
        <f>VLOOKUP(B4063,'大货清单（不定期按GOMS更新）'!A:C,3,0)</f>
        <v>CL2138B-01</v>
      </c>
      <c r="E4063" s="27" t="str">
        <f>VLOOKUP(B4063,'大货清单（不定期按GOMS更新）'!A:H,4,0)</f>
        <v>FR,DE,IT,BE,SE,PL,NL</v>
      </c>
      <c r="F4063" s="27" t="str">
        <f>VLOOKUP(B4063,'大货清单（不定期按GOMS更新）'!A:H,2,0)</f>
        <v>Carpet One Spot</v>
      </c>
      <c r="G4063" s="28">
        <f>VLOOKUP(B4063,'大货清单（不定期按GOMS更新）'!A:I,9,FALSE)</f>
        <v>6972200199560</v>
      </c>
      <c r="H4063" s="27" t="str">
        <f>VLOOKUP(B4063,'大货清单（不定期按GOMS更新）'!A:H,7,0)</f>
        <v>Black</v>
      </c>
      <c r="I4063" s="27" t="str">
        <f>VLOOKUP(B4063,'大货清单（不定期按GOMS更新）'!A:F,6,FALSE)</f>
        <v>PHASEOUT</v>
      </c>
      <c r="J4063" s="27" t="str">
        <f>VLOOKUP(B4063,'大货清单（不定期按GOMS更新）'!A:K,11,FALSE)</f>
        <v>8.4</v>
      </c>
      <c r="K4063" s="27" t="str">
        <f>VLOOKUP(B4063,'大货清单（不定期按GOMS更新）'!A:N,12,FALSE)</f>
        <v>500</v>
      </c>
      <c r="L4063" s="27" t="str">
        <f>VLOOKUP(B4063,'大货清单（不定期按GOMS更新）'!A:M,13,FALSE)</f>
        <v>305</v>
      </c>
      <c r="M4063" s="27" t="str">
        <f>VLOOKUP(B4063,'大货清单（不定期按GOMS更新）'!A:N,14,FALSE)</f>
        <v>457</v>
      </c>
      <c r="N4063" s="140" t="s">
        <v>980</v>
      </c>
      <c r="O4063" s="27">
        <f>IFERROR(VLOOKUP(N4063,'散件迭代（不定期更新）'!C:J,8,FALSE),0)</f>
        <v>0</v>
      </c>
      <c r="P4063" s="27" t="str">
        <f>IFERROR(VLOOKUP(N4063,'散件（更新）'!B:H,3,FALSE),0)</f>
        <v>206-2138-0012</v>
      </c>
      <c r="Q4063" s="27" t="str">
        <f>VLOOKUP(N4063,'散件（更新）'!B:H,2,FALSE)</f>
        <v>114-21380012</v>
      </c>
      <c r="R4063" s="27" t="str">
        <f>VLOOKUP(N4063,'散件（更新）'!B:H,7,FALSE)</f>
        <v>Battery</v>
      </c>
      <c r="S4063" s="27" t="str">
        <f>VLOOKUP(N4063,'散件（更新）'!B:E,4,FALSE)</f>
        <v>https://tineco-yxzt.oss-accelerate.aliyuncs.com/20231219/9SCPT100000_1702948044384.png</v>
      </c>
      <c r="T4063" s="27" t="s">
        <v>8759</v>
      </c>
      <c r="U4063" s="28" t="str">
        <f>VLOOKUP(N4063,'散件（更新）'!B:G,6,FALSE)</f>
        <v>电池包组件4000mAh</v>
      </c>
      <c r="V4063" s="28">
        <f>VLOOKUP(N4063,'散件（更新）'!B:I,8,FALSE)</f>
        <v>6974950100780</v>
      </c>
    </row>
    <row r="4064" spans="1:22" ht="14.6">
      <c r="A4064" s="57">
        <v>46169</v>
      </c>
      <c r="B4064" s="140" t="s">
        <v>1033</v>
      </c>
      <c r="C4064" s="27" t="str">
        <f>VLOOKUP(B4064,'大货清单（不定期按GOMS更新）'!A:H,8,0)</f>
        <v>108-21380201</v>
      </c>
      <c r="D4064" s="27" t="str">
        <f>VLOOKUP(B4064,'大货清单（不定期按GOMS更新）'!A:C,3,0)</f>
        <v>CL2138B-01</v>
      </c>
      <c r="E4064" s="27" t="str">
        <f>VLOOKUP(B4064,'大货清单（不定期按GOMS更新）'!A:H,4,0)</f>
        <v>FR,DE,IT,BE,SE,PL,NL</v>
      </c>
      <c r="F4064" s="27" t="str">
        <f>VLOOKUP(B4064,'大货清单（不定期按GOMS更新）'!A:H,2,0)</f>
        <v>Carpet One Spot</v>
      </c>
      <c r="G4064" s="28">
        <f>VLOOKUP(B4064,'大货清单（不定期按GOMS更新）'!A:I,9,FALSE)</f>
        <v>6972200199560</v>
      </c>
      <c r="H4064" s="27" t="str">
        <f>VLOOKUP(B4064,'大货清单（不定期按GOMS更新）'!A:H,7,0)</f>
        <v>Black</v>
      </c>
      <c r="I4064" s="27" t="str">
        <f>VLOOKUP(B4064,'大货清单（不定期按GOMS更新）'!A:F,6,FALSE)</f>
        <v>PHASEOUT</v>
      </c>
      <c r="J4064" s="27" t="str">
        <f>VLOOKUP(B4064,'大货清单（不定期按GOMS更新）'!A:K,11,FALSE)</f>
        <v>8.4</v>
      </c>
      <c r="K4064" s="27" t="str">
        <f>VLOOKUP(B4064,'大货清单（不定期按GOMS更新）'!A:N,12,FALSE)</f>
        <v>500</v>
      </c>
      <c r="L4064" s="27" t="str">
        <f>VLOOKUP(B4064,'大货清单（不定期按GOMS更新）'!A:M,13,FALSE)</f>
        <v>305</v>
      </c>
      <c r="M4064" s="27" t="str">
        <f>VLOOKUP(B4064,'大货清单（不定期按GOMS更新）'!A:N,14,FALSE)</f>
        <v>457</v>
      </c>
      <c r="N4064" s="140" t="s">
        <v>969</v>
      </c>
      <c r="O4064" s="27">
        <f>IFERROR(VLOOKUP(N4064,'散件迭代（不定期更新）'!C:J,8,FALSE),0)</f>
        <v>0</v>
      </c>
      <c r="P4064" s="27" t="str">
        <f>IFERROR(VLOOKUP(N4064,'散件（更新）'!B:H,3,FALSE),0)</f>
        <v>206-2138-0010</v>
      </c>
      <c r="Q4064" s="27" t="str">
        <f>VLOOKUP(N4064,'散件（更新）'!B:H,2,FALSE)</f>
        <v>114-21380010</v>
      </c>
      <c r="R4064" s="27" t="str">
        <f>VLOOKUP(N4064,'散件（更新）'!B:H,7,FALSE)</f>
        <v>Motor</v>
      </c>
      <c r="S4064" s="27" t="str">
        <f>VLOOKUP(N4064,'散件（更新）'!B:E,4,FALSE)</f>
        <v>https://tineco-yxzt.oss-accelerate.aliyuncs.com/20231219/9SCRH100000_1702948044460.png</v>
      </c>
      <c r="T4064" s="27" t="s">
        <v>8759</v>
      </c>
      <c r="U4064" s="28" t="str">
        <f>VLOOKUP(N4064,'散件（更新）'!B:G,6,FALSE)</f>
        <v>电机室组件（无刷）</v>
      </c>
      <c r="V4064" s="28">
        <f>VLOOKUP(N4064,'散件（更新）'!B:I,8,FALSE)</f>
        <v>6974950100742</v>
      </c>
    </row>
    <row r="4065" spans="1:22" ht="14.6">
      <c r="A4065" s="57">
        <v>46169</v>
      </c>
      <c r="B4065" s="140" t="s">
        <v>1033</v>
      </c>
      <c r="C4065" s="27" t="str">
        <f>VLOOKUP(B4065,'大货清单（不定期按GOMS更新）'!A:H,8,0)</f>
        <v>108-21380201</v>
      </c>
      <c r="D4065" s="27" t="str">
        <f>VLOOKUP(B4065,'大货清单（不定期按GOMS更新）'!A:C,3,0)</f>
        <v>CL2138B-01</v>
      </c>
      <c r="E4065" s="27" t="str">
        <f>VLOOKUP(B4065,'大货清单（不定期按GOMS更新）'!A:H,4,0)</f>
        <v>FR,DE,IT,BE,SE,PL,NL</v>
      </c>
      <c r="F4065" s="27" t="str">
        <f>VLOOKUP(B4065,'大货清单（不定期按GOMS更新）'!A:H,2,0)</f>
        <v>Carpet One Spot</v>
      </c>
      <c r="G4065" s="28">
        <f>VLOOKUP(B4065,'大货清单（不定期按GOMS更新）'!A:I,9,FALSE)</f>
        <v>6972200199560</v>
      </c>
      <c r="H4065" s="27" t="str">
        <f>VLOOKUP(B4065,'大货清单（不定期按GOMS更新）'!A:H,7,0)</f>
        <v>Black</v>
      </c>
      <c r="I4065" s="27" t="str">
        <f>VLOOKUP(B4065,'大货清单（不定期按GOMS更新）'!A:F,6,FALSE)</f>
        <v>PHASEOUT</v>
      </c>
      <c r="J4065" s="27" t="str">
        <f>VLOOKUP(B4065,'大货清单（不定期按GOMS更新）'!A:K,11,FALSE)</f>
        <v>8.4</v>
      </c>
      <c r="K4065" s="27" t="str">
        <f>VLOOKUP(B4065,'大货清单（不定期按GOMS更新）'!A:N,12,FALSE)</f>
        <v>500</v>
      </c>
      <c r="L4065" s="27" t="str">
        <f>VLOOKUP(B4065,'大货清单（不定期按GOMS更新）'!A:M,13,FALSE)</f>
        <v>305</v>
      </c>
      <c r="M4065" s="27" t="str">
        <f>VLOOKUP(B4065,'大货清单（不定期按GOMS更新）'!A:N,14,FALSE)</f>
        <v>457</v>
      </c>
      <c r="N4065" s="140" t="s">
        <v>996</v>
      </c>
      <c r="O4065" s="27">
        <f>IFERROR(VLOOKUP(N4065,'散件迭代（不定期更新）'!C:J,8,FALSE),0)</f>
        <v>0</v>
      </c>
      <c r="P4065" s="27" t="str">
        <f>IFERROR(VLOOKUP(N4065,'散件（更新）'!B:H,3,FALSE),0)</f>
        <v>206-2138-0018</v>
      </c>
      <c r="Q4065" s="27" t="str">
        <f>VLOOKUP(N4065,'散件（更新）'!B:H,2,FALSE)</f>
        <v>114-21380018</v>
      </c>
      <c r="R4065" s="27" t="str">
        <f>VLOOKUP(N4065,'散件（更新）'!B:H,7,FALSE)</f>
        <v>Wire</v>
      </c>
      <c r="S4065" s="27" t="str">
        <f>VLOOKUP(N4065,'散件（更新）'!B:E,4,FALSE)</f>
        <v>https://tineco-yxzt.oss-accelerate.aliyuncs.com/20231219/9SCRI100000_1702948044612.png</v>
      </c>
      <c r="T4065" s="27" t="s">
        <v>8759</v>
      </c>
      <c r="U4065" s="28" t="str">
        <f>VLOOKUP(N4065,'散件（更新）'!B:G,6,FALSE)</f>
        <v>高配充电导线组件</v>
      </c>
      <c r="V4065" s="28">
        <f>VLOOKUP(N4065,'散件（更新）'!B:I,8,FALSE)</f>
        <v>6974950100841</v>
      </c>
    </row>
    <row r="4066" spans="1:22" ht="14.6">
      <c r="A4066" s="57">
        <v>46169</v>
      </c>
      <c r="B4066" s="140" t="s">
        <v>1033</v>
      </c>
      <c r="C4066" s="27" t="str">
        <f>VLOOKUP(B4066,'大货清单（不定期按GOMS更新）'!A:H,8,0)</f>
        <v>108-21380201</v>
      </c>
      <c r="D4066" s="27" t="str">
        <f>VLOOKUP(B4066,'大货清单（不定期按GOMS更新）'!A:C,3,0)</f>
        <v>CL2138B-01</v>
      </c>
      <c r="E4066" s="27" t="str">
        <f>VLOOKUP(B4066,'大货清单（不定期按GOMS更新）'!A:H,4,0)</f>
        <v>FR,DE,IT,BE,SE,PL,NL</v>
      </c>
      <c r="F4066" s="27" t="str">
        <f>VLOOKUP(B4066,'大货清单（不定期按GOMS更新）'!A:H,2,0)</f>
        <v>Carpet One Spot</v>
      </c>
      <c r="G4066" s="28">
        <f>VLOOKUP(B4066,'大货清单（不定期按GOMS更新）'!A:I,9,FALSE)</f>
        <v>6972200199560</v>
      </c>
      <c r="H4066" s="27" t="str">
        <f>VLOOKUP(B4066,'大货清单（不定期按GOMS更新）'!A:H,7,0)</f>
        <v>Black</v>
      </c>
      <c r="I4066" s="27" t="str">
        <f>VLOOKUP(B4066,'大货清单（不定期按GOMS更新）'!A:F,6,FALSE)</f>
        <v>PHASEOUT</v>
      </c>
      <c r="J4066" s="27" t="str">
        <f>VLOOKUP(B4066,'大货清单（不定期按GOMS更新）'!A:K,11,FALSE)</f>
        <v>8.4</v>
      </c>
      <c r="K4066" s="27" t="str">
        <f>VLOOKUP(B4066,'大货清单（不定期按GOMS更新）'!A:N,12,FALSE)</f>
        <v>500</v>
      </c>
      <c r="L4066" s="27" t="str">
        <f>VLOOKUP(B4066,'大货清单（不定期按GOMS更新）'!A:M,13,FALSE)</f>
        <v>305</v>
      </c>
      <c r="M4066" s="27" t="str">
        <f>VLOOKUP(B4066,'大货清单（不定期按GOMS更新）'!A:N,14,FALSE)</f>
        <v>457</v>
      </c>
      <c r="N4066" s="140" t="s">
        <v>993</v>
      </c>
      <c r="O4066" s="27">
        <f>IFERROR(VLOOKUP(N4066,'散件迭代（不定期更新）'!C:J,8,FALSE),0)</f>
        <v>0</v>
      </c>
      <c r="P4066" s="27" t="str">
        <f>IFERROR(VLOOKUP(N4066,'散件（更新）'!B:H,3,FALSE),0)</f>
        <v>206-2138-0017</v>
      </c>
      <c r="Q4066" s="27" t="str">
        <f>VLOOKUP(N4066,'散件（更新）'!B:H,2,FALSE)</f>
        <v>114-21380017</v>
      </c>
      <c r="R4066" s="27" t="str">
        <f>VLOOKUP(N4066,'散件（更新）'!B:H,7,FALSE)</f>
        <v>Switch</v>
      </c>
      <c r="S4066" s="27" t="str">
        <f>VLOOKUP(N4066,'散件（更新）'!B:E,4,FALSE)</f>
        <v>https://tineco-yxzt.oss-accelerate.aliyuncs.com/20231219/9SCRK100000_1702948044689.png</v>
      </c>
      <c r="T4066" s="27" t="s">
        <v>8759</v>
      </c>
      <c r="U4066" s="28" t="str">
        <f>VLOOKUP(N4066,'散件（更新）'!B:G,6,FALSE)</f>
        <v>倾倒开关组件</v>
      </c>
      <c r="V4066" s="28">
        <f>VLOOKUP(N4066,'散件（更新）'!B:I,8,FALSE)</f>
        <v>6974950100834</v>
      </c>
    </row>
    <row r="4067" spans="1:22" ht="14.6">
      <c r="A4067" s="57">
        <v>46169</v>
      </c>
      <c r="B4067" s="140" t="s">
        <v>1033</v>
      </c>
      <c r="C4067" s="27" t="str">
        <f>VLOOKUP(B4067,'大货清单（不定期按GOMS更新）'!A:H,8,0)</f>
        <v>108-21380201</v>
      </c>
      <c r="D4067" s="27" t="str">
        <f>VLOOKUP(B4067,'大货清单（不定期按GOMS更新）'!A:C,3,0)</f>
        <v>CL2138B-01</v>
      </c>
      <c r="E4067" s="27" t="str">
        <f>VLOOKUP(B4067,'大货清单（不定期按GOMS更新）'!A:H,4,0)</f>
        <v>FR,DE,IT,BE,SE,PL,NL</v>
      </c>
      <c r="F4067" s="27" t="str">
        <f>VLOOKUP(B4067,'大货清单（不定期按GOMS更新）'!A:H,2,0)</f>
        <v>Carpet One Spot</v>
      </c>
      <c r="G4067" s="28">
        <f>VLOOKUP(B4067,'大货清单（不定期按GOMS更新）'!A:I,9,FALSE)</f>
        <v>6972200199560</v>
      </c>
      <c r="H4067" s="27" t="str">
        <f>VLOOKUP(B4067,'大货清单（不定期按GOMS更新）'!A:H,7,0)</f>
        <v>Black</v>
      </c>
      <c r="I4067" s="27" t="str">
        <f>VLOOKUP(B4067,'大货清单（不定期按GOMS更新）'!A:F,6,FALSE)</f>
        <v>PHASEOUT</v>
      </c>
      <c r="J4067" s="27" t="str">
        <f>VLOOKUP(B4067,'大货清单（不定期按GOMS更新）'!A:K,11,FALSE)</f>
        <v>8.4</v>
      </c>
      <c r="K4067" s="27" t="str">
        <f>VLOOKUP(B4067,'大货清单（不定期按GOMS更新）'!A:N,12,FALSE)</f>
        <v>500</v>
      </c>
      <c r="L4067" s="27" t="str">
        <f>VLOOKUP(B4067,'大货清单（不定期按GOMS更新）'!A:M,13,FALSE)</f>
        <v>305</v>
      </c>
      <c r="M4067" s="27" t="str">
        <f>VLOOKUP(B4067,'大货清单（不定期按GOMS更新）'!A:N,14,FALSE)</f>
        <v>457</v>
      </c>
      <c r="N4067" s="140" t="s">
        <v>973</v>
      </c>
      <c r="O4067" s="27">
        <f>IFERROR(VLOOKUP(N4067,'散件迭代（不定期更新）'!C:J,8,FALSE),0)</f>
        <v>0</v>
      </c>
      <c r="P4067" s="27" t="str">
        <f>IFERROR(VLOOKUP(N4067,'散件（更新）'!B:H,3,FALSE),0)</f>
        <v>206-2138-0011</v>
      </c>
      <c r="Q4067" s="27" t="str">
        <f>VLOOKUP(N4067,'散件（更新）'!B:H,2,FALSE)</f>
        <v>114-21380011</v>
      </c>
      <c r="R4067" s="27" t="str">
        <f>VLOOKUP(N4067,'散件（更新）'!B:H,7,FALSE)</f>
        <v>PCBA</v>
      </c>
      <c r="S4067" s="27" t="str">
        <f>VLOOKUP(N4067,'散件（更新）'!B:E,4,FALSE)</f>
        <v>https://tineco-yxzt.oss-accelerate.aliyuncs.com/20231219/9SCRP100000_1702948045032.png</v>
      </c>
      <c r="T4067" s="27" t="s">
        <v>8759</v>
      </c>
      <c r="U4067" s="28" t="str">
        <f>VLOOKUP(N4067,'散件（更新）'!B:G,6,FALSE)</f>
        <v>高配主控板</v>
      </c>
      <c r="V4067" s="28">
        <f>VLOOKUP(N4067,'散件（更新）'!B:I,8,FALSE)</f>
        <v>6974950100766</v>
      </c>
    </row>
    <row r="4068" spans="1:22" ht="14.6">
      <c r="A4068" s="57">
        <v>46169</v>
      </c>
      <c r="B4068" s="140" t="s">
        <v>1033</v>
      </c>
      <c r="C4068" s="27" t="str">
        <f>VLOOKUP(B4068,'大货清单（不定期按GOMS更新）'!A:H,8,0)</f>
        <v>108-21380201</v>
      </c>
      <c r="D4068" s="27" t="str">
        <f>VLOOKUP(B4068,'大货清单（不定期按GOMS更新）'!A:C,3,0)</f>
        <v>CL2138B-01</v>
      </c>
      <c r="E4068" s="27" t="str">
        <f>VLOOKUP(B4068,'大货清单（不定期按GOMS更新）'!A:H,4,0)</f>
        <v>FR,DE,IT,BE,SE,PL,NL</v>
      </c>
      <c r="F4068" s="27" t="str">
        <f>VLOOKUP(B4068,'大货清单（不定期按GOMS更新）'!A:H,2,0)</f>
        <v>Carpet One Spot</v>
      </c>
      <c r="G4068" s="28">
        <f>VLOOKUP(B4068,'大货清单（不定期按GOMS更新）'!A:I,9,FALSE)</f>
        <v>6972200199560</v>
      </c>
      <c r="H4068" s="27" t="str">
        <f>VLOOKUP(B4068,'大货清单（不定期按GOMS更新）'!A:H,7,0)</f>
        <v>Black</v>
      </c>
      <c r="I4068" s="27" t="str">
        <f>VLOOKUP(B4068,'大货清单（不定期按GOMS更新）'!A:F,6,FALSE)</f>
        <v>PHASEOUT</v>
      </c>
      <c r="J4068" s="27" t="str">
        <f>VLOOKUP(B4068,'大货清单（不定期按GOMS更新）'!A:K,11,FALSE)</f>
        <v>8.4</v>
      </c>
      <c r="K4068" s="27" t="str">
        <f>VLOOKUP(B4068,'大货清单（不定期按GOMS更新）'!A:N,12,FALSE)</f>
        <v>500</v>
      </c>
      <c r="L4068" s="27" t="str">
        <f>VLOOKUP(B4068,'大货清单（不定期按GOMS更新）'!A:M,13,FALSE)</f>
        <v>305</v>
      </c>
      <c r="M4068" s="27" t="str">
        <f>VLOOKUP(B4068,'大货清单（不定期按GOMS更新）'!A:N,14,FALSE)</f>
        <v>457</v>
      </c>
      <c r="N4068" s="140" t="s">
        <v>999</v>
      </c>
      <c r="O4068" s="27">
        <f>IFERROR(VLOOKUP(N4068,'散件迭代（不定期更新）'!C:J,8,FALSE),0)</f>
        <v>0</v>
      </c>
      <c r="P4068" s="27" t="str">
        <f>IFERROR(VLOOKUP(N4068,'散件（更新）'!B:H,3,FALSE),0)</f>
        <v>206-2138-0019</v>
      </c>
      <c r="Q4068" s="27" t="str">
        <f>VLOOKUP(N4068,'散件（更新）'!B:H,2,FALSE)</f>
        <v>114-21380019</v>
      </c>
      <c r="R4068" s="27" t="str">
        <f>VLOOKUP(N4068,'散件（更新）'!B:H,7,FALSE)</f>
        <v>PCBA</v>
      </c>
      <c r="S4068" s="27" t="str">
        <f>VLOOKUP(N4068,'散件（更新）'!B:E,4,FALSE)</f>
        <v>https://tineco-yxzt.oss-accelerate.aliyuncs.com/20231219/9SCRP100100_1702948045134.png</v>
      </c>
      <c r="T4068" s="27" t="s">
        <v>8759</v>
      </c>
      <c r="U4068" s="28" t="str">
        <f>VLOOKUP(N4068,'散件（更新）'!B:G,6,FALSE)</f>
        <v>按键灯板</v>
      </c>
      <c r="V4068" s="28">
        <f>VLOOKUP(N4068,'散件（更新）'!B:I,8,FALSE)</f>
        <v>6974950100858</v>
      </c>
    </row>
    <row r="4069" spans="1:22" ht="14.6">
      <c r="A4069" s="57">
        <v>46169</v>
      </c>
      <c r="B4069" s="140" t="s">
        <v>1033</v>
      </c>
      <c r="C4069" s="27" t="str">
        <f>VLOOKUP(B4069,'大货清单（不定期按GOMS更新）'!A:H,8,0)</f>
        <v>108-21380201</v>
      </c>
      <c r="D4069" s="27" t="str">
        <f>VLOOKUP(B4069,'大货清单（不定期按GOMS更新）'!A:C,3,0)</f>
        <v>CL2138B-01</v>
      </c>
      <c r="E4069" s="27" t="str">
        <f>VLOOKUP(B4069,'大货清单（不定期按GOMS更新）'!A:H,4,0)</f>
        <v>FR,DE,IT,BE,SE,PL,NL</v>
      </c>
      <c r="F4069" s="27" t="str">
        <f>VLOOKUP(B4069,'大货清单（不定期按GOMS更新）'!A:H,2,0)</f>
        <v>Carpet One Spot</v>
      </c>
      <c r="G4069" s="28">
        <f>VLOOKUP(B4069,'大货清单（不定期按GOMS更新）'!A:I,9,FALSE)</f>
        <v>6972200199560</v>
      </c>
      <c r="H4069" s="27" t="str">
        <f>VLOOKUP(B4069,'大货清单（不定期按GOMS更新）'!A:H,7,0)</f>
        <v>Black</v>
      </c>
      <c r="I4069" s="27" t="str">
        <f>VLOOKUP(B4069,'大货清单（不定期按GOMS更新）'!A:F,6,FALSE)</f>
        <v>PHASEOUT</v>
      </c>
      <c r="J4069" s="27" t="str">
        <f>VLOOKUP(B4069,'大货清单（不定期按GOMS更新）'!A:K,11,FALSE)</f>
        <v>8.4</v>
      </c>
      <c r="K4069" s="27" t="str">
        <f>VLOOKUP(B4069,'大货清单（不定期按GOMS更新）'!A:N,12,FALSE)</f>
        <v>500</v>
      </c>
      <c r="L4069" s="27" t="str">
        <f>VLOOKUP(B4069,'大货清单（不定期按GOMS更新）'!A:M,13,FALSE)</f>
        <v>305</v>
      </c>
      <c r="M4069" s="27" t="str">
        <f>VLOOKUP(B4069,'大货清单（不定期按GOMS更新）'!A:N,14,FALSE)</f>
        <v>457</v>
      </c>
      <c r="N4069" s="140" t="s">
        <v>989</v>
      </c>
      <c r="O4069" s="27">
        <f>IFERROR(VLOOKUP(N4069,'散件迭代（不定期更新）'!C:J,8,FALSE),0)</f>
        <v>0</v>
      </c>
      <c r="P4069" s="27" t="str">
        <f>IFERROR(VLOOKUP(N4069,'散件（更新）'!B:H,3,FALSE),0)</f>
        <v>206-2138-0016</v>
      </c>
      <c r="Q4069" s="27" t="str">
        <f>VLOOKUP(N4069,'散件（更新）'!B:H,2,FALSE)</f>
        <v>114-21380016</v>
      </c>
      <c r="R4069" s="27" t="str">
        <f>VLOOKUP(N4069,'散件（更新）'!B:H,7,FALSE)</f>
        <v>Sensor</v>
      </c>
      <c r="S4069" s="27" t="str">
        <f>VLOOKUP(N4069,'散件（更新）'!B:E,4,FALSE)</f>
        <v>https://tineco-yxzt.oss-accelerate.aliyuncs.com/20231219/9SCRS100000_1702948045208.png</v>
      </c>
      <c r="T4069" s="27" t="s">
        <v>8759</v>
      </c>
      <c r="U4069" s="28" t="str">
        <f>VLOOKUP(N4069,'散件（更新）'!B:G,6,FALSE)</f>
        <v>光电传感器</v>
      </c>
      <c r="V4069" s="28">
        <f>VLOOKUP(N4069,'散件（更新）'!B:I,8,FALSE)</f>
        <v>6974950100827</v>
      </c>
    </row>
    <row r="4070" spans="1:22" ht="14.6">
      <c r="A4070" s="57">
        <v>46169</v>
      </c>
      <c r="B4070" s="140" t="s">
        <v>1033</v>
      </c>
      <c r="C4070" s="27" t="str">
        <f>VLOOKUP(B4070,'大货清单（不定期按GOMS更新）'!A:H,8,0)</f>
        <v>108-21380201</v>
      </c>
      <c r="D4070" s="27" t="str">
        <f>VLOOKUP(B4070,'大货清单（不定期按GOMS更新）'!A:C,3,0)</f>
        <v>CL2138B-01</v>
      </c>
      <c r="E4070" s="27" t="str">
        <f>VLOOKUP(B4070,'大货清单（不定期按GOMS更新）'!A:H,4,0)</f>
        <v>FR,DE,IT,BE,SE,PL,NL</v>
      </c>
      <c r="F4070" s="27" t="str">
        <f>VLOOKUP(B4070,'大货清单（不定期按GOMS更新）'!A:H,2,0)</f>
        <v>Carpet One Spot</v>
      </c>
      <c r="G4070" s="28">
        <f>VLOOKUP(B4070,'大货清单（不定期按GOMS更新）'!A:I,9,FALSE)</f>
        <v>6972200199560</v>
      </c>
      <c r="H4070" s="27" t="str">
        <f>VLOOKUP(B4070,'大货清单（不定期按GOMS更新）'!A:H,7,0)</f>
        <v>Black</v>
      </c>
      <c r="I4070" s="27" t="str">
        <f>VLOOKUP(B4070,'大货清单（不定期按GOMS更新）'!A:F,6,FALSE)</f>
        <v>PHASEOUT</v>
      </c>
      <c r="J4070" s="27" t="str">
        <f>VLOOKUP(B4070,'大货清单（不定期按GOMS更新）'!A:K,11,FALSE)</f>
        <v>8.4</v>
      </c>
      <c r="K4070" s="27" t="str">
        <f>VLOOKUP(B4070,'大货清单（不定期按GOMS更新）'!A:N,12,FALSE)</f>
        <v>500</v>
      </c>
      <c r="L4070" s="27" t="str">
        <f>VLOOKUP(B4070,'大货清单（不定期按GOMS更新）'!A:M,13,FALSE)</f>
        <v>305</v>
      </c>
      <c r="M4070" s="27" t="str">
        <f>VLOOKUP(B4070,'大货清单（不定期按GOMS更新）'!A:N,14,FALSE)</f>
        <v>457</v>
      </c>
      <c r="N4070" s="140" t="s">
        <v>988</v>
      </c>
      <c r="O4070" s="27">
        <f>IFERROR(VLOOKUP(N4070,'散件迭代（不定期更新）'!C:J,8,FALSE),0)</f>
        <v>0</v>
      </c>
      <c r="P4070" s="27" t="str">
        <f>IFERROR(VLOOKUP(N4070,'散件（更新）'!B:H,3,FALSE),0)</f>
        <v>206-2138-0015</v>
      </c>
      <c r="Q4070" s="27" t="str">
        <f>VLOOKUP(N4070,'散件（更新）'!B:H,2,FALSE)</f>
        <v>114-21380015</v>
      </c>
      <c r="R4070" s="27" t="str">
        <f>VLOOKUP(N4070,'散件（更新）'!B:H,7,FALSE)</f>
        <v>Pump</v>
      </c>
      <c r="S4070" s="27" t="str">
        <f>VLOOKUP(N4070,'散件（更新）'!B:E,4,FALSE)</f>
        <v>https://tineco-yxzt.oss-accelerate.aliyuncs.com/20231219/9SCRU100000_1702948045281.png</v>
      </c>
      <c r="T4070" s="27" t="s">
        <v>8759</v>
      </c>
      <c r="U4070" s="28" t="str">
        <f>VLOOKUP(N4070,'散件（更新）'!B:G,6,FALSE)</f>
        <v>隔膜泵</v>
      </c>
      <c r="V4070" s="28">
        <f>VLOOKUP(N4070,'散件（更新）'!B:I,8,FALSE)</f>
        <v>6974950100810</v>
      </c>
    </row>
    <row r="4071" spans="1:22" ht="14.6">
      <c r="A4071" s="57">
        <v>46169</v>
      </c>
      <c r="B4071" s="140" t="s">
        <v>1033</v>
      </c>
      <c r="C4071" s="27" t="str">
        <f>VLOOKUP(B4071,'大货清单（不定期按GOMS更新）'!A:H,8,0)</f>
        <v>108-21380201</v>
      </c>
      <c r="D4071" s="27" t="str">
        <f>VLOOKUP(B4071,'大货清单（不定期按GOMS更新）'!A:C,3,0)</f>
        <v>CL2138B-01</v>
      </c>
      <c r="E4071" s="27" t="str">
        <f>VLOOKUP(B4071,'大货清单（不定期按GOMS更新）'!A:H,4,0)</f>
        <v>FR,DE,IT,BE,SE,PL,NL</v>
      </c>
      <c r="F4071" s="27" t="str">
        <f>VLOOKUP(B4071,'大货清单（不定期按GOMS更新）'!A:H,2,0)</f>
        <v>Carpet One Spot</v>
      </c>
      <c r="G4071" s="28">
        <f>VLOOKUP(B4071,'大货清单（不定期按GOMS更新）'!A:I,9,FALSE)</f>
        <v>6972200199560</v>
      </c>
      <c r="H4071" s="27" t="str">
        <f>VLOOKUP(B4071,'大货清单（不定期按GOMS更新）'!A:H,7,0)</f>
        <v>Black</v>
      </c>
      <c r="I4071" s="27" t="str">
        <f>VLOOKUP(B4071,'大货清单（不定期按GOMS更新）'!A:F,6,FALSE)</f>
        <v>PHASEOUT</v>
      </c>
      <c r="J4071" s="27" t="str">
        <f>VLOOKUP(B4071,'大货清单（不定期按GOMS更新）'!A:K,11,FALSE)</f>
        <v>8.4</v>
      </c>
      <c r="K4071" s="27" t="str">
        <f>VLOOKUP(B4071,'大货清单（不定期按GOMS更新）'!A:N,12,FALSE)</f>
        <v>500</v>
      </c>
      <c r="L4071" s="27" t="str">
        <f>VLOOKUP(B4071,'大货清单（不定期按GOMS更新）'!A:M,13,FALSE)</f>
        <v>305</v>
      </c>
      <c r="M4071" s="27" t="str">
        <f>VLOOKUP(B4071,'大货清单（不定期按GOMS更新）'!A:N,14,FALSE)</f>
        <v>457</v>
      </c>
      <c r="N4071" s="140" t="s">
        <v>983</v>
      </c>
      <c r="O4071" s="27">
        <f>IFERROR(VLOOKUP(N4071,'散件迭代（不定期更新）'!C:J,8,FALSE),0)</f>
        <v>0</v>
      </c>
      <c r="P4071" s="27" t="str">
        <f>IFERROR(VLOOKUP(N4071,'散件（更新）'!B:H,3,FALSE),0)</f>
        <v>206-2138-0013</v>
      </c>
      <c r="Q4071" s="27" t="str">
        <f>VLOOKUP(N4071,'散件（更新）'!B:H,2,FALSE)</f>
        <v>114-21380013</v>
      </c>
      <c r="R4071" s="27" t="str">
        <f>VLOOKUP(N4071,'散件（更新）'!B:H,7,FALSE)</f>
        <v>Flexible Extension Hose</v>
      </c>
      <c r="S4071" s="27" t="str">
        <f>VLOOKUP(N4071,'散件（更新）'!B:E,4,FALSE)</f>
        <v>https://tineco-yxzt.oss-accelerate.aliyuncs.com/20231219/9SCUE100000_1702948045356.png</v>
      </c>
      <c r="T4071" s="27" t="s">
        <v>8759</v>
      </c>
      <c r="U4071" s="28" t="str">
        <f>VLOOKUP(N4071,'散件（更新）'!B:G,6,FALSE)</f>
        <v>软管点胶组件（带手柄组件）</v>
      </c>
      <c r="V4071" s="28">
        <f>VLOOKUP(N4071,'散件（更新）'!B:I,8,FALSE)</f>
        <v>6974950100797</v>
      </c>
    </row>
    <row r="4072" spans="1:22" ht="14.6">
      <c r="A4072" s="57">
        <v>46169</v>
      </c>
      <c r="B4072" s="140" t="s">
        <v>1033</v>
      </c>
      <c r="C4072" s="27" t="str">
        <f>VLOOKUP(B4072,'大货清单（不定期按GOMS更新）'!A:H,8,0)</f>
        <v>108-21380201</v>
      </c>
      <c r="D4072" s="27" t="str">
        <f>VLOOKUP(B4072,'大货清单（不定期按GOMS更新）'!A:C,3,0)</f>
        <v>CL2138B-01</v>
      </c>
      <c r="E4072" s="27" t="str">
        <f>VLOOKUP(B4072,'大货清单（不定期按GOMS更新）'!A:H,4,0)</f>
        <v>FR,DE,IT,BE,SE,PL,NL</v>
      </c>
      <c r="F4072" s="27" t="str">
        <f>VLOOKUP(B4072,'大货清单（不定期按GOMS更新）'!A:H,2,0)</f>
        <v>Carpet One Spot</v>
      </c>
      <c r="G4072" s="28">
        <f>VLOOKUP(B4072,'大货清单（不定期按GOMS更新）'!A:I,9,FALSE)</f>
        <v>6972200199560</v>
      </c>
      <c r="H4072" s="27" t="str">
        <f>VLOOKUP(B4072,'大货清单（不定期按GOMS更新）'!A:H,7,0)</f>
        <v>Black</v>
      </c>
      <c r="I4072" s="27" t="str">
        <f>VLOOKUP(B4072,'大货清单（不定期按GOMS更新）'!A:F,6,FALSE)</f>
        <v>PHASEOUT</v>
      </c>
      <c r="J4072" s="27" t="str">
        <f>VLOOKUP(B4072,'大货清单（不定期按GOMS更新）'!A:K,11,FALSE)</f>
        <v>8.4</v>
      </c>
      <c r="K4072" s="27" t="str">
        <f>VLOOKUP(B4072,'大货清单（不定期按GOMS更新）'!A:N,12,FALSE)</f>
        <v>500</v>
      </c>
      <c r="L4072" s="27" t="str">
        <f>VLOOKUP(B4072,'大货清单（不定期按GOMS更新）'!A:M,13,FALSE)</f>
        <v>305</v>
      </c>
      <c r="M4072" s="27" t="str">
        <f>VLOOKUP(B4072,'大货清单（不定期按GOMS更新）'!A:N,14,FALSE)</f>
        <v>457</v>
      </c>
      <c r="N4072" s="140" t="s">
        <v>944</v>
      </c>
      <c r="O4072" s="27">
        <f>IFERROR(VLOOKUP(N4072,'散件迭代（不定期更新）'!C:J,8,FALSE),0)</f>
        <v>0</v>
      </c>
      <c r="P4072" s="27" t="str">
        <f>IFERROR(VLOOKUP(N4072,'散件（更新）'!B:H,3,FALSE),0)</f>
        <v>206-2138-0003</v>
      </c>
      <c r="Q4072" s="27" t="str">
        <f>VLOOKUP(N4072,'散件（更新）'!B:H,2,FALSE)</f>
        <v>114-21380003</v>
      </c>
      <c r="R4072" s="27" t="str">
        <f>VLOOKUP(N4072,'散件（更新）'!B:H,7,FALSE)</f>
        <v>Clean Water Tank</v>
      </c>
      <c r="S4072" s="27" t="str">
        <f>VLOOKUP(N4072,'散件（更新）'!B:E,4,FALSE)</f>
        <v>https://tineco-yxzt.oss-accelerate.aliyuncs.com/20231219/9SCWC100000_1702948045432.png</v>
      </c>
      <c r="T4072" s="27" t="s">
        <v>8759</v>
      </c>
      <c r="U4072" s="28" t="str">
        <f>VLOOKUP(N4072,'散件（更新）'!B:G,6,FALSE)</f>
        <v>溶液桶组件</v>
      </c>
      <c r="V4072" s="28">
        <f>VLOOKUP(N4072,'散件（更新）'!B:I,8,FALSE)</f>
        <v>6974950100674</v>
      </c>
    </row>
    <row r="4073" spans="1:22" ht="14.6">
      <c r="A4073" s="57">
        <v>46169</v>
      </c>
      <c r="B4073" s="140" t="s">
        <v>1033</v>
      </c>
      <c r="C4073" s="27" t="str">
        <f>VLOOKUP(B4073,'大货清单（不定期按GOMS更新）'!A:H,8,0)</f>
        <v>108-21380201</v>
      </c>
      <c r="D4073" s="27" t="str">
        <f>VLOOKUP(B4073,'大货清单（不定期按GOMS更新）'!A:C,3,0)</f>
        <v>CL2138B-01</v>
      </c>
      <c r="E4073" s="27" t="str">
        <f>VLOOKUP(B4073,'大货清单（不定期按GOMS更新）'!A:H,4,0)</f>
        <v>FR,DE,IT,BE,SE,PL,NL</v>
      </c>
      <c r="F4073" s="27" t="str">
        <f>VLOOKUP(B4073,'大货清单（不定期按GOMS更新）'!A:H,2,0)</f>
        <v>Carpet One Spot</v>
      </c>
      <c r="G4073" s="28">
        <f>VLOOKUP(B4073,'大货清单（不定期按GOMS更新）'!A:I,9,FALSE)</f>
        <v>6972200199560</v>
      </c>
      <c r="H4073" s="27" t="str">
        <f>VLOOKUP(B4073,'大货清单（不定期按GOMS更新）'!A:H,7,0)</f>
        <v>Black</v>
      </c>
      <c r="I4073" s="27" t="str">
        <f>VLOOKUP(B4073,'大货清单（不定期按GOMS更新）'!A:F,6,FALSE)</f>
        <v>PHASEOUT</v>
      </c>
      <c r="J4073" s="27" t="str">
        <f>VLOOKUP(B4073,'大货清单（不定期按GOMS更新）'!A:K,11,FALSE)</f>
        <v>8.4</v>
      </c>
      <c r="K4073" s="27" t="str">
        <f>VLOOKUP(B4073,'大货清单（不定期按GOMS更新）'!A:N,12,FALSE)</f>
        <v>500</v>
      </c>
      <c r="L4073" s="27" t="str">
        <f>VLOOKUP(B4073,'大货清单（不定期按GOMS更新）'!A:M,13,FALSE)</f>
        <v>305</v>
      </c>
      <c r="M4073" s="27" t="str">
        <f>VLOOKUP(B4073,'大货清单（不定期按GOMS更新）'!A:N,14,FALSE)</f>
        <v>457</v>
      </c>
      <c r="N4073" s="140" t="s">
        <v>1031</v>
      </c>
      <c r="O4073" s="27">
        <f>IFERROR(VLOOKUP(N4073,'散件迭代（不定期更新）'!C:J,8,FALSE),0)</f>
        <v>0</v>
      </c>
      <c r="P4073" s="27" t="str">
        <f>IFERROR(VLOOKUP(N4073,'散件（更新）'!B:H,3,FALSE),0)</f>
        <v>206-2138-0002</v>
      </c>
      <c r="Q4073" s="27" t="str">
        <f>VLOOKUP(N4073,'散件（更新）'!B:H,2,FALSE)</f>
        <v>114-21380002</v>
      </c>
      <c r="R4073" s="27" t="str">
        <f>VLOOKUP(N4073,'散件（更新）'!B:H,7,FALSE)</f>
        <v>Dirt Water Tank</v>
      </c>
      <c r="S4073" s="27" t="str">
        <f>VLOOKUP(N4073,'散件（更新）'!B:E,4,FALSE)</f>
        <v>https://tineco-yxzt.oss-accelerate.aliyuncs.com/20231219/9SCWD100000_1702948045510.png</v>
      </c>
      <c r="T4073" s="27" t="s">
        <v>8759</v>
      </c>
      <c r="U4073" s="28" t="str">
        <f>VLOOKUP(N4073,'散件（更新）'!B:G,6,FALSE)</f>
        <v>回收桶组件</v>
      </c>
      <c r="V4073" s="28">
        <f>VLOOKUP(N4073,'散件（更新）'!B:I,8,FALSE)</f>
        <v>6974950100667</v>
      </c>
    </row>
    <row r="4074" spans="1:22" ht="14.6">
      <c r="A4074" s="57">
        <v>46169</v>
      </c>
      <c r="B4074" s="140" t="s">
        <v>128</v>
      </c>
      <c r="C4074" s="27" t="str">
        <f>VLOOKUP(B4074,'大货清单（不定期按GOMS更新）'!A:H,8,0)</f>
        <v>109-20290601</v>
      </c>
      <c r="D4074" s="27" t="str">
        <f>VLOOKUP(B4074,'大货清单（不定期按GOMS更新）'!A:C,3,0)</f>
        <v>CL2029F-01</v>
      </c>
      <c r="E4074" s="27" t="str">
        <f>VLOOKUP(B4074,'大货清单（不定期按GOMS更新）'!A:H,4,0)</f>
        <v>FR,DE,IT,NL,PL,SE,ES,BE,UA</v>
      </c>
      <c r="F4074" s="27" t="str">
        <f>VLOOKUP(B4074,'大货清单（不定期按GOMS更新）'!A:H,2,0)</f>
        <v>Floor One S5 Steam</v>
      </c>
      <c r="G4074" s="28" t="str">
        <f>VLOOKUP(B4074,'大货清单（不定期按GOMS更新）'!A:I,9,FALSE)</f>
        <v>6972200197382,	 6972200197382</v>
      </c>
      <c r="H4074" s="27" t="str">
        <f>VLOOKUP(B4074,'大货清单（不定期按GOMS更新）'!A:H,7,0)</f>
        <v>White&amp;Black</v>
      </c>
      <c r="I4074" s="27" t="str">
        <f>VLOOKUP(B4074,'大货清单（不定期按GOMS更新）'!A:F,6,FALSE)</f>
        <v>ACTIVE</v>
      </c>
      <c r="J4074" s="27" t="str">
        <f>VLOOKUP(B4074,'大货清单（不定期按GOMS更新）'!A:K,11,FALSE)</f>
        <v>9.8</v>
      </c>
      <c r="K4074" s="27" t="str">
        <f>VLOOKUP(B4074,'大货清单（不定期按GOMS更新）'!A:N,12,FALSE)</f>
        <v>362</v>
      </c>
      <c r="L4074" s="27" t="str">
        <f>VLOOKUP(B4074,'大货清单（不定期按GOMS更新）'!A:M,13,FALSE)</f>
        <v>336</v>
      </c>
      <c r="M4074" s="27" t="str">
        <f>VLOOKUP(B4074,'大货清单（不定期按GOMS更新）'!A:N,14,FALSE)</f>
        <v>676</v>
      </c>
      <c r="N4074" s="140" t="s">
        <v>511</v>
      </c>
      <c r="O4074" s="27">
        <f>IFERROR(VLOOKUP(N4074,'散件迭代（不定期更新）'!C:J,8,FALSE),0)</f>
        <v>0</v>
      </c>
      <c r="P4074" s="27" t="str">
        <f>IFERROR(VLOOKUP(N4074,'散件（更新）'!B:H,3,FALSE),0)</f>
        <v>206-1879-0111</v>
      </c>
      <c r="Q4074" s="27" t="str">
        <f>VLOOKUP(N4074,'散件（更新）'!B:H,2,FALSE)</f>
        <v>114-18790111</v>
      </c>
      <c r="R4074" s="27" t="str">
        <f>VLOOKUP(N4074,'散件（更新）'!B:H,7,FALSE)</f>
        <v>Accessory Holder</v>
      </c>
      <c r="S4074" s="27" t="str">
        <f>VLOOKUP(N4074,'散件（更新）'!B:E,4,FALSE)</f>
        <v>https://tineco-yxzt.oss-accelerate.aliyuncs.com/20231219/9FWHA031100_1702948015795.png</v>
      </c>
      <c r="T4074" s="27" t="s">
        <v>8759</v>
      </c>
      <c r="U4074" s="28" t="str">
        <f>VLOOKUP(N4074,'散件（更新）'!B:G,6,FALSE)</f>
        <v>附件收纳架</v>
      </c>
      <c r="V4074" s="28" t="str">
        <f>VLOOKUP(N4074,'散件（更新）'!B:I,8,FALSE)</f>
        <v>6972200191823</v>
      </c>
    </row>
    <row r="4075" spans="1:22" ht="14.6">
      <c r="A4075" s="57">
        <v>46169</v>
      </c>
      <c r="B4075" s="140" t="s">
        <v>128</v>
      </c>
      <c r="C4075" s="27" t="str">
        <f>VLOOKUP(B4075,'大货清单（不定期按GOMS更新）'!A:H,8,0)</f>
        <v>109-20290601</v>
      </c>
      <c r="D4075" s="27" t="str">
        <f>VLOOKUP(B4075,'大货清单（不定期按GOMS更新）'!A:C,3,0)</f>
        <v>CL2029F-01</v>
      </c>
      <c r="E4075" s="27" t="str">
        <f>VLOOKUP(B4075,'大货清单（不定期按GOMS更新）'!A:H,4,0)</f>
        <v>FR,DE,IT,NL,PL,SE,ES,BE,UA</v>
      </c>
      <c r="F4075" s="27" t="str">
        <f>VLOOKUP(B4075,'大货清单（不定期按GOMS更新）'!A:H,2,0)</f>
        <v>Floor One S5 Steam</v>
      </c>
      <c r="G4075" s="28" t="str">
        <f>VLOOKUP(B4075,'大货清单（不定期按GOMS更新）'!A:I,9,FALSE)</f>
        <v>6972200197382,	 6972200197382</v>
      </c>
      <c r="H4075" s="27" t="str">
        <f>VLOOKUP(B4075,'大货清单（不定期按GOMS更新）'!A:H,7,0)</f>
        <v>White&amp;Black</v>
      </c>
      <c r="I4075" s="27" t="str">
        <f>VLOOKUP(B4075,'大货清单（不定期按GOMS更新）'!A:F,6,FALSE)</f>
        <v>ACTIVE</v>
      </c>
      <c r="J4075" s="27" t="str">
        <f>VLOOKUP(B4075,'大货清单（不定期按GOMS更新）'!A:K,11,FALSE)</f>
        <v>9.8</v>
      </c>
      <c r="K4075" s="27" t="str">
        <f>VLOOKUP(B4075,'大货清单（不定期按GOMS更新）'!A:N,12,FALSE)</f>
        <v>362</v>
      </c>
      <c r="L4075" s="27" t="str">
        <f>VLOOKUP(B4075,'大货清单（不定期按GOMS更新）'!A:M,13,FALSE)</f>
        <v>336</v>
      </c>
      <c r="M4075" s="27" t="str">
        <f>VLOOKUP(B4075,'大货清单（不定期按GOMS更新）'!A:N,14,FALSE)</f>
        <v>676</v>
      </c>
      <c r="N4075" s="140" t="s">
        <v>509</v>
      </c>
      <c r="O4075" s="27">
        <f>IFERROR(VLOOKUP(N4075,'散件迭代（不定期更新）'!C:J,8,FALSE),0)</f>
        <v>0</v>
      </c>
      <c r="P4075" s="27" t="str">
        <f>IFERROR(VLOOKUP(N4075,'散件（更新）'!B:H,3,FALSE),0)</f>
        <v>206-1879-0110</v>
      </c>
      <c r="Q4075" s="27" t="str">
        <f>VLOOKUP(N4075,'散件（更新）'!B:H,2,FALSE)</f>
        <v>114-18790110</v>
      </c>
      <c r="R4075" s="27" t="str">
        <f>VLOOKUP(N4075,'散件（更新）'!B:H,7,FALSE)</f>
        <v>HEPA Holder</v>
      </c>
      <c r="S4075" s="27" t="str">
        <f>VLOOKUP(N4075,'散件（更新）'!B:E,4,FALSE)</f>
        <v>https://tineco-yxzt.oss-accelerate.aliyuncs.com/20231219/9FWHE031100_1702948016096.png</v>
      </c>
      <c r="T4075" s="27" t="s">
        <v>8759</v>
      </c>
      <c r="U4075" s="28" t="str">
        <f>VLOOKUP(N4075,'散件（更新）'!B:G,6,FALSE)</f>
        <v>托盘HEPA架</v>
      </c>
      <c r="V4075" s="28" t="str">
        <f>VLOOKUP(N4075,'散件（更新）'!B:I,8,FALSE)</f>
        <v>6972200191816</v>
      </c>
    </row>
    <row r="4076" spans="1:22" ht="14.6">
      <c r="A4076" s="57">
        <v>46169</v>
      </c>
      <c r="B4076" s="140" t="s">
        <v>2338</v>
      </c>
      <c r="C4076" s="27" t="str">
        <f>VLOOKUP(B4076,'大货清单（不定期按GOMS更新）'!A:H,8,0)</f>
        <v>109-22030201</v>
      </c>
      <c r="D4076" s="27" t="str">
        <f>VLOOKUP(B4076,'大货清单（不定期按GOMS更新）'!A:C,3,0)</f>
        <v>CL2203B-01</v>
      </c>
      <c r="E4076" s="27" t="str">
        <f>VLOOKUP(B4076,'大货清单（不定期按GOMS更新）'!A:H,4,0)</f>
        <v>,FR,IT,DE,ZA,ES,BE,SE,PL,NL,CL,MN,MX,HK</v>
      </c>
      <c r="F4076" s="27" t="str">
        <f>VLOOKUP(B4076,'大货清单（不定期按GOMS更新）'!A:H,2,0)</f>
        <v>Floor One S7 Steam</v>
      </c>
      <c r="G4076" s="28" t="str">
        <f>VLOOKUP(B4076,'大货清单（不定期按GOMS更新）'!A:I,9,FALSE)</f>
        <v>6974950102135,	 6974950102135</v>
      </c>
      <c r="H4076" s="27" t="str">
        <f>VLOOKUP(B4076,'大货清单（不定期按GOMS更新）'!A:H,7,0)</f>
        <v>White&amp;Black</v>
      </c>
      <c r="I4076" s="27" t="str">
        <f>VLOOKUP(B4076,'大货清单（不定期按GOMS更新）'!A:F,6,FALSE)</f>
        <v>ACTIVE</v>
      </c>
      <c r="J4076" s="27" t="str">
        <f>VLOOKUP(B4076,'大货清单（不定期按GOMS更新）'!A:K,11,FALSE)</f>
        <v>9.6</v>
      </c>
      <c r="K4076" s="27" t="str">
        <f>VLOOKUP(B4076,'大货清单（不定期按GOMS更新）'!A:N,12,FALSE)</f>
        <v>765</v>
      </c>
      <c r="L4076" s="27" t="str">
        <f>VLOOKUP(B4076,'大货清单（不定期按GOMS更新）'!A:M,13,FALSE)</f>
        <v>330</v>
      </c>
      <c r="M4076" s="27" t="str">
        <f>VLOOKUP(B4076,'大货清单（不定期按GOMS更新）'!A:N,14,FALSE)</f>
        <v>322</v>
      </c>
      <c r="N4076" s="140" t="s">
        <v>2427</v>
      </c>
      <c r="O4076" s="27" t="str">
        <f>IFERROR(VLOOKUP(N4076,'散件迭代（不定期更新）'!C:J,8,FALSE),0)</f>
        <v>A43</v>
      </c>
      <c r="P4076" s="27" t="str">
        <f>IFERROR(VLOOKUP(N4076,'散件（更新）'!B:H,3,FALSE),0)</f>
        <v>/</v>
      </c>
      <c r="Q4076" s="27" t="str">
        <f>VLOOKUP(N4076,'散件（更新）'!B:H,2,FALSE)</f>
        <v>114-22230309</v>
      </c>
      <c r="R4076" s="27" t="str">
        <f>VLOOKUP(N4076,'散件（更新）'!B:H,7,FALSE)</f>
        <v>HEPA Assy</v>
      </c>
      <c r="S4076" s="27" t="str">
        <f>VLOOKUP(N4076,'散件（更新）'!B:E,4,FALSE)</f>
        <v>https://tineco-yxzt.oss-accelerate.aliyuncs.com/20231219/9FWFA110000_1702948014903.png</v>
      </c>
      <c r="T4076" s="27" t="s">
        <v>8759</v>
      </c>
      <c r="U4076" s="28" t="str">
        <f>VLOOKUP(N4076,'散件（更新）'!B:G,6,FALSE)</f>
        <v>前置方形过滤器滤网组件</v>
      </c>
      <c r="V4076" s="28">
        <f>VLOOKUP(N4076,'散件（更新）'!B:I,8,FALSE)</f>
        <v>6974950103217</v>
      </c>
    </row>
    <row r="4077" spans="1:22" ht="14.6">
      <c r="A4077" s="57">
        <v>46169</v>
      </c>
      <c r="B4077" s="140" t="s">
        <v>2338</v>
      </c>
      <c r="C4077" s="27" t="str">
        <f>VLOOKUP(B4077,'大货清单（不定期按GOMS更新）'!A:H,8,0)</f>
        <v>109-22030201</v>
      </c>
      <c r="D4077" s="27" t="str">
        <f>VLOOKUP(B4077,'大货清单（不定期按GOMS更新）'!A:C,3,0)</f>
        <v>CL2203B-01</v>
      </c>
      <c r="E4077" s="27" t="str">
        <f>VLOOKUP(B4077,'大货清单（不定期按GOMS更新）'!A:H,4,0)</f>
        <v>,FR,IT,DE,ZA,ES,BE,SE,PL,NL,CL,MN,MX,HK</v>
      </c>
      <c r="F4077" s="27" t="str">
        <f>VLOOKUP(B4077,'大货清单（不定期按GOMS更新）'!A:H,2,0)</f>
        <v>Floor One S7 Steam</v>
      </c>
      <c r="G4077" s="28" t="str">
        <f>VLOOKUP(B4077,'大货清单（不定期按GOMS更新）'!A:I,9,FALSE)</f>
        <v>6974950102135,	 6974950102135</v>
      </c>
      <c r="H4077" s="27" t="str">
        <f>VLOOKUP(B4077,'大货清单（不定期按GOMS更新）'!A:H,7,0)</f>
        <v>White&amp;Black</v>
      </c>
      <c r="I4077" s="27" t="str">
        <f>VLOOKUP(B4077,'大货清单（不定期按GOMS更新）'!A:F,6,FALSE)</f>
        <v>ACTIVE</v>
      </c>
      <c r="J4077" s="27" t="str">
        <f>VLOOKUP(B4077,'大货清单（不定期按GOMS更新）'!A:K,11,FALSE)</f>
        <v>9.6</v>
      </c>
      <c r="K4077" s="27" t="str">
        <f>VLOOKUP(B4077,'大货清单（不定期按GOMS更新）'!A:N,12,FALSE)</f>
        <v>765</v>
      </c>
      <c r="L4077" s="27" t="str">
        <f>VLOOKUP(B4077,'大货清单（不定期按GOMS更新）'!A:M,13,FALSE)</f>
        <v>330</v>
      </c>
      <c r="M4077" s="27" t="str">
        <f>VLOOKUP(B4077,'大货清单（不定期按GOMS更新）'!A:N,14,FALSE)</f>
        <v>322</v>
      </c>
      <c r="N4077" s="140" t="s">
        <v>1164</v>
      </c>
      <c r="O4077" s="27">
        <f>IFERROR(VLOOKUP(N4077,'散件迭代（不定期更新）'!C:J,8,FALSE),0)</f>
        <v>0</v>
      </c>
      <c r="P4077" s="27" t="str">
        <f>IFERROR(VLOOKUP(N4077,'散件（更新）'!B:H,3,FALSE),0)</f>
        <v>206-2123-0220</v>
      </c>
      <c r="Q4077" s="27" t="str">
        <f>VLOOKUP(N4077,'散件（更新）'!B:H,2,FALSE)</f>
        <v>114-21230220</v>
      </c>
      <c r="R4077" s="27" t="str">
        <f>VLOOKUP(N4077,'散件（更新）'!B:H,7,FALSE)</f>
        <v>Accessory Holder</v>
      </c>
      <c r="S4077" s="27" t="str">
        <f>VLOOKUP(N4077,'散件（更新）'!B:E,4,FALSE)</f>
        <v>https://tineco-yxzt.oss-accelerate.aliyuncs.com/20231219/9FWHA200000_1702948016019.png</v>
      </c>
      <c r="T4077" s="27" t="s">
        <v>8759</v>
      </c>
      <c r="U4077" s="28" t="str">
        <f>VLOOKUP(N4077,'散件（更新）'!B:G,6,FALSE)</f>
        <v>收纳架组合</v>
      </c>
      <c r="V4077" s="28">
        <f>VLOOKUP(N4077,'散件（更新）'!B:I,8,FALSE)</f>
        <v>6974950101060</v>
      </c>
    </row>
    <row r="4078" spans="1:22" ht="14.6">
      <c r="A4078" s="57">
        <v>46169</v>
      </c>
      <c r="B4078" s="140" t="s">
        <v>2338</v>
      </c>
      <c r="C4078" s="27" t="str">
        <f>VLOOKUP(B4078,'大货清单（不定期按GOMS更新）'!A:H,8,0)</f>
        <v>109-22030201</v>
      </c>
      <c r="D4078" s="27" t="str">
        <f>VLOOKUP(B4078,'大货清单（不定期按GOMS更新）'!A:C,3,0)</f>
        <v>CL2203B-01</v>
      </c>
      <c r="E4078" s="27" t="str">
        <f>VLOOKUP(B4078,'大货清单（不定期按GOMS更新）'!A:H,4,0)</f>
        <v>,FR,IT,DE,ZA,ES,BE,SE,PL,NL,CL,MN,MX,HK</v>
      </c>
      <c r="F4078" s="27" t="str">
        <f>VLOOKUP(B4078,'大货清单（不定期按GOMS更新）'!A:H,2,0)</f>
        <v>Floor One S7 Steam</v>
      </c>
      <c r="G4078" s="28" t="str">
        <f>VLOOKUP(B4078,'大货清单（不定期按GOMS更新）'!A:I,9,FALSE)</f>
        <v>6974950102135,	 6974950102135</v>
      </c>
      <c r="H4078" s="27" t="str">
        <f>VLOOKUP(B4078,'大货清单（不定期按GOMS更新）'!A:H,7,0)</f>
        <v>White&amp;Black</v>
      </c>
      <c r="I4078" s="27" t="str">
        <f>VLOOKUP(B4078,'大货清单（不定期按GOMS更新）'!A:F,6,FALSE)</f>
        <v>ACTIVE</v>
      </c>
      <c r="J4078" s="27" t="str">
        <f>VLOOKUP(B4078,'大货清单（不定期按GOMS更新）'!A:K,11,FALSE)</f>
        <v>9.6</v>
      </c>
      <c r="K4078" s="27" t="str">
        <f>VLOOKUP(B4078,'大货清单（不定期按GOMS更新）'!A:N,12,FALSE)</f>
        <v>765</v>
      </c>
      <c r="L4078" s="27" t="str">
        <f>VLOOKUP(B4078,'大货清单（不定期按GOMS更新）'!A:M,13,FALSE)</f>
        <v>330</v>
      </c>
      <c r="M4078" s="27" t="str">
        <f>VLOOKUP(B4078,'大货清单（不定期按GOMS更新）'!A:N,14,FALSE)</f>
        <v>322</v>
      </c>
      <c r="N4078" s="140" t="s">
        <v>2456</v>
      </c>
      <c r="O4078" s="27">
        <f>IFERROR(VLOOKUP(N4078,'散件迭代（不定期更新）'!C:J,8,FALSE),0)</f>
        <v>0</v>
      </c>
      <c r="P4078" s="27" t="str">
        <f>IFERROR(VLOOKUP(N4078,'散件（更新）'!B:H,3,FALSE),0)</f>
        <v>/</v>
      </c>
      <c r="Q4078" s="27" t="str">
        <f>VLOOKUP(N4078,'散件（更新）'!B:H,2,FALSE)</f>
        <v>114-22200202</v>
      </c>
      <c r="R4078" s="27" t="str">
        <f>VLOOKUP(N4078,'散件（更新）'!B:H,7,FALSE)</f>
        <v>Adapter</v>
      </c>
      <c r="S4078" s="27" t="str">
        <f>VLOOKUP(N4078,'散件（更新）'!B:E,4,FALSE)</f>
        <v>https://tineco-yxzt.oss-accelerate.aliyuncs.com/20231219/9FWPA2501DE_1702948017967.png</v>
      </c>
      <c r="T4078" s="27" t="s">
        <v>8759</v>
      </c>
      <c r="U4078" s="28" t="str">
        <f>VLOOKUP(N4078,'散件（更新）'!B:G,6,FALSE)</f>
        <v>适配器欧版</v>
      </c>
      <c r="V4078" s="28">
        <f>VLOOKUP(N4078,'散件（更新）'!B:I,8,FALSE)</f>
        <v>6974950103835</v>
      </c>
    </row>
    <row r="4079" spans="1:22" ht="14.6">
      <c r="A4079" s="57">
        <v>46169</v>
      </c>
      <c r="B4079" s="140" t="s">
        <v>2338</v>
      </c>
      <c r="C4079" s="27" t="str">
        <f>VLOOKUP(B4079,'大货清单（不定期按GOMS更新）'!A:H,8,0)</f>
        <v>109-22030201</v>
      </c>
      <c r="D4079" s="27" t="str">
        <f>VLOOKUP(B4079,'大货清单（不定期按GOMS更新）'!A:C,3,0)</f>
        <v>CL2203B-01</v>
      </c>
      <c r="E4079" s="27" t="str">
        <f>VLOOKUP(B4079,'大货清单（不定期按GOMS更新）'!A:H,4,0)</f>
        <v>,FR,IT,DE,ZA,ES,BE,SE,PL,NL,CL,MN,MX,HK</v>
      </c>
      <c r="F4079" s="27" t="str">
        <f>VLOOKUP(B4079,'大货清单（不定期按GOMS更新）'!A:H,2,0)</f>
        <v>Floor One S7 Steam</v>
      </c>
      <c r="G4079" s="28" t="str">
        <f>VLOOKUP(B4079,'大货清单（不定期按GOMS更新）'!A:I,9,FALSE)</f>
        <v>6974950102135,	 6974950102135</v>
      </c>
      <c r="H4079" s="27" t="str">
        <f>VLOOKUP(B4079,'大货清单（不定期按GOMS更新）'!A:H,7,0)</f>
        <v>White&amp;Black</v>
      </c>
      <c r="I4079" s="27" t="str">
        <f>VLOOKUP(B4079,'大货清单（不定期按GOMS更新）'!A:F,6,FALSE)</f>
        <v>ACTIVE</v>
      </c>
      <c r="J4079" s="27" t="str">
        <f>VLOOKUP(B4079,'大货清单（不定期按GOMS更新）'!A:K,11,FALSE)</f>
        <v>9.6</v>
      </c>
      <c r="K4079" s="27" t="str">
        <f>VLOOKUP(B4079,'大货清单（不定期按GOMS更新）'!A:N,12,FALSE)</f>
        <v>765</v>
      </c>
      <c r="L4079" s="27" t="str">
        <f>VLOOKUP(B4079,'大货清单（不定期按GOMS更新）'!A:M,13,FALSE)</f>
        <v>330</v>
      </c>
      <c r="M4079" s="27" t="str">
        <f>VLOOKUP(B4079,'大货清单（不定期按GOMS更新）'!A:N,14,FALSE)</f>
        <v>322</v>
      </c>
      <c r="N4079" s="140" t="s">
        <v>1156</v>
      </c>
      <c r="O4079" s="27">
        <f>IFERROR(VLOOKUP(N4079,'散件迭代（不定期更新）'!C:J,8,FALSE),0)</f>
        <v>0</v>
      </c>
      <c r="P4079" s="27" t="str">
        <f>IFERROR(VLOOKUP(N4079,'散件（更新）'!B:H,3,FALSE),0)</f>
        <v>206-2123-0211</v>
      </c>
      <c r="Q4079" s="27" t="str">
        <f>VLOOKUP(N4079,'散件（更新）'!B:H,2,FALSE)</f>
        <v>114-21230211</v>
      </c>
      <c r="R4079" s="27" t="str">
        <f>VLOOKUP(N4079,'散件（更新）'!B:H,7,FALSE)</f>
        <v>Sensor</v>
      </c>
      <c r="S4079" s="27" t="str">
        <f>VLOOKUP(N4079,'散件（更新）'!B:E,4,FALSE)</f>
        <v>https://tineco-yxzt.oss-accelerate.aliyuncs.com/20231219/9FWRI200000_1702948027225.png</v>
      </c>
      <c r="T4079" s="27" t="s">
        <v>8759</v>
      </c>
      <c r="U4079" s="28" t="str">
        <f>VLOOKUP(N4079,'散件（更新）'!B:G,6,FALSE)</f>
        <v>红外脏污传感器板组件</v>
      </c>
      <c r="V4079" s="28">
        <f>VLOOKUP(N4079,'散件（更新）'!B:I,8,FALSE)</f>
        <v>6974950101138</v>
      </c>
    </row>
    <row r="4080" spans="1:22" ht="14.6">
      <c r="A4080" s="57">
        <v>46169</v>
      </c>
      <c r="B4080" s="140" t="s">
        <v>2338</v>
      </c>
      <c r="C4080" s="27" t="str">
        <f>VLOOKUP(B4080,'大货清单（不定期按GOMS更新）'!A:H,8,0)</f>
        <v>109-22030201</v>
      </c>
      <c r="D4080" s="27" t="str">
        <f>VLOOKUP(B4080,'大货清单（不定期按GOMS更新）'!A:C,3,0)</f>
        <v>CL2203B-01</v>
      </c>
      <c r="E4080" s="27" t="str">
        <f>VLOOKUP(B4080,'大货清单（不定期按GOMS更新）'!A:H,4,0)</f>
        <v>,FR,IT,DE,ZA,ES,BE,SE,PL,NL,CL,MN,MX,HK</v>
      </c>
      <c r="F4080" s="27" t="str">
        <f>VLOOKUP(B4080,'大货清单（不定期按GOMS更新）'!A:H,2,0)</f>
        <v>Floor One S7 Steam</v>
      </c>
      <c r="G4080" s="28" t="str">
        <f>VLOOKUP(B4080,'大货清单（不定期按GOMS更新）'!A:I,9,FALSE)</f>
        <v>6974950102135,	 6974950102135</v>
      </c>
      <c r="H4080" s="27" t="str">
        <f>VLOOKUP(B4080,'大货清单（不定期按GOMS更新）'!A:H,7,0)</f>
        <v>White&amp;Black</v>
      </c>
      <c r="I4080" s="27" t="str">
        <f>VLOOKUP(B4080,'大货清单（不定期按GOMS更新）'!A:F,6,FALSE)</f>
        <v>ACTIVE</v>
      </c>
      <c r="J4080" s="27" t="str">
        <f>VLOOKUP(B4080,'大货清单（不定期按GOMS更新）'!A:K,11,FALSE)</f>
        <v>9.6</v>
      </c>
      <c r="K4080" s="27" t="str">
        <f>VLOOKUP(B4080,'大货清单（不定期按GOMS更新）'!A:N,12,FALSE)</f>
        <v>765</v>
      </c>
      <c r="L4080" s="27" t="str">
        <f>VLOOKUP(B4080,'大货清单（不定期按GOMS更新）'!A:M,13,FALSE)</f>
        <v>330</v>
      </c>
      <c r="M4080" s="27" t="str">
        <f>VLOOKUP(B4080,'大货清单（不定期按GOMS更新）'!A:N,14,FALSE)</f>
        <v>322</v>
      </c>
      <c r="N4080" s="140" t="s">
        <v>1043</v>
      </c>
      <c r="O4080" s="27" t="str">
        <f>IFERROR(VLOOKUP(N4080,'散件迭代（不定期更新）'!C:J,8,FALSE),0)</f>
        <v>A22</v>
      </c>
      <c r="P4080" s="27" t="str">
        <f>IFERROR(VLOOKUP(N4080,'散件（更新）'!B:H,3,FALSE),0)</f>
        <v>206-1879-0109</v>
      </c>
      <c r="Q4080" s="27" t="str">
        <f>VLOOKUP(N4080,'散件（更新）'!B:H,2,FALSE)</f>
        <v>114-18790109</v>
      </c>
      <c r="R4080" s="27" t="str">
        <f>VLOOKUP(N4080,'散件（更新）'!B:H,7,FALSE)</f>
        <v>3-In-1 Cleaning Tool</v>
      </c>
      <c r="S4080" s="27" t="str">
        <f>VLOOKUP(N4080,'散件（更新）'!B:E,4,FALSE)</f>
        <v>https://tineco-yxzt.oss-accelerate.aliyuncs.com/product/114-18790109.png</v>
      </c>
      <c r="T4080" s="27" t="s">
        <v>8759</v>
      </c>
      <c r="U4080" s="28" t="str">
        <f>VLOOKUP(N4080,'散件（更新）'!B:G,6,FALSE)</f>
        <v>AB1888清洁刷组件</v>
      </c>
      <c r="V4080" s="28" t="str">
        <f>VLOOKUP(N4080,'散件（更新）'!B:I,8,FALSE)</f>
        <v>6972200191809</v>
      </c>
    </row>
    <row r="4081" spans="1:22" ht="14.6">
      <c r="A4081" s="57">
        <v>46169</v>
      </c>
      <c r="B4081" s="140" t="s">
        <v>2338</v>
      </c>
      <c r="C4081" s="27" t="str">
        <f>VLOOKUP(B4081,'大货清单（不定期按GOMS更新）'!A:H,8,0)</f>
        <v>109-22030201</v>
      </c>
      <c r="D4081" s="27" t="str">
        <f>VLOOKUP(B4081,'大货清单（不定期按GOMS更新）'!A:C,3,0)</f>
        <v>CL2203B-01</v>
      </c>
      <c r="E4081" s="27" t="str">
        <f>VLOOKUP(B4081,'大货清单（不定期按GOMS更新）'!A:H,4,0)</f>
        <v>,FR,IT,DE,ZA,ES,BE,SE,PL,NL,CL,MN,MX,HK</v>
      </c>
      <c r="F4081" s="27" t="str">
        <f>VLOOKUP(B4081,'大货清单（不定期按GOMS更新）'!A:H,2,0)</f>
        <v>Floor One S7 Steam</v>
      </c>
      <c r="G4081" s="28" t="str">
        <f>VLOOKUP(B4081,'大货清单（不定期按GOMS更新）'!A:I,9,FALSE)</f>
        <v>6974950102135,	 6974950102135</v>
      </c>
      <c r="H4081" s="27" t="str">
        <f>VLOOKUP(B4081,'大货清单（不定期按GOMS更新）'!A:H,7,0)</f>
        <v>White&amp;Black</v>
      </c>
      <c r="I4081" s="27" t="str">
        <f>VLOOKUP(B4081,'大货清单（不定期按GOMS更新）'!A:F,6,FALSE)</f>
        <v>ACTIVE</v>
      </c>
      <c r="J4081" s="27" t="str">
        <f>VLOOKUP(B4081,'大货清单（不定期按GOMS更新）'!A:K,11,FALSE)</f>
        <v>9.6</v>
      </c>
      <c r="K4081" s="27" t="str">
        <f>VLOOKUP(B4081,'大货清单（不定期按GOMS更新）'!A:N,12,FALSE)</f>
        <v>765</v>
      </c>
      <c r="L4081" s="27" t="str">
        <f>VLOOKUP(B4081,'大货清单（不定期按GOMS更新）'!A:M,13,FALSE)</f>
        <v>330</v>
      </c>
      <c r="M4081" s="27" t="str">
        <f>VLOOKUP(B4081,'大货清单（不定期按GOMS更新）'!A:N,14,FALSE)</f>
        <v>322</v>
      </c>
      <c r="N4081" s="140" t="s">
        <v>1099</v>
      </c>
      <c r="O4081" s="27">
        <f>IFERROR(VLOOKUP(N4081,'散件迭代（不定期更新）'!C:J,8,FALSE),0)</f>
        <v>0</v>
      </c>
      <c r="P4081" s="27" t="str">
        <f>IFERROR(VLOOKUP(N4081,'散件（更新）'!B:H,3,FALSE),0)</f>
        <v>206-2019-0500</v>
      </c>
      <c r="Q4081" s="27" t="str">
        <f>VLOOKUP(N4081,'散件（更新）'!B:H,2,FALSE)</f>
        <v>114-20190500</v>
      </c>
      <c r="R4081" s="27" t="str">
        <f>VLOOKUP(N4081,'散件（更新）'!B:H,7,FALSE)</f>
        <v>Handle</v>
      </c>
      <c r="S4081" s="27" t="str">
        <f>VLOOKUP(N4081,'散件（更新）'!B:E,4,FALSE)</f>
        <v>https://tineco-yxzt.oss-accelerate.aliyuncs.com/20231227/9FWUH100000_1703640265983.png</v>
      </c>
      <c r="T4081" s="27" t="s">
        <v>8759</v>
      </c>
      <c r="U4081" s="28" t="str">
        <f>VLOOKUP(N4081,'散件（更新）'!B:G,6,FALSE)</f>
        <v>手柄组件LED</v>
      </c>
      <c r="V4081" s="28" t="str">
        <f>VLOOKUP(N4081,'散件（更新）'!B:I,8,FALSE)</f>
        <v>6972200196439</v>
      </c>
    </row>
    <row r="4082" spans="1:22" ht="14.6">
      <c r="A4082" s="57">
        <v>46169</v>
      </c>
      <c r="B4082" s="140" t="s">
        <v>2338</v>
      </c>
      <c r="C4082" s="27" t="str">
        <f>VLOOKUP(B4082,'大货清单（不定期按GOMS更新）'!A:H,8,0)</f>
        <v>109-22030201</v>
      </c>
      <c r="D4082" s="27" t="str">
        <f>VLOOKUP(B4082,'大货清单（不定期按GOMS更新）'!A:C,3,0)</f>
        <v>CL2203B-01</v>
      </c>
      <c r="E4082" s="27" t="str">
        <f>VLOOKUP(B4082,'大货清单（不定期按GOMS更新）'!A:H,4,0)</f>
        <v>,FR,IT,DE,ZA,ES,BE,SE,PL,NL,CL,MN,MX,HK</v>
      </c>
      <c r="F4082" s="27" t="str">
        <f>VLOOKUP(B4082,'大货清单（不定期按GOMS更新）'!A:H,2,0)</f>
        <v>Floor One S7 Steam</v>
      </c>
      <c r="G4082" s="28" t="str">
        <f>VLOOKUP(B4082,'大货清单（不定期按GOMS更新）'!A:I,9,FALSE)</f>
        <v>6974950102135,	 6974950102135</v>
      </c>
      <c r="H4082" s="27" t="str">
        <f>VLOOKUP(B4082,'大货清单（不定期按GOMS更新）'!A:H,7,0)</f>
        <v>White&amp;Black</v>
      </c>
      <c r="I4082" s="27" t="str">
        <f>VLOOKUP(B4082,'大货清单（不定期按GOMS更新）'!A:F,6,FALSE)</f>
        <v>ACTIVE</v>
      </c>
      <c r="J4082" s="27" t="str">
        <f>VLOOKUP(B4082,'大货清单（不定期按GOMS更新）'!A:K,11,FALSE)</f>
        <v>9.6</v>
      </c>
      <c r="K4082" s="27" t="str">
        <f>VLOOKUP(B4082,'大货清单（不定期按GOMS更新）'!A:N,12,FALSE)</f>
        <v>765</v>
      </c>
      <c r="L4082" s="27" t="str">
        <f>VLOOKUP(B4082,'大货清单（不定期按GOMS更新）'!A:M,13,FALSE)</f>
        <v>330</v>
      </c>
      <c r="M4082" s="27" t="str">
        <f>VLOOKUP(B4082,'大货清单（不定期按GOMS更新）'!A:N,14,FALSE)</f>
        <v>322</v>
      </c>
      <c r="N4082" s="140" t="s">
        <v>2436</v>
      </c>
      <c r="O4082" s="27">
        <f>IFERROR(VLOOKUP(N4082,'散件迭代（不定期更新）'!C:J,8,FALSE),0)</f>
        <v>0</v>
      </c>
      <c r="P4082" s="27" t="str">
        <f>IFERROR(VLOOKUP(N4082,'散件（更新）'!B:H,3,FALSE),0)</f>
        <v>/</v>
      </c>
      <c r="Q4082" s="27" t="str">
        <f>VLOOKUP(N4082,'散件（更新）'!B:H,2,FALSE)</f>
        <v>114-22030149</v>
      </c>
      <c r="R4082" s="27" t="str">
        <f>VLOOKUP(N4082,'散件（更新）'!B:H,7,FALSE)</f>
        <v>Brush Roller Cover</v>
      </c>
      <c r="S4082" s="27" t="str">
        <f>VLOOKUP(N4082,'散件（更新）'!B:E,4,FALSE)</f>
        <v>https://tineco-yxzt.oss-accelerate.aliyuncs.com/20231219/9SWBC110000_1702948045587.png</v>
      </c>
      <c r="T4082" s="27" t="s">
        <v>8759</v>
      </c>
      <c r="U4082" s="28" t="str">
        <f>VLOOKUP(N4082,'散件（更新）'!B:G,6,FALSE)</f>
        <v>滚刷盖组件</v>
      </c>
      <c r="V4082" s="28">
        <f>VLOOKUP(N4082,'散件（更新）'!B:I,8,FALSE)</f>
        <v>6974950102784</v>
      </c>
    </row>
    <row r="4083" spans="1:22" ht="14.6">
      <c r="A4083" s="57">
        <v>46169</v>
      </c>
      <c r="B4083" s="140" t="s">
        <v>2338</v>
      </c>
      <c r="C4083" s="27" t="str">
        <f>VLOOKUP(B4083,'大货清单（不定期按GOMS更新）'!A:H,8,0)</f>
        <v>109-22030201</v>
      </c>
      <c r="D4083" s="27" t="str">
        <f>VLOOKUP(B4083,'大货清单（不定期按GOMS更新）'!A:C,3,0)</f>
        <v>CL2203B-01</v>
      </c>
      <c r="E4083" s="27" t="str">
        <f>VLOOKUP(B4083,'大货清单（不定期按GOMS更新）'!A:H,4,0)</f>
        <v>,FR,IT,DE,ZA,ES,BE,SE,PL,NL,CL,MN,MX,HK</v>
      </c>
      <c r="F4083" s="27" t="str">
        <f>VLOOKUP(B4083,'大货清单（不定期按GOMS更新）'!A:H,2,0)</f>
        <v>Floor One S7 Steam</v>
      </c>
      <c r="G4083" s="28" t="str">
        <f>VLOOKUP(B4083,'大货清单（不定期按GOMS更新）'!A:I,9,FALSE)</f>
        <v>6974950102135,	 6974950102135</v>
      </c>
      <c r="H4083" s="27" t="str">
        <f>VLOOKUP(B4083,'大货清单（不定期按GOMS更新）'!A:H,7,0)</f>
        <v>White&amp;Black</v>
      </c>
      <c r="I4083" s="27" t="str">
        <f>VLOOKUP(B4083,'大货清单（不定期按GOMS更新）'!A:F,6,FALSE)</f>
        <v>ACTIVE</v>
      </c>
      <c r="J4083" s="27" t="str">
        <f>VLOOKUP(B4083,'大货清单（不定期按GOMS更新）'!A:K,11,FALSE)</f>
        <v>9.6</v>
      </c>
      <c r="K4083" s="27" t="str">
        <f>VLOOKUP(B4083,'大货清单（不定期按GOMS更新）'!A:N,12,FALSE)</f>
        <v>765</v>
      </c>
      <c r="L4083" s="27" t="str">
        <f>VLOOKUP(B4083,'大货清单（不定期按GOMS更新）'!A:M,13,FALSE)</f>
        <v>330</v>
      </c>
      <c r="M4083" s="27" t="str">
        <f>VLOOKUP(B4083,'大货清单（不定期按GOMS更新）'!A:N,14,FALSE)</f>
        <v>322</v>
      </c>
      <c r="N4083" s="140" t="s">
        <v>2437</v>
      </c>
      <c r="O4083" s="27">
        <f>IFERROR(VLOOKUP(N4083,'散件迭代（不定期更新）'!C:J,8,FALSE),0)</f>
        <v>0</v>
      </c>
      <c r="P4083" s="27" t="str">
        <f>IFERROR(VLOOKUP(N4083,'散件（更新）'!B:H,3,FALSE),0)</f>
        <v>/</v>
      </c>
      <c r="Q4083" s="27" t="str">
        <f>VLOOKUP(N4083,'散件（更新）'!B:H,2,FALSE)</f>
        <v>114-22030150</v>
      </c>
      <c r="R4083" s="27" t="str">
        <f>VLOOKUP(N4083,'散件（更新）'!B:H,7,FALSE)</f>
        <v>Brush Roller</v>
      </c>
      <c r="S4083" s="27" t="str">
        <f>VLOOKUP(N4083,'散件（更新）'!B:E,4,FALSE)</f>
        <v>https://tineco-yxzt.oss-accelerate.aliyuncs.com/20231227/9SWBR110000_1703640267150.png</v>
      </c>
      <c r="T4083" s="27" t="s">
        <v>8759</v>
      </c>
      <c r="U4083" s="28" t="str">
        <f>VLOOKUP(N4083,'散件（更新）'!B:G,6,FALSE)</f>
        <v>滚刷组件</v>
      </c>
      <c r="V4083" s="28">
        <f>VLOOKUP(N4083,'散件（更新）'!B:I,8,FALSE)</f>
        <v>6974950102791</v>
      </c>
    </row>
    <row r="4084" spans="1:22" ht="14.6">
      <c r="A4084" s="57">
        <v>46169</v>
      </c>
      <c r="B4084" s="140" t="s">
        <v>2338</v>
      </c>
      <c r="C4084" s="27" t="str">
        <f>VLOOKUP(B4084,'大货清单（不定期按GOMS更新）'!A:H,8,0)</f>
        <v>109-22030201</v>
      </c>
      <c r="D4084" s="27" t="str">
        <f>VLOOKUP(B4084,'大货清单（不定期按GOMS更新）'!A:C,3,0)</f>
        <v>CL2203B-01</v>
      </c>
      <c r="E4084" s="27" t="str">
        <f>VLOOKUP(B4084,'大货清单（不定期按GOMS更新）'!A:H,4,0)</f>
        <v>,FR,IT,DE,ZA,ES,BE,SE,PL,NL,CL,MN,MX,HK</v>
      </c>
      <c r="F4084" s="27" t="str">
        <f>VLOOKUP(B4084,'大货清单（不定期按GOMS更新）'!A:H,2,0)</f>
        <v>Floor One S7 Steam</v>
      </c>
      <c r="G4084" s="28" t="str">
        <f>VLOOKUP(B4084,'大货清单（不定期按GOMS更新）'!A:I,9,FALSE)</f>
        <v>6974950102135,	 6974950102135</v>
      </c>
      <c r="H4084" s="27" t="str">
        <f>VLOOKUP(B4084,'大货清单（不定期按GOMS更新）'!A:H,7,0)</f>
        <v>White&amp;Black</v>
      </c>
      <c r="I4084" s="27" t="str">
        <f>VLOOKUP(B4084,'大货清单（不定期按GOMS更新）'!A:F,6,FALSE)</f>
        <v>ACTIVE</v>
      </c>
      <c r="J4084" s="27" t="str">
        <f>VLOOKUP(B4084,'大货清单（不定期按GOMS更新）'!A:K,11,FALSE)</f>
        <v>9.6</v>
      </c>
      <c r="K4084" s="27" t="str">
        <f>VLOOKUP(B4084,'大货清单（不定期按GOMS更新）'!A:N,12,FALSE)</f>
        <v>765</v>
      </c>
      <c r="L4084" s="27" t="str">
        <f>VLOOKUP(B4084,'大货清单（不定期按GOMS更新）'!A:M,13,FALSE)</f>
        <v>330</v>
      </c>
      <c r="M4084" s="27" t="str">
        <f>VLOOKUP(B4084,'大货清单（不定期按GOMS更新）'!A:N,14,FALSE)</f>
        <v>322</v>
      </c>
      <c r="N4084" s="140" t="s">
        <v>2434</v>
      </c>
      <c r="O4084" s="27">
        <f>IFERROR(VLOOKUP(N4084,'散件迭代（不定期更新）'!C:J,8,FALSE),0)</f>
        <v>0</v>
      </c>
      <c r="P4084" s="27" t="str">
        <f>IFERROR(VLOOKUP(N4084,'散件（更新）'!B:H,3,FALSE),0)</f>
        <v>/</v>
      </c>
      <c r="Q4084" s="27" t="str">
        <f>VLOOKUP(N4084,'散件（更新）'!B:H,2,FALSE)</f>
        <v>114-22030147</v>
      </c>
      <c r="R4084" s="27" t="str">
        <f>VLOOKUP(N4084,'散件（更新）'!B:H,7,FALSE)</f>
        <v>Charging Base</v>
      </c>
      <c r="S4084" s="27" t="str">
        <f>VLOOKUP(N4084,'散件（更新）'!B:E,4,FALSE)</f>
        <v>https://tineco-yxzt.oss-accelerate.aliyuncs.com/20231219/9SWPB110000_1702948045901.png</v>
      </c>
      <c r="T4084" s="27" t="s">
        <v>8759</v>
      </c>
      <c r="U4084" s="28" t="str">
        <f>VLOOKUP(N4084,'散件（更新）'!B:G,6,FALSE)</f>
        <v>托盘组件</v>
      </c>
      <c r="V4084" s="28">
        <f>VLOOKUP(N4084,'散件（更新）'!B:I,8,FALSE)</f>
        <v>6974950102760</v>
      </c>
    </row>
    <row r="4085" spans="1:22" ht="14.6">
      <c r="A4085" s="57">
        <v>46169</v>
      </c>
      <c r="B4085" s="140" t="s">
        <v>2338</v>
      </c>
      <c r="C4085" s="27" t="str">
        <f>VLOOKUP(B4085,'大货清单（不定期按GOMS更新）'!A:H,8,0)</f>
        <v>109-22030201</v>
      </c>
      <c r="D4085" s="27" t="str">
        <f>VLOOKUP(B4085,'大货清单（不定期按GOMS更新）'!A:C,3,0)</f>
        <v>CL2203B-01</v>
      </c>
      <c r="E4085" s="27" t="str">
        <f>VLOOKUP(B4085,'大货清单（不定期按GOMS更新）'!A:H,4,0)</f>
        <v>,FR,IT,DE,ZA,ES,BE,SE,PL,NL,CL,MN,MX,HK</v>
      </c>
      <c r="F4085" s="27" t="str">
        <f>VLOOKUP(B4085,'大货清单（不定期按GOMS更新）'!A:H,2,0)</f>
        <v>Floor One S7 Steam</v>
      </c>
      <c r="G4085" s="28" t="str">
        <f>VLOOKUP(B4085,'大货清单（不定期按GOMS更新）'!A:I,9,FALSE)</f>
        <v>6974950102135,	 6974950102135</v>
      </c>
      <c r="H4085" s="27" t="str">
        <f>VLOOKUP(B4085,'大货清单（不定期按GOMS更新）'!A:H,7,0)</f>
        <v>White&amp;Black</v>
      </c>
      <c r="I4085" s="27" t="str">
        <f>VLOOKUP(B4085,'大货清单（不定期按GOMS更新）'!A:F,6,FALSE)</f>
        <v>ACTIVE</v>
      </c>
      <c r="J4085" s="27" t="str">
        <f>VLOOKUP(B4085,'大货清单（不定期按GOMS更新）'!A:K,11,FALSE)</f>
        <v>9.6</v>
      </c>
      <c r="K4085" s="27" t="str">
        <f>VLOOKUP(B4085,'大货清单（不定期按GOMS更新）'!A:N,12,FALSE)</f>
        <v>765</v>
      </c>
      <c r="L4085" s="27" t="str">
        <f>VLOOKUP(B4085,'大货清单（不定期按GOMS更新）'!A:M,13,FALSE)</f>
        <v>330</v>
      </c>
      <c r="M4085" s="27" t="str">
        <f>VLOOKUP(B4085,'大货清单（不定期按GOMS更新）'!A:N,14,FALSE)</f>
        <v>322</v>
      </c>
      <c r="N4085" s="140" t="s">
        <v>2442</v>
      </c>
      <c r="O4085" s="27">
        <f>IFERROR(VLOOKUP(N4085,'散件迭代（不定期更新）'!C:J,8,FALSE),0)</f>
        <v>0</v>
      </c>
      <c r="P4085" s="27" t="str">
        <f>IFERROR(VLOOKUP(N4085,'散件（更新）'!B:H,3,FALSE),0)</f>
        <v>/</v>
      </c>
      <c r="Q4085" s="27" t="str">
        <f>VLOOKUP(N4085,'散件（更新）'!B:H,2,FALSE)</f>
        <v>114-22030155</v>
      </c>
      <c r="R4085" s="27" t="str">
        <f>VLOOKUP(N4085,'散件（更新）'!B:H,7,FALSE)</f>
        <v>Battery</v>
      </c>
      <c r="S4085" s="27" t="str">
        <f>VLOOKUP(N4085,'散件（更新）'!B:E,4,FALSE)</f>
        <v>https://tineco-yxzt.oss-accelerate.aliyuncs.com/20231219/9SWPT110000_1702948045976.png</v>
      </c>
      <c r="T4085" s="27" t="s">
        <v>8759</v>
      </c>
      <c r="U4085" s="28" t="str">
        <f>VLOOKUP(N4085,'散件（更新）'!B:G,6,FALSE)</f>
        <v>电池包组件</v>
      </c>
      <c r="V4085" s="28">
        <f>VLOOKUP(N4085,'散件（更新）'!B:I,8,FALSE)</f>
        <v>6974950102852</v>
      </c>
    </row>
    <row r="4086" spans="1:22" ht="14.6">
      <c r="A4086" s="57">
        <v>46169</v>
      </c>
      <c r="B4086" s="140" t="s">
        <v>2338</v>
      </c>
      <c r="C4086" s="27" t="str">
        <f>VLOOKUP(B4086,'大货清单（不定期按GOMS更新）'!A:H,8,0)</f>
        <v>109-22030201</v>
      </c>
      <c r="D4086" s="27" t="str">
        <f>VLOOKUP(B4086,'大货清单（不定期按GOMS更新）'!A:C,3,0)</f>
        <v>CL2203B-01</v>
      </c>
      <c r="E4086" s="27" t="str">
        <f>VLOOKUP(B4086,'大货清单（不定期按GOMS更新）'!A:H,4,0)</f>
        <v>,FR,IT,DE,ZA,ES,BE,SE,PL,NL,CL,MN,MX,HK</v>
      </c>
      <c r="F4086" s="27" t="str">
        <f>VLOOKUP(B4086,'大货清单（不定期按GOMS更新）'!A:H,2,0)</f>
        <v>Floor One S7 Steam</v>
      </c>
      <c r="G4086" s="28" t="str">
        <f>VLOOKUP(B4086,'大货清单（不定期按GOMS更新）'!A:I,9,FALSE)</f>
        <v>6974950102135,	 6974950102135</v>
      </c>
      <c r="H4086" s="27" t="str">
        <f>VLOOKUP(B4086,'大货清单（不定期按GOMS更新）'!A:H,7,0)</f>
        <v>White&amp;Black</v>
      </c>
      <c r="I4086" s="27" t="str">
        <f>VLOOKUP(B4086,'大货清单（不定期按GOMS更新）'!A:F,6,FALSE)</f>
        <v>ACTIVE</v>
      </c>
      <c r="J4086" s="27" t="str">
        <f>VLOOKUP(B4086,'大货清单（不定期按GOMS更新）'!A:K,11,FALSE)</f>
        <v>9.6</v>
      </c>
      <c r="K4086" s="27" t="str">
        <f>VLOOKUP(B4086,'大货清单（不定期按GOMS更新）'!A:N,12,FALSE)</f>
        <v>765</v>
      </c>
      <c r="L4086" s="27" t="str">
        <f>VLOOKUP(B4086,'大货清单（不定期按GOMS更新）'!A:M,13,FALSE)</f>
        <v>330</v>
      </c>
      <c r="M4086" s="27" t="str">
        <f>VLOOKUP(B4086,'大货清单（不定期按GOMS更新）'!A:N,14,FALSE)</f>
        <v>322</v>
      </c>
      <c r="N4086" s="140" t="s">
        <v>2435</v>
      </c>
      <c r="O4086" s="27">
        <f>IFERROR(VLOOKUP(N4086,'散件迭代（不定期更新）'!C:J,8,FALSE),0)</f>
        <v>0</v>
      </c>
      <c r="P4086" s="27" t="str">
        <f>IFERROR(VLOOKUP(N4086,'散件（更新）'!B:H,3,FALSE),0)</f>
        <v>/</v>
      </c>
      <c r="Q4086" s="27" t="str">
        <f>VLOOKUP(N4086,'散件（更新）'!B:H,2,FALSE)</f>
        <v>114-22030148</v>
      </c>
      <c r="R4086" s="27" t="str">
        <f>VLOOKUP(N4086,'散件（更新）'!B:H,7,FALSE)</f>
        <v>Repair Charging Chip</v>
      </c>
      <c r="S4086" s="27" t="str">
        <f>VLOOKUP(N4086,'散件（更新）'!B:E,4,FALSE)</f>
        <v>https://tineco-yxzt.oss-accelerate.aliyuncs.com/20231219/9SWRC110000_1702948046055.png</v>
      </c>
      <c r="T4086" s="27" t="s">
        <v>8759</v>
      </c>
      <c r="U4086" s="28" t="str">
        <f>VLOOKUP(N4086,'散件（更新）'!B:G,6,FALSE)</f>
        <v>托盘充电盒组件</v>
      </c>
      <c r="V4086" s="28">
        <f>VLOOKUP(N4086,'散件（更新）'!B:I,8,FALSE)</f>
        <v>6974950102777</v>
      </c>
    </row>
    <row r="4087" spans="1:22" ht="14.6">
      <c r="A4087" s="57">
        <v>46169</v>
      </c>
      <c r="B4087" s="140" t="s">
        <v>2338</v>
      </c>
      <c r="C4087" s="27" t="str">
        <f>VLOOKUP(B4087,'大货清单（不定期按GOMS更新）'!A:H,8,0)</f>
        <v>109-22030201</v>
      </c>
      <c r="D4087" s="27" t="str">
        <f>VLOOKUP(B4087,'大货清单（不定期按GOMS更新）'!A:C,3,0)</f>
        <v>CL2203B-01</v>
      </c>
      <c r="E4087" s="27" t="str">
        <f>VLOOKUP(B4087,'大货清单（不定期按GOMS更新）'!A:H,4,0)</f>
        <v>,FR,IT,DE,ZA,ES,BE,SE,PL,NL,CL,MN,MX,HK</v>
      </c>
      <c r="F4087" s="27" t="str">
        <f>VLOOKUP(B4087,'大货清单（不定期按GOMS更新）'!A:H,2,0)</f>
        <v>Floor One S7 Steam</v>
      </c>
      <c r="G4087" s="28" t="str">
        <f>VLOOKUP(B4087,'大货清单（不定期按GOMS更新）'!A:I,9,FALSE)</f>
        <v>6974950102135,	 6974950102135</v>
      </c>
      <c r="H4087" s="27" t="str">
        <f>VLOOKUP(B4087,'大货清单（不定期按GOMS更新）'!A:H,7,0)</f>
        <v>White&amp;Black</v>
      </c>
      <c r="I4087" s="27" t="str">
        <f>VLOOKUP(B4087,'大货清单（不定期按GOMS更新）'!A:F,6,FALSE)</f>
        <v>ACTIVE</v>
      </c>
      <c r="J4087" s="27" t="str">
        <f>VLOOKUP(B4087,'大货清单（不定期按GOMS更新）'!A:K,11,FALSE)</f>
        <v>9.6</v>
      </c>
      <c r="K4087" s="27" t="str">
        <f>VLOOKUP(B4087,'大货清单（不定期按GOMS更新）'!A:N,12,FALSE)</f>
        <v>765</v>
      </c>
      <c r="L4087" s="27" t="str">
        <f>VLOOKUP(B4087,'大货清单（不定期按GOMS更新）'!A:M,13,FALSE)</f>
        <v>330</v>
      </c>
      <c r="M4087" s="27" t="str">
        <f>VLOOKUP(B4087,'大货清单（不定期按GOMS更新）'!A:N,14,FALSE)</f>
        <v>322</v>
      </c>
      <c r="N4087" s="140" t="s">
        <v>2440</v>
      </c>
      <c r="O4087" s="27">
        <f>IFERROR(VLOOKUP(N4087,'散件迭代（不定期更新）'!C:J,8,FALSE),0)</f>
        <v>0</v>
      </c>
      <c r="P4087" s="27" t="str">
        <f>IFERROR(VLOOKUP(N4087,'散件（更新）'!B:H,3,FALSE),0)</f>
        <v>/</v>
      </c>
      <c r="Q4087" s="27" t="str">
        <f>VLOOKUP(N4087,'散件（更新）'!B:H,2,FALSE)</f>
        <v>114-22030153</v>
      </c>
      <c r="R4087" s="27" t="str">
        <f>VLOOKUP(N4087,'散件（更新）'!B:H,7,FALSE)</f>
        <v>Display Screen</v>
      </c>
      <c r="S4087" s="27" t="str">
        <f>VLOOKUP(N4087,'散件（更新）'!B:E,4,FALSE)</f>
        <v>https://tineco-yxzt.oss-accelerate.aliyuncs.com/20231219/9SWRD110000_1702948046133.png</v>
      </c>
      <c r="T4087" s="27" t="s">
        <v>8759</v>
      </c>
      <c r="U4087" s="28" t="str">
        <f>VLOOKUP(N4087,'散件（更新）'!B:G,6,FALSE)</f>
        <v>显示屏组件</v>
      </c>
      <c r="V4087" s="28">
        <f>VLOOKUP(N4087,'散件（更新）'!B:I,8,FALSE)</f>
        <v>6974950102838</v>
      </c>
    </row>
    <row r="4088" spans="1:22" ht="14.6">
      <c r="A4088" s="57">
        <v>46169</v>
      </c>
      <c r="B4088" s="140" t="s">
        <v>2338</v>
      </c>
      <c r="C4088" s="27" t="str">
        <f>VLOOKUP(B4088,'大货清单（不定期按GOMS更新）'!A:H,8,0)</f>
        <v>109-22030201</v>
      </c>
      <c r="D4088" s="27" t="str">
        <f>VLOOKUP(B4088,'大货清单（不定期按GOMS更新）'!A:C,3,0)</f>
        <v>CL2203B-01</v>
      </c>
      <c r="E4088" s="27" t="str">
        <f>VLOOKUP(B4088,'大货清单（不定期按GOMS更新）'!A:H,4,0)</f>
        <v>,FR,IT,DE,ZA,ES,BE,SE,PL,NL,CL,MN,MX,HK</v>
      </c>
      <c r="F4088" s="27" t="str">
        <f>VLOOKUP(B4088,'大货清单（不定期按GOMS更新）'!A:H,2,0)</f>
        <v>Floor One S7 Steam</v>
      </c>
      <c r="G4088" s="28" t="str">
        <f>VLOOKUP(B4088,'大货清单（不定期按GOMS更新）'!A:I,9,FALSE)</f>
        <v>6974950102135,	 6974950102135</v>
      </c>
      <c r="H4088" s="27" t="str">
        <f>VLOOKUP(B4088,'大货清单（不定期按GOMS更新）'!A:H,7,0)</f>
        <v>White&amp;Black</v>
      </c>
      <c r="I4088" s="27" t="str">
        <f>VLOOKUP(B4088,'大货清单（不定期按GOMS更新）'!A:F,6,FALSE)</f>
        <v>ACTIVE</v>
      </c>
      <c r="J4088" s="27" t="str">
        <f>VLOOKUP(B4088,'大货清单（不定期按GOMS更新）'!A:K,11,FALSE)</f>
        <v>9.6</v>
      </c>
      <c r="K4088" s="27" t="str">
        <f>VLOOKUP(B4088,'大货清单（不定期按GOMS更新）'!A:N,12,FALSE)</f>
        <v>765</v>
      </c>
      <c r="L4088" s="27" t="str">
        <f>VLOOKUP(B4088,'大货清单（不定期按GOMS更新）'!A:M,13,FALSE)</f>
        <v>330</v>
      </c>
      <c r="M4088" s="27" t="str">
        <f>VLOOKUP(B4088,'大货清单（不定期按GOMS更新）'!A:N,14,FALSE)</f>
        <v>322</v>
      </c>
      <c r="N4088" s="140" t="s">
        <v>2453</v>
      </c>
      <c r="O4088" s="27">
        <f>IFERROR(VLOOKUP(N4088,'散件迭代（不定期更新）'!C:J,8,FALSE),0)</f>
        <v>0</v>
      </c>
      <c r="P4088" s="27" t="str">
        <f>IFERROR(VLOOKUP(N4088,'散件（更新）'!B:H,3,FALSE),0)</f>
        <v>/</v>
      </c>
      <c r="Q4088" s="27" t="str">
        <f>VLOOKUP(N4088,'散件（更新）'!B:H,2,FALSE)</f>
        <v>114-22030165</v>
      </c>
      <c r="R4088" s="27" t="str">
        <f>VLOOKUP(N4088,'散件（更新）'!B:H,7,FALSE)</f>
        <v>plastic part</v>
      </c>
      <c r="S4088" s="27" t="str">
        <f>VLOOKUP(N4088,'散件（更新）'!B:E,4,FALSE)</f>
        <v>https://tineco-yxzt.oss-accelerate.aliyuncs.com/20231219/9SWRH110100_1702948046367.png</v>
      </c>
      <c r="T4088" s="27" t="s">
        <v>8759</v>
      </c>
      <c r="U4088" s="28" t="str">
        <f>VLOOKUP(N4088,'散件（更新）'!B:G,6,FALSE)</f>
        <v>转接头组件</v>
      </c>
      <c r="V4088" s="28">
        <f>VLOOKUP(N4088,'散件（更新）'!B:I,8,FALSE)</f>
        <v>6974950102968</v>
      </c>
    </row>
    <row r="4089" spans="1:22" ht="14.6">
      <c r="A4089" s="57">
        <v>46169</v>
      </c>
      <c r="B4089" s="140" t="s">
        <v>2338</v>
      </c>
      <c r="C4089" s="27" t="str">
        <f>VLOOKUP(B4089,'大货清单（不定期按GOMS更新）'!A:H,8,0)</f>
        <v>109-22030201</v>
      </c>
      <c r="D4089" s="27" t="str">
        <f>VLOOKUP(B4089,'大货清单（不定期按GOMS更新）'!A:C,3,0)</f>
        <v>CL2203B-01</v>
      </c>
      <c r="E4089" s="27" t="str">
        <f>VLOOKUP(B4089,'大货清单（不定期按GOMS更新）'!A:H,4,0)</f>
        <v>,FR,IT,DE,ZA,ES,BE,SE,PL,NL,CL,MN,MX,HK</v>
      </c>
      <c r="F4089" s="27" t="str">
        <f>VLOOKUP(B4089,'大货清单（不定期按GOMS更新）'!A:H,2,0)</f>
        <v>Floor One S7 Steam</v>
      </c>
      <c r="G4089" s="28" t="str">
        <f>VLOOKUP(B4089,'大货清单（不定期按GOMS更新）'!A:I,9,FALSE)</f>
        <v>6974950102135,	 6974950102135</v>
      </c>
      <c r="H4089" s="27" t="str">
        <f>VLOOKUP(B4089,'大货清单（不定期按GOMS更新）'!A:H,7,0)</f>
        <v>White&amp;Black</v>
      </c>
      <c r="I4089" s="27" t="str">
        <f>VLOOKUP(B4089,'大货清单（不定期按GOMS更新）'!A:F,6,FALSE)</f>
        <v>ACTIVE</v>
      </c>
      <c r="J4089" s="27" t="str">
        <f>VLOOKUP(B4089,'大货清单（不定期按GOMS更新）'!A:K,11,FALSE)</f>
        <v>9.6</v>
      </c>
      <c r="K4089" s="27" t="str">
        <f>VLOOKUP(B4089,'大货清单（不定期按GOMS更新）'!A:N,12,FALSE)</f>
        <v>765</v>
      </c>
      <c r="L4089" s="27" t="str">
        <f>VLOOKUP(B4089,'大货清单（不定期按GOMS更新）'!A:M,13,FALSE)</f>
        <v>330</v>
      </c>
      <c r="M4089" s="27" t="str">
        <f>VLOOKUP(B4089,'大货清单（不定期按GOMS更新）'!A:N,14,FALSE)</f>
        <v>322</v>
      </c>
      <c r="N4089" s="140" t="s">
        <v>2444</v>
      </c>
      <c r="O4089" s="27">
        <f>IFERROR(VLOOKUP(N4089,'散件迭代（不定期更新）'!C:J,8,FALSE),0)</f>
        <v>0</v>
      </c>
      <c r="P4089" s="27" t="str">
        <f>IFERROR(VLOOKUP(N4089,'散件（更新）'!B:H,3,FALSE),0)</f>
        <v>/</v>
      </c>
      <c r="Q4089" s="27" t="str">
        <f>VLOOKUP(N4089,'散件（更新）'!B:H,2,FALSE)</f>
        <v>114-22030157</v>
      </c>
      <c r="R4089" s="27" t="str">
        <f>VLOOKUP(N4089,'散件（更新）'!B:H,7,FALSE)</f>
        <v>Wire</v>
      </c>
      <c r="S4089" s="27" t="str">
        <f>VLOOKUP(N4089,'散件（更新）'!B:E,4,FALSE)</f>
        <v>https://tineco-yxzt.oss-accelerate.aliyuncs.com/20231219/9SWRI110000_1702948046521.png</v>
      </c>
      <c r="T4089" s="27" t="s">
        <v>8759</v>
      </c>
      <c r="U4089" s="28" t="str">
        <f>VLOOKUP(N4089,'散件（更新）'!B:G,6,FALSE)</f>
        <v>机身充电导线组件</v>
      </c>
      <c r="V4089" s="28">
        <f>VLOOKUP(N4089,'散件（更新）'!B:I,8,FALSE)</f>
        <v>6974950102876</v>
      </c>
    </row>
    <row r="4090" spans="1:22" ht="14.6">
      <c r="A4090" s="57">
        <v>46169</v>
      </c>
      <c r="B4090" s="140" t="s">
        <v>2338</v>
      </c>
      <c r="C4090" s="27" t="str">
        <f>VLOOKUP(B4090,'大货清单（不定期按GOMS更新）'!A:H,8,0)</f>
        <v>109-22030201</v>
      </c>
      <c r="D4090" s="27" t="str">
        <f>VLOOKUP(B4090,'大货清单（不定期按GOMS更新）'!A:C,3,0)</f>
        <v>CL2203B-01</v>
      </c>
      <c r="E4090" s="27" t="str">
        <f>VLOOKUP(B4090,'大货清单（不定期按GOMS更新）'!A:H,4,0)</f>
        <v>,FR,IT,DE,ZA,ES,BE,SE,PL,NL,CL,MN,MX,HK</v>
      </c>
      <c r="F4090" s="27" t="str">
        <f>VLOOKUP(B4090,'大货清单（不定期按GOMS更新）'!A:H,2,0)</f>
        <v>Floor One S7 Steam</v>
      </c>
      <c r="G4090" s="28" t="str">
        <f>VLOOKUP(B4090,'大货清单（不定期按GOMS更新）'!A:I,9,FALSE)</f>
        <v>6974950102135,	 6974950102135</v>
      </c>
      <c r="H4090" s="27" t="str">
        <f>VLOOKUP(B4090,'大货清单（不定期按GOMS更新）'!A:H,7,0)</f>
        <v>White&amp;Black</v>
      </c>
      <c r="I4090" s="27" t="str">
        <f>VLOOKUP(B4090,'大货清单（不定期按GOMS更新）'!A:F,6,FALSE)</f>
        <v>ACTIVE</v>
      </c>
      <c r="J4090" s="27" t="str">
        <f>VLOOKUP(B4090,'大货清单（不定期按GOMS更新）'!A:K,11,FALSE)</f>
        <v>9.6</v>
      </c>
      <c r="K4090" s="27" t="str">
        <f>VLOOKUP(B4090,'大货清单（不定期按GOMS更新）'!A:N,12,FALSE)</f>
        <v>765</v>
      </c>
      <c r="L4090" s="27" t="str">
        <f>VLOOKUP(B4090,'大货清单（不定期按GOMS更新）'!A:M,13,FALSE)</f>
        <v>330</v>
      </c>
      <c r="M4090" s="27" t="str">
        <f>VLOOKUP(B4090,'大货清单（不定期按GOMS更新）'!A:N,14,FALSE)</f>
        <v>322</v>
      </c>
      <c r="N4090" s="140" t="s">
        <v>2451</v>
      </c>
      <c r="O4090" s="27">
        <f>IFERROR(VLOOKUP(N4090,'散件迭代（不定期更新）'!C:J,8,FALSE),0)</f>
        <v>0</v>
      </c>
      <c r="P4090" s="27" t="str">
        <f>IFERROR(VLOOKUP(N4090,'散件（更新）'!B:H,3,FALSE),0)</f>
        <v>/</v>
      </c>
      <c r="Q4090" s="27" t="str">
        <f>VLOOKUP(N4090,'散件（更新）'!B:H,2,FALSE)</f>
        <v>114-22030163</v>
      </c>
      <c r="R4090" s="27" t="str">
        <f>VLOOKUP(N4090,'散件（更新）'!B:H,7,FALSE)</f>
        <v>Switch</v>
      </c>
      <c r="S4090" s="27" t="str">
        <f>VLOOKUP(N4090,'散件（更新）'!B:E,4,FALSE)</f>
        <v>https://tineco-yxzt.oss-accelerate.aliyuncs.com/20231219/9SWRK110000_1702948046676.png</v>
      </c>
      <c r="T4090" s="27" t="s">
        <v>8759</v>
      </c>
      <c r="U4090" s="28" t="str">
        <f>VLOOKUP(N4090,'散件（更新）'!B:G,6,FALSE)</f>
        <v>微动开关</v>
      </c>
      <c r="V4090" s="28">
        <f>VLOOKUP(N4090,'散件（更新）'!B:I,8,FALSE)</f>
        <v>6974950102944</v>
      </c>
    </row>
    <row r="4091" spans="1:22" ht="14.6">
      <c r="A4091" s="57">
        <v>46169</v>
      </c>
      <c r="B4091" s="140" t="s">
        <v>2338</v>
      </c>
      <c r="C4091" s="27" t="str">
        <f>VLOOKUP(B4091,'大货清单（不定期按GOMS更新）'!A:H,8,0)</f>
        <v>109-22030201</v>
      </c>
      <c r="D4091" s="27" t="str">
        <f>VLOOKUP(B4091,'大货清单（不定期按GOMS更新）'!A:C,3,0)</f>
        <v>CL2203B-01</v>
      </c>
      <c r="E4091" s="27" t="str">
        <f>VLOOKUP(B4091,'大货清单（不定期按GOMS更新）'!A:H,4,0)</f>
        <v>,FR,IT,DE,ZA,ES,BE,SE,PL,NL,CL,MN,MX,HK</v>
      </c>
      <c r="F4091" s="27" t="str">
        <f>VLOOKUP(B4091,'大货清单（不定期按GOMS更新）'!A:H,2,0)</f>
        <v>Floor One S7 Steam</v>
      </c>
      <c r="G4091" s="28" t="str">
        <f>VLOOKUP(B4091,'大货清单（不定期按GOMS更新）'!A:I,9,FALSE)</f>
        <v>6974950102135,	 6974950102135</v>
      </c>
      <c r="H4091" s="27" t="str">
        <f>VLOOKUP(B4091,'大货清单（不定期按GOMS更新）'!A:H,7,0)</f>
        <v>White&amp;Black</v>
      </c>
      <c r="I4091" s="27" t="str">
        <f>VLOOKUP(B4091,'大货清单（不定期按GOMS更新）'!A:F,6,FALSE)</f>
        <v>ACTIVE</v>
      </c>
      <c r="J4091" s="27" t="str">
        <f>VLOOKUP(B4091,'大货清单（不定期按GOMS更新）'!A:K,11,FALSE)</f>
        <v>9.6</v>
      </c>
      <c r="K4091" s="27" t="str">
        <f>VLOOKUP(B4091,'大货清单（不定期按GOMS更新）'!A:N,12,FALSE)</f>
        <v>765</v>
      </c>
      <c r="L4091" s="27" t="str">
        <f>VLOOKUP(B4091,'大货清单（不定期按GOMS更新）'!A:M,13,FALSE)</f>
        <v>330</v>
      </c>
      <c r="M4091" s="27" t="str">
        <f>VLOOKUP(B4091,'大货清单（不定期按GOMS更新）'!A:N,14,FALSE)</f>
        <v>322</v>
      </c>
      <c r="N4091" s="140" t="s">
        <v>2443</v>
      </c>
      <c r="O4091" s="27">
        <f>IFERROR(VLOOKUP(N4091,'散件迭代（不定期更新）'!C:J,8,FALSE),0)</f>
        <v>0</v>
      </c>
      <c r="P4091" s="27" t="str">
        <f>IFERROR(VLOOKUP(N4091,'散件（更新）'!B:H,3,FALSE),0)</f>
        <v>/</v>
      </c>
      <c r="Q4091" s="27" t="str">
        <f>VLOOKUP(N4091,'散件（更新）'!B:H,2,FALSE)</f>
        <v>114-22030156</v>
      </c>
      <c r="R4091" s="27" t="str">
        <f>VLOOKUP(N4091,'散件（更新）'!B:H,7,FALSE)</f>
        <v>Motor</v>
      </c>
      <c r="S4091" s="27" t="str">
        <f>VLOOKUP(N4091,'散件（更新）'!B:E,4,FALSE)</f>
        <v>https://tineco-yxzt.oss-accelerate.aliyuncs.com/20231219/9SWRM110000_1702948047123.png</v>
      </c>
      <c r="T4091" s="27" t="s">
        <v>8759</v>
      </c>
      <c r="U4091" s="28" t="str">
        <f>VLOOKUP(N4091,'散件（更新）'!B:G,6,FALSE)</f>
        <v>主电机</v>
      </c>
      <c r="V4091" s="28">
        <f>VLOOKUP(N4091,'散件（更新）'!B:I,8,FALSE)</f>
        <v>6974950102869</v>
      </c>
    </row>
    <row r="4092" spans="1:22" ht="14.6">
      <c r="A4092" s="57">
        <v>46169</v>
      </c>
      <c r="B4092" s="140" t="s">
        <v>2338</v>
      </c>
      <c r="C4092" s="27" t="str">
        <f>VLOOKUP(B4092,'大货清单（不定期按GOMS更新）'!A:H,8,0)</f>
        <v>109-22030201</v>
      </c>
      <c r="D4092" s="27" t="str">
        <f>VLOOKUP(B4092,'大货清单（不定期按GOMS更新）'!A:C,3,0)</f>
        <v>CL2203B-01</v>
      </c>
      <c r="E4092" s="27" t="str">
        <f>VLOOKUP(B4092,'大货清单（不定期按GOMS更新）'!A:H,4,0)</f>
        <v>,FR,IT,DE,ZA,ES,BE,SE,PL,NL,CL,MN,MX,HK</v>
      </c>
      <c r="F4092" s="27" t="str">
        <f>VLOOKUP(B4092,'大货清单（不定期按GOMS更新）'!A:H,2,0)</f>
        <v>Floor One S7 Steam</v>
      </c>
      <c r="G4092" s="28" t="str">
        <f>VLOOKUP(B4092,'大货清单（不定期按GOMS更新）'!A:I,9,FALSE)</f>
        <v>6974950102135,	 6974950102135</v>
      </c>
      <c r="H4092" s="27" t="str">
        <f>VLOOKUP(B4092,'大货清单（不定期按GOMS更新）'!A:H,7,0)</f>
        <v>White&amp;Black</v>
      </c>
      <c r="I4092" s="27" t="str">
        <f>VLOOKUP(B4092,'大货清单（不定期按GOMS更新）'!A:F,6,FALSE)</f>
        <v>ACTIVE</v>
      </c>
      <c r="J4092" s="27" t="str">
        <f>VLOOKUP(B4092,'大货清单（不定期按GOMS更新）'!A:K,11,FALSE)</f>
        <v>9.6</v>
      </c>
      <c r="K4092" s="27" t="str">
        <f>VLOOKUP(B4092,'大货清单（不定期按GOMS更新）'!A:N,12,FALSE)</f>
        <v>765</v>
      </c>
      <c r="L4092" s="27" t="str">
        <f>VLOOKUP(B4092,'大货清单（不定期按GOMS更新）'!A:M,13,FALSE)</f>
        <v>330</v>
      </c>
      <c r="M4092" s="27" t="str">
        <f>VLOOKUP(B4092,'大货清单（不定期按GOMS更新）'!A:N,14,FALSE)</f>
        <v>322</v>
      </c>
      <c r="N4092" s="140" t="s">
        <v>2447</v>
      </c>
      <c r="O4092" s="27">
        <f>IFERROR(VLOOKUP(N4092,'散件迭代（不定期更新）'!C:J,8,FALSE),0)</f>
        <v>0</v>
      </c>
      <c r="P4092" s="27" t="str">
        <f>IFERROR(VLOOKUP(N4092,'散件（更新）'!B:H,3,FALSE),0)</f>
        <v>/</v>
      </c>
      <c r="Q4092" s="27" t="str">
        <f>VLOOKUP(N4092,'散件（更新）'!B:H,2,FALSE)</f>
        <v>114-22030159</v>
      </c>
      <c r="R4092" s="27" t="str">
        <f>VLOOKUP(N4092,'散件（更新）'!B:H,7,FALSE)</f>
        <v>Motor</v>
      </c>
      <c r="S4092" s="27" t="str">
        <f>VLOOKUP(N4092,'散件（更新）'!B:E,4,FALSE)</f>
        <v>https://tineco-yxzt.oss-accelerate.aliyuncs.com/20231219/9SWRM110100_1702948047210.png</v>
      </c>
      <c r="T4092" s="27" t="s">
        <v>8759</v>
      </c>
      <c r="U4092" s="28" t="str">
        <f>VLOOKUP(N4092,'散件（更新）'!B:G,6,FALSE)</f>
        <v>滚刷电机齿轮箱组件</v>
      </c>
      <c r="V4092" s="28">
        <f>VLOOKUP(N4092,'散件（更新）'!B:I,8,FALSE)</f>
        <v>6974950102906</v>
      </c>
    </row>
    <row r="4093" spans="1:22" ht="14.6">
      <c r="A4093" s="57">
        <v>46169</v>
      </c>
      <c r="B4093" s="140" t="s">
        <v>2338</v>
      </c>
      <c r="C4093" s="27" t="str">
        <f>VLOOKUP(B4093,'大货清单（不定期按GOMS更新）'!A:H,8,0)</f>
        <v>109-22030201</v>
      </c>
      <c r="D4093" s="27" t="str">
        <f>VLOOKUP(B4093,'大货清单（不定期按GOMS更新）'!A:C,3,0)</f>
        <v>CL2203B-01</v>
      </c>
      <c r="E4093" s="27" t="str">
        <f>VLOOKUP(B4093,'大货清单（不定期按GOMS更新）'!A:H,4,0)</f>
        <v>,FR,IT,DE,ZA,ES,BE,SE,PL,NL,CL,MN,MX,HK</v>
      </c>
      <c r="F4093" s="27" t="str">
        <f>VLOOKUP(B4093,'大货清单（不定期按GOMS更新）'!A:H,2,0)</f>
        <v>Floor One S7 Steam</v>
      </c>
      <c r="G4093" s="28" t="str">
        <f>VLOOKUP(B4093,'大货清单（不定期按GOMS更新）'!A:I,9,FALSE)</f>
        <v>6974950102135,	 6974950102135</v>
      </c>
      <c r="H4093" s="27" t="str">
        <f>VLOOKUP(B4093,'大货清单（不定期按GOMS更新）'!A:H,7,0)</f>
        <v>White&amp;Black</v>
      </c>
      <c r="I4093" s="27" t="str">
        <f>VLOOKUP(B4093,'大货清单（不定期按GOMS更新）'!A:F,6,FALSE)</f>
        <v>ACTIVE</v>
      </c>
      <c r="J4093" s="27" t="str">
        <f>VLOOKUP(B4093,'大货清单（不定期按GOMS更新）'!A:K,11,FALSE)</f>
        <v>9.6</v>
      </c>
      <c r="K4093" s="27" t="str">
        <f>VLOOKUP(B4093,'大货清单（不定期按GOMS更新）'!A:N,12,FALSE)</f>
        <v>765</v>
      </c>
      <c r="L4093" s="27" t="str">
        <f>VLOOKUP(B4093,'大货清单（不定期按GOMS更新）'!A:M,13,FALSE)</f>
        <v>330</v>
      </c>
      <c r="M4093" s="27" t="str">
        <f>VLOOKUP(B4093,'大货清单（不定期按GOMS更新）'!A:N,14,FALSE)</f>
        <v>322</v>
      </c>
      <c r="N4093" s="140" t="s">
        <v>2449</v>
      </c>
      <c r="O4093" s="27">
        <f>IFERROR(VLOOKUP(N4093,'散件迭代（不定期更新）'!C:J,8,FALSE),0)</f>
        <v>0</v>
      </c>
      <c r="P4093" s="27" t="str">
        <f>IFERROR(VLOOKUP(N4093,'散件（更新）'!B:H,3,FALSE),0)</f>
        <v>/</v>
      </c>
      <c r="Q4093" s="27" t="str">
        <f>VLOOKUP(N4093,'散件（更新）'!B:H,2,FALSE)</f>
        <v>114-22030161</v>
      </c>
      <c r="R4093" s="27" t="str">
        <f>VLOOKUP(N4093,'散件（更新）'!B:H,7,FALSE)</f>
        <v>Boiler </v>
      </c>
      <c r="S4093" s="27" t="str">
        <f>VLOOKUP(N4093,'散件（更新）'!B:E,4,FALSE)</f>
        <v>https://tineco-yxzt.oss-accelerate.aliyuncs.com/20231219/9SWRO110000_1702948047456.png</v>
      </c>
      <c r="T4093" s="27" t="s">
        <v>8759</v>
      </c>
      <c r="U4093" s="28" t="str">
        <f>VLOOKUP(N4093,'散件（更新）'!B:G,6,FALSE)</f>
        <v>锅炉组件（带2个垫片）</v>
      </c>
      <c r="V4093" s="28">
        <f>VLOOKUP(N4093,'散件（更新）'!B:I,8,FALSE)</f>
        <v>6974950102920</v>
      </c>
    </row>
    <row r="4094" spans="1:22" ht="14.6">
      <c r="A4094" s="57">
        <v>46169</v>
      </c>
      <c r="B4094" s="140" t="s">
        <v>2338</v>
      </c>
      <c r="C4094" s="27" t="str">
        <f>VLOOKUP(B4094,'大货清单（不定期按GOMS更新）'!A:H,8,0)</f>
        <v>109-22030201</v>
      </c>
      <c r="D4094" s="27" t="str">
        <f>VLOOKUP(B4094,'大货清单（不定期按GOMS更新）'!A:C,3,0)</f>
        <v>CL2203B-01</v>
      </c>
      <c r="E4094" s="27" t="str">
        <f>VLOOKUP(B4094,'大货清单（不定期按GOMS更新）'!A:H,4,0)</f>
        <v>,FR,IT,DE,ZA,ES,BE,SE,PL,NL,CL,MN,MX,HK</v>
      </c>
      <c r="F4094" s="27" t="str">
        <f>VLOOKUP(B4094,'大货清单（不定期按GOMS更新）'!A:H,2,0)</f>
        <v>Floor One S7 Steam</v>
      </c>
      <c r="G4094" s="28" t="str">
        <f>VLOOKUP(B4094,'大货清单（不定期按GOMS更新）'!A:I,9,FALSE)</f>
        <v>6974950102135,	 6974950102135</v>
      </c>
      <c r="H4094" s="27" t="str">
        <f>VLOOKUP(B4094,'大货清单（不定期按GOMS更新）'!A:H,7,0)</f>
        <v>White&amp;Black</v>
      </c>
      <c r="I4094" s="27" t="str">
        <f>VLOOKUP(B4094,'大货清单（不定期按GOMS更新）'!A:F,6,FALSE)</f>
        <v>ACTIVE</v>
      </c>
      <c r="J4094" s="27" t="str">
        <f>VLOOKUP(B4094,'大货清单（不定期按GOMS更新）'!A:K,11,FALSE)</f>
        <v>9.6</v>
      </c>
      <c r="K4094" s="27" t="str">
        <f>VLOOKUP(B4094,'大货清单（不定期按GOMS更新）'!A:N,12,FALSE)</f>
        <v>765</v>
      </c>
      <c r="L4094" s="27" t="str">
        <f>VLOOKUP(B4094,'大货清单（不定期按GOMS更新）'!A:M,13,FALSE)</f>
        <v>330</v>
      </c>
      <c r="M4094" s="27" t="str">
        <f>VLOOKUP(B4094,'大货清单（不定期按GOMS更新）'!A:N,14,FALSE)</f>
        <v>322</v>
      </c>
      <c r="N4094" s="140" t="s">
        <v>2441</v>
      </c>
      <c r="O4094" s="27">
        <f>IFERROR(VLOOKUP(N4094,'散件迭代（不定期更新）'!C:J,8,FALSE),0)</f>
        <v>0</v>
      </c>
      <c r="P4094" s="27" t="str">
        <f>IFERROR(VLOOKUP(N4094,'散件（更新）'!B:H,3,FALSE),0)</f>
        <v>/</v>
      </c>
      <c r="Q4094" s="27" t="str">
        <f>VLOOKUP(N4094,'散件（更新）'!B:H,2,FALSE)</f>
        <v>114-22030154</v>
      </c>
      <c r="R4094" s="27" t="str">
        <f>VLOOKUP(N4094,'散件（更新）'!B:H,7,FALSE)</f>
        <v>PCBA</v>
      </c>
      <c r="S4094" s="27" t="str">
        <f>VLOOKUP(N4094,'散件（更新）'!B:E,4,FALSE)</f>
        <v>https://tineco-yxzt.oss-accelerate.aliyuncs.com/20231219/9SWRP110000_1702948047563.png</v>
      </c>
      <c r="T4094" s="27" t="s">
        <v>8759</v>
      </c>
      <c r="U4094" s="28" t="str">
        <f>VLOOKUP(N4094,'散件（更新）'!B:G,6,FALSE)</f>
        <v>主控板组件</v>
      </c>
      <c r="V4094" s="28">
        <f>VLOOKUP(N4094,'散件（更新）'!B:I,8,FALSE)</f>
        <v>6974950102845</v>
      </c>
    </row>
    <row r="4095" spans="1:22" ht="14.6">
      <c r="A4095" s="57">
        <v>46169</v>
      </c>
      <c r="B4095" s="140" t="s">
        <v>2338</v>
      </c>
      <c r="C4095" s="27" t="str">
        <f>VLOOKUP(B4095,'大货清单（不定期按GOMS更新）'!A:H,8,0)</f>
        <v>109-22030201</v>
      </c>
      <c r="D4095" s="27" t="str">
        <f>VLOOKUP(B4095,'大货清单（不定期按GOMS更新）'!A:C,3,0)</f>
        <v>CL2203B-01</v>
      </c>
      <c r="E4095" s="27" t="str">
        <f>VLOOKUP(B4095,'大货清单（不定期按GOMS更新）'!A:H,4,0)</f>
        <v>,FR,IT,DE,ZA,ES,BE,SE,PL,NL,CL,MN,MX,HK</v>
      </c>
      <c r="F4095" s="27" t="str">
        <f>VLOOKUP(B4095,'大货清单（不定期按GOMS更新）'!A:H,2,0)</f>
        <v>Floor One S7 Steam</v>
      </c>
      <c r="G4095" s="28" t="str">
        <f>VLOOKUP(B4095,'大货清单（不定期按GOMS更新）'!A:I,9,FALSE)</f>
        <v>6974950102135,	 6974950102135</v>
      </c>
      <c r="H4095" s="27" t="str">
        <f>VLOOKUP(B4095,'大货清单（不定期按GOMS更新）'!A:H,7,0)</f>
        <v>White&amp;Black</v>
      </c>
      <c r="I4095" s="27" t="str">
        <f>VLOOKUP(B4095,'大货清单（不定期按GOMS更新）'!A:F,6,FALSE)</f>
        <v>ACTIVE</v>
      </c>
      <c r="J4095" s="27" t="str">
        <f>VLOOKUP(B4095,'大货清单（不定期按GOMS更新）'!A:K,11,FALSE)</f>
        <v>9.6</v>
      </c>
      <c r="K4095" s="27" t="str">
        <f>VLOOKUP(B4095,'大货清单（不定期按GOMS更新）'!A:N,12,FALSE)</f>
        <v>765</v>
      </c>
      <c r="L4095" s="27" t="str">
        <f>VLOOKUP(B4095,'大货清单（不定期按GOMS更新）'!A:M,13,FALSE)</f>
        <v>330</v>
      </c>
      <c r="M4095" s="27" t="str">
        <f>VLOOKUP(B4095,'大货清单（不定期按GOMS更新）'!A:N,14,FALSE)</f>
        <v>322</v>
      </c>
      <c r="N4095" s="140" t="s">
        <v>2452</v>
      </c>
      <c r="O4095" s="27">
        <f>IFERROR(VLOOKUP(N4095,'散件迭代（不定期更新）'!C:J,8,FALSE),0)</f>
        <v>0</v>
      </c>
      <c r="P4095" s="27" t="str">
        <f>IFERROR(VLOOKUP(N4095,'散件（更新）'!B:H,3,FALSE),0)</f>
        <v>/</v>
      </c>
      <c r="Q4095" s="27" t="str">
        <f>VLOOKUP(N4095,'散件（更新）'!B:H,2,FALSE)</f>
        <v>114-22030164</v>
      </c>
      <c r="R4095" s="27" t="str">
        <f>VLOOKUP(N4095,'散件（更新）'!B:H,7,FALSE)</f>
        <v>PCBA</v>
      </c>
      <c r="S4095" s="27" t="str">
        <f>VLOOKUP(N4095,'散件（更新）'!B:E,4,FALSE)</f>
        <v>https://tineco-yxzt.oss-accelerate.aliyuncs.com/20231219/9SWRP110100_1702948047662.png</v>
      </c>
      <c r="T4095" s="27" t="s">
        <v>8759</v>
      </c>
      <c r="U4095" s="28" t="str">
        <f>VLOOKUP(N4095,'散件（更新）'!B:G,6,FALSE)</f>
        <v>地刷板组件</v>
      </c>
      <c r="V4095" s="28">
        <f>VLOOKUP(N4095,'散件（更新）'!B:I,8,FALSE)</f>
        <v>6974950102951</v>
      </c>
    </row>
    <row r="4096" spans="1:22" ht="14.6">
      <c r="A4096" s="57">
        <v>46169</v>
      </c>
      <c r="B4096" s="140" t="s">
        <v>2338</v>
      </c>
      <c r="C4096" s="27" t="str">
        <f>VLOOKUP(B4096,'大货清单（不定期按GOMS更新）'!A:H,8,0)</f>
        <v>109-22030201</v>
      </c>
      <c r="D4096" s="27" t="str">
        <f>VLOOKUP(B4096,'大货清单（不定期按GOMS更新）'!A:C,3,0)</f>
        <v>CL2203B-01</v>
      </c>
      <c r="E4096" s="27" t="str">
        <f>VLOOKUP(B4096,'大货清单（不定期按GOMS更新）'!A:H,4,0)</f>
        <v>,FR,IT,DE,ZA,ES,BE,SE,PL,NL,CL,MN,MX,HK</v>
      </c>
      <c r="F4096" s="27" t="str">
        <f>VLOOKUP(B4096,'大货清单（不定期按GOMS更新）'!A:H,2,0)</f>
        <v>Floor One S7 Steam</v>
      </c>
      <c r="G4096" s="28" t="str">
        <f>VLOOKUP(B4096,'大货清单（不定期按GOMS更新）'!A:I,9,FALSE)</f>
        <v>6974950102135,	 6974950102135</v>
      </c>
      <c r="H4096" s="27" t="str">
        <f>VLOOKUP(B4096,'大货清单（不定期按GOMS更新）'!A:H,7,0)</f>
        <v>White&amp;Black</v>
      </c>
      <c r="I4096" s="27" t="str">
        <f>VLOOKUP(B4096,'大货清单（不定期按GOMS更新）'!A:F,6,FALSE)</f>
        <v>ACTIVE</v>
      </c>
      <c r="J4096" s="27" t="str">
        <f>VLOOKUP(B4096,'大货清单（不定期按GOMS更新）'!A:K,11,FALSE)</f>
        <v>9.6</v>
      </c>
      <c r="K4096" s="27" t="str">
        <f>VLOOKUP(B4096,'大货清单（不定期按GOMS更新）'!A:N,12,FALSE)</f>
        <v>765</v>
      </c>
      <c r="L4096" s="27" t="str">
        <f>VLOOKUP(B4096,'大货清单（不定期按GOMS更新）'!A:M,13,FALSE)</f>
        <v>330</v>
      </c>
      <c r="M4096" s="27" t="str">
        <f>VLOOKUP(B4096,'大货清单（不定期按GOMS更新）'!A:N,14,FALSE)</f>
        <v>322</v>
      </c>
      <c r="N4096" s="140" t="s">
        <v>2454</v>
      </c>
      <c r="O4096" s="27">
        <f>IFERROR(VLOOKUP(N4096,'散件迭代（不定期更新）'!C:J,8,FALSE),0)</f>
        <v>0</v>
      </c>
      <c r="P4096" s="27" t="str">
        <f>IFERROR(VLOOKUP(N4096,'散件（更新）'!B:H,3,FALSE),0)</f>
        <v>/</v>
      </c>
      <c r="Q4096" s="27" t="str">
        <f>VLOOKUP(N4096,'散件（更新）'!B:H,2,FALSE)</f>
        <v>114-22030166</v>
      </c>
      <c r="R4096" s="27" t="str">
        <f>VLOOKUP(N4096,'散件（更新）'!B:H,7,FALSE)</f>
        <v>Scraper</v>
      </c>
      <c r="S4096" s="27">
        <f>VLOOKUP(N4096,'散件（更新）'!B:E,4,FALSE)</f>
        <v>0</v>
      </c>
      <c r="T4096" s="27" t="s">
        <v>8759</v>
      </c>
      <c r="U4096" s="28" t="str">
        <f>VLOOKUP(N4096,'散件（更新）'!B:G,6,FALSE)</f>
        <v>吸口密封条组件</v>
      </c>
      <c r="V4096" s="28">
        <f>VLOOKUP(N4096,'散件（更新）'!B:I,8,FALSE)</f>
        <v>6974950102975</v>
      </c>
    </row>
    <row r="4097" spans="1:22" ht="14.6">
      <c r="A4097" s="57">
        <v>46169</v>
      </c>
      <c r="B4097" s="140" t="s">
        <v>2338</v>
      </c>
      <c r="C4097" s="27" t="str">
        <f>VLOOKUP(B4097,'大货清单（不定期按GOMS更新）'!A:H,8,0)</f>
        <v>109-22030201</v>
      </c>
      <c r="D4097" s="27" t="str">
        <f>VLOOKUP(B4097,'大货清单（不定期按GOMS更新）'!A:C,3,0)</f>
        <v>CL2203B-01</v>
      </c>
      <c r="E4097" s="27" t="str">
        <f>VLOOKUP(B4097,'大货清单（不定期按GOMS更新）'!A:H,4,0)</f>
        <v>,FR,IT,DE,ZA,ES,BE,SE,PL,NL,CL,MN,MX,HK</v>
      </c>
      <c r="F4097" s="27" t="str">
        <f>VLOOKUP(B4097,'大货清单（不定期按GOMS更新）'!A:H,2,0)</f>
        <v>Floor One S7 Steam</v>
      </c>
      <c r="G4097" s="28" t="str">
        <f>VLOOKUP(B4097,'大货清单（不定期按GOMS更新）'!A:I,9,FALSE)</f>
        <v>6974950102135,	 6974950102135</v>
      </c>
      <c r="H4097" s="27" t="str">
        <f>VLOOKUP(B4097,'大货清单（不定期按GOMS更新）'!A:H,7,0)</f>
        <v>White&amp;Black</v>
      </c>
      <c r="I4097" s="27" t="str">
        <f>VLOOKUP(B4097,'大货清单（不定期按GOMS更新）'!A:F,6,FALSE)</f>
        <v>ACTIVE</v>
      </c>
      <c r="J4097" s="27" t="str">
        <f>VLOOKUP(B4097,'大货清单（不定期按GOMS更新）'!A:K,11,FALSE)</f>
        <v>9.6</v>
      </c>
      <c r="K4097" s="27" t="str">
        <f>VLOOKUP(B4097,'大货清单（不定期按GOMS更新）'!A:N,12,FALSE)</f>
        <v>765</v>
      </c>
      <c r="L4097" s="27" t="str">
        <f>VLOOKUP(B4097,'大货清单（不定期按GOMS更新）'!A:M,13,FALSE)</f>
        <v>330</v>
      </c>
      <c r="M4097" s="27" t="str">
        <f>VLOOKUP(B4097,'大货清单（不定期按GOMS更新）'!A:N,14,FALSE)</f>
        <v>322</v>
      </c>
      <c r="N4097" s="140" t="s">
        <v>2455</v>
      </c>
      <c r="O4097" s="27">
        <f>IFERROR(VLOOKUP(N4097,'散件迭代（不定期更新）'!C:J,8,FALSE),0)</f>
        <v>0</v>
      </c>
      <c r="P4097" s="27" t="str">
        <f>IFERROR(VLOOKUP(N4097,'散件（更新）'!B:H,3,FALSE),0)</f>
        <v>/</v>
      </c>
      <c r="Q4097" s="27" t="str">
        <f>VLOOKUP(N4097,'散件（更新）'!B:H,2,FALSE)</f>
        <v>114-22030169</v>
      </c>
      <c r="R4097" s="27" t="str">
        <f>VLOOKUP(N4097,'散件（更新）'!B:H,7,FALSE)</f>
        <v>Scraper</v>
      </c>
      <c r="S4097" s="27">
        <f>VLOOKUP(N4097,'散件（更新）'!B:E,4,FALSE)</f>
        <v>0</v>
      </c>
      <c r="T4097" s="27" t="s">
        <v>8759</v>
      </c>
      <c r="U4097" s="28" t="str">
        <f>VLOOKUP(N4097,'散件（更新）'!B:G,6,FALSE)</f>
        <v>底部刮条组件</v>
      </c>
      <c r="V4097" s="28">
        <f>VLOOKUP(N4097,'散件（更新）'!B:I,8,FALSE)</f>
        <v>6974950103729</v>
      </c>
    </row>
    <row r="4098" spans="1:22" ht="14.6">
      <c r="A4098" s="57">
        <v>46169</v>
      </c>
      <c r="B4098" s="140" t="s">
        <v>2338</v>
      </c>
      <c r="C4098" s="27" t="str">
        <f>VLOOKUP(B4098,'大货清单（不定期按GOMS更新）'!A:H,8,0)</f>
        <v>109-22030201</v>
      </c>
      <c r="D4098" s="27" t="str">
        <f>VLOOKUP(B4098,'大货清单（不定期按GOMS更新）'!A:C,3,0)</f>
        <v>CL2203B-01</v>
      </c>
      <c r="E4098" s="27" t="str">
        <f>VLOOKUP(B4098,'大货清单（不定期按GOMS更新）'!A:H,4,0)</f>
        <v>,FR,IT,DE,ZA,ES,BE,SE,PL,NL,CL,MN,MX,HK</v>
      </c>
      <c r="F4098" s="27" t="str">
        <f>VLOOKUP(B4098,'大货清单（不定期按GOMS更新）'!A:H,2,0)</f>
        <v>Floor One S7 Steam</v>
      </c>
      <c r="G4098" s="28" t="str">
        <f>VLOOKUP(B4098,'大货清单（不定期按GOMS更新）'!A:I,9,FALSE)</f>
        <v>6974950102135,	 6974950102135</v>
      </c>
      <c r="H4098" s="27" t="str">
        <f>VLOOKUP(B4098,'大货清单（不定期按GOMS更新）'!A:H,7,0)</f>
        <v>White&amp;Black</v>
      </c>
      <c r="I4098" s="27" t="str">
        <f>VLOOKUP(B4098,'大货清单（不定期按GOMS更新）'!A:F,6,FALSE)</f>
        <v>ACTIVE</v>
      </c>
      <c r="J4098" s="27" t="str">
        <f>VLOOKUP(B4098,'大货清单（不定期按GOMS更新）'!A:K,11,FALSE)</f>
        <v>9.6</v>
      </c>
      <c r="K4098" s="27" t="str">
        <f>VLOOKUP(B4098,'大货清单（不定期按GOMS更新）'!A:N,12,FALSE)</f>
        <v>765</v>
      </c>
      <c r="L4098" s="27" t="str">
        <f>VLOOKUP(B4098,'大货清单（不定期按GOMS更新）'!A:M,13,FALSE)</f>
        <v>330</v>
      </c>
      <c r="M4098" s="27" t="str">
        <f>VLOOKUP(B4098,'大货清单（不定期按GOMS更新）'!A:N,14,FALSE)</f>
        <v>322</v>
      </c>
      <c r="N4098" s="140" t="s">
        <v>2446</v>
      </c>
      <c r="O4098" s="27">
        <f>IFERROR(VLOOKUP(N4098,'散件迭代（不定期更新）'!C:J,8,FALSE),0)</f>
        <v>0</v>
      </c>
      <c r="P4098" s="27" t="str">
        <f>IFERROR(VLOOKUP(N4098,'散件（更新）'!B:H,3,FALSE),0)</f>
        <v>/</v>
      </c>
      <c r="Q4098" s="27" t="str">
        <f>VLOOKUP(N4098,'散件（更新）'!B:H,2,FALSE)</f>
        <v>114-22030167</v>
      </c>
      <c r="R4098" s="27" t="str">
        <f>VLOOKUP(N4098,'散件（更新）'!B:H,7,FALSE)</f>
        <v>Sensor</v>
      </c>
      <c r="S4098" s="27" t="str">
        <f>VLOOKUP(N4098,'散件（更新）'!B:E,4,FALSE)</f>
        <v>https://tineco-yxzt.oss-accelerate.aliyuncs.com/20231219/9SWRS110000_1702948047776.png</v>
      </c>
      <c r="T4098" s="27" t="s">
        <v>8759</v>
      </c>
      <c r="U4098" s="28" t="str">
        <f>VLOOKUP(N4098,'散件（更新）'!B:G,6,FALSE)</f>
        <v>光电传感器组件</v>
      </c>
      <c r="V4098" s="28">
        <f>VLOOKUP(N4098,'散件（更新）'!B:I,8,FALSE)</f>
        <v>6974950102890</v>
      </c>
    </row>
    <row r="4099" spans="1:22" ht="14.6">
      <c r="A4099" s="57">
        <v>46169</v>
      </c>
      <c r="B4099" s="140" t="s">
        <v>2338</v>
      </c>
      <c r="C4099" s="27" t="str">
        <f>VLOOKUP(B4099,'大货清单（不定期按GOMS更新）'!A:H,8,0)</f>
        <v>109-22030201</v>
      </c>
      <c r="D4099" s="27" t="str">
        <f>VLOOKUP(B4099,'大货清单（不定期按GOMS更新）'!A:C,3,0)</f>
        <v>CL2203B-01</v>
      </c>
      <c r="E4099" s="27" t="str">
        <f>VLOOKUP(B4099,'大货清单（不定期按GOMS更新）'!A:H,4,0)</f>
        <v>,FR,IT,DE,ZA,ES,BE,SE,PL,NL,CL,MN,MX,HK</v>
      </c>
      <c r="F4099" s="27" t="str">
        <f>VLOOKUP(B4099,'大货清单（不定期按GOMS更新）'!A:H,2,0)</f>
        <v>Floor One S7 Steam</v>
      </c>
      <c r="G4099" s="28" t="str">
        <f>VLOOKUP(B4099,'大货清单（不定期按GOMS更新）'!A:I,9,FALSE)</f>
        <v>6974950102135,	 6974950102135</v>
      </c>
      <c r="H4099" s="27" t="str">
        <f>VLOOKUP(B4099,'大货清单（不定期按GOMS更新）'!A:H,7,0)</f>
        <v>White&amp;Black</v>
      </c>
      <c r="I4099" s="27" t="str">
        <f>VLOOKUP(B4099,'大货清单（不定期按GOMS更新）'!A:F,6,FALSE)</f>
        <v>ACTIVE</v>
      </c>
      <c r="J4099" s="27" t="str">
        <f>VLOOKUP(B4099,'大货清单（不定期按GOMS更新）'!A:K,11,FALSE)</f>
        <v>9.6</v>
      </c>
      <c r="K4099" s="27" t="str">
        <f>VLOOKUP(B4099,'大货清单（不定期按GOMS更新）'!A:N,12,FALSE)</f>
        <v>765</v>
      </c>
      <c r="L4099" s="27" t="str">
        <f>VLOOKUP(B4099,'大货清单（不定期按GOMS更新）'!A:M,13,FALSE)</f>
        <v>330</v>
      </c>
      <c r="M4099" s="27" t="str">
        <f>VLOOKUP(B4099,'大货清单（不定期按GOMS更新）'!A:N,14,FALSE)</f>
        <v>322</v>
      </c>
      <c r="N4099" s="140" t="s">
        <v>2445</v>
      </c>
      <c r="O4099" s="27">
        <f>IFERROR(VLOOKUP(N4099,'散件迭代（不定期更新）'!C:J,8,FALSE),0)</f>
        <v>0</v>
      </c>
      <c r="P4099" s="27" t="str">
        <f>IFERROR(VLOOKUP(N4099,'散件（更新）'!B:H,3,FALSE),0)</f>
        <v>/</v>
      </c>
      <c r="Q4099" s="27" t="str">
        <f>VLOOKUP(N4099,'散件（更新）'!B:H,2,FALSE)</f>
        <v>114-22030158</v>
      </c>
      <c r="R4099" s="27" t="str">
        <f>VLOOKUP(N4099,'散件（更新）'!B:H,7,FALSE)</f>
        <v>Pump</v>
      </c>
      <c r="S4099" s="27" t="str">
        <f>VLOOKUP(N4099,'散件（更新）'!B:E,4,FALSE)</f>
        <v>https://tineco-yxzt.oss-accelerate.aliyuncs.com/20231219/9SWRU110000_1702948047854.png</v>
      </c>
      <c r="T4099" s="27" t="s">
        <v>8759</v>
      </c>
      <c r="U4099" s="28" t="str">
        <f>VLOOKUP(N4099,'散件（更新）'!B:G,6,FALSE)</f>
        <v>蠕动泵组件</v>
      </c>
      <c r="V4099" s="28">
        <f>VLOOKUP(N4099,'散件（更新）'!B:I,8,FALSE)</f>
        <v>6974950102883</v>
      </c>
    </row>
    <row r="4100" spans="1:22" ht="14.6">
      <c r="A4100" s="57">
        <v>46169</v>
      </c>
      <c r="B4100" s="140" t="s">
        <v>2338</v>
      </c>
      <c r="C4100" s="27" t="str">
        <f>VLOOKUP(B4100,'大货清单（不定期按GOMS更新）'!A:H,8,0)</f>
        <v>109-22030201</v>
      </c>
      <c r="D4100" s="27" t="str">
        <f>VLOOKUP(B4100,'大货清单（不定期按GOMS更新）'!A:C,3,0)</f>
        <v>CL2203B-01</v>
      </c>
      <c r="E4100" s="27" t="str">
        <f>VLOOKUP(B4100,'大货清单（不定期按GOMS更新）'!A:H,4,0)</f>
        <v>,FR,IT,DE,ZA,ES,BE,SE,PL,NL,CL,MN,MX,HK</v>
      </c>
      <c r="F4100" s="27" t="str">
        <f>VLOOKUP(B4100,'大货清单（不定期按GOMS更新）'!A:H,2,0)</f>
        <v>Floor One S7 Steam</v>
      </c>
      <c r="G4100" s="28" t="str">
        <f>VLOOKUP(B4100,'大货清单（不定期按GOMS更新）'!A:I,9,FALSE)</f>
        <v>6974950102135,	 6974950102135</v>
      </c>
      <c r="H4100" s="27" t="str">
        <f>VLOOKUP(B4100,'大货清单（不定期按GOMS更新）'!A:H,7,0)</f>
        <v>White&amp;Black</v>
      </c>
      <c r="I4100" s="27" t="str">
        <f>VLOOKUP(B4100,'大货清单（不定期按GOMS更新）'!A:F,6,FALSE)</f>
        <v>ACTIVE</v>
      </c>
      <c r="J4100" s="27" t="str">
        <f>VLOOKUP(B4100,'大货清单（不定期按GOMS更新）'!A:K,11,FALSE)</f>
        <v>9.6</v>
      </c>
      <c r="K4100" s="27" t="str">
        <f>VLOOKUP(B4100,'大货清单（不定期按GOMS更新）'!A:N,12,FALSE)</f>
        <v>765</v>
      </c>
      <c r="L4100" s="27" t="str">
        <f>VLOOKUP(B4100,'大货清单（不定期按GOMS更新）'!A:M,13,FALSE)</f>
        <v>330</v>
      </c>
      <c r="M4100" s="27" t="str">
        <f>VLOOKUP(B4100,'大货清单（不定期按GOMS更新）'!A:N,14,FALSE)</f>
        <v>322</v>
      </c>
      <c r="N4100" s="140" t="s">
        <v>2448</v>
      </c>
      <c r="O4100" s="27">
        <f>IFERROR(VLOOKUP(N4100,'散件迭代（不定期更新）'!C:J,8,FALSE),0)</f>
        <v>0</v>
      </c>
      <c r="P4100" s="27" t="str">
        <f>IFERROR(VLOOKUP(N4100,'散件（更新）'!B:H,3,FALSE),0)</f>
        <v>/</v>
      </c>
      <c r="Q4100" s="27" t="str">
        <f>VLOOKUP(N4100,'散件（更新）'!B:H,2,FALSE)</f>
        <v>114-22030160</v>
      </c>
      <c r="R4100" s="27" t="str">
        <f>VLOOKUP(N4100,'散件（更新）'!B:H,7,FALSE)</f>
        <v>Pump</v>
      </c>
      <c r="S4100" s="27" t="str">
        <f>VLOOKUP(N4100,'散件（更新）'!B:E,4,FALSE)</f>
        <v>https://tineco-yxzt.oss-accelerate.aliyuncs.com/20231219/9SWRU110100_1702948047934.png</v>
      </c>
      <c r="T4100" s="27" t="s">
        <v>8759</v>
      </c>
      <c r="U4100" s="28" t="str">
        <f>VLOOKUP(N4100,'散件（更新）'!B:G,6,FALSE)</f>
        <v>蒸汽泵组件+电磁阀</v>
      </c>
      <c r="V4100" s="28">
        <f>VLOOKUP(N4100,'散件（更新）'!B:I,8,FALSE)</f>
        <v>6974950102913</v>
      </c>
    </row>
    <row r="4101" spans="1:22" ht="14.6">
      <c r="A4101" s="57">
        <v>46169</v>
      </c>
      <c r="B4101" s="140" t="s">
        <v>2338</v>
      </c>
      <c r="C4101" s="27" t="str">
        <f>VLOOKUP(B4101,'大货清单（不定期按GOMS更新）'!A:H,8,0)</f>
        <v>109-22030201</v>
      </c>
      <c r="D4101" s="27" t="str">
        <f>VLOOKUP(B4101,'大货清单（不定期按GOMS更新）'!A:C,3,0)</f>
        <v>CL2203B-01</v>
      </c>
      <c r="E4101" s="27" t="str">
        <f>VLOOKUP(B4101,'大货清单（不定期按GOMS更新）'!A:H,4,0)</f>
        <v>,FR,IT,DE,ZA,ES,BE,SE,PL,NL,CL,MN,MX,HK</v>
      </c>
      <c r="F4101" s="27" t="str">
        <f>VLOOKUP(B4101,'大货清单（不定期按GOMS更新）'!A:H,2,0)</f>
        <v>Floor One S7 Steam</v>
      </c>
      <c r="G4101" s="28" t="str">
        <f>VLOOKUP(B4101,'大货清单（不定期按GOMS更新）'!A:I,9,FALSE)</f>
        <v>6974950102135,	 6974950102135</v>
      </c>
      <c r="H4101" s="27" t="str">
        <f>VLOOKUP(B4101,'大货清单（不定期按GOMS更新）'!A:H,7,0)</f>
        <v>White&amp;Black</v>
      </c>
      <c r="I4101" s="27" t="str">
        <f>VLOOKUP(B4101,'大货清单（不定期按GOMS更新）'!A:F,6,FALSE)</f>
        <v>ACTIVE</v>
      </c>
      <c r="J4101" s="27" t="str">
        <f>VLOOKUP(B4101,'大货清单（不定期按GOMS更新）'!A:K,11,FALSE)</f>
        <v>9.6</v>
      </c>
      <c r="K4101" s="27" t="str">
        <f>VLOOKUP(B4101,'大货清单（不定期按GOMS更新）'!A:N,12,FALSE)</f>
        <v>765</v>
      </c>
      <c r="L4101" s="27" t="str">
        <f>VLOOKUP(B4101,'大货清单（不定期按GOMS更新）'!A:M,13,FALSE)</f>
        <v>330</v>
      </c>
      <c r="M4101" s="27" t="str">
        <f>VLOOKUP(B4101,'大货清单（不定期按GOMS更新）'!A:N,14,FALSE)</f>
        <v>322</v>
      </c>
      <c r="N4101" s="140" t="s">
        <v>2450</v>
      </c>
      <c r="O4101" s="27">
        <f>IFERROR(VLOOKUP(N4101,'散件迭代（不定期更新）'!C:J,8,FALSE),0)</f>
        <v>0</v>
      </c>
      <c r="P4101" s="27" t="str">
        <f>IFERROR(VLOOKUP(N4101,'散件（更新）'!B:H,3,FALSE),0)</f>
        <v>/</v>
      </c>
      <c r="Q4101" s="27" t="str">
        <f>VLOOKUP(N4101,'散件（更新）'!B:H,2,FALSE)</f>
        <v>114-22030168</v>
      </c>
      <c r="R4101" s="27" t="str">
        <f>VLOOKUP(N4101,'散件（更新）'!B:H,7,FALSE)</f>
        <v>Pump</v>
      </c>
      <c r="S4101" s="27" t="str">
        <f>VLOOKUP(N4101,'散件（更新）'!B:E,4,FALSE)</f>
        <v>https://tineco-yxzt.oss-accelerate.aliyuncs.com/20231219/9SWRU110200_1702948048015.png</v>
      </c>
      <c r="T4101" s="27" t="s">
        <v>8759</v>
      </c>
      <c r="U4101" s="28" t="str">
        <f>VLOOKUP(N4101,'散件（更新）'!B:G,6,FALSE)</f>
        <v>气泵+泄压阀组件</v>
      </c>
      <c r="V4101" s="28">
        <f>VLOOKUP(N4101,'散件（更新）'!B:I,8,FALSE)</f>
        <v>6974950103712</v>
      </c>
    </row>
    <row r="4102" spans="1:22" ht="14.6">
      <c r="A4102" s="57">
        <v>46169</v>
      </c>
      <c r="B4102" s="140" t="s">
        <v>2338</v>
      </c>
      <c r="C4102" s="27" t="str">
        <f>VLOOKUP(B4102,'大货清单（不定期按GOMS更新）'!A:H,8,0)</f>
        <v>109-22030201</v>
      </c>
      <c r="D4102" s="27" t="str">
        <f>VLOOKUP(B4102,'大货清单（不定期按GOMS更新）'!A:C,3,0)</f>
        <v>CL2203B-01</v>
      </c>
      <c r="E4102" s="27" t="str">
        <f>VLOOKUP(B4102,'大货清单（不定期按GOMS更新）'!A:H,4,0)</f>
        <v>,FR,IT,DE,ZA,ES,BE,SE,PL,NL,CL,MN,MX,HK</v>
      </c>
      <c r="F4102" s="27" t="str">
        <f>VLOOKUP(B4102,'大货清单（不定期按GOMS更新）'!A:H,2,0)</f>
        <v>Floor One S7 Steam</v>
      </c>
      <c r="G4102" s="28" t="str">
        <f>VLOOKUP(B4102,'大货清单（不定期按GOMS更新）'!A:I,9,FALSE)</f>
        <v>6974950102135,	 6974950102135</v>
      </c>
      <c r="H4102" s="27" t="str">
        <f>VLOOKUP(B4102,'大货清单（不定期按GOMS更新）'!A:H,7,0)</f>
        <v>White&amp;Black</v>
      </c>
      <c r="I4102" s="27" t="str">
        <f>VLOOKUP(B4102,'大货清单（不定期按GOMS更新）'!A:F,6,FALSE)</f>
        <v>ACTIVE</v>
      </c>
      <c r="J4102" s="27" t="str">
        <f>VLOOKUP(B4102,'大货清单（不定期按GOMS更新）'!A:K,11,FALSE)</f>
        <v>9.6</v>
      </c>
      <c r="K4102" s="27" t="str">
        <f>VLOOKUP(B4102,'大货清单（不定期按GOMS更新）'!A:N,12,FALSE)</f>
        <v>765</v>
      </c>
      <c r="L4102" s="27" t="str">
        <f>VLOOKUP(B4102,'大货清单（不定期按GOMS更新）'!A:M,13,FALSE)</f>
        <v>330</v>
      </c>
      <c r="M4102" s="27" t="str">
        <f>VLOOKUP(B4102,'大货清单（不定期按GOMS更新）'!A:N,14,FALSE)</f>
        <v>322</v>
      </c>
      <c r="N4102" s="140" t="s">
        <v>1218</v>
      </c>
      <c r="O4102" s="27">
        <f>IFERROR(VLOOKUP(N4102,'散件迭代（不定期更新）'!C:J,8,FALSE),0)</f>
        <v>0</v>
      </c>
      <c r="P4102" s="27" t="str">
        <f>IFERROR(VLOOKUP(N4102,'散件（更新）'!B:H,3,FALSE),0)</f>
        <v>206-2029-0614</v>
      </c>
      <c r="Q4102" s="27" t="str">
        <f>VLOOKUP(N4102,'散件（更新）'!B:H,2,FALSE)</f>
        <v>114-20290614</v>
      </c>
      <c r="R4102" s="27" t="str">
        <f>VLOOKUP(N4102,'散件（更新）'!B:H,7,FALSE)</f>
        <v>Repair Wheel</v>
      </c>
      <c r="S4102" s="27" t="str">
        <f>VLOOKUP(N4102,'散件（更新）'!B:E,4,FALSE)</f>
        <v>https://tineco-yxzt.oss-accelerate.aliyuncs.com/20231219/9SWRW100000_1702948048100.png</v>
      </c>
      <c r="T4102" s="27" t="s">
        <v>8759</v>
      </c>
      <c r="U4102" s="28" t="str">
        <f>VLOOKUP(N4102,'散件（更新）'!B:G,6,FALSE)</f>
        <v>小轮包胶组件（2个小轮+2个轴）</v>
      </c>
      <c r="V4102" s="28" t="str">
        <f>VLOOKUP(N4102,'散件（更新）'!B:I,8,FALSE)</f>
        <v>6972200198358</v>
      </c>
    </row>
    <row r="4103" spans="1:22" ht="14.6">
      <c r="A4103" s="57">
        <v>46169</v>
      </c>
      <c r="B4103" s="140" t="s">
        <v>2338</v>
      </c>
      <c r="C4103" s="27" t="str">
        <f>VLOOKUP(B4103,'大货清单（不定期按GOMS更新）'!A:H,8,0)</f>
        <v>109-22030201</v>
      </c>
      <c r="D4103" s="27" t="str">
        <f>VLOOKUP(B4103,'大货清单（不定期按GOMS更新）'!A:C,3,0)</f>
        <v>CL2203B-01</v>
      </c>
      <c r="E4103" s="27" t="str">
        <f>VLOOKUP(B4103,'大货清单（不定期按GOMS更新）'!A:H,4,0)</f>
        <v>,FR,IT,DE,ZA,ES,BE,SE,PL,NL,CL,MN,MX,HK</v>
      </c>
      <c r="F4103" s="27" t="str">
        <f>VLOOKUP(B4103,'大货清单（不定期按GOMS更新）'!A:H,2,0)</f>
        <v>Floor One S7 Steam</v>
      </c>
      <c r="G4103" s="28" t="str">
        <f>VLOOKUP(B4103,'大货清单（不定期按GOMS更新）'!A:I,9,FALSE)</f>
        <v>6974950102135,	 6974950102135</v>
      </c>
      <c r="H4103" s="27" t="str">
        <f>VLOOKUP(B4103,'大货清单（不定期按GOMS更新）'!A:H,7,0)</f>
        <v>White&amp;Black</v>
      </c>
      <c r="I4103" s="27" t="str">
        <f>VLOOKUP(B4103,'大货清单（不定期按GOMS更新）'!A:F,6,FALSE)</f>
        <v>ACTIVE</v>
      </c>
      <c r="J4103" s="27" t="str">
        <f>VLOOKUP(B4103,'大货清单（不定期按GOMS更新）'!A:K,11,FALSE)</f>
        <v>9.6</v>
      </c>
      <c r="K4103" s="27" t="str">
        <f>VLOOKUP(B4103,'大货清单（不定期按GOMS更新）'!A:N,12,FALSE)</f>
        <v>765</v>
      </c>
      <c r="L4103" s="27" t="str">
        <f>VLOOKUP(B4103,'大货清单（不定期按GOMS更新）'!A:M,13,FALSE)</f>
        <v>330</v>
      </c>
      <c r="M4103" s="27" t="str">
        <f>VLOOKUP(B4103,'大货清单（不定期按GOMS更新）'!A:N,14,FALSE)</f>
        <v>322</v>
      </c>
      <c r="N4103" s="140" t="s">
        <v>2439</v>
      </c>
      <c r="O4103" s="27">
        <f>IFERROR(VLOOKUP(N4103,'散件迭代（不定期更新）'!C:J,8,FALSE),0)</f>
        <v>0</v>
      </c>
      <c r="P4103" s="27" t="str">
        <f>IFERROR(VLOOKUP(N4103,'散件（更新）'!B:H,3,FALSE),0)</f>
        <v>/</v>
      </c>
      <c r="Q4103" s="27" t="str">
        <f>VLOOKUP(N4103,'散件（更新）'!B:H,2,FALSE)</f>
        <v>114-22030152</v>
      </c>
      <c r="R4103" s="27" t="str">
        <f>VLOOKUP(N4103,'散件（更新）'!B:H,7,FALSE)</f>
        <v>Clean Water Tank</v>
      </c>
      <c r="S4103" s="27" t="str">
        <f>VLOOKUP(N4103,'散件（更新）'!B:E,4,FALSE)</f>
        <v>https://tineco-yxzt.oss-accelerate.aliyuncs.com/20231219/9SWWC110000_1702948048339.png</v>
      </c>
      <c r="T4103" s="27" t="s">
        <v>8759</v>
      </c>
      <c r="U4103" s="28" t="str">
        <f>VLOOKUP(N4103,'散件（更新）'!B:G,6,FALSE)</f>
        <v>溶液桶组件</v>
      </c>
      <c r="V4103" s="28">
        <f>VLOOKUP(N4103,'散件（更新）'!B:I,8,FALSE)</f>
        <v>6974950102821</v>
      </c>
    </row>
    <row r="4104" spans="1:22" ht="14.6">
      <c r="A4104" s="57">
        <v>46169</v>
      </c>
      <c r="B4104" s="140" t="s">
        <v>2338</v>
      </c>
      <c r="C4104" s="27" t="str">
        <f>VLOOKUP(B4104,'大货清单（不定期按GOMS更新）'!A:H,8,0)</f>
        <v>109-22030201</v>
      </c>
      <c r="D4104" s="27" t="str">
        <f>VLOOKUP(B4104,'大货清单（不定期按GOMS更新）'!A:C,3,0)</f>
        <v>CL2203B-01</v>
      </c>
      <c r="E4104" s="27" t="str">
        <f>VLOOKUP(B4104,'大货清单（不定期按GOMS更新）'!A:H,4,0)</f>
        <v>,FR,IT,DE,ZA,ES,BE,SE,PL,NL,CL,MN,MX,HK</v>
      </c>
      <c r="F4104" s="27" t="str">
        <f>VLOOKUP(B4104,'大货清单（不定期按GOMS更新）'!A:H,2,0)</f>
        <v>Floor One S7 Steam</v>
      </c>
      <c r="G4104" s="28" t="str">
        <f>VLOOKUP(B4104,'大货清单（不定期按GOMS更新）'!A:I,9,FALSE)</f>
        <v>6974950102135,	 6974950102135</v>
      </c>
      <c r="H4104" s="27" t="str">
        <f>VLOOKUP(B4104,'大货清单（不定期按GOMS更新）'!A:H,7,0)</f>
        <v>White&amp;Black</v>
      </c>
      <c r="I4104" s="27" t="str">
        <f>VLOOKUP(B4104,'大货清单（不定期按GOMS更新）'!A:F,6,FALSE)</f>
        <v>ACTIVE</v>
      </c>
      <c r="J4104" s="27" t="str">
        <f>VLOOKUP(B4104,'大货清单（不定期按GOMS更新）'!A:K,11,FALSE)</f>
        <v>9.6</v>
      </c>
      <c r="K4104" s="27" t="str">
        <f>VLOOKUP(B4104,'大货清单（不定期按GOMS更新）'!A:N,12,FALSE)</f>
        <v>765</v>
      </c>
      <c r="L4104" s="27" t="str">
        <f>VLOOKUP(B4104,'大货清单（不定期按GOMS更新）'!A:M,13,FALSE)</f>
        <v>330</v>
      </c>
      <c r="M4104" s="27" t="str">
        <f>VLOOKUP(B4104,'大货清单（不定期按GOMS更新）'!A:N,14,FALSE)</f>
        <v>322</v>
      </c>
      <c r="N4104" s="140" t="s">
        <v>2438</v>
      </c>
      <c r="O4104" s="27">
        <f>IFERROR(VLOOKUP(N4104,'散件迭代（不定期更新）'!C:J,8,FALSE),0)</f>
        <v>0</v>
      </c>
      <c r="P4104" s="27" t="str">
        <f>IFERROR(VLOOKUP(N4104,'散件（更新）'!B:H,3,FALSE),0)</f>
        <v>/</v>
      </c>
      <c r="Q4104" s="27" t="str">
        <f>VLOOKUP(N4104,'散件（更新）'!B:H,2,FALSE)</f>
        <v>114-22030002</v>
      </c>
      <c r="R4104" s="27" t="str">
        <f>VLOOKUP(N4104,'散件（更新）'!B:H,7,FALSE)</f>
        <v>Dirt Water Tank</v>
      </c>
      <c r="S4104" s="27" t="str">
        <f>VLOOKUP(N4104,'散件（更新）'!B:E,4,FALSE)</f>
        <v>https://tineco-yxzt.oss-accelerate.aliyuncs.com/20231219/9SWWD110000_1702948048497.png</v>
      </c>
      <c r="T4104" s="27" t="s">
        <v>8759</v>
      </c>
      <c r="U4104" s="28" t="str">
        <f>VLOOKUP(N4104,'散件（更新）'!B:G,6,FALSE)</f>
        <v>回收桶组件</v>
      </c>
      <c r="V4104" s="28">
        <f>VLOOKUP(N4104,'散件（更新）'!B:I,8,FALSE)</f>
        <v>6974950102814</v>
      </c>
    </row>
    <row r="4105" spans="1:22" ht="14.6">
      <c r="A4105" s="57">
        <v>46169</v>
      </c>
      <c r="B4105" s="140" t="s">
        <v>2340</v>
      </c>
      <c r="C4105" s="27" t="str">
        <f>VLOOKUP(B4105,'大货清单（不定期按GOMS更新）'!A:H,8,0)</f>
        <v>109-22030202</v>
      </c>
      <c r="D4105" s="27" t="str">
        <f>VLOOKUP(B4105,'大货清单（不定期按GOMS更新）'!A:C,3,0)</f>
        <v>CL2203B-02</v>
      </c>
      <c r="E4105" s="27" t="str">
        <f>VLOOKUP(B4105,'大货清单（不定期按GOMS更新）'!A:H,4,0)</f>
        <v>ES,DE,AT,CH,NL,FR,RO,DK,GR,IT,UA,HK</v>
      </c>
      <c r="F4105" s="27" t="str">
        <f>VLOOKUP(B4105,'大货清单（不定期按GOMS更新）'!A:H,2,0)</f>
        <v>Floor One S7 Steam Plus</v>
      </c>
      <c r="G4105" s="28" t="str">
        <f>VLOOKUP(B4105,'大货清单（不定期按GOMS更新）'!A:I,9,FALSE)</f>
        <v>6974950102234,	 6974950102234, 6974950102234</v>
      </c>
      <c r="H4105" s="27" t="str">
        <f>VLOOKUP(B4105,'大货清单（不定期按GOMS更新）'!A:H,7,0)</f>
        <v>White&amp;Black</v>
      </c>
      <c r="I4105" s="27" t="str">
        <f>VLOOKUP(B4105,'大货清单（不定期按GOMS更新）'!A:F,6,FALSE)</f>
        <v>ACTIVE</v>
      </c>
      <c r="J4105" s="27" t="str">
        <f>VLOOKUP(B4105,'大货清单（不定期按GOMS更新）'!A:K,11,FALSE)</f>
        <v>9.6</v>
      </c>
      <c r="K4105" s="27" t="str">
        <f>VLOOKUP(B4105,'大货清单（不定期按GOMS更新）'!A:N,12,FALSE)</f>
        <v>765</v>
      </c>
      <c r="L4105" s="27" t="str">
        <f>VLOOKUP(B4105,'大货清单（不定期按GOMS更新）'!A:M,13,FALSE)</f>
        <v>330</v>
      </c>
      <c r="M4105" s="27" t="str">
        <f>VLOOKUP(B4105,'大货清单（不定期按GOMS更新）'!A:N,14,FALSE)</f>
        <v>322</v>
      </c>
      <c r="N4105" s="140" t="s">
        <v>2427</v>
      </c>
      <c r="O4105" s="27" t="str">
        <f>IFERROR(VLOOKUP(N4105,'散件迭代（不定期更新）'!C:J,8,FALSE),0)</f>
        <v>A43</v>
      </c>
      <c r="P4105" s="27" t="str">
        <f>IFERROR(VLOOKUP(N4105,'散件（更新）'!B:H,3,FALSE),0)</f>
        <v>/</v>
      </c>
      <c r="Q4105" s="27" t="str">
        <f>VLOOKUP(N4105,'散件（更新）'!B:H,2,FALSE)</f>
        <v>114-22230309</v>
      </c>
      <c r="R4105" s="27" t="str">
        <f>VLOOKUP(N4105,'散件（更新）'!B:H,7,FALSE)</f>
        <v>HEPA Assy</v>
      </c>
      <c r="S4105" s="27" t="str">
        <f>VLOOKUP(N4105,'散件（更新）'!B:E,4,FALSE)</f>
        <v>https://tineco-yxzt.oss-accelerate.aliyuncs.com/20231219/9FWFA110000_1702948014903.png</v>
      </c>
      <c r="T4105" s="27" t="s">
        <v>8759</v>
      </c>
      <c r="U4105" s="28" t="str">
        <f>VLOOKUP(N4105,'散件（更新）'!B:G,6,FALSE)</f>
        <v>前置方形过滤器滤网组件</v>
      </c>
      <c r="V4105" s="28">
        <f>VLOOKUP(N4105,'散件（更新）'!B:I,8,FALSE)</f>
        <v>6974950103217</v>
      </c>
    </row>
    <row r="4106" spans="1:22" ht="14.6">
      <c r="A4106" s="57">
        <v>46169</v>
      </c>
      <c r="B4106" s="140" t="s">
        <v>2340</v>
      </c>
      <c r="C4106" s="27" t="str">
        <f>VLOOKUP(B4106,'大货清单（不定期按GOMS更新）'!A:H,8,0)</f>
        <v>109-22030202</v>
      </c>
      <c r="D4106" s="27" t="str">
        <f>VLOOKUP(B4106,'大货清单（不定期按GOMS更新）'!A:C,3,0)</f>
        <v>CL2203B-02</v>
      </c>
      <c r="E4106" s="27" t="str">
        <f>VLOOKUP(B4106,'大货清单（不定期按GOMS更新）'!A:H,4,0)</f>
        <v>ES,DE,AT,CH,NL,FR,RO,DK,GR,IT,UA,HK</v>
      </c>
      <c r="F4106" s="27" t="str">
        <f>VLOOKUP(B4106,'大货清单（不定期按GOMS更新）'!A:H,2,0)</f>
        <v>Floor One S7 Steam Plus</v>
      </c>
      <c r="G4106" s="28" t="str">
        <f>VLOOKUP(B4106,'大货清单（不定期按GOMS更新）'!A:I,9,FALSE)</f>
        <v>6974950102234,	 6974950102234, 6974950102234</v>
      </c>
      <c r="H4106" s="27" t="str">
        <f>VLOOKUP(B4106,'大货清单（不定期按GOMS更新）'!A:H,7,0)</f>
        <v>White&amp;Black</v>
      </c>
      <c r="I4106" s="27" t="str">
        <f>VLOOKUP(B4106,'大货清单（不定期按GOMS更新）'!A:F,6,FALSE)</f>
        <v>ACTIVE</v>
      </c>
      <c r="J4106" s="27" t="str">
        <f>VLOOKUP(B4106,'大货清单（不定期按GOMS更新）'!A:K,11,FALSE)</f>
        <v>9.6</v>
      </c>
      <c r="K4106" s="27" t="str">
        <f>VLOOKUP(B4106,'大货清单（不定期按GOMS更新）'!A:N,12,FALSE)</f>
        <v>765</v>
      </c>
      <c r="L4106" s="27" t="str">
        <f>VLOOKUP(B4106,'大货清单（不定期按GOMS更新）'!A:M,13,FALSE)</f>
        <v>330</v>
      </c>
      <c r="M4106" s="27" t="str">
        <f>VLOOKUP(B4106,'大货清单（不定期按GOMS更新）'!A:N,14,FALSE)</f>
        <v>322</v>
      </c>
      <c r="N4106" s="140" t="s">
        <v>1164</v>
      </c>
      <c r="O4106" s="27">
        <f>IFERROR(VLOOKUP(N4106,'散件迭代（不定期更新）'!C:J,8,FALSE),0)</f>
        <v>0</v>
      </c>
      <c r="P4106" s="27" t="str">
        <f>IFERROR(VLOOKUP(N4106,'散件（更新）'!B:H,3,FALSE),0)</f>
        <v>206-2123-0220</v>
      </c>
      <c r="Q4106" s="27" t="str">
        <f>VLOOKUP(N4106,'散件（更新）'!B:H,2,FALSE)</f>
        <v>114-21230220</v>
      </c>
      <c r="R4106" s="27" t="str">
        <f>VLOOKUP(N4106,'散件（更新）'!B:H,7,FALSE)</f>
        <v>Accessory Holder</v>
      </c>
      <c r="S4106" s="27" t="str">
        <f>VLOOKUP(N4106,'散件（更新）'!B:E,4,FALSE)</f>
        <v>https://tineco-yxzt.oss-accelerate.aliyuncs.com/20231219/9FWHA200000_1702948016019.png</v>
      </c>
      <c r="T4106" s="27" t="s">
        <v>8759</v>
      </c>
      <c r="U4106" s="28" t="str">
        <f>VLOOKUP(N4106,'散件（更新）'!B:G,6,FALSE)</f>
        <v>收纳架组合</v>
      </c>
      <c r="V4106" s="28">
        <f>VLOOKUP(N4106,'散件（更新）'!B:I,8,FALSE)</f>
        <v>6974950101060</v>
      </c>
    </row>
    <row r="4107" spans="1:22" ht="14.6">
      <c r="A4107" s="57">
        <v>46169</v>
      </c>
      <c r="B4107" s="140" t="s">
        <v>2340</v>
      </c>
      <c r="C4107" s="27" t="str">
        <f>VLOOKUP(B4107,'大货清单（不定期按GOMS更新）'!A:H,8,0)</f>
        <v>109-22030202</v>
      </c>
      <c r="D4107" s="27" t="str">
        <f>VLOOKUP(B4107,'大货清单（不定期按GOMS更新）'!A:C,3,0)</f>
        <v>CL2203B-02</v>
      </c>
      <c r="E4107" s="27" t="str">
        <f>VLOOKUP(B4107,'大货清单（不定期按GOMS更新）'!A:H,4,0)</f>
        <v>ES,DE,AT,CH,NL,FR,RO,DK,GR,IT,UA,HK</v>
      </c>
      <c r="F4107" s="27" t="str">
        <f>VLOOKUP(B4107,'大货清单（不定期按GOMS更新）'!A:H,2,0)</f>
        <v>Floor One S7 Steam Plus</v>
      </c>
      <c r="G4107" s="28" t="str">
        <f>VLOOKUP(B4107,'大货清单（不定期按GOMS更新）'!A:I,9,FALSE)</f>
        <v>6974950102234,	 6974950102234, 6974950102234</v>
      </c>
      <c r="H4107" s="27" t="str">
        <f>VLOOKUP(B4107,'大货清单（不定期按GOMS更新）'!A:H,7,0)</f>
        <v>White&amp;Black</v>
      </c>
      <c r="I4107" s="27" t="str">
        <f>VLOOKUP(B4107,'大货清单（不定期按GOMS更新）'!A:F,6,FALSE)</f>
        <v>ACTIVE</v>
      </c>
      <c r="J4107" s="27" t="str">
        <f>VLOOKUP(B4107,'大货清单（不定期按GOMS更新）'!A:K,11,FALSE)</f>
        <v>9.6</v>
      </c>
      <c r="K4107" s="27" t="str">
        <f>VLOOKUP(B4107,'大货清单（不定期按GOMS更新）'!A:N,12,FALSE)</f>
        <v>765</v>
      </c>
      <c r="L4107" s="27" t="str">
        <f>VLOOKUP(B4107,'大货清单（不定期按GOMS更新）'!A:M,13,FALSE)</f>
        <v>330</v>
      </c>
      <c r="M4107" s="27" t="str">
        <f>VLOOKUP(B4107,'大货清单（不定期按GOMS更新）'!A:N,14,FALSE)</f>
        <v>322</v>
      </c>
      <c r="N4107" s="140" t="s">
        <v>2456</v>
      </c>
      <c r="O4107" s="27">
        <f>IFERROR(VLOOKUP(N4107,'散件迭代（不定期更新）'!C:J,8,FALSE),0)</f>
        <v>0</v>
      </c>
      <c r="P4107" s="27" t="str">
        <f>IFERROR(VLOOKUP(N4107,'散件（更新）'!B:H,3,FALSE),0)</f>
        <v>/</v>
      </c>
      <c r="Q4107" s="27" t="str">
        <f>VLOOKUP(N4107,'散件（更新）'!B:H,2,FALSE)</f>
        <v>114-22200202</v>
      </c>
      <c r="R4107" s="27" t="str">
        <f>VLOOKUP(N4107,'散件（更新）'!B:H,7,FALSE)</f>
        <v>Adapter</v>
      </c>
      <c r="S4107" s="27" t="str">
        <f>VLOOKUP(N4107,'散件（更新）'!B:E,4,FALSE)</f>
        <v>https://tineco-yxzt.oss-accelerate.aliyuncs.com/20231219/9FWPA2501DE_1702948017967.png</v>
      </c>
      <c r="T4107" s="27" t="s">
        <v>8759</v>
      </c>
      <c r="U4107" s="28" t="str">
        <f>VLOOKUP(N4107,'散件（更新）'!B:G,6,FALSE)</f>
        <v>适配器欧版</v>
      </c>
      <c r="V4107" s="28">
        <f>VLOOKUP(N4107,'散件（更新）'!B:I,8,FALSE)</f>
        <v>6974950103835</v>
      </c>
    </row>
    <row r="4108" spans="1:22" ht="14.6">
      <c r="A4108" s="57">
        <v>46169</v>
      </c>
      <c r="B4108" s="140" t="s">
        <v>2340</v>
      </c>
      <c r="C4108" s="27" t="str">
        <f>VLOOKUP(B4108,'大货清单（不定期按GOMS更新）'!A:H,8,0)</f>
        <v>109-22030202</v>
      </c>
      <c r="D4108" s="27" t="str">
        <f>VLOOKUP(B4108,'大货清单（不定期按GOMS更新）'!A:C,3,0)</f>
        <v>CL2203B-02</v>
      </c>
      <c r="E4108" s="27" t="str">
        <f>VLOOKUP(B4108,'大货清单（不定期按GOMS更新）'!A:H,4,0)</f>
        <v>ES,DE,AT,CH,NL,FR,RO,DK,GR,IT,UA,HK</v>
      </c>
      <c r="F4108" s="27" t="str">
        <f>VLOOKUP(B4108,'大货清单（不定期按GOMS更新）'!A:H,2,0)</f>
        <v>Floor One S7 Steam Plus</v>
      </c>
      <c r="G4108" s="28" t="str">
        <f>VLOOKUP(B4108,'大货清单（不定期按GOMS更新）'!A:I,9,FALSE)</f>
        <v>6974950102234,	 6974950102234, 6974950102234</v>
      </c>
      <c r="H4108" s="27" t="str">
        <f>VLOOKUP(B4108,'大货清单（不定期按GOMS更新）'!A:H,7,0)</f>
        <v>White&amp;Black</v>
      </c>
      <c r="I4108" s="27" t="str">
        <f>VLOOKUP(B4108,'大货清单（不定期按GOMS更新）'!A:F,6,FALSE)</f>
        <v>ACTIVE</v>
      </c>
      <c r="J4108" s="27" t="str">
        <f>VLOOKUP(B4108,'大货清单（不定期按GOMS更新）'!A:K,11,FALSE)</f>
        <v>9.6</v>
      </c>
      <c r="K4108" s="27" t="str">
        <f>VLOOKUP(B4108,'大货清单（不定期按GOMS更新）'!A:N,12,FALSE)</f>
        <v>765</v>
      </c>
      <c r="L4108" s="27" t="str">
        <f>VLOOKUP(B4108,'大货清单（不定期按GOMS更新）'!A:M,13,FALSE)</f>
        <v>330</v>
      </c>
      <c r="M4108" s="27" t="str">
        <f>VLOOKUP(B4108,'大货清单（不定期按GOMS更新）'!A:N,14,FALSE)</f>
        <v>322</v>
      </c>
      <c r="N4108" s="140" t="s">
        <v>1156</v>
      </c>
      <c r="O4108" s="27">
        <f>IFERROR(VLOOKUP(N4108,'散件迭代（不定期更新）'!C:J,8,FALSE),0)</f>
        <v>0</v>
      </c>
      <c r="P4108" s="27" t="str">
        <f>IFERROR(VLOOKUP(N4108,'散件（更新）'!B:H,3,FALSE),0)</f>
        <v>206-2123-0211</v>
      </c>
      <c r="Q4108" s="27" t="str">
        <f>VLOOKUP(N4108,'散件（更新）'!B:H,2,FALSE)</f>
        <v>114-21230211</v>
      </c>
      <c r="R4108" s="27" t="str">
        <f>VLOOKUP(N4108,'散件（更新）'!B:H,7,FALSE)</f>
        <v>Sensor</v>
      </c>
      <c r="S4108" s="27" t="str">
        <f>VLOOKUP(N4108,'散件（更新）'!B:E,4,FALSE)</f>
        <v>https://tineco-yxzt.oss-accelerate.aliyuncs.com/20231219/9FWRI200000_1702948027225.png</v>
      </c>
      <c r="T4108" s="27" t="s">
        <v>8759</v>
      </c>
      <c r="U4108" s="28" t="str">
        <f>VLOOKUP(N4108,'散件（更新）'!B:G,6,FALSE)</f>
        <v>红外脏污传感器板组件</v>
      </c>
      <c r="V4108" s="28">
        <f>VLOOKUP(N4108,'散件（更新）'!B:I,8,FALSE)</f>
        <v>6974950101138</v>
      </c>
    </row>
    <row r="4109" spans="1:22" ht="14.6">
      <c r="A4109" s="57">
        <v>46169</v>
      </c>
      <c r="B4109" s="140" t="s">
        <v>2340</v>
      </c>
      <c r="C4109" s="27" t="str">
        <f>VLOOKUP(B4109,'大货清单（不定期按GOMS更新）'!A:H,8,0)</f>
        <v>109-22030202</v>
      </c>
      <c r="D4109" s="27" t="str">
        <f>VLOOKUP(B4109,'大货清单（不定期按GOMS更新）'!A:C,3,0)</f>
        <v>CL2203B-02</v>
      </c>
      <c r="E4109" s="27" t="str">
        <f>VLOOKUP(B4109,'大货清单（不定期按GOMS更新）'!A:H,4,0)</f>
        <v>ES,DE,AT,CH,NL,FR,RO,DK,GR,IT,UA,HK</v>
      </c>
      <c r="F4109" s="27" t="str">
        <f>VLOOKUP(B4109,'大货清单（不定期按GOMS更新）'!A:H,2,0)</f>
        <v>Floor One S7 Steam Plus</v>
      </c>
      <c r="G4109" s="28" t="str">
        <f>VLOOKUP(B4109,'大货清单（不定期按GOMS更新）'!A:I,9,FALSE)</f>
        <v>6974950102234,	 6974950102234, 6974950102234</v>
      </c>
      <c r="H4109" s="27" t="str">
        <f>VLOOKUP(B4109,'大货清单（不定期按GOMS更新）'!A:H,7,0)</f>
        <v>White&amp;Black</v>
      </c>
      <c r="I4109" s="27" t="str">
        <f>VLOOKUP(B4109,'大货清单（不定期按GOMS更新）'!A:F,6,FALSE)</f>
        <v>ACTIVE</v>
      </c>
      <c r="J4109" s="27" t="str">
        <f>VLOOKUP(B4109,'大货清单（不定期按GOMS更新）'!A:K,11,FALSE)</f>
        <v>9.6</v>
      </c>
      <c r="K4109" s="27" t="str">
        <f>VLOOKUP(B4109,'大货清单（不定期按GOMS更新）'!A:N,12,FALSE)</f>
        <v>765</v>
      </c>
      <c r="L4109" s="27" t="str">
        <f>VLOOKUP(B4109,'大货清单（不定期按GOMS更新）'!A:M,13,FALSE)</f>
        <v>330</v>
      </c>
      <c r="M4109" s="27" t="str">
        <f>VLOOKUP(B4109,'大货清单（不定期按GOMS更新）'!A:N,14,FALSE)</f>
        <v>322</v>
      </c>
      <c r="N4109" s="140" t="s">
        <v>1043</v>
      </c>
      <c r="O4109" s="27" t="str">
        <f>IFERROR(VLOOKUP(N4109,'散件迭代（不定期更新）'!C:J,8,FALSE),0)</f>
        <v>A22</v>
      </c>
      <c r="P4109" s="27" t="str">
        <f>IFERROR(VLOOKUP(N4109,'散件（更新）'!B:H,3,FALSE),0)</f>
        <v>206-1879-0109</v>
      </c>
      <c r="Q4109" s="27" t="str">
        <f>VLOOKUP(N4109,'散件（更新）'!B:H,2,FALSE)</f>
        <v>114-18790109</v>
      </c>
      <c r="R4109" s="27" t="str">
        <f>VLOOKUP(N4109,'散件（更新）'!B:H,7,FALSE)</f>
        <v>3-In-1 Cleaning Tool</v>
      </c>
      <c r="S4109" s="27" t="str">
        <f>VLOOKUP(N4109,'散件（更新）'!B:E,4,FALSE)</f>
        <v>https://tineco-yxzt.oss-accelerate.aliyuncs.com/product/114-18790109.png</v>
      </c>
      <c r="T4109" s="27" t="s">
        <v>8759</v>
      </c>
      <c r="U4109" s="28" t="str">
        <f>VLOOKUP(N4109,'散件（更新）'!B:G,6,FALSE)</f>
        <v>AB1888清洁刷组件</v>
      </c>
      <c r="V4109" s="28" t="str">
        <f>VLOOKUP(N4109,'散件（更新）'!B:I,8,FALSE)</f>
        <v>6972200191809</v>
      </c>
    </row>
    <row r="4110" spans="1:22" ht="14.6">
      <c r="A4110" s="57">
        <v>46169</v>
      </c>
      <c r="B4110" s="140" t="s">
        <v>2340</v>
      </c>
      <c r="C4110" s="27" t="str">
        <f>VLOOKUP(B4110,'大货清单（不定期按GOMS更新）'!A:H,8,0)</f>
        <v>109-22030202</v>
      </c>
      <c r="D4110" s="27" t="str">
        <f>VLOOKUP(B4110,'大货清单（不定期按GOMS更新）'!A:C,3,0)</f>
        <v>CL2203B-02</v>
      </c>
      <c r="E4110" s="27" t="str">
        <f>VLOOKUP(B4110,'大货清单（不定期按GOMS更新）'!A:H,4,0)</f>
        <v>ES,DE,AT,CH,NL,FR,RO,DK,GR,IT,UA,HK</v>
      </c>
      <c r="F4110" s="27" t="str">
        <f>VLOOKUP(B4110,'大货清单（不定期按GOMS更新）'!A:H,2,0)</f>
        <v>Floor One S7 Steam Plus</v>
      </c>
      <c r="G4110" s="28" t="str">
        <f>VLOOKUP(B4110,'大货清单（不定期按GOMS更新）'!A:I,9,FALSE)</f>
        <v>6974950102234,	 6974950102234, 6974950102234</v>
      </c>
      <c r="H4110" s="27" t="str">
        <f>VLOOKUP(B4110,'大货清单（不定期按GOMS更新）'!A:H,7,0)</f>
        <v>White&amp;Black</v>
      </c>
      <c r="I4110" s="27" t="str">
        <f>VLOOKUP(B4110,'大货清单（不定期按GOMS更新）'!A:F,6,FALSE)</f>
        <v>ACTIVE</v>
      </c>
      <c r="J4110" s="27" t="str">
        <f>VLOOKUP(B4110,'大货清单（不定期按GOMS更新）'!A:K,11,FALSE)</f>
        <v>9.6</v>
      </c>
      <c r="K4110" s="27" t="str">
        <f>VLOOKUP(B4110,'大货清单（不定期按GOMS更新）'!A:N,12,FALSE)</f>
        <v>765</v>
      </c>
      <c r="L4110" s="27" t="str">
        <f>VLOOKUP(B4110,'大货清单（不定期按GOMS更新）'!A:M,13,FALSE)</f>
        <v>330</v>
      </c>
      <c r="M4110" s="27" t="str">
        <f>VLOOKUP(B4110,'大货清单（不定期按GOMS更新）'!A:N,14,FALSE)</f>
        <v>322</v>
      </c>
      <c r="N4110" s="140" t="s">
        <v>1099</v>
      </c>
      <c r="O4110" s="27">
        <f>IFERROR(VLOOKUP(N4110,'散件迭代（不定期更新）'!C:J,8,FALSE),0)</f>
        <v>0</v>
      </c>
      <c r="P4110" s="27" t="str">
        <f>IFERROR(VLOOKUP(N4110,'散件（更新）'!B:H,3,FALSE),0)</f>
        <v>206-2019-0500</v>
      </c>
      <c r="Q4110" s="27" t="str">
        <f>VLOOKUP(N4110,'散件（更新）'!B:H,2,FALSE)</f>
        <v>114-20190500</v>
      </c>
      <c r="R4110" s="27" t="str">
        <f>VLOOKUP(N4110,'散件（更新）'!B:H,7,FALSE)</f>
        <v>Handle</v>
      </c>
      <c r="S4110" s="27" t="str">
        <f>VLOOKUP(N4110,'散件（更新）'!B:E,4,FALSE)</f>
        <v>https://tineco-yxzt.oss-accelerate.aliyuncs.com/20231227/9FWUH100000_1703640265983.png</v>
      </c>
      <c r="T4110" s="27" t="s">
        <v>8759</v>
      </c>
      <c r="U4110" s="28" t="str">
        <f>VLOOKUP(N4110,'散件（更新）'!B:G,6,FALSE)</f>
        <v>手柄组件LED</v>
      </c>
      <c r="V4110" s="28" t="str">
        <f>VLOOKUP(N4110,'散件（更新）'!B:I,8,FALSE)</f>
        <v>6972200196439</v>
      </c>
    </row>
    <row r="4111" spans="1:22" ht="14.6">
      <c r="A4111" s="57">
        <v>46169</v>
      </c>
      <c r="B4111" s="140" t="s">
        <v>2340</v>
      </c>
      <c r="C4111" s="27" t="str">
        <f>VLOOKUP(B4111,'大货清单（不定期按GOMS更新）'!A:H,8,0)</f>
        <v>109-22030202</v>
      </c>
      <c r="D4111" s="27" t="str">
        <f>VLOOKUP(B4111,'大货清单（不定期按GOMS更新）'!A:C,3,0)</f>
        <v>CL2203B-02</v>
      </c>
      <c r="E4111" s="27" t="str">
        <f>VLOOKUP(B4111,'大货清单（不定期按GOMS更新）'!A:H,4,0)</f>
        <v>ES,DE,AT,CH,NL,FR,RO,DK,GR,IT,UA,HK</v>
      </c>
      <c r="F4111" s="27" t="str">
        <f>VLOOKUP(B4111,'大货清单（不定期按GOMS更新）'!A:H,2,0)</f>
        <v>Floor One S7 Steam Plus</v>
      </c>
      <c r="G4111" s="28" t="str">
        <f>VLOOKUP(B4111,'大货清单（不定期按GOMS更新）'!A:I,9,FALSE)</f>
        <v>6974950102234,	 6974950102234, 6974950102234</v>
      </c>
      <c r="H4111" s="27" t="str">
        <f>VLOOKUP(B4111,'大货清单（不定期按GOMS更新）'!A:H,7,0)</f>
        <v>White&amp;Black</v>
      </c>
      <c r="I4111" s="27" t="str">
        <f>VLOOKUP(B4111,'大货清单（不定期按GOMS更新）'!A:F,6,FALSE)</f>
        <v>ACTIVE</v>
      </c>
      <c r="J4111" s="27" t="str">
        <f>VLOOKUP(B4111,'大货清单（不定期按GOMS更新）'!A:K,11,FALSE)</f>
        <v>9.6</v>
      </c>
      <c r="K4111" s="27" t="str">
        <f>VLOOKUP(B4111,'大货清单（不定期按GOMS更新）'!A:N,12,FALSE)</f>
        <v>765</v>
      </c>
      <c r="L4111" s="27" t="str">
        <f>VLOOKUP(B4111,'大货清单（不定期按GOMS更新）'!A:M,13,FALSE)</f>
        <v>330</v>
      </c>
      <c r="M4111" s="27" t="str">
        <f>VLOOKUP(B4111,'大货清单（不定期按GOMS更新）'!A:N,14,FALSE)</f>
        <v>322</v>
      </c>
      <c r="N4111" s="140" t="s">
        <v>2436</v>
      </c>
      <c r="O4111" s="27">
        <f>IFERROR(VLOOKUP(N4111,'散件迭代（不定期更新）'!C:J,8,FALSE),0)</f>
        <v>0</v>
      </c>
      <c r="P4111" s="27" t="str">
        <f>IFERROR(VLOOKUP(N4111,'散件（更新）'!B:H,3,FALSE),0)</f>
        <v>/</v>
      </c>
      <c r="Q4111" s="27" t="str">
        <f>VLOOKUP(N4111,'散件（更新）'!B:H,2,FALSE)</f>
        <v>114-22030149</v>
      </c>
      <c r="R4111" s="27" t="str">
        <f>VLOOKUP(N4111,'散件（更新）'!B:H,7,FALSE)</f>
        <v>Brush Roller Cover</v>
      </c>
      <c r="S4111" s="27" t="str">
        <f>VLOOKUP(N4111,'散件（更新）'!B:E,4,FALSE)</f>
        <v>https://tineco-yxzt.oss-accelerate.aliyuncs.com/20231219/9SWBC110000_1702948045587.png</v>
      </c>
      <c r="T4111" s="27" t="s">
        <v>8759</v>
      </c>
      <c r="U4111" s="28" t="str">
        <f>VLOOKUP(N4111,'散件（更新）'!B:G,6,FALSE)</f>
        <v>滚刷盖组件</v>
      </c>
      <c r="V4111" s="28">
        <f>VLOOKUP(N4111,'散件（更新）'!B:I,8,FALSE)</f>
        <v>6974950102784</v>
      </c>
    </row>
    <row r="4112" spans="1:22" ht="14.6">
      <c r="A4112" s="57">
        <v>46169</v>
      </c>
      <c r="B4112" s="140" t="s">
        <v>2340</v>
      </c>
      <c r="C4112" s="27" t="str">
        <f>VLOOKUP(B4112,'大货清单（不定期按GOMS更新）'!A:H,8,0)</f>
        <v>109-22030202</v>
      </c>
      <c r="D4112" s="27" t="str">
        <f>VLOOKUP(B4112,'大货清单（不定期按GOMS更新）'!A:C,3,0)</f>
        <v>CL2203B-02</v>
      </c>
      <c r="E4112" s="27" t="str">
        <f>VLOOKUP(B4112,'大货清单（不定期按GOMS更新）'!A:H,4,0)</f>
        <v>ES,DE,AT,CH,NL,FR,RO,DK,GR,IT,UA,HK</v>
      </c>
      <c r="F4112" s="27" t="str">
        <f>VLOOKUP(B4112,'大货清单（不定期按GOMS更新）'!A:H,2,0)</f>
        <v>Floor One S7 Steam Plus</v>
      </c>
      <c r="G4112" s="28" t="str">
        <f>VLOOKUP(B4112,'大货清单（不定期按GOMS更新）'!A:I,9,FALSE)</f>
        <v>6974950102234,	 6974950102234, 6974950102234</v>
      </c>
      <c r="H4112" s="27" t="str">
        <f>VLOOKUP(B4112,'大货清单（不定期按GOMS更新）'!A:H,7,0)</f>
        <v>White&amp;Black</v>
      </c>
      <c r="I4112" s="27" t="str">
        <f>VLOOKUP(B4112,'大货清单（不定期按GOMS更新）'!A:F,6,FALSE)</f>
        <v>ACTIVE</v>
      </c>
      <c r="J4112" s="27" t="str">
        <f>VLOOKUP(B4112,'大货清单（不定期按GOMS更新）'!A:K,11,FALSE)</f>
        <v>9.6</v>
      </c>
      <c r="K4112" s="27" t="str">
        <f>VLOOKUP(B4112,'大货清单（不定期按GOMS更新）'!A:N,12,FALSE)</f>
        <v>765</v>
      </c>
      <c r="L4112" s="27" t="str">
        <f>VLOOKUP(B4112,'大货清单（不定期按GOMS更新）'!A:M,13,FALSE)</f>
        <v>330</v>
      </c>
      <c r="M4112" s="27" t="str">
        <f>VLOOKUP(B4112,'大货清单（不定期按GOMS更新）'!A:N,14,FALSE)</f>
        <v>322</v>
      </c>
      <c r="N4112" s="140" t="s">
        <v>2437</v>
      </c>
      <c r="O4112" s="27">
        <f>IFERROR(VLOOKUP(N4112,'散件迭代（不定期更新）'!C:J,8,FALSE),0)</f>
        <v>0</v>
      </c>
      <c r="P4112" s="27" t="str">
        <f>IFERROR(VLOOKUP(N4112,'散件（更新）'!B:H,3,FALSE),0)</f>
        <v>/</v>
      </c>
      <c r="Q4112" s="27" t="str">
        <f>VLOOKUP(N4112,'散件（更新）'!B:H,2,FALSE)</f>
        <v>114-22030150</v>
      </c>
      <c r="R4112" s="27" t="str">
        <f>VLOOKUP(N4112,'散件（更新）'!B:H,7,FALSE)</f>
        <v>Brush Roller</v>
      </c>
      <c r="S4112" s="27" t="str">
        <f>VLOOKUP(N4112,'散件（更新）'!B:E,4,FALSE)</f>
        <v>https://tineco-yxzt.oss-accelerate.aliyuncs.com/20231227/9SWBR110000_1703640267150.png</v>
      </c>
      <c r="T4112" s="27" t="s">
        <v>8759</v>
      </c>
      <c r="U4112" s="28" t="str">
        <f>VLOOKUP(N4112,'散件（更新）'!B:G,6,FALSE)</f>
        <v>滚刷组件</v>
      </c>
      <c r="V4112" s="28">
        <f>VLOOKUP(N4112,'散件（更新）'!B:I,8,FALSE)</f>
        <v>6974950102791</v>
      </c>
    </row>
    <row r="4113" spans="1:22" ht="14.6">
      <c r="A4113" s="57">
        <v>46169</v>
      </c>
      <c r="B4113" s="140" t="s">
        <v>2340</v>
      </c>
      <c r="C4113" s="27" t="str">
        <f>VLOOKUP(B4113,'大货清单（不定期按GOMS更新）'!A:H,8,0)</f>
        <v>109-22030202</v>
      </c>
      <c r="D4113" s="27" t="str">
        <f>VLOOKUP(B4113,'大货清单（不定期按GOMS更新）'!A:C,3,0)</f>
        <v>CL2203B-02</v>
      </c>
      <c r="E4113" s="27" t="str">
        <f>VLOOKUP(B4113,'大货清单（不定期按GOMS更新）'!A:H,4,0)</f>
        <v>ES,DE,AT,CH,NL,FR,RO,DK,GR,IT,UA,HK</v>
      </c>
      <c r="F4113" s="27" t="str">
        <f>VLOOKUP(B4113,'大货清单（不定期按GOMS更新）'!A:H,2,0)</f>
        <v>Floor One S7 Steam Plus</v>
      </c>
      <c r="G4113" s="28" t="str">
        <f>VLOOKUP(B4113,'大货清单（不定期按GOMS更新）'!A:I,9,FALSE)</f>
        <v>6974950102234,	 6974950102234, 6974950102234</v>
      </c>
      <c r="H4113" s="27" t="str">
        <f>VLOOKUP(B4113,'大货清单（不定期按GOMS更新）'!A:H,7,0)</f>
        <v>White&amp;Black</v>
      </c>
      <c r="I4113" s="27" t="str">
        <f>VLOOKUP(B4113,'大货清单（不定期按GOMS更新）'!A:F,6,FALSE)</f>
        <v>ACTIVE</v>
      </c>
      <c r="J4113" s="27" t="str">
        <f>VLOOKUP(B4113,'大货清单（不定期按GOMS更新）'!A:K,11,FALSE)</f>
        <v>9.6</v>
      </c>
      <c r="K4113" s="27" t="str">
        <f>VLOOKUP(B4113,'大货清单（不定期按GOMS更新）'!A:N,12,FALSE)</f>
        <v>765</v>
      </c>
      <c r="L4113" s="27" t="str">
        <f>VLOOKUP(B4113,'大货清单（不定期按GOMS更新）'!A:M,13,FALSE)</f>
        <v>330</v>
      </c>
      <c r="M4113" s="27" t="str">
        <f>VLOOKUP(B4113,'大货清单（不定期按GOMS更新）'!A:N,14,FALSE)</f>
        <v>322</v>
      </c>
      <c r="N4113" s="140" t="s">
        <v>2434</v>
      </c>
      <c r="O4113" s="27">
        <f>IFERROR(VLOOKUP(N4113,'散件迭代（不定期更新）'!C:J,8,FALSE),0)</f>
        <v>0</v>
      </c>
      <c r="P4113" s="27" t="str">
        <f>IFERROR(VLOOKUP(N4113,'散件（更新）'!B:H,3,FALSE),0)</f>
        <v>/</v>
      </c>
      <c r="Q4113" s="27" t="str">
        <f>VLOOKUP(N4113,'散件（更新）'!B:H,2,FALSE)</f>
        <v>114-22030147</v>
      </c>
      <c r="R4113" s="27" t="str">
        <f>VLOOKUP(N4113,'散件（更新）'!B:H,7,FALSE)</f>
        <v>Charging Base</v>
      </c>
      <c r="S4113" s="27" t="str">
        <f>VLOOKUP(N4113,'散件（更新）'!B:E,4,FALSE)</f>
        <v>https://tineco-yxzt.oss-accelerate.aliyuncs.com/20231219/9SWPB110000_1702948045901.png</v>
      </c>
      <c r="T4113" s="27" t="s">
        <v>8759</v>
      </c>
      <c r="U4113" s="28" t="str">
        <f>VLOOKUP(N4113,'散件（更新）'!B:G,6,FALSE)</f>
        <v>托盘组件</v>
      </c>
      <c r="V4113" s="28">
        <f>VLOOKUP(N4113,'散件（更新）'!B:I,8,FALSE)</f>
        <v>6974950102760</v>
      </c>
    </row>
    <row r="4114" spans="1:22" ht="14.6">
      <c r="A4114" s="57">
        <v>46169</v>
      </c>
      <c r="B4114" s="140" t="s">
        <v>2340</v>
      </c>
      <c r="C4114" s="27" t="str">
        <f>VLOOKUP(B4114,'大货清单（不定期按GOMS更新）'!A:H,8,0)</f>
        <v>109-22030202</v>
      </c>
      <c r="D4114" s="27" t="str">
        <f>VLOOKUP(B4114,'大货清单（不定期按GOMS更新）'!A:C,3,0)</f>
        <v>CL2203B-02</v>
      </c>
      <c r="E4114" s="27" t="str">
        <f>VLOOKUP(B4114,'大货清单（不定期按GOMS更新）'!A:H,4,0)</f>
        <v>ES,DE,AT,CH,NL,FR,RO,DK,GR,IT,UA,HK</v>
      </c>
      <c r="F4114" s="27" t="str">
        <f>VLOOKUP(B4114,'大货清单（不定期按GOMS更新）'!A:H,2,0)</f>
        <v>Floor One S7 Steam Plus</v>
      </c>
      <c r="G4114" s="28" t="str">
        <f>VLOOKUP(B4114,'大货清单（不定期按GOMS更新）'!A:I,9,FALSE)</f>
        <v>6974950102234,	 6974950102234, 6974950102234</v>
      </c>
      <c r="H4114" s="27" t="str">
        <f>VLOOKUP(B4114,'大货清单（不定期按GOMS更新）'!A:H,7,0)</f>
        <v>White&amp;Black</v>
      </c>
      <c r="I4114" s="27" t="str">
        <f>VLOOKUP(B4114,'大货清单（不定期按GOMS更新）'!A:F,6,FALSE)</f>
        <v>ACTIVE</v>
      </c>
      <c r="J4114" s="27" t="str">
        <f>VLOOKUP(B4114,'大货清单（不定期按GOMS更新）'!A:K,11,FALSE)</f>
        <v>9.6</v>
      </c>
      <c r="K4114" s="27" t="str">
        <f>VLOOKUP(B4114,'大货清单（不定期按GOMS更新）'!A:N,12,FALSE)</f>
        <v>765</v>
      </c>
      <c r="L4114" s="27" t="str">
        <f>VLOOKUP(B4114,'大货清单（不定期按GOMS更新）'!A:M,13,FALSE)</f>
        <v>330</v>
      </c>
      <c r="M4114" s="27" t="str">
        <f>VLOOKUP(B4114,'大货清单（不定期按GOMS更新）'!A:N,14,FALSE)</f>
        <v>322</v>
      </c>
      <c r="N4114" s="140" t="s">
        <v>2442</v>
      </c>
      <c r="O4114" s="27">
        <f>IFERROR(VLOOKUP(N4114,'散件迭代（不定期更新）'!C:J,8,FALSE),0)</f>
        <v>0</v>
      </c>
      <c r="P4114" s="27" t="str">
        <f>IFERROR(VLOOKUP(N4114,'散件（更新）'!B:H,3,FALSE),0)</f>
        <v>/</v>
      </c>
      <c r="Q4114" s="27" t="str">
        <f>VLOOKUP(N4114,'散件（更新）'!B:H,2,FALSE)</f>
        <v>114-22030155</v>
      </c>
      <c r="R4114" s="27" t="str">
        <f>VLOOKUP(N4114,'散件（更新）'!B:H,7,FALSE)</f>
        <v>Battery</v>
      </c>
      <c r="S4114" s="27" t="str">
        <f>VLOOKUP(N4114,'散件（更新）'!B:E,4,FALSE)</f>
        <v>https://tineco-yxzt.oss-accelerate.aliyuncs.com/20231219/9SWPT110000_1702948045976.png</v>
      </c>
      <c r="T4114" s="27" t="s">
        <v>8759</v>
      </c>
      <c r="U4114" s="28" t="str">
        <f>VLOOKUP(N4114,'散件（更新）'!B:G,6,FALSE)</f>
        <v>电池包组件</v>
      </c>
      <c r="V4114" s="28">
        <f>VLOOKUP(N4114,'散件（更新）'!B:I,8,FALSE)</f>
        <v>6974950102852</v>
      </c>
    </row>
    <row r="4115" spans="1:22" ht="14.6">
      <c r="A4115" s="57">
        <v>46169</v>
      </c>
      <c r="B4115" s="140" t="s">
        <v>2340</v>
      </c>
      <c r="C4115" s="27" t="str">
        <f>VLOOKUP(B4115,'大货清单（不定期按GOMS更新）'!A:H,8,0)</f>
        <v>109-22030202</v>
      </c>
      <c r="D4115" s="27" t="str">
        <f>VLOOKUP(B4115,'大货清单（不定期按GOMS更新）'!A:C,3,0)</f>
        <v>CL2203B-02</v>
      </c>
      <c r="E4115" s="27" t="str">
        <f>VLOOKUP(B4115,'大货清单（不定期按GOMS更新）'!A:H,4,0)</f>
        <v>ES,DE,AT,CH,NL,FR,RO,DK,GR,IT,UA,HK</v>
      </c>
      <c r="F4115" s="27" t="str">
        <f>VLOOKUP(B4115,'大货清单（不定期按GOMS更新）'!A:H,2,0)</f>
        <v>Floor One S7 Steam Plus</v>
      </c>
      <c r="G4115" s="28" t="str">
        <f>VLOOKUP(B4115,'大货清单（不定期按GOMS更新）'!A:I,9,FALSE)</f>
        <v>6974950102234,	 6974950102234, 6974950102234</v>
      </c>
      <c r="H4115" s="27" t="str">
        <f>VLOOKUP(B4115,'大货清单（不定期按GOMS更新）'!A:H,7,0)</f>
        <v>White&amp;Black</v>
      </c>
      <c r="I4115" s="27" t="str">
        <f>VLOOKUP(B4115,'大货清单（不定期按GOMS更新）'!A:F,6,FALSE)</f>
        <v>ACTIVE</v>
      </c>
      <c r="J4115" s="27" t="str">
        <f>VLOOKUP(B4115,'大货清单（不定期按GOMS更新）'!A:K,11,FALSE)</f>
        <v>9.6</v>
      </c>
      <c r="K4115" s="27" t="str">
        <f>VLOOKUP(B4115,'大货清单（不定期按GOMS更新）'!A:N,12,FALSE)</f>
        <v>765</v>
      </c>
      <c r="L4115" s="27" t="str">
        <f>VLOOKUP(B4115,'大货清单（不定期按GOMS更新）'!A:M,13,FALSE)</f>
        <v>330</v>
      </c>
      <c r="M4115" s="27" t="str">
        <f>VLOOKUP(B4115,'大货清单（不定期按GOMS更新）'!A:N,14,FALSE)</f>
        <v>322</v>
      </c>
      <c r="N4115" s="140" t="s">
        <v>2435</v>
      </c>
      <c r="O4115" s="27">
        <f>IFERROR(VLOOKUP(N4115,'散件迭代（不定期更新）'!C:J,8,FALSE),0)</f>
        <v>0</v>
      </c>
      <c r="P4115" s="27" t="str">
        <f>IFERROR(VLOOKUP(N4115,'散件（更新）'!B:H,3,FALSE),0)</f>
        <v>/</v>
      </c>
      <c r="Q4115" s="27" t="str">
        <f>VLOOKUP(N4115,'散件（更新）'!B:H,2,FALSE)</f>
        <v>114-22030148</v>
      </c>
      <c r="R4115" s="27" t="str">
        <f>VLOOKUP(N4115,'散件（更新）'!B:H,7,FALSE)</f>
        <v>Repair Charging Chip</v>
      </c>
      <c r="S4115" s="27" t="str">
        <f>VLOOKUP(N4115,'散件（更新）'!B:E,4,FALSE)</f>
        <v>https://tineco-yxzt.oss-accelerate.aliyuncs.com/20231219/9SWRC110000_1702948046055.png</v>
      </c>
      <c r="T4115" s="27" t="s">
        <v>8759</v>
      </c>
      <c r="U4115" s="28" t="str">
        <f>VLOOKUP(N4115,'散件（更新）'!B:G,6,FALSE)</f>
        <v>托盘充电盒组件</v>
      </c>
      <c r="V4115" s="28">
        <f>VLOOKUP(N4115,'散件（更新）'!B:I,8,FALSE)</f>
        <v>6974950102777</v>
      </c>
    </row>
    <row r="4116" spans="1:22" ht="14.6">
      <c r="A4116" s="57">
        <v>46169</v>
      </c>
      <c r="B4116" s="140" t="s">
        <v>2340</v>
      </c>
      <c r="C4116" s="27" t="str">
        <f>VLOOKUP(B4116,'大货清单（不定期按GOMS更新）'!A:H,8,0)</f>
        <v>109-22030202</v>
      </c>
      <c r="D4116" s="27" t="str">
        <f>VLOOKUP(B4116,'大货清单（不定期按GOMS更新）'!A:C,3,0)</f>
        <v>CL2203B-02</v>
      </c>
      <c r="E4116" s="27" t="str">
        <f>VLOOKUP(B4116,'大货清单（不定期按GOMS更新）'!A:H,4,0)</f>
        <v>ES,DE,AT,CH,NL,FR,RO,DK,GR,IT,UA,HK</v>
      </c>
      <c r="F4116" s="27" t="str">
        <f>VLOOKUP(B4116,'大货清单（不定期按GOMS更新）'!A:H,2,0)</f>
        <v>Floor One S7 Steam Plus</v>
      </c>
      <c r="G4116" s="28" t="str">
        <f>VLOOKUP(B4116,'大货清单（不定期按GOMS更新）'!A:I,9,FALSE)</f>
        <v>6974950102234,	 6974950102234, 6974950102234</v>
      </c>
      <c r="H4116" s="27" t="str">
        <f>VLOOKUP(B4116,'大货清单（不定期按GOMS更新）'!A:H,7,0)</f>
        <v>White&amp;Black</v>
      </c>
      <c r="I4116" s="27" t="str">
        <f>VLOOKUP(B4116,'大货清单（不定期按GOMS更新）'!A:F,6,FALSE)</f>
        <v>ACTIVE</v>
      </c>
      <c r="J4116" s="27" t="str">
        <f>VLOOKUP(B4116,'大货清单（不定期按GOMS更新）'!A:K,11,FALSE)</f>
        <v>9.6</v>
      </c>
      <c r="K4116" s="27" t="str">
        <f>VLOOKUP(B4116,'大货清单（不定期按GOMS更新）'!A:N,12,FALSE)</f>
        <v>765</v>
      </c>
      <c r="L4116" s="27" t="str">
        <f>VLOOKUP(B4116,'大货清单（不定期按GOMS更新）'!A:M,13,FALSE)</f>
        <v>330</v>
      </c>
      <c r="M4116" s="27" t="str">
        <f>VLOOKUP(B4116,'大货清单（不定期按GOMS更新）'!A:N,14,FALSE)</f>
        <v>322</v>
      </c>
      <c r="N4116" s="140" t="s">
        <v>2440</v>
      </c>
      <c r="O4116" s="27">
        <f>IFERROR(VLOOKUP(N4116,'散件迭代（不定期更新）'!C:J,8,FALSE),0)</f>
        <v>0</v>
      </c>
      <c r="P4116" s="27" t="str">
        <f>IFERROR(VLOOKUP(N4116,'散件（更新）'!B:H,3,FALSE),0)</f>
        <v>/</v>
      </c>
      <c r="Q4116" s="27" t="str">
        <f>VLOOKUP(N4116,'散件（更新）'!B:H,2,FALSE)</f>
        <v>114-22030153</v>
      </c>
      <c r="R4116" s="27" t="str">
        <f>VLOOKUP(N4116,'散件（更新）'!B:H,7,FALSE)</f>
        <v>Display Screen</v>
      </c>
      <c r="S4116" s="27" t="str">
        <f>VLOOKUP(N4116,'散件（更新）'!B:E,4,FALSE)</f>
        <v>https://tineco-yxzt.oss-accelerate.aliyuncs.com/20231219/9SWRD110000_1702948046133.png</v>
      </c>
      <c r="T4116" s="27" t="s">
        <v>8759</v>
      </c>
      <c r="U4116" s="28" t="str">
        <f>VLOOKUP(N4116,'散件（更新）'!B:G,6,FALSE)</f>
        <v>显示屏组件</v>
      </c>
      <c r="V4116" s="28">
        <f>VLOOKUP(N4116,'散件（更新）'!B:I,8,FALSE)</f>
        <v>6974950102838</v>
      </c>
    </row>
    <row r="4117" spans="1:22" ht="14.6">
      <c r="A4117" s="57">
        <v>46169</v>
      </c>
      <c r="B4117" s="140" t="s">
        <v>2340</v>
      </c>
      <c r="C4117" s="27" t="str">
        <f>VLOOKUP(B4117,'大货清单（不定期按GOMS更新）'!A:H,8,0)</f>
        <v>109-22030202</v>
      </c>
      <c r="D4117" s="27" t="str">
        <f>VLOOKUP(B4117,'大货清单（不定期按GOMS更新）'!A:C,3,0)</f>
        <v>CL2203B-02</v>
      </c>
      <c r="E4117" s="27" t="str">
        <f>VLOOKUP(B4117,'大货清单（不定期按GOMS更新）'!A:H,4,0)</f>
        <v>ES,DE,AT,CH,NL,FR,RO,DK,GR,IT,UA,HK</v>
      </c>
      <c r="F4117" s="27" t="str">
        <f>VLOOKUP(B4117,'大货清单（不定期按GOMS更新）'!A:H,2,0)</f>
        <v>Floor One S7 Steam Plus</v>
      </c>
      <c r="G4117" s="28" t="str">
        <f>VLOOKUP(B4117,'大货清单（不定期按GOMS更新）'!A:I,9,FALSE)</f>
        <v>6974950102234,	 6974950102234, 6974950102234</v>
      </c>
      <c r="H4117" s="27" t="str">
        <f>VLOOKUP(B4117,'大货清单（不定期按GOMS更新）'!A:H,7,0)</f>
        <v>White&amp;Black</v>
      </c>
      <c r="I4117" s="27" t="str">
        <f>VLOOKUP(B4117,'大货清单（不定期按GOMS更新）'!A:F,6,FALSE)</f>
        <v>ACTIVE</v>
      </c>
      <c r="J4117" s="27" t="str">
        <f>VLOOKUP(B4117,'大货清单（不定期按GOMS更新）'!A:K,11,FALSE)</f>
        <v>9.6</v>
      </c>
      <c r="K4117" s="27" t="str">
        <f>VLOOKUP(B4117,'大货清单（不定期按GOMS更新）'!A:N,12,FALSE)</f>
        <v>765</v>
      </c>
      <c r="L4117" s="27" t="str">
        <f>VLOOKUP(B4117,'大货清单（不定期按GOMS更新）'!A:M,13,FALSE)</f>
        <v>330</v>
      </c>
      <c r="M4117" s="27" t="str">
        <f>VLOOKUP(B4117,'大货清单（不定期按GOMS更新）'!A:N,14,FALSE)</f>
        <v>322</v>
      </c>
      <c r="N4117" s="140" t="s">
        <v>2453</v>
      </c>
      <c r="O4117" s="27">
        <f>IFERROR(VLOOKUP(N4117,'散件迭代（不定期更新）'!C:J,8,FALSE),0)</f>
        <v>0</v>
      </c>
      <c r="P4117" s="27" t="str">
        <f>IFERROR(VLOOKUP(N4117,'散件（更新）'!B:H,3,FALSE),0)</f>
        <v>/</v>
      </c>
      <c r="Q4117" s="27" t="str">
        <f>VLOOKUP(N4117,'散件（更新）'!B:H,2,FALSE)</f>
        <v>114-22030165</v>
      </c>
      <c r="R4117" s="27" t="str">
        <f>VLOOKUP(N4117,'散件（更新）'!B:H,7,FALSE)</f>
        <v>plastic part</v>
      </c>
      <c r="S4117" s="27" t="str">
        <f>VLOOKUP(N4117,'散件（更新）'!B:E,4,FALSE)</f>
        <v>https://tineco-yxzt.oss-accelerate.aliyuncs.com/20231219/9SWRH110100_1702948046367.png</v>
      </c>
      <c r="T4117" s="27" t="s">
        <v>8759</v>
      </c>
      <c r="U4117" s="28" t="str">
        <f>VLOOKUP(N4117,'散件（更新）'!B:G,6,FALSE)</f>
        <v>转接头组件</v>
      </c>
      <c r="V4117" s="28">
        <f>VLOOKUP(N4117,'散件（更新）'!B:I,8,FALSE)</f>
        <v>6974950102968</v>
      </c>
    </row>
    <row r="4118" spans="1:22" ht="14.6">
      <c r="A4118" s="57">
        <v>46169</v>
      </c>
      <c r="B4118" s="140" t="s">
        <v>2340</v>
      </c>
      <c r="C4118" s="27" t="str">
        <f>VLOOKUP(B4118,'大货清单（不定期按GOMS更新）'!A:H,8,0)</f>
        <v>109-22030202</v>
      </c>
      <c r="D4118" s="27" t="str">
        <f>VLOOKUP(B4118,'大货清单（不定期按GOMS更新）'!A:C,3,0)</f>
        <v>CL2203B-02</v>
      </c>
      <c r="E4118" s="27" t="str">
        <f>VLOOKUP(B4118,'大货清单（不定期按GOMS更新）'!A:H,4,0)</f>
        <v>ES,DE,AT,CH,NL,FR,RO,DK,GR,IT,UA,HK</v>
      </c>
      <c r="F4118" s="27" t="str">
        <f>VLOOKUP(B4118,'大货清单（不定期按GOMS更新）'!A:H,2,0)</f>
        <v>Floor One S7 Steam Plus</v>
      </c>
      <c r="G4118" s="28" t="str">
        <f>VLOOKUP(B4118,'大货清单（不定期按GOMS更新）'!A:I,9,FALSE)</f>
        <v>6974950102234,	 6974950102234, 6974950102234</v>
      </c>
      <c r="H4118" s="27" t="str">
        <f>VLOOKUP(B4118,'大货清单（不定期按GOMS更新）'!A:H,7,0)</f>
        <v>White&amp;Black</v>
      </c>
      <c r="I4118" s="27" t="str">
        <f>VLOOKUP(B4118,'大货清单（不定期按GOMS更新）'!A:F,6,FALSE)</f>
        <v>ACTIVE</v>
      </c>
      <c r="J4118" s="27" t="str">
        <f>VLOOKUP(B4118,'大货清单（不定期按GOMS更新）'!A:K,11,FALSE)</f>
        <v>9.6</v>
      </c>
      <c r="K4118" s="27" t="str">
        <f>VLOOKUP(B4118,'大货清单（不定期按GOMS更新）'!A:N,12,FALSE)</f>
        <v>765</v>
      </c>
      <c r="L4118" s="27" t="str">
        <f>VLOOKUP(B4118,'大货清单（不定期按GOMS更新）'!A:M,13,FALSE)</f>
        <v>330</v>
      </c>
      <c r="M4118" s="27" t="str">
        <f>VLOOKUP(B4118,'大货清单（不定期按GOMS更新）'!A:N,14,FALSE)</f>
        <v>322</v>
      </c>
      <c r="N4118" s="140" t="s">
        <v>2444</v>
      </c>
      <c r="O4118" s="27">
        <f>IFERROR(VLOOKUP(N4118,'散件迭代（不定期更新）'!C:J,8,FALSE),0)</f>
        <v>0</v>
      </c>
      <c r="P4118" s="27" t="str">
        <f>IFERROR(VLOOKUP(N4118,'散件（更新）'!B:H,3,FALSE),0)</f>
        <v>/</v>
      </c>
      <c r="Q4118" s="27" t="str">
        <f>VLOOKUP(N4118,'散件（更新）'!B:H,2,FALSE)</f>
        <v>114-22030157</v>
      </c>
      <c r="R4118" s="27" t="str">
        <f>VLOOKUP(N4118,'散件（更新）'!B:H,7,FALSE)</f>
        <v>Wire</v>
      </c>
      <c r="S4118" s="27" t="str">
        <f>VLOOKUP(N4118,'散件（更新）'!B:E,4,FALSE)</f>
        <v>https://tineco-yxzt.oss-accelerate.aliyuncs.com/20231219/9SWRI110000_1702948046521.png</v>
      </c>
      <c r="T4118" s="27" t="s">
        <v>8759</v>
      </c>
      <c r="U4118" s="28" t="str">
        <f>VLOOKUP(N4118,'散件（更新）'!B:G,6,FALSE)</f>
        <v>机身充电导线组件</v>
      </c>
      <c r="V4118" s="28">
        <f>VLOOKUP(N4118,'散件（更新）'!B:I,8,FALSE)</f>
        <v>6974950102876</v>
      </c>
    </row>
    <row r="4119" spans="1:22" ht="14.6">
      <c r="A4119" s="57">
        <v>46169</v>
      </c>
      <c r="B4119" s="140" t="s">
        <v>2340</v>
      </c>
      <c r="C4119" s="27" t="str">
        <f>VLOOKUP(B4119,'大货清单（不定期按GOMS更新）'!A:H,8,0)</f>
        <v>109-22030202</v>
      </c>
      <c r="D4119" s="27" t="str">
        <f>VLOOKUP(B4119,'大货清单（不定期按GOMS更新）'!A:C,3,0)</f>
        <v>CL2203B-02</v>
      </c>
      <c r="E4119" s="27" t="str">
        <f>VLOOKUP(B4119,'大货清单（不定期按GOMS更新）'!A:H,4,0)</f>
        <v>ES,DE,AT,CH,NL,FR,RO,DK,GR,IT,UA,HK</v>
      </c>
      <c r="F4119" s="27" t="str">
        <f>VLOOKUP(B4119,'大货清单（不定期按GOMS更新）'!A:H,2,0)</f>
        <v>Floor One S7 Steam Plus</v>
      </c>
      <c r="G4119" s="28" t="str">
        <f>VLOOKUP(B4119,'大货清单（不定期按GOMS更新）'!A:I,9,FALSE)</f>
        <v>6974950102234,	 6974950102234, 6974950102234</v>
      </c>
      <c r="H4119" s="27" t="str">
        <f>VLOOKUP(B4119,'大货清单（不定期按GOMS更新）'!A:H,7,0)</f>
        <v>White&amp;Black</v>
      </c>
      <c r="I4119" s="27" t="str">
        <f>VLOOKUP(B4119,'大货清单（不定期按GOMS更新）'!A:F,6,FALSE)</f>
        <v>ACTIVE</v>
      </c>
      <c r="J4119" s="27" t="str">
        <f>VLOOKUP(B4119,'大货清单（不定期按GOMS更新）'!A:K,11,FALSE)</f>
        <v>9.6</v>
      </c>
      <c r="K4119" s="27" t="str">
        <f>VLOOKUP(B4119,'大货清单（不定期按GOMS更新）'!A:N,12,FALSE)</f>
        <v>765</v>
      </c>
      <c r="L4119" s="27" t="str">
        <f>VLOOKUP(B4119,'大货清单（不定期按GOMS更新）'!A:M,13,FALSE)</f>
        <v>330</v>
      </c>
      <c r="M4119" s="27" t="str">
        <f>VLOOKUP(B4119,'大货清单（不定期按GOMS更新）'!A:N,14,FALSE)</f>
        <v>322</v>
      </c>
      <c r="N4119" s="140" t="s">
        <v>2451</v>
      </c>
      <c r="O4119" s="27">
        <f>IFERROR(VLOOKUP(N4119,'散件迭代（不定期更新）'!C:J,8,FALSE),0)</f>
        <v>0</v>
      </c>
      <c r="P4119" s="27" t="str">
        <f>IFERROR(VLOOKUP(N4119,'散件（更新）'!B:H,3,FALSE),0)</f>
        <v>/</v>
      </c>
      <c r="Q4119" s="27" t="str">
        <f>VLOOKUP(N4119,'散件（更新）'!B:H,2,FALSE)</f>
        <v>114-22030163</v>
      </c>
      <c r="R4119" s="27" t="str">
        <f>VLOOKUP(N4119,'散件（更新）'!B:H,7,FALSE)</f>
        <v>Switch</v>
      </c>
      <c r="S4119" s="27" t="str">
        <f>VLOOKUP(N4119,'散件（更新）'!B:E,4,FALSE)</f>
        <v>https://tineco-yxzt.oss-accelerate.aliyuncs.com/20231219/9SWRK110000_1702948046676.png</v>
      </c>
      <c r="T4119" s="27" t="s">
        <v>8759</v>
      </c>
      <c r="U4119" s="28" t="str">
        <f>VLOOKUP(N4119,'散件（更新）'!B:G,6,FALSE)</f>
        <v>微动开关</v>
      </c>
      <c r="V4119" s="28">
        <f>VLOOKUP(N4119,'散件（更新）'!B:I,8,FALSE)</f>
        <v>6974950102944</v>
      </c>
    </row>
    <row r="4120" spans="1:22" ht="14.6">
      <c r="A4120" s="57">
        <v>46169</v>
      </c>
      <c r="B4120" s="140" t="s">
        <v>2340</v>
      </c>
      <c r="C4120" s="27" t="str">
        <f>VLOOKUP(B4120,'大货清单（不定期按GOMS更新）'!A:H,8,0)</f>
        <v>109-22030202</v>
      </c>
      <c r="D4120" s="27" t="str">
        <f>VLOOKUP(B4120,'大货清单（不定期按GOMS更新）'!A:C,3,0)</f>
        <v>CL2203B-02</v>
      </c>
      <c r="E4120" s="27" t="str">
        <f>VLOOKUP(B4120,'大货清单（不定期按GOMS更新）'!A:H,4,0)</f>
        <v>ES,DE,AT,CH,NL,FR,RO,DK,GR,IT,UA,HK</v>
      </c>
      <c r="F4120" s="27" t="str">
        <f>VLOOKUP(B4120,'大货清单（不定期按GOMS更新）'!A:H,2,0)</f>
        <v>Floor One S7 Steam Plus</v>
      </c>
      <c r="G4120" s="28" t="str">
        <f>VLOOKUP(B4120,'大货清单（不定期按GOMS更新）'!A:I,9,FALSE)</f>
        <v>6974950102234,	 6974950102234, 6974950102234</v>
      </c>
      <c r="H4120" s="27" t="str">
        <f>VLOOKUP(B4120,'大货清单（不定期按GOMS更新）'!A:H,7,0)</f>
        <v>White&amp;Black</v>
      </c>
      <c r="I4120" s="27" t="str">
        <f>VLOOKUP(B4120,'大货清单（不定期按GOMS更新）'!A:F,6,FALSE)</f>
        <v>ACTIVE</v>
      </c>
      <c r="J4120" s="27" t="str">
        <f>VLOOKUP(B4120,'大货清单（不定期按GOMS更新）'!A:K,11,FALSE)</f>
        <v>9.6</v>
      </c>
      <c r="K4120" s="27" t="str">
        <f>VLOOKUP(B4120,'大货清单（不定期按GOMS更新）'!A:N,12,FALSE)</f>
        <v>765</v>
      </c>
      <c r="L4120" s="27" t="str">
        <f>VLOOKUP(B4120,'大货清单（不定期按GOMS更新）'!A:M,13,FALSE)</f>
        <v>330</v>
      </c>
      <c r="M4120" s="27" t="str">
        <f>VLOOKUP(B4120,'大货清单（不定期按GOMS更新）'!A:N,14,FALSE)</f>
        <v>322</v>
      </c>
      <c r="N4120" s="140" t="s">
        <v>2443</v>
      </c>
      <c r="O4120" s="27">
        <f>IFERROR(VLOOKUP(N4120,'散件迭代（不定期更新）'!C:J,8,FALSE),0)</f>
        <v>0</v>
      </c>
      <c r="P4120" s="27" t="str">
        <f>IFERROR(VLOOKUP(N4120,'散件（更新）'!B:H,3,FALSE),0)</f>
        <v>/</v>
      </c>
      <c r="Q4120" s="27" t="str">
        <f>VLOOKUP(N4120,'散件（更新）'!B:H,2,FALSE)</f>
        <v>114-22030156</v>
      </c>
      <c r="R4120" s="27" t="str">
        <f>VLOOKUP(N4120,'散件（更新）'!B:H,7,FALSE)</f>
        <v>Motor</v>
      </c>
      <c r="S4120" s="27" t="str">
        <f>VLOOKUP(N4120,'散件（更新）'!B:E,4,FALSE)</f>
        <v>https://tineco-yxzt.oss-accelerate.aliyuncs.com/20231219/9SWRM110000_1702948047123.png</v>
      </c>
      <c r="T4120" s="27" t="s">
        <v>8759</v>
      </c>
      <c r="U4120" s="28" t="str">
        <f>VLOOKUP(N4120,'散件（更新）'!B:G,6,FALSE)</f>
        <v>主电机</v>
      </c>
      <c r="V4120" s="28">
        <f>VLOOKUP(N4120,'散件（更新）'!B:I,8,FALSE)</f>
        <v>6974950102869</v>
      </c>
    </row>
    <row r="4121" spans="1:22" ht="14.6">
      <c r="A4121" s="57">
        <v>46169</v>
      </c>
      <c r="B4121" s="140" t="s">
        <v>2340</v>
      </c>
      <c r="C4121" s="27" t="str">
        <f>VLOOKUP(B4121,'大货清单（不定期按GOMS更新）'!A:H,8,0)</f>
        <v>109-22030202</v>
      </c>
      <c r="D4121" s="27" t="str">
        <f>VLOOKUP(B4121,'大货清单（不定期按GOMS更新）'!A:C,3,0)</f>
        <v>CL2203B-02</v>
      </c>
      <c r="E4121" s="27" t="str">
        <f>VLOOKUP(B4121,'大货清单（不定期按GOMS更新）'!A:H,4,0)</f>
        <v>ES,DE,AT,CH,NL,FR,RO,DK,GR,IT,UA,HK</v>
      </c>
      <c r="F4121" s="27" t="str">
        <f>VLOOKUP(B4121,'大货清单（不定期按GOMS更新）'!A:H,2,0)</f>
        <v>Floor One S7 Steam Plus</v>
      </c>
      <c r="G4121" s="28" t="str">
        <f>VLOOKUP(B4121,'大货清单（不定期按GOMS更新）'!A:I,9,FALSE)</f>
        <v>6974950102234,	 6974950102234, 6974950102234</v>
      </c>
      <c r="H4121" s="27" t="str">
        <f>VLOOKUP(B4121,'大货清单（不定期按GOMS更新）'!A:H,7,0)</f>
        <v>White&amp;Black</v>
      </c>
      <c r="I4121" s="27" t="str">
        <f>VLOOKUP(B4121,'大货清单（不定期按GOMS更新）'!A:F,6,FALSE)</f>
        <v>ACTIVE</v>
      </c>
      <c r="J4121" s="27" t="str">
        <f>VLOOKUP(B4121,'大货清单（不定期按GOMS更新）'!A:K,11,FALSE)</f>
        <v>9.6</v>
      </c>
      <c r="K4121" s="27" t="str">
        <f>VLOOKUP(B4121,'大货清单（不定期按GOMS更新）'!A:N,12,FALSE)</f>
        <v>765</v>
      </c>
      <c r="L4121" s="27" t="str">
        <f>VLOOKUP(B4121,'大货清单（不定期按GOMS更新）'!A:M,13,FALSE)</f>
        <v>330</v>
      </c>
      <c r="M4121" s="27" t="str">
        <f>VLOOKUP(B4121,'大货清单（不定期按GOMS更新）'!A:N,14,FALSE)</f>
        <v>322</v>
      </c>
      <c r="N4121" s="140" t="s">
        <v>2447</v>
      </c>
      <c r="O4121" s="27">
        <f>IFERROR(VLOOKUP(N4121,'散件迭代（不定期更新）'!C:J,8,FALSE),0)</f>
        <v>0</v>
      </c>
      <c r="P4121" s="27" t="str">
        <f>IFERROR(VLOOKUP(N4121,'散件（更新）'!B:H,3,FALSE),0)</f>
        <v>/</v>
      </c>
      <c r="Q4121" s="27" t="str">
        <f>VLOOKUP(N4121,'散件（更新）'!B:H,2,FALSE)</f>
        <v>114-22030159</v>
      </c>
      <c r="R4121" s="27" t="str">
        <f>VLOOKUP(N4121,'散件（更新）'!B:H,7,FALSE)</f>
        <v>Motor</v>
      </c>
      <c r="S4121" s="27" t="str">
        <f>VLOOKUP(N4121,'散件（更新）'!B:E,4,FALSE)</f>
        <v>https://tineco-yxzt.oss-accelerate.aliyuncs.com/20231219/9SWRM110100_1702948047210.png</v>
      </c>
      <c r="T4121" s="27" t="s">
        <v>8759</v>
      </c>
      <c r="U4121" s="28" t="str">
        <f>VLOOKUP(N4121,'散件（更新）'!B:G,6,FALSE)</f>
        <v>滚刷电机齿轮箱组件</v>
      </c>
      <c r="V4121" s="28">
        <f>VLOOKUP(N4121,'散件（更新）'!B:I,8,FALSE)</f>
        <v>6974950102906</v>
      </c>
    </row>
    <row r="4122" spans="1:22" ht="14.6">
      <c r="A4122" s="57">
        <v>46169</v>
      </c>
      <c r="B4122" s="140" t="s">
        <v>2340</v>
      </c>
      <c r="C4122" s="27" t="str">
        <f>VLOOKUP(B4122,'大货清单（不定期按GOMS更新）'!A:H,8,0)</f>
        <v>109-22030202</v>
      </c>
      <c r="D4122" s="27" t="str">
        <f>VLOOKUP(B4122,'大货清单（不定期按GOMS更新）'!A:C,3,0)</f>
        <v>CL2203B-02</v>
      </c>
      <c r="E4122" s="27" t="str">
        <f>VLOOKUP(B4122,'大货清单（不定期按GOMS更新）'!A:H,4,0)</f>
        <v>ES,DE,AT,CH,NL,FR,RO,DK,GR,IT,UA,HK</v>
      </c>
      <c r="F4122" s="27" t="str">
        <f>VLOOKUP(B4122,'大货清单（不定期按GOMS更新）'!A:H,2,0)</f>
        <v>Floor One S7 Steam Plus</v>
      </c>
      <c r="G4122" s="28" t="str">
        <f>VLOOKUP(B4122,'大货清单（不定期按GOMS更新）'!A:I,9,FALSE)</f>
        <v>6974950102234,	 6974950102234, 6974950102234</v>
      </c>
      <c r="H4122" s="27" t="str">
        <f>VLOOKUP(B4122,'大货清单（不定期按GOMS更新）'!A:H,7,0)</f>
        <v>White&amp;Black</v>
      </c>
      <c r="I4122" s="27" t="str">
        <f>VLOOKUP(B4122,'大货清单（不定期按GOMS更新）'!A:F,6,FALSE)</f>
        <v>ACTIVE</v>
      </c>
      <c r="J4122" s="27" t="str">
        <f>VLOOKUP(B4122,'大货清单（不定期按GOMS更新）'!A:K,11,FALSE)</f>
        <v>9.6</v>
      </c>
      <c r="K4122" s="27" t="str">
        <f>VLOOKUP(B4122,'大货清单（不定期按GOMS更新）'!A:N,12,FALSE)</f>
        <v>765</v>
      </c>
      <c r="L4122" s="27" t="str">
        <f>VLOOKUP(B4122,'大货清单（不定期按GOMS更新）'!A:M,13,FALSE)</f>
        <v>330</v>
      </c>
      <c r="M4122" s="27" t="str">
        <f>VLOOKUP(B4122,'大货清单（不定期按GOMS更新）'!A:N,14,FALSE)</f>
        <v>322</v>
      </c>
      <c r="N4122" s="140" t="s">
        <v>2449</v>
      </c>
      <c r="O4122" s="27">
        <f>IFERROR(VLOOKUP(N4122,'散件迭代（不定期更新）'!C:J,8,FALSE),0)</f>
        <v>0</v>
      </c>
      <c r="P4122" s="27" t="str">
        <f>IFERROR(VLOOKUP(N4122,'散件（更新）'!B:H,3,FALSE),0)</f>
        <v>/</v>
      </c>
      <c r="Q4122" s="27" t="str">
        <f>VLOOKUP(N4122,'散件（更新）'!B:H,2,FALSE)</f>
        <v>114-22030161</v>
      </c>
      <c r="R4122" s="27" t="str">
        <f>VLOOKUP(N4122,'散件（更新）'!B:H,7,FALSE)</f>
        <v>Boiler </v>
      </c>
      <c r="S4122" s="27" t="str">
        <f>VLOOKUP(N4122,'散件（更新）'!B:E,4,FALSE)</f>
        <v>https://tineco-yxzt.oss-accelerate.aliyuncs.com/20231219/9SWRO110000_1702948047456.png</v>
      </c>
      <c r="T4122" s="27" t="s">
        <v>8759</v>
      </c>
      <c r="U4122" s="28" t="str">
        <f>VLOOKUP(N4122,'散件（更新）'!B:G,6,FALSE)</f>
        <v>锅炉组件（带2个垫片）</v>
      </c>
      <c r="V4122" s="28">
        <f>VLOOKUP(N4122,'散件（更新）'!B:I,8,FALSE)</f>
        <v>6974950102920</v>
      </c>
    </row>
    <row r="4123" spans="1:22" ht="14.6">
      <c r="A4123" s="57">
        <v>46169</v>
      </c>
      <c r="B4123" s="140" t="s">
        <v>2340</v>
      </c>
      <c r="C4123" s="27" t="str">
        <f>VLOOKUP(B4123,'大货清单（不定期按GOMS更新）'!A:H,8,0)</f>
        <v>109-22030202</v>
      </c>
      <c r="D4123" s="27" t="str">
        <f>VLOOKUP(B4123,'大货清单（不定期按GOMS更新）'!A:C,3,0)</f>
        <v>CL2203B-02</v>
      </c>
      <c r="E4123" s="27" t="str">
        <f>VLOOKUP(B4123,'大货清单（不定期按GOMS更新）'!A:H,4,0)</f>
        <v>ES,DE,AT,CH,NL,FR,RO,DK,GR,IT,UA,HK</v>
      </c>
      <c r="F4123" s="27" t="str">
        <f>VLOOKUP(B4123,'大货清单（不定期按GOMS更新）'!A:H,2,0)</f>
        <v>Floor One S7 Steam Plus</v>
      </c>
      <c r="G4123" s="28" t="str">
        <f>VLOOKUP(B4123,'大货清单（不定期按GOMS更新）'!A:I,9,FALSE)</f>
        <v>6974950102234,	 6974950102234, 6974950102234</v>
      </c>
      <c r="H4123" s="27" t="str">
        <f>VLOOKUP(B4123,'大货清单（不定期按GOMS更新）'!A:H,7,0)</f>
        <v>White&amp;Black</v>
      </c>
      <c r="I4123" s="27" t="str">
        <f>VLOOKUP(B4123,'大货清单（不定期按GOMS更新）'!A:F,6,FALSE)</f>
        <v>ACTIVE</v>
      </c>
      <c r="J4123" s="27" t="str">
        <f>VLOOKUP(B4123,'大货清单（不定期按GOMS更新）'!A:K,11,FALSE)</f>
        <v>9.6</v>
      </c>
      <c r="K4123" s="27" t="str">
        <f>VLOOKUP(B4123,'大货清单（不定期按GOMS更新）'!A:N,12,FALSE)</f>
        <v>765</v>
      </c>
      <c r="L4123" s="27" t="str">
        <f>VLOOKUP(B4123,'大货清单（不定期按GOMS更新）'!A:M,13,FALSE)</f>
        <v>330</v>
      </c>
      <c r="M4123" s="27" t="str">
        <f>VLOOKUP(B4123,'大货清单（不定期按GOMS更新）'!A:N,14,FALSE)</f>
        <v>322</v>
      </c>
      <c r="N4123" s="140" t="s">
        <v>2441</v>
      </c>
      <c r="O4123" s="27">
        <f>IFERROR(VLOOKUP(N4123,'散件迭代（不定期更新）'!C:J,8,FALSE),0)</f>
        <v>0</v>
      </c>
      <c r="P4123" s="27" t="str">
        <f>IFERROR(VLOOKUP(N4123,'散件（更新）'!B:H,3,FALSE),0)</f>
        <v>/</v>
      </c>
      <c r="Q4123" s="27" t="str">
        <f>VLOOKUP(N4123,'散件（更新）'!B:H,2,FALSE)</f>
        <v>114-22030154</v>
      </c>
      <c r="R4123" s="27" t="str">
        <f>VLOOKUP(N4123,'散件（更新）'!B:H,7,FALSE)</f>
        <v>PCBA</v>
      </c>
      <c r="S4123" s="27" t="str">
        <f>VLOOKUP(N4123,'散件（更新）'!B:E,4,FALSE)</f>
        <v>https://tineco-yxzt.oss-accelerate.aliyuncs.com/20231219/9SWRP110000_1702948047563.png</v>
      </c>
      <c r="T4123" s="27" t="s">
        <v>8759</v>
      </c>
      <c r="U4123" s="28" t="str">
        <f>VLOOKUP(N4123,'散件（更新）'!B:G,6,FALSE)</f>
        <v>主控板组件</v>
      </c>
      <c r="V4123" s="28">
        <f>VLOOKUP(N4123,'散件（更新）'!B:I,8,FALSE)</f>
        <v>6974950102845</v>
      </c>
    </row>
    <row r="4124" spans="1:22" ht="14.6">
      <c r="A4124" s="57">
        <v>46169</v>
      </c>
      <c r="B4124" s="140" t="s">
        <v>2340</v>
      </c>
      <c r="C4124" s="27" t="str">
        <f>VLOOKUP(B4124,'大货清单（不定期按GOMS更新）'!A:H,8,0)</f>
        <v>109-22030202</v>
      </c>
      <c r="D4124" s="27" t="str">
        <f>VLOOKUP(B4124,'大货清单（不定期按GOMS更新）'!A:C,3,0)</f>
        <v>CL2203B-02</v>
      </c>
      <c r="E4124" s="27" t="str">
        <f>VLOOKUP(B4124,'大货清单（不定期按GOMS更新）'!A:H,4,0)</f>
        <v>ES,DE,AT,CH,NL,FR,RO,DK,GR,IT,UA,HK</v>
      </c>
      <c r="F4124" s="27" t="str">
        <f>VLOOKUP(B4124,'大货清单（不定期按GOMS更新）'!A:H,2,0)</f>
        <v>Floor One S7 Steam Plus</v>
      </c>
      <c r="G4124" s="28" t="str">
        <f>VLOOKUP(B4124,'大货清单（不定期按GOMS更新）'!A:I,9,FALSE)</f>
        <v>6974950102234,	 6974950102234, 6974950102234</v>
      </c>
      <c r="H4124" s="27" t="str">
        <f>VLOOKUP(B4124,'大货清单（不定期按GOMS更新）'!A:H,7,0)</f>
        <v>White&amp;Black</v>
      </c>
      <c r="I4124" s="27" t="str">
        <f>VLOOKUP(B4124,'大货清单（不定期按GOMS更新）'!A:F,6,FALSE)</f>
        <v>ACTIVE</v>
      </c>
      <c r="J4124" s="27" t="str">
        <f>VLOOKUP(B4124,'大货清单（不定期按GOMS更新）'!A:K,11,FALSE)</f>
        <v>9.6</v>
      </c>
      <c r="K4124" s="27" t="str">
        <f>VLOOKUP(B4124,'大货清单（不定期按GOMS更新）'!A:N,12,FALSE)</f>
        <v>765</v>
      </c>
      <c r="L4124" s="27" t="str">
        <f>VLOOKUP(B4124,'大货清单（不定期按GOMS更新）'!A:M,13,FALSE)</f>
        <v>330</v>
      </c>
      <c r="M4124" s="27" t="str">
        <f>VLOOKUP(B4124,'大货清单（不定期按GOMS更新）'!A:N,14,FALSE)</f>
        <v>322</v>
      </c>
      <c r="N4124" s="140" t="s">
        <v>2452</v>
      </c>
      <c r="O4124" s="27">
        <f>IFERROR(VLOOKUP(N4124,'散件迭代（不定期更新）'!C:J,8,FALSE),0)</f>
        <v>0</v>
      </c>
      <c r="P4124" s="27" t="str">
        <f>IFERROR(VLOOKUP(N4124,'散件（更新）'!B:H,3,FALSE),0)</f>
        <v>/</v>
      </c>
      <c r="Q4124" s="27" t="str">
        <f>VLOOKUP(N4124,'散件（更新）'!B:H,2,FALSE)</f>
        <v>114-22030164</v>
      </c>
      <c r="R4124" s="27" t="str">
        <f>VLOOKUP(N4124,'散件（更新）'!B:H,7,FALSE)</f>
        <v>PCBA</v>
      </c>
      <c r="S4124" s="27" t="str">
        <f>VLOOKUP(N4124,'散件（更新）'!B:E,4,FALSE)</f>
        <v>https://tineco-yxzt.oss-accelerate.aliyuncs.com/20231219/9SWRP110100_1702948047662.png</v>
      </c>
      <c r="T4124" s="27" t="s">
        <v>8759</v>
      </c>
      <c r="U4124" s="28" t="str">
        <f>VLOOKUP(N4124,'散件（更新）'!B:G,6,FALSE)</f>
        <v>地刷板组件</v>
      </c>
      <c r="V4124" s="28">
        <f>VLOOKUP(N4124,'散件（更新）'!B:I,8,FALSE)</f>
        <v>6974950102951</v>
      </c>
    </row>
    <row r="4125" spans="1:22" ht="14.6">
      <c r="A4125" s="57">
        <v>46169</v>
      </c>
      <c r="B4125" s="140" t="s">
        <v>2340</v>
      </c>
      <c r="C4125" s="27" t="str">
        <f>VLOOKUP(B4125,'大货清单（不定期按GOMS更新）'!A:H,8,0)</f>
        <v>109-22030202</v>
      </c>
      <c r="D4125" s="27" t="str">
        <f>VLOOKUP(B4125,'大货清单（不定期按GOMS更新）'!A:C,3,0)</f>
        <v>CL2203B-02</v>
      </c>
      <c r="E4125" s="27" t="str">
        <f>VLOOKUP(B4125,'大货清单（不定期按GOMS更新）'!A:H,4,0)</f>
        <v>ES,DE,AT,CH,NL,FR,RO,DK,GR,IT,UA,HK</v>
      </c>
      <c r="F4125" s="27" t="str">
        <f>VLOOKUP(B4125,'大货清单（不定期按GOMS更新）'!A:H,2,0)</f>
        <v>Floor One S7 Steam Plus</v>
      </c>
      <c r="G4125" s="28" t="str">
        <f>VLOOKUP(B4125,'大货清单（不定期按GOMS更新）'!A:I,9,FALSE)</f>
        <v>6974950102234,	 6974950102234, 6974950102234</v>
      </c>
      <c r="H4125" s="27" t="str">
        <f>VLOOKUP(B4125,'大货清单（不定期按GOMS更新）'!A:H,7,0)</f>
        <v>White&amp;Black</v>
      </c>
      <c r="I4125" s="27" t="str">
        <f>VLOOKUP(B4125,'大货清单（不定期按GOMS更新）'!A:F,6,FALSE)</f>
        <v>ACTIVE</v>
      </c>
      <c r="J4125" s="27" t="str">
        <f>VLOOKUP(B4125,'大货清单（不定期按GOMS更新）'!A:K,11,FALSE)</f>
        <v>9.6</v>
      </c>
      <c r="K4125" s="27" t="str">
        <f>VLOOKUP(B4125,'大货清单（不定期按GOMS更新）'!A:N,12,FALSE)</f>
        <v>765</v>
      </c>
      <c r="L4125" s="27" t="str">
        <f>VLOOKUP(B4125,'大货清单（不定期按GOMS更新）'!A:M,13,FALSE)</f>
        <v>330</v>
      </c>
      <c r="M4125" s="27" t="str">
        <f>VLOOKUP(B4125,'大货清单（不定期按GOMS更新）'!A:N,14,FALSE)</f>
        <v>322</v>
      </c>
      <c r="N4125" s="140" t="s">
        <v>2454</v>
      </c>
      <c r="O4125" s="27">
        <f>IFERROR(VLOOKUP(N4125,'散件迭代（不定期更新）'!C:J,8,FALSE),0)</f>
        <v>0</v>
      </c>
      <c r="P4125" s="27" t="str">
        <f>IFERROR(VLOOKUP(N4125,'散件（更新）'!B:H,3,FALSE),0)</f>
        <v>/</v>
      </c>
      <c r="Q4125" s="27" t="str">
        <f>VLOOKUP(N4125,'散件（更新）'!B:H,2,FALSE)</f>
        <v>114-22030166</v>
      </c>
      <c r="R4125" s="27" t="str">
        <f>VLOOKUP(N4125,'散件（更新）'!B:H,7,FALSE)</f>
        <v>Scraper</v>
      </c>
      <c r="S4125" s="27">
        <f>VLOOKUP(N4125,'散件（更新）'!B:E,4,FALSE)</f>
        <v>0</v>
      </c>
      <c r="T4125" s="27" t="s">
        <v>8759</v>
      </c>
      <c r="U4125" s="28" t="str">
        <f>VLOOKUP(N4125,'散件（更新）'!B:G,6,FALSE)</f>
        <v>吸口密封条组件</v>
      </c>
      <c r="V4125" s="28">
        <f>VLOOKUP(N4125,'散件（更新）'!B:I,8,FALSE)</f>
        <v>6974950102975</v>
      </c>
    </row>
    <row r="4126" spans="1:22" ht="14.6">
      <c r="A4126" s="57">
        <v>46169</v>
      </c>
      <c r="B4126" s="140" t="s">
        <v>2340</v>
      </c>
      <c r="C4126" s="27" t="str">
        <f>VLOOKUP(B4126,'大货清单（不定期按GOMS更新）'!A:H,8,0)</f>
        <v>109-22030202</v>
      </c>
      <c r="D4126" s="27" t="str">
        <f>VLOOKUP(B4126,'大货清单（不定期按GOMS更新）'!A:C,3,0)</f>
        <v>CL2203B-02</v>
      </c>
      <c r="E4126" s="27" t="str">
        <f>VLOOKUP(B4126,'大货清单（不定期按GOMS更新）'!A:H,4,0)</f>
        <v>ES,DE,AT,CH,NL,FR,RO,DK,GR,IT,UA,HK</v>
      </c>
      <c r="F4126" s="27" t="str">
        <f>VLOOKUP(B4126,'大货清单（不定期按GOMS更新）'!A:H,2,0)</f>
        <v>Floor One S7 Steam Plus</v>
      </c>
      <c r="G4126" s="28" t="str">
        <f>VLOOKUP(B4126,'大货清单（不定期按GOMS更新）'!A:I,9,FALSE)</f>
        <v>6974950102234,	 6974950102234, 6974950102234</v>
      </c>
      <c r="H4126" s="27" t="str">
        <f>VLOOKUP(B4126,'大货清单（不定期按GOMS更新）'!A:H,7,0)</f>
        <v>White&amp;Black</v>
      </c>
      <c r="I4126" s="27" t="str">
        <f>VLOOKUP(B4126,'大货清单（不定期按GOMS更新）'!A:F,6,FALSE)</f>
        <v>ACTIVE</v>
      </c>
      <c r="J4126" s="27" t="str">
        <f>VLOOKUP(B4126,'大货清单（不定期按GOMS更新）'!A:K,11,FALSE)</f>
        <v>9.6</v>
      </c>
      <c r="K4126" s="27" t="str">
        <f>VLOOKUP(B4126,'大货清单（不定期按GOMS更新）'!A:N,12,FALSE)</f>
        <v>765</v>
      </c>
      <c r="L4126" s="27" t="str">
        <f>VLOOKUP(B4126,'大货清单（不定期按GOMS更新）'!A:M,13,FALSE)</f>
        <v>330</v>
      </c>
      <c r="M4126" s="27" t="str">
        <f>VLOOKUP(B4126,'大货清单（不定期按GOMS更新）'!A:N,14,FALSE)</f>
        <v>322</v>
      </c>
      <c r="N4126" s="140" t="s">
        <v>2455</v>
      </c>
      <c r="O4126" s="27">
        <f>IFERROR(VLOOKUP(N4126,'散件迭代（不定期更新）'!C:J,8,FALSE),0)</f>
        <v>0</v>
      </c>
      <c r="P4126" s="27" t="str">
        <f>IFERROR(VLOOKUP(N4126,'散件（更新）'!B:H,3,FALSE),0)</f>
        <v>/</v>
      </c>
      <c r="Q4126" s="27" t="str">
        <f>VLOOKUP(N4126,'散件（更新）'!B:H,2,FALSE)</f>
        <v>114-22030169</v>
      </c>
      <c r="R4126" s="27" t="str">
        <f>VLOOKUP(N4126,'散件（更新）'!B:H,7,FALSE)</f>
        <v>Scraper</v>
      </c>
      <c r="S4126" s="27">
        <f>VLOOKUP(N4126,'散件（更新）'!B:E,4,FALSE)</f>
        <v>0</v>
      </c>
      <c r="T4126" s="27" t="s">
        <v>8759</v>
      </c>
      <c r="U4126" s="28" t="str">
        <f>VLOOKUP(N4126,'散件（更新）'!B:G,6,FALSE)</f>
        <v>底部刮条组件</v>
      </c>
      <c r="V4126" s="28">
        <f>VLOOKUP(N4126,'散件（更新）'!B:I,8,FALSE)</f>
        <v>6974950103729</v>
      </c>
    </row>
    <row r="4127" spans="1:22" ht="14.6">
      <c r="A4127" s="57">
        <v>46169</v>
      </c>
      <c r="B4127" s="140" t="s">
        <v>2340</v>
      </c>
      <c r="C4127" s="27" t="str">
        <f>VLOOKUP(B4127,'大货清单（不定期按GOMS更新）'!A:H,8,0)</f>
        <v>109-22030202</v>
      </c>
      <c r="D4127" s="27" t="str">
        <f>VLOOKUP(B4127,'大货清单（不定期按GOMS更新）'!A:C,3,0)</f>
        <v>CL2203B-02</v>
      </c>
      <c r="E4127" s="27" t="str">
        <f>VLOOKUP(B4127,'大货清单（不定期按GOMS更新）'!A:H,4,0)</f>
        <v>ES,DE,AT,CH,NL,FR,RO,DK,GR,IT,UA,HK</v>
      </c>
      <c r="F4127" s="27" t="str">
        <f>VLOOKUP(B4127,'大货清单（不定期按GOMS更新）'!A:H,2,0)</f>
        <v>Floor One S7 Steam Plus</v>
      </c>
      <c r="G4127" s="28" t="str">
        <f>VLOOKUP(B4127,'大货清单（不定期按GOMS更新）'!A:I,9,FALSE)</f>
        <v>6974950102234,	 6974950102234, 6974950102234</v>
      </c>
      <c r="H4127" s="27" t="str">
        <f>VLOOKUP(B4127,'大货清单（不定期按GOMS更新）'!A:H,7,0)</f>
        <v>White&amp;Black</v>
      </c>
      <c r="I4127" s="27" t="str">
        <f>VLOOKUP(B4127,'大货清单（不定期按GOMS更新）'!A:F,6,FALSE)</f>
        <v>ACTIVE</v>
      </c>
      <c r="J4127" s="27" t="str">
        <f>VLOOKUP(B4127,'大货清单（不定期按GOMS更新）'!A:K,11,FALSE)</f>
        <v>9.6</v>
      </c>
      <c r="K4127" s="27" t="str">
        <f>VLOOKUP(B4127,'大货清单（不定期按GOMS更新）'!A:N,12,FALSE)</f>
        <v>765</v>
      </c>
      <c r="L4127" s="27" t="str">
        <f>VLOOKUP(B4127,'大货清单（不定期按GOMS更新）'!A:M,13,FALSE)</f>
        <v>330</v>
      </c>
      <c r="M4127" s="27" t="str">
        <f>VLOOKUP(B4127,'大货清单（不定期按GOMS更新）'!A:N,14,FALSE)</f>
        <v>322</v>
      </c>
      <c r="N4127" s="140" t="s">
        <v>2446</v>
      </c>
      <c r="O4127" s="27">
        <f>IFERROR(VLOOKUP(N4127,'散件迭代（不定期更新）'!C:J,8,FALSE),0)</f>
        <v>0</v>
      </c>
      <c r="P4127" s="27" t="str">
        <f>IFERROR(VLOOKUP(N4127,'散件（更新）'!B:H,3,FALSE),0)</f>
        <v>/</v>
      </c>
      <c r="Q4127" s="27" t="str">
        <f>VLOOKUP(N4127,'散件（更新）'!B:H,2,FALSE)</f>
        <v>114-22030167</v>
      </c>
      <c r="R4127" s="27" t="str">
        <f>VLOOKUP(N4127,'散件（更新）'!B:H,7,FALSE)</f>
        <v>Sensor</v>
      </c>
      <c r="S4127" s="27" t="str">
        <f>VLOOKUP(N4127,'散件（更新）'!B:E,4,FALSE)</f>
        <v>https://tineco-yxzt.oss-accelerate.aliyuncs.com/20231219/9SWRS110000_1702948047776.png</v>
      </c>
      <c r="T4127" s="27" t="s">
        <v>8759</v>
      </c>
      <c r="U4127" s="28" t="str">
        <f>VLOOKUP(N4127,'散件（更新）'!B:G,6,FALSE)</f>
        <v>光电传感器组件</v>
      </c>
      <c r="V4127" s="28">
        <f>VLOOKUP(N4127,'散件（更新）'!B:I,8,FALSE)</f>
        <v>6974950102890</v>
      </c>
    </row>
    <row r="4128" spans="1:22" ht="14.6">
      <c r="A4128" s="57">
        <v>46169</v>
      </c>
      <c r="B4128" s="140" t="s">
        <v>2340</v>
      </c>
      <c r="C4128" s="27" t="str">
        <f>VLOOKUP(B4128,'大货清单（不定期按GOMS更新）'!A:H,8,0)</f>
        <v>109-22030202</v>
      </c>
      <c r="D4128" s="27" t="str">
        <f>VLOOKUP(B4128,'大货清单（不定期按GOMS更新）'!A:C,3,0)</f>
        <v>CL2203B-02</v>
      </c>
      <c r="E4128" s="27" t="str">
        <f>VLOOKUP(B4128,'大货清单（不定期按GOMS更新）'!A:H,4,0)</f>
        <v>ES,DE,AT,CH,NL,FR,RO,DK,GR,IT,UA,HK</v>
      </c>
      <c r="F4128" s="27" t="str">
        <f>VLOOKUP(B4128,'大货清单（不定期按GOMS更新）'!A:H,2,0)</f>
        <v>Floor One S7 Steam Plus</v>
      </c>
      <c r="G4128" s="28" t="str">
        <f>VLOOKUP(B4128,'大货清单（不定期按GOMS更新）'!A:I,9,FALSE)</f>
        <v>6974950102234,	 6974950102234, 6974950102234</v>
      </c>
      <c r="H4128" s="27" t="str">
        <f>VLOOKUP(B4128,'大货清单（不定期按GOMS更新）'!A:H,7,0)</f>
        <v>White&amp;Black</v>
      </c>
      <c r="I4128" s="27" t="str">
        <f>VLOOKUP(B4128,'大货清单（不定期按GOMS更新）'!A:F,6,FALSE)</f>
        <v>ACTIVE</v>
      </c>
      <c r="J4128" s="27" t="str">
        <f>VLOOKUP(B4128,'大货清单（不定期按GOMS更新）'!A:K,11,FALSE)</f>
        <v>9.6</v>
      </c>
      <c r="K4128" s="27" t="str">
        <f>VLOOKUP(B4128,'大货清单（不定期按GOMS更新）'!A:N,12,FALSE)</f>
        <v>765</v>
      </c>
      <c r="L4128" s="27" t="str">
        <f>VLOOKUP(B4128,'大货清单（不定期按GOMS更新）'!A:M,13,FALSE)</f>
        <v>330</v>
      </c>
      <c r="M4128" s="27" t="str">
        <f>VLOOKUP(B4128,'大货清单（不定期按GOMS更新）'!A:N,14,FALSE)</f>
        <v>322</v>
      </c>
      <c r="N4128" s="140" t="s">
        <v>2445</v>
      </c>
      <c r="O4128" s="27">
        <f>IFERROR(VLOOKUP(N4128,'散件迭代（不定期更新）'!C:J,8,FALSE),0)</f>
        <v>0</v>
      </c>
      <c r="P4128" s="27" t="str">
        <f>IFERROR(VLOOKUP(N4128,'散件（更新）'!B:H,3,FALSE),0)</f>
        <v>/</v>
      </c>
      <c r="Q4128" s="27" t="str">
        <f>VLOOKUP(N4128,'散件（更新）'!B:H,2,FALSE)</f>
        <v>114-22030158</v>
      </c>
      <c r="R4128" s="27" t="str">
        <f>VLOOKUP(N4128,'散件（更新）'!B:H,7,FALSE)</f>
        <v>Pump</v>
      </c>
      <c r="S4128" s="27" t="str">
        <f>VLOOKUP(N4128,'散件（更新）'!B:E,4,FALSE)</f>
        <v>https://tineco-yxzt.oss-accelerate.aliyuncs.com/20231219/9SWRU110000_1702948047854.png</v>
      </c>
      <c r="T4128" s="27" t="s">
        <v>8759</v>
      </c>
      <c r="U4128" s="28" t="str">
        <f>VLOOKUP(N4128,'散件（更新）'!B:G,6,FALSE)</f>
        <v>蠕动泵组件</v>
      </c>
      <c r="V4128" s="28">
        <f>VLOOKUP(N4128,'散件（更新）'!B:I,8,FALSE)</f>
        <v>6974950102883</v>
      </c>
    </row>
    <row r="4129" spans="1:22" ht="14.6">
      <c r="A4129" s="57">
        <v>46169</v>
      </c>
      <c r="B4129" s="140" t="s">
        <v>2340</v>
      </c>
      <c r="C4129" s="27" t="str">
        <f>VLOOKUP(B4129,'大货清单（不定期按GOMS更新）'!A:H,8,0)</f>
        <v>109-22030202</v>
      </c>
      <c r="D4129" s="27" t="str">
        <f>VLOOKUP(B4129,'大货清单（不定期按GOMS更新）'!A:C,3,0)</f>
        <v>CL2203B-02</v>
      </c>
      <c r="E4129" s="27" t="str">
        <f>VLOOKUP(B4129,'大货清单（不定期按GOMS更新）'!A:H,4,0)</f>
        <v>ES,DE,AT,CH,NL,FR,RO,DK,GR,IT,UA,HK</v>
      </c>
      <c r="F4129" s="27" t="str">
        <f>VLOOKUP(B4129,'大货清单（不定期按GOMS更新）'!A:H,2,0)</f>
        <v>Floor One S7 Steam Plus</v>
      </c>
      <c r="G4129" s="28" t="str">
        <f>VLOOKUP(B4129,'大货清单（不定期按GOMS更新）'!A:I,9,FALSE)</f>
        <v>6974950102234,	 6974950102234, 6974950102234</v>
      </c>
      <c r="H4129" s="27" t="str">
        <f>VLOOKUP(B4129,'大货清单（不定期按GOMS更新）'!A:H,7,0)</f>
        <v>White&amp;Black</v>
      </c>
      <c r="I4129" s="27" t="str">
        <f>VLOOKUP(B4129,'大货清单（不定期按GOMS更新）'!A:F,6,FALSE)</f>
        <v>ACTIVE</v>
      </c>
      <c r="J4129" s="27" t="str">
        <f>VLOOKUP(B4129,'大货清单（不定期按GOMS更新）'!A:K,11,FALSE)</f>
        <v>9.6</v>
      </c>
      <c r="K4129" s="27" t="str">
        <f>VLOOKUP(B4129,'大货清单（不定期按GOMS更新）'!A:N,12,FALSE)</f>
        <v>765</v>
      </c>
      <c r="L4129" s="27" t="str">
        <f>VLOOKUP(B4129,'大货清单（不定期按GOMS更新）'!A:M,13,FALSE)</f>
        <v>330</v>
      </c>
      <c r="M4129" s="27" t="str">
        <f>VLOOKUP(B4129,'大货清单（不定期按GOMS更新）'!A:N,14,FALSE)</f>
        <v>322</v>
      </c>
      <c r="N4129" s="140" t="s">
        <v>2448</v>
      </c>
      <c r="O4129" s="27">
        <f>IFERROR(VLOOKUP(N4129,'散件迭代（不定期更新）'!C:J,8,FALSE),0)</f>
        <v>0</v>
      </c>
      <c r="P4129" s="27" t="str">
        <f>IFERROR(VLOOKUP(N4129,'散件（更新）'!B:H,3,FALSE),0)</f>
        <v>/</v>
      </c>
      <c r="Q4129" s="27" t="str">
        <f>VLOOKUP(N4129,'散件（更新）'!B:H,2,FALSE)</f>
        <v>114-22030160</v>
      </c>
      <c r="R4129" s="27" t="str">
        <f>VLOOKUP(N4129,'散件（更新）'!B:H,7,FALSE)</f>
        <v>Pump</v>
      </c>
      <c r="S4129" s="27" t="str">
        <f>VLOOKUP(N4129,'散件（更新）'!B:E,4,FALSE)</f>
        <v>https://tineco-yxzt.oss-accelerate.aliyuncs.com/20231219/9SWRU110100_1702948047934.png</v>
      </c>
      <c r="T4129" s="27" t="s">
        <v>8759</v>
      </c>
      <c r="U4129" s="28" t="str">
        <f>VLOOKUP(N4129,'散件（更新）'!B:G,6,FALSE)</f>
        <v>蒸汽泵组件+电磁阀</v>
      </c>
      <c r="V4129" s="28">
        <f>VLOOKUP(N4129,'散件（更新）'!B:I,8,FALSE)</f>
        <v>6974950102913</v>
      </c>
    </row>
    <row r="4130" spans="1:22" ht="14.6">
      <c r="A4130" s="57">
        <v>46169</v>
      </c>
      <c r="B4130" s="140" t="s">
        <v>2340</v>
      </c>
      <c r="C4130" s="27" t="str">
        <f>VLOOKUP(B4130,'大货清单（不定期按GOMS更新）'!A:H,8,0)</f>
        <v>109-22030202</v>
      </c>
      <c r="D4130" s="27" t="str">
        <f>VLOOKUP(B4130,'大货清单（不定期按GOMS更新）'!A:C,3,0)</f>
        <v>CL2203B-02</v>
      </c>
      <c r="E4130" s="27" t="str">
        <f>VLOOKUP(B4130,'大货清单（不定期按GOMS更新）'!A:H,4,0)</f>
        <v>ES,DE,AT,CH,NL,FR,RO,DK,GR,IT,UA,HK</v>
      </c>
      <c r="F4130" s="27" t="str">
        <f>VLOOKUP(B4130,'大货清单（不定期按GOMS更新）'!A:H,2,0)</f>
        <v>Floor One S7 Steam Plus</v>
      </c>
      <c r="G4130" s="28" t="str">
        <f>VLOOKUP(B4130,'大货清单（不定期按GOMS更新）'!A:I,9,FALSE)</f>
        <v>6974950102234,	 6974950102234, 6974950102234</v>
      </c>
      <c r="H4130" s="27" t="str">
        <f>VLOOKUP(B4130,'大货清单（不定期按GOMS更新）'!A:H,7,0)</f>
        <v>White&amp;Black</v>
      </c>
      <c r="I4130" s="27" t="str">
        <f>VLOOKUP(B4130,'大货清单（不定期按GOMS更新）'!A:F,6,FALSE)</f>
        <v>ACTIVE</v>
      </c>
      <c r="J4130" s="27" t="str">
        <f>VLOOKUP(B4130,'大货清单（不定期按GOMS更新）'!A:K,11,FALSE)</f>
        <v>9.6</v>
      </c>
      <c r="K4130" s="27" t="str">
        <f>VLOOKUP(B4130,'大货清单（不定期按GOMS更新）'!A:N,12,FALSE)</f>
        <v>765</v>
      </c>
      <c r="L4130" s="27" t="str">
        <f>VLOOKUP(B4130,'大货清单（不定期按GOMS更新）'!A:M,13,FALSE)</f>
        <v>330</v>
      </c>
      <c r="M4130" s="27" t="str">
        <f>VLOOKUP(B4130,'大货清单（不定期按GOMS更新）'!A:N,14,FALSE)</f>
        <v>322</v>
      </c>
      <c r="N4130" s="140" t="s">
        <v>2450</v>
      </c>
      <c r="O4130" s="27">
        <f>IFERROR(VLOOKUP(N4130,'散件迭代（不定期更新）'!C:J,8,FALSE),0)</f>
        <v>0</v>
      </c>
      <c r="P4130" s="27" t="str">
        <f>IFERROR(VLOOKUP(N4130,'散件（更新）'!B:H,3,FALSE),0)</f>
        <v>/</v>
      </c>
      <c r="Q4130" s="27" t="str">
        <f>VLOOKUP(N4130,'散件（更新）'!B:H,2,FALSE)</f>
        <v>114-22030168</v>
      </c>
      <c r="R4130" s="27" t="str">
        <f>VLOOKUP(N4130,'散件（更新）'!B:H,7,FALSE)</f>
        <v>Pump</v>
      </c>
      <c r="S4130" s="27" t="str">
        <f>VLOOKUP(N4130,'散件（更新）'!B:E,4,FALSE)</f>
        <v>https://tineco-yxzt.oss-accelerate.aliyuncs.com/20231219/9SWRU110200_1702948048015.png</v>
      </c>
      <c r="T4130" s="27" t="s">
        <v>8759</v>
      </c>
      <c r="U4130" s="28" t="str">
        <f>VLOOKUP(N4130,'散件（更新）'!B:G,6,FALSE)</f>
        <v>气泵+泄压阀组件</v>
      </c>
      <c r="V4130" s="28">
        <f>VLOOKUP(N4130,'散件（更新）'!B:I,8,FALSE)</f>
        <v>6974950103712</v>
      </c>
    </row>
    <row r="4131" spans="1:22" ht="14.6">
      <c r="A4131" s="57">
        <v>46169</v>
      </c>
      <c r="B4131" s="140" t="s">
        <v>2340</v>
      </c>
      <c r="C4131" s="27" t="str">
        <f>VLOOKUP(B4131,'大货清单（不定期按GOMS更新）'!A:H,8,0)</f>
        <v>109-22030202</v>
      </c>
      <c r="D4131" s="27" t="str">
        <f>VLOOKUP(B4131,'大货清单（不定期按GOMS更新）'!A:C,3,0)</f>
        <v>CL2203B-02</v>
      </c>
      <c r="E4131" s="27" t="str">
        <f>VLOOKUP(B4131,'大货清单（不定期按GOMS更新）'!A:H,4,0)</f>
        <v>ES,DE,AT,CH,NL,FR,RO,DK,GR,IT,UA,HK</v>
      </c>
      <c r="F4131" s="27" t="str">
        <f>VLOOKUP(B4131,'大货清单（不定期按GOMS更新）'!A:H,2,0)</f>
        <v>Floor One S7 Steam Plus</v>
      </c>
      <c r="G4131" s="28" t="str">
        <f>VLOOKUP(B4131,'大货清单（不定期按GOMS更新）'!A:I,9,FALSE)</f>
        <v>6974950102234,	 6974950102234, 6974950102234</v>
      </c>
      <c r="H4131" s="27" t="str">
        <f>VLOOKUP(B4131,'大货清单（不定期按GOMS更新）'!A:H,7,0)</f>
        <v>White&amp;Black</v>
      </c>
      <c r="I4131" s="27" t="str">
        <f>VLOOKUP(B4131,'大货清单（不定期按GOMS更新）'!A:F,6,FALSE)</f>
        <v>ACTIVE</v>
      </c>
      <c r="J4131" s="27" t="str">
        <f>VLOOKUP(B4131,'大货清单（不定期按GOMS更新）'!A:K,11,FALSE)</f>
        <v>9.6</v>
      </c>
      <c r="K4131" s="27" t="str">
        <f>VLOOKUP(B4131,'大货清单（不定期按GOMS更新）'!A:N,12,FALSE)</f>
        <v>765</v>
      </c>
      <c r="L4131" s="27" t="str">
        <f>VLOOKUP(B4131,'大货清单（不定期按GOMS更新）'!A:M,13,FALSE)</f>
        <v>330</v>
      </c>
      <c r="M4131" s="27" t="str">
        <f>VLOOKUP(B4131,'大货清单（不定期按GOMS更新）'!A:N,14,FALSE)</f>
        <v>322</v>
      </c>
      <c r="N4131" s="140" t="s">
        <v>1218</v>
      </c>
      <c r="O4131" s="27">
        <f>IFERROR(VLOOKUP(N4131,'散件迭代（不定期更新）'!C:J,8,FALSE),0)</f>
        <v>0</v>
      </c>
      <c r="P4131" s="27" t="str">
        <f>IFERROR(VLOOKUP(N4131,'散件（更新）'!B:H,3,FALSE),0)</f>
        <v>206-2029-0614</v>
      </c>
      <c r="Q4131" s="27" t="str">
        <f>VLOOKUP(N4131,'散件（更新）'!B:H,2,FALSE)</f>
        <v>114-20290614</v>
      </c>
      <c r="R4131" s="27" t="str">
        <f>VLOOKUP(N4131,'散件（更新）'!B:H,7,FALSE)</f>
        <v>Repair Wheel</v>
      </c>
      <c r="S4131" s="27" t="str">
        <f>VLOOKUP(N4131,'散件（更新）'!B:E,4,FALSE)</f>
        <v>https://tineco-yxzt.oss-accelerate.aliyuncs.com/20231219/9SWRW100000_1702948048100.png</v>
      </c>
      <c r="T4131" s="27" t="s">
        <v>8759</v>
      </c>
      <c r="U4131" s="28" t="str">
        <f>VLOOKUP(N4131,'散件（更新）'!B:G,6,FALSE)</f>
        <v>小轮包胶组件（2个小轮+2个轴）</v>
      </c>
      <c r="V4131" s="28" t="str">
        <f>VLOOKUP(N4131,'散件（更新）'!B:I,8,FALSE)</f>
        <v>6972200198358</v>
      </c>
    </row>
    <row r="4132" spans="1:22" ht="14.6">
      <c r="A4132" s="57">
        <v>46169</v>
      </c>
      <c r="B4132" s="140" t="s">
        <v>2340</v>
      </c>
      <c r="C4132" s="27" t="str">
        <f>VLOOKUP(B4132,'大货清单（不定期按GOMS更新）'!A:H,8,0)</f>
        <v>109-22030202</v>
      </c>
      <c r="D4132" s="27" t="str">
        <f>VLOOKUP(B4132,'大货清单（不定期按GOMS更新）'!A:C,3,0)</f>
        <v>CL2203B-02</v>
      </c>
      <c r="E4132" s="27" t="str">
        <f>VLOOKUP(B4132,'大货清单（不定期按GOMS更新）'!A:H,4,0)</f>
        <v>ES,DE,AT,CH,NL,FR,RO,DK,GR,IT,UA,HK</v>
      </c>
      <c r="F4132" s="27" t="str">
        <f>VLOOKUP(B4132,'大货清单（不定期按GOMS更新）'!A:H,2,0)</f>
        <v>Floor One S7 Steam Plus</v>
      </c>
      <c r="G4132" s="28" t="str">
        <f>VLOOKUP(B4132,'大货清单（不定期按GOMS更新）'!A:I,9,FALSE)</f>
        <v>6974950102234,	 6974950102234, 6974950102234</v>
      </c>
      <c r="H4132" s="27" t="str">
        <f>VLOOKUP(B4132,'大货清单（不定期按GOMS更新）'!A:H,7,0)</f>
        <v>White&amp;Black</v>
      </c>
      <c r="I4132" s="27" t="str">
        <f>VLOOKUP(B4132,'大货清单（不定期按GOMS更新）'!A:F,6,FALSE)</f>
        <v>ACTIVE</v>
      </c>
      <c r="J4132" s="27" t="str">
        <f>VLOOKUP(B4132,'大货清单（不定期按GOMS更新）'!A:K,11,FALSE)</f>
        <v>9.6</v>
      </c>
      <c r="K4132" s="27" t="str">
        <f>VLOOKUP(B4132,'大货清单（不定期按GOMS更新）'!A:N,12,FALSE)</f>
        <v>765</v>
      </c>
      <c r="L4132" s="27" t="str">
        <f>VLOOKUP(B4132,'大货清单（不定期按GOMS更新）'!A:M,13,FALSE)</f>
        <v>330</v>
      </c>
      <c r="M4132" s="27" t="str">
        <f>VLOOKUP(B4132,'大货清单（不定期按GOMS更新）'!A:N,14,FALSE)</f>
        <v>322</v>
      </c>
      <c r="N4132" s="140" t="s">
        <v>2439</v>
      </c>
      <c r="O4132" s="27">
        <f>IFERROR(VLOOKUP(N4132,'散件迭代（不定期更新）'!C:J,8,FALSE),0)</f>
        <v>0</v>
      </c>
      <c r="P4132" s="27" t="str">
        <f>IFERROR(VLOOKUP(N4132,'散件（更新）'!B:H,3,FALSE),0)</f>
        <v>/</v>
      </c>
      <c r="Q4132" s="27" t="str">
        <f>VLOOKUP(N4132,'散件（更新）'!B:H,2,FALSE)</f>
        <v>114-22030152</v>
      </c>
      <c r="R4132" s="27" t="str">
        <f>VLOOKUP(N4132,'散件（更新）'!B:H,7,FALSE)</f>
        <v>Clean Water Tank</v>
      </c>
      <c r="S4132" s="27" t="str">
        <f>VLOOKUP(N4132,'散件（更新）'!B:E,4,FALSE)</f>
        <v>https://tineco-yxzt.oss-accelerate.aliyuncs.com/20231219/9SWWC110000_1702948048339.png</v>
      </c>
      <c r="T4132" s="27" t="s">
        <v>8759</v>
      </c>
      <c r="U4132" s="28" t="str">
        <f>VLOOKUP(N4132,'散件（更新）'!B:G,6,FALSE)</f>
        <v>溶液桶组件</v>
      </c>
      <c r="V4132" s="28">
        <f>VLOOKUP(N4132,'散件（更新）'!B:I,8,FALSE)</f>
        <v>6974950102821</v>
      </c>
    </row>
    <row r="4133" spans="1:22" ht="14.6">
      <c r="A4133" s="57">
        <v>46169</v>
      </c>
      <c r="B4133" s="140" t="s">
        <v>2340</v>
      </c>
      <c r="C4133" s="27" t="str">
        <f>VLOOKUP(B4133,'大货清单（不定期按GOMS更新）'!A:H,8,0)</f>
        <v>109-22030202</v>
      </c>
      <c r="D4133" s="27" t="str">
        <f>VLOOKUP(B4133,'大货清单（不定期按GOMS更新）'!A:C,3,0)</f>
        <v>CL2203B-02</v>
      </c>
      <c r="E4133" s="27" t="str">
        <f>VLOOKUP(B4133,'大货清单（不定期按GOMS更新）'!A:H,4,0)</f>
        <v>ES,DE,AT,CH,NL,FR,RO,DK,GR,IT,UA,HK</v>
      </c>
      <c r="F4133" s="27" t="str">
        <f>VLOOKUP(B4133,'大货清单（不定期按GOMS更新）'!A:H,2,0)</f>
        <v>Floor One S7 Steam Plus</v>
      </c>
      <c r="G4133" s="28" t="str">
        <f>VLOOKUP(B4133,'大货清单（不定期按GOMS更新）'!A:I,9,FALSE)</f>
        <v>6974950102234,	 6974950102234, 6974950102234</v>
      </c>
      <c r="H4133" s="27" t="str">
        <f>VLOOKUP(B4133,'大货清单（不定期按GOMS更新）'!A:H,7,0)</f>
        <v>White&amp;Black</v>
      </c>
      <c r="I4133" s="27" t="str">
        <f>VLOOKUP(B4133,'大货清单（不定期按GOMS更新）'!A:F,6,FALSE)</f>
        <v>ACTIVE</v>
      </c>
      <c r="J4133" s="27" t="str">
        <f>VLOOKUP(B4133,'大货清单（不定期按GOMS更新）'!A:K,11,FALSE)</f>
        <v>9.6</v>
      </c>
      <c r="K4133" s="27" t="str">
        <f>VLOOKUP(B4133,'大货清单（不定期按GOMS更新）'!A:N,12,FALSE)</f>
        <v>765</v>
      </c>
      <c r="L4133" s="27" t="str">
        <f>VLOOKUP(B4133,'大货清单（不定期按GOMS更新）'!A:M,13,FALSE)</f>
        <v>330</v>
      </c>
      <c r="M4133" s="27" t="str">
        <f>VLOOKUP(B4133,'大货清单（不定期按GOMS更新）'!A:N,14,FALSE)</f>
        <v>322</v>
      </c>
      <c r="N4133" s="140" t="s">
        <v>2438</v>
      </c>
      <c r="O4133" s="27">
        <f>IFERROR(VLOOKUP(N4133,'散件迭代（不定期更新）'!C:J,8,FALSE),0)</f>
        <v>0</v>
      </c>
      <c r="P4133" s="27" t="str">
        <f>IFERROR(VLOOKUP(N4133,'散件（更新）'!B:H,3,FALSE),0)</f>
        <v>/</v>
      </c>
      <c r="Q4133" s="27" t="str">
        <f>VLOOKUP(N4133,'散件（更新）'!B:H,2,FALSE)</f>
        <v>114-22030002</v>
      </c>
      <c r="R4133" s="27" t="str">
        <f>VLOOKUP(N4133,'散件（更新）'!B:H,7,FALSE)</f>
        <v>Dirt Water Tank</v>
      </c>
      <c r="S4133" s="27" t="str">
        <f>VLOOKUP(N4133,'散件（更新）'!B:E,4,FALSE)</f>
        <v>https://tineco-yxzt.oss-accelerate.aliyuncs.com/20231219/9SWWD110000_1702948048497.png</v>
      </c>
      <c r="T4133" s="27" t="s">
        <v>8759</v>
      </c>
      <c r="U4133" s="28" t="str">
        <f>VLOOKUP(N4133,'散件（更新）'!B:G,6,FALSE)</f>
        <v>回收桶组件</v>
      </c>
      <c r="V4133" s="28">
        <f>VLOOKUP(N4133,'散件（更新）'!B:I,8,FALSE)</f>
        <v>6974950102814</v>
      </c>
    </row>
    <row r="4134" spans="1:22" ht="14.6">
      <c r="A4134" s="57">
        <v>46169</v>
      </c>
      <c r="B4134" s="140" t="s">
        <v>3212</v>
      </c>
      <c r="C4134" s="27" t="str">
        <f>VLOOKUP(B4134,'大货清单（不定期按GOMS更新）'!A:H,8,0)</f>
        <v>109-20290602</v>
      </c>
      <c r="D4134" s="27" t="str">
        <f>VLOOKUP(B4134,'大货清单（不定期按GOMS更新）'!A:C,3,0)</f>
        <v>CL2029F-02</v>
      </c>
      <c r="E4134" s="27" t="str">
        <f>VLOOKUP(B4134,'大货清单（不定期按GOMS更新）'!A:H,4,0)</f>
        <v>GB</v>
      </c>
      <c r="F4134" s="27" t="str">
        <f>VLOOKUP(B4134,'大货清单（不定期按GOMS更新）'!A:H,2,0)</f>
        <v>Floor One S5 Steam</v>
      </c>
      <c r="G4134" s="28">
        <f>VLOOKUP(B4134,'大货清单（不定期按GOMS更新）'!A:I,9,FALSE)</f>
        <v>6972200198860</v>
      </c>
      <c r="H4134" s="27" t="str">
        <f>VLOOKUP(B4134,'大货清单（不定期按GOMS更新）'!A:H,7,0)</f>
        <v>White&amp;Black</v>
      </c>
      <c r="I4134" s="27" t="str">
        <f>VLOOKUP(B4134,'大货清单（不定期按GOMS更新）'!A:F,6,FALSE)</f>
        <v>PHASEOUT</v>
      </c>
      <c r="J4134" s="27" t="str">
        <f>VLOOKUP(B4134,'大货清单（不定期按GOMS更新）'!A:K,11,FALSE)</f>
        <v>9.8</v>
      </c>
      <c r="K4134" s="27" t="str">
        <f>VLOOKUP(B4134,'大货清单（不定期按GOMS更新）'!A:N,12,FALSE)</f>
        <v>362</v>
      </c>
      <c r="L4134" s="27" t="str">
        <f>VLOOKUP(B4134,'大货清单（不定期按GOMS更新）'!A:M,13,FALSE)</f>
        <v>336</v>
      </c>
      <c r="M4134" s="27" t="str">
        <f>VLOOKUP(B4134,'大货清单（不定期按GOMS更新）'!A:N,14,FALSE)</f>
        <v>676</v>
      </c>
      <c r="N4134" s="140" t="s">
        <v>511</v>
      </c>
      <c r="O4134" s="27">
        <f>IFERROR(VLOOKUP(N4134,'散件迭代（不定期更新）'!C:J,8,FALSE),0)</f>
        <v>0</v>
      </c>
      <c r="P4134" s="27" t="str">
        <f>IFERROR(VLOOKUP(N4134,'散件（更新）'!B:H,3,FALSE),0)</f>
        <v>206-1879-0111</v>
      </c>
      <c r="Q4134" s="27" t="str">
        <f>VLOOKUP(N4134,'散件（更新）'!B:H,2,FALSE)</f>
        <v>114-18790111</v>
      </c>
      <c r="R4134" s="27" t="str">
        <f>VLOOKUP(N4134,'散件（更新）'!B:H,7,FALSE)</f>
        <v>Accessory Holder</v>
      </c>
      <c r="S4134" s="27" t="str">
        <f>VLOOKUP(N4134,'散件（更新）'!B:E,4,FALSE)</f>
        <v>https://tineco-yxzt.oss-accelerate.aliyuncs.com/20231219/9FWHA031100_1702948015795.png</v>
      </c>
      <c r="T4134" s="27" t="s">
        <v>8759</v>
      </c>
      <c r="U4134" s="28" t="str">
        <f>VLOOKUP(N4134,'散件（更新）'!B:G,6,FALSE)</f>
        <v>附件收纳架</v>
      </c>
      <c r="V4134" s="28" t="str">
        <f>VLOOKUP(N4134,'散件（更新）'!B:I,8,FALSE)</f>
        <v>6972200191823</v>
      </c>
    </row>
    <row r="4135" spans="1:22" ht="14.6">
      <c r="A4135" s="57">
        <v>46169</v>
      </c>
      <c r="B4135" s="140" t="s">
        <v>3212</v>
      </c>
      <c r="C4135" s="27" t="str">
        <f>VLOOKUP(B4135,'大货清单（不定期按GOMS更新）'!A:H,8,0)</f>
        <v>109-20290602</v>
      </c>
      <c r="D4135" s="27" t="str">
        <f>VLOOKUP(B4135,'大货清单（不定期按GOMS更新）'!A:C,3,0)</f>
        <v>CL2029F-02</v>
      </c>
      <c r="E4135" s="27" t="str">
        <f>VLOOKUP(B4135,'大货清单（不定期按GOMS更新）'!A:H,4,0)</f>
        <v>GB</v>
      </c>
      <c r="F4135" s="27" t="str">
        <f>VLOOKUP(B4135,'大货清单（不定期按GOMS更新）'!A:H,2,0)</f>
        <v>Floor One S5 Steam</v>
      </c>
      <c r="G4135" s="28">
        <f>VLOOKUP(B4135,'大货清单（不定期按GOMS更新）'!A:I,9,FALSE)</f>
        <v>6972200198860</v>
      </c>
      <c r="H4135" s="27" t="str">
        <f>VLOOKUP(B4135,'大货清单（不定期按GOMS更新）'!A:H,7,0)</f>
        <v>White&amp;Black</v>
      </c>
      <c r="I4135" s="27" t="str">
        <f>VLOOKUP(B4135,'大货清单（不定期按GOMS更新）'!A:F,6,FALSE)</f>
        <v>PHASEOUT</v>
      </c>
      <c r="J4135" s="27" t="str">
        <f>VLOOKUP(B4135,'大货清单（不定期按GOMS更新）'!A:K,11,FALSE)</f>
        <v>9.8</v>
      </c>
      <c r="K4135" s="27" t="str">
        <f>VLOOKUP(B4135,'大货清单（不定期按GOMS更新）'!A:N,12,FALSE)</f>
        <v>362</v>
      </c>
      <c r="L4135" s="27" t="str">
        <f>VLOOKUP(B4135,'大货清单（不定期按GOMS更新）'!A:M,13,FALSE)</f>
        <v>336</v>
      </c>
      <c r="M4135" s="27" t="str">
        <f>VLOOKUP(B4135,'大货清单（不定期按GOMS更新）'!A:N,14,FALSE)</f>
        <v>676</v>
      </c>
      <c r="N4135" s="140" t="s">
        <v>509</v>
      </c>
      <c r="O4135" s="27">
        <f>IFERROR(VLOOKUP(N4135,'散件迭代（不定期更新）'!C:J,8,FALSE),0)</f>
        <v>0</v>
      </c>
      <c r="P4135" s="27" t="str">
        <f>IFERROR(VLOOKUP(N4135,'散件（更新）'!B:H,3,FALSE),0)</f>
        <v>206-1879-0110</v>
      </c>
      <c r="Q4135" s="27" t="str">
        <f>VLOOKUP(N4135,'散件（更新）'!B:H,2,FALSE)</f>
        <v>114-18790110</v>
      </c>
      <c r="R4135" s="27" t="str">
        <f>VLOOKUP(N4135,'散件（更新）'!B:H,7,FALSE)</f>
        <v>HEPA Holder</v>
      </c>
      <c r="S4135" s="27" t="str">
        <f>VLOOKUP(N4135,'散件（更新）'!B:E,4,FALSE)</f>
        <v>https://tineco-yxzt.oss-accelerate.aliyuncs.com/20231219/9FWHE031100_1702948016096.png</v>
      </c>
      <c r="T4135" s="27" t="s">
        <v>8759</v>
      </c>
      <c r="U4135" s="28" t="str">
        <f>VLOOKUP(N4135,'散件（更新）'!B:G,6,FALSE)</f>
        <v>托盘HEPA架</v>
      </c>
      <c r="V4135" s="28" t="str">
        <f>VLOOKUP(N4135,'散件（更新）'!B:I,8,FALSE)</f>
        <v>6972200191816</v>
      </c>
    </row>
    <row r="4136" spans="1:22" ht="14.6">
      <c r="A4136" s="57">
        <v>46169</v>
      </c>
      <c r="B4136" s="140" t="s">
        <v>114</v>
      </c>
      <c r="C4136" s="27" t="str">
        <f>VLOOKUP(B4136,'大货清单（不定期按GOMS更新）'!A:H,8,0)</f>
        <v>109-20200807</v>
      </c>
      <c r="D4136" s="27" t="str">
        <f>VLOOKUP(B4136,'大货清单（不定期按GOMS更新）'!A:C,3,0)</f>
        <v>CL2020H-07</v>
      </c>
      <c r="E4136" s="27" t="str">
        <f>VLOOKUP(B4136,'大货清单（不定期按GOMS更新）'!A:H,4,0)</f>
        <v>FR,DE,IT,NL,PL,SE,MN,BE,ES</v>
      </c>
      <c r="F4136" s="27" t="str">
        <f>VLOOKUP(B4136,'大货清单（不定期按GOMS更新）'!A:H,2,0)</f>
        <v>Floor One S5 Combo Power KIT</v>
      </c>
      <c r="G4136" s="28" t="str">
        <f>VLOOKUP(B4136,'大货清单（不定期按GOMS更新）'!A:I,9,FALSE)</f>
        <v>6972200198518,	 6972200198518</v>
      </c>
      <c r="H4136" s="27" t="str">
        <f>VLOOKUP(B4136,'大货清单（不定期按GOMS更新）'!A:H,7,0)</f>
        <v>Black</v>
      </c>
      <c r="I4136" s="27" t="str">
        <f>VLOOKUP(B4136,'大货清单（不定期按GOMS更新）'!A:F,6,FALSE)</f>
        <v>ACTIVE</v>
      </c>
      <c r="J4136" s="27" t="str">
        <f>VLOOKUP(B4136,'大货清单（不定期按GOMS更新）'!A:K,11,FALSE)</f>
        <v>11.6</v>
      </c>
      <c r="K4136" s="27" t="str">
        <f>VLOOKUP(B4136,'大货清单（不定期按GOMS更新）'!A:N,12,FALSE)</f>
        <v>444</v>
      </c>
      <c r="L4136" s="27" t="str">
        <f>VLOOKUP(B4136,'大货清单（不定期按GOMS更新）'!A:M,13,FALSE)</f>
        <v>304</v>
      </c>
      <c r="M4136" s="27" t="str">
        <f>VLOOKUP(B4136,'大货清单（不定期按GOMS更新）'!A:N,14,FALSE)</f>
        <v>676</v>
      </c>
      <c r="N4136" s="140" t="s">
        <v>1116</v>
      </c>
      <c r="O4136" s="27">
        <f>IFERROR(VLOOKUP(N4136,'散件迭代（不定期更新）'!C:J,8,FALSE),0)</f>
        <v>0</v>
      </c>
      <c r="P4136" s="27" t="str">
        <f>IFERROR(VLOOKUP(N4136,'散件（更新）'!B:H,3,FALSE),0)</f>
        <v>206-2019-0108</v>
      </c>
      <c r="Q4136" s="27" t="str">
        <f>VLOOKUP(N4136,'散件（更新）'!B:H,2,FALSE)</f>
        <v>114-20190108</v>
      </c>
      <c r="R4136" s="27" t="str">
        <f>VLOOKUP(N4136,'散件（更新）'!B:H,7,FALSE)</f>
        <v>Accessory Holder</v>
      </c>
      <c r="S4136" s="27" t="str">
        <f>VLOOKUP(N4136,'散件（更新）'!B:E,4,FALSE)</f>
        <v>https://tineco-yxzt.oss-accelerate.aliyuncs.com/20231219/9FWHA100000_1702948015874.png</v>
      </c>
      <c r="T4136" s="27" t="s">
        <v>8759</v>
      </c>
      <c r="U4136" s="28" t="str">
        <f>VLOOKUP(N4136,'散件（更新）'!B:G,6,FALSE)</f>
        <v>附件支架组合</v>
      </c>
      <c r="V4136" s="28" t="str">
        <f>VLOOKUP(N4136,'散件（更新）'!B:I,8,FALSE)</f>
        <v>6972200196507</v>
      </c>
    </row>
    <row r="4137" spans="1:22" ht="14.6">
      <c r="A4137" s="57">
        <v>46169</v>
      </c>
      <c r="B4137" s="140" t="s">
        <v>114</v>
      </c>
      <c r="C4137" s="27" t="str">
        <f>VLOOKUP(B4137,'大货清单（不定期按GOMS更新）'!A:H,8,0)</f>
        <v>109-20200807</v>
      </c>
      <c r="D4137" s="27" t="str">
        <f>VLOOKUP(B4137,'大货清单（不定期按GOMS更新）'!A:C,3,0)</f>
        <v>CL2020H-07</v>
      </c>
      <c r="E4137" s="27" t="str">
        <f>VLOOKUP(B4137,'大货清单（不定期按GOMS更新）'!A:H,4,0)</f>
        <v>FR,DE,IT,NL,PL,SE,MN,BE,ES</v>
      </c>
      <c r="F4137" s="27" t="str">
        <f>VLOOKUP(B4137,'大货清单（不定期按GOMS更新）'!A:H,2,0)</f>
        <v>Floor One S5 Combo Power KIT</v>
      </c>
      <c r="G4137" s="28" t="str">
        <f>VLOOKUP(B4137,'大货清单（不定期按GOMS更新）'!A:I,9,FALSE)</f>
        <v>6972200198518,	 6972200198518</v>
      </c>
      <c r="H4137" s="27" t="str">
        <f>VLOOKUP(B4137,'大货清单（不定期按GOMS更新）'!A:H,7,0)</f>
        <v>Black</v>
      </c>
      <c r="I4137" s="27" t="str">
        <f>VLOOKUP(B4137,'大货清单（不定期按GOMS更新）'!A:F,6,FALSE)</f>
        <v>ACTIVE</v>
      </c>
      <c r="J4137" s="27" t="str">
        <f>VLOOKUP(B4137,'大货清单（不定期按GOMS更新）'!A:K,11,FALSE)</f>
        <v>11.6</v>
      </c>
      <c r="K4137" s="27" t="str">
        <f>VLOOKUP(B4137,'大货清单（不定期按GOMS更新）'!A:N,12,FALSE)</f>
        <v>444</v>
      </c>
      <c r="L4137" s="27" t="str">
        <f>VLOOKUP(B4137,'大货清单（不定期按GOMS更新）'!A:M,13,FALSE)</f>
        <v>304</v>
      </c>
      <c r="M4137" s="27" t="str">
        <f>VLOOKUP(B4137,'大货清单（不定期按GOMS更新）'!A:N,14,FALSE)</f>
        <v>676</v>
      </c>
      <c r="N4137" s="140" t="s">
        <v>780</v>
      </c>
      <c r="O4137" s="27">
        <f>IFERROR(VLOOKUP(N4137,'散件迭代（不定期更新）'!C:J,8,FALSE),0)</f>
        <v>0</v>
      </c>
      <c r="P4137" s="27" t="str">
        <f>IFERROR(VLOOKUP(N4137,'散件（更新）'!B:H,3,FALSE),0)</f>
        <v>206-2019-0117</v>
      </c>
      <c r="Q4137" s="27" t="str">
        <f>VLOOKUP(N4137,'散件（更新）'!B:H,2,FALSE)</f>
        <v>114-20190117</v>
      </c>
      <c r="R4137" s="27" t="str">
        <f>VLOOKUP(N4137,'散件（更新）'!B:H,7,FALSE)</f>
        <v>Pump</v>
      </c>
      <c r="S4137" s="27" t="str">
        <f>VLOOKUP(N4137,'散件（更新）'!B:E,4,FALSE)</f>
        <v>https://tineco-yxzt.oss-accelerate.aliyuncs.com/20231219/9FWRU100000_1702948034719.png</v>
      </c>
      <c r="T4137" s="27" t="s">
        <v>8759</v>
      </c>
      <c r="U4137" s="28" t="str">
        <f>VLOOKUP(N4137,'散件（更新）'!B:G,6,FALSE)</f>
        <v>蠕动泵</v>
      </c>
      <c r="V4137" s="28" t="str">
        <f>VLOOKUP(N4137,'散件（更新）'!B:I,8,FALSE)</f>
        <v>6972200197054</v>
      </c>
    </row>
    <row r="4138" spans="1:22" ht="14.6">
      <c r="A4138" s="57">
        <v>46169</v>
      </c>
      <c r="B4138" s="140" t="s">
        <v>114</v>
      </c>
      <c r="C4138" s="27" t="str">
        <f>VLOOKUP(B4138,'大货清单（不定期按GOMS更新）'!A:H,8,0)</f>
        <v>109-20200807</v>
      </c>
      <c r="D4138" s="27" t="str">
        <f>VLOOKUP(B4138,'大货清单（不定期按GOMS更新）'!A:C,3,0)</f>
        <v>CL2020H-07</v>
      </c>
      <c r="E4138" s="27" t="str">
        <f>VLOOKUP(B4138,'大货清单（不定期按GOMS更新）'!A:H,4,0)</f>
        <v>FR,DE,IT,NL,PL,SE,MN,BE,ES</v>
      </c>
      <c r="F4138" s="27" t="str">
        <f>VLOOKUP(B4138,'大货清单（不定期按GOMS更新）'!A:H,2,0)</f>
        <v>Floor One S5 Combo Power KIT</v>
      </c>
      <c r="G4138" s="28" t="str">
        <f>VLOOKUP(B4138,'大货清单（不定期按GOMS更新）'!A:I,9,FALSE)</f>
        <v>6972200198518,	 6972200198518</v>
      </c>
      <c r="H4138" s="27" t="str">
        <f>VLOOKUP(B4138,'大货清单（不定期按GOMS更新）'!A:H,7,0)</f>
        <v>Black</v>
      </c>
      <c r="I4138" s="27" t="str">
        <f>VLOOKUP(B4138,'大货清单（不定期按GOMS更新）'!A:F,6,FALSE)</f>
        <v>ACTIVE</v>
      </c>
      <c r="J4138" s="27" t="str">
        <f>VLOOKUP(B4138,'大货清单（不定期按GOMS更新）'!A:K,11,FALSE)</f>
        <v>11.6</v>
      </c>
      <c r="K4138" s="27" t="str">
        <f>VLOOKUP(B4138,'大货清单（不定期按GOMS更新）'!A:N,12,FALSE)</f>
        <v>444</v>
      </c>
      <c r="L4138" s="27" t="str">
        <f>VLOOKUP(B4138,'大货清单（不定期按GOMS更新）'!A:M,13,FALSE)</f>
        <v>304</v>
      </c>
      <c r="M4138" s="27" t="str">
        <f>VLOOKUP(B4138,'大货清单（不定期按GOMS更新）'!A:N,14,FALSE)</f>
        <v>676</v>
      </c>
      <c r="N4138" s="140" t="s">
        <v>1218</v>
      </c>
      <c r="O4138" s="27">
        <f>IFERROR(VLOOKUP(N4138,'散件迭代（不定期更新）'!C:J,8,FALSE),0)</f>
        <v>0</v>
      </c>
      <c r="P4138" s="27" t="str">
        <f>IFERROR(VLOOKUP(N4138,'散件（更新）'!B:H,3,FALSE),0)</f>
        <v>206-2029-0614</v>
      </c>
      <c r="Q4138" s="27" t="str">
        <f>VLOOKUP(N4138,'散件（更新）'!B:H,2,FALSE)</f>
        <v>114-20290614</v>
      </c>
      <c r="R4138" s="27" t="str">
        <f>VLOOKUP(N4138,'散件（更新）'!B:H,7,FALSE)</f>
        <v>Repair Wheel</v>
      </c>
      <c r="S4138" s="27" t="str">
        <f>VLOOKUP(N4138,'散件（更新）'!B:E,4,FALSE)</f>
        <v>https://tineco-yxzt.oss-accelerate.aliyuncs.com/20231219/9SWRW100000_1702948048100.png</v>
      </c>
      <c r="T4138" s="27" t="s">
        <v>8759</v>
      </c>
      <c r="U4138" s="28" t="str">
        <f>VLOOKUP(N4138,'散件（更新）'!B:G,6,FALSE)</f>
        <v>小轮包胶组件（2个小轮+2个轴）</v>
      </c>
      <c r="V4138" s="28" t="str">
        <f>VLOOKUP(N4138,'散件（更新）'!B:I,8,FALSE)</f>
        <v>6972200198358</v>
      </c>
    </row>
    <row r="4139" spans="1:22" ht="14.6">
      <c r="A4139" s="57">
        <v>46169</v>
      </c>
      <c r="B4139" s="140" t="s">
        <v>1166</v>
      </c>
      <c r="C4139" s="27" t="str">
        <f>VLOOKUP(B4139,'大货清单（不定期按GOMS更新）'!A:H,8,0)</f>
        <v>109-21230401</v>
      </c>
      <c r="D4139" s="27" t="str">
        <f>VLOOKUP(B4139,'大货清单（不定期按GOMS更新）'!A:C,3,0)</f>
        <v>CL2123D-01</v>
      </c>
      <c r="E4139" s="27" t="str">
        <f>VLOOKUP(B4139,'大货清单（不定期按GOMS更新）'!A:H,4,0)</f>
        <v>DE,FR,IT,CL,ZA,ES,BE</v>
      </c>
      <c r="F4139" s="27" t="str">
        <f>VLOOKUP(B4139,'大货清单（不定期按GOMS更新）'!A:H,2,0)</f>
        <v>Floor One S7 Pro</v>
      </c>
      <c r="G4139" s="28">
        <f>VLOOKUP(B4139,'大货清单（不定期按GOMS更新）'!A:I,9,FALSE)</f>
        <v>6974950100346</v>
      </c>
      <c r="H4139" s="27" t="str">
        <f>VLOOKUP(B4139,'大货清单（不定期按GOMS更新）'!A:H,7,0)</f>
        <v>Black</v>
      </c>
      <c r="I4139" s="27" t="str">
        <f>VLOOKUP(B4139,'大货清单（不定期按GOMS更新）'!A:F,6,FALSE)</f>
        <v>PHASEOUT</v>
      </c>
      <c r="J4139" s="27" t="str">
        <f>VLOOKUP(B4139,'大货清单（不定期按GOMS更新）'!A:K,11,FALSE)</f>
        <v>9.7</v>
      </c>
      <c r="K4139" s="27" t="str">
        <f>VLOOKUP(B4139,'大货清单（不定期按GOMS更新）'!A:N,12,FALSE)</f>
        <v>674</v>
      </c>
      <c r="L4139" s="27" t="str">
        <f>VLOOKUP(B4139,'大货清单（不定期按GOMS更新）'!A:M,13,FALSE)</f>
        <v>332</v>
      </c>
      <c r="M4139" s="27" t="str">
        <f>VLOOKUP(B4139,'大货清单（不定期按GOMS更新）'!A:N,14,FALSE)</f>
        <v>306</v>
      </c>
      <c r="N4139" s="140" t="s">
        <v>1478</v>
      </c>
      <c r="O4139" s="27">
        <f>IFERROR(VLOOKUP(N4139,'散件迭代（不定期更新）'!C:J,8,FALSE),0)</f>
        <v>0</v>
      </c>
      <c r="P4139" s="27" t="str">
        <f>IFERROR(VLOOKUP(N4139,'散件（更新）'!B:H,3,FALSE),0)</f>
        <v>206-2123-0226</v>
      </c>
      <c r="Q4139" s="27" t="str">
        <f>VLOOKUP(N4139,'散件（更新）'!B:H,2,FALSE)</f>
        <v>114-21230226</v>
      </c>
      <c r="R4139" s="27" t="str">
        <f>VLOOKUP(N4139,'散件（更新）'!B:H,7,FALSE)</f>
        <v>HEPA Assy+Brush Roller</v>
      </c>
      <c r="S4139" s="27" t="str">
        <f>VLOOKUP(N4139,'散件（更新）'!B:E,4,FALSE)</f>
        <v>https://tineco-yxzt.oss-accelerate.aliyuncs.com/20231227/9FWAR200000_1703640264777.png</v>
      </c>
      <c r="T4139" s="27" t="s">
        <v>8759</v>
      </c>
      <c r="U4139" s="28" t="str">
        <f>VLOOKUP(N4139,'散件（更新）'!B:G,6,FALSE)</f>
        <v>附件套装（HEPA*2+滚刷组件*2）</v>
      </c>
      <c r="V4139" s="28">
        <f>VLOOKUP(N4139,'散件（更新）'!B:I,8,FALSE)</f>
        <v>6974950101435</v>
      </c>
    </row>
    <row r="4140" spans="1:22" ht="14.6">
      <c r="A4140" s="57">
        <v>46169</v>
      </c>
      <c r="B4140" s="140" t="s">
        <v>1166</v>
      </c>
      <c r="C4140" s="27" t="str">
        <f>VLOOKUP(B4140,'大货清单（不定期按GOMS更新）'!A:H,8,0)</f>
        <v>109-21230401</v>
      </c>
      <c r="D4140" s="27" t="str">
        <f>VLOOKUP(B4140,'大货清单（不定期按GOMS更新）'!A:C,3,0)</f>
        <v>CL2123D-01</v>
      </c>
      <c r="E4140" s="27" t="str">
        <f>VLOOKUP(B4140,'大货清单（不定期按GOMS更新）'!A:H,4,0)</f>
        <v>DE,FR,IT,CL,ZA,ES,BE</v>
      </c>
      <c r="F4140" s="27" t="str">
        <f>VLOOKUP(B4140,'大货清单（不定期按GOMS更新）'!A:H,2,0)</f>
        <v>Floor One S7 Pro</v>
      </c>
      <c r="G4140" s="28">
        <f>VLOOKUP(B4140,'大货清单（不定期按GOMS更新）'!A:I,9,FALSE)</f>
        <v>6974950100346</v>
      </c>
      <c r="H4140" s="27" t="str">
        <f>VLOOKUP(B4140,'大货清单（不定期按GOMS更新）'!A:H,7,0)</f>
        <v>Black</v>
      </c>
      <c r="I4140" s="27" t="str">
        <f>VLOOKUP(B4140,'大货清单（不定期按GOMS更新）'!A:F,6,FALSE)</f>
        <v>PHASEOUT</v>
      </c>
      <c r="J4140" s="27" t="str">
        <f>VLOOKUP(B4140,'大货清单（不定期按GOMS更新）'!A:K,11,FALSE)</f>
        <v>9.7</v>
      </c>
      <c r="K4140" s="27" t="str">
        <f>VLOOKUP(B4140,'大货清单（不定期按GOMS更新）'!A:N,12,FALSE)</f>
        <v>674</v>
      </c>
      <c r="L4140" s="27" t="str">
        <f>VLOOKUP(B4140,'大货清单（不定期按GOMS更新）'!A:M,13,FALSE)</f>
        <v>332</v>
      </c>
      <c r="M4140" s="27" t="str">
        <f>VLOOKUP(B4140,'大货清单（不定期按GOMS更新）'!A:N,14,FALSE)</f>
        <v>306</v>
      </c>
      <c r="N4140" s="140" t="s">
        <v>1155</v>
      </c>
      <c r="O4140" s="27" t="str">
        <f>IFERROR(VLOOKUP(N4140,'散件迭代（不定期更新）'!C:J,8,FALSE),0)</f>
        <v>A58</v>
      </c>
      <c r="P4140" s="27" t="str">
        <f>IFERROR(VLOOKUP(N4140,'散件（更新）'!B:H,3,FALSE),0)</f>
        <v>206-2123-0202</v>
      </c>
      <c r="Q4140" s="27" t="str">
        <f>VLOOKUP(N4140,'散件（更新）'!B:H,2,FALSE)</f>
        <v>114-21230202</v>
      </c>
      <c r="R4140" s="27" t="str">
        <f>VLOOKUP(N4140,'散件（更新）'!B:H,7,FALSE)</f>
        <v>Brush Roller Cover</v>
      </c>
      <c r="S4140" s="27" t="str">
        <f>VLOOKUP(N4140,'散件（更新）'!B:E,4,FALSE)</f>
        <v>https://tineco-yxzt.oss-accelerate.aliyuncs.com/20231219/9FWBC200000_1702948010460.png</v>
      </c>
      <c r="T4140" s="27" t="s">
        <v>8759</v>
      </c>
      <c r="U4140" s="28" t="str">
        <f>VLOOKUP(N4140,'散件（更新）'!B:G,6,FALSE)</f>
        <v>滚刷盖组件</v>
      </c>
      <c r="V4140" s="28">
        <f>VLOOKUP(N4140,'散件（更新）'!B:I,8,FALSE)</f>
        <v>6974950101022</v>
      </c>
    </row>
    <row r="4141" spans="1:22" ht="14.6">
      <c r="A4141" s="57">
        <v>46169</v>
      </c>
      <c r="B4141" s="140" t="s">
        <v>1166</v>
      </c>
      <c r="C4141" s="27" t="str">
        <f>VLOOKUP(B4141,'大货清单（不定期按GOMS更新）'!A:H,8,0)</f>
        <v>109-21230401</v>
      </c>
      <c r="D4141" s="27" t="str">
        <f>VLOOKUP(B4141,'大货清单（不定期按GOMS更新）'!A:C,3,0)</f>
        <v>CL2123D-01</v>
      </c>
      <c r="E4141" s="27" t="str">
        <f>VLOOKUP(B4141,'大货清单（不定期按GOMS更新）'!A:H,4,0)</f>
        <v>DE,FR,IT,CL,ZA,ES,BE</v>
      </c>
      <c r="F4141" s="27" t="str">
        <f>VLOOKUP(B4141,'大货清单（不定期按GOMS更新）'!A:H,2,0)</f>
        <v>Floor One S7 Pro</v>
      </c>
      <c r="G4141" s="28">
        <f>VLOOKUP(B4141,'大货清单（不定期按GOMS更新）'!A:I,9,FALSE)</f>
        <v>6974950100346</v>
      </c>
      <c r="H4141" s="27" t="str">
        <f>VLOOKUP(B4141,'大货清单（不定期按GOMS更新）'!A:H,7,0)</f>
        <v>Black</v>
      </c>
      <c r="I4141" s="27" t="str">
        <f>VLOOKUP(B4141,'大货清单（不定期按GOMS更新）'!A:F,6,FALSE)</f>
        <v>PHASEOUT</v>
      </c>
      <c r="J4141" s="27" t="str">
        <f>VLOOKUP(B4141,'大货清单（不定期按GOMS更新）'!A:K,11,FALSE)</f>
        <v>9.7</v>
      </c>
      <c r="K4141" s="27" t="str">
        <f>VLOOKUP(B4141,'大货清单（不定期按GOMS更新）'!A:N,12,FALSE)</f>
        <v>674</v>
      </c>
      <c r="L4141" s="27" t="str">
        <f>VLOOKUP(B4141,'大货清单（不定期按GOMS更新）'!A:M,13,FALSE)</f>
        <v>332</v>
      </c>
      <c r="M4141" s="27" t="str">
        <f>VLOOKUP(B4141,'大货清单（不定期按GOMS更新）'!A:N,14,FALSE)</f>
        <v>306</v>
      </c>
      <c r="N4141" s="140" t="s">
        <v>1154</v>
      </c>
      <c r="O4141" s="27">
        <f>IFERROR(VLOOKUP(N4141,'散件迭代（不定期更新）'!C:J,8,FALSE),0)</f>
        <v>0</v>
      </c>
      <c r="P4141" s="27" t="str">
        <f>IFERROR(VLOOKUP(N4141,'散件（更新）'!B:H,3,FALSE),0)</f>
        <v>206-2123-0201</v>
      </c>
      <c r="Q4141" s="27" t="str">
        <f>VLOOKUP(N4141,'散件（更新）'!B:H,2,FALSE)</f>
        <v>114-21230201</v>
      </c>
      <c r="R4141" s="27" t="str">
        <f>VLOOKUP(N4141,'散件（更新）'!B:H,7,FALSE)</f>
        <v>Brush Roller</v>
      </c>
      <c r="S4141" s="27" t="str">
        <f>VLOOKUP(N4141,'散件（更新）'!B:E,4,FALSE)</f>
        <v>https://tineco-yxzt.oss-accelerate.aliyuncs.com/20231219/9FWBR200000_1702948014589.png</v>
      </c>
      <c r="T4141" s="27" t="s">
        <v>8759</v>
      </c>
      <c r="U4141" s="28" t="str">
        <f>VLOOKUP(N4141,'散件（更新）'!B:G,6,FALSE)</f>
        <v>滚刷组件</v>
      </c>
      <c r="V4141" s="28">
        <f>VLOOKUP(N4141,'散件（更新）'!B:I,8,FALSE)</f>
        <v>6974950101015</v>
      </c>
    </row>
    <row r="4142" spans="1:22" ht="14.6">
      <c r="A4142" s="57">
        <v>46169</v>
      </c>
      <c r="B4142" s="140" t="s">
        <v>1166</v>
      </c>
      <c r="C4142" s="27" t="str">
        <f>VLOOKUP(B4142,'大货清单（不定期按GOMS更新）'!A:H,8,0)</f>
        <v>109-21230401</v>
      </c>
      <c r="D4142" s="27" t="str">
        <f>VLOOKUP(B4142,'大货清单（不定期按GOMS更新）'!A:C,3,0)</f>
        <v>CL2123D-01</v>
      </c>
      <c r="E4142" s="27" t="str">
        <f>VLOOKUP(B4142,'大货清单（不定期按GOMS更新）'!A:H,4,0)</f>
        <v>DE,FR,IT,CL,ZA,ES,BE</v>
      </c>
      <c r="F4142" s="27" t="str">
        <f>VLOOKUP(B4142,'大货清单（不定期按GOMS更新）'!A:H,2,0)</f>
        <v>Floor One S7 Pro</v>
      </c>
      <c r="G4142" s="28">
        <f>VLOOKUP(B4142,'大货清单（不定期按GOMS更新）'!A:I,9,FALSE)</f>
        <v>6974950100346</v>
      </c>
      <c r="H4142" s="27" t="str">
        <f>VLOOKUP(B4142,'大货清单（不定期按GOMS更新）'!A:H,7,0)</f>
        <v>Black</v>
      </c>
      <c r="I4142" s="27" t="str">
        <f>VLOOKUP(B4142,'大货清单（不定期按GOMS更新）'!A:F,6,FALSE)</f>
        <v>PHASEOUT</v>
      </c>
      <c r="J4142" s="27" t="str">
        <f>VLOOKUP(B4142,'大货清单（不定期按GOMS更新）'!A:K,11,FALSE)</f>
        <v>9.7</v>
      </c>
      <c r="K4142" s="27" t="str">
        <f>VLOOKUP(B4142,'大货清单（不定期按GOMS更新）'!A:N,12,FALSE)</f>
        <v>674</v>
      </c>
      <c r="L4142" s="27" t="str">
        <f>VLOOKUP(B4142,'大货清单（不定期按GOMS更新）'!A:M,13,FALSE)</f>
        <v>332</v>
      </c>
      <c r="M4142" s="27" t="str">
        <f>VLOOKUP(B4142,'大货清单（不定期按GOMS更新）'!A:N,14,FALSE)</f>
        <v>306</v>
      </c>
      <c r="N4142" s="140" t="s">
        <v>1118</v>
      </c>
      <c r="O4142" s="27">
        <f>IFERROR(VLOOKUP(N4142,'散件迭代（不定期更新）'!C:J,8,FALSE),0)</f>
        <v>0</v>
      </c>
      <c r="P4142" s="27" t="str">
        <f>IFERROR(VLOOKUP(N4142,'散件（更新）'!B:H,3,FALSE),0)</f>
        <v>206-2019-0044</v>
      </c>
      <c r="Q4142" s="27" t="str">
        <f>VLOOKUP(N4142,'散件（更新）'!B:H,2,FALSE)</f>
        <v>114-20190044</v>
      </c>
      <c r="R4142" s="27" t="str">
        <f>VLOOKUP(N4142,'散件（更新）'!B:H,7,FALSE)</f>
        <v>Filter</v>
      </c>
      <c r="S4142" s="27" t="str">
        <f>VLOOKUP(N4142,'散件（更新）'!B:E,4,FALSE)</f>
        <v>https://tineco-yxzt.oss-accelerate.aliyuncs.com/20231219/9FWFI110000_1702948015239.png</v>
      </c>
      <c r="T4142" s="27" t="s">
        <v>8759</v>
      </c>
      <c r="U4142" s="28" t="str">
        <f>VLOOKUP(N4142,'散件（更新）'!B:G,6,FALSE)</f>
        <v>回收桶挡板</v>
      </c>
      <c r="V4142" s="28" t="str">
        <f>VLOOKUP(N4142,'散件（更新）'!B:I,8,FALSE)</f>
        <v>6972200197214</v>
      </c>
    </row>
    <row r="4143" spans="1:22" ht="14.6">
      <c r="A4143" s="57">
        <v>46169</v>
      </c>
      <c r="B4143" s="140" t="s">
        <v>1166</v>
      </c>
      <c r="C4143" s="27" t="str">
        <f>VLOOKUP(B4143,'大货清单（不定期按GOMS更新）'!A:H,8,0)</f>
        <v>109-21230401</v>
      </c>
      <c r="D4143" s="27" t="str">
        <f>VLOOKUP(B4143,'大货清单（不定期按GOMS更新）'!A:C,3,0)</f>
        <v>CL2123D-01</v>
      </c>
      <c r="E4143" s="27" t="str">
        <f>VLOOKUP(B4143,'大货清单（不定期按GOMS更新）'!A:H,4,0)</f>
        <v>DE,FR,IT,CL,ZA,ES,BE</v>
      </c>
      <c r="F4143" s="27" t="str">
        <f>VLOOKUP(B4143,'大货清单（不定期按GOMS更新）'!A:H,2,0)</f>
        <v>Floor One S7 Pro</v>
      </c>
      <c r="G4143" s="28">
        <f>VLOOKUP(B4143,'大货清单（不定期按GOMS更新）'!A:I,9,FALSE)</f>
        <v>6974950100346</v>
      </c>
      <c r="H4143" s="27" t="str">
        <f>VLOOKUP(B4143,'大货清单（不定期按GOMS更新）'!A:H,7,0)</f>
        <v>Black</v>
      </c>
      <c r="I4143" s="27" t="str">
        <f>VLOOKUP(B4143,'大货清单（不定期按GOMS更新）'!A:F,6,FALSE)</f>
        <v>PHASEOUT</v>
      </c>
      <c r="J4143" s="27" t="str">
        <f>VLOOKUP(B4143,'大货清单（不定期按GOMS更新）'!A:K,11,FALSE)</f>
        <v>9.7</v>
      </c>
      <c r="K4143" s="27" t="str">
        <f>VLOOKUP(B4143,'大货清单（不定期按GOMS更新）'!A:N,12,FALSE)</f>
        <v>674</v>
      </c>
      <c r="L4143" s="27" t="str">
        <f>VLOOKUP(B4143,'大货清单（不定期按GOMS更新）'!A:M,13,FALSE)</f>
        <v>332</v>
      </c>
      <c r="M4143" s="27" t="str">
        <f>VLOOKUP(B4143,'大货清单（不定期按GOMS更新）'!A:N,14,FALSE)</f>
        <v>306</v>
      </c>
      <c r="N4143" s="140" t="s">
        <v>1164</v>
      </c>
      <c r="O4143" s="27">
        <f>IFERROR(VLOOKUP(N4143,'散件迭代（不定期更新）'!C:J,8,FALSE),0)</f>
        <v>0</v>
      </c>
      <c r="P4143" s="27" t="str">
        <f>IFERROR(VLOOKUP(N4143,'散件（更新）'!B:H,3,FALSE),0)</f>
        <v>206-2123-0220</v>
      </c>
      <c r="Q4143" s="27" t="str">
        <f>VLOOKUP(N4143,'散件（更新）'!B:H,2,FALSE)</f>
        <v>114-21230220</v>
      </c>
      <c r="R4143" s="27" t="str">
        <f>VLOOKUP(N4143,'散件（更新）'!B:H,7,FALSE)</f>
        <v>Accessory Holder</v>
      </c>
      <c r="S4143" s="27" t="str">
        <f>VLOOKUP(N4143,'散件（更新）'!B:E,4,FALSE)</f>
        <v>https://tineco-yxzt.oss-accelerate.aliyuncs.com/20231219/9FWHA200000_1702948016019.png</v>
      </c>
      <c r="T4143" s="27" t="s">
        <v>8759</v>
      </c>
      <c r="U4143" s="28" t="str">
        <f>VLOOKUP(N4143,'散件（更新）'!B:G,6,FALSE)</f>
        <v>收纳架组合</v>
      </c>
      <c r="V4143" s="28">
        <f>VLOOKUP(N4143,'散件（更新）'!B:I,8,FALSE)</f>
        <v>6974950101060</v>
      </c>
    </row>
    <row r="4144" spans="1:22" ht="14.6">
      <c r="A4144" s="57">
        <v>46169</v>
      </c>
      <c r="B4144" s="140" t="s">
        <v>1166</v>
      </c>
      <c r="C4144" s="27" t="str">
        <f>VLOOKUP(B4144,'大货清单（不定期按GOMS更新）'!A:H,8,0)</f>
        <v>109-21230401</v>
      </c>
      <c r="D4144" s="27" t="str">
        <f>VLOOKUP(B4144,'大货清单（不定期按GOMS更新）'!A:C,3,0)</f>
        <v>CL2123D-01</v>
      </c>
      <c r="E4144" s="27" t="str">
        <f>VLOOKUP(B4144,'大货清单（不定期按GOMS更新）'!A:H,4,0)</f>
        <v>DE,FR,IT,CL,ZA,ES,BE</v>
      </c>
      <c r="F4144" s="27" t="str">
        <f>VLOOKUP(B4144,'大货清单（不定期按GOMS更新）'!A:H,2,0)</f>
        <v>Floor One S7 Pro</v>
      </c>
      <c r="G4144" s="28">
        <f>VLOOKUP(B4144,'大货清单（不定期按GOMS更新）'!A:I,9,FALSE)</f>
        <v>6974950100346</v>
      </c>
      <c r="H4144" s="27" t="str">
        <f>VLOOKUP(B4144,'大货清单（不定期按GOMS更新）'!A:H,7,0)</f>
        <v>Black</v>
      </c>
      <c r="I4144" s="27" t="str">
        <f>VLOOKUP(B4144,'大货清单（不定期按GOMS更新）'!A:F,6,FALSE)</f>
        <v>PHASEOUT</v>
      </c>
      <c r="J4144" s="27" t="str">
        <f>VLOOKUP(B4144,'大货清单（不定期按GOMS更新）'!A:K,11,FALSE)</f>
        <v>9.7</v>
      </c>
      <c r="K4144" s="27" t="str">
        <f>VLOOKUP(B4144,'大货清单（不定期按GOMS更新）'!A:N,12,FALSE)</f>
        <v>674</v>
      </c>
      <c r="L4144" s="27" t="str">
        <f>VLOOKUP(B4144,'大货清单（不定期按GOMS更新）'!A:M,13,FALSE)</f>
        <v>332</v>
      </c>
      <c r="M4144" s="27" t="str">
        <f>VLOOKUP(B4144,'大货清单（不定期按GOMS更新）'!A:N,14,FALSE)</f>
        <v>306</v>
      </c>
      <c r="N4144" s="140" t="s">
        <v>1682</v>
      </c>
      <c r="O4144" s="27">
        <f>IFERROR(VLOOKUP(N4144,'散件迭代（不定期更新）'!C:J,8,FALSE),0)</f>
        <v>0</v>
      </c>
      <c r="P4144" s="27" t="str">
        <f>IFERROR(VLOOKUP(N4144,'散件（更新）'!B:H,3,FALSE),0)</f>
        <v>/</v>
      </c>
      <c r="Q4144" s="27" t="str">
        <f>VLOOKUP(N4144,'散件（更新）'!B:H,2,FALSE)</f>
        <v>114-21230400</v>
      </c>
      <c r="R4144" s="27" t="str">
        <f>VLOOKUP(N4144,'散件（更新）'!B:H,7,FALSE)</f>
        <v>Adapter</v>
      </c>
      <c r="S4144" s="27" t="str">
        <f>VLOOKUP(N4144,'散件（更新）'!B:E,4,FALSE)</f>
        <v>https://tineco-yxzt.oss-accelerate.aliyuncs.com/20231219/9FWPA2001DE_1702948017482.png</v>
      </c>
      <c r="T4144" s="27" t="s">
        <v>8759</v>
      </c>
      <c r="U4144" s="28" t="str">
        <f>VLOOKUP(N4144,'散件（更新）'!B:G,6,FALSE)</f>
        <v>适配器欧版</v>
      </c>
      <c r="V4144" s="28">
        <f>VLOOKUP(N4144,'散件（更新）'!B:I,8,FALSE)</f>
        <v>6974950102128</v>
      </c>
    </row>
    <row r="4145" spans="1:22" ht="14.6">
      <c r="A4145" s="57">
        <v>46169</v>
      </c>
      <c r="B4145" s="140" t="s">
        <v>1166</v>
      </c>
      <c r="C4145" s="27" t="str">
        <f>VLOOKUP(B4145,'大货清单（不定期按GOMS更新）'!A:H,8,0)</f>
        <v>109-21230401</v>
      </c>
      <c r="D4145" s="27" t="str">
        <f>VLOOKUP(B4145,'大货清单（不定期按GOMS更新）'!A:C,3,0)</f>
        <v>CL2123D-01</v>
      </c>
      <c r="E4145" s="27" t="str">
        <f>VLOOKUP(B4145,'大货清单（不定期按GOMS更新）'!A:H,4,0)</f>
        <v>DE,FR,IT,CL,ZA,ES,BE</v>
      </c>
      <c r="F4145" s="27" t="str">
        <f>VLOOKUP(B4145,'大货清单（不定期按GOMS更新）'!A:H,2,0)</f>
        <v>Floor One S7 Pro</v>
      </c>
      <c r="G4145" s="28">
        <f>VLOOKUP(B4145,'大货清单（不定期按GOMS更新）'!A:I,9,FALSE)</f>
        <v>6974950100346</v>
      </c>
      <c r="H4145" s="27" t="str">
        <f>VLOOKUP(B4145,'大货清单（不定期按GOMS更新）'!A:H,7,0)</f>
        <v>Black</v>
      </c>
      <c r="I4145" s="27" t="str">
        <f>VLOOKUP(B4145,'大货清单（不定期按GOMS更新）'!A:F,6,FALSE)</f>
        <v>PHASEOUT</v>
      </c>
      <c r="J4145" s="27" t="str">
        <f>VLOOKUP(B4145,'大货清单（不定期按GOMS更新）'!A:K,11,FALSE)</f>
        <v>9.7</v>
      </c>
      <c r="K4145" s="27" t="str">
        <f>VLOOKUP(B4145,'大货清单（不定期按GOMS更新）'!A:N,12,FALSE)</f>
        <v>674</v>
      </c>
      <c r="L4145" s="27" t="str">
        <f>VLOOKUP(B4145,'大货清单（不定期按GOMS更新）'!A:M,13,FALSE)</f>
        <v>332</v>
      </c>
      <c r="M4145" s="27" t="str">
        <f>VLOOKUP(B4145,'大货清单（不定期按GOMS更新）'!A:N,14,FALSE)</f>
        <v>306</v>
      </c>
      <c r="N4145" s="140" t="s">
        <v>1145</v>
      </c>
      <c r="O4145" s="27">
        <f>IFERROR(VLOOKUP(N4145,'散件迭代（不定期更新）'!C:J,8,FALSE),0)</f>
        <v>0</v>
      </c>
      <c r="P4145" s="27" t="str">
        <f>IFERROR(VLOOKUP(N4145,'散件（更新）'!B:H,3,FALSE),0)</f>
        <v>206-2123-0206</v>
      </c>
      <c r="Q4145" s="27" t="str">
        <f>VLOOKUP(N4145,'散件（更新）'!B:H,2,FALSE)</f>
        <v>114-21230206</v>
      </c>
      <c r="R4145" s="27" t="str">
        <f>VLOOKUP(N4145,'散件（更新）'!B:H,7,FALSE)</f>
        <v>Charging Base</v>
      </c>
      <c r="S4145" s="27" t="str">
        <f>VLOOKUP(N4145,'散件（更新）'!B:E,4,FALSE)</f>
        <v>https://tineco-yxzt.oss-accelerate.aliyuncs.com/20231219/9FWPB200000_1702948018554.png</v>
      </c>
      <c r="T4145" s="27" t="s">
        <v>8759</v>
      </c>
      <c r="U4145" s="28" t="str">
        <f>VLOOKUP(N4145,'散件（更新）'!B:G,6,FALSE)</f>
        <v>托盘组件</v>
      </c>
      <c r="V4145" s="28">
        <f>VLOOKUP(N4145,'散件（更新）'!B:I,8,FALSE)</f>
        <v>6974950101077</v>
      </c>
    </row>
    <row r="4146" spans="1:22" ht="14.6">
      <c r="A4146" s="57">
        <v>46169</v>
      </c>
      <c r="B4146" s="140" t="s">
        <v>1166</v>
      </c>
      <c r="C4146" s="27" t="str">
        <f>VLOOKUP(B4146,'大货清单（不定期按GOMS更新）'!A:H,8,0)</f>
        <v>109-21230401</v>
      </c>
      <c r="D4146" s="27" t="str">
        <f>VLOOKUP(B4146,'大货清单（不定期按GOMS更新）'!A:C,3,0)</f>
        <v>CL2123D-01</v>
      </c>
      <c r="E4146" s="27" t="str">
        <f>VLOOKUP(B4146,'大货清单（不定期按GOMS更新）'!A:H,4,0)</f>
        <v>DE,FR,IT,CL,ZA,ES,BE</v>
      </c>
      <c r="F4146" s="27" t="str">
        <f>VLOOKUP(B4146,'大货清单（不定期按GOMS更新）'!A:H,2,0)</f>
        <v>Floor One S7 Pro</v>
      </c>
      <c r="G4146" s="28">
        <f>VLOOKUP(B4146,'大货清单（不定期按GOMS更新）'!A:I,9,FALSE)</f>
        <v>6974950100346</v>
      </c>
      <c r="H4146" s="27" t="str">
        <f>VLOOKUP(B4146,'大货清单（不定期按GOMS更新）'!A:H,7,0)</f>
        <v>Black</v>
      </c>
      <c r="I4146" s="27" t="str">
        <f>VLOOKUP(B4146,'大货清单（不定期按GOMS更新）'!A:F,6,FALSE)</f>
        <v>PHASEOUT</v>
      </c>
      <c r="J4146" s="27" t="str">
        <f>VLOOKUP(B4146,'大货清单（不定期按GOMS更新）'!A:K,11,FALSE)</f>
        <v>9.7</v>
      </c>
      <c r="K4146" s="27" t="str">
        <f>VLOOKUP(B4146,'大货清单（不定期按GOMS更新）'!A:N,12,FALSE)</f>
        <v>674</v>
      </c>
      <c r="L4146" s="27" t="str">
        <f>VLOOKUP(B4146,'大货清单（不定期按GOMS更新）'!A:M,13,FALSE)</f>
        <v>332</v>
      </c>
      <c r="M4146" s="27" t="str">
        <f>VLOOKUP(B4146,'大货清单（不定期按GOMS更新）'!A:N,14,FALSE)</f>
        <v>306</v>
      </c>
      <c r="N4146" s="140" t="s">
        <v>1157</v>
      </c>
      <c r="O4146" s="27">
        <f>IFERROR(VLOOKUP(N4146,'散件迭代（不定期更新）'!C:J,8,FALSE),0)</f>
        <v>0</v>
      </c>
      <c r="P4146" s="27" t="str">
        <f>IFERROR(VLOOKUP(N4146,'散件（更新）'!B:H,3,FALSE),0)</f>
        <v>206-2123-0210</v>
      </c>
      <c r="Q4146" s="27" t="str">
        <f>VLOOKUP(N4146,'散件（更新）'!B:H,2,FALSE)</f>
        <v>114-21230210</v>
      </c>
      <c r="R4146" s="27" t="str">
        <f>VLOOKUP(N4146,'散件（更新）'!B:H,7,FALSE)</f>
        <v>Battery</v>
      </c>
      <c r="S4146" s="27" t="str">
        <f>VLOOKUP(N4146,'散件（更新）'!B:E,4,FALSE)</f>
        <v>https://tineco-yxzt.oss-accelerate.aliyuncs.com/20231219/9FWPT200000_1702948019331.png</v>
      </c>
      <c r="T4146" s="27" t="s">
        <v>8759</v>
      </c>
      <c r="U4146" s="28" t="str">
        <f>VLOOKUP(N4146,'散件（更新）'!B:G,6,FALSE)</f>
        <v>电池包组件</v>
      </c>
      <c r="V4146" s="28">
        <f>VLOOKUP(N4146,'散件（更新）'!B:I,8,FALSE)</f>
        <v>6974950101121</v>
      </c>
    </row>
    <row r="4147" spans="1:22" ht="14.6">
      <c r="A4147" s="57">
        <v>46169</v>
      </c>
      <c r="B4147" s="140" t="s">
        <v>1166</v>
      </c>
      <c r="C4147" s="27" t="str">
        <f>VLOOKUP(B4147,'大货清单（不定期按GOMS更新）'!A:H,8,0)</f>
        <v>109-21230401</v>
      </c>
      <c r="D4147" s="27" t="str">
        <f>VLOOKUP(B4147,'大货清单（不定期按GOMS更新）'!A:C,3,0)</f>
        <v>CL2123D-01</v>
      </c>
      <c r="E4147" s="27" t="str">
        <f>VLOOKUP(B4147,'大货清单（不定期按GOMS更新）'!A:H,4,0)</f>
        <v>DE,FR,IT,CL,ZA,ES,BE</v>
      </c>
      <c r="F4147" s="27" t="str">
        <f>VLOOKUP(B4147,'大货清单（不定期按GOMS更新）'!A:H,2,0)</f>
        <v>Floor One S7 Pro</v>
      </c>
      <c r="G4147" s="28">
        <f>VLOOKUP(B4147,'大货清单（不定期按GOMS更新）'!A:I,9,FALSE)</f>
        <v>6974950100346</v>
      </c>
      <c r="H4147" s="27" t="str">
        <f>VLOOKUP(B4147,'大货清单（不定期按GOMS更新）'!A:H,7,0)</f>
        <v>Black</v>
      </c>
      <c r="I4147" s="27" t="str">
        <f>VLOOKUP(B4147,'大货清单（不定期按GOMS更新）'!A:F,6,FALSE)</f>
        <v>PHASEOUT</v>
      </c>
      <c r="J4147" s="27" t="str">
        <f>VLOOKUP(B4147,'大货清单（不定期按GOMS更新）'!A:K,11,FALSE)</f>
        <v>9.7</v>
      </c>
      <c r="K4147" s="27" t="str">
        <f>VLOOKUP(B4147,'大货清单（不定期按GOMS更新）'!A:N,12,FALSE)</f>
        <v>674</v>
      </c>
      <c r="L4147" s="27" t="str">
        <f>VLOOKUP(B4147,'大货清单（不定期按GOMS更新）'!A:M,13,FALSE)</f>
        <v>332</v>
      </c>
      <c r="M4147" s="27" t="str">
        <f>VLOOKUP(B4147,'大货清单（不定期按GOMS更新）'!A:N,14,FALSE)</f>
        <v>306</v>
      </c>
      <c r="N4147" s="140" t="s">
        <v>1151</v>
      </c>
      <c r="O4147" s="27">
        <f>IFERROR(VLOOKUP(N4147,'散件迭代（不定期更新）'!C:J,8,FALSE),0)</f>
        <v>0</v>
      </c>
      <c r="P4147" s="27" t="str">
        <f>IFERROR(VLOOKUP(N4147,'散件（更新）'!B:H,3,FALSE),0)</f>
        <v>206-2123-0218</v>
      </c>
      <c r="Q4147" s="27" t="str">
        <f>VLOOKUP(N4147,'散件（更新）'!B:H,2,FALSE)</f>
        <v>114-21230218</v>
      </c>
      <c r="R4147" s="27" t="str">
        <f>VLOOKUP(N4147,'散件（更新）'!B:H,7,FALSE)</f>
        <v>Repair Charging Chip</v>
      </c>
      <c r="S4147" s="27" t="str">
        <f>VLOOKUP(N4147,'散件（更新）'!B:E,4,FALSE)</f>
        <v>https://tineco-yxzt.oss-accelerate.aliyuncs.com/20231219/9FWRC200000_1702948019973.png</v>
      </c>
      <c r="T4147" s="27" t="s">
        <v>8759</v>
      </c>
      <c r="U4147" s="28" t="str">
        <f>VLOOKUP(N4147,'散件（更新）'!B:G,6,FALSE)</f>
        <v>托盘充电支架组件</v>
      </c>
      <c r="V4147" s="28">
        <f>VLOOKUP(N4147,'散件（更新）'!B:I,8,FALSE)</f>
        <v>6974950101237</v>
      </c>
    </row>
    <row r="4148" spans="1:22" ht="14.6">
      <c r="A4148" s="57">
        <v>46169</v>
      </c>
      <c r="B4148" s="140" t="s">
        <v>1166</v>
      </c>
      <c r="C4148" s="27" t="str">
        <f>VLOOKUP(B4148,'大货清单（不定期按GOMS更新）'!A:H,8,0)</f>
        <v>109-21230401</v>
      </c>
      <c r="D4148" s="27" t="str">
        <f>VLOOKUP(B4148,'大货清单（不定期按GOMS更新）'!A:C,3,0)</f>
        <v>CL2123D-01</v>
      </c>
      <c r="E4148" s="27" t="str">
        <f>VLOOKUP(B4148,'大货清单（不定期按GOMS更新）'!A:H,4,0)</f>
        <v>DE,FR,IT,CL,ZA,ES,BE</v>
      </c>
      <c r="F4148" s="27" t="str">
        <f>VLOOKUP(B4148,'大货清单（不定期按GOMS更新）'!A:H,2,0)</f>
        <v>Floor One S7 Pro</v>
      </c>
      <c r="G4148" s="28">
        <f>VLOOKUP(B4148,'大货清单（不定期按GOMS更新）'!A:I,9,FALSE)</f>
        <v>6974950100346</v>
      </c>
      <c r="H4148" s="27" t="str">
        <f>VLOOKUP(B4148,'大货清单（不定期按GOMS更新）'!A:H,7,0)</f>
        <v>Black</v>
      </c>
      <c r="I4148" s="27" t="str">
        <f>VLOOKUP(B4148,'大货清单（不定期按GOMS更新）'!A:F,6,FALSE)</f>
        <v>PHASEOUT</v>
      </c>
      <c r="J4148" s="27" t="str">
        <f>VLOOKUP(B4148,'大货清单（不定期按GOMS更新）'!A:K,11,FALSE)</f>
        <v>9.7</v>
      </c>
      <c r="K4148" s="27" t="str">
        <f>VLOOKUP(B4148,'大货清单（不定期按GOMS更新）'!A:N,12,FALSE)</f>
        <v>674</v>
      </c>
      <c r="L4148" s="27" t="str">
        <f>VLOOKUP(B4148,'大货清单（不定期按GOMS更新）'!A:M,13,FALSE)</f>
        <v>332</v>
      </c>
      <c r="M4148" s="27" t="str">
        <f>VLOOKUP(B4148,'大货清单（不定期按GOMS更新）'!A:N,14,FALSE)</f>
        <v>306</v>
      </c>
      <c r="N4148" s="140" t="s">
        <v>1158</v>
      </c>
      <c r="O4148" s="27">
        <f>IFERROR(VLOOKUP(N4148,'散件迭代（不定期更新）'!C:J,8,FALSE),0)</f>
        <v>0</v>
      </c>
      <c r="P4148" s="27" t="str">
        <f>IFERROR(VLOOKUP(N4148,'散件（更新）'!B:H,3,FALSE),0)</f>
        <v>206-2123-0209</v>
      </c>
      <c r="Q4148" s="27" t="str">
        <f>VLOOKUP(N4148,'散件（更新）'!B:H,2,FALSE)</f>
        <v>114-21230209</v>
      </c>
      <c r="R4148" s="27" t="str">
        <f>VLOOKUP(N4148,'散件（更新）'!B:H,7,FALSE)</f>
        <v>Display Screen</v>
      </c>
      <c r="S4148" s="27" t="str">
        <f>VLOOKUP(N4148,'散件（更新）'!B:E,4,FALSE)</f>
        <v>https://tineco-yxzt.oss-accelerate.aliyuncs.com/20231219/9FWRD200000_1702948020916.png</v>
      </c>
      <c r="T4148" s="27" t="s">
        <v>8759</v>
      </c>
      <c r="U4148" s="28" t="str">
        <f>VLOOKUP(N4148,'散件（更新）'!B:G,6,FALSE)</f>
        <v>LCD显示屏组件</v>
      </c>
      <c r="V4148" s="28">
        <f>VLOOKUP(N4148,'散件（更新）'!B:I,8,FALSE)</f>
        <v>6974950101114</v>
      </c>
    </row>
    <row r="4149" spans="1:22" ht="14.6">
      <c r="A4149" s="57">
        <v>46169</v>
      </c>
      <c r="B4149" s="140" t="s">
        <v>1166</v>
      </c>
      <c r="C4149" s="27" t="str">
        <f>VLOOKUP(B4149,'大货清单（不定期按GOMS更新）'!A:H,8,0)</f>
        <v>109-21230401</v>
      </c>
      <c r="D4149" s="27" t="str">
        <f>VLOOKUP(B4149,'大货清单（不定期按GOMS更新）'!A:C,3,0)</f>
        <v>CL2123D-01</v>
      </c>
      <c r="E4149" s="27" t="str">
        <f>VLOOKUP(B4149,'大货清单（不定期按GOMS更新）'!A:H,4,0)</f>
        <v>DE,FR,IT,CL,ZA,ES,BE</v>
      </c>
      <c r="F4149" s="27" t="str">
        <f>VLOOKUP(B4149,'大货清单（不定期按GOMS更新）'!A:H,2,0)</f>
        <v>Floor One S7 Pro</v>
      </c>
      <c r="G4149" s="28">
        <f>VLOOKUP(B4149,'大货清单（不定期按GOMS更新）'!A:I,9,FALSE)</f>
        <v>6974950100346</v>
      </c>
      <c r="H4149" s="27" t="str">
        <f>VLOOKUP(B4149,'大货清单（不定期按GOMS更新）'!A:H,7,0)</f>
        <v>Black</v>
      </c>
      <c r="I4149" s="27" t="str">
        <f>VLOOKUP(B4149,'大货清单（不定期按GOMS更新）'!A:F,6,FALSE)</f>
        <v>PHASEOUT</v>
      </c>
      <c r="J4149" s="27" t="str">
        <f>VLOOKUP(B4149,'大货清单（不定期按GOMS更新）'!A:K,11,FALSE)</f>
        <v>9.7</v>
      </c>
      <c r="K4149" s="27" t="str">
        <f>VLOOKUP(B4149,'大货清单（不定期按GOMS更新）'!A:N,12,FALSE)</f>
        <v>674</v>
      </c>
      <c r="L4149" s="27" t="str">
        <f>VLOOKUP(B4149,'大货清单（不定期按GOMS更新）'!A:M,13,FALSE)</f>
        <v>332</v>
      </c>
      <c r="M4149" s="27" t="str">
        <f>VLOOKUP(B4149,'大货清单（不定期按GOMS更新）'!A:N,14,FALSE)</f>
        <v>306</v>
      </c>
      <c r="N4149" s="140" t="s">
        <v>1150</v>
      </c>
      <c r="O4149" s="27">
        <f>IFERROR(VLOOKUP(N4149,'散件迭代（不定期更新）'!C:J,8,FALSE),0)</f>
        <v>0</v>
      </c>
      <c r="P4149" s="27" t="str">
        <f>IFERROR(VLOOKUP(N4149,'散件（更新）'!B:H,3,FALSE),0)</f>
        <v>206-2123-0217</v>
      </c>
      <c r="Q4149" s="27" t="str">
        <f>VLOOKUP(N4149,'散件（更新）'!B:H,2,FALSE)</f>
        <v>114-21230217</v>
      </c>
      <c r="R4149" s="27" t="str">
        <f>VLOOKUP(N4149,'散件（更新）'!B:H,7,FALSE)</f>
        <v>Plastic part</v>
      </c>
      <c r="S4149" s="27" t="str">
        <f>VLOOKUP(N4149,'散件（更新）'!B:E,4,FALSE)</f>
        <v>https://tineco-yxzt.oss-accelerate.aliyuncs.com/20231219/9FWRH200000_1702948026298.png</v>
      </c>
      <c r="T4149" s="27" t="s">
        <v>8759</v>
      </c>
      <c r="U4149" s="28" t="str">
        <f>VLOOKUP(N4149,'散件（更新）'!B:G,6,FALSE)</f>
        <v>转接头组件</v>
      </c>
      <c r="V4149" s="28">
        <f>VLOOKUP(N4149,'散件（更新）'!B:I,8,FALSE)</f>
        <v>6974950101220</v>
      </c>
    </row>
    <row r="4150" spans="1:22" ht="14.6">
      <c r="A4150" s="57">
        <v>46169</v>
      </c>
      <c r="B4150" s="140" t="s">
        <v>1166</v>
      </c>
      <c r="C4150" s="27" t="str">
        <f>VLOOKUP(B4150,'大货清单（不定期按GOMS更新）'!A:H,8,0)</f>
        <v>109-21230401</v>
      </c>
      <c r="D4150" s="27" t="str">
        <f>VLOOKUP(B4150,'大货清单（不定期按GOMS更新）'!A:C,3,0)</f>
        <v>CL2123D-01</v>
      </c>
      <c r="E4150" s="27" t="str">
        <f>VLOOKUP(B4150,'大货清单（不定期按GOMS更新）'!A:H,4,0)</f>
        <v>DE,FR,IT,CL,ZA,ES,BE</v>
      </c>
      <c r="F4150" s="27" t="str">
        <f>VLOOKUP(B4150,'大货清单（不定期按GOMS更新）'!A:H,2,0)</f>
        <v>Floor One S7 Pro</v>
      </c>
      <c r="G4150" s="28">
        <f>VLOOKUP(B4150,'大货清单（不定期按GOMS更新）'!A:I,9,FALSE)</f>
        <v>6974950100346</v>
      </c>
      <c r="H4150" s="27" t="str">
        <f>VLOOKUP(B4150,'大货清单（不定期按GOMS更新）'!A:H,7,0)</f>
        <v>Black</v>
      </c>
      <c r="I4150" s="27" t="str">
        <f>VLOOKUP(B4150,'大货清单（不定期按GOMS更新）'!A:F,6,FALSE)</f>
        <v>PHASEOUT</v>
      </c>
      <c r="J4150" s="27" t="str">
        <f>VLOOKUP(B4150,'大货清单（不定期按GOMS更新）'!A:K,11,FALSE)</f>
        <v>9.7</v>
      </c>
      <c r="K4150" s="27" t="str">
        <f>VLOOKUP(B4150,'大货清单（不定期按GOMS更新）'!A:N,12,FALSE)</f>
        <v>674</v>
      </c>
      <c r="L4150" s="27" t="str">
        <f>VLOOKUP(B4150,'大货清单（不定期按GOMS更新）'!A:M,13,FALSE)</f>
        <v>332</v>
      </c>
      <c r="M4150" s="27" t="str">
        <f>VLOOKUP(B4150,'大货清单（不定期按GOMS更新）'!A:N,14,FALSE)</f>
        <v>306</v>
      </c>
      <c r="N4150" s="140" t="s">
        <v>1156</v>
      </c>
      <c r="O4150" s="27">
        <f>IFERROR(VLOOKUP(N4150,'散件迭代（不定期更新）'!C:J,8,FALSE),0)</f>
        <v>0</v>
      </c>
      <c r="P4150" s="27" t="str">
        <f>IFERROR(VLOOKUP(N4150,'散件（更新）'!B:H,3,FALSE),0)</f>
        <v>206-2123-0211</v>
      </c>
      <c r="Q4150" s="27" t="str">
        <f>VLOOKUP(N4150,'散件（更新）'!B:H,2,FALSE)</f>
        <v>114-21230211</v>
      </c>
      <c r="R4150" s="27" t="str">
        <f>VLOOKUP(N4150,'散件（更新）'!B:H,7,FALSE)</f>
        <v>Sensor</v>
      </c>
      <c r="S4150" s="27" t="str">
        <f>VLOOKUP(N4150,'散件（更新）'!B:E,4,FALSE)</f>
        <v>https://tineco-yxzt.oss-accelerate.aliyuncs.com/20231219/9FWRI200000_1702948027225.png</v>
      </c>
      <c r="T4150" s="27" t="s">
        <v>8759</v>
      </c>
      <c r="U4150" s="28" t="str">
        <f>VLOOKUP(N4150,'散件（更新）'!B:G,6,FALSE)</f>
        <v>红外脏污传感器板组件</v>
      </c>
      <c r="V4150" s="28">
        <f>VLOOKUP(N4150,'散件（更新）'!B:I,8,FALSE)</f>
        <v>6974950101138</v>
      </c>
    </row>
    <row r="4151" spans="1:22" ht="14.6">
      <c r="A4151" s="57">
        <v>46169</v>
      </c>
      <c r="B4151" s="140" t="s">
        <v>1166</v>
      </c>
      <c r="C4151" s="27" t="str">
        <f>VLOOKUP(B4151,'大货清单（不定期按GOMS更新）'!A:H,8,0)</f>
        <v>109-21230401</v>
      </c>
      <c r="D4151" s="27" t="str">
        <f>VLOOKUP(B4151,'大货清单（不定期按GOMS更新）'!A:C,3,0)</f>
        <v>CL2123D-01</v>
      </c>
      <c r="E4151" s="27" t="str">
        <f>VLOOKUP(B4151,'大货清单（不定期按GOMS更新）'!A:H,4,0)</f>
        <v>DE,FR,IT,CL,ZA,ES,BE</v>
      </c>
      <c r="F4151" s="27" t="str">
        <f>VLOOKUP(B4151,'大货清单（不定期按GOMS更新）'!A:H,2,0)</f>
        <v>Floor One S7 Pro</v>
      </c>
      <c r="G4151" s="28">
        <f>VLOOKUP(B4151,'大货清单（不定期按GOMS更新）'!A:I,9,FALSE)</f>
        <v>6974950100346</v>
      </c>
      <c r="H4151" s="27" t="str">
        <f>VLOOKUP(B4151,'大货清单（不定期按GOMS更新）'!A:H,7,0)</f>
        <v>Black</v>
      </c>
      <c r="I4151" s="27" t="str">
        <f>VLOOKUP(B4151,'大货清单（不定期按GOMS更新）'!A:F,6,FALSE)</f>
        <v>PHASEOUT</v>
      </c>
      <c r="J4151" s="27" t="str">
        <f>VLOOKUP(B4151,'大货清单（不定期按GOMS更新）'!A:K,11,FALSE)</f>
        <v>9.7</v>
      </c>
      <c r="K4151" s="27" t="str">
        <f>VLOOKUP(B4151,'大货清单（不定期按GOMS更新）'!A:N,12,FALSE)</f>
        <v>674</v>
      </c>
      <c r="L4151" s="27" t="str">
        <f>VLOOKUP(B4151,'大货清单（不定期按GOMS更新）'!A:M,13,FALSE)</f>
        <v>332</v>
      </c>
      <c r="M4151" s="27" t="str">
        <f>VLOOKUP(B4151,'大货清单（不定期按GOMS更新）'!A:N,14,FALSE)</f>
        <v>306</v>
      </c>
      <c r="N4151" s="140" t="s">
        <v>1001</v>
      </c>
      <c r="O4151" s="27">
        <f>IFERROR(VLOOKUP(N4151,'散件迭代（不定期更新）'!C:J,8,FALSE),0)</f>
        <v>0</v>
      </c>
      <c r="P4151" s="27" t="str">
        <f>IFERROR(VLOOKUP(N4151,'散件（更新）'!B:H,3,FALSE),0)</f>
        <v>206-2123-0212</v>
      </c>
      <c r="Q4151" s="27" t="str">
        <f>VLOOKUP(N4151,'散件（更新）'!B:H,2,FALSE)</f>
        <v>114-21230212</v>
      </c>
      <c r="R4151" s="27" t="str">
        <f>VLOOKUP(N4151,'散件（更新）'!B:H,7,FALSE)</f>
        <v>Sensor</v>
      </c>
      <c r="S4151" s="27" t="str">
        <f>VLOOKUP(N4151,'散件（更新）'!B:E,4,FALSE)</f>
        <v>https://tineco-yxzt.oss-accelerate.aliyuncs.com/20231219/9FWRI200100_1702948027302.png</v>
      </c>
      <c r="T4151" s="27" t="s">
        <v>8759</v>
      </c>
      <c r="U4151" s="28" t="str">
        <f>VLOOKUP(N4151,'散件（更新）'!B:G,6,FALSE)</f>
        <v>光电液位传感器组件</v>
      </c>
      <c r="V4151" s="28">
        <f>VLOOKUP(N4151,'散件（更新）'!B:I,8,FALSE)</f>
        <v>6974950101145</v>
      </c>
    </row>
    <row r="4152" spans="1:22" ht="14.6">
      <c r="A4152" s="57">
        <v>46169</v>
      </c>
      <c r="B4152" s="140" t="s">
        <v>1166</v>
      </c>
      <c r="C4152" s="27" t="str">
        <f>VLOOKUP(B4152,'大货清单（不定期按GOMS更新）'!A:H,8,0)</f>
        <v>109-21230401</v>
      </c>
      <c r="D4152" s="27" t="str">
        <f>VLOOKUP(B4152,'大货清单（不定期按GOMS更新）'!A:C,3,0)</f>
        <v>CL2123D-01</v>
      </c>
      <c r="E4152" s="27" t="str">
        <f>VLOOKUP(B4152,'大货清单（不定期按GOMS更新）'!A:H,4,0)</f>
        <v>DE,FR,IT,CL,ZA,ES,BE</v>
      </c>
      <c r="F4152" s="27" t="str">
        <f>VLOOKUP(B4152,'大货清单（不定期按GOMS更新）'!A:H,2,0)</f>
        <v>Floor One S7 Pro</v>
      </c>
      <c r="G4152" s="28">
        <f>VLOOKUP(B4152,'大货清单（不定期按GOMS更新）'!A:I,9,FALSE)</f>
        <v>6974950100346</v>
      </c>
      <c r="H4152" s="27" t="str">
        <f>VLOOKUP(B4152,'大货清单（不定期按GOMS更新）'!A:H,7,0)</f>
        <v>Black</v>
      </c>
      <c r="I4152" s="27" t="str">
        <f>VLOOKUP(B4152,'大货清单（不定期按GOMS更新）'!A:F,6,FALSE)</f>
        <v>PHASEOUT</v>
      </c>
      <c r="J4152" s="27" t="str">
        <f>VLOOKUP(B4152,'大货清单（不定期按GOMS更新）'!A:K,11,FALSE)</f>
        <v>9.7</v>
      </c>
      <c r="K4152" s="27" t="str">
        <f>VLOOKUP(B4152,'大货清单（不定期按GOMS更新）'!A:N,12,FALSE)</f>
        <v>674</v>
      </c>
      <c r="L4152" s="27" t="str">
        <f>VLOOKUP(B4152,'大货清单（不定期按GOMS更新）'!A:M,13,FALSE)</f>
        <v>332</v>
      </c>
      <c r="M4152" s="27" t="str">
        <f>VLOOKUP(B4152,'大货清单（不定期按GOMS更新）'!A:N,14,FALSE)</f>
        <v>306</v>
      </c>
      <c r="N4152" s="140" t="s">
        <v>1143</v>
      </c>
      <c r="O4152" s="27">
        <f>IFERROR(VLOOKUP(N4152,'散件迭代（不定期更新）'!C:J,8,FALSE),0)</f>
        <v>0</v>
      </c>
      <c r="P4152" s="27" t="str">
        <f>IFERROR(VLOOKUP(N4152,'散件（更新）'!B:H,3,FALSE),0)</f>
        <v>206-2123-0213</v>
      </c>
      <c r="Q4152" s="27" t="str">
        <f>VLOOKUP(N4152,'散件（更新）'!B:H,2,FALSE)</f>
        <v>114-21230213</v>
      </c>
      <c r="R4152" s="27" t="str">
        <f>VLOOKUP(N4152,'散件（更新）'!B:H,7,FALSE)</f>
        <v>Wire</v>
      </c>
      <c r="S4152" s="27" t="str">
        <f>VLOOKUP(N4152,'散件（更新）'!B:E,4,FALSE)</f>
        <v>https://tineco-yxzt.oss-accelerate.aliyuncs.com/20231219/9FWRI200200_1702948027390.png</v>
      </c>
      <c r="T4152" s="27" t="s">
        <v>8759</v>
      </c>
      <c r="U4152" s="28" t="str">
        <f>VLOOKUP(N4152,'散件（更新）'!B:G,6,FALSE)</f>
        <v>机身充电导线组件</v>
      </c>
      <c r="V4152" s="28">
        <f>VLOOKUP(N4152,'散件（更新）'!B:I,8,FALSE)</f>
        <v>6974950101152</v>
      </c>
    </row>
    <row r="4153" spans="1:22" ht="14.6">
      <c r="A4153" s="57">
        <v>46169</v>
      </c>
      <c r="B4153" s="140" t="s">
        <v>1166</v>
      </c>
      <c r="C4153" s="27" t="str">
        <f>VLOOKUP(B4153,'大货清单（不定期按GOMS更新）'!A:H,8,0)</f>
        <v>109-21230401</v>
      </c>
      <c r="D4153" s="27" t="str">
        <f>VLOOKUP(B4153,'大货清单（不定期按GOMS更新）'!A:C,3,0)</f>
        <v>CL2123D-01</v>
      </c>
      <c r="E4153" s="27" t="str">
        <f>VLOOKUP(B4153,'大货清单（不定期按GOMS更新）'!A:H,4,0)</f>
        <v>DE,FR,IT,CL,ZA,ES,BE</v>
      </c>
      <c r="F4153" s="27" t="str">
        <f>VLOOKUP(B4153,'大货清单（不定期按GOMS更新）'!A:H,2,0)</f>
        <v>Floor One S7 Pro</v>
      </c>
      <c r="G4153" s="28">
        <f>VLOOKUP(B4153,'大货清单（不定期按GOMS更新）'!A:I,9,FALSE)</f>
        <v>6974950100346</v>
      </c>
      <c r="H4153" s="27" t="str">
        <f>VLOOKUP(B4153,'大货清单（不定期按GOMS更新）'!A:H,7,0)</f>
        <v>Black</v>
      </c>
      <c r="I4153" s="27" t="str">
        <f>VLOOKUP(B4153,'大货清单（不定期按GOMS更新）'!A:F,6,FALSE)</f>
        <v>PHASEOUT</v>
      </c>
      <c r="J4153" s="27" t="str">
        <f>VLOOKUP(B4153,'大货清单（不定期按GOMS更新）'!A:K,11,FALSE)</f>
        <v>9.7</v>
      </c>
      <c r="K4153" s="27" t="str">
        <f>VLOOKUP(B4153,'大货清单（不定期按GOMS更新）'!A:N,12,FALSE)</f>
        <v>674</v>
      </c>
      <c r="L4153" s="27" t="str">
        <f>VLOOKUP(B4153,'大货清单（不定期按GOMS更新）'!A:M,13,FALSE)</f>
        <v>332</v>
      </c>
      <c r="M4153" s="27" t="str">
        <f>VLOOKUP(B4153,'大货清单（不定期按GOMS更新）'!A:N,14,FALSE)</f>
        <v>306</v>
      </c>
      <c r="N4153" s="140" t="s">
        <v>1160</v>
      </c>
      <c r="O4153" s="27">
        <f>IFERROR(VLOOKUP(N4153,'散件迭代（不定期更新）'!C:J,8,FALSE),0)</f>
        <v>0</v>
      </c>
      <c r="P4153" s="27" t="str">
        <f>IFERROR(VLOOKUP(N4153,'散件（更新）'!B:H,3,FALSE),0)</f>
        <v>206-2123-0215</v>
      </c>
      <c r="Q4153" s="27" t="str">
        <f>VLOOKUP(N4153,'散件（更新）'!B:H,2,FALSE)</f>
        <v>114-21230215</v>
      </c>
      <c r="R4153" s="27" t="str">
        <f>VLOOKUP(N4153,'散件（更新）'!B:H,7,FALSE)</f>
        <v>Motor</v>
      </c>
      <c r="S4153" s="27" t="str">
        <f>VLOOKUP(N4153,'散件（更新）'!B:E,4,FALSE)</f>
        <v>https://tineco-yxzt.oss-accelerate.aliyuncs.com/20231219/9FWRM200000_1702948028577.png</v>
      </c>
      <c r="T4153" s="27" t="s">
        <v>8759</v>
      </c>
      <c r="U4153" s="28" t="str">
        <f>VLOOKUP(N4153,'散件（更新）'!B:G,6,FALSE)</f>
        <v>主电机</v>
      </c>
      <c r="V4153" s="28">
        <f>VLOOKUP(N4153,'散件（更新）'!B:I,8,FALSE)</f>
        <v>6974950101091</v>
      </c>
    </row>
    <row r="4154" spans="1:22" ht="14.6">
      <c r="A4154" s="57">
        <v>46169</v>
      </c>
      <c r="B4154" s="140" t="s">
        <v>1166</v>
      </c>
      <c r="C4154" s="27" t="str">
        <f>VLOOKUP(B4154,'大货清单（不定期按GOMS更新）'!A:H,8,0)</f>
        <v>109-21230401</v>
      </c>
      <c r="D4154" s="27" t="str">
        <f>VLOOKUP(B4154,'大货清单（不定期按GOMS更新）'!A:C,3,0)</f>
        <v>CL2123D-01</v>
      </c>
      <c r="E4154" s="27" t="str">
        <f>VLOOKUP(B4154,'大货清单（不定期按GOMS更新）'!A:H,4,0)</f>
        <v>DE,FR,IT,CL,ZA,ES,BE</v>
      </c>
      <c r="F4154" s="27" t="str">
        <f>VLOOKUP(B4154,'大货清单（不定期按GOMS更新）'!A:H,2,0)</f>
        <v>Floor One S7 Pro</v>
      </c>
      <c r="G4154" s="28">
        <f>VLOOKUP(B4154,'大货清单（不定期按GOMS更新）'!A:I,9,FALSE)</f>
        <v>6974950100346</v>
      </c>
      <c r="H4154" s="27" t="str">
        <f>VLOOKUP(B4154,'大货清单（不定期按GOMS更新）'!A:H,7,0)</f>
        <v>Black</v>
      </c>
      <c r="I4154" s="27" t="str">
        <f>VLOOKUP(B4154,'大货清单（不定期按GOMS更新）'!A:F,6,FALSE)</f>
        <v>PHASEOUT</v>
      </c>
      <c r="J4154" s="27" t="str">
        <f>VLOOKUP(B4154,'大货清单（不定期按GOMS更新）'!A:K,11,FALSE)</f>
        <v>9.7</v>
      </c>
      <c r="K4154" s="27" t="str">
        <f>VLOOKUP(B4154,'大货清单（不定期按GOMS更新）'!A:N,12,FALSE)</f>
        <v>674</v>
      </c>
      <c r="L4154" s="27" t="str">
        <f>VLOOKUP(B4154,'大货清单（不定期按GOMS更新）'!A:M,13,FALSE)</f>
        <v>332</v>
      </c>
      <c r="M4154" s="27" t="str">
        <f>VLOOKUP(B4154,'大货清单（不定期按GOMS更新）'!A:N,14,FALSE)</f>
        <v>306</v>
      </c>
      <c r="N4154" s="140" t="s">
        <v>1144</v>
      </c>
      <c r="O4154" s="27">
        <f>IFERROR(VLOOKUP(N4154,'散件迭代（不定期更新）'!C:J,8,FALSE),0)</f>
        <v>0</v>
      </c>
      <c r="P4154" s="27" t="str">
        <f>IFERROR(VLOOKUP(N4154,'散件（更新）'!B:H,3,FALSE),0)</f>
        <v>206-2123-0221</v>
      </c>
      <c r="Q4154" s="27" t="str">
        <f>VLOOKUP(N4154,'散件（更新）'!B:H,2,FALSE)</f>
        <v>114-21230221</v>
      </c>
      <c r="R4154" s="27" t="str">
        <f>VLOOKUP(N4154,'散件（更新）'!B:H,7,FALSE)</f>
        <v>Motor</v>
      </c>
      <c r="S4154" s="27" t="str">
        <f>VLOOKUP(N4154,'散件（更新）'!B:E,4,FALSE)</f>
        <v>https://tineco-yxzt.oss-accelerate.aliyuncs.com/20231219/9FWRM200100_1702948028648.png</v>
      </c>
      <c r="T4154" s="27" t="s">
        <v>8759</v>
      </c>
      <c r="U4154" s="28" t="str">
        <f>VLOOKUP(N4154,'散件（更新）'!B:G,6,FALSE)</f>
        <v>滚刷电机齿轮箱组件</v>
      </c>
      <c r="V4154" s="28">
        <f>VLOOKUP(N4154,'散件（更新）'!B:I,8,FALSE)</f>
        <v>6974950101169</v>
      </c>
    </row>
    <row r="4155" spans="1:22" ht="14.6">
      <c r="A4155" s="57">
        <v>46169</v>
      </c>
      <c r="B4155" s="140" t="s">
        <v>1166</v>
      </c>
      <c r="C4155" s="27" t="str">
        <f>VLOOKUP(B4155,'大货清单（不定期按GOMS更新）'!A:H,8,0)</f>
        <v>109-21230401</v>
      </c>
      <c r="D4155" s="27" t="str">
        <f>VLOOKUP(B4155,'大货清单（不定期按GOMS更新）'!A:C,3,0)</f>
        <v>CL2123D-01</v>
      </c>
      <c r="E4155" s="27" t="str">
        <f>VLOOKUP(B4155,'大货清单（不定期按GOMS更新）'!A:H,4,0)</f>
        <v>DE,FR,IT,CL,ZA,ES,BE</v>
      </c>
      <c r="F4155" s="27" t="str">
        <f>VLOOKUP(B4155,'大货清单（不定期按GOMS更新）'!A:H,2,0)</f>
        <v>Floor One S7 Pro</v>
      </c>
      <c r="G4155" s="28">
        <f>VLOOKUP(B4155,'大货清单（不定期按GOMS更新）'!A:I,9,FALSE)</f>
        <v>6974950100346</v>
      </c>
      <c r="H4155" s="27" t="str">
        <f>VLOOKUP(B4155,'大货清单（不定期按GOMS更新）'!A:H,7,0)</f>
        <v>Black</v>
      </c>
      <c r="I4155" s="27" t="str">
        <f>VLOOKUP(B4155,'大货清单（不定期按GOMS更新）'!A:F,6,FALSE)</f>
        <v>PHASEOUT</v>
      </c>
      <c r="J4155" s="27" t="str">
        <f>VLOOKUP(B4155,'大货清单（不定期按GOMS更新）'!A:K,11,FALSE)</f>
        <v>9.7</v>
      </c>
      <c r="K4155" s="27" t="str">
        <f>VLOOKUP(B4155,'大货清单（不定期按GOMS更新）'!A:N,12,FALSE)</f>
        <v>674</v>
      </c>
      <c r="L4155" s="27" t="str">
        <f>VLOOKUP(B4155,'大货清单（不定期按GOMS更新）'!A:M,13,FALSE)</f>
        <v>332</v>
      </c>
      <c r="M4155" s="27" t="str">
        <f>VLOOKUP(B4155,'大货清单（不定期按GOMS更新）'!A:N,14,FALSE)</f>
        <v>306</v>
      </c>
      <c r="N4155" s="140" t="s">
        <v>1159</v>
      </c>
      <c r="O4155" s="27">
        <f>IFERROR(VLOOKUP(N4155,'散件迭代（不定期更新）'!C:J,8,FALSE),0)</f>
        <v>0</v>
      </c>
      <c r="P4155" s="27" t="str">
        <f>IFERROR(VLOOKUP(N4155,'散件（更新）'!B:H,3,FALSE),0)</f>
        <v>206-2123-0208</v>
      </c>
      <c r="Q4155" s="27" t="str">
        <f>VLOOKUP(N4155,'散件（更新）'!B:H,2,FALSE)</f>
        <v>114-21230208</v>
      </c>
      <c r="R4155" s="27" t="str">
        <f>VLOOKUP(N4155,'散件（更新）'!B:H,7,FALSE)</f>
        <v>PCBA</v>
      </c>
      <c r="S4155" s="27" t="str">
        <f>VLOOKUP(N4155,'散件（更新）'!B:E,4,FALSE)</f>
        <v>https://tineco-yxzt.oss-accelerate.aliyuncs.com/20231219/9FWRP200000_1702948029882.png</v>
      </c>
      <c r="T4155" s="27" t="s">
        <v>8759</v>
      </c>
      <c r="U4155" s="28" t="str">
        <f>VLOOKUP(N4155,'散件（更新）'!B:G,6,FALSE)</f>
        <v>主控板组件（ 机身）</v>
      </c>
      <c r="V4155" s="28">
        <f>VLOOKUP(N4155,'散件（更新）'!B:I,8,FALSE)</f>
        <v>6974950101107</v>
      </c>
    </row>
    <row r="4156" spans="1:22" ht="14.6">
      <c r="A4156" s="57">
        <v>46169</v>
      </c>
      <c r="B4156" s="140" t="s">
        <v>1166</v>
      </c>
      <c r="C4156" s="27" t="str">
        <f>VLOOKUP(B4156,'大货清单（不定期按GOMS更新）'!A:H,8,0)</f>
        <v>109-21230401</v>
      </c>
      <c r="D4156" s="27" t="str">
        <f>VLOOKUP(B4156,'大货清单（不定期按GOMS更新）'!A:C,3,0)</f>
        <v>CL2123D-01</v>
      </c>
      <c r="E4156" s="27" t="str">
        <f>VLOOKUP(B4156,'大货清单（不定期按GOMS更新）'!A:H,4,0)</f>
        <v>DE,FR,IT,CL,ZA,ES,BE</v>
      </c>
      <c r="F4156" s="27" t="str">
        <f>VLOOKUP(B4156,'大货清单（不定期按GOMS更新）'!A:H,2,0)</f>
        <v>Floor One S7 Pro</v>
      </c>
      <c r="G4156" s="28">
        <f>VLOOKUP(B4156,'大货清单（不定期按GOMS更新）'!A:I,9,FALSE)</f>
        <v>6974950100346</v>
      </c>
      <c r="H4156" s="27" t="str">
        <f>VLOOKUP(B4156,'大货清单（不定期按GOMS更新）'!A:H,7,0)</f>
        <v>Black</v>
      </c>
      <c r="I4156" s="27" t="str">
        <f>VLOOKUP(B4156,'大货清单（不定期按GOMS更新）'!A:F,6,FALSE)</f>
        <v>PHASEOUT</v>
      </c>
      <c r="J4156" s="27" t="str">
        <f>VLOOKUP(B4156,'大货清单（不定期按GOMS更新）'!A:K,11,FALSE)</f>
        <v>9.7</v>
      </c>
      <c r="K4156" s="27" t="str">
        <f>VLOOKUP(B4156,'大货清单（不定期按GOMS更新）'!A:N,12,FALSE)</f>
        <v>674</v>
      </c>
      <c r="L4156" s="27" t="str">
        <f>VLOOKUP(B4156,'大货清单（不定期按GOMS更新）'!A:M,13,FALSE)</f>
        <v>332</v>
      </c>
      <c r="M4156" s="27" t="str">
        <f>VLOOKUP(B4156,'大货清单（不定期按GOMS更新）'!A:N,14,FALSE)</f>
        <v>306</v>
      </c>
      <c r="N4156" s="140" t="s">
        <v>1161</v>
      </c>
      <c r="O4156" s="27">
        <f>IFERROR(VLOOKUP(N4156,'散件迭代（不定期更新）'!C:J,8,FALSE),0)</f>
        <v>0</v>
      </c>
      <c r="P4156" s="27" t="str">
        <f>IFERROR(VLOOKUP(N4156,'散件（更新）'!B:H,3,FALSE),0)</f>
        <v>206-2123-0222</v>
      </c>
      <c r="Q4156" s="27" t="str">
        <f>VLOOKUP(N4156,'散件（更新）'!B:H,2,FALSE)</f>
        <v>114-21230222</v>
      </c>
      <c r="R4156" s="27" t="str">
        <f>VLOOKUP(N4156,'散件（更新）'!B:H,7,FALSE)</f>
        <v>PCBA</v>
      </c>
      <c r="S4156" s="27" t="str">
        <f>VLOOKUP(N4156,'散件（更新）'!B:E,4,FALSE)</f>
        <v>https://tineco-yxzt.oss-accelerate.aliyuncs.com/20231219/9FWRP200100_1702948033739.png</v>
      </c>
      <c r="T4156" s="27" t="s">
        <v>8759</v>
      </c>
      <c r="U4156" s="28" t="str">
        <f>VLOOKUP(N4156,'散件（更新）'!B:G,6,FALSE)</f>
        <v>主控板组件（地刷）</v>
      </c>
      <c r="V4156" s="28">
        <f>VLOOKUP(N4156,'散件（更新）'!B:I,8,FALSE)</f>
        <v>6974950101176</v>
      </c>
    </row>
    <row r="4157" spans="1:22" ht="14.6">
      <c r="A4157" s="57">
        <v>46169</v>
      </c>
      <c r="B4157" s="140" t="s">
        <v>1166</v>
      </c>
      <c r="C4157" s="27" t="str">
        <f>VLOOKUP(B4157,'大货清单（不定期按GOMS更新）'!A:H,8,0)</f>
        <v>109-21230401</v>
      </c>
      <c r="D4157" s="27" t="str">
        <f>VLOOKUP(B4157,'大货清单（不定期按GOMS更新）'!A:C,3,0)</f>
        <v>CL2123D-01</v>
      </c>
      <c r="E4157" s="27" t="str">
        <f>VLOOKUP(B4157,'大货清单（不定期按GOMS更新）'!A:H,4,0)</f>
        <v>DE,FR,IT,CL,ZA,ES,BE</v>
      </c>
      <c r="F4157" s="27" t="str">
        <f>VLOOKUP(B4157,'大货清单（不定期按GOMS更新）'!A:H,2,0)</f>
        <v>Floor One S7 Pro</v>
      </c>
      <c r="G4157" s="28">
        <f>VLOOKUP(B4157,'大货清单（不定期按GOMS更新）'!A:I,9,FALSE)</f>
        <v>6974950100346</v>
      </c>
      <c r="H4157" s="27" t="str">
        <f>VLOOKUP(B4157,'大货清单（不定期按GOMS更新）'!A:H,7,0)</f>
        <v>Black</v>
      </c>
      <c r="I4157" s="27" t="str">
        <f>VLOOKUP(B4157,'大货清单（不定期按GOMS更新）'!A:F,6,FALSE)</f>
        <v>PHASEOUT</v>
      </c>
      <c r="J4157" s="27" t="str">
        <f>VLOOKUP(B4157,'大货清单（不定期按GOMS更新）'!A:K,11,FALSE)</f>
        <v>9.7</v>
      </c>
      <c r="K4157" s="27" t="str">
        <f>VLOOKUP(B4157,'大货清单（不定期按GOMS更新）'!A:N,12,FALSE)</f>
        <v>674</v>
      </c>
      <c r="L4157" s="27" t="str">
        <f>VLOOKUP(B4157,'大货清单（不定期按GOMS更新）'!A:M,13,FALSE)</f>
        <v>332</v>
      </c>
      <c r="M4157" s="27" t="str">
        <f>VLOOKUP(B4157,'大货清单（不定期按GOMS更新）'!A:N,14,FALSE)</f>
        <v>306</v>
      </c>
      <c r="N4157" s="140" t="s">
        <v>1147</v>
      </c>
      <c r="O4157" s="27">
        <f>IFERROR(VLOOKUP(N4157,'散件迭代（不定期更新）'!C:J,8,FALSE),0)</f>
        <v>0</v>
      </c>
      <c r="P4157" s="27" t="str">
        <f>IFERROR(VLOOKUP(N4157,'散件（更新）'!B:H,3,FALSE),0)</f>
        <v>206-2123-0225</v>
      </c>
      <c r="Q4157" s="27" t="str">
        <f>VLOOKUP(N4157,'散件（更新）'!B:H,2,FALSE)</f>
        <v>114-21230225</v>
      </c>
      <c r="R4157" s="27" t="str">
        <f>VLOOKUP(N4157,'散件（更新）'!B:H,7,FALSE)</f>
        <v>PCBA</v>
      </c>
      <c r="S4157" s="27">
        <f>VLOOKUP(N4157,'散件（更新）'!B:E,4,FALSE)</f>
        <v>0</v>
      </c>
      <c r="T4157" s="27" t="s">
        <v>8759</v>
      </c>
      <c r="U4157" s="28" t="str">
        <f>VLOOKUP(N4157,'散件（更新）'!B:G,6,FALSE)</f>
        <v>LED灯板组件</v>
      </c>
      <c r="V4157" s="28">
        <f>VLOOKUP(N4157,'散件（更新）'!B:I,8,FALSE)</f>
        <v>6974950101190</v>
      </c>
    </row>
    <row r="4158" spans="1:22" ht="14.6">
      <c r="A4158" s="57">
        <v>46169</v>
      </c>
      <c r="B4158" s="140" t="s">
        <v>1166</v>
      </c>
      <c r="C4158" s="27" t="str">
        <f>VLOOKUP(B4158,'大货清单（不定期按GOMS更新）'!A:H,8,0)</f>
        <v>109-21230401</v>
      </c>
      <c r="D4158" s="27" t="str">
        <f>VLOOKUP(B4158,'大货清单（不定期按GOMS更新）'!A:C,3,0)</f>
        <v>CL2123D-01</v>
      </c>
      <c r="E4158" s="27" t="str">
        <f>VLOOKUP(B4158,'大货清单（不定期按GOMS更新）'!A:H,4,0)</f>
        <v>DE,FR,IT,CL,ZA,ES,BE</v>
      </c>
      <c r="F4158" s="27" t="str">
        <f>VLOOKUP(B4158,'大货清单（不定期按GOMS更新）'!A:H,2,0)</f>
        <v>Floor One S7 Pro</v>
      </c>
      <c r="G4158" s="28">
        <f>VLOOKUP(B4158,'大货清单（不定期按GOMS更新）'!A:I,9,FALSE)</f>
        <v>6974950100346</v>
      </c>
      <c r="H4158" s="27" t="str">
        <f>VLOOKUP(B4158,'大货清单（不定期按GOMS更新）'!A:H,7,0)</f>
        <v>Black</v>
      </c>
      <c r="I4158" s="27" t="str">
        <f>VLOOKUP(B4158,'大货清单（不定期按GOMS更新）'!A:F,6,FALSE)</f>
        <v>PHASEOUT</v>
      </c>
      <c r="J4158" s="27" t="str">
        <f>VLOOKUP(B4158,'大货清单（不定期按GOMS更新）'!A:K,11,FALSE)</f>
        <v>9.7</v>
      </c>
      <c r="K4158" s="27" t="str">
        <f>VLOOKUP(B4158,'大货清单（不定期按GOMS更新）'!A:N,12,FALSE)</f>
        <v>674</v>
      </c>
      <c r="L4158" s="27" t="str">
        <f>VLOOKUP(B4158,'大货清单（不定期按GOMS更新）'!A:M,13,FALSE)</f>
        <v>332</v>
      </c>
      <c r="M4158" s="27" t="str">
        <f>VLOOKUP(B4158,'大货清单（不定期按GOMS更新）'!A:N,14,FALSE)</f>
        <v>306</v>
      </c>
      <c r="N4158" s="140" t="s">
        <v>1148</v>
      </c>
      <c r="O4158" s="27">
        <f>IFERROR(VLOOKUP(N4158,'散件迭代（不定期更新）'!C:J,8,FALSE),0)</f>
        <v>0</v>
      </c>
      <c r="P4158" s="27" t="str">
        <f>IFERROR(VLOOKUP(N4158,'散件（更新）'!B:H,3,FALSE),0)</f>
        <v>206-2123-0214</v>
      </c>
      <c r="Q4158" s="27" t="str">
        <f>VLOOKUP(N4158,'散件（更新）'!B:H,2,FALSE)</f>
        <v>114-21230214</v>
      </c>
      <c r="R4158" s="27" t="str">
        <f>VLOOKUP(N4158,'散件（更新）'!B:H,7,FALSE)</f>
        <v>Scraper</v>
      </c>
      <c r="S4158" s="27" t="str">
        <f>VLOOKUP(N4158,'散件（更新）'!B:E,4,FALSE)</f>
        <v>https://tineco-yxzt.oss-accelerate.aliyuncs.com/20231227/9FWRR200000_1703640265572.png</v>
      </c>
      <c r="T4158" s="27" t="s">
        <v>8759</v>
      </c>
      <c r="U4158" s="28" t="str">
        <f>VLOOKUP(N4158,'散件（更新）'!B:G,6,FALSE)</f>
        <v>刮条组件</v>
      </c>
      <c r="V4158" s="28">
        <f>VLOOKUP(N4158,'散件（更新）'!B:I,8,FALSE)</f>
        <v>6974950101206</v>
      </c>
    </row>
    <row r="4159" spans="1:22" ht="14.6">
      <c r="A4159" s="57">
        <v>46169</v>
      </c>
      <c r="B4159" s="140" t="s">
        <v>1166</v>
      </c>
      <c r="C4159" s="27" t="str">
        <f>VLOOKUP(B4159,'大货清单（不定期按GOMS更新）'!A:H,8,0)</f>
        <v>109-21230401</v>
      </c>
      <c r="D4159" s="27" t="str">
        <f>VLOOKUP(B4159,'大货清单（不定期按GOMS更新）'!A:C,3,0)</f>
        <v>CL2123D-01</v>
      </c>
      <c r="E4159" s="27" t="str">
        <f>VLOOKUP(B4159,'大货清单（不定期按GOMS更新）'!A:H,4,0)</f>
        <v>DE,FR,IT,CL,ZA,ES,BE</v>
      </c>
      <c r="F4159" s="27" t="str">
        <f>VLOOKUP(B4159,'大货清单（不定期按GOMS更新）'!A:H,2,0)</f>
        <v>Floor One S7 Pro</v>
      </c>
      <c r="G4159" s="28">
        <f>VLOOKUP(B4159,'大货清单（不定期按GOMS更新）'!A:I,9,FALSE)</f>
        <v>6974950100346</v>
      </c>
      <c r="H4159" s="27" t="str">
        <f>VLOOKUP(B4159,'大货清单（不定期按GOMS更新）'!A:H,7,0)</f>
        <v>Black</v>
      </c>
      <c r="I4159" s="27" t="str">
        <f>VLOOKUP(B4159,'大货清单（不定期按GOMS更新）'!A:F,6,FALSE)</f>
        <v>PHASEOUT</v>
      </c>
      <c r="J4159" s="27" t="str">
        <f>VLOOKUP(B4159,'大货清单（不定期按GOMS更新）'!A:K,11,FALSE)</f>
        <v>9.7</v>
      </c>
      <c r="K4159" s="27" t="str">
        <f>VLOOKUP(B4159,'大货清单（不定期按GOMS更新）'!A:N,12,FALSE)</f>
        <v>674</v>
      </c>
      <c r="L4159" s="27" t="str">
        <f>VLOOKUP(B4159,'大货清单（不定期按GOMS更新）'!A:M,13,FALSE)</f>
        <v>332</v>
      </c>
      <c r="M4159" s="27" t="str">
        <f>VLOOKUP(B4159,'大货清单（不定期按GOMS更新）'!A:N,14,FALSE)</f>
        <v>306</v>
      </c>
      <c r="N4159" s="140" t="s">
        <v>1152</v>
      </c>
      <c r="O4159" s="27">
        <f>IFERROR(VLOOKUP(N4159,'散件迭代（不定期更新）'!C:J,8,FALSE),0)</f>
        <v>0</v>
      </c>
      <c r="P4159" s="27" t="str">
        <f>IFERROR(VLOOKUP(N4159,'散件（更新）'!B:H,3,FALSE),0)</f>
        <v>206-2123-0219</v>
      </c>
      <c r="Q4159" s="27" t="str">
        <f>VLOOKUP(N4159,'散件（更新）'!B:H,2,FALSE)</f>
        <v>114-21230219</v>
      </c>
      <c r="R4159" s="27" t="str">
        <f>VLOOKUP(N4159,'散件（更新）'!B:H,7,FALSE)</f>
        <v>Scraper</v>
      </c>
      <c r="S4159" s="27">
        <f>VLOOKUP(N4159,'散件（更新）'!B:E,4,FALSE)</f>
        <v>0</v>
      </c>
      <c r="T4159" s="27" t="s">
        <v>8759</v>
      </c>
      <c r="U4159" s="28" t="str">
        <f>VLOOKUP(N4159,'散件（更新）'!B:G,6,FALSE)</f>
        <v>地刷底座支架包胶组件</v>
      </c>
      <c r="V4159" s="28">
        <f>VLOOKUP(N4159,'散件（更新）'!B:I,8,FALSE)</f>
        <v>6974950101244</v>
      </c>
    </row>
    <row r="4160" spans="1:22" ht="14.6">
      <c r="A4160" s="57">
        <v>46169</v>
      </c>
      <c r="B4160" s="140" t="s">
        <v>1166</v>
      </c>
      <c r="C4160" s="27" t="str">
        <f>VLOOKUP(B4160,'大货清单（不定期按GOMS更新）'!A:H,8,0)</f>
        <v>109-21230401</v>
      </c>
      <c r="D4160" s="27" t="str">
        <f>VLOOKUP(B4160,'大货清单（不定期按GOMS更新）'!A:C,3,0)</f>
        <v>CL2123D-01</v>
      </c>
      <c r="E4160" s="27" t="str">
        <f>VLOOKUP(B4160,'大货清单（不定期按GOMS更新）'!A:H,4,0)</f>
        <v>DE,FR,IT,CL,ZA,ES,BE</v>
      </c>
      <c r="F4160" s="27" t="str">
        <f>VLOOKUP(B4160,'大货清单（不定期按GOMS更新）'!A:H,2,0)</f>
        <v>Floor One S7 Pro</v>
      </c>
      <c r="G4160" s="28">
        <f>VLOOKUP(B4160,'大货清单（不定期按GOMS更新）'!A:I,9,FALSE)</f>
        <v>6974950100346</v>
      </c>
      <c r="H4160" s="27" t="str">
        <f>VLOOKUP(B4160,'大货清单（不定期按GOMS更新）'!A:H,7,0)</f>
        <v>Black</v>
      </c>
      <c r="I4160" s="27" t="str">
        <f>VLOOKUP(B4160,'大货清单（不定期按GOMS更新）'!A:F,6,FALSE)</f>
        <v>PHASEOUT</v>
      </c>
      <c r="J4160" s="27" t="str">
        <f>VLOOKUP(B4160,'大货清单（不定期按GOMS更新）'!A:K,11,FALSE)</f>
        <v>9.7</v>
      </c>
      <c r="K4160" s="27" t="str">
        <f>VLOOKUP(B4160,'大货清单（不定期按GOMS更新）'!A:N,12,FALSE)</f>
        <v>674</v>
      </c>
      <c r="L4160" s="27" t="str">
        <f>VLOOKUP(B4160,'大货清单（不定期按GOMS更新）'!A:M,13,FALSE)</f>
        <v>332</v>
      </c>
      <c r="M4160" s="27" t="str">
        <f>VLOOKUP(B4160,'大货清单（不定期按GOMS更新）'!A:N,14,FALSE)</f>
        <v>306</v>
      </c>
      <c r="N4160" s="140" t="s">
        <v>1149</v>
      </c>
      <c r="O4160" s="27">
        <f>IFERROR(VLOOKUP(N4160,'散件迭代（不定期更新）'!C:J,8,FALSE),0)</f>
        <v>0</v>
      </c>
      <c r="P4160" s="27" t="str">
        <f>IFERROR(VLOOKUP(N4160,'散件（更新）'!B:H,3,FALSE),0)</f>
        <v>206-2123-0216</v>
      </c>
      <c r="Q4160" s="27" t="str">
        <f>VLOOKUP(N4160,'散件（更新）'!B:H,2,FALSE)</f>
        <v>114-21230216</v>
      </c>
      <c r="R4160" s="27" t="str">
        <f>VLOOKUP(N4160,'散件（更新）'!B:H,7,FALSE)</f>
        <v>Pump</v>
      </c>
      <c r="S4160" s="27" t="str">
        <f>VLOOKUP(N4160,'散件（更新）'!B:E,4,FALSE)</f>
        <v>https://tineco-yxzt.oss-accelerate.aliyuncs.com/20231219/9FWRU200000_1702948034875.png</v>
      </c>
      <c r="T4160" s="27" t="s">
        <v>8759</v>
      </c>
      <c r="U4160" s="28" t="str">
        <f>VLOOKUP(N4160,'散件（更新）'!B:G,6,FALSE)</f>
        <v>蠕动泵组件</v>
      </c>
      <c r="V4160" s="28">
        <f>VLOOKUP(N4160,'散件（更新）'!B:I,8,FALSE)</f>
        <v>6974950101213</v>
      </c>
    </row>
    <row r="4161" spans="1:22" ht="14.6">
      <c r="A4161" s="57">
        <v>46169</v>
      </c>
      <c r="B4161" s="140" t="s">
        <v>1166</v>
      </c>
      <c r="C4161" s="27" t="str">
        <f>VLOOKUP(B4161,'大货清单（不定期按GOMS更新）'!A:H,8,0)</f>
        <v>109-21230401</v>
      </c>
      <c r="D4161" s="27" t="str">
        <f>VLOOKUP(B4161,'大货清单（不定期按GOMS更新）'!A:C,3,0)</f>
        <v>CL2123D-01</v>
      </c>
      <c r="E4161" s="27" t="str">
        <f>VLOOKUP(B4161,'大货清单（不定期按GOMS更新）'!A:H,4,0)</f>
        <v>DE,FR,IT,CL,ZA,ES,BE</v>
      </c>
      <c r="F4161" s="27" t="str">
        <f>VLOOKUP(B4161,'大货清单（不定期按GOMS更新）'!A:H,2,0)</f>
        <v>Floor One S7 Pro</v>
      </c>
      <c r="G4161" s="28">
        <f>VLOOKUP(B4161,'大货清单（不定期按GOMS更新）'!A:I,9,FALSE)</f>
        <v>6974950100346</v>
      </c>
      <c r="H4161" s="27" t="str">
        <f>VLOOKUP(B4161,'大货清单（不定期按GOMS更新）'!A:H,7,0)</f>
        <v>Black</v>
      </c>
      <c r="I4161" s="27" t="str">
        <f>VLOOKUP(B4161,'大货清单（不定期按GOMS更新）'!A:F,6,FALSE)</f>
        <v>PHASEOUT</v>
      </c>
      <c r="J4161" s="27" t="str">
        <f>VLOOKUP(B4161,'大货清单（不定期按GOMS更新）'!A:K,11,FALSE)</f>
        <v>9.7</v>
      </c>
      <c r="K4161" s="27" t="str">
        <f>VLOOKUP(B4161,'大货清单（不定期按GOMS更新）'!A:N,12,FALSE)</f>
        <v>674</v>
      </c>
      <c r="L4161" s="27" t="str">
        <f>VLOOKUP(B4161,'大货清单（不定期按GOMS更新）'!A:M,13,FALSE)</f>
        <v>332</v>
      </c>
      <c r="M4161" s="27" t="str">
        <f>VLOOKUP(B4161,'大货清单（不定期按GOMS更新）'!A:N,14,FALSE)</f>
        <v>306</v>
      </c>
      <c r="N4161" s="140" t="s">
        <v>1146</v>
      </c>
      <c r="O4161" s="27">
        <f>IFERROR(VLOOKUP(N4161,'散件迭代（不定期更新）'!C:J,8,FALSE),0)</f>
        <v>0</v>
      </c>
      <c r="P4161" s="27" t="str">
        <f>IFERROR(VLOOKUP(N4161,'散件（更新）'!B:H,3,FALSE),0)</f>
        <v>206-2123-0223</v>
      </c>
      <c r="Q4161" s="27" t="str">
        <f>VLOOKUP(N4161,'散件（更新）'!B:H,2,FALSE)</f>
        <v>114-21230223</v>
      </c>
      <c r="R4161" s="27" t="str">
        <f>VLOOKUP(N4161,'散件（更新）'!B:H,7,FALSE)</f>
        <v>Repair Wheel</v>
      </c>
      <c r="S4161" s="27" t="str">
        <f>VLOOKUP(N4161,'散件（更新）'!B:E,4,FALSE)</f>
        <v>https://tineco-yxzt.oss-accelerate.aliyuncs.com/20231219/9FWRW200000_1702948035023.png</v>
      </c>
      <c r="T4161" s="27" t="s">
        <v>8759</v>
      </c>
      <c r="U4161" s="28" t="str">
        <f>VLOOKUP(N4161,'散件（更新）'!B:G,6,FALSE)</f>
        <v>大轮组件</v>
      </c>
      <c r="V4161" s="28">
        <f>VLOOKUP(N4161,'散件（更新）'!B:I,8,FALSE)</f>
        <v>6974950101183</v>
      </c>
    </row>
    <row r="4162" spans="1:22" ht="14.6">
      <c r="A4162" s="57">
        <v>46169</v>
      </c>
      <c r="B4162" s="140" t="s">
        <v>1166</v>
      </c>
      <c r="C4162" s="27" t="str">
        <f>VLOOKUP(B4162,'大货清单（不定期按GOMS更新）'!A:H,8,0)</f>
        <v>109-21230401</v>
      </c>
      <c r="D4162" s="27" t="str">
        <f>VLOOKUP(B4162,'大货清单（不定期按GOMS更新）'!A:C,3,0)</f>
        <v>CL2123D-01</v>
      </c>
      <c r="E4162" s="27" t="str">
        <f>VLOOKUP(B4162,'大货清单（不定期按GOMS更新）'!A:H,4,0)</f>
        <v>DE,FR,IT,CL,ZA,ES,BE</v>
      </c>
      <c r="F4162" s="27" t="str">
        <f>VLOOKUP(B4162,'大货清单（不定期按GOMS更新）'!A:H,2,0)</f>
        <v>Floor One S7 Pro</v>
      </c>
      <c r="G4162" s="28">
        <f>VLOOKUP(B4162,'大货清单（不定期按GOMS更新）'!A:I,9,FALSE)</f>
        <v>6974950100346</v>
      </c>
      <c r="H4162" s="27" t="str">
        <f>VLOOKUP(B4162,'大货清单（不定期按GOMS更新）'!A:H,7,0)</f>
        <v>Black</v>
      </c>
      <c r="I4162" s="27" t="str">
        <f>VLOOKUP(B4162,'大货清单（不定期按GOMS更新）'!A:F,6,FALSE)</f>
        <v>PHASEOUT</v>
      </c>
      <c r="J4162" s="27" t="str">
        <f>VLOOKUP(B4162,'大货清单（不定期按GOMS更新）'!A:K,11,FALSE)</f>
        <v>9.7</v>
      </c>
      <c r="K4162" s="27" t="str">
        <f>VLOOKUP(B4162,'大货清单（不定期按GOMS更新）'!A:N,12,FALSE)</f>
        <v>674</v>
      </c>
      <c r="L4162" s="27" t="str">
        <f>VLOOKUP(B4162,'大货清单（不定期按GOMS更新）'!A:M,13,FALSE)</f>
        <v>332</v>
      </c>
      <c r="M4162" s="27" t="str">
        <f>VLOOKUP(B4162,'大货清单（不定期按GOMS更新）'!A:N,14,FALSE)</f>
        <v>306</v>
      </c>
      <c r="N4162" s="140" t="s">
        <v>1043</v>
      </c>
      <c r="O4162" s="27" t="str">
        <f>IFERROR(VLOOKUP(N4162,'散件迭代（不定期更新）'!C:J,8,FALSE),0)</f>
        <v>A22</v>
      </c>
      <c r="P4162" s="27" t="str">
        <f>IFERROR(VLOOKUP(N4162,'散件（更新）'!B:H,3,FALSE),0)</f>
        <v>206-1879-0109</v>
      </c>
      <c r="Q4162" s="27" t="str">
        <f>VLOOKUP(N4162,'散件（更新）'!B:H,2,FALSE)</f>
        <v>114-18790109</v>
      </c>
      <c r="R4162" s="27" t="str">
        <f>VLOOKUP(N4162,'散件（更新）'!B:H,7,FALSE)</f>
        <v>3-In-1 Cleaning Tool</v>
      </c>
      <c r="S4162" s="27" t="str">
        <f>VLOOKUP(N4162,'散件（更新）'!B:E,4,FALSE)</f>
        <v>https://tineco-yxzt.oss-accelerate.aliyuncs.com/product/114-18790109.png</v>
      </c>
      <c r="T4162" s="27" t="s">
        <v>8759</v>
      </c>
      <c r="U4162" s="28" t="str">
        <f>VLOOKUP(N4162,'散件（更新）'!B:G,6,FALSE)</f>
        <v>AB1888清洁刷组件</v>
      </c>
      <c r="V4162" s="28" t="str">
        <f>VLOOKUP(N4162,'散件（更新）'!B:I,8,FALSE)</f>
        <v>6972200191809</v>
      </c>
    </row>
    <row r="4163" spans="1:22" ht="14.6">
      <c r="A4163" s="57">
        <v>46169</v>
      </c>
      <c r="B4163" s="140" t="s">
        <v>1166</v>
      </c>
      <c r="C4163" s="27" t="str">
        <f>VLOOKUP(B4163,'大货清单（不定期按GOMS更新）'!A:H,8,0)</f>
        <v>109-21230401</v>
      </c>
      <c r="D4163" s="27" t="str">
        <f>VLOOKUP(B4163,'大货清单（不定期按GOMS更新）'!A:C,3,0)</f>
        <v>CL2123D-01</v>
      </c>
      <c r="E4163" s="27" t="str">
        <f>VLOOKUP(B4163,'大货清单（不定期按GOMS更新）'!A:H,4,0)</f>
        <v>DE,FR,IT,CL,ZA,ES,BE</v>
      </c>
      <c r="F4163" s="27" t="str">
        <f>VLOOKUP(B4163,'大货清单（不定期按GOMS更新）'!A:H,2,0)</f>
        <v>Floor One S7 Pro</v>
      </c>
      <c r="G4163" s="28">
        <f>VLOOKUP(B4163,'大货清单（不定期按GOMS更新）'!A:I,9,FALSE)</f>
        <v>6974950100346</v>
      </c>
      <c r="H4163" s="27" t="str">
        <f>VLOOKUP(B4163,'大货清单（不定期按GOMS更新）'!A:H,7,0)</f>
        <v>Black</v>
      </c>
      <c r="I4163" s="27" t="str">
        <f>VLOOKUP(B4163,'大货清单（不定期按GOMS更新）'!A:F,6,FALSE)</f>
        <v>PHASEOUT</v>
      </c>
      <c r="J4163" s="27" t="str">
        <f>VLOOKUP(B4163,'大货清单（不定期按GOMS更新）'!A:K,11,FALSE)</f>
        <v>9.7</v>
      </c>
      <c r="K4163" s="27" t="str">
        <f>VLOOKUP(B4163,'大货清单（不定期按GOMS更新）'!A:N,12,FALSE)</f>
        <v>674</v>
      </c>
      <c r="L4163" s="27" t="str">
        <f>VLOOKUP(B4163,'大货清单（不定期按GOMS更新）'!A:M,13,FALSE)</f>
        <v>332</v>
      </c>
      <c r="M4163" s="27" t="str">
        <f>VLOOKUP(B4163,'大货清单（不定期按GOMS更新）'!A:N,14,FALSE)</f>
        <v>306</v>
      </c>
      <c r="N4163" s="140" t="s">
        <v>1163</v>
      </c>
      <c r="O4163" s="27">
        <f>IFERROR(VLOOKUP(N4163,'散件迭代（不定期更新）'!C:J,8,FALSE),0)</f>
        <v>0</v>
      </c>
      <c r="P4163" s="27" t="str">
        <f>IFERROR(VLOOKUP(N4163,'散件（更新）'!B:H,3,FALSE),0)</f>
        <v>206-2123-0205</v>
      </c>
      <c r="Q4163" s="27" t="str">
        <f>VLOOKUP(N4163,'散件（更新）'!B:H,2,FALSE)</f>
        <v>114-21230205</v>
      </c>
      <c r="R4163" s="27" t="str">
        <f>VLOOKUP(N4163,'散件（更新）'!B:H,7,FALSE)</f>
        <v>Handle</v>
      </c>
      <c r="S4163" s="27">
        <f>VLOOKUP(N4163,'散件（更新）'!B:E,4,FALSE)</f>
        <v>0</v>
      </c>
      <c r="T4163" s="27" t="s">
        <v>8759</v>
      </c>
      <c r="U4163" s="28" t="str">
        <f>VLOOKUP(N4163,'散件（更新）'!B:G,6,FALSE)</f>
        <v>手柄组件</v>
      </c>
      <c r="V4163" s="28">
        <f>VLOOKUP(N4163,'散件（更新）'!B:I,8,FALSE)</f>
        <v>6974950101053</v>
      </c>
    </row>
    <row r="4164" spans="1:22" ht="14.6">
      <c r="A4164" s="57">
        <v>46169</v>
      </c>
      <c r="B4164" s="140" t="s">
        <v>1166</v>
      </c>
      <c r="C4164" s="27" t="str">
        <f>VLOOKUP(B4164,'大货清单（不定期按GOMS更新）'!A:H,8,0)</f>
        <v>109-21230401</v>
      </c>
      <c r="D4164" s="27" t="str">
        <f>VLOOKUP(B4164,'大货清单（不定期按GOMS更新）'!A:C,3,0)</f>
        <v>CL2123D-01</v>
      </c>
      <c r="E4164" s="27" t="str">
        <f>VLOOKUP(B4164,'大货清单（不定期按GOMS更新）'!A:H,4,0)</f>
        <v>DE,FR,IT,CL,ZA,ES,BE</v>
      </c>
      <c r="F4164" s="27" t="str">
        <f>VLOOKUP(B4164,'大货清单（不定期按GOMS更新）'!A:H,2,0)</f>
        <v>Floor One S7 Pro</v>
      </c>
      <c r="G4164" s="28">
        <f>VLOOKUP(B4164,'大货清单（不定期按GOMS更新）'!A:I,9,FALSE)</f>
        <v>6974950100346</v>
      </c>
      <c r="H4164" s="27" t="str">
        <f>VLOOKUP(B4164,'大货清单（不定期按GOMS更新）'!A:H,7,0)</f>
        <v>Black</v>
      </c>
      <c r="I4164" s="27" t="str">
        <f>VLOOKUP(B4164,'大货清单（不定期按GOMS更新）'!A:F,6,FALSE)</f>
        <v>PHASEOUT</v>
      </c>
      <c r="J4164" s="27" t="str">
        <f>VLOOKUP(B4164,'大货清单（不定期按GOMS更新）'!A:K,11,FALSE)</f>
        <v>9.7</v>
      </c>
      <c r="K4164" s="27" t="str">
        <f>VLOOKUP(B4164,'大货清单（不定期按GOMS更新）'!A:N,12,FALSE)</f>
        <v>674</v>
      </c>
      <c r="L4164" s="27" t="str">
        <f>VLOOKUP(B4164,'大货清单（不定期按GOMS更新）'!A:M,13,FALSE)</f>
        <v>332</v>
      </c>
      <c r="M4164" s="27" t="str">
        <f>VLOOKUP(B4164,'大货清单（不定期按GOMS更新）'!A:N,14,FALSE)</f>
        <v>306</v>
      </c>
      <c r="N4164" s="140" t="s">
        <v>1162</v>
      </c>
      <c r="O4164" s="27">
        <f>IFERROR(VLOOKUP(N4164,'散件迭代（不定期更新）'!C:J,8,FALSE),0)</f>
        <v>0</v>
      </c>
      <c r="P4164" s="27" t="str">
        <f>IFERROR(VLOOKUP(N4164,'散件（更新）'!B:H,3,FALSE),0)</f>
        <v>206-2123-0204</v>
      </c>
      <c r="Q4164" s="27" t="str">
        <f>VLOOKUP(N4164,'散件（更新）'!B:H,2,FALSE)</f>
        <v>114-21230204</v>
      </c>
      <c r="R4164" s="27" t="str">
        <f>VLOOKUP(N4164,'散件（更新）'!B:H,7,FALSE)</f>
        <v>Clean Water Tank</v>
      </c>
      <c r="S4164" s="27" t="str">
        <f>VLOOKUP(N4164,'散件（更新）'!B:E,4,FALSE)</f>
        <v>https://tineco-yxzt.oss-accelerate.aliyuncs.com/20231219/9FWWC200000_1702948036446.png</v>
      </c>
      <c r="T4164" s="27" t="s">
        <v>8759</v>
      </c>
      <c r="U4164" s="28" t="str">
        <f>VLOOKUP(N4164,'散件（更新）'!B:G,6,FALSE)</f>
        <v>溶液桶组件</v>
      </c>
      <c r="V4164" s="28">
        <f>VLOOKUP(N4164,'散件（更新）'!B:I,8,FALSE)</f>
        <v>6974950101046</v>
      </c>
    </row>
    <row r="4165" spans="1:22" ht="14.6">
      <c r="A4165" s="57">
        <v>46169</v>
      </c>
      <c r="B4165" s="140" t="s">
        <v>1166</v>
      </c>
      <c r="C4165" s="27" t="str">
        <f>VLOOKUP(B4165,'大货清单（不定期按GOMS更新）'!A:H,8,0)</f>
        <v>109-21230401</v>
      </c>
      <c r="D4165" s="27" t="str">
        <f>VLOOKUP(B4165,'大货清单（不定期按GOMS更新）'!A:C,3,0)</f>
        <v>CL2123D-01</v>
      </c>
      <c r="E4165" s="27" t="str">
        <f>VLOOKUP(B4165,'大货清单（不定期按GOMS更新）'!A:H,4,0)</f>
        <v>DE,FR,IT,CL,ZA,ES,BE</v>
      </c>
      <c r="F4165" s="27" t="str">
        <f>VLOOKUP(B4165,'大货清单（不定期按GOMS更新）'!A:H,2,0)</f>
        <v>Floor One S7 Pro</v>
      </c>
      <c r="G4165" s="28">
        <f>VLOOKUP(B4165,'大货清单（不定期按GOMS更新）'!A:I,9,FALSE)</f>
        <v>6974950100346</v>
      </c>
      <c r="H4165" s="27" t="str">
        <f>VLOOKUP(B4165,'大货清单（不定期按GOMS更新）'!A:H,7,0)</f>
        <v>Black</v>
      </c>
      <c r="I4165" s="27" t="str">
        <f>VLOOKUP(B4165,'大货清单（不定期按GOMS更新）'!A:F,6,FALSE)</f>
        <v>PHASEOUT</v>
      </c>
      <c r="J4165" s="27" t="str">
        <f>VLOOKUP(B4165,'大货清单（不定期按GOMS更新）'!A:K,11,FALSE)</f>
        <v>9.7</v>
      </c>
      <c r="K4165" s="27" t="str">
        <f>VLOOKUP(B4165,'大货清单（不定期按GOMS更新）'!A:N,12,FALSE)</f>
        <v>674</v>
      </c>
      <c r="L4165" s="27" t="str">
        <f>VLOOKUP(B4165,'大货清单（不定期按GOMS更新）'!A:M,13,FALSE)</f>
        <v>332</v>
      </c>
      <c r="M4165" s="27" t="str">
        <f>VLOOKUP(B4165,'大货清单（不定期按GOMS更新）'!A:N,14,FALSE)</f>
        <v>306</v>
      </c>
      <c r="N4165" s="140" t="s">
        <v>1153</v>
      </c>
      <c r="O4165" s="27" t="str">
        <f>IFERROR(VLOOKUP(N4165,'散件迭代（不定期更新）'!C:J,8,FALSE),0)</f>
        <v>A55</v>
      </c>
      <c r="P4165" s="27" t="str">
        <f>IFERROR(VLOOKUP(N4165,'散件（更新）'!B:H,3,FALSE),0)</f>
        <v>206-2123-0200</v>
      </c>
      <c r="Q4165" s="27" t="str">
        <f>VLOOKUP(N4165,'散件（更新）'!B:H,2,FALSE)</f>
        <v>114-21230200</v>
      </c>
      <c r="R4165" s="27" t="str">
        <f>VLOOKUP(N4165,'散件（更新）'!B:H,7,FALSE)</f>
        <v>Dirt Water Tank</v>
      </c>
      <c r="S4165" s="27" t="str">
        <f>VLOOKUP(N4165,'散件（更新）'!B:E,4,FALSE)</f>
        <v>https://tineco-yxzt.oss-accelerate.aliyuncs.com/20231219/9FWWD200000_1702948037723.png</v>
      </c>
      <c r="T4165" s="27" t="s">
        <v>8759</v>
      </c>
      <c r="U4165" s="28" t="str">
        <f>VLOOKUP(N4165,'散件（更新）'!B:G,6,FALSE)</f>
        <v>回收桶组件</v>
      </c>
      <c r="V4165" s="28">
        <f>VLOOKUP(N4165,'散件（更新）'!B:I,8,FALSE)</f>
        <v>6974950101008</v>
      </c>
    </row>
    <row r="4166" spans="1:22" ht="14.6">
      <c r="A4166" s="57">
        <v>46169</v>
      </c>
      <c r="B4166" s="140" t="s">
        <v>1166</v>
      </c>
      <c r="C4166" s="27" t="str">
        <f>VLOOKUP(B4166,'大货清单（不定期按GOMS更新）'!A:H,8,0)</f>
        <v>109-21230401</v>
      </c>
      <c r="D4166" s="27" t="str">
        <f>VLOOKUP(B4166,'大货清单（不定期按GOMS更新）'!A:C,3,0)</f>
        <v>CL2123D-01</v>
      </c>
      <c r="E4166" s="27" t="str">
        <f>VLOOKUP(B4166,'大货清单（不定期按GOMS更新）'!A:H,4,0)</f>
        <v>DE,FR,IT,CL,ZA,ES,BE</v>
      </c>
      <c r="F4166" s="27" t="str">
        <f>VLOOKUP(B4166,'大货清单（不定期按GOMS更新）'!A:H,2,0)</f>
        <v>Floor One S7 Pro</v>
      </c>
      <c r="G4166" s="28">
        <f>VLOOKUP(B4166,'大货清单（不定期按GOMS更新）'!A:I,9,FALSE)</f>
        <v>6974950100346</v>
      </c>
      <c r="H4166" s="27" t="str">
        <f>VLOOKUP(B4166,'大货清单（不定期按GOMS更新）'!A:H,7,0)</f>
        <v>Black</v>
      </c>
      <c r="I4166" s="27" t="str">
        <f>VLOOKUP(B4166,'大货清单（不定期按GOMS更新）'!A:F,6,FALSE)</f>
        <v>PHASEOUT</v>
      </c>
      <c r="J4166" s="27" t="str">
        <f>VLOOKUP(B4166,'大货清单（不定期按GOMS更新）'!A:K,11,FALSE)</f>
        <v>9.7</v>
      </c>
      <c r="K4166" s="27" t="str">
        <f>VLOOKUP(B4166,'大货清单（不定期按GOMS更新）'!A:N,12,FALSE)</f>
        <v>674</v>
      </c>
      <c r="L4166" s="27" t="str">
        <f>VLOOKUP(B4166,'大货清单（不定期按GOMS更新）'!A:M,13,FALSE)</f>
        <v>332</v>
      </c>
      <c r="M4166" s="27" t="str">
        <f>VLOOKUP(B4166,'大货清单（不定期按GOMS更新）'!A:N,14,FALSE)</f>
        <v>306</v>
      </c>
      <c r="N4166" s="140" t="s">
        <v>1218</v>
      </c>
      <c r="O4166" s="27">
        <f>IFERROR(VLOOKUP(N4166,'散件迭代（不定期更新）'!C:J,8,FALSE),0)</f>
        <v>0</v>
      </c>
      <c r="P4166" s="27" t="str">
        <f>IFERROR(VLOOKUP(N4166,'散件（更新）'!B:H,3,FALSE),0)</f>
        <v>206-2029-0614</v>
      </c>
      <c r="Q4166" s="27" t="str">
        <f>VLOOKUP(N4166,'散件（更新）'!B:H,2,FALSE)</f>
        <v>114-20290614</v>
      </c>
      <c r="R4166" s="27" t="str">
        <f>VLOOKUP(N4166,'散件（更新）'!B:H,7,FALSE)</f>
        <v>Repair Wheel</v>
      </c>
      <c r="S4166" s="27" t="str">
        <f>VLOOKUP(N4166,'散件（更新）'!B:E,4,FALSE)</f>
        <v>https://tineco-yxzt.oss-accelerate.aliyuncs.com/20231219/9SWRW100000_1702948048100.png</v>
      </c>
      <c r="T4166" s="27" t="s">
        <v>8759</v>
      </c>
      <c r="U4166" s="28" t="str">
        <f>VLOOKUP(N4166,'散件（更新）'!B:G,6,FALSE)</f>
        <v>小轮包胶组件（2个小轮+2个轴）</v>
      </c>
      <c r="V4166" s="28" t="str">
        <f>VLOOKUP(N4166,'散件（更新）'!B:I,8,FALSE)</f>
        <v>6972200198358</v>
      </c>
    </row>
    <row r="4167" spans="1:22" ht="14.6">
      <c r="A4167" s="57">
        <v>46169</v>
      </c>
      <c r="B4167" s="140" t="s">
        <v>2234</v>
      </c>
      <c r="C4167" s="27" t="str">
        <f>VLOOKUP(B4167,'大货清单（不定期按GOMS更新）'!A:H,8,0)</f>
        <v>109-21230404</v>
      </c>
      <c r="D4167" s="27" t="str">
        <f>VLOOKUP(B4167,'大货清单（不定期按GOMS更新）'!A:C,3,0)</f>
        <v>CL2123D-04</v>
      </c>
      <c r="E4167" s="27" t="str">
        <f>VLOOKUP(B4167,'大货清单（不定期按GOMS更新）'!A:H,4,0)</f>
        <v>DE,ES,FR,CH,NL,RO,AT,LT,PL,GR</v>
      </c>
      <c r="F4167" s="27" t="str">
        <f>VLOOKUP(B4167,'大货清单（不定期按GOMS更新）'!A:H,2,0)</f>
        <v>Floor One S7 Premium</v>
      </c>
      <c r="G4167" s="28">
        <f>VLOOKUP(B4167,'大货清单（不定期按GOMS更新）'!A:I,9,FALSE)</f>
        <v>6974950102142</v>
      </c>
      <c r="H4167" s="27" t="str">
        <f>VLOOKUP(B4167,'大货清单（不定期按GOMS更新）'!A:H,7,0)</f>
        <v>Black</v>
      </c>
      <c r="I4167" s="27" t="str">
        <f>VLOOKUP(B4167,'大货清单（不定期按GOMS更新）'!A:F,6,FALSE)</f>
        <v>PHASEOUT</v>
      </c>
      <c r="J4167" s="27" t="str">
        <f>VLOOKUP(B4167,'大货清单（不定期按GOMS更新）'!A:K,11,FALSE)</f>
        <v>10.5</v>
      </c>
      <c r="K4167" s="27" t="str">
        <f>VLOOKUP(B4167,'大货清单（不定期按GOMS更新）'!A:N,12,FALSE)</f>
        <v>674</v>
      </c>
      <c r="L4167" s="27" t="str">
        <f>VLOOKUP(B4167,'大货清单（不定期按GOMS更新）'!A:M,13,FALSE)</f>
        <v>332</v>
      </c>
      <c r="M4167" s="27" t="str">
        <f>VLOOKUP(B4167,'大货清单（不定期按GOMS更新）'!A:N,14,FALSE)</f>
        <v>306</v>
      </c>
      <c r="N4167" s="140" t="s">
        <v>1478</v>
      </c>
      <c r="O4167" s="27">
        <f>IFERROR(VLOOKUP(N4167,'散件迭代（不定期更新）'!C:J,8,FALSE),0)</f>
        <v>0</v>
      </c>
      <c r="P4167" s="27" t="str">
        <f>IFERROR(VLOOKUP(N4167,'散件（更新）'!B:H,3,FALSE),0)</f>
        <v>206-2123-0226</v>
      </c>
      <c r="Q4167" s="27" t="str">
        <f>VLOOKUP(N4167,'散件（更新）'!B:H,2,FALSE)</f>
        <v>114-21230226</v>
      </c>
      <c r="R4167" s="27" t="str">
        <f>VLOOKUP(N4167,'散件（更新）'!B:H,7,FALSE)</f>
        <v>HEPA Assy+Brush Roller</v>
      </c>
      <c r="S4167" s="27" t="str">
        <f>VLOOKUP(N4167,'散件（更新）'!B:E,4,FALSE)</f>
        <v>https://tineco-yxzt.oss-accelerate.aliyuncs.com/20231227/9FWAR200000_1703640264777.png</v>
      </c>
      <c r="T4167" s="27" t="s">
        <v>8759</v>
      </c>
      <c r="U4167" s="28" t="str">
        <f>VLOOKUP(N4167,'散件（更新）'!B:G,6,FALSE)</f>
        <v>附件套装（HEPA*2+滚刷组件*2）</v>
      </c>
      <c r="V4167" s="28">
        <f>VLOOKUP(N4167,'散件（更新）'!B:I,8,FALSE)</f>
        <v>6974950101435</v>
      </c>
    </row>
    <row r="4168" spans="1:22" ht="14.6">
      <c r="A4168" s="57">
        <v>46169</v>
      </c>
      <c r="B4168" s="140" t="s">
        <v>2234</v>
      </c>
      <c r="C4168" s="27" t="str">
        <f>VLOOKUP(B4168,'大货清单（不定期按GOMS更新）'!A:H,8,0)</f>
        <v>109-21230404</v>
      </c>
      <c r="D4168" s="27" t="str">
        <f>VLOOKUP(B4168,'大货清单（不定期按GOMS更新）'!A:C,3,0)</f>
        <v>CL2123D-04</v>
      </c>
      <c r="E4168" s="27" t="str">
        <f>VLOOKUP(B4168,'大货清单（不定期按GOMS更新）'!A:H,4,0)</f>
        <v>DE,ES,FR,CH,NL,RO,AT,LT,PL,GR</v>
      </c>
      <c r="F4168" s="27" t="str">
        <f>VLOOKUP(B4168,'大货清单（不定期按GOMS更新）'!A:H,2,0)</f>
        <v>Floor One S7 Premium</v>
      </c>
      <c r="G4168" s="28">
        <f>VLOOKUP(B4168,'大货清单（不定期按GOMS更新）'!A:I,9,FALSE)</f>
        <v>6974950102142</v>
      </c>
      <c r="H4168" s="27" t="str">
        <f>VLOOKUP(B4168,'大货清单（不定期按GOMS更新）'!A:H,7,0)</f>
        <v>Black</v>
      </c>
      <c r="I4168" s="27" t="str">
        <f>VLOOKUP(B4168,'大货清单（不定期按GOMS更新）'!A:F,6,FALSE)</f>
        <v>PHASEOUT</v>
      </c>
      <c r="J4168" s="27" t="str">
        <f>VLOOKUP(B4168,'大货清单（不定期按GOMS更新）'!A:K,11,FALSE)</f>
        <v>10.5</v>
      </c>
      <c r="K4168" s="27" t="str">
        <f>VLOOKUP(B4168,'大货清单（不定期按GOMS更新）'!A:N,12,FALSE)</f>
        <v>674</v>
      </c>
      <c r="L4168" s="27" t="str">
        <f>VLOOKUP(B4168,'大货清单（不定期按GOMS更新）'!A:M,13,FALSE)</f>
        <v>332</v>
      </c>
      <c r="M4168" s="27" t="str">
        <f>VLOOKUP(B4168,'大货清单（不定期按GOMS更新）'!A:N,14,FALSE)</f>
        <v>306</v>
      </c>
      <c r="N4168" s="140" t="s">
        <v>1155</v>
      </c>
      <c r="O4168" s="27" t="str">
        <f>IFERROR(VLOOKUP(N4168,'散件迭代（不定期更新）'!C:J,8,FALSE),0)</f>
        <v>A58</v>
      </c>
      <c r="P4168" s="27" t="str">
        <f>IFERROR(VLOOKUP(N4168,'散件（更新）'!B:H,3,FALSE),0)</f>
        <v>206-2123-0202</v>
      </c>
      <c r="Q4168" s="27" t="str">
        <f>VLOOKUP(N4168,'散件（更新）'!B:H,2,FALSE)</f>
        <v>114-21230202</v>
      </c>
      <c r="R4168" s="27" t="str">
        <f>VLOOKUP(N4168,'散件（更新）'!B:H,7,FALSE)</f>
        <v>Brush Roller Cover</v>
      </c>
      <c r="S4168" s="27" t="str">
        <f>VLOOKUP(N4168,'散件（更新）'!B:E,4,FALSE)</f>
        <v>https://tineco-yxzt.oss-accelerate.aliyuncs.com/20231219/9FWBC200000_1702948010460.png</v>
      </c>
      <c r="T4168" s="27" t="s">
        <v>8759</v>
      </c>
      <c r="U4168" s="28" t="str">
        <f>VLOOKUP(N4168,'散件（更新）'!B:G,6,FALSE)</f>
        <v>滚刷盖组件</v>
      </c>
      <c r="V4168" s="28">
        <f>VLOOKUP(N4168,'散件（更新）'!B:I,8,FALSE)</f>
        <v>6974950101022</v>
      </c>
    </row>
    <row r="4169" spans="1:22" ht="14.6">
      <c r="A4169" s="57">
        <v>46169</v>
      </c>
      <c r="B4169" s="140" t="s">
        <v>2234</v>
      </c>
      <c r="C4169" s="27" t="str">
        <f>VLOOKUP(B4169,'大货清单（不定期按GOMS更新）'!A:H,8,0)</f>
        <v>109-21230404</v>
      </c>
      <c r="D4169" s="27" t="str">
        <f>VLOOKUP(B4169,'大货清单（不定期按GOMS更新）'!A:C,3,0)</f>
        <v>CL2123D-04</v>
      </c>
      <c r="E4169" s="27" t="str">
        <f>VLOOKUP(B4169,'大货清单（不定期按GOMS更新）'!A:H,4,0)</f>
        <v>DE,ES,FR,CH,NL,RO,AT,LT,PL,GR</v>
      </c>
      <c r="F4169" s="27" t="str">
        <f>VLOOKUP(B4169,'大货清单（不定期按GOMS更新）'!A:H,2,0)</f>
        <v>Floor One S7 Premium</v>
      </c>
      <c r="G4169" s="28">
        <f>VLOOKUP(B4169,'大货清单（不定期按GOMS更新）'!A:I,9,FALSE)</f>
        <v>6974950102142</v>
      </c>
      <c r="H4169" s="27" t="str">
        <f>VLOOKUP(B4169,'大货清单（不定期按GOMS更新）'!A:H,7,0)</f>
        <v>Black</v>
      </c>
      <c r="I4169" s="27" t="str">
        <f>VLOOKUP(B4169,'大货清单（不定期按GOMS更新）'!A:F,6,FALSE)</f>
        <v>PHASEOUT</v>
      </c>
      <c r="J4169" s="27" t="str">
        <f>VLOOKUP(B4169,'大货清单（不定期按GOMS更新）'!A:K,11,FALSE)</f>
        <v>10.5</v>
      </c>
      <c r="K4169" s="27" t="str">
        <f>VLOOKUP(B4169,'大货清单（不定期按GOMS更新）'!A:N,12,FALSE)</f>
        <v>674</v>
      </c>
      <c r="L4169" s="27" t="str">
        <f>VLOOKUP(B4169,'大货清单（不定期按GOMS更新）'!A:M,13,FALSE)</f>
        <v>332</v>
      </c>
      <c r="M4169" s="27" t="str">
        <f>VLOOKUP(B4169,'大货清单（不定期按GOMS更新）'!A:N,14,FALSE)</f>
        <v>306</v>
      </c>
      <c r="N4169" s="140" t="s">
        <v>1154</v>
      </c>
      <c r="O4169" s="27">
        <f>IFERROR(VLOOKUP(N4169,'散件迭代（不定期更新）'!C:J,8,FALSE),0)</f>
        <v>0</v>
      </c>
      <c r="P4169" s="27" t="str">
        <f>IFERROR(VLOOKUP(N4169,'散件（更新）'!B:H,3,FALSE),0)</f>
        <v>206-2123-0201</v>
      </c>
      <c r="Q4169" s="27" t="str">
        <f>VLOOKUP(N4169,'散件（更新）'!B:H,2,FALSE)</f>
        <v>114-21230201</v>
      </c>
      <c r="R4169" s="27" t="str">
        <f>VLOOKUP(N4169,'散件（更新）'!B:H,7,FALSE)</f>
        <v>Brush Roller</v>
      </c>
      <c r="S4169" s="27" t="str">
        <f>VLOOKUP(N4169,'散件（更新）'!B:E,4,FALSE)</f>
        <v>https://tineco-yxzt.oss-accelerate.aliyuncs.com/20231219/9FWBR200000_1702948014589.png</v>
      </c>
      <c r="T4169" s="27" t="s">
        <v>8759</v>
      </c>
      <c r="U4169" s="28" t="str">
        <f>VLOOKUP(N4169,'散件（更新）'!B:G,6,FALSE)</f>
        <v>滚刷组件</v>
      </c>
      <c r="V4169" s="28">
        <f>VLOOKUP(N4169,'散件（更新）'!B:I,8,FALSE)</f>
        <v>6974950101015</v>
      </c>
    </row>
    <row r="4170" spans="1:22" ht="14.6">
      <c r="A4170" s="57">
        <v>46169</v>
      </c>
      <c r="B4170" s="140" t="s">
        <v>2234</v>
      </c>
      <c r="C4170" s="27" t="str">
        <f>VLOOKUP(B4170,'大货清单（不定期按GOMS更新）'!A:H,8,0)</f>
        <v>109-21230404</v>
      </c>
      <c r="D4170" s="27" t="str">
        <f>VLOOKUP(B4170,'大货清单（不定期按GOMS更新）'!A:C,3,0)</f>
        <v>CL2123D-04</v>
      </c>
      <c r="E4170" s="27" t="str">
        <f>VLOOKUP(B4170,'大货清单（不定期按GOMS更新）'!A:H,4,0)</f>
        <v>DE,ES,FR,CH,NL,RO,AT,LT,PL,GR</v>
      </c>
      <c r="F4170" s="27" t="str">
        <f>VLOOKUP(B4170,'大货清单（不定期按GOMS更新）'!A:H,2,0)</f>
        <v>Floor One S7 Premium</v>
      </c>
      <c r="G4170" s="28">
        <f>VLOOKUP(B4170,'大货清单（不定期按GOMS更新）'!A:I,9,FALSE)</f>
        <v>6974950102142</v>
      </c>
      <c r="H4170" s="27" t="str">
        <f>VLOOKUP(B4170,'大货清单（不定期按GOMS更新）'!A:H,7,0)</f>
        <v>Black</v>
      </c>
      <c r="I4170" s="27" t="str">
        <f>VLOOKUP(B4170,'大货清单（不定期按GOMS更新）'!A:F,6,FALSE)</f>
        <v>PHASEOUT</v>
      </c>
      <c r="J4170" s="27" t="str">
        <f>VLOOKUP(B4170,'大货清单（不定期按GOMS更新）'!A:K,11,FALSE)</f>
        <v>10.5</v>
      </c>
      <c r="K4170" s="27" t="str">
        <f>VLOOKUP(B4170,'大货清单（不定期按GOMS更新）'!A:N,12,FALSE)</f>
        <v>674</v>
      </c>
      <c r="L4170" s="27" t="str">
        <f>VLOOKUP(B4170,'大货清单（不定期按GOMS更新）'!A:M,13,FALSE)</f>
        <v>332</v>
      </c>
      <c r="M4170" s="27" t="str">
        <f>VLOOKUP(B4170,'大货清单（不定期按GOMS更新）'!A:N,14,FALSE)</f>
        <v>306</v>
      </c>
      <c r="N4170" s="140" t="s">
        <v>1118</v>
      </c>
      <c r="O4170" s="27">
        <f>IFERROR(VLOOKUP(N4170,'散件迭代（不定期更新）'!C:J,8,FALSE),0)</f>
        <v>0</v>
      </c>
      <c r="P4170" s="27" t="str">
        <f>IFERROR(VLOOKUP(N4170,'散件（更新）'!B:H,3,FALSE),0)</f>
        <v>206-2019-0044</v>
      </c>
      <c r="Q4170" s="27" t="str">
        <f>VLOOKUP(N4170,'散件（更新）'!B:H,2,FALSE)</f>
        <v>114-20190044</v>
      </c>
      <c r="R4170" s="27" t="str">
        <f>VLOOKUP(N4170,'散件（更新）'!B:H,7,FALSE)</f>
        <v>Filter</v>
      </c>
      <c r="S4170" s="27" t="str">
        <f>VLOOKUP(N4170,'散件（更新）'!B:E,4,FALSE)</f>
        <v>https://tineco-yxzt.oss-accelerate.aliyuncs.com/20231219/9FWFI110000_1702948015239.png</v>
      </c>
      <c r="T4170" s="27" t="s">
        <v>8759</v>
      </c>
      <c r="U4170" s="28" t="str">
        <f>VLOOKUP(N4170,'散件（更新）'!B:G,6,FALSE)</f>
        <v>回收桶挡板</v>
      </c>
      <c r="V4170" s="28" t="str">
        <f>VLOOKUP(N4170,'散件（更新）'!B:I,8,FALSE)</f>
        <v>6972200197214</v>
      </c>
    </row>
    <row r="4171" spans="1:22" ht="14.6">
      <c r="A4171" s="57">
        <v>46169</v>
      </c>
      <c r="B4171" s="140" t="s">
        <v>2234</v>
      </c>
      <c r="C4171" s="27" t="str">
        <f>VLOOKUP(B4171,'大货清单（不定期按GOMS更新）'!A:H,8,0)</f>
        <v>109-21230404</v>
      </c>
      <c r="D4171" s="27" t="str">
        <f>VLOOKUP(B4171,'大货清单（不定期按GOMS更新）'!A:C,3,0)</f>
        <v>CL2123D-04</v>
      </c>
      <c r="E4171" s="27" t="str">
        <f>VLOOKUP(B4171,'大货清单（不定期按GOMS更新）'!A:H,4,0)</f>
        <v>DE,ES,FR,CH,NL,RO,AT,LT,PL,GR</v>
      </c>
      <c r="F4171" s="27" t="str">
        <f>VLOOKUP(B4171,'大货清单（不定期按GOMS更新）'!A:H,2,0)</f>
        <v>Floor One S7 Premium</v>
      </c>
      <c r="G4171" s="28">
        <f>VLOOKUP(B4171,'大货清单（不定期按GOMS更新）'!A:I,9,FALSE)</f>
        <v>6974950102142</v>
      </c>
      <c r="H4171" s="27" t="str">
        <f>VLOOKUP(B4171,'大货清单（不定期按GOMS更新）'!A:H,7,0)</f>
        <v>Black</v>
      </c>
      <c r="I4171" s="27" t="str">
        <f>VLOOKUP(B4171,'大货清单（不定期按GOMS更新）'!A:F,6,FALSE)</f>
        <v>PHASEOUT</v>
      </c>
      <c r="J4171" s="27" t="str">
        <f>VLOOKUP(B4171,'大货清单（不定期按GOMS更新）'!A:K,11,FALSE)</f>
        <v>10.5</v>
      </c>
      <c r="K4171" s="27" t="str">
        <f>VLOOKUP(B4171,'大货清单（不定期按GOMS更新）'!A:N,12,FALSE)</f>
        <v>674</v>
      </c>
      <c r="L4171" s="27" t="str">
        <f>VLOOKUP(B4171,'大货清单（不定期按GOMS更新）'!A:M,13,FALSE)</f>
        <v>332</v>
      </c>
      <c r="M4171" s="27" t="str">
        <f>VLOOKUP(B4171,'大货清单（不定期按GOMS更新）'!A:N,14,FALSE)</f>
        <v>306</v>
      </c>
      <c r="N4171" s="140" t="s">
        <v>1164</v>
      </c>
      <c r="O4171" s="27">
        <f>IFERROR(VLOOKUP(N4171,'散件迭代（不定期更新）'!C:J,8,FALSE),0)</f>
        <v>0</v>
      </c>
      <c r="P4171" s="27" t="str">
        <f>IFERROR(VLOOKUP(N4171,'散件（更新）'!B:H,3,FALSE),0)</f>
        <v>206-2123-0220</v>
      </c>
      <c r="Q4171" s="27" t="str">
        <f>VLOOKUP(N4171,'散件（更新）'!B:H,2,FALSE)</f>
        <v>114-21230220</v>
      </c>
      <c r="R4171" s="27" t="str">
        <f>VLOOKUP(N4171,'散件（更新）'!B:H,7,FALSE)</f>
        <v>Accessory Holder</v>
      </c>
      <c r="S4171" s="27" t="str">
        <f>VLOOKUP(N4171,'散件（更新）'!B:E,4,FALSE)</f>
        <v>https://tineco-yxzt.oss-accelerate.aliyuncs.com/20231219/9FWHA200000_1702948016019.png</v>
      </c>
      <c r="T4171" s="27" t="s">
        <v>8759</v>
      </c>
      <c r="U4171" s="28" t="str">
        <f>VLOOKUP(N4171,'散件（更新）'!B:G,6,FALSE)</f>
        <v>收纳架组合</v>
      </c>
      <c r="V4171" s="28">
        <f>VLOOKUP(N4171,'散件（更新）'!B:I,8,FALSE)</f>
        <v>6974950101060</v>
      </c>
    </row>
    <row r="4172" spans="1:22" ht="14.6">
      <c r="A4172" s="57">
        <v>46169</v>
      </c>
      <c r="B4172" s="140" t="s">
        <v>2234</v>
      </c>
      <c r="C4172" s="27" t="str">
        <f>VLOOKUP(B4172,'大货清单（不定期按GOMS更新）'!A:H,8,0)</f>
        <v>109-21230404</v>
      </c>
      <c r="D4172" s="27" t="str">
        <f>VLOOKUP(B4172,'大货清单（不定期按GOMS更新）'!A:C,3,0)</f>
        <v>CL2123D-04</v>
      </c>
      <c r="E4172" s="27" t="str">
        <f>VLOOKUP(B4172,'大货清单（不定期按GOMS更新）'!A:H,4,0)</f>
        <v>DE,ES,FR,CH,NL,RO,AT,LT,PL,GR</v>
      </c>
      <c r="F4172" s="27" t="str">
        <f>VLOOKUP(B4172,'大货清单（不定期按GOMS更新）'!A:H,2,0)</f>
        <v>Floor One S7 Premium</v>
      </c>
      <c r="G4172" s="28">
        <f>VLOOKUP(B4172,'大货清单（不定期按GOMS更新）'!A:I,9,FALSE)</f>
        <v>6974950102142</v>
      </c>
      <c r="H4172" s="27" t="str">
        <f>VLOOKUP(B4172,'大货清单（不定期按GOMS更新）'!A:H,7,0)</f>
        <v>Black</v>
      </c>
      <c r="I4172" s="27" t="str">
        <f>VLOOKUP(B4172,'大货清单（不定期按GOMS更新）'!A:F,6,FALSE)</f>
        <v>PHASEOUT</v>
      </c>
      <c r="J4172" s="27" t="str">
        <f>VLOOKUP(B4172,'大货清单（不定期按GOMS更新）'!A:K,11,FALSE)</f>
        <v>10.5</v>
      </c>
      <c r="K4172" s="27" t="str">
        <f>VLOOKUP(B4172,'大货清单（不定期按GOMS更新）'!A:N,12,FALSE)</f>
        <v>674</v>
      </c>
      <c r="L4172" s="27" t="str">
        <f>VLOOKUP(B4172,'大货清单（不定期按GOMS更新）'!A:M,13,FALSE)</f>
        <v>332</v>
      </c>
      <c r="M4172" s="27" t="str">
        <f>VLOOKUP(B4172,'大货清单（不定期按GOMS更新）'!A:N,14,FALSE)</f>
        <v>306</v>
      </c>
      <c r="N4172" s="140" t="s">
        <v>1682</v>
      </c>
      <c r="O4172" s="27">
        <f>IFERROR(VLOOKUP(N4172,'散件迭代（不定期更新）'!C:J,8,FALSE),0)</f>
        <v>0</v>
      </c>
      <c r="P4172" s="27" t="str">
        <f>IFERROR(VLOOKUP(N4172,'散件（更新）'!B:H,3,FALSE),0)</f>
        <v>/</v>
      </c>
      <c r="Q4172" s="27" t="str">
        <f>VLOOKUP(N4172,'散件（更新）'!B:H,2,FALSE)</f>
        <v>114-21230400</v>
      </c>
      <c r="R4172" s="27" t="str">
        <f>VLOOKUP(N4172,'散件（更新）'!B:H,7,FALSE)</f>
        <v>Adapter</v>
      </c>
      <c r="S4172" s="27" t="str">
        <f>VLOOKUP(N4172,'散件（更新）'!B:E,4,FALSE)</f>
        <v>https://tineco-yxzt.oss-accelerate.aliyuncs.com/20231219/9FWPA2001DE_1702948017482.png</v>
      </c>
      <c r="T4172" s="27" t="s">
        <v>8759</v>
      </c>
      <c r="U4172" s="28" t="str">
        <f>VLOOKUP(N4172,'散件（更新）'!B:G,6,FALSE)</f>
        <v>适配器欧版</v>
      </c>
      <c r="V4172" s="28">
        <f>VLOOKUP(N4172,'散件（更新）'!B:I,8,FALSE)</f>
        <v>6974950102128</v>
      </c>
    </row>
    <row r="4173" spans="1:22" ht="14.6">
      <c r="A4173" s="57">
        <v>46169</v>
      </c>
      <c r="B4173" s="140" t="s">
        <v>2234</v>
      </c>
      <c r="C4173" s="27" t="str">
        <f>VLOOKUP(B4173,'大货清单（不定期按GOMS更新）'!A:H,8,0)</f>
        <v>109-21230404</v>
      </c>
      <c r="D4173" s="27" t="str">
        <f>VLOOKUP(B4173,'大货清单（不定期按GOMS更新）'!A:C,3,0)</f>
        <v>CL2123D-04</v>
      </c>
      <c r="E4173" s="27" t="str">
        <f>VLOOKUP(B4173,'大货清单（不定期按GOMS更新）'!A:H,4,0)</f>
        <v>DE,ES,FR,CH,NL,RO,AT,LT,PL,GR</v>
      </c>
      <c r="F4173" s="27" t="str">
        <f>VLOOKUP(B4173,'大货清单（不定期按GOMS更新）'!A:H,2,0)</f>
        <v>Floor One S7 Premium</v>
      </c>
      <c r="G4173" s="28">
        <f>VLOOKUP(B4173,'大货清单（不定期按GOMS更新）'!A:I,9,FALSE)</f>
        <v>6974950102142</v>
      </c>
      <c r="H4173" s="27" t="str">
        <f>VLOOKUP(B4173,'大货清单（不定期按GOMS更新）'!A:H,7,0)</f>
        <v>Black</v>
      </c>
      <c r="I4173" s="27" t="str">
        <f>VLOOKUP(B4173,'大货清单（不定期按GOMS更新）'!A:F,6,FALSE)</f>
        <v>PHASEOUT</v>
      </c>
      <c r="J4173" s="27" t="str">
        <f>VLOOKUP(B4173,'大货清单（不定期按GOMS更新）'!A:K,11,FALSE)</f>
        <v>10.5</v>
      </c>
      <c r="K4173" s="27" t="str">
        <f>VLOOKUP(B4173,'大货清单（不定期按GOMS更新）'!A:N,12,FALSE)</f>
        <v>674</v>
      </c>
      <c r="L4173" s="27" t="str">
        <f>VLOOKUP(B4173,'大货清单（不定期按GOMS更新）'!A:M,13,FALSE)</f>
        <v>332</v>
      </c>
      <c r="M4173" s="27" t="str">
        <f>VLOOKUP(B4173,'大货清单（不定期按GOMS更新）'!A:N,14,FALSE)</f>
        <v>306</v>
      </c>
      <c r="N4173" s="140" t="s">
        <v>1145</v>
      </c>
      <c r="O4173" s="27">
        <f>IFERROR(VLOOKUP(N4173,'散件迭代（不定期更新）'!C:J,8,FALSE),0)</f>
        <v>0</v>
      </c>
      <c r="P4173" s="27" t="str">
        <f>IFERROR(VLOOKUP(N4173,'散件（更新）'!B:H,3,FALSE),0)</f>
        <v>206-2123-0206</v>
      </c>
      <c r="Q4173" s="27" t="str">
        <f>VLOOKUP(N4173,'散件（更新）'!B:H,2,FALSE)</f>
        <v>114-21230206</v>
      </c>
      <c r="R4173" s="27" t="str">
        <f>VLOOKUP(N4173,'散件（更新）'!B:H,7,FALSE)</f>
        <v>Charging Base</v>
      </c>
      <c r="S4173" s="27" t="str">
        <f>VLOOKUP(N4173,'散件（更新）'!B:E,4,FALSE)</f>
        <v>https://tineco-yxzt.oss-accelerate.aliyuncs.com/20231219/9FWPB200000_1702948018554.png</v>
      </c>
      <c r="T4173" s="27" t="s">
        <v>8759</v>
      </c>
      <c r="U4173" s="28" t="str">
        <f>VLOOKUP(N4173,'散件（更新）'!B:G,6,FALSE)</f>
        <v>托盘组件</v>
      </c>
      <c r="V4173" s="28">
        <f>VLOOKUP(N4173,'散件（更新）'!B:I,8,FALSE)</f>
        <v>6974950101077</v>
      </c>
    </row>
    <row r="4174" spans="1:22" ht="14.6">
      <c r="A4174" s="57">
        <v>46169</v>
      </c>
      <c r="B4174" s="140" t="s">
        <v>2234</v>
      </c>
      <c r="C4174" s="27" t="str">
        <f>VLOOKUP(B4174,'大货清单（不定期按GOMS更新）'!A:H,8,0)</f>
        <v>109-21230404</v>
      </c>
      <c r="D4174" s="27" t="str">
        <f>VLOOKUP(B4174,'大货清单（不定期按GOMS更新）'!A:C,3,0)</f>
        <v>CL2123D-04</v>
      </c>
      <c r="E4174" s="27" t="str">
        <f>VLOOKUP(B4174,'大货清单（不定期按GOMS更新）'!A:H,4,0)</f>
        <v>DE,ES,FR,CH,NL,RO,AT,LT,PL,GR</v>
      </c>
      <c r="F4174" s="27" t="str">
        <f>VLOOKUP(B4174,'大货清单（不定期按GOMS更新）'!A:H,2,0)</f>
        <v>Floor One S7 Premium</v>
      </c>
      <c r="G4174" s="28">
        <f>VLOOKUP(B4174,'大货清单（不定期按GOMS更新）'!A:I,9,FALSE)</f>
        <v>6974950102142</v>
      </c>
      <c r="H4174" s="27" t="str">
        <f>VLOOKUP(B4174,'大货清单（不定期按GOMS更新）'!A:H,7,0)</f>
        <v>Black</v>
      </c>
      <c r="I4174" s="27" t="str">
        <f>VLOOKUP(B4174,'大货清单（不定期按GOMS更新）'!A:F,6,FALSE)</f>
        <v>PHASEOUT</v>
      </c>
      <c r="J4174" s="27" t="str">
        <f>VLOOKUP(B4174,'大货清单（不定期按GOMS更新）'!A:K,11,FALSE)</f>
        <v>10.5</v>
      </c>
      <c r="K4174" s="27" t="str">
        <f>VLOOKUP(B4174,'大货清单（不定期按GOMS更新）'!A:N,12,FALSE)</f>
        <v>674</v>
      </c>
      <c r="L4174" s="27" t="str">
        <f>VLOOKUP(B4174,'大货清单（不定期按GOMS更新）'!A:M,13,FALSE)</f>
        <v>332</v>
      </c>
      <c r="M4174" s="27" t="str">
        <f>VLOOKUP(B4174,'大货清单（不定期按GOMS更新）'!A:N,14,FALSE)</f>
        <v>306</v>
      </c>
      <c r="N4174" s="140" t="s">
        <v>1157</v>
      </c>
      <c r="O4174" s="27">
        <f>IFERROR(VLOOKUP(N4174,'散件迭代（不定期更新）'!C:J,8,FALSE),0)</f>
        <v>0</v>
      </c>
      <c r="P4174" s="27" t="str">
        <f>IFERROR(VLOOKUP(N4174,'散件（更新）'!B:H,3,FALSE),0)</f>
        <v>206-2123-0210</v>
      </c>
      <c r="Q4174" s="27" t="str">
        <f>VLOOKUP(N4174,'散件（更新）'!B:H,2,FALSE)</f>
        <v>114-21230210</v>
      </c>
      <c r="R4174" s="27" t="str">
        <f>VLOOKUP(N4174,'散件（更新）'!B:H,7,FALSE)</f>
        <v>Battery</v>
      </c>
      <c r="S4174" s="27" t="str">
        <f>VLOOKUP(N4174,'散件（更新）'!B:E,4,FALSE)</f>
        <v>https://tineco-yxzt.oss-accelerate.aliyuncs.com/20231219/9FWPT200000_1702948019331.png</v>
      </c>
      <c r="T4174" s="27" t="s">
        <v>8759</v>
      </c>
      <c r="U4174" s="28" t="str">
        <f>VLOOKUP(N4174,'散件（更新）'!B:G,6,FALSE)</f>
        <v>电池包组件</v>
      </c>
      <c r="V4174" s="28">
        <f>VLOOKUP(N4174,'散件（更新）'!B:I,8,FALSE)</f>
        <v>6974950101121</v>
      </c>
    </row>
    <row r="4175" spans="1:22" ht="14.6">
      <c r="A4175" s="57">
        <v>46169</v>
      </c>
      <c r="B4175" s="140" t="s">
        <v>2234</v>
      </c>
      <c r="C4175" s="27" t="str">
        <f>VLOOKUP(B4175,'大货清单（不定期按GOMS更新）'!A:H,8,0)</f>
        <v>109-21230404</v>
      </c>
      <c r="D4175" s="27" t="str">
        <f>VLOOKUP(B4175,'大货清单（不定期按GOMS更新）'!A:C,3,0)</f>
        <v>CL2123D-04</v>
      </c>
      <c r="E4175" s="27" t="str">
        <f>VLOOKUP(B4175,'大货清单（不定期按GOMS更新）'!A:H,4,0)</f>
        <v>DE,ES,FR,CH,NL,RO,AT,LT,PL,GR</v>
      </c>
      <c r="F4175" s="27" t="str">
        <f>VLOOKUP(B4175,'大货清单（不定期按GOMS更新）'!A:H,2,0)</f>
        <v>Floor One S7 Premium</v>
      </c>
      <c r="G4175" s="28">
        <f>VLOOKUP(B4175,'大货清单（不定期按GOMS更新）'!A:I,9,FALSE)</f>
        <v>6974950102142</v>
      </c>
      <c r="H4175" s="27" t="str">
        <f>VLOOKUP(B4175,'大货清单（不定期按GOMS更新）'!A:H,7,0)</f>
        <v>Black</v>
      </c>
      <c r="I4175" s="27" t="str">
        <f>VLOOKUP(B4175,'大货清单（不定期按GOMS更新）'!A:F,6,FALSE)</f>
        <v>PHASEOUT</v>
      </c>
      <c r="J4175" s="27" t="str">
        <f>VLOOKUP(B4175,'大货清单（不定期按GOMS更新）'!A:K,11,FALSE)</f>
        <v>10.5</v>
      </c>
      <c r="K4175" s="27" t="str">
        <f>VLOOKUP(B4175,'大货清单（不定期按GOMS更新）'!A:N,12,FALSE)</f>
        <v>674</v>
      </c>
      <c r="L4175" s="27" t="str">
        <f>VLOOKUP(B4175,'大货清单（不定期按GOMS更新）'!A:M,13,FALSE)</f>
        <v>332</v>
      </c>
      <c r="M4175" s="27" t="str">
        <f>VLOOKUP(B4175,'大货清单（不定期按GOMS更新）'!A:N,14,FALSE)</f>
        <v>306</v>
      </c>
      <c r="N4175" s="140" t="s">
        <v>1151</v>
      </c>
      <c r="O4175" s="27">
        <f>IFERROR(VLOOKUP(N4175,'散件迭代（不定期更新）'!C:J,8,FALSE),0)</f>
        <v>0</v>
      </c>
      <c r="P4175" s="27" t="str">
        <f>IFERROR(VLOOKUP(N4175,'散件（更新）'!B:H,3,FALSE),0)</f>
        <v>206-2123-0218</v>
      </c>
      <c r="Q4175" s="27" t="str">
        <f>VLOOKUP(N4175,'散件（更新）'!B:H,2,FALSE)</f>
        <v>114-21230218</v>
      </c>
      <c r="R4175" s="27" t="str">
        <f>VLOOKUP(N4175,'散件（更新）'!B:H,7,FALSE)</f>
        <v>Repair Charging Chip</v>
      </c>
      <c r="S4175" s="27" t="str">
        <f>VLOOKUP(N4175,'散件（更新）'!B:E,4,FALSE)</f>
        <v>https://tineco-yxzt.oss-accelerate.aliyuncs.com/20231219/9FWRC200000_1702948019973.png</v>
      </c>
      <c r="T4175" s="27" t="s">
        <v>8759</v>
      </c>
      <c r="U4175" s="28" t="str">
        <f>VLOOKUP(N4175,'散件（更新）'!B:G,6,FALSE)</f>
        <v>托盘充电支架组件</v>
      </c>
      <c r="V4175" s="28">
        <f>VLOOKUP(N4175,'散件（更新）'!B:I,8,FALSE)</f>
        <v>6974950101237</v>
      </c>
    </row>
    <row r="4176" spans="1:22" ht="14.6">
      <c r="A4176" s="57">
        <v>46169</v>
      </c>
      <c r="B4176" s="140" t="s">
        <v>2234</v>
      </c>
      <c r="C4176" s="27" t="str">
        <f>VLOOKUP(B4176,'大货清单（不定期按GOMS更新）'!A:H,8,0)</f>
        <v>109-21230404</v>
      </c>
      <c r="D4176" s="27" t="str">
        <f>VLOOKUP(B4176,'大货清单（不定期按GOMS更新）'!A:C,3,0)</f>
        <v>CL2123D-04</v>
      </c>
      <c r="E4176" s="27" t="str">
        <f>VLOOKUP(B4176,'大货清单（不定期按GOMS更新）'!A:H,4,0)</f>
        <v>DE,ES,FR,CH,NL,RO,AT,LT,PL,GR</v>
      </c>
      <c r="F4176" s="27" t="str">
        <f>VLOOKUP(B4176,'大货清单（不定期按GOMS更新）'!A:H,2,0)</f>
        <v>Floor One S7 Premium</v>
      </c>
      <c r="G4176" s="28">
        <f>VLOOKUP(B4176,'大货清单（不定期按GOMS更新）'!A:I,9,FALSE)</f>
        <v>6974950102142</v>
      </c>
      <c r="H4176" s="27" t="str">
        <f>VLOOKUP(B4176,'大货清单（不定期按GOMS更新）'!A:H,7,0)</f>
        <v>Black</v>
      </c>
      <c r="I4176" s="27" t="str">
        <f>VLOOKUP(B4176,'大货清单（不定期按GOMS更新）'!A:F,6,FALSE)</f>
        <v>PHASEOUT</v>
      </c>
      <c r="J4176" s="27" t="str">
        <f>VLOOKUP(B4176,'大货清单（不定期按GOMS更新）'!A:K,11,FALSE)</f>
        <v>10.5</v>
      </c>
      <c r="K4176" s="27" t="str">
        <f>VLOOKUP(B4176,'大货清单（不定期按GOMS更新）'!A:N,12,FALSE)</f>
        <v>674</v>
      </c>
      <c r="L4176" s="27" t="str">
        <f>VLOOKUP(B4176,'大货清单（不定期按GOMS更新）'!A:M,13,FALSE)</f>
        <v>332</v>
      </c>
      <c r="M4176" s="27" t="str">
        <f>VLOOKUP(B4176,'大货清单（不定期按GOMS更新）'!A:N,14,FALSE)</f>
        <v>306</v>
      </c>
      <c r="N4176" s="140" t="s">
        <v>1158</v>
      </c>
      <c r="O4176" s="27">
        <f>IFERROR(VLOOKUP(N4176,'散件迭代（不定期更新）'!C:J,8,FALSE),0)</f>
        <v>0</v>
      </c>
      <c r="P4176" s="27" t="str">
        <f>IFERROR(VLOOKUP(N4176,'散件（更新）'!B:H,3,FALSE),0)</f>
        <v>206-2123-0209</v>
      </c>
      <c r="Q4176" s="27" t="str">
        <f>VLOOKUP(N4176,'散件（更新）'!B:H,2,FALSE)</f>
        <v>114-21230209</v>
      </c>
      <c r="R4176" s="27" t="str">
        <f>VLOOKUP(N4176,'散件（更新）'!B:H,7,FALSE)</f>
        <v>Display Screen</v>
      </c>
      <c r="S4176" s="27" t="str">
        <f>VLOOKUP(N4176,'散件（更新）'!B:E,4,FALSE)</f>
        <v>https://tineco-yxzt.oss-accelerate.aliyuncs.com/20231219/9FWRD200000_1702948020916.png</v>
      </c>
      <c r="T4176" s="27" t="s">
        <v>8759</v>
      </c>
      <c r="U4176" s="28" t="str">
        <f>VLOOKUP(N4176,'散件（更新）'!B:G,6,FALSE)</f>
        <v>LCD显示屏组件</v>
      </c>
      <c r="V4176" s="28">
        <f>VLOOKUP(N4176,'散件（更新）'!B:I,8,FALSE)</f>
        <v>6974950101114</v>
      </c>
    </row>
    <row r="4177" spans="1:22" ht="14.6">
      <c r="A4177" s="57">
        <v>46169</v>
      </c>
      <c r="B4177" s="140" t="s">
        <v>2234</v>
      </c>
      <c r="C4177" s="27" t="str">
        <f>VLOOKUP(B4177,'大货清单（不定期按GOMS更新）'!A:H,8,0)</f>
        <v>109-21230404</v>
      </c>
      <c r="D4177" s="27" t="str">
        <f>VLOOKUP(B4177,'大货清单（不定期按GOMS更新）'!A:C,3,0)</f>
        <v>CL2123D-04</v>
      </c>
      <c r="E4177" s="27" t="str">
        <f>VLOOKUP(B4177,'大货清单（不定期按GOMS更新）'!A:H,4,0)</f>
        <v>DE,ES,FR,CH,NL,RO,AT,LT,PL,GR</v>
      </c>
      <c r="F4177" s="27" t="str">
        <f>VLOOKUP(B4177,'大货清单（不定期按GOMS更新）'!A:H,2,0)</f>
        <v>Floor One S7 Premium</v>
      </c>
      <c r="G4177" s="28">
        <f>VLOOKUP(B4177,'大货清单（不定期按GOMS更新）'!A:I,9,FALSE)</f>
        <v>6974950102142</v>
      </c>
      <c r="H4177" s="27" t="str">
        <f>VLOOKUP(B4177,'大货清单（不定期按GOMS更新）'!A:H,7,0)</f>
        <v>Black</v>
      </c>
      <c r="I4177" s="27" t="str">
        <f>VLOOKUP(B4177,'大货清单（不定期按GOMS更新）'!A:F,6,FALSE)</f>
        <v>PHASEOUT</v>
      </c>
      <c r="J4177" s="27" t="str">
        <f>VLOOKUP(B4177,'大货清单（不定期按GOMS更新）'!A:K,11,FALSE)</f>
        <v>10.5</v>
      </c>
      <c r="K4177" s="27" t="str">
        <f>VLOOKUP(B4177,'大货清单（不定期按GOMS更新）'!A:N,12,FALSE)</f>
        <v>674</v>
      </c>
      <c r="L4177" s="27" t="str">
        <f>VLOOKUP(B4177,'大货清单（不定期按GOMS更新）'!A:M,13,FALSE)</f>
        <v>332</v>
      </c>
      <c r="M4177" s="27" t="str">
        <f>VLOOKUP(B4177,'大货清单（不定期按GOMS更新）'!A:N,14,FALSE)</f>
        <v>306</v>
      </c>
      <c r="N4177" s="140" t="s">
        <v>1150</v>
      </c>
      <c r="O4177" s="27">
        <f>IFERROR(VLOOKUP(N4177,'散件迭代（不定期更新）'!C:J,8,FALSE),0)</f>
        <v>0</v>
      </c>
      <c r="P4177" s="27" t="str">
        <f>IFERROR(VLOOKUP(N4177,'散件（更新）'!B:H,3,FALSE),0)</f>
        <v>206-2123-0217</v>
      </c>
      <c r="Q4177" s="27" t="str">
        <f>VLOOKUP(N4177,'散件（更新）'!B:H,2,FALSE)</f>
        <v>114-21230217</v>
      </c>
      <c r="R4177" s="27" t="str">
        <f>VLOOKUP(N4177,'散件（更新）'!B:H,7,FALSE)</f>
        <v>Plastic part</v>
      </c>
      <c r="S4177" s="27" t="str">
        <f>VLOOKUP(N4177,'散件（更新）'!B:E,4,FALSE)</f>
        <v>https://tineco-yxzt.oss-accelerate.aliyuncs.com/20231219/9FWRH200000_1702948026298.png</v>
      </c>
      <c r="T4177" s="27" t="s">
        <v>8759</v>
      </c>
      <c r="U4177" s="28" t="str">
        <f>VLOOKUP(N4177,'散件（更新）'!B:G,6,FALSE)</f>
        <v>转接头组件</v>
      </c>
      <c r="V4177" s="28">
        <f>VLOOKUP(N4177,'散件（更新）'!B:I,8,FALSE)</f>
        <v>6974950101220</v>
      </c>
    </row>
    <row r="4178" spans="1:22" ht="14.6">
      <c r="A4178" s="57">
        <v>46169</v>
      </c>
      <c r="B4178" s="140" t="s">
        <v>2234</v>
      </c>
      <c r="C4178" s="27" t="str">
        <f>VLOOKUP(B4178,'大货清单（不定期按GOMS更新）'!A:H,8,0)</f>
        <v>109-21230404</v>
      </c>
      <c r="D4178" s="27" t="str">
        <f>VLOOKUP(B4178,'大货清单（不定期按GOMS更新）'!A:C,3,0)</f>
        <v>CL2123D-04</v>
      </c>
      <c r="E4178" s="27" t="str">
        <f>VLOOKUP(B4178,'大货清单（不定期按GOMS更新）'!A:H,4,0)</f>
        <v>DE,ES,FR,CH,NL,RO,AT,LT,PL,GR</v>
      </c>
      <c r="F4178" s="27" t="str">
        <f>VLOOKUP(B4178,'大货清单（不定期按GOMS更新）'!A:H,2,0)</f>
        <v>Floor One S7 Premium</v>
      </c>
      <c r="G4178" s="28">
        <f>VLOOKUP(B4178,'大货清单（不定期按GOMS更新）'!A:I,9,FALSE)</f>
        <v>6974950102142</v>
      </c>
      <c r="H4178" s="27" t="str">
        <f>VLOOKUP(B4178,'大货清单（不定期按GOMS更新）'!A:H,7,0)</f>
        <v>Black</v>
      </c>
      <c r="I4178" s="27" t="str">
        <f>VLOOKUP(B4178,'大货清单（不定期按GOMS更新）'!A:F,6,FALSE)</f>
        <v>PHASEOUT</v>
      </c>
      <c r="J4178" s="27" t="str">
        <f>VLOOKUP(B4178,'大货清单（不定期按GOMS更新）'!A:K,11,FALSE)</f>
        <v>10.5</v>
      </c>
      <c r="K4178" s="27" t="str">
        <f>VLOOKUP(B4178,'大货清单（不定期按GOMS更新）'!A:N,12,FALSE)</f>
        <v>674</v>
      </c>
      <c r="L4178" s="27" t="str">
        <f>VLOOKUP(B4178,'大货清单（不定期按GOMS更新）'!A:M,13,FALSE)</f>
        <v>332</v>
      </c>
      <c r="M4178" s="27" t="str">
        <f>VLOOKUP(B4178,'大货清单（不定期按GOMS更新）'!A:N,14,FALSE)</f>
        <v>306</v>
      </c>
      <c r="N4178" s="140" t="s">
        <v>1156</v>
      </c>
      <c r="O4178" s="27">
        <f>IFERROR(VLOOKUP(N4178,'散件迭代（不定期更新）'!C:J,8,FALSE),0)</f>
        <v>0</v>
      </c>
      <c r="P4178" s="27" t="str">
        <f>IFERROR(VLOOKUP(N4178,'散件（更新）'!B:H,3,FALSE),0)</f>
        <v>206-2123-0211</v>
      </c>
      <c r="Q4178" s="27" t="str">
        <f>VLOOKUP(N4178,'散件（更新）'!B:H,2,FALSE)</f>
        <v>114-21230211</v>
      </c>
      <c r="R4178" s="27" t="str">
        <f>VLOOKUP(N4178,'散件（更新）'!B:H,7,FALSE)</f>
        <v>Sensor</v>
      </c>
      <c r="S4178" s="27" t="str">
        <f>VLOOKUP(N4178,'散件（更新）'!B:E,4,FALSE)</f>
        <v>https://tineco-yxzt.oss-accelerate.aliyuncs.com/20231219/9FWRI200000_1702948027225.png</v>
      </c>
      <c r="T4178" s="27" t="s">
        <v>8759</v>
      </c>
      <c r="U4178" s="28" t="str">
        <f>VLOOKUP(N4178,'散件（更新）'!B:G,6,FALSE)</f>
        <v>红外脏污传感器板组件</v>
      </c>
      <c r="V4178" s="28">
        <f>VLOOKUP(N4178,'散件（更新）'!B:I,8,FALSE)</f>
        <v>6974950101138</v>
      </c>
    </row>
    <row r="4179" spans="1:22" ht="14.6">
      <c r="A4179" s="57">
        <v>46169</v>
      </c>
      <c r="B4179" s="140" t="s">
        <v>2234</v>
      </c>
      <c r="C4179" s="27" t="str">
        <f>VLOOKUP(B4179,'大货清单（不定期按GOMS更新）'!A:H,8,0)</f>
        <v>109-21230404</v>
      </c>
      <c r="D4179" s="27" t="str">
        <f>VLOOKUP(B4179,'大货清单（不定期按GOMS更新）'!A:C,3,0)</f>
        <v>CL2123D-04</v>
      </c>
      <c r="E4179" s="27" t="str">
        <f>VLOOKUP(B4179,'大货清单（不定期按GOMS更新）'!A:H,4,0)</f>
        <v>DE,ES,FR,CH,NL,RO,AT,LT,PL,GR</v>
      </c>
      <c r="F4179" s="27" t="str">
        <f>VLOOKUP(B4179,'大货清单（不定期按GOMS更新）'!A:H,2,0)</f>
        <v>Floor One S7 Premium</v>
      </c>
      <c r="G4179" s="28">
        <f>VLOOKUP(B4179,'大货清单（不定期按GOMS更新）'!A:I,9,FALSE)</f>
        <v>6974950102142</v>
      </c>
      <c r="H4179" s="27" t="str">
        <f>VLOOKUP(B4179,'大货清单（不定期按GOMS更新）'!A:H,7,0)</f>
        <v>Black</v>
      </c>
      <c r="I4179" s="27" t="str">
        <f>VLOOKUP(B4179,'大货清单（不定期按GOMS更新）'!A:F,6,FALSE)</f>
        <v>PHASEOUT</v>
      </c>
      <c r="J4179" s="27" t="str">
        <f>VLOOKUP(B4179,'大货清单（不定期按GOMS更新）'!A:K,11,FALSE)</f>
        <v>10.5</v>
      </c>
      <c r="K4179" s="27" t="str">
        <f>VLOOKUP(B4179,'大货清单（不定期按GOMS更新）'!A:N,12,FALSE)</f>
        <v>674</v>
      </c>
      <c r="L4179" s="27" t="str">
        <f>VLOOKUP(B4179,'大货清单（不定期按GOMS更新）'!A:M,13,FALSE)</f>
        <v>332</v>
      </c>
      <c r="M4179" s="27" t="str">
        <f>VLOOKUP(B4179,'大货清单（不定期按GOMS更新）'!A:N,14,FALSE)</f>
        <v>306</v>
      </c>
      <c r="N4179" s="140" t="s">
        <v>1001</v>
      </c>
      <c r="O4179" s="27">
        <f>IFERROR(VLOOKUP(N4179,'散件迭代（不定期更新）'!C:J,8,FALSE),0)</f>
        <v>0</v>
      </c>
      <c r="P4179" s="27" t="str">
        <f>IFERROR(VLOOKUP(N4179,'散件（更新）'!B:H,3,FALSE),0)</f>
        <v>206-2123-0212</v>
      </c>
      <c r="Q4179" s="27" t="str">
        <f>VLOOKUP(N4179,'散件（更新）'!B:H,2,FALSE)</f>
        <v>114-21230212</v>
      </c>
      <c r="R4179" s="27" t="str">
        <f>VLOOKUP(N4179,'散件（更新）'!B:H,7,FALSE)</f>
        <v>Sensor</v>
      </c>
      <c r="S4179" s="27" t="str">
        <f>VLOOKUP(N4179,'散件（更新）'!B:E,4,FALSE)</f>
        <v>https://tineco-yxzt.oss-accelerate.aliyuncs.com/20231219/9FWRI200100_1702948027302.png</v>
      </c>
      <c r="T4179" s="27" t="s">
        <v>8759</v>
      </c>
      <c r="U4179" s="28" t="str">
        <f>VLOOKUP(N4179,'散件（更新）'!B:G,6,FALSE)</f>
        <v>光电液位传感器组件</v>
      </c>
      <c r="V4179" s="28">
        <f>VLOOKUP(N4179,'散件（更新）'!B:I,8,FALSE)</f>
        <v>6974950101145</v>
      </c>
    </row>
    <row r="4180" spans="1:22" ht="14.6">
      <c r="A4180" s="57">
        <v>46169</v>
      </c>
      <c r="B4180" s="140" t="s">
        <v>2234</v>
      </c>
      <c r="C4180" s="27" t="str">
        <f>VLOOKUP(B4180,'大货清单（不定期按GOMS更新）'!A:H,8,0)</f>
        <v>109-21230404</v>
      </c>
      <c r="D4180" s="27" t="str">
        <f>VLOOKUP(B4180,'大货清单（不定期按GOMS更新）'!A:C,3,0)</f>
        <v>CL2123D-04</v>
      </c>
      <c r="E4180" s="27" t="str">
        <f>VLOOKUP(B4180,'大货清单（不定期按GOMS更新）'!A:H,4,0)</f>
        <v>DE,ES,FR,CH,NL,RO,AT,LT,PL,GR</v>
      </c>
      <c r="F4180" s="27" t="str">
        <f>VLOOKUP(B4180,'大货清单（不定期按GOMS更新）'!A:H,2,0)</f>
        <v>Floor One S7 Premium</v>
      </c>
      <c r="G4180" s="28">
        <f>VLOOKUP(B4180,'大货清单（不定期按GOMS更新）'!A:I,9,FALSE)</f>
        <v>6974950102142</v>
      </c>
      <c r="H4180" s="27" t="str">
        <f>VLOOKUP(B4180,'大货清单（不定期按GOMS更新）'!A:H,7,0)</f>
        <v>Black</v>
      </c>
      <c r="I4180" s="27" t="str">
        <f>VLOOKUP(B4180,'大货清单（不定期按GOMS更新）'!A:F,6,FALSE)</f>
        <v>PHASEOUT</v>
      </c>
      <c r="J4180" s="27" t="str">
        <f>VLOOKUP(B4180,'大货清单（不定期按GOMS更新）'!A:K,11,FALSE)</f>
        <v>10.5</v>
      </c>
      <c r="K4180" s="27" t="str">
        <f>VLOOKUP(B4180,'大货清单（不定期按GOMS更新）'!A:N,12,FALSE)</f>
        <v>674</v>
      </c>
      <c r="L4180" s="27" t="str">
        <f>VLOOKUP(B4180,'大货清单（不定期按GOMS更新）'!A:M,13,FALSE)</f>
        <v>332</v>
      </c>
      <c r="M4180" s="27" t="str">
        <f>VLOOKUP(B4180,'大货清单（不定期按GOMS更新）'!A:N,14,FALSE)</f>
        <v>306</v>
      </c>
      <c r="N4180" s="140" t="s">
        <v>1143</v>
      </c>
      <c r="O4180" s="27">
        <f>IFERROR(VLOOKUP(N4180,'散件迭代（不定期更新）'!C:J,8,FALSE),0)</f>
        <v>0</v>
      </c>
      <c r="P4180" s="27" t="str">
        <f>IFERROR(VLOOKUP(N4180,'散件（更新）'!B:H,3,FALSE),0)</f>
        <v>206-2123-0213</v>
      </c>
      <c r="Q4180" s="27" t="str">
        <f>VLOOKUP(N4180,'散件（更新）'!B:H,2,FALSE)</f>
        <v>114-21230213</v>
      </c>
      <c r="R4180" s="27" t="str">
        <f>VLOOKUP(N4180,'散件（更新）'!B:H,7,FALSE)</f>
        <v>Wire</v>
      </c>
      <c r="S4180" s="27" t="str">
        <f>VLOOKUP(N4180,'散件（更新）'!B:E,4,FALSE)</f>
        <v>https://tineco-yxzt.oss-accelerate.aliyuncs.com/20231219/9FWRI200200_1702948027390.png</v>
      </c>
      <c r="T4180" s="27" t="s">
        <v>8759</v>
      </c>
      <c r="U4180" s="28" t="str">
        <f>VLOOKUP(N4180,'散件（更新）'!B:G,6,FALSE)</f>
        <v>机身充电导线组件</v>
      </c>
      <c r="V4180" s="28">
        <f>VLOOKUP(N4180,'散件（更新）'!B:I,8,FALSE)</f>
        <v>6974950101152</v>
      </c>
    </row>
    <row r="4181" spans="1:22" ht="14.6">
      <c r="A4181" s="57">
        <v>46169</v>
      </c>
      <c r="B4181" s="140" t="s">
        <v>2234</v>
      </c>
      <c r="C4181" s="27" t="str">
        <f>VLOOKUP(B4181,'大货清单（不定期按GOMS更新）'!A:H,8,0)</f>
        <v>109-21230404</v>
      </c>
      <c r="D4181" s="27" t="str">
        <f>VLOOKUP(B4181,'大货清单（不定期按GOMS更新）'!A:C,3,0)</f>
        <v>CL2123D-04</v>
      </c>
      <c r="E4181" s="27" t="str">
        <f>VLOOKUP(B4181,'大货清单（不定期按GOMS更新）'!A:H,4,0)</f>
        <v>DE,ES,FR,CH,NL,RO,AT,LT,PL,GR</v>
      </c>
      <c r="F4181" s="27" t="str">
        <f>VLOOKUP(B4181,'大货清单（不定期按GOMS更新）'!A:H,2,0)</f>
        <v>Floor One S7 Premium</v>
      </c>
      <c r="G4181" s="28">
        <f>VLOOKUP(B4181,'大货清单（不定期按GOMS更新）'!A:I,9,FALSE)</f>
        <v>6974950102142</v>
      </c>
      <c r="H4181" s="27" t="str">
        <f>VLOOKUP(B4181,'大货清单（不定期按GOMS更新）'!A:H,7,0)</f>
        <v>Black</v>
      </c>
      <c r="I4181" s="27" t="str">
        <f>VLOOKUP(B4181,'大货清单（不定期按GOMS更新）'!A:F,6,FALSE)</f>
        <v>PHASEOUT</v>
      </c>
      <c r="J4181" s="27" t="str">
        <f>VLOOKUP(B4181,'大货清单（不定期按GOMS更新）'!A:K,11,FALSE)</f>
        <v>10.5</v>
      </c>
      <c r="K4181" s="27" t="str">
        <f>VLOOKUP(B4181,'大货清单（不定期按GOMS更新）'!A:N,12,FALSE)</f>
        <v>674</v>
      </c>
      <c r="L4181" s="27" t="str">
        <f>VLOOKUP(B4181,'大货清单（不定期按GOMS更新）'!A:M,13,FALSE)</f>
        <v>332</v>
      </c>
      <c r="M4181" s="27" t="str">
        <f>VLOOKUP(B4181,'大货清单（不定期按GOMS更新）'!A:N,14,FALSE)</f>
        <v>306</v>
      </c>
      <c r="N4181" s="140" t="s">
        <v>1160</v>
      </c>
      <c r="O4181" s="27">
        <f>IFERROR(VLOOKUP(N4181,'散件迭代（不定期更新）'!C:J,8,FALSE),0)</f>
        <v>0</v>
      </c>
      <c r="P4181" s="27" t="str">
        <f>IFERROR(VLOOKUP(N4181,'散件（更新）'!B:H,3,FALSE),0)</f>
        <v>206-2123-0215</v>
      </c>
      <c r="Q4181" s="27" t="str">
        <f>VLOOKUP(N4181,'散件（更新）'!B:H,2,FALSE)</f>
        <v>114-21230215</v>
      </c>
      <c r="R4181" s="27" t="str">
        <f>VLOOKUP(N4181,'散件（更新）'!B:H,7,FALSE)</f>
        <v>Motor</v>
      </c>
      <c r="S4181" s="27" t="str">
        <f>VLOOKUP(N4181,'散件（更新）'!B:E,4,FALSE)</f>
        <v>https://tineco-yxzt.oss-accelerate.aliyuncs.com/20231219/9FWRM200000_1702948028577.png</v>
      </c>
      <c r="T4181" s="27" t="s">
        <v>8759</v>
      </c>
      <c r="U4181" s="28" t="str">
        <f>VLOOKUP(N4181,'散件（更新）'!B:G,6,FALSE)</f>
        <v>主电机</v>
      </c>
      <c r="V4181" s="28">
        <f>VLOOKUP(N4181,'散件（更新）'!B:I,8,FALSE)</f>
        <v>6974950101091</v>
      </c>
    </row>
    <row r="4182" spans="1:22" ht="14.6">
      <c r="A4182" s="57">
        <v>46169</v>
      </c>
      <c r="B4182" s="140" t="s">
        <v>2234</v>
      </c>
      <c r="C4182" s="27" t="str">
        <f>VLOOKUP(B4182,'大货清单（不定期按GOMS更新）'!A:H,8,0)</f>
        <v>109-21230404</v>
      </c>
      <c r="D4182" s="27" t="str">
        <f>VLOOKUP(B4182,'大货清单（不定期按GOMS更新）'!A:C,3,0)</f>
        <v>CL2123D-04</v>
      </c>
      <c r="E4182" s="27" t="str">
        <f>VLOOKUP(B4182,'大货清单（不定期按GOMS更新）'!A:H,4,0)</f>
        <v>DE,ES,FR,CH,NL,RO,AT,LT,PL,GR</v>
      </c>
      <c r="F4182" s="27" t="str">
        <f>VLOOKUP(B4182,'大货清单（不定期按GOMS更新）'!A:H,2,0)</f>
        <v>Floor One S7 Premium</v>
      </c>
      <c r="G4182" s="28">
        <f>VLOOKUP(B4182,'大货清单（不定期按GOMS更新）'!A:I,9,FALSE)</f>
        <v>6974950102142</v>
      </c>
      <c r="H4182" s="27" t="str">
        <f>VLOOKUP(B4182,'大货清单（不定期按GOMS更新）'!A:H,7,0)</f>
        <v>Black</v>
      </c>
      <c r="I4182" s="27" t="str">
        <f>VLOOKUP(B4182,'大货清单（不定期按GOMS更新）'!A:F,6,FALSE)</f>
        <v>PHASEOUT</v>
      </c>
      <c r="J4182" s="27" t="str">
        <f>VLOOKUP(B4182,'大货清单（不定期按GOMS更新）'!A:K,11,FALSE)</f>
        <v>10.5</v>
      </c>
      <c r="K4182" s="27" t="str">
        <f>VLOOKUP(B4182,'大货清单（不定期按GOMS更新）'!A:N,12,FALSE)</f>
        <v>674</v>
      </c>
      <c r="L4182" s="27" t="str">
        <f>VLOOKUP(B4182,'大货清单（不定期按GOMS更新）'!A:M,13,FALSE)</f>
        <v>332</v>
      </c>
      <c r="M4182" s="27" t="str">
        <f>VLOOKUP(B4182,'大货清单（不定期按GOMS更新）'!A:N,14,FALSE)</f>
        <v>306</v>
      </c>
      <c r="N4182" s="140" t="s">
        <v>1144</v>
      </c>
      <c r="O4182" s="27">
        <f>IFERROR(VLOOKUP(N4182,'散件迭代（不定期更新）'!C:J,8,FALSE),0)</f>
        <v>0</v>
      </c>
      <c r="P4182" s="27" t="str">
        <f>IFERROR(VLOOKUP(N4182,'散件（更新）'!B:H,3,FALSE),0)</f>
        <v>206-2123-0221</v>
      </c>
      <c r="Q4182" s="27" t="str">
        <f>VLOOKUP(N4182,'散件（更新）'!B:H,2,FALSE)</f>
        <v>114-21230221</v>
      </c>
      <c r="R4182" s="27" t="str">
        <f>VLOOKUP(N4182,'散件（更新）'!B:H,7,FALSE)</f>
        <v>Motor</v>
      </c>
      <c r="S4182" s="27" t="str">
        <f>VLOOKUP(N4182,'散件（更新）'!B:E,4,FALSE)</f>
        <v>https://tineco-yxzt.oss-accelerate.aliyuncs.com/20231219/9FWRM200100_1702948028648.png</v>
      </c>
      <c r="T4182" s="27" t="s">
        <v>8759</v>
      </c>
      <c r="U4182" s="28" t="str">
        <f>VLOOKUP(N4182,'散件（更新）'!B:G,6,FALSE)</f>
        <v>滚刷电机齿轮箱组件</v>
      </c>
      <c r="V4182" s="28">
        <f>VLOOKUP(N4182,'散件（更新）'!B:I,8,FALSE)</f>
        <v>6974950101169</v>
      </c>
    </row>
    <row r="4183" spans="1:22" ht="14.6">
      <c r="A4183" s="57">
        <v>46169</v>
      </c>
      <c r="B4183" s="140" t="s">
        <v>2234</v>
      </c>
      <c r="C4183" s="27" t="str">
        <f>VLOOKUP(B4183,'大货清单（不定期按GOMS更新）'!A:H,8,0)</f>
        <v>109-21230404</v>
      </c>
      <c r="D4183" s="27" t="str">
        <f>VLOOKUP(B4183,'大货清单（不定期按GOMS更新）'!A:C,3,0)</f>
        <v>CL2123D-04</v>
      </c>
      <c r="E4183" s="27" t="str">
        <f>VLOOKUP(B4183,'大货清单（不定期按GOMS更新）'!A:H,4,0)</f>
        <v>DE,ES,FR,CH,NL,RO,AT,LT,PL,GR</v>
      </c>
      <c r="F4183" s="27" t="str">
        <f>VLOOKUP(B4183,'大货清单（不定期按GOMS更新）'!A:H,2,0)</f>
        <v>Floor One S7 Premium</v>
      </c>
      <c r="G4183" s="28">
        <f>VLOOKUP(B4183,'大货清单（不定期按GOMS更新）'!A:I,9,FALSE)</f>
        <v>6974950102142</v>
      </c>
      <c r="H4183" s="27" t="str">
        <f>VLOOKUP(B4183,'大货清单（不定期按GOMS更新）'!A:H,7,0)</f>
        <v>Black</v>
      </c>
      <c r="I4183" s="27" t="str">
        <f>VLOOKUP(B4183,'大货清单（不定期按GOMS更新）'!A:F,6,FALSE)</f>
        <v>PHASEOUT</v>
      </c>
      <c r="J4183" s="27" t="str">
        <f>VLOOKUP(B4183,'大货清单（不定期按GOMS更新）'!A:K,11,FALSE)</f>
        <v>10.5</v>
      </c>
      <c r="K4183" s="27" t="str">
        <f>VLOOKUP(B4183,'大货清单（不定期按GOMS更新）'!A:N,12,FALSE)</f>
        <v>674</v>
      </c>
      <c r="L4183" s="27" t="str">
        <f>VLOOKUP(B4183,'大货清单（不定期按GOMS更新）'!A:M,13,FALSE)</f>
        <v>332</v>
      </c>
      <c r="M4183" s="27" t="str">
        <f>VLOOKUP(B4183,'大货清单（不定期按GOMS更新）'!A:N,14,FALSE)</f>
        <v>306</v>
      </c>
      <c r="N4183" s="140" t="s">
        <v>1159</v>
      </c>
      <c r="O4183" s="27">
        <f>IFERROR(VLOOKUP(N4183,'散件迭代（不定期更新）'!C:J,8,FALSE),0)</f>
        <v>0</v>
      </c>
      <c r="P4183" s="27" t="str">
        <f>IFERROR(VLOOKUP(N4183,'散件（更新）'!B:H,3,FALSE),0)</f>
        <v>206-2123-0208</v>
      </c>
      <c r="Q4183" s="27" t="str">
        <f>VLOOKUP(N4183,'散件（更新）'!B:H,2,FALSE)</f>
        <v>114-21230208</v>
      </c>
      <c r="R4183" s="27" t="str">
        <f>VLOOKUP(N4183,'散件（更新）'!B:H,7,FALSE)</f>
        <v>PCBA</v>
      </c>
      <c r="S4183" s="27" t="str">
        <f>VLOOKUP(N4183,'散件（更新）'!B:E,4,FALSE)</f>
        <v>https://tineco-yxzt.oss-accelerate.aliyuncs.com/20231219/9FWRP200000_1702948029882.png</v>
      </c>
      <c r="T4183" s="27" t="s">
        <v>8759</v>
      </c>
      <c r="U4183" s="28" t="str">
        <f>VLOOKUP(N4183,'散件（更新）'!B:G,6,FALSE)</f>
        <v>主控板组件（ 机身）</v>
      </c>
      <c r="V4183" s="28">
        <f>VLOOKUP(N4183,'散件（更新）'!B:I,8,FALSE)</f>
        <v>6974950101107</v>
      </c>
    </row>
    <row r="4184" spans="1:22" ht="14.6">
      <c r="A4184" s="57">
        <v>46169</v>
      </c>
      <c r="B4184" s="140" t="s">
        <v>2234</v>
      </c>
      <c r="C4184" s="27" t="str">
        <f>VLOOKUP(B4184,'大货清单（不定期按GOMS更新）'!A:H,8,0)</f>
        <v>109-21230404</v>
      </c>
      <c r="D4184" s="27" t="str">
        <f>VLOOKUP(B4184,'大货清单（不定期按GOMS更新）'!A:C,3,0)</f>
        <v>CL2123D-04</v>
      </c>
      <c r="E4184" s="27" t="str">
        <f>VLOOKUP(B4184,'大货清单（不定期按GOMS更新）'!A:H,4,0)</f>
        <v>DE,ES,FR,CH,NL,RO,AT,LT,PL,GR</v>
      </c>
      <c r="F4184" s="27" t="str">
        <f>VLOOKUP(B4184,'大货清单（不定期按GOMS更新）'!A:H,2,0)</f>
        <v>Floor One S7 Premium</v>
      </c>
      <c r="G4184" s="28">
        <f>VLOOKUP(B4184,'大货清单（不定期按GOMS更新）'!A:I,9,FALSE)</f>
        <v>6974950102142</v>
      </c>
      <c r="H4184" s="27" t="str">
        <f>VLOOKUP(B4184,'大货清单（不定期按GOMS更新）'!A:H,7,0)</f>
        <v>Black</v>
      </c>
      <c r="I4184" s="27" t="str">
        <f>VLOOKUP(B4184,'大货清单（不定期按GOMS更新）'!A:F,6,FALSE)</f>
        <v>PHASEOUT</v>
      </c>
      <c r="J4184" s="27" t="str">
        <f>VLOOKUP(B4184,'大货清单（不定期按GOMS更新）'!A:K,11,FALSE)</f>
        <v>10.5</v>
      </c>
      <c r="K4184" s="27" t="str">
        <f>VLOOKUP(B4184,'大货清单（不定期按GOMS更新）'!A:N,12,FALSE)</f>
        <v>674</v>
      </c>
      <c r="L4184" s="27" t="str">
        <f>VLOOKUP(B4184,'大货清单（不定期按GOMS更新）'!A:M,13,FALSE)</f>
        <v>332</v>
      </c>
      <c r="M4184" s="27" t="str">
        <f>VLOOKUP(B4184,'大货清单（不定期按GOMS更新）'!A:N,14,FALSE)</f>
        <v>306</v>
      </c>
      <c r="N4184" s="140" t="s">
        <v>1161</v>
      </c>
      <c r="O4184" s="27">
        <f>IFERROR(VLOOKUP(N4184,'散件迭代（不定期更新）'!C:J,8,FALSE),0)</f>
        <v>0</v>
      </c>
      <c r="P4184" s="27" t="str">
        <f>IFERROR(VLOOKUP(N4184,'散件（更新）'!B:H,3,FALSE),0)</f>
        <v>206-2123-0222</v>
      </c>
      <c r="Q4184" s="27" t="str">
        <f>VLOOKUP(N4184,'散件（更新）'!B:H,2,FALSE)</f>
        <v>114-21230222</v>
      </c>
      <c r="R4184" s="27" t="str">
        <f>VLOOKUP(N4184,'散件（更新）'!B:H,7,FALSE)</f>
        <v>PCBA</v>
      </c>
      <c r="S4184" s="27" t="str">
        <f>VLOOKUP(N4184,'散件（更新）'!B:E,4,FALSE)</f>
        <v>https://tineco-yxzt.oss-accelerate.aliyuncs.com/20231219/9FWRP200100_1702948033739.png</v>
      </c>
      <c r="T4184" s="27" t="s">
        <v>8759</v>
      </c>
      <c r="U4184" s="28" t="str">
        <f>VLOOKUP(N4184,'散件（更新）'!B:G,6,FALSE)</f>
        <v>主控板组件（地刷）</v>
      </c>
      <c r="V4184" s="28">
        <f>VLOOKUP(N4184,'散件（更新）'!B:I,8,FALSE)</f>
        <v>6974950101176</v>
      </c>
    </row>
    <row r="4185" spans="1:22" ht="14.6">
      <c r="A4185" s="57">
        <v>46169</v>
      </c>
      <c r="B4185" s="140" t="s">
        <v>2234</v>
      </c>
      <c r="C4185" s="27" t="str">
        <f>VLOOKUP(B4185,'大货清单（不定期按GOMS更新）'!A:H,8,0)</f>
        <v>109-21230404</v>
      </c>
      <c r="D4185" s="27" t="str">
        <f>VLOOKUP(B4185,'大货清单（不定期按GOMS更新）'!A:C,3,0)</f>
        <v>CL2123D-04</v>
      </c>
      <c r="E4185" s="27" t="str">
        <f>VLOOKUP(B4185,'大货清单（不定期按GOMS更新）'!A:H,4,0)</f>
        <v>DE,ES,FR,CH,NL,RO,AT,LT,PL,GR</v>
      </c>
      <c r="F4185" s="27" t="str">
        <f>VLOOKUP(B4185,'大货清单（不定期按GOMS更新）'!A:H,2,0)</f>
        <v>Floor One S7 Premium</v>
      </c>
      <c r="G4185" s="28">
        <f>VLOOKUP(B4185,'大货清单（不定期按GOMS更新）'!A:I,9,FALSE)</f>
        <v>6974950102142</v>
      </c>
      <c r="H4185" s="27" t="str">
        <f>VLOOKUP(B4185,'大货清单（不定期按GOMS更新）'!A:H,7,0)</f>
        <v>Black</v>
      </c>
      <c r="I4185" s="27" t="str">
        <f>VLOOKUP(B4185,'大货清单（不定期按GOMS更新）'!A:F,6,FALSE)</f>
        <v>PHASEOUT</v>
      </c>
      <c r="J4185" s="27" t="str">
        <f>VLOOKUP(B4185,'大货清单（不定期按GOMS更新）'!A:K,11,FALSE)</f>
        <v>10.5</v>
      </c>
      <c r="K4185" s="27" t="str">
        <f>VLOOKUP(B4185,'大货清单（不定期按GOMS更新）'!A:N,12,FALSE)</f>
        <v>674</v>
      </c>
      <c r="L4185" s="27" t="str">
        <f>VLOOKUP(B4185,'大货清单（不定期按GOMS更新）'!A:M,13,FALSE)</f>
        <v>332</v>
      </c>
      <c r="M4185" s="27" t="str">
        <f>VLOOKUP(B4185,'大货清单（不定期按GOMS更新）'!A:N,14,FALSE)</f>
        <v>306</v>
      </c>
      <c r="N4185" s="140" t="s">
        <v>1147</v>
      </c>
      <c r="O4185" s="27">
        <f>IFERROR(VLOOKUP(N4185,'散件迭代（不定期更新）'!C:J,8,FALSE),0)</f>
        <v>0</v>
      </c>
      <c r="P4185" s="27" t="str">
        <f>IFERROR(VLOOKUP(N4185,'散件（更新）'!B:H,3,FALSE),0)</f>
        <v>206-2123-0225</v>
      </c>
      <c r="Q4185" s="27" t="str">
        <f>VLOOKUP(N4185,'散件（更新）'!B:H,2,FALSE)</f>
        <v>114-21230225</v>
      </c>
      <c r="R4185" s="27" t="str">
        <f>VLOOKUP(N4185,'散件（更新）'!B:H,7,FALSE)</f>
        <v>PCBA</v>
      </c>
      <c r="S4185" s="27">
        <f>VLOOKUP(N4185,'散件（更新）'!B:E,4,FALSE)</f>
        <v>0</v>
      </c>
      <c r="T4185" s="27" t="s">
        <v>8759</v>
      </c>
      <c r="U4185" s="28" t="str">
        <f>VLOOKUP(N4185,'散件（更新）'!B:G,6,FALSE)</f>
        <v>LED灯板组件</v>
      </c>
      <c r="V4185" s="28">
        <f>VLOOKUP(N4185,'散件（更新）'!B:I,8,FALSE)</f>
        <v>6974950101190</v>
      </c>
    </row>
    <row r="4186" spans="1:22" ht="14.6">
      <c r="A4186" s="57">
        <v>46169</v>
      </c>
      <c r="B4186" s="140" t="s">
        <v>2234</v>
      </c>
      <c r="C4186" s="27" t="str">
        <f>VLOOKUP(B4186,'大货清单（不定期按GOMS更新）'!A:H,8,0)</f>
        <v>109-21230404</v>
      </c>
      <c r="D4186" s="27" t="str">
        <f>VLOOKUP(B4186,'大货清单（不定期按GOMS更新）'!A:C,3,0)</f>
        <v>CL2123D-04</v>
      </c>
      <c r="E4186" s="27" t="str">
        <f>VLOOKUP(B4186,'大货清单（不定期按GOMS更新）'!A:H,4,0)</f>
        <v>DE,ES,FR,CH,NL,RO,AT,LT,PL,GR</v>
      </c>
      <c r="F4186" s="27" t="str">
        <f>VLOOKUP(B4186,'大货清单（不定期按GOMS更新）'!A:H,2,0)</f>
        <v>Floor One S7 Premium</v>
      </c>
      <c r="G4186" s="28">
        <f>VLOOKUP(B4186,'大货清单（不定期按GOMS更新）'!A:I,9,FALSE)</f>
        <v>6974950102142</v>
      </c>
      <c r="H4186" s="27" t="str">
        <f>VLOOKUP(B4186,'大货清单（不定期按GOMS更新）'!A:H,7,0)</f>
        <v>Black</v>
      </c>
      <c r="I4186" s="27" t="str">
        <f>VLOOKUP(B4186,'大货清单（不定期按GOMS更新）'!A:F,6,FALSE)</f>
        <v>PHASEOUT</v>
      </c>
      <c r="J4186" s="27" t="str">
        <f>VLOOKUP(B4186,'大货清单（不定期按GOMS更新）'!A:K,11,FALSE)</f>
        <v>10.5</v>
      </c>
      <c r="K4186" s="27" t="str">
        <f>VLOOKUP(B4186,'大货清单（不定期按GOMS更新）'!A:N,12,FALSE)</f>
        <v>674</v>
      </c>
      <c r="L4186" s="27" t="str">
        <f>VLOOKUP(B4186,'大货清单（不定期按GOMS更新）'!A:M,13,FALSE)</f>
        <v>332</v>
      </c>
      <c r="M4186" s="27" t="str">
        <f>VLOOKUP(B4186,'大货清单（不定期按GOMS更新）'!A:N,14,FALSE)</f>
        <v>306</v>
      </c>
      <c r="N4186" s="140" t="s">
        <v>1148</v>
      </c>
      <c r="O4186" s="27">
        <f>IFERROR(VLOOKUP(N4186,'散件迭代（不定期更新）'!C:J,8,FALSE),0)</f>
        <v>0</v>
      </c>
      <c r="P4186" s="27" t="str">
        <f>IFERROR(VLOOKUP(N4186,'散件（更新）'!B:H,3,FALSE),0)</f>
        <v>206-2123-0214</v>
      </c>
      <c r="Q4186" s="27" t="str">
        <f>VLOOKUP(N4186,'散件（更新）'!B:H,2,FALSE)</f>
        <v>114-21230214</v>
      </c>
      <c r="R4186" s="27" t="str">
        <f>VLOOKUP(N4186,'散件（更新）'!B:H,7,FALSE)</f>
        <v>Scraper</v>
      </c>
      <c r="S4186" s="27" t="str">
        <f>VLOOKUP(N4186,'散件（更新）'!B:E,4,FALSE)</f>
        <v>https://tineco-yxzt.oss-accelerate.aliyuncs.com/20231227/9FWRR200000_1703640265572.png</v>
      </c>
      <c r="T4186" s="27" t="s">
        <v>8759</v>
      </c>
      <c r="U4186" s="28" t="str">
        <f>VLOOKUP(N4186,'散件（更新）'!B:G,6,FALSE)</f>
        <v>刮条组件</v>
      </c>
      <c r="V4186" s="28">
        <f>VLOOKUP(N4186,'散件（更新）'!B:I,8,FALSE)</f>
        <v>6974950101206</v>
      </c>
    </row>
    <row r="4187" spans="1:22" ht="14.6">
      <c r="A4187" s="57">
        <v>46169</v>
      </c>
      <c r="B4187" s="140" t="s">
        <v>2234</v>
      </c>
      <c r="C4187" s="27" t="str">
        <f>VLOOKUP(B4187,'大货清单（不定期按GOMS更新）'!A:H,8,0)</f>
        <v>109-21230404</v>
      </c>
      <c r="D4187" s="27" t="str">
        <f>VLOOKUP(B4187,'大货清单（不定期按GOMS更新）'!A:C,3,0)</f>
        <v>CL2123D-04</v>
      </c>
      <c r="E4187" s="27" t="str">
        <f>VLOOKUP(B4187,'大货清单（不定期按GOMS更新）'!A:H,4,0)</f>
        <v>DE,ES,FR,CH,NL,RO,AT,LT,PL,GR</v>
      </c>
      <c r="F4187" s="27" t="str">
        <f>VLOOKUP(B4187,'大货清单（不定期按GOMS更新）'!A:H,2,0)</f>
        <v>Floor One S7 Premium</v>
      </c>
      <c r="G4187" s="28">
        <f>VLOOKUP(B4187,'大货清单（不定期按GOMS更新）'!A:I,9,FALSE)</f>
        <v>6974950102142</v>
      </c>
      <c r="H4187" s="27" t="str">
        <f>VLOOKUP(B4187,'大货清单（不定期按GOMS更新）'!A:H,7,0)</f>
        <v>Black</v>
      </c>
      <c r="I4187" s="27" t="str">
        <f>VLOOKUP(B4187,'大货清单（不定期按GOMS更新）'!A:F,6,FALSE)</f>
        <v>PHASEOUT</v>
      </c>
      <c r="J4187" s="27" t="str">
        <f>VLOOKUP(B4187,'大货清单（不定期按GOMS更新）'!A:K,11,FALSE)</f>
        <v>10.5</v>
      </c>
      <c r="K4187" s="27" t="str">
        <f>VLOOKUP(B4187,'大货清单（不定期按GOMS更新）'!A:N,12,FALSE)</f>
        <v>674</v>
      </c>
      <c r="L4187" s="27" t="str">
        <f>VLOOKUP(B4187,'大货清单（不定期按GOMS更新）'!A:M,13,FALSE)</f>
        <v>332</v>
      </c>
      <c r="M4187" s="27" t="str">
        <f>VLOOKUP(B4187,'大货清单（不定期按GOMS更新）'!A:N,14,FALSE)</f>
        <v>306</v>
      </c>
      <c r="N4187" s="140" t="s">
        <v>1152</v>
      </c>
      <c r="O4187" s="27">
        <f>IFERROR(VLOOKUP(N4187,'散件迭代（不定期更新）'!C:J,8,FALSE),0)</f>
        <v>0</v>
      </c>
      <c r="P4187" s="27" t="str">
        <f>IFERROR(VLOOKUP(N4187,'散件（更新）'!B:H,3,FALSE),0)</f>
        <v>206-2123-0219</v>
      </c>
      <c r="Q4187" s="27" t="str">
        <f>VLOOKUP(N4187,'散件（更新）'!B:H,2,FALSE)</f>
        <v>114-21230219</v>
      </c>
      <c r="R4187" s="27" t="str">
        <f>VLOOKUP(N4187,'散件（更新）'!B:H,7,FALSE)</f>
        <v>Scraper</v>
      </c>
      <c r="S4187" s="27">
        <f>VLOOKUP(N4187,'散件（更新）'!B:E,4,FALSE)</f>
        <v>0</v>
      </c>
      <c r="T4187" s="27" t="s">
        <v>8759</v>
      </c>
      <c r="U4187" s="28" t="str">
        <f>VLOOKUP(N4187,'散件（更新）'!B:G,6,FALSE)</f>
        <v>地刷底座支架包胶组件</v>
      </c>
      <c r="V4187" s="28">
        <f>VLOOKUP(N4187,'散件（更新）'!B:I,8,FALSE)</f>
        <v>6974950101244</v>
      </c>
    </row>
    <row r="4188" spans="1:22" ht="14.6">
      <c r="A4188" s="57">
        <v>46169</v>
      </c>
      <c r="B4188" s="140" t="s">
        <v>2234</v>
      </c>
      <c r="C4188" s="27" t="str">
        <f>VLOOKUP(B4188,'大货清单（不定期按GOMS更新）'!A:H,8,0)</f>
        <v>109-21230404</v>
      </c>
      <c r="D4188" s="27" t="str">
        <f>VLOOKUP(B4188,'大货清单（不定期按GOMS更新）'!A:C,3,0)</f>
        <v>CL2123D-04</v>
      </c>
      <c r="E4188" s="27" t="str">
        <f>VLOOKUP(B4188,'大货清单（不定期按GOMS更新）'!A:H,4,0)</f>
        <v>DE,ES,FR,CH,NL,RO,AT,LT,PL,GR</v>
      </c>
      <c r="F4188" s="27" t="str">
        <f>VLOOKUP(B4188,'大货清单（不定期按GOMS更新）'!A:H,2,0)</f>
        <v>Floor One S7 Premium</v>
      </c>
      <c r="G4188" s="28">
        <f>VLOOKUP(B4188,'大货清单（不定期按GOMS更新）'!A:I,9,FALSE)</f>
        <v>6974950102142</v>
      </c>
      <c r="H4188" s="27" t="str">
        <f>VLOOKUP(B4188,'大货清单（不定期按GOMS更新）'!A:H,7,0)</f>
        <v>Black</v>
      </c>
      <c r="I4188" s="27" t="str">
        <f>VLOOKUP(B4188,'大货清单（不定期按GOMS更新）'!A:F,6,FALSE)</f>
        <v>PHASEOUT</v>
      </c>
      <c r="J4188" s="27" t="str">
        <f>VLOOKUP(B4188,'大货清单（不定期按GOMS更新）'!A:K,11,FALSE)</f>
        <v>10.5</v>
      </c>
      <c r="K4188" s="27" t="str">
        <f>VLOOKUP(B4188,'大货清单（不定期按GOMS更新）'!A:N,12,FALSE)</f>
        <v>674</v>
      </c>
      <c r="L4188" s="27" t="str">
        <f>VLOOKUP(B4188,'大货清单（不定期按GOMS更新）'!A:M,13,FALSE)</f>
        <v>332</v>
      </c>
      <c r="M4188" s="27" t="str">
        <f>VLOOKUP(B4188,'大货清单（不定期按GOMS更新）'!A:N,14,FALSE)</f>
        <v>306</v>
      </c>
      <c r="N4188" s="140" t="s">
        <v>1149</v>
      </c>
      <c r="O4188" s="27">
        <f>IFERROR(VLOOKUP(N4188,'散件迭代（不定期更新）'!C:J,8,FALSE),0)</f>
        <v>0</v>
      </c>
      <c r="P4188" s="27" t="str">
        <f>IFERROR(VLOOKUP(N4188,'散件（更新）'!B:H,3,FALSE),0)</f>
        <v>206-2123-0216</v>
      </c>
      <c r="Q4188" s="27" t="str">
        <f>VLOOKUP(N4188,'散件（更新）'!B:H,2,FALSE)</f>
        <v>114-21230216</v>
      </c>
      <c r="R4188" s="27" t="str">
        <f>VLOOKUP(N4188,'散件（更新）'!B:H,7,FALSE)</f>
        <v>Pump</v>
      </c>
      <c r="S4188" s="27" t="str">
        <f>VLOOKUP(N4188,'散件（更新）'!B:E,4,FALSE)</f>
        <v>https://tineco-yxzt.oss-accelerate.aliyuncs.com/20231219/9FWRU200000_1702948034875.png</v>
      </c>
      <c r="T4188" s="27" t="s">
        <v>8759</v>
      </c>
      <c r="U4188" s="28" t="str">
        <f>VLOOKUP(N4188,'散件（更新）'!B:G,6,FALSE)</f>
        <v>蠕动泵组件</v>
      </c>
      <c r="V4188" s="28">
        <f>VLOOKUP(N4188,'散件（更新）'!B:I,8,FALSE)</f>
        <v>6974950101213</v>
      </c>
    </row>
    <row r="4189" spans="1:22" ht="14.6">
      <c r="A4189" s="57">
        <v>46169</v>
      </c>
      <c r="B4189" s="140" t="s">
        <v>2234</v>
      </c>
      <c r="C4189" s="27" t="str">
        <f>VLOOKUP(B4189,'大货清单（不定期按GOMS更新）'!A:H,8,0)</f>
        <v>109-21230404</v>
      </c>
      <c r="D4189" s="27" t="str">
        <f>VLOOKUP(B4189,'大货清单（不定期按GOMS更新）'!A:C,3,0)</f>
        <v>CL2123D-04</v>
      </c>
      <c r="E4189" s="27" t="str">
        <f>VLOOKUP(B4189,'大货清单（不定期按GOMS更新）'!A:H,4,0)</f>
        <v>DE,ES,FR,CH,NL,RO,AT,LT,PL,GR</v>
      </c>
      <c r="F4189" s="27" t="str">
        <f>VLOOKUP(B4189,'大货清单（不定期按GOMS更新）'!A:H,2,0)</f>
        <v>Floor One S7 Premium</v>
      </c>
      <c r="G4189" s="28">
        <f>VLOOKUP(B4189,'大货清单（不定期按GOMS更新）'!A:I,9,FALSE)</f>
        <v>6974950102142</v>
      </c>
      <c r="H4189" s="27" t="str">
        <f>VLOOKUP(B4189,'大货清单（不定期按GOMS更新）'!A:H,7,0)</f>
        <v>Black</v>
      </c>
      <c r="I4189" s="27" t="str">
        <f>VLOOKUP(B4189,'大货清单（不定期按GOMS更新）'!A:F,6,FALSE)</f>
        <v>PHASEOUT</v>
      </c>
      <c r="J4189" s="27" t="str">
        <f>VLOOKUP(B4189,'大货清单（不定期按GOMS更新）'!A:K,11,FALSE)</f>
        <v>10.5</v>
      </c>
      <c r="K4189" s="27" t="str">
        <f>VLOOKUP(B4189,'大货清单（不定期按GOMS更新）'!A:N,12,FALSE)</f>
        <v>674</v>
      </c>
      <c r="L4189" s="27" t="str">
        <f>VLOOKUP(B4189,'大货清单（不定期按GOMS更新）'!A:M,13,FALSE)</f>
        <v>332</v>
      </c>
      <c r="M4189" s="27" t="str">
        <f>VLOOKUP(B4189,'大货清单（不定期按GOMS更新）'!A:N,14,FALSE)</f>
        <v>306</v>
      </c>
      <c r="N4189" s="140" t="s">
        <v>1146</v>
      </c>
      <c r="O4189" s="27">
        <f>IFERROR(VLOOKUP(N4189,'散件迭代（不定期更新）'!C:J,8,FALSE),0)</f>
        <v>0</v>
      </c>
      <c r="P4189" s="27" t="str">
        <f>IFERROR(VLOOKUP(N4189,'散件（更新）'!B:H,3,FALSE),0)</f>
        <v>206-2123-0223</v>
      </c>
      <c r="Q4189" s="27" t="str">
        <f>VLOOKUP(N4189,'散件（更新）'!B:H,2,FALSE)</f>
        <v>114-21230223</v>
      </c>
      <c r="R4189" s="27" t="str">
        <f>VLOOKUP(N4189,'散件（更新）'!B:H,7,FALSE)</f>
        <v>Repair Wheel</v>
      </c>
      <c r="S4189" s="27" t="str">
        <f>VLOOKUP(N4189,'散件（更新）'!B:E,4,FALSE)</f>
        <v>https://tineco-yxzt.oss-accelerate.aliyuncs.com/20231219/9FWRW200000_1702948035023.png</v>
      </c>
      <c r="T4189" s="27" t="s">
        <v>8759</v>
      </c>
      <c r="U4189" s="28" t="str">
        <f>VLOOKUP(N4189,'散件（更新）'!B:G,6,FALSE)</f>
        <v>大轮组件</v>
      </c>
      <c r="V4189" s="28">
        <f>VLOOKUP(N4189,'散件（更新）'!B:I,8,FALSE)</f>
        <v>6974950101183</v>
      </c>
    </row>
    <row r="4190" spans="1:22" ht="14.6">
      <c r="A4190" s="57">
        <v>46169</v>
      </c>
      <c r="B4190" s="140" t="s">
        <v>2234</v>
      </c>
      <c r="C4190" s="27" t="str">
        <f>VLOOKUP(B4190,'大货清单（不定期按GOMS更新）'!A:H,8,0)</f>
        <v>109-21230404</v>
      </c>
      <c r="D4190" s="27" t="str">
        <f>VLOOKUP(B4190,'大货清单（不定期按GOMS更新）'!A:C,3,0)</f>
        <v>CL2123D-04</v>
      </c>
      <c r="E4190" s="27" t="str">
        <f>VLOOKUP(B4190,'大货清单（不定期按GOMS更新）'!A:H,4,0)</f>
        <v>DE,ES,FR,CH,NL,RO,AT,LT,PL,GR</v>
      </c>
      <c r="F4190" s="27" t="str">
        <f>VLOOKUP(B4190,'大货清单（不定期按GOMS更新）'!A:H,2,0)</f>
        <v>Floor One S7 Premium</v>
      </c>
      <c r="G4190" s="28">
        <f>VLOOKUP(B4190,'大货清单（不定期按GOMS更新）'!A:I,9,FALSE)</f>
        <v>6974950102142</v>
      </c>
      <c r="H4190" s="27" t="str">
        <f>VLOOKUP(B4190,'大货清单（不定期按GOMS更新）'!A:H,7,0)</f>
        <v>Black</v>
      </c>
      <c r="I4190" s="27" t="str">
        <f>VLOOKUP(B4190,'大货清单（不定期按GOMS更新）'!A:F,6,FALSE)</f>
        <v>PHASEOUT</v>
      </c>
      <c r="J4190" s="27" t="str">
        <f>VLOOKUP(B4190,'大货清单（不定期按GOMS更新）'!A:K,11,FALSE)</f>
        <v>10.5</v>
      </c>
      <c r="K4190" s="27" t="str">
        <f>VLOOKUP(B4190,'大货清单（不定期按GOMS更新）'!A:N,12,FALSE)</f>
        <v>674</v>
      </c>
      <c r="L4190" s="27" t="str">
        <f>VLOOKUP(B4190,'大货清单（不定期按GOMS更新）'!A:M,13,FALSE)</f>
        <v>332</v>
      </c>
      <c r="M4190" s="27" t="str">
        <f>VLOOKUP(B4190,'大货清单（不定期按GOMS更新）'!A:N,14,FALSE)</f>
        <v>306</v>
      </c>
      <c r="N4190" s="140" t="s">
        <v>1043</v>
      </c>
      <c r="O4190" s="27" t="str">
        <f>IFERROR(VLOOKUP(N4190,'散件迭代（不定期更新）'!C:J,8,FALSE),0)</f>
        <v>A22</v>
      </c>
      <c r="P4190" s="27" t="str">
        <f>IFERROR(VLOOKUP(N4190,'散件（更新）'!B:H,3,FALSE),0)</f>
        <v>206-1879-0109</v>
      </c>
      <c r="Q4190" s="27" t="str">
        <f>VLOOKUP(N4190,'散件（更新）'!B:H,2,FALSE)</f>
        <v>114-18790109</v>
      </c>
      <c r="R4190" s="27" t="str">
        <f>VLOOKUP(N4190,'散件（更新）'!B:H,7,FALSE)</f>
        <v>3-In-1 Cleaning Tool</v>
      </c>
      <c r="S4190" s="27" t="str">
        <f>VLOOKUP(N4190,'散件（更新）'!B:E,4,FALSE)</f>
        <v>https://tineco-yxzt.oss-accelerate.aliyuncs.com/product/114-18790109.png</v>
      </c>
      <c r="T4190" s="27" t="s">
        <v>8759</v>
      </c>
      <c r="U4190" s="28" t="str">
        <f>VLOOKUP(N4190,'散件（更新）'!B:G,6,FALSE)</f>
        <v>AB1888清洁刷组件</v>
      </c>
      <c r="V4190" s="28" t="str">
        <f>VLOOKUP(N4190,'散件（更新）'!B:I,8,FALSE)</f>
        <v>6972200191809</v>
      </c>
    </row>
    <row r="4191" spans="1:22" ht="14.6">
      <c r="A4191" s="57">
        <v>46169</v>
      </c>
      <c r="B4191" s="140" t="s">
        <v>2234</v>
      </c>
      <c r="C4191" s="27" t="str">
        <f>VLOOKUP(B4191,'大货清单（不定期按GOMS更新）'!A:H,8,0)</f>
        <v>109-21230404</v>
      </c>
      <c r="D4191" s="27" t="str">
        <f>VLOOKUP(B4191,'大货清单（不定期按GOMS更新）'!A:C,3,0)</f>
        <v>CL2123D-04</v>
      </c>
      <c r="E4191" s="27" t="str">
        <f>VLOOKUP(B4191,'大货清单（不定期按GOMS更新）'!A:H,4,0)</f>
        <v>DE,ES,FR,CH,NL,RO,AT,LT,PL,GR</v>
      </c>
      <c r="F4191" s="27" t="str">
        <f>VLOOKUP(B4191,'大货清单（不定期按GOMS更新）'!A:H,2,0)</f>
        <v>Floor One S7 Premium</v>
      </c>
      <c r="G4191" s="28">
        <f>VLOOKUP(B4191,'大货清单（不定期按GOMS更新）'!A:I,9,FALSE)</f>
        <v>6974950102142</v>
      </c>
      <c r="H4191" s="27" t="str">
        <f>VLOOKUP(B4191,'大货清单（不定期按GOMS更新）'!A:H,7,0)</f>
        <v>Black</v>
      </c>
      <c r="I4191" s="27" t="str">
        <f>VLOOKUP(B4191,'大货清单（不定期按GOMS更新）'!A:F,6,FALSE)</f>
        <v>PHASEOUT</v>
      </c>
      <c r="J4191" s="27" t="str">
        <f>VLOOKUP(B4191,'大货清单（不定期按GOMS更新）'!A:K,11,FALSE)</f>
        <v>10.5</v>
      </c>
      <c r="K4191" s="27" t="str">
        <f>VLOOKUP(B4191,'大货清单（不定期按GOMS更新）'!A:N,12,FALSE)</f>
        <v>674</v>
      </c>
      <c r="L4191" s="27" t="str">
        <f>VLOOKUP(B4191,'大货清单（不定期按GOMS更新）'!A:M,13,FALSE)</f>
        <v>332</v>
      </c>
      <c r="M4191" s="27" t="str">
        <f>VLOOKUP(B4191,'大货清单（不定期按GOMS更新）'!A:N,14,FALSE)</f>
        <v>306</v>
      </c>
      <c r="N4191" s="140" t="s">
        <v>1163</v>
      </c>
      <c r="O4191" s="27">
        <f>IFERROR(VLOOKUP(N4191,'散件迭代（不定期更新）'!C:J,8,FALSE),0)</f>
        <v>0</v>
      </c>
      <c r="P4191" s="27" t="str">
        <f>IFERROR(VLOOKUP(N4191,'散件（更新）'!B:H,3,FALSE),0)</f>
        <v>206-2123-0205</v>
      </c>
      <c r="Q4191" s="27" t="str">
        <f>VLOOKUP(N4191,'散件（更新）'!B:H,2,FALSE)</f>
        <v>114-21230205</v>
      </c>
      <c r="R4191" s="27" t="str">
        <f>VLOOKUP(N4191,'散件（更新）'!B:H,7,FALSE)</f>
        <v>Handle</v>
      </c>
      <c r="S4191" s="27">
        <f>VLOOKUP(N4191,'散件（更新）'!B:E,4,FALSE)</f>
        <v>0</v>
      </c>
      <c r="T4191" s="27" t="s">
        <v>8759</v>
      </c>
      <c r="U4191" s="28" t="str">
        <f>VLOOKUP(N4191,'散件（更新）'!B:G,6,FALSE)</f>
        <v>手柄组件</v>
      </c>
      <c r="V4191" s="28">
        <f>VLOOKUP(N4191,'散件（更新）'!B:I,8,FALSE)</f>
        <v>6974950101053</v>
      </c>
    </row>
    <row r="4192" spans="1:22" ht="14.6">
      <c r="A4192" s="57">
        <v>46169</v>
      </c>
      <c r="B4192" s="140" t="s">
        <v>2234</v>
      </c>
      <c r="C4192" s="27" t="str">
        <f>VLOOKUP(B4192,'大货清单（不定期按GOMS更新）'!A:H,8,0)</f>
        <v>109-21230404</v>
      </c>
      <c r="D4192" s="27" t="str">
        <f>VLOOKUP(B4192,'大货清单（不定期按GOMS更新）'!A:C,3,0)</f>
        <v>CL2123D-04</v>
      </c>
      <c r="E4192" s="27" t="str">
        <f>VLOOKUP(B4192,'大货清单（不定期按GOMS更新）'!A:H,4,0)</f>
        <v>DE,ES,FR,CH,NL,RO,AT,LT,PL,GR</v>
      </c>
      <c r="F4192" s="27" t="str">
        <f>VLOOKUP(B4192,'大货清单（不定期按GOMS更新）'!A:H,2,0)</f>
        <v>Floor One S7 Premium</v>
      </c>
      <c r="G4192" s="28">
        <f>VLOOKUP(B4192,'大货清单（不定期按GOMS更新）'!A:I,9,FALSE)</f>
        <v>6974950102142</v>
      </c>
      <c r="H4192" s="27" t="str">
        <f>VLOOKUP(B4192,'大货清单（不定期按GOMS更新）'!A:H,7,0)</f>
        <v>Black</v>
      </c>
      <c r="I4192" s="27" t="str">
        <f>VLOOKUP(B4192,'大货清单（不定期按GOMS更新）'!A:F,6,FALSE)</f>
        <v>PHASEOUT</v>
      </c>
      <c r="J4192" s="27" t="str">
        <f>VLOOKUP(B4192,'大货清单（不定期按GOMS更新）'!A:K,11,FALSE)</f>
        <v>10.5</v>
      </c>
      <c r="K4192" s="27" t="str">
        <f>VLOOKUP(B4192,'大货清单（不定期按GOMS更新）'!A:N,12,FALSE)</f>
        <v>674</v>
      </c>
      <c r="L4192" s="27" t="str">
        <f>VLOOKUP(B4192,'大货清单（不定期按GOMS更新）'!A:M,13,FALSE)</f>
        <v>332</v>
      </c>
      <c r="M4192" s="27" t="str">
        <f>VLOOKUP(B4192,'大货清单（不定期按GOMS更新）'!A:N,14,FALSE)</f>
        <v>306</v>
      </c>
      <c r="N4192" s="140" t="s">
        <v>1162</v>
      </c>
      <c r="O4192" s="27">
        <f>IFERROR(VLOOKUP(N4192,'散件迭代（不定期更新）'!C:J,8,FALSE),0)</f>
        <v>0</v>
      </c>
      <c r="P4192" s="27" t="str">
        <f>IFERROR(VLOOKUP(N4192,'散件（更新）'!B:H,3,FALSE),0)</f>
        <v>206-2123-0204</v>
      </c>
      <c r="Q4192" s="27" t="str">
        <f>VLOOKUP(N4192,'散件（更新）'!B:H,2,FALSE)</f>
        <v>114-21230204</v>
      </c>
      <c r="R4192" s="27" t="str">
        <f>VLOOKUP(N4192,'散件（更新）'!B:H,7,FALSE)</f>
        <v>Clean Water Tank</v>
      </c>
      <c r="S4192" s="27" t="str">
        <f>VLOOKUP(N4192,'散件（更新）'!B:E,4,FALSE)</f>
        <v>https://tineco-yxzt.oss-accelerate.aliyuncs.com/20231219/9FWWC200000_1702948036446.png</v>
      </c>
      <c r="T4192" s="27" t="s">
        <v>8759</v>
      </c>
      <c r="U4192" s="28" t="str">
        <f>VLOOKUP(N4192,'散件（更新）'!B:G,6,FALSE)</f>
        <v>溶液桶组件</v>
      </c>
      <c r="V4192" s="28">
        <f>VLOOKUP(N4192,'散件（更新）'!B:I,8,FALSE)</f>
        <v>6974950101046</v>
      </c>
    </row>
    <row r="4193" spans="1:22" ht="14.6">
      <c r="A4193" s="57">
        <v>46169</v>
      </c>
      <c r="B4193" s="140" t="s">
        <v>2234</v>
      </c>
      <c r="C4193" s="27" t="str">
        <f>VLOOKUP(B4193,'大货清单（不定期按GOMS更新）'!A:H,8,0)</f>
        <v>109-21230404</v>
      </c>
      <c r="D4193" s="27" t="str">
        <f>VLOOKUP(B4193,'大货清单（不定期按GOMS更新）'!A:C,3,0)</f>
        <v>CL2123D-04</v>
      </c>
      <c r="E4193" s="27" t="str">
        <f>VLOOKUP(B4193,'大货清单（不定期按GOMS更新）'!A:H,4,0)</f>
        <v>DE,ES,FR,CH,NL,RO,AT,LT,PL,GR</v>
      </c>
      <c r="F4193" s="27" t="str">
        <f>VLOOKUP(B4193,'大货清单（不定期按GOMS更新）'!A:H,2,0)</f>
        <v>Floor One S7 Premium</v>
      </c>
      <c r="G4193" s="28">
        <f>VLOOKUP(B4193,'大货清单（不定期按GOMS更新）'!A:I,9,FALSE)</f>
        <v>6974950102142</v>
      </c>
      <c r="H4193" s="27" t="str">
        <f>VLOOKUP(B4193,'大货清单（不定期按GOMS更新）'!A:H,7,0)</f>
        <v>Black</v>
      </c>
      <c r="I4193" s="27" t="str">
        <f>VLOOKUP(B4193,'大货清单（不定期按GOMS更新）'!A:F,6,FALSE)</f>
        <v>PHASEOUT</v>
      </c>
      <c r="J4193" s="27" t="str">
        <f>VLOOKUP(B4193,'大货清单（不定期按GOMS更新）'!A:K,11,FALSE)</f>
        <v>10.5</v>
      </c>
      <c r="K4193" s="27" t="str">
        <f>VLOOKUP(B4193,'大货清单（不定期按GOMS更新）'!A:N,12,FALSE)</f>
        <v>674</v>
      </c>
      <c r="L4193" s="27" t="str">
        <f>VLOOKUP(B4193,'大货清单（不定期按GOMS更新）'!A:M,13,FALSE)</f>
        <v>332</v>
      </c>
      <c r="M4193" s="27" t="str">
        <f>VLOOKUP(B4193,'大货清单（不定期按GOMS更新）'!A:N,14,FALSE)</f>
        <v>306</v>
      </c>
      <c r="N4193" s="140" t="s">
        <v>1153</v>
      </c>
      <c r="O4193" s="27" t="str">
        <f>IFERROR(VLOOKUP(N4193,'散件迭代（不定期更新）'!C:J,8,FALSE),0)</f>
        <v>A55</v>
      </c>
      <c r="P4193" s="27" t="str">
        <f>IFERROR(VLOOKUP(N4193,'散件（更新）'!B:H,3,FALSE),0)</f>
        <v>206-2123-0200</v>
      </c>
      <c r="Q4193" s="27" t="str">
        <f>VLOOKUP(N4193,'散件（更新）'!B:H,2,FALSE)</f>
        <v>114-21230200</v>
      </c>
      <c r="R4193" s="27" t="str">
        <f>VLOOKUP(N4193,'散件（更新）'!B:H,7,FALSE)</f>
        <v>Dirt Water Tank</v>
      </c>
      <c r="S4193" s="27" t="str">
        <f>VLOOKUP(N4193,'散件（更新）'!B:E,4,FALSE)</f>
        <v>https://tineco-yxzt.oss-accelerate.aliyuncs.com/20231219/9FWWD200000_1702948037723.png</v>
      </c>
      <c r="T4193" s="27" t="s">
        <v>8759</v>
      </c>
      <c r="U4193" s="28" t="str">
        <f>VLOOKUP(N4193,'散件（更新）'!B:G,6,FALSE)</f>
        <v>回收桶组件</v>
      </c>
      <c r="V4193" s="28">
        <f>VLOOKUP(N4193,'散件（更新）'!B:I,8,FALSE)</f>
        <v>6974950101008</v>
      </c>
    </row>
    <row r="4194" spans="1:22" ht="14.6">
      <c r="A4194" s="57">
        <v>46169</v>
      </c>
      <c r="B4194" s="140" t="s">
        <v>1444</v>
      </c>
      <c r="C4194" s="27" t="str">
        <f>VLOOKUP(B4194,'大货清单（不定期按GOMS更新）'!A:H,8,0)</f>
        <v>109-20191901</v>
      </c>
      <c r="D4194" s="27" t="str">
        <f>VLOOKUP(B4194,'大货清单（不定期按GOMS更新）'!A:C,3,0)</f>
        <v>CL2019S-01</v>
      </c>
      <c r="E4194" s="27" t="str">
        <f>VLOOKUP(B4194,'大货清单（不定期按GOMS更新）'!A:H,4,0)</f>
        <v>CL,DE,FR,ES,IT,PL,ZA,MN,MA,TR,NL,BE</v>
      </c>
      <c r="F4194" s="27" t="str">
        <f>VLOOKUP(B4194,'大货清单（不定期按GOMS更新）'!A:H,2,0)</f>
        <v>Floor One S5</v>
      </c>
      <c r="G4194" s="28" t="str">
        <f>VLOOKUP(B4194,'大货清单（不定期按GOMS更新）'!A:I,9,FALSE)</f>
        <v>6972200196132, 6972200196804, 6972200196811, 6972200196743</v>
      </c>
      <c r="H4194" s="27" t="str">
        <f>VLOOKUP(B4194,'大货清单（不定期按GOMS更新）'!A:H,7,0)</f>
        <v>Black</v>
      </c>
      <c r="I4194" s="27" t="str">
        <f>VLOOKUP(B4194,'大货清单（不定期按GOMS更新）'!A:F,6,FALSE)</f>
        <v>ACTIVE</v>
      </c>
      <c r="J4194" s="27" t="str">
        <f>VLOOKUP(B4194,'大货清单（不定期按GOMS更新）'!A:K,11,FALSE)</f>
        <v>8</v>
      </c>
      <c r="K4194" s="27" t="str">
        <f>VLOOKUP(B4194,'大货清单（不定期按GOMS更新）'!A:N,12,FALSE)</f>
        <v>326</v>
      </c>
      <c r="L4194" s="27" t="str">
        <f>VLOOKUP(B4194,'大货清单（不定期按GOMS更新）'!A:M,13,FALSE)</f>
        <v>296</v>
      </c>
      <c r="M4194" s="27" t="str">
        <f>VLOOKUP(B4194,'大货清单（不定期按GOMS更新）'!A:N,14,FALSE)</f>
        <v>672</v>
      </c>
      <c r="N4194" s="140" t="s">
        <v>1113</v>
      </c>
      <c r="O4194" s="27" t="str">
        <f>IFERROR(VLOOKUP(N4194,'散件迭代（不定期更新）'!C:J,8,FALSE),0)</f>
        <v>A58</v>
      </c>
      <c r="P4194" s="27" t="str">
        <f>IFERROR(VLOOKUP(N4194,'散件（更新）'!B:H,3,FALSE),0)</f>
        <v>206-2019-0105</v>
      </c>
      <c r="Q4194" s="27" t="str">
        <f>VLOOKUP(N4194,'散件（更新）'!B:H,2,FALSE)</f>
        <v>114-20190105</v>
      </c>
      <c r="R4194" s="27" t="str">
        <f>VLOOKUP(N4194,'散件（更新）'!B:H,7,FALSE)</f>
        <v>Brush Roller Cover</v>
      </c>
      <c r="S4194" s="27" t="str">
        <f>VLOOKUP(N4194,'散件（更新）'!B:E,4,FALSE)</f>
        <v>https://tineco-yxzt.oss-accelerate.aliyuncs.com/20231219/9FWBC100000_1702948010314.png</v>
      </c>
      <c r="T4194" s="27" t="s">
        <v>8759</v>
      </c>
      <c r="U4194" s="28" t="str">
        <f>VLOOKUP(N4194,'散件（更新）'!B:G,6,FALSE)</f>
        <v>滚刷盖</v>
      </c>
      <c r="V4194" s="28" t="str">
        <f>VLOOKUP(N4194,'散件（更新）'!B:I,8,FALSE)</f>
        <v>6972200196477</v>
      </c>
    </row>
    <row r="4195" spans="1:22" ht="14.6">
      <c r="A4195" s="57">
        <v>46169</v>
      </c>
      <c r="B4195" s="140" t="s">
        <v>1444</v>
      </c>
      <c r="C4195" s="27" t="str">
        <f>VLOOKUP(B4195,'大货清单（不定期按GOMS更新）'!A:H,8,0)</f>
        <v>109-20191901</v>
      </c>
      <c r="D4195" s="27" t="str">
        <f>VLOOKUP(B4195,'大货清单（不定期按GOMS更新）'!A:C,3,0)</f>
        <v>CL2019S-01</v>
      </c>
      <c r="E4195" s="27" t="str">
        <f>VLOOKUP(B4195,'大货清单（不定期按GOMS更新）'!A:H,4,0)</f>
        <v>CL,DE,FR,ES,IT,PL,ZA,MN,MA,TR,NL,BE</v>
      </c>
      <c r="F4195" s="27" t="str">
        <f>VLOOKUP(B4195,'大货清单（不定期按GOMS更新）'!A:H,2,0)</f>
        <v>Floor One S5</v>
      </c>
      <c r="G4195" s="28" t="str">
        <f>VLOOKUP(B4195,'大货清单（不定期按GOMS更新）'!A:I,9,FALSE)</f>
        <v>6972200196132, 6972200196804, 6972200196811, 6972200196743</v>
      </c>
      <c r="H4195" s="27" t="str">
        <f>VLOOKUP(B4195,'大货清单（不定期按GOMS更新）'!A:H,7,0)</f>
        <v>Black</v>
      </c>
      <c r="I4195" s="27" t="str">
        <f>VLOOKUP(B4195,'大货清单（不定期按GOMS更新）'!A:F,6,FALSE)</f>
        <v>ACTIVE</v>
      </c>
      <c r="J4195" s="27" t="str">
        <f>VLOOKUP(B4195,'大货清单（不定期按GOMS更新）'!A:K,11,FALSE)</f>
        <v>8</v>
      </c>
      <c r="K4195" s="27" t="str">
        <f>VLOOKUP(B4195,'大货清单（不定期按GOMS更新）'!A:N,12,FALSE)</f>
        <v>326</v>
      </c>
      <c r="L4195" s="27" t="str">
        <f>VLOOKUP(B4195,'大货清单（不定期按GOMS更新）'!A:M,13,FALSE)</f>
        <v>296</v>
      </c>
      <c r="M4195" s="27" t="str">
        <f>VLOOKUP(B4195,'大货清单（不定期按GOMS更新）'!A:N,14,FALSE)</f>
        <v>672</v>
      </c>
      <c r="N4195" s="140" t="s">
        <v>1112</v>
      </c>
      <c r="O4195" s="27" t="str">
        <f>IFERROR(VLOOKUP(N4195,'散件迭代（不定期更新）'!C:J,8,FALSE),0)</f>
        <v>A40</v>
      </c>
      <c r="P4195" s="27" t="str">
        <f>IFERROR(VLOOKUP(N4195,'散件（更新）'!B:H,3,FALSE),0)</f>
        <v>206-2019-0106</v>
      </c>
      <c r="Q4195" s="27" t="str">
        <f>VLOOKUP(N4195,'散件（更新）'!B:H,2,FALSE)</f>
        <v>114-20190106</v>
      </c>
      <c r="R4195" s="27" t="str">
        <f>VLOOKUP(N4195,'散件（更新）'!B:H,7,FALSE)</f>
        <v>Brush Roller</v>
      </c>
      <c r="S4195" s="27" t="str">
        <f>VLOOKUP(N4195,'散件（更新）'!B:E,4,FALSE)</f>
        <v>https://tineco-yxzt.oss-accelerate.aliyuncs.com/20231227/9FWBR100000_1703640264964.png</v>
      </c>
      <c r="T4195" s="27" t="s">
        <v>8759</v>
      </c>
      <c r="U4195" s="28" t="str">
        <f>VLOOKUP(N4195,'散件（更新）'!B:G,6,FALSE)</f>
        <v>滚刷组件</v>
      </c>
      <c r="V4195" s="28" t="str">
        <f>VLOOKUP(N4195,'散件（更新）'!B:I,8,FALSE)</f>
        <v>6972200196484</v>
      </c>
    </row>
    <row r="4196" spans="1:22" ht="14.6">
      <c r="A4196" s="57">
        <v>46169</v>
      </c>
      <c r="B4196" s="140" t="s">
        <v>1444</v>
      </c>
      <c r="C4196" s="27" t="str">
        <f>VLOOKUP(B4196,'大货清单（不定期按GOMS更新）'!A:H,8,0)</f>
        <v>109-20191901</v>
      </c>
      <c r="D4196" s="27" t="str">
        <f>VLOOKUP(B4196,'大货清单（不定期按GOMS更新）'!A:C,3,0)</f>
        <v>CL2019S-01</v>
      </c>
      <c r="E4196" s="27" t="str">
        <f>VLOOKUP(B4196,'大货清单（不定期按GOMS更新）'!A:H,4,0)</f>
        <v>CL,DE,FR,ES,IT,PL,ZA,MN,MA,TR,NL,BE</v>
      </c>
      <c r="F4196" s="27" t="str">
        <f>VLOOKUP(B4196,'大货清单（不定期按GOMS更新）'!A:H,2,0)</f>
        <v>Floor One S5</v>
      </c>
      <c r="G4196" s="28" t="str">
        <f>VLOOKUP(B4196,'大货清单（不定期按GOMS更新）'!A:I,9,FALSE)</f>
        <v>6972200196132, 6972200196804, 6972200196811, 6972200196743</v>
      </c>
      <c r="H4196" s="27" t="str">
        <f>VLOOKUP(B4196,'大货清单（不定期按GOMS更新）'!A:H,7,0)</f>
        <v>Black</v>
      </c>
      <c r="I4196" s="27" t="str">
        <f>VLOOKUP(B4196,'大货清单（不定期按GOMS更新）'!A:F,6,FALSE)</f>
        <v>ACTIVE</v>
      </c>
      <c r="J4196" s="27" t="str">
        <f>VLOOKUP(B4196,'大货清单（不定期按GOMS更新）'!A:K,11,FALSE)</f>
        <v>8</v>
      </c>
      <c r="K4196" s="27" t="str">
        <f>VLOOKUP(B4196,'大货清单（不定期按GOMS更新）'!A:N,12,FALSE)</f>
        <v>326</v>
      </c>
      <c r="L4196" s="27" t="str">
        <f>VLOOKUP(B4196,'大货清单（不定期按GOMS更新）'!A:M,13,FALSE)</f>
        <v>296</v>
      </c>
      <c r="M4196" s="27" t="str">
        <f>VLOOKUP(B4196,'大货清单（不定期按GOMS更新）'!A:N,14,FALSE)</f>
        <v>672</v>
      </c>
      <c r="N4196" s="140" t="s">
        <v>1040</v>
      </c>
      <c r="O4196" s="27" t="str">
        <f>IFERROR(VLOOKUP(N4196,'散件迭代（不定期更新）'!C:J,8,FALSE),0)</f>
        <v>A43</v>
      </c>
      <c r="P4196" s="27" t="str">
        <f>IFERROR(VLOOKUP(N4196,'散件（更新）'!B:H,3,FALSE),0)</f>
        <v>206-1879-0102</v>
      </c>
      <c r="Q4196" s="27" t="str">
        <f>VLOOKUP(N4196,'散件（更新）'!B:H,2,FALSE)</f>
        <v>114-18790102</v>
      </c>
      <c r="R4196" s="27" t="str">
        <f>VLOOKUP(N4196,'散件（更新）'!B:H,7,FALSE)</f>
        <v>Hepa Assy</v>
      </c>
      <c r="S4196" s="27" t="str">
        <f>VLOOKUP(N4196,'散件（更新）'!B:E,4,FALSE)</f>
        <v>https://tineco-yxzt.oss-accelerate.aliyuncs.com/product/114-18790102.png</v>
      </c>
      <c r="T4196" s="27" t="s">
        <v>8759</v>
      </c>
      <c r="U4196" s="28" t="str">
        <f>VLOOKUP(N4196,'散件（更新）'!B:G,6,FALSE)</f>
        <v>回收桶过滤器组件（前置方形过滤器组件+回收桶滤网组件）</v>
      </c>
      <c r="V4196" s="28" t="str">
        <f>VLOOKUP(N4196,'散件（更新）'!B:I,8,FALSE)</f>
        <v>6972200191731</v>
      </c>
    </row>
    <row r="4197" spans="1:22" ht="14.6">
      <c r="A4197" s="57">
        <v>46169</v>
      </c>
      <c r="B4197" s="140" t="s">
        <v>1444</v>
      </c>
      <c r="C4197" s="27" t="str">
        <f>VLOOKUP(B4197,'大货清单（不定期按GOMS更新）'!A:H,8,0)</f>
        <v>109-20191901</v>
      </c>
      <c r="D4197" s="27" t="str">
        <f>VLOOKUP(B4197,'大货清单（不定期按GOMS更新）'!A:C,3,0)</f>
        <v>CL2019S-01</v>
      </c>
      <c r="E4197" s="27" t="str">
        <f>VLOOKUP(B4197,'大货清单（不定期按GOMS更新）'!A:H,4,0)</f>
        <v>CL,DE,FR,ES,IT,PL,ZA,MN,MA,TR,NL,BE</v>
      </c>
      <c r="F4197" s="27" t="str">
        <f>VLOOKUP(B4197,'大货清单（不定期按GOMS更新）'!A:H,2,0)</f>
        <v>Floor One S5</v>
      </c>
      <c r="G4197" s="28" t="str">
        <f>VLOOKUP(B4197,'大货清单（不定期按GOMS更新）'!A:I,9,FALSE)</f>
        <v>6972200196132, 6972200196804, 6972200196811, 6972200196743</v>
      </c>
      <c r="H4197" s="27" t="str">
        <f>VLOOKUP(B4197,'大货清单（不定期按GOMS更新）'!A:H,7,0)</f>
        <v>Black</v>
      </c>
      <c r="I4197" s="27" t="str">
        <f>VLOOKUP(B4197,'大货清单（不定期按GOMS更新）'!A:F,6,FALSE)</f>
        <v>ACTIVE</v>
      </c>
      <c r="J4197" s="27" t="str">
        <f>VLOOKUP(B4197,'大货清单（不定期按GOMS更新）'!A:K,11,FALSE)</f>
        <v>8</v>
      </c>
      <c r="K4197" s="27" t="str">
        <f>VLOOKUP(B4197,'大货清单（不定期按GOMS更新）'!A:N,12,FALSE)</f>
        <v>326</v>
      </c>
      <c r="L4197" s="27" t="str">
        <f>VLOOKUP(B4197,'大货清单（不定期按GOMS更新）'!A:M,13,FALSE)</f>
        <v>296</v>
      </c>
      <c r="M4197" s="27" t="str">
        <f>VLOOKUP(B4197,'大货清单（不定期按GOMS更新）'!A:N,14,FALSE)</f>
        <v>672</v>
      </c>
      <c r="N4197" s="140" t="s">
        <v>1116</v>
      </c>
      <c r="O4197" s="27">
        <f>IFERROR(VLOOKUP(N4197,'散件迭代（不定期更新）'!C:J,8,FALSE),0)</f>
        <v>0</v>
      </c>
      <c r="P4197" s="27" t="str">
        <f>IFERROR(VLOOKUP(N4197,'散件（更新）'!B:H,3,FALSE),0)</f>
        <v>206-2019-0108</v>
      </c>
      <c r="Q4197" s="27" t="str">
        <f>VLOOKUP(N4197,'散件（更新）'!B:H,2,FALSE)</f>
        <v>114-20190108</v>
      </c>
      <c r="R4197" s="27" t="str">
        <f>VLOOKUP(N4197,'散件（更新）'!B:H,7,FALSE)</f>
        <v>Accessory Holder</v>
      </c>
      <c r="S4197" s="27" t="str">
        <f>VLOOKUP(N4197,'散件（更新）'!B:E,4,FALSE)</f>
        <v>https://tineco-yxzt.oss-accelerate.aliyuncs.com/20231219/9FWHA100000_1702948015874.png</v>
      </c>
      <c r="T4197" s="27" t="s">
        <v>8759</v>
      </c>
      <c r="U4197" s="28" t="str">
        <f>VLOOKUP(N4197,'散件（更新）'!B:G,6,FALSE)</f>
        <v>附件支架组合</v>
      </c>
      <c r="V4197" s="28" t="str">
        <f>VLOOKUP(N4197,'散件（更新）'!B:I,8,FALSE)</f>
        <v>6972200196507</v>
      </c>
    </row>
    <row r="4198" spans="1:22" ht="14.6">
      <c r="A4198" s="57">
        <v>46169</v>
      </c>
      <c r="B4198" s="140" t="s">
        <v>1444</v>
      </c>
      <c r="C4198" s="27" t="str">
        <f>VLOOKUP(B4198,'大货清单（不定期按GOMS更新）'!A:H,8,0)</f>
        <v>109-20191901</v>
      </c>
      <c r="D4198" s="27" t="str">
        <f>VLOOKUP(B4198,'大货清单（不定期按GOMS更新）'!A:C,3,0)</f>
        <v>CL2019S-01</v>
      </c>
      <c r="E4198" s="27" t="str">
        <f>VLOOKUP(B4198,'大货清单（不定期按GOMS更新）'!A:H,4,0)</f>
        <v>CL,DE,FR,ES,IT,PL,ZA,MN,MA,TR,NL,BE</v>
      </c>
      <c r="F4198" s="27" t="str">
        <f>VLOOKUP(B4198,'大货清单（不定期按GOMS更新）'!A:H,2,0)</f>
        <v>Floor One S5</v>
      </c>
      <c r="G4198" s="28" t="str">
        <f>VLOOKUP(B4198,'大货清单（不定期按GOMS更新）'!A:I,9,FALSE)</f>
        <v>6972200196132, 6972200196804, 6972200196811, 6972200196743</v>
      </c>
      <c r="H4198" s="27" t="str">
        <f>VLOOKUP(B4198,'大货清单（不定期按GOMS更新）'!A:H,7,0)</f>
        <v>Black</v>
      </c>
      <c r="I4198" s="27" t="str">
        <f>VLOOKUP(B4198,'大货清单（不定期按GOMS更新）'!A:F,6,FALSE)</f>
        <v>ACTIVE</v>
      </c>
      <c r="J4198" s="27" t="str">
        <f>VLOOKUP(B4198,'大货清单（不定期按GOMS更新）'!A:K,11,FALSE)</f>
        <v>8</v>
      </c>
      <c r="K4198" s="27" t="str">
        <f>VLOOKUP(B4198,'大货清单（不定期按GOMS更新）'!A:N,12,FALSE)</f>
        <v>326</v>
      </c>
      <c r="L4198" s="27" t="str">
        <f>VLOOKUP(B4198,'大货清单（不定期按GOMS更新）'!A:M,13,FALSE)</f>
        <v>296</v>
      </c>
      <c r="M4198" s="27" t="str">
        <f>VLOOKUP(B4198,'大货清单（不定期按GOMS更新）'!A:N,14,FALSE)</f>
        <v>672</v>
      </c>
      <c r="N4198" s="140" t="s">
        <v>1109</v>
      </c>
      <c r="O4198" s="27" t="str">
        <f>IFERROR(VLOOKUP(N4198,'散件迭代（不定期更新）'!C:J,8,FALSE),0)</f>
        <v>A57</v>
      </c>
      <c r="P4198" s="27" t="str">
        <f>IFERROR(VLOOKUP(N4198,'散件（更新）'!B:H,3,FALSE),0)</f>
        <v>206-2019-0107</v>
      </c>
      <c r="Q4198" s="27" t="str">
        <f>VLOOKUP(N4198,'散件（更新）'!B:H,2,FALSE)</f>
        <v>114-20190107</v>
      </c>
      <c r="R4198" s="27" t="str">
        <f>VLOOKUP(N4198,'散件（更新）'!B:H,7,FALSE)</f>
        <v>Charging Base</v>
      </c>
      <c r="S4198" s="27" t="str">
        <f>VLOOKUP(N4198,'散件（更新）'!B:E,4,FALSE)</f>
        <v>https://tineco-yxzt.oss-accelerate.aliyuncs.com/20231219/9FWPB100000_1702948018214.png</v>
      </c>
      <c r="T4198" s="27" t="s">
        <v>8759</v>
      </c>
      <c r="U4198" s="28" t="str">
        <f>VLOOKUP(N4198,'散件（更新）'!B:G,6,FALSE)</f>
        <v>托盘组件</v>
      </c>
      <c r="V4198" s="28" t="str">
        <f>VLOOKUP(N4198,'散件（更新）'!B:I,8,FALSE)</f>
        <v>6972200196491</v>
      </c>
    </row>
    <row r="4199" spans="1:22" ht="14.6">
      <c r="A4199" s="57">
        <v>46169</v>
      </c>
      <c r="B4199" s="140" t="s">
        <v>1444</v>
      </c>
      <c r="C4199" s="27" t="str">
        <f>VLOOKUP(B4199,'大货清单（不定期按GOMS更新）'!A:H,8,0)</f>
        <v>109-20191901</v>
      </c>
      <c r="D4199" s="27" t="str">
        <f>VLOOKUP(B4199,'大货清单（不定期按GOMS更新）'!A:C,3,0)</f>
        <v>CL2019S-01</v>
      </c>
      <c r="E4199" s="27" t="str">
        <f>VLOOKUP(B4199,'大货清单（不定期按GOMS更新）'!A:H,4,0)</f>
        <v>CL,DE,FR,ES,IT,PL,ZA,MN,MA,TR,NL,BE</v>
      </c>
      <c r="F4199" s="27" t="str">
        <f>VLOOKUP(B4199,'大货清单（不定期按GOMS更新）'!A:H,2,0)</f>
        <v>Floor One S5</v>
      </c>
      <c r="G4199" s="28" t="str">
        <f>VLOOKUP(B4199,'大货清单（不定期按GOMS更新）'!A:I,9,FALSE)</f>
        <v>6972200196132, 6972200196804, 6972200196811, 6972200196743</v>
      </c>
      <c r="H4199" s="27" t="str">
        <f>VLOOKUP(B4199,'大货清单（不定期按GOMS更新）'!A:H,7,0)</f>
        <v>Black</v>
      </c>
      <c r="I4199" s="27" t="str">
        <f>VLOOKUP(B4199,'大货清单（不定期按GOMS更新）'!A:F,6,FALSE)</f>
        <v>ACTIVE</v>
      </c>
      <c r="J4199" s="27" t="str">
        <f>VLOOKUP(B4199,'大货清单（不定期按GOMS更新）'!A:K,11,FALSE)</f>
        <v>8</v>
      </c>
      <c r="K4199" s="27" t="str">
        <f>VLOOKUP(B4199,'大货清单（不定期按GOMS更新）'!A:N,12,FALSE)</f>
        <v>326</v>
      </c>
      <c r="L4199" s="27" t="str">
        <f>VLOOKUP(B4199,'大货清单（不定期按GOMS更新）'!A:M,13,FALSE)</f>
        <v>296</v>
      </c>
      <c r="M4199" s="27" t="str">
        <f>VLOOKUP(B4199,'大货清单（不定期按GOMS更新）'!A:N,14,FALSE)</f>
        <v>672</v>
      </c>
      <c r="N4199" s="140" t="s">
        <v>1100</v>
      </c>
      <c r="O4199" s="27">
        <f>IFERROR(VLOOKUP(N4199,'散件迭代（不定期更新）'!C:J,8,FALSE),0)</f>
        <v>0</v>
      </c>
      <c r="P4199" s="27" t="str">
        <f>IFERROR(VLOOKUP(N4199,'散件（更新）'!B:H,3,FALSE),0)</f>
        <v>206-2019-0502</v>
      </c>
      <c r="Q4199" s="27" t="str">
        <f>VLOOKUP(N4199,'散件（更新）'!B:H,2,FALSE)</f>
        <v>114-20190502</v>
      </c>
      <c r="R4199" s="27" t="str">
        <f>VLOOKUP(N4199,'散件（更新）'!B:H,7,FALSE)</f>
        <v>Display Screen</v>
      </c>
      <c r="S4199" s="27" t="str">
        <f>VLOOKUP(N4199,'散件（更新）'!B:E,4,FALSE)</f>
        <v>https://tineco-yxzt.oss-accelerate.aliyuncs.com/20231219/9FWRD100000_1702948020450.png</v>
      </c>
      <c r="T4199" s="27" t="s">
        <v>8759</v>
      </c>
      <c r="U4199" s="28" t="str">
        <f>VLOOKUP(N4199,'散件（更新）'!B:G,6,FALSE)</f>
        <v>LED显示屏+装饰环</v>
      </c>
      <c r="V4199" s="28" t="str">
        <f>VLOOKUP(N4199,'散件（更新）'!B:I,8,FALSE)</f>
        <v>6972200196965</v>
      </c>
    </row>
    <row r="4200" spans="1:22" ht="14.6">
      <c r="A4200" s="57">
        <v>46169</v>
      </c>
      <c r="B4200" s="140" t="s">
        <v>1444</v>
      </c>
      <c r="C4200" s="27" t="str">
        <f>VLOOKUP(B4200,'大货清单（不定期按GOMS更新）'!A:H,8,0)</f>
        <v>109-20191901</v>
      </c>
      <c r="D4200" s="27" t="str">
        <f>VLOOKUP(B4200,'大货清单（不定期按GOMS更新）'!A:C,3,0)</f>
        <v>CL2019S-01</v>
      </c>
      <c r="E4200" s="27" t="str">
        <f>VLOOKUP(B4200,'大货清单（不定期按GOMS更新）'!A:H,4,0)</f>
        <v>CL,DE,FR,ES,IT,PL,ZA,MN,MA,TR,NL,BE</v>
      </c>
      <c r="F4200" s="27" t="str">
        <f>VLOOKUP(B4200,'大货清单（不定期按GOMS更新）'!A:H,2,0)</f>
        <v>Floor One S5</v>
      </c>
      <c r="G4200" s="28" t="str">
        <f>VLOOKUP(B4200,'大货清单（不定期按GOMS更新）'!A:I,9,FALSE)</f>
        <v>6972200196132, 6972200196804, 6972200196811, 6972200196743</v>
      </c>
      <c r="H4200" s="27" t="str">
        <f>VLOOKUP(B4200,'大货清单（不定期按GOMS更新）'!A:H,7,0)</f>
        <v>Black</v>
      </c>
      <c r="I4200" s="27" t="str">
        <f>VLOOKUP(B4200,'大货清单（不定期按GOMS更新）'!A:F,6,FALSE)</f>
        <v>ACTIVE</v>
      </c>
      <c r="J4200" s="27" t="str">
        <f>VLOOKUP(B4200,'大货清单（不定期按GOMS更新）'!A:K,11,FALSE)</f>
        <v>8</v>
      </c>
      <c r="K4200" s="27" t="str">
        <f>VLOOKUP(B4200,'大货清单（不定期按GOMS更新）'!A:N,12,FALSE)</f>
        <v>326</v>
      </c>
      <c r="L4200" s="27" t="str">
        <f>VLOOKUP(B4200,'大货清单（不定期按GOMS更新）'!A:M,13,FALSE)</f>
        <v>296</v>
      </c>
      <c r="M4200" s="27" t="str">
        <f>VLOOKUP(B4200,'大货清单（不定期按GOMS更新）'!A:N,14,FALSE)</f>
        <v>672</v>
      </c>
      <c r="N4200" s="140" t="s">
        <v>1117</v>
      </c>
      <c r="O4200" s="27">
        <f>IFERROR(VLOOKUP(N4200,'散件迭代（不定期更新）'!C:J,8,FALSE),0)</f>
        <v>0</v>
      </c>
      <c r="P4200" s="27" t="str">
        <f>IFERROR(VLOOKUP(N4200,'散件（更新）'!B:H,3,FALSE),0)</f>
        <v>206-2019-0120</v>
      </c>
      <c r="Q4200" s="27" t="str">
        <f>VLOOKUP(N4200,'散件（更新）'!B:H,2,FALSE)</f>
        <v>114-20190120</v>
      </c>
      <c r="R4200" s="27" t="str">
        <f>VLOOKUP(N4200,'散件（更新）'!B:H,7,FALSE)</f>
        <v>Plastic part</v>
      </c>
      <c r="S4200" s="27" t="str">
        <f>VLOOKUP(N4200,'散件（更新）'!B:E,4,FALSE)</f>
        <v>https://tineco-yxzt.oss-accelerate.aliyuncs.com/20231219/9FWRH100100_1702948025822.png</v>
      </c>
      <c r="T4200" s="27" t="s">
        <v>8759</v>
      </c>
      <c r="U4200" s="28" t="str">
        <f>VLOOKUP(N4200,'散件（更新）'!B:G,6,FALSE)</f>
        <v>外壳维修组件</v>
      </c>
      <c r="V4200" s="28" t="str">
        <f>VLOOKUP(N4200,'散件（更新）'!B:I,8,FALSE)</f>
        <v>6972200197368</v>
      </c>
    </row>
    <row r="4201" spans="1:22" ht="14.6">
      <c r="A4201" s="57">
        <v>46169</v>
      </c>
      <c r="B4201" s="140" t="s">
        <v>1444</v>
      </c>
      <c r="C4201" s="27" t="str">
        <f>VLOOKUP(B4201,'大货清单（不定期按GOMS更新）'!A:H,8,0)</f>
        <v>109-20191901</v>
      </c>
      <c r="D4201" s="27" t="str">
        <f>VLOOKUP(B4201,'大货清单（不定期按GOMS更新）'!A:C,3,0)</f>
        <v>CL2019S-01</v>
      </c>
      <c r="E4201" s="27" t="str">
        <f>VLOOKUP(B4201,'大货清单（不定期按GOMS更新）'!A:H,4,0)</f>
        <v>CL,DE,FR,ES,IT,PL,ZA,MN,MA,TR,NL,BE</v>
      </c>
      <c r="F4201" s="27" t="str">
        <f>VLOOKUP(B4201,'大货清单（不定期按GOMS更新）'!A:H,2,0)</f>
        <v>Floor One S5</v>
      </c>
      <c r="G4201" s="28" t="str">
        <f>VLOOKUP(B4201,'大货清单（不定期按GOMS更新）'!A:I,9,FALSE)</f>
        <v>6972200196132, 6972200196804, 6972200196811, 6972200196743</v>
      </c>
      <c r="H4201" s="27" t="str">
        <f>VLOOKUP(B4201,'大货清单（不定期按GOMS更新）'!A:H,7,0)</f>
        <v>Black</v>
      </c>
      <c r="I4201" s="27" t="str">
        <f>VLOOKUP(B4201,'大货清单（不定期按GOMS更新）'!A:F,6,FALSE)</f>
        <v>ACTIVE</v>
      </c>
      <c r="J4201" s="27" t="str">
        <f>VLOOKUP(B4201,'大货清单（不定期按GOMS更新）'!A:K,11,FALSE)</f>
        <v>8</v>
      </c>
      <c r="K4201" s="27" t="str">
        <f>VLOOKUP(B4201,'大货清单（不定期按GOMS更新）'!A:N,12,FALSE)</f>
        <v>326</v>
      </c>
      <c r="L4201" s="27" t="str">
        <f>VLOOKUP(B4201,'大货清单（不定期按GOMS更新）'!A:M,13,FALSE)</f>
        <v>296</v>
      </c>
      <c r="M4201" s="27" t="str">
        <f>VLOOKUP(B4201,'大货清单（不定期按GOMS更新）'!A:N,14,FALSE)</f>
        <v>672</v>
      </c>
      <c r="N4201" s="140" t="s">
        <v>1097</v>
      </c>
      <c r="O4201" s="27">
        <f>IFERROR(VLOOKUP(N4201,'散件迭代（不定期更新）'!C:J,8,FALSE),0)</f>
        <v>0</v>
      </c>
      <c r="P4201" s="27" t="str">
        <f>IFERROR(VLOOKUP(N4201,'散件（更新）'!B:H,3,FALSE),0)</f>
        <v>206-2019-0127</v>
      </c>
      <c r="Q4201" s="27" t="str">
        <f>VLOOKUP(N4201,'散件（更新）'!B:H,2,FALSE)</f>
        <v>114-20190127</v>
      </c>
      <c r="R4201" s="27" t="str">
        <f>VLOOKUP(N4201,'散件（更新）'!B:H,7,FALSE)</f>
        <v>Plastic part</v>
      </c>
      <c r="S4201" s="27" t="str">
        <f>VLOOKUP(N4201,'散件（更新）'!B:E,4,FALSE)</f>
        <v>https://tineco-yxzt.oss-accelerate.aliyuncs.com/product/114-20190127.jpg</v>
      </c>
      <c r="T4201" s="27" t="s">
        <v>8759</v>
      </c>
      <c r="U4201" s="28" t="str">
        <f>VLOOKUP(N4201,'散件（更新）'!B:G,6,FALSE)</f>
        <v>转接头和机体底盖组件</v>
      </c>
      <c r="V4201" s="28" t="str">
        <f>VLOOKUP(N4201,'散件（更新）'!B:I,8,FALSE)</f>
        <v>6974950100377</v>
      </c>
    </row>
    <row r="4202" spans="1:22" ht="14.6">
      <c r="A4202" s="57">
        <v>46169</v>
      </c>
      <c r="B4202" s="140" t="s">
        <v>1444</v>
      </c>
      <c r="C4202" s="27" t="str">
        <f>VLOOKUP(B4202,'大货清单（不定期按GOMS更新）'!A:H,8,0)</f>
        <v>109-20191901</v>
      </c>
      <c r="D4202" s="27" t="str">
        <f>VLOOKUP(B4202,'大货清单（不定期按GOMS更新）'!A:C,3,0)</f>
        <v>CL2019S-01</v>
      </c>
      <c r="E4202" s="27" t="str">
        <f>VLOOKUP(B4202,'大货清单（不定期按GOMS更新）'!A:H,4,0)</f>
        <v>CL,DE,FR,ES,IT,PL,ZA,MN,MA,TR,NL,BE</v>
      </c>
      <c r="F4202" s="27" t="str">
        <f>VLOOKUP(B4202,'大货清单（不定期按GOMS更新）'!A:H,2,0)</f>
        <v>Floor One S5</v>
      </c>
      <c r="G4202" s="28" t="str">
        <f>VLOOKUP(B4202,'大货清单（不定期按GOMS更新）'!A:I,9,FALSE)</f>
        <v>6972200196132, 6972200196804, 6972200196811, 6972200196743</v>
      </c>
      <c r="H4202" s="27" t="str">
        <f>VLOOKUP(B4202,'大货清单（不定期按GOMS更新）'!A:H,7,0)</f>
        <v>Black</v>
      </c>
      <c r="I4202" s="27" t="str">
        <f>VLOOKUP(B4202,'大货清单（不定期按GOMS更新）'!A:F,6,FALSE)</f>
        <v>ACTIVE</v>
      </c>
      <c r="J4202" s="27" t="str">
        <f>VLOOKUP(B4202,'大货清单（不定期按GOMS更新）'!A:K,11,FALSE)</f>
        <v>8</v>
      </c>
      <c r="K4202" s="27" t="str">
        <f>VLOOKUP(B4202,'大货清单（不定期按GOMS更新）'!A:N,12,FALSE)</f>
        <v>326</v>
      </c>
      <c r="L4202" s="27" t="str">
        <f>VLOOKUP(B4202,'大货清单（不定期按GOMS更新）'!A:M,13,FALSE)</f>
        <v>296</v>
      </c>
      <c r="M4202" s="27" t="str">
        <f>VLOOKUP(B4202,'大货清单（不定期按GOMS更新）'!A:N,14,FALSE)</f>
        <v>672</v>
      </c>
      <c r="N4202" s="140" t="s">
        <v>1699</v>
      </c>
      <c r="O4202" s="27" t="str">
        <f>IFERROR(VLOOKUP(N4202,'散件迭代（不定期更新）'!C:J,8,FALSE),0)</f>
        <v>A39</v>
      </c>
      <c r="P4202" s="27" t="str">
        <f>IFERROR(VLOOKUP(N4202,'散件（更新）'!B:H,3,FALSE),0)</f>
        <v>/</v>
      </c>
      <c r="Q4202" s="27" t="str">
        <f>VLOOKUP(N4202,'散件（更新）'!B:H,2,FALSE)</f>
        <v>114-20190809</v>
      </c>
      <c r="R4202" s="27" t="str">
        <f>VLOOKUP(N4202,'散件（更新）'!B:H,7,FALSE)</f>
        <v>plastic part</v>
      </c>
      <c r="S4202" s="27" t="str">
        <f>VLOOKUP(N4202,'散件（更新）'!B:E,4,FALSE)</f>
        <v>https://tineco-yxzt.oss-accelerate.aliyuncs.com/20231219/9FWRH100700_1702948025978.png</v>
      </c>
      <c r="T4202" s="27" t="s">
        <v>8759</v>
      </c>
      <c r="U4202" s="28" t="str">
        <f>VLOOKUP(N4202,'散件（更新）'!B:G,6,FALSE)</f>
        <v>机体下装饰盖</v>
      </c>
      <c r="V4202" s="28">
        <f>VLOOKUP(N4202,'散件（更新）'!B:I,8,FALSE)</f>
        <v>6974950102050</v>
      </c>
    </row>
    <row r="4203" spans="1:22" ht="14.6">
      <c r="A4203" s="57">
        <v>46169</v>
      </c>
      <c r="B4203" s="140" t="s">
        <v>1444</v>
      </c>
      <c r="C4203" s="27" t="str">
        <f>VLOOKUP(B4203,'大货清单（不定期按GOMS更新）'!A:H,8,0)</f>
        <v>109-20191901</v>
      </c>
      <c r="D4203" s="27" t="str">
        <f>VLOOKUP(B4203,'大货清单（不定期按GOMS更新）'!A:C,3,0)</f>
        <v>CL2019S-01</v>
      </c>
      <c r="E4203" s="27" t="str">
        <f>VLOOKUP(B4203,'大货清单（不定期按GOMS更新）'!A:H,4,0)</f>
        <v>CL,DE,FR,ES,IT,PL,ZA,MN,MA,TR,NL,BE</v>
      </c>
      <c r="F4203" s="27" t="str">
        <f>VLOOKUP(B4203,'大货清单（不定期按GOMS更新）'!A:H,2,0)</f>
        <v>Floor One S5</v>
      </c>
      <c r="G4203" s="28" t="str">
        <f>VLOOKUP(B4203,'大货清单（不定期按GOMS更新）'!A:I,9,FALSE)</f>
        <v>6972200196132, 6972200196804, 6972200196811, 6972200196743</v>
      </c>
      <c r="H4203" s="27" t="str">
        <f>VLOOKUP(B4203,'大货清单（不定期按GOMS更新）'!A:H,7,0)</f>
        <v>Black</v>
      </c>
      <c r="I4203" s="27" t="str">
        <f>VLOOKUP(B4203,'大货清单（不定期按GOMS更新）'!A:F,6,FALSE)</f>
        <v>ACTIVE</v>
      </c>
      <c r="J4203" s="27" t="str">
        <f>VLOOKUP(B4203,'大货清单（不定期按GOMS更新）'!A:K,11,FALSE)</f>
        <v>8</v>
      </c>
      <c r="K4203" s="27" t="str">
        <f>VLOOKUP(B4203,'大货清单（不定期按GOMS更新）'!A:N,12,FALSE)</f>
        <v>326</v>
      </c>
      <c r="L4203" s="27" t="str">
        <f>VLOOKUP(B4203,'大货清单（不定期按GOMS更新）'!A:M,13,FALSE)</f>
        <v>296</v>
      </c>
      <c r="M4203" s="27" t="str">
        <f>VLOOKUP(B4203,'大货清单（不定期按GOMS更新）'!A:N,14,FALSE)</f>
        <v>672</v>
      </c>
      <c r="N4203" s="140" t="s">
        <v>1098</v>
      </c>
      <c r="O4203" s="27">
        <f>IFERROR(VLOOKUP(N4203,'散件迭代（不定期更新）'!C:J,8,FALSE),0)</f>
        <v>0</v>
      </c>
      <c r="P4203" s="27" t="str">
        <f>IFERROR(VLOOKUP(N4203,'散件（更新）'!B:H,3,FALSE),0)</f>
        <v>206-2019-0066</v>
      </c>
      <c r="Q4203" s="27" t="str">
        <f>VLOOKUP(N4203,'散件（更新）'!B:H,2,FALSE)</f>
        <v>114-20190066</v>
      </c>
      <c r="R4203" s="27" t="str">
        <f>VLOOKUP(N4203,'散件（更新）'!B:H,7,FALSE)</f>
        <v>Swich</v>
      </c>
      <c r="S4203" s="27" t="str">
        <f>VLOOKUP(N4203,'散件（更新）'!B:E,4,FALSE)</f>
        <v>https://tineco-yxzt.oss-accelerate.aliyuncs.com/20231219/9FWRK110000_1702948027739.png</v>
      </c>
      <c r="T4203" s="27" t="s">
        <v>8759</v>
      </c>
      <c r="U4203" s="28" t="str">
        <f>VLOOKUP(N4203,'散件（更新）'!B:G,6,FALSE)</f>
        <v>微动开关</v>
      </c>
      <c r="V4203" s="28" t="str">
        <f>VLOOKUP(N4203,'散件（更新）'!B:I,8,FALSE)</f>
        <v>6972200197474</v>
      </c>
    </row>
    <row r="4204" spans="1:22" ht="14.6">
      <c r="A4204" s="57">
        <v>46169</v>
      </c>
      <c r="B4204" s="140" t="s">
        <v>1444</v>
      </c>
      <c r="C4204" s="27" t="str">
        <f>VLOOKUP(B4204,'大货清单（不定期按GOMS更新）'!A:H,8,0)</f>
        <v>109-20191901</v>
      </c>
      <c r="D4204" s="27" t="str">
        <f>VLOOKUP(B4204,'大货清单（不定期按GOMS更新）'!A:C,3,0)</f>
        <v>CL2019S-01</v>
      </c>
      <c r="E4204" s="27" t="str">
        <f>VLOOKUP(B4204,'大货清单（不定期按GOMS更新）'!A:H,4,0)</f>
        <v>CL,DE,FR,ES,IT,PL,ZA,MN,MA,TR,NL,BE</v>
      </c>
      <c r="F4204" s="27" t="str">
        <f>VLOOKUP(B4204,'大货清单（不定期按GOMS更新）'!A:H,2,0)</f>
        <v>Floor One S5</v>
      </c>
      <c r="G4204" s="28" t="str">
        <f>VLOOKUP(B4204,'大货清单（不定期按GOMS更新）'!A:I,9,FALSE)</f>
        <v>6972200196132, 6972200196804, 6972200196811, 6972200196743</v>
      </c>
      <c r="H4204" s="27" t="str">
        <f>VLOOKUP(B4204,'大货清单（不定期按GOMS更新）'!A:H,7,0)</f>
        <v>Black</v>
      </c>
      <c r="I4204" s="27" t="str">
        <f>VLOOKUP(B4204,'大货清单（不定期按GOMS更新）'!A:F,6,FALSE)</f>
        <v>ACTIVE</v>
      </c>
      <c r="J4204" s="27" t="str">
        <f>VLOOKUP(B4204,'大货清单（不定期按GOMS更新）'!A:K,11,FALSE)</f>
        <v>8</v>
      </c>
      <c r="K4204" s="27" t="str">
        <f>VLOOKUP(B4204,'大货清单（不定期按GOMS更新）'!A:N,12,FALSE)</f>
        <v>326</v>
      </c>
      <c r="L4204" s="27" t="str">
        <f>VLOOKUP(B4204,'大货清单（不定期按GOMS更新）'!A:M,13,FALSE)</f>
        <v>296</v>
      </c>
      <c r="M4204" s="27" t="str">
        <f>VLOOKUP(B4204,'大货清单（不定期按GOMS更新）'!A:N,14,FALSE)</f>
        <v>672</v>
      </c>
      <c r="N4204" s="140" t="s">
        <v>2320</v>
      </c>
      <c r="O4204" s="27">
        <f>IFERROR(VLOOKUP(N4204,'散件迭代（不定期更新）'!C:J,8,FALSE),0)</f>
        <v>0</v>
      </c>
      <c r="P4204" s="27" t="str">
        <f>IFERROR(VLOOKUP(N4204,'散件（更新）'!B:H,3,FALSE),0)</f>
        <v>/</v>
      </c>
      <c r="Q4204" s="27" t="str">
        <f>VLOOKUP(N4204,'散件（更新）'!B:H,2,FALSE)</f>
        <v>114-20191700</v>
      </c>
      <c r="R4204" s="27" t="str">
        <f>VLOOKUP(N4204,'散件（更新）'!B:H,7,FALSE)</f>
        <v>Motor</v>
      </c>
      <c r="S4204" s="27" t="str">
        <f>VLOOKUP(N4204,'散件（更新）'!B:E,4,FALSE)</f>
        <v>https://tineco-yxzt.oss-accelerate.aliyuncs.com/20231219/9FWRM100300_1702948028226.png</v>
      </c>
      <c r="T4204" s="27" t="s">
        <v>8759</v>
      </c>
      <c r="U4204" s="28" t="str">
        <f>VLOOKUP(N4204,'散件（更新）'!B:G,6,FALSE)</f>
        <v>主电机+密封圈(45降本款)</v>
      </c>
      <c r="V4204" s="28">
        <f>VLOOKUP(N4204,'散件（更新）'!B:I,8,FALSE)</f>
        <v>6974950101848</v>
      </c>
    </row>
    <row r="4205" spans="1:22" ht="14.6">
      <c r="A4205" s="57">
        <v>46169</v>
      </c>
      <c r="B4205" s="140" t="s">
        <v>1444</v>
      </c>
      <c r="C4205" s="27" t="str">
        <f>VLOOKUP(B4205,'大货清单（不定期按GOMS更新）'!A:H,8,0)</f>
        <v>109-20191901</v>
      </c>
      <c r="D4205" s="27" t="str">
        <f>VLOOKUP(B4205,'大货清单（不定期按GOMS更新）'!A:C,3,0)</f>
        <v>CL2019S-01</v>
      </c>
      <c r="E4205" s="27" t="str">
        <f>VLOOKUP(B4205,'大货清单（不定期按GOMS更新）'!A:H,4,0)</f>
        <v>CL,DE,FR,ES,IT,PL,ZA,MN,MA,TR,NL,BE</v>
      </c>
      <c r="F4205" s="27" t="str">
        <f>VLOOKUP(B4205,'大货清单（不定期按GOMS更新）'!A:H,2,0)</f>
        <v>Floor One S5</v>
      </c>
      <c r="G4205" s="28" t="str">
        <f>VLOOKUP(B4205,'大货清单（不定期按GOMS更新）'!A:I,9,FALSE)</f>
        <v>6972200196132, 6972200196804, 6972200196811, 6972200196743</v>
      </c>
      <c r="H4205" s="27" t="str">
        <f>VLOOKUP(B4205,'大货清单（不定期按GOMS更新）'!A:H,7,0)</f>
        <v>Black</v>
      </c>
      <c r="I4205" s="27" t="str">
        <f>VLOOKUP(B4205,'大货清单（不定期按GOMS更新）'!A:F,6,FALSE)</f>
        <v>ACTIVE</v>
      </c>
      <c r="J4205" s="27" t="str">
        <f>VLOOKUP(B4205,'大货清单（不定期按GOMS更新）'!A:K,11,FALSE)</f>
        <v>8</v>
      </c>
      <c r="K4205" s="27" t="str">
        <f>VLOOKUP(B4205,'大货清单（不定期按GOMS更新）'!A:N,12,FALSE)</f>
        <v>326</v>
      </c>
      <c r="L4205" s="27" t="str">
        <f>VLOOKUP(B4205,'大货清单（不定期按GOMS更新）'!A:M,13,FALSE)</f>
        <v>296</v>
      </c>
      <c r="M4205" s="27" t="str">
        <f>VLOOKUP(B4205,'大货清单（不定期按GOMS更新）'!A:N,14,FALSE)</f>
        <v>672</v>
      </c>
      <c r="N4205" s="140" t="s">
        <v>2321</v>
      </c>
      <c r="O4205" s="27">
        <f>IFERROR(VLOOKUP(N4205,'散件迭代（不定期更新）'!C:J,8,FALSE),0)</f>
        <v>0</v>
      </c>
      <c r="P4205" s="27" t="str">
        <f>IFERROR(VLOOKUP(N4205,'散件（更新）'!B:H,3,FALSE),0)</f>
        <v>/</v>
      </c>
      <c r="Q4205" s="27" t="str">
        <f>VLOOKUP(N4205,'散件（更新）'!B:H,2,FALSE)</f>
        <v>114-20191701</v>
      </c>
      <c r="R4205" s="27" t="str">
        <f>VLOOKUP(N4205,'散件（更新）'!B:H,7,FALSE)</f>
        <v>Motor</v>
      </c>
      <c r="S4205" s="27" t="str">
        <f>VLOOKUP(N4205,'散件（更新）'!B:E,4,FALSE)</f>
        <v>https://tineco-yxzt.oss-accelerate.aliyuncs.com/20231219/9FWRM100400_1702948028299.png</v>
      </c>
      <c r="T4205" s="27" t="s">
        <v>8759</v>
      </c>
      <c r="U4205" s="28" t="str">
        <f>VLOOKUP(N4205,'散件（更新）'!B:G,6,FALSE)</f>
        <v>地刷电机齿轮箱组件(降本)</v>
      </c>
      <c r="V4205" s="28">
        <f>VLOOKUP(N4205,'散件（更新）'!B:I,8,FALSE)</f>
        <v>6974950101855</v>
      </c>
    </row>
    <row r="4206" spans="1:22" ht="14.6">
      <c r="A4206" s="57">
        <v>46169</v>
      </c>
      <c r="B4206" s="140" t="s">
        <v>1444</v>
      </c>
      <c r="C4206" s="27" t="str">
        <f>VLOOKUP(B4206,'大货清单（不定期按GOMS更新）'!A:H,8,0)</f>
        <v>109-20191901</v>
      </c>
      <c r="D4206" s="27" t="str">
        <f>VLOOKUP(B4206,'大货清单（不定期按GOMS更新）'!A:C,3,0)</f>
        <v>CL2019S-01</v>
      </c>
      <c r="E4206" s="27" t="str">
        <f>VLOOKUP(B4206,'大货清单（不定期按GOMS更新）'!A:H,4,0)</f>
        <v>CL,DE,FR,ES,IT,PL,ZA,MN,MA,TR,NL,BE</v>
      </c>
      <c r="F4206" s="27" t="str">
        <f>VLOOKUP(B4206,'大货清单（不定期按GOMS更新）'!A:H,2,0)</f>
        <v>Floor One S5</v>
      </c>
      <c r="G4206" s="28" t="str">
        <f>VLOOKUP(B4206,'大货清单（不定期按GOMS更新）'!A:I,9,FALSE)</f>
        <v>6972200196132, 6972200196804, 6972200196811, 6972200196743</v>
      </c>
      <c r="H4206" s="27" t="str">
        <f>VLOOKUP(B4206,'大货清单（不定期按GOMS更新）'!A:H,7,0)</f>
        <v>Black</v>
      </c>
      <c r="I4206" s="27" t="str">
        <f>VLOOKUP(B4206,'大货清单（不定期按GOMS更新）'!A:F,6,FALSE)</f>
        <v>ACTIVE</v>
      </c>
      <c r="J4206" s="27" t="str">
        <f>VLOOKUP(B4206,'大货清单（不定期按GOMS更新）'!A:K,11,FALSE)</f>
        <v>8</v>
      </c>
      <c r="K4206" s="27" t="str">
        <f>VLOOKUP(B4206,'大货清单（不定期按GOMS更新）'!A:N,12,FALSE)</f>
        <v>326</v>
      </c>
      <c r="L4206" s="27" t="str">
        <f>VLOOKUP(B4206,'大货清单（不定期按GOMS更新）'!A:M,13,FALSE)</f>
        <v>296</v>
      </c>
      <c r="M4206" s="27" t="str">
        <f>VLOOKUP(B4206,'大货清单（不定期按GOMS更新）'!A:N,14,FALSE)</f>
        <v>672</v>
      </c>
      <c r="N4206" s="140" t="s">
        <v>2322</v>
      </c>
      <c r="O4206" s="27">
        <f>IFERROR(VLOOKUP(N4206,'散件迭代（不定期更新）'!C:J,8,FALSE),0)</f>
        <v>0</v>
      </c>
      <c r="P4206" s="27" t="str">
        <f>IFERROR(VLOOKUP(N4206,'散件（更新）'!B:H,3,FALSE),0)</f>
        <v>/</v>
      </c>
      <c r="Q4206" s="27" t="str">
        <f>VLOOKUP(N4206,'散件（更新）'!B:H,2,FALSE)</f>
        <v>114-20191600</v>
      </c>
      <c r="R4206" s="27" t="str">
        <f>VLOOKUP(N4206,'散件（更新）'!B:H,7,FALSE)</f>
        <v>PCBA</v>
      </c>
      <c r="S4206" s="27" t="str">
        <f>VLOOKUP(N4206,'散件（更新）'!B:E,4,FALSE)</f>
        <v>https://tineco-yxzt.oss-accelerate.aliyuncs.com/20231219/9FWRP101000_1702948029592.png</v>
      </c>
      <c r="T4206" s="27" t="s">
        <v>8759</v>
      </c>
      <c r="U4206" s="28" t="str">
        <f>VLOOKUP(N4206,'散件（更新）'!B:G,6,FALSE)</f>
        <v>主控板组件(LED)降本</v>
      </c>
      <c r="V4206" s="28">
        <f>VLOOKUP(N4206,'散件（更新）'!B:I,8,FALSE)</f>
        <v>6974950101879</v>
      </c>
    </row>
    <row r="4207" spans="1:22" ht="14.6">
      <c r="A4207" s="57">
        <v>46169</v>
      </c>
      <c r="B4207" s="140" t="s">
        <v>1444</v>
      </c>
      <c r="C4207" s="27" t="str">
        <f>VLOOKUP(B4207,'大货清单（不定期按GOMS更新）'!A:H,8,0)</f>
        <v>109-20191901</v>
      </c>
      <c r="D4207" s="27" t="str">
        <f>VLOOKUP(B4207,'大货清单（不定期按GOMS更新）'!A:C,3,0)</f>
        <v>CL2019S-01</v>
      </c>
      <c r="E4207" s="27" t="str">
        <f>VLOOKUP(B4207,'大货清单（不定期按GOMS更新）'!A:H,4,0)</f>
        <v>CL,DE,FR,ES,IT,PL,ZA,MN,MA,TR,NL,BE</v>
      </c>
      <c r="F4207" s="27" t="str">
        <f>VLOOKUP(B4207,'大货清单（不定期按GOMS更新）'!A:H,2,0)</f>
        <v>Floor One S5</v>
      </c>
      <c r="G4207" s="28" t="str">
        <f>VLOOKUP(B4207,'大货清单（不定期按GOMS更新）'!A:I,9,FALSE)</f>
        <v>6972200196132, 6972200196804, 6972200196811, 6972200196743</v>
      </c>
      <c r="H4207" s="27" t="str">
        <f>VLOOKUP(B4207,'大货清单（不定期按GOMS更新）'!A:H,7,0)</f>
        <v>Black</v>
      </c>
      <c r="I4207" s="27" t="str">
        <f>VLOOKUP(B4207,'大货清单（不定期按GOMS更新）'!A:F,6,FALSE)</f>
        <v>ACTIVE</v>
      </c>
      <c r="J4207" s="27" t="str">
        <f>VLOOKUP(B4207,'大货清单（不定期按GOMS更新）'!A:K,11,FALSE)</f>
        <v>8</v>
      </c>
      <c r="K4207" s="27" t="str">
        <f>VLOOKUP(B4207,'大货清单（不定期按GOMS更新）'!A:N,12,FALSE)</f>
        <v>326</v>
      </c>
      <c r="L4207" s="27" t="str">
        <f>VLOOKUP(B4207,'大货清单（不定期按GOMS更新）'!A:M,13,FALSE)</f>
        <v>296</v>
      </c>
      <c r="M4207" s="27" t="str">
        <f>VLOOKUP(B4207,'大货清单（不定期按GOMS更新）'!A:N,14,FALSE)</f>
        <v>672</v>
      </c>
      <c r="N4207" s="140" t="s">
        <v>780</v>
      </c>
      <c r="O4207" s="27">
        <f>IFERROR(VLOOKUP(N4207,'散件迭代（不定期更新）'!C:J,8,FALSE),0)</f>
        <v>0</v>
      </c>
      <c r="P4207" s="27" t="str">
        <f>IFERROR(VLOOKUP(N4207,'散件（更新）'!B:H,3,FALSE),0)</f>
        <v>206-2019-0117</v>
      </c>
      <c r="Q4207" s="27" t="str">
        <f>VLOOKUP(N4207,'散件（更新）'!B:H,2,FALSE)</f>
        <v>114-20190117</v>
      </c>
      <c r="R4207" s="27" t="str">
        <f>VLOOKUP(N4207,'散件（更新）'!B:H,7,FALSE)</f>
        <v>Pump</v>
      </c>
      <c r="S4207" s="27" t="str">
        <f>VLOOKUP(N4207,'散件（更新）'!B:E,4,FALSE)</f>
        <v>https://tineco-yxzt.oss-accelerate.aliyuncs.com/20231219/9FWRU100000_1702948034719.png</v>
      </c>
      <c r="T4207" s="27" t="s">
        <v>8759</v>
      </c>
      <c r="U4207" s="28" t="str">
        <f>VLOOKUP(N4207,'散件（更新）'!B:G,6,FALSE)</f>
        <v>蠕动泵</v>
      </c>
      <c r="V4207" s="28" t="str">
        <f>VLOOKUP(N4207,'散件（更新）'!B:I,8,FALSE)</f>
        <v>6972200197054</v>
      </c>
    </row>
    <row r="4208" spans="1:22" ht="14.6">
      <c r="A4208" s="57">
        <v>46169</v>
      </c>
      <c r="B4208" s="140" t="s">
        <v>1444</v>
      </c>
      <c r="C4208" s="27" t="str">
        <f>VLOOKUP(B4208,'大货清单（不定期按GOMS更新）'!A:H,8,0)</f>
        <v>109-20191901</v>
      </c>
      <c r="D4208" s="27" t="str">
        <f>VLOOKUP(B4208,'大货清单（不定期按GOMS更新）'!A:C,3,0)</f>
        <v>CL2019S-01</v>
      </c>
      <c r="E4208" s="27" t="str">
        <f>VLOOKUP(B4208,'大货清单（不定期按GOMS更新）'!A:H,4,0)</f>
        <v>CL,DE,FR,ES,IT,PL,ZA,MN,MA,TR,NL,BE</v>
      </c>
      <c r="F4208" s="27" t="str">
        <f>VLOOKUP(B4208,'大货清单（不定期按GOMS更新）'!A:H,2,0)</f>
        <v>Floor One S5</v>
      </c>
      <c r="G4208" s="28" t="str">
        <f>VLOOKUP(B4208,'大货清单（不定期按GOMS更新）'!A:I,9,FALSE)</f>
        <v>6972200196132, 6972200196804, 6972200196811, 6972200196743</v>
      </c>
      <c r="H4208" s="27" t="str">
        <f>VLOOKUP(B4208,'大货清单（不定期按GOMS更新）'!A:H,7,0)</f>
        <v>Black</v>
      </c>
      <c r="I4208" s="27" t="str">
        <f>VLOOKUP(B4208,'大货清单（不定期按GOMS更新）'!A:F,6,FALSE)</f>
        <v>ACTIVE</v>
      </c>
      <c r="J4208" s="27" t="str">
        <f>VLOOKUP(B4208,'大货清单（不定期按GOMS更新）'!A:K,11,FALSE)</f>
        <v>8</v>
      </c>
      <c r="K4208" s="27" t="str">
        <f>VLOOKUP(B4208,'大货清单（不定期按GOMS更新）'!A:N,12,FALSE)</f>
        <v>326</v>
      </c>
      <c r="L4208" s="27" t="str">
        <f>VLOOKUP(B4208,'大货清单（不定期按GOMS更新）'!A:M,13,FALSE)</f>
        <v>296</v>
      </c>
      <c r="M4208" s="27" t="str">
        <f>VLOOKUP(B4208,'大货清单（不定期按GOMS更新）'!A:N,14,FALSE)</f>
        <v>672</v>
      </c>
      <c r="N4208" s="140" t="s">
        <v>1099</v>
      </c>
      <c r="O4208" s="27">
        <f>IFERROR(VLOOKUP(N4208,'散件迭代（不定期更新）'!C:J,8,FALSE),0)</f>
        <v>0</v>
      </c>
      <c r="P4208" s="27" t="str">
        <f>IFERROR(VLOOKUP(N4208,'散件（更新）'!B:H,3,FALSE),0)</f>
        <v>206-2019-0500</v>
      </c>
      <c r="Q4208" s="27" t="str">
        <f>VLOOKUP(N4208,'散件（更新）'!B:H,2,FALSE)</f>
        <v>114-20190500</v>
      </c>
      <c r="R4208" s="27" t="str">
        <f>VLOOKUP(N4208,'散件（更新）'!B:H,7,FALSE)</f>
        <v>Handle</v>
      </c>
      <c r="S4208" s="27" t="str">
        <f>VLOOKUP(N4208,'散件（更新）'!B:E,4,FALSE)</f>
        <v>https://tineco-yxzt.oss-accelerate.aliyuncs.com/20231227/9FWUH100000_1703640265983.png</v>
      </c>
      <c r="T4208" s="27" t="s">
        <v>8759</v>
      </c>
      <c r="U4208" s="28" t="str">
        <f>VLOOKUP(N4208,'散件（更新）'!B:G,6,FALSE)</f>
        <v>手柄组件LED</v>
      </c>
      <c r="V4208" s="28" t="str">
        <f>VLOOKUP(N4208,'散件（更新）'!B:I,8,FALSE)</f>
        <v>6972200196439</v>
      </c>
    </row>
    <row r="4209" spans="1:22" ht="14.6">
      <c r="A4209" s="57">
        <v>46169</v>
      </c>
      <c r="B4209" s="140" t="s">
        <v>1444</v>
      </c>
      <c r="C4209" s="27" t="str">
        <f>VLOOKUP(B4209,'大货清单（不定期按GOMS更新）'!A:H,8,0)</f>
        <v>109-20191901</v>
      </c>
      <c r="D4209" s="27" t="str">
        <f>VLOOKUP(B4209,'大货清单（不定期按GOMS更新）'!A:C,3,0)</f>
        <v>CL2019S-01</v>
      </c>
      <c r="E4209" s="27" t="str">
        <f>VLOOKUP(B4209,'大货清单（不定期按GOMS更新）'!A:H,4,0)</f>
        <v>CL,DE,FR,ES,IT,PL,ZA,MN,MA,TR,NL,BE</v>
      </c>
      <c r="F4209" s="27" t="str">
        <f>VLOOKUP(B4209,'大货清单（不定期按GOMS更新）'!A:H,2,0)</f>
        <v>Floor One S5</v>
      </c>
      <c r="G4209" s="28" t="str">
        <f>VLOOKUP(B4209,'大货清单（不定期按GOMS更新）'!A:I,9,FALSE)</f>
        <v>6972200196132, 6972200196804, 6972200196811, 6972200196743</v>
      </c>
      <c r="H4209" s="27" t="str">
        <f>VLOOKUP(B4209,'大货清单（不定期按GOMS更新）'!A:H,7,0)</f>
        <v>Black</v>
      </c>
      <c r="I4209" s="27" t="str">
        <f>VLOOKUP(B4209,'大货清单（不定期按GOMS更新）'!A:F,6,FALSE)</f>
        <v>ACTIVE</v>
      </c>
      <c r="J4209" s="27" t="str">
        <f>VLOOKUP(B4209,'大货清单（不定期按GOMS更新）'!A:K,11,FALSE)</f>
        <v>8</v>
      </c>
      <c r="K4209" s="27" t="str">
        <f>VLOOKUP(B4209,'大货清单（不定期按GOMS更新）'!A:N,12,FALSE)</f>
        <v>326</v>
      </c>
      <c r="L4209" s="27" t="str">
        <f>VLOOKUP(B4209,'大货清单（不定期按GOMS更新）'!A:M,13,FALSE)</f>
        <v>296</v>
      </c>
      <c r="M4209" s="27" t="str">
        <f>VLOOKUP(B4209,'大货清单（不定期按GOMS更新）'!A:N,14,FALSE)</f>
        <v>672</v>
      </c>
      <c r="N4209" s="140" t="s">
        <v>1111</v>
      </c>
      <c r="O4209" s="27" t="str">
        <f>IFERROR(VLOOKUP(N4209,'散件迭代（不定期更新）'!C:J,8,FALSE),0)</f>
        <v>A53</v>
      </c>
      <c r="P4209" s="27" t="str">
        <f>IFERROR(VLOOKUP(N4209,'散件（更新）'!B:H,3,FALSE),0)</f>
        <v>206-2019-0103</v>
      </c>
      <c r="Q4209" s="27" t="str">
        <f>VLOOKUP(N4209,'散件（更新）'!B:H,2,FALSE)</f>
        <v>114-20190103</v>
      </c>
      <c r="R4209" s="27" t="str">
        <f>VLOOKUP(N4209,'散件（更新）'!B:H,7,FALSE)</f>
        <v>Dirt Water Tank</v>
      </c>
      <c r="S4209" s="27" t="str">
        <f>VLOOKUP(N4209,'散件（更新）'!B:E,4,FALSE)</f>
        <v>https://tineco-yxzt.oss-accelerate.aliyuncs.com/20231227/9FWWD100000_1703640266412.png</v>
      </c>
      <c r="T4209" s="27" t="s">
        <v>8759</v>
      </c>
      <c r="U4209" s="28" t="str">
        <f>VLOOKUP(N4209,'散件（更新）'!B:G,6,FALSE)</f>
        <v>回收桶组件</v>
      </c>
      <c r="V4209" s="28" t="str">
        <f>VLOOKUP(N4209,'散件（更新）'!B:I,8,FALSE)</f>
        <v>6972200196453</v>
      </c>
    </row>
    <row r="4210" spans="1:22" ht="14.6">
      <c r="A4210" s="57">
        <v>46169</v>
      </c>
      <c r="B4210" s="140" t="s">
        <v>1444</v>
      </c>
      <c r="C4210" s="27" t="str">
        <f>VLOOKUP(B4210,'大货清单（不定期按GOMS更新）'!A:H,8,0)</f>
        <v>109-20191901</v>
      </c>
      <c r="D4210" s="27" t="str">
        <f>VLOOKUP(B4210,'大货清单（不定期按GOMS更新）'!A:C,3,0)</f>
        <v>CL2019S-01</v>
      </c>
      <c r="E4210" s="27" t="str">
        <f>VLOOKUP(B4210,'大货清单（不定期按GOMS更新）'!A:H,4,0)</f>
        <v>CL,DE,FR,ES,IT,PL,ZA,MN,MA,TR,NL,BE</v>
      </c>
      <c r="F4210" s="27" t="str">
        <f>VLOOKUP(B4210,'大货清单（不定期按GOMS更新）'!A:H,2,0)</f>
        <v>Floor One S5</v>
      </c>
      <c r="G4210" s="28" t="str">
        <f>VLOOKUP(B4210,'大货清单（不定期按GOMS更新）'!A:I,9,FALSE)</f>
        <v>6972200196132, 6972200196804, 6972200196811, 6972200196743</v>
      </c>
      <c r="H4210" s="27" t="str">
        <f>VLOOKUP(B4210,'大货清单（不定期按GOMS更新）'!A:H,7,0)</f>
        <v>Black</v>
      </c>
      <c r="I4210" s="27" t="str">
        <f>VLOOKUP(B4210,'大货清单（不定期按GOMS更新）'!A:F,6,FALSE)</f>
        <v>ACTIVE</v>
      </c>
      <c r="J4210" s="27" t="str">
        <f>VLOOKUP(B4210,'大货清单（不定期按GOMS更新）'!A:K,11,FALSE)</f>
        <v>8</v>
      </c>
      <c r="K4210" s="27" t="str">
        <f>VLOOKUP(B4210,'大货清单（不定期按GOMS更新）'!A:N,12,FALSE)</f>
        <v>326</v>
      </c>
      <c r="L4210" s="27" t="str">
        <f>VLOOKUP(B4210,'大货清单（不定期按GOMS更新）'!A:M,13,FALSE)</f>
        <v>296</v>
      </c>
      <c r="M4210" s="27" t="str">
        <f>VLOOKUP(B4210,'大货清单（不定期按GOMS更新）'!A:N,14,FALSE)</f>
        <v>672</v>
      </c>
      <c r="N4210" s="140" t="s">
        <v>1225</v>
      </c>
      <c r="O4210" s="27">
        <f>IFERROR(VLOOKUP(N4210,'散件迭代（不定期更新）'!C:J,8,FALSE),0)</f>
        <v>0</v>
      </c>
      <c r="P4210" s="27" t="str">
        <f>IFERROR(VLOOKUP(N4210,'散件（更新）'!B:H,3,FALSE),0)</f>
        <v>206-1756-0099</v>
      </c>
      <c r="Q4210" s="27" t="str">
        <f>VLOOKUP(N4210,'散件（更新）'!B:H,2,FALSE)</f>
        <v>114-17560099</v>
      </c>
      <c r="R4210" s="27" t="str">
        <f>VLOOKUP(N4210,'散件（更新）'!B:H,7,FALSE)</f>
        <v>Repair Wheel</v>
      </c>
      <c r="S4210" s="27" t="str">
        <f>VLOOKUP(N4210,'散件（更新）'!B:E,4,FALSE)</f>
        <v>https://tineco-yxzt.oss-accelerate.aliyuncs.com/20231219/9VSRW100200_1702948075442.png</v>
      </c>
      <c r="T4210" s="27" t="s">
        <v>8759</v>
      </c>
      <c r="U4210" s="28" t="str">
        <f>VLOOKUP(N4210,'散件（更新）'!B:G,6,FALSE)</f>
        <v>地刷小轮+小轮轴组件</v>
      </c>
      <c r="V4210" s="28" t="str">
        <f>VLOOKUP(N4210,'散件（更新）'!B:I,8,FALSE)</f>
        <v>6972200194046</v>
      </c>
    </row>
    <row r="4211" spans="1:22" ht="14.6">
      <c r="A4211" s="57">
        <v>46169</v>
      </c>
      <c r="B4211" s="140" t="s">
        <v>1446</v>
      </c>
      <c r="C4211" s="27" t="str">
        <f>VLOOKUP(B4211,'大货清单（不定期按GOMS更新）'!A:H,8,0)</f>
        <v>109-20192001</v>
      </c>
      <c r="D4211" s="27" t="str">
        <f>VLOOKUP(B4211,'大货清单（不定期按GOMS更新）'!A:C,3,0)</f>
        <v>CL2019T-01</v>
      </c>
      <c r="E4211" s="27" t="str">
        <f>VLOOKUP(B4211,'大货清单（不定期按GOMS更新）'!A:H,4,0)</f>
        <v>DE,FR,IT,ES,BE,SE,PL,NL</v>
      </c>
      <c r="F4211" s="27" t="str">
        <f>VLOOKUP(B4211,'大货清单（不定期按GOMS更新）'!A:H,2,0)</f>
        <v>Floor One S5 Pro 2</v>
      </c>
      <c r="G4211" s="28">
        <f>VLOOKUP(B4211,'大货清单（不定期按GOMS更新）'!A:I,9,FALSE)</f>
        <v>6972200196125</v>
      </c>
      <c r="H4211" s="27" t="str">
        <f>VLOOKUP(B4211,'大货清单（不定期按GOMS更新）'!A:H,7,0)</f>
        <v>black</v>
      </c>
      <c r="I4211" s="27" t="str">
        <f>VLOOKUP(B4211,'大货清单（不定期按GOMS更新）'!A:F,6,FALSE)</f>
        <v>PHASEOUT</v>
      </c>
      <c r="J4211" s="27" t="str">
        <f>VLOOKUP(B4211,'大货清单（不定期按GOMS更新）'!A:K,11,FALSE)</f>
        <v>8</v>
      </c>
      <c r="K4211" s="27" t="str">
        <f>VLOOKUP(B4211,'大货清单（不定期按GOMS更新）'!A:N,12,FALSE)</f>
        <v>326</v>
      </c>
      <c r="L4211" s="27" t="str">
        <f>VLOOKUP(B4211,'大货清单（不定期按GOMS更新）'!A:M,13,FALSE)</f>
        <v>296</v>
      </c>
      <c r="M4211" s="27" t="str">
        <f>VLOOKUP(B4211,'大货清单（不定期按GOMS更新）'!A:N,14,FALSE)</f>
        <v>672</v>
      </c>
      <c r="N4211" s="140" t="s">
        <v>1113</v>
      </c>
      <c r="O4211" s="27" t="str">
        <f>IFERROR(VLOOKUP(N4211,'散件迭代（不定期更新）'!C:J,8,FALSE),0)</f>
        <v>A58</v>
      </c>
      <c r="P4211" s="27" t="str">
        <f>IFERROR(VLOOKUP(N4211,'散件（更新）'!B:H,3,FALSE),0)</f>
        <v>206-2019-0105</v>
      </c>
      <c r="Q4211" s="27" t="str">
        <f>VLOOKUP(N4211,'散件（更新）'!B:H,2,FALSE)</f>
        <v>114-20190105</v>
      </c>
      <c r="R4211" s="27" t="str">
        <f>VLOOKUP(N4211,'散件（更新）'!B:H,7,FALSE)</f>
        <v>Brush Roller Cover</v>
      </c>
      <c r="S4211" s="27" t="str">
        <f>VLOOKUP(N4211,'散件（更新）'!B:E,4,FALSE)</f>
        <v>https://tineco-yxzt.oss-accelerate.aliyuncs.com/20231219/9FWBC100000_1702948010314.png</v>
      </c>
      <c r="T4211" s="27" t="s">
        <v>8759</v>
      </c>
      <c r="U4211" s="28" t="str">
        <f>VLOOKUP(N4211,'散件（更新）'!B:G,6,FALSE)</f>
        <v>滚刷盖</v>
      </c>
      <c r="V4211" s="28" t="str">
        <f>VLOOKUP(N4211,'散件（更新）'!B:I,8,FALSE)</f>
        <v>6972200196477</v>
      </c>
    </row>
    <row r="4212" spans="1:22" ht="14.6">
      <c r="A4212" s="57">
        <v>46169</v>
      </c>
      <c r="B4212" s="140" t="s">
        <v>1446</v>
      </c>
      <c r="C4212" s="27" t="str">
        <f>VLOOKUP(B4212,'大货清单（不定期按GOMS更新）'!A:H,8,0)</f>
        <v>109-20192001</v>
      </c>
      <c r="D4212" s="27" t="str">
        <f>VLOOKUP(B4212,'大货清单（不定期按GOMS更新）'!A:C,3,0)</f>
        <v>CL2019T-01</v>
      </c>
      <c r="E4212" s="27" t="str">
        <f>VLOOKUP(B4212,'大货清单（不定期按GOMS更新）'!A:H,4,0)</f>
        <v>DE,FR,IT,ES,BE,SE,PL,NL</v>
      </c>
      <c r="F4212" s="27" t="str">
        <f>VLOOKUP(B4212,'大货清单（不定期按GOMS更新）'!A:H,2,0)</f>
        <v>Floor One S5 Pro 2</v>
      </c>
      <c r="G4212" s="28">
        <f>VLOOKUP(B4212,'大货清单（不定期按GOMS更新）'!A:I,9,FALSE)</f>
        <v>6972200196125</v>
      </c>
      <c r="H4212" s="27" t="str">
        <f>VLOOKUP(B4212,'大货清单（不定期按GOMS更新）'!A:H,7,0)</f>
        <v>black</v>
      </c>
      <c r="I4212" s="27" t="str">
        <f>VLOOKUP(B4212,'大货清单（不定期按GOMS更新）'!A:F,6,FALSE)</f>
        <v>PHASEOUT</v>
      </c>
      <c r="J4212" s="27" t="str">
        <f>VLOOKUP(B4212,'大货清单（不定期按GOMS更新）'!A:K,11,FALSE)</f>
        <v>8</v>
      </c>
      <c r="K4212" s="27" t="str">
        <f>VLOOKUP(B4212,'大货清单（不定期按GOMS更新）'!A:N,12,FALSE)</f>
        <v>326</v>
      </c>
      <c r="L4212" s="27" t="str">
        <f>VLOOKUP(B4212,'大货清单（不定期按GOMS更新）'!A:M,13,FALSE)</f>
        <v>296</v>
      </c>
      <c r="M4212" s="27" t="str">
        <f>VLOOKUP(B4212,'大货清单（不定期按GOMS更新）'!A:N,14,FALSE)</f>
        <v>672</v>
      </c>
      <c r="N4212" s="140" t="s">
        <v>1112</v>
      </c>
      <c r="O4212" s="27" t="str">
        <f>IFERROR(VLOOKUP(N4212,'散件迭代（不定期更新）'!C:J,8,FALSE),0)</f>
        <v>A40</v>
      </c>
      <c r="P4212" s="27" t="str">
        <f>IFERROR(VLOOKUP(N4212,'散件（更新）'!B:H,3,FALSE),0)</f>
        <v>206-2019-0106</v>
      </c>
      <c r="Q4212" s="27" t="str">
        <f>VLOOKUP(N4212,'散件（更新）'!B:H,2,FALSE)</f>
        <v>114-20190106</v>
      </c>
      <c r="R4212" s="27" t="str">
        <f>VLOOKUP(N4212,'散件（更新）'!B:H,7,FALSE)</f>
        <v>Brush Roller</v>
      </c>
      <c r="S4212" s="27" t="str">
        <f>VLOOKUP(N4212,'散件（更新）'!B:E,4,FALSE)</f>
        <v>https://tineco-yxzt.oss-accelerate.aliyuncs.com/20231227/9FWBR100000_1703640264964.png</v>
      </c>
      <c r="T4212" s="27" t="s">
        <v>8759</v>
      </c>
      <c r="U4212" s="28" t="str">
        <f>VLOOKUP(N4212,'散件（更新）'!B:G,6,FALSE)</f>
        <v>滚刷组件</v>
      </c>
      <c r="V4212" s="28" t="str">
        <f>VLOOKUP(N4212,'散件（更新）'!B:I,8,FALSE)</f>
        <v>6972200196484</v>
      </c>
    </row>
    <row r="4213" spans="1:22" ht="14.6">
      <c r="A4213" s="57">
        <v>46169</v>
      </c>
      <c r="B4213" s="140" t="s">
        <v>1446</v>
      </c>
      <c r="C4213" s="27" t="str">
        <f>VLOOKUP(B4213,'大货清单（不定期按GOMS更新）'!A:H,8,0)</f>
        <v>109-20192001</v>
      </c>
      <c r="D4213" s="27" t="str">
        <f>VLOOKUP(B4213,'大货清单（不定期按GOMS更新）'!A:C,3,0)</f>
        <v>CL2019T-01</v>
      </c>
      <c r="E4213" s="27" t="str">
        <f>VLOOKUP(B4213,'大货清单（不定期按GOMS更新）'!A:H,4,0)</f>
        <v>DE,FR,IT,ES,BE,SE,PL,NL</v>
      </c>
      <c r="F4213" s="27" t="str">
        <f>VLOOKUP(B4213,'大货清单（不定期按GOMS更新）'!A:H,2,0)</f>
        <v>Floor One S5 Pro 2</v>
      </c>
      <c r="G4213" s="28">
        <f>VLOOKUP(B4213,'大货清单（不定期按GOMS更新）'!A:I,9,FALSE)</f>
        <v>6972200196125</v>
      </c>
      <c r="H4213" s="27" t="str">
        <f>VLOOKUP(B4213,'大货清单（不定期按GOMS更新）'!A:H,7,0)</f>
        <v>black</v>
      </c>
      <c r="I4213" s="27" t="str">
        <f>VLOOKUP(B4213,'大货清单（不定期按GOMS更新）'!A:F,6,FALSE)</f>
        <v>PHASEOUT</v>
      </c>
      <c r="J4213" s="27" t="str">
        <f>VLOOKUP(B4213,'大货清单（不定期按GOMS更新）'!A:K,11,FALSE)</f>
        <v>8</v>
      </c>
      <c r="K4213" s="27" t="str">
        <f>VLOOKUP(B4213,'大货清单（不定期按GOMS更新）'!A:N,12,FALSE)</f>
        <v>326</v>
      </c>
      <c r="L4213" s="27" t="str">
        <f>VLOOKUP(B4213,'大货清单（不定期按GOMS更新）'!A:M,13,FALSE)</f>
        <v>296</v>
      </c>
      <c r="M4213" s="27" t="str">
        <f>VLOOKUP(B4213,'大货清单（不定期按GOMS更新）'!A:N,14,FALSE)</f>
        <v>672</v>
      </c>
      <c r="N4213" s="140" t="s">
        <v>1096</v>
      </c>
      <c r="O4213" s="27" t="str">
        <f>IFERROR(VLOOKUP(N4213,'散件迭代（不定期更新）'!C:J,8,FALSE),0)</f>
        <v>A40</v>
      </c>
      <c r="P4213" s="27" t="str">
        <f>IFERROR(VLOOKUP(N4213,'散件（更新）'!B:H,3,FALSE),0)</f>
        <v>206-2019-0124</v>
      </c>
      <c r="Q4213" s="27" t="str">
        <f>VLOOKUP(N4213,'散件（更新）'!B:H,2,FALSE)</f>
        <v>114-20190124</v>
      </c>
      <c r="R4213" s="27" t="str">
        <f>VLOOKUP(N4213,'散件（更新）'!B:H,7,FALSE)</f>
        <v>Brush Roller</v>
      </c>
      <c r="S4213" s="27" t="str">
        <f>VLOOKUP(N4213,'散件（更新）'!B:E,4,FALSE)</f>
        <v>https://tineco-yxzt.oss-accelerate.aliyuncs.com/20231219/9FWBR100100_1702948010753.png</v>
      </c>
      <c r="T4213" s="27" t="s">
        <v>8759</v>
      </c>
      <c r="U4213" s="28" t="str">
        <f>VLOOKUP(N4213,'散件（更新）'!B:G,6,FALSE)</f>
        <v>滚刷组件卡扣式</v>
      </c>
      <c r="V4213" s="28">
        <f>VLOOKUP(N4213,'散件（更新）'!B:I,8,FALSE)</f>
        <v>6974950100193</v>
      </c>
    </row>
    <row r="4214" spans="1:22" ht="14.6">
      <c r="A4214" s="57">
        <v>46169</v>
      </c>
      <c r="B4214" s="140" t="s">
        <v>1446</v>
      </c>
      <c r="C4214" s="27" t="str">
        <f>VLOOKUP(B4214,'大货清单（不定期按GOMS更新）'!A:H,8,0)</f>
        <v>109-20192001</v>
      </c>
      <c r="D4214" s="27" t="str">
        <f>VLOOKUP(B4214,'大货清单（不定期按GOMS更新）'!A:C,3,0)</f>
        <v>CL2019T-01</v>
      </c>
      <c r="E4214" s="27" t="str">
        <f>VLOOKUP(B4214,'大货清单（不定期按GOMS更新）'!A:H,4,0)</f>
        <v>DE,FR,IT,ES,BE,SE,PL,NL</v>
      </c>
      <c r="F4214" s="27" t="str">
        <f>VLOOKUP(B4214,'大货清单（不定期按GOMS更新）'!A:H,2,0)</f>
        <v>Floor One S5 Pro 2</v>
      </c>
      <c r="G4214" s="28">
        <f>VLOOKUP(B4214,'大货清单（不定期按GOMS更新）'!A:I,9,FALSE)</f>
        <v>6972200196125</v>
      </c>
      <c r="H4214" s="27" t="str">
        <f>VLOOKUP(B4214,'大货清单（不定期按GOMS更新）'!A:H,7,0)</f>
        <v>black</v>
      </c>
      <c r="I4214" s="27" t="str">
        <f>VLOOKUP(B4214,'大货清单（不定期按GOMS更新）'!A:F,6,FALSE)</f>
        <v>PHASEOUT</v>
      </c>
      <c r="J4214" s="27" t="str">
        <f>VLOOKUP(B4214,'大货清单（不定期按GOMS更新）'!A:K,11,FALSE)</f>
        <v>8</v>
      </c>
      <c r="K4214" s="27" t="str">
        <f>VLOOKUP(B4214,'大货清单（不定期按GOMS更新）'!A:N,12,FALSE)</f>
        <v>326</v>
      </c>
      <c r="L4214" s="27" t="str">
        <f>VLOOKUP(B4214,'大货清单（不定期按GOMS更新）'!A:M,13,FALSE)</f>
        <v>296</v>
      </c>
      <c r="M4214" s="27" t="str">
        <f>VLOOKUP(B4214,'大货清单（不定期按GOMS更新）'!A:N,14,FALSE)</f>
        <v>672</v>
      </c>
      <c r="N4214" s="140" t="s">
        <v>1040</v>
      </c>
      <c r="O4214" s="27" t="str">
        <f>IFERROR(VLOOKUP(N4214,'散件迭代（不定期更新）'!C:J,8,FALSE),0)</f>
        <v>A43</v>
      </c>
      <c r="P4214" s="27" t="str">
        <f>IFERROR(VLOOKUP(N4214,'散件（更新）'!B:H,3,FALSE),0)</f>
        <v>206-1879-0102</v>
      </c>
      <c r="Q4214" s="27" t="str">
        <f>VLOOKUP(N4214,'散件（更新）'!B:H,2,FALSE)</f>
        <v>114-18790102</v>
      </c>
      <c r="R4214" s="27" t="str">
        <f>VLOOKUP(N4214,'散件（更新）'!B:H,7,FALSE)</f>
        <v>Hepa Assy</v>
      </c>
      <c r="S4214" s="27" t="str">
        <f>VLOOKUP(N4214,'散件（更新）'!B:E,4,FALSE)</f>
        <v>https://tineco-yxzt.oss-accelerate.aliyuncs.com/product/114-18790102.png</v>
      </c>
      <c r="T4214" s="27" t="s">
        <v>8759</v>
      </c>
      <c r="U4214" s="28" t="str">
        <f>VLOOKUP(N4214,'散件（更新）'!B:G,6,FALSE)</f>
        <v>回收桶过滤器组件（前置方形过滤器组件+回收桶滤网组件）</v>
      </c>
      <c r="V4214" s="28" t="str">
        <f>VLOOKUP(N4214,'散件（更新）'!B:I,8,FALSE)</f>
        <v>6972200191731</v>
      </c>
    </row>
    <row r="4215" spans="1:22" ht="14.6">
      <c r="A4215" s="57">
        <v>46169</v>
      </c>
      <c r="B4215" s="140" t="s">
        <v>1446</v>
      </c>
      <c r="C4215" s="27" t="str">
        <f>VLOOKUP(B4215,'大货清单（不定期按GOMS更新）'!A:H,8,0)</f>
        <v>109-20192001</v>
      </c>
      <c r="D4215" s="27" t="str">
        <f>VLOOKUP(B4215,'大货清单（不定期按GOMS更新）'!A:C,3,0)</f>
        <v>CL2019T-01</v>
      </c>
      <c r="E4215" s="27" t="str">
        <f>VLOOKUP(B4215,'大货清单（不定期按GOMS更新）'!A:H,4,0)</f>
        <v>DE,FR,IT,ES,BE,SE,PL,NL</v>
      </c>
      <c r="F4215" s="27" t="str">
        <f>VLOOKUP(B4215,'大货清单（不定期按GOMS更新）'!A:H,2,0)</f>
        <v>Floor One S5 Pro 2</v>
      </c>
      <c r="G4215" s="28">
        <f>VLOOKUP(B4215,'大货清单（不定期按GOMS更新）'!A:I,9,FALSE)</f>
        <v>6972200196125</v>
      </c>
      <c r="H4215" s="27" t="str">
        <f>VLOOKUP(B4215,'大货清单（不定期按GOMS更新）'!A:H,7,0)</f>
        <v>black</v>
      </c>
      <c r="I4215" s="27" t="str">
        <f>VLOOKUP(B4215,'大货清单（不定期按GOMS更新）'!A:F,6,FALSE)</f>
        <v>PHASEOUT</v>
      </c>
      <c r="J4215" s="27" t="str">
        <f>VLOOKUP(B4215,'大货清单（不定期按GOMS更新）'!A:K,11,FALSE)</f>
        <v>8</v>
      </c>
      <c r="K4215" s="27" t="str">
        <f>VLOOKUP(B4215,'大货清单（不定期按GOMS更新）'!A:N,12,FALSE)</f>
        <v>326</v>
      </c>
      <c r="L4215" s="27" t="str">
        <f>VLOOKUP(B4215,'大货清单（不定期按GOMS更新）'!A:M,13,FALSE)</f>
        <v>296</v>
      </c>
      <c r="M4215" s="27" t="str">
        <f>VLOOKUP(B4215,'大货清单（不定期按GOMS更新）'!A:N,14,FALSE)</f>
        <v>672</v>
      </c>
      <c r="N4215" s="140" t="s">
        <v>1118</v>
      </c>
      <c r="O4215" s="27">
        <f>IFERROR(VLOOKUP(N4215,'散件迭代（不定期更新）'!C:J,8,FALSE),0)</f>
        <v>0</v>
      </c>
      <c r="P4215" s="27" t="str">
        <f>IFERROR(VLOOKUP(N4215,'散件（更新）'!B:H,3,FALSE),0)</f>
        <v>206-2019-0044</v>
      </c>
      <c r="Q4215" s="27" t="str">
        <f>VLOOKUP(N4215,'散件（更新）'!B:H,2,FALSE)</f>
        <v>114-20190044</v>
      </c>
      <c r="R4215" s="27" t="str">
        <f>VLOOKUP(N4215,'散件（更新）'!B:H,7,FALSE)</f>
        <v>Filter</v>
      </c>
      <c r="S4215" s="27" t="str">
        <f>VLOOKUP(N4215,'散件（更新）'!B:E,4,FALSE)</f>
        <v>https://tineco-yxzt.oss-accelerate.aliyuncs.com/20231219/9FWFI110000_1702948015239.png</v>
      </c>
      <c r="T4215" s="27" t="s">
        <v>8759</v>
      </c>
      <c r="U4215" s="28" t="str">
        <f>VLOOKUP(N4215,'散件（更新）'!B:G,6,FALSE)</f>
        <v>回收桶挡板</v>
      </c>
      <c r="V4215" s="28" t="str">
        <f>VLOOKUP(N4215,'散件（更新）'!B:I,8,FALSE)</f>
        <v>6972200197214</v>
      </c>
    </row>
    <row r="4216" spans="1:22" ht="14.6">
      <c r="A4216" s="57">
        <v>46169</v>
      </c>
      <c r="B4216" s="140" t="s">
        <v>1446</v>
      </c>
      <c r="C4216" s="27" t="str">
        <f>VLOOKUP(B4216,'大货清单（不定期按GOMS更新）'!A:H,8,0)</f>
        <v>109-20192001</v>
      </c>
      <c r="D4216" s="27" t="str">
        <f>VLOOKUP(B4216,'大货清单（不定期按GOMS更新）'!A:C,3,0)</f>
        <v>CL2019T-01</v>
      </c>
      <c r="E4216" s="27" t="str">
        <f>VLOOKUP(B4216,'大货清单（不定期按GOMS更新）'!A:H,4,0)</f>
        <v>DE,FR,IT,ES,BE,SE,PL,NL</v>
      </c>
      <c r="F4216" s="27" t="str">
        <f>VLOOKUP(B4216,'大货清单（不定期按GOMS更新）'!A:H,2,0)</f>
        <v>Floor One S5 Pro 2</v>
      </c>
      <c r="G4216" s="28">
        <f>VLOOKUP(B4216,'大货清单（不定期按GOMS更新）'!A:I,9,FALSE)</f>
        <v>6972200196125</v>
      </c>
      <c r="H4216" s="27" t="str">
        <f>VLOOKUP(B4216,'大货清单（不定期按GOMS更新）'!A:H,7,0)</f>
        <v>black</v>
      </c>
      <c r="I4216" s="27" t="str">
        <f>VLOOKUP(B4216,'大货清单（不定期按GOMS更新）'!A:F,6,FALSE)</f>
        <v>PHASEOUT</v>
      </c>
      <c r="J4216" s="27" t="str">
        <f>VLOOKUP(B4216,'大货清单（不定期按GOMS更新）'!A:K,11,FALSE)</f>
        <v>8</v>
      </c>
      <c r="K4216" s="27" t="str">
        <f>VLOOKUP(B4216,'大货清单（不定期按GOMS更新）'!A:N,12,FALSE)</f>
        <v>326</v>
      </c>
      <c r="L4216" s="27" t="str">
        <f>VLOOKUP(B4216,'大货清单（不定期按GOMS更新）'!A:M,13,FALSE)</f>
        <v>296</v>
      </c>
      <c r="M4216" s="27" t="str">
        <f>VLOOKUP(B4216,'大货清单（不定期按GOMS更新）'!A:N,14,FALSE)</f>
        <v>672</v>
      </c>
      <c r="N4216" s="140" t="s">
        <v>1116</v>
      </c>
      <c r="O4216" s="27">
        <f>IFERROR(VLOOKUP(N4216,'散件迭代（不定期更新）'!C:J,8,FALSE),0)</f>
        <v>0</v>
      </c>
      <c r="P4216" s="27" t="str">
        <f>IFERROR(VLOOKUP(N4216,'散件（更新）'!B:H,3,FALSE),0)</f>
        <v>206-2019-0108</v>
      </c>
      <c r="Q4216" s="27" t="str">
        <f>VLOOKUP(N4216,'散件（更新）'!B:H,2,FALSE)</f>
        <v>114-20190108</v>
      </c>
      <c r="R4216" s="27" t="str">
        <f>VLOOKUP(N4216,'散件（更新）'!B:H,7,FALSE)</f>
        <v>Accessory Holder</v>
      </c>
      <c r="S4216" s="27" t="str">
        <f>VLOOKUP(N4216,'散件（更新）'!B:E,4,FALSE)</f>
        <v>https://tineco-yxzt.oss-accelerate.aliyuncs.com/20231219/9FWHA100000_1702948015874.png</v>
      </c>
      <c r="T4216" s="27" t="s">
        <v>8759</v>
      </c>
      <c r="U4216" s="28" t="str">
        <f>VLOOKUP(N4216,'散件（更新）'!B:G,6,FALSE)</f>
        <v>附件支架组合</v>
      </c>
      <c r="V4216" s="28" t="str">
        <f>VLOOKUP(N4216,'散件（更新）'!B:I,8,FALSE)</f>
        <v>6972200196507</v>
      </c>
    </row>
    <row r="4217" spans="1:22" ht="14.6">
      <c r="A4217" s="57">
        <v>46169</v>
      </c>
      <c r="B4217" s="140" t="s">
        <v>1446</v>
      </c>
      <c r="C4217" s="27" t="str">
        <f>VLOOKUP(B4217,'大货清单（不定期按GOMS更新）'!A:H,8,0)</f>
        <v>109-20192001</v>
      </c>
      <c r="D4217" s="27" t="str">
        <f>VLOOKUP(B4217,'大货清单（不定期按GOMS更新）'!A:C,3,0)</f>
        <v>CL2019T-01</v>
      </c>
      <c r="E4217" s="27" t="str">
        <f>VLOOKUP(B4217,'大货清单（不定期按GOMS更新）'!A:H,4,0)</f>
        <v>DE,FR,IT,ES,BE,SE,PL,NL</v>
      </c>
      <c r="F4217" s="27" t="str">
        <f>VLOOKUP(B4217,'大货清单（不定期按GOMS更新）'!A:H,2,0)</f>
        <v>Floor One S5 Pro 2</v>
      </c>
      <c r="G4217" s="28">
        <f>VLOOKUP(B4217,'大货清单（不定期按GOMS更新）'!A:I,9,FALSE)</f>
        <v>6972200196125</v>
      </c>
      <c r="H4217" s="27" t="str">
        <f>VLOOKUP(B4217,'大货清单（不定期按GOMS更新）'!A:H,7,0)</f>
        <v>black</v>
      </c>
      <c r="I4217" s="27" t="str">
        <f>VLOOKUP(B4217,'大货清单（不定期按GOMS更新）'!A:F,6,FALSE)</f>
        <v>PHASEOUT</v>
      </c>
      <c r="J4217" s="27" t="str">
        <f>VLOOKUP(B4217,'大货清单（不定期按GOMS更新）'!A:K,11,FALSE)</f>
        <v>8</v>
      </c>
      <c r="K4217" s="27" t="str">
        <f>VLOOKUP(B4217,'大货清单（不定期按GOMS更新）'!A:N,12,FALSE)</f>
        <v>326</v>
      </c>
      <c r="L4217" s="27" t="str">
        <f>VLOOKUP(B4217,'大货清单（不定期按GOMS更新）'!A:M,13,FALSE)</f>
        <v>296</v>
      </c>
      <c r="M4217" s="27" t="str">
        <f>VLOOKUP(B4217,'大货清单（不定期按GOMS更新）'!A:N,14,FALSE)</f>
        <v>672</v>
      </c>
      <c r="N4217" s="140" t="s">
        <v>1191</v>
      </c>
      <c r="O4217" s="27" t="str">
        <f>IFERROR(VLOOKUP(N4217,'散件迭代（不定期更新）'!C:J,8,FALSE),0)</f>
        <v>A26</v>
      </c>
      <c r="P4217" s="27" t="str">
        <f>IFERROR(VLOOKUP(N4217,'散件（更新）'!B:H,3,FALSE),0)</f>
        <v>206-1879-0120</v>
      </c>
      <c r="Q4217" s="27" t="str">
        <f>VLOOKUP(N4217,'散件（更新）'!B:H,2,FALSE)</f>
        <v>114-18790120</v>
      </c>
      <c r="R4217" s="27" t="str">
        <f>VLOOKUP(N4217,'散件（更新）'!B:H,7,FALSE)</f>
        <v>Adapter</v>
      </c>
      <c r="S4217" s="27" t="str">
        <f>VLOOKUP(N4217,'散件（更新）'!B:E,4,FALSE)</f>
        <v>https://tineco-yxzt.oss-accelerate.aliyuncs.com/product/114-18790120.jpg</v>
      </c>
      <c r="T4217" s="27" t="s">
        <v>8759</v>
      </c>
      <c r="U4217" s="28" t="str">
        <f>VLOOKUP(N4217,'散件（更新）'!B:G,6,FALSE)</f>
        <v>适配器（低配）</v>
      </c>
      <c r="V4217" s="28" t="str">
        <f>VLOOKUP(N4217,'散件（更新）'!B:I,8,FALSE)</f>
        <v>6972200191854</v>
      </c>
    </row>
    <row r="4218" spans="1:22" ht="14.6">
      <c r="A4218" s="57">
        <v>46169</v>
      </c>
      <c r="B4218" s="140" t="s">
        <v>1446</v>
      </c>
      <c r="C4218" s="27" t="str">
        <f>VLOOKUP(B4218,'大货清单（不定期按GOMS更新）'!A:H,8,0)</f>
        <v>109-20192001</v>
      </c>
      <c r="D4218" s="27" t="str">
        <f>VLOOKUP(B4218,'大货清单（不定期按GOMS更新）'!A:C,3,0)</f>
        <v>CL2019T-01</v>
      </c>
      <c r="E4218" s="27" t="str">
        <f>VLOOKUP(B4218,'大货清单（不定期按GOMS更新）'!A:H,4,0)</f>
        <v>DE,FR,IT,ES,BE,SE,PL,NL</v>
      </c>
      <c r="F4218" s="27" t="str">
        <f>VLOOKUP(B4218,'大货清单（不定期按GOMS更新）'!A:H,2,0)</f>
        <v>Floor One S5 Pro 2</v>
      </c>
      <c r="G4218" s="28">
        <f>VLOOKUP(B4218,'大货清单（不定期按GOMS更新）'!A:I,9,FALSE)</f>
        <v>6972200196125</v>
      </c>
      <c r="H4218" s="27" t="str">
        <f>VLOOKUP(B4218,'大货清单（不定期按GOMS更新）'!A:H,7,0)</f>
        <v>black</v>
      </c>
      <c r="I4218" s="27" t="str">
        <f>VLOOKUP(B4218,'大货清单（不定期按GOMS更新）'!A:F,6,FALSE)</f>
        <v>PHASEOUT</v>
      </c>
      <c r="J4218" s="27" t="str">
        <f>VLOOKUP(B4218,'大货清单（不定期按GOMS更新）'!A:K,11,FALSE)</f>
        <v>8</v>
      </c>
      <c r="K4218" s="27" t="str">
        <f>VLOOKUP(B4218,'大货清单（不定期按GOMS更新）'!A:N,12,FALSE)</f>
        <v>326</v>
      </c>
      <c r="L4218" s="27" t="str">
        <f>VLOOKUP(B4218,'大货清单（不定期按GOMS更新）'!A:M,13,FALSE)</f>
        <v>296</v>
      </c>
      <c r="M4218" s="27" t="str">
        <f>VLOOKUP(B4218,'大货清单（不定期按GOMS更新）'!A:N,14,FALSE)</f>
        <v>672</v>
      </c>
      <c r="N4218" s="140" t="s">
        <v>1109</v>
      </c>
      <c r="O4218" s="27" t="str">
        <f>IFERROR(VLOOKUP(N4218,'散件迭代（不定期更新）'!C:J,8,FALSE),0)</f>
        <v>A57</v>
      </c>
      <c r="P4218" s="27" t="str">
        <f>IFERROR(VLOOKUP(N4218,'散件（更新）'!B:H,3,FALSE),0)</f>
        <v>206-2019-0107</v>
      </c>
      <c r="Q4218" s="27" t="str">
        <f>VLOOKUP(N4218,'散件（更新）'!B:H,2,FALSE)</f>
        <v>114-20190107</v>
      </c>
      <c r="R4218" s="27" t="str">
        <f>VLOOKUP(N4218,'散件（更新）'!B:H,7,FALSE)</f>
        <v>Charging Base</v>
      </c>
      <c r="S4218" s="27" t="str">
        <f>VLOOKUP(N4218,'散件（更新）'!B:E,4,FALSE)</f>
        <v>https://tineco-yxzt.oss-accelerate.aliyuncs.com/20231219/9FWPB100000_1702948018214.png</v>
      </c>
      <c r="T4218" s="27" t="s">
        <v>8759</v>
      </c>
      <c r="U4218" s="28" t="str">
        <f>VLOOKUP(N4218,'散件（更新）'!B:G,6,FALSE)</f>
        <v>托盘组件</v>
      </c>
      <c r="V4218" s="28" t="str">
        <f>VLOOKUP(N4218,'散件（更新）'!B:I,8,FALSE)</f>
        <v>6972200196491</v>
      </c>
    </row>
    <row r="4219" spans="1:22" ht="14.6">
      <c r="A4219" s="57">
        <v>46169</v>
      </c>
      <c r="B4219" s="140" t="s">
        <v>1446</v>
      </c>
      <c r="C4219" s="27" t="str">
        <f>VLOOKUP(B4219,'大货清单（不定期按GOMS更新）'!A:H,8,0)</f>
        <v>109-20192001</v>
      </c>
      <c r="D4219" s="27" t="str">
        <f>VLOOKUP(B4219,'大货清单（不定期按GOMS更新）'!A:C,3,0)</f>
        <v>CL2019T-01</v>
      </c>
      <c r="E4219" s="27" t="str">
        <f>VLOOKUP(B4219,'大货清单（不定期按GOMS更新）'!A:H,4,0)</f>
        <v>DE,FR,IT,ES,BE,SE,PL,NL</v>
      </c>
      <c r="F4219" s="27" t="str">
        <f>VLOOKUP(B4219,'大货清单（不定期按GOMS更新）'!A:H,2,0)</f>
        <v>Floor One S5 Pro 2</v>
      </c>
      <c r="G4219" s="28">
        <f>VLOOKUP(B4219,'大货清单（不定期按GOMS更新）'!A:I,9,FALSE)</f>
        <v>6972200196125</v>
      </c>
      <c r="H4219" s="27" t="str">
        <f>VLOOKUP(B4219,'大货清单（不定期按GOMS更新）'!A:H,7,0)</f>
        <v>black</v>
      </c>
      <c r="I4219" s="27" t="str">
        <f>VLOOKUP(B4219,'大货清单（不定期按GOMS更新）'!A:F,6,FALSE)</f>
        <v>PHASEOUT</v>
      </c>
      <c r="J4219" s="27" t="str">
        <f>VLOOKUP(B4219,'大货清单（不定期按GOMS更新）'!A:K,11,FALSE)</f>
        <v>8</v>
      </c>
      <c r="K4219" s="27" t="str">
        <f>VLOOKUP(B4219,'大货清单（不定期按GOMS更新）'!A:N,12,FALSE)</f>
        <v>326</v>
      </c>
      <c r="L4219" s="27" t="str">
        <f>VLOOKUP(B4219,'大货清单（不定期按GOMS更新）'!A:M,13,FALSE)</f>
        <v>296</v>
      </c>
      <c r="M4219" s="27" t="str">
        <f>VLOOKUP(B4219,'大货清单（不定期按GOMS更新）'!A:N,14,FALSE)</f>
        <v>672</v>
      </c>
      <c r="N4219" s="140" t="s">
        <v>759</v>
      </c>
      <c r="O4219" s="27">
        <f>IFERROR(VLOOKUP(N4219,'散件迭代（不定期更新）'!C:J,8,FALSE),0)</f>
        <v>0</v>
      </c>
      <c r="P4219" s="27" t="str">
        <f>IFERROR(VLOOKUP(N4219,'散件（更新）'!B:H,3,FALSE),0)</f>
        <v>206-2019-0501</v>
      </c>
      <c r="Q4219" s="27" t="str">
        <f>VLOOKUP(N4219,'散件（更新）'!B:H,2,FALSE)</f>
        <v>114-20190501</v>
      </c>
      <c r="R4219" s="27" t="str">
        <f>VLOOKUP(N4219,'散件（更新）'!B:H,7,FALSE)</f>
        <v>Battery</v>
      </c>
      <c r="S4219" s="27" t="str">
        <f>VLOOKUP(N4219,'散件（更新）'!B:E,4,FALSE)</f>
        <v>https://tineco-yxzt.oss-accelerate.aliyuncs.com/20231219/9FWPT100000_1702948019092.png</v>
      </c>
      <c r="T4219" s="27" t="s">
        <v>8759</v>
      </c>
      <c r="U4219" s="28" t="str">
        <f>VLOOKUP(N4219,'散件（更新）'!B:G,6,FALSE)</f>
        <v>电池包</v>
      </c>
      <c r="V4219" s="28" t="str">
        <f>VLOOKUP(N4219,'散件（更新）'!B:I,8,FALSE)</f>
        <v>6972200196996</v>
      </c>
    </row>
    <row r="4220" spans="1:22" ht="14.6">
      <c r="A4220" s="57">
        <v>46169</v>
      </c>
      <c r="B4220" s="140" t="s">
        <v>1446</v>
      </c>
      <c r="C4220" s="27" t="str">
        <f>VLOOKUP(B4220,'大货清单（不定期按GOMS更新）'!A:H,8,0)</f>
        <v>109-20192001</v>
      </c>
      <c r="D4220" s="27" t="str">
        <f>VLOOKUP(B4220,'大货清单（不定期按GOMS更新）'!A:C,3,0)</f>
        <v>CL2019T-01</v>
      </c>
      <c r="E4220" s="27" t="str">
        <f>VLOOKUP(B4220,'大货清单（不定期按GOMS更新）'!A:H,4,0)</f>
        <v>DE,FR,IT,ES,BE,SE,PL,NL</v>
      </c>
      <c r="F4220" s="27" t="str">
        <f>VLOOKUP(B4220,'大货清单（不定期按GOMS更新）'!A:H,2,0)</f>
        <v>Floor One S5 Pro 2</v>
      </c>
      <c r="G4220" s="28">
        <f>VLOOKUP(B4220,'大货清单（不定期按GOMS更新）'!A:I,9,FALSE)</f>
        <v>6972200196125</v>
      </c>
      <c r="H4220" s="27" t="str">
        <f>VLOOKUP(B4220,'大货清单（不定期按GOMS更新）'!A:H,7,0)</f>
        <v>black</v>
      </c>
      <c r="I4220" s="27" t="str">
        <f>VLOOKUP(B4220,'大货清单（不定期按GOMS更新）'!A:F,6,FALSE)</f>
        <v>PHASEOUT</v>
      </c>
      <c r="J4220" s="27" t="str">
        <f>VLOOKUP(B4220,'大货清单（不定期按GOMS更新）'!A:K,11,FALSE)</f>
        <v>8</v>
      </c>
      <c r="K4220" s="27" t="str">
        <f>VLOOKUP(B4220,'大货清单（不定期按GOMS更新）'!A:N,12,FALSE)</f>
        <v>326</v>
      </c>
      <c r="L4220" s="27" t="str">
        <f>VLOOKUP(B4220,'大货清单（不定期按GOMS更新）'!A:M,13,FALSE)</f>
        <v>296</v>
      </c>
      <c r="M4220" s="27" t="str">
        <f>VLOOKUP(B4220,'大货清单（不定期按GOMS更新）'!A:N,14,FALSE)</f>
        <v>672</v>
      </c>
      <c r="N4220" s="140" t="s">
        <v>920</v>
      </c>
      <c r="O4220" s="27" t="str">
        <f>IFERROR(VLOOKUP(N4220,'散件迭代（不定期更新）'!C:J,8,FALSE),0)</f>
        <v>A39</v>
      </c>
      <c r="P4220" s="27" t="str">
        <f>IFERROR(VLOOKUP(N4220,'散件（更新）'!B:H,3,FALSE),0)</f>
        <v>206-2019-0123</v>
      </c>
      <c r="Q4220" s="27" t="str">
        <f>VLOOKUP(N4220,'散件（更新）'!B:H,2,FALSE)</f>
        <v>114-20190123</v>
      </c>
      <c r="R4220" s="27" t="str">
        <f>VLOOKUP(N4220,'散件（更新）'!B:H,7,FALSE)</f>
        <v>Repair Charging Chip</v>
      </c>
      <c r="S4220" s="27" t="str">
        <f>VLOOKUP(N4220,'散件（更新）'!B:E,4,FALSE)</f>
        <v>https://tineco-yxzt.oss-accelerate.aliyuncs.com/20231219/9FWRC100000_1702948019809.png</v>
      </c>
      <c r="T4220" s="27" t="s">
        <v>8759</v>
      </c>
      <c r="U4220" s="28" t="str">
        <f>VLOOKUP(N4220,'散件（更新）'!B:G,6,FALSE)</f>
        <v>充电维修套装</v>
      </c>
      <c r="V4220" s="28">
        <f>VLOOKUP(N4220,'散件（更新）'!B:I,8,FALSE)</f>
        <v>6972200199843</v>
      </c>
    </row>
    <row r="4221" spans="1:22" ht="14.6">
      <c r="A4221" s="57">
        <v>46169</v>
      </c>
      <c r="B4221" s="140" t="s">
        <v>1446</v>
      </c>
      <c r="C4221" s="27" t="str">
        <f>VLOOKUP(B4221,'大货清单（不定期按GOMS更新）'!A:H,8,0)</f>
        <v>109-20192001</v>
      </c>
      <c r="D4221" s="27" t="str">
        <f>VLOOKUP(B4221,'大货清单（不定期按GOMS更新）'!A:C,3,0)</f>
        <v>CL2019T-01</v>
      </c>
      <c r="E4221" s="27" t="str">
        <f>VLOOKUP(B4221,'大货清单（不定期按GOMS更新）'!A:H,4,0)</f>
        <v>DE,FR,IT,ES,BE,SE,PL,NL</v>
      </c>
      <c r="F4221" s="27" t="str">
        <f>VLOOKUP(B4221,'大货清单（不定期按GOMS更新）'!A:H,2,0)</f>
        <v>Floor One S5 Pro 2</v>
      </c>
      <c r="G4221" s="28">
        <f>VLOOKUP(B4221,'大货清单（不定期按GOMS更新）'!A:I,9,FALSE)</f>
        <v>6972200196125</v>
      </c>
      <c r="H4221" s="27" t="str">
        <f>VLOOKUP(B4221,'大货清单（不定期按GOMS更新）'!A:H,7,0)</f>
        <v>black</v>
      </c>
      <c r="I4221" s="27" t="str">
        <f>VLOOKUP(B4221,'大货清单（不定期按GOMS更新）'!A:F,6,FALSE)</f>
        <v>PHASEOUT</v>
      </c>
      <c r="J4221" s="27" t="str">
        <f>VLOOKUP(B4221,'大货清单（不定期按GOMS更新）'!A:K,11,FALSE)</f>
        <v>8</v>
      </c>
      <c r="K4221" s="27" t="str">
        <f>VLOOKUP(B4221,'大货清单（不定期按GOMS更新）'!A:N,12,FALSE)</f>
        <v>326</v>
      </c>
      <c r="L4221" s="27" t="str">
        <f>VLOOKUP(B4221,'大货清单（不定期按GOMS更新）'!A:M,13,FALSE)</f>
        <v>296</v>
      </c>
      <c r="M4221" s="27" t="str">
        <f>VLOOKUP(B4221,'大货清单（不定期按GOMS更新）'!A:N,14,FALSE)</f>
        <v>672</v>
      </c>
      <c r="N4221" s="140" t="s">
        <v>1120</v>
      </c>
      <c r="O4221" s="27">
        <f>IFERROR(VLOOKUP(N4221,'散件迭代（不定期更新）'!C:J,8,FALSE),0)</f>
        <v>0</v>
      </c>
      <c r="P4221" s="27" t="str">
        <f>IFERROR(VLOOKUP(N4221,'散件（更新）'!B:H,3,FALSE),0)</f>
        <v>206-2019-0200</v>
      </c>
      <c r="Q4221" s="27" t="str">
        <f>VLOOKUP(N4221,'散件（更新）'!B:H,2,FALSE)</f>
        <v>114-20190200</v>
      </c>
      <c r="R4221" s="27" t="str">
        <f>VLOOKUP(N4221,'散件（更新）'!B:H,7,FALSE)</f>
        <v>Display Screen</v>
      </c>
      <c r="S4221" s="27" t="str">
        <f>VLOOKUP(N4221,'散件（更新）'!B:E,4,FALSE)</f>
        <v>https://tineco-yxzt.oss-accelerate.aliyuncs.com/20231219/9FWRD100200_1702948020605.png</v>
      </c>
      <c r="T4221" s="27" t="s">
        <v>8759</v>
      </c>
      <c r="U4221" s="28" t="str">
        <f>VLOOKUP(N4221,'散件（更新）'!B:G,6,FALSE)</f>
        <v xml:space="preserve"> LCD显示屏（国际版电解）+机体顶盖</v>
      </c>
      <c r="V4221" s="28" t="str">
        <f>VLOOKUP(N4221,'散件（更新）'!B:I,8,FALSE)</f>
        <v>6972200198532</v>
      </c>
    </row>
    <row r="4222" spans="1:22" ht="14.6">
      <c r="A4222" s="57">
        <v>46169</v>
      </c>
      <c r="B4222" s="140" t="s">
        <v>1446</v>
      </c>
      <c r="C4222" s="27" t="str">
        <f>VLOOKUP(B4222,'大货清单（不定期按GOMS更新）'!A:H,8,0)</f>
        <v>109-20192001</v>
      </c>
      <c r="D4222" s="27" t="str">
        <f>VLOOKUP(B4222,'大货清单（不定期按GOMS更新）'!A:C,3,0)</f>
        <v>CL2019T-01</v>
      </c>
      <c r="E4222" s="27" t="str">
        <f>VLOOKUP(B4222,'大货清单（不定期按GOMS更新）'!A:H,4,0)</f>
        <v>DE,FR,IT,ES,BE,SE,PL,NL</v>
      </c>
      <c r="F4222" s="27" t="str">
        <f>VLOOKUP(B4222,'大货清单（不定期按GOMS更新）'!A:H,2,0)</f>
        <v>Floor One S5 Pro 2</v>
      </c>
      <c r="G4222" s="28">
        <f>VLOOKUP(B4222,'大货清单（不定期按GOMS更新）'!A:I,9,FALSE)</f>
        <v>6972200196125</v>
      </c>
      <c r="H4222" s="27" t="str">
        <f>VLOOKUP(B4222,'大货清单（不定期按GOMS更新）'!A:H,7,0)</f>
        <v>black</v>
      </c>
      <c r="I4222" s="27" t="str">
        <f>VLOOKUP(B4222,'大货清单（不定期按GOMS更新）'!A:F,6,FALSE)</f>
        <v>PHASEOUT</v>
      </c>
      <c r="J4222" s="27" t="str">
        <f>VLOOKUP(B4222,'大货清单（不定期按GOMS更新）'!A:K,11,FALSE)</f>
        <v>8</v>
      </c>
      <c r="K4222" s="27" t="str">
        <f>VLOOKUP(B4222,'大货清单（不定期按GOMS更新）'!A:N,12,FALSE)</f>
        <v>326</v>
      </c>
      <c r="L4222" s="27" t="str">
        <f>VLOOKUP(B4222,'大货清单（不定期按GOMS更新）'!A:M,13,FALSE)</f>
        <v>296</v>
      </c>
      <c r="M4222" s="27" t="str">
        <f>VLOOKUP(B4222,'大货清单（不定期按GOMS更新）'!A:N,14,FALSE)</f>
        <v>672</v>
      </c>
      <c r="N4222" s="140" t="s">
        <v>1117</v>
      </c>
      <c r="O4222" s="27">
        <f>IFERROR(VLOOKUP(N4222,'散件迭代（不定期更新）'!C:J,8,FALSE),0)</f>
        <v>0</v>
      </c>
      <c r="P4222" s="27" t="str">
        <f>IFERROR(VLOOKUP(N4222,'散件（更新）'!B:H,3,FALSE),0)</f>
        <v>206-2019-0120</v>
      </c>
      <c r="Q4222" s="27" t="str">
        <f>VLOOKUP(N4222,'散件（更新）'!B:H,2,FALSE)</f>
        <v>114-20190120</v>
      </c>
      <c r="R4222" s="27" t="str">
        <f>VLOOKUP(N4222,'散件（更新）'!B:H,7,FALSE)</f>
        <v>Plastic part</v>
      </c>
      <c r="S4222" s="27" t="str">
        <f>VLOOKUP(N4222,'散件（更新）'!B:E,4,FALSE)</f>
        <v>https://tineco-yxzt.oss-accelerate.aliyuncs.com/20231219/9FWRH100100_1702948025822.png</v>
      </c>
      <c r="T4222" s="27" t="s">
        <v>8759</v>
      </c>
      <c r="U4222" s="28" t="str">
        <f>VLOOKUP(N4222,'散件（更新）'!B:G,6,FALSE)</f>
        <v>外壳维修组件</v>
      </c>
      <c r="V4222" s="28" t="str">
        <f>VLOOKUP(N4222,'散件（更新）'!B:I,8,FALSE)</f>
        <v>6972200197368</v>
      </c>
    </row>
    <row r="4223" spans="1:22" ht="14.6">
      <c r="A4223" s="57">
        <v>46169</v>
      </c>
      <c r="B4223" s="140" t="s">
        <v>1446</v>
      </c>
      <c r="C4223" s="27" t="str">
        <f>VLOOKUP(B4223,'大货清单（不定期按GOMS更新）'!A:H,8,0)</f>
        <v>109-20192001</v>
      </c>
      <c r="D4223" s="27" t="str">
        <f>VLOOKUP(B4223,'大货清单（不定期按GOMS更新）'!A:C,3,0)</f>
        <v>CL2019T-01</v>
      </c>
      <c r="E4223" s="27" t="str">
        <f>VLOOKUP(B4223,'大货清单（不定期按GOMS更新）'!A:H,4,0)</f>
        <v>DE,FR,IT,ES,BE,SE,PL,NL</v>
      </c>
      <c r="F4223" s="27" t="str">
        <f>VLOOKUP(B4223,'大货清单（不定期按GOMS更新）'!A:H,2,0)</f>
        <v>Floor One S5 Pro 2</v>
      </c>
      <c r="G4223" s="28">
        <f>VLOOKUP(B4223,'大货清单（不定期按GOMS更新）'!A:I,9,FALSE)</f>
        <v>6972200196125</v>
      </c>
      <c r="H4223" s="27" t="str">
        <f>VLOOKUP(B4223,'大货清单（不定期按GOMS更新）'!A:H,7,0)</f>
        <v>black</v>
      </c>
      <c r="I4223" s="27" t="str">
        <f>VLOOKUP(B4223,'大货清单（不定期按GOMS更新）'!A:F,6,FALSE)</f>
        <v>PHASEOUT</v>
      </c>
      <c r="J4223" s="27" t="str">
        <f>VLOOKUP(B4223,'大货清单（不定期按GOMS更新）'!A:K,11,FALSE)</f>
        <v>8</v>
      </c>
      <c r="K4223" s="27" t="str">
        <f>VLOOKUP(B4223,'大货清单（不定期按GOMS更新）'!A:N,12,FALSE)</f>
        <v>326</v>
      </c>
      <c r="L4223" s="27" t="str">
        <f>VLOOKUP(B4223,'大货清单（不定期按GOMS更新）'!A:M,13,FALSE)</f>
        <v>296</v>
      </c>
      <c r="M4223" s="27" t="str">
        <f>VLOOKUP(B4223,'大货清单（不定期按GOMS更新）'!A:N,14,FALSE)</f>
        <v>672</v>
      </c>
      <c r="N4223" s="140" t="s">
        <v>1097</v>
      </c>
      <c r="O4223" s="27">
        <f>IFERROR(VLOOKUP(N4223,'散件迭代（不定期更新）'!C:J,8,FALSE),0)</f>
        <v>0</v>
      </c>
      <c r="P4223" s="27" t="str">
        <f>IFERROR(VLOOKUP(N4223,'散件（更新）'!B:H,3,FALSE),0)</f>
        <v>206-2019-0127</v>
      </c>
      <c r="Q4223" s="27" t="str">
        <f>VLOOKUP(N4223,'散件（更新）'!B:H,2,FALSE)</f>
        <v>114-20190127</v>
      </c>
      <c r="R4223" s="27" t="str">
        <f>VLOOKUP(N4223,'散件（更新）'!B:H,7,FALSE)</f>
        <v>Plastic part</v>
      </c>
      <c r="S4223" s="27" t="str">
        <f>VLOOKUP(N4223,'散件（更新）'!B:E,4,FALSE)</f>
        <v>https://tineco-yxzt.oss-accelerate.aliyuncs.com/product/114-20190127.jpg</v>
      </c>
      <c r="T4223" s="27" t="s">
        <v>8759</v>
      </c>
      <c r="U4223" s="28" t="str">
        <f>VLOOKUP(N4223,'散件（更新）'!B:G,6,FALSE)</f>
        <v>转接头和机体底盖组件</v>
      </c>
      <c r="V4223" s="28" t="str">
        <f>VLOOKUP(N4223,'散件（更新）'!B:I,8,FALSE)</f>
        <v>6974950100377</v>
      </c>
    </row>
    <row r="4224" spans="1:22" ht="14.6">
      <c r="A4224" s="57">
        <v>46169</v>
      </c>
      <c r="B4224" s="140" t="s">
        <v>1446</v>
      </c>
      <c r="C4224" s="27" t="str">
        <f>VLOOKUP(B4224,'大货清单（不定期按GOMS更新）'!A:H,8,0)</f>
        <v>109-20192001</v>
      </c>
      <c r="D4224" s="27" t="str">
        <f>VLOOKUP(B4224,'大货清单（不定期按GOMS更新）'!A:C,3,0)</f>
        <v>CL2019T-01</v>
      </c>
      <c r="E4224" s="27" t="str">
        <f>VLOOKUP(B4224,'大货清单（不定期按GOMS更新）'!A:H,4,0)</f>
        <v>DE,FR,IT,ES,BE,SE,PL,NL</v>
      </c>
      <c r="F4224" s="27" t="str">
        <f>VLOOKUP(B4224,'大货清单（不定期按GOMS更新）'!A:H,2,0)</f>
        <v>Floor One S5 Pro 2</v>
      </c>
      <c r="G4224" s="28">
        <f>VLOOKUP(B4224,'大货清单（不定期按GOMS更新）'!A:I,9,FALSE)</f>
        <v>6972200196125</v>
      </c>
      <c r="H4224" s="27" t="str">
        <f>VLOOKUP(B4224,'大货清单（不定期按GOMS更新）'!A:H,7,0)</f>
        <v>black</v>
      </c>
      <c r="I4224" s="27" t="str">
        <f>VLOOKUP(B4224,'大货清单（不定期按GOMS更新）'!A:F,6,FALSE)</f>
        <v>PHASEOUT</v>
      </c>
      <c r="J4224" s="27" t="str">
        <f>VLOOKUP(B4224,'大货清单（不定期按GOMS更新）'!A:K,11,FALSE)</f>
        <v>8</v>
      </c>
      <c r="K4224" s="27" t="str">
        <f>VLOOKUP(B4224,'大货清单（不定期按GOMS更新）'!A:N,12,FALSE)</f>
        <v>326</v>
      </c>
      <c r="L4224" s="27" t="str">
        <f>VLOOKUP(B4224,'大货清单（不定期按GOMS更新）'!A:M,13,FALSE)</f>
        <v>296</v>
      </c>
      <c r="M4224" s="27" t="str">
        <f>VLOOKUP(B4224,'大货清单（不定期按GOMS更新）'!A:N,14,FALSE)</f>
        <v>672</v>
      </c>
      <c r="N4224" s="140" t="s">
        <v>1699</v>
      </c>
      <c r="O4224" s="27" t="str">
        <f>IFERROR(VLOOKUP(N4224,'散件迭代（不定期更新）'!C:J,8,FALSE),0)</f>
        <v>A39</v>
      </c>
      <c r="P4224" s="27" t="str">
        <f>IFERROR(VLOOKUP(N4224,'散件（更新）'!B:H,3,FALSE),0)</f>
        <v>/</v>
      </c>
      <c r="Q4224" s="27" t="str">
        <f>VLOOKUP(N4224,'散件（更新）'!B:H,2,FALSE)</f>
        <v>114-20190809</v>
      </c>
      <c r="R4224" s="27" t="str">
        <f>VLOOKUP(N4224,'散件（更新）'!B:H,7,FALSE)</f>
        <v>plastic part</v>
      </c>
      <c r="S4224" s="27" t="str">
        <f>VLOOKUP(N4224,'散件（更新）'!B:E,4,FALSE)</f>
        <v>https://tineco-yxzt.oss-accelerate.aliyuncs.com/20231219/9FWRH100700_1702948025978.png</v>
      </c>
      <c r="T4224" s="27" t="s">
        <v>8759</v>
      </c>
      <c r="U4224" s="28" t="str">
        <f>VLOOKUP(N4224,'散件（更新）'!B:G,6,FALSE)</f>
        <v>机体下装饰盖</v>
      </c>
      <c r="V4224" s="28">
        <f>VLOOKUP(N4224,'散件（更新）'!B:I,8,FALSE)</f>
        <v>6974950102050</v>
      </c>
    </row>
    <row r="4225" spans="1:22" ht="14.6">
      <c r="A4225" s="57">
        <v>46169</v>
      </c>
      <c r="B4225" s="140" t="s">
        <v>1446</v>
      </c>
      <c r="C4225" s="27" t="str">
        <f>VLOOKUP(B4225,'大货清单（不定期按GOMS更新）'!A:H,8,0)</f>
        <v>109-20192001</v>
      </c>
      <c r="D4225" s="27" t="str">
        <f>VLOOKUP(B4225,'大货清单（不定期按GOMS更新）'!A:C,3,0)</f>
        <v>CL2019T-01</v>
      </c>
      <c r="E4225" s="27" t="str">
        <f>VLOOKUP(B4225,'大货清单（不定期按GOMS更新）'!A:H,4,0)</f>
        <v>DE,FR,IT,ES,BE,SE,PL,NL</v>
      </c>
      <c r="F4225" s="27" t="str">
        <f>VLOOKUP(B4225,'大货清单（不定期按GOMS更新）'!A:H,2,0)</f>
        <v>Floor One S5 Pro 2</v>
      </c>
      <c r="G4225" s="28">
        <f>VLOOKUP(B4225,'大货清单（不定期按GOMS更新）'!A:I,9,FALSE)</f>
        <v>6972200196125</v>
      </c>
      <c r="H4225" s="27" t="str">
        <f>VLOOKUP(B4225,'大货清单（不定期按GOMS更新）'!A:H,7,0)</f>
        <v>black</v>
      </c>
      <c r="I4225" s="27" t="str">
        <f>VLOOKUP(B4225,'大货清单（不定期按GOMS更新）'!A:F,6,FALSE)</f>
        <v>PHASEOUT</v>
      </c>
      <c r="J4225" s="27" t="str">
        <f>VLOOKUP(B4225,'大货清单（不定期按GOMS更新）'!A:K,11,FALSE)</f>
        <v>8</v>
      </c>
      <c r="K4225" s="27" t="str">
        <f>VLOOKUP(B4225,'大货清单（不定期按GOMS更新）'!A:N,12,FALSE)</f>
        <v>326</v>
      </c>
      <c r="L4225" s="27" t="str">
        <f>VLOOKUP(B4225,'大货清单（不定期按GOMS更新）'!A:M,13,FALSE)</f>
        <v>296</v>
      </c>
      <c r="M4225" s="27" t="str">
        <f>VLOOKUP(B4225,'大货清单（不定期按GOMS更新）'!A:N,14,FALSE)</f>
        <v>672</v>
      </c>
      <c r="N4225" s="140" t="s">
        <v>1121</v>
      </c>
      <c r="O4225" s="27">
        <f>IFERROR(VLOOKUP(N4225,'散件迭代（不定期更新）'!C:J,8,FALSE),0)</f>
        <v>0</v>
      </c>
      <c r="P4225" s="27" t="str">
        <f>IFERROR(VLOOKUP(N4225,'散件（更新）'!B:H,3,FALSE),0)</f>
        <v>206-2019-0204</v>
      </c>
      <c r="Q4225" s="27" t="str">
        <f>VLOOKUP(N4225,'散件（更新）'!B:H,2,FALSE)</f>
        <v>114-20190204</v>
      </c>
      <c r="R4225" s="27" t="str">
        <f>VLOOKUP(N4225,'散件（更新）'!B:H,7,FALSE)</f>
        <v>Wire</v>
      </c>
      <c r="S4225" s="27" t="str">
        <f>VLOOKUP(N4225,'散件（更新）'!B:E,4,FALSE)</f>
        <v>https://tineco-yxzt.oss-accelerate.aliyuncs.com/product/114-20190204.jpeg</v>
      </c>
      <c r="T4225" s="27" t="s">
        <v>8759</v>
      </c>
      <c r="U4225" s="28" t="str">
        <f>VLOOKUP(N4225,'散件（更新）'!B:G,6,FALSE)</f>
        <v>机身导电组件（国际版电解）</v>
      </c>
      <c r="V4225" s="28" t="str">
        <f>VLOOKUP(N4225,'散件（更新）'!B:I,8,FALSE)</f>
        <v>6972200198570</v>
      </c>
    </row>
    <row r="4226" spans="1:22" ht="14.6">
      <c r="A4226" s="57">
        <v>46169</v>
      </c>
      <c r="B4226" s="140" t="s">
        <v>1446</v>
      </c>
      <c r="C4226" s="27" t="str">
        <f>VLOOKUP(B4226,'大货清单（不定期按GOMS更新）'!A:H,8,0)</f>
        <v>109-20192001</v>
      </c>
      <c r="D4226" s="27" t="str">
        <f>VLOOKUP(B4226,'大货清单（不定期按GOMS更新）'!A:C,3,0)</f>
        <v>CL2019T-01</v>
      </c>
      <c r="E4226" s="27" t="str">
        <f>VLOOKUP(B4226,'大货清单（不定期按GOMS更新）'!A:H,4,0)</f>
        <v>DE,FR,IT,ES,BE,SE,PL,NL</v>
      </c>
      <c r="F4226" s="27" t="str">
        <f>VLOOKUP(B4226,'大货清单（不定期按GOMS更新）'!A:H,2,0)</f>
        <v>Floor One S5 Pro 2</v>
      </c>
      <c r="G4226" s="28">
        <f>VLOOKUP(B4226,'大货清单（不定期按GOMS更新）'!A:I,9,FALSE)</f>
        <v>6972200196125</v>
      </c>
      <c r="H4226" s="27" t="str">
        <f>VLOOKUP(B4226,'大货清单（不定期按GOMS更新）'!A:H,7,0)</f>
        <v>black</v>
      </c>
      <c r="I4226" s="27" t="str">
        <f>VLOOKUP(B4226,'大货清单（不定期按GOMS更新）'!A:F,6,FALSE)</f>
        <v>PHASEOUT</v>
      </c>
      <c r="J4226" s="27" t="str">
        <f>VLOOKUP(B4226,'大货清单（不定期按GOMS更新）'!A:K,11,FALSE)</f>
        <v>8</v>
      </c>
      <c r="K4226" s="27" t="str">
        <f>VLOOKUP(B4226,'大货清单（不定期按GOMS更新）'!A:N,12,FALSE)</f>
        <v>326</v>
      </c>
      <c r="L4226" s="27" t="str">
        <f>VLOOKUP(B4226,'大货清单（不定期按GOMS更新）'!A:M,13,FALSE)</f>
        <v>296</v>
      </c>
      <c r="M4226" s="27" t="str">
        <f>VLOOKUP(B4226,'大货清单（不定期按GOMS更新）'!A:N,14,FALSE)</f>
        <v>672</v>
      </c>
      <c r="N4226" s="140" t="s">
        <v>1098</v>
      </c>
      <c r="O4226" s="27">
        <f>IFERROR(VLOOKUP(N4226,'散件迭代（不定期更新）'!C:J,8,FALSE),0)</f>
        <v>0</v>
      </c>
      <c r="P4226" s="27" t="str">
        <f>IFERROR(VLOOKUP(N4226,'散件（更新）'!B:H,3,FALSE),0)</f>
        <v>206-2019-0066</v>
      </c>
      <c r="Q4226" s="27" t="str">
        <f>VLOOKUP(N4226,'散件（更新）'!B:H,2,FALSE)</f>
        <v>114-20190066</v>
      </c>
      <c r="R4226" s="27" t="str">
        <f>VLOOKUP(N4226,'散件（更新）'!B:H,7,FALSE)</f>
        <v>Swich</v>
      </c>
      <c r="S4226" s="27" t="str">
        <f>VLOOKUP(N4226,'散件（更新）'!B:E,4,FALSE)</f>
        <v>https://tineco-yxzt.oss-accelerate.aliyuncs.com/20231219/9FWRK110000_1702948027739.png</v>
      </c>
      <c r="T4226" s="27" t="s">
        <v>8759</v>
      </c>
      <c r="U4226" s="28" t="str">
        <f>VLOOKUP(N4226,'散件（更新）'!B:G,6,FALSE)</f>
        <v>微动开关</v>
      </c>
      <c r="V4226" s="28" t="str">
        <f>VLOOKUP(N4226,'散件（更新）'!B:I,8,FALSE)</f>
        <v>6972200197474</v>
      </c>
    </row>
    <row r="4227" spans="1:22" ht="14.6">
      <c r="A4227" s="57">
        <v>46169</v>
      </c>
      <c r="B4227" s="140" t="s">
        <v>1446</v>
      </c>
      <c r="C4227" s="27" t="str">
        <f>VLOOKUP(B4227,'大货清单（不定期按GOMS更新）'!A:H,8,0)</f>
        <v>109-20192001</v>
      </c>
      <c r="D4227" s="27" t="str">
        <f>VLOOKUP(B4227,'大货清单（不定期按GOMS更新）'!A:C,3,0)</f>
        <v>CL2019T-01</v>
      </c>
      <c r="E4227" s="27" t="str">
        <f>VLOOKUP(B4227,'大货清单（不定期按GOMS更新）'!A:H,4,0)</f>
        <v>DE,FR,IT,ES,BE,SE,PL,NL</v>
      </c>
      <c r="F4227" s="27" t="str">
        <f>VLOOKUP(B4227,'大货清单（不定期按GOMS更新）'!A:H,2,0)</f>
        <v>Floor One S5 Pro 2</v>
      </c>
      <c r="G4227" s="28">
        <f>VLOOKUP(B4227,'大货清单（不定期按GOMS更新）'!A:I,9,FALSE)</f>
        <v>6972200196125</v>
      </c>
      <c r="H4227" s="27" t="str">
        <f>VLOOKUP(B4227,'大货清单（不定期按GOMS更新）'!A:H,7,0)</f>
        <v>black</v>
      </c>
      <c r="I4227" s="27" t="str">
        <f>VLOOKUP(B4227,'大货清单（不定期按GOMS更新）'!A:F,6,FALSE)</f>
        <v>PHASEOUT</v>
      </c>
      <c r="J4227" s="27" t="str">
        <f>VLOOKUP(B4227,'大货清单（不定期按GOMS更新）'!A:K,11,FALSE)</f>
        <v>8</v>
      </c>
      <c r="K4227" s="27" t="str">
        <f>VLOOKUP(B4227,'大货清单（不定期按GOMS更新）'!A:N,12,FALSE)</f>
        <v>326</v>
      </c>
      <c r="L4227" s="27" t="str">
        <f>VLOOKUP(B4227,'大货清单（不定期按GOMS更新）'!A:M,13,FALSE)</f>
        <v>296</v>
      </c>
      <c r="M4227" s="27" t="str">
        <f>VLOOKUP(B4227,'大货清单（不定期按GOMS更新）'!A:N,14,FALSE)</f>
        <v>672</v>
      </c>
      <c r="N4227" s="140" t="s">
        <v>2320</v>
      </c>
      <c r="O4227" s="27">
        <f>IFERROR(VLOOKUP(N4227,'散件迭代（不定期更新）'!C:J,8,FALSE),0)</f>
        <v>0</v>
      </c>
      <c r="P4227" s="27" t="str">
        <f>IFERROR(VLOOKUP(N4227,'散件（更新）'!B:H,3,FALSE),0)</f>
        <v>/</v>
      </c>
      <c r="Q4227" s="27" t="str">
        <f>VLOOKUP(N4227,'散件（更新）'!B:H,2,FALSE)</f>
        <v>114-20191700</v>
      </c>
      <c r="R4227" s="27" t="str">
        <f>VLOOKUP(N4227,'散件（更新）'!B:H,7,FALSE)</f>
        <v>Motor</v>
      </c>
      <c r="S4227" s="27" t="str">
        <f>VLOOKUP(N4227,'散件（更新）'!B:E,4,FALSE)</f>
        <v>https://tineco-yxzt.oss-accelerate.aliyuncs.com/20231219/9FWRM100300_1702948028226.png</v>
      </c>
      <c r="T4227" s="27" t="s">
        <v>8759</v>
      </c>
      <c r="U4227" s="28" t="str">
        <f>VLOOKUP(N4227,'散件（更新）'!B:G,6,FALSE)</f>
        <v>主电机+密封圈(45降本款)</v>
      </c>
      <c r="V4227" s="28">
        <f>VLOOKUP(N4227,'散件（更新）'!B:I,8,FALSE)</f>
        <v>6974950101848</v>
      </c>
    </row>
    <row r="4228" spans="1:22" ht="14.6">
      <c r="A4228" s="57">
        <v>46169</v>
      </c>
      <c r="B4228" s="140" t="s">
        <v>1446</v>
      </c>
      <c r="C4228" s="27" t="str">
        <f>VLOOKUP(B4228,'大货清单（不定期按GOMS更新）'!A:H,8,0)</f>
        <v>109-20192001</v>
      </c>
      <c r="D4228" s="27" t="str">
        <f>VLOOKUP(B4228,'大货清单（不定期按GOMS更新）'!A:C,3,0)</f>
        <v>CL2019T-01</v>
      </c>
      <c r="E4228" s="27" t="str">
        <f>VLOOKUP(B4228,'大货清单（不定期按GOMS更新）'!A:H,4,0)</f>
        <v>DE,FR,IT,ES,BE,SE,PL,NL</v>
      </c>
      <c r="F4228" s="27" t="str">
        <f>VLOOKUP(B4228,'大货清单（不定期按GOMS更新）'!A:H,2,0)</f>
        <v>Floor One S5 Pro 2</v>
      </c>
      <c r="G4228" s="28">
        <f>VLOOKUP(B4228,'大货清单（不定期按GOMS更新）'!A:I,9,FALSE)</f>
        <v>6972200196125</v>
      </c>
      <c r="H4228" s="27" t="str">
        <f>VLOOKUP(B4228,'大货清单（不定期按GOMS更新）'!A:H,7,0)</f>
        <v>black</v>
      </c>
      <c r="I4228" s="27" t="str">
        <f>VLOOKUP(B4228,'大货清单（不定期按GOMS更新）'!A:F,6,FALSE)</f>
        <v>PHASEOUT</v>
      </c>
      <c r="J4228" s="27" t="str">
        <f>VLOOKUP(B4228,'大货清单（不定期按GOMS更新）'!A:K,11,FALSE)</f>
        <v>8</v>
      </c>
      <c r="K4228" s="27" t="str">
        <f>VLOOKUP(B4228,'大货清单（不定期按GOMS更新）'!A:N,12,FALSE)</f>
        <v>326</v>
      </c>
      <c r="L4228" s="27" t="str">
        <f>VLOOKUP(B4228,'大货清单（不定期按GOMS更新）'!A:M,13,FALSE)</f>
        <v>296</v>
      </c>
      <c r="M4228" s="27" t="str">
        <f>VLOOKUP(B4228,'大货清单（不定期按GOMS更新）'!A:N,14,FALSE)</f>
        <v>672</v>
      </c>
      <c r="N4228" s="140" t="s">
        <v>2321</v>
      </c>
      <c r="O4228" s="27">
        <f>IFERROR(VLOOKUP(N4228,'散件迭代（不定期更新）'!C:J,8,FALSE),0)</f>
        <v>0</v>
      </c>
      <c r="P4228" s="27" t="str">
        <f>IFERROR(VLOOKUP(N4228,'散件（更新）'!B:H,3,FALSE),0)</f>
        <v>/</v>
      </c>
      <c r="Q4228" s="27" t="str">
        <f>VLOOKUP(N4228,'散件（更新）'!B:H,2,FALSE)</f>
        <v>114-20191701</v>
      </c>
      <c r="R4228" s="27" t="str">
        <f>VLOOKUP(N4228,'散件（更新）'!B:H,7,FALSE)</f>
        <v>Motor</v>
      </c>
      <c r="S4228" s="27" t="str">
        <f>VLOOKUP(N4228,'散件（更新）'!B:E,4,FALSE)</f>
        <v>https://tineco-yxzt.oss-accelerate.aliyuncs.com/20231219/9FWRM100400_1702948028299.png</v>
      </c>
      <c r="T4228" s="27" t="s">
        <v>8759</v>
      </c>
      <c r="U4228" s="28" t="str">
        <f>VLOOKUP(N4228,'散件（更新）'!B:G,6,FALSE)</f>
        <v>地刷电机齿轮箱组件(降本)</v>
      </c>
      <c r="V4228" s="28">
        <f>VLOOKUP(N4228,'散件（更新）'!B:I,8,FALSE)</f>
        <v>6974950101855</v>
      </c>
    </row>
    <row r="4229" spans="1:22" ht="14.6">
      <c r="A4229" s="57">
        <v>46169</v>
      </c>
      <c r="B4229" s="140" t="s">
        <v>1446</v>
      </c>
      <c r="C4229" s="27" t="str">
        <f>VLOOKUP(B4229,'大货清单（不定期按GOMS更新）'!A:H,8,0)</f>
        <v>109-20192001</v>
      </c>
      <c r="D4229" s="27" t="str">
        <f>VLOOKUP(B4229,'大货清单（不定期按GOMS更新）'!A:C,3,0)</f>
        <v>CL2019T-01</v>
      </c>
      <c r="E4229" s="27" t="str">
        <f>VLOOKUP(B4229,'大货清单（不定期按GOMS更新）'!A:H,4,0)</f>
        <v>DE,FR,IT,ES,BE,SE,PL,NL</v>
      </c>
      <c r="F4229" s="27" t="str">
        <f>VLOOKUP(B4229,'大货清单（不定期按GOMS更新）'!A:H,2,0)</f>
        <v>Floor One S5 Pro 2</v>
      </c>
      <c r="G4229" s="28">
        <f>VLOOKUP(B4229,'大货清单（不定期按GOMS更新）'!A:I,9,FALSE)</f>
        <v>6972200196125</v>
      </c>
      <c r="H4229" s="27" t="str">
        <f>VLOOKUP(B4229,'大货清单（不定期按GOMS更新）'!A:H,7,0)</f>
        <v>black</v>
      </c>
      <c r="I4229" s="27" t="str">
        <f>VLOOKUP(B4229,'大货清单（不定期按GOMS更新）'!A:F,6,FALSE)</f>
        <v>PHASEOUT</v>
      </c>
      <c r="J4229" s="27" t="str">
        <f>VLOOKUP(B4229,'大货清单（不定期按GOMS更新）'!A:K,11,FALSE)</f>
        <v>8</v>
      </c>
      <c r="K4229" s="27" t="str">
        <f>VLOOKUP(B4229,'大货清单（不定期按GOMS更新）'!A:N,12,FALSE)</f>
        <v>326</v>
      </c>
      <c r="L4229" s="27" t="str">
        <f>VLOOKUP(B4229,'大货清单（不定期按GOMS更新）'!A:M,13,FALSE)</f>
        <v>296</v>
      </c>
      <c r="M4229" s="27" t="str">
        <f>VLOOKUP(B4229,'大货清单（不定期按GOMS更新）'!A:N,14,FALSE)</f>
        <v>672</v>
      </c>
      <c r="N4229" s="140" t="s">
        <v>2323</v>
      </c>
      <c r="O4229" s="27">
        <f>IFERROR(VLOOKUP(N4229,'散件迭代（不定期更新）'!C:J,8,FALSE),0)</f>
        <v>0</v>
      </c>
      <c r="P4229" s="27" t="str">
        <f>IFERROR(VLOOKUP(N4229,'散件（更新）'!B:H,3,FALSE),0)</f>
        <v>/</v>
      </c>
      <c r="Q4229" s="27" t="str">
        <f>VLOOKUP(N4229,'散件（更新）'!B:H,2,FALSE)</f>
        <v>114-20191702</v>
      </c>
      <c r="R4229" s="27" t="str">
        <f>VLOOKUP(N4229,'散件（更新）'!B:H,7,FALSE)</f>
        <v>PCBA</v>
      </c>
      <c r="S4229" s="27" t="str">
        <f>VLOOKUP(N4229,'散件（更新）'!B:E,4,FALSE)</f>
        <v>https://tineco-yxzt.oss-accelerate.aliyuncs.com/20231219/9FWRP100900_1702948029499.png</v>
      </c>
      <c r="T4229" s="27" t="s">
        <v>8759</v>
      </c>
      <c r="U4229" s="28" t="str">
        <f>VLOOKUP(N4229,'散件（更新）'!B:G,6,FALSE)</f>
        <v>主控板组件(LCD消毒版)降本</v>
      </c>
      <c r="V4229" s="28">
        <f>VLOOKUP(N4229,'散件（更新）'!B:I,8,FALSE)</f>
        <v>6974950101862</v>
      </c>
    </row>
    <row r="4230" spans="1:22" ht="14.6">
      <c r="A4230" s="57">
        <v>46169</v>
      </c>
      <c r="B4230" s="140" t="s">
        <v>1446</v>
      </c>
      <c r="C4230" s="27" t="str">
        <f>VLOOKUP(B4230,'大货清单（不定期按GOMS更新）'!A:H,8,0)</f>
        <v>109-20192001</v>
      </c>
      <c r="D4230" s="27" t="str">
        <f>VLOOKUP(B4230,'大货清单（不定期按GOMS更新）'!A:C,3,0)</f>
        <v>CL2019T-01</v>
      </c>
      <c r="E4230" s="27" t="str">
        <f>VLOOKUP(B4230,'大货清单（不定期按GOMS更新）'!A:H,4,0)</f>
        <v>DE,FR,IT,ES,BE,SE,PL,NL</v>
      </c>
      <c r="F4230" s="27" t="str">
        <f>VLOOKUP(B4230,'大货清单（不定期按GOMS更新）'!A:H,2,0)</f>
        <v>Floor One S5 Pro 2</v>
      </c>
      <c r="G4230" s="28">
        <f>VLOOKUP(B4230,'大货清单（不定期按GOMS更新）'!A:I,9,FALSE)</f>
        <v>6972200196125</v>
      </c>
      <c r="H4230" s="27" t="str">
        <f>VLOOKUP(B4230,'大货清单（不定期按GOMS更新）'!A:H,7,0)</f>
        <v>black</v>
      </c>
      <c r="I4230" s="27" t="str">
        <f>VLOOKUP(B4230,'大货清单（不定期按GOMS更新）'!A:F,6,FALSE)</f>
        <v>PHASEOUT</v>
      </c>
      <c r="J4230" s="27" t="str">
        <f>VLOOKUP(B4230,'大货清单（不定期按GOMS更新）'!A:K,11,FALSE)</f>
        <v>8</v>
      </c>
      <c r="K4230" s="27" t="str">
        <f>VLOOKUP(B4230,'大货清单（不定期按GOMS更新）'!A:N,12,FALSE)</f>
        <v>326</v>
      </c>
      <c r="L4230" s="27" t="str">
        <f>VLOOKUP(B4230,'大货清单（不定期按GOMS更新）'!A:M,13,FALSE)</f>
        <v>296</v>
      </c>
      <c r="M4230" s="27" t="str">
        <f>VLOOKUP(B4230,'大货清单（不定期按GOMS更新）'!A:N,14,FALSE)</f>
        <v>672</v>
      </c>
      <c r="N4230" s="140" t="s">
        <v>756</v>
      </c>
      <c r="O4230" s="27" t="str">
        <f>IFERROR(VLOOKUP(N4230,'散件迭代（不定期更新）'!C:J,8,FALSE),0)</f>
        <v>A63</v>
      </c>
      <c r="P4230" s="27" t="str">
        <f>IFERROR(VLOOKUP(N4230,'散件（更新）'!B:H,3,FALSE),0)</f>
        <v>206-2019-0112</v>
      </c>
      <c r="Q4230" s="27" t="str">
        <f>VLOOKUP(N4230,'散件（更新）'!B:H,2,FALSE)</f>
        <v>114-20190112</v>
      </c>
      <c r="R4230" s="27" t="str">
        <f>VLOOKUP(N4230,'散件（更新）'!B:H,7,FALSE)</f>
        <v>Scraper</v>
      </c>
      <c r="S4230" s="27" t="str">
        <f>VLOOKUP(N4230,'散件（更新）'!B:E,4,FALSE)</f>
        <v>https://tineco-yxzt.oss-accelerate.aliyuncs.com/20240701/2019guatiao_1719817721080.png</v>
      </c>
      <c r="T4230" s="27" t="s">
        <v>8759</v>
      </c>
      <c r="U4230" s="28" t="str">
        <f>VLOOKUP(N4230,'散件（更新）'!B:G,6,FALSE)</f>
        <v>刮条组件</v>
      </c>
      <c r="V4230" s="28" t="str">
        <f>VLOOKUP(N4230,'散件（更新）'!B:I,8,FALSE)</f>
        <v>6972200196989</v>
      </c>
    </row>
    <row r="4231" spans="1:22" ht="14.6">
      <c r="A4231" s="57">
        <v>46169</v>
      </c>
      <c r="B4231" s="140" t="s">
        <v>1446</v>
      </c>
      <c r="C4231" s="27" t="str">
        <f>VLOOKUP(B4231,'大货清单（不定期按GOMS更新）'!A:H,8,0)</f>
        <v>109-20192001</v>
      </c>
      <c r="D4231" s="27" t="str">
        <f>VLOOKUP(B4231,'大货清单（不定期按GOMS更新）'!A:C,3,0)</f>
        <v>CL2019T-01</v>
      </c>
      <c r="E4231" s="27" t="str">
        <f>VLOOKUP(B4231,'大货清单（不定期按GOMS更新）'!A:H,4,0)</f>
        <v>DE,FR,IT,ES,BE,SE,PL,NL</v>
      </c>
      <c r="F4231" s="27" t="str">
        <f>VLOOKUP(B4231,'大货清单（不定期按GOMS更新）'!A:H,2,0)</f>
        <v>Floor One S5 Pro 2</v>
      </c>
      <c r="G4231" s="28">
        <f>VLOOKUP(B4231,'大货清单（不定期按GOMS更新）'!A:I,9,FALSE)</f>
        <v>6972200196125</v>
      </c>
      <c r="H4231" s="27" t="str">
        <f>VLOOKUP(B4231,'大货清单（不定期按GOMS更新）'!A:H,7,0)</f>
        <v>black</v>
      </c>
      <c r="I4231" s="27" t="str">
        <f>VLOOKUP(B4231,'大货清单（不定期按GOMS更新）'!A:F,6,FALSE)</f>
        <v>PHASEOUT</v>
      </c>
      <c r="J4231" s="27" t="str">
        <f>VLOOKUP(B4231,'大货清单（不定期按GOMS更新）'!A:K,11,FALSE)</f>
        <v>8</v>
      </c>
      <c r="K4231" s="27" t="str">
        <f>VLOOKUP(B4231,'大货清单（不定期按GOMS更新）'!A:N,12,FALSE)</f>
        <v>326</v>
      </c>
      <c r="L4231" s="27" t="str">
        <f>VLOOKUP(B4231,'大货清单（不定期按GOMS更新）'!A:M,13,FALSE)</f>
        <v>296</v>
      </c>
      <c r="M4231" s="27" t="str">
        <f>VLOOKUP(B4231,'大货清单（不定期按GOMS更新）'!A:N,14,FALSE)</f>
        <v>672</v>
      </c>
      <c r="N4231" s="140" t="s">
        <v>770</v>
      </c>
      <c r="O4231" s="27">
        <f>IFERROR(VLOOKUP(N4231,'散件迭代（不定期更新）'!C:J,8,FALSE),0)</f>
        <v>0</v>
      </c>
      <c r="P4231" s="27" t="str">
        <f>IFERROR(VLOOKUP(N4231,'散件（更新）'!B:H,3,FALSE),0)</f>
        <v>206-2019-0114</v>
      </c>
      <c r="Q4231" s="27" t="str">
        <f>VLOOKUP(N4231,'散件（更新）'!B:H,2,FALSE)</f>
        <v>114-20190114</v>
      </c>
      <c r="R4231" s="27" t="str">
        <f>VLOOKUP(N4231,'散件（更新）'!B:H,7,FALSE)</f>
        <v>Sensor</v>
      </c>
      <c r="S4231" s="27" t="str">
        <f>VLOOKUP(N4231,'散件（更新）'!B:E,4,FALSE)</f>
        <v>https://tineco-yxzt.oss-accelerate.aliyuncs.com/20240701/2019guangdian_1719817775917.png</v>
      </c>
      <c r="T4231" s="27" t="s">
        <v>8759</v>
      </c>
      <c r="U4231" s="28" t="str">
        <f>VLOOKUP(N4231,'散件（更新）'!B:G,6,FALSE)</f>
        <v>光电液位传感器</v>
      </c>
      <c r="V4231" s="28" t="str">
        <f>VLOOKUP(N4231,'散件（更新）'!B:I,8,FALSE)</f>
        <v>6972200197023</v>
      </c>
    </row>
    <row r="4232" spans="1:22" ht="14.6">
      <c r="A4232" s="57">
        <v>46169</v>
      </c>
      <c r="B4232" s="140" t="s">
        <v>1446</v>
      </c>
      <c r="C4232" s="27" t="str">
        <f>VLOOKUP(B4232,'大货清单（不定期按GOMS更新）'!A:H,8,0)</f>
        <v>109-20192001</v>
      </c>
      <c r="D4232" s="27" t="str">
        <f>VLOOKUP(B4232,'大货清单（不定期按GOMS更新）'!A:C,3,0)</f>
        <v>CL2019T-01</v>
      </c>
      <c r="E4232" s="27" t="str">
        <f>VLOOKUP(B4232,'大货清单（不定期按GOMS更新）'!A:H,4,0)</f>
        <v>DE,FR,IT,ES,BE,SE,PL,NL</v>
      </c>
      <c r="F4232" s="27" t="str">
        <f>VLOOKUP(B4232,'大货清单（不定期按GOMS更新）'!A:H,2,0)</f>
        <v>Floor One S5 Pro 2</v>
      </c>
      <c r="G4232" s="28">
        <f>VLOOKUP(B4232,'大货清单（不定期按GOMS更新）'!A:I,9,FALSE)</f>
        <v>6972200196125</v>
      </c>
      <c r="H4232" s="27" t="str">
        <f>VLOOKUP(B4232,'大货清单（不定期按GOMS更新）'!A:H,7,0)</f>
        <v>black</v>
      </c>
      <c r="I4232" s="27" t="str">
        <f>VLOOKUP(B4232,'大货清单（不定期按GOMS更新）'!A:F,6,FALSE)</f>
        <v>PHASEOUT</v>
      </c>
      <c r="J4232" s="27" t="str">
        <f>VLOOKUP(B4232,'大货清单（不定期按GOMS更新）'!A:K,11,FALSE)</f>
        <v>8</v>
      </c>
      <c r="K4232" s="27" t="str">
        <f>VLOOKUP(B4232,'大货清单（不定期按GOMS更新）'!A:N,12,FALSE)</f>
        <v>326</v>
      </c>
      <c r="L4232" s="27" t="str">
        <f>VLOOKUP(B4232,'大货清单（不定期按GOMS更新）'!A:M,13,FALSE)</f>
        <v>296</v>
      </c>
      <c r="M4232" s="27" t="str">
        <f>VLOOKUP(B4232,'大货清单（不定期按GOMS更新）'!A:N,14,FALSE)</f>
        <v>672</v>
      </c>
      <c r="N4232" s="140" t="s">
        <v>2327</v>
      </c>
      <c r="O4232" s="27">
        <f>IFERROR(VLOOKUP(N4232,'散件迭代（不定期更新）'!C:J,8,FALSE),0)</f>
        <v>0</v>
      </c>
      <c r="P4232" s="27" t="str">
        <f>IFERROR(VLOOKUP(N4232,'散件（更新）'!B:H,3,FALSE),0)</f>
        <v>206-2019-0129</v>
      </c>
      <c r="Q4232" s="27" t="str">
        <f>VLOOKUP(N4232,'散件（更新）'!B:H,2,FALSE)</f>
        <v>114-20190129</v>
      </c>
      <c r="R4232" s="27" t="str">
        <f>VLOOKUP(N4232,'散件（更新）'!B:H,7,FALSE)</f>
        <v>Sensor</v>
      </c>
      <c r="S4232" s="27" t="str">
        <f>VLOOKUP(N4232,'散件（更新）'!B:E,4,FALSE)</f>
        <v>https://tineco-yxzt.oss-accelerate.aliyuncs.com/20231219/9FWRS100100_1702948034188.png</v>
      </c>
      <c r="T4232" s="27" t="s">
        <v>8759</v>
      </c>
      <c r="U4232" s="28" t="str">
        <f>VLOOKUP(N4232,'散件（更新）'!B:G,6,FALSE)</f>
        <v>脏污传感器组件</v>
      </c>
      <c r="V4232" s="28">
        <f>VLOOKUP(N4232,'散件（更新）'!B:I,8,FALSE)</f>
        <v>6974950101411</v>
      </c>
    </row>
    <row r="4233" spans="1:22" ht="14.6">
      <c r="A4233" s="57">
        <v>46169</v>
      </c>
      <c r="B4233" s="140" t="s">
        <v>1446</v>
      </c>
      <c r="C4233" s="27" t="str">
        <f>VLOOKUP(B4233,'大货清单（不定期按GOMS更新）'!A:H,8,0)</f>
        <v>109-20192001</v>
      </c>
      <c r="D4233" s="27" t="str">
        <f>VLOOKUP(B4233,'大货清单（不定期按GOMS更新）'!A:C,3,0)</f>
        <v>CL2019T-01</v>
      </c>
      <c r="E4233" s="27" t="str">
        <f>VLOOKUP(B4233,'大货清单（不定期按GOMS更新）'!A:H,4,0)</f>
        <v>DE,FR,IT,ES,BE,SE,PL,NL</v>
      </c>
      <c r="F4233" s="27" t="str">
        <f>VLOOKUP(B4233,'大货清单（不定期按GOMS更新）'!A:H,2,0)</f>
        <v>Floor One S5 Pro 2</v>
      </c>
      <c r="G4233" s="28">
        <f>VLOOKUP(B4233,'大货清单（不定期按GOMS更新）'!A:I,9,FALSE)</f>
        <v>6972200196125</v>
      </c>
      <c r="H4233" s="27" t="str">
        <f>VLOOKUP(B4233,'大货清单（不定期按GOMS更新）'!A:H,7,0)</f>
        <v>black</v>
      </c>
      <c r="I4233" s="27" t="str">
        <f>VLOOKUP(B4233,'大货清单（不定期按GOMS更新）'!A:F,6,FALSE)</f>
        <v>PHASEOUT</v>
      </c>
      <c r="J4233" s="27" t="str">
        <f>VLOOKUP(B4233,'大货清单（不定期按GOMS更新）'!A:K,11,FALSE)</f>
        <v>8</v>
      </c>
      <c r="K4233" s="27" t="str">
        <f>VLOOKUP(B4233,'大货清单（不定期按GOMS更新）'!A:N,12,FALSE)</f>
        <v>326</v>
      </c>
      <c r="L4233" s="27" t="str">
        <f>VLOOKUP(B4233,'大货清单（不定期按GOMS更新）'!A:M,13,FALSE)</f>
        <v>296</v>
      </c>
      <c r="M4233" s="27" t="str">
        <f>VLOOKUP(B4233,'大货清单（不定期按GOMS更新）'!A:N,14,FALSE)</f>
        <v>672</v>
      </c>
      <c r="N4233" s="140" t="s">
        <v>780</v>
      </c>
      <c r="O4233" s="27">
        <f>IFERROR(VLOOKUP(N4233,'散件迭代（不定期更新）'!C:J,8,FALSE),0)</f>
        <v>0</v>
      </c>
      <c r="P4233" s="27" t="str">
        <f>IFERROR(VLOOKUP(N4233,'散件（更新）'!B:H,3,FALSE),0)</f>
        <v>206-2019-0117</v>
      </c>
      <c r="Q4233" s="27" t="str">
        <f>VLOOKUP(N4233,'散件（更新）'!B:H,2,FALSE)</f>
        <v>114-20190117</v>
      </c>
      <c r="R4233" s="27" t="str">
        <f>VLOOKUP(N4233,'散件（更新）'!B:H,7,FALSE)</f>
        <v>Pump</v>
      </c>
      <c r="S4233" s="27" t="str">
        <f>VLOOKUP(N4233,'散件（更新）'!B:E,4,FALSE)</f>
        <v>https://tineco-yxzt.oss-accelerate.aliyuncs.com/20231219/9FWRU100000_1702948034719.png</v>
      </c>
      <c r="T4233" s="27" t="s">
        <v>8759</v>
      </c>
      <c r="U4233" s="28" t="str">
        <f>VLOOKUP(N4233,'散件（更新）'!B:G,6,FALSE)</f>
        <v>蠕动泵</v>
      </c>
      <c r="V4233" s="28" t="str">
        <f>VLOOKUP(N4233,'散件（更新）'!B:I,8,FALSE)</f>
        <v>6972200197054</v>
      </c>
    </row>
    <row r="4234" spans="1:22" ht="14.6">
      <c r="A4234" s="57">
        <v>46169</v>
      </c>
      <c r="B4234" s="140" t="s">
        <v>1446</v>
      </c>
      <c r="C4234" s="27" t="str">
        <f>VLOOKUP(B4234,'大货清单（不定期按GOMS更新）'!A:H,8,0)</f>
        <v>109-20192001</v>
      </c>
      <c r="D4234" s="27" t="str">
        <f>VLOOKUP(B4234,'大货清单（不定期按GOMS更新）'!A:C,3,0)</f>
        <v>CL2019T-01</v>
      </c>
      <c r="E4234" s="27" t="str">
        <f>VLOOKUP(B4234,'大货清单（不定期按GOMS更新）'!A:H,4,0)</f>
        <v>DE,FR,IT,ES,BE,SE,PL,NL</v>
      </c>
      <c r="F4234" s="27" t="str">
        <f>VLOOKUP(B4234,'大货清单（不定期按GOMS更新）'!A:H,2,0)</f>
        <v>Floor One S5 Pro 2</v>
      </c>
      <c r="G4234" s="28">
        <f>VLOOKUP(B4234,'大货清单（不定期按GOMS更新）'!A:I,9,FALSE)</f>
        <v>6972200196125</v>
      </c>
      <c r="H4234" s="27" t="str">
        <f>VLOOKUP(B4234,'大货清单（不定期按GOMS更新）'!A:H,7,0)</f>
        <v>black</v>
      </c>
      <c r="I4234" s="27" t="str">
        <f>VLOOKUP(B4234,'大货清单（不定期按GOMS更新）'!A:F,6,FALSE)</f>
        <v>PHASEOUT</v>
      </c>
      <c r="J4234" s="27" t="str">
        <f>VLOOKUP(B4234,'大货清单（不定期按GOMS更新）'!A:K,11,FALSE)</f>
        <v>8</v>
      </c>
      <c r="K4234" s="27" t="str">
        <f>VLOOKUP(B4234,'大货清单（不定期按GOMS更新）'!A:N,12,FALSE)</f>
        <v>326</v>
      </c>
      <c r="L4234" s="27" t="str">
        <f>VLOOKUP(B4234,'大货清单（不定期按GOMS更新）'!A:M,13,FALSE)</f>
        <v>296</v>
      </c>
      <c r="M4234" s="27" t="str">
        <f>VLOOKUP(B4234,'大货清单（不定期按GOMS更新）'!A:N,14,FALSE)</f>
        <v>672</v>
      </c>
      <c r="N4234" s="140" t="s">
        <v>1110</v>
      </c>
      <c r="O4234" s="27">
        <f>IFERROR(VLOOKUP(N4234,'散件迭代（不定期更新）'!C:J,8,FALSE),0)</f>
        <v>0</v>
      </c>
      <c r="P4234" s="27" t="str">
        <f>IFERROR(VLOOKUP(N4234,'散件（更新）'!B:H,3,FALSE),0)</f>
        <v>206-2019-0102</v>
      </c>
      <c r="Q4234" s="27" t="str">
        <f>VLOOKUP(N4234,'散件（更新）'!B:H,2,FALSE)</f>
        <v>114-20190102</v>
      </c>
      <c r="R4234" s="27" t="str">
        <f>VLOOKUP(N4234,'散件（更新）'!B:H,7,FALSE)</f>
        <v>Handle</v>
      </c>
      <c r="S4234" s="27" t="str">
        <f>VLOOKUP(N4234,'散件（更新）'!B:E,4,FALSE)</f>
        <v>https://tineco-yxzt.oss-accelerate.aliyuncs.com/20231227/9FWUH100100_1703640266068.png</v>
      </c>
      <c r="T4234" s="27" t="s">
        <v>8759</v>
      </c>
      <c r="U4234" s="28" t="str">
        <f>VLOOKUP(N4234,'散件（更新）'!B:G,6,FALSE)</f>
        <v>手柄组件LCD</v>
      </c>
      <c r="V4234" s="28" t="str">
        <f>VLOOKUP(N4234,'散件（更新）'!B:I,8,FALSE)</f>
        <v>6972200196446</v>
      </c>
    </row>
    <row r="4235" spans="1:22" ht="14.6">
      <c r="A4235" s="57">
        <v>46169</v>
      </c>
      <c r="B4235" s="140" t="s">
        <v>1446</v>
      </c>
      <c r="C4235" s="27" t="str">
        <f>VLOOKUP(B4235,'大货清单（不定期按GOMS更新）'!A:H,8,0)</f>
        <v>109-20192001</v>
      </c>
      <c r="D4235" s="27" t="str">
        <f>VLOOKUP(B4235,'大货清单（不定期按GOMS更新）'!A:C,3,0)</f>
        <v>CL2019T-01</v>
      </c>
      <c r="E4235" s="27" t="str">
        <f>VLOOKUP(B4235,'大货清单（不定期按GOMS更新）'!A:H,4,0)</f>
        <v>DE,FR,IT,ES,BE,SE,PL,NL</v>
      </c>
      <c r="F4235" s="27" t="str">
        <f>VLOOKUP(B4235,'大货清单（不定期按GOMS更新）'!A:H,2,0)</f>
        <v>Floor One S5 Pro 2</v>
      </c>
      <c r="G4235" s="28">
        <f>VLOOKUP(B4235,'大货清单（不定期按GOMS更新）'!A:I,9,FALSE)</f>
        <v>6972200196125</v>
      </c>
      <c r="H4235" s="27" t="str">
        <f>VLOOKUP(B4235,'大货清单（不定期按GOMS更新）'!A:H,7,0)</f>
        <v>black</v>
      </c>
      <c r="I4235" s="27" t="str">
        <f>VLOOKUP(B4235,'大货清单（不定期按GOMS更新）'!A:F,6,FALSE)</f>
        <v>PHASEOUT</v>
      </c>
      <c r="J4235" s="27" t="str">
        <f>VLOOKUP(B4235,'大货清单（不定期按GOMS更新）'!A:K,11,FALSE)</f>
        <v>8</v>
      </c>
      <c r="K4235" s="27" t="str">
        <f>VLOOKUP(B4235,'大货清单（不定期按GOMS更新）'!A:N,12,FALSE)</f>
        <v>326</v>
      </c>
      <c r="L4235" s="27" t="str">
        <f>VLOOKUP(B4235,'大货清单（不定期按GOMS更新）'!A:M,13,FALSE)</f>
        <v>296</v>
      </c>
      <c r="M4235" s="27" t="str">
        <f>VLOOKUP(B4235,'大货清单（不定期按GOMS更新）'!A:N,14,FALSE)</f>
        <v>672</v>
      </c>
      <c r="N4235" s="140" t="s">
        <v>1119</v>
      </c>
      <c r="O4235" s="27">
        <f>IFERROR(VLOOKUP(N4235,'散件迭代（不定期更新）'!C:J,8,FALSE),0)</f>
        <v>0</v>
      </c>
      <c r="P4235" s="27" t="str">
        <f>IFERROR(VLOOKUP(N4235,'散件（更新）'!B:H,3,FALSE),0)</f>
        <v>206-2019-0202</v>
      </c>
      <c r="Q4235" s="27" t="str">
        <f>VLOOKUP(N4235,'散件（更新）'!B:H,2,FALSE)</f>
        <v>114-20190202</v>
      </c>
      <c r="R4235" s="27" t="str">
        <f>VLOOKUP(N4235,'散件（更新）'!B:H,7,FALSE)</f>
        <v>Clean Water Tank</v>
      </c>
      <c r="S4235" s="27" t="str">
        <f>VLOOKUP(N4235,'散件（更新）'!B:E,4,FALSE)</f>
        <v>https://tineco-yxzt.oss-accelerate.aliyuncs.com/20231219/9FWWC100100_1702948036230.png</v>
      </c>
      <c r="T4235" s="27" t="s">
        <v>8759</v>
      </c>
      <c r="U4235" s="28" t="str">
        <f>VLOOKUP(N4235,'散件（更新）'!B:G,6,FALSE)</f>
        <v>溶液桶组件(消毒版)</v>
      </c>
      <c r="V4235" s="28" t="str">
        <f>VLOOKUP(N4235,'散件（更新）'!B:I,8,FALSE)</f>
        <v>6972200198556</v>
      </c>
    </row>
    <row r="4236" spans="1:22" ht="14.6">
      <c r="A4236" s="57">
        <v>46169</v>
      </c>
      <c r="B4236" s="140" t="s">
        <v>1446</v>
      </c>
      <c r="C4236" s="27" t="str">
        <f>VLOOKUP(B4236,'大货清单（不定期按GOMS更新）'!A:H,8,0)</f>
        <v>109-20192001</v>
      </c>
      <c r="D4236" s="27" t="str">
        <f>VLOOKUP(B4236,'大货清单（不定期按GOMS更新）'!A:C,3,0)</f>
        <v>CL2019T-01</v>
      </c>
      <c r="E4236" s="27" t="str">
        <f>VLOOKUP(B4236,'大货清单（不定期按GOMS更新）'!A:H,4,0)</f>
        <v>DE,FR,IT,ES,BE,SE,PL,NL</v>
      </c>
      <c r="F4236" s="27" t="str">
        <f>VLOOKUP(B4236,'大货清单（不定期按GOMS更新）'!A:H,2,0)</f>
        <v>Floor One S5 Pro 2</v>
      </c>
      <c r="G4236" s="28">
        <f>VLOOKUP(B4236,'大货清单（不定期按GOMS更新）'!A:I,9,FALSE)</f>
        <v>6972200196125</v>
      </c>
      <c r="H4236" s="27" t="str">
        <f>VLOOKUP(B4236,'大货清单（不定期按GOMS更新）'!A:H,7,0)</f>
        <v>black</v>
      </c>
      <c r="I4236" s="27" t="str">
        <f>VLOOKUP(B4236,'大货清单（不定期按GOMS更新）'!A:F,6,FALSE)</f>
        <v>PHASEOUT</v>
      </c>
      <c r="J4236" s="27" t="str">
        <f>VLOOKUP(B4236,'大货清单（不定期按GOMS更新）'!A:K,11,FALSE)</f>
        <v>8</v>
      </c>
      <c r="K4236" s="27" t="str">
        <f>VLOOKUP(B4236,'大货清单（不定期按GOMS更新）'!A:N,12,FALSE)</f>
        <v>326</v>
      </c>
      <c r="L4236" s="27" t="str">
        <f>VLOOKUP(B4236,'大货清单（不定期按GOMS更新）'!A:M,13,FALSE)</f>
        <v>296</v>
      </c>
      <c r="M4236" s="27" t="str">
        <f>VLOOKUP(B4236,'大货清单（不定期按GOMS更新）'!A:N,14,FALSE)</f>
        <v>672</v>
      </c>
      <c r="N4236" s="140" t="s">
        <v>1111</v>
      </c>
      <c r="O4236" s="27" t="str">
        <f>IFERROR(VLOOKUP(N4236,'散件迭代（不定期更新）'!C:J,8,FALSE),0)</f>
        <v>A53</v>
      </c>
      <c r="P4236" s="27" t="str">
        <f>IFERROR(VLOOKUP(N4236,'散件（更新）'!B:H,3,FALSE),0)</f>
        <v>206-2019-0103</v>
      </c>
      <c r="Q4236" s="27" t="str">
        <f>VLOOKUP(N4236,'散件（更新）'!B:H,2,FALSE)</f>
        <v>114-20190103</v>
      </c>
      <c r="R4236" s="27" t="str">
        <f>VLOOKUP(N4236,'散件（更新）'!B:H,7,FALSE)</f>
        <v>Dirt Water Tank</v>
      </c>
      <c r="S4236" s="27" t="str">
        <f>VLOOKUP(N4236,'散件（更新）'!B:E,4,FALSE)</f>
        <v>https://tineco-yxzt.oss-accelerate.aliyuncs.com/20231227/9FWWD100000_1703640266412.png</v>
      </c>
      <c r="T4236" s="27" t="s">
        <v>8759</v>
      </c>
      <c r="U4236" s="28" t="str">
        <f>VLOOKUP(N4236,'散件（更新）'!B:G,6,FALSE)</f>
        <v>回收桶组件</v>
      </c>
      <c r="V4236" s="28" t="str">
        <f>VLOOKUP(N4236,'散件（更新）'!B:I,8,FALSE)</f>
        <v>6972200196453</v>
      </c>
    </row>
    <row r="4237" spans="1:22" ht="14.6">
      <c r="A4237" s="57">
        <v>46169</v>
      </c>
      <c r="B4237" s="140" t="s">
        <v>1446</v>
      </c>
      <c r="C4237" s="27" t="str">
        <f>VLOOKUP(B4237,'大货清单（不定期按GOMS更新）'!A:H,8,0)</f>
        <v>109-20192001</v>
      </c>
      <c r="D4237" s="27" t="str">
        <f>VLOOKUP(B4237,'大货清单（不定期按GOMS更新）'!A:C,3,0)</f>
        <v>CL2019T-01</v>
      </c>
      <c r="E4237" s="27" t="str">
        <f>VLOOKUP(B4237,'大货清单（不定期按GOMS更新）'!A:H,4,0)</f>
        <v>DE,FR,IT,ES,BE,SE,PL,NL</v>
      </c>
      <c r="F4237" s="27" t="str">
        <f>VLOOKUP(B4237,'大货清单（不定期按GOMS更新）'!A:H,2,0)</f>
        <v>Floor One S5 Pro 2</v>
      </c>
      <c r="G4237" s="28">
        <f>VLOOKUP(B4237,'大货清单（不定期按GOMS更新）'!A:I,9,FALSE)</f>
        <v>6972200196125</v>
      </c>
      <c r="H4237" s="27" t="str">
        <f>VLOOKUP(B4237,'大货清单（不定期按GOMS更新）'!A:H,7,0)</f>
        <v>black</v>
      </c>
      <c r="I4237" s="27" t="str">
        <f>VLOOKUP(B4237,'大货清单（不定期按GOMS更新）'!A:F,6,FALSE)</f>
        <v>PHASEOUT</v>
      </c>
      <c r="J4237" s="27" t="str">
        <f>VLOOKUP(B4237,'大货清单（不定期按GOMS更新）'!A:K,11,FALSE)</f>
        <v>8</v>
      </c>
      <c r="K4237" s="27" t="str">
        <f>VLOOKUP(B4237,'大货清单（不定期按GOMS更新）'!A:N,12,FALSE)</f>
        <v>326</v>
      </c>
      <c r="L4237" s="27" t="str">
        <f>VLOOKUP(B4237,'大货清单（不定期按GOMS更新）'!A:M,13,FALSE)</f>
        <v>296</v>
      </c>
      <c r="M4237" s="27" t="str">
        <f>VLOOKUP(B4237,'大货清单（不定期按GOMS更新）'!A:N,14,FALSE)</f>
        <v>672</v>
      </c>
      <c r="N4237" s="140" t="s">
        <v>1225</v>
      </c>
      <c r="O4237" s="27">
        <f>IFERROR(VLOOKUP(N4237,'散件迭代（不定期更新）'!C:J,8,FALSE),0)</f>
        <v>0</v>
      </c>
      <c r="P4237" s="27" t="str">
        <f>IFERROR(VLOOKUP(N4237,'散件（更新）'!B:H,3,FALSE),0)</f>
        <v>206-1756-0099</v>
      </c>
      <c r="Q4237" s="27" t="str">
        <f>VLOOKUP(N4237,'散件（更新）'!B:H,2,FALSE)</f>
        <v>114-17560099</v>
      </c>
      <c r="R4237" s="27" t="str">
        <f>VLOOKUP(N4237,'散件（更新）'!B:H,7,FALSE)</f>
        <v>Repair Wheel</v>
      </c>
      <c r="S4237" s="27" t="str">
        <f>VLOOKUP(N4237,'散件（更新）'!B:E,4,FALSE)</f>
        <v>https://tineco-yxzt.oss-accelerate.aliyuncs.com/20231219/9VSRW100200_1702948075442.png</v>
      </c>
      <c r="T4237" s="27" t="s">
        <v>8759</v>
      </c>
      <c r="U4237" s="28" t="str">
        <f>VLOOKUP(N4237,'散件（更新）'!B:G,6,FALSE)</f>
        <v>地刷小轮+小轮轴组件</v>
      </c>
      <c r="V4237" s="28" t="str">
        <f>VLOOKUP(N4237,'散件（更新）'!B:I,8,FALSE)</f>
        <v>6972200194046</v>
      </c>
    </row>
    <row r="4238" spans="1:22" ht="14.6">
      <c r="A4238" s="57">
        <v>46169</v>
      </c>
      <c r="B4238" s="140" t="s">
        <v>2339</v>
      </c>
      <c r="C4238" s="27" t="str">
        <f>VLOOKUP(B4238,'大货清单（不定期按GOMS更新）'!A:H,8,0)</f>
        <v>109-22230501</v>
      </c>
      <c r="D4238" s="27" t="str">
        <f>VLOOKUP(B4238,'大货清单（不定期按GOMS更新）'!A:C,3,0)</f>
        <v>CL2223E-01</v>
      </c>
      <c r="E4238" s="27" t="str">
        <f>VLOOKUP(B4238,'大货清单（不定期按GOMS更新）'!A:H,4,0)</f>
        <v>IT,DE,FR,ES,BE,SE,PL,NL</v>
      </c>
      <c r="F4238" s="27" t="str">
        <f>VLOOKUP(B4238,'大货清单（不定期按GOMS更新）'!A:H,2,0)</f>
        <v>Floor One S6</v>
      </c>
      <c r="G4238" s="28">
        <f>VLOOKUP(B4238,'大货清单（不定期按GOMS更新）'!A:I,9,FALSE)</f>
        <v>6974950102425</v>
      </c>
      <c r="H4238" s="27" t="str">
        <f>VLOOKUP(B4238,'大货清单（不定期按GOMS更新）'!A:H,7,0)</f>
        <v>Black</v>
      </c>
      <c r="I4238" s="27" t="str">
        <f>VLOOKUP(B4238,'大货清单（不定期按GOMS更新）'!A:F,6,FALSE)</f>
        <v>PHASEOUT</v>
      </c>
      <c r="J4238" s="27" t="str">
        <f>VLOOKUP(B4238,'大货清单（不定期按GOMS更新）'!A:K,11,FALSE)</f>
        <v>8.85</v>
      </c>
      <c r="K4238" s="27" t="str">
        <f>VLOOKUP(B4238,'大货清单（不定期按GOMS更新）'!A:N,12,FALSE)</f>
        <v>674</v>
      </c>
      <c r="L4238" s="27" t="str">
        <f>VLOOKUP(B4238,'大货清单（不定期按GOMS更新）'!A:M,13,FALSE)</f>
        <v>332</v>
      </c>
      <c r="M4238" s="27" t="str">
        <f>VLOOKUP(B4238,'大货清单（不定期按GOMS更新）'!A:N,14,FALSE)</f>
        <v>310</v>
      </c>
      <c r="N4238" s="140" t="s">
        <v>1155</v>
      </c>
      <c r="O4238" s="27" t="str">
        <f>IFERROR(VLOOKUP(N4238,'散件迭代（不定期更新）'!C:J,8,FALSE),0)</f>
        <v>A58</v>
      </c>
      <c r="P4238" s="27" t="str">
        <f>IFERROR(VLOOKUP(N4238,'散件（更新）'!B:H,3,FALSE),0)</f>
        <v>206-2123-0202</v>
      </c>
      <c r="Q4238" s="27" t="str">
        <f>VLOOKUP(N4238,'散件（更新）'!B:H,2,FALSE)</f>
        <v>114-21230202</v>
      </c>
      <c r="R4238" s="27" t="str">
        <f>VLOOKUP(N4238,'散件（更新）'!B:H,7,FALSE)</f>
        <v>Brush Roller Cover</v>
      </c>
      <c r="S4238" s="27" t="str">
        <f>VLOOKUP(N4238,'散件（更新）'!B:E,4,FALSE)</f>
        <v>https://tineco-yxzt.oss-accelerate.aliyuncs.com/20231219/9FWBC200000_1702948010460.png</v>
      </c>
      <c r="T4238" s="27" t="s">
        <v>8759</v>
      </c>
      <c r="U4238" s="28" t="str">
        <f>VLOOKUP(N4238,'散件（更新）'!B:G,6,FALSE)</f>
        <v>滚刷盖组件</v>
      </c>
      <c r="V4238" s="28">
        <f>VLOOKUP(N4238,'散件（更新）'!B:I,8,FALSE)</f>
        <v>6974950101022</v>
      </c>
    </row>
    <row r="4239" spans="1:22" ht="14.6">
      <c r="A4239" s="57">
        <v>46169</v>
      </c>
      <c r="B4239" s="140" t="s">
        <v>2339</v>
      </c>
      <c r="C4239" s="27" t="str">
        <f>VLOOKUP(B4239,'大货清单（不定期按GOMS更新）'!A:H,8,0)</f>
        <v>109-22230501</v>
      </c>
      <c r="D4239" s="27" t="str">
        <f>VLOOKUP(B4239,'大货清单（不定期按GOMS更新）'!A:C,3,0)</f>
        <v>CL2223E-01</v>
      </c>
      <c r="E4239" s="27" t="str">
        <f>VLOOKUP(B4239,'大货清单（不定期按GOMS更新）'!A:H,4,0)</f>
        <v>IT,DE,FR,ES,BE,SE,PL,NL</v>
      </c>
      <c r="F4239" s="27" t="str">
        <f>VLOOKUP(B4239,'大货清单（不定期按GOMS更新）'!A:H,2,0)</f>
        <v>Floor One S6</v>
      </c>
      <c r="G4239" s="28">
        <f>VLOOKUP(B4239,'大货清单（不定期按GOMS更新）'!A:I,9,FALSE)</f>
        <v>6974950102425</v>
      </c>
      <c r="H4239" s="27" t="str">
        <f>VLOOKUP(B4239,'大货清单（不定期按GOMS更新）'!A:H,7,0)</f>
        <v>Black</v>
      </c>
      <c r="I4239" s="27" t="str">
        <f>VLOOKUP(B4239,'大货清单（不定期按GOMS更新）'!A:F,6,FALSE)</f>
        <v>PHASEOUT</v>
      </c>
      <c r="J4239" s="27" t="str">
        <f>VLOOKUP(B4239,'大货清单（不定期按GOMS更新）'!A:K,11,FALSE)</f>
        <v>8.85</v>
      </c>
      <c r="K4239" s="27" t="str">
        <f>VLOOKUP(B4239,'大货清单（不定期按GOMS更新）'!A:N,12,FALSE)</f>
        <v>674</v>
      </c>
      <c r="L4239" s="27" t="str">
        <f>VLOOKUP(B4239,'大货清单（不定期按GOMS更新）'!A:M,13,FALSE)</f>
        <v>332</v>
      </c>
      <c r="M4239" s="27" t="str">
        <f>VLOOKUP(B4239,'大货清单（不定期按GOMS更新）'!A:N,14,FALSE)</f>
        <v>310</v>
      </c>
      <c r="N4239" s="140" t="s">
        <v>1154</v>
      </c>
      <c r="O4239" s="27">
        <f>IFERROR(VLOOKUP(N4239,'散件迭代（不定期更新）'!C:J,8,FALSE),0)</f>
        <v>0</v>
      </c>
      <c r="P4239" s="27" t="str">
        <f>IFERROR(VLOOKUP(N4239,'散件（更新）'!B:H,3,FALSE),0)</f>
        <v>206-2123-0201</v>
      </c>
      <c r="Q4239" s="27" t="str">
        <f>VLOOKUP(N4239,'散件（更新）'!B:H,2,FALSE)</f>
        <v>114-21230201</v>
      </c>
      <c r="R4239" s="27" t="str">
        <f>VLOOKUP(N4239,'散件（更新）'!B:H,7,FALSE)</f>
        <v>Brush Roller</v>
      </c>
      <c r="S4239" s="27" t="str">
        <f>VLOOKUP(N4239,'散件（更新）'!B:E,4,FALSE)</f>
        <v>https://tineco-yxzt.oss-accelerate.aliyuncs.com/20231219/9FWBR200000_1702948014589.png</v>
      </c>
      <c r="T4239" s="27" t="s">
        <v>8759</v>
      </c>
      <c r="U4239" s="28" t="str">
        <f>VLOOKUP(N4239,'散件（更新）'!B:G,6,FALSE)</f>
        <v>滚刷组件</v>
      </c>
      <c r="V4239" s="28">
        <f>VLOOKUP(N4239,'散件（更新）'!B:I,8,FALSE)</f>
        <v>6974950101015</v>
      </c>
    </row>
    <row r="4240" spans="1:22" ht="14.6">
      <c r="A4240" s="57">
        <v>46169</v>
      </c>
      <c r="B4240" s="140" t="s">
        <v>2339</v>
      </c>
      <c r="C4240" s="27" t="str">
        <f>VLOOKUP(B4240,'大货清单（不定期按GOMS更新）'!A:H,8,0)</f>
        <v>109-22230501</v>
      </c>
      <c r="D4240" s="27" t="str">
        <f>VLOOKUP(B4240,'大货清单（不定期按GOMS更新）'!A:C,3,0)</f>
        <v>CL2223E-01</v>
      </c>
      <c r="E4240" s="27" t="str">
        <f>VLOOKUP(B4240,'大货清单（不定期按GOMS更新）'!A:H,4,0)</f>
        <v>IT,DE,FR,ES,BE,SE,PL,NL</v>
      </c>
      <c r="F4240" s="27" t="str">
        <f>VLOOKUP(B4240,'大货清单（不定期按GOMS更新）'!A:H,2,0)</f>
        <v>Floor One S6</v>
      </c>
      <c r="G4240" s="28">
        <f>VLOOKUP(B4240,'大货清单（不定期按GOMS更新）'!A:I,9,FALSE)</f>
        <v>6974950102425</v>
      </c>
      <c r="H4240" s="27" t="str">
        <f>VLOOKUP(B4240,'大货清单（不定期按GOMS更新）'!A:H,7,0)</f>
        <v>Black</v>
      </c>
      <c r="I4240" s="27" t="str">
        <f>VLOOKUP(B4240,'大货清单（不定期按GOMS更新）'!A:F,6,FALSE)</f>
        <v>PHASEOUT</v>
      </c>
      <c r="J4240" s="27" t="str">
        <f>VLOOKUP(B4240,'大货清单（不定期按GOMS更新）'!A:K,11,FALSE)</f>
        <v>8.85</v>
      </c>
      <c r="K4240" s="27" t="str">
        <f>VLOOKUP(B4240,'大货清单（不定期按GOMS更新）'!A:N,12,FALSE)</f>
        <v>674</v>
      </c>
      <c r="L4240" s="27" t="str">
        <f>VLOOKUP(B4240,'大货清单（不定期按GOMS更新）'!A:M,13,FALSE)</f>
        <v>332</v>
      </c>
      <c r="M4240" s="27" t="str">
        <f>VLOOKUP(B4240,'大货清单（不定期按GOMS更新）'!A:N,14,FALSE)</f>
        <v>310</v>
      </c>
      <c r="N4240" s="140" t="s">
        <v>2427</v>
      </c>
      <c r="O4240" s="27" t="str">
        <f>IFERROR(VLOOKUP(N4240,'散件迭代（不定期更新）'!C:J,8,FALSE),0)</f>
        <v>A43</v>
      </c>
      <c r="P4240" s="27" t="str">
        <f>IFERROR(VLOOKUP(N4240,'散件（更新）'!B:H,3,FALSE),0)</f>
        <v>/</v>
      </c>
      <c r="Q4240" s="27" t="str">
        <f>VLOOKUP(N4240,'散件（更新）'!B:H,2,FALSE)</f>
        <v>114-22230309</v>
      </c>
      <c r="R4240" s="27" t="str">
        <f>VLOOKUP(N4240,'散件（更新）'!B:H,7,FALSE)</f>
        <v>HEPA Assy</v>
      </c>
      <c r="S4240" s="27" t="str">
        <f>VLOOKUP(N4240,'散件（更新）'!B:E,4,FALSE)</f>
        <v>https://tineco-yxzt.oss-accelerate.aliyuncs.com/20231219/9FWFA110000_1702948014903.png</v>
      </c>
      <c r="T4240" s="27" t="s">
        <v>8759</v>
      </c>
      <c r="U4240" s="28" t="str">
        <f>VLOOKUP(N4240,'散件（更新）'!B:G,6,FALSE)</f>
        <v>前置方形过滤器滤网组件</v>
      </c>
      <c r="V4240" s="28">
        <f>VLOOKUP(N4240,'散件（更新）'!B:I,8,FALSE)</f>
        <v>6974950103217</v>
      </c>
    </row>
    <row r="4241" spans="1:22" ht="14.6">
      <c r="A4241" s="57">
        <v>46169</v>
      </c>
      <c r="B4241" s="140" t="s">
        <v>2339</v>
      </c>
      <c r="C4241" s="27" t="str">
        <f>VLOOKUP(B4241,'大货清单（不定期按GOMS更新）'!A:H,8,0)</f>
        <v>109-22230501</v>
      </c>
      <c r="D4241" s="27" t="str">
        <f>VLOOKUP(B4241,'大货清单（不定期按GOMS更新）'!A:C,3,0)</f>
        <v>CL2223E-01</v>
      </c>
      <c r="E4241" s="27" t="str">
        <f>VLOOKUP(B4241,'大货清单（不定期按GOMS更新）'!A:H,4,0)</f>
        <v>IT,DE,FR,ES,BE,SE,PL,NL</v>
      </c>
      <c r="F4241" s="27" t="str">
        <f>VLOOKUP(B4241,'大货清单（不定期按GOMS更新）'!A:H,2,0)</f>
        <v>Floor One S6</v>
      </c>
      <c r="G4241" s="28">
        <f>VLOOKUP(B4241,'大货清单（不定期按GOMS更新）'!A:I,9,FALSE)</f>
        <v>6974950102425</v>
      </c>
      <c r="H4241" s="27" t="str">
        <f>VLOOKUP(B4241,'大货清单（不定期按GOMS更新）'!A:H,7,0)</f>
        <v>Black</v>
      </c>
      <c r="I4241" s="27" t="str">
        <f>VLOOKUP(B4241,'大货清单（不定期按GOMS更新）'!A:F,6,FALSE)</f>
        <v>PHASEOUT</v>
      </c>
      <c r="J4241" s="27" t="str">
        <f>VLOOKUP(B4241,'大货清单（不定期按GOMS更新）'!A:K,11,FALSE)</f>
        <v>8.85</v>
      </c>
      <c r="K4241" s="27" t="str">
        <f>VLOOKUP(B4241,'大货清单（不定期按GOMS更新）'!A:N,12,FALSE)</f>
        <v>674</v>
      </c>
      <c r="L4241" s="27" t="str">
        <f>VLOOKUP(B4241,'大货清单（不定期按GOMS更新）'!A:M,13,FALSE)</f>
        <v>332</v>
      </c>
      <c r="M4241" s="27" t="str">
        <f>VLOOKUP(B4241,'大货清单（不定期按GOMS更新）'!A:N,14,FALSE)</f>
        <v>310</v>
      </c>
      <c r="N4241" s="140" t="s">
        <v>1118</v>
      </c>
      <c r="O4241" s="27">
        <f>IFERROR(VLOOKUP(N4241,'散件迭代（不定期更新）'!C:J,8,FALSE),0)</f>
        <v>0</v>
      </c>
      <c r="P4241" s="27" t="str">
        <f>IFERROR(VLOOKUP(N4241,'散件（更新）'!B:H,3,FALSE),0)</f>
        <v>206-2019-0044</v>
      </c>
      <c r="Q4241" s="27" t="str">
        <f>VLOOKUP(N4241,'散件（更新）'!B:H,2,FALSE)</f>
        <v>114-20190044</v>
      </c>
      <c r="R4241" s="27" t="str">
        <f>VLOOKUP(N4241,'散件（更新）'!B:H,7,FALSE)</f>
        <v>Filter</v>
      </c>
      <c r="S4241" s="27" t="str">
        <f>VLOOKUP(N4241,'散件（更新）'!B:E,4,FALSE)</f>
        <v>https://tineco-yxzt.oss-accelerate.aliyuncs.com/20231219/9FWFI110000_1702948015239.png</v>
      </c>
      <c r="T4241" s="27" t="s">
        <v>8759</v>
      </c>
      <c r="U4241" s="28" t="str">
        <f>VLOOKUP(N4241,'散件（更新）'!B:G,6,FALSE)</f>
        <v>回收桶挡板</v>
      </c>
      <c r="V4241" s="28" t="str">
        <f>VLOOKUP(N4241,'散件（更新）'!B:I,8,FALSE)</f>
        <v>6972200197214</v>
      </c>
    </row>
    <row r="4242" spans="1:22" ht="14.6">
      <c r="A4242" s="57">
        <v>46169</v>
      </c>
      <c r="B4242" s="140" t="s">
        <v>2339</v>
      </c>
      <c r="C4242" s="27" t="str">
        <f>VLOOKUP(B4242,'大货清单（不定期按GOMS更新）'!A:H,8,0)</f>
        <v>109-22230501</v>
      </c>
      <c r="D4242" s="27" t="str">
        <f>VLOOKUP(B4242,'大货清单（不定期按GOMS更新）'!A:C,3,0)</f>
        <v>CL2223E-01</v>
      </c>
      <c r="E4242" s="27" t="str">
        <f>VLOOKUP(B4242,'大货清单（不定期按GOMS更新）'!A:H,4,0)</f>
        <v>IT,DE,FR,ES,BE,SE,PL,NL</v>
      </c>
      <c r="F4242" s="27" t="str">
        <f>VLOOKUP(B4242,'大货清单（不定期按GOMS更新）'!A:H,2,0)</f>
        <v>Floor One S6</v>
      </c>
      <c r="G4242" s="28">
        <f>VLOOKUP(B4242,'大货清单（不定期按GOMS更新）'!A:I,9,FALSE)</f>
        <v>6974950102425</v>
      </c>
      <c r="H4242" s="27" t="str">
        <f>VLOOKUP(B4242,'大货清单（不定期按GOMS更新）'!A:H,7,0)</f>
        <v>Black</v>
      </c>
      <c r="I4242" s="27" t="str">
        <f>VLOOKUP(B4242,'大货清单（不定期按GOMS更新）'!A:F,6,FALSE)</f>
        <v>PHASEOUT</v>
      </c>
      <c r="J4242" s="27" t="str">
        <f>VLOOKUP(B4242,'大货清单（不定期按GOMS更新）'!A:K,11,FALSE)</f>
        <v>8.85</v>
      </c>
      <c r="K4242" s="27" t="str">
        <f>VLOOKUP(B4242,'大货清单（不定期按GOMS更新）'!A:N,12,FALSE)</f>
        <v>674</v>
      </c>
      <c r="L4242" s="27" t="str">
        <f>VLOOKUP(B4242,'大货清单（不定期按GOMS更新）'!A:M,13,FALSE)</f>
        <v>332</v>
      </c>
      <c r="M4242" s="27" t="str">
        <f>VLOOKUP(B4242,'大货清单（不定期按GOMS更新）'!A:N,14,FALSE)</f>
        <v>310</v>
      </c>
      <c r="N4242" s="140" t="s">
        <v>1191</v>
      </c>
      <c r="O4242" s="27" t="str">
        <f>IFERROR(VLOOKUP(N4242,'散件迭代（不定期更新）'!C:J,8,FALSE),0)</f>
        <v>A26</v>
      </c>
      <c r="P4242" s="27" t="str">
        <f>IFERROR(VLOOKUP(N4242,'散件（更新）'!B:H,3,FALSE),0)</f>
        <v>206-1879-0120</v>
      </c>
      <c r="Q4242" s="27" t="str">
        <f>VLOOKUP(N4242,'散件（更新）'!B:H,2,FALSE)</f>
        <v>114-18790120</v>
      </c>
      <c r="R4242" s="27" t="str">
        <f>VLOOKUP(N4242,'散件（更新）'!B:H,7,FALSE)</f>
        <v>Adapter</v>
      </c>
      <c r="S4242" s="27" t="str">
        <f>VLOOKUP(N4242,'散件（更新）'!B:E,4,FALSE)</f>
        <v>https://tineco-yxzt.oss-accelerate.aliyuncs.com/product/114-18790120.jpg</v>
      </c>
      <c r="T4242" s="27" t="s">
        <v>8759</v>
      </c>
      <c r="U4242" s="28" t="str">
        <f>VLOOKUP(N4242,'散件（更新）'!B:G,6,FALSE)</f>
        <v>适配器（低配）</v>
      </c>
      <c r="V4242" s="28" t="str">
        <f>VLOOKUP(N4242,'散件（更新）'!B:I,8,FALSE)</f>
        <v>6972200191854</v>
      </c>
    </row>
    <row r="4243" spans="1:22" ht="14.6">
      <c r="A4243" s="57">
        <v>46169</v>
      </c>
      <c r="B4243" s="140" t="s">
        <v>2339</v>
      </c>
      <c r="C4243" s="27" t="str">
        <f>VLOOKUP(B4243,'大货清单（不定期按GOMS更新）'!A:H,8,0)</f>
        <v>109-22230501</v>
      </c>
      <c r="D4243" s="27" t="str">
        <f>VLOOKUP(B4243,'大货清单（不定期按GOMS更新）'!A:C,3,0)</f>
        <v>CL2223E-01</v>
      </c>
      <c r="E4243" s="27" t="str">
        <f>VLOOKUP(B4243,'大货清单（不定期按GOMS更新）'!A:H,4,0)</f>
        <v>IT,DE,FR,ES,BE,SE,PL,NL</v>
      </c>
      <c r="F4243" s="27" t="str">
        <f>VLOOKUP(B4243,'大货清单（不定期按GOMS更新）'!A:H,2,0)</f>
        <v>Floor One S6</v>
      </c>
      <c r="G4243" s="28">
        <f>VLOOKUP(B4243,'大货清单（不定期按GOMS更新）'!A:I,9,FALSE)</f>
        <v>6974950102425</v>
      </c>
      <c r="H4243" s="27" t="str">
        <f>VLOOKUP(B4243,'大货清单（不定期按GOMS更新）'!A:H,7,0)</f>
        <v>Black</v>
      </c>
      <c r="I4243" s="27" t="str">
        <f>VLOOKUP(B4243,'大货清单（不定期按GOMS更新）'!A:F,6,FALSE)</f>
        <v>PHASEOUT</v>
      </c>
      <c r="J4243" s="27" t="str">
        <f>VLOOKUP(B4243,'大货清单（不定期按GOMS更新）'!A:K,11,FALSE)</f>
        <v>8.85</v>
      </c>
      <c r="K4243" s="27" t="str">
        <f>VLOOKUP(B4243,'大货清单（不定期按GOMS更新）'!A:N,12,FALSE)</f>
        <v>674</v>
      </c>
      <c r="L4243" s="27" t="str">
        <f>VLOOKUP(B4243,'大货清单（不定期按GOMS更新）'!A:M,13,FALSE)</f>
        <v>332</v>
      </c>
      <c r="M4243" s="27" t="str">
        <f>VLOOKUP(B4243,'大货清单（不定期按GOMS更新）'!A:N,14,FALSE)</f>
        <v>310</v>
      </c>
      <c r="N4243" s="140" t="s">
        <v>2358</v>
      </c>
      <c r="O4243" s="27">
        <f>IFERROR(VLOOKUP(N4243,'散件迭代（不定期更新）'!C:J,8,FALSE),0)</f>
        <v>0</v>
      </c>
      <c r="P4243" s="27" t="str">
        <f>IFERROR(VLOOKUP(N4243,'散件（更新）'!B:H,3,FALSE),0)</f>
        <v>/</v>
      </c>
      <c r="Q4243" s="27" t="str">
        <f>VLOOKUP(N4243,'散件（更新）'!B:H,2,FALSE)</f>
        <v>114-22230303</v>
      </c>
      <c r="R4243" s="27" t="str">
        <f>VLOOKUP(N4243,'散件（更新）'!B:H,7,FALSE)</f>
        <v>Charging Base</v>
      </c>
      <c r="S4243" s="27" t="str">
        <f>VLOOKUP(N4243,'散件（更新）'!B:E,4,FALSE)</f>
        <v>https://tineco-yxzt.oss-accelerate.aliyuncs.com/20231219/9FWPB110000_1702948018296.png</v>
      </c>
      <c r="T4243" s="27" t="s">
        <v>8759</v>
      </c>
      <c r="U4243" s="28" t="str">
        <f>VLOOKUP(N4243,'散件（更新）'!B:G,6,FALSE)</f>
        <v>托盘组件</v>
      </c>
      <c r="V4243" s="28">
        <f>VLOOKUP(N4243,'散件（更新）'!B:I,8,FALSE)</f>
        <v>6974950102715</v>
      </c>
    </row>
    <row r="4244" spans="1:22" ht="14.6">
      <c r="A4244" s="57">
        <v>46169</v>
      </c>
      <c r="B4244" s="140" t="s">
        <v>2339</v>
      </c>
      <c r="C4244" s="27" t="str">
        <f>VLOOKUP(B4244,'大货清单（不定期按GOMS更新）'!A:H,8,0)</f>
        <v>109-22230501</v>
      </c>
      <c r="D4244" s="27" t="str">
        <f>VLOOKUP(B4244,'大货清单（不定期按GOMS更新）'!A:C,3,0)</f>
        <v>CL2223E-01</v>
      </c>
      <c r="E4244" s="27" t="str">
        <f>VLOOKUP(B4244,'大货清单（不定期按GOMS更新）'!A:H,4,0)</f>
        <v>IT,DE,FR,ES,BE,SE,PL,NL</v>
      </c>
      <c r="F4244" s="27" t="str">
        <f>VLOOKUP(B4244,'大货清单（不定期按GOMS更新）'!A:H,2,0)</f>
        <v>Floor One S6</v>
      </c>
      <c r="G4244" s="28">
        <f>VLOOKUP(B4244,'大货清单（不定期按GOMS更新）'!A:I,9,FALSE)</f>
        <v>6974950102425</v>
      </c>
      <c r="H4244" s="27" t="str">
        <f>VLOOKUP(B4244,'大货清单（不定期按GOMS更新）'!A:H,7,0)</f>
        <v>Black</v>
      </c>
      <c r="I4244" s="27" t="str">
        <f>VLOOKUP(B4244,'大货清单（不定期按GOMS更新）'!A:F,6,FALSE)</f>
        <v>PHASEOUT</v>
      </c>
      <c r="J4244" s="27" t="str">
        <f>VLOOKUP(B4244,'大货清单（不定期按GOMS更新）'!A:K,11,FALSE)</f>
        <v>8.85</v>
      </c>
      <c r="K4244" s="27" t="str">
        <f>VLOOKUP(B4244,'大货清单（不定期按GOMS更新）'!A:N,12,FALSE)</f>
        <v>674</v>
      </c>
      <c r="L4244" s="27" t="str">
        <f>VLOOKUP(B4244,'大货清单（不定期按GOMS更新）'!A:M,13,FALSE)</f>
        <v>332</v>
      </c>
      <c r="M4244" s="27" t="str">
        <f>VLOOKUP(B4244,'大货清单（不定期按GOMS更新）'!A:N,14,FALSE)</f>
        <v>310</v>
      </c>
      <c r="N4244" s="140" t="s">
        <v>759</v>
      </c>
      <c r="O4244" s="27">
        <f>IFERROR(VLOOKUP(N4244,'散件迭代（不定期更新）'!C:J,8,FALSE),0)</f>
        <v>0</v>
      </c>
      <c r="P4244" s="27" t="str">
        <f>IFERROR(VLOOKUP(N4244,'散件（更新）'!B:H,3,FALSE),0)</f>
        <v>206-2019-0501</v>
      </c>
      <c r="Q4244" s="27" t="str">
        <f>VLOOKUP(N4244,'散件（更新）'!B:H,2,FALSE)</f>
        <v>114-20190501</v>
      </c>
      <c r="R4244" s="27" t="str">
        <f>VLOOKUP(N4244,'散件（更新）'!B:H,7,FALSE)</f>
        <v>Battery</v>
      </c>
      <c r="S4244" s="27" t="str">
        <f>VLOOKUP(N4244,'散件（更新）'!B:E,4,FALSE)</f>
        <v>https://tineco-yxzt.oss-accelerate.aliyuncs.com/20231219/9FWPT100000_1702948019092.png</v>
      </c>
      <c r="T4244" s="27" t="s">
        <v>8759</v>
      </c>
      <c r="U4244" s="28" t="str">
        <f>VLOOKUP(N4244,'散件（更新）'!B:G,6,FALSE)</f>
        <v>电池包</v>
      </c>
      <c r="V4244" s="28" t="str">
        <f>VLOOKUP(N4244,'散件（更新）'!B:I,8,FALSE)</f>
        <v>6972200196996</v>
      </c>
    </row>
    <row r="4245" spans="1:22" ht="14.6">
      <c r="A4245" s="57">
        <v>46169</v>
      </c>
      <c r="B4245" s="140" t="s">
        <v>2339</v>
      </c>
      <c r="C4245" s="27" t="str">
        <f>VLOOKUP(B4245,'大货清单（不定期按GOMS更新）'!A:H,8,0)</f>
        <v>109-22230501</v>
      </c>
      <c r="D4245" s="27" t="str">
        <f>VLOOKUP(B4245,'大货清单（不定期按GOMS更新）'!A:C,3,0)</f>
        <v>CL2223E-01</v>
      </c>
      <c r="E4245" s="27" t="str">
        <f>VLOOKUP(B4245,'大货清单（不定期按GOMS更新）'!A:H,4,0)</f>
        <v>IT,DE,FR,ES,BE,SE,PL,NL</v>
      </c>
      <c r="F4245" s="27" t="str">
        <f>VLOOKUP(B4245,'大货清单（不定期按GOMS更新）'!A:H,2,0)</f>
        <v>Floor One S6</v>
      </c>
      <c r="G4245" s="28">
        <f>VLOOKUP(B4245,'大货清单（不定期按GOMS更新）'!A:I,9,FALSE)</f>
        <v>6974950102425</v>
      </c>
      <c r="H4245" s="27" t="str">
        <f>VLOOKUP(B4245,'大货清单（不定期按GOMS更新）'!A:H,7,0)</f>
        <v>Black</v>
      </c>
      <c r="I4245" s="27" t="str">
        <f>VLOOKUP(B4245,'大货清单（不定期按GOMS更新）'!A:F,6,FALSE)</f>
        <v>PHASEOUT</v>
      </c>
      <c r="J4245" s="27" t="str">
        <f>VLOOKUP(B4245,'大货清单（不定期按GOMS更新）'!A:K,11,FALSE)</f>
        <v>8.85</v>
      </c>
      <c r="K4245" s="27" t="str">
        <f>VLOOKUP(B4245,'大货清单（不定期按GOMS更新）'!A:N,12,FALSE)</f>
        <v>674</v>
      </c>
      <c r="L4245" s="27" t="str">
        <f>VLOOKUP(B4245,'大货清单（不定期按GOMS更新）'!A:M,13,FALSE)</f>
        <v>332</v>
      </c>
      <c r="M4245" s="27" t="str">
        <f>VLOOKUP(B4245,'大货清单（不定期按GOMS更新）'!A:N,14,FALSE)</f>
        <v>310</v>
      </c>
      <c r="N4245" s="140" t="s">
        <v>920</v>
      </c>
      <c r="O4245" s="27" t="str">
        <f>IFERROR(VLOOKUP(N4245,'散件迭代（不定期更新）'!C:J,8,FALSE),0)</f>
        <v>A39</v>
      </c>
      <c r="P4245" s="27" t="str">
        <f>IFERROR(VLOOKUP(N4245,'散件（更新）'!B:H,3,FALSE),0)</f>
        <v>206-2019-0123</v>
      </c>
      <c r="Q4245" s="27" t="str">
        <f>VLOOKUP(N4245,'散件（更新）'!B:H,2,FALSE)</f>
        <v>114-20190123</v>
      </c>
      <c r="R4245" s="27" t="str">
        <f>VLOOKUP(N4245,'散件（更新）'!B:H,7,FALSE)</f>
        <v>Repair Charging Chip</v>
      </c>
      <c r="S4245" s="27" t="str">
        <f>VLOOKUP(N4245,'散件（更新）'!B:E,4,FALSE)</f>
        <v>https://tineco-yxzt.oss-accelerate.aliyuncs.com/20231219/9FWRC100000_1702948019809.png</v>
      </c>
      <c r="T4245" s="27" t="s">
        <v>8759</v>
      </c>
      <c r="U4245" s="28" t="str">
        <f>VLOOKUP(N4245,'散件（更新）'!B:G,6,FALSE)</f>
        <v>充电维修套装</v>
      </c>
      <c r="V4245" s="28">
        <f>VLOOKUP(N4245,'散件（更新）'!B:I,8,FALSE)</f>
        <v>6972200199843</v>
      </c>
    </row>
    <row r="4246" spans="1:22" ht="14.6">
      <c r="A4246" s="57">
        <v>46169</v>
      </c>
      <c r="B4246" s="140" t="s">
        <v>2339</v>
      </c>
      <c r="C4246" s="27" t="str">
        <f>VLOOKUP(B4246,'大货清单（不定期按GOMS更新）'!A:H,8,0)</f>
        <v>109-22230501</v>
      </c>
      <c r="D4246" s="27" t="str">
        <f>VLOOKUP(B4246,'大货清单（不定期按GOMS更新）'!A:C,3,0)</f>
        <v>CL2223E-01</v>
      </c>
      <c r="E4246" s="27" t="str">
        <f>VLOOKUP(B4246,'大货清单（不定期按GOMS更新）'!A:H,4,0)</f>
        <v>IT,DE,FR,ES,BE,SE,PL,NL</v>
      </c>
      <c r="F4246" s="27" t="str">
        <f>VLOOKUP(B4246,'大货清单（不定期按GOMS更新）'!A:H,2,0)</f>
        <v>Floor One S6</v>
      </c>
      <c r="G4246" s="28">
        <f>VLOOKUP(B4246,'大货清单（不定期按GOMS更新）'!A:I,9,FALSE)</f>
        <v>6974950102425</v>
      </c>
      <c r="H4246" s="27" t="str">
        <f>VLOOKUP(B4246,'大货清单（不定期按GOMS更新）'!A:H,7,0)</f>
        <v>Black</v>
      </c>
      <c r="I4246" s="27" t="str">
        <f>VLOOKUP(B4246,'大货清单（不定期按GOMS更新）'!A:F,6,FALSE)</f>
        <v>PHASEOUT</v>
      </c>
      <c r="J4246" s="27" t="str">
        <f>VLOOKUP(B4246,'大货清单（不定期按GOMS更新）'!A:K,11,FALSE)</f>
        <v>8.85</v>
      </c>
      <c r="K4246" s="27" t="str">
        <f>VLOOKUP(B4246,'大货清单（不定期按GOMS更新）'!A:N,12,FALSE)</f>
        <v>674</v>
      </c>
      <c r="L4246" s="27" t="str">
        <f>VLOOKUP(B4246,'大货清单（不定期按GOMS更新）'!A:M,13,FALSE)</f>
        <v>332</v>
      </c>
      <c r="M4246" s="27" t="str">
        <f>VLOOKUP(B4246,'大货清单（不定期按GOMS更新）'!A:N,14,FALSE)</f>
        <v>310</v>
      </c>
      <c r="N4246" s="140" t="s">
        <v>2355</v>
      </c>
      <c r="O4246" s="27">
        <f>IFERROR(VLOOKUP(N4246,'散件迭代（不定期更新）'!C:J,8,FALSE),0)</f>
        <v>0</v>
      </c>
      <c r="P4246" s="27" t="str">
        <f>IFERROR(VLOOKUP(N4246,'散件（更新）'!B:H,3,FALSE),0)</f>
        <v>/</v>
      </c>
      <c r="Q4246" s="27" t="str">
        <f>VLOOKUP(N4246,'散件（更新）'!B:H,2,FALSE)</f>
        <v>114-22230501</v>
      </c>
      <c r="R4246" s="27" t="str">
        <f>VLOOKUP(N4246,'散件（更新）'!B:H,7,FALSE)</f>
        <v>Display Screen</v>
      </c>
      <c r="S4246" s="27" t="str">
        <f>VLOOKUP(N4246,'散件（更新）'!B:E,4,FALSE)</f>
        <v>https://tineco-yxzt.oss-accelerate.aliyuncs.com/20231219/9FWRD110100_1702948020842.png</v>
      </c>
      <c r="T4246" s="27" t="s">
        <v>8759</v>
      </c>
      <c r="U4246" s="28" t="str">
        <f>VLOOKUP(N4246,'散件（更新）'!B:G,6,FALSE)</f>
        <v> LED显示屏组件</v>
      </c>
      <c r="V4246" s="28">
        <f>VLOOKUP(N4246,'散件（更新）'!B:I,8,FALSE)</f>
        <v>6974950102708</v>
      </c>
    </row>
    <row r="4247" spans="1:22" ht="14.6">
      <c r="A4247" s="57">
        <v>46169</v>
      </c>
      <c r="B4247" s="140" t="s">
        <v>2339</v>
      </c>
      <c r="C4247" s="27" t="str">
        <f>VLOOKUP(B4247,'大货清单（不定期按GOMS更新）'!A:H,8,0)</f>
        <v>109-22230501</v>
      </c>
      <c r="D4247" s="27" t="str">
        <f>VLOOKUP(B4247,'大货清单（不定期按GOMS更新）'!A:C,3,0)</f>
        <v>CL2223E-01</v>
      </c>
      <c r="E4247" s="27" t="str">
        <f>VLOOKUP(B4247,'大货清单（不定期按GOMS更新）'!A:H,4,0)</f>
        <v>IT,DE,FR,ES,BE,SE,PL,NL</v>
      </c>
      <c r="F4247" s="27" t="str">
        <f>VLOOKUP(B4247,'大货清单（不定期按GOMS更新）'!A:H,2,0)</f>
        <v>Floor One S6</v>
      </c>
      <c r="G4247" s="28">
        <f>VLOOKUP(B4247,'大货清单（不定期按GOMS更新）'!A:I,9,FALSE)</f>
        <v>6974950102425</v>
      </c>
      <c r="H4247" s="27" t="str">
        <f>VLOOKUP(B4247,'大货清单（不定期按GOMS更新）'!A:H,7,0)</f>
        <v>Black</v>
      </c>
      <c r="I4247" s="27" t="str">
        <f>VLOOKUP(B4247,'大货清单（不定期按GOMS更新）'!A:F,6,FALSE)</f>
        <v>PHASEOUT</v>
      </c>
      <c r="J4247" s="27" t="str">
        <f>VLOOKUP(B4247,'大货清单（不定期按GOMS更新）'!A:K,11,FALSE)</f>
        <v>8.85</v>
      </c>
      <c r="K4247" s="27" t="str">
        <f>VLOOKUP(B4247,'大货清单（不定期按GOMS更新）'!A:N,12,FALSE)</f>
        <v>674</v>
      </c>
      <c r="L4247" s="27" t="str">
        <f>VLOOKUP(B4247,'大货清单（不定期按GOMS更新）'!A:M,13,FALSE)</f>
        <v>332</v>
      </c>
      <c r="M4247" s="27" t="str">
        <f>VLOOKUP(B4247,'大货清单（不定期按GOMS更新）'!A:N,14,FALSE)</f>
        <v>310</v>
      </c>
      <c r="N4247" s="140" t="s">
        <v>1699</v>
      </c>
      <c r="O4247" s="27" t="str">
        <f>IFERROR(VLOOKUP(N4247,'散件迭代（不定期更新）'!C:J,8,FALSE),0)</f>
        <v>A39</v>
      </c>
      <c r="P4247" s="27" t="str">
        <f>IFERROR(VLOOKUP(N4247,'散件（更新）'!B:H,3,FALSE),0)</f>
        <v>/</v>
      </c>
      <c r="Q4247" s="27" t="str">
        <f>VLOOKUP(N4247,'散件（更新）'!B:H,2,FALSE)</f>
        <v>114-20190809</v>
      </c>
      <c r="R4247" s="27" t="str">
        <f>VLOOKUP(N4247,'散件（更新）'!B:H,7,FALSE)</f>
        <v>plastic part</v>
      </c>
      <c r="S4247" s="27" t="str">
        <f>VLOOKUP(N4247,'散件（更新）'!B:E,4,FALSE)</f>
        <v>https://tineco-yxzt.oss-accelerate.aliyuncs.com/20231219/9FWRH100700_1702948025978.png</v>
      </c>
      <c r="T4247" s="27" t="s">
        <v>8759</v>
      </c>
      <c r="U4247" s="28" t="str">
        <f>VLOOKUP(N4247,'散件（更新）'!B:G,6,FALSE)</f>
        <v>机体下装饰盖</v>
      </c>
      <c r="V4247" s="28">
        <f>VLOOKUP(N4247,'散件（更新）'!B:I,8,FALSE)</f>
        <v>6974950102050</v>
      </c>
    </row>
    <row r="4248" spans="1:22" ht="14.6">
      <c r="A4248" s="57">
        <v>46169</v>
      </c>
      <c r="B4248" s="140" t="s">
        <v>2339</v>
      </c>
      <c r="C4248" s="27" t="str">
        <f>VLOOKUP(B4248,'大货清单（不定期按GOMS更新）'!A:H,8,0)</f>
        <v>109-22230501</v>
      </c>
      <c r="D4248" s="27" t="str">
        <f>VLOOKUP(B4248,'大货清单（不定期按GOMS更新）'!A:C,3,0)</f>
        <v>CL2223E-01</v>
      </c>
      <c r="E4248" s="27" t="str">
        <f>VLOOKUP(B4248,'大货清单（不定期按GOMS更新）'!A:H,4,0)</f>
        <v>IT,DE,FR,ES,BE,SE,PL,NL</v>
      </c>
      <c r="F4248" s="27" t="str">
        <f>VLOOKUP(B4248,'大货清单（不定期按GOMS更新）'!A:H,2,0)</f>
        <v>Floor One S6</v>
      </c>
      <c r="G4248" s="28">
        <f>VLOOKUP(B4248,'大货清单（不定期按GOMS更新）'!A:I,9,FALSE)</f>
        <v>6974950102425</v>
      </c>
      <c r="H4248" s="27" t="str">
        <f>VLOOKUP(B4248,'大货清单（不定期按GOMS更新）'!A:H,7,0)</f>
        <v>Black</v>
      </c>
      <c r="I4248" s="27" t="str">
        <f>VLOOKUP(B4248,'大货清单（不定期按GOMS更新）'!A:F,6,FALSE)</f>
        <v>PHASEOUT</v>
      </c>
      <c r="J4248" s="27" t="str">
        <f>VLOOKUP(B4248,'大货清单（不定期按GOMS更新）'!A:K,11,FALSE)</f>
        <v>8.85</v>
      </c>
      <c r="K4248" s="27" t="str">
        <f>VLOOKUP(B4248,'大货清单（不定期按GOMS更新）'!A:N,12,FALSE)</f>
        <v>674</v>
      </c>
      <c r="L4248" s="27" t="str">
        <f>VLOOKUP(B4248,'大货清单（不定期按GOMS更新）'!A:M,13,FALSE)</f>
        <v>332</v>
      </c>
      <c r="M4248" s="27" t="str">
        <f>VLOOKUP(B4248,'大货清单（不定期按GOMS更新）'!A:N,14,FALSE)</f>
        <v>310</v>
      </c>
      <c r="N4248" s="140" t="s">
        <v>2353</v>
      </c>
      <c r="O4248" s="27">
        <f>IFERROR(VLOOKUP(N4248,'散件迭代（不定期更新）'!C:J,8,FALSE),0)</f>
        <v>0</v>
      </c>
      <c r="P4248" s="27" t="str">
        <f>IFERROR(VLOOKUP(N4248,'散件（更新）'!B:H,3,FALSE),0)</f>
        <v>/</v>
      </c>
      <c r="Q4248" s="27" t="str">
        <f>VLOOKUP(N4248,'散件（更新）'!B:H,2,FALSE)</f>
        <v>114-22230301</v>
      </c>
      <c r="R4248" s="27" t="str">
        <f>VLOOKUP(N4248,'散件（更新）'!B:H,7,FALSE)</f>
        <v>plastic part</v>
      </c>
      <c r="S4248" s="27" t="str">
        <f>VLOOKUP(N4248,'散件（更新）'!B:E,4,FALSE)</f>
        <v>https://tineco-yxzt.oss-accelerate.aliyuncs.com/20231219/9FWRH110000_1702948026134.png</v>
      </c>
      <c r="T4248" s="27" t="s">
        <v>8759</v>
      </c>
      <c r="U4248" s="28" t="str">
        <f>VLOOKUP(N4248,'散件（更新）'!B:G,6,FALSE)</f>
        <v>转接头组件</v>
      </c>
      <c r="V4248" s="28">
        <f>VLOOKUP(N4248,'散件（更新）'!B:I,8,FALSE)</f>
        <v>6974950102685</v>
      </c>
    </row>
    <row r="4249" spans="1:22" ht="14.6">
      <c r="A4249" s="57">
        <v>46169</v>
      </c>
      <c r="B4249" s="140" t="s">
        <v>2339</v>
      </c>
      <c r="C4249" s="27" t="str">
        <f>VLOOKUP(B4249,'大货清单（不定期按GOMS更新）'!A:H,8,0)</f>
        <v>109-22230501</v>
      </c>
      <c r="D4249" s="27" t="str">
        <f>VLOOKUP(B4249,'大货清单（不定期按GOMS更新）'!A:C,3,0)</f>
        <v>CL2223E-01</v>
      </c>
      <c r="E4249" s="27" t="str">
        <f>VLOOKUP(B4249,'大货清单（不定期按GOMS更新）'!A:H,4,0)</f>
        <v>IT,DE,FR,ES,BE,SE,PL,NL</v>
      </c>
      <c r="F4249" s="27" t="str">
        <f>VLOOKUP(B4249,'大货清单（不定期按GOMS更新）'!A:H,2,0)</f>
        <v>Floor One S6</v>
      </c>
      <c r="G4249" s="28">
        <f>VLOOKUP(B4249,'大货清单（不定期按GOMS更新）'!A:I,9,FALSE)</f>
        <v>6974950102425</v>
      </c>
      <c r="H4249" s="27" t="str">
        <f>VLOOKUP(B4249,'大货清单（不定期按GOMS更新）'!A:H,7,0)</f>
        <v>Black</v>
      </c>
      <c r="I4249" s="27" t="str">
        <f>VLOOKUP(B4249,'大货清单（不定期按GOMS更新）'!A:F,6,FALSE)</f>
        <v>PHASEOUT</v>
      </c>
      <c r="J4249" s="27" t="str">
        <f>VLOOKUP(B4249,'大货清单（不定期按GOMS更新）'!A:K,11,FALSE)</f>
        <v>8.85</v>
      </c>
      <c r="K4249" s="27" t="str">
        <f>VLOOKUP(B4249,'大货清单（不定期按GOMS更新）'!A:N,12,FALSE)</f>
        <v>674</v>
      </c>
      <c r="L4249" s="27" t="str">
        <f>VLOOKUP(B4249,'大货清单（不定期按GOMS更新）'!A:M,13,FALSE)</f>
        <v>332</v>
      </c>
      <c r="M4249" s="27" t="str">
        <f>VLOOKUP(B4249,'大货清单（不定期按GOMS更新）'!A:N,14,FALSE)</f>
        <v>310</v>
      </c>
      <c r="N4249" s="140" t="s">
        <v>1098</v>
      </c>
      <c r="O4249" s="27">
        <f>IFERROR(VLOOKUP(N4249,'散件迭代（不定期更新）'!C:J,8,FALSE),0)</f>
        <v>0</v>
      </c>
      <c r="P4249" s="27" t="str">
        <f>IFERROR(VLOOKUP(N4249,'散件（更新）'!B:H,3,FALSE),0)</f>
        <v>206-2019-0066</v>
      </c>
      <c r="Q4249" s="27" t="str">
        <f>VLOOKUP(N4249,'散件（更新）'!B:H,2,FALSE)</f>
        <v>114-20190066</v>
      </c>
      <c r="R4249" s="27" t="str">
        <f>VLOOKUP(N4249,'散件（更新）'!B:H,7,FALSE)</f>
        <v>Swich</v>
      </c>
      <c r="S4249" s="27" t="str">
        <f>VLOOKUP(N4249,'散件（更新）'!B:E,4,FALSE)</f>
        <v>https://tineco-yxzt.oss-accelerate.aliyuncs.com/20231219/9FWRK110000_1702948027739.png</v>
      </c>
      <c r="T4249" s="27" t="s">
        <v>8759</v>
      </c>
      <c r="U4249" s="28" t="str">
        <f>VLOOKUP(N4249,'散件（更新）'!B:G,6,FALSE)</f>
        <v>微动开关</v>
      </c>
      <c r="V4249" s="28" t="str">
        <f>VLOOKUP(N4249,'散件（更新）'!B:I,8,FALSE)</f>
        <v>6972200197474</v>
      </c>
    </row>
    <row r="4250" spans="1:22" ht="14.6">
      <c r="A4250" s="57">
        <v>46169</v>
      </c>
      <c r="B4250" s="140" t="s">
        <v>2339</v>
      </c>
      <c r="C4250" s="27" t="str">
        <f>VLOOKUP(B4250,'大货清单（不定期按GOMS更新）'!A:H,8,0)</f>
        <v>109-22230501</v>
      </c>
      <c r="D4250" s="27" t="str">
        <f>VLOOKUP(B4250,'大货清单（不定期按GOMS更新）'!A:C,3,0)</f>
        <v>CL2223E-01</v>
      </c>
      <c r="E4250" s="27" t="str">
        <f>VLOOKUP(B4250,'大货清单（不定期按GOMS更新）'!A:H,4,0)</f>
        <v>IT,DE,FR,ES,BE,SE,PL,NL</v>
      </c>
      <c r="F4250" s="27" t="str">
        <f>VLOOKUP(B4250,'大货清单（不定期按GOMS更新）'!A:H,2,0)</f>
        <v>Floor One S6</v>
      </c>
      <c r="G4250" s="28">
        <f>VLOOKUP(B4250,'大货清单（不定期按GOMS更新）'!A:I,9,FALSE)</f>
        <v>6974950102425</v>
      </c>
      <c r="H4250" s="27" t="str">
        <f>VLOOKUP(B4250,'大货清单（不定期按GOMS更新）'!A:H,7,0)</f>
        <v>Black</v>
      </c>
      <c r="I4250" s="27" t="str">
        <f>VLOOKUP(B4250,'大货清单（不定期按GOMS更新）'!A:F,6,FALSE)</f>
        <v>PHASEOUT</v>
      </c>
      <c r="J4250" s="27" t="str">
        <f>VLOOKUP(B4250,'大货清单（不定期按GOMS更新）'!A:K,11,FALSE)</f>
        <v>8.85</v>
      </c>
      <c r="K4250" s="27" t="str">
        <f>VLOOKUP(B4250,'大货清单（不定期按GOMS更新）'!A:N,12,FALSE)</f>
        <v>674</v>
      </c>
      <c r="L4250" s="27" t="str">
        <f>VLOOKUP(B4250,'大货清单（不定期按GOMS更新）'!A:M,13,FALSE)</f>
        <v>332</v>
      </c>
      <c r="M4250" s="27" t="str">
        <f>VLOOKUP(B4250,'大货清单（不定期按GOMS更新）'!A:N,14,FALSE)</f>
        <v>310</v>
      </c>
      <c r="N4250" s="140" t="s">
        <v>2361</v>
      </c>
      <c r="O4250" s="27">
        <f>IFERROR(VLOOKUP(N4250,'散件迭代（不定期更新）'!C:J,8,FALSE),0)</f>
        <v>0</v>
      </c>
      <c r="P4250" s="27" t="str">
        <f>IFERROR(VLOOKUP(N4250,'散件（更新）'!B:H,3,FALSE),0)</f>
        <v>/</v>
      </c>
      <c r="Q4250" s="27" t="str">
        <f>VLOOKUP(N4250,'散件（更新）'!B:H,2,FALSE)</f>
        <v>114-22230304</v>
      </c>
      <c r="R4250" s="27" t="str">
        <f>VLOOKUP(N4250,'散件（更新）'!B:H,7,FALSE)</f>
        <v>Motor</v>
      </c>
      <c r="S4250" s="27" t="str">
        <f>VLOOKUP(N4250,'散件（更新）'!B:E,4,FALSE)</f>
        <v>https://tineco-yxzt.oss-accelerate.aliyuncs.com/20231219/9FWRM110000_1702948028369.png</v>
      </c>
      <c r="T4250" s="27" t="s">
        <v>8759</v>
      </c>
      <c r="U4250" s="28" t="str">
        <f>VLOOKUP(N4250,'散件（更新）'!B:G,6,FALSE)</f>
        <v>主电机</v>
      </c>
      <c r="V4250" s="28">
        <f>VLOOKUP(N4250,'散件（更新）'!B:I,8,FALSE)</f>
        <v>6974950102722</v>
      </c>
    </row>
    <row r="4251" spans="1:22" ht="14.6">
      <c r="A4251" s="57">
        <v>46169</v>
      </c>
      <c r="B4251" s="140" t="s">
        <v>2339</v>
      </c>
      <c r="C4251" s="27" t="str">
        <f>VLOOKUP(B4251,'大货清单（不定期按GOMS更新）'!A:H,8,0)</f>
        <v>109-22230501</v>
      </c>
      <c r="D4251" s="27" t="str">
        <f>VLOOKUP(B4251,'大货清单（不定期按GOMS更新）'!A:C,3,0)</f>
        <v>CL2223E-01</v>
      </c>
      <c r="E4251" s="27" t="str">
        <f>VLOOKUP(B4251,'大货清单（不定期按GOMS更新）'!A:H,4,0)</f>
        <v>IT,DE,FR,ES,BE,SE,PL,NL</v>
      </c>
      <c r="F4251" s="27" t="str">
        <f>VLOOKUP(B4251,'大货清单（不定期按GOMS更新）'!A:H,2,0)</f>
        <v>Floor One S6</v>
      </c>
      <c r="G4251" s="28">
        <f>VLOOKUP(B4251,'大货清单（不定期按GOMS更新）'!A:I,9,FALSE)</f>
        <v>6974950102425</v>
      </c>
      <c r="H4251" s="27" t="str">
        <f>VLOOKUP(B4251,'大货清单（不定期按GOMS更新）'!A:H,7,0)</f>
        <v>Black</v>
      </c>
      <c r="I4251" s="27" t="str">
        <f>VLOOKUP(B4251,'大货清单（不定期按GOMS更新）'!A:F,6,FALSE)</f>
        <v>PHASEOUT</v>
      </c>
      <c r="J4251" s="27" t="str">
        <f>VLOOKUP(B4251,'大货清单（不定期按GOMS更新）'!A:K,11,FALSE)</f>
        <v>8.85</v>
      </c>
      <c r="K4251" s="27" t="str">
        <f>VLOOKUP(B4251,'大货清单（不定期按GOMS更新）'!A:N,12,FALSE)</f>
        <v>674</v>
      </c>
      <c r="L4251" s="27" t="str">
        <f>VLOOKUP(B4251,'大货清单（不定期按GOMS更新）'!A:M,13,FALSE)</f>
        <v>332</v>
      </c>
      <c r="M4251" s="27" t="str">
        <f>VLOOKUP(B4251,'大货清单（不定期按GOMS更新）'!A:N,14,FALSE)</f>
        <v>310</v>
      </c>
      <c r="N4251" s="140" t="s">
        <v>2368</v>
      </c>
      <c r="O4251" s="27">
        <f>IFERROR(VLOOKUP(N4251,'散件迭代（不定期更新）'!C:J,8,FALSE),0)</f>
        <v>0</v>
      </c>
      <c r="P4251" s="27" t="str">
        <f>IFERROR(VLOOKUP(N4251,'散件（更新）'!B:H,3,FALSE),0)</f>
        <v>/</v>
      </c>
      <c r="Q4251" s="27" t="str">
        <f>VLOOKUP(N4251,'散件（更新）'!B:H,2,FALSE)</f>
        <v>114-22230500</v>
      </c>
      <c r="R4251" s="27" t="str">
        <f>VLOOKUP(N4251,'散件（更新）'!B:H,7,FALSE)</f>
        <v>PCBA</v>
      </c>
      <c r="S4251" s="27" t="str">
        <f>VLOOKUP(N4251,'散件（更新）'!B:E,4,FALSE)</f>
        <v>https://tineco-yxzt.oss-accelerate.aliyuncs.com/20231219/9FWRP110100_1702948029663.png</v>
      </c>
      <c r="T4251" s="27" t="s">
        <v>8759</v>
      </c>
      <c r="U4251" s="28" t="str">
        <f>VLOOKUP(N4251,'散件（更新）'!B:G,6,FALSE)</f>
        <v>LED机身主控板组件</v>
      </c>
      <c r="V4251" s="28">
        <f>VLOOKUP(N4251,'散件（更新）'!B:I,8,FALSE)</f>
        <v>6974950102678</v>
      </c>
    </row>
    <row r="4252" spans="1:22" ht="14.6">
      <c r="A4252" s="57">
        <v>46169</v>
      </c>
      <c r="B4252" s="140" t="s">
        <v>2339</v>
      </c>
      <c r="C4252" s="27" t="str">
        <f>VLOOKUP(B4252,'大货清单（不定期按GOMS更新）'!A:H,8,0)</f>
        <v>109-22230501</v>
      </c>
      <c r="D4252" s="27" t="str">
        <f>VLOOKUP(B4252,'大货清单（不定期按GOMS更新）'!A:C,3,0)</f>
        <v>CL2223E-01</v>
      </c>
      <c r="E4252" s="27" t="str">
        <f>VLOOKUP(B4252,'大货清单（不定期按GOMS更新）'!A:H,4,0)</f>
        <v>IT,DE,FR,ES,BE,SE,PL,NL</v>
      </c>
      <c r="F4252" s="27" t="str">
        <f>VLOOKUP(B4252,'大货清单（不定期按GOMS更新）'!A:H,2,0)</f>
        <v>Floor One S6</v>
      </c>
      <c r="G4252" s="28">
        <f>VLOOKUP(B4252,'大货清单（不定期按GOMS更新）'!A:I,9,FALSE)</f>
        <v>6974950102425</v>
      </c>
      <c r="H4252" s="27" t="str">
        <f>VLOOKUP(B4252,'大货清单（不定期按GOMS更新）'!A:H,7,0)</f>
        <v>Black</v>
      </c>
      <c r="I4252" s="27" t="str">
        <f>VLOOKUP(B4252,'大货清单（不定期按GOMS更新）'!A:F,6,FALSE)</f>
        <v>PHASEOUT</v>
      </c>
      <c r="J4252" s="27" t="str">
        <f>VLOOKUP(B4252,'大货清单（不定期按GOMS更新）'!A:K,11,FALSE)</f>
        <v>8.85</v>
      </c>
      <c r="K4252" s="27" t="str">
        <f>VLOOKUP(B4252,'大货清单（不定期按GOMS更新）'!A:N,12,FALSE)</f>
        <v>674</v>
      </c>
      <c r="L4252" s="27" t="str">
        <f>VLOOKUP(B4252,'大货清单（不定期按GOMS更新）'!A:M,13,FALSE)</f>
        <v>332</v>
      </c>
      <c r="M4252" s="27" t="str">
        <f>VLOOKUP(B4252,'大货清单（不定期按GOMS更新）'!A:N,14,FALSE)</f>
        <v>310</v>
      </c>
      <c r="N4252" s="140" t="s">
        <v>1148</v>
      </c>
      <c r="O4252" s="27">
        <f>IFERROR(VLOOKUP(N4252,'散件迭代（不定期更新）'!C:J,8,FALSE),0)</f>
        <v>0</v>
      </c>
      <c r="P4252" s="27" t="str">
        <f>IFERROR(VLOOKUP(N4252,'散件（更新）'!B:H,3,FALSE),0)</f>
        <v>206-2123-0214</v>
      </c>
      <c r="Q4252" s="27" t="str">
        <f>VLOOKUP(N4252,'散件（更新）'!B:H,2,FALSE)</f>
        <v>114-21230214</v>
      </c>
      <c r="R4252" s="27" t="str">
        <f>VLOOKUP(N4252,'散件（更新）'!B:H,7,FALSE)</f>
        <v>Scraper</v>
      </c>
      <c r="S4252" s="27" t="str">
        <f>VLOOKUP(N4252,'散件（更新）'!B:E,4,FALSE)</f>
        <v>https://tineco-yxzt.oss-accelerate.aliyuncs.com/20231227/9FWRR200000_1703640265572.png</v>
      </c>
      <c r="T4252" s="27" t="s">
        <v>8759</v>
      </c>
      <c r="U4252" s="28" t="str">
        <f>VLOOKUP(N4252,'散件（更新）'!B:G,6,FALSE)</f>
        <v>刮条组件</v>
      </c>
      <c r="V4252" s="28">
        <f>VLOOKUP(N4252,'散件（更新）'!B:I,8,FALSE)</f>
        <v>6974950101206</v>
      </c>
    </row>
    <row r="4253" spans="1:22" ht="14.6">
      <c r="A4253" s="57">
        <v>46169</v>
      </c>
      <c r="B4253" s="140" t="s">
        <v>2339</v>
      </c>
      <c r="C4253" s="27" t="str">
        <f>VLOOKUP(B4253,'大货清单（不定期按GOMS更新）'!A:H,8,0)</f>
        <v>109-22230501</v>
      </c>
      <c r="D4253" s="27" t="str">
        <f>VLOOKUP(B4253,'大货清单（不定期按GOMS更新）'!A:C,3,0)</f>
        <v>CL2223E-01</v>
      </c>
      <c r="E4253" s="27" t="str">
        <f>VLOOKUP(B4253,'大货清单（不定期按GOMS更新）'!A:H,4,0)</f>
        <v>IT,DE,FR,ES,BE,SE,PL,NL</v>
      </c>
      <c r="F4253" s="27" t="str">
        <f>VLOOKUP(B4253,'大货清单（不定期按GOMS更新）'!A:H,2,0)</f>
        <v>Floor One S6</v>
      </c>
      <c r="G4253" s="28">
        <f>VLOOKUP(B4253,'大货清单（不定期按GOMS更新）'!A:I,9,FALSE)</f>
        <v>6974950102425</v>
      </c>
      <c r="H4253" s="27" t="str">
        <f>VLOOKUP(B4253,'大货清单（不定期按GOMS更新）'!A:H,7,0)</f>
        <v>Black</v>
      </c>
      <c r="I4253" s="27" t="str">
        <f>VLOOKUP(B4253,'大货清单（不定期按GOMS更新）'!A:F,6,FALSE)</f>
        <v>PHASEOUT</v>
      </c>
      <c r="J4253" s="27" t="str">
        <f>VLOOKUP(B4253,'大货清单（不定期按GOMS更新）'!A:K,11,FALSE)</f>
        <v>8.85</v>
      </c>
      <c r="K4253" s="27" t="str">
        <f>VLOOKUP(B4253,'大货清单（不定期按GOMS更新）'!A:N,12,FALSE)</f>
        <v>674</v>
      </c>
      <c r="L4253" s="27" t="str">
        <f>VLOOKUP(B4253,'大货清单（不定期按GOMS更新）'!A:M,13,FALSE)</f>
        <v>332</v>
      </c>
      <c r="M4253" s="27" t="str">
        <f>VLOOKUP(B4253,'大货清单（不定期按GOMS更新）'!A:N,14,FALSE)</f>
        <v>310</v>
      </c>
      <c r="N4253" s="140" t="s">
        <v>770</v>
      </c>
      <c r="O4253" s="27">
        <f>IFERROR(VLOOKUP(N4253,'散件迭代（不定期更新）'!C:J,8,FALSE),0)</f>
        <v>0</v>
      </c>
      <c r="P4253" s="27" t="str">
        <f>IFERROR(VLOOKUP(N4253,'散件（更新）'!B:H,3,FALSE),0)</f>
        <v>206-2019-0114</v>
      </c>
      <c r="Q4253" s="27" t="str">
        <f>VLOOKUP(N4253,'散件（更新）'!B:H,2,FALSE)</f>
        <v>114-20190114</v>
      </c>
      <c r="R4253" s="27" t="str">
        <f>VLOOKUP(N4253,'散件（更新）'!B:H,7,FALSE)</f>
        <v>Sensor</v>
      </c>
      <c r="S4253" s="27" t="str">
        <f>VLOOKUP(N4253,'散件（更新）'!B:E,4,FALSE)</f>
        <v>https://tineco-yxzt.oss-accelerate.aliyuncs.com/20240701/2019guangdian_1719817775917.png</v>
      </c>
      <c r="T4253" s="27" t="s">
        <v>8759</v>
      </c>
      <c r="U4253" s="28" t="str">
        <f>VLOOKUP(N4253,'散件（更新）'!B:G,6,FALSE)</f>
        <v>光电液位传感器</v>
      </c>
      <c r="V4253" s="28" t="str">
        <f>VLOOKUP(N4253,'散件（更新）'!B:I,8,FALSE)</f>
        <v>6972200197023</v>
      </c>
    </row>
    <row r="4254" spans="1:22" ht="14.6">
      <c r="A4254" s="57">
        <v>46169</v>
      </c>
      <c r="B4254" s="140" t="s">
        <v>2339</v>
      </c>
      <c r="C4254" s="27" t="str">
        <f>VLOOKUP(B4254,'大货清单（不定期按GOMS更新）'!A:H,8,0)</f>
        <v>109-22230501</v>
      </c>
      <c r="D4254" s="27" t="str">
        <f>VLOOKUP(B4254,'大货清单（不定期按GOMS更新）'!A:C,3,0)</f>
        <v>CL2223E-01</v>
      </c>
      <c r="E4254" s="27" t="str">
        <f>VLOOKUP(B4254,'大货清单（不定期按GOMS更新）'!A:H,4,0)</f>
        <v>IT,DE,FR,ES,BE,SE,PL,NL</v>
      </c>
      <c r="F4254" s="27" t="str">
        <f>VLOOKUP(B4254,'大货清单（不定期按GOMS更新）'!A:H,2,0)</f>
        <v>Floor One S6</v>
      </c>
      <c r="G4254" s="28">
        <f>VLOOKUP(B4254,'大货清单（不定期按GOMS更新）'!A:I,9,FALSE)</f>
        <v>6974950102425</v>
      </c>
      <c r="H4254" s="27" t="str">
        <f>VLOOKUP(B4254,'大货清单（不定期按GOMS更新）'!A:H,7,0)</f>
        <v>Black</v>
      </c>
      <c r="I4254" s="27" t="str">
        <f>VLOOKUP(B4254,'大货清单（不定期按GOMS更新）'!A:F,6,FALSE)</f>
        <v>PHASEOUT</v>
      </c>
      <c r="J4254" s="27" t="str">
        <f>VLOOKUP(B4254,'大货清单（不定期按GOMS更新）'!A:K,11,FALSE)</f>
        <v>8.85</v>
      </c>
      <c r="K4254" s="27" t="str">
        <f>VLOOKUP(B4254,'大货清单（不定期按GOMS更新）'!A:N,12,FALSE)</f>
        <v>674</v>
      </c>
      <c r="L4254" s="27" t="str">
        <f>VLOOKUP(B4254,'大货清单（不定期按GOMS更新）'!A:M,13,FALSE)</f>
        <v>332</v>
      </c>
      <c r="M4254" s="27" t="str">
        <f>VLOOKUP(B4254,'大货清单（不定期按GOMS更新）'!A:N,14,FALSE)</f>
        <v>310</v>
      </c>
      <c r="N4254" s="140" t="s">
        <v>2327</v>
      </c>
      <c r="O4254" s="27">
        <f>IFERROR(VLOOKUP(N4254,'散件迭代（不定期更新）'!C:J,8,FALSE),0)</f>
        <v>0</v>
      </c>
      <c r="P4254" s="27" t="str">
        <f>IFERROR(VLOOKUP(N4254,'散件（更新）'!B:H,3,FALSE),0)</f>
        <v>206-2019-0129</v>
      </c>
      <c r="Q4254" s="27" t="str">
        <f>VLOOKUP(N4254,'散件（更新）'!B:H,2,FALSE)</f>
        <v>114-20190129</v>
      </c>
      <c r="R4254" s="27" t="str">
        <f>VLOOKUP(N4254,'散件（更新）'!B:H,7,FALSE)</f>
        <v>Sensor</v>
      </c>
      <c r="S4254" s="27" t="str">
        <f>VLOOKUP(N4254,'散件（更新）'!B:E,4,FALSE)</f>
        <v>https://tineco-yxzt.oss-accelerate.aliyuncs.com/20231219/9FWRS100100_1702948034188.png</v>
      </c>
      <c r="T4254" s="27" t="s">
        <v>8759</v>
      </c>
      <c r="U4254" s="28" t="str">
        <f>VLOOKUP(N4254,'散件（更新）'!B:G,6,FALSE)</f>
        <v>脏污传感器组件</v>
      </c>
      <c r="V4254" s="28">
        <f>VLOOKUP(N4254,'散件（更新）'!B:I,8,FALSE)</f>
        <v>6974950101411</v>
      </c>
    </row>
    <row r="4255" spans="1:22" ht="14.6">
      <c r="A4255" s="57">
        <v>46169</v>
      </c>
      <c r="B4255" s="140" t="s">
        <v>2339</v>
      </c>
      <c r="C4255" s="27" t="str">
        <f>VLOOKUP(B4255,'大货清单（不定期按GOMS更新）'!A:H,8,0)</f>
        <v>109-22230501</v>
      </c>
      <c r="D4255" s="27" t="str">
        <f>VLOOKUP(B4255,'大货清单（不定期按GOMS更新）'!A:C,3,0)</f>
        <v>CL2223E-01</v>
      </c>
      <c r="E4255" s="27" t="str">
        <f>VLOOKUP(B4255,'大货清单（不定期按GOMS更新）'!A:H,4,0)</f>
        <v>IT,DE,FR,ES,BE,SE,PL,NL</v>
      </c>
      <c r="F4255" s="27" t="str">
        <f>VLOOKUP(B4255,'大货清单（不定期按GOMS更新）'!A:H,2,0)</f>
        <v>Floor One S6</v>
      </c>
      <c r="G4255" s="28">
        <f>VLOOKUP(B4255,'大货清单（不定期按GOMS更新）'!A:I,9,FALSE)</f>
        <v>6974950102425</v>
      </c>
      <c r="H4255" s="27" t="str">
        <f>VLOOKUP(B4255,'大货清单（不定期按GOMS更新）'!A:H,7,0)</f>
        <v>Black</v>
      </c>
      <c r="I4255" s="27" t="str">
        <f>VLOOKUP(B4255,'大货清单（不定期按GOMS更新）'!A:F,6,FALSE)</f>
        <v>PHASEOUT</v>
      </c>
      <c r="J4255" s="27" t="str">
        <f>VLOOKUP(B4255,'大货清单（不定期按GOMS更新）'!A:K,11,FALSE)</f>
        <v>8.85</v>
      </c>
      <c r="K4255" s="27" t="str">
        <f>VLOOKUP(B4255,'大货清单（不定期按GOMS更新）'!A:N,12,FALSE)</f>
        <v>674</v>
      </c>
      <c r="L4255" s="27" t="str">
        <f>VLOOKUP(B4255,'大货清单（不定期按GOMS更新）'!A:M,13,FALSE)</f>
        <v>332</v>
      </c>
      <c r="M4255" s="27" t="str">
        <f>VLOOKUP(B4255,'大货清单（不定期按GOMS更新）'!A:N,14,FALSE)</f>
        <v>310</v>
      </c>
      <c r="N4255" s="140" t="s">
        <v>1149</v>
      </c>
      <c r="O4255" s="27">
        <f>IFERROR(VLOOKUP(N4255,'散件迭代（不定期更新）'!C:J,8,FALSE),0)</f>
        <v>0</v>
      </c>
      <c r="P4255" s="27" t="str">
        <f>IFERROR(VLOOKUP(N4255,'散件（更新）'!B:H,3,FALSE),0)</f>
        <v>206-2123-0216</v>
      </c>
      <c r="Q4255" s="27" t="str">
        <f>VLOOKUP(N4255,'散件（更新）'!B:H,2,FALSE)</f>
        <v>114-21230216</v>
      </c>
      <c r="R4255" s="27" t="str">
        <f>VLOOKUP(N4255,'散件（更新）'!B:H,7,FALSE)</f>
        <v>Pump</v>
      </c>
      <c r="S4255" s="27" t="str">
        <f>VLOOKUP(N4255,'散件（更新）'!B:E,4,FALSE)</f>
        <v>https://tineco-yxzt.oss-accelerate.aliyuncs.com/20231219/9FWRU200000_1702948034875.png</v>
      </c>
      <c r="T4255" s="27" t="s">
        <v>8759</v>
      </c>
      <c r="U4255" s="28" t="str">
        <f>VLOOKUP(N4255,'散件（更新）'!B:G,6,FALSE)</f>
        <v>蠕动泵组件</v>
      </c>
      <c r="V4255" s="28">
        <f>VLOOKUP(N4255,'散件（更新）'!B:I,8,FALSE)</f>
        <v>6974950101213</v>
      </c>
    </row>
    <row r="4256" spans="1:22" ht="14.6">
      <c r="A4256" s="57">
        <v>46169</v>
      </c>
      <c r="B4256" s="140" t="s">
        <v>2339</v>
      </c>
      <c r="C4256" s="27" t="str">
        <f>VLOOKUP(B4256,'大货清单（不定期按GOMS更新）'!A:H,8,0)</f>
        <v>109-22230501</v>
      </c>
      <c r="D4256" s="27" t="str">
        <f>VLOOKUP(B4256,'大货清单（不定期按GOMS更新）'!A:C,3,0)</f>
        <v>CL2223E-01</v>
      </c>
      <c r="E4256" s="27" t="str">
        <f>VLOOKUP(B4256,'大货清单（不定期按GOMS更新）'!A:H,4,0)</f>
        <v>IT,DE,FR,ES,BE,SE,PL,NL</v>
      </c>
      <c r="F4256" s="27" t="str">
        <f>VLOOKUP(B4256,'大货清单（不定期按GOMS更新）'!A:H,2,0)</f>
        <v>Floor One S6</v>
      </c>
      <c r="G4256" s="28">
        <f>VLOOKUP(B4256,'大货清单（不定期按GOMS更新）'!A:I,9,FALSE)</f>
        <v>6974950102425</v>
      </c>
      <c r="H4256" s="27" t="str">
        <f>VLOOKUP(B4256,'大货清单（不定期按GOMS更新）'!A:H,7,0)</f>
        <v>Black</v>
      </c>
      <c r="I4256" s="27" t="str">
        <f>VLOOKUP(B4256,'大货清单（不定期按GOMS更新）'!A:F,6,FALSE)</f>
        <v>PHASEOUT</v>
      </c>
      <c r="J4256" s="27" t="str">
        <f>VLOOKUP(B4256,'大货清单（不定期按GOMS更新）'!A:K,11,FALSE)</f>
        <v>8.85</v>
      </c>
      <c r="K4256" s="27" t="str">
        <f>VLOOKUP(B4256,'大货清单（不定期按GOMS更新）'!A:N,12,FALSE)</f>
        <v>674</v>
      </c>
      <c r="L4256" s="27" t="str">
        <f>VLOOKUP(B4256,'大货清单（不定期按GOMS更新）'!A:M,13,FALSE)</f>
        <v>332</v>
      </c>
      <c r="M4256" s="27" t="str">
        <f>VLOOKUP(B4256,'大货清单（不定期按GOMS更新）'!A:N,14,FALSE)</f>
        <v>310</v>
      </c>
      <c r="N4256" s="140" t="s">
        <v>1043</v>
      </c>
      <c r="O4256" s="27" t="str">
        <f>IFERROR(VLOOKUP(N4256,'散件迭代（不定期更新）'!C:J,8,FALSE),0)</f>
        <v>A22</v>
      </c>
      <c r="P4256" s="27" t="str">
        <f>IFERROR(VLOOKUP(N4256,'散件（更新）'!B:H,3,FALSE),0)</f>
        <v>206-1879-0109</v>
      </c>
      <c r="Q4256" s="27" t="str">
        <f>VLOOKUP(N4256,'散件（更新）'!B:H,2,FALSE)</f>
        <v>114-18790109</v>
      </c>
      <c r="R4256" s="27" t="str">
        <f>VLOOKUP(N4256,'散件（更新）'!B:H,7,FALSE)</f>
        <v>3-In-1 Cleaning Tool</v>
      </c>
      <c r="S4256" s="27" t="str">
        <f>VLOOKUP(N4256,'散件（更新）'!B:E,4,FALSE)</f>
        <v>https://tineco-yxzt.oss-accelerate.aliyuncs.com/product/114-18790109.png</v>
      </c>
      <c r="T4256" s="27" t="s">
        <v>8759</v>
      </c>
      <c r="U4256" s="28" t="str">
        <f>VLOOKUP(N4256,'散件（更新）'!B:G,6,FALSE)</f>
        <v>AB1888清洁刷组件</v>
      </c>
      <c r="V4256" s="28" t="str">
        <f>VLOOKUP(N4256,'散件（更新）'!B:I,8,FALSE)</f>
        <v>6972200191809</v>
      </c>
    </row>
    <row r="4257" spans="1:22" ht="14.6">
      <c r="A4257" s="57">
        <v>46169</v>
      </c>
      <c r="B4257" s="140" t="s">
        <v>2339</v>
      </c>
      <c r="C4257" s="27" t="str">
        <f>VLOOKUP(B4257,'大货清单（不定期按GOMS更新）'!A:H,8,0)</f>
        <v>109-22230501</v>
      </c>
      <c r="D4257" s="27" t="str">
        <f>VLOOKUP(B4257,'大货清单（不定期按GOMS更新）'!A:C,3,0)</f>
        <v>CL2223E-01</v>
      </c>
      <c r="E4257" s="27" t="str">
        <f>VLOOKUP(B4257,'大货清单（不定期按GOMS更新）'!A:H,4,0)</f>
        <v>IT,DE,FR,ES,BE,SE,PL,NL</v>
      </c>
      <c r="F4257" s="27" t="str">
        <f>VLOOKUP(B4257,'大货清单（不定期按GOMS更新）'!A:H,2,0)</f>
        <v>Floor One S6</v>
      </c>
      <c r="G4257" s="28">
        <f>VLOOKUP(B4257,'大货清单（不定期按GOMS更新）'!A:I,9,FALSE)</f>
        <v>6974950102425</v>
      </c>
      <c r="H4257" s="27" t="str">
        <f>VLOOKUP(B4257,'大货清单（不定期按GOMS更新）'!A:H,7,0)</f>
        <v>Black</v>
      </c>
      <c r="I4257" s="27" t="str">
        <f>VLOOKUP(B4257,'大货清单（不定期按GOMS更新）'!A:F,6,FALSE)</f>
        <v>PHASEOUT</v>
      </c>
      <c r="J4257" s="27" t="str">
        <f>VLOOKUP(B4257,'大货清单（不定期按GOMS更新）'!A:K,11,FALSE)</f>
        <v>8.85</v>
      </c>
      <c r="K4257" s="27" t="str">
        <f>VLOOKUP(B4257,'大货清单（不定期按GOMS更新）'!A:N,12,FALSE)</f>
        <v>674</v>
      </c>
      <c r="L4257" s="27" t="str">
        <f>VLOOKUP(B4257,'大货清单（不定期按GOMS更新）'!A:M,13,FALSE)</f>
        <v>332</v>
      </c>
      <c r="M4257" s="27" t="str">
        <f>VLOOKUP(B4257,'大货清单（不定期按GOMS更新）'!A:N,14,FALSE)</f>
        <v>310</v>
      </c>
      <c r="N4257" s="140" t="s">
        <v>1099</v>
      </c>
      <c r="O4257" s="27">
        <f>IFERROR(VLOOKUP(N4257,'散件迭代（不定期更新）'!C:J,8,FALSE),0)</f>
        <v>0</v>
      </c>
      <c r="P4257" s="27" t="str">
        <f>IFERROR(VLOOKUP(N4257,'散件（更新）'!B:H,3,FALSE),0)</f>
        <v>206-2019-0500</v>
      </c>
      <c r="Q4257" s="27" t="str">
        <f>VLOOKUP(N4257,'散件（更新）'!B:H,2,FALSE)</f>
        <v>114-20190500</v>
      </c>
      <c r="R4257" s="27" t="str">
        <f>VLOOKUP(N4257,'散件（更新）'!B:H,7,FALSE)</f>
        <v>Handle</v>
      </c>
      <c r="S4257" s="27" t="str">
        <f>VLOOKUP(N4257,'散件（更新）'!B:E,4,FALSE)</f>
        <v>https://tineco-yxzt.oss-accelerate.aliyuncs.com/20231227/9FWUH100000_1703640265983.png</v>
      </c>
      <c r="T4257" s="27" t="s">
        <v>8759</v>
      </c>
      <c r="U4257" s="28" t="str">
        <f>VLOOKUP(N4257,'散件（更新）'!B:G,6,FALSE)</f>
        <v>手柄组件LED</v>
      </c>
      <c r="V4257" s="28" t="str">
        <f>VLOOKUP(N4257,'散件（更新）'!B:I,8,FALSE)</f>
        <v>6972200196439</v>
      </c>
    </row>
    <row r="4258" spans="1:22" ht="14.6">
      <c r="A4258" s="57">
        <v>46169</v>
      </c>
      <c r="B4258" s="140" t="s">
        <v>2339</v>
      </c>
      <c r="C4258" s="27" t="str">
        <f>VLOOKUP(B4258,'大货清单（不定期按GOMS更新）'!A:H,8,0)</f>
        <v>109-22230501</v>
      </c>
      <c r="D4258" s="27" t="str">
        <f>VLOOKUP(B4258,'大货清单（不定期按GOMS更新）'!A:C,3,0)</f>
        <v>CL2223E-01</v>
      </c>
      <c r="E4258" s="27" t="str">
        <f>VLOOKUP(B4258,'大货清单（不定期按GOMS更新）'!A:H,4,0)</f>
        <v>IT,DE,FR,ES,BE,SE,PL,NL</v>
      </c>
      <c r="F4258" s="27" t="str">
        <f>VLOOKUP(B4258,'大货清单（不定期按GOMS更新）'!A:H,2,0)</f>
        <v>Floor One S6</v>
      </c>
      <c r="G4258" s="28">
        <f>VLOOKUP(B4258,'大货清单（不定期按GOMS更新）'!A:I,9,FALSE)</f>
        <v>6974950102425</v>
      </c>
      <c r="H4258" s="27" t="str">
        <f>VLOOKUP(B4258,'大货清单（不定期按GOMS更新）'!A:H,7,0)</f>
        <v>Black</v>
      </c>
      <c r="I4258" s="27" t="str">
        <f>VLOOKUP(B4258,'大货清单（不定期按GOMS更新）'!A:F,6,FALSE)</f>
        <v>PHASEOUT</v>
      </c>
      <c r="J4258" s="27" t="str">
        <f>VLOOKUP(B4258,'大货清单（不定期按GOMS更新）'!A:K,11,FALSE)</f>
        <v>8.85</v>
      </c>
      <c r="K4258" s="27" t="str">
        <f>VLOOKUP(B4258,'大货清单（不定期按GOMS更新）'!A:N,12,FALSE)</f>
        <v>674</v>
      </c>
      <c r="L4258" s="27" t="str">
        <f>VLOOKUP(B4258,'大货清单（不定期按GOMS更新）'!A:M,13,FALSE)</f>
        <v>332</v>
      </c>
      <c r="M4258" s="27" t="str">
        <f>VLOOKUP(B4258,'大货清单（不定期按GOMS更新）'!A:N,14,FALSE)</f>
        <v>310</v>
      </c>
      <c r="N4258" s="140" t="s">
        <v>1108</v>
      </c>
      <c r="O4258" s="27">
        <f>IFERROR(VLOOKUP(N4258,'散件迭代（不定期更新）'!C:J,8,FALSE),0)</f>
        <v>0</v>
      </c>
      <c r="P4258" s="27" t="str">
        <f>IFERROR(VLOOKUP(N4258,'散件（更新）'!B:H,3,FALSE),0)</f>
        <v>206-2019-0104</v>
      </c>
      <c r="Q4258" s="27" t="str">
        <f>VLOOKUP(N4258,'散件（更新）'!B:H,2,FALSE)</f>
        <v>114-20190104</v>
      </c>
      <c r="R4258" s="27" t="str">
        <f>VLOOKUP(N4258,'散件（更新）'!B:H,7,FALSE)</f>
        <v>Clean Water Tank</v>
      </c>
      <c r="S4258" s="27" t="str">
        <f>VLOOKUP(N4258,'散件（更新）'!B:E,4,FALSE)</f>
        <v>https://tineco-yxzt.oss-accelerate.aliyuncs.com/20231227/9FWWC100000_1703640266234.png</v>
      </c>
      <c r="T4258" s="27" t="s">
        <v>8759</v>
      </c>
      <c r="U4258" s="28" t="str">
        <f>VLOOKUP(N4258,'散件（更新）'!B:G,6,FALSE)</f>
        <v>溶液桶组件</v>
      </c>
      <c r="V4258" s="28" t="str">
        <f>VLOOKUP(N4258,'散件（更新）'!B:I,8,FALSE)</f>
        <v>6972200196460</v>
      </c>
    </row>
    <row r="4259" spans="1:22" ht="14.6">
      <c r="A4259" s="57">
        <v>46169</v>
      </c>
      <c r="B4259" s="140" t="s">
        <v>2339</v>
      </c>
      <c r="C4259" s="27" t="str">
        <f>VLOOKUP(B4259,'大货清单（不定期按GOMS更新）'!A:H,8,0)</f>
        <v>109-22230501</v>
      </c>
      <c r="D4259" s="27" t="str">
        <f>VLOOKUP(B4259,'大货清单（不定期按GOMS更新）'!A:C,3,0)</f>
        <v>CL2223E-01</v>
      </c>
      <c r="E4259" s="27" t="str">
        <f>VLOOKUP(B4259,'大货清单（不定期按GOMS更新）'!A:H,4,0)</f>
        <v>IT,DE,FR,ES,BE,SE,PL,NL</v>
      </c>
      <c r="F4259" s="27" t="str">
        <f>VLOOKUP(B4259,'大货清单（不定期按GOMS更新）'!A:H,2,0)</f>
        <v>Floor One S6</v>
      </c>
      <c r="G4259" s="28">
        <f>VLOOKUP(B4259,'大货清单（不定期按GOMS更新）'!A:I,9,FALSE)</f>
        <v>6974950102425</v>
      </c>
      <c r="H4259" s="27" t="str">
        <f>VLOOKUP(B4259,'大货清单（不定期按GOMS更新）'!A:H,7,0)</f>
        <v>Black</v>
      </c>
      <c r="I4259" s="27" t="str">
        <f>VLOOKUP(B4259,'大货清单（不定期按GOMS更新）'!A:F,6,FALSE)</f>
        <v>PHASEOUT</v>
      </c>
      <c r="J4259" s="27" t="str">
        <f>VLOOKUP(B4259,'大货清单（不定期按GOMS更新）'!A:K,11,FALSE)</f>
        <v>8.85</v>
      </c>
      <c r="K4259" s="27" t="str">
        <f>VLOOKUP(B4259,'大货清单（不定期按GOMS更新）'!A:N,12,FALSE)</f>
        <v>674</v>
      </c>
      <c r="L4259" s="27" t="str">
        <f>VLOOKUP(B4259,'大货清单（不定期按GOMS更新）'!A:M,13,FALSE)</f>
        <v>332</v>
      </c>
      <c r="M4259" s="27" t="str">
        <f>VLOOKUP(B4259,'大货清单（不定期按GOMS更新）'!A:N,14,FALSE)</f>
        <v>310</v>
      </c>
      <c r="N4259" s="140" t="s">
        <v>1111</v>
      </c>
      <c r="O4259" s="27" t="str">
        <f>IFERROR(VLOOKUP(N4259,'散件迭代（不定期更新）'!C:J,8,FALSE),0)</f>
        <v>A53</v>
      </c>
      <c r="P4259" s="27" t="str">
        <f>IFERROR(VLOOKUP(N4259,'散件（更新）'!B:H,3,FALSE),0)</f>
        <v>206-2019-0103</v>
      </c>
      <c r="Q4259" s="27" t="str">
        <f>VLOOKUP(N4259,'散件（更新）'!B:H,2,FALSE)</f>
        <v>114-20190103</v>
      </c>
      <c r="R4259" s="27" t="str">
        <f>VLOOKUP(N4259,'散件（更新）'!B:H,7,FALSE)</f>
        <v>Dirt Water Tank</v>
      </c>
      <c r="S4259" s="27" t="str">
        <f>VLOOKUP(N4259,'散件（更新）'!B:E,4,FALSE)</f>
        <v>https://tineco-yxzt.oss-accelerate.aliyuncs.com/20231227/9FWWD100000_1703640266412.png</v>
      </c>
      <c r="T4259" s="27" t="s">
        <v>8759</v>
      </c>
      <c r="U4259" s="28" t="str">
        <f>VLOOKUP(N4259,'散件（更新）'!B:G,6,FALSE)</f>
        <v>回收桶组件</v>
      </c>
      <c r="V4259" s="28" t="str">
        <f>VLOOKUP(N4259,'散件（更新）'!B:I,8,FALSE)</f>
        <v>6972200196453</v>
      </c>
    </row>
    <row r="4260" spans="1:22" ht="14.6">
      <c r="A4260" s="57">
        <v>46169</v>
      </c>
      <c r="B4260" s="140" t="s">
        <v>2339</v>
      </c>
      <c r="C4260" s="27" t="str">
        <f>VLOOKUP(B4260,'大货清单（不定期按GOMS更新）'!A:H,8,0)</f>
        <v>109-22230501</v>
      </c>
      <c r="D4260" s="27" t="str">
        <f>VLOOKUP(B4260,'大货清单（不定期按GOMS更新）'!A:C,3,0)</f>
        <v>CL2223E-01</v>
      </c>
      <c r="E4260" s="27" t="str">
        <f>VLOOKUP(B4260,'大货清单（不定期按GOMS更新）'!A:H,4,0)</f>
        <v>IT,DE,FR,ES,BE,SE,PL,NL</v>
      </c>
      <c r="F4260" s="27" t="str">
        <f>VLOOKUP(B4260,'大货清单（不定期按GOMS更新）'!A:H,2,0)</f>
        <v>Floor One S6</v>
      </c>
      <c r="G4260" s="28">
        <f>VLOOKUP(B4260,'大货清单（不定期按GOMS更新）'!A:I,9,FALSE)</f>
        <v>6974950102425</v>
      </c>
      <c r="H4260" s="27" t="str">
        <f>VLOOKUP(B4260,'大货清单（不定期按GOMS更新）'!A:H,7,0)</f>
        <v>Black</v>
      </c>
      <c r="I4260" s="27" t="str">
        <f>VLOOKUP(B4260,'大货清单（不定期按GOMS更新）'!A:F,6,FALSE)</f>
        <v>PHASEOUT</v>
      </c>
      <c r="J4260" s="27" t="str">
        <f>VLOOKUP(B4260,'大货清单（不定期按GOMS更新）'!A:K,11,FALSE)</f>
        <v>8.85</v>
      </c>
      <c r="K4260" s="27" t="str">
        <f>VLOOKUP(B4260,'大货清单（不定期按GOMS更新）'!A:N,12,FALSE)</f>
        <v>674</v>
      </c>
      <c r="L4260" s="27" t="str">
        <f>VLOOKUP(B4260,'大货清单（不定期按GOMS更新）'!A:M,13,FALSE)</f>
        <v>332</v>
      </c>
      <c r="M4260" s="27" t="str">
        <f>VLOOKUP(B4260,'大货清单（不定期按GOMS更新）'!A:N,14,FALSE)</f>
        <v>310</v>
      </c>
      <c r="N4260" s="140" t="s">
        <v>1218</v>
      </c>
      <c r="O4260" s="27">
        <f>IFERROR(VLOOKUP(N4260,'散件迭代（不定期更新）'!C:J,8,FALSE),0)</f>
        <v>0</v>
      </c>
      <c r="P4260" s="27" t="str">
        <f>IFERROR(VLOOKUP(N4260,'散件（更新）'!B:H,3,FALSE),0)</f>
        <v>206-2029-0614</v>
      </c>
      <c r="Q4260" s="27" t="str">
        <f>VLOOKUP(N4260,'散件（更新）'!B:H,2,FALSE)</f>
        <v>114-20290614</v>
      </c>
      <c r="R4260" s="27" t="str">
        <f>VLOOKUP(N4260,'散件（更新）'!B:H,7,FALSE)</f>
        <v>Repair Wheel</v>
      </c>
      <c r="S4260" s="27" t="str">
        <f>VLOOKUP(N4260,'散件（更新）'!B:E,4,FALSE)</f>
        <v>https://tineco-yxzt.oss-accelerate.aliyuncs.com/20231219/9SWRW100000_1702948048100.png</v>
      </c>
      <c r="T4260" s="27" t="s">
        <v>8759</v>
      </c>
      <c r="U4260" s="28" t="str">
        <f>VLOOKUP(N4260,'散件（更新）'!B:G,6,FALSE)</f>
        <v>小轮包胶组件（2个小轮+2个轴）</v>
      </c>
      <c r="V4260" s="28" t="str">
        <f>VLOOKUP(N4260,'散件（更新）'!B:I,8,FALSE)</f>
        <v>6972200198358</v>
      </c>
    </row>
    <row r="4261" spans="1:22" ht="14.6">
      <c r="A4261" s="57">
        <v>46169</v>
      </c>
      <c r="B4261" s="140" t="s">
        <v>3713</v>
      </c>
      <c r="C4261" s="27" t="str">
        <f>VLOOKUP(B4261,'大货清单（不定期按GOMS更新）'!A:H,8,0)</f>
        <v>109-22230502</v>
      </c>
      <c r="D4261" s="27" t="str">
        <f>VLOOKUP(B4261,'大货清单（不定期按GOMS更新）'!A:C,3,0)</f>
        <v>CL2223E-02</v>
      </c>
      <c r="E4261" s="27" t="str">
        <f>VLOOKUP(B4261,'大货清单（不定期按GOMS更新）'!A:H,4,0)</f>
        <v>DE,FR,CH,AT,LT,PL,NL,RO,UA</v>
      </c>
      <c r="F4261" s="27" t="str">
        <f>VLOOKUP(B4261,'大货清单（不定期按GOMS更新）'!A:H,2,0)</f>
        <v>Floor One S6 Pet</v>
      </c>
      <c r="G4261" s="28">
        <f>VLOOKUP(B4261,'大货清单（不定期按GOMS更新）'!A:I,9,FALSE)</f>
        <v>6974950103026</v>
      </c>
      <c r="H4261" s="27" t="str">
        <f>VLOOKUP(B4261,'大货清单（不定期按GOMS更新）'!A:H,7,0)</f>
        <v>blue</v>
      </c>
      <c r="I4261" s="27" t="str">
        <f>VLOOKUP(B4261,'大货清单（不定期按GOMS更新）'!A:F,6,FALSE)</f>
        <v>ACTIVE</v>
      </c>
      <c r="J4261" s="27" t="str">
        <f>VLOOKUP(B4261,'大货清单（不定期按GOMS更新）'!A:K,11,FALSE)</f>
        <v>9.04</v>
      </c>
      <c r="K4261" s="27" t="str">
        <f>VLOOKUP(B4261,'大货清单（不定期按GOMS更新）'!A:N,12,FALSE)</f>
        <v>674</v>
      </c>
      <c r="L4261" s="27" t="str">
        <f>VLOOKUP(B4261,'大货清单（不定期按GOMS更新）'!A:M,13,FALSE)</f>
        <v>332</v>
      </c>
      <c r="M4261" s="27" t="str">
        <f>VLOOKUP(B4261,'大货清单（不定期按GOMS更新）'!A:N,14,FALSE)</f>
        <v>310</v>
      </c>
      <c r="N4261" s="140" t="s">
        <v>1155</v>
      </c>
      <c r="O4261" s="27" t="str">
        <f>IFERROR(VLOOKUP(N4261,'散件迭代（不定期更新）'!C:J,8,FALSE),0)</f>
        <v>A58</v>
      </c>
      <c r="P4261" s="27" t="str">
        <f>IFERROR(VLOOKUP(N4261,'散件（更新）'!B:H,3,FALSE),0)</f>
        <v>206-2123-0202</v>
      </c>
      <c r="Q4261" s="27" t="str">
        <f>VLOOKUP(N4261,'散件（更新）'!B:H,2,FALSE)</f>
        <v>114-21230202</v>
      </c>
      <c r="R4261" s="27" t="str">
        <f>VLOOKUP(N4261,'散件（更新）'!B:H,7,FALSE)</f>
        <v>Brush Roller Cover</v>
      </c>
      <c r="S4261" s="27" t="str">
        <f>VLOOKUP(N4261,'散件（更新）'!B:E,4,FALSE)</f>
        <v>https://tineco-yxzt.oss-accelerate.aliyuncs.com/20231219/9FWBC200000_1702948010460.png</v>
      </c>
      <c r="T4261" s="27" t="s">
        <v>8759</v>
      </c>
      <c r="U4261" s="28" t="str">
        <f>VLOOKUP(N4261,'散件（更新）'!B:G,6,FALSE)</f>
        <v>滚刷盖组件</v>
      </c>
      <c r="V4261" s="28">
        <f>VLOOKUP(N4261,'散件（更新）'!B:I,8,FALSE)</f>
        <v>6974950101022</v>
      </c>
    </row>
    <row r="4262" spans="1:22" ht="14.6">
      <c r="A4262" s="57">
        <v>46169</v>
      </c>
      <c r="B4262" s="140" t="s">
        <v>3713</v>
      </c>
      <c r="C4262" s="27" t="str">
        <f>VLOOKUP(B4262,'大货清单（不定期按GOMS更新）'!A:H,8,0)</f>
        <v>109-22230502</v>
      </c>
      <c r="D4262" s="27" t="str">
        <f>VLOOKUP(B4262,'大货清单（不定期按GOMS更新）'!A:C,3,0)</f>
        <v>CL2223E-02</v>
      </c>
      <c r="E4262" s="27" t="str">
        <f>VLOOKUP(B4262,'大货清单（不定期按GOMS更新）'!A:H,4,0)</f>
        <v>DE,FR,CH,AT,LT,PL,NL,RO,UA</v>
      </c>
      <c r="F4262" s="27" t="str">
        <f>VLOOKUP(B4262,'大货清单（不定期按GOMS更新）'!A:H,2,0)</f>
        <v>Floor One S6 Pet</v>
      </c>
      <c r="G4262" s="28">
        <f>VLOOKUP(B4262,'大货清单（不定期按GOMS更新）'!A:I,9,FALSE)</f>
        <v>6974950103026</v>
      </c>
      <c r="H4262" s="27" t="str">
        <f>VLOOKUP(B4262,'大货清单（不定期按GOMS更新）'!A:H,7,0)</f>
        <v>blue</v>
      </c>
      <c r="I4262" s="27" t="str">
        <f>VLOOKUP(B4262,'大货清单（不定期按GOMS更新）'!A:F,6,FALSE)</f>
        <v>ACTIVE</v>
      </c>
      <c r="J4262" s="27" t="str">
        <f>VLOOKUP(B4262,'大货清单（不定期按GOMS更新）'!A:K,11,FALSE)</f>
        <v>9.04</v>
      </c>
      <c r="K4262" s="27" t="str">
        <f>VLOOKUP(B4262,'大货清单（不定期按GOMS更新）'!A:N,12,FALSE)</f>
        <v>674</v>
      </c>
      <c r="L4262" s="27" t="str">
        <f>VLOOKUP(B4262,'大货清单（不定期按GOMS更新）'!A:M,13,FALSE)</f>
        <v>332</v>
      </c>
      <c r="M4262" s="27" t="str">
        <f>VLOOKUP(B4262,'大货清单（不定期按GOMS更新）'!A:N,14,FALSE)</f>
        <v>310</v>
      </c>
      <c r="N4262" s="140" t="s">
        <v>1154</v>
      </c>
      <c r="O4262" s="27">
        <f>IFERROR(VLOOKUP(N4262,'散件迭代（不定期更新）'!C:J,8,FALSE),0)</f>
        <v>0</v>
      </c>
      <c r="P4262" s="27" t="str">
        <f>IFERROR(VLOOKUP(N4262,'散件（更新）'!B:H,3,FALSE),0)</f>
        <v>206-2123-0201</v>
      </c>
      <c r="Q4262" s="27" t="str">
        <f>VLOOKUP(N4262,'散件（更新）'!B:H,2,FALSE)</f>
        <v>114-21230201</v>
      </c>
      <c r="R4262" s="27" t="str">
        <f>VLOOKUP(N4262,'散件（更新）'!B:H,7,FALSE)</f>
        <v>Brush Roller</v>
      </c>
      <c r="S4262" s="27" t="str">
        <f>VLOOKUP(N4262,'散件（更新）'!B:E,4,FALSE)</f>
        <v>https://tineco-yxzt.oss-accelerate.aliyuncs.com/20231219/9FWBR200000_1702948014589.png</v>
      </c>
      <c r="T4262" s="27" t="s">
        <v>8759</v>
      </c>
      <c r="U4262" s="28" t="str">
        <f>VLOOKUP(N4262,'散件（更新）'!B:G,6,FALSE)</f>
        <v>滚刷组件</v>
      </c>
      <c r="V4262" s="28">
        <f>VLOOKUP(N4262,'散件（更新）'!B:I,8,FALSE)</f>
        <v>6974950101015</v>
      </c>
    </row>
    <row r="4263" spans="1:22" ht="14.6">
      <c r="A4263" s="57">
        <v>46169</v>
      </c>
      <c r="B4263" s="140" t="s">
        <v>3713</v>
      </c>
      <c r="C4263" s="27" t="str">
        <f>VLOOKUP(B4263,'大货清单（不定期按GOMS更新）'!A:H,8,0)</f>
        <v>109-22230502</v>
      </c>
      <c r="D4263" s="27" t="str">
        <f>VLOOKUP(B4263,'大货清单（不定期按GOMS更新）'!A:C,3,0)</f>
        <v>CL2223E-02</v>
      </c>
      <c r="E4263" s="27" t="str">
        <f>VLOOKUP(B4263,'大货清单（不定期按GOMS更新）'!A:H,4,0)</f>
        <v>DE,FR,CH,AT,LT,PL,NL,RO,UA</v>
      </c>
      <c r="F4263" s="27" t="str">
        <f>VLOOKUP(B4263,'大货清单（不定期按GOMS更新）'!A:H,2,0)</f>
        <v>Floor One S6 Pet</v>
      </c>
      <c r="G4263" s="28">
        <f>VLOOKUP(B4263,'大货清单（不定期按GOMS更新）'!A:I,9,FALSE)</f>
        <v>6974950103026</v>
      </c>
      <c r="H4263" s="27" t="str">
        <f>VLOOKUP(B4263,'大货清单（不定期按GOMS更新）'!A:H,7,0)</f>
        <v>blue</v>
      </c>
      <c r="I4263" s="27" t="str">
        <f>VLOOKUP(B4263,'大货清单（不定期按GOMS更新）'!A:F,6,FALSE)</f>
        <v>ACTIVE</v>
      </c>
      <c r="J4263" s="27" t="str">
        <f>VLOOKUP(B4263,'大货清单（不定期按GOMS更新）'!A:K,11,FALSE)</f>
        <v>9.04</v>
      </c>
      <c r="K4263" s="27" t="str">
        <f>VLOOKUP(B4263,'大货清单（不定期按GOMS更新）'!A:N,12,FALSE)</f>
        <v>674</v>
      </c>
      <c r="L4263" s="27" t="str">
        <f>VLOOKUP(B4263,'大货清单（不定期按GOMS更新）'!A:M,13,FALSE)</f>
        <v>332</v>
      </c>
      <c r="M4263" s="27" t="str">
        <f>VLOOKUP(B4263,'大货清单（不定期按GOMS更新）'!A:N,14,FALSE)</f>
        <v>310</v>
      </c>
      <c r="N4263" s="140" t="s">
        <v>2427</v>
      </c>
      <c r="O4263" s="27" t="str">
        <f>IFERROR(VLOOKUP(N4263,'散件迭代（不定期更新）'!C:J,8,FALSE),0)</f>
        <v>A43</v>
      </c>
      <c r="P4263" s="27" t="str">
        <f>IFERROR(VLOOKUP(N4263,'散件（更新）'!B:H,3,FALSE),0)</f>
        <v>/</v>
      </c>
      <c r="Q4263" s="27" t="str">
        <f>VLOOKUP(N4263,'散件（更新）'!B:H,2,FALSE)</f>
        <v>114-22230309</v>
      </c>
      <c r="R4263" s="27" t="str">
        <f>VLOOKUP(N4263,'散件（更新）'!B:H,7,FALSE)</f>
        <v>HEPA Assy</v>
      </c>
      <c r="S4263" s="27" t="str">
        <f>VLOOKUP(N4263,'散件（更新）'!B:E,4,FALSE)</f>
        <v>https://tineco-yxzt.oss-accelerate.aliyuncs.com/20231219/9FWFA110000_1702948014903.png</v>
      </c>
      <c r="T4263" s="27" t="s">
        <v>8759</v>
      </c>
      <c r="U4263" s="28" t="str">
        <f>VLOOKUP(N4263,'散件（更新）'!B:G,6,FALSE)</f>
        <v>前置方形过滤器滤网组件</v>
      </c>
      <c r="V4263" s="28">
        <f>VLOOKUP(N4263,'散件（更新）'!B:I,8,FALSE)</f>
        <v>6974950103217</v>
      </c>
    </row>
    <row r="4264" spans="1:22" ht="14.6">
      <c r="A4264" s="57">
        <v>46169</v>
      </c>
      <c r="B4264" s="140" t="s">
        <v>3713</v>
      </c>
      <c r="C4264" s="27" t="str">
        <f>VLOOKUP(B4264,'大货清单（不定期按GOMS更新）'!A:H,8,0)</f>
        <v>109-22230502</v>
      </c>
      <c r="D4264" s="27" t="str">
        <f>VLOOKUP(B4264,'大货清单（不定期按GOMS更新）'!A:C,3,0)</f>
        <v>CL2223E-02</v>
      </c>
      <c r="E4264" s="27" t="str">
        <f>VLOOKUP(B4264,'大货清单（不定期按GOMS更新）'!A:H,4,0)</f>
        <v>DE,FR,CH,AT,LT,PL,NL,RO,UA</v>
      </c>
      <c r="F4264" s="27" t="str">
        <f>VLOOKUP(B4264,'大货清单（不定期按GOMS更新）'!A:H,2,0)</f>
        <v>Floor One S6 Pet</v>
      </c>
      <c r="G4264" s="28">
        <f>VLOOKUP(B4264,'大货清单（不定期按GOMS更新）'!A:I,9,FALSE)</f>
        <v>6974950103026</v>
      </c>
      <c r="H4264" s="27" t="str">
        <f>VLOOKUP(B4264,'大货清单（不定期按GOMS更新）'!A:H,7,0)</f>
        <v>blue</v>
      </c>
      <c r="I4264" s="27" t="str">
        <f>VLOOKUP(B4264,'大货清单（不定期按GOMS更新）'!A:F,6,FALSE)</f>
        <v>ACTIVE</v>
      </c>
      <c r="J4264" s="27" t="str">
        <f>VLOOKUP(B4264,'大货清单（不定期按GOMS更新）'!A:K,11,FALSE)</f>
        <v>9.04</v>
      </c>
      <c r="K4264" s="27" t="str">
        <f>VLOOKUP(B4264,'大货清单（不定期按GOMS更新）'!A:N,12,FALSE)</f>
        <v>674</v>
      </c>
      <c r="L4264" s="27" t="str">
        <f>VLOOKUP(B4264,'大货清单（不定期按GOMS更新）'!A:M,13,FALSE)</f>
        <v>332</v>
      </c>
      <c r="M4264" s="27" t="str">
        <f>VLOOKUP(B4264,'大货清单（不定期按GOMS更新）'!A:N,14,FALSE)</f>
        <v>310</v>
      </c>
      <c r="N4264" s="140" t="s">
        <v>1118</v>
      </c>
      <c r="O4264" s="27">
        <f>IFERROR(VLOOKUP(N4264,'散件迭代（不定期更新）'!C:J,8,FALSE),0)</f>
        <v>0</v>
      </c>
      <c r="P4264" s="27" t="str">
        <f>IFERROR(VLOOKUP(N4264,'散件（更新）'!B:H,3,FALSE),0)</f>
        <v>206-2019-0044</v>
      </c>
      <c r="Q4264" s="27" t="str">
        <f>VLOOKUP(N4264,'散件（更新）'!B:H,2,FALSE)</f>
        <v>114-20190044</v>
      </c>
      <c r="R4264" s="27" t="str">
        <f>VLOOKUP(N4264,'散件（更新）'!B:H,7,FALSE)</f>
        <v>Filter</v>
      </c>
      <c r="S4264" s="27" t="str">
        <f>VLOOKUP(N4264,'散件（更新）'!B:E,4,FALSE)</f>
        <v>https://tineco-yxzt.oss-accelerate.aliyuncs.com/20231219/9FWFI110000_1702948015239.png</v>
      </c>
      <c r="T4264" s="27" t="s">
        <v>8759</v>
      </c>
      <c r="U4264" s="28" t="str">
        <f>VLOOKUP(N4264,'散件（更新）'!B:G,6,FALSE)</f>
        <v>回收桶挡板</v>
      </c>
      <c r="V4264" s="28" t="str">
        <f>VLOOKUP(N4264,'散件（更新）'!B:I,8,FALSE)</f>
        <v>6972200197214</v>
      </c>
    </row>
    <row r="4265" spans="1:22" ht="14.6">
      <c r="A4265" s="57">
        <v>46169</v>
      </c>
      <c r="B4265" s="140" t="s">
        <v>3713</v>
      </c>
      <c r="C4265" s="27" t="str">
        <f>VLOOKUP(B4265,'大货清单（不定期按GOMS更新）'!A:H,8,0)</f>
        <v>109-22230502</v>
      </c>
      <c r="D4265" s="27" t="str">
        <f>VLOOKUP(B4265,'大货清单（不定期按GOMS更新）'!A:C,3,0)</f>
        <v>CL2223E-02</v>
      </c>
      <c r="E4265" s="27" t="str">
        <f>VLOOKUP(B4265,'大货清单（不定期按GOMS更新）'!A:H,4,0)</f>
        <v>DE,FR,CH,AT,LT,PL,NL,RO,UA</v>
      </c>
      <c r="F4265" s="27" t="str">
        <f>VLOOKUP(B4265,'大货清单（不定期按GOMS更新）'!A:H,2,0)</f>
        <v>Floor One S6 Pet</v>
      </c>
      <c r="G4265" s="28">
        <f>VLOOKUP(B4265,'大货清单（不定期按GOMS更新）'!A:I,9,FALSE)</f>
        <v>6974950103026</v>
      </c>
      <c r="H4265" s="27" t="str">
        <f>VLOOKUP(B4265,'大货清单（不定期按GOMS更新）'!A:H,7,0)</f>
        <v>blue</v>
      </c>
      <c r="I4265" s="27" t="str">
        <f>VLOOKUP(B4265,'大货清单（不定期按GOMS更新）'!A:F,6,FALSE)</f>
        <v>ACTIVE</v>
      </c>
      <c r="J4265" s="27" t="str">
        <f>VLOOKUP(B4265,'大货清单（不定期按GOMS更新）'!A:K,11,FALSE)</f>
        <v>9.04</v>
      </c>
      <c r="K4265" s="27" t="str">
        <f>VLOOKUP(B4265,'大货清单（不定期按GOMS更新）'!A:N,12,FALSE)</f>
        <v>674</v>
      </c>
      <c r="L4265" s="27" t="str">
        <f>VLOOKUP(B4265,'大货清单（不定期按GOMS更新）'!A:M,13,FALSE)</f>
        <v>332</v>
      </c>
      <c r="M4265" s="27" t="str">
        <f>VLOOKUP(B4265,'大货清单（不定期按GOMS更新）'!A:N,14,FALSE)</f>
        <v>310</v>
      </c>
      <c r="N4265" s="140" t="s">
        <v>1116</v>
      </c>
      <c r="O4265" s="27">
        <f>IFERROR(VLOOKUP(N4265,'散件迭代（不定期更新）'!C:J,8,FALSE),0)</f>
        <v>0</v>
      </c>
      <c r="P4265" s="27" t="str">
        <f>IFERROR(VLOOKUP(N4265,'散件（更新）'!B:H,3,FALSE),0)</f>
        <v>206-2019-0108</v>
      </c>
      <c r="Q4265" s="27" t="str">
        <f>VLOOKUP(N4265,'散件（更新）'!B:H,2,FALSE)</f>
        <v>114-20190108</v>
      </c>
      <c r="R4265" s="27" t="str">
        <f>VLOOKUP(N4265,'散件（更新）'!B:H,7,FALSE)</f>
        <v>Accessory Holder</v>
      </c>
      <c r="S4265" s="27" t="str">
        <f>VLOOKUP(N4265,'散件（更新）'!B:E,4,FALSE)</f>
        <v>https://tineco-yxzt.oss-accelerate.aliyuncs.com/20231219/9FWHA100000_1702948015874.png</v>
      </c>
      <c r="T4265" s="27" t="s">
        <v>8759</v>
      </c>
      <c r="U4265" s="28" t="str">
        <f>VLOOKUP(N4265,'散件（更新）'!B:G,6,FALSE)</f>
        <v>附件支架组合</v>
      </c>
      <c r="V4265" s="28" t="str">
        <f>VLOOKUP(N4265,'散件（更新）'!B:I,8,FALSE)</f>
        <v>6972200196507</v>
      </c>
    </row>
    <row r="4266" spans="1:22" ht="14.6">
      <c r="A4266" s="57">
        <v>46169</v>
      </c>
      <c r="B4266" s="140" t="s">
        <v>3713</v>
      </c>
      <c r="C4266" s="27" t="str">
        <f>VLOOKUP(B4266,'大货清单（不定期按GOMS更新）'!A:H,8,0)</f>
        <v>109-22230502</v>
      </c>
      <c r="D4266" s="27" t="str">
        <f>VLOOKUP(B4266,'大货清单（不定期按GOMS更新）'!A:C,3,0)</f>
        <v>CL2223E-02</v>
      </c>
      <c r="E4266" s="27" t="str">
        <f>VLOOKUP(B4266,'大货清单（不定期按GOMS更新）'!A:H,4,0)</f>
        <v>DE,FR,CH,AT,LT,PL,NL,RO,UA</v>
      </c>
      <c r="F4266" s="27" t="str">
        <f>VLOOKUP(B4266,'大货清单（不定期按GOMS更新）'!A:H,2,0)</f>
        <v>Floor One S6 Pet</v>
      </c>
      <c r="G4266" s="28">
        <f>VLOOKUP(B4266,'大货清单（不定期按GOMS更新）'!A:I,9,FALSE)</f>
        <v>6974950103026</v>
      </c>
      <c r="H4266" s="27" t="str">
        <f>VLOOKUP(B4266,'大货清单（不定期按GOMS更新）'!A:H,7,0)</f>
        <v>blue</v>
      </c>
      <c r="I4266" s="27" t="str">
        <f>VLOOKUP(B4266,'大货清单（不定期按GOMS更新）'!A:F,6,FALSE)</f>
        <v>ACTIVE</v>
      </c>
      <c r="J4266" s="27" t="str">
        <f>VLOOKUP(B4266,'大货清单（不定期按GOMS更新）'!A:K,11,FALSE)</f>
        <v>9.04</v>
      </c>
      <c r="K4266" s="27" t="str">
        <f>VLOOKUP(B4266,'大货清单（不定期按GOMS更新）'!A:N,12,FALSE)</f>
        <v>674</v>
      </c>
      <c r="L4266" s="27" t="str">
        <f>VLOOKUP(B4266,'大货清单（不定期按GOMS更新）'!A:M,13,FALSE)</f>
        <v>332</v>
      </c>
      <c r="M4266" s="27" t="str">
        <f>VLOOKUP(B4266,'大货清单（不定期按GOMS更新）'!A:N,14,FALSE)</f>
        <v>310</v>
      </c>
      <c r="N4266" s="140" t="s">
        <v>1191</v>
      </c>
      <c r="O4266" s="27" t="str">
        <f>IFERROR(VLOOKUP(N4266,'散件迭代（不定期更新）'!C:J,8,FALSE),0)</f>
        <v>A26</v>
      </c>
      <c r="P4266" s="27" t="str">
        <f>IFERROR(VLOOKUP(N4266,'散件（更新）'!B:H,3,FALSE),0)</f>
        <v>206-1879-0120</v>
      </c>
      <c r="Q4266" s="27" t="str">
        <f>VLOOKUP(N4266,'散件（更新）'!B:H,2,FALSE)</f>
        <v>114-18790120</v>
      </c>
      <c r="R4266" s="27" t="str">
        <f>VLOOKUP(N4266,'散件（更新）'!B:H,7,FALSE)</f>
        <v>Adapter</v>
      </c>
      <c r="S4266" s="27" t="str">
        <f>VLOOKUP(N4266,'散件（更新）'!B:E,4,FALSE)</f>
        <v>https://tineco-yxzt.oss-accelerate.aliyuncs.com/product/114-18790120.jpg</v>
      </c>
      <c r="T4266" s="27" t="s">
        <v>8759</v>
      </c>
      <c r="U4266" s="28" t="str">
        <f>VLOOKUP(N4266,'散件（更新）'!B:G,6,FALSE)</f>
        <v>适配器（低配）</v>
      </c>
      <c r="V4266" s="28" t="str">
        <f>VLOOKUP(N4266,'散件（更新）'!B:I,8,FALSE)</f>
        <v>6972200191854</v>
      </c>
    </row>
    <row r="4267" spans="1:22" ht="14.6">
      <c r="A4267" s="57">
        <v>46169</v>
      </c>
      <c r="B4267" s="140" t="s">
        <v>3713</v>
      </c>
      <c r="C4267" s="27" t="str">
        <f>VLOOKUP(B4267,'大货清单（不定期按GOMS更新）'!A:H,8,0)</f>
        <v>109-22230502</v>
      </c>
      <c r="D4267" s="27" t="str">
        <f>VLOOKUP(B4267,'大货清单（不定期按GOMS更新）'!A:C,3,0)</f>
        <v>CL2223E-02</v>
      </c>
      <c r="E4267" s="27" t="str">
        <f>VLOOKUP(B4267,'大货清单（不定期按GOMS更新）'!A:H,4,0)</f>
        <v>DE,FR,CH,AT,LT,PL,NL,RO,UA</v>
      </c>
      <c r="F4267" s="27" t="str">
        <f>VLOOKUP(B4267,'大货清单（不定期按GOMS更新）'!A:H,2,0)</f>
        <v>Floor One S6 Pet</v>
      </c>
      <c r="G4267" s="28">
        <f>VLOOKUP(B4267,'大货清单（不定期按GOMS更新）'!A:I,9,FALSE)</f>
        <v>6974950103026</v>
      </c>
      <c r="H4267" s="27" t="str">
        <f>VLOOKUP(B4267,'大货清单（不定期按GOMS更新）'!A:H,7,0)</f>
        <v>blue</v>
      </c>
      <c r="I4267" s="27" t="str">
        <f>VLOOKUP(B4267,'大货清单（不定期按GOMS更新）'!A:F,6,FALSE)</f>
        <v>ACTIVE</v>
      </c>
      <c r="J4267" s="27" t="str">
        <f>VLOOKUP(B4267,'大货清单（不定期按GOMS更新）'!A:K,11,FALSE)</f>
        <v>9.04</v>
      </c>
      <c r="K4267" s="27" t="str">
        <f>VLOOKUP(B4267,'大货清单（不定期按GOMS更新）'!A:N,12,FALSE)</f>
        <v>674</v>
      </c>
      <c r="L4267" s="27" t="str">
        <f>VLOOKUP(B4267,'大货清单（不定期按GOMS更新）'!A:M,13,FALSE)</f>
        <v>332</v>
      </c>
      <c r="M4267" s="27" t="str">
        <f>VLOOKUP(B4267,'大货清单（不定期按GOMS更新）'!A:N,14,FALSE)</f>
        <v>310</v>
      </c>
      <c r="N4267" s="140" t="s">
        <v>2358</v>
      </c>
      <c r="O4267" s="27">
        <f>IFERROR(VLOOKUP(N4267,'散件迭代（不定期更新）'!C:J,8,FALSE),0)</f>
        <v>0</v>
      </c>
      <c r="P4267" s="27" t="str">
        <f>IFERROR(VLOOKUP(N4267,'散件（更新）'!B:H,3,FALSE),0)</f>
        <v>/</v>
      </c>
      <c r="Q4267" s="27" t="str">
        <f>VLOOKUP(N4267,'散件（更新）'!B:H,2,FALSE)</f>
        <v>114-22230303</v>
      </c>
      <c r="R4267" s="27" t="str">
        <f>VLOOKUP(N4267,'散件（更新）'!B:H,7,FALSE)</f>
        <v>Charging Base</v>
      </c>
      <c r="S4267" s="27" t="str">
        <f>VLOOKUP(N4267,'散件（更新）'!B:E,4,FALSE)</f>
        <v>https://tineco-yxzt.oss-accelerate.aliyuncs.com/20231219/9FWPB110000_1702948018296.png</v>
      </c>
      <c r="T4267" s="27" t="s">
        <v>8759</v>
      </c>
      <c r="U4267" s="28" t="str">
        <f>VLOOKUP(N4267,'散件（更新）'!B:G,6,FALSE)</f>
        <v>托盘组件</v>
      </c>
      <c r="V4267" s="28">
        <f>VLOOKUP(N4267,'散件（更新）'!B:I,8,FALSE)</f>
        <v>6974950102715</v>
      </c>
    </row>
    <row r="4268" spans="1:22" ht="14.6">
      <c r="A4268" s="57">
        <v>46169</v>
      </c>
      <c r="B4268" s="140" t="s">
        <v>3713</v>
      </c>
      <c r="C4268" s="27" t="str">
        <f>VLOOKUP(B4268,'大货清单（不定期按GOMS更新）'!A:H,8,0)</f>
        <v>109-22230502</v>
      </c>
      <c r="D4268" s="27" t="str">
        <f>VLOOKUP(B4268,'大货清单（不定期按GOMS更新）'!A:C,3,0)</f>
        <v>CL2223E-02</v>
      </c>
      <c r="E4268" s="27" t="str">
        <f>VLOOKUP(B4268,'大货清单（不定期按GOMS更新）'!A:H,4,0)</f>
        <v>DE,FR,CH,AT,LT,PL,NL,RO,UA</v>
      </c>
      <c r="F4268" s="27" t="str">
        <f>VLOOKUP(B4268,'大货清单（不定期按GOMS更新）'!A:H,2,0)</f>
        <v>Floor One S6 Pet</v>
      </c>
      <c r="G4268" s="28">
        <f>VLOOKUP(B4268,'大货清单（不定期按GOMS更新）'!A:I,9,FALSE)</f>
        <v>6974950103026</v>
      </c>
      <c r="H4268" s="27" t="str">
        <f>VLOOKUP(B4268,'大货清单（不定期按GOMS更新）'!A:H,7,0)</f>
        <v>blue</v>
      </c>
      <c r="I4268" s="27" t="str">
        <f>VLOOKUP(B4268,'大货清单（不定期按GOMS更新）'!A:F,6,FALSE)</f>
        <v>ACTIVE</v>
      </c>
      <c r="J4268" s="27" t="str">
        <f>VLOOKUP(B4268,'大货清单（不定期按GOMS更新）'!A:K,11,FALSE)</f>
        <v>9.04</v>
      </c>
      <c r="K4268" s="27" t="str">
        <f>VLOOKUP(B4268,'大货清单（不定期按GOMS更新）'!A:N,12,FALSE)</f>
        <v>674</v>
      </c>
      <c r="L4268" s="27" t="str">
        <f>VLOOKUP(B4268,'大货清单（不定期按GOMS更新）'!A:M,13,FALSE)</f>
        <v>332</v>
      </c>
      <c r="M4268" s="27" t="str">
        <f>VLOOKUP(B4268,'大货清单（不定期按GOMS更新）'!A:N,14,FALSE)</f>
        <v>310</v>
      </c>
      <c r="N4268" s="140" t="s">
        <v>759</v>
      </c>
      <c r="O4268" s="27">
        <f>IFERROR(VLOOKUP(N4268,'散件迭代（不定期更新）'!C:J,8,FALSE),0)</f>
        <v>0</v>
      </c>
      <c r="P4268" s="27" t="str">
        <f>IFERROR(VLOOKUP(N4268,'散件（更新）'!B:H,3,FALSE),0)</f>
        <v>206-2019-0501</v>
      </c>
      <c r="Q4268" s="27" t="str">
        <f>VLOOKUP(N4268,'散件（更新）'!B:H,2,FALSE)</f>
        <v>114-20190501</v>
      </c>
      <c r="R4268" s="27" t="str">
        <f>VLOOKUP(N4268,'散件（更新）'!B:H,7,FALSE)</f>
        <v>Battery</v>
      </c>
      <c r="S4268" s="27" t="str">
        <f>VLOOKUP(N4268,'散件（更新）'!B:E,4,FALSE)</f>
        <v>https://tineco-yxzt.oss-accelerate.aliyuncs.com/20231219/9FWPT100000_1702948019092.png</v>
      </c>
      <c r="T4268" s="27" t="s">
        <v>8759</v>
      </c>
      <c r="U4268" s="28" t="str">
        <f>VLOOKUP(N4268,'散件（更新）'!B:G,6,FALSE)</f>
        <v>电池包</v>
      </c>
      <c r="V4268" s="28" t="str">
        <f>VLOOKUP(N4268,'散件（更新）'!B:I,8,FALSE)</f>
        <v>6972200196996</v>
      </c>
    </row>
    <row r="4269" spans="1:22" ht="14.6">
      <c r="A4269" s="57">
        <v>46169</v>
      </c>
      <c r="B4269" s="140" t="s">
        <v>3713</v>
      </c>
      <c r="C4269" s="27" t="str">
        <f>VLOOKUP(B4269,'大货清单（不定期按GOMS更新）'!A:H,8,0)</f>
        <v>109-22230502</v>
      </c>
      <c r="D4269" s="27" t="str">
        <f>VLOOKUP(B4269,'大货清单（不定期按GOMS更新）'!A:C,3,0)</f>
        <v>CL2223E-02</v>
      </c>
      <c r="E4269" s="27" t="str">
        <f>VLOOKUP(B4269,'大货清单（不定期按GOMS更新）'!A:H,4,0)</f>
        <v>DE,FR,CH,AT,LT,PL,NL,RO,UA</v>
      </c>
      <c r="F4269" s="27" t="str">
        <f>VLOOKUP(B4269,'大货清单（不定期按GOMS更新）'!A:H,2,0)</f>
        <v>Floor One S6 Pet</v>
      </c>
      <c r="G4269" s="28">
        <f>VLOOKUP(B4269,'大货清单（不定期按GOMS更新）'!A:I,9,FALSE)</f>
        <v>6974950103026</v>
      </c>
      <c r="H4269" s="27" t="str">
        <f>VLOOKUP(B4269,'大货清单（不定期按GOMS更新）'!A:H,7,0)</f>
        <v>blue</v>
      </c>
      <c r="I4269" s="27" t="str">
        <f>VLOOKUP(B4269,'大货清单（不定期按GOMS更新）'!A:F,6,FALSE)</f>
        <v>ACTIVE</v>
      </c>
      <c r="J4269" s="27" t="str">
        <f>VLOOKUP(B4269,'大货清单（不定期按GOMS更新）'!A:K,11,FALSE)</f>
        <v>9.04</v>
      </c>
      <c r="K4269" s="27" t="str">
        <f>VLOOKUP(B4269,'大货清单（不定期按GOMS更新）'!A:N,12,FALSE)</f>
        <v>674</v>
      </c>
      <c r="L4269" s="27" t="str">
        <f>VLOOKUP(B4269,'大货清单（不定期按GOMS更新）'!A:M,13,FALSE)</f>
        <v>332</v>
      </c>
      <c r="M4269" s="27" t="str">
        <f>VLOOKUP(B4269,'大货清单（不定期按GOMS更新）'!A:N,14,FALSE)</f>
        <v>310</v>
      </c>
      <c r="N4269" s="140" t="s">
        <v>920</v>
      </c>
      <c r="O4269" s="27" t="str">
        <f>IFERROR(VLOOKUP(N4269,'散件迭代（不定期更新）'!C:J,8,FALSE),0)</f>
        <v>A39</v>
      </c>
      <c r="P4269" s="27" t="str">
        <f>IFERROR(VLOOKUP(N4269,'散件（更新）'!B:H,3,FALSE),0)</f>
        <v>206-2019-0123</v>
      </c>
      <c r="Q4269" s="27" t="str">
        <f>VLOOKUP(N4269,'散件（更新）'!B:H,2,FALSE)</f>
        <v>114-20190123</v>
      </c>
      <c r="R4269" s="27" t="str">
        <f>VLOOKUP(N4269,'散件（更新）'!B:H,7,FALSE)</f>
        <v>Repair Charging Chip</v>
      </c>
      <c r="S4269" s="27" t="str">
        <f>VLOOKUP(N4269,'散件（更新）'!B:E,4,FALSE)</f>
        <v>https://tineco-yxzt.oss-accelerate.aliyuncs.com/20231219/9FWRC100000_1702948019809.png</v>
      </c>
      <c r="T4269" s="27" t="s">
        <v>8759</v>
      </c>
      <c r="U4269" s="28" t="str">
        <f>VLOOKUP(N4269,'散件（更新）'!B:G,6,FALSE)</f>
        <v>充电维修套装</v>
      </c>
      <c r="V4269" s="28">
        <f>VLOOKUP(N4269,'散件（更新）'!B:I,8,FALSE)</f>
        <v>6972200199843</v>
      </c>
    </row>
    <row r="4270" spans="1:22" ht="14.6">
      <c r="A4270" s="57">
        <v>46169</v>
      </c>
      <c r="B4270" s="140" t="s">
        <v>3713</v>
      </c>
      <c r="C4270" s="27" t="str">
        <f>VLOOKUP(B4270,'大货清单（不定期按GOMS更新）'!A:H,8,0)</f>
        <v>109-22230502</v>
      </c>
      <c r="D4270" s="27" t="str">
        <f>VLOOKUP(B4270,'大货清单（不定期按GOMS更新）'!A:C,3,0)</f>
        <v>CL2223E-02</v>
      </c>
      <c r="E4270" s="27" t="str">
        <f>VLOOKUP(B4270,'大货清单（不定期按GOMS更新）'!A:H,4,0)</f>
        <v>DE,FR,CH,AT,LT,PL,NL,RO,UA</v>
      </c>
      <c r="F4270" s="27" t="str">
        <f>VLOOKUP(B4270,'大货清单（不定期按GOMS更新）'!A:H,2,0)</f>
        <v>Floor One S6 Pet</v>
      </c>
      <c r="G4270" s="28">
        <f>VLOOKUP(B4270,'大货清单（不定期按GOMS更新）'!A:I,9,FALSE)</f>
        <v>6974950103026</v>
      </c>
      <c r="H4270" s="27" t="str">
        <f>VLOOKUP(B4270,'大货清单（不定期按GOMS更新）'!A:H,7,0)</f>
        <v>blue</v>
      </c>
      <c r="I4270" s="27" t="str">
        <f>VLOOKUP(B4270,'大货清单（不定期按GOMS更新）'!A:F,6,FALSE)</f>
        <v>ACTIVE</v>
      </c>
      <c r="J4270" s="27" t="str">
        <f>VLOOKUP(B4270,'大货清单（不定期按GOMS更新）'!A:K,11,FALSE)</f>
        <v>9.04</v>
      </c>
      <c r="K4270" s="27" t="str">
        <f>VLOOKUP(B4270,'大货清单（不定期按GOMS更新）'!A:N,12,FALSE)</f>
        <v>674</v>
      </c>
      <c r="L4270" s="27" t="str">
        <f>VLOOKUP(B4270,'大货清单（不定期按GOMS更新）'!A:M,13,FALSE)</f>
        <v>332</v>
      </c>
      <c r="M4270" s="27" t="str">
        <f>VLOOKUP(B4270,'大货清单（不定期按GOMS更新）'!A:N,14,FALSE)</f>
        <v>310</v>
      </c>
      <c r="N4270" s="140" t="s">
        <v>2355</v>
      </c>
      <c r="O4270" s="27">
        <f>IFERROR(VLOOKUP(N4270,'散件迭代（不定期更新）'!C:J,8,FALSE),0)</f>
        <v>0</v>
      </c>
      <c r="P4270" s="27" t="str">
        <f>IFERROR(VLOOKUP(N4270,'散件（更新）'!B:H,3,FALSE),0)</f>
        <v>/</v>
      </c>
      <c r="Q4270" s="27" t="str">
        <f>VLOOKUP(N4270,'散件（更新）'!B:H,2,FALSE)</f>
        <v>114-22230501</v>
      </c>
      <c r="R4270" s="27" t="str">
        <f>VLOOKUP(N4270,'散件（更新）'!B:H,7,FALSE)</f>
        <v>Display Screen</v>
      </c>
      <c r="S4270" s="27" t="str">
        <f>VLOOKUP(N4270,'散件（更新）'!B:E,4,FALSE)</f>
        <v>https://tineco-yxzt.oss-accelerate.aliyuncs.com/20231219/9FWRD110100_1702948020842.png</v>
      </c>
      <c r="T4270" s="27" t="s">
        <v>8759</v>
      </c>
      <c r="U4270" s="28" t="str">
        <f>VLOOKUP(N4270,'散件（更新）'!B:G,6,FALSE)</f>
        <v> LED显示屏组件</v>
      </c>
      <c r="V4270" s="28">
        <f>VLOOKUP(N4270,'散件（更新）'!B:I,8,FALSE)</f>
        <v>6974950102708</v>
      </c>
    </row>
    <row r="4271" spans="1:22" ht="14.6">
      <c r="A4271" s="57">
        <v>46169</v>
      </c>
      <c r="B4271" s="140" t="s">
        <v>3713</v>
      </c>
      <c r="C4271" s="27" t="str">
        <f>VLOOKUP(B4271,'大货清单（不定期按GOMS更新）'!A:H,8,0)</f>
        <v>109-22230502</v>
      </c>
      <c r="D4271" s="27" t="str">
        <f>VLOOKUP(B4271,'大货清单（不定期按GOMS更新）'!A:C,3,0)</f>
        <v>CL2223E-02</v>
      </c>
      <c r="E4271" s="27" t="str">
        <f>VLOOKUP(B4271,'大货清单（不定期按GOMS更新）'!A:H,4,0)</f>
        <v>DE,FR,CH,AT,LT,PL,NL,RO,UA</v>
      </c>
      <c r="F4271" s="27" t="str">
        <f>VLOOKUP(B4271,'大货清单（不定期按GOMS更新）'!A:H,2,0)</f>
        <v>Floor One S6 Pet</v>
      </c>
      <c r="G4271" s="28">
        <f>VLOOKUP(B4271,'大货清单（不定期按GOMS更新）'!A:I,9,FALSE)</f>
        <v>6974950103026</v>
      </c>
      <c r="H4271" s="27" t="str">
        <f>VLOOKUP(B4271,'大货清单（不定期按GOMS更新）'!A:H,7,0)</f>
        <v>blue</v>
      </c>
      <c r="I4271" s="27" t="str">
        <f>VLOOKUP(B4271,'大货清单（不定期按GOMS更新）'!A:F,6,FALSE)</f>
        <v>ACTIVE</v>
      </c>
      <c r="J4271" s="27" t="str">
        <f>VLOOKUP(B4271,'大货清单（不定期按GOMS更新）'!A:K,11,FALSE)</f>
        <v>9.04</v>
      </c>
      <c r="K4271" s="27" t="str">
        <f>VLOOKUP(B4271,'大货清单（不定期按GOMS更新）'!A:N,12,FALSE)</f>
        <v>674</v>
      </c>
      <c r="L4271" s="27" t="str">
        <f>VLOOKUP(B4271,'大货清单（不定期按GOMS更新）'!A:M,13,FALSE)</f>
        <v>332</v>
      </c>
      <c r="M4271" s="27" t="str">
        <f>VLOOKUP(B4271,'大货清单（不定期按GOMS更新）'!A:N,14,FALSE)</f>
        <v>310</v>
      </c>
      <c r="N4271" s="140" t="s">
        <v>1699</v>
      </c>
      <c r="O4271" s="27" t="str">
        <f>IFERROR(VLOOKUP(N4271,'散件迭代（不定期更新）'!C:J,8,FALSE),0)</f>
        <v>A39</v>
      </c>
      <c r="P4271" s="27" t="str">
        <f>IFERROR(VLOOKUP(N4271,'散件（更新）'!B:H,3,FALSE),0)</f>
        <v>/</v>
      </c>
      <c r="Q4271" s="27" t="str">
        <f>VLOOKUP(N4271,'散件（更新）'!B:H,2,FALSE)</f>
        <v>114-20190809</v>
      </c>
      <c r="R4271" s="27" t="str">
        <f>VLOOKUP(N4271,'散件（更新）'!B:H,7,FALSE)</f>
        <v>plastic part</v>
      </c>
      <c r="S4271" s="27" t="str">
        <f>VLOOKUP(N4271,'散件（更新）'!B:E,4,FALSE)</f>
        <v>https://tineco-yxzt.oss-accelerate.aliyuncs.com/20231219/9FWRH100700_1702948025978.png</v>
      </c>
      <c r="T4271" s="27" t="s">
        <v>8759</v>
      </c>
      <c r="U4271" s="28" t="str">
        <f>VLOOKUP(N4271,'散件（更新）'!B:G,6,FALSE)</f>
        <v>机体下装饰盖</v>
      </c>
      <c r="V4271" s="28">
        <f>VLOOKUP(N4271,'散件（更新）'!B:I,8,FALSE)</f>
        <v>6974950102050</v>
      </c>
    </row>
    <row r="4272" spans="1:22" ht="14.6">
      <c r="A4272" s="57">
        <v>46169</v>
      </c>
      <c r="B4272" s="140" t="s">
        <v>3713</v>
      </c>
      <c r="C4272" s="27" t="str">
        <f>VLOOKUP(B4272,'大货清单（不定期按GOMS更新）'!A:H,8,0)</f>
        <v>109-22230502</v>
      </c>
      <c r="D4272" s="27" t="str">
        <f>VLOOKUP(B4272,'大货清单（不定期按GOMS更新）'!A:C,3,0)</f>
        <v>CL2223E-02</v>
      </c>
      <c r="E4272" s="27" t="str">
        <f>VLOOKUP(B4272,'大货清单（不定期按GOMS更新）'!A:H,4,0)</f>
        <v>DE,FR,CH,AT,LT,PL,NL,RO,UA</v>
      </c>
      <c r="F4272" s="27" t="str">
        <f>VLOOKUP(B4272,'大货清单（不定期按GOMS更新）'!A:H,2,0)</f>
        <v>Floor One S6 Pet</v>
      </c>
      <c r="G4272" s="28">
        <f>VLOOKUP(B4272,'大货清单（不定期按GOMS更新）'!A:I,9,FALSE)</f>
        <v>6974950103026</v>
      </c>
      <c r="H4272" s="27" t="str">
        <f>VLOOKUP(B4272,'大货清单（不定期按GOMS更新）'!A:H,7,0)</f>
        <v>blue</v>
      </c>
      <c r="I4272" s="27" t="str">
        <f>VLOOKUP(B4272,'大货清单（不定期按GOMS更新）'!A:F,6,FALSE)</f>
        <v>ACTIVE</v>
      </c>
      <c r="J4272" s="27" t="str">
        <f>VLOOKUP(B4272,'大货清单（不定期按GOMS更新）'!A:K,11,FALSE)</f>
        <v>9.04</v>
      </c>
      <c r="K4272" s="27" t="str">
        <f>VLOOKUP(B4272,'大货清单（不定期按GOMS更新）'!A:N,12,FALSE)</f>
        <v>674</v>
      </c>
      <c r="L4272" s="27" t="str">
        <f>VLOOKUP(B4272,'大货清单（不定期按GOMS更新）'!A:M,13,FALSE)</f>
        <v>332</v>
      </c>
      <c r="M4272" s="27" t="str">
        <f>VLOOKUP(B4272,'大货清单（不定期按GOMS更新）'!A:N,14,FALSE)</f>
        <v>310</v>
      </c>
      <c r="N4272" s="140" t="s">
        <v>2353</v>
      </c>
      <c r="O4272" s="27">
        <f>IFERROR(VLOOKUP(N4272,'散件迭代（不定期更新）'!C:J,8,FALSE),0)</f>
        <v>0</v>
      </c>
      <c r="P4272" s="27" t="str">
        <f>IFERROR(VLOOKUP(N4272,'散件（更新）'!B:H,3,FALSE),0)</f>
        <v>/</v>
      </c>
      <c r="Q4272" s="27" t="str">
        <f>VLOOKUP(N4272,'散件（更新）'!B:H,2,FALSE)</f>
        <v>114-22230301</v>
      </c>
      <c r="R4272" s="27" t="str">
        <f>VLOOKUP(N4272,'散件（更新）'!B:H,7,FALSE)</f>
        <v>plastic part</v>
      </c>
      <c r="S4272" s="27" t="str">
        <f>VLOOKUP(N4272,'散件（更新）'!B:E,4,FALSE)</f>
        <v>https://tineco-yxzt.oss-accelerate.aliyuncs.com/20231219/9FWRH110000_1702948026134.png</v>
      </c>
      <c r="T4272" s="27" t="s">
        <v>8759</v>
      </c>
      <c r="U4272" s="28" t="str">
        <f>VLOOKUP(N4272,'散件（更新）'!B:G,6,FALSE)</f>
        <v>转接头组件</v>
      </c>
      <c r="V4272" s="28">
        <f>VLOOKUP(N4272,'散件（更新）'!B:I,8,FALSE)</f>
        <v>6974950102685</v>
      </c>
    </row>
    <row r="4273" spans="1:22" ht="14.6">
      <c r="A4273" s="57">
        <v>46169</v>
      </c>
      <c r="B4273" s="140" t="s">
        <v>3713</v>
      </c>
      <c r="C4273" s="27" t="str">
        <f>VLOOKUP(B4273,'大货清单（不定期按GOMS更新）'!A:H,8,0)</f>
        <v>109-22230502</v>
      </c>
      <c r="D4273" s="27" t="str">
        <f>VLOOKUP(B4273,'大货清单（不定期按GOMS更新）'!A:C,3,0)</f>
        <v>CL2223E-02</v>
      </c>
      <c r="E4273" s="27" t="str">
        <f>VLOOKUP(B4273,'大货清单（不定期按GOMS更新）'!A:H,4,0)</f>
        <v>DE,FR,CH,AT,LT,PL,NL,RO,UA</v>
      </c>
      <c r="F4273" s="27" t="str">
        <f>VLOOKUP(B4273,'大货清单（不定期按GOMS更新）'!A:H,2,0)</f>
        <v>Floor One S6 Pet</v>
      </c>
      <c r="G4273" s="28">
        <f>VLOOKUP(B4273,'大货清单（不定期按GOMS更新）'!A:I,9,FALSE)</f>
        <v>6974950103026</v>
      </c>
      <c r="H4273" s="27" t="str">
        <f>VLOOKUP(B4273,'大货清单（不定期按GOMS更新）'!A:H,7,0)</f>
        <v>blue</v>
      </c>
      <c r="I4273" s="27" t="str">
        <f>VLOOKUP(B4273,'大货清单（不定期按GOMS更新）'!A:F,6,FALSE)</f>
        <v>ACTIVE</v>
      </c>
      <c r="J4273" s="27" t="str">
        <f>VLOOKUP(B4273,'大货清单（不定期按GOMS更新）'!A:K,11,FALSE)</f>
        <v>9.04</v>
      </c>
      <c r="K4273" s="27" t="str">
        <f>VLOOKUP(B4273,'大货清单（不定期按GOMS更新）'!A:N,12,FALSE)</f>
        <v>674</v>
      </c>
      <c r="L4273" s="27" t="str">
        <f>VLOOKUP(B4273,'大货清单（不定期按GOMS更新）'!A:M,13,FALSE)</f>
        <v>332</v>
      </c>
      <c r="M4273" s="27" t="str">
        <f>VLOOKUP(B4273,'大货清单（不定期按GOMS更新）'!A:N,14,FALSE)</f>
        <v>310</v>
      </c>
      <c r="N4273" s="140" t="s">
        <v>1098</v>
      </c>
      <c r="O4273" s="27">
        <f>IFERROR(VLOOKUP(N4273,'散件迭代（不定期更新）'!C:J,8,FALSE),0)</f>
        <v>0</v>
      </c>
      <c r="P4273" s="27" t="str">
        <f>IFERROR(VLOOKUP(N4273,'散件（更新）'!B:H,3,FALSE),0)</f>
        <v>206-2019-0066</v>
      </c>
      <c r="Q4273" s="27" t="str">
        <f>VLOOKUP(N4273,'散件（更新）'!B:H,2,FALSE)</f>
        <v>114-20190066</v>
      </c>
      <c r="R4273" s="27" t="str">
        <f>VLOOKUP(N4273,'散件（更新）'!B:H,7,FALSE)</f>
        <v>Swich</v>
      </c>
      <c r="S4273" s="27" t="str">
        <f>VLOOKUP(N4273,'散件（更新）'!B:E,4,FALSE)</f>
        <v>https://tineco-yxzt.oss-accelerate.aliyuncs.com/20231219/9FWRK110000_1702948027739.png</v>
      </c>
      <c r="T4273" s="27" t="s">
        <v>8759</v>
      </c>
      <c r="U4273" s="28" t="str">
        <f>VLOOKUP(N4273,'散件（更新）'!B:G,6,FALSE)</f>
        <v>微动开关</v>
      </c>
      <c r="V4273" s="28" t="str">
        <f>VLOOKUP(N4273,'散件（更新）'!B:I,8,FALSE)</f>
        <v>6972200197474</v>
      </c>
    </row>
    <row r="4274" spans="1:22" ht="14.6">
      <c r="A4274" s="57">
        <v>46169</v>
      </c>
      <c r="B4274" s="140" t="s">
        <v>3713</v>
      </c>
      <c r="C4274" s="27" t="str">
        <f>VLOOKUP(B4274,'大货清单（不定期按GOMS更新）'!A:H,8,0)</f>
        <v>109-22230502</v>
      </c>
      <c r="D4274" s="27" t="str">
        <f>VLOOKUP(B4274,'大货清单（不定期按GOMS更新）'!A:C,3,0)</f>
        <v>CL2223E-02</v>
      </c>
      <c r="E4274" s="27" t="str">
        <f>VLOOKUP(B4274,'大货清单（不定期按GOMS更新）'!A:H,4,0)</f>
        <v>DE,FR,CH,AT,LT,PL,NL,RO,UA</v>
      </c>
      <c r="F4274" s="27" t="str">
        <f>VLOOKUP(B4274,'大货清单（不定期按GOMS更新）'!A:H,2,0)</f>
        <v>Floor One S6 Pet</v>
      </c>
      <c r="G4274" s="28">
        <f>VLOOKUP(B4274,'大货清单（不定期按GOMS更新）'!A:I,9,FALSE)</f>
        <v>6974950103026</v>
      </c>
      <c r="H4274" s="27" t="str">
        <f>VLOOKUP(B4274,'大货清单（不定期按GOMS更新）'!A:H,7,0)</f>
        <v>blue</v>
      </c>
      <c r="I4274" s="27" t="str">
        <f>VLOOKUP(B4274,'大货清单（不定期按GOMS更新）'!A:F,6,FALSE)</f>
        <v>ACTIVE</v>
      </c>
      <c r="J4274" s="27" t="str">
        <f>VLOOKUP(B4274,'大货清单（不定期按GOMS更新）'!A:K,11,FALSE)</f>
        <v>9.04</v>
      </c>
      <c r="K4274" s="27" t="str">
        <f>VLOOKUP(B4274,'大货清单（不定期按GOMS更新）'!A:N,12,FALSE)</f>
        <v>674</v>
      </c>
      <c r="L4274" s="27" t="str">
        <f>VLOOKUP(B4274,'大货清单（不定期按GOMS更新）'!A:M,13,FALSE)</f>
        <v>332</v>
      </c>
      <c r="M4274" s="27" t="str">
        <f>VLOOKUP(B4274,'大货清单（不定期按GOMS更新）'!A:N,14,FALSE)</f>
        <v>310</v>
      </c>
      <c r="N4274" s="140" t="s">
        <v>2361</v>
      </c>
      <c r="O4274" s="27">
        <f>IFERROR(VLOOKUP(N4274,'散件迭代（不定期更新）'!C:J,8,FALSE),0)</f>
        <v>0</v>
      </c>
      <c r="P4274" s="27" t="str">
        <f>IFERROR(VLOOKUP(N4274,'散件（更新）'!B:H,3,FALSE),0)</f>
        <v>/</v>
      </c>
      <c r="Q4274" s="27" t="str">
        <f>VLOOKUP(N4274,'散件（更新）'!B:H,2,FALSE)</f>
        <v>114-22230304</v>
      </c>
      <c r="R4274" s="27" t="str">
        <f>VLOOKUP(N4274,'散件（更新）'!B:H,7,FALSE)</f>
        <v>Motor</v>
      </c>
      <c r="S4274" s="27" t="str">
        <f>VLOOKUP(N4274,'散件（更新）'!B:E,4,FALSE)</f>
        <v>https://tineco-yxzt.oss-accelerate.aliyuncs.com/20231219/9FWRM110000_1702948028369.png</v>
      </c>
      <c r="T4274" s="27" t="s">
        <v>8759</v>
      </c>
      <c r="U4274" s="28" t="str">
        <f>VLOOKUP(N4274,'散件（更新）'!B:G,6,FALSE)</f>
        <v>主电机</v>
      </c>
      <c r="V4274" s="28">
        <f>VLOOKUP(N4274,'散件（更新）'!B:I,8,FALSE)</f>
        <v>6974950102722</v>
      </c>
    </row>
    <row r="4275" spans="1:22" ht="14.6">
      <c r="A4275" s="57">
        <v>46169</v>
      </c>
      <c r="B4275" s="140" t="s">
        <v>3713</v>
      </c>
      <c r="C4275" s="27" t="str">
        <f>VLOOKUP(B4275,'大货清单（不定期按GOMS更新）'!A:H,8,0)</f>
        <v>109-22230502</v>
      </c>
      <c r="D4275" s="27" t="str">
        <f>VLOOKUP(B4275,'大货清单（不定期按GOMS更新）'!A:C,3,0)</f>
        <v>CL2223E-02</v>
      </c>
      <c r="E4275" s="27" t="str">
        <f>VLOOKUP(B4275,'大货清单（不定期按GOMS更新）'!A:H,4,0)</f>
        <v>DE,FR,CH,AT,LT,PL,NL,RO,UA</v>
      </c>
      <c r="F4275" s="27" t="str">
        <f>VLOOKUP(B4275,'大货清单（不定期按GOMS更新）'!A:H,2,0)</f>
        <v>Floor One S6 Pet</v>
      </c>
      <c r="G4275" s="28">
        <f>VLOOKUP(B4275,'大货清单（不定期按GOMS更新）'!A:I,9,FALSE)</f>
        <v>6974950103026</v>
      </c>
      <c r="H4275" s="27" t="str">
        <f>VLOOKUP(B4275,'大货清单（不定期按GOMS更新）'!A:H,7,0)</f>
        <v>blue</v>
      </c>
      <c r="I4275" s="27" t="str">
        <f>VLOOKUP(B4275,'大货清单（不定期按GOMS更新）'!A:F,6,FALSE)</f>
        <v>ACTIVE</v>
      </c>
      <c r="J4275" s="27" t="str">
        <f>VLOOKUP(B4275,'大货清单（不定期按GOMS更新）'!A:K,11,FALSE)</f>
        <v>9.04</v>
      </c>
      <c r="K4275" s="27" t="str">
        <f>VLOOKUP(B4275,'大货清单（不定期按GOMS更新）'!A:N,12,FALSE)</f>
        <v>674</v>
      </c>
      <c r="L4275" s="27" t="str">
        <f>VLOOKUP(B4275,'大货清单（不定期按GOMS更新）'!A:M,13,FALSE)</f>
        <v>332</v>
      </c>
      <c r="M4275" s="27" t="str">
        <f>VLOOKUP(B4275,'大货清单（不定期按GOMS更新）'!A:N,14,FALSE)</f>
        <v>310</v>
      </c>
      <c r="N4275" s="140" t="s">
        <v>2368</v>
      </c>
      <c r="O4275" s="27">
        <f>IFERROR(VLOOKUP(N4275,'散件迭代（不定期更新）'!C:J,8,FALSE),0)</f>
        <v>0</v>
      </c>
      <c r="P4275" s="27" t="str">
        <f>IFERROR(VLOOKUP(N4275,'散件（更新）'!B:H,3,FALSE),0)</f>
        <v>/</v>
      </c>
      <c r="Q4275" s="27" t="str">
        <f>VLOOKUP(N4275,'散件（更新）'!B:H,2,FALSE)</f>
        <v>114-22230500</v>
      </c>
      <c r="R4275" s="27" t="str">
        <f>VLOOKUP(N4275,'散件（更新）'!B:H,7,FALSE)</f>
        <v>PCBA</v>
      </c>
      <c r="S4275" s="27" t="str">
        <f>VLOOKUP(N4275,'散件（更新）'!B:E,4,FALSE)</f>
        <v>https://tineco-yxzt.oss-accelerate.aliyuncs.com/20231219/9FWRP110100_1702948029663.png</v>
      </c>
      <c r="T4275" s="27" t="s">
        <v>8759</v>
      </c>
      <c r="U4275" s="28" t="str">
        <f>VLOOKUP(N4275,'散件（更新）'!B:G,6,FALSE)</f>
        <v>LED机身主控板组件</v>
      </c>
      <c r="V4275" s="28">
        <f>VLOOKUP(N4275,'散件（更新）'!B:I,8,FALSE)</f>
        <v>6974950102678</v>
      </c>
    </row>
    <row r="4276" spans="1:22" ht="14.6">
      <c r="A4276" s="57">
        <v>46169</v>
      </c>
      <c r="B4276" s="140" t="s">
        <v>3713</v>
      </c>
      <c r="C4276" s="27" t="str">
        <f>VLOOKUP(B4276,'大货清单（不定期按GOMS更新）'!A:H,8,0)</f>
        <v>109-22230502</v>
      </c>
      <c r="D4276" s="27" t="str">
        <f>VLOOKUP(B4276,'大货清单（不定期按GOMS更新）'!A:C,3,0)</f>
        <v>CL2223E-02</v>
      </c>
      <c r="E4276" s="27" t="str">
        <f>VLOOKUP(B4276,'大货清单（不定期按GOMS更新）'!A:H,4,0)</f>
        <v>DE,FR,CH,AT,LT,PL,NL,RO,UA</v>
      </c>
      <c r="F4276" s="27" t="str">
        <f>VLOOKUP(B4276,'大货清单（不定期按GOMS更新）'!A:H,2,0)</f>
        <v>Floor One S6 Pet</v>
      </c>
      <c r="G4276" s="28">
        <f>VLOOKUP(B4276,'大货清单（不定期按GOMS更新）'!A:I,9,FALSE)</f>
        <v>6974950103026</v>
      </c>
      <c r="H4276" s="27" t="str">
        <f>VLOOKUP(B4276,'大货清单（不定期按GOMS更新）'!A:H,7,0)</f>
        <v>blue</v>
      </c>
      <c r="I4276" s="27" t="str">
        <f>VLOOKUP(B4276,'大货清单（不定期按GOMS更新）'!A:F,6,FALSE)</f>
        <v>ACTIVE</v>
      </c>
      <c r="J4276" s="27" t="str">
        <f>VLOOKUP(B4276,'大货清单（不定期按GOMS更新）'!A:K,11,FALSE)</f>
        <v>9.04</v>
      </c>
      <c r="K4276" s="27" t="str">
        <f>VLOOKUP(B4276,'大货清单（不定期按GOMS更新）'!A:N,12,FALSE)</f>
        <v>674</v>
      </c>
      <c r="L4276" s="27" t="str">
        <f>VLOOKUP(B4276,'大货清单（不定期按GOMS更新）'!A:M,13,FALSE)</f>
        <v>332</v>
      </c>
      <c r="M4276" s="27" t="str">
        <f>VLOOKUP(B4276,'大货清单（不定期按GOMS更新）'!A:N,14,FALSE)</f>
        <v>310</v>
      </c>
      <c r="N4276" s="140" t="s">
        <v>2432</v>
      </c>
      <c r="O4276" s="27">
        <f>IFERROR(VLOOKUP(N4276,'散件迭代（不定期更新）'!C:J,8,FALSE),0)</f>
        <v>0</v>
      </c>
      <c r="P4276" s="27" t="str">
        <f>IFERROR(VLOOKUP(N4276,'散件（更新）'!B:H,3,FALSE),0)</f>
        <v>/</v>
      </c>
      <c r="Q4276" s="27" t="str">
        <f>VLOOKUP(N4276,'散件（更新）'!B:H,2,FALSE)</f>
        <v>114-22230308</v>
      </c>
      <c r="R4276" s="27" t="str">
        <f>VLOOKUP(N4276,'散件（更新）'!B:H,7,FALSE)</f>
        <v>PCBA</v>
      </c>
      <c r="S4276" s="27" t="str">
        <f>VLOOKUP(N4276,'散件（更新）'!B:E,4,FALSE)</f>
        <v>https://tineco-yxzt.oss-accelerate.aliyuncs.com/20231219/9FWRP110200_1702948029743.png</v>
      </c>
      <c r="T4276" s="27" t="s">
        <v>8759</v>
      </c>
      <c r="U4276" s="28" t="str">
        <f>VLOOKUP(N4276,'散件（更新）'!B:G,6,FALSE)</f>
        <v>地刷主控板组件</v>
      </c>
      <c r="V4276" s="28">
        <f>VLOOKUP(N4276,'散件（更新）'!B:I,8,FALSE)</f>
        <v>6974950103071</v>
      </c>
    </row>
    <row r="4277" spans="1:22" ht="14.6">
      <c r="A4277" s="57">
        <v>46169</v>
      </c>
      <c r="B4277" s="140" t="s">
        <v>3713</v>
      </c>
      <c r="C4277" s="27" t="str">
        <f>VLOOKUP(B4277,'大货清单（不定期按GOMS更新）'!A:H,8,0)</f>
        <v>109-22230502</v>
      </c>
      <c r="D4277" s="27" t="str">
        <f>VLOOKUP(B4277,'大货清单（不定期按GOMS更新）'!A:C,3,0)</f>
        <v>CL2223E-02</v>
      </c>
      <c r="E4277" s="27" t="str">
        <f>VLOOKUP(B4277,'大货清单（不定期按GOMS更新）'!A:H,4,0)</f>
        <v>DE,FR,CH,AT,LT,PL,NL,RO,UA</v>
      </c>
      <c r="F4277" s="27" t="str">
        <f>VLOOKUP(B4277,'大货清单（不定期按GOMS更新）'!A:H,2,0)</f>
        <v>Floor One S6 Pet</v>
      </c>
      <c r="G4277" s="28">
        <f>VLOOKUP(B4277,'大货清单（不定期按GOMS更新）'!A:I,9,FALSE)</f>
        <v>6974950103026</v>
      </c>
      <c r="H4277" s="27" t="str">
        <f>VLOOKUP(B4277,'大货清单（不定期按GOMS更新）'!A:H,7,0)</f>
        <v>blue</v>
      </c>
      <c r="I4277" s="27" t="str">
        <f>VLOOKUP(B4277,'大货清单（不定期按GOMS更新）'!A:F,6,FALSE)</f>
        <v>ACTIVE</v>
      </c>
      <c r="J4277" s="27" t="str">
        <f>VLOOKUP(B4277,'大货清单（不定期按GOMS更新）'!A:K,11,FALSE)</f>
        <v>9.04</v>
      </c>
      <c r="K4277" s="27" t="str">
        <f>VLOOKUP(B4277,'大货清单（不定期按GOMS更新）'!A:N,12,FALSE)</f>
        <v>674</v>
      </c>
      <c r="L4277" s="27" t="str">
        <f>VLOOKUP(B4277,'大货清单（不定期按GOMS更新）'!A:M,13,FALSE)</f>
        <v>332</v>
      </c>
      <c r="M4277" s="27" t="str">
        <f>VLOOKUP(B4277,'大货清单（不定期按GOMS更新）'!A:N,14,FALSE)</f>
        <v>310</v>
      </c>
      <c r="N4277" s="140" t="s">
        <v>1148</v>
      </c>
      <c r="O4277" s="27">
        <f>IFERROR(VLOOKUP(N4277,'散件迭代（不定期更新）'!C:J,8,FALSE),0)</f>
        <v>0</v>
      </c>
      <c r="P4277" s="27" t="str">
        <f>IFERROR(VLOOKUP(N4277,'散件（更新）'!B:H,3,FALSE),0)</f>
        <v>206-2123-0214</v>
      </c>
      <c r="Q4277" s="27" t="str">
        <f>VLOOKUP(N4277,'散件（更新）'!B:H,2,FALSE)</f>
        <v>114-21230214</v>
      </c>
      <c r="R4277" s="27" t="str">
        <f>VLOOKUP(N4277,'散件（更新）'!B:H,7,FALSE)</f>
        <v>Scraper</v>
      </c>
      <c r="S4277" s="27" t="str">
        <f>VLOOKUP(N4277,'散件（更新）'!B:E,4,FALSE)</f>
        <v>https://tineco-yxzt.oss-accelerate.aliyuncs.com/20231227/9FWRR200000_1703640265572.png</v>
      </c>
      <c r="T4277" s="27" t="s">
        <v>8759</v>
      </c>
      <c r="U4277" s="28" t="str">
        <f>VLOOKUP(N4277,'散件（更新）'!B:G,6,FALSE)</f>
        <v>刮条组件</v>
      </c>
      <c r="V4277" s="28">
        <f>VLOOKUP(N4277,'散件（更新）'!B:I,8,FALSE)</f>
        <v>6974950101206</v>
      </c>
    </row>
    <row r="4278" spans="1:22" ht="14.6">
      <c r="A4278" s="57">
        <v>46169</v>
      </c>
      <c r="B4278" s="140" t="s">
        <v>3713</v>
      </c>
      <c r="C4278" s="27" t="str">
        <f>VLOOKUP(B4278,'大货清单（不定期按GOMS更新）'!A:H,8,0)</f>
        <v>109-22230502</v>
      </c>
      <c r="D4278" s="27" t="str">
        <f>VLOOKUP(B4278,'大货清单（不定期按GOMS更新）'!A:C,3,0)</f>
        <v>CL2223E-02</v>
      </c>
      <c r="E4278" s="27" t="str">
        <f>VLOOKUP(B4278,'大货清单（不定期按GOMS更新）'!A:H,4,0)</f>
        <v>DE,FR,CH,AT,LT,PL,NL,RO,UA</v>
      </c>
      <c r="F4278" s="27" t="str">
        <f>VLOOKUP(B4278,'大货清单（不定期按GOMS更新）'!A:H,2,0)</f>
        <v>Floor One S6 Pet</v>
      </c>
      <c r="G4278" s="28">
        <f>VLOOKUP(B4278,'大货清单（不定期按GOMS更新）'!A:I,9,FALSE)</f>
        <v>6974950103026</v>
      </c>
      <c r="H4278" s="27" t="str">
        <f>VLOOKUP(B4278,'大货清单（不定期按GOMS更新）'!A:H,7,0)</f>
        <v>blue</v>
      </c>
      <c r="I4278" s="27" t="str">
        <f>VLOOKUP(B4278,'大货清单（不定期按GOMS更新）'!A:F,6,FALSE)</f>
        <v>ACTIVE</v>
      </c>
      <c r="J4278" s="27" t="str">
        <f>VLOOKUP(B4278,'大货清单（不定期按GOMS更新）'!A:K,11,FALSE)</f>
        <v>9.04</v>
      </c>
      <c r="K4278" s="27" t="str">
        <f>VLOOKUP(B4278,'大货清单（不定期按GOMS更新）'!A:N,12,FALSE)</f>
        <v>674</v>
      </c>
      <c r="L4278" s="27" t="str">
        <f>VLOOKUP(B4278,'大货清单（不定期按GOMS更新）'!A:M,13,FALSE)</f>
        <v>332</v>
      </c>
      <c r="M4278" s="27" t="str">
        <f>VLOOKUP(B4278,'大货清单（不定期按GOMS更新）'!A:N,14,FALSE)</f>
        <v>310</v>
      </c>
      <c r="N4278" s="140" t="s">
        <v>770</v>
      </c>
      <c r="O4278" s="27">
        <f>IFERROR(VLOOKUP(N4278,'散件迭代（不定期更新）'!C:J,8,FALSE),0)</f>
        <v>0</v>
      </c>
      <c r="P4278" s="27" t="str">
        <f>IFERROR(VLOOKUP(N4278,'散件（更新）'!B:H,3,FALSE),0)</f>
        <v>206-2019-0114</v>
      </c>
      <c r="Q4278" s="27" t="str">
        <f>VLOOKUP(N4278,'散件（更新）'!B:H,2,FALSE)</f>
        <v>114-20190114</v>
      </c>
      <c r="R4278" s="27" t="str">
        <f>VLOOKUP(N4278,'散件（更新）'!B:H,7,FALSE)</f>
        <v>Sensor</v>
      </c>
      <c r="S4278" s="27" t="str">
        <f>VLOOKUP(N4278,'散件（更新）'!B:E,4,FALSE)</f>
        <v>https://tineco-yxzt.oss-accelerate.aliyuncs.com/20240701/2019guangdian_1719817775917.png</v>
      </c>
      <c r="T4278" s="27" t="s">
        <v>8759</v>
      </c>
      <c r="U4278" s="28" t="str">
        <f>VLOOKUP(N4278,'散件（更新）'!B:G,6,FALSE)</f>
        <v>光电液位传感器</v>
      </c>
      <c r="V4278" s="28" t="str">
        <f>VLOOKUP(N4278,'散件（更新）'!B:I,8,FALSE)</f>
        <v>6972200197023</v>
      </c>
    </row>
    <row r="4279" spans="1:22" ht="14.6">
      <c r="A4279" s="57">
        <v>46169</v>
      </c>
      <c r="B4279" s="140" t="s">
        <v>3713</v>
      </c>
      <c r="C4279" s="27" t="str">
        <f>VLOOKUP(B4279,'大货清单（不定期按GOMS更新）'!A:H,8,0)</f>
        <v>109-22230502</v>
      </c>
      <c r="D4279" s="27" t="str">
        <f>VLOOKUP(B4279,'大货清单（不定期按GOMS更新）'!A:C,3,0)</f>
        <v>CL2223E-02</v>
      </c>
      <c r="E4279" s="27" t="str">
        <f>VLOOKUP(B4279,'大货清单（不定期按GOMS更新）'!A:H,4,0)</f>
        <v>DE,FR,CH,AT,LT,PL,NL,RO,UA</v>
      </c>
      <c r="F4279" s="27" t="str">
        <f>VLOOKUP(B4279,'大货清单（不定期按GOMS更新）'!A:H,2,0)</f>
        <v>Floor One S6 Pet</v>
      </c>
      <c r="G4279" s="28">
        <f>VLOOKUP(B4279,'大货清单（不定期按GOMS更新）'!A:I,9,FALSE)</f>
        <v>6974950103026</v>
      </c>
      <c r="H4279" s="27" t="str">
        <f>VLOOKUP(B4279,'大货清单（不定期按GOMS更新）'!A:H,7,0)</f>
        <v>blue</v>
      </c>
      <c r="I4279" s="27" t="str">
        <f>VLOOKUP(B4279,'大货清单（不定期按GOMS更新）'!A:F,6,FALSE)</f>
        <v>ACTIVE</v>
      </c>
      <c r="J4279" s="27" t="str">
        <f>VLOOKUP(B4279,'大货清单（不定期按GOMS更新）'!A:K,11,FALSE)</f>
        <v>9.04</v>
      </c>
      <c r="K4279" s="27" t="str">
        <f>VLOOKUP(B4279,'大货清单（不定期按GOMS更新）'!A:N,12,FALSE)</f>
        <v>674</v>
      </c>
      <c r="L4279" s="27" t="str">
        <f>VLOOKUP(B4279,'大货清单（不定期按GOMS更新）'!A:M,13,FALSE)</f>
        <v>332</v>
      </c>
      <c r="M4279" s="27" t="str">
        <f>VLOOKUP(B4279,'大货清单（不定期按GOMS更新）'!A:N,14,FALSE)</f>
        <v>310</v>
      </c>
      <c r="N4279" s="140" t="s">
        <v>2327</v>
      </c>
      <c r="O4279" s="27">
        <f>IFERROR(VLOOKUP(N4279,'散件迭代（不定期更新）'!C:J,8,FALSE),0)</f>
        <v>0</v>
      </c>
      <c r="P4279" s="27" t="str">
        <f>IFERROR(VLOOKUP(N4279,'散件（更新）'!B:H,3,FALSE),0)</f>
        <v>206-2019-0129</v>
      </c>
      <c r="Q4279" s="27" t="str">
        <f>VLOOKUP(N4279,'散件（更新）'!B:H,2,FALSE)</f>
        <v>114-20190129</v>
      </c>
      <c r="R4279" s="27" t="str">
        <f>VLOOKUP(N4279,'散件（更新）'!B:H,7,FALSE)</f>
        <v>Sensor</v>
      </c>
      <c r="S4279" s="27" t="str">
        <f>VLOOKUP(N4279,'散件（更新）'!B:E,4,FALSE)</f>
        <v>https://tineco-yxzt.oss-accelerate.aliyuncs.com/20231219/9FWRS100100_1702948034188.png</v>
      </c>
      <c r="T4279" s="27" t="s">
        <v>8759</v>
      </c>
      <c r="U4279" s="28" t="str">
        <f>VLOOKUP(N4279,'散件（更新）'!B:G,6,FALSE)</f>
        <v>脏污传感器组件</v>
      </c>
      <c r="V4279" s="28">
        <f>VLOOKUP(N4279,'散件（更新）'!B:I,8,FALSE)</f>
        <v>6974950101411</v>
      </c>
    </row>
    <row r="4280" spans="1:22" ht="14.6">
      <c r="A4280" s="57">
        <v>46169</v>
      </c>
      <c r="B4280" s="140" t="s">
        <v>3713</v>
      </c>
      <c r="C4280" s="27" t="str">
        <f>VLOOKUP(B4280,'大货清单（不定期按GOMS更新）'!A:H,8,0)</f>
        <v>109-22230502</v>
      </c>
      <c r="D4280" s="27" t="str">
        <f>VLOOKUP(B4280,'大货清单（不定期按GOMS更新）'!A:C,3,0)</f>
        <v>CL2223E-02</v>
      </c>
      <c r="E4280" s="27" t="str">
        <f>VLOOKUP(B4280,'大货清单（不定期按GOMS更新）'!A:H,4,0)</f>
        <v>DE,FR,CH,AT,LT,PL,NL,RO,UA</v>
      </c>
      <c r="F4280" s="27" t="str">
        <f>VLOOKUP(B4280,'大货清单（不定期按GOMS更新）'!A:H,2,0)</f>
        <v>Floor One S6 Pet</v>
      </c>
      <c r="G4280" s="28">
        <f>VLOOKUP(B4280,'大货清单（不定期按GOMS更新）'!A:I,9,FALSE)</f>
        <v>6974950103026</v>
      </c>
      <c r="H4280" s="27" t="str">
        <f>VLOOKUP(B4280,'大货清单（不定期按GOMS更新）'!A:H,7,0)</f>
        <v>blue</v>
      </c>
      <c r="I4280" s="27" t="str">
        <f>VLOOKUP(B4280,'大货清单（不定期按GOMS更新）'!A:F,6,FALSE)</f>
        <v>ACTIVE</v>
      </c>
      <c r="J4280" s="27" t="str">
        <f>VLOOKUP(B4280,'大货清单（不定期按GOMS更新）'!A:K,11,FALSE)</f>
        <v>9.04</v>
      </c>
      <c r="K4280" s="27" t="str">
        <f>VLOOKUP(B4280,'大货清单（不定期按GOMS更新）'!A:N,12,FALSE)</f>
        <v>674</v>
      </c>
      <c r="L4280" s="27" t="str">
        <f>VLOOKUP(B4280,'大货清单（不定期按GOMS更新）'!A:M,13,FALSE)</f>
        <v>332</v>
      </c>
      <c r="M4280" s="27" t="str">
        <f>VLOOKUP(B4280,'大货清单（不定期按GOMS更新）'!A:N,14,FALSE)</f>
        <v>310</v>
      </c>
      <c r="N4280" s="140" t="s">
        <v>1149</v>
      </c>
      <c r="O4280" s="27">
        <f>IFERROR(VLOOKUP(N4280,'散件迭代（不定期更新）'!C:J,8,FALSE),0)</f>
        <v>0</v>
      </c>
      <c r="P4280" s="27" t="str">
        <f>IFERROR(VLOOKUP(N4280,'散件（更新）'!B:H,3,FALSE),0)</f>
        <v>206-2123-0216</v>
      </c>
      <c r="Q4280" s="27" t="str">
        <f>VLOOKUP(N4280,'散件（更新）'!B:H,2,FALSE)</f>
        <v>114-21230216</v>
      </c>
      <c r="R4280" s="27" t="str">
        <f>VLOOKUP(N4280,'散件（更新）'!B:H,7,FALSE)</f>
        <v>Pump</v>
      </c>
      <c r="S4280" s="27" t="str">
        <f>VLOOKUP(N4280,'散件（更新）'!B:E,4,FALSE)</f>
        <v>https://tineco-yxzt.oss-accelerate.aliyuncs.com/20231219/9FWRU200000_1702948034875.png</v>
      </c>
      <c r="T4280" s="27" t="s">
        <v>8759</v>
      </c>
      <c r="U4280" s="28" t="str">
        <f>VLOOKUP(N4280,'散件（更新）'!B:G,6,FALSE)</f>
        <v>蠕动泵组件</v>
      </c>
      <c r="V4280" s="28">
        <f>VLOOKUP(N4280,'散件（更新）'!B:I,8,FALSE)</f>
        <v>6974950101213</v>
      </c>
    </row>
    <row r="4281" spans="1:22" ht="14.6">
      <c r="A4281" s="57">
        <v>46169</v>
      </c>
      <c r="B4281" s="140" t="s">
        <v>3713</v>
      </c>
      <c r="C4281" s="27" t="str">
        <f>VLOOKUP(B4281,'大货清单（不定期按GOMS更新）'!A:H,8,0)</f>
        <v>109-22230502</v>
      </c>
      <c r="D4281" s="27" t="str">
        <f>VLOOKUP(B4281,'大货清单（不定期按GOMS更新）'!A:C,3,0)</f>
        <v>CL2223E-02</v>
      </c>
      <c r="E4281" s="27" t="str">
        <f>VLOOKUP(B4281,'大货清单（不定期按GOMS更新）'!A:H,4,0)</f>
        <v>DE,FR,CH,AT,LT,PL,NL,RO,UA</v>
      </c>
      <c r="F4281" s="27" t="str">
        <f>VLOOKUP(B4281,'大货清单（不定期按GOMS更新）'!A:H,2,0)</f>
        <v>Floor One S6 Pet</v>
      </c>
      <c r="G4281" s="28">
        <f>VLOOKUP(B4281,'大货清单（不定期按GOMS更新）'!A:I,9,FALSE)</f>
        <v>6974950103026</v>
      </c>
      <c r="H4281" s="27" t="str">
        <f>VLOOKUP(B4281,'大货清单（不定期按GOMS更新）'!A:H,7,0)</f>
        <v>blue</v>
      </c>
      <c r="I4281" s="27" t="str">
        <f>VLOOKUP(B4281,'大货清单（不定期按GOMS更新）'!A:F,6,FALSE)</f>
        <v>ACTIVE</v>
      </c>
      <c r="J4281" s="27" t="str">
        <f>VLOOKUP(B4281,'大货清单（不定期按GOMS更新）'!A:K,11,FALSE)</f>
        <v>9.04</v>
      </c>
      <c r="K4281" s="27" t="str">
        <f>VLOOKUP(B4281,'大货清单（不定期按GOMS更新）'!A:N,12,FALSE)</f>
        <v>674</v>
      </c>
      <c r="L4281" s="27" t="str">
        <f>VLOOKUP(B4281,'大货清单（不定期按GOMS更新）'!A:M,13,FALSE)</f>
        <v>332</v>
      </c>
      <c r="M4281" s="27" t="str">
        <f>VLOOKUP(B4281,'大货清单（不定期按GOMS更新）'!A:N,14,FALSE)</f>
        <v>310</v>
      </c>
      <c r="N4281" s="140" t="s">
        <v>1043</v>
      </c>
      <c r="O4281" s="27" t="str">
        <f>IFERROR(VLOOKUP(N4281,'散件迭代（不定期更新）'!C:J,8,FALSE),0)</f>
        <v>A22</v>
      </c>
      <c r="P4281" s="27" t="str">
        <f>IFERROR(VLOOKUP(N4281,'散件（更新）'!B:H,3,FALSE),0)</f>
        <v>206-1879-0109</v>
      </c>
      <c r="Q4281" s="27" t="str">
        <f>VLOOKUP(N4281,'散件（更新）'!B:H,2,FALSE)</f>
        <v>114-18790109</v>
      </c>
      <c r="R4281" s="27" t="str">
        <f>VLOOKUP(N4281,'散件（更新）'!B:H,7,FALSE)</f>
        <v>3-In-1 Cleaning Tool</v>
      </c>
      <c r="S4281" s="27" t="str">
        <f>VLOOKUP(N4281,'散件（更新）'!B:E,4,FALSE)</f>
        <v>https://tineco-yxzt.oss-accelerate.aliyuncs.com/product/114-18790109.png</v>
      </c>
      <c r="T4281" s="27" t="s">
        <v>8759</v>
      </c>
      <c r="U4281" s="28" t="str">
        <f>VLOOKUP(N4281,'散件（更新）'!B:G,6,FALSE)</f>
        <v>AB1888清洁刷组件</v>
      </c>
      <c r="V4281" s="28" t="str">
        <f>VLOOKUP(N4281,'散件（更新）'!B:I,8,FALSE)</f>
        <v>6972200191809</v>
      </c>
    </row>
    <row r="4282" spans="1:22" ht="14.6">
      <c r="A4282" s="57">
        <v>46169</v>
      </c>
      <c r="B4282" s="140" t="s">
        <v>3713</v>
      </c>
      <c r="C4282" s="27" t="str">
        <f>VLOOKUP(B4282,'大货清单（不定期按GOMS更新）'!A:H,8,0)</f>
        <v>109-22230502</v>
      </c>
      <c r="D4282" s="27" t="str">
        <f>VLOOKUP(B4282,'大货清单（不定期按GOMS更新）'!A:C,3,0)</f>
        <v>CL2223E-02</v>
      </c>
      <c r="E4282" s="27" t="str">
        <f>VLOOKUP(B4282,'大货清单（不定期按GOMS更新）'!A:H,4,0)</f>
        <v>DE,FR,CH,AT,LT,PL,NL,RO,UA</v>
      </c>
      <c r="F4282" s="27" t="str">
        <f>VLOOKUP(B4282,'大货清单（不定期按GOMS更新）'!A:H,2,0)</f>
        <v>Floor One S6 Pet</v>
      </c>
      <c r="G4282" s="28">
        <f>VLOOKUP(B4282,'大货清单（不定期按GOMS更新）'!A:I,9,FALSE)</f>
        <v>6974950103026</v>
      </c>
      <c r="H4282" s="27" t="str">
        <f>VLOOKUP(B4282,'大货清单（不定期按GOMS更新）'!A:H,7,0)</f>
        <v>blue</v>
      </c>
      <c r="I4282" s="27" t="str">
        <f>VLOOKUP(B4282,'大货清单（不定期按GOMS更新）'!A:F,6,FALSE)</f>
        <v>ACTIVE</v>
      </c>
      <c r="J4282" s="27" t="str">
        <f>VLOOKUP(B4282,'大货清单（不定期按GOMS更新）'!A:K,11,FALSE)</f>
        <v>9.04</v>
      </c>
      <c r="K4282" s="27" t="str">
        <f>VLOOKUP(B4282,'大货清单（不定期按GOMS更新）'!A:N,12,FALSE)</f>
        <v>674</v>
      </c>
      <c r="L4282" s="27" t="str">
        <f>VLOOKUP(B4282,'大货清单（不定期按GOMS更新）'!A:M,13,FALSE)</f>
        <v>332</v>
      </c>
      <c r="M4282" s="27" t="str">
        <f>VLOOKUP(B4282,'大货清单（不定期按GOMS更新）'!A:N,14,FALSE)</f>
        <v>310</v>
      </c>
      <c r="N4282" s="140" t="s">
        <v>1104</v>
      </c>
      <c r="O4282" s="27">
        <f>IFERROR(VLOOKUP(N4282,'散件迭代（不定期更新）'!C:J,8,FALSE),0)</f>
        <v>0</v>
      </c>
      <c r="P4282" s="27" t="str">
        <f>IFERROR(VLOOKUP(N4282,'散件（更新）'!B:H,3,FALSE),0)</f>
        <v>206-2019-0604</v>
      </c>
      <c r="Q4282" s="27" t="str">
        <f>VLOOKUP(N4282,'散件（更新）'!B:H,2,FALSE)</f>
        <v>114-20190604</v>
      </c>
      <c r="R4282" s="27" t="str">
        <f>VLOOKUP(N4282,'散件（更新）'!B:H,7,FALSE)</f>
        <v>Handle</v>
      </c>
      <c r="S4282" s="27" t="str">
        <f>VLOOKUP(N4282,'散件（更新）'!B:E,4,FALSE)</f>
        <v>https://tineco-yxzt.oss-accelerate.aliyuncs.com/20231227/9FWUH100200_1703640266151.png</v>
      </c>
      <c r="T4282" s="27" t="s">
        <v>8759</v>
      </c>
      <c r="U4282" s="28" t="str">
        <f>VLOOKUP(N4282,'散件（更新）'!B:G,6,FALSE)</f>
        <v>手柄组件LED（蓝色吸水）</v>
      </c>
      <c r="V4282" s="28" t="str">
        <f>VLOOKUP(N4282,'散件（更新）'!B:I,8,FALSE)</f>
        <v>6972200198693</v>
      </c>
    </row>
    <row r="4283" spans="1:22" ht="14.6">
      <c r="A4283" s="57">
        <v>46169</v>
      </c>
      <c r="B4283" s="140" t="s">
        <v>3713</v>
      </c>
      <c r="C4283" s="27" t="str">
        <f>VLOOKUP(B4283,'大货清单（不定期按GOMS更新）'!A:H,8,0)</f>
        <v>109-22230502</v>
      </c>
      <c r="D4283" s="27" t="str">
        <f>VLOOKUP(B4283,'大货清单（不定期按GOMS更新）'!A:C,3,0)</f>
        <v>CL2223E-02</v>
      </c>
      <c r="E4283" s="27" t="str">
        <f>VLOOKUP(B4283,'大货清单（不定期按GOMS更新）'!A:H,4,0)</f>
        <v>DE,FR,CH,AT,LT,PL,NL,RO,UA</v>
      </c>
      <c r="F4283" s="27" t="str">
        <f>VLOOKUP(B4283,'大货清单（不定期按GOMS更新）'!A:H,2,0)</f>
        <v>Floor One S6 Pet</v>
      </c>
      <c r="G4283" s="28">
        <f>VLOOKUP(B4283,'大货清单（不定期按GOMS更新）'!A:I,9,FALSE)</f>
        <v>6974950103026</v>
      </c>
      <c r="H4283" s="27" t="str">
        <f>VLOOKUP(B4283,'大货清单（不定期按GOMS更新）'!A:H,7,0)</f>
        <v>blue</v>
      </c>
      <c r="I4283" s="27" t="str">
        <f>VLOOKUP(B4283,'大货清单（不定期按GOMS更新）'!A:F,6,FALSE)</f>
        <v>ACTIVE</v>
      </c>
      <c r="J4283" s="27" t="str">
        <f>VLOOKUP(B4283,'大货清单（不定期按GOMS更新）'!A:K,11,FALSE)</f>
        <v>9.04</v>
      </c>
      <c r="K4283" s="27" t="str">
        <f>VLOOKUP(B4283,'大货清单（不定期按GOMS更新）'!A:N,12,FALSE)</f>
        <v>674</v>
      </c>
      <c r="L4283" s="27" t="str">
        <f>VLOOKUP(B4283,'大货清单（不定期按GOMS更新）'!A:M,13,FALSE)</f>
        <v>332</v>
      </c>
      <c r="M4283" s="27" t="str">
        <f>VLOOKUP(B4283,'大货清单（不定期按GOMS更新）'!A:N,14,FALSE)</f>
        <v>310</v>
      </c>
      <c r="N4283" s="140" t="s">
        <v>1106</v>
      </c>
      <c r="O4283" s="27">
        <f>IFERROR(VLOOKUP(N4283,'散件迭代（不定期更新）'!C:J,8,FALSE),0)</f>
        <v>0</v>
      </c>
      <c r="P4283" s="27" t="str">
        <f>IFERROR(VLOOKUP(N4283,'散件（更新）'!B:H,3,FALSE),0)</f>
        <v>206-2019-0602</v>
      </c>
      <c r="Q4283" s="27" t="str">
        <f>VLOOKUP(N4283,'散件（更新）'!B:H,2,FALSE)</f>
        <v>114-20190602</v>
      </c>
      <c r="R4283" s="27" t="str">
        <f>VLOOKUP(N4283,'散件（更新）'!B:H,7,FALSE)</f>
        <v>Clean Water Tank</v>
      </c>
      <c r="S4283" s="27" t="str">
        <f>VLOOKUP(N4283,'散件（更新）'!B:E,4,FALSE)</f>
        <v>https://tineco-yxzt.oss-accelerate.aliyuncs.com/20231219/9FWWC100200_1702948036303.png</v>
      </c>
      <c r="T4283" s="27" t="s">
        <v>8759</v>
      </c>
      <c r="U4283" s="28" t="str">
        <f>VLOOKUP(N4283,'散件（更新）'!B:G,6,FALSE)</f>
        <v>溶液桶组件（蓝色）</v>
      </c>
      <c r="V4283" s="28" t="str">
        <f>VLOOKUP(N4283,'散件（更新）'!B:I,8,FALSE)</f>
        <v>6972200198679</v>
      </c>
    </row>
    <row r="4284" spans="1:22" ht="14.6">
      <c r="A4284" s="57">
        <v>46169</v>
      </c>
      <c r="B4284" s="140" t="s">
        <v>3713</v>
      </c>
      <c r="C4284" s="27" t="str">
        <f>VLOOKUP(B4284,'大货清单（不定期按GOMS更新）'!A:H,8,0)</f>
        <v>109-22230502</v>
      </c>
      <c r="D4284" s="27" t="str">
        <f>VLOOKUP(B4284,'大货清单（不定期按GOMS更新）'!A:C,3,0)</f>
        <v>CL2223E-02</v>
      </c>
      <c r="E4284" s="27" t="str">
        <f>VLOOKUP(B4284,'大货清单（不定期按GOMS更新）'!A:H,4,0)</f>
        <v>DE,FR,CH,AT,LT,PL,NL,RO,UA</v>
      </c>
      <c r="F4284" s="27" t="str">
        <f>VLOOKUP(B4284,'大货清单（不定期按GOMS更新）'!A:H,2,0)</f>
        <v>Floor One S6 Pet</v>
      </c>
      <c r="G4284" s="28">
        <f>VLOOKUP(B4284,'大货清单（不定期按GOMS更新）'!A:I,9,FALSE)</f>
        <v>6974950103026</v>
      </c>
      <c r="H4284" s="27" t="str">
        <f>VLOOKUP(B4284,'大货清单（不定期按GOMS更新）'!A:H,7,0)</f>
        <v>blue</v>
      </c>
      <c r="I4284" s="27" t="str">
        <f>VLOOKUP(B4284,'大货清单（不定期按GOMS更新）'!A:F,6,FALSE)</f>
        <v>ACTIVE</v>
      </c>
      <c r="J4284" s="27" t="str">
        <f>VLOOKUP(B4284,'大货清单（不定期按GOMS更新）'!A:K,11,FALSE)</f>
        <v>9.04</v>
      </c>
      <c r="K4284" s="27" t="str">
        <f>VLOOKUP(B4284,'大货清单（不定期按GOMS更新）'!A:N,12,FALSE)</f>
        <v>674</v>
      </c>
      <c r="L4284" s="27" t="str">
        <f>VLOOKUP(B4284,'大货清单（不定期按GOMS更新）'!A:M,13,FALSE)</f>
        <v>332</v>
      </c>
      <c r="M4284" s="27" t="str">
        <f>VLOOKUP(B4284,'大货清单（不定期按GOMS更新）'!A:N,14,FALSE)</f>
        <v>310</v>
      </c>
      <c r="N4284" s="140" t="s">
        <v>1105</v>
      </c>
      <c r="O4284" s="27" t="str">
        <f>IFERROR(VLOOKUP(N4284,'散件迭代（不定期更新）'!C:J,8,FALSE),0)</f>
        <v>A54</v>
      </c>
      <c r="P4284" s="27" t="str">
        <f>IFERROR(VLOOKUP(N4284,'散件（更新）'!B:H,3,FALSE),0)</f>
        <v>206-2019-0603</v>
      </c>
      <c r="Q4284" s="27" t="str">
        <f>VLOOKUP(N4284,'散件（更新）'!B:H,2,FALSE)</f>
        <v>114-20190603</v>
      </c>
      <c r="R4284" s="27" t="str">
        <f>VLOOKUP(N4284,'散件（更新）'!B:H,7,FALSE)</f>
        <v>Dirt Water Tank</v>
      </c>
      <c r="S4284" s="27" t="str">
        <f>VLOOKUP(N4284,'散件（更新）'!B:E,4,FALSE)</f>
        <v>https://tineco-yxzt.oss-accelerate.aliyuncs.com/20231219/9FWWD100100_1702948037575.png</v>
      </c>
      <c r="T4284" s="27" t="s">
        <v>8759</v>
      </c>
      <c r="U4284" s="28" t="str">
        <f>VLOOKUP(N4284,'散件（更新）'!B:G,6,FALSE)</f>
        <v>回收桶组件（蓝色）</v>
      </c>
      <c r="V4284" s="28" t="str">
        <f>VLOOKUP(N4284,'散件（更新）'!B:I,8,FALSE)</f>
        <v>6972200198686</v>
      </c>
    </row>
    <row r="4285" spans="1:22" ht="14.6">
      <c r="A4285" s="57">
        <v>46169</v>
      </c>
      <c r="B4285" s="140" t="s">
        <v>3713</v>
      </c>
      <c r="C4285" s="27" t="str">
        <f>VLOOKUP(B4285,'大货清单（不定期按GOMS更新）'!A:H,8,0)</f>
        <v>109-22230502</v>
      </c>
      <c r="D4285" s="27" t="str">
        <f>VLOOKUP(B4285,'大货清单（不定期按GOMS更新）'!A:C,3,0)</f>
        <v>CL2223E-02</v>
      </c>
      <c r="E4285" s="27" t="str">
        <f>VLOOKUP(B4285,'大货清单（不定期按GOMS更新）'!A:H,4,0)</f>
        <v>DE,FR,CH,AT,LT,PL,NL,RO,UA</v>
      </c>
      <c r="F4285" s="27" t="str">
        <f>VLOOKUP(B4285,'大货清单（不定期按GOMS更新）'!A:H,2,0)</f>
        <v>Floor One S6 Pet</v>
      </c>
      <c r="G4285" s="28">
        <f>VLOOKUP(B4285,'大货清单（不定期按GOMS更新）'!A:I,9,FALSE)</f>
        <v>6974950103026</v>
      </c>
      <c r="H4285" s="27" t="str">
        <f>VLOOKUP(B4285,'大货清单（不定期按GOMS更新）'!A:H,7,0)</f>
        <v>blue</v>
      </c>
      <c r="I4285" s="27" t="str">
        <f>VLOOKUP(B4285,'大货清单（不定期按GOMS更新）'!A:F,6,FALSE)</f>
        <v>ACTIVE</v>
      </c>
      <c r="J4285" s="27" t="str">
        <f>VLOOKUP(B4285,'大货清单（不定期按GOMS更新）'!A:K,11,FALSE)</f>
        <v>9.04</v>
      </c>
      <c r="K4285" s="27" t="str">
        <f>VLOOKUP(B4285,'大货清单（不定期按GOMS更新）'!A:N,12,FALSE)</f>
        <v>674</v>
      </c>
      <c r="L4285" s="27" t="str">
        <f>VLOOKUP(B4285,'大货清单（不定期按GOMS更新）'!A:M,13,FALSE)</f>
        <v>332</v>
      </c>
      <c r="M4285" s="27" t="str">
        <f>VLOOKUP(B4285,'大货清单（不定期按GOMS更新）'!A:N,14,FALSE)</f>
        <v>310</v>
      </c>
      <c r="N4285" s="140" t="s">
        <v>1218</v>
      </c>
      <c r="O4285" s="27">
        <f>IFERROR(VLOOKUP(N4285,'散件迭代（不定期更新）'!C:J,8,FALSE),0)</f>
        <v>0</v>
      </c>
      <c r="P4285" s="27" t="str">
        <f>IFERROR(VLOOKUP(N4285,'散件（更新）'!B:H,3,FALSE),0)</f>
        <v>206-2029-0614</v>
      </c>
      <c r="Q4285" s="27" t="str">
        <f>VLOOKUP(N4285,'散件（更新）'!B:H,2,FALSE)</f>
        <v>114-20290614</v>
      </c>
      <c r="R4285" s="27" t="str">
        <f>VLOOKUP(N4285,'散件（更新）'!B:H,7,FALSE)</f>
        <v>Repair Wheel</v>
      </c>
      <c r="S4285" s="27" t="str">
        <f>VLOOKUP(N4285,'散件（更新）'!B:E,4,FALSE)</f>
        <v>https://tineco-yxzt.oss-accelerate.aliyuncs.com/20231219/9SWRW100000_1702948048100.png</v>
      </c>
      <c r="T4285" s="27" t="s">
        <v>8759</v>
      </c>
      <c r="U4285" s="28" t="str">
        <f>VLOOKUP(N4285,'散件（更新）'!B:G,6,FALSE)</f>
        <v>小轮包胶组件（2个小轮+2个轴）</v>
      </c>
      <c r="V4285" s="28" t="str">
        <f>VLOOKUP(N4285,'散件（更新）'!B:I,8,FALSE)</f>
        <v>6972200198358</v>
      </c>
    </row>
    <row r="4286" spans="1:22" ht="14.6">
      <c r="A4286" s="57">
        <v>46169</v>
      </c>
      <c r="B4286" s="140" t="s">
        <v>1444</v>
      </c>
      <c r="C4286" s="27" t="str">
        <f>VLOOKUP(B4286,'大货清单（不定期按GOMS更新）'!A:H,8,0)</f>
        <v>109-20191901</v>
      </c>
      <c r="D4286" s="27" t="str">
        <f>VLOOKUP(B4286,'大货清单（不定期按GOMS更新）'!A:C,3,0)</f>
        <v>CL2019S-01</v>
      </c>
      <c r="E4286" s="27" t="str">
        <f>VLOOKUP(B4286,'大货清单（不定期按GOMS更新）'!A:H,4,0)</f>
        <v>CL,DE,FR,ES,IT,PL,ZA,MN,MA,TR,NL,BE</v>
      </c>
      <c r="F4286" s="27" t="str">
        <f>VLOOKUP(B4286,'大货清单（不定期按GOMS更新）'!A:H,2,0)</f>
        <v>Floor One S5</v>
      </c>
      <c r="G4286" s="28" t="str">
        <f>VLOOKUP(B4286,'大货清单（不定期按GOMS更新）'!A:I,9,FALSE)</f>
        <v>6972200196132, 6972200196804, 6972200196811, 6972200196743</v>
      </c>
      <c r="H4286" s="27" t="str">
        <f>VLOOKUP(B4286,'大货清单（不定期按GOMS更新）'!A:H,7,0)</f>
        <v>Black</v>
      </c>
      <c r="I4286" s="27" t="str">
        <f>VLOOKUP(B4286,'大货清单（不定期按GOMS更新）'!A:F,6,FALSE)</f>
        <v>ACTIVE</v>
      </c>
      <c r="J4286" s="27" t="str">
        <f>VLOOKUP(B4286,'大货清单（不定期按GOMS更新）'!A:K,11,FALSE)</f>
        <v>8</v>
      </c>
      <c r="K4286" s="27" t="str">
        <f>VLOOKUP(B4286,'大货清单（不定期按GOMS更新）'!A:N,12,FALSE)</f>
        <v>326</v>
      </c>
      <c r="L4286" s="27" t="str">
        <f>VLOOKUP(B4286,'大货清单（不定期按GOMS更新）'!A:M,13,FALSE)</f>
        <v>296</v>
      </c>
      <c r="M4286" s="27" t="str">
        <f>VLOOKUP(B4286,'大货清单（不定期按GOMS更新）'!A:N,14,FALSE)</f>
        <v>672</v>
      </c>
      <c r="N4286" s="140" t="s">
        <v>1096</v>
      </c>
      <c r="O4286" s="27" t="str">
        <f>IFERROR(VLOOKUP(N4286,'散件迭代（不定期更新）'!C:J,8,FALSE),0)</f>
        <v>A40</v>
      </c>
      <c r="P4286" s="27" t="str">
        <f>IFERROR(VLOOKUP(N4286,'散件（更新）'!B:H,3,FALSE),0)</f>
        <v>206-2019-0124</v>
      </c>
      <c r="Q4286" s="27" t="str">
        <f>VLOOKUP(N4286,'散件（更新）'!B:H,2,FALSE)</f>
        <v>114-20190124</v>
      </c>
      <c r="R4286" s="27" t="str">
        <f>VLOOKUP(N4286,'散件（更新）'!B:H,7,FALSE)</f>
        <v>Brush Roller</v>
      </c>
      <c r="S4286" s="27" t="str">
        <f>VLOOKUP(N4286,'散件（更新）'!B:E,4,FALSE)</f>
        <v>https://tineco-yxzt.oss-accelerate.aliyuncs.com/20231219/9FWBR100100_1702948010753.png</v>
      </c>
      <c r="T4286" s="27" t="s">
        <v>8759</v>
      </c>
      <c r="U4286" s="28" t="str">
        <f>VLOOKUP(N4286,'散件（更新）'!B:G,6,FALSE)</f>
        <v>滚刷组件卡扣式</v>
      </c>
      <c r="V4286" s="28">
        <f>VLOOKUP(N4286,'散件（更新）'!B:I,8,FALSE)</f>
        <v>6974950100193</v>
      </c>
    </row>
    <row r="4287" spans="1:22" ht="14.6">
      <c r="A4287" s="57">
        <v>46169</v>
      </c>
      <c r="B4287" s="140" t="s">
        <v>1444</v>
      </c>
      <c r="C4287" s="27" t="str">
        <f>VLOOKUP(B4287,'大货清单（不定期按GOMS更新）'!A:H,8,0)</f>
        <v>109-20191901</v>
      </c>
      <c r="D4287" s="27" t="str">
        <f>VLOOKUP(B4287,'大货清单（不定期按GOMS更新）'!A:C,3,0)</f>
        <v>CL2019S-01</v>
      </c>
      <c r="E4287" s="27" t="str">
        <f>VLOOKUP(B4287,'大货清单（不定期按GOMS更新）'!A:H,4,0)</f>
        <v>CL,DE,FR,ES,IT,PL,ZA,MN,MA,TR,NL,BE</v>
      </c>
      <c r="F4287" s="27" t="str">
        <f>VLOOKUP(B4287,'大货清单（不定期按GOMS更新）'!A:H,2,0)</f>
        <v>Floor One S5</v>
      </c>
      <c r="G4287" s="28" t="str">
        <f>VLOOKUP(B4287,'大货清单（不定期按GOMS更新）'!A:I,9,FALSE)</f>
        <v>6972200196132, 6972200196804, 6972200196811, 6972200196743</v>
      </c>
      <c r="H4287" s="27" t="str">
        <f>VLOOKUP(B4287,'大货清单（不定期按GOMS更新）'!A:H,7,0)</f>
        <v>Black</v>
      </c>
      <c r="I4287" s="27" t="str">
        <f>VLOOKUP(B4287,'大货清单（不定期按GOMS更新）'!A:F,6,FALSE)</f>
        <v>ACTIVE</v>
      </c>
      <c r="J4287" s="27" t="str">
        <f>VLOOKUP(B4287,'大货清单（不定期按GOMS更新）'!A:K,11,FALSE)</f>
        <v>8</v>
      </c>
      <c r="K4287" s="27" t="str">
        <f>VLOOKUP(B4287,'大货清单（不定期按GOMS更新）'!A:N,12,FALSE)</f>
        <v>326</v>
      </c>
      <c r="L4287" s="27" t="str">
        <f>VLOOKUP(B4287,'大货清单（不定期按GOMS更新）'!A:M,13,FALSE)</f>
        <v>296</v>
      </c>
      <c r="M4287" s="27" t="str">
        <f>VLOOKUP(B4287,'大货清单（不定期按GOMS更新）'!A:N,14,FALSE)</f>
        <v>672</v>
      </c>
      <c r="N4287" s="140" t="s">
        <v>1118</v>
      </c>
      <c r="O4287" s="27">
        <f>IFERROR(VLOOKUP(N4287,'散件迭代（不定期更新）'!C:J,8,FALSE),0)</f>
        <v>0</v>
      </c>
      <c r="P4287" s="27" t="str">
        <f>IFERROR(VLOOKUP(N4287,'散件（更新）'!B:H,3,FALSE),0)</f>
        <v>206-2019-0044</v>
      </c>
      <c r="Q4287" s="27" t="str">
        <f>VLOOKUP(N4287,'散件（更新）'!B:H,2,FALSE)</f>
        <v>114-20190044</v>
      </c>
      <c r="R4287" s="27" t="str">
        <f>VLOOKUP(N4287,'散件（更新）'!B:H,7,FALSE)</f>
        <v>Filter</v>
      </c>
      <c r="S4287" s="27" t="str">
        <f>VLOOKUP(N4287,'散件（更新）'!B:E,4,FALSE)</f>
        <v>https://tineco-yxzt.oss-accelerate.aliyuncs.com/20231219/9FWFI110000_1702948015239.png</v>
      </c>
      <c r="T4287" s="27" t="s">
        <v>8759</v>
      </c>
      <c r="U4287" s="28" t="str">
        <f>VLOOKUP(N4287,'散件（更新）'!B:G,6,FALSE)</f>
        <v>回收桶挡板</v>
      </c>
      <c r="V4287" s="28" t="str">
        <f>VLOOKUP(N4287,'散件（更新）'!B:I,8,FALSE)</f>
        <v>6972200197214</v>
      </c>
    </row>
    <row r="4288" spans="1:22" ht="14.6">
      <c r="A4288" s="57">
        <v>46169</v>
      </c>
      <c r="B4288" s="140" t="s">
        <v>1444</v>
      </c>
      <c r="C4288" s="27" t="str">
        <f>VLOOKUP(B4288,'大货清单（不定期按GOMS更新）'!A:H,8,0)</f>
        <v>109-20191901</v>
      </c>
      <c r="D4288" s="27" t="str">
        <f>VLOOKUP(B4288,'大货清单（不定期按GOMS更新）'!A:C,3,0)</f>
        <v>CL2019S-01</v>
      </c>
      <c r="E4288" s="27" t="str">
        <f>VLOOKUP(B4288,'大货清单（不定期按GOMS更新）'!A:H,4,0)</f>
        <v>CL,DE,FR,ES,IT,PL,ZA,MN,MA,TR,NL,BE</v>
      </c>
      <c r="F4288" s="27" t="str">
        <f>VLOOKUP(B4288,'大货清单（不定期按GOMS更新）'!A:H,2,0)</f>
        <v>Floor One S5</v>
      </c>
      <c r="G4288" s="28" t="str">
        <f>VLOOKUP(B4288,'大货清单（不定期按GOMS更新）'!A:I,9,FALSE)</f>
        <v>6972200196132, 6972200196804, 6972200196811, 6972200196743</v>
      </c>
      <c r="H4288" s="27" t="str">
        <f>VLOOKUP(B4288,'大货清单（不定期按GOMS更新）'!A:H,7,0)</f>
        <v>Black</v>
      </c>
      <c r="I4288" s="27" t="str">
        <f>VLOOKUP(B4288,'大货清单（不定期按GOMS更新）'!A:F,6,FALSE)</f>
        <v>ACTIVE</v>
      </c>
      <c r="J4288" s="27" t="str">
        <f>VLOOKUP(B4288,'大货清单（不定期按GOMS更新）'!A:K,11,FALSE)</f>
        <v>8</v>
      </c>
      <c r="K4288" s="27" t="str">
        <f>VLOOKUP(B4288,'大货清单（不定期按GOMS更新）'!A:N,12,FALSE)</f>
        <v>326</v>
      </c>
      <c r="L4288" s="27" t="str">
        <f>VLOOKUP(B4288,'大货清单（不定期按GOMS更新）'!A:M,13,FALSE)</f>
        <v>296</v>
      </c>
      <c r="M4288" s="27" t="str">
        <f>VLOOKUP(B4288,'大货清单（不定期按GOMS更新）'!A:N,14,FALSE)</f>
        <v>672</v>
      </c>
      <c r="N4288" s="140" t="s">
        <v>1191</v>
      </c>
      <c r="O4288" s="27" t="str">
        <f>IFERROR(VLOOKUP(N4288,'散件迭代（不定期更新）'!C:J,8,FALSE),0)</f>
        <v>A26</v>
      </c>
      <c r="P4288" s="27" t="str">
        <f>IFERROR(VLOOKUP(N4288,'散件（更新）'!B:H,3,FALSE),0)</f>
        <v>206-1879-0120</v>
      </c>
      <c r="Q4288" s="27" t="str">
        <f>VLOOKUP(N4288,'散件（更新）'!B:H,2,FALSE)</f>
        <v>114-18790120</v>
      </c>
      <c r="R4288" s="27" t="str">
        <f>VLOOKUP(N4288,'散件（更新）'!B:H,7,FALSE)</f>
        <v>Adapter</v>
      </c>
      <c r="S4288" s="27" t="str">
        <f>VLOOKUP(N4288,'散件（更新）'!B:E,4,FALSE)</f>
        <v>https://tineco-yxzt.oss-accelerate.aliyuncs.com/product/114-18790120.jpg</v>
      </c>
      <c r="T4288" s="27" t="s">
        <v>8759</v>
      </c>
      <c r="U4288" s="28" t="str">
        <f>VLOOKUP(N4288,'散件（更新）'!B:G,6,FALSE)</f>
        <v>适配器（低配）</v>
      </c>
      <c r="V4288" s="28" t="str">
        <f>VLOOKUP(N4288,'散件（更新）'!B:I,8,FALSE)</f>
        <v>6972200191854</v>
      </c>
    </row>
    <row r="4289" spans="1:22" ht="14.6">
      <c r="A4289" s="57">
        <v>46169</v>
      </c>
      <c r="B4289" s="140" t="s">
        <v>1444</v>
      </c>
      <c r="C4289" s="27" t="str">
        <f>VLOOKUP(B4289,'大货清单（不定期按GOMS更新）'!A:H,8,0)</f>
        <v>109-20191901</v>
      </c>
      <c r="D4289" s="27" t="str">
        <f>VLOOKUP(B4289,'大货清单（不定期按GOMS更新）'!A:C,3,0)</f>
        <v>CL2019S-01</v>
      </c>
      <c r="E4289" s="27" t="str">
        <f>VLOOKUP(B4289,'大货清单（不定期按GOMS更新）'!A:H,4,0)</f>
        <v>CL,DE,FR,ES,IT,PL,ZA,MN,MA,TR,NL,BE</v>
      </c>
      <c r="F4289" s="27" t="str">
        <f>VLOOKUP(B4289,'大货清单（不定期按GOMS更新）'!A:H,2,0)</f>
        <v>Floor One S5</v>
      </c>
      <c r="G4289" s="28" t="str">
        <f>VLOOKUP(B4289,'大货清单（不定期按GOMS更新）'!A:I,9,FALSE)</f>
        <v>6972200196132, 6972200196804, 6972200196811, 6972200196743</v>
      </c>
      <c r="H4289" s="27" t="str">
        <f>VLOOKUP(B4289,'大货清单（不定期按GOMS更新）'!A:H,7,0)</f>
        <v>Black</v>
      </c>
      <c r="I4289" s="27" t="str">
        <f>VLOOKUP(B4289,'大货清单（不定期按GOMS更新）'!A:F,6,FALSE)</f>
        <v>ACTIVE</v>
      </c>
      <c r="J4289" s="27" t="str">
        <f>VLOOKUP(B4289,'大货清单（不定期按GOMS更新）'!A:K,11,FALSE)</f>
        <v>8</v>
      </c>
      <c r="K4289" s="27" t="str">
        <f>VLOOKUP(B4289,'大货清单（不定期按GOMS更新）'!A:N,12,FALSE)</f>
        <v>326</v>
      </c>
      <c r="L4289" s="27" t="str">
        <f>VLOOKUP(B4289,'大货清单（不定期按GOMS更新）'!A:M,13,FALSE)</f>
        <v>296</v>
      </c>
      <c r="M4289" s="27" t="str">
        <f>VLOOKUP(B4289,'大货清单（不定期按GOMS更新）'!A:N,14,FALSE)</f>
        <v>672</v>
      </c>
      <c r="N4289" s="140" t="s">
        <v>759</v>
      </c>
      <c r="O4289" s="27">
        <f>IFERROR(VLOOKUP(N4289,'散件迭代（不定期更新）'!C:J,8,FALSE),0)</f>
        <v>0</v>
      </c>
      <c r="P4289" s="27" t="str">
        <f>IFERROR(VLOOKUP(N4289,'散件（更新）'!B:H,3,FALSE),0)</f>
        <v>206-2019-0501</v>
      </c>
      <c r="Q4289" s="27" t="str">
        <f>VLOOKUP(N4289,'散件（更新）'!B:H,2,FALSE)</f>
        <v>114-20190501</v>
      </c>
      <c r="R4289" s="27" t="str">
        <f>VLOOKUP(N4289,'散件（更新）'!B:H,7,FALSE)</f>
        <v>Battery</v>
      </c>
      <c r="S4289" s="27" t="str">
        <f>VLOOKUP(N4289,'散件（更新）'!B:E,4,FALSE)</f>
        <v>https://tineco-yxzt.oss-accelerate.aliyuncs.com/20231219/9FWPT100000_1702948019092.png</v>
      </c>
      <c r="T4289" s="27" t="s">
        <v>8759</v>
      </c>
      <c r="U4289" s="28" t="str">
        <f>VLOOKUP(N4289,'散件（更新）'!B:G,6,FALSE)</f>
        <v>电池包</v>
      </c>
      <c r="V4289" s="28" t="str">
        <f>VLOOKUP(N4289,'散件（更新）'!B:I,8,FALSE)</f>
        <v>6972200196996</v>
      </c>
    </row>
    <row r="4290" spans="1:22" ht="14.6">
      <c r="A4290" s="57">
        <v>46169</v>
      </c>
      <c r="B4290" s="140" t="s">
        <v>1444</v>
      </c>
      <c r="C4290" s="27" t="str">
        <f>VLOOKUP(B4290,'大货清单（不定期按GOMS更新）'!A:H,8,0)</f>
        <v>109-20191901</v>
      </c>
      <c r="D4290" s="27" t="str">
        <f>VLOOKUP(B4290,'大货清单（不定期按GOMS更新）'!A:C,3,0)</f>
        <v>CL2019S-01</v>
      </c>
      <c r="E4290" s="27" t="str">
        <f>VLOOKUP(B4290,'大货清单（不定期按GOMS更新）'!A:H,4,0)</f>
        <v>CL,DE,FR,ES,IT,PL,ZA,MN,MA,TR,NL,BE</v>
      </c>
      <c r="F4290" s="27" t="str">
        <f>VLOOKUP(B4290,'大货清单（不定期按GOMS更新）'!A:H,2,0)</f>
        <v>Floor One S5</v>
      </c>
      <c r="G4290" s="28" t="str">
        <f>VLOOKUP(B4290,'大货清单（不定期按GOMS更新）'!A:I,9,FALSE)</f>
        <v>6972200196132, 6972200196804, 6972200196811, 6972200196743</v>
      </c>
      <c r="H4290" s="27" t="str">
        <f>VLOOKUP(B4290,'大货清单（不定期按GOMS更新）'!A:H,7,0)</f>
        <v>Black</v>
      </c>
      <c r="I4290" s="27" t="str">
        <f>VLOOKUP(B4290,'大货清单（不定期按GOMS更新）'!A:F,6,FALSE)</f>
        <v>ACTIVE</v>
      </c>
      <c r="J4290" s="27" t="str">
        <f>VLOOKUP(B4290,'大货清单（不定期按GOMS更新）'!A:K,11,FALSE)</f>
        <v>8</v>
      </c>
      <c r="K4290" s="27" t="str">
        <f>VLOOKUP(B4290,'大货清单（不定期按GOMS更新）'!A:N,12,FALSE)</f>
        <v>326</v>
      </c>
      <c r="L4290" s="27" t="str">
        <f>VLOOKUP(B4290,'大货清单（不定期按GOMS更新）'!A:M,13,FALSE)</f>
        <v>296</v>
      </c>
      <c r="M4290" s="27" t="str">
        <f>VLOOKUP(B4290,'大货清单（不定期按GOMS更新）'!A:N,14,FALSE)</f>
        <v>672</v>
      </c>
      <c r="N4290" s="140" t="s">
        <v>2334</v>
      </c>
      <c r="O4290" s="27">
        <f>IFERROR(VLOOKUP(N4290,'散件迭代（不定期更新）'!C:J,8,FALSE),0)</f>
        <v>0</v>
      </c>
      <c r="P4290" s="27" t="str">
        <f>IFERROR(VLOOKUP(N4290,'散件（更新）'!B:H,3,FALSE),0)</f>
        <v>/</v>
      </c>
      <c r="Q4290" s="27" t="str">
        <f>VLOOKUP(N4290,'散件（更新）'!B:H,2,FALSE)</f>
        <v>114-20191906</v>
      </c>
      <c r="R4290" s="27" t="str">
        <f>VLOOKUP(N4290,'散件（更新）'!B:H,7,FALSE)</f>
        <v>Battery</v>
      </c>
      <c r="S4290" s="27" t="str">
        <f>VLOOKUP(N4290,'散件（更新）'!B:E,4,FALSE)</f>
        <v>https://tineco-yxzt.oss-accelerate.aliyuncs.com/20231219/9FWPT100300_1702948019173.png</v>
      </c>
      <c r="T4290" s="27" t="s">
        <v>8759</v>
      </c>
      <c r="U4290" s="28" t="str">
        <f>VLOOKUP(N4290,'散件（更新）'!B:G,6,FALSE)</f>
        <v>电池包（三杰电芯）</v>
      </c>
      <c r="V4290" s="28">
        <f>VLOOKUP(N4290,'散件（更新）'!B:I,8,FALSE)</f>
        <v>6974950102357</v>
      </c>
    </row>
    <row r="4291" spans="1:22" ht="14.6">
      <c r="A4291" s="57">
        <v>46169</v>
      </c>
      <c r="B4291" s="140" t="s">
        <v>1444</v>
      </c>
      <c r="C4291" s="27" t="str">
        <f>VLOOKUP(B4291,'大货清单（不定期按GOMS更新）'!A:H,8,0)</f>
        <v>109-20191901</v>
      </c>
      <c r="D4291" s="27" t="str">
        <f>VLOOKUP(B4291,'大货清单（不定期按GOMS更新）'!A:C,3,0)</f>
        <v>CL2019S-01</v>
      </c>
      <c r="E4291" s="27" t="str">
        <f>VLOOKUP(B4291,'大货清单（不定期按GOMS更新）'!A:H,4,0)</f>
        <v>CL,DE,FR,ES,IT,PL,ZA,MN,MA,TR,NL,BE</v>
      </c>
      <c r="F4291" s="27" t="str">
        <f>VLOOKUP(B4291,'大货清单（不定期按GOMS更新）'!A:H,2,0)</f>
        <v>Floor One S5</v>
      </c>
      <c r="G4291" s="28" t="str">
        <f>VLOOKUP(B4291,'大货清单（不定期按GOMS更新）'!A:I,9,FALSE)</f>
        <v>6972200196132, 6972200196804, 6972200196811, 6972200196743</v>
      </c>
      <c r="H4291" s="27" t="str">
        <f>VLOOKUP(B4291,'大货清单（不定期按GOMS更新）'!A:H,7,0)</f>
        <v>Black</v>
      </c>
      <c r="I4291" s="27" t="str">
        <f>VLOOKUP(B4291,'大货清单（不定期按GOMS更新）'!A:F,6,FALSE)</f>
        <v>ACTIVE</v>
      </c>
      <c r="J4291" s="27" t="str">
        <f>VLOOKUP(B4291,'大货清单（不定期按GOMS更新）'!A:K,11,FALSE)</f>
        <v>8</v>
      </c>
      <c r="K4291" s="27" t="str">
        <f>VLOOKUP(B4291,'大货清单（不定期按GOMS更新）'!A:N,12,FALSE)</f>
        <v>326</v>
      </c>
      <c r="L4291" s="27" t="str">
        <f>VLOOKUP(B4291,'大货清单（不定期按GOMS更新）'!A:M,13,FALSE)</f>
        <v>296</v>
      </c>
      <c r="M4291" s="27" t="str">
        <f>VLOOKUP(B4291,'大货清单（不定期按GOMS更新）'!A:N,14,FALSE)</f>
        <v>672</v>
      </c>
      <c r="N4291" s="140" t="s">
        <v>920</v>
      </c>
      <c r="O4291" s="27" t="str">
        <f>IFERROR(VLOOKUP(N4291,'散件迭代（不定期更新）'!C:J,8,FALSE),0)</f>
        <v>A39</v>
      </c>
      <c r="P4291" s="27" t="str">
        <f>IFERROR(VLOOKUP(N4291,'散件（更新）'!B:H,3,FALSE),0)</f>
        <v>206-2019-0123</v>
      </c>
      <c r="Q4291" s="27" t="str">
        <f>VLOOKUP(N4291,'散件（更新）'!B:H,2,FALSE)</f>
        <v>114-20190123</v>
      </c>
      <c r="R4291" s="27" t="str">
        <f>VLOOKUP(N4291,'散件（更新）'!B:H,7,FALSE)</f>
        <v>Repair Charging Chip</v>
      </c>
      <c r="S4291" s="27" t="str">
        <f>VLOOKUP(N4291,'散件（更新）'!B:E,4,FALSE)</f>
        <v>https://tineco-yxzt.oss-accelerate.aliyuncs.com/20231219/9FWRC100000_1702948019809.png</v>
      </c>
      <c r="T4291" s="27" t="s">
        <v>8759</v>
      </c>
      <c r="U4291" s="28" t="str">
        <f>VLOOKUP(N4291,'散件（更新）'!B:G,6,FALSE)</f>
        <v>充电维修套装</v>
      </c>
      <c r="V4291" s="28">
        <f>VLOOKUP(N4291,'散件（更新）'!B:I,8,FALSE)</f>
        <v>6972200199843</v>
      </c>
    </row>
    <row r="4292" spans="1:22" ht="14.6">
      <c r="A4292" s="57">
        <v>46169</v>
      </c>
      <c r="B4292" s="140" t="s">
        <v>1444</v>
      </c>
      <c r="C4292" s="27" t="str">
        <f>VLOOKUP(B4292,'大货清单（不定期按GOMS更新）'!A:H,8,0)</f>
        <v>109-20191901</v>
      </c>
      <c r="D4292" s="27" t="str">
        <f>VLOOKUP(B4292,'大货清单（不定期按GOMS更新）'!A:C,3,0)</f>
        <v>CL2019S-01</v>
      </c>
      <c r="E4292" s="27" t="str">
        <f>VLOOKUP(B4292,'大货清单（不定期按GOMS更新）'!A:H,4,0)</f>
        <v>CL,DE,FR,ES,IT,PL,ZA,MN,MA,TR,NL,BE</v>
      </c>
      <c r="F4292" s="27" t="str">
        <f>VLOOKUP(B4292,'大货清单（不定期按GOMS更新）'!A:H,2,0)</f>
        <v>Floor One S5</v>
      </c>
      <c r="G4292" s="28" t="str">
        <f>VLOOKUP(B4292,'大货清单（不定期按GOMS更新）'!A:I,9,FALSE)</f>
        <v>6972200196132, 6972200196804, 6972200196811, 6972200196743</v>
      </c>
      <c r="H4292" s="27" t="str">
        <f>VLOOKUP(B4292,'大货清单（不定期按GOMS更新）'!A:H,7,0)</f>
        <v>Black</v>
      </c>
      <c r="I4292" s="27" t="str">
        <f>VLOOKUP(B4292,'大货清单（不定期按GOMS更新）'!A:F,6,FALSE)</f>
        <v>ACTIVE</v>
      </c>
      <c r="J4292" s="27" t="str">
        <f>VLOOKUP(B4292,'大货清单（不定期按GOMS更新）'!A:K,11,FALSE)</f>
        <v>8</v>
      </c>
      <c r="K4292" s="27" t="str">
        <f>VLOOKUP(B4292,'大货清单（不定期按GOMS更新）'!A:N,12,FALSE)</f>
        <v>326</v>
      </c>
      <c r="L4292" s="27" t="str">
        <f>VLOOKUP(B4292,'大货清单（不定期按GOMS更新）'!A:M,13,FALSE)</f>
        <v>296</v>
      </c>
      <c r="M4292" s="27" t="str">
        <f>VLOOKUP(B4292,'大货清单（不定期按GOMS更新）'!A:N,14,FALSE)</f>
        <v>672</v>
      </c>
      <c r="N4292" s="140" t="s">
        <v>756</v>
      </c>
      <c r="O4292" s="27" t="str">
        <f>IFERROR(VLOOKUP(N4292,'散件迭代（不定期更新）'!C:J,8,FALSE),0)</f>
        <v>A63</v>
      </c>
      <c r="P4292" s="27" t="str">
        <f>IFERROR(VLOOKUP(N4292,'散件（更新）'!B:H,3,FALSE),0)</f>
        <v>206-2019-0112</v>
      </c>
      <c r="Q4292" s="27" t="str">
        <f>VLOOKUP(N4292,'散件（更新）'!B:H,2,FALSE)</f>
        <v>114-20190112</v>
      </c>
      <c r="R4292" s="27" t="str">
        <f>VLOOKUP(N4292,'散件（更新）'!B:H,7,FALSE)</f>
        <v>Scraper</v>
      </c>
      <c r="S4292" s="27" t="str">
        <f>VLOOKUP(N4292,'散件（更新）'!B:E,4,FALSE)</f>
        <v>https://tineco-yxzt.oss-accelerate.aliyuncs.com/20240701/2019guatiao_1719817721080.png</v>
      </c>
      <c r="T4292" s="27" t="s">
        <v>8759</v>
      </c>
      <c r="U4292" s="28" t="str">
        <f>VLOOKUP(N4292,'散件（更新）'!B:G,6,FALSE)</f>
        <v>刮条组件</v>
      </c>
      <c r="V4292" s="28" t="str">
        <f>VLOOKUP(N4292,'散件（更新）'!B:I,8,FALSE)</f>
        <v>6972200196989</v>
      </c>
    </row>
    <row r="4293" spans="1:22" ht="14.6">
      <c r="A4293" s="57">
        <v>46169</v>
      </c>
      <c r="B4293" s="140" t="s">
        <v>1444</v>
      </c>
      <c r="C4293" s="27" t="str">
        <f>VLOOKUP(B4293,'大货清单（不定期按GOMS更新）'!A:H,8,0)</f>
        <v>109-20191901</v>
      </c>
      <c r="D4293" s="27" t="str">
        <f>VLOOKUP(B4293,'大货清单（不定期按GOMS更新）'!A:C,3,0)</f>
        <v>CL2019S-01</v>
      </c>
      <c r="E4293" s="27" t="str">
        <f>VLOOKUP(B4293,'大货清单（不定期按GOMS更新）'!A:H,4,0)</f>
        <v>CL,DE,FR,ES,IT,PL,ZA,MN,MA,TR,NL,BE</v>
      </c>
      <c r="F4293" s="27" t="str">
        <f>VLOOKUP(B4293,'大货清单（不定期按GOMS更新）'!A:H,2,0)</f>
        <v>Floor One S5</v>
      </c>
      <c r="G4293" s="28" t="str">
        <f>VLOOKUP(B4293,'大货清单（不定期按GOMS更新）'!A:I,9,FALSE)</f>
        <v>6972200196132, 6972200196804, 6972200196811, 6972200196743</v>
      </c>
      <c r="H4293" s="27" t="str">
        <f>VLOOKUP(B4293,'大货清单（不定期按GOMS更新）'!A:H,7,0)</f>
        <v>Black</v>
      </c>
      <c r="I4293" s="27" t="str">
        <f>VLOOKUP(B4293,'大货清单（不定期按GOMS更新）'!A:F,6,FALSE)</f>
        <v>ACTIVE</v>
      </c>
      <c r="J4293" s="27" t="str">
        <f>VLOOKUP(B4293,'大货清单（不定期按GOMS更新）'!A:K,11,FALSE)</f>
        <v>8</v>
      </c>
      <c r="K4293" s="27" t="str">
        <f>VLOOKUP(B4293,'大货清单（不定期按GOMS更新）'!A:N,12,FALSE)</f>
        <v>326</v>
      </c>
      <c r="L4293" s="27" t="str">
        <f>VLOOKUP(B4293,'大货清单（不定期按GOMS更新）'!A:M,13,FALSE)</f>
        <v>296</v>
      </c>
      <c r="M4293" s="27" t="str">
        <f>VLOOKUP(B4293,'大货清单（不定期按GOMS更新）'!A:N,14,FALSE)</f>
        <v>672</v>
      </c>
      <c r="N4293" s="140" t="s">
        <v>770</v>
      </c>
      <c r="O4293" s="27">
        <f>IFERROR(VLOOKUP(N4293,'散件迭代（不定期更新）'!C:J,8,FALSE),0)</f>
        <v>0</v>
      </c>
      <c r="P4293" s="27" t="str">
        <f>IFERROR(VLOOKUP(N4293,'散件（更新）'!B:H,3,FALSE),0)</f>
        <v>206-2019-0114</v>
      </c>
      <c r="Q4293" s="27" t="str">
        <f>VLOOKUP(N4293,'散件（更新）'!B:H,2,FALSE)</f>
        <v>114-20190114</v>
      </c>
      <c r="R4293" s="27" t="str">
        <f>VLOOKUP(N4293,'散件（更新）'!B:H,7,FALSE)</f>
        <v>Sensor</v>
      </c>
      <c r="S4293" s="27" t="str">
        <f>VLOOKUP(N4293,'散件（更新）'!B:E,4,FALSE)</f>
        <v>https://tineco-yxzt.oss-accelerate.aliyuncs.com/20240701/2019guangdian_1719817775917.png</v>
      </c>
      <c r="T4293" s="27" t="s">
        <v>8759</v>
      </c>
      <c r="U4293" s="28" t="str">
        <f>VLOOKUP(N4293,'散件（更新）'!B:G,6,FALSE)</f>
        <v>光电液位传感器</v>
      </c>
      <c r="V4293" s="28" t="str">
        <f>VLOOKUP(N4293,'散件（更新）'!B:I,8,FALSE)</f>
        <v>6972200197023</v>
      </c>
    </row>
    <row r="4294" spans="1:22" ht="14.6">
      <c r="A4294" s="57">
        <v>46169</v>
      </c>
      <c r="B4294" s="140" t="s">
        <v>1444</v>
      </c>
      <c r="C4294" s="27" t="str">
        <f>VLOOKUP(B4294,'大货清单（不定期按GOMS更新）'!A:H,8,0)</f>
        <v>109-20191901</v>
      </c>
      <c r="D4294" s="27" t="str">
        <f>VLOOKUP(B4294,'大货清单（不定期按GOMS更新）'!A:C,3,0)</f>
        <v>CL2019S-01</v>
      </c>
      <c r="E4294" s="27" t="str">
        <f>VLOOKUP(B4294,'大货清单（不定期按GOMS更新）'!A:H,4,0)</f>
        <v>CL,DE,FR,ES,IT,PL,ZA,MN,MA,TR,NL,BE</v>
      </c>
      <c r="F4294" s="27" t="str">
        <f>VLOOKUP(B4294,'大货清单（不定期按GOMS更新）'!A:H,2,0)</f>
        <v>Floor One S5</v>
      </c>
      <c r="G4294" s="28" t="str">
        <f>VLOOKUP(B4294,'大货清单（不定期按GOMS更新）'!A:I,9,FALSE)</f>
        <v>6972200196132, 6972200196804, 6972200196811, 6972200196743</v>
      </c>
      <c r="H4294" s="27" t="str">
        <f>VLOOKUP(B4294,'大货清单（不定期按GOMS更新）'!A:H,7,0)</f>
        <v>Black</v>
      </c>
      <c r="I4294" s="27" t="str">
        <f>VLOOKUP(B4294,'大货清单（不定期按GOMS更新）'!A:F,6,FALSE)</f>
        <v>ACTIVE</v>
      </c>
      <c r="J4294" s="27" t="str">
        <f>VLOOKUP(B4294,'大货清单（不定期按GOMS更新）'!A:K,11,FALSE)</f>
        <v>8</v>
      </c>
      <c r="K4294" s="27" t="str">
        <f>VLOOKUP(B4294,'大货清单（不定期按GOMS更新）'!A:N,12,FALSE)</f>
        <v>326</v>
      </c>
      <c r="L4294" s="27" t="str">
        <f>VLOOKUP(B4294,'大货清单（不定期按GOMS更新）'!A:M,13,FALSE)</f>
        <v>296</v>
      </c>
      <c r="M4294" s="27" t="str">
        <f>VLOOKUP(B4294,'大货清单（不定期按GOMS更新）'!A:N,14,FALSE)</f>
        <v>672</v>
      </c>
      <c r="N4294" s="140" t="s">
        <v>2327</v>
      </c>
      <c r="O4294" s="27">
        <f>IFERROR(VLOOKUP(N4294,'散件迭代（不定期更新）'!C:J,8,FALSE),0)</f>
        <v>0</v>
      </c>
      <c r="P4294" s="27" t="str">
        <f>IFERROR(VLOOKUP(N4294,'散件（更新）'!B:H,3,FALSE),0)</f>
        <v>206-2019-0129</v>
      </c>
      <c r="Q4294" s="27" t="str">
        <f>VLOOKUP(N4294,'散件（更新）'!B:H,2,FALSE)</f>
        <v>114-20190129</v>
      </c>
      <c r="R4294" s="27" t="str">
        <f>VLOOKUP(N4294,'散件（更新）'!B:H,7,FALSE)</f>
        <v>Sensor</v>
      </c>
      <c r="S4294" s="27" t="str">
        <f>VLOOKUP(N4294,'散件（更新）'!B:E,4,FALSE)</f>
        <v>https://tineco-yxzt.oss-accelerate.aliyuncs.com/20231219/9FWRS100100_1702948034188.png</v>
      </c>
      <c r="T4294" s="27" t="s">
        <v>8759</v>
      </c>
      <c r="U4294" s="28" t="str">
        <f>VLOOKUP(N4294,'散件（更新）'!B:G,6,FALSE)</f>
        <v>脏污传感器组件</v>
      </c>
      <c r="V4294" s="28">
        <f>VLOOKUP(N4294,'散件（更新）'!B:I,8,FALSE)</f>
        <v>6974950101411</v>
      </c>
    </row>
    <row r="4295" spans="1:22" ht="14.6">
      <c r="A4295" s="57">
        <v>46169</v>
      </c>
      <c r="B4295" s="140" t="s">
        <v>1444</v>
      </c>
      <c r="C4295" s="27" t="str">
        <f>VLOOKUP(B4295,'大货清单（不定期按GOMS更新）'!A:H,8,0)</f>
        <v>109-20191901</v>
      </c>
      <c r="D4295" s="27" t="str">
        <f>VLOOKUP(B4295,'大货清单（不定期按GOMS更新）'!A:C,3,0)</f>
        <v>CL2019S-01</v>
      </c>
      <c r="E4295" s="27" t="str">
        <f>VLOOKUP(B4295,'大货清单（不定期按GOMS更新）'!A:H,4,0)</f>
        <v>CL,DE,FR,ES,IT,PL,ZA,MN,MA,TR,NL,BE</v>
      </c>
      <c r="F4295" s="27" t="str">
        <f>VLOOKUP(B4295,'大货清单（不定期按GOMS更新）'!A:H,2,0)</f>
        <v>Floor One S5</v>
      </c>
      <c r="G4295" s="28" t="str">
        <f>VLOOKUP(B4295,'大货清单（不定期按GOMS更新）'!A:I,9,FALSE)</f>
        <v>6972200196132, 6972200196804, 6972200196811, 6972200196743</v>
      </c>
      <c r="H4295" s="27" t="str">
        <f>VLOOKUP(B4295,'大货清单（不定期按GOMS更新）'!A:H,7,0)</f>
        <v>Black</v>
      </c>
      <c r="I4295" s="27" t="str">
        <f>VLOOKUP(B4295,'大货清单（不定期按GOMS更新）'!A:F,6,FALSE)</f>
        <v>ACTIVE</v>
      </c>
      <c r="J4295" s="27" t="str">
        <f>VLOOKUP(B4295,'大货清单（不定期按GOMS更新）'!A:K,11,FALSE)</f>
        <v>8</v>
      </c>
      <c r="K4295" s="27" t="str">
        <f>VLOOKUP(B4295,'大货清单（不定期按GOMS更新）'!A:N,12,FALSE)</f>
        <v>326</v>
      </c>
      <c r="L4295" s="27" t="str">
        <f>VLOOKUP(B4295,'大货清单（不定期按GOMS更新）'!A:M,13,FALSE)</f>
        <v>296</v>
      </c>
      <c r="M4295" s="27" t="str">
        <f>VLOOKUP(B4295,'大货清单（不定期按GOMS更新）'!A:N,14,FALSE)</f>
        <v>672</v>
      </c>
      <c r="N4295" s="140" t="s">
        <v>1108</v>
      </c>
      <c r="O4295" s="27">
        <f>IFERROR(VLOOKUP(N4295,'散件迭代（不定期更新）'!C:J,8,FALSE),0)</f>
        <v>0</v>
      </c>
      <c r="P4295" s="27" t="str">
        <f>IFERROR(VLOOKUP(N4295,'散件（更新）'!B:H,3,FALSE),0)</f>
        <v>206-2019-0104</v>
      </c>
      <c r="Q4295" s="27" t="str">
        <f>VLOOKUP(N4295,'散件（更新）'!B:H,2,FALSE)</f>
        <v>114-20190104</v>
      </c>
      <c r="R4295" s="27" t="str">
        <f>VLOOKUP(N4295,'散件（更新）'!B:H,7,FALSE)</f>
        <v>Clean Water Tank</v>
      </c>
      <c r="S4295" s="27" t="str">
        <f>VLOOKUP(N4295,'散件（更新）'!B:E,4,FALSE)</f>
        <v>https://tineco-yxzt.oss-accelerate.aliyuncs.com/20231227/9FWWC100000_1703640266234.png</v>
      </c>
      <c r="T4295" s="27" t="s">
        <v>8759</v>
      </c>
      <c r="U4295" s="28" t="str">
        <f>VLOOKUP(N4295,'散件（更新）'!B:G,6,FALSE)</f>
        <v>溶液桶组件</v>
      </c>
      <c r="V4295" s="28" t="str">
        <f>VLOOKUP(N4295,'散件（更新）'!B:I,8,FALSE)</f>
        <v>6972200196460</v>
      </c>
    </row>
    <row r="4296" spans="1:22" ht="14.6">
      <c r="A4296" s="57">
        <v>46169</v>
      </c>
      <c r="B4296" s="140" t="s">
        <v>122</v>
      </c>
      <c r="C4296" s="27" t="str">
        <f>VLOOKUP(B4296,'大货清单（不定期按GOMS更新）'!A:H,8,0)</f>
        <v>109-20190605</v>
      </c>
      <c r="D4296" s="27" t="str">
        <f>VLOOKUP(B4296,'大货清单（不定期按GOMS更新）'!A:C,3,0)</f>
        <v>CL2019F-05</v>
      </c>
      <c r="E4296" s="27" t="str">
        <f>VLOOKUP(B4296,'大货清单（不定期按GOMS更新）'!A:H,4,0)</f>
        <v>ES,FR,DE,AT,CH,DK,GR,NL,UA,LT,CZ,HU,IT,PL</v>
      </c>
      <c r="F4296" s="27" t="str">
        <f>VLOOKUP(B4296,'大货清单（不定期按GOMS更新）'!A:H,2,0)</f>
        <v>Floor One S5 Extreme</v>
      </c>
      <c r="G4296" s="28">
        <f>VLOOKUP(B4296,'大货清单（不定期按GOMS更新）'!A:I,9,FALSE)</f>
        <v>6972200198495</v>
      </c>
      <c r="H4296" s="27" t="str">
        <f>VLOOKUP(B4296,'大货清单（不定期按GOMS更新）'!A:H,7,0)</f>
        <v>Blue</v>
      </c>
      <c r="I4296" s="27" t="str">
        <f>VLOOKUP(B4296,'大货清单（不定期按GOMS更新）'!A:F,6,FALSE)</f>
        <v>ACTIVE</v>
      </c>
      <c r="J4296" s="27" t="str">
        <f>VLOOKUP(B4296,'大货清单（不定期按GOMS更新）'!A:K,11,FALSE)</f>
        <v>8.2</v>
      </c>
      <c r="K4296" s="27" t="str">
        <f>VLOOKUP(B4296,'大货清单（不定期按GOMS更新）'!A:N,12,FALSE)</f>
        <v>326</v>
      </c>
      <c r="L4296" s="27" t="str">
        <f>VLOOKUP(B4296,'大货清单（不定期按GOMS更新）'!A:M,13,FALSE)</f>
        <v>296</v>
      </c>
      <c r="M4296" s="27" t="str">
        <f>VLOOKUP(B4296,'大货清单（不定期按GOMS更新）'!A:N,14,FALSE)</f>
        <v>672</v>
      </c>
      <c r="N4296" s="140" t="s">
        <v>1218</v>
      </c>
      <c r="O4296" s="27">
        <f>IFERROR(VLOOKUP(N4296,'散件迭代（不定期更新）'!C:J,8,FALSE),0)</f>
        <v>0</v>
      </c>
      <c r="P4296" s="27" t="str">
        <f>IFERROR(VLOOKUP(N4296,'散件（更新）'!B:H,3,FALSE),0)</f>
        <v>206-2029-0614</v>
      </c>
      <c r="Q4296" s="27" t="str">
        <f>VLOOKUP(N4296,'散件（更新）'!B:H,2,FALSE)</f>
        <v>114-20290614</v>
      </c>
      <c r="R4296" s="27" t="str">
        <f>VLOOKUP(N4296,'散件（更新）'!B:H,7,FALSE)</f>
        <v>Repair Wheel</v>
      </c>
      <c r="S4296" s="27" t="str">
        <f>VLOOKUP(N4296,'散件（更新）'!B:E,4,FALSE)</f>
        <v>https://tineco-yxzt.oss-accelerate.aliyuncs.com/20231219/9SWRW100000_1702948048100.png</v>
      </c>
      <c r="T4296" s="27" t="s">
        <v>8759</v>
      </c>
      <c r="U4296" s="28" t="str">
        <f>VLOOKUP(N4296,'散件（更新）'!B:G,6,FALSE)</f>
        <v>小轮包胶组件（2个小轮+2个轴）</v>
      </c>
      <c r="V4296" s="28" t="str">
        <f>VLOOKUP(N4296,'散件（更新）'!B:I,8,FALSE)</f>
        <v>6972200198358</v>
      </c>
    </row>
    <row r="4297" spans="1:22" ht="14.6">
      <c r="A4297" s="57">
        <v>46169</v>
      </c>
      <c r="B4297" s="140" t="s">
        <v>107</v>
      </c>
      <c r="C4297" s="27" t="str">
        <f>VLOOKUP(B4297,'大货清单（不定期按GOMS更新）'!A:H,8,0)</f>
        <v>109-18790009</v>
      </c>
      <c r="D4297" s="27" t="str">
        <f>VLOOKUP(B4297,'大货清单（不定期按GOMS更新）'!A:C,3,0)</f>
        <v>CL1879-09</v>
      </c>
      <c r="E4297" s="27" t="str">
        <f>VLOOKUP(B4297,'大货清单（不定期按GOMS更新）'!A:H,4,0)</f>
        <v>IT,ES,FR,AT,DE,CH,NL,PL,DK,UA,VN,CZ,LT,GR</v>
      </c>
      <c r="F4297" s="27" t="str">
        <f>VLOOKUP(B4297,'大货清单（不定期按GOMS更新）'!A:H,2,0)</f>
        <v>Floor One S3 Extreme</v>
      </c>
      <c r="G4297" s="28">
        <f>VLOOKUP(B4297,'大货清单（不定期按GOMS更新）'!A:I,9,FALSE)</f>
        <v>6972200198471</v>
      </c>
      <c r="H4297" s="27" t="str">
        <f>VLOOKUP(B4297,'大货清单（不定期按GOMS更新）'!A:H,7,0)</f>
        <v>Blue</v>
      </c>
      <c r="I4297" s="27" t="str">
        <f>VLOOKUP(B4297,'大货清单（不定期按GOMS更新）'!A:F,6,FALSE)</f>
        <v>ACTIVE</v>
      </c>
      <c r="J4297" s="27" t="str">
        <f>VLOOKUP(B4297,'大货清单（不定期按GOMS更新）'!A:K,11,FALSE)</f>
        <v>8.3</v>
      </c>
      <c r="K4297" s="27" t="str">
        <f>VLOOKUP(B4297,'大货清单（不定期按GOMS更新）'!A:N,12,FALSE)</f>
        <v>326</v>
      </c>
      <c r="L4297" s="27" t="str">
        <f>VLOOKUP(B4297,'大货清单（不定期按GOMS更新）'!A:M,13,FALSE)</f>
        <v>296</v>
      </c>
      <c r="M4297" s="27" t="str">
        <f>VLOOKUP(B4297,'大货清单（不定期按GOMS更新）'!A:N,14,FALSE)</f>
        <v>736</v>
      </c>
      <c r="N4297" s="140" t="s">
        <v>1186</v>
      </c>
      <c r="O4297" s="27">
        <f>IFERROR(VLOOKUP(N4297,'散件迭代（不定期更新）'!C:J,8,FALSE),0)</f>
        <v>0</v>
      </c>
      <c r="P4297" s="27" t="str">
        <f>IFERROR(VLOOKUP(N4297,'散件（更新）'!B:H,3,FALSE),0)</f>
        <v>206-1879-0118</v>
      </c>
      <c r="Q4297" s="27" t="str">
        <f>VLOOKUP(N4297,'散件（更新）'!B:H,2,FALSE)</f>
        <v>114-18790118</v>
      </c>
      <c r="R4297" s="27" t="str">
        <f>VLOOKUP(N4297,'散件（更新）'!B:H,7,FALSE)</f>
        <v>Brush Roller Cover</v>
      </c>
      <c r="S4297" s="27" t="str">
        <f>VLOOKUP(N4297,'散件（更新）'!B:E,4,FALSE)</f>
        <v>https://tineco-yxzt.oss-accelerate.aliyuncs.com/20231219/9FWBC031100_1702948010171.png</v>
      </c>
      <c r="T4297" s="27" t="s">
        <v>8759</v>
      </c>
      <c r="U4297" s="28" t="str">
        <f>VLOOKUP(N4297,'散件（更新）'!B:G,6,FALSE)</f>
        <v>滚刷盖组件</v>
      </c>
      <c r="V4297" s="28" t="str">
        <f>VLOOKUP(N4297,'散件（更新）'!B:I,8,FALSE)</f>
        <v>6972200191892</v>
      </c>
    </row>
    <row r="4298" spans="1:22" ht="14.6">
      <c r="A4298" s="57">
        <v>46169</v>
      </c>
      <c r="B4298" s="140" t="s">
        <v>1075</v>
      </c>
      <c r="C4298" s="27" t="str">
        <f>VLOOKUP(B4298,'大货清单（不定期按GOMS更新）'!A:H,8,0)</f>
        <v>109-18791601</v>
      </c>
      <c r="D4298" s="27" t="str">
        <f>VLOOKUP(B4298,'大货清单（不定期按GOMS更新）'!A:C,3,0)</f>
        <v>CL1879P-01</v>
      </c>
      <c r="E4298" s="27" t="str">
        <f>VLOOKUP(B4298,'大货清单（不定期按GOMS更新）'!A:H,4,0)</f>
        <v>FR,ZA,TR,KR</v>
      </c>
      <c r="F4298" s="27" t="str">
        <f>VLOOKUP(B4298,'大货清单（不定期按GOMS更新）'!A:H,2,0)</f>
        <v>Floor One S3 Breeze</v>
      </c>
      <c r="G4298" s="28">
        <f>VLOOKUP(B4298,'大货清单（不定期按GOMS更新）'!A:I,9,FALSE)</f>
        <v>6974950100889</v>
      </c>
      <c r="H4298" s="27" t="str">
        <f>VLOOKUP(B4298,'大货清单（不定期按GOMS更新）'!A:H,7,0)</f>
        <v>Black</v>
      </c>
      <c r="I4298" s="27" t="str">
        <f>VLOOKUP(B4298,'大货清单（不定期按GOMS更新）'!A:F,6,FALSE)</f>
        <v>ACTIVE</v>
      </c>
      <c r="J4298" s="27" t="str">
        <f>VLOOKUP(B4298,'大货清单（不定期按GOMS更新）'!A:K,11,FALSE)</f>
        <v>8.4</v>
      </c>
      <c r="K4298" s="27" t="str">
        <f>VLOOKUP(B4298,'大货清单（不定期按GOMS更新）'!A:N,12,FALSE)</f>
        <v>846</v>
      </c>
      <c r="L4298" s="27" t="str">
        <f>VLOOKUP(B4298,'大货清单（不定期按GOMS更新）'!A:M,13,FALSE)</f>
        <v>230</v>
      </c>
      <c r="M4298" s="27" t="str">
        <f>VLOOKUP(B4298,'大货清单（不定期按GOMS更新）'!A:N,14,FALSE)</f>
        <v>331</v>
      </c>
      <c r="N4298" s="140" t="s">
        <v>1071</v>
      </c>
      <c r="O4298" s="27">
        <f>IFERROR(VLOOKUP(N4298,'散件迭代（不定期更新）'!C:J,8,FALSE),0)</f>
        <v>0</v>
      </c>
      <c r="P4298" s="27" t="str">
        <f>IFERROR(VLOOKUP(N4298,'散件（更新）'!B:H,3,FALSE),0)</f>
        <v>206-1879-0126</v>
      </c>
      <c r="Q4298" s="27" t="str">
        <f>VLOOKUP(N4298,'散件（更新）'!B:H,2,FALSE)</f>
        <v>114-18790126</v>
      </c>
      <c r="R4298" s="27" t="str">
        <f>VLOOKUP(N4298,'散件（更新）'!B:H,7,FALSE)</f>
        <v>2*Hepa Assy&amp;2*Brush Roller 3 Series</v>
      </c>
      <c r="S4298" s="27" t="str">
        <f>VLOOKUP(N4298,'散件（更新）'!B:E,4,FALSE)</f>
        <v>https://tineco-yxzt.oss-accelerate.aliyuncs.com/product/114-18790126.jpg</v>
      </c>
      <c r="T4298" s="27" t="s">
        <v>8759</v>
      </c>
      <c r="U4298" s="28" t="str">
        <f>VLOOKUP(N4298,'散件（更新）'!B:G,6,FALSE)</f>
        <v>回收桶过滤器组件*2+滚刷组件*2（彩盒）</v>
      </c>
      <c r="V4298" s="28" t="str">
        <f>VLOOKUP(N4298,'散件（更新）'!B:I,8,FALSE)</f>
        <v>6972200192240</v>
      </c>
    </row>
    <row r="4299" spans="1:22" ht="14.6">
      <c r="A4299" s="57">
        <v>46169</v>
      </c>
      <c r="B4299" s="140" t="s">
        <v>1075</v>
      </c>
      <c r="C4299" s="27" t="str">
        <f>VLOOKUP(B4299,'大货清单（不定期按GOMS更新）'!A:H,8,0)</f>
        <v>109-18791601</v>
      </c>
      <c r="D4299" s="27" t="str">
        <f>VLOOKUP(B4299,'大货清单（不定期按GOMS更新）'!A:C,3,0)</f>
        <v>CL1879P-01</v>
      </c>
      <c r="E4299" s="27" t="str">
        <f>VLOOKUP(B4299,'大货清单（不定期按GOMS更新）'!A:H,4,0)</f>
        <v>FR,ZA,TR,KR</v>
      </c>
      <c r="F4299" s="27" t="str">
        <f>VLOOKUP(B4299,'大货清单（不定期按GOMS更新）'!A:H,2,0)</f>
        <v>Floor One S3 Breeze</v>
      </c>
      <c r="G4299" s="28">
        <f>VLOOKUP(B4299,'大货清单（不定期按GOMS更新）'!A:I,9,FALSE)</f>
        <v>6974950100889</v>
      </c>
      <c r="H4299" s="27" t="str">
        <f>VLOOKUP(B4299,'大货清单（不定期按GOMS更新）'!A:H,7,0)</f>
        <v>Black</v>
      </c>
      <c r="I4299" s="27" t="str">
        <f>VLOOKUP(B4299,'大货清单（不定期按GOMS更新）'!A:F,6,FALSE)</f>
        <v>ACTIVE</v>
      </c>
      <c r="J4299" s="27" t="str">
        <f>VLOOKUP(B4299,'大货清单（不定期按GOMS更新）'!A:K,11,FALSE)</f>
        <v>8.4</v>
      </c>
      <c r="K4299" s="27" t="str">
        <f>VLOOKUP(B4299,'大货清单（不定期按GOMS更新）'!A:N,12,FALSE)</f>
        <v>846</v>
      </c>
      <c r="L4299" s="27" t="str">
        <f>VLOOKUP(B4299,'大货清单（不定期按GOMS更新）'!A:M,13,FALSE)</f>
        <v>230</v>
      </c>
      <c r="M4299" s="27" t="str">
        <f>VLOOKUP(B4299,'大货清单（不定期按GOMS更新）'!A:N,14,FALSE)</f>
        <v>331</v>
      </c>
      <c r="N4299" s="140" t="s">
        <v>1186</v>
      </c>
      <c r="O4299" s="27">
        <f>IFERROR(VLOOKUP(N4299,'散件迭代（不定期更新）'!C:J,8,FALSE),0)</f>
        <v>0</v>
      </c>
      <c r="P4299" s="27" t="str">
        <f>IFERROR(VLOOKUP(N4299,'散件（更新）'!B:H,3,FALSE),0)</f>
        <v>206-1879-0118</v>
      </c>
      <c r="Q4299" s="27" t="str">
        <f>VLOOKUP(N4299,'散件（更新）'!B:H,2,FALSE)</f>
        <v>114-18790118</v>
      </c>
      <c r="R4299" s="27" t="str">
        <f>VLOOKUP(N4299,'散件（更新）'!B:H,7,FALSE)</f>
        <v>Brush Roller Cover</v>
      </c>
      <c r="S4299" s="27" t="str">
        <f>VLOOKUP(N4299,'散件（更新）'!B:E,4,FALSE)</f>
        <v>https://tineco-yxzt.oss-accelerate.aliyuncs.com/20231219/9FWBC031100_1702948010171.png</v>
      </c>
      <c r="T4299" s="27" t="s">
        <v>8759</v>
      </c>
      <c r="U4299" s="28" t="str">
        <f>VLOOKUP(N4299,'散件（更新）'!B:G,6,FALSE)</f>
        <v>滚刷盖组件</v>
      </c>
      <c r="V4299" s="28" t="str">
        <f>VLOOKUP(N4299,'散件（更新）'!B:I,8,FALSE)</f>
        <v>6972200191892</v>
      </c>
    </row>
    <row r="4300" spans="1:22" ht="14.6">
      <c r="A4300" s="57">
        <v>46169</v>
      </c>
      <c r="B4300" s="140" t="s">
        <v>1075</v>
      </c>
      <c r="C4300" s="27" t="str">
        <f>VLOOKUP(B4300,'大货清单（不定期按GOMS更新）'!A:H,8,0)</f>
        <v>109-18791601</v>
      </c>
      <c r="D4300" s="27" t="str">
        <f>VLOOKUP(B4300,'大货清单（不定期按GOMS更新）'!A:C,3,0)</f>
        <v>CL1879P-01</v>
      </c>
      <c r="E4300" s="27" t="str">
        <f>VLOOKUP(B4300,'大货清单（不定期按GOMS更新）'!A:H,4,0)</f>
        <v>FR,ZA,TR,KR</v>
      </c>
      <c r="F4300" s="27" t="str">
        <f>VLOOKUP(B4300,'大货清单（不定期按GOMS更新）'!A:H,2,0)</f>
        <v>Floor One S3 Breeze</v>
      </c>
      <c r="G4300" s="28">
        <f>VLOOKUP(B4300,'大货清单（不定期按GOMS更新）'!A:I,9,FALSE)</f>
        <v>6974950100889</v>
      </c>
      <c r="H4300" s="27" t="str">
        <f>VLOOKUP(B4300,'大货清单（不定期按GOMS更新）'!A:H,7,0)</f>
        <v>Black</v>
      </c>
      <c r="I4300" s="27" t="str">
        <f>VLOOKUP(B4300,'大货清单（不定期按GOMS更新）'!A:F,6,FALSE)</f>
        <v>ACTIVE</v>
      </c>
      <c r="J4300" s="27" t="str">
        <f>VLOOKUP(B4300,'大货清单（不定期按GOMS更新）'!A:K,11,FALSE)</f>
        <v>8.4</v>
      </c>
      <c r="K4300" s="27" t="str">
        <f>VLOOKUP(B4300,'大货清单（不定期按GOMS更新）'!A:N,12,FALSE)</f>
        <v>846</v>
      </c>
      <c r="L4300" s="27" t="str">
        <f>VLOOKUP(B4300,'大货清单（不定期按GOMS更新）'!A:M,13,FALSE)</f>
        <v>230</v>
      </c>
      <c r="M4300" s="27" t="str">
        <f>VLOOKUP(B4300,'大货清单（不定期按GOMS更新）'!A:N,14,FALSE)</f>
        <v>331</v>
      </c>
      <c r="N4300" s="140" t="s">
        <v>1048</v>
      </c>
      <c r="O4300" s="27">
        <f>IFERROR(VLOOKUP(N4300,'散件迭代（不定期更新）'!C:J,8,FALSE),0)</f>
        <v>0</v>
      </c>
      <c r="P4300" s="27" t="str">
        <f>IFERROR(VLOOKUP(N4300,'散件（更新）'!B:H,3,FALSE),0)</f>
        <v>206-1879-0106</v>
      </c>
      <c r="Q4300" s="27" t="str">
        <f>VLOOKUP(N4300,'散件（更新）'!B:H,2,FALSE)</f>
        <v>114-18790106</v>
      </c>
      <c r="R4300" s="27" t="str">
        <f>VLOOKUP(N4300,'散件（更新）'!B:H,7,FALSE)</f>
        <v>Brush Roller Cover</v>
      </c>
      <c r="S4300" s="27" t="str">
        <f>VLOOKUP(N4300,'散件（更新）'!B:E,4,FALSE)</f>
        <v>https://tineco-yxzt.oss-accelerate.aliyuncs.com/20231219/9FWBC031200_1702948010243.png</v>
      </c>
      <c r="T4300" s="27" t="s">
        <v>8759</v>
      </c>
      <c r="U4300" s="28" t="str">
        <f>VLOOKUP(N4300,'散件（更新）'!B:G,6,FALSE)</f>
        <v>滚刷盖组件（高配）</v>
      </c>
      <c r="V4300" s="28" t="str">
        <f>VLOOKUP(N4300,'散件（更新）'!B:I,8,FALSE)</f>
        <v>6972200191779</v>
      </c>
    </row>
    <row r="4301" spans="1:22" ht="14.6">
      <c r="A4301" s="57">
        <v>46169</v>
      </c>
      <c r="B4301" s="140" t="s">
        <v>1075</v>
      </c>
      <c r="C4301" s="27" t="str">
        <f>VLOOKUP(B4301,'大货清单（不定期按GOMS更新）'!A:H,8,0)</f>
        <v>109-18791601</v>
      </c>
      <c r="D4301" s="27" t="str">
        <f>VLOOKUP(B4301,'大货清单（不定期按GOMS更新）'!A:C,3,0)</f>
        <v>CL1879P-01</v>
      </c>
      <c r="E4301" s="27" t="str">
        <f>VLOOKUP(B4301,'大货清单（不定期按GOMS更新）'!A:H,4,0)</f>
        <v>FR,ZA,TR,KR</v>
      </c>
      <c r="F4301" s="27" t="str">
        <f>VLOOKUP(B4301,'大货清单（不定期按GOMS更新）'!A:H,2,0)</f>
        <v>Floor One S3 Breeze</v>
      </c>
      <c r="G4301" s="28">
        <f>VLOOKUP(B4301,'大货清单（不定期按GOMS更新）'!A:I,9,FALSE)</f>
        <v>6974950100889</v>
      </c>
      <c r="H4301" s="27" t="str">
        <f>VLOOKUP(B4301,'大货清单（不定期按GOMS更新）'!A:H,7,0)</f>
        <v>Black</v>
      </c>
      <c r="I4301" s="27" t="str">
        <f>VLOOKUP(B4301,'大货清单（不定期按GOMS更新）'!A:F,6,FALSE)</f>
        <v>ACTIVE</v>
      </c>
      <c r="J4301" s="27" t="str">
        <f>VLOOKUP(B4301,'大货清单（不定期按GOMS更新）'!A:K,11,FALSE)</f>
        <v>8.4</v>
      </c>
      <c r="K4301" s="27" t="str">
        <f>VLOOKUP(B4301,'大货清单（不定期按GOMS更新）'!A:N,12,FALSE)</f>
        <v>846</v>
      </c>
      <c r="L4301" s="27" t="str">
        <f>VLOOKUP(B4301,'大货清单（不定期按GOMS更新）'!A:M,13,FALSE)</f>
        <v>230</v>
      </c>
      <c r="M4301" s="27" t="str">
        <f>VLOOKUP(B4301,'大货清单（不定期按GOMS更新）'!A:N,14,FALSE)</f>
        <v>331</v>
      </c>
      <c r="N4301" s="140" t="s">
        <v>1041</v>
      </c>
      <c r="O4301" s="27">
        <f>IFERROR(VLOOKUP(N4301,'散件迭代（不定期更新）'!C:J,8,FALSE),0)</f>
        <v>0</v>
      </c>
      <c r="P4301" s="27" t="str">
        <f>IFERROR(VLOOKUP(N4301,'散件（更新）'!B:H,3,FALSE),0)</f>
        <v>206-1879-0107</v>
      </c>
      <c r="Q4301" s="27" t="str">
        <f>VLOOKUP(N4301,'散件（更新）'!B:H,2,FALSE)</f>
        <v>114-18790107</v>
      </c>
      <c r="R4301" s="27" t="str">
        <f>VLOOKUP(N4301,'散件（更新）'!B:H,7,FALSE)</f>
        <v>Brush Roller</v>
      </c>
      <c r="S4301" s="27" t="str">
        <f>VLOOKUP(N4301,'散件（更新）'!B:E,4,FALSE)</f>
        <v>https://tineco-yxzt.oss-accelerate.aliyuncs.com/product/114-18790107.jpg</v>
      </c>
      <c r="T4301" s="27" t="s">
        <v>8759</v>
      </c>
      <c r="U4301" s="28" t="str">
        <f>VLOOKUP(N4301,'散件（更新）'!B:G,6,FALSE)</f>
        <v>滚刷组件</v>
      </c>
      <c r="V4301" s="28" t="str">
        <f>VLOOKUP(N4301,'散件（更新）'!B:I,8,FALSE)</f>
        <v>6972200191786</v>
      </c>
    </row>
    <row r="4302" spans="1:22" ht="14.6">
      <c r="A4302" s="57">
        <v>46169</v>
      </c>
      <c r="B4302" s="140" t="s">
        <v>1075</v>
      </c>
      <c r="C4302" s="27" t="str">
        <f>VLOOKUP(B4302,'大货清单（不定期按GOMS更新）'!A:H,8,0)</f>
        <v>109-18791601</v>
      </c>
      <c r="D4302" s="27" t="str">
        <f>VLOOKUP(B4302,'大货清单（不定期按GOMS更新）'!A:C,3,0)</f>
        <v>CL1879P-01</v>
      </c>
      <c r="E4302" s="27" t="str">
        <f>VLOOKUP(B4302,'大货清单（不定期按GOMS更新）'!A:H,4,0)</f>
        <v>FR,ZA,TR,KR</v>
      </c>
      <c r="F4302" s="27" t="str">
        <f>VLOOKUP(B4302,'大货清单（不定期按GOMS更新）'!A:H,2,0)</f>
        <v>Floor One S3 Breeze</v>
      </c>
      <c r="G4302" s="28">
        <f>VLOOKUP(B4302,'大货清单（不定期按GOMS更新）'!A:I,9,FALSE)</f>
        <v>6974950100889</v>
      </c>
      <c r="H4302" s="27" t="str">
        <f>VLOOKUP(B4302,'大货清单（不定期按GOMS更新）'!A:H,7,0)</f>
        <v>Black</v>
      </c>
      <c r="I4302" s="27" t="str">
        <f>VLOOKUP(B4302,'大货清单（不定期按GOMS更新）'!A:F,6,FALSE)</f>
        <v>ACTIVE</v>
      </c>
      <c r="J4302" s="27" t="str">
        <f>VLOOKUP(B4302,'大货清单（不定期按GOMS更新）'!A:K,11,FALSE)</f>
        <v>8.4</v>
      </c>
      <c r="K4302" s="27" t="str">
        <f>VLOOKUP(B4302,'大货清单（不定期按GOMS更新）'!A:N,12,FALSE)</f>
        <v>846</v>
      </c>
      <c r="L4302" s="27" t="str">
        <f>VLOOKUP(B4302,'大货清单（不定期按GOMS更新）'!A:M,13,FALSE)</f>
        <v>230</v>
      </c>
      <c r="M4302" s="27" t="str">
        <f>VLOOKUP(B4302,'大货清单（不定期按GOMS更新）'!A:N,14,FALSE)</f>
        <v>331</v>
      </c>
      <c r="N4302" s="140" t="s">
        <v>1040</v>
      </c>
      <c r="O4302" s="27" t="str">
        <f>IFERROR(VLOOKUP(N4302,'散件迭代（不定期更新）'!C:J,8,FALSE),0)</f>
        <v>A43</v>
      </c>
      <c r="P4302" s="27" t="str">
        <f>IFERROR(VLOOKUP(N4302,'散件（更新）'!B:H,3,FALSE),0)</f>
        <v>206-1879-0102</v>
      </c>
      <c r="Q4302" s="27" t="str">
        <f>VLOOKUP(N4302,'散件（更新）'!B:H,2,FALSE)</f>
        <v>114-18790102</v>
      </c>
      <c r="R4302" s="27" t="str">
        <f>VLOOKUP(N4302,'散件（更新）'!B:H,7,FALSE)</f>
        <v>Hepa Assy</v>
      </c>
      <c r="S4302" s="27" t="str">
        <f>VLOOKUP(N4302,'散件（更新）'!B:E,4,FALSE)</f>
        <v>https://tineco-yxzt.oss-accelerate.aliyuncs.com/product/114-18790102.png</v>
      </c>
      <c r="T4302" s="27" t="s">
        <v>8759</v>
      </c>
      <c r="U4302" s="28" t="str">
        <f>VLOOKUP(N4302,'散件（更新）'!B:G,6,FALSE)</f>
        <v>回收桶过滤器组件（前置方形过滤器组件+回收桶滤网组件）</v>
      </c>
      <c r="V4302" s="28" t="str">
        <f>VLOOKUP(N4302,'散件（更新）'!B:I,8,FALSE)</f>
        <v>6972200191731</v>
      </c>
    </row>
    <row r="4303" spans="1:22" ht="14.6">
      <c r="A4303" s="57">
        <v>46169</v>
      </c>
      <c r="B4303" s="140" t="s">
        <v>1075</v>
      </c>
      <c r="C4303" s="27" t="str">
        <f>VLOOKUP(B4303,'大货清单（不定期按GOMS更新）'!A:H,8,0)</f>
        <v>109-18791601</v>
      </c>
      <c r="D4303" s="27" t="str">
        <f>VLOOKUP(B4303,'大货清单（不定期按GOMS更新）'!A:C,3,0)</f>
        <v>CL1879P-01</v>
      </c>
      <c r="E4303" s="27" t="str">
        <f>VLOOKUP(B4303,'大货清单（不定期按GOMS更新）'!A:H,4,0)</f>
        <v>FR,ZA,TR,KR</v>
      </c>
      <c r="F4303" s="27" t="str">
        <f>VLOOKUP(B4303,'大货清单（不定期按GOMS更新）'!A:H,2,0)</f>
        <v>Floor One S3 Breeze</v>
      </c>
      <c r="G4303" s="28">
        <f>VLOOKUP(B4303,'大货清单（不定期按GOMS更新）'!A:I,9,FALSE)</f>
        <v>6974950100889</v>
      </c>
      <c r="H4303" s="27" t="str">
        <f>VLOOKUP(B4303,'大货清单（不定期按GOMS更新）'!A:H,7,0)</f>
        <v>Black</v>
      </c>
      <c r="I4303" s="27" t="str">
        <f>VLOOKUP(B4303,'大货清单（不定期按GOMS更新）'!A:F,6,FALSE)</f>
        <v>ACTIVE</v>
      </c>
      <c r="J4303" s="27" t="str">
        <f>VLOOKUP(B4303,'大货清单（不定期按GOMS更新）'!A:K,11,FALSE)</f>
        <v>8.4</v>
      </c>
      <c r="K4303" s="27" t="str">
        <f>VLOOKUP(B4303,'大货清单（不定期按GOMS更新）'!A:N,12,FALSE)</f>
        <v>846</v>
      </c>
      <c r="L4303" s="27" t="str">
        <f>VLOOKUP(B4303,'大货清单（不定期按GOMS更新）'!A:M,13,FALSE)</f>
        <v>230</v>
      </c>
      <c r="M4303" s="27" t="str">
        <f>VLOOKUP(B4303,'大货清单（不定期按GOMS更新）'!A:N,14,FALSE)</f>
        <v>331</v>
      </c>
      <c r="N4303" s="140" t="s">
        <v>502</v>
      </c>
      <c r="O4303" s="27">
        <f>IFERROR(VLOOKUP(N4303,'散件迭代（不定期更新）'!C:J,8,FALSE),0)</f>
        <v>0</v>
      </c>
      <c r="P4303" s="27" t="str">
        <f>IFERROR(VLOOKUP(N4303,'散件（更新）'!B:H,3,FALSE),0)</f>
        <v>206-1879-0103</v>
      </c>
      <c r="Q4303" s="27" t="str">
        <f>VLOOKUP(N4303,'散件（更新）'!B:H,2,FALSE)</f>
        <v>114-18790103</v>
      </c>
      <c r="R4303" s="27" t="str">
        <f>VLOOKUP(N4303,'散件（更新）'!B:H,7,FALSE)</f>
        <v>Filter</v>
      </c>
      <c r="S4303" s="27" t="str">
        <f>VLOOKUP(N4303,'散件（更新）'!B:E,4,FALSE)</f>
        <v>https://tineco-yxzt.oss-accelerate.aliyuncs.com/20231227/9FWFI031100_1703640265133.png</v>
      </c>
      <c r="T4303" s="27" t="s">
        <v>8759</v>
      </c>
      <c r="U4303" s="28" t="str">
        <f>VLOOKUP(N4303,'散件（更新）'!B:G,6,FALSE)</f>
        <v>回收桶挡板</v>
      </c>
      <c r="V4303" s="28" t="str">
        <f>VLOOKUP(N4303,'散件（更新）'!B:I,8,FALSE)</f>
        <v>6972200191748</v>
      </c>
    </row>
    <row r="4304" spans="1:22" ht="14.6">
      <c r="A4304" s="57">
        <v>46169</v>
      </c>
      <c r="B4304" s="140" t="s">
        <v>1075</v>
      </c>
      <c r="C4304" s="27" t="str">
        <f>VLOOKUP(B4304,'大货清单（不定期按GOMS更新）'!A:H,8,0)</f>
        <v>109-18791601</v>
      </c>
      <c r="D4304" s="27" t="str">
        <f>VLOOKUP(B4304,'大货清单（不定期按GOMS更新）'!A:C,3,0)</f>
        <v>CL1879P-01</v>
      </c>
      <c r="E4304" s="27" t="str">
        <f>VLOOKUP(B4304,'大货清单（不定期按GOMS更新）'!A:H,4,0)</f>
        <v>FR,ZA,TR,KR</v>
      </c>
      <c r="F4304" s="27" t="str">
        <f>VLOOKUP(B4304,'大货清单（不定期按GOMS更新）'!A:H,2,0)</f>
        <v>Floor One S3 Breeze</v>
      </c>
      <c r="G4304" s="28">
        <f>VLOOKUP(B4304,'大货清单（不定期按GOMS更新）'!A:I,9,FALSE)</f>
        <v>6974950100889</v>
      </c>
      <c r="H4304" s="27" t="str">
        <f>VLOOKUP(B4304,'大货清单（不定期按GOMS更新）'!A:H,7,0)</f>
        <v>Black</v>
      </c>
      <c r="I4304" s="27" t="str">
        <f>VLOOKUP(B4304,'大货清单（不定期按GOMS更新）'!A:F,6,FALSE)</f>
        <v>ACTIVE</v>
      </c>
      <c r="J4304" s="27" t="str">
        <f>VLOOKUP(B4304,'大货清单（不定期按GOMS更新）'!A:K,11,FALSE)</f>
        <v>8.4</v>
      </c>
      <c r="K4304" s="27" t="str">
        <f>VLOOKUP(B4304,'大货清单（不定期按GOMS更新）'!A:N,12,FALSE)</f>
        <v>846</v>
      </c>
      <c r="L4304" s="27" t="str">
        <f>VLOOKUP(B4304,'大货清单（不定期按GOMS更新）'!A:M,13,FALSE)</f>
        <v>230</v>
      </c>
      <c r="M4304" s="27" t="str">
        <f>VLOOKUP(B4304,'大货清单（不定期按GOMS更新）'!A:N,14,FALSE)</f>
        <v>331</v>
      </c>
      <c r="N4304" s="140" t="s">
        <v>511</v>
      </c>
      <c r="O4304" s="27">
        <f>IFERROR(VLOOKUP(N4304,'散件迭代（不定期更新）'!C:J,8,FALSE),0)</f>
        <v>0</v>
      </c>
      <c r="P4304" s="27" t="str">
        <f>IFERROR(VLOOKUP(N4304,'散件（更新）'!B:H,3,FALSE),0)</f>
        <v>206-1879-0111</v>
      </c>
      <c r="Q4304" s="27" t="str">
        <f>VLOOKUP(N4304,'散件（更新）'!B:H,2,FALSE)</f>
        <v>114-18790111</v>
      </c>
      <c r="R4304" s="27" t="str">
        <f>VLOOKUP(N4304,'散件（更新）'!B:H,7,FALSE)</f>
        <v>Accessory Holder</v>
      </c>
      <c r="S4304" s="27" t="str">
        <f>VLOOKUP(N4304,'散件（更新）'!B:E,4,FALSE)</f>
        <v>https://tineco-yxzt.oss-accelerate.aliyuncs.com/20231219/9FWHA031100_1702948015795.png</v>
      </c>
      <c r="T4304" s="27" t="s">
        <v>8759</v>
      </c>
      <c r="U4304" s="28" t="str">
        <f>VLOOKUP(N4304,'散件（更新）'!B:G,6,FALSE)</f>
        <v>附件收纳架</v>
      </c>
      <c r="V4304" s="28" t="str">
        <f>VLOOKUP(N4304,'散件（更新）'!B:I,8,FALSE)</f>
        <v>6972200191823</v>
      </c>
    </row>
    <row r="4305" spans="1:22" ht="14.6">
      <c r="A4305" s="57">
        <v>46169</v>
      </c>
      <c r="B4305" s="140" t="s">
        <v>1075</v>
      </c>
      <c r="C4305" s="27" t="str">
        <f>VLOOKUP(B4305,'大货清单（不定期按GOMS更新）'!A:H,8,0)</f>
        <v>109-18791601</v>
      </c>
      <c r="D4305" s="27" t="str">
        <f>VLOOKUP(B4305,'大货清单（不定期按GOMS更新）'!A:C,3,0)</f>
        <v>CL1879P-01</v>
      </c>
      <c r="E4305" s="27" t="str">
        <f>VLOOKUP(B4305,'大货清单（不定期按GOMS更新）'!A:H,4,0)</f>
        <v>FR,ZA,TR,KR</v>
      </c>
      <c r="F4305" s="27" t="str">
        <f>VLOOKUP(B4305,'大货清单（不定期按GOMS更新）'!A:H,2,0)</f>
        <v>Floor One S3 Breeze</v>
      </c>
      <c r="G4305" s="28">
        <f>VLOOKUP(B4305,'大货清单（不定期按GOMS更新）'!A:I,9,FALSE)</f>
        <v>6974950100889</v>
      </c>
      <c r="H4305" s="27" t="str">
        <f>VLOOKUP(B4305,'大货清单（不定期按GOMS更新）'!A:H,7,0)</f>
        <v>Black</v>
      </c>
      <c r="I4305" s="27" t="str">
        <f>VLOOKUP(B4305,'大货清单（不定期按GOMS更新）'!A:F,6,FALSE)</f>
        <v>ACTIVE</v>
      </c>
      <c r="J4305" s="27" t="str">
        <f>VLOOKUP(B4305,'大货清单（不定期按GOMS更新）'!A:K,11,FALSE)</f>
        <v>8.4</v>
      </c>
      <c r="K4305" s="27" t="str">
        <f>VLOOKUP(B4305,'大货清单（不定期按GOMS更新）'!A:N,12,FALSE)</f>
        <v>846</v>
      </c>
      <c r="L4305" s="27" t="str">
        <f>VLOOKUP(B4305,'大货清单（不定期按GOMS更新）'!A:M,13,FALSE)</f>
        <v>230</v>
      </c>
      <c r="M4305" s="27" t="str">
        <f>VLOOKUP(B4305,'大货清单（不定期按GOMS更新）'!A:N,14,FALSE)</f>
        <v>331</v>
      </c>
      <c r="N4305" s="140" t="s">
        <v>509</v>
      </c>
      <c r="O4305" s="27">
        <f>IFERROR(VLOOKUP(N4305,'散件迭代（不定期更新）'!C:J,8,FALSE),0)</f>
        <v>0</v>
      </c>
      <c r="P4305" s="27" t="str">
        <f>IFERROR(VLOOKUP(N4305,'散件（更新）'!B:H,3,FALSE),0)</f>
        <v>206-1879-0110</v>
      </c>
      <c r="Q4305" s="27" t="str">
        <f>VLOOKUP(N4305,'散件（更新）'!B:H,2,FALSE)</f>
        <v>114-18790110</v>
      </c>
      <c r="R4305" s="27" t="str">
        <f>VLOOKUP(N4305,'散件（更新）'!B:H,7,FALSE)</f>
        <v>HEPA Holder</v>
      </c>
      <c r="S4305" s="27" t="str">
        <f>VLOOKUP(N4305,'散件（更新）'!B:E,4,FALSE)</f>
        <v>https://tineco-yxzt.oss-accelerate.aliyuncs.com/20231219/9FWHE031100_1702948016096.png</v>
      </c>
      <c r="T4305" s="27" t="s">
        <v>8759</v>
      </c>
      <c r="U4305" s="28" t="str">
        <f>VLOOKUP(N4305,'散件（更新）'!B:G,6,FALSE)</f>
        <v>托盘HEPA架</v>
      </c>
      <c r="V4305" s="28" t="str">
        <f>VLOOKUP(N4305,'散件（更新）'!B:I,8,FALSE)</f>
        <v>6972200191816</v>
      </c>
    </row>
    <row r="4306" spans="1:22" ht="14.6">
      <c r="A4306" s="57">
        <v>46169</v>
      </c>
      <c r="B4306" s="140" t="s">
        <v>1075</v>
      </c>
      <c r="C4306" s="27" t="str">
        <f>VLOOKUP(B4306,'大货清单（不定期按GOMS更新）'!A:H,8,0)</f>
        <v>109-18791601</v>
      </c>
      <c r="D4306" s="27" t="str">
        <f>VLOOKUP(B4306,'大货清单（不定期按GOMS更新）'!A:C,3,0)</f>
        <v>CL1879P-01</v>
      </c>
      <c r="E4306" s="27" t="str">
        <f>VLOOKUP(B4306,'大货清单（不定期按GOMS更新）'!A:H,4,0)</f>
        <v>FR,ZA,TR,KR</v>
      </c>
      <c r="F4306" s="27" t="str">
        <f>VLOOKUP(B4306,'大货清单（不定期按GOMS更新）'!A:H,2,0)</f>
        <v>Floor One S3 Breeze</v>
      </c>
      <c r="G4306" s="28">
        <f>VLOOKUP(B4306,'大货清单（不定期按GOMS更新）'!A:I,9,FALSE)</f>
        <v>6974950100889</v>
      </c>
      <c r="H4306" s="27" t="str">
        <f>VLOOKUP(B4306,'大货清单（不定期按GOMS更新）'!A:H,7,0)</f>
        <v>Black</v>
      </c>
      <c r="I4306" s="27" t="str">
        <f>VLOOKUP(B4306,'大货清单（不定期按GOMS更新）'!A:F,6,FALSE)</f>
        <v>ACTIVE</v>
      </c>
      <c r="J4306" s="27" t="str">
        <f>VLOOKUP(B4306,'大货清单（不定期按GOMS更新）'!A:K,11,FALSE)</f>
        <v>8.4</v>
      </c>
      <c r="K4306" s="27" t="str">
        <f>VLOOKUP(B4306,'大货清单（不定期按GOMS更新）'!A:N,12,FALSE)</f>
        <v>846</v>
      </c>
      <c r="L4306" s="27" t="str">
        <f>VLOOKUP(B4306,'大货清单（不定期按GOMS更新）'!A:M,13,FALSE)</f>
        <v>230</v>
      </c>
      <c r="M4306" s="27" t="str">
        <f>VLOOKUP(B4306,'大货清单（不定期按GOMS更新）'!A:N,14,FALSE)</f>
        <v>331</v>
      </c>
      <c r="N4306" s="140" t="s">
        <v>1191</v>
      </c>
      <c r="O4306" s="27" t="str">
        <f>IFERROR(VLOOKUP(N4306,'散件迭代（不定期更新）'!C:J,8,FALSE),0)</f>
        <v>A26</v>
      </c>
      <c r="P4306" s="27" t="str">
        <f>IFERROR(VLOOKUP(N4306,'散件（更新）'!B:H,3,FALSE),0)</f>
        <v>206-1879-0120</v>
      </c>
      <c r="Q4306" s="27" t="str">
        <f>VLOOKUP(N4306,'散件（更新）'!B:H,2,FALSE)</f>
        <v>114-18790120</v>
      </c>
      <c r="R4306" s="27" t="str">
        <f>VLOOKUP(N4306,'散件（更新）'!B:H,7,FALSE)</f>
        <v>Adapter</v>
      </c>
      <c r="S4306" s="27" t="str">
        <f>VLOOKUP(N4306,'散件（更新）'!B:E,4,FALSE)</f>
        <v>https://tineco-yxzt.oss-accelerate.aliyuncs.com/product/114-18790120.jpg</v>
      </c>
      <c r="T4306" s="27" t="s">
        <v>8759</v>
      </c>
      <c r="U4306" s="28" t="str">
        <f>VLOOKUP(N4306,'散件（更新）'!B:G,6,FALSE)</f>
        <v>适配器（低配）</v>
      </c>
      <c r="V4306" s="28" t="str">
        <f>VLOOKUP(N4306,'散件（更新）'!B:I,8,FALSE)</f>
        <v>6972200191854</v>
      </c>
    </row>
    <row r="4307" spans="1:22" ht="14.6">
      <c r="A4307" s="57">
        <v>46169</v>
      </c>
      <c r="B4307" s="140" t="s">
        <v>1075</v>
      </c>
      <c r="C4307" s="27" t="str">
        <f>VLOOKUP(B4307,'大货清单（不定期按GOMS更新）'!A:H,8,0)</f>
        <v>109-18791601</v>
      </c>
      <c r="D4307" s="27" t="str">
        <f>VLOOKUP(B4307,'大货清单（不定期按GOMS更新）'!A:C,3,0)</f>
        <v>CL1879P-01</v>
      </c>
      <c r="E4307" s="27" t="str">
        <f>VLOOKUP(B4307,'大货清单（不定期按GOMS更新）'!A:H,4,0)</f>
        <v>FR,ZA,TR,KR</v>
      </c>
      <c r="F4307" s="27" t="str">
        <f>VLOOKUP(B4307,'大货清单（不定期按GOMS更新）'!A:H,2,0)</f>
        <v>Floor One S3 Breeze</v>
      </c>
      <c r="G4307" s="28">
        <f>VLOOKUP(B4307,'大货清单（不定期按GOMS更新）'!A:I,9,FALSE)</f>
        <v>6974950100889</v>
      </c>
      <c r="H4307" s="27" t="str">
        <f>VLOOKUP(B4307,'大货清单（不定期按GOMS更新）'!A:H,7,0)</f>
        <v>Black</v>
      </c>
      <c r="I4307" s="27" t="str">
        <f>VLOOKUP(B4307,'大货清单（不定期按GOMS更新）'!A:F,6,FALSE)</f>
        <v>ACTIVE</v>
      </c>
      <c r="J4307" s="27" t="str">
        <f>VLOOKUP(B4307,'大货清单（不定期按GOMS更新）'!A:K,11,FALSE)</f>
        <v>8.4</v>
      </c>
      <c r="K4307" s="27" t="str">
        <f>VLOOKUP(B4307,'大货清单（不定期按GOMS更新）'!A:N,12,FALSE)</f>
        <v>846</v>
      </c>
      <c r="L4307" s="27" t="str">
        <f>VLOOKUP(B4307,'大货清单（不定期按GOMS更新）'!A:M,13,FALSE)</f>
        <v>230</v>
      </c>
      <c r="M4307" s="27" t="str">
        <f>VLOOKUP(B4307,'大货清单（不定期按GOMS更新）'!A:N,14,FALSE)</f>
        <v>331</v>
      </c>
      <c r="N4307" s="140" t="s">
        <v>1042</v>
      </c>
      <c r="O4307" s="27">
        <f>IFERROR(VLOOKUP(N4307,'散件迭代（不定期更新）'!C:J,8,FALSE),0)</f>
        <v>0</v>
      </c>
      <c r="P4307" s="27" t="str">
        <f>IFERROR(VLOOKUP(N4307,'散件（更新）'!B:H,3,FALSE),0)</f>
        <v>206-1879-0112</v>
      </c>
      <c r="Q4307" s="27" t="str">
        <f>VLOOKUP(N4307,'散件（更新）'!B:H,2,FALSE)</f>
        <v>114-18790112</v>
      </c>
      <c r="R4307" s="27" t="str">
        <f>VLOOKUP(N4307,'散件（更新）'!B:H,7,FALSE)</f>
        <v>Charging Base</v>
      </c>
      <c r="S4307" s="27" t="str">
        <f>VLOOKUP(N4307,'散件（更新）'!B:E,4,FALSE)</f>
        <v>https://tineco-yxzt.oss-accelerate.aliyuncs.com/20231219/9FWPB031100_1702948018050.png</v>
      </c>
      <c r="T4307" s="27" t="s">
        <v>8759</v>
      </c>
      <c r="U4307" s="28" t="str">
        <f>VLOOKUP(N4307,'散件（更新）'!B:G,6,FALSE)</f>
        <v>托盘组件</v>
      </c>
      <c r="V4307" s="28" t="str">
        <f>VLOOKUP(N4307,'散件（更新）'!B:I,8,FALSE)</f>
        <v>6972200191830</v>
      </c>
    </row>
    <row r="4308" spans="1:22" ht="14.6">
      <c r="A4308" s="57">
        <v>46169</v>
      </c>
      <c r="B4308" s="140" t="s">
        <v>1075</v>
      </c>
      <c r="C4308" s="27" t="str">
        <f>VLOOKUP(B4308,'大货清单（不定期按GOMS更新）'!A:H,8,0)</f>
        <v>109-18791601</v>
      </c>
      <c r="D4308" s="27" t="str">
        <f>VLOOKUP(B4308,'大货清单（不定期按GOMS更新）'!A:C,3,0)</f>
        <v>CL1879P-01</v>
      </c>
      <c r="E4308" s="27" t="str">
        <f>VLOOKUP(B4308,'大货清单（不定期按GOMS更新）'!A:H,4,0)</f>
        <v>FR,ZA,TR,KR</v>
      </c>
      <c r="F4308" s="27" t="str">
        <f>VLOOKUP(B4308,'大货清单（不定期按GOMS更新）'!A:H,2,0)</f>
        <v>Floor One S3 Breeze</v>
      </c>
      <c r="G4308" s="28">
        <f>VLOOKUP(B4308,'大货清单（不定期按GOMS更新）'!A:I,9,FALSE)</f>
        <v>6974950100889</v>
      </c>
      <c r="H4308" s="27" t="str">
        <f>VLOOKUP(B4308,'大货清单（不定期按GOMS更新）'!A:H,7,0)</f>
        <v>Black</v>
      </c>
      <c r="I4308" s="27" t="str">
        <f>VLOOKUP(B4308,'大货清单（不定期按GOMS更新）'!A:F,6,FALSE)</f>
        <v>ACTIVE</v>
      </c>
      <c r="J4308" s="27" t="str">
        <f>VLOOKUP(B4308,'大货清单（不定期按GOMS更新）'!A:K,11,FALSE)</f>
        <v>8.4</v>
      </c>
      <c r="K4308" s="27" t="str">
        <f>VLOOKUP(B4308,'大货清单（不定期按GOMS更新）'!A:N,12,FALSE)</f>
        <v>846</v>
      </c>
      <c r="L4308" s="27" t="str">
        <f>VLOOKUP(B4308,'大货清单（不定期按GOMS更新）'!A:M,13,FALSE)</f>
        <v>230</v>
      </c>
      <c r="M4308" s="27" t="str">
        <f>VLOOKUP(B4308,'大货清单（不定期按GOMS更新）'!A:N,14,FALSE)</f>
        <v>331</v>
      </c>
      <c r="N4308" s="140" t="s">
        <v>1184</v>
      </c>
      <c r="O4308" s="27">
        <f>IFERROR(VLOOKUP(N4308,'散件迭代（不定期更新）'!C:J,8,FALSE),0)</f>
        <v>0</v>
      </c>
      <c r="P4308" s="27" t="str">
        <f>IFERROR(VLOOKUP(N4308,'散件（更新）'!B:H,3,FALSE),0)</f>
        <v>206-1879-0402</v>
      </c>
      <c r="Q4308" s="27" t="str">
        <f>VLOOKUP(N4308,'散件（更新）'!B:H,2,FALSE)</f>
        <v>114-18790402</v>
      </c>
      <c r="R4308" s="27" t="str">
        <f>VLOOKUP(N4308,'散件（更新）'!B:H,7,FALSE)</f>
        <v>Battery</v>
      </c>
      <c r="S4308" s="27">
        <f>VLOOKUP(N4308,'散件（更新）'!B:E,4,FALSE)</f>
        <v>0</v>
      </c>
      <c r="T4308" s="27" t="s">
        <v>8759</v>
      </c>
      <c r="U4308" s="28" t="str">
        <f>VLOOKUP(N4308,'散件（更新）'!B:G,6,FALSE)</f>
        <v>电池包组件低配</v>
      </c>
      <c r="V4308" s="28" t="str">
        <f>VLOOKUP(N4308,'散件（更新）'!B:I,8,FALSE)</f>
        <v>6972200194343</v>
      </c>
    </row>
    <row r="4309" spans="1:22" ht="14.6">
      <c r="A4309" s="57">
        <v>46169</v>
      </c>
      <c r="B4309" s="140" t="s">
        <v>1075</v>
      </c>
      <c r="C4309" s="27" t="str">
        <f>VLOOKUP(B4309,'大货清单（不定期按GOMS更新）'!A:H,8,0)</f>
        <v>109-18791601</v>
      </c>
      <c r="D4309" s="27" t="str">
        <f>VLOOKUP(B4309,'大货清单（不定期按GOMS更新）'!A:C,3,0)</f>
        <v>CL1879P-01</v>
      </c>
      <c r="E4309" s="27" t="str">
        <f>VLOOKUP(B4309,'大货清单（不定期按GOMS更新）'!A:H,4,0)</f>
        <v>FR,ZA,TR,KR</v>
      </c>
      <c r="F4309" s="27" t="str">
        <f>VLOOKUP(B4309,'大货清单（不定期按GOMS更新）'!A:H,2,0)</f>
        <v>Floor One S3 Breeze</v>
      </c>
      <c r="G4309" s="28">
        <f>VLOOKUP(B4309,'大货清单（不定期按GOMS更新）'!A:I,9,FALSE)</f>
        <v>6974950100889</v>
      </c>
      <c r="H4309" s="27" t="str">
        <f>VLOOKUP(B4309,'大货清单（不定期按GOMS更新）'!A:H,7,0)</f>
        <v>Black</v>
      </c>
      <c r="I4309" s="27" t="str">
        <f>VLOOKUP(B4309,'大货清单（不定期按GOMS更新）'!A:F,6,FALSE)</f>
        <v>ACTIVE</v>
      </c>
      <c r="J4309" s="27" t="str">
        <f>VLOOKUP(B4309,'大货清单（不定期按GOMS更新）'!A:K,11,FALSE)</f>
        <v>8.4</v>
      </c>
      <c r="K4309" s="27" t="str">
        <f>VLOOKUP(B4309,'大货清单（不定期按GOMS更新）'!A:N,12,FALSE)</f>
        <v>846</v>
      </c>
      <c r="L4309" s="27" t="str">
        <f>VLOOKUP(B4309,'大货清单（不定期按GOMS更新）'!A:M,13,FALSE)</f>
        <v>230</v>
      </c>
      <c r="M4309" s="27" t="str">
        <f>VLOOKUP(B4309,'大货清单（不定期按GOMS更新）'!A:N,14,FALSE)</f>
        <v>331</v>
      </c>
      <c r="N4309" s="140" t="s">
        <v>1068</v>
      </c>
      <c r="O4309" s="27">
        <f>IFERROR(VLOOKUP(N4309,'散件迭代（不定期更新）'!C:J,8,FALSE),0)</f>
        <v>0</v>
      </c>
      <c r="P4309" s="27" t="str">
        <f>IFERROR(VLOOKUP(N4309,'散件（更新）'!B:H,3,FALSE),0)</f>
        <v>206-1879-0714</v>
      </c>
      <c r="Q4309" s="27" t="str">
        <f>VLOOKUP(N4309,'散件（更新）'!B:H,2,FALSE)</f>
        <v>114-18790714</v>
      </c>
      <c r="R4309" s="27" t="str">
        <f>VLOOKUP(N4309,'散件（更新）'!B:H,7,FALSE)</f>
        <v>Repair Charging</v>
      </c>
      <c r="S4309" s="27" t="str">
        <f>VLOOKUP(N4309,'散件（更新）'!B:E,4,FALSE)</f>
        <v>https://tineco-yxzt.oss-accelerate.aliyuncs.com/20231219/9FWRC031100_1702948019729.png</v>
      </c>
      <c r="T4309" s="27" t="s">
        <v>8759</v>
      </c>
      <c r="U4309" s="28" t="str">
        <f>VLOOKUP(N4309,'散件（更新）'!B:G,6,FALSE)</f>
        <v>托盘充电盒组件</v>
      </c>
      <c r="V4309" s="28" t="str">
        <f>VLOOKUP(N4309,'散件（更新）'!B:I,8,FALSE)</f>
        <v>6972200195692</v>
      </c>
    </row>
    <row r="4310" spans="1:22" ht="14.6">
      <c r="A4310" s="57">
        <v>46169</v>
      </c>
      <c r="B4310" s="140" t="s">
        <v>1075</v>
      </c>
      <c r="C4310" s="27" t="str">
        <f>VLOOKUP(B4310,'大货清单（不定期按GOMS更新）'!A:H,8,0)</f>
        <v>109-18791601</v>
      </c>
      <c r="D4310" s="27" t="str">
        <f>VLOOKUP(B4310,'大货清单（不定期按GOMS更新）'!A:C,3,0)</f>
        <v>CL1879P-01</v>
      </c>
      <c r="E4310" s="27" t="str">
        <f>VLOOKUP(B4310,'大货清单（不定期按GOMS更新）'!A:H,4,0)</f>
        <v>FR,ZA,TR,KR</v>
      </c>
      <c r="F4310" s="27" t="str">
        <f>VLOOKUP(B4310,'大货清单（不定期按GOMS更新）'!A:H,2,0)</f>
        <v>Floor One S3 Breeze</v>
      </c>
      <c r="G4310" s="28">
        <f>VLOOKUP(B4310,'大货清单（不定期按GOMS更新）'!A:I,9,FALSE)</f>
        <v>6974950100889</v>
      </c>
      <c r="H4310" s="27" t="str">
        <f>VLOOKUP(B4310,'大货清单（不定期按GOMS更新）'!A:H,7,0)</f>
        <v>Black</v>
      </c>
      <c r="I4310" s="27" t="str">
        <f>VLOOKUP(B4310,'大货清单（不定期按GOMS更新）'!A:F,6,FALSE)</f>
        <v>ACTIVE</v>
      </c>
      <c r="J4310" s="27" t="str">
        <f>VLOOKUP(B4310,'大货清单（不定期按GOMS更新）'!A:K,11,FALSE)</f>
        <v>8.4</v>
      </c>
      <c r="K4310" s="27" t="str">
        <f>VLOOKUP(B4310,'大货清单（不定期按GOMS更新）'!A:N,12,FALSE)</f>
        <v>846</v>
      </c>
      <c r="L4310" s="27" t="str">
        <f>VLOOKUP(B4310,'大货清单（不定期按GOMS更新）'!A:M,13,FALSE)</f>
        <v>230</v>
      </c>
      <c r="M4310" s="27" t="str">
        <f>VLOOKUP(B4310,'大货清单（不定期按GOMS更新）'!A:N,14,FALSE)</f>
        <v>331</v>
      </c>
      <c r="N4310" s="140" t="s">
        <v>1053</v>
      </c>
      <c r="O4310" s="27">
        <f>IFERROR(VLOOKUP(N4310,'散件迭代（不定期更新）'!C:J,8,FALSE),0)</f>
        <v>0</v>
      </c>
      <c r="P4310" s="27" t="str">
        <f>IFERROR(VLOOKUP(N4310,'散件（更新）'!B:H,3,FALSE),0)</f>
        <v>206-1879-0208</v>
      </c>
      <c r="Q4310" s="27" t="str">
        <f>VLOOKUP(N4310,'散件（更新）'!B:H,2,FALSE)</f>
        <v>114-18790208</v>
      </c>
      <c r="R4310" s="27" t="str">
        <f>VLOOKUP(N4310,'散件（更新）'!B:H,7,FALSE)</f>
        <v>Plastic part</v>
      </c>
      <c r="S4310" s="27" t="str">
        <f>VLOOKUP(N4310,'散件（更新）'!B:E,4,FALSE)</f>
        <v>https://tineco-yxzt.oss-accelerate.aliyuncs.com/product/114-18790208.jpeg</v>
      </c>
      <c r="T4310" s="27" t="s">
        <v>8759</v>
      </c>
      <c r="U4310" s="28" t="str">
        <f>VLOOKUP(N4310,'散件（更新）'!B:G,6,FALSE)</f>
        <v>转接头组件</v>
      </c>
      <c r="V4310" s="28" t="str">
        <f>VLOOKUP(N4310,'散件（更新）'!B:I,8,FALSE)</f>
        <v>6972200197320</v>
      </c>
    </row>
    <row r="4311" spans="1:22" ht="14.6">
      <c r="A4311" s="57">
        <v>46169</v>
      </c>
      <c r="B4311" s="140" t="s">
        <v>1075</v>
      </c>
      <c r="C4311" s="27" t="str">
        <f>VLOOKUP(B4311,'大货清单（不定期按GOMS更新）'!A:H,8,0)</f>
        <v>109-18791601</v>
      </c>
      <c r="D4311" s="27" t="str">
        <f>VLOOKUP(B4311,'大货清单（不定期按GOMS更新）'!A:C,3,0)</f>
        <v>CL1879P-01</v>
      </c>
      <c r="E4311" s="27" t="str">
        <f>VLOOKUP(B4311,'大货清单（不定期按GOMS更新）'!A:H,4,0)</f>
        <v>FR,ZA,TR,KR</v>
      </c>
      <c r="F4311" s="27" t="str">
        <f>VLOOKUP(B4311,'大货清单（不定期按GOMS更新）'!A:H,2,0)</f>
        <v>Floor One S3 Breeze</v>
      </c>
      <c r="G4311" s="28">
        <f>VLOOKUP(B4311,'大货清单（不定期按GOMS更新）'!A:I,9,FALSE)</f>
        <v>6974950100889</v>
      </c>
      <c r="H4311" s="27" t="str">
        <f>VLOOKUP(B4311,'大货清单（不定期按GOMS更新）'!A:H,7,0)</f>
        <v>Black</v>
      </c>
      <c r="I4311" s="27" t="str">
        <f>VLOOKUP(B4311,'大货清单（不定期按GOMS更新）'!A:F,6,FALSE)</f>
        <v>ACTIVE</v>
      </c>
      <c r="J4311" s="27" t="str">
        <f>VLOOKUP(B4311,'大货清单（不定期按GOMS更新）'!A:K,11,FALSE)</f>
        <v>8.4</v>
      </c>
      <c r="K4311" s="27" t="str">
        <f>VLOOKUP(B4311,'大货清单（不定期按GOMS更新）'!A:N,12,FALSE)</f>
        <v>846</v>
      </c>
      <c r="L4311" s="27" t="str">
        <f>VLOOKUP(B4311,'大货清单（不定期按GOMS更新）'!A:M,13,FALSE)</f>
        <v>230</v>
      </c>
      <c r="M4311" s="27" t="str">
        <f>VLOOKUP(B4311,'大货清单（不定期按GOMS更新）'!A:N,14,FALSE)</f>
        <v>331</v>
      </c>
      <c r="N4311" s="140" t="s">
        <v>1056</v>
      </c>
      <c r="O4311" s="27">
        <f>IFERROR(VLOOKUP(N4311,'散件迭代（不定期更新）'!C:J,8,FALSE),0)</f>
        <v>0</v>
      </c>
      <c r="P4311" s="27" t="str">
        <f>IFERROR(VLOOKUP(N4311,'散件（更新）'!B:H,3,FALSE),0)</f>
        <v>206-1879-0201</v>
      </c>
      <c r="Q4311" s="27" t="str">
        <f>VLOOKUP(N4311,'散件（更新）'!B:H,2,FALSE)</f>
        <v>114-18790201</v>
      </c>
      <c r="R4311" s="27" t="str">
        <f>VLOOKUP(N4311,'散件（更新）'!B:H,7,FALSE)</f>
        <v>Wire</v>
      </c>
      <c r="S4311" s="27">
        <f>VLOOKUP(N4311,'散件（更新）'!B:E,4,FALSE)</f>
        <v>0</v>
      </c>
      <c r="T4311" s="27" t="s">
        <v>8759</v>
      </c>
      <c r="U4311" s="28" t="str">
        <f>VLOOKUP(N4311,'散件（更新）'!B:G,6,FALSE)</f>
        <v>机身充电导线组件</v>
      </c>
      <c r="V4311" s="28" t="str">
        <f>VLOOKUP(N4311,'散件（更新）'!B:I,8,FALSE)</f>
        <v>6972200194299</v>
      </c>
    </row>
    <row r="4312" spans="1:22" ht="14.6">
      <c r="A4312" s="57">
        <v>46169</v>
      </c>
      <c r="B4312" s="140" t="s">
        <v>1075</v>
      </c>
      <c r="C4312" s="27" t="str">
        <f>VLOOKUP(B4312,'大货清单（不定期按GOMS更新）'!A:H,8,0)</f>
        <v>109-18791601</v>
      </c>
      <c r="D4312" s="27" t="str">
        <f>VLOOKUP(B4312,'大货清单（不定期按GOMS更新）'!A:C,3,0)</f>
        <v>CL1879P-01</v>
      </c>
      <c r="E4312" s="27" t="str">
        <f>VLOOKUP(B4312,'大货清单（不定期按GOMS更新）'!A:H,4,0)</f>
        <v>FR,ZA,TR,KR</v>
      </c>
      <c r="F4312" s="27" t="str">
        <f>VLOOKUP(B4312,'大货清单（不定期按GOMS更新）'!A:H,2,0)</f>
        <v>Floor One S3 Breeze</v>
      </c>
      <c r="G4312" s="28">
        <f>VLOOKUP(B4312,'大货清单（不定期按GOMS更新）'!A:I,9,FALSE)</f>
        <v>6974950100889</v>
      </c>
      <c r="H4312" s="27" t="str">
        <f>VLOOKUP(B4312,'大货清单（不定期按GOMS更新）'!A:H,7,0)</f>
        <v>Black</v>
      </c>
      <c r="I4312" s="27" t="str">
        <f>VLOOKUP(B4312,'大货清单（不定期按GOMS更新）'!A:F,6,FALSE)</f>
        <v>ACTIVE</v>
      </c>
      <c r="J4312" s="27" t="str">
        <f>VLOOKUP(B4312,'大货清单（不定期按GOMS更新）'!A:K,11,FALSE)</f>
        <v>8.4</v>
      </c>
      <c r="K4312" s="27" t="str">
        <f>VLOOKUP(B4312,'大货清单（不定期按GOMS更新）'!A:N,12,FALSE)</f>
        <v>846</v>
      </c>
      <c r="L4312" s="27" t="str">
        <f>VLOOKUP(B4312,'大货清单（不定期按GOMS更新）'!A:M,13,FALSE)</f>
        <v>230</v>
      </c>
      <c r="M4312" s="27" t="str">
        <f>VLOOKUP(B4312,'大货清单（不定期按GOMS更新）'!A:N,14,FALSE)</f>
        <v>331</v>
      </c>
      <c r="N4312" s="140" t="s">
        <v>1062</v>
      </c>
      <c r="O4312" s="27" t="str">
        <f>IFERROR(VLOOKUP(N4312,'散件迭代（不定期更新）'!C:J,8,FALSE),0)</f>
        <v>A20</v>
      </c>
      <c r="P4312" s="27" t="str">
        <f>IFERROR(VLOOKUP(N4312,'散件（更新）'!B:H,3,FALSE),0)</f>
        <v>206-1879-0023</v>
      </c>
      <c r="Q4312" s="27" t="str">
        <f>VLOOKUP(N4312,'散件（更新）'!B:H,2,FALSE)</f>
        <v>114-18790023</v>
      </c>
      <c r="R4312" s="27" t="str">
        <f>VLOOKUP(N4312,'散件（更新）'!B:H,7,FALSE)</f>
        <v>Swich</v>
      </c>
      <c r="S4312" s="27" t="str">
        <f>VLOOKUP(N4312,'散件（更新）'!B:E,4,FALSE)</f>
        <v>https://tineco-yxzt.oss-accelerate.aliyuncs.com/20231219/9FWRK050000_1702948027670.png</v>
      </c>
      <c r="T4312" s="27" t="s">
        <v>8759</v>
      </c>
      <c r="U4312" s="28" t="str">
        <f>VLOOKUP(N4312,'散件（更新）'!B:G,6,FALSE)</f>
        <v>微动开关</v>
      </c>
      <c r="V4312" s="28" t="str">
        <f>VLOOKUP(N4312,'散件（更新）'!B:I,8,FALSE)</f>
        <v>6972200197467</v>
      </c>
    </row>
    <row r="4313" spans="1:22" ht="14.6">
      <c r="A4313" s="57">
        <v>46169</v>
      </c>
      <c r="B4313" s="140" t="s">
        <v>1075</v>
      </c>
      <c r="C4313" s="27" t="str">
        <f>VLOOKUP(B4313,'大货清单（不定期按GOMS更新）'!A:H,8,0)</f>
        <v>109-18791601</v>
      </c>
      <c r="D4313" s="27" t="str">
        <f>VLOOKUP(B4313,'大货清单（不定期按GOMS更新）'!A:C,3,0)</f>
        <v>CL1879P-01</v>
      </c>
      <c r="E4313" s="27" t="str">
        <f>VLOOKUP(B4313,'大货清单（不定期按GOMS更新）'!A:H,4,0)</f>
        <v>FR,ZA,TR,KR</v>
      </c>
      <c r="F4313" s="27" t="str">
        <f>VLOOKUP(B4313,'大货清单（不定期按GOMS更新）'!A:H,2,0)</f>
        <v>Floor One S3 Breeze</v>
      </c>
      <c r="G4313" s="28">
        <f>VLOOKUP(B4313,'大货清单（不定期按GOMS更新）'!A:I,9,FALSE)</f>
        <v>6974950100889</v>
      </c>
      <c r="H4313" s="27" t="str">
        <f>VLOOKUP(B4313,'大货清单（不定期按GOMS更新）'!A:H,7,0)</f>
        <v>Black</v>
      </c>
      <c r="I4313" s="27" t="str">
        <f>VLOOKUP(B4313,'大货清单（不定期按GOMS更新）'!A:F,6,FALSE)</f>
        <v>ACTIVE</v>
      </c>
      <c r="J4313" s="27" t="str">
        <f>VLOOKUP(B4313,'大货清单（不定期按GOMS更新）'!A:K,11,FALSE)</f>
        <v>8.4</v>
      </c>
      <c r="K4313" s="27" t="str">
        <f>VLOOKUP(B4313,'大货清单（不定期按GOMS更新）'!A:N,12,FALSE)</f>
        <v>846</v>
      </c>
      <c r="L4313" s="27" t="str">
        <f>VLOOKUP(B4313,'大货清单（不定期按GOMS更新）'!A:M,13,FALSE)</f>
        <v>230</v>
      </c>
      <c r="M4313" s="27" t="str">
        <f>VLOOKUP(B4313,'大货清单（不定期按GOMS更新）'!A:N,14,FALSE)</f>
        <v>331</v>
      </c>
      <c r="N4313" s="140" t="s">
        <v>2430</v>
      </c>
      <c r="O4313" s="27">
        <f>IFERROR(VLOOKUP(N4313,'散件迭代（不定期更新）'!C:J,8,FALSE),0)</f>
        <v>0</v>
      </c>
      <c r="P4313" s="27" t="str">
        <f>IFERROR(VLOOKUP(N4313,'散件（更新）'!B:H,3,FALSE),0)</f>
        <v>206-2011-0502</v>
      </c>
      <c r="Q4313" s="27" t="str">
        <f>VLOOKUP(N4313,'散件（更新）'!B:H,2,FALSE)</f>
        <v>114-20110502</v>
      </c>
      <c r="R4313" s="27" t="str">
        <f>VLOOKUP(N4313,'散件（更新）'!B:H,7,FALSE)</f>
        <v>Motor</v>
      </c>
      <c r="S4313" s="27" t="str">
        <f>VLOOKUP(N4313,'散件（更新）'!B:E,4,FALSE)</f>
        <v>https://tineco-yxzt.oss-accelerate.aliyuncs.com/20231219/9FWRM000000_1702948027878.png</v>
      </c>
      <c r="T4313" s="27" t="s">
        <v>8759</v>
      </c>
      <c r="U4313" s="28" t="str">
        <f>VLOOKUP(N4313,'散件（更新）'!B:G,6,FALSE)</f>
        <v>风机装配组件</v>
      </c>
      <c r="V4313" s="28" t="str">
        <f>VLOOKUP(N4313,'散件（更新）'!B:I,8,FALSE)</f>
        <v>6972200199997</v>
      </c>
    </row>
    <row r="4314" spans="1:22" ht="14.6">
      <c r="A4314" s="57">
        <v>46169</v>
      </c>
      <c r="B4314" s="140" t="s">
        <v>1075</v>
      </c>
      <c r="C4314" s="27" t="str">
        <f>VLOOKUP(B4314,'大货清单（不定期按GOMS更新）'!A:H,8,0)</f>
        <v>109-18791601</v>
      </c>
      <c r="D4314" s="27" t="str">
        <f>VLOOKUP(B4314,'大货清单（不定期按GOMS更新）'!A:C,3,0)</f>
        <v>CL1879P-01</v>
      </c>
      <c r="E4314" s="27" t="str">
        <f>VLOOKUP(B4314,'大货清单（不定期按GOMS更新）'!A:H,4,0)</f>
        <v>FR,ZA,TR,KR</v>
      </c>
      <c r="F4314" s="27" t="str">
        <f>VLOOKUP(B4314,'大货清单（不定期按GOMS更新）'!A:H,2,0)</f>
        <v>Floor One S3 Breeze</v>
      </c>
      <c r="G4314" s="28">
        <f>VLOOKUP(B4314,'大货清单（不定期按GOMS更新）'!A:I,9,FALSE)</f>
        <v>6974950100889</v>
      </c>
      <c r="H4314" s="27" t="str">
        <f>VLOOKUP(B4314,'大货清单（不定期按GOMS更新）'!A:H,7,0)</f>
        <v>Black</v>
      </c>
      <c r="I4314" s="27" t="str">
        <f>VLOOKUP(B4314,'大货清单（不定期按GOMS更新）'!A:F,6,FALSE)</f>
        <v>ACTIVE</v>
      </c>
      <c r="J4314" s="27" t="str">
        <f>VLOOKUP(B4314,'大货清单（不定期按GOMS更新）'!A:K,11,FALSE)</f>
        <v>8.4</v>
      </c>
      <c r="K4314" s="27" t="str">
        <f>VLOOKUP(B4314,'大货清单（不定期按GOMS更新）'!A:N,12,FALSE)</f>
        <v>846</v>
      </c>
      <c r="L4314" s="27" t="str">
        <f>VLOOKUP(B4314,'大货清单（不定期按GOMS更新）'!A:M,13,FALSE)</f>
        <v>230</v>
      </c>
      <c r="M4314" s="27" t="str">
        <f>VLOOKUP(B4314,'大货清单（不定期按GOMS更新）'!A:N,14,FALSE)</f>
        <v>331</v>
      </c>
      <c r="N4314" s="140" t="s">
        <v>1055</v>
      </c>
      <c r="O4314" s="27">
        <f>IFERROR(VLOOKUP(N4314,'散件迭代（不定期更新）'!C:J,8,FALSE),0)</f>
        <v>0</v>
      </c>
      <c r="P4314" s="27" t="str">
        <f>IFERROR(VLOOKUP(N4314,'散件（更新）'!B:H,3,FALSE),0)</f>
        <v>206-1879-0203</v>
      </c>
      <c r="Q4314" s="27" t="str">
        <f>VLOOKUP(N4314,'散件（更新）'!B:H,2,FALSE)</f>
        <v>114-18790203</v>
      </c>
      <c r="R4314" s="27" t="str">
        <f>VLOOKUP(N4314,'散件（更新）'!B:H,7,FALSE)</f>
        <v>Sensor</v>
      </c>
      <c r="S4314" s="27">
        <f>VLOOKUP(N4314,'散件（更新）'!B:E,4,FALSE)</f>
        <v>0</v>
      </c>
      <c r="T4314" s="27" t="s">
        <v>8759</v>
      </c>
      <c r="U4314" s="28" t="str">
        <f>VLOOKUP(N4314,'散件（更新）'!B:G,6,FALSE)</f>
        <v>液位传感器光电式</v>
      </c>
      <c r="V4314" s="28" t="str">
        <f>VLOOKUP(N4314,'散件（更新）'!B:I,8,FALSE)</f>
        <v>6972200194329</v>
      </c>
    </row>
    <row r="4315" spans="1:22" ht="14.6">
      <c r="A4315" s="57">
        <v>46169</v>
      </c>
      <c r="B4315" s="140" t="s">
        <v>1075</v>
      </c>
      <c r="C4315" s="27" t="str">
        <f>VLOOKUP(B4315,'大货清单（不定期按GOMS更新）'!A:H,8,0)</f>
        <v>109-18791601</v>
      </c>
      <c r="D4315" s="27" t="str">
        <f>VLOOKUP(B4315,'大货清单（不定期按GOMS更新）'!A:C,3,0)</f>
        <v>CL1879P-01</v>
      </c>
      <c r="E4315" s="27" t="str">
        <f>VLOOKUP(B4315,'大货清单（不定期按GOMS更新）'!A:H,4,0)</f>
        <v>FR,ZA,TR,KR</v>
      </c>
      <c r="F4315" s="27" t="str">
        <f>VLOOKUP(B4315,'大货清单（不定期按GOMS更新）'!A:H,2,0)</f>
        <v>Floor One S3 Breeze</v>
      </c>
      <c r="G4315" s="28">
        <f>VLOOKUP(B4315,'大货清单（不定期按GOMS更新）'!A:I,9,FALSE)</f>
        <v>6974950100889</v>
      </c>
      <c r="H4315" s="27" t="str">
        <f>VLOOKUP(B4315,'大货清单（不定期按GOMS更新）'!A:H,7,0)</f>
        <v>Black</v>
      </c>
      <c r="I4315" s="27" t="str">
        <f>VLOOKUP(B4315,'大货清单（不定期按GOMS更新）'!A:F,6,FALSE)</f>
        <v>ACTIVE</v>
      </c>
      <c r="J4315" s="27" t="str">
        <f>VLOOKUP(B4315,'大货清单（不定期按GOMS更新）'!A:K,11,FALSE)</f>
        <v>8.4</v>
      </c>
      <c r="K4315" s="27" t="str">
        <f>VLOOKUP(B4315,'大货清单（不定期按GOMS更新）'!A:N,12,FALSE)</f>
        <v>846</v>
      </c>
      <c r="L4315" s="27" t="str">
        <f>VLOOKUP(B4315,'大货清单（不定期按GOMS更新）'!A:M,13,FALSE)</f>
        <v>230</v>
      </c>
      <c r="M4315" s="27" t="str">
        <f>VLOOKUP(B4315,'大货清单（不定期按GOMS更新）'!A:N,14,FALSE)</f>
        <v>331</v>
      </c>
      <c r="N4315" s="140" t="s">
        <v>1057</v>
      </c>
      <c r="O4315" s="27">
        <f>IFERROR(VLOOKUP(N4315,'散件迭代（不定期更新）'!C:J,8,FALSE),0)</f>
        <v>0</v>
      </c>
      <c r="P4315" s="27" t="str">
        <f>IFERROR(VLOOKUP(N4315,'散件（更新）'!B:H,3,FALSE),0)</f>
        <v>206-1879-0206</v>
      </c>
      <c r="Q4315" s="27" t="str">
        <f>VLOOKUP(N4315,'散件（更新）'!B:H,2,FALSE)</f>
        <v>114-18790206</v>
      </c>
      <c r="R4315" s="27" t="str">
        <f>VLOOKUP(N4315,'散件（更新）'!B:H,7,FALSE)</f>
        <v>Sensor</v>
      </c>
      <c r="S4315" s="27">
        <f>VLOOKUP(N4315,'散件（更新）'!B:E,4,FALSE)</f>
        <v>0</v>
      </c>
      <c r="T4315" s="27" t="s">
        <v>8759</v>
      </c>
      <c r="U4315" s="28" t="str">
        <f>VLOOKUP(N4315,'散件（更新）'!B:G,6,FALSE)</f>
        <v>污水传感器组件</v>
      </c>
      <c r="V4315" s="28" t="str">
        <f>VLOOKUP(N4315,'散件（更新）'!B:I,8,FALSE)</f>
        <v>6972200194398</v>
      </c>
    </row>
    <row r="4316" spans="1:22" ht="14.6">
      <c r="A4316" s="57">
        <v>46169</v>
      </c>
      <c r="B4316" s="140" t="s">
        <v>1075</v>
      </c>
      <c r="C4316" s="27" t="str">
        <f>VLOOKUP(B4316,'大货清单（不定期按GOMS更新）'!A:H,8,0)</f>
        <v>109-18791601</v>
      </c>
      <c r="D4316" s="27" t="str">
        <f>VLOOKUP(B4316,'大货清单（不定期按GOMS更新）'!A:C,3,0)</f>
        <v>CL1879P-01</v>
      </c>
      <c r="E4316" s="27" t="str">
        <f>VLOOKUP(B4316,'大货清单（不定期按GOMS更新）'!A:H,4,0)</f>
        <v>FR,ZA,TR,KR</v>
      </c>
      <c r="F4316" s="27" t="str">
        <f>VLOOKUP(B4316,'大货清单（不定期按GOMS更新）'!A:H,2,0)</f>
        <v>Floor One S3 Breeze</v>
      </c>
      <c r="G4316" s="28">
        <f>VLOOKUP(B4316,'大货清单（不定期按GOMS更新）'!A:I,9,FALSE)</f>
        <v>6974950100889</v>
      </c>
      <c r="H4316" s="27" t="str">
        <f>VLOOKUP(B4316,'大货清单（不定期按GOMS更新）'!A:H,7,0)</f>
        <v>Black</v>
      </c>
      <c r="I4316" s="27" t="str">
        <f>VLOOKUP(B4316,'大货清单（不定期按GOMS更新）'!A:F,6,FALSE)</f>
        <v>ACTIVE</v>
      </c>
      <c r="J4316" s="27" t="str">
        <f>VLOOKUP(B4316,'大货清单（不定期按GOMS更新）'!A:K,11,FALSE)</f>
        <v>8.4</v>
      </c>
      <c r="K4316" s="27" t="str">
        <f>VLOOKUP(B4316,'大货清单（不定期按GOMS更新）'!A:N,12,FALSE)</f>
        <v>846</v>
      </c>
      <c r="L4316" s="27" t="str">
        <f>VLOOKUP(B4316,'大货清单（不定期按GOMS更新）'!A:M,13,FALSE)</f>
        <v>230</v>
      </c>
      <c r="M4316" s="27" t="str">
        <f>VLOOKUP(B4316,'大货清单（不定期按GOMS更新）'!A:N,14,FALSE)</f>
        <v>331</v>
      </c>
      <c r="N4316" s="140" t="s">
        <v>1065</v>
      </c>
      <c r="O4316" s="27">
        <f>IFERROR(VLOOKUP(N4316,'散件迭代（不定期更新）'!C:J,8,FALSE),0)</f>
        <v>0</v>
      </c>
      <c r="P4316" s="27" t="str">
        <f>IFERROR(VLOOKUP(N4316,'散件（更新）'!B:H,3,FALSE),0)</f>
        <v>206-1879-0702</v>
      </c>
      <c r="Q4316" s="27" t="str">
        <f>VLOOKUP(N4316,'散件（更新）'!B:H,2,FALSE)</f>
        <v>114-18790702</v>
      </c>
      <c r="R4316" s="27" t="str">
        <f>VLOOKUP(N4316,'散件（更新）'!B:H,7,FALSE)</f>
        <v>Pump</v>
      </c>
      <c r="S4316" s="27" t="str">
        <f>VLOOKUP(N4316,'散件（更新）'!B:E,4,FALSE)</f>
        <v>https://tineco-yxzt.oss-accelerate.aliyuncs.com/product/114-18790702.png</v>
      </c>
      <c r="T4316" s="27" t="s">
        <v>8759</v>
      </c>
      <c r="U4316" s="28" t="str">
        <f>VLOOKUP(N4316,'散件（更新）'!B:G,6,FALSE)</f>
        <v>电磁泵组件</v>
      </c>
      <c r="V4316" s="28" t="str">
        <f>VLOOKUP(N4316,'散件（更新）'!B:I,8,FALSE)</f>
        <v>6972200194411</v>
      </c>
    </row>
    <row r="4317" spans="1:22" ht="14.6">
      <c r="A4317" s="57">
        <v>46169</v>
      </c>
      <c r="B4317" s="140" t="s">
        <v>1075</v>
      </c>
      <c r="C4317" s="27" t="str">
        <f>VLOOKUP(B4317,'大货清单（不定期按GOMS更新）'!A:H,8,0)</f>
        <v>109-18791601</v>
      </c>
      <c r="D4317" s="27" t="str">
        <f>VLOOKUP(B4317,'大货清单（不定期按GOMS更新）'!A:C,3,0)</f>
        <v>CL1879P-01</v>
      </c>
      <c r="E4317" s="27" t="str">
        <f>VLOOKUP(B4317,'大货清单（不定期按GOMS更新）'!A:H,4,0)</f>
        <v>FR,ZA,TR,KR</v>
      </c>
      <c r="F4317" s="27" t="str">
        <f>VLOOKUP(B4317,'大货清单（不定期按GOMS更新）'!A:H,2,0)</f>
        <v>Floor One S3 Breeze</v>
      </c>
      <c r="G4317" s="28">
        <f>VLOOKUP(B4317,'大货清单（不定期按GOMS更新）'!A:I,9,FALSE)</f>
        <v>6974950100889</v>
      </c>
      <c r="H4317" s="27" t="str">
        <f>VLOOKUP(B4317,'大货清单（不定期按GOMS更新）'!A:H,7,0)</f>
        <v>Black</v>
      </c>
      <c r="I4317" s="27" t="str">
        <f>VLOOKUP(B4317,'大货清单（不定期按GOMS更新）'!A:F,6,FALSE)</f>
        <v>ACTIVE</v>
      </c>
      <c r="J4317" s="27" t="str">
        <f>VLOOKUP(B4317,'大货清单（不定期按GOMS更新）'!A:K,11,FALSE)</f>
        <v>8.4</v>
      </c>
      <c r="K4317" s="27" t="str">
        <f>VLOOKUP(B4317,'大货清单（不定期按GOMS更新）'!A:N,12,FALSE)</f>
        <v>846</v>
      </c>
      <c r="L4317" s="27" t="str">
        <f>VLOOKUP(B4317,'大货清单（不定期按GOMS更新）'!A:M,13,FALSE)</f>
        <v>230</v>
      </c>
      <c r="M4317" s="27" t="str">
        <f>VLOOKUP(B4317,'大货清单（不定期按GOMS更新）'!A:N,14,FALSE)</f>
        <v>331</v>
      </c>
      <c r="N4317" s="140" t="s">
        <v>1043</v>
      </c>
      <c r="O4317" s="27" t="str">
        <f>IFERROR(VLOOKUP(N4317,'散件迭代（不定期更新）'!C:J,8,FALSE),0)</f>
        <v>A22</v>
      </c>
      <c r="P4317" s="27" t="str">
        <f>IFERROR(VLOOKUP(N4317,'散件（更新）'!B:H,3,FALSE),0)</f>
        <v>206-1879-0109</v>
      </c>
      <c r="Q4317" s="27" t="str">
        <f>VLOOKUP(N4317,'散件（更新）'!B:H,2,FALSE)</f>
        <v>114-18790109</v>
      </c>
      <c r="R4317" s="27" t="str">
        <f>VLOOKUP(N4317,'散件（更新）'!B:H,7,FALSE)</f>
        <v>3-In-1 Cleaning Tool</v>
      </c>
      <c r="S4317" s="27" t="str">
        <f>VLOOKUP(N4317,'散件（更新）'!B:E,4,FALSE)</f>
        <v>https://tineco-yxzt.oss-accelerate.aliyuncs.com/product/114-18790109.png</v>
      </c>
      <c r="T4317" s="27" t="s">
        <v>8759</v>
      </c>
      <c r="U4317" s="28" t="str">
        <f>VLOOKUP(N4317,'散件（更新）'!B:G,6,FALSE)</f>
        <v>AB1888清洁刷组件</v>
      </c>
      <c r="V4317" s="28" t="str">
        <f>VLOOKUP(N4317,'散件（更新）'!B:I,8,FALSE)</f>
        <v>6972200191809</v>
      </c>
    </row>
    <row r="4318" spans="1:22" ht="14.6">
      <c r="A4318" s="57">
        <v>46169</v>
      </c>
      <c r="B4318" s="140" t="s">
        <v>1075</v>
      </c>
      <c r="C4318" s="27" t="str">
        <f>VLOOKUP(B4318,'大货清单（不定期按GOMS更新）'!A:H,8,0)</f>
        <v>109-18791601</v>
      </c>
      <c r="D4318" s="27" t="str">
        <f>VLOOKUP(B4318,'大货清单（不定期按GOMS更新）'!A:C,3,0)</f>
        <v>CL1879P-01</v>
      </c>
      <c r="E4318" s="27" t="str">
        <f>VLOOKUP(B4318,'大货清单（不定期按GOMS更新）'!A:H,4,0)</f>
        <v>FR,ZA,TR,KR</v>
      </c>
      <c r="F4318" s="27" t="str">
        <f>VLOOKUP(B4318,'大货清单（不定期按GOMS更新）'!A:H,2,0)</f>
        <v>Floor One S3 Breeze</v>
      </c>
      <c r="G4318" s="28">
        <f>VLOOKUP(B4318,'大货清单（不定期按GOMS更新）'!A:I,9,FALSE)</f>
        <v>6974950100889</v>
      </c>
      <c r="H4318" s="27" t="str">
        <f>VLOOKUP(B4318,'大货清单（不定期按GOMS更新）'!A:H,7,0)</f>
        <v>Black</v>
      </c>
      <c r="I4318" s="27" t="str">
        <f>VLOOKUP(B4318,'大货清单（不定期按GOMS更新）'!A:F,6,FALSE)</f>
        <v>ACTIVE</v>
      </c>
      <c r="J4318" s="27" t="str">
        <f>VLOOKUP(B4318,'大货清单（不定期按GOMS更新）'!A:K,11,FALSE)</f>
        <v>8.4</v>
      </c>
      <c r="K4318" s="27" t="str">
        <f>VLOOKUP(B4318,'大货清单（不定期按GOMS更新）'!A:N,12,FALSE)</f>
        <v>846</v>
      </c>
      <c r="L4318" s="27" t="str">
        <f>VLOOKUP(B4318,'大货清单（不定期按GOMS更新）'!A:M,13,FALSE)</f>
        <v>230</v>
      </c>
      <c r="M4318" s="27" t="str">
        <f>VLOOKUP(B4318,'大货清单（不定期按GOMS更新）'!A:N,14,FALSE)</f>
        <v>331</v>
      </c>
      <c r="N4318" s="140" t="s">
        <v>1072</v>
      </c>
      <c r="O4318" s="27">
        <f>IFERROR(VLOOKUP(N4318,'散件迭代（不定期更新）'!C:J,8,FALSE),0)</f>
        <v>0</v>
      </c>
      <c r="P4318" s="27" t="str">
        <f>IFERROR(VLOOKUP(N4318,'散件（更新）'!B:H,3,FALSE),0)</f>
        <v>206-1879-0144</v>
      </c>
      <c r="Q4318" s="27" t="str">
        <f>VLOOKUP(N4318,'散件（更新）'!B:H,2,FALSE)</f>
        <v>114-18790144</v>
      </c>
      <c r="R4318" s="27" t="str">
        <f>VLOOKUP(N4318,'散件（更新）'!B:H,7,FALSE)</f>
        <v>scraper</v>
      </c>
      <c r="S4318" s="27" t="str">
        <f>VLOOKUP(N4318,'散件（更新）'!B:E,4,FALSE)</f>
        <v>https://tineco-yxzt.oss-accelerate.aliyuncs.com/20231227/9FWTS031100_1703640265746.png</v>
      </c>
      <c r="T4318" s="27" t="s">
        <v>8759</v>
      </c>
      <c r="U4318" s="28" t="str">
        <f>VLOOKUP(N4318,'散件（更新）'!B:G,6,FALSE)</f>
        <v>刮条组件</v>
      </c>
      <c r="V4318" s="28" t="str">
        <f>VLOOKUP(N4318,'散件（更新）'!B:I,8,FALSE)</f>
        <v>6972200192509</v>
      </c>
    </row>
    <row r="4319" spans="1:22" ht="14.6">
      <c r="A4319" s="57">
        <v>46169</v>
      </c>
      <c r="B4319" s="140" t="s">
        <v>1075</v>
      </c>
      <c r="C4319" s="27" t="str">
        <f>VLOOKUP(B4319,'大货清单（不定期按GOMS更新）'!A:H,8,0)</f>
        <v>109-18791601</v>
      </c>
      <c r="D4319" s="27" t="str">
        <f>VLOOKUP(B4319,'大货清单（不定期按GOMS更新）'!A:C,3,0)</f>
        <v>CL1879P-01</v>
      </c>
      <c r="E4319" s="27" t="str">
        <f>VLOOKUP(B4319,'大货清单（不定期按GOMS更新）'!A:H,4,0)</f>
        <v>FR,ZA,TR,KR</v>
      </c>
      <c r="F4319" s="27" t="str">
        <f>VLOOKUP(B4319,'大货清单（不定期按GOMS更新）'!A:H,2,0)</f>
        <v>Floor One S3 Breeze</v>
      </c>
      <c r="G4319" s="28">
        <f>VLOOKUP(B4319,'大货清单（不定期按GOMS更新）'!A:I,9,FALSE)</f>
        <v>6974950100889</v>
      </c>
      <c r="H4319" s="27" t="str">
        <f>VLOOKUP(B4319,'大货清单（不定期按GOMS更新）'!A:H,7,0)</f>
        <v>Black</v>
      </c>
      <c r="I4319" s="27" t="str">
        <f>VLOOKUP(B4319,'大货清单（不定期按GOMS更新）'!A:F,6,FALSE)</f>
        <v>ACTIVE</v>
      </c>
      <c r="J4319" s="27" t="str">
        <f>VLOOKUP(B4319,'大货清单（不定期按GOMS更新）'!A:K,11,FALSE)</f>
        <v>8.4</v>
      </c>
      <c r="K4319" s="27" t="str">
        <f>VLOOKUP(B4319,'大货清单（不定期按GOMS更新）'!A:N,12,FALSE)</f>
        <v>846</v>
      </c>
      <c r="L4319" s="27" t="str">
        <f>VLOOKUP(B4319,'大货清单（不定期按GOMS更新）'!A:M,13,FALSE)</f>
        <v>230</v>
      </c>
      <c r="M4319" s="27" t="str">
        <f>VLOOKUP(B4319,'大货清单（不定期按GOMS更新）'!A:N,14,FALSE)</f>
        <v>331</v>
      </c>
      <c r="N4319" s="140" t="s">
        <v>1046</v>
      </c>
      <c r="O4319" s="27">
        <f>IFERROR(VLOOKUP(N4319,'散件迭代（不定期更新）'!C:J,8,FALSE),0)</f>
        <v>0</v>
      </c>
      <c r="P4319" s="27" t="str">
        <f>IFERROR(VLOOKUP(N4319,'散件（更新）'!B:H,3,FALSE),0)</f>
        <v>206-1879-0105</v>
      </c>
      <c r="Q4319" s="27" t="str">
        <f>VLOOKUP(N4319,'散件（更新）'!B:H,2,FALSE)</f>
        <v>114-18790105</v>
      </c>
      <c r="R4319" s="27" t="str">
        <f>VLOOKUP(N4319,'散件（更新）'!B:H,7,FALSE)</f>
        <v>Clean Water Tank</v>
      </c>
      <c r="S4319" s="27" t="str">
        <f>VLOOKUP(N4319,'散件（更新）'!B:E,4,FALSE)</f>
        <v>https://tineco-yxzt.oss-accelerate.aliyuncs.com/product/114-18790105.jpg</v>
      </c>
      <c r="T4319" s="27" t="s">
        <v>8759</v>
      </c>
      <c r="U4319" s="28" t="str">
        <f>VLOOKUP(N4319,'散件（更新）'!B:G,6,FALSE)</f>
        <v>溶液桶组件（高配）</v>
      </c>
      <c r="V4319" s="28" t="str">
        <f>VLOOKUP(N4319,'散件（更新）'!B:I,8,FALSE)</f>
        <v>6972200191762</v>
      </c>
    </row>
    <row r="4320" spans="1:22" ht="14.6">
      <c r="A4320" s="57">
        <v>46169</v>
      </c>
      <c r="B4320" s="140" t="s">
        <v>1075</v>
      </c>
      <c r="C4320" s="27" t="str">
        <f>VLOOKUP(B4320,'大货清单（不定期按GOMS更新）'!A:H,8,0)</f>
        <v>109-18791601</v>
      </c>
      <c r="D4320" s="27" t="str">
        <f>VLOOKUP(B4320,'大货清单（不定期按GOMS更新）'!A:C,3,0)</f>
        <v>CL1879P-01</v>
      </c>
      <c r="E4320" s="27" t="str">
        <f>VLOOKUP(B4320,'大货清单（不定期按GOMS更新）'!A:H,4,0)</f>
        <v>FR,ZA,TR,KR</v>
      </c>
      <c r="F4320" s="27" t="str">
        <f>VLOOKUP(B4320,'大货清单（不定期按GOMS更新）'!A:H,2,0)</f>
        <v>Floor One S3 Breeze</v>
      </c>
      <c r="G4320" s="28">
        <f>VLOOKUP(B4320,'大货清单（不定期按GOMS更新）'!A:I,9,FALSE)</f>
        <v>6974950100889</v>
      </c>
      <c r="H4320" s="27" t="str">
        <f>VLOOKUP(B4320,'大货清单（不定期按GOMS更新）'!A:H,7,0)</f>
        <v>Black</v>
      </c>
      <c r="I4320" s="27" t="str">
        <f>VLOOKUP(B4320,'大货清单（不定期按GOMS更新）'!A:F,6,FALSE)</f>
        <v>ACTIVE</v>
      </c>
      <c r="J4320" s="27" t="str">
        <f>VLOOKUP(B4320,'大货清单（不定期按GOMS更新）'!A:K,11,FALSE)</f>
        <v>8.4</v>
      </c>
      <c r="K4320" s="27" t="str">
        <f>VLOOKUP(B4320,'大货清单（不定期按GOMS更新）'!A:N,12,FALSE)</f>
        <v>846</v>
      </c>
      <c r="L4320" s="27" t="str">
        <f>VLOOKUP(B4320,'大货清单（不定期按GOMS更新）'!A:M,13,FALSE)</f>
        <v>230</v>
      </c>
      <c r="M4320" s="27" t="str">
        <f>VLOOKUP(B4320,'大货清单（不定期按GOMS更新）'!A:N,14,FALSE)</f>
        <v>331</v>
      </c>
      <c r="N4320" s="140" t="s">
        <v>1045</v>
      </c>
      <c r="O4320" s="27">
        <f>IFERROR(VLOOKUP(N4320,'散件迭代（不定期更新）'!C:J,8,FALSE),0)</f>
        <v>0</v>
      </c>
      <c r="P4320" s="27" t="str">
        <f>IFERROR(VLOOKUP(N4320,'散件（更新）'!B:H,3,FALSE),0)</f>
        <v>206-1879-0104</v>
      </c>
      <c r="Q4320" s="27" t="str">
        <f>VLOOKUP(N4320,'散件（更新）'!B:H,2,FALSE)</f>
        <v>114-18790104</v>
      </c>
      <c r="R4320" s="27" t="str">
        <f>VLOOKUP(N4320,'散件（更新）'!B:H,7,FALSE)</f>
        <v>Dirt Water Tank</v>
      </c>
      <c r="S4320" s="27" t="str">
        <f>VLOOKUP(N4320,'散件（更新）'!B:E,4,FALSE)</f>
        <v>https://tineco-yxzt.oss-accelerate.aliyuncs.com/product/114-18790104.jpg</v>
      </c>
      <c r="T4320" s="27" t="s">
        <v>8759</v>
      </c>
      <c r="U4320" s="28" t="str">
        <f>VLOOKUP(N4320,'散件（更新）'!B:G,6,FALSE)</f>
        <v>回收桶组件（高配）</v>
      </c>
      <c r="V4320" s="28" t="str">
        <f>VLOOKUP(N4320,'散件（更新）'!B:I,8,FALSE)</f>
        <v>6972200191755</v>
      </c>
    </row>
    <row r="4321" spans="1:22" ht="14.6">
      <c r="A4321" s="57">
        <v>46169</v>
      </c>
      <c r="B4321" s="140" t="s">
        <v>1075</v>
      </c>
      <c r="C4321" s="27" t="str">
        <f>VLOOKUP(B4321,'大货清单（不定期按GOMS更新）'!A:H,8,0)</f>
        <v>109-18791601</v>
      </c>
      <c r="D4321" s="27" t="str">
        <f>VLOOKUP(B4321,'大货清单（不定期按GOMS更新）'!A:C,3,0)</f>
        <v>CL1879P-01</v>
      </c>
      <c r="E4321" s="27" t="str">
        <f>VLOOKUP(B4321,'大货清单（不定期按GOMS更新）'!A:H,4,0)</f>
        <v>FR,ZA,TR,KR</v>
      </c>
      <c r="F4321" s="27" t="str">
        <f>VLOOKUP(B4321,'大货清单（不定期按GOMS更新）'!A:H,2,0)</f>
        <v>Floor One S3 Breeze</v>
      </c>
      <c r="G4321" s="28">
        <f>VLOOKUP(B4321,'大货清单（不定期按GOMS更新）'!A:I,9,FALSE)</f>
        <v>6974950100889</v>
      </c>
      <c r="H4321" s="27" t="str">
        <f>VLOOKUP(B4321,'大货清单（不定期按GOMS更新）'!A:H,7,0)</f>
        <v>Black</v>
      </c>
      <c r="I4321" s="27" t="str">
        <f>VLOOKUP(B4321,'大货清单（不定期按GOMS更新）'!A:F,6,FALSE)</f>
        <v>ACTIVE</v>
      </c>
      <c r="J4321" s="27" t="str">
        <f>VLOOKUP(B4321,'大货清单（不定期按GOMS更新）'!A:K,11,FALSE)</f>
        <v>8.4</v>
      </c>
      <c r="K4321" s="27" t="str">
        <f>VLOOKUP(B4321,'大货清单（不定期按GOMS更新）'!A:N,12,FALSE)</f>
        <v>846</v>
      </c>
      <c r="L4321" s="27" t="str">
        <f>VLOOKUP(B4321,'大货清单（不定期按GOMS更新）'!A:M,13,FALSE)</f>
        <v>230</v>
      </c>
      <c r="M4321" s="27" t="str">
        <f>VLOOKUP(B4321,'大货清单（不定期按GOMS更新）'!A:N,14,FALSE)</f>
        <v>331</v>
      </c>
      <c r="N4321" s="140" t="s">
        <v>1225</v>
      </c>
      <c r="O4321" s="27">
        <f>IFERROR(VLOOKUP(N4321,'散件迭代（不定期更新）'!C:J,8,FALSE),0)</f>
        <v>0</v>
      </c>
      <c r="P4321" s="27" t="str">
        <f>IFERROR(VLOOKUP(N4321,'散件（更新）'!B:H,3,FALSE),0)</f>
        <v>206-1756-0099</v>
      </c>
      <c r="Q4321" s="27" t="str">
        <f>VLOOKUP(N4321,'散件（更新）'!B:H,2,FALSE)</f>
        <v>114-17560099</v>
      </c>
      <c r="R4321" s="27" t="str">
        <f>VLOOKUP(N4321,'散件（更新）'!B:H,7,FALSE)</f>
        <v>Repair Wheel</v>
      </c>
      <c r="S4321" s="27" t="str">
        <f>VLOOKUP(N4321,'散件（更新）'!B:E,4,FALSE)</f>
        <v>https://tineco-yxzt.oss-accelerate.aliyuncs.com/20231219/9VSRW100200_1702948075442.png</v>
      </c>
      <c r="T4321" s="27" t="s">
        <v>8759</v>
      </c>
      <c r="U4321" s="28" t="str">
        <f>VLOOKUP(N4321,'散件（更新）'!B:G,6,FALSE)</f>
        <v>地刷小轮+小轮轴组件</v>
      </c>
      <c r="V4321" s="28" t="str">
        <f>VLOOKUP(N4321,'散件（更新）'!B:I,8,FALSE)</f>
        <v>6972200194046</v>
      </c>
    </row>
    <row r="4322" spans="1:22" ht="14.6">
      <c r="A4322" s="57">
        <v>46169</v>
      </c>
      <c r="B4322" s="140" t="s">
        <v>124</v>
      </c>
      <c r="C4322" s="27" t="str">
        <f>VLOOKUP(B4322,'大货清单（不定期按GOMS更新）'!A:H,8,0)</f>
        <v>109-20190201</v>
      </c>
      <c r="D4322" s="27" t="str">
        <f>VLOOKUP(B4322,'大货清单（不定期按GOMS更新）'!A:C,3,0)</f>
        <v>CL2019B-01</v>
      </c>
      <c r="E4322" s="27" t="str">
        <f>VLOOKUP(B4322,'大货清单（不定期按GOMS更新）'!A:H,4,0)</f>
        <v>DE</v>
      </c>
      <c r="F4322" s="27" t="str">
        <f>VLOOKUP(B4322,'大货清单（不定期按GOMS更新）'!A:H,2,0)</f>
        <v>Floor One S5 Pro</v>
      </c>
      <c r="G4322" s="28">
        <f>VLOOKUP(B4322,'大货清单（不定期按GOMS更新）'!A:I,9,FALSE)</f>
        <v>6972200196071</v>
      </c>
      <c r="H4322" s="27" t="str">
        <f>VLOOKUP(B4322,'大货清单（不定期按GOMS更新）'!A:H,7,0)</f>
        <v>Black</v>
      </c>
      <c r="I4322" s="27" t="str">
        <f>VLOOKUP(B4322,'大货清单（不定期按GOMS更新）'!A:F,6,FALSE)</f>
        <v>PHASEOUT</v>
      </c>
      <c r="J4322" s="27" t="str">
        <f>VLOOKUP(B4322,'大货清单（不定期按GOMS更新）'!A:K,11,FALSE)</f>
        <v>8</v>
      </c>
      <c r="K4322" s="27" t="str">
        <f>VLOOKUP(B4322,'大货清单（不定期按GOMS更新）'!A:N,12,FALSE)</f>
        <v>326</v>
      </c>
      <c r="L4322" s="27" t="str">
        <f>VLOOKUP(B4322,'大货清单（不定期按GOMS更新）'!A:M,13,FALSE)</f>
        <v>296</v>
      </c>
      <c r="M4322" s="27" t="str">
        <f>VLOOKUP(B4322,'大货清单（不定期按GOMS更新）'!A:N,14,FALSE)</f>
        <v>672</v>
      </c>
      <c r="N4322" s="140" t="s">
        <v>1218</v>
      </c>
      <c r="O4322" s="27">
        <f>IFERROR(VLOOKUP(N4322,'散件迭代（不定期更新）'!C:J,8,FALSE),0)</f>
        <v>0</v>
      </c>
      <c r="P4322" s="27" t="str">
        <f>IFERROR(VLOOKUP(N4322,'散件（更新）'!B:H,3,FALSE),0)</f>
        <v>206-2029-0614</v>
      </c>
      <c r="Q4322" s="27" t="str">
        <f>VLOOKUP(N4322,'散件（更新）'!B:H,2,FALSE)</f>
        <v>114-20290614</v>
      </c>
      <c r="R4322" s="27" t="str">
        <f>VLOOKUP(N4322,'散件（更新）'!B:H,7,FALSE)</f>
        <v>Repair Wheel</v>
      </c>
      <c r="S4322" s="27" t="str">
        <f>VLOOKUP(N4322,'散件（更新）'!B:E,4,FALSE)</f>
        <v>https://tineco-yxzt.oss-accelerate.aliyuncs.com/20231219/9SWRW100000_1702948048100.png</v>
      </c>
      <c r="T4322" s="27" t="s">
        <v>8759</v>
      </c>
      <c r="U4322" s="28" t="str">
        <f>VLOOKUP(N4322,'散件（更新）'!B:G,6,FALSE)</f>
        <v>小轮包胶组件（2个小轮+2个轴）</v>
      </c>
      <c r="V4322" s="28" t="str">
        <f>VLOOKUP(N4322,'散件（更新）'!B:I,8,FALSE)</f>
        <v>6972200198358</v>
      </c>
    </row>
    <row r="4323" spans="1:22" ht="14.6">
      <c r="A4323" s="57">
        <v>46169</v>
      </c>
      <c r="B4323" s="140" t="s">
        <v>3180</v>
      </c>
      <c r="C4323" s="27" t="str">
        <f>VLOOKUP(B4323,'大货清单（不定期按GOMS更新）'!A:H,8,0)</f>
        <v>109-20190202</v>
      </c>
      <c r="D4323" s="27" t="str">
        <f>VLOOKUP(B4323,'大货清单（不定期按GOMS更新）'!A:C,3,0)</f>
        <v>CL2019B-02</v>
      </c>
      <c r="E4323" s="27" t="str">
        <f>VLOOKUP(B4323,'大货清单（不定期按GOMS更新）'!A:H,4,0)</f>
        <v>GB</v>
      </c>
      <c r="F4323" s="27" t="str">
        <f>VLOOKUP(B4323,'大货清单（不定期按GOMS更新）'!A:H,2,0)</f>
        <v>Floor One S5 Pro 2</v>
      </c>
      <c r="G4323" s="28">
        <f>VLOOKUP(B4323,'大货清单（不定期按GOMS更新）'!A:I,9,FALSE)</f>
        <v>6972200196088</v>
      </c>
      <c r="H4323" s="27" t="str">
        <f>VLOOKUP(B4323,'大货清单（不定期按GOMS更新）'!A:H,7,0)</f>
        <v>Black</v>
      </c>
      <c r="I4323" s="27" t="str">
        <f>VLOOKUP(B4323,'大货清单（不定期按GOMS更新）'!A:F,6,FALSE)</f>
        <v>PHASEOUT</v>
      </c>
      <c r="J4323" s="27" t="str">
        <f>VLOOKUP(B4323,'大货清单（不定期按GOMS更新）'!A:K,11,FALSE)</f>
        <v>8</v>
      </c>
      <c r="K4323" s="27" t="str">
        <f>VLOOKUP(B4323,'大货清单（不定期按GOMS更新）'!A:N,12,FALSE)</f>
        <v>326</v>
      </c>
      <c r="L4323" s="27" t="str">
        <f>VLOOKUP(B4323,'大货清单（不定期按GOMS更新）'!A:M,13,FALSE)</f>
        <v>296</v>
      </c>
      <c r="M4323" s="27" t="str">
        <f>VLOOKUP(B4323,'大货清单（不定期按GOMS更新）'!A:N,14,FALSE)</f>
        <v>672</v>
      </c>
      <c r="N4323" s="140" t="s">
        <v>1218</v>
      </c>
      <c r="O4323" s="27">
        <f>IFERROR(VLOOKUP(N4323,'散件迭代（不定期更新）'!C:J,8,FALSE),0)</f>
        <v>0</v>
      </c>
      <c r="P4323" s="27" t="str">
        <f>IFERROR(VLOOKUP(N4323,'散件（更新）'!B:H,3,FALSE),0)</f>
        <v>206-2029-0614</v>
      </c>
      <c r="Q4323" s="27" t="str">
        <f>VLOOKUP(N4323,'散件（更新）'!B:H,2,FALSE)</f>
        <v>114-20290614</v>
      </c>
      <c r="R4323" s="27" t="str">
        <f>VLOOKUP(N4323,'散件（更新）'!B:H,7,FALSE)</f>
        <v>Repair Wheel</v>
      </c>
      <c r="S4323" s="27" t="str">
        <f>VLOOKUP(N4323,'散件（更新）'!B:E,4,FALSE)</f>
        <v>https://tineco-yxzt.oss-accelerate.aliyuncs.com/20231219/9SWRW100000_1702948048100.png</v>
      </c>
      <c r="T4323" s="27" t="s">
        <v>8759</v>
      </c>
      <c r="U4323" s="28" t="str">
        <f>VLOOKUP(N4323,'散件（更新）'!B:G,6,FALSE)</f>
        <v>小轮包胶组件（2个小轮+2个轴）</v>
      </c>
      <c r="V4323" s="28" t="str">
        <f>VLOOKUP(N4323,'散件（更新）'!B:I,8,FALSE)</f>
        <v>6972200198358</v>
      </c>
    </row>
    <row r="4324" spans="1:22" ht="14.6">
      <c r="A4324" s="57">
        <v>46169</v>
      </c>
      <c r="B4324" s="140" t="s">
        <v>126</v>
      </c>
      <c r="C4324" s="27" t="str">
        <f>VLOOKUP(B4324,'大货清单（不定期按GOMS更新）'!A:H,8,0)</f>
        <v>109-20190205</v>
      </c>
      <c r="D4324" s="27" t="str">
        <f>VLOOKUP(B4324,'大货清单（不定期按GOMS更新）'!A:C,3,0)</f>
        <v>CL2019B-05</v>
      </c>
      <c r="E4324" s="27" t="str">
        <f>VLOOKUP(B4324,'大货清单（不定期按GOMS更新）'!A:H,4,0)</f>
        <v>FR,DE,IT,NL,PL,SE,BE</v>
      </c>
      <c r="F4324" s="27" t="str">
        <f>VLOOKUP(B4324,'大货清单（不定期按GOMS更新）'!A:H,2,0)</f>
        <v>Floor One S5 Pro 2</v>
      </c>
      <c r="G4324" s="28">
        <f>VLOOKUP(B4324,'大货清单（不定期按GOMS更新）'!A:I,9,FALSE)</f>
        <v>6972200196125</v>
      </c>
      <c r="H4324" s="27" t="str">
        <f>VLOOKUP(B4324,'大货清单（不定期按GOMS更新）'!A:H,7,0)</f>
        <v>Black</v>
      </c>
      <c r="I4324" s="27" t="str">
        <f>VLOOKUP(B4324,'大货清单（不定期按GOMS更新）'!A:F,6,FALSE)</f>
        <v>PHASEOUT</v>
      </c>
      <c r="J4324" s="27" t="str">
        <f>VLOOKUP(B4324,'大货清单（不定期按GOMS更新）'!A:K,11,FALSE)</f>
        <v>8</v>
      </c>
      <c r="K4324" s="27" t="str">
        <f>VLOOKUP(B4324,'大货清单（不定期按GOMS更新）'!A:N,12,FALSE)</f>
        <v>326</v>
      </c>
      <c r="L4324" s="27" t="str">
        <f>VLOOKUP(B4324,'大货清单（不定期按GOMS更新）'!A:M,13,FALSE)</f>
        <v>296</v>
      </c>
      <c r="M4324" s="27" t="str">
        <f>VLOOKUP(B4324,'大货清单（不定期按GOMS更新）'!A:N,14,FALSE)</f>
        <v>672</v>
      </c>
      <c r="N4324" s="140" t="s">
        <v>1218</v>
      </c>
      <c r="O4324" s="27">
        <f>IFERROR(VLOOKUP(N4324,'散件迭代（不定期更新）'!C:J,8,FALSE),0)</f>
        <v>0</v>
      </c>
      <c r="P4324" s="27" t="str">
        <f>IFERROR(VLOOKUP(N4324,'散件（更新）'!B:H,3,FALSE),0)</f>
        <v>206-2029-0614</v>
      </c>
      <c r="Q4324" s="27" t="str">
        <f>VLOOKUP(N4324,'散件（更新）'!B:H,2,FALSE)</f>
        <v>114-20290614</v>
      </c>
      <c r="R4324" s="27" t="str">
        <f>VLOOKUP(N4324,'散件（更新）'!B:H,7,FALSE)</f>
        <v>Repair Wheel</v>
      </c>
      <c r="S4324" s="27" t="str">
        <f>VLOOKUP(N4324,'散件（更新）'!B:E,4,FALSE)</f>
        <v>https://tineco-yxzt.oss-accelerate.aliyuncs.com/20231219/9SWRW100000_1702948048100.png</v>
      </c>
      <c r="T4324" s="27" t="s">
        <v>8759</v>
      </c>
      <c r="U4324" s="28" t="str">
        <f>VLOOKUP(N4324,'散件（更新）'!B:G,6,FALSE)</f>
        <v>小轮包胶组件（2个小轮+2个轴）</v>
      </c>
      <c r="V4324" s="28" t="str">
        <f>VLOOKUP(N4324,'散件（更新）'!B:I,8,FALSE)</f>
        <v>6972200198358</v>
      </c>
    </row>
    <row r="4325" spans="1:22" ht="14.6">
      <c r="A4325" s="57">
        <v>46169</v>
      </c>
      <c r="B4325" s="140" t="s">
        <v>3140</v>
      </c>
      <c r="C4325" s="27" t="str">
        <f>VLOOKUP(B4325,'大货清单（不定期按GOMS更新）'!A:H,8,0)</f>
        <v>109-20190606</v>
      </c>
      <c r="D4325" s="27" t="str">
        <f>VLOOKUP(B4325,'大货清单（不定期按GOMS更新）'!A:C,3,0)</f>
        <v>CL2019F-06</v>
      </c>
      <c r="E4325" s="27" t="str">
        <f>VLOOKUP(B4325,'大货清单（不定期按GOMS更新）'!A:H,4,0)</f>
        <v>IE,GB</v>
      </c>
      <c r="F4325" s="27" t="str">
        <f>VLOOKUP(B4325,'大货清单（不定期按GOMS更新）'!A:H,2,0)</f>
        <v>Floor One S5 Extreme</v>
      </c>
      <c r="G4325" s="28">
        <f>VLOOKUP(B4325,'大货清单（不定期按GOMS更新）'!A:I,9,FALSE)</f>
        <v>6972200199249</v>
      </c>
      <c r="H4325" s="27" t="str">
        <f>VLOOKUP(B4325,'大货清单（不定期按GOMS更新）'!A:H,7,0)</f>
        <v>Blue</v>
      </c>
      <c r="I4325" s="27" t="str">
        <f>VLOOKUP(B4325,'大货清单（不定期按GOMS更新）'!A:F,6,FALSE)</f>
        <v>PHASEOUT</v>
      </c>
      <c r="J4325" s="27" t="str">
        <f>VLOOKUP(B4325,'大货清单（不定期按GOMS更新）'!A:K,11,FALSE)</f>
        <v>8.2</v>
      </c>
      <c r="K4325" s="27" t="str">
        <f>VLOOKUP(B4325,'大货清单（不定期按GOMS更新）'!A:N,12,FALSE)</f>
        <v>326</v>
      </c>
      <c r="L4325" s="27" t="str">
        <f>VLOOKUP(B4325,'大货清单（不定期按GOMS更新）'!A:M,13,FALSE)</f>
        <v>296</v>
      </c>
      <c r="M4325" s="27" t="str">
        <f>VLOOKUP(B4325,'大货清单（不定期按GOMS更新）'!A:N,14,FALSE)</f>
        <v>672</v>
      </c>
      <c r="N4325" s="140" t="s">
        <v>1218</v>
      </c>
      <c r="O4325" s="27">
        <f>IFERROR(VLOOKUP(N4325,'散件迭代（不定期更新）'!C:J,8,FALSE),0)</f>
        <v>0</v>
      </c>
      <c r="P4325" s="27" t="str">
        <f>IFERROR(VLOOKUP(N4325,'散件（更新）'!B:H,3,FALSE),0)</f>
        <v>206-2029-0614</v>
      </c>
      <c r="Q4325" s="27" t="str">
        <f>VLOOKUP(N4325,'散件（更新）'!B:H,2,FALSE)</f>
        <v>114-20290614</v>
      </c>
      <c r="R4325" s="27" t="str">
        <f>VLOOKUP(N4325,'散件（更新）'!B:H,7,FALSE)</f>
        <v>Repair Wheel</v>
      </c>
      <c r="S4325" s="27" t="str">
        <f>VLOOKUP(N4325,'散件（更新）'!B:E,4,FALSE)</f>
        <v>https://tineco-yxzt.oss-accelerate.aliyuncs.com/20231219/9SWRW100000_1702948048100.png</v>
      </c>
      <c r="T4325" s="27" t="s">
        <v>8759</v>
      </c>
      <c r="U4325" s="28" t="str">
        <f>VLOOKUP(N4325,'散件（更新）'!B:G,6,FALSE)</f>
        <v>小轮包胶组件（2个小轮+2个轴）</v>
      </c>
      <c r="V4325" s="28" t="str">
        <f>VLOOKUP(N4325,'散件（更新）'!B:I,8,FALSE)</f>
        <v>6972200198358</v>
      </c>
    </row>
    <row r="4326" spans="1:22" ht="14.6">
      <c r="A4326" s="57">
        <v>46169</v>
      </c>
      <c r="B4326" s="140" t="s">
        <v>131</v>
      </c>
      <c r="C4326" s="27" t="str">
        <f>VLOOKUP(B4326,'大货清单（不定期按GOMS更新）'!A:H,8,0)</f>
        <v>109-18790501</v>
      </c>
      <c r="D4326" s="27" t="str">
        <f>VLOOKUP(B4326,'大货清单（不定期按GOMS更新）'!A:C,3,0)</f>
        <v>CL1879E-01</v>
      </c>
      <c r="E4326" s="27" t="str">
        <f>VLOOKUP(B4326,'大货清单（不定期按GOMS更新）'!A:H,4,0)</f>
        <v>IT,UA,ES,TR,FR,DE,AT,CH,NL,PL,SE</v>
      </c>
      <c r="F4326" s="27" t="str">
        <f>VLOOKUP(B4326,'大货清单（不定期按GOMS更新）'!A:H,2,0)</f>
        <v>iFloor 3</v>
      </c>
      <c r="G4326" s="28">
        <f>VLOOKUP(B4326,'大货清单（不定期按GOMS更新）'!A:I,9,FALSE)</f>
        <v>6972200190482</v>
      </c>
      <c r="H4326" s="27" t="str">
        <f>VLOOKUP(B4326,'大货清单（不定期按GOMS更新）'!A:H,7,0)</f>
        <v>White&amp;Grey</v>
      </c>
      <c r="I4326" s="27" t="str">
        <f>VLOOKUP(B4326,'大货清单（不定期按GOMS更新）'!A:F,6,FALSE)</f>
        <v>PHASEOUT</v>
      </c>
      <c r="J4326" s="27" t="str">
        <f>VLOOKUP(B4326,'大货清单（不定期按GOMS更新）'!A:K,11,FALSE)</f>
        <v>8</v>
      </c>
      <c r="K4326" s="27" t="str">
        <f>VLOOKUP(B4326,'大货清单（不定期按GOMS更新）'!A:N,12,FALSE)</f>
        <v>326</v>
      </c>
      <c r="L4326" s="27" t="str">
        <f>VLOOKUP(B4326,'大货清单（不定期按GOMS更新）'!A:M,13,FALSE)</f>
        <v>296</v>
      </c>
      <c r="M4326" s="27" t="str">
        <f>VLOOKUP(B4326,'大货清单（不定期按GOMS更新）'!A:N,14,FALSE)</f>
        <v>736</v>
      </c>
      <c r="N4326" s="140" t="s">
        <v>1186</v>
      </c>
      <c r="O4326" s="27">
        <f>IFERROR(VLOOKUP(N4326,'散件迭代（不定期更新）'!C:J,8,FALSE),0)</f>
        <v>0</v>
      </c>
      <c r="P4326" s="27" t="str">
        <f>IFERROR(VLOOKUP(N4326,'散件（更新）'!B:H,3,FALSE),0)</f>
        <v>206-1879-0118</v>
      </c>
      <c r="Q4326" s="27" t="str">
        <f>VLOOKUP(N4326,'散件（更新）'!B:H,2,FALSE)</f>
        <v>114-18790118</v>
      </c>
      <c r="R4326" s="27" t="str">
        <f>VLOOKUP(N4326,'散件（更新）'!B:H,7,FALSE)</f>
        <v>Brush Roller Cover</v>
      </c>
      <c r="S4326" s="27" t="str">
        <f>VLOOKUP(N4326,'散件（更新）'!B:E,4,FALSE)</f>
        <v>https://tineco-yxzt.oss-accelerate.aliyuncs.com/20231219/9FWBC031100_1702948010171.png</v>
      </c>
      <c r="T4326" s="27" t="s">
        <v>8759</v>
      </c>
      <c r="U4326" s="28" t="str">
        <f>VLOOKUP(N4326,'散件（更新）'!B:G,6,FALSE)</f>
        <v>滚刷盖组件</v>
      </c>
      <c r="V4326" s="28" t="str">
        <f>VLOOKUP(N4326,'散件（更新）'!B:I,8,FALSE)</f>
        <v>6972200191892</v>
      </c>
    </row>
    <row r="4327" spans="1:22" ht="14.6">
      <c r="A4327" s="57">
        <v>46169</v>
      </c>
      <c r="B4327" s="140" t="s">
        <v>131</v>
      </c>
      <c r="C4327" s="27" t="str">
        <f>VLOOKUP(B4327,'大货清单（不定期按GOMS更新）'!A:H,8,0)</f>
        <v>109-18790501</v>
      </c>
      <c r="D4327" s="27" t="str">
        <f>VLOOKUP(B4327,'大货清单（不定期按GOMS更新）'!A:C,3,0)</f>
        <v>CL1879E-01</v>
      </c>
      <c r="E4327" s="27" t="str">
        <f>VLOOKUP(B4327,'大货清单（不定期按GOMS更新）'!A:H,4,0)</f>
        <v>IT,UA,ES,TR,FR,DE,AT,CH,NL,PL,SE</v>
      </c>
      <c r="F4327" s="27" t="str">
        <f>VLOOKUP(B4327,'大货清单（不定期按GOMS更新）'!A:H,2,0)</f>
        <v>iFloor 3</v>
      </c>
      <c r="G4327" s="28">
        <f>VLOOKUP(B4327,'大货清单（不定期按GOMS更新）'!A:I,9,FALSE)</f>
        <v>6972200190482</v>
      </c>
      <c r="H4327" s="27" t="str">
        <f>VLOOKUP(B4327,'大货清单（不定期按GOMS更新）'!A:H,7,0)</f>
        <v>White&amp;Grey</v>
      </c>
      <c r="I4327" s="27" t="str">
        <f>VLOOKUP(B4327,'大货清单（不定期按GOMS更新）'!A:F,6,FALSE)</f>
        <v>PHASEOUT</v>
      </c>
      <c r="J4327" s="27" t="str">
        <f>VLOOKUP(B4327,'大货清单（不定期按GOMS更新）'!A:K,11,FALSE)</f>
        <v>8</v>
      </c>
      <c r="K4327" s="27" t="str">
        <f>VLOOKUP(B4327,'大货清单（不定期按GOMS更新）'!A:N,12,FALSE)</f>
        <v>326</v>
      </c>
      <c r="L4327" s="27" t="str">
        <f>VLOOKUP(B4327,'大货清单（不定期按GOMS更新）'!A:M,13,FALSE)</f>
        <v>296</v>
      </c>
      <c r="M4327" s="27" t="str">
        <f>VLOOKUP(B4327,'大货清单（不定期按GOMS更新）'!A:N,14,FALSE)</f>
        <v>736</v>
      </c>
      <c r="N4327" s="140" t="s">
        <v>509</v>
      </c>
      <c r="O4327" s="27">
        <f>IFERROR(VLOOKUP(N4327,'散件迭代（不定期更新）'!C:J,8,FALSE),0)</f>
        <v>0</v>
      </c>
      <c r="P4327" s="27" t="str">
        <f>IFERROR(VLOOKUP(N4327,'散件（更新）'!B:H,3,FALSE),0)</f>
        <v>206-1879-0110</v>
      </c>
      <c r="Q4327" s="27" t="str">
        <f>VLOOKUP(N4327,'散件（更新）'!B:H,2,FALSE)</f>
        <v>114-18790110</v>
      </c>
      <c r="R4327" s="27" t="str">
        <f>VLOOKUP(N4327,'散件（更新）'!B:H,7,FALSE)</f>
        <v>HEPA Holder</v>
      </c>
      <c r="S4327" s="27" t="str">
        <f>VLOOKUP(N4327,'散件（更新）'!B:E,4,FALSE)</f>
        <v>https://tineco-yxzt.oss-accelerate.aliyuncs.com/20231219/9FWHE031100_1702948016096.png</v>
      </c>
      <c r="T4327" s="27" t="s">
        <v>8759</v>
      </c>
      <c r="U4327" s="28" t="str">
        <f>VLOOKUP(N4327,'散件（更新）'!B:G,6,FALSE)</f>
        <v>托盘HEPA架</v>
      </c>
      <c r="V4327" s="28" t="str">
        <f>VLOOKUP(N4327,'散件（更新）'!B:I,8,FALSE)</f>
        <v>6972200191816</v>
      </c>
    </row>
    <row r="4328" spans="1:22" ht="14.6">
      <c r="A4328" s="57">
        <v>46169</v>
      </c>
      <c r="B4328" s="140" t="s">
        <v>135</v>
      </c>
      <c r="C4328" s="27" t="str">
        <f>VLOOKUP(B4328,'大货清单（不定期按GOMS更新）'!A:H,8,0)</f>
        <v>109-18790505</v>
      </c>
      <c r="D4328" s="27" t="str">
        <f>VLOOKUP(B4328,'大货清单（不定期按GOMS更新）'!A:C,3,0)</f>
        <v>CL1879E-05</v>
      </c>
      <c r="E4328" s="27" t="str">
        <f>VLOOKUP(B4328,'大货清单（不定期按GOMS更新）'!A:H,4,0)</f>
        <v>ES,FR,IT,UA,AT,DE,NL,TR,DK,PL</v>
      </c>
      <c r="F4328" s="27" t="str">
        <f>VLOOKUP(B4328,'大货清单（不定期按GOMS更新）'!A:H,2,0)</f>
        <v>iFloor 3 Plus</v>
      </c>
      <c r="G4328" s="28">
        <f>VLOOKUP(B4328,'大货清单（不定期按GOMS更新）'!A:I,9,FALSE)</f>
        <v>6972200198488</v>
      </c>
      <c r="H4328" s="27" t="str">
        <f>VLOOKUP(B4328,'大货清单（不定期按GOMS更新）'!A:H,7,0)</f>
        <v>White&amp;Grey</v>
      </c>
      <c r="I4328" s="27" t="str">
        <f>VLOOKUP(B4328,'大货清单（不定期按GOMS更新）'!A:F,6,FALSE)</f>
        <v>PHASEOUT</v>
      </c>
      <c r="J4328" s="27" t="str">
        <f>VLOOKUP(B4328,'大货清单（不定期按GOMS更新）'!A:K,11,FALSE)</f>
        <v>8.2</v>
      </c>
      <c r="K4328" s="27" t="str">
        <f>VLOOKUP(B4328,'大货清单（不定期按GOMS更新）'!A:N,12,FALSE)</f>
        <v>326</v>
      </c>
      <c r="L4328" s="27" t="str">
        <f>VLOOKUP(B4328,'大货清单（不定期按GOMS更新）'!A:M,13,FALSE)</f>
        <v>296</v>
      </c>
      <c r="M4328" s="27" t="str">
        <f>VLOOKUP(B4328,'大货清单（不定期按GOMS更新）'!A:N,14,FALSE)</f>
        <v>734</v>
      </c>
      <c r="N4328" s="140" t="s">
        <v>1186</v>
      </c>
      <c r="O4328" s="27">
        <f>IFERROR(VLOOKUP(N4328,'散件迭代（不定期更新）'!C:J,8,FALSE),0)</f>
        <v>0</v>
      </c>
      <c r="P4328" s="27" t="str">
        <f>IFERROR(VLOOKUP(N4328,'散件（更新）'!B:H,3,FALSE),0)</f>
        <v>206-1879-0118</v>
      </c>
      <c r="Q4328" s="27" t="str">
        <f>VLOOKUP(N4328,'散件（更新）'!B:H,2,FALSE)</f>
        <v>114-18790118</v>
      </c>
      <c r="R4328" s="27" t="str">
        <f>VLOOKUP(N4328,'散件（更新）'!B:H,7,FALSE)</f>
        <v>Brush Roller Cover</v>
      </c>
      <c r="S4328" s="27" t="str">
        <f>VLOOKUP(N4328,'散件（更新）'!B:E,4,FALSE)</f>
        <v>https://tineco-yxzt.oss-accelerate.aliyuncs.com/20231219/9FWBC031100_1702948010171.png</v>
      </c>
      <c r="T4328" s="27" t="s">
        <v>8759</v>
      </c>
      <c r="U4328" s="28" t="str">
        <f>VLOOKUP(N4328,'散件（更新）'!B:G,6,FALSE)</f>
        <v>滚刷盖组件</v>
      </c>
      <c r="V4328" s="28" t="str">
        <f>VLOOKUP(N4328,'散件（更新）'!B:I,8,FALSE)</f>
        <v>6972200191892</v>
      </c>
    </row>
    <row r="4329" spans="1:22" ht="14.6">
      <c r="A4329" s="57">
        <v>46169</v>
      </c>
      <c r="B4329" s="140" t="s">
        <v>135</v>
      </c>
      <c r="C4329" s="27" t="str">
        <f>VLOOKUP(B4329,'大货清单（不定期按GOMS更新）'!A:H,8,0)</f>
        <v>109-18790505</v>
      </c>
      <c r="D4329" s="27" t="str">
        <f>VLOOKUP(B4329,'大货清单（不定期按GOMS更新）'!A:C,3,0)</f>
        <v>CL1879E-05</v>
      </c>
      <c r="E4329" s="27" t="str">
        <f>VLOOKUP(B4329,'大货清单（不定期按GOMS更新）'!A:H,4,0)</f>
        <v>ES,FR,IT,UA,AT,DE,NL,TR,DK,PL</v>
      </c>
      <c r="F4329" s="27" t="str">
        <f>VLOOKUP(B4329,'大货清单（不定期按GOMS更新）'!A:H,2,0)</f>
        <v>iFloor 3 Plus</v>
      </c>
      <c r="G4329" s="28">
        <f>VLOOKUP(B4329,'大货清单（不定期按GOMS更新）'!A:I,9,FALSE)</f>
        <v>6972200198488</v>
      </c>
      <c r="H4329" s="27" t="str">
        <f>VLOOKUP(B4329,'大货清单（不定期按GOMS更新）'!A:H,7,0)</f>
        <v>White&amp;Grey</v>
      </c>
      <c r="I4329" s="27" t="str">
        <f>VLOOKUP(B4329,'大货清单（不定期按GOMS更新）'!A:F,6,FALSE)</f>
        <v>PHASEOUT</v>
      </c>
      <c r="J4329" s="27" t="str">
        <f>VLOOKUP(B4329,'大货清单（不定期按GOMS更新）'!A:K,11,FALSE)</f>
        <v>8.2</v>
      </c>
      <c r="K4329" s="27" t="str">
        <f>VLOOKUP(B4329,'大货清单（不定期按GOMS更新）'!A:N,12,FALSE)</f>
        <v>326</v>
      </c>
      <c r="L4329" s="27" t="str">
        <f>VLOOKUP(B4329,'大货清单（不定期按GOMS更新）'!A:M,13,FALSE)</f>
        <v>296</v>
      </c>
      <c r="M4329" s="27" t="str">
        <f>VLOOKUP(B4329,'大货清单（不定期按GOMS更新）'!A:N,14,FALSE)</f>
        <v>734</v>
      </c>
      <c r="N4329" s="140" t="s">
        <v>509</v>
      </c>
      <c r="O4329" s="27">
        <f>IFERROR(VLOOKUP(N4329,'散件迭代（不定期更新）'!C:J,8,FALSE),0)</f>
        <v>0</v>
      </c>
      <c r="P4329" s="27" t="str">
        <f>IFERROR(VLOOKUP(N4329,'散件（更新）'!B:H,3,FALSE),0)</f>
        <v>206-1879-0110</v>
      </c>
      <c r="Q4329" s="27" t="str">
        <f>VLOOKUP(N4329,'散件（更新）'!B:H,2,FALSE)</f>
        <v>114-18790110</v>
      </c>
      <c r="R4329" s="27" t="str">
        <f>VLOOKUP(N4329,'散件（更新）'!B:H,7,FALSE)</f>
        <v>HEPA Holder</v>
      </c>
      <c r="S4329" s="27" t="str">
        <f>VLOOKUP(N4329,'散件（更新）'!B:E,4,FALSE)</f>
        <v>https://tineco-yxzt.oss-accelerate.aliyuncs.com/20231219/9FWHE031100_1702948016096.png</v>
      </c>
      <c r="T4329" s="27" t="s">
        <v>8759</v>
      </c>
      <c r="U4329" s="28" t="str">
        <f>VLOOKUP(N4329,'散件（更新）'!B:G,6,FALSE)</f>
        <v>托盘HEPA架</v>
      </c>
      <c r="V4329" s="28" t="str">
        <f>VLOOKUP(N4329,'散件（更新）'!B:I,8,FALSE)</f>
        <v>6972200191816</v>
      </c>
    </row>
    <row r="4330" spans="1:22" ht="14.6">
      <c r="A4330" s="57">
        <v>46169</v>
      </c>
      <c r="B4330" s="140" t="s">
        <v>105</v>
      </c>
      <c r="C4330" s="27" t="str">
        <f>VLOOKUP(B4330,'大货清单（不定期按GOMS更新）'!A:H,8,0)</f>
        <v>109-18790001</v>
      </c>
      <c r="D4330" s="27" t="str">
        <f>VLOOKUP(B4330,'大货清单（不定期按GOMS更新）'!A:C,3,0)</f>
        <v>CL1879-01</v>
      </c>
      <c r="E4330" s="27" t="str">
        <f>VLOOKUP(B4330,'大货清单（不定期按GOMS更新）'!A:H,4,0)</f>
        <v>CL,FR,IT,UA,ES,DE,AT,CH,TR,SE,PL,NL,BE</v>
      </c>
      <c r="F4330" s="27" t="str">
        <f>VLOOKUP(B4330,'大货清单（不定期按GOMS更新）'!A:H,2,0)</f>
        <v>Floor One S3</v>
      </c>
      <c r="G4330" s="28">
        <f>VLOOKUP(B4330,'大货清单（不定期按GOMS更新）'!A:I,9,FALSE)</f>
        <v>6972200190512</v>
      </c>
      <c r="H4330" s="27" t="str">
        <f>VLOOKUP(B4330,'大货清单（不定期按GOMS更新）'!A:H,7,0)</f>
        <v>Black</v>
      </c>
      <c r="I4330" s="27" t="str">
        <f>VLOOKUP(B4330,'大货清单（不定期按GOMS更新）'!A:F,6,FALSE)</f>
        <v>PHASEOUT</v>
      </c>
      <c r="J4330" s="27" t="str">
        <f>VLOOKUP(B4330,'大货清单（不定期按GOMS更新）'!A:K,11,FALSE)</f>
        <v>8</v>
      </c>
      <c r="K4330" s="27" t="str">
        <f>VLOOKUP(B4330,'大货清单（不定期按GOMS更新）'!A:N,12,FALSE)</f>
        <v>326</v>
      </c>
      <c r="L4330" s="27" t="str">
        <f>VLOOKUP(B4330,'大货清单（不定期按GOMS更新）'!A:M,13,FALSE)</f>
        <v>296</v>
      </c>
      <c r="M4330" s="27" t="str">
        <f>VLOOKUP(B4330,'大货清单（不定期按GOMS更新）'!A:N,14,FALSE)</f>
        <v>736</v>
      </c>
      <c r="N4330" s="140" t="s">
        <v>1186</v>
      </c>
      <c r="O4330" s="27">
        <f>IFERROR(VLOOKUP(N4330,'散件迭代（不定期更新）'!C:J,8,FALSE),0)</f>
        <v>0</v>
      </c>
      <c r="P4330" s="27" t="str">
        <f>IFERROR(VLOOKUP(N4330,'散件（更新）'!B:H,3,FALSE),0)</f>
        <v>206-1879-0118</v>
      </c>
      <c r="Q4330" s="27" t="str">
        <f>VLOOKUP(N4330,'散件（更新）'!B:H,2,FALSE)</f>
        <v>114-18790118</v>
      </c>
      <c r="R4330" s="27" t="str">
        <f>VLOOKUP(N4330,'散件（更新）'!B:H,7,FALSE)</f>
        <v>Brush Roller Cover</v>
      </c>
      <c r="S4330" s="27" t="str">
        <f>VLOOKUP(N4330,'散件（更新）'!B:E,4,FALSE)</f>
        <v>https://tineco-yxzt.oss-accelerate.aliyuncs.com/20231219/9FWBC031100_1702948010171.png</v>
      </c>
      <c r="T4330" s="27" t="s">
        <v>8759</v>
      </c>
      <c r="U4330" s="28" t="str">
        <f>VLOOKUP(N4330,'散件（更新）'!B:G,6,FALSE)</f>
        <v>滚刷盖组件</v>
      </c>
      <c r="V4330" s="28" t="str">
        <f>VLOOKUP(N4330,'散件（更新）'!B:I,8,FALSE)</f>
        <v>6972200191892</v>
      </c>
    </row>
    <row r="4331" spans="1:22" ht="14.6">
      <c r="A4331" s="57">
        <v>46169</v>
      </c>
      <c r="B4331" s="140" t="s">
        <v>154</v>
      </c>
      <c r="C4331" s="27" t="str">
        <f>VLOOKUP(B4331,'大货清单（不定期按GOMS更新）'!A:H,8,0)</f>
        <v>107-17692102</v>
      </c>
      <c r="D4331" s="27" t="str">
        <f>VLOOKUP(B4331,'大货清单（不定期按GOMS更新）'!A:C,3,0)</f>
        <v>ZB1769U-02</v>
      </c>
      <c r="E4331" s="27" t="str">
        <f>VLOOKUP(B4331,'大货清单（不定期按GOMS更新）'!A:H,4,0)</f>
        <v>DE</v>
      </c>
      <c r="F4331" s="27" t="str">
        <f>VLOOKUP(B4331,'大货清单（不定期按GOMS更新）'!A:H,2,0)</f>
        <v>A11 Master</v>
      </c>
      <c r="G4331" s="28">
        <f>VLOOKUP(B4331,'大货清单（不定期按GOMS更新）'!A:I,9,FALSE)</f>
        <v>6972200191687</v>
      </c>
      <c r="H4331" s="27" t="str">
        <f>VLOOKUP(B4331,'大货清单（不定期按GOMS更新）'!A:H,7,0)</f>
        <v>Emerald</v>
      </c>
      <c r="I4331" s="27" t="str">
        <f>VLOOKUP(B4331,'大货清单（不定期按GOMS更新）'!A:F,6,FALSE)</f>
        <v>PHASEOUT</v>
      </c>
      <c r="J4331" s="27" t="str">
        <f>VLOOKUP(B4331,'大货清单（不定期按GOMS更新）'!A:K,11,FALSE)</f>
        <v>6.9</v>
      </c>
      <c r="K4331" s="27" t="str">
        <f>VLOOKUP(B4331,'大货清单（不定期按GOMS更新）'!A:N,12,FALSE)</f>
        <v>784</v>
      </c>
      <c r="L4331" s="27" t="str">
        <f>VLOOKUP(B4331,'大货清单（不定期按GOMS更新）'!A:M,13,FALSE)</f>
        <v>180</v>
      </c>
      <c r="M4331" s="27" t="str">
        <f>VLOOKUP(B4331,'大货清单（不定期按GOMS更新）'!A:N,14,FALSE)</f>
        <v>326</v>
      </c>
      <c r="N4331" s="140" t="s">
        <v>1231</v>
      </c>
      <c r="O4331" s="27" t="str">
        <f>IFERROR(VLOOKUP(N4331,'散件迭代（不定期更新）'!C:J,8,FALSE),0)</f>
        <v>A18</v>
      </c>
      <c r="P4331" s="27" t="str">
        <f>IFERROR(VLOOKUP(N4331,'散件（更新）'!B:H,3,FALSE),0)</f>
        <v>206-1756-0224</v>
      </c>
      <c r="Q4331" s="27" t="str">
        <f>VLOOKUP(N4331,'散件（更新）'!B:H,2,FALSE)</f>
        <v>114-17560224</v>
      </c>
      <c r="R4331" s="27" t="str">
        <f>VLOOKUP(N4331,'散件（更新）'!B:H,7,FALSE)</f>
        <v>Mini power brush</v>
      </c>
      <c r="S4331" s="27" t="str">
        <f>VLOOKUP(N4331,'散件（更新）'!B:E,4,FALSE)</f>
        <v>https://tineco-yxzt.oss-accelerate.aliyuncs.com/product/114-17560224.png</v>
      </c>
      <c r="T4331" s="27" t="s">
        <v>8759</v>
      </c>
      <c r="U4331" s="28" t="str">
        <f>VLOOKUP(N4331,'散件（更新）'!B:G,6,FALSE)</f>
        <v>FB1679C 小电动地刷组件带PTC（小电动+铭牌） ，206-1873-0155代替</v>
      </c>
      <c r="V4331" s="28" t="str">
        <f>VLOOKUP(N4331,'散件（更新）'!B:I,8,FALSE)</f>
        <v>6972200191090</v>
      </c>
    </row>
    <row r="4332" spans="1:22" ht="14.6">
      <c r="A4332" s="57">
        <v>46169</v>
      </c>
      <c r="B4332" s="140" t="s">
        <v>114</v>
      </c>
      <c r="C4332" s="27" t="str">
        <f>VLOOKUP(B4332,'大货清单（不定期按GOMS更新）'!A:H,8,0)</f>
        <v>109-20200807</v>
      </c>
      <c r="D4332" s="27" t="str">
        <f>VLOOKUP(B4332,'大货清单（不定期按GOMS更新）'!A:C,3,0)</f>
        <v>CL2020H-07</v>
      </c>
      <c r="E4332" s="27" t="str">
        <f>VLOOKUP(B4332,'大货清单（不定期按GOMS更新）'!A:H,4,0)</f>
        <v>FR,DE,IT,NL,PL,SE,MN,BE,ES</v>
      </c>
      <c r="F4332" s="27" t="str">
        <f>VLOOKUP(B4332,'大货清单（不定期按GOMS更新）'!A:H,2,0)</f>
        <v>Floor One S5 Combo Power KIT</v>
      </c>
      <c r="G4332" s="28" t="str">
        <f>VLOOKUP(B4332,'大货清单（不定期按GOMS更新）'!A:I,9,FALSE)</f>
        <v>6972200198518,	 6972200198518</v>
      </c>
      <c r="H4332" s="27" t="str">
        <f>VLOOKUP(B4332,'大货清单（不定期按GOMS更新）'!A:H,7,0)</f>
        <v>Black</v>
      </c>
      <c r="I4332" s="27" t="str">
        <f>VLOOKUP(B4332,'大货清单（不定期按GOMS更新）'!A:F,6,FALSE)</f>
        <v>ACTIVE</v>
      </c>
      <c r="J4332" s="27" t="str">
        <f>VLOOKUP(B4332,'大货清单（不定期按GOMS更新）'!A:K,11,FALSE)</f>
        <v>11.6</v>
      </c>
      <c r="K4332" s="27" t="str">
        <f>VLOOKUP(B4332,'大货清单（不定期按GOMS更新）'!A:N,12,FALSE)</f>
        <v>444</v>
      </c>
      <c r="L4332" s="27" t="str">
        <f>VLOOKUP(B4332,'大货清单（不定期按GOMS更新）'!A:M,13,FALSE)</f>
        <v>304</v>
      </c>
      <c r="M4332" s="27" t="str">
        <f>VLOOKUP(B4332,'大货清单（不定期按GOMS更新）'!A:N,14,FALSE)</f>
        <v>676</v>
      </c>
      <c r="N4332" s="140" t="s">
        <v>1084</v>
      </c>
      <c r="O4332" s="27">
        <f>IFERROR(VLOOKUP(N4332,'散件迭代（不定期更新）'!C:J,8,FALSE),0)</f>
        <v>0</v>
      </c>
      <c r="P4332" s="27" t="str">
        <f>IFERROR(VLOOKUP(N4332,'散件（更新）'!B:H,3,FALSE),0)</f>
        <v>206-2020-0604</v>
      </c>
      <c r="Q4332" s="27" t="str">
        <f>VLOOKUP(N4332,'散件（更新）'!B:H,2,FALSE)</f>
        <v>114-20200604</v>
      </c>
      <c r="R4332" s="27" t="str">
        <f>VLOOKUP(N4332,'散件（更新）'!B:H,7,FALSE)</f>
        <v>Brush Roller Cover</v>
      </c>
      <c r="S4332" s="27" t="str">
        <f>VLOOKUP(N4332,'散件（更新）'!B:E,4,FALSE)</f>
        <v>https://tineco-yxzt.oss-accelerate.aliyuncs.com/20231219/9FWBC150000_1702948010387.png</v>
      </c>
      <c r="T4332" s="27" t="s">
        <v>8759</v>
      </c>
      <c r="U4332" s="28" t="str">
        <f>VLOOKUP(N4332,'散件（更新）'!B:G,6,FALSE)</f>
        <v>滚刷盖(黑色）</v>
      </c>
      <c r="V4332" s="28" t="str">
        <f>VLOOKUP(N4332,'散件（更新）'!B:I,8,FALSE)</f>
        <v>6972200196576</v>
      </c>
    </row>
    <row r="4333" spans="1:22" ht="14.6">
      <c r="A4333" s="57">
        <v>46169</v>
      </c>
      <c r="B4333" s="140" t="s">
        <v>114</v>
      </c>
      <c r="C4333" s="27" t="str">
        <f>VLOOKUP(B4333,'大货清单（不定期按GOMS更新）'!A:H,8,0)</f>
        <v>109-20200807</v>
      </c>
      <c r="D4333" s="27" t="str">
        <f>VLOOKUP(B4333,'大货清单（不定期按GOMS更新）'!A:C,3,0)</f>
        <v>CL2020H-07</v>
      </c>
      <c r="E4333" s="27" t="str">
        <f>VLOOKUP(B4333,'大货清单（不定期按GOMS更新）'!A:H,4,0)</f>
        <v>FR,DE,IT,NL,PL,SE,MN,BE,ES</v>
      </c>
      <c r="F4333" s="27" t="str">
        <f>VLOOKUP(B4333,'大货清单（不定期按GOMS更新）'!A:H,2,0)</f>
        <v>Floor One S5 Combo Power KIT</v>
      </c>
      <c r="G4333" s="28" t="str">
        <f>VLOOKUP(B4333,'大货清单（不定期按GOMS更新）'!A:I,9,FALSE)</f>
        <v>6972200198518,	 6972200198518</v>
      </c>
      <c r="H4333" s="27" t="str">
        <f>VLOOKUP(B4333,'大货清单（不定期按GOMS更新）'!A:H,7,0)</f>
        <v>Black</v>
      </c>
      <c r="I4333" s="27" t="str">
        <f>VLOOKUP(B4333,'大货清单（不定期按GOMS更新）'!A:F,6,FALSE)</f>
        <v>ACTIVE</v>
      </c>
      <c r="J4333" s="27" t="str">
        <f>VLOOKUP(B4333,'大货清单（不定期按GOMS更新）'!A:K,11,FALSE)</f>
        <v>11.6</v>
      </c>
      <c r="K4333" s="27" t="str">
        <f>VLOOKUP(B4333,'大货清单（不定期按GOMS更新）'!A:N,12,FALSE)</f>
        <v>444</v>
      </c>
      <c r="L4333" s="27" t="str">
        <f>VLOOKUP(B4333,'大货清单（不定期按GOMS更新）'!A:M,13,FALSE)</f>
        <v>304</v>
      </c>
      <c r="M4333" s="27" t="str">
        <f>VLOOKUP(B4333,'大货清单（不定期按GOMS更新）'!A:N,14,FALSE)</f>
        <v>676</v>
      </c>
      <c r="N4333" s="140" t="s">
        <v>1095</v>
      </c>
      <c r="O4333" s="27" t="str">
        <f>IFERROR(VLOOKUP(N4333,'散件迭代（不定期更新）'!C:J,8,FALSE),0)</f>
        <v>A41</v>
      </c>
      <c r="P4333" s="27" t="str">
        <f>IFERROR(VLOOKUP(N4333,'散件（更新）'!B:H,3,FALSE),0)</f>
        <v>206-2020-0605</v>
      </c>
      <c r="Q4333" s="27" t="str">
        <f>VLOOKUP(N4333,'散件（更新）'!B:H,2,FALSE)</f>
        <v>114-20200605</v>
      </c>
      <c r="R4333" s="27" t="str">
        <f>VLOOKUP(N4333,'散件（更新）'!B:H,7,FALSE)</f>
        <v>Brush Roller</v>
      </c>
      <c r="S4333" s="27" t="str">
        <f>VLOOKUP(N4333,'散件（更新）'!B:E,4,FALSE)</f>
        <v>https://tineco-yxzt.oss-accelerate.aliyuncs.com/20231227/9FWBR150000_1703640265048.png</v>
      </c>
      <c r="T4333" s="27" t="s">
        <v>8759</v>
      </c>
      <c r="U4333" s="28" t="str">
        <f>VLOOKUP(N4333,'散件（更新）'!B:G,6,FALSE)</f>
        <v>滚刷组件</v>
      </c>
      <c r="V4333" s="28" t="str">
        <f>VLOOKUP(N4333,'散件（更新）'!B:I,8,FALSE)</f>
        <v>6972200196583</v>
      </c>
    </row>
    <row r="4334" spans="1:22" ht="14.6">
      <c r="A4334" s="57">
        <v>46169</v>
      </c>
      <c r="B4334" s="140" t="s">
        <v>114</v>
      </c>
      <c r="C4334" s="27" t="str">
        <f>VLOOKUP(B4334,'大货清单（不定期按GOMS更新）'!A:H,8,0)</f>
        <v>109-20200807</v>
      </c>
      <c r="D4334" s="27" t="str">
        <f>VLOOKUP(B4334,'大货清单（不定期按GOMS更新）'!A:C,3,0)</f>
        <v>CL2020H-07</v>
      </c>
      <c r="E4334" s="27" t="str">
        <f>VLOOKUP(B4334,'大货清单（不定期按GOMS更新）'!A:H,4,0)</f>
        <v>FR,DE,IT,NL,PL,SE,MN,BE,ES</v>
      </c>
      <c r="F4334" s="27" t="str">
        <f>VLOOKUP(B4334,'大货清单（不定期按GOMS更新）'!A:H,2,0)</f>
        <v>Floor One S5 Combo Power KIT</v>
      </c>
      <c r="G4334" s="28" t="str">
        <f>VLOOKUP(B4334,'大货清单（不定期按GOMS更新）'!A:I,9,FALSE)</f>
        <v>6972200198518,	 6972200198518</v>
      </c>
      <c r="H4334" s="27" t="str">
        <f>VLOOKUP(B4334,'大货清单（不定期按GOMS更新）'!A:H,7,0)</f>
        <v>Black</v>
      </c>
      <c r="I4334" s="27" t="str">
        <f>VLOOKUP(B4334,'大货清单（不定期按GOMS更新）'!A:F,6,FALSE)</f>
        <v>ACTIVE</v>
      </c>
      <c r="J4334" s="27" t="str">
        <f>VLOOKUP(B4334,'大货清单（不定期按GOMS更新）'!A:K,11,FALSE)</f>
        <v>11.6</v>
      </c>
      <c r="K4334" s="27" t="str">
        <f>VLOOKUP(B4334,'大货清单（不定期按GOMS更新）'!A:N,12,FALSE)</f>
        <v>444</v>
      </c>
      <c r="L4334" s="27" t="str">
        <f>VLOOKUP(B4334,'大货清单（不定期按GOMS更新）'!A:M,13,FALSE)</f>
        <v>304</v>
      </c>
      <c r="M4334" s="27" t="str">
        <f>VLOOKUP(B4334,'大货清单（不定期按GOMS更新）'!A:N,14,FALSE)</f>
        <v>676</v>
      </c>
      <c r="N4334" s="140" t="s">
        <v>1093</v>
      </c>
      <c r="O4334" s="27">
        <f>IFERROR(VLOOKUP(N4334,'散件迭代（不定期更新）'!C:J,8,FALSE),0)</f>
        <v>0</v>
      </c>
      <c r="P4334" s="27" t="str">
        <f>IFERROR(VLOOKUP(N4334,'散件（更新）'!B:H,3,FALSE),0)</f>
        <v>206-2020-0608</v>
      </c>
      <c r="Q4334" s="27" t="str">
        <f>VLOOKUP(N4334,'散件（更新）'!B:H,2,FALSE)</f>
        <v>114-20200608</v>
      </c>
      <c r="R4334" s="27" t="str">
        <f>VLOOKUP(N4334,'散件（更新）'!B:H,7,FALSE)</f>
        <v>Dustbin Assembly</v>
      </c>
      <c r="S4334" s="27" t="str">
        <f>VLOOKUP(N4334,'散件（更新）'!B:E,4,FALSE)</f>
        <v>https://tineco-yxzt.oss-accelerate.aliyuncs.com/20231219/9FWDA150000_1702948014824.png</v>
      </c>
      <c r="T4334" s="27" t="s">
        <v>8759</v>
      </c>
      <c r="U4334" s="28" t="str">
        <f>VLOOKUP(N4334,'散件（更新）'!B:G,6,FALSE)</f>
        <v>干式尘桶组件</v>
      </c>
      <c r="V4334" s="28" t="str">
        <f>VLOOKUP(N4334,'散件（更新）'!B:I,8,FALSE)</f>
        <v>6972200196620</v>
      </c>
    </row>
    <row r="4335" spans="1:22" ht="14.6">
      <c r="A4335" s="57">
        <v>46169</v>
      </c>
      <c r="B4335" s="140" t="s">
        <v>114</v>
      </c>
      <c r="C4335" s="27" t="str">
        <f>VLOOKUP(B4335,'大货清单（不定期按GOMS更新）'!A:H,8,0)</f>
        <v>109-20200807</v>
      </c>
      <c r="D4335" s="27" t="str">
        <f>VLOOKUP(B4335,'大货清单（不定期按GOMS更新）'!A:C,3,0)</f>
        <v>CL2020H-07</v>
      </c>
      <c r="E4335" s="27" t="str">
        <f>VLOOKUP(B4335,'大货清单（不定期按GOMS更新）'!A:H,4,0)</f>
        <v>FR,DE,IT,NL,PL,SE,MN,BE,ES</v>
      </c>
      <c r="F4335" s="27" t="str">
        <f>VLOOKUP(B4335,'大货清单（不定期按GOMS更新）'!A:H,2,0)</f>
        <v>Floor One S5 Combo Power KIT</v>
      </c>
      <c r="G4335" s="28" t="str">
        <f>VLOOKUP(B4335,'大货清单（不定期按GOMS更新）'!A:I,9,FALSE)</f>
        <v>6972200198518,	 6972200198518</v>
      </c>
      <c r="H4335" s="27" t="str">
        <f>VLOOKUP(B4335,'大货清单（不定期按GOMS更新）'!A:H,7,0)</f>
        <v>Black</v>
      </c>
      <c r="I4335" s="27" t="str">
        <f>VLOOKUP(B4335,'大货清单（不定期按GOMS更新）'!A:F,6,FALSE)</f>
        <v>ACTIVE</v>
      </c>
      <c r="J4335" s="27" t="str">
        <f>VLOOKUP(B4335,'大货清单（不定期按GOMS更新）'!A:K,11,FALSE)</f>
        <v>11.6</v>
      </c>
      <c r="K4335" s="27" t="str">
        <f>VLOOKUP(B4335,'大货清单（不定期按GOMS更新）'!A:N,12,FALSE)</f>
        <v>444</v>
      </c>
      <c r="L4335" s="27" t="str">
        <f>VLOOKUP(B4335,'大货清单（不定期按GOMS更新）'!A:M,13,FALSE)</f>
        <v>304</v>
      </c>
      <c r="M4335" s="27" t="str">
        <f>VLOOKUP(B4335,'大货清单（不定期按GOMS更新）'!A:N,14,FALSE)</f>
        <v>676</v>
      </c>
      <c r="N4335" s="140" t="s">
        <v>1080</v>
      </c>
      <c r="O4335" s="27">
        <f>IFERROR(VLOOKUP(N4335,'散件迭代（不定期更新）'!C:J,8,FALSE),0)</f>
        <v>0</v>
      </c>
      <c r="P4335" s="27" t="str">
        <f>IFERROR(VLOOKUP(N4335,'散件（更新）'!B:H,3,FALSE),0)</f>
        <v>206-2020-0044</v>
      </c>
      <c r="Q4335" s="27" t="str">
        <f>VLOOKUP(N4335,'散件（更新）'!B:H,2,FALSE)</f>
        <v>114-20200044</v>
      </c>
      <c r="R4335" s="27" t="str">
        <f>VLOOKUP(N4335,'散件（更新）'!B:H,7,FALSE)</f>
        <v>Filter</v>
      </c>
      <c r="S4335" s="27" t="str">
        <f>VLOOKUP(N4335,'散件（更新）'!B:E,4,FALSE)</f>
        <v>https://tineco-yxzt.oss-accelerate.aliyuncs.com/20231219/9FWFI110100_1702948015320.png</v>
      </c>
      <c r="T4335" s="27" t="s">
        <v>8759</v>
      </c>
      <c r="U4335" s="28" t="str">
        <f>VLOOKUP(N4335,'散件（更新）'!B:G,6,FALSE)</f>
        <v>回收桶挡板</v>
      </c>
      <c r="V4335" s="28" t="str">
        <f>VLOOKUP(N4335,'散件（更新）'!B:I,8,FALSE)</f>
        <v>6972200197221</v>
      </c>
    </row>
    <row r="4336" spans="1:22" ht="14.6">
      <c r="A4336" s="57">
        <v>46169</v>
      </c>
      <c r="B4336" s="140" t="s">
        <v>114</v>
      </c>
      <c r="C4336" s="27" t="str">
        <f>VLOOKUP(B4336,'大货清单（不定期按GOMS更新）'!A:H,8,0)</f>
        <v>109-20200807</v>
      </c>
      <c r="D4336" s="27" t="str">
        <f>VLOOKUP(B4336,'大货清单（不定期按GOMS更新）'!A:C,3,0)</f>
        <v>CL2020H-07</v>
      </c>
      <c r="E4336" s="27" t="str">
        <f>VLOOKUP(B4336,'大货清单（不定期按GOMS更新）'!A:H,4,0)</f>
        <v>FR,DE,IT,NL,PL,SE,MN,BE,ES</v>
      </c>
      <c r="F4336" s="27" t="str">
        <f>VLOOKUP(B4336,'大货清单（不定期按GOMS更新）'!A:H,2,0)</f>
        <v>Floor One S5 Combo Power KIT</v>
      </c>
      <c r="G4336" s="28" t="str">
        <f>VLOOKUP(B4336,'大货清单（不定期按GOMS更新）'!A:I,9,FALSE)</f>
        <v>6972200198518,	 6972200198518</v>
      </c>
      <c r="H4336" s="27" t="str">
        <f>VLOOKUP(B4336,'大货清单（不定期按GOMS更新）'!A:H,7,0)</f>
        <v>Black</v>
      </c>
      <c r="I4336" s="27" t="str">
        <f>VLOOKUP(B4336,'大货清单（不定期按GOMS更新）'!A:F,6,FALSE)</f>
        <v>ACTIVE</v>
      </c>
      <c r="J4336" s="27" t="str">
        <f>VLOOKUP(B4336,'大货清单（不定期按GOMS更新）'!A:K,11,FALSE)</f>
        <v>11.6</v>
      </c>
      <c r="K4336" s="27" t="str">
        <f>VLOOKUP(B4336,'大货清单（不定期按GOMS更新）'!A:N,12,FALSE)</f>
        <v>444</v>
      </c>
      <c r="L4336" s="27" t="str">
        <f>VLOOKUP(B4336,'大货清单（不定期按GOMS更新）'!A:M,13,FALSE)</f>
        <v>304</v>
      </c>
      <c r="M4336" s="27" t="str">
        <f>VLOOKUP(B4336,'大货清单（不定期按GOMS更新）'!A:N,14,FALSE)</f>
        <v>676</v>
      </c>
      <c r="N4336" s="140" t="s">
        <v>1092</v>
      </c>
      <c r="O4336" s="27" t="str">
        <f>IFERROR(VLOOKUP(N4336,'散件迭代（不定期更新）'!C:J,8,FALSE),0)</f>
        <v>A64</v>
      </c>
      <c r="P4336" s="27" t="str">
        <f>IFERROR(VLOOKUP(N4336,'散件（更新）'!B:H,3,FALSE),0)</f>
        <v>206-2020-0607</v>
      </c>
      <c r="Q4336" s="27" t="str">
        <f>VLOOKUP(N4336,'散件（更新）'!B:H,2,FALSE)</f>
        <v>114-20200607</v>
      </c>
      <c r="R4336" s="27" t="str">
        <f>VLOOKUP(N4336,'散件（更新）'!B:H,7,FALSE)</f>
        <v>HEPA</v>
      </c>
      <c r="S4336" s="27" t="str">
        <f>VLOOKUP(N4336,'散件（更新）'!B:E,4,FALSE)</f>
        <v>https://tineco-yxzt.oss-accelerate.aliyuncs.com/20231227/9FWFP150000_1703640265223.png</v>
      </c>
      <c r="T4336" s="27" t="s">
        <v>8759</v>
      </c>
      <c r="U4336" s="28" t="str">
        <f>VLOOKUP(N4336,'散件（更新）'!B:G,6,FALSE)</f>
        <v>HEPA组合</v>
      </c>
      <c r="V4336" s="28" t="str">
        <f>VLOOKUP(N4336,'散件（更新）'!B:I,8,FALSE)</f>
        <v>6972200196613</v>
      </c>
    </row>
    <row r="4337" spans="1:22" ht="14.6">
      <c r="A4337" s="57">
        <v>46169</v>
      </c>
      <c r="B4337" s="140" t="s">
        <v>114</v>
      </c>
      <c r="C4337" s="27" t="str">
        <f>VLOOKUP(B4337,'大货清单（不定期按GOMS更新）'!A:H,8,0)</f>
        <v>109-20200807</v>
      </c>
      <c r="D4337" s="27" t="str">
        <f>VLOOKUP(B4337,'大货清单（不定期按GOMS更新）'!A:C,3,0)</f>
        <v>CL2020H-07</v>
      </c>
      <c r="E4337" s="27" t="str">
        <f>VLOOKUP(B4337,'大货清单（不定期按GOMS更新）'!A:H,4,0)</f>
        <v>FR,DE,IT,NL,PL,SE,MN,BE,ES</v>
      </c>
      <c r="F4337" s="27" t="str">
        <f>VLOOKUP(B4337,'大货清单（不定期按GOMS更新）'!A:H,2,0)</f>
        <v>Floor One S5 Combo Power KIT</v>
      </c>
      <c r="G4337" s="28" t="str">
        <f>VLOOKUP(B4337,'大货清单（不定期按GOMS更新）'!A:I,9,FALSE)</f>
        <v>6972200198518,	 6972200198518</v>
      </c>
      <c r="H4337" s="27" t="str">
        <f>VLOOKUP(B4337,'大货清单（不定期按GOMS更新）'!A:H,7,0)</f>
        <v>Black</v>
      </c>
      <c r="I4337" s="27" t="str">
        <f>VLOOKUP(B4337,'大货清单（不定期按GOMS更新）'!A:F,6,FALSE)</f>
        <v>ACTIVE</v>
      </c>
      <c r="J4337" s="27" t="str">
        <f>VLOOKUP(B4337,'大货清单（不定期按GOMS更新）'!A:K,11,FALSE)</f>
        <v>11.6</v>
      </c>
      <c r="K4337" s="27" t="str">
        <f>VLOOKUP(B4337,'大货清单（不定期按GOMS更新）'!A:N,12,FALSE)</f>
        <v>444</v>
      </c>
      <c r="L4337" s="27" t="str">
        <f>VLOOKUP(B4337,'大货清单（不定期按GOMS更新）'!A:M,13,FALSE)</f>
        <v>304</v>
      </c>
      <c r="M4337" s="27" t="str">
        <f>VLOOKUP(B4337,'大货清单（不定期按GOMS更新）'!A:N,14,FALSE)</f>
        <v>676</v>
      </c>
      <c r="N4337" s="140" t="s">
        <v>1078</v>
      </c>
      <c r="O4337" s="27">
        <f>IFERROR(VLOOKUP(N4337,'散件迭代（不定期更新）'!C:J,8,FALSE),0)</f>
        <v>0</v>
      </c>
      <c r="P4337" s="27" t="str">
        <f>IFERROR(VLOOKUP(N4337,'散件（更新）'!B:H,3,FALSE),0)</f>
        <v>206-2020-0045</v>
      </c>
      <c r="Q4337" s="27" t="str">
        <f>VLOOKUP(N4337,'散件（更新）'!B:H,2,FALSE)</f>
        <v>114-20200045</v>
      </c>
      <c r="R4337" s="27" t="str">
        <f>VLOOKUP(N4337,'散件（更新）'!B:H,7,FALSE)</f>
        <v>Accessory Holder</v>
      </c>
      <c r="S4337" s="27" t="str">
        <f>VLOOKUP(N4337,'散件（更新）'!B:E,4,FALSE)</f>
        <v>https://tineco-yxzt.oss-accelerate.aliyuncs.com/20231219/9FWHA110000_1702948015947.png</v>
      </c>
      <c r="T4337" s="27" t="s">
        <v>8759</v>
      </c>
      <c r="U4337" s="28" t="str">
        <f>VLOOKUP(N4337,'散件（更新）'!B:G,6,FALSE)</f>
        <v>尘桶附件托盘组件</v>
      </c>
      <c r="V4337" s="28" t="str">
        <f>VLOOKUP(N4337,'散件（更新）'!B:I,8,FALSE)</f>
        <v>6972200197245</v>
      </c>
    </row>
    <row r="4338" spans="1:22" ht="14.6">
      <c r="A4338" s="57">
        <v>46169</v>
      </c>
      <c r="B4338" s="140" t="s">
        <v>114</v>
      </c>
      <c r="C4338" s="27" t="str">
        <f>VLOOKUP(B4338,'大货清单（不定期按GOMS更新）'!A:H,8,0)</f>
        <v>109-20200807</v>
      </c>
      <c r="D4338" s="27" t="str">
        <f>VLOOKUP(B4338,'大货清单（不定期按GOMS更新）'!A:C,3,0)</f>
        <v>CL2020H-07</v>
      </c>
      <c r="E4338" s="27" t="str">
        <f>VLOOKUP(B4338,'大货清单（不定期按GOMS更新）'!A:H,4,0)</f>
        <v>FR,DE,IT,NL,PL,SE,MN,BE,ES</v>
      </c>
      <c r="F4338" s="27" t="str">
        <f>VLOOKUP(B4338,'大货清单（不定期按GOMS更新）'!A:H,2,0)</f>
        <v>Floor One S5 Combo Power KIT</v>
      </c>
      <c r="G4338" s="28" t="str">
        <f>VLOOKUP(B4338,'大货清单（不定期按GOMS更新）'!A:I,9,FALSE)</f>
        <v>6972200198518,	 6972200198518</v>
      </c>
      <c r="H4338" s="27" t="str">
        <f>VLOOKUP(B4338,'大货清单（不定期按GOMS更新）'!A:H,7,0)</f>
        <v>Black</v>
      </c>
      <c r="I4338" s="27" t="str">
        <f>VLOOKUP(B4338,'大货清单（不定期按GOMS更新）'!A:F,6,FALSE)</f>
        <v>ACTIVE</v>
      </c>
      <c r="J4338" s="27" t="str">
        <f>VLOOKUP(B4338,'大货清单（不定期按GOMS更新）'!A:K,11,FALSE)</f>
        <v>11.6</v>
      </c>
      <c r="K4338" s="27" t="str">
        <f>VLOOKUP(B4338,'大货清单（不定期按GOMS更新）'!A:N,12,FALSE)</f>
        <v>444</v>
      </c>
      <c r="L4338" s="27" t="str">
        <f>VLOOKUP(B4338,'大货清单（不定期按GOMS更新）'!A:M,13,FALSE)</f>
        <v>304</v>
      </c>
      <c r="M4338" s="27" t="str">
        <f>VLOOKUP(B4338,'大货清单（不定期按GOMS更新）'!A:N,14,FALSE)</f>
        <v>676</v>
      </c>
      <c r="N4338" s="140" t="s">
        <v>1191</v>
      </c>
      <c r="O4338" s="27" t="str">
        <f>IFERROR(VLOOKUP(N4338,'散件迭代（不定期更新）'!C:J,8,FALSE),0)</f>
        <v>A26</v>
      </c>
      <c r="P4338" s="27" t="str">
        <f>IFERROR(VLOOKUP(N4338,'散件（更新）'!B:H,3,FALSE),0)</f>
        <v>206-1879-0120</v>
      </c>
      <c r="Q4338" s="27" t="str">
        <f>VLOOKUP(N4338,'散件（更新）'!B:H,2,FALSE)</f>
        <v>114-18790120</v>
      </c>
      <c r="R4338" s="27" t="str">
        <f>VLOOKUP(N4338,'散件（更新）'!B:H,7,FALSE)</f>
        <v>Adapter</v>
      </c>
      <c r="S4338" s="27" t="str">
        <f>VLOOKUP(N4338,'散件（更新）'!B:E,4,FALSE)</f>
        <v>https://tineco-yxzt.oss-accelerate.aliyuncs.com/product/114-18790120.jpg</v>
      </c>
      <c r="T4338" s="27" t="s">
        <v>8759</v>
      </c>
      <c r="U4338" s="28" t="str">
        <f>VLOOKUP(N4338,'散件（更新）'!B:G,6,FALSE)</f>
        <v>适配器（低配）</v>
      </c>
      <c r="V4338" s="28" t="str">
        <f>VLOOKUP(N4338,'散件（更新）'!B:I,8,FALSE)</f>
        <v>6972200191854</v>
      </c>
    </row>
    <row r="4339" spans="1:22" ht="14.6">
      <c r="A4339" s="57">
        <v>46169</v>
      </c>
      <c r="B4339" s="140" t="s">
        <v>114</v>
      </c>
      <c r="C4339" s="27" t="str">
        <f>VLOOKUP(B4339,'大货清单（不定期按GOMS更新）'!A:H,8,0)</f>
        <v>109-20200807</v>
      </c>
      <c r="D4339" s="27" t="str">
        <f>VLOOKUP(B4339,'大货清单（不定期按GOMS更新）'!A:C,3,0)</f>
        <v>CL2020H-07</v>
      </c>
      <c r="E4339" s="27" t="str">
        <f>VLOOKUP(B4339,'大货清单（不定期按GOMS更新）'!A:H,4,0)</f>
        <v>FR,DE,IT,NL,PL,SE,MN,BE,ES</v>
      </c>
      <c r="F4339" s="27" t="str">
        <f>VLOOKUP(B4339,'大货清单（不定期按GOMS更新）'!A:H,2,0)</f>
        <v>Floor One S5 Combo Power KIT</v>
      </c>
      <c r="G4339" s="28" t="str">
        <f>VLOOKUP(B4339,'大货清单（不定期按GOMS更新）'!A:I,9,FALSE)</f>
        <v>6972200198518,	 6972200198518</v>
      </c>
      <c r="H4339" s="27" t="str">
        <f>VLOOKUP(B4339,'大货清单（不定期按GOMS更新）'!A:H,7,0)</f>
        <v>Black</v>
      </c>
      <c r="I4339" s="27" t="str">
        <f>VLOOKUP(B4339,'大货清单（不定期按GOMS更新）'!A:F,6,FALSE)</f>
        <v>ACTIVE</v>
      </c>
      <c r="J4339" s="27" t="str">
        <f>VLOOKUP(B4339,'大货清单（不定期按GOMS更新）'!A:K,11,FALSE)</f>
        <v>11.6</v>
      </c>
      <c r="K4339" s="27" t="str">
        <f>VLOOKUP(B4339,'大货清单（不定期按GOMS更新）'!A:N,12,FALSE)</f>
        <v>444</v>
      </c>
      <c r="L4339" s="27" t="str">
        <f>VLOOKUP(B4339,'大货清单（不定期按GOMS更新）'!A:M,13,FALSE)</f>
        <v>304</v>
      </c>
      <c r="M4339" s="27" t="str">
        <f>VLOOKUP(B4339,'大货清单（不定期按GOMS更新）'!A:N,14,FALSE)</f>
        <v>676</v>
      </c>
      <c r="N4339" s="140" t="s">
        <v>1091</v>
      </c>
      <c r="O4339" s="27">
        <f>IFERROR(VLOOKUP(N4339,'散件迭代（不定期更新）'!C:J,8,FALSE),0)</f>
        <v>0</v>
      </c>
      <c r="P4339" s="27" t="str">
        <f>IFERROR(VLOOKUP(N4339,'散件（更新）'!B:H,3,FALSE),0)</f>
        <v>206-2020-0609</v>
      </c>
      <c r="Q4339" s="27" t="str">
        <f>VLOOKUP(N4339,'散件（更新）'!B:H,2,FALSE)</f>
        <v>114-20200609</v>
      </c>
      <c r="R4339" s="27" t="str">
        <f>VLOOKUP(N4339,'散件（更新）'!B:H,7,FALSE)</f>
        <v>Charging Base</v>
      </c>
      <c r="S4339" s="27" t="str">
        <f>VLOOKUP(N4339,'散件（更新）'!B:E,4,FALSE)</f>
        <v>https://tineco-yxzt.oss-accelerate.aliyuncs.com/20231219/9FWPB150000_1702948018390.png</v>
      </c>
      <c r="T4339" s="27" t="s">
        <v>8759</v>
      </c>
      <c r="U4339" s="28" t="str">
        <f>VLOOKUP(N4339,'散件（更新）'!B:G,6,FALSE)</f>
        <v>托盘组件</v>
      </c>
      <c r="V4339" s="28" t="str">
        <f>VLOOKUP(N4339,'散件（更新）'!B:I,8,FALSE)</f>
        <v>6972200196637</v>
      </c>
    </row>
    <row r="4340" spans="1:22" ht="14.6">
      <c r="A4340" s="57">
        <v>46169</v>
      </c>
      <c r="B4340" s="140" t="s">
        <v>114</v>
      </c>
      <c r="C4340" s="27" t="str">
        <f>VLOOKUP(B4340,'大货清单（不定期按GOMS更新）'!A:H,8,0)</f>
        <v>109-20200807</v>
      </c>
      <c r="D4340" s="27" t="str">
        <f>VLOOKUP(B4340,'大货清单（不定期按GOMS更新）'!A:C,3,0)</f>
        <v>CL2020H-07</v>
      </c>
      <c r="E4340" s="27" t="str">
        <f>VLOOKUP(B4340,'大货清单（不定期按GOMS更新）'!A:H,4,0)</f>
        <v>FR,DE,IT,NL,PL,SE,MN,BE,ES</v>
      </c>
      <c r="F4340" s="27" t="str">
        <f>VLOOKUP(B4340,'大货清单（不定期按GOMS更新）'!A:H,2,0)</f>
        <v>Floor One S5 Combo Power KIT</v>
      </c>
      <c r="G4340" s="28" t="str">
        <f>VLOOKUP(B4340,'大货清单（不定期按GOMS更新）'!A:I,9,FALSE)</f>
        <v>6972200198518,	 6972200198518</v>
      </c>
      <c r="H4340" s="27" t="str">
        <f>VLOOKUP(B4340,'大货清单（不定期按GOMS更新）'!A:H,7,0)</f>
        <v>Black</v>
      </c>
      <c r="I4340" s="27" t="str">
        <f>VLOOKUP(B4340,'大货清单（不定期按GOMS更新）'!A:F,6,FALSE)</f>
        <v>ACTIVE</v>
      </c>
      <c r="J4340" s="27" t="str">
        <f>VLOOKUP(B4340,'大货清单（不定期按GOMS更新）'!A:K,11,FALSE)</f>
        <v>11.6</v>
      </c>
      <c r="K4340" s="27" t="str">
        <f>VLOOKUP(B4340,'大货清单（不定期按GOMS更新）'!A:N,12,FALSE)</f>
        <v>444</v>
      </c>
      <c r="L4340" s="27" t="str">
        <f>VLOOKUP(B4340,'大货清单（不定期按GOMS更新）'!A:M,13,FALSE)</f>
        <v>304</v>
      </c>
      <c r="M4340" s="27" t="str">
        <f>VLOOKUP(B4340,'大货清单（不定期按GOMS更新）'!A:N,14,FALSE)</f>
        <v>676</v>
      </c>
      <c r="N4340" s="140" t="s">
        <v>5244</v>
      </c>
      <c r="O4340" s="27">
        <f>IFERROR(VLOOKUP(N4340,'散件迭代（不定期更新）'!C:J,8,FALSE),0)</f>
        <v>0</v>
      </c>
      <c r="P4340" s="27" t="str">
        <f>IFERROR(VLOOKUP(N4340,'散件（更新）'!B:H,3,FALSE),0)</f>
        <v>206-2020-0617</v>
      </c>
      <c r="Q4340" s="27" t="str">
        <f>VLOOKUP(N4340,'散件（更新）'!B:H,2,FALSE)</f>
        <v>114-20200617</v>
      </c>
      <c r="R4340" s="27" t="str">
        <f>VLOOKUP(N4340,'散件（更新）'!B:H,7,FALSE)</f>
        <v>Plastic part</v>
      </c>
      <c r="S4340" s="27">
        <f>VLOOKUP(N4340,'散件（更新）'!B:E,4,FALSE)</f>
        <v>0</v>
      </c>
      <c r="T4340" s="27" t="s">
        <v>8759</v>
      </c>
      <c r="U4340" s="28" t="str">
        <f>VLOOKUP(N4340,'散件（更新）'!B:G,6,FALSE)</f>
        <v>外壳维修组件</v>
      </c>
      <c r="V4340" s="28" t="str">
        <f>VLOOKUP(N4340,'散件（更新）'!B:I,8,FALSE)</f>
        <v>6972200197375</v>
      </c>
    </row>
    <row r="4341" spans="1:22" ht="14.6">
      <c r="A4341" s="57">
        <v>46169</v>
      </c>
      <c r="B4341" s="140" t="s">
        <v>114</v>
      </c>
      <c r="C4341" s="27" t="str">
        <f>VLOOKUP(B4341,'大货清单（不定期按GOMS更新）'!A:H,8,0)</f>
        <v>109-20200807</v>
      </c>
      <c r="D4341" s="27" t="str">
        <f>VLOOKUP(B4341,'大货清单（不定期按GOMS更新）'!A:C,3,0)</f>
        <v>CL2020H-07</v>
      </c>
      <c r="E4341" s="27" t="str">
        <f>VLOOKUP(B4341,'大货清单（不定期按GOMS更新）'!A:H,4,0)</f>
        <v>FR,DE,IT,NL,PL,SE,MN,BE,ES</v>
      </c>
      <c r="F4341" s="27" t="str">
        <f>VLOOKUP(B4341,'大货清单（不定期按GOMS更新）'!A:H,2,0)</f>
        <v>Floor One S5 Combo Power KIT</v>
      </c>
      <c r="G4341" s="28" t="str">
        <f>VLOOKUP(B4341,'大货清单（不定期按GOMS更新）'!A:I,9,FALSE)</f>
        <v>6972200198518,	 6972200198518</v>
      </c>
      <c r="H4341" s="27" t="str">
        <f>VLOOKUP(B4341,'大货清单（不定期按GOMS更新）'!A:H,7,0)</f>
        <v>Black</v>
      </c>
      <c r="I4341" s="27" t="str">
        <f>VLOOKUP(B4341,'大货清单（不定期按GOMS更新）'!A:F,6,FALSE)</f>
        <v>ACTIVE</v>
      </c>
      <c r="J4341" s="27" t="str">
        <f>VLOOKUP(B4341,'大货清单（不定期按GOMS更新）'!A:K,11,FALSE)</f>
        <v>11.6</v>
      </c>
      <c r="K4341" s="27" t="str">
        <f>VLOOKUP(B4341,'大货清单（不定期按GOMS更新）'!A:N,12,FALSE)</f>
        <v>444</v>
      </c>
      <c r="L4341" s="27" t="str">
        <f>VLOOKUP(B4341,'大货清单（不定期按GOMS更新）'!A:M,13,FALSE)</f>
        <v>304</v>
      </c>
      <c r="M4341" s="27" t="str">
        <f>VLOOKUP(B4341,'大货清单（不定期按GOMS更新）'!A:N,14,FALSE)</f>
        <v>676</v>
      </c>
      <c r="N4341" s="140" t="s">
        <v>787</v>
      </c>
      <c r="O4341" s="27">
        <f>IFERROR(VLOOKUP(N4341,'散件迭代（不定期更新）'!C:J,8,FALSE),0)</f>
        <v>0</v>
      </c>
      <c r="P4341" s="27" t="str">
        <f>IFERROR(VLOOKUP(N4341,'散件（更新）'!B:H,3,FALSE),0)</f>
        <v>206-2020-0611</v>
      </c>
      <c r="Q4341" s="27" t="str">
        <f>VLOOKUP(N4341,'散件（更新）'!B:H,2,FALSE)</f>
        <v>114-20200611</v>
      </c>
      <c r="R4341" s="27" t="str">
        <f>VLOOKUP(N4341,'散件（更新）'!B:H,7,FALSE)</f>
        <v>Wire</v>
      </c>
      <c r="S4341" s="27" t="str">
        <f>VLOOKUP(N4341,'散件（更新）'!B:E,4,FALSE)</f>
        <v>https://tineco-yxzt.oss-accelerate.aliyuncs.com/20231219/9FWRI150000_1702948026995.png</v>
      </c>
      <c r="T4341" s="27" t="s">
        <v>8759</v>
      </c>
      <c r="U4341" s="28" t="str">
        <f>VLOOKUP(N4341,'散件（更新）'!B:G,6,FALSE)</f>
        <v>主机动力源导线组件</v>
      </c>
      <c r="V4341" s="28" t="str">
        <f>VLOOKUP(N4341,'散件（更新）'!B:I,8,FALSE)</f>
        <v>6972200197078</v>
      </c>
    </row>
    <row r="4342" spans="1:22" ht="14.6">
      <c r="A4342" s="57">
        <v>46169</v>
      </c>
      <c r="B4342" s="140" t="s">
        <v>114</v>
      </c>
      <c r="C4342" s="27" t="str">
        <f>VLOOKUP(B4342,'大货清单（不定期按GOMS更新）'!A:H,8,0)</f>
        <v>109-20200807</v>
      </c>
      <c r="D4342" s="27" t="str">
        <f>VLOOKUP(B4342,'大货清单（不定期按GOMS更新）'!A:C,3,0)</f>
        <v>CL2020H-07</v>
      </c>
      <c r="E4342" s="27" t="str">
        <f>VLOOKUP(B4342,'大货清单（不定期按GOMS更新）'!A:H,4,0)</f>
        <v>FR,DE,IT,NL,PL,SE,MN,BE,ES</v>
      </c>
      <c r="F4342" s="27" t="str">
        <f>VLOOKUP(B4342,'大货清单（不定期按GOMS更新）'!A:H,2,0)</f>
        <v>Floor One S5 Combo Power KIT</v>
      </c>
      <c r="G4342" s="28" t="str">
        <f>VLOOKUP(B4342,'大货清单（不定期按GOMS更新）'!A:I,9,FALSE)</f>
        <v>6972200198518,	 6972200198518</v>
      </c>
      <c r="H4342" s="27" t="str">
        <f>VLOOKUP(B4342,'大货清单（不定期按GOMS更新）'!A:H,7,0)</f>
        <v>Black</v>
      </c>
      <c r="I4342" s="27" t="str">
        <f>VLOOKUP(B4342,'大货清单（不定期按GOMS更新）'!A:F,6,FALSE)</f>
        <v>ACTIVE</v>
      </c>
      <c r="J4342" s="27" t="str">
        <f>VLOOKUP(B4342,'大货清单（不定期按GOMS更新）'!A:K,11,FALSE)</f>
        <v>11.6</v>
      </c>
      <c r="K4342" s="27" t="str">
        <f>VLOOKUP(B4342,'大货清单（不定期按GOMS更新）'!A:N,12,FALSE)</f>
        <v>444</v>
      </c>
      <c r="L4342" s="27" t="str">
        <f>VLOOKUP(B4342,'大货清单（不定期按GOMS更新）'!A:M,13,FALSE)</f>
        <v>304</v>
      </c>
      <c r="M4342" s="27" t="str">
        <f>VLOOKUP(B4342,'大货清单（不定期按GOMS更新）'!A:N,14,FALSE)</f>
        <v>676</v>
      </c>
      <c r="N4342" s="140" t="s">
        <v>1090</v>
      </c>
      <c r="O4342" s="27">
        <f>IFERROR(VLOOKUP(N4342,'散件迭代（不定期更新）'!C:J,8,FALSE),0)</f>
        <v>0</v>
      </c>
      <c r="P4342" s="27" t="str">
        <f>IFERROR(VLOOKUP(N4342,'散件（更新）'!B:H,3,FALSE),0)</f>
        <v>206-2020-0616</v>
      </c>
      <c r="Q4342" s="27" t="str">
        <f>VLOOKUP(N4342,'散件（更新）'!B:H,2,FALSE)</f>
        <v>114-20200616</v>
      </c>
      <c r="R4342" s="27" t="str">
        <f>VLOOKUP(N4342,'散件（更新）'!B:H,7,FALSE)</f>
        <v>Wire</v>
      </c>
      <c r="S4342" s="27" t="str">
        <f>VLOOKUP(N4342,'散件（更新）'!B:E,4,FALSE)</f>
        <v>https://tineco-yxzt.oss-accelerate.aliyuncs.com/20231219/9FWRI150100_1702948027074.png</v>
      </c>
      <c r="T4342" s="27" t="s">
        <v>8759</v>
      </c>
      <c r="U4342" s="28" t="str">
        <f>VLOOKUP(N4342,'散件（更新）'!B:G,6,FALSE)</f>
        <v>机体水满检测组件</v>
      </c>
      <c r="V4342" s="28" t="str">
        <f>VLOOKUP(N4342,'散件（更新）'!B:I,8,FALSE)</f>
        <v>6972200197115</v>
      </c>
    </row>
    <row r="4343" spans="1:22" ht="14.6">
      <c r="A4343" s="57">
        <v>46169</v>
      </c>
      <c r="B4343" s="140" t="s">
        <v>114</v>
      </c>
      <c r="C4343" s="27" t="str">
        <f>VLOOKUP(B4343,'大货清单（不定期按GOMS更新）'!A:H,8,0)</f>
        <v>109-20200807</v>
      </c>
      <c r="D4343" s="27" t="str">
        <f>VLOOKUP(B4343,'大货清单（不定期按GOMS更新）'!A:C,3,0)</f>
        <v>CL2020H-07</v>
      </c>
      <c r="E4343" s="27" t="str">
        <f>VLOOKUP(B4343,'大货清单（不定期按GOMS更新）'!A:H,4,0)</f>
        <v>FR,DE,IT,NL,PL,SE,MN,BE,ES</v>
      </c>
      <c r="F4343" s="27" t="str">
        <f>VLOOKUP(B4343,'大货清单（不定期按GOMS更新）'!A:H,2,0)</f>
        <v>Floor One S5 Combo Power KIT</v>
      </c>
      <c r="G4343" s="28" t="str">
        <f>VLOOKUP(B4343,'大货清单（不定期按GOMS更新）'!A:I,9,FALSE)</f>
        <v>6972200198518,	 6972200198518</v>
      </c>
      <c r="H4343" s="27" t="str">
        <f>VLOOKUP(B4343,'大货清单（不定期按GOMS更新）'!A:H,7,0)</f>
        <v>Black</v>
      </c>
      <c r="I4343" s="27" t="str">
        <f>VLOOKUP(B4343,'大货清单（不定期按GOMS更新）'!A:F,6,FALSE)</f>
        <v>ACTIVE</v>
      </c>
      <c r="J4343" s="27" t="str">
        <f>VLOOKUP(B4343,'大货清单（不定期按GOMS更新）'!A:K,11,FALSE)</f>
        <v>11.6</v>
      </c>
      <c r="K4343" s="27" t="str">
        <f>VLOOKUP(B4343,'大货清单（不定期按GOMS更新）'!A:N,12,FALSE)</f>
        <v>444</v>
      </c>
      <c r="L4343" s="27" t="str">
        <f>VLOOKUP(B4343,'大货清单（不定期按GOMS更新）'!A:M,13,FALSE)</f>
        <v>304</v>
      </c>
      <c r="M4343" s="27" t="str">
        <f>VLOOKUP(B4343,'大货清单（不定期按GOMS更新）'!A:N,14,FALSE)</f>
        <v>676</v>
      </c>
      <c r="N4343" s="140" t="s">
        <v>1087</v>
      </c>
      <c r="O4343" s="27">
        <f>IFERROR(VLOOKUP(N4343,'散件迭代（不定期更新）'!C:J,8,FALSE),0)</f>
        <v>0</v>
      </c>
      <c r="P4343" s="27" t="str">
        <f>IFERROR(VLOOKUP(N4343,'散件（更新）'!B:H,3,FALSE),0)</f>
        <v>206-2020-0613</v>
      </c>
      <c r="Q4343" s="27" t="str">
        <f>VLOOKUP(N4343,'散件（更新）'!B:H,2,FALSE)</f>
        <v>114-20200613</v>
      </c>
      <c r="R4343" s="27" t="str">
        <f>VLOOKUP(N4343,'散件（更新）'!B:H,7,FALSE)</f>
        <v>PCBA</v>
      </c>
      <c r="S4343" s="27" t="str">
        <f>VLOOKUP(N4343,'散件（更新）'!B:E,4,FALSE)</f>
        <v>https://tineco-yxzt.oss-accelerate.aliyuncs.com/20240701/jishenzhukongban_1719818616739.jpg</v>
      </c>
      <c r="T4343" s="27" t="s">
        <v>8759</v>
      </c>
      <c r="U4343" s="28" t="str">
        <f>VLOOKUP(N4343,'散件（更新）'!B:G,6,FALSE)</f>
        <v>主控制板</v>
      </c>
      <c r="V4343" s="28" t="str">
        <f>VLOOKUP(N4343,'散件（更新）'!B:I,8,FALSE)</f>
        <v>6972200197092</v>
      </c>
    </row>
    <row r="4344" spans="1:22" ht="14.6">
      <c r="A4344" s="57">
        <v>46169</v>
      </c>
      <c r="B4344" s="140" t="s">
        <v>114</v>
      </c>
      <c r="C4344" s="27" t="str">
        <f>VLOOKUP(B4344,'大货清单（不定期按GOMS更新）'!A:H,8,0)</f>
        <v>109-20200807</v>
      </c>
      <c r="D4344" s="27" t="str">
        <f>VLOOKUP(B4344,'大货清单（不定期按GOMS更新）'!A:C,3,0)</f>
        <v>CL2020H-07</v>
      </c>
      <c r="E4344" s="27" t="str">
        <f>VLOOKUP(B4344,'大货清单（不定期按GOMS更新）'!A:H,4,0)</f>
        <v>FR,DE,IT,NL,PL,SE,MN,BE,ES</v>
      </c>
      <c r="F4344" s="27" t="str">
        <f>VLOOKUP(B4344,'大货清单（不定期按GOMS更新）'!A:H,2,0)</f>
        <v>Floor One S5 Combo Power KIT</v>
      </c>
      <c r="G4344" s="28" t="str">
        <f>VLOOKUP(B4344,'大货清单（不定期按GOMS更新）'!A:I,9,FALSE)</f>
        <v>6972200198518,	 6972200198518</v>
      </c>
      <c r="H4344" s="27" t="str">
        <f>VLOOKUP(B4344,'大货清单（不定期按GOMS更新）'!A:H,7,0)</f>
        <v>Black</v>
      </c>
      <c r="I4344" s="27" t="str">
        <f>VLOOKUP(B4344,'大货清单（不定期按GOMS更新）'!A:F,6,FALSE)</f>
        <v>ACTIVE</v>
      </c>
      <c r="J4344" s="27" t="str">
        <f>VLOOKUP(B4344,'大货清单（不定期按GOMS更新）'!A:K,11,FALSE)</f>
        <v>11.6</v>
      </c>
      <c r="K4344" s="27" t="str">
        <f>VLOOKUP(B4344,'大货清单（不定期按GOMS更新）'!A:N,12,FALSE)</f>
        <v>444</v>
      </c>
      <c r="L4344" s="27" t="str">
        <f>VLOOKUP(B4344,'大货清单（不定期按GOMS更新）'!A:M,13,FALSE)</f>
        <v>304</v>
      </c>
      <c r="M4344" s="27" t="str">
        <f>VLOOKUP(B4344,'大货清单（不定期按GOMS更新）'!A:N,14,FALSE)</f>
        <v>676</v>
      </c>
      <c r="N4344" s="140" t="s">
        <v>1086</v>
      </c>
      <c r="O4344" s="27">
        <f>IFERROR(VLOOKUP(N4344,'散件迭代（不定期更新）'!C:J,8,FALSE),0)</f>
        <v>0</v>
      </c>
      <c r="P4344" s="27" t="str">
        <f>IFERROR(VLOOKUP(N4344,'散件（更新）'!B:H,3,FALSE),0)</f>
        <v>206-2020-0614</v>
      </c>
      <c r="Q4344" s="27" t="str">
        <f>VLOOKUP(N4344,'散件（更新）'!B:H,2,FALSE)</f>
        <v>114-20200614</v>
      </c>
      <c r="R4344" s="27" t="str">
        <f>VLOOKUP(N4344,'散件（更新）'!B:H,7,FALSE)</f>
        <v>Scraper</v>
      </c>
      <c r="S4344" s="27" t="str">
        <f>VLOOKUP(N4344,'散件（更新）'!B:E,4,FALSE)</f>
        <v>https://tineco-yxzt.oss-accelerate.aliyuncs.com/20240701/guatiaozujian_1719818694636.jpg</v>
      </c>
      <c r="T4344" s="27" t="s">
        <v>8759</v>
      </c>
      <c r="U4344" s="28" t="str">
        <f>VLOOKUP(N4344,'散件（更新）'!B:G,6,FALSE)</f>
        <v>刮条组件</v>
      </c>
      <c r="V4344" s="28" t="str">
        <f>VLOOKUP(N4344,'散件（更新）'!B:I,8,FALSE)</f>
        <v>6972200197108</v>
      </c>
    </row>
    <row r="4345" spans="1:22" ht="14.6">
      <c r="A4345" s="57">
        <v>46169</v>
      </c>
      <c r="B4345" s="140" t="s">
        <v>114</v>
      </c>
      <c r="C4345" s="27" t="str">
        <f>VLOOKUP(B4345,'大货清单（不定期按GOMS更新）'!A:H,8,0)</f>
        <v>109-20200807</v>
      </c>
      <c r="D4345" s="27" t="str">
        <f>VLOOKUP(B4345,'大货清单（不定期按GOMS更新）'!A:C,3,0)</f>
        <v>CL2020H-07</v>
      </c>
      <c r="E4345" s="27" t="str">
        <f>VLOOKUP(B4345,'大货清单（不定期按GOMS更新）'!A:H,4,0)</f>
        <v>FR,DE,IT,NL,PL,SE,MN,BE,ES</v>
      </c>
      <c r="F4345" s="27" t="str">
        <f>VLOOKUP(B4345,'大货清单（不定期按GOMS更新）'!A:H,2,0)</f>
        <v>Floor One S5 Combo Power KIT</v>
      </c>
      <c r="G4345" s="28" t="str">
        <f>VLOOKUP(B4345,'大货清单（不定期按GOMS更新）'!A:I,9,FALSE)</f>
        <v>6972200198518,	 6972200198518</v>
      </c>
      <c r="H4345" s="27" t="str">
        <f>VLOOKUP(B4345,'大货清单（不定期按GOMS更新）'!A:H,7,0)</f>
        <v>Black</v>
      </c>
      <c r="I4345" s="27" t="str">
        <f>VLOOKUP(B4345,'大货清单（不定期按GOMS更新）'!A:F,6,FALSE)</f>
        <v>ACTIVE</v>
      </c>
      <c r="J4345" s="27" t="str">
        <f>VLOOKUP(B4345,'大货清单（不定期按GOMS更新）'!A:K,11,FALSE)</f>
        <v>11.6</v>
      </c>
      <c r="K4345" s="27" t="str">
        <f>VLOOKUP(B4345,'大货清单（不定期按GOMS更新）'!A:N,12,FALSE)</f>
        <v>444</v>
      </c>
      <c r="L4345" s="27" t="str">
        <f>VLOOKUP(B4345,'大货清单（不定期按GOMS更新）'!A:M,13,FALSE)</f>
        <v>304</v>
      </c>
      <c r="M4345" s="27" t="str">
        <f>VLOOKUP(B4345,'大货清单（不定期按GOMS更新）'!A:N,14,FALSE)</f>
        <v>676</v>
      </c>
      <c r="N4345" s="140" t="s">
        <v>1094</v>
      </c>
      <c r="O4345" s="27">
        <f>IFERROR(VLOOKUP(N4345,'散件迭代（不定期更新）'!C:J,8,FALSE),0)</f>
        <v>0</v>
      </c>
      <c r="P4345" s="27" t="str">
        <f>IFERROR(VLOOKUP(N4345,'散件（更新）'!B:H,3,FALSE),0)</f>
        <v>206-2020-0612</v>
      </c>
      <c r="Q4345" s="27" t="str">
        <f>VLOOKUP(N4345,'散件（更新）'!B:H,2,FALSE)</f>
        <v>114-20200612</v>
      </c>
      <c r="R4345" s="27" t="str">
        <f>VLOOKUP(N4345,'散件（更新）'!B:H,7,FALSE)</f>
        <v>Sensor</v>
      </c>
      <c r="S4345" s="27" t="str">
        <f>VLOOKUP(N4345,'散件（更新）'!B:E,4,FALSE)</f>
        <v>https://tineco-yxzt.oss-accelerate.aliyuncs.com/20240701/2020sensor_1719818805017.png</v>
      </c>
      <c r="T4345" s="27" t="s">
        <v>8759</v>
      </c>
      <c r="U4345" s="28" t="str">
        <f>VLOOKUP(N4345,'散件（更新）'!B:G,6,FALSE)</f>
        <v>光电液位传感器</v>
      </c>
      <c r="V4345" s="28" t="str">
        <f>VLOOKUP(N4345,'散件（更新）'!B:I,8,FALSE)</f>
        <v>6972200197085</v>
      </c>
    </row>
    <row r="4346" spans="1:22" ht="14.6">
      <c r="A4346" s="57">
        <v>46169</v>
      </c>
      <c r="B4346" s="140" t="s">
        <v>114</v>
      </c>
      <c r="C4346" s="27" t="str">
        <f>VLOOKUP(B4346,'大货清单（不定期按GOMS更新）'!A:H,8,0)</f>
        <v>109-20200807</v>
      </c>
      <c r="D4346" s="27" t="str">
        <f>VLOOKUP(B4346,'大货清单（不定期按GOMS更新）'!A:C,3,0)</f>
        <v>CL2020H-07</v>
      </c>
      <c r="E4346" s="27" t="str">
        <f>VLOOKUP(B4346,'大货清单（不定期按GOMS更新）'!A:H,4,0)</f>
        <v>FR,DE,IT,NL,PL,SE,MN,BE,ES</v>
      </c>
      <c r="F4346" s="27" t="str">
        <f>VLOOKUP(B4346,'大货清单（不定期按GOMS更新）'!A:H,2,0)</f>
        <v>Floor One S5 Combo Power KIT</v>
      </c>
      <c r="G4346" s="28" t="str">
        <f>VLOOKUP(B4346,'大货清单（不定期按GOMS更新）'!A:I,9,FALSE)</f>
        <v>6972200198518,	 6972200198518</v>
      </c>
      <c r="H4346" s="27" t="str">
        <f>VLOOKUP(B4346,'大货清单（不定期按GOMS更新）'!A:H,7,0)</f>
        <v>Black</v>
      </c>
      <c r="I4346" s="27" t="str">
        <f>VLOOKUP(B4346,'大货清单（不定期按GOMS更新）'!A:F,6,FALSE)</f>
        <v>ACTIVE</v>
      </c>
      <c r="J4346" s="27" t="str">
        <f>VLOOKUP(B4346,'大货清单（不定期按GOMS更新）'!A:K,11,FALSE)</f>
        <v>11.6</v>
      </c>
      <c r="K4346" s="27" t="str">
        <f>VLOOKUP(B4346,'大货清单（不定期按GOMS更新）'!A:N,12,FALSE)</f>
        <v>444</v>
      </c>
      <c r="L4346" s="27" t="str">
        <f>VLOOKUP(B4346,'大货清单（不定期按GOMS更新）'!A:M,13,FALSE)</f>
        <v>304</v>
      </c>
      <c r="M4346" s="27" t="str">
        <f>VLOOKUP(B4346,'大货清单（不定期按GOMS更新）'!A:N,14,FALSE)</f>
        <v>676</v>
      </c>
      <c r="N4346" s="140" t="s">
        <v>1043</v>
      </c>
      <c r="O4346" s="27" t="str">
        <f>IFERROR(VLOOKUP(N4346,'散件迭代（不定期更新）'!C:J,8,FALSE),0)</f>
        <v>A22</v>
      </c>
      <c r="P4346" s="27" t="str">
        <f>IFERROR(VLOOKUP(N4346,'散件（更新）'!B:H,3,FALSE),0)</f>
        <v>206-1879-0109</v>
      </c>
      <c r="Q4346" s="27" t="str">
        <f>VLOOKUP(N4346,'散件（更新）'!B:H,2,FALSE)</f>
        <v>114-18790109</v>
      </c>
      <c r="R4346" s="27" t="str">
        <f>VLOOKUP(N4346,'散件（更新）'!B:H,7,FALSE)</f>
        <v>3-In-1 Cleaning Tool</v>
      </c>
      <c r="S4346" s="27" t="str">
        <f>VLOOKUP(N4346,'散件（更新）'!B:E,4,FALSE)</f>
        <v>https://tineco-yxzt.oss-accelerate.aliyuncs.com/product/114-18790109.png</v>
      </c>
      <c r="T4346" s="27" t="s">
        <v>8759</v>
      </c>
      <c r="U4346" s="28" t="str">
        <f>VLOOKUP(N4346,'散件（更新）'!B:G,6,FALSE)</f>
        <v>AB1888清洁刷组件</v>
      </c>
      <c r="V4346" s="28" t="str">
        <f>VLOOKUP(N4346,'散件（更新）'!B:I,8,FALSE)</f>
        <v>6972200191809</v>
      </c>
    </row>
    <row r="4347" spans="1:22" ht="14.6">
      <c r="A4347" s="57">
        <v>46169</v>
      </c>
      <c r="B4347" s="140" t="s">
        <v>114</v>
      </c>
      <c r="C4347" s="27" t="str">
        <f>VLOOKUP(B4347,'大货清单（不定期按GOMS更新）'!A:H,8,0)</f>
        <v>109-20200807</v>
      </c>
      <c r="D4347" s="27" t="str">
        <f>VLOOKUP(B4347,'大货清单（不定期按GOMS更新）'!A:C,3,0)</f>
        <v>CL2020H-07</v>
      </c>
      <c r="E4347" s="27" t="str">
        <f>VLOOKUP(B4347,'大货清单（不定期按GOMS更新）'!A:H,4,0)</f>
        <v>FR,DE,IT,NL,PL,SE,MN,BE,ES</v>
      </c>
      <c r="F4347" s="27" t="str">
        <f>VLOOKUP(B4347,'大货清单（不定期按GOMS更新）'!A:H,2,0)</f>
        <v>Floor One S5 Combo Power KIT</v>
      </c>
      <c r="G4347" s="28" t="str">
        <f>VLOOKUP(B4347,'大货清单（不定期按GOMS更新）'!A:I,9,FALSE)</f>
        <v>6972200198518,	 6972200198518</v>
      </c>
      <c r="H4347" s="27" t="str">
        <f>VLOOKUP(B4347,'大货清单（不定期按GOMS更新）'!A:H,7,0)</f>
        <v>Black</v>
      </c>
      <c r="I4347" s="27" t="str">
        <f>VLOOKUP(B4347,'大货清单（不定期按GOMS更新）'!A:F,6,FALSE)</f>
        <v>ACTIVE</v>
      </c>
      <c r="J4347" s="27" t="str">
        <f>VLOOKUP(B4347,'大货清单（不定期按GOMS更新）'!A:K,11,FALSE)</f>
        <v>11.6</v>
      </c>
      <c r="K4347" s="27" t="str">
        <f>VLOOKUP(B4347,'大货清单（不定期按GOMS更新）'!A:N,12,FALSE)</f>
        <v>444</v>
      </c>
      <c r="L4347" s="27" t="str">
        <f>VLOOKUP(B4347,'大货清单（不定期按GOMS更新）'!A:M,13,FALSE)</f>
        <v>304</v>
      </c>
      <c r="M4347" s="27" t="str">
        <f>VLOOKUP(B4347,'大货清单（不定期按GOMS更新）'!A:N,14,FALSE)</f>
        <v>676</v>
      </c>
      <c r="N4347" s="140" t="s">
        <v>1089</v>
      </c>
      <c r="O4347" s="27">
        <f>IFERROR(VLOOKUP(N4347,'散件迭代（不定期更新）'!C:J,8,FALSE),0)</f>
        <v>0</v>
      </c>
      <c r="P4347" s="27" t="str">
        <f>IFERROR(VLOOKUP(N4347,'散件（更新）'!B:H,3,FALSE),0)</f>
        <v>206-2020-0600</v>
      </c>
      <c r="Q4347" s="27" t="str">
        <f>VLOOKUP(N4347,'散件（更新）'!B:H,2,FALSE)</f>
        <v>114-20200600</v>
      </c>
      <c r="R4347" s="27" t="str">
        <f>VLOOKUP(N4347,'散件（更新）'!B:H,7,FALSE)</f>
        <v>Handle</v>
      </c>
      <c r="S4347" s="27" t="str">
        <f>VLOOKUP(N4347,'散件（更新）'!B:E,4,FALSE)</f>
        <v>https://tineco-yxzt.oss-accelerate.aliyuncs.com/20231219/9FWUH150000_1702948035558.png</v>
      </c>
      <c r="T4347" s="27" t="s">
        <v>8759</v>
      </c>
      <c r="U4347" s="28" t="str">
        <f>VLOOKUP(N4347,'散件（更新）'!B:G,6,FALSE)</f>
        <v>手柄组件</v>
      </c>
      <c r="V4347" s="28" t="str">
        <f>VLOOKUP(N4347,'散件（更新）'!B:I,8,FALSE)</f>
        <v>6972200196538</v>
      </c>
    </row>
    <row r="4348" spans="1:22" ht="14.6">
      <c r="A4348" s="57">
        <v>46169</v>
      </c>
      <c r="B4348" s="140" t="s">
        <v>114</v>
      </c>
      <c r="C4348" s="27" t="str">
        <f>VLOOKUP(B4348,'大货清单（不定期按GOMS更新）'!A:H,8,0)</f>
        <v>109-20200807</v>
      </c>
      <c r="D4348" s="27" t="str">
        <f>VLOOKUP(B4348,'大货清单（不定期按GOMS更新）'!A:C,3,0)</f>
        <v>CL2020H-07</v>
      </c>
      <c r="E4348" s="27" t="str">
        <f>VLOOKUP(B4348,'大货清单（不定期按GOMS更新）'!A:H,4,0)</f>
        <v>FR,DE,IT,NL,PL,SE,MN,BE,ES</v>
      </c>
      <c r="F4348" s="27" t="str">
        <f>VLOOKUP(B4348,'大货清单（不定期按GOMS更新）'!A:H,2,0)</f>
        <v>Floor One S5 Combo Power KIT</v>
      </c>
      <c r="G4348" s="28" t="str">
        <f>VLOOKUP(B4348,'大货清单（不定期按GOMS更新）'!A:I,9,FALSE)</f>
        <v>6972200198518,	 6972200198518</v>
      </c>
      <c r="H4348" s="27" t="str">
        <f>VLOOKUP(B4348,'大货清单（不定期按GOMS更新）'!A:H,7,0)</f>
        <v>Black</v>
      </c>
      <c r="I4348" s="27" t="str">
        <f>VLOOKUP(B4348,'大货清单（不定期按GOMS更新）'!A:F,6,FALSE)</f>
        <v>ACTIVE</v>
      </c>
      <c r="J4348" s="27" t="str">
        <f>VLOOKUP(B4348,'大货清单（不定期按GOMS更新）'!A:K,11,FALSE)</f>
        <v>11.6</v>
      </c>
      <c r="K4348" s="27" t="str">
        <f>VLOOKUP(B4348,'大货清单（不定期按GOMS更新）'!A:N,12,FALSE)</f>
        <v>444</v>
      </c>
      <c r="L4348" s="27" t="str">
        <f>VLOOKUP(B4348,'大货清单（不定期按GOMS更新）'!A:M,13,FALSE)</f>
        <v>304</v>
      </c>
      <c r="M4348" s="27" t="str">
        <f>VLOOKUP(B4348,'大货清单（不定期按GOMS更新）'!A:N,14,FALSE)</f>
        <v>676</v>
      </c>
      <c r="N4348" s="140" t="s">
        <v>1085</v>
      </c>
      <c r="O4348" s="27">
        <f>IFERROR(VLOOKUP(N4348,'散件迭代（不定期更新）'!C:J,8,FALSE),0)</f>
        <v>0</v>
      </c>
      <c r="P4348" s="27" t="str">
        <f>IFERROR(VLOOKUP(N4348,'散件（更新）'!B:H,3,FALSE),0)</f>
        <v>206-2020-0603</v>
      </c>
      <c r="Q4348" s="27" t="str">
        <f>VLOOKUP(N4348,'散件（更新）'!B:H,2,FALSE)</f>
        <v>114-20200603</v>
      </c>
      <c r="R4348" s="27" t="str">
        <f>VLOOKUP(N4348,'散件（更新）'!B:H,7,FALSE)</f>
        <v>Clean Water Tank</v>
      </c>
      <c r="S4348" s="27" t="str">
        <f>VLOOKUP(N4348,'散件（更新）'!B:E,4,FALSE)</f>
        <v>https://tineco-yxzt.oss-accelerate.aliyuncs.com/20231227/9FWWC150000_1703640266317.png</v>
      </c>
      <c r="T4348" s="27" t="s">
        <v>8759</v>
      </c>
      <c r="U4348" s="28" t="str">
        <f>VLOOKUP(N4348,'散件（更新）'!B:G,6,FALSE)</f>
        <v>溶液桶组件</v>
      </c>
      <c r="V4348" s="28" t="str">
        <f>VLOOKUP(N4348,'散件（更新）'!B:I,8,FALSE)</f>
        <v>6972200196569</v>
      </c>
    </row>
    <row r="4349" spans="1:22" ht="14.6">
      <c r="A4349" s="57">
        <v>46169</v>
      </c>
      <c r="B4349" s="140" t="s">
        <v>114</v>
      </c>
      <c r="C4349" s="27" t="str">
        <f>VLOOKUP(B4349,'大货清单（不定期按GOMS更新）'!A:H,8,0)</f>
        <v>109-20200807</v>
      </c>
      <c r="D4349" s="27" t="str">
        <f>VLOOKUP(B4349,'大货清单（不定期按GOMS更新）'!A:C,3,0)</f>
        <v>CL2020H-07</v>
      </c>
      <c r="E4349" s="27" t="str">
        <f>VLOOKUP(B4349,'大货清单（不定期按GOMS更新）'!A:H,4,0)</f>
        <v>FR,DE,IT,NL,PL,SE,MN,BE,ES</v>
      </c>
      <c r="F4349" s="27" t="str">
        <f>VLOOKUP(B4349,'大货清单（不定期按GOMS更新）'!A:H,2,0)</f>
        <v>Floor One S5 Combo Power KIT</v>
      </c>
      <c r="G4349" s="28" t="str">
        <f>VLOOKUP(B4349,'大货清单（不定期按GOMS更新）'!A:I,9,FALSE)</f>
        <v>6972200198518,	 6972200198518</v>
      </c>
      <c r="H4349" s="27" t="str">
        <f>VLOOKUP(B4349,'大货清单（不定期按GOMS更新）'!A:H,7,0)</f>
        <v>Black</v>
      </c>
      <c r="I4349" s="27" t="str">
        <f>VLOOKUP(B4349,'大货清单（不定期按GOMS更新）'!A:F,6,FALSE)</f>
        <v>ACTIVE</v>
      </c>
      <c r="J4349" s="27" t="str">
        <f>VLOOKUP(B4349,'大货清单（不定期按GOMS更新）'!A:K,11,FALSE)</f>
        <v>11.6</v>
      </c>
      <c r="K4349" s="27" t="str">
        <f>VLOOKUP(B4349,'大货清单（不定期按GOMS更新）'!A:N,12,FALSE)</f>
        <v>444</v>
      </c>
      <c r="L4349" s="27" t="str">
        <f>VLOOKUP(B4349,'大货清单（不定期按GOMS更新）'!A:M,13,FALSE)</f>
        <v>304</v>
      </c>
      <c r="M4349" s="27" t="str">
        <f>VLOOKUP(B4349,'大货清单（不定期按GOMS更新）'!A:N,14,FALSE)</f>
        <v>676</v>
      </c>
      <c r="N4349" s="140" t="s">
        <v>1088</v>
      </c>
      <c r="O4349" s="27">
        <f>IFERROR(VLOOKUP(N4349,'散件迭代（不定期更新）'!C:J,8,FALSE),0)</f>
        <v>0</v>
      </c>
      <c r="P4349" s="27" t="str">
        <f>IFERROR(VLOOKUP(N4349,'散件（更新）'!B:H,3,FALSE),0)</f>
        <v>206-2020-0602</v>
      </c>
      <c r="Q4349" s="27" t="str">
        <f>VLOOKUP(N4349,'散件（更新）'!B:H,2,FALSE)</f>
        <v>114-20200602</v>
      </c>
      <c r="R4349" s="27" t="str">
        <f>VLOOKUP(N4349,'散件（更新）'!B:H,7,FALSE)</f>
        <v>Dirt Water Tank</v>
      </c>
      <c r="S4349" s="27" t="str">
        <f>VLOOKUP(N4349,'散件（更新）'!B:E,4,FALSE)</f>
        <v>https://tineco-yxzt.oss-accelerate.aliyuncs.com/20231227/9FWWD150000_1703640266497.png</v>
      </c>
      <c r="T4349" s="27" t="s">
        <v>8759</v>
      </c>
      <c r="U4349" s="28" t="str">
        <f>VLOOKUP(N4349,'散件（更新）'!B:G,6,FALSE)</f>
        <v>回收桶组件</v>
      </c>
      <c r="V4349" s="28" t="str">
        <f>VLOOKUP(N4349,'散件（更新）'!B:I,8,FALSE)</f>
        <v>6972200196552</v>
      </c>
    </row>
    <row r="4350" spans="1:22" ht="14.6">
      <c r="A4350" s="57">
        <v>46169</v>
      </c>
      <c r="B4350" s="140" t="s">
        <v>114</v>
      </c>
      <c r="C4350" s="27" t="str">
        <f>VLOOKUP(B4350,'大货清单（不定期按GOMS更新）'!A:H,8,0)</f>
        <v>109-20200807</v>
      </c>
      <c r="D4350" s="27" t="str">
        <f>VLOOKUP(B4350,'大货清单（不定期按GOMS更新）'!A:C,3,0)</f>
        <v>CL2020H-07</v>
      </c>
      <c r="E4350" s="27" t="str">
        <f>VLOOKUP(B4350,'大货清单（不定期按GOMS更新）'!A:H,4,0)</f>
        <v>FR,DE,IT,NL,PL,SE,MN,BE,ES</v>
      </c>
      <c r="F4350" s="27" t="str">
        <f>VLOOKUP(B4350,'大货清单（不定期按GOMS更新）'!A:H,2,0)</f>
        <v>Floor One S5 Combo Power KIT</v>
      </c>
      <c r="G4350" s="28" t="str">
        <f>VLOOKUP(B4350,'大货清单（不定期按GOMS更新）'!A:I,9,FALSE)</f>
        <v>6972200198518,	 6972200198518</v>
      </c>
      <c r="H4350" s="27" t="str">
        <f>VLOOKUP(B4350,'大货清单（不定期按GOMS更新）'!A:H,7,0)</f>
        <v>Black</v>
      </c>
      <c r="I4350" s="27" t="str">
        <f>VLOOKUP(B4350,'大货清单（不定期按GOMS更新）'!A:F,6,FALSE)</f>
        <v>ACTIVE</v>
      </c>
      <c r="J4350" s="27" t="str">
        <f>VLOOKUP(B4350,'大货清单（不定期按GOMS更新）'!A:K,11,FALSE)</f>
        <v>11.6</v>
      </c>
      <c r="K4350" s="27" t="str">
        <f>VLOOKUP(B4350,'大货清单（不定期按GOMS更新）'!A:N,12,FALSE)</f>
        <v>444</v>
      </c>
      <c r="L4350" s="27" t="str">
        <f>VLOOKUP(B4350,'大货清单（不定期按GOMS更新）'!A:M,13,FALSE)</f>
        <v>304</v>
      </c>
      <c r="M4350" s="27" t="str">
        <f>VLOOKUP(B4350,'大货清单（不定期按GOMS更新）'!A:N,14,FALSE)</f>
        <v>676</v>
      </c>
      <c r="N4350" s="140" t="s">
        <v>1335</v>
      </c>
      <c r="O4350" s="27">
        <f>IFERROR(VLOOKUP(N4350,'散件迭代（不定期更新）'!C:J,8,FALSE),0)</f>
        <v>0</v>
      </c>
      <c r="P4350" s="27" t="str">
        <f>IFERROR(VLOOKUP(N4350,'散件（更新）'!B:H,3,FALSE),0)</f>
        <v>206-2028-0805</v>
      </c>
      <c r="Q4350" s="27" t="str">
        <f>VLOOKUP(N4350,'散件（更新）'!B:H,2,FALSE)</f>
        <v>114-20280805</v>
      </c>
      <c r="R4350" s="27" t="str">
        <f>VLOOKUP(N4350,'散件（更新）'!B:H,7,FALSE)</f>
        <v>2-In-1 Dusting Brush</v>
      </c>
      <c r="S4350" s="27" t="str">
        <f>VLOOKUP(N4350,'散件（更新）'!B:E,4,FALSE)</f>
        <v>https://tineco-yxzt.oss-accelerate.aliyuncs.com/20231219/9VSBD151100_1702948061048.png</v>
      </c>
      <c r="T4350" s="27" t="s">
        <v>8759</v>
      </c>
      <c r="U4350" s="28" t="str">
        <f>VLOOKUP(N4350,'散件（更新）'!B:G,6,FALSE)</f>
        <v>组合刷小口径</v>
      </c>
      <c r="V4350" s="28" t="str">
        <f>VLOOKUP(N4350,'散件（更新）'!B:I,8,FALSE)</f>
        <v>6972200195807</v>
      </c>
    </row>
    <row r="4351" spans="1:22" ht="14.6">
      <c r="A4351" s="57">
        <v>46169</v>
      </c>
      <c r="B4351" s="140" t="s">
        <v>114</v>
      </c>
      <c r="C4351" s="27" t="str">
        <f>VLOOKUP(B4351,'大货清单（不定期按GOMS更新）'!A:H,8,0)</f>
        <v>109-20200807</v>
      </c>
      <c r="D4351" s="27" t="str">
        <f>VLOOKUP(B4351,'大货清单（不定期按GOMS更新）'!A:C,3,0)</f>
        <v>CL2020H-07</v>
      </c>
      <c r="E4351" s="27" t="str">
        <f>VLOOKUP(B4351,'大货清单（不定期按GOMS更新）'!A:H,4,0)</f>
        <v>FR,DE,IT,NL,PL,SE,MN,BE,ES</v>
      </c>
      <c r="F4351" s="27" t="str">
        <f>VLOOKUP(B4351,'大货清单（不定期按GOMS更新）'!A:H,2,0)</f>
        <v>Floor One S5 Combo Power KIT</v>
      </c>
      <c r="G4351" s="28" t="str">
        <f>VLOOKUP(B4351,'大货清单（不定期按GOMS更新）'!A:I,9,FALSE)</f>
        <v>6972200198518,	 6972200198518</v>
      </c>
      <c r="H4351" s="27" t="str">
        <f>VLOOKUP(B4351,'大货清单（不定期按GOMS更新）'!A:H,7,0)</f>
        <v>Black</v>
      </c>
      <c r="I4351" s="27" t="str">
        <f>VLOOKUP(B4351,'大货清单（不定期按GOMS更新）'!A:F,6,FALSE)</f>
        <v>ACTIVE</v>
      </c>
      <c r="J4351" s="27" t="str">
        <f>VLOOKUP(B4351,'大货清单（不定期按GOMS更新）'!A:K,11,FALSE)</f>
        <v>11.6</v>
      </c>
      <c r="K4351" s="27" t="str">
        <f>VLOOKUP(B4351,'大货清单（不定期按GOMS更新）'!A:N,12,FALSE)</f>
        <v>444</v>
      </c>
      <c r="L4351" s="27" t="str">
        <f>VLOOKUP(B4351,'大货清单（不定期按GOMS更新）'!A:M,13,FALSE)</f>
        <v>304</v>
      </c>
      <c r="M4351" s="27" t="str">
        <f>VLOOKUP(B4351,'大货清单（不定期按GOMS更新）'!A:N,14,FALSE)</f>
        <v>676</v>
      </c>
      <c r="N4351" s="140" t="s">
        <v>1334</v>
      </c>
      <c r="O4351" s="27">
        <f>IFERROR(VLOOKUP(N4351,'散件迭代（不定期更新）'!C:J,8,FALSE),0)</f>
        <v>0</v>
      </c>
      <c r="P4351" s="27" t="str">
        <f>IFERROR(VLOOKUP(N4351,'散件（更新）'!B:H,3,FALSE),0)</f>
        <v>206-2028-0804</v>
      </c>
      <c r="Q4351" s="27" t="str">
        <f>VLOOKUP(N4351,'散件（更新）'!B:H,2,FALSE)</f>
        <v>114-20280804</v>
      </c>
      <c r="R4351" s="27" t="str">
        <f>VLOOKUP(N4351,'散件（更新）'!B:H,7,FALSE)</f>
        <v>Crevice Tool</v>
      </c>
      <c r="S4351" s="27" t="str">
        <f>VLOOKUP(N4351,'散件（更新）'!B:E,4,FALSE)</f>
        <v>https://tineco-yxzt.oss-accelerate.aliyuncs.com/product/114-20280804.png</v>
      </c>
      <c r="T4351" s="27" t="s">
        <v>8759</v>
      </c>
      <c r="U4351" s="28" t="str">
        <f>VLOOKUP(N4351,'散件（更新）'!B:G,6,FALSE)</f>
        <v>扁吸小口径</v>
      </c>
      <c r="V4351" s="28" t="str">
        <f>VLOOKUP(N4351,'散件（更新）'!B:I,8,FALSE)</f>
        <v>6972200195791</v>
      </c>
    </row>
    <row r="4352" spans="1:22" ht="14.6">
      <c r="A4352" s="57">
        <v>46169</v>
      </c>
      <c r="B4352" s="140" t="s">
        <v>114</v>
      </c>
      <c r="C4352" s="27" t="str">
        <f>VLOOKUP(B4352,'大货清单（不定期按GOMS更新）'!A:H,8,0)</f>
        <v>109-20200807</v>
      </c>
      <c r="D4352" s="27" t="str">
        <f>VLOOKUP(B4352,'大货清单（不定期按GOMS更新）'!A:C,3,0)</f>
        <v>CL2020H-07</v>
      </c>
      <c r="E4352" s="27" t="str">
        <f>VLOOKUP(B4352,'大货清单（不定期按GOMS更新）'!A:H,4,0)</f>
        <v>FR,DE,IT,NL,PL,SE,MN,BE,ES</v>
      </c>
      <c r="F4352" s="27" t="str">
        <f>VLOOKUP(B4352,'大货清单（不定期按GOMS更新）'!A:H,2,0)</f>
        <v>Floor One S5 Combo Power KIT</v>
      </c>
      <c r="G4352" s="28" t="str">
        <f>VLOOKUP(B4352,'大货清单（不定期按GOMS更新）'!A:I,9,FALSE)</f>
        <v>6972200198518,	 6972200198518</v>
      </c>
      <c r="H4352" s="27" t="str">
        <f>VLOOKUP(B4352,'大货清单（不定期按GOMS更新）'!A:H,7,0)</f>
        <v>Black</v>
      </c>
      <c r="I4352" s="27" t="str">
        <f>VLOOKUP(B4352,'大货清单（不定期按GOMS更新）'!A:F,6,FALSE)</f>
        <v>ACTIVE</v>
      </c>
      <c r="J4352" s="27" t="str">
        <f>VLOOKUP(B4352,'大货清单（不定期按GOMS更新）'!A:K,11,FALSE)</f>
        <v>11.6</v>
      </c>
      <c r="K4352" s="27" t="str">
        <f>VLOOKUP(B4352,'大货清单（不定期按GOMS更新）'!A:N,12,FALSE)</f>
        <v>444</v>
      </c>
      <c r="L4352" s="27" t="str">
        <f>VLOOKUP(B4352,'大货清单（不定期按GOMS更新）'!A:M,13,FALSE)</f>
        <v>304</v>
      </c>
      <c r="M4352" s="27" t="str">
        <f>VLOOKUP(B4352,'大货清单（不定期按GOMS更新）'!A:N,14,FALSE)</f>
        <v>676</v>
      </c>
      <c r="N4352" s="140" t="s">
        <v>29</v>
      </c>
      <c r="O4352" s="27">
        <f>IFERROR(VLOOKUP(N4352,'散件迭代（不定期更新）'!C:J,8,FALSE),0)</f>
        <v>0</v>
      </c>
      <c r="P4352" s="27" t="str">
        <f>IFERROR(VLOOKUP(N4352,'散件（更新）'!B:H,3,FALSE),0)</f>
        <v>165-2039-0002</v>
      </c>
      <c r="Q4352" s="27" t="str">
        <f>VLOOKUP(N4352,'散件（更新）'!B:H,2,FALSE)</f>
        <v>114-20390008</v>
      </c>
      <c r="R4352" s="27" t="str">
        <f>VLOOKUP(N4352,'散件（更新）'!B:H,7,FALSE)</f>
        <v>Hand ASSY KIT for Floor One S5 Combo &amp; Slim</v>
      </c>
      <c r="S4352" s="27" t="str">
        <f>VLOOKUP(N4352,'散件（更新）'!B:E,4,FALSE)</f>
        <v>https://tineco-yxzt.oss-accelerate.aliyuncs.com/product/114-20390008.jpg</v>
      </c>
      <c r="T4352" s="27" t="s">
        <v>8759</v>
      </c>
      <c r="U4352" s="28" t="str">
        <f>VLOOKUP(N4352,'散件（更新）'!B:G,6,FALSE)</f>
        <v>增配包</v>
      </c>
      <c r="V4352" s="28" t="str">
        <f>VLOOKUP(N4352,'散件（更新）'!B:I,8,FALSE)</f>
        <v>6972200197702</v>
      </c>
    </row>
    <row r="4353" spans="1:22" ht="14.6">
      <c r="A4353" s="57">
        <v>46169</v>
      </c>
      <c r="B4353" s="140" t="s">
        <v>155</v>
      </c>
      <c r="C4353" s="27" t="str">
        <f>VLOOKUP(B4353,'大货清单（不定期按GOMS更新）'!A:H,8,0)</f>
        <v>107-17692401</v>
      </c>
      <c r="D4353" s="27" t="str">
        <f>VLOOKUP(B4353,'大货清单（不定期按GOMS更新）'!A:C,3,0)</f>
        <v>ZB1769X-01</v>
      </c>
      <c r="E4353" s="27" t="str">
        <f>VLOOKUP(B4353,'大货清单（不定期按GOMS更新）'!A:H,4,0)</f>
        <v>ES,DE,FR,IT,NL,PL,SE,CL,BE</v>
      </c>
      <c r="F4353" s="27" t="str">
        <f>VLOOKUP(B4353,'大货清单（不定期按GOMS更新）'!A:H,2,0)</f>
        <v>A11 Pet</v>
      </c>
      <c r="G4353" s="28">
        <f>VLOOKUP(B4353,'大货清单（不定期按GOMS更新）'!A:I,9,FALSE)</f>
        <v>6972200198082</v>
      </c>
      <c r="H4353" s="27" t="str">
        <f>VLOOKUP(B4353,'大货清单（不定期按GOMS更新）'!A:H,7,0)</f>
        <v>Moonstone</v>
      </c>
      <c r="I4353" s="27" t="str">
        <f>VLOOKUP(B4353,'大货清单（不定期按GOMS更新）'!A:F,6,FALSE)</f>
        <v>PHASEOUT</v>
      </c>
      <c r="J4353" s="27" t="str">
        <f>VLOOKUP(B4353,'大货清单（不定期按GOMS更新）'!A:K,11,FALSE)</f>
        <v>5.2</v>
      </c>
      <c r="K4353" s="27" t="str">
        <f>VLOOKUP(B4353,'大货清单（不定期按GOMS更新）'!A:N,12,FALSE)</f>
        <v>454</v>
      </c>
      <c r="L4353" s="27" t="str">
        <f>VLOOKUP(B4353,'大货清单（不定期按GOMS更新）'!A:M,13,FALSE)</f>
        <v>229</v>
      </c>
      <c r="M4353" s="27" t="str">
        <f>VLOOKUP(B4353,'大货清单（不定期按GOMS更新）'!A:N,14,FALSE)</f>
        <v>327</v>
      </c>
      <c r="N4353" s="140" t="s">
        <v>1227</v>
      </c>
      <c r="O4353" s="27" t="str">
        <f>IFERROR(VLOOKUP(N4353,'散件迭代（不定期更新）'!C:J,8,FALSE),0)</f>
        <v>A38</v>
      </c>
      <c r="P4353" s="27" t="str">
        <f>IFERROR(VLOOKUP(N4353,'散件（更新）'!B:H,3,FALSE),0)</f>
        <v>206-1756-0235</v>
      </c>
      <c r="Q4353" s="27" t="str">
        <f>VLOOKUP(N4353,'散件（更新）'!B:H,2,FALSE)</f>
        <v>114-17560235</v>
      </c>
      <c r="R4353" s="27" t="str">
        <f>VLOOKUP(N4353,'散件（更新）'!B:H,7,FALSE)</f>
        <v>1*Pre-filter cleaning tool &amp; 2* filters</v>
      </c>
      <c r="S4353" s="27" t="str">
        <f>VLOOKUP(N4353,'散件（更新）'!B:E,4,FALSE)</f>
        <v>https://tineco-yxzt.oss-accelerate.aliyuncs.com/product/114-17560235.jpg</v>
      </c>
      <c r="T4353" s="27" t="s">
        <v>8759</v>
      </c>
      <c r="U4353" s="28" t="str">
        <f>VLOOKUP(N4353,'散件（更新）'!B:G,6,FALSE)</f>
        <v>ZB1769B 滤芯清洁刷+进风过滤棉组件*2</v>
      </c>
      <c r="V4353" s="28" t="str">
        <f>VLOOKUP(N4353,'散件（更新）'!B:I,8,FALSE)</f>
        <v>6972200191601</v>
      </c>
    </row>
    <row r="4354" spans="1:22" ht="14.6">
      <c r="A4354" s="57">
        <v>46169</v>
      </c>
      <c r="B4354" s="140" t="s">
        <v>155</v>
      </c>
      <c r="C4354" s="27" t="str">
        <f>VLOOKUP(B4354,'大货清单（不定期按GOMS更新）'!A:H,8,0)</f>
        <v>107-17692401</v>
      </c>
      <c r="D4354" s="27" t="str">
        <f>VLOOKUP(B4354,'大货清单（不定期按GOMS更新）'!A:C,3,0)</f>
        <v>ZB1769X-01</v>
      </c>
      <c r="E4354" s="27" t="str">
        <f>VLOOKUP(B4354,'大货清单（不定期按GOMS更新）'!A:H,4,0)</f>
        <v>ES,DE,FR,IT,NL,PL,SE,CL,BE</v>
      </c>
      <c r="F4354" s="27" t="str">
        <f>VLOOKUP(B4354,'大货清单（不定期按GOMS更新）'!A:H,2,0)</f>
        <v>A11 Pet</v>
      </c>
      <c r="G4354" s="28">
        <f>VLOOKUP(B4354,'大货清单（不定期按GOMS更新）'!A:I,9,FALSE)</f>
        <v>6972200198082</v>
      </c>
      <c r="H4354" s="27" t="str">
        <f>VLOOKUP(B4354,'大货清单（不定期按GOMS更新）'!A:H,7,0)</f>
        <v>Moonstone</v>
      </c>
      <c r="I4354" s="27" t="str">
        <f>VLOOKUP(B4354,'大货清单（不定期按GOMS更新）'!A:F,6,FALSE)</f>
        <v>PHASEOUT</v>
      </c>
      <c r="J4354" s="27" t="str">
        <f>VLOOKUP(B4354,'大货清单（不定期按GOMS更新）'!A:K,11,FALSE)</f>
        <v>5.2</v>
      </c>
      <c r="K4354" s="27" t="str">
        <f>VLOOKUP(B4354,'大货清单（不定期按GOMS更新）'!A:N,12,FALSE)</f>
        <v>454</v>
      </c>
      <c r="L4354" s="27" t="str">
        <f>VLOOKUP(B4354,'大货清单（不定期按GOMS更新）'!A:M,13,FALSE)</f>
        <v>229</v>
      </c>
      <c r="M4354" s="27" t="str">
        <f>VLOOKUP(B4354,'大货清单（不定期按GOMS更新）'!A:N,14,FALSE)</f>
        <v>327</v>
      </c>
      <c r="N4354" s="140" t="s">
        <v>1317</v>
      </c>
      <c r="O4354" s="27">
        <f>IFERROR(VLOOKUP(N4354,'散件迭代（不定期更新）'!C:J,8,FALSE),0)</f>
        <v>0</v>
      </c>
      <c r="P4354" s="27" t="str">
        <f>IFERROR(VLOOKUP(N4354,'散件（更新）'!B:H,3,FALSE),0)</f>
        <v>206-1769-2301</v>
      </c>
      <c r="Q4354" s="27" t="str">
        <f>VLOOKUP(N4354,'散件（更新）'!B:H,2,FALSE)</f>
        <v>114-17692301</v>
      </c>
      <c r="R4354" s="27" t="str">
        <f>VLOOKUP(N4354,'散件（更新）'!B:H,7,FALSE)</f>
        <v>Dustbin</v>
      </c>
      <c r="S4354" s="27" t="str">
        <f>VLOOKUP(N4354,'散件（更新）'!B:E,4,FALSE)</f>
        <v>https://tineco-yxzt.oss-accelerate.aliyuncs.com/20231219/9VADB114000_1702948055510.png</v>
      </c>
      <c r="T4354" s="27" t="s">
        <v>8759</v>
      </c>
      <c r="U4354" s="28" t="str">
        <f>VLOOKUP(N4354,'散件（更新）'!B:G,6,FALSE)</f>
        <v>尘桶hero蓝色3pin</v>
      </c>
      <c r="V4354" s="28">
        <f>VLOOKUP(N4354,'散件（更新）'!B:I,8,FALSE)</f>
        <v>6972200199164</v>
      </c>
    </row>
    <row r="4355" spans="1:22" ht="14.6">
      <c r="A4355" s="57">
        <v>46169</v>
      </c>
      <c r="B4355" s="140" t="s">
        <v>155</v>
      </c>
      <c r="C4355" s="27" t="str">
        <f>VLOOKUP(B4355,'大货清单（不定期按GOMS更新）'!A:H,8,0)</f>
        <v>107-17692401</v>
      </c>
      <c r="D4355" s="27" t="str">
        <f>VLOOKUP(B4355,'大货清单（不定期按GOMS更新）'!A:C,3,0)</f>
        <v>ZB1769X-01</v>
      </c>
      <c r="E4355" s="27" t="str">
        <f>VLOOKUP(B4355,'大货清单（不定期按GOMS更新）'!A:H,4,0)</f>
        <v>ES,DE,FR,IT,NL,PL,SE,CL,BE</v>
      </c>
      <c r="F4355" s="27" t="str">
        <f>VLOOKUP(B4355,'大货清单（不定期按GOMS更新）'!A:H,2,0)</f>
        <v>A11 Pet</v>
      </c>
      <c r="G4355" s="28">
        <f>VLOOKUP(B4355,'大货清单（不定期按GOMS更新）'!A:I,9,FALSE)</f>
        <v>6972200198082</v>
      </c>
      <c r="H4355" s="27" t="str">
        <f>VLOOKUP(B4355,'大货清单（不定期按GOMS更新）'!A:H,7,0)</f>
        <v>Moonstone</v>
      </c>
      <c r="I4355" s="27" t="str">
        <f>VLOOKUP(B4355,'大货清单（不定期按GOMS更新）'!A:F,6,FALSE)</f>
        <v>PHASEOUT</v>
      </c>
      <c r="J4355" s="27" t="str">
        <f>VLOOKUP(B4355,'大货清单（不定期按GOMS更新）'!A:K,11,FALSE)</f>
        <v>5.2</v>
      </c>
      <c r="K4355" s="27" t="str">
        <f>VLOOKUP(B4355,'大货清单（不定期按GOMS更新）'!A:N,12,FALSE)</f>
        <v>454</v>
      </c>
      <c r="L4355" s="27" t="str">
        <f>VLOOKUP(B4355,'大货清单（不定期按GOMS更新）'!A:M,13,FALSE)</f>
        <v>229</v>
      </c>
      <c r="M4355" s="27" t="str">
        <f>VLOOKUP(B4355,'大货清单（不定期按GOMS更新）'!A:N,14,FALSE)</f>
        <v>327</v>
      </c>
      <c r="N4355" s="140" t="s">
        <v>1228</v>
      </c>
      <c r="O4355" s="27">
        <f>IFERROR(VLOOKUP(N4355,'散件迭代（不定期更新）'!C:J,8,FALSE),0)</f>
        <v>0</v>
      </c>
      <c r="P4355" s="27" t="str">
        <f>IFERROR(VLOOKUP(N4355,'散件（更新）'!B:H,3,FALSE),0)</f>
        <v>206-1756-0204</v>
      </c>
      <c r="Q4355" s="27" t="str">
        <f>VLOOKUP(N4355,'散件（更新）'!B:H,2,FALSE)</f>
        <v>114-17560204</v>
      </c>
      <c r="R4355" s="27" t="str">
        <f>VLOOKUP(N4355,'散件（更新）'!B:H,7,FALSE)</f>
        <v>FILTER</v>
      </c>
      <c r="S4355" s="27" t="str">
        <f>VLOOKUP(N4355,'散件（更新）'!B:E,4,FALSE)</f>
        <v>https://tineco-yxzt.oss-accelerate.aliyuncs.com/product/114-17560204.jpg</v>
      </c>
      <c r="T4355" s="27" t="s">
        <v>8759</v>
      </c>
      <c r="U4355" s="28" t="str">
        <f>VLOOKUP(N4355,'散件（更新）'!B:G,6,FALSE)</f>
        <v>ZB1756 进风滤棉组件</v>
      </c>
      <c r="V4355" s="28" t="str">
        <f>VLOOKUP(N4355,'散件（更新）'!B:I,8,FALSE)</f>
        <v>6972200191182</v>
      </c>
    </row>
    <row r="4356" spans="1:22" ht="14.6">
      <c r="A4356" s="57">
        <v>46169</v>
      </c>
      <c r="B4356" s="140" t="s">
        <v>155</v>
      </c>
      <c r="C4356" s="27" t="str">
        <f>VLOOKUP(B4356,'大货清单（不定期按GOMS更新）'!A:H,8,0)</f>
        <v>107-17692401</v>
      </c>
      <c r="D4356" s="27" t="str">
        <f>VLOOKUP(B4356,'大货清单（不定期按GOMS更新）'!A:C,3,0)</f>
        <v>ZB1769X-01</v>
      </c>
      <c r="E4356" s="27" t="str">
        <f>VLOOKUP(B4356,'大货清单（不定期按GOMS更新）'!A:H,4,0)</f>
        <v>ES,DE,FR,IT,NL,PL,SE,CL,BE</v>
      </c>
      <c r="F4356" s="27" t="str">
        <f>VLOOKUP(B4356,'大货清单（不定期按GOMS更新）'!A:H,2,0)</f>
        <v>A11 Pet</v>
      </c>
      <c r="G4356" s="28">
        <f>VLOOKUP(B4356,'大货清单（不定期按GOMS更新）'!A:I,9,FALSE)</f>
        <v>6972200198082</v>
      </c>
      <c r="H4356" s="27" t="str">
        <f>VLOOKUP(B4356,'大货清单（不定期按GOMS更新）'!A:H,7,0)</f>
        <v>Moonstone</v>
      </c>
      <c r="I4356" s="27" t="str">
        <f>VLOOKUP(B4356,'大货清单（不定期按GOMS更新）'!A:F,6,FALSE)</f>
        <v>PHASEOUT</v>
      </c>
      <c r="J4356" s="27" t="str">
        <f>VLOOKUP(B4356,'大货清单（不定期按GOMS更新）'!A:K,11,FALSE)</f>
        <v>5.2</v>
      </c>
      <c r="K4356" s="27" t="str">
        <f>VLOOKUP(B4356,'大货清单（不定期按GOMS更新）'!A:N,12,FALSE)</f>
        <v>454</v>
      </c>
      <c r="L4356" s="27" t="str">
        <f>VLOOKUP(B4356,'大货清单（不定期按GOMS更新）'!A:M,13,FALSE)</f>
        <v>229</v>
      </c>
      <c r="M4356" s="27" t="str">
        <f>VLOOKUP(B4356,'大货清单（不定期按GOMS更新）'!A:N,14,FALSE)</f>
        <v>327</v>
      </c>
      <c r="N4356" s="140" t="s">
        <v>916</v>
      </c>
      <c r="O4356" s="27">
        <f>IFERROR(VLOOKUP(N4356,'散件迭代（不定期更新）'!C:J,8,FALSE),0)</f>
        <v>0</v>
      </c>
      <c r="P4356" s="27" t="str">
        <f>IFERROR(VLOOKUP(N4356,'散件（更新）'!B:H,3,FALSE),0)</f>
        <v>206-1769-2300</v>
      </c>
      <c r="Q4356" s="27" t="str">
        <f>VLOOKUP(N4356,'散件（更新）'!B:H,2,FALSE)</f>
        <v>114-17692300</v>
      </c>
      <c r="R4356" s="27" t="str">
        <f>VLOOKUP(N4356,'散件（更新）'!B:H,7,FALSE)</f>
        <v>Main Body</v>
      </c>
      <c r="S4356" s="27" t="str">
        <f>VLOOKUP(N4356,'散件（更新）'!B:E,4,FALSE)</f>
        <v>https://tineco-yxzt.oss-accelerate.aliyuncs.com/20231219/9VAMB111800_1702948057434.png</v>
      </c>
      <c r="T4356" s="27" t="s">
        <v>8759</v>
      </c>
      <c r="U4356" s="28" t="str">
        <f>VLOOKUP(N4356,'散件（更新）'!B:G,6,FALSE)</f>
        <v>主机hero蓝色3pin</v>
      </c>
      <c r="V4356" s="28">
        <f>VLOOKUP(N4356,'散件（更新）'!B:I,8,FALSE)</f>
        <v>6972200199157</v>
      </c>
    </row>
    <row r="4357" spans="1:22" ht="14.6">
      <c r="A4357" s="57">
        <v>46169</v>
      </c>
      <c r="B4357" s="140" t="s">
        <v>155</v>
      </c>
      <c r="C4357" s="27" t="str">
        <f>VLOOKUP(B4357,'大货清单（不定期按GOMS更新）'!A:H,8,0)</f>
        <v>107-17692401</v>
      </c>
      <c r="D4357" s="27" t="str">
        <f>VLOOKUP(B4357,'大货清单（不定期按GOMS更新）'!A:C,3,0)</f>
        <v>ZB1769X-01</v>
      </c>
      <c r="E4357" s="27" t="str">
        <f>VLOOKUP(B4357,'大货清单（不定期按GOMS更新）'!A:H,4,0)</f>
        <v>ES,DE,FR,IT,NL,PL,SE,CL,BE</v>
      </c>
      <c r="F4357" s="27" t="str">
        <f>VLOOKUP(B4357,'大货清单（不定期按GOMS更新）'!A:H,2,0)</f>
        <v>A11 Pet</v>
      </c>
      <c r="G4357" s="28">
        <f>VLOOKUP(B4357,'大货清单（不定期按GOMS更新）'!A:I,9,FALSE)</f>
        <v>6972200198082</v>
      </c>
      <c r="H4357" s="27" t="str">
        <f>VLOOKUP(B4357,'大货清单（不定期按GOMS更新）'!A:H,7,0)</f>
        <v>Moonstone</v>
      </c>
      <c r="I4357" s="27" t="str">
        <f>VLOOKUP(B4357,'大货清单（不定期按GOMS更新）'!A:F,6,FALSE)</f>
        <v>PHASEOUT</v>
      </c>
      <c r="J4357" s="27" t="str">
        <f>VLOOKUP(B4357,'大货清单（不定期按GOMS更新）'!A:K,11,FALSE)</f>
        <v>5.2</v>
      </c>
      <c r="K4357" s="27" t="str">
        <f>VLOOKUP(B4357,'大货清单（不定期按GOMS更新）'!A:N,12,FALSE)</f>
        <v>454</v>
      </c>
      <c r="L4357" s="27" t="str">
        <f>VLOOKUP(B4357,'大货清单（不定期按GOMS更新）'!A:M,13,FALSE)</f>
        <v>229</v>
      </c>
      <c r="M4357" s="27" t="str">
        <f>VLOOKUP(B4357,'大货清单（不定期按GOMS更新）'!A:N,14,FALSE)</f>
        <v>327</v>
      </c>
      <c r="N4357" s="140" t="s">
        <v>1296</v>
      </c>
      <c r="O4357" s="27" t="str">
        <f>IFERROR(VLOOKUP(N4357,'散件迭代（不定期更新）'!C:J,8,FALSE),0)</f>
        <v>A08</v>
      </c>
      <c r="P4357" s="27" t="str">
        <f>IFERROR(VLOOKUP(N4357,'散件（更新）'!B:H,3,FALSE),0)</f>
        <v>206-1769-0180</v>
      </c>
      <c r="Q4357" s="27" t="str">
        <f>VLOOKUP(N4357,'散件（更新）'!B:H,2,FALSE)</f>
        <v>114-17690180</v>
      </c>
      <c r="R4357" s="27" t="str">
        <f>VLOOKUP(N4357,'散件（更新）'!B:H,7,FALSE)</f>
        <v>Battery</v>
      </c>
      <c r="S4357" s="27" t="str">
        <f>VLOOKUP(N4357,'散件（更新）'!B:E,4,FALSE)</f>
        <v>https://tineco-yxzt.oss-accelerate.aliyuncs.com/product/114-17690180.jpg</v>
      </c>
      <c r="T4357" s="27" t="s">
        <v>8759</v>
      </c>
      <c r="U4357" s="28" t="str">
        <f>VLOOKUP(N4357,'散件（更新）'!B:G,6,FALSE)</f>
        <v>Hero三档电池包2500mAH</v>
      </c>
      <c r="V4357" s="28" t="str">
        <f>VLOOKUP(N4357,'散件（更新）'!B:I,8,FALSE)</f>
        <v>6972200193339</v>
      </c>
    </row>
    <row r="4358" spans="1:22" ht="14.6">
      <c r="A4358" s="57">
        <v>46169</v>
      </c>
      <c r="B4358" s="140" t="s">
        <v>155</v>
      </c>
      <c r="C4358" s="27" t="str">
        <f>VLOOKUP(B4358,'大货清单（不定期按GOMS更新）'!A:H,8,0)</f>
        <v>107-17692401</v>
      </c>
      <c r="D4358" s="27" t="str">
        <f>VLOOKUP(B4358,'大货清单（不定期按GOMS更新）'!A:C,3,0)</f>
        <v>ZB1769X-01</v>
      </c>
      <c r="E4358" s="27" t="str">
        <f>VLOOKUP(B4358,'大货清单（不定期按GOMS更新）'!A:H,4,0)</f>
        <v>ES,DE,FR,IT,NL,PL,SE,CL,BE</v>
      </c>
      <c r="F4358" s="27" t="str">
        <f>VLOOKUP(B4358,'大货清单（不定期按GOMS更新）'!A:H,2,0)</f>
        <v>A11 Pet</v>
      </c>
      <c r="G4358" s="28">
        <f>VLOOKUP(B4358,'大货清单（不定期按GOMS更新）'!A:I,9,FALSE)</f>
        <v>6972200198082</v>
      </c>
      <c r="H4358" s="27" t="str">
        <f>VLOOKUP(B4358,'大货清单（不定期按GOMS更新）'!A:H,7,0)</f>
        <v>Moonstone</v>
      </c>
      <c r="I4358" s="27" t="str">
        <f>VLOOKUP(B4358,'大货清单（不定期按GOMS更新）'!A:F,6,FALSE)</f>
        <v>PHASEOUT</v>
      </c>
      <c r="J4358" s="27" t="str">
        <f>VLOOKUP(B4358,'大货清单（不定期按GOMS更新）'!A:K,11,FALSE)</f>
        <v>5.2</v>
      </c>
      <c r="K4358" s="27" t="str">
        <f>VLOOKUP(B4358,'大货清单（不定期按GOMS更新）'!A:N,12,FALSE)</f>
        <v>454</v>
      </c>
      <c r="L4358" s="27" t="str">
        <f>VLOOKUP(B4358,'大货清单（不定期按GOMS更新）'!A:M,13,FALSE)</f>
        <v>229</v>
      </c>
      <c r="M4358" s="27" t="str">
        <f>VLOOKUP(B4358,'大货清单（不定期按GOMS更新）'!A:N,14,FALSE)</f>
        <v>327</v>
      </c>
      <c r="N4358" s="140" t="s">
        <v>1318</v>
      </c>
      <c r="O4358" s="27">
        <f>IFERROR(VLOOKUP(N4358,'散件迭代（不定期更新）'!C:J,8,FALSE),0)</f>
        <v>0</v>
      </c>
      <c r="P4358" s="27" t="str">
        <f>IFERROR(VLOOKUP(N4358,'散件（更新）'!B:H,3,FALSE),0)</f>
        <v>206-1769-2302</v>
      </c>
      <c r="Q4358" s="27" t="str">
        <f>VLOOKUP(N4358,'散件（更新）'!B:H,2,FALSE)</f>
        <v>114-17692302</v>
      </c>
      <c r="R4358" s="27" t="str">
        <f>VLOOKUP(N4358,'散件（更新）'!B:H,7,FALSE)</f>
        <v>Wall-Mounted Dock</v>
      </c>
      <c r="S4358" s="27" t="str">
        <f>VLOOKUP(N4358,'散件（更新）'!B:E,4,FALSE)</f>
        <v>https://tineco-yxzt.oss-accelerate.aliyuncs.com/20231219/9VAPW111300_1702948059933.png</v>
      </c>
      <c r="T4358" s="27" t="s">
        <v>8759</v>
      </c>
      <c r="U4358" s="28" t="str">
        <f>VLOOKUP(N4358,'散件（更新）'!B:G,6,FALSE)</f>
        <v>墙壁挂架组件3pin</v>
      </c>
      <c r="V4358" s="28">
        <f>VLOOKUP(N4358,'散件（更新）'!B:I,8,FALSE)</f>
        <v>6972200199485</v>
      </c>
    </row>
    <row r="4359" spans="1:22" ht="14.6">
      <c r="A4359" s="57">
        <v>46169</v>
      </c>
      <c r="B4359" s="140" t="s">
        <v>155</v>
      </c>
      <c r="C4359" s="27" t="str">
        <f>VLOOKUP(B4359,'大货清单（不定期按GOMS更新）'!A:H,8,0)</f>
        <v>107-17692401</v>
      </c>
      <c r="D4359" s="27" t="str">
        <f>VLOOKUP(B4359,'大货清单（不定期按GOMS更新）'!A:C,3,0)</f>
        <v>ZB1769X-01</v>
      </c>
      <c r="E4359" s="27" t="str">
        <f>VLOOKUP(B4359,'大货清单（不定期按GOMS更新）'!A:H,4,0)</f>
        <v>ES,DE,FR,IT,NL,PL,SE,CL,BE</v>
      </c>
      <c r="F4359" s="27" t="str">
        <f>VLOOKUP(B4359,'大货清单（不定期按GOMS更新）'!A:H,2,0)</f>
        <v>A11 Pet</v>
      </c>
      <c r="G4359" s="28">
        <f>VLOOKUP(B4359,'大货清单（不定期按GOMS更新）'!A:I,9,FALSE)</f>
        <v>6972200198082</v>
      </c>
      <c r="H4359" s="27" t="str">
        <f>VLOOKUP(B4359,'大货清单（不定期按GOMS更新）'!A:H,7,0)</f>
        <v>Moonstone</v>
      </c>
      <c r="I4359" s="27" t="str">
        <f>VLOOKUP(B4359,'大货清单（不定期按GOMS更新）'!A:F,6,FALSE)</f>
        <v>PHASEOUT</v>
      </c>
      <c r="J4359" s="27" t="str">
        <f>VLOOKUP(B4359,'大货清单（不定期按GOMS更新）'!A:K,11,FALSE)</f>
        <v>5.2</v>
      </c>
      <c r="K4359" s="27" t="str">
        <f>VLOOKUP(B4359,'大货清单（不定期按GOMS更新）'!A:N,12,FALSE)</f>
        <v>454</v>
      </c>
      <c r="L4359" s="27" t="str">
        <f>VLOOKUP(B4359,'大货清单（不定期按GOMS更新）'!A:M,13,FALSE)</f>
        <v>229</v>
      </c>
      <c r="M4359" s="27" t="str">
        <f>VLOOKUP(B4359,'大货清单（不定期按GOMS更新）'!A:N,14,FALSE)</f>
        <v>327</v>
      </c>
      <c r="N4359" s="140" t="s">
        <v>1307</v>
      </c>
      <c r="O4359" s="27" t="str">
        <f>IFERROR(VLOOKUP(N4359,'散件迭代（不定期更新）'!C:J,8,FALSE),0)</f>
        <v>A42</v>
      </c>
      <c r="P4359" s="27" t="str">
        <f>IFERROR(VLOOKUP(N4359,'散件（更新）'!B:H,3,FALSE),0)</f>
        <v>206-1769-0205</v>
      </c>
      <c r="Q4359" s="27" t="str">
        <f>VLOOKUP(N4359,'散件（更新）'!B:H,2,FALSE)</f>
        <v>114-17690205</v>
      </c>
      <c r="R4359" s="27" t="str">
        <f>VLOOKUP(N4359,'散件（更新）'!B:H,7,FALSE)</f>
        <v>Crevice Tool</v>
      </c>
      <c r="S4359" s="27" t="str">
        <f>VLOOKUP(N4359,'散件（更新）'!B:E,4,FALSE)</f>
        <v>https://tineco-yxzt.oss-accelerate.aliyuncs.com/product/114-17690205.png</v>
      </c>
      <c r="T4359" s="27" t="s">
        <v>8759</v>
      </c>
      <c r="U4359" s="28" t="str">
        <f>VLOOKUP(N4359,'散件（更新）'!B:G,6,FALSE)</f>
        <v>ZB1769B-04 扁吸</v>
      </c>
      <c r="V4359" s="28" t="str">
        <f>VLOOKUP(N4359,'散件（更新）'!B:I,8,FALSE)</f>
        <v>6972200191267</v>
      </c>
    </row>
    <row r="4360" spans="1:22" ht="14.6">
      <c r="A4360" s="57">
        <v>46169</v>
      </c>
      <c r="B4360" s="140" t="s">
        <v>155</v>
      </c>
      <c r="C4360" s="27" t="str">
        <f>VLOOKUP(B4360,'大货清单（不定期按GOMS更新）'!A:H,8,0)</f>
        <v>107-17692401</v>
      </c>
      <c r="D4360" s="27" t="str">
        <f>VLOOKUP(B4360,'大货清单（不定期按GOMS更新）'!A:C,3,0)</f>
        <v>ZB1769X-01</v>
      </c>
      <c r="E4360" s="27" t="str">
        <f>VLOOKUP(B4360,'大货清单（不定期按GOMS更新）'!A:H,4,0)</f>
        <v>ES,DE,FR,IT,NL,PL,SE,CL,BE</v>
      </c>
      <c r="F4360" s="27" t="str">
        <f>VLOOKUP(B4360,'大货清单（不定期按GOMS更新）'!A:H,2,0)</f>
        <v>A11 Pet</v>
      </c>
      <c r="G4360" s="28">
        <f>VLOOKUP(B4360,'大货清单（不定期按GOMS更新）'!A:I,9,FALSE)</f>
        <v>6972200198082</v>
      </c>
      <c r="H4360" s="27" t="str">
        <f>VLOOKUP(B4360,'大货清单（不定期按GOMS更新）'!A:H,7,0)</f>
        <v>Moonstone</v>
      </c>
      <c r="I4360" s="27" t="str">
        <f>VLOOKUP(B4360,'大货清单（不定期按GOMS更新）'!A:F,6,FALSE)</f>
        <v>PHASEOUT</v>
      </c>
      <c r="J4360" s="27" t="str">
        <f>VLOOKUP(B4360,'大货清单（不定期按GOMS更新）'!A:K,11,FALSE)</f>
        <v>5.2</v>
      </c>
      <c r="K4360" s="27" t="str">
        <f>VLOOKUP(B4360,'大货清单（不定期按GOMS更新）'!A:N,12,FALSE)</f>
        <v>454</v>
      </c>
      <c r="L4360" s="27" t="str">
        <f>VLOOKUP(B4360,'大货清单（不定期按GOMS更新）'!A:M,13,FALSE)</f>
        <v>229</v>
      </c>
      <c r="M4360" s="27" t="str">
        <f>VLOOKUP(B4360,'大货清单（不定期按GOMS更新）'!A:N,14,FALSE)</f>
        <v>327</v>
      </c>
      <c r="N4360" s="140" t="s">
        <v>1289</v>
      </c>
      <c r="O4360" s="27" t="str">
        <f>IFERROR(VLOOKUP(N4360,'散件迭代（不定期更新）'!C:J,8,FALSE),0)</f>
        <v>A38</v>
      </c>
      <c r="P4360" s="27" t="str">
        <f>IFERROR(VLOOKUP(N4360,'散件（更新）'!B:H,3,FALSE),0)</f>
        <v>206-1769-0254</v>
      </c>
      <c r="Q4360" s="27" t="str">
        <f>VLOOKUP(N4360,'散件（更新）'!B:H,2,FALSE)</f>
        <v>114-17690254</v>
      </c>
      <c r="R4360" s="27" t="str">
        <f>VLOOKUP(N4360,'散件（更新）'!B:H,7,FALSE)</f>
        <v>Pre-filter Cleaning Tool</v>
      </c>
      <c r="S4360" s="27" t="str">
        <f>VLOOKUP(N4360,'散件（更新）'!B:E,4,FALSE)</f>
        <v>https://tineco-yxzt.oss-accelerate.aliyuncs.com/product/114-17690254.jpg</v>
      </c>
      <c r="T4360" s="27" t="s">
        <v>8759</v>
      </c>
      <c r="U4360" s="28" t="str">
        <f>VLOOKUP(N4360,'散件（更新）'!B:G,6,FALSE)</f>
        <v xml:space="preserve">ZB1769B 滤芯清洁刷 </v>
      </c>
      <c r="V4360" s="28" t="str">
        <f>VLOOKUP(N4360,'散件（更新）'!B:I,8,FALSE)</f>
        <v>6972200191175</v>
      </c>
    </row>
    <row r="4361" spans="1:22" ht="14.6">
      <c r="A4361" s="57">
        <v>46169</v>
      </c>
      <c r="B4361" s="140" t="s">
        <v>155</v>
      </c>
      <c r="C4361" s="27" t="str">
        <f>VLOOKUP(B4361,'大货清单（不定期按GOMS更新）'!A:H,8,0)</f>
        <v>107-17692401</v>
      </c>
      <c r="D4361" s="27" t="str">
        <f>VLOOKUP(B4361,'大货清单（不定期按GOMS更新）'!A:C,3,0)</f>
        <v>ZB1769X-01</v>
      </c>
      <c r="E4361" s="27" t="str">
        <f>VLOOKUP(B4361,'大货清单（不定期按GOMS更新）'!A:H,4,0)</f>
        <v>ES,DE,FR,IT,NL,PL,SE,CL,BE</v>
      </c>
      <c r="F4361" s="27" t="str">
        <f>VLOOKUP(B4361,'大货清单（不定期按GOMS更新）'!A:H,2,0)</f>
        <v>A11 Pet</v>
      </c>
      <c r="G4361" s="28">
        <f>VLOOKUP(B4361,'大货清单（不定期按GOMS更新）'!A:I,9,FALSE)</f>
        <v>6972200198082</v>
      </c>
      <c r="H4361" s="27" t="str">
        <f>VLOOKUP(B4361,'大货清单（不定期按GOMS更新）'!A:H,7,0)</f>
        <v>Moonstone</v>
      </c>
      <c r="I4361" s="27" t="str">
        <f>VLOOKUP(B4361,'大货清单（不定期按GOMS更新）'!A:F,6,FALSE)</f>
        <v>PHASEOUT</v>
      </c>
      <c r="J4361" s="27" t="str">
        <f>VLOOKUP(B4361,'大货清单（不定期按GOMS更新）'!A:K,11,FALSE)</f>
        <v>5.2</v>
      </c>
      <c r="K4361" s="27" t="str">
        <f>VLOOKUP(B4361,'大货清单（不定期按GOMS更新）'!A:N,12,FALSE)</f>
        <v>454</v>
      </c>
      <c r="L4361" s="27" t="str">
        <f>VLOOKUP(B4361,'大货清单（不定期按GOMS更新）'!A:M,13,FALSE)</f>
        <v>229</v>
      </c>
      <c r="M4361" s="27" t="str">
        <f>VLOOKUP(B4361,'大货清单（不定期按GOMS更新）'!A:N,14,FALSE)</f>
        <v>327</v>
      </c>
      <c r="N4361" s="140" t="s">
        <v>252</v>
      </c>
      <c r="O4361" s="27">
        <f>IFERROR(VLOOKUP(N4361,'散件迭代（不定期更新）'!C:J,8,FALSE),0)</f>
        <v>0</v>
      </c>
      <c r="P4361" s="27" t="str">
        <f>IFERROR(VLOOKUP(N4361,'散件（更新）'!B:H,3,FALSE),0)</f>
        <v>206-1769-0233</v>
      </c>
      <c r="Q4361" s="27" t="str">
        <f>VLOOKUP(N4361,'散件（更新）'!B:H,2,FALSE)</f>
        <v>114-17690233</v>
      </c>
      <c r="R4361" s="27" t="str">
        <f>VLOOKUP(N4361,'散件（更新）'!B:H,7,FALSE)</f>
        <v>Hair cleaning tool</v>
      </c>
      <c r="S4361" s="27" t="str">
        <f>VLOOKUP(N4361,'散件（更新）'!B:E,4,FALSE)</f>
        <v>https://tineco-yxzt.oss-accelerate.aliyuncs.com/product/114-17690233.png</v>
      </c>
      <c r="T4361" s="27" t="s">
        <v>8759</v>
      </c>
      <c r="U4361" s="28" t="str">
        <f>VLOOKUP(N4361,'散件（更新）'!B:G,6,FALSE)</f>
        <v>ZB1769B 清洁刷植毛组件</v>
      </c>
      <c r="V4361" s="28" t="str">
        <f>VLOOKUP(N4361,'散件（更新）'!B:I,8,FALSE)</f>
        <v>6972200191151</v>
      </c>
    </row>
    <row r="4362" spans="1:22" ht="14.6">
      <c r="A4362" s="57">
        <v>46169</v>
      </c>
      <c r="B4362" s="140" t="s">
        <v>155</v>
      </c>
      <c r="C4362" s="27" t="str">
        <f>VLOOKUP(B4362,'大货清单（不定期按GOMS更新）'!A:H,8,0)</f>
        <v>107-17692401</v>
      </c>
      <c r="D4362" s="27" t="str">
        <f>VLOOKUP(B4362,'大货清单（不定期按GOMS更新）'!A:C,3,0)</f>
        <v>ZB1769X-01</v>
      </c>
      <c r="E4362" s="27" t="str">
        <f>VLOOKUP(B4362,'大货清单（不定期按GOMS更新）'!A:H,4,0)</f>
        <v>ES,DE,FR,IT,NL,PL,SE,CL,BE</v>
      </c>
      <c r="F4362" s="27" t="str">
        <f>VLOOKUP(B4362,'大货清单（不定期按GOMS更新）'!A:H,2,0)</f>
        <v>A11 Pet</v>
      </c>
      <c r="G4362" s="28">
        <f>VLOOKUP(B4362,'大货清单（不定期按GOMS更新）'!A:I,9,FALSE)</f>
        <v>6972200198082</v>
      </c>
      <c r="H4362" s="27" t="str">
        <f>VLOOKUP(B4362,'大货清单（不定期按GOMS更新）'!A:H,7,0)</f>
        <v>Moonstone</v>
      </c>
      <c r="I4362" s="27" t="str">
        <f>VLOOKUP(B4362,'大货清单（不定期按GOMS更新）'!A:F,6,FALSE)</f>
        <v>PHASEOUT</v>
      </c>
      <c r="J4362" s="27" t="str">
        <f>VLOOKUP(B4362,'大货清单（不定期按GOMS更新）'!A:K,11,FALSE)</f>
        <v>5.2</v>
      </c>
      <c r="K4362" s="27" t="str">
        <f>VLOOKUP(B4362,'大货清单（不定期按GOMS更新）'!A:N,12,FALSE)</f>
        <v>454</v>
      </c>
      <c r="L4362" s="27" t="str">
        <f>VLOOKUP(B4362,'大货清单（不定期按GOMS更新）'!A:M,13,FALSE)</f>
        <v>229</v>
      </c>
      <c r="M4362" s="27" t="str">
        <f>VLOOKUP(B4362,'大货清单（不定期按GOMS更新）'!A:N,14,FALSE)</f>
        <v>327</v>
      </c>
      <c r="N4362" s="140" t="s">
        <v>1339</v>
      </c>
      <c r="O4362" s="27">
        <f>IFERROR(VLOOKUP(N4362,'散件迭代（不定期更新）'!C:J,8,FALSE),0)</f>
        <v>0</v>
      </c>
      <c r="P4362" s="27" t="str">
        <f>IFERROR(VLOOKUP(N4362,'散件（更新）'!B:H,3,FALSE),0)</f>
        <v>206-1676-0003</v>
      </c>
      <c r="Q4362" s="27" t="str">
        <f>VLOOKUP(N4362,'散件（更新）'!B:H,2,FALSE)</f>
        <v>114-16760003</v>
      </c>
      <c r="R4362" s="27" t="str">
        <f>VLOOKUP(N4362,'散件（更新）'!B:H,7,FALSE)</f>
        <v>Brush Cover</v>
      </c>
      <c r="S4362" s="27" t="str">
        <f>VLOOKUP(N4362,'散件（更新）'!B:E,4,FALSE)</f>
        <v>https://tineco-yxzt.oss-accelerate.aliyuncs.com/20231219/9VSBC111100_1702948060830.png</v>
      </c>
      <c r="T4362" s="27" t="s">
        <v>8759</v>
      </c>
      <c r="U4362" s="28" t="str">
        <f>VLOOKUP(N4362,'散件（更新）'!B:G,6,FALSE)</f>
        <v>FB1676 滚刷释放盖板</v>
      </c>
      <c r="V4362" s="28" t="str">
        <f>VLOOKUP(N4362,'散件（更新）'!B:I,8,FALSE)</f>
        <v>6972200195685</v>
      </c>
    </row>
    <row r="4363" spans="1:22" ht="14.6">
      <c r="A4363" s="57">
        <v>46169</v>
      </c>
      <c r="B4363" s="140" t="s">
        <v>155</v>
      </c>
      <c r="C4363" s="27" t="str">
        <f>VLOOKUP(B4363,'大货清单（不定期按GOMS更新）'!A:H,8,0)</f>
        <v>107-17692401</v>
      </c>
      <c r="D4363" s="27" t="str">
        <f>VLOOKUP(B4363,'大货清单（不定期按GOMS更新）'!A:C,3,0)</f>
        <v>ZB1769X-01</v>
      </c>
      <c r="E4363" s="27" t="str">
        <f>VLOOKUP(B4363,'大货清单（不定期按GOMS更新）'!A:H,4,0)</f>
        <v>ES,DE,FR,IT,NL,PL,SE,CL,BE</v>
      </c>
      <c r="F4363" s="27" t="str">
        <f>VLOOKUP(B4363,'大货清单（不定期按GOMS更新）'!A:H,2,0)</f>
        <v>A11 Pet</v>
      </c>
      <c r="G4363" s="28">
        <f>VLOOKUP(B4363,'大货清单（不定期按GOMS更新）'!A:I,9,FALSE)</f>
        <v>6972200198082</v>
      </c>
      <c r="H4363" s="27" t="str">
        <f>VLOOKUP(B4363,'大货清单（不定期按GOMS更新）'!A:H,7,0)</f>
        <v>Moonstone</v>
      </c>
      <c r="I4363" s="27" t="str">
        <f>VLOOKUP(B4363,'大货清单（不定期按GOMS更新）'!A:F,6,FALSE)</f>
        <v>PHASEOUT</v>
      </c>
      <c r="J4363" s="27" t="str">
        <f>VLOOKUP(B4363,'大货清单（不定期按GOMS更新）'!A:K,11,FALSE)</f>
        <v>5.2</v>
      </c>
      <c r="K4363" s="27" t="str">
        <f>VLOOKUP(B4363,'大货清单（不定期按GOMS更新）'!A:N,12,FALSE)</f>
        <v>454</v>
      </c>
      <c r="L4363" s="27" t="str">
        <f>VLOOKUP(B4363,'大货清单（不定期按GOMS更新）'!A:M,13,FALSE)</f>
        <v>229</v>
      </c>
      <c r="M4363" s="27" t="str">
        <f>VLOOKUP(B4363,'大货清单（不定期按GOMS更新）'!A:N,14,FALSE)</f>
        <v>327</v>
      </c>
      <c r="N4363" s="140" t="s">
        <v>1372</v>
      </c>
      <c r="O4363" s="27" t="str">
        <f>IFERROR(VLOOKUP(N4363,'散件迭代（不定期更新）'!C:J,8,FALSE),0)</f>
        <v>A44</v>
      </c>
      <c r="P4363" s="27" t="str">
        <f>IFERROR(VLOOKUP(N4363,'散件（更新）'!B:H,3,FALSE),0)</f>
        <v>206-1873-0208</v>
      </c>
      <c r="Q4363" s="27" t="str">
        <f>VLOOKUP(N4363,'散件（更新）'!B:H,2,FALSE)</f>
        <v>114-18730208</v>
      </c>
      <c r="R4363" s="27" t="str">
        <f>VLOOKUP(N4363,'散件（更新）'!B:H,7,FALSE)</f>
        <v>2-in-1 dusting brush</v>
      </c>
      <c r="S4363" s="27" t="str">
        <f>VLOOKUP(N4363,'散件（更新）'!B:E,4,FALSE)</f>
        <v>https://tineco-yxzt.oss-accelerate.aliyuncs.com/product/114-18730208.png</v>
      </c>
      <c r="T4363" s="27" t="s">
        <v>8759</v>
      </c>
      <c r="U4363" s="28" t="str">
        <f>VLOOKUP(N4363,'散件（更新）'!B:G,6,FALSE)</f>
        <v>组合刷组件</v>
      </c>
      <c r="V4363" s="28" t="str">
        <f>VLOOKUP(N4363,'散件（更新）'!B:I,8,FALSE)</f>
        <v>6972200191502</v>
      </c>
    </row>
    <row r="4364" spans="1:22" ht="14.6">
      <c r="A4364" s="57">
        <v>46169</v>
      </c>
      <c r="B4364" s="140" t="s">
        <v>155</v>
      </c>
      <c r="C4364" s="27" t="str">
        <f>VLOOKUP(B4364,'大货清单（不定期按GOMS更新）'!A:H,8,0)</f>
        <v>107-17692401</v>
      </c>
      <c r="D4364" s="27" t="str">
        <f>VLOOKUP(B4364,'大货清单（不定期按GOMS更新）'!A:C,3,0)</f>
        <v>ZB1769X-01</v>
      </c>
      <c r="E4364" s="27" t="str">
        <f>VLOOKUP(B4364,'大货清单（不定期按GOMS更新）'!A:H,4,0)</f>
        <v>ES,DE,FR,IT,NL,PL,SE,CL,BE</v>
      </c>
      <c r="F4364" s="27" t="str">
        <f>VLOOKUP(B4364,'大货清单（不定期按GOMS更新）'!A:H,2,0)</f>
        <v>A11 Pet</v>
      </c>
      <c r="G4364" s="28">
        <f>VLOOKUP(B4364,'大货清单（不定期按GOMS更新）'!A:I,9,FALSE)</f>
        <v>6972200198082</v>
      </c>
      <c r="H4364" s="27" t="str">
        <f>VLOOKUP(B4364,'大货清单（不定期按GOMS更新）'!A:H,7,0)</f>
        <v>Moonstone</v>
      </c>
      <c r="I4364" s="27" t="str">
        <f>VLOOKUP(B4364,'大货清单（不定期按GOMS更新）'!A:F,6,FALSE)</f>
        <v>PHASEOUT</v>
      </c>
      <c r="J4364" s="27" t="str">
        <f>VLOOKUP(B4364,'大货清单（不定期按GOMS更新）'!A:K,11,FALSE)</f>
        <v>5.2</v>
      </c>
      <c r="K4364" s="27" t="str">
        <f>VLOOKUP(B4364,'大货清单（不定期按GOMS更新）'!A:N,12,FALSE)</f>
        <v>454</v>
      </c>
      <c r="L4364" s="27" t="str">
        <f>VLOOKUP(B4364,'大货清单（不定期按GOMS更新）'!A:M,13,FALSE)</f>
        <v>229</v>
      </c>
      <c r="M4364" s="27" t="str">
        <f>VLOOKUP(B4364,'大货清单（不定期按GOMS更新）'!A:N,14,FALSE)</f>
        <v>327</v>
      </c>
      <c r="N4364" s="140" t="s">
        <v>1361</v>
      </c>
      <c r="O4364" s="27">
        <f>IFERROR(VLOOKUP(N4364,'散件迭代（不定期更新）'!C:J,8,FALSE),0)</f>
        <v>0</v>
      </c>
      <c r="P4364" s="27" t="str">
        <f>IFERROR(VLOOKUP(N4364,'散件（更新）'!B:H,3,FALSE),0)</f>
        <v>206-1965-0506</v>
      </c>
      <c r="Q4364" s="27" t="str">
        <f>VLOOKUP(N4364,'散件（更新）'!B:H,2,FALSE)</f>
        <v>114-19650506</v>
      </c>
      <c r="R4364" s="27" t="str">
        <f>VLOOKUP(N4364,'散件（更新）'!B:H,7,FALSE)</f>
        <v>Mini Power Brush</v>
      </c>
      <c r="S4364" s="27" t="str">
        <f>VLOOKUP(N4364,'散件（更新）'!B:E,4,FALSE)</f>
        <v>https://tineco-yxzt.oss-accelerate.aliyuncs.com/20231219/9VSBM110000_1702948061711.png</v>
      </c>
      <c r="T4364" s="27" t="s">
        <v>8759</v>
      </c>
      <c r="U4364" s="28" t="str">
        <f>VLOOKUP(N4364,'散件（更新）'!B:G,6,FALSE)</f>
        <v>FB1965小电动（3pin）</v>
      </c>
      <c r="V4364" s="28" t="str">
        <f>VLOOKUP(N4364,'散件（更新）'!B:I,8,FALSE)</f>
        <v>6972200198945</v>
      </c>
    </row>
    <row r="4365" spans="1:22" ht="14.6">
      <c r="A4365" s="57">
        <v>46169</v>
      </c>
      <c r="B4365" s="140" t="s">
        <v>155</v>
      </c>
      <c r="C4365" s="27" t="str">
        <f>VLOOKUP(B4365,'大货清单（不定期按GOMS更新）'!A:H,8,0)</f>
        <v>107-17692401</v>
      </c>
      <c r="D4365" s="27" t="str">
        <f>VLOOKUP(B4365,'大货清单（不定期按GOMS更新）'!A:C,3,0)</f>
        <v>ZB1769X-01</v>
      </c>
      <c r="E4365" s="27" t="str">
        <f>VLOOKUP(B4365,'大货清单（不定期按GOMS更新）'!A:H,4,0)</f>
        <v>ES,DE,FR,IT,NL,PL,SE,CL,BE</v>
      </c>
      <c r="F4365" s="27" t="str">
        <f>VLOOKUP(B4365,'大货清单（不定期按GOMS更新）'!A:H,2,0)</f>
        <v>A11 Pet</v>
      </c>
      <c r="G4365" s="28">
        <f>VLOOKUP(B4365,'大货清单（不定期按GOMS更新）'!A:I,9,FALSE)</f>
        <v>6972200198082</v>
      </c>
      <c r="H4365" s="27" t="str">
        <f>VLOOKUP(B4365,'大货清单（不定期按GOMS更新）'!A:H,7,0)</f>
        <v>Moonstone</v>
      </c>
      <c r="I4365" s="27" t="str">
        <f>VLOOKUP(B4365,'大货清单（不定期按GOMS更新）'!A:F,6,FALSE)</f>
        <v>PHASEOUT</v>
      </c>
      <c r="J4365" s="27" t="str">
        <f>VLOOKUP(B4365,'大货清单（不定期按GOMS更新）'!A:K,11,FALSE)</f>
        <v>5.2</v>
      </c>
      <c r="K4365" s="27" t="str">
        <f>VLOOKUP(B4365,'大货清单（不定期按GOMS更新）'!A:N,12,FALSE)</f>
        <v>454</v>
      </c>
      <c r="L4365" s="27" t="str">
        <f>VLOOKUP(B4365,'大货清单（不定期按GOMS更新）'!A:M,13,FALSE)</f>
        <v>229</v>
      </c>
      <c r="M4365" s="27" t="str">
        <f>VLOOKUP(B4365,'大货清单（不定期按GOMS更新）'!A:N,14,FALSE)</f>
        <v>327</v>
      </c>
      <c r="N4365" s="140" t="s">
        <v>1353</v>
      </c>
      <c r="O4365" s="27" t="str">
        <f>IFERROR(VLOOKUP(N4365,'散件迭代（不定期更新）'!C:J,8,FALSE),0)</f>
        <v>A36</v>
      </c>
      <c r="P4365" s="27" t="str">
        <f>IFERROR(VLOOKUP(N4365,'散件（更新）'!B:H,3,FALSE),0)</f>
        <v>206-1965-0504</v>
      </c>
      <c r="Q4365" s="27" t="str">
        <f>VLOOKUP(N4365,'散件（更新）'!B:H,2,FALSE)</f>
        <v>114-19650504</v>
      </c>
      <c r="R4365" s="27" t="str">
        <f>VLOOKUP(N4365,'散件（更新）'!B:H,7,FALSE)</f>
        <v>Carpet Brush</v>
      </c>
      <c r="S4365" s="27" t="str">
        <f>VLOOKUP(N4365,'散件（更新）'!B:E,4,FALSE)</f>
        <v>https://tineco-yxzt.oss-accelerate.aliyuncs.com/20231219/9VSBP111400_1702948062241.png</v>
      </c>
      <c r="T4365" s="27" t="s">
        <v>8759</v>
      </c>
      <c r="U4365" s="28" t="str">
        <f>VLOOKUP(N4365,'散件（更新）'!B:G,6,FALSE)</f>
        <v>FB2116地毯刷</v>
      </c>
      <c r="V4365" s="28" t="str">
        <f>VLOOKUP(N4365,'散件（更新）'!B:I,8,FALSE)</f>
        <v>6972200198815</v>
      </c>
    </row>
    <row r="4366" spans="1:22" ht="14.6">
      <c r="A4366" s="57">
        <v>46169</v>
      </c>
      <c r="B4366" s="140" t="s">
        <v>155</v>
      </c>
      <c r="C4366" s="27" t="str">
        <f>VLOOKUP(B4366,'大货清单（不定期按GOMS更新）'!A:H,8,0)</f>
        <v>107-17692401</v>
      </c>
      <c r="D4366" s="27" t="str">
        <f>VLOOKUP(B4366,'大货清单（不定期按GOMS更新）'!A:C,3,0)</f>
        <v>ZB1769X-01</v>
      </c>
      <c r="E4366" s="27" t="str">
        <f>VLOOKUP(B4366,'大货清单（不定期按GOMS更新）'!A:H,4,0)</f>
        <v>ES,DE,FR,IT,NL,PL,SE,CL,BE</v>
      </c>
      <c r="F4366" s="27" t="str">
        <f>VLOOKUP(B4366,'大货清单（不定期按GOMS更新）'!A:H,2,0)</f>
        <v>A11 Pet</v>
      </c>
      <c r="G4366" s="28">
        <f>VLOOKUP(B4366,'大货清单（不定期按GOMS更新）'!A:I,9,FALSE)</f>
        <v>6972200198082</v>
      </c>
      <c r="H4366" s="27" t="str">
        <f>VLOOKUP(B4366,'大货清单（不定期按GOMS更新）'!A:H,7,0)</f>
        <v>Moonstone</v>
      </c>
      <c r="I4366" s="27" t="str">
        <f>VLOOKUP(B4366,'大货清单（不定期按GOMS更新）'!A:F,6,FALSE)</f>
        <v>PHASEOUT</v>
      </c>
      <c r="J4366" s="27" t="str">
        <f>VLOOKUP(B4366,'大货清单（不定期按GOMS更新）'!A:K,11,FALSE)</f>
        <v>5.2</v>
      </c>
      <c r="K4366" s="27" t="str">
        <f>VLOOKUP(B4366,'大货清单（不定期按GOMS更新）'!A:N,12,FALSE)</f>
        <v>454</v>
      </c>
      <c r="L4366" s="27" t="str">
        <f>VLOOKUP(B4366,'大货清单（不定期按GOMS更新）'!A:M,13,FALSE)</f>
        <v>229</v>
      </c>
      <c r="M4366" s="27" t="str">
        <f>VLOOKUP(B4366,'大货清单（不定期按GOMS更新）'!A:N,14,FALSE)</f>
        <v>327</v>
      </c>
      <c r="N4366" s="140" t="s">
        <v>1344</v>
      </c>
      <c r="O4366" s="27" t="str">
        <f>IFERROR(VLOOKUP(N4366,'散件迭代（不定期更新）'!C:J,8,FALSE),0)</f>
        <v>A47</v>
      </c>
      <c r="P4366" s="27" t="str">
        <f>IFERROR(VLOOKUP(N4366,'散件（更新）'!B:H,3,FALSE),0)</f>
        <v>206-1965-0112</v>
      </c>
      <c r="Q4366" s="27" t="str">
        <f>VLOOKUP(N4366,'散件（更新）'!B:H,2,FALSE)</f>
        <v>114-19650112</v>
      </c>
      <c r="R4366" s="27" t="str">
        <f>VLOOKUP(N4366,'散件（更新）'!B:H,7,FALSE)</f>
        <v>Filter Holder</v>
      </c>
      <c r="S4366" s="27" t="str">
        <f>VLOOKUP(N4366,'散件（更新）'!B:E,4,FALSE)</f>
        <v>https://tineco-yxzt.oss-accelerate.aliyuncs.com/product/114-19650112.jpg</v>
      </c>
      <c r="T4366" s="27" t="s">
        <v>8759</v>
      </c>
      <c r="U4366" s="28" t="str">
        <f>VLOOKUP(N4366,'散件（更新）'!B:G,6,FALSE)</f>
        <v>滤网支架包胶组件+滤网上支架组件（直径86.5）</v>
      </c>
      <c r="V4366" s="28">
        <f>VLOOKUP(N4366,'散件（更新）'!B:I,8,FALSE)</f>
        <v>6972200196262</v>
      </c>
    </row>
    <row r="4367" spans="1:22" ht="14.6">
      <c r="A4367" s="57">
        <v>46169</v>
      </c>
      <c r="B4367" s="140" t="s">
        <v>155</v>
      </c>
      <c r="C4367" s="27" t="str">
        <f>VLOOKUP(B4367,'大货清单（不定期按GOMS更新）'!A:H,8,0)</f>
        <v>107-17692401</v>
      </c>
      <c r="D4367" s="27" t="str">
        <f>VLOOKUP(B4367,'大货清单（不定期按GOMS更新）'!A:C,3,0)</f>
        <v>ZB1769X-01</v>
      </c>
      <c r="E4367" s="27" t="str">
        <f>VLOOKUP(B4367,'大货清单（不定期按GOMS更新）'!A:H,4,0)</f>
        <v>ES,DE,FR,IT,NL,PL,SE,CL,BE</v>
      </c>
      <c r="F4367" s="27" t="str">
        <f>VLOOKUP(B4367,'大货清单（不定期按GOMS更新）'!A:H,2,0)</f>
        <v>A11 Pet</v>
      </c>
      <c r="G4367" s="28">
        <f>VLOOKUP(B4367,'大货清单（不定期按GOMS更新）'!A:I,9,FALSE)</f>
        <v>6972200198082</v>
      </c>
      <c r="H4367" s="27" t="str">
        <f>VLOOKUP(B4367,'大货清单（不定期按GOMS更新）'!A:H,7,0)</f>
        <v>Moonstone</v>
      </c>
      <c r="I4367" s="27" t="str">
        <f>VLOOKUP(B4367,'大货清单（不定期按GOMS更新）'!A:F,6,FALSE)</f>
        <v>PHASEOUT</v>
      </c>
      <c r="J4367" s="27" t="str">
        <f>VLOOKUP(B4367,'大货清单（不定期按GOMS更新）'!A:K,11,FALSE)</f>
        <v>5.2</v>
      </c>
      <c r="K4367" s="27" t="str">
        <f>VLOOKUP(B4367,'大货清单（不定期按GOMS更新）'!A:N,12,FALSE)</f>
        <v>454</v>
      </c>
      <c r="L4367" s="27" t="str">
        <f>VLOOKUP(B4367,'大货清单（不定期按GOMS更新）'!A:M,13,FALSE)</f>
        <v>229</v>
      </c>
      <c r="M4367" s="27" t="str">
        <f>VLOOKUP(B4367,'大货清单（不定期按GOMS更新）'!A:N,14,FALSE)</f>
        <v>327</v>
      </c>
      <c r="N4367" s="140" t="s">
        <v>1363</v>
      </c>
      <c r="O4367" s="27" t="str">
        <f>IFERROR(VLOOKUP(N4367,'散件迭代（不定期更新）'!C:J,8,FALSE),0)</f>
        <v>A12</v>
      </c>
      <c r="P4367" s="27" t="str">
        <f>IFERROR(VLOOKUP(N4367,'散件（更新）'!B:H,3,FALSE),0)</f>
        <v>206-1873-0010</v>
      </c>
      <c r="Q4367" s="27" t="str">
        <f>VLOOKUP(N4367,'散件（更新）'!B:H,2,FALSE)</f>
        <v>114-18730010</v>
      </c>
      <c r="R4367" s="27" t="str">
        <f>VLOOKUP(N4367,'散件（更新）'!B:H,7,FALSE)</f>
        <v>Accessory Kit</v>
      </c>
      <c r="S4367" s="27" t="str">
        <f>VLOOKUP(N4367,'散件（更新）'!B:E,4,FALSE)</f>
        <v>https://tineco-yxzt.oss-accelerate.aliyuncs.com/product/114-18730010.jpg</v>
      </c>
      <c r="T4367" s="27" t="s">
        <v>8759</v>
      </c>
      <c r="U4367" s="28" t="str">
        <f>VLOOKUP(N4367,'散件（更新）'!B:G,6,FALSE)</f>
        <v>附件套装(家电刷组件+伸缩扁吸组件+转折管组件+伸缩软管组件)</v>
      </c>
      <c r="V4367" s="28" t="str">
        <f>VLOOKUP(N4367,'散件（更新）'!B:I,8,FALSE)</f>
        <v>6972200191519</v>
      </c>
    </row>
    <row r="4368" spans="1:22" ht="14.6">
      <c r="A4368" s="57">
        <v>46169</v>
      </c>
      <c r="B4368" s="140" t="s">
        <v>155</v>
      </c>
      <c r="C4368" s="27" t="str">
        <f>VLOOKUP(B4368,'大货清单（不定期按GOMS更新）'!A:H,8,0)</f>
        <v>107-17692401</v>
      </c>
      <c r="D4368" s="27" t="str">
        <f>VLOOKUP(B4368,'大货清单（不定期按GOMS更新）'!A:C,3,0)</f>
        <v>ZB1769X-01</v>
      </c>
      <c r="E4368" s="27" t="str">
        <f>VLOOKUP(B4368,'大货清单（不定期按GOMS更新）'!A:H,4,0)</f>
        <v>ES,DE,FR,IT,NL,PL,SE,CL,BE</v>
      </c>
      <c r="F4368" s="27" t="str">
        <f>VLOOKUP(B4368,'大货清单（不定期按GOMS更新）'!A:H,2,0)</f>
        <v>A11 Pet</v>
      </c>
      <c r="G4368" s="28">
        <f>VLOOKUP(B4368,'大货清单（不定期按GOMS更新）'!A:I,9,FALSE)</f>
        <v>6972200198082</v>
      </c>
      <c r="H4368" s="27" t="str">
        <f>VLOOKUP(B4368,'大货清单（不定期按GOMS更新）'!A:H,7,0)</f>
        <v>Moonstone</v>
      </c>
      <c r="I4368" s="27" t="str">
        <f>VLOOKUP(B4368,'大货清单（不定期按GOMS更新）'!A:F,6,FALSE)</f>
        <v>PHASEOUT</v>
      </c>
      <c r="J4368" s="27" t="str">
        <f>VLOOKUP(B4368,'大货清单（不定期按GOMS更新）'!A:K,11,FALSE)</f>
        <v>5.2</v>
      </c>
      <c r="K4368" s="27" t="str">
        <f>VLOOKUP(B4368,'大货清单（不定期按GOMS更新）'!A:N,12,FALSE)</f>
        <v>454</v>
      </c>
      <c r="L4368" s="27" t="str">
        <f>VLOOKUP(B4368,'大货清单（不定期按GOMS更新）'!A:M,13,FALSE)</f>
        <v>229</v>
      </c>
      <c r="M4368" s="27" t="str">
        <f>VLOOKUP(B4368,'大货清单（不定期按GOMS更新）'!A:N,14,FALSE)</f>
        <v>327</v>
      </c>
      <c r="N4368" s="140" t="s">
        <v>486</v>
      </c>
      <c r="O4368" s="27">
        <f>IFERROR(VLOOKUP(N4368,'散件迭代（不定期更新）'!C:J,8,FALSE),0)</f>
        <v>0</v>
      </c>
      <c r="P4368" s="27" t="str">
        <f>IFERROR(VLOOKUP(N4368,'散件（更新）'!B:H,3,FALSE),0)</f>
        <v>206-1965-0005</v>
      </c>
      <c r="Q4368" s="27" t="str">
        <f>VLOOKUP(N4368,'散件（更新）'!B:H,2,FALSE)</f>
        <v>114-19650005</v>
      </c>
      <c r="R4368" s="27" t="str">
        <f>VLOOKUP(N4368,'散件（更新）'!B:H,7,FALSE)</f>
        <v>Adapter</v>
      </c>
      <c r="S4368" s="27" t="str">
        <f>VLOOKUP(N4368,'散件（更新）'!B:E,4,FALSE)</f>
        <v>https://tineco-yxzt.oss-accelerate.aliyuncs.com/product/114-19650005.jpg</v>
      </c>
      <c r="T4368" s="27" t="s">
        <v>8759</v>
      </c>
      <c r="U4368" s="28" t="str">
        <f>VLOOKUP(N4368,'散件（更新）'!B:G,6,FALSE)</f>
        <v>VDE轮充适配器组件</v>
      </c>
      <c r="V4368" s="28" t="str">
        <f>VLOOKUP(N4368,'散件（更新）'!B:I,8,FALSE)</f>
        <v>6972200191007</v>
      </c>
    </row>
    <row r="4369" spans="1:22" ht="14.6">
      <c r="A4369" s="57">
        <v>46169</v>
      </c>
      <c r="B4369" s="140" t="s">
        <v>155</v>
      </c>
      <c r="C4369" s="27" t="str">
        <f>VLOOKUP(B4369,'大货清单（不定期按GOMS更新）'!A:H,8,0)</f>
        <v>107-17692401</v>
      </c>
      <c r="D4369" s="27" t="str">
        <f>VLOOKUP(B4369,'大货清单（不定期按GOMS更新）'!A:C,3,0)</f>
        <v>ZB1769X-01</v>
      </c>
      <c r="E4369" s="27" t="str">
        <f>VLOOKUP(B4369,'大货清单（不定期按GOMS更新）'!A:H,4,0)</f>
        <v>ES,DE,FR,IT,NL,PL,SE,CL,BE</v>
      </c>
      <c r="F4369" s="27" t="str">
        <f>VLOOKUP(B4369,'大货清单（不定期按GOMS更新）'!A:H,2,0)</f>
        <v>A11 Pet</v>
      </c>
      <c r="G4369" s="28">
        <f>VLOOKUP(B4369,'大货清单（不定期按GOMS更新）'!A:I,9,FALSE)</f>
        <v>6972200198082</v>
      </c>
      <c r="H4369" s="27" t="str">
        <f>VLOOKUP(B4369,'大货清单（不定期按GOMS更新）'!A:H,7,0)</f>
        <v>Moonstone</v>
      </c>
      <c r="I4369" s="27" t="str">
        <f>VLOOKUP(B4369,'大货清单（不定期按GOMS更新）'!A:F,6,FALSE)</f>
        <v>PHASEOUT</v>
      </c>
      <c r="J4369" s="27" t="str">
        <f>VLOOKUP(B4369,'大货清单（不定期按GOMS更新）'!A:K,11,FALSE)</f>
        <v>5.2</v>
      </c>
      <c r="K4369" s="27" t="str">
        <f>VLOOKUP(B4369,'大货清单（不定期按GOMS更新）'!A:N,12,FALSE)</f>
        <v>454</v>
      </c>
      <c r="L4369" s="27" t="str">
        <f>VLOOKUP(B4369,'大货清单（不定期按GOMS更新）'!A:M,13,FALSE)</f>
        <v>229</v>
      </c>
      <c r="M4369" s="27" t="str">
        <f>VLOOKUP(B4369,'大货清单（不定期按GOMS更新）'!A:N,14,FALSE)</f>
        <v>327</v>
      </c>
      <c r="N4369" s="140" t="s">
        <v>1362</v>
      </c>
      <c r="O4369" s="27">
        <f>IFERROR(VLOOKUP(N4369,'散件迭代（不定期更新）'!C:J,8,FALSE),0)</f>
        <v>0</v>
      </c>
      <c r="P4369" s="27" t="str">
        <f>IFERROR(VLOOKUP(N4369,'散件（更新）'!B:H,3,FALSE),0)</f>
        <v>206-1965-0502</v>
      </c>
      <c r="Q4369" s="27" t="str">
        <f>VLOOKUP(N4369,'散件（更新）'!B:H,2,FALSE)</f>
        <v>114-19650502</v>
      </c>
      <c r="R4369" s="27" t="str">
        <f>VLOOKUP(N4369,'散件（更新）'!B:H,7,FALSE)</f>
        <v>Tube Assembly</v>
      </c>
      <c r="S4369" s="27" t="str">
        <f>VLOOKUP(N4369,'散件（更新）'!B:E,4,FALSE)</f>
        <v>https://tineco-yxzt.oss-accelerate.aliyuncs.com/product/114-19650502.jpeg</v>
      </c>
      <c r="T4369" s="27" t="s">
        <v>8759</v>
      </c>
      <c r="U4369" s="28" t="str">
        <f>VLOOKUP(N4369,'散件（更新）'!B:G,6,FALSE)</f>
        <v>双节管3pin</v>
      </c>
      <c r="V4369" s="28" t="str">
        <f>VLOOKUP(N4369,'散件（更新）'!B:I,8,FALSE)</f>
        <v>6972200198792</v>
      </c>
    </row>
    <row r="4370" spans="1:22" ht="14.6">
      <c r="A4370" s="57">
        <v>46169</v>
      </c>
      <c r="B4370" s="140" t="s">
        <v>129</v>
      </c>
      <c r="C4370" s="27" t="str">
        <f>VLOOKUP(B4370,'大货清单（不定期按GOMS更新）'!A:H,8,0)</f>
        <v>108-20430301</v>
      </c>
      <c r="D4370" s="27" t="str">
        <f>VLOOKUP(B4370,'大货清单（不定期按GOMS更新）'!A:C,3,0)</f>
        <v>CL2043C-01</v>
      </c>
      <c r="E4370" s="27" t="str">
        <f>VLOOKUP(B4370,'大货清单（不定期按GOMS更新）'!A:H,4,0)</f>
        <v>FR,DE,IT,NL,PL,SE,MA,BE</v>
      </c>
      <c r="F4370" s="27" t="str">
        <f>VLOOKUP(B4370,'大货清单（不定期按GOMS更新）'!A:H,2,0)</f>
        <v>iCarpet</v>
      </c>
      <c r="G4370" s="28">
        <f>VLOOKUP(B4370,'大货清单（不定期按GOMS更新）'!A:I,9,FALSE)</f>
        <v>6972200197412</v>
      </c>
      <c r="H4370" s="27" t="str">
        <f>VLOOKUP(B4370,'大货清单（不定期按GOMS更新）'!A:H,7,0)</f>
        <v>Black</v>
      </c>
      <c r="I4370" s="27" t="str">
        <f>VLOOKUP(B4370,'大货清单（不定期按GOMS更新）'!A:F,6,FALSE)</f>
        <v>PHASEOUT</v>
      </c>
      <c r="J4370" s="27" t="str">
        <f>VLOOKUP(B4370,'大货清单（不定期按GOMS更新）'!A:K,11,FALSE)</f>
        <v>13.56</v>
      </c>
      <c r="K4370" s="27" t="str">
        <f>VLOOKUP(B4370,'大货清单（不定期按GOMS更新）'!A:N,12,FALSE)</f>
        <v>473</v>
      </c>
      <c r="L4370" s="27" t="str">
        <f>VLOOKUP(B4370,'大货清单（不定期按GOMS更新）'!A:M,13,FALSE)</f>
        <v>346</v>
      </c>
      <c r="M4370" s="27" t="str">
        <f>VLOOKUP(B4370,'大货清单（不定期按GOMS更新）'!A:N,14,FALSE)</f>
        <v>702</v>
      </c>
      <c r="N4370" s="140" t="s">
        <v>1170</v>
      </c>
      <c r="O4370" s="27">
        <f>IFERROR(VLOOKUP(N4370,'散件迭代（不定期更新）'!C:J,8,FALSE),0)</f>
        <v>0</v>
      </c>
      <c r="P4370" s="27" t="str">
        <f>IFERROR(VLOOKUP(N4370,'散件（更新）'!B:H,3,FALSE),0)</f>
        <v>206-2043-0113</v>
      </c>
      <c r="Q4370" s="27" t="str">
        <f>VLOOKUP(N4370,'散件（更新）'!B:H,2,FALSE)</f>
        <v>114-20430113</v>
      </c>
      <c r="R4370" s="27" t="str">
        <f>VLOOKUP(N4370,'散件（更新）'!B:H,7,FALSE)</f>
        <v>Brush Roller Cover</v>
      </c>
      <c r="S4370" s="27" t="str">
        <f>VLOOKUP(N4370,'散件（更新）'!B:E,4,FALSE)</f>
        <v>https://tineco-yxzt.oss-accelerate.aliyuncs.com/20231219/9CWBC010000_1702948005830.png</v>
      </c>
      <c r="T4370" s="27" t="s">
        <v>8759</v>
      </c>
      <c r="U4370" s="28" t="str">
        <f>VLOOKUP(N4370,'散件（更新）'!B:G,6,FALSE)</f>
        <v>滚刷盖组件</v>
      </c>
      <c r="V4370" s="28" t="str">
        <f>VLOOKUP(N4370,'散件（更新）'!B:I,8,FALSE)</f>
        <v>6972200198020</v>
      </c>
    </row>
    <row r="4371" spans="1:22" ht="14.6">
      <c r="A4371" s="57">
        <v>46169</v>
      </c>
      <c r="B4371" s="140" t="s">
        <v>129</v>
      </c>
      <c r="C4371" s="27" t="str">
        <f>VLOOKUP(B4371,'大货清单（不定期按GOMS更新）'!A:H,8,0)</f>
        <v>108-20430301</v>
      </c>
      <c r="D4371" s="27" t="str">
        <f>VLOOKUP(B4371,'大货清单（不定期按GOMS更新）'!A:C,3,0)</f>
        <v>CL2043C-01</v>
      </c>
      <c r="E4371" s="27" t="str">
        <f>VLOOKUP(B4371,'大货清单（不定期按GOMS更新）'!A:H,4,0)</f>
        <v>FR,DE,IT,NL,PL,SE,MA,BE</v>
      </c>
      <c r="F4371" s="27" t="str">
        <f>VLOOKUP(B4371,'大货清单（不定期按GOMS更新）'!A:H,2,0)</f>
        <v>iCarpet</v>
      </c>
      <c r="G4371" s="28">
        <f>VLOOKUP(B4371,'大货清单（不定期按GOMS更新）'!A:I,9,FALSE)</f>
        <v>6972200197412</v>
      </c>
      <c r="H4371" s="27" t="str">
        <f>VLOOKUP(B4371,'大货清单（不定期按GOMS更新）'!A:H,7,0)</f>
        <v>Black</v>
      </c>
      <c r="I4371" s="27" t="str">
        <f>VLOOKUP(B4371,'大货清单（不定期按GOMS更新）'!A:F,6,FALSE)</f>
        <v>PHASEOUT</v>
      </c>
      <c r="J4371" s="27" t="str">
        <f>VLOOKUP(B4371,'大货清单（不定期按GOMS更新）'!A:K,11,FALSE)</f>
        <v>13.56</v>
      </c>
      <c r="K4371" s="27" t="str">
        <f>VLOOKUP(B4371,'大货清单（不定期按GOMS更新）'!A:N,12,FALSE)</f>
        <v>473</v>
      </c>
      <c r="L4371" s="27" t="str">
        <f>VLOOKUP(B4371,'大货清单（不定期按GOMS更新）'!A:M,13,FALSE)</f>
        <v>346</v>
      </c>
      <c r="M4371" s="27" t="str">
        <f>VLOOKUP(B4371,'大货清单（不定期按GOMS更新）'!A:N,14,FALSE)</f>
        <v>702</v>
      </c>
      <c r="N4371" s="140" t="s">
        <v>1174</v>
      </c>
      <c r="O4371" s="27">
        <f>IFERROR(VLOOKUP(N4371,'散件迭代（不定期更新）'!C:J,8,FALSE),0)</f>
        <v>0</v>
      </c>
      <c r="P4371" s="27" t="str">
        <f>IFERROR(VLOOKUP(N4371,'散件（更新）'!B:H,3,FALSE),0)</f>
        <v>206-2043-0101</v>
      </c>
      <c r="Q4371" s="27" t="str">
        <f>VLOOKUP(N4371,'散件（更新）'!B:H,2,FALSE)</f>
        <v>114-20430101</v>
      </c>
      <c r="R4371" s="27" t="str">
        <f>VLOOKUP(N4371,'散件（更新）'!B:H,7,FALSE)</f>
        <v>Brush Roller</v>
      </c>
      <c r="S4371" s="27" t="str">
        <f>VLOOKUP(N4371,'散件（更新）'!B:E,4,FALSE)</f>
        <v>https://tineco-yxzt.oss-accelerate.aliyuncs.com/product/114-20430101.jpeg</v>
      </c>
      <c r="T4371" s="27" t="s">
        <v>8759</v>
      </c>
      <c r="U4371" s="28" t="str">
        <f>VLOOKUP(N4371,'散件（更新）'!B:G,6,FALSE)</f>
        <v>滚刷组件</v>
      </c>
      <c r="V4371" s="28" t="str">
        <f>VLOOKUP(N4371,'散件（更新）'!B:I,8,FALSE)</f>
        <v>6972200197825</v>
      </c>
    </row>
    <row r="4372" spans="1:22" ht="14.6">
      <c r="A4372" s="57">
        <v>46169</v>
      </c>
      <c r="B4372" s="140" t="s">
        <v>129</v>
      </c>
      <c r="C4372" s="27" t="str">
        <f>VLOOKUP(B4372,'大货清单（不定期按GOMS更新）'!A:H,8,0)</f>
        <v>108-20430301</v>
      </c>
      <c r="D4372" s="27" t="str">
        <f>VLOOKUP(B4372,'大货清单（不定期按GOMS更新）'!A:C,3,0)</f>
        <v>CL2043C-01</v>
      </c>
      <c r="E4372" s="27" t="str">
        <f>VLOOKUP(B4372,'大货清单（不定期按GOMS更新）'!A:H,4,0)</f>
        <v>FR,DE,IT,NL,PL,SE,MA,BE</v>
      </c>
      <c r="F4372" s="27" t="str">
        <f>VLOOKUP(B4372,'大货清单（不定期按GOMS更新）'!A:H,2,0)</f>
        <v>iCarpet</v>
      </c>
      <c r="G4372" s="28">
        <f>VLOOKUP(B4372,'大货清单（不定期按GOMS更新）'!A:I,9,FALSE)</f>
        <v>6972200197412</v>
      </c>
      <c r="H4372" s="27" t="str">
        <f>VLOOKUP(B4372,'大货清单（不定期按GOMS更新）'!A:H,7,0)</f>
        <v>Black</v>
      </c>
      <c r="I4372" s="27" t="str">
        <f>VLOOKUP(B4372,'大货清单（不定期按GOMS更新）'!A:F,6,FALSE)</f>
        <v>PHASEOUT</v>
      </c>
      <c r="J4372" s="27" t="str">
        <f>VLOOKUP(B4372,'大货清单（不定期按GOMS更新）'!A:K,11,FALSE)</f>
        <v>13.56</v>
      </c>
      <c r="K4372" s="27" t="str">
        <f>VLOOKUP(B4372,'大货清单（不定期按GOMS更新）'!A:N,12,FALSE)</f>
        <v>473</v>
      </c>
      <c r="L4372" s="27" t="str">
        <f>VLOOKUP(B4372,'大货清单（不定期按GOMS更新）'!A:M,13,FALSE)</f>
        <v>346</v>
      </c>
      <c r="M4372" s="27" t="str">
        <f>VLOOKUP(B4372,'大货清单（不定期按GOMS更新）'!A:N,14,FALSE)</f>
        <v>702</v>
      </c>
      <c r="N4372" s="140" t="s">
        <v>1018</v>
      </c>
      <c r="O4372" s="27">
        <f>IFERROR(VLOOKUP(N4372,'散件迭代（不定期更新）'!C:J,8,FALSE),0)</f>
        <v>0</v>
      </c>
      <c r="P4372" s="27" t="str">
        <f>IFERROR(VLOOKUP(N4372,'散件（更新）'!B:H,3,FALSE),0)</f>
        <v>206-2043-0011</v>
      </c>
      <c r="Q4372" s="27" t="str">
        <f>VLOOKUP(N4372,'散件（更新）'!B:H,2,FALSE)</f>
        <v>114-20430011</v>
      </c>
      <c r="R4372" s="27" t="str">
        <f>VLOOKUP(N4372,'散件（更新）'!B:H,7,FALSE)</f>
        <v>Filter</v>
      </c>
      <c r="S4372" s="27" t="str">
        <f>VLOOKUP(N4372,'散件（更新）'!B:E,4,FALSE)</f>
        <v>https://tineco-yxzt.oss-accelerate.aliyuncs.com/product/114-20430011.jpeg</v>
      </c>
      <c r="T4372" s="27" t="s">
        <v>8759</v>
      </c>
      <c r="U4372" s="28" t="str">
        <f>VLOOKUP(N4372,'散件（更新）'!B:G,6,FALSE)</f>
        <v>过滤套装</v>
      </c>
      <c r="V4372" s="28" t="str">
        <f>VLOOKUP(N4372,'散件（更新）'!B:I,8,FALSE)</f>
        <v>6972200198129</v>
      </c>
    </row>
    <row r="4373" spans="1:22" ht="14.6">
      <c r="A4373" s="57">
        <v>46169</v>
      </c>
      <c r="B4373" s="140" t="s">
        <v>129</v>
      </c>
      <c r="C4373" s="27" t="str">
        <f>VLOOKUP(B4373,'大货清单（不定期按GOMS更新）'!A:H,8,0)</f>
        <v>108-20430301</v>
      </c>
      <c r="D4373" s="27" t="str">
        <f>VLOOKUP(B4373,'大货清单（不定期按GOMS更新）'!A:C,3,0)</f>
        <v>CL2043C-01</v>
      </c>
      <c r="E4373" s="27" t="str">
        <f>VLOOKUP(B4373,'大货清单（不定期按GOMS更新）'!A:H,4,0)</f>
        <v>FR,DE,IT,NL,PL,SE,MA,BE</v>
      </c>
      <c r="F4373" s="27" t="str">
        <f>VLOOKUP(B4373,'大货清单（不定期按GOMS更新）'!A:H,2,0)</f>
        <v>iCarpet</v>
      </c>
      <c r="G4373" s="28">
        <f>VLOOKUP(B4373,'大货清单（不定期按GOMS更新）'!A:I,9,FALSE)</f>
        <v>6972200197412</v>
      </c>
      <c r="H4373" s="27" t="str">
        <f>VLOOKUP(B4373,'大货清单（不定期按GOMS更新）'!A:H,7,0)</f>
        <v>Black</v>
      </c>
      <c r="I4373" s="27" t="str">
        <f>VLOOKUP(B4373,'大货清单（不定期按GOMS更新）'!A:F,6,FALSE)</f>
        <v>PHASEOUT</v>
      </c>
      <c r="J4373" s="27" t="str">
        <f>VLOOKUP(B4373,'大货清单（不定期按GOMS更新）'!A:K,11,FALSE)</f>
        <v>13.56</v>
      </c>
      <c r="K4373" s="27" t="str">
        <f>VLOOKUP(B4373,'大货清单（不定期按GOMS更新）'!A:N,12,FALSE)</f>
        <v>473</v>
      </c>
      <c r="L4373" s="27" t="str">
        <f>VLOOKUP(B4373,'大货清单（不定期按GOMS更新）'!A:M,13,FALSE)</f>
        <v>346</v>
      </c>
      <c r="M4373" s="27" t="str">
        <f>VLOOKUP(B4373,'大货清单（不定期按GOMS更新）'!A:N,14,FALSE)</f>
        <v>702</v>
      </c>
      <c r="N4373" s="140" t="s">
        <v>1171</v>
      </c>
      <c r="O4373" s="27">
        <f>IFERROR(VLOOKUP(N4373,'散件迭代（不定期更新）'!C:J,8,FALSE),0)</f>
        <v>0</v>
      </c>
      <c r="P4373" s="27" t="str">
        <f>IFERROR(VLOOKUP(N4373,'散件（更新）'!B:H,3,FALSE),0)</f>
        <v>206-2043-0105</v>
      </c>
      <c r="Q4373" s="27" t="str">
        <f>VLOOKUP(N4373,'散件（更新）'!B:H,2,FALSE)</f>
        <v>114-20430105</v>
      </c>
      <c r="R4373" s="27" t="str">
        <f>VLOOKUP(N4373,'散件（更新）'!B:H,7,FALSE)</f>
        <v>Display Screen</v>
      </c>
      <c r="S4373" s="27" t="str">
        <f>VLOOKUP(N4373,'散件（更新）'!B:E,4,FALSE)</f>
        <v>https://tineco-yxzt.oss-accelerate.aliyuncs.com/20231219/9CWRD010000_1702948005973.png</v>
      </c>
      <c r="T4373" s="27" t="s">
        <v>8759</v>
      </c>
      <c r="U4373" s="28" t="str">
        <f>VLOOKUP(N4373,'散件（更新）'!B:G,6,FALSE)</f>
        <v>功能版LED显示屏组件</v>
      </c>
      <c r="V4373" s="28" t="str">
        <f>VLOOKUP(N4373,'散件（更新）'!B:I,8,FALSE)</f>
        <v>6972200197894</v>
      </c>
    </row>
    <row r="4374" spans="1:22" ht="14.6">
      <c r="A4374" s="57">
        <v>46169</v>
      </c>
      <c r="B4374" s="140" t="s">
        <v>129</v>
      </c>
      <c r="C4374" s="27" t="str">
        <f>VLOOKUP(B4374,'大货清单（不定期按GOMS更新）'!A:H,8,0)</f>
        <v>108-20430301</v>
      </c>
      <c r="D4374" s="27" t="str">
        <f>VLOOKUP(B4374,'大货清单（不定期按GOMS更新）'!A:C,3,0)</f>
        <v>CL2043C-01</v>
      </c>
      <c r="E4374" s="27" t="str">
        <f>VLOOKUP(B4374,'大货清单（不定期按GOMS更新）'!A:H,4,0)</f>
        <v>FR,DE,IT,NL,PL,SE,MA,BE</v>
      </c>
      <c r="F4374" s="27" t="str">
        <f>VLOOKUP(B4374,'大货清单（不定期按GOMS更新）'!A:H,2,0)</f>
        <v>iCarpet</v>
      </c>
      <c r="G4374" s="28">
        <f>VLOOKUP(B4374,'大货清单（不定期按GOMS更新）'!A:I,9,FALSE)</f>
        <v>6972200197412</v>
      </c>
      <c r="H4374" s="27" t="str">
        <f>VLOOKUP(B4374,'大货清单（不定期按GOMS更新）'!A:H,7,0)</f>
        <v>Black</v>
      </c>
      <c r="I4374" s="27" t="str">
        <f>VLOOKUP(B4374,'大货清单（不定期按GOMS更新）'!A:F,6,FALSE)</f>
        <v>PHASEOUT</v>
      </c>
      <c r="J4374" s="27" t="str">
        <f>VLOOKUP(B4374,'大货清单（不定期按GOMS更新）'!A:K,11,FALSE)</f>
        <v>13.56</v>
      </c>
      <c r="K4374" s="27" t="str">
        <f>VLOOKUP(B4374,'大货清单（不定期按GOMS更新）'!A:N,12,FALSE)</f>
        <v>473</v>
      </c>
      <c r="L4374" s="27" t="str">
        <f>VLOOKUP(B4374,'大货清单（不定期按GOMS更新）'!A:M,13,FALSE)</f>
        <v>346</v>
      </c>
      <c r="M4374" s="27" t="str">
        <f>VLOOKUP(B4374,'大货清单（不定期按GOMS更新）'!A:N,14,FALSE)</f>
        <v>702</v>
      </c>
      <c r="N4374" s="140" t="s">
        <v>1175</v>
      </c>
      <c r="O4374" s="27">
        <f>IFERROR(VLOOKUP(N4374,'散件迭代（不定期更新）'!C:J,8,FALSE),0)</f>
        <v>0</v>
      </c>
      <c r="P4374" s="27" t="str">
        <f>IFERROR(VLOOKUP(N4374,'散件（更新）'!B:H,3,FALSE),0)</f>
        <v>206-2043-0100</v>
      </c>
      <c r="Q4374" s="27" t="str">
        <f>VLOOKUP(N4374,'散件（更新）'!B:H,2,FALSE)</f>
        <v>114-20430100</v>
      </c>
      <c r="R4374" s="27" t="str">
        <f>VLOOKUP(N4374,'散件（更新）'!B:H,7,FALSE)</f>
        <v>Plastic part</v>
      </c>
      <c r="S4374" s="27" t="str">
        <f>VLOOKUP(N4374,'散件（更新）'!B:E,4,FALSE)</f>
        <v>https://tineco-yxzt.oss-accelerate.aliyuncs.com/20231227/9CWRH010000_1703640409104.png</v>
      </c>
      <c r="T4374" s="27" t="s">
        <v>8759</v>
      </c>
      <c r="U4374" s="28" t="str">
        <f>VLOOKUP(N4374,'散件（更新）'!B:G,6,FALSE)</f>
        <v>机体下装饰盖（左右）+防拆盖 黑色</v>
      </c>
      <c r="V4374" s="28" t="str">
        <f>VLOOKUP(N4374,'散件（更新）'!B:I,8,FALSE)</f>
        <v>6972200197801</v>
      </c>
    </row>
    <row r="4375" spans="1:22" ht="14.6">
      <c r="A4375" s="57">
        <v>46169</v>
      </c>
      <c r="B4375" s="140" t="s">
        <v>129</v>
      </c>
      <c r="C4375" s="27" t="str">
        <f>VLOOKUP(B4375,'大货清单（不定期按GOMS更新）'!A:H,8,0)</f>
        <v>108-20430301</v>
      </c>
      <c r="D4375" s="27" t="str">
        <f>VLOOKUP(B4375,'大货清单（不定期按GOMS更新）'!A:C,3,0)</f>
        <v>CL2043C-01</v>
      </c>
      <c r="E4375" s="27" t="str">
        <f>VLOOKUP(B4375,'大货清单（不定期按GOMS更新）'!A:H,4,0)</f>
        <v>FR,DE,IT,NL,PL,SE,MA,BE</v>
      </c>
      <c r="F4375" s="27" t="str">
        <f>VLOOKUP(B4375,'大货清单（不定期按GOMS更新）'!A:H,2,0)</f>
        <v>iCarpet</v>
      </c>
      <c r="G4375" s="28">
        <f>VLOOKUP(B4375,'大货清单（不定期按GOMS更新）'!A:I,9,FALSE)</f>
        <v>6972200197412</v>
      </c>
      <c r="H4375" s="27" t="str">
        <f>VLOOKUP(B4375,'大货清单（不定期按GOMS更新）'!A:H,7,0)</f>
        <v>Black</v>
      </c>
      <c r="I4375" s="27" t="str">
        <f>VLOOKUP(B4375,'大货清单（不定期按GOMS更新）'!A:F,6,FALSE)</f>
        <v>PHASEOUT</v>
      </c>
      <c r="J4375" s="27" t="str">
        <f>VLOOKUP(B4375,'大货清单（不定期按GOMS更新）'!A:K,11,FALSE)</f>
        <v>13.56</v>
      </c>
      <c r="K4375" s="27" t="str">
        <f>VLOOKUP(B4375,'大货清单（不定期按GOMS更新）'!A:N,12,FALSE)</f>
        <v>473</v>
      </c>
      <c r="L4375" s="27" t="str">
        <f>VLOOKUP(B4375,'大货清单（不定期按GOMS更新）'!A:M,13,FALSE)</f>
        <v>346</v>
      </c>
      <c r="M4375" s="27" t="str">
        <f>VLOOKUP(B4375,'大货清单（不定期按GOMS更新）'!A:N,14,FALSE)</f>
        <v>702</v>
      </c>
      <c r="N4375" s="140" t="s">
        <v>1181</v>
      </c>
      <c r="O4375" s="27">
        <f>IFERROR(VLOOKUP(N4375,'散件迭代（不定期更新）'!C:J,8,FALSE),0)</f>
        <v>0</v>
      </c>
      <c r="P4375" s="27" t="str">
        <f>IFERROR(VLOOKUP(N4375,'散件（更新）'!B:H,3,FALSE),0)</f>
        <v>206-2043-0304</v>
      </c>
      <c r="Q4375" s="27" t="str">
        <f>VLOOKUP(N4375,'散件（更新）'!B:H,2,FALSE)</f>
        <v>114-20430304</v>
      </c>
      <c r="R4375" s="27" t="str">
        <f>VLOOKUP(N4375,'散件（更新）'!B:H,7,FALSE)</f>
        <v>Wire</v>
      </c>
      <c r="S4375" s="27" t="str">
        <f>VLOOKUP(N4375,'散件（更新）'!B:E,4,FALSE)</f>
        <v>https://tineco-yxzt.oss-accelerate.aliyuncs.com/20231227/9CWRI0101EU_1703640264282.png</v>
      </c>
      <c r="T4375" s="27" t="s">
        <v>8759</v>
      </c>
      <c r="U4375" s="28" t="str">
        <f>VLOOKUP(N4375,'散件（更新）'!B:G,6,FALSE)</f>
        <v>电源线（欧版230V）</v>
      </c>
      <c r="V4375" s="28" t="str">
        <f>VLOOKUP(N4375,'散件（更新）'!B:I,8,FALSE)</f>
        <v>6972200198037</v>
      </c>
    </row>
    <row r="4376" spans="1:22" ht="14.6">
      <c r="A4376" s="57">
        <v>46169</v>
      </c>
      <c r="B4376" s="140" t="s">
        <v>129</v>
      </c>
      <c r="C4376" s="27" t="str">
        <f>VLOOKUP(B4376,'大货清单（不定期按GOMS更新）'!A:H,8,0)</f>
        <v>108-20430301</v>
      </c>
      <c r="D4376" s="27" t="str">
        <f>VLOOKUP(B4376,'大货清单（不定期按GOMS更新）'!A:C,3,0)</f>
        <v>CL2043C-01</v>
      </c>
      <c r="E4376" s="27" t="str">
        <f>VLOOKUP(B4376,'大货清单（不定期按GOMS更新）'!A:H,4,0)</f>
        <v>FR,DE,IT,NL,PL,SE,MA,BE</v>
      </c>
      <c r="F4376" s="27" t="str">
        <f>VLOOKUP(B4376,'大货清单（不定期按GOMS更新）'!A:H,2,0)</f>
        <v>iCarpet</v>
      </c>
      <c r="G4376" s="28">
        <f>VLOOKUP(B4376,'大货清单（不定期按GOMS更新）'!A:I,9,FALSE)</f>
        <v>6972200197412</v>
      </c>
      <c r="H4376" s="27" t="str">
        <f>VLOOKUP(B4376,'大货清单（不定期按GOMS更新）'!A:H,7,0)</f>
        <v>Black</v>
      </c>
      <c r="I4376" s="27" t="str">
        <f>VLOOKUP(B4376,'大货清单（不定期按GOMS更新）'!A:F,6,FALSE)</f>
        <v>PHASEOUT</v>
      </c>
      <c r="J4376" s="27" t="str">
        <f>VLOOKUP(B4376,'大货清单（不定期按GOMS更新）'!A:K,11,FALSE)</f>
        <v>13.56</v>
      </c>
      <c r="K4376" s="27" t="str">
        <f>VLOOKUP(B4376,'大货清单（不定期按GOMS更新）'!A:N,12,FALSE)</f>
        <v>473</v>
      </c>
      <c r="L4376" s="27" t="str">
        <f>VLOOKUP(B4376,'大货清单（不定期按GOMS更新）'!A:M,13,FALSE)</f>
        <v>346</v>
      </c>
      <c r="M4376" s="27" t="str">
        <f>VLOOKUP(B4376,'大货清单（不定期按GOMS更新）'!A:N,14,FALSE)</f>
        <v>702</v>
      </c>
      <c r="N4376" s="140" t="s">
        <v>1172</v>
      </c>
      <c r="O4376" s="27">
        <f>IFERROR(VLOOKUP(N4376,'散件迭代（不定期更新）'!C:J,8,FALSE),0)</f>
        <v>0</v>
      </c>
      <c r="P4376" s="27" t="str">
        <f>IFERROR(VLOOKUP(N4376,'散件（更新）'!B:H,3,FALSE),0)</f>
        <v>206-2043-0103</v>
      </c>
      <c r="Q4376" s="27" t="str">
        <f>VLOOKUP(N4376,'散件（更新）'!B:H,2,FALSE)</f>
        <v>114-20430103</v>
      </c>
      <c r="R4376" s="27" t="str">
        <f>VLOOKUP(N4376,'散件（更新）'!B:H,7,FALSE)</f>
        <v>Switch</v>
      </c>
      <c r="S4376" s="27" t="str">
        <f>VLOOKUP(N4376,'散件（更新）'!B:E,4,FALSE)</f>
        <v>https://tineco-yxzt.oss-accelerate.aliyuncs.com/20231219/9CWRK010000_1702948007990.png</v>
      </c>
      <c r="T4376" s="27" t="s">
        <v>8759</v>
      </c>
      <c r="U4376" s="28" t="str">
        <f>VLOOKUP(N4376,'散件（更新）'!B:G,6,FALSE)</f>
        <v>常闭微动开关</v>
      </c>
      <c r="V4376" s="28" t="str">
        <f>VLOOKUP(N4376,'散件（更新）'!B:I,8,FALSE)</f>
        <v>6972200197856</v>
      </c>
    </row>
    <row r="4377" spans="1:22" ht="14.6">
      <c r="A4377" s="57">
        <v>46169</v>
      </c>
      <c r="B4377" s="140" t="s">
        <v>129</v>
      </c>
      <c r="C4377" s="27" t="str">
        <f>VLOOKUP(B4377,'大货清单（不定期按GOMS更新）'!A:H,8,0)</f>
        <v>108-20430301</v>
      </c>
      <c r="D4377" s="27" t="str">
        <f>VLOOKUP(B4377,'大货清单（不定期按GOMS更新）'!A:C,3,0)</f>
        <v>CL2043C-01</v>
      </c>
      <c r="E4377" s="27" t="str">
        <f>VLOOKUP(B4377,'大货清单（不定期按GOMS更新）'!A:H,4,0)</f>
        <v>FR,DE,IT,NL,PL,SE,MA,BE</v>
      </c>
      <c r="F4377" s="27" t="str">
        <f>VLOOKUP(B4377,'大货清单（不定期按GOMS更新）'!A:H,2,0)</f>
        <v>iCarpet</v>
      </c>
      <c r="G4377" s="28">
        <f>VLOOKUP(B4377,'大货清单（不定期按GOMS更新）'!A:I,9,FALSE)</f>
        <v>6972200197412</v>
      </c>
      <c r="H4377" s="27" t="str">
        <f>VLOOKUP(B4377,'大货清单（不定期按GOMS更新）'!A:H,7,0)</f>
        <v>Black</v>
      </c>
      <c r="I4377" s="27" t="str">
        <f>VLOOKUP(B4377,'大货清单（不定期按GOMS更新）'!A:F,6,FALSE)</f>
        <v>PHASEOUT</v>
      </c>
      <c r="J4377" s="27" t="str">
        <f>VLOOKUP(B4377,'大货清单（不定期按GOMS更新）'!A:K,11,FALSE)</f>
        <v>13.56</v>
      </c>
      <c r="K4377" s="27" t="str">
        <f>VLOOKUP(B4377,'大货清单（不定期按GOMS更新）'!A:N,12,FALSE)</f>
        <v>473</v>
      </c>
      <c r="L4377" s="27" t="str">
        <f>VLOOKUP(B4377,'大货清单（不定期按GOMS更新）'!A:M,13,FALSE)</f>
        <v>346</v>
      </c>
      <c r="M4377" s="27" t="str">
        <f>VLOOKUP(B4377,'大货清单（不定期按GOMS更新）'!A:N,14,FALSE)</f>
        <v>702</v>
      </c>
      <c r="N4377" s="140" t="s">
        <v>1178</v>
      </c>
      <c r="O4377" s="27">
        <f>IFERROR(VLOOKUP(N4377,'散件迭代（不定期更新）'!C:J,8,FALSE),0)</f>
        <v>0</v>
      </c>
      <c r="P4377" s="27" t="str">
        <f>IFERROR(VLOOKUP(N4377,'散件（更新）'!B:H,3,FALSE),0)</f>
        <v>206-2043-0300</v>
      </c>
      <c r="Q4377" s="27" t="str">
        <f>VLOOKUP(N4377,'散件（更新）'!B:H,2,FALSE)</f>
        <v>114-20430300</v>
      </c>
      <c r="R4377" s="27" t="str">
        <f>VLOOKUP(N4377,'散件（更新）'!B:H,7,FALSE)</f>
        <v>Motor</v>
      </c>
      <c r="S4377" s="27" t="str">
        <f>VLOOKUP(N4377,'散件（更新）'!B:E,4,FALSE)</f>
        <v>https://tineco-yxzt.oss-accelerate.aliyuncs.com/20231219/9CWRM0101EU_1702948008147.png</v>
      </c>
      <c r="T4377" s="27" t="s">
        <v>8759</v>
      </c>
      <c r="U4377" s="28" t="str">
        <f>VLOOKUP(N4377,'散件（更新）'!B:G,6,FALSE)</f>
        <v>地刷电机传动组件欧版</v>
      </c>
      <c r="V4377" s="28" t="str">
        <f>VLOOKUP(N4377,'散件（更新）'!B:I,8,FALSE)</f>
        <v>6972200197832</v>
      </c>
    </row>
    <row r="4378" spans="1:22" ht="14.6">
      <c r="A4378" s="57">
        <v>46169</v>
      </c>
      <c r="B4378" s="140" t="s">
        <v>129</v>
      </c>
      <c r="C4378" s="27" t="str">
        <f>VLOOKUP(B4378,'大货清单（不定期按GOMS更新）'!A:H,8,0)</f>
        <v>108-20430301</v>
      </c>
      <c r="D4378" s="27" t="str">
        <f>VLOOKUP(B4378,'大货清单（不定期按GOMS更新）'!A:C,3,0)</f>
        <v>CL2043C-01</v>
      </c>
      <c r="E4378" s="27" t="str">
        <f>VLOOKUP(B4378,'大货清单（不定期按GOMS更新）'!A:H,4,0)</f>
        <v>FR,DE,IT,NL,PL,SE,MA,BE</v>
      </c>
      <c r="F4378" s="27" t="str">
        <f>VLOOKUP(B4378,'大货清单（不定期按GOMS更新）'!A:H,2,0)</f>
        <v>iCarpet</v>
      </c>
      <c r="G4378" s="28">
        <f>VLOOKUP(B4378,'大货清单（不定期按GOMS更新）'!A:I,9,FALSE)</f>
        <v>6972200197412</v>
      </c>
      <c r="H4378" s="27" t="str">
        <f>VLOOKUP(B4378,'大货清单（不定期按GOMS更新）'!A:H,7,0)</f>
        <v>Black</v>
      </c>
      <c r="I4378" s="27" t="str">
        <f>VLOOKUP(B4378,'大货清单（不定期按GOMS更新）'!A:F,6,FALSE)</f>
        <v>PHASEOUT</v>
      </c>
      <c r="J4378" s="27" t="str">
        <f>VLOOKUP(B4378,'大货清单（不定期按GOMS更新）'!A:K,11,FALSE)</f>
        <v>13.56</v>
      </c>
      <c r="K4378" s="27" t="str">
        <f>VLOOKUP(B4378,'大货清单（不定期按GOMS更新）'!A:N,12,FALSE)</f>
        <v>473</v>
      </c>
      <c r="L4378" s="27" t="str">
        <f>VLOOKUP(B4378,'大货清单（不定期按GOMS更新）'!A:M,13,FALSE)</f>
        <v>346</v>
      </c>
      <c r="M4378" s="27" t="str">
        <f>VLOOKUP(B4378,'大货清单（不定期按GOMS更新）'!A:N,14,FALSE)</f>
        <v>702</v>
      </c>
      <c r="N4378" s="140" t="s">
        <v>1179</v>
      </c>
      <c r="O4378" s="27">
        <f>IFERROR(VLOOKUP(N4378,'散件迭代（不定期更新）'!C:J,8,FALSE),0)</f>
        <v>0</v>
      </c>
      <c r="P4378" s="27" t="str">
        <f>IFERROR(VLOOKUP(N4378,'散件（更新）'!B:H,3,FALSE),0)</f>
        <v>206-2043-0301</v>
      </c>
      <c r="Q4378" s="27" t="str">
        <f>VLOOKUP(N4378,'散件（更新）'!B:H,2,FALSE)</f>
        <v>114-20430301</v>
      </c>
      <c r="R4378" s="27" t="str">
        <f>VLOOKUP(N4378,'散件（更新）'!B:H,7,FALSE)</f>
        <v>Motor</v>
      </c>
      <c r="S4378" s="27" t="str">
        <f>VLOOKUP(N4378,'散件（更新）'!B:E,4,FALSE)</f>
        <v>https://tineco-yxzt.oss-accelerate.aliyuncs.com/20231219/9CWRM0102EU_1702948008226.png</v>
      </c>
      <c r="T4378" s="27" t="s">
        <v>8759</v>
      </c>
      <c r="U4378" s="28" t="str">
        <f>VLOOKUP(N4378,'散件（更新）'!B:G,6,FALSE)</f>
        <v>主电机加热体组件 欧版</v>
      </c>
      <c r="V4378" s="28" t="str">
        <f>VLOOKUP(N4378,'散件（更新）'!B:I,8,FALSE)</f>
        <v>6972200197863</v>
      </c>
    </row>
    <row r="4379" spans="1:22" ht="14.6">
      <c r="A4379" s="57">
        <v>46169</v>
      </c>
      <c r="B4379" s="140" t="s">
        <v>129</v>
      </c>
      <c r="C4379" s="27" t="str">
        <f>VLOOKUP(B4379,'大货清单（不定期按GOMS更新）'!A:H,8,0)</f>
        <v>108-20430301</v>
      </c>
      <c r="D4379" s="27" t="str">
        <f>VLOOKUP(B4379,'大货清单（不定期按GOMS更新）'!A:C,3,0)</f>
        <v>CL2043C-01</v>
      </c>
      <c r="E4379" s="27" t="str">
        <f>VLOOKUP(B4379,'大货清单（不定期按GOMS更新）'!A:H,4,0)</f>
        <v>FR,DE,IT,NL,PL,SE,MA,BE</v>
      </c>
      <c r="F4379" s="27" t="str">
        <f>VLOOKUP(B4379,'大货清单（不定期按GOMS更新）'!A:H,2,0)</f>
        <v>iCarpet</v>
      </c>
      <c r="G4379" s="28">
        <f>VLOOKUP(B4379,'大货清单（不定期按GOMS更新）'!A:I,9,FALSE)</f>
        <v>6972200197412</v>
      </c>
      <c r="H4379" s="27" t="str">
        <f>VLOOKUP(B4379,'大货清单（不定期按GOMS更新）'!A:H,7,0)</f>
        <v>Black</v>
      </c>
      <c r="I4379" s="27" t="str">
        <f>VLOOKUP(B4379,'大货清单（不定期按GOMS更新）'!A:F,6,FALSE)</f>
        <v>PHASEOUT</v>
      </c>
      <c r="J4379" s="27" t="str">
        <f>VLOOKUP(B4379,'大货清单（不定期按GOMS更新）'!A:K,11,FALSE)</f>
        <v>13.56</v>
      </c>
      <c r="K4379" s="27" t="str">
        <f>VLOOKUP(B4379,'大货清单（不定期按GOMS更新）'!A:N,12,FALSE)</f>
        <v>473</v>
      </c>
      <c r="L4379" s="27" t="str">
        <f>VLOOKUP(B4379,'大货清单（不定期按GOMS更新）'!A:M,13,FALSE)</f>
        <v>346</v>
      </c>
      <c r="M4379" s="27" t="str">
        <f>VLOOKUP(B4379,'大货清单（不定期按GOMS更新）'!A:N,14,FALSE)</f>
        <v>702</v>
      </c>
      <c r="N4379" s="140" t="s">
        <v>1177</v>
      </c>
      <c r="O4379" s="27">
        <f>IFERROR(VLOOKUP(N4379,'散件迭代（不定期更新）'!C:J,8,FALSE),0)</f>
        <v>0</v>
      </c>
      <c r="P4379" s="27" t="str">
        <f>IFERROR(VLOOKUP(N4379,'散件（更新）'!B:H,3,FALSE),0)</f>
        <v>206-2043-0302</v>
      </c>
      <c r="Q4379" s="27" t="str">
        <f>VLOOKUP(N4379,'散件（更新）'!B:H,2,FALSE)</f>
        <v>114-20430302</v>
      </c>
      <c r="R4379" s="27" t="str">
        <f>VLOOKUP(N4379,'散件（更新）'!B:H,7,FALSE)</f>
        <v>PCBA</v>
      </c>
      <c r="S4379" s="27" t="str">
        <f>VLOOKUP(N4379,'散件（更新）'!B:E,4,FALSE)</f>
        <v>https://tineco-yxzt.oss-accelerate.aliyuncs.com/20231219/9CWRP0101EU_1702948008456.png</v>
      </c>
      <c r="T4379" s="27" t="s">
        <v>8759</v>
      </c>
      <c r="U4379" s="28" t="str">
        <f>VLOOKUP(N4379,'散件（更新）'!B:G,6,FALSE)</f>
        <v>主控板（功能欧版）</v>
      </c>
      <c r="V4379" s="28" t="str">
        <f>VLOOKUP(N4379,'散件（更新）'!B:I,8,FALSE)</f>
        <v>6972200197917</v>
      </c>
    </row>
    <row r="4380" spans="1:22" ht="14.6">
      <c r="A4380" s="57">
        <v>46169</v>
      </c>
      <c r="B4380" s="140" t="s">
        <v>129</v>
      </c>
      <c r="C4380" s="27" t="str">
        <f>VLOOKUP(B4380,'大货清单（不定期按GOMS更新）'!A:H,8,0)</f>
        <v>108-20430301</v>
      </c>
      <c r="D4380" s="27" t="str">
        <f>VLOOKUP(B4380,'大货清单（不定期按GOMS更新）'!A:C,3,0)</f>
        <v>CL2043C-01</v>
      </c>
      <c r="E4380" s="27" t="str">
        <f>VLOOKUP(B4380,'大货清单（不定期按GOMS更新）'!A:H,4,0)</f>
        <v>FR,DE,IT,NL,PL,SE,MA,BE</v>
      </c>
      <c r="F4380" s="27" t="str">
        <f>VLOOKUP(B4380,'大货清单（不定期按GOMS更新）'!A:H,2,0)</f>
        <v>iCarpet</v>
      </c>
      <c r="G4380" s="28">
        <f>VLOOKUP(B4380,'大货清单（不定期按GOMS更新）'!A:I,9,FALSE)</f>
        <v>6972200197412</v>
      </c>
      <c r="H4380" s="27" t="str">
        <f>VLOOKUP(B4380,'大货清单（不定期按GOMS更新）'!A:H,7,0)</f>
        <v>Black</v>
      </c>
      <c r="I4380" s="27" t="str">
        <f>VLOOKUP(B4380,'大货清单（不定期按GOMS更新）'!A:F,6,FALSE)</f>
        <v>PHASEOUT</v>
      </c>
      <c r="J4380" s="27" t="str">
        <f>VLOOKUP(B4380,'大货清单（不定期按GOMS更新）'!A:K,11,FALSE)</f>
        <v>13.56</v>
      </c>
      <c r="K4380" s="27" t="str">
        <f>VLOOKUP(B4380,'大货清单（不定期按GOMS更新）'!A:N,12,FALSE)</f>
        <v>473</v>
      </c>
      <c r="L4380" s="27" t="str">
        <f>VLOOKUP(B4380,'大货清单（不定期按GOMS更新）'!A:M,13,FALSE)</f>
        <v>346</v>
      </c>
      <c r="M4380" s="27" t="str">
        <f>VLOOKUP(B4380,'大货清单（不定期按GOMS更新）'!A:N,14,FALSE)</f>
        <v>702</v>
      </c>
      <c r="N4380" s="140" t="s">
        <v>1027</v>
      </c>
      <c r="O4380" s="27">
        <f>IFERROR(VLOOKUP(N4380,'散件迭代（不定期更新）'!C:J,8,FALSE),0)</f>
        <v>0</v>
      </c>
      <c r="P4380" s="27" t="str">
        <f>IFERROR(VLOOKUP(N4380,'散件（更新）'!B:H,3,FALSE),0)</f>
        <v>206-2043-0007</v>
      </c>
      <c r="Q4380" s="27" t="str">
        <f>VLOOKUP(N4380,'散件（更新）'!B:H,2,FALSE)</f>
        <v>114-20430007</v>
      </c>
      <c r="R4380" s="27" t="str">
        <f>VLOOKUP(N4380,'散件（更新）'!B:H,7,FALSE)</f>
        <v>Scraper</v>
      </c>
      <c r="S4380" s="27" t="str">
        <f>VLOOKUP(N4380,'散件（更新）'!B:E,4,FALSE)</f>
        <v>https://tineco-yxzt.oss-accelerate.aliyuncs.com/20231219/9CWRR100000_1702948009032.png</v>
      </c>
      <c r="T4380" s="27" t="s">
        <v>8759</v>
      </c>
      <c r="U4380" s="28" t="str">
        <f>VLOOKUP(N4380,'散件（更新）'!B:G,6,FALSE)</f>
        <v>地刷毛条组件</v>
      </c>
      <c r="V4380" s="28" t="str">
        <f>VLOOKUP(N4380,'散件（更新）'!B:I,8,FALSE)</f>
        <v>6972200198587</v>
      </c>
    </row>
    <row r="4381" spans="1:22" ht="14.6">
      <c r="A4381" s="57">
        <v>46169</v>
      </c>
      <c r="B4381" s="140" t="s">
        <v>129</v>
      </c>
      <c r="C4381" s="27" t="str">
        <f>VLOOKUP(B4381,'大货清单（不定期按GOMS更新）'!A:H,8,0)</f>
        <v>108-20430301</v>
      </c>
      <c r="D4381" s="27" t="str">
        <f>VLOOKUP(B4381,'大货清单（不定期按GOMS更新）'!A:C,3,0)</f>
        <v>CL2043C-01</v>
      </c>
      <c r="E4381" s="27" t="str">
        <f>VLOOKUP(B4381,'大货清单（不定期按GOMS更新）'!A:H,4,0)</f>
        <v>FR,DE,IT,NL,PL,SE,MA,BE</v>
      </c>
      <c r="F4381" s="27" t="str">
        <f>VLOOKUP(B4381,'大货清单（不定期按GOMS更新）'!A:H,2,0)</f>
        <v>iCarpet</v>
      </c>
      <c r="G4381" s="28">
        <f>VLOOKUP(B4381,'大货清单（不定期按GOMS更新）'!A:I,9,FALSE)</f>
        <v>6972200197412</v>
      </c>
      <c r="H4381" s="27" t="str">
        <f>VLOOKUP(B4381,'大货清单（不定期按GOMS更新）'!A:H,7,0)</f>
        <v>Black</v>
      </c>
      <c r="I4381" s="27" t="str">
        <f>VLOOKUP(B4381,'大货清单（不定期按GOMS更新）'!A:F,6,FALSE)</f>
        <v>PHASEOUT</v>
      </c>
      <c r="J4381" s="27" t="str">
        <f>VLOOKUP(B4381,'大货清单（不定期按GOMS更新）'!A:K,11,FALSE)</f>
        <v>13.56</v>
      </c>
      <c r="K4381" s="27" t="str">
        <f>VLOOKUP(B4381,'大货清单（不定期按GOMS更新）'!A:N,12,FALSE)</f>
        <v>473</v>
      </c>
      <c r="L4381" s="27" t="str">
        <f>VLOOKUP(B4381,'大货清单（不定期按GOMS更新）'!A:M,13,FALSE)</f>
        <v>346</v>
      </c>
      <c r="M4381" s="27" t="str">
        <f>VLOOKUP(B4381,'大货清单（不定期按GOMS更新）'!A:N,14,FALSE)</f>
        <v>702</v>
      </c>
      <c r="N4381" s="140" t="s">
        <v>1017</v>
      </c>
      <c r="O4381" s="27">
        <f>IFERROR(VLOOKUP(N4381,'散件迭代（不定期更新）'!C:J,8,FALSE),0)</f>
        <v>0</v>
      </c>
      <c r="P4381" s="27" t="str">
        <f>IFERROR(VLOOKUP(N4381,'散件（更新）'!B:H,3,FALSE),0)</f>
        <v>206-2043-0001</v>
      </c>
      <c r="Q4381" s="27" t="str">
        <f>VLOOKUP(N4381,'散件（更新）'!B:H,2,FALSE)</f>
        <v>114-20430001</v>
      </c>
      <c r="R4381" s="27" t="str">
        <f>VLOOKUP(N4381,'散件（更新）'!B:H,7,FALSE)</f>
        <v>Sensor</v>
      </c>
      <c r="S4381" s="27">
        <f>VLOOKUP(N4381,'散件（更新）'!B:E,4,FALSE)</f>
        <v>0</v>
      </c>
      <c r="T4381" s="27" t="s">
        <v>8759</v>
      </c>
      <c r="U4381" s="28" t="str">
        <f>VLOOKUP(N4381,'散件（更新）'!B:G,6,FALSE)</f>
        <v>吸口风道脏污传感器组件</v>
      </c>
      <c r="V4381" s="28" t="str">
        <f>VLOOKUP(N4381,'散件（更新）'!B:I,8,FALSE)</f>
        <v>6972200197849</v>
      </c>
    </row>
    <row r="4382" spans="1:22" ht="14.6">
      <c r="A4382" s="57">
        <v>46169</v>
      </c>
      <c r="B4382" s="140" t="s">
        <v>129</v>
      </c>
      <c r="C4382" s="27" t="str">
        <f>VLOOKUP(B4382,'大货清单（不定期按GOMS更新）'!A:H,8,0)</f>
        <v>108-20430301</v>
      </c>
      <c r="D4382" s="27" t="str">
        <f>VLOOKUP(B4382,'大货清单（不定期按GOMS更新）'!A:C,3,0)</f>
        <v>CL2043C-01</v>
      </c>
      <c r="E4382" s="27" t="str">
        <f>VLOOKUP(B4382,'大货清单（不定期按GOMS更新）'!A:H,4,0)</f>
        <v>FR,DE,IT,NL,PL,SE,MA,BE</v>
      </c>
      <c r="F4382" s="27" t="str">
        <f>VLOOKUP(B4382,'大货清单（不定期按GOMS更新）'!A:H,2,0)</f>
        <v>iCarpet</v>
      </c>
      <c r="G4382" s="28">
        <f>VLOOKUP(B4382,'大货清单（不定期按GOMS更新）'!A:I,9,FALSE)</f>
        <v>6972200197412</v>
      </c>
      <c r="H4382" s="27" t="str">
        <f>VLOOKUP(B4382,'大货清单（不定期按GOMS更新）'!A:H,7,0)</f>
        <v>Black</v>
      </c>
      <c r="I4382" s="27" t="str">
        <f>VLOOKUP(B4382,'大货清单（不定期按GOMS更新）'!A:F,6,FALSE)</f>
        <v>PHASEOUT</v>
      </c>
      <c r="J4382" s="27" t="str">
        <f>VLOOKUP(B4382,'大货清单（不定期按GOMS更新）'!A:K,11,FALSE)</f>
        <v>13.56</v>
      </c>
      <c r="K4382" s="27" t="str">
        <f>VLOOKUP(B4382,'大货清单（不定期按GOMS更新）'!A:N,12,FALSE)</f>
        <v>473</v>
      </c>
      <c r="L4382" s="27" t="str">
        <f>VLOOKUP(B4382,'大货清单（不定期按GOMS更新）'!A:M,13,FALSE)</f>
        <v>346</v>
      </c>
      <c r="M4382" s="27" t="str">
        <f>VLOOKUP(B4382,'大货清单（不定期按GOMS更新）'!A:N,14,FALSE)</f>
        <v>702</v>
      </c>
      <c r="N4382" s="140" t="s">
        <v>1022</v>
      </c>
      <c r="O4382" s="27">
        <f>IFERROR(VLOOKUP(N4382,'散件迭代（不定期更新）'!C:J,8,FALSE),0)</f>
        <v>0</v>
      </c>
      <c r="P4382" s="27" t="str">
        <f>IFERROR(VLOOKUP(N4382,'散件（更新）'!B:H,3,FALSE),0)</f>
        <v>206-2043-0009</v>
      </c>
      <c r="Q4382" s="27" t="str">
        <f>VLOOKUP(N4382,'散件（更新）'!B:H,2,FALSE)</f>
        <v>114-20430009</v>
      </c>
      <c r="R4382" s="27" t="str">
        <f>VLOOKUP(N4382,'散件（更新）'!B:H,7,FALSE)</f>
        <v>Sensor</v>
      </c>
      <c r="S4382" s="27">
        <f>VLOOKUP(N4382,'散件（更新）'!B:E,4,FALSE)</f>
        <v>0</v>
      </c>
      <c r="T4382" s="27" t="s">
        <v>8759</v>
      </c>
      <c r="U4382" s="28" t="str">
        <f>VLOOKUP(N4382,'散件（更新）'!B:G,6,FALSE)</f>
        <v>传感器套装</v>
      </c>
      <c r="V4382" s="28" t="str">
        <f>VLOOKUP(N4382,'散件（更新）'!B:I,8,FALSE)</f>
        <v>6972200198105</v>
      </c>
    </row>
    <row r="4383" spans="1:22" ht="14.6">
      <c r="A4383" s="57">
        <v>46169</v>
      </c>
      <c r="B4383" s="140" t="s">
        <v>129</v>
      </c>
      <c r="C4383" s="27" t="str">
        <f>VLOOKUP(B4383,'大货清单（不定期按GOMS更新）'!A:H,8,0)</f>
        <v>108-20430301</v>
      </c>
      <c r="D4383" s="27" t="str">
        <f>VLOOKUP(B4383,'大货清单（不定期按GOMS更新）'!A:C,3,0)</f>
        <v>CL2043C-01</v>
      </c>
      <c r="E4383" s="27" t="str">
        <f>VLOOKUP(B4383,'大货清单（不定期按GOMS更新）'!A:H,4,0)</f>
        <v>FR,DE,IT,NL,PL,SE,MA,BE</v>
      </c>
      <c r="F4383" s="27" t="str">
        <f>VLOOKUP(B4383,'大货清单（不定期按GOMS更新）'!A:H,2,0)</f>
        <v>iCarpet</v>
      </c>
      <c r="G4383" s="28">
        <f>VLOOKUP(B4383,'大货清单（不定期按GOMS更新）'!A:I,9,FALSE)</f>
        <v>6972200197412</v>
      </c>
      <c r="H4383" s="27" t="str">
        <f>VLOOKUP(B4383,'大货清单（不定期按GOMS更新）'!A:H,7,0)</f>
        <v>Black</v>
      </c>
      <c r="I4383" s="27" t="str">
        <f>VLOOKUP(B4383,'大货清单（不定期按GOMS更新）'!A:F,6,FALSE)</f>
        <v>PHASEOUT</v>
      </c>
      <c r="J4383" s="27" t="str">
        <f>VLOOKUP(B4383,'大货清单（不定期按GOMS更新）'!A:K,11,FALSE)</f>
        <v>13.56</v>
      </c>
      <c r="K4383" s="27" t="str">
        <f>VLOOKUP(B4383,'大货清单（不定期按GOMS更新）'!A:N,12,FALSE)</f>
        <v>473</v>
      </c>
      <c r="L4383" s="27" t="str">
        <f>VLOOKUP(B4383,'大货清单（不定期按GOMS更新）'!A:M,13,FALSE)</f>
        <v>346</v>
      </c>
      <c r="M4383" s="27" t="str">
        <f>VLOOKUP(B4383,'大货清单（不定期按GOMS更新）'!A:N,14,FALSE)</f>
        <v>702</v>
      </c>
      <c r="N4383" s="140" t="s">
        <v>1026</v>
      </c>
      <c r="O4383" s="27">
        <f>IFERROR(VLOOKUP(N4383,'散件迭代（不定期更新）'!C:J,8,FALSE),0)</f>
        <v>0</v>
      </c>
      <c r="P4383" s="27" t="str">
        <f>IFERROR(VLOOKUP(N4383,'散件（更新）'!B:H,3,FALSE),0)</f>
        <v>206-2043-0010</v>
      </c>
      <c r="Q4383" s="27" t="str">
        <f>VLOOKUP(N4383,'散件（更新）'!B:H,2,FALSE)</f>
        <v>114-20430010</v>
      </c>
      <c r="R4383" s="27" t="str">
        <f>VLOOKUP(N4383,'散件（更新）'!B:H,7,FALSE)</f>
        <v>Sensor</v>
      </c>
      <c r="S4383" s="27" t="str">
        <f>VLOOKUP(N4383,'散件（更新）'!B:E,4,FALSE)</f>
        <v>https://tineco-yxzt.oss-accelerate.aliyuncs.com/20231219/9CWRS100500_1702948009107.png</v>
      </c>
      <c r="T4383" s="27" t="s">
        <v>8759</v>
      </c>
      <c r="U4383" s="28" t="str">
        <f>VLOOKUP(N4383,'散件（更新）'!B:G,6,FALSE)</f>
        <v>湿度传感器套装</v>
      </c>
      <c r="V4383" s="28" t="str">
        <f>VLOOKUP(N4383,'散件（更新）'!B:I,8,FALSE)</f>
        <v>6972200198112</v>
      </c>
    </row>
    <row r="4384" spans="1:22" ht="14.6">
      <c r="A4384" s="57">
        <v>46169</v>
      </c>
      <c r="B4384" s="140" t="s">
        <v>129</v>
      </c>
      <c r="C4384" s="27" t="str">
        <f>VLOOKUP(B4384,'大货清单（不定期按GOMS更新）'!A:H,8,0)</f>
        <v>108-20430301</v>
      </c>
      <c r="D4384" s="27" t="str">
        <f>VLOOKUP(B4384,'大货清单（不定期按GOMS更新）'!A:C,3,0)</f>
        <v>CL2043C-01</v>
      </c>
      <c r="E4384" s="27" t="str">
        <f>VLOOKUP(B4384,'大货清单（不定期按GOMS更新）'!A:H,4,0)</f>
        <v>FR,DE,IT,NL,PL,SE,MA,BE</v>
      </c>
      <c r="F4384" s="27" t="str">
        <f>VLOOKUP(B4384,'大货清单（不定期按GOMS更新）'!A:H,2,0)</f>
        <v>iCarpet</v>
      </c>
      <c r="G4384" s="28">
        <f>VLOOKUP(B4384,'大货清单（不定期按GOMS更新）'!A:I,9,FALSE)</f>
        <v>6972200197412</v>
      </c>
      <c r="H4384" s="27" t="str">
        <f>VLOOKUP(B4384,'大货清单（不定期按GOMS更新）'!A:H,7,0)</f>
        <v>Black</v>
      </c>
      <c r="I4384" s="27" t="str">
        <f>VLOOKUP(B4384,'大货清单（不定期按GOMS更新）'!A:F,6,FALSE)</f>
        <v>PHASEOUT</v>
      </c>
      <c r="J4384" s="27" t="str">
        <f>VLOOKUP(B4384,'大货清单（不定期按GOMS更新）'!A:K,11,FALSE)</f>
        <v>13.56</v>
      </c>
      <c r="K4384" s="27" t="str">
        <f>VLOOKUP(B4384,'大货清单（不定期按GOMS更新）'!A:N,12,FALSE)</f>
        <v>473</v>
      </c>
      <c r="L4384" s="27" t="str">
        <f>VLOOKUP(B4384,'大货清单（不定期按GOMS更新）'!A:M,13,FALSE)</f>
        <v>346</v>
      </c>
      <c r="M4384" s="27" t="str">
        <f>VLOOKUP(B4384,'大货清单（不定期按GOMS更新）'!A:N,14,FALSE)</f>
        <v>702</v>
      </c>
      <c r="N4384" s="140" t="s">
        <v>1025</v>
      </c>
      <c r="O4384" s="27">
        <f>IFERROR(VLOOKUP(N4384,'散件迭代（不定期更新）'!C:J,8,FALSE),0)</f>
        <v>0</v>
      </c>
      <c r="P4384" s="27" t="str">
        <f>IFERROR(VLOOKUP(N4384,'散件（更新）'!B:H,3,FALSE),0)</f>
        <v>206-2043-0012</v>
      </c>
      <c r="Q4384" s="27" t="str">
        <f>VLOOKUP(N4384,'散件（更新）'!B:H,2,FALSE)</f>
        <v>114-20430012</v>
      </c>
      <c r="R4384" s="27" t="str">
        <f>VLOOKUP(N4384,'散件（更新）'!B:H,7,FALSE)</f>
        <v>Sensor</v>
      </c>
      <c r="S4384" s="27">
        <f>VLOOKUP(N4384,'散件（更新）'!B:E,4,FALSE)</f>
        <v>0</v>
      </c>
      <c r="T4384" s="27" t="s">
        <v>8759</v>
      </c>
      <c r="U4384" s="28" t="str">
        <f>VLOOKUP(N4384,'散件（更新）'!B:G,6,FALSE)</f>
        <v>光电液位传感器组件</v>
      </c>
      <c r="V4384" s="28" t="str">
        <f>VLOOKUP(N4384,'散件（更新）'!B:I,8,FALSE)</f>
        <v>6972200198136</v>
      </c>
    </row>
    <row r="4385" spans="1:22" ht="14.6">
      <c r="A4385" s="57">
        <v>46169</v>
      </c>
      <c r="B4385" s="140" t="s">
        <v>129</v>
      </c>
      <c r="C4385" s="27" t="str">
        <f>VLOOKUP(B4385,'大货清单（不定期按GOMS更新）'!A:H,8,0)</f>
        <v>108-20430301</v>
      </c>
      <c r="D4385" s="27" t="str">
        <f>VLOOKUP(B4385,'大货清单（不定期按GOMS更新）'!A:C,3,0)</f>
        <v>CL2043C-01</v>
      </c>
      <c r="E4385" s="27" t="str">
        <f>VLOOKUP(B4385,'大货清单（不定期按GOMS更新）'!A:H,4,0)</f>
        <v>FR,DE,IT,NL,PL,SE,MA,BE</v>
      </c>
      <c r="F4385" s="27" t="str">
        <f>VLOOKUP(B4385,'大货清单（不定期按GOMS更新）'!A:H,2,0)</f>
        <v>iCarpet</v>
      </c>
      <c r="G4385" s="28">
        <f>VLOOKUP(B4385,'大货清单（不定期按GOMS更新）'!A:I,9,FALSE)</f>
        <v>6972200197412</v>
      </c>
      <c r="H4385" s="27" t="str">
        <f>VLOOKUP(B4385,'大货清单（不定期按GOMS更新）'!A:H,7,0)</f>
        <v>Black</v>
      </c>
      <c r="I4385" s="27" t="str">
        <f>VLOOKUP(B4385,'大货清单（不定期按GOMS更新）'!A:F,6,FALSE)</f>
        <v>PHASEOUT</v>
      </c>
      <c r="J4385" s="27" t="str">
        <f>VLOOKUP(B4385,'大货清单（不定期按GOMS更新）'!A:K,11,FALSE)</f>
        <v>13.56</v>
      </c>
      <c r="K4385" s="27" t="str">
        <f>VLOOKUP(B4385,'大货清单（不定期按GOMS更新）'!A:N,12,FALSE)</f>
        <v>473</v>
      </c>
      <c r="L4385" s="27" t="str">
        <f>VLOOKUP(B4385,'大货清单（不定期按GOMS更新）'!A:M,13,FALSE)</f>
        <v>346</v>
      </c>
      <c r="M4385" s="27" t="str">
        <f>VLOOKUP(B4385,'大货清单（不定期按GOMS更新）'!A:N,14,FALSE)</f>
        <v>702</v>
      </c>
      <c r="N4385" s="140" t="s">
        <v>1167</v>
      </c>
      <c r="O4385" s="27">
        <f>IFERROR(VLOOKUP(N4385,'散件迭代（不定期更新）'!C:J,8,FALSE),0)</f>
        <v>0</v>
      </c>
      <c r="P4385" s="27" t="str">
        <f>IFERROR(VLOOKUP(N4385,'散件（更新）'!B:H,3,FALSE),0)</f>
        <v>206-2043-0107</v>
      </c>
      <c r="Q4385" s="27" t="str">
        <f>VLOOKUP(N4385,'散件（更新）'!B:H,2,FALSE)</f>
        <v>114-20430107</v>
      </c>
      <c r="R4385" s="27" t="str">
        <f>VLOOKUP(N4385,'散件（更新）'!B:H,7,FALSE)</f>
        <v>Pump</v>
      </c>
      <c r="S4385" s="27">
        <f>VLOOKUP(N4385,'散件（更新）'!B:E,4,FALSE)</f>
        <v>0</v>
      </c>
      <c r="T4385" s="27" t="s">
        <v>8759</v>
      </c>
      <c r="U4385" s="28" t="str">
        <f>VLOOKUP(N4385,'散件（更新）'!B:G,6,FALSE)</f>
        <v>水泵组件</v>
      </c>
      <c r="V4385" s="28" t="str">
        <f>VLOOKUP(N4385,'散件（更新）'!B:I,8,FALSE)</f>
        <v>6972200197924</v>
      </c>
    </row>
    <row r="4386" spans="1:22" ht="14.6">
      <c r="A4386" s="57">
        <v>46169</v>
      </c>
      <c r="B4386" s="140" t="s">
        <v>129</v>
      </c>
      <c r="C4386" s="27" t="str">
        <f>VLOOKUP(B4386,'大货清单（不定期按GOMS更新）'!A:H,8,0)</f>
        <v>108-20430301</v>
      </c>
      <c r="D4386" s="27" t="str">
        <f>VLOOKUP(B4386,'大货清单（不定期按GOMS更新）'!A:C,3,0)</f>
        <v>CL2043C-01</v>
      </c>
      <c r="E4386" s="27" t="str">
        <f>VLOOKUP(B4386,'大货清单（不定期按GOMS更新）'!A:H,4,0)</f>
        <v>FR,DE,IT,NL,PL,SE,MA,BE</v>
      </c>
      <c r="F4386" s="27" t="str">
        <f>VLOOKUP(B4386,'大货清单（不定期按GOMS更新）'!A:H,2,0)</f>
        <v>iCarpet</v>
      </c>
      <c r="G4386" s="28">
        <f>VLOOKUP(B4386,'大货清单（不定期按GOMS更新）'!A:I,9,FALSE)</f>
        <v>6972200197412</v>
      </c>
      <c r="H4386" s="27" t="str">
        <f>VLOOKUP(B4386,'大货清单（不定期按GOMS更新）'!A:H,7,0)</f>
        <v>Black</v>
      </c>
      <c r="I4386" s="27" t="str">
        <f>VLOOKUP(B4386,'大货清单（不定期按GOMS更新）'!A:F,6,FALSE)</f>
        <v>PHASEOUT</v>
      </c>
      <c r="J4386" s="27" t="str">
        <f>VLOOKUP(B4386,'大货清单（不定期按GOMS更新）'!A:K,11,FALSE)</f>
        <v>13.56</v>
      </c>
      <c r="K4386" s="27" t="str">
        <f>VLOOKUP(B4386,'大货清单（不定期按GOMS更新）'!A:N,12,FALSE)</f>
        <v>473</v>
      </c>
      <c r="L4386" s="27" t="str">
        <f>VLOOKUP(B4386,'大货清单（不定期按GOMS更新）'!A:M,13,FALSE)</f>
        <v>346</v>
      </c>
      <c r="M4386" s="27" t="str">
        <f>VLOOKUP(B4386,'大货清单（不定期按GOMS更新）'!A:N,14,FALSE)</f>
        <v>702</v>
      </c>
      <c r="N4386" s="140" t="s">
        <v>1019</v>
      </c>
      <c r="O4386" s="27">
        <f>IFERROR(VLOOKUP(N4386,'散件迭代（不定期更新）'!C:J,8,FALSE),0)</f>
        <v>0</v>
      </c>
      <c r="P4386" s="27" t="str">
        <f>IFERROR(VLOOKUP(N4386,'散件（更新）'!B:H,3,FALSE),0)</f>
        <v>206-2043-0013</v>
      </c>
      <c r="Q4386" s="27" t="str">
        <f>VLOOKUP(N4386,'散件（更新）'!B:H,2,FALSE)</f>
        <v>114-20430013</v>
      </c>
      <c r="R4386" s="27" t="str">
        <f>VLOOKUP(N4386,'散件（更新）'!B:H,7,FALSE)</f>
        <v>Repair Wheel</v>
      </c>
      <c r="S4386" s="27" t="str">
        <f>VLOOKUP(N4386,'散件（更新）'!B:E,4,FALSE)</f>
        <v>https://tineco-yxzt.oss-accelerate.aliyuncs.com/20231219/9CWRW100100_1702948009182.png</v>
      </c>
      <c r="T4386" s="27" t="s">
        <v>8759</v>
      </c>
      <c r="U4386" s="28" t="str">
        <f>VLOOKUP(N4386,'散件（更新）'!B:G,6,FALSE)</f>
        <v>地刷小轮+小轮轴组件</v>
      </c>
      <c r="V4386" s="28" t="str">
        <f>VLOOKUP(N4386,'散件（更新）'!B:I,8,FALSE)</f>
        <v>6972200198167</v>
      </c>
    </row>
    <row r="4387" spans="1:22" ht="14.6">
      <c r="A4387" s="57">
        <v>46169</v>
      </c>
      <c r="B4387" s="140" t="s">
        <v>129</v>
      </c>
      <c r="C4387" s="27" t="str">
        <f>VLOOKUP(B4387,'大货清单（不定期按GOMS更新）'!A:H,8,0)</f>
        <v>108-20430301</v>
      </c>
      <c r="D4387" s="27" t="str">
        <f>VLOOKUP(B4387,'大货清单（不定期按GOMS更新）'!A:C,3,0)</f>
        <v>CL2043C-01</v>
      </c>
      <c r="E4387" s="27" t="str">
        <f>VLOOKUP(B4387,'大货清单（不定期按GOMS更新）'!A:H,4,0)</f>
        <v>FR,DE,IT,NL,PL,SE,MA,BE</v>
      </c>
      <c r="F4387" s="27" t="str">
        <f>VLOOKUP(B4387,'大货清单（不定期按GOMS更新）'!A:H,2,0)</f>
        <v>iCarpet</v>
      </c>
      <c r="G4387" s="28">
        <f>VLOOKUP(B4387,'大货清单（不定期按GOMS更新）'!A:I,9,FALSE)</f>
        <v>6972200197412</v>
      </c>
      <c r="H4387" s="27" t="str">
        <f>VLOOKUP(B4387,'大货清单（不定期按GOMS更新）'!A:H,7,0)</f>
        <v>Black</v>
      </c>
      <c r="I4387" s="27" t="str">
        <f>VLOOKUP(B4387,'大货清单（不定期按GOMS更新）'!A:F,6,FALSE)</f>
        <v>PHASEOUT</v>
      </c>
      <c r="J4387" s="27" t="str">
        <f>VLOOKUP(B4387,'大货清单（不定期按GOMS更新）'!A:K,11,FALSE)</f>
        <v>13.56</v>
      </c>
      <c r="K4387" s="27" t="str">
        <f>VLOOKUP(B4387,'大货清单（不定期按GOMS更新）'!A:N,12,FALSE)</f>
        <v>473</v>
      </c>
      <c r="L4387" s="27" t="str">
        <f>VLOOKUP(B4387,'大货清单（不定期按GOMS更新）'!A:M,13,FALSE)</f>
        <v>346</v>
      </c>
      <c r="M4387" s="27" t="str">
        <f>VLOOKUP(B4387,'大货清单（不定期按GOMS更新）'!A:N,14,FALSE)</f>
        <v>702</v>
      </c>
      <c r="N4387" s="140" t="s">
        <v>1168</v>
      </c>
      <c r="O4387" s="27">
        <f>IFERROR(VLOOKUP(N4387,'散件迭代（不定期更新）'!C:J,8,FALSE),0)</f>
        <v>0</v>
      </c>
      <c r="P4387" s="27" t="str">
        <f>IFERROR(VLOOKUP(N4387,'散件（更新）'!B:H,3,FALSE),0)</f>
        <v>206-2043-0115</v>
      </c>
      <c r="Q4387" s="27" t="str">
        <f>VLOOKUP(N4387,'散件（更新）'!B:H,2,FALSE)</f>
        <v>114-20430115</v>
      </c>
      <c r="R4387" s="27" t="str">
        <f>VLOOKUP(N4387,'散件（更新）'!B:H,7,FALSE)</f>
        <v>Flexible Extension Hose</v>
      </c>
      <c r="S4387" s="27" t="str">
        <f>VLOOKUP(N4387,'散件（更新）'!B:E,4,FALSE)</f>
        <v>https://tineco-yxzt.oss-accelerate.aliyuncs.com/product/114-20430115.jpeg</v>
      </c>
      <c r="T4387" s="27" t="s">
        <v>8759</v>
      </c>
      <c r="U4387" s="28" t="str">
        <f>VLOOKUP(N4387,'散件（更新）'!B:G,6,FALSE)</f>
        <v>附件组件</v>
      </c>
      <c r="V4387" s="28" t="str">
        <f>VLOOKUP(N4387,'散件（更新）'!B:I,8,FALSE)</f>
        <v>6972200198044</v>
      </c>
    </row>
    <row r="4388" spans="1:22" ht="14.6">
      <c r="A4388" s="57">
        <v>46169</v>
      </c>
      <c r="B4388" s="140" t="s">
        <v>129</v>
      </c>
      <c r="C4388" s="27" t="str">
        <f>VLOOKUP(B4388,'大货清单（不定期按GOMS更新）'!A:H,8,0)</f>
        <v>108-20430301</v>
      </c>
      <c r="D4388" s="27" t="str">
        <f>VLOOKUP(B4388,'大货清单（不定期按GOMS更新）'!A:C,3,0)</f>
        <v>CL2043C-01</v>
      </c>
      <c r="E4388" s="27" t="str">
        <f>VLOOKUP(B4388,'大货清单（不定期按GOMS更新）'!A:H,4,0)</f>
        <v>FR,DE,IT,NL,PL,SE,MA,BE</v>
      </c>
      <c r="F4388" s="27" t="str">
        <f>VLOOKUP(B4388,'大货清单（不定期按GOMS更新）'!A:H,2,0)</f>
        <v>iCarpet</v>
      </c>
      <c r="G4388" s="28">
        <f>VLOOKUP(B4388,'大货清单（不定期按GOMS更新）'!A:I,9,FALSE)</f>
        <v>6972200197412</v>
      </c>
      <c r="H4388" s="27" t="str">
        <f>VLOOKUP(B4388,'大货清单（不定期按GOMS更新）'!A:H,7,0)</f>
        <v>Black</v>
      </c>
      <c r="I4388" s="27" t="str">
        <f>VLOOKUP(B4388,'大货清单（不定期按GOMS更新）'!A:F,6,FALSE)</f>
        <v>PHASEOUT</v>
      </c>
      <c r="J4388" s="27" t="str">
        <f>VLOOKUP(B4388,'大货清单（不定期按GOMS更新）'!A:K,11,FALSE)</f>
        <v>13.56</v>
      </c>
      <c r="K4388" s="27" t="str">
        <f>VLOOKUP(B4388,'大货清单（不定期按GOMS更新）'!A:N,12,FALSE)</f>
        <v>473</v>
      </c>
      <c r="L4388" s="27" t="str">
        <f>VLOOKUP(B4388,'大货清单（不定期按GOMS更新）'!A:M,13,FALSE)</f>
        <v>346</v>
      </c>
      <c r="M4388" s="27" t="str">
        <f>VLOOKUP(B4388,'大货清单（不定期按GOMS更新）'!A:N,14,FALSE)</f>
        <v>702</v>
      </c>
      <c r="N4388" s="140" t="s">
        <v>1180</v>
      </c>
      <c r="O4388" s="27">
        <f>IFERROR(VLOOKUP(N4388,'散件迭代（不定期更新）'!C:J,8,FALSE),0)</f>
        <v>0</v>
      </c>
      <c r="P4388" s="27" t="str">
        <f>IFERROR(VLOOKUP(N4388,'散件（更新）'!B:H,3,FALSE),0)</f>
        <v>206-2043-0303</v>
      </c>
      <c r="Q4388" s="27" t="str">
        <f>VLOOKUP(N4388,'散件（更新）'!B:H,2,FALSE)</f>
        <v>114-20430303</v>
      </c>
      <c r="R4388" s="27" t="str">
        <f>VLOOKUP(N4388,'散件（更新）'!B:H,7,FALSE)</f>
        <v>Handle</v>
      </c>
      <c r="S4388" s="27" t="str">
        <f>VLOOKUP(N4388,'散件（更新）'!B:E,4,FALSE)</f>
        <v>https://tineco-yxzt.oss-accelerate.aliyuncs.com/product/114-20430303.jpeg</v>
      </c>
      <c r="T4388" s="27" t="s">
        <v>8759</v>
      </c>
      <c r="U4388" s="28" t="str">
        <f>VLOOKUP(N4388,'散件（更新）'!B:G,6,FALSE)</f>
        <v>手柄组件功能LED黑白欧版</v>
      </c>
      <c r="V4388" s="28" t="str">
        <f>VLOOKUP(N4388,'散件（更新）'!B:I,8,FALSE)</f>
        <v>6972200197955</v>
      </c>
    </row>
    <row r="4389" spans="1:22" ht="14.6">
      <c r="A4389" s="57">
        <v>46169</v>
      </c>
      <c r="B4389" s="140" t="s">
        <v>129</v>
      </c>
      <c r="C4389" s="27" t="str">
        <f>VLOOKUP(B4389,'大货清单（不定期按GOMS更新）'!A:H,8,0)</f>
        <v>108-20430301</v>
      </c>
      <c r="D4389" s="27" t="str">
        <f>VLOOKUP(B4389,'大货清单（不定期按GOMS更新）'!A:C,3,0)</f>
        <v>CL2043C-01</v>
      </c>
      <c r="E4389" s="27" t="str">
        <f>VLOOKUP(B4389,'大货清单（不定期按GOMS更新）'!A:H,4,0)</f>
        <v>FR,DE,IT,NL,PL,SE,MA,BE</v>
      </c>
      <c r="F4389" s="27" t="str">
        <f>VLOOKUP(B4389,'大货清单（不定期按GOMS更新）'!A:H,2,0)</f>
        <v>iCarpet</v>
      </c>
      <c r="G4389" s="28">
        <f>VLOOKUP(B4389,'大货清单（不定期按GOMS更新）'!A:I,9,FALSE)</f>
        <v>6972200197412</v>
      </c>
      <c r="H4389" s="27" t="str">
        <f>VLOOKUP(B4389,'大货清单（不定期按GOMS更新）'!A:H,7,0)</f>
        <v>Black</v>
      </c>
      <c r="I4389" s="27" t="str">
        <f>VLOOKUP(B4389,'大货清单（不定期按GOMS更新）'!A:F,6,FALSE)</f>
        <v>PHASEOUT</v>
      </c>
      <c r="J4389" s="27" t="str">
        <f>VLOOKUP(B4389,'大货清单（不定期按GOMS更新）'!A:K,11,FALSE)</f>
        <v>13.56</v>
      </c>
      <c r="K4389" s="27" t="str">
        <f>VLOOKUP(B4389,'大货清单（不定期按GOMS更新）'!A:N,12,FALSE)</f>
        <v>473</v>
      </c>
      <c r="L4389" s="27" t="str">
        <f>VLOOKUP(B4389,'大货清单（不定期按GOMS更新）'!A:M,13,FALSE)</f>
        <v>346</v>
      </c>
      <c r="M4389" s="27" t="str">
        <f>VLOOKUP(B4389,'大货清单（不定期按GOMS更新）'!A:N,14,FALSE)</f>
        <v>702</v>
      </c>
      <c r="N4389" s="140" t="s">
        <v>1169</v>
      </c>
      <c r="O4389" s="27">
        <f>IFERROR(VLOOKUP(N4389,'散件迭代（不定期更新）'!C:J,8,FALSE),0)</f>
        <v>0</v>
      </c>
      <c r="P4389" s="27" t="str">
        <f>IFERROR(VLOOKUP(N4389,'散件（更新）'!B:H,3,FALSE),0)</f>
        <v>206-2043-0109</v>
      </c>
      <c r="Q4389" s="27" t="str">
        <f>VLOOKUP(N4389,'散件（更新）'!B:H,2,FALSE)</f>
        <v>114-20430109</v>
      </c>
      <c r="R4389" s="27" t="str">
        <f>VLOOKUP(N4389,'散件（更新）'!B:H,7,FALSE)</f>
        <v>Clean Water Tank</v>
      </c>
      <c r="S4389" s="27" t="str">
        <f>VLOOKUP(N4389,'散件（更新）'!B:E,4,FALSE)</f>
        <v>https://tineco-yxzt.oss-accelerate.aliyuncs.com/product/114-20430109.jpeg</v>
      </c>
      <c r="T4389" s="27" t="s">
        <v>8759</v>
      </c>
      <c r="U4389" s="28" t="str">
        <f>VLOOKUP(N4389,'散件（更新）'!B:G,6,FALSE)</f>
        <v>溶液桶组件白色</v>
      </c>
      <c r="V4389" s="28" t="str">
        <f>VLOOKUP(N4389,'散件（更新）'!B:I,8,FALSE)</f>
        <v>6972200197979</v>
      </c>
    </row>
    <row r="4390" spans="1:22" ht="14.6">
      <c r="A4390" s="57">
        <v>46169</v>
      </c>
      <c r="B4390" s="140" t="s">
        <v>129</v>
      </c>
      <c r="C4390" s="27" t="str">
        <f>VLOOKUP(B4390,'大货清单（不定期按GOMS更新）'!A:H,8,0)</f>
        <v>108-20430301</v>
      </c>
      <c r="D4390" s="27" t="str">
        <f>VLOOKUP(B4390,'大货清单（不定期按GOMS更新）'!A:C,3,0)</f>
        <v>CL2043C-01</v>
      </c>
      <c r="E4390" s="27" t="str">
        <f>VLOOKUP(B4390,'大货清单（不定期按GOMS更新）'!A:H,4,0)</f>
        <v>FR,DE,IT,NL,PL,SE,MA,BE</v>
      </c>
      <c r="F4390" s="27" t="str">
        <f>VLOOKUP(B4390,'大货清单（不定期按GOMS更新）'!A:H,2,0)</f>
        <v>iCarpet</v>
      </c>
      <c r="G4390" s="28">
        <f>VLOOKUP(B4390,'大货清单（不定期按GOMS更新）'!A:I,9,FALSE)</f>
        <v>6972200197412</v>
      </c>
      <c r="H4390" s="27" t="str">
        <f>VLOOKUP(B4390,'大货清单（不定期按GOMS更新）'!A:H,7,0)</f>
        <v>Black</v>
      </c>
      <c r="I4390" s="27" t="str">
        <f>VLOOKUP(B4390,'大货清单（不定期按GOMS更新）'!A:F,6,FALSE)</f>
        <v>PHASEOUT</v>
      </c>
      <c r="J4390" s="27" t="str">
        <f>VLOOKUP(B4390,'大货清单（不定期按GOMS更新）'!A:K,11,FALSE)</f>
        <v>13.56</v>
      </c>
      <c r="K4390" s="27" t="str">
        <f>VLOOKUP(B4390,'大货清单（不定期按GOMS更新）'!A:N,12,FALSE)</f>
        <v>473</v>
      </c>
      <c r="L4390" s="27" t="str">
        <f>VLOOKUP(B4390,'大货清单（不定期按GOMS更新）'!A:M,13,FALSE)</f>
        <v>346</v>
      </c>
      <c r="M4390" s="27" t="str">
        <f>VLOOKUP(B4390,'大货清单（不定期按GOMS更新）'!A:N,14,FALSE)</f>
        <v>702</v>
      </c>
      <c r="N4390" s="140" t="s">
        <v>1176</v>
      </c>
      <c r="O4390" s="27">
        <f>IFERROR(VLOOKUP(N4390,'散件迭代（不定期更新）'!C:J,8,FALSE),0)</f>
        <v>0</v>
      </c>
      <c r="P4390" s="27" t="str">
        <f>IFERROR(VLOOKUP(N4390,'散件（更新）'!B:H,3,FALSE),0)</f>
        <v>206-2043-0111</v>
      </c>
      <c r="Q4390" s="27" t="str">
        <f>VLOOKUP(N4390,'散件（更新）'!B:H,2,FALSE)</f>
        <v>114-20430111</v>
      </c>
      <c r="R4390" s="27" t="str">
        <f>VLOOKUP(N4390,'散件（更新）'!B:H,7,FALSE)</f>
        <v>Dirt Water Tank</v>
      </c>
      <c r="S4390" s="27" t="str">
        <f>VLOOKUP(N4390,'散件（更新）'!B:E,4,FALSE)</f>
        <v>https://tineco-yxzt.oss-accelerate.aliyuncs.com/product/114-20430111.jpeg</v>
      </c>
      <c r="T4390" s="27" t="s">
        <v>8759</v>
      </c>
      <c r="U4390" s="28" t="str">
        <f>VLOOKUP(N4390,'散件（更新）'!B:G,6,FALSE)</f>
        <v>回收桶组件白色</v>
      </c>
      <c r="V4390" s="28" t="str">
        <f>VLOOKUP(N4390,'散件（更新）'!B:I,8,FALSE)</f>
        <v>6972200198006</v>
      </c>
    </row>
    <row r="4391" spans="1:22" ht="14.6">
      <c r="A4391" s="57">
        <v>46169</v>
      </c>
      <c r="B4391" s="140" t="s">
        <v>101</v>
      </c>
      <c r="C4391" s="27" t="str">
        <f>VLOOKUP(B4391,'大货清单（不定期按GOMS更新）'!A:H,8,0)</f>
        <v>108-20430201</v>
      </c>
      <c r="D4391" s="27" t="str">
        <f>VLOOKUP(B4391,'大货清单（不定期按GOMS更新）'!A:C,3,0)</f>
        <v>CL2043B-01</v>
      </c>
      <c r="E4391" s="27" t="str">
        <f>VLOOKUP(B4391,'大货清单（不定期按GOMS更新）'!A:H,4,0)</f>
        <v>DE,FR,IT,NL,PL,SE,ES,BE,MN</v>
      </c>
      <c r="F4391" s="27" t="str">
        <f>VLOOKUP(B4391,'大货清单（不定期按GOMS更新）'!A:H,2,0)</f>
        <v>Carpet One</v>
      </c>
      <c r="G4391" s="28">
        <f>VLOOKUP(B4391,'大货清单（不定期按GOMS更新）'!A:I,9,FALSE)</f>
        <v>6972200197399</v>
      </c>
      <c r="H4391" s="27" t="str">
        <f>VLOOKUP(B4391,'大货清单（不定期按GOMS更新）'!A:H,7,0)</f>
        <v>Black</v>
      </c>
      <c r="I4391" s="27" t="str">
        <f>VLOOKUP(B4391,'大货清单（不定期按GOMS更新）'!A:F,6,FALSE)</f>
        <v>PHASEOUT</v>
      </c>
      <c r="J4391" s="27" t="str">
        <f>VLOOKUP(B4391,'大货清单（不定期按GOMS更新）'!A:K,11,FALSE)</f>
        <v>13.5</v>
      </c>
      <c r="K4391" s="27" t="str">
        <f>VLOOKUP(B4391,'大货清单（不定期按GOMS更新）'!A:N,12,FALSE)</f>
        <v>473</v>
      </c>
      <c r="L4391" s="27" t="str">
        <f>VLOOKUP(B4391,'大货清单（不定期按GOMS更新）'!A:M,13,FALSE)</f>
        <v>346</v>
      </c>
      <c r="M4391" s="27" t="str">
        <f>VLOOKUP(B4391,'大货清单（不定期按GOMS更新）'!A:N,14,FALSE)</f>
        <v>702</v>
      </c>
      <c r="N4391" s="140" t="s">
        <v>1170</v>
      </c>
      <c r="O4391" s="27">
        <f>IFERROR(VLOOKUP(N4391,'散件迭代（不定期更新）'!C:J,8,FALSE),0)</f>
        <v>0</v>
      </c>
      <c r="P4391" s="27" t="str">
        <f>IFERROR(VLOOKUP(N4391,'散件（更新）'!B:H,3,FALSE),0)</f>
        <v>206-2043-0113</v>
      </c>
      <c r="Q4391" s="27" t="str">
        <f>VLOOKUP(N4391,'散件（更新）'!B:H,2,FALSE)</f>
        <v>114-20430113</v>
      </c>
      <c r="R4391" s="27" t="str">
        <f>VLOOKUP(N4391,'散件（更新）'!B:H,7,FALSE)</f>
        <v>Brush Roller Cover</v>
      </c>
      <c r="S4391" s="27" t="str">
        <f>VLOOKUP(N4391,'散件（更新）'!B:E,4,FALSE)</f>
        <v>https://tineco-yxzt.oss-accelerate.aliyuncs.com/20231219/9CWBC010000_1702948005830.png</v>
      </c>
      <c r="T4391" s="27" t="s">
        <v>8759</v>
      </c>
      <c r="U4391" s="28" t="str">
        <f>VLOOKUP(N4391,'散件（更新）'!B:G,6,FALSE)</f>
        <v>滚刷盖组件</v>
      </c>
      <c r="V4391" s="28" t="str">
        <f>VLOOKUP(N4391,'散件（更新）'!B:I,8,FALSE)</f>
        <v>6972200198020</v>
      </c>
    </row>
    <row r="4392" spans="1:22" ht="14.6">
      <c r="A4392" s="57">
        <v>46169</v>
      </c>
      <c r="B4392" s="140" t="s">
        <v>101</v>
      </c>
      <c r="C4392" s="27" t="str">
        <f>VLOOKUP(B4392,'大货清单（不定期按GOMS更新）'!A:H,8,0)</f>
        <v>108-20430201</v>
      </c>
      <c r="D4392" s="27" t="str">
        <f>VLOOKUP(B4392,'大货清单（不定期按GOMS更新）'!A:C,3,0)</f>
        <v>CL2043B-01</v>
      </c>
      <c r="E4392" s="27" t="str">
        <f>VLOOKUP(B4392,'大货清单（不定期按GOMS更新）'!A:H,4,0)</f>
        <v>DE,FR,IT,NL,PL,SE,ES,BE,MN</v>
      </c>
      <c r="F4392" s="27" t="str">
        <f>VLOOKUP(B4392,'大货清单（不定期按GOMS更新）'!A:H,2,0)</f>
        <v>Carpet One</v>
      </c>
      <c r="G4392" s="28">
        <f>VLOOKUP(B4392,'大货清单（不定期按GOMS更新）'!A:I,9,FALSE)</f>
        <v>6972200197399</v>
      </c>
      <c r="H4392" s="27" t="str">
        <f>VLOOKUP(B4392,'大货清单（不定期按GOMS更新）'!A:H,7,0)</f>
        <v>Black</v>
      </c>
      <c r="I4392" s="27" t="str">
        <f>VLOOKUP(B4392,'大货清单（不定期按GOMS更新）'!A:F,6,FALSE)</f>
        <v>PHASEOUT</v>
      </c>
      <c r="J4392" s="27" t="str">
        <f>VLOOKUP(B4392,'大货清单（不定期按GOMS更新）'!A:K,11,FALSE)</f>
        <v>13.5</v>
      </c>
      <c r="K4392" s="27" t="str">
        <f>VLOOKUP(B4392,'大货清单（不定期按GOMS更新）'!A:N,12,FALSE)</f>
        <v>473</v>
      </c>
      <c r="L4392" s="27" t="str">
        <f>VLOOKUP(B4392,'大货清单（不定期按GOMS更新）'!A:M,13,FALSE)</f>
        <v>346</v>
      </c>
      <c r="M4392" s="27" t="str">
        <f>VLOOKUP(B4392,'大货清单（不定期按GOMS更新）'!A:N,14,FALSE)</f>
        <v>702</v>
      </c>
      <c r="N4392" s="140" t="s">
        <v>1174</v>
      </c>
      <c r="O4392" s="27">
        <f>IFERROR(VLOOKUP(N4392,'散件迭代（不定期更新）'!C:J,8,FALSE),0)</f>
        <v>0</v>
      </c>
      <c r="P4392" s="27" t="str">
        <f>IFERROR(VLOOKUP(N4392,'散件（更新）'!B:H,3,FALSE),0)</f>
        <v>206-2043-0101</v>
      </c>
      <c r="Q4392" s="27" t="str">
        <f>VLOOKUP(N4392,'散件（更新）'!B:H,2,FALSE)</f>
        <v>114-20430101</v>
      </c>
      <c r="R4392" s="27" t="str">
        <f>VLOOKUP(N4392,'散件（更新）'!B:H,7,FALSE)</f>
        <v>Brush Roller</v>
      </c>
      <c r="S4392" s="27" t="str">
        <f>VLOOKUP(N4392,'散件（更新）'!B:E,4,FALSE)</f>
        <v>https://tineco-yxzt.oss-accelerate.aliyuncs.com/product/114-20430101.jpeg</v>
      </c>
      <c r="T4392" s="27" t="s">
        <v>8759</v>
      </c>
      <c r="U4392" s="28" t="str">
        <f>VLOOKUP(N4392,'散件（更新）'!B:G,6,FALSE)</f>
        <v>滚刷组件</v>
      </c>
      <c r="V4392" s="28" t="str">
        <f>VLOOKUP(N4392,'散件（更新）'!B:I,8,FALSE)</f>
        <v>6972200197825</v>
      </c>
    </row>
    <row r="4393" spans="1:22" ht="14.6">
      <c r="A4393" s="57">
        <v>46169</v>
      </c>
      <c r="B4393" s="140" t="s">
        <v>101</v>
      </c>
      <c r="C4393" s="27" t="str">
        <f>VLOOKUP(B4393,'大货清单（不定期按GOMS更新）'!A:H,8,0)</f>
        <v>108-20430201</v>
      </c>
      <c r="D4393" s="27" t="str">
        <f>VLOOKUP(B4393,'大货清单（不定期按GOMS更新）'!A:C,3,0)</f>
        <v>CL2043B-01</v>
      </c>
      <c r="E4393" s="27" t="str">
        <f>VLOOKUP(B4393,'大货清单（不定期按GOMS更新）'!A:H,4,0)</f>
        <v>DE,FR,IT,NL,PL,SE,ES,BE,MN</v>
      </c>
      <c r="F4393" s="27" t="str">
        <f>VLOOKUP(B4393,'大货清单（不定期按GOMS更新）'!A:H,2,0)</f>
        <v>Carpet One</v>
      </c>
      <c r="G4393" s="28">
        <f>VLOOKUP(B4393,'大货清单（不定期按GOMS更新）'!A:I,9,FALSE)</f>
        <v>6972200197399</v>
      </c>
      <c r="H4393" s="27" t="str">
        <f>VLOOKUP(B4393,'大货清单（不定期按GOMS更新）'!A:H,7,0)</f>
        <v>Black</v>
      </c>
      <c r="I4393" s="27" t="str">
        <f>VLOOKUP(B4393,'大货清单（不定期按GOMS更新）'!A:F,6,FALSE)</f>
        <v>PHASEOUT</v>
      </c>
      <c r="J4393" s="27" t="str">
        <f>VLOOKUP(B4393,'大货清单（不定期按GOMS更新）'!A:K,11,FALSE)</f>
        <v>13.5</v>
      </c>
      <c r="K4393" s="27" t="str">
        <f>VLOOKUP(B4393,'大货清单（不定期按GOMS更新）'!A:N,12,FALSE)</f>
        <v>473</v>
      </c>
      <c r="L4393" s="27" t="str">
        <f>VLOOKUP(B4393,'大货清单（不定期按GOMS更新）'!A:M,13,FALSE)</f>
        <v>346</v>
      </c>
      <c r="M4393" s="27" t="str">
        <f>VLOOKUP(B4393,'大货清单（不定期按GOMS更新）'!A:N,14,FALSE)</f>
        <v>702</v>
      </c>
      <c r="N4393" s="140" t="s">
        <v>1018</v>
      </c>
      <c r="O4393" s="27">
        <f>IFERROR(VLOOKUP(N4393,'散件迭代（不定期更新）'!C:J,8,FALSE),0)</f>
        <v>0</v>
      </c>
      <c r="P4393" s="27" t="str">
        <f>IFERROR(VLOOKUP(N4393,'散件（更新）'!B:H,3,FALSE),0)</f>
        <v>206-2043-0011</v>
      </c>
      <c r="Q4393" s="27" t="str">
        <f>VLOOKUP(N4393,'散件（更新）'!B:H,2,FALSE)</f>
        <v>114-20430011</v>
      </c>
      <c r="R4393" s="27" t="str">
        <f>VLOOKUP(N4393,'散件（更新）'!B:H,7,FALSE)</f>
        <v>Filter</v>
      </c>
      <c r="S4393" s="27" t="str">
        <f>VLOOKUP(N4393,'散件（更新）'!B:E,4,FALSE)</f>
        <v>https://tineco-yxzt.oss-accelerate.aliyuncs.com/product/114-20430011.jpeg</v>
      </c>
      <c r="T4393" s="27" t="s">
        <v>8759</v>
      </c>
      <c r="U4393" s="28" t="str">
        <f>VLOOKUP(N4393,'散件（更新）'!B:G,6,FALSE)</f>
        <v>过滤套装</v>
      </c>
      <c r="V4393" s="28" t="str">
        <f>VLOOKUP(N4393,'散件（更新）'!B:I,8,FALSE)</f>
        <v>6972200198129</v>
      </c>
    </row>
    <row r="4394" spans="1:22" ht="14.6">
      <c r="A4394" s="57">
        <v>46169</v>
      </c>
      <c r="B4394" s="140" t="s">
        <v>101</v>
      </c>
      <c r="C4394" s="27" t="str">
        <f>VLOOKUP(B4394,'大货清单（不定期按GOMS更新）'!A:H,8,0)</f>
        <v>108-20430201</v>
      </c>
      <c r="D4394" s="27" t="str">
        <f>VLOOKUP(B4394,'大货清单（不定期按GOMS更新）'!A:C,3,0)</f>
        <v>CL2043B-01</v>
      </c>
      <c r="E4394" s="27" t="str">
        <f>VLOOKUP(B4394,'大货清单（不定期按GOMS更新）'!A:H,4,0)</f>
        <v>DE,FR,IT,NL,PL,SE,ES,BE,MN</v>
      </c>
      <c r="F4394" s="27" t="str">
        <f>VLOOKUP(B4394,'大货清单（不定期按GOMS更新）'!A:H,2,0)</f>
        <v>Carpet One</v>
      </c>
      <c r="G4394" s="28">
        <f>VLOOKUP(B4394,'大货清单（不定期按GOMS更新）'!A:I,9,FALSE)</f>
        <v>6972200197399</v>
      </c>
      <c r="H4394" s="27" t="str">
        <f>VLOOKUP(B4394,'大货清单（不定期按GOMS更新）'!A:H,7,0)</f>
        <v>Black</v>
      </c>
      <c r="I4394" s="27" t="str">
        <f>VLOOKUP(B4394,'大货清单（不定期按GOMS更新）'!A:F,6,FALSE)</f>
        <v>PHASEOUT</v>
      </c>
      <c r="J4394" s="27" t="str">
        <f>VLOOKUP(B4394,'大货清单（不定期按GOMS更新）'!A:K,11,FALSE)</f>
        <v>13.5</v>
      </c>
      <c r="K4394" s="27" t="str">
        <f>VLOOKUP(B4394,'大货清单（不定期按GOMS更新）'!A:N,12,FALSE)</f>
        <v>473</v>
      </c>
      <c r="L4394" s="27" t="str">
        <f>VLOOKUP(B4394,'大货清单（不定期按GOMS更新）'!A:M,13,FALSE)</f>
        <v>346</v>
      </c>
      <c r="M4394" s="27" t="str">
        <f>VLOOKUP(B4394,'大货清单（不定期按GOMS更新）'!A:N,14,FALSE)</f>
        <v>702</v>
      </c>
      <c r="N4394" s="140" t="s">
        <v>1023</v>
      </c>
      <c r="O4394" s="27">
        <f>IFERROR(VLOOKUP(N4394,'散件迭代（不定期更新）'!C:J,8,FALSE),0)</f>
        <v>0</v>
      </c>
      <c r="P4394" s="27" t="str">
        <f>IFERROR(VLOOKUP(N4394,'散件（更新）'!B:H,3,FALSE),0)</f>
        <v>206-2043-0002</v>
      </c>
      <c r="Q4394" s="27" t="str">
        <f>VLOOKUP(N4394,'散件（更新）'!B:H,2,FALSE)</f>
        <v>114-20430002</v>
      </c>
      <c r="R4394" s="27" t="str">
        <f>VLOOKUP(N4394,'散件（更新）'!B:H,7,FALSE)</f>
        <v>Display Screen</v>
      </c>
      <c r="S4394" s="27" t="str">
        <f>VLOOKUP(N4394,'散件（更新）'!B:E,4,FALSE)</f>
        <v>https://tineco-yxzt.oss-accelerate.aliyuncs.com/20231219/9CWRD100000_1702948007732.png</v>
      </c>
      <c r="T4394" s="27" t="s">
        <v>8759</v>
      </c>
      <c r="U4394" s="28" t="str">
        <f>VLOOKUP(N4394,'散件（更新）'!B:G,6,FALSE)</f>
        <v>智能版LED显示屏组件</v>
      </c>
      <c r="V4394" s="28" t="str">
        <f>VLOOKUP(N4394,'散件（更新）'!B:I,8,FALSE)</f>
        <v>6972200197870</v>
      </c>
    </row>
    <row r="4395" spans="1:22" ht="14.6">
      <c r="A4395" s="57">
        <v>46169</v>
      </c>
      <c r="B4395" s="140" t="s">
        <v>101</v>
      </c>
      <c r="C4395" s="27" t="str">
        <f>VLOOKUP(B4395,'大货清单（不定期按GOMS更新）'!A:H,8,0)</f>
        <v>108-20430201</v>
      </c>
      <c r="D4395" s="27" t="str">
        <f>VLOOKUP(B4395,'大货清单（不定期按GOMS更新）'!A:C,3,0)</f>
        <v>CL2043B-01</v>
      </c>
      <c r="E4395" s="27" t="str">
        <f>VLOOKUP(B4395,'大货清单（不定期按GOMS更新）'!A:H,4,0)</f>
        <v>DE,FR,IT,NL,PL,SE,ES,BE,MN</v>
      </c>
      <c r="F4395" s="27" t="str">
        <f>VLOOKUP(B4395,'大货清单（不定期按GOMS更新）'!A:H,2,0)</f>
        <v>Carpet One</v>
      </c>
      <c r="G4395" s="28">
        <f>VLOOKUP(B4395,'大货清单（不定期按GOMS更新）'!A:I,9,FALSE)</f>
        <v>6972200197399</v>
      </c>
      <c r="H4395" s="27" t="str">
        <f>VLOOKUP(B4395,'大货清单（不定期按GOMS更新）'!A:H,7,0)</f>
        <v>Black</v>
      </c>
      <c r="I4395" s="27" t="str">
        <f>VLOOKUP(B4395,'大货清单（不定期按GOMS更新）'!A:F,6,FALSE)</f>
        <v>PHASEOUT</v>
      </c>
      <c r="J4395" s="27" t="str">
        <f>VLOOKUP(B4395,'大货清单（不定期按GOMS更新）'!A:K,11,FALSE)</f>
        <v>13.5</v>
      </c>
      <c r="K4395" s="27" t="str">
        <f>VLOOKUP(B4395,'大货清单（不定期按GOMS更新）'!A:N,12,FALSE)</f>
        <v>473</v>
      </c>
      <c r="L4395" s="27" t="str">
        <f>VLOOKUP(B4395,'大货清单（不定期按GOMS更新）'!A:M,13,FALSE)</f>
        <v>346</v>
      </c>
      <c r="M4395" s="27" t="str">
        <f>VLOOKUP(B4395,'大货清单（不定期按GOMS更新）'!A:N,14,FALSE)</f>
        <v>702</v>
      </c>
      <c r="N4395" s="140" t="s">
        <v>1024</v>
      </c>
      <c r="O4395" s="27">
        <f>IFERROR(VLOOKUP(N4395,'散件迭代（不定期更新）'!C:J,8,FALSE),0)</f>
        <v>0</v>
      </c>
      <c r="P4395" s="27" t="str">
        <f>IFERROR(VLOOKUP(N4395,'散件（更新）'!B:H,3,FALSE),0)</f>
        <v>206-2043-0000</v>
      </c>
      <c r="Q4395" s="27" t="str">
        <f>VLOOKUP(N4395,'散件（更新）'!B:H,2,FALSE)</f>
        <v>114-20430000</v>
      </c>
      <c r="R4395" s="27" t="str">
        <f>VLOOKUP(N4395,'散件（更新）'!B:H,7,FALSE)</f>
        <v>Plastic part</v>
      </c>
      <c r="S4395" s="27" t="str">
        <f>VLOOKUP(N4395,'散件（更新）'!B:E,4,FALSE)</f>
        <v>https://tineco-yxzt.oss-accelerate.aliyuncs.com/20231227/9CWRH100000_1703640264193.png</v>
      </c>
      <c r="T4395" s="27" t="s">
        <v>8759</v>
      </c>
      <c r="U4395" s="28" t="str">
        <f>VLOOKUP(N4395,'散件（更新）'!B:G,6,FALSE)</f>
        <v>机体下装饰盖（左右）+防拆盖 白色</v>
      </c>
      <c r="V4395" s="28" t="str">
        <f>VLOOKUP(N4395,'散件（更新）'!B:I,8,FALSE)</f>
        <v>6972200197818</v>
      </c>
    </row>
    <row r="4396" spans="1:22" ht="14.6">
      <c r="A4396" s="57">
        <v>46169</v>
      </c>
      <c r="B4396" s="140" t="s">
        <v>101</v>
      </c>
      <c r="C4396" s="27" t="str">
        <f>VLOOKUP(B4396,'大货清单（不定期按GOMS更新）'!A:H,8,0)</f>
        <v>108-20430201</v>
      </c>
      <c r="D4396" s="27" t="str">
        <f>VLOOKUP(B4396,'大货清单（不定期按GOMS更新）'!A:C,3,0)</f>
        <v>CL2043B-01</v>
      </c>
      <c r="E4396" s="27" t="str">
        <f>VLOOKUP(B4396,'大货清单（不定期按GOMS更新）'!A:H,4,0)</f>
        <v>DE,FR,IT,NL,PL,SE,ES,BE,MN</v>
      </c>
      <c r="F4396" s="27" t="str">
        <f>VLOOKUP(B4396,'大货清单（不定期按GOMS更新）'!A:H,2,0)</f>
        <v>Carpet One</v>
      </c>
      <c r="G4396" s="28">
        <f>VLOOKUP(B4396,'大货清单（不定期按GOMS更新）'!A:I,9,FALSE)</f>
        <v>6972200197399</v>
      </c>
      <c r="H4396" s="27" t="str">
        <f>VLOOKUP(B4396,'大货清单（不定期按GOMS更新）'!A:H,7,0)</f>
        <v>Black</v>
      </c>
      <c r="I4396" s="27" t="str">
        <f>VLOOKUP(B4396,'大货清单（不定期按GOMS更新）'!A:F,6,FALSE)</f>
        <v>PHASEOUT</v>
      </c>
      <c r="J4396" s="27" t="str">
        <f>VLOOKUP(B4396,'大货清单（不定期按GOMS更新）'!A:K,11,FALSE)</f>
        <v>13.5</v>
      </c>
      <c r="K4396" s="27" t="str">
        <f>VLOOKUP(B4396,'大货清单（不定期按GOMS更新）'!A:N,12,FALSE)</f>
        <v>473</v>
      </c>
      <c r="L4396" s="27" t="str">
        <f>VLOOKUP(B4396,'大货清单（不定期按GOMS更新）'!A:M,13,FALSE)</f>
        <v>346</v>
      </c>
      <c r="M4396" s="27" t="str">
        <f>VLOOKUP(B4396,'大货清单（不定期按GOMS更新）'!A:N,14,FALSE)</f>
        <v>702</v>
      </c>
      <c r="N4396" s="140" t="s">
        <v>1181</v>
      </c>
      <c r="O4396" s="27">
        <f>IFERROR(VLOOKUP(N4396,'散件迭代（不定期更新）'!C:J,8,FALSE),0)</f>
        <v>0</v>
      </c>
      <c r="P4396" s="27" t="str">
        <f>IFERROR(VLOOKUP(N4396,'散件（更新）'!B:H,3,FALSE),0)</f>
        <v>206-2043-0304</v>
      </c>
      <c r="Q4396" s="27" t="str">
        <f>VLOOKUP(N4396,'散件（更新）'!B:H,2,FALSE)</f>
        <v>114-20430304</v>
      </c>
      <c r="R4396" s="27" t="str">
        <f>VLOOKUP(N4396,'散件（更新）'!B:H,7,FALSE)</f>
        <v>Wire</v>
      </c>
      <c r="S4396" s="27" t="str">
        <f>VLOOKUP(N4396,'散件（更新）'!B:E,4,FALSE)</f>
        <v>https://tineco-yxzt.oss-accelerate.aliyuncs.com/20231227/9CWRI0101EU_1703640264282.png</v>
      </c>
      <c r="T4396" s="27" t="s">
        <v>8759</v>
      </c>
      <c r="U4396" s="28" t="str">
        <f>VLOOKUP(N4396,'散件（更新）'!B:G,6,FALSE)</f>
        <v>电源线（欧版230V）</v>
      </c>
      <c r="V4396" s="28" t="str">
        <f>VLOOKUP(N4396,'散件（更新）'!B:I,8,FALSE)</f>
        <v>6972200198037</v>
      </c>
    </row>
    <row r="4397" spans="1:22" ht="14.6">
      <c r="A4397" s="57">
        <v>46169</v>
      </c>
      <c r="B4397" s="140" t="s">
        <v>101</v>
      </c>
      <c r="C4397" s="27" t="str">
        <f>VLOOKUP(B4397,'大货清单（不定期按GOMS更新）'!A:H,8,0)</f>
        <v>108-20430201</v>
      </c>
      <c r="D4397" s="27" t="str">
        <f>VLOOKUP(B4397,'大货清单（不定期按GOMS更新）'!A:C,3,0)</f>
        <v>CL2043B-01</v>
      </c>
      <c r="E4397" s="27" t="str">
        <f>VLOOKUP(B4397,'大货清单（不定期按GOMS更新）'!A:H,4,0)</f>
        <v>DE,FR,IT,NL,PL,SE,ES,BE,MN</v>
      </c>
      <c r="F4397" s="27" t="str">
        <f>VLOOKUP(B4397,'大货清单（不定期按GOMS更新）'!A:H,2,0)</f>
        <v>Carpet One</v>
      </c>
      <c r="G4397" s="28">
        <f>VLOOKUP(B4397,'大货清单（不定期按GOMS更新）'!A:I,9,FALSE)</f>
        <v>6972200197399</v>
      </c>
      <c r="H4397" s="27" t="str">
        <f>VLOOKUP(B4397,'大货清单（不定期按GOMS更新）'!A:H,7,0)</f>
        <v>Black</v>
      </c>
      <c r="I4397" s="27" t="str">
        <f>VLOOKUP(B4397,'大货清单（不定期按GOMS更新）'!A:F,6,FALSE)</f>
        <v>PHASEOUT</v>
      </c>
      <c r="J4397" s="27" t="str">
        <f>VLOOKUP(B4397,'大货清单（不定期按GOMS更新）'!A:K,11,FALSE)</f>
        <v>13.5</v>
      </c>
      <c r="K4397" s="27" t="str">
        <f>VLOOKUP(B4397,'大货清单（不定期按GOMS更新）'!A:N,12,FALSE)</f>
        <v>473</v>
      </c>
      <c r="L4397" s="27" t="str">
        <f>VLOOKUP(B4397,'大货清单（不定期按GOMS更新）'!A:M,13,FALSE)</f>
        <v>346</v>
      </c>
      <c r="M4397" s="27" t="str">
        <f>VLOOKUP(B4397,'大货清单（不定期按GOMS更新）'!A:N,14,FALSE)</f>
        <v>702</v>
      </c>
      <c r="N4397" s="140" t="s">
        <v>1172</v>
      </c>
      <c r="O4397" s="27">
        <f>IFERROR(VLOOKUP(N4397,'散件迭代（不定期更新）'!C:J,8,FALSE),0)</f>
        <v>0</v>
      </c>
      <c r="P4397" s="27" t="str">
        <f>IFERROR(VLOOKUP(N4397,'散件（更新）'!B:H,3,FALSE),0)</f>
        <v>206-2043-0103</v>
      </c>
      <c r="Q4397" s="27" t="str">
        <f>VLOOKUP(N4397,'散件（更新）'!B:H,2,FALSE)</f>
        <v>114-20430103</v>
      </c>
      <c r="R4397" s="27" t="str">
        <f>VLOOKUP(N4397,'散件（更新）'!B:H,7,FALSE)</f>
        <v>Switch</v>
      </c>
      <c r="S4397" s="27" t="str">
        <f>VLOOKUP(N4397,'散件（更新）'!B:E,4,FALSE)</f>
        <v>https://tineco-yxzt.oss-accelerate.aliyuncs.com/20231219/9CWRK010000_1702948007990.png</v>
      </c>
      <c r="T4397" s="27" t="s">
        <v>8759</v>
      </c>
      <c r="U4397" s="28" t="str">
        <f>VLOOKUP(N4397,'散件（更新）'!B:G,6,FALSE)</f>
        <v>常闭微动开关</v>
      </c>
      <c r="V4397" s="28" t="str">
        <f>VLOOKUP(N4397,'散件（更新）'!B:I,8,FALSE)</f>
        <v>6972200197856</v>
      </c>
    </row>
    <row r="4398" spans="1:22" ht="14.6">
      <c r="A4398" s="57">
        <v>46169</v>
      </c>
      <c r="B4398" s="140" t="s">
        <v>101</v>
      </c>
      <c r="C4398" s="27" t="str">
        <f>VLOOKUP(B4398,'大货清单（不定期按GOMS更新）'!A:H,8,0)</f>
        <v>108-20430201</v>
      </c>
      <c r="D4398" s="27" t="str">
        <f>VLOOKUP(B4398,'大货清单（不定期按GOMS更新）'!A:C,3,0)</f>
        <v>CL2043B-01</v>
      </c>
      <c r="E4398" s="27" t="str">
        <f>VLOOKUP(B4398,'大货清单（不定期按GOMS更新）'!A:H,4,0)</f>
        <v>DE,FR,IT,NL,PL,SE,ES,BE,MN</v>
      </c>
      <c r="F4398" s="27" t="str">
        <f>VLOOKUP(B4398,'大货清单（不定期按GOMS更新）'!A:H,2,0)</f>
        <v>Carpet One</v>
      </c>
      <c r="G4398" s="28">
        <f>VLOOKUP(B4398,'大货清单（不定期按GOMS更新）'!A:I,9,FALSE)</f>
        <v>6972200197399</v>
      </c>
      <c r="H4398" s="27" t="str">
        <f>VLOOKUP(B4398,'大货清单（不定期按GOMS更新）'!A:H,7,0)</f>
        <v>Black</v>
      </c>
      <c r="I4398" s="27" t="str">
        <f>VLOOKUP(B4398,'大货清单（不定期按GOMS更新）'!A:F,6,FALSE)</f>
        <v>PHASEOUT</v>
      </c>
      <c r="J4398" s="27" t="str">
        <f>VLOOKUP(B4398,'大货清单（不定期按GOMS更新）'!A:K,11,FALSE)</f>
        <v>13.5</v>
      </c>
      <c r="K4398" s="27" t="str">
        <f>VLOOKUP(B4398,'大货清单（不定期按GOMS更新）'!A:N,12,FALSE)</f>
        <v>473</v>
      </c>
      <c r="L4398" s="27" t="str">
        <f>VLOOKUP(B4398,'大货清单（不定期按GOMS更新）'!A:M,13,FALSE)</f>
        <v>346</v>
      </c>
      <c r="M4398" s="27" t="str">
        <f>VLOOKUP(B4398,'大货清单（不定期按GOMS更新）'!A:N,14,FALSE)</f>
        <v>702</v>
      </c>
      <c r="N4398" s="140" t="s">
        <v>1178</v>
      </c>
      <c r="O4398" s="27">
        <f>IFERROR(VLOOKUP(N4398,'散件迭代（不定期更新）'!C:J,8,FALSE),0)</f>
        <v>0</v>
      </c>
      <c r="P4398" s="27" t="str">
        <f>IFERROR(VLOOKUP(N4398,'散件（更新）'!B:H,3,FALSE),0)</f>
        <v>206-2043-0300</v>
      </c>
      <c r="Q4398" s="27" t="str">
        <f>VLOOKUP(N4398,'散件（更新）'!B:H,2,FALSE)</f>
        <v>114-20430300</v>
      </c>
      <c r="R4398" s="27" t="str">
        <f>VLOOKUP(N4398,'散件（更新）'!B:H,7,FALSE)</f>
        <v>Motor</v>
      </c>
      <c r="S4398" s="27" t="str">
        <f>VLOOKUP(N4398,'散件（更新）'!B:E,4,FALSE)</f>
        <v>https://tineco-yxzt.oss-accelerate.aliyuncs.com/20231219/9CWRM0101EU_1702948008147.png</v>
      </c>
      <c r="T4398" s="27" t="s">
        <v>8759</v>
      </c>
      <c r="U4398" s="28" t="str">
        <f>VLOOKUP(N4398,'散件（更新）'!B:G,6,FALSE)</f>
        <v>地刷电机传动组件欧版</v>
      </c>
      <c r="V4398" s="28" t="str">
        <f>VLOOKUP(N4398,'散件（更新）'!B:I,8,FALSE)</f>
        <v>6972200197832</v>
      </c>
    </row>
    <row r="4399" spans="1:22" ht="14.6">
      <c r="A4399" s="57">
        <v>46169</v>
      </c>
      <c r="B4399" s="140" t="s">
        <v>101</v>
      </c>
      <c r="C4399" s="27" t="str">
        <f>VLOOKUP(B4399,'大货清单（不定期按GOMS更新）'!A:H,8,0)</f>
        <v>108-20430201</v>
      </c>
      <c r="D4399" s="27" t="str">
        <f>VLOOKUP(B4399,'大货清单（不定期按GOMS更新）'!A:C,3,0)</f>
        <v>CL2043B-01</v>
      </c>
      <c r="E4399" s="27" t="str">
        <f>VLOOKUP(B4399,'大货清单（不定期按GOMS更新）'!A:H,4,0)</f>
        <v>DE,FR,IT,NL,PL,SE,ES,BE,MN</v>
      </c>
      <c r="F4399" s="27" t="str">
        <f>VLOOKUP(B4399,'大货清单（不定期按GOMS更新）'!A:H,2,0)</f>
        <v>Carpet One</v>
      </c>
      <c r="G4399" s="28">
        <f>VLOOKUP(B4399,'大货清单（不定期按GOMS更新）'!A:I,9,FALSE)</f>
        <v>6972200197399</v>
      </c>
      <c r="H4399" s="27" t="str">
        <f>VLOOKUP(B4399,'大货清单（不定期按GOMS更新）'!A:H,7,0)</f>
        <v>Black</v>
      </c>
      <c r="I4399" s="27" t="str">
        <f>VLOOKUP(B4399,'大货清单（不定期按GOMS更新）'!A:F,6,FALSE)</f>
        <v>PHASEOUT</v>
      </c>
      <c r="J4399" s="27" t="str">
        <f>VLOOKUP(B4399,'大货清单（不定期按GOMS更新）'!A:K,11,FALSE)</f>
        <v>13.5</v>
      </c>
      <c r="K4399" s="27" t="str">
        <f>VLOOKUP(B4399,'大货清单（不定期按GOMS更新）'!A:N,12,FALSE)</f>
        <v>473</v>
      </c>
      <c r="L4399" s="27" t="str">
        <f>VLOOKUP(B4399,'大货清单（不定期按GOMS更新）'!A:M,13,FALSE)</f>
        <v>346</v>
      </c>
      <c r="M4399" s="27" t="str">
        <f>VLOOKUP(B4399,'大货清单（不定期按GOMS更新）'!A:N,14,FALSE)</f>
        <v>702</v>
      </c>
      <c r="N4399" s="140" t="s">
        <v>1179</v>
      </c>
      <c r="O4399" s="27">
        <f>IFERROR(VLOOKUP(N4399,'散件迭代（不定期更新）'!C:J,8,FALSE),0)</f>
        <v>0</v>
      </c>
      <c r="P4399" s="27" t="str">
        <f>IFERROR(VLOOKUP(N4399,'散件（更新）'!B:H,3,FALSE),0)</f>
        <v>206-2043-0301</v>
      </c>
      <c r="Q4399" s="27" t="str">
        <f>VLOOKUP(N4399,'散件（更新）'!B:H,2,FALSE)</f>
        <v>114-20430301</v>
      </c>
      <c r="R4399" s="27" t="str">
        <f>VLOOKUP(N4399,'散件（更新）'!B:H,7,FALSE)</f>
        <v>Motor</v>
      </c>
      <c r="S4399" s="27" t="str">
        <f>VLOOKUP(N4399,'散件（更新）'!B:E,4,FALSE)</f>
        <v>https://tineco-yxzt.oss-accelerate.aliyuncs.com/20231219/9CWRM0102EU_1702948008226.png</v>
      </c>
      <c r="T4399" s="27" t="s">
        <v>8759</v>
      </c>
      <c r="U4399" s="28" t="str">
        <f>VLOOKUP(N4399,'散件（更新）'!B:G,6,FALSE)</f>
        <v>主电机加热体组件 欧版</v>
      </c>
      <c r="V4399" s="28" t="str">
        <f>VLOOKUP(N4399,'散件（更新）'!B:I,8,FALSE)</f>
        <v>6972200197863</v>
      </c>
    </row>
    <row r="4400" spans="1:22" ht="14.6">
      <c r="A4400" s="57">
        <v>46169</v>
      </c>
      <c r="B4400" s="140" t="s">
        <v>101</v>
      </c>
      <c r="C4400" s="27" t="str">
        <f>VLOOKUP(B4400,'大货清单（不定期按GOMS更新）'!A:H,8,0)</f>
        <v>108-20430201</v>
      </c>
      <c r="D4400" s="27" t="str">
        <f>VLOOKUP(B4400,'大货清单（不定期按GOMS更新）'!A:C,3,0)</f>
        <v>CL2043B-01</v>
      </c>
      <c r="E4400" s="27" t="str">
        <f>VLOOKUP(B4400,'大货清单（不定期按GOMS更新）'!A:H,4,0)</f>
        <v>DE,FR,IT,NL,PL,SE,ES,BE,MN</v>
      </c>
      <c r="F4400" s="27" t="str">
        <f>VLOOKUP(B4400,'大货清单（不定期按GOMS更新）'!A:H,2,0)</f>
        <v>Carpet One</v>
      </c>
      <c r="G4400" s="28">
        <f>VLOOKUP(B4400,'大货清单（不定期按GOMS更新）'!A:I,9,FALSE)</f>
        <v>6972200197399</v>
      </c>
      <c r="H4400" s="27" t="str">
        <f>VLOOKUP(B4400,'大货清单（不定期按GOMS更新）'!A:H,7,0)</f>
        <v>Black</v>
      </c>
      <c r="I4400" s="27" t="str">
        <f>VLOOKUP(B4400,'大货清单（不定期按GOMS更新）'!A:F,6,FALSE)</f>
        <v>PHASEOUT</v>
      </c>
      <c r="J4400" s="27" t="str">
        <f>VLOOKUP(B4400,'大货清单（不定期按GOMS更新）'!A:K,11,FALSE)</f>
        <v>13.5</v>
      </c>
      <c r="K4400" s="27" t="str">
        <f>VLOOKUP(B4400,'大货清单（不定期按GOMS更新）'!A:N,12,FALSE)</f>
        <v>473</v>
      </c>
      <c r="L4400" s="27" t="str">
        <f>VLOOKUP(B4400,'大货清单（不定期按GOMS更新）'!A:M,13,FALSE)</f>
        <v>346</v>
      </c>
      <c r="M4400" s="27" t="str">
        <f>VLOOKUP(B4400,'大货清单（不定期按GOMS更新）'!A:N,14,FALSE)</f>
        <v>702</v>
      </c>
      <c r="N4400" s="140" t="s">
        <v>1028</v>
      </c>
      <c r="O4400" s="27">
        <f>IFERROR(VLOOKUP(N4400,'散件迭代（不定期更新）'!C:J,8,FALSE),0)</f>
        <v>0</v>
      </c>
      <c r="P4400" s="27" t="str">
        <f>IFERROR(VLOOKUP(N4400,'散件（更新）'!B:H,3,FALSE),0)</f>
        <v>206-2043-0200</v>
      </c>
      <c r="Q4400" s="27" t="str">
        <f>VLOOKUP(N4400,'散件（更新）'!B:H,2,FALSE)</f>
        <v>114-20430200</v>
      </c>
      <c r="R4400" s="27" t="str">
        <f>VLOOKUP(N4400,'散件（更新）'!B:H,7,FALSE)</f>
        <v>PCBA</v>
      </c>
      <c r="S4400" s="27" t="str">
        <f>VLOOKUP(N4400,'散件（更新）'!B:E,4,FALSE)</f>
        <v>https://tineco-yxzt.oss-accelerate.aliyuncs.com/20231219/9CWRP1001EU_1702948008725.png</v>
      </c>
      <c r="T4400" s="27" t="s">
        <v>8759</v>
      </c>
      <c r="U4400" s="28" t="str">
        <f>VLOOKUP(N4400,'散件（更新）'!B:G,6,FALSE)</f>
        <v>主控板（智能欧版）</v>
      </c>
      <c r="V4400" s="28" t="str">
        <f>VLOOKUP(N4400,'散件（更新）'!B:I,8,FALSE)</f>
        <v>6972200197900</v>
      </c>
    </row>
    <row r="4401" spans="1:22" ht="14.6">
      <c r="A4401" s="57">
        <v>46169</v>
      </c>
      <c r="B4401" s="140" t="s">
        <v>101</v>
      </c>
      <c r="C4401" s="27" t="str">
        <f>VLOOKUP(B4401,'大货清单（不定期按GOMS更新）'!A:H,8,0)</f>
        <v>108-20430201</v>
      </c>
      <c r="D4401" s="27" t="str">
        <f>VLOOKUP(B4401,'大货清单（不定期按GOMS更新）'!A:C,3,0)</f>
        <v>CL2043B-01</v>
      </c>
      <c r="E4401" s="27" t="str">
        <f>VLOOKUP(B4401,'大货清单（不定期按GOMS更新）'!A:H,4,0)</f>
        <v>DE,FR,IT,NL,PL,SE,ES,BE,MN</v>
      </c>
      <c r="F4401" s="27" t="str">
        <f>VLOOKUP(B4401,'大货清单（不定期按GOMS更新）'!A:H,2,0)</f>
        <v>Carpet One</v>
      </c>
      <c r="G4401" s="28">
        <f>VLOOKUP(B4401,'大货清单（不定期按GOMS更新）'!A:I,9,FALSE)</f>
        <v>6972200197399</v>
      </c>
      <c r="H4401" s="27" t="str">
        <f>VLOOKUP(B4401,'大货清单（不定期按GOMS更新）'!A:H,7,0)</f>
        <v>Black</v>
      </c>
      <c r="I4401" s="27" t="str">
        <f>VLOOKUP(B4401,'大货清单（不定期按GOMS更新）'!A:F,6,FALSE)</f>
        <v>PHASEOUT</v>
      </c>
      <c r="J4401" s="27" t="str">
        <f>VLOOKUP(B4401,'大货清单（不定期按GOMS更新）'!A:K,11,FALSE)</f>
        <v>13.5</v>
      </c>
      <c r="K4401" s="27" t="str">
        <f>VLOOKUP(B4401,'大货清单（不定期按GOMS更新）'!A:N,12,FALSE)</f>
        <v>473</v>
      </c>
      <c r="L4401" s="27" t="str">
        <f>VLOOKUP(B4401,'大货清单（不定期按GOMS更新）'!A:M,13,FALSE)</f>
        <v>346</v>
      </c>
      <c r="M4401" s="27" t="str">
        <f>VLOOKUP(B4401,'大货清单（不定期按GOMS更新）'!A:N,14,FALSE)</f>
        <v>702</v>
      </c>
      <c r="N4401" s="140" t="s">
        <v>1027</v>
      </c>
      <c r="O4401" s="27">
        <f>IFERROR(VLOOKUP(N4401,'散件迭代（不定期更新）'!C:J,8,FALSE),0)</f>
        <v>0</v>
      </c>
      <c r="P4401" s="27" t="str">
        <f>IFERROR(VLOOKUP(N4401,'散件（更新）'!B:H,3,FALSE),0)</f>
        <v>206-2043-0007</v>
      </c>
      <c r="Q4401" s="27" t="str">
        <f>VLOOKUP(N4401,'散件（更新）'!B:H,2,FALSE)</f>
        <v>114-20430007</v>
      </c>
      <c r="R4401" s="27" t="str">
        <f>VLOOKUP(N4401,'散件（更新）'!B:H,7,FALSE)</f>
        <v>Scraper</v>
      </c>
      <c r="S4401" s="27" t="str">
        <f>VLOOKUP(N4401,'散件（更新）'!B:E,4,FALSE)</f>
        <v>https://tineco-yxzt.oss-accelerate.aliyuncs.com/20231219/9CWRR100000_1702948009032.png</v>
      </c>
      <c r="T4401" s="27" t="s">
        <v>8759</v>
      </c>
      <c r="U4401" s="28" t="str">
        <f>VLOOKUP(N4401,'散件（更新）'!B:G,6,FALSE)</f>
        <v>地刷毛条组件</v>
      </c>
      <c r="V4401" s="28" t="str">
        <f>VLOOKUP(N4401,'散件（更新）'!B:I,8,FALSE)</f>
        <v>6972200198587</v>
      </c>
    </row>
    <row r="4402" spans="1:22" ht="14.6">
      <c r="A4402" s="57">
        <v>46169</v>
      </c>
      <c r="B4402" s="140" t="s">
        <v>101</v>
      </c>
      <c r="C4402" s="27" t="str">
        <f>VLOOKUP(B4402,'大货清单（不定期按GOMS更新）'!A:H,8,0)</f>
        <v>108-20430201</v>
      </c>
      <c r="D4402" s="27" t="str">
        <f>VLOOKUP(B4402,'大货清单（不定期按GOMS更新）'!A:C,3,0)</f>
        <v>CL2043B-01</v>
      </c>
      <c r="E4402" s="27" t="str">
        <f>VLOOKUP(B4402,'大货清单（不定期按GOMS更新）'!A:H,4,0)</f>
        <v>DE,FR,IT,NL,PL,SE,ES,BE,MN</v>
      </c>
      <c r="F4402" s="27" t="str">
        <f>VLOOKUP(B4402,'大货清单（不定期按GOMS更新）'!A:H,2,0)</f>
        <v>Carpet One</v>
      </c>
      <c r="G4402" s="28">
        <f>VLOOKUP(B4402,'大货清单（不定期按GOMS更新）'!A:I,9,FALSE)</f>
        <v>6972200197399</v>
      </c>
      <c r="H4402" s="27" t="str">
        <f>VLOOKUP(B4402,'大货清单（不定期按GOMS更新）'!A:H,7,0)</f>
        <v>Black</v>
      </c>
      <c r="I4402" s="27" t="str">
        <f>VLOOKUP(B4402,'大货清单（不定期按GOMS更新）'!A:F,6,FALSE)</f>
        <v>PHASEOUT</v>
      </c>
      <c r="J4402" s="27" t="str">
        <f>VLOOKUP(B4402,'大货清单（不定期按GOMS更新）'!A:K,11,FALSE)</f>
        <v>13.5</v>
      </c>
      <c r="K4402" s="27" t="str">
        <f>VLOOKUP(B4402,'大货清单（不定期按GOMS更新）'!A:N,12,FALSE)</f>
        <v>473</v>
      </c>
      <c r="L4402" s="27" t="str">
        <f>VLOOKUP(B4402,'大货清单（不定期按GOMS更新）'!A:M,13,FALSE)</f>
        <v>346</v>
      </c>
      <c r="M4402" s="27" t="str">
        <f>VLOOKUP(B4402,'大货清单（不定期按GOMS更新）'!A:N,14,FALSE)</f>
        <v>702</v>
      </c>
      <c r="N4402" s="140" t="s">
        <v>1017</v>
      </c>
      <c r="O4402" s="27">
        <f>IFERROR(VLOOKUP(N4402,'散件迭代（不定期更新）'!C:J,8,FALSE),0)</f>
        <v>0</v>
      </c>
      <c r="P4402" s="27" t="str">
        <f>IFERROR(VLOOKUP(N4402,'散件（更新）'!B:H,3,FALSE),0)</f>
        <v>206-2043-0001</v>
      </c>
      <c r="Q4402" s="27" t="str">
        <f>VLOOKUP(N4402,'散件（更新）'!B:H,2,FALSE)</f>
        <v>114-20430001</v>
      </c>
      <c r="R4402" s="27" t="str">
        <f>VLOOKUP(N4402,'散件（更新）'!B:H,7,FALSE)</f>
        <v>Sensor</v>
      </c>
      <c r="S4402" s="27">
        <f>VLOOKUP(N4402,'散件（更新）'!B:E,4,FALSE)</f>
        <v>0</v>
      </c>
      <c r="T4402" s="27" t="s">
        <v>8759</v>
      </c>
      <c r="U4402" s="28" t="str">
        <f>VLOOKUP(N4402,'散件（更新）'!B:G,6,FALSE)</f>
        <v>吸口风道脏污传感器组件</v>
      </c>
      <c r="V4402" s="28" t="str">
        <f>VLOOKUP(N4402,'散件（更新）'!B:I,8,FALSE)</f>
        <v>6972200197849</v>
      </c>
    </row>
    <row r="4403" spans="1:22" ht="14.6">
      <c r="A4403" s="57">
        <v>46169</v>
      </c>
      <c r="B4403" s="140" t="s">
        <v>101</v>
      </c>
      <c r="C4403" s="27" t="str">
        <f>VLOOKUP(B4403,'大货清单（不定期按GOMS更新）'!A:H,8,0)</f>
        <v>108-20430201</v>
      </c>
      <c r="D4403" s="27" t="str">
        <f>VLOOKUP(B4403,'大货清单（不定期按GOMS更新）'!A:C,3,0)</f>
        <v>CL2043B-01</v>
      </c>
      <c r="E4403" s="27" t="str">
        <f>VLOOKUP(B4403,'大货清单（不定期按GOMS更新）'!A:H,4,0)</f>
        <v>DE,FR,IT,NL,PL,SE,ES,BE,MN</v>
      </c>
      <c r="F4403" s="27" t="str">
        <f>VLOOKUP(B4403,'大货清单（不定期按GOMS更新）'!A:H,2,0)</f>
        <v>Carpet One</v>
      </c>
      <c r="G4403" s="28">
        <f>VLOOKUP(B4403,'大货清单（不定期按GOMS更新）'!A:I,9,FALSE)</f>
        <v>6972200197399</v>
      </c>
      <c r="H4403" s="27" t="str">
        <f>VLOOKUP(B4403,'大货清单（不定期按GOMS更新）'!A:H,7,0)</f>
        <v>Black</v>
      </c>
      <c r="I4403" s="27" t="str">
        <f>VLOOKUP(B4403,'大货清单（不定期按GOMS更新）'!A:F,6,FALSE)</f>
        <v>PHASEOUT</v>
      </c>
      <c r="J4403" s="27" t="str">
        <f>VLOOKUP(B4403,'大货清单（不定期按GOMS更新）'!A:K,11,FALSE)</f>
        <v>13.5</v>
      </c>
      <c r="K4403" s="27" t="str">
        <f>VLOOKUP(B4403,'大货清单（不定期按GOMS更新）'!A:N,12,FALSE)</f>
        <v>473</v>
      </c>
      <c r="L4403" s="27" t="str">
        <f>VLOOKUP(B4403,'大货清单（不定期按GOMS更新）'!A:M,13,FALSE)</f>
        <v>346</v>
      </c>
      <c r="M4403" s="27" t="str">
        <f>VLOOKUP(B4403,'大货清单（不定期按GOMS更新）'!A:N,14,FALSE)</f>
        <v>702</v>
      </c>
      <c r="N4403" s="140" t="s">
        <v>1022</v>
      </c>
      <c r="O4403" s="27">
        <f>IFERROR(VLOOKUP(N4403,'散件迭代（不定期更新）'!C:J,8,FALSE),0)</f>
        <v>0</v>
      </c>
      <c r="P4403" s="27" t="str">
        <f>IFERROR(VLOOKUP(N4403,'散件（更新）'!B:H,3,FALSE),0)</f>
        <v>206-2043-0009</v>
      </c>
      <c r="Q4403" s="27" t="str">
        <f>VLOOKUP(N4403,'散件（更新）'!B:H,2,FALSE)</f>
        <v>114-20430009</v>
      </c>
      <c r="R4403" s="27" t="str">
        <f>VLOOKUP(N4403,'散件（更新）'!B:H,7,FALSE)</f>
        <v>Sensor</v>
      </c>
      <c r="S4403" s="27">
        <f>VLOOKUP(N4403,'散件（更新）'!B:E,4,FALSE)</f>
        <v>0</v>
      </c>
      <c r="T4403" s="27" t="s">
        <v>8759</v>
      </c>
      <c r="U4403" s="28" t="str">
        <f>VLOOKUP(N4403,'散件（更新）'!B:G,6,FALSE)</f>
        <v>传感器套装</v>
      </c>
      <c r="V4403" s="28" t="str">
        <f>VLOOKUP(N4403,'散件（更新）'!B:I,8,FALSE)</f>
        <v>6972200198105</v>
      </c>
    </row>
    <row r="4404" spans="1:22" ht="14.6">
      <c r="A4404" s="57">
        <v>46169</v>
      </c>
      <c r="B4404" s="140" t="s">
        <v>101</v>
      </c>
      <c r="C4404" s="27" t="str">
        <f>VLOOKUP(B4404,'大货清单（不定期按GOMS更新）'!A:H,8,0)</f>
        <v>108-20430201</v>
      </c>
      <c r="D4404" s="27" t="str">
        <f>VLOOKUP(B4404,'大货清单（不定期按GOMS更新）'!A:C,3,0)</f>
        <v>CL2043B-01</v>
      </c>
      <c r="E4404" s="27" t="str">
        <f>VLOOKUP(B4404,'大货清单（不定期按GOMS更新）'!A:H,4,0)</f>
        <v>DE,FR,IT,NL,PL,SE,ES,BE,MN</v>
      </c>
      <c r="F4404" s="27" t="str">
        <f>VLOOKUP(B4404,'大货清单（不定期按GOMS更新）'!A:H,2,0)</f>
        <v>Carpet One</v>
      </c>
      <c r="G4404" s="28">
        <f>VLOOKUP(B4404,'大货清单（不定期按GOMS更新）'!A:I,9,FALSE)</f>
        <v>6972200197399</v>
      </c>
      <c r="H4404" s="27" t="str">
        <f>VLOOKUP(B4404,'大货清单（不定期按GOMS更新）'!A:H,7,0)</f>
        <v>Black</v>
      </c>
      <c r="I4404" s="27" t="str">
        <f>VLOOKUP(B4404,'大货清单（不定期按GOMS更新）'!A:F,6,FALSE)</f>
        <v>PHASEOUT</v>
      </c>
      <c r="J4404" s="27" t="str">
        <f>VLOOKUP(B4404,'大货清单（不定期按GOMS更新）'!A:K,11,FALSE)</f>
        <v>13.5</v>
      </c>
      <c r="K4404" s="27" t="str">
        <f>VLOOKUP(B4404,'大货清单（不定期按GOMS更新）'!A:N,12,FALSE)</f>
        <v>473</v>
      </c>
      <c r="L4404" s="27" t="str">
        <f>VLOOKUP(B4404,'大货清单（不定期按GOMS更新）'!A:M,13,FALSE)</f>
        <v>346</v>
      </c>
      <c r="M4404" s="27" t="str">
        <f>VLOOKUP(B4404,'大货清单（不定期按GOMS更新）'!A:N,14,FALSE)</f>
        <v>702</v>
      </c>
      <c r="N4404" s="140" t="s">
        <v>1026</v>
      </c>
      <c r="O4404" s="27">
        <f>IFERROR(VLOOKUP(N4404,'散件迭代（不定期更新）'!C:J,8,FALSE),0)</f>
        <v>0</v>
      </c>
      <c r="P4404" s="27" t="str">
        <f>IFERROR(VLOOKUP(N4404,'散件（更新）'!B:H,3,FALSE),0)</f>
        <v>206-2043-0010</v>
      </c>
      <c r="Q4404" s="27" t="str">
        <f>VLOOKUP(N4404,'散件（更新）'!B:H,2,FALSE)</f>
        <v>114-20430010</v>
      </c>
      <c r="R4404" s="27" t="str">
        <f>VLOOKUP(N4404,'散件（更新）'!B:H,7,FALSE)</f>
        <v>Sensor</v>
      </c>
      <c r="S4404" s="27" t="str">
        <f>VLOOKUP(N4404,'散件（更新）'!B:E,4,FALSE)</f>
        <v>https://tineco-yxzt.oss-accelerate.aliyuncs.com/20231219/9CWRS100500_1702948009107.png</v>
      </c>
      <c r="T4404" s="27" t="s">
        <v>8759</v>
      </c>
      <c r="U4404" s="28" t="str">
        <f>VLOOKUP(N4404,'散件（更新）'!B:G,6,FALSE)</f>
        <v>湿度传感器套装</v>
      </c>
      <c r="V4404" s="28" t="str">
        <f>VLOOKUP(N4404,'散件（更新）'!B:I,8,FALSE)</f>
        <v>6972200198112</v>
      </c>
    </row>
    <row r="4405" spans="1:22" ht="14.6">
      <c r="A4405" s="57">
        <v>46169</v>
      </c>
      <c r="B4405" s="140" t="s">
        <v>101</v>
      </c>
      <c r="C4405" s="27" t="str">
        <f>VLOOKUP(B4405,'大货清单（不定期按GOMS更新）'!A:H,8,0)</f>
        <v>108-20430201</v>
      </c>
      <c r="D4405" s="27" t="str">
        <f>VLOOKUP(B4405,'大货清单（不定期按GOMS更新）'!A:C,3,0)</f>
        <v>CL2043B-01</v>
      </c>
      <c r="E4405" s="27" t="str">
        <f>VLOOKUP(B4405,'大货清单（不定期按GOMS更新）'!A:H,4,0)</f>
        <v>DE,FR,IT,NL,PL,SE,ES,BE,MN</v>
      </c>
      <c r="F4405" s="27" t="str">
        <f>VLOOKUP(B4405,'大货清单（不定期按GOMS更新）'!A:H,2,0)</f>
        <v>Carpet One</v>
      </c>
      <c r="G4405" s="28">
        <f>VLOOKUP(B4405,'大货清单（不定期按GOMS更新）'!A:I,9,FALSE)</f>
        <v>6972200197399</v>
      </c>
      <c r="H4405" s="27" t="str">
        <f>VLOOKUP(B4405,'大货清单（不定期按GOMS更新）'!A:H,7,0)</f>
        <v>Black</v>
      </c>
      <c r="I4405" s="27" t="str">
        <f>VLOOKUP(B4405,'大货清单（不定期按GOMS更新）'!A:F,6,FALSE)</f>
        <v>PHASEOUT</v>
      </c>
      <c r="J4405" s="27" t="str">
        <f>VLOOKUP(B4405,'大货清单（不定期按GOMS更新）'!A:K,11,FALSE)</f>
        <v>13.5</v>
      </c>
      <c r="K4405" s="27" t="str">
        <f>VLOOKUP(B4405,'大货清单（不定期按GOMS更新）'!A:N,12,FALSE)</f>
        <v>473</v>
      </c>
      <c r="L4405" s="27" t="str">
        <f>VLOOKUP(B4405,'大货清单（不定期按GOMS更新）'!A:M,13,FALSE)</f>
        <v>346</v>
      </c>
      <c r="M4405" s="27" t="str">
        <f>VLOOKUP(B4405,'大货清单（不定期按GOMS更新）'!A:N,14,FALSE)</f>
        <v>702</v>
      </c>
      <c r="N4405" s="140" t="s">
        <v>1025</v>
      </c>
      <c r="O4405" s="27">
        <f>IFERROR(VLOOKUP(N4405,'散件迭代（不定期更新）'!C:J,8,FALSE),0)</f>
        <v>0</v>
      </c>
      <c r="P4405" s="27" t="str">
        <f>IFERROR(VLOOKUP(N4405,'散件（更新）'!B:H,3,FALSE),0)</f>
        <v>206-2043-0012</v>
      </c>
      <c r="Q4405" s="27" t="str">
        <f>VLOOKUP(N4405,'散件（更新）'!B:H,2,FALSE)</f>
        <v>114-20430012</v>
      </c>
      <c r="R4405" s="27" t="str">
        <f>VLOOKUP(N4405,'散件（更新）'!B:H,7,FALSE)</f>
        <v>Sensor</v>
      </c>
      <c r="S4405" s="27">
        <f>VLOOKUP(N4405,'散件（更新）'!B:E,4,FALSE)</f>
        <v>0</v>
      </c>
      <c r="T4405" s="27" t="s">
        <v>8759</v>
      </c>
      <c r="U4405" s="28" t="str">
        <f>VLOOKUP(N4405,'散件（更新）'!B:G,6,FALSE)</f>
        <v>光电液位传感器组件</v>
      </c>
      <c r="V4405" s="28" t="str">
        <f>VLOOKUP(N4405,'散件（更新）'!B:I,8,FALSE)</f>
        <v>6972200198136</v>
      </c>
    </row>
    <row r="4406" spans="1:22" ht="14.6">
      <c r="A4406" s="57">
        <v>46169</v>
      </c>
      <c r="B4406" s="140" t="s">
        <v>101</v>
      </c>
      <c r="C4406" s="27" t="str">
        <f>VLOOKUP(B4406,'大货清单（不定期按GOMS更新）'!A:H,8,0)</f>
        <v>108-20430201</v>
      </c>
      <c r="D4406" s="27" t="str">
        <f>VLOOKUP(B4406,'大货清单（不定期按GOMS更新）'!A:C,3,0)</f>
        <v>CL2043B-01</v>
      </c>
      <c r="E4406" s="27" t="str">
        <f>VLOOKUP(B4406,'大货清单（不定期按GOMS更新）'!A:H,4,0)</f>
        <v>DE,FR,IT,NL,PL,SE,ES,BE,MN</v>
      </c>
      <c r="F4406" s="27" t="str">
        <f>VLOOKUP(B4406,'大货清单（不定期按GOMS更新）'!A:H,2,0)</f>
        <v>Carpet One</v>
      </c>
      <c r="G4406" s="28">
        <f>VLOOKUP(B4406,'大货清单（不定期按GOMS更新）'!A:I,9,FALSE)</f>
        <v>6972200197399</v>
      </c>
      <c r="H4406" s="27" t="str">
        <f>VLOOKUP(B4406,'大货清单（不定期按GOMS更新）'!A:H,7,0)</f>
        <v>Black</v>
      </c>
      <c r="I4406" s="27" t="str">
        <f>VLOOKUP(B4406,'大货清单（不定期按GOMS更新）'!A:F,6,FALSE)</f>
        <v>PHASEOUT</v>
      </c>
      <c r="J4406" s="27" t="str">
        <f>VLOOKUP(B4406,'大货清单（不定期按GOMS更新）'!A:K,11,FALSE)</f>
        <v>13.5</v>
      </c>
      <c r="K4406" s="27" t="str">
        <f>VLOOKUP(B4406,'大货清单（不定期按GOMS更新）'!A:N,12,FALSE)</f>
        <v>473</v>
      </c>
      <c r="L4406" s="27" t="str">
        <f>VLOOKUP(B4406,'大货清单（不定期按GOMS更新）'!A:M,13,FALSE)</f>
        <v>346</v>
      </c>
      <c r="M4406" s="27" t="str">
        <f>VLOOKUP(B4406,'大货清单（不定期按GOMS更新）'!A:N,14,FALSE)</f>
        <v>702</v>
      </c>
      <c r="N4406" s="140" t="s">
        <v>1167</v>
      </c>
      <c r="O4406" s="27">
        <f>IFERROR(VLOOKUP(N4406,'散件迭代（不定期更新）'!C:J,8,FALSE),0)</f>
        <v>0</v>
      </c>
      <c r="P4406" s="27" t="str">
        <f>IFERROR(VLOOKUP(N4406,'散件（更新）'!B:H,3,FALSE),0)</f>
        <v>206-2043-0107</v>
      </c>
      <c r="Q4406" s="27" t="str">
        <f>VLOOKUP(N4406,'散件（更新）'!B:H,2,FALSE)</f>
        <v>114-20430107</v>
      </c>
      <c r="R4406" s="27" t="str">
        <f>VLOOKUP(N4406,'散件（更新）'!B:H,7,FALSE)</f>
        <v>Pump</v>
      </c>
      <c r="S4406" s="27">
        <f>VLOOKUP(N4406,'散件（更新）'!B:E,4,FALSE)</f>
        <v>0</v>
      </c>
      <c r="T4406" s="27" t="s">
        <v>8759</v>
      </c>
      <c r="U4406" s="28" t="str">
        <f>VLOOKUP(N4406,'散件（更新）'!B:G,6,FALSE)</f>
        <v>水泵组件</v>
      </c>
      <c r="V4406" s="28" t="str">
        <f>VLOOKUP(N4406,'散件（更新）'!B:I,8,FALSE)</f>
        <v>6972200197924</v>
      </c>
    </row>
    <row r="4407" spans="1:22" ht="14.6">
      <c r="A4407" s="57">
        <v>46169</v>
      </c>
      <c r="B4407" s="140" t="s">
        <v>101</v>
      </c>
      <c r="C4407" s="27" t="str">
        <f>VLOOKUP(B4407,'大货清单（不定期按GOMS更新）'!A:H,8,0)</f>
        <v>108-20430201</v>
      </c>
      <c r="D4407" s="27" t="str">
        <f>VLOOKUP(B4407,'大货清单（不定期按GOMS更新）'!A:C,3,0)</f>
        <v>CL2043B-01</v>
      </c>
      <c r="E4407" s="27" t="str">
        <f>VLOOKUP(B4407,'大货清单（不定期按GOMS更新）'!A:H,4,0)</f>
        <v>DE,FR,IT,NL,PL,SE,ES,BE,MN</v>
      </c>
      <c r="F4407" s="27" t="str">
        <f>VLOOKUP(B4407,'大货清单（不定期按GOMS更新）'!A:H,2,0)</f>
        <v>Carpet One</v>
      </c>
      <c r="G4407" s="28">
        <f>VLOOKUP(B4407,'大货清单（不定期按GOMS更新）'!A:I,9,FALSE)</f>
        <v>6972200197399</v>
      </c>
      <c r="H4407" s="27" t="str">
        <f>VLOOKUP(B4407,'大货清单（不定期按GOMS更新）'!A:H,7,0)</f>
        <v>Black</v>
      </c>
      <c r="I4407" s="27" t="str">
        <f>VLOOKUP(B4407,'大货清单（不定期按GOMS更新）'!A:F,6,FALSE)</f>
        <v>PHASEOUT</v>
      </c>
      <c r="J4407" s="27" t="str">
        <f>VLOOKUP(B4407,'大货清单（不定期按GOMS更新）'!A:K,11,FALSE)</f>
        <v>13.5</v>
      </c>
      <c r="K4407" s="27" t="str">
        <f>VLOOKUP(B4407,'大货清单（不定期按GOMS更新）'!A:N,12,FALSE)</f>
        <v>473</v>
      </c>
      <c r="L4407" s="27" t="str">
        <f>VLOOKUP(B4407,'大货清单（不定期按GOMS更新）'!A:M,13,FALSE)</f>
        <v>346</v>
      </c>
      <c r="M4407" s="27" t="str">
        <f>VLOOKUP(B4407,'大货清单（不定期按GOMS更新）'!A:N,14,FALSE)</f>
        <v>702</v>
      </c>
      <c r="N4407" s="140" t="s">
        <v>1019</v>
      </c>
      <c r="O4407" s="27">
        <f>IFERROR(VLOOKUP(N4407,'散件迭代（不定期更新）'!C:J,8,FALSE),0)</f>
        <v>0</v>
      </c>
      <c r="P4407" s="27" t="str">
        <f>IFERROR(VLOOKUP(N4407,'散件（更新）'!B:H,3,FALSE),0)</f>
        <v>206-2043-0013</v>
      </c>
      <c r="Q4407" s="27" t="str">
        <f>VLOOKUP(N4407,'散件（更新）'!B:H,2,FALSE)</f>
        <v>114-20430013</v>
      </c>
      <c r="R4407" s="27" t="str">
        <f>VLOOKUP(N4407,'散件（更新）'!B:H,7,FALSE)</f>
        <v>Repair Wheel</v>
      </c>
      <c r="S4407" s="27" t="str">
        <f>VLOOKUP(N4407,'散件（更新）'!B:E,4,FALSE)</f>
        <v>https://tineco-yxzt.oss-accelerate.aliyuncs.com/20231219/9CWRW100100_1702948009182.png</v>
      </c>
      <c r="T4407" s="27" t="s">
        <v>8759</v>
      </c>
      <c r="U4407" s="28" t="str">
        <f>VLOOKUP(N4407,'散件（更新）'!B:G,6,FALSE)</f>
        <v>地刷小轮+小轮轴组件</v>
      </c>
      <c r="V4407" s="28" t="str">
        <f>VLOOKUP(N4407,'散件（更新）'!B:I,8,FALSE)</f>
        <v>6972200198167</v>
      </c>
    </row>
    <row r="4408" spans="1:22" ht="14.6">
      <c r="A4408" s="57">
        <v>46169</v>
      </c>
      <c r="B4408" s="140" t="s">
        <v>101</v>
      </c>
      <c r="C4408" s="27" t="str">
        <f>VLOOKUP(B4408,'大货清单（不定期按GOMS更新）'!A:H,8,0)</f>
        <v>108-20430201</v>
      </c>
      <c r="D4408" s="27" t="str">
        <f>VLOOKUP(B4408,'大货清单（不定期按GOMS更新）'!A:C,3,0)</f>
        <v>CL2043B-01</v>
      </c>
      <c r="E4408" s="27" t="str">
        <f>VLOOKUP(B4408,'大货清单（不定期按GOMS更新）'!A:H,4,0)</f>
        <v>DE,FR,IT,NL,PL,SE,ES,BE,MN</v>
      </c>
      <c r="F4408" s="27" t="str">
        <f>VLOOKUP(B4408,'大货清单（不定期按GOMS更新）'!A:H,2,0)</f>
        <v>Carpet One</v>
      </c>
      <c r="G4408" s="28">
        <f>VLOOKUP(B4408,'大货清单（不定期按GOMS更新）'!A:I,9,FALSE)</f>
        <v>6972200197399</v>
      </c>
      <c r="H4408" s="27" t="str">
        <f>VLOOKUP(B4408,'大货清单（不定期按GOMS更新）'!A:H,7,0)</f>
        <v>Black</v>
      </c>
      <c r="I4408" s="27" t="str">
        <f>VLOOKUP(B4408,'大货清单（不定期按GOMS更新）'!A:F,6,FALSE)</f>
        <v>PHASEOUT</v>
      </c>
      <c r="J4408" s="27" t="str">
        <f>VLOOKUP(B4408,'大货清单（不定期按GOMS更新）'!A:K,11,FALSE)</f>
        <v>13.5</v>
      </c>
      <c r="K4408" s="27" t="str">
        <f>VLOOKUP(B4408,'大货清单（不定期按GOMS更新）'!A:N,12,FALSE)</f>
        <v>473</v>
      </c>
      <c r="L4408" s="27" t="str">
        <f>VLOOKUP(B4408,'大货清单（不定期按GOMS更新）'!A:M,13,FALSE)</f>
        <v>346</v>
      </c>
      <c r="M4408" s="27" t="str">
        <f>VLOOKUP(B4408,'大货清单（不定期按GOMS更新）'!A:N,14,FALSE)</f>
        <v>702</v>
      </c>
      <c r="N4408" s="140" t="s">
        <v>1168</v>
      </c>
      <c r="O4408" s="27">
        <f>IFERROR(VLOOKUP(N4408,'散件迭代（不定期更新）'!C:J,8,FALSE),0)</f>
        <v>0</v>
      </c>
      <c r="P4408" s="27" t="str">
        <f>IFERROR(VLOOKUP(N4408,'散件（更新）'!B:H,3,FALSE),0)</f>
        <v>206-2043-0115</v>
      </c>
      <c r="Q4408" s="27" t="str">
        <f>VLOOKUP(N4408,'散件（更新）'!B:H,2,FALSE)</f>
        <v>114-20430115</v>
      </c>
      <c r="R4408" s="27" t="str">
        <f>VLOOKUP(N4408,'散件（更新）'!B:H,7,FALSE)</f>
        <v>Flexible Extension Hose</v>
      </c>
      <c r="S4408" s="27" t="str">
        <f>VLOOKUP(N4408,'散件（更新）'!B:E,4,FALSE)</f>
        <v>https://tineco-yxzt.oss-accelerate.aliyuncs.com/product/114-20430115.jpeg</v>
      </c>
      <c r="T4408" s="27" t="s">
        <v>8759</v>
      </c>
      <c r="U4408" s="28" t="str">
        <f>VLOOKUP(N4408,'散件（更新）'!B:G,6,FALSE)</f>
        <v>附件组件</v>
      </c>
      <c r="V4408" s="28" t="str">
        <f>VLOOKUP(N4408,'散件（更新）'!B:I,8,FALSE)</f>
        <v>6972200198044</v>
      </c>
    </row>
    <row r="4409" spans="1:22" ht="14.6">
      <c r="A4409" s="57">
        <v>46169</v>
      </c>
      <c r="B4409" s="140" t="s">
        <v>101</v>
      </c>
      <c r="C4409" s="27" t="str">
        <f>VLOOKUP(B4409,'大货清单（不定期按GOMS更新）'!A:H,8,0)</f>
        <v>108-20430201</v>
      </c>
      <c r="D4409" s="27" t="str">
        <f>VLOOKUP(B4409,'大货清单（不定期按GOMS更新）'!A:C,3,0)</f>
        <v>CL2043B-01</v>
      </c>
      <c r="E4409" s="27" t="str">
        <f>VLOOKUP(B4409,'大货清单（不定期按GOMS更新）'!A:H,4,0)</f>
        <v>DE,FR,IT,NL,PL,SE,ES,BE,MN</v>
      </c>
      <c r="F4409" s="27" t="str">
        <f>VLOOKUP(B4409,'大货清单（不定期按GOMS更新）'!A:H,2,0)</f>
        <v>Carpet One</v>
      </c>
      <c r="G4409" s="28">
        <f>VLOOKUP(B4409,'大货清单（不定期按GOMS更新）'!A:I,9,FALSE)</f>
        <v>6972200197399</v>
      </c>
      <c r="H4409" s="27" t="str">
        <f>VLOOKUP(B4409,'大货清单（不定期按GOMS更新）'!A:H,7,0)</f>
        <v>Black</v>
      </c>
      <c r="I4409" s="27" t="str">
        <f>VLOOKUP(B4409,'大货清单（不定期按GOMS更新）'!A:F,6,FALSE)</f>
        <v>PHASEOUT</v>
      </c>
      <c r="J4409" s="27" t="str">
        <f>VLOOKUP(B4409,'大货清单（不定期按GOMS更新）'!A:K,11,FALSE)</f>
        <v>13.5</v>
      </c>
      <c r="K4409" s="27" t="str">
        <f>VLOOKUP(B4409,'大货清单（不定期按GOMS更新）'!A:N,12,FALSE)</f>
        <v>473</v>
      </c>
      <c r="L4409" s="27" t="str">
        <f>VLOOKUP(B4409,'大货清单（不定期按GOMS更新）'!A:M,13,FALSE)</f>
        <v>346</v>
      </c>
      <c r="M4409" s="27" t="str">
        <f>VLOOKUP(B4409,'大货清单（不定期按GOMS更新）'!A:N,14,FALSE)</f>
        <v>702</v>
      </c>
      <c r="N4409" s="140" t="s">
        <v>1030</v>
      </c>
      <c r="O4409" s="27">
        <f>IFERROR(VLOOKUP(N4409,'散件迭代（不定期更新）'!C:J,8,FALSE),0)</f>
        <v>0</v>
      </c>
      <c r="P4409" s="27" t="str">
        <f>IFERROR(VLOOKUP(N4409,'散件（更新）'!B:H,3,FALSE),0)</f>
        <v>206-2043-0500</v>
      </c>
      <c r="Q4409" s="27" t="str">
        <f>VLOOKUP(N4409,'散件（更新）'!B:H,2,FALSE)</f>
        <v>114-20430500</v>
      </c>
      <c r="R4409" s="27" t="str">
        <f>VLOOKUP(N4409,'散件（更新）'!B:H,7,FALSE)</f>
        <v>Handle</v>
      </c>
      <c r="S4409" s="27" t="str">
        <f>VLOOKUP(N4409,'散件（更新）'!B:E,4,FALSE)</f>
        <v>https://tineco-yxzt.oss-accelerate.aliyuncs.com/20231219/9CWUH1003EU_1702948009497.png</v>
      </c>
      <c r="T4409" s="27" t="s">
        <v>8759</v>
      </c>
      <c r="U4409" s="28" t="str">
        <f>VLOOKUP(N4409,'散件（更新）'!B:G,6,FALSE)</f>
        <v>手柄组件智能LCD黑白欧版</v>
      </c>
      <c r="V4409" s="28" t="str">
        <f>VLOOKUP(N4409,'散件（更新）'!B:I,8,FALSE)</f>
        <v>6972200197948</v>
      </c>
    </row>
    <row r="4410" spans="1:22" ht="14.6">
      <c r="A4410" s="57">
        <v>46169</v>
      </c>
      <c r="B4410" s="140" t="s">
        <v>101</v>
      </c>
      <c r="C4410" s="27" t="str">
        <f>VLOOKUP(B4410,'大货清单（不定期按GOMS更新）'!A:H,8,0)</f>
        <v>108-20430201</v>
      </c>
      <c r="D4410" s="27" t="str">
        <f>VLOOKUP(B4410,'大货清单（不定期按GOMS更新）'!A:C,3,0)</f>
        <v>CL2043B-01</v>
      </c>
      <c r="E4410" s="27" t="str">
        <f>VLOOKUP(B4410,'大货清单（不定期按GOMS更新）'!A:H,4,0)</f>
        <v>DE,FR,IT,NL,PL,SE,ES,BE,MN</v>
      </c>
      <c r="F4410" s="27" t="str">
        <f>VLOOKUP(B4410,'大货清单（不定期按GOMS更新）'!A:H,2,0)</f>
        <v>Carpet One</v>
      </c>
      <c r="G4410" s="28">
        <f>VLOOKUP(B4410,'大货清单（不定期按GOMS更新）'!A:I,9,FALSE)</f>
        <v>6972200197399</v>
      </c>
      <c r="H4410" s="27" t="str">
        <f>VLOOKUP(B4410,'大货清单（不定期按GOMS更新）'!A:H,7,0)</f>
        <v>Black</v>
      </c>
      <c r="I4410" s="27" t="str">
        <f>VLOOKUP(B4410,'大货清单（不定期按GOMS更新）'!A:F,6,FALSE)</f>
        <v>PHASEOUT</v>
      </c>
      <c r="J4410" s="27" t="str">
        <f>VLOOKUP(B4410,'大货清单（不定期按GOMS更新）'!A:K,11,FALSE)</f>
        <v>13.5</v>
      </c>
      <c r="K4410" s="27" t="str">
        <f>VLOOKUP(B4410,'大货清单（不定期按GOMS更新）'!A:N,12,FALSE)</f>
        <v>473</v>
      </c>
      <c r="L4410" s="27" t="str">
        <f>VLOOKUP(B4410,'大货清单（不定期按GOMS更新）'!A:M,13,FALSE)</f>
        <v>346</v>
      </c>
      <c r="M4410" s="27" t="str">
        <f>VLOOKUP(B4410,'大货清单（不定期按GOMS更新）'!A:N,14,FALSE)</f>
        <v>702</v>
      </c>
      <c r="N4410" s="140" t="s">
        <v>1021</v>
      </c>
      <c r="O4410" s="27">
        <f>IFERROR(VLOOKUP(N4410,'散件迭代（不定期更新）'!C:J,8,FALSE),0)</f>
        <v>0</v>
      </c>
      <c r="P4410" s="27" t="str">
        <f>IFERROR(VLOOKUP(N4410,'散件（更新）'!B:H,3,FALSE),0)</f>
        <v>206-2043-0005</v>
      </c>
      <c r="Q4410" s="27" t="str">
        <f>VLOOKUP(N4410,'散件（更新）'!B:H,2,FALSE)</f>
        <v>114-20430005</v>
      </c>
      <c r="R4410" s="27" t="str">
        <f>VLOOKUP(N4410,'散件（更新）'!B:H,7,FALSE)</f>
        <v>Clean Water Tank</v>
      </c>
      <c r="S4410" s="27" t="str">
        <f>VLOOKUP(N4410,'散件（更新）'!B:E,4,FALSE)</f>
        <v>https://tineco-yxzt.oss-accelerate.aliyuncs.com/product/114-20430005.jpeg</v>
      </c>
      <c r="T4410" s="27" t="s">
        <v>8759</v>
      </c>
      <c r="U4410" s="28" t="str">
        <f>VLOOKUP(N4410,'散件（更新）'!B:G,6,FALSE)</f>
        <v>溶液桶组件黑色</v>
      </c>
      <c r="V4410" s="28" t="str">
        <f>VLOOKUP(N4410,'散件（更新）'!B:I,8,FALSE)</f>
        <v>6972200197962</v>
      </c>
    </row>
    <row r="4411" spans="1:22" ht="14.6">
      <c r="A4411" s="57">
        <v>46169</v>
      </c>
      <c r="B4411" s="140" t="s">
        <v>101</v>
      </c>
      <c r="C4411" s="27" t="str">
        <f>VLOOKUP(B4411,'大货清单（不定期按GOMS更新）'!A:H,8,0)</f>
        <v>108-20430201</v>
      </c>
      <c r="D4411" s="27" t="str">
        <f>VLOOKUP(B4411,'大货清单（不定期按GOMS更新）'!A:C,3,0)</f>
        <v>CL2043B-01</v>
      </c>
      <c r="E4411" s="27" t="str">
        <f>VLOOKUP(B4411,'大货清单（不定期按GOMS更新）'!A:H,4,0)</f>
        <v>DE,FR,IT,NL,PL,SE,ES,BE,MN</v>
      </c>
      <c r="F4411" s="27" t="str">
        <f>VLOOKUP(B4411,'大货清单（不定期按GOMS更新）'!A:H,2,0)</f>
        <v>Carpet One</v>
      </c>
      <c r="G4411" s="28">
        <f>VLOOKUP(B4411,'大货清单（不定期按GOMS更新）'!A:I,9,FALSE)</f>
        <v>6972200197399</v>
      </c>
      <c r="H4411" s="27" t="str">
        <f>VLOOKUP(B4411,'大货清单（不定期按GOMS更新）'!A:H,7,0)</f>
        <v>Black</v>
      </c>
      <c r="I4411" s="27" t="str">
        <f>VLOOKUP(B4411,'大货清单（不定期按GOMS更新）'!A:F,6,FALSE)</f>
        <v>PHASEOUT</v>
      </c>
      <c r="J4411" s="27" t="str">
        <f>VLOOKUP(B4411,'大货清单（不定期按GOMS更新）'!A:K,11,FALSE)</f>
        <v>13.5</v>
      </c>
      <c r="K4411" s="27" t="str">
        <f>VLOOKUP(B4411,'大货清单（不定期按GOMS更新）'!A:N,12,FALSE)</f>
        <v>473</v>
      </c>
      <c r="L4411" s="27" t="str">
        <f>VLOOKUP(B4411,'大货清单（不定期按GOMS更新）'!A:M,13,FALSE)</f>
        <v>346</v>
      </c>
      <c r="M4411" s="27" t="str">
        <f>VLOOKUP(B4411,'大货清单（不定期按GOMS更新）'!A:N,14,FALSE)</f>
        <v>702</v>
      </c>
      <c r="N4411" s="140" t="s">
        <v>1020</v>
      </c>
      <c r="O4411" s="27">
        <f>IFERROR(VLOOKUP(N4411,'散件迭代（不定期更新）'!C:J,8,FALSE),0)</f>
        <v>0</v>
      </c>
      <c r="P4411" s="27" t="str">
        <f>IFERROR(VLOOKUP(N4411,'散件（更新）'!B:H,3,FALSE),0)</f>
        <v>206-2043-0006</v>
      </c>
      <c r="Q4411" s="27" t="str">
        <f>VLOOKUP(N4411,'散件（更新）'!B:H,2,FALSE)</f>
        <v>114-20430006</v>
      </c>
      <c r="R4411" s="27" t="str">
        <f>VLOOKUP(N4411,'散件（更新）'!B:H,7,FALSE)</f>
        <v>Dirt Water Tank</v>
      </c>
      <c r="S4411" s="27" t="str">
        <f>VLOOKUP(N4411,'散件（更新）'!B:E,4,FALSE)</f>
        <v>https://tineco-yxzt.oss-accelerate.aliyuncs.com/product/114-20430006.jpeg</v>
      </c>
      <c r="T4411" s="27" t="s">
        <v>8759</v>
      </c>
      <c r="U4411" s="28" t="str">
        <f>VLOOKUP(N4411,'散件（更新）'!B:G,6,FALSE)</f>
        <v>回收桶组件黑色</v>
      </c>
      <c r="V4411" s="28" t="str">
        <f>VLOOKUP(N4411,'散件（更新）'!B:I,8,FALSE)</f>
        <v>6972200197993</v>
      </c>
    </row>
    <row r="4412" spans="1:22" ht="14.6">
      <c r="A4412" s="57">
        <v>46169</v>
      </c>
      <c r="B4412" s="140" t="s">
        <v>128</v>
      </c>
      <c r="C4412" s="27" t="str">
        <f>VLOOKUP(B4412,'大货清单（不定期按GOMS更新）'!A:H,8,0)</f>
        <v>109-20290601</v>
      </c>
      <c r="D4412" s="27" t="str">
        <f>VLOOKUP(B4412,'大货清单（不定期按GOMS更新）'!A:C,3,0)</f>
        <v>CL2029F-01</v>
      </c>
      <c r="E4412" s="27" t="str">
        <f>VLOOKUP(B4412,'大货清单（不定期按GOMS更新）'!A:H,4,0)</f>
        <v>FR,DE,IT,NL,PL,SE,ES,BE,UA</v>
      </c>
      <c r="F4412" s="27" t="str">
        <f>VLOOKUP(B4412,'大货清单（不定期按GOMS更新）'!A:H,2,0)</f>
        <v>Floor One S5 Steam</v>
      </c>
      <c r="G4412" s="28" t="str">
        <f>VLOOKUP(B4412,'大货清单（不定期按GOMS更新）'!A:I,9,FALSE)</f>
        <v>6972200197382,	 6972200197382</v>
      </c>
      <c r="H4412" s="27" t="str">
        <f>VLOOKUP(B4412,'大货清单（不定期按GOMS更新）'!A:H,7,0)</f>
        <v>White&amp;Black</v>
      </c>
      <c r="I4412" s="27" t="str">
        <f>VLOOKUP(B4412,'大货清单（不定期按GOMS更新）'!A:F,6,FALSE)</f>
        <v>ACTIVE</v>
      </c>
      <c r="J4412" s="27" t="str">
        <f>VLOOKUP(B4412,'大货清单（不定期按GOMS更新）'!A:K,11,FALSE)</f>
        <v>9.8</v>
      </c>
      <c r="K4412" s="27" t="str">
        <f>VLOOKUP(B4412,'大货清单（不定期按GOMS更新）'!A:N,12,FALSE)</f>
        <v>362</v>
      </c>
      <c r="L4412" s="27" t="str">
        <f>VLOOKUP(B4412,'大货清单（不定期按GOMS更新）'!A:M,13,FALSE)</f>
        <v>336</v>
      </c>
      <c r="M4412" s="27" t="str">
        <f>VLOOKUP(B4412,'大货清单（不定期按GOMS更新）'!A:N,14,FALSE)</f>
        <v>676</v>
      </c>
      <c r="N4412" s="140" t="s">
        <v>1040</v>
      </c>
      <c r="O4412" s="27" t="str">
        <f>IFERROR(VLOOKUP(N4412,'散件迭代（不定期更新）'!C:J,8,FALSE),0)</f>
        <v>A43</v>
      </c>
      <c r="P4412" s="27" t="str">
        <f>IFERROR(VLOOKUP(N4412,'散件（更新）'!B:H,3,FALSE),0)</f>
        <v>206-1879-0102</v>
      </c>
      <c r="Q4412" s="27" t="str">
        <f>VLOOKUP(N4412,'散件（更新）'!B:H,2,FALSE)</f>
        <v>114-18790102</v>
      </c>
      <c r="R4412" s="27" t="str">
        <f>VLOOKUP(N4412,'散件（更新）'!B:H,7,FALSE)</f>
        <v>Hepa Assy</v>
      </c>
      <c r="S4412" s="27" t="str">
        <f>VLOOKUP(N4412,'散件（更新）'!B:E,4,FALSE)</f>
        <v>https://tineco-yxzt.oss-accelerate.aliyuncs.com/product/114-18790102.png</v>
      </c>
      <c r="T4412" s="27" t="s">
        <v>8759</v>
      </c>
      <c r="U4412" s="28" t="str">
        <f>VLOOKUP(N4412,'散件（更新）'!B:G,6,FALSE)</f>
        <v>回收桶过滤器组件（前置方形过滤器组件+回收桶滤网组件）</v>
      </c>
      <c r="V4412" s="28" t="str">
        <f>VLOOKUP(N4412,'散件（更新）'!B:I,8,FALSE)</f>
        <v>6972200191731</v>
      </c>
    </row>
    <row r="4413" spans="1:22" ht="14.6">
      <c r="A4413" s="57">
        <v>46169</v>
      </c>
      <c r="B4413" s="140" t="s">
        <v>128</v>
      </c>
      <c r="C4413" s="27" t="str">
        <f>VLOOKUP(B4413,'大货清单（不定期按GOMS更新）'!A:H,8,0)</f>
        <v>109-20290601</v>
      </c>
      <c r="D4413" s="27" t="str">
        <f>VLOOKUP(B4413,'大货清单（不定期按GOMS更新）'!A:C,3,0)</f>
        <v>CL2029F-01</v>
      </c>
      <c r="E4413" s="27" t="str">
        <f>VLOOKUP(B4413,'大货清单（不定期按GOMS更新）'!A:H,4,0)</f>
        <v>FR,DE,IT,NL,PL,SE,ES,BE,UA</v>
      </c>
      <c r="F4413" s="27" t="str">
        <f>VLOOKUP(B4413,'大货清单（不定期按GOMS更新）'!A:H,2,0)</f>
        <v>Floor One S5 Steam</v>
      </c>
      <c r="G4413" s="28" t="str">
        <f>VLOOKUP(B4413,'大货清单（不定期按GOMS更新）'!A:I,9,FALSE)</f>
        <v>6972200197382,	 6972200197382</v>
      </c>
      <c r="H4413" s="27" t="str">
        <f>VLOOKUP(B4413,'大货清单（不定期按GOMS更新）'!A:H,7,0)</f>
        <v>White&amp;Black</v>
      </c>
      <c r="I4413" s="27" t="str">
        <f>VLOOKUP(B4413,'大货清单（不定期按GOMS更新）'!A:F,6,FALSE)</f>
        <v>ACTIVE</v>
      </c>
      <c r="J4413" s="27" t="str">
        <f>VLOOKUP(B4413,'大货清单（不定期按GOMS更新）'!A:K,11,FALSE)</f>
        <v>9.8</v>
      </c>
      <c r="K4413" s="27" t="str">
        <f>VLOOKUP(B4413,'大货清单（不定期按GOMS更新）'!A:N,12,FALSE)</f>
        <v>362</v>
      </c>
      <c r="L4413" s="27" t="str">
        <f>VLOOKUP(B4413,'大货清单（不定期按GOMS更新）'!A:M,13,FALSE)</f>
        <v>336</v>
      </c>
      <c r="M4413" s="27" t="str">
        <f>VLOOKUP(B4413,'大货清单（不定期按GOMS更新）'!A:N,14,FALSE)</f>
        <v>676</v>
      </c>
      <c r="N4413" s="140" t="s">
        <v>1043</v>
      </c>
      <c r="O4413" s="27" t="str">
        <f>IFERROR(VLOOKUP(N4413,'散件迭代（不定期更新）'!C:J,8,FALSE),0)</f>
        <v>A22</v>
      </c>
      <c r="P4413" s="27" t="str">
        <f>IFERROR(VLOOKUP(N4413,'散件（更新）'!B:H,3,FALSE),0)</f>
        <v>206-1879-0109</v>
      </c>
      <c r="Q4413" s="27" t="str">
        <f>VLOOKUP(N4413,'散件（更新）'!B:H,2,FALSE)</f>
        <v>114-18790109</v>
      </c>
      <c r="R4413" s="27" t="str">
        <f>VLOOKUP(N4413,'散件（更新）'!B:H,7,FALSE)</f>
        <v>3-In-1 Cleaning Tool</v>
      </c>
      <c r="S4413" s="27" t="str">
        <f>VLOOKUP(N4413,'散件（更新）'!B:E,4,FALSE)</f>
        <v>https://tineco-yxzt.oss-accelerate.aliyuncs.com/product/114-18790109.png</v>
      </c>
      <c r="T4413" s="27" t="s">
        <v>8759</v>
      </c>
      <c r="U4413" s="28" t="str">
        <f>VLOOKUP(N4413,'散件（更新）'!B:G,6,FALSE)</f>
        <v>AB1888清洁刷组件</v>
      </c>
      <c r="V4413" s="28" t="str">
        <f>VLOOKUP(N4413,'散件（更新）'!B:I,8,FALSE)</f>
        <v>6972200191809</v>
      </c>
    </row>
    <row r="4414" spans="1:22" ht="14.6">
      <c r="A4414" s="57">
        <v>46169</v>
      </c>
      <c r="B4414" s="140" t="s">
        <v>128</v>
      </c>
      <c r="C4414" s="27" t="str">
        <f>VLOOKUP(B4414,'大货清单（不定期按GOMS更新）'!A:H,8,0)</f>
        <v>109-20290601</v>
      </c>
      <c r="D4414" s="27" t="str">
        <f>VLOOKUP(B4414,'大货清单（不定期按GOMS更新）'!A:C,3,0)</f>
        <v>CL2029F-01</v>
      </c>
      <c r="E4414" s="27" t="str">
        <f>VLOOKUP(B4414,'大货清单（不定期按GOMS更新）'!A:H,4,0)</f>
        <v>FR,DE,IT,NL,PL,SE,ES,BE,UA</v>
      </c>
      <c r="F4414" s="27" t="str">
        <f>VLOOKUP(B4414,'大货清单（不定期按GOMS更新）'!A:H,2,0)</f>
        <v>Floor One S5 Steam</v>
      </c>
      <c r="G4414" s="28" t="str">
        <f>VLOOKUP(B4414,'大货清单（不定期按GOMS更新）'!A:I,9,FALSE)</f>
        <v>6972200197382,	 6972200197382</v>
      </c>
      <c r="H4414" s="27" t="str">
        <f>VLOOKUP(B4414,'大货清单（不定期按GOMS更新）'!A:H,7,0)</f>
        <v>White&amp;Black</v>
      </c>
      <c r="I4414" s="27" t="str">
        <f>VLOOKUP(B4414,'大货清单（不定期按GOMS更新）'!A:F,6,FALSE)</f>
        <v>ACTIVE</v>
      </c>
      <c r="J4414" s="27" t="str">
        <f>VLOOKUP(B4414,'大货清单（不定期按GOMS更新）'!A:K,11,FALSE)</f>
        <v>9.8</v>
      </c>
      <c r="K4414" s="27" t="str">
        <f>VLOOKUP(B4414,'大货清单（不定期按GOMS更新）'!A:N,12,FALSE)</f>
        <v>362</v>
      </c>
      <c r="L4414" s="27" t="str">
        <f>VLOOKUP(B4414,'大货清单（不定期按GOMS更新）'!A:M,13,FALSE)</f>
        <v>336</v>
      </c>
      <c r="M4414" s="27" t="str">
        <f>VLOOKUP(B4414,'大货清单（不定期按GOMS更新）'!A:N,14,FALSE)</f>
        <v>676</v>
      </c>
      <c r="N4414" s="140" t="s">
        <v>1138</v>
      </c>
      <c r="O4414" s="27">
        <f>IFERROR(VLOOKUP(N4414,'散件迭代（不定期更新）'!C:J,8,FALSE),0)</f>
        <v>0</v>
      </c>
      <c r="P4414" s="27" t="str">
        <f>IFERROR(VLOOKUP(N4414,'散件（更新）'!B:H,3,FALSE),0)</f>
        <v>206-2029-0619</v>
      </c>
      <c r="Q4414" s="27" t="str">
        <f>VLOOKUP(N4414,'散件（更新）'!B:H,2,FALSE)</f>
        <v>114-20290619</v>
      </c>
      <c r="R4414" s="27" t="str">
        <f>VLOOKUP(N4414,'散件（更新）'!B:H,7,FALSE)</f>
        <v>HEPA Assy+Brush Roller</v>
      </c>
      <c r="S4414" s="27" t="str">
        <f>VLOOKUP(N4414,'散件（更新）'!B:E,4,FALSE)</f>
        <v>https://tineco-yxzt.oss-accelerate.aliyuncs.com/20231227/9SWAR100000_1703640266936.png</v>
      </c>
      <c r="T4414" s="27" t="s">
        <v>8759</v>
      </c>
      <c r="U4414" s="28" t="str">
        <f>VLOOKUP(N4414,'散件（更新）'!B:G,6,FALSE)</f>
        <v>Steam附件套装</v>
      </c>
      <c r="V4414" s="28" t="str">
        <f>VLOOKUP(N4414,'散件（更新）'!B:I,8,FALSE)</f>
        <v>6972200198389</v>
      </c>
    </row>
    <row r="4415" spans="1:22" ht="14.6">
      <c r="A4415" s="57">
        <v>46169</v>
      </c>
      <c r="B4415" s="140" t="s">
        <v>128</v>
      </c>
      <c r="C4415" s="27" t="str">
        <f>VLOOKUP(B4415,'大货清单（不定期按GOMS更新）'!A:H,8,0)</f>
        <v>109-20290601</v>
      </c>
      <c r="D4415" s="27" t="str">
        <f>VLOOKUP(B4415,'大货清单（不定期按GOMS更新）'!A:C,3,0)</f>
        <v>CL2029F-01</v>
      </c>
      <c r="E4415" s="27" t="str">
        <f>VLOOKUP(B4415,'大货清单（不定期按GOMS更新）'!A:H,4,0)</f>
        <v>FR,DE,IT,NL,PL,SE,ES,BE,UA</v>
      </c>
      <c r="F4415" s="27" t="str">
        <f>VLOOKUP(B4415,'大货清单（不定期按GOMS更新）'!A:H,2,0)</f>
        <v>Floor One S5 Steam</v>
      </c>
      <c r="G4415" s="28" t="str">
        <f>VLOOKUP(B4415,'大货清单（不定期按GOMS更新）'!A:I,9,FALSE)</f>
        <v>6972200197382,	 6972200197382</v>
      </c>
      <c r="H4415" s="27" t="str">
        <f>VLOOKUP(B4415,'大货清单（不定期按GOMS更新）'!A:H,7,0)</f>
        <v>White&amp;Black</v>
      </c>
      <c r="I4415" s="27" t="str">
        <f>VLOOKUP(B4415,'大货清单（不定期按GOMS更新）'!A:F,6,FALSE)</f>
        <v>ACTIVE</v>
      </c>
      <c r="J4415" s="27" t="str">
        <f>VLOOKUP(B4415,'大货清单（不定期按GOMS更新）'!A:K,11,FALSE)</f>
        <v>9.8</v>
      </c>
      <c r="K4415" s="27" t="str">
        <f>VLOOKUP(B4415,'大货清单（不定期按GOMS更新）'!A:N,12,FALSE)</f>
        <v>362</v>
      </c>
      <c r="L4415" s="27" t="str">
        <f>VLOOKUP(B4415,'大货清单（不定期按GOMS更新）'!A:M,13,FALSE)</f>
        <v>336</v>
      </c>
      <c r="M4415" s="27" t="str">
        <f>VLOOKUP(B4415,'大货清单（不定期按GOMS更新）'!A:N,14,FALSE)</f>
        <v>676</v>
      </c>
      <c r="N4415" s="140" t="s">
        <v>1134</v>
      </c>
      <c r="O4415" s="27">
        <f>IFERROR(VLOOKUP(N4415,'散件迭代（不定期更新）'!C:J,8,FALSE),0)</f>
        <v>0</v>
      </c>
      <c r="P4415" s="27" t="str">
        <f>IFERROR(VLOOKUP(N4415,'散件（更新）'!B:H,3,FALSE),0)</f>
        <v>206-2029-0604</v>
      </c>
      <c r="Q4415" s="27" t="str">
        <f>VLOOKUP(N4415,'散件（更新）'!B:H,2,FALSE)</f>
        <v>114-20290604</v>
      </c>
      <c r="R4415" s="27" t="str">
        <f>VLOOKUP(N4415,'散件（更新）'!B:H,7,FALSE)</f>
        <v>Brush Roller Cover</v>
      </c>
      <c r="S4415" s="27" t="str">
        <f>VLOOKUP(N4415,'散件（更新）'!B:E,4,FALSE)</f>
        <v>https://tineco-yxzt.oss-accelerate.aliyuncs.com/20231227/9SWBC100000_1703640267067.png</v>
      </c>
      <c r="T4415" s="27" t="s">
        <v>8759</v>
      </c>
      <c r="U4415" s="28" t="str">
        <f>VLOOKUP(N4415,'散件（更新）'!B:G,6,FALSE)</f>
        <v>滚刷盖组件</v>
      </c>
      <c r="V4415" s="28" t="str">
        <f>VLOOKUP(N4415,'散件（更新）'!B:I,8,FALSE)</f>
        <v>6972200198259</v>
      </c>
    </row>
    <row r="4416" spans="1:22" ht="14.6">
      <c r="A4416" s="57">
        <v>46169</v>
      </c>
      <c r="B4416" s="140" t="s">
        <v>128</v>
      </c>
      <c r="C4416" s="27" t="str">
        <f>VLOOKUP(B4416,'大货清单（不定期按GOMS更新）'!A:H,8,0)</f>
        <v>109-20290601</v>
      </c>
      <c r="D4416" s="27" t="str">
        <f>VLOOKUP(B4416,'大货清单（不定期按GOMS更新）'!A:C,3,0)</f>
        <v>CL2029F-01</v>
      </c>
      <c r="E4416" s="27" t="str">
        <f>VLOOKUP(B4416,'大货清单（不定期按GOMS更新）'!A:H,4,0)</f>
        <v>FR,DE,IT,NL,PL,SE,ES,BE,UA</v>
      </c>
      <c r="F4416" s="27" t="str">
        <f>VLOOKUP(B4416,'大货清单（不定期按GOMS更新）'!A:H,2,0)</f>
        <v>Floor One S5 Steam</v>
      </c>
      <c r="G4416" s="28" t="str">
        <f>VLOOKUP(B4416,'大货清单（不定期按GOMS更新）'!A:I,9,FALSE)</f>
        <v>6972200197382,	 6972200197382</v>
      </c>
      <c r="H4416" s="27" t="str">
        <f>VLOOKUP(B4416,'大货清单（不定期按GOMS更新）'!A:H,7,0)</f>
        <v>White&amp;Black</v>
      </c>
      <c r="I4416" s="27" t="str">
        <f>VLOOKUP(B4416,'大货清单（不定期按GOMS更新）'!A:F,6,FALSE)</f>
        <v>ACTIVE</v>
      </c>
      <c r="J4416" s="27" t="str">
        <f>VLOOKUP(B4416,'大货清单（不定期按GOMS更新）'!A:K,11,FALSE)</f>
        <v>9.8</v>
      </c>
      <c r="K4416" s="27" t="str">
        <f>VLOOKUP(B4416,'大货清单（不定期按GOMS更新）'!A:N,12,FALSE)</f>
        <v>362</v>
      </c>
      <c r="L4416" s="27" t="str">
        <f>VLOOKUP(B4416,'大货清单（不定期按GOMS更新）'!A:M,13,FALSE)</f>
        <v>336</v>
      </c>
      <c r="M4416" s="27" t="str">
        <f>VLOOKUP(B4416,'大货清单（不定期按GOMS更新）'!A:N,14,FALSE)</f>
        <v>676</v>
      </c>
      <c r="N4416" s="140" t="s">
        <v>1137</v>
      </c>
      <c r="O4416" s="27">
        <f>IFERROR(VLOOKUP(N4416,'散件迭代（不定期更新）'!C:J,8,FALSE),0)</f>
        <v>0</v>
      </c>
      <c r="P4416" s="27" t="str">
        <f>IFERROR(VLOOKUP(N4416,'散件（更新）'!B:H,3,FALSE),0)</f>
        <v>206-2029-0600</v>
      </c>
      <c r="Q4416" s="27" t="str">
        <f>VLOOKUP(N4416,'散件（更新）'!B:H,2,FALSE)</f>
        <v>114-20290600</v>
      </c>
      <c r="R4416" s="27" t="str">
        <f>VLOOKUP(N4416,'散件（更新）'!B:H,7,FALSE)</f>
        <v>Brush Roller</v>
      </c>
      <c r="S4416" s="27" t="str">
        <f>VLOOKUP(N4416,'散件（更新）'!B:E,4,FALSE)</f>
        <v>https://tineco-yxzt.oss-accelerate.aliyuncs.com/20231219/9SWBR100000_1702948045666.png</v>
      </c>
      <c r="T4416" s="27" t="s">
        <v>8759</v>
      </c>
      <c r="U4416" s="28" t="str">
        <f>VLOOKUP(N4416,'散件（更新）'!B:G,6,FALSE)</f>
        <v>滚刷组件</v>
      </c>
      <c r="V4416" s="28" t="str">
        <f>VLOOKUP(N4416,'散件（更新）'!B:I,8,FALSE)</f>
        <v>6972200198228</v>
      </c>
    </row>
    <row r="4417" spans="1:22" ht="14.6">
      <c r="A4417" s="57">
        <v>46169</v>
      </c>
      <c r="B4417" s="140" t="s">
        <v>128</v>
      </c>
      <c r="C4417" s="27" t="str">
        <f>VLOOKUP(B4417,'大货清单（不定期按GOMS更新）'!A:H,8,0)</f>
        <v>109-20290601</v>
      </c>
      <c r="D4417" s="27" t="str">
        <f>VLOOKUP(B4417,'大货清单（不定期按GOMS更新）'!A:C,3,0)</f>
        <v>CL2029F-01</v>
      </c>
      <c r="E4417" s="27" t="str">
        <f>VLOOKUP(B4417,'大货清单（不定期按GOMS更新）'!A:H,4,0)</f>
        <v>FR,DE,IT,NL,PL,SE,ES,BE,UA</v>
      </c>
      <c r="F4417" s="27" t="str">
        <f>VLOOKUP(B4417,'大货清单（不定期按GOMS更新）'!A:H,2,0)</f>
        <v>Floor One S5 Steam</v>
      </c>
      <c r="G4417" s="28" t="str">
        <f>VLOOKUP(B4417,'大货清单（不定期按GOMS更新）'!A:I,9,FALSE)</f>
        <v>6972200197382,	 6972200197382</v>
      </c>
      <c r="H4417" s="27" t="str">
        <f>VLOOKUP(B4417,'大货清单（不定期按GOMS更新）'!A:H,7,0)</f>
        <v>White&amp;Black</v>
      </c>
      <c r="I4417" s="27" t="str">
        <f>VLOOKUP(B4417,'大货清单（不定期按GOMS更新）'!A:F,6,FALSE)</f>
        <v>ACTIVE</v>
      </c>
      <c r="J4417" s="27" t="str">
        <f>VLOOKUP(B4417,'大货清单（不定期按GOMS更新）'!A:K,11,FALSE)</f>
        <v>9.8</v>
      </c>
      <c r="K4417" s="27" t="str">
        <f>VLOOKUP(B4417,'大货清单（不定期按GOMS更新）'!A:N,12,FALSE)</f>
        <v>362</v>
      </c>
      <c r="L4417" s="27" t="str">
        <f>VLOOKUP(B4417,'大货清单（不定期按GOMS更新）'!A:M,13,FALSE)</f>
        <v>336</v>
      </c>
      <c r="M4417" s="27" t="str">
        <f>VLOOKUP(B4417,'大货清单（不定期按GOMS更新）'!A:N,14,FALSE)</f>
        <v>676</v>
      </c>
      <c r="N4417" s="140" t="s">
        <v>1128</v>
      </c>
      <c r="O4417" s="27">
        <f>IFERROR(VLOOKUP(N4417,'散件迭代（不定期更新）'!C:J,8,FALSE),0)</f>
        <v>0</v>
      </c>
      <c r="P4417" s="27" t="str">
        <f>IFERROR(VLOOKUP(N4417,'散件（更新）'!B:H,3,FALSE),0)</f>
        <v>206-2029-0608</v>
      </c>
      <c r="Q4417" s="27" t="str">
        <f>VLOOKUP(N4417,'散件（更新）'!B:H,2,FALSE)</f>
        <v>114-20290608</v>
      </c>
      <c r="R4417" s="27" t="str">
        <f>VLOOKUP(N4417,'散件（更新）'!B:H,7,FALSE)</f>
        <v>Filter</v>
      </c>
      <c r="S4417" s="27" t="str">
        <f>VLOOKUP(N4417,'散件（更新）'!B:E,4,FALSE)</f>
        <v>https://tineco-yxzt.oss-accelerate.aliyuncs.com/20231219/9SWFI100000_1702948045741.png</v>
      </c>
      <c r="T4417" s="27" t="s">
        <v>8759</v>
      </c>
      <c r="U4417" s="28" t="str">
        <f>VLOOKUP(N4417,'散件（更新）'!B:G,6,FALSE)</f>
        <v>回收桶挡板</v>
      </c>
      <c r="V4417" s="28" t="str">
        <f>VLOOKUP(N4417,'散件（更新）'!B:I,8,FALSE)</f>
        <v>6972200198297</v>
      </c>
    </row>
    <row r="4418" spans="1:22" ht="14.6">
      <c r="A4418" s="57">
        <v>46169</v>
      </c>
      <c r="B4418" s="140" t="s">
        <v>128</v>
      </c>
      <c r="C4418" s="27" t="str">
        <f>VLOOKUP(B4418,'大货清单（不定期按GOMS更新）'!A:H,8,0)</f>
        <v>109-20290601</v>
      </c>
      <c r="D4418" s="27" t="str">
        <f>VLOOKUP(B4418,'大货清单（不定期按GOMS更新）'!A:C,3,0)</f>
        <v>CL2029F-01</v>
      </c>
      <c r="E4418" s="27" t="str">
        <f>VLOOKUP(B4418,'大货清单（不定期按GOMS更新）'!A:H,4,0)</f>
        <v>FR,DE,IT,NL,PL,SE,ES,BE,UA</v>
      </c>
      <c r="F4418" s="27" t="str">
        <f>VLOOKUP(B4418,'大货清单（不定期按GOMS更新）'!A:H,2,0)</f>
        <v>Floor One S5 Steam</v>
      </c>
      <c r="G4418" s="28" t="str">
        <f>VLOOKUP(B4418,'大货清单（不定期按GOMS更新）'!A:I,9,FALSE)</f>
        <v>6972200197382,	 6972200197382</v>
      </c>
      <c r="H4418" s="27" t="str">
        <f>VLOOKUP(B4418,'大货清单（不定期按GOMS更新）'!A:H,7,0)</f>
        <v>White&amp;Black</v>
      </c>
      <c r="I4418" s="27" t="str">
        <f>VLOOKUP(B4418,'大货清单（不定期按GOMS更新）'!A:F,6,FALSE)</f>
        <v>ACTIVE</v>
      </c>
      <c r="J4418" s="27" t="str">
        <f>VLOOKUP(B4418,'大货清单（不定期按GOMS更新）'!A:K,11,FALSE)</f>
        <v>9.8</v>
      </c>
      <c r="K4418" s="27" t="str">
        <f>VLOOKUP(B4418,'大货清单（不定期按GOMS更新）'!A:N,12,FALSE)</f>
        <v>362</v>
      </c>
      <c r="L4418" s="27" t="str">
        <f>VLOOKUP(B4418,'大货清单（不定期按GOMS更新）'!A:M,13,FALSE)</f>
        <v>336</v>
      </c>
      <c r="M4418" s="27" t="str">
        <f>VLOOKUP(B4418,'大货清单（不定期按GOMS更新）'!A:N,14,FALSE)</f>
        <v>676</v>
      </c>
      <c r="N4418" s="140" t="s">
        <v>1140</v>
      </c>
      <c r="O4418" s="27">
        <f>IFERROR(VLOOKUP(N4418,'散件迭代（不定期更新）'!C:J,8,FALSE),0)</f>
        <v>0</v>
      </c>
      <c r="P4418" s="27" t="str">
        <f>IFERROR(VLOOKUP(N4418,'散件（更新）'!B:H,3,FALSE),0)</f>
        <v>206-2029-0606</v>
      </c>
      <c r="Q4418" s="27" t="str">
        <f>VLOOKUP(N4418,'散件（更新）'!B:H,2,FALSE)</f>
        <v>114-20290606</v>
      </c>
      <c r="R4418" s="27" t="str">
        <f>VLOOKUP(N4418,'散件（更新）'!B:H,7,FALSE)</f>
        <v>Charging Base</v>
      </c>
      <c r="S4418" s="27" t="str">
        <f>VLOOKUP(N4418,'散件（更新）'!B:E,4,FALSE)</f>
        <v>https://tineco-yxzt.oss-accelerate.aliyuncs.com/20231219/9SWPB100000_1702948045819.png</v>
      </c>
      <c r="T4418" s="27" t="s">
        <v>8759</v>
      </c>
      <c r="U4418" s="28" t="str">
        <f>VLOOKUP(N4418,'散件（更新）'!B:G,6,FALSE)</f>
        <v>托盘组件</v>
      </c>
      <c r="V4418" s="28" t="str">
        <f>VLOOKUP(N4418,'散件（更新）'!B:I,8,FALSE)</f>
        <v>6972200198273</v>
      </c>
    </row>
    <row r="4419" spans="1:22" ht="14.6">
      <c r="A4419" s="57">
        <v>46169</v>
      </c>
      <c r="B4419" s="140" t="s">
        <v>128</v>
      </c>
      <c r="C4419" s="27" t="str">
        <f>VLOOKUP(B4419,'大货清单（不定期按GOMS更新）'!A:H,8,0)</f>
        <v>109-20290601</v>
      </c>
      <c r="D4419" s="27" t="str">
        <f>VLOOKUP(B4419,'大货清单（不定期按GOMS更新）'!A:C,3,0)</f>
        <v>CL2029F-01</v>
      </c>
      <c r="E4419" s="27" t="str">
        <f>VLOOKUP(B4419,'大货清单（不定期按GOMS更新）'!A:H,4,0)</f>
        <v>FR,DE,IT,NL,PL,SE,ES,BE,UA</v>
      </c>
      <c r="F4419" s="27" t="str">
        <f>VLOOKUP(B4419,'大货清单（不定期按GOMS更新）'!A:H,2,0)</f>
        <v>Floor One S5 Steam</v>
      </c>
      <c r="G4419" s="28" t="str">
        <f>VLOOKUP(B4419,'大货清单（不定期按GOMS更新）'!A:I,9,FALSE)</f>
        <v>6972200197382,	 6972200197382</v>
      </c>
      <c r="H4419" s="27" t="str">
        <f>VLOOKUP(B4419,'大货清单（不定期按GOMS更新）'!A:H,7,0)</f>
        <v>White&amp;Black</v>
      </c>
      <c r="I4419" s="27" t="str">
        <f>VLOOKUP(B4419,'大货清单（不定期按GOMS更新）'!A:F,6,FALSE)</f>
        <v>ACTIVE</v>
      </c>
      <c r="J4419" s="27" t="str">
        <f>VLOOKUP(B4419,'大货清单（不定期按GOMS更新）'!A:K,11,FALSE)</f>
        <v>9.8</v>
      </c>
      <c r="K4419" s="27" t="str">
        <f>VLOOKUP(B4419,'大货清单（不定期按GOMS更新）'!A:N,12,FALSE)</f>
        <v>362</v>
      </c>
      <c r="L4419" s="27" t="str">
        <f>VLOOKUP(B4419,'大货清单（不定期按GOMS更新）'!A:M,13,FALSE)</f>
        <v>336</v>
      </c>
      <c r="M4419" s="27" t="str">
        <f>VLOOKUP(B4419,'大货清单（不定期按GOMS更新）'!A:N,14,FALSE)</f>
        <v>676</v>
      </c>
      <c r="N4419" s="140" t="s">
        <v>1215</v>
      </c>
      <c r="O4419" s="27">
        <f>IFERROR(VLOOKUP(N4419,'散件迭代（不定期更新）'!C:J,8,FALSE),0)</f>
        <v>0</v>
      </c>
      <c r="P4419" s="27" t="str">
        <f>IFERROR(VLOOKUP(N4419,'散件（更新）'!B:H,3,FALSE),0)</f>
        <v>206-2029-0610</v>
      </c>
      <c r="Q4419" s="27" t="str">
        <f>VLOOKUP(N4419,'散件（更新）'!B:H,2,FALSE)</f>
        <v>114-20290610</v>
      </c>
      <c r="R4419" s="27" t="str">
        <f>VLOOKUP(N4419,'散件（更新）'!B:H,7,FALSE)</f>
        <v>Plastic part</v>
      </c>
      <c r="S4419" s="27" t="str">
        <f>VLOOKUP(N4419,'散件（更新）'!B:E,4,FALSE)</f>
        <v>https://tineco-yxzt.oss-accelerate.aliyuncs.com/20231219/9SWRH100000_1702948046211.png</v>
      </c>
      <c r="T4419" s="27" t="s">
        <v>8759</v>
      </c>
      <c r="U4419" s="28" t="str">
        <f>VLOOKUP(N4419,'散件（更新）'!B:G,6,FALSE)</f>
        <v>转接头组件</v>
      </c>
      <c r="V4419" s="28" t="str">
        <f>VLOOKUP(N4419,'散件（更新）'!B:I,8,FALSE)</f>
        <v>6972200198310</v>
      </c>
    </row>
    <row r="4420" spans="1:22" ht="14.6">
      <c r="A4420" s="57">
        <v>46169</v>
      </c>
      <c r="B4420" s="140" t="s">
        <v>128</v>
      </c>
      <c r="C4420" s="27" t="str">
        <f>VLOOKUP(B4420,'大货清单（不定期按GOMS更新）'!A:H,8,0)</f>
        <v>109-20290601</v>
      </c>
      <c r="D4420" s="27" t="str">
        <f>VLOOKUP(B4420,'大货清单（不定期按GOMS更新）'!A:C,3,0)</f>
        <v>CL2029F-01</v>
      </c>
      <c r="E4420" s="27" t="str">
        <f>VLOOKUP(B4420,'大货清单（不定期按GOMS更新）'!A:H,4,0)</f>
        <v>FR,DE,IT,NL,PL,SE,ES,BE,UA</v>
      </c>
      <c r="F4420" s="27" t="str">
        <f>VLOOKUP(B4420,'大货清单（不定期按GOMS更新）'!A:H,2,0)</f>
        <v>Floor One S5 Steam</v>
      </c>
      <c r="G4420" s="28" t="str">
        <f>VLOOKUP(B4420,'大货清单（不定期按GOMS更新）'!A:I,9,FALSE)</f>
        <v>6972200197382,	 6972200197382</v>
      </c>
      <c r="H4420" s="27" t="str">
        <f>VLOOKUP(B4420,'大货清单（不定期按GOMS更新）'!A:H,7,0)</f>
        <v>White&amp;Black</v>
      </c>
      <c r="I4420" s="27" t="str">
        <f>VLOOKUP(B4420,'大货清单（不定期按GOMS更新）'!A:F,6,FALSE)</f>
        <v>ACTIVE</v>
      </c>
      <c r="J4420" s="27" t="str">
        <f>VLOOKUP(B4420,'大货清单（不定期按GOMS更新）'!A:K,11,FALSE)</f>
        <v>9.8</v>
      </c>
      <c r="K4420" s="27" t="str">
        <f>VLOOKUP(B4420,'大货清单（不定期按GOMS更新）'!A:N,12,FALSE)</f>
        <v>362</v>
      </c>
      <c r="L4420" s="27" t="str">
        <f>VLOOKUP(B4420,'大货清单（不定期按GOMS更新）'!A:M,13,FALSE)</f>
        <v>336</v>
      </c>
      <c r="M4420" s="27" t="str">
        <f>VLOOKUP(B4420,'大货清单（不定期按GOMS更新）'!A:N,14,FALSE)</f>
        <v>676</v>
      </c>
      <c r="N4420" s="140" t="s">
        <v>1139</v>
      </c>
      <c r="O4420" s="27">
        <f>IFERROR(VLOOKUP(N4420,'散件迭代（不定期更新）'!C:J,8,FALSE),0)</f>
        <v>0</v>
      </c>
      <c r="P4420" s="27" t="str">
        <f>IFERROR(VLOOKUP(N4420,'散件（更新）'!B:H,3,FALSE),0)</f>
        <v>206-2029-0618</v>
      </c>
      <c r="Q4420" s="27" t="str">
        <f>VLOOKUP(N4420,'散件（更新）'!B:H,2,FALSE)</f>
        <v>114-20290618</v>
      </c>
      <c r="R4420" s="27" t="str">
        <f>VLOOKUP(N4420,'散件（更新）'!B:H,7,FALSE)</f>
        <v>Plastic part</v>
      </c>
      <c r="S4420" s="27" t="str">
        <f>VLOOKUP(N4420,'散件（更新）'!B:E,4,FALSE)</f>
        <v>https://tineco-yxzt.oss-accelerate.aliyuncs.com/20231219/9SWRH100100_1702948046291.png</v>
      </c>
      <c r="T4420" s="27" t="s">
        <v>8759</v>
      </c>
      <c r="U4420" s="28" t="str">
        <f>VLOOKUP(N4420,'散件（更新）'!B:G,6,FALSE)</f>
        <v>LED显示屏组件
机身顶盖+显示屏</v>
      </c>
      <c r="V4420" s="28" t="str">
        <f>VLOOKUP(N4420,'散件（更新）'!B:I,8,FALSE)</f>
        <v>6972200198402</v>
      </c>
    </row>
    <row r="4421" spans="1:22" ht="14.6">
      <c r="A4421" s="57">
        <v>46169</v>
      </c>
      <c r="B4421" s="140" t="s">
        <v>128</v>
      </c>
      <c r="C4421" s="27" t="str">
        <f>VLOOKUP(B4421,'大货清单（不定期按GOMS更新）'!A:H,8,0)</f>
        <v>109-20290601</v>
      </c>
      <c r="D4421" s="27" t="str">
        <f>VLOOKUP(B4421,'大货清单（不定期按GOMS更新）'!A:C,3,0)</f>
        <v>CL2029F-01</v>
      </c>
      <c r="E4421" s="27" t="str">
        <f>VLOOKUP(B4421,'大货清单（不定期按GOMS更新）'!A:H,4,0)</f>
        <v>FR,DE,IT,NL,PL,SE,ES,BE,UA</v>
      </c>
      <c r="F4421" s="27" t="str">
        <f>VLOOKUP(B4421,'大货清单（不定期按GOMS更新）'!A:H,2,0)</f>
        <v>Floor One S5 Steam</v>
      </c>
      <c r="G4421" s="28" t="str">
        <f>VLOOKUP(B4421,'大货清单（不定期按GOMS更新）'!A:I,9,FALSE)</f>
        <v>6972200197382,	 6972200197382</v>
      </c>
      <c r="H4421" s="27" t="str">
        <f>VLOOKUP(B4421,'大货清单（不定期按GOMS更新）'!A:H,7,0)</f>
        <v>White&amp;Black</v>
      </c>
      <c r="I4421" s="27" t="str">
        <f>VLOOKUP(B4421,'大货清单（不定期按GOMS更新）'!A:F,6,FALSE)</f>
        <v>ACTIVE</v>
      </c>
      <c r="J4421" s="27" t="str">
        <f>VLOOKUP(B4421,'大货清单（不定期按GOMS更新）'!A:K,11,FALSE)</f>
        <v>9.8</v>
      </c>
      <c r="K4421" s="27" t="str">
        <f>VLOOKUP(B4421,'大货清单（不定期按GOMS更新）'!A:N,12,FALSE)</f>
        <v>362</v>
      </c>
      <c r="L4421" s="27" t="str">
        <f>VLOOKUP(B4421,'大货清单（不定期按GOMS更新）'!A:M,13,FALSE)</f>
        <v>336</v>
      </c>
      <c r="M4421" s="27" t="str">
        <f>VLOOKUP(B4421,'大货清单（不定期按GOMS更新）'!A:N,14,FALSE)</f>
        <v>676</v>
      </c>
      <c r="N4421" s="140" t="s">
        <v>1124</v>
      </c>
      <c r="O4421" s="27">
        <f>IFERROR(VLOOKUP(N4421,'散件迭代（不定期更新）'!C:J,8,FALSE),0)</f>
        <v>0</v>
      </c>
      <c r="P4421" s="27" t="str">
        <f>IFERROR(VLOOKUP(N4421,'散件（更新）'!B:H,3,FALSE),0)</f>
        <v>206-2029-0621</v>
      </c>
      <c r="Q4421" s="27" t="str">
        <f>VLOOKUP(N4421,'散件（更新）'!B:H,2,FALSE)</f>
        <v>114-20290621</v>
      </c>
      <c r="R4421" s="27" t="str">
        <f>VLOOKUP(N4421,'散件（更新）'!B:H,7,FALSE)</f>
        <v>Plastic part</v>
      </c>
      <c r="S4421" s="27" t="str">
        <f>VLOOKUP(N4421,'散件（更新）'!B:E,4,FALSE)</f>
        <v>https://tineco-yxzt.oss-accelerate.aliyuncs.com/20231227/9SWRH100200_1703640267232.png</v>
      </c>
      <c r="T4421" s="27" t="s">
        <v>8759</v>
      </c>
      <c r="U4421" s="28" t="str">
        <f>VLOOKUP(N4421,'散件（更新）'!B:G,6,FALSE)</f>
        <v>喷气板超声组件</v>
      </c>
      <c r="V4421" s="28" t="str">
        <f>VLOOKUP(N4421,'散件（更新）'!B:I,8,FALSE)</f>
        <v>6972200198419</v>
      </c>
    </row>
    <row r="4422" spans="1:22" ht="14.6">
      <c r="A4422" s="57">
        <v>46169</v>
      </c>
      <c r="B4422" s="140" t="s">
        <v>128</v>
      </c>
      <c r="C4422" s="27" t="str">
        <f>VLOOKUP(B4422,'大货清单（不定期按GOMS更新）'!A:H,8,0)</f>
        <v>109-20290601</v>
      </c>
      <c r="D4422" s="27" t="str">
        <f>VLOOKUP(B4422,'大货清单（不定期按GOMS更新）'!A:C,3,0)</f>
        <v>CL2029F-01</v>
      </c>
      <c r="E4422" s="27" t="str">
        <f>VLOOKUP(B4422,'大货清单（不定期按GOMS更新）'!A:H,4,0)</f>
        <v>FR,DE,IT,NL,PL,SE,ES,BE,UA</v>
      </c>
      <c r="F4422" s="27" t="str">
        <f>VLOOKUP(B4422,'大货清单（不定期按GOMS更新）'!A:H,2,0)</f>
        <v>Floor One S5 Steam</v>
      </c>
      <c r="G4422" s="28" t="str">
        <f>VLOOKUP(B4422,'大货清单（不定期按GOMS更新）'!A:I,9,FALSE)</f>
        <v>6972200197382,	 6972200197382</v>
      </c>
      <c r="H4422" s="27" t="str">
        <f>VLOOKUP(B4422,'大货清单（不定期按GOMS更新）'!A:H,7,0)</f>
        <v>White&amp;Black</v>
      </c>
      <c r="I4422" s="27" t="str">
        <f>VLOOKUP(B4422,'大货清单（不定期按GOMS更新）'!A:F,6,FALSE)</f>
        <v>ACTIVE</v>
      </c>
      <c r="J4422" s="27" t="str">
        <f>VLOOKUP(B4422,'大货清单（不定期按GOMS更新）'!A:K,11,FALSE)</f>
        <v>9.8</v>
      </c>
      <c r="K4422" s="27" t="str">
        <f>VLOOKUP(B4422,'大货清单（不定期按GOMS更新）'!A:N,12,FALSE)</f>
        <v>362</v>
      </c>
      <c r="L4422" s="27" t="str">
        <f>VLOOKUP(B4422,'大货清单（不定期按GOMS更新）'!A:M,13,FALSE)</f>
        <v>336</v>
      </c>
      <c r="M4422" s="27" t="str">
        <f>VLOOKUP(B4422,'大货清单（不定期按GOMS更新）'!A:N,14,FALSE)</f>
        <v>676</v>
      </c>
      <c r="N4422" s="140" t="s">
        <v>1129</v>
      </c>
      <c r="O4422" s="27">
        <f>IFERROR(VLOOKUP(N4422,'散件迭代（不定期更新）'!C:J,8,FALSE),0)</f>
        <v>0</v>
      </c>
      <c r="P4422" s="27" t="str">
        <f>IFERROR(VLOOKUP(N4422,'散件（更新）'!B:H,3,FALSE),0)</f>
        <v>206-2029-0617</v>
      </c>
      <c r="Q4422" s="27" t="str">
        <f>VLOOKUP(N4422,'散件（更新）'!B:H,2,FALSE)</f>
        <v>114-20290617</v>
      </c>
      <c r="R4422" s="27" t="str">
        <f>VLOOKUP(N4422,'散件（更新）'!B:H,7,FALSE)</f>
        <v>Sensor</v>
      </c>
      <c r="S4422" s="27" t="str">
        <f>VLOOKUP(N4422,'散件（更新）'!B:E,4,FALSE)</f>
        <v>https://tineco-yxzt.oss-accelerate.aliyuncs.com/20231219/9SWRI100000_1702948046445.png</v>
      </c>
      <c r="T4422" s="27" t="s">
        <v>8759</v>
      </c>
      <c r="U4422" s="28" t="str">
        <f>VLOOKUP(N4422,'散件（更新）'!B:G,6,FALSE)</f>
        <v>光电液位传感器组件</v>
      </c>
      <c r="V4422" s="28" t="str">
        <f>VLOOKUP(N4422,'散件（更新）'!B:I,8,FALSE)</f>
        <v>6972200198396</v>
      </c>
    </row>
    <row r="4423" spans="1:22" ht="14.6">
      <c r="A4423" s="57">
        <v>46169</v>
      </c>
      <c r="B4423" s="140" t="s">
        <v>128</v>
      </c>
      <c r="C4423" s="27" t="str">
        <f>VLOOKUP(B4423,'大货清单（不定期按GOMS更新）'!A:H,8,0)</f>
        <v>109-20290601</v>
      </c>
      <c r="D4423" s="27" t="str">
        <f>VLOOKUP(B4423,'大货清单（不定期按GOMS更新）'!A:C,3,0)</f>
        <v>CL2029F-01</v>
      </c>
      <c r="E4423" s="27" t="str">
        <f>VLOOKUP(B4423,'大货清单（不定期按GOMS更新）'!A:H,4,0)</f>
        <v>FR,DE,IT,NL,PL,SE,ES,BE,UA</v>
      </c>
      <c r="F4423" s="27" t="str">
        <f>VLOOKUP(B4423,'大货清单（不定期按GOMS更新）'!A:H,2,0)</f>
        <v>Floor One S5 Steam</v>
      </c>
      <c r="G4423" s="28" t="str">
        <f>VLOOKUP(B4423,'大货清单（不定期按GOMS更新）'!A:I,9,FALSE)</f>
        <v>6972200197382,	 6972200197382</v>
      </c>
      <c r="H4423" s="27" t="str">
        <f>VLOOKUP(B4423,'大货清单（不定期按GOMS更新）'!A:H,7,0)</f>
        <v>White&amp;Black</v>
      </c>
      <c r="I4423" s="27" t="str">
        <f>VLOOKUP(B4423,'大货清单（不定期按GOMS更新）'!A:F,6,FALSE)</f>
        <v>ACTIVE</v>
      </c>
      <c r="J4423" s="27" t="str">
        <f>VLOOKUP(B4423,'大货清单（不定期按GOMS更新）'!A:K,11,FALSE)</f>
        <v>9.8</v>
      </c>
      <c r="K4423" s="27" t="str">
        <f>VLOOKUP(B4423,'大货清单（不定期按GOMS更新）'!A:N,12,FALSE)</f>
        <v>362</v>
      </c>
      <c r="L4423" s="27" t="str">
        <f>VLOOKUP(B4423,'大货清单（不定期按GOMS更新）'!A:M,13,FALSE)</f>
        <v>336</v>
      </c>
      <c r="M4423" s="27" t="str">
        <f>VLOOKUP(B4423,'大货清单（不定期按GOMS更新）'!A:N,14,FALSE)</f>
        <v>676</v>
      </c>
      <c r="N4423" s="140" t="s">
        <v>1126</v>
      </c>
      <c r="O4423" s="27">
        <f>IFERROR(VLOOKUP(N4423,'散件迭代（不定期更新）'!C:J,8,FALSE),0)</f>
        <v>0</v>
      </c>
      <c r="P4423" s="27" t="str">
        <f>IFERROR(VLOOKUP(N4423,'散件（更新）'!B:H,3,FALSE),0)</f>
        <v>206-2029-0620</v>
      </c>
      <c r="Q4423" s="27" t="str">
        <f>VLOOKUP(N4423,'散件（更新）'!B:H,2,FALSE)</f>
        <v>114-20290620</v>
      </c>
      <c r="R4423" s="27" t="str">
        <f>VLOOKUP(N4423,'散件（更新）'!B:H,7,FALSE)</f>
        <v>wire</v>
      </c>
      <c r="S4423" s="27" t="str">
        <f>VLOOKUP(N4423,'散件（更新）'!B:E,4,FALSE)</f>
        <v>https://tineco-yxzt.oss-accelerate.aliyuncs.com/20231227/9SWRI1000EU_1703640267330.png</v>
      </c>
      <c r="T4423" s="27" t="s">
        <v>8759</v>
      </c>
      <c r="U4423" s="28" t="str">
        <f>VLOOKUP(N4423,'散件（更新）'!B:G,6,FALSE)</f>
        <v>电源线（欧版）</v>
      </c>
      <c r="V4423" s="28" t="str">
        <f>VLOOKUP(N4423,'散件（更新）'!B:I,8,FALSE)</f>
        <v>6972200198426</v>
      </c>
    </row>
    <row r="4424" spans="1:22" ht="14.6">
      <c r="A4424" s="57">
        <v>46169</v>
      </c>
      <c r="B4424" s="140" t="s">
        <v>128</v>
      </c>
      <c r="C4424" s="27" t="str">
        <f>VLOOKUP(B4424,'大货清单（不定期按GOMS更新）'!A:H,8,0)</f>
        <v>109-20290601</v>
      </c>
      <c r="D4424" s="27" t="str">
        <f>VLOOKUP(B4424,'大货清单（不定期按GOMS更新）'!A:C,3,0)</f>
        <v>CL2029F-01</v>
      </c>
      <c r="E4424" s="27" t="str">
        <f>VLOOKUP(B4424,'大货清单（不定期按GOMS更新）'!A:H,4,0)</f>
        <v>FR,DE,IT,NL,PL,SE,ES,BE,UA</v>
      </c>
      <c r="F4424" s="27" t="str">
        <f>VLOOKUP(B4424,'大货清单（不定期按GOMS更新）'!A:H,2,0)</f>
        <v>Floor One S5 Steam</v>
      </c>
      <c r="G4424" s="28" t="str">
        <f>VLOOKUP(B4424,'大货清单（不定期按GOMS更新）'!A:I,9,FALSE)</f>
        <v>6972200197382,	 6972200197382</v>
      </c>
      <c r="H4424" s="27" t="str">
        <f>VLOOKUP(B4424,'大货清单（不定期按GOMS更新）'!A:H,7,0)</f>
        <v>White&amp;Black</v>
      </c>
      <c r="I4424" s="27" t="str">
        <f>VLOOKUP(B4424,'大货清单（不定期按GOMS更新）'!A:F,6,FALSE)</f>
        <v>ACTIVE</v>
      </c>
      <c r="J4424" s="27" t="str">
        <f>VLOOKUP(B4424,'大货清单（不定期按GOMS更新）'!A:K,11,FALSE)</f>
        <v>9.8</v>
      </c>
      <c r="K4424" s="27" t="str">
        <f>VLOOKUP(B4424,'大货清单（不定期按GOMS更新）'!A:N,12,FALSE)</f>
        <v>362</v>
      </c>
      <c r="L4424" s="27" t="str">
        <f>VLOOKUP(B4424,'大货清单（不定期按GOMS更新）'!A:M,13,FALSE)</f>
        <v>336</v>
      </c>
      <c r="M4424" s="27" t="str">
        <f>VLOOKUP(B4424,'大货清单（不定期按GOMS更新）'!A:N,14,FALSE)</f>
        <v>676</v>
      </c>
      <c r="N4424" s="140" t="s">
        <v>1132</v>
      </c>
      <c r="O4424" s="27">
        <f>IFERROR(VLOOKUP(N4424,'散件迭代（不定期更新）'!C:J,8,FALSE),0)</f>
        <v>0</v>
      </c>
      <c r="P4424" s="27" t="str">
        <f>IFERROR(VLOOKUP(N4424,'散件（更新）'!B:H,3,FALSE),0)</f>
        <v>206-2029-0615</v>
      </c>
      <c r="Q4424" s="27" t="str">
        <f>VLOOKUP(N4424,'散件（更新）'!B:H,2,FALSE)</f>
        <v>114-20290615</v>
      </c>
      <c r="R4424" s="27" t="str">
        <f>VLOOKUP(N4424,'散件（更新）'!B:H,7,FALSE)</f>
        <v>Switch</v>
      </c>
      <c r="S4424" s="27" t="str">
        <f>VLOOKUP(N4424,'散件（更新）'!B:E,4,FALSE)</f>
        <v>https://tineco-yxzt.oss-accelerate.aliyuncs.com/20231219/9SWRK100000_1702948046596.png</v>
      </c>
      <c r="T4424" s="27" t="s">
        <v>8759</v>
      </c>
      <c r="U4424" s="28" t="str">
        <f>VLOOKUP(N4424,'散件（更新）'!B:G,6,FALSE)</f>
        <v>微动开关</v>
      </c>
      <c r="V4424" s="28" t="str">
        <f>VLOOKUP(N4424,'散件（更新）'!B:I,8,FALSE)</f>
        <v>6972200198365</v>
      </c>
    </row>
    <row r="4425" spans="1:22" ht="14.6">
      <c r="A4425" s="57">
        <v>46169</v>
      </c>
      <c r="B4425" s="140" t="s">
        <v>128</v>
      </c>
      <c r="C4425" s="27" t="str">
        <f>VLOOKUP(B4425,'大货清单（不定期按GOMS更新）'!A:H,8,0)</f>
        <v>109-20290601</v>
      </c>
      <c r="D4425" s="27" t="str">
        <f>VLOOKUP(B4425,'大货清单（不定期按GOMS更新）'!A:C,3,0)</f>
        <v>CL2029F-01</v>
      </c>
      <c r="E4425" s="27" t="str">
        <f>VLOOKUP(B4425,'大货清单（不定期按GOMS更新）'!A:H,4,0)</f>
        <v>FR,DE,IT,NL,PL,SE,ES,BE,UA</v>
      </c>
      <c r="F4425" s="27" t="str">
        <f>VLOOKUP(B4425,'大货清单（不定期按GOMS更新）'!A:H,2,0)</f>
        <v>Floor One S5 Steam</v>
      </c>
      <c r="G4425" s="28" t="str">
        <f>VLOOKUP(B4425,'大货清单（不定期按GOMS更新）'!A:I,9,FALSE)</f>
        <v>6972200197382,	 6972200197382</v>
      </c>
      <c r="H4425" s="27" t="str">
        <f>VLOOKUP(B4425,'大货清单（不定期按GOMS更新）'!A:H,7,0)</f>
        <v>White&amp;Black</v>
      </c>
      <c r="I4425" s="27" t="str">
        <f>VLOOKUP(B4425,'大货清单（不定期按GOMS更新）'!A:F,6,FALSE)</f>
        <v>ACTIVE</v>
      </c>
      <c r="J4425" s="27" t="str">
        <f>VLOOKUP(B4425,'大货清单（不定期按GOMS更新）'!A:K,11,FALSE)</f>
        <v>9.8</v>
      </c>
      <c r="K4425" s="27" t="str">
        <f>VLOOKUP(B4425,'大货清单（不定期按GOMS更新）'!A:N,12,FALSE)</f>
        <v>362</v>
      </c>
      <c r="L4425" s="27" t="str">
        <f>VLOOKUP(B4425,'大货清单（不定期按GOMS更新）'!A:M,13,FALSE)</f>
        <v>336</v>
      </c>
      <c r="M4425" s="27" t="str">
        <f>VLOOKUP(B4425,'大货清单（不定期按GOMS更新）'!A:N,14,FALSE)</f>
        <v>676</v>
      </c>
      <c r="N4425" s="140" t="s">
        <v>1217</v>
      </c>
      <c r="O4425" s="27">
        <f>IFERROR(VLOOKUP(N4425,'散件迭代（不定期更新）'!C:J,8,FALSE),0)</f>
        <v>0</v>
      </c>
      <c r="P4425" s="27" t="str">
        <f>IFERROR(VLOOKUP(N4425,'散件（更新）'!B:H,3,FALSE),0)</f>
        <v>206-2029-0609</v>
      </c>
      <c r="Q4425" s="27" t="str">
        <f>VLOOKUP(N4425,'散件（更新）'!B:H,2,FALSE)</f>
        <v>114-20290609</v>
      </c>
      <c r="R4425" s="27" t="str">
        <f>VLOOKUP(N4425,'散件（更新）'!B:H,7,FALSE)</f>
        <v>Motor</v>
      </c>
      <c r="S4425" s="27" t="str">
        <f>VLOOKUP(N4425,'散件（更新）'!B:E,4,FALSE)</f>
        <v>https://tineco-yxzt.oss-accelerate.aliyuncs.com/20231219/9SWRM1001EU_1702948046877.png</v>
      </c>
      <c r="T4425" s="27" t="s">
        <v>8759</v>
      </c>
      <c r="U4425" s="28" t="str">
        <f>VLOOKUP(N4425,'散件（更新）'!B:G,6,FALSE)</f>
        <v>主电机组件(欧版）</v>
      </c>
      <c r="V4425" s="28" t="str">
        <f>VLOOKUP(N4425,'散件（更新）'!B:I,8,FALSE)</f>
        <v>6972200198303</v>
      </c>
    </row>
    <row r="4426" spans="1:22" ht="14.6">
      <c r="A4426" s="57">
        <v>46169</v>
      </c>
      <c r="B4426" s="140" t="s">
        <v>128</v>
      </c>
      <c r="C4426" s="27" t="str">
        <f>VLOOKUP(B4426,'大货清单（不定期按GOMS更新）'!A:H,8,0)</f>
        <v>109-20290601</v>
      </c>
      <c r="D4426" s="27" t="str">
        <f>VLOOKUP(B4426,'大货清单（不定期按GOMS更新）'!A:C,3,0)</f>
        <v>CL2029F-01</v>
      </c>
      <c r="E4426" s="27" t="str">
        <f>VLOOKUP(B4426,'大货清单（不定期按GOMS更新）'!A:H,4,0)</f>
        <v>FR,DE,IT,NL,PL,SE,ES,BE,UA</v>
      </c>
      <c r="F4426" s="27" t="str">
        <f>VLOOKUP(B4426,'大货清单（不定期按GOMS更新）'!A:H,2,0)</f>
        <v>Floor One S5 Steam</v>
      </c>
      <c r="G4426" s="28" t="str">
        <f>VLOOKUP(B4426,'大货清单（不定期按GOMS更新）'!A:I,9,FALSE)</f>
        <v>6972200197382,	 6972200197382</v>
      </c>
      <c r="H4426" s="27" t="str">
        <f>VLOOKUP(B4426,'大货清单（不定期按GOMS更新）'!A:H,7,0)</f>
        <v>White&amp;Black</v>
      </c>
      <c r="I4426" s="27" t="str">
        <f>VLOOKUP(B4426,'大货清单（不定期按GOMS更新）'!A:F,6,FALSE)</f>
        <v>ACTIVE</v>
      </c>
      <c r="J4426" s="27" t="str">
        <f>VLOOKUP(B4426,'大货清单（不定期按GOMS更新）'!A:K,11,FALSE)</f>
        <v>9.8</v>
      </c>
      <c r="K4426" s="27" t="str">
        <f>VLOOKUP(B4426,'大货清单（不定期按GOMS更新）'!A:N,12,FALSE)</f>
        <v>362</v>
      </c>
      <c r="L4426" s="27" t="str">
        <f>VLOOKUP(B4426,'大货清单（不定期按GOMS更新）'!A:M,13,FALSE)</f>
        <v>336</v>
      </c>
      <c r="M4426" s="27" t="str">
        <f>VLOOKUP(B4426,'大货清单（不定期按GOMS更新）'!A:N,14,FALSE)</f>
        <v>676</v>
      </c>
      <c r="N4426" s="140" t="s">
        <v>1133</v>
      </c>
      <c r="O4426" s="27">
        <f>IFERROR(VLOOKUP(N4426,'散件迭代（不定期更新）'!C:J,8,FALSE),0)</f>
        <v>0</v>
      </c>
      <c r="P4426" s="27" t="str">
        <f>IFERROR(VLOOKUP(N4426,'散件（更新）'!B:H,3,FALSE),0)</f>
        <v>206-2029-0612</v>
      </c>
      <c r="Q4426" s="27" t="str">
        <f>VLOOKUP(N4426,'散件（更新）'!B:H,2,FALSE)</f>
        <v>114-20290612</v>
      </c>
      <c r="R4426" s="27" t="str">
        <f>VLOOKUP(N4426,'散件（更新）'!B:H,7,FALSE)</f>
        <v>Motor</v>
      </c>
      <c r="S4426" s="27" t="str">
        <f>VLOOKUP(N4426,'散件（更新）'!B:E,4,FALSE)</f>
        <v>https://tineco-yxzt.oss-accelerate.aliyuncs.com/20231219/9SWRM1003EU_1702948047039.png</v>
      </c>
      <c r="T4426" s="27" t="s">
        <v>8759</v>
      </c>
      <c r="U4426" s="28" t="str">
        <f>VLOOKUP(N4426,'散件（更新）'!B:G,6,FALSE)</f>
        <v>地刷电机齿轮箱组件（欧版）</v>
      </c>
      <c r="V4426" s="28" t="str">
        <f>VLOOKUP(N4426,'散件（更新）'!B:I,8,FALSE)</f>
        <v>6972200198334</v>
      </c>
    </row>
    <row r="4427" spans="1:22" ht="14.6">
      <c r="A4427" s="57">
        <v>46169</v>
      </c>
      <c r="B4427" s="140" t="s">
        <v>128</v>
      </c>
      <c r="C4427" s="27" t="str">
        <f>VLOOKUP(B4427,'大货清单（不定期按GOMS更新）'!A:H,8,0)</f>
        <v>109-20290601</v>
      </c>
      <c r="D4427" s="27" t="str">
        <f>VLOOKUP(B4427,'大货清单（不定期按GOMS更新）'!A:C,3,0)</f>
        <v>CL2029F-01</v>
      </c>
      <c r="E4427" s="27" t="str">
        <f>VLOOKUP(B4427,'大货清单（不定期按GOMS更新）'!A:H,4,0)</f>
        <v>FR,DE,IT,NL,PL,SE,ES,BE,UA</v>
      </c>
      <c r="F4427" s="27" t="str">
        <f>VLOOKUP(B4427,'大货清单（不定期按GOMS更新）'!A:H,2,0)</f>
        <v>Floor One S5 Steam</v>
      </c>
      <c r="G4427" s="28" t="str">
        <f>VLOOKUP(B4427,'大货清单（不定期按GOMS更新）'!A:I,9,FALSE)</f>
        <v>6972200197382,	 6972200197382</v>
      </c>
      <c r="H4427" s="27" t="str">
        <f>VLOOKUP(B4427,'大货清单（不定期按GOMS更新）'!A:H,7,0)</f>
        <v>White&amp;Black</v>
      </c>
      <c r="I4427" s="27" t="str">
        <f>VLOOKUP(B4427,'大货清单（不定期按GOMS更新）'!A:F,6,FALSE)</f>
        <v>ACTIVE</v>
      </c>
      <c r="J4427" s="27" t="str">
        <f>VLOOKUP(B4427,'大货清单（不定期按GOMS更新）'!A:K,11,FALSE)</f>
        <v>9.8</v>
      </c>
      <c r="K4427" s="27" t="str">
        <f>VLOOKUP(B4427,'大货清单（不定期按GOMS更新）'!A:N,12,FALSE)</f>
        <v>362</v>
      </c>
      <c r="L4427" s="27" t="str">
        <f>VLOOKUP(B4427,'大货清单（不定期按GOMS更新）'!A:M,13,FALSE)</f>
        <v>336</v>
      </c>
      <c r="M4427" s="27" t="str">
        <f>VLOOKUP(B4427,'大货清单（不定期按GOMS更新）'!A:N,14,FALSE)</f>
        <v>676</v>
      </c>
      <c r="N4427" s="140" t="s">
        <v>880</v>
      </c>
      <c r="O4427" s="27">
        <f>IFERROR(VLOOKUP(N4427,'散件迭代（不定期更新）'!C:J,8,FALSE),0)</f>
        <v>0</v>
      </c>
      <c r="P4427" s="27" t="str">
        <f>IFERROR(VLOOKUP(N4427,'散件（更新）'!B:H,3,FALSE),0)</f>
        <v>206-2029-0622</v>
      </c>
      <c r="Q4427" s="27" t="str">
        <f>VLOOKUP(N4427,'散件（更新）'!B:H,2,FALSE)</f>
        <v>114-20290622</v>
      </c>
      <c r="R4427" s="27" t="str">
        <f>VLOOKUP(N4427,'散件（更新）'!B:H,7,FALSE)</f>
        <v>Boiler </v>
      </c>
      <c r="S4427" s="27" t="str">
        <f>VLOOKUP(N4427,'散件（更新）'!B:E,4,FALSE)</f>
        <v>https://tineco-yxzt.oss-accelerate.aliyuncs.com/20231219/9SWRO1001EU_1702948047372.png</v>
      </c>
      <c r="T4427" s="27" t="s">
        <v>8759</v>
      </c>
      <c r="U4427" s="28" t="str">
        <f>VLOOKUP(N4427,'散件（更新）'!B:G,6,FALSE)</f>
        <v>锅炉组件（欧版）</v>
      </c>
      <c r="V4427" s="28" t="str">
        <f>VLOOKUP(N4427,'散件（更新）'!B:I,8,FALSE)</f>
        <v>6972200198440</v>
      </c>
    </row>
    <row r="4428" spans="1:22" ht="14.6">
      <c r="A4428" s="57">
        <v>46169</v>
      </c>
      <c r="B4428" s="140" t="s">
        <v>128</v>
      </c>
      <c r="C4428" s="27" t="str">
        <f>VLOOKUP(B4428,'大货清单（不定期按GOMS更新）'!A:H,8,0)</f>
        <v>109-20290601</v>
      </c>
      <c r="D4428" s="27" t="str">
        <f>VLOOKUP(B4428,'大货清单（不定期按GOMS更新）'!A:C,3,0)</f>
        <v>CL2029F-01</v>
      </c>
      <c r="E4428" s="27" t="str">
        <f>VLOOKUP(B4428,'大货清单（不定期按GOMS更新）'!A:H,4,0)</f>
        <v>FR,DE,IT,NL,PL,SE,ES,BE,UA</v>
      </c>
      <c r="F4428" s="27" t="str">
        <f>VLOOKUP(B4428,'大货清单（不定期按GOMS更新）'!A:H,2,0)</f>
        <v>Floor One S5 Steam</v>
      </c>
      <c r="G4428" s="28" t="str">
        <f>VLOOKUP(B4428,'大货清单（不定期按GOMS更新）'!A:I,9,FALSE)</f>
        <v>6972200197382,	 6972200197382</v>
      </c>
      <c r="H4428" s="27" t="str">
        <f>VLOOKUP(B4428,'大货清单（不定期按GOMS更新）'!A:H,7,0)</f>
        <v>White&amp;Black</v>
      </c>
      <c r="I4428" s="27" t="str">
        <f>VLOOKUP(B4428,'大货清单（不定期按GOMS更新）'!A:F,6,FALSE)</f>
        <v>ACTIVE</v>
      </c>
      <c r="J4428" s="27" t="str">
        <f>VLOOKUP(B4428,'大货清单（不定期按GOMS更新）'!A:K,11,FALSE)</f>
        <v>9.8</v>
      </c>
      <c r="K4428" s="27" t="str">
        <f>VLOOKUP(B4428,'大货清单（不定期按GOMS更新）'!A:N,12,FALSE)</f>
        <v>362</v>
      </c>
      <c r="L4428" s="27" t="str">
        <f>VLOOKUP(B4428,'大货清单（不定期按GOMS更新）'!A:M,13,FALSE)</f>
        <v>336</v>
      </c>
      <c r="M4428" s="27" t="str">
        <f>VLOOKUP(B4428,'大货清单（不定期按GOMS更新）'!A:N,14,FALSE)</f>
        <v>676</v>
      </c>
      <c r="N4428" s="140" t="s">
        <v>1130</v>
      </c>
      <c r="O4428" s="27">
        <f>IFERROR(VLOOKUP(N4428,'散件迭代（不定期更新）'!C:J,8,FALSE),0)</f>
        <v>0</v>
      </c>
      <c r="P4428" s="27" t="str">
        <f>IFERROR(VLOOKUP(N4428,'散件（更新）'!B:H,3,FALSE),0)</f>
        <v>206-2029-0613</v>
      </c>
      <c r="Q4428" s="27" t="str">
        <f>VLOOKUP(N4428,'散件（更新）'!B:H,2,FALSE)</f>
        <v>114-20290613</v>
      </c>
      <c r="R4428" s="27" t="str">
        <f>VLOOKUP(N4428,'散件（更新）'!B:H,7,FALSE)</f>
        <v>PCBA</v>
      </c>
      <c r="S4428" s="27">
        <f>VLOOKUP(N4428,'散件（更新）'!B:E,4,FALSE)</f>
        <v>0</v>
      </c>
      <c r="T4428" s="27" t="s">
        <v>8759</v>
      </c>
      <c r="U4428" s="28" t="str">
        <f>VLOOKUP(N4428,'散件（更新）'!B:G,6,FALSE)</f>
        <v>主控PCBA组件(欧版）</v>
      </c>
      <c r="V4428" s="28" t="str">
        <f>VLOOKUP(N4428,'散件（更新）'!B:I,8,FALSE)</f>
        <v>6972200198341</v>
      </c>
    </row>
    <row r="4429" spans="1:22" ht="14.6">
      <c r="A4429" s="57">
        <v>46169</v>
      </c>
      <c r="B4429" s="140" t="s">
        <v>128</v>
      </c>
      <c r="C4429" s="27" t="str">
        <f>VLOOKUP(B4429,'大货清单（不定期按GOMS更新）'!A:H,8,0)</f>
        <v>109-20290601</v>
      </c>
      <c r="D4429" s="27" t="str">
        <f>VLOOKUP(B4429,'大货清单（不定期按GOMS更新）'!A:C,3,0)</f>
        <v>CL2029F-01</v>
      </c>
      <c r="E4429" s="27" t="str">
        <f>VLOOKUP(B4429,'大货清单（不定期按GOMS更新）'!A:H,4,0)</f>
        <v>FR,DE,IT,NL,PL,SE,ES,BE,UA</v>
      </c>
      <c r="F4429" s="27" t="str">
        <f>VLOOKUP(B4429,'大货清单（不定期按GOMS更新）'!A:H,2,0)</f>
        <v>Floor One S5 Steam</v>
      </c>
      <c r="G4429" s="28" t="str">
        <f>VLOOKUP(B4429,'大货清单（不定期按GOMS更新）'!A:I,9,FALSE)</f>
        <v>6972200197382,	 6972200197382</v>
      </c>
      <c r="H4429" s="27" t="str">
        <f>VLOOKUP(B4429,'大货清单（不定期按GOMS更新）'!A:H,7,0)</f>
        <v>White&amp;Black</v>
      </c>
      <c r="I4429" s="27" t="str">
        <f>VLOOKUP(B4429,'大货清单（不定期按GOMS更新）'!A:F,6,FALSE)</f>
        <v>ACTIVE</v>
      </c>
      <c r="J4429" s="27" t="str">
        <f>VLOOKUP(B4429,'大货清单（不定期按GOMS更新）'!A:K,11,FALSE)</f>
        <v>9.8</v>
      </c>
      <c r="K4429" s="27" t="str">
        <f>VLOOKUP(B4429,'大货清单（不定期按GOMS更新）'!A:N,12,FALSE)</f>
        <v>362</v>
      </c>
      <c r="L4429" s="27" t="str">
        <f>VLOOKUP(B4429,'大货清单（不定期按GOMS更新）'!A:M,13,FALSE)</f>
        <v>336</v>
      </c>
      <c r="M4429" s="27" t="str">
        <f>VLOOKUP(B4429,'大货清单（不定期按GOMS更新）'!A:N,14,FALSE)</f>
        <v>676</v>
      </c>
      <c r="N4429" s="140" t="s">
        <v>1127</v>
      </c>
      <c r="O4429" s="27">
        <f>IFERROR(VLOOKUP(N4429,'散件迭代（不定期更新）'!C:J,8,FALSE),0)</f>
        <v>0</v>
      </c>
      <c r="P4429" s="27" t="str">
        <f>IFERROR(VLOOKUP(N4429,'散件（更新）'!B:H,3,FALSE),0)</f>
        <v>206-2029-0607</v>
      </c>
      <c r="Q4429" s="27" t="str">
        <f>VLOOKUP(N4429,'散件（更新）'!B:H,2,FALSE)</f>
        <v>114-20290607</v>
      </c>
      <c r="R4429" s="27" t="str">
        <f>VLOOKUP(N4429,'散件（更新）'!B:H,7,FALSE)</f>
        <v>Scraper</v>
      </c>
      <c r="S4429" s="27" t="str">
        <f>VLOOKUP(N4429,'散件（更新）'!B:E,4,FALSE)</f>
        <v>https://tineco-yxzt.oss-accelerate.aliyuncs.com/20231227/9SWRR100000_1703640267634.png</v>
      </c>
      <c r="T4429" s="27" t="s">
        <v>8759</v>
      </c>
      <c r="U4429" s="28" t="str">
        <f>VLOOKUP(N4429,'散件（更新）'!B:G,6,FALSE)</f>
        <v>刮条包胶组件</v>
      </c>
      <c r="V4429" s="28" t="str">
        <f>VLOOKUP(N4429,'散件（更新）'!B:I,8,FALSE)</f>
        <v>6972200198280</v>
      </c>
    </row>
    <row r="4430" spans="1:22" ht="14.6">
      <c r="A4430" s="57">
        <v>46169</v>
      </c>
      <c r="B4430" s="140" t="s">
        <v>128</v>
      </c>
      <c r="C4430" s="27" t="str">
        <f>VLOOKUP(B4430,'大货清单（不定期按GOMS更新）'!A:H,8,0)</f>
        <v>109-20290601</v>
      </c>
      <c r="D4430" s="27" t="str">
        <f>VLOOKUP(B4430,'大货清单（不定期按GOMS更新）'!A:C,3,0)</f>
        <v>CL2029F-01</v>
      </c>
      <c r="E4430" s="27" t="str">
        <f>VLOOKUP(B4430,'大货清单（不定期按GOMS更新）'!A:H,4,0)</f>
        <v>FR,DE,IT,NL,PL,SE,ES,BE,UA</v>
      </c>
      <c r="F4430" s="27" t="str">
        <f>VLOOKUP(B4430,'大货清单（不定期按GOMS更新）'!A:H,2,0)</f>
        <v>Floor One S5 Steam</v>
      </c>
      <c r="G4430" s="28" t="str">
        <f>VLOOKUP(B4430,'大货清单（不定期按GOMS更新）'!A:I,9,FALSE)</f>
        <v>6972200197382,	 6972200197382</v>
      </c>
      <c r="H4430" s="27" t="str">
        <f>VLOOKUP(B4430,'大货清单（不定期按GOMS更新）'!A:H,7,0)</f>
        <v>White&amp;Black</v>
      </c>
      <c r="I4430" s="27" t="str">
        <f>VLOOKUP(B4430,'大货清单（不定期按GOMS更新）'!A:F,6,FALSE)</f>
        <v>ACTIVE</v>
      </c>
      <c r="J4430" s="27" t="str">
        <f>VLOOKUP(B4430,'大货清单（不定期按GOMS更新）'!A:K,11,FALSE)</f>
        <v>9.8</v>
      </c>
      <c r="K4430" s="27" t="str">
        <f>VLOOKUP(B4430,'大货清单（不定期按GOMS更新）'!A:N,12,FALSE)</f>
        <v>362</v>
      </c>
      <c r="L4430" s="27" t="str">
        <f>VLOOKUP(B4430,'大货清单（不定期按GOMS更新）'!A:M,13,FALSE)</f>
        <v>336</v>
      </c>
      <c r="M4430" s="27" t="str">
        <f>VLOOKUP(B4430,'大货清单（不定期按GOMS更新）'!A:N,14,FALSE)</f>
        <v>676</v>
      </c>
      <c r="N4430" s="140" t="s">
        <v>1216</v>
      </c>
      <c r="O4430" s="27">
        <f>IFERROR(VLOOKUP(N4430,'散件迭代（不定期更新）'!C:J,8,FALSE),0)</f>
        <v>0</v>
      </c>
      <c r="P4430" s="27" t="str">
        <f>IFERROR(VLOOKUP(N4430,'散件（更新）'!B:H,3,FALSE),0)</f>
        <v>206-2029-0616</v>
      </c>
      <c r="Q4430" s="27" t="str">
        <f>VLOOKUP(N4430,'散件（更新）'!B:H,2,FALSE)</f>
        <v>114-20290616</v>
      </c>
      <c r="R4430" s="27" t="str">
        <f>VLOOKUP(N4430,'散件（更新）'!B:H,7,FALSE)</f>
        <v>Sensor</v>
      </c>
      <c r="S4430" s="27">
        <f>VLOOKUP(N4430,'散件（更新）'!B:E,4,FALSE)</f>
        <v>0</v>
      </c>
      <c r="T4430" s="27" t="s">
        <v>8759</v>
      </c>
      <c r="U4430" s="28" t="str">
        <f>VLOOKUP(N4430,'散件（更新）'!B:G,6,FALSE)</f>
        <v>红外脏污传感器板组件</v>
      </c>
      <c r="V4430" s="28" t="str">
        <f>VLOOKUP(N4430,'散件（更新）'!B:I,8,FALSE)</f>
        <v>6972200198372</v>
      </c>
    </row>
    <row r="4431" spans="1:22" ht="14.6">
      <c r="A4431" s="57">
        <v>46169</v>
      </c>
      <c r="B4431" s="140" t="s">
        <v>128</v>
      </c>
      <c r="C4431" s="27" t="str">
        <f>VLOOKUP(B4431,'大货清单（不定期按GOMS更新）'!A:H,8,0)</f>
        <v>109-20290601</v>
      </c>
      <c r="D4431" s="27" t="str">
        <f>VLOOKUP(B4431,'大货清单（不定期按GOMS更新）'!A:C,3,0)</f>
        <v>CL2029F-01</v>
      </c>
      <c r="E4431" s="27" t="str">
        <f>VLOOKUP(B4431,'大货清单（不定期按GOMS更新）'!A:H,4,0)</f>
        <v>FR,DE,IT,NL,PL,SE,ES,BE,UA</v>
      </c>
      <c r="F4431" s="27" t="str">
        <f>VLOOKUP(B4431,'大货清单（不定期按GOMS更新）'!A:H,2,0)</f>
        <v>Floor One S5 Steam</v>
      </c>
      <c r="G4431" s="28" t="str">
        <f>VLOOKUP(B4431,'大货清单（不定期按GOMS更新）'!A:I,9,FALSE)</f>
        <v>6972200197382,	 6972200197382</v>
      </c>
      <c r="H4431" s="27" t="str">
        <f>VLOOKUP(B4431,'大货清单（不定期按GOMS更新）'!A:H,7,0)</f>
        <v>White&amp;Black</v>
      </c>
      <c r="I4431" s="27" t="str">
        <f>VLOOKUP(B4431,'大货清单（不定期按GOMS更新）'!A:F,6,FALSE)</f>
        <v>ACTIVE</v>
      </c>
      <c r="J4431" s="27" t="str">
        <f>VLOOKUP(B4431,'大货清单（不定期按GOMS更新）'!A:K,11,FALSE)</f>
        <v>9.8</v>
      </c>
      <c r="K4431" s="27" t="str">
        <f>VLOOKUP(B4431,'大货清单（不定期按GOMS更新）'!A:N,12,FALSE)</f>
        <v>362</v>
      </c>
      <c r="L4431" s="27" t="str">
        <f>VLOOKUP(B4431,'大货清单（不定期按GOMS更新）'!A:M,13,FALSE)</f>
        <v>336</v>
      </c>
      <c r="M4431" s="27" t="str">
        <f>VLOOKUP(B4431,'大货清单（不定期按GOMS更新）'!A:N,14,FALSE)</f>
        <v>676</v>
      </c>
      <c r="N4431" s="140" t="s">
        <v>1131</v>
      </c>
      <c r="O4431" s="27">
        <f>IFERROR(VLOOKUP(N4431,'散件迭代（不定期更新）'!C:J,8,FALSE),0)</f>
        <v>0</v>
      </c>
      <c r="P4431" s="27" t="str">
        <f>IFERROR(VLOOKUP(N4431,'散件（更新）'!B:H,3,FALSE),0)</f>
        <v>206-2029-0611</v>
      </c>
      <c r="Q4431" s="27" t="str">
        <f>VLOOKUP(N4431,'散件（更新）'!B:H,2,FALSE)</f>
        <v>114-20290611</v>
      </c>
      <c r="R4431" s="27" t="str">
        <f>VLOOKUP(N4431,'散件（更新）'!B:H,7,FALSE)</f>
        <v>Pump</v>
      </c>
      <c r="S4431" s="27" t="str">
        <f>VLOOKUP(N4431,'散件（更新）'!B:E,4,FALSE)</f>
        <v>https://tineco-yxzt.oss-accelerate.aliyuncs.com/20231227/9SWRU1001EU_1703640267830.png</v>
      </c>
      <c r="T4431" s="27" t="s">
        <v>8759</v>
      </c>
      <c r="U4431" s="28" t="str">
        <f>VLOOKUP(N4431,'散件（更新）'!B:G,6,FALSE)</f>
        <v>水泵组件（欧版）</v>
      </c>
      <c r="V4431" s="28" t="str">
        <f>VLOOKUP(N4431,'散件（更新）'!B:I,8,FALSE)</f>
        <v>6972200198327</v>
      </c>
    </row>
    <row r="4432" spans="1:22" ht="14.6">
      <c r="A4432" s="57">
        <v>46169</v>
      </c>
      <c r="B4432" s="140" t="s">
        <v>128</v>
      </c>
      <c r="C4432" s="27" t="str">
        <f>VLOOKUP(B4432,'大货清单（不定期按GOMS更新）'!A:H,8,0)</f>
        <v>109-20290601</v>
      </c>
      <c r="D4432" s="27" t="str">
        <f>VLOOKUP(B4432,'大货清单（不定期按GOMS更新）'!A:C,3,0)</f>
        <v>CL2029F-01</v>
      </c>
      <c r="E4432" s="27" t="str">
        <f>VLOOKUP(B4432,'大货清单（不定期按GOMS更新）'!A:H,4,0)</f>
        <v>FR,DE,IT,NL,PL,SE,ES,BE,UA</v>
      </c>
      <c r="F4432" s="27" t="str">
        <f>VLOOKUP(B4432,'大货清单（不定期按GOMS更新）'!A:H,2,0)</f>
        <v>Floor One S5 Steam</v>
      </c>
      <c r="G4432" s="28" t="str">
        <f>VLOOKUP(B4432,'大货清单（不定期按GOMS更新）'!A:I,9,FALSE)</f>
        <v>6972200197382,	 6972200197382</v>
      </c>
      <c r="H4432" s="27" t="str">
        <f>VLOOKUP(B4432,'大货清单（不定期按GOMS更新）'!A:H,7,0)</f>
        <v>White&amp;Black</v>
      </c>
      <c r="I4432" s="27" t="str">
        <f>VLOOKUP(B4432,'大货清单（不定期按GOMS更新）'!A:F,6,FALSE)</f>
        <v>ACTIVE</v>
      </c>
      <c r="J4432" s="27" t="str">
        <f>VLOOKUP(B4432,'大货清单（不定期按GOMS更新）'!A:K,11,FALSE)</f>
        <v>9.8</v>
      </c>
      <c r="K4432" s="27" t="str">
        <f>VLOOKUP(B4432,'大货清单（不定期按GOMS更新）'!A:N,12,FALSE)</f>
        <v>362</v>
      </c>
      <c r="L4432" s="27" t="str">
        <f>VLOOKUP(B4432,'大货清单（不定期按GOMS更新）'!A:M,13,FALSE)</f>
        <v>336</v>
      </c>
      <c r="M4432" s="27" t="str">
        <f>VLOOKUP(B4432,'大货清单（不定期按GOMS更新）'!A:N,14,FALSE)</f>
        <v>676</v>
      </c>
      <c r="N4432" s="140" t="s">
        <v>1218</v>
      </c>
      <c r="O4432" s="27">
        <f>IFERROR(VLOOKUP(N4432,'散件迭代（不定期更新）'!C:J,8,FALSE),0)</f>
        <v>0</v>
      </c>
      <c r="P4432" s="27" t="str">
        <f>IFERROR(VLOOKUP(N4432,'散件（更新）'!B:H,3,FALSE),0)</f>
        <v>206-2029-0614</v>
      </c>
      <c r="Q4432" s="27" t="str">
        <f>VLOOKUP(N4432,'散件（更新）'!B:H,2,FALSE)</f>
        <v>114-20290614</v>
      </c>
      <c r="R4432" s="27" t="str">
        <f>VLOOKUP(N4432,'散件（更新）'!B:H,7,FALSE)</f>
        <v>Repair Wheel</v>
      </c>
      <c r="S4432" s="27" t="str">
        <f>VLOOKUP(N4432,'散件（更新）'!B:E,4,FALSE)</f>
        <v>https://tineco-yxzt.oss-accelerate.aliyuncs.com/20231219/9SWRW100000_1702948048100.png</v>
      </c>
      <c r="T4432" s="27" t="s">
        <v>8759</v>
      </c>
      <c r="U4432" s="28" t="str">
        <f>VLOOKUP(N4432,'散件（更新）'!B:G,6,FALSE)</f>
        <v>小轮包胶组件（2个小轮+2个轴）</v>
      </c>
      <c r="V4432" s="28" t="str">
        <f>VLOOKUP(N4432,'散件（更新）'!B:I,8,FALSE)</f>
        <v>6972200198358</v>
      </c>
    </row>
    <row r="4433" spans="1:22" ht="14.6">
      <c r="A4433" s="57">
        <v>46169</v>
      </c>
      <c r="B4433" s="140" t="s">
        <v>128</v>
      </c>
      <c r="C4433" s="27" t="str">
        <f>VLOOKUP(B4433,'大货清单（不定期按GOMS更新）'!A:H,8,0)</f>
        <v>109-20290601</v>
      </c>
      <c r="D4433" s="27" t="str">
        <f>VLOOKUP(B4433,'大货清单（不定期按GOMS更新）'!A:C,3,0)</f>
        <v>CL2029F-01</v>
      </c>
      <c r="E4433" s="27" t="str">
        <f>VLOOKUP(B4433,'大货清单（不定期按GOMS更新）'!A:H,4,0)</f>
        <v>FR,DE,IT,NL,PL,SE,ES,BE,UA</v>
      </c>
      <c r="F4433" s="27" t="str">
        <f>VLOOKUP(B4433,'大货清单（不定期按GOMS更新）'!A:H,2,0)</f>
        <v>Floor One S5 Steam</v>
      </c>
      <c r="G4433" s="28" t="str">
        <f>VLOOKUP(B4433,'大货清单（不定期按GOMS更新）'!A:I,9,FALSE)</f>
        <v>6972200197382,	 6972200197382</v>
      </c>
      <c r="H4433" s="27" t="str">
        <f>VLOOKUP(B4433,'大货清单（不定期按GOMS更新）'!A:H,7,0)</f>
        <v>White&amp;Black</v>
      </c>
      <c r="I4433" s="27" t="str">
        <f>VLOOKUP(B4433,'大货清单（不定期按GOMS更新）'!A:F,6,FALSE)</f>
        <v>ACTIVE</v>
      </c>
      <c r="J4433" s="27" t="str">
        <f>VLOOKUP(B4433,'大货清单（不定期按GOMS更新）'!A:K,11,FALSE)</f>
        <v>9.8</v>
      </c>
      <c r="K4433" s="27" t="str">
        <f>VLOOKUP(B4433,'大货清单（不定期按GOMS更新）'!A:N,12,FALSE)</f>
        <v>362</v>
      </c>
      <c r="L4433" s="27" t="str">
        <f>VLOOKUP(B4433,'大货清单（不定期按GOMS更新）'!A:M,13,FALSE)</f>
        <v>336</v>
      </c>
      <c r="M4433" s="27" t="str">
        <f>VLOOKUP(B4433,'大货清单（不定期按GOMS更新）'!A:N,14,FALSE)</f>
        <v>676</v>
      </c>
      <c r="N4433" s="140" t="s">
        <v>1125</v>
      </c>
      <c r="O4433" s="27">
        <f>IFERROR(VLOOKUP(N4433,'散件迭代（不定期更新）'!C:J,8,FALSE),0)</f>
        <v>0</v>
      </c>
      <c r="P4433" s="27" t="str">
        <f>IFERROR(VLOOKUP(N4433,'散件（更新）'!B:H,3,FALSE),0)</f>
        <v>206-2029-0605</v>
      </c>
      <c r="Q4433" s="27" t="str">
        <f>VLOOKUP(N4433,'散件（更新）'!B:H,2,FALSE)</f>
        <v>114-20290605</v>
      </c>
      <c r="R4433" s="27" t="str">
        <f>VLOOKUP(N4433,'散件（更新）'!B:H,7,FALSE)</f>
        <v>Handle</v>
      </c>
      <c r="S4433" s="27" t="str">
        <f>VLOOKUP(N4433,'散件（更新）'!B:E,4,FALSE)</f>
        <v>https://tineco-yxzt.oss-accelerate.aliyuncs.com/product/114-20290605.png</v>
      </c>
      <c r="T4433" s="27" t="s">
        <v>8759</v>
      </c>
      <c r="U4433" s="28" t="str">
        <f>VLOOKUP(N4433,'散件（更新）'!B:G,6,FALSE)</f>
        <v>手柄组件</v>
      </c>
      <c r="V4433" s="28" t="str">
        <f>VLOOKUP(N4433,'散件（更新）'!B:I,8,FALSE)</f>
        <v>6972200198266</v>
      </c>
    </row>
    <row r="4434" spans="1:22" ht="14.6">
      <c r="A4434" s="57">
        <v>46169</v>
      </c>
      <c r="B4434" s="140" t="s">
        <v>128</v>
      </c>
      <c r="C4434" s="27" t="str">
        <f>VLOOKUP(B4434,'大货清单（不定期按GOMS更新）'!A:H,8,0)</f>
        <v>109-20290601</v>
      </c>
      <c r="D4434" s="27" t="str">
        <f>VLOOKUP(B4434,'大货清单（不定期按GOMS更新）'!A:C,3,0)</f>
        <v>CL2029F-01</v>
      </c>
      <c r="E4434" s="27" t="str">
        <f>VLOOKUP(B4434,'大货清单（不定期按GOMS更新）'!A:H,4,0)</f>
        <v>FR,DE,IT,NL,PL,SE,ES,BE,UA</v>
      </c>
      <c r="F4434" s="27" t="str">
        <f>VLOOKUP(B4434,'大货清单（不定期按GOMS更新）'!A:H,2,0)</f>
        <v>Floor One S5 Steam</v>
      </c>
      <c r="G4434" s="28" t="str">
        <f>VLOOKUP(B4434,'大货清单（不定期按GOMS更新）'!A:I,9,FALSE)</f>
        <v>6972200197382,	 6972200197382</v>
      </c>
      <c r="H4434" s="27" t="str">
        <f>VLOOKUP(B4434,'大货清单（不定期按GOMS更新）'!A:H,7,0)</f>
        <v>White&amp;Black</v>
      </c>
      <c r="I4434" s="27" t="str">
        <f>VLOOKUP(B4434,'大货清单（不定期按GOMS更新）'!A:F,6,FALSE)</f>
        <v>ACTIVE</v>
      </c>
      <c r="J4434" s="27" t="str">
        <f>VLOOKUP(B4434,'大货清单（不定期按GOMS更新）'!A:K,11,FALSE)</f>
        <v>9.8</v>
      </c>
      <c r="K4434" s="27" t="str">
        <f>VLOOKUP(B4434,'大货清单（不定期按GOMS更新）'!A:N,12,FALSE)</f>
        <v>362</v>
      </c>
      <c r="L4434" s="27" t="str">
        <f>VLOOKUP(B4434,'大货清单（不定期按GOMS更新）'!A:M,13,FALSE)</f>
        <v>336</v>
      </c>
      <c r="M4434" s="27" t="str">
        <f>VLOOKUP(B4434,'大货清单（不定期按GOMS更新）'!A:N,14,FALSE)</f>
        <v>676</v>
      </c>
      <c r="N4434" s="140" t="s">
        <v>1136</v>
      </c>
      <c r="O4434" s="27">
        <f>IFERROR(VLOOKUP(N4434,'散件迭代（不定期更新）'!C:J,8,FALSE),0)</f>
        <v>0</v>
      </c>
      <c r="P4434" s="27" t="str">
        <f>IFERROR(VLOOKUP(N4434,'散件（更新）'!B:H,3,FALSE),0)</f>
        <v>206-2029-0602</v>
      </c>
      <c r="Q4434" s="27" t="str">
        <f>VLOOKUP(N4434,'散件（更新）'!B:H,2,FALSE)</f>
        <v>114-20290602</v>
      </c>
      <c r="R4434" s="27" t="str">
        <f>VLOOKUP(N4434,'散件（更新）'!B:H,7,FALSE)</f>
        <v>Clean Water Tank</v>
      </c>
      <c r="S4434" s="27" t="str">
        <f>VLOOKUP(N4434,'散件（更新）'!B:E,4,FALSE)</f>
        <v>https://tineco-yxzt.oss-accelerate.aliyuncs.com/20231219/9SWWC100100_1702948048260.png</v>
      </c>
      <c r="T4434" s="27" t="s">
        <v>8759</v>
      </c>
      <c r="U4434" s="28" t="str">
        <f>VLOOKUP(N4434,'散件（更新）'!B:G,6,FALSE)</f>
        <v>溶液桶组件</v>
      </c>
      <c r="V4434" s="28" t="str">
        <f>VLOOKUP(N4434,'散件（更新）'!B:I,8,FALSE)</f>
        <v>6972200198235</v>
      </c>
    </row>
    <row r="4435" spans="1:22" ht="14.6">
      <c r="A4435" s="57">
        <v>46169</v>
      </c>
      <c r="B4435" s="140" t="s">
        <v>128</v>
      </c>
      <c r="C4435" s="27" t="str">
        <f>VLOOKUP(B4435,'大货清单（不定期按GOMS更新）'!A:H,8,0)</f>
        <v>109-20290601</v>
      </c>
      <c r="D4435" s="27" t="str">
        <f>VLOOKUP(B4435,'大货清单（不定期按GOMS更新）'!A:C,3,0)</f>
        <v>CL2029F-01</v>
      </c>
      <c r="E4435" s="27" t="str">
        <f>VLOOKUP(B4435,'大货清单（不定期按GOMS更新）'!A:H,4,0)</f>
        <v>FR,DE,IT,NL,PL,SE,ES,BE,UA</v>
      </c>
      <c r="F4435" s="27" t="str">
        <f>VLOOKUP(B4435,'大货清单（不定期按GOMS更新）'!A:H,2,0)</f>
        <v>Floor One S5 Steam</v>
      </c>
      <c r="G4435" s="28" t="str">
        <f>VLOOKUP(B4435,'大货清单（不定期按GOMS更新）'!A:I,9,FALSE)</f>
        <v>6972200197382,	 6972200197382</v>
      </c>
      <c r="H4435" s="27" t="str">
        <f>VLOOKUP(B4435,'大货清单（不定期按GOMS更新）'!A:H,7,0)</f>
        <v>White&amp;Black</v>
      </c>
      <c r="I4435" s="27" t="str">
        <f>VLOOKUP(B4435,'大货清单（不定期按GOMS更新）'!A:F,6,FALSE)</f>
        <v>ACTIVE</v>
      </c>
      <c r="J4435" s="27" t="str">
        <f>VLOOKUP(B4435,'大货清单（不定期按GOMS更新）'!A:K,11,FALSE)</f>
        <v>9.8</v>
      </c>
      <c r="K4435" s="27" t="str">
        <f>VLOOKUP(B4435,'大货清单（不定期按GOMS更新）'!A:N,12,FALSE)</f>
        <v>362</v>
      </c>
      <c r="L4435" s="27" t="str">
        <f>VLOOKUP(B4435,'大货清单（不定期按GOMS更新）'!A:M,13,FALSE)</f>
        <v>336</v>
      </c>
      <c r="M4435" s="27" t="str">
        <f>VLOOKUP(B4435,'大货清单（不定期按GOMS更新）'!A:N,14,FALSE)</f>
        <v>676</v>
      </c>
      <c r="N4435" s="140" t="s">
        <v>1135</v>
      </c>
      <c r="O4435" s="27">
        <f>IFERROR(VLOOKUP(N4435,'散件迭代（不定期更新）'!C:J,8,FALSE),0)</f>
        <v>0</v>
      </c>
      <c r="P4435" s="27" t="str">
        <f>IFERROR(VLOOKUP(N4435,'散件（更新）'!B:H,3,FALSE),0)</f>
        <v>206-2029-0603</v>
      </c>
      <c r="Q4435" s="27" t="str">
        <f>VLOOKUP(N4435,'散件（更新）'!B:H,2,FALSE)</f>
        <v>114-20290603</v>
      </c>
      <c r="R4435" s="27" t="str">
        <f>VLOOKUP(N4435,'散件（更新）'!B:H,7,FALSE)</f>
        <v>Dirt Water Tank</v>
      </c>
      <c r="S4435" s="27" t="str">
        <f>VLOOKUP(N4435,'散件（更新）'!B:E,4,FALSE)</f>
        <v>https://tineco-yxzt.oss-accelerate.aliyuncs.com/20231219/9SWWD100200_1702948048418.png</v>
      </c>
      <c r="T4435" s="27" t="s">
        <v>8759</v>
      </c>
      <c r="U4435" s="28" t="str">
        <f>VLOOKUP(N4435,'散件（更新）'!B:G,6,FALSE)</f>
        <v>回收桶组件</v>
      </c>
      <c r="V4435" s="28" t="str">
        <f>VLOOKUP(N4435,'散件（更新）'!B:I,8,FALSE)</f>
        <v>6972200198242</v>
      </c>
    </row>
    <row r="4436" spans="1:22" ht="14.6">
      <c r="A4436" s="57">
        <v>46169</v>
      </c>
      <c r="B4436" s="140" t="s">
        <v>122</v>
      </c>
      <c r="C4436" s="27" t="str">
        <f>VLOOKUP(B4436,'大货清单（不定期按GOMS更新）'!A:H,8,0)</f>
        <v>109-20190605</v>
      </c>
      <c r="D4436" s="27" t="str">
        <f>VLOOKUP(B4436,'大货清单（不定期按GOMS更新）'!A:C,3,0)</f>
        <v>CL2019F-05</v>
      </c>
      <c r="E4436" s="27" t="str">
        <f>VLOOKUP(B4436,'大货清单（不定期按GOMS更新）'!A:H,4,0)</f>
        <v>ES,FR,DE,AT,CH,DK,GR,NL,UA,LT,CZ,HU,IT,PL</v>
      </c>
      <c r="F4436" s="27" t="str">
        <f>VLOOKUP(B4436,'大货清单（不定期按GOMS更新）'!A:H,2,0)</f>
        <v>Floor One S5 Extreme</v>
      </c>
      <c r="G4436" s="28">
        <f>VLOOKUP(B4436,'大货清单（不定期按GOMS更新）'!A:I,9,FALSE)</f>
        <v>6972200198495</v>
      </c>
      <c r="H4436" s="27" t="str">
        <f>VLOOKUP(B4436,'大货清单（不定期按GOMS更新）'!A:H,7,0)</f>
        <v>Blue</v>
      </c>
      <c r="I4436" s="27" t="str">
        <f>VLOOKUP(B4436,'大货清单（不定期按GOMS更新）'!A:F,6,FALSE)</f>
        <v>ACTIVE</v>
      </c>
      <c r="J4436" s="27" t="str">
        <f>VLOOKUP(B4436,'大货清单（不定期按GOMS更新）'!A:K,11,FALSE)</f>
        <v>8.2</v>
      </c>
      <c r="K4436" s="27" t="str">
        <f>VLOOKUP(B4436,'大货清单（不定期按GOMS更新）'!A:N,12,FALSE)</f>
        <v>326</v>
      </c>
      <c r="L4436" s="27" t="str">
        <f>VLOOKUP(B4436,'大货清单（不定期按GOMS更新）'!A:M,13,FALSE)</f>
        <v>296</v>
      </c>
      <c r="M4436" s="27" t="str">
        <f>VLOOKUP(B4436,'大货清单（不定期按GOMS更新）'!A:N,14,FALSE)</f>
        <v>672</v>
      </c>
      <c r="N4436" s="140" t="s">
        <v>1113</v>
      </c>
      <c r="O4436" s="27" t="str">
        <f>IFERROR(VLOOKUP(N4436,'散件迭代（不定期更新）'!C:J,8,FALSE),0)</f>
        <v>A58</v>
      </c>
      <c r="P4436" s="27" t="str">
        <f>IFERROR(VLOOKUP(N4436,'散件（更新）'!B:H,3,FALSE),0)</f>
        <v>206-2019-0105</v>
      </c>
      <c r="Q4436" s="27" t="str">
        <f>VLOOKUP(N4436,'散件（更新）'!B:H,2,FALSE)</f>
        <v>114-20190105</v>
      </c>
      <c r="R4436" s="27" t="str">
        <f>VLOOKUP(N4436,'散件（更新）'!B:H,7,FALSE)</f>
        <v>Brush Roller Cover</v>
      </c>
      <c r="S4436" s="27" t="str">
        <f>VLOOKUP(N4436,'散件（更新）'!B:E,4,FALSE)</f>
        <v>https://tineco-yxzt.oss-accelerate.aliyuncs.com/20231219/9FWBC100000_1702948010314.png</v>
      </c>
      <c r="T4436" s="27" t="s">
        <v>8759</v>
      </c>
      <c r="U4436" s="28" t="str">
        <f>VLOOKUP(N4436,'散件（更新）'!B:G,6,FALSE)</f>
        <v>滚刷盖</v>
      </c>
      <c r="V4436" s="28" t="str">
        <f>VLOOKUP(N4436,'散件（更新）'!B:I,8,FALSE)</f>
        <v>6972200196477</v>
      </c>
    </row>
    <row r="4437" spans="1:22" ht="14.6">
      <c r="A4437" s="57">
        <v>46169</v>
      </c>
      <c r="B4437" s="140" t="s">
        <v>122</v>
      </c>
      <c r="C4437" s="27" t="str">
        <f>VLOOKUP(B4437,'大货清单（不定期按GOMS更新）'!A:H,8,0)</f>
        <v>109-20190605</v>
      </c>
      <c r="D4437" s="27" t="str">
        <f>VLOOKUP(B4437,'大货清单（不定期按GOMS更新）'!A:C,3,0)</f>
        <v>CL2019F-05</v>
      </c>
      <c r="E4437" s="27" t="str">
        <f>VLOOKUP(B4437,'大货清单（不定期按GOMS更新）'!A:H,4,0)</f>
        <v>ES,FR,DE,AT,CH,DK,GR,NL,UA,LT,CZ,HU,IT,PL</v>
      </c>
      <c r="F4437" s="27" t="str">
        <f>VLOOKUP(B4437,'大货清单（不定期按GOMS更新）'!A:H,2,0)</f>
        <v>Floor One S5 Extreme</v>
      </c>
      <c r="G4437" s="28">
        <f>VLOOKUP(B4437,'大货清单（不定期按GOMS更新）'!A:I,9,FALSE)</f>
        <v>6972200198495</v>
      </c>
      <c r="H4437" s="27" t="str">
        <f>VLOOKUP(B4437,'大货清单（不定期按GOMS更新）'!A:H,7,0)</f>
        <v>Blue</v>
      </c>
      <c r="I4437" s="27" t="str">
        <f>VLOOKUP(B4437,'大货清单（不定期按GOMS更新）'!A:F,6,FALSE)</f>
        <v>ACTIVE</v>
      </c>
      <c r="J4437" s="27" t="str">
        <f>VLOOKUP(B4437,'大货清单（不定期按GOMS更新）'!A:K,11,FALSE)</f>
        <v>8.2</v>
      </c>
      <c r="K4437" s="27" t="str">
        <f>VLOOKUP(B4437,'大货清单（不定期按GOMS更新）'!A:N,12,FALSE)</f>
        <v>326</v>
      </c>
      <c r="L4437" s="27" t="str">
        <f>VLOOKUP(B4437,'大货清单（不定期按GOMS更新）'!A:M,13,FALSE)</f>
        <v>296</v>
      </c>
      <c r="M4437" s="27" t="str">
        <f>VLOOKUP(B4437,'大货清单（不定期按GOMS更新）'!A:N,14,FALSE)</f>
        <v>672</v>
      </c>
      <c r="N4437" s="140" t="s">
        <v>1112</v>
      </c>
      <c r="O4437" s="27" t="str">
        <f>IFERROR(VLOOKUP(N4437,'散件迭代（不定期更新）'!C:J,8,FALSE),0)</f>
        <v>A40</v>
      </c>
      <c r="P4437" s="27" t="str">
        <f>IFERROR(VLOOKUP(N4437,'散件（更新）'!B:H,3,FALSE),0)</f>
        <v>206-2019-0106</v>
      </c>
      <c r="Q4437" s="27" t="str">
        <f>VLOOKUP(N4437,'散件（更新）'!B:H,2,FALSE)</f>
        <v>114-20190106</v>
      </c>
      <c r="R4437" s="27" t="str">
        <f>VLOOKUP(N4437,'散件（更新）'!B:H,7,FALSE)</f>
        <v>Brush Roller</v>
      </c>
      <c r="S4437" s="27" t="str">
        <f>VLOOKUP(N4437,'散件（更新）'!B:E,4,FALSE)</f>
        <v>https://tineco-yxzt.oss-accelerate.aliyuncs.com/20231227/9FWBR100000_1703640264964.png</v>
      </c>
      <c r="T4437" s="27" t="s">
        <v>8759</v>
      </c>
      <c r="U4437" s="28" t="str">
        <f>VLOOKUP(N4437,'散件（更新）'!B:G,6,FALSE)</f>
        <v>滚刷组件</v>
      </c>
      <c r="V4437" s="28" t="str">
        <f>VLOOKUP(N4437,'散件（更新）'!B:I,8,FALSE)</f>
        <v>6972200196484</v>
      </c>
    </row>
    <row r="4438" spans="1:22" ht="14.6">
      <c r="A4438" s="57">
        <v>46169</v>
      </c>
      <c r="B4438" s="140" t="s">
        <v>122</v>
      </c>
      <c r="C4438" s="27" t="str">
        <f>VLOOKUP(B4438,'大货清单（不定期按GOMS更新）'!A:H,8,0)</f>
        <v>109-20190605</v>
      </c>
      <c r="D4438" s="27" t="str">
        <f>VLOOKUP(B4438,'大货清单（不定期按GOMS更新）'!A:C,3,0)</f>
        <v>CL2019F-05</v>
      </c>
      <c r="E4438" s="27" t="str">
        <f>VLOOKUP(B4438,'大货清单（不定期按GOMS更新）'!A:H,4,0)</f>
        <v>ES,FR,DE,AT,CH,DK,GR,NL,UA,LT,CZ,HU,IT,PL</v>
      </c>
      <c r="F4438" s="27" t="str">
        <f>VLOOKUP(B4438,'大货清单（不定期按GOMS更新）'!A:H,2,0)</f>
        <v>Floor One S5 Extreme</v>
      </c>
      <c r="G4438" s="28">
        <f>VLOOKUP(B4438,'大货清单（不定期按GOMS更新）'!A:I,9,FALSE)</f>
        <v>6972200198495</v>
      </c>
      <c r="H4438" s="27" t="str">
        <f>VLOOKUP(B4438,'大货清单（不定期按GOMS更新）'!A:H,7,0)</f>
        <v>Blue</v>
      </c>
      <c r="I4438" s="27" t="str">
        <f>VLOOKUP(B4438,'大货清单（不定期按GOMS更新）'!A:F,6,FALSE)</f>
        <v>ACTIVE</v>
      </c>
      <c r="J4438" s="27" t="str">
        <f>VLOOKUP(B4438,'大货清单（不定期按GOMS更新）'!A:K,11,FALSE)</f>
        <v>8.2</v>
      </c>
      <c r="K4438" s="27" t="str">
        <f>VLOOKUP(B4438,'大货清单（不定期按GOMS更新）'!A:N,12,FALSE)</f>
        <v>326</v>
      </c>
      <c r="L4438" s="27" t="str">
        <f>VLOOKUP(B4438,'大货清单（不定期按GOMS更新）'!A:M,13,FALSE)</f>
        <v>296</v>
      </c>
      <c r="M4438" s="27" t="str">
        <f>VLOOKUP(B4438,'大货清单（不定期按GOMS更新）'!A:N,14,FALSE)</f>
        <v>672</v>
      </c>
      <c r="N4438" s="140" t="s">
        <v>1040</v>
      </c>
      <c r="O4438" s="27" t="str">
        <f>IFERROR(VLOOKUP(N4438,'散件迭代（不定期更新）'!C:J,8,FALSE),0)</f>
        <v>A43</v>
      </c>
      <c r="P4438" s="27" t="str">
        <f>IFERROR(VLOOKUP(N4438,'散件（更新）'!B:H,3,FALSE),0)</f>
        <v>206-1879-0102</v>
      </c>
      <c r="Q4438" s="27" t="str">
        <f>VLOOKUP(N4438,'散件（更新）'!B:H,2,FALSE)</f>
        <v>114-18790102</v>
      </c>
      <c r="R4438" s="27" t="str">
        <f>VLOOKUP(N4438,'散件（更新）'!B:H,7,FALSE)</f>
        <v>Hepa Assy</v>
      </c>
      <c r="S4438" s="27" t="str">
        <f>VLOOKUP(N4438,'散件（更新）'!B:E,4,FALSE)</f>
        <v>https://tineco-yxzt.oss-accelerate.aliyuncs.com/product/114-18790102.png</v>
      </c>
      <c r="T4438" s="27" t="s">
        <v>8759</v>
      </c>
      <c r="U4438" s="28" t="str">
        <f>VLOOKUP(N4438,'散件（更新）'!B:G,6,FALSE)</f>
        <v>回收桶过滤器组件（前置方形过滤器组件+回收桶滤网组件）</v>
      </c>
      <c r="V4438" s="28" t="str">
        <f>VLOOKUP(N4438,'散件（更新）'!B:I,8,FALSE)</f>
        <v>6972200191731</v>
      </c>
    </row>
    <row r="4439" spans="1:22" ht="14.6">
      <c r="A4439" s="57">
        <v>46169</v>
      </c>
      <c r="B4439" s="140" t="s">
        <v>122</v>
      </c>
      <c r="C4439" s="27" t="str">
        <f>VLOOKUP(B4439,'大货清单（不定期按GOMS更新）'!A:H,8,0)</f>
        <v>109-20190605</v>
      </c>
      <c r="D4439" s="27" t="str">
        <f>VLOOKUP(B4439,'大货清单（不定期按GOMS更新）'!A:C,3,0)</f>
        <v>CL2019F-05</v>
      </c>
      <c r="E4439" s="27" t="str">
        <f>VLOOKUP(B4439,'大货清单（不定期按GOMS更新）'!A:H,4,0)</f>
        <v>ES,FR,DE,AT,CH,DK,GR,NL,UA,LT,CZ,HU,IT,PL</v>
      </c>
      <c r="F4439" s="27" t="str">
        <f>VLOOKUP(B4439,'大货清单（不定期按GOMS更新）'!A:H,2,0)</f>
        <v>Floor One S5 Extreme</v>
      </c>
      <c r="G4439" s="28">
        <f>VLOOKUP(B4439,'大货清单（不定期按GOMS更新）'!A:I,9,FALSE)</f>
        <v>6972200198495</v>
      </c>
      <c r="H4439" s="27" t="str">
        <f>VLOOKUP(B4439,'大货清单（不定期按GOMS更新）'!A:H,7,0)</f>
        <v>Blue</v>
      </c>
      <c r="I4439" s="27" t="str">
        <f>VLOOKUP(B4439,'大货清单（不定期按GOMS更新）'!A:F,6,FALSE)</f>
        <v>ACTIVE</v>
      </c>
      <c r="J4439" s="27" t="str">
        <f>VLOOKUP(B4439,'大货清单（不定期按GOMS更新）'!A:K,11,FALSE)</f>
        <v>8.2</v>
      </c>
      <c r="K4439" s="27" t="str">
        <f>VLOOKUP(B4439,'大货清单（不定期按GOMS更新）'!A:N,12,FALSE)</f>
        <v>326</v>
      </c>
      <c r="L4439" s="27" t="str">
        <f>VLOOKUP(B4439,'大货清单（不定期按GOMS更新）'!A:M,13,FALSE)</f>
        <v>296</v>
      </c>
      <c r="M4439" s="27" t="str">
        <f>VLOOKUP(B4439,'大货清单（不定期按GOMS更新）'!A:N,14,FALSE)</f>
        <v>672</v>
      </c>
      <c r="N4439" s="140" t="s">
        <v>1118</v>
      </c>
      <c r="O4439" s="27">
        <f>IFERROR(VLOOKUP(N4439,'散件迭代（不定期更新）'!C:J,8,FALSE),0)</f>
        <v>0</v>
      </c>
      <c r="P4439" s="27" t="str">
        <f>IFERROR(VLOOKUP(N4439,'散件（更新）'!B:H,3,FALSE),0)</f>
        <v>206-2019-0044</v>
      </c>
      <c r="Q4439" s="27" t="str">
        <f>VLOOKUP(N4439,'散件（更新）'!B:H,2,FALSE)</f>
        <v>114-20190044</v>
      </c>
      <c r="R4439" s="27" t="str">
        <f>VLOOKUP(N4439,'散件（更新）'!B:H,7,FALSE)</f>
        <v>Filter</v>
      </c>
      <c r="S4439" s="27" t="str">
        <f>VLOOKUP(N4439,'散件（更新）'!B:E,4,FALSE)</f>
        <v>https://tineco-yxzt.oss-accelerate.aliyuncs.com/20231219/9FWFI110000_1702948015239.png</v>
      </c>
      <c r="T4439" s="27" t="s">
        <v>8759</v>
      </c>
      <c r="U4439" s="28" t="str">
        <f>VLOOKUP(N4439,'散件（更新）'!B:G,6,FALSE)</f>
        <v>回收桶挡板</v>
      </c>
      <c r="V4439" s="28" t="str">
        <f>VLOOKUP(N4439,'散件（更新）'!B:I,8,FALSE)</f>
        <v>6972200197214</v>
      </c>
    </row>
    <row r="4440" spans="1:22" ht="14.6">
      <c r="A4440" s="57">
        <v>46169</v>
      </c>
      <c r="B4440" s="140" t="s">
        <v>122</v>
      </c>
      <c r="C4440" s="27" t="str">
        <f>VLOOKUP(B4440,'大货清单（不定期按GOMS更新）'!A:H,8,0)</f>
        <v>109-20190605</v>
      </c>
      <c r="D4440" s="27" t="str">
        <f>VLOOKUP(B4440,'大货清单（不定期按GOMS更新）'!A:C,3,0)</f>
        <v>CL2019F-05</v>
      </c>
      <c r="E4440" s="27" t="str">
        <f>VLOOKUP(B4440,'大货清单（不定期按GOMS更新）'!A:H,4,0)</f>
        <v>ES,FR,DE,AT,CH,DK,GR,NL,UA,LT,CZ,HU,IT,PL</v>
      </c>
      <c r="F4440" s="27" t="str">
        <f>VLOOKUP(B4440,'大货清单（不定期按GOMS更新）'!A:H,2,0)</f>
        <v>Floor One S5 Extreme</v>
      </c>
      <c r="G4440" s="28">
        <f>VLOOKUP(B4440,'大货清单（不定期按GOMS更新）'!A:I,9,FALSE)</f>
        <v>6972200198495</v>
      </c>
      <c r="H4440" s="27" t="str">
        <f>VLOOKUP(B4440,'大货清单（不定期按GOMS更新）'!A:H,7,0)</f>
        <v>Blue</v>
      </c>
      <c r="I4440" s="27" t="str">
        <f>VLOOKUP(B4440,'大货清单（不定期按GOMS更新）'!A:F,6,FALSE)</f>
        <v>ACTIVE</v>
      </c>
      <c r="J4440" s="27" t="str">
        <f>VLOOKUP(B4440,'大货清单（不定期按GOMS更新）'!A:K,11,FALSE)</f>
        <v>8.2</v>
      </c>
      <c r="K4440" s="27" t="str">
        <f>VLOOKUP(B4440,'大货清单（不定期按GOMS更新）'!A:N,12,FALSE)</f>
        <v>326</v>
      </c>
      <c r="L4440" s="27" t="str">
        <f>VLOOKUP(B4440,'大货清单（不定期按GOMS更新）'!A:M,13,FALSE)</f>
        <v>296</v>
      </c>
      <c r="M4440" s="27" t="str">
        <f>VLOOKUP(B4440,'大货清单（不定期按GOMS更新）'!A:N,14,FALSE)</f>
        <v>672</v>
      </c>
      <c r="N4440" s="140" t="s">
        <v>1116</v>
      </c>
      <c r="O4440" s="27">
        <f>IFERROR(VLOOKUP(N4440,'散件迭代（不定期更新）'!C:J,8,FALSE),0)</f>
        <v>0</v>
      </c>
      <c r="P4440" s="27" t="str">
        <f>IFERROR(VLOOKUP(N4440,'散件（更新）'!B:H,3,FALSE),0)</f>
        <v>206-2019-0108</v>
      </c>
      <c r="Q4440" s="27" t="str">
        <f>VLOOKUP(N4440,'散件（更新）'!B:H,2,FALSE)</f>
        <v>114-20190108</v>
      </c>
      <c r="R4440" s="27" t="str">
        <f>VLOOKUP(N4440,'散件（更新）'!B:H,7,FALSE)</f>
        <v>Accessory Holder</v>
      </c>
      <c r="S4440" s="27" t="str">
        <f>VLOOKUP(N4440,'散件（更新）'!B:E,4,FALSE)</f>
        <v>https://tineco-yxzt.oss-accelerate.aliyuncs.com/20231219/9FWHA100000_1702948015874.png</v>
      </c>
      <c r="T4440" s="27" t="s">
        <v>8759</v>
      </c>
      <c r="U4440" s="28" t="str">
        <f>VLOOKUP(N4440,'散件（更新）'!B:G,6,FALSE)</f>
        <v>附件支架组合</v>
      </c>
      <c r="V4440" s="28" t="str">
        <f>VLOOKUP(N4440,'散件（更新）'!B:I,8,FALSE)</f>
        <v>6972200196507</v>
      </c>
    </row>
    <row r="4441" spans="1:22" ht="14.6">
      <c r="A4441" s="57">
        <v>46169</v>
      </c>
      <c r="B4441" s="140" t="s">
        <v>122</v>
      </c>
      <c r="C4441" s="27" t="str">
        <f>VLOOKUP(B4441,'大货清单（不定期按GOMS更新）'!A:H,8,0)</f>
        <v>109-20190605</v>
      </c>
      <c r="D4441" s="27" t="str">
        <f>VLOOKUP(B4441,'大货清单（不定期按GOMS更新）'!A:C,3,0)</f>
        <v>CL2019F-05</v>
      </c>
      <c r="E4441" s="27" t="str">
        <f>VLOOKUP(B4441,'大货清单（不定期按GOMS更新）'!A:H,4,0)</f>
        <v>ES,FR,DE,AT,CH,DK,GR,NL,UA,LT,CZ,HU,IT,PL</v>
      </c>
      <c r="F4441" s="27" t="str">
        <f>VLOOKUP(B4441,'大货清单（不定期按GOMS更新）'!A:H,2,0)</f>
        <v>Floor One S5 Extreme</v>
      </c>
      <c r="G4441" s="28">
        <f>VLOOKUP(B4441,'大货清单（不定期按GOMS更新）'!A:I,9,FALSE)</f>
        <v>6972200198495</v>
      </c>
      <c r="H4441" s="27" t="str">
        <f>VLOOKUP(B4441,'大货清单（不定期按GOMS更新）'!A:H,7,0)</f>
        <v>Blue</v>
      </c>
      <c r="I4441" s="27" t="str">
        <f>VLOOKUP(B4441,'大货清单（不定期按GOMS更新）'!A:F,6,FALSE)</f>
        <v>ACTIVE</v>
      </c>
      <c r="J4441" s="27" t="str">
        <f>VLOOKUP(B4441,'大货清单（不定期按GOMS更新）'!A:K,11,FALSE)</f>
        <v>8.2</v>
      </c>
      <c r="K4441" s="27" t="str">
        <f>VLOOKUP(B4441,'大货清单（不定期按GOMS更新）'!A:N,12,FALSE)</f>
        <v>326</v>
      </c>
      <c r="L4441" s="27" t="str">
        <f>VLOOKUP(B4441,'大货清单（不定期按GOMS更新）'!A:M,13,FALSE)</f>
        <v>296</v>
      </c>
      <c r="M4441" s="27" t="str">
        <f>VLOOKUP(B4441,'大货清单（不定期按GOMS更新）'!A:N,14,FALSE)</f>
        <v>672</v>
      </c>
      <c r="N4441" s="140" t="s">
        <v>1191</v>
      </c>
      <c r="O4441" s="27" t="str">
        <f>IFERROR(VLOOKUP(N4441,'散件迭代（不定期更新）'!C:J,8,FALSE),0)</f>
        <v>A26</v>
      </c>
      <c r="P4441" s="27" t="str">
        <f>IFERROR(VLOOKUP(N4441,'散件（更新）'!B:H,3,FALSE),0)</f>
        <v>206-1879-0120</v>
      </c>
      <c r="Q4441" s="27" t="str">
        <f>VLOOKUP(N4441,'散件（更新）'!B:H,2,FALSE)</f>
        <v>114-18790120</v>
      </c>
      <c r="R4441" s="27" t="str">
        <f>VLOOKUP(N4441,'散件（更新）'!B:H,7,FALSE)</f>
        <v>Adapter</v>
      </c>
      <c r="S4441" s="27" t="str">
        <f>VLOOKUP(N4441,'散件（更新）'!B:E,4,FALSE)</f>
        <v>https://tineco-yxzt.oss-accelerate.aliyuncs.com/product/114-18790120.jpg</v>
      </c>
      <c r="T4441" s="27" t="s">
        <v>8759</v>
      </c>
      <c r="U4441" s="28" t="str">
        <f>VLOOKUP(N4441,'散件（更新）'!B:G,6,FALSE)</f>
        <v>适配器（低配）</v>
      </c>
      <c r="V4441" s="28" t="str">
        <f>VLOOKUP(N4441,'散件（更新）'!B:I,8,FALSE)</f>
        <v>6972200191854</v>
      </c>
    </row>
    <row r="4442" spans="1:22" ht="14.6">
      <c r="A4442" s="57">
        <v>46169</v>
      </c>
      <c r="B4442" s="140" t="s">
        <v>122</v>
      </c>
      <c r="C4442" s="27" t="str">
        <f>VLOOKUP(B4442,'大货清单（不定期按GOMS更新）'!A:H,8,0)</f>
        <v>109-20190605</v>
      </c>
      <c r="D4442" s="27" t="str">
        <f>VLOOKUP(B4442,'大货清单（不定期按GOMS更新）'!A:C,3,0)</f>
        <v>CL2019F-05</v>
      </c>
      <c r="E4442" s="27" t="str">
        <f>VLOOKUP(B4442,'大货清单（不定期按GOMS更新）'!A:H,4,0)</f>
        <v>ES,FR,DE,AT,CH,DK,GR,NL,UA,LT,CZ,HU,IT,PL</v>
      </c>
      <c r="F4442" s="27" t="str">
        <f>VLOOKUP(B4442,'大货清单（不定期按GOMS更新）'!A:H,2,0)</f>
        <v>Floor One S5 Extreme</v>
      </c>
      <c r="G4442" s="28">
        <f>VLOOKUP(B4442,'大货清单（不定期按GOMS更新）'!A:I,9,FALSE)</f>
        <v>6972200198495</v>
      </c>
      <c r="H4442" s="27" t="str">
        <f>VLOOKUP(B4442,'大货清单（不定期按GOMS更新）'!A:H,7,0)</f>
        <v>Blue</v>
      </c>
      <c r="I4442" s="27" t="str">
        <f>VLOOKUP(B4442,'大货清单（不定期按GOMS更新）'!A:F,6,FALSE)</f>
        <v>ACTIVE</v>
      </c>
      <c r="J4442" s="27" t="str">
        <f>VLOOKUP(B4442,'大货清单（不定期按GOMS更新）'!A:K,11,FALSE)</f>
        <v>8.2</v>
      </c>
      <c r="K4442" s="27" t="str">
        <f>VLOOKUP(B4442,'大货清单（不定期按GOMS更新）'!A:N,12,FALSE)</f>
        <v>326</v>
      </c>
      <c r="L4442" s="27" t="str">
        <f>VLOOKUP(B4442,'大货清单（不定期按GOMS更新）'!A:M,13,FALSE)</f>
        <v>296</v>
      </c>
      <c r="M4442" s="27" t="str">
        <f>VLOOKUP(B4442,'大货清单（不定期按GOMS更新）'!A:N,14,FALSE)</f>
        <v>672</v>
      </c>
      <c r="N4442" s="140" t="s">
        <v>1109</v>
      </c>
      <c r="O4442" s="27" t="str">
        <f>IFERROR(VLOOKUP(N4442,'散件迭代（不定期更新）'!C:J,8,FALSE),0)</f>
        <v>A57</v>
      </c>
      <c r="P4442" s="27" t="str">
        <f>IFERROR(VLOOKUP(N4442,'散件（更新）'!B:H,3,FALSE),0)</f>
        <v>206-2019-0107</v>
      </c>
      <c r="Q4442" s="27" t="str">
        <f>VLOOKUP(N4442,'散件（更新）'!B:H,2,FALSE)</f>
        <v>114-20190107</v>
      </c>
      <c r="R4442" s="27" t="str">
        <f>VLOOKUP(N4442,'散件（更新）'!B:H,7,FALSE)</f>
        <v>Charging Base</v>
      </c>
      <c r="S4442" s="27" t="str">
        <f>VLOOKUP(N4442,'散件（更新）'!B:E,4,FALSE)</f>
        <v>https://tineco-yxzt.oss-accelerate.aliyuncs.com/20231219/9FWPB100000_1702948018214.png</v>
      </c>
      <c r="T4442" s="27" t="s">
        <v>8759</v>
      </c>
      <c r="U4442" s="28" t="str">
        <f>VLOOKUP(N4442,'散件（更新）'!B:G,6,FALSE)</f>
        <v>托盘组件</v>
      </c>
      <c r="V4442" s="28" t="str">
        <f>VLOOKUP(N4442,'散件（更新）'!B:I,8,FALSE)</f>
        <v>6972200196491</v>
      </c>
    </row>
    <row r="4443" spans="1:22" ht="14.6">
      <c r="A4443" s="57">
        <v>46169</v>
      </c>
      <c r="B4443" s="140" t="s">
        <v>122</v>
      </c>
      <c r="C4443" s="27" t="str">
        <f>VLOOKUP(B4443,'大货清单（不定期按GOMS更新）'!A:H,8,0)</f>
        <v>109-20190605</v>
      </c>
      <c r="D4443" s="27" t="str">
        <f>VLOOKUP(B4443,'大货清单（不定期按GOMS更新）'!A:C,3,0)</f>
        <v>CL2019F-05</v>
      </c>
      <c r="E4443" s="27" t="str">
        <f>VLOOKUP(B4443,'大货清单（不定期按GOMS更新）'!A:H,4,0)</f>
        <v>ES,FR,DE,AT,CH,DK,GR,NL,UA,LT,CZ,HU,IT,PL</v>
      </c>
      <c r="F4443" s="27" t="str">
        <f>VLOOKUP(B4443,'大货清单（不定期按GOMS更新）'!A:H,2,0)</f>
        <v>Floor One S5 Extreme</v>
      </c>
      <c r="G4443" s="28">
        <f>VLOOKUP(B4443,'大货清单（不定期按GOMS更新）'!A:I,9,FALSE)</f>
        <v>6972200198495</v>
      </c>
      <c r="H4443" s="27" t="str">
        <f>VLOOKUP(B4443,'大货清单（不定期按GOMS更新）'!A:H,7,0)</f>
        <v>Blue</v>
      </c>
      <c r="I4443" s="27" t="str">
        <f>VLOOKUP(B4443,'大货清单（不定期按GOMS更新）'!A:F,6,FALSE)</f>
        <v>ACTIVE</v>
      </c>
      <c r="J4443" s="27" t="str">
        <f>VLOOKUP(B4443,'大货清单（不定期按GOMS更新）'!A:K,11,FALSE)</f>
        <v>8.2</v>
      </c>
      <c r="K4443" s="27" t="str">
        <f>VLOOKUP(B4443,'大货清单（不定期按GOMS更新）'!A:N,12,FALSE)</f>
        <v>326</v>
      </c>
      <c r="L4443" s="27" t="str">
        <f>VLOOKUP(B4443,'大货清单（不定期按GOMS更新）'!A:M,13,FALSE)</f>
        <v>296</v>
      </c>
      <c r="M4443" s="27" t="str">
        <f>VLOOKUP(B4443,'大货清单（不定期按GOMS更新）'!A:N,14,FALSE)</f>
        <v>672</v>
      </c>
      <c r="N4443" s="140" t="s">
        <v>759</v>
      </c>
      <c r="O4443" s="27">
        <f>IFERROR(VLOOKUP(N4443,'散件迭代（不定期更新）'!C:J,8,FALSE),0)</f>
        <v>0</v>
      </c>
      <c r="P4443" s="27" t="str">
        <f>IFERROR(VLOOKUP(N4443,'散件（更新）'!B:H,3,FALSE),0)</f>
        <v>206-2019-0501</v>
      </c>
      <c r="Q4443" s="27" t="str">
        <f>VLOOKUP(N4443,'散件（更新）'!B:H,2,FALSE)</f>
        <v>114-20190501</v>
      </c>
      <c r="R4443" s="27" t="str">
        <f>VLOOKUP(N4443,'散件（更新）'!B:H,7,FALSE)</f>
        <v>Battery</v>
      </c>
      <c r="S4443" s="27" t="str">
        <f>VLOOKUP(N4443,'散件（更新）'!B:E,4,FALSE)</f>
        <v>https://tineco-yxzt.oss-accelerate.aliyuncs.com/20231219/9FWPT100000_1702948019092.png</v>
      </c>
      <c r="T4443" s="27" t="s">
        <v>8759</v>
      </c>
      <c r="U4443" s="28" t="str">
        <f>VLOOKUP(N4443,'散件（更新）'!B:G,6,FALSE)</f>
        <v>电池包</v>
      </c>
      <c r="V4443" s="28" t="str">
        <f>VLOOKUP(N4443,'散件（更新）'!B:I,8,FALSE)</f>
        <v>6972200196996</v>
      </c>
    </row>
    <row r="4444" spans="1:22" ht="14.6">
      <c r="A4444" s="57">
        <v>46169</v>
      </c>
      <c r="B4444" s="140" t="s">
        <v>122</v>
      </c>
      <c r="C4444" s="27" t="str">
        <f>VLOOKUP(B4444,'大货清单（不定期按GOMS更新）'!A:H,8,0)</f>
        <v>109-20190605</v>
      </c>
      <c r="D4444" s="27" t="str">
        <f>VLOOKUP(B4444,'大货清单（不定期按GOMS更新）'!A:C,3,0)</f>
        <v>CL2019F-05</v>
      </c>
      <c r="E4444" s="27" t="str">
        <f>VLOOKUP(B4444,'大货清单（不定期按GOMS更新）'!A:H,4,0)</f>
        <v>ES,FR,DE,AT,CH,DK,GR,NL,UA,LT,CZ,HU,IT,PL</v>
      </c>
      <c r="F4444" s="27" t="str">
        <f>VLOOKUP(B4444,'大货清单（不定期按GOMS更新）'!A:H,2,0)</f>
        <v>Floor One S5 Extreme</v>
      </c>
      <c r="G4444" s="28">
        <f>VLOOKUP(B4444,'大货清单（不定期按GOMS更新）'!A:I,9,FALSE)</f>
        <v>6972200198495</v>
      </c>
      <c r="H4444" s="27" t="str">
        <f>VLOOKUP(B4444,'大货清单（不定期按GOMS更新）'!A:H,7,0)</f>
        <v>Blue</v>
      </c>
      <c r="I4444" s="27" t="str">
        <f>VLOOKUP(B4444,'大货清单（不定期按GOMS更新）'!A:F,6,FALSE)</f>
        <v>ACTIVE</v>
      </c>
      <c r="J4444" s="27" t="str">
        <f>VLOOKUP(B4444,'大货清单（不定期按GOMS更新）'!A:K,11,FALSE)</f>
        <v>8.2</v>
      </c>
      <c r="K4444" s="27" t="str">
        <f>VLOOKUP(B4444,'大货清单（不定期按GOMS更新）'!A:N,12,FALSE)</f>
        <v>326</v>
      </c>
      <c r="L4444" s="27" t="str">
        <f>VLOOKUP(B4444,'大货清单（不定期按GOMS更新）'!A:M,13,FALSE)</f>
        <v>296</v>
      </c>
      <c r="M4444" s="27" t="str">
        <f>VLOOKUP(B4444,'大货清单（不定期按GOMS更新）'!A:N,14,FALSE)</f>
        <v>672</v>
      </c>
      <c r="N4444" s="140" t="s">
        <v>1100</v>
      </c>
      <c r="O4444" s="27">
        <f>IFERROR(VLOOKUP(N4444,'散件迭代（不定期更新）'!C:J,8,FALSE),0)</f>
        <v>0</v>
      </c>
      <c r="P4444" s="27" t="str">
        <f>IFERROR(VLOOKUP(N4444,'散件（更新）'!B:H,3,FALSE),0)</f>
        <v>206-2019-0502</v>
      </c>
      <c r="Q4444" s="27" t="str">
        <f>VLOOKUP(N4444,'散件（更新）'!B:H,2,FALSE)</f>
        <v>114-20190502</v>
      </c>
      <c r="R4444" s="27" t="str">
        <f>VLOOKUP(N4444,'散件（更新）'!B:H,7,FALSE)</f>
        <v>Display Screen</v>
      </c>
      <c r="S4444" s="27" t="str">
        <f>VLOOKUP(N4444,'散件（更新）'!B:E,4,FALSE)</f>
        <v>https://tineco-yxzt.oss-accelerate.aliyuncs.com/20231219/9FWRD100000_1702948020450.png</v>
      </c>
      <c r="T4444" s="27" t="s">
        <v>8759</v>
      </c>
      <c r="U4444" s="28" t="str">
        <f>VLOOKUP(N4444,'散件（更新）'!B:G,6,FALSE)</f>
        <v>LED显示屏+装饰环</v>
      </c>
      <c r="V4444" s="28" t="str">
        <f>VLOOKUP(N4444,'散件（更新）'!B:I,8,FALSE)</f>
        <v>6972200196965</v>
      </c>
    </row>
    <row r="4445" spans="1:22">
      <c r="A4445" s="57">
        <v>46169</v>
      </c>
      <c r="B4445" s="53" t="s">
        <v>122</v>
      </c>
      <c r="C4445" s="27" t="str">
        <f>VLOOKUP(B4445,'大货清单（不定期按GOMS更新）'!A:H,8,0)</f>
        <v>109-20190605</v>
      </c>
      <c r="D4445" s="27" t="str">
        <f>VLOOKUP(B4445,'大货清单（不定期按GOMS更新）'!A:C,3,0)</f>
        <v>CL2019F-05</v>
      </c>
      <c r="E4445" s="27" t="str">
        <f>VLOOKUP(B4445,'大货清单（不定期按GOMS更新）'!A:H,4,0)</f>
        <v>ES,FR,DE,AT,CH,DK,GR,NL,UA,LT,CZ,HU,IT,PL</v>
      </c>
      <c r="F4445" s="27" t="str">
        <f>VLOOKUP(B4445,'大货清单（不定期按GOMS更新）'!A:H,2,0)</f>
        <v>Floor One S5 Extreme</v>
      </c>
      <c r="G4445" s="28">
        <f>VLOOKUP(B4445,'大货清单（不定期按GOMS更新）'!A:I,9,FALSE)</f>
        <v>6972200198495</v>
      </c>
      <c r="H4445" s="27" t="str">
        <f>VLOOKUP(B4445,'大货清单（不定期按GOMS更新）'!A:H,7,0)</f>
        <v>Blue</v>
      </c>
      <c r="I4445" s="27" t="str">
        <f>VLOOKUP(B4445,'大货清单（不定期按GOMS更新）'!A:F,6,FALSE)</f>
        <v>ACTIVE</v>
      </c>
      <c r="J4445" s="27" t="str">
        <f>VLOOKUP(B4445,'大货清单（不定期按GOMS更新）'!A:K,11,FALSE)</f>
        <v>8.2</v>
      </c>
      <c r="K4445" s="27" t="str">
        <f>VLOOKUP(B4445,'大货清单（不定期按GOMS更新）'!A:N,12,FALSE)</f>
        <v>326</v>
      </c>
      <c r="L4445" s="27" t="str">
        <f>VLOOKUP(B4445,'大货清单（不定期按GOMS更新）'!A:M,13,FALSE)</f>
        <v>296</v>
      </c>
      <c r="M4445" s="27" t="str">
        <f>VLOOKUP(B4445,'大货清单（不定期按GOMS更新）'!A:N,14,FALSE)</f>
        <v>672</v>
      </c>
      <c r="N4445" s="53" t="s">
        <v>1098</v>
      </c>
      <c r="O4445" s="27">
        <f>IFERROR(VLOOKUP(N4445,'散件迭代（不定期更新）'!C:J,8,FALSE),0)</f>
        <v>0</v>
      </c>
      <c r="P4445" s="27" t="str">
        <f>IFERROR(VLOOKUP(N4445,'散件（更新）'!B:H,3,FALSE),0)</f>
        <v>206-2019-0066</v>
      </c>
      <c r="Q4445" s="27" t="str">
        <f>VLOOKUP(N4445,'散件（更新）'!B:H,2,FALSE)</f>
        <v>114-20190066</v>
      </c>
      <c r="R4445" s="27" t="str">
        <f>VLOOKUP(N4445,'散件（更新）'!B:H,7,FALSE)</f>
        <v>Swich</v>
      </c>
      <c r="S4445" s="27" t="str">
        <f>VLOOKUP(N4445,'散件（更新）'!B:E,4,FALSE)</f>
        <v>https://tineco-yxzt.oss-accelerate.aliyuncs.com/20231219/9FWRK110000_1702948027739.png</v>
      </c>
      <c r="T4445" s="27" t="s">
        <v>8759</v>
      </c>
      <c r="U4445" s="28" t="str">
        <f>VLOOKUP(N4445,'散件（更新）'!B:G,6,FALSE)</f>
        <v>微动开关</v>
      </c>
      <c r="V4445" s="28" t="str">
        <f>VLOOKUP(N4445,'散件（更新）'!B:I,8,FALSE)</f>
        <v>6972200197474</v>
      </c>
    </row>
    <row r="4446" spans="1:22">
      <c r="A4446" s="57">
        <v>46169</v>
      </c>
      <c r="B4446" s="53" t="s">
        <v>122</v>
      </c>
      <c r="C4446" s="27" t="str">
        <f>VLOOKUP(B4446,'大货清单（不定期按GOMS更新）'!A:H,8,0)</f>
        <v>109-20190605</v>
      </c>
      <c r="D4446" s="27" t="str">
        <f>VLOOKUP(B4446,'大货清单（不定期按GOMS更新）'!A:C,3,0)</f>
        <v>CL2019F-05</v>
      </c>
      <c r="E4446" s="27" t="str">
        <f>VLOOKUP(B4446,'大货清单（不定期按GOMS更新）'!A:H,4,0)</f>
        <v>ES,FR,DE,AT,CH,DK,GR,NL,UA,LT,CZ,HU,IT,PL</v>
      </c>
      <c r="F4446" s="27" t="str">
        <f>VLOOKUP(B4446,'大货清单（不定期按GOMS更新）'!A:H,2,0)</f>
        <v>Floor One S5 Extreme</v>
      </c>
      <c r="G4446" s="28">
        <f>VLOOKUP(B4446,'大货清单（不定期按GOMS更新）'!A:I,9,FALSE)</f>
        <v>6972200198495</v>
      </c>
      <c r="H4446" s="27" t="str">
        <f>VLOOKUP(B4446,'大货清单（不定期按GOMS更新）'!A:H,7,0)</f>
        <v>Blue</v>
      </c>
      <c r="I4446" s="27" t="str">
        <f>VLOOKUP(B4446,'大货清单（不定期按GOMS更新）'!A:F,6,FALSE)</f>
        <v>ACTIVE</v>
      </c>
      <c r="J4446" s="27" t="str">
        <f>VLOOKUP(B4446,'大货清单（不定期按GOMS更新）'!A:K,11,FALSE)</f>
        <v>8.2</v>
      </c>
      <c r="K4446" s="27" t="str">
        <f>VLOOKUP(B4446,'大货清单（不定期按GOMS更新）'!A:N,12,FALSE)</f>
        <v>326</v>
      </c>
      <c r="L4446" s="27" t="str">
        <f>VLOOKUP(B4446,'大货清单（不定期按GOMS更新）'!A:M,13,FALSE)</f>
        <v>296</v>
      </c>
      <c r="M4446" s="27" t="str">
        <f>VLOOKUP(B4446,'大货清单（不定期按GOMS更新）'!A:N,14,FALSE)</f>
        <v>672</v>
      </c>
      <c r="N4446" s="53" t="s">
        <v>773</v>
      </c>
      <c r="O4446" s="27">
        <f>IFERROR(VLOOKUP(N4446,'散件迭代（不定期更新）'!C:J,8,FALSE),0)</f>
        <v>0</v>
      </c>
      <c r="P4446" s="27" t="str">
        <f>IFERROR(VLOOKUP(N4446,'散件（更新）'!B:H,3,FALSE),0)</f>
        <v>206-2019-0115</v>
      </c>
      <c r="Q4446" s="27" t="str">
        <f>VLOOKUP(N4446,'散件（更新）'!B:H,2,FALSE)</f>
        <v>114-20190115</v>
      </c>
      <c r="R4446" s="27" t="str">
        <f>VLOOKUP(N4446,'散件（更新）'!B:H,7,FALSE)</f>
        <v>Motor</v>
      </c>
      <c r="S4446" s="27" t="str">
        <f>VLOOKUP(N4446,'散件（更新）'!B:E,4,FALSE)</f>
        <v>https://tineco-yxzt.oss-accelerate.aliyuncs.com/20231219/9FWRM100000_1702948028087.png</v>
      </c>
      <c r="T4446" s="27" t="s">
        <v>8759</v>
      </c>
      <c r="U4446" s="28" t="str">
        <f>VLOOKUP(N4446,'散件（更新）'!B:G,6,FALSE)</f>
        <v>无刷电机</v>
      </c>
      <c r="V4446" s="28" t="str">
        <f>VLOOKUP(N4446,'散件（更新）'!B:I,8,FALSE)</f>
        <v>6972200197030</v>
      </c>
    </row>
    <row r="4447" spans="1:22">
      <c r="A4447" s="57">
        <v>46169</v>
      </c>
      <c r="B4447" s="53" t="s">
        <v>122</v>
      </c>
      <c r="C4447" s="27" t="str">
        <f>VLOOKUP(B4447,'大货清单（不定期按GOMS更新）'!A:H,8,0)</f>
        <v>109-20190605</v>
      </c>
      <c r="D4447" s="27" t="str">
        <f>VLOOKUP(B4447,'大货清单（不定期按GOMS更新）'!A:C,3,0)</f>
        <v>CL2019F-05</v>
      </c>
      <c r="E4447" s="27" t="str">
        <f>VLOOKUP(B4447,'大货清单（不定期按GOMS更新）'!A:H,4,0)</f>
        <v>ES,FR,DE,AT,CH,DK,GR,NL,UA,LT,CZ,HU,IT,PL</v>
      </c>
      <c r="F4447" s="27" t="str">
        <f>VLOOKUP(B4447,'大货清单（不定期按GOMS更新）'!A:H,2,0)</f>
        <v>Floor One S5 Extreme</v>
      </c>
      <c r="G4447" s="28">
        <f>VLOOKUP(B4447,'大货清单（不定期按GOMS更新）'!A:I,9,FALSE)</f>
        <v>6972200198495</v>
      </c>
      <c r="H4447" s="27" t="str">
        <f>VLOOKUP(B4447,'大货清单（不定期按GOMS更新）'!A:H,7,0)</f>
        <v>Blue</v>
      </c>
      <c r="I4447" s="27" t="str">
        <f>VLOOKUP(B4447,'大货清单（不定期按GOMS更新）'!A:F,6,FALSE)</f>
        <v>ACTIVE</v>
      </c>
      <c r="J4447" s="27" t="str">
        <f>VLOOKUP(B4447,'大货清单（不定期按GOMS更新）'!A:K,11,FALSE)</f>
        <v>8.2</v>
      </c>
      <c r="K4447" s="27" t="str">
        <f>VLOOKUP(B4447,'大货清单（不定期按GOMS更新）'!A:N,12,FALSE)</f>
        <v>326</v>
      </c>
      <c r="L4447" s="27" t="str">
        <f>VLOOKUP(B4447,'大货清单（不定期按GOMS更新）'!A:M,13,FALSE)</f>
        <v>296</v>
      </c>
      <c r="M4447" s="27" t="str">
        <f>VLOOKUP(B4447,'大货清单（不定期按GOMS更新）'!A:N,14,FALSE)</f>
        <v>672</v>
      </c>
      <c r="N4447" s="53" t="s">
        <v>776</v>
      </c>
      <c r="O4447" s="27">
        <f>IFERROR(VLOOKUP(N4447,'散件迭代（不定期更新）'!C:J,8,FALSE),0)</f>
        <v>0</v>
      </c>
      <c r="P4447" s="27" t="str">
        <f>IFERROR(VLOOKUP(N4447,'散件（更新）'!B:H,3,FALSE),0)</f>
        <v>206-2019-0116</v>
      </c>
      <c r="Q4447" s="27" t="str">
        <f>VLOOKUP(N4447,'散件（更新）'!B:H,2,FALSE)</f>
        <v>114-20190116</v>
      </c>
      <c r="R4447" s="27" t="str">
        <f>VLOOKUP(N4447,'散件（更新）'!B:H,7,FALSE)</f>
        <v>Motor</v>
      </c>
      <c r="S4447" s="27" t="str">
        <f>VLOOKUP(N4447,'散件（更新）'!B:E,4,FALSE)</f>
        <v>https://tineco-yxzt.oss-accelerate.aliyuncs.com/20231219/9FWRM100100_1702948028155.png</v>
      </c>
      <c r="T4447" s="27" t="s">
        <v>8759</v>
      </c>
      <c r="U4447" s="28" t="str">
        <f>VLOOKUP(N4447,'散件（更新）'!B:G,6,FALSE)</f>
        <v>地刷电机齿轮箱组件</v>
      </c>
      <c r="V4447" s="28" t="str">
        <f>VLOOKUP(N4447,'散件（更新）'!B:I,8,FALSE)</f>
        <v>6972200197047</v>
      </c>
    </row>
    <row r="4448" spans="1:22">
      <c r="A4448" s="57">
        <v>46169</v>
      </c>
      <c r="B4448" s="53" t="s">
        <v>122</v>
      </c>
      <c r="C4448" s="27" t="str">
        <f>VLOOKUP(B4448,'大货清单（不定期按GOMS更新）'!A:H,8,0)</f>
        <v>109-20190605</v>
      </c>
      <c r="D4448" s="27" t="str">
        <f>VLOOKUP(B4448,'大货清单（不定期按GOMS更新）'!A:C,3,0)</f>
        <v>CL2019F-05</v>
      </c>
      <c r="E4448" s="27" t="str">
        <f>VLOOKUP(B4448,'大货清单（不定期按GOMS更新）'!A:H,4,0)</f>
        <v>ES,FR,DE,AT,CH,DK,GR,NL,UA,LT,CZ,HU,IT,PL</v>
      </c>
      <c r="F4448" s="27" t="str">
        <f>VLOOKUP(B4448,'大货清单（不定期按GOMS更新）'!A:H,2,0)</f>
        <v>Floor One S5 Extreme</v>
      </c>
      <c r="G4448" s="28">
        <f>VLOOKUP(B4448,'大货清单（不定期按GOMS更新）'!A:I,9,FALSE)</f>
        <v>6972200198495</v>
      </c>
      <c r="H4448" s="27" t="str">
        <f>VLOOKUP(B4448,'大货清单（不定期按GOMS更新）'!A:H,7,0)</f>
        <v>Blue</v>
      </c>
      <c r="I4448" s="27" t="str">
        <f>VLOOKUP(B4448,'大货清单（不定期按GOMS更新）'!A:F,6,FALSE)</f>
        <v>ACTIVE</v>
      </c>
      <c r="J4448" s="27" t="str">
        <f>VLOOKUP(B4448,'大货清单（不定期按GOMS更新）'!A:K,11,FALSE)</f>
        <v>8.2</v>
      </c>
      <c r="K4448" s="27" t="str">
        <f>VLOOKUP(B4448,'大货清单（不定期按GOMS更新）'!A:N,12,FALSE)</f>
        <v>326</v>
      </c>
      <c r="L4448" s="27" t="str">
        <f>VLOOKUP(B4448,'大货清单（不定期按GOMS更新）'!A:M,13,FALSE)</f>
        <v>296</v>
      </c>
      <c r="M4448" s="27" t="str">
        <f>VLOOKUP(B4448,'大货清单（不定期按GOMS更新）'!A:N,14,FALSE)</f>
        <v>672</v>
      </c>
      <c r="N4448" s="53" t="s">
        <v>1107</v>
      </c>
      <c r="O4448" s="27">
        <f>IFERROR(VLOOKUP(N4448,'散件迭代（不定期更新）'!C:J,8,FALSE),0)</f>
        <v>0</v>
      </c>
      <c r="P4448" s="27" t="str">
        <f>IFERROR(VLOOKUP(N4448,'散件（更新）'!B:H,3,FALSE),0)</f>
        <v>206-2019-0605</v>
      </c>
      <c r="Q4448" s="27" t="str">
        <f>VLOOKUP(N4448,'散件（更新）'!B:H,2,FALSE)</f>
        <v>114-20190605</v>
      </c>
      <c r="R4448" s="27" t="str">
        <f>VLOOKUP(N4448,'散件（更新）'!B:H,7,FALSE)</f>
        <v>PCBA</v>
      </c>
      <c r="S4448" s="27">
        <f>VLOOKUP(N4448,'散件（更新）'!B:E,4,FALSE)</f>
        <v>0</v>
      </c>
      <c r="T4448" s="27" t="s">
        <v>8759</v>
      </c>
      <c r="U4448" s="28" t="str">
        <f>VLOOKUP(N4448,'散件（更新）'!B:G,6,FALSE)</f>
        <v>带风扇主控板组件（吸水）</v>
      </c>
      <c r="V4448" s="28" t="str">
        <f>VLOOKUP(N4448,'散件（更新）'!B:I,8,FALSE)</f>
        <v>6972200198709</v>
      </c>
    </row>
    <row r="4449" spans="1:22">
      <c r="A4449" s="57">
        <v>46169</v>
      </c>
      <c r="B4449" s="53" t="s">
        <v>122</v>
      </c>
      <c r="C4449" s="27" t="str">
        <f>VLOOKUP(B4449,'大货清单（不定期按GOMS更新）'!A:H,8,0)</f>
        <v>109-20190605</v>
      </c>
      <c r="D4449" s="27" t="str">
        <f>VLOOKUP(B4449,'大货清单（不定期按GOMS更新）'!A:C,3,0)</f>
        <v>CL2019F-05</v>
      </c>
      <c r="E4449" s="27" t="str">
        <f>VLOOKUP(B4449,'大货清单（不定期按GOMS更新）'!A:H,4,0)</f>
        <v>ES,FR,DE,AT,CH,DK,GR,NL,UA,LT,CZ,HU,IT,PL</v>
      </c>
      <c r="F4449" s="27" t="str">
        <f>VLOOKUP(B4449,'大货清单（不定期按GOMS更新）'!A:H,2,0)</f>
        <v>Floor One S5 Extreme</v>
      </c>
      <c r="G4449" s="28">
        <f>VLOOKUP(B4449,'大货清单（不定期按GOMS更新）'!A:I,9,FALSE)</f>
        <v>6972200198495</v>
      </c>
      <c r="H4449" s="27" t="str">
        <f>VLOOKUP(B4449,'大货清单（不定期按GOMS更新）'!A:H,7,0)</f>
        <v>Blue</v>
      </c>
      <c r="I4449" s="27" t="str">
        <f>VLOOKUP(B4449,'大货清单（不定期按GOMS更新）'!A:F,6,FALSE)</f>
        <v>ACTIVE</v>
      </c>
      <c r="J4449" s="27" t="str">
        <f>VLOOKUP(B4449,'大货清单（不定期按GOMS更新）'!A:K,11,FALSE)</f>
        <v>8.2</v>
      </c>
      <c r="K4449" s="27" t="str">
        <f>VLOOKUP(B4449,'大货清单（不定期按GOMS更新）'!A:N,12,FALSE)</f>
        <v>326</v>
      </c>
      <c r="L4449" s="27" t="str">
        <f>VLOOKUP(B4449,'大货清单（不定期按GOMS更新）'!A:M,13,FALSE)</f>
        <v>296</v>
      </c>
      <c r="M4449" s="27" t="str">
        <f>VLOOKUP(B4449,'大货清单（不定期按GOMS更新）'!A:N,14,FALSE)</f>
        <v>672</v>
      </c>
      <c r="N4449" s="53" t="s">
        <v>756</v>
      </c>
      <c r="O4449" s="27" t="str">
        <f>IFERROR(VLOOKUP(N4449,'散件迭代（不定期更新）'!C:J,8,FALSE),0)</f>
        <v>A63</v>
      </c>
      <c r="P4449" s="27" t="str">
        <f>IFERROR(VLOOKUP(N4449,'散件（更新）'!B:H,3,FALSE),0)</f>
        <v>206-2019-0112</v>
      </c>
      <c r="Q4449" s="27" t="str">
        <f>VLOOKUP(N4449,'散件（更新）'!B:H,2,FALSE)</f>
        <v>114-20190112</v>
      </c>
      <c r="R4449" s="27" t="str">
        <f>VLOOKUP(N4449,'散件（更新）'!B:H,7,FALSE)</f>
        <v>Scraper</v>
      </c>
      <c r="S4449" s="27" t="str">
        <f>VLOOKUP(N4449,'散件（更新）'!B:E,4,FALSE)</f>
        <v>https://tineco-yxzt.oss-accelerate.aliyuncs.com/20240701/2019guatiao_1719817721080.png</v>
      </c>
      <c r="T4449" s="27" t="s">
        <v>8759</v>
      </c>
      <c r="U4449" s="28" t="str">
        <f>VLOOKUP(N4449,'散件（更新）'!B:G,6,FALSE)</f>
        <v>刮条组件</v>
      </c>
      <c r="V4449" s="28" t="str">
        <f>VLOOKUP(N4449,'散件（更新）'!B:I,8,FALSE)</f>
        <v>6972200196989</v>
      </c>
    </row>
    <row r="4450" spans="1:22">
      <c r="A4450" s="57">
        <v>46169</v>
      </c>
      <c r="B4450" s="53" t="s">
        <v>122</v>
      </c>
      <c r="C4450" s="27" t="str">
        <f>VLOOKUP(B4450,'大货清单（不定期按GOMS更新）'!A:H,8,0)</f>
        <v>109-20190605</v>
      </c>
      <c r="D4450" s="27" t="str">
        <f>VLOOKUP(B4450,'大货清单（不定期按GOMS更新）'!A:C,3,0)</f>
        <v>CL2019F-05</v>
      </c>
      <c r="E4450" s="27" t="str">
        <f>VLOOKUP(B4450,'大货清单（不定期按GOMS更新）'!A:H,4,0)</f>
        <v>ES,FR,DE,AT,CH,DK,GR,NL,UA,LT,CZ,HU,IT,PL</v>
      </c>
      <c r="F4450" s="27" t="str">
        <f>VLOOKUP(B4450,'大货清单（不定期按GOMS更新）'!A:H,2,0)</f>
        <v>Floor One S5 Extreme</v>
      </c>
      <c r="G4450" s="28">
        <f>VLOOKUP(B4450,'大货清单（不定期按GOMS更新）'!A:I,9,FALSE)</f>
        <v>6972200198495</v>
      </c>
      <c r="H4450" s="27" t="str">
        <f>VLOOKUP(B4450,'大货清单（不定期按GOMS更新）'!A:H,7,0)</f>
        <v>Blue</v>
      </c>
      <c r="I4450" s="27" t="str">
        <f>VLOOKUP(B4450,'大货清单（不定期按GOMS更新）'!A:F,6,FALSE)</f>
        <v>ACTIVE</v>
      </c>
      <c r="J4450" s="27" t="str">
        <f>VLOOKUP(B4450,'大货清单（不定期按GOMS更新）'!A:K,11,FALSE)</f>
        <v>8.2</v>
      </c>
      <c r="K4450" s="27" t="str">
        <f>VLOOKUP(B4450,'大货清单（不定期按GOMS更新）'!A:N,12,FALSE)</f>
        <v>326</v>
      </c>
      <c r="L4450" s="27" t="str">
        <f>VLOOKUP(B4450,'大货清单（不定期按GOMS更新）'!A:M,13,FALSE)</f>
        <v>296</v>
      </c>
      <c r="M4450" s="27" t="str">
        <f>VLOOKUP(B4450,'大货清单（不定期按GOMS更新）'!A:N,14,FALSE)</f>
        <v>672</v>
      </c>
      <c r="N4450" s="53" t="s">
        <v>770</v>
      </c>
      <c r="O4450" s="27">
        <f>IFERROR(VLOOKUP(N4450,'散件迭代（不定期更新）'!C:J,8,FALSE),0)</f>
        <v>0</v>
      </c>
      <c r="P4450" s="27" t="str">
        <f>IFERROR(VLOOKUP(N4450,'散件（更新）'!B:H,3,FALSE),0)</f>
        <v>206-2019-0114</v>
      </c>
      <c r="Q4450" s="27" t="str">
        <f>VLOOKUP(N4450,'散件（更新）'!B:H,2,FALSE)</f>
        <v>114-20190114</v>
      </c>
      <c r="R4450" s="27" t="str">
        <f>VLOOKUP(N4450,'散件（更新）'!B:H,7,FALSE)</f>
        <v>Sensor</v>
      </c>
      <c r="S4450" s="27" t="str">
        <f>VLOOKUP(N4450,'散件（更新）'!B:E,4,FALSE)</f>
        <v>https://tineco-yxzt.oss-accelerate.aliyuncs.com/20240701/2019guangdian_1719817775917.png</v>
      </c>
      <c r="T4450" s="27" t="s">
        <v>8759</v>
      </c>
      <c r="U4450" s="28" t="str">
        <f>VLOOKUP(N4450,'散件（更新）'!B:G,6,FALSE)</f>
        <v>光电液位传感器</v>
      </c>
      <c r="V4450" s="28" t="str">
        <f>VLOOKUP(N4450,'散件（更新）'!B:I,8,FALSE)</f>
        <v>6972200197023</v>
      </c>
    </row>
    <row r="4451" spans="1:22">
      <c r="A4451" s="57">
        <v>46169</v>
      </c>
      <c r="B4451" s="53" t="s">
        <v>122</v>
      </c>
      <c r="C4451" s="27" t="str">
        <f>VLOOKUP(B4451,'大货清单（不定期按GOMS更新）'!A:H,8,0)</f>
        <v>109-20190605</v>
      </c>
      <c r="D4451" s="27" t="str">
        <f>VLOOKUP(B4451,'大货清单（不定期按GOMS更新）'!A:C,3,0)</f>
        <v>CL2019F-05</v>
      </c>
      <c r="E4451" s="27" t="str">
        <f>VLOOKUP(B4451,'大货清单（不定期按GOMS更新）'!A:H,4,0)</f>
        <v>ES,FR,DE,AT,CH,DK,GR,NL,UA,LT,CZ,HU,IT,PL</v>
      </c>
      <c r="F4451" s="27" t="str">
        <f>VLOOKUP(B4451,'大货清单（不定期按GOMS更新）'!A:H,2,0)</f>
        <v>Floor One S5 Extreme</v>
      </c>
      <c r="G4451" s="28">
        <f>VLOOKUP(B4451,'大货清单（不定期按GOMS更新）'!A:I,9,FALSE)</f>
        <v>6972200198495</v>
      </c>
      <c r="H4451" s="27" t="str">
        <f>VLOOKUP(B4451,'大货清单（不定期按GOMS更新）'!A:H,7,0)</f>
        <v>Blue</v>
      </c>
      <c r="I4451" s="27" t="str">
        <f>VLOOKUP(B4451,'大货清单（不定期按GOMS更新）'!A:F,6,FALSE)</f>
        <v>ACTIVE</v>
      </c>
      <c r="J4451" s="27" t="str">
        <f>VLOOKUP(B4451,'大货清单（不定期按GOMS更新）'!A:K,11,FALSE)</f>
        <v>8.2</v>
      </c>
      <c r="K4451" s="27" t="str">
        <f>VLOOKUP(B4451,'大货清单（不定期按GOMS更新）'!A:N,12,FALSE)</f>
        <v>326</v>
      </c>
      <c r="L4451" s="27" t="str">
        <f>VLOOKUP(B4451,'大货清单（不定期按GOMS更新）'!A:M,13,FALSE)</f>
        <v>296</v>
      </c>
      <c r="M4451" s="27" t="str">
        <f>VLOOKUP(B4451,'大货清单（不定期按GOMS更新）'!A:N,14,FALSE)</f>
        <v>672</v>
      </c>
      <c r="N4451" s="53" t="s">
        <v>780</v>
      </c>
      <c r="O4451" s="27">
        <f>IFERROR(VLOOKUP(N4451,'散件迭代（不定期更新）'!C:J,8,FALSE),0)</f>
        <v>0</v>
      </c>
      <c r="P4451" s="27" t="str">
        <f>IFERROR(VLOOKUP(N4451,'散件（更新）'!B:H,3,FALSE),0)</f>
        <v>206-2019-0117</v>
      </c>
      <c r="Q4451" s="27" t="str">
        <f>VLOOKUP(N4451,'散件（更新）'!B:H,2,FALSE)</f>
        <v>114-20190117</v>
      </c>
      <c r="R4451" s="27" t="str">
        <f>VLOOKUP(N4451,'散件（更新）'!B:H,7,FALSE)</f>
        <v>Pump</v>
      </c>
      <c r="S4451" s="27" t="str">
        <f>VLOOKUP(N4451,'散件（更新）'!B:E,4,FALSE)</f>
        <v>https://tineco-yxzt.oss-accelerate.aliyuncs.com/20231219/9FWRU100000_1702948034719.png</v>
      </c>
      <c r="T4451" s="27" t="s">
        <v>8759</v>
      </c>
      <c r="U4451" s="28" t="str">
        <f>VLOOKUP(N4451,'散件（更新）'!B:G,6,FALSE)</f>
        <v>蠕动泵</v>
      </c>
      <c r="V4451" s="28" t="str">
        <f>VLOOKUP(N4451,'散件（更新）'!B:I,8,FALSE)</f>
        <v>6972200197054</v>
      </c>
    </row>
    <row r="4452" spans="1:22">
      <c r="A4452" s="57">
        <v>46169</v>
      </c>
      <c r="B4452" s="53" t="s">
        <v>122</v>
      </c>
      <c r="C4452" s="27" t="str">
        <f>VLOOKUP(B4452,'大货清单（不定期按GOMS更新）'!A:H,8,0)</f>
        <v>109-20190605</v>
      </c>
      <c r="D4452" s="27" t="str">
        <f>VLOOKUP(B4452,'大货清单（不定期按GOMS更新）'!A:C,3,0)</f>
        <v>CL2019F-05</v>
      </c>
      <c r="E4452" s="27" t="str">
        <f>VLOOKUP(B4452,'大货清单（不定期按GOMS更新）'!A:H,4,0)</f>
        <v>ES,FR,DE,AT,CH,DK,GR,NL,UA,LT,CZ,HU,IT,PL</v>
      </c>
      <c r="F4452" s="27" t="str">
        <f>VLOOKUP(B4452,'大货清单（不定期按GOMS更新）'!A:H,2,0)</f>
        <v>Floor One S5 Extreme</v>
      </c>
      <c r="G4452" s="28">
        <f>VLOOKUP(B4452,'大货清单（不定期按GOMS更新）'!A:I,9,FALSE)</f>
        <v>6972200198495</v>
      </c>
      <c r="H4452" s="27" t="str">
        <f>VLOOKUP(B4452,'大货清单（不定期按GOMS更新）'!A:H,7,0)</f>
        <v>Blue</v>
      </c>
      <c r="I4452" s="27" t="str">
        <f>VLOOKUP(B4452,'大货清单（不定期按GOMS更新）'!A:F,6,FALSE)</f>
        <v>ACTIVE</v>
      </c>
      <c r="J4452" s="27" t="str">
        <f>VLOOKUP(B4452,'大货清单（不定期按GOMS更新）'!A:K,11,FALSE)</f>
        <v>8.2</v>
      </c>
      <c r="K4452" s="27" t="str">
        <f>VLOOKUP(B4452,'大货清单（不定期按GOMS更新）'!A:N,12,FALSE)</f>
        <v>326</v>
      </c>
      <c r="L4452" s="27" t="str">
        <f>VLOOKUP(B4452,'大货清单（不定期按GOMS更新）'!A:M,13,FALSE)</f>
        <v>296</v>
      </c>
      <c r="M4452" s="27" t="str">
        <f>VLOOKUP(B4452,'大货清单（不定期按GOMS更新）'!A:N,14,FALSE)</f>
        <v>672</v>
      </c>
      <c r="N4452" s="53" t="s">
        <v>1043</v>
      </c>
      <c r="O4452" s="27" t="str">
        <f>IFERROR(VLOOKUP(N4452,'散件迭代（不定期更新）'!C:J,8,FALSE),0)</f>
        <v>A22</v>
      </c>
      <c r="P4452" s="27" t="str">
        <f>IFERROR(VLOOKUP(N4452,'散件（更新）'!B:H,3,FALSE),0)</f>
        <v>206-1879-0109</v>
      </c>
      <c r="Q4452" s="27" t="str">
        <f>VLOOKUP(N4452,'散件（更新）'!B:H,2,FALSE)</f>
        <v>114-18790109</v>
      </c>
      <c r="R4452" s="27" t="str">
        <f>VLOOKUP(N4452,'散件（更新）'!B:H,7,FALSE)</f>
        <v>3-In-1 Cleaning Tool</v>
      </c>
      <c r="S4452" s="27" t="str">
        <f>VLOOKUP(N4452,'散件（更新）'!B:E,4,FALSE)</f>
        <v>https://tineco-yxzt.oss-accelerate.aliyuncs.com/product/114-18790109.png</v>
      </c>
      <c r="T4452" s="27" t="s">
        <v>8759</v>
      </c>
      <c r="U4452" s="28" t="str">
        <f>VLOOKUP(N4452,'散件（更新）'!B:G,6,FALSE)</f>
        <v>AB1888清洁刷组件</v>
      </c>
      <c r="V4452" s="28" t="str">
        <f>VLOOKUP(N4452,'散件（更新）'!B:I,8,FALSE)</f>
        <v>6972200191809</v>
      </c>
    </row>
    <row r="4453" spans="1:22">
      <c r="A4453" s="57">
        <v>46169</v>
      </c>
      <c r="B4453" s="53" t="s">
        <v>122</v>
      </c>
      <c r="C4453" s="27" t="str">
        <f>VLOOKUP(B4453,'大货清单（不定期按GOMS更新）'!A:H,8,0)</f>
        <v>109-20190605</v>
      </c>
      <c r="D4453" s="27" t="str">
        <f>VLOOKUP(B4453,'大货清单（不定期按GOMS更新）'!A:C,3,0)</f>
        <v>CL2019F-05</v>
      </c>
      <c r="E4453" s="27" t="str">
        <f>VLOOKUP(B4453,'大货清单（不定期按GOMS更新）'!A:H,4,0)</f>
        <v>ES,FR,DE,AT,CH,DK,GR,NL,UA,LT,CZ,HU,IT,PL</v>
      </c>
      <c r="F4453" s="27" t="str">
        <f>VLOOKUP(B4453,'大货清单（不定期按GOMS更新）'!A:H,2,0)</f>
        <v>Floor One S5 Extreme</v>
      </c>
      <c r="G4453" s="28">
        <f>VLOOKUP(B4453,'大货清单（不定期按GOMS更新）'!A:I,9,FALSE)</f>
        <v>6972200198495</v>
      </c>
      <c r="H4453" s="27" t="str">
        <f>VLOOKUP(B4453,'大货清单（不定期按GOMS更新）'!A:H,7,0)</f>
        <v>Blue</v>
      </c>
      <c r="I4453" s="27" t="str">
        <f>VLOOKUP(B4453,'大货清单（不定期按GOMS更新）'!A:F,6,FALSE)</f>
        <v>ACTIVE</v>
      </c>
      <c r="J4453" s="27" t="str">
        <f>VLOOKUP(B4453,'大货清单（不定期按GOMS更新）'!A:K,11,FALSE)</f>
        <v>8.2</v>
      </c>
      <c r="K4453" s="27" t="str">
        <f>VLOOKUP(B4453,'大货清单（不定期按GOMS更新）'!A:N,12,FALSE)</f>
        <v>326</v>
      </c>
      <c r="L4453" s="27" t="str">
        <f>VLOOKUP(B4453,'大货清单（不定期按GOMS更新）'!A:M,13,FALSE)</f>
        <v>296</v>
      </c>
      <c r="M4453" s="27" t="str">
        <f>VLOOKUP(B4453,'大货清单（不定期按GOMS更新）'!A:N,14,FALSE)</f>
        <v>672</v>
      </c>
      <c r="N4453" s="53" t="s">
        <v>1104</v>
      </c>
      <c r="O4453" s="27">
        <f>IFERROR(VLOOKUP(N4453,'散件迭代（不定期更新）'!C:J,8,FALSE),0)</f>
        <v>0</v>
      </c>
      <c r="P4453" s="27" t="str">
        <f>IFERROR(VLOOKUP(N4453,'散件（更新）'!B:H,3,FALSE),0)</f>
        <v>206-2019-0604</v>
      </c>
      <c r="Q4453" s="27" t="str">
        <f>VLOOKUP(N4453,'散件（更新）'!B:H,2,FALSE)</f>
        <v>114-20190604</v>
      </c>
      <c r="R4453" s="27" t="str">
        <f>VLOOKUP(N4453,'散件（更新）'!B:H,7,FALSE)</f>
        <v>Handle</v>
      </c>
      <c r="S4453" s="27" t="str">
        <f>VLOOKUP(N4453,'散件（更新）'!B:E,4,FALSE)</f>
        <v>https://tineco-yxzt.oss-accelerate.aliyuncs.com/20231227/9FWUH100200_1703640266151.png</v>
      </c>
      <c r="T4453" s="27" t="s">
        <v>8759</v>
      </c>
      <c r="U4453" s="28" t="str">
        <f>VLOOKUP(N4453,'散件（更新）'!B:G,6,FALSE)</f>
        <v>手柄组件LED（蓝色吸水）</v>
      </c>
      <c r="V4453" s="28" t="str">
        <f>VLOOKUP(N4453,'散件（更新）'!B:I,8,FALSE)</f>
        <v>6972200198693</v>
      </c>
    </row>
    <row r="4454" spans="1:22">
      <c r="A4454" s="57">
        <v>46169</v>
      </c>
      <c r="B4454" s="53" t="s">
        <v>122</v>
      </c>
      <c r="C4454" s="27" t="str">
        <f>VLOOKUP(B4454,'大货清单（不定期按GOMS更新）'!A:H,8,0)</f>
        <v>109-20190605</v>
      </c>
      <c r="D4454" s="27" t="str">
        <f>VLOOKUP(B4454,'大货清单（不定期按GOMS更新）'!A:C,3,0)</f>
        <v>CL2019F-05</v>
      </c>
      <c r="E4454" s="27" t="str">
        <f>VLOOKUP(B4454,'大货清单（不定期按GOMS更新）'!A:H,4,0)</f>
        <v>ES,FR,DE,AT,CH,DK,GR,NL,UA,LT,CZ,HU,IT,PL</v>
      </c>
      <c r="F4454" s="27" t="str">
        <f>VLOOKUP(B4454,'大货清单（不定期按GOMS更新）'!A:H,2,0)</f>
        <v>Floor One S5 Extreme</v>
      </c>
      <c r="G4454" s="28">
        <f>VLOOKUP(B4454,'大货清单（不定期按GOMS更新）'!A:I,9,FALSE)</f>
        <v>6972200198495</v>
      </c>
      <c r="H4454" s="27" t="str">
        <f>VLOOKUP(B4454,'大货清单（不定期按GOMS更新）'!A:H,7,0)</f>
        <v>Blue</v>
      </c>
      <c r="I4454" s="27" t="str">
        <f>VLOOKUP(B4454,'大货清单（不定期按GOMS更新）'!A:F,6,FALSE)</f>
        <v>ACTIVE</v>
      </c>
      <c r="J4454" s="27" t="str">
        <f>VLOOKUP(B4454,'大货清单（不定期按GOMS更新）'!A:K,11,FALSE)</f>
        <v>8.2</v>
      </c>
      <c r="K4454" s="27" t="str">
        <f>VLOOKUP(B4454,'大货清单（不定期按GOMS更新）'!A:N,12,FALSE)</f>
        <v>326</v>
      </c>
      <c r="L4454" s="27" t="str">
        <f>VLOOKUP(B4454,'大货清单（不定期按GOMS更新）'!A:M,13,FALSE)</f>
        <v>296</v>
      </c>
      <c r="M4454" s="27" t="str">
        <f>VLOOKUP(B4454,'大货清单（不定期按GOMS更新）'!A:N,14,FALSE)</f>
        <v>672</v>
      </c>
      <c r="N4454" s="53" t="s">
        <v>1106</v>
      </c>
      <c r="O4454" s="27">
        <f>IFERROR(VLOOKUP(N4454,'散件迭代（不定期更新）'!C:J,8,FALSE),0)</f>
        <v>0</v>
      </c>
      <c r="P4454" s="27" t="str">
        <f>IFERROR(VLOOKUP(N4454,'散件（更新）'!B:H,3,FALSE),0)</f>
        <v>206-2019-0602</v>
      </c>
      <c r="Q4454" s="27" t="str">
        <f>VLOOKUP(N4454,'散件（更新）'!B:H,2,FALSE)</f>
        <v>114-20190602</v>
      </c>
      <c r="R4454" s="27" t="str">
        <f>VLOOKUP(N4454,'散件（更新）'!B:H,7,FALSE)</f>
        <v>Clean Water Tank</v>
      </c>
      <c r="S4454" s="27" t="str">
        <f>VLOOKUP(N4454,'散件（更新）'!B:E,4,FALSE)</f>
        <v>https://tineco-yxzt.oss-accelerate.aliyuncs.com/20231219/9FWWC100200_1702948036303.png</v>
      </c>
      <c r="T4454" s="27" t="s">
        <v>8759</v>
      </c>
      <c r="U4454" s="28" t="str">
        <f>VLOOKUP(N4454,'散件（更新）'!B:G,6,FALSE)</f>
        <v>溶液桶组件（蓝色）</v>
      </c>
      <c r="V4454" s="28" t="str">
        <f>VLOOKUP(N4454,'散件（更新）'!B:I,8,FALSE)</f>
        <v>6972200198679</v>
      </c>
    </row>
    <row r="4455" spans="1:22">
      <c r="A4455" s="57">
        <v>46169</v>
      </c>
      <c r="B4455" s="53" t="s">
        <v>138</v>
      </c>
      <c r="C4455" s="27" t="str">
        <f>VLOOKUP(B4455,'大货清单（不定期按GOMS更新）'!A:H,8,0)</f>
        <v>109-20110406</v>
      </c>
      <c r="D4455" s="27" t="str">
        <f>VLOOKUP(B4455,'大货清单（不定期按GOMS更新）'!A:C,3,0)</f>
        <v>CL2011D-06</v>
      </c>
      <c r="E4455" s="27" t="str">
        <f>VLOOKUP(B4455,'大货清单（不定期按GOMS更新）'!A:H,4,0)</f>
        <v>DE,FR,IT,ES,NL,PL,SE,BE</v>
      </c>
      <c r="F4455" s="27" t="str">
        <f>VLOOKUP(B4455,'大货清单（不定期按GOMS更新）'!A:H,2,0)</f>
        <v>iFloor 3 Breeze Plus</v>
      </c>
      <c r="G4455" s="28">
        <f>VLOOKUP(B4455,'大货清单（不定期按GOMS更新）'!A:I,9,FALSE)</f>
        <v>6972200199225</v>
      </c>
      <c r="H4455" s="27" t="str">
        <f>VLOOKUP(B4455,'大货清单（不定期按GOMS更新）'!A:H,7,0)</f>
        <v>White&amp;Grey</v>
      </c>
      <c r="I4455" s="27" t="str">
        <f>VLOOKUP(B4455,'大货清单（不定期按GOMS更新）'!A:F,6,FALSE)</f>
        <v>ACTIVE</v>
      </c>
      <c r="J4455" s="27" t="str">
        <f>VLOOKUP(B4455,'大货清单（不定期按GOMS更新）'!A:K,11,FALSE)</f>
        <v>7.5</v>
      </c>
      <c r="K4455" s="27" t="str">
        <f>VLOOKUP(B4455,'大货清单（不定期按GOMS更新）'!A:N,12,FALSE)</f>
        <v>326</v>
      </c>
      <c r="L4455" s="27" t="str">
        <f>VLOOKUP(B4455,'大货清单（不定期按GOMS更新）'!A:M,13,FALSE)</f>
        <v>296</v>
      </c>
      <c r="M4455" s="27" t="str">
        <f>VLOOKUP(B4455,'大货清单（不定期按GOMS更新）'!A:N,14,FALSE)</f>
        <v>672</v>
      </c>
      <c r="N4455" s="53" t="s">
        <v>1186</v>
      </c>
      <c r="O4455" s="27">
        <f>IFERROR(VLOOKUP(N4455,'散件迭代（不定期更新）'!C:J,8,FALSE),0)</f>
        <v>0</v>
      </c>
      <c r="P4455" s="27" t="str">
        <f>IFERROR(VLOOKUP(N4455,'散件（更新）'!B:H,3,FALSE),0)</f>
        <v>206-1879-0118</v>
      </c>
      <c r="Q4455" s="27" t="str">
        <f>VLOOKUP(N4455,'散件（更新）'!B:H,2,FALSE)</f>
        <v>114-18790118</v>
      </c>
      <c r="R4455" s="27" t="str">
        <f>VLOOKUP(N4455,'散件（更新）'!B:H,7,FALSE)</f>
        <v>Brush Roller Cover</v>
      </c>
      <c r="S4455" s="27" t="str">
        <f>VLOOKUP(N4455,'散件（更新）'!B:E,4,FALSE)</f>
        <v>https://tineco-yxzt.oss-accelerate.aliyuncs.com/20231219/9FWBC031100_1702948010171.png</v>
      </c>
      <c r="T4455" s="27" t="s">
        <v>8759</v>
      </c>
      <c r="U4455" s="28" t="str">
        <f>VLOOKUP(N4455,'散件（更新）'!B:G,6,FALSE)</f>
        <v>滚刷盖组件</v>
      </c>
      <c r="V4455" s="28" t="str">
        <f>VLOOKUP(N4455,'散件（更新）'!B:I,8,FALSE)</f>
        <v>6972200191892</v>
      </c>
    </row>
    <row r="4456" spans="1:22">
      <c r="A4456" s="57">
        <v>46169</v>
      </c>
      <c r="B4456" s="53" t="s">
        <v>138</v>
      </c>
      <c r="C4456" s="27" t="str">
        <f>VLOOKUP(B4456,'大货清单（不定期按GOMS更新）'!A:H,8,0)</f>
        <v>109-20110406</v>
      </c>
      <c r="D4456" s="27" t="str">
        <f>VLOOKUP(B4456,'大货清单（不定期按GOMS更新）'!A:C,3,0)</f>
        <v>CL2011D-06</v>
      </c>
      <c r="E4456" s="27" t="str">
        <f>VLOOKUP(B4456,'大货清单（不定期按GOMS更新）'!A:H,4,0)</f>
        <v>DE,FR,IT,ES,NL,PL,SE,BE</v>
      </c>
      <c r="F4456" s="27" t="str">
        <f>VLOOKUP(B4456,'大货清单（不定期按GOMS更新）'!A:H,2,0)</f>
        <v>iFloor 3 Breeze Plus</v>
      </c>
      <c r="G4456" s="28">
        <f>VLOOKUP(B4456,'大货清单（不定期按GOMS更新）'!A:I,9,FALSE)</f>
        <v>6972200199225</v>
      </c>
      <c r="H4456" s="27" t="str">
        <f>VLOOKUP(B4456,'大货清单（不定期按GOMS更新）'!A:H,7,0)</f>
        <v>White&amp;Grey</v>
      </c>
      <c r="I4456" s="27" t="str">
        <f>VLOOKUP(B4456,'大货清单（不定期按GOMS更新）'!A:F,6,FALSE)</f>
        <v>ACTIVE</v>
      </c>
      <c r="J4456" s="27" t="str">
        <f>VLOOKUP(B4456,'大货清单（不定期按GOMS更新）'!A:K,11,FALSE)</f>
        <v>7.5</v>
      </c>
      <c r="K4456" s="27" t="str">
        <f>VLOOKUP(B4456,'大货清单（不定期按GOMS更新）'!A:N,12,FALSE)</f>
        <v>326</v>
      </c>
      <c r="L4456" s="27" t="str">
        <f>VLOOKUP(B4456,'大货清单（不定期按GOMS更新）'!A:M,13,FALSE)</f>
        <v>296</v>
      </c>
      <c r="M4456" s="27" t="str">
        <f>VLOOKUP(B4456,'大货清单（不定期按GOMS更新）'!A:N,14,FALSE)</f>
        <v>672</v>
      </c>
      <c r="N4456" s="53" t="s">
        <v>1041</v>
      </c>
      <c r="O4456" s="27">
        <f>IFERROR(VLOOKUP(N4456,'散件迭代（不定期更新）'!C:J,8,FALSE),0)</f>
        <v>0</v>
      </c>
      <c r="P4456" s="27" t="str">
        <f>IFERROR(VLOOKUP(N4456,'散件（更新）'!B:H,3,FALSE),0)</f>
        <v>206-1879-0107</v>
      </c>
      <c r="Q4456" s="27" t="str">
        <f>VLOOKUP(N4456,'散件（更新）'!B:H,2,FALSE)</f>
        <v>114-18790107</v>
      </c>
      <c r="R4456" s="27" t="str">
        <f>VLOOKUP(N4456,'散件（更新）'!B:H,7,FALSE)</f>
        <v>Brush Roller</v>
      </c>
      <c r="S4456" s="27" t="str">
        <f>VLOOKUP(N4456,'散件（更新）'!B:E,4,FALSE)</f>
        <v>https://tineco-yxzt.oss-accelerate.aliyuncs.com/product/114-18790107.jpg</v>
      </c>
      <c r="T4456" s="27" t="s">
        <v>8759</v>
      </c>
      <c r="U4456" s="28" t="str">
        <f>VLOOKUP(N4456,'散件（更新）'!B:G,6,FALSE)</f>
        <v>滚刷组件</v>
      </c>
      <c r="V4456" s="28" t="str">
        <f>VLOOKUP(N4456,'散件（更新）'!B:I,8,FALSE)</f>
        <v>6972200191786</v>
      </c>
    </row>
    <row r="4457" spans="1:22">
      <c r="A4457" s="57">
        <v>46169</v>
      </c>
      <c r="B4457" s="53" t="s">
        <v>138</v>
      </c>
      <c r="C4457" s="27" t="str">
        <f>VLOOKUP(B4457,'大货清单（不定期按GOMS更新）'!A:H,8,0)</f>
        <v>109-20110406</v>
      </c>
      <c r="D4457" s="27" t="str">
        <f>VLOOKUP(B4457,'大货清单（不定期按GOMS更新）'!A:C,3,0)</f>
        <v>CL2011D-06</v>
      </c>
      <c r="E4457" s="27" t="str">
        <f>VLOOKUP(B4457,'大货清单（不定期按GOMS更新）'!A:H,4,0)</f>
        <v>DE,FR,IT,ES,NL,PL,SE,BE</v>
      </c>
      <c r="F4457" s="27" t="str">
        <f>VLOOKUP(B4457,'大货清单（不定期按GOMS更新）'!A:H,2,0)</f>
        <v>iFloor 3 Breeze Plus</v>
      </c>
      <c r="G4457" s="28">
        <f>VLOOKUP(B4457,'大货清单（不定期按GOMS更新）'!A:I,9,FALSE)</f>
        <v>6972200199225</v>
      </c>
      <c r="H4457" s="27" t="str">
        <f>VLOOKUP(B4457,'大货清单（不定期按GOMS更新）'!A:H,7,0)</f>
        <v>White&amp;Grey</v>
      </c>
      <c r="I4457" s="27" t="str">
        <f>VLOOKUP(B4457,'大货清单（不定期按GOMS更新）'!A:F,6,FALSE)</f>
        <v>ACTIVE</v>
      </c>
      <c r="J4457" s="27" t="str">
        <f>VLOOKUP(B4457,'大货清单（不定期按GOMS更新）'!A:K,11,FALSE)</f>
        <v>7.5</v>
      </c>
      <c r="K4457" s="27" t="str">
        <f>VLOOKUP(B4457,'大货清单（不定期按GOMS更新）'!A:N,12,FALSE)</f>
        <v>326</v>
      </c>
      <c r="L4457" s="27" t="str">
        <f>VLOOKUP(B4457,'大货清单（不定期按GOMS更新）'!A:M,13,FALSE)</f>
        <v>296</v>
      </c>
      <c r="M4457" s="27" t="str">
        <f>VLOOKUP(B4457,'大货清单（不定期按GOMS更新）'!A:N,14,FALSE)</f>
        <v>672</v>
      </c>
      <c r="N4457" s="53" t="s">
        <v>1040</v>
      </c>
      <c r="O4457" s="27" t="str">
        <f>IFERROR(VLOOKUP(N4457,'散件迭代（不定期更新）'!C:J,8,FALSE),0)</f>
        <v>A43</v>
      </c>
      <c r="P4457" s="27" t="str">
        <f>IFERROR(VLOOKUP(N4457,'散件（更新）'!B:H,3,FALSE),0)</f>
        <v>206-1879-0102</v>
      </c>
      <c r="Q4457" s="27" t="str">
        <f>VLOOKUP(N4457,'散件（更新）'!B:H,2,FALSE)</f>
        <v>114-18790102</v>
      </c>
      <c r="R4457" s="27" t="str">
        <f>VLOOKUP(N4457,'散件（更新）'!B:H,7,FALSE)</f>
        <v>Hepa Assy</v>
      </c>
      <c r="S4457" s="27" t="str">
        <f>VLOOKUP(N4457,'散件（更新）'!B:E,4,FALSE)</f>
        <v>https://tineco-yxzt.oss-accelerate.aliyuncs.com/product/114-18790102.png</v>
      </c>
      <c r="T4457" s="27" t="s">
        <v>8759</v>
      </c>
      <c r="U4457" s="28" t="str">
        <f>VLOOKUP(N4457,'散件（更新）'!B:G,6,FALSE)</f>
        <v>回收桶过滤器组件（前置方形过滤器组件+回收桶滤网组件）</v>
      </c>
      <c r="V4457" s="28" t="str">
        <f>VLOOKUP(N4457,'散件（更新）'!B:I,8,FALSE)</f>
        <v>6972200191731</v>
      </c>
    </row>
    <row r="4458" spans="1:22">
      <c r="A4458" s="57">
        <v>46169</v>
      </c>
      <c r="B4458" s="53" t="s">
        <v>138</v>
      </c>
      <c r="C4458" s="27" t="str">
        <f>VLOOKUP(B4458,'大货清单（不定期按GOMS更新）'!A:H,8,0)</f>
        <v>109-20110406</v>
      </c>
      <c r="D4458" s="27" t="str">
        <f>VLOOKUP(B4458,'大货清单（不定期按GOMS更新）'!A:C,3,0)</f>
        <v>CL2011D-06</v>
      </c>
      <c r="E4458" s="27" t="str">
        <f>VLOOKUP(B4458,'大货清单（不定期按GOMS更新）'!A:H,4,0)</f>
        <v>DE,FR,IT,ES,NL,PL,SE,BE</v>
      </c>
      <c r="F4458" s="27" t="str">
        <f>VLOOKUP(B4458,'大货清单（不定期按GOMS更新）'!A:H,2,0)</f>
        <v>iFloor 3 Breeze Plus</v>
      </c>
      <c r="G4458" s="28">
        <f>VLOOKUP(B4458,'大货清单（不定期按GOMS更新）'!A:I,9,FALSE)</f>
        <v>6972200199225</v>
      </c>
      <c r="H4458" s="27" t="str">
        <f>VLOOKUP(B4458,'大货清单（不定期按GOMS更新）'!A:H,7,0)</f>
        <v>White&amp;Grey</v>
      </c>
      <c r="I4458" s="27" t="str">
        <f>VLOOKUP(B4458,'大货清单（不定期按GOMS更新）'!A:F,6,FALSE)</f>
        <v>ACTIVE</v>
      </c>
      <c r="J4458" s="27" t="str">
        <f>VLOOKUP(B4458,'大货清单（不定期按GOMS更新）'!A:K,11,FALSE)</f>
        <v>7.5</v>
      </c>
      <c r="K4458" s="27" t="str">
        <f>VLOOKUP(B4458,'大货清单（不定期按GOMS更新）'!A:N,12,FALSE)</f>
        <v>326</v>
      </c>
      <c r="L4458" s="27" t="str">
        <f>VLOOKUP(B4458,'大货清单（不定期按GOMS更新）'!A:M,13,FALSE)</f>
        <v>296</v>
      </c>
      <c r="M4458" s="27" t="str">
        <f>VLOOKUP(B4458,'大货清单（不定期按GOMS更新）'!A:N,14,FALSE)</f>
        <v>672</v>
      </c>
      <c r="N4458" s="53" t="s">
        <v>502</v>
      </c>
      <c r="O4458" s="27">
        <f>IFERROR(VLOOKUP(N4458,'散件迭代（不定期更新）'!C:J,8,FALSE),0)</f>
        <v>0</v>
      </c>
      <c r="P4458" s="27" t="str">
        <f>IFERROR(VLOOKUP(N4458,'散件（更新）'!B:H,3,FALSE),0)</f>
        <v>206-1879-0103</v>
      </c>
      <c r="Q4458" s="27" t="str">
        <f>VLOOKUP(N4458,'散件（更新）'!B:H,2,FALSE)</f>
        <v>114-18790103</v>
      </c>
      <c r="R4458" s="27" t="str">
        <f>VLOOKUP(N4458,'散件（更新）'!B:H,7,FALSE)</f>
        <v>Filter</v>
      </c>
      <c r="S4458" s="27" t="str">
        <f>VLOOKUP(N4458,'散件（更新）'!B:E,4,FALSE)</f>
        <v>https://tineco-yxzt.oss-accelerate.aliyuncs.com/20231227/9FWFI031100_1703640265133.png</v>
      </c>
      <c r="T4458" s="27" t="s">
        <v>8759</v>
      </c>
      <c r="U4458" s="28" t="str">
        <f>VLOOKUP(N4458,'散件（更新）'!B:G,6,FALSE)</f>
        <v>回收桶挡板</v>
      </c>
      <c r="V4458" s="28" t="str">
        <f>VLOOKUP(N4458,'散件（更新）'!B:I,8,FALSE)</f>
        <v>6972200191748</v>
      </c>
    </row>
    <row r="4459" spans="1:22">
      <c r="A4459" s="57">
        <v>46169</v>
      </c>
      <c r="B4459" s="53" t="s">
        <v>138</v>
      </c>
      <c r="C4459" s="27" t="str">
        <f>VLOOKUP(B4459,'大货清单（不定期按GOMS更新）'!A:H,8,0)</f>
        <v>109-20110406</v>
      </c>
      <c r="D4459" s="27" t="str">
        <f>VLOOKUP(B4459,'大货清单（不定期按GOMS更新）'!A:C,3,0)</f>
        <v>CL2011D-06</v>
      </c>
      <c r="E4459" s="27" t="str">
        <f>VLOOKUP(B4459,'大货清单（不定期按GOMS更新）'!A:H,4,0)</f>
        <v>DE,FR,IT,ES,NL,PL,SE,BE</v>
      </c>
      <c r="F4459" s="27" t="str">
        <f>VLOOKUP(B4459,'大货清单（不定期按GOMS更新）'!A:H,2,0)</f>
        <v>iFloor 3 Breeze Plus</v>
      </c>
      <c r="G4459" s="28">
        <f>VLOOKUP(B4459,'大货清单（不定期按GOMS更新）'!A:I,9,FALSE)</f>
        <v>6972200199225</v>
      </c>
      <c r="H4459" s="27" t="str">
        <f>VLOOKUP(B4459,'大货清单（不定期按GOMS更新）'!A:H,7,0)</f>
        <v>White&amp;Grey</v>
      </c>
      <c r="I4459" s="27" t="str">
        <f>VLOOKUP(B4459,'大货清单（不定期按GOMS更新）'!A:F,6,FALSE)</f>
        <v>ACTIVE</v>
      </c>
      <c r="J4459" s="27" t="str">
        <f>VLOOKUP(B4459,'大货清单（不定期按GOMS更新）'!A:K,11,FALSE)</f>
        <v>7.5</v>
      </c>
      <c r="K4459" s="27" t="str">
        <f>VLOOKUP(B4459,'大货清单（不定期按GOMS更新）'!A:N,12,FALSE)</f>
        <v>326</v>
      </c>
      <c r="L4459" s="27" t="str">
        <f>VLOOKUP(B4459,'大货清单（不定期按GOMS更新）'!A:M,13,FALSE)</f>
        <v>296</v>
      </c>
      <c r="M4459" s="27" t="str">
        <f>VLOOKUP(B4459,'大货清单（不定期按GOMS更新）'!A:N,14,FALSE)</f>
        <v>672</v>
      </c>
      <c r="N4459" s="53" t="s">
        <v>1191</v>
      </c>
      <c r="O4459" s="27" t="str">
        <f>IFERROR(VLOOKUP(N4459,'散件迭代（不定期更新）'!C:J,8,FALSE),0)</f>
        <v>A26</v>
      </c>
      <c r="P4459" s="27" t="str">
        <f>IFERROR(VLOOKUP(N4459,'散件（更新）'!B:H,3,FALSE),0)</f>
        <v>206-1879-0120</v>
      </c>
      <c r="Q4459" s="27" t="str">
        <f>VLOOKUP(N4459,'散件（更新）'!B:H,2,FALSE)</f>
        <v>114-18790120</v>
      </c>
      <c r="R4459" s="27" t="str">
        <f>VLOOKUP(N4459,'散件（更新）'!B:H,7,FALSE)</f>
        <v>Adapter</v>
      </c>
      <c r="S4459" s="27" t="str">
        <f>VLOOKUP(N4459,'散件（更新）'!B:E,4,FALSE)</f>
        <v>https://tineco-yxzt.oss-accelerate.aliyuncs.com/product/114-18790120.jpg</v>
      </c>
      <c r="T4459" s="27" t="s">
        <v>8759</v>
      </c>
      <c r="U4459" s="28" t="str">
        <f>VLOOKUP(N4459,'散件（更新）'!B:G,6,FALSE)</f>
        <v>适配器（低配）</v>
      </c>
      <c r="V4459" s="28" t="str">
        <f>VLOOKUP(N4459,'散件（更新）'!B:I,8,FALSE)</f>
        <v>6972200191854</v>
      </c>
    </row>
    <row r="4460" spans="1:22">
      <c r="A4460" s="57">
        <v>46169</v>
      </c>
      <c r="B4460" s="53" t="s">
        <v>138</v>
      </c>
      <c r="C4460" s="27" t="str">
        <f>VLOOKUP(B4460,'大货清单（不定期按GOMS更新）'!A:H,8,0)</f>
        <v>109-20110406</v>
      </c>
      <c r="D4460" s="27" t="str">
        <f>VLOOKUP(B4460,'大货清单（不定期按GOMS更新）'!A:C,3,0)</f>
        <v>CL2011D-06</v>
      </c>
      <c r="E4460" s="27" t="str">
        <f>VLOOKUP(B4460,'大货清单（不定期按GOMS更新）'!A:H,4,0)</f>
        <v>DE,FR,IT,ES,NL,PL,SE,BE</v>
      </c>
      <c r="F4460" s="27" t="str">
        <f>VLOOKUP(B4460,'大货清单（不定期按GOMS更新）'!A:H,2,0)</f>
        <v>iFloor 3 Breeze Plus</v>
      </c>
      <c r="G4460" s="28">
        <f>VLOOKUP(B4460,'大货清单（不定期按GOMS更新）'!A:I,9,FALSE)</f>
        <v>6972200199225</v>
      </c>
      <c r="H4460" s="27" t="str">
        <f>VLOOKUP(B4460,'大货清单（不定期按GOMS更新）'!A:H,7,0)</f>
        <v>White&amp;Grey</v>
      </c>
      <c r="I4460" s="27" t="str">
        <f>VLOOKUP(B4460,'大货清单（不定期按GOMS更新）'!A:F,6,FALSE)</f>
        <v>ACTIVE</v>
      </c>
      <c r="J4460" s="27" t="str">
        <f>VLOOKUP(B4460,'大货清单（不定期按GOMS更新）'!A:K,11,FALSE)</f>
        <v>7.5</v>
      </c>
      <c r="K4460" s="27" t="str">
        <f>VLOOKUP(B4460,'大货清单（不定期按GOMS更新）'!A:N,12,FALSE)</f>
        <v>326</v>
      </c>
      <c r="L4460" s="27" t="str">
        <f>VLOOKUP(B4460,'大货清单（不定期按GOMS更新）'!A:M,13,FALSE)</f>
        <v>296</v>
      </c>
      <c r="M4460" s="27" t="str">
        <f>VLOOKUP(B4460,'大货清单（不定期按GOMS更新）'!A:N,14,FALSE)</f>
        <v>672</v>
      </c>
      <c r="N4460" s="53" t="s">
        <v>1197</v>
      </c>
      <c r="O4460" s="27">
        <f>IFERROR(VLOOKUP(N4460,'散件迭代（不定期更新）'!C:J,8,FALSE),0)</f>
        <v>0</v>
      </c>
      <c r="P4460" s="27" t="str">
        <f>IFERROR(VLOOKUP(N4460,'散件（更新）'!B:H,3,FALSE),0)</f>
        <v>206-2011-0102</v>
      </c>
      <c r="Q4460" s="27" t="str">
        <f>VLOOKUP(N4460,'散件（更新）'!B:H,2,FALSE)</f>
        <v>114-20110102</v>
      </c>
      <c r="R4460" s="27" t="str">
        <f>VLOOKUP(N4460,'散件（更新）'!B:H,7,FALSE)</f>
        <v>Charging Base</v>
      </c>
      <c r="S4460" s="27" t="str">
        <f>VLOOKUP(N4460,'散件（更新）'!B:E,4,FALSE)</f>
        <v>https://tineco-yxzt.oss-accelerate.aliyuncs.com/20231219/9FWPB041100_1702948018133.png</v>
      </c>
      <c r="T4460" s="27" t="s">
        <v>8759</v>
      </c>
      <c r="U4460" s="28" t="str">
        <f>VLOOKUP(N4460,'散件（更新）'!B:G,6,FALSE)</f>
        <v>托盘组件</v>
      </c>
      <c r="V4460" s="28" t="str">
        <f>VLOOKUP(N4460,'散件（更新）'!B:I,8,FALSE)</f>
        <v>6972200195005</v>
      </c>
    </row>
    <row r="4461" spans="1:22">
      <c r="A4461" s="57">
        <v>46169</v>
      </c>
      <c r="B4461" s="53" t="s">
        <v>138</v>
      </c>
      <c r="C4461" s="27" t="str">
        <f>VLOOKUP(B4461,'大货清单（不定期按GOMS更新）'!A:H,8,0)</f>
        <v>109-20110406</v>
      </c>
      <c r="D4461" s="27" t="str">
        <f>VLOOKUP(B4461,'大货清单（不定期按GOMS更新）'!A:C,3,0)</f>
        <v>CL2011D-06</v>
      </c>
      <c r="E4461" s="27" t="str">
        <f>VLOOKUP(B4461,'大货清单（不定期按GOMS更新）'!A:H,4,0)</f>
        <v>DE,FR,IT,ES,NL,PL,SE,BE</v>
      </c>
      <c r="F4461" s="27" t="str">
        <f>VLOOKUP(B4461,'大货清单（不定期按GOMS更新）'!A:H,2,0)</f>
        <v>iFloor 3 Breeze Plus</v>
      </c>
      <c r="G4461" s="28">
        <f>VLOOKUP(B4461,'大货清单（不定期按GOMS更新）'!A:I,9,FALSE)</f>
        <v>6972200199225</v>
      </c>
      <c r="H4461" s="27" t="str">
        <f>VLOOKUP(B4461,'大货清单（不定期按GOMS更新）'!A:H,7,0)</f>
        <v>White&amp;Grey</v>
      </c>
      <c r="I4461" s="27" t="str">
        <f>VLOOKUP(B4461,'大货清单（不定期按GOMS更新）'!A:F,6,FALSE)</f>
        <v>ACTIVE</v>
      </c>
      <c r="J4461" s="27" t="str">
        <f>VLOOKUP(B4461,'大货清单（不定期按GOMS更新）'!A:K,11,FALSE)</f>
        <v>7.5</v>
      </c>
      <c r="K4461" s="27" t="str">
        <f>VLOOKUP(B4461,'大货清单（不定期按GOMS更新）'!A:N,12,FALSE)</f>
        <v>326</v>
      </c>
      <c r="L4461" s="27" t="str">
        <f>VLOOKUP(B4461,'大货清单（不定期按GOMS更新）'!A:M,13,FALSE)</f>
        <v>296</v>
      </c>
      <c r="M4461" s="27" t="str">
        <f>VLOOKUP(B4461,'大货清单（不定期按GOMS更新）'!A:N,14,FALSE)</f>
        <v>672</v>
      </c>
      <c r="N4461" s="53" t="s">
        <v>1196</v>
      </c>
      <c r="O4461" s="27">
        <f>IFERROR(VLOOKUP(N4461,'散件迭代（不定期更新）'!C:J,8,FALSE),0)</f>
        <v>0</v>
      </c>
      <c r="P4461" s="27" t="str">
        <f>IFERROR(VLOOKUP(N4461,'散件（更新）'!B:H,3,FALSE),0)</f>
        <v>206-2011-0103</v>
      </c>
      <c r="Q4461" s="27" t="str">
        <f>VLOOKUP(N4461,'散件（更新）'!B:H,2,FALSE)</f>
        <v>114-20110103</v>
      </c>
      <c r="R4461" s="27" t="str">
        <f>VLOOKUP(N4461,'散件（更新）'!B:H,7,FALSE)</f>
        <v>Battery</v>
      </c>
      <c r="S4461" s="27">
        <f>VLOOKUP(N4461,'散件（更新）'!B:E,4,FALSE)</f>
        <v>0</v>
      </c>
      <c r="T4461" s="27" t="s">
        <v>8759</v>
      </c>
      <c r="U4461" s="28" t="str">
        <f>VLOOKUP(N4461,'散件（更新）'!B:G,6,FALSE)</f>
        <v>电池包组件</v>
      </c>
      <c r="V4461" s="28" t="str">
        <f>VLOOKUP(N4461,'散件（更新）'!B:I,8,FALSE)</f>
        <v>6972200198433</v>
      </c>
    </row>
    <row r="4462" spans="1:22">
      <c r="A4462" s="57">
        <v>46169</v>
      </c>
      <c r="B4462" s="53" t="s">
        <v>138</v>
      </c>
      <c r="C4462" s="27" t="str">
        <f>VLOOKUP(B4462,'大货清单（不定期按GOMS更新）'!A:H,8,0)</f>
        <v>109-20110406</v>
      </c>
      <c r="D4462" s="27" t="str">
        <f>VLOOKUP(B4462,'大货清单（不定期按GOMS更新）'!A:C,3,0)</f>
        <v>CL2011D-06</v>
      </c>
      <c r="E4462" s="27" t="str">
        <f>VLOOKUP(B4462,'大货清单（不定期按GOMS更新）'!A:H,4,0)</f>
        <v>DE,FR,IT,ES,NL,PL,SE,BE</v>
      </c>
      <c r="F4462" s="27" t="str">
        <f>VLOOKUP(B4462,'大货清单（不定期按GOMS更新）'!A:H,2,0)</f>
        <v>iFloor 3 Breeze Plus</v>
      </c>
      <c r="G4462" s="28">
        <f>VLOOKUP(B4462,'大货清单（不定期按GOMS更新）'!A:I,9,FALSE)</f>
        <v>6972200199225</v>
      </c>
      <c r="H4462" s="27" t="str">
        <f>VLOOKUP(B4462,'大货清单（不定期按GOMS更新）'!A:H,7,0)</f>
        <v>White&amp;Grey</v>
      </c>
      <c r="I4462" s="27" t="str">
        <f>VLOOKUP(B4462,'大货清单（不定期按GOMS更新）'!A:F,6,FALSE)</f>
        <v>ACTIVE</v>
      </c>
      <c r="J4462" s="27" t="str">
        <f>VLOOKUP(B4462,'大货清单（不定期按GOMS更新）'!A:K,11,FALSE)</f>
        <v>7.5</v>
      </c>
      <c r="K4462" s="27" t="str">
        <f>VLOOKUP(B4462,'大货清单（不定期按GOMS更新）'!A:N,12,FALSE)</f>
        <v>326</v>
      </c>
      <c r="L4462" s="27" t="str">
        <f>VLOOKUP(B4462,'大货清单（不定期按GOMS更新）'!A:M,13,FALSE)</f>
        <v>296</v>
      </c>
      <c r="M4462" s="27" t="str">
        <f>VLOOKUP(B4462,'大货清单（不定期按GOMS更新）'!A:N,14,FALSE)</f>
        <v>672</v>
      </c>
      <c r="N4462" s="53" t="s">
        <v>1204</v>
      </c>
      <c r="O4462" s="27">
        <f>IFERROR(VLOOKUP(N4462,'散件迭代（不定期更新）'!C:J,8,FALSE),0)</f>
        <v>0</v>
      </c>
      <c r="P4462" s="27" t="str">
        <f>IFERROR(VLOOKUP(N4462,'散件（更新）'!B:H,3,FALSE),0)</f>
        <v>206-2011-0401</v>
      </c>
      <c r="Q4462" s="27" t="str">
        <f>VLOOKUP(N4462,'散件（更新）'!B:H,2,FALSE)</f>
        <v>114-20110401</v>
      </c>
      <c r="R4462" s="27" t="str">
        <f>VLOOKUP(N4462,'散件（更新）'!B:H,7,FALSE)</f>
        <v>Plastic part</v>
      </c>
      <c r="S4462" s="27" t="str">
        <f>VLOOKUP(N4462,'散件（更新）'!B:E,4,FALSE)</f>
        <v>https://tineco-yxzt.oss-accelerate.aliyuncs.com/20231219/9FWRH040000_1702948025339.png</v>
      </c>
      <c r="T4462" s="27" t="s">
        <v>8759</v>
      </c>
      <c r="U4462" s="28" t="str">
        <f>VLOOKUP(N4462,'散件（更新）'!B:G,6,FALSE)</f>
        <v>直立限位块</v>
      </c>
      <c r="V4462" s="28" t="str">
        <f>VLOOKUP(N4462,'散件（更新）'!B:I,8,FALSE)</f>
        <v>6972200197771</v>
      </c>
    </row>
    <row r="4463" spans="1:22">
      <c r="A4463" s="57">
        <v>46169</v>
      </c>
      <c r="B4463" s="53" t="s">
        <v>138</v>
      </c>
      <c r="C4463" s="27" t="str">
        <f>VLOOKUP(B4463,'大货清单（不定期按GOMS更新）'!A:H,8,0)</f>
        <v>109-20110406</v>
      </c>
      <c r="D4463" s="27" t="str">
        <f>VLOOKUP(B4463,'大货清单（不定期按GOMS更新）'!A:C,3,0)</f>
        <v>CL2011D-06</v>
      </c>
      <c r="E4463" s="27" t="str">
        <f>VLOOKUP(B4463,'大货清单（不定期按GOMS更新）'!A:H,4,0)</f>
        <v>DE,FR,IT,ES,NL,PL,SE,BE</v>
      </c>
      <c r="F4463" s="27" t="str">
        <f>VLOOKUP(B4463,'大货清单（不定期按GOMS更新）'!A:H,2,0)</f>
        <v>iFloor 3 Breeze Plus</v>
      </c>
      <c r="G4463" s="28">
        <f>VLOOKUP(B4463,'大货清单（不定期按GOMS更新）'!A:I,9,FALSE)</f>
        <v>6972200199225</v>
      </c>
      <c r="H4463" s="27" t="str">
        <f>VLOOKUP(B4463,'大货清单（不定期按GOMS更新）'!A:H,7,0)</f>
        <v>White&amp;Grey</v>
      </c>
      <c r="I4463" s="27" t="str">
        <f>VLOOKUP(B4463,'大货清单（不定期按GOMS更新）'!A:F,6,FALSE)</f>
        <v>ACTIVE</v>
      </c>
      <c r="J4463" s="27" t="str">
        <f>VLOOKUP(B4463,'大货清单（不定期按GOMS更新）'!A:K,11,FALSE)</f>
        <v>7.5</v>
      </c>
      <c r="K4463" s="27" t="str">
        <f>VLOOKUP(B4463,'大货清单（不定期按GOMS更新）'!A:N,12,FALSE)</f>
        <v>326</v>
      </c>
      <c r="L4463" s="27" t="str">
        <f>VLOOKUP(B4463,'大货清单（不定期按GOMS更新）'!A:M,13,FALSE)</f>
        <v>296</v>
      </c>
      <c r="M4463" s="27" t="str">
        <f>VLOOKUP(B4463,'大货清单（不定期按GOMS更新）'!A:N,14,FALSE)</f>
        <v>672</v>
      </c>
      <c r="N4463" s="53" t="s">
        <v>1206</v>
      </c>
      <c r="O4463" s="27">
        <f>IFERROR(VLOOKUP(N4463,'散件迭代（不定期更新）'!C:J,8,FALSE),0)</f>
        <v>0</v>
      </c>
      <c r="P4463" s="27" t="str">
        <f>IFERROR(VLOOKUP(N4463,'散件（更新）'!B:H,3,FALSE),0)</f>
        <v>206-2011-0402</v>
      </c>
      <c r="Q4463" s="27" t="str">
        <f>VLOOKUP(N4463,'散件（更新）'!B:H,2,FALSE)</f>
        <v>114-20110402</v>
      </c>
      <c r="R4463" s="27" t="str">
        <f>VLOOKUP(N4463,'散件（更新）'!B:H,7,FALSE)</f>
        <v>Motor</v>
      </c>
      <c r="S4463" s="27" t="str">
        <f>VLOOKUP(N4463,'散件（更新）'!B:E,4,FALSE)</f>
        <v>https://tineco-yxzt.oss-accelerate.aliyuncs.com/20231219/9FWRM040000_1702948028015.png</v>
      </c>
      <c r="T4463" s="27" t="s">
        <v>8759</v>
      </c>
      <c r="U4463" s="28" t="str">
        <f>VLOOKUP(N4463,'散件（更新）'!B:G,6,FALSE)</f>
        <v>风机装配组件</v>
      </c>
      <c r="V4463" s="28" t="str">
        <f>VLOOKUP(N4463,'散件（更新）'!B:I,8,FALSE)</f>
        <v>6972200197788</v>
      </c>
    </row>
    <row r="4464" spans="1:22">
      <c r="A4464" s="57">
        <v>46169</v>
      </c>
      <c r="B4464" s="53" t="s">
        <v>138</v>
      </c>
      <c r="C4464" s="27" t="str">
        <f>VLOOKUP(B4464,'大货清单（不定期按GOMS更新）'!A:H,8,0)</f>
        <v>109-20110406</v>
      </c>
      <c r="D4464" s="27" t="str">
        <f>VLOOKUP(B4464,'大货清单（不定期按GOMS更新）'!A:C,3,0)</f>
        <v>CL2011D-06</v>
      </c>
      <c r="E4464" s="27" t="str">
        <f>VLOOKUP(B4464,'大货清单（不定期按GOMS更新）'!A:H,4,0)</f>
        <v>DE,FR,IT,ES,NL,PL,SE,BE</v>
      </c>
      <c r="F4464" s="27" t="str">
        <f>VLOOKUP(B4464,'大货清单（不定期按GOMS更新）'!A:H,2,0)</f>
        <v>iFloor 3 Breeze Plus</v>
      </c>
      <c r="G4464" s="28">
        <f>VLOOKUP(B4464,'大货清单（不定期按GOMS更新）'!A:I,9,FALSE)</f>
        <v>6972200199225</v>
      </c>
      <c r="H4464" s="27" t="str">
        <f>VLOOKUP(B4464,'大货清单（不定期按GOMS更新）'!A:H,7,0)</f>
        <v>White&amp;Grey</v>
      </c>
      <c r="I4464" s="27" t="str">
        <f>VLOOKUP(B4464,'大货清单（不定期按GOMS更新）'!A:F,6,FALSE)</f>
        <v>ACTIVE</v>
      </c>
      <c r="J4464" s="27" t="str">
        <f>VLOOKUP(B4464,'大货清单（不定期按GOMS更新）'!A:K,11,FALSE)</f>
        <v>7.5</v>
      </c>
      <c r="K4464" s="27" t="str">
        <f>VLOOKUP(B4464,'大货清单（不定期按GOMS更新）'!A:N,12,FALSE)</f>
        <v>326</v>
      </c>
      <c r="L4464" s="27" t="str">
        <f>VLOOKUP(B4464,'大货清单（不定期按GOMS更新）'!A:M,13,FALSE)</f>
        <v>296</v>
      </c>
      <c r="M4464" s="27" t="str">
        <f>VLOOKUP(B4464,'大货清单（不定期按GOMS更新）'!A:N,14,FALSE)</f>
        <v>672</v>
      </c>
      <c r="N4464" s="53" t="s">
        <v>1205</v>
      </c>
      <c r="O4464" s="27">
        <f>IFERROR(VLOOKUP(N4464,'散件迭代（不定期更新）'!C:J,8,FALSE),0)</f>
        <v>0</v>
      </c>
      <c r="P4464" s="27" t="str">
        <f>IFERROR(VLOOKUP(N4464,'散件（更新）'!B:H,3,FALSE),0)</f>
        <v>206-2011-0403</v>
      </c>
      <c r="Q4464" s="27" t="str">
        <f>VLOOKUP(N4464,'散件（更新）'!B:H,2,FALSE)</f>
        <v>114-20110403</v>
      </c>
      <c r="R4464" s="27" t="str">
        <f>VLOOKUP(N4464,'散件（更新）'!B:H,7,FALSE)</f>
        <v>PCBA</v>
      </c>
      <c r="S4464" s="27">
        <f>VLOOKUP(N4464,'散件（更新）'!B:E,4,FALSE)</f>
        <v>0</v>
      </c>
      <c r="T4464" s="27" t="s">
        <v>8759</v>
      </c>
      <c r="U4464" s="28" t="str">
        <f>VLOOKUP(N4464,'散件（更新）'!B:G,6,FALSE)</f>
        <v>主控板组件</v>
      </c>
      <c r="V4464" s="28" t="str">
        <f>VLOOKUP(N4464,'散件（更新）'!B:I,8,FALSE)</f>
        <v>6972200197795</v>
      </c>
    </row>
    <row r="4465" spans="1:22">
      <c r="A4465" s="57">
        <v>46169</v>
      </c>
      <c r="B4465" s="53" t="s">
        <v>138</v>
      </c>
      <c r="C4465" s="27" t="str">
        <f>VLOOKUP(B4465,'大货清单（不定期按GOMS更新）'!A:H,8,0)</f>
        <v>109-20110406</v>
      </c>
      <c r="D4465" s="27" t="str">
        <f>VLOOKUP(B4465,'大货清单（不定期按GOMS更新）'!A:C,3,0)</f>
        <v>CL2011D-06</v>
      </c>
      <c r="E4465" s="27" t="str">
        <f>VLOOKUP(B4465,'大货清单（不定期按GOMS更新）'!A:H,4,0)</f>
        <v>DE,FR,IT,ES,NL,PL,SE,BE</v>
      </c>
      <c r="F4465" s="27" t="str">
        <f>VLOOKUP(B4465,'大货清单（不定期按GOMS更新）'!A:H,2,0)</f>
        <v>iFloor 3 Breeze Plus</v>
      </c>
      <c r="G4465" s="28">
        <f>VLOOKUP(B4465,'大货清单（不定期按GOMS更新）'!A:I,9,FALSE)</f>
        <v>6972200199225</v>
      </c>
      <c r="H4465" s="27" t="str">
        <f>VLOOKUP(B4465,'大货清单（不定期按GOMS更新）'!A:H,7,0)</f>
        <v>White&amp;Grey</v>
      </c>
      <c r="I4465" s="27" t="str">
        <f>VLOOKUP(B4465,'大货清单（不定期按GOMS更新）'!A:F,6,FALSE)</f>
        <v>ACTIVE</v>
      </c>
      <c r="J4465" s="27" t="str">
        <f>VLOOKUP(B4465,'大货清单（不定期按GOMS更新）'!A:K,11,FALSE)</f>
        <v>7.5</v>
      </c>
      <c r="K4465" s="27" t="str">
        <f>VLOOKUP(B4465,'大货清单（不定期按GOMS更新）'!A:N,12,FALSE)</f>
        <v>326</v>
      </c>
      <c r="L4465" s="27" t="str">
        <f>VLOOKUP(B4465,'大货清单（不定期按GOMS更新）'!A:M,13,FALSE)</f>
        <v>296</v>
      </c>
      <c r="M4465" s="27" t="str">
        <f>VLOOKUP(B4465,'大货清单（不定期按GOMS更新）'!A:N,14,FALSE)</f>
        <v>672</v>
      </c>
      <c r="N4465" s="53" t="s">
        <v>1072</v>
      </c>
      <c r="O4465" s="27">
        <f>IFERROR(VLOOKUP(N4465,'散件迭代（不定期更新）'!C:J,8,FALSE),0)</f>
        <v>0</v>
      </c>
      <c r="P4465" s="27" t="str">
        <f>IFERROR(VLOOKUP(N4465,'散件（更新）'!B:H,3,FALSE),0)</f>
        <v>206-1879-0144</v>
      </c>
      <c r="Q4465" s="27" t="str">
        <f>VLOOKUP(N4465,'散件（更新）'!B:H,2,FALSE)</f>
        <v>114-18790144</v>
      </c>
      <c r="R4465" s="27" t="str">
        <f>VLOOKUP(N4465,'散件（更新）'!B:H,7,FALSE)</f>
        <v>scraper</v>
      </c>
      <c r="S4465" s="27" t="str">
        <f>VLOOKUP(N4465,'散件（更新）'!B:E,4,FALSE)</f>
        <v>https://tineco-yxzt.oss-accelerate.aliyuncs.com/20231227/9FWTS031100_1703640265746.png</v>
      </c>
      <c r="T4465" s="27" t="s">
        <v>8759</v>
      </c>
      <c r="U4465" s="28" t="str">
        <f>VLOOKUP(N4465,'散件（更新）'!B:G,6,FALSE)</f>
        <v>刮条组件</v>
      </c>
      <c r="V4465" s="28" t="str">
        <f>VLOOKUP(N4465,'散件（更新）'!B:I,8,FALSE)</f>
        <v>6972200192509</v>
      </c>
    </row>
    <row r="4466" spans="1:22">
      <c r="A4466" s="57">
        <v>46169</v>
      </c>
      <c r="B4466" s="53" t="s">
        <v>138</v>
      </c>
      <c r="C4466" s="27" t="str">
        <f>VLOOKUP(B4466,'大货清单（不定期按GOMS更新）'!A:H,8,0)</f>
        <v>109-20110406</v>
      </c>
      <c r="D4466" s="27" t="str">
        <f>VLOOKUP(B4466,'大货清单（不定期按GOMS更新）'!A:C,3,0)</f>
        <v>CL2011D-06</v>
      </c>
      <c r="E4466" s="27" t="str">
        <f>VLOOKUP(B4466,'大货清单（不定期按GOMS更新）'!A:H,4,0)</f>
        <v>DE,FR,IT,ES,NL,PL,SE,BE</v>
      </c>
      <c r="F4466" s="27" t="str">
        <f>VLOOKUP(B4466,'大货清单（不定期按GOMS更新）'!A:H,2,0)</f>
        <v>iFloor 3 Breeze Plus</v>
      </c>
      <c r="G4466" s="28">
        <f>VLOOKUP(B4466,'大货清单（不定期按GOMS更新）'!A:I,9,FALSE)</f>
        <v>6972200199225</v>
      </c>
      <c r="H4466" s="27" t="str">
        <f>VLOOKUP(B4466,'大货清单（不定期按GOMS更新）'!A:H,7,0)</f>
        <v>White&amp;Grey</v>
      </c>
      <c r="I4466" s="27" t="str">
        <f>VLOOKUP(B4466,'大货清单（不定期按GOMS更新）'!A:F,6,FALSE)</f>
        <v>ACTIVE</v>
      </c>
      <c r="J4466" s="27" t="str">
        <f>VLOOKUP(B4466,'大货清单（不定期按GOMS更新）'!A:K,11,FALSE)</f>
        <v>7.5</v>
      </c>
      <c r="K4466" s="27" t="str">
        <f>VLOOKUP(B4466,'大货清单（不定期按GOMS更新）'!A:N,12,FALSE)</f>
        <v>326</v>
      </c>
      <c r="L4466" s="27" t="str">
        <f>VLOOKUP(B4466,'大货清单（不定期按GOMS更新）'!A:M,13,FALSE)</f>
        <v>296</v>
      </c>
      <c r="M4466" s="27" t="str">
        <f>VLOOKUP(B4466,'大货清单（不定期按GOMS更新）'!A:N,14,FALSE)</f>
        <v>672</v>
      </c>
      <c r="N4466" s="53" t="s">
        <v>1195</v>
      </c>
      <c r="O4466" s="27">
        <f>IFERROR(VLOOKUP(N4466,'散件迭代（不定期更新）'!C:J,8,FALSE),0)</f>
        <v>0</v>
      </c>
      <c r="P4466" s="27" t="str">
        <f>IFERROR(VLOOKUP(N4466,'散件（更新）'!B:H,3,FALSE),0)</f>
        <v>206-2011-0101</v>
      </c>
      <c r="Q4466" s="27" t="str">
        <f>VLOOKUP(N4466,'散件（更新）'!B:H,2,FALSE)</f>
        <v>114-20110101</v>
      </c>
      <c r="R4466" s="27" t="str">
        <f>VLOOKUP(N4466,'散件（更新）'!B:H,7,FALSE)</f>
        <v>Handle</v>
      </c>
      <c r="S4466" s="27" t="str">
        <f>VLOOKUP(N4466,'散件（更新）'!B:E,4,FALSE)</f>
        <v>https://tineco-yxzt.oss-accelerate.aliyuncs.com/20231227/9FWUH041100_1703640265834.png</v>
      </c>
      <c r="T4466" s="27" t="s">
        <v>8759</v>
      </c>
      <c r="U4466" s="28" t="str">
        <f>VLOOKUP(N4466,'散件（更新）'!B:G,6,FALSE)</f>
        <v>手柄组件</v>
      </c>
      <c r="V4466" s="28" t="str">
        <f>VLOOKUP(N4466,'散件（更新）'!B:I,8,FALSE)</f>
        <v>6972200194992</v>
      </c>
    </row>
    <row r="4467" spans="1:22">
      <c r="A4467" s="57">
        <v>46169</v>
      </c>
      <c r="B4467" s="53" t="s">
        <v>138</v>
      </c>
      <c r="C4467" s="27" t="str">
        <f>VLOOKUP(B4467,'大货清单（不定期按GOMS更新）'!A:H,8,0)</f>
        <v>109-20110406</v>
      </c>
      <c r="D4467" s="27" t="str">
        <f>VLOOKUP(B4467,'大货清单（不定期按GOMS更新）'!A:C,3,0)</f>
        <v>CL2011D-06</v>
      </c>
      <c r="E4467" s="27" t="str">
        <f>VLOOKUP(B4467,'大货清单（不定期按GOMS更新）'!A:H,4,0)</f>
        <v>DE,FR,IT,ES,NL,PL,SE,BE</v>
      </c>
      <c r="F4467" s="27" t="str">
        <f>VLOOKUP(B4467,'大货清单（不定期按GOMS更新）'!A:H,2,0)</f>
        <v>iFloor 3 Breeze Plus</v>
      </c>
      <c r="G4467" s="28">
        <f>VLOOKUP(B4467,'大货清单（不定期按GOMS更新）'!A:I,9,FALSE)</f>
        <v>6972200199225</v>
      </c>
      <c r="H4467" s="27" t="str">
        <f>VLOOKUP(B4467,'大货清单（不定期按GOMS更新）'!A:H,7,0)</f>
        <v>White&amp;Grey</v>
      </c>
      <c r="I4467" s="27" t="str">
        <f>VLOOKUP(B4467,'大货清单（不定期按GOMS更新）'!A:F,6,FALSE)</f>
        <v>ACTIVE</v>
      </c>
      <c r="J4467" s="27" t="str">
        <f>VLOOKUP(B4467,'大货清单（不定期按GOMS更新）'!A:K,11,FALSE)</f>
        <v>7.5</v>
      </c>
      <c r="K4467" s="27" t="str">
        <f>VLOOKUP(B4467,'大货清单（不定期按GOMS更新）'!A:N,12,FALSE)</f>
        <v>326</v>
      </c>
      <c r="L4467" s="27" t="str">
        <f>VLOOKUP(B4467,'大货清单（不定期按GOMS更新）'!A:M,13,FALSE)</f>
        <v>296</v>
      </c>
      <c r="M4467" s="27" t="str">
        <f>VLOOKUP(B4467,'大货清单（不定期按GOMS更新）'!A:N,14,FALSE)</f>
        <v>672</v>
      </c>
      <c r="N4467" s="53" t="s">
        <v>1188</v>
      </c>
      <c r="O4467" s="27">
        <f>IFERROR(VLOOKUP(N4467,'散件迭代（不定期更新）'!C:J,8,FALSE),0)</f>
        <v>0</v>
      </c>
      <c r="P4467" s="27" t="str">
        <f>IFERROR(VLOOKUP(N4467,'散件（更新）'!B:H,3,FALSE),0)</f>
        <v>206-1879-0117</v>
      </c>
      <c r="Q4467" s="27" t="str">
        <f>VLOOKUP(N4467,'散件（更新）'!B:H,2,FALSE)</f>
        <v>114-18790117</v>
      </c>
      <c r="R4467" s="27" t="str">
        <f>VLOOKUP(N4467,'散件（更新）'!B:H,7,FALSE)</f>
        <v>Clean Water Tank</v>
      </c>
      <c r="S4467" s="27" t="str">
        <f>VLOOKUP(N4467,'散件（更新）'!B:E,4,FALSE)</f>
        <v>https://tineco-yxzt.oss-accelerate.aliyuncs.com/product/114-18790117.jpg</v>
      </c>
      <c r="T4467" s="27" t="s">
        <v>8759</v>
      </c>
      <c r="U4467" s="28" t="str">
        <f>VLOOKUP(N4467,'散件（更新）'!B:G,6,FALSE)</f>
        <v>溶液桶组件(低配）</v>
      </c>
      <c r="V4467" s="28" t="str">
        <f>VLOOKUP(N4467,'散件（更新）'!B:I,8,FALSE)</f>
        <v>6972200191885</v>
      </c>
    </row>
    <row r="4468" spans="1:22">
      <c r="A4468" s="57">
        <v>46169</v>
      </c>
      <c r="B4468" s="53" t="s">
        <v>138</v>
      </c>
      <c r="C4468" s="27" t="str">
        <f>VLOOKUP(B4468,'大货清单（不定期按GOMS更新）'!A:H,8,0)</f>
        <v>109-20110406</v>
      </c>
      <c r="D4468" s="27" t="str">
        <f>VLOOKUP(B4468,'大货清单（不定期按GOMS更新）'!A:C,3,0)</f>
        <v>CL2011D-06</v>
      </c>
      <c r="E4468" s="27" t="str">
        <f>VLOOKUP(B4468,'大货清单（不定期按GOMS更新）'!A:H,4,0)</f>
        <v>DE,FR,IT,ES,NL,PL,SE,BE</v>
      </c>
      <c r="F4468" s="27" t="str">
        <f>VLOOKUP(B4468,'大货清单（不定期按GOMS更新）'!A:H,2,0)</f>
        <v>iFloor 3 Breeze Plus</v>
      </c>
      <c r="G4468" s="28">
        <f>VLOOKUP(B4468,'大货清单（不定期按GOMS更新）'!A:I,9,FALSE)</f>
        <v>6972200199225</v>
      </c>
      <c r="H4468" s="27" t="str">
        <f>VLOOKUP(B4468,'大货清单（不定期按GOMS更新）'!A:H,7,0)</f>
        <v>White&amp;Grey</v>
      </c>
      <c r="I4468" s="27" t="str">
        <f>VLOOKUP(B4468,'大货清单（不定期按GOMS更新）'!A:F,6,FALSE)</f>
        <v>ACTIVE</v>
      </c>
      <c r="J4468" s="27" t="str">
        <f>VLOOKUP(B4468,'大货清单（不定期按GOMS更新）'!A:K,11,FALSE)</f>
        <v>7.5</v>
      </c>
      <c r="K4468" s="27" t="str">
        <f>VLOOKUP(B4468,'大货清单（不定期按GOMS更新）'!A:N,12,FALSE)</f>
        <v>326</v>
      </c>
      <c r="L4468" s="27" t="str">
        <f>VLOOKUP(B4468,'大货清单（不定期按GOMS更新）'!A:M,13,FALSE)</f>
        <v>296</v>
      </c>
      <c r="M4468" s="27" t="str">
        <f>VLOOKUP(B4468,'大货清单（不定期按GOMS更新）'!A:N,14,FALSE)</f>
        <v>672</v>
      </c>
      <c r="N4468" s="53" t="s">
        <v>1189</v>
      </c>
      <c r="O4468" s="27">
        <f>IFERROR(VLOOKUP(N4468,'散件迭代（不定期更新）'!C:J,8,FALSE),0)</f>
        <v>0</v>
      </c>
      <c r="P4468" s="27" t="str">
        <f>IFERROR(VLOOKUP(N4468,'散件（更新）'!B:H,3,FALSE),0)</f>
        <v>206-1879-0116</v>
      </c>
      <c r="Q4468" s="27" t="str">
        <f>VLOOKUP(N4468,'散件（更新）'!B:H,2,FALSE)</f>
        <v>114-18790116</v>
      </c>
      <c r="R4468" s="27" t="str">
        <f>VLOOKUP(N4468,'散件（更新）'!B:H,7,FALSE)</f>
        <v>Dirt Water Tank</v>
      </c>
      <c r="S4468" s="27" t="str">
        <f>VLOOKUP(N4468,'散件（更新）'!B:E,4,FALSE)</f>
        <v>https://tineco-yxzt.oss-accelerate.aliyuncs.com/product/114-18790116.jpg</v>
      </c>
      <c r="T4468" s="27" t="s">
        <v>8759</v>
      </c>
      <c r="U4468" s="28" t="str">
        <f>VLOOKUP(N4468,'散件（更新）'!B:G,6,FALSE)</f>
        <v>回收桶组件(低配)</v>
      </c>
      <c r="V4468" s="28" t="str">
        <f>VLOOKUP(N4468,'散件（更新）'!B:I,8,FALSE)</f>
        <v>6972200191878</v>
      </c>
    </row>
    <row r="4469" spans="1:22">
      <c r="A4469" s="57">
        <v>46169</v>
      </c>
      <c r="B4469" s="53" t="s">
        <v>138</v>
      </c>
      <c r="C4469" s="27" t="str">
        <f>VLOOKUP(B4469,'大货清单（不定期按GOMS更新）'!A:H,8,0)</f>
        <v>109-20110406</v>
      </c>
      <c r="D4469" s="27" t="str">
        <f>VLOOKUP(B4469,'大货清单（不定期按GOMS更新）'!A:C,3,0)</f>
        <v>CL2011D-06</v>
      </c>
      <c r="E4469" s="27" t="str">
        <f>VLOOKUP(B4469,'大货清单（不定期按GOMS更新）'!A:H,4,0)</f>
        <v>DE,FR,IT,ES,NL,PL,SE,BE</v>
      </c>
      <c r="F4469" s="27" t="str">
        <f>VLOOKUP(B4469,'大货清单（不定期按GOMS更新）'!A:H,2,0)</f>
        <v>iFloor 3 Breeze Plus</v>
      </c>
      <c r="G4469" s="28">
        <f>VLOOKUP(B4469,'大货清单（不定期按GOMS更新）'!A:I,9,FALSE)</f>
        <v>6972200199225</v>
      </c>
      <c r="H4469" s="27" t="str">
        <f>VLOOKUP(B4469,'大货清单（不定期按GOMS更新）'!A:H,7,0)</f>
        <v>White&amp;Grey</v>
      </c>
      <c r="I4469" s="27" t="str">
        <f>VLOOKUP(B4469,'大货清单（不定期按GOMS更新）'!A:F,6,FALSE)</f>
        <v>ACTIVE</v>
      </c>
      <c r="J4469" s="27" t="str">
        <f>VLOOKUP(B4469,'大货清单（不定期按GOMS更新）'!A:K,11,FALSE)</f>
        <v>7.5</v>
      </c>
      <c r="K4469" s="27" t="str">
        <f>VLOOKUP(B4469,'大货清单（不定期按GOMS更新）'!A:N,12,FALSE)</f>
        <v>326</v>
      </c>
      <c r="L4469" s="27" t="str">
        <f>VLOOKUP(B4469,'大货清单（不定期按GOMS更新）'!A:M,13,FALSE)</f>
        <v>296</v>
      </c>
      <c r="M4469" s="27" t="str">
        <f>VLOOKUP(B4469,'大货清单（不定期按GOMS更新）'!A:N,14,FALSE)</f>
        <v>672</v>
      </c>
      <c r="N4469" s="53" t="s">
        <v>1225</v>
      </c>
      <c r="O4469" s="27">
        <f>IFERROR(VLOOKUP(N4469,'散件迭代（不定期更新）'!C:J,8,FALSE),0)</f>
        <v>0</v>
      </c>
      <c r="P4469" s="27" t="str">
        <f>IFERROR(VLOOKUP(N4469,'散件（更新）'!B:H,3,FALSE),0)</f>
        <v>206-1756-0099</v>
      </c>
      <c r="Q4469" s="27" t="str">
        <f>VLOOKUP(N4469,'散件（更新）'!B:H,2,FALSE)</f>
        <v>114-17560099</v>
      </c>
      <c r="R4469" s="27" t="str">
        <f>VLOOKUP(N4469,'散件（更新）'!B:H,7,FALSE)</f>
        <v>Repair Wheel</v>
      </c>
      <c r="S4469" s="27" t="str">
        <f>VLOOKUP(N4469,'散件（更新）'!B:E,4,FALSE)</f>
        <v>https://tineco-yxzt.oss-accelerate.aliyuncs.com/20231219/9VSRW100200_1702948075442.png</v>
      </c>
      <c r="T4469" s="27" t="s">
        <v>8759</v>
      </c>
      <c r="U4469" s="28" t="str">
        <f>VLOOKUP(N4469,'散件（更新）'!B:G,6,FALSE)</f>
        <v>地刷小轮+小轮轴组件</v>
      </c>
      <c r="V4469" s="28" t="str">
        <f>VLOOKUP(N4469,'散件（更新）'!B:I,8,FALSE)</f>
        <v>6972200194046</v>
      </c>
    </row>
    <row r="4470" spans="1:22">
      <c r="A4470" s="57">
        <v>46169</v>
      </c>
      <c r="B4470" s="53" t="s">
        <v>131</v>
      </c>
      <c r="C4470" s="27" t="str">
        <f>VLOOKUP(B4470,'大货清单（不定期按GOMS更新）'!A:H,8,0)</f>
        <v>109-18790501</v>
      </c>
      <c r="D4470" s="27" t="str">
        <f>VLOOKUP(B4470,'大货清单（不定期按GOMS更新）'!A:C,3,0)</f>
        <v>CL1879E-01</v>
      </c>
      <c r="E4470" s="27" t="str">
        <f>VLOOKUP(B4470,'大货清单（不定期按GOMS更新）'!A:H,4,0)</f>
        <v>IT,UA,ES,TR,FR,DE,AT,CH,NL,PL,SE</v>
      </c>
      <c r="F4470" s="27" t="str">
        <f>VLOOKUP(B4470,'大货清单（不定期按GOMS更新）'!A:H,2,0)</f>
        <v>iFloor 3</v>
      </c>
      <c r="G4470" s="28">
        <f>VLOOKUP(B4470,'大货清单（不定期按GOMS更新）'!A:I,9,FALSE)</f>
        <v>6972200190482</v>
      </c>
      <c r="H4470" s="27" t="str">
        <f>VLOOKUP(B4470,'大货清单（不定期按GOMS更新）'!A:H,7,0)</f>
        <v>White&amp;Grey</v>
      </c>
      <c r="I4470" s="27" t="str">
        <f>VLOOKUP(B4470,'大货清单（不定期按GOMS更新）'!A:F,6,FALSE)</f>
        <v>PHASEOUT</v>
      </c>
      <c r="J4470" s="27" t="str">
        <f>VLOOKUP(B4470,'大货清单（不定期按GOMS更新）'!A:K,11,FALSE)</f>
        <v>8</v>
      </c>
      <c r="K4470" s="27" t="str">
        <f>VLOOKUP(B4470,'大货清单（不定期按GOMS更新）'!A:N,12,FALSE)</f>
        <v>326</v>
      </c>
      <c r="L4470" s="27" t="str">
        <f>VLOOKUP(B4470,'大货清单（不定期按GOMS更新）'!A:M,13,FALSE)</f>
        <v>296</v>
      </c>
      <c r="M4470" s="27" t="str">
        <f>VLOOKUP(B4470,'大货清单（不定期按GOMS更新）'!A:N,14,FALSE)</f>
        <v>736</v>
      </c>
      <c r="N4470" s="53" t="s">
        <v>1071</v>
      </c>
      <c r="O4470" s="27">
        <f>IFERROR(VLOOKUP(N4470,'散件迭代（不定期更新）'!C:J,8,FALSE),0)</f>
        <v>0</v>
      </c>
      <c r="P4470" s="27" t="str">
        <f>IFERROR(VLOOKUP(N4470,'散件（更新）'!B:H,3,FALSE),0)</f>
        <v>206-1879-0126</v>
      </c>
      <c r="Q4470" s="27" t="str">
        <f>VLOOKUP(N4470,'散件（更新）'!B:H,2,FALSE)</f>
        <v>114-18790126</v>
      </c>
      <c r="R4470" s="27" t="str">
        <f>VLOOKUP(N4470,'散件（更新）'!B:H,7,FALSE)</f>
        <v>2*Hepa Assy&amp;2*Brush Roller 3 Series</v>
      </c>
      <c r="S4470" s="27" t="str">
        <f>VLOOKUP(N4470,'散件（更新）'!B:E,4,FALSE)</f>
        <v>https://tineco-yxzt.oss-accelerate.aliyuncs.com/product/114-18790126.jpg</v>
      </c>
      <c r="T4470" s="27" t="s">
        <v>8759</v>
      </c>
      <c r="U4470" s="28" t="str">
        <f>VLOOKUP(N4470,'散件（更新）'!B:G,6,FALSE)</f>
        <v>回收桶过滤器组件*2+滚刷组件*2（彩盒）</v>
      </c>
      <c r="V4470" s="28" t="str">
        <f>VLOOKUP(N4470,'散件（更新）'!B:I,8,FALSE)</f>
        <v>6972200192240</v>
      </c>
    </row>
    <row r="4471" spans="1:22">
      <c r="A4471" s="57">
        <v>46169</v>
      </c>
      <c r="B4471" s="53" t="s">
        <v>131</v>
      </c>
      <c r="C4471" s="27" t="str">
        <f>VLOOKUP(B4471,'大货清单（不定期按GOMS更新）'!A:H,8,0)</f>
        <v>109-18790501</v>
      </c>
      <c r="D4471" s="27" t="str">
        <f>VLOOKUP(B4471,'大货清单（不定期按GOMS更新）'!A:C,3,0)</f>
        <v>CL1879E-01</v>
      </c>
      <c r="E4471" s="27" t="str">
        <f>VLOOKUP(B4471,'大货清单（不定期按GOMS更新）'!A:H,4,0)</f>
        <v>IT,UA,ES,TR,FR,DE,AT,CH,NL,PL,SE</v>
      </c>
      <c r="F4471" s="27" t="str">
        <f>VLOOKUP(B4471,'大货清单（不定期按GOMS更新）'!A:H,2,0)</f>
        <v>iFloor 3</v>
      </c>
      <c r="G4471" s="28">
        <f>VLOOKUP(B4471,'大货清单（不定期按GOMS更新）'!A:I,9,FALSE)</f>
        <v>6972200190482</v>
      </c>
      <c r="H4471" s="27" t="str">
        <f>VLOOKUP(B4471,'大货清单（不定期按GOMS更新）'!A:H,7,0)</f>
        <v>White&amp;Grey</v>
      </c>
      <c r="I4471" s="27" t="str">
        <f>VLOOKUP(B4471,'大货清单（不定期按GOMS更新）'!A:F,6,FALSE)</f>
        <v>PHASEOUT</v>
      </c>
      <c r="J4471" s="27" t="str">
        <f>VLOOKUP(B4471,'大货清单（不定期按GOMS更新）'!A:K,11,FALSE)</f>
        <v>8</v>
      </c>
      <c r="K4471" s="27" t="str">
        <f>VLOOKUP(B4471,'大货清单（不定期按GOMS更新）'!A:N,12,FALSE)</f>
        <v>326</v>
      </c>
      <c r="L4471" s="27" t="str">
        <f>VLOOKUP(B4471,'大货清单（不定期按GOMS更新）'!A:M,13,FALSE)</f>
        <v>296</v>
      </c>
      <c r="M4471" s="27" t="str">
        <f>VLOOKUP(B4471,'大货清单（不定期按GOMS更新）'!A:N,14,FALSE)</f>
        <v>736</v>
      </c>
      <c r="N4471" s="53" t="s">
        <v>1048</v>
      </c>
      <c r="O4471" s="27">
        <f>IFERROR(VLOOKUP(N4471,'散件迭代（不定期更新）'!C:J,8,FALSE),0)</f>
        <v>0</v>
      </c>
      <c r="P4471" s="27" t="str">
        <f>IFERROR(VLOOKUP(N4471,'散件（更新）'!B:H,3,FALSE),0)</f>
        <v>206-1879-0106</v>
      </c>
      <c r="Q4471" s="27" t="str">
        <f>VLOOKUP(N4471,'散件（更新）'!B:H,2,FALSE)</f>
        <v>114-18790106</v>
      </c>
      <c r="R4471" s="27" t="str">
        <f>VLOOKUP(N4471,'散件（更新）'!B:H,7,FALSE)</f>
        <v>Brush Roller Cover</v>
      </c>
      <c r="S4471" s="27" t="str">
        <f>VLOOKUP(N4471,'散件（更新）'!B:E,4,FALSE)</f>
        <v>https://tineco-yxzt.oss-accelerate.aliyuncs.com/20231219/9FWBC031200_1702948010243.png</v>
      </c>
      <c r="T4471" s="27" t="s">
        <v>8759</v>
      </c>
      <c r="U4471" s="28" t="str">
        <f>VLOOKUP(N4471,'散件（更新）'!B:G,6,FALSE)</f>
        <v>滚刷盖组件（高配）</v>
      </c>
      <c r="V4471" s="28" t="str">
        <f>VLOOKUP(N4471,'散件（更新）'!B:I,8,FALSE)</f>
        <v>6972200191779</v>
      </c>
    </row>
    <row r="4472" spans="1:22">
      <c r="A4472" s="57">
        <v>46169</v>
      </c>
      <c r="B4472" s="53" t="s">
        <v>131</v>
      </c>
      <c r="C4472" s="27" t="str">
        <f>VLOOKUP(B4472,'大货清单（不定期按GOMS更新）'!A:H,8,0)</f>
        <v>109-18790501</v>
      </c>
      <c r="D4472" s="27" t="str">
        <f>VLOOKUP(B4472,'大货清单（不定期按GOMS更新）'!A:C,3,0)</f>
        <v>CL1879E-01</v>
      </c>
      <c r="E4472" s="27" t="str">
        <f>VLOOKUP(B4472,'大货清单（不定期按GOMS更新）'!A:H,4,0)</f>
        <v>IT,UA,ES,TR,FR,DE,AT,CH,NL,PL,SE</v>
      </c>
      <c r="F4472" s="27" t="str">
        <f>VLOOKUP(B4472,'大货清单（不定期按GOMS更新）'!A:H,2,0)</f>
        <v>iFloor 3</v>
      </c>
      <c r="G4472" s="28">
        <f>VLOOKUP(B4472,'大货清单（不定期按GOMS更新）'!A:I,9,FALSE)</f>
        <v>6972200190482</v>
      </c>
      <c r="H4472" s="27" t="str">
        <f>VLOOKUP(B4472,'大货清单（不定期按GOMS更新）'!A:H,7,0)</f>
        <v>White&amp;Grey</v>
      </c>
      <c r="I4472" s="27" t="str">
        <f>VLOOKUP(B4472,'大货清单（不定期按GOMS更新）'!A:F,6,FALSE)</f>
        <v>PHASEOUT</v>
      </c>
      <c r="J4472" s="27" t="str">
        <f>VLOOKUP(B4472,'大货清单（不定期按GOMS更新）'!A:K,11,FALSE)</f>
        <v>8</v>
      </c>
      <c r="K4472" s="27" t="str">
        <f>VLOOKUP(B4472,'大货清单（不定期按GOMS更新）'!A:N,12,FALSE)</f>
        <v>326</v>
      </c>
      <c r="L4472" s="27" t="str">
        <f>VLOOKUP(B4472,'大货清单（不定期按GOMS更新）'!A:M,13,FALSE)</f>
        <v>296</v>
      </c>
      <c r="M4472" s="27" t="str">
        <f>VLOOKUP(B4472,'大货清单（不定期按GOMS更新）'!A:N,14,FALSE)</f>
        <v>736</v>
      </c>
      <c r="N4472" s="53" t="s">
        <v>1041</v>
      </c>
      <c r="O4472" s="27">
        <f>IFERROR(VLOOKUP(N4472,'散件迭代（不定期更新）'!C:J,8,FALSE),0)</f>
        <v>0</v>
      </c>
      <c r="P4472" s="27" t="str">
        <f>IFERROR(VLOOKUP(N4472,'散件（更新）'!B:H,3,FALSE),0)</f>
        <v>206-1879-0107</v>
      </c>
      <c r="Q4472" s="27" t="str">
        <f>VLOOKUP(N4472,'散件（更新）'!B:H,2,FALSE)</f>
        <v>114-18790107</v>
      </c>
      <c r="R4472" s="27" t="str">
        <f>VLOOKUP(N4472,'散件（更新）'!B:H,7,FALSE)</f>
        <v>Brush Roller</v>
      </c>
      <c r="S4472" s="27" t="str">
        <f>VLOOKUP(N4472,'散件（更新）'!B:E,4,FALSE)</f>
        <v>https://tineco-yxzt.oss-accelerate.aliyuncs.com/product/114-18790107.jpg</v>
      </c>
      <c r="T4472" s="27" t="s">
        <v>8759</v>
      </c>
      <c r="U4472" s="28" t="str">
        <f>VLOOKUP(N4472,'散件（更新）'!B:G,6,FALSE)</f>
        <v>滚刷组件</v>
      </c>
      <c r="V4472" s="28" t="str">
        <f>VLOOKUP(N4472,'散件（更新）'!B:I,8,FALSE)</f>
        <v>6972200191786</v>
      </c>
    </row>
    <row r="4473" spans="1:22">
      <c r="A4473" s="57">
        <v>46169</v>
      </c>
      <c r="B4473" s="53" t="s">
        <v>131</v>
      </c>
      <c r="C4473" s="27" t="str">
        <f>VLOOKUP(B4473,'大货清单（不定期按GOMS更新）'!A:H,8,0)</f>
        <v>109-18790501</v>
      </c>
      <c r="D4473" s="27" t="str">
        <f>VLOOKUP(B4473,'大货清单（不定期按GOMS更新）'!A:C,3,0)</f>
        <v>CL1879E-01</v>
      </c>
      <c r="E4473" s="27" t="str">
        <f>VLOOKUP(B4473,'大货清单（不定期按GOMS更新）'!A:H,4,0)</f>
        <v>IT,UA,ES,TR,FR,DE,AT,CH,NL,PL,SE</v>
      </c>
      <c r="F4473" s="27" t="str">
        <f>VLOOKUP(B4473,'大货清单（不定期按GOMS更新）'!A:H,2,0)</f>
        <v>iFloor 3</v>
      </c>
      <c r="G4473" s="28">
        <f>VLOOKUP(B4473,'大货清单（不定期按GOMS更新）'!A:I,9,FALSE)</f>
        <v>6972200190482</v>
      </c>
      <c r="H4473" s="27" t="str">
        <f>VLOOKUP(B4473,'大货清单（不定期按GOMS更新）'!A:H,7,0)</f>
        <v>White&amp;Grey</v>
      </c>
      <c r="I4473" s="27" t="str">
        <f>VLOOKUP(B4473,'大货清单（不定期按GOMS更新）'!A:F,6,FALSE)</f>
        <v>PHASEOUT</v>
      </c>
      <c r="J4473" s="27" t="str">
        <f>VLOOKUP(B4473,'大货清单（不定期按GOMS更新）'!A:K,11,FALSE)</f>
        <v>8</v>
      </c>
      <c r="K4473" s="27" t="str">
        <f>VLOOKUP(B4473,'大货清单（不定期按GOMS更新）'!A:N,12,FALSE)</f>
        <v>326</v>
      </c>
      <c r="L4473" s="27" t="str">
        <f>VLOOKUP(B4473,'大货清单（不定期按GOMS更新）'!A:M,13,FALSE)</f>
        <v>296</v>
      </c>
      <c r="M4473" s="27" t="str">
        <f>VLOOKUP(B4473,'大货清单（不定期按GOMS更新）'!A:N,14,FALSE)</f>
        <v>736</v>
      </c>
      <c r="N4473" s="53" t="s">
        <v>1040</v>
      </c>
      <c r="O4473" s="27" t="str">
        <f>IFERROR(VLOOKUP(N4473,'散件迭代（不定期更新）'!C:J,8,FALSE),0)</f>
        <v>A43</v>
      </c>
      <c r="P4473" s="27" t="str">
        <f>IFERROR(VLOOKUP(N4473,'散件（更新）'!B:H,3,FALSE),0)</f>
        <v>206-1879-0102</v>
      </c>
      <c r="Q4473" s="27" t="str">
        <f>VLOOKUP(N4473,'散件（更新）'!B:H,2,FALSE)</f>
        <v>114-18790102</v>
      </c>
      <c r="R4473" s="27" t="str">
        <f>VLOOKUP(N4473,'散件（更新）'!B:H,7,FALSE)</f>
        <v>Hepa Assy</v>
      </c>
      <c r="S4473" s="27" t="str">
        <f>VLOOKUP(N4473,'散件（更新）'!B:E,4,FALSE)</f>
        <v>https://tineco-yxzt.oss-accelerate.aliyuncs.com/product/114-18790102.png</v>
      </c>
      <c r="T4473" s="27" t="s">
        <v>8759</v>
      </c>
      <c r="U4473" s="28" t="str">
        <f>VLOOKUP(N4473,'散件（更新）'!B:G,6,FALSE)</f>
        <v>回收桶过滤器组件（前置方形过滤器组件+回收桶滤网组件）</v>
      </c>
      <c r="V4473" s="28" t="str">
        <f>VLOOKUP(N4473,'散件（更新）'!B:I,8,FALSE)</f>
        <v>6972200191731</v>
      </c>
    </row>
    <row r="4474" spans="1:22">
      <c r="A4474" s="57">
        <v>46169</v>
      </c>
      <c r="B4474" s="53" t="s">
        <v>131</v>
      </c>
      <c r="C4474" s="27" t="str">
        <f>VLOOKUP(B4474,'大货清单（不定期按GOMS更新）'!A:H,8,0)</f>
        <v>109-18790501</v>
      </c>
      <c r="D4474" s="27" t="str">
        <f>VLOOKUP(B4474,'大货清单（不定期按GOMS更新）'!A:C,3,0)</f>
        <v>CL1879E-01</v>
      </c>
      <c r="E4474" s="27" t="str">
        <f>VLOOKUP(B4474,'大货清单（不定期按GOMS更新）'!A:H,4,0)</f>
        <v>IT,UA,ES,TR,FR,DE,AT,CH,NL,PL,SE</v>
      </c>
      <c r="F4474" s="27" t="str">
        <f>VLOOKUP(B4474,'大货清单（不定期按GOMS更新）'!A:H,2,0)</f>
        <v>iFloor 3</v>
      </c>
      <c r="G4474" s="28">
        <f>VLOOKUP(B4474,'大货清单（不定期按GOMS更新）'!A:I,9,FALSE)</f>
        <v>6972200190482</v>
      </c>
      <c r="H4474" s="27" t="str">
        <f>VLOOKUP(B4474,'大货清单（不定期按GOMS更新）'!A:H,7,0)</f>
        <v>White&amp;Grey</v>
      </c>
      <c r="I4474" s="27" t="str">
        <f>VLOOKUP(B4474,'大货清单（不定期按GOMS更新）'!A:F,6,FALSE)</f>
        <v>PHASEOUT</v>
      </c>
      <c r="J4474" s="27" t="str">
        <f>VLOOKUP(B4474,'大货清单（不定期按GOMS更新）'!A:K,11,FALSE)</f>
        <v>8</v>
      </c>
      <c r="K4474" s="27" t="str">
        <f>VLOOKUP(B4474,'大货清单（不定期按GOMS更新）'!A:N,12,FALSE)</f>
        <v>326</v>
      </c>
      <c r="L4474" s="27" t="str">
        <f>VLOOKUP(B4474,'大货清单（不定期按GOMS更新）'!A:M,13,FALSE)</f>
        <v>296</v>
      </c>
      <c r="M4474" s="27" t="str">
        <f>VLOOKUP(B4474,'大货清单（不定期按GOMS更新）'!A:N,14,FALSE)</f>
        <v>736</v>
      </c>
      <c r="N4474" s="53" t="s">
        <v>502</v>
      </c>
      <c r="O4474" s="27">
        <f>IFERROR(VLOOKUP(N4474,'散件迭代（不定期更新）'!C:J,8,FALSE),0)</f>
        <v>0</v>
      </c>
      <c r="P4474" s="27" t="str">
        <f>IFERROR(VLOOKUP(N4474,'散件（更新）'!B:H,3,FALSE),0)</f>
        <v>206-1879-0103</v>
      </c>
      <c r="Q4474" s="27" t="str">
        <f>VLOOKUP(N4474,'散件（更新）'!B:H,2,FALSE)</f>
        <v>114-18790103</v>
      </c>
      <c r="R4474" s="27" t="str">
        <f>VLOOKUP(N4474,'散件（更新）'!B:H,7,FALSE)</f>
        <v>Filter</v>
      </c>
      <c r="S4474" s="27" t="str">
        <f>VLOOKUP(N4474,'散件（更新）'!B:E,4,FALSE)</f>
        <v>https://tineco-yxzt.oss-accelerate.aliyuncs.com/20231227/9FWFI031100_1703640265133.png</v>
      </c>
      <c r="T4474" s="27" t="s">
        <v>8759</v>
      </c>
      <c r="U4474" s="28" t="str">
        <f>VLOOKUP(N4474,'散件（更新）'!B:G,6,FALSE)</f>
        <v>回收桶挡板</v>
      </c>
      <c r="V4474" s="28" t="str">
        <f>VLOOKUP(N4474,'散件（更新）'!B:I,8,FALSE)</f>
        <v>6972200191748</v>
      </c>
    </row>
    <row r="4475" spans="1:22">
      <c r="A4475" s="57">
        <v>46169</v>
      </c>
      <c r="B4475" s="53" t="s">
        <v>131</v>
      </c>
      <c r="C4475" s="27" t="str">
        <f>VLOOKUP(B4475,'大货清单（不定期按GOMS更新）'!A:H,8,0)</f>
        <v>109-18790501</v>
      </c>
      <c r="D4475" s="27" t="str">
        <f>VLOOKUP(B4475,'大货清单（不定期按GOMS更新）'!A:C,3,0)</f>
        <v>CL1879E-01</v>
      </c>
      <c r="E4475" s="27" t="str">
        <f>VLOOKUP(B4475,'大货清单（不定期按GOMS更新）'!A:H,4,0)</f>
        <v>IT,UA,ES,TR,FR,DE,AT,CH,NL,PL,SE</v>
      </c>
      <c r="F4475" s="27" t="str">
        <f>VLOOKUP(B4475,'大货清单（不定期按GOMS更新）'!A:H,2,0)</f>
        <v>iFloor 3</v>
      </c>
      <c r="G4475" s="28">
        <f>VLOOKUP(B4475,'大货清单（不定期按GOMS更新）'!A:I,9,FALSE)</f>
        <v>6972200190482</v>
      </c>
      <c r="H4475" s="27" t="str">
        <f>VLOOKUP(B4475,'大货清单（不定期按GOMS更新）'!A:H,7,0)</f>
        <v>White&amp;Grey</v>
      </c>
      <c r="I4475" s="27" t="str">
        <f>VLOOKUP(B4475,'大货清单（不定期按GOMS更新）'!A:F,6,FALSE)</f>
        <v>PHASEOUT</v>
      </c>
      <c r="J4475" s="27" t="str">
        <f>VLOOKUP(B4475,'大货清单（不定期按GOMS更新）'!A:K,11,FALSE)</f>
        <v>8</v>
      </c>
      <c r="K4475" s="27" t="str">
        <f>VLOOKUP(B4475,'大货清单（不定期按GOMS更新）'!A:N,12,FALSE)</f>
        <v>326</v>
      </c>
      <c r="L4475" s="27" t="str">
        <f>VLOOKUP(B4475,'大货清单（不定期按GOMS更新）'!A:M,13,FALSE)</f>
        <v>296</v>
      </c>
      <c r="M4475" s="27" t="str">
        <f>VLOOKUP(B4475,'大货清单（不定期按GOMS更新）'!A:N,14,FALSE)</f>
        <v>736</v>
      </c>
      <c r="N4475" s="53" t="s">
        <v>511</v>
      </c>
      <c r="O4475" s="27">
        <f>IFERROR(VLOOKUP(N4475,'散件迭代（不定期更新）'!C:J,8,FALSE),0)</f>
        <v>0</v>
      </c>
      <c r="P4475" s="27" t="str">
        <f>IFERROR(VLOOKUP(N4475,'散件（更新）'!B:H,3,FALSE),0)</f>
        <v>206-1879-0111</v>
      </c>
      <c r="Q4475" s="27" t="str">
        <f>VLOOKUP(N4475,'散件（更新）'!B:H,2,FALSE)</f>
        <v>114-18790111</v>
      </c>
      <c r="R4475" s="27" t="str">
        <f>VLOOKUP(N4475,'散件（更新）'!B:H,7,FALSE)</f>
        <v>Accessory Holder</v>
      </c>
      <c r="S4475" s="27" t="str">
        <f>VLOOKUP(N4475,'散件（更新）'!B:E,4,FALSE)</f>
        <v>https://tineco-yxzt.oss-accelerate.aliyuncs.com/20231219/9FWHA031100_1702948015795.png</v>
      </c>
      <c r="T4475" s="27" t="s">
        <v>8759</v>
      </c>
      <c r="U4475" s="28" t="str">
        <f>VLOOKUP(N4475,'散件（更新）'!B:G,6,FALSE)</f>
        <v>附件收纳架</v>
      </c>
      <c r="V4475" s="28" t="str">
        <f>VLOOKUP(N4475,'散件（更新）'!B:I,8,FALSE)</f>
        <v>6972200191823</v>
      </c>
    </row>
    <row r="4476" spans="1:22">
      <c r="A4476" s="57">
        <v>46169</v>
      </c>
      <c r="B4476" s="53" t="s">
        <v>131</v>
      </c>
      <c r="C4476" s="27" t="str">
        <f>VLOOKUP(B4476,'大货清单（不定期按GOMS更新）'!A:H,8,0)</f>
        <v>109-18790501</v>
      </c>
      <c r="D4476" s="27" t="str">
        <f>VLOOKUP(B4476,'大货清单（不定期按GOMS更新）'!A:C,3,0)</f>
        <v>CL1879E-01</v>
      </c>
      <c r="E4476" s="27" t="str">
        <f>VLOOKUP(B4476,'大货清单（不定期按GOMS更新）'!A:H,4,0)</f>
        <v>IT,UA,ES,TR,FR,DE,AT,CH,NL,PL,SE</v>
      </c>
      <c r="F4476" s="27" t="str">
        <f>VLOOKUP(B4476,'大货清单（不定期按GOMS更新）'!A:H,2,0)</f>
        <v>iFloor 3</v>
      </c>
      <c r="G4476" s="28">
        <f>VLOOKUP(B4476,'大货清单（不定期按GOMS更新）'!A:I,9,FALSE)</f>
        <v>6972200190482</v>
      </c>
      <c r="H4476" s="27" t="str">
        <f>VLOOKUP(B4476,'大货清单（不定期按GOMS更新）'!A:H,7,0)</f>
        <v>White&amp;Grey</v>
      </c>
      <c r="I4476" s="27" t="str">
        <f>VLOOKUP(B4476,'大货清单（不定期按GOMS更新）'!A:F,6,FALSE)</f>
        <v>PHASEOUT</v>
      </c>
      <c r="J4476" s="27" t="str">
        <f>VLOOKUP(B4476,'大货清单（不定期按GOMS更新）'!A:K,11,FALSE)</f>
        <v>8</v>
      </c>
      <c r="K4476" s="27" t="str">
        <f>VLOOKUP(B4476,'大货清单（不定期按GOMS更新）'!A:N,12,FALSE)</f>
        <v>326</v>
      </c>
      <c r="L4476" s="27" t="str">
        <f>VLOOKUP(B4476,'大货清单（不定期按GOMS更新）'!A:M,13,FALSE)</f>
        <v>296</v>
      </c>
      <c r="M4476" s="27" t="str">
        <f>VLOOKUP(B4476,'大货清单（不定期按GOMS更新）'!A:N,14,FALSE)</f>
        <v>736</v>
      </c>
      <c r="N4476" s="53" t="s">
        <v>1042</v>
      </c>
      <c r="O4476" s="27">
        <f>IFERROR(VLOOKUP(N4476,'散件迭代（不定期更新）'!C:J,8,FALSE),0)</f>
        <v>0</v>
      </c>
      <c r="P4476" s="27" t="str">
        <f>IFERROR(VLOOKUP(N4476,'散件（更新）'!B:H,3,FALSE),0)</f>
        <v>206-1879-0112</v>
      </c>
      <c r="Q4476" s="27" t="str">
        <f>VLOOKUP(N4476,'散件（更新）'!B:H,2,FALSE)</f>
        <v>114-18790112</v>
      </c>
      <c r="R4476" s="27" t="str">
        <f>VLOOKUP(N4476,'散件（更新）'!B:H,7,FALSE)</f>
        <v>Charging Base</v>
      </c>
      <c r="S4476" s="27" t="str">
        <f>VLOOKUP(N4476,'散件（更新）'!B:E,4,FALSE)</f>
        <v>https://tineco-yxzt.oss-accelerate.aliyuncs.com/20231219/9FWPB031100_1702948018050.png</v>
      </c>
      <c r="T4476" s="27" t="s">
        <v>8759</v>
      </c>
      <c r="U4476" s="28" t="str">
        <f>VLOOKUP(N4476,'散件（更新）'!B:G,6,FALSE)</f>
        <v>托盘组件</v>
      </c>
      <c r="V4476" s="28" t="str">
        <f>VLOOKUP(N4476,'散件（更新）'!B:I,8,FALSE)</f>
        <v>6972200191830</v>
      </c>
    </row>
    <row r="4477" spans="1:22">
      <c r="A4477" s="57">
        <v>46169</v>
      </c>
      <c r="B4477" s="53" t="s">
        <v>131</v>
      </c>
      <c r="C4477" s="27" t="str">
        <f>VLOOKUP(B4477,'大货清单（不定期按GOMS更新）'!A:H,8,0)</f>
        <v>109-18790501</v>
      </c>
      <c r="D4477" s="27" t="str">
        <f>VLOOKUP(B4477,'大货清单（不定期按GOMS更新）'!A:C,3,0)</f>
        <v>CL1879E-01</v>
      </c>
      <c r="E4477" s="27" t="str">
        <f>VLOOKUP(B4477,'大货清单（不定期按GOMS更新）'!A:H,4,0)</f>
        <v>IT,UA,ES,TR,FR,DE,AT,CH,NL,PL,SE</v>
      </c>
      <c r="F4477" s="27" t="str">
        <f>VLOOKUP(B4477,'大货清单（不定期按GOMS更新）'!A:H,2,0)</f>
        <v>iFloor 3</v>
      </c>
      <c r="G4477" s="28">
        <f>VLOOKUP(B4477,'大货清单（不定期按GOMS更新）'!A:I,9,FALSE)</f>
        <v>6972200190482</v>
      </c>
      <c r="H4477" s="27" t="str">
        <f>VLOOKUP(B4477,'大货清单（不定期按GOMS更新）'!A:H,7,0)</f>
        <v>White&amp;Grey</v>
      </c>
      <c r="I4477" s="27" t="str">
        <f>VLOOKUP(B4477,'大货清单（不定期按GOMS更新）'!A:F,6,FALSE)</f>
        <v>PHASEOUT</v>
      </c>
      <c r="J4477" s="27" t="str">
        <f>VLOOKUP(B4477,'大货清单（不定期按GOMS更新）'!A:K,11,FALSE)</f>
        <v>8</v>
      </c>
      <c r="K4477" s="27" t="str">
        <f>VLOOKUP(B4477,'大货清单（不定期按GOMS更新）'!A:N,12,FALSE)</f>
        <v>326</v>
      </c>
      <c r="L4477" s="27" t="str">
        <f>VLOOKUP(B4477,'大货清单（不定期按GOMS更新）'!A:M,13,FALSE)</f>
        <v>296</v>
      </c>
      <c r="M4477" s="27" t="str">
        <f>VLOOKUP(B4477,'大货清单（不定期按GOMS更新）'!A:N,14,FALSE)</f>
        <v>736</v>
      </c>
      <c r="N4477" s="53" t="s">
        <v>1184</v>
      </c>
      <c r="O4477" s="27">
        <f>IFERROR(VLOOKUP(N4477,'散件迭代（不定期更新）'!C:J,8,FALSE),0)</f>
        <v>0</v>
      </c>
      <c r="P4477" s="27" t="str">
        <f>IFERROR(VLOOKUP(N4477,'散件（更新）'!B:H,3,FALSE),0)</f>
        <v>206-1879-0402</v>
      </c>
      <c r="Q4477" s="27" t="str">
        <f>VLOOKUP(N4477,'散件（更新）'!B:H,2,FALSE)</f>
        <v>114-18790402</v>
      </c>
      <c r="R4477" s="27" t="str">
        <f>VLOOKUP(N4477,'散件（更新）'!B:H,7,FALSE)</f>
        <v>Battery</v>
      </c>
      <c r="S4477" s="27">
        <f>VLOOKUP(N4477,'散件（更新）'!B:E,4,FALSE)</f>
        <v>0</v>
      </c>
      <c r="T4477" s="27" t="s">
        <v>8759</v>
      </c>
      <c r="U4477" s="28" t="str">
        <f>VLOOKUP(N4477,'散件（更新）'!B:G,6,FALSE)</f>
        <v>电池包组件低配</v>
      </c>
      <c r="V4477" s="28" t="str">
        <f>VLOOKUP(N4477,'散件（更新）'!B:I,8,FALSE)</f>
        <v>6972200194343</v>
      </c>
    </row>
    <row r="4478" spans="1:22">
      <c r="A4478" s="57">
        <v>46169</v>
      </c>
      <c r="B4478" s="53" t="s">
        <v>131</v>
      </c>
      <c r="C4478" s="27" t="str">
        <f>VLOOKUP(B4478,'大货清单（不定期按GOMS更新）'!A:H,8,0)</f>
        <v>109-18790501</v>
      </c>
      <c r="D4478" s="27" t="str">
        <f>VLOOKUP(B4478,'大货清单（不定期按GOMS更新）'!A:C,3,0)</f>
        <v>CL1879E-01</v>
      </c>
      <c r="E4478" s="27" t="str">
        <f>VLOOKUP(B4478,'大货清单（不定期按GOMS更新）'!A:H,4,0)</f>
        <v>IT,UA,ES,TR,FR,DE,AT,CH,NL,PL,SE</v>
      </c>
      <c r="F4478" s="27" t="str">
        <f>VLOOKUP(B4478,'大货清单（不定期按GOMS更新）'!A:H,2,0)</f>
        <v>iFloor 3</v>
      </c>
      <c r="G4478" s="28">
        <f>VLOOKUP(B4478,'大货清单（不定期按GOMS更新）'!A:I,9,FALSE)</f>
        <v>6972200190482</v>
      </c>
      <c r="H4478" s="27" t="str">
        <f>VLOOKUP(B4478,'大货清单（不定期按GOMS更新）'!A:H,7,0)</f>
        <v>White&amp;Grey</v>
      </c>
      <c r="I4478" s="27" t="str">
        <f>VLOOKUP(B4478,'大货清单（不定期按GOMS更新）'!A:F,6,FALSE)</f>
        <v>PHASEOUT</v>
      </c>
      <c r="J4478" s="27" t="str">
        <f>VLOOKUP(B4478,'大货清单（不定期按GOMS更新）'!A:K,11,FALSE)</f>
        <v>8</v>
      </c>
      <c r="K4478" s="27" t="str">
        <f>VLOOKUP(B4478,'大货清单（不定期按GOMS更新）'!A:N,12,FALSE)</f>
        <v>326</v>
      </c>
      <c r="L4478" s="27" t="str">
        <f>VLOOKUP(B4478,'大货清单（不定期按GOMS更新）'!A:M,13,FALSE)</f>
        <v>296</v>
      </c>
      <c r="M4478" s="27" t="str">
        <f>VLOOKUP(B4478,'大货清单（不定期按GOMS更新）'!A:N,14,FALSE)</f>
        <v>736</v>
      </c>
      <c r="N4478" s="53" t="s">
        <v>1068</v>
      </c>
      <c r="O4478" s="27">
        <f>IFERROR(VLOOKUP(N4478,'散件迭代（不定期更新）'!C:J,8,FALSE),0)</f>
        <v>0</v>
      </c>
      <c r="P4478" s="27" t="str">
        <f>IFERROR(VLOOKUP(N4478,'散件（更新）'!B:H,3,FALSE),0)</f>
        <v>206-1879-0714</v>
      </c>
      <c r="Q4478" s="27" t="str">
        <f>VLOOKUP(N4478,'散件（更新）'!B:H,2,FALSE)</f>
        <v>114-18790714</v>
      </c>
      <c r="R4478" s="27" t="str">
        <f>VLOOKUP(N4478,'散件（更新）'!B:H,7,FALSE)</f>
        <v>Repair Charging</v>
      </c>
      <c r="S4478" s="27" t="str">
        <f>VLOOKUP(N4478,'散件（更新）'!B:E,4,FALSE)</f>
        <v>https://tineco-yxzt.oss-accelerate.aliyuncs.com/20231219/9FWRC031100_1702948019729.png</v>
      </c>
      <c r="T4478" s="27" t="s">
        <v>8759</v>
      </c>
      <c r="U4478" s="28" t="str">
        <f>VLOOKUP(N4478,'散件（更新）'!B:G,6,FALSE)</f>
        <v>托盘充电盒组件</v>
      </c>
      <c r="V4478" s="28" t="str">
        <f>VLOOKUP(N4478,'散件（更新）'!B:I,8,FALSE)</f>
        <v>6972200195692</v>
      </c>
    </row>
    <row r="4479" spans="1:22">
      <c r="A4479" s="57">
        <v>46169</v>
      </c>
      <c r="B4479" s="53" t="s">
        <v>131</v>
      </c>
      <c r="C4479" s="27" t="str">
        <f>VLOOKUP(B4479,'大货清单（不定期按GOMS更新）'!A:H,8,0)</f>
        <v>109-18790501</v>
      </c>
      <c r="D4479" s="27" t="str">
        <f>VLOOKUP(B4479,'大货清单（不定期按GOMS更新）'!A:C,3,0)</f>
        <v>CL1879E-01</v>
      </c>
      <c r="E4479" s="27" t="str">
        <f>VLOOKUP(B4479,'大货清单（不定期按GOMS更新）'!A:H,4,0)</f>
        <v>IT,UA,ES,TR,FR,DE,AT,CH,NL,PL,SE</v>
      </c>
      <c r="F4479" s="27" t="str">
        <f>VLOOKUP(B4479,'大货清单（不定期按GOMS更新）'!A:H,2,0)</f>
        <v>iFloor 3</v>
      </c>
      <c r="G4479" s="28">
        <f>VLOOKUP(B4479,'大货清单（不定期按GOMS更新）'!A:I,9,FALSE)</f>
        <v>6972200190482</v>
      </c>
      <c r="H4479" s="27" t="str">
        <f>VLOOKUP(B4479,'大货清单（不定期按GOMS更新）'!A:H,7,0)</f>
        <v>White&amp;Grey</v>
      </c>
      <c r="I4479" s="27" t="str">
        <f>VLOOKUP(B4479,'大货清单（不定期按GOMS更新）'!A:F,6,FALSE)</f>
        <v>PHASEOUT</v>
      </c>
      <c r="J4479" s="27" t="str">
        <f>VLOOKUP(B4479,'大货清单（不定期按GOMS更新）'!A:K,11,FALSE)</f>
        <v>8</v>
      </c>
      <c r="K4479" s="27" t="str">
        <f>VLOOKUP(B4479,'大货清单（不定期按GOMS更新）'!A:N,12,FALSE)</f>
        <v>326</v>
      </c>
      <c r="L4479" s="27" t="str">
        <f>VLOOKUP(B4479,'大货清单（不定期按GOMS更新）'!A:M,13,FALSE)</f>
        <v>296</v>
      </c>
      <c r="M4479" s="27" t="str">
        <f>VLOOKUP(B4479,'大货清单（不定期按GOMS更新）'!A:N,14,FALSE)</f>
        <v>736</v>
      </c>
      <c r="N4479" s="53" t="s">
        <v>1056</v>
      </c>
      <c r="O4479" s="27">
        <f>IFERROR(VLOOKUP(N4479,'散件迭代（不定期更新）'!C:J,8,FALSE),0)</f>
        <v>0</v>
      </c>
      <c r="P4479" s="27" t="str">
        <f>IFERROR(VLOOKUP(N4479,'散件（更新）'!B:H,3,FALSE),0)</f>
        <v>206-1879-0201</v>
      </c>
      <c r="Q4479" s="27" t="str">
        <f>VLOOKUP(N4479,'散件（更新）'!B:H,2,FALSE)</f>
        <v>114-18790201</v>
      </c>
      <c r="R4479" s="27" t="str">
        <f>VLOOKUP(N4479,'散件（更新）'!B:H,7,FALSE)</f>
        <v>Wire</v>
      </c>
      <c r="S4479" s="27">
        <f>VLOOKUP(N4479,'散件（更新）'!B:E,4,FALSE)</f>
        <v>0</v>
      </c>
      <c r="T4479" s="27" t="s">
        <v>8759</v>
      </c>
      <c r="U4479" s="28" t="str">
        <f>VLOOKUP(N4479,'散件（更新）'!B:G,6,FALSE)</f>
        <v>机身充电导线组件</v>
      </c>
      <c r="V4479" s="28" t="str">
        <f>VLOOKUP(N4479,'散件（更新）'!B:I,8,FALSE)</f>
        <v>6972200194299</v>
      </c>
    </row>
    <row r="4480" spans="1:22">
      <c r="A4480" s="57">
        <v>46169</v>
      </c>
      <c r="B4480" s="53" t="s">
        <v>131</v>
      </c>
      <c r="C4480" s="27" t="str">
        <f>VLOOKUP(B4480,'大货清单（不定期按GOMS更新）'!A:H,8,0)</f>
        <v>109-18790501</v>
      </c>
      <c r="D4480" s="27" t="str">
        <f>VLOOKUP(B4480,'大货清单（不定期按GOMS更新）'!A:C,3,0)</f>
        <v>CL1879E-01</v>
      </c>
      <c r="E4480" s="27" t="str">
        <f>VLOOKUP(B4480,'大货清单（不定期按GOMS更新）'!A:H,4,0)</f>
        <v>IT,UA,ES,TR,FR,DE,AT,CH,NL,PL,SE</v>
      </c>
      <c r="F4480" s="27" t="str">
        <f>VLOOKUP(B4480,'大货清单（不定期按GOMS更新）'!A:H,2,0)</f>
        <v>iFloor 3</v>
      </c>
      <c r="G4480" s="28">
        <f>VLOOKUP(B4480,'大货清单（不定期按GOMS更新）'!A:I,9,FALSE)</f>
        <v>6972200190482</v>
      </c>
      <c r="H4480" s="27" t="str">
        <f>VLOOKUP(B4480,'大货清单（不定期按GOMS更新）'!A:H,7,0)</f>
        <v>White&amp;Grey</v>
      </c>
      <c r="I4480" s="27" t="str">
        <f>VLOOKUP(B4480,'大货清单（不定期按GOMS更新）'!A:F,6,FALSE)</f>
        <v>PHASEOUT</v>
      </c>
      <c r="J4480" s="27" t="str">
        <f>VLOOKUP(B4480,'大货清单（不定期按GOMS更新）'!A:K,11,FALSE)</f>
        <v>8</v>
      </c>
      <c r="K4480" s="27" t="str">
        <f>VLOOKUP(B4480,'大货清单（不定期按GOMS更新）'!A:N,12,FALSE)</f>
        <v>326</v>
      </c>
      <c r="L4480" s="27" t="str">
        <f>VLOOKUP(B4480,'大货清单（不定期按GOMS更新）'!A:M,13,FALSE)</f>
        <v>296</v>
      </c>
      <c r="M4480" s="27" t="str">
        <f>VLOOKUP(B4480,'大货清单（不定期按GOMS更新）'!A:N,14,FALSE)</f>
        <v>736</v>
      </c>
      <c r="N4480" s="53" t="s">
        <v>1062</v>
      </c>
      <c r="O4480" s="27" t="str">
        <f>IFERROR(VLOOKUP(N4480,'散件迭代（不定期更新）'!C:J,8,FALSE),0)</f>
        <v>A20</v>
      </c>
      <c r="P4480" s="27" t="str">
        <f>IFERROR(VLOOKUP(N4480,'散件（更新）'!B:H,3,FALSE),0)</f>
        <v>206-1879-0023</v>
      </c>
      <c r="Q4480" s="27" t="str">
        <f>VLOOKUP(N4480,'散件（更新）'!B:H,2,FALSE)</f>
        <v>114-18790023</v>
      </c>
      <c r="R4480" s="27" t="str">
        <f>VLOOKUP(N4480,'散件（更新）'!B:H,7,FALSE)</f>
        <v>Swich</v>
      </c>
      <c r="S4480" s="27" t="str">
        <f>VLOOKUP(N4480,'散件（更新）'!B:E,4,FALSE)</f>
        <v>https://tineco-yxzt.oss-accelerate.aliyuncs.com/20231219/9FWRK050000_1702948027670.png</v>
      </c>
      <c r="T4480" s="27" t="s">
        <v>8759</v>
      </c>
      <c r="U4480" s="28" t="str">
        <f>VLOOKUP(N4480,'散件（更新）'!B:G,6,FALSE)</f>
        <v>微动开关</v>
      </c>
      <c r="V4480" s="28" t="str">
        <f>VLOOKUP(N4480,'散件（更新）'!B:I,8,FALSE)</f>
        <v>6972200197467</v>
      </c>
    </row>
    <row r="4481" spans="1:22">
      <c r="A4481" s="57">
        <v>46169</v>
      </c>
      <c r="B4481" s="53" t="s">
        <v>131</v>
      </c>
      <c r="C4481" s="27" t="str">
        <f>VLOOKUP(B4481,'大货清单（不定期按GOMS更新）'!A:H,8,0)</f>
        <v>109-18790501</v>
      </c>
      <c r="D4481" s="27" t="str">
        <f>VLOOKUP(B4481,'大货清单（不定期按GOMS更新）'!A:C,3,0)</f>
        <v>CL1879E-01</v>
      </c>
      <c r="E4481" s="27" t="str">
        <f>VLOOKUP(B4481,'大货清单（不定期按GOMS更新）'!A:H,4,0)</f>
        <v>IT,UA,ES,TR,FR,DE,AT,CH,NL,PL,SE</v>
      </c>
      <c r="F4481" s="27" t="str">
        <f>VLOOKUP(B4481,'大货清单（不定期按GOMS更新）'!A:H,2,0)</f>
        <v>iFloor 3</v>
      </c>
      <c r="G4481" s="28">
        <f>VLOOKUP(B4481,'大货清单（不定期按GOMS更新）'!A:I,9,FALSE)</f>
        <v>6972200190482</v>
      </c>
      <c r="H4481" s="27" t="str">
        <f>VLOOKUP(B4481,'大货清单（不定期按GOMS更新）'!A:H,7,0)</f>
        <v>White&amp;Grey</v>
      </c>
      <c r="I4481" s="27" t="str">
        <f>VLOOKUP(B4481,'大货清单（不定期按GOMS更新）'!A:F,6,FALSE)</f>
        <v>PHASEOUT</v>
      </c>
      <c r="J4481" s="27" t="str">
        <f>VLOOKUP(B4481,'大货清单（不定期按GOMS更新）'!A:K,11,FALSE)</f>
        <v>8</v>
      </c>
      <c r="K4481" s="27" t="str">
        <f>VLOOKUP(B4481,'大货清单（不定期按GOMS更新）'!A:N,12,FALSE)</f>
        <v>326</v>
      </c>
      <c r="L4481" s="27" t="str">
        <f>VLOOKUP(B4481,'大货清单（不定期按GOMS更新）'!A:M,13,FALSE)</f>
        <v>296</v>
      </c>
      <c r="M4481" s="27" t="str">
        <f>VLOOKUP(B4481,'大货清单（不定期按GOMS更新）'!A:N,14,FALSE)</f>
        <v>736</v>
      </c>
      <c r="N4481" s="53" t="s">
        <v>1070</v>
      </c>
      <c r="O4481" s="27">
        <f>IFERROR(VLOOKUP(N4481,'散件迭代（不定期更新）'!C:J,8,FALSE),0)</f>
        <v>0</v>
      </c>
      <c r="P4481" s="27" t="str">
        <f>IFERROR(VLOOKUP(N4481,'散件（更新）'!B:H,3,FALSE),0)</f>
        <v>206-1879-0704</v>
      </c>
      <c r="Q4481" s="27" t="str">
        <f>VLOOKUP(N4481,'散件（更新）'!B:H,2,FALSE)</f>
        <v>114-18790704</v>
      </c>
      <c r="R4481" s="27" t="str">
        <f>VLOOKUP(N4481,'散件（更新）'!B:H,7,FALSE)</f>
        <v>Motor</v>
      </c>
      <c r="S4481" s="27" t="str">
        <f>VLOOKUP(N4481,'散件（更新）'!B:E,4,FALSE)</f>
        <v>https://tineco-yxzt.oss-accelerate.aliyuncs.com/product/114-18790704.jpg</v>
      </c>
      <c r="T4481" s="27" t="s">
        <v>8759</v>
      </c>
      <c r="U4481" s="28" t="str">
        <f>VLOOKUP(N4481,'散件（更新）'!B:G,6,FALSE)</f>
        <v>无刷电机</v>
      </c>
      <c r="V4481" s="28" t="str">
        <f>VLOOKUP(N4481,'散件（更新）'!B:I,8,FALSE)</f>
        <v>6972200194305</v>
      </c>
    </row>
    <row r="4482" spans="1:22">
      <c r="A4482" s="57">
        <v>46169</v>
      </c>
      <c r="B4482" s="53" t="s">
        <v>131</v>
      </c>
      <c r="C4482" s="27" t="str">
        <f>VLOOKUP(B4482,'大货清单（不定期按GOMS更新）'!A:H,8,0)</f>
        <v>109-18790501</v>
      </c>
      <c r="D4482" s="27" t="str">
        <f>VLOOKUP(B4482,'大货清单（不定期按GOMS更新）'!A:C,3,0)</f>
        <v>CL1879E-01</v>
      </c>
      <c r="E4482" s="27" t="str">
        <f>VLOOKUP(B4482,'大货清单（不定期按GOMS更新）'!A:H,4,0)</f>
        <v>IT,UA,ES,TR,FR,DE,AT,CH,NL,PL,SE</v>
      </c>
      <c r="F4482" s="27" t="str">
        <f>VLOOKUP(B4482,'大货清单（不定期按GOMS更新）'!A:H,2,0)</f>
        <v>iFloor 3</v>
      </c>
      <c r="G4482" s="28">
        <f>VLOOKUP(B4482,'大货清单（不定期按GOMS更新）'!A:I,9,FALSE)</f>
        <v>6972200190482</v>
      </c>
      <c r="H4482" s="27" t="str">
        <f>VLOOKUP(B4482,'大货清单（不定期按GOMS更新）'!A:H,7,0)</f>
        <v>White&amp;Grey</v>
      </c>
      <c r="I4482" s="27" t="str">
        <f>VLOOKUP(B4482,'大货清单（不定期按GOMS更新）'!A:F,6,FALSE)</f>
        <v>PHASEOUT</v>
      </c>
      <c r="J4482" s="27" t="str">
        <f>VLOOKUP(B4482,'大货清单（不定期按GOMS更新）'!A:K,11,FALSE)</f>
        <v>8</v>
      </c>
      <c r="K4482" s="27" t="str">
        <f>VLOOKUP(B4482,'大货清单（不定期按GOMS更新）'!A:N,12,FALSE)</f>
        <v>326</v>
      </c>
      <c r="L4482" s="27" t="str">
        <f>VLOOKUP(B4482,'大货清单（不定期按GOMS更新）'!A:M,13,FALSE)</f>
        <v>296</v>
      </c>
      <c r="M4482" s="27" t="str">
        <f>VLOOKUP(B4482,'大货清单（不定期按GOMS更新）'!A:N,14,FALSE)</f>
        <v>736</v>
      </c>
      <c r="N4482" s="53" t="s">
        <v>1182</v>
      </c>
      <c r="O4482" s="27">
        <f>IFERROR(VLOOKUP(N4482,'散件迭代（不定期更新）'!C:J,8,FALSE),0)</f>
        <v>0</v>
      </c>
      <c r="P4482" s="27" t="str">
        <f>IFERROR(VLOOKUP(N4482,'散件（更新）'!B:H,3,FALSE),0)</f>
        <v>206-1879-0403</v>
      </c>
      <c r="Q4482" s="27" t="str">
        <f>VLOOKUP(N4482,'散件（更新）'!B:H,2,FALSE)</f>
        <v>114-18790403</v>
      </c>
      <c r="R4482" s="27" t="str">
        <f>VLOOKUP(N4482,'散件（更新）'!B:H,7,FALSE)</f>
        <v>PCBA</v>
      </c>
      <c r="S4482" s="27">
        <f>VLOOKUP(N4482,'散件（更新）'!B:E,4,FALSE)</f>
        <v>0</v>
      </c>
      <c r="T4482" s="27" t="s">
        <v>8759</v>
      </c>
      <c r="U4482" s="28" t="str">
        <f>VLOOKUP(N4482,'散件（更新）'!B:G,6,FALSE)</f>
        <v>新低配主控板GD</v>
      </c>
      <c r="V4482" s="28" t="str">
        <f>VLOOKUP(N4482,'散件（更新）'!B:I,8,FALSE)</f>
        <v>6972200194367</v>
      </c>
    </row>
    <row r="4483" spans="1:22">
      <c r="A4483" s="57">
        <v>46169</v>
      </c>
      <c r="B4483" s="53" t="s">
        <v>131</v>
      </c>
      <c r="C4483" s="27" t="str">
        <f>VLOOKUP(B4483,'大货清单（不定期按GOMS更新）'!A:H,8,0)</f>
        <v>109-18790501</v>
      </c>
      <c r="D4483" s="27" t="str">
        <f>VLOOKUP(B4483,'大货清单（不定期按GOMS更新）'!A:C,3,0)</f>
        <v>CL1879E-01</v>
      </c>
      <c r="E4483" s="27" t="str">
        <f>VLOOKUP(B4483,'大货清单（不定期按GOMS更新）'!A:H,4,0)</f>
        <v>IT,UA,ES,TR,FR,DE,AT,CH,NL,PL,SE</v>
      </c>
      <c r="F4483" s="27" t="str">
        <f>VLOOKUP(B4483,'大货清单（不定期按GOMS更新）'!A:H,2,0)</f>
        <v>iFloor 3</v>
      </c>
      <c r="G4483" s="28">
        <f>VLOOKUP(B4483,'大货清单（不定期按GOMS更新）'!A:I,9,FALSE)</f>
        <v>6972200190482</v>
      </c>
      <c r="H4483" s="27" t="str">
        <f>VLOOKUP(B4483,'大货清单（不定期按GOMS更新）'!A:H,7,0)</f>
        <v>White&amp;Grey</v>
      </c>
      <c r="I4483" s="27" t="str">
        <f>VLOOKUP(B4483,'大货清单（不定期按GOMS更新）'!A:F,6,FALSE)</f>
        <v>PHASEOUT</v>
      </c>
      <c r="J4483" s="27" t="str">
        <f>VLOOKUP(B4483,'大货清单（不定期按GOMS更新）'!A:K,11,FALSE)</f>
        <v>8</v>
      </c>
      <c r="K4483" s="27" t="str">
        <f>VLOOKUP(B4483,'大货清单（不定期按GOMS更新）'!A:N,12,FALSE)</f>
        <v>326</v>
      </c>
      <c r="L4483" s="27" t="str">
        <f>VLOOKUP(B4483,'大货清单（不定期按GOMS更新）'!A:M,13,FALSE)</f>
        <v>296</v>
      </c>
      <c r="M4483" s="27" t="str">
        <f>VLOOKUP(B4483,'大货清单（不定期按GOMS更新）'!A:N,14,FALSE)</f>
        <v>736</v>
      </c>
      <c r="N4483" s="53" t="s">
        <v>2325</v>
      </c>
      <c r="O4483" s="27">
        <f>IFERROR(VLOOKUP(N4483,'散件迭代（不定期更新）'!C:J,8,FALSE),0)</f>
        <v>0</v>
      </c>
      <c r="P4483" s="27" t="str">
        <f>IFERROR(VLOOKUP(N4483,'散件（更新）'!B:H,3,FALSE),0)</f>
        <v>206-1879-0404</v>
      </c>
      <c r="Q4483" s="27" t="str">
        <f>VLOOKUP(N4483,'散件（更新）'!B:H,2,FALSE)</f>
        <v>114-18790404</v>
      </c>
      <c r="R4483" s="27" t="str">
        <f>VLOOKUP(N4483,'散件（更新）'!B:H,7,FALSE)</f>
        <v>PCBA</v>
      </c>
      <c r="S4483" s="27">
        <f>VLOOKUP(N4483,'散件（更新）'!B:E,4,FALSE)</f>
        <v>0</v>
      </c>
      <c r="T4483" s="27" t="s">
        <v>8759</v>
      </c>
      <c r="U4483" s="28" t="str">
        <f>VLOOKUP(N4483,'散件（更新）'!B:G,6,FALSE)</f>
        <v>老低配主控板ST</v>
      </c>
      <c r="V4483" s="28" t="str">
        <f>VLOOKUP(N4483,'散件（更新）'!B:I,8,FALSE)</f>
        <v>6972200194381</v>
      </c>
    </row>
    <row r="4484" spans="1:22">
      <c r="A4484" s="57">
        <v>46169</v>
      </c>
      <c r="B4484" s="53" t="s">
        <v>131</v>
      </c>
      <c r="C4484" s="27" t="str">
        <f>VLOOKUP(B4484,'大货清单（不定期按GOMS更新）'!A:H,8,0)</f>
        <v>109-18790501</v>
      </c>
      <c r="D4484" s="27" t="str">
        <f>VLOOKUP(B4484,'大货清单（不定期按GOMS更新）'!A:C,3,0)</f>
        <v>CL1879E-01</v>
      </c>
      <c r="E4484" s="27" t="str">
        <f>VLOOKUP(B4484,'大货清单（不定期按GOMS更新）'!A:H,4,0)</f>
        <v>IT,UA,ES,TR,FR,DE,AT,CH,NL,PL,SE</v>
      </c>
      <c r="F4484" s="27" t="str">
        <f>VLOOKUP(B4484,'大货清单（不定期按GOMS更新）'!A:H,2,0)</f>
        <v>iFloor 3</v>
      </c>
      <c r="G4484" s="28">
        <f>VLOOKUP(B4484,'大货清单（不定期按GOMS更新）'!A:I,9,FALSE)</f>
        <v>6972200190482</v>
      </c>
      <c r="H4484" s="27" t="str">
        <f>VLOOKUP(B4484,'大货清单（不定期按GOMS更新）'!A:H,7,0)</f>
        <v>White&amp;Grey</v>
      </c>
      <c r="I4484" s="27" t="str">
        <f>VLOOKUP(B4484,'大货清单（不定期按GOMS更新）'!A:F,6,FALSE)</f>
        <v>PHASEOUT</v>
      </c>
      <c r="J4484" s="27" t="str">
        <f>VLOOKUP(B4484,'大货清单（不定期按GOMS更新）'!A:K,11,FALSE)</f>
        <v>8</v>
      </c>
      <c r="K4484" s="27" t="str">
        <f>VLOOKUP(B4484,'大货清单（不定期按GOMS更新）'!A:N,12,FALSE)</f>
        <v>326</v>
      </c>
      <c r="L4484" s="27" t="str">
        <f>VLOOKUP(B4484,'大货清单（不定期按GOMS更新）'!A:M,13,FALSE)</f>
        <v>296</v>
      </c>
      <c r="M4484" s="27" t="str">
        <f>VLOOKUP(B4484,'大货清单（不定期按GOMS更新）'!A:N,14,FALSE)</f>
        <v>736</v>
      </c>
      <c r="N4484" s="53" t="s">
        <v>1060</v>
      </c>
      <c r="O4484" s="27">
        <f>IFERROR(VLOOKUP(N4484,'散件迭代（不定期更新）'!C:J,8,FALSE),0)</f>
        <v>0</v>
      </c>
      <c r="P4484" s="27" t="str">
        <f>IFERROR(VLOOKUP(N4484,'散件（更新）'!B:H,3,FALSE),0)</f>
        <v>206-1879-0202</v>
      </c>
      <c r="Q4484" s="27" t="str">
        <f>VLOOKUP(N4484,'散件（更新）'!B:H,2,FALSE)</f>
        <v>114-18790202</v>
      </c>
      <c r="R4484" s="27" t="str">
        <f>VLOOKUP(N4484,'散件（更新）'!B:H,7,FALSE)</f>
        <v>Sensor</v>
      </c>
      <c r="S4484" s="27">
        <f>VLOOKUP(N4484,'散件（更新）'!B:E,4,FALSE)</f>
        <v>0</v>
      </c>
      <c r="T4484" s="27" t="s">
        <v>8759</v>
      </c>
      <c r="U4484" s="28" t="str">
        <f>VLOOKUP(N4484,'散件（更新）'!B:G,6,FALSE)</f>
        <v>液位传感器电容式</v>
      </c>
      <c r="V4484" s="28" t="str">
        <f>VLOOKUP(N4484,'散件（更新）'!B:I,8,FALSE)</f>
        <v>6972200194312</v>
      </c>
    </row>
    <row r="4485" spans="1:22">
      <c r="A4485" s="57">
        <v>46169</v>
      </c>
      <c r="B4485" s="53" t="s">
        <v>131</v>
      </c>
      <c r="C4485" s="27" t="str">
        <f>VLOOKUP(B4485,'大货清单（不定期按GOMS更新）'!A:H,8,0)</f>
        <v>109-18790501</v>
      </c>
      <c r="D4485" s="27" t="str">
        <f>VLOOKUP(B4485,'大货清单（不定期按GOMS更新）'!A:C,3,0)</f>
        <v>CL1879E-01</v>
      </c>
      <c r="E4485" s="27" t="str">
        <f>VLOOKUP(B4485,'大货清单（不定期按GOMS更新）'!A:H,4,0)</f>
        <v>IT,UA,ES,TR,FR,DE,AT,CH,NL,PL,SE</v>
      </c>
      <c r="F4485" s="27" t="str">
        <f>VLOOKUP(B4485,'大货清单（不定期按GOMS更新）'!A:H,2,0)</f>
        <v>iFloor 3</v>
      </c>
      <c r="G4485" s="28">
        <f>VLOOKUP(B4485,'大货清单（不定期按GOMS更新）'!A:I,9,FALSE)</f>
        <v>6972200190482</v>
      </c>
      <c r="H4485" s="27" t="str">
        <f>VLOOKUP(B4485,'大货清单（不定期按GOMS更新）'!A:H,7,0)</f>
        <v>White&amp;Grey</v>
      </c>
      <c r="I4485" s="27" t="str">
        <f>VLOOKUP(B4485,'大货清单（不定期按GOMS更新）'!A:F,6,FALSE)</f>
        <v>PHASEOUT</v>
      </c>
      <c r="J4485" s="27" t="str">
        <f>VLOOKUP(B4485,'大货清单（不定期按GOMS更新）'!A:K,11,FALSE)</f>
        <v>8</v>
      </c>
      <c r="K4485" s="27" t="str">
        <f>VLOOKUP(B4485,'大货清单（不定期按GOMS更新）'!A:N,12,FALSE)</f>
        <v>326</v>
      </c>
      <c r="L4485" s="27" t="str">
        <f>VLOOKUP(B4485,'大货清单（不定期按GOMS更新）'!A:M,13,FALSE)</f>
        <v>296</v>
      </c>
      <c r="M4485" s="27" t="str">
        <f>VLOOKUP(B4485,'大货清单（不定期按GOMS更新）'!A:N,14,FALSE)</f>
        <v>736</v>
      </c>
      <c r="N4485" s="53" t="s">
        <v>1055</v>
      </c>
      <c r="O4485" s="27">
        <f>IFERROR(VLOOKUP(N4485,'散件迭代（不定期更新）'!C:J,8,FALSE),0)</f>
        <v>0</v>
      </c>
      <c r="P4485" s="27" t="str">
        <f>IFERROR(VLOOKUP(N4485,'散件（更新）'!B:H,3,FALSE),0)</f>
        <v>206-1879-0203</v>
      </c>
      <c r="Q4485" s="27" t="str">
        <f>VLOOKUP(N4485,'散件（更新）'!B:H,2,FALSE)</f>
        <v>114-18790203</v>
      </c>
      <c r="R4485" s="27" t="str">
        <f>VLOOKUP(N4485,'散件（更新）'!B:H,7,FALSE)</f>
        <v>Sensor</v>
      </c>
      <c r="S4485" s="27">
        <f>VLOOKUP(N4485,'散件（更新）'!B:E,4,FALSE)</f>
        <v>0</v>
      </c>
      <c r="T4485" s="27" t="s">
        <v>8759</v>
      </c>
      <c r="U4485" s="28" t="str">
        <f>VLOOKUP(N4485,'散件（更新）'!B:G,6,FALSE)</f>
        <v>液位传感器光电式</v>
      </c>
      <c r="V4485" s="28" t="str">
        <f>VLOOKUP(N4485,'散件（更新）'!B:I,8,FALSE)</f>
        <v>6972200194329</v>
      </c>
    </row>
    <row r="4486" spans="1:22">
      <c r="A4486" s="57">
        <v>46169</v>
      </c>
      <c r="B4486" s="53" t="s">
        <v>131</v>
      </c>
      <c r="C4486" s="27" t="str">
        <f>VLOOKUP(B4486,'大货清单（不定期按GOMS更新）'!A:H,8,0)</f>
        <v>109-18790501</v>
      </c>
      <c r="D4486" s="27" t="str">
        <f>VLOOKUP(B4486,'大货清单（不定期按GOMS更新）'!A:C,3,0)</f>
        <v>CL1879E-01</v>
      </c>
      <c r="E4486" s="27" t="str">
        <f>VLOOKUP(B4486,'大货清单（不定期按GOMS更新）'!A:H,4,0)</f>
        <v>IT,UA,ES,TR,FR,DE,AT,CH,NL,PL,SE</v>
      </c>
      <c r="F4486" s="27" t="str">
        <f>VLOOKUP(B4486,'大货清单（不定期按GOMS更新）'!A:H,2,0)</f>
        <v>iFloor 3</v>
      </c>
      <c r="G4486" s="28">
        <f>VLOOKUP(B4486,'大货清单（不定期按GOMS更新）'!A:I,9,FALSE)</f>
        <v>6972200190482</v>
      </c>
      <c r="H4486" s="27" t="str">
        <f>VLOOKUP(B4486,'大货清单（不定期按GOMS更新）'!A:H,7,0)</f>
        <v>White&amp;Grey</v>
      </c>
      <c r="I4486" s="27" t="str">
        <f>VLOOKUP(B4486,'大货清单（不定期按GOMS更新）'!A:F,6,FALSE)</f>
        <v>PHASEOUT</v>
      </c>
      <c r="J4486" s="27" t="str">
        <f>VLOOKUP(B4486,'大货清单（不定期按GOMS更新）'!A:K,11,FALSE)</f>
        <v>8</v>
      </c>
      <c r="K4486" s="27" t="str">
        <f>VLOOKUP(B4486,'大货清单（不定期按GOMS更新）'!A:N,12,FALSE)</f>
        <v>326</v>
      </c>
      <c r="L4486" s="27" t="str">
        <f>VLOOKUP(B4486,'大货清单（不定期按GOMS更新）'!A:M,13,FALSE)</f>
        <v>296</v>
      </c>
      <c r="M4486" s="27" t="str">
        <f>VLOOKUP(B4486,'大货清单（不定期按GOMS更新）'!A:N,14,FALSE)</f>
        <v>736</v>
      </c>
      <c r="N4486" s="53" t="s">
        <v>1065</v>
      </c>
      <c r="O4486" s="27">
        <f>IFERROR(VLOOKUP(N4486,'散件迭代（不定期更新）'!C:J,8,FALSE),0)</f>
        <v>0</v>
      </c>
      <c r="P4486" s="27" t="str">
        <f>IFERROR(VLOOKUP(N4486,'散件（更新）'!B:H,3,FALSE),0)</f>
        <v>206-1879-0702</v>
      </c>
      <c r="Q4486" s="27" t="str">
        <f>VLOOKUP(N4486,'散件（更新）'!B:H,2,FALSE)</f>
        <v>114-18790702</v>
      </c>
      <c r="R4486" s="27" t="str">
        <f>VLOOKUP(N4486,'散件（更新）'!B:H,7,FALSE)</f>
        <v>Pump</v>
      </c>
      <c r="S4486" s="27" t="str">
        <f>VLOOKUP(N4486,'散件（更新）'!B:E,4,FALSE)</f>
        <v>https://tineco-yxzt.oss-accelerate.aliyuncs.com/product/114-18790702.png</v>
      </c>
      <c r="T4486" s="27" t="s">
        <v>8759</v>
      </c>
      <c r="U4486" s="28" t="str">
        <f>VLOOKUP(N4486,'散件（更新）'!B:G,6,FALSE)</f>
        <v>电磁泵组件</v>
      </c>
      <c r="V4486" s="28" t="str">
        <f>VLOOKUP(N4486,'散件（更新）'!B:I,8,FALSE)</f>
        <v>6972200194411</v>
      </c>
    </row>
    <row r="4487" spans="1:22">
      <c r="A4487" s="57">
        <v>46169</v>
      </c>
      <c r="B4487" s="53" t="s">
        <v>131</v>
      </c>
      <c r="C4487" s="27" t="str">
        <f>VLOOKUP(B4487,'大货清单（不定期按GOMS更新）'!A:H,8,0)</f>
        <v>109-18790501</v>
      </c>
      <c r="D4487" s="27" t="str">
        <f>VLOOKUP(B4487,'大货清单（不定期按GOMS更新）'!A:C,3,0)</f>
        <v>CL1879E-01</v>
      </c>
      <c r="E4487" s="27" t="str">
        <f>VLOOKUP(B4487,'大货清单（不定期按GOMS更新）'!A:H,4,0)</f>
        <v>IT,UA,ES,TR,FR,DE,AT,CH,NL,PL,SE</v>
      </c>
      <c r="F4487" s="27" t="str">
        <f>VLOOKUP(B4487,'大货清单（不定期按GOMS更新）'!A:H,2,0)</f>
        <v>iFloor 3</v>
      </c>
      <c r="G4487" s="28">
        <f>VLOOKUP(B4487,'大货清单（不定期按GOMS更新）'!A:I,9,FALSE)</f>
        <v>6972200190482</v>
      </c>
      <c r="H4487" s="27" t="str">
        <f>VLOOKUP(B4487,'大货清单（不定期按GOMS更新）'!A:H,7,0)</f>
        <v>White&amp;Grey</v>
      </c>
      <c r="I4487" s="27" t="str">
        <f>VLOOKUP(B4487,'大货清单（不定期按GOMS更新）'!A:F,6,FALSE)</f>
        <v>PHASEOUT</v>
      </c>
      <c r="J4487" s="27" t="str">
        <f>VLOOKUP(B4487,'大货清单（不定期按GOMS更新）'!A:K,11,FALSE)</f>
        <v>8</v>
      </c>
      <c r="K4487" s="27" t="str">
        <f>VLOOKUP(B4487,'大货清单（不定期按GOMS更新）'!A:N,12,FALSE)</f>
        <v>326</v>
      </c>
      <c r="L4487" s="27" t="str">
        <f>VLOOKUP(B4487,'大货清单（不定期按GOMS更新）'!A:M,13,FALSE)</f>
        <v>296</v>
      </c>
      <c r="M4487" s="27" t="str">
        <f>VLOOKUP(B4487,'大货清单（不定期按GOMS更新）'!A:N,14,FALSE)</f>
        <v>736</v>
      </c>
      <c r="N4487" s="53" t="s">
        <v>1043</v>
      </c>
      <c r="O4487" s="27" t="str">
        <f>IFERROR(VLOOKUP(N4487,'散件迭代（不定期更新）'!C:J,8,FALSE),0)</f>
        <v>A22</v>
      </c>
      <c r="P4487" s="27" t="str">
        <f>IFERROR(VLOOKUP(N4487,'散件（更新）'!B:H,3,FALSE),0)</f>
        <v>206-1879-0109</v>
      </c>
      <c r="Q4487" s="27" t="str">
        <f>VLOOKUP(N4487,'散件（更新）'!B:H,2,FALSE)</f>
        <v>114-18790109</v>
      </c>
      <c r="R4487" s="27" t="str">
        <f>VLOOKUP(N4487,'散件（更新）'!B:H,7,FALSE)</f>
        <v>3-In-1 Cleaning Tool</v>
      </c>
      <c r="S4487" s="27" t="str">
        <f>VLOOKUP(N4487,'散件（更新）'!B:E,4,FALSE)</f>
        <v>https://tineco-yxzt.oss-accelerate.aliyuncs.com/product/114-18790109.png</v>
      </c>
      <c r="T4487" s="27" t="s">
        <v>8759</v>
      </c>
      <c r="U4487" s="28" t="str">
        <f>VLOOKUP(N4487,'散件（更新）'!B:G,6,FALSE)</f>
        <v>AB1888清洁刷组件</v>
      </c>
      <c r="V4487" s="28" t="str">
        <f>VLOOKUP(N4487,'散件（更新）'!B:I,8,FALSE)</f>
        <v>6972200191809</v>
      </c>
    </row>
    <row r="4488" spans="1:22">
      <c r="A4488" s="57">
        <v>46169</v>
      </c>
      <c r="B4488" s="53" t="s">
        <v>131</v>
      </c>
      <c r="C4488" s="27" t="str">
        <f>VLOOKUP(B4488,'大货清单（不定期按GOMS更新）'!A:H,8,0)</f>
        <v>109-18790501</v>
      </c>
      <c r="D4488" s="27" t="str">
        <f>VLOOKUP(B4488,'大货清单（不定期按GOMS更新）'!A:C,3,0)</f>
        <v>CL1879E-01</v>
      </c>
      <c r="E4488" s="27" t="str">
        <f>VLOOKUP(B4488,'大货清单（不定期按GOMS更新）'!A:H,4,0)</f>
        <v>IT,UA,ES,TR,FR,DE,AT,CH,NL,PL,SE</v>
      </c>
      <c r="F4488" s="27" t="str">
        <f>VLOOKUP(B4488,'大货清单（不定期按GOMS更新）'!A:H,2,0)</f>
        <v>iFloor 3</v>
      </c>
      <c r="G4488" s="28">
        <f>VLOOKUP(B4488,'大货清单（不定期按GOMS更新）'!A:I,9,FALSE)</f>
        <v>6972200190482</v>
      </c>
      <c r="H4488" s="27" t="str">
        <f>VLOOKUP(B4488,'大货清单（不定期按GOMS更新）'!A:H,7,0)</f>
        <v>White&amp;Grey</v>
      </c>
      <c r="I4488" s="27" t="str">
        <f>VLOOKUP(B4488,'大货清单（不定期按GOMS更新）'!A:F,6,FALSE)</f>
        <v>PHASEOUT</v>
      </c>
      <c r="J4488" s="27" t="str">
        <f>VLOOKUP(B4488,'大货清单（不定期按GOMS更新）'!A:K,11,FALSE)</f>
        <v>8</v>
      </c>
      <c r="K4488" s="27" t="str">
        <f>VLOOKUP(B4488,'大货清单（不定期按GOMS更新）'!A:N,12,FALSE)</f>
        <v>326</v>
      </c>
      <c r="L4488" s="27" t="str">
        <f>VLOOKUP(B4488,'大货清单（不定期按GOMS更新）'!A:M,13,FALSE)</f>
        <v>296</v>
      </c>
      <c r="M4488" s="27" t="str">
        <f>VLOOKUP(B4488,'大货清单（不定期按GOMS更新）'!A:N,14,FALSE)</f>
        <v>736</v>
      </c>
      <c r="N4488" s="53" t="s">
        <v>1072</v>
      </c>
      <c r="O4488" s="27">
        <f>IFERROR(VLOOKUP(N4488,'散件迭代（不定期更新）'!C:J,8,FALSE),0)</f>
        <v>0</v>
      </c>
      <c r="P4488" s="27" t="str">
        <f>IFERROR(VLOOKUP(N4488,'散件（更新）'!B:H,3,FALSE),0)</f>
        <v>206-1879-0144</v>
      </c>
      <c r="Q4488" s="27" t="str">
        <f>VLOOKUP(N4488,'散件（更新）'!B:H,2,FALSE)</f>
        <v>114-18790144</v>
      </c>
      <c r="R4488" s="27" t="str">
        <f>VLOOKUP(N4488,'散件（更新）'!B:H,7,FALSE)</f>
        <v>scraper</v>
      </c>
      <c r="S4488" s="27" t="str">
        <f>VLOOKUP(N4488,'散件（更新）'!B:E,4,FALSE)</f>
        <v>https://tineco-yxzt.oss-accelerate.aliyuncs.com/20231227/9FWTS031100_1703640265746.png</v>
      </c>
      <c r="T4488" s="27" t="s">
        <v>8759</v>
      </c>
      <c r="U4488" s="28" t="str">
        <f>VLOOKUP(N4488,'散件（更新）'!B:G,6,FALSE)</f>
        <v>刮条组件</v>
      </c>
      <c r="V4488" s="28" t="str">
        <f>VLOOKUP(N4488,'散件（更新）'!B:I,8,FALSE)</f>
        <v>6972200192509</v>
      </c>
    </row>
    <row r="4489" spans="1:22">
      <c r="A4489" s="57">
        <v>46169</v>
      </c>
      <c r="B4489" s="53" t="s">
        <v>131</v>
      </c>
      <c r="C4489" s="27" t="str">
        <f>VLOOKUP(B4489,'大货清单（不定期按GOMS更新）'!A:H,8,0)</f>
        <v>109-18790501</v>
      </c>
      <c r="D4489" s="27" t="str">
        <f>VLOOKUP(B4489,'大货清单（不定期按GOMS更新）'!A:C,3,0)</f>
        <v>CL1879E-01</v>
      </c>
      <c r="E4489" s="27" t="str">
        <f>VLOOKUP(B4489,'大货清单（不定期按GOMS更新）'!A:H,4,0)</f>
        <v>IT,UA,ES,TR,FR,DE,AT,CH,NL,PL,SE</v>
      </c>
      <c r="F4489" s="27" t="str">
        <f>VLOOKUP(B4489,'大货清单（不定期按GOMS更新）'!A:H,2,0)</f>
        <v>iFloor 3</v>
      </c>
      <c r="G4489" s="28">
        <f>VLOOKUP(B4489,'大货清单（不定期按GOMS更新）'!A:I,9,FALSE)</f>
        <v>6972200190482</v>
      </c>
      <c r="H4489" s="27" t="str">
        <f>VLOOKUP(B4489,'大货清单（不定期按GOMS更新）'!A:H,7,0)</f>
        <v>White&amp;Grey</v>
      </c>
      <c r="I4489" s="27" t="str">
        <f>VLOOKUP(B4489,'大货清单（不定期按GOMS更新）'!A:F,6,FALSE)</f>
        <v>PHASEOUT</v>
      </c>
      <c r="J4489" s="27" t="str">
        <f>VLOOKUP(B4489,'大货清单（不定期按GOMS更新）'!A:K,11,FALSE)</f>
        <v>8</v>
      </c>
      <c r="K4489" s="27" t="str">
        <f>VLOOKUP(B4489,'大货清单（不定期按GOMS更新）'!A:N,12,FALSE)</f>
        <v>326</v>
      </c>
      <c r="L4489" s="27" t="str">
        <f>VLOOKUP(B4489,'大货清单（不定期按GOMS更新）'!A:M,13,FALSE)</f>
        <v>296</v>
      </c>
      <c r="M4489" s="27" t="str">
        <f>VLOOKUP(B4489,'大货清单（不定期按GOMS更新）'!A:N,14,FALSE)</f>
        <v>736</v>
      </c>
      <c r="N4489" s="53" t="s">
        <v>1187</v>
      </c>
      <c r="O4489" s="27">
        <f>IFERROR(VLOOKUP(N4489,'散件迭代（不定期更新）'!C:J,8,FALSE),0)</f>
        <v>0</v>
      </c>
      <c r="P4489" s="27" t="str">
        <f>IFERROR(VLOOKUP(N4489,'散件（更新）'!B:H,3,FALSE),0)</f>
        <v>206-1879-0115</v>
      </c>
      <c r="Q4489" s="27" t="str">
        <f>VLOOKUP(N4489,'散件（更新）'!B:H,2,FALSE)</f>
        <v>114-18790115</v>
      </c>
      <c r="R4489" s="27" t="str">
        <f>VLOOKUP(N4489,'散件（更新）'!B:H,7,FALSE)</f>
        <v>Handle</v>
      </c>
      <c r="S4489" s="27" t="str">
        <f>VLOOKUP(N4489,'散件（更新）'!B:E,4,FALSE)</f>
        <v>https://tineco-yxzt.oss-accelerate.aliyuncs.com/20231219/9FWUH031100_1702948035410.png</v>
      </c>
      <c r="T4489" s="27" t="s">
        <v>8759</v>
      </c>
      <c r="U4489" s="28" t="str">
        <f>VLOOKUP(N4489,'散件（更新）'!B:G,6,FALSE)</f>
        <v>手柄组件（低配）</v>
      </c>
      <c r="V4489" s="28" t="str">
        <f>VLOOKUP(N4489,'散件（更新）'!B:I,8,FALSE)</f>
        <v>6972200191861</v>
      </c>
    </row>
    <row r="4490" spans="1:22">
      <c r="A4490" s="57">
        <v>46169</v>
      </c>
      <c r="B4490" s="53" t="s">
        <v>131</v>
      </c>
      <c r="C4490" s="27" t="str">
        <f>VLOOKUP(B4490,'大货清单（不定期按GOMS更新）'!A:H,8,0)</f>
        <v>109-18790501</v>
      </c>
      <c r="D4490" s="27" t="str">
        <f>VLOOKUP(B4490,'大货清单（不定期按GOMS更新）'!A:C,3,0)</f>
        <v>CL1879E-01</v>
      </c>
      <c r="E4490" s="27" t="str">
        <f>VLOOKUP(B4490,'大货清单（不定期按GOMS更新）'!A:H,4,0)</f>
        <v>IT,UA,ES,TR,FR,DE,AT,CH,NL,PL,SE</v>
      </c>
      <c r="F4490" s="27" t="str">
        <f>VLOOKUP(B4490,'大货清单（不定期按GOMS更新）'!A:H,2,0)</f>
        <v>iFloor 3</v>
      </c>
      <c r="G4490" s="28">
        <f>VLOOKUP(B4490,'大货清单（不定期按GOMS更新）'!A:I,9,FALSE)</f>
        <v>6972200190482</v>
      </c>
      <c r="H4490" s="27" t="str">
        <f>VLOOKUP(B4490,'大货清单（不定期按GOMS更新）'!A:H,7,0)</f>
        <v>White&amp;Grey</v>
      </c>
      <c r="I4490" s="27" t="str">
        <f>VLOOKUP(B4490,'大货清单（不定期按GOMS更新）'!A:F,6,FALSE)</f>
        <v>PHASEOUT</v>
      </c>
      <c r="J4490" s="27" t="str">
        <f>VLOOKUP(B4490,'大货清单（不定期按GOMS更新）'!A:K,11,FALSE)</f>
        <v>8</v>
      </c>
      <c r="K4490" s="27" t="str">
        <f>VLOOKUP(B4490,'大货清单（不定期按GOMS更新）'!A:N,12,FALSE)</f>
        <v>326</v>
      </c>
      <c r="L4490" s="27" t="str">
        <f>VLOOKUP(B4490,'大货清单（不定期按GOMS更新）'!A:M,13,FALSE)</f>
        <v>296</v>
      </c>
      <c r="M4490" s="27" t="str">
        <f>VLOOKUP(B4490,'大货清单（不定期按GOMS更新）'!A:N,14,FALSE)</f>
        <v>736</v>
      </c>
      <c r="N4490" s="53" t="s">
        <v>1188</v>
      </c>
      <c r="O4490" s="27">
        <f>IFERROR(VLOOKUP(N4490,'散件迭代（不定期更新）'!C:J,8,FALSE),0)</f>
        <v>0</v>
      </c>
      <c r="P4490" s="27" t="str">
        <f>IFERROR(VLOOKUP(N4490,'散件（更新）'!B:H,3,FALSE),0)</f>
        <v>206-1879-0117</v>
      </c>
      <c r="Q4490" s="27" t="str">
        <f>VLOOKUP(N4490,'散件（更新）'!B:H,2,FALSE)</f>
        <v>114-18790117</v>
      </c>
      <c r="R4490" s="27" t="str">
        <f>VLOOKUP(N4490,'散件（更新）'!B:H,7,FALSE)</f>
        <v>Clean Water Tank</v>
      </c>
      <c r="S4490" s="27" t="str">
        <f>VLOOKUP(N4490,'散件（更新）'!B:E,4,FALSE)</f>
        <v>https://tineco-yxzt.oss-accelerate.aliyuncs.com/product/114-18790117.jpg</v>
      </c>
      <c r="T4490" s="27" t="s">
        <v>8759</v>
      </c>
      <c r="U4490" s="28" t="str">
        <f>VLOOKUP(N4490,'散件（更新）'!B:G,6,FALSE)</f>
        <v>溶液桶组件(低配）</v>
      </c>
      <c r="V4490" s="28" t="str">
        <f>VLOOKUP(N4490,'散件（更新）'!B:I,8,FALSE)</f>
        <v>6972200191885</v>
      </c>
    </row>
    <row r="4491" spans="1:22">
      <c r="A4491" s="57">
        <v>46169</v>
      </c>
      <c r="B4491" s="53" t="s">
        <v>131</v>
      </c>
      <c r="C4491" s="27" t="str">
        <f>VLOOKUP(B4491,'大货清单（不定期按GOMS更新）'!A:H,8,0)</f>
        <v>109-18790501</v>
      </c>
      <c r="D4491" s="27" t="str">
        <f>VLOOKUP(B4491,'大货清单（不定期按GOMS更新）'!A:C,3,0)</f>
        <v>CL1879E-01</v>
      </c>
      <c r="E4491" s="27" t="str">
        <f>VLOOKUP(B4491,'大货清单（不定期按GOMS更新）'!A:H,4,0)</f>
        <v>IT,UA,ES,TR,FR,DE,AT,CH,NL,PL,SE</v>
      </c>
      <c r="F4491" s="27" t="str">
        <f>VLOOKUP(B4491,'大货清单（不定期按GOMS更新）'!A:H,2,0)</f>
        <v>iFloor 3</v>
      </c>
      <c r="G4491" s="28">
        <f>VLOOKUP(B4491,'大货清单（不定期按GOMS更新）'!A:I,9,FALSE)</f>
        <v>6972200190482</v>
      </c>
      <c r="H4491" s="27" t="str">
        <f>VLOOKUP(B4491,'大货清单（不定期按GOMS更新）'!A:H,7,0)</f>
        <v>White&amp;Grey</v>
      </c>
      <c r="I4491" s="27" t="str">
        <f>VLOOKUP(B4491,'大货清单（不定期按GOMS更新）'!A:F,6,FALSE)</f>
        <v>PHASEOUT</v>
      </c>
      <c r="J4491" s="27" t="str">
        <f>VLOOKUP(B4491,'大货清单（不定期按GOMS更新）'!A:K,11,FALSE)</f>
        <v>8</v>
      </c>
      <c r="K4491" s="27" t="str">
        <f>VLOOKUP(B4491,'大货清单（不定期按GOMS更新）'!A:N,12,FALSE)</f>
        <v>326</v>
      </c>
      <c r="L4491" s="27" t="str">
        <f>VLOOKUP(B4491,'大货清单（不定期按GOMS更新）'!A:M,13,FALSE)</f>
        <v>296</v>
      </c>
      <c r="M4491" s="27" t="str">
        <f>VLOOKUP(B4491,'大货清单（不定期按GOMS更新）'!A:N,14,FALSE)</f>
        <v>736</v>
      </c>
      <c r="N4491" s="53" t="s">
        <v>1189</v>
      </c>
      <c r="O4491" s="27">
        <f>IFERROR(VLOOKUP(N4491,'散件迭代（不定期更新）'!C:J,8,FALSE),0)</f>
        <v>0</v>
      </c>
      <c r="P4491" s="27" t="str">
        <f>IFERROR(VLOOKUP(N4491,'散件（更新）'!B:H,3,FALSE),0)</f>
        <v>206-1879-0116</v>
      </c>
      <c r="Q4491" s="27" t="str">
        <f>VLOOKUP(N4491,'散件（更新）'!B:H,2,FALSE)</f>
        <v>114-18790116</v>
      </c>
      <c r="R4491" s="27" t="str">
        <f>VLOOKUP(N4491,'散件（更新）'!B:H,7,FALSE)</f>
        <v>Dirt Water Tank</v>
      </c>
      <c r="S4491" s="27" t="str">
        <f>VLOOKUP(N4491,'散件（更新）'!B:E,4,FALSE)</f>
        <v>https://tineco-yxzt.oss-accelerate.aliyuncs.com/product/114-18790116.jpg</v>
      </c>
      <c r="T4491" s="27" t="s">
        <v>8759</v>
      </c>
      <c r="U4491" s="28" t="str">
        <f>VLOOKUP(N4491,'散件（更新）'!B:G,6,FALSE)</f>
        <v>回收桶组件(低配)</v>
      </c>
      <c r="V4491" s="28" t="str">
        <f>VLOOKUP(N4491,'散件（更新）'!B:I,8,FALSE)</f>
        <v>6972200191878</v>
      </c>
    </row>
    <row r="4492" spans="1:22">
      <c r="A4492" s="57">
        <v>46169</v>
      </c>
      <c r="B4492" s="53" t="s">
        <v>131</v>
      </c>
      <c r="C4492" s="27" t="str">
        <f>VLOOKUP(B4492,'大货清单（不定期按GOMS更新）'!A:H,8,0)</f>
        <v>109-18790501</v>
      </c>
      <c r="D4492" s="27" t="str">
        <f>VLOOKUP(B4492,'大货清单（不定期按GOMS更新）'!A:C,3,0)</f>
        <v>CL1879E-01</v>
      </c>
      <c r="E4492" s="27" t="str">
        <f>VLOOKUP(B4492,'大货清单（不定期按GOMS更新）'!A:H,4,0)</f>
        <v>IT,UA,ES,TR,FR,DE,AT,CH,NL,PL,SE</v>
      </c>
      <c r="F4492" s="27" t="str">
        <f>VLOOKUP(B4492,'大货清单（不定期按GOMS更新）'!A:H,2,0)</f>
        <v>iFloor 3</v>
      </c>
      <c r="G4492" s="28">
        <f>VLOOKUP(B4492,'大货清单（不定期按GOMS更新）'!A:I,9,FALSE)</f>
        <v>6972200190482</v>
      </c>
      <c r="H4492" s="27" t="str">
        <f>VLOOKUP(B4492,'大货清单（不定期按GOMS更新）'!A:H,7,0)</f>
        <v>White&amp;Grey</v>
      </c>
      <c r="I4492" s="27" t="str">
        <f>VLOOKUP(B4492,'大货清单（不定期按GOMS更新）'!A:F,6,FALSE)</f>
        <v>PHASEOUT</v>
      </c>
      <c r="J4492" s="27" t="str">
        <f>VLOOKUP(B4492,'大货清单（不定期按GOMS更新）'!A:K,11,FALSE)</f>
        <v>8</v>
      </c>
      <c r="K4492" s="27" t="str">
        <f>VLOOKUP(B4492,'大货清单（不定期按GOMS更新）'!A:N,12,FALSE)</f>
        <v>326</v>
      </c>
      <c r="L4492" s="27" t="str">
        <f>VLOOKUP(B4492,'大货清单（不定期按GOMS更新）'!A:M,13,FALSE)</f>
        <v>296</v>
      </c>
      <c r="M4492" s="27" t="str">
        <f>VLOOKUP(B4492,'大货清单（不定期按GOMS更新）'!A:N,14,FALSE)</f>
        <v>736</v>
      </c>
      <c r="N4492" s="53" t="s">
        <v>1225</v>
      </c>
      <c r="O4492" s="27">
        <f>IFERROR(VLOOKUP(N4492,'散件迭代（不定期更新）'!C:J,8,FALSE),0)</f>
        <v>0</v>
      </c>
      <c r="P4492" s="27" t="str">
        <f>IFERROR(VLOOKUP(N4492,'散件（更新）'!B:H,3,FALSE),0)</f>
        <v>206-1756-0099</v>
      </c>
      <c r="Q4492" s="27" t="str">
        <f>VLOOKUP(N4492,'散件（更新）'!B:H,2,FALSE)</f>
        <v>114-17560099</v>
      </c>
      <c r="R4492" s="27" t="str">
        <f>VLOOKUP(N4492,'散件（更新）'!B:H,7,FALSE)</f>
        <v>Repair Wheel</v>
      </c>
      <c r="S4492" s="27" t="str">
        <f>VLOOKUP(N4492,'散件（更新）'!B:E,4,FALSE)</f>
        <v>https://tineco-yxzt.oss-accelerate.aliyuncs.com/20231219/9VSRW100200_1702948075442.png</v>
      </c>
      <c r="T4492" s="27" t="s">
        <v>8759</v>
      </c>
      <c r="U4492" s="28" t="str">
        <f>VLOOKUP(N4492,'散件（更新）'!B:G,6,FALSE)</f>
        <v>地刷小轮+小轮轴组件</v>
      </c>
      <c r="V4492" s="28" t="str">
        <f>VLOOKUP(N4492,'散件（更新）'!B:I,8,FALSE)</f>
        <v>6972200194046</v>
      </c>
    </row>
    <row r="4493" spans="1:22">
      <c r="A4493" s="57">
        <v>46169</v>
      </c>
      <c r="B4493" s="53" t="s">
        <v>133</v>
      </c>
      <c r="C4493" s="27" t="str">
        <f>VLOOKUP(B4493,'大货清单（不定期按GOMS更新）'!A:H,8,0)</f>
        <v>109-18790502</v>
      </c>
      <c r="D4493" s="27" t="str">
        <f>VLOOKUP(B4493,'大货清单（不定期按GOMS更新）'!A:C,3,0)</f>
        <v>CL1879E-02</v>
      </c>
      <c r="E4493" s="27" t="str">
        <f>VLOOKUP(B4493,'大货清单（不定期按GOMS更新）'!A:H,4,0)</f>
        <v>GB,AE,FR</v>
      </c>
      <c r="F4493" s="27" t="str">
        <f>VLOOKUP(B4493,'大货清单（不定期按GOMS更新）'!A:H,2,0)</f>
        <v>iFloor 3</v>
      </c>
      <c r="G4493" s="28">
        <f>VLOOKUP(B4493,'大货清单（不定期按GOMS更新）'!A:I,9,FALSE)</f>
        <v>6972200192158</v>
      </c>
      <c r="H4493" s="27" t="str">
        <f>VLOOKUP(B4493,'大货清单（不定期按GOMS更新）'!A:H,7,0)</f>
        <v>White&amp;Grey</v>
      </c>
      <c r="I4493" s="27" t="str">
        <f>VLOOKUP(B4493,'大货清单（不定期按GOMS更新）'!A:F,6,FALSE)</f>
        <v>PHASEOUT</v>
      </c>
      <c r="J4493" s="27" t="str">
        <f>VLOOKUP(B4493,'大货清单（不定期按GOMS更新）'!A:K,11,FALSE)</f>
        <v>8</v>
      </c>
      <c r="K4493" s="27" t="str">
        <f>VLOOKUP(B4493,'大货清单（不定期按GOMS更新）'!A:N,12,FALSE)</f>
        <v>326</v>
      </c>
      <c r="L4493" s="27" t="str">
        <f>VLOOKUP(B4493,'大货清单（不定期按GOMS更新）'!A:M,13,FALSE)</f>
        <v>296</v>
      </c>
      <c r="M4493" s="27" t="str">
        <f>VLOOKUP(B4493,'大货清单（不定期按GOMS更新）'!A:N,14,FALSE)</f>
        <v>736</v>
      </c>
      <c r="N4493" s="53" t="s">
        <v>1071</v>
      </c>
      <c r="O4493" s="27">
        <f>IFERROR(VLOOKUP(N4493,'散件迭代（不定期更新）'!C:J,8,FALSE),0)</f>
        <v>0</v>
      </c>
      <c r="P4493" s="27" t="str">
        <f>IFERROR(VLOOKUP(N4493,'散件（更新）'!B:H,3,FALSE),0)</f>
        <v>206-1879-0126</v>
      </c>
      <c r="Q4493" s="27" t="str">
        <f>VLOOKUP(N4493,'散件（更新）'!B:H,2,FALSE)</f>
        <v>114-18790126</v>
      </c>
      <c r="R4493" s="27" t="str">
        <f>VLOOKUP(N4493,'散件（更新）'!B:H,7,FALSE)</f>
        <v>2*Hepa Assy&amp;2*Brush Roller 3 Series</v>
      </c>
      <c r="S4493" s="27" t="str">
        <f>VLOOKUP(N4493,'散件（更新）'!B:E,4,FALSE)</f>
        <v>https://tineco-yxzt.oss-accelerate.aliyuncs.com/product/114-18790126.jpg</v>
      </c>
      <c r="T4493" s="27" t="s">
        <v>8759</v>
      </c>
      <c r="U4493" s="28" t="str">
        <f>VLOOKUP(N4493,'散件（更新）'!B:G,6,FALSE)</f>
        <v>回收桶过滤器组件*2+滚刷组件*2（彩盒）</v>
      </c>
      <c r="V4493" s="28" t="str">
        <f>VLOOKUP(N4493,'散件（更新）'!B:I,8,FALSE)</f>
        <v>6972200192240</v>
      </c>
    </row>
    <row r="4494" spans="1:22">
      <c r="A4494" s="57">
        <v>46169</v>
      </c>
      <c r="B4494" s="53" t="s">
        <v>133</v>
      </c>
      <c r="C4494" s="27" t="str">
        <f>VLOOKUP(B4494,'大货清单（不定期按GOMS更新）'!A:H,8,0)</f>
        <v>109-18790502</v>
      </c>
      <c r="D4494" s="27" t="str">
        <f>VLOOKUP(B4494,'大货清单（不定期按GOMS更新）'!A:C,3,0)</f>
        <v>CL1879E-02</v>
      </c>
      <c r="E4494" s="27" t="str">
        <f>VLOOKUP(B4494,'大货清单（不定期按GOMS更新）'!A:H,4,0)</f>
        <v>GB,AE,FR</v>
      </c>
      <c r="F4494" s="27" t="str">
        <f>VLOOKUP(B4494,'大货清单（不定期按GOMS更新）'!A:H,2,0)</f>
        <v>iFloor 3</v>
      </c>
      <c r="G4494" s="28">
        <f>VLOOKUP(B4494,'大货清单（不定期按GOMS更新）'!A:I,9,FALSE)</f>
        <v>6972200192158</v>
      </c>
      <c r="H4494" s="27" t="str">
        <f>VLOOKUP(B4494,'大货清单（不定期按GOMS更新）'!A:H,7,0)</f>
        <v>White&amp;Grey</v>
      </c>
      <c r="I4494" s="27" t="str">
        <f>VLOOKUP(B4494,'大货清单（不定期按GOMS更新）'!A:F,6,FALSE)</f>
        <v>PHASEOUT</v>
      </c>
      <c r="J4494" s="27" t="str">
        <f>VLOOKUP(B4494,'大货清单（不定期按GOMS更新）'!A:K,11,FALSE)</f>
        <v>8</v>
      </c>
      <c r="K4494" s="27" t="str">
        <f>VLOOKUP(B4494,'大货清单（不定期按GOMS更新）'!A:N,12,FALSE)</f>
        <v>326</v>
      </c>
      <c r="L4494" s="27" t="str">
        <f>VLOOKUP(B4494,'大货清单（不定期按GOMS更新）'!A:M,13,FALSE)</f>
        <v>296</v>
      </c>
      <c r="M4494" s="27" t="str">
        <f>VLOOKUP(B4494,'大货清单（不定期按GOMS更新）'!A:N,14,FALSE)</f>
        <v>736</v>
      </c>
      <c r="N4494" s="53" t="s">
        <v>1048</v>
      </c>
      <c r="O4494" s="27">
        <f>IFERROR(VLOOKUP(N4494,'散件迭代（不定期更新）'!C:J,8,FALSE),0)</f>
        <v>0</v>
      </c>
      <c r="P4494" s="27" t="str">
        <f>IFERROR(VLOOKUP(N4494,'散件（更新）'!B:H,3,FALSE),0)</f>
        <v>206-1879-0106</v>
      </c>
      <c r="Q4494" s="27" t="str">
        <f>VLOOKUP(N4494,'散件（更新）'!B:H,2,FALSE)</f>
        <v>114-18790106</v>
      </c>
      <c r="R4494" s="27" t="str">
        <f>VLOOKUP(N4494,'散件（更新）'!B:H,7,FALSE)</f>
        <v>Brush Roller Cover</v>
      </c>
      <c r="S4494" s="27" t="str">
        <f>VLOOKUP(N4494,'散件（更新）'!B:E,4,FALSE)</f>
        <v>https://tineco-yxzt.oss-accelerate.aliyuncs.com/20231219/9FWBC031200_1702948010243.png</v>
      </c>
      <c r="T4494" s="27" t="s">
        <v>8759</v>
      </c>
      <c r="U4494" s="28" t="str">
        <f>VLOOKUP(N4494,'散件（更新）'!B:G,6,FALSE)</f>
        <v>滚刷盖组件（高配）</v>
      </c>
      <c r="V4494" s="28" t="str">
        <f>VLOOKUP(N4494,'散件（更新）'!B:I,8,FALSE)</f>
        <v>6972200191779</v>
      </c>
    </row>
    <row r="4495" spans="1:22">
      <c r="A4495" s="57">
        <v>46169</v>
      </c>
      <c r="B4495" s="53" t="s">
        <v>133</v>
      </c>
      <c r="C4495" s="27" t="str">
        <f>VLOOKUP(B4495,'大货清单（不定期按GOMS更新）'!A:H,8,0)</f>
        <v>109-18790502</v>
      </c>
      <c r="D4495" s="27" t="str">
        <f>VLOOKUP(B4495,'大货清单（不定期按GOMS更新）'!A:C,3,0)</f>
        <v>CL1879E-02</v>
      </c>
      <c r="E4495" s="27" t="str">
        <f>VLOOKUP(B4495,'大货清单（不定期按GOMS更新）'!A:H,4,0)</f>
        <v>GB,AE,FR</v>
      </c>
      <c r="F4495" s="27" t="str">
        <f>VLOOKUP(B4495,'大货清单（不定期按GOMS更新）'!A:H,2,0)</f>
        <v>iFloor 3</v>
      </c>
      <c r="G4495" s="28">
        <f>VLOOKUP(B4495,'大货清单（不定期按GOMS更新）'!A:I,9,FALSE)</f>
        <v>6972200192158</v>
      </c>
      <c r="H4495" s="27" t="str">
        <f>VLOOKUP(B4495,'大货清单（不定期按GOMS更新）'!A:H,7,0)</f>
        <v>White&amp;Grey</v>
      </c>
      <c r="I4495" s="27" t="str">
        <f>VLOOKUP(B4495,'大货清单（不定期按GOMS更新）'!A:F,6,FALSE)</f>
        <v>PHASEOUT</v>
      </c>
      <c r="J4495" s="27" t="str">
        <f>VLOOKUP(B4495,'大货清单（不定期按GOMS更新）'!A:K,11,FALSE)</f>
        <v>8</v>
      </c>
      <c r="K4495" s="27" t="str">
        <f>VLOOKUP(B4495,'大货清单（不定期按GOMS更新）'!A:N,12,FALSE)</f>
        <v>326</v>
      </c>
      <c r="L4495" s="27" t="str">
        <f>VLOOKUP(B4495,'大货清单（不定期按GOMS更新）'!A:M,13,FALSE)</f>
        <v>296</v>
      </c>
      <c r="M4495" s="27" t="str">
        <f>VLOOKUP(B4495,'大货清单（不定期按GOMS更新）'!A:N,14,FALSE)</f>
        <v>736</v>
      </c>
      <c r="N4495" s="53" t="s">
        <v>1041</v>
      </c>
      <c r="O4495" s="27">
        <f>IFERROR(VLOOKUP(N4495,'散件迭代（不定期更新）'!C:J,8,FALSE),0)</f>
        <v>0</v>
      </c>
      <c r="P4495" s="27" t="str">
        <f>IFERROR(VLOOKUP(N4495,'散件（更新）'!B:H,3,FALSE),0)</f>
        <v>206-1879-0107</v>
      </c>
      <c r="Q4495" s="27" t="str">
        <f>VLOOKUP(N4495,'散件（更新）'!B:H,2,FALSE)</f>
        <v>114-18790107</v>
      </c>
      <c r="R4495" s="27" t="str">
        <f>VLOOKUP(N4495,'散件（更新）'!B:H,7,FALSE)</f>
        <v>Brush Roller</v>
      </c>
      <c r="S4495" s="27" t="str">
        <f>VLOOKUP(N4495,'散件（更新）'!B:E,4,FALSE)</f>
        <v>https://tineco-yxzt.oss-accelerate.aliyuncs.com/product/114-18790107.jpg</v>
      </c>
      <c r="T4495" s="27" t="s">
        <v>8759</v>
      </c>
      <c r="U4495" s="28" t="str">
        <f>VLOOKUP(N4495,'散件（更新）'!B:G,6,FALSE)</f>
        <v>滚刷组件</v>
      </c>
      <c r="V4495" s="28" t="str">
        <f>VLOOKUP(N4495,'散件（更新）'!B:I,8,FALSE)</f>
        <v>6972200191786</v>
      </c>
    </row>
    <row r="4496" spans="1:22">
      <c r="A4496" s="57">
        <v>46169</v>
      </c>
      <c r="B4496" s="53" t="s">
        <v>133</v>
      </c>
      <c r="C4496" s="27" t="str">
        <f>VLOOKUP(B4496,'大货清单（不定期按GOMS更新）'!A:H,8,0)</f>
        <v>109-18790502</v>
      </c>
      <c r="D4496" s="27" t="str">
        <f>VLOOKUP(B4496,'大货清单（不定期按GOMS更新）'!A:C,3,0)</f>
        <v>CL1879E-02</v>
      </c>
      <c r="E4496" s="27" t="str">
        <f>VLOOKUP(B4496,'大货清单（不定期按GOMS更新）'!A:H,4,0)</f>
        <v>GB,AE,FR</v>
      </c>
      <c r="F4496" s="27" t="str">
        <f>VLOOKUP(B4496,'大货清单（不定期按GOMS更新）'!A:H,2,0)</f>
        <v>iFloor 3</v>
      </c>
      <c r="G4496" s="28">
        <f>VLOOKUP(B4496,'大货清单（不定期按GOMS更新）'!A:I,9,FALSE)</f>
        <v>6972200192158</v>
      </c>
      <c r="H4496" s="27" t="str">
        <f>VLOOKUP(B4496,'大货清单（不定期按GOMS更新）'!A:H,7,0)</f>
        <v>White&amp;Grey</v>
      </c>
      <c r="I4496" s="27" t="str">
        <f>VLOOKUP(B4496,'大货清单（不定期按GOMS更新）'!A:F,6,FALSE)</f>
        <v>PHASEOUT</v>
      </c>
      <c r="J4496" s="27" t="str">
        <f>VLOOKUP(B4496,'大货清单（不定期按GOMS更新）'!A:K,11,FALSE)</f>
        <v>8</v>
      </c>
      <c r="K4496" s="27" t="str">
        <f>VLOOKUP(B4496,'大货清单（不定期按GOMS更新）'!A:N,12,FALSE)</f>
        <v>326</v>
      </c>
      <c r="L4496" s="27" t="str">
        <f>VLOOKUP(B4496,'大货清单（不定期按GOMS更新）'!A:M,13,FALSE)</f>
        <v>296</v>
      </c>
      <c r="M4496" s="27" t="str">
        <f>VLOOKUP(B4496,'大货清单（不定期按GOMS更新）'!A:N,14,FALSE)</f>
        <v>736</v>
      </c>
      <c r="N4496" s="53" t="s">
        <v>1040</v>
      </c>
      <c r="O4496" s="27" t="str">
        <f>IFERROR(VLOOKUP(N4496,'散件迭代（不定期更新）'!C:J,8,FALSE),0)</f>
        <v>A43</v>
      </c>
      <c r="P4496" s="27" t="str">
        <f>IFERROR(VLOOKUP(N4496,'散件（更新）'!B:H,3,FALSE),0)</f>
        <v>206-1879-0102</v>
      </c>
      <c r="Q4496" s="27" t="str">
        <f>VLOOKUP(N4496,'散件（更新）'!B:H,2,FALSE)</f>
        <v>114-18790102</v>
      </c>
      <c r="R4496" s="27" t="str">
        <f>VLOOKUP(N4496,'散件（更新）'!B:H,7,FALSE)</f>
        <v>Hepa Assy</v>
      </c>
      <c r="S4496" s="27" t="str">
        <f>VLOOKUP(N4496,'散件（更新）'!B:E,4,FALSE)</f>
        <v>https://tineco-yxzt.oss-accelerate.aliyuncs.com/product/114-18790102.png</v>
      </c>
      <c r="T4496" s="27" t="s">
        <v>8759</v>
      </c>
      <c r="U4496" s="28" t="str">
        <f>VLOOKUP(N4496,'散件（更新）'!B:G,6,FALSE)</f>
        <v>回收桶过滤器组件（前置方形过滤器组件+回收桶滤网组件）</v>
      </c>
      <c r="V4496" s="28" t="str">
        <f>VLOOKUP(N4496,'散件（更新）'!B:I,8,FALSE)</f>
        <v>6972200191731</v>
      </c>
    </row>
    <row r="4497" spans="1:22">
      <c r="A4497" s="57">
        <v>46169</v>
      </c>
      <c r="B4497" s="53" t="s">
        <v>133</v>
      </c>
      <c r="C4497" s="27" t="str">
        <f>VLOOKUP(B4497,'大货清单（不定期按GOMS更新）'!A:H,8,0)</f>
        <v>109-18790502</v>
      </c>
      <c r="D4497" s="27" t="str">
        <f>VLOOKUP(B4497,'大货清单（不定期按GOMS更新）'!A:C,3,0)</f>
        <v>CL1879E-02</v>
      </c>
      <c r="E4497" s="27" t="str">
        <f>VLOOKUP(B4497,'大货清单（不定期按GOMS更新）'!A:H,4,0)</f>
        <v>GB,AE,FR</v>
      </c>
      <c r="F4497" s="27" t="str">
        <f>VLOOKUP(B4497,'大货清单（不定期按GOMS更新）'!A:H,2,0)</f>
        <v>iFloor 3</v>
      </c>
      <c r="G4497" s="28">
        <f>VLOOKUP(B4497,'大货清单（不定期按GOMS更新）'!A:I,9,FALSE)</f>
        <v>6972200192158</v>
      </c>
      <c r="H4497" s="27" t="str">
        <f>VLOOKUP(B4497,'大货清单（不定期按GOMS更新）'!A:H,7,0)</f>
        <v>White&amp;Grey</v>
      </c>
      <c r="I4497" s="27" t="str">
        <f>VLOOKUP(B4497,'大货清单（不定期按GOMS更新）'!A:F,6,FALSE)</f>
        <v>PHASEOUT</v>
      </c>
      <c r="J4497" s="27" t="str">
        <f>VLOOKUP(B4497,'大货清单（不定期按GOMS更新）'!A:K,11,FALSE)</f>
        <v>8</v>
      </c>
      <c r="K4497" s="27" t="str">
        <f>VLOOKUP(B4497,'大货清单（不定期按GOMS更新）'!A:N,12,FALSE)</f>
        <v>326</v>
      </c>
      <c r="L4497" s="27" t="str">
        <f>VLOOKUP(B4497,'大货清单（不定期按GOMS更新）'!A:M,13,FALSE)</f>
        <v>296</v>
      </c>
      <c r="M4497" s="27" t="str">
        <f>VLOOKUP(B4497,'大货清单（不定期按GOMS更新）'!A:N,14,FALSE)</f>
        <v>736</v>
      </c>
      <c r="N4497" s="53" t="s">
        <v>502</v>
      </c>
      <c r="O4497" s="27">
        <f>IFERROR(VLOOKUP(N4497,'散件迭代（不定期更新）'!C:J,8,FALSE),0)</f>
        <v>0</v>
      </c>
      <c r="P4497" s="27" t="str">
        <f>IFERROR(VLOOKUP(N4497,'散件（更新）'!B:H,3,FALSE),0)</f>
        <v>206-1879-0103</v>
      </c>
      <c r="Q4497" s="27" t="str">
        <f>VLOOKUP(N4497,'散件（更新）'!B:H,2,FALSE)</f>
        <v>114-18790103</v>
      </c>
      <c r="R4497" s="27" t="str">
        <f>VLOOKUP(N4497,'散件（更新）'!B:H,7,FALSE)</f>
        <v>Filter</v>
      </c>
      <c r="S4497" s="27" t="str">
        <f>VLOOKUP(N4497,'散件（更新）'!B:E,4,FALSE)</f>
        <v>https://tineco-yxzt.oss-accelerate.aliyuncs.com/20231227/9FWFI031100_1703640265133.png</v>
      </c>
      <c r="T4497" s="27" t="s">
        <v>8759</v>
      </c>
      <c r="U4497" s="28" t="str">
        <f>VLOOKUP(N4497,'散件（更新）'!B:G,6,FALSE)</f>
        <v>回收桶挡板</v>
      </c>
      <c r="V4497" s="28" t="str">
        <f>VLOOKUP(N4497,'散件（更新）'!B:I,8,FALSE)</f>
        <v>6972200191748</v>
      </c>
    </row>
    <row r="4498" spans="1:22">
      <c r="A4498" s="57">
        <v>46169</v>
      </c>
      <c r="B4498" s="53" t="s">
        <v>133</v>
      </c>
      <c r="C4498" s="27" t="str">
        <f>VLOOKUP(B4498,'大货清单（不定期按GOMS更新）'!A:H,8,0)</f>
        <v>109-18790502</v>
      </c>
      <c r="D4498" s="27" t="str">
        <f>VLOOKUP(B4498,'大货清单（不定期按GOMS更新）'!A:C,3,0)</f>
        <v>CL1879E-02</v>
      </c>
      <c r="E4498" s="27" t="str">
        <f>VLOOKUP(B4498,'大货清单（不定期按GOMS更新）'!A:H,4,0)</f>
        <v>GB,AE,FR</v>
      </c>
      <c r="F4498" s="27" t="str">
        <f>VLOOKUP(B4498,'大货清单（不定期按GOMS更新）'!A:H,2,0)</f>
        <v>iFloor 3</v>
      </c>
      <c r="G4498" s="28">
        <f>VLOOKUP(B4498,'大货清单（不定期按GOMS更新）'!A:I,9,FALSE)</f>
        <v>6972200192158</v>
      </c>
      <c r="H4498" s="27" t="str">
        <f>VLOOKUP(B4498,'大货清单（不定期按GOMS更新）'!A:H,7,0)</f>
        <v>White&amp;Grey</v>
      </c>
      <c r="I4498" s="27" t="str">
        <f>VLOOKUP(B4498,'大货清单（不定期按GOMS更新）'!A:F,6,FALSE)</f>
        <v>PHASEOUT</v>
      </c>
      <c r="J4498" s="27" t="str">
        <f>VLOOKUP(B4498,'大货清单（不定期按GOMS更新）'!A:K,11,FALSE)</f>
        <v>8</v>
      </c>
      <c r="K4498" s="27" t="str">
        <f>VLOOKUP(B4498,'大货清单（不定期按GOMS更新）'!A:N,12,FALSE)</f>
        <v>326</v>
      </c>
      <c r="L4498" s="27" t="str">
        <f>VLOOKUP(B4498,'大货清单（不定期按GOMS更新）'!A:M,13,FALSE)</f>
        <v>296</v>
      </c>
      <c r="M4498" s="27" t="str">
        <f>VLOOKUP(B4498,'大货清单（不定期按GOMS更新）'!A:N,14,FALSE)</f>
        <v>736</v>
      </c>
      <c r="N4498" s="53" t="s">
        <v>511</v>
      </c>
      <c r="O4498" s="27">
        <f>IFERROR(VLOOKUP(N4498,'散件迭代（不定期更新）'!C:J,8,FALSE),0)</f>
        <v>0</v>
      </c>
      <c r="P4498" s="27" t="str">
        <f>IFERROR(VLOOKUP(N4498,'散件（更新）'!B:H,3,FALSE),0)</f>
        <v>206-1879-0111</v>
      </c>
      <c r="Q4498" s="27" t="str">
        <f>VLOOKUP(N4498,'散件（更新）'!B:H,2,FALSE)</f>
        <v>114-18790111</v>
      </c>
      <c r="R4498" s="27" t="str">
        <f>VLOOKUP(N4498,'散件（更新）'!B:H,7,FALSE)</f>
        <v>Accessory Holder</v>
      </c>
      <c r="S4498" s="27" t="str">
        <f>VLOOKUP(N4498,'散件（更新）'!B:E,4,FALSE)</f>
        <v>https://tineco-yxzt.oss-accelerate.aliyuncs.com/20231219/9FWHA031100_1702948015795.png</v>
      </c>
      <c r="T4498" s="27" t="s">
        <v>8759</v>
      </c>
      <c r="U4498" s="28" t="str">
        <f>VLOOKUP(N4498,'散件（更新）'!B:G,6,FALSE)</f>
        <v>附件收纳架</v>
      </c>
      <c r="V4498" s="28" t="str">
        <f>VLOOKUP(N4498,'散件（更新）'!B:I,8,FALSE)</f>
        <v>6972200191823</v>
      </c>
    </row>
    <row r="4499" spans="1:22">
      <c r="A4499" s="57">
        <v>46169</v>
      </c>
      <c r="B4499" s="53" t="s">
        <v>133</v>
      </c>
      <c r="C4499" s="27" t="str">
        <f>VLOOKUP(B4499,'大货清单（不定期按GOMS更新）'!A:H,8,0)</f>
        <v>109-18790502</v>
      </c>
      <c r="D4499" s="27" t="str">
        <f>VLOOKUP(B4499,'大货清单（不定期按GOMS更新）'!A:C,3,0)</f>
        <v>CL1879E-02</v>
      </c>
      <c r="E4499" s="27" t="str">
        <f>VLOOKUP(B4499,'大货清单（不定期按GOMS更新）'!A:H,4,0)</f>
        <v>GB,AE,FR</v>
      </c>
      <c r="F4499" s="27" t="str">
        <f>VLOOKUP(B4499,'大货清单（不定期按GOMS更新）'!A:H,2,0)</f>
        <v>iFloor 3</v>
      </c>
      <c r="G4499" s="28">
        <f>VLOOKUP(B4499,'大货清单（不定期按GOMS更新）'!A:I,9,FALSE)</f>
        <v>6972200192158</v>
      </c>
      <c r="H4499" s="27" t="str">
        <f>VLOOKUP(B4499,'大货清单（不定期按GOMS更新）'!A:H,7,0)</f>
        <v>White&amp;Grey</v>
      </c>
      <c r="I4499" s="27" t="str">
        <f>VLOOKUP(B4499,'大货清单（不定期按GOMS更新）'!A:F,6,FALSE)</f>
        <v>PHASEOUT</v>
      </c>
      <c r="J4499" s="27" t="str">
        <f>VLOOKUP(B4499,'大货清单（不定期按GOMS更新）'!A:K,11,FALSE)</f>
        <v>8</v>
      </c>
      <c r="K4499" s="27" t="str">
        <f>VLOOKUP(B4499,'大货清单（不定期按GOMS更新）'!A:N,12,FALSE)</f>
        <v>326</v>
      </c>
      <c r="L4499" s="27" t="str">
        <f>VLOOKUP(B4499,'大货清单（不定期按GOMS更新）'!A:M,13,FALSE)</f>
        <v>296</v>
      </c>
      <c r="M4499" s="27" t="str">
        <f>VLOOKUP(B4499,'大货清单（不定期按GOMS更新）'!A:N,14,FALSE)</f>
        <v>736</v>
      </c>
      <c r="N4499" s="53" t="s">
        <v>1042</v>
      </c>
      <c r="O4499" s="27">
        <f>IFERROR(VLOOKUP(N4499,'散件迭代（不定期更新）'!C:J,8,FALSE),0)</f>
        <v>0</v>
      </c>
      <c r="P4499" s="27" t="str">
        <f>IFERROR(VLOOKUP(N4499,'散件（更新）'!B:H,3,FALSE),0)</f>
        <v>206-1879-0112</v>
      </c>
      <c r="Q4499" s="27" t="str">
        <f>VLOOKUP(N4499,'散件（更新）'!B:H,2,FALSE)</f>
        <v>114-18790112</v>
      </c>
      <c r="R4499" s="27" t="str">
        <f>VLOOKUP(N4499,'散件（更新）'!B:H,7,FALSE)</f>
        <v>Charging Base</v>
      </c>
      <c r="S4499" s="27" t="str">
        <f>VLOOKUP(N4499,'散件（更新）'!B:E,4,FALSE)</f>
        <v>https://tineco-yxzt.oss-accelerate.aliyuncs.com/20231219/9FWPB031100_1702948018050.png</v>
      </c>
      <c r="T4499" s="27" t="s">
        <v>8759</v>
      </c>
      <c r="U4499" s="28" t="str">
        <f>VLOOKUP(N4499,'散件（更新）'!B:G,6,FALSE)</f>
        <v>托盘组件</v>
      </c>
      <c r="V4499" s="28" t="str">
        <f>VLOOKUP(N4499,'散件（更新）'!B:I,8,FALSE)</f>
        <v>6972200191830</v>
      </c>
    </row>
    <row r="4500" spans="1:22">
      <c r="A4500" s="57">
        <v>46169</v>
      </c>
      <c r="B4500" s="53" t="s">
        <v>133</v>
      </c>
      <c r="C4500" s="27" t="str">
        <f>VLOOKUP(B4500,'大货清单（不定期按GOMS更新）'!A:H,8,0)</f>
        <v>109-18790502</v>
      </c>
      <c r="D4500" s="27" t="str">
        <f>VLOOKUP(B4500,'大货清单（不定期按GOMS更新）'!A:C,3,0)</f>
        <v>CL1879E-02</v>
      </c>
      <c r="E4500" s="27" t="str">
        <f>VLOOKUP(B4500,'大货清单（不定期按GOMS更新）'!A:H,4,0)</f>
        <v>GB,AE,FR</v>
      </c>
      <c r="F4500" s="27" t="str">
        <f>VLOOKUP(B4500,'大货清单（不定期按GOMS更新）'!A:H,2,0)</f>
        <v>iFloor 3</v>
      </c>
      <c r="G4500" s="28">
        <f>VLOOKUP(B4500,'大货清单（不定期按GOMS更新）'!A:I,9,FALSE)</f>
        <v>6972200192158</v>
      </c>
      <c r="H4500" s="27" t="str">
        <f>VLOOKUP(B4500,'大货清单（不定期按GOMS更新）'!A:H,7,0)</f>
        <v>White&amp;Grey</v>
      </c>
      <c r="I4500" s="27" t="str">
        <f>VLOOKUP(B4500,'大货清单（不定期按GOMS更新）'!A:F,6,FALSE)</f>
        <v>PHASEOUT</v>
      </c>
      <c r="J4500" s="27" t="str">
        <f>VLOOKUP(B4500,'大货清单（不定期按GOMS更新）'!A:K,11,FALSE)</f>
        <v>8</v>
      </c>
      <c r="K4500" s="27" t="str">
        <f>VLOOKUP(B4500,'大货清单（不定期按GOMS更新）'!A:N,12,FALSE)</f>
        <v>326</v>
      </c>
      <c r="L4500" s="27" t="str">
        <f>VLOOKUP(B4500,'大货清单（不定期按GOMS更新）'!A:M,13,FALSE)</f>
        <v>296</v>
      </c>
      <c r="M4500" s="27" t="str">
        <f>VLOOKUP(B4500,'大货清单（不定期按GOMS更新）'!A:N,14,FALSE)</f>
        <v>736</v>
      </c>
      <c r="N4500" s="53" t="s">
        <v>1184</v>
      </c>
      <c r="O4500" s="27">
        <f>IFERROR(VLOOKUP(N4500,'散件迭代（不定期更新）'!C:J,8,FALSE),0)</f>
        <v>0</v>
      </c>
      <c r="P4500" s="27" t="str">
        <f>IFERROR(VLOOKUP(N4500,'散件（更新）'!B:H,3,FALSE),0)</f>
        <v>206-1879-0402</v>
      </c>
      <c r="Q4500" s="27" t="str">
        <f>VLOOKUP(N4500,'散件（更新）'!B:H,2,FALSE)</f>
        <v>114-18790402</v>
      </c>
      <c r="R4500" s="27" t="str">
        <f>VLOOKUP(N4500,'散件（更新）'!B:H,7,FALSE)</f>
        <v>Battery</v>
      </c>
      <c r="S4500" s="27">
        <f>VLOOKUP(N4500,'散件（更新）'!B:E,4,FALSE)</f>
        <v>0</v>
      </c>
      <c r="T4500" s="27" t="s">
        <v>8759</v>
      </c>
      <c r="U4500" s="28" t="str">
        <f>VLOOKUP(N4500,'散件（更新）'!B:G,6,FALSE)</f>
        <v>电池包组件低配</v>
      </c>
      <c r="V4500" s="28" t="str">
        <f>VLOOKUP(N4500,'散件（更新）'!B:I,8,FALSE)</f>
        <v>6972200194343</v>
      </c>
    </row>
    <row r="4501" spans="1:22">
      <c r="A4501" s="57">
        <v>46169</v>
      </c>
      <c r="B4501" s="53" t="s">
        <v>133</v>
      </c>
      <c r="C4501" s="27" t="str">
        <f>VLOOKUP(B4501,'大货清单（不定期按GOMS更新）'!A:H,8,0)</f>
        <v>109-18790502</v>
      </c>
      <c r="D4501" s="27" t="str">
        <f>VLOOKUP(B4501,'大货清单（不定期按GOMS更新）'!A:C,3,0)</f>
        <v>CL1879E-02</v>
      </c>
      <c r="E4501" s="27" t="str">
        <f>VLOOKUP(B4501,'大货清单（不定期按GOMS更新）'!A:H,4,0)</f>
        <v>GB,AE,FR</v>
      </c>
      <c r="F4501" s="27" t="str">
        <f>VLOOKUP(B4501,'大货清单（不定期按GOMS更新）'!A:H,2,0)</f>
        <v>iFloor 3</v>
      </c>
      <c r="G4501" s="28">
        <f>VLOOKUP(B4501,'大货清单（不定期按GOMS更新）'!A:I,9,FALSE)</f>
        <v>6972200192158</v>
      </c>
      <c r="H4501" s="27" t="str">
        <f>VLOOKUP(B4501,'大货清单（不定期按GOMS更新）'!A:H,7,0)</f>
        <v>White&amp;Grey</v>
      </c>
      <c r="I4501" s="27" t="str">
        <f>VLOOKUP(B4501,'大货清单（不定期按GOMS更新）'!A:F,6,FALSE)</f>
        <v>PHASEOUT</v>
      </c>
      <c r="J4501" s="27" t="str">
        <f>VLOOKUP(B4501,'大货清单（不定期按GOMS更新）'!A:K,11,FALSE)</f>
        <v>8</v>
      </c>
      <c r="K4501" s="27" t="str">
        <f>VLOOKUP(B4501,'大货清单（不定期按GOMS更新）'!A:N,12,FALSE)</f>
        <v>326</v>
      </c>
      <c r="L4501" s="27" t="str">
        <f>VLOOKUP(B4501,'大货清单（不定期按GOMS更新）'!A:M,13,FALSE)</f>
        <v>296</v>
      </c>
      <c r="M4501" s="27" t="str">
        <f>VLOOKUP(B4501,'大货清单（不定期按GOMS更新）'!A:N,14,FALSE)</f>
        <v>736</v>
      </c>
      <c r="N4501" s="53" t="s">
        <v>1068</v>
      </c>
      <c r="O4501" s="27">
        <f>IFERROR(VLOOKUP(N4501,'散件迭代（不定期更新）'!C:J,8,FALSE),0)</f>
        <v>0</v>
      </c>
      <c r="P4501" s="27" t="str">
        <f>IFERROR(VLOOKUP(N4501,'散件（更新）'!B:H,3,FALSE),0)</f>
        <v>206-1879-0714</v>
      </c>
      <c r="Q4501" s="27" t="str">
        <f>VLOOKUP(N4501,'散件（更新）'!B:H,2,FALSE)</f>
        <v>114-18790714</v>
      </c>
      <c r="R4501" s="27" t="str">
        <f>VLOOKUP(N4501,'散件（更新）'!B:H,7,FALSE)</f>
        <v>Repair Charging</v>
      </c>
      <c r="S4501" s="27" t="str">
        <f>VLOOKUP(N4501,'散件（更新）'!B:E,4,FALSE)</f>
        <v>https://tineco-yxzt.oss-accelerate.aliyuncs.com/20231219/9FWRC031100_1702948019729.png</v>
      </c>
      <c r="T4501" s="27" t="s">
        <v>8759</v>
      </c>
      <c r="U4501" s="28" t="str">
        <f>VLOOKUP(N4501,'散件（更新）'!B:G,6,FALSE)</f>
        <v>托盘充电盒组件</v>
      </c>
      <c r="V4501" s="28" t="str">
        <f>VLOOKUP(N4501,'散件（更新）'!B:I,8,FALSE)</f>
        <v>6972200195692</v>
      </c>
    </row>
    <row r="4502" spans="1:22">
      <c r="A4502" s="57">
        <v>46169</v>
      </c>
      <c r="B4502" s="53" t="s">
        <v>133</v>
      </c>
      <c r="C4502" s="27" t="str">
        <f>VLOOKUP(B4502,'大货清单（不定期按GOMS更新）'!A:H,8,0)</f>
        <v>109-18790502</v>
      </c>
      <c r="D4502" s="27" t="str">
        <f>VLOOKUP(B4502,'大货清单（不定期按GOMS更新）'!A:C,3,0)</f>
        <v>CL1879E-02</v>
      </c>
      <c r="E4502" s="27" t="str">
        <f>VLOOKUP(B4502,'大货清单（不定期按GOMS更新）'!A:H,4,0)</f>
        <v>GB,AE,FR</v>
      </c>
      <c r="F4502" s="27" t="str">
        <f>VLOOKUP(B4502,'大货清单（不定期按GOMS更新）'!A:H,2,0)</f>
        <v>iFloor 3</v>
      </c>
      <c r="G4502" s="28">
        <f>VLOOKUP(B4502,'大货清单（不定期按GOMS更新）'!A:I,9,FALSE)</f>
        <v>6972200192158</v>
      </c>
      <c r="H4502" s="27" t="str">
        <f>VLOOKUP(B4502,'大货清单（不定期按GOMS更新）'!A:H,7,0)</f>
        <v>White&amp;Grey</v>
      </c>
      <c r="I4502" s="27" t="str">
        <f>VLOOKUP(B4502,'大货清单（不定期按GOMS更新）'!A:F,6,FALSE)</f>
        <v>PHASEOUT</v>
      </c>
      <c r="J4502" s="27" t="str">
        <f>VLOOKUP(B4502,'大货清单（不定期按GOMS更新）'!A:K,11,FALSE)</f>
        <v>8</v>
      </c>
      <c r="K4502" s="27" t="str">
        <f>VLOOKUP(B4502,'大货清单（不定期按GOMS更新）'!A:N,12,FALSE)</f>
        <v>326</v>
      </c>
      <c r="L4502" s="27" t="str">
        <f>VLOOKUP(B4502,'大货清单（不定期按GOMS更新）'!A:M,13,FALSE)</f>
        <v>296</v>
      </c>
      <c r="M4502" s="27" t="str">
        <f>VLOOKUP(B4502,'大货清单（不定期按GOMS更新）'!A:N,14,FALSE)</f>
        <v>736</v>
      </c>
      <c r="N4502" s="53" t="s">
        <v>1056</v>
      </c>
      <c r="O4502" s="27">
        <f>IFERROR(VLOOKUP(N4502,'散件迭代（不定期更新）'!C:J,8,FALSE),0)</f>
        <v>0</v>
      </c>
      <c r="P4502" s="27" t="str">
        <f>IFERROR(VLOOKUP(N4502,'散件（更新）'!B:H,3,FALSE),0)</f>
        <v>206-1879-0201</v>
      </c>
      <c r="Q4502" s="27" t="str">
        <f>VLOOKUP(N4502,'散件（更新）'!B:H,2,FALSE)</f>
        <v>114-18790201</v>
      </c>
      <c r="R4502" s="27" t="str">
        <f>VLOOKUP(N4502,'散件（更新）'!B:H,7,FALSE)</f>
        <v>Wire</v>
      </c>
      <c r="S4502" s="27">
        <f>VLOOKUP(N4502,'散件（更新）'!B:E,4,FALSE)</f>
        <v>0</v>
      </c>
      <c r="T4502" s="27" t="s">
        <v>8759</v>
      </c>
      <c r="U4502" s="28" t="str">
        <f>VLOOKUP(N4502,'散件（更新）'!B:G,6,FALSE)</f>
        <v>机身充电导线组件</v>
      </c>
      <c r="V4502" s="28" t="str">
        <f>VLOOKUP(N4502,'散件（更新）'!B:I,8,FALSE)</f>
        <v>6972200194299</v>
      </c>
    </row>
    <row r="4503" spans="1:22">
      <c r="A4503" s="57">
        <v>46169</v>
      </c>
      <c r="B4503" s="53" t="s">
        <v>133</v>
      </c>
      <c r="C4503" s="27" t="str">
        <f>VLOOKUP(B4503,'大货清单（不定期按GOMS更新）'!A:H,8,0)</f>
        <v>109-18790502</v>
      </c>
      <c r="D4503" s="27" t="str">
        <f>VLOOKUP(B4503,'大货清单（不定期按GOMS更新）'!A:C,3,0)</f>
        <v>CL1879E-02</v>
      </c>
      <c r="E4503" s="27" t="str">
        <f>VLOOKUP(B4503,'大货清单（不定期按GOMS更新）'!A:H,4,0)</f>
        <v>GB,AE,FR</v>
      </c>
      <c r="F4503" s="27" t="str">
        <f>VLOOKUP(B4503,'大货清单（不定期按GOMS更新）'!A:H,2,0)</f>
        <v>iFloor 3</v>
      </c>
      <c r="G4503" s="28">
        <f>VLOOKUP(B4503,'大货清单（不定期按GOMS更新）'!A:I,9,FALSE)</f>
        <v>6972200192158</v>
      </c>
      <c r="H4503" s="27" t="str">
        <f>VLOOKUP(B4503,'大货清单（不定期按GOMS更新）'!A:H,7,0)</f>
        <v>White&amp;Grey</v>
      </c>
      <c r="I4503" s="27" t="str">
        <f>VLOOKUP(B4503,'大货清单（不定期按GOMS更新）'!A:F,6,FALSE)</f>
        <v>PHASEOUT</v>
      </c>
      <c r="J4503" s="27" t="str">
        <f>VLOOKUP(B4503,'大货清单（不定期按GOMS更新）'!A:K,11,FALSE)</f>
        <v>8</v>
      </c>
      <c r="K4503" s="27" t="str">
        <f>VLOOKUP(B4503,'大货清单（不定期按GOMS更新）'!A:N,12,FALSE)</f>
        <v>326</v>
      </c>
      <c r="L4503" s="27" t="str">
        <f>VLOOKUP(B4503,'大货清单（不定期按GOMS更新）'!A:M,13,FALSE)</f>
        <v>296</v>
      </c>
      <c r="M4503" s="27" t="str">
        <f>VLOOKUP(B4503,'大货清单（不定期按GOMS更新）'!A:N,14,FALSE)</f>
        <v>736</v>
      </c>
      <c r="N4503" s="53" t="s">
        <v>1062</v>
      </c>
      <c r="O4503" s="27" t="str">
        <f>IFERROR(VLOOKUP(N4503,'散件迭代（不定期更新）'!C:J,8,FALSE),0)</f>
        <v>A20</v>
      </c>
      <c r="P4503" s="27" t="str">
        <f>IFERROR(VLOOKUP(N4503,'散件（更新）'!B:H,3,FALSE),0)</f>
        <v>206-1879-0023</v>
      </c>
      <c r="Q4503" s="27" t="str">
        <f>VLOOKUP(N4503,'散件（更新）'!B:H,2,FALSE)</f>
        <v>114-18790023</v>
      </c>
      <c r="R4503" s="27" t="str">
        <f>VLOOKUP(N4503,'散件（更新）'!B:H,7,FALSE)</f>
        <v>Swich</v>
      </c>
      <c r="S4503" s="27" t="str">
        <f>VLOOKUP(N4503,'散件（更新）'!B:E,4,FALSE)</f>
        <v>https://tineco-yxzt.oss-accelerate.aliyuncs.com/20231219/9FWRK050000_1702948027670.png</v>
      </c>
      <c r="T4503" s="27" t="s">
        <v>8759</v>
      </c>
      <c r="U4503" s="28" t="str">
        <f>VLOOKUP(N4503,'散件（更新）'!B:G,6,FALSE)</f>
        <v>微动开关</v>
      </c>
      <c r="V4503" s="28" t="str">
        <f>VLOOKUP(N4503,'散件（更新）'!B:I,8,FALSE)</f>
        <v>6972200197467</v>
      </c>
    </row>
    <row r="4504" spans="1:22">
      <c r="A4504" s="57">
        <v>46169</v>
      </c>
      <c r="B4504" s="53" t="s">
        <v>133</v>
      </c>
      <c r="C4504" s="27" t="str">
        <f>VLOOKUP(B4504,'大货清单（不定期按GOMS更新）'!A:H,8,0)</f>
        <v>109-18790502</v>
      </c>
      <c r="D4504" s="27" t="str">
        <f>VLOOKUP(B4504,'大货清单（不定期按GOMS更新）'!A:C,3,0)</f>
        <v>CL1879E-02</v>
      </c>
      <c r="E4504" s="27" t="str">
        <f>VLOOKUP(B4504,'大货清单（不定期按GOMS更新）'!A:H,4,0)</f>
        <v>GB,AE,FR</v>
      </c>
      <c r="F4504" s="27" t="str">
        <f>VLOOKUP(B4504,'大货清单（不定期按GOMS更新）'!A:H,2,0)</f>
        <v>iFloor 3</v>
      </c>
      <c r="G4504" s="28">
        <f>VLOOKUP(B4504,'大货清单（不定期按GOMS更新）'!A:I,9,FALSE)</f>
        <v>6972200192158</v>
      </c>
      <c r="H4504" s="27" t="str">
        <f>VLOOKUP(B4504,'大货清单（不定期按GOMS更新）'!A:H,7,0)</f>
        <v>White&amp;Grey</v>
      </c>
      <c r="I4504" s="27" t="str">
        <f>VLOOKUP(B4504,'大货清单（不定期按GOMS更新）'!A:F,6,FALSE)</f>
        <v>PHASEOUT</v>
      </c>
      <c r="J4504" s="27" t="str">
        <f>VLOOKUP(B4504,'大货清单（不定期按GOMS更新）'!A:K,11,FALSE)</f>
        <v>8</v>
      </c>
      <c r="K4504" s="27" t="str">
        <f>VLOOKUP(B4504,'大货清单（不定期按GOMS更新）'!A:N,12,FALSE)</f>
        <v>326</v>
      </c>
      <c r="L4504" s="27" t="str">
        <f>VLOOKUP(B4504,'大货清单（不定期按GOMS更新）'!A:M,13,FALSE)</f>
        <v>296</v>
      </c>
      <c r="M4504" s="27" t="str">
        <f>VLOOKUP(B4504,'大货清单（不定期按GOMS更新）'!A:N,14,FALSE)</f>
        <v>736</v>
      </c>
      <c r="N4504" s="53" t="s">
        <v>1070</v>
      </c>
      <c r="O4504" s="27">
        <f>IFERROR(VLOOKUP(N4504,'散件迭代（不定期更新）'!C:J,8,FALSE),0)</f>
        <v>0</v>
      </c>
      <c r="P4504" s="27" t="str">
        <f>IFERROR(VLOOKUP(N4504,'散件（更新）'!B:H,3,FALSE),0)</f>
        <v>206-1879-0704</v>
      </c>
      <c r="Q4504" s="27" t="str">
        <f>VLOOKUP(N4504,'散件（更新）'!B:H,2,FALSE)</f>
        <v>114-18790704</v>
      </c>
      <c r="R4504" s="27" t="str">
        <f>VLOOKUP(N4504,'散件（更新）'!B:H,7,FALSE)</f>
        <v>Motor</v>
      </c>
      <c r="S4504" s="27" t="str">
        <f>VLOOKUP(N4504,'散件（更新）'!B:E,4,FALSE)</f>
        <v>https://tineco-yxzt.oss-accelerate.aliyuncs.com/product/114-18790704.jpg</v>
      </c>
      <c r="T4504" s="27" t="s">
        <v>8759</v>
      </c>
      <c r="U4504" s="28" t="str">
        <f>VLOOKUP(N4504,'散件（更新）'!B:G,6,FALSE)</f>
        <v>无刷电机</v>
      </c>
      <c r="V4504" s="28" t="str">
        <f>VLOOKUP(N4504,'散件（更新）'!B:I,8,FALSE)</f>
        <v>6972200194305</v>
      </c>
    </row>
    <row r="4505" spans="1:22">
      <c r="A4505" s="57">
        <v>46169</v>
      </c>
      <c r="B4505" s="53" t="s">
        <v>133</v>
      </c>
      <c r="C4505" s="27" t="str">
        <f>VLOOKUP(B4505,'大货清单（不定期按GOMS更新）'!A:H,8,0)</f>
        <v>109-18790502</v>
      </c>
      <c r="D4505" s="27" t="str">
        <f>VLOOKUP(B4505,'大货清单（不定期按GOMS更新）'!A:C,3,0)</f>
        <v>CL1879E-02</v>
      </c>
      <c r="E4505" s="27" t="str">
        <f>VLOOKUP(B4505,'大货清单（不定期按GOMS更新）'!A:H,4,0)</f>
        <v>GB,AE,FR</v>
      </c>
      <c r="F4505" s="27" t="str">
        <f>VLOOKUP(B4505,'大货清单（不定期按GOMS更新）'!A:H,2,0)</f>
        <v>iFloor 3</v>
      </c>
      <c r="G4505" s="28">
        <f>VLOOKUP(B4505,'大货清单（不定期按GOMS更新）'!A:I,9,FALSE)</f>
        <v>6972200192158</v>
      </c>
      <c r="H4505" s="27" t="str">
        <f>VLOOKUP(B4505,'大货清单（不定期按GOMS更新）'!A:H,7,0)</f>
        <v>White&amp;Grey</v>
      </c>
      <c r="I4505" s="27" t="str">
        <f>VLOOKUP(B4505,'大货清单（不定期按GOMS更新）'!A:F,6,FALSE)</f>
        <v>PHASEOUT</v>
      </c>
      <c r="J4505" s="27" t="str">
        <f>VLOOKUP(B4505,'大货清单（不定期按GOMS更新）'!A:K,11,FALSE)</f>
        <v>8</v>
      </c>
      <c r="K4505" s="27" t="str">
        <f>VLOOKUP(B4505,'大货清单（不定期按GOMS更新）'!A:N,12,FALSE)</f>
        <v>326</v>
      </c>
      <c r="L4505" s="27" t="str">
        <f>VLOOKUP(B4505,'大货清单（不定期按GOMS更新）'!A:M,13,FALSE)</f>
        <v>296</v>
      </c>
      <c r="M4505" s="27" t="str">
        <f>VLOOKUP(B4505,'大货清单（不定期按GOMS更新）'!A:N,14,FALSE)</f>
        <v>736</v>
      </c>
      <c r="N4505" s="53" t="s">
        <v>1182</v>
      </c>
      <c r="O4505" s="27">
        <f>IFERROR(VLOOKUP(N4505,'散件迭代（不定期更新）'!C:J,8,FALSE),0)</f>
        <v>0</v>
      </c>
      <c r="P4505" s="27" t="str">
        <f>IFERROR(VLOOKUP(N4505,'散件（更新）'!B:H,3,FALSE),0)</f>
        <v>206-1879-0403</v>
      </c>
      <c r="Q4505" s="27" t="str">
        <f>VLOOKUP(N4505,'散件（更新）'!B:H,2,FALSE)</f>
        <v>114-18790403</v>
      </c>
      <c r="R4505" s="27" t="str">
        <f>VLOOKUP(N4505,'散件（更新）'!B:H,7,FALSE)</f>
        <v>PCBA</v>
      </c>
      <c r="S4505" s="27">
        <f>VLOOKUP(N4505,'散件（更新）'!B:E,4,FALSE)</f>
        <v>0</v>
      </c>
      <c r="T4505" s="27" t="s">
        <v>8759</v>
      </c>
      <c r="U4505" s="28" t="str">
        <f>VLOOKUP(N4505,'散件（更新）'!B:G,6,FALSE)</f>
        <v>新低配主控板GD</v>
      </c>
      <c r="V4505" s="28" t="str">
        <f>VLOOKUP(N4505,'散件（更新）'!B:I,8,FALSE)</f>
        <v>6972200194367</v>
      </c>
    </row>
    <row r="4506" spans="1:22">
      <c r="A4506" s="57">
        <v>46169</v>
      </c>
      <c r="B4506" s="53" t="s">
        <v>133</v>
      </c>
      <c r="C4506" s="27" t="str">
        <f>VLOOKUP(B4506,'大货清单（不定期按GOMS更新）'!A:H,8,0)</f>
        <v>109-18790502</v>
      </c>
      <c r="D4506" s="27" t="str">
        <f>VLOOKUP(B4506,'大货清单（不定期按GOMS更新）'!A:C,3,0)</f>
        <v>CL1879E-02</v>
      </c>
      <c r="E4506" s="27" t="str">
        <f>VLOOKUP(B4506,'大货清单（不定期按GOMS更新）'!A:H,4,0)</f>
        <v>GB,AE,FR</v>
      </c>
      <c r="F4506" s="27" t="str">
        <f>VLOOKUP(B4506,'大货清单（不定期按GOMS更新）'!A:H,2,0)</f>
        <v>iFloor 3</v>
      </c>
      <c r="G4506" s="28">
        <f>VLOOKUP(B4506,'大货清单（不定期按GOMS更新）'!A:I,9,FALSE)</f>
        <v>6972200192158</v>
      </c>
      <c r="H4506" s="27" t="str">
        <f>VLOOKUP(B4506,'大货清单（不定期按GOMS更新）'!A:H,7,0)</f>
        <v>White&amp;Grey</v>
      </c>
      <c r="I4506" s="27" t="str">
        <f>VLOOKUP(B4506,'大货清单（不定期按GOMS更新）'!A:F,6,FALSE)</f>
        <v>PHASEOUT</v>
      </c>
      <c r="J4506" s="27" t="str">
        <f>VLOOKUP(B4506,'大货清单（不定期按GOMS更新）'!A:K,11,FALSE)</f>
        <v>8</v>
      </c>
      <c r="K4506" s="27" t="str">
        <f>VLOOKUP(B4506,'大货清单（不定期按GOMS更新）'!A:N,12,FALSE)</f>
        <v>326</v>
      </c>
      <c r="L4506" s="27" t="str">
        <f>VLOOKUP(B4506,'大货清单（不定期按GOMS更新）'!A:M,13,FALSE)</f>
        <v>296</v>
      </c>
      <c r="M4506" s="27" t="str">
        <f>VLOOKUP(B4506,'大货清单（不定期按GOMS更新）'!A:N,14,FALSE)</f>
        <v>736</v>
      </c>
      <c r="N4506" s="53" t="s">
        <v>2325</v>
      </c>
      <c r="O4506" s="27">
        <f>IFERROR(VLOOKUP(N4506,'散件迭代（不定期更新）'!C:J,8,FALSE),0)</f>
        <v>0</v>
      </c>
      <c r="P4506" s="27" t="str">
        <f>IFERROR(VLOOKUP(N4506,'散件（更新）'!B:H,3,FALSE),0)</f>
        <v>206-1879-0404</v>
      </c>
      <c r="Q4506" s="27" t="str">
        <f>VLOOKUP(N4506,'散件（更新）'!B:H,2,FALSE)</f>
        <v>114-18790404</v>
      </c>
      <c r="R4506" s="27" t="str">
        <f>VLOOKUP(N4506,'散件（更新）'!B:H,7,FALSE)</f>
        <v>PCBA</v>
      </c>
      <c r="S4506" s="27">
        <f>VLOOKUP(N4506,'散件（更新）'!B:E,4,FALSE)</f>
        <v>0</v>
      </c>
      <c r="T4506" s="27" t="s">
        <v>8759</v>
      </c>
      <c r="U4506" s="28" t="str">
        <f>VLOOKUP(N4506,'散件（更新）'!B:G,6,FALSE)</f>
        <v>老低配主控板ST</v>
      </c>
      <c r="V4506" s="28" t="str">
        <f>VLOOKUP(N4506,'散件（更新）'!B:I,8,FALSE)</f>
        <v>6972200194381</v>
      </c>
    </row>
    <row r="4507" spans="1:22">
      <c r="A4507" s="57">
        <v>46169</v>
      </c>
      <c r="B4507" s="53" t="s">
        <v>133</v>
      </c>
      <c r="C4507" s="27" t="str">
        <f>VLOOKUP(B4507,'大货清单（不定期按GOMS更新）'!A:H,8,0)</f>
        <v>109-18790502</v>
      </c>
      <c r="D4507" s="27" t="str">
        <f>VLOOKUP(B4507,'大货清单（不定期按GOMS更新）'!A:C,3,0)</f>
        <v>CL1879E-02</v>
      </c>
      <c r="E4507" s="27" t="str">
        <f>VLOOKUP(B4507,'大货清单（不定期按GOMS更新）'!A:H,4,0)</f>
        <v>GB,AE,FR</v>
      </c>
      <c r="F4507" s="27" t="str">
        <f>VLOOKUP(B4507,'大货清单（不定期按GOMS更新）'!A:H,2,0)</f>
        <v>iFloor 3</v>
      </c>
      <c r="G4507" s="28">
        <f>VLOOKUP(B4507,'大货清单（不定期按GOMS更新）'!A:I,9,FALSE)</f>
        <v>6972200192158</v>
      </c>
      <c r="H4507" s="27" t="str">
        <f>VLOOKUP(B4507,'大货清单（不定期按GOMS更新）'!A:H,7,0)</f>
        <v>White&amp;Grey</v>
      </c>
      <c r="I4507" s="27" t="str">
        <f>VLOOKUP(B4507,'大货清单（不定期按GOMS更新）'!A:F,6,FALSE)</f>
        <v>PHASEOUT</v>
      </c>
      <c r="J4507" s="27" t="str">
        <f>VLOOKUP(B4507,'大货清单（不定期按GOMS更新）'!A:K,11,FALSE)</f>
        <v>8</v>
      </c>
      <c r="K4507" s="27" t="str">
        <f>VLOOKUP(B4507,'大货清单（不定期按GOMS更新）'!A:N,12,FALSE)</f>
        <v>326</v>
      </c>
      <c r="L4507" s="27" t="str">
        <f>VLOOKUP(B4507,'大货清单（不定期按GOMS更新）'!A:M,13,FALSE)</f>
        <v>296</v>
      </c>
      <c r="M4507" s="27" t="str">
        <f>VLOOKUP(B4507,'大货清单（不定期按GOMS更新）'!A:N,14,FALSE)</f>
        <v>736</v>
      </c>
      <c r="N4507" s="53" t="s">
        <v>1060</v>
      </c>
      <c r="O4507" s="27">
        <f>IFERROR(VLOOKUP(N4507,'散件迭代（不定期更新）'!C:J,8,FALSE),0)</f>
        <v>0</v>
      </c>
      <c r="P4507" s="27" t="str">
        <f>IFERROR(VLOOKUP(N4507,'散件（更新）'!B:H,3,FALSE),0)</f>
        <v>206-1879-0202</v>
      </c>
      <c r="Q4507" s="27" t="str">
        <f>VLOOKUP(N4507,'散件（更新）'!B:H,2,FALSE)</f>
        <v>114-18790202</v>
      </c>
      <c r="R4507" s="27" t="str">
        <f>VLOOKUP(N4507,'散件（更新）'!B:H,7,FALSE)</f>
        <v>Sensor</v>
      </c>
      <c r="S4507" s="27">
        <f>VLOOKUP(N4507,'散件（更新）'!B:E,4,FALSE)</f>
        <v>0</v>
      </c>
      <c r="T4507" s="27" t="s">
        <v>8759</v>
      </c>
      <c r="U4507" s="28" t="str">
        <f>VLOOKUP(N4507,'散件（更新）'!B:G,6,FALSE)</f>
        <v>液位传感器电容式</v>
      </c>
      <c r="V4507" s="28" t="str">
        <f>VLOOKUP(N4507,'散件（更新）'!B:I,8,FALSE)</f>
        <v>6972200194312</v>
      </c>
    </row>
    <row r="4508" spans="1:22">
      <c r="A4508" s="57">
        <v>46169</v>
      </c>
      <c r="B4508" s="53" t="s">
        <v>133</v>
      </c>
      <c r="C4508" s="27" t="str">
        <f>VLOOKUP(B4508,'大货清单（不定期按GOMS更新）'!A:H,8,0)</f>
        <v>109-18790502</v>
      </c>
      <c r="D4508" s="27" t="str">
        <f>VLOOKUP(B4508,'大货清单（不定期按GOMS更新）'!A:C,3,0)</f>
        <v>CL1879E-02</v>
      </c>
      <c r="E4508" s="27" t="str">
        <f>VLOOKUP(B4508,'大货清单（不定期按GOMS更新）'!A:H,4,0)</f>
        <v>GB,AE,FR</v>
      </c>
      <c r="F4508" s="27" t="str">
        <f>VLOOKUP(B4508,'大货清单（不定期按GOMS更新）'!A:H,2,0)</f>
        <v>iFloor 3</v>
      </c>
      <c r="G4508" s="28">
        <f>VLOOKUP(B4508,'大货清单（不定期按GOMS更新）'!A:I,9,FALSE)</f>
        <v>6972200192158</v>
      </c>
      <c r="H4508" s="27" t="str">
        <f>VLOOKUP(B4508,'大货清单（不定期按GOMS更新）'!A:H,7,0)</f>
        <v>White&amp;Grey</v>
      </c>
      <c r="I4508" s="27" t="str">
        <f>VLOOKUP(B4508,'大货清单（不定期按GOMS更新）'!A:F,6,FALSE)</f>
        <v>PHASEOUT</v>
      </c>
      <c r="J4508" s="27" t="str">
        <f>VLOOKUP(B4508,'大货清单（不定期按GOMS更新）'!A:K,11,FALSE)</f>
        <v>8</v>
      </c>
      <c r="K4508" s="27" t="str">
        <f>VLOOKUP(B4508,'大货清单（不定期按GOMS更新）'!A:N,12,FALSE)</f>
        <v>326</v>
      </c>
      <c r="L4508" s="27" t="str">
        <f>VLOOKUP(B4508,'大货清单（不定期按GOMS更新）'!A:M,13,FALSE)</f>
        <v>296</v>
      </c>
      <c r="M4508" s="27" t="str">
        <f>VLOOKUP(B4508,'大货清单（不定期按GOMS更新）'!A:N,14,FALSE)</f>
        <v>736</v>
      </c>
      <c r="N4508" s="53" t="s">
        <v>1055</v>
      </c>
      <c r="O4508" s="27">
        <f>IFERROR(VLOOKUP(N4508,'散件迭代（不定期更新）'!C:J,8,FALSE),0)</f>
        <v>0</v>
      </c>
      <c r="P4508" s="27" t="str">
        <f>IFERROR(VLOOKUP(N4508,'散件（更新）'!B:H,3,FALSE),0)</f>
        <v>206-1879-0203</v>
      </c>
      <c r="Q4508" s="27" t="str">
        <f>VLOOKUP(N4508,'散件（更新）'!B:H,2,FALSE)</f>
        <v>114-18790203</v>
      </c>
      <c r="R4508" s="27" t="str">
        <f>VLOOKUP(N4508,'散件（更新）'!B:H,7,FALSE)</f>
        <v>Sensor</v>
      </c>
      <c r="S4508" s="27">
        <f>VLOOKUP(N4508,'散件（更新）'!B:E,4,FALSE)</f>
        <v>0</v>
      </c>
      <c r="T4508" s="27" t="s">
        <v>8759</v>
      </c>
      <c r="U4508" s="28" t="str">
        <f>VLOOKUP(N4508,'散件（更新）'!B:G,6,FALSE)</f>
        <v>液位传感器光电式</v>
      </c>
      <c r="V4508" s="28" t="str">
        <f>VLOOKUP(N4508,'散件（更新）'!B:I,8,FALSE)</f>
        <v>6972200194329</v>
      </c>
    </row>
    <row r="4509" spans="1:22">
      <c r="A4509" s="57">
        <v>46169</v>
      </c>
      <c r="B4509" s="53" t="s">
        <v>133</v>
      </c>
      <c r="C4509" s="27" t="str">
        <f>VLOOKUP(B4509,'大货清单（不定期按GOMS更新）'!A:H,8,0)</f>
        <v>109-18790502</v>
      </c>
      <c r="D4509" s="27" t="str">
        <f>VLOOKUP(B4509,'大货清单（不定期按GOMS更新）'!A:C,3,0)</f>
        <v>CL1879E-02</v>
      </c>
      <c r="E4509" s="27" t="str">
        <f>VLOOKUP(B4509,'大货清单（不定期按GOMS更新）'!A:H,4,0)</f>
        <v>GB,AE,FR</v>
      </c>
      <c r="F4509" s="27" t="str">
        <f>VLOOKUP(B4509,'大货清单（不定期按GOMS更新）'!A:H,2,0)</f>
        <v>iFloor 3</v>
      </c>
      <c r="G4509" s="28">
        <f>VLOOKUP(B4509,'大货清单（不定期按GOMS更新）'!A:I,9,FALSE)</f>
        <v>6972200192158</v>
      </c>
      <c r="H4509" s="27" t="str">
        <f>VLOOKUP(B4509,'大货清单（不定期按GOMS更新）'!A:H,7,0)</f>
        <v>White&amp;Grey</v>
      </c>
      <c r="I4509" s="27" t="str">
        <f>VLOOKUP(B4509,'大货清单（不定期按GOMS更新）'!A:F,6,FALSE)</f>
        <v>PHASEOUT</v>
      </c>
      <c r="J4509" s="27" t="str">
        <f>VLOOKUP(B4509,'大货清单（不定期按GOMS更新）'!A:K,11,FALSE)</f>
        <v>8</v>
      </c>
      <c r="K4509" s="27" t="str">
        <f>VLOOKUP(B4509,'大货清单（不定期按GOMS更新）'!A:N,12,FALSE)</f>
        <v>326</v>
      </c>
      <c r="L4509" s="27" t="str">
        <f>VLOOKUP(B4509,'大货清单（不定期按GOMS更新）'!A:M,13,FALSE)</f>
        <v>296</v>
      </c>
      <c r="M4509" s="27" t="str">
        <f>VLOOKUP(B4509,'大货清单（不定期按GOMS更新）'!A:N,14,FALSE)</f>
        <v>736</v>
      </c>
      <c r="N4509" s="53" t="s">
        <v>1065</v>
      </c>
      <c r="O4509" s="27">
        <f>IFERROR(VLOOKUP(N4509,'散件迭代（不定期更新）'!C:J,8,FALSE),0)</f>
        <v>0</v>
      </c>
      <c r="P4509" s="27" t="str">
        <f>IFERROR(VLOOKUP(N4509,'散件（更新）'!B:H,3,FALSE),0)</f>
        <v>206-1879-0702</v>
      </c>
      <c r="Q4509" s="27" t="str">
        <f>VLOOKUP(N4509,'散件（更新）'!B:H,2,FALSE)</f>
        <v>114-18790702</v>
      </c>
      <c r="R4509" s="27" t="str">
        <f>VLOOKUP(N4509,'散件（更新）'!B:H,7,FALSE)</f>
        <v>Pump</v>
      </c>
      <c r="S4509" s="27" t="str">
        <f>VLOOKUP(N4509,'散件（更新）'!B:E,4,FALSE)</f>
        <v>https://tineco-yxzt.oss-accelerate.aliyuncs.com/product/114-18790702.png</v>
      </c>
      <c r="T4509" s="27" t="s">
        <v>8759</v>
      </c>
      <c r="U4509" s="28" t="str">
        <f>VLOOKUP(N4509,'散件（更新）'!B:G,6,FALSE)</f>
        <v>电磁泵组件</v>
      </c>
      <c r="V4509" s="28" t="str">
        <f>VLOOKUP(N4509,'散件（更新）'!B:I,8,FALSE)</f>
        <v>6972200194411</v>
      </c>
    </row>
    <row r="4510" spans="1:22">
      <c r="A4510" s="57">
        <v>46169</v>
      </c>
      <c r="B4510" s="53" t="s">
        <v>133</v>
      </c>
      <c r="C4510" s="27" t="str">
        <f>VLOOKUP(B4510,'大货清单（不定期按GOMS更新）'!A:H,8,0)</f>
        <v>109-18790502</v>
      </c>
      <c r="D4510" s="27" t="str">
        <f>VLOOKUP(B4510,'大货清单（不定期按GOMS更新）'!A:C,3,0)</f>
        <v>CL1879E-02</v>
      </c>
      <c r="E4510" s="27" t="str">
        <f>VLOOKUP(B4510,'大货清单（不定期按GOMS更新）'!A:H,4,0)</f>
        <v>GB,AE,FR</v>
      </c>
      <c r="F4510" s="27" t="str">
        <f>VLOOKUP(B4510,'大货清单（不定期按GOMS更新）'!A:H,2,0)</f>
        <v>iFloor 3</v>
      </c>
      <c r="G4510" s="28">
        <f>VLOOKUP(B4510,'大货清单（不定期按GOMS更新）'!A:I,9,FALSE)</f>
        <v>6972200192158</v>
      </c>
      <c r="H4510" s="27" t="str">
        <f>VLOOKUP(B4510,'大货清单（不定期按GOMS更新）'!A:H,7,0)</f>
        <v>White&amp;Grey</v>
      </c>
      <c r="I4510" s="27" t="str">
        <f>VLOOKUP(B4510,'大货清单（不定期按GOMS更新）'!A:F,6,FALSE)</f>
        <v>PHASEOUT</v>
      </c>
      <c r="J4510" s="27" t="str">
        <f>VLOOKUP(B4510,'大货清单（不定期按GOMS更新）'!A:K,11,FALSE)</f>
        <v>8</v>
      </c>
      <c r="K4510" s="27" t="str">
        <f>VLOOKUP(B4510,'大货清单（不定期按GOMS更新）'!A:N,12,FALSE)</f>
        <v>326</v>
      </c>
      <c r="L4510" s="27" t="str">
        <f>VLOOKUP(B4510,'大货清单（不定期按GOMS更新）'!A:M,13,FALSE)</f>
        <v>296</v>
      </c>
      <c r="M4510" s="27" t="str">
        <f>VLOOKUP(B4510,'大货清单（不定期按GOMS更新）'!A:N,14,FALSE)</f>
        <v>736</v>
      </c>
      <c r="N4510" s="53" t="s">
        <v>1043</v>
      </c>
      <c r="O4510" s="27" t="str">
        <f>IFERROR(VLOOKUP(N4510,'散件迭代（不定期更新）'!C:J,8,FALSE),0)</f>
        <v>A22</v>
      </c>
      <c r="P4510" s="27" t="str">
        <f>IFERROR(VLOOKUP(N4510,'散件（更新）'!B:H,3,FALSE),0)</f>
        <v>206-1879-0109</v>
      </c>
      <c r="Q4510" s="27" t="str">
        <f>VLOOKUP(N4510,'散件（更新）'!B:H,2,FALSE)</f>
        <v>114-18790109</v>
      </c>
      <c r="R4510" s="27" t="str">
        <f>VLOOKUP(N4510,'散件（更新）'!B:H,7,FALSE)</f>
        <v>3-In-1 Cleaning Tool</v>
      </c>
      <c r="S4510" s="27" t="str">
        <f>VLOOKUP(N4510,'散件（更新）'!B:E,4,FALSE)</f>
        <v>https://tineco-yxzt.oss-accelerate.aliyuncs.com/product/114-18790109.png</v>
      </c>
      <c r="T4510" s="27" t="s">
        <v>8759</v>
      </c>
      <c r="U4510" s="28" t="str">
        <f>VLOOKUP(N4510,'散件（更新）'!B:G,6,FALSE)</f>
        <v>AB1888清洁刷组件</v>
      </c>
      <c r="V4510" s="28" t="str">
        <f>VLOOKUP(N4510,'散件（更新）'!B:I,8,FALSE)</f>
        <v>6972200191809</v>
      </c>
    </row>
    <row r="4511" spans="1:22">
      <c r="A4511" s="57">
        <v>46169</v>
      </c>
      <c r="B4511" s="53" t="s">
        <v>133</v>
      </c>
      <c r="C4511" s="27" t="str">
        <f>VLOOKUP(B4511,'大货清单（不定期按GOMS更新）'!A:H,8,0)</f>
        <v>109-18790502</v>
      </c>
      <c r="D4511" s="27" t="str">
        <f>VLOOKUP(B4511,'大货清单（不定期按GOMS更新）'!A:C,3,0)</f>
        <v>CL1879E-02</v>
      </c>
      <c r="E4511" s="27" t="str">
        <f>VLOOKUP(B4511,'大货清单（不定期按GOMS更新）'!A:H,4,0)</f>
        <v>GB,AE,FR</v>
      </c>
      <c r="F4511" s="27" t="str">
        <f>VLOOKUP(B4511,'大货清单（不定期按GOMS更新）'!A:H,2,0)</f>
        <v>iFloor 3</v>
      </c>
      <c r="G4511" s="28">
        <f>VLOOKUP(B4511,'大货清单（不定期按GOMS更新）'!A:I,9,FALSE)</f>
        <v>6972200192158</v>
      </c>
      <c r="H4511" s="27" t="str">
        <f>VLOOKUP(B4511,'大货清单（不定期按GOMS更新）'!A:H,7,0)</f>
        <v>White&amp;Grey</v>
      </c>
      <c r="I4511" s="27" t="str">
        <f>VLOOKUP(B4511,'大货清单（不定期按GOMS更新）'!A:F,6,FALSE)</f>
        <v>PHASEOUT</v>
      </c>
      <c r="J4511" s="27" t="str">
        <f>VLOOKUP(B4511,'大货清单（不定期按GOMS更新）'!A:K,11,FALSE)</f>
        <v>8</v>
      </c>
      <c r="K4511" s="27" t="str">
        <f>VLOOKUP(B4511,'大货清单（不定期按GOMS更新）'!A:N,12,FALSE)</f>
        <v>326</v>
      </c>
      <c r="L4511" s="27" t="str">
        <f>VLOOKUP(B4511,'大货清单（不定期按GOMS更新）'!A:M,13,FALSE)</f>
        <v>296</v>
      </c>
      <c r="M4511" s="27" t="str">
        <f>VLOOKUP(B4511,'大货清单（不定期按GOMS更新）'!A:N,14,FALSE)</f>
        <v>736</v>
      </c>
      <c r="N4511" s="53" t="s">
        <v>1072</v>
      </c>
      <c r="O4511" s="27">
        <f>IFERROR(VLOOKUP(N4511,'散件迭代（不定期更新）'!C:J,8,FALSE),0)</f>
        <v>0</v>
      </c>
      <c r="P4511" s="27" t="str">
        <f>IFERROR(VLOOKUP(N4511,'散件（更新）'!B:H,3,FALSE),0)</f>
        <v>206-1879-0144</v>
      </c>
      <c r="Q4511" s="27" t="str">
        <f>VLOOKUP(N4511,'散件（更新）'!B:H,2,FALSE)</f>
        <v>114-18790144</v>
      </c>
      <c r="R4511" s="27" t="str">
        <f>VLOOKUP(N4511,'散件（更新）'!B:H,7,FALSE)</f>
        <v>scraper</v>
      </c>
      <c r="S4511" s="27" t="str">
        <f>VLOOKUP(N4511,'散件（更新）'!B:E,4,FALSE)</f>
        <v>https://tineco-yxzt.oss-accelerate.aliyuncs.com/20231227/9FWTS031100_1703640265746.png</v>
      </c>
      <c r="T4511" s="27" t="s">
        <v>8759</v>
      </c>
      <c r="U4511" s="28" t="str">
        <f>VLOOKUP(N4511,'散件（更新）'!B:G,6,FALSE)</f>
        <v>刮条组件</v>
      </c>
      <c r="V4511" s="28" t="str">
        <f>VLOOKUP(N4511,'散件（更新）'!B:I,8,FALSE)</f>
        <v>6972200192509</v>
      </c>
    </row>
    <row r="4512" spans="1:22">
      <c r="A4512" s="57">
        <v>46169</v>
      </c>
      <c r="B4512" s="53" t="s">
        <v>133</v>
      </c>
      <c r="C4512" s="27" t="str">
        <f>VLOOKUP(B4512,'大货清单（不定期按GOMS更新）'!A:H,8,0)</f>
        <v>109-18790502</v>
      </c>
      <c r="D4512" s="27" t="str">
        <f>VLOOKUP(B4512,'大货清单（不定期按GOMS更新）'!A:C,3,0)</f>
        <v>CL1879E-02</v>
      </c>
      <c r="E4512" s="27" t="str">
        <f>VLOOKUP(B4512,'大货清单（不定期按GOMS更新）'!A:H,4,0)</f>
        <v>GB,AE,FR</v>
      </c>
      <c r="F4512" s="27" t="str">
        <f>VLOOKUP(B4512,'大货清单（不定期按GOMS更新）'!A:H,2,0)</f>
        <v>iFloor 3</v>
      </c>
      <c r="G4512" s="28">
        <f>VLOOKUP(B4512,'大货清单（不定期按GOMS更新）'!A:I,9,FALSE)</f>
        <v>6972200192158</v>
      </c>
      <c r="H4512" s="27" t="str">
        <f>VLOOKUP(B4512,'大货清单（不定期按GOMS更新）'!A:H,7,0)</f>
        <v>White&amp;Grey</v>
      </c>
      <c r="I4512" s="27" t="str">
        <f>VLOOKUP(B4512,'大货清单（不定期按GOMS更新）'!A:F,6,FALSE)</f>
        <v>PHASEOUT</v>
      </c>
      <c r="J4512" s="27" t="str">
        <f>VLOOKUP(B4512,'大货清单（不定期按GOMS更新）'!A:K,11,FALSE)</f>
        <v>8</v>
      </c>
      <c r="K4512" s="27" t="str">
        <f>VLOOKUP(B4512,'大货清单（不定期按GOMS更新）'!A:N,12,FALSE)</f>
        <v>326</v>
      </c>
      <c r="L4512" s="27" t="str">
        <f>VLOOKUP(B4512,'大货清单（不定期按GOMS更新）'!A:M,13,FALSE)</f>
        <v>296</v>
      </c>
      <c r="M4512" s="27" t="str">
        <f>VLOOKUP(B4512,'大货清单（不定期按GOMS更新）'!A:N,14,FALSE)</f>
        <v>736</v>
      </c>
      <c r="N4512" s="53" t="s">
        <v>1187</v>
      </c>
      <c r="O4512" s="27">
        <f>IFERROR(VLOOKUP(N4512,'散件迭代（不定期更新）'!C:J,8,FALSE),0)</f>
        <v>0</v>
      </c>
      <c r="P4512" s="27" t="str">
        <f>IFERROR(VLOOKUP(N4512,'散件（更新）'!B:H,3,FALSE),0)</f>
        <v>206-1879-0115</v>
      </c>
      <c r="Q4512" s="27" t="str">
        <f>VLOOKUP(N4512,'散件（更新）'!B:H,2,FALSE)</f>
        <v>114-18790115</v>
      </c>
      <c r="R4512" s="27" t="str">
        <f>VLOOKUP(N4512,'散件（更新）'!B:H,7,FALSE)</f>
        <v>Handle</v>
      </c>
      <c r="S4512" s="27" t="str">
        <f>VLOOKUP(N4512,'散件（更新）'!B:E,4,FALSE)</f>
        <v>https://tineco-yxzt.oss-accelerate.aliyuncs.com/20231219/9FWUH031100_1702948035410.png</v>
      </c>
      <c r="T4512" s="27" t="s">
        <v>8759</v>
      </c>
      <c r="U4512" s="28" t="str">
        <f>VLOOKUP(N4512,'散件（更新）'!B:G,6,FALSE)</f>
        <v>手柄组件（低配）</v>
      </c>
      <c r="V4512" s="28" t="str">
        <f>VLOOKUP(N4512,'散件（更新）'!B:I,8,FALSE)</f>
        <v>6972200191861</v>
      </c>
    </row>
    <row r="4513" spans="1:22">
      <c r="A4513" s="57">
        <v>46169</v>
      </c>
      <c r="B4513" s="53" t="s">
        <v>133</v>
      </c>
      <c r="C4513" s="27" t="str">
        <f>VLOOKUP(B4513,'大货清单（不定期按GOMS更新）'!A:H,8,0)</f>
        <v>109-18790502</v>
      </c>
      <c r="D4513" s="27" t="str">
        <f>VLOOKUP(B4513,'大货清单（不定期按GOMS更新）'!A:C,3,0)</f>
        <v>CL1879E-02</v>
      </c>
      <c r="E4513" s="27" t="str">
        <f>VLOOKUP(B4513,'大货清单（不定期按GOMS更新）'!A:H,4,0)</f>
        <v>GB,AE,FR</v>
      </c>
      <c r="F4513" s="27" t="str">
        <f>VLOOKUP(B4513,'大货清单（不定期按GOMS更新）'!A:H,2,0)</f>
        <v>iFloor 3</v>
      </c>
      <c r="G4513" s="28">
        <f>VLOOKUP(B4513,'大货清单（不定期按GOMS更新）'!A:I,9,FALSE)</f>
        <v>6972200192158</v>
      </c>
      <c r="H4513" s="27" t="str">
        <f>VLOOKUP(B4513,'大货清单（不定期按GOMS更新）'!A:H,7,0)</f>
        <v>White&amp;Grey</v>
      </c>
      <c r="I4513" s="27" t="str">
        <f>VLOOKUP(B4513,'大货清单（不定期按GOMS更新）'!A:F,6,FALSE)</f>
        <v>PHASEOUT</v>
      </c>
      <c r="J4513" s="27" t="str">
        <f>VLOOKUP(B4513,'大货清单（不定期按GOMS更新）'!A:K,11,FALSE)</f>
        <v>8</v>
      </c>
      <c r="K4513" s="27" t="str">
        <f>VLOOKUP(B4513,'大货清单（不定期按GOMS更新）'!A:N,12,FALSE)</f>
        <v>326</v>
      </c>
      <c r="L4513" s="27" t="str">
        <f>VLOOKUP(B4513,'大货清单（不定期按GOMS更新）'!A:M,13,FALSE)</f>
        <v>296</v>
      </c>
      <c r="M4513" s="27" t="str">
        <f>VLOOKUP(B4513,'大货清单（不定期按GOMS更新）'!A:N,14,FALSE)</f>
        <v>736</v>
      </c>
      <c r="N4513" s="53" t="s">
        <v>1188</v>
      </c>
      <c r="O4513" s="27">
        <f>IFERROR(VLOOKUP(N4513,'散件迭代（不定期更新）'!C:J,8,FALSE),0)</f>
        <v>0</v>
      </c>
      <c r="P4513" s="27" t="str">
        <f>IFERROR(VLOOKUP(N4513,'散件（更新）'!B:H,3,FALSE),0)</f>
        <v>206-1879-0117</v>
      </c>
      <c r="Q4513" s="27" t="str">
        <f>VLOOKUP(N4513,'散件（更新）'!B:H,2,FALSE)</f>
        <v>114-18790117</v>
      </c>
      <c r="R4513" s="27" t="str">
        <f>VLOOKUP(N4513,'散件（更新）'!B:H,7,FALSE)</f>
        <v>Clean Water Tank</v>
      </c>
      <c r="S4513" s="27" t="str">
        <f>VLOOKUP(N4513,'散件（更新）'!B:E,4,FALSE)</f>
        <v>https://tineco-yxzt.oss-accelerate.aliyuncs.com/product/114-18790117.jpg</v>
      </c>
      <c r="T4513" s="27" t="s">
        <v>8759</v>
      </c>
      <c r="U4513" s="28" t="str">
        <f>VLOOKUP(N4513,'散件（更新）'!B:G,6,FALSE)</f>
        <v>溶液桶组件(低配）</v>
      </c>
      <c r="V4513" s="28" t="str">
        <f>VLOOKUP(N4513,'散件（更新）'!B:I,8,FALSE)</f>
        <v>6972200191885</v>
      </c>
    </row>
    <row r="4514" spans="1:22">
      <c r="A4514" s="57">
        <v>46169</v>
      </c>
      <c r="B4514" s="53" t="s">
        <v>133</v>
      </c>
      <c r="C4514" s="27" t="str">
        <f>VLOOKUP(B4514,'大货清单（不定期按GOMS更新）'!A:H,8,0)</f>
        <v>109-18790502</v>
      </c>
      <c r="D4514" s="27" t="str">
        <f>VLOOKUP(B4514,'大货清单（不定期按GOMS更新）'!A:C,3,0)</f>
        <v>CL1879E-02</v>
      </c>
      <c r="E4514" s="27" t="str">
        <f>VLOOKUP(B4514,'大货清单（不定期按GOMS更新）'!A:H,4,0)</f>
        <v>GB,AE,FR</v>
      </c>
      <c r="F4514" s="27" t="str">
        <f>VLOOKUP(B4514,'大货清单（不定期按GOMS更新）'!A:H,2,0)</f>
        <v>iFloor 3</v>
      </c>
      <c r="G4514" s="28">
        <f>VLOOKUP(B4514,'大货清单（不定期按GOMS更新）'!A:I,9,FALSE)</f>
        <v>6972200192158</v>
      </c>
      <c r="H4514" s="27" t="str">
        <f>VLOOKUP(B4514,'大货清单（不定期按GOMS更新）'!A:H,7,0)</f>
        <v>White&amp;Grey</v>
      </c>
      <c r="I4514" s="27" t="str">
        <f>VLOOKUP(B4514,'大货清单（不定期按GOMS更新）'!A:F,6,FALSE)</f>
        <v>PHASEOUT</v>
      </c>
      <c r="J4514" s="27" t="str">
        <f>VLOOKUP(B4514,'大货清单（不定期按GOMS更新）'!A:K,11,FALSE)</f>
        <v>8</v>
      </c>
      <c r="K4514" s="27" t="str">
        <f>VLOOKUP(B4514,'大货清单（不定期按GOMS更新）'!A:N,12,FALSE)</f>
        <v>326</v>
      </c>
      <c r="L4514" s="27" t="str">
        <f>VLOOKUP(B4514,'大货清单（不定期按GOMS更新）'!A:M,13,FALSE)</f>
        <v>296</v>
      </c>
      <c r="M4514" s="27" t="str">
        <f>VLOOKUP(B4514,'大货清单（不定期按GOMS更新）'!A:N,14,FALSE)</f>
        <v>736</v>
      </c>
      <c r="N4514" s="53" t="s">
        <v>1189</v>
      </c>
      <c r="O4514" s="27">
        <f>IFERROR(VLOOKUP(N4514,'散件迭代（不定期更新）'!C:J,8,FALSE),0)</f>
        <v>0</v>
      </c>
      <c r="P4514" s="27" t="str">
        <f>IFERROR(VLOOKUP(N4514,'散件（更新）'!B:H,3,FALSE),0)</f>
        <v>206-1879-0116</v>
      </c>
      <c r="Q4514" s="27" t="str">
        <f>VLOOKUP(N4514,'散件（更新）'!B:H,2,FALSE)</f>
        <v>114-18790116</v>
      </c>
      <c r="R4514" s="27" t="str">
        <f>VLOOKUP(N4514,'散件（更新）'!B:H,7,FALSE)</f>
        <v>Dirt Water Tank</v>
      </c>
      <c r="S4514" s="27" t="str">
        <f>VLOOKUP(N4514,'散件（更新）'!B:E,4,FALSE)</f>
        <v>https://tineco-yxzt.oss-accelerate.aliyuncs.com/product/114-18790116.jpg</v>
      </c>
      <c r="T4514" s="27" t="s">
        <v>8759</v>
      </c>
      <c r="U4514" s="28" t="str">
        <f>VLOOKUP(N4514,'散件（更新）'!B:G,6,FALSE)</f>
        <v>回收桶组件(低配)</v>
      </c>
      <c r="V4514" s="28" t="str">
        <f>VLOOKUP(N4514,'散件（更新）'!B:I,8,FALSE)</f>
        <v>6972200191878</v>
      </c>
    </row>
    <row r="4515" spans="1:22">
      <c r="A4515" s="57">
        <v>46169</v>
      </c>
      <c r="B4515" s="53" t="s">
        <v>133</v>
      </c>
      <c r="C4515" s="27" t="str">
        <f>VLOOKUP(B4515,'大货清单（不定期按GOMS更新）'!A:H,8,0)</f>
        <v>109-18790502</v>
      </c>
      <c r="D4515" s="27" t="str">
        <f>VLOOKUP(B4515,'大货清单（不定期按GOMS更新）'!A:C,3,0)</f>
        <v>CL1879E-02</v>
      </c>
      <c r="E4515" s="27" t="str">
        <f>VLOOKUP(B4515,'大货清单（不定期按GOMS更新）'!A:H,4,0)</f>
        <v>GB,AE,FR</v>
      </c>
      <c r="F4515" s="27" t="str">
        <f>VLOOKUP(B4515,'大货清单（不定期按GOMS更新）'!A:H,2,0)</f>
        <v>iFloor 3</v>
      </c>
      <c r="G4515" s="28">
        <f>VLOOKUP(B4515,'大货清单（不定期按GOMS更新）'!A:I,9,FALSE)</f>
        <v>6972200192158</v>
      </c>
      <c r="H4515" s="27" t="str">
        <f>VLOOKUP(B4515,'大货清单（不定期按GOMS更新）'!A:H,7,0)</f>
        <v>White&amp;Grey</v>
      </c>
      <c r="I4515" s="27" t="str">
        <f>VLOOKUP(B4515,'大货清单（不定期按GOMS更新）'!A:F,6,FALSE)</f>
        <v>PHASEOUT</v>
      </c>
      <c r="J4515" s="27" t="str">
        <f>VLOOKUP(B4515,'大货清单（不定期按GOMS更新）'!A:K,11,FALSE)</f>
        <v>8</v>
      </c>
      <c r="K4515" s="27" t="str">
        <f>VLOOKUP(B4515,'大货清单（不定期按GOMS更新）'!A:N,12,FALSE)</f>
        <v>326</v>
      </c>
      <c r="L4515" s="27" t="str">
        <f>VLOOKUP(B4515,'大货清单（不定期按GOMS更新）'!A:M,13,FALSE)</f>
        <v>296</v>
      </c>
      <c r="M4515" s="27" t="str">
        <f>VLOOKUP(B4515,'大货清单（不定期按GOMS更新）'!A:N,14,FALSE)</f>
        <v>736</v>
      </c>
      <c r="N4515" s="53" t="s">
        <v>1225</v>
      </c>
      <c r="O4515" s="27">
        <f>IFERROR(VLOOKUP(N4515,'散件迭代（不定期更新）'!C:J,8,FALSE),0)</f>
        <v>0</v>
      </c>
      <c r="P4515" s="27" t="str">
        <f>IFERROR(VLOOKUP(N4515,'散件（更新）'!B:H,3,FALSE),0)</f>
        <v>206-1756-0099</v>
      </c>
      <c r="Q4515" s="27" t="str">
        <f>VLOOKUP(N4515,'散件（更新）'!B:H,2,FALSE)</f>
        <v>114-17560099</v>
      </c>
      <c r="R4515" s="27" t="str">
        <f>VLOOKUP(N4515,'散件（更新）'!B:H,7,FALSE)</f>
        <v>Repair Wheel</v>
      </c>
      <c r="S4515" s="27" t="str">
        <f>VLOOKUP(N4515,'散件（更新）'!B:E,4,FALSE)</f>
        <v>https://tineco-yxzt.oss-accelerate.aliyuncs.com/20231219/9VSRW100200_1702948075442.png</v>
      </c>
      <c r="T4515" s="27" t="s">
        <v>8759</v>
      </c>
      <c r="U4515" s="28" t="str">
        <f>VLOOKUP(N4515,'散件（更新）'!B:G,6,FALSE)</f>
        <v>地刷小轮+小轮轴组件</v>
      </c>
      <c r="V4515" s="28" t="str">
        <f>VLOOKUP(N4515,'散件（更新）'!B:I,8,FALSE)</f>
        <v>6972200194046</v>
      </c>
    </row>
    <row r="4516" spans="1:22">
      <c r="A4516" s="57">
        <v>46169</v>
      </c>
      <c r="B4516" s="53" t="s">
        <v>135</v>
      </c>
      <c r="C4516" s="27" t="str">
        <f>VLOOKUP(B4516,'大货清单（不定期按GOMS更新）'!A:H,8,0)</f>
        <v>109-18790505</v>
      </c>
      <c r="D4516" s="27" t="str">
        <f>VLOOKUP(B4516,'大货清单（不定期按GOMS更新）'!A:C,3,0)</f>
        <v>CL1879E-05</v>
      </c>
      <c r="E4516" s="27" t="str">
        <f>VLOOKUP(B4516,'大货清单（不定期按GOMS更新）'!A:H,4,0)</f>
        <v>ES,FR,IT,UA,AT,DE,NL,TR,DK,PL</v>
      </c>
      <c r="F4516" s="27" t="str">
        <f>VLOOKUP(B4516,'大货清单（不定期按GOMS更新）'!A:H,2,0)</f>
        <v>iFloor 3 Plus</v>
      </c>
      <c r="G4516" s="28">
        <f>VLOOKUP(B4516,'大货清单（不定期按GOMS更新）'!A:I,9,FALSE)</f>
        <v>6972200198488</v>
      </c>
      <c r="H4516" s="27" t="str">
        <f>VLOOKUP(B4516,'大货清单（不定期按GOMS更新）'!A:H,7,0)</f>
        <v>White&amp;Grey</v>
      </c>
      <c r="I4516" s="27" t="str">
        <f>VLOOKUP(B4516,'大货清单（不定期按GOMS更新）'!A:F,6,FALSE)</f>
        <v>PHASEOUT</v>
      </c>
      <c r="J4516" s="27" t="str">
        <f>VLOOKUP(B4516,'大货清单（不定期按GOMS更新）'!A:K,11,FALSE)</f>
        <v>8.2</v>
      </c>
      <c r="K4516" s="27" t="str">
        <f>VLOOKUP(B4516,'大货清单（不定期按GOMS更新）'!A:N,12,FALSE)</f>
        <v>326</v>
      </c>
      <c r="L4516" s="27" t="str">
        <f>VLOOKUP(B4516,'大货清单（不定期按GOMS更新）'!A:M,13,FALSE)</f>
        <v>296</v>
      </c>
      <c r="M4516" s="27" t="str">
        <f>VLOOKUP(B4516,'大货清单（不定期按GOMS更新）'!A:N,14,FALSE)</f>
        <v>734</v>
      </c>
      <c r="N4516" s="53" t="s">
        <v>1071</v>
      </c>
      <c r="O4516" s="27">
        <f>IFERROR(VLOOKUP(N4516,'散件迭代（不定期更新）'!C:J,8,FALSE),0)</f>
        <v>0</v>
      </c>
      <c r="P4516" s="27" t="str">
        <f>IFERROR(VLOOKUP(N4516,'散件（更新）'!B:H,3,FALSE),0)</f>
        <v>206-1879-0126</v>
      </c>
      <c r="Q4516" s="27" t="str">
        <f>VLOOKUP(N4516,'散件（更新）'!B:H,2,FALSE)</f>
        <v>114-18790126</v>
      </c>
      <c r="R4516" s="27" t="str">
        <f>VLOOKUP(N4516,'散件（更新）'!B:H,7,FALSE)</f>
        <v>2*Hepa Assy&amp;2*Brush Roller 3 Series</v>
      </c>
      <c r="S4516" s="27" t="str">
        <f>VLOOKUP(N4516,'散件（更新）'!B:E,4,FALSE)</f>
        <v>https://tineco-yxzt.oss-accelerate.aliyuncs.com/product/114-18790126.jpg</v>
      </c>
      <c r="T4516" s="27" t="s">
        <v>8759</v>
      </c>
      <c r="U4516" s="28" t="str">
        <f>VLOOKUP(N4516,'散件（更新）'!B:G,6,FALSE)</f>
        <v>回收桶过滤器组件*2+滚刷组件*2（彩盒）</v>
      </c>
      <c r="V4516" s="28" t="str">
        <f>VLOOKUP(N4516,'散件（更新）'!B:I,8,FALSE)</f>
        <v>6972200192240</v>
      </c>
    </row>
    <row r="4517" spans="1:22">
      <c r="A4517" s="57">
        <v>46169</v>
      </c>
      <c r="B4517" s="53" t="s">
        <v>135</v>
      </c>
      <c r="C4517" s="27" t="str">
        <f>VLOOKUP(B4517,'大货清单（不定期按GOMS更新）'!A:H,8,0)</f>
        <v>109-18790505</v>
      </c>
      <c r="D4517" s="27" t="str">
        <f>VLOOKUP(B4517,'大货清单（不定期按GOMS更新）'!A:C,3,0)</f>
        <v>CL1879E-05</v>
      </c>
      <c r="E4517" s="27" t="str">
        <f>VLOOKUP(B4517,'大货清单（不定期按GOMS更新）'!A:H,4,0)</f>
        <v>ES,FR,IT,UA,AT,DE,NL,TR,DK,PL</v>
      </c>
      <c r="F4517" s="27" t="str">
        <f>VLOOKUP(B4517,'大货清单（不定期按GOMS更新）'!A:H,2,0)</f>
        <v>iFloor 3 Plus</v>
      </c>
      <c r="G4517" s="28">
        <f>VLOOKUP(B4517,'大货清单（不定期按GOMS更新）'!A:I,9,FALSE)</f>
        <v>6972200198488</v>
      </c>
      <c r="H4517" s="27" t="str">
        <f>VLOOKUP(B4517,'大货清单（不定期按GOMS更新）'!A:H,7,0)</f>
        <v>White&amp;Grey</v>
      </c>
      <c r="I4517" s="27" t="str">
        <f>VLOOKUP(B4517,'大货清单（不定期按GOMS更新）'!A:F,6,FALSE)</f>
        <v>PHASEOUT</v>
      </c>
      <c r="J4517" s="27" t="str">
        <f>VLOOKUP(B4517,'大货清单（不定期按GOMS更新）'!A:K,11,FALSE)</f>
        <v>8.2</v>
      </c>
      <c r="K4517" s="27" t="str">
        <f>VLOOKUP(B4517,'大货清单（不定期按GOMS更新）'!A:N,12,FALSE)</f>
        <v>326</v>
      </c>
      <c r="L4517" s="27" t="str">
        <f>VLOOKUP(B4517,'大货清单（不定期按GOMS更新）'!A:M,13,FALSE)</f>
        <v>296</v>
      </c>
      <c r="M4517" s="27" t="str">
        <f>VLOOKUP(B4517,'大货清单（不定期按GOMS更新）'!A:N,14,FALSE)</f>
        <v>734</v>
      </c>
      <c r="N4517" s="53" t="s">
        <v>1048</v>
      </c>
      <c r="O4517" s="27">
        <f>IFERROR(VLOOKUP(N4517,'散件迭代（不定期更新）'!C:J,8,FALSE),0)</f>
        <v>0</v>
      </c>
      <c r="P4517" s="27" t="str">
        <f>IFERROR(VLOOKUP(N4517,'散件（更新）'!B:H,3,FALSE),0)</f>
        <v>206-1879-0106</v>
      </c>
      <c r="Q4517" s="27" t="str">
        <f>VLOOKUP(N4517,'散件（更新）'!B:H,2,FALSE)</f>
        <v>114-18790106</v>
      </c>
      <c r="R4517" s="27" t="str">
        <f>VLOOKUP(N4517,'散件（更新）'!B:H,7,FALSE)</f>
        <v>Brush Roller Cover</v>
      </c>
      <c r="S4517" s="27" t="str">
        <f>VLOOKUP(N4517,'散件（更新）'!B:E,4,FALSE)</f>
        <v>https://tineco-yxzt.oss-accelerate.aliyuncs.com/20231219/9FWBC031200_1702948010243.png</v>
      </c>
      <c r="T4517" s="27" t="s">
        <v>8759</v>
      </c>
      <c r="U4517" s="28" t="str">
        <f>VLOOKUP(N4517,'散件（更新）'!B:G,6,FALSE)</f>
        <v>滚刷盖组件（高配）</v>
      </c>
      <c r="V4517" s="28" t="str">
        <f>VLOOKUP(N4517,'散件（更新）'!B:I,8,FALSE)</f>
        <v>6972200191779</v>
      </c>
    </row>
    <row r="4518" spans="1:22">
      <c r="A4518" s="57">
        <v>46169</v>
      </c>
      <c r="B4518" s="53" t="s">
        <v>135</v>
      </c>
      <c r="C4518" s="27" t="str">
        <f>VLOOKUP(B4518,'大货清单（不定期按GOMS更新）'!A:H,8,0)</f>
        <v>109-18790505</v>
      </c>
      <c r="D4518" s="27" t="str">
        <f>VLOOKUP(B4518,'大货清单（不定期按GOMS更新）'!A:C,3,0)</f>
        <v>CL1879E-05</v>
      </c>
      <c r="E4518" s="27" t="str">
        <f>VLOOKUP(B4518,'大货清单（不定期按GOMS更新）'!A:H,4,0)</f>
        <v>ES,FR,IT,UA,AT,DE,NL,TR,DK,PL</v>
      </c>
      <c r="F4518" s="27" t="str">
        <f>VLOOKUP(B4518,'大货清单（不定期按GOMS更新）'!A:H,2,0)</f>
        <v>iFloor 3 Plus</v>
      </c>
      <c r="G4518" s="28">
        <f>VLOOKUP(B4518,'大货清单（不定期按GOMS更新）'!A:I,9,FALSE)</f>
        <v>6972200198488</v>
      </c>
      <c r="H4518" s="27" t="str">
        <f>VLOOKUP(B4518,'大货清单（不定期按GOMS更新）'!A:H,7,0)</f>
        <v>White&amp;Grey</v>
      </c>
      <c r="I4518" s="27" t="str">
        <f>VLOOKUP(B4518,'大货清单（不定期按GOMS更新）'!A:F,6,FALSE)</f>
        <v>PHASEOUT</v>
      </c>
      <c r="J4518" s="27" t="str">
        <f>VLOOKUP(B4518,'大货清单（不定期按GOMS更新）'!A:K,11,FALSE)</f>
        <v>8.2</v>
      </c>
      <c r="K4518" s="27" t="str">
        <f>VLOOKUP(B4518,'大货清单（不定期按GOMS更新）'!A:N,12,FALSE)</f>
        <v>326</v>
      </c>
      <c r="L4518" s="27" t="str">
        <f>VLOOKUP(B4518,'大货清单（不定期按GOMS更新）'!A:M,13,FALSE)</f>
        <v>296</v>
      </c>
      <c r="M4518" s="27" t="str">
        <f>VLOOKUP(B4518,'大货清单（不定期按GOMS更新）'!A:N,14,FALSE)</f>
        <v>734</v>
      </c>
      <c r="N4518" s="53" t="s">
        <v>1041</v>
      </c>
      <c r="O4518" s="27">
        <f>IFERROR(VLOOKUP(N4518,'散件迭代（不定期更新）'!C:J,8,FALSE),0)</f>
        <v>0</v>
      </c>
      <c r="P4518" s="27" t="str">
        <f>IFERROR(VLOOKUP(N4518,'散件（更新）'!B:H,3,FALSE),0)</f>
        <v>206-1879-0107</v>
      </c>
      <c r="Q4518" s="27" t="str">
        <f>VLOOKUP(N4518,'散件（更新）'!B:H,2,FALSE)</f>
        <v>114-18790107</v>
      </c>
      <c r="R4518" s="27" t="str">
        <f>VLOOKUP(N4518,'散件（更新）'!B:H,7,FALSE)</f>
        <v>Brush Roller</v>
      </c>
      <c r="S4518" s="27" t="str">
        <f>VLOOKUP(N4518,'散件（更新）'!B:E,4,FALSE)</f>
        <v>https://tineco-yxzt.oss-accelerate.aliyuncs.com/product/114-18790107.jpg</v>
      </c>
      <c r="T4518" s="27" t="s">
        <v>8759</v>
      </c>
      <c r="U4518" s="28" t="str">
        <f>VLOOKUP(N4518,'散件（更新）'!B:G,6,FALSE)</f>
        <v>滚刷组件</v>
      </c>
      <c r="V4518" s="28" t="str">
        <f>VLOOKUP(N4518,'散件（更新）'!B:I,8,FALSE)</f>
        <v>6972200191786</v>
      </c>
    </row>
    <row r="4519" spans="1:22">
      <c r="A4519" s="57">
        <v>46169</v>
      </c>
      <c r="B4519" s="53" t="s">
        <v>135</v>
      </c>
      <c r="C4519" s="27" t="str">
        <f>VLOOKUP(B4519,'大货清单（不定期按GOMS更新）'!A:H,8,0)</f>
        <v>109-18790505</v>
      </c>
      <c r="D4519" s="27" t="str">
        <f>VLOOKUP(B4519,'大货清单（不定期按GOMS更新）'!A:C,3,0)</f>
        <v>CL1879E-05</v>
      </c>
      <c r="E4519" s="27" t="str">
        <f>VLOOKUP(B4519,'大货清单（不定期按GOMS更新）'!A:H,4,0)</f>
        <v>ES,FR,IT,UA,AT,DE,NL,TR,DK,PL</v>
      </c>
      <c r="F4519" s="27" t="str">
        <f>VLOOKUP(B4519,'大货清单（不定期按GOMS更新）'!A:H,2,0)</f>
        <v>iFloor 3 Plus</v>
      </c>
      <c r="G4519" s="28">
        <f>VLOOKUP(B4519,'大货清单（不定期按GOMS更新）'!A:I,9,FALSE)</f>
        <v>6972200198488</v>
      </c>
      <c r="H4519" s="27" t="str">
        <f>VLOOKUP(B4519,'大货清单（不定期按GOMS更新）'!A:H,7,0)</f>
        <v>White&amp;Grey</v>
      </c>
      <c r="I4519" s="27" t="str">
        <f>VLOOKUP(B4519,'大货清单（不定期按GOMS更新）'!A:F,6,FALSE)</f>
        <v>PHASEOUT</v>
      </c>
      <c r="J4519" s="27" t="str">
        <f>VLOOKUP(B4519,'大货清单（不定期按GOMS更新）'!A:K,11,FALSE)</f>
        <v>8.2</v>
      </c>
      <c r="K4519" s="27" t="str">
        <f>VLOOKUP(B4519,'大货清单（不定期按GOMS更新）'!A:N,12,FALSE)</f>
        <v>326</v>
      </c>
      <c r="L4519" s="27" t="str">
        <f>VLOOKUP(B4519,'大货清单（不定期按GOMS更新）'!A:M,13,FALSE)</f>
        <v>296</v>
      </c>
      <c r="M4519" s="27" t="str">
        <f>VLOOKUP(B4519,'大货清单（不定期按GOMS更新）'!A:N,14,FALSE)</f>
        <v>734</v>
      </c>
      <c r="N4519" s="53" t="s">
        <v>1040</v>
      </c>
      <c r="O4519" s="27" t="str">
        <f>IFERROR(VLOOKUP(N4519,'散件迭代（不定期更新）'!C:J,8,FALSE),0)</f>
        <v>A43</v>
      </c>
      <c r="P4519" s="27" t="str">
        <f>IFERROR(VLOOKUP(N4519,'散件（更新）'!B:H,3,FALSE),0)</f>
        <v>206-1879-0102</v>
      </c>
      <c r="Q4519" s="27" t="str">
        <f>VLOOKUP(N4519,'散件（更新）'!B:H,2,FALSE)</f>
        <v>114-18790102</v>
      </c>
      <c r="R4519" s="27" t="str">
        <f>VLOOKUP(N4519,'散件（更新）'!B:H,7,FALSE)</f>
        <v>Hepa Assy</v>
      </c>
      <c r="S4519" s="27" t="str">
        <f>VLOOKUP(N4519,'散件（更新）'!B:E,4,FALSE)</f>
        <v>https://tineco-yxzt.oss-accelerate.aliyuncs.com/product/114-18790102.png</v>
      </c>
      <c r="T4519" s="27" t="s">
        <v>8759</v>
      </c>
      <c r="U4519" s="28" t="str">
        <f>VLOOKUP(N4519,'散件（更新）'!B:G,6,FALSE)</f>
        <v>回收桶过滤器组件（前置方形过滤器组件+回收桶滤网组件）</v>
      </c>
      <c r="V4519" s="28" t="str">
        <f>VLOOKUP(N4519,'散件（更新）'!B:I,8,FALSE)</f>
        <v>6972200191731</v>
      </c>
    </row>
    <row r="4520" spans="1:22">
      <c r="A4520" s="57">
        <v>46169</v>
      </c>
      <c r="B4520" s="53" t="s">
        <v>135</v>
      </c>
      <c r="C4520" s="27" t="str">
        <f>VLOOKUP(B4520,'大货清单（不定期按GOMS更新）'!A:H,8,0)</f>
        <v>109-18790505</v>
      </c>
      <c r="D4520" s="27" t="str">
        <f>VLOOKUP(B4520,'大货清单（不定期按GOMS更新）'!A:C,3,0)</f>
        <v>CL1879E-05</v>
      </c>
      <c r="E4520" s="27" t="str">
        <f>VLOOKUP(B4520,'大货清单（不定期按GOMS更新）'!A:H,4,0)</f>
        <v>ES,FR,IT,UA,AT,DE,NL,TR,DK,PL</v>
      </c>
      <c r="F4520" s="27" t="str">
        <f>VLOOKUP(B4520,'大货清单（不定期按GOMS更新）'!A:H,2,0)</f>
        <v>iFloor 3 Plus</v>
      </c>
      <c r="G4520" s="28">
        <f>VLOOKUP(B4520,'大货清单（不定期按GOMS更新）'!A:I,9,FALSE)</f>
        <v>6972200198488</v>
      </c>
      <c r="H4520" s="27" t="str">
        <f>VLOOKUP(B4520,'大货清单（不定期按GOMS更新）'!A:H,7,0)</f>
        <v>White&amp;Grey</v>
      </c>
      <c r="I4520" s="27" t="str">
        <f>VLOOKUP(B4520,'大货清单（不定期按GOMS更新）'!A:F,6,FALSE)</f>
        <v>PHASEOUT</v>
      </c>
      <c r="J4520" s="27" t="str">
        <f>VLOOKUP(B4520,'大货清单（不定期按GOMS更新）'!A:K,11,FALSE)</f>
        <v>8.2</v>
      </c>
      <c r="K4520" s="27" t="str">
        <f>VLOOKUP(B4520,'大货清单（不定期按GOMS更新）'!A:N,12,FALSE)</f>
        <v>326</v>
      </c>
      <c r="L4520" s="27" t="str">
        <f>VLOOKUP(B4520,'大货清单（不定期按GOMS更新）'!A:M,13,FALSE)</f>
        <v>296</v>
      </c>
      <c r="M4520" s="27" t="str">
        <f>VLOOKUP(B4520,'大货清单（不定期按GOMS更新）'!A:N,14,FALSE)</f>
        <v>734</v>
      </c>
      <c r="N4520" s="53" t="s">
        <v>502</v>
      </c>
      <c r="O4520" s="27">
        <f>IFERROR(VLOOKUP(N4520,'散件迭代（不定期更新）'!C:J,8,FALSE),0)</f>
        <v>0</v>
      </c>
      <c r="P4520" s="27" t="str">
        <f>IFERROR(VLOOKUP(N4520,'散件（更新）'!B:H,3,FALSE),0)</f>
        <v>206-1879-0103</v>
      </c>
      <c r="Q4520" s="27" t="str">
        <f>VLOOKUP(N4520,'散件（更新）'!B:H,2,FALSE)</f>
        <v>114-18790103</v>
      </c>
      <c r="R4520" s="27" t="str">
        <f>VLOOKUP(N4520,'散件（更新）'!B:H,7,FALSE)</f>
        <v>Filter</v>
      </c>
      <c r="S4520" s="27" t="str">
        <f>VLOOKUP(N4520,'散件（更新）'!B:E,4,FALSE)</f>
        <v>https://tineco-yxzt.oss-accelerate.aliyuncs.com/20231227/9FWFI031100_1703640265133.png</v>
      </c>
      <c r="T4520" s="27" t="s">
        <v>8759</v>
      </c>
      <c r="U4520" s="28" t="str">
        <f>VLOOKUP(N4520,'散件（更新）'!B:G,6,FALSE)</f>
        <v>回收桶挡板</v>
      </c>
      <c r="V4520" s="28" t="str">
        <f>VLOOKUP(N4520,'散件（更新）'!B:I,8,FALSE)</f>
        <v>6972200191748</v>
      </c>
    </row>
    <row r="4521" spans="1:22">
      <c r="A4521" s="57">
        <v>46169</v>
      </c>
      <c r="B4521" s="53" t="s">
        <v>135</v>
      </c>
      <c r="C4521" s="27" t="str">
        <f>VLOOKUP(B4521,'大货清单（不定期按GOMS更新）'!A:H,8,0)</f>
        <v>109-18790505</v>
      </c>
      <c r="D4521" s="27" t="str">
        <f>VLOOKUP(B4521,'大货清单（不定期按GOMS更新）'!A:C,3,0)</f>
        <v>CL1879E-05</v>
      </c>
      <c r="E4521" s="27" t="str">
        <f>VLOOKUP(B4521,'大货清单（不定期按GOMS更新）'!A:H,4,0)</f>
        <v>ES,FR,IT,UA,AT,DE,NL,TR,DK,PL</v>
      </c>
      <c r="F4521" s="27" t="str">
        <f>VLOOKUP(B4521,'大货清单（不定期按GOMS更新）'!A:H,2,0)</f>
        <v>iFloor 3 Plus</v>
      </c>
      <c r="G4521" s="28">
        <f>VLOOKUP(B4521,'大货清单（不定期按GOMS更新）'!A:I,9,FALSE)</f>
        <v>6972200198488</v>
      </c>
      <c r="H4521" s="27" t="str">
        <f>VLOOKUP(B4521,'大货清单（不定期按GOMS更新）'!A:H,7,0)</f>
        <v>White&amp;Grey</v>
      </c>
      <c r="I4521" s="27" t="str">
        <f>VLOOKUP(B4521,'大货清单（不定期按GOMS更新）'!A:F,6,FALSE)</f>
        <v>PHASEOUT</v>
      </c>
      <c r="J4521" s="27" t="str">
        <f>VLOOKUP(B4521,'大货清单（不定期按GOMS更新）'!A:K,11,FALSE)</f>
        <v>8.2</v>
      </c>
      <c r="K4521" s="27" t="str">
        <f>VLOOKUP(B4521,'大货清单（不定期按GOMS更新）'!A:N,12,FALSE)</f>
        <v>326</v>
      </c>
      <c r="L4521" s="27" t="str">
        <f>VLOOKUP(B4521,'大货清单（不定期按GOMS更新）'!A:M,13,FALSE)</f>
        <v>296</v>
      </c>
      <c r="M4521" s="27" t="str">
        <f>VLOOKUP(B4521,'大货清单（不定期按GOMS更新）'!A:N,14,FALSE)</f>
        <v>734</v>
      </c>
      <c r="N4521" s="53" t="s">
        <v>511</v>
      </c>
      <c r="O4521" s="27">
        <f>IFERROR(VLOOKUP(N4521,'散件迭代（不定期更新）'!C:J,8,FALSE),0)</f>
        <v>0</v>
      </c>
      <c r="P4521" s="27" t="str">
        <f>IFERROR(VLOOKUP(N4521,'散件（更新）'!B:H,3,FALSE),0)</f>
        <v>206-1879-0111</v>
      </c>
      <c r="Q4521" s="27" t="str">
        <f>VLOOKUP(N4521,'散件（更新）'!B:H,2,FALSE)</f>
        <v>114-18790111</v>
      </c>
      <c r="R4521" s="27" t="str">
        <f>VLOOKUP(N4521,'散件（更新）'!B:H,7,FALSE)</f>
        <v>Accessory Holder</v>
      </c>
      <c r="S4521" s="27" t="str">
        <f>VLOOKUP(N4521,'散件（更新）'!B:E,4,FALSE)</f>
        <v>https://tineco-yxzt.oss-accelerate.aliyuncs.com/20231219/9FWHA031100_1702948015795.png</v>
      </c>
      <c r="T4521" s="27" t="s">
        <v>8759</v>
      </c>
      <c r="U4521" s="28" t="str">
        <f>VLOOKUP(N4521,'散件（更新）'!B:G,6,FALSE)</f>
        <v>附件收纳架</v>
      </c>
      <c r="V4521" s="28" t="str">
        <f>VLOOKUP(N4521,'散件（更新）'!B:I,8,FALSE)</f>
        <v>6972200191823</v>
      </c>
    </row>
    <row r="4522" spans="1:22">
      <c r="A4522" s="57">
        <v>46169</v>
      </c>
      <c r="B4522" s="53" t="s">
        <v>135</v>
      </c>
      <c r="C4522" s="27" t="str">
        <f>VLOOKUP(B4522,'大货清单（不定期按GOMS更新）'!A:H,8,0)</f>
        <v>109-18790505</v>
      </c>
      <c r="D4522" s="27" t="str">
        <f>VLOOKUP(B4522,'大货清单（不定期按GOMS更新）'!A:C,3,0)</f>
        <v>CL1879E-05</v>
      </c>
      <c r="E4522" s="27" t="str">
        <f>VLOOKUP(B4522,'大货清单（不定期按GOMS更新）'!A:H,4,0)</f>
        <v>ES,FR,IT,UA,AT,DE,NL,TR,DK,PL</v>
      </c>
      <c r="F4522" s="27" t="str">
        <f>VLOOKUP(B4522,'大货清单（不定期按GOMS更新）'!A:H,2,0)</f>
        <v>iFloor 3 Plus</v>
      </c>
      <c r="G4522" s="28">
        <f>VLOOKUP(B4522,'大货清单（不定期按GOMS更新）'!A:I,9,FALSE)</f>
        <v>6972200198488</v>
      </c>
      <c r="H4522" s="27" t="str">
        <f>VLOOKUP(B4522,'大货清单（不定期按GOMS更新）'!A:H,7,0)</f>
        <v>White&amp;Grey</v>
      </c>
      <c r="I4522" s="27" t="str">
        <f>VLOOKUP(B4522,'大货清单（不定期按GOMS更新）'!A:F,6,FALSE)</f>
        <v>PHASEOUT</v>
      </c>
      <c r="J4522" s="27" t="str">
        <f>VLOOKUP(B4522,'大货清单（不定期按GOMS更新）'!A:K,11,FALSE)</f>
        <v>8.2</v>
      </c>
      <c r="K4522" s="27" t="str">
        <f>VLOOKUP(B4522,'大货清单（不定期按GOMS更新）'!A:N,12,FALSE)</f>
        <v>326</v>
      </c>
      <c r="L4522" s="27" t="str">
        <f>VLOOKUP(B4522,'大货清单（不定期按GOMS更新）'!A:M,13,FALSE)</f>
        <v>296</v>
      </c>
      <c r="M4522" s="27" t="str">
        <f>VLOOKUP(B4522,'大货清单（不定期按GOMS更新）'!A:N,14,FALSE)</f>
        <v>734</v>
      </c>
      <c r="N4522" s="53" t="s">
        <v>1038</v>
      </c>
      <c r="O4522" s="27" t="str">
        <f>IFERROR(VLOOKUP(N4522,'散件迭代（不定期更新）'!C:J,8,FALSE),0)</f>
        <v>A26</v>
      </c>
      <c r="P4522" s="27" t="str">
        <f>IFERROR(VLOOKUP(N4522,'散件（更新）'!B:H,3,FALSE),0)</f>
        <v>206-1879-0113</v>
      </c>
      <c r="Q4522" s="27" t="str">
        <f>VLOOKUP(N4522,'散件（更新）'!B:H,2,FALSE)</f>
        <v>114-18790113</v>
      </c>
      <c r="R4522" s="27" t="str">
        <f>VLOOKUP(N4522,'散件（更新）'!B:H,7,FALSE)</f>
        <v>Adapter</v>
      </c>
      <c r="S4522" s="27" t="str">
        <f>VLOOKUP(N4522,'散件（更新）'!B:E,4,FALSE)</f>
        <v>https://tineco-yxzt.oss-accelerate.aliyuncs.com/product/114-18790113.jpg</v>
      </c>
      <c r="T4522" s="27" t="s">
        <v>8759</v>
      </c>
      <c r="U4522" s="28" t="str">
        <f>VLOOKUP(N4522,'散件（更新）'!B:G,6,FALSE)</f>
        <v>适配器（高配）</v>
      </c>
      <c r="V4522" s="28" t="str">
        <f>VLOOKUP(N4522,'散件（更新）'!B:I,8,FALSE)</f>
        <v>6972200191847</v>
      </c>
    </row>
    <row r="4523" spans="1:22">
      <c r="A4523" s="57">
        <v>46169</v>
      </c>
      <c r="B4523" s="53" t="s">
        <v>135</v>
      </c>
      <c r="C4523" s="27" t="str">
        <f>VLOOKUP(B4523,'大货清单（不定期按GOMS更新）'!A:H,8,0)</f>
        <v>109-18790505</v>
      </c>
      <c r="D4523" s="27" t="str">
        <f>VLOOKUP(B4523,'大货清单（不定期按GOMS更新）'!A:C,3,0)</f>
        <v>CL1879E-05</v>
      </c>
      <c r="E4523" s="27" t="str">
        <f>VLOOKUP(B4523,'大货清单（不定期按GOMS更新）'!A:H,4,0)</f>
        <v>ES,FR,IT,UA,AT,DE,NL,TR,DK,PL</v>
      </c>
      <c r="F4523" s="27" t="str">
        <f>VLOOKUP(B4523,'大货清单（不定期按GOMS更新）'!A:H,2,0)</f>
        <v>iFloor 3 Plus</v>
      </c>
      <c r="G4523" s="28">
        <f>VLOOKUP(B4523,'大货清单（不定期按GOMS更新）'!A:I,9,FALSE)</f>
        <v>6972200198488</v>
      </c>
      <c r="H4523" s="27" t="str">
        <f>VLOOKUP(B4523,'大货清单（不定期按GOMS更新）'!A:H,7,0)</f>
        <v>White&amp;Grey</v>
      </c>
      <c r="I4523" s="27" t="str">
        <f>VLOOKUP(B4523,'大货清单（不定期按GOMS更新）'!A:F,6,FALSE)</f>
        <v>PHASEOUT</v>
      </c>
      <c r="J4523" s="27" t="str">
        <f>VLOOKUP(B4523,'大货清单（不定期按GOMS更新）'!A:K,11,FALSE)</f>
        <v>8.2</v>
      </c>
      <c r="K4523" s="27" t="str">
        <f>VLOOKUP(B4523,'大货清单（不定期按GOMS更新）'!A:N,12,FALSE)</f>
        <v>326</v>
      </c>
      <c r="L4523" s="27" t="str">
        <f>VLOOKUP(B4523,'大货清单（不定期按GOMS更新）'!A:M,13,FALSE)</f>
        <v>296</v>
      </c>
      <c r="M4523" s="27" t="str">
        <f>VLOOKUP(B4523,'大货清单（不定期按GOMS更新）'!A:N,14,FALSE)</f>
        <v>734</v>
      </c>
      <c r="N4523" s="53" t="s">
        <v>1042</v>
      </c>
      <c r="O4523" s="27">
        <f>IFERROR(VLOOKUP(N4523,'散件迭代（不定期更新）'!C:J,8,FALSE),0)</f>
        <v>0</v>
      </c>
      <c r="P4523" s="27" t="str">
        <f>IFERROR(VLOOKUP(N4523,'散件（更新）'!B:H,3,FALSE),0)</f>
        <v>206-1879-0112</v>
      </c>
      <c r="Q4523" s="27" t="str">
        <f>VLOOKUP(N4523,'散件（更新）'!B:H,2,FALSE)</f>
        <v>114-18790112</v>
      </c>
      <c r="R4523" s="27" t="str">
        <f>VLOOKUP(N4523,'散件（更新）'!B:H,7,FALSE)</f>
        <v>Charging Base</v>
      </c>
      <c r="S4523" s="27" t="str">
        <f>VLOOKUP(N4523,'散件（更新）'!B:E,4,FALSE)</f>
        <v>https://tineco-yxzt.oss-accelerate.aliyuncs.com/20231219/9FWPB031100_1702948018050.png</v>
      </c>
      <c r="T4523" s="27" t="s">
        <v>8759</v>
      </c>
      <c r="U4523" s="28" t="str">
        <f>VLOOKUP(N4523,'散件（更新）'!B:G,6,FALSE)</f>
        <v>托盘组件</v>
      </c>
      <c r="V4523" s="28" t="str">
        <f>VLOOKUP(N4523,'散件（更新）'!B:I,8,FALSE)</f>
        <v>6972200191830</v>
      </c>
    </row>
    <row r="4524" spans="1:22">
      <c r="A4524" s="57">
        <v>46169</v>
      </c>
      <c r="B4524" s="53" t="s">
        <v>135</v>
      </c>
      <c r="C4524" s="27" t="str">
        <f>VLOOKUP(B4524,'大货清单（不定期按GOMS更新）'!A:H,8,0)</f>
        <v>109-18790505</v>
      </c>
      <c r="D4524" s="27" t="str">
        <f>VLOOKUP(B4524,'大货清单（不定期按GOMS更新）'!A:C,3,0)</f>
        <v>CL1879E-05</v>
      </c>
      <c r="E4524" s="27" t="str">
        <f>VLOOKUP(B4524,'大货清单（不定期按GOMS更新）'!A:H,4,0)</f>
        <v>ES,FR,IT,UA,AT,DE,NL,TR,DK,PL</v>
      </c>
      <c r="F4524" s="27" t="str">
        <f>VLOOKUP(B4524,'大货清单（不定期按GOMS更新）'!A:H,2,0)</f>
        <v>iFloor 3 Plus</v>
      </c>
      <c r="G4524" s="28">
        <f>VLOOKUP(B4524,'大货清单（不定期按GOMS更新）'!A:I,9,FALSE)</f>
        <v>6972200198488</v>
      </c>
      <c r="H4524" s="27" t="str">
        <f>VLOOKUP(B4524,'大货清单（不定期按GOMS更新）'!A:H,7,0)</f>
        <v>White&amp;Grey</v>
      </c>
      <c r="I4524" s="27" t="str">
        <f>VLOOKUP(B4524,'大货清单（不定期按GOMS更新）'!A:F,6,FALSE)</f>
        <v>PHASEOUT</v>
      </c>
      <c r="J4524" s="27" t="str">
        <f>VLOOKUP(B4524,'大货清单（不定期按GOMS更新）'!A:K,11,FALSE)</f>
        <v>8.2</v>
      </c>
      <c r="K4524" s="27" t="str">
        <f>VLOOKUP(B4524,'大货清单（不定期按GOMS更新）'!A:N,12,FALSE)</f>
        <v>326</v>
      </c>
      <c r="L4524" s="27" t="str">
        <f>VLOOKUP(B4524,'大货清单（不定期按GOMS更新）'!A:M,13,FALSE)</f>
        <v>296</v>
      </c>
      <c r="M4524" s="27" t="str">
        <f>VLOOKUP(B4524,'大货清单（不定期按GOMS更新）'!A:N,14,FALSE)</f>
        <v>734</v>
      </c>
      <c r="N4524" s="53" t="s">
        <v>1184</v>
      </c>
      <c r="O4524" s="27">
        <f>IFERROR(VLOOKUP(N4524,'散件迭代（不定期更新）'!C:J,8,FALSE),0)</f>
        <v>0</v>
      </c>
      <c r="P4524" s="27" t="str">
        <f>IFERROR(VLOOKUP(N4524,'散件（更新）'!B:H,3,FALSE),0)</f>
        <v>206-1879-0402</v>
      </c>
      <c r="Q4524" s="27" t="str">
        <f>VLOOKUP(N4524,'散件（更新）'!B:H,2,FALSE)</f>
        <v>114-18790402</v>
      </c>
      <c r="R4524" s="27" t="str">
        <f>VLOOKUP(N4524,'散件（更新）'!B:H,7,FALSE)</f>
        <v>Battery</v>
      </c>
      <c r="S4524" s="27">
        <f>VLOOKUP(N4524,'散件（更新）'!B:E,4,FALSE)</f>
        <v>0</v>
      </c>
      <c r="T4524" s="27" t="s">
        <v>8759</v>
      </c>
      <c r="U4524" s="28" t="str">
        <f>VLOOKUP(N4524,'散件（更新）'!B:G,6,FALSE)</f>
        <v>电池包组件低配</v>
      </c>
      <c r="V4524" s="28" t="str">
        <f>VLOOKUP(N4524,'散件（更新）'!B:I,8,FALSE)</f>
        <v>6972200194343</v>
      </c>
    </row>
    <row r="4525" spans="1:22">
      <c r="A4525" s="57">
        <v>46169</v>
      </c>
      <c r="B4525" s="53" t="s">
        <v>135</v>
      </c>
      <c r="C4525" s="27" t="str">
        <f>VLOOKUP(B4525,'大货清单（不定期按GOMS更新）'!A:H,8,0)</f>
        <v>109-18790505</v>
      </c>
      <c r="D4525" s="27" t="str">
        <f>VLOOKUP(B4525,'大货清单（不定期按GOMS更新）'!A:C,3,0)</f>
        <v>CL1879E-05</v>
      </c>
      <c r="E4525" s="27" t="str">
        <f>VLOOKUP(B4525,'大货清单（不定期按GOMS更新）'!A:H,4,0)</f>
        <v>ES,FR,IT,UA,AT,DE,NL,TR,DK,PL</v>
      </c>
      <c r="F4525" s="27" t="str">
        <f>VLOOKUP(B4525,'大货清单（不定期按GOMS更新）'!A:H,2,0)</f>
        <v>iFloor 3 Plus</v>
      </c>
      <c r="G4525" s="28">
        <f>VLOOKUP(B4525,'大货清单（不定期按GOMS更新）'!A:I,9,FALSE)</f>
        <v>6972200198488</v>
      </c>
      <c r="H4525" s="27" t="str">
        <f>VLOOKUP(B4525,'大货清单（不定期按GOMS更新）'!A:H,7,0)</f>
        <v>White&amp;Grey</v>
      </c>
      <c r="I4525" s="27" t="str">
        <f>VLOOKUP(B4525,'大货清单（不定期按GOMS更新）'!A:F,6,FALSE)</f>
        <v>PHASEOUT</v>
      </c>
      <c r="J4525" s="27" t="str">
        <f>VLOOKUP(B4525,'大货清单（不定期按GOMS更新）'!A:K,11,FALSE)</f>
        <v>8.2</v>
      </c>
      <c r="K4525" s="27" t="str">
        <f>VLOOKUP(B4525,'大货清单（不定期按GOMS更新）'!A:N,12,FALSE)</f>
        <v>326</v>
      </c>
      <c r="L4525" s="27" t="str">
        <f>VLOOKUP(B4525,'大货清单（不定期按GOMS更新）'!A:M,13,FALSE)</f>
        <v>296</v>
      </c>
      <c r="M4525" s="27" t="str">
        <f>VLOOKUP(B4525,'大货清单（不定期按GOMS更新）'!A:N,14,FALSE)</f>
        <v>734</v>
      </c>
      <c r="N4525" s="53" t="s">
        <v>1068</v>
      </c>
      <c r="O4525" s="27">
        <f>IFERROR(VLOOKUP(N4525,'散件迭代（不定期更新）'!C:J,8,FALSE),0)</f>
        <v>0</v>
      </c>
      <c r="P4525" s="27" t="str">
        <f>IFERROR(VLOOKUP(N4525,'散件（更新）'!B:H,3,FALSE),0)</f>
        <v>206-1879-0714</v>
      </c>
      <c r="Q4525" s="27" t="str">
        <f>VLOOKUP(N4525,'散件（更新）'!B:H,2,FALSE)</f>
        <v>114-18790714</v>
      </c>
      <c r="R4525" s="27" t="str">
        <f>VLOOKUP(N4525,'散件（更新）'!B:H,7,FALSE)</f>
        <v>Repair Charging</v>
      </c>
      <c r="S4525" s="27" t="str">
        <f>VLOOKUP(N4525,'散件（更新）'!B:E,4,FALSE)</f>
        <v>https://tineco-yxzt.oss-accelerate.aliyuncs.com/20231219/9FWRC031100_1702948019729.png</v>
      </c>
      <c r="T4525" s="27" t="s">
        <v>8759</v>
      </c>
      <c r="U4525" s="28" t="str">
        <f>VLOOKUP(N4525,'散件（更新）'!B:G,6,FALSE)</f>
        <v>托盘充电盒组件</v>
      </c>
      <c r="V4525" s="28" t="str">
        <f>VLOOKUP(N4525,'散件（更新）'!B:I,8,FALSE)</f>
        <v>6972200195692</v>
      </c>
    </row>
    <row r="4526" spans="1:22">
      <c r="A4526" s="57">
        <v>46169</v>
      </c>
      <c r="B4526" s="53" t="s">
        <v>135</v>
      </c>
      <c r="C4526" s="27" t="str">
        <f>VLOOKUP(B4526,'大货清单（不定期按GOMS更新）'!A:H,8,0)</f>
        <v>109-18790505</v>
      </c>
      <c r="D4526" s="27" t="str">
        <f>VLOOKUP(B4526,'大货清单（不定期按GOMS更新）'!A:C,3,0)</f>
        <v>CL1879E-05</v>
      </c>
      <c r="E4526" s="27" t="str">
        <f>VLOOKUP(B4526,'大货清单（不定期按GOMS更新）'!A:H,4,0)</f>
        <v>ES,FR,IT,UA,AT,DE,NL,TR,DK,PL</v>
      </c>
      <c r="F4526" s="27" t="str">
        <f>VLOOKUP(B4526,'大货清单（不定期按GOMS更新）'!A:H,2,0)</f>
        <v>iFloor 3 Plus</v>
      </c>
      <c r="G4526" s="28">
        <f>VLOOKUP(B4526,'大货清单（不定期按GOMS更新）'!A:I,9,FALSE)</f>
        <v>6972200198488</v>
      </c>
      <c r="H4526" s="27" t="str">
        <f>VLOOKUP(B4526,'大货清单（不定期按GOMS更新）'!A:H,7,0)</f>
        <v>White&amp;Grey</v>
      </c>
      <c r="I4526" s="27" t="str">
        <f>VLOOKUP(B4526,'大货清单（不定期按GOMS更新）'!A:F,6,FALSE)</f>
        <v>PHASEOUT</v>
      </c>
      <c r="J4526" s="27" t="str">
        <f>VLOOKUP(B4526,'大货清单（不定期按GOMS更新）'!A:K,11,FALSE)</f>
        <v>8.2</v>
      </c>
      <c r="K4526" s="27" t="str">
        <f>VLOOKUP(B4526,'大货清单（不定期按GOMS更新）'!A:N,12,FALSE)</f>
        <v>326</v>
      </c>
      <c r="L4526" s="27" t="str">
        <f>VLOOKUP(B4526,'大货清单（不定期按GOMS更新）'!A:M,13,FALSE)</f>
        <v>296</v>
      </c>
      <c r="M4526" s="27" t="str">
        <f>VLOOKUP(B4526,'大货清单（不定期按GOMS更新）'!A:N,14,FALSE)</f>
        <v>734</v>
      </c>
      <c r="N4526" s="53" t="s">
        <v>1056</v>
      </c>
      <c r="O4526" s="27">
        <f>IFERROR(VLOOKUP(N4526,'散件迭代（不定期更新）'!C:J,8,FALSE),0)</f>
        <v>0</v>
      </c>
      <c r="P4526" s="27" t="str">
        <f>IFERROR(VLOOKUP(N4526,'散件（更新）'!B:H,3,FALSE),0)</f>
        <v>206-1879-0201</v>
      </c>
      <c r="Q4526" s="27" t="str">
        <f>VLOOKUP(N4526,'散件（更新）'!B:H,2,FALSE)</f>
        <v>114-18790201</v>
      </c>
      <c r="R4526" s="27" t="str">
        <f>VLOOKUP(N4526,'散件（更新）'!B:H,7,FALSE)</f>
        <v>Wire</v>
      </c>
      <c r="S4526" s="27">
        <f>VLOOKUP(N4526,'散件（更新）'!B:E,4,FALSE)</f>
        <v>0</v>
      </c>
      <c r="T4526" s="27" t="s">
        <v>8759</v>
      </c>
      <c r="U4526" s="28" t="str">
        <f>VLOOKUP(N4526,'散件（更新）'!B:G,6,FALSE)</f>
        <v>机身充电导线组件</v>
      </c>
      <c r="V4526" s="28" t="str">
        <f>VLOOKUP(N4526,'散件（更新）'!B:I,8,FALSE)</f>
        <v>6972200194299</v>
      </c>
    </row>
    <row r="4527" spans="1:22">
      <c r="A4527" s="57">
        <v>46169</v>
      </c>
      <c r="B4527" s="53" t="s">
        <v>135</v>
      </c>
      <c r="C4527" s="27" t="str">
        <f>VLOOKUP(B4527,'大货清单（不定期按GOMS更新）'!A:H,8,0)</f>
        <v>109-18790505</v>
      </c>
      <c r="D4527" s="27" t="str">
        <f>VLOOKUP(B4527,'大货清单（不定期按GOMS更新）'!A:C,3,0)</f>
        <v>CL1879E-05</v>
      </c>
      <c r="E4527" s="27" t="str">
        <f>VLOOKUP(B4527,'大货清单（不定期按GOMS更新）'!A:H,4,0)</f>
        <v>ES,FR,IT,UA,AT,DE,NL,TR,DK,PL</v>
      </c>
      <c r="F4527" s="27" t="str">
        <f>VLOOKUP(B4527,'大货清单（不定期按GOMS更新）'!A:H,2,0)</f>
        <v>iFloor 3 Plus</v>
      </c>
      <c r="G4527" s="28">
        <f>VLOOKUP(B4527,'大货清单（不定期按GOMS更新）'!A:I,9,FALSE)</f>
        <v>6972200198488</v>
      </c>
      <c r="H4527" s="27" t="str">
        <f>VLOOKUP(B4527,'大货清单（不定期按GOMS更新）'!A:H,7,0)</f>
        <v>White&amp;Grey</v>
      </c>
      <c r="I4527" s="27" t="str">
        <f>VLOOKUP(B4527,'大货清单（不定期按GOMS更新）'!A:F,6,FALSE)</f>
        <v>PHASEOUT</v>
      </c>
      <c r="J4527" s="27" t="str">
        <f>VLOOKUP(B4527,'大货清单（不定期按GOMS更新）'!A:K,11,FALSE)</f>
        <v>8.2</v>
      </c>
      <c r="K4527" s="27" t="str">
        <f>VLOOKUP(B4527,'大货清单（不定期按GOMS更新）'!A:N,12,FALSE)</f>
        <v>326</v>
      </c>
      <c r="L4527" s="27" t="str">
        <f>VLOOKUP(B4527,'大货清单（不定期按GOMS更新）'!A:M,13,FALSE)</f>
        <v>296</v>
      </c>
      <c r="M4527" s="27" t="str">
        <f>VLOOKUP(B4527,'大货清单（不定期按GOMS更新）'!A:N,14,FALSE)</f>
        <v>734</v>
      </c>
      <c r="N4527" s="53" t="s">
        <v>1062</v>
      </c>
      <c r="O4527" s="27" t="str">
        <f>IFERROR(VLOOKUP(N4527,'散件迭代（不定期更新）'!C:J,8,FALSE),0)</f>
        <v>A20</v>
      </c>
      <c r="P4527" s="27" t="str">
        <f>IFERROR(VLOOKUP(N4527,'散件（更新）'!B:H,3,FALSE),0)</f>
        <v>206-1879-0023</v>
      </c>
      <c r="Q4527" s="27" t="str">
        <f>VLOOKUP(N4527,'散件（更新）'!B:H,2,FALSE)</f>
        <v>114-18790023</v>
      </c>
      <c r="R4527" s="27" t="str">
        <f>VLOOKUP(N4527,'散件（更新）'!B:H,7,FALSE)</f>
        <v>Swich</v>
      </c>
      <c r="S4527" s="27" t="str">
        <f>VLOOKUP(N4527,'散件（更新）'!B:E,4,FALSE)</f>
        <v>https://tineco-yxzt.oss-accelerate.aliyuncs.com/20231219/9FWRK050000_1702948027670.png</v>
      </c>
      <c r="T4527" s="27" t="s">
        <v>8759</v>
      </c>
      <c r="U4527" s="28" t="str">
        <f>VLOOKUP(N4527,'散件（更新）'!B:G,6,FALSE)</f>
        <v>微动开关</v>
      </c>
      <c r="V4527" s="28" t="str">
        <f>VLOOKUP(N4527,'散件（更新）'!B:I,8,FALSE)</f>
        <v>6972200197467</v>
      </c>
    </row>
    <row r="4528" spans="1:22">
      <c r="A4528" s="57">
        <v>46169</v>
      </c>
      <c r="B4528" s="53" t="s">
        <v>135</v>
      </c>
      <c r="C4528" s="27" t="str">
        <f>VLOOKUP(B4528,'大货清单（不定期按GOMS更新）'!A:H,8,0)</f>
        <v>109-18790505</v>
      </c>
      <c r="D4528" s="27" t="str">
        <f>VLOOKUP(B4528,'大货清单（不定期按GOMS更新）'!A:C,3,0)</f>
        <v>CL1879E-05</v>
      </c>
      <c r="E4528" s="27" t="str">
        <f>VLOOKUP(B4528,'大货清单（不定期按GOMS更新）'!A:H,4,0)</f>
        <v>ES,FR,IT,UA,AT,DE,NL,TR,DK,PL</v>
      </c>
      <c r="F4528" s="27" t="str">
        <f>VLOOKUP(B4528,'大货清单（不定期按GOMS更新）'!A:H,2,0)</f>
        <v>iFloor 3 Plus</v>
      </c>
      <c r="G4528" s="28">
        <f>VLOOKUP(B4528,'大货清单（不定期按GOMS更新）'!A:I,9,FALSE)</f>
        <v>6972200198488</v>
      </c>
      <c r="H4528" s="27" t="str">
        <f>VLOOKUP(B4528,'大货清单（不定期按GOMS更新）'!A:H,7,0)</f>
        <v>White&amp;Grey</v>
      </c>
      <c r="I4528" s="27" t="str">
        <f>VLOOKUP(B4528,'大货清单（不定期按GOMS更新）'!A:F,6,FALSE)</f>
        <v>PHASEOUT</v>
      </c>
      <c r="J4528" s="27" t="str">
        <f>VLOOKUP(B4528,'大货清单（不定期按GOMS更新）'!A:K,11,FALSE)</f>
        <v>8.2</v>
      </c>
      <c r="K4528" s="27" t="str">
        <f>VLOOKUP(B4528,'大货清单（不定期按GOMS更新）'!A:N,12,FALSE)</f>
        <v>326</v>
      </c>
      <c r="L4528" s="27" t="str">
        <f>VLOOKUP(B4528,'大货清单（不定期按GOMS更新）'!A:M,13,FALSE)</f>
        <v>296</v>
      </c>
      <c r="M4528" s="27" t="str">
        <f>VLOOKUP(B4528,'大货清单（不定期按GOMS更新）'!A:N,14,FALSE)</f>
        <v>734</v>
      </c>
      <c r="N4528" s="53" t="s">
        <v>1070</v>
      </c>
      <c r="O4528" s="27">
        <f>IFERROR(VLOOKUP(N4528,'散件迭代（不定期更新）'!C:J,8,FALSE),0)</f>
        <v>0</v>
      </c>
      <c r="P4528" s="27" t="str">
        <f>IFERROR(VLOOKUP(N4528,'散件（更新）'!B:H,3,FALSE),0)</f>
        <v>206-1879-0704</v>
      </c>
      <c r="Q4528" s="27" t="str">
        <f>VLOOKUP(N4528,'散件（更新）'!B:H,2,FALSE)</f>
        <v>114-18790704</v>
      </c>
      <c r="R4528" s="27" t="str">
        <f>VLOOKUP(N4528,'散件（更新）'!B:H,7,FALSE)</f>
        <v>Motor</v>
      </c>
      <c r="S4528" s="27" t="str">
        <f>VLOOKUP(N4528,'散件（更新）'!B:E,4,FALSE)</f>
        <v>https://tineco-yxzt.oss-accelerate.aliyuncs.com/product/114-18790704.jpg</v>
      </c>
      <c r="T4528" s="27" t="s">
        <v>8759</v>
      </c>
      <c r="U4528" s="28" t="str">
        <f>VLOOKUP(N4528,'散件（更新）'!B:G,6,FALSE)</f>
        <v>无刷电机</v>
      </c>
      <c r="V4528" s="28" t="str">
        <f>VLOOKUP(N4528,'散件（更新）'!B:I,8,FALSE)</f>
        <v>6972200194305</v>
      </c>
    </row>
    <row r="4529" spans="1:22">
      <c r="A4529" s="57">
        <v>46169</v>
      </c>
      <c r="B4529" s="53" t="s">
        <v>135</v>
      </c>
      <c r="C4529" s="27" t="str">
        <f>VLOOKUP(B4529,'大货清单（不定期按GOMS更新）'!A:H,8,0)</f>
        <v>109-18790505</v>
      </c>
      <c r="D4529" s="27" t="str">
        <f>VLOOKUP(B4529,'大货清单（不定期按GOMS更新）'!A:C,3,0)</f>
        <v>CL1879E-05</v>
      </c>
      <c r="E4529" s="27" t="str">
        <f>VLOOKUP(B4529,'大货清单（不定期按GOMS更新）'!A:H,4,0)</f>
        <v>ES,FR,IT,UA,AT,DE,NL,TR,DK,PL</v>
      </c>
      <c r="F4529" s="27" t="str">
        <f>VLOOKUP(B4529,'大货清单（不定期按GOMS更新）'!A:H,2,0)</f>
        <v>iFloor 3 Plus</v>
      </c>
      <c r="G4529" s="28">
        <f>VLOOKUP(B4529,'大货清单（不定期按GOMS更新）'!A:I,9,FALSE)</f>
        <v>6972200198488</v>
      </c>
      <c r="H4529" s="27" t="str">
        <f>VLOOKUP(B4529,'大货清单（不定期按GOMS更新）'!A:H,7,0)</f>
        <v>White&amp;Grey</v>
      </c>
      <c r="I4529" s="27" t="str">
        <f>VLOOKUP(B4529,'大货清单（不定期按GOMS更新）'!A:F,6,FALSE)</f>
        <v>PHASEOUT</v>
      </c>
      <c r="J4529" s="27" t="str">
        <f>VLOOKUP(B4529,'大货清单（不定期按GOMS更新）'!A:K,11,FALSE)</f>
        <v>8.2</v>
      </c>
      <c r="K4529" s="27" t="str">
        <f>VLOOKUP(B4529,'大货清单（不定期按GOMS更新）'!A:N,12,FALSE)</f>
        <v>326</v>
      </c>
      <c r="L4529" s="27" t="str">
        <f>VLOOKUP(B4529,'大货清单（不定期按GOMS更新）'!A:M,13,FALSE)</f>
        <v>296</v>
      </c>
      <c r="M4529" s="27" t="str">
        <f>VLOOKUP(B4529,'大货清单（不定期按GOMS更新）'!A:N,14,FALSE)</f>
        <v>734</v>
      </c>
      <c r="N4529" s="53" t="s">
        <v>1182</v>
      </c>
      <c r="O4529" s="27">
        <f>IFERROR(VLOOKUP(N4529,'散件迭代（不定期更新）'!C:J,8,FALSE),0)</f>
        <v>0</v>
      </c>
      <c r="P4529" s="27" t="str">
        <f>IFERROR(VLOOKUP(N4529,'散件（更新）'!B:H,3,FALSE),0)</f>
        <v>206-1879-0403</v>
      </c>
      <c r="Q4529" s="27" t="str">
        <f>VLOOKUP(N4529,'散件（更新）'!B:H,2,FALSE)</f>
        <v>114-18790403</v>
      </c>
      <c r="R4529" s="27" t="str">
        <f>VLOOKUP(N4529,'散件（更新）'!B:H,7,FALSE)</f>
        <v>PCBA</v>
      </c>
      <c r="S4529" s="27">
        <f>VLOOKUP(N4529,'散件（更新）'!B:E,4,FALSE)</f>
        <v>0</v>
      </c>
      <c r="T4529" s="27" t="s">
        <v>8759</v>
      </c>
      <c r="U4529" s="28" t="str">
        <f>VLOOKUP(N4529,'散件（更新）'!B:G,6,FALSE)</f>
        <v>新低配主控板GD</v>
      </c>
      <c r="V4529" s="28" t="str">
        <f>VLOOKUP(N4529,'散件（更新）'!B:I,8,FALSE)</f>
        <v>6972200194367</v>
      </c>
    </row>
    <row r="4530" spans="1:22">
      <c r="A4530" s="57">
        <v>46169</v>
      </c>
      <c r="B4530" s="53" t="s">
        <v>135</v>
      </c>
      <c r="C4530" s="27" t="str">
        <f>VLOOKUP(B4530,'大货清单（不定期按GOMS更新）'!A:H,8,0)</f>
        <v>109-18790505</v>
      </c>
      <c r="D4530" s="27" t="str">
        <f>VLOOKUP(B4530,'大货清单（不定期按GOMS更新）'!A:C,3,0)</f>
        <v>CL1879E-05</v>
      </c>
      <c r="E4530" s="27" t="str">
        <f>VLOOKUP(B4530,'大货清单（不定期按GOMS更新）'!A:H,4,0)</f>
        <v>ES,FR,IT,UA,AT,DE,NL,TR,DK,PL</v>
      </c>
      <c r="F4530" s="27" t="str">
        <f>VLOOKUP(B4530,'大货清单（不定期按GOMS更新）'!A:H,2,0)</f>
        <v>iFloor 3 Plus</v>
      </c>
      <c r="G4530" s="28">
        <f>VLOOKUP(B4530,'大货清单（不定期按GOMS更新）'!A:I,9,FALSE)</f>
        <v>6972200198488</v>
      </c>
      <c r="H4530" s="27" t="str">
        <f>VLOOKUP(B4530,'大货清单（不定期按GOMS更新）'!A:H,7,0)</f>
        <v>White&amp;Grey</v>
      </c>
      <c r="I4530" s="27" t="str">
        <f>VLOOKUP(B4530,'大货清单（不定期按GOMS更新）'!A:F,6,FALSE)</f>
        <v>PHASEOUT</v>
      </c>
      <c r="J4530" s="27" t="str">
        <f>VLOOKUP(B4530,'大货清单（不定期按GOMS更新）'!A:K,11,FALSE)</f>
        <v>8.2</v>
      </c>
      <c r="K4530" s="27" t="str">
        <f>VLOOKUP(B4530,'大货清单（不定期按GOMS更新）'!A:N,12,FALSE)</f>
        <v>326</v>
      </c>
      <c r="L4530" s="27" t="str">
        <f>VLOOKUP(B4530,'大货清单（不定期按GOMS更新）'!A:M,13,FALSE)</f>
        <v>296</v>
      </c>
      <c r="M4530" s="27" t="str">
        <f>VLOOKUP(B4530,'大货清单（不定期按GOMS更新）'!A:N,14,FALSE)</f>
        <v>734</v>
      </c>
      <c r="N4530" s="53" t="s">
        <v>2325</v>
      </c>
      <c r="O4530" s="27">
        <f>IFERROR(VLOOKUP(N4530,'散件迭代（不定期更新）'!C:J,8,FALSE),0)</f>
        <v>0</v>
      </c>
      <c r="P4530" s="27" t="str">
        <f>IFERROR(VLOOKUP(N4530,'散件（更新）'!B:H,3,FALSE),0)</f>
        <v>206-1879-0404</v>
      </c>
      <c r="Q4530" s="27" t="str">
        <f>VLOOKUP(N4530,'散件（更新）'!B:H,2,FALSE)</f>
        <v>114-18790404</v>
      </c>
      <c r="R4530" s="27" t="str">
        <f>VLOOKUP(N4530,'散件（更新）'!B:H,7,FALSE)</f>
        <v>PCBA</v>
      </c>
      <c r="S4530" s="27">
        <f>VLOOKUP(N4530,'散件（更新）'!B:E,4,FALSE)</f>
        <v>0</v>
      </c>
      <c r="T4530" s="27" t="s">
        <v>8759</v>
      </c>
      <c r="U4530" s="28" t="str">
        <f>VLOOKUP(N4530,'散件（更新）'!B:G,6,FALSE)</f>
        <v>老低配主控板ST</v>
      </c>
      <c r="V4530" s="28" t="str">
        <f>VLOOKUP(N4530,'散件（更新）'!B:I,8,FALSE)</f>
        <v>6972200194381</v>
      </c>
    </row>
    <row r="4531" spans="1:22">
      <c r="A4531" s="57">
        <v>46169</v>
      </c>
      <c r="B4531" s="53" t="s">
        <v>135</v>
      </c>
      <c r="C4531" s="27" t="str">
        <f>VLOOKUP(B4531,'大货清单（不定期按GOMS更新）'!A:H,8,0)</f>
        <v>109-18790505</v>
      </c>
      <c r="D4531" s="27" t="str">
        <f>VLOOKUP(B4531,'大货清单（不定期按GOMS更新）'!A:C,3,0)</f>
        <v>CL1879E-05</v>
      </c>
      <c r="E4531" s="27" t="str">
        <f>VLOOKUP(B4531,'大货清单（不定期按GOMS更新）'!A:H,4,0)</f>
        <v>ES,FR,IT,UA,AT,DE,NL,TR,DK,PL</v>
      </c>
      <c r="F4531" s="27" t="str">
        <f>VLOOKUP(B4531,'大货清单（不定期按GOMS更新）'!A:H,2,0)</f>
        <v>iFloor 3 Plus</v>
      </c>
      <c r="G4531" s="28">
        <f>VLOOKUP(B4531,'大货清单（不定期按GOMS更新）'!A:I,9,FALSE)</f>
        <v>6972200198488</v>
      </c>
      <c r="H4531" s="27" t="str">
        <f>VLOOKUP(B4531,'大货清单（不定期按GOMS更新）'!A:H,7,0)</f>
        <v>White&amp;Grey</v>
      </c>
      <c r="I4531" s="27" t="str">
        <f>VLOOKUP(B4531,'大货清单（不定期按GOMS更新）'!A:F,6,FALSE)</f>
        <v>PHASEOUT</v>
      </c>
      <c r="J4531" s="27" t="str">
        <f>VLOOKUP(B4531,'大货清单（不定期按GOMS更新）'!A:K,11,FALSE)</f>
        <v>8.2</v>
      </c>
      <c r="K4531" s="27" t="str">
        <f>VLOOKUP(B4531,'大货清单（不定期按GOMS更新）'!A:N,12,FALSE)</f>
        <v>326</v>
      </c>
      <c r="L4531" s="27" t="str">
        <f>VLOOKUP(B4531,'大货清单（不定期按GOMS更新）'!A:M,13,FALSE)</f>
        <v>296</v>
      </c>
      <c r="M4531" s="27" t="str">
        <f>VLOOKUP(B4531,'大货清单（不定期按GOMS更新）'!A:N,14,FALSE)</f>
        <v>734</v>
      </c>
      <c r="N4531" s="53" t="s">
        <v>1060</v>
      </c>
      <c r="O4531" s="27">
        <f>IFERROR(VLOOKUP(N4531,'散件迭代（不定期更新）'!C:J,8,FALSE),0)</f>
        <v>0</v>
      </c>
      <c r="P4531" s="27" t="str">
        <f>IFERROR(VLOOKUP(N4531,'散件（更新）'!B:H,3,FALSE),0)</f>
        <v>206-1879-0202</v>
      </c>
      <c r="Q4531" s="27" t="str">
        <f>VLOOKUP(N4531,'散件（更新）'!B:H,2,FALSE)</f>
        <v>114-18790202</v>
      </c>
      <c r="R4531" s="27" t="str">
        <f>VLOOKUP(N4531,'散件（更新）'!B:H,7,FALSE)</f>
        <v>Sensor</v>
      </c>
      <c r="S4531" s="27">
        <f>VLOOKUP(N4531,'散件（更新）'!B:E,4,FALSE)</f>
        <v>0</v>
      </c>
      <c r="T4531" s="27" t="s">
        <v>8759</v>
      </c>
      <c r="U4531" s="28" t="str">
        <f>VLOOKUP(N4531,'散件（更新）'!B:G,6,FALSE)</f>
        <v>液位传感器电容式</v>
      </c>
      <c r="V4531" s="28" t="str">
        <f>VLOOKUP(N4531,'散件（更新）'!B:I,8,FALSE)</f>
        <v>6972200194312</v>
      </c>
    </row>
    <row r="4532" spans="1:22">
      <c r="A4532" s="57">
        <v>46169</v>
      </c>
      <c r="B4532" s="53" t="s">
        <v>135</v>
      </c>
      <c r="C4532" s="27" t="str">
        <f>VLOOKUP(B4532,'大货清单（不定期按GOMS更新）'!A:H,8,0)</f>
        <v>109-18790505</v>
      </c>
      <c r="D4532" s="27" t="str">
        <f>VLOOKUP(B4532,'大货清单（不定期按GOMS更新）'!A:C,3,0)</f>
        <v>CL1879E-05</v>
      </c>
      <c r="E4532" s="27" t="str">
        <f>VLOOKUP(B4532,'大货清单（不定期按GOMS更新）'!A:H,4,0)</f>
        <v>ES,FR,IT,UA,AT,DE,NL,TR,DK,PL</v>
      </c>
      <c r="F4532" s="27" t="str">
        <f>VLOOKUP(B4532,'大货清单（不定期按GOMS更新）'!A:H,2,0)</f>
        <v>iFloor 3 Plus</v>
      </c>
      <c r="G4532" s="28">
        <f>VLOOKUP(B4532,'大货清单（不定期按GOMS更新）'!A:I,9,FALSE)</f>
        <v>6972200198488</v>
      </c>
      <c r="H4532" s="27" t="str">
        <f>VLOOKUP(B4532,'大货清单（不定期按GOMS更新）'!A:H,7,0)</f>
        <v>White&amp;Grey</v>
      </c>
      <c r="I4532" s="27" t="str">
        <f>VLOOKUP(B4532,'大货清单（不定期按GOMS更新）'!A:F,6,FALSE)</f>
        <v>PHASEOUT</v>
      </c>
      <c r="J4532" s="27" t="str">
        <f>VLOOKUP(B4532,'大货清单（不定期按GOMS更新）'!A:K,11,FALSE)</f>
        <v>8.2</v>
      </c>
      <c r="K4532" s="27" t="str">
        <f>VLOOKUP(B4532,'大货清单（不定期按GOMS更新）'!A:N,12,FALSE)</f>
        <v>326</v>
      </c>
      <c r="L4532" s="27" t="str">
        <f>VLOOKUP(B4532,'大货清单（不定期按GOMS更新）'!A:M,13,FALSE)</f>
        <v>296</v>
      </c>
      <c r="M4532" s="27" t="str">
        <f>VLOOKUP(B4532,'大货清单（不定期按GOMS更新）'!A:N,14,FALSE)</f>
        <v>734</v>
      </c>
      <c r="N4532" s="53" t="s">
        <v>1055</v>
      </c>
      <c r="O4532" s="27">
        <f>IFERROR(VLOOKUP(N4532,'散件迭代（不定期更新）'!C:J,8,FALSE),0)</f>
        <v>0</v>
      </c>
      <c r="P4532" s="27" t="str">
        <f>IFERROR(VLOOKUP(N4532,'散件（更新）'!B:H,3,FALSE),0)</f>
        <v>206-1879-0203</v>
      </c>
      <c r="Q4532" s="27" t="str">
        <f>VLOOKUP(N4532,'散件（更新）'!B:H,2,FALSE)</f>
        <v>114-18790203</v>
      </c>
      <c r="R4532" s="27" t="str">
        <f>VLOOKUP(N4532,'散件（更新）'!B:H,7,FALSE)</f>
        <v>Sensor</v>
      </c>
      <c r="S4532" s="27">
        <f>VLOOKUP(N4532,'散件（更新）'!B:E,4,FALSE)</f>
        <v>0</v>
      </c>
      <c r="T4532" s="27" t="s">
        <v>8759</v>
      </c>
      <c r="U4532" s="28" t="str">
        <f>VLOOKUP(N4532,'散件（更新）'!B:G,6,FALSE)</f>
        <v>液位传感器光电式</v>
      </c>
      <c r="V4532" s="28" t="str">
        <f>VLOOKUP(N4532,'散件（更新）'!B:I,8,FALSE)</f>
        <v>6972200194329</v>
      </c>
    </row>
    <row r="4533" spans="1:22">
      <c r="A4533" s="57">
        <v>46169</v>
      </c>
      <c r="B4533" s="53" t="s">
        <v>135</v>
      </c>
      <c r="C4533" s="27" t="str">
        <f>VLOOKUP(B4533,'大货清单（不定期按GOMS更新）'!A:H,8,0)</f>
        <v>109-18790505</v>
      </c>
      <c r="D4533" s="27" t="str">
        <f>VLOOKUP(B4533,'大货清单（不定期按GOMS更新）'!A:C,3,0)</f>
        <v>CL1879E-05</v>
      </c>
      <c r="E4533" s="27" t="str">
        <f>VLOOKUP(B4533,'大货清单（不定期按GOMS更新）'!A:H,4,0)</f>
        <v>ES,FR,IT,UA,AT,DE,NL,TR,DK,PL</v>
      </c>
      <c r="F4533" s="27" t="str">
        <f>VLOOKUP(B4533,'大货清单（不定期按GOMS更新）'!A:H,2,0)</f>
        <v>iFloor 3 Plus</v>
      </c>
      <c r="G4533" s="28">
        <f>VLOOKUP(B4533,'大货清单（不定期按GOMS更新）'!A:I,9,FALSE)</f>
        <v>6972200198488</v>
      </c>
      <c r="H4533" s="27" t="str">
        <f>VLOOKUP(B4533,'大货清单（不定期按GOMS更新）'!A:H,7,0)</f>
        <v>White&amp;Grey</v>
      </c>
      <c r="I4533" s="27" t="str">
        <f>VLOOKUP(B4533,'大货清单（不定期按GOMS更新）'!A:F,6,FALSE)</f>
        <v>PHASEOUT</v>
      </c>
      <c r="J4533" s="27" t="str">
        <f>VLOOKUP(B4533,'大货清单（不定期按GOMS更新）'!A:K,11,FALSE)</f>
        <v>8.2</v>
      </c>
      <c r="K4533" s="27" t="str">
        <f>VLOOKUP(B4533,'大货清单（不定期按GOMS更新）'!A:N,12,FALSE)</f>
        <v>326</v>
      </c>
      <c r="L4533" s="27" t="str">
        <f>VLOOKUP(B4533,'大货清单（不定期按GOMS更新）'!A:M,13,FALSE)</f>
        <v>296</v>
      </c>
      <c r="M4533" s="27" t="str">
        <f>VLOOKUP(B4533,'大货清单（不定期按GOMS更新）'!A:N,14,FALSE)</f>
        <v>734</v>
      </c>
      <c r="N4533" s="53" t="s">
        <v>1065</v>
      </c>
      <c r="O4533" s="27">
        <f>IFERROR(VLOOKUP(N4533,'散件迭代（不定期更新）'!C:J,8,FALSE),0)</f>
        <v>0</v>
      </c>
      <c r="P4533" s="27" t="str">
        <f>IFERROR(VLOOKUP(N4533,'散件（更新）'!B:H,3,FALSE),0)</f>
        <v>206-1879-0702</v>
      </c>
      <c r="Q4533" s="27" t="str">
        <f>VLOOKUP(N4533,'散件（更新）'!B:H,2,FALSE)</f>
        <v>114-18790702</v>
      </c>
      <c r="R4533" s="27" t="str">
        <f>VLOOKUP(N4533,'散件（更新）'!B:H,7,FALSE)</f>
        <v>Pump</v>
      </c>
      <c r="S4533" s="27" t="str">
        <f>VLOOKUP(N4533,'散件（更新）'!B:E,4,FALSE)</f>
        <v>https://tineco-yxzt.oss-accelerate.aliyuncs.com/product/114-18790702.png</v>
      </c>
      <c r="T4533" s="27" t="s">
        <v>8759</v>
      </c>
      <c r="U4533" s="28" t="str">
        <f>VLOOKUP(N4533,'散件（更新）'!B:G,6,FALSE)</f>
        <v>电磁泵组件</v>
      </c>
      <c r="V4533" s="28" t="str">
        <f>VLOOKUP(N4533,'散件（更新）'!B:I,8,FALSE)</f>
        <v>6972200194411</v>
      </c>
    </row>
    <row r="4534" spans="1:22">
      <c r="A4534" s="57">
        <v>46169</v>
      </c>
      <c r="B4534" s="53" t="s">
        <v>135</v>
      </c>
      <c r="C4534" s="27" t="str">
        <f>VLOOKUP(B4534,'大货清单（不定期按GOMS更新）'!A:H,8,0)</f>
        <v>109-18790505</v>
      </c>
      <c r="D4534" s="27" t="str">
        <f>VLOOKUP(B4534,'大货清单（不定期按GOMS更新）'!A:C,3,0)</f>
        <v>CL1879E-05</v>
      </c>
      <c r="E4534" s="27" t="str">
        <f>VLOOKUP(B4534,'大货清单（不定期按GOMS更新）'!A:H,4,0)</f>
        <v>ES,FR,IT,UA,AT,DE,NL,TR,DK,PL</v>
      </c>
      <c r="F4534" s="27" t="str">
        <f>VLOOKUP(B4534,'大货清单（不定期按GOMS更新）'!A:H,2,0)</f>
        <v>iFloor 3 Plus</v>
      </c>
      <c r="G4534" s="28">
        <f>VLOOKUP(B4534,'大货清单（不定期按GOMS更新）'!A:I,9,FALSE)</f>
        <v>6972200198488</v>
      </c>
      <c r="H4534" s="27" t="str">
        <f>VLOOKUP(B4534,'大货清单（不定期按GOMS更新）'!A:H,7,0)</f>
        <v>White&amp;Grey</v>
      </c>
      <c r="I4534" s="27" t="str">
        <f>VLOOKUP(B4534,'大货清单（不定期按GOMS更新）'!A:F,6,FALSE)</f>
        <v>PHASEOUT</v>
      </c>
      <c r="J4534" s="27" t="str">
        <f>VLOOKUP(B4534,'大货清单（不定期按GOMS更新）'!A:K,11,FALSE)</f>
        <v>8.2</v>
      </c>
      <c r="K4534" s="27" t="str">
        <f>VLOOKUP(B4534,'大货清单（不定期按GOMS更新）'!A:N,12,FALSE)</f>
        <v>326</v>
      </c>
      <c r="L4534" s="27" t="str">
        <f>VLOOKUP(B4534,'大货清单（不定期按GOMS更新）'!A:M,13,FALSE)</f>
        <v>296</v>
      </c>
      <c r="M4534" s="27" t="str">
        <f>VLOOKUP(B4534,'大货清单（不定期按GOMS更新）'!A:N,14,FALSE)</f>
        <v>734</v>
      </c>
      <c r="N4534" s="53" t="s">
        <v>1043</v>
      </c>
      <c r="O4534" s="27" t="str">
        <f>IFERROR(VLOOKUP(N4534,'散件迭代（不定期更新）'!C:J,8,FALSE),0)</f>
        <v>A22</v>
      </c>
      <c r="P4534" s="27" t="str">
        <f>IFERROR(VLOOKUP(N4534,'散件（更新）'!B:H,3,FALSE),0)</f>
        <v>206-1879-0109</v>
      </c>
      <c r="Q4534" s="27" t="str">
        <f>VLOOKUP(N4534,'散件（更新）'!B:H,2,FALSE)</f>
        <v>114-18790109</v>
      </c>
      <c r="R4534" s="27" t="str">
        <f>VLOOKUP(N4534,'散件（更新）'!B:H,7,FALSE)</f>
        <v>3-In-1 Cleaning Tool</v>
      </c>
      <c r="S4534" s="27" t="str">
        <f>VLOOKUP(N4534,'散件（更新）'!B:E,4,FALSE)</f>
        <v>https://tineco-yxzt.oss-accelerate.aliyuncs.com/product/114-18790109.png</v>
      </c>
      <c r="T4534" s="27" t="s">
        <v>8759</v>
      </c>
      <c r="U4534" s="28" t="str">
        <f>VLOOKUP(N4534,'散件（更新）'!B:G,6,FALSE)</f>
        <v>AB1888清洁刷组件</v>
      </c>
      <c r="V4534" s="28" t="str">
        <f>VLOOKUP(N4534,'散件（更新）'!B:I,8,FALSE)</f>
        <v>6972200191809</v>
      </c>
    </row>
    <row r="4535" spans="1:22">
      <c r="A4535" s="57">
        <v>46169</v>
      </c>
      <c r="B4535" s="53" t="s">
        <v>135</v>
      </c>
      <c r="C4535" s="27" t="str">
        <f>VLOOKUP(B4535,'大货清单（不定期按GOMS更新）'!A:H,8,0)</f>
        <v>109-18790505</v>
      </c>
      <c r="D4535" s="27" t="str">
        <f>VLOOKUP(B4535,'大货清单（不定期按GOMS更新）'!A:C,3,0)</f>
        <v>CL1879E-05</v>
      </c>
      <c r="E4535" s="27" t="str">
        <f>VLOOKUP(B4535,'大货清单（不定期按GOMS更新）'!A:H,4,0)</f>
        <v>ES,FR,IT,UA,AT,DE,NL,TR,DK,PL</v>
      </c>
      <c r="F4535" s="27" t="str">
        <f>VLOOKUP(B4535,'大货清单（不定期按GOMS更新）'!A:H,2,0)</f>
        <v>iFloor 3 Plus</v>
      </c>
      <c r="G4535" s="28">
        <f>VLOOKUP(B4535,'大货清单（不定期按GOMS更新）'!A:I,9,FALSE)</f>
        <v>6972200198488</v>
      </c>
      <c r="H4535" s="27" t="str">
        <f>VLOOKUP(B4535,'大货清单（不定期按GOMS更新）'!A:H,7,0)</f>
        <v>White&amp;Grey</v>
      </c>
      <c r="I4535" s="27" t="str">
        <f>VLOOKUP(B4535,'大货清单（不定期按GOMS更新）'!A:F,6,FALSE)</f>
        <v>PHASEOUT</v>
      </c>
      <c r="J4535" s="27" t="str">
        <f>VLOOKUP(B4535,'大货清单（不定期按GOMS更新）'!A:K,11,FALSE)</f>
        <v>8.2</v>
      </c>
      <c r="K4535" s="27" t="str">
        <f>VLOOKUP(B4535,'大货清单（不定期按GOMS更新）'!A:N,12,FALSE)</f>
        <v>326</v>
      </c>
      <c r="L4535" s="27" t="str">
        <f>VLOOKUP(B4535,'大货清单（不定期按GOMS更新）'!A:M,13,FALSE)</f>
        <v>296</v>
      </c>
      <c r="M4535" s="27" t="str">
        <f>VLOOKUP(B4535,'大货清单（不定期按GOMS更新）'!A:N,14,FALSE)</f>
        <v>734</v>
      </c>
      <c r="N4535" s="53" t="s">
        <v>1072</v>
      </c>
      <c r="O4535" s="27">
        <f>IFERROR(VLOOKUP(N4535,'散件迭代（不定期更新）'!C:J,8,FALSE),0)</f>
        <v>0</v>
      </c>
      <c r="P4535" s="27" t="str">
        <f>IFERROR(VLOOKUP(N4535,'散件（更新）'!B:H,3,FALSE),0)</f>
        <v>206-1879-0144</v>
      </c>
      <c r="Q4535" s="27" t="str">
        <f>VLOOKUP(N4535,'散件（更新）'!B:H,2,FALSE)</f>
        <v>114-18790144</v>
      </c>
      <c r="R4535" s="27" t="str">
        <f>VLOOKUP(N4535,'散件（更新）'!B:H,7,FALSE)</f>
        <v>scraper</v>
      </c>
      <c r="S4535" s="27" t="str">
        <f>VLOOKUP(N4535,'散件（更新）'!B:E,4,FALSE)</f>
        <v>https://tineco-yxzt.oss-accelerate.aliyuncs.com/20231227/9FWTS031100_1703640265746.png</v>
      </c>
      <c r="T4535" s="27" t="s">
        <v>8759</v>
      </c>
      <c r="U4535" s="28" t="str">
        <f>VLOOKUP(N4535,'散件（更新）'!B:G,6,FALSE)</f>
        <v>刮条组件</v>
      </c>
      <c r="V4535" s="28" t="str">
        <f>VLOOKUP(N4535,'散件（更新）'!B:I,8,FALSE)</f>
        <v>6972200192509</v>
      </c>
    </row>
    <row r="4536" spans="1:22">
      <c r="A4536" s="57">
        <v>46169</v>
      </c>
      <c r="B4536" s="53" t="s">
        <v>135</v>
      </c>
      <c r="C4536" s="27" t="str">
        <f>VLOOKUP(B4536,'大货清单（不定期按GOMS更新）'!A:H,8,0)</f>
        <v>109-18790505</v>
      </c>
      <c r="D4536" s="27" t="str">
        <f>VLOOKUP(B4536,'大货清单（不定期按GOMS更新）'!A:C,3,0)</f>
        <v>CL1879E-05</v>
      </c>
      <c r="E4536" s="27" t="str">
        <f>VLOOKUP(B4536,'大货清单（不定期按GOMS更新）'!A:H,4,0)</f>
        <v>ES,FR,IT,UA,AT,DE,NL,TR,DK,PL</v>
      </c>
      <c r="F4536" s="27" t="str">
        <f>VLOOKUP(B4536,'大货清单（不定期按GOMS更新）'!A:H,2,0)</f>
        <v>iFloor 3 Plus</v>
      </c>
      <c r="G4536" s="28">
        <f>VLOOKUP(B4536,'大货清单（不定期按GOMS更新）'!A:I,9,FALSE)</f>
        <v>6972200198488</v>
      </c>
      <c r="H4536" s="27" t="str">
        <f>VLOOKUP(B4536,'大货清单（不定期按GOMS更新）'!A:H,7,0)</f>
        <v>White&amp;Grey</v>
      </c>
      <c r="I4536" s="27" t="str">
        <f>VLOOKUP(B4536,'大货清单（不定期按GOMS更新）'!A:F,6,FALSE)</f>
        <v>PHASEOUT</v>
      </c>
      <c r="J4536" s="27" t="str">
        <f>VLOOKUP(B4536,'大货清单（不定期按GOMS更新）'!A:K,11,FALSE)</f>
        <v>8.2</v>
      </c>
      <c r="K4536" s="27" t="str">
        <f>VLOOKUP(B4536,'大货清单（不定期按GOMS更新）'!A:N,12,FALSE)</f>
        <v>326</v>
      </c>
      <c r="L4536" s="27" t="str">
        <f>VLOOKUP(B4536,'大货清单（不定期按GOMS更新）'!A:M,13,FALSE)</f>
        <v>296</v>
      </c>
      <c r="M4536" s="27" t="str">
        <f>VLOOKUP(B4536,'大货清单（不定期按GOMS更新）'!A:N,14,FALSE)</f>
        <v>734</v>
      </c>
      <c r="N4536" s="53" t="s">
        <v>1187</v>
      </c>
      <c r="O4536" s="27">
        <f>IFERROR(VLOOKUP(N4536,'散件迭代（不定期更新）'!C:J,8,FALSE),0)</f>
        <v>0</v>
      </c>
      <c r="P4536" s="27" t="str">
        <f>IFERROR(VLOOKUP(N4536,'散件（更新）'!B:H,3,FALSE),0)</f>
        <v>206-1879-0115</v>
      </c>
      <c r="Q4536" s="27" t="str">
        <f>VLOOKUP(N4536,'散件（更新）'!B:H,2,FALSE)</f>
        <v>114-18790115</v>
      </c>
      <c r="R4536" s="27" t="str">
        <f>VLOOKUP(N4536,'散件（更新）'!B:H,7,FALSE)</f>
        <v>Handle</v>
      </c>
      <c r="S4536" s="27" t="str">
        <f>VLOOKUP(N4536,'散件（更新）'!B:E,4,FALSE)</f>
        <v>https://tineco-yxzt.oss-accelerate.aliyuncs.com/20231219/9FWUH031100_1702948035410.png</v>
      </c>
      <c r="T4536" s="27" t="s">
        <v>8759</v>
      </c>
      <c r="U4536" s="28" t="str">
        <f>VLOOKUP(N4536,'散件（更新）'!B:G,6,FALSE)</f>
        <v>手柄组件（低配）</v>
      </c>
      <c r="V4536" s="28" t="str">
        <f>VLOOKUP(N4536,'散件（更新）'!B:I,8,FALSE)</f>
        <v>6972200191861</v>
      </c>
    </row>
    <row r="4537" spans="1:22">
      <c r="A4537" s="57">
        <v>46169</v>
      </c>
      <c r="B4537" s="53" t="s">
        <v>135</v>
      </c>
      <c r="C4537" s="27" t="str">
        <f>VLOOKUP(B4537,'大货清单（不定期按GOMS更新）'!A:H,8,0)</f>
        <v>109-18790505</v>
      </c>
      <c r="D4537" s="27" t="str">
        <f>VLOOKUP(B4537,'大货清单（不定期按GOMS更新）'!A:C,3,0)</f>
        <v>CL1879E-05</v>
      </c>
      <c r="E4537" s="27" t="str">
        <f>VLOOKUP(B4537,'大货清单（不定期按GOMS更新）'!A:H,4,0)</f>
        <v>ES,FR,IT,UA,AT,DE,NL,TR,DK,PL</v>
      </c>
      <c r="F4537" s="27" t="str">
        <f>VLOOKUP(B4537,'大货清单（不定期按GOMS更新）'!A:H,2,0)</f>
        <v>iFloor 3 Plus</v>
      </c>
      <c r="G4537" s="28">
        <f>VLOOKUP(B4537,'大货清单（不定期按GOMS更新）'!A:I,9,FALSE)</f>
        <v>6972200198488</v>
      </c>
      <c r="H4537" s="27" t="str">
        <f>VLOOKUP(B4537,'大货清单（不定期按GOMS更新）'!A:H,7,0)</f>
        <v>White&amp;Grey</v>
      </c>
      <c r="I4537" s="27" t="str">
        <f>VLOOKUP(B4537,'大货清单（不定期按GOMS更新）'!A:F,6,FALSE)</f>
        <v>PHASEOUT</v>
      </c>
      <c r="J4537" s="27" t="str">
        <f>VLOOKUP(B4537,'大货清单（不定期按GOMS更新）'!A:K,11,FALSE)</f>
        <v>8.2</v>
      </c>
      <c r="K4537" s="27" t="str">
        <f>VLOOKUP(B4537,'大货清单（不定期按GOMS更新）'!A:N,12,FALSE)</f>
        <v>326</v>
      </c>
      <c r="L4537" s="27" t="str">
        <f>VLOOKUP(B4537,'大货清单（不定期按GOMS更新）'!A:M,13,FALSE)</f>
        <v>296</v>
      </c>
      <c r="M4537" s="27" t="str">
        <f>VLOOKUP(B4537,'大货清单（不定期按GOMS更新）'!A:N,14,FALSE)</f>
        <v>734</v>
      </c>
      <c r="N4537" s="53" t="s">
        <v>1188</v>
      </c>
      <c r="O4537" s="27">
        <f>IFERROR(VLOOKUP(N4537,'散件迭代（不定期更新）'!C:J,8,FALSE),0)</f>
        <v>0</v>
      </c>
      <c r="P4537" s="27" t="str">
        <f>IFERROR(VLOOKUP(N4537,'散件（更新）'!B:H,3,FALSE),0)</f>
        <v>206-1879-0117</v>
      </c>
      <c r="Q4537" s="27" t="str">
        <f>VLOOKUP(N4537,'散件（更新）'!B:H,2,FALSE)</f>
        <v>114-18790117</v>
      </c>
      <c r="R4537" s="27" t="str">
        <f>VLOOKUP(N4537,'散件（更新）'!B:H,7,FALSE)</f>
        <v>Clean Water Tank</v>
      </c>
      <c r="S4537" s="27" t="str">
        <f>VLOOKUP(N4537,'散件（更新）'!B:E,4,FALSE)</f>
        <v>https://tineco-yxzt.oss-accelerate.aliyuncs.com/product/114-18790117.jpg</v>
      </c>
      <c r="T4537" s="27" t="s">
        <v>8759</v>
      </c>
      <c r="U4537" s="28" t="str">
        <f>VLOOKUP(N4537,'散件（更新）'!B:G,6,FALSE)</f>
        <v>溶液桶组件(低配）</v>
      </c>
      <c r="V4537" s="28" t="str">
        <f>VLOOKUP(N4537,'散件（更新）'!B:I,8,FALSE)</f>
        <v>6972200191885</v>
      </c>
    </row>
    <row r="4538" spans="1:22">
      <c r="A4538" s="57">
        <v>46169</v>
      </c>
      <c r="B4538" s="53" t="s">
        <v>135</v>
      </c>
      <c r="C4538" s="27" t="str">
        <f>VLOOKUP(B4538,'大货清单（不定期按GOMS更新）'!A:H,8,0)</f>
        <v>109-18790505</v>
      </c>
      <c r="D4538" s="27" t="str">
        <f>VLOOKUP(B4538,'大货清单（不定期按GOMS更新）'!A:C,3,0)</f>
        <v>CL1879E-05</v>
      </c>
      <c r="E4538" s="27" t="str">
        <f>VLOOKUP(B4538,'大货清单（不定期按GOMS更新）'!A:H,4,0)</f>
        <v>ES,FR,IT,UA,AT,DE,NL,TR,DK,PL</v>
      </c>
      <c r="F4538" s="27" t="str">
        <f>VLOOKUP(B4538,'大货清单（不定期按GOMS更新）'!A:H,2,0)</f>
        <v>iFloor 3 Plus</v>
      </c>
      <c r="G4538" s="28">
        <f>VLOOKUP(B4538,'大货清单（不定期按GOMS更新）'!A:I,9,FALSE)</f>
        <v>6972200198488</v>
      </c>
      <c r="H4538" s="27" t="str">
        <f>VLOOKUP(B4538,'大货清单（不定期按GOMS更新）'!A:H,7,0)</f>
        <v>White&amp;Grey</v>
      </c>
      <c r="I4538" s="27" t="str">
        <f>VLOOKUP(B4538,'大货清单（不定期按GOMS更新）'!A:F,6,FALSE)</f>
        <v>PHASEOUT</v>
      </c>
      <c r="J4538" s="27" t="str">
        <f>VLOOKUP(B4538,'大货清单（不定期按GOMS更新）'!A:K,11,FALSE)</f>
        <v>8.2</v>
      </c>
      <c r="K4538" s="27" t="str">
        <f>VLOOKUP(B4538,'大货清单（不定期按GOMS更新）'!A:N,12,FALSE)</f>
        <v>326</v>
      </c>
      <c r="L4538" s="27" t="str">
        <f>VLOOKUP(B4538,'大货清单（不定期按GOMS更新）'!A:M,13,FALSE)</f>
        <v>296</v>
      </c>
      <c r="M4538" s="27" t="str">
        <f>VLOOKUP(B4538,'大货清单（不定期按GOMS更新）'!A:N,14,FALSE)</f>
        <v>734</v>
      </c>
      <c r="N4538" s="53" t="s">
        <v>1189</v>
      </c>
      <c r="O4538" s="27">
        <f>IFERROR(VLOOKUP(N4538,'散件迭代（不定期更新）'!C:J,8,FALSE),0)</f>
        <v>0</v>
      </c>
      <c r="P4538" s="27" t="str">
        <f>IFERROR(VLOOKUP(N4538,'散件（更新）'!B:H,3,FALSE),0)</f>
        <v>206-1879-0116</v>
      </c>
      <c r="Q4538" s="27" t="str">
        <f>VLOOKUP(N4538,'散件（更新）'!B:H,2,FALSE)</f>
        <v>114-18790116</v>
      </c>
      <c r="R4538" s="27" t="str">
        <f>VLOOKUP(N4538,'散件（更新）'!B:H,7,FALSE)</f>
        <v>Dirt Water Tank</v>
      </c>
      <c r="S4538" s="27" t="str">
        <f>VLOOKUP(N4538,'散件（更新）'!B:E,4,FALSE)</f>
        <v>https://tineco-yxzt.oss-accelerate.aliyuncs.com/product/114-18790116.jpg</v>
      </c>
      <c r="T4538" s="27" t="s">
        <v>8759</v>
      </c>
      <c r="U4538" s="28" t="str">
        <f>VLOOKUP(N4538,'散件（更新）'!B:G,6,FALSE)</f>
        <v>回收桶组件(低配)</v>
      </c>
      <c r="V4538" s="28" t="str">
        <f>VLOOKUP(N4538,'散件（更新）'!B:I,8,FALSE)</f>
        <v>6972200191878</v>
      </c>
    </row>
    <row r="4539" spans="1:22">
      <c r="A4539" s="57">
        <v>46169</v>
      </c>
      <c r="B4539" s="53" t="s">
        <v>135</v>
      </c>
      <c r="C4539" s="27" t="str">
        <f>VLOOKUP(B4539,'大货清单（不定期按GOMS更新）'!A:H,8,0)</f>
        <v>109-18790505</v>
      </c>
      <c r="D4539" s="27" t="str">
        <f>VLOOKUP(B4539,'大货清单（不定期按GOMS更新）'!A:C,3,0)</f>
        <v>CL1879E-05</v>
      </c>
      <c r="E4539" s="27" t="str">
        <f>VLOOKUP(B4539,'大货清单（不定期按GOMS更新）'!A:H,4,0)</f>
        <v>ES,FR,IT,UA,AT,DE,NL,TR,DK,PL</v>
      </c>
      <c r="F4539" s="27" t="str">
        <f>VLOOKUP(B4539,'大货清单（不定期按GOMS更新）'!A:H,2,0)</f>
        <v>iFloor 3 Plus</v>
      </c>
      <c r="G4539" s="28">
        <f>VLOOKUP(B4539,'大货清单（不定期按GOMS更新）'!A:I,9,FALSE)</f>
        <v>6972200198488</v>
      </c>
      <c r="H4539" s="27" t="str">
        <f>VLOOKUP(B4539,'大货清单（不定期按GOMS更新）'!A:H,7,0)</f>
        <v>White&amp;Grey</v>
      </c>
      <c r="I4539" s="27" t="str">
        <f>VLOOKUP(B4539,'大货清单（不定期按GOMS更新）'!A:F,6,FALSE)</f>
        <v>PHASEOUT</v>
      </c>
      <c r="J4539" s="27" t="str">
        <f>VLOOKUP(B4539,'大货清单（不定期按GOMS更新）'!A:K,11,FALSE)</f>
        <v>8.2</v>
      </c>
      <c r="K4539" s="27" t="str">
        <f>VLOOKUP(B4539,'大货清单（不定期按GOMS更新）'!A:N,12,FALSE)</f>
        <v>326</v>
      </c>
      <c r="L4539" s="27" t="str">
        <f>VLOOKUP(B4539,'大货清单（不定期按GOMS更新）'!A:M,13,FALSE)</f>
        <v>296</v>
      </c>
      <c r="M4539" s="27" t="str">
        <f>VLOOKUP(B4539,'大货清单（不定期按GOMS更新）'!A:N,14,FALSE)</f>
        <v>734</v>
      </c>
      <c r="N4539" s="53" t="s">
        <v>1225</v>
      </c>
      <c r="O4539" s="27">
        <f>IFERROR(VLOOKUP(N4539,'散件迭代（不定期更新）'!C:J,8,FALSE),0)</f>
        <v>0</v>
      </c>
      <c r="P4539" s="27" t="str">
        <f>IFERROR(VLOOKUP(N4539,'散件（更新）'!B:H,3,FALSE),0)</f>
        <v>206-1756-0099</v>
      </c>
      <c r="Q4539" s="27" t="str">
        <f>VLOOKUP(N4539,'散件（更新）'!B:H,2,FALSE)</f>
        <v>114-17560099</v>
      </c>
      <c r="R4539" s="27" t="str">
        <f>VLOOKUP(N4539,'散件（更新）'!B:H,7,FALSE)</f>
        <v>Repair Wheel</v>
      </c>
      <c r="S4539" s="27" t="str">
        <f>VLOOKUP(N4539,'散件（更新）'!B:E,4,FALSE)</f>
        <v>https://tineco-yxzt.oss-accelerate.aliyuncs.com/20231219/9VSRW100200_1702948075442.png</v>
      </c>
      <c r="T4539" s="27" t="s">
        <v>8759</v>
      </c>
      <c r="U4539" s="28" t="str">
        <f>VLOOKUP(N4539,'散件（更新）'!B:G,6,FALSE)</f>
        <v>地刷小轮+小轮轴组件</v>
      </c>
      <c r="V4539" s="28" t="str">
        <f>VLOOKUP(N4539,'散件（更新）'!B:I,8,FALSE)</f>
        <v>6972200194046</v>
      </c>
    </row>
    <row r="4540" spans="1:22">
      <c r="A4540" s="57">
        <v>46169</v>
      </c>
      <c r="B4540" s="53" t="s">
        <v>141</v>
      </c>
      <c r="C4540" s="27" t="str">
        <f>VLOOKUP(B4540,'大货清单（不定期按GOMS更新）'!A:H,8,0)</f>
        <v>109-20110401</v>
      </c>
      <c r="D4540" s="27" t="str">
        <f>VLOOKUP(B4540,'大货清单（不定期按GOMS更新）'!A:C,3,0)</f>
        <v>CL2011D-01</v>
      </c>
      <c r="E4540" s="27" t="str">
        <f>VLOOKUP(B4540,'大货清单（不定期按GOMS更新）'!A:H,4,0)</f>
        <v>ES,UA,FR,DE,AT,CH,ZA,GR,PL,NL,DK,TR,MA,LT,CZ,HU</v>
      </c>
      <c r="F4540" s="27" t="str">
        <f>VLOOKUP(B4540,'大货清单（不定期按GOMS更新）'!A:H,2,0)</f>
        <v>iFloor Breeze</v>
      </c>
      <c r="G4540" s="28">
        <f>VLOOKUP(B4540,'大货清单（不定期按GOMS更新）'!A:I,9,FALSE)</f>
        <v>6972200194176</v>
      </c>
      <c r="H4540" s="27" t="str">
        <f>VLOOKUP(B4540,'大货清单（不定期按GOMS更新）'!A:H,7,0)</f>
        <v>White&amp;Grey</v>
      </c>
      <c r="I4540" s="27" t="str">
        <f>VLOOKUP(B4540,'大货清单（不定期按GOMS更新）'!A:F,6,FALSE)</f>
        <v>ACTIVE</v>
      </c>
      <c r="J4540" s="27" t="str">
        <f>VLOOKUP(B4540,'大货清单（不定期按GOMS更新）'!A:K,11,FALSE)</f>
        <v>7.4</v>
      </c>
      <c r="K4540" s="27" t="str">
        <f>VLOOKUP(B4540,'大货清单（不定期按GOMS更新）'!A:N,12,FALSE)</f>
        <v>326</v>
      </c>
      <c r="L4540" s="27" t="str">
        <f>VLOOKUP(B4540,'大货清单（不定期按GOMS更新）'!A:M,13,FALSE)</f>
        <v>296</v>
      </c>
      <c r="M4540" s="27" t="str">
        <f>VLOOKUP(B4540,'大货清单（不定期按GOMS更新）'!A:N,14,FALSE)</f>
        <v>672</v>
      </c>
      <c r="N4540" s="53" t="s">
        <v>1186</v>
      </c>
      <c r="O4540" s="27">
        <f>IFERROR(VLOOKUP(N4540,'散件迭代（不定期更新）'!C:J,8,FALSE),0)</f>
        <v>0</v>
      </c>
      <c r="P4540" s="27" t="str">
        <f>IFERROR(VLOOKUP(N4540,'散件（更新）'!B:H,3,FALSE),0)</f>
        <v>206-1879-0118</v>
      </c>
      <c r="Q4540" s="27" t="str">
        <f>VLOOKUP(N4540,'散件（更新）'!B:H,2,FALSE)</f>
        <v>114-18790118</v>
      </c>
      <c r="R4540" s="27" t="str">
        <f>VLOOKUP(N4540,'散件（更新）'!B:H,7,FALSE)</f>
        <v>Brush Roller Cover</v>
      </c>
      <c r="S4540" s="27" t="str">
        <f>VLOOKUP(N4540,'散件（更新）'!B:E,4,FALSE)</f>
        <v>https://tineco-yxzt.oss-accelerate.aliyuncs.com/20231219/9FWBC031100_1702948010171.png</v>
      </c>
      <c r="T4540" s="27" t="s">
        <v>8759</v>
      </c>
      <c r="U4540" s="28" t="str">
        <f>VLOOKUP(N4540,'散件（更新）'!B:G,6,FALSE)</f>
        <v>滚刷盖组件</v>
      </c>
      <c r="V4540" s="28" t="str">
        <f>VLOOKUP(N4540,'散件（更新）'!B:I,8,FALSE)</f>
        <v>6972200191892</v>
      </c>
    </row>
    <row r="4541" spans="1:22">
      <c r="A4541" s="57">
        <v>46169</v>
      </c>
      <c r="B4541" s="53" t="s">
        <v>141</v>
      </c>
      <c r="C4541" s="27" t="str">
        <f>VLOOKUP(B4541,'大货清单（不定期按GOMS更新）'!A:H,8,0)</f>
        <v>109-20110401</v>
      </c>
      <c r="D4541" s="27" t="str">
        <f>VLOOKUP(B4541,'大货清单（不定期按GOMS更新）'!A:C,3,0)</f>
        <v>CL2011D-01</v>
      </c>
      <c r="E4541" s="27" t="str">
        <f>VLOOKUP(B4541,'大货清单（不定期按GOMS更新）'!A:H,4,0)</f>
        <v>ES,UA,FR,DE,AT,CH,ZA,GR,PL,NL,DK,TR,MA,LT,CZ,HU</v>
      </c>
      <c r="F4541" s="27" t="str">
        <f>VLOOKUP(B4541,'大货清单（不定期按GOMS更新）'!A:H,2,0)</f>
        <v>iFloor Breeze</v>
      </c>
      <c r="G4541" s="28">
        <f>VLOOKUP(B4541,'大货清单（不定期按GOMS更新）'!A:I,9,FALSE)</f>
        <v>6972200194176</v>
      </c>
      <c r="H4541" s="27" t="str">
        <f>VLOOKUP(B4541,'大货清单（不定期按GOMS更新）'!A:H,7,0)</f>
        <v>White&amp;Grey</v>
      </c>
      <c r="I4541" s="27" t="str">
        <f>VLOOKUP(B4541,'大货清单（不定期按GOMS更新）'!A:F,6,FALSE)</f>
        <v>ACTIVE</v>
      </c>
      <c r="J4541" s="27" t="str">
        <f>VLOOKUP(B4541,'大货清单（不定期按GOMS更新）'!A:K,11,FALSE)</f>
        <v>7.4</v>
      </c>
      <c r="K4541" s="27" t="str">
        <f>VLOOKUP(B4541,'大货清单（不定期按GOMS更新）'!A:N,12,FALSE)</f>
        <v>326</v>
      </c>
      <c r="L4541" s="27" t="str">
        <f>VLOOKUP(B4541,'大货清单（不定期按GOMS更新）'!A:M,13,FALSE)</f>
        <v>296</v>
      </c>
      <c r="M4541" s="27" t="str">
        <f>VLOOKUP(B4541,'大货清单（不定期按GOMS更新）'!A:N,14,FALSE)</f>
        <v>672</v>
      </c>
      <c r="N4541" s="53" t="s">
        <v>1041</v>
      </c>
      <c r="O4541" s="27">
        <f>IFERROR(VLOOKUP(N4541,'散件迭代（不定期更新）'!C:J,8,FALSE),0)</f>
        <v>0</v>
      </c>
      <c r="P4541" s="27" t="str">
        <f>IFERROR(VLOOKUP(N4541,'散件（更新）'!B:H,3,FALSE),0)</f>
        <v>206-1879-0107</v>
      </c>
      <c r="Q4541" s="27" t="str">
        <f>VLOOKUP(N4541,'散件（更新）'!B:H,2,FALSE)</f>
        <v>114-18790107</v>
      </c>
      <c r="R4541" s="27" t="str">
        <f>VLOOKUP(N4541,'散件（更新）'!B:H,7,FALSE)</f>
        <v>Brush Roller</v>
      </c>
      <c r="S4541" s="27" t="str">
        <f>VLOOKUP(N4541,'散件（更新）'!B:E,4,FALSE)</f>
        <v>https://tineco-yxzt.oss-accelerate.aliyuncs.com/product/114-18790107.jpg</v>
      </c>
      <c r="T4541" s="27" t="s">
        <v>8759</v>
      </c>
      <c r="U4541" s="28" t="str">
        <f>VLOOKUP(N4541,'散件（更新）'!B:G,6,FALSE)</f>
        <v>滚刷组件</v>
      </c>
      <c r="V4541" s="28" t="str">
        <f>VLOOKUP(N4541,'散件（更新）'!B:I,8,FALSE)</f>
        <v>6972200191786</v>
      </c>
    </row>
    <row r="4542" spans="1:22">
      <c r="A4542" s="57">
        <v>46169</v>
      </c>
      <c r="B4542" s="53" t="s">
        <v>141</v>
      </c>
      <c r="C4542" s="27" t="str">
        <f>VLOOKUP(B4542,'大货清单（不定期按GOMS更新）'!A:H,8,0)</f>
        <v>109-20110401</v>
      </c>
      <c r="D4542" s="27" t="str">
        <f>VLOOKUP(B4542,'大货清单（不定期按GOMS更新）'!A:C,3,0)</f>
        <v>CL2011D-01</v>
      </c>
      <c r="E4542" s="27" t="str">
        <f>VLOOKUP(B4542,'大货清单（不定期按GOMS更新）'!A:H,4,0)</f>
        <v>ES,UA,FR,DE,AT,CH,ZA,GR,PL,NL,DK,TR,MA,LT,CZ,HU</v>
      </c>
      <c r="F4542" s="27" t="str">
        <f>VLOOKUP(B4542,'大货清单（不定期按GOMS更新）'!A:H,2,0)</f>
        <v>iFloor Breeze</v>
      </c>
      <c r="G4542" s="28">
        <f>VLOOKUP(B4542,'大货清单（不定期按GOMS更新）'!A:I,9,FALSE)</f>
        <v>6972200194176</v>
      </c>
      <c r="H4542" s="27" t="str">
        <f>VLOOKUP(B4542,'大货清单（不定期按GOMS更新）'!A:H,7,0)</f>
        <v>White&amp;Grey</v>
      </c>
      <c r="I4542" s="27" t="str">
        <f>VLOOKUP(B4542,'大货清单（不定期按GOMS更新）'!A:F,6,FALSE)</f>
        <v>ACTIVE</v>
      </c>
      <c r="J4542" s="27" t="str">
        <f>VLOOKUP(B4542,'大货清单（不定期按GOMS更新）'!A:K,11,FALSE)</f>
        <v>7.4</v>
      </c>
      <c r="K4542" s="27" t="str">
        <f>VLOOKUP(B4542,'大货清单（不定期按GOMS更新）'!A:N,12,FALSE)</f>
        <v>326</v>
      </c>
      <c r="L4542" s="27" t="str">
        <f>VLOOKUP(B4542,'大货清单（不定期按GOMS更新）'!A:M,13,FALSE)</f>
        <v>296</v>
      </c>
      <c r="M4542" s="27" t="str">
        <f>VLOOKUP(B4542,'大货清单（不定期按GOMS更新）'!A:N,14,FALSE)</f>
        <v>672</v>
      </c>
      <c r="N4542" s="53" t="s">
        <v>1040</v>
      </c>
      <c r="O4542" s="27" t="str">
        <f>IFERROR(VLOOKUP(N4542,'散件迭代（不定期更新）'!C:J,8,FALSE),0)</f>
        <v>A43</v>
      </c>
      <c r="P4542" s="27" t="str">
        <f>IFERROR(VLOOKUP(N4542,'散件（更新）'!B:H,3,FALSE),0)</f>
        <v>206-1879-0102</v>
      </c>
      <c r="Q4542" s="27" t="str">
        <f>VLOOKUP(N4542,'散件（更新）'!B:H,2,FALSE)</f>
        <v>114-18790102</v>
      </c>
      <c r="R4542" s="27" t="str">
        <f>VLOOKUP(N4542,'散件（更新）'!B:H,7,FALSE)</f>
        <v>Hepa Assy</v>
      </c>
      <c r="S4542" s="27" t="str">
        <f>VLOOKUP(N4542,'散件（更新）'!B:E,4,FALSE)</f>
        <v>https://tineco-yxzt.oss-accelerate.aliyuncs.com/product/114-18790102.png</v>
      </c>
      <c r="T4542" s="27" t="s">
        <v>8759</v>
      </c>
      <c r="U4542" s="28" t="str">
        <f>VLOOKUP(N4542,'散件（更新）'!B:G,6,FALSE)</f>
        <v>回收桶过滤器组件（前置方形过滤器组件+回收桶滤网组件）</v>
      </c>
      <c r="V4542" s="28" t="str">
        <f>VLOOKUP(N4542,'散件（更新）'!B:I,8,FALSE)</f>
        <v>6972200191731</v>
      </c>
    </row>
    <row r="4543" spans="1:22">
      <c r="A4543" s="57">
        <v>46169</v>
      </c>
      <c r="B4543" s="53" t="s">
        <v>141</v>
      </c>
      <c r="C4543" s="27" t="str">
        <f>VLOOKUP(B4543,'大货清单（不定期按GOMS更新）'!A:H,8,0)</f>
        <v>109-20110401</v>
      </c>
      <c r="D4543" s="27" t="str">
        <f>VLOOKUP(B4543,'大货清单（不定期按GOMS更新）'!A:C,3,0)</f>
        <v>CL2011D-01</v>
      </c>
      <c r="E4543" s="27" t="str">
        <f>VLOOKUP(B4543,'大货清单（不定期按GOMS更新）'!A:H,4,0)</f>
        <v>ES,UA,FR,DE,AT,CH,ZA,GR,PL,NL,DK,TR,MA,LT,CZ,HU</v>
      </c>
      <c r="F4543" s="27" t="str">
        <f>VLOOKUP(B4543,'大货清单（不定期按GOMS更新）'!A:H,2,0)</f>
        <v>iFloor Breeze</v>
      </c>
      <c r="G4543" s="28">
        <f>VLOOKUP(B4543,'大货清单（不定期按GOMS更新）'!A:I,9,FALSE)</f>
        <v>6972200194176</v>
      </c>
      <c r="H4543" s="27" t="str">
        <f>VLOOKUP(B4543,'大货清单（不定期按GOMS更新）'!A:H,7,0)</f>
        <v>White&amp;Grey</v>
      </c>
      <c r="I4543" s="27" t="str">
        <f>VLOOKUP(B4543,'大货清单（不定期按GOMS更新）'!A:F,6,FALSE)</f>
        <v>ACTIVE</v>
      </c>
      <c r="J4543" s="27" t="str">
        <f>VLOOKUP(B4543,'大货清单（不定期按GOMS更新）'!A:K,11,FALSE)</f>
        <v>7.4</v>
      </c>
      <c r="K4543" s="27" t="str">
        <f>VLOOKUP(B4543,'大货清单（不定期按GOMS更新）'!A:N,12,FALSE)</f>
        <v>326</v>
      </c>
      <c r="L4543" s="27" t="str">
        <f>VLOOKUP(B4543,'大货清单（不定期按GOMS更新）'!A:M,13,FALSE)</f>
        <v>296</v>
      </c>
      <c r="M4543" s="27" t="str">
        <f>VLOOKUP(B4543,'大货清单（不定期按GOMS更新）'!A:N,14,FALSE)</f>
        <v>672</v>
      </c>
      <c r="N4543" s="53" t="s">
        <v>502</v>
      </c>
      <c r="O4543" s="27">
        <f>IFERROR(VLOOKUP(N4543,'散件迭代（不定期更新）'!C:J,8,FALSE),0)</f>
        <v>0</v>
      </c>
      <c r="P4543" s="27" t="str">
        <f>IFERROR(VLOOKUP(N4543,'散件（更新）'!B:H,3,FALSE),0)</f>
        <v>206-1879-0103</v>
      </c>
      <c r="Q4543" s="27" t="str">
        <f>VLOOKUP(N4543,'散件（更新）'!B:H,2,FALSE)</f>
        <v>114-18790103</v>
      </c>
      <c r="R4543" s="27" t="str">
        <f>VLOOKUP(N4543,'散件（更新）'!B:H,7,FALSE)</f>
        <v>Filter</v>
      </c>
      <c r="S4543" s="27" t="str">
        <f>VLOOKUP(N4543,'散件（更新）'!B:E,4,FALSE)</f>
        <v>https://tineco-yxzt.oss-accelerate.aliyuncs.com/20231227/9FWFI031100_1703640265133.png</v>
      </c>
      <c r="T4543" s="27" t="s">
        <v>8759</v>
      </c>
      <c r="U4543" s="28" t="str">
        <f>VLOOKUP(N4543,'散件（更新）'!B:G,6,FALSE)</f>
        <v>回收桶挡板</v>
      </c>
      <c r="V4543" s="28" t="str">
        <f>VLOOKUP(N4543,'散件（更新）'!B:I,8,FALSE)</f>
        <v>6972200191748</v>
      </c>
    </row>
    <row r="4544" spans="1:22">
      <c r="A4544" s="57">
        <v>46169</v>
      </c>
      <c r="B4544" s="53" t="s">
        <v>141</v>
      </c>
      <c r="C4544" s="27" t="str">
        <f>VLOOKUP(B4544,'大货清单（不定期按GOMS更新）'!A:H,8,0)</f>
        <v>109-20110401</v>
      </c>
      <c r="D4544" s="27" t="str">
        <f>VLOOKUP(B4544,'大货清单（不定期按GOMS更新）'!A:C,3,0)</f>
        <v>CL2011D-01</v>
      </c>
      <c r="E4544" s="27" t="str">
        <f>VLOOKUP(B4544,'大货清单（不定期按GOMS更新）'!A:H,4,0)</f>
        <v>ES,UA,FR,DE,AT,CH,ZA,GR,PL,NL,DK,TR,MA,LT,CZ,HU</v>
      </c>
      <c r="F4544" s="27" t="str">
        <f>VLOOKUP(B4544,'大货清单（不定期按GOMS更新）'!A:H,2,0)</f>
        <v>iFloor Breeze</v>
      </c>
      <c r="G4544" s="28">
        <f>VLOOKUP(B4544,'大货清单（不定期按GOMS更新）'!A:I,9,FALSE)</f>
        <v>6972200194176</v>
      </c>
      <c r="H4544" s="27" t="str">
        <f>VLOOKUP(B4544,'大货清单（不定期按GOMS更新）'!A:H,7,0)</f>
        <v>White&amp;Grey</v>
      </c>
      <c r="I4544" s="27" t="str">
        <f>VLOOKUP(B4544,'大货清单（不定期按GOMS更新）'!A:F,6,FALSE)</f>
        <v>ACTIVE</v>
      </c>
      <c r="J4544" s="27" t="str">
        <f>VLOOKUP(B4544,'大货清单（不定期按GOMS更新）'!A:K,11,FALSE)</f>
        <v>7.4</v>
      </c>
      <c r="K4544" s="27" t="str">
        <f>VLOOKUP(B4544,'大货清单（不定期按GOMS更新）'!A:N,12,FALSE)</f>
        <v>326</v>
      </c>
      <c r="L4544" s="27" t="str">
        <f>VLOOKUP(B4544,'大货清单（不定期按GOMS更新）'!A:M,13,FALSE)</f>
        <v>296</v>
      </c>
      <c r="M4544" s="27" t="str">
        <f>VLOOKUP(B4544,'大货清单（不定期按GOMS更新）'!A:N,14,FALSE)</f>
        <v>672</v>
      </c>
      <c r="N4544" s="53" t="s">
        <v>1191</v>
      </c>
      <c r="O4544" s="27" t="str">
        <f>IFERROR(VLOOKUP(N4544,'散件迭代（不定期更新）'!C:J,8,FALSE),0)</f>
        <v>A26</v>
      </c>
      <c r="P4544" s="27" t="str">
        <f>IFERROR(VLOOKUP(N4544,'散件（更新）'!B:H,3,FALSE),0)</f>
        <v>206-1879-0120</v>
      </c>
      <c r="Q4544" s="27" t="str">
        <f>VLOOKUP(N4544,'散件（更新）'!B:H,2,FALSE)</f>
        <v>114-18790120</v>
      </c>
      <c r="R4544" s="27" t="str">
        <f>VLOOKUP(N4544,'散件（更新）'!B:H,7,FALSE)</f>
        <v>Adapter</v>
      </c>
      <c r="S4544" s="27" t="str">
        <f>VLOOKUP(N4544,'散件（更新）'!B:E,4,FALSE)</f>
        <v>https://tineco-yxzt.oss-accelerate.aliyuncs.com/product/114-18790120.jpg</v>
      </c>
      <c r="T4544" s="27" t="s">
        <v>8759</v>
      </c>
      <c r="U4544" s="28" t="str">
        <f>VLOOKUP(N4544,'散件（更新）'!B:G,6,FALSE)</f>
        <v>适配器（低配）</v>
      </c>
      <c r="V4544" s="28" t="str">
        <f>VLOOKUP(N4544,'散件（更新）'!B:I,8,FALSE)</f>
        <v>6972200191854</v>
      </c>
    </row>
    <row r="4545" spans="1:22">
      <c r="A4545" s="57">
        <v>46169</v>
      </c>
      <c r="B4545" s="53" t="s">
        <v>141</v>
      </c>
      <c r="C4545" s="27" t="str">
        <f>VLOOKUP(B4545,'大货清单（不定期按GOMS更新）'!A:H,8,0)</f>
        <v>109-20110401</v>
      </c>
      <c r="D4545" s="27" t="str">
        <f>VLOOKUP(B4545,'大货清单（不定期按GOMS更新）'!A:C,3,0)</f>
        <v>CL2011D-01</v>
      </c>
      <c r="E4545" s="27" t="str">
        <f>VLOOKUP(B4545,'大货清单（不定期按GOMS更新）'!A:H,4,0)</f>
        <v>ES,UA,FR,DE,AT,CH,ZA,GR,PL,NL,DK,TR,MA,LT,CZ,HU</v>
      </c>
      <c r="F4545" s="27" t="str">
        <f>VLOOKUP(B4545,'大货清单（不定期按GOMS更新）'!A:H,2,0)</f>
        <v>iFloor Breeze</v>
      </c>
      <c r="G4545" s="28">
        <f>VLOOKUP(B4545,'大货清单（不定期按GOMS更新）'!A:I,9,FALSE)</f>
        <v>6972200194176</v>
      </c>
      <c r="H4545" s="27" t="str">
        <f>VLOOKUP(B4545,'大货清单（不定期按GOMS更新）'!A:H,7,0)</f>
        <v>White&amp;Grey</v>
      </c>
      <c r="I4545" s="27" t="str">
        <f>VLOOKUP(B4545,'大货清单（不定期按GOMS更新）'!A:F,6,FALSE)</f>
        <v>ACTIVE</v>
      </c>
      <c r="J4545" s="27" t="str">
        <f>VLOOKUP(B4545,'大货清单（不定期按GOMS更新）'!A:K,11,FALSE)</f>
        <v>7.4</v>
      </c>
      <c r="K4545" s="27" t="str">
        <f>VLOOKUP(B4545,'大货清单（不定期按GOMS更新）'!A:N,12,FALSE)</f>
        <v>326</v>
      </c>
      <c r="L4545" s="27" t="str">
        <f>VLOOKUP(B4545,'大货清单（不定期按GOMS更新）'!A:M,13,FALSE)</f>
        <v>296</v>
      </c>
      <c r="M4545" s="27" t="str">
        <f>VLOOKUP(B4545,'大货清单（不定期按GOMS更新）'!A:N,14,FALSE)</f>
        <v>672</v>
      </c>
      <c r="N4545" s="53" t="s">
        <v>1197</v>
      </c>
      <c r="O4545" s="27">
        <f>IFERROR(VLOOKUP(N4545,'散件迭代（不定期更新）'!C:J,8,FALSE),0)</f>
        <v>0</v>
      </c>
      <c r="P4545" s="27" t="str">
        <f>IFERROR(VLOOKUP(N4545,'散件（更新）'!B:H,3,FALSE),0)</f>
        <v>206-2011-0102</v>
      </c>
      <c r="Q4545" s="27" t="str">
        <f>VLOOKUP(N4545,'散件（更新）'!B:H,2,FALSE)</f>
        <v>114-20110102</v>
      </c>
      <c r="R4545" s="27" t="str">
        <f>VLOOKUP(N4545,'散件（更新）'!B:H,7,FALSE)</f>
        <v>Charging Base</v>
      </c>
      <c r="S4545" s="27" t="str">
        <f>VLOOKUP(N4545,'散件（更新）'!B:E,4,FALSE)</f>
        <v>https://tineco-yxzt.oss-accelerate.aliyuncs.com/20231219/9FWPB041100_1702948018133.png</v>
      </c>
      <c r="T4545" s="27" t="s">
        <v>8759</v>
      </c>
      <c r="U4545" s="28" t="str">
        <f>VLOOKUP(N4545,'散件（更新）'!B:G,6,FALSE)</f>
        <v>托盘组件</v>
      </c>
      <c r="V4545" s="28" t="str">
        <f>VLOOKUP(N4545,'散件（更新）'!B:I,8,FALSE)</f>
        <v>6972200195005</v>
      </c>
    </row>
    <row r="4546" spans="1:22">
      <c r="A4546" s="57">
        <v>46169</v>
      </c>
      <c r="B4546" s="53" t="s">
        <v>141</v>
      </c>
      <c r="C4546" s="27" t="str">
        <f>VLOOKUP(B4546,'大货清单（不定期按GOMS更新）'!A:H,8,0)</f>
        <v>109-20110401</v>
      </c>
      <c r="D4546" s="27" t="str">
        <f>VLOOKUP(B4546,'大货清单（不定期按GOMS更新）'!A:C,3,0)</f>
        <v>CL2011D-01</v>
      </c>
      <c r="E4546" s="27" t="str">
        <f>VLOOKUP(B4546,'大货清单（不定期按GOMS更新）'!A:H,4,0)</f>
        <v>ES,UA,FR,DE,AT,CH,ZA,GR,PL,NL,DK,TR,MA,LT,CZ,HU</v>
      </c>
      <c r="F4546" s="27" t="str">
        <f>VLOOKUP(B4546,'大货清单（不定期按GOMS更新）'!A:H,2,0)</f>
        <v>iFloor Breeze</v>
      </c>
      <c r="G4546" s="28">
        <f>VLOOKUP(B4546,'大货清单（不定期按GOMS更新）'!A:I,9,FALSE)</f>
        <v>6972200194176</v>
      </c>
      <c r="H4546" s="27" t="str">
        <f>VLOOKUP(B4546,'大货清单（不定期按GOMS更新）'!A:H,7,0)</f>
        <v>White&amp;Grey</v>
      </c>
      <c r="I4546" s="27" t="str">
        <f>VLOOKUP(B4546,'大货清单（不定期按GOMS更新）'!A:F,6,FALSE)</f>
        <v>ACTIVE</v>
      </c>
      <c r="J4546" s="27" t="str">
        <f>VLOOKUP(B4546,'大货清单（不定期按GOMS更新）'!A:K,11,FALSE)</f>
        <v>7.4</v>
      </c>
      <c r="K4546" s="27" t="str">
        <f>VLOOKUP(B4546,'大货清单（不定期按GOMS更新）'!A:N,12,FALSE)</f>
        <v>326</v>
      </c>
      <c r="L4546" s="27" t="str">
        <f>VLOOKUP(B4546,'大货清单（不定期按GOMS更新）'!A:M,13,FALSE)</f>
        <v>296</v>
      </c>
      <c r="M4546" s="27" t="str">
        <f>VLOOKUP(B4546,'大货清单（不定期按GOMS更新）'!A:N,14,FALSE)</f>
        <v>672</v>
      </c>
      <c r="N4546" s="53" t="s">
        <v>1196</v>
      </c>
      <c r="O4546" s="27">
        <f>IFERROR(VLOOKUP(N4546,'散件迭代（不定期更新）'!C:J,8,FALSE),0)</f>
        <v>0</v>
      </c>
      <c r="P4546" s="27" t="str">
        <f>IFERROR(VLOOKUP(N4546,'散件（更新）'!B:H,3,FALSE),0)</f>
        <v>206-2011-0103</v>
      </c>
      <c r="Q4546" s="27" t="str">
        <f>VLOOKUP(N4546,'散件（更新）'!B:H,2,FALSE)</f>
        <v>114-20110103</v>
      </c>
      <c r="R4546" s="27" t="str">
        <f>VLOOKUP(N4546,'散件（更新）'!B:H,7,FALSE)</f>
        <v>Battery</v>
      </c>
      <c r="S4546" s="27">
        <f>VLOOKUP(N4546,'散件（更新）'!B:E,4,FALSE)</f>
        <v>0</v>
      </c>
      <c r="T4546" s="27" t="s">
        <v>8759</v>
      </c>
      <c r="U4546" s="28" t="str">
        <f>VLOOKUP(N4546,'散件（更新）'!B:G,6,FALSE)</f>
        <v>电池包组件</v>
      </c>
      <c r="V4546" s="28" t="str">
        <f>VLOOKUP(N4546,'散件（更新）'!B:I,8,FALSE)</f>
        <v>6972200198433</v>
      </c>
    </row>
    <row r="4547" spans="1:22">
      <c r="A4547" s="57">
        <v>46169</v>
      </c>
      <c r="B4547" s="53" t="s">
        <v>141</v>
      </c>
      <c r="C4547" s="27" t="str">
        <f>VLOOKUP(B4547,'大货清单（不定期按GOMS更新）'!A:H,8,0)</f>
        <v>109-20110401</v>
      </c>
      <c r="D4547" s="27" t="str">
        <f>VLOOKUP(B4547,'大货清单（不定期按GOMS更新）'!A:C,3,0)</f>
        <v>CL2011D-01</v>
      </c>
      <c r="E4547" s="27" t="str">
        <f>VLOOKUP(B4547,'大货清单（不定期按GOMS更新）'!A:H,4,0)</f>
        <v>ES,UA,FR,DE,AT,CH,ZA,GR,PL,NL,DK,TR,MA,LT,CZ,HU</v>
      </c>
      <c r="F4547" s="27" t="str">
        <f>VLOOKUP(B4547,'大货清单（不定期按GOMS更新）'!A:H,2,0)</f>
        <v>iFloor Breeze</v>
      </c>
      <c r="G4547" s="28">
        <f>VLOOKUP(B4547,'大货清单（不定期按GOMS更新）'!A:I,9,FALSE)</f>
        <v>6972200194176</v>
      </c>
      <c r="H4547" s="27" t="str">
        <f>VLOOKUP(B4547,'大货清单（不定期按GOMS更新）'!A:H,7,0)</f>
        <v>White&amp;Grey</v>
      </c>
      <c r="I4547" s="27" t="str">
        <f>VLOOKUP(B4547,'大货清单（不定期按GOMS更新）'!A:F,6,FALSE)</f>
        <v>ACTIVE</v>
      </c>
      <c r="J4547" s="27" t="str">
        <f>VLOOKUP(B4547,'大货清单（不定期按GOMS更新）'!A:K,11,FALSE)</f>
        <v>7.4</v>
      </c>
      <c r="K4547" s="27" t="str">
        <f>VLOOKUP(B4547,'大货清单（不定期按GOMS更新）'!A:N,12,FALSE)</f>
        <v>326</v>
      </c>
      <c r="L4547" s="27" t="str">
        <f>VLOOKUP(B4547,'大货清单（不定期按GOMS更新）'!A:M,13,FALSE)</f>
        <v>296</v>
      </c>
      <c r="M4547" s="27" t="str">
        <f>VLOOKUP(B4547,'大货清单（不定期按GOMS更新）'!A:N,14,FALSE)</f>
        <v>672</v>
      </c>
      <c r="N4547" s="53" t="s">
        <v>1204</v>
      </c>
      <c r="O4547" s="27">
        <f>IFERROR(VLOOKUP(N4547,'散件迭代（不定期更新）'!C:J,8,FALSE),0)</f>
        <v>0</v>
      </c>
      <c r="P4547" s="27" t="str">
        <f>IFERROR(VLOOKUP(N4547,'散件（更新）'!B:H,3,FALSE),0)</f>
        <v>206-2011-0401</v>
      </c>
      <c r="Q4547" s="27" t="str">
        <f>VLOOKUP(N4547,'散件（更新）'!B:H,2,FALSE)</f>
        <v>114-20110401</v>
      </c>
      <c r="R4547" s="27" t="str">
        <f>VLOOKUP(N4547,'散件（更新）'!B:H,7,FALSE)</f>
        <v>Plastic part</v>
      </c>
      <c r="S4547" s="27" t="str">
        <f>VLOOKUP(N4547,'散件（更新）'!B:E,4,FALSE)</f>
        <v>https://tineco-yxzt.oss-accelerate.aliyuncs.com/20231219/9FWRH040000_1702948025339.png</v>
      </c>
      <c r="T4547" s="27" t="s">
        <v>8759</v>
      </c>
      <c r="U4547" s="28" t="str">
        <f>VLOOKUP(N4547,'散件（更新）'!B:G,6,FALSE)</f>
        <v>直立限位块</v>
      </c>
      <c r="V4547" s="28" t="str">
        <f>VLOOKUP(N4547,'散件（更新）'!B:I,8,FALSE)</f>
        <v>6972200197771</v>
      </c>
    </row>
    <row r="4548" spans="1:22">
      <c r="A4548" s="57">
        <v>46169</v>
      </c>
      <c r="B4548" s="53" t="s">
        <v>141</v>
      </c>
      <c r="C4548" s="27" t="str">
        <f>VLOOKUP(B4548,'大货清单（不定期按GOMS更新）'!A:H,8,0)</f>
        <v>109-20110401</v>
      </c>
      <c r="D4548" s="27" t="str">
        <f>VLOOKUP(B4548,'大货清单（不定期按GOMS更新）'!A:C,3,0)</f>
        <v>CL2011D-01</v>
      </c>
      <c r="E4548" s="27" t="str">
        <f>VLOOKUP(B4548,'大货清单（不定期按GOMS更新）'!A:H,4,0)</f>
        <v>ES,UA,FR,DE,AT,CH,ZA,GR,PL,NL,DK,TR,MA,LT,CZ,HU</v>
      </c>
      <c r="F4548" s="27" t="str">
        <f>VLOOKUP(B4548,'大货清单（不定期按GOMS更新）'!A:H,2,0)</f>
        <v>iFloor Breeze</v>
      </c>
      <c r="G4548" s="28">
        <f>VLOOKUP(B4548,'大货清单（不定期按GOMS更新）'!A:I,9,FALSE)</f>
        <v>6972200194176</v>
      </c>
      <c r="H4548" s="27" t="str">
        <f>VLOOKUP(B4548,'大货清单（不定期按GOMS更新）'!A:H,7,0)</f>
        <v>White&amp;Grey</v>
      </c>
      <c r="I4548" s="27" t="str">
        <f>VLOOKUP(B4548,'大货清单（不定期按GOMS更新）'!A:F,6,FALSE)</f>
        <v>ACTIVE</v>
      </c>
      <c r="J4548" s="27" t="str">
        <f>VLOOKUP(B4548,'大货清单（不定期按GOMS更新）'!A:K,11,FALSE)</f>
        <v>7.4</v>
      </c>
      <c r="K4548" s="27" t="str">
        <f>VLOOKUP(B4548,'大货清单（不定期按GOMS更新）'!A:N,12,FALSE)</f>
        <v>326</v>
      </c>
      <c r="L4548" s="27" t="str">
        <f>VLOOKUP(B4548,'大货清单（不定期按GOMS更新）'!A:M,13,FALSE)</f>
        <v>296</v>
      </c>
      <c r="M4548" s="27" t="str">
        <f>VLOOKUP(B4548,'大货清单（不定期按GOMS更新）'!A:N,14,FALSE)</f>
        <v>672</v>
      </c>
      <c r="N4548" s="53" t="s">
        <v>1206</v>
      </c>
      <c r="O4548" s="27">
        <f>IFERROR(VLOOKUP(N4548,'散件迭代（不定期更新）'!C:J,8,FALSE),0)</f>
        <v>0</v>
      </c>
      <c r="P4548" s="27" t="str">
        <f>IFERROR(VLOOKUP(N4548,'散件（更新）'!B:H,3,FALSE),0)</f>
        <v>206-2011-0402</v>
      </c>
      <c r="Q4548" s="27" t="str">
        <f>VLOOKUP(N4548,'散件（更新）'!B:H,2,FALSE)</f>
        <v>114-20110402</v>
      </c>
      <c r="R4548" s="27" t="str">
        <f>VLOOKUP(N4548,'散件（更新）'!B:H,7,FALSE)</f>
        <v>Motor</v>
      </c>
      <c r="S4548" s="27" t="str">
        <f>VLOOKUP(N4548,'散件（更新）'!B:E,4,FALSE)</f>
        <v>https://tineco-yxzt.oss-accelerate.aliyuncs.com/20231219/9FWRM040000_1702948028015.png</v>
      </c>
      <c r="T4548" s="27" t="s">
        <v>8759</v>
      </c>
      <c r="U4548" s="28" t="str">
        <f>VLOOKUP(N4548,'散件（更新）'!B:G,6,FALSE)</f>
        <v>风机装配组件</v>
      </c>
      <c r="V4548" s="28" t="str">
        <f>VLOOKUP(N4548,'散件（更新）'!B:I,8,FALSE)</f>
        <v>6972200197788</v>
      </c>
    </row>
    <row r="4549" spans="1:22">
      <c r="A4549" s="57">
        <v>46169</v>
      </c>
      <c r="B4549" s="53" t="s">
        <v>141</v>
      </c>
      <c r="C4549" s="27" t="str">
        <f>VLOOKUP(B4549,'大货清单（不定期按GOMS更新）'!A:H,8,0)</f>
        <v>109-20110401</v>
      </c>
      <c r="D4549" s="27" t="str">
        <f>VLOOKUP(B4549,'大货清单（不定期按GOMS更新）'!A:C,3,0)</f>
        <v>CL2011D-01</v>
      </c>
      <c r="E4549" s="27" t="str">
        <f>VLOOKUP(B4549,'大货清单（不定期按GOMS更新）'!A:H,4,0)</f>
        <v>ES,UA,FR,DE,AT,CH,ZA,GR,PL,NL,DK,TR,MA,LT,CZ,HU</v>
      </c>
      <c r="F4549" s="27" t="str">
        <f>VLOOKUP(B4549,'大货清单（不定期按GOMS更新）'!A:H,2,0)</f>
        <v>iFloor Breeze</v>
      </c>
      <c r="G4549" s="28">
        <f>VLOOKUP(B4549,'大货清单（不定期按GOMS更新）'!A:I,9,FALSE)</f>
        <v>6972200194176</v>
      </c>
      <c r="H4549" s="27" t="str">
        <f>VLOOKUP(B4549,'大货清单（不定期按GOMS更新）'!A:H,7,0)</f>
        <v>White&amp;Grey</v>
      </c>
      <c r="I4549" s="27" t="str">
        <f>VLOOKUP(B4549,'大货清单（不定期按GOMS更新）'!A:F,6,FALSE)</f>
        <v>ACTIVE</v>
      </c>
      <c r="J4549" s="27" t="str">
        <f>VLOOKUP(B4549,'大货清单（不定期按GOMS更新）'!A:K,11,FALSE)</f>
        <v>7.4</v>
      </c>
      <c r="K4549" s="27" t="str">
        <f>VLOOKUP(B4549,'大货清单（不定期按GOMS更新）'!A:N,12,FALSE)</f>
        <v>326</v>
      </c>
      <c r="L4549" s="27" t="str">
        <f>VLOOKUP(B4549,'大货清单（不定期按GOMS更新）'!A:M,13,FALSE)</f>
        <v>296</v>
      </c>
      <c r="M4549" s="27" t="str">
        <f>VLOOKUP(B4549,'大货清单（不定期按GOMS更新）'!A:N,14,FALSE)</f>
        <v>672</v>
      </c>
      <c r="N4549" s="53" t="s">
        <v>1205</v>
      </c>
      <c r="O4549" s="27">
        <f>IFERROR(VLOOKUP(N4549,'散件迭代（不定期更新）'!C:J,8,FALSE),0)</f>
        <v>0</v>
      </c>
      <c r="P4549" s="27" t="str">
        <f>IFERROR(VLOOKUP(N4549,'散件（更新）'!B:H,3,FALSE),0)</f>
        <v>206-2011-0403</v>
      </c>
      <c r="Q4549" s="27" t="str">
        <f>VLOOKUP(N4549,'散件（更新）'!B:H,2,FALSE)</f>
        <v>114-20110403</v>
      </c>
      <c r="R4549" s="27" t="str">
        <f>VLOOKUP(N4549,'散件（更新）'!B:H,7,FALSE)</f>
        <v>PCBA</v>
      </c>
      <c r="S4549" s="27">
        <f>VLOOKUP(N4549,'散件（更新）'!B:E,4,FALSE)</f>
        <v>0</v>
      </c>
      <c r="T4549" s="27" t="s">
        <v>8759</v>
      </c>
      <c r="U4549" s="28" t="str">
        <f>VLOOKUP(N4549,'散件（更新）'!B:G,6,FALSE)</f>
        <v>主控板组件</v>
      </c>
      <c r="V4549" s="28" t="str">
        <f>VLOOKUP(N4549,'散件（更新）'!B:I,8,FALSE)</f>
        <v>6972200197795</v>
      </c>
    </row>
    <row r="4550" spans="1:22">
      <c r="A4550" s="57">
        <v>46169</v>
      </c>
      <c r="B4550" s="53" t="s">
        <v>141</v>
      </c>
      <c r="C4550" s="27" t="str">
        <f>VLOOKUP(B4550,'大货清单（不定期按GOMS更新）'!A:H,8,0)</f>
        <v>109-20110401</v>
      </c>
      <c r="D4550" s="27" t="str">
        <f>VLOOKUP(B4550,'大货清单（不定期按GOMS更新）'!A:C,3,0)</f>
        <v>CL2011D-01</v>
      </c>
      <c r="E4550" s="27" t="str">
        <f>VLOOKUP(B4550,'大货清单（不定期按GOMS更新）'!A:H,4,0)</f>
        <v>ES,UA,FR,DE,AT,CH,ZA,GR,PL,NL,DK,TR,MA,LT,CZ,HU</v>
      </c>
      <c r="F4550" s="27" t="str">
        <f>VLOOKUP(B4550,'大货清单（不定期按GOMS更新）'!A:H,2,0)</f>
        <v>iFloor Breeze</v>
      </c>
      <c r="G4550" s="28">
        <f>VLOOKUP(B4550,'大货清单（不定期按GOMS更新）'!A:I,9,FALSE)</f>
        <v>6972200194176</v>
      </c>
      <c r="H4550" s="27" t="str">
        <f>VLOOKUP(B4550,'大货清单（不定期按GOMS更新）'!A:H,7,0)</f>
        <v>White&amp;Grey</v>
      </c>
      <c r="I4550" s="27" t="str">
        <f>VLOOKUP(B4550,'大货清单（不定期按GOMS更新）'!A:F,6,FALSE)</f>
        <v>ACTIVE</v>
      </c>
      <c r="J4550" s="27" t="str">
        <f>VLOOKUP(B4550,'大货清单（不定期按GOMS更新）'!A:K,11,FALSE)</f>
        <v>7.4</v>
      </c>
      <c r="K4550" s="27" t="str">
        <f>VLOOKUP(B4550,'大货清单（不定期按GOMS更新）'!A:N,12,FALSE)</f>
        <v>326</v>
      </c>
      <c r="L4550" s="27" t="str">
        <f>VLOOKUP(B4550,'大货清单（不定期按GOMS更新）'!A:M,13,FALSE)</f>
        <v>296</v>
      </c>
      <c r="M4550" s="27" t="str">
        <f>VLOOKUP(B4550,'大货清单（不定期按GOMS更新）'!A:N,14,FALSE)</f>
        <v>672</v>
      </c>
      <c r="N4550" s="53" t="s">
        <v>1072</v>
      </c>
      <c r="O4550" s="27">
        <f>IFERROR(VLOOKUP(N4550,'散件迭代（不定期更新）'!C:J,8,FALSE),0)</f>
        <v>0</v>
      </c>
      <c r="P4550" s="27" t="str">
        <f>IFERROR(VLOOKUP(N4550,'散件（更新）'!B:H,3,FALSE),0)</f>
        <v>206-1879-0144</v>
      </c>
      <c r="Q4550" s="27" t="str">
        <f>VLOOKUP(N4550,'散件（更新）'!B:H,2,FALSE)</f>
        <v>114-18790144</v>
      </c>
      <c r="R4550" s="27" t="str">
        <f>VLOOKUP(N4550,'散件（更新）'!B:H,7,FALSE)</f>
        <v>scraper</v>
      </c>
      <c r="S4550" s="27" t="str">
        <f>VLOOKUP(N4550,'散件（更新）'!B:E,4,FALSE)</f>
        <v>https://tineco-yxzt.oss-accelerate.aliyuncs.com/20231227/9FWTS031100_1703640265746.png</v>
      </c>
      <c r="T4550" s="27" t="s">
        <v>8759</v>
      </c>
      <c r="U4550" s="28" t="str">
        <f>VLOOKUP(N4550,'散件（更新）'!B:G,6,FALSE)</f>
        <v>刮条组件</v>
      </c>
      <c r="V4550" s="28" t="str">
        <f>VLOOKUP(N4550,'散件（更新）'!B:I,8,FALSE)</f>
        <v>6972200192509</v>
      </c>
    </row>
    <row r="4551" spans="1:22">
      <c r="A4551" s="57">
        <v>46169</v>
      </c>
      <c r="B4551" s="53" t="s">
        <v>141</v>
      </c>
      <c r="C4551" s="27" t="str">
        <f>VLOOKUP(B4551,'大货清单（不定期按GOMS更新）'!A:H,8,0)</f>
        <v>109-20110401</v>
      </c>
      <c r="D4551" s="27" t="str">
        <f>VLOOKUP(B4551,'大货清单（不定期按GOMS更新）'!A:C,3,0)</f>
        <v>CL2011D-01</v>
      </c>
      <c r="E4551" s="27" t="str">
        <f>VLOOKUP(B4551,'大货清单（不定期按GOMS更新）'!A:H,4,0)</f>
        <v>ES,UA,FR,DE,AT,CH,ZA,GR,PL,NL,DK,TR,MA,LT,CZ,HU</v>
      </c>
      <c r="F4551" s="27" t="str">
        <f>VLOOKUP(B4551,'大货清单（不定期按GOMS更新）'!A:H,2,0)</f>
        <v>iFloor Breeze</v>
      </c>
      <c r="G4551" s="28">
        <f>VLOOKUP(B4551,'大货清单（不定期按GOMS更新）'!A:I,9,FALSE)</f>
        <v>6972200194176</v>
      </c>
      <c r="H4551" s="27" t="str">
        <f>VLOOKUP(B4551,'大货清单（不定期按GOMS更新）'!A:H,7,0)</f>
        <v>White&amp;Grey</v>
      </c>
      <c r="I4551" s="27" t="str">
        <f>VLOOKUP(B4551,'大货清单（不定期按GOMS更新）'!A:F,6,FALSE)</f>
        <v>ACTIVE</v>
      </c>
      <c r="J4551" s="27" t="str">
        <f>VLOOKUP(B4551,'大货清单（不定期按GOMS更新）'!A:K,11,FALSE)</f>
        <v>7.4</v>
      </c>
      <c r="K4551" s="27" t="str">
        <f>VLOOKUP(B4551,'大货清单（不定期按GOMS更新）'!A:N,12,FALSE)</f>
        <v>326</v>
      </c>
      <c r="L4551" s="27" t="str">
        <f>VLOOKUP(B4551,'大货清单（不定期按GOMS更新）'!A:M,13,FALSE)</f>
        <v>296</v>
      </c>
      <c r="M4551" s="27" t="str">
        <f>VLOOKUP(B4551,'大货清单（不定期按GOMS更新）'!A:N,14,FALSE)</f>
        <v>672</v>
      </c>
      <c r="N4551" s="53" t="s">
        <v>1195</v>
      </c>
      <c r="O4551" s="27">
        <f>IFERROR(VLOOKUP(N4551,'散件迭代（不定期更新）'!C:J,8,FALSE),0)</f>
        <v>0</v>
      </c>
      <c r="P4551" s="27" t="str">
        <f>IFERROR(VLOOKUP(N4551,'散件（更新）'!B:H,3,FALSE),0)</f>
        <v>206-2011-0101</v>
      </c>
      <c r="Q4551" s="27" t="str">
        <f>VLOOKUP(N4551,'散件（更新）'!B:H,2,FALSE)</f>
        <v>114-20110101</v>
      </c>
      <c r="R4551" s="27" t="str">
        <f>VLOOKUP(N4551,'散件（更新）'!B:H,7,FALSE)</f>
        <v>Handle</v>
      </c>
      <c r="S4551" s="27" t="str">
        <f>VLOOKUP(N4551,'散件（更新）'!B:E,4,FALSE)</f>
        <v>https://tineco-yxzt.oss-accelerate.aliyuncs.com/20231227/9FWUH041100_1703640265834.png</v>
      </c>
      <c r="T4551" s="27" t="s">
        <v>8759</v>
      </c>
      <c r="U4551" s="28" t="str">
        <f>VLOOKUP(N4551,'散件（更新）'!B:G,6,FALSE)</f>
        <v>手柄组件</v>
      </c>
      <c r="V4551" s="28" t="str">
        <f>VLOOKUP(N4551,'散件（更新）'!B:I,8,FALSE)</f>
        <v>6972200194992</v>
      </c>
    </row>
    <row r="4552" spans="1:22">
      <c r="A4552" s="57">
        <v>46169</v>
      </c>
      <c r="B4552" s="53" t="s">
        <v>141</v>
      </c>
      <c r="C4552" s="27" t="str">
        <f>VLOOKUP(B4552,'大货清单（不定期按GOMS更新）'!A:H,8,0)</f>
        <v>109-20110401</v>
      </c>
      <c r="D4552" s="27" t="str">
        <f>VLOOKUP(B4552,'大货清单（不定期按GOMS更新）'!A:C,3,0)</f>
        <v>CL2011D-01</v>
      </c>
      <c r="E4552" s="27" t="str">
        <f>VLOOKUP(B4552,'大货清单（不定期按GOMS更新）'!A:H,4,0)</f>
        <v>ES,UA,FR,DE,AT,CH,ZA,GR,PL,NL,DK,TR,MA,LT,CZ,HU</v>
      </c>
      <c r="F4552" s="27" t="str">
        <f>VLOOKUP(B4552,'大货清单（不定期按GOMS更新）'!A:H,2,0)</f>
        <v>iFloor Breeze</v>
      </c>
      <c r="G4552" s="28">
        <f>VLOOKUP(B4552,'大货清单（不定期按GOMS更新）'!A:I,9,FALSE)</f>
        <v>6972200194176</v>
      </c>
      <c r="H4552" s="27" t="str">
        <f>VLOOKUP(B4552,'大货清单（不定期按GOMS更新）'!A:H,7,0)</f>
        <v>White&amp;Grey</v>
      </c>
      <c r="I4552" s="27" t="str">
        <f>VLOOKUP(B4552,'大货清单（不定期按GOMS更新）'!A:F,6,FALSE)</f>
        <v>ACTIVE</v>
      </c>
      <c r="J4552" s="27" t="str">
        <f>VLOOKUP(B4552,'大货清单（不定期按GOMS更新）'!A:K,11,FALSE)</f>
        <v>7.4</v>
      </c>
      <c r="K4552" s="27" t="str">
        <f>VLOOKUP(B4552,'大货清单（不定期按GOMS更新）'!A:N,12,FALSE)</f>
        <v>326</v>
      </c>
      <c r="L4552" s="27" t="str">
        <f>VLOOKUP(B4552,'大货清单（不定期按GOMS更新）'!A:M,13,FALSE)</f>
        <v>296</v>
      </c>
      <c r="M4552" s="27" t="str">
        <f>VLOOKUP(B4552,'大货清单（不定期按GOMS更新）'!A:N,14,FALSE)</f>
        <v>672</v>
      </c>
      <c r="N4552" s="53" t="s">
        <v>1188</v>
      </c>
      <c r="O4552" s="27">
        <f>IFERROR(VLOOKUP(N4552,'散件迭代（不定期更新）'!C:J,8,FALSE),0)</f>
        <v>0</v>
      </c>
      <c r="P4552" s="27" t="str">
        <f>IFERROR(VLOOKUP(N4552,'散件（更新）'!B:H,3,FALSE),0)</f>
        <v>206-1879-0117</v>
      </c>
      <c r="Q4552" s="27" t="str">
        <f>VLOOKUP(N4552,'散件（更新）'!B:H,2,FALSE)</f>
        <v>114-18790117</v>
      </c>
      <c r="R4552" s="27" t="str">
        <f>VLOOKUP(N4552,'散件（更新）'!B:H,7,FALSE)</f>
        <v>Clean Water Tank</v>
      </c>
      <c r="S4552" s="27" t="str">
        <f>VLOOKUP(N4552,'散件（更新）'!B:E,4,FALSE)</f>
        <v>https://tineco-yxzt.oss-accelerate.aliyuncs.com/product/114-18790117.jpg</v>
      </c>
      <c r="T4552" s="27" t="s">
        <v>8759</v>
      </c>
      <c r="U4552" s="28" t="str">
        <f>VLOOKUP(N4552,'散件（更新）'!B:G,6,FALSE)</f>
        <v>溶液桶组件(低配）</v>
      </c>
      <c r="V4552" s="28" t="str">
        <f>VLOOKUP(N4552,'散件（更新）'!B:I,8,FALSE)</f>
        <v>6972200191885</v>
      </c>
    </row>
    <row r="4553" spans="1:22">
      <c r="A4553" s="57">
        <v>46169</v>
      </c>
      <c r="B4553" s="53" t="s">
        <v>141</v>
      </c>
      <c r="C4553" s="27" t="str">
        <f>VLOOKUP(B4553,'大货清单（不定期按GOMS更新）'!A:H,8,0)</f>
        <v>109-20110401</v>
      </c>
      <c r="D4553" s="27" t="str">
        <f>VLOOKUP(B4553,'大货清单（不定期按GOMS更新）'!A:C,3,0)</f>
        <v>CL2011D-01</v>
      </c>
      <c r="E4553" s="27" t="str">
        <f>VLOOKUP(B4553,'大货清单（不定期按GOMS更新）'!A:H,4,0)</f>
        <v>ES,UA,FR,DE,AT,CH,ZA,GR,PL,NL,DK,TR,MA,LT,CZ,HU</v>
      </c>
      <c r="F4553" s="27" t="str">
        <f>VLOOKUP(B4553,'大货清单（不定期按GOMS更新）'!A:H,2,0)</f>
        <v>iFloor Breeze</v>
      </c>
      <c r="G4553" s="28">
        <f>VLOOKUP(B4553,'大货清单（不定期按GOMS更新）'!A:I,9,FALSE)</f>
        <v>6972200194176</v>
      </c>
      <c r="H4553" s="27" t="str">
        <f>VLOOKUP(B4553,'大货清单（不定期按GOMS更新）'!A:H,7,0)</f>
        <v>White&amp;Grey</v>
      </c>
      <c r="I4553" s="27" t="str">
        <f>VLOOKUP(B4553,'大货清单（不定期按GOMS更新）'!A:F,6,FALSE)</f>
        <v>ACTIVE</v>
      </c>
      <c r="J4553" s="27" t="str">
        <f>VLOOKUP(B4553,'大货清单（不定期按GOMS更新）'!A:K,11,FALSE)</f>
        <v>7.4</v>
      </c>
      <c r="K4553" s="27" t="str">
        <f>VLOOKUP(B4553,'大货清单（不定期按GOMS更新）'!A:N,12,FALSE)</f>
        <v>326</v>
      </c>
      <c r="L4553" s="27" t="str">
        <f>VLOOKUP(B4553,'大货清单（不定期按GOMS更新）'!A:M,13,FALSE)</f>
        <v>296</v>
      </c>
      <c r="M4553" s="27" t="str">
        <f>VLOOKUP(B4553,'大货清单（不定期按GOMS更新）'!A:N,14,FALSE)</f>
        <v>672</v>
      </c>
      <c r="N4553" s="53" t="s">
        <v>1189</v>
      </c>
      <c r="O4553" s="27">
        <f>IFERROR(VLOOKUP(N4553,'散件迭代（不定期更新）'!C:J,8,FALSE),0)</f>
        <v>0</v>
      </c>
      <c r="P4553" s="27" t="str">
        <f>IFERROR(VLOOKUP(N4553,'散件（更新）'!B:H,3,FALSE),0)</f>
        <v>206-1879-0116</v>
      </c>
      <c r="Q4553" s="27" t="str">
        <f>VLOOKUP(N4553,'散件（更新）'!B:H,2,FALSE)</f>
        <v>114-18790116</v>
      </c>
      <c r="R4553" s="27" t="str">
        <f>VLOOKUP(N4553,'散件（更新）'!B:H,7,FALSE)</f>
        <v>Dirt Water Tank</v>
      </c>
      <c r="S4553" s="27" t="str">
        <f>VLOOKUP(N4553,'散件（更新）'!B:E,4,FALSE)</f>
        <v>https://tineco-yxzt.oss-accelerate.aliyuncs.com/product/114-18790116.jpg</v>
      </c>
      <c r="T4553" s="27" t="s">
        <v>8759</v>
      </c>
      <c r="U4553" s="28" t="str">
        <f>VLOOKUP(N4553,'散件（更新）'!B:G,6,FALSE)</f>
        <v>回收桶组件(低配)</v>
      </c>
      <c r="V4553" s="28" t="str">
        <f>VLOOKUP(N4553,'散件（更新）'!B:I,8,FALSE)</f>
        <v>6972200191878</v>
      </c>
    </row>
    <row r="4554" spans="1:22">
      <c r="A4554" s="57">
        <v>46169</v>
      </c>
      <c r="B4554" s="53" t="s">
        <v>141</v>
      </c>
      <c r="C4554" s="27" t="str">
        <f>VLOOKUP(B4554,'大货清单（不定期按GOMS更新）'!A:H,8,0)</f>
        <v>109-20110401</v>
      </c>
      <c r="D4554" s="27" t="str">
        <f>VLOOKUP(B4554,'大货清单（不定期按GOMS更新）'!A:C,3,0)</f>
        <v>CL2011D-01</v>
      </c>
      <c r="E4554" s="27" t="str">
        <f>VLOOKUP(B4554,'大货清单（不定期按GOMS更新）'!A:H,4,0)</f>
        <v>ES,UA,FR,DE,AT,CH,ZA,GR,PL,NL,DK,TR,MA,LT,CZ,HU</v>
      </c>
      <c r="F4554" s="27" t="str">
        <f>VLOOKUP(B4554,'大货清单（不定期按GOMS更新）'!A:H,2,0)</f>
        <v>iFloor Breeze</v>
      </c>
      <c r="G4554" s="28">
        <f>VLOOKUP(B4554,'大货清单（不定期按GOMS更新）'!A:I,9,FALSE)</f>
        <v>6972200194176</v>
      </c>
      <c r="H4554" s="27" t="str">
        <f>VLOOKUP(B4554,'大货清单（不定期按GOMS更新）'!A:H,7,0)</f>
        <v>White&amp;Grey</v>
      </c>
      <c r="I4554" s="27" t="str">
        <f>VLOOKUP(B4554,'大货清单（不定期按GOMS更新）'!A:F,6,FALSE)</f>
        <v>ACTIVE</v>
      </c>
      <c r="J4554" s="27" t="str">
        <f>VLOOKUP(B4554,'大货清单（不定期按GOMS更新）'!A:K,11,FALSE)</f>
        <v>7.4</v>
      </c>
      <c r="K4554" s="27" t="str">
        <f>VLOOKUP(B4554,'大货清单（不定期按GOMS更新）'!A:N,12,FALSE)</f>
        <v>326</v>
      </c>
      <c r="L4554" s="27" t="str">
        <f>VLOOKUP(B4554,'大货清单（不定期按GOMS更新）'!A:M,13,FALSE)</f>
        <v>296</v>
      </c>
      <c r="M4554" s="27" t="str">
        <f>VLOOKUP(B4554,'大货清单（不定期按GOMS更新）'!A:N,14,FALSE)</f>
        <v>672</v>
      </c>
      <c r="N4554" s="53" t="s">
        <v>1225</v>
      </c>
      <c r="O4554" s="27">
        <f>IFERROR(VLOOKUP(N4554,'散件迭代（不定期更新）'!C:J,8,FALSE),0)</f>
        <v>0</v>
      </c>
      <c r="P4554" s="27" t="str">
        <f>IFERROR(VLOOKUP(N4554,'散件（更新）'!B:H,3,FALSE),0)</f>
        <v>206-1756-0099</v>
      </c>
      <c r="Q4554" s="27" t="str">
        <f>VLOOKUP(N4554,'散件（更新）'!B:H,2,FALSE)</f>
        <v>114-17560099</v>
      </c>
      <c r="R4554" s="27" t="str">
        <f>VLOOKUP(N4554,'散件（更新）'!B:H,7,FALSE)</f>
        <v>Repair Wheel</v>
      </c>
      <c r="S4554" s="27" t="str">
        <f>VLOOKUP(N4554,'散件（更新）'!B:E,4,FALSE)</f>
        <v>https://tineco-yxzt.oss-accelerate.aliyuncs.com/20231219/9VSRW100200_1702948075442.png</v>
      </c>
      <c r="T4554" s="27" t="s">
        <v>8759</v>
      </c>
      <c r="U4554" s="28" t="str">
        <f>VLOOKUP(N4554,'散件（更新）'!B:G,6,FALSE)</f>
        <v>地刷小轮+小轮轴组件</v>
      </c>
      <c r="V4554" s="28" t="str">
        <f>VLOOKUP(N4554,'散件（更新）'!B:I,8,FALSE)</f>
        <v>6972200194046</v>
      </c>
    </row>
    <row r="4555" spans="1:22">
      <c r="A4555" s="57">
        <v>46169</v>
      </c>
      <c r="B4555" s="53" t="s">
        <v>2847</v>
      </c>
      <c r="C4555" s="27" t="str">
        <f>VLOOKUP(B4555,'大货清单（不定期按GOMS更新）'!A:H,8,0)</f>
        <v>109-20110402</v>
      </c>
      <c r="D4555" s="27" t="str">
        <f>VLOOKUP(B4555,'大货清单（不定期按GOMS更新）'!A:C,3,0)</f>
        <v>CL2011D-02</v>
      </c>
      <c r="E4555" s="27" t="str">
        <f>VLOOKUP(B4555,'大货清单（不定期按GOMS更新）'!A:H,4,0)</f>
        <v>GB</v>
      </c>
      <c r="F4555" s="27" t="str">
        <f>VLOOKUP(B4555,'大货清单（不定期按GOMS更新）'!A:H,2,0)</f>
        <v>iFloor 3 Breeze</v>
      </c>
      <c r="G4555" s="28">
        <f>VLOOKUP(B4555,'大货清单（不定期按GOMS更新）'!A:I,9,FALSE)</f>
        <v>6972200194183</v>
      </c>
      <c r="H4555" s="27" t="str">
        <f>VLOOKUP(B4555,'大货清单（不定期按GOMS更新）'!A:H,7,0)</f>
        <v>White&amp;Grey</v>
      </c>
      <c r="I4555" s="27" t="str">
        <f>VLOOKUP(B4555,'大货清单（不定期按GOMS更新）'!A:F,6,FALSE)</f>
        <v>PHASEOUT</v>
      </c>
      <c r="J4555" s="27" t="str">
        <f>VLOOKUP(B4555,'大货清单（不定期按GOMS更新）'!A:K,11,FALSE)</f>
        <v>7.4</v>
      </c>
      <c r="K4555" s="27" t="str">
        <f>VLOOKUP(B4555,'大货清单（不定期按GOMS更新）'!A:N,12,FALSE)</f>
        <v>326</v>
      </c>
      <c r="L4555" s="27" t="str">
        <f>VLOOKUP(B4555,'大货清单（不定期按GOMS更新）'!A:M,13,FALSE)</f>
        <v>296</v>
      </c>
      <c r="M4555" s="27" t="str">
        <f>VLOOKUP(B4555,'大货清单（不定期按GOMS更新）'!A:N,14,FALSE)</f>
        <v>672</v>
      </c>
      <c r="N4555" s="53" t="s">
        <v>1186</v>
      </c>
      <c r="O4555" s="27">
        <f>IFERROR(VLOOKUP(N4555,'散件迭代（不定期更新）'!C:J,8,FALSE),0)</f>
        <v>0</v>
      </c>
      <c r="P4555" s="27" t="str">
        <f>IFERROR(VLOOKUP(N4555,'散件（更新）'!B:H,3,FALSE),0)</f>
        <v>206-1879-0118</v>
      </c>
      <c r="Q4555" s="27" t="str">
        <f>VLOOKUP(N4555,'散件（更新）'!B:H,2,FALSE)</f>
        <v>114-18790118</v>
      </c>
      <c r="R4555" s="27" t="str">
        <f>VLOOKUP(N4555,'散件（更新）'!B:H,7,FALSE)</f>
        <v>Brush Roller Cover</v>
      </c>
      <c r="S4555" s="27" t="str">
        <f>VLOOKUP(N4555,'散件（更新）'!B:E,4,FALSE)</f>
        <v>https://tineco-yxzt.oss-accelerate.aliyuncs.com/20231219/9FWBC031100_1702948010171.png</v>
      </c>
      <c r="T4555" s="27" t="s">
        <v>8759</v>
      </c>
      <c r="U4555" s="28" t="str">
        <f>VLOOKUP(N4555,'散件（更新）'!B:G,6,FALSE)</f>
        <v>滚刷盖组件</v>
      </c>
      <c r="V4555" s="28" t="str">
        <f>VLOOKUP(N4555,'散件（更新）'!B:I,8,FALSE)</f>
        <v>6972200191892</v>
      </c>
    </row>
    <row r="4556" spans="1:22">
      <c r="A4556" s="57">
        <v>46169</v>
      </c>
      <c r="B4556" s="53" t="s">
        <v>2847</v>
      </c>
      <c r="C4556" s="27" t="str">
        <f>VLOOKUP(B4556,'大货清单（不定期按GOMS更新）'!A:H,8,0)</f>
        <v>109-20110402</v>
      </c>
      <c r="D4556" s="27" t="str">
        <f>VLOOKUP(B4556,'大货清单（不定期按GOMS更新）'!A:C,3,0)</f>
        <v>CL2011D-02</v>
      </c>
      <c r="E4556" s="27" t="str">
        <f>VLOOKUP(B4556,'大货清单（不定期按GOMS更新）'!A:H,4,0)</f>
        <v>GB</v>
      </c>
      <c r="F4556" s="27" t="str">
        <f>VLOOKUP(B4556,'大货清单（不定期按GOMS更新）'!A:H,2,0)</f>
        <v>iFloor 3 Breeze</v>
      </c>
      <c r="G4556" s="28">
        <f>VLOOKUP(B4556,'大货清单（不定期按GOMS更新）'!A:I,9,FALSE)</f>
        <v>6972200194183</v>
      </c>
      <c r="H4556" s="27" t="str">
        <f>VLOOKUP(B4556,'大货清单（不定期按GOMS更新）'!A:H,7,0)</f>
        <v>White&amp;Grey</v>
      </c>
      <c r="I4556" s="27" t="str">
        <f>VLOOKUP(B4556,'大货清单（不定期按GOMS更新）'!A:F,6,FALSE)</f>
        <v>PHASEOUT</v>
      </c>
      <c r="J4556" s="27" t="str">
        <f>VLOOKUP(B4556,'大货清单（不定期按GOMS更新）'!A:K,11,FALSE)</f>
        <v>7.4</v>
      </c>
      <c r="K4556" s="27" t="str">
        <f>VLOOKUP(B4556,'大货清单（不定期按GOMS更新）'!A:N,12,FALSE)</f>
        <v>326</v>
      </c>
      <c r="L4556" s="27" t="str">
        <f>VLOOKUP(B4556,'大货清单（不定期按GOMS更新）'!A:M,13,FALSE)</f>
        <v>296</v>
      </c>
      <c r="M4556" s="27" t="str">
        <f>VLOOKUP(B4556,'大货清单（不定期按GOMS更新）'!A:N,14,FALSE)</f>
        <v>672</v>
      </c>
      <c r="N4556" s="53" t="s">
        <v>1041</v>
      </c>
      <c r="O4556" s="27">
        <f>IFERROR(VLOOKUP(N4556,'散件迭代（不定期更新）'!C:J,8,FALSE),0)</f>
        <v>0</v>
      </c>
      <c r="P4556" s="27" t="str">
        <f>IFERROR(VLOOKUP(N4556,'散件（更新）'!B:H,3,FALSE),0)</f>
        <v>206-1879-0107</v>
      </c>
      <c r="Q4556" s="27" t="str">
        <f>VLOOKUP(N4556,'散件（更新）'!B:H,2,FALSE)</f>
        <v>114-18790107</v>
      </c>
      <c r="R4556" s="27" t="str">
        <f>VLOOKUP(N4556,'散件（更新）'!B:H,7,FALSE)</f>
        <v>Brush Roller</v>
      </c>
      <c r="S4556" s="27" t="str">
        <f>VLOOKUP(N4556,'散件（更新）'!B:E,4,FALSE)</f>
        <v>https://tineco-yxzt.oss-accelerate.aliyuncs.com/product/114-18790107.jpg</v>
      </c>
      <c r="T4556" s="27" t="s">
        <v>8759</v>
      </c>
      <c r="U4556" s="28" t="str">
        <f>VLOOKUP(N4556,'散件（更新）'!B:G,6,FALSE)</f>
        <v>滚刷组件</v>
      </c>
      <c r="V4556" s="28" t="str">
        <f>VLOOKUP(N4556,'散件（更新）'!B:I,8,FALSE)</f>
        <v>6972200191786</v>
      </c>
    </row>
    <row r="4557" spans="1:22">
      <c r="A4557" s="57">
        <v>46169</v>
      </c>
      <c r="B4557" s="53" t="s">
        <v>2847</v>
      </c>
      <c r="C4557" s="27" t="str">
        <f>VLOOKUP(B4557,'大货清单（不定期按GOMS更新）'!A:H,8,0)</f>
        <v>109-20110402</v>
      </c>
      <c r="D4557" s="27" t="str">
        <f>VLOOKUP(B4557,'大货清单（不定期按GOMS更新）'!A:C,3,0)</f>
        <v>CL2011D-02</v>
      </c>
      <c r="E4557" s="27" t="str">
        <f>VLOOKUP(B4557,'大货清单（不定期按GOMS更新）'!A:H,4,0)</f>
        <v>GB</v>
      </c>
      <c r="F4557" s="27" t="str">
        <f>VLOOKUP(B4557,'大货清单（不定期按GOMS更新）'!A:H,2,0)</f>
        <v>iFloor 3 Breeze</v>
      </c>
      <c r="G4557" s="28">
        <f>VLOOKUP(B4557,'大货清单（不定期按GOMS更新）'!A:I,9,FALSE)</f>
        <v>6972200194183</v>
      </c>
      <c r="H4557" s="27" t="str">
        <f>VLOOKUP(B4557,'大货清单（不定期按GOMS更新）'!A:H,7,0)</f>
        <v>White&amp;Grey</v>
      </c>
      <c r="I4557" s="27" t="str">
        <f>VLOOKUP(B4557,'大货清单（不定期按GOMS更新）'!A:F,6,FALSE)</f>
        <v>PHASEOUT</v>
      </c>
      <c r="J4557" s="27" t="str">
        <f>VLOOKUP(B4557,'大货清单（不定期按GOMS更新）'!A:K,11,FALSE)</f>
        <v>7.4</v>
      </c>
      <c r="K4557" s="27" t="str">
        <f>VLOOKUP(B4557,'大货清单（不定期按GOMS更新）'!A:N,12,FALSE)</f>
        <v>326</v>
      </c>
      <c r="L4557" s="27" t="str">
        <f>VLOOKUP(B4557,'大货清单（不定期按GOMS更新）'!A:M,13,FALSE)</f>
        <v>296</v>
      </c>
      <c r="M4557" s="27" t="str">
        <f>VLOOKUP(B4557,'大货清单（不定期按GOMS更新）'!A:N,14,FALSE)</f>
        <v>672</v>
      </c>
      <c r="N4557" s="53" t="s">
        <v>1040</v>
      </c>
      <c r="O4557" s="27" t="str">
        <f>IFERROR(VLOOKUP(N4557,'散件迭代（不定期更新）'!C:J,8,FALSE),0)</f>
        <v>A43</v>
      </c>
      <c r="P4557" s="27" t="str">
        <f>IFERROR(VLOOKUP(N4557,'散件（更新）'!B:H,3,FALSE),0)</f>
        <v>206-1879-0102</v>
      </c>
      <c r="Q4557" s="27" t="str">
        <f>VLOOKUP(N4557,'散件（更新）'!B:H,2,FALSE)</f>
        <v>114-18790102</v>
      </c>
      <c r="R4557" s="27" t="str">
        <f>VLOOKUP(N4557,'散件（更新）'!B:H,7,FALSE)</f>
        <v>Hepa Assy</v>
      </c>
      <c r="S4557" s="27" t="str">
        <f>VLOOKUP(N4557,'散件（更新）'!B:E,4,FALSE)</f>
        <v>https://tineco-yxzt.oss-accelerate.aliyuncs.com/product/114-18790102.png</v>
      </c>
      <c r="T4557" s="27" t="s">
        <v>8759</v>
      </c>
      <c r="U4557" s="28" t="str">
        <f>VLOOKUP(N4557,'散件（更新）'!B:G,6,FALSE)</f>
        <v>回收桶过滤器组件（前置方形过滤器组件+回收桶滤网组件）</v>
      </c>
      <c r="V4557" s="28" t="str">
        <f>VLOOKUP(N4557,'散件（更新）'!B:I,8,FALSE)</f>
        <v>6972200191731</v>
      </c>
    </row>
    <row r="4558" spans="1:22">
      <c r="A4558" s="57">
        <v>46169</v>
      </c>
      <c r="B4558" s="53" t="s">
        <v>2847</v>
      </c>
      <c r="C4558" s="27" t="str">
        <f>VLOOKUP(B4558,'大货清单（不定期按GOMS更新）'!A:H,8,0)</f>
        <v>109-20110402</v>
      </c>
      <c r="D4558" s="27" t="str">
        <f>VLOOKUP(B4558,'大货清单（不定期按GOMS更新）'!A:C,3,0)</f>
        <v>CL2011D-02</v>
      </c>
      <c r="E4558" s="27" t="str">
        <f>VLOOKUP(B4558,'大货清单（不定期按GOMS更新）'!A:H,4,0)</f>
        <v>GB</v>
      </c>
      <c r="F4558" s="27" t="str">
        <f>VLOOKUP(B4558,'大货清单（不定期按GOMS更新）'!A:H,2,0)</f>
        <v>iFloor 3 Breeze</v>
      </c>
      <c r="G4558" s="28">
        <f>VLOOKUP(B4558,'大货清单（不定期按GOMS更新）'!A:I,9,FALSE)</f>
        <v>6972200194183</v>
      </c>
      <c r="H4558" s="27" t="str">
        <f>VLOOKUP(B4558,'大货清单（不定期按GOMS更新）'!A:H,7,0)</f>
        <v>White&amp;Grey</v>
      </c>
      <c r="I4558" s="27" t="str">
        <f>VLOOKUP(B4558,'大货清单（不定期按GOMS更新）'!A:F,6,FALSE)</f>
        <v>PHASEOUT</v>
      </c>
      <c r="J4558" s="27" t="str">
        <f>VLOOKUP(B4558,'大货清单（不定期按GOMS更新）'!A:K,11,FALSE)</f>
        <v>7.4</v>
      </c>
      <c r="K4558" s="27" t="str">
        <f>VLOOKUP(B4558,'大货清单（不定期按GOMS更新）'!A:N,12,FALSE)</f>
        <v>326</v>
      </c>
      <c r="L4558" s="27" t="str">
        <f>VLOOKUP(B4558,'大货清单（不定期按GOMS更新）'!A:M,13,FALSE)</f>
        <v>296</v>
      </c>
      <c r="M4558" s="27" t="str">
        <f>VLOOKUP(B4558,'大货清单（不定期按GOMS更新）'!A:N,14,FALSE)</f>
        <v>672</v>
      </c>
      <c r="N4558" s="53" t="s">
        <v>502</v>
      </c>
      <c r="O4558" s="27">
        <f>IFERROR(VLOOKUP(N4558,'散件迭代（不定期更新）'!C:J,8,FALSE),0)</f>
        <v>0</v>
      </c>
      <c r="P4558" s="27" t="str">
        <f>IFERROR(VLOOKUP(N4558,'散件（更新）'!B:H,3,FALSE),0)</f>
        <v>206-1879-0103</v>
      </c>
      <c r="Q4558" s="27" t="str">
        <f>VLOOKUP(N4558,'散件（更新）'!B:H,2,FALSE)</f>
        <v>114-18790103</v>
      </c>
      <c r="R4558" s="27" t="str">
        <f>VLOOKUP(N4558,'散件（更新）'!B:H,7,FALSE)</f>
        <v>Filter</v>
      </c>
      <c r="S4558" s="27" t="str">
        <f>VLOOKUP(N4558,'散件（更新）'!B:E,4,FALSE)</f>
        <v>https://tineco-yxzt.oss-accelerate.aliyuncs.com/20231227/9FWFI031100_1703640265133.png</v>
      </c>
      <c r="T4558" s="27" t="s">
        <v>8759</v>
      </c>
      <c r="U4558" s="28" t="str">
        <f>VLOOKUP(N4558,'散件（更新）'!B:G,6,FALSE)</f>
        <v>回收桶挡板</v>
      </c>
      <c r="V4558" s="28" t="str">
        <f>VLOOKUP(N4558,'散件（更新）'!B:I,8,FALSE)</f>
        <v>6972200191748</v>
      </c>
    </row>
    <row r="4559" spans="1:22">
      <c r="A4559" s="57">
        <v>46169</v>
      </c>
      <c r="B4559" s="53" t="s">
        <v>2847</v>
      </c>
      <c r="C4559" s="27" t="str">
        <f>VLOOKUP(B4559,'大货清单（不定期按GOMS更新）'!A:H,8,0)</f>
        <v>109-20110402</v>
      </c>
      <c r="D4559" s="27" t="str">
        <f>VLOOKUP(B4559,'大货清单（不定期按GOMS更新）'!A:C,3,0)</f>
        <v>CL2011D-02</v>
      </c>
      <c r="E4559" s="27" t="str">
        <f>VLOOKUP(B4559,'大货清单（不定期按GOMS更新）'!A:H,4,0)</f>
        <v>GB</v>
      </c>
      <c r="F4559" s="27" t="str">
        <f>VLOOKUP(B4559,'大货清单（不定期按GOMS更新）'!A:H,2,0)</f>
        <v>iFloor 3 Breeze</v>
      </c>
      <c r="G4559" s="28">
        <f>VLOOKUP(B4559,'大货清单（不定期按GOMS更新）'!A:I,9,FALSE)</f>
        <v>6972200194183</v>
      </c>
      <c r="H4559" s="27" t="str">
        <f>VLOOKUP(B4559,'大货清单（不定期按GOMS更新）'!A:H,7,0)</f>
        <v>White&amp;Grey</v>
      </c>
      <c r="I4559" s="27" t="str">
        <f>VLOOKUP(B4559,'大货清单（不定期按GOMS更新）'!A:F,6,FALSE)</f>
        <v>PHASEOUT</v>
      </c>
      <c r="J4559" s="27" t="str">
        <f>VLOOKUP(B4559,'大货清单（不定期按GOMS更新）'!A:K,11,FALSE)</f>
        <v>7.4</v>
      </c>
      <c r="K4559" s="27" t="str">
        <f>VLOOKUP(B4559,'大货清单（不定期按GOMS更新）'!A:N,12,FALSE)</f>
        <v>326</v>
      </c>
      <c r="L4559" s="27" t="str">
        <f>VLOOKUP(B4559,'大货清单（不定期按GOMS更新）'!A:M,13,FALSE)</f>
        <v>296</v>
      </c>
      <c r="M4559" s="27" t="str">
        <f>VLOOKUP(B4559,'大货清单（不定期按GOMS更新）'!A:N,14,FALSE)</f>
        <v>672</v>
      </c>
      <c r="N4559" s="53" t="s">
        <v>528</v>
      </c>
      <c r="O4559" s="27" t="str">
        <f>IFERROR(VLOOKUP(N4559,'散件迭代（不定期更新）'!C:J,8,FALSE),0)</f>
        <v>A28</v>
      </c>
      <c r="P4559" s="27" t="str">
        <f>IFERROR(VLOOKUP(N4559,'散件（更新）'!B:H,3,FALSE),0)</f>
        <v>206-1879-0124</v>
      </c>
      <c r="Q4559" s="27" t="str">
        <f>VLOOKUP(N4559,'散件（更新）'!B:H,2,FALSE)</f>
        <v>114-18790124</v>
      </c>
      <c r="R4559" s="27" t="str">
        <f>VLOOKUP(N4559,'散件（更新）'!B:H,7,FALSE)</f>
        <v>Adapter</v>
      </c>
      <c r="S4559" s="27" t="str">
        <f>VLOOKUP(N4559,'散件（更新）'!B:E,4,FALSE)</f>
        <v>https://tineco-yxzt.oss-accelerate.aliyuncs.com/product/114-18790124.jpg</v>
      </c>
      <c r="T4559" s="27" t="s">
        <v>8759</v>
      </c>
      <c r="U4559" s="28" t="str">
        <f>VLOOKUP(N4559,'散件（更新）'!B:G,6,FALSE)</f>
        <v>适配器 （UK低配）</v>
      </c>
      <c r="V4559" s="28" t="str">
        <f>VLOOKUP(N4559,'散件（更新）'!B:I,8,FALSE)</f>
        <v>6972200192233</v>
      </c>
    </row>
    <row r="4560" spans="1:22">
      <c r="A4560" s="57">
        <v>46169</v>
      </c>
      <c r="B4560" s="53" t="s">
        <v>2847</v>
      </c>
      <c r="C4560" s="27" t="str">
        <f>VLOOKUP(B4560,'大货清单（不定期按GOMS更新）'!A:H,8,0)</f>
        <v>109-20110402</v>
      </c>
      <c r="D4560" s="27" t="str">
        <f>VLOOKUP(B4560,'大货清单（不定期按GOMS更新）'!A:C,3,0)</f>
        <v>CL2011D-02</v>
      </c>
      <c r="E4560" s="27" t="str">
        <f>VLOOKUP(B4560,'大货清单（不定期按GOMS更新）'!A:H,4,0)</f>
        <v>GB</v>
      </c>
      <c r="F4560" s="27" t="str">
        <f>VLOOKUP(B4560,'大货清单（不定期按GOMS更新）'!A:H,2,0)</f>
        <v>iFloor 3 Breeze</v>
      </c>
      <c r="G4560" s="28">
        <f>VLOOKUP(B4560,'大货清单（不定期按GOMS更新）'!A:I,9,FALSE)</f>
        <v>6972200194183</v>
      </c>
      <c r="H4560" s="27" t="str">
        <f>VLOOKUP(B4560,'大货清单（不定期按GOMS更新）'!A:H,7,0)</f>
        <v>White&amp;Grey</v>
      </c>
      <c r="I4560" s="27" t="str">
        <f>VLOOKUP(B4560,'大货清单（不定期按GOMS更新）'!A:F,6,FALSE)</f>
        <v>PHASEOUT</v>
      </c>
      <c r="J4560" s="27" t="str">
        <f>VLOOKUP(B4560,'大货清单（不定期按GOMS更新）'!A:K,11,FALSE)</f>
        <v>7.4</v>
      </c>
      <c r="K4560" s="27" t="str">
        <f>VLOOKUP(B4560,'大货清单（不定期按GOMS更新）'!A:N,12,FALSE)</f>
        <v>326</v>
      </c>
      <c r="L4560" s="27" t="str">
        <f>VLOOKUP(B4560,'大货清单（不定期按GOMS更新）'!A:M,13,FALSE)</f>
        <v>296</v>
      </c>
      <c r="M4560" s="27" t="str">
        <f>VLOOKUP(B4560,'大货清单（不定期按GOMS更新）'!A:N,14,FALSE)</f>
        <v>672</v>
      </c>
      <c r="N4560" s="53" t="s">
        <v>1197</v>
      </c>
      <c r="O4560" s="27">
        <f>IFERROR(VLOOKUP(N4560,'散件迭代（不定期更新）'!C:J,8,FALSE),0)</f>
        <v>0</v>
      </c>
      <c r="P4560" s="27" t="str">
        <f>IFERROR(VLOOKUP(N4560,'散件（更新）'!B:H,3,FALSE),0)</f>
        <v>206-2011-0102</v>
      </c>
      <c r="Q4560" s="27" t="str">
        <f>VLOOKUP(N4560,'散件（更新）'!B:H,2,FALSE)</f>
        <v>114-20110102</v>
      </c>
      <c r="R4560" s="27" t="str">
        <f>VLOOKUP(N4560,'散件（更新）'!B:H,7,FALSE)</f>
        <v>Charging Base</v>
      </c>
      <c r="S4560" s="27" t="str">
        <f>VLOOKUP(N4560,'散件（更新）'!B:E,4,FALSE)</f>
        <v>https://tineco-yxzt.oss-accelerate.aliyuncs.com/20231219/9FWPB041100_1702948018133.png</v>
      </c>
      <c r="T4560" s="27" t="s">
        <v>8759</v>
      </c>
      <c r="U4560" s="28" t="str">
        <f>VLOOKUP(N4560,'散件（更新）'!B:G,6,FALSE)</f>
        <v>托盘组件</v>
      </c>
      <c r="V4560" s="28" t="str">
        <f>VLOOKUP(N4560,'散件（更新）'!B:I,8,FALSE)</f>
        <v>6972200195005</v>
      </c>
    </row>
    <row r="4561" spans="1:22">
      <c r="A4561" s="57">
        <v>46169</v>
      </c>
      <c r="B4561" s="53" t="s">
        <v>2847</v>
      </c>
      <c r="C4561" s="27" t="str">
        <f>VLOOKUP(B4561,'大货清单（不定期按GOMS更新）'!A:H,8,0)</f>
        <v>109-20110402</v>
      </c>
      <c r="D4561" s="27" t="str">
        <f>VLOOKUP(B4561,'大货清单（不定期按GOMS更新）'!A:C,3,0)</f>
        <v>CL2011D-02</v>
      </c>
      <c r="E4561" s="27" t="str">
        <f>VLOOKUP(B4561,'大货清单（不定期按GOMS更新）'!A:H,4,0)</f>
        <v>GB</v>
      </c>
      <c r="F4561" s="27" t="str">
        <f>VLOOKUP(B4561,'大货清单（不定期按GOMS更新）'!A:H,2,0)</f>
        <v>iFloor 3 Breeze</v>
      </c>
      <c r="G4561" s="28">
        <f>VLOOKUP(B4561,'大货清单（不定期按GOMS更新）'!A:I,9,FALSE)</f>
        <v>6972200194183</v>
      </c>
      <c r="H4561" s="27" t="str">
        <f>VLOOKUP(B4561,'大货清单（不定期按GOMS更新）'!A:H,7,0)</f>
        <v>White&amp;Grey</v>
      </c>
      <c r="I4561" s="27" t="str">
        <f>VLOOKUP(B4561,'大货清单（不定期按GOMS更新）'!A:F,6,FALSE)</f>
        <v>PHASEOUT</v>
      </c>
      <c r="J4561" s="27" t="str">
        <f>VLOOKUP(B4561,'大货清单（不定期按GOMS更新）'!A:K,11,FALSE)</f>
        <v>7.4</v>
      </c>
      <c r="K4561" s="27" t="str">
        <f>VLOOKUP(B4561,'大货清单（不定期按GOMS更新）'!A:N,12,FALSE)</f>
        <v>326</v>
      </c>
      <c r="L4561" s="27" t="str">
        <f>VLOOKUP(B4561,'大货清单（不定期按GOMS更新）'!A:M,13,FALSE)</f>
        <v>296</v>
      </c>
      <c r="M4561" s="27" t="str">
        <f>VLOOKUP(B4561,'大货清单（不定期按GOMS更新）'!A:N,14,FALSE)</f>
        <v>672</v>
      </c>
      <c r="N4561" s="53" t="s">
        <v>1196</v>
      </c>
      <c r="O4561" s="27">
        <f>IFERROR(VLOOKUP(N4561,'散件迭代（不定期更新）'!C:J,8,FALSE),0)</f>
        <v>0</v>
      </c>
      <c r="P4561" s="27" t="str">
        <f>IFERROR(VLOOKUP(N4561,'散件（更新）'!B:H,3,FALSE),0)</f>
        <v>206-2011-0103</v>
      </c>
      <c r="Q4561" s="27" t="str">
        <f>VLOOKUP(N4561,'散件（更新）'!B:H,2,FALSE)</f>
        <v>114-20110103</v>
      </c>
      <c r="R4561" s="27" t="str">
        <f>VLOOKUP(N4561,'散件（更新）'!B:H,7,FALSE)</f>
        <v>Battery</v>
      </c>
      <c r="S4561" s="27">
        <f>VLOOKUP(N4561,'散件（更新）'!B:E,4,FALSE)</f>
        <v>0</v>
      </c>
      <c r="T4561" s="27" t="s">
        <v>8759</v>
      </c>
      <c r="U4561" s="28" t="str">
        <f>VLOOKUP(N4561,'散件（更新）'!B:G,6,FALSE)</f>
        <v>电池包组件</v>
      </c>
      <c r="V4561" s="28" t="str">
        <f>VLOOKUP(N4561,'散件（更新）'!B:I,8,FALSE)</f>
        <v>6972200198433</v>
      </c>
    </row>
    <row r="4562" spans="1:22">
      <c r="A4562" s="57">
        <v>46169</v>
      </c>
      <c r="B4562" s="53" t="s">
        <v>2847</v>
      </c>
      <c r="C4562" s="27" t="str">
        <f>VLOOKUP(B4562,'大货清单（不定期按GOMS更新）'!A:H,8,0)</f>
        <v>109-20110402</v>
      </c>
      <c r="D4562" s="27" t="str">
        <f>VLOOKUP(B4562,'大货清单（不定期按GOMS更新）'!A:C,3,0)</f>
        <v>CL2011D-02</v>
      </c>
      <c r="E4562" s="27" t="str">
        <f>VLOOKUP(B4562,'大货清单（不定期按GOMS更新）'!A:H,4,0)</f>
        <v>GB</v>
      </c>
      <c r="F4562" s="27" t="str">
        <f>VLOOKUP(B4562,'大货清单（不定期按GOMS更新）'!A:H,2,0)</f>
        <v>iFloor 3 Breeze</v>
      </c>
      <c r="G4562" s="28">
        <f>VLOOKUP(B4562,'大货清单（不定期按GOMS更新）'!A:I,9,FALSE)</f>
        <v>6972200194183</v>
      </c>
      <c r="H4562" s="27" t="str">
        <f>VLOOKUP(B4562,'大货清单（不定期按GOMS更新）'!A:H,7,0)</f>
        <v>White&amp;Grey</v>
      </c>
      <c r="I4562" s="27" t="str">
        <f>VLOOKUP(B4562,'大货清单（不定期按GOMS更新）'!A:F,6,FALSE)</f>
        <v>PHASEOUT</v>
      </c>
      <c r="J4562" s="27" t="str">
        <f>VLOOKUP(B4562,'大货清单（不定期按GOMS更新）'!A:K,11,FALSE)</f>
        <v>7.4</v>
      </c>
      <c r="K4562" s="27" t="str">
        <f>VLOOKUP(B4562,'大货清单（不定期按GOMS更新）'!A:N,12,FALSE)</f>
        <v>326</v>
      </c>
      <c r="L4562" s="27" t="str">
        <f>VLOOKUP(B4562,'大货清单（不定期按GOMS更新）'!A:M,13,FALSE)</f>
        <v>296</v>
      </c>
      <c r="M4562" s="27" t="str">
        <f>VLOOKUP(B4562,'大货清单（不定期按GOMS更新）'!A:N,14,FALSE)</f>
        <v>672</v>
      </c>
      <c r="N4562" s="53" t="s">
        <v>1204</v>
      </c>
      <c r="O4562" s="27">
        <f>IFERROR(VLOOKUP(N4562,'散件迭代（不定期更新）'!C:J,8,FALSE),0)</f>
        <v>0</v>
      </c>
      <c r="P4562" s="27" t="str">
        <f>IFERROR(VLOOKUP(N4562,'散件（更新）'!B:H,3,FALSE),0)</f>
        <v>206-2011-0401</v>
      </c>
      <c r="Q4562" s="27" t="str">
        <f>VLOOKUP(N4562,'散件（更新）'!B:H,2,FALSE)</f>
        <v>114-20110401</v>
      </c>
      <c r="R4562" s="27" t="str">
        <f>VLOOKUP(N4562,'散件（更新）'!B:H,7,FALSE)</f>
        <v>Plastic part</v>
      </c>
      <c r="S4562" s="27" t="str">
        <f>VLOOKUP(N4562,'散件（更新）'!B:E,4,FALSE)</f>
        <v>https://tineco-yxzt.oss-accelerate.aliyuncs.com/20231219/9FWRH040000_1702948025339.png</v>
      </c>
      <c r="T4562" s="27" t="s">
        <v>8759</v>
      </c>
      <c r="U4562" s="28" t="str">
        <f>VLOOKUP(N4562,'散件（更新）'!B:G,6,FALSE)</f>
        <v>直立限位块</v>
      </c>
      <c r="V4562" s="28" t="str">
        <f>VLOOKUP(N4562,'散件（更新）'!B:I,8,FALSE)</f>
        <v>6972200197771</v>
      </c>
    </row>
    <row r="4563" spans="1:22">
      <c r="A4563" s="57">
        <v>46169</v>
      </c>
      <c r="B4563" s="53" t="s">
        <v>2847</v>
      </c>
      <c r="C4563" s="27" t="str">
        <f>VLOOKUP(B4563,'大货清单（不定期按GOMS更新）'!A:H,8,0)</f>
        <v>109-20110402</v>
      </c>
      <c r="D4563" s="27" t="str">
        <f>VLOOKUP(B4563,'大货清单（不定期按GOMS更新）'!A:C,3,0)</f>
        <v>CL2011D-02</v>
      </c>
      <c r="E4563" s="27" t="str">
        <f>VLOOKUP(B4563,'大货清单（不定期按GOMS更新）'!A:H,4,0)</f>
        <v>GB</v>
      </c>
      <c r="F4563" s="27" t="str">
        <f>VLOOKUP(B4563,'大货清单（不定期按GOMS更新）'!A:H,2,0)</f>
        <v>iFloor 3 Breeze</v>
      </c>
      <c r="G4563" s="28">
        <f>VLOOKUP(B4563,'大货清单（不定期按GOMS更新）'!A:I,9,FALSE)</f>
        <v>6972200194183</v>
      </c>
      <c r="H4563" s="27" t="str">
        <f>VLOOKUP(B4563,'大货清单（不定期按GOMS更新）'!A:H,7,0)</f>
        <v>White&amp;Grey</v>
      </c>
      <c r="I4563" s="27" t="str">
        <f>VLOOKUP(B4563,'大货清单（不定期按GOMS更新）'!A:F,6,FALSE)</f>
        <v>PHASEOUT</v>
      </c>
      <c r="J4563" s="27" t="str">
        <f>VLOOKUP(B4563,'大货清单（不定期按GOMS更新）'!A:K,11,FALSE)</f>
        <v>7.4</v>
      </c>
      <c r="K4563" s="27" t="str">
        <f>VLOOKUP(B4563,'大货清单（不定期按GOMS更新）'!A:N,12,FALSE)</f>
        <v>326</v>
      </c>
      <c r="L4563" s="27" t="str">
        <f>VLOOKUP(B4563,'大货清单（不定期按GOMS更新）'!A:M,13,FALSE)</f>
        <v>296</v>
      </c>
      <c r="M4563" s="27" t="str">
        <f>VLOOKUP(B4563,'大货清单（不定期按GOMS更新）'!A:N,14,FALSE)</f>
        <v>672</v>
      </c>
      <c r="N4563" s="53" t="s">
        <v>1206</v>
      </c>
      <c r="O4563" s="27">
        <f>IFERROR(VLOOKUP(N4563,'散件迭代（不定期更新）'!C:J,8,FALSE),0)</f>
        <v>0</v>
      </c>
      <c r="P4563" s="27" t="str">
        <f>IFERROR(VLOOKUP(N4563,'散件（更新）'!B:H,3,FALSE),0)</f>
        <v>206-2011-0402</v>
      </c>
      <c r="Q4563" s="27" t="str">
        <f>VLOOKUP(N4563,'散件（更新）'!B:H,2,FALSE)</f>
        <v>114-20110402</v>
      </c>
      <c r="R4563" s="27" t="str">
        <f>VLOOKUP(N4563,'散件（更新）'!B:H,7,FALSE)</f>
        <v>Motor</v>
      </c>
      <c r="S4563" s="27" t="str">
        <f>VLOOKUP(N4563,'散件（更新）'!B:E,4,FALSE)</f>
        <v>https://tineco-yxzt.oss-accelerate.aliyuncs.com/20231219/9FWRM040000_1702948028015.png</v>
      </c>
      <c r="T4563" s="27" t="s">
        <v>8759</v>
      </c>
      <c r="U4563" s="28" t="str">
        <f>VLOOKUP(N4563,'散件（更新）'!B:G,6,FALSE)</f>
        <v>风机装配组件</v>
      </c>
      <c r="V4563" s="28" t="str">
        <f>VLOOKUP(N4563,'散件（更新）'!B:I,8,FALSE)</f>
        <v>6972200197788</v>
      </c>
    </row>
    <row r="4564" spans="1:22">
      <c r="A4564" s="57">
        <v>46169</v>
      </c>
      <c r="B4564" s="53" t="s">
        <v>2847</v>
      </c>
      <c r="C4564" s="27" t="str">
        <f>VLOOKUP(B4564,'大货清单（不定期按GOMS更新）'!A:H,8,0)</f>
        <v>109-20110402</v>
      </c>
      <c r="D4564" s="27" t="str">
        <f>VLOOKUP(B4564,'大货清单（不定期按GOMS更新）'!A:C,3,0)</f>
        <v>CL2011D-02</v>
      </c>
      <c r="E4564" s="27" t="str">
        <f>VLOOKUP(B4564,'大货清单（不定期按GOMS更新）'!A:H,4,0)</f>
        <v>GB</v>
      </c>
      <c r="F4564" s="27" t="str">
        <f>VLOOKUP(B4564,'大货清单（不定期按GOMS更新）'!A:H,2,0)</f>
        <v>iFloor 3 Breeze</v>
      </c>
      <c r="G4564" s="28">
        <f>VLOOKUP(B4564,'大货清单（不定期按GOMS更新）'!A:I,9,FALSE)</f>
        <v>6972200194183</v>
      </c>
      <c r="H4564" s="27" t="str">
        <f>VLOOKUP(B4564,'大货清单（不定期按GOMS更新）'!A:H,7,0)</f>
        <v>White&amp;Grey</v>
      </c>
      <c r="I4564" s="27" t="str">
        <f>VLOOKUP(B4564,'大货清单（不定期按GOMS更新）'!A:F,6,FALSE)</f>
        <v>PHASEOUT</v>
      </c>
      <c r="J4564" s="27" t="str">
        <f>VLOOKUP(B4564,'大货清单（不定期按GOMS更新）'!A:K,11,FALSE)</f>
        <v>7.4</v>
      </c>
      <c r="K4564" s="27" t="str">
        <f>VLOOKUP(B4564,'大货清单（不定期按GOMS更新）'!A:N,12,FALSE)</f>
        <v>326</v>
      </c>
      <c r="L4564" s="27" t="str">
        <f>VLOOKUP(B4564,'大货清单（不定期按GOMS更新）'!A:M,13,FALSE)</f>
        <v>296</v>
      </c>
      <c r="M4564" s="27" t="str">
        <f>VLOOKUP(B4564,'大货清单（不定期按GOMS更新）'!A:N,14,FALSE)</f>
        <v>672</v>
      </c>
      <c r="N4564" s="53" t="s">
        <v>1205</v>
      </c>
      <c r="O4564" s="27">
        <f>IFERROR(VLOOKUP(N4564,'散件迭代（不定期更新）'!C:J,8,FALSE),0)</f>
        <v>0</v>
      </c>
      <c r="P4564" s="27" t="str">
        <f>IFERROR(VLOOKUP(N4564,'散件（更新）'!B:H,3,FALSE),0)</f>
        <v>206-2011-0403</v>
      </c>
      <c r="Q4564" s="27" t="str">
        <f>VLOOKUP(N4564,'散件（更新）'!B:H,2,FALSE)</f>
        <v>114-20110403</v>
      </c>
      <c r="R4564" s="27" t="str">
        <f>VLOOKUP(N4564,'散件（更新）'!B:H,7,FALSE)</f>
        <v>PCBA</v>
      </c>
      <c r="S4564" s="27">
        <f>VLOOKUP(N4564,'散件（更新）'!B:E,4,FALSE)</f>
        <v>0</v>
      </c>
      <c r="T4564" s="27" t="s">
        <v>8759</v>
      </c>
      <c r="U4564" s="28" t="str">
        <f>VLOOKUP(N4564,'散件（更新）'!B:G,6,FALSE)</f>
        <v>主控板组件</v>
      </c>
      <c r="V4564" s="28" t="str">
        <f>VLOOKUP(N4564,'散件（更新）'!B:I,8,FALSE)</f>
        <v>6972200197795</v>
      </c>
    </row>
    <row r="4565" spans="1:22">
      <c r="A4565" s="57">
        <v>46169</v>
      </c>
      <c r="B4565" s="53" t="s">
        <v>2847</v>
      </c>
      <c r="C4565" s="27" t="str">
        <f>VLOOKUP(B4565,'大货清单（不定期按GOMS更新）'!A:H,8,0)</f>
        <v>109-20110402</v>
      </c>
      <c r="D4565" s="27" t="str">
        <f>VLOOKUP(B4565,'大货清单（不定期按GOMS更新）'!A:C,3,0)</f>
        <v>CL2011D-02</v>
      </c>
      <c r="E4565" s="27" t="str">
        <f>VLOOKUP(B4565,'大货清单（不定期按GOMS更新）'!A:H,4,0)</f>
        <v>GB</v>
      </c>
      <c r="F4565" s="27" t="str">
        <f>VLOOKUP(B4565,'大货清单（不定期按GOMS更新）'!A:H,2,0)</f>
        <v>iFloor 3 Breeze</v>
      </c>
      <c r="G4565" s="28">
        <f>VLOOKUP(B4565,'大货清单（不定期按GOMS更新）'!A:I,9,FALSE)</f>
        <v>6972200194183</v>
      </c>
      <c r="H4565" s="27" t="str">
        <f>VLOOKUP(B4565,'大货清单（不定期按GOMS更新）'!A:H,7,0)</f>
        <v>White&amp;Grey</v>
      </c>
      <c r="I4565" s="27" t="str">
        <f>VLOOKUP(B4565,'大货清单（不定期按GOMS更新）'!A:F,6,FALSE)</f>
        <v>PHASEOUT</v>
      </c>
      <c r="J4565" s="27" t="str">
        <f>VLOOKUP(B4565,'大货清单（不定期按GOMS更新）'!A:K,11,FALSE)</f>
        <v>7.4</v>
      </c>
      <c r="K4565" s="27" t="str">
        <f>VLOOKUP(B4565,'大货清单（不定期按GOMS更新）'!A:N,12,FALSE)</f>
        <v>326</v>
      </c>
      <c r="L4565" s="27" t="str">
        <f>VLOOKUP(B4565,'大货清单（不定期按GOMS更新）'!A:M,13,FALSE)</f>
        <v>296</v>
      </c>
      <c r="M4565" s="27" t="str">
        <f>VLOOKUP(B4565,'大货清单（不定期按GOMS更新）'!A:N,14,FALSE)</f>
        <v>672</v>
      </c>
      <c r="N4565" s="53" t="s">
        <v>1072</v>
      </c>
      <c r="O4565" s="27">
        <f>IFERROR(VLOOKUP(N4565,'散件迭代（不定期更新）'!C:J,8,FALSE),0)</f>
        <v>0</v>
      </c>
      <c r="P4565" s="27" t="str">
        <f>IFERROR(VLOOKUP(N4565,'散件（更新）'!B:H,3,FALSE),0)</f>
        <v>206-1879-0144</v>
      </c>
      <c r="Q4565" s="27" t="str">
        <f>VLOOKUP(N4565,'散件（更新）'!B:H,2,FALSE)</f>
        <v>114-18790144</v>
      </c>
      <c r="R4565" s="27" t="str">
        <f>VLOOKUP(N4565,'散件（更新）'!B:H,7,FALSE)</f>
        <v>scraper</v>
      </c>
      <c r="S4565" s="27" t="str">
        <f>VLOOKUP(N4565,'散件（更新）'!B:E,4,FALSE)</f>
        <v>https://tineco-yxzt.oss-accelerate.aliyuncs.com/20231227/9FWTS031100_1703640265746.png</v>
      </c>
      <c r="T4565" s="27" t="s">
        <v>8759</v>
      </c>
      <c r="U4565" s="28" t="str">
        <f>VLOOKUP(N4565,'散件（更新）'!B:G,6,FALSE)</f>
        <v>刮条组件</v>
      </c>
      <c r="V4565" s="28" t="str">
        <f>VLOOKUP(N4565,'散件（更新）'!B:I,8,FALSE)</f>
        <v>6972200192509</v>
      </c>
    </row>
    <row r="4566" spans="1:22">
      <c r="A4566" s="57">
        <v>46169</v>
      </c>
      <c r="B4566" s="53" t="s">
        <v>2847</v>
      </c>
      <c r="C4566" s="27" t="str">
        <f>VLOOKUP(B4566,'大货清单（不定期按GOMS更新）'!A:H,8,0)</f>
        <v>109-20110402</v>
      </c>
      <c r="D4566" s="27" t="str">
        <f>VLOOKUP(B4566,'大货清单（不定期按GOMS更新）'!A:C,3,0)</f>
        <v>CL2011D-02</v>
      </c>
      <c r="E4566" s="27" t="str">
        <f>VLOOKUP(B4566,'大货清单（不定期按GOMS更新）'!A:H,4,0)</f>
        <v>GB</v>
      </c>
      <c r="F4566" s="27" t="str">
        <f>VLOOKUP(B4566,'大货清单（不定期按GOMS更新）'!A:H,2,0)</f>
        <v>iFloor 3 Breeze</v>
      </c>
      <c r="G4566" s="28">
        <f>VLOOKUP(B4566,'大货清单（不定期按GOMS更新）'!A:I,9,FALSE)</f>
        <v>6972200194183</v>
      </c>
      <c r="H4566" s="27" t="str">
        <f>VLOOKUP(B4566,'大货清单（不定期按GOMS更新）'!A:H,7,0)</f>
        <v>White&amp;Grey</v>
      </c>
      <c r="I4566" s="27" t="str">
        <f>VLOOKUP(B4566,'大货清单（不定期按GOMS更新）'!A:F,6,FALSE)</f>
        <v>PHASEOUT</v>
      </c>
      <c r="J4566" s="27" t="str">
        <f>VLOOKUP(B4566,'大货清单（不定期按GOMS更新）'!A:K,11,FALSE)</f>
        <v>7.4</v>
      </c>
      <c r="K4566" s="27" t="str">
        <f>VLOOKUP(B4566,'大货清单（不定期按GOMS更新）'!A:N,12,FALSE)</f>
        <v>326</v>
      </c>
      <c r="L4566" s="27" t="str">
        <f>VLOOKUP(B4566,'大货清单（不定期按GOMS更新）'!A:M,13,FALSE)</f>
        <v>296</v>
      </c>
      <c r="M4566" s="27" t="str">
        <f>VLOOKUP(B4566,'大货清单（不定期按GOMS更新）'!A:N,14,FALSE)</f>
        <v>672</v>
      </c>
      <c r="N4566" s="53" t="s">
        <v>1195</v>
      </c>
      <c r="O4566" s="27">
        <f>IFERROR(VLOOKUP(N4566,'散件迭代（不定期更新）'!C:J,8,FALSE),0)</f>
        <v>0</v>
      </c>
      <c r="P4566" s="27" t="str">
        <f>IFERROR(VLOOKUP(N4566,'散件（更新）'!B:H,3,FALSE),0)</f>
        <v>206-2011-0101</v>
      </c>
      <c r="Q4566" s="27" t="str">
        <f>VLOOKUP(N4566,'散件（更新）'!B:H,2,FALSE)</f>
        <v>114-20110101</v>
      </c>
      <c r="R4566" s="27" t="str">
        <f>VLOOKUP(N4566,'散件（更新）'!B:H,7,FALSE)</f>
        <v>Handle</v>
      </c>
      <c r="S4566" s="27" t="str">
        <f>VLOOKUP(N4566,'散件（更新）'!B:E,4,FALSE)</f>
        <v>https://tineco-yxzt.oss-accelerate.aliyuncs.com/20231227/9FWUH041100_1703640265834.png</v>
      </c>
      <c r="T4566" s="27" t="s">
        <v>8759</v>
      </c>
      <c r="U4566" s="28" t="str">
        <f>VLOOKUP(N4566,'散件（更新）'!B:G,6,FALSE)</f>
        <v>手柄组件</v>
      </c>
      <c r="V4566" s="28" t="str">
        <f>VLOOKUP(N4566,'散件（更新）'!B:I,8,FALSE)</f>
        <v>6972200194992</v>
      </c>
    </row>
    <row r="4567" spans="1:22">
      <c r="A4567" s="57">
        <v>46169</v>
      </c>
      <c r="B4567" s="53" t="s">
        <v>2847</v>
      </c>
      <c r="C4567" s="27" t="str">
        <f>VLOOKUP(B4567,'大货清单（不定期按GOMS更新）'!A:H,8,0)</f>
        <v>109-20110402</v>
      </c>
      <c r="D4567" s="27" t="str">
        <f>VLOOKUP(B4567,'大货清单（不定期按GOMS更新）'!A:C,3,0)</f>
        <v>CL2011D-02</v>
      </c>
      <c r="E4567" s="27" t="str">
        <f>VLOOKUP(B4567,'大货清单（不定期按GOMS更新）'!A:H,4,0)</f>
        <v>GB</v>
      </c>
      <c r="F4567" s="27" t="str">
        <f>VLOOKUP(B4567,'大货清单（不定期按GOMS更新）'!A:H,2,0)</f>
        <v>iFloor 3 Breeze</v>
      </c>
      <c r="G4567" s="28">
        <f>VLOOKUP(B4567,'大货清单（不定期按GOMS更新）'!A:I,9,FALSE)</f>
        <v>6972200194183</v>
      </c>
      <c r="H4567" s="27" t="str">
        <f>VLOOKUP(B4567,'大货清单（不定期按GOMS更新）'!A:H,7,0)</f>
        <v>White&amp;Grey</v>
      </c>
      <c r="I4567" s="27" t="str">
        <f>VLOOKUP(B4567,'大货清单（不定期按GOMS更新）'!A:F,6,FALSE)</f>
        <v>PHASEOUT</v>
      </c>
      <c r="J4567" s="27" t="str">
        <f>VLOOKUP(B4567,'大货清单（不定期按GOMS更新）'!A:K,11,FALSE)</f>
        <v>7.4</v>
      </c>
      <c r="K4567" s="27" t="str">
        <f>VLOOKUP(B4567,'大货清单（不定期按GOMS更新）'!A:N,12,FALSE)</f>
        <v>326</v>
      </c>
      <c r="L4567" s="27" t="str">
        <f>VLOOKUP(B4567,'大货清单（不定期按GOMS更新）'!A:M,13,FALSE)</f>
        <v>296</v>
      </c>
      <c r="M4567" s="27" t="str">
        <f>VLOOKUP(B4567,'大货清单（不定期按GOMS更新）'!A:N,14,FALSE)</f>
        <v>672</v>
      </c>
      <c r="N4567" s="53" t="s">
        <v>1188</v>
      </c>
      <c r="O4567" s="27">
        <f>IFERROR(VLOOKUP(N4567,'散件迭代（不定期更新）'!C:J,8,FALSE),0)</f>
        <v>0</v>
      </c>
      <c r="P4567" s="27" t="str">
        <f>IFERROR(VLOOKUP(N4567,'散件（更新）'!B:H,3,FALSE),0)</f>
        <v>206-1879-0117</v>
      </c>
      <c r="Q4567" s="27" t="str">
        <f>VLOOKUP(N4567,'散件（更新）'!B:H,2,FALSE)</f>
        <v>114-18790117</v>
      </c>
      <c r="R4567" s="27" t="str">
        <f>VLOOKUP(N4567,'散件（更新）'!B:H,7,FALSE)</f>
        <v>Clean Water Tank</v>
      </c>
      <c r="S4567" s="27" t="str">
        <f>VLOOKUP(N4567,'散件（更新）'!B:E,4,FALSE)</f>
        <v>https://tineco-yxzt.oss-accelerate.aliyuncs.com/product/114-18790117.jpg</v>
      </c>
      <c r="T4567" s="27" t="s">
        <v>8759</v>
      </c>
      <c r="U4567" s="28" t="str">
        <f>VLOOKUP(N4567,'散件（更新）'!B:G,6,FALSE)</f>
        <v>溶液桶组件(低配）</v>
      </c>
      <c r="V4567" s="28" t="str">
        <f>VLOOKUP(N4567,'散件（更新）'!B:I,8,FALSE)</f>
        <v>6972200191885</v>
      </c>
    </row>
    <row r="4568" spans="1:22">
      <c r="A4568" s="57">
        <v>46169</v>
      </c>
      <c r="B4568" s="53" t="s">
        <v>2847</v>
      </c>
      <c r="C4568" s="27" t="str">
        <f>VLOOKUP(B4568,'大货清单（不定期按GOMS更新）'!A:H,8,0)</f>
        <v>109-20110402</v>
      </c>
      <c r="D4568" s="27" t="str">
        <f>VLOOKUP(B4568,'大货清单（不定期按GOMS更新）'!A:C,3,0)</f>
        <v>CL2011D-02</v>
      </c>
      <c r="E4568" s="27" t="str">
        <f>VLOOKUP(B4568,'大货清单（不定期按GOMS更新）'!A:H,4,0)</f>
        <v>GB</v>
      </c>
      <c r="F4568" s="27" t="str">
        <f>VLOOKUP(B4568,'大货清单（不定期按GOMS更新）'!A:H,2,0)</f>
        <v>iFloor 3 Breeze</v>
      </c>
      <c r="G4568" s="28">
        <f>VLOOKUP(B4568,'大货清单（不定期按GOMS更新）'!A:I,9,FALSE)</f>
        <v>6972200194183</v>
      </c>
      <c r="H4568" s="27" t="str">
        <f>VLOOKUP(B4568,'大货清单（不定期按GOMS更新）'!A:H,7,0)</f>
        <v>White&amp;Grey</v>
      </c>
      <c r="I4568" s="27" t="str">
        <f>VLOOKUP(B4568,'大货清单（不定期按GOMS更新）'!A:F,6,FALSE)</f>
        <v>PHASEOUT</v>
      </c>
      <c r="J4568" s="27" t="str">
        <f>VLOOKUP(B4568,'大货清单（不定期按GOMS更新）'!A:K,11,FALSE)</f>
        <v>7.4</v>
      </c>
      <c r="K4568" s="27" t="str">
        <f>VLOOKUP(B4568,'大货清单（不定期按GOMS更新）'!A:N,12,FALSE)</f>
        <v>326</v>
      </c>
      <c r="L4568" s="27" t="str">
        <f>VLOOKUP(B4568,'大货清单（不定期按GOMS更新）'!A:M,13,FALSE)</f>
        <v>296</v>
      </c>
      <c r="M4568" s="27" t="str">
        <f>VLOOKUP(B4568,'大货清单（不定期按GOMS更新）'!A:N,14,FALSE)</f>
        <v>672</v>
      </c>
      <c r="N4568" s="53" t="s">
        <v>1189</v>
      </c>
      <c r="O4568" s="27">
        <f>IFERROR(VLOOKUP(N4568,'散件迭代（不定期更新）'!C:J,8,FALSE),0)</f>
        <v>0</v>
      </c>
      <c r="P4568" s="27" t="str">
        <f>IFERROR(VLOOKUP(N4568,'散件（更新）'!B:H,3,FALSE),0)</f>
        <v>206-1879-0116</v>
      </c>
      <c r="Q4568" s="27" t="str">
        <f>VLOOKUP(N4568,'散件（更新）'!B:H,2,FALSE)</f>
        <v>114-18790116</v>
      </c>
      <c r="R4568" s="27" t="str">
        <f>VLOOKUP(N4568,'散件（更新）'!B:H,7,FALSE)</f>
        <v>Dirt Water Tank</v>
      </c>
      <c r="S4568" s="27" t="str">
        <f>VLOOKUP(N4568,'散件（更新）'!B:E,4,FALSE)</f>
        <v>https://tineco-yxzt.oss-accelerate.aliyuncs.com/product/114-18790116.jpg</v>
      </c>
      <c r="T4568" s="27" t="s">
        <v>8759</v>
      </c>
      <c r="U4568" s="28" t="str">
        <f>VLOOKUP(N4568,'散件（更新）'!B:G,6,FALSE)</f>
        <v>回收桶组件(低配)</v>
      </c>
      <c r="V4568" s="28" t="str">
        <f>VLOOKUP(N4568,'散件（更新）'!B:I,8,FALSE)</f>
        <v>6972200191878</v>
      </c>
    </row>
    <row r="4569" spans="1:22">
      <c r="A4569" s="57">
        <v>46169</v>
      </c>
      <c r="B4569" s="53" t="s">
        <v>2847</v>
      </c>
      <c r="C4569" s="27" t="str">
        <f>VLOOKUP(B4569,'大货清单（不定期按GOMS更新）'!A:H,8,0)</f>
        <v>109-20110402</v>
      </c>
      <c r="D4569" s="27" t="str">
        <f>VLOOKUP(B4569,'大货清单（不定期按GOMS更新）'!A:C,3,0)</f>
        <v>CL2011D-02</v>
      </c>
      <c r="E4569" s="27" t="str">
        <f>VLOOKUP(B4569,'大货清单（不定期按GOMS更新）'!A:H,4,0)</f>
        <v>GB</v>
      </c>
      <c r="F4569" s="27" t="str">
        <f>VLOOKUP(B4569,'大货清单（不定期按GOMS更新）'!A:H,2,0)</f>
        <v>iFloor 3 Breeze</v>
      </c>
      <c r="G4569" s="28">
        <f>VLOOKUP(B4569,'大货清单（不定期按GOMS更新）'!A:I,9,FALSE)</f>
        <v>6972200194183</v>
      </c>
      <c r="H4569" s="27" t="str">
        <f>VLOOKUP(B4569,'大货清单（不定期按GOMS更新）'!A:H,7,0)</f>
        <v>White&amp;Grey</v>
      </c>
      <c r="I4569" s="27" t="str">
        <f>VLOOKUP(B4569,'大货清单（不定期按GOMS更新）'!A:F,6,FALSE)</f>
        <v>PHASEOUT</v>
      </c>
      <c r="J4569" s="27" t="str">
        <f>VLOOKUP(B4569,'大货清单（不定期按GOMS更新）'!A:K,11,FALSE)</f>
        <v>7.4</v>
      </c>
      <c r="K4569" s="27" t="str">
        <f>VLOOKUP(B4569,'大货清单（不定期按GOMS更新）'!A:N,12,FALSE)</f>
        <v>326</v>
      </c>
      <c r="L4569" s="27" t="str">
        <f>VLOOKUP(B4569,'大货清单（不定期按GOMS更新）'!A:M,13,FALSE)</f>
        <v>296</v>
      </c>
      <c r="M4569" s="27" t="str">
        <f>VLOOKUP(B4569,'大货清单（不定期按GOMS更新）'!A:N,14,FALSE)</f>
        <v>672</v>
      </c>
      <c r="N4569" s="53" t="s">
        <v>1225</v>
      </c>
      <c r="O4569" s="27">
        <f>IFERROR(VLOOKUP(N4569,'散件迭代（不定期更新）'!C:J,8,FALSE),0)</f>
        <v>0</v>
      </c>
      <c r="P4569" s="27" t="str">
        <f>IFERROR(VLOOKUP(N4569,'散件（更新）'!B:H,3,FALSE),0)</f>
        <v>206-1756-0099</v>
      </c>
      <c r="Q4569" s="27" t="str">
        <f>VLOOKUP(N4569,'散件（更新）'!B:H,2,FALSE)</f>
        <v>114-17560099</v>
      </c>
      <c r="R4569" s="27" t="str">
        <f>VLOOKUP(N4569,'散件（更新）'!B:H,7,FALSE)</f>
        <v>Repair Wheel</v>
      </c>
      <c r="S4569" s="27" t="str">
        <f>VLOOKUP(N4569,'散件（更新）'!B:E,4,FALSE)</f>
        <v>https://tineco-yxzt.oss-accelerate.aliyuncs.com/20231219/9VSRW100200_1702948075442.png</v>
      </c>
      <c r="T4569" s="27" t="s">
        <v>8759</v>
      </c>
      <c r="U4569" s="28" t="str">
        <f>VLOOKUP(N4569,'散件（更新）'!B:G,6,FALSE)</f>
        <v>地刷小轮+小轮轴组件</v>
      </c>
      <c r="V4569" s="28" t="str">
        <f>VLOOKUP(N4569,'散件（更新）'!B:I,8,FALSE)</f>
        <v>6972200194046</v>
      </c>
    </row>
    <row r="4570" spans="1:22">
      <c r="A4570" s="57">
        <v>46169</v>
      </c>
      <c r="B4570" s="53" t="s">
        <v>1200</v>
      </c>
      <c r="C4570" s="27" t="str">
        <f>VLOOKUP(B4570,'大货清单（不定期按GOMS更新）'!A:H,8,0)</f>
        <v>109-20110408</v>
      </c>
      <c r="D4570" s="27" t="str">
        <f>VLOOKUP(B4570,'大货清单（不定期按GOMS更新）'!A:C,3,0)</f>
        <v>CL2011D-08</v>
      </c>
      <c r="E4570" s="27" t="str">
        <f>VLOOKUP(B4570,'大货清单（不定期按GOMS更新）'!A:H,4,0)</f>
        <v>DE</v>
      </c>
      <c r="F4570" s="27" t="str">
        <f>VLOOKUP(B4570,'大货清单（不定期按GOMS更新）'!A:H,2,0)</f>
        <v>iFloor Breeze Essentials</v>
      </c>
      <c r="G4570" s="28" t="str">
        <f>VLOOKUP(B4570,'大货清单（不定期按GOMS更新）'!A:I,9,FALSE)</f>
        <v>6974950100261,	 6974950100261</v>
      </c>
      <c r="H4570" s="27" t="str">
        <f>VLOOKUP(B4570,'大货清单（不定期按GOMS更新）'!A:H,7,0)</f>
        <v>White&amp;Grey</v>
      </c>
      <c r="I4570" s="27" t="str">
        <f>VLOOKUP(B4570,'大货清单（不定期按GOMS更新）'!A:F,6,FALSE)</f>
        <v>PHASEOUT</v>
      </c>
      <c r="J4570" s="27" t="str">
        <f>VLOOKUP(B4570,'大货清单（不定期按GOMS更新）'!A:K,11,FALSE)</f>
        <v>7.4</v>
      </c>
      <c r="K4570" s="27" t="str">
        <f>VLOOKUP(B4570,'大货清单（不定期按GOMS更新）'!A:N,12,FALSE)</f>
        <v>326</v>
      </c>
      <c r="L4570" s="27" t="str">
        <f>VLOOKUP(B4570,'大货清单（不定期按GOMS更新）'!A:M,13,FALSE)</f>
        <v>296</v>
      </c>
      <c r="M4570" s="27" t="str">
        <f>VLOOKUP(B4570,'大货清单（不定期按GOMS更新）'!A:N,14,FALSE)</f>
        <v>672</v>
      </c>
      <c r="N4570" s="53" t="s">
        <v>1186</v>
      </c>
      <c r="O4570" s="27">
        <f>IFERROR(VLOOKUP(N4570,'散件迭代（不定期更新）'!C:J,8,FALSE),0)</f>
        <v>0</v>
      </c>
      <c r="P4570" s="27" t="str">
        <f>IFERROR(VLOOKUP(N4570,'散件（更新）'!B:H,3,FALSE),0)</f>
        <v>206-1879-0118</v>
      </c>
      <c r="Q4570" s="27" t="str">
        <f>VLOOKUP(N4570,'散件（更新）'!B:H,2,FALSE)</f>
        <v>114-18790118</v>
      </c>
      <c r="R4570" s="27" t="str">
        <f>VLOOKUP(N4570,'散件（更新）'!B:H,7,FALSE)</f>
        <v>Brush Roller Cover</v>
      </c>
      <c r="S4570" s="27" t="str">
        <f>VLOOKUP(N4570,'散件（更新）'!B:E,4,FALSE)</f>
        <v>https://tineco-yxzt.oss-accelerate.aliyuncs.com/20231219/9FWBC031100_1702948010171.png</v>
      </c>
      <c r="T4570" s="27" t="s">
        <v>8759</v>
      </c>
      <c r="U4570" s="28" t="str">
        <f>VLOOKUP(N4570,'散件（更新）'!B:G,6,FALSE)</f>
        <v>滚刷盖组件</v>
      </c>
      <c r="V4570" s="28" t="str">
        <f>VLOOKUP(N4570,'散件（更新）'!B:I,8,FALSE)</f>
        <v>6972200191892</v>
      </c>
    </row>
    <row r="4571" spans="1:22">
      <c r="A4571" s="57">
        <v>46169</v>
      </c>
      <c r="B4571" s="53" t="s">
        <v>1200</v>
      </c>
      <c r="C4571" s="27" t="str">
        <f>VLOOKUP(B4571,'大货清单（不定期按GOMS更新）'!A:H,8,0)</f>
        <v>109-20110408</v>
      </c>
      <c r="D4571" s="27" t="str">
        <f>VLOOKUP(B4571,'大货清单（不定期按GOMS更新）'!A:C,3,0)</f>
        <v>CL2011D-08</v>
      </c>
      <c r="E4571" s="27" t="str">
        <f>VLOOKUP(B4571,'大货清单（不定期按GOMS更新）'!A:H,4,0)</f>
        <v>DE</v>
      </c>
      <c r="F4571" s="27" t="str">
        <f>VLOOKUP(B4571,'大货清单（不定期按GOMS更新）'!A:H,2,0)</f>
        <v>iFloor Breeze Essentials</v>
      </c>
      <c r="G4571" s="28" t="str">
        <f>VLOOKUP(B4571,'大货清单（不定期按GOMS更新）'!A:I,9,FALSE)</f>
        <v>6974950100261,	 6974950100261</v>
      </c>
      <c r="H4571" s="27" t="str">
        <f>VLOOKUP(B4571,'大货清单（不定期按GOMS更新）'!A:H,7,0)</f>
        <v>White&amp;Grey</v>
      </c>
      <c r="I4571" s="27" t="str">
        <f>VLOOKUP(B4571,'大货清单（不定期按GOMS更新）'!A:F,6,FALSE)</f>
        <v>PHASEOUT</v>
      </c>
      <c r="J4571" s="27" t="str">
        <f>VLOOKUP(B4571,'大货清单（不定期按GOMS更新）'!A:K,11,FALSE)</f>
        <v>7.4</v>
      </c>
      <c r="K4571" s="27" t="str">
        <f>VLOOKUP(B4571,'大货清单（不定期按GOMS更新）'!A:N,12,FALSE)</f>
        <v>326</v>
      </c>
      <c r="L4571" s="27" t="str">
        <f>VLOOKUP(B4571,'大货清单（不定期按GOMS更新）'!A:M,13,FALSE)</f>
        <v>296</v>
      </c>
      <c r="M4571" s="27" t="str">
        <f>VLOOKUP(B4571,'大货清单（不定期按GOMS更新）'!A:N,14,FALSE)</f>
        <v>672</v>
      </c>
      <c r="N4571" s="53" t="s">
        <v>1041</v>
      </c>
      <c r="O4571" s="27">
        <f>IFERROR(VLOOKUP(N4571,'散件迭代（不定期更新）'!C:J,8,FALSE),0)</f>
        <v>0</v>
      </c>
      <c r="P4571" s="27" t="str">
        <f>IFERROR(VLOOKUP(N4571,'散件（更新）'!B:H,3,FALSE),0)</f>
        <v>206-1879-0107</v>
      </c>
      <c r="Q4571" s="27" t="str">
        <f>VLOOKUP(N4571,'散件（更新）'!B:H,2,FALSE)</f>
        <v>114-18790107</v>
      </c>
      <c r="R4571" s="27" t="str">
        <f>VLOOKUP(N4571,'散件（更新）'!B:H,7,FALSE)</f>
        <v>Brush Roller</v>
      </c>
      <c r="S4571" s="27" t="str">
        <f>VLOOKUP(N4571,'散件（更新）'!B:E,4,FALSE)</f>
        <v>https://tineco-yxzt.oss-accelerate.aliyuncs.com/product/114-18790107.jpg</v>
      </c>
      <c r="T4571" s="27" t="s">
        <v>8759</v>
      </c>
      <c r="U4571" s="28" t="str">
        <f>VLOOKUP(N4571,'散件（更新）'!B:G,6,FALSE)</f>
        <v>滚刷组件</v>
      </c>
      <c r="V4571" s="28" t="str">
        <f>VLOOKUP(N4571,'散件（更新）'!B:I,8,FALSE)</f>
        <v>6972200191786</v>
      </c>
    </row>
    <row r="4572" spans="1:22">
      <c r="A4572" s="57">
        <v>46169</v>
      </c>
      <c r="B4572" s="53" t="s">
        <v>1200</v>
      </c>
      <c r="C4572" s="27" t="str">
        <f>VLOOKUP(B4572,'大货清单（不定期按GOMS更新）'!A:H,8,0)</f>
        <v>109-20110408</v>
      </c>
      <c r="D4572" s="27" t="str">
        <f>VLOOKUP(B4572,'大货清单（不定期按GOMS更新）'!A:C,3,0)</f>
        <v>CL2011D-08</v>
      </c>
      <c r="E4572" s="27" t="str">
        <f>VLOOKUP(B4572,'大货清单（不定期按GOMS更新）'!A:H,4,0)</f>
        <v>DE</v>
      </c>
      <c r="F4572" s="27" t="str">
        <f>VLOOKUP(B4572,'大货清单（不定期按GOMS更新）'!A:H,2,0)</f>
        <v>iFloor Breeze Essentials</v>
      </c>
      <c r="G4572" s="28" t="str">
        <f>VLOOKUP(B4572,'大货清单（不定期按GOMS更新）'!A:I,9,FALSE)</f>
        <v>6974950100261,	 6974950100261</v>
      </c>
      <c r="H4572" s="27" t="str">
        <f>VLOOKUP(B4572,'大货清单（不定期按GOMS更新）'!A:H,7,0)</f>
        <v>White&amp;Grey</v>
      </c>
      <c r="I4572" s="27" t="str">
        <f>VLOOKUP(B4572,'大货清单（不定期按GOMS更新）'!A:F,6,FALSE)</f>
        <v>PHASEOUT</v>
      </c>
      <c r="J4572" s="27" t="str">
        <f>VLOOKUP(B4572,'大货清单（不定期按GOMS更新）'!A:K,11,FALSE)</f>
        <v>7.4</v>
      </c>
      <c r="K4572" s="27" t="str">
        <f>VLOOKUP(B4572,'大货清单（不定期按GOMS更新）'!A:N,12,FALSE)</f>
        <v>326</v>
      </c>
      <c r="L4572" s="27" t="str">
        <f>VLOOKUP(B4572,'大货清单（不定期按GOMS更新）'!A:M,13,FALSE)</f>
        <v>296</v>
      </c>
      <c r="M4572" s="27" t="str">
        <f>VLOOKUP(B4572,'大货清单（不定期按GOMS更新）'!A:N,14,FALSE)</f>
        <v>672</v>
      </c>
      <c r="N4572" s="53" t="s">
        <v>1040</v>
      </c>
      <c r="O4572" s="27" t="str">
        <f>IFERROR(VLOOKUP(N4572,'散件迭代（不定期更新）'!C:J,8,FALSE),0)</f>
        <v>A43</v>
      </c>
      <c r="P4572" s="27" t="str">
        <f>IFERROR(VLOOKUP(N4572,'散件（更新）'!B:H,3,FALSE),0)</f>
        <v>206-1879-0102</v>
      </c>
      <c r="Q4572" s="27" t="str">
        <f>VLOOKUP(N4572,'散件（更新）'!B:H,2,FALSE)</f>
        <v>114-18790102</v>
      </c>
      <c r="R4572" s="27" t="str">
        <f>VLOOKUP(N4572,'散件（更新）'!B:H,7,FALSE)</f>
        <v>Hepa Assy</v>
      </c>
      <c r="S4572" s="27" t="str">
        <f>VLOOKUP(N4572,'散件（更新）'!B:E,4,FALSE)</f>
        <v>https://tineco-yxzt.oss-accelerate.aliyuncs.com/product/114-18790102.png</v>
      </c>
      <c r="T4572" s="27" t="s">
        <v>8759</v>
      </c>
      <c r="U4572" s="28" t="str">
        <f>VLOOKUP(N4572,'散件（更新）'!B:G,6,FALSE)</f>
        <v>回收桶过滤器组件（前置方形过滤器组件+回收桶滤网组件）</v>
      </c>
      <c r="V4572" s="28" t="str">
        <f>VLOOKUP(N4572,'散件（更新）'!B:I,8,FALSE)</f>
        <v>6972200191731</v>
      </c>
    </row>
    <row r="4573" spans="1:22">
      <c r="A4573" s="57">
        <v>46169</v>
      </c>
      <c r="B4573" s="53" t="s">
        <v>1200</v>
      </c>
      <c r="C4573" s="27" t="str">
        <f>VLOOKUP(B4573,'大货清单（不定期按GOMS更新）'!A:H,8,0)</f>
        <v>109-20110408</v>
      </c>
      <c r="D4573" s="27" t="str">
        <f>VLOOKUP(B4573,'大货清单（不定期按GOMS更新）'!A:C,3,0)</f>
        <v>CL2011D-08</v>
      </c>
      <c r="E4573" s="27" t="str">
        <f>VLOOKUP(B4573,'大货清单（不定期按GOMS更新）'!A:H,4,0)</f>
        <v>DE</v>
      </c>
      <c r="F4573" s="27" t="str">
        <f>VLOOKUP(B4573,'大货清单（不定期按GOMS更新）'!A:H,2,0)</f>
        <v>iFloor Breeze Essentials</v>
      </c>
      <c r="G4573" s="28" t="str">
        <f>VLOOKUP(B4573,'大货清单（不定期按GOMS更新）'!A:I,9,FALSE)</f>
        <v>6974950100261,	 6974950100261</v>
      </c>
      <c r="H4573" s="27" t="str">
        <f>VLOOKUP(B4573,'大货清单（不定期按GOMS更新）'!A:H,7,0)</f>
        <v>White&amp;Grey</v>
      </c>
      <c r="I4573" s="27" t="str">
        <f>VLOOKUP(B4573,'大货清单（不定期按GOMS更新）'!A:F,6,FALSE)</f>
        <v>PHASEOUT</v>
      </c>
      <c r="J4573" s="27" t="str">
        <f>VLOOKUP(B4573,'大货清单（不定期按GOMS更新）'!A:K,11,FALSE)</f>
        <v>7.4</v>
      </c>
      <c r="K4573" s="27" t="str">
        <f>VLOOKUP(B4573,'大货清单（不定期按GOMS更新）'!A:N,12,FALSE)</f>
        <v>326</v>
      </c>
      <c r="L4573" s="27" t="str">
        <f>VLOOKUP(B4573,'大货清单（不定期按GOMS更新）'!A:M,13,FALSE)</f>
        <v>296</v>
      </c>
      <c r="M4573" s="27" t="str">
        <f>VLOOKUP(B4573,'大货清单（不定期按GOMS更新）'!A:N,14,FALSE)</f>
        <v>672</v>
      </c>
      <c r="N4573" s="53" t="s">
        <v>502</v>
      </c>
      <c r="O4573" s="27">
        <f>IFERROR(VLOOKUP(N4573,'散件迭代（不定期更新）'!C:J,8,FALSE),0)</f>
        <v>0</v>
      </c>
      <c r="P4573" s="27" t="str">
        <f>IFERROR(VLOOKUP(N4573,'散件（更新）'!B:H,3,FALSE),0)</f>
        <v>206-1879-0103</v>
      </c>
      <c r="Q4573" s="27" t="str">
        <f>VLOOKUP(N4573,'散件（更新）'!B:H,2,FALSE)</f>
        <v>114-18790103</v>
      </c>
      <c r="R4573" s="27" t="str">
        <f>VLOOKUP(N4573,'散件（更新）'!B:H,7,FALSE)</f>
        <v>Filter</v>
      </c>
      <c r="S4573" s="27" t="str">
        <f>VLOOKUP(N4573,'散件（更新）'!B:E,4,FALSE)</f>
        <v>https://tineco-yxzt.oss-accelerate.aliyuncs.com/20231227/9FWFI031100_1703640265133.png</v>
      </c>
      <c r="T4573" s="27" t="s">
        <v>8759</v>
      </c>
      <c r="U4573" s="28" t="str">
        <f>VLOOKUP(N4573,'散件（更新）'!B:G,6,FALSE)</f>
        <v>回收桶挡板</v>
      </c>
      <c r="V4573" s="28" t="str">
        <f>VLOOKUP(N4573,'散件（更新）'!B:I,8,FALSE)</f>
        <v>6972200191748</v>
      </c>
    </row>
    <row r="4574" spans="1:22">
      <c r="A4574" s="57">
        <v>46169</v>
      </c>
      <c r="B4574" s="53" t="s">
        <v>1200</v>
      </c>
      <c r="C4574" s="27" t="str">
        <f>VLOOKUP(B4574,'大货清单（不定期按GOMS更新）'!A:H,8,0)</f>
        <v>109-20110408</v>
      </c>
      <c r="D4574" s="27" t="str">
        <f>VLOOKUP(B4574,'大货清单（不定期按GOMS更新）'!A:C,3,0)</f>
        <v>CL2011D-08</v>
      </c>
      <c r="E4574" s="27" t="str">
        <f>VLOOKUP(B4574,'大货清单（不定期按GOMS更新）'!A:H,4,0)</f>
        <v>DE</v>
      </c>
      <c r="F4574" s="27" t="str">
        <f>VLOOKUP(B4574,'大货清单（不定期按GOMS更新）'!A:H,2,0)</f>
        <v>iFloor Breeze Essentials</v>
      </c>
      <c r="G4574" s="28" t="str">
        <f>VLOOKUP(B4574,'大货清单（不定期按GOMS更新）'!A:I,9,FALSE)</f>
        <v>6974950100261,	 6974950100261</v>
      </c>
      <c r="H4574" s="27" t="str">
        <f>VLOOKUP(B4574,'大货清单（不定期按GOMS更新）'!A:H,7,0)</f>
        <v>White&amp;Grey</v>
      </c>
      <c r="I4574" s="27" t="str">
        <f>VLOOKUP(B4574,'大货清单（不定期按GOMS更新）'!A:F,6,FALSE)</f>
        <v>PHASEOUT</v>
      </c>
      <c r="J4574" s="27" t="str">
        <f>VLOOKUP(B4574,'大货清单（不定期按GOMS更新）'!A:K,11,FALSE)</f>
        <v>7.4</v>
      </c>
      <c r="K4574" s="27" t="str">
        <f>VLOOKUP(B4574,'大货清单（不定期按GOMS更新）'!A:N,12,FALSE)</f>
        <v>326</v>
      </c>
      <c r="L4574" s="27" t="str">
        <f>VLOOKUP(B4574,'大货清单（不定期按GOMS更新）'!A:M,13,FALSE)</f>
        <v>296</v>
      </c>
      <c r="M4574" s="27" t="str">
        <f>VLOOKUP(B4574,'大货清单（不定期按GOMS更新）'!A:N,14,FALSE)</f>
        <v>672</v>
      </c>
      <c r="N4574" s="53" t="s">
        <v>1191</v>
      </c>
      <c r="O4574" s="27" t="str">
        <f>IFERROR(VLOOKUP(N4574,'散件迭代（不定期更新）'!C:J,8,FALSE),0)</f>
        <v>A26</v>
      </c>
      <c r="P4574" s="27" t="str">
        <f>IFERROR(VLOOKUP(N4574,'散件（更新）'!B:H,3,FALSE),0)</f>
        <v>206-1879-0120</v>
      </c>
      <c r="Q4574" s="27" t="str">
        <f>VLOOKUP(N4574,'散件（更新）'!B:H,2,FALSE)</f>
        <v>114-18790120</v>
      </c>
      <c r="R4574" s="27" t="str">
        <f>VLOOKUP(N4574,'散件（更新）'!B:H,7,FALSE)</f>
        <v>Adapter</v>
      </c>
      <c r="S4574" s="27" t="str">
        <f>VLOOKUP(N4574,'散件（更新）'!B:E,4,FALSE)</f>
        <v>https://tineco-yxzt.oss-accelerate.aliyuncs.com/product/114-18790120.jpg</v>
      </c>
      <c r="T4574" s="27" t="s">
        <v>8759</v>
      </c>
      <c r="U4574" s="28" t="str">
        <f>VLOOKUP(N4574,'散件（更新）'!B:G,6,FALSE)</f>
        <v>适配器（低配）</v>
      </c>
      <c r="V4574" s="28" t="str">
        <f>VLOOKUP(N4574,'散件（更新）'!B:I,8,FALSE)</f>
        <v>6972200191854</v>
      </c>
    </row>
    <row r="4575" spans="1:22">
      <c r="A4575" s="57">
        <v>46169</v>
      </c>
      <c r="B4575" s="53" t="s">
        <v>1200</v>
      </c>
      <c r="C4575" s="27" t="str">
        <f>VLOOKUP(B4575,'大货清单（不定期按GOMS更新）'!A:H,8,0)</f>
        <v>109-20110408</v>
      </c>
      <c r="D4575" s="27" t="str">
        <f>VLOOKUP(B4575,'大货清单（不定期按GOMS更新）'!A:C,3,0)</f>
        <v>CL2011D-08</v>
      </c>
      <c r="E4575" s="27" t="str">
        <f>VLOOKUP(B4575,'大货清单（不定期按GOMS更新）'!A:H,4,0)</f>
        <v>DE</v>
      </c>
      <c r="F4575" s="27" t="str">
        <f>VLOOKUP(B4575,'大货清单（不定期按GOMS更新）'!A:H,2,0)</f>
        <v>iFloor Breeze Essentials</v>
      </c>
      <c r="G4575" s="28" t="str">
        <f>VLOOKUP(B4575,'大货清单（不定期按GOMS更新）'!A:I,9,FALSE)</f>
        <v>6974950100261,	 6974950100261</v>
      </c>
      <c r="H4575" s="27" t="str">
        <f>VLOOKUP(B4575,'大货清单（不定期按GOMS更新）'!A:H,7,0)</f>
        <v>White&amp;Grey</v>
      </c>
      <c r="I4575" s="27" t="str">
        <f>VLOOKUP(B4575,'大货清单（不定期按GOMS更新）'!A:F,6,FALSE)</f>
        <v>PHASEOUT</v>
      </c>
      <c r="J4575" s="27" t="str">
        <f>VLOOKUP(B4575,'大货清单（不定期按GOMS更新）'!A:K,11,FALSE)</f>
        <v>7.4</v>
      </c>
      <c r="K4575" s="27" t="str">
        <f>VLOOKUP(B4575,'大货清单（不定期按GOMS更新）'!A:N,12,FALSE)</f>
        <v>326</v>
      </c>
      <c r="L4575" s="27" t="str">
        <f>VLOOKUP(B4575,'大货清单（不定期按GOMS更新）'!A:M,13,FALSE)</f>
        <v>296</v>
      </c>
      <c r="M4575" s="27" t="str">
        <f>VLOOKUP(B4575,'大货清单（不定期按GOMS更新）'!A:N,14,FALSE)</f>
        <v>672</v>
      </c>
      <c r="N4575" s="53" t="s">
        <v>1197</v>
      </c>
      <c r="O4575" s="27">
        <f>IFERROR(VLOOKUP(N4575,'散件迭代（不定期更新）'!C:J,8,FALSE),0)</f>
        <v>0</v>
      </c>
      <c r="P4575" s="27" t="str">
        <f>IFERROR(VLOOKUP(N4575,'散件（更新）'!B:H,3,FALSE),0)</f>
        <v>206-2011-0102</v>
      </c>
      <c r="Q4575" s="27" t="str">
        <f>VLOOKUP(N4575,'散件（更新）'!B:H,2,FALSE)</f>
        <v>114-20110102</v>
      </c>
      <c r="R4575" s="27" t="str">
        <f>VLOOKUP(N4575,'散件（更新）'!B:H,7,FALSE)</f>
        <v>Charging Base</v>
      </c>
      <c r="S4575" s="27" t="str">
        <f>VLOOKUP(N4575,'散件（更新）'!B:E,4,FALSE)</f>
        <v>https://tineco-yxzt.oss-accelerate.aliyuncs.com/20231219/9FWPB041100_1702948018133.png</v>
      </c>
      <c r="T4575" s="27" t="s">
        <v>8759</v>
      </c>
      <c r="U4575" s="28" t="str">
        <f>VLOOKUP(N4575,'散件（更新）'!B:G,6,FALSE)</f>
        <v>托盘组件</v>
      </c>
      <c r="V4575" s="28" t="str">
        <f>VLOOKUP(N4575,'散件（更新）'!B:I,8,FALSE)</f>
        <v>6972200195005</v>
      </c>
    </row>
    <row r="4576" spans="1:22">
      <c r="A4576" s="57">
        <v>46169</v>
      </c>
      <c r="B4576" s="53" t="s">
        <v>1200</v>
      </c>
      <c r="C4576" s="27" t="str">
        <f>VLOOKUP(B4576,'大货清单（不定期按GOMS更新）'!A:H,8,0)</f>
        <v>109-20110408</v>
      </c>
      <c r="D4576" s="27" t="str">
        <f>VLOOKUP(B4576,'大货清单（不定期按GOMS更新）'!A:C,3,0)</f>
        <v>CL2011D-08</v>
      </c>
      <c r="E4576" s="27" t="str">
        <f>VLOOKUP(B4576,'大货清单（不定期按GOMS更新）'!A:H,4,0)</f>
        <v>DE</v>
      </c>
      <c r="F4576" s="27" t="str">
        <f>VLOOKUP(B4576,'大货清单（不定期按GOMS更新）'!A:H,2,0)</f>
        <v>iFloor Breeze Essentials</v>
      </c>
      <c r="G4576" s="28" t="str">
        <f>VLOOKUP(B4576,'大货清单（不定期按GOMS更新）'!A:I,9,FALSE)</f>
        <v>6974950100261,	 6974950100261</v>
      </c>
      <c r="H4576" s="27" t="str">
        <f>VLOOKUP(B4576,'大货清单（不定期按GOMS更新）'!A:H,7,0)</f>
        <v>White&amp;Grey</v>
      </c>
      <c r="I4576" s="27" t="str">
        <f>VLOOKUP(B4576,'大货清单（不定期按GOMS更新）'!A:F,6,FALSE)</f>
        <v>PHASEOUT</v>
      </c>
      <c r="J4576" s="27" t="str">
        <f>VLOOKUP(B4576,'大货清单（不定期按GOMS更新）'!A:K,11,FALSE)</f>
        <v>7.4</v>
      </c>
      <c r="K4576" s="27" t="str">
        <f>VLOOKUP(B4576,'大货清单（不定期按GOMS更新）'!A:N,12,FALSE)</f>
        <v>326</v>
      </c>
      <c r="L4576" s="27" t="str">
        <f>VLOOKUP(B4576,'大货清单（不定期按GOMS更新）'!A:M,13,FALSE)</f>
        <v>296</v>
      </c>
      <c r="M4576" s="27" t="str">
        <f>VLOOKUP(B4576,'大货清单（不定期按GOMS更新）'!A:N,14,FALSE)</f>
        <v>672</v>
      </c>
      <c r="N4576" s="53" t="s">
        <v>1196</v>
      </c>
      <c r="O4576" s="27">
        <f>IFERROR(VLOOKUP(N4576,'散件迭代（不定期更新）'!C:J,8,FALSE),0)</f>
        <v>0</v>
      </c>
      <c r="P4576" s="27" t="str">
        <f>IFERROR(VLOOKUP(N4576,'散件（更新）'!B:H,3,FALSE),0)</f>
        <v>206-2011-0103</v>
      </c>
      <c r="Q4576" s="27" t="str">
        <f>VLOOKUP(N4576,'散件（更新）'!B:H,2,FALSE)</f>
        <v>114-20110103</v>
      </c>
      <c r="R4576" s="27" t="str">
        <f>VLOOKUP(N4576,'散件（更新）'!B:H,7,FALSE)</f>
        <v>Battery</v>
      </c>
      <c r="S4576" s="27">
        <f>VLOOKUP(N4576,'散件（更新）'!B:E,4,FALSE)</f>
        <v>0</v>
      </c>
      <c r="T4576" s="27" t="s">
        <v>8759</v>
      </c>
      <c r="U4576" s="28" t="str">
        <f>VLOOKUP(N4576,'散件（更新）'!B:G,6,FALSE)</f>
        <v>电池包组件</v>
      </c>
      <c r="V4576" s="28" t="str">
        <f>VLOOKUP(N4576,'散件（更新）'!B:I,8,FALSE)</f>
        <v>6972200198433</v>
      </c>
    </row>
    <row r="4577" spans="1:22">
      <c r="A4577" s="57">
        <v>46169</v>
      </c>
      <c r="B4577" s="53" t="s">
        <v>1200</v>
      </c>
      <c r="C4577" s="27" t="str">
        <f>VLOOKUP(B4577,'大货清单（不定期按GOMS更新）'!A:H,8,0)</f>
        <v>109-20110408</v>
      </c>
      <c r="D4577" s="27" t="str">
        <f>VLOOKUP(B4577,'大货清单（不定期按GOMS更新）'!A:C,3,0)</f>
        <v>CL2011D-08</v>
      </c>
      <c r="E4577" s="27" t="str">
        <f>VLOOKUP(B4577,'大货清单（不定期按GOMS更新）'!A:H,4,0)</f>
        <v>DE</v>
      </c>
      <c r="F4577" s="27" t="str">
        <f>VLOOKUP(B4577,'大货清单（不定期按GOMS更新）'!A:H,2,0)</f>
        <v>iFloor Breeze Essentials</v>
      </c>
      <c r="G4577" s="28" t="str">
        <f>VLOOKUP(B4577,'大货清单（不定期按GOMS更新）'!A:I,9,FALSE)</f>
        <v>6974950100261,	 6974950100261</v>
      </c>
      <c r="H4577" s="27" t="str">
        <f>VLOOKUP(B4577,'大货清单（不定期按GOMS更新）'!A:H,7,0)</f>
        <v>White&amp;Grey</v>
      </c>
      <c r="I4577" s="27" t="str">
        <f>VLOOKUP(B4577,'大货清单（不定期按GOMS更新）'!A:F,6,FALSE)</f>
        <v>PHASEOUT</v>
      </c>
      <c r="J4577" s="27" t="str">
        <f>VLOOKUP(B4577,'大货清单（不定期按GOMS更新）'!A:K,11,FALSE)</f>
        <v>7.4</v>
      </c>
      <c r="K4577" s="27" t="str">
        <f>VLOOKUP(B4577,'大货清单（不定期按GOMS更新）'!A:N,12,FALSE)</f>
        <v>326</v>
      </c>
      <c r="L4577" s="27" t="str">
        <f>VLOOKUP(B4577,'大货清单（不定期按GOMS更新）'!A:M,13,FALSE)</f>
        <v>296</v>
      </c>
      <c r="M4577" s="27" t="str">
        <f>VLOOKUP(B4577,'大货清单（不定期按GOMS更新）'!A:N,14,FALSE)</f>
        <v>672</v>
      </c>
      <c r="N4577" s="53" t="s">
        <v>1204</v>
      </c>
      <c r="O4577" s="27">
        <f>IFERROR(VLOOKUP(N4577,'散件迭代（不定期更新）'!C:J,8,FALSE),0)</f>
        <v>0</v>
      </c>
      <c r="P4577" s="27" t="str">
        <f>IFERROR(VLOOKUP(N4577,'散件（更新）'!B:H,3,FALSE),0)</f>
        <v>206-2011-0401</v>
      </c>
      <c r="Q4577" s="27" t="str">
        <f>VLOOKUP(N4577,'散件（更新）'!B:H,2,FALSE)</f>
        <v>114-20110401</v>
      </c>
      <c r="R4577" s="27" t="str">
        <f>VLOOKUP(N4577,'散件（更新）'!B:H,7,FALSE)</f>
        <v>Plastic part</v>
      </c>
      <c r="S4577" s="27" t="str">
        <f>VLOOKUP(N4577,'散件（更新）'!B:E,4,FALSE)</f>
        <v>https://tineco-yxzt.oss-accelerate.aliyuncs.com/20231219/9FWRH040000_1702948025339.png</v>
      </c>
      <c r="T4577" s="27" t="s">
        <v>8759</v>
      </c>
      <c r="U4577" s="28" t="str">
        <f>VLOOKUP(N4577,'散件（更新）'!B:G,6,FALSE)</f>
        <v>直立限位块</v>
      </c>
      <c r="V4577" s="28" t="str">
        <f>VLOOKUP(N4577,'散件（更新）'!B:I,8,FALSE)</f>
        <v>6972200197771</v>
      </c>
    </row>
    <row r="4578" spans="1:22">
      <c r="A4578" s="57">
        <v>46169</v>
      </c>
      <c r="B4578" s="53" t="s">
        <v>1200</v>
      </c>
      <c r="C4578" s="27" t="str">
        <f>VLOOKUP(B4578,'大货清单（不定期按GOMS更新）'!A:H,8,0)</f>
        <v>109-20110408</v>
      </c>
      <c r="D4578" s="27" t="str">
        <f>VLOOKUP(B4578,'大货清单（不定期按GOMS更新）'!A:C,3,0)</f>
        <v>CL2011D-08</v>
      </c>
      <c r="E4578" s="27" t="str">
        <f>VLOOKUP(B4578,'大货清单（不定期按GOMS更新）'!A:H,4,0)</f>
        <v>DE</v>
      </c>
      <c r="F4578" s="27" t="str">
        <f>VLOOKUP(B4578,'大货清单（不定期按GOMS更新）'!A:H,2,0)</f>
        <v>iFloor Breeze Essentials</v>
      </c>
      <c r="G4578" s="28" t="str">
        <f>VLOOKUP(B4578,'大货清单（不定期按GOMS更新）'!A:I,9,FALSE)</f>
        <v>6974950100261,	 6974950100261</v>
      </c>
      <c r="H4578" s="27" t="str">
        <f>VLOOKUP(B4578,'大货清单（不定期按GOMS更新）'!A:H,7,0)</f>
        <v>White&amp;Grey</v>
      </c>
      <c r="I4578" s="27" t="str">
        <f>VLOOKUP(B4578,'大货清单（不定期按GOMS更新）'!A:F,6,FALSE)</f>
        <v>PHASEOUT</v>
      </c>
      <c r="J4578" s="27" t="str">
        <f>VLOOKUP(B4578,'大货清单（不定期按GOMS更新）'!A:K,11,FALSE)</f>
        <v>7.4</v>
      </c>
      <c r="K4578" s="27" t="str">
        <f>VLOOKUP(B4578,'大货清单（不定期按GOMS更新）'!A:N,12,FALSE)</f>
        <v>326</v>
      </c>
      <c r="L4578" s="27" t="str">
        <f>VLOOKUP(B4578,'大货清单（不定期按GOMS更新）'!A:M,13,FALSE)</f>
        <v>296</v>
      </c>
      <c r="M4578" s="27" t="str">
        <f>VLOOKUP(B4578,'大货清单（不定期按GOMS更新）'!A:N,14,FALSE)</f>
        <v>672</v>
      </c>
      <c r="N4578" s="53" t="s">
        <v>1206</v>
      </c>
      <c r="O4578" s="27">
        <f>IFERROR(VLOOKUP(N4578,'散件迭代（不定期更新）'!C:J,8,FALSE),0)</f>
        <v>0</v>
      </c>
      <c r="P4578" s="27" t="str">
        <f>IFERROR(VLOOKUP(N4578,'散件（更新）'!B:H,3,FALSE),0)</f>
        <v>206-2011-0402</v>
      </c>
      <c r="Q4578" s="27" t="str">
        <f>VLOOKUP(N4578,'散件（更新）'!B:H,2,FALSE)</f>
        <v>114-20110402</v>
      </c>
      <c r="R4578" s="27" t="str">
        <f>VLOOKUP(N4578,'散件（更新）'!B:H,7,FALSE)</f>
        <v>Motor</v>
      </c>
      <c r="S4578" s="27" t="str">
        <f>VLOOKUP(N4578,'散件（更新）'!B:E,4,FALSE)</f>
        <v>https://tineco-yxzt.oss-accelerate.aliyuncs.com/20231219/9FWRM040000_1702948028015.png</v>
      </c>
      <c r="T4578" s="27" t="s">
        <v>8759</v>
      </c>
      <c r="U4578" s="28" t="str">
        <f>VLOOKUP(N4578,'散件（更新）'!B:G,6,FALSE)</f>
        <v>风机装配组件</v>
      </c>
      <c r="V4578" s="28" t="str">
        <f>VLOOKUP(N4578,'散件（更新）'!B:I,8,FALSE)</f>
        <v>6972200197788</v>
      </c>
    </row>
    <row r="4579" spans="1:22">
      <c r="A4579" s="57">
        <v>46169</v>
      </c>
      <c r="B4579" s="53" t="s">
        <v>1200</v>
      </c>
      <c r="C4579" s="27" t="str">
        <f>VLOOKUP(B4579,'大货清单（不定期按GOMS更新）'!A:H,8,0)</f>
        <v>109-20110408</v>
      </c>
      <c r="D4579" s="27" t="str">
        <f>VLOOKUP(B4579,'大货清单（不定期按GOMS更新）'!A:C,3,0)</f>
        <v>CL2011D-08</v>
      </c>
      <c r="E4579" s="27" t="str">
        <f>VLOOKUP(B4579,'大货清单（不定期按GOMS更新）'!A:H,4,0)</f>
        <v>DE</v>
      </c>
      <c r="F4579" s="27" t="str">
        <f>VLOOKUP(B4579,'大货清单（不定期按GOMS更新）'!A:H,2,0)</f>
        <v>iFloor Breeze Essentials</v>
      </c>
      <c r="G4579" s="28" t="str">
        <f>VLOOKUP(B4579,'大货清单（不定期按GOMS更新）'!A:I,9,FALSE)</f>
        <v>6974950100261,	 6974950100261</v>
      </c>
      <c r="H4579" s="27" t="str">
        <f>VLOOKUP(B4579,'大货清单（不定期按GOMS更新）'!A:H,7,0)</f>
        <v>White&amp;Grey</v>
      </c>
      <c r="I4579" s="27" t="str">
        <f>VLOOKUP(B4579,'大货清单（不定期按GOMS更新）'!A:F,6,FALSE)</f>
        <v>PHASEOUT</v>
      </c>
      <c r="J4579" s="27" t="str">
        <f>VLOOKUP(B4579,'大货清单（不定期按GOMS更新）'!A:K,11,FALSE)</f>
        <v>7.4</v>
      </c>
      <c r="K4579" s="27" t="str">
        <f>VLOOKUP(B4579,'大货清单（不定期按GOMS更新）'!A:N,12,FALSE)</f>
        <v>326</v>
      </c>
      <c r="L4579" s="27" t="str">
        <f>VLOOKUP(B4579,'大货清单（不定期按GOMS更新）'!A:M,13,FALSE)</f>
        <v>296</v>
      </c>
      <c r="M4579" s="27" t="str">
        <f>VLOOKUP(B4579,'大货清单（不定期按GOMS更新）'!A:N,14,FALSE)</f>
        <v>672</v>
      </c>
      <c r="N4579" s="53" t="s">
        <v>1205</v>
      </c>
      <c r="O4579" s="27">
        <f>IFERROR(VLOOKUP(N4579,'散件迭代（不定期更新）'!C:J,8,FALSE),0)</f>
        <v>0</v>
      </c>
      <c r="P4579" s="27" t="str">
        <f>IFERROR(VLOOKUP(N4579,'散件（更新）'!B:H,3,FALSE),0)</f>
        <v>206-2011-0403</v>
      </c>
      <c r="Q4579" s="27" t="str">
        <f>VLOOKUP(N4579,'散件（更新）'!B:H,2,FALSE)</f>
        <v>114-20110403</v>
      </c>
      <c r="R4579" s="27" t="str">
        <f>VLOOKUP(N4579,'散件（更新）'!B:H,7,FALSE)</f>
        <v>PCBA</v>
      </c>
      <c r="S4579" s="27">
        <f>VLOOKUP(N4579,'散件（更新）'!B:E,4,FALSE)</f>
        <v>0</v>
      </c>
      <c r="T4579" s="27" t="s">
        <v>8759</v>
      </c>
      <c r="U4579" s="28" t="str">
        <f>VLOOKUP(N4579,'散件（更新）'!B:G,6,FALSE)</f>
        <v>主控板组件</v>
      </c>
      <c r="V4579" s="28" t="str">
        <f>VLOOKUP(N4579,'散件（更新）'!B:I,8,FALSE)</f>
        <v>6972200197795</v>
      </c>
    </row>
    <row r="4580" spans="1:22">
      <c r="A4580" s="57">
        <v>46169</v>
      </c>
      <c r="B4580" s="53" t="s">
        <v>1200</v>
      </c>
      <c r="C4580" s="27" t="str">
        <f>VLOOKUP(B4580,'大货清单（不定期按GOMS更新）'!A:H,8,0)</f>
        <v>109-20110408</v>
      </c>
      <c r="D4580" s="27" t="str">
        <f>VLOOKUP(B4580,'大货清单（不定期按GOMS更新）'!A:C,3,0)</f>
        <v>CL2011D-08</v>
      </c>
      <c r="E4580" s="27" t="str">
        <f>VLOOKUP(B4580,'大货清单（不定期按GOMS更新）'!A:H,4,0)</f>
        <v>DE</v>
      </c>
      <c r="F4580" s="27" t="str">
        <f>VLOOKUP(B4580,'大货清单（不定期按GOMS更新）'!A:H,2,0)</f>
        <v>iFloor Breeze Essentials</v>
      </c>
      <c r="G4580" s="28" t="str">
        <f>VLOOKUP(B4580,'大货清单（不定期按GOMS更新）'!A:I,9,FALSE)</f>
        <v>6974950100261,	 6974950100261</v>
      </c>
      <c r="H4580" s="27" t="str">
        <f>VLOOKUP(B4580,'大货清单（不定期按GOMS更新）'!A:H,7,0)</f>
        <v>White&amp;Grey</v>
      </c>
      <c r="I4580" s="27" t="str">
        <f>VLOOKUP(B4580,'大货清单（不定期按GOMS更新）'!A:F,6,FALSE)</f>
        <v>PHASEOUT</v>
      </c>
      <c r="J4580" s="27" t="str">
        <f>VLOOKUP(B4580,'大货清单（不定期按GOMS更新）'!A:K,11,FALSE)</f>
        <v>7.4</v>
      </c>
      <c r="K4580" s="27" t="str">
        <f>VLOOKUP(B4580,'大货清单（不定期按GOMS更新）'!A:N,12,FALSE)</f>
        <v>326</v>
      </c>
      <c r="L4580" s="27" t="str">
        <f>VLOOKUP(B4580,'大货清单（不定期按GOMS更新）'!A:M,13,FALSE)</f>
        <v>296</v>
      </c>
      <c r="M4580" s="27" t="str">
        <f>VLOOKUP(B4580,'大货清单（不定期按GOMS更新）'!A:N,14,FALSE)</f>
        <v>672</v>
      </c>
      <c r="N4580" s="53" t="s">
        <v>1072</v>
      </c>
      <c r="O4580" s="27">
        <f>IFERROR(VLOOKUP(N4580,'散件迭代（不定期更新）'!C:J,8,FALSE),0)</f>
        <v>0</v>
      </c>
      <c r="P4580" s="27" t="str">
        <f>IFERROR(VLOOKUP(N4580,'散件（更新）'!B:H,3,FALSE),0)</f>
        <v>206-1879-0144</v>
      </c>
      <c r="Q4580" s="27" t="str">
        <f>VLOOKUP(N4580,'散件（更新）'!B:H,2,FALSE)</f>
        <v>114-18790144</v>
      </c>
      <c r="R4580" s="27" t="str">
        <f>VLOOKUP(N4580,'散件（更新）'!B:H,7,FALSE)</f>
        <v>scraper</v>
      </c>
      <c r="S4580" s="27" t="str">
        <f>VLOOKUP(N4580,'散件（更新）'!B:E,4,FALSE)</f>
        <v>https://tineco-yxzt.oss-accelerate.aliyuncs.com/20231227/9FWTS031100_1703640265746.png</v>
      </c>
      <c r="T4580" s="27" t="s">
        <v>8759</v>
      </c>
      <c r="U4580" s="28" t="str">
        <f>VLOOKUP(N4580,'散件（更新）'!B:G,6,FALSE)</f>
        <v>刮条组件</v>
      </c>
      <c r="V4580" s="28" t="str">
        <f>VLOOKUP(N4580,'散件（更新）'!B:I,8,FALSE)</f>
        <v>6972200192509</v>
      </c>
    </row>
    <row r="4581" spans="1:22">
      <c r="A4581" s="57">
        <v>46169</v>
      </c>
      <c r="B4581" s="53" t="s">
        <v>1200</v>
      </c>
      <c r="C4581" s="27" t="str">
        <f>VLOOKUP(B4581,'大货清单（不定期按GOMS更新）'!A:H,8,0)</f>
        <v>109-20110408</v>
      </c>
      <c r="D4581" s="27" t="str">
        <f>VLOOKUP(B4581,'大货清单（不定期按GOMS更新）'!A:C,3,0)</f>
        <v>CL2011D-08</v>
      </c>
      <c r="E4581" s="27" t="str">
        <f>VLOOKUP(B4581,'大货清单（不定期按GOMS更新）'!A:H,4,0)</f>
        <v>DE</v>
      </c>
      <c r="F4581" s="27" t="str">
        <f>VLOOKUP(B4581,'大货清单（不定期按GOMS更新）'!A:H,2,0)</f>
        <v>iFloor Breeze Essentials</v>
      </c>
      <c r="G4581" s="28" t="str">
        <f>VLOOKUP(B4581,'大货清单（不定期按GOMS更新）'!A:I,9,FALSE)</f>
        <v>6974950100261,	 6974950100261</v>
      </c>
      <c r="H4581" s="27" t="str">
        <f>VLOOKUP(B4581,'大货清单（不定期按GOMS更新）'!A:H,7,0)</f>
        <v>White&amp;Grey</v>
      </c>
      <c r="I4581" s="27" t="str">
        <f>VLOOKUP(B4581,'大货清单（不定期按GOMS更新）'!A:F,6,FALSE)</f>
        <v>PHASEOUT</v>
      </c>
      <c r="J4581" s="27" t="str">
        <f>VLOOKUP(B4581,'大货清单（不定期按GOMS更新）'!A:K,11,FALSE)</f>
        <v>7.4</v>
      </c>
      <c r="K4581" s="27" t="str">
        <f>VLOOKUP(B4581,'大货清单（不定期按GOMS更新）'!A:N,12,FALSE)</f>
        <v>326</v>
      </c>
      <c r="L4581" s="27" t="str">
        <f>VLOOKUP(B4581,'大货清单（不定期按GOMS更新）'!A:M,13,FALSE)</f>
        <v>296</v>
      </c>
      <c r="M4581" s="27" t="str">
        <f>VLOOKUP(B4581,'大货清单（不定期按GOMS更新）'!A:N,14,FALSE)</f>
        <v>672</v>
      </c>
      <c r="N4581" s="53" t="s">
        <v>1195</v>
      </c>
      <c r="O4581" s="27">
        <f>IFERROR(VLOOKUP(N4581,'散件迭代（不定期更新）'!C:J,8,FALSE),0)</f>
        <v>0</v>
      </c>
      <c r="P4581" s="27" t="str">
        <f>IFERROR(VLOOKUP(N4581,'散件（更新）'!B:H,3,FALSE),0)</f>
        <v>206-2011-0101</v>
      </c>
      <c r="Q4581" s="27" t="str">
        <f>VLOOKUP(N4581,'散件（更新）'!B:H,2,FALSE)</f>
        <v>114-20110101</v>
      </c>
      <c r="R4581" s="27" t="str">
        <f>VLOOKUP(N4581,'散件（更新）'!B:H,7,FALSE)</f>
        <v>Handle</v>
      </c>
      <c r="S4581" s="27" t="str">
        <f>VLOOKUP(N4581,'散件（更新）'!B:E,4,FALSE)</f>
        <v>https://tineco-yxzt.oss-accelerate.aliyuncs.com/20231227/9FWUH041100_1703640265834.png</v>
      </c>
      <c r="T4581" s="27" t="s">
        <v>8759</v>
      </c>
      <c r="U4581" s="28" t="str">
        <f>VLOOKUP(N4581,'散件（更新）'!B:G,6,FALSE)</f>
        <v>手柄组件</v>
      </c>
      <c r="V4581" s="28" t="str">
        <f>VLOOKUP(N4581,'散件（更新）'!B:I,8,FALSE)</f>
        <v>6972200194992</v>
      </c>
    </row>
    <row r="4582" spans="1:22">
      <c r="A4582" s="57">
        <v>46169</v>
      </c>
      <c r="B4582" s="53" t="s">
        <v>1200</v>
      </c>
      <c r="C4582" s="27" t="str">
        <f>VLOOKUP(B4582,'大货清单（不定期按GOMS更新）'!A:H,8,0)</f>
        <v>109-20110408</v>
      </c>
      <c r="D4582" s="27" t="str">
        <f>VLOOKUP(B4582,'大货清单（不定期按GOMS更新）'!A:C,3,0)</f>
        <v>CL2011D-08</v>
      </c>
      <c r="E4582" s="27" t="str">
        <f>VLOOKUP(B4582,'大货清单（不定期按GOMS更新）'!A:H,4,0)</f>
        <v>DE</v>
      </c>
      <c r="F4582" s="27" t="str">
        <f>VLOOKUP(B4582,'大货清单（不定期按GOMS更新）'!A:H,2,0)</f>
        <v>iFloor Breeze Essentials</v>
      </c>
      <c r="G4582" s="28" t="str">
        <f>VLOOKUP(B4582,'大货清单（不定期按GOMS更新）'!A:I,9,FALSE)</f>
        <v>6974950100261,	 6974950100261</v>
      </c>
      <c r="H4582" s="27" t="str">
        <f>VLOOKUP(B4582,'大货清单（不定期按GOMS更新）'!A:H,7,0)</f>
        <v>White&amp;Grey</v>
      </c>
      <c r="I4582" s="27" t="str">
        <f>VLOOKUP(B4582,'大货清单（不定期按GOMS更新）'!A:F,6,FALSE)</f>
        <v>PHASEOUT</v>
      </c>
      <c r="J4582" s="27" t="str">
        <f>VLOOKUP(B4582,'大货清单（不定期按GOMS更新）'!A:K,11,FALSE)</f>
        <v>7.4</v>
      </c>
      <c r="K4582" s="27" t="str">
        <f>VLOOKUP(B4582,'大货清单（不定期按GOMS更新）'!A:N,12,FALSE)</f>
        <v>326</v>
      </c>
      <c r="L4582" s="27" t="str">
        <f>VLOOKUP(B4582,'大货清单（不定期按GOMS更新）'!A:M,13,FALSE)</f>
        <v>296</v>
      </c>
      <c r="M4582" s="27" t="str">
        <f>VLOOKUP(B4582,'大货清单（不定期按GOMS更新）'!A:N,14,FALSE)</f>
        <v>672</v>
      </c>
      <c r="N4582" s="53" t="s">
        <v>1188</v>
      </c>
      <c r="O4582" s="27">
        <f>IFERROR(VLOOKUP(N4582,'散件迭代（不定期更新）'!C:J,8,FALSE),0)</f>
        <v>0</v>
      </c>
      <c r="P4582" s="27" t="str">
        <f>IFERROR(VLOOKUP(N4582,'散件（更新）'!B:H,3,FALSE),0)</f>
        <v>206-1879-0117</v>
      </c>
      <c r="Q4582" s="27" t="str">
        <f>VLOOKUP(N4582,'散件（更新）'!B:H,2,FALSE)</f>
        <v>114-18790117</v>
      </c>
      <c r="R4582" s="27" t="str">
        <f>VLOOKUP(N4582,'散件（更新）'!B:H,7,FALSE)</f>
        <v>Clean Water Tank</v>
      </c>
      <c r="S4582" s="27" t="str">
        <f>VLOOKUP(N4582,'散件（更新）'!B:E,4,FALSE)</f>
        <v>https://tineco-yxzt.oss-accelerate.aliyuncs.com/product/114-18790117.jpg</v>
      </c>
      <c r="T4582" s="27" t="s">
        <v>8759</v>
      </c>
      <c r="U4582" s="28" t="str">
        <f>VLOOKUP(N4582,'散件（更新）'!B:G,6,FALSE)</f>
        <v>溶液桶组件(低配）</v>
      </c>
      <c r="V4582" s="28" t="str">
        <f>VLOOKUP(N4582,'散件（更新）'!B:I,8,FALSE)</f>
        <v>6972200191885</v>
      </c>
    </row>
    <row r="4583" spans="1:22">
      <c r="A4583" s="57">
        <v>46169</v>
      </c>
      <c r="B4583" s="53" t="s">
        <v>1200</v>
      </c>
      <c r="C4583" s="27" t="str">
        <f>VLOOKUP(B4583,'大货清单（不定期按GOMS更新）'!A:H,8,0)</f>
        <v>109-20110408</v>
      </c>
      <c r="D4583" s="27" t="str">
        <f>VLOOKUP(B4583,'大货清单（不定期按GOMS更新）'!A:C,3,0)</f>
        <v>CL2011D-08</v>
      </c>
      <c r="E4583" s="27" t="str">
        <f>VLOOKUP(B4583,'大货清单（不定期按GOMS更新）'!A:H,4,0)</f>
        <v>DE</v>
      </c>
      <c r="F4583" s="27" t="str">
        <f>VLOOKUP(B4583,'大货清单（不定期按GOMS更新）'!A:H,2,0)</f>
        <v>iFloor Breeze Essentials</v>
      </c>
      <c r="G4583" s="28" t="str">
        <f>VLOOKUP(B4583,'大货清单（不定期按GOMS更新）'!A:I,9,FALSE)</f>
        <v>6974950100261,	 6974950100261</v>
      </c>
      <c r="H4583" s="27" t="str">
        <f>VLOOKUP(B4583,'大货清单（不定期按GOMS更新）'!A:H,7,0)</f>
        <v>White&amp;Grey</v>
      </c>
      <c r="I4583" s="27" t="str">
        <f>VLOOKUP(B4583,'大货清单（不定期按GOMS更新）'!A:F,6,FALSE)</f>
        <v>PHASEOUT</v>
      </c>
      <c r="J4583" s="27" t="str">
        <f>VLOOKUP(B4583,'大货清单（不定期按GOMS更新）'!A:K,11,FALSE)</f>
        <v>7.4</v>
      </c>
      <c r="K4583" s="27" t="str">
        <f>VLOOKUP(B4583,'大货清单（不定期按GOMS更新）'!A:N,12,FALSE)</f>
        <v>326</v>
      </c>
      <c r="L4583" s="27" t="str">
        <f>VLOOKUP(B4583,'大货清单（不定期按GOMS更新）'!A:M,13,FALSE)</f>
        <v>296</v>
      </c>
      <c r="M4583" s="27" t="str">
        <f>VLOOKUP(B4583,'大货清单（不定期按GOMS更新）'!A:N,14,FALSE)</f>
        <v>672</v>
      </c>
      <c r="N4583" s="53" t="s">
        <v>1189</v>
      </c>
      <c r="O4583" s="27">
        <f>IFERROR(VLOOKUP(N4583,'散件迭代（不定期更新）'!C:J,8,FALSE),0)</f>
        <v>0</v>
      </c>
      <c r="P4583" s="27" t="str">
        <f>IFERROR(VLOOKUP(N4583,'散件（更新）'!B:H,3,FALSE),0)</f>
        <v>206-1879-0116</v>
      </c>
      <c r="Q4583" s="27" t="str">
        <f>VLOOKUP(N4583,'散件（更新）'!B:H,2,FALSE)</f>
        <v>114-18790116</v>
      </c>
      <c r="R4583" s="27" t="str">
        <f>VLOOKUP(N4583,'散件（更新）'!B:H,7,FALSE)</f>
        <v>Dirt Water Tank</v>
      </c>
      <c r="S4583" s="27" t="str">
        <f>VLOOKUP(N4583,'散件（更新）'!B:E,4,FALSE)</f>
        <v>https://tineco-yxzt.oss-accelerate.aliyuncs.com/product/114-18790116.jpg</v>
      </c>
      <c r="T4583" s="27" t="s">
        <v>8759</v>
      </c>
      <c r="U4583" s="28" t="str">
        <f>VLOOKUP(N4583,'散件（更新）'!B:G,6,FALSE)</f>
        <v>回收桶组件(低配)</v>
      </c>
      <c r="V4583" s="28" t="str">
        <f>VLOOKUP(N4583,'散件（更新）'!B:I,8,FALSE)</f>
        <v>6972200191878</v>
      </c>
    </row>
    <row r="4584" spans="1:22">
      <c r="A4584" s="57">
        <v>46169</v>
      </c>
      <c r="B4584" s="53" t="s">
        <v>1200</v>
      </c>
      <c r="C4584" s="27" t="str">
        <f>VLOOKUP(B4584,'大货清单（不定期按GOMS更新）'!A:H,8,0)</f>
        <v>109-20110408</v>
      </c>
      <c r="D4584" s="27" t="str">
        <f>VLOOKUP(B4584,'大货清单（不定期按GOMS更新）'!A:C,3,0)</f>
        <v>CL2011D-08</v>
      </c>
      <c r="E4584" s="27" t="str">
        <f>VLOOKUP(B4584,'大货清单（不定期按GOMS更新）'!A:H,4,0)</f>
        <v>DE</v>
      </c>
      <c r="F4584" s="27" t="str">
        <f>VLOOKUP(B4584,'大货清单（不定期按GOMS更新）'!A:H,2,0)</f>
        <v>iFloor Breeze Essentials</v>
      </c>
      <c r="G4584" s="28" t="str">
        <f>VLOOKUP(B4584,'大货清单（不定期按GOMS更新）'!A:I,9,FALSE)</f>
        <v>6974950100261,	 6974950100261</v>
      </c>
      <c r="H4584" s="27" t="str">
        <f>VLOOKUP(B4584,'大货清单（不定期按GOMS更新）'!A:H,7,0)</f>
        <v>White&amp;Grey</v>
      </c>
      <c r="I4584" s="27" t="str">
        <f>VLOOKUP(B4584,'大货清单（不定期按GOMS更新）'!A:F,6,FALSE)</f>
        <v>PHASEOUT</v>
      </c>
      <c r="J4584" s="27" t="str">
        <f>VLOOKUP(B4584,'大货清单（不定期按GOMS更新）'!A:K,11,FALSE)</f>
        <v>7.4</v>
      </c>
      <c r="K4584" s="27" t="str">
        <f>VLOOKUP(B4584,'大货清单（不定期按GOMS更新）'!A:N,12,FALSE)</f>
        <v>326</v>
      </c>
      <c r="L4584" s="27" t="str">
        <f>VLOOKUP(B4584,'大货清单（不定期按GOMS更新）'!A:M,13,FALSE)</f>
        <v>296</v>
      </c>
      <c r="M4584" s="27" t="str">
        <f>VLOOKUP(B4584,'大货清单（不定期按GOMS更新）'!A:N,14,FALSE)</f>
        <v>672</v>
      </c>
      <c r="N4584" s="53" t="s">
        <v>1225</v>
      </c>
      <c r="O4584" s="27">
        <f>IFERROR(VLOOKUP(N4584,'散件迭代（不定期更新）'!C:J,8,FALSE),0)</f>
        <v>0</v>
      </c>
      <c r="P4584" s="27" t="str">
        <f>IFERROR(VLOOKUP(N4584,'散件（更新）'!B:H,3,FALSE),0)</f>
        <v>206-1756-0099</v>
      </c>
      <c r="Q4584" s="27" t="str">
        <f>VLOOKUP(N4584,'散件（更新）'!B:H,2,FALSE)</f>
        <v>114-17560099</v>
      </c>
      <c r="R4584" s="27" t="str">
        <f>VLOOKUP(N4584,'散件（更新）'!B:H,7,FALSE)</f>
        <v>Repair Wheel</v>
      </c>
      <c r="S4584" s="27" t="str">
        <f>VLOOKUP(N4584,'散件（更新）'!B:E,4,FALSE)</f>
        <v>https://tineco-yxzt.oss-accelerate.aliyuncs.com/20231219/9VSRW100200_1702948075442.png</v>
      </c>
      <c r="T4584" s="27" t="s">
        <v>8759</v>
      </c>
      <c r="U4584" s="28" t="str">
        <f>VLOOKUP(N4584,'散件（更新）'!B:G,6,FALSE)</f>
        <v>地刷小轮+小轮轴组件</v>
      </c>
      <c r="V4584" s="28" t="str">
        <f>VLOOKUP(N4584,'散件（更新）'!B:I,8,FALSE)</f>
        <v>6972200194046</v>
      </c>
    </row>
    <row r="4585" spans="1:22">
      <c r="A4585" s="57">
        <v>46169</v>
      </c>
      <c r="B4585" s="53" t="s">
        <v>105</v>
      </c>
      <c r="C4585" s="27" t="str">
        <f>VLOOKUP(B4585,'大货清单（不定期按GOMS更新）'!A:H,8,0)</f>
        <v>109-18790001</v>
      </c>
      <c r="D4585" s="27" t="str">
        <f>VLOOKUP(B4585,'大货清单（不定期按GOMS更新）'!A:C,3,0)</f>
        <v>CL1879-01</v>
      </c>
      <c r="E4585" s="27" t="str">
        <f>VLOOKUP(B4585,'大货清单（不定期按GOMS更新）'!A:H,4,0)</f>
        <v>CL,FR,IT,UA,ES,DE,AT,CH,TR,SE,PL,NL,BE</v>
      </c>
      <c r="F4585" s="27" t="str">
        <f>VLOOKUP(B4585,'大货清单（不定期按GOMS更新）'!A:H,2,0)</f>
        <v>Floor One S3</v>
      </c>
      <c r="G4585" s="28">
        <f>VLOOKUP(B4585,'大货清单（不定期按GOMS更新）'!A:I,9,FALSE)</f>
        <v>6972200190512</v>
      </c>
      <c r="H4585" s="27" t="str">
        <f>VLOOKUP(B4585,'大货清单（不定期按GOMS更新）'!A:H,7,0)</f>
        <v>Black</v>
      </c>
      <c r="I4585" s="27" t="str">
        <f>VLOOKUP(B4585,'大货清单（不定期按GOMS更新）'!A:F,6,FALSE)</f>
        <v>PHASEOUT</v>
      </c>
      <c r="J4585" s="27" t="str">
        <f>VLOOKUP(B4585,'大货清单（不定期按GOMS更新）'!A:K,11,FALSE)</f>
        <v>8</v>
      </c>
      <c r="K4585" s="27" t="str">
        <f>VLOOKUP(B4585,'大货清单（不定期按GOMS更新）'!A:N,12,FALSE)</f>
        <v>326</v>
      </c>
      <c r="L4585" s="27" t="str">
        <f>VLOOKUP(B4585,'大货清单（不定期按GOMS更新）'!A:M,13,FALSE)</f>
        <v>296</v>
      </c>
      <c r="M4585" s="27" t="str">
        <f>VLOOKUP(B4585,'大货清单（不定期按GOMS更新）'!A:N,14,FALSE)</f>
        <v>736</v>
      </c>
      <c r="N4585" s="53" t="s">
        <v>1071</v>
      </c>
      <c r="O4585" s="27">
        <f>IFERROR(VLOOKUP(N4585,'散件迭代（不定期更新）'!C:J,8,FALSE),0)</f>
        <v>0</v>
      </c>
      <c r="P4585" s="27" t="str">
        <f>IFERROR(VLOOKUP(N4585,'散件（更新）'!B:H,3,FALSE),0)</f>
        <v>206-1879-0126</v>
      </c>
      <c r="Q4585" s="27" t="str">
        <f>VLOOKUP(N4585,'散件（更新）'!B:H,2,FALSE)</f>
        <v>114-18790126</v>
      </c>
      <c r="R4585" s="27" t="str">
        <f>VLOOKUP(N4585,'散件（更新）'!B:H,7,FALSE)</f>
        <v>2*Hepa Assy&amp;2*Brush Roller 3 Series</v>
      </c>
      <c r="S4585" s="27" t="str">
        <f>VLOOKUP(N4585,'散件（更新）'!B:E,4,FALSE)</f>
        <v>https://tineco-yxzt.oss-accelerate.aliyuncs.com/product/114-18790126.jpg</v>
      </c>
      <c r="T4585" s="27" t="s">
        <v>8759</v>
      </c>
      <c r="U4585" s="28" t="str">
        <f>VLOOKUP(N4585,'散件（更新）'!B:G,6,FALSE)</f>
        <v>回收桶过滤器组件*2+滚刷组件*2（彩盒）</v>
      </c>
      <c r="V4585" s="28" t="str">
        <f>VLOOKUP(N4585,'散件（更新）'!B:I,8,FALSE)</f>
        <v>6972200192240</v>
      </c>
    </row>
    <row r="4586" spans="1:22">
      <c r="A4586" s="57">
        <v>46169</v>
      </c>
      <c r="B4586" s="53" t="s">
        <v>105</v>
      </c>
      <c r="C4586" s="27" t="str">
        <f>VLOOKUP(B4586,'大货清单（不定期按GOMS更新）'!A:H,8,0)</f>
        <v>109-18790001</v>
      </c>
      <c r="D4586" s="27" t="str">
        <f>VLOOKUP(B4586,'大货清单（不定期按GOMS更新）'!A:C,3,0)</f>
        <v>CL1879-01</v>
      </c>
      <c r="E4586" s="27" t="str">
        <f>VLOOKUP(B4586,'大货清单（不定期按GOMS更新）'!A:H,4,0)</f>
        <v>CL,FR,IT,UA,ES,DE,AT,CH,TR,SE,PL,NL,BE</v>
      </c>
      <c r="F4586" s="27" t="str">
        <f>VLOOKUP(B4586,'大货清单（不定期按GOMS更新）'!A:H,2,0)</f>
        <v>Floor One S3</v>
      </c>
      <c r="G4586" s="28">
        <f>VLOOKUP(B4586,'大货清单（不定期按GOMS更新）'!A:I,9,FALSE)</f>
        <v>6972200190512</v>
      </c>
      <c r="H4586" s="27" t="str">
        <f>VLOOKUP(B4586,'大货清单（不定期按GOMS更新）'!A:H,7,0)</f>
        <v>Black</v>
      </c>
      <c r="I4586" s="27" t="str">
        <f>VLOOKUP(B4586,'大货清单（不定期按GOMS更新）'!A:F,6,FALSE)</f>
        <v>PHASEOUT</v>
      </c>
      <c r="J4586" s="27" t="str">
        <f>VLOOKUP(B4586,'大货清单（不定期按GOMS更新）'!A:K,11,FALSE)</f>
        <v>8</v>
      </c>
      <c r="K4586" s="27" t="str">
        <f>VLOOKUP(B4586,'大货清单（不定期按GOMS更新）'!A:N,12,FALSE)</f>
        <v>326</v>
      </c>
      <c r="L4586" s="27" t="str">
        <f>VLOOKUP(B4586,'大货清单（不定期按GOMS更新）'!A:M,13,FALSE)</f>
        <v>296</v>
      </c>
      <c r="M4586" s="27" t="str">
        <f>VLOOKUP(B4586,'大货清单（不定期按GOMS更新）'!A:N,14,FALSE)</f>
        <v>736</v>
      </c>
      <c r="N4586" s="53" t="s">
        <v>1048</v>
      </c>
      <c r="O4586" s="27">
        <f>IFERROR(VLOOKUP(N4586,'散件迭代（不定期更新）'!C:J,8,FALSE),0)</f>
        <v>0</v>
      </c>
      <c r="P4586" s="27" t="str">
        <f>IFERROR(VLOOKUP(N4586,'散件（更新）'!B:H,3,FALSE),0)</f>
        <v>206-1879-0106</v>
      </c>
      <c r="Q4586" s="27" t="str">
        <f>VLOOKUP(N4586,'散件（更新）'!B:H,2,FALSE)</f>
        <v>114-18790106</v>
      </c>
      <c r="R4586" s="27" t="str">
        <f>VLOOKUP(N4586,'散件（更新）'!B:H,7,FALSE)</f>
        <v>Brush Roller Cover</v>
      </c>
      <c r="S4586" s="27" t="str">
        <f>VLOOKUP(N4586,'散件（更新）'!B:E,4,FALSE)</f>
        <v>https://tineco-yxzt.oss-accelerate.aliyuncs.com/20231219/9FWBC031200_1702948010243.png</v>
      </c>
      <c r="T4586" s="27" t="s">
        <v>8759</v>
      </c>
      <c r="U4586" s="28" t="str">
        <f>VLOOKUP(N4586,'散件（更新）'!B:G,6,FALSE)</f>
        <v>滚刷盖组件（高配）</v>
      </c>
      <c r="V4586" s="28" t="str">
        <f>VLOOKUP(N4586,'散件（更新）'!B:I,8,FALSE)</f>
        <v>6972200191779</v>
      </c>
    </row>
    <row r="4587" spans="1:22">
      <c r="A4587" s="57">
        <v>46169</v>
      </c>
      <c r="B4587" s="53" t="s">
        <v>105</v>
      </c>
      <c r="C4587" s="27" t="str">
        <f>VLOOKUP(B4587,'大货清单（不定期按GOMS更新）'!A:H,8,0)</f>
        <v>109-18790001</v>
      </c>
      <c r="D4587" s="27" t="str">
        <f>VLOOKUP(B4587,'大货清单（不定期按GOMS更新）'!A:C,3,0)</f>
        <v>CL1879-01</v>
      </c>
      <c r="E4587" s="27" t="str">
        <f>VLOOKUP(B4587,'大货清单（不定期按GOMS更新）'!A:H,4,0)</f>
        <v>CL,FR,IT,UA,ES,DE,AT,CH,TR,SE,PL,NL,BE</v>
      </c>
      <c r="F4587" s="27" t="str">
        <f>VLOOKUP(B4587,'大货清单（不定期按GOMS更新）'!A:H,2,0)</f>
        <v>Floor One S3</v>
      </c>
      <c r="G4587" s="28">
        <f>VLOOKUP(B4587,'大货清单（不定期按GOMS更新）'!A:I,9,FALSE)</f>
        <v>6972200190512</v>
      </c>
      <c r="H4587" s="27" t="str">
        <f>VLOOKUP(B4587,'大货清单（不定期按GOMS更新）'!A:H,7,0)</f>
        <v>Black</v>
      </c>
      <c r="I4587" s="27" t="str">
        <f>VLOOKUP(B4587,'大货清单（不定期按GOMS更新）'!A:F,6,FALSE)</f>
        <v>PHASEOUT</v>
      </c>
      <c r="J4587" s="27" t="str">
        <f>VLOOKUP(B4587,'大货清单（不定期按GOMS更新）'!A:K,11,FALSE)</f>
        <v>8</v>
      </c>
      <c r="K4587" s="27" t="str">
        <f>VLOOKUP(B4587,'大货清单（不定期按GOMS更新）'!A:N,12,FALSE)</f>
        <v>326</v>
      </c>
      <c r="L4587" s="27" t="str">
        <f>VLOOKUP(B4587,'大货清单（不定期按GOMS更新）'!A:M,13,FALSE)</f>
        <v>296</v>
      </c>
      <c r="M4587" s="27" t="str">
        <f>VLOOKUP(B4587,'大货清单（不定期按GOMS更新）'!A:N,14,FALSE)</f>
        <v>736</v>
      </c>
      <c r="N4587" s="53" t="s">
        <v>1041</v>
      </c>
      <c r="O4587" s="27">
        <f>IFERROR(VLOOKUP(N4587,'散件迭代（不定期更新）'!C:J,8,FALSE),0)</f>
        <v>0</v>
      </c>
      <c r="P4587" s="27" t="str">
        <f>IFERROR(VLOOKUP(N4587,'散件（更新）'!B:H,3,FALSE),0)</f>
        <v>206-1879-0107</v>
      </c>
      <c r="Q4587" s="27" t="str">
        <f>VLOOKUP(N4587,'散件（更新）'!B:H,2,FALSE)</f>
        <v>114-18790107</v>
      </c>
      <c r="R4587" s="27" t="str">
        <f>VLOOKUP(N4587,'散件（更新）'!B:H,7,FALSE)</f>
        <v>Brush Roller</v>
      </c>
      <c r="S4587" s="27" t="str">
        <f>VLOOKUP(N4587,'散件（更新）'!B:E,4,FALSE)</f>
        <v>https://tineco-yxzt.oss-accelerate.aliyuncs.com/product/114-18790107.jpg</v>
      </c>
      <c r="T4587" s="27" t="s">
        <v>8759</v>
      </c>
      <c r="U4587" s="28" t="str">
        <f>VLOOKUP(N4587,'散件（更新）'!B:G,6,FALSE)</f>
        <v>滚刷组件</v>
      </c>
      <c r="V4587" s="28" t="str">
        <f>VLOOKUP(N4587,'散件（更新）'!B:I,8,FALSE)</f>
        <v>6972200191786</v>
      </c>
    </row>
    <row r="4588" spans="1:22">
      <c r="A4588" s="57">
        <v>46169</v>
      </c>
      <c r="B4588" s="53" t="s">
        <v>105</v>
      </c>
      <c r="C4588" s="27" t="str">
        <f>VLOOKUP(B4588,'大货清单（不定期按GOMS更新）'!A:H,8,0)</f>
        <v>109-18790001</v>
      </c>
      <c r="D4588" s="27" t="str">
        <f>VLOOKUP(B4588,'大货清单（不定期按GOMS更新）'!A:C,3,0)</f>
        <v>CL1879-01</v>
      </c>
      <c r="E4588" s="27" t="str">
        <f>VLOOKUP(B4588,'大货清单（不定期按GOMS更新）'!A:H,4,0)</f>
        <v>CL,FR,IT,UA,ES,DE,AT,CH,TR,SE,PL,NL,BE</v>
      </c>
      <c r="F4588" s="27" t="str">
        <f>VLOOKUP(B4588,'大货清单（不定期按GOMS更新）'!A:H,2,0)</f>
        <v>Floor One S3</v>
      </c>
      <c r="G4588" s="28">
        <f>VLOOKUP(B4588,'大货清单（不定期按GOMS更新）'!A:I,9,FALSE)</f>
        <v>6972200190512</v>
      </c>
      <c r="H4588" s="27" t="str">
        <f>VLOOKUP(B4588,'大货清单（不定期按GOMS更新）'!A:H,7,0)</f>
        <v>Black</v>
      </c>
      <c r="I4588" s="27" t="str">
        <f>VLOOKUP(B4588,'大货清单（不定期按GOMS更新）'!A:F,6,FALSE)</f>
        <v>PHASEOUT</v>
      </c>
      <c r="J4588" s="27" t="str">
        <f>VLOOKUP(B4588,'大货清单（不定期按GOMS更新）'!A:K,11,FALSE)</f>
        <v>8</v>
      </c>
      <c r="K4588" s="27" t="str">
        <f>VLOOKUP(B4588,'大货清单（不定期按GOMS更新）'!A:N,12,FALSE)</f>
        <v>326</v>
      </c>
      <c r="L4588" s="27" t="str">
        <f>VLOOKUP(B4588,'大货清单（不定期按GOMS更新）'!A:M,13,FALSE)</f>
        <v>296</v>
      </c>
      <c r="M4588" s="27" t="str">
        <f>VLOOKUP(B4588,'大货清单（不定期按GOMS更新）'!A:N,14,FALSE)</f>
        <v>736</v>
      </c>
      <c r="N4588" s="53" t="s">
        <v>1040</v>
      </c>
      <c r="O4588" s="27" t="str">
        <f>IFERROR(VLOOKUP(N4588,'散件迭代（不定期更新）'!C:J,8,FALSE),0)</f>
        <v>A43</v>
      </c>
      <c r="P4588" s="27" t="str">
        <f>IFERROR(VLOOKUP(N4588,'散件（更新）'!B:H,3,FALSE),0)</f>
        <v>206-1879-0102</v>
      </c>
      <c r="Q4588" s="27" t="str">
        <f>VLOOKUP(N4588,'散件（更新）'!B:H,2,FALSE)</f>
        <v>114-18790102</v>
      </c>
      <c r="R4588" s="27" t="str">
        <f>VLOOKUP(N4588,'散件（更新）'!B:H,7,FALSE)</f>
        <v>Hepa Assy</v>
      </c>
      <c r="S4588" s="27" t="str">
        <f>VLOOKUP(N4588,'散件（更新）'!B:E,4,FALSE)</f>
        <v>https://tineco-yxzt.oss-accelerate.aliyuncs.com/product/114-18790102.png</v>
      </c>
      <c r="T4588" s="27" t="s">
        <v>8759</v>
      </c>
      <c r="U4588" s="28" t="str">
        <f>VLOOKUP(N4588,'散件（更新）'!B:G,6,FALSE)</f>
        <v>回收桶过滤器组件（前置方形过滤器组件+回收桶滤网组件）</v>
      </c>
      <c r="V4588" s="28" t="str">
        <f>VLOOKUP(N4588,'散件（更新）'!B:I,8,FALSE)</f>
        <v>6972200191731</v>
      </c>
    </row>
    <row r="4589" spans="1:22">
      <c r="A4589" s="57">
        <v>46169</v>
      </c>
      <c r="B4589" s="53" t="s">
        <v>105</v>
      </c>
      <c r="C4589" s="27" t="str">
        <f>VLOOKUP(B4589,'大货清单（不定期按GOMS更新）'!A:H,8,0)</f>
        <v>109-18790001</v>
      </c>
      <c r="D4589" s="27" t="str">
        <f>VLOOKUP(B4589,'大货清单（不定期按GOMS更新）'!A:C,3,0)</f>
        <v>CL1879-01</v>
      </c>
      <c r="E4589" s="27" t="str">
        <f>VLOOKUP(B4589,'大货清单（不定期按GOMS更新）'!A:H,4,0)</f>
        <v>CL,FR,IT,UA,ES,DE,AT,CH,TR,SE,PL,NL,BE</v>
      </c>
      <c r="F4589" s="27" t="str">
        <f>VLOOKUP(B4589,'大货清单（不定期按GOMS更新）'!A:H,2,0)</f>
        <v>Floor One S3</v>
      </c>
      <c r="G4589" s="28">
        <f>VLOOKUP(B4589,'大货清单（不定期按GOMS更新）'!A:I,9,FALSE)</f>
        <v>6972200190512</v>
      </c>
      <c r="H4589" s="27" t="str">
        <f>VLOOKUP(B4589,'大货清单（不定期按GOMS更新）'!A:H,7,0)</f>
        <v>Black</v>
      </c>
      <c r="I4589" s="27" t="str">
        <f>VLOOKUP(B4589,'大货清单（不定期按GOMS更新）'!A:F,6,FALSE)</f>
        <v>PHASEOUT</v>
      </c>
      <c r="J4589" s="27" t="str">
        <f>VLOOKUP(B4589,'大货清单（不定期按GOMS更新）'!A:K,11,FALSE)</f>
        <v>8</v>
      </c>
      <c r="K4589" s="27" t="str">
        <f>VLOOKUP(B4589,'大货清单（不定期按GOMS更新）'!A:N,12,FALSE)</f>
        <v>326</v>
      </c>
      <c r="L4589" s="27" t="str">
        <f>VLOOKUP(B4589,'大货清单（不定期按GOMS更新）'!A:M,13,FALSE)</f>
        <v>296</v>
      </c>
      <c r="M4589" s="27" t="str">
        <f>VLOOKUP(B4589,'大货清单（不定期按GOMS更新）'!A:N,14,FALSE)</f>
        <v>736</v>
      </c>
      <c r="N4589" s="53" t="s">
        <v>502</v>
      </c>
      <c r="O4589" s="27">
        <f>IFERROR(VLOOKUP(N4589,'散件迭代（不定期更新）'!C:J,8,FALSE),0)</f>
        <v>0</v>
      </c>
      <c r="P4589" s="27" t="str">
        <f>IFERROR(VLOOKUP(N4589,'散件（更新）'!B:H,3,FALSE),0)</f>
        <v>206-1879-0103</v>
      </c>
      <c r="Q4589" s="27" t="str">
        <f>VLOOKUP(N4589,'散件（更新）'!B:H,2,FALSE)</f>
        <v>114-18790103</v>
      </c>
      <c r="R4589" s="27" t="str">
        <f>VLOOKUP(N4589,'散件（更新）'!B:H,7,FALSE)</f>
        <v>Filter</v>
      </c>
      <c r="S4589" s="27" t="str">
        <f>VLOOKUP(N4589,'散件（更新）'!B:E,4,FALSE)</f>
        <v>https://tineco-yxzt.oss-accelerate.aliyuncs.com/20231227/9FWFI031100_1703640265133.png</v>
      </c>
      <c r="T4589" s="27" t="s">
        <v>8759</v>
      </c>
      <c r="U4589" s="28" t="str">
        <f>VLOOKUP(N4589,'散件（更新）'!B:G,6,FALSE)</f>
        <v>回收桶挡板</v>
      </c>
      <c r="V4589" s="28" t="str">
        <f>VLOOKUP(N4589,'散件（更新）'!B:I,8,FALSE)</f>
        <v>6972200191748</v>
      </c>
    </row>
    <row r="4590" spans="1:22">
      <c r="A4590" s="57">
        <v>46169</v>
      </c>
      <c r="B4590" s="53" t="s">
        <v>105</v>
      </c>
      <c r="C4590" s="27" t="str">
        <f>VLOOKUP(B4590,'大货清单（不定期按GOMS更新）'!A:H,8,0)</f>
        <v>109-18790001</v>
      </c>
      <c r="D4590" s="27" t="str">
        <f>VLOOKUP(B4590,'大货清单（不定期按GOMS更新）'!A:C,3,0)</f>
        <v>CL1879-01</v>
      </c>
      <c r="E4590" s="27" t="str">
        <f>VLOOKUP(B4590,'大货清单（不定期按GOMS更新）'!A:H,4,0)</f>
        <v>CL,FR,IT,UA,ES,DE,AT,CH,TR,SE,PL,NL,BE</v>
      </c>
      <c r="F4590" s="27" t="str">
        <f>VLOOKUP(B4590,'大货清单（不定期按GOMS更新）'!A:H,2,0)</f>
        <v>Floor One S3</v>
      </c>
      <c r="G4590" s="28">
        <f>VLOOKUP(B4590,'大货清单（不定期按GOMS更新）'!A:I,9,FALSE)</f>
        <v>6972200190512</v>
      </c>
      <c r="H4590" s="27" t="str">
        <f>VLOOKUP(B4590,'大货清单（不定期按GOMS更新）'!A:H,7,0)</f>
        <v>Black</v>
      </c>
      <c r="I4590" s="27" t="str">
        <f>VLOOKUP(B4590,'大货清单（不定期按GOMS更新）'!A:F,6,FALSE)</f>
        <v>PHASEOUT</v>
      </c>
      <c r="J4590" s="27" t="str">
        <f>VLOOKUP(B4590,'大货清单（不定期按GOMS更新）'!A:K,11,FALSE)</f>
        <v>8</v>
      </c>
      <c r="K4590" s="27" t="str">
        <f>VLOOKUP(B4590,'大货清单（不定期按GOMS更新）'!A:N,12,FALSE)</f>
        <v>326</v>
      </c>
      <c r="L4590" s="27" t="str">
        <f>VLOOKUP(B4590,'大货清单（不定期按GOMS更新）'!A:M,13,FALSE)</f>
        <v>296</v>
      </c>
      <c r="M4590" s="27" t="str">
        <f>VLOOKUP(B4590,'大货清单（不定期按GOMS更新）'!A:N,14,FALSE)</f>
        <v>736</v>
      </c>
      <c r="N4590" s="53" t="s">
        <v>511</v>
      </c>
      <c r="O4590" s="27">
        <f>IFERROR(VLOOKUP(N4590,'散件迭代（不定期更新）'!C:J,8,FALSE),0)</f>
        <v>0</v>
      </c>
      <c r="P4590" s="27" t="str">
        <f>IFERROR(VLOOKUP(N4590,'散件（更新）'!B:H,3,FALSE),0)</f>
        <v>206-1879-0111</v>
      </c>
      <c r="Q4590" s="27" t="str">
        <f>VLOOKUP(N4590,'散件（更新）'!B:H,2,FALSE)</f>
        <v>114-18790111</v>
      </c>
      <c r="R4590" s="27" t="str">
        <f>VLOOKUP(N4590,'散件（更新）'!B:H,7,FALSE)</f>
        <v>Accessory Holder</v>
      </c>
      <c r="S4590" s="27" t="str">
        <f>VLOOKUP(N4590,'散件（更新）'!B:E,4,FALSE)</f>
        <v>https://tineco-yxzt.oss-accelerate.aliyuncs.com/20231219/9FWHA031100_1702948015795.png</v>
      </c>
      <c r="T4590" s="27" t="s">
        <v>8759</v>
      </c>
      <c r="U4590" s="28" t="str">
        <f>VLOOKUP(N4590,'散件（更新）'!B:G,6,FALSE)</f>
        <v>附件收纳架</v>
      </c>
      <c r="V4590" s="28" t="str">
        <f>VLOOKUP(N4590,'散件（更新）'!B:I,8,FALSE)</f>
        <v>6972200191823</v>
      </c>
    </row>
    <row r="4591" spans="1:22">
      <c r="A4591" s="57">
        <v>46169</v>
      </c>
      <c r="B4591" s="53" t="s">
        <v>105</v>
      </c>
      <c r="C4591" s="27" t="str">
        <f>VLOOKUP(B4591,'大货清单（不定期按GOMS更新）'!A:H,8,0)</f>
        <v>109-18790001</v>
      </c>
      <c r="D4591" s="27" t="str">
        <f>VLOOKUP(B4591,'大货清单（不定期按GOMS更新）'!A:C,3,0)</f>
        <v>CL1879-01</v>
      </c>
      <c r="E4591" s="27" t="str">
        <f>VLOOKUP(B4591,'大货清单（不定期按GOMS更新）'!A:H,4,0)</f>
        <v>CL,FR,IT,UA,ES,DE,AT,CH,TR,SE,PL,NL,BE</v>
      </c>
      <c r="F4591" s="27" t="str">
        <f>VLOOKUP(B4591,'大货清单（不定期按GOMS更新）'!A:H,2,0)</f>
        <v>Floor One S3</v>
      </c>
      <c r="G4591" s="28">
        <f>VLOOKUP(B4591,'大货清单（不定期按GOMS更新）'!A:I,9,FALSE)</f>
        <v>6972200190512</v>
      </c>
      <c r="H4591" s="27" t="str">
        <f>VLOOKUP(B4591,'大货清单（不定期按GOMS更新）'!A:H,7,0)</f>
        <v>Black</v>
      </c>
      <c r="I4591" s="27" t="str">
        <f>VLOOKUP(B4591,'大货清单（不定期按GOMS更新）'!A:F,6,FALSE)</f>
        <v>PHASEOUT</v>
      </c>
      <c r="J4591" s="27" t="str">
        <f>VLOOKUP(B4591,'大货清单（不定期按GOMS更新）'!A:K,11,FALSE)</f>
        <v>8</v>
      </c>
      <c r="K4591" s="27" t="str">
        <f>VLOOKUP(B4591,'大货清单（不定期按GOMS更新）'!A:N,12,FALSE)</f>
        <v>326</v>
      </c>
      <c r="L4591" s="27" t="str">
        <f>VLOOKUP(B4591,'大货清单（不定期按GOMS更新）'!A:M,13,FALSE)</f>
        <v>296</v>
      </c>
      <c r="M4591" s="27" t="str">
        <f>VLOOKUP(B4591,'大货清单（不定期按GOMS更新）'!A:N,14,FALSE)</f>
        <v>736</v>
      </c>
      <c r="N4591" s="53" t="s">
        <v>509</v>
      </c>
      <c r="O4591" s="27">
        <f>IFERROR(VLOOKUP(N4591,'散件迭代（不定期更新）'!C:J,8,FALSE),0)</f>
        <v>0</v>
      </c>
      <c r="P4591" s="27" t="str">
        <f>IFERROR(VLOOKUP(N4591,'散件（更新）'!B:H,3,FALSE),0)</f>
        <v>206-1879-0110</v>
      </c>
      <c r="Q4591" s="27" t="str">
        <f>VLOOKUP(N4591,'散件（更新）'!B:H,2,FALSE)</f>
        <v>114-18790110</v>
      </c>
      <c r="R4591" s="27" t="str">
        <f>VLOOKUP(N4591,'散件（更新）'!B:H,7,FALSE)</f>
        <v>HEPA Holder</v>
      </c>
      <c r="S4591" s="27" t="str">
        <f>VLOOKUP(N4591,'散件（更新）'!B:E,4,FALSE)</f>
        <v>https://tineco-yxzt.oss-accelerate.aliyuncs.com/20231219/9FWHE031100_1702948016096.png</v>
      </c>
      <c r="T4591" s="27" t="s">
        <v>8759</v>
      </c>
      <c r="U4591" s="28" t="str">
        <f>VLOOKUP(N4591,'散件（更新）'!B:G,6,FALSE)</f>
        <v>托盘HEPA架</v>
      </c>
      <c r="V4591" s="28" t="str">
        <f>VLOOKUP(N4591,'散件（更新）'!B:I,8,FALSE)</f>
        <v>6972200191816</v>
      </c>
    </row>
    <row r="4592" spans="1:22">
      <c r="A4592" s="57">
        <v>46169</v>
      </c>
      <c r="B4592" s="53" t="s">
        <v>105</v>
      </c>
      <c r="C4592" s="27" t="str">
        <f>VLOOKUP(B4592,'大货清单（不定期按GOMS更新）'!A:H,8,0)</f>
        <v>109-18790001</v>
      </c>
      <c r="D4592" s="27" t="str">
        <f>VLOOKUP(B4592,'大货清单（不定期按GOMS更新）'!A:C,3,0)</f>
        <v>CL1879-01</v>
      </c>
      <c r="E4592" s="27" t="str">
        <f>VLOOKUP(B4592,'大货清单（不定期按GOMS更新）'!A:H,4,0)</f>
        <v>CL,FR,IT,UA,ES,DE,AT,CH,TR,SE,PL,NL,BE</v>
      </c>
      <c r="F4592" s="27" t="str">
        <f>VLOOKUP(B4592,'大货清单（不定期按GOMS更新）'!A:H,2,0)</f>
        <v>Floor One S3</v>
      </c>
      <c r="G4592" s="28">
        <f>VLOOKUP(B4592,'大货清单（不定期按GOMS更新）'!A:I,9,FALSE)</f>
        <v>6972200190512</v>
      </c>
      <c r="H4592" s="27" t="str">
        <f>VLOOKUP(B4592,'大货清单（不定期按GOMS更新）'!A:H,7,0)</f>
        <v>Black</v>
      </c>
      <c r="I4592" s="27" t="str">
        <f>VLOOKUP(B4592,'大货清单（不定期按GOMS更新）'!A:F,6,FALSE)</f>
        <v>PHASEOUT</v>
      </c>
      <c r="J4592" s="27" t="str">
        <f>VLOOKUP(B4592,'大货清单（不定期按GOMS更新）'!A:K,11,FALSE)</f>
        <v>8</v>
      </c>
      <c r="K4592" s="27" t="str">
        <f>VLOOKUP(B4592,'大货清单（不定期按GOMS更新）'!A:N,12,FALSE)</f>
        <v>326</v>
      </c>
      <c r="L4592" s="27" t="str">
        <f>VLOOKUP(B4592,'大货清单（不定期按GOMS更新）'!A:M,13,FALSE)</f>
        <v>296</v>
      </c>
      <c r="M4592" s="27" t="str">
        <f>VLOOKUP(B4592,'大货清单（不定期按GOMS更新）'!A:N,14,FALSE)</f>
        <v>736</v>
      </c>
      <c r="N4592" s="53" t="s">
        <v>1038</v>
      </c>
      <c r="O4592" s="27" t="str">
        <f>IFERROR(VLOOKUP(N4592,'散件迭代（不定期更新）'!C:J,8,FALSE),0)</f>
        <v>A26</v>
      </c>
      <c r="P4592" s="27" t="str">
        <f>IFERROR(VLOOKUP(N4592,'散件（更新）'!B:H,3,FALSE),0)</f>
        <v>206-1879-0113</v>
      </c>
      <c r="Q4592" s="27" t="str">
        <f>VLOOKUP(N4592,'散件（更新）'!B:H,2,FALSE)</f>
        <v>114-18790113</v>
      </c>
      <c r="R4592" s="27" t="str">
        <f>VLOOKUP(N4592,'散件（更新）'!B:H,7,FALSE)</f>
        <v>Adapter</v>
      </c>
      <c r="S4592" s="27" t="str">
        <f>VLOOKUP(N4592,'散件（更新）'!B:E,4,FALSE)</f>
        <v>https://tineco-yxzt.oss-accelerate.aliyuncs.com/product/114-18790113.jpg</v>
      </c>
      <c r="T4592" s="27" t="s">
        <v>8759</v>
      </c>
      <c r="U4592" s="28" t="str">
        <f>VLOOKUP(N4592,'散件（更新）'!B:G,6,FALSE)</f>
        <v>适配器（高配）</v>
      </c>
      <c r="V4592" s="28" t="str">
        <f>VLOOKUP(N4592,'散件（更新）'!B:I,8,FALSE)</f>
        <v>6972200191847</v>
      </c>
    </row>
    <row r="4593" spans="1:22">
      <c r="A4593" s="57">
        <v>46169</v>
      </c>
      <c r="B4593" s="53" t="s">
        <v>105</v>
      </c>
      <c r="C4593" s="27" t="str">
        <f>VLOOKUP(B4593,'大货清单（不定期按GOMS更新）'!A:H,8,0)</f>
        <v>109-18790001</v>
      </c>
      <c r="D4593" s="27" t="str">
        <f>VLOOKUP(B4593,'大货清单（不定期按GOMS更新）'!A:C,3,0)</f>
        <v>CL1879-01</v>
      </c>
      <c r="E4593" s="27" t="str">
        <f>VLOOKUP(B4593,'大货清单（不定期按GOMS更新）'!A:H,4,0)</f>
        <v>CL,FR,IT,UA,ES,DE,AT,CH,TR,SE,PL,NL,BE</v>
      </c>
      <c r="F4593" s="27" t="str">
        <f>VLOOKUP(B4593,'大货清单（不定期按GOMS更新）'!A:H,2,0)</f>
        <v>Floor One S3</v>
      </c>
      <c r="G4593" s="28">
        <f>VLOOKUP(B4593,'大货清单（不定期按GOMS更新）'!A:I,9,FALSE)</f>
        <v>6972200190512</v>
      </c>
      <c r="H4593" s="27" t="str">
        <f>VLOOKUP(B4593,'大货清单（不定期按GOMS更新）'!A:H,7,0)</f>
        <v>Black</v>
      </c>
      <c r="I4593" s="27" t="str">
        <f>VLOOKUP(B4593,'大货清单（不定期按GOMS更新）'!A:F,6,FALSE)</f>
        <v>PHASEOUT</v>
      </c>
      <c r="J4593" s="27" t="str">
        <f>VLOOKUP(B4593,'大货清单（不定期按GOMS更新）'!A:K,11,FALSE)</f>
        <v>8</v>
      </c>
      <c r="K4593" s="27" t="str">
        <f>VLOOKUP(B4593,'大货清单（不定期按GOMS更新）'!A:N,12,FALSE)</f>
        <v>326</v>
      </c>
      <c r="L4593" s="27" t="str">
        <f>VLOOKUP(B4593,'大货清单（不定期按GOMS更新）'!A:M,13,FALSE)</f>
        <v>296</v>
      </c>
      <c r="M4593" s="27" t="str">
        <f>VLOOKUP(B4593,'大货清单（不定期按GOMS更新）'!A:N,14,FALSE)</f>
        <v>736</v>
      </c>
      <c r="N4593" s="53" t="s">
        <v>1042</v>
      </c>
      <c r="O4593" s="27">
        <f>IFERROR(VLOOKUP(N4593,'散件迭代（不定期更新）'!C:J,8,FALSE),0)</f>
        <v>0</v>
      </c>
      <c r="P4593" s="27" t="str">
        <f>IFERROR(VLOOKUP(N4593,'散件（更新）'!B:H,3,FALSE),0)</f>
        <v>206-1879-0112</v>
      </c>
      <c r="Q4593" s="27" t="str">
        <f>VLOOKUP(N4593,'散件（更新）'!B:H,2,FALSE)</f>
        <v>114-18790112</v>
      </c>
      <c r="R4593" s="27" t="str">
        <f>VLOOKUP(N4593,'散件（更新）'!B:H,7,FALSE)</f>
        <v>Charging Base</v>
      </c>
      <c r="S4593" s="27" t="str">
        <f>VLOOKUP(N4593,'散件（更新）'!B:E,4,FALSE)</f>
        <v>https://tineco-yxzt.oss-accelerate.aliyuncs.com/20231219/9FWPB031100_1702948018050.png</v>
      </c>
      <c r="T4593" s="27" t="s">
        <v>8759</v>
      </c>
      <c r="U4593" s="28" t="str">
        <f>VLOOKUP(N4593,'散件（更新）'!B:G,6,FALSE)</f>
        <v>托盘组件</v>
      </c>
      <c r="V4593" s="28" t="str">
        <f>VLOOKUP(N4593,'散件（更新）'!B:I,8,FALSE)</f>
        <v>6972200191830</v>
      </c>
    </row>
    <row r="4594" spans="1:22">
      <c r="A4594" s="57">
        <v>46169</v>
      </c>
      <c r="B4594" s="53" t="s">
        <v>105</v>
      </c>
      <c r="C4594" s="27" t="str">
        <f>VLOOKUP(B4594,'大货清单（不定期按GOMS更新）'!A:H,8,0)</f>
        <v>109-18790001</v>
      </c>
      <c r="D4594" s="27" t="str">
        <f>VLOOKUP(B4594,'大货清单（不定期按GOMS更新）'!A:C,3,0)</f>
        <v>CL1879-01</v>
      </c>
      <c r="E4594" s="27" t="str">
        <f>VLOOKUP(B4594,'大货清单（不定期按GOMS更新）'!A:H,4,0)</f>
        <v>CL,FR,IT,UA,ES,DE,AT,CH,TR,SE,PL,NL,BE</v>
      </c>
      <c r="F4594" s="27" t="str">
        <f>VLOOKUP(B4594,'大货清单（不定期按GOMS更新）'!A:H,2,0)</f>
        <v>Floor One S3</v>
      </c>
      <c r="G4594" s="28">
        <f>VLOOKUP(B4594,'大货清单（不定期按GOMS更新）'!A:I,9,FALSE)</f>
        <v>6972200190512</v>
      </c>
      <c r="H4594" s="27" t="str">
        <f>VLOOKUP(B4594,'大货清单（不定期按GOMS更新）'!A:H,7,0)</f>
        <v>Black</v>
      </c>
      <c r="I4594" s="27" t="str">
        <f>VLOOKUP(B4594,'大货清单（不定期按GOMS更新）'!A:F,6,FALSE)</f>
        <v>PHASEOUT</v>
      </c>
      <c r="J4594" s="27" t="str">
        <f>VLOOKUP(B4594,'大货清单（不定期按GOMS更新）'!A:K,11,FALSE)</f>
        <v>8</v>
      </c>
      <c r="K4594" s="27" t="str">
        <f>VLOOKUP(B4594,'大货清单（不定期按GOMS更新）'!A:N,12,FALSE)</f>
        <v>326</v>
      </c>
      <c r="L4594" s="27" t="str">
        <f>VLOOKUP(B4594,'大货清单（不定期按GOMS更新）'!A:M,13,FALSE)</f>
        <v>296</v>
      </c>
      <c r="M4594" s="27" t="str">
        <f>VLOOKUP(B4594,'大货清单（不定期按GOMS更新）'!A:N,14,FALSE)</f>
        <v>736</v>
      </c>
      <c r="N4594" s="53" t="s">
        <v>1069</v>
      </c>
      <c r="O4594" s="27">
        <f>IFERROR(VLOOKUP(N4594,'散件迭代（不定期更新）'!C:J,8,FALSE),0)</f>
        <v>0</v>
      </c>
      <c r="P4594" s="27" t="str">
        <f>IFERROR(VLOOKUP(N4594,'散件（更新）'!B:H,3,FALSE),0)</f>
        <v>206-1879-0712</v>
      </c>
      <c r="Q4594" s="27" t="str">
        <f>VLOOKUP(N4594,'散件（更新）'!B:H,2,FALSE)</f>
        <v>114-18790712</v>
      </c>
      <c r="R4594" s="27" t="str">
        <f>VLOOKUP(N4594,'散件（更新）'!B:H,7,FALSE)</f>
        <v>Battery</v>
      </c>
      <c r="S4594" s="27">
        <f>VLOOKUP(N4594,'散件（更新）'!B:E,4,FALSE)</f>
        <v>0</v>
      </c>
      <c r="T4594" s="27" t="s">
        <v>8759</v>
      </c>
      <c r="U4594" s="28" t="str">
        <f>VLOOKUP(N4594,'散件（更新）'!B:G,6,FALSE)</f>
        <v>电池包组件高配</v>
      </c>
      <c r="V4594" s="28" t="str">
        <f>VLOOKUP(N4594,'散件（更新）'!B:I,8,FALSE)</f>
        <v>6972200194336</v>
      </c>
    </row>
    <row r="4595" spans="1:22">
      <c r="A4595" s="57">
        <v>46169</v>
      </c>
      <c r="B4595" s="53" t="s">
        <v>105</v>
      </c>
      <c r="C4595" s="27" t="str">
        <f>VLOOKUP(B4595,'大货清单（不定期按GOMS更新）'!A:H,8,0)</f>
        <v>109-18790001</v>
      </c>
      <c r="D4595" s="27" t="str">
        <f>VLOOKUP(B4595,'大货清单（不定期按GOMS更新）'!A:C,3,0)</f>
        <v>CL1879-01</v>
      </c>
      <c r="E4595" s="27" t="str">
        <f>VLOOKUP(B4595,'大货清单（不定期按GOMS更新）'!A:H,4,0)</f>
        <v>CL,FR,IT,UA,ES,DE,AT,CH,TR,SE,PL,NL,BE</v>
      </c>
      <c r="F4595" s="27" t="str">
        <f>VLOOKUP(B4595,'大货清单（不定期按GOMS更新）'!A:H,2,0)</f>
        <v>Floor One S3</v>
      </c>
      <c r="G4595" s="28">
        <f>VLOOKUP(B4595,'大货清单（不定期按GOMS更新）'!A:I,9,FALSE)</f>
        <v>6972200190512</v>
      </c>
      <c r="H4595" s="27" t="str">
        <f>VLOOKUP(B4595,'大货清单（不定期按GOMS更新）'!A:H,7,0)</f>
        <v>Black</v>
      </c>
      <c r="I4595" s="27" t="str">
        <f>VLOOKUP(B4595,'大货清单（不定期按GOMS更新）'!A:F,6,FALSE)</f>
        <v>PHASEOUT</v>
      </c>
      <c r="J4595" s="27" t="str">
        <f>VLOOKUP(B4595,'大货清单（不定期按GOMS更新）'!A:K,11,FALSE)</f>
        <v>8</v>
      </c>
      <c r="K4595" s="27" t="str">
        <f>VLOOKUP(B4595,'大货清单（不定期按GOMS更新）'!A:N,12,FALSE)</f>
        <v>326</v>
      </c>
      <c r="L4595" s="27" t="str">
        <f>VLOOKUP(B4595,'大货清单（不定期按GOMS更新）'!A:M,13,FALSE)</f>
        <v>296</v>
      </c>
      <c r="M4595" s="27" t="str">
        <f>VLOOKUP(B4595,'大货清单（不定期按GOMS更新）'!A:N,14,FALSE)</f>
        <v>736</v>
      </c>
      <c r="N4595" s="53" t="s">
        <v>1068</v>
      </c>
      <c r="O4595" s="27">
        <f>IFERROR(VLOOKUP(N4595,'散件迭代（不定期更新）'!C:J,8,FALSE),0)</f>
        <v>0</v>
      </c>
      <c r="P4595" s="27" t="str">
        <f>IFERROR(VLOOKUP(N4595,'散件（更新）'!B:H,3,FALSE),0)</f>
        <v>206-1879-0714</v>
      </c>
      <c r="Q4595" s="27" t="str">
        <f>VLOOKUP(N4595,'散件（更新）'!B:H,2,FALSE)</f>
        <v>114-18790714</v>
      </c>
      <c r="R4595" s="27" t="str">
        <f>VLOOKUP(N4595,'散件（更新）'!B:H,7,FALSE)</f>
        <v>Repair Charging</v>
      </c>
      <c r="S4595" s="27" t="str">
        <f>VLOOKUP(N4595,'散件（更新）'!B:E,4,FALSE)</f>
        <v>https://tineco-yxzt.oss-accelerate.aliyuncs.com/20231219/9FWRC031100_1702948019729.png</v>
      </c>
      <c r="T4595" s="27" t="s">
        <v>8759</v>
      </c>
      <c r="U4595" s="28" t="str">
        <f>VLOOKUP(N4595,'散件（更新）'!B:G,6,FALSE)</f>
        <v>托盘充电盒组件</v>
      </c>
      <c r="V4595" s="28" t="str">
        <f>VLOOKUP(N4595,'散件（更新）'!B:I,8,FALSE)</f>
        <v>6972200195692</v>
      </c>
    </row>
    <row r="4596" spans="1:22">
      <c r="A4596" s="57">
        <v>46169</v>
      </c>
      <c r="B4596" s="53" t="s">
        <v>105</v>
      </c>
      <c r="C4596" s="27" t="str">
        <f>VLOOKUP(B4596,'大货清单（不定期按GOMS更新）'!A:H,8,0)</f>
        <v>109-18790001</v>
      </c>
      <c r="D4596" s="27" t="str">
        <f>VLOOKUP(B4596,'大货清单（不定期按GOMS更新）'!A:C,3,0)</f>
        <v>CL1879-01</v>
      </c>
      <c r="E4596" s="27" t="str">
        <f>VLOOKUP(B4596,'大货清单（不定期按GOMS更新）'!A:H,4,0)</f>
        <v>CL,FR,IT,UA,ES,DE,AT,CH,TR,SE,PL,NL,BE</v>
      </c>
      <c r="F4596" s="27" t="str">
        <f>VLOOKUP(B4596,'大货清单（不定期按GOMS更新）'!A:H,2,0)</f>
        <v>Floor One S3</v>
      </c>
      <c r="G4596" s="28">
        <f>VLOOKUP(B4596,'大货清单（不定期按GOMS更新）'!A:I,9,FALSE)</f>
        <v>6972200190512</v>
      </c>
      <c r="H4596" s="27" t="str">
        <f>VLOOKUP(B4596,'大货清单（不定期按GOMS更新）'!A:H,7,0)</f>
        <v>Black</v>
      </c>
      <c r="I4596" s="27" t="str">
        <f>VLOOKUP(B4596,'大货清单（不定期按GOMS更新）'!A:F,6,FALSE)</f>
        <v>PHASEOUT</v>
      </c>
      <c r="J4596" s="27" t="str">
        <f>VLOOKUP(B4596,'大货清单（不定期按GOMS更新）'!A:K,11,FALSE)</f>
        <v>8</v>
      </c>
      <c r="K4596" s="27" t="str">
        <f>VLOOKUP(B4596,'大货清单（不定期按GOMS更新）'!A:N,12,FALSE)</f>
        <v>326</v>
      </c>
      <c r="L4596" s="27" t="str">
        <f>VLOOKUP(B4596,'大货清单（不定期按GOMS更新）'!A:M,13,FALSE)</f>
        <v>296</v>
      </c>
      <c r="M4596" s="27" t="str">
        <f>VLOOKUP(B4596,'大货清单（不定期按GOMS更新）'!A:N,14,FALSE)</f>
        <v>736</v>
      </c>
      <c r="N4596" s="53" t="s">
        <v>1067</v>
      </c>
      <c r="O4596" s="27">
        <f>IFERROR(VLOOKUP(N4596,'散件迭代（不定期更新）'!C:J,8,FALSE),0)</f>
        <v>0</v>
      </c>
      <c r="P4596" s="27" t="str">
        <f>IFERROR(VLOOKUP(N4596,'散件（更新）'!B:H,3,FALSE),0)</f>
        <v>206-1879-0705</v>
      </c>
      <c r="Q4596" s="27" t="str">
        <f>VLOOKUP(N4596,'散件（更新）'!B:H,2,FALSE)</f>
        <v>114-18790705</v>
      </c>
      <c r="R4596" s="27" t="str">
        <f>VLOOKUP(N4596,'散件（更新）'!B:H,7,FALSE)</f>
        <v>Display Screen</v>
      </c>
      <c r="S4596" s="27" t="str">
        <f>VLOOKUP(N4596,'散件（更新）'!B:E,4,FALSE)</f>
        <v>https://tineco-yxzt.oss-accelerate.aliyuncs.com/20231219/9FWRD031100_1702948020299.png</v>
      </c>
      <c r="T4596" s="27" t="s">
        <v>8759</v>
      </c>
      <c r="U4596" s="28" t="str">
        <f>VLOOKUP(N4596,'散件（更新）'!B:G,6,FALSE)</f>
        <v>机体顶盖显示组件</v>
      </c>
      <c r="V4596" s="28" t="str">
        <f>VLOOKUP(N4596,'散件（更新）'!B:I,8,FALSE)</f>
        <v>6972200197443</v>
      </c>
    </row>
    <row r="4597" spans="1:22">
      <c r="A4597" s="57">
        <v>46169</v>
      </c>
      <c r="B4597" s="53" t="s">
        <v>105</v>
      </c>
      <c r="C4597" s="27" t="str">
        <f>VLOOKUP(B4597,'大货清单（不定期按GOMS更新）'!A:H,8,0)</f>
        <v>109-18790001</v>
      </c>
      <c r="D4597" s="27" t="str">
        <f>VLOOKUP(B4597,'大货清单（不定期按GOMS更新）'!A:C,3,0)</f>
        <v>CL1879-01</v>
      </c>
      <c r="E4597" s="27" t="str">
        <f>VLOOKUP(B4597,'大货清单（不定期按GOMS更新）'!A:H,4,0)</f>
        <v>CL,FR,IT,UA,ES,DE,AT,CH,TR,SE,PL,NL,BE</v>
      </c>
      <c r="F4597" s="27" t="str">
        <f>VLOOKUP(B4597,'大货清单（不定期按GOMS更新）'!A:H,2,0)</f>
        <v>Floor One S3</v>
      </c>
      <c r="G4597" s="28">
        <f>VLOOKUP(B4597,'大货清单（不定期按GOMS更新）'!A:I,9,FALSE)</f>
        <v>6972200190512</v>
      </c>
      <c r="H4597" s="27" t="str">
        <f>VLOOKUP(B4597,'大货清单（不定期按GOMS更新）'!A:H,7,0)</f>
        <v>Black</v>
      </c>
      <c r="I4597" s="27" t="str">
        <f>VLOOKUP(B4597,'大货清单（不定期按GOMS更新）'!A:F,6,FALSE)</f>
        <v>PHASEOUT</v>
      </c>
      <c r="J4597" s="27" t="str">
        <f>VLOOKUP(B4597,'大货清单（不定期按GOMS更新）'!A:K,11,FALSE)</f>
        <v>8</v>
      </c>
      <c r="K4597" s="27" t="str">
        <f>VLOOKUP(B4597,'大货清单（不定期按GOMS更新）'!A:N,12,FALSE)</f>
        <v>326</v>
      </c>
      <c r="L4597" s="27" t="str">
        <f>VLOOKUP(B4597,'大货清单（不定期按GOMS更新）'!A:M,13,FALSE)</f>
        <v>296</v>
      </c>
      <c r="M4597" s="27" t="str">
        <f>VLOOKUP(B4597,'大货清单（不定期按GOMS更新）'!A:N,14,FALSE)</f>
        <v>736</v>
      </c>
      <c r="N4597" s="53" t="s">
        <v>1056</v>
      </c>
      <c r="O4597" s="27">
        <f>IFERROR(VLOOKUP(N4597,'散件迭代（不定期更新）'!C:J,8,FALSE),0)</f>
        <v>0</v>
      </c>
      <c r="P4597" s="27" t="str">
        <f>IFERROR(VLOOKUP(N4597,'散件（更新）'!B:H,3,FALSE),0)</f>
        <v>206-1879-0201</v>
      </c>
      <c r="Q4597" s="27" t="str">
        <f>VLOOKUP(N4597,'散件（更新）'!B:H,2,FALSE)</f>
        <v>114-18790201</v>
      </c>
      <c r="R4597" s="27" t="str">
        <f>VLOOKUP(N4597,'散件（更新）'!B:H,7,FALSE)</f>
        <v>Wire</v>
      </c>
      <c r="S4597" s="27">
        <f>VLOOKUP(N4597,'散件（更新）'!B:E,4,FALSE)</f>
        <v>0</v>
      </c>
      <c r="T4597" s="27" t="s">
        <v>8759</v>
      </c>
      <c r="U4597" s="28" t="str">
        <f>VLOOKUP(N4597,'散件（更新）'!B:G,6,FALSE)</f>
        <v>机身充电导线组件</v>
      </c>
      <c r="V4597" s="28" t="str">
        <f>VLOOKUP(N4597,'散件（更新）'!B:I,8,FALSE)</f>
        <v>6972200194299</v>
      </c>
    </row>
    <row r="4598" spans="1:22">
      <c r="A4598" s="57">
        <v>46169</v>
      </c>
      <c r="B4598" s="53" t="s">
        <v>105</v>
      </c>
      <c r="C4598" s="27" t="str">
        <f>VLOOKUP(B4598,'大货清单（不定期按GOMS更新）'!A:H,8,0)</f>
        <v>109-18790001</v>
      </c>
      <c r="D4598" s="27" t="str">
        <f>VLOOKUP(B4598,'大货清单（不定期按GOMS更新）'!A:C,3,0)</f>
        <v>CL1879-01</v>
      </c>
      <c r="E4598" s="27" t="str">
        <f>VLOOKUP(B4598,'大货清单（不定期按GOMS更新）'!A:H,4,0)</f>
        <v>CL,FR,IT,UA,ES,DE,AT,CH,TR,SE,PL,NL,BE</v>
      </c>
      <c r="F4598" s="27" t="str">
        <f>VLOOKUP(B4598,'大货清单（不定期按GOMS更新）'!A:H,2,0)</f>
        <v>Floor One S3</v>
      </c>
      <c r="G4598" s="28">
        <f>VLOOKUP(B4598,'大货清单（不定期按GOMS更新）'!A:I,9,FALSE)</f>
        <v>6972200190512</v>
      </c>
      <c r="H4598" s="27" t="str">
        <f>VLOOKUP(B4598,'大货清单（不定期按GOMS更新）'!A:H,7,0)</f>
        <v>Black</v>
      </c>
      <c r="I4598" s="27" t="str">
        <f>VLOOKUP(B4598,'大货清单（不定期按GOMS更新）'!A:F,6,FALSE)</f>
        <v>PHASEOUT</v>
      </c>
      <c r="J4598" s="27" t="str">
        <f>VLOOKUP(B4598,'大货清单（不定期按GOMS更新）'!A:K,11,FALSE)</f>
        <v>8</v>
      </c>
      <c r="K4598" s="27" t="str">
        <f>VLOOKUP(B4598,'大货清单（不定期按GOMS更新）'!A:N,12,FALSE)</f>
        <v>326</v>
      </c>
      <c r="L4598" s="27" t="str">
        <f>VLOOKUP(B4598,'大货清单（不定期按GOMS更新）'!A:M,13,FALSE)</f>
        <v>296</v>
      </c>
      <c r="M4598" s="27" t="str">
        <f>VLOOKUP(B4598,'大货清单（不定期按GOMS更新）'!A:N,14,FALSE)</f>
        <v>736</v>
      </c>
      <c r="N4598" s="53" t="s">
        <v>1062</v>
      </c>
      <c r="O4598" s="27" t="str">
        <f>IFERROR(VLOOKUP(N4598,'散件迭代（不定期更新）'!C:J,8,FALSE),0)</f>
        <v>A20</v>
      </c>
      <c r="P4598" s="27" t="str">
        <f>IFERROR(VLOOKUP(N4598,'散件（更新）'!B:H,3,FALSE),0)</f>
        <v>206-1879-0023</v>
      </c>
      <c r="Q4598" s="27" t="str">
        <f>VLOOKUP(N4598,'散件（更新）'!B:H,2,FALSE)</f>
        <v>114-18790023</v>
      </c>
      <c r="R4598" s="27" t="str">
        <f>VLOOKUP(N4598,'散件（更新）'!B:H,7,FALSE)</f>
        <v>Swich</v>
      </c>
      <c r="S4598" s="27" t="str">
        <f>VLOOKUP(N4598,'散件（更新）'!B:E,4,FALSE)</f>
        <v>https://tineco-yxzt.oss-accelerate.aliyuncs.com/20231219/9FWRK050000_1702948027670.png</v>
      </c>
      <c r="T4598" s="27" t="s">
        <v>8759</v>
      </c>
      <c r="U4598" s="28" t="str">
        <f>VLOOKUP(N4598,'散件（更新）'!B:G,6,FALSE)</f>
        <v>微动开关</v>
      </c>
      <c r="V4598" s="28" t="str">
        <f>VLOOKUP(N4598,'散件（更新）'!B:I,8,FALSE)</f>
        <v>6972200197467</v>
      </c>
    </row>
    <row r="4599" spans="1:22">
      <c r="A4599" s="57">
        <v>46169</v>
      </c>
      <c r="B4599" s="53" t="s">
        <v>105</v>
      </c>
      <c r="C4599" s="27" t="str">
        <f>VLOOKUP(B4599,'大货清单（不定期按GOMS更新）'!A:H,8,0)</f>
        <v>109-18790001</v>
      </c>
      <c r="D4599" s="27" t="str">
        <f>VLOOKUP(B4599,'大货清单（不定期按GOMS更新）'!A:C,3,0)</f>
        <v>CL1879-01</v>
      </c>
      <c r="E4599" s="27" t="str">
        <f>VLOOKUP(B4599,'大货清单（不定期按GOMS更新）'!A:H,4,0)</f>
        <v>CL,FR,IT,UA,ES,DE,AT,CH,TR,SE,PL,NL,BE</v>
      </c>
      <c r="F4599" s="27" t="str">
        <f>VLOOKUP(B4599,'大货清单（不定期按GOMS更新）'!A:H,2,0)</f>
        <v>Floor One S3</v>
      </c>
      <c r="G4599" s="28">
        <f>VLOOKUP(B4599,'大货清单（不定期按GOMS更新）'!A:I,9,FALSE)</f>
        <v>6972200190512</v>
      </c>
      <c r="H4599" s="27" t="str">
        <f>VLOOKUP(B4599,'大货清单（不定期按GOMS更新）'!A:H,7,0)</f>
        <v>Black</v>
      </c>
      <c r="I4599" s="27" t="str">
        <f>VLOOKUP(B4599,'大货清单（不定期按GOMS更新）'!A:F,6,FALSE)</f>
        <v>PHASEOUT</v>
      </c>
      <c r="J4599" s="27" t="str">
        <f>VLOOKUP(B4599,'大货清单（不定期按GOMS更新）'!A:K,11,FALSE)</f>
        <v>8</v>
      </c>
      <c r="K4599" s="27" t="str">
        <f>VLOOKUP(B4599,'大货清单（不定期按GOMS更新）'!A:N,12,FALSE)</f>
        <v>326</v>
      </c>
      <c r="L4599" s="27" t="str">
        <f>VLOOKUP(B4599,'大货清单（不定期按GOMS更新）'!A:M,13,FALSE)</f>
        <v>296</v>
      </c>
      <c r="M4599" s="27" t="str">
        <f>VLOOKUP(B4599,'大货清单（不定期按GOMS更新）'!A:N,14,FALSE)</f>
        <v>736</v>
      </c>
      <c r="N4599" s="53" t="s">
        <v>1070</v>
      </c>
      <c r="O4599" s="27">
        <f>IFERROR(VLOOKUP(N4599,'散件迭代（不定期更新）'!C:J,8,FALSE),0)</f>
        <v>0</v>
      </c>
      <c r="P4599" s="27" t="str">
        <f>IFERROR(VLOOKUP(N4599,'散件（更新）'!B:H,3,FALSE),0)</f>
        <v>206-1879-0704</v>
      </c>
      <c r="Q4599" s="27" t="str">
        <f>VLOOKUP(N4599,'散件（更新）'!B:H,2,FALSE)</f>
        <v>114-18790704</v>
      </c>
      <c r="R4599" s="27" t="str">
        <f>VLOOKUP(N4599,'散件（更新）'!B:H,7,FALSE)</f>
        <v>Motor</v>
      </c>
      <c r="S4599" s="27" t="str">
        <f>VLOOKUP(N4599,'散件（更新）'!B:E,4,FALSE)</f>
        <v>https://tineco-yxzt.oss-accelerate.aliyuncs.com/product/114-18790704.jpg</v>
      </c>
      <c r="T4599" s="27" t="s">
        <v>8759</v>
      </c>
      <c r="U4599" s="28" t="str">
        <f>VLOOKUP(N4599,'散件（更新）'!B:G,6,FALSE)</f>
        <v>无刷电机</v>
      </c>
      <c r="V4599" s="28" t="str">
        <f>VLOOKUP(N4599,'散件（更新）'!B:I,8,FALSE)</f>
        <v>6972200194305</v>
      </c>
    </row>
    <row r="4600" spans="1:22">
      <c r="A4600" s="57">
        <v>46169</v>
      </c>
      <c r="B4600" s="53" t="s">
        <v>105</v>
      </c>
      <c r="C4600" s="27" t="str">
        <f>VLOOKUP(B4600,'大货清单（不定期按GOMS更新）'!A:H,8,0)</f>
        <v>109-18790001</v>
      </c>
      <c r="D4600" s="27" t="str">
        <f>VLOOKUP(B4600,'大货清单（不定期按GOMS更新）'!A:C,3,0)</f>
        <v>CL1879-01</v>
      </c>
      <c r="E4600" s="27" t="str">
        <f>VLOOKUP(B4600,'大货清单（不定期按GOMS更新）'!A:H,4,0)</f>
        <v>CL,FR,IT,UA,ES,DE,AT,CH,TR,SE,PL,NL,BE</v>
      </c>
      <c r="F4600" s="27" t="str">
        <f>VLOOKUP(B4600,'大货清单（不定期按GOMS更新）'!A:H,2,0)</f>
        <v>Floor One S3</v>
      </c>
      <c r="G4600" s="28">
        <f>VLOOKUP(B4600,'大货清单（不定期按GOMS更新）'!A:I,9,FALSE)</f>
        <v>6972200190512</v>
      </c>
      <c r="H4600" s="27" t="str">
        <f>VLOOKUP(B4600,'大货清单（不定期按GOMS更新）'!A:H,7,0)</f>
        <v>Black</v>
      </c>
      <c r="I4600" s="27" t="str">
        <f>VLOOKUP(B4600,'大货清单（不定期按GOMS更新）'!A:F,6,FALSE)</f>
        <v>PHASEOUT</v>
      </c>
      <c r="J4600" s="27" t="str">
        <f>VLOOKUP(B4600,'大货清单（不定期按GOMS更新）'!A:K,11,FALSE)</f>
        <v>8</v>
      </c>
      <c r="K4600" s="27" t="str">
        <f>VLOOKUP(B4600,'大货清单（不定期按GOMS更新）'!A:N,12,FALSE)</f>
        <v>326</v>
      </c>
      <c r="L4600" s="27" t="str">
        <f>VLOOKUP(B4600,'大货清单（不定期按GOMS更新）'!A:M,13,FALSE)</f>
        <v>296</v>
      </c>
      <c r="M4600" s="27" t="str">
        <f>VLOOKUP(B4600,'大货清单（不定期按GOMS更新）'!A:N,14,FALSE)</f>
        <v>736</v>
      </c>
      <c r="N4600" s="53" t="s">
        <v>1059</v>
      </c>
      <c r="O4600" s="27">
        <f>IFERROR(VLOOKUP(N4600,'散件迭代（不定期更新）'!C:J,8,FALSE),0)</f>
        <v>0</v>
      </c>
      <c r="P4600" s="27" t="str">
        <f>IFERROR(VLOOKUP(N4600,'散件（更新）'!B:H,3,FALSE),0)</f>
        <v>206-1879-0204</v>
      </c>
      <c r="Q4600" s="27" t="str">
        <f>VLOOKUP(N4600,'散件（更新）'!B:H,2,FALSE)</f>
        <v>114-18790204</v>
      </c>
      <c r="R4600" s="27" t="str">
        <f>VLOOKUP(N4600,'散件（更新）'!B:H,7,FALSE)</f>
        <v>PCBA</v>
      </c>
      <c r="S4600" s="27">
        <f>VLOOKUP(N4600,'散件（更新）'!B:E,4,FALSE)</f>
        <v>0</v>
      </c>
      <c r="T4600" s="27" t="s">
        <v>8759</v>
      </c>
      <c r="U4600" s="28" t="str">
        <f>VLOOKUP(N4600,'散件（更新）'!B:G,6,FALSE)</f>
        <v>新高配主控板GD</v>
      </c>
      <c r="V4600" s="28" t="str">
        <f>VLOOKUP(N4600,'散件（更新）'!B:I,8,FALSE)</f>
        <v>6972200194350</v>
      </c>
    </row>
    <row r="4601" spans="1:22">
      <c r="A4601" s="57">
        <v>46169</v>
      </c>
      <c r="B4601" s="53" t="s">
        <v>105</v>
      </c>
      <c r="C4601" s="27" t="str">
        <f>VLOOKUP(B4601,'大货清单（不定期按GOMS更新）'!A:H,8,0)</f>
        <v>109-18790001</v>
      </c>
      <c r="D4601" s="27" t="str">
        <f>VLOOKUP(B4601,'大货清单（不定期按GOMS更新）'!A:C,3,0)</f>
        <v>CL1879-01</v>
      </c>
      <c r="E4601" s="27" t="str">
        <f>VLOOKUP(B4601,'大货清单（不定期按GOMS更新）'!A:H,4,0)</f>
        <v>CL,FR,IT,UA,ES,DE,AT,CH,TR,SE,PL,NL,BE</v>
      </c>
      <c r="F4601" s="27" t="str">
        <f>VLOOKUP(B4601,'大货清单（不定期按GOMS更新）'!A:H,2,0)</f>
        <v>Floor One S3</v>
      </c>
      <c r="G4601" s="28">
        <f>VLOOKUP(B4601,'大货清单（不定期按GOMS更新）'!A:I,9,FALSE)</f>
        <v>6972200190512</v>
      </c>
      <c r="H4601" s="27" t="str">
        <f>VLOOKUP(B4601,'大货清单（不定期按GOMS更新）'!A:H,7,0)</f>
        <v>Black</v>
      </c>
      <c r="I4601" s="27" t="str">
        <f>VLOOKUP(B4601,'大货清单（不定期按GOMS更新）'!A:F,6,FALSE)</f>
        <v>PHASEOUT</v>
      </c>
      <c r="J4601" s="27" t="str">
        <f>VLOOKUP(B4601,'大货清单（不定期按GOMS更新）'!A:K,11,FALSE)</f>
        <v>8</v>
      </c>
      <c r="K4601" s="27" t="str">
        <f>VLOOKUP(B4601,'大货清单（不定期按GOMS更新）'!A:N,12,FALSE)</f>
        <v>326</v>
      </c>
      <c r="L4601" s="27" t="str">
        <f>VLOOKUP(B4601,'大货清单（不定期按GOMS更新）'!A:M,13,FALSE)</f>
        <v>296</v>
      </c>
      <c r="M4601" s="27" t="str">
        <f>VLOOKUP(B4601,'大货清单（不定期按GOMS更新）'!A:N,14,FALSE)</f>
        <v>736</v>
      </c>
      <c r="N4601" s="53" t="s">
        <v>2324</v>
      </c>
      <c r="O4601" s="27">
        <f>IFERROR(VLOOKUP(N4601,'散件迭代（不定期更新）'!C:J,8,FALSE),0)</f>
        <v>0</v>
      </c>
      <c r="P4601" s="27" t="str">
        <f>IFERROR(VLOOKUP(N4601,'散件（更新）'!B:H,3,FALSE),0)</f>
        <v>206-1879-0205</v>
      </c>
      <c r="Q4601" s="27" t="str">
        <f>VLOOKUP(N4601,'散件（更新）'!B:H,2,FALSE)</f>
        <v>114-18790205</v>
      </c>
      <c r="R4601" s="27" t="str">
        <f>VLOOKUP(N4601,'散件（更新）'!B:H,7,FALSE)</f>
        <v>PCBA</v>
      </c>
      <c r="S4601" s="27">
        <f>VLOOKUP(N4601,'散件（更新）'!B:E,4,FALSE)</f>
        <v>0</v>
      </c>
      <c r="T4601" s="27" t="s">
        <v>8759</v>
      </c>
      <c r="U4601" s="28" t="str">
        <f>VLOOKUP(N4601,'散件（更新）'!B:G,6,FALSE)</f>
        <v>老高配主控板ST</v>
      </c>
      <c r="V4601" s="28" t="str">
        <f>VLOOKUP(N4601,'散件（更新）'!B:I,8,FALSE)</f>
        <v>6972200194374</v>
      </c>
    </row>
    <row r="4602" spans="1:22">
      <c r="A4602" s="57">
        <v>46169</v>
      </c>
      <c r="B4602" s="53" t="s">
        <v>105</v>
      </c>
      <c r="C4602" s="27" t="str">
        <f>VLOOKUP(B4602,'大货清单（不定期按GOMS更新）'!A:H,8,0)</f>
        <v>109-18790001</v>
      </c>
      <c r="D4602" s="27" t="str">
        <f>VLOOKUP(B4602,'大货清单（不定期按GOMS更新）'!A:C,3,0)</f>
        <v>CL1879-01</v>
      </c>
      <c r="E4602" s="27" t="str">
        <f>VLOOKUP(B4602,'大货清单（不定期按GOMS更新）'!A:H,4,0)</f>
        <v>CL,FR,IT,UA,ES,DE,AT,CH,TR,SE,PL,NL,BE</v>
      </c>
      <c r="F4602" s="27" t="str">
        <f>VLOOKUP(B4602,'大货清单（不定期按GOMS更新）'!A:H,2,0)</f>
        <v>Floor One S3</v>
      </c>
      <c r="G4602" s="28">
        <f>VLOOKUP(B4602,'大货清单（不定期按GOMS更新）'!A:I,9,FALSE)</f>
        <v>6972200190512</v>
      </c>
      <c r="H4602" s="27" t="str">
        <f>VLOOKUP(B4602,'大货清单（不定期按GOMS更新）'!A:H,7,0)</f>
        <v>Black</v>
      </c>
      <c r="I4602" s="27" t="str">
        <f>VLOOKUP(B4602,'大货清单（不定期按GOMS更新）'!A:F,6,FALSE)</f>
        <v>PHASEOUT</v>
      </c>
      <c r="J4602" s="27" t="str">
        <f>VLOOKUP(B4602,'大货清单（不定期按GOMS更新）'!A:K,11,FALSE)</f>
        <v>8</v>
      </c>
      <c r="K4602" s="27" t="str">
        <f>VLOOKUP(B4602,'大货清单（不定期按GOMS更新）'!A:N,12,FALSE)</f>
        <v>326</v>
      </c>
      <c r="L4602" s="27" t="str">
        <f>VLOOKUP(B4602,'大货清单（不定期按GOMS更新）'!A:M,13,FALSE)</f>
        <v>296</v>
      </c>
      <c r="M4602" s="27" t="str">
        <f>VLOOKUP(B4602,'大货清单（不定期按GOMS更新）'!A:N,14,FALSE)</f>
        <v>736</v>
      </c>
      <c r="N4602" s="53" t="s">
        <v>1060</v>
      </c>
      <c r="O4602" s="27">
        <f>IFERROR(VLOOKUP(N4602,'散件迭代（不定期更新）'!C:J,8,FALSE),0)</f>
        <v>0</v>
      </c>
      <c r="P4602" s="27" t="str">
        <f>IFERROR(VLOOKUP(N4602,'散件（更新）'!B:H,3,FALSE),0)</f>
        <v>206-1879-0202</v>
      </c>
      <c r="Q4602" s="27" t="str">
        <f>VLOOKUP(N4602,'散件（更新）'!B:H,2,FALSE)</f>
        <v>114-18790202</v>
      </c>
      <c r="R4602" s="27" t="str">
        <f>VLOOKUP(N4602,'散件（更新）'!B:H,7,FALSE)</f>
        <v>Sensor</v>
      </c>
      <c r="S4602" s="27">
        <f>VLOOKUP(N4602,'散件（更新）'!B:E,4,FALSE)</f>
        <v>0</v>
      </c>
      <c r="T4602" s="27" t="s">
        <v>8759</v>
      </c>
      <c r="U4602" s="28" t="str">
        <f>VLOOKUP(N4602,'散件（更新）'!B:G,6,FALSE)</f>
        <v>液位传感器电容式</v>
      </c>
      <c r="V4602" s="28" t="str">
        <f>VLOOKUP(N4602,'散件（更新）'!B:I,8,FALSE)</f>
        <v>6972200194312</v>
      </c>
    </row>
    <row r="4603" spans="1:22">
      <c r="A4603" s="57">
        <v>46169</v>
      </c>
      <c r="B4603" s="53" t="s">
        <v>105</v>
      </c>
      <c r="C4603" s="27" t="str">
        <f>VLOOKUP(B4603,'大货清单（不定期按GOMS更新）'!A:H,8,0)</f>
        <v>109-18790001</v>
      </c>
      <c r="D4603" s="27" t="str">
        <f>VLOOKUP(B4603,'大货清单（不定期按GOMS更新）'!A:C,3,0)</f>
        <v>CL1879-01</v>
      </c>
      <c r="E4603" s="27" t="str">
        <f>VLOOKUP(B4603,'大货清单（不定期按GOMS更新）'!A:H,4,0)</f>
        <v>CL,FR,IT,UA,ES,DE,AT,CH,TR,SE,PL,NL,BE</v>
      </c>
      <c r="F4603" s="27" t="str">
        <f>VLOOKUP(B4603,'大货清单（不定期按GOMS更新）'!A:H,2,0)</f>
        <v>Floor One S3</v>
      </c>
      <c r="G4603" s="28">
        <f>VLOOKUP(B4603,'大货清单（不定期按GOMS更新）'!A:I,9,FALSE)</f>
        <v>6972200190512</v>
      </c>
      <c r="H4603" s="27" t="str">
        <f>VLOOKUP(B4603,'大货清单（不定期按GOMS更新）'!A:H,7,0)</f>
        <v>Black</v>
      </c>
      <c r="I4603" s="27" t="str">
        <f>VLOOKUP(B4603,'大货清单（不定期按GOMS更新）'!A:F,6,FALSE)</f>
        <v>PHASEOUT</v>
      </c>
      <c r="J4603" s="27" t="str">
        <f>VLOOKUP(B4603,'大货清单（不定期按GOMS更新）'!A:K,11,FALSE)</f>
        <v>8</v>
      </c>
      <c r="K4603" s="27" t="str">
        <f>VLOOKUP(B4603,'大货清单（不定期按GOMS更新）'!A:N,12,FALSE)</f>
        <v>326</v>
      </c>
      <c r="L4603" s="27" t="str">
        <f>VLOOKUP(B4603,'大货清单（不定期按GOMS更新）'!A:M,13,FALSE)</f>
        <v>296</v>
      </c>
      <c r="M4603" s="27" t="str">
        <f>VLOOKUP(B4603,'大货清单（不定期按GOMS更新）'!A:N,14,FALSE)</f>
        <v>736</v>
      </c>
      <c r="N4603" s="53" t="s">
        <v>1055</v>
      </c>
      <c r="O4603" s="27">
        <f>IFERROR(VLOOKUP(N4603,'散件迭代（不定期更新）'!C:J,8,FALSE),0)</f>
        <v>0</v>
      </c>
      <c r="P4603" s="27" t="str">
        <f>IFERROR(VLOOKUP(N4603,'散件（更新）'!B:H,3,FALSE),0)</f>
        <v>206-1879-0203</v>
      </c>
      <c r="Q4603" s="27" t="str">
        <f>VLOOKUP(N4603,'散件（更新）'!B:H,2,FALSE)</f>
        <v>114-18790203</v>
      </c>
      <c r="R4603" s="27" t="str">
        <f>VLOOKUP(N4603,'散件（更新）'!B:H,7,FALSE)</f>
        <v>Sensor</v>
      </c>
      <c r="S4603" s="27">
        <f>VLOOKUP(N4603,'散件（更新）'!B:E,4,FALSE)</f>
        <v>0</v>
      </c>
      <c r="T4603" s="27" t="s">
        <v>8759</v>
      </c>
      <c r="U4603" s="28" t="str">
        <f>VLOOKUP(N4603,'散件（更新）'!B:G,6,FALSE)</f>
        <v>液位传感器光电式</v>
      </c>
      <c r="V4603" s="28" t="str">
        <f>VLOOKUP(N4603,'散件（更新）'!B:I,8,FALSE)</f>
        <v>6972200194329</v>
      </c>
    </row>
    <row r="4604" spans="1:22">
      <c r="A4604" s="57">
        <v>46169</v>
      </c>
      <c r="B4604" s="53" t="s">
        <v>105</v>
      </c>
      <c r="C4604" s="27" t="str">
        <f>VLOOKUP(B4604,'大货清单（不定期按GOMS更新）'!A:H,8,0)</f>
        <v>109-18790001</v>
      </c>
      <c r="D4604" s="27" t="str">
        <f>VLOOKUP(B4604,'大货清单（不定期按GOMS更新）'!A:C,3,0)</f>
        <v>CL1879-01</v>
      </c>
      <c r="E4604" s="27" t="str">
        <f>VLOOKUP(B4604,'大货清单（不定期按GOMS更新）'!A:H,4,0)</f>
        <v>CL,FR,IT,UA,ES,DE,AT,CH,TR,SE,PL,NL,BE</v>
      </c>
      <c r="F4604" s="27" t="str">
        <f>VLOOKUP(B4604,'大货清单（不定期按GOMS更新）'!A:H,2,0)</f>
        <v>Floor One S3</v>
      </c>
      <c r="G4604" s="28">
        <f>VLOOKUP(B4604,'大货清单（不定期按GOMS更新）'!A:I,9,FALSE)</f>
        <v>6972200190512</v>
      </c>
      <c r="H4604" s="27" t="str">
        <f>VLOOKUP(B4604,'大货清单（不定期按GOMS更新）'!A:H,7,0)</f>
        <v>Black</v>
      </c>
      <c r="I4604" s="27" t="str">
        <f>VLOOKUP(B4604,'大货清单（不定期按GOMS更新）'!A:F,6,FALSE)</f>
        <v>PHASEOUT</v>
      </c>
      <c r="J4604" s="27" t="str">
        <f>VLOOKUP(B4604,'大货清单（不定期按GOMS更新）'!A:K,11,FALSE)</f>
        <v>8</v>
      </c>
      <c r="K4604" s="27" t="str">
        <f>VLOOKUP(B4604,'大货清单（不定期按GOMS更新）'!A:N,12,FALSE)</f>
        <v>326</v>
      </c>
      <c r="L4604" s="27" t="str">
        <f>VLOOKUP(B4604,'大货清单（不定期按GOMS更新）'!A:M,13,FALSE)</f>
        <v>296</v>
      </c>
      <c r="M4604" s="27" t="str">
        <f>VLOOKUP(B4604,'大货清单（不定期按GOMS更新）'!A:N,14,FALSE)</f>
        <v>736</v>
      </c>
      <c r="N4604" s="53" t="s">
        <v>1057</v>
      </c>
      <c r="O4604" s="27">
        <f>IFERROR(VLOOKUP(N4604,'散件迭代（不定期更新）'!C:J,8,FALSE),0)</f>
        <v>0</v>
      </c>
      <c r="P4604" s="27" t="str">
        <f>IFERROR(VLOOKUP(N4604,'散件（更新）'!B:H,3,FALSE),0)</f>
        <v>206-1879-0206</v>
      </c>
      <c r="Q4604" s="27" t="str">
        <f>VLOOKUP(N4604,'散件（更新）'!B:H,2,FALSE)</f>
        <v>114-18790206</v>
      </c>
      <c r="R4604" s="27" t="str">
        <f>VLOOKUP(N4604,'散件（更新）'!B:H,7,FALSE)</f>
        <v>Sensor</v>
      </c>
      <c r="S4604" s="27">
        <f>VLOOKUP(N4604,'散件（更新）'!B:E,4,FALSE)</f>
        <v>0</v>
      </c>
      <c r="T4604" s="27" t="s">
        <v>8759</v>
      </c>
      <c r="U4604" s="28" t="str">
        <f>VLOOKUP(N4604,'散件（更新）'!B:G,6,FALSE)</f>
        <v>污水传感器组件</v>
      </c>
      <c r="V4604" s="28" t="str">
        <f>VLOOKUP(N4604,'散件（更新）'!B:I,8,FALSE)</f>
        <v>6972200194398</v>
      </c>
    </row>
    <row r="4605" spans="1:22">
      <c r="A4605" s="57">
        <v>46169</v>
      </c>
      <c r="B4605" s="53" t="s">
        <v>105</v>
      </c>
      <c r="C4605" s="27" t="str">
        <f>VLOOKUP(B4605,'大货清单（不定期按GOMS更新）'!A:H,8,0)</f>
        <v>109-18790001</v>
      </c>
      <c r="D4605" s="27" t="str">
        <f>VLOOKUP(B4605,'大货清单（不定期按GOMS更新）'!A:C,3,0)</f>
        <v>CL1879-01</v>
      </c>
      <c r="E4605" s="27" t="str">
        <f>VLOOKUP(B4605,'大货清单（不定期按GOMS更新）'!A:H,4,0)</f>
        <v>CL,FR,IT,UA,ES,DE,AT,CH,TR,SE,PL,NL,BE</v>
      </c>
      <c r="F4605" s="27" t="str">
        <f>VLOOKUP(B4605,'大货清单（不定期按GOMS更新）'!A:H,2,0)</f>
        <v>Floor One S3</v>
      </c>
      <c r="G4605" s="28">
        <f>VLOOKUP(B4605,'大货清单（不定期按GOMS更新）'!A:I,9,FALSE)</f>
        <v>6972200190512</v>
      </c>
      <c r="H4605" s="27" t="str">
        <f>VLOOKUP(B4605,'大货清单（不定期按GOMS更新）'!A:H,7,0)</f>
        <v>Black</v>
      </c>
      <c r="I4605" s="27" t="str">
        <f>VLOOKUP(B4605,'大货清单（不定期按GOMS更新）'!A:F,6,FALSE)</f>
        <v>PHASEOUT</v>
      </c>
      <c r="J4605" s="27" t="str">
        <f>VLOOKUP(B4605,'大货清单（不定期按GOMS更新）'!A:K,11,FALSE)</f>
        <v>8</v>
      </c>
      <c r="K4605" s="27" t="str">
        <f>VLOOKUP(B4605,'大货清单（不定期按GOMS更新）'!A:N,12,FALSE)</f>
        <v>326</v>
      </c>
      <c r="L4605" s="27" t="str">
        <f>VLOOKUP(B4605,'大货清单（不定期按GOMS更新）'!A:M,13,FALSE)</f>
        <v>296</v>
      </c>
      <c r="M4605" s="27" t="str">
        <f>VLOOKUP(B4605,'大货清单（不定期按GOMS更新）'!A:N,14,FALSE)</f>
        <v>736</v>
      </c>
      <c r="N4605" s="53" t="s">
        <v>1065</v>
      </c>
      <c r="O4605" s="27">
        <f>IFERROR(VLOOKUP(N4605,'散件迭代（不定期更新）'!C:J,8,FALSE),0)</f>
        <v>0</v>
      </c>
      <c r="P4605" s="27" t="str">
        <f>IFERROR(VLOOKUP(N4605,'散件（更新）'!B:H,3,FALSE),0)</f>
        <v>206-1879-0702</v>
      </c>
      <c r="Q4605" s="27" t="str">
        <f>VLOOKUP(N4605,'散件（更新）'!B:H,2,FALSE)</f>
        <v>114-18790702</v>
      </c>
      <c r="R4605" s="27" t="str">
        <f>VLOOKUP(N4605,'散件（更新）'!B:H,7,FALSE)</f>
        <v>Pump</v>
      </c>
      <c r="S4605" s="27" t="str">
        <f>VLOOKUP(N4605,'散件（更新）'!B:E,4,FALSE)</f>
        <v>https://tineco-yxzt.oss-accelerate.aliyuncs.com/product/114-18790702.png</v>
      </c>
      <c r="T4605" s="27" t="s">
        <v>8759</v>
      </c>
      <c r="U4605" s="28" t="str">
        <f>VLOOKUP(N4605,'散件（更新）'!B:G,6,FALSE)</f>
        <v>电磁泵组件</v>
      </c>
      <c r="V4605" s="28" t="str">
        <f>VLOOKUP(N4605,'散件（更新）'!B:I,8,FALSE)</f>
        <v>6972200194411</v>
      </c>
    </row>
    <row r="4606" spans="1:22">
      <c r="A4606" s="57">
        <v>46169</v>
      </c>
      <c r="B4606" s="53" t="s">
        <v>105</v>
      </c>
      <c r="C4606" s="27" t="str">
        <f>VLOOKUP(B4606,'大货清单（不定期按GOMS更新）'!A:H,8,0)</f>
        <v>109-18790001</v>
      </c>
      <c r="D4606" s="27" t="str">
        <f>VLOOKUP(B4606,'大货清单（不定期按GOMS更新）'!A:C,3,0)</f>
        <v>CL1879-01</v>
      </c>
      <c r="E4606" s="27" t="str">
        <f>VLOOKUP(B4606,'大货清单（不定期按GOMS更新）'!A:H,4,0)</f>
        <v>CL,FR,IT,UA,ES,DE,AT,CH,TR,SE,PL,NL,BE</v>
      </c>
      <c r="F4606" s="27" t="str">
        <f>VLOOKUP(B4606,'大货清单（不定期按GOMS更新）'!A:H,2,0)</f>
        <v>Floor One S3</v>
      </c>
      <c r="G4606" s="28">
        <f>VLOOKUP(B4606,'大货清单（不定期按GOMS更新）'!A:I,9,FALSE)</f>
        <v>6972200190512</v>
      </c>
      <c r="H4606" s="27" t="str">
        <f>VLOOKUP(B4606,'大货清单（不定期按GOMS更新）'!A:H,7,0)</f>
        <v>Black</v>
      </c>
      <c r="I4606" s="27" t="str">
        <f>VLOOKUP(B4606,'大货清单（不定期按GOMS更新）'!A:F,6,FALSE)</f>
        <v>PHASEOUT</v>
      </c>
      <c r="J4606" s="27" t="str">
        <f>VLOOKUP(B4606,'大货清单（不定期按GOMS更新）'!A:K,11,FALSE)</f>
        <v>8</v>
      </c>
      <c r="K4606" s="27" t="str">
        <f>VLOOKUP(B4606,'大货清单（不定期按GOMS更新）'!A:N,12,FALSE)</f>
        <v>326</v>
      </c>
      <c r="L4606" s="27" t="str">
        <f>VLOOKUP(B4606,'大货清单（不定期按GOMS更新）'!A:M,13,FALSE)</f>
        <v>296</v>
      </c>
      <c r="M4606" s="27" t="str">
        <f>VLOOKUP(B4606,'大货清单（不定期按GOMS更新）'!A:N,14,FALSE)</f>
        <v>736</v>
      </c>
      <c r="N4606" s="53" t="s">
        <v>1043</v>
      </c>
      <c r="O4606" s="27" t="str">
        <f>IFERROR(VLOOKUP(N4606,'散件迭代（不定期更新）'!C:J,8,FALSE),0)</f>
        <v>A22</v>
      </c>
      <c r="P4606" s="27" t="str">
        <f>IFERROR(VLOOKUP(N4606,'散件（更新）'!B:H,3,FALSE),0)</f>
        <v>206-1879-0109</v>
      </c>
      <c r="Q4606" s="27" t="str">
        <f>VLOOKUP(N4606,'散件（更新）'!B:H,2,FALSE)</f>
        <v>114-18790109</v>
      </c>
      <c r="R4606" s="27" t="str">
        <f>VLOOKUP(N4606,'散件（更新）'!B:H,7,FALSE)</f>
        <v>3-In-1 Cleaning Tool</v>
      </c>
      <c r="S4606" s="27" t="str">
        <f>VLOOKUP(N4606,'散件（更新）'!B:E,4,FALSE)</f>
        <v>https://tineco-yxzt.oss-accelerate.aliyuncs.com/product/114-18790109.png</v>
      </c>
      <c r="T4606" s="27" t="s">
        <v>8759</v>
      </c>
      <c r="U4606" s="28" t="str">
        <f>VLOOKUP(N4606,'散件（更新）'!B:G,6,FALSE)</f>
        <v>AB1888清洁刷组件</v>
      </c>
      <c r="V4606" s="28" t="str">
        <f>VLOOKUP(N4606,'散件（更新）'!B:I,8,FALSE)</f>
        <v>6972200191809</v>
      </c>
    </row>
    <row r="4607" spans="1:22">
      <c r="A4607" s="57">
        <v>46169</v>
      </c>
      <c r="B4607" s="53" t="s">
        <v>105</v>
      </c>
      <c r="C4607" s="27" t="str">
        <f>VLOOKUP(B4607,'大货清单（不定期按GOMS更新）'!A:H,8,0)</f>
        <v>109-18790001</v>
      </c>
      <c r="D4607" s="27" t="str">
        <f>VLOOKUP(B4607,'大货清单（不定期按GOMS更新）'!A:C,3,0)</f>
        <v>CL1879-01</v>
      </c>
      <c r="E4607" s="27" t="str">
        <f>VLOOKUP(B4607,'大货清单（不定期按GOMS更新）'!A:H,4,0)</f>
        <v>CL,FR,IT,UA,ES,DE,AT,CH,TR,SE,PL,NL,BE</v>
      </c>
      <c r="F4607" s="27" t="str">
        <f>VLOOKUP(B4607,'大货清单（不定期按GOMS更新）'!A:H,2,0)</f>
        <v>Floor One S3</v>
      </c>
      <c r="G4607" s="28">
        <f>VLOOKUP(B4607,'大货清单（不定期按GOMS更新）'!A:I,9,FALSE)</f>
        <v>6972200190512</v>
      </c>
      <c r="H4607" s="27" t="str">
        <f>VLOOKUP(B4607,'大货清单（不定期按GOMS更新）'!A:H,7,0)</f>
        <v>Black</v>
      </c>
      <c r="I4607" s="27" t="str">
        <f>VLOOKUP(B4607,'大货清单（不定期按GOMS更新）'!A:F,6,FALSE)</f>
        <v>PHASEOUT</v>
      </c>
      <c r="J4607" s="27" t="str">
        <f>VLOOKUP(B4607,'大货清单（不定期按GOMS更新）'!A:K,11,FALSE)</f>
        <v>8</v>
      </c>
      <c r="K4607" s="27" t="str">
        <f>VLOOKUP(B4607,'大货清单（不定期按GOMS更新）'!A:N,12,FALSE)</f>
        <v>326</v>
      </c>
      <c r="L4607" s="27" t="str">
        <f>VLOOKUP(B4607,'大货清单（不定期按GOMS更新）'!A:M,13,FALSE)</f>
        <v>296</v>
      </c>
      <c r="M4607" s="27" t="str">
        <f>VLOOKUP(B4607,'大货清单（不定期按GOMS更新）'!A:N,14,FALSE)</f>
        <v>736</v>
      </c>
      <c r="N4607" s="53" t="s">
        <v>1072</v>
      </c>
      <c r="O4607" s="27">
        <f>IFERROR(VLOOKUP(N4607,'散件迭代（不定期更新）'!C:J,8,FALSE),0)</f>
        <v>0</v>
      </c>
      <c r="P4607" s="27" t="str">
        <f>IFERROR(VLOOKUP(N4607,'散件（更新）'!B:H,3,FALSE),0)</f>
        <v>206-1879-0144</v>
      </c>
      <c r="Q4607" s="27" t="str">
        <f>VLOOKUP(N4607,'散件（更新）'!B:H,2,FALSE)</f>
        <v>114-18790144</v>
      </c>
      <c r="R4607" s="27" t="str">
        <f>VLOOKUP(N4607,'散件（更新）'!B:H,7,FALSE)</f>
        <v>scraper</v>
      </c>
      <c r="S4607" s="27" t="str">
        <f>VLOOKUP(N4607,'散件（更新）'!B:E,4,FALSE)</f>
        <v>https://tineco-yxzt.oss-accelerate.aliyuncs.com/20231227/9FWTS031100_1703640265746.png</v>
      </c>
      <c r="T4607" s="27" t="s">
        <v>8759</v>
      </c>
      <c r="U4607" s="28" t="str">
        <f>VLOOKUP(N4607,'散件（更新）'!B:G,6,FALSE)</f>
        <v>刮条组件</v>
      </c>
      <c r="V4607" s="28" t="str">
        <f>VLOOKUP(N4607,'散件（更新）'!B:I,8,FALSE)</f>
        <v>6972200192509</v>
      </c>
    </row>
    <row r="4608" spans="1:22">
      <c r="A4608" s="57">
        <v>46169</v>
      </c>
      <c r="B4608" s="53" t="s">
        <v>105</v>
      </c>
      <c r="C4608" s="27" t="str">
        <f>VLOOKUP(B4608,'大货清单（不定期按GOMS更新）'!A:H,8,0)</f>
        <v>109-18790001</v>
      </c>
      <c r="D4608" s="27" t="str">
        <f>VLOOKUP(B4608,'大货清单（不定期按GOMS更新）'!A:C,3,0)</f>
        <v>CL1879-01</v>
      </c>
      <c r="E4608" s="27" t="str">
        <f>VLOOKUP(B4608,'大货清单（不定期按GOMS更新）'!A:H,4,0)</f>
        <v>CL,FR,IT,UA,ES,DE,AT,CH,TR,SE,PL,NL,BE</v>
      </c>
      <c r="F4608" s="27" t="str">
        <f>VLOOKUP(B4608,'大货清单（不定期按GOMS更新）'!A:H,2,0)</f>
        <v>Floor One S3</v>
      </c>
      <c r="G4608" s="28">
        <f>VLOOKUP(B4608,'大货清单（不定期按GOMS更新）'!A:I,9,FALSE)</f>
        <v>6972200190512</v>
      </c>
      <c r="H4608" s="27" t="str">
        <f>VLOOKUP(B4608,'大货清单（不定期按GOMS更新）'!A:H,7,0)</f>
        <v>Black</v>
      </c>
      <c r="I4608" s="27" t="str">
        <f>VLOOKUP(B4608,'大货清单（不定期按GOMS更新）'!A:F,6,FALSE)</f>
        <v>PHASEOUT</v>
      </c>
      <c r="J4608" s="27" t="str">
        <f>VLOOKUP(B4608,'大货清单（不定期按GOMS更新）'!A:K,11,FALSE)</f>
        <v>8</v>
      </c>
      <c r="K4608" s="27" t="str">
        <f>VLOOKUP(B4608,'大货清单（不定期按GOMS更新）'!A:N,12,FALSE)</f>
        <v>326</v>
      </c>
      <c r="L4608" s="27" t="str">
        <f>VLOOKUP(B4608,'大货清单（不定期按GOMS更新）'!A:M,13,FALSE)</f>
        <v>296</v>
      </c>
      <c r="M4608" s="27" t="str">
        <f>VLOOKUP(B4608,'大货清单（不定期按GOMS更新）'!A:N,14,FALSE)</f>
        <v>736</v>
      </c>
      <c r="N4608" s="53" t="s">
        <v>1047</v>
      </c>
      <c r="O4608" s="27">
        <f>IFERROR(VLOOKUP(N4608,'散件迭代（不定期更新）'!C:J,8,FALSE),0)</f>
        <v>0</v>
      </c>
      <c r="P4608" s="27" t="str">
        <f>IFERROR(VLOOKUP(N4608,'散件（更新）'!B:H,3,FALSE),0)</f>
        <v>206-1879-0101</v>
      </c>
      <c r="Q4608" s="27" t="str">
        <f>VLOOKUP(N4608,'散件（更新）'!B:H,2,FALSE)</f>
        <v>114-18790101</v>
      </c>
      <c r="R4608" s="27" t="str">
        <f>VLOOKUP(N4608,'散件（更新）'!B:H,7,FALSE)</f>
        <v>Handle</v>
      </c>
      <c r="S4608" s="27" t="str">
        <f>VLOOKUP(N4608,'散件（更新）'!B:E,4,FALSE)</f>
        <v>https://tineco-yxzt.oss-accelerate.aliyuncs.com/20241220/shoubing_1734657799764.jpg</v>
      </c>
      <c r="T4608" s="27" t="s">
        <v>8759</v>
      </c>
      <c r="U4608" s="28" t="str">
        <f>VLOOKUP(N4608,'散件（更新）'!B:G,6,FALSE)</f>
        <v>手柄组件（高配）</v>
      </c>
      <c r="V4608" s="28" t="str">
        <f>VLOOKUP(N4608,'散件（更新）'!B:I,8,FALSE)</f>
        <v>6972200191724</v>
      </c>
    </row>
    <row r="4609" spans="1:22">
      <c r="A4609" s="57">
        <v>46169</v>
      </c>
      <c r="B4609" s="53" t="s">
        <v>105</v>
      </c>
      <c r="C4609" s="27" t="str">
        <f>VLOOKUP(B4609,'大货清单（不定期按GOMS更新）'!A:H,8,0)</f>
        <v>109-18790001</v>
      </c>
      <c r="D4609" s="27" t="str">
        <f>VLOOKUP(B4609,'大货清单（不定期按GOMS更新）'!A:C,3,0)</f>
        <v>CL1879-01</v>
      </c>
      <c r="E4609" s="27" t="str">
        <f>VLOOKUP(B4609,'大货清单（不定期按GOMS更新）'!A:H,4,0)</f>
        <v>CL,FR,IT,UA,ES,DE,AT,CH,TR,SE,PL,NL,BE</v>
      </c>
      <c r="F4609" s="27" t="str">
        <f>VLOOKUP(B4609,'大货清单（不定期按GOMS更新）'!A:H,2,0)</f>
        <v>Floor One S3</v>
      </c>
      <c r="G4609" s="28">
        <f>VLOOKUP(B4609,'大货清单（不定期按GOMS更新）'!A:I,9,FALSE)</f>
        <v>6972200190512</v>
      </c>
      <c r="H4609" s="27" t="str">
        <f>VLOOKUP(B4609,'大货清单（不定期按GOMS更新）'!A:H,7,0)</f>
        <v>Black</v>
      </c>
      <c r="I4609" s="27" t="str">
        <f>VLOOKUP(B4609,'大货清单（不定期按GOMS更新）'!A:F,6,FALSE)</f>
        <v>PHASEOUT</v>
      </c>
      <c r="J4609" s="27" t="str">
        <f>VLOOKUP(B4609,'大货清单（不定期按GOMS更新）'!A:K,11,FALSE)</f>
        <v>8</v>
      </c>
      <c r="K4609" s="27" t="str">
        <f>VLOOKUP(B4609,'大货清单（不定期按GOMS更新）'!A:N,12,FALSE)</f>
        <v>326</v>
      </c>
      <c r="L4609" s="27" t="str">
        <f>VLOOKUP(B4609,'大货清单（不定期按GOMS更新）'!A:M,13,FALSE)</f>
        <v>296</v>
      </c>
      <c r="M4609" s="27" t="str">
        <f>VLOOKUP(B4609,'大货清单（不定期按GOMS更新）'!A:N,14,FALSE)</f>
        <v>736</v>
      </c>
      <c r="N4609" s="53" t="s">
        <v>1046</v>
      </c>
      <c r="O4609" s="27">
        <f>IFERROR(VLOOKUP(N4609,'散件迭代（不定期更新）'!C:J,8,FALSE),0)</f>
        <v>0</v>
      </c>
      <c r="P4609" s="27" t="str">
        <f>IFERROR(VLOOKUP(N4609,'散件（更新）'!B:H,3,FALSE),0)</f>
        <v>206-1879-0105</v>
      </c>
      <c r="Q4609" s="27" t="str">
        <f>VLOOKUP(N4609,'散件（更新）'!B:H,2,FALSE)</f>
        <v>114-18790105</v>
      </c>
      <c r="R4609" s="27" t="str">
        <f>VLOOKUP(N4609,'散件（更新）'!B:H,7,FALSE)</f>
        <v>Clean Water Tank</v>
      </c>
      <c r="S4609" s="27" t="str">
        <f>VLOOKUP(N4609,'散件（更新）'!B:E,4,FALSE)</f>
        <v>https://tineco-yxzt.oss-accelerate.aliyuncs.com/product/114-18790105.jpg</v>
      </c>
      <c r="T4609" s="27" t="s">
        <v>8759</v>
      </c>
      <c r="U4609" s="28" t="str">
        <f>VLOOKUP(N4609,'散件（更新）'!B:G,6,FALSE)</f>
        <v>溶液桶组件（高配）</v>
      </c>
      <c r="V4609" s="28" t="str">
        <f>VLOOKUP(N4609,'散件（更新）'!B:I,8,FALSE)</f>
        <v>6972200191762</v>
      </c>
    </row>
    <row r="4610" spans="1:22">
      <c r="A4610" s="57">
        <v>46169</v>
      </c>
      <c r="B4610" s="53" t="s">
        <v>105</v>
      </c>
      <c r="C4610" s="27" t="str">
        <f>VLOOKUP(B4610,'大货清单（不定期按GOMS更新）'!A:H,8,0)</f>
        <v>109-18790001</v>
      </c>
      <c r="D4610" s="27" t="str">
        <f>VLOOKUP(B4610,'大货清单（不定期按GOMS更新）'!A:C,3,0)</f>
        <v>CL1879-01</v>
      </c>
      <c r="E4610" s="27" t="str">
        <f>VLOOKUP(B4610,'大货清单（不定期按GOMS更新）'!A:H,4,0)</f>
        <v>CL,FR,IT,UA,ES,DE,AT,CH,TR,SE,PL,NL,BE</v>
      </c>
      <c r="F4610" s="27" t="str">
        <f>VLOOKUP(B4610,'大货清单（不定期按GOMS更新）'!A:H,2,0)</f>
        <v>Floor One S3</v>
      </c>
      <c r="G4610" s="28">
        <f>VLOOKUP(B4610,'大货清单（不定期按GOMS更新）'!A:I,9,FALSE)</f>
        <v>6972200190512</v>
      </c>
      <c r="H4610" s="27" t="str">
        <f>VLOOKUP(B4610,'大货清单（不定期按GOMS更新）'!A:H,7,0)</f>
        <v>Black</v>
      </c>
      <c r="I4610" s="27" t="str">
        <f>VLOOKUP(B4610,'大货清单（不定期按GOMS更新）'!A:F,6,FALSE)</f>
        <v>PHASEOUT</v>
      </c>
      <c r="J4610" s="27" t="str">
        <f>VLOOKUP(B4610,'大货清单（不定期按GOMS更新）'!A:K,11,FALSE)</f>
        <v>8</v>
      </c>
      <c r="K4610" s="27" t="str">
        <f>VLOOKUP(B4610,'大货清单（不定期按GOMS更新）'!A:N,12,FALSE)</f>
        <v>326</v>
      </c>
      <c r="L4610" s="27" t="str">
        <f>VLOOKUP(B4610,'大货清单（不定期按GOMS更新）'!A:M,13,FALSE)</f>
        <v>296</v>
      </c>
      <c r="M4610" s="27" t="str">
        <f>VLOOKUP(B4610,'大货清单（不定期按GOMS更新）'!A:N,14,FALSE)</f>
        <v>736</v>
      </c>
      <c r="N4610" s="53" t="s">
        <v>1045</v>
      </c>
      <c r="O4610" s="27">
        <f>IFERROR(VLOOKUP(N4610,'散件迭代（不定期更新）'!C:J,8,FALSE),0)</f>
        <v>0</v>
      </c>
      <c r="P4610" s="27" t="str">
        <f>IFERROR(VLOOKUP(N4610,'散件（更新）'!B:H,3,FALSE),0)</f>
        <v>206-1879-0104</v>
      </c>
      <c r="Q4610" s="27" t="str">
        <f>VLOOKUP(N4610,'散件（更新）'!B:H,2,FALSE)</f>
        <v>114-18790104</v>
      </c>
      <c r="R4610" s="27" t="str">
        <f>VLOOKUP(N4610,'散件（更新）'!B:H,7,FALSE)</f>
        <v>Dirt Water Tank</v>
      </c>
      <c r="S4610" s="27" t="str">
        <f>VLOOKUP(N4610,'散件（更新）'!B:E,4,FALSE)</f>
        <v>https://tineco-yxzt.oss-accelerate.aliyuncs.com/product/114-18790104.jpg</v>
      </c>
      <c r="T4610" s="27" t="s">
        <v>8759</v>
      </c>
      <c r="U4610" s="28" t="str">
        <f>VLOOKUP(N4610,'散件（更新）'!B:G,6,FALSE)</f>
        <v>回收桶组件（高配）</v>
      </c>
      <c r="V4610" s="28" t="str">
        <f>VLOOKUP(N4610,'散件（更新）'!B:I,8,FALSE)</f>
        <v>6972200191755</v>
      </c>
    </row>
    <row r="4611" spans="1:22">
      <c r="A4611" s="57">
        <v>46169</v>
      </c>
      <c r="B4611" s="53" t="s">
        <v>105</v>
      </c>
      <c r="C4611" s="27" t="str">
        <f>VLOOKUP(B4611,'大货清单（不定期按GOMS更新）'!A:H,8,0)</f>
        <v>109-18790001</v>
      </c>
      <c r="D4611" s="27" t="str">
        <f>VLOOKUP(B4611,'大货清单（不定期按GOMS更新）'!A:C,3,0)</f>
        <v>CL1879-01</v>
      </c>
      <c r="E4611" s="27" t="str">
        <f>VLOOKUP(B4611,'大货清单（不定期按GOMS更新）'!A:H,4,0)</f>
        <v>CL,FR,IT,UA,ES,DE,AT,CH,TR,SE,PL,NL,BE</v>
      </c>
      <c r="F4611" s="27" t="str">
        <f>VLOOKUP(B4611,'大货清单（不定期按GOMS更新）'!A:H,2,0)</f>
        <v>Floor One S3</v>
      </c>
      <c r="G4611" s="28">
        <f>VLOOKUP(B4611,'大货清单（不定期按GOMS更新）'!A:I,9,FALSE)</f>
        <v>6972200190512</v>
      </c>
      <c r="H4611" s="27" t="str">
        <f>VLOOKUP(B4611,'大货清单（不定期按GOMS更新）'!A:H,7,0)</f>
        <v>Black</v>
      </c>
      <c r="I4611" s="27" t="str">
        <f>VLOOKUP(B4611,'大货清单（不定期按GOMS更新）'!A:F,6,FALSE)</f>
        <v>PHASEOUT</v>
      </c>
      <c r="J4611" s="27" t="str">
        <f>VLOOKUP(B4611,'大货清单（不定期按GOMS更新）'!A:K,11,FALSE)</f>
        <v>8</v>
      </c>
      <c r="K4611" s="27" t="str">
        <f>VLOOKUP(B4611,'大货清单（不定期按GOMS更新）'!A:N,12,FALSE)</f>
        <v>326</v>
      </c>
      <c r="L4611" s="27" t="str">
        <f>VLOOKUP(B4611,'大货清单（不定期按GOMS更新）'!A:M,13,FALSE)</f>
        <v>296</v>
      </c>
      <c r="M4611" s="27" t="str">
        <f>VLOOKUP(B4611,'大货清单（不定期按GOMS更新）'!A:N,14,FALSE)</f>
        <v>736</v>
      </c>
      <c r="N4611" s="53" t="s">
        <v>1225</v>
      </c>
      <c r="O4611" s="27">
        <f>IFERROR(VLOOKUP(N4611,'散件迭代（不定期更新）'!C:J,8,FALSE),0)</f>
        <v>0</v>
      </c>
      <c r="P4611" s="27" t="str">
        <f>IFERROR(VLOOKUP(N4611,'散件（更新）'!B:H,3,FALSE),0)</f>
        <v>206-1756-0099</v>
      </c>
      <c r="Q4611" s="27" t="str">
        <f>VLOOKUP(N4611,'散件（更新）'!B:H,2,FALSE)</f>
        <v>114-17560099</v>
      </c>
      <c r="R4611" s="27" t="str">
        <f>VLOOKUP(N4611,'散件（更新）'!B:H,7,FALSE)</f>
        <v>Repair Wheel</v>
      </c>
      <c r="S4611" s="27" t="str">
        <f>VLOOKUP(N4611,'散件（更新）'!B:E,4,FALSE)</f>
        <v>https://tineco-yxzt.oss-accelerate.aliyuncs.com/20231219/9VSRW100200_1702948075442.png</v>
      </c>
      <c r="T4611" s="27" t="s">
        <v>8759</v>
      </c>
      <c r="U4611" s="28" t="str">
        <f>VLOOKUP(N4611,'散件（更新）'!B:G,6,FALSE)</f>
        <v>地刷小轮+小轮轴组件</v>
      </c>
      <c r="V4611" s="28" t="str">
        <f>VLOOKUP(N4611,'散件（更新）'!B:I,8,FALSE)</f>
        <v>6972200194046</v>
      </c>
    </row>
    <row r="4612" spans="1:22">
      <c r="A4612" s="57">
        <v>46169</v>
      </c>
      <c r="B4612" s="53" t="s">
        <v>2477</v>
      </c>
      <c r="C4612" s="27" t="str">
        <f>VLOOKUP(B4612,'大货清单（不定期按GOMS更新）'!A:H,8,0)</f>
        <v>109-18790002</v>
      </c>
      <c r="D4612" s="27" t="str">
        <f>VLOOKUP(B4612,'大货清单（不定期按GOMS更新）'!A:C,3,0)</f>
        <v>CL1879-02</v>
      </c>
      <c r="E4612" s="27" t="str">
        <f>VLOOKUP(B4612,'大货清单（不定期按GOMS更新）'!A:H,4,0)</f>
        <v>IE,GB,AE</v>
      </c>
      <c r="F4612" s="27" t="str">
        <f>VLOOKUP(B4612,'大货清单（不定期按GOMS更新）'!A:H,2,0)</f>
        <v>Floor One S3</v>
      </c>
      <c r="G4612" s="28">
        <f>VLOOKUP(B4612,'大货清单（不定期按GOMS更新）'!A:I,9,FALSE)</f>
        <v>6972200192141</v>
      </c>
      <c r="H4612" s="27" t="str">
        <f>VLOOKUP(B4612,'大货清单（不定期按GOMS更新）'!A:H,7,0)</f>
        <v>Black</v>
      </c>
      <c r="I4612" s="27" t="str">
        <f>VLOOKUP(B4612,'大货清单（不定期按GOMS更新）'!A:F,6,FALSE)</f>
        <v>PHASEOUT</v>
      </c>
      <c r="J4612" s="27" t="str">
        <f>VLOOKUP(B4612,'大货清单（不定期按GOMS更新）'!A:K,11,FALSE)</f>
        <v>8</v>
      </c>
      <c r="K4612" s="27" t="str">
        <f>VLOOKUP(B4612,'大货清单（不定期按GOMS更新）'!A:N,12,FALSE)</f>
        <v>326</v>
      </c>
      <c r="L4612" s="27" t="str">
        <f>VLOOKUP(B4612,'大货清单（不定期按GOMS更新）'!A:M,13,FALSE)</f>
        <v>296</v>
      </c>
      <c r="M4612" s="27" t="str">
        <f>VLOOKUP(B4612,'大货清单（不定期按GOMS更新）'!A:N,14,FALSE)</f>
        <v>736</v>
      </c>
      <c r="N4612" s="53" t="s">
        <v>1071</v>
      </c>
      <c r="O4612" s="27">
        <f>IFERROR(VLOOKUP(N4612,'散件迭代（不定期更新）'!C:J,8,FALSE),0)</f>
        <v>0</v>
      </c>
      <c r="P4612" s="27" t="str">
        <f>IFERROR(VLOOKUP(N4612,'散件（更新）'!B:H,3,FALSE),0)</f>
        <v>206-1879-0126</v>
      </c>
      <c r="Q4612" s="27" t="str">
        <f>VLOOKUP(N4612,'散件（更新）'!B:H,2,FALSE)</f>
        <v>114-18790126</v>
      </c>
      <c r="R4612" s="27" t="str">
        <f>VLOOKUP(N4612,'散件（更新）'!B:H,7,FALSE)</f>
        <v>2*Hepa Assy&amp;2*Brush Roller 3 Series</v>
      </c>
      <c r="S4612" s="27" t="str">
        <f>VLOOKUP(N4612,'散件（更新）'!B:E,4,FALSE)</f>
        <v>https://tineco-yxzt.oss-accelerate.aliyuncs.com/product/114-18790126.jpg</v>
      </c>
      <c r="T4612" s="27" t="s">
        <v>8759</v>
      </c>
      <c r="U4612" s="28" t="str">
        <f>VLOOKUP(N4612,'散件（更新）'!B:G,6,FALSE)</f>
        <v>回收桶过滤器组件*2+滚刷组件*2（彩盒）</v>
      </c>
      <c r="V4612" s="28" t="str">
        <f>VLOOKUP(N4612,'散件（更新）'!B:I,8,FALSE)</f>
        <v>6972200192240</v>
      </c>
    </row>
    <row r="4613" spans="1:22">
      <c r="A4613" s="57">
        <v>46169</v>
      </c>
      <c r="B4613" s="53" t="s">
        <v>2477</v>
      </c>
      <c r="C4613" s="27" t="str">
        <f>VLOOKUP(B4613,'大货清单（不定期按GOMS更新）'!A:H,8,0)</f>
        <v>109-18790002</v>
      </c>
      <c r="D4613" s="27" t="str">
        <f>VLOOKUP(B4613,'大货清单（不定期按GOMS更新）'!A:C,3,0)</f>
        <v>CL1879-02</v>
      </c>
      <c r="E4613" s="27" t="str">
        <f>VLOOKUP(B4613,'大货清单（不定期按GOMS更新）'!A:H,4,0)</f>
        <v>IE,GB,AE</v>
      </c>
      <c r="F4613" s="27" t="str">
        <f>VLOOKUP(B4613,'大货清单（不定期按GOMS更新）'!A:H,2,0)</f>
        <v>Floor One S3</v>
      </c>
      <c r="G4613" s="28">
        <f>VLOOKUP(B4613,'大货清单（不定期按GOMS更新）'!A:I,9,FALSE)</f>
        <v>6972200192141</v>
      </c>
      <c r="H4613" s="27" t="str">
        <f>VLOOKUP(B4613,'大货清单（不定期按GOMS更新）'!A:H,7,0)</f>
        <v>Black</v>
      </c>
      <c r="I4613" s="27" t="str">
        <f>VLOOKUP(B4613,'大货清单（不定期按GOMS更新）'!A:F,6,FALSE)</f>
        <v>PHASEOUT</v>
      </c>
      <c r="J4613" s="27" t="str">
        <f>VLOOKUP(B4613,'大货清单（不定期按GOMS更新）'!A:K,11,FALSE)</f>
        <v>8</v>
      </c>
      <c r="K4613" s="27" t="str">
        <f>VLOOKUP(B4613,'大货清单（不定期按GOMS更新）'!A:N,12,FALSE)</f>
        <v>326</v>
      </c>
      <c r="L4613" s="27" t="str">
        <f>VLOOKUP(B4613,'大货清单（不定期按GOMS更新）'!A:M,13,FALSE)</f>
        <v>296</v>
      </c>
      <c r="M4613" s="27" t="str">
        <f>VLOOKUP(B4613,'大货清单（不定期按GOMS更新）'!A:N,14,FALSE)</f>
        <v>736</v>
      </c>
      <c r="N4613" s="53" t="s">
        <v>1048</v>
      </c>
      <c r="O4613" s="27">
        <f>IFERROR(VLOOKUP(N4613,'散件迭代（不定期更新）'!C:J,8,FALSE),0)</f>
        <v>0</v>
      </c>
      <c r="P4613" s="27" t="str">
        <f>IFERROR(VLOOKUP(N4613,'散件（更新）'!B:H,3,FALSE),0)</f>
        <v>206-1879-0106</v>
      </c>
      <c r="Q4613" s="27" t="str">
        <f>VLOOKUP(N4613,'散件（更新）'!B:H,2,FALSE)</f>
        <v>114-18790106</v>
      </c>
      <c r="R4613" s="27" t="str">
        <f>VLOOKUP(N4613,'散件（更新）'!B:H,7,FALSE)</f>
        <v>Brush Roller Cover</v>
      </c>
      <c r="S4613" s="27" t="str">
        <f>VLOOKUP(N4613,'散件（更新）'!B:E,4,FALSE)</f>
        <v>https://tineco-yxzt.oss-accelerate.aliyuncs.com/20231219/9FWBC031200_1702948010243.png</v>
      </c>
      <c r="T4613" s="27" t="s">
        <v>8759</v>
      </c>
      <c r="U4613" s="28" t="str">
        <f>VLOOKUP(N4613,'散件（更新）'!B:G,6,FALSE)</f>
        <v>滚刷盖组件（高配）</v>
      </c>
      <c r="V4613" s="28" t="str">
        <f>VLOOKUP(N4613,'散件（更新）'!B:I,8,FALSE)</f>
        <v>6972200191779</v>
      </c>
    </row>
    <row r="4614" spans="1:22">
      <c r="A4614" s="57">
        <v>46169</v>
      </c>
      <c r="B4614" s="53" t="s">
        <v>2477</v>
      </c>
      <c r="C4614" s="27" t="str">
        <f>VLOOKUP(B4614,'大货清单（不定期按GOMS更新）'!A:H,8,0)</f>
        <v>109-18790002</v>
      </c>
      <c r="D4614" s="27" t="str">
        <f>VLOOKUP(B4614,'大货清单（不定期按GOMS更新）'!A:C,3,0)</f>
        <v>CL1879-02</v>
      </c>
      <c r="E4614" s="27" t="str">
        <f>VLOOKUP(B4614,'大货清单（不定期按GOMS更新）'!A:H,4,0)</f>
        <v>IE,GB,AE</v>
      </c>
      <c r="F4614" s="27" t="str">
        <f>VLOOKUP(B4614,'大货清单（不定期按GOMS更新）'!A:H,2,0)</f>
        <v>Floor One S3</v>
      </c>
      <c r="G4614" s="28">
        <f>VLOOKUP(B4614,'大货清单（不定期按GOMS更新）'!A:I,9,FALSE)</f>
        <v>6972200192141</v>
      </c>
      <c r="H4614" s="27" t="str">
        <f>VLOOKUP(B4614,'大货清单（不定期按GOMS更新）'!A:H,7,0)</f>
        <v>Black</v>
      </c>
      <c r="I4614" s="27" t="str">
        <f>VLOOKUP(B4614,'大货清单（不定期按GOMS更新）'!A:F,6,FALSE)</f>
        <v>PHASEOUT</v>
      </c>
      <c r="J4614" s="27" t="str">
        <f>VLOOKUP(B4614,'大货清单（不定期按GOMS更新）'!A:K,11,FALSE)</f>
        <v>8</v>
      </c>
      <c r="K4614" s="27" t="str">
        <f>VLOOKUP(B4614,'大货清单（不定期按GOMS更新）'!A:N,12,FALSE)</f>
        <v>326</v>
      </c>
      <c r="L4614" s="27" t="str">
        <f>VLOOKUP(B4614,'大货清单（不定期按GOMS更新）'!A:M,13,FALSE)</f>
        <v>296</v>
      </c>
      <c r="M4614" s="27" t="str">
        <f>VLOOKUP(B4614,'大货清单（不定期按GOMS更新）'!A:N,14,FALSE)</f>
        <v>736</v>
      </c>
      <c r="N4614" s="53" t="s">
        <v>1041</v>
      </c>
      <c r="O4614" s="27">
        <f>IFERROR(VLOOKUP(N4614,'散件迭代（不定期更新）'!C:J,8,FALSE),0)</f>
        <v>0</v>
      </c>
      <c r="P4614" s="27" t="str">
        <f>IFERROR(VLOOKUP(N4614,'散件（更新）'!B:H,3,FALSE),0)</f>
        <v>206-1879-0107</v>
      </c>
      <c r="Q4614" s="27" t="str">
        <f>VLOOKUP(N4614,'散件（更新）'!B:H,2,FALSE)</f>
        <v>114-18790107</v>
      </c>
      <c r="R4614" s="27" t="str">
        <f>VLOOKUP(N4614,'散件（更新）'!B:H,7,FALSE)</f>
        <v>Brush Roller</v>
      </c>
      <c r="S4614" s="27" t="str">
        <f>VLOOKUP(N4614,'散件（更新）'!B:E,4,FALSE)</f>
        <v>https://tineco-yxzt.oss-accelerate.aliyuncs.com/product/114-18790107.jpg</v>
      </c>
      <c r="T4614" s="27" t="s">
        <v>8759</v>
      </c>
      <c r="U4614" s="28" t="str">
        <f>VLOOKUP(N4614,'散件（更新）'!B:G,6,FALSE)</f>
        <v>滚刷组件</v>
      </c>
      <c r="V4614" s="28" t="str">
        <f>VLOOKUP(N4614,'散件（更新）'!B:I,8,FALSE)</f>
        <v>6972200191786</v>
      </c>
    </row>
    <row r="4615" spans="1:22">
      <c r="A4615" s="57">
        <v>46169</v>
      </c>
      <c r="B4615" s="53" t="s">
        <v>2477</v>
      </c>
      <c r="C4615" s="27" t="str">
        <f>VLOOKUP(B4615,'大货清单（不定期按GOMS更新）'!A:H,8,0)</f>
        <v>109-18790002</v>
      </c>
      <c r="D4615" s="27" t="str">
        <f>VLOOKUP(B4615,'大货清单（不定期按GOMS更新）'!A:C,3,0)</f>
        <v>CL1879-02</v>
      </c>
      <c r="E4615" s="27" t="str">
        <f>VLOOKUP(B4615,'大货清单（不定期按GOMS更新）'!A:H,4,0)</f>
        <v>IE,GB,AE</v>
      </c>
      <c r="F4615" s="27" t="str">
        <f>VLOOKUP(B4615,'大货清单（不定期按GOMS更新）'!A:H,2,0)</f>
        <v>Floor One S3</v>
      </c>
      <c r="G4615" s="28">
        <f>VLOOKUP(B4615,'大货清单（不定期按GOMS更新）'!A:I,9,FALSE)</f>
        <v>6972200192141</v>
      </c>
      <c r="H4615" s="27" t="str">
        <f>VLOOKUP(B4615,'大货清单（不定期按GOMS更新）'!A:H,7,0)</f>
        <v>Black</v>
      </c>
      <c r="I4615" s="27" t="str">
        <f>VLOOKUP(B4615,'大货清单（不定期按GOMS更新）'!A:F,6,FALSE)</f>
        <v>PHASEOUT</v>
      </c>
      <c r="J4615" s="27" t="str">
        <f>VLOOKUP(B4615,'大货清单（不定期按GOMS更新）'!A:K,11,FALSE)</f>
        <v>8</v>
      </c>
      <c r="K4615" s="27" t="str">
        <f>VLOOKUP(B4615,'大货清单（不定期按GOMS更新）'!A:N,12,FALSE)</f>
        <v>326</v>
      </c>
      <c r="L4615" s="27" t="str">
        <f>VLOOKUP(B4615,'大货清单（不定期按GOMS更新）'!A:M,13,FALSE)</f>
        <v>296</v>
      </c>
      <c r="M4615" s="27" t="str">
        <f>VLOOKUP(B4615,'大货清单（不定期按GOMS更新）'!A:N,14,FALSE)</f>
        <v>736</v>
      </c>
      <c r="N4615" s="53" t="s">
        <v>1040</v>
      </c>
      <c r="O4615" s="27" t="str">
        <f>IFERROR(VLOOKUP(N4615,'散件迭代（不定期更新）'!C:J,8,FALSE),0)</f>
        <v>A43</v>
      </c>
      <c r="P4615" s="27" t="str">
        <f>IFERROR(VLOOKUP(N4615,'散件（更新）'!B:H,3,FALSE),0)</f>
        <v>206-1879-0102</v>
      </c>
      <c r="Q4615" s="27" t="str">
        <f>VLOOKUP(N4615,'散件（更新）'!B:H,2,FALSE)</f>
        <v>114-18790102</v>
      </c>
      <c r="R4615" s="27" t="str">
        <f>VLOOKUP(N4615,'散件（更新）'!B:H,7,FALSE)</f>
        <v>Hepa Assy</v>
      </c>
      <c r="S4615" s="27" t="str">
        <f>VLOOKUP(N4615,'散件（更新）'!B:E,4,FALSE)</f>
        <v>https://tineco-yxzt.oss-accelerate.aliyuncs.com/product/114-18790102.png</v>
      </c>
      <c r="T4615" s="27" t="s">
        <v>8759</v>
      </c>
      <c r="U4615" s="28" t="str">
        <f>VLOOKUP(N4615,'散件（更新）'!B:G,6,FALSE)</f>
        <v>回收桶过滤器组件（前置方形过滤器组件+回收桶滤网组件）</v>
      </c>
      <c r="V4615" s="28" t="str">
        <f>VLOOKUP(N4615,'散件（更新）'!B:I,8,FALSE)</f>
        <v>6972200191731</v>
      </c>
    </row>
    <row r="4616" spans="1:22">
      <c r="A4616" s="57">
        <v>46169</v>
      </c>
      <c r="B4616" s="53" t="s">
        <v>2477</v>
      </c>
      <c r="C4616" s="27" t="str">
        <f>VLOOKUP(B4616,'大货清单（不定期按GOMS更新）'!A:H,8,0)</f>
        <v>109-18790002</v>
      </c>
      <c r="D4616" s="27" t="str">
        <f>VLOOKUP(B4616,'大货清单（不定期按GOMS更新）'!A:C,3,0)</f>
        <v>CL1879-02</v>
      </c>
      <c r="E4616" s="27" t="str">
        <f>VLOOKUP(B4616,'大货清单（不定期按GOMS更新）'!A:H,4,0)</f>
        <v>IE,GB,AE</v>
      </c>
      <c r="F4616" s="27" t="str">
        <f>VLOOKUP(B4616,'大货清单（不定期按GOMS更新）'!A:H,2,0)</f>
        <v>Floor One S3</v>
      </c>
      <c r="G4616" s="28">
        <f>VLOOKUP(B4616,'大货清单（不定期按GOMS更新）'!A:I,9,FALSE)</f>
        <v>6972200192141</v>
      </c>
      <c r="H4616" s="27" t="str">
        <f>VLOOKUP(B4616,'大货清单（不定期按GOMS更新）'!A:H,7,0)</f>
        <v>Black</v>
      </c>
      <c r="I4616" s="27" t="str">
        <f>VLOOKUP(B4616,'大货清单（不定期按GOMS更新）'!A:F,6,FALSE)</f>
        <v>PHASEOUT</v>
      </c>
      <c r="J4616" s="27" t="str">
        <f>VLOOKUP(B4616,'大货清单（不定期按GOMS更新）'!A:K,11,FALSE)</f>
        <v>8</v>
      </c>
      <c r="K4616" s="27" t="str">
        <f>VLOOKUP(B4616,'大货清单（不定期按GOMS更新）'!A:N,12,FALSE)</f>
        <v>326</v>
      </c>
      <c r="L4616" s="27" t="str">
        <f>VLOOKUP(B4616,'大货清单（不定期按GOMS更新）'!A:M,13,FALSE)</f>
        <v>296</v>
      </c>
      <c r="M4616" s="27" t="str">
        <f>VLOOKUP(B4616,'大货清单（不定期按GOMS更新）'!A:N,14,FALSE)</f>
        <v>736</v>
      </c>
      <c r="N4616" s="53" t="s">
        <v>502</v>
      </c>
      <c r="O4616" s="27">
        <f>IFERROR(VLOOKUP(N4616,'散件迭代（不定期更新）'!C:J,8,FALSE),0)</f>
        <v>0</v>
      </c>
      <c r="P4616" s="27" t="str">
        <f>IFERROR(VLOOKUP(N4616,'散件（更新）'!B:H,3,FALSE),0)</f>
        <v>206-1879-0103</v>
      </c>
      <c r="Q4616" s="27" t="str">
        <f>VLOOKUP(N4616,'散件（更新）'!B:H,2,FALSE)</f>
        <v>114-18790103</v>
      </c>
      <c r="R4616" s="27" t="str">
        <f>VLOOKUP(N4616,'散件（更新）'!B:H,7,FALSE)</f>
        <v>Filter</v>
      </c>
      <c r="S4616" s="27" t="str">
        <f>VLOOKUP(N4616,'散件（更新）'!B:E,4,FALSE)</f>
        <v>https://tineco-yxzt.oss-accelerate.aliyuncs.com/20231227/9FWFI031100_1703640265133.png</v>
      </c>
      <c r="T4616" s="27" t="s">
        <v>8759</v>
      </c>
      <c r="U4616" s="28" t="str">
        <f>VLOOKUP(N4616,'散件（更新）'!B:G,6,FALSE)</f>
        <v>回收桶挡板</v>
      </c>
      <c r="V4616" s="28" t="str">
        <f>VLOOKUP(N4616,'散件（更新）'!B:I,8,FALSE)</f>
        <v>6972200191748</v>
      </c>
    </row>
    <row r="4617" spans="1:22">
      <c r="A4617" s="57">
        <v>46169</v>
      </c>
      <c r="B4617" s="53" t="s">
        <v>2477</v>
      </c>
      <c r="C4617" s="27" t="str">
        <f>VLOOKUP(B4617,'大货清单（不定期按GOMS更新）'!A:H,8,0)</f>
        <v>109-18790002</v>
      </c>
      <c r="D4617" s="27" t="str">
        <f>VLOOKUP(B4617,'大货清单（不定期按GOMS更新）'!A:C,3,0)</f>
        <v>CL1879-02</v>
      </c>
      <c r="E4617" s="27" t="str">
        <f>VLOOKUP(B4617,'大货清单（不定期按GOMS更新）'!A:H,4,0)</f>
        <v>IE,GB,AE</v>
      </c>
      <c r="F4617" s="27" t="str">
        <f>VLOOKUP(B4617,'大货清单（不定期按GOMS更新）'!A:H,2,0)</f>
        <v>Floor One S3</v>
      </c>
      <c r="G4617" s="28">
        <f>VLOOKUP(B4617,'大货清单（不定期按GOMS更新）'!A:I,9,FALSE)</f>
        <v>6972200192141</v>
      </c>
      <c r="H4617" s="27" t="str">
        <f>VLOOKUP(B4617,'大货清单（不定期按GOMS更新）'!A:H,7,0)</f>
        <v>Black</v>
      </c>
      <c r="I4617" s="27" t="str">
        <f>VLOOKUP(B4617,'大货清单（不定期按GOMS更新）'!A:F,6,FALSE)</f>
        <v>PHASEOUT</v>
      </c>
      <c r="J4617" s="27" t="str">
        <f>VLOOKUP(B4617,'大货清单（不定期按GOMS更新）'!A:K,11,FALSE)</f>
        <v>8</v>
      </c>
      <c r="K4617" s="27" t="str">
        <f>VLOOKUP(B4617,'大货清单（不定期按GOMS更新）'!A:N,12,FALSE)</f>
        <v>326</v>
      </c>
      <c r="L4617" s="27" t="str">
        <f>VLOOKUP(B4617,'大货清单（不定期按GOMS更新）'!A:M,13,FALSE)</f>
        <v>296</v>
      </c>
      <c r="M4617" s="27" t="str">
        <f>VLOOKUP(B4617,'大货清单（不定期按GOMS更新）'!A:N,14,FALSE)</f>
        <v>736</v>
      </c>
      <c r="N4617" s="53" t="s">
        <v>511</v>
      </c>
      <c r="O4617" s="27">
        <f>IFERROR(VLOOKUP(N4617,'散件迭代（不定期更新）'!C:J,8,FALSE),0)</f>
        <v>0</v>
      </c>
      <c r="P4617" s="27" t="str">
        <f>IFERROR(VLOOKUP(N4617,'散件（更新）'!B:H,3,FALSE),0)</f>
        <v>206-1879-0111</v>
      </c>
      <c r="Q4617" s="27" t="str">
        <f>VLOOKUP(N4617,'散件（更新）'!B:H,2,FALSE)</f>
        <v>114-18790111</v>
      </c>
      <c r="R4617" s="27" t="str">
        <f>VLOOKUP(N4617,'散件（更新）'!B:H,7,FALSE)</f>
        <v>Accessory Holder</v>
      </c>
      <c r="S4617" s="27" t="str">
        <f>VLOOKUP(N4617,'散件（更新）'!B:E,4,FALSE)</f>
        <v>https://tineco-yxzt.oss-accelerate.aliyuncs.com/20231219/9FWHA031100_1702948015795.png</v>
      </c>
      <c r="T4617" s="27" t="s">
        <v>8759</v>
      </c>
      <c r="U4617" s="28" t="str">
        <f>VLOOKUP(N4617,'散件（更新）'!B:G,6,FALSE)</f>
        <v>附件收纳架</v>
      </c>
      <c r="V4617" s="28" t="str">
        <f>VLOOKUP(N4617,'散件（更新）'!B:I,8,FALSE)</f>
        <v>6972200191823</v>
      </c>
    </row>
    <row r="4618" spans="1:22">
      <c r="A4618" s="57">
        <v>46169</v>
      </c>
      <c r="B4618" s="53" t="s">
        <v>2477</v>
      </c>
      <c r="C4618" s="27" t="str">
        <f>VLOOKUP(B4618,'大货清单（不定期按GOMS更新）'!A:H,8,0)</f>
        <v>109-18790002</v>
      </c>
      <c r="D4618" s="27" t="str">
        <f>VLOOKUP(B4618,'大货清单（不定期按GOMS更新）'!A:C,3,0)</f>
        <v>CL1879-02</v>
      </c>
      <c r="E4618" s="27" t="str">
        <f>VLOOKUP(B4618,'大货清单（不定期按GOMS更新）'!A:H,4,0)</f>
        <v>IE,GB,AE</v>
      </c>
      <c r="F4618" s="27" t="str">
        <f>VLOOKUP(B4618,'大货清单（不定期按GOMS更新）'!A:H,2,0)</f>
        <v>Floor One S3</v>
      </c>
      <c r="G4618" s="28">
        <f>VLOOKUP(B4618,'大货清单（不定期按GOMS更新）'!A:I,9,FALSE)</f>
        <v>6972200192141</v>
      </c>
      <c r="H4618" s="27" t="str">
        <f>VLOOKUP(B4618,'大货清单（不定期按GOMS更新）'!A:H,7,0)</f>
        <v>Black</v>
      </c>
      <c r="I4618" s="27" t="str">
        <f>VLOOKUP(B4618,'大货清单（不定期按GOMS更新）'!A:F,6,FALSE)</f>
        <v>PHASEOUT</v>
      </c>
      <c r="J4618" s="27" t="str">
        <f>VLOOKUP(B4618,'大货清单（不定期按GOMS更新）'!A:K,11,FALSE)</f>
        <v>8</v>
      </c>
      <c r="K4618" s="27" t="str">
        <f>VLOOKUP(B4618,'大货清单（不定期按GOMS更新）'!A:N,12,FALSE)</f>
        <v>326</v>
      </c>
      <c r="L4618" s="27" t="str">
        <f>VLOOKUP(B4618,'大货清单（不定期按GOMS更新）'!A:M,13,FALSE)</f>
        <v>296</v>
      </c>
      <c r="M4618" s="27" t="str">
        <f>VLOOKUP(B4618,'大货清单（不定期按GOMS更新）'!A:N,14,FALSE)</f>
        <v>736</v>
      </c>
      <c r="N4618" s="53" t="s">
        <v>509</v>
      </c>
      <c r="O4618" s="27">
        <f>IFERROR(VLOOKUP(N4618,'散件迭代（不定期更新）'!C:J,8,FALSE),0)</f>
        <v>0</v>
      </c>
      <c r="P4618" s="27" t="str">
        <f>IFERROR(VLOOKUP(N4618,'散件（更新）'!B:H,3,FALSE),0)</f>
        <v>206-1879-0110</v>
      </c>
      <c r="Q4618" s="27" t="str">
        <f>VLOOKUP(N4618,'散件（更新）'!B:H,2,FALSE)</f>
        <v>114-18790110</v>
      </c>
      <c r="R4618" s="27" t="str">
        <f>VLOOKUP(N4618,'散件（更新）'!B:H,7,FALSE)</f>
        <v>HEPA Holder</v>
      </c>
      <c r="S4618" s="27" t="str">
        <f>VLOOKUP(N4618,'散件（更新）'!B:E,4,FALSE)</f>
        <v>https://tineco-yxzt.oss-accelerate.aliyuncs.com/20231219/9FWHE031100_1702948016096.png</v>
      </c>
      <c r="T4618" s="27" t="s">
        <v>8759</v>
      </c>
      <c r="U4618" s="28" t="str">
        <f>VLOOKUP(N4618,'散件（更新）'!B:G,6,FALSE)</f>
        <v>托盘HEPA架</v>
      </c>
      <c r="V4618" s="28" t="str">
        <f>VLOOKUP(N4618,'散件（更新）'!B:I,8,FALSE)</f>
        <v>6972200191816</v>
      </c>
    </row>
    <row r="4619" spans="1:22">
      <c r="A4619" s="57">
        <v>46169</v>
      </c>
      <c r="B4619" s="53" t="s">
        <v>2477</v>
      </c>
      <c r="C4619" s="27" t="str">
        <f>VLOOKUP(B4619,'大货清单（不定期按GOMS更新）'!A:H,8,0)</f>
        <v>109-18790002</v>
      </c>
      <c r="D4619" s="27" t="str">
        <f>VLOOKUP(B4619,'大货清单（不定期按GOMS更新）'!A:C,3,0)</f>
        <v>CL1879-02</v>
      </c>
      <c r="E4619" s="27" t="str">
        <f>VLOOKUP(B4619,'大货清单（不定期按GOMS更新）'!A:H,4,0)</f>
        <v>IE,GB,AE</v>
      </c>
      <c r="F4619" s="27" t="str">
        <f>VLOOKUP(B4619,'大货清单（不定期按GOMS更新）'!A:H,2,0)</f>
        <v>Floor One S3</v>
      </c>
      <c r="G4619" s="28">
        <f>VLOOKUP(B4619,'大货清单（不定期按GOMS更新）'!A:I,9,FALSE)</f>
        <v>6972200192141</v>
      </c>
      <c r="H4619" s="27" t="str">
        <f>VLOOKUP(B4619,'大货清单（不定期按GOMS更新）'!A:H,7,0)</f>
        <v>Black</v>
      </c>
      <c r="I4619" s="27" t="str">
        <f>VLOOKUP(B4619,'大货清单（不定期按GOMS更新）'!A:F,6,FALSE)</f>
        <v>PHASEOUT</v>
      </c>
      <c r="J4619" s="27" t="str">
        <f>VLOOKUP(B4619,'大货清单（不定期按GOMS更新）'!A:K,11,FALSE)</f>
        <v>8</v>
      </c>
      <c r="K4619" s="27" t="str">
        <f>VLOOKUP(B4619,'大货清单（不定期按GOMS更新）'!A:N,12,FALSE)</f>
        <v>326</v>
      </c>
      <c r="L4619" s="27" t="str">
        <f>VLOOKUP(B4619,'大货清单（不定期按GOMS更新）'!A:M,13,FALSE)</f>
        <v>296</v>
      </c>
      <c r="M4619" s="27" t="str">
        <f>VLOOKUP(B4619,'大货清单（不定期按GOMS更新）'!A:N,14,FALSE)</f>
        <v>736</v>
      </c>
      <c r="N4619" s="53" t="s">
        <v>1052</v>
      </c>
      <c r="O4619" s="27" t="str">
        <f>IFERROR(VLOOKUP(N4619,'散件迭代（不定期更新）'!C:J,8,FALSE),0)</f>
        <v>A28</v>
      </c>
      <c r="P4619" s="27" t="str">
        <f>IFERROR(VLOOKUP(N4619,'散件（更新）'!B:H,3,FALSE),0)</f>
        <v>206-1879-0125</v>
      </c>
      <c r="Q4619" s="27" t="str">
        <f>VLOOKUP(N4619,'散件（更新）'!B:H,2,FALSE)</f>
        <v>114-18790125</v>
      </c>
      <c r="R4619" s="27" t="str">
        <f>VLOOKUP(N4619,'散件（更新）'!B:H,7,FALSE)</f>
        <v>Adapter</v>
      </c>
      <c r="S4619" s="27" t="str">
        <f>VLOOKUP(N4619,'散件（更新）'!B:E,4,FALSE)</f>
        <v>https://tineco-yxzt.oss-accelerate.aliyuncs.com/product/114-18790125.jpg</v>
      </c>
      <c r="T4619" s="27" t="s">
        <v>8759</v>
      </c>
      <c r="U4619" s="28" t="str">
        <f>VLOOKUP(N4619,'散件（更新）'!B:G,6,FALSE)</f>
        <v>适配器 （UK高配）</v>
      </c>
      <c r="V4619" s="28" t="str">
        <f>VLOOKUP(N4619,'散件（更新）'!B:I,8,FALSE)</f>
        <v>6972200192226</v>
      </c>
    </row>
    <row r="4620" spans="1:22">
      <c r="A4620" s="57">
        <v>46169</v>
      </c>
      <c r="B4620" s="53" t="s">
        <v>2477</v>
      </c>
      <c r="C4620" s="27" t="str">
        <f>VLOOKUP(B4620,'大货清单（不定期按GOMS更新）'!A:H,8,0)</f>
        <v>109-18790002</v>
      </c>
      <c r="D4620" s="27" t="str">
        <f>VLOOKUP(B4620,'大货清单（不定期按GOMS更新）'!A:C,3,0)</f>
        <v>CL1879-02</v>
      </c>
      <c r="E4620" s="27" t="str">
        <f>VLOOKUP(B4620,'大货清单（不定期按GOMS更新）'!A:H,4,0)</f>
        <v>IE,GB,AE</v>
      </c>
      <c r="F4620" s="27" t="str">
        <f>VLOOKUP(B4620,'大货清单（不定期按GOMS更新）'!A:H,2,0)</f>
        <v>Floor One S3</v>
      </c>
      <c r="G4620" s="28">
        <f>VLOOKUP(B4620,'大货清单（不定期按GOMS更新）'!A:I,9,FALSE)</f>
        <v>6972200192141</v>
      </c>
      <c r="H4620" s="27" t="str">
        <f>VLOOKUP(B4620,'大货清单（不定期按GOMS更新）'!A:H,7,0)</f>
        <v>Black</v>
      </c>
      <c r="I4620" s="27" t="str">
        <f>VLOOKUP(B4620,'大货清单（不定期按GOMS更新）'!A:F,6,FALSE)</f>
        <v>PHASEOUT</v>
      </c>
      <c r="J4620" s="27" t="str">
        <f>VLOOKUP(B4620,'大货清单（不定期按GOMS更新）'!A:K,11,FALSE)</f>
        <v>8</v>
      </c>
      <c r="K4620" s="27" t="str">
        <f>VLOOKUP(B4620,'大货清单（不定期按GOMS更新）'!A:N,12,FALSE)</f>
        <v>326</v>
      </c>
      <c r="L4620" s="27" t="str">
        <f>VLOOKUP(B4620,'大货清单（不定期按GOMS更新）'!A:M,13,FALSE)</f>
        <v>296</v>
      </c>
      <c r="M4620" s="27" t="str">
        <f>VLOOKUP(B4620,'大货清单（不定期按GOMS更新）'!A:N,14,FALSE)</f>
        <v>736</v>
      </c>
      <c r="N4620" s="53" t="s">
        <v>1042</v>
      </c>
      <c r="O4620" s="27">
        <f>IFERROR(VLOOKUP(N4620,'散件迭代（不定期更新）'!C:J,8,FALSE),0)</f>
        <v>0</v>
      </c>
      <c r="P4620" s="27" t="str">
        <f>IFERROR(VLOOKUP(N4620,'散件（更新）'!B:H,3,FALSE),0)</f>
        <v>206-1879-0112</v>
      </c>
      <c r="Q4620" s="27" t="str">
        <f>VLOOKUP(N4620,'散件（更新）'!B:H,2,FALSE)</f>
        <v>114-18790112</v>
      </c>
      <c r="R4620" s="27" t="str">
        <f>VLOOKUP(N4620,'散件（更新）'!B:H,7,FALSE)</f>
        <v>Charging Base</v>
      </c>
      <c r="S4620" s="27" t="str">
        <f>VLOOKUP(N4620,'散件（更新）'!B:E,4,FALSE)</f>
        <v>https://tineco-yxzt.oss-accelerate.aliyuncs.com/20231219/9FWPB031100_1702948018050.png</v>
      </c>
      <c r="T4620" s="27" t="s">
        <v>8759</v>
      </c>
      <c r="U4620" s="28" t="str">
        <f>VLOOKUP(N4620,'散件（更新）'!B:G,6,FALSE)</f>
        <v>托盘组件</v>
      </c>
      <c r="V4620" s="28" t="str">
        <f>VLOOKUP(N4620,'散件（更新）'!B:I,8,FALSE)</f>
        <v>6972200191830</v>
      </c>
    </row>
    <row r="4621" spans="1:22">
      <c r="A4621" s="57">
        <v>46169</v>
      </c>
      <c r="B4621" s="53" t="s">
        <v>2477</v>
      </c>
      <c r="C4621" s="27" t="str">
        <f>VLOOKUP(B4621,'大货清单（不定期按GOMS更新）'!A:H,8,0)</f>
        <v>109-18790002</v>
      </c>
      <c r="D4621" s="27" t="str">
        <f>VLOOKUP(B4621,'大货清单（不定期按GOMS更新）'!A:C,3,0)</f>
        <v>CL1879-02</v>
      </c>
      <c r="E4621" s="27" t="str">
        <f>VLOOKUP(B4621,'大货清单（不定期按GOMS更新）'!A:H,4,0)</f>
        <v>IE,GB,AE</v>
      </c>
      <c r="F4621" s="27" t="str">
        <f>VLOOKUP(B4621,'大货清单（不定期按GOMS更新）'!A:H,2,0)</f>
        <v>Floor One S3</v>
      </c>
      <c r="G4621" s="28">
        <f>VLOOKUP(B4621,'大货清单（不定期按GOMS更新）'!A:I,9,FALSE)</f>
        <v>6972200192141</v>
      </c>
      <c r="H4621" s="27" t="str">
        <f>VLOOKUP(B4621,'大货清单（不定期按GOMS更新）'!A:H,7,0)</f>
        <v>Black</v>
      </c>
      <c r="I4621" s="27" t="str">
        <f>VLOOKUP(B4621,'大货清单（不定期按GOMS更新）'!A:F,6,FALSE)</f>
        <v>PHASEOUT</v>
      </c>
      <c r="J4621" s="27" t="str">
        <f>VLOOKUP(B4621,'大货清单（不定期按GOMS更新）'!A:K,11,FALSE)</f>
        <v>8</v>
      </c>
      <c r="K4621" s="27" t="str">
        <f>VLOOKUP(B4621,'大货清单（不定期按GOMS更新）'!A:N,12,FALSE)</f>
        <v>326</v>
      </c>
      <c r="L4621" s="27" t="str">
        <f>VLOOKUP(B4621,'大货清单（不定期按GOMS更新）'!A:M,13,FALSE)</f>
        <v>296</v>
      </c>
      <c r="M4621" s="27" t="str">
        <f>VLOOKUP(B4621,'大货清单（不定期按GOMS更新）'!A:N,14,FALSE)</f>
        <v>736</v>
      </c>
      <c r="N4621" s="53" t="s">
        <v>1069</v>
      </c>
      <c r="O4621" s="27">
        <f>IFERROR(VLOOKUP(N4621,'散件迭代（不定期更新）'!C:J,8,FALSE),0)</f>
        <v>0</v>
      </c>
      <c r="P4621" s="27" t="str">
        <f>IFERROR(VLOOKUP(N4621,'散件（更新）'!B:H,3,FALSE),0)</f>
        <v>206-1879-0712</v>
      </c>
      <c r="Q4621" s="27" t="str">
        <f>VLOOKUP(N4621,'散件（更新）'!B:H,2,FALSE)</f>
        <v>114-18790712</v>
      </c>
      <c r="R4621" s="27" t="str">
        <f>VLOOKUP(N4621,'散件（更新）'!B:H,7,FALSE)</f>
        <v>Battery</v>
      </c>
      <c r="S4621" s="27">
        <f>VLOOKUP(N4621,'散件（更新）'!B:E,4,FALSE)</f>
        <v>0</v>
      </c>
      <c r="T4621" s="27" t="s">
        <v>8759</v>
      </c>
      <c r="U4621" s="28" t="str">
        <f>VLOOKUP(N4621,'散件（更新）'!B:G,6,FALSE)</f>
        <v>电池包组件高配</v>
      </c>
      <c r="V4621" s="28" t="str">
        <f>VLOOKUP(N4621,'散件（更新）'!B:I,8,FALSE)</f>
        <v>6972200194336</v>
      </c>
    </row>
    <row r="4622" spans="1:22">
      <c r="A4622" s="57">
        <v>46169</v>
      </c>
      <c r="B4622" s="53" t="s">
        <v>2477</v>
      </c>
      <c r="C4622" s="27" t="str">
        <f>VLOOKUP(B4622,'大货清单（不定期按GOMS更新）'!A:H,8,0)</f>
        <v>109-18790002</v>
      </c>
      <c r="D4622" s="27" t="str">
        <f>VLOOKUP(B4622,'大货清单（不定期按GOMS更新）'!A:C,3,0)</f>
        <v>CL1879-02</v>
      </c>
      <c r="E4622" s="27" t="str">
        <f>VLOOKUP(B4622,'大货清单（不定期按GOMS更新）'!A:H,4,0)</f>
        <v>IE,GB,AE</v>
      </c>
      <c r="F4622" s="27" t="str">
        <f>VLOOKUP(B4622,'大货清单（不定期按GOMS更新）'!A:H,2,0)</f>
        <v>Floor One S3</v>
      </c>
      <c r="G4622" s="28">
        <f>VLOOKUP(B4622,'大货清单（不定期按GOMS更新）'!A:I,9,FALSE)</f>
        <v>6972200192141</v>
      </c>
      <c r="H4622" s="27" t="str">
        <f>VLOOKUP(B4622,'大货清单（不定期按GOMS更新）'!A:H,7,0)</f>
        <v>Black</v>
      </c>
      <c r="I4622" s="27" t="str">
        <f>VLOOKUP(B4622,'大货清单（不定期按GOMS更新）'!A:F,6,FALSE)</f>
        <v>PHASEOUT</v>
      </c>
      <c r="J4622" s="27" t="str">
        <f>VLOOKUP(B4622,'大货清单（不定期按GOMS更新）'!A:K,11,FALSE)</f>
        <v>8</v>
      </c>
      <c r="K4622" s="27" t="str">
        <f>VLOOKUP(B4622,'大货清单（不定期按GOMS更新）'!A:N,12,FALSE)</f>
        <v>326</v>
      </c>
      <c r="L4622" s="27" t="str">
        <f>VLOOKUP(B4622,'大货清单（不定期按GOMS更新）'!A:M,13,FALSE)</f>
        <v>296</v>
      </c>
      <c r="M4622" s="27" t="str">
        <f>VLOOKUP(B4622,'大货清单（不定期按GOMS更新）'!A:N,14,FALSE)</f>
        <v>736</v>
      </c>
      <c r="N4622" s="53" t="s">
        <v>1068</v>
      </c>
      <c r="O4622" s="27">
        <f>IFERROR(VLOOKUP(N4622,'散件迭代（不定期更新）'!C:J,8,FALSE),0)</f>
        <v>0</v>
      </c>
      <c r="P4622" s="27" t="str">
        <f>IFERROR(VLOOKUP(N4622,'散件（更新）'!B:H,3,FALSE),0)</f>
        <v>206-1879-0714</v>
      </c>
      <c r="Q4622" s="27" t="str">
        <f>VLOOKUP(N4622,'散件（更新）'!B:H,2,FALSE)</f>
        <v>114-18790714</v>
      </c>
      <c r="R4622" s="27" t="str">
        <f>VLOOKUP(N4622,'散件（更新）'!B:H,7,FALSE)</f>
        <v>Repair Charging</v>
      </c>
      <c r="S4622" s="27" t="str">
        <f>VLOOKUP(N4622,'散件（更新）'!B:E,4,FALSE)</f>
        <v>https://tineco-yxzt.oss-accelerate.aliyuncs.com/20231219/9FWRC031100_1702948019729.png</v>
      </c>
      <c r="T4622" s="27" t="s">
        <v>8759</v>
      </c>
      <c r="U4622" s="28" t="str">
        <f>VLOOKUP(N4622,'散件（更新）'!B:G,6,FALSE)</f>
        <v>托盘充电盒组件</v>
      </c>
      <c r="V4622" s="28" t="str">
        <f>VLOOKUP(N4622,'散件（更新）'!B:I,8,FALSE)</f>
        <v>6972200195692</v>
      </c>
    </row>
    <row r="4623" spans="1:22">
      <c r="A4623" s="57">
        <v>46169</v>
      </c>
      <c r="B4623" s="53" t="s">
        <v>2477</v>
      </c>
      <c r="C4623" s="27" t="str">
        <f>VLOOKUP(B4623,'大货清单（不定期按GOMS更新）'!A:H,8,0)</f>
        <v>109-18790002</v>
      </c>
      <c r="D4623" s="27" t="str">
        <f>VLOOKUP(B4623,'大货清单（不定期按GOMS更新）'!A:C,3,0)</f>
        <v>CL1879-02</v>
      </c>
      <c r="E4623" s="27" t="str">
        <f>VLOOKUP(B4623,'大货清单（不定期按GOMS更新）'!A:H,4,0)</f>
        <v>IE,GB,AE</v>
      </c>
      <c r="F4623" s="27" t="str">
        <f>VLOOKUP(B4623,'大货清单（不定期按GOMS更新）'!A:H,2,0)</f>
        <v>Floor One S3</v>
      </c>
      <c r="G4623" s="28">
        <f>VLOOKUP(B4623,'大货清单（不定期按GOMS更新）'!A:I,9,FALSE)</f>
        <v>6972200192141</v>
      </c>
      <c r="H4623" s="27" t="str">
        <f>VLOOKUP(B4623,'大货清单（不定期按GOMS更新）'!A:H,7,0)</f>
        <v>Black</v>
      </c>
      <c r="I4623" s="27" t="str">
        <f>VLOOKUP(B4623,'大货清单（不定期按GOMS更新）'!A:F,6,FALSE)</f>
        <v>PHASEOUT</v>
      </c>
      <c r="J4623" s="27" t="str">
        <f>VLOOKUP(B4623,'大货清单（不定期按GOMS更新）'!A:K,11,FALSE)</f>
        <v>8</v>
      </c>
      <c r="K4623" s="27" t="str">
        <f>VLOOKUP(B4623,'大货清单（不定期按GOMS更新）'!A:N,12,FALSE)</f>
        <v>326</v>
      </c>
      <c r="L4623" s="27" t="str">
        <f>VLOOKUP(B4623,'大货清单（不定期按GOMS更新）'!A:M,13,FALSE)</f>
        <v>296</v>
      </c>
      <c r="M4623" s="27" t="str">
        <f>VLOOKUP(B4623,'大货清单（不定期按GOMS更新）'!A:N,14,FALSE)</f>
        <v>736</v>
      </c>
      <c r="N4623" s="53" t="s">
        <v>1067</v>
      </c>
      <c r="O4623" s="27">
        <f>IFERROR(VLOOKUP(N4623,'散件迭代（不定期更新）'!C:J,8,FALSE),0)</f>
        <v>0</v>
      </c>
      <c r="P4623" s="27" t="str">
        <f>IFERROR(VLOOKUP(N4623,'散件（更新）'!B:H,3,FALSE),0)</f>
        <v>206-1879-0705</v>
      </c>
      <c r="Q4623" s="27" t="str">
        <f>VLOOKUP(N4623,'散件（更新）'!B:H,2,FALSE)</f>
        <v>114-18790705</v>
      </c>
      <c r="R4623" s="27" t="str">
        <f>VLOOKUP(N4623,'散件（更新）'!B:H,7,FALSE)</f>
        <v>Display Screen</v>
      </c>
      <c r="S4623" s="27" t="str">
        <f>VLOOKUP(N4623,'散件（更新）'!B:E,4,FALSE)</f>
        <v>https://tineco-yxzt.oss-accelerate.aliyuncs.com/20231219/9FWRD031100_1702948020299.png</v>
      </c>
      <c r="T4623" s="27" t="s">
        <v>8759</v>
      </c>
      <c r="U4623" s="28" t="str">
        <f>VLOOKUP(N4623,'散件（更新）'!B:G,6,FALSE)</f>
        <v>机体顶盖显示组件</v>
      </c>
      <c r="V4623" s="28" t="str">
        <f>VLOOKUP(N4623,'散件（更新）'!B:I,8,FALSE)</f>
        <v>6972200197443</v>
      </c>
    </row>
    <row r="4624" spans="1:22">
      <c r="A4624" s="57">
        <v>46169</v>
      </c>
      <c r="B4624" s="53" t="s">
        <v>2477</v>
      </c>
      <c r="C4624" s="27" t="str">
        <f>VLOOKUP(B4624,'大货清单（不定期按GOMS更新）'!A:H,8,0)</f>
        <v>109-18790002</v>
      </c>
      <c r="D4624" s="27" t="str">
        <f>VLOOKUP(B4624,'大货清单（不定期按GOMS更新）'!A:C,3,0)</f>
        <v>CL1879-02</v>
      </c>
      <c r="E4624" s="27" t="str">
        <f>VLOOKUP(B4624,'大货清单（不定期按GOMS更新）'!A:H,4,0)</f>
        <v>IE,GB,AE</v>
      </c>
      <c r="F4624" s="27" t="str">
        <f>VLOOKUP(B4624,'大货清单（不定期按GOMS更新）'!A:H,2,0)</f>
        <v>Floor One S3</v>
      </c>
      <c r="G4624" s="28">
        <f>VLOOKUP(B4624,'大货清单（不定期按GOMS更新）'!A:I,9,FALSE)</f>
        <v>6972200192141</v>
      </c>
      <c r="H4624" s="27" t="str">
        <f>VLOOKUP(B4624,'大货清单（不定期按GOMS更新）'!A:H,7,0)</f>
        <v>Black</v>
      </c>
      <c r="I4624" s="27" t="str">
        <f>VLOOKUP(B4624,'大货清单（不定期按GOMS更新）'!A:F,6,FALSE)</f>
        <v>PHASEOUT</v>
      </c>
      <c r="J4624" s="27" t="str">
        <f>VLOOKUP(B4624,'大货清单（不定期按GOMS更新）'!A:K,11,FALSE)</f>
        <v>8</v>
      </c>
      <c r="K4624" s="27" t="str">
        <f>VLOOKUP(B4624,'大货清单（不定期按GOMS更新）'!A:N,12,FALSE)</f>
        <v>326</v>
      </c>
      <c r="L4624" s="27" t="str">
        <f>VLOOKUP(B4624,'大货清单（不定期按GOMS更新）'!A:M,13,FALSE)</f>
        <v>296</v>
      </c>
      <c r="M4624" s="27" t="str">
        <f>VLOOKUP(B4624,'大货清单（不定期按GOMS更新）'!A:N,14,FALSE)</f>
        <v>736</v>
      </c>
      <c r="N4624" s="53" t="s">
        <v>1056</v>
      </c>
      <c r="O4624" s="27">
        <f>IFERROR(VLOOKUP(N4624,'散件迭代（不定期更新）'!C:J,8,FALSE),0)</f>
        <v>0</v>
      </c>
      <c r="P4624" s="27" t="str">
        <f>IFERROR(VLOOKUP(N4624,'散件（更新）'!B:H,3,FALSE),0)</f>
        <v>206-1879-0201</v>
      </c>
      <c r="Q4624" s="27" t="str">
        <f>VLOOKUP(N4624,'散件（更新）'!B:H,2,FALSE)</f>
        <v>114-18790201</v>
      </c>
      <c r="R4624" s="27" t="str">
        <f>VLOOKUP(N4624,'散件（更新）'!B:H,7,FALSE)</f>
        <v>Wire</v>
      </c>
      <c r="S4624" s="27">
        <f>VLOOKUP(N4624,'散件（更新）'!B:E,4,FALSE)</f>
        <v>0</v>
      </c>
      <c r="T4624" s="27" t="s">
        <v>8759</v>
      </c>
      <c r="U4624" s="28" t="str">
        <f>VLOOKUP(N4624,'散件（更新）'!B:G,6,FALSE)</f>
        <v>机身充电导线组件</v>
      </c>
      <c r="V4624" s="28" t="str">
        <f>VLOOKUP(N4624,'散件（更新）'!B:I,8,FALSE)</f>
        <v>6972200194299</v>
      </c>
    </row>
    <row r="4625" spans="1:22">
      <c r="A4625" s="57">
        <v>46169</v>
      </c>
      <c r="B4625" s="53" t="s">
        <v>2477</v>
      </c>
      <c r="C4625" s="27" t="str">
        <f>VLOOKUP(B4625,'大货清单（不定期按GOMS更新）'!A:H,8,0)</f>
        <v>109-18790002</v>
      </c>
      <c r="D4625" s="27" t="str">
        <f>VLOOKUP(B4625,'大货清单（不定期按GOMS更新）'!A:C,3,0)</f>
        <v>CL1879-02</v>
      </c>
      <c r="E4625" s="27" t="str">
        <f>VLOOKUP(B4625,'大货清单（不定期按GOMS更新）'!A:H,4,0)</f>
        <v>IE,GB,AE</v>
      </c>
      <c r="F4625" s="27" t="str">
        <f>VLOOKUP(B4625,'大货清单（不定期按GOMS更新）'!A:H,2,0)</f>
        <v>Floor One S3</v>
      </c>
      <c r="G4625" s="28">
        <f>VLOOKUP(B4625,'大货清单（不定期按GOMS更新）'!A:I,9,FALSE)</f>
        <v>6972200192141</v>
      </c>
      <c r="H4625" s="27" t="str">
        <f>VLOOKUP(B4625,'大货清单（不定期按GOMS更新）'!A:H,7,0)</f>
        <v>Black</v>
      </c>
      <c r="I4625" s="27" t="str">
        <f>VLOOKUP(B4625,'大货清单（不定期按GOMS更新）'!A:F,6,FALSE)</f>
        <v>PHASEOUT</v>
      </c>
      <c r="J4625" s="27" t="str">
        <f>VLOOKUP(B4625,'大货清单（不定期按GOMS更新）'!A:K,11,FALSE)</f>
        <v>8</v>
      </c>
      <c r="K4625" s="27" t="str">
        <f>VLOOKUP(B4625,'大货清单（不定期按GOMS更新）'!A:N,12,FALSE)</f>
        <v>326</v>
      </c>
      <c r="L4625" s="27" t="str">
        <f>VLOOKUP(B4625,'大货清单（不定期按GOMS更新）'!A:M,13,FALSE)</f>
        <v>296</v>
      </c>
      <c r="M4625" s="27" t="str">
        <f>VLOOKUP(B4625,'大货清单（不定期按GOMS更新）'!A:N,14,FALSE)</f>
        <v>736</v>
      </c>
      <c r="N4625" s="53" t="s">
        <v>1062</v>
      </c>
      <c r="O4625" s="27" t="str">
        <f>IFERROR(VLOOKUP(N4625,'散件迭代（不定期更新）'!C:J,8,FALSE),0)</f>
        <v>A20</v>
      </c>
      <c r="P4625" s="27" t="str">
        <f>IFERROR(VLOOKUP(N4625,'散件（更新）'!B:H,3,FALSE),0)</f>
        <v>206-1879-0023</v>
      </c>
      <c r="Q4625" s="27" t="str">
        <f>VLOOKUP(N4625,'散件（更新）'!B:H,2,FALSE)</f>
        <v>114-18790023</v>
      </c>
      <c r="R4625" s="27" t="str">
        <f>VLOOKUP(N4625,'散件（更新）'!B:H,7,FALSE)</f>
        <v>Swich</v>
      </c>
      <c r="S4625" s="27" t="str">
        <f>VLOOKUP(N4625,'散件（更新）'!B:E,4,FALSE)</f>
        <v>https://tineco-yxzt.oss-accelerate.aliyuncs.com/20231219/9FWRK050000_1702948027670.png</v>
      </c>
      <c r="T4625" s="27" t="s">
        <v>8759</v>
      </c>
      <c r="U4625" s="28" t="str">
        <f>VLOOKUP(N4625,'散件（更新）'!B:G,6,FALSE)</f>
        <v>微动开关</v>
      </c>
      <c r="V4625" s="28" t="str">
        <f>VLOOKUP(N4625,'散件（更新）'!B:I,8,FALSE)</f>
        <v>6972200197467</v>
      </c>
    </row>
    <row r="4626" spans="1:22">
      <c r="A4626" s="57">
        <v>46169</v>
      </c>
      <c r="B4626" s="53" t="s">
        <v>2477</v>
      </c>
      <c r="C4626" s="27" t="str">
        <f>VLOOKUP(B4626,'大货清单（不定期按GOMS更新）'!A:H,8,0)</f>
        <v>109-18790002</v>
      </c>
      <c r="D4626" s="27" t="str">
        <f>VLOOKUP(B4626,'大货清单（不定期按GOMS更新）'!A:C,3,0)</f>
        <v>CL1879-02</v>
      </c>
      <c r="E4626" s="27" t="str">
        <f>VLOOKUP(B4626,'大货清单（不定期按GOMS更新）'!A:H,4,0)</f>
        <v>IE,GB,AE</v>
      </c>
      <c r="F4626" s="27" t="str">
        <f>VLOOKUP(B4626,'大货清单（不定期按GOMS更新）'!A:H,2,0)</f>
        <v>Floor One S3</v>
      </c>
      <c r="G4626" s="28">
        <f>VLOOKUP(B4626,'大货清单（不定期按GOMS更新）'!A:I,9,FALSE)</f>
        <v>6972200192141</v>
      </c>
      <c r="H4626" s="27" t="str">
        <f>VLOOKUP(B4626,'大货清单（不定期按GOMS更新）'!A:H,7,0)</f>
        <v>Black</v>
      </c>
      <c r="I4626" s="27" t="str">
        <f>VLOOKUP(B4626,'大货清单（不定期按GOMS更新）'!A:F,6,FALSE)</f>
        <v>PHASEOUT</v>
      </c>
      <c r="J4626" s="27" t="str">
        <f>VLOOKUP(B4626,'大货清单（不定期按GOMS更新）'!A:K,11,FALSE)</f>
        <v>8</v>
      </c>
      <c r="K4626" s="27" t="str">
        <f>VLOOKUP(B4626,'大货清单（不定期按GOMS更新）'!A:N,12,FALSE)</f>
        <v>326</v>
      </c>
      <c r="L4626" s="27" t="str">
        <f>VLOOKUP(B4626,'大货清单（不定期按GOMS更新）'!A:M,13,FALSE)</f>
        <v>296</v>
      </c>
      <c r="M4626" s="27" t="str">
        <f>VLOOKUP(B4626,'大货清单（不定期按GOMS更新）'!A:N,14,FALSE)</f>
        <v>736</v>
      </c>
      <c r="N4626" s="53" t="s">
        <v>1070</v>
      </c>
      <c r="O4626" s="27">
        <f>IFERROR(VLOOKUP(N4626,'散件迭代（不定期更新）'!C:J,8,FALSE),0)</f>
        <v>0</v>
      </c>
      <c r="P4626" s="27" t="str">
        <f>IFERROR(VLOOKUP(N4626,'散件（更新）'!B:H,3,FALSE),0)</f>
        <v>206-1879-0704</v>
      </c>
      <c r="Q4626" s="27" t="str">
        <f>VLOOKUP(N4626,'散件（更新）'!B:H,2,FALSE)</f>
        <v>114-18790704</v>
      </c>
      <c r="R4626" s="27" t="str">
        <f>VLOOKUP(N4626,'散件（更新）'!B:H,7,FALSE)</f>
        <v>Motor</v>
      </c>
      <c r="S4626" s="27" t="str">
        <f>VLOOKUP(N4626,'散件（更新）'!B:E,4,FALSE)</f>
        <v>https://tineco-yxzt.oss-accelerate.aliyuncs.com/product/114-18790704.jpg</v>
      </c>
      <c r="T4626" s="27" t="s">
        <v>8759</v>
      </c>
      <c r="U4626" s="28" t="str">
        <f>VLOOKUP(N4626,'散件（更新）'!B:G,6,FALSE)</f>
        <v>无刷电机</v>
      </c>
      <c r="V4626" s="28" t="str">
        <f>VLOOKUP(N4626,'散件（更新）'!B:I,8,FALSE)</f>
        <v>6972200194305</v>
      </c>
    </row>
    <row r="4627" spans="1:22">
      <c r="A4627" s="57">
        <v>46169</v>
      </c>
      <c r="B4627" s="53" t="s">
        <v>2477</v>
      </c>
      <c r="C4627" s="27" t="str">
        <f>VLOOKUP(B4627,'大货清单（不定期按GOMS更新）'!A:H,8,0)</f>
        <v>109-18790002</v>
      </c>
      <c r="D4627" s="27" t="str">
        <f>VLOOKUP(B4627,'大货清单（不定期按GOMS更新）'!A:C,3,0)</f>
        <v>CL1879-02</v>
      </c>
      <c r="E4627" s="27" t="str">
        <f>VLOOKUP(B4627,'大货清单（不定期按GOMS更新）'!A:H,4,0)</f>
        <v>IE,GB,AE</v>
      </c>
      <c r="F4627" s="27" t="str">
        <f>VLOOKUP(B4627,'大货清单（不定期按GOMS更新）'!A:H,2,0)</f>
        <v>Floor One S3</v>
      </c>
      <c r="G4627" s="28">
        <f>VLOOKUP(B4627,'大货清单（不定期按GOMS更新）'!A:I,9,FALSE)</f>
        <v>6972200192141</v>
      </c>
      <c r="H4627" s="27" t="str">
        <f>VLOOKUP(B4627,'大货清单（不定期按GOMS更新）'!A:H,7,0)</f>
        <v>Black</v>
      </c>
      <c r="I4627" s="27" t="str">
        <f>VLOOKUP(B4627,'大货清单（不定期按GOMS更新）'!A:F,6,FALSE)</f>
        <v>PHASEOUT</v>
      </c>
      <c r="J4627" s="27" t="str">
        <f>VLOOKUP(B4627,'大货清单（不定期按GOMS更新）'!A:K,11,FALSE)</f>
        <v>8</v>
      </c>
      <c r="K4627" s="27" t="str">
        <f>VLOOKUP(B4627,'大货清单（不定期按GOMS更新）'!A:N,12,FALSE)</f>
        <v>326</v>
      </c>
      <c r="L4627" s="27" t="str">
        <f>VLOOKUP(B4627,'大货清单（不定期按GOMS更新）'!A:M,13,FALSE)</f>
        <v>296</v>
      </c>
      <c r="M4627" s="27" t="str">
        <f>VLOOKUP(B4627,'大货清单（不定期按GOMS更新）'!A:N,14,FALSE)</f>
        <v>736</v>
      </c>
      <c r="N4627" s="53" t="s">
        <v>1059</v>
      </c>
      <c r="O4627" s="27">
        <f>IFERROR(VLOOKUP(N4627,'散件迭代（不定期更新）'!C:J,8,FALSE),0)</f>
        <v>0</v>
      </c>
      <c r="P4627" s="27" t="str">
        <f>IFERROR(VLOOKUP(N4627,'散件（更新）'!B:H,3,FALSE),0)</f>
        <v>206-1879-0204</v>
      </c>
      <c r="Q4627" s="27" t="str">
        <f>VLOOKUP(N4627,'散件（更新）'!B:H,2,FALSE)</f>
        <v>114-18790204</v>
      </c>
      <c r="R4627" s="27" t="str">
        <f>VLOOKUP(N4627,'散件（更新）'!B:H,7,FALSE)</f>
        <v>PCBA</v>
      </c>
      <c r="S4627" s="27">
        <f>VLOOKUP(N4627,'散件（更新）'!B:E,4,FALSE)</f>
        <v>0</v>
      </c>
      <c r="T4627" s="27" t="s">
        <v>8759</v>
      </c>
      <c r="U4627" s="28" t="str">
        <f>VLOOKUP(N4627,'散件（更新）'!B:G,6,FALSE)</f>
        <v>新高配主控板GD</v>
      </c>
      <c r="V4627" s="28" t="str">
        <f>VLOOKUP(N4627,'散件（更新）'!B:I,8,FALSE)</f>
        <v>6972200194350</v>
      </c>
    </row>
    <row r="4628" spans="1:22">
      <c r="A4628" s="57">
        <v>46169</v>
      </c>
      <c r="B4628" s="53" t="s">
        <v>2477</v>
      </c>
      <c r="C4628" s="27" t="str">
        <f>VLOOKUP(B4628,'大货清单（不定期按GOMS更新）'!A:H,8,0)</f>
        <v>109-18790002</v>
      </c>
      <c r="D4628" s="27" t="str">
        <f>VLOOKUP(B4628,'大货清单（不定期按GOMS更新）'!A:C,3,0)</f>
        <v>CL1879-02</v>
      </c>
      <c r="E4628" s="27" t="str">
        <f>VLOOKUP(B4628,'大货清单（不定期按GOMS更新）'!A:H,4,0)</f>
        <v>IE,GB,AE</v>
      </c>
      <c r="F4628" s="27" t="str">
        <f>VLOOKUP(B4628,'大货清单（不定期按GOMS更新）'!A:H,2,0)</f>
        <v>Floor One S3</v>
      </c>
      <c r="G4628" s="28">
        <f>VLOOKUP(B4628,'大货清单（不定期按GOMS更新）'!A:I,9,FALSE)</f>
        <v>6972200192141</v>
      </c>
      <c r="H4628" s="27" t="str">
        <f>VLOOKUP(B4628,'大货清单（不定期按GOMS更新）'!A:H,7,0)</f>
        <v>Black</v>
      </c>
      <c r="I4628" s="27" t="str">
        <f>VLOOKUP(B4628,'大货清单（不定期按GOMS更新）'!A:F,6,FALSE)</f>
        <v>PHASEOUT</v>
      </c>
      <c r="J4628" s="27" t="str">
        <f>VLOOKUP(B4628,'大货清单（不定期按GOMS更新）'!A:K,11,FALSE)</f>
        <v>8</v>
      </c>
      <c r="K4628" s="27" t="str">
        <f>VLOOKUP(B4628,'大货清单（不定期按GOMS更新）'!A:N,12,FALSE)</f>
        <v>326</v>
      </c>
      <c r="L4628" s="27" t="str">
        <f>VLOOKUP(B4628,'大货清单（不定期按GOMS更新）'!A:M,13,FALSE)</f>
        <v>296</v>
      </c>
      <c r="M4628" s="27" t="str">
        <f>VLOOKUP(B4628,'大货清单（不定期按GOMS更新）'!A:N,14,FALSE)</f>
        <v>736</v>
      </c>
      <c r="N4628" s="53" t="s">
        <v>2324</v>
      </c>
      <c r="O4628" s="27">
        <f>IFERROR(VLOOKUP(N4628,'散件迭代（不定期更新）'!C:J,8,FALSE),0)</f>
        <v>0</v>
      </c>
      <c r="P4628" s="27" t="str">
        <f>IFERROR(VLOOKUP(N4628,'散件（更新）'!B:H,3,FALSE),0)</f>
        <v>206-1879-0205</v>
      </c>
      <c r="Q4628" s="27" t="str">
        <f>VLOOKUP(N4628,'散件（更新）'!B:H,2,FALSE)</f>
        <v>114-18790205</v>
      </c>
      <c r="R4628" s="27" t="str">
        <f>VLOOKUP(N4628,'散件（更新）'!B:H,7,FALSE)</f>
        <v>PCBA</v>
      </c>
      <c r="S4628" s="27">
        <f>VLOOKUP(N4628,'散件（更新）'!B:E,4,FALSE)</f>
        <v>0</v>
      </c>
      <c r="T4628" s="27" t="s">
        <v>8759</v>
      </c>
      <c r="U4628" s="28" t="str">
        <f>VLOOKUP(N4628,'散件（更新）'!B:G,6,FALSE)</f>
        <v>老高配主控板ST</v>
      </c>
      <c r="V4628" s="28" t="str">
        <f>VLOOKUP(N4628,'散件（更新）'!B:I,8,FALSE)</f>
        <v>6972200194374</v>
      </c>
    </row>
    <row r="4629" spans="1:22">
      <c r="A4629" s="57">
        <v>46169</v>
      </c>
      <c r="B4629" s="53" t="s">
        <v>2477</v>
      </c>
      <c r="C4629" s="27" t="str">
        <f>VLOOKUP(B4629,'大货清单（不定期按GOMS更新）'!A:H,8,0)</f>
        <v>109-18790002</v>
      </c>
      <c r="D4629" s="27" t="str">
        <f>VLOOKUP(B4629,'大货清单（不定期按GOMS更新）'!A:C,3,0)</f>
        <v>CL1879-02</v>
      </c>
      <c r="E4629" s="27" t="str">
        <f>VLOOKUP(B4629,'大货清单（不定期按GOMS更新）'!A:H,4,0)</f>
        <v>IE,GB,AE</v>
      </c>
      <c r="F4629" s="27" t="str">
        <f>VLOOKUP(B4629,'大货清单（不定期按GOMS更新）'!A:H,2,0)</f>
        <v>Floor One S3</v>
      </c>
      <c r="G4629" s="28">
        <f>VLOOKUP(B4629,'大货清单（不定期按GOMS更新）'!A:I,9,FALSE)</f>
        <v>6972200192141</v>
      </c>
      <c r="H4629" s="27" t="str">
        <f>VLOOKUP(B4629,'大货清单（不定期按GOMS更新）'!A:H,7,0)</f>
        <v>Black</v>
      </c>
      <c r="I4629" s="27" t="str">
        <f>VLOOKUP(B4629,'大货清单（不定期按GOMS更新）'!A:F,6,FALSE)</f>
        <v>PHASEOUT</v>
      </c>
      <c r="J4629" s="27" t="str">
        <f>VLOOKUP(B4629,'大货清单（不定期按GOMS更新）'!A:K,11,FALSE)</f>
        <v>8</v>
      </c>
      <c r="K4629" s="27" t="str">
        <f>VLOOKUP(B4629,'大货清单（不定期按GOMS更新）'!A:N,12,FALSE)</f>
        <v>326</v>
      </c>
      <c r="L4629" s="27" t="str">
        <f>VLOOKUP(B4629,'大货清单（不定期按GOMS更新）'!A:M,13,FALSE)</f>
        <v>296</v>
      </c>
      <c r="M4629" s="27" t="str">
        <f>VLOOKUP(B4629,'大货清单（不定期按GOMS更新）'!A:N,14,FALSE)</f>
        <v>736</v>
      </c>
      <c r="N4629" s="53" t="s">
        <v>1060</v>
      </c>
      <c r="O4629" s="27">
        <f>IFERROR(VLOOKUP(N4629,'散件迭代（不定期更新）'!C:J,8,FALSE),0)</f>
        <v>0</v>
      </c>
      <c r="P4629" s="27" t="str">
        <f>IFERROR(VLOOKUP(N4629,'散件（更新）'!B:H,3,FALSE),0)</f>
        <v>206-1879-0202</v>
      </c>
      <c r="Q4629" s="27" t="str">
        <f>VLOOKUP(N4629,'散件（更新）'!B:H,2,FALSE)</f>
        <v>114-18790202</v>
      </c>
      <c r="R4629" s="27" t="str">
        <f>VLOOKUP(N4629,'散件（更新）'!B:H,7,FALSE)</f>
        <v>Sensor</v>
      </c>
      <c r="S4629" s="27">
        <f>VLOOKUP(N4629,'散件（更新）'!B:E,4,FALSE)</f>
        <v>0</v>
      </c>
      <c r="T4629" s="27" t="s">
        <v>8759</v>
      </c>
      <c r="U4629" s="28" t="str">
        <f>VLOOKUP(N4629,'散件（更新）'!B:G,6,FALSE)</f>
        <v>液位传感器电容式</v>
      </c>
      <c r="V4629" s="28" t="str">
        <f>VLOOKUP(N4629,'散件（更新）'!B:I,8,FALSE)</f>
        <v>6972200194312</v>
      </c>
    </row>
    <row r="4630" spans="1:22">
      <c r="A4630" s="57">
        <v>46169</v>
      </c>
      <c r="B4630" s="53" t="s">
        <v>2477</v>
      </c>
      <c r="C4630" s="27" t="str">
        <f>VLOOKUP(B4630,'大货清单（不定期按GOMS更新）'!A:H,8,0)</f>
        <v>109-18790002</v>
      </c>
      <c r="D4630" s="27" t="str">
        <f>VLOOKUP(B4630,'大货清单（不定期按GOMS更新）'!A:C,3,0)</f>
        <v>CL1879-02</v>
      </c>
      <c r="E4630" s="27" t="str">
        <f>VLOOKUP(B4630,'大货清单（不定期按GOMS更新）'!A:H,4,0)</f>
        <v>IE,GB,AE</v>
      </c>
      <c r="F4630" s="27" t="str">
        <f>VLOOKUP(B4630,'大货清单（不定期按GOMS更新）'!A:H,2,0)</f>
        <v>Floor One S3</v>
      </c>
      <c r="G4630" s="28">
        <f>VLOOKUP(B4630,'大货清单（不定期按GOMS更新）'!A:I,9,FALSE)</f>
        <v>6972200192141</v>
      </c>
      <c r="H4630" s="27" t="str">
        <f>VLOOKUP(B4630,'大货清单（不定期按GOMS更新）'!A:H,7,0)</f>
        <v>Black</v>
      </c>
      <c r="I4630" s="27" t="str">
        <f>VLOOKUP(B4630,'大货清单（不定期按GOMS更新）'!A:F,6,FALSE)</f>
        <v>PHASEOUT</v>
      </c>
      <c r="J4630" s="27" t="str">
        <f>VLOOKUP(B4630,'大货清单（不定期按GOMS更新）'!A:K,11,FALSE)</f>
        <v>8</v>
      </c>
      <c r="K4630" s="27" t="str">
        <f>VLOOKUP(B4630,'大货清单（不定期按GOMS更新）'!A:N,12,FALSE)</f>
        <v>326</v>
      </c>
      <c r="L4630" s="27" t="str">
        <f>VLOOKUP(B4630,'大货清单（不定期按GOMS更新）'!A:M,13,FALSE)</f>
        <v>296</v>
      </c>
      <c r="M4630" s="27" t="str">
        <f>VLOOKUP(B4630,'大货清单（不定期按GOMS更新）'!A:N,14,FALSE)</f>
        <v>736</v>
      </c>
      <c r="N4630" s="53" t="s">
        <v>1055</v>
      </c>
      <c r="O4630" s="27">
        <f>IFERROR(VLOOKUP(N4630,'散件迭代（不定期更新）'!C:J,8,FALSE),0)</f>
        <v>0</v>
      </c>
      <c r="P4630" s="27" t="str">
        <f>IFERROR(VLOOKUP(N4630,'散件（更新）'!B:H,3,FALSE),0)</f>
        <v>206-1879-0203</v>
      </c>
      <c r="Q4630" s="27" t="str">
        <f>VLOOKUP(N4630,'散件（更新）'!B:H,2,FALSE)</f>
        <v>114-18790203</v>
      </c>
      <c r="R4630" s="27" t="str">
        <f>VLOOKUP(N4630,'散件（更新）'!B:H,7,FALSE)</f>
        <v>Sensor</v>
      </c>
      <c r="S4630" s="27">
        <f>VLOOKUP(N4630,'散件（更新）'!B:E,4,FALSE)</f>
        <v>0</v>
      </c>
      <c r="T4630" s="27" t="s">
        <v>8759</v>
      </c>
      <c r="U4630" s="28" t="str">
        <f>VLOOKUP(N4630,'散件（更新）'!B:G,6,FALSE)</f>
        <v>液位传感器光电式</v>
      </c>
      <c r="V4630" s="28" t="str">
        <f>VLOOKUP(N4630,'散件（更新）'!B:I,8,FALSE)</f>
        <v>6972200194329</v>
      </c>
    </row>
    <row r="4631" spans="1:22">
      <c r="A4631" s="57">
        <v>46169</v>
      </c>
      <c r="B4631" s="53" t="s">
        <v>2477</v>
      </c>
      <c r="C4631" s="27" t="str">
        <f>VLOOKUP(B4631,'大货清单（不定期按GOMS更新）'!A:H,8,0)</f>
        <v>109-18790002</v>
      </c>
      <c r="D4631" s="27" t="str">
        <f>VLOOKUP(B4631,'大货清单（不定期按GOMS更新）'!A:C,3,0)</f>
        <v>CL1879-02</v>
      </c>
      <c r="E4631" s="27" t="str">
        <f>VLOOKUP(B4631,'大货清单（不定期按GOMS更新）'!A:H,4,0)</f>
        <v>IE,GB,AE</v>
      </c>
      <c r="F4631" s="27" t="str">
        <f>VLOOKUP(B4631,'大货清单（不定期按GOMS更新）'!A:H,2,0)</f>
        <v>Floor One S3</v>
      </c>
      <c r="G4631" s="28">
        <f>VLOOKUP(B4631,'大货清单（不定期按GOMS更新）'!A:I,9,FALSE)</f>
        <v>6972200192141</v>
      </c>
      <c r="H4631" s="27" t="str">
        <f>VLOOKUP(B4631,'大货清单（不定期按GOMS更新）'!A:H,7,0)</f>
        <v>Black</v>
      </c>
      <c r="I4631" s="27" t="str">
        <f>VLOOKUP(B4631,'大货清单（不定期按GOMS更新）'!A:F,6,FALSE)</f>
        <v>PHASEOUT</v>
      </c>
      <c r="J4631" s="27" t="str">
        <f>VLOOKUP(B4631,'大货清单（不定期按GOMS更新）'!A:K,11,FALSE)</f>
        <v>8</v>
      </c>
      <c r="K4631" s="27" t="str">
        <f>VLOOKUP(B4631,'大货清单（不定期按GOMS更新）'!A:N,12,FALSE)</f>
        <v>326</v>
      </c>
      <c r="L4631" s="27" t="str">
        <f>VLOOKUP(B4631,'大货清单（不定期按GOMS更新）'!A:M,13,FALSE)</f>
        <v>296</v>
      </c>
      <c r="M4631" s="27" t="str">
        <f>VLOOKUP(B4631,'大货清单（不定期按GOMS更新）'!A:N,14,FALSE)</f>
        <v>736</v>
      </c>
      <c r="N4631" s="53" t="s">
        <v>1057</v>
      </c>
      <c r="O4631" s="27">
        <f>IFERROR(VLOOKUP(N4631,'散件迭代（不定期更新）'!C:J,8,FALSE),0)</f>
        <v>0</v>
      </c>
      <c r="P4631" s="27" t="str">
        <f>IFERROR(VLOOKUP(N4631,'散件（更新）'!B:H,3,FALSE),0)</f>
        <v>206-1879-0206</v>
      </c>
      <c r="Q4631" s="27" t="str">
        <f>VLOOKUP(N4631,'散件（更新）'!B:H,2,FALSE)</f>
        <v>114-18790206</v>
      </c>
      <c r="R4631" s="27" t="str">
        <f>VLOOKUP(N4631,'散件（更新）'!B:H,7,FALSE)</f>
        <v>Sensor</v>
      </c>
      <c r="S4631" s="27">
        <f>VLOOKUP(N4631,'散件（更新）'!B:E,4,FALSE)</f>
        <v>0</v>
      </c>
      <c r="T4631" s="27" t="s">
        <v>8759</v>
      </c>
      <c r="U4631" s="28" t="str">
        <f>VLOOKUP(N4631,'散件（更新）'!B:G,6,FALSE)</f>
        <v>污水传感器组件</v>
      </c>
      <c r="V4631" s="28" t="str">
        <f>VLOOKUP(N4631,'散件（更新）'!B:I,8,FALSE)</f>
        <v>6972200194398</v>
      </c>
    </row>
    <row r="4632" spans="1:22">
      <c r="A4632" s="57">
        <v>46169</v>
      </c>
      <c r="B4632" s="53" t="s">
        <v>2477</v>
      </c>
      <c r="C4632" s="27" t="str">
        <f>VLOOKUP(B4632,'大货清单（不定期按GOMS更新）'!A:H,8,0)</f>
        <v>109-18790002</v>
      </c>
      <c r="D4632" s="27" t="str">
        <f>VLOOKUP(B4632,'大货清单（不定期按GOMS更新）'!A:C,3,0)</f>
        <v>CL1879-02</v>
      </c>
      <c r="E4632" s="27" t="str">
        <f>VLOOKUP(B4632,'大货清单（不定期按GOMS更新）'!A:H,4,0)</f>
        <v>IE,GB,AE</v>
      </c>
      <c r="F4632" s="27" t="str">
        <f>VLOOKUP(B4632,'大货清单（不定期按GOMS更新）'!A:H,2,0)</f>
        <v>Floor One S3</v>
      </c>
      <c r="G4632" s="28">
        <f>VLOOKUP(B4632,'大货清单（不定期按GOMS更新）'!A:I,9,FALSE)</f>
        <v>6972200192141</v>
      </c>
      <c r="H4632" s="27" t="str">
        <f>VLOOKUP(B4632,'大货清单（不定期按GOMS更新）'!A:H,7,0)</f>
        <v>Black</v>
      </c>
      <c r="I4632" s="27" t="str">
        <f>VLOOKUP(B4632,'大货清单（不定期按GOMS更新）'!A:F,6,FALSE)</f>
        <v>PHASEOUT</v>
      </c>
      <c r="J4632" s="27" t="str">
        <f>VLOOKUP(B4632,'大货清单（不定期按GOMS更新）'!A:K,11,FALSE)</f>
        <v>8</v>
      </c>
      <c r="K4632" s="27" t="str">
        <f>VLOOKUP(B4632,'大货清单（不定期按GOMS更新）'!A:N,12,FALSE)</f>
        <v>326</v>
      </c>
      <c r="L4632" s="27" t="str">
        <f>VLOOKUP(B4632,'大货清单（不定期按GOMS更新）'!A:M,13,FALSE)</f>
        <v>296</v>
      </c>
      <c r="M4632" s="27" t="str">
        <f>VLOOKUP(B4632,'大货清单（不定期按GOMS更新）'!A:N,14,FALSE)</f>
        <v>736</v>
      </c>
      <c r="N4632" s="53" t="s">
        <v>1065</v>
      </c>
      <c r="O4632" s="27">
        <f>IFERROR(VLOOKUP(N4632,'散件迭代（不定期更新）'!C:J,8,FALSE),0)</f>
        <v>0</v>
      </c>
      <c r="P4632" s="27" t="str">
        <f>IFERROR(VLOOKUP(N4632,'散件（更新）'!B:H,3,FALSE),0)</f>
        <v>206-1879-0702</v>
      </c>
      <c r="Q4632" s="27" t="str">
        <f>VLOOKUP(N4632,'散件（更新）'!B:H,2,FALSE)</f>
        <v>114-18790702</v>
      </c>
      <c r="R4632" s="27" t="str">
        <f>VLOOKUP(N4632,'散件（更新）'!B:H,7,FALSE)</f>
        <v>Pump</v>
      </c>
      <c r="S4632" s="27" t="str">
        <f>VLOOKUP(N4632,'散件（更新）'!B:E,4,FALSE)</f>
        <v>https://tineco-yxzt.oss-accelerate.aliyuncs.com/product/114-18790702.png</v>
      </c>
      <c r="T4632" s="27" t="s">
        <v>8759</v>
      </c>
      <c r="U4632" s="28" t="str">
        <f>VLOOKUP(N4632,'散件（更新）'!B:G,6,FALSE)</f>
        <v>电磁泵组件</v>
      </c>
      <c r="V4632" s="28" t="str">
        <f>VLOOKUP(N4632,'散件（更新）'!B:I,8,FALSE)</f>
        <v>6972200194411</v>
      </c>
    </row>
    <row r="4633" spans="1:22">
      <c r="A4633" s="57">
        <v>46169</v>
      </c>
      <c r="B4633" s="53" t="s">
        <v>2477</v>
      </c>
      <c r="C4633" s="27" t="str">
        <f>VLOOKUP(B4633,'大货清单（不定期按GOMS更新）'!A:H,8,0)</f>
        <v>109-18790002</v>
      </c>
      <c r="D4633" s="27" t="str">
        <f>VLOOKUP(B4633,'大货清单（不定期按GOMS更新）'!A:C,3,0)</f>
        <v>CL1879-02</v>
      </c>
      <c r="E4633" s="27" t="str">
        <f>VLOOKUP(B4633,'大货清单（不定期按GOMS更新）'!A:H,4,0)</f>
        <v>IE,GB,AE</v>
      </c>
      <c r="F4633" s="27" t="str">
        <f>VLOOKUP(B4633,'大货清单（不定期按GOMS更新）'!A:H,2,0)</f>
        <v>Floor One S3</v>
      </c>
      <c r="G4633" s="28">
        <f>VLOOKUP(B4633,'大货清单（不定期按GOMS更新）'!A:I,9,FALSE)</f>
        <v>6972200192141</v>
      </c>
      <c r="H4633" s="27" t="str">
        <f>VLOOKUP(B4633,'大货清单（不定期按GOMS更新）'!A:H,7,0)</f>
        <v>Black</v>
      </c>
      <c r="I4633" s="27" t="str">
        <f>VLOOKUP(B4633,'大货清单（不定期按GOMS更新）'!A:F,6,FALSE)</f>
        <v>PHASEOUT</v>
      </c>
      <c r="J4633" s="27" t="str">
        <f>VLOOKUP(B4633,'大货清单（不定期按GOMS更新）'!A:K,11,FALSE)</f>
        <v>8</v>
      </c>
      <c r="K4633" s="27" t="str">
        <f>VLOOKUP(B4633,'大货清单（不定期按GOMS更新）'!A:N,12,FALSE)</f>
        <v>326</v>
      </c>
      <c r="L4633" s="27" t="str">
        <f>VLOOKUP(B4633,'大货清单（不定期按GOMS更新）'!A:M,13,FALSE)</f>
        <v>296</v>
      </c>
      <c r="M4633" s="27" t="str">
        <f>VLOOKUP(B4633,'大货清单（不定期按GOMS更新）'!A:N,14,FALSE)</f>
        <v>736</v>
      </c>
      <c r="N4633" s="53" t="s">
        <v>1043</v>
      </c>
      <c r="O4633" s="27" t="str">
        <f>IFERROR(VLOOKUP(N4633,'散件迭代（不定期更新）'!C:J,8,FALSE),0)</f>
        <v>A22</v>
      </c>
      <c r="P4633" s="27" t="str">
        <f>IFERROR(VLOOKUP(N4633,'散件（更新）'!B:H,3,FALSE),0)</f>
        <v>206-1879-0109</v>
      </c>
      <c r="Q4633" s="27" t="str">
        <f>VLOOKUP(N4633,'散件（更新）'!B:H,2,FALSE)</f>
        <v>114-18790109</v>
      </c>
      <c r="R4633" s="27" t="str">
        <f>VLOOKUP(N4633,'散件（更新）'!B:H,7,FALSE)</f>
        <v>3-In-1 Cleaning Tool</v>
      </c>
      <c r="S4633" s="27" t="str">
        <f>VLOOKUP(N4633,'散件（更新）'!B:E,4,FALSE)</f>
        <v>https://tineco-yxzt.oss-accelerate.aliyuncs.com/product/114-18790109.png</v>
      </c>
      <c r="T4633" s="27" t="s">
        <v>8759</v>
      </c>
      <c r="U4633" s="28" t="str">
        <f>VLOOKUP(N4633,'散件（更新）'!B:G,6,FALSE)</f>
        <v>AB1888清洁刷组件</v>
      </c>
      <c r="V4633" s="28" t="str">
        <f>VLOOKUP(N4633,'散件（更新）'!B:I,8,FALSE)</f>
        <v>6972200191809</v>
      </c>
    </row>
    <row r="4634" spans="1:22">
      <c r="A4634" s="57">
        <v>46169</v>
      </c>
      <c r="B4634" s="53" t="s">
        <v>2477</v>
      </c>
      <c r="C4634" s="27" t="str">
        <f>VLOOKUP(B4634,'大货清单（不定期按GOMS更新）'!A:H,8,0)</f>
        <v>109-18790002</v>
      </c>
      <c r="D4634" s="27" t="str">
        <f>VLOOKUP(B4634,'大货清单（不定期按GOMS更新）'!A:C,3,0)</f>
        <v>CL1879-02</v>
      </c>
      <c r="E4634" s="27" t="str">
        <f>VLOOKUP(B4634,'大货清单（不定期按GOMS更新）'!A:H,4,0)</f>
        <v>IE,GB,AE</v>
      </c>
      <c r="F4634" s="27" t="str">
        <f>VLOOKUP(B4634,'大货清单（不定期按GOMS更新）'!A:H,2,0)</f>
        <v>Floor One S3</v>
      </c>
      <c r="G4634" s="28">
        <f>VLOOKUP(B4634,'大货清单（不定期按GOMS更新）'!A:I,9,FALSE)</f>
        <v>6972200192141</v>
      </c>
      <c r="H4634" s="27" t="str">
        <f>VLOOKUP(B4634,'大货清单（不定期按GOMS更新）'!A:H,7,0)</f>
        <v>Black</v>
      </c>
      <c r="I4634" s="27" t="str">
        <f>VLOOKUP(B4634,'大货清单（不定期按GOMS更新）'!A:F,6,FALSE)</f>
        <v>PHASEOUT</v>
      </c>
      <c r="J4634" s="27" t="str">
        <f>VLOOKUP(B4634,'大货清单（不定期按GOMS更新）'!A:K,11,FALSE)</f>
        <v>8</v>
      </c>
      <c r="K4634" s="27" t="str">
        <f>VLOOKUP(B4634,'大货清单（不定期按GOMS更新）'!A:N,12,FALSE)</f>
        <v>326</v>
      </c>
      <c r="L4634" s="27" t="str">
        <f>VLOOKUP(B4634,'大货清单（不定期按GOMS更新）'!A:M,13,FALSE)</f>
        <v>296</v>
      </c>
      <c r="M4634" s="27" t="str">
        <f>VLOOKUP(B4634,'大货清单（不定期按GOMS更新）'!A:N,14,FALSE)</f>
        <v>736</v>
      </c>
      <c r="N4634" s="53" t="s">
        <v>1072</v>
      </c>
      <c r="O4634" s="27">
        <f>IFERROR(VLOOKUP(N4634,'散件迭代（不定期更新）'!C:J,8,FALSE),0)</f>
        <v>0</v>
      </c>
      <c r="P4634" s="27" t="str">
        <f>IFERROR(VLOOKUP(N4634,'散件（更新）'!B:H,3,FALSE),0)</f>
        <v>206-1879-0144</v>
      </c>
      <c r="Q4634" s="27" t="str">
        <f>VLOOKUP(N4634,'散件（更新）'!B:H,2,FALSE)</f>
        <v>114-18790144</v>
      </c>
      <c r="R4634" s="27" t="str">
        <f>VLOOKUP(N4634,'散件（更新）'!B:H,7,FALSE)</f>
        <v>scraper</v>
      </c>
      <c r="S4634" s="27" t="str">
        <f>VLOOKUP(N4634,'散件（更新）'!B:E,4,FALSE)</f>
        <v>https://tineco-yxzt.oss-accelerate.aliyuncs.com/20231227/9FWTS031100_1703640265746.png</v>
      </c>
      <c r="T4634" s="27" t="s">
        <v>8759</v>
      </c>
      <c r="U4634" s="28" t="str">
        <f>VLOOKUP(N4634,'散件（更新）'!B:G,6,FALSE)</f>
        <v>刮条组件</v>
      </c>
      <c r="V4634" s="28" t="str">
        <f>VLOOKUP(N4634,'散件（更新）'!B:I,8,FALSE)</f>
        <v>6972200192509</v>
      </c>
    </row>
    <row r="4635" spans="1:22">
      <c r="A4635" s="57">
        <v>46169</v>
      </c>
      <c r="B4635" s="53" t="s">
        <v>2477</v>
      </c>
      <c r="C4635" s="27" t="str">
        <f>VLOOKUP(B4635,'大货清单（不定期按GOMS更新）'!A:H,8,0)</f>
        <v>109-18790002</v>
      </c>
      <c r="D4635" s="27" t="str">
        <f>VLOOKUP(B4635,'大货清单（不定期按GOMS更新）'!A:C,3,0)</f>
        <v>CL1879-02</v>
      </c>
      <c r="E4635" s="27" t="str">
        <f>VLOOKUP(B4635,'大货清单（不定期按GOMS更新）'!A:H,4,0)</f>
        <v>IE,GB,AE</v>
      </c>
      <c r="F4635" s="27" t="str">
        <f>VLOOKUP(B4635,'大货清单（不定期按GOMS更新）'!A:H,2,0)</f>
        <v>Floor One S3</v>
      </c>
      <c r="G4635" s="28">
        <f>VLOOKUP(B4635,'大货清单（不定期按GOMS更新）'!A:I,9,FALSE)</f>
        <v>6972200192141</v>
      </c>
      <c r="H4635" s="27" t="str">
        <f>VLOOKUP(B4635,'大货清单（不定期按GOMS更新）'!A:H,7,0)</f>
        <v>Black</v>
      </c>
      <c r="I4635" s="27" t="str">
        <f>VLOOKUP(B4635,'大货清单（不定期按GOMS更新）'!A:F,6,FALSE)</f>
        <v>PHASEOUT</v>
      </c>
      <c r="J4635" s="27" t="str">
        <f>VLOOKUP(B4635,'大货清单（不定期按GOMS更新）'!A:K,11,FALSE)</f>
        <v>8</v>
      </c>
      <c r="K4635" s="27" t="str">
        <f>VLOOKUP(B4635,'大货清单（不定期按GOMS更新）'!A:N,12,FALSE)</f>
        <v>326</v>
      </c>
      <c r="L4635" s="27" t="str">
        <f>VLOOKUP(B4635,'大货清单（不定期按GOMS更新）'!A:M,13,FALSE)</f>
        <v>296</v>
      </c>
      <c r="M4635" s="27" t="str">
        <f>VLOOKUP(B4635,'大货清单（不定期按GOMS更新）'!A:N,14,FALSE)</f>
        <v>736</v>
      </c>
      <c r="N4635" s="53" t="s">
        <v>1047</v>
      </c>
      <c r="O4635" s="27">
        <f>IFERROR(VLOOKUP(N4635,'散件迭代（不定期更新）'!C:J,8,FALSE),0)</f>
        <v>0</v>
      </c>
      <c r="P4635" s="27" t="str">
        <f>IFERROR(VLOOKUP(N4635,'散件（更新）'!B:H,3,FALSE),0)</f>
        <v>206-1879-0101</v>
      </c>
      <c r="Q4635" s="27" t="str">
        <f>VLOOKUP(N4635,'散件（更新）'!B:H,2,FALSE)</f>
        <v>114-18790101</v>
      </c>
      <c r="R4635" s="27" t="str">
        <f>VLOOKUP(N4635,'散件（更新）'!B:H,7,FALSE)</f>
        <v>Handle</v>
      </c>
      <c r="S4635" s="27" t="str">
        <f>VLOOKUP(N4635,'散件（更新）'!B:E,4,FALSE)</f>
        <v>https://tineco-yxzt.oss-accelerate.aliyuncs.com/20241220/shoubing_1734657799764.jpg</v>
      </c>
      <c r="T4635" s="27" t="s">
        <v>8759</v>
      </c>
      <c r="U4635" s="28" t="str">
        <f>VLOOKUP(N4635,'散件（更新）'!B:G,6,FALSE)</f>
        <v>手柄组件（高配）</v>
      </c>
      <c r="V4635" s="28" t="str">
        <f>VLOOKUP(N4635,'散件（更新）'!B:I,8,FALSE)</f>
        <v>6972200191724</v>
      </c>
    </row>
    <row r="4636" spans="1:22">
      <c r="A4636" s="57">
        <v>46169</v>
      </c>
      <c r="B4636" s="53" t="s">
        <v>2477</v>
      </c>
      <c r="C4636" s="27" t="str">
        <f>VLOOKUP(B4636,'大货清单（不定期按GOMS更新）'!A:H,8,0)</f>
        <v>109-18790002</v>
      </c>
      <c r="D4636" s="27" t="str">
        <f>VLOOKUP(B4636,'大货清单（不定期按GOMS更新）'!A:C,3,0)</f>
        <v>CL1879-02</v>
      </c>
      <c r="E4636" s="27" t="str">
        <f>VLOOKUP(B4636,'大货清单（不定期按GOMS更新）'!A:H,4,0)</f>
        <v>IE,GB,AE</v>
      </c>
      <c r="F4636" s="27" t="str">
        <f>VLOOKUP(B4636,'大货清单（不定期按GOMS更新）'!A:H,2,0)</f>
        <v>Floor One S3</v>
      </c>
      <c r="G4636" s="28">
        <f>VLOOKUP(B4636,'大货清单（不定期按GOMS更新）'!A:I,9,FALSE)</f>
        <v>6972200192141</v>
      </c>
      <c r="H4636" s="27" t="str">
        <f>VLOOKUP(B4636,'大货清单（不定期按GOMS更新）'!A:H,7,0)</f>
        <v>Black</v>
      </c>
      <c r="I4636" s="27" t="str">
        <f>VLOOKUP(B4636,'大货清单（不定期按GOMS更新）'!A:F,6,FALSE)</f>
        <v>PHASEOUT</v>
      </c>
      <c r="J4636" s="27" t="str">
        <f>VLOOKUP(B4636,'大货清单（不定期按GOMS更新）'!A:K,11,FALSE)</f>
        <v>8</v>
      </c>
      <c r="K4636" s="27" t="str">
        <f>VLOOKUP(B4636,'大货清单（不定期按GOMS更新）'!A:N,12,FALSE)</f>
        <v>326</v>
      </c>
      <c r="L4636" s="27" t="str">
        <f>VLOOKUP(B4636,'大货清单（不定期按GOMS更新）'!A:M,13,FALSE)</f>
        <v>296</v>
      </c>
      <c r="M4636" s="27" t="str">
        <f>VLOOKUP(B4636,'大货清单（不定期按GOMS更新）'!A:N,14,FALSE)</f>
        <v>736</v>
      </c>
      <c r="N4636" s="53" t="s">
        <v>1046</v>
      </c>
      <c r="O4636" s="27">
        <f>IFERROR(VLOOKUP(N4636,'散件迭代（不定期更新）'!C:J,8,FALSE),0)</f>
        <v>0</v>
      </c>
      <c r="P4636" s="27" t="str">
        <f>IFERROR(VLOOKUP(N4636,'散件（更新）'!B:H,3,FALSE),0)</f>
        <v>206-1879-0105</v>
      </c>
      <c r="Q4636" s="27" t="str">
        <f>VLOOKUP(N4636,'散件（更新）'!B:H,2,FALSE)</f>
        <v>114-18790105</v>
      </c>
      <c r="R4636" s="27" t="str">
        <f>VLOOKUP(N4636,'散件（更新）'!B:H,7,FALSE)</f>
        <v>Clean Water Tank</v>
      </c>
      <c r="S4636" s="27" t="str">
        <f>VLOOKUP(N4636,'散件（更新）'!B:E,4,FALSE)</f>
        <v>https://tineco-yxzt.oss-accelerate.aliyuncs.com/product/114-18790105.jpg</v>
      </c>
      <c r="T4636" s="27" t="s">
        <v>8759</v>
      </c>
      <c r="U4636" s="28" t="str">
        <f>VLOOKUP(N4636,'散件（更新）'!B:G,6,FALSE)</f>
        <v>溶液桶组件（高配）</v>
      </c>
      <c r="V4636" s="28" t="str">
        <f>VLOOKUP(N4636,'散件（更新）'!B:I,8,FALSE)</f>
        <v>6972200191762</v>
      </c>
    </row>
    <row r="4637" spans="1:22">
      <c r="A4637" s="57">
        <v>46169</v>
      </c>
      <c r="B4637" s="53" t="s">
        <v>2477</v>
      </c>
      <c r="C4637" s="27" t="str">
        <f>VLOOKUP(B4637,'大货清单（不定期按GOMS更新）'!A:H,8,0)</f>
        <v>109-18790002</v>
      </c>
      <c r="D4637" s="27" t="str">
        <f>VLOOKUP(B4637,'大货清单（不定期按GOMS更新）'!A:C,3,0)</f>
        <v>CL1879-02</v>
      </c>
      <c r="E4637" s="27" t="str">
        <f>VLOOKUP(B4637,'大货清单（不定期按GOMS更新）'!A:H,4,0)</f>
        <v>IE,GB,AE</v>
      </c>
      <c r="F4637" s="27" t="str">
        <f>VLOOKUP(B4637,'大货清单（不定期按GOMS更新）'!A:H,2,0)</f>
        <v>Floor One S3</v>
      </c>
      <c r="G4637" s="28">
        <f>VLOOKUP(B4637,'大货清单（不定期按GOMS更新）'!A:I,9,FALSE)</f>
        <v>6972200192141</v>
      </c>
      <c r="H4637" s="27" t="str">
        <f>VLOOKUP(B4637,'大货清单（不定期按GOMS更新）'!A:H,7,0)</f>
        <v>Black</v>
      </c>
      <c r="I4637" s="27" t="str">
        <f>VLOOKUP(B4637,'大货清单（不定期按GOMS更新）'!A:F,6,FALSE)</f>
        <v>PHASEOUT</v>
      </c>
      <c r="J4637" s="27" t="str">
        <f>VLOOKUP(B4637,'大货清单（不定期按GOMS更新）'!A:K,11,FALSE)</f>
        <v>8</v>
      </c>
      <c r="K4637" s="27" t="str">
        <f>VLOOKUP(B4637,'大货清单（不定期按GOMS更新）'!A:N,12,FALSE)</f>
        <v>326</v>
      </c>
      <c r="L4637" s="27" t="str">
        <f>VLOOKUP(B4637,'大货清单（不定期按GOMS更新）'!A:M,13,FALSE)</f>
        <v>296</v>
      </c>
      <c r="M4637" s="27" t="str">
        <f>VLOOKUP(B4637,'大货清单（不定期按GOMS更新）'!A:N,14,FALSE)</f>
        <v>736</v>
      </c>
      <c r="N4637" s="53" t="s">
        <v>1045</v>
      </c>
      <c r="O4637" s="27">
        <f>IFERROR(VLOOKUP(N4637,'散件迭代（不定期更新）'!C:J,8,FALSE),0)</f>
        <v>0</v>
      </c>
      <c r="P4637" s="27" t="str">
        <f>IFERROR(VLOOKUP(N4637,'散件（更新）'!B:H,3,FALSE),0)</f>
        <v>206-1879-0104</v>
      </c>
      <c r="Q4637" s="27" t="str">
        <f>VLOOKUP(N4637,'散件（更新）'!B:H,2,FALSE)</f>
        <v>114-18790104</v>
      </c>
      <c r="R4637" s="27" t="str">
        <f>VLOOKUP(N4637,'散件（更新）'!B:H,7,FALSE)</f>
        <v>Dirt Water Tank</v>
      </c>
      <c r="S4637" s="27" t="str">
        <f>VLOOKUP(N4637,'散件（更新）'!B:E,4,FALSE)</f>
        <v>https://tineco-yxzt.oss-accelerate.aliyuncs.com/product/114-18790104.jpg</v>
      </c>
      <c r="T4637" s="27" t="s">
        <v>8759</v>
      </c>
      <c r="U4637" s="28" t="str">
        <f>VLOOKUP(N4637,'散件（更新）'!B:G,6,FALSE)</f>
        <v>回收桶组件（高配）</v>
      </c>
      <c r="V4637" s="28" t="str">
        <f>VLOOKUP(N4637,'散件（更新）'!B:I,8,FALSE)</f>
        <v>6972200191755</v>
      </c>
    </row>
    <row r="4638" spans="1:22">
      <c r="A4638" s="57">
        <v>46169</v>
      </c>
      <c r="B4638" s="53" t="s">
        <v>2477</v>
      </c>
      <c r="C4638" s="27" t="str">
        <f>VLOOKUP(B4638,'大货清单（不定期按GOMS更新）'!A:H,8,0)</f>
        <v>109-18790002</v>
      </c>
      <c r="D4638" s="27" t="str">
        <f>VLOOKUP(B4638,'大货清单（不定期按GOMS更新）'!A:C,3,0)</f>
        <v>CL1879-02</v>
      </c>
      <c r="E4638" s="27" t="str">
        <f>VLOOKUP(B4638,'大货清单（不定期按GOMS更新）'!A:H,4,0)</f>
        <v>IE,GB,AE</v>
      </c>
      <c r="F4638" s="27" t="str">
        <f>VLOOKUP(B4638,'大货清单（不定期按GOMS更新）'!A:H,2,0)</f>
        <v>Floor One S3</v>
      </c>
      <c r="G4638" s="28">
        <f>VLOOKUP(B4638,'大货清单（不定期按GOMS更新）'!A:I,9,FALSE)</f>
        <v>6972200192141</v>
      </c>
      <c r="H4638" s="27" t="str">
        <f>VLOOKUP(B4638,'大货清单（不定期按GOMS更新）'!A:H,7,0)</f>
        <v>Black</v>
      </c>
      <c r="I4638" s="27" t="str">
        <f>VLOOKUP(B4638,'大货清单（不定期按GOMS更新）'!A:F,6,FALSE)</f>
        <v>PHASEOUT</v>
      </c>
      <c r="J4638" s="27" t="str">
        <f>VLOOKUP(B4638,'大货清单（不定期按GOMS更新）'!A:K,11,FALSE)</f>
        <v>8</v>
      </c>
      <c r="K4638" s="27" t="str">
        <f>VLOOKUP(B4638,'大货清单（不定期按GOMS更新）'!A:N,12,FALSE)</f>
        <v>326</v>
      </c>
      <c r="L4638" s="27" t="str">
        <f>VLOOKUP(B4638,'大货清单（不定期按GOMS更新）'!A:M,13,FALSE)</f>
        <v>296</v>
      </c>
      <c r="M4638" s="27" t="str">
        <f>VLOOKUP(B4638,'大货清单（不定期按GOMS更新）'!A:N,14,FALSE)</f>
        <v>736</v>
      </c>
      <c r="N4638" s="53" t="s">
        <v>1225</v>
      </c>
      <c r="O4638" s="27">
        <f>IFERROR(VLOOKUP(N4638,'散件迭代（不定期更新）'!C:J,8,FALSE),0)</f>
        <v>0</v>
      </c>
      <c r="P4638" s="27" t="str">
        <f>IFERROR(VLOOKUP(N4638,'散件（更新）'!B:H,3,FALSE),0)</f>
        <v>206-1756-0099</v>
      </c>
      <c r="Q4638" s="27" t="str">
        <f>VLOOKUP(N4638,'散件（更新）'!B:H,2,FALSE)</f>
        <v>114-17560099</v>
      </c>
      <c r="R4638" s="27" t="str">
        <f>VLOOKUP(N4638,'散件（更新）'!B:H,7,FALSE)</f>
        <v>Repair Wheel</v>
      </c>
      <c r="S4638" s="27" t="str">
        <f>VLOOKUP(N4638,'散件（更新）'!B:E,4,FALSE)</f>
        <v>https://tineco-yxzt.oss-accelerate.aliyuncs.com/20231219/9VSRW100200_1702948075442.png</v>
      </c>
      <c r="T4638" s="27" t="s">
        <v>8759</v>
      </c>
      <c r="U4638" s="28" t="str">
        <f>VLOOKUP(N4638,'散件（更新）'!B:G,6,FALSE)</f>
        <v>地刷小轮+小轮轴组件</v>
      </c>
      <c r="V4638" s="28" t="str">
        <f>VLOOKUP(N4638,'散件（更新）'!B:I,8,FALSE)</f>
        <v>6972200194046</v>
      </c>
    </row>
    <row r="4639" spans="1:22">
      <c r="A4639" s="57">
        <v>46169</v>
      </c>
      <c r="B4639" s="53" t="s">
        <v>107</v>
      </c>
      <c r="C4639" s="27" t="str">
        <f>VLOOKUP(B4639,'大货清单（不定期按GOMS更新）'!A:H,8,0)</f>
        <v>109-18790009</v>
      </c>
      <c r="D4639" s="27" t="str">
        <f>VLOOKUP(B4639,'大货清单（不定期按GOMS更新）'!A:C,3,0)</f>
        <v>CL1879-09</v>
      </c>
      <c r="E4639" s="27" t="str">
        <f>VLOOKUP(B4639,'大货清单（不定期按GOMS更新）'!A:H,4,0)</f>
        <v>IT,ES,FR,AT,DE,CH,NL,PL,DK,UA,VN,CZ,LT,GR</v>
      </c>
      <c r="F4639" s="27" t="str">
        <f>VLOOKUP(B4639,'大货清单（不定期按GOMS更新）'!A:H,2,0)</f>
        <v>Floor One S3 Extreme</v>
      </c>
      <c r="G4639" s="28">
        <f>VLOOKUP(B4639,'大货清单（不定期按GOMS更新）'!A:I,9,FALSE)</f>
        <v>6972200198471</v>
      </c>
      <c r="H4639" s="27" t="str">
        <f>VLOOKUP(B4639,'大货清单（不定期按GOMS更新）'!A:H,7,0)</f>
        <v>Blue</v>
      </c>
      <c r="I4639" s="27" t="str">
        <f>VLOOKUP(B4639,'大货清单（不定期按GOMS更新）'!A:F,6,FALSE)</f>
        <v>ACTIVE</v>
      </c>
      <c r="J4639" s="27" t="str">
        <f>VLOOKUP(B4639,'大货清单（不定期按GOMS更新）'!A:K,11,FALSE)</f>
        <v>8.3</v>
      </c>
      <c r="K4639" s="27" t="str">
        <f>VLOOKUP(B4639,'大货清单（不定期按GOMS更新）'!A:N,12,FALSE)</f>
        <v>326</v>
      </c>
      <c r="L4639" s="27" t="str">
        <f>VLOOKUP(B4639,'大货清单（不定期按GOMS更新）'!A:M,13,FALSE)</f>
        <v>296</v>
      </c>
      <c r="M4639" s="27" t="str">
        <f>VLOOKUP(B4639,'大货清单（不定期按GOMS更新）'!A:N,14,FALSE)</f>
        <v>736</v>
      </c>
      <c r="N4639" s="53" t="s">
        <v>1071</v>
      </c>
      <c r="O4639" s="27">
        <f>IFERROR(VLOOKUP(N4639,'散件迭代（不定期更新）'!C:J,8,FALSE),0)</f>
        <v>0</v>
      </c>
      <c r="P4639" s="27" t="str">
        <f>IFERROR(VLOOKUP(N4639,'散件（更新）'!B:H,3,FALSE),0)</f>
        <v>206-1879-0126</v>
      </c>
      <c r="Q4639" s="27" t="str">
        <f>VLOOKUP(N4639,'散件（更新）'!B:H,2,FALSE)</f>
        <v>114-18790126</v>
      </c>
      <c r="R4639" s="27" t="str">
        <f>VLOOKUP(N4639,'散件（更新）'!B:H,7,FALSE)</f>
        <v>2*Hepa Assy&amp;2*Brush Roller 3 Series</v>
      </c>
      <c r="S4639" s="27" t="str">
        <f>VLOOKUP(N4639,'散件（更新）'!B:E,4,FALSE)</f>
        <v>https://tineco-yxzt.oss-accelerate.aliyuncs.com/product/114-18790126.jpg</v>
      </c>
      <c r="T4639" s="27" t="s">
        <v>8759</v>
      </c>
      <c r="U4639" s="28" t="str">
        <f>VLOOKUP(N4639,'散件（更新）'!B:G,6,FALSE)</f>
        <v>回收桶过滤器组件*2+滚刷组件*2（彩盒）</v>
      </c>
      <c r="V4639" s="28" t="str">
        <f>VLOOKUP(N4639,'散件（更新）'!B:I,8,FALSE)</f>
        <v>6972200192240</v>
      </c>
    </row>
    <row r="4640" spans="1:22">
      <c r="A4640" s="57">
        <v>46169</v>
      </c>
      <c r="B4640" s="53" t="s">
        <v>107</v>
      </c>
      <c r="C4640" s="27" t="str">
        <f>VLOOKUP(B4640,'大货清单（不定期按GOMS更新）'!A:H,8,0)</f>
        <v>109-18790009</v>
      </c>
      <c r="D4640" s="27" t="str">
        <f>VLOOKUP(B4640,'大货清单（不定期按GOMS更新）'!A:C,3,0)</f>
        <v>CL1879-09</v>
      </c>
      <c r="E4640" s="27" t="str">
        <f>VLOOKUP(B4640,'大货清单（不定期按GOMS更新）'!A:H,4,0)</f>
        <v>IT,ES,FR,AT,DE,CH,NL,PL,DK,UA,VN,CZ,LT,GR</v>
      </c>
      <c r="F4640" s="27" t="str">
        <f>VLOOKUP(B4640,'大货清单（不定期按GOMS更新）'!A:H,2,0)</f>
        <v>Floor One S3 Extreme</v>
      </c>
      <c r="G4640" s="28">
        <f>VLOOKUP(B4640,'大货清单（不定期按GOMS更新）'!A:I,9,FALSE)</f>
        <v>6972200198471</v>
      </c>
      <c r="H4640" s="27" t="str">
        <f>VLOOKUP(B4640,'大货清单（不定期按GOMS更新）'!A:H,7,0)</f>
        <v>Blue</v>
      </c>
      <c r="I4640" s="27" t="str">
        <f>VLOOKUP(B4640,'大货清单（不定期按GOMS更新）'!A:F,6,FALSE)</f>
        <v>ACTIVE</v>
      </c>
      <c r="J4640" s="27" t="str">
        <f>VLOOKUP(B4640,'大货清单（不定期按GOMS更新）'!A:K,11,FALSE)</f>
        <v>8.3</v>
      </c>
      <c r="K4640" s="27" t="str">
        <f>VLOOKUP(B4640,'大货清单（不定期按GOMS更新）'!A:N,12,FALSE)</f>
        <v>326</v>
      </c>
      <c r="L4640" s="27" t="str">
        <f>VLOOKUP(B4640,'大货清单（不定期按GOMS更新）'!A:M,13,FALSE)</f>
        <v>296</v>
      </c>
      <c r="M4640" s="27" t="str">
        <f>VLOOKUP(B4640,'大货清单（不定期按GOMS更新）'!A:N,14,FALSE)</f>
        <v>736</v>
      </c>
      <c r="N4640" s="53" t="s">
        <v>1048</v>
      </c>
      <c r="O4640" s="27">
        <f>IFERROR(VLOOKUP(N4640,'散件迭代（不定期更新）'!C:J,8,FALSE),0)</f>
        <v>0</v>
      </c>
      <c r="P4640" s="27" t="str">
        <f>IFERROR(VLOOKUP(N4640,'散件（更新）'!B:H,3,FALSE),0)</f>
        <v>206-1879-0106</v>
      </c>
      <c r="Q4640" s="27" t="str">
        <f>VLOOKUP(N4640,'散件（更新）'!B:H,2,FALSE)</f>
        <v>114-18790106</v>
      </c>
      <c r="R4640" s="27" t="str">
        <f>VLOOKUP(N4640,'散件（更新）'!B:H,7,FALSE)</f>
        <v>Brush Roller Cover</v>
      </c>
      <c r="S4640" s="27" t="str">
        <f>VLOOKUP(N4640,'散件（更新）'!B:E,4,FALSE)</f>
        <v>https://tineco-yxzt.oss-accelerate.aliyuncs.com/20231219/9FWBC031200_1702948010243.png</v>
      </c>
      <c r="T4640" s="27" t="s">
        <v>8759</v>
      </c>
      <c r="U4640" s="28" t="str">
        <f>VLOOKUP(N4640,'散件（更新）'!B:G,6,FALSE)</f>
        <v>滚刷盖组件（高配）</v>
      </c>
      <c r="V4640" s="28" t="str">
        <f>VLOOKUP(N4640,'散件（更新）'!B:I,8,FALSE)</f>
        <v>6972200191779</v>
      </c>
    </row>
    <row r="4641" spans="1:22">
      <c r="A4641" s="57">
        <v>46169</v>
      </c>
      <c r="B4641" s="53" t="s">
        <v>107</v>
      </c>
      <c r="C4641" s="27" t="str">
        <f>VLOOKUP(B4641,'大货清单（不定期按GOMS更新）'!A:H,8,0)</f>
        <v>109-18790009</v>
      </c>
      <c r="D4641" s="27" t="str">
        <f>VLOOKUP(B4641,'大货清单（不定期按GOMS更新）'!A:C,3,0)</f>
        <v>CL1879-09</v>
      </c>
      <c r="E4641" s="27" t="str">
        <f>VLOOKUP(B4641,'大货清单（不定期按GOMS更新）'!A:H,4,0)</f>
        <v>IT,ES,FR,AT,DE,CH,NL,PL,DK,UA,VN,CZ,LT,GR</v>
      </c>
      <c r="F4641" s="27" t="str">
        <f>VLOOKUP(B4641,'大货清单（不定期按GOMS更新）'!A:H,2,0)</f>
        <v>Floor One S3 Extreme</v>
      </c>
      <c r="G4641" s="28">
        <f>VLOOKUP(B4641,'大货清单（不定期按GOMS更新）'!A:I,9,FALSE)</f>
        <v>6972200198471</v>
      </c>
      <c r="H4641" s="27" t="str">
        <f>VLOOKUP(B4641,'大货清单（不定期按GOMS更新）'!A:H,7,0)</f>
        <v>Blue</v>
      </c>
      <c r="I4641" s="27" t="str">
        <f>VLOOKUP(B4641,'大货清单（不定期按GOMS更新）'!A:F,6,FALSE)</f>
        <v>ACTIVE</v>
      </c>
      <c r="J4641" s="27" t="str">
        <f>VLOOKUP(B4641,'大货清单（不定期按GOMS更新）'!A:K,11,FALSE)</f>
        <v>8.3</v>
      </c>
      <c r="K4641" s="27" t="str">
        <f>VLOOKUP(B4641,'大货清单（不定期按GOMS更新）'!A:N,12,FALSE)</f>
        <v>326</v>
      </c>
      <c r="L4641" s="27" t="str">
        <f>VLOOKUP(B4641,'大货清单（不定期按GOMS更新）'!A:M,13,FALSE)</f>
        <v>296</v>
      </c>
      <c r="M4641" s="27" t="str">
        <f>VLOOKUP(B4641,'大货清单（不定期按GOMS更新）'!A:N,14,FALSE)</f>
        <v>736</v>
      </c>
      <c r="N4641" s="53" t="s">
        <v>1041</v>
      </c>
      <c r="O4641" s="27">
        <f>IFERROR(VLOOKUP(N4641,'散件迭代（不定期更新）'!C:J,8,FALSE),0)</f>
        <v>0</v>
      </c>
      <c r="P4641" s="27" t="str">
        <f>IFERROR(VLOOKUP(N4641,'散件（更新）'!B:H,3,FALSE),0)</f>
        <v>206-1879-0107</v>
      </c>
      <c r="Q4641" s="27" t="str">
        <f>VLOOKUP(N4641,'散件（更新）'!B:H,2,FALSE)</f>
        <v>114-18790107</v>
      </c>
      <c r="R4641" s="27" t="str">
        <f>VLOOKUP(N4641,'散件（更新）'!B:H,7,FALSE)</f>
        <v>Brush Roller</v>
      </c>
      <c r="S4641" s="27" t="str">
        <f>VLOOKUP(N4641,'散件（更新）'!B:E,4,FALSE)</f>
        <v>https://tineco-yxzt.oss-accelerate.aliyuncs.com/product/114-18790107.jpg</v>
      </c>
      <c r="T4641" s="27" t="s">
        <v>8759</v>
      </c>
      <c r="U4641" s="28" t="str">
        <f>VLOOKUP(N4641,'散件（更新）'!B:G,6,FALSE)</f>
        <v>滚刷组件</v>
      </c>
      <c r="V4641" s="28" t="str">
        <f>VLOOKUP(N4641,'散件（更新）'!B:I,8,FALSE)</f>
        <v>6972200191786</v>
      </c>
    </row>
    <row r="4642" spans="1:22">
      <c r="A4642" s="57">
        <v>46169</v>
      </c>
      <c r="B4642" s="53" t="s">
        <v>107</v>
      </c>
      <c r="C4642" s="27" t="str">
        <f>VLOOKUP(B4642,'大货清单（不定期按GOMS更新）'!A:H,8,0)</f>
        <v>109-18790009</v>
      </c>
      <c r="D4642" s="27" t="str">
        <f>VLOOKUP(B4642,'大货清单（不定期按GOMS更新）'!A:C,3,0)</f>
        <v>CL1879-09</v>
      </c>
      <c r="E4642" s="27" t="str">
        <f>VLOOKUP(B4642,'大货清单（不定期按GOMS更新）'!A:H,4,0)</f>
        <v>IT,ES,FR,AT,DE,CH,NL,PL,DK,UA,VN,CZ,LT,GR</v>
      </c>
      <c r="F4642" s="27" t="str">
        <f>VLOOKUP(B4642,'大货清单（不定期按GOMS更新）'!A:H,2,0)</f>
        <v>Floor One S3 Extreme</v>
      </c>
      <c r="G4642" s="28">
        <f>VLOOKUP(B4642,'大货清单（不定期按GOMS更新）'!A:I,9,FALSE)</f>
        <v>6972200198471</v>
      </c>
      <c r="H4642" s="27" t="str">
        <f>VLOOKUP(B4642,'大货清单（不定期按GOMS更新）'!A:H,7,0)</f>
        <v>Blue</v>
      </c>
      <c r="I4642" s="27" t="str">
        <f>VLOOKUP(B4642,'大货清单（不定期按GOMS更新）'!A:F,6,FALSE)</f>
        <v>ACTIVE</v>
      </c>
      <c r="J4642" s="27" t="str">
        <f>VLOOKUP(B4642,'大货清单（不定期按GOMS更新）'!A:K,11,FALSE)</f>
        <v>8.3</v>
      </c>
      <c r="K4642" s="27" t="str">
        <f>VLOOKUP(B4642,'大货清单（不定期按GOMS更新）'!A:N,12,FALSE)</f>
        <v>326</v>
      </c>
      <c r="L4642" s="27" t="str">
        <f>VLOOKUP(B4642,'大货清单（不定期按GOMS更新）'!A:M,13,FALSE)</f>
        <v>296</v>
      </c>
      <c r="M4642" s="27" t="str">
        <f>VLOOKUP(B4642,'大货清单（不定期按GOMS更新）'!A:N,14,FALSE)</f>
        <v>736</v>
      </c>
      <c r="N4642" s="53" t="s">
        <v>1040</v>
      </c>
      <c r="O4642" s="27" t="str">
        <f>IFERROR(VLOOKUP(N4642,'散件迭代（不定期更新）'!C:J,8,FALSE),0)</f>
        <v>A43</v>
      </c>
      <c r="P4642" s="27" t="str">
        <f>IFERROR(VLOOKUP(N4642,'散件（更新）'!B:H,3,FALSE),0)</f>
        <v>206-1879-0102</v>
      </c>
      <c r="Q4642" s="27" t="str">
        <f>VLOOKUP(N4642,'散件（更新）'!B:H,2,FALSE)</f>
        <v>114-18790102</v>
      </c>
      <c r="R4642" s="27" t="str">
        <f>VLOOKUP(N4642,'散件（更新）'!B:H,7,FALSE)</f>
        <v>Hepa Assy</v>
      </c>
      <c r="S4642" s="27" t="str">
        <f>VLOOKUP(N4642,'散件（更新）'!B:E,4,FALSE)</f>
        <v>https://tineco-yxzt.oss-accelerate.aliyuncs.com/product/114-18790102.png</v>
      </c>
      <c r="T4642" s="27" t="s">
        <v>8759</v>
      </c>
      <c r="U4642" s="28" t="str">
        <f>VLOOKUP(N4642,'散件（更新）'!B:G,6,FALSE)</f>
        <v>回收桶过滤器组件（前置方形过滤器组件+回收桶滤网组件）</v>
      </c>
      <c r="V4642" s="28" t="str">
        <f>VLOOKUP(N4642,'散件（更新）'!B:I,8,FALSE)</f>
        <v>6972200191731</v>
      </c>
    </row>
    <row r="4643" spans="1:22">
      <c r="A4643" s="57">
        <v>46169</v>
      </c>
      <c r="B4643" s="53" t="s">
        <v>107</v>
      </c>
      <c r="C4643" s="27" t="str">
        <f>VLOOKUP(B4643,'大货清单（不定期按GOMS更新）'!A:H,8,0)</f>
        <v>109-18790009</v>
      </c>
      <c r="D4643" s="27" t="str">
        <f>VLOOKUP(B4643,'大货清单（不定期按GOMS更新）'!A:C,3,0)</f>
        <v>CL1879-09</v>
      </c>
      <c r="E4643" s="27" t="str">
        <f>VLOOKUP(B4643,'大货清单（不定期按GOMS更新）'!A:H,4,0)</f>
        <v>IT,ES,FR,AT,DE,CH,NL,PL,DK,UA,VN,CZ,LT,GR</v>
      </c>
      <c r="F4643" s="27" t="str">
        <f>VLOOKUP(B4643,'大货清单（不定期按GOMS更新）'!A:H,2,0)</f>
        <v>Floor One S3 Extreme</v>
      </c>
      <c r="G4643" s="28">
        <f>VLOOKUP(B4643,'大货清单（不定期按GOMS更新）'!A:I,9,FALSE)</f>
        <v>6972200198471</v>
      </c>
      <c r="H4643" s="27" t="str">
        <f>VLOOKUP(B4643,'大货清单（不定期按GOMS更新）'!A:H,7,0)</f>
        <v>Blue</v>
      </c>
      <c r="I4643" s="27" t="str">
        <f>VLOOKUP(B4643,'大货清单（不定期按GOMS更新）'!A:F,6,FALSE)</f>
        <v>ACTIVE</v>
      </c>
      <c r="J4643" s="27" t="str">
        <f>VLOOKUP(B4643,'大货清单（不定期按GOMS更新）'!A:K,11,FALSE)</f>
        <v>8.3</v>
      </c>
      <c r="K4643" s="27" t="str">
        <f>VLOOKUP(B4643,'大货清单（不定期按GOMS更新）'!A:N,12,FALSE)</f>
        <v>326</v>
      </c>
      <c r="L4643" s="27" t="str">
        <f>VLOOKUP(B4643,'大货清单（不定期按GOMS更新）'!A:M,13,FALSE)</f>
        <v>296</v>
      </c>
      <c r="M4643" s="27" t="str">
        <f>VLOOKUP(B4643,'大货清单（不定期按GOMS更新）'!A:N,14,FALSE)</f>
        <v>736</v>
      </c>
      <c r="N4643" s="53" t="s">
        <v>502</v>
      </c>
      <c r="O4643" s="27">
        <f>IFERROR(VLOOKUP(N4643,'散件迭代（不定期更新）'!C:J,8,FALSE),0)</f>
        <v>0</v>
      </c>
      <c r="P4643" s="27" t="str">
        <f>IFERROR(VLOOKUP(N4643,'散件（更新）'!B:H,3,FALSE),0)</f>
        <v>206-1879-0103</v>
      </c>
      <c r="Q4643" s="27" t="str">
        <f>VLOOKUP(N4643,'散件（更新）'!B:H,2,FALSE)</f>
        <v>114-18790103</v>
      </c>
      <c r="R4643" s="27" t="str">
        <f>VLOOKUP(N4643,'散件（更新）'!B:H,7,FALSE)</f>
        <v>Filter</v>
      </c>
      <c r="S4643" s="27" t="str">
        <f>VLOOKUP(N4643,'散件（更新）'!B:E,4,FALSE)</f>
        <v>https://tineco-yxzt.oss-accelerate.aliyuncs.com/20231227/9FWFI031100_1703640265133.png</v>
      </c>
      <c r="T4643" s="27" t="s">
        <v>8759</v>
      </c>
      <c r="U4643" s="28" t="str">
        <f>VLOOKUP(N4643,'散件（更新）'!B:G,6,FALSE)</f>
        <v>回收桶挡板</v>
      </c>
      <c r="V4643" s="28" t="str">
        <f>VLOOKUP(N4643,'散件（更新）'!B:I,8,FALSE)</f>
        <v>6972200191748</v>
      </c>
    </row>
    <row r="4644" spans="1:22">
      <c r="A4644" s="57">
        <v>46169</v>
      </c>
      <c r="B4644" s="53" t="s">
        <v>107</v>
      </c>
      <c r="C4644" s="27" t="str">
        <f>VLOOKUP(B4644,'大货清单（不定期按GOMS更新）'!A:H,8,0)</f>
        <v>109-18790009</v>
      </c>
      <c r="D4644" s="27" t="str">
        <f>VLOOKUP(B4644,'大货清单（不定期按GOMS更新）'!A:C,3,0)</f>
        <v>CL1879-09</v>
      </c>
      <c r="E4644" s="27" t="str">
        <f>VLOOKUP(B4644,'大货清单（不定期按GOMS更新）'!A:H,4,0)</f>
        <v>IT,ES,FR,AT,DE,CH,NL,PL,DK,UA,VN,CZ,LT,GR</v>
      </c>
      <c r="F4644" s="27" t="str">
        <f>VLOOKUP(B4644,'大货清单（不定期按GOMS更新）'!A:H,2,0)</f>
        <v>Floor One S3 Extreme</v>
      </c>
      <c r="G4644" s="28">
        <f>VLOOKUP(B4644,'大货清单（不定期按GOMS更新）'!A:I,9,FALSE)</f>
        <v>6972200198471</v>
      </c>
      <c r="H4644" s="27" t="str">
        <f>VLOOKUP(B4644,'大货清单（不定期按GOMS更新）'!A:H,7,0)</f>
        <v>Blue</v>
      </c>
      <c r="I4644" s="27" t="str">
        <f>VLOOKUP(B4644,'大货清单（不定期按GOMS更新）'!A:F,6,FALSE)</f>
        <v>ACTIVE</v>
      </c>
      <c r="J4644" s="27" t="str">
        <f>VLOOKUP(B4644,'大货清单（不定期按GOMS更新）'!A:K,11,FALSE)</f>
        <v>8.3</v>
      </c>
      <c r="K4644" s="27" t="str">
        <f>VLOOKUP(B4644,'大货清单（不定期按GOMS更新）'!A:N,12,FALSE)</f>
        <v>326</v>
      </c>
      <c r="L4644" s="27" t="str">
        <f>VLOOKUP(B4644,'大货清单（不定期按GOMS更新）'!A:M,13,FALSE)</f>
        <v>296</v>
      </c>
      <c r="M4644" s="27" t="str">
        <f>VLOOKUP(B4644,'大货清单（不定期按GOMS更新）'!A:N,14,FALSE)</f>
        <v>736</v>
      </c>
      <c r="N4644" s="53" t="s">
        <v>511</v>
      </c>
      <c r="O4644" s="27">
        <f>IFERROR(VLOOKUP(N4644,'散件迭代（不定期更新）'!C:J,8,FALSE),0)</f>
        <v>0</v>
      </c>
      <c r="P4644" s="27" t="str">
        <f>IFERROR(VLOOKUP(N4644,'散件（更新）'!B:H,3,FALSE),0)</f>
        <v>206-1879-0111</v>
      </c>
      <c r="Q4644" s="27" t="str">
        <f>VLOOKUP(N4644,'散件（更新）'!B:H,2,FALSE)</f>
        <v>114-18790111</v>
      </c>
      <c r="R4644" s="27" t="str">
        <f>VLOOKUP(N4644,'散件（更新）'!B:H,7,FALSE)</f>
        <v>Accessory Holder</v>
      </c>
      <c r="S4644" s="27" t="str">
        <f>VLOOKUP(N4644,'散件（更新）'!B:E,4,FALSE)</f>
        <v>https://tineco-yxzt.oss-accelerate.aliyuncs.com/20231219/9FWHA031100_1702948015795.png</v>
      </c>
      <c r="T4644" s="27" t="s">
        <v>8759</v>
      </c>
      <c r="U4644" s="28" t="str">
        <f>VLOOKUP(N4644,'散件（更新）'!B:G,6,FALSE)</f>
        <v>附件收纳架</v>
      </c>
      <c r="V4644" s="28" t="str">
        <f>VLOOKUP(N4644,'散件（更新）'!B:I,8,FALSE)</f>
        <v>6972200191823</v>
      </c>
    </row>
    <row r="4645" spans="1:22">
      <c r="A4645" s="57">
        <v>46169</v>
      </c>
      <c r="B4645" s="53" t="s">
        <v>107</v>
      </c>
      <c r="C4645" s="27" t="str">
        <f>VLOOKUP(B4645,'大货清单（不定期按GOMS更新）'!A:H,8,0)</f>
        <v>109-18790009</v>
      </c>
      <c r="D4645" s="27" t="str">
        <f>VLOOKUP(B4645,'大货清单（不定期按GOMS更新）'!A:C,3,0)</f>
        <v>CL1879-09</v>
      </c>
      <c r="E4645" s="27" t="str">
        <f>VLOOKUP(B4645,'大货清单（不定期按GOMS更新）'!A:H,4,0)</f>
        <v>IT,ES,FR,AT,DE,CH,NL,PL,DK,UA,VN,CZ,LT,GR</v>
      </c>
      <c r="F4645" s="27" t="str">
        <f>VLOOKUP(B4645,'大货清单（不定期按GOMS更新）'!A:H,2,0)</f>
        <v>Floor One S3 Extreme</v>
      </c>
      <c r="G4645" s="28">
        <f>VLOOKUP(B4645,'大货清单（不定期按GOMS更新）'!A:I,9,FALSE)</f>
        <v>6972200198471</v>
      </c>
      <c r="H4645" s="27" t="str">
        <f>VLOOKUP(B4645,'大货清单（不定期按GOMS更新）'!A:H,7,0)</f>
        <v>Blue</v>
      </c>
      <c r="I4645" s="27" t="str">
        <f>VLOOKUP(B4645,'大货清单（不定期按GOMS更新）'!A:F,6,FALSE)</f>
        <v>ACTIVE</v>
      </c>
      <c r="J4645" s="27" t="str">
        <f>VLOOKUP(B4645,'大货清单（不定期按GOMS更新）'!A:K,11,FALSE)</f>
        <v>8.3</v>
      </c>
      <c r="K4645" s="27" t="str">
        <f>VLOOKUP(B4645,'大货清单（不定期按GOMS更新）'!A:N,12,FALSE)</f>
        <v>326</v>
      </c>
      <c r="L4645" s="27" t="str">
        <f>VLOOKUP(B4645,'大货清单（不定期按GOMS更新）'!A:M,13,FALSE)</f>
        <v>296</v>
      </c>
      <c r="M4645" s="27" t="str">
        <f>VLOOKUP(B4645,'大货清单（不定期按GOMS更新）'!A:N,14,FALSE)</f>
        <v>736</v>
      </c>
      <c r="N4645" s="53" t="s">
        <v>509</v>
      </c>
      <c r="O4645" s="27">
        <f>IFERROR(VLOOKUP(N4645,'散件迭代（不定期更新）'!C:J,8,FALSE),0)</f>
        <v>0</v>
      </c>
      <c r="P4645" s="27" t="str">
        <f>IFERROR(VLOOKUP(N4645,'散件（更新）'!B:H,3,FALSE),0)</f>
        <v>206-1879-0110</v>
      </c>
      <c r="Q4645" s="27" t="str">
        <f>VLOOKUP(N4645,'散件（更新）'!B:H,2,FALSE)</f>
        <v>114-18790110</v>
      </c>
      <c r="R4645" s="27" t="str">
        <f>VLOOKUP(N4645,'散件（更新）'!B:H,7,FALSE)</f>
        <v>HEPA Holder</v>
      </c>
      <c r="S4645" s="27" t="str">
        <f>VLOOKUP(N4645,'散件（更新）'!B:E,4,FALSE)</f>
        <v>https://tineco-yxzt.oss-accelerate.aliyuncs.com/20231219/9FWHE031100_1702948016096.png</v>
      </c>
      <c r="T4645" s="27" t="s">
        <v>8759</v>
      </c>
      <c r="U4645" s="28" t="str">
        <f>VLOOKUP(N4645,'散件（更新）'!B:G,6,FALSE)</f>
        <v>托盘HEPA架</v>
      </c>
      <c r="V4645" s="28" t="str">
        <f>VLOOKUP(N4645,'散件（更新）'!B:I,8,FALSE)</f>
        <v>6972200191816</v>
      </c>
    </row>
    <row r="4646" spans="1:22">
      <c r="A4646" s="57">
        <v>46169</v>
      </c>
      <c r="B4646" s="53" t="s">
        <v>107</v>
      </c>
      <c r="C4646" s="27" t="str">
        <f>VLOOKUP(B4646,'大货清单（不定期按GOMS更新）'!A:H,8,0)</f>
        <v>109-18790009</v>
      </c>
      <c r="D4646" s="27" t="str">
        <f>VLOOKUP(B4646,'大货清单（不定期按GOMS更新）'!A:C,3,0)</f>
        <v>CL1879-09</v>
      </c>
      <c r="E4646" s="27" t="str">
        <f>VLOOKUP(B4646,'大货清单（不定期按GOMS更新）'!A:H,4,0)</f>
        <v>IT,ES,FR,AT,DE,CH,NL,PL,DK,UA,VN,CZ,LT,GR</v>
      </c>
      <c r="F4646" s="27" t="str">
        <f>VLOOKUP(B4646,'大货清单（不定期按GOMS更新）'!A:H,2,0)</f>
        <v>Floor One S3 Extreme</v>
      </c>
      <c r="G4646" s="28">
        <f>VLOOKUP(B4646,'大货清单（不定期按GOMS更新）'!A:I,9,FALSE)</f>
        <v>6972200198471</v>
      </c>
      <c r="H4646" s="27" t="str">
        <f>VLOOKUP(B4646,'大货清单（不定期按GOMS更新）'!A:H,7,0)</f>
        <v>Blue</v>
      </c>
      <c r="I4646" s="27" t="str">
        <f>VLOOKUP(B4646,'大货清单（不定期按GOMS更新）'!A:F,6,FALSE)</f>
        <v>ACTIVE</v>
      </c>
      <c r="J4646" s="27" t="str">
        <f>VLOOKUP(B4646,'大货清单（不定期按GOMS更新）'!A:K,11,FALSE)</f>
        <v>8.3</v>
      </c>
      <c r="K4646" s="27" t="str">
        <f>VLOOKUP(B4646,'大货清单（不定期按GOMS更新）'!A:N,12,FALSE)</f>
        <v>326</v>
      </c>
      <c r="L4646" s="27" t="str">
        <f>VLOOKUP(B4646,'大货清单（不定期按GOMS更新）'!A:M,13,FALSE)</f>
        <v>296</v>
      </c>
      <c r="M4646" s="27" t="str">
        <f>VLOOKUP(B4646,'大货清单（不定期按GOMS更新）'!A:N,14,FALSE)</f>
        <v>736</v>
      </c>
      <c r="N4646" s="53" t="s">
        <v>1038</v>
      </c>
      <c r="O4646" s="27" t="str">
        <f>IFERROR(VLOOKUP(N4646,'散件迭代（不定期更新）'!C:J,8,FALSE),0)</f>
        <v>A26</v>
      </c>
      <c r="P4646" s="27" t="str">
        <f>IFERROR(VLOOKUP(N4646,'散件（更新）'!B:H,3,FALSE),0)</f>
        <v>206-1879-0113</v>
      </c>
      <c r="Q4646" s="27" t="str">
        <f>VLOOKUP(N4646,'散件（更新）'!B:H,2,FALSE)</f>
        <v>114-18790113</v>
      </c>
      <c r="R4646" s="27" t="str">
        <f>VLOOKUP(N4646,'散件（更新）'!B:H,7,FALSE)</f>
        <v>Adapter</v>
      </c>
      <c r="S4646" s="27" t="str">
        <f>VLOOKUP(N4646,'散件（更新）'!B:E,4,FALSE)</f>
        <v>https://tineco-yxzt.oss-accelerate.aliyuncs.com/product/114-18790113.jpg</v>
      </c>
      <c r="T4646" s="27" t="s">
        <v>8759</v>
      </c>
      <c r="U4646" s="28" t="str">
        <f>VLOOKUP(N4646,'散件（更新）'!B:G,6,FALSE)</f>
        <v>适配器（高配）</v>
      </c>
      <c r="V4646" s="28" t="str">
        <f>VLOOKUP(N4646,'散件（更新）'!B:I,8,FALSE)</f>
        <v>6972200191847</v>
      </c>
    </row>
    <row r="4647" spans="1:22">
      <c r="A4647" s="57">
        <v>46169</v>
      </c>
      <c r="B4647" s="53" t="s">
        <v>107</v>
      </c>
      <c r="C4647" s="27" t="str">
        <f>VLOOKUP(B4647,'大货清单（不定期按GOMS更新）'!A:H,8,0)</f>
        <v>109-18790009</v>
      </c>
      <c r="D4647" s="27" t="str">
        <f>VLOOKUP(B4647,'大货清单（不定期按GOMS更新）'!A:C,3,0)</f>
        <v>CL1879-09</v>
      </c>
      <c r="E4647" s="27" t="str">
        <f>VLOOKUP(B4647,'大货清单（不定期按GOMS更新）'!A:H,4,0)</f>
        <v>IT,ES,FR,AT,DE,CH,NL,PL,DK,UA,VN,CZ,LT,GR</v>
      </c>
      <c r="F4647" s="27" t="str">
        <f>VLOOKUP(B4647,'大货清单（不定期按GOMS更新）'!A:H,2,0)</f>
        <v>Floor One S3 Extreme</v>
      </c>
      <c r="G4647" s="28">
        <f>VLOOKUP(B4647,'大货清单（不定期按GOMS更新）'!A:I,9,FALSE)</f>
        <v>6972200198471</v>
      </c>
      <c r="H4647" s="27" t="str">
        <f>VLOOKUP(B4647,'大货清单（不定期按GOMS更新）'!A:H,7,0)</f>
        <v>Blue</v>
      </c>
      <c r="I4647" s="27" t="str">
        <f>VLOOKUP(B4647,'大货清单（不定期按GOMS更新）'!A:F,6,FALSE)</f>
        <v>ACTIVE</v>
      </c>
      <c r="J4647" s="27" t="str">
        <f>VLOOKUP(B4647,'大货清单（不定期按GOMS更新）'!A:K,11,FALSE)</f>
        <v>8.3</v>
      </c>
      <c r="K4647" s="27" t="str">
        <f>VLOOKUP(B4647,'大货清单（不定期按GOMS更新）'!A:N,12,FALSE)</f>
        <v>326</v>
      </c>
      <c r="L4647" s="27" t="str">
        <f>VLOOKUP(B4647,'大货清单（不定期按GOMS更新）'!A:M,13,FALSE)</f>
        <v>296</v>
      </c>
      <c r="M4647" s="27" t="str">
        <f>VLOOKUP(B4647,'大货清单（不定期按GOMS更新）'!A:N,14,FALSE)</f>
        <v>736</v>
      </c>
      <c r="N4647" s="53" t="s">
        <v>1042</v>
      </c>
      <c r="O4647" s="27">
        <f>IFERROR(VLOOKUP(N4647,'散件迭代（不定期更新）'!C:J,8,FALSE),0)</f>
        <v>0</v>
      </c>
      <c r="P4647" s="27" t="str">
        <f>IFERROR(VLOOKUP(N4647,'散件（更新）'!B:H,3,FALSE),0)</f>
        <v>206-1879-0112</v>
      </c>
      <c r="Q4647" s="27" t="str">
        <f>VLOOKUP(N4647,'散件（更新）'!B:H,2,FALSE)</f>
        <v>114-18790112</v>
      </c>
      <c r="R4647" s="27" t="str">
        <f>VLOOKUP(N4647,'散件（更新）'!B:H,7,FALSE)</f>
        <v>Charging Base</v>
      </c>
      <c r="S4647" s="27" t="str">
        <f>VLOOKUP(N4647,'散件（更新）'!B:E,4,FALSE)</f>
        <v>https://tineco-yxzt.oss-accelerate.aliyuncs.com/20231219/9FWPB031100_1702948018050.png</v>
      </c>
      <c r="T4647" s="27" t="s">
        <v>8759</v>
      </c>
      <c r="U4647" s="28" t="str">
        <f>VLOOKUP(N4647,'散件（更新）'!B:G,6,FALSE)</f>
        <v>托盘组件</v>
      </c>
      <c r="V4647" s="28" t="str">
        <f>VLOOKUP(N4647,'散件（更新）'!B:I,8,FALSE)</f>
        <v>6972200191830</v>
      </c>
    </row>
    <row r="4648" spans="1:22">
      <c r="A4648" s="57">
        <v>46169</v>
      </c>
      <c r="B4648" s="53" t="s">
        <v>107</v>
      </c>
      <c r="C4648" s="27" t="str">
        <f>VLOOKUP(B4648,'大货清单（不定期按GOMS更新）'!A:H,8,0)</f>
        <v>109-18790009</v>
      </c>
      <c r="D4648" s="27" t="str">
        <f>VLOOKUP(B4648,'大货清单（不定期按GOMS更新）'!A:C,3,0)</f>
        <v>CL1879-09</v>
      </c>
      <c r="E4648" s="27" t="str">
        <f>VLOOKUP(B4648,'大货清单（不定期按GOMS更新）'!A:H,4,0)</f>
        <v>IT,ES,FR,AT,DE,CH,NL,PL,DK,UA,VN,CZ,LT,GR</v>
      </c>
      <c r="F4648" s="27" t="str">
        <f>VLOOKUP(B4648,'大货清单（不定期按GOMS更新）'!A:H,2,0)</f>
        <v>Floor One S3 Extreme</v>
      </c>
      <c r="G4648" s="28">
        <f>VLOOKUP(B4648,'大货清单（不定期按GOMS更新）'!A:I,9,FALSE)</f>
        <v>6972200198471</v>
      </c>
      <c r="H4648" s="27" t="str">
        <f>VLOOKUP(B4648,'大货清单（不定期按GOMS更新）'!A:H,7,0)</f>
        <v>Blue</v>
      </c>
      <c r="I4648" s="27" t="str">
        <f>VLOOKUP(B4648,'大货清单（不定期按GOMS更新）'!A:F,6,FALSE)</f>
        <v>ACTIVE</v>
      </c>
      <c r="J4648" s="27" t="str">
        <f>VLOOKUP(B4648,'大货清单（不定期按GOMS更新）'!A:K,11,FALSE)</f>
        <v>8.3</v>
      </c>
      <c r="K4648" s="27" t="str">
        <f>VLOOKUP(B4648,'大货清单（不定期按GOMS更新）'!A:N,12,FALSE)</f>
        <v>326</v>
      </c>
      <c r="L4648" s="27" t="str">
        <f>VLOOKUP(B4648,'大货清单（不定期按GOMS更新）'!A:M,13,FALSE)</f>
        <v>296</v>
      </c>
      <c r="M4648" s="27" t="str">
        <f>VLOOKUP(B4648,'大货清单（不定期按GOMS更新）'!A:N,14,FALSE)</f>
        <v>736</v>
      </c>
      <c r="N4648" s="53" t="s">
        <v>1069</v>
      </c>
      <c r="O4648" s="27">
        <f>IFERROR(VLOOKUP(N4648,'散件迭代（不定期更新）'!C:J,8,FALSE),0)</f>
        <v>0</v>
      </c>
      <c r="P4648" s="27" t="str">
        <f>IFERROR(VLOOKUP(N4648,'散件（更新）'!B:H,3,FALSE),0)</f>
        <v>206-1879-0712</v>
      </c>
      <c r="Q4648" s="27" t="str">
        <f>VLOOKUP(N4648,'散件（更新）'!B:H,2,FALSE)</f>
        <v>114-18790712</v>
      </c>
      <c r="R4648" s="27" t="str">
        <f>VLOOKUP(N4648,'散件（更新）'!B:H,7,FALSE)</f>
        <v>Battery</v>
      </c>
      <c r="S4648" s="27">
        <f>VLOOKUP(N4648,'散件（更新）'!B:E,4,FALSE)</f>
        <v>0</v>
      </c>
      <c r="T4648" s="27" t="s">
        <v>8759</v>
      </c>
      <c r="U4648" s="28" t="str">
        <f>VLOOKUP(N4648,'散件（更新）'!B:G,6,FALSE)</f>
        <v>电池包组件高配</v>
      </c>
      <c r="V4648" s="28" t="str">
        <f>VLOOKUP(N4648,'散件（更新）'!B:I,8,FALSE)</f>
        <v>6972200194336</v>
      </c>
    </row>
    <row r="4649" spans="1:22">
      <c r="A4649" s="57">
        <v>46169</v>
      </c>
      <c r="B4649" s="53" t="s">
        <v>107</v>
      </c>
      <c r="C4649" s="27" t="str">
        <f>VLOOKUP(B4649,'大货清单（不定期按GOMS更新）'!A:H,8,0)</f>
        <v>109-18790009</v>
      </c>
      <c r="D4649" s="27" t="str">
        <f>VLOOKUP(B4649,'大货清单（不定期按GOMS更新）'!A:C,3,0)</f>
        <v>CL1879-09</v>
      </c>
      <c r="E4649" s="27" t="str">
        <f>VLOOKUP(B4649,'大货清单（不定期按GOMS更新）'!A:H,4,0)</f>
        <v>IT,ES,FR,AT,DE,CH,NL,PL,DK,UA,VN,CZ,LT,GR</v>
      </c>
      <c r="F4649" s="27" t="str">
        <f>VLOOKUP(B4649,'大货清单（不定期按GOMS更新）'!A:H,2,0)</f>
        <v>Floor One S3 Extreme</v>
      </c>
      <c r="G4649" s="28">
        <f>VLOOKUP(B4649,'大货清单（不定期按GOMS更新）'!A:I,9,FALSE)</f>
        <v>6972200198471</v>
      </c>
      <c r="H4649" s="27" t="str">
        <f>VLOOKUP(B4649,'大货清单（不定期按GOMS更新）'!A:H,7,0)</f>
        <v>Blue</v>
      </c>
      <c r="I4649" s="27" t="str">
        <f>VLOOKUP(B4649,'大货清单（不定期按GOMS更新）'!A:F,6,FALSE)</f>
        <v>ACTIVE</v>
      </c>
      <c r="J4649" s="27" t="str">
        <f>VLOOKUP(B4649,'大货清单（不定期按GOMS更新）'!A:K,11,FALSE)</f>
        <v>8.3</v>
      </c>
      <c r="K4649" s="27" t="str">
        <f>VLOOKUP(B4649,'大货清单（不定期按GOMS更新）'!A:N,12,FALSE)</f>
        <v>326</v>
      </c>
      <c r="L4649" s="27" t="str">
        <f>VLOOKUP(B4649,'大货清单（不定期按GOMS更新）'!A:M,13,FALSE)</f>
        <v>296</v>
      </c>
      <c r="M4649" s="27" t="str">
        <f>VLOOKUP(B4649,'大货清单（不定期按GOMS更新）'!A:N,14,FALSE)</f>
        <v>736</v>
      </c>
      <c r="N4649" s="53" t="s">
        <v>1068</v>
      </c>
      <c r="O4649" s="27">
        <f>IFERROR(VLOOKUP(N4649,'散件迭代（不定期更新）'!C:J,8,FALSE),0)</f>
        <v>0</v>
      </c>
      <c r="P4649" s="27" t="str">
        <f>IFERROR(VLOOKUP(N4649,'散件（更新）'!B:H,3,FALSE),0)</f>
        <v>206-1879-0714</v>
      </c>
      <c r="Q4649" s="27" t="str">
        <f>VLOOKUP(N4649,'散件（更新）'!B:H,2,FALSE)</f>
        <v>114-18790714</v>
      </c>
      <c r="R4649" s="27" t="str">
        <f>VLOOKUP(N4649,'散件（更新）'!B:H,7,FALSE)</f>
        <v>Repair Charging</v>
      </c>
      <c r="S4649" s="27" t="str">
        <f>VLOOKUP(N4649,'散件（更新）'!B:E,4,FALSE)</f>
        <v>https://tineco-yxzt.oss-accelerate.aliyuncs.com/20231219/9FWRC031100_1702948019729.png</v>
      </c>
      <c r="T4649" s="27" t="s">
        <v>8759</v>
      </c>
      <c r="U4649" s="28" t="str">
        <f>VLOOKUP(N4649,'散件（更新）'!B:G,6,FALSE)</f>
        <v>托盘充电盒组件</v>
      </c>
      <c r="V4649" s="28" t="str">
        <f>VLOOKUP(N4649,'散件（更新）'!B:I,8,FALSE)</f>
        <v>6972200195692</v>
      </c>
    </row>
    <row r="4650" spans="1:22">
      <c r="A4650" s="57">
        <v>46169</v>
      </c>
      <c r="B4650" s="53" t="s">
        <v>107</v>
      </c>
      <c r="C4650" s="27" t="str">
        <f>VLOOKUP(B4650,'大货清单（不定期按GOMS更新）'!A:H,8,0)</f>
        <v>109-18790009</v>
      </c>
      <c r="D4650" s="27" t="str">
        <f>VLOOKUP(B4650,'大货清单（不定期按GOMS更新）'!A:C,3,0)</f>
        <v>CL1879-09</v>
      </c>
      <c r="E4650" s="27" t="str">
        <f>VLOOKUP(B4650,'大货清单（不定期按GOMS更新）'!A:H,4,0)</f>
        <v>IT,ES,FR,AT,DE,CH,NL,PL,DK,UA,VN,CZ,LT,GR</v>
      </c>
      <c r="F4650" s="27" t="str">
        <f>VLOOKUP(B4650,'大货清单（不定期按GOMS更新）'!A:H,2,0)</f>
        <v>Floor One S3 Extreme</v>
      </c>
      <c r="G4650" s="28">
        <f>VLOOKUP(B4650,'大货清单（不定期按GOMS更新）'!A:I,9,FALSE)</f>
        <v>6972200198471</v>
      </c>
      <c r="H4650" s="27" t="str">
        <f>VLOOKUP(B4650,'大货清单（不定期按GOMS更新）'!A:H,7,0)</f>
        <v>Blue</v>
      </c>
      <c r="I4650" s="27" t="str">
        <f>VLOOKUP(B4650,'大货清单（不定期按GOMS更新）'!A:F,6,FALSE)</f>
        <v>ACTIVE</v>
      </c>
      <c r="J4650" s="27" t="str">
        <f>VLOOKUP(B4650,'大货清单（不定期按GOMS更新）'!A:K,11,FALSE)</f>
        <v>8.3</v>
      </c>
      <c r="K4650" s="27" t="str">
        <f>VLOOKUP(B4650,'大货清单（不定期按GOMS更新）'!A:N,12,FALSE)</f>
        <v>326</v>
      </c>
      <c r="L4650" s="27" t="str">
        <f>VLOOKUP(B4650,'大货清单（不定期按GOMS更新）'!A:M,13,FALSE)</f>
        <v>296</v>
      </c>
      <c r="M4650" s="27" t="str">
        <f>VLOOKUP(B4650,'大货清单（不定期按GOMS更新）'!A:N,14,FALSE)</f>
        <v>736</v>
      </c>
      <c r="N4650" s="53" t="s">
        <v>1067</v>
      </c>
      <c r="O4650" s="27">
        <f>IFERROR(VLOOKUP(N4650,'散件迭代（不定期更新）'!C:J,8,FALSE),0)</f>
        <v>0</v>
      </c>
      <c r="P4650" s="27" t="str">
        <f>IFERROR(VLOOKUP(N4650,'散件（更新）'!B:H,3,FALSE),0)</f>
        <v>206-1879-0705</v>
      </c>
      <c r="Q4650" s="27" t="str">
        <f>VLOOKUP(N4650,'散件（更新）'!B:H,2,FALSE)</f>
        <v>114-18790705</v>
      </c>
      <c r="R4650" s="27" t="str">
        <f>VLOOKUP(N4650,'散件（更新）'!B:H,7,FALSE)</f>
        <v>Display Screen</v>
      </c>
      <c r="S4650" s="27" t="str">
        <f>VLOOKUP(N4650,'散件（更新）'!B:E,4,FALSE)</f>
        <v>https://tineco-yxzt.oss-accelerate.aliyuncs.com/20231219/9FWRD031100_1702948020299.png</v>
      </c>
      <c r="T4650" s="27" t="s">
        <v>8759</v>
      </c>
      <c r="U4650" s="28" t="str">
        <f>VLOOKUP(N4650,'散件（更新）'!B:G,6,FALSE)</f>
        <v>机体顶盖显示组件</v>
      </c>
      <c r="V4650" s="28" t="str">
        <f>VLOOKUP(N4650,'散件（更新）'!B:I,8,FALSE)</f>
        <v>6972200197443</v>
      </c>
    </row>
    <row r="4651" spans="1:22">
      <c r="A4651" s="57">
        <v>46169</v>
      </c>
      <c r="B4651" s="53" t="s">
        <v>107</v>
      </c>
      <c r="C4651" s="27" t="str">
        <f>VLOOKUP(B4651,'大货清单（不定期按GOMS更新）'!A:H,8,0)</f>
        <v>109-18790009</v>
      </c>
      <c r="D4651" s="27" t="str">
        <f>VLOOKUP(B4651,'大货清单（不定期按GOMS更新）'!A:C,3,0)</f>
        <v>CL1879-09</v>
      </c>
      <c r="E4651" s="27" t="str">
        <f>VLOOKUP(B4651,'大货清单（不定期按GOMS更新）'!A:H,4,0)</f>
        <v>IT,ES,FR,AT,DE,CH,NL,PL,DK,UA,VN,CZ,LT,GR</v>
      </c>
      <c r="F4651" s="27" t="str">
        <f>VLOOKUP(B4651,'大货清单（不定期按GOMS更新）'!A:H,2,0)</f>
        <v>Floor One S3 Extreme</v>
      </c>
      <c r="G4651" s="28">
        <f>VLOOKUP(B4651,'大货清单（不定期按GOMS更新）'!A:I,9,FALSE)</f>
        <v>6972200198471</v>
      </c>
      <c r="H4651" s="27" t="str">
        <f>VLOOKUP(B4651,'大货清单（不定期按GOMS更新）'!A:H,7,0)</f>
        <v>Blue</v>
      </c>
      <c r="I4651" s="27" t="str">
        <f>VLOOKUP(B4651,'大货清单（不定期按GOMS更新）'!A:F,6,FALSE)</f>
        <v>ACTIVE</v>
      </c>
      <c r="J4651" s="27" t="str">
        <f>VLOOKUP(B4651,'大货清单（不定期按GOMS更新）'!A:K,11,FALSE)</f>
        <v>8.3</v>
      </c>
      <c r="K4651" s="27" t="str">
        <f>VLOOKUP(B4651,'大货清单（不定期按GOMS更新）'!A:N,12,FALSE)</f>
        <v>326</v>
      </c>
      <c r="L4651" s="27" t="str">
        <f>VLOOKUP(B4651,'大货清单（不定期按GOMS更新）'!A:M,13,FALSE)</f>
        <v>296</v>
      </c>
      <c r="M4651" s="27" t="str">
        <f>VLOOKUP(B4651,'大货清单（不定期按GOMS更新）'!A:N,14,FALSE)</f>
        <v>736</v>
      </c>
      <c r="N4651" s="53" t="s">
        <v>1056</v>
      </c>
      <c r="O4651" s="27">
        <f>IFERROR(VLOOKUP(N4651,'散件迭代（不定期更新）'!C:J,8,FALSE),0)</f>
        <v>0</v>
      </c>
      <c r="P4651" s="27" t="str">
        <f>IFERROR(VLOOKUP(N4651,'散件（更新）'!B:H,3,FALSE),0)</f>
        <v>206-1879-0201</v>
      </c>
      <c r="Q4651" s="27" t="str">
        <f>VLOOKUP(N4651,'散件（更新）'!B:H,2,FALSE)</f>
        <v>114-18790201</v>
      </c>
      <c r="R4651" s="27" t="str">
        <f>VLOOKUP(N4651,'散件（更新）'!B:H,7,FALSE)</f>
        <v>Wire</v>
      </c>
      <c r="S4651" s="27">
        <f>VLOOKUP(N4651,'散件（更新）'!B:E,4,FALSE)</f>
        <v>0</v>
      </c>
      <c r="T4651" s="27" t="s">
        <v>8759</v>
      </c>
      <c r="U4651" s="28" t="str">
        <f>VLOOKUP(N4651,'散件（更新）'!B:G,6,FALSE)</f>
        <v>机身充电导线组件</v>
      </c>
      <c r="V4651" s="28" t="str">
        <f>VLOOKUP(N4651,'散件（更新）'!B:I,8,FALSE)</f>
        <v>6972200194299</v>
      </c>
    </row>
    <row r="4652" spans="1:22">
      <c r="A4652" s="57">
        <v>46169</v>
      </c>
      <c r="B4652" s="53" t="s">
        <v>107</v>
      </c>
      <c r="C4652" s="27" t="str">
        <f>VLOOKUP(B4652,'大货清单（不定期按GOMS更新）'!A:H,8,0)</f>
        <v>109-18790009</v>
      </c>
      <c r="D4652" s="27" t="str">
        <f>VLOOKUP(B4652,'大货清单（不定期按GOMS更新）'!A:C,3,0)</f>
        <v>CL1879-09</v>
      </c>
      <c r="E4652" s="27" t="str">
        <f>VLOOKUP(B4652,'大货清单（不定期按GOMS更新）'!A:H,4,0)</f>
        <v>IT,ES,FR,AT,DE,CH,NL,PL,DK,UA,VN,CZ,LT,GR</v>
      </c>
      <c r="F4652" s="27" t="str">
        <f>VLOOKUP(B4652,'大货清单（不定期按GOMS更新）'!A:H,2,0)</f>
        <v>Floor One S3 Extreme</v>
      </c>
      <c r="G4652" s="28">
        <f>VLOOKUP(B4652,'大货清单（不定期按GOMS更新）'!A:I,9,FALSE)</f>
        <v>6972200198471</v>
      </c>
      <c r="H4652" s="27" t="str">
        <f>VLOOKUP(B4652,'大货清单（不定期按GOMS更新）'!A:H,7,0)</f>
        <v>Blue</v>
      </c>
      <c r="I4652" s="27" t="str">
        <f>VLOOKUP(B4652,'大货清单（不定期按GOMS更新）'!A:F,6,FALSE)</f>
        <v>ACTIVE</v>
      </c>
      <c r="J4652" s="27" t="str">
        <f>VLOOKUP(B4652,'大货清单（不定期按GOMS更新）'!A:K,11,FALSE)</f>
        <v>8.3</v>
      </c>
      <c r="K4652" s="27" t="str">
        <f>VLOOKUP(B4652,'大货清单（不定期按GOMS更新）'!A:N,12,FALSE)</f>
        <v>326</v>
      </c>
      <c r="L4652" s="27" t="str">
        <f>VLOOKUP(B4652,'大货清单（不定期按GOMS更新）'!A:M,13,FALSE)</f>
        <v>296</v>
      </c>
      <c r="M4652" s="27" t="str">
        <f>VLOOKUP(B4652,'大货清单（不定期按GOMS更新）'!A:N,14,FALSE)</f>
        <v>736</v>
      </c>
      <c r="N4652" s="53" t="s">
        <v>1062</v>
      </c>
      <c r="O4652" s="27" t="str">
        <f>IFERROR(VLOOKUP(N4652,'散件迭代（不定期更新）'!C:J,8,FALSE),0)</f>
        <v>A20</v>
      </c>
      <c r="P4652" s="27" t="str">
        <f>IFERROR(VLOOKUP(N4652,'散件（更新）'!B:H,3,FALSE),0)</f>
        <v>206-1879-0023</v>
      </c>
      <c r="Q4652" s="27" t="str">
        <f>VLOOKUP(N4652,'散件（更新）'!B:H,2,FALSE)</f>
        <v>114-18790023</v>
      </c>
      <c r="R4652" s="27" t="str">
        <f>VLOOKUP(N4652,'散件（更新）'!B:H,7,FALSE)</f>
        <v>Swich</v>
      </c>
      <c r="S4652" s="27" t="str">
        <f>VLOOKUP(N4652,'散件（更新）'!B:E,4,FALSE)</f>
        <v>https://tineco-yxzt.oss-accelerate.aliyuncs.com/20231219/9FWRK050000_1702948027670.png</v>
      </c>
      <c r="T4652" s="27" t="s">
        <v>8759</v>
      </c>
      <c r="U4652" s="28" t="str">
        <f>VLOOKUP(N4652,'散件（更新）'!B:G,6,FALSE)</f>
        <v>微动开关</v>
      </c>
      <c r="V4652" s="28" t="str">
        <f>VLOOKUP(N4652,'散件（更新）'!B:I,8,FALSE)</f>
        <v>6972200197467</v>
      </c>
    </row>
    <row r="4653" spans="1:22">
      <c r="A4653" s="57">
        <v>46169</v>
      </c>
      <c r="B4653" s="53" t="s">
        <v>107</v>
      </c>
      <c r="C4653" s="27" t="str">
        <f>VLOOKUP(B4653,'大货清单（不定期按GOMS更新）'!A:H,8,0)</f>
        <v>109-18790009</v>
      </c>
      <c r="D4653" s="27" t="str">
        <f>VLOOKUP(B4653,'大货清单（不定期按GOMS更新）'!A:C,3,0)</f>
        <v>CL1879-09</v>
      </c>
      <c r="E4653" s="27" t="str">
        <f>VLOOKUP(B4653,'大货清单（不定期按GOMS更新）'!A:H,4,0)</f>
        <v>IT,ES,FR,AT,DE,CH,NL,PL,DK,UA,VN,CZ,LT,GR</v>
      </c>
      <c r="F4653" s="27" t="str">
        <f>VLOOKUP(B4653,'大货清单（不定期按GOMS更新）'!A:H,2,0)</f>
        <v>Floor One S3 Extreme</v>
      </c>
      <c r="G4653" s="28">
        <f>VLOOKUP(B4653,'大货清单（不定期按GOMS更新）'!A:I,9,FALSE)</f>
        <v>6972200198471</v>
      </c>
      <c r="H4653" s="27" t="str">
        <f>VLOOKUP(B4653,'大货清单（不定期按GOMS更新）'!A:H,7,0)</f>
        <v>Blue</v>
      </c>
      <c r="I4653" s="27" t="str">
        <f>VLOOKUP(B4653,'大货清单（不定期按GOMS更新）'!A:F,6,FALSE)</f>
        <v>ACTIVE</v>
      </c>
      <c r="J4653" s="27" t="str">
        <f>VLOOKUP(B4653,'大货清单（不定期按GOMS更新）'!A:K,11,FALSE)</f>
        <v>8.3</v>
      </c>
      <c r="K4653" s="27" t="str">
        <f>VLOOKUP(B4653,'大货清单（不定期按GOMS更新）'!A:N,12,FALSE)</f>
        <v>326</v>
      </c>
      <c r="L4653" s="27" t="str">
        <f>VLOOKUP(B4653,'大货清单（不定期按GOMS更新）'!A:M,13,FALSE)</f>
        <v>296</v>
      </c>
      <c r="M4653" s="27" t="str">
        <f>VLOOKUP(B4653,'大货清单（不定期按GOMS更新）'!A:N,14,FALSE)</f>
        <v>736</v>
      </c>
      <c r="N4653" s="53" t="s">
        <v>1070</v>
      </c>
      <c r="O4653" s="27">
        <f>IFERROR(VLOOKUP(N4653,'散件迭代（不定期更新）'!C:J,8,FALSE),0)</f>
        <v>0</v>
      </c>
      <c r="P4653" s="27" t="str">
        <f>IFERROR(VLOOKUP(N4653,'散件（更新）'!B:H,3,FALSE),0)</f>
        <v>206-1879-0704</v>
      </c>
      <c r="Q4653" s="27" t="str">
        <f>VLOOKUP(N4653,'散件（更新）'!B:H,2,FALSE)</f>
        <v>114-18790704</v>
      </c>
      <c r="R4653" s="27" t="str">
        <f>VLOOKUP(N4653,'散件（更新）'!B:H,7,FALSE)</f>
        <v>Motor</v>
      </c>
      <c r="S4653" s="27" t="str">
        <f>VLOOKUP(N4653,'散件（更新）'!B:E,4,FALSE)</f>
        <v>https://tineco-yxzt.oss-accelerate.aliyuncs.com/product/114-18790704.jpg</v>
      </c>
      <c r="T4653" s="27" t="s">
        <v>8759</v>
      </c>
      <c r="U4653" s="28" t="str">
        <f>VLOOKUP(N4653,'散件（更新）'!B:G,6,FALSE)</f>
        <v>无刷电机</v>
      </c>
      <c r="V4653" s="28" t="str">
        <f>VLOOKUP(N4653,'散件（更新）'!B:I,8,FALSE)</f>
        <v>6972200194305</v>
      </c>
    </row>
    <row r="4654" spans="1:22">
      <c r="A4654" s="57">
        <v>46169</v>
      </c>
      <c r="B4654" s="53" t="s">
        <v>107</v>
      </c>
      <c r="C4654" s="27" t="str">
        <f>VLOOKUP(B4654,'大货清单（不定期按GOMS更新）'!A:H,8,0)</f>
        <v>109-18790009</v>
      </c>
      <c r="D4654" s="27" t="str">
        <f>VLOOKUP(B4654,'大货清单（不定期按GOMS更新）'!A:C,3,0)</f>
        <v>CL1879-09</v>
      </c>
      <c r="E4654" s="27" t="str">
        <f>VLOOKUP(B4654,'大货清单（不定期按GOMS更新）'!A:H,4,0)</f>
        <v>IT,ES,FR,AT,DE,CH,NL,PL,DK,UA,VN,CZ,LT,GR</v>
      </c>
      <c r="F4654" s="27" t="str">
        <f>VLOOKUP(B4654,'大货清单（不定期按GOMS更新）'!A:H,2,0)</f>
        <v>Floor One S3 Extreme</v>
      </c>
      <c r="G4654" s="28">
        <f>VLOOKUP(B4654,'大货清单（不定期按GOMS更新）'!A:I,9,FALSE)</f>
        <v>6972200198471</v>
      </c>
      <c r="H4654" s="27" t="str">
        <f>VLOOKUP(B4654,'大货清单（不定期按GOMS更新）'!A:H,7,0)</f>
        <v>Blue</v>
      </c>
      <c r="I4654" s="27" t="str">
        <f>VLOOKUP(B4654,'大货清单（不定期按GOMS更新）'!A:F,6,FALSE)</f>
        <v>ACTIVE</v>
      </c>
      <c r="J4654" s="27" t="str">
        <f>VLOOKUP(B4654,'大货清单（不定期按GOMS更新）'!A:K,11,FALSE)</f>
        <v>8.3</v>
      </c>
      <c r="K4654" s="27" t="str">
        <f>VLOOKUP(B4654,'大货清单（不定期按GOMS更新）'!A:N,12,FALSE)</f>
        <v>326</v>
      </c>
      <c r="L4654" s="27" t="str">
        <f>VLOOKUP(B4654,'大货清单（不定期按GOMS更新）'!A:M,13,FALSE)</f>
        <v>296</v>
      </c>
      <c r="M4654" s="27" t="str">
        <f>VLOOKUP(B4654,'大货清单（不定期按GOMS更新）'!A:N,14,FALSE)</f>
        <v>736</v>
      </c>
      <c r="N4654" s="53" t="s">
        <v>1077</v>
      </c>
      <c r="O4654" s="27">
        <f>IFERROR(VLOOKUP(N4654,'散件迭代（不定期更新）'!C:J,8,FALSE),0)</f>
        <v>0</v>
      </c>
      <c r="P4654" s="27" t="str">
        <f>IFERROR(VLOOKUP(N4654,'散件（更新）'!B:H,3,FALSE),0)</f>
        <v>206-1879-0028</v>
      </c>
      <c r="Q4654" s="27" t="str">
        <f>VLOOKUP(N4654,'散件（更新）'!B:H,2,FALSE)</f>
        <v>114-18790028</v>
      </c>
      <c r="R4654" s="27" t="str">
        <f>VLOOKUP(N4654,'散件（更新）'!B:H,7,FALSE)</f>
        <v>PCBA</v>
      </c>
      <c r="S4654" s="27" t="str">
        <f>VLOOKUP(N4654,'散件（更新）'!B:E,4,FALSE)</f>
        <v>https://tineco-yxzt.oss-accelerate.aliyuncs.com/20231219/9FWRP050000_1702948029216.png</v>
      </c>
      <c r="T4654" s="27" t="s">
        <v>8759</v>
      </c>
      <c r="U4654" s="28" t="str">
        <f>VLOOKUP(N4654,'散件（更新）'!B:G,6,FALSE)</f>
        <v>主控板组件（吸水）</v>
      </c>
      <c r="V4654" s="28" t="str">
        <f>VLOOKUP(N4654,'散件（更新）'!B:I,8,FALSE)</f>
        <v>6972200198662</v>
      </c>
    </row>
    <row r="4655" spans="1:22">
      <c r="A4655" s="57">
        <v>46169</v>
      </c>
      <c r="B4655" s="53" t="s">
        <v>107</v>
      </c>
      <c r="C4655" s="27" t="str">
        <f>VLOOKUP(B4655,'大货清单（不定期按GOMS更新）'!A:H,8,0)</f>
        <v>109-18790009</v>
      </c>
      <c r="D4655" s="27" t="str">
        <f>VLOOKUP(B4655,'大货清单（不定期按GOMS更新）'!A:C,3,0)</f>
        <v>CL1879-09</v>
      </c>
      <c r="E4655" s="27" t="str">
        <f>VLOOKUP(B4655,'大货清单（不定期按GOMS更新）'!A:H,4,0)</f>
        <v>IT,ES,FR,AT,DE,CH,NL,PL,DK,UA,VN,CZ,LT,GR</v>
      </c>
      <c r="F4655" s="27" t="str">
        <f>VLOOKUP(B4655,'大货清单（不定期按GOMS更新）'!A:H,2,0)</f>
        <v>Floor One S3 Extreme</v>
      </c>
      <c r="G4655" s="28">
        <f>VLOOKUP(B4655,'大货清单（不定期按GOMS更新）'!A:I,9,FALSE)</f>
        <v>6972200198471</v>
      </c>
      <c r="H4655" s="27" t="str">
        <f>VLOOKUP(B4655,'大货清单（不定期按GOMS更新）'!A:H,7,0)</f>
        <v>Blue</v>
      </c>
      <c r="I4655" s="27" t="str">
        <f>VLOOKUP(B4655,'大货清单（不定期按GOMS更新）'!A:F,6,FALSE)</f>
        <v>ACTIVE</v>
      </c>
      <c r="J4655" s="27" t="str">
        <f>VLOOKUP(B4655,'大货清单（不定期按GOMS更新）'!A:K,11,FALSE)</f>
        <v>8.3</v>
      </c>
      <c r="K4655" s="27" t="str">
        <f>VLOOKUP(B4655,'大货清单（不定期按GOMS更新）'!A:N,12,FALSE)</f>
        <v>326</v>
      </c>
      <c r="L4655" s="27" t="str">
        <f>VLOOKUP(B4655,'大货清单（不定期按GOMS更新）'!A:M,13,FALSE)</f>
        <v>296</v>
      </c>
      <c r="M4655" s="27" t="str">
        <f>VLOOKUP(B4655,'大货清单（不定期按GOMS更新）'!A:N,14,FALSE)</f>
        <v>736</v>
      </c>
      <c r="N4655" s="53" t="s">
        <v>1060</v>
      </c>
      <c r="O4655" s="27">
        <f>IFERROR(VLOOKUP(N4655,'散件迭代（不定期更新）'!C:J,8,FALSE),0)</f>
        <v>0</v>
      </c>
      <c r="P4655" s="27" t="str">
        <f>IFERROR(VLOOKUP(N4655,'散件（更新）'!B:H,3,FALSE),0)</f>
        <v>206-1879-0202</v>
      </c>
      <c r="Q4655" s="27" t="str">
        <f>VLOOKUP(N4655,'散件（更新）'!B:H,2,FALSE)</f>
        <v>114-18790202</v>
      </c>
      <c r="R4655" s="27" t="str">
        <f>VLOOKUP(N4655,'散件（更新）'!B:H,7,FALSE)</f>
        <v>Sensor</v>
      </c>
      <c r="S4655" s="27">
        <f>VLOOKUP(N4655,'散件（更新）'!B:E,4,FALSE)</f>
        <v>0</v>
      </c>
      <c r="T4655" s="27" t="s">
        <v>8759</v>
      </c>
      <c r="U4655" s="28" t="str">
        <f>VLOOKUP(N4655,'散件（更新）'!B:G,6,FALSE)</f>
        <v>液位传感器电容式</v>
      </c>
      <c r="V4655" s="28" t="str">
        <f>VLOOKUP(N4655,'散件（更新）'!B:I,8,FALSE)</f>
        <v>6972200194312</v>
      </c>
    </row>
    <row r="4656" spans="1:22">
      <c r="A4656" s="57">
        <v>46169</v>
      </c>
      <c r="B4656" s="53" t="s">
        <v>107</v>
      </c>
      <c r="C4656" s="27" t="str">
        <f>VLOOKUP(B4656,'大货清单（不定期按GOMS更新）'!A:H,8,0)</f>
        <v>109-18790009</v>
      </c>
      <c r="D4656" s="27" t="str">
        <f>VLOOKUP(B4656,'大货清单（不定期按GOMS更新）'!A:C,3,0)</f>
        <v>CL1879-09</v>
      </c>
      <c r="E4656" s="27" t="str">
        <f>VLOOKUP(B4656,'大货清单（不定期按GOMS更新）'!A:H,4,0)</f>
        <v>IT,ES,FR,AT,DE,CH,NL,PL,DK,UA,VN,CZ,LT,GR</v>
      </c>
      <c r="F4656" s="27" t="str">
        <f>VLOOKUP(B4656,'大货清单（不定期按GOMS更新）'!A:H,2,0)</f>
        <v>Floor One S3 Extreme</v>
      </c>
      <c r="G4656" s="28">
        <f>VLOOKUP(B4656,'大货清单（不定期按GOMS更新）'!A:I,9,FALSE)</f>
        <v>6972200198471</v>
      </c>
      <c r="H4656" s="27" t="str">
        <f>VLOOKUP(B4656,'大货清单（不定期按GOMS更新）'!A:H,7,0)</f>
        <v>Blue</v>
      </c>
      <c r="I4656" s="27" t="str">
        <f>VLOOKUP(B4656,'大货清单（不定期按GOMS更新）'!A:F,6,FALSE)</f>
        <v>ACTIVE</v>
      </c>
      <c r="J4656" s="27" t="str">
        <f>VLOOKUP(B4656,'大货清单（不定期按GOMS更新）'!A:K,11,FALSE)</f>
        <v>8.3</v>
      </c>
      <c r="K4656" s="27" t="str">
        <f>VLOOKUP(B4656,'大货清单（不定期按GOMS更新）'!A:N,12,FALSE)</f>
        <v>326</v>
      </c>
      <c r="L4656" s="27" t="str">
        <f>VLOOKUP(B4656,'大货清单（不定期按GOMS更新）'!A:M,13,FALSE)</f>
        <v>296</v>
      </c>
      <c r="M4656" s="27" t="str">
        <f>VLOOKUP(B4656,'大货清单（不定期按GOMS更新）'!A:N,14,FALSE)</f>
        <v>736</v>
      </c>
      <c r="N4656" s="53" t="s">
        <v>1055</v>
      </c>
      <c r="O4656" s="27">
        <f>IFERROR(VLOOKUP(N4656,'散件迭代（不定期更新）'!C:J,8,FALSE),0)</f>
        <v>0</v>
      </c>
      <c r="P4656" s="27" t="str">
        <f>IFERROR(VLOOKUP(N4656,'散件（更新）'!B:H,3,FALSE),0)</f>
        <v>206-1879-0203</v>
      </c>
      <c r="Q4656" s="27" t="str">
        <f>VLOOKUP(N4656,'散件（更新）'!B:H,2,FALSE)</f>
        <v>114-18790203</v>
      </c>
      <c r="R4656" s="27" t="str">
        <f>VLOOKUP(N4656,'散件（更新）'!B:H,7,FALSE)</f>
        <v>Sensor</v>
      </c>
      <c r="S4656" s="27">
        <f>VLOOKUP(N4656,'散件（更新）'!B:E,4,FALSE)</f>
        <v>0</v>
      </c>
      <c r="T4656" s="27" t="s">
        <v>8759</v>
      </c>
      <c r="U4656" s="28" t="str">
        <f>VLOOKUP(N4656,'散件（更新）'!B:G,6,FALSE)</f>
        <v>液位传感器光电式</v>
      </c>
      <c r="V4656" s="28" t="str">
        <f>VLOOKUP(N4656,'散件（更新）'!B:I,8,FALSE)</f>
        <v>6972200194329</v>
      </c>
    </row>
    <row r="4657" spans="1:22">
      <c r="A4657" s="57">
        <v>46169</v>
      </c>
      <c r="B4657" s="53" t="s">
        <v>107</v>
      </c>
      <c r="C4657" s="27" t="str">
        <f>VLOOKUP(B4657,'大货清单（不定期按GOMS更新）'!A:H,8,0)</f>
        <v>109-18790009</v>
      </c>
      <c r="D4657" s="27" t="str">
        <f>VLOOKUP(B4657,'大货清单（不定期按GOMS更新）'!A:C,3,0)</f>
        <v>CL1879-09</v>
      </c>
      <c r="E4657" s="27" t="str">
        <f>VLOOKUP(B4657,'大货清单（不定期按GOMS更新）'!A:H,4,0)</f>
        <v>IT,ES,FR,AT,DE,CH,NL,PL,DK,UA,VN,CZ,LT,GR</v>
      </c>
      <c r="F4657" s="27" t="str">
        <f>VLOOKUP(B4657,'大货清单（不定期按GOMS更新）'!A:H,2,0)</f>
        <v>Floor One S3 Extreme</v>
      </c>
      <c r="G4657" s="28">
        <f>VLOOKUP(B4657,'大货清单（不定期按GOMS更新）'!A:I,9,FALSE)</f>
        <v>6972200198471</v>
      </c>
      <c r="H4657" s="27" t="str">
        <f>VLOOKUP(B4657,'大货清单（不定期按GOMS更新）'!A:H,7,0)</f>
        <v>Blue</v>
      </c>
      <c r="I4657" s="27" t="str">
        <f>VLOOKUP(B4657,'大货清单（不定期按GOMS更新）'!A:F,6,FALSE)</f>
        <v>ACTIVE</v>
      </c>
      <c r="J4657" s="27" t="str">
        <f>VLOOKUP(B4657,'大货清单（不定期按GOMS更新）'!A:K,11,FALSE)</f>
        <v>8.3</v>
      </c>
      <c r="K4657" s="27" t="str">
        <f>VLOOKUP(B4657,'大货清单（不定期按GOMS更新）'!A:N,12,FALSE)</f>
        <v>326</v>
      </c>
      <c r="L4657" s="27" t="str">
        <f>VLOOKUP(B4657,'大货清单（不定期按GOMS更新）'!A:M,13,FALSE)</f>
        <v>296</v>
      </c>
      <c r="M4657" s="27" t="str">
        <f>VLOOKUP(B4657,'大货清单（不定期按GOMS更新）'!A:N,14,FALSE)</f>
        <v>736</v>
      </c>
      <c r="N4657" s="53" t="s">
        <v>1057</v>
      </c>
      <c r="O4657" s="27">
        <f>IFERROR(VLOOKUP(N4657,'散件迭代（不定期更新）'!C:J,8,FALSE),0)</f>
        <v>0</v>
      </c>
      <c r="P4657" s="27" t="str">
        <f>IFERROR(VLOOKUP(N4657,'散件（更新）'!B:H,3,FALSE),0)</f>
        <v>206-1879-0206</v>
      </c>
      <c r="Q4657" s="27" t="str">
        <f>VLOOKUP(N4657,'散件（更新）'!B:H,2,FALSE)</f>
        <v>114-18790206</v>
      </c>
      <c r="R4657" s="27" t="str">
        <f>VLOOKUP(N4657,'散件（更新）'!B:H,7,FALSE)</f>
        <v>Sensor</v>
      </c>
      <c r="S4657" s="27">
        <f>VLOOKUP(N4657,'散件（更新）'!B:E,4,FALSE)</f>
        <v>0</v>
      </c>
      <c r="T4657" s="27" t="s">
        <v>8759</v>
      </c>
      <c r="U4657" s="28" t="str">
        <f>VLOOKUP(N4657,'散件（更新）'!B:G,6,FALSE)</f>
        <v>污水传感器组件</v>
      </c>
      <c r="V4657" s="28" t="str">
        <f>VLOOKUP(N4657,'散件（更新）'!B:I,8,FALSE)</f>
        <v>6972200194398</v>
      </c>
    </row>
    <row r="4658" spans="1:22">
      <c r="A4658" s="57">
        <v>46169</v>
      </c>
      <c r="B4658" s="53" t="s">
        <v>107</v>
      </c>
      <c r="C4658" s="27" t="str">
        <f>VLOOKUP(B4658,'大货清单（不定期按GOMS更新）'!A:H,8,0)</f>
        <v>109-18790009</v>
      </c>
      <c r="D4658" s="27" t="str">
        <f>VLOOKUP(B4658,'大货清单（不定期按GOMS更新）'!A:C,3,0)</f>
        <v>CL1879-09</v>
      </c>
      <c r="E4658" s="27" t="str">
        <f>VLOOKUP(B4658,'大货清单（不定期按GOMS更新）'!A:H,4,0)</f>
        <v>IT,ES,FR,AT,DE,CH,NL,PL,DK,UA,VN,CZ,LT,GR</v>
      </c>
      <c r="F4658" s="27" t="str">
        <f>VLOOKUP(B4658,'大货清单（不定期按GOMS更新）'!A:H,2,0)</f>
        <v>Floor One S3 Extreme</v>
      </c>
      <c r="G4658" s="28">
        <f>VLOOKUP(B4658,'大货清单（不定期按GOMS更新）'!A:I,9,FALSE)</f>
        <v>6972200198471</v>
      </c>
      <c r="H4658" s="27" t="str">
        <f>VLOOKUP(B4658,'大货清单（不定期按GOMS更新）'!A:H,7,0)</f>
        <v>Blue</v>
      </c>
      <c r="I4658" s="27" t="str">
        <f>VLOOKUP(B4658,'大货清单（不定期按GOMS更新）'!A:F,6,FALSE)</f>
        <v>ACTIVE</v>
      </c>
      <c r="J4658" s="27" t="str">
        <f>VLOOKUP(B4658,'大货清单（不定期按GOMS更新）'!A:K,11,FALSE)</f>
        <v>8.3</v>
      </c>
      <c r="K4658" s="27" t="str">
        <f>VLOOKUP(B4658,'大货清单（不定期按GOMS更新）'!A:N,12,FALSE)</f>
        <v>326</v>
      </c>
      <c r="L4658" s="27" t="str">
        <f>VLOOKUP(B4658,'大货清单（不定期按GOMS更新）'!A:M,13,FALSE)</f>
        <v>296</v>
      </c>
      <c r="M4658" s="27" t="str">
        <f>VLOOKUP(B4658,'大货清单（不定期按GOMS更新）'!A:N,14,FALSE)</f>
        <v>736</v>
      </c>
      <c r="N4658" s="53" t="s">
        <v>1065</v>
      </c>
      <c r="O4658" s="27">
        <f>IFERROR(VLOOKUP(N4658,'散件迭代（不定期更新）'!C:J,8,FALSE),0)</f>
        <v>0</v>
      </c>
      <c r="P4658" s="27" t="str">
        <f>IFERROR(VLOOKUP(N4658,'散件（更新）'!B:H,3,FALSE),0)</f>
        <v>206-1879-0702</v>
      </c>
      <c r="Q4658" s="27" t="str">
        <f>VLOOKUP(N4658,'散件（更新）'!B:H,2,FALSE)</f>
        <v>114-18790702</v>
      </c>
      <c r="R4658" s="27" t="str">
        <f>VLOOKUP(N4658,'散件（更新）'!B:H,7,FALSE)</f>
        <v>Pump</v>
      </c>
      <c r="S4658" s="27" t="str">
        <f>VLOOKUP(N4658,'散件（更新）'!B:E,4,FALSE)</f>
        <v>https://tineco-yxzt.oss-accelerate.aliyuncs.com/product/114-18790702.png</v>
      </c>
      <c r="T4658" s="27" t="s">
        <v>8759</v>
      </c>
      <c r="U4658" s="28" t="str">
        <f>VLOOKUP(N4658,'散件（更新）'!B:G,6,FALSE)</f>
        <v>电磁泵组件</v>
      </c>
      <c r="V4658" s="28" t="str">
        <f>VLOOKUP(N4658,'散件（更新）'!B:I,8,FALSE)</f>
        <v>6972200194411</v>
      </c>
    </row>
    <row r="4659" spans="1:22">
      <c r="A4659" s="57">
        <v>46169</v>
      </c>
      <c r="B4659" s="53" t="s">
        <v>107</v>
      </c>
      <c r="C4659" s="27" t="str">
        <f>VLOOKUP(B4659,'大货清单（不定期按GOMS更新）'!A:H,8,0)</f>
        <v>109-18790009</v>
      </c>
      <c r="D4659" s="27" t="str">
        <f>VLOOKUP(B4659,'大货清单（不定期按GOMS更新）'!A:C,3,0)</f>
        <v>CL1879-09</v>
      </c>
      <c r="E4659" s="27" t="str">
        <f>VLOOKUP(B4659,'大货清单（不定期按GOMS更新）'!A:H,4,0)</f>
        <v>IT,ES,FR,AT,DE,CH,NL,PL,DK,UA,VN,CZ,LT,GR</v>
      </c>
      <c r="F4659" s="27" t="str">
        <f>VLOOKUP(B4659,'大货清单（不定期按GOMS更新）'!A:H,2,0)</f>
        <v>Floor One S3 Extreme</v>
      </c>
      <c r="G4659" s="28">
        <f>VLOOKUP(B4659,'大货清单（不定期按GOMS更新）'!A:I,9,FALSE)</f>
        <v>6972200198471</v>
      </c>
      <c r="H4659" s="27" t="str">
        <f>VLOOKUP(B4659,'大货清单（不定期按GOMS更新）'!A:H,7,0)</f>
        <v>Blue</v>
      </c>
      <c r="I4659" s="27" t="str">
        <f>VLOOKUP(B4659,'大货清单（不定期按GOMS更新）'!A:F,6,FALSE)</f>
        <v>ACTIVE</v>
      </c>
      <c r="J4659" s="27" t="str">
        <f>VLOOKUP(B4659,'大货清单（不定期按GOMS更新）'!A:K,11,FALSE)</f>
        <v>8.3</v>
      </c>
      <c r="K4659" s="27" t="str">
        <f>VLOOKUP(B4659,'大货清单（不定期按GOMS更新）'!A:N,12,FALSE)</f>
        <v>326</v>
      </c>
      <c r="L4659" s="27" t="str">
        <f>VLOOKUP(B4659,'大货清单（不定期按GOMS更新）'!A:M,13,FALSE)</f>
        <v>296</v>
      </c>
      <c r="M4659" s="27" t="str">
        <f>VLOOKUP(B4659,'大货清单（不定期按GOMS更新）'!A:N,14,FALSE)</f>
        <v>736</v>
      </c>
      <c r="N4659" s="53" t="s">
        <v>1043</v>
      </c>
      <c r="O4659" s="27" t="str">
        <f>IFERROR(VLOOKUP(N4659,'散件迭代（不定期更新）'!C:J,8,FALSE),0)</f>
        <v>A22</v>
      </c>
      <c r="P4659" s="27" t="str">
        <f>IFERROR(VLOOKUP(N4659,'散件（更新）'!B:H,3,FALSE),0)</f>
        <v>206-1879-0109</v>
      </c>
      <c r="Q4659" s="27" t="str">
        <f>VLOOKUP(N4659,'散件（更新）'!B:H,2,FALSE)</f>
        <v>114-18790109</v>
      </c>
      <c r="R4659" s="27" t="str">
        <f>VLOOKUP(N4659,'散件（更新）'!B:H,7,FALSE)</f>
        <v>3-In-1 Cleaning Tool</v>
      </c>
      <c r="S4659" s="27" t="str">
        <f>VLOOKUP(N4659,'散件（更新）'!B:E,4,FALSE)</f>
        <v>https://tineco-yxzt.oss-accelerate.aliyuncs.com/product/114-18790109.png</v>
      </c>
      <c r="T4659" s="27" t="s">
        <v>8759</v>
      </c>
      <c r="U4659" s="28" t="str">
        <f>VLOOKUP(N4659,'散件（更新）'!B:G,6,FALSE)</f>
        <v>AB1888清洁刷组件</v>
      </c>
      <c r="V4659" s="28" t="str">
        <f>VLOOKUP(N4659,'散件（更新）'!B:I,8,FALSE)</f>
        <v>6972200191809</v>
      </c>
    </row>
    <row r="4660" spans="1:22">
      <c r="A4660" s="57">
        <v>46169</v>
      </c>
      <c r="B4660" s="53" t="s">
        <v>107</v>
      </c>
      <c r="C4660" s="27" t="str">
        <f>VLOOKUP(B4660,'大货清单（不定期按GOMS更新）'!A:H,8,0)</f>
        <v>109-18790009</v>
      </c>
      <c r="D4660" s="27" t="str">
        <f>VLOOKUP(B4660,'大货清单（不定期按GOMS更新）'!A:C,3,0)</f>
        <v>CL1879-09</v>
      </c>
      <c r="E4660" s="27" t="str">
        <f>VLOOKUP(B4660,'大货清单（不定期按GOMS更新）'!A:H,4,0)</f>
        <v>IT,ES,FR,AT,DE,CH,NL,PL,DK,UA,VN,CZ,LT,GR</v>
      </c>
      <c r="F4660" s="27" t="str">
        <f>VLOOKUP(B4660,'大货清单（不定期按GOMS更新）'!A:H,2,0)</f>
        <v>Floor One S3 Extreme</v>
      </c>
      <c r="G4660" s="28">
        <f>VLOOKUP(B4660,'大货清单（不定期按GOMS更新）'!A:I,9,FALSE)</f>
        <v>6972200198471</v>
      </c>
      <c r="H4660" s="27" t="str">
        <f>VLOOKUP(B4660,'大货清单（不定期按GOMS更新）'!A:H,7,0)</f>
        <v>Blue</v>
      </c>
      <c r="I4660" s="27" t="str">
        <f>VLOOKUP(B4660,'大货清单（不定期按GOMS更新）'!A:F,6,FALSE)</f>
        <v>ACTIVE</v>
      </c>
      <c r="J4660" s="27" t="str">
        <f>VLOOKUP(B4660,'大货清单（不定期按GOMS更新）'!A:K,11,FALSE)</f>
        <v>8.3</v>
      </c>
      <c r="K4660" s="27" t="str">
        <f>VLOOKUP(B4660,'大货清单（不定期按GOMS更新）'!A:N,12,FALSE)</f>
        <v>326</v>
      </c>
      <c r="L4660" s="27" t="str">
        <f>VLOOKUP(B4660,'大货清单（不定期按GOMS更新）'!A:M,13,FALSE)</f>
        <v>296</v>
      </c>
      <c r="M4660" s="27" t="str">
        <f>VLOOKUP(B4660,'大货清单（不定期按GOMS更新）'!A:N,14,FALSE)</f>
        <v>736</v>
      </c>
      <c r="N4660" s="53" t="s">
        <v>1072</v>
      </c>
      <c r="O4660" s="27">
        <f>IFERROR(VLOOKUP(N4660,'散件迭代（不定期更新）'!C:J,8,FALSE),0)</f>
        <v>0</v>
      </c>
      <c r="P4660" s="27" t="str">
        <f>IFERROR(VLOOKUP(N4660,'散件（更新）'!B:H,3,FALSE),0)</f>
        <v>206-1879-0144</v>
      </c>
      <c r="Q4660" s="27" t="str">
        <f>VLOOKUP(N4660,'散件（更新）'!B:H,2,FALSE)</f>
        <v>114-18790144</v>
      </c>
      <c r="R4660" s="27" t="str">
        <f>VLOOKUP(N4660,'散件（更新）'!B:H,7,FALSE)</f>
        <v>scraper</v>
      </c>
      <c r="S4660" s="27" t="str">
        <f>VLOOKUP(N4660,'散件（更新）'!B:E,4,FALSE)</f>
        <v>https://tineco-yxzt.oss-accelerate.aliyuncs.com/20231227/9FWTS031100_1703640265746.png</v>
      </c>
      <c r="T4660" s="27" t="s">
        <v>8759</v>
      </c>
      <c r="U4660" s="28" t="str">
        <f>VLOOKUP(N4660,'散件（更新）'!B:G,6,FALSE)</f>
        <v>刮条组件</v>
      </c>
      <c r="V4660" s="28" t="str">
        <f>VLOOKUP(N4660,'散件（更新）'!B:I,8,FALSE)</f>
        <v>6972200192509</v>
      </c>
    </row>
    <row r="4661" spans="1:22">
      <c r="A4661" s="57">
        <v>46169</v>
      </c>
      <c r="B4661" s="53" t="s">
        <v>107</v>
      </c>
      <c r="C4661" s="27" t="str">
        <f>VLOOKUP(B4661,'大货清单（不定期按GOMS更新）'!A:H,8,0)</f>
        <v>109-18790009</v>
      </c>
      <c r="D4661" s="27" t="str">
        <f>VLOOKUP(B4661,'大货清单（不定期按GOMS更新）'!A:C,3,0)</f>
        <v>CL1879-09</v>
      </c>
      <c r="E4661" s="27" t="str">
        <f>VLOOKUP(B4661,'大货清单（不定期按GOMS更新）'!A:H,4,0)</f>
        <v>IT,ES,FR,AT,DE,CH,NL,PL,DK,UA,VN,CZ,LT,GR</v>
      </c>
      <c r="F4661" s="27" t="str">
        <f>VLOOKUP(B4661,'大货清单（不定期按GOMS更新）'!A:H,2,0)</f>
        <v>Floor One S3 Extreme</v>
      </c>
      <c r="G4661" s="28">
        <f>VLOOKUP(B4661,'大货清单（不定期按GOMS更新）'!A:I,9,FALSE)</f>
        <v>6972200198471</v>
      </c>
      <c r="H4661" s="27" t="str">
        <f>VLOOKUP(B4661,'大货清单（不定期按GOMS更新）'!A:H,7,0)</f>
        <v>Blue</v>
      </c>
      <c r="I4661" s="27" t="str">
        <f>VLOOKUP(B4661,'大货清单（不定期按GOMS更新）'!A:F,6,FALSE)</f>
        <v>ACTIVE</v>
      </c>
      <c r="J4661" s="27" t="str">
        <f>VLOOKUP(B4661,'大货清单（不定期按GOMS更新）'!A:K,11,FALSE)</f>
        <v>8.3</v>
      </c>
      <c r="K4661" s="27" t="str">
        <f>VLOOKUP(B4661,'大货清单（不定期按GOMS更新）'!A:N,12,FALSE)</f>
        <v>326</v>
      </c>
      <c r="L4661" s="27" t="str">
        <f>VLOOKUP(B4661,'大货清单（不定期按GOMS更新）'!A:M,13,FALSE)</f>
        <v>296</v>
      </c>
      <c r="M4661" s="27" t="str">
        <f>VLOOKUP(B4661,'大货清单（不定期按GOMS更新）'!A:N,14,FALSE)</f>
        <v>736</v>
      </c>
      <c r="N4661" s="53" t="s">
        <v>893</v>
      </c>
      <c r="O4661" s="27">
        <f>IFERROR(VLOOKUP(N4661,'散件迭代（不定期更新）'!C:J,8,FALSE),0)</f>
        <v>0</v>
      </c>
      <c r="P4661" s="27" t="str">
        <f>IFERROR(VLOOKUP(N4661,'散件（更新）'!B:H,3,FALSE),0)</f>
        <v>206-1879-0026</v>
      </c>
      <c r="Q4661" s="27" t="str">
        <f>VLOOKUP(N4661,'散件（更新）'!B:H,2,FALSE)</f>
        <v>114-18790026</v>
      </c>
      <c r="R4661" s="27" t="str">
        <f>VLOOKUP(N4661,'散件（更新）'!B:H,7,FALSE)</f>
        <v>Handle</v>
      </c>
      <c r="S4661" s="27" t="str">
        <f>VLOOKUP(N4661,'散件（更新）'!B:E,4,FALSE)</f>
        <v>https://tineco-yxzt.oss-accelerate.aliyuncs.com/20231219/9FWUH050000_1702948035486.png</v>
      </c>
      <c r="T4661" s="27" t="s">
        <v>8759</v>
      </c>
      <c r="U4661" s="28" t="str">
        <f>VLOOKUP(N4661,'散件（更新）'!B:G,6,FALSE)</f>
        <v>手柄组件（蓝色吸水）</v>
      </c>
      <c r="V4661" s="28" t="str">
        <f>VLOOKUP(N4661,'散件（更新）'!B:I,8,FALSE)</f>
        <v>6972200198655</v>
      </c>
    </row>
    <row r="4662" spans="1:22">
      <c r="A4662" s="57">
        <v>46169</v>
      </c>
      <c r="B4662" s="53" t="s">
        <v>107</v>
      </c>
      <c r="C4662" s="27" t="str">
        <f>VLOOKUP(B4662,'大货清单（不定期按GOMS更新）'!A:H,8,0)</f>
        <v>109-18790009</v>
      </c>
      <c r="D4662" s="27" t="str">
        <f>VLOOKUP(B4662,'大货清单（不定期按GOMS更新）'!A:C,3,0)</f>
        <v>CL1879-09</v>
      </c>
      <c r="E4662" s="27" t="str">
        <f>VLOOKUP(B4662,'大货清单（不定期按GOMS更新）'!A:H,4,0)</f>
        <v>IT,ES,FR,AT,DE,CH,NL,PL,DK,UA,VN,CZ,LT,GR</v>
      </c>
      <c r="F4662" s="27" t="str">
        <f>VLOOKUP(B4662,'大货清单（不定期按GOMS更新）'!A:H,2,0)</f>
        <v>Floor One S3 Extreme</v>
      </c>
      <c r="G4662" s="28">
        <f>VLOOKUP(B4662,'大货清单（不定期按GOMS更新）'!A:I,9,FALSE)</f>
        <v>6972200198471</v>
      </c>
      <c r="H4662" s="27" t="str">
        <f>VLOOKUP(B4662,'大货清单（不定期按GOMS更新）'!A:H,7,0)</f>
        <v>Blue</v>
      </c>
      <c r="I4662" s="27" t="str">
        <f>VLOOKUP(B4662,'大货清单（不定期按GOMS更新）'!A:F,6,FALSE)</f>
        <v>ACTIVE</v>
      </c>
      <c r="J4662" s="27" t="str">
        <f>VLOOKUP(B4662,'大货清单（不定期按GOMS更新）'!A:K,11,FALSE)</f>
        <v>8.3</v>
      </c>
      <c r="K4662" s="27" t="str">
        <f>VLOOKUP(B4662,'大货清单（不定期按GOMS更新）'!A:N,12,FALSE)</f>
        <v>326</v>
      </c>
      <c r="L4662" s="27" t="str">
        <f>VLOOKUP(B4662,'大货清单（不定期按GOMS更新）'!A:M,13,FALSE)</f>
        <v>296</v>
      </c>
      <c r="M4662" s="27" t="str">
        <f>VLOOKUP(B4662,'大货清单（不定期按GOMS更新）'!A:N,14,FALSE)</f>
        <v>736</v>
      </c>
      <c r="N4662" s="53" t="s">
        <v>890</v>
      </c>
      <c r="O4662" s="27">
        <f>IFERROR(VLOOKUP(N4662,'散件迭代（不定期更新）'!C:J,8,FALSE),0)</f>
        <v>0</v>
      </c>
      <c r="P4662" s="27" t="str">
        <f>IFERROR(VLOOKUP(N4662,'散件（更新）'!B:H,3,FALSE),0)</f>
        <v>206-1879-0025</v>
      </c>
      <c r="Q4662" s="27" t="str">
        <f>VLOOKUP(N4662,'散件（更新）'!B:H,2,FALSE)</f>
        <v>114-18790025</v>
      </c>
      <c r="R4662" s="27" t="str">
        <f>VLOOKUP(N4662,'散件（更新）'!B:H,7,FALSE)</f>
        <v>Clean Water Tank</v>
      </c>
      <c r="S4662" s="27" t="str">
        <f>VLOOKUP(N4662,'散件（更新）'!B:E,4,FALSE)</f>
        <v>https://tineco-yxzt.oss-accelerate.aliyuncs.com/20231219/9FWWC050100_1702948036154.png</v>
      </c>
      <c r="T4662" s="27" t="s">
        <v>8759</v>
      </c>
      <c r="U4662" s="28" t="str">
        <f>VLOOKUP(N4662,'散件（更新）'!B:G,6,FALSE)</f>
        <v>溶液桶组件（蓝色）</v>
      </c>
      <c r="V4662" s="28" t="str">
        <f>VLOOKUP(N4662,'散件（更新）'!B:I,8,FALSE)</f>
        <v>6972200198631</v>
      </c>
    </row>
    <row r="4663" spans="1:22">
      <c r="A4663" s="57">
        <v>46169</v>
      </c>
      <c r="B4663" s="53" t="s">
        <v>107</v>
      </c>
      <c r="C4663" s="27" t="str">
        <f>VLOOKUP(B4663,'大货清单（不定期按GOMS更新）'!A:H,8,0)</f>
        <v>109-18790009</v>
      </c>
      <c r="D4663" s="27" t="str">
        <f>VLOOKUP(B4663,'大货清单（不定期按GOMS更新）'!A:C,3,0)</f>
        <v>CL1879-09</v>
      </c>
      <c r="E4663" s="27" t="str">
        <f>VLOOKUP(B4663,'大货清单（不定期按GOMS更新）'!A:H,4,0)</f>
        <v>IT,ES,FR,AT,DE,CH,NL,PL,DK,UA,VN,CZ,LT,GR</v>
      </c>
      <c r="F4663" s="27" t="str">
        <f>VLOOKUP(B4663,'大货清单（不定期按GOMS更新）'!A:H,2,0)</f>
        <v>Floor One S3 Extreme</v>
      </c>
      <c r="G4663" s="28">
        <f>VLOOKUP(B4663,'大货清单（不定期按GOMS更新）'!A:I,9,FALSE)</f>
        <v>6972200198471</v>
      </c>
      <c r="H4663" s="27" t="str">
        <f>VLOOKUP(B4663,'大货清单（不定期按GOMS更新）'!A:H,7,0)</f>
        <v>Blue</v>
      </c>
      <c r="I4663" s="27" t="str">
        <f>VLOOKUP(B4663,'大货清单（不定期按GOMS更新）'!A:F,6,FALSE)</f>
        <v>ACTIVE</v>
      </c>
      <c r="J4663" s="27" t="str">
        <f>VLOOKUP(B4663,'大货清单（不定期按GOMS更新）'!A:K,11,FALSE)</f>
        <v>8.3</v>
      </c>
      <c r="K4663" s="27" t="str">
        <f>VLOOKUP(B4663,'大货清单（不定期按GOMS更新）'!A:N,12,FALSE)</f>
        <v>326</v>
      </c>
      <c r="L4663" s="27" t="str">
        <f>VLOOKUP(B4663,'大货清单（不定期按GOMS更新）'!A:M,13,FALSE)</f>
        <v>296</v>
      </c>
      <c r="M4663" s="27" t="str">
        <f>VLOOKUP(B4663,'大货清单（不定期按GOMS更新）'!A:N,14,FALSE)</f>
        <v>736</v>
      </c>
      <c r="N4663" s="53" t="s">
        <v>1076</v>
      </c>
      <c r="O4663" s="27">
        <f>IFERROR(VLOOKUP(N4663,'散件迭代（不定期更新）'!C:J,8,FALSE),0)</f>
        <v>0</v>
      </c>
      <c r="P4663" s="27" t="str">
        <f>IFERROR(VLOOKUP(N4663,'散件（更新）'!B:H,3,FALSE),0)</f>
        <v>206-1879-0027</v>
      </c>
      <c r="Q4663" s="27" t="str">
        <f>VLOOKUP(N4663,'散件（更新）'!B:H,2,FALSE)</f>
        <v>114-18790027</v>
      </c>
      <c r="R4663" s="27" t="str">
        <f>VLOOKUP(N4663,'散件（更新）'!B:H,7,FALSE)</f>
        <v>Dirt Water Tank</v>
      </c>
      <c r="S4663" s="27" t="str">
        <f>VLOOKUP(N4663,'散件（更新）'!B:E,4,FALSE)</f>
        <v>https://tineco-yxzt.oss-accelerate.aliyuncs.com/20231219/9FWWD050000_1702948037498.png</v>
      </c>
      <c r="T4663" s="27" t="s">
        <v>8759</v>
      </c>
      <c r="U4663" s="28" t="str">
        <f>VLOOKUP(N4663,'散件（更新）'!B:G,6,FALSE)</f>
        <v>回收桶组件（蓝色）</v>
      </c>
      <c r="V4663" s="28" t="str">
        <f>VLOOKUP(N4663,'散件（更新）'!B:I,8,FALSE)</f>
        <v>6972200198648</v>
      </c>
    </row>
    <row r="4664" spans="1:22">
      <c r="A4664" s="57">
        <v>46169</v>
      </c>
      <c r="B4664" s="53" t="s">
        <v>107</v>
      </c>
      <c r="C4664" s="27" t="str">
        <f>VLOOKUP(B4664,'大货清单（不定期按GOMS更新）'!A:H,8,0)</f>
        <v>109-18790009</v>
      </c>
      <c r="D4664" s="27" t="str">
        <f>VLOOKUP(B4664,'大货清单（不定期按GOMS更新）'!A:C,3,0)</f>
        <v>CL1879-09</v>
      </c>
      <c r="E4664" s="27" t="str">
        <f>VLOOKUP(B4664,'大货清单（不定期按GOMS更新）'!A:H,4,0)</f>
        <v>IT,ES,FR,AT,DE,CH,NL,PL,DK,UA,VN,CZ,LT,GR</v>
      </c>
      <c r="F4664" s="27" t="str">
        <f>VLOOKUP(B4664,'大货清单（不定期按GOMS更新）'!A:H,2,0)</f>
        <v>Floor One S3 Extreme</v>
      </c>
      <c r="G4664" s="28">
        <f>VLOOKUP(B4664,'大货清单（不定期按GOMS更新）'!A:I,9,FALSE)</f>
        <v>6972200198471</v>
      </c>
      <c r="H4664" s="27" t="str">
        <f>VLOOKUP(B4664,'大货清单（不定期按GOMS更新）'!A:H,7,0)</f>
        <v>Blue</v>
      </c>
      <c r="I4664" s="27" t="str">
        <f>VLOOKUP(B4664,'大货清单（不定期按GOMS更新）'!A:F,6,FALSE)</f>
        <v>ACTIVE</v>
      </c>
      <c r="J4664" s="27" t="str">
        <f>VLOOKUP(B4664,'大货清单（不定期按GOMS更新）'!A:K,11,FALSE)</f>
        <v>8.3</v>
      </c>
      <c r="K4664" s="27" t="str">
        <f>VLOOKUP(B4664,'大货清单（不定期按GOMS更新）'!A:N,12,FALSE)</f>
        <v>326</v>
      </c>
      <c r="L4664" s="27" t="str">
        <f>VLOOKUP(B4664,'大货清单（不定期按GOMS更新）'!A:M,13,FALSE)</f>
        <v>296</v>
      </c>
      <c r="M4664" s="27" t="str">
        <f>VLOOKUP(B4664,'大货清单（不定期按GOMS更新）'!A:N,14,FALSE)</f>
        <v>736</v>
      </c>
      <c r="N4664" s="53" t="s">
        <v>1225</v>
      </c>
      <c r="O4664" s="27">
        <f>IFERROR(VLOOKUP(N4664,'散件迭代（不定期更新）'!C:J,8,FALSE),0)</f>
        <v>0</v>
      </c>
      <c r="P4664" s="27" t="str">
        <f>IFERROR(VLOOKUP(N4664,'散件（更新）'!B:H,3,FALSE),0)</f>
        <v>206-1756-0099</v>
      </c>
      <c r="Q4664" s="27" t="str">
        <f>VLOOKUP(N4664,'散件（更新）'!B:H,2,FALSE)</f>
        <v>114-17560099</v>
      </c>
      <c r="R4664" s="27" t="str">
        <f>VLOOKUP(N4664,'散件（更新）'!B:H,7,FALSE)</f>
        <v>Repair Wheel</v>
      </c>
      <c r="S4664" s="27" t="str">
        <f>VLOOKUP(N4664,'散件（更新）'!B:E,4,FALSE)</f>
        <v>https://tineco-yxzt.oss-accelerate.aliyuncs.com/20231219/9VSRW100200_1702948075442.png</v>
      </c>
      <c r="T4664" s="27" t="s">
        <v>8759</v>
      </c>
      <c r="U4664" s="28" t="str">
        <f>VLOOKUP(N4664,'散件（更新）'!B:G,6,FALSE)</f>
        <v>地刷小轮+小轮轴组件</v>
      </c>
      <c r="V4664" s="28" t="str">
        <f>VLOOKUP(N4664,'散件（更新）'!B:I,8,FALSE)</f>
        <v>6972200194046</v>
      </c>
    </row>
    <row r="4665" spans="1:22">
      <c r="A4665" s="57">
        <v>46169</v>
      </c>
      <c r="B4665" s="53" t="s">
        <v>120</v>
      </c>
      <c r="C4665" s="27" t="str">
        <f>VLOOKUP(B4665,'大货清单（不定期按GOMS更新）'!A:H,8,0)</f>
        <v>109-20190601</v>
      </c>
      <c r="D4665" s="27" t="str">
        <f>VLOOKUP(B4665,'大货清单（不定期按GOMS更新）'!A:C,3,0)</f>
        <v>CL2019F-01</v>
      </c>
      <c r="E4665" s="27" t="str">
        <f>VLOOKUP(B4665,'大货清单（不定期按GOMS更新）'!A:H,4,0)</f>
        <v>DE,FR,IT,ES,ZA,NL,PL,SE</v>
      </c>
      <c r="F4665" s="27" t="str">
        <f>VLOOKUP(B4665,'大货清单（不定期按GOMS更新）'!A:H,2,0)</f>
        <v>Floor One S5</v>
      </c>
      <c r="G4665" s="28">
        <f>VLOOKUP(B4665,'大货清单（不定期按GOMS更新）'!A:I,9,FALSE)</f>
        <v>6972200196132</v>
      </c>
      <c r="H4665" s="27" t="str">
        <f>VLOOKUP(B4665,'大货清单（不定期按GOMS更新）'!A:H,7,0)</f>
        <v>Black</v>
      </c>
      <c r="I4665" s="27" t="str">
        <f>VLOOKUP(B4665,'大货清单（不定期按GOMS更新）'!A:F,6,FALSE)</f>
        <v>PHASEOUT</v>
      </c>
      <c r="J4665" s="27" t="str">
        <f>VLOOKUP(B4665,'大货清单（不定期按GOMS更新）'!A:K,11,FALSE)</f>
        <v>8</v>
      </c>
      <c r="K4665" s="27" t="str">
        <f>VLOOKUP(B4665,'大货清单（不定期按GOMS更新）'!A:N,12,FALSE)</f>
        <v>326</v>
      </c>
      <c r="L4665" s="27" t="str">
        <f>VLOOKUP(B4665,'大货清单（不定期按GOMS更新）'!A:M,13,FALSE)</f>
        <v>296</v>
      </c>
      <c r="M4665" s="27" t="str">
        <f>VLOOKUP(B4665,'大货清单（不定期按GOMS更新）'!A:N,14,FALSE)</f>
        <v>672</v>
      </c>
      <c r="N4665" s="53" t="s">
        <v>1113</v>
      </c>
      <c r="O4665" s="27" t="str">
        <f>IFERROR(VLOOKUP(N4665,'散件迭代（不定期更新）'!C:J,8,FALSE),0)</f>
        <v>A58</v>
      </c>
      <c r="P4665" s="27" t="str">
        <f>IFERROR(VLOOKUP(N4665,'散件（更新）'!B:H,3,FALSE),0)</f>
        <v>206-2019-0105</v>
      </c>
      <c r="Q4665" s="27" t="str">
        <f>VLOOKUP(N4665,'散件（更新）'!B:H,2,FALSE)</f>
        <v>114-20190105</v>
      </c>
      <c r="R4665" s="27" t="str">
        <f>VLOOKUP(N4665,'散件（更新）'!B:H,7,FALSE)</f>
        <v>Brush Roller Cover</v>
      </c>
      <c r="S4665" s="27" t="str">
        <f>VLOOKUP(N4665,'散件（更新）'!B:E,4,FALSE)</f>
        <v>https://tineco-yxzt.oss-accelerate.aliyuncs.com/20231219/9FWBC100000_1702948010314.png</v>
      </c>
      <c r="T4665" s="27" t="s">
        <v>8759</v>
      </c>
      <c r="U4665" s="28" t="str">
        <f>VLOOKUP(N4665,'散件（更新）'!B:G,6,FALSE)</f>
        <v>滚刷盖</v>
      </c>
      <c r="V4665" s="28" t="str">
        <f>VLOOKUP(N4665,'散件（更新）'!B:I,8,FALSE)</f>
        <v>6972200196477</v>
      </c>
    </row>
    <row r="4666" spans="1:22">
      <c r="A4666" s="57">
        <v>46169</v>
      </c>
      <c r="B4666" s="53" t="s">
        <v>120</v>
      </c>
      <c r="C4666" s="27" t="str">
        <f>VLOOKUP(B4666,'大货清单（不定期按GOMS更新）'!A:H,8,0)</f>
        <v>109-20190601</v>
      </c>
      <c r="D4666" s="27" t="str">
        <f>VLOOKUP(B4666,'大货清单（不定期按GOMS更新）'!A:C,3,0)</f>
        <v>CL2019F-01</v>
      </c>
      <c r="E4666" s="27" t="str">
        <f>VLOOKUP(B4666,'大货清单（不定期按GOMS更新）'!A:H,4,0)</f>
        <v>DE,FR,IT,ES,ZA,NL,PL,SE</v>
      </c>
      <c r="F4666" s="27" t="str">
        <f>VLOOKUP(B4666,'大货清单（不定期按GOMS更新）'!A:H,2,0)</f>
        <v>Floor One S5</v>
      </c>
      <c r="G4666" s="28">
        <f>VLOOKUP(B4666,'大货清单（不定期按GOMS更新）'!A:I,9,FALSE)</f>
        <v>6972200196132</v>
      </c>
      <c r="H4666" s="27" t="str">
        <f>VLOOKUP(B4666,'大货清单（不定期按GOMS更新）'!A:H,7,0)</f>
        <v>Black</v>
      </c>
      <c r="I4666" s="27" t="str">
        <f>VLOOKUP(B4666,'大货清单（不定期按GOMS更新）'!A:F,6,FALSE)</f>
        <v>PHASEOUT</v>
      </c>
      <c r="J4666" s="27" t="str">
        <f>VLOOKUP(B4666,'大货清单（不定期按GOMS更新）'!A:K,11,FALSE)</f>
        <v>8</v>
      </c>
      <c r="K4666" s="27" t="str">
        <f>VLOOKUP(B4666,'大货清单（不定期按GOMS更新）'!A:N,12,FALSE)</f>
        <v>326</v>
      </c>
      <c r="L4666" s="27" t="str">
        <f>VLOOKUP(B4666,'大货清单（不定期按GOMS更新）'!A:M,13,FALSE)</f>
        <v>296</v>
      </c>
      <c r="M4666" s="27" t="str">
        <f>VLOOKUP(B4666,'大货清单（不定期按GOMS更新）'!A:N,14,FALSE)</f>
        <v>672</v>
      </c>
      <c r="N4666" s="53" t="s">
        <v>1112</v>
      </c>
      <c r="O4666" s="27" t="str">
        <f>IFERROR(VLOOKUP(N4666,'散件迭代（不定期更新）'!C:J,8,FALSE),0)</f>
        <v>A40</v>
      </c>
      <c r="P4666" s="27" t="str">
        <f>IFERROR(VLOOKUP(N4666,'散件（更新）'!B:H,3,FALSE),0)</f>
        <v>206-2019-0106</v>
      </c>
      <c r="Q4666" s="27" t="str">
        <f>VLOOKUP(N4666,'散件（更新）'!B:H,2,FALSE)</f>
        <v>114-20190106</v>
      </c>
      <c r="R4666" s="27" t="str">
        <f>VLOOKUP(N4666,'散件（更新）'!B:H,7,FALSE)</f>
        <v>Brush Roller</v>
      </c>
      <c r="S4666" s="27" t="str">
        <f>VLOOKUP(N4666,'散件（更新）'!B:E,4,FALSE)</f>
        <v>https://tineco-yxzt.oss-accelerate.aliyuncs.com/20231227/9FWBR100000_1703640264964.png</v>
      </c>
      <c r="T4666" s="27" t="s">
        <v>8759</v>
      </c>
      <c r="U4666" s="28" t="str">
        <f>VLOOKUP(N4666,'散件（更新）'!B:G,6,FALSE)</f>
        <v>滚刷组件</v>
      </c>
      <c r="V4666" s="28" t="str">
        <f>VLOOKUP(N4666,'散件（更新）'!B:I,8,FALSE)</f>
        <v>6972200196484</v>
      </c>
    </row>
    <row r="4667" spans="1:22">
      <c r="A4667" s="57">
        <v>46169</v>
      </c>
      <c r="B4667" s="53" t="s">
        <v>120</v>
      </c>
      <c r="C4667" s="27" t="str">
        <f>VLOOKUP(B4667,'大货清单（不定期按GOMS更新）'!A:H,8,0)</f>
        <v>109-20190601</v>
      </c>
      <c r="D4667" s="27" t="str">
        <f>VLOOKUP(B4667,'大货清单（不定期按GOMS更新）'!A:C,3,0)</f>
        <v>CL2019F-01</v>
      </c>
      <c r="E4667" s="27" t="str">
        <f>VLOOKUP(B4667,'大货清单（不定期按GOMS更新）'!A:H,4,0)</f>
        <v>DE,FR,IT,ES,ZA,NL,PL,SE</v>
      </c>
      <c r="F4667" s="27" t="str">
        <f>VLOOKUP(B4667,'大货清单（不定期按GOMS更新）'!A:H,2,0)</f>
        <v>Floor One S5</v>
      </c>
      <c r="G4667" s="28">
        <f>VLOOKUP(B4667,'大货清单（不定期按GOMS更新）'!A:I,9,FALSE)</f>
        <v>6972200196132</v>
      </c>
      <c r="H4667" s="27" t="str">
        <f>VLOOKUP(B4667,'大货清单（不定期按GOMS更新）'!A:H,7,0)</f>
        <v>Black</v>
      </c>
      <c r="I4667" s="27" t="str">
        <f>VLOOKUP(B4667,'大货清单（不定期按GOMS更新）'!A:F,6,FALSE)</f>
        <v>PHASEOUT</v>
      </c>
      <c r="J4667" s="27" t="str">
        <f>VLOOKUP(B4667,'大货清单（不定期按GOMS更新）'!A:K,11,FALSE)</f>
        <v>8</v>
      </c>
      <c r="K4667" s="27" t="str">
        <f>VLOOKUP(B4667,'大货清单（不定期按GOMS更新）'!A:N,12,FALSE)</f>
        <v>326</v>
      </c>
      <c r="L4667" s="27" t="str">
        <f>VLOOKUP(B4667,'大货清单（不定期按GOMS更新）'!A:M,13,FALSE)</f>
        <v>296</v>
      </c>
      <c r="M4667" s="27" t="str">
        <f>VLOOKUP(B4667,'大货清单（不定期按GOMS更新）'!A:N,14,FALSE)</f>
        <v>672</v>
      </c>
      <c r="N4667" s="53" t="s">
        <v>1040</v>
      </c>
      <c r="O4667" s="27" t="str">
        <f>IFERROR(VLOOKUP(N4667,'散件迭代（不定期更新）'!C:J,8,FALSE),0)</f>
        <v>A43</v>
      </c>
      <c r="P4667" s="27" t="str">
        <f>IFERROR(VLOOKUP(N4667,'散件（更新）'!B:H,3,FALSE),0)</f>
        <v>206-1879-0102</v>
      </c>
      <c r="Q4667" s="27" t="str">
        <f>VLOOKUP(N4667,'散件（更新）'!B:H,2,FALSE)</f>
        <v>114-18790102</v>
      </c>
      <c r="R4667" s="27" t="str">
        <f>VLOOKUP(N4667,'散件（更新）'!B:H,7,FALSE)</f>
        <v>Hepa Assy</v>
      </c>
      <c r="S4667" s="27" t="str">
        <f>VLOOKUP(N4667,'散件（更新）'!B:E,4,FALSE)</f>
        <v>https://tineco-yxzt.oss-accelerate.aliyuncs.com/product/114-18790102.png</v>
      </c>
      <c r="T4667" s="27" t="s">
        <v>8759</v>
      </c>
      <c r="U4667" s="28" t="str">
        <f>VLOOKUP(N4667,'散件（更新）'!B:G,6,FALSE)</f>
        <v>回收桶过滤器组件（前置方形过滤器组件+回收桶滤网组件）</v>
      </c>
      <c r="V4667" s="28" t="str">
        <f>VLOOKUP(N4667,'散件（更新）'!B:I,8,FALSE)</f>
        <v>6972200191731</v>
      </c>
    </row>
    <row r="4668" spans="1:22">
      <c r="A4668" s="57">
        <v>46169</v>
      </c>
      <c r="B4668" s="53" t="s">
        <v>120</v>
      </c>
      <c r="C4668" s="27" t="str">
        <f>VLOOKUP(B4668,'大货清单（不定期按GOMS更新）'!A:H,8,0)</f>
        <v>109-20190601</v>
      </c>
      <c r="D4668" s="27" t="str">
        <f>VLOOKUP(B4668,'大货清单（不定期按GOMS更新）'!A:C,3,0)</f>
        <v>CL2019F-01</v>
      </c>
      <c r="E4668" s="27" t="str">
        <f>VLOOKUP(B4668,'大货清单（不定期按GOMS更新）'!A:H,4,0)</f>
        <v>DE,FR,IT,ES,ZA,NL,PL,SE</v>
      </c>
      <c r="F4668" s="27" t="str">
        <f>VLOOKUP(B4668,'大货清单（不定期按GOMS更新）'!A:H,2,0)</f>
        <v>Floor One S5</v>
      </c>
      <c r="G4668" s="28">
        <f>VLOOKUP(B4668,'大货清单（不定期按GOMS更新）'!A:I,9,FALSE)</f>
        <v>6972200196132</v>
      </c>
      <c r="H4668" s="27" t="str">
        <f>VLOOKUP(B4668,'大货清单（不定期按GOMS更新）'!A:H,7,0)</f>
        <v>Black</v>
      </c>
      <c r="I4668" s="27" t="str">
        <f>VLOOKUP(B4668,'大货清单（不定期按GOMS更新）'!A:F,6,FALSE)</f>
        <v>PHASEOUT</v>
      </c>
      <c r="J4668" s="27" t="str">
        <f>VLOOKUP(B4668,'大货清单（不定期按GOMS更新）'!A:K,11,FALSE)</f>
        <v>8</v>
      </c>
      <c r="K4668" s="27" t="str">
        <f>VLOOKUP(B4668,'大货清单（不定期按GOMS更新）'!A:N,12,FALSE)</f>
        <v>326</v>
      </c>
      <c r="L4668" s="27" t="str">
        <f>VLOOKUP(B4668,'大货清单（不定期按GOMS更新）'!A:M,13,FALSE)</f>
        <v>296</v>
      </c>
      <c r="M4668" s="27" t="str">
        <f>VLOOKUP(B4668,'大货清单（不定期按GOMS更新）'!A:N,14,FALSE)</f>
        <v>672</v>
      </c>
      <c r="N4668" s="53" t="s">
        <v>1118</v>
      </c>
      <c r="O4668" s="27">
        <f>IFERROR(VLOOKUP(N4668,'散件迭代（不定期更新）'!C:J,8,FALSE),0)</f>
        <v>0</v>
      </c>
      <c r="P4668" s="27" t="str">
        <f>IFERROR(VLOOKUP(N4668,'散件（更新）'!B:H,3,FALSE),0)</f>
        <v>206-2019-0044</v>
      </c>
      <c r="Q4668" s="27" t="str">
        <f>VLOOKUP(N4668,'散件（更新）'!B:H,2,FALSE)</f>
        <v>114-20190044</v>
      </c>
      <c r="R4668" s="27" t="str">
        <f>VLOOKUP(N4668,'散件（更新）'!B:H,7,FALSE)</f>
        <v>Filter</v>
      </c>
      <c r="S4668" s="27" t="str">
        <f>VLOOKUP(N4668,'散件（更新）'!B:E,4,FALSE)</f>
        <v>https://tineco-yxzt.oss-accelerate.aliyuncs.com/20231219/9FWFI110000_1702948015239.png</v>
      </c>
      <c r="T4668" s="27" t="s">
        <v>8759</v>
      </c>
      <c r="U4668" s="28" t="str">
        <f>VLOOKUP(N4668,'散件（更新）'!B:G,6,FALSE)</f>
        <v>回收桶挡板</v>
      </c>
      <c r="V4668" s="28" t="str">
        <f>VLOOKUP(N4668,'散件（更新）'!B:I,8,FALSE)</f>
        <v>6972200197214</v>
      </c>
    </row>
    <row r="4669" spans="1:22">
      <c r="A4669" s="57">
        <v>46169</v>
      </c>
      <c r="B4669" s="53" t="s">
        <v>120</v>
      </c>
      <c r="C4669" s="27" t="str">
        <f>VLOOKUP(B4669,'大货清单（不定期按GOMS更新）'!A:H,8,0)</f>
        <v>109-20190601</v>
      </c>
      <c r="D4669" s="27" t="str">
        <f>VLOOKUP(B4669,'大货清单（不定期按GOMS更新）'!A:C,3,0)</f>
        <v>CL2019F-01</v>
      </c>
      <c r="E4669" s="27" t="str">
        <f>VLOOKUP(B4669,'大货清单（不定期按GOMS更新）'!A:H,4,0)</f>
        <v>DE,FR,IT,ES,ZA,NL,PL,SE</v>
      </c>
      <c r="F4669" s="27" t="str">
        <f>VLOOKUP(B4669,'大货清单（不定期按GOMS更新）'!A:H,2,0)</f>
        <v>Floor One S5</v>
      </c>
      <c r="G4669" s="28">
        <f>VLOOKUP(B4669,'大货清单（不定期按GOMS更新）'!A:I,9,FALSE)</f>
        <v>6972200196132</v>
      </c>
      <c r="H4669" s="27" t="str">
        <f>VLOOKUP(B4669,'大货清单（不定期按GOMS更新）'!A:H,7,0)</f>
        <v>Black</v>
      </c>
      <c r="I4669" s="27" t="str">
        <f>VLOOKUP(B4669,'大货清单（不定期按GOMS更新）'!A:F,6,FALSE)</f>
        <v>PHASEOUT</v>
      </c>
      <c r="J4669" s="27" t="str">
        <f>VLOOKUP(B4669,'大货清单（不定期按GOMS更新）'!A:K,11,FALSE)</f>
        <v>8</v>
      </c>
      <c r="K4669" s="27" t="str">
        <f>VLOOKUP(B4669,'大货清单（不定期按GOMS更新）'!A:N,12,FALSE)</f>
        <v>326</v>
      </c>
      <c r="L4669" s="27" t="str">
        <f>VLOOKUP(B4669,'大货清单（不定期按GOMS更新）'!A:M,13,FALSE)</f>
        <v>296</v>
      </c>
      <c r="M4669" s="27" t="str">
        <f>VLOOKUP(B4669,'大货清单（不定期按GOMS更新）'!A:N,14,FALSE)</f>
        <v>672</v>
      </c>
      <c r="N4669" s="53" t="s">
        <v>1116</v>
      </c>
      <c r="O4669" s="27">
        <f>IFERROR(VLOOKUP(N4669,'散件迭代（不定期更新）'!C:J,8,FALSE),0)</f>
        <v>0</v>
      </c>
      <c r="P4669" s="27" t="str">
        <f>IFERROR(VLOOKUP(N4669,'散件（更新）'!B:H,3,FALSE),0)</f>
        <v>206-2019-0108</v>
      </c>
      <c r="Q4669" s="27" t="str">
        <f>VLOOKUP(N4669,'散件（更新）'!B:H,2,FALSE)</f>
        <v>114-20190108</v>
      </c>
      <c r="R4669" s="27" t="str">
        <f>VLOOKUP(N4669,'散件（更新）'!B:H,7,FALSE)</f>
        <v>Accessory Holder</v>
      </c>
      <c r="S4669" s="27" t="str">
        <f>VLOOKUP(N4669,'散件（更新）'!B:E,4,FALSE)</f>
        <v>https://tineco-yxzt.oss-accelerate.aliyuncs.com/20231219/9FWHA100000_1702948015874.png</v>
      </c>
      <c r="T4669" s="27" t="s">
        <v>8759</v>
      </c>
      <c r="U4669" s="28" t="str">
        <f>VLOOKUP(N4669,'散件（更新）'!B:G,6,FALSE)</f>
        <v>附件支架组合</v>
      </c>
      <c r="V4669" s="28" t="str">
        <f>VLOOKUP(N4669,'散件（更新）'!B:I,8,FALSE)</f>
        <v>6972200196507</v>
      </c>
    </row>
    <row r="4670" spans="1:22">
      <c r="A4670" s="57">
        <v>46169</v>
      </c>
      <c r="B4670" s="53" t="s">
        <v>120</v>
      </c>
      <c r="C4670" s="27" t="str">
        <f>VLOOKUP(B4670,'大货清单（不定期按GOMS更新）'!A:H,8,0)</f>
        <v>109-20190601</v>
      </c>
      <c r="D4670" s="27" t="str">
        <f>VLOOKUP(B4670,'大货清单（不定期按GOMS更新）'!A:C,3,0)</f>
        <v>CL2019F-01</v>
      </c>
      <c r="E4670" s="27" t="str">
        <f>VLOOKUP(B4670,'大货清单（不定期按GOMS更新）'!A:H,4,0)</f>
        <v>DE,FR,IT,ES,ZA,NL,PL,SE</v>
      </c>
      <c r="F4670" s="27" t="str">
        <f>VLOOKUP(B4670,'大货清单（不定期按GOMS更新）'!A:H,2,0)</f>
        <v>Floor One S5</v>
      </c>
      <c r="G4670" s="28">
        <f>VLOOKUP(B4670,'大货清单（不定期按GOMS更新）'!A:I,9,FALSE)</f>
        <v>6972200196132</v>
      </c>
      <c r="H4670" s="27" t="str">
        <f>VLOOKUP(B4670,'大货清单（不定期按GOMS更新）'!A:H,7,0)</f>
        <v>Black</v>
      </c>
      <c r="I4670" s="27" t="str">
        <f>VLOOKUP(B4670,'大货清单（不定期按GOMS更新）'!A:F,6,FALSE)</f>
        <v>PHASEOUT</v>
      </c>
      <c r="J4670" s="27" t="str">
        <f>VLOOKUP(B4670,'大货清单（不定期按GOMS更新）'!A:K,11,FALSE)</f>
        <v>8</v>
      </c>
      <c r="K4670" s="27" t="str">
        <f>VLOOKUP(B4670,'大货清单（不定期按GOMS更新）'!A:N,12,FALSE)</f>
        <v>326</v>
      </c>
      <c r="L4670" s="27" t="str">
        <f>VLOOKUP(B4670,'大货清单（不定期按GOMS更新）'!A:M,13,FALSE)</f>
        <v>296</v>
      </c>
      <c r="M4670" s="27" t="str">
        <f>VLOOKUP(B4670,'大货清单（不定期按GOMS更新）'!A:N,14,FALSE)</f>
        <v>672</v>
      </c>
      <c r="N4670" s="53" t="s">
        <v>1191</v>
      </c>
      <c r="O4670" s="27" t="str">
        <f>IFERROR(VLOOKUP(N4670,'散件迭代（不定期更新）'!C:J,8,FALSE),0)</f>
        <v>A26</v>
      </c>
      <c r="P4670" s="27" t="str">
        <f>IFERROR(VLOOKUP(N4670,'散件（更新）'!B:H,3,FALSE),0)</f>
        <v>206-1879-0120</v>
      </c>
      <c r="Q4670" s="27" t="str">
        <f>VLOOKUP(N4670,'散件（更新）'!B:H,2,FALSE)</f>
        <v>114-18790120</v>
      </c>
      <c r="R4670" s="27" t="str">
        <f>VLOOKUP(N4670,'散件（更新）'!B:H,7,FALSE)</f>
        <v>Adapter</v>
      </c>
      <c r="S4670" s="27" t="str">
        <f>VLOOKUP(N4670,'散件（更新）'!B:E,4,FALSE)</f>
        <v>https://tineco-yxzt.oss-accelerate.aliyuncs.com/product/114-18790120.jpg</v>
      </c>
      <c r="T4670" s="27" t="s">
        <v>8759</v>
      </c>
      <c r="U4670" s="28" t="str">
        <f>VLOOKUP(N4670,'散件（更新）'!B:G,6,FALSE)</f>
        <v>适配器（低配）</v>
      </c>
      <c r="V4670" s="28" t="str">
        <f>VLOOKUP(N4670,'散件（更新）'!B:I,8,FALSE)</f>
        <v>6972200191854</v>
      </c>
    </row>
    <row r="4671" spans="1:22">
      <c r="A4671" s="57">
        <v>46169</v>
      </c>
      <c r="B4671" s="53" t="s">
        <v>120</v>
      </c>
      <c r="C4671" s="27" t="str">
        <f>VLOOKUP(B4671,'大货清单（不定期按GOMS更新）'!A:H,8,0)</f>
        <v>109-20190601</v>
      </c>
      <c r="D4671" s="27" t="str">
        <f>VLOOKUP(B4671,'大货清单（不定期按GOMS更新）'!A:C,3,0)</f>
        <v>CL2019F-01</v>
      </c>
      <c r="E4671" s="27" t="str">
        <f>VLOOKUP(B4671,'大货清单（不定期按GOMS更新）'!A:H,4,0)</f>
        <v>DE,FR,IT,ES,ZA,NL,PL,SE</v>
      </c>
      <c r="F4671" s="27" t="str">
        <f>VLOOKUP(B4671,'大货清单（不定期按GOMS更新）'!A:H,2,0)</f>
        <v>Floor One S5</v>
      </c>
      <c r="G4671" s="28">
        <f>VLOOKUP(B4671,'大货清单（不定期按GOMS更新）'!A:I,9,FALSE)</f>
        <v>6972200196132</v>
      </c>
      <c r="H4671" s="27" t="str">
        <f>VLOOKUP(B4671,'大货清单（不定期按GOMS更新）'!A:H,7,0)</f>
        <v>Black</v>
      </c>
      <c r="I4671" s="27" t="str">
        <f>VLOOKUP(B4671,'大货清单（不定期按GOMS更新）'!A:F,6,FALSE)</f>
        <v>PHASEOUT</v>
      </c>
      <c r="J4671" s="27" t="str">
        <f>VLOOKUP(B4671,'大货清单（不定期按GOMS更新）'!A:K,11,FALSE)</f>
        <v>8</v>
      </c>
      <c r="K4671" s="27" t="str">
        <f>VLOOKUP(B4671,'大货清单（不定期按GOMS更新）'!A:N,12,FALSE)</f>
        <v>326</v>
      </c>
      <c r="L4671" s="27" t="str">
        <f>VLOOKUP(B4671,'大货清单（不定期按GOMS更新）'!A:M,13,FALSE)</f>
        <v>296</v>
      </c>
      <c r="M4671" s="27" t="str">
        <f>VLOOKUP(B4671,'大货清单（不定期按GOMS更新）'!A:N,14,FALSE)</f>
        <v>672</v>
      </c>
      <c r="N4671" s="53" t="s">
        <v>1109</v>
      </c>
      <c r="O4671" s="27" t="str">
        <f>IFERROR(VLOOKUP(N4671,'散件迭代（不定期更新）'!C:J,8,FALSE),0)</f>
        <v>A57</v>
      </c>
      <c r="P4671" s="27" t="str">
        <f>IFERROR(VLOOKUP(N4671,'散件（更新）'!B:H,3,FALSE),0)</f>
        <v>206-2019-0107</v>
      </c>
      <c r="Q4671" s="27" t="str">
        <f>VLOOKUP(N4671,'散件（更新）'!B:H,2,FALSE)</f>
        <v>114-20190107</v>
      </c>
      <c r="R4671" s="27" t="str">
        <f>VLOOKUP(N4671,'散件（更新）'!B:H,7,FALSE)</f>
        <v>Charging Base</v>
      </c>
      <c r="S4671" s="27" t="str">
        <f>VLOOKUP(N4671,'散件（更新）'!B:E,4,FALSE)</f>
        <v>https://tineco-yxzt.oss-accelerate.aliyuncs.com/20231219/9FWPB100000_1702948018214.png</v>
      </c>
      <c r="T4671" s="27" t="s">
        <v>8759</v>
      </c>
      <c r="U4671" s="28" t="str">
        <f>VLOOKUP(N4671,'散件（更新）'!B:G,6,FALSE)</f>
        <v>托盘组件</v>
      </c>
      <c r="V4671" s="28" t="str">
        <f>VLOOKUP(N4671,'散件（更新）'!B:I,8,FALSE)</f>
        <v>6972200196491</v>
      </c>
    </row>
    <row r="4672" spans="1:22">
      <c r="A4672" s="57">
        <v>46169</v>
      </c>
      <c r="B4672" s="53" t="s">
        <v>120</v>
      </c>
      <c r="C4672" s="27" t="str">
        <f>VLOOKUP(B4672,'大货清单（不定期按GOMS更新）'!A:H,8,0)</f>
        <v>109-20190601</v>
      </c>
      <c r="D4672" s="27" t="str">
        <f>VLOOKUP(B4672,'大货清单（不定期按GOMS更新）'!A:C,3,0)</f>
        <v>CL2019F-01</v>
      </c>
      <c r="E4672" s="27" t="str">
        <f>VLOOKUP(B4672,'大货清单（不定期按GOMS更新）'!A:H,4,0)</f>
        <v>DE,FR,IT,ES,ZA,NL,PL,SE</v>
      </c>
      <c r="F4672" s="27" t="str">
        <f>VLOOKUP(B4672,'大货清单（不定期按GOMS更新）'!A:H,2,0)</f>
        <v>Floor One S5</v>
      </c>
      <c r="G4672" s="28">
        <f>VLOOKUP(B4672,'大货清单（不定期按GOMS更新）'!A:I,9,FALSE)</f>
        <v>6972200196132</v>
      </c>
      <c r="H4672" s="27" t="str">
        <f>VLOOKUP(B4672,'大货清单（不定期按GOMS更新）'!A:H,7,0)</f>
        <v>Black</v>
      </c>
      <c r="I4672" s="27" t="str">
        <f>VLOOKUP(B4672,'大货清单（不定期按GOMS更新）'!A:F,6,FALSE)</f>
        <v>PHASEOUT</v>
      </c>
      <c r="J4672" s="27" t="str">
        <f>VLOOKUP(B4672,'大货清单（不定期按GOMS更新）'!A:K,11,FALSE)</f>
        <v>8</v>
      </c>
      <c r="K4672" s="27" t="str">
        <f>VLOOKUP(B4672,'大货清单（不定期按GOMS更新）'!A:N,12,FALSE)</f>
        <v>326</v>
      </c>
      <c r="L4672" s="27" t="str">
        <f>VLOOKUP(B4672,'大货清单（不定期按GOMS更新）'!A:M,13,FALSE)</f>
        <v>296</v>
      </c>
      <c r="M4672" s="27" t="str">
        <f>VLOOKUP(B4672,'大货清单（不定期按GOMS更新）'!A:N,14,FALSE)</f>
        <v>672</v>
      </c>
      <c r="N4672" s="53" t="s">
        <v>759</v>
      </c>
      <c r="O4672" s="27">
        <f>IFERROR(VLOOKUP(N4672,'散件迭代（不定期更新）'!C:J,8,FALSE),0)</f>
        <v>0</v>
      </c>
      <c r="P4672" s="27" t="str">
        <f>IFERROR(VLOOKUP(N4672,'散件（更新）'!B:H,3,FALSE),0)</f>
        <v>206-2019-0501</v>
      </c>
      <c r="Q4672" s="27" t="str">
        <f>VLOOKUP(N4672,'散件（更新）'!B:H,2,FALSE)</f>
        <v>114-20190501</v>
      </c>
      <c r="R4672" s="27" t="str">
        <f>VLOOKUP(N4672,'散件（更新）'!B:H,7,FALSE)</f>
        <v>Battery</v>
      </c>
      <c r="S4672" s="27" t="str">
        <f>VLOOKUP(N4672,'散件（更新）'!B:E,4,FALSE)</f>
        <v>https://tineco-yxzt.oss-accelerate.aliyuncs.com/20231219/9FWPT100000_1702948019092.png</v>
      </c>
      <c r="T4672" s="27" t="s">
        <v>8759</v>
      </c>
      <c r="U4672" s="28" t="str">
        <f>VLOOKUP(N4672,'散件（更新）'!B:G,6,FALSE)</f>
        <v>电池包</v>
      </c>
      <c r="V4672" s="28" t="str">
        <f>VLOOKUP(N4672,'散件（更新）'!B:I,8,FALSE)</f>
        <v>6972200196996</v>
      </c>
    </row>
    <row r="4673" spans="1:22">
      <c r="A4673" s="57">
        <v>46169</v>
      </c>
      <c r="B4673" s="53" t="s">
        <v>120</v>
      </c>
      <c r="C4673" s="27" t="str">
        <f>VLOOKUP(B4673,'大货清单（不定期按GOMS更新）'!A:H,8,0)</f>
        <v>109-20190601</v>
      </c>
      <c r="D4673" s="27" t="str">
        <f>VLOOKUP(B4673,'大货清单（不定期按GOMS更新）'!A:C,3,0)</f>
        <v>CL2019F-01</v>
      </c>
      <c r="E4673" s="27" t="str">
        <f>VLOOKUP(B4673,'大货清单（不定期按GOMS更新）'!A:H,4,0)</f>
        <v>DE,FR,IT,ES,ZA,NL,PL,SE</v>
      </c>
      <c r="F4673" s="27" t="str">
        <f>VLOOKUP(B4673,'大货清单（不定期按GOMS更新）'!A:H,2,0)</f>
        <v>Floor One S5</v>
      </c>
      <c r="G4673" s="28">
        <f>VLOOKUP(B4673,'大货清单（不定期按GOMS更新）'!A:I,9,FALSE)</f>
        <v>6972200196132</v>
      </c>
      <c r="H4673" s="27" t="str">
        <f>VLOOKUP(B4673,'大货清单（不定期按GOMS更新）'!A:H,7,0)</f>
        <v>Black</v>
      </c>
      <c r="I4673" s="27" t="str">
        <f>VLOOKUP(B4673,'大货清单（不定期按GOMS更新）'!A:F,6,FALSE)</f>
        <v>PHASEOUT</v>
      </c>
      <c r="J4673" s="27" t="str">
        <f>VLOOKUP(B4673,'大货清单（不定期按GOMS更新）'!A:K,11,FALSE)</f>
        <v>8</v>
      </c>
      <c r="K4673" s="27" t="str">
        <f>VLOOKUP(B4673,'大货清单（不定期按GOMS更新）'!A:N,12,FALSE)</f>
        <v>326</v>
      </c>
      <c r="L4673" s="27" t="str">
        <f>VLOOKUP(B4673,'大货清单（不定期按GOMS更新）'!A:M,13,FALSE)</f>
        <v>296</v>
      </c>
      <c r="M4673" s="27" t="str">
        <f>VLOOKUP(B4673,'大货清单（不定期按GOMS更新）'!A:N,14,FALSE)</f>
        <v>672</v>
      </c>
      <c r="N4673" s="53" t="s">
        <v>1100</v>
      </c>
      <c r="O4673" s="27">
        <f>IFERROR(VLOOKUP(N4673,'散件迭代（不定期更新）'!C:J,8,FALSE),0)</f>
        <v>0</v>
      </c>
      <c r="P4673" s="27" t="str">
        <f>IFERROR(VLOOKUP(N4673,'散件（更新）'!B:H,3,FALSE),0)</f>
        <v>206-2019-0502</v>
      </c>
      <c r="Q4673" s="27" t="str">
        <f>VLOOKUP(N4673,'散件（更新）'!B:H,2,FALSE)</f>
        <v>114-20190502</v>
      </c>
      <c r="R4673" s="27" t="str">
        <f>VLOOKUP(N4673,'散件（更新）'!B:H,7,FALSE)</f>
        <v>Display Screen</v>
      </c>
      <c r="S4673" s="27" t="str">
        <f>VLOOKUP(N4673,'散件（更新）'!B:E,4,FALSE)</f>
        <v>https://tineco-yxzt.oss-accelerate.aliyuncs.com/20231219/9FWRD100000_1702948020450.png</v>
      </c>
      <c r="T4673" s="27" t="s">
        <v>8759</v>
      </c>
      <c r="U4673" s="28" t="str">
        <f>VLOOKUP(N4673,'散件（更新）'!B:G,6,FALSE)</f>
        <v>LED显示屏+装饰环</v>
      </c>
      <c r="V4673" s="28" t="str">
        <f>VLOOKUP(N4673,'散件（更新）'!B:I,8,FALSE)</f>
        <v>6972200196965</v>
      </c>
    </row>
    <row r="4674" spans="1:22">
      <c r="A4674" s="57">
        <v>46169</v>
      </c>
      <c r="B4674" s="53" t="s">
        <v>120</v>
      </c>
      <c r="C4674" s="27" t="str">
        <f>VLOOKUP(B4674,'大货清单（不定期按GOMS更新）'!A:H,8,0)</f>
        <v>109-20190601</v>
      </c>
      <c r="D4674" s="27" t="str">
        <f>VLOOKUP(B4674,'大货清单（不定期按GOMS更新）'!A:C,3,0)</f>
        <v>CL2019F-01</v>
      </c>
      <c r="E4674" s="27" t="str">
        <f>VLOOKUP(B4674,'大货清单（不定期按GOMS更新）'!A:H,4,0)</f>
        <v>DE,FR,IT,ES,ZA,NL,PL,SE</v>
      </c>
      <c r="F4674" s="27" t="str">
        <f>VLOOKUP(B4674,'大货清单（不定期按GOMS更新）'!A:H,2,0)</f>
        <v>Floor One S5</v>
      </c>
      <c r="G4674" s="28">
        <f>VLOOKUP(B4674,'大货清单（不定期按GOMS更新）'!A:I,9,FALSE)</f>
        <v>6972200196132</v>
      </c>
      <c r="H4674" s="27" t="str">
        <f>VLOOKUP(B4674,'大货清单（不定期按GOMS更新）'!A:H,7,0)</f>
        <v>Black</v>
      </c>
      <c r="I4674" s="27" t="str">
        <f>VLOOKUP(B4674,'大货清单（不定期按GOMS更新）'!A:F,6,FALSE)</f>
        <v>PHASEOUT</v>
      </c>
      <c r="J4674" s="27" t="str">
        <f>VLOOKUP(B4674,'大货清单（不定期按GOMS更新）'!A:K,11,FALSE)</f>
        <v>8</v>
      </c>
      <c r="K4674" s="27" t="str">
        <f>VLOOKUP(B4674,'大货清单（不定期按GOMS更新）'!A:N,12,FALSE)</f>
        <v>326</v>
      </c>
      <c r="L4674" s="27" t="str">
        <f>VLOOKUP(B4674,'大货清单（不定期按GOMS更新）'!A:M,13,FALSE)</f>
        <v>296</v>
      </c>
      <c r="M4674" s="27" t="str">
        <f>VLOOKUP(B4674,'大货清单（不定期按GOMS更新）'!A:N,14,FALSE)</f>
        <v>672</v>
      </c>
      <c r="N4674" s="53" t="s">
        <v>1098</v>
      </c>
      <c r="O4674" s="27">
        <f>IFERROR(VLOOKUP(N4674,'散件迭代（不定期更新）'!C:J,8,FALSE),0)</f>
        <v>0</v>
      </c>
      <c r="P4674" s="27" t="str">
        <f>IFERROR(VLOOKUP(N4674,'散件（更新）'!B:H,3,FALSE),0)</f>
        <v>206-2019-0066</v>
      </c>
      <c r="Q4674" s="27" t="str">
        <f>VLOOKUP(N4674,'散件（更新）'!B:H,2,FALSE)</f>
        <v>114-20190066</v>
      </c>
      <c r="R4674" s="27" t="str">
        <f>VLOOKUP(N4674,'散件（更新）'!B:H,7,FALSE)</f>
        <v>Swich</v>
      </c>
      <c r="S4674" s="27" t="str">
        <f>VLOOKUP(N4674,'散件（更新）'!B:E,4,FALSE)</f>
        <v>https://tineco-yxzt.oss-accelerate.aliyuncs.com/20231219/9FWRK110000_1702948027739.png</v>
      </c>
      <c r="T4674" s="27" t="s">
        <v>8759</v>
      </c>
      <c r="U4674" s="28" t="str">
        <f>VLOOKUP(N4674,'散件（更新）'!B:G,6,FALSE)</f>
        <v>微动开关</v>
      </c>
      <c r="V4674" s="28" t="str">
        <f>VLOOKUP(N4674,'散件（更新）'!B:I,8,FALSE)</f>
        <v>6972200197474</v>
      </c>
    </row>
    <row r="4675" spans="1:22">
      <c r="A4675" s="57">
        <v>46169</v>
      </c>
      <c r="B4675" s="53" t="s">
        <v>120</v>
      </c>
      <c r="C4675" s="27" t="str">
        <f>VLOOKUP(B4675,'大货清单（不定期按GOMS更新）'!A:H,8,0)</f>
        <v>109-20190601</v>
      </c>
      <c r="D4675" s="27" t="str">
        <f>VLOOKUP(B4675,'大货清单（不定期按GOMS更新）'!A:C,3,0)</f>
        <v>CL2019F-01</v>
      </c>
      <c r="E4675" s="27" t="str">
        <f>VLOOKUP(B4675,'大货清单（不定期按GOMS更新）'!A:H,4,0)</f>
        <v>DE,FR,IT,ES,ZA,NL,PL,SE</v>
      </c>
      <c r="F4675" s="27" t="str">
        <f>VLOOKUP(B4675,'大货清单（不定期按GOMS更新）'!A:H,2,0)</f>
        <v>Floor One S5</v>
      </c>
      <c r="G4675" s="28">
        <f>VLOOKUP(B4675,'大货清单（不定期按GOMS更新）'!A:I,9,FALSE)</f>
        <v>6972200196132</v>
      </c>
      <c r="H4675" s="27" t="str">
        <f>VLOOKUP(B4675,'大货清单（不定期按GOMS更新）'!A:H,7,0)</f>
        <v>Black</v>
      </c>
      <c r="I4675" s="27" t="str">
        <f>VLOOKUP(B4675,'大货清单（不定期按GOMS更新）'!A:F,6,FALSE)</f>
        <v>PHASEOUT</v>
      </c>
      <c r="J4675" s="27" t="str">
        <f>VLOOKUP(B4675,'大货清单（不定期按GOMS更新）'!A:K,11,FALSE)</f>
        <v>8</v>
      </c>
      <c r="K4675" s="27" t="str">
        <f>VLOOKUP(B4675,'大货清单（不定期按GOMS更新）'!A:N,12,FALSE)</f>
        <v>326</v>
      </c>
      <c r="L4675" s="27" t="str">
        <f>VLOOKUP(B4675,'大货清单（不定期按GOMS更新）'!A:M,13,FALSE)</f>
        <v>296</v>
      </c>
      <c r="M4675" s="27" t="str">
        <f>VLOOKUP(B4675,'大货清单（不定期按GOMS更新）'!A:N,14,FALSE)</f>
        <v>672</v>
      </c>
      <c r="N4675" s="53" t="s">
        <v>773</v>
      </c>
      <c r="O4675" s="27">
        <f>IFERROR(VLOOKUP(N4675,'散件迭代（不定期更新）'!C:J,8,FALSE),0)</f>
        <v>0</v>
      </c>
      <c r="P4675" s="27" t="str">
        <f>IFERROR(VLOOKUP(N4675,'散件（更新）'!B:H,3,FALSE),0)</f>
        <v>206-2019-0115</v>
      </c>
      <c r="Q4675" s="27" t="str">
        <f>VLOOKUP(N4675,'散件（更新）'!B:H,2,FALSE)</f>
        <v>114-20190115</v>
      </c>
      <c r="R4675" s="27" t="str">
        <f>VLOOKUP(N4675,'散件（更新）'!B:H,7,FALSE)</f>
        <v>Motor</v>
      </c>
      <c r="S4675" s="27" t="str">
        <f>VLOOKUP(N4675,'散件（更新）'!B:E,4,FALSE)</f>
        <v>https://tineco-yxzt.oss-accelerate.aliyuncs.com/20231219/9FWRM100000_1702948028087.png</v>
      </c>
      <c r="T4675" s="27" t="s">
        <v>8759</v>
      </c>
      <c r="U4675" s="28" t="str">
        <f>VLOOKUP(N4675,'散件（更新）'!B:G,6,FALSE)</f>
        <v>无刷电机</v>
      </c>
      <c r="V4675" s="28" t="str">
        <f>VLOOKUP(N4675,'散件（更新）'!B:I,8,FALSE)</f>
        <v>6972200197030</v>
      </c>
    </row>
    <row r="4676" spans="1:22">
      <c r="A4676" s="57">
        <v>46169</v>
      </c>
      <c r="B4676" s="53" t="s">
        <v>120</v>
      </c>
      <c r="C4676" s="27" t="str">
        <f>VLOOKUP(B4676,'大货清单（不定期按GOMS更新）'!A:H,8,0)</f>
        <v>109-20190601</v>
      </c>
      <c r="D4676" s="27" t="str">
        <f>VLOOKUP(B4676,'大货清单（不定期按GOMS更新）'!A:C,3,0)</f>
        <v>CL2019F-01</v>
      </c>
      <c r="E4676" s="27" t="str">
        <f>VLOOKUP(B4676,'大货清单（不定期按GOMS更新）'!A:H,4,0)</f>
        <v>DE,FR,IT,ES,ZA,NL,PL,SE</v>
      </c>
      <c r="F4676" s="27" t="str">
        <f>VLOOKUP(B4676,'大货清单（不定期按GOMS更新）'!A:H,2,0)</f>
        <v>Floor One S5</v>
      </c>
      <c r="G4676" s="28">
        <f>VLOOKUP(B4676,'大货清单（不定期按GOMS更新）'!A:I,9,FALSE)</f>
        <v>6972200196132</v>
      </c>
      <c r="H4676" s="27" t="str">
        <f>VLOOKUP(B4676,'大货清单（不定期按GOMS更新）'!A:H,7,0)</f>
        <v>Black</v>
      </c>
      <c r="I4676" s="27" t="str">
        <f>VLOOKUP(B4676,'大货清单（不定期按GOMS更新）'!A:F,6,FALSE)</f>
        <v>PHASEOUT</v>
      </c>
      <c r="J4676" s="27" t="str">
        <f>VLOOKUP(B4676,'大货清单（不定期按GOMS更新）'!A:K,11,FALSE)</f>
        <v>8</v>
      </c>
      <c r="K4676" s="27" t="str">
        <f>VLOOKUP(B4676,'大货清单（不定期按GOMS更新）'!A:N,12,FALSE)</f>
        <v>326</v>
      </c>
      <c r="L4676" s="27" t="str">
        <f>VLOOKUP(B4676,'大货清单（不定期按GOMS更新）'!A:M,13,FALSE)</f>
        <v>296</v>
      </c>
      <c r="M4676" s="27" t="str">
        <f>VLOOKUP(B4676,'大货清单（不定期按GOMS更新）'!A:N,14,FALSE)</f>
        <v>672</v>
      </c>
      <c r="N4676" s="53" t="s">
        <v>776</v>
      </c>
      <c r="O4676" s="27">
        <f>IFERROR(VLOOKUP(N4676,'散件迭代（不定期更新）'!C:J,8,FALSE),0)</f>
        <v>0</v>
      </c>
      <c r="P4676" s="27" t="str">
        <f>IFERROR(VLOOKUP(N4676,'散件（更新）'!B:H,3,FALSE),0)</f>
        <v>206-2019-0116</v>
      </c>
      <c r="Q4676" s="27" t="str">
        <f>VLOOKUP(N4676,'散件（更新）'!B:H,2,FALSE)</f>
        <v>114-20190116</v>
      </c>
      <c r="R4676" s="27" t="str">
        <f>VLOOKUP(N4676,'散件（更新）'!B:H,7,FALSE)</f>
        <v>Motor</v>
      </c>
      <c r="S4676" s="27" t="str">
        <f>VLOOKUP(N4676,'散件（更新）'!B:E,4,FALSE)</f>
        <v>https://tineco-yxzt.oss-accelerate.aliyuncs.com/20231219/9FWRM100100_1702948028155.png</v>
      </c>
      <c r="T4676" s="27" t="s">
        <v>8759</v>
      </c>
      <c r="U4676" s="28" t="str">
        <f>VLOOKUP(N4676,'散件（更新）'!B:G,6,FALSE)</f>
        <v>地刷电机齿轮箱组件</v>
      </c>
      <c r="V4676" s="28" t="str">
        <f>VLOOKUP(N4676,'散件（更新）'!B:I,8,FALSE)</f>
        <v>6972200197047</v>
      </c>
    </row>
    <row r="4677" spans="1:22">
      <c r="A4677" s="57">
        <v>46169</v>
      </c>
      <c r="B4677" s="53" t="s">
        <v>120</v>
      </c>
      <c r="C4677" s="27" t="str">
        <f>VLOOKUP(B4677,'大货清单（不定期按GOMS更新）'!A:H,8,0)</f>
        <v>109-20190601</v>
      </c>
      <c r="D4677" s="27" t="str">
        <f>VLOOKUP(B4677,'大货清单（不定期按GOMS更新）'!A:C,3,0)</f>
        <v>CL2019F-01</v>
      </c>
      <c r="E4677" s="27" t="str">
        <f>VLOOKUP(B4677,'大货清单（不定期按GOMS更新）'!A:H,4,0)</f>
        <v>DE,FR,IT,ES,ZA,NL,PL,SE</v>
      </c>
      <c r="F4677" s="27" t="str">
        <f>VLOOKUP(B4677,'大货清单（不定期按GOMS更新）'!A:H,2,0)</f>
        <v>Floor One S5</v>
      </c>
      <c r="G4677" s="28">
        <f>VLOOKUP(B4677,'大货清单（不定期按GOMS更新）'!A:I,9,FALSE)</f>
        <v>6972200196132</v>
      </c>
      <c r="H4677" s="27" t="str">
        <f>VLOOKUP(B4677,'大货清单（不定期按GOMS更新）'!A:H,7,0)</f>
        <v>Black</v>
      </c>
      <c r="I4677" s="27" t="str">
        <f>VLOOKUP(B4677,'大货清单（不定期按GOMS更新）'!A:F,6,FALSE)</f>
        <v>PHASEOUT</v>
      </c>
      <c r="J4677" s="27" t="str">
        <f>VLOOKUP(B4677,'大货清单（不定期按GOMS更新）'!A:K,11,FALSE)</f>
        <v>8</v>
      </c>
      <c r="K4677" s="27" t="str">
        <f>VLOOKUP(B4677,'大货清单（不定期按GOMS更新）'!A:N,12,FALSE)</f>
        <v>326</v>
      </c>
      <c r="L4677" s="27" t="str">
        <f>VLOOKUP(B4677,'大货清单（不定期按GOMS更新）'!A:M,13,FALSE)</f>
        <v>296</v>
      </c>
      <c r="M4677" s="27" t="str">
        <f>VLOOKUP(B4677,'大货清单（不定期按GOMS更新）'!A:N,14,FALSE)</f>
        <v>672</v>
      </c>
      <c r="N4677" s="53" t="s">
        <v>763</v>
      </c>
      <c r="O4677" s="27">
        <f>IFERROR(VLOOKUP(N4677,'散件迭代（不定期更新）'!C:J,8,FALSE),0)</f>
        <v>0</v>
      </c>
      <c r="P4677" s="27" t="str">
        <f>IFERROR(VLOOKUP(N4677,'散件（更新）'!B:H,3,FALSE),0)</f>
        <v>206-2019-0503</v>
      </c>
      <c r="Q4677" s="27" t="str">
        <f>VLOOKUP(N4677,'散件（更新）'!B:H,2,FALSE)</f>
        <v>114-20190503</v>
      </c>
      <c r="R4677" s="27" t="str">
        <f>VLOOKUP(N4677,'散件（更新）'!B:H,7,FALSE)</f>
        <v>PCBA</v>
      </c>
      <c r="S4677" s="27">
        <f>VLOOKUP(N4677,'散件（更新）'!B:E,4,FALSE)</f>
        <v>0</v>
      </c>
      <c r="T4677" s="27" t="s">
        <v>8759</v>
      </c>
      <c r="U4677" s="28" t="str">
        <f>VLOOKUP(N4677,'散件（更新）'!B:G,6,FALSE)</f>
        <v>主控制板LED</v>
      </c>
      <c r="V4677" s="28" t="str">
        <f>VLOOKUP(N4677,'散件（更新）'!B:I,8,FALSE)</f>
        <v>6972200197009</v>
      </c>
    </row>
    <row r="4678" spans="1:22">
      <c r="A4678" s="57">
        <v>46169</v>
      </c>
      <c r="B4678" s="53" t="s">
        <v>120</v>
      </c>
      <c r="C4678" s="27" t="str">
        <f>VLOOKUP(B4678,'大货清单（不定期按GOMS更新）'!A:H,8,0)</f>
        <v>109-20190601</v>
      </c>
      <c r="D4678" s="27" t="str">
        <f>VLOOKUP(B4678,'大货清单（不定期按GOMS更新）'!A:C,3,0)</f>
        <v>CL2019F-01</v>
      </c>
      <c r="E4678" s="27" t="str">
        <f>VLOOKUP(B4678,'大货清单（不定期按GOMS更新）'!A:H,4,0)</f>
        <v>DE,FR,IT,ES,ZA,NL,PL,SE</v>
      </c>
      <c r="F4678" s="27" t="str">
        <f>VLOOKUP(B4678,'大货清单（不定期按GOMS更新）'!A:H,2,0)</f>
        <v>Floor One S5</v>
      </c>
      <c r="G4678" s="28">
        <f>VLOOKUP(B4678,'大货清单（不定期按GOMS更新）'!A:I,9,FALSE)</f>
        <v>6972200196132</v>
      </c>
      <c r="H4678" s="27" t="str">
        <f>VLOOKUP(B4678,'大货清单（不定期按GOMS更新）'!A:H,7,0)</f>
        <v>Black</v>
      </c>
      <c r="I4678" s="27" t="str">
        <f>VLOOKUP(B4678,'大货清单（不定期按GOMS更新）'!A:F,6,FALSE)</f>
        <v>PHASEOUT</v>
      </c>
      <c r="J4678" s="27" t="str">
        <f>VLOOKUP(B4678,'大货清单（不定期按GOMS更新）'!A:K,11,FALSE)</f>
        <v>8</v>
      </c>
      <c r="K4678" s="27" t="str">
        <f>VLOOKUP(B4678,'大货清单（不定期按GOMS更新）'!A:N,12,FALSE)</f>
        <v>326</v>
      </c>
      <c r="L4678" s="27" t="str">
        <f>VLOOKUP(B4678,'大货清单（不定期按GOMS更新）'!A:M,13,FALSE)</f>
        <v>296</v>
      </c>
      <c r="M4678" s="27" t="str">
        <f>VLOOKUP(B4678,'大货清单（不定期按GOMS更新）'!A:N,14,FALSE)</f>
        <v>672</v>
      </c>
      <c r="N4678" s="53" t="s">
        <v>1101</v>
      </c>
      <c r="O4678" s="27">
        <f>IFERROR(VLOOKUP(N4678,'散件迭代（不定期更新）'!C:J,8,FALSE),0)</f>
        <v>0</v>
      </c>
      <c r="P4678" s="27" t="str">
        <f>IFERROR(VLOOKUP(N4678,'散件（更新）'!B:H,3,FALSE),0)</f>
        <v>206-2019-0505</v>
      </c>
      <c r="Q4678" s="27" t="str">
        <f>VLOOKUP(N4678,'散件（更新）'!B:H,2,FALSE)</f>
        <v>114-20190505</v>
      </c>
      <c r="R4678" s="27" t="str">
        <f>VLOOKUP(N4678,'散件（更新）'!B:H,7,FALSE)</f>
        <v>PCBA</v>
      </c>
      <c r="S4678" s="27" t="str">
        <f>VLOOKUP(N4678,'散件（更新）'!B:E,4,FALSE)</f>
        <v>https://tineco-yxzt.oss-accelerate.aliyuncs.com/20231219/9FWRP100300_1702948029362.png</v>
      </c>
      <c r="T4678" s="27" t="s">
        <v>8759</v>
      </c>
      <c r="U4678" s="28" t="str">
        <f>VLOOKUP(N4678,'散件（更新）'!B:G,6,FALSE)</f>
        <v>带风扇主控板组件LED</v>
      </c>
      <c r="V4678" s="28" t="str">
        <f>VLOOKUP(N4678,'散件（更新）'!B:I,8,FALSE)</f>
        <v>6972200197337</v>
      </c>
    </row>
    <row r="4679" spans="1:22">
      <c r="A4679" s="57">
        <v>46169</v>
      </c>
      <c r="B4679" s="53" t="s">
        <v>120</v>
      </c>
      <c r="C4679" s="27" t="str">
        <f>VLOOKUP(B4679,'大货清单（不定期按GOMS更新）'!A:H,8,0)</f>
        <v>109-20190601</v>
      </c>
      <c r="D4679" s="27" t="str">
        <f>VLOOKUP(B4679,'大货清单（不定期按GOMS更新）'!A:C,3,0)</f>
        <v>CL2019F-01</v>
      </c>
      <c r="E4679" s="27" t="str">
        <f>VLOOKUP(B4679,'大货清单（不定期按GOMS更新）'!A:H,4,0)</f>
        <v>DE,FR,IT,ES,ZA,NL,PL,SE</v>
      </c>
      <c r="F4679" s="27" t="str">
        <f>VLOOKUP(B4679,'大货清单（不定期按GOMS更新）'!A:H,2,0)</f>
        <v>Floor One S5</v>
      </c>
      <c r="G4679" s="28">
        <f>VLOOKUP(B4679,'大货清单（不定期按GOMS更新）'!A:I,9,FALSE)</f>
        <v>6972200196132</v>
      </c>
      <c r="H4679" s="27" t="str">
        <f>VLOOKUP(B4679,'大货清单（不定期按GOMS更新）'!A:H,7,0)</f>
        <v>Black</v>
      </c>
      <c r="I4679" s="27" t="str">
        <f>VLOOKUP(B4679,'大货清单（不定期按GOMS更新）'!A:F,6,FALSE)</f>
        <v>PHASEOUT</v>
      </c>
      <c r="J4679" s="27" t="str">
        <f>VLOOKUP(B4679,'大货清单（不定期按GOMS更新）'!A:K,11,FALSE)</f>
        <v>8</v>
      </c>
      <c r="K4679" s="27" t="str">
        <f>VLOOKUP(B4679,'大货清单（不定期按GOMS更新）'!A:N,12,FALSE)</f>
        <v>326</v>
      </c>
      <c r="L4679" s="27" t="str">
        <f>VLOOKUP(B4679,'大货清单（不定期按GOMS更新）'!A:M,13,FALSE)</f>
        <v>296</v>
      </c>
      <c r="M4679" s="27" t="str">
        <f>VLOOKUP(B4679,'大货清单（不定期按GOMS更新）'!A:N,14,FALSE)</f>
        <v>672</v>
      </c>
      <c r="N4679" s="53" t="s">
        <v>756</v>
      </c>
      <c r="O4679" s="27" t="str">
        <f>IFERROR(VLOOKUP(N4679,'散件迭代（不定期更新）'!C:J,8,FALSE),0)</f>
        <v>A63</v>
      </c>
      <c r="P4679" s="27" t="str">
        <f>IFERROR(VLOOKUP(N4679,'散件（更新）'!B:H,3,FALSE),0)</f>
        <v>206-2019-0112</v>
      </c>
      <c r="Q4679" s="27" t="str">
        <f>VLOOKUP(N4679,'散件（更新）'!B:H,2,FALSE)</f>
        <v>114-20190112</v>
      </c>
      <c r="R4679" s="27" t="str">
        <f>VLOOKUP(N4679,'散件（更新）'!B:H,7,FALSE)</f>
        <v>Scraper</v>
      </c>
      <c r="S4679" s="27" t="str">
        <f>VLOOKUP(N4679,'散件（更新）'!B:E,4,FALSE)</f>
        <v>https://tineco-yxzt.oss-accelerate.aliyuncs.com/20240701/2019guatiao_1719817721080.png</v>
      </c>
      <c r="T4679" s="27" t="s">
        <v>8759</v>
      </c>
      <c r="U4679" s="28" t="str">
        <f>VLOOKUP(N4679,'散件（更新）'!B:G,6,FALSE)</f>
        <v>刮条组件</v>
      </c>
      <c r="V4679" s="28" t="str">
        <f>VLOOKUP(N4679,'散件（更新）'!B:I,8,FALSE)</f>
        <v>6972200196989</v>
      </c>
    </row>
    <row r="4680" spans="1:22">
      <c r="A4680" s="57">
        <v>46169</v>
      </c>
      <c r="B4680" s="53" t="s">
        <v>120</v>
      </c>
      <c r="C4680" s="27" t="str">
        <f>VLOOKUP(B4680,'大货清单（不定期按GOMS更新）'!A:H,8,0)</f>
        <v>109-20190601</v>
      </c>
      <c r="D4680" s="27" t="str">
        <f>VLOOKUP(B4680,'大货清单（不定期按GOMS更新）'!A:C,3,0)</f>
        <v>CL2019F-01</v>
      </c>
      <c r="E4680" s="27" t="str">
        <f>VLOOKUP(B4680,'大货清单（不定期按GOMS更新）'!A:H,4,0)</f>
        <v>DE,FR,IT,ES,ZA,NL,PL,SE</v>
      </c>
      <c r="F4680" s="27" t="str">
        <f>VLOOKUP(B4680,'大货清单（不定期按GOMS更新）'!A:H,2,0)</f>
        <v>Floor One S5</v>
      </c>
      <c r="G4680" s="28">
        <f>VLOOKUP(B4680,'大货清单（不定期按GOMS更新）'!A:I,9,FALSE)</f>
        <v>6972200196132</v>
      </c>
      <c r="H4680" s="27" t="str">
        <f>VLOOKUP(B4680,'大货清单（不定期按GOMS更新）'!A:H,7,0)</f>
        <v>Black</v>
      </c>
      <c r="I4680" s="27" t="str">
        <f>VLOOKUP(B4680,'大货清单（不定期按GOMS更新）'!A:F,6,FALSE)</f>
        <v>PHASEOUT</v>
      </c>
      <c r="J4680" s="27" t="str">
        <f>VLOOKUP(B4680,'大货清单（不定期按GOMS更新）'!A:K,11,FALSE)</f>
        <v>8</v>
      </c>
      <c r="K4680" s="27" t="str">
        <f>VLOOKUP(B4680,'大货清单（不定期按GOMS更新）'!A:N,12,FALSE)</f>
        <v>326</v>
      </c>
      <c r="L4680" s="27" t="str">
        <f>VLOOKUP(B4680,'大货清单（不定期按GOMS更新）'!A:M,13,FALSE)</f>
        <v>296</v>
      </c>
      <c r="M4680" s="27" t="str">
        <f>VLOOKUP(B4680,'大货清单（不定期按GOMS更新）'!A:N,14,FALSE)</f>
        <v>672</v>
      </c>
      <c r="N4680" s="53" t="s">
        <v>770</v>
      </c>
      <c r="O4680" s="27">
        <f>IFERROR(VLOOKUP(N4680,'散件迭代（不定期更新）'!C:J,8,FALSE),0)</f>
        <v>0</v>
      </c>
      <c r="P4680" s="27" t="str">
        <f>IFERROR(VLOOKUP(N4680,'散件（更新）'!B:H,3,FALSE),0)</f>
        <v>206-2019-0114</v>
      </c>
      <c r="Q4680" s="27" t="str">
        <f>VLOOKUP(N4680,'散件（更新）'!B:H,2,FALSE)</f>
        <v>114-20190114</v>
      </c>
      <c r="R4680" s="27" t="str">
        <f>VLOOKUP(N4680,'散件（更新）'!B:H,7,FALSE)</f>
        <v>Sensor</v>
      </c>
      <c r="S4680" s="27" t="str">
        <f>VLOOKUP(N4680,'散件（更新）'!B:E,4,FALSE)</f>
        <v>https://tineco-yxzt.oss-accelerate.aliyuncs.com/20240701/2019guangdian_1719817775917.png</v>
      </c>
      <c r="T4680" s="27" t="s">
        <v>8759</v>
      </c>
      <c r="U4680" s="28" t="str">
        <f>VLOOKUP(N4680,'散件（更新）'!B:G,6,FALSE)</f>
        <v>光电液位传感器</v>
      </c>
      <c r="V4680" s="28" t="str">
        <f>VLOOKUP(N4680,'散件（更新）'!B:I,8,FALSE)</f>
        <v>6972200197023</v>
      </c>
    </row>
    <row r="4681" spans="1:22">
      <c r="A4681" s="57">
        <v>46169</v>
      </c>
      <c r="B4681" s="53" t="s">
        <v>120</v>
      </c>
      <c r="C4681" s="27" t="str">
        <f>VLOOKUP(B4681,'大货清单（不定期按GOMS更新）'!A:H,8,0)</f>
        <v>109-20190601</v>
      </c>
      <c r="D4681" s="27" t="str">
        <f>VLOOKUP(B4681,'大货清单（不定期按GOMS更新）'!A:C,3,0)</f>
        <v>CL2019F-01</v>
      </c>
      <c r="E4681" s="27" t="str">
        <f>VLOOKUP(B4681,'大货清单（不定期按GOMS更新）'!A:H,4,0)</f>
        <v>DE,FR,IT,ES,ZA,NL,PL,SE</v>
      </c>
      <c r="F4681" s="27" t="str">
        <f>VLOOKUP(B4681,'大货清单（不定期按GOMS更新）'!A:H,2,0)</f>
        <v>Floor One S5</v>
      </c>
      <c r="G4681" s="28">
        <f>VLOOKUP(B4681,'大货清单（不定期按GOMS更新）'!A:I,9,FALSE)</f>
        <v>6972200196132</v>
      </c>
      <c r="H4681" s="27" t="str">
        <f>VLOOKUP(B4681,'大货清单（不定期按GOMS更新）'!A:H,7,0)</f>
        <v>Black</v>
      </c>
      <c r="I4681" s="27" t="str">
        <f>VLOOKUP(B4681,'大货清单（不定期按GOMS更新）'!A:F,6,FALSE)</f>
        <v>PHASEOUT</v>
      </c>
      <c r="J4681" s="27" t="str">
        <f>VLOOKUP(B4681,'大货清单（不定期按GOMS更新）'!A:K,11,FALSE)</f>
        <v>8</v>
      </c>
      <c r="K4681" s="27" t="str">
        <f>VLOOKUP(B4681,'大货清单（不定期按GOMS更新）'!A:N,12,FALSE)</f>
        <v>326</v>
      </c>
      <c r="L4681" s="27" t="str">
        <f>VLOOKUP(B4681,'大货清单（不定期按GOMS更新）'!A:M,13,FALSE)</f>
        <v>296</v>
      </c>
      <c r="M4681" s="27" t="str">
        <f>VLOOKUP(B4681,'大货清单（不定期按GOMS更新）'!A:N,14,FALSE)</f>
        <v>672</v>
      </c>
      <c r="N4681" s="53" t="s">
        <v>780</v>
      </c>
      <c r="O4681" s="27">
        <f>IFERROR(VLOOKUP(N4681,'散件迭代（不定期更新）'!C:J,8,FALSE),0)</f>
        <v>0</v>
      </c>
      <c r="P4681" s="27" t="str">
        <f>IFERROR(VLOOKUP(N4681,'散件（更新）'!B:H,3,FALSE),0)</f>
        <v>206-2019-0117</v>
      </c>
      <c r="Q4681" s="27" t="str">
        <f>VLOOKUP(N4681,'散件（更新）'!B:H,2,FALSE)</f>
        <v>114-20190117</v>
      </c>
      <c r="R4681" s="27" t="str">
        <f>VLOOKUP(N4681,'散件（更新）'!B:H,7,FALSE)</f>
        <v>Pump</v>
      </c>
      <c r="S4681" s="27" t="str">
        <f>VLOOKUP(N4681,'散件（更新）'!B:E,4,FALSE)</f>
        <v>https://tineco-yxzt.oss-accelerate.aliyuncs.com/20231219/9FWRU100000_1702948034719.png</v>
      </c>
      <c r="T4681" s="27" t="s">
        <v>8759</v>
      </c>
      <c r="U4681" s="28" t="str">
        <f>VLOOKUP(N4681,'散件（更新）'!B:G,6,FALSE)</f>
        <v>蠕动泵</v>
      </c>
      <c r="V4681" s="28" t="str">
        <f>VLOOKUP(N4681,'散件（更新）'!B:I,8,FALSE)</f>
        <v>6972200197054</v>
      </c>
    </row>
    <row r="4682" spans="1:22">
      <c r="A4682" s="57">
        <v>46169</v>
      </c>
      <c r="B4682" s="53" t="s">
        <v>120</v>
      </c>
      <c r="C4682" s="27" t="str">
        <f>VLOOKUP(B4682,'大货清单（不定期按GOMS更新）'!A:H,8,0)</f>
        <v>109-20190601</v>
      </c>
      <c r="D4682" s="27" t="str">
        <f>VLOOKUP(B4682,'大货清单（不定期按GOMS更新）'!A:C,3,0)</f>
        <v>CL2019F-01</v>
      </c>
      <c r="E4682" s="27" t="str">
        <f>VLOOKUP(B4682,'大货清单（不定期按GOMS更新）'!A:H,4,0)</f>
        <v>DE,FR,IT,ES,ZA,NL,PL,SE</v>
      </c>
      <c r="F4682" s="27" t="str">
        <f>VLOOKUP(B4682,'大货清单（不定期按GOMS更新）'!A:H,2,0)</f>
        <v>Floor One S5</v>
      </c>
      <c r="G4682" s="28">
        <f>VLOOKUP(B4682,'大货清单（不定期按GOMS更新）'!A:I,9,FALSE)</f>
        <v>6972200196132</v>
      </c>
      <c r="H4682" s="27" t="str">
        <f>VLOOKUP(B4682,'大货清单（不定期按GOMS更新）'!A:H,7,0)</f>
        <v>Black</v>
      </c>
      <c r="I4682" s="27" t="str">
        <f>VLOOKUP(B4682,'大货清单（不定期按GOMS更新）'!A:F,6,FALSE)</f>
        <v>PHASEOUT</v>
      </c>
      <c r="J4682" s="27" t="str">
        <f>VLOOKUP(B4682,'大货清单（不定期按GOMS更新）'!A:K,11,FALSE)</f>
        <v>8</v>
      </c>
      <c r="K4682" s="27" t="str">
        <f>VLOOKUP(B4682,'大货清单（不定期按GOMS更新）'!A:N,12,FALSE)</f>
        <v>326</v>
      </c>
      <c r="L4682" s="27" t="str">
        <f>VLOOKUP(B4682,'大货清单（不定期按GOMS更新）'!A:M,13,FALSE)</f>
        <v>296</v>
      </c>
      <c r="M4682" s="27" t="str">
        <f>VLOOKUP(B4682,'大货清单（不定期按GOMS更新）'!A:N,14,FALSE)</f>
        <v>672</v>
      </c>
      <c r="N4682" s="53" t="s">
        <v>1043</v>
      </c>
      <c r="O4682" s="27" t="str">
        <f>IFERROR(VLOOKUP(N4682,'散件迭代（不定期更新）'!C:J,8,FALSE),0)</f>
        <v>A22</v>
      </c>
      <c r="P4682" s="27" t="str">
        <f>IFERROR(VLOOKUP(N4682,'散件（更新）'!B:H,3,FALSE),0)</f>
        <v>206-1879-0109</v>
      </c>
      <c r="Q4682" s="27" t="str">
        <f>VLOOKUP(N4682,'散件（更新）'!B:H,2,FALSE)</f>
        <v>114-18790109</v>
      </c>
      <c r="R4682" s="27" t="str">
        <f>VLOOKUP(N4682,'散件（更新）'!B:H,7,FALSE)</f>
        <v>3-In-1 Cleaning Tool</v>
      </c>
      <c r="S4682" s="27" t="str">
        <f>VLOOKUP(N4682,'散件（更新）'!B:E,4,FALSE)</f>
        <v>https://tineco-yxzt.oss-accelerate.aliyuncs.com/product/114-18790109.png</v>
      </c>
      <c r="T4682" s="27" t="s">
        <v>8759</v>
      </c>
      <c r="U4682" s="28" t="str">
        <f>VLOOKUP(N4682,'散件（更新）'!B:G,6,FALSE)</f>
        <v>AB1888清洁刷组件</v>
      </c>
      <c r="V4682" s="28" t="str">
        <f>VLOOKUP(N4682,'散件（更新）'!B:I,8,FALSE)</f>
        <v>6972200191809</v>
      </c>
    </row>
    <row r="4683" spans="1:22">
      <c r="A4683" s="57">
        <v>46169</v>
      </c>
      <c r="B4683" s="53" t="s">
        <v>120</v>
      </c>
      <c r="C4683" s="27" t="str">
        <f>VLOOKUP(B4683,'大货清单（不定期按GOMS更新）'!A:H,8,0)</f>
        <v>109-20190601</v>
      </c>
      <c r="D4683" s="27" t="str">
        <f>VLOOKUP(B4683,'大货清单（不定期按GOMS更新）'!A:C,3,0)</f>
        <v>CL2019F-01</v>
      </c>
      <c r="E4683" s="27" t="str">
        <f>VLOOKUP(B4683,'大货清单（不定期按GOMS更新）'!A:H,4,0)</f>
        <v>DE,FR,IT,ES,ZA,NL,PL,SE</v>
      </c>
      <c r="F4683" s="27" t="str">
        <f>VLOOKUP(B4683,'大货清单（不定期按GOMS更新）'!A:H,2,0)</f>
        <v>Floor One S5</v>
      </c>
      <c r="G4683" s="28">
        <f>VLOOKUP(B4683,'大货清单（不定期按GOMS更新）'!A:I,9,FALSE)</f>
        <v>6972200196132</v>
      </c>
      <c r="H4683" s="27" t="str">
        <f>VLOOKUP(B4683,'大货清单（不定期按GOMS更新）'!A:H,7,0)</f>
        <v>Black</v>
      </c>
      <c r="I4683" s="27" t="str">
        <f>VLOOKUP(B4683,'大货清单（不定期按GOMS更新）'!A:F,6,FALSE)</f>
        <v>PHASEOUT</v>
      </c>
      <c r="J4683" s="27" t="str">
        <f>VLOOKUP(B4683,'大货清单（不定期按GOMS更新）'!A:K,11,FALSE)</f>
        <v>8</v>
      </c>
      <c r="K4683" s="27" t="str">
        <f>VLOOKUP(B4683,'大货清单（不定期按GOMS更新）'!A:N,12,FALSE)</f>
        <v>326</v>
      </c>
      <c r="L4683" s="27" t="str">
        <f>VLOOKUP(B4683,'大货清单（不定期按GOMS更新）'!A:M,13,FALSE)</f>
        <v>296</v>
      </c>
      <c r="M4683" s="27" t="str">
        <f>VLOOKUP(B4683,'大货清单（不定期按GOMS更新）'!A:N,14,FALSE)</f>
        <v>672</v>
      </c>
      <c r="N4683" s="53" t="s">
        <v>1099</v>
      </c>
      <c r="O4683" s="27">
        <f>IFERROR(VLOOKUP(N4683,'散件迭代（不定期更新）'!C:J,8,FALSE),0)</f>
        <v>0</v>
      </c>
      <c r="P4683" s="27" t="str">
        <f>IFERROR(VLOOKUP(N4683,'散件（更新）'!B:H,3,FALSE),0)</f>
        <v>206-2019-0500</v>
      </c>
      <c r="Q4683" s="27" t="str">
        <f>VLOOKUP(N4683,'散件（更新）'!B:H,2,FALSE)</f>
        <v>114-20190500</v>
      </c>
      <c r="R4683" s="27" t="str">
        <f>VLOOKUP(N4683,'散件（更新）'!B:H,7,FALSE)</f>
        <v>Handle</v>
      </c>
      <c r="S4683" s="27" t="str">
        <f>VLOOKUP(N4683,'散件（更新）'!B:E,4,FALSE)</f>
        <v>https://tineco-yxzt.oss-accelerate.aliyuncs.com/20231227/9FWUH100000_1703640265983.png</v>
      </c>
      <c r="T4683" s="27" t="s">
        <v>8759</v>
      </c>
      <c r="U4683" s="28" t="str">
        <f>VLOOKUP(N4683,'散件（更新）'!B:G,6,FALSE)</f>
        <v>手柄组件LED</v>
      </c>
      <c r="V4683" s="28" t="str">
        <f>VLOOKUP(N4683,'散件（更新）'!B:I,8,FALSE)</f>
        <v>6972200196439</v>
      </c>
    </row>
    <row r="4684" spans="1:22">
      <c r="A4684" s="57">
        <v>46169</v>
      </c>
      <c r="B4684" s="53" t="s">
        <v>120</v>
      </c>
      <c r="C4684" s="27" t="str">
        <f>VLOOKUP(B4684,'大货清单（不定期按GOMS更新）'!A:H,8,0)</f>
        <v>109-20190601</v>
      </c>
      <c r="D4684" s="27" t="str">
        <f>VLOOKUP(B4684,'大货清单（不定期按GOMS更新）'!A:C,3,0)</f>
        <v>CL2019F-01</v>
      </c>
      <c r="E4684" s="27" t="str">
        <f>VLOOKUP(B4684,'大货清单（不定期按GOMS更新）'!A:H,4,0)</f>
        <v>DE,FR,IT,ES,ZA,NL,PL,SE</v>
      </c>
      <c r="F4684" s="27" t="str">
        <f>VLOOKUP(B4684,'大货清单（不定期按GOMS更新）'!A:H,2,0)</f>
        <v>Floor One S5</v>
      </c>
      <c r="G4684" s="28">
        <f>VLOOKUP(B4684,'大货清单（不定期按GOMS更新）'!A:I,9,FALSE)</f>
        <v>6972200196132</v>
      </c>
      <c r="H4684" s="27" t="str">
        <f>VLOOKUP(B4684,'大货清单（不定期按GOMS更新）'!A:H,7,0)</f>
        <v>Black</v>
      </c>
      <c r="I4684" s="27" t="str">
        <f>VLOOKUP(B4684,'大货清单（不定期按GOMS更新）'!A:F,6,FALSE)</f>
        <v>PHASEOUT</v>
      </c>
      <c r="J4684" s="27" t="str">
        <f>VLOOKUP(B4684,'大货清单（不定期按GOMS更新）'!A:K,11,FALSE)</f>
        <v>8</v>
      </c>
      <c r="K4684" s="27" t="str">
        <f>VLOOKUP(B4684,'大货清单（不定期按GOMS更新）'!A:N,12,FALSE)</f>
        <v>326</v>
      </c>
      <c r="L4684" s="27" t="str">
        <f>VLOOKUP(B4684,'大货清单（不定期按GOMS更新）'!A:M,13,FALSE)</f>
        <v>296</v>
      </c>
      <c r="M4684" s="27" t="str">
        <f>VLOOKUP(B4684,'大货清单（不定期按GOMS更新）'!A:N,14,FALSE)</f>
        <v>672</v>
      </c>
      <c r="N4684" s="53" t="s">
        <v>1111</v>
      </c>
      <c r="O4684" s="27" t="str">
        <f>IFERROR(VLOOKUP(N4684,'散件迭代（不定期更新）'!C:J,8,FALSE),0)</f>
        <v>A53</v>
      </c>
      <c r="P4684" s="27" t="str">
        <f>IFERROR(VLOOKUP(N4684,'散件（更新）'!B:H,3,FALSE),0)</f>
        <v>206-2019-0103</v>
      </c>
      <c r="Q4684" s="27" t="str">
        <f>VLOOKUP(N4684,'散件（更新）'!B:H,2,FALSE)</f>
        <v>114-20190103</v>
      </c>
      <c r="R4684" s="27" t="str">
        <f>VLOOKUP(N4684,'散件（更新）'!B:H,7,FALSE)</f>
        <v>Dirt Water Tank</v>
      </c>
      <c r="S4684" s="27" t="str">
        <f>VLOOKUP(N4684,'散件（更新）'!B:E,4,FALSE)</f>
        <v>https://tineco-yxzt.oss-accelerate.aliyuncs.com/20231227/9FWWD100000_1703640266412.png</v>
      </c>
      <c r="T4684" s="27" t="s">
        <v>8759</v>
      </c>
      <c r="U4684" s="28" t="str">
        <f>VLOOKUP(N4684,'散件（更新）'!B:G,6,FALSE)</f>
        <v>回收桶组件</v>
      </c>
      <c r="V4684" s="28" t="str">
        <f>VLOOKUP(N4684,'散件（更新）'!B:I,8,FALSE)</f>
        <v>6972200196453</v>
      </c>
    </row>
    <row r="4685" spans="1:22">
      <c r="A4685" s="57">
        <v>46169</v>
      </c>
      <c r="B4685" s="53" t="s">
        <v>120</v>
      </c>
      <c r="C4685" s="27" t="str">
        <f>VLOOKUP(B4685,'大货清单（不定期按GOMS更新）'!A:H,8,0)</f>
        <v>109-20190601</v>
      </c>
      <c r="D4685" s="27" t="str">
        <f>VLOOKUP(B4685,'大货清单（不定期按GOMS更新）'!A:C,3,0)</f>
        <v>CL2019F-01</v>
      </c>
      <c r="E4685" s="27" t="str">
        <f>VLOOKUP(B4685,'大货清单（不定期按GOMS更新）'!A:H,4,0)</f>
        <v>DE,FR,IT,ES,ZA,NL,PL,SE</v>
      </c>
      <c r="F4685" s="27" t="str">
        <f>VLOOKUP(B4685,'大货清单（不定期按GOMS更新）'!A:H,2,0)</f>
        <v>Floor One S5</v>
      </c>
      <c r="G4685" s="28">
        <f>VLOOKUP(B4685,'大货清单（不定期按GOMS更新）'!A:I,9,FALSE)</f>
        <v>6972200196132</v>
      </c>
      <c r="H4685" s="27" t="str">
        <f>VLOOKUP(B4685,'大货清单（不定期按GOMS更新）'!A:H,7,0)</f>
        <v>Black</v>
      </c>
      <c r="I4685" s="27" t="str">
        <f>VLOOKUP(B4685,'大货清单（不定期按GOMS更新）'!A:F,6,FALSE)</f>
        <v>PHASEOUT</v>
      </c>
      <c r="J4685" s="27" t="str">
        <f>VLOOKUP(B4685,'大货清单（不定期按GOMS更新）'!A:K,11,FALSE)</f>
        <v>8</v>
      </c>
      <c r="K4685" s="27" t="str">
        <f>VLOOKUP(B4685,'大货清单（不定期按GOMS更新）'!A:N,12,FALSE)</f>
        <v>326</v>
      </c>
      <c r="L4685" s="27" t="str">
        <f>VLOOKUP(B4685,'大货清单（不定期按GOMS更新）'!A:M,13,FALSE)</f>
        <v>296</v>
      </c>
      <c r="M4685" s="27" t="str">
        <f>VLOOKUP(B4685,'大货清单（不定期按GOMS更新）'!A:N,14,FALSE)</f>
        <v>672</v>
      </c>
      <c r="N4685" s="53" t="s">
        <v>1225</v>
      </c>
      <c r="O4685" s="27">
        <f>IFERROR(VLOOKUP(N4685,'散件迭代（不定期更新）'!C:J,8,FALSE),0)</f>
        <v>0</v>
      </c>
      <c r="P4685" s="27" t="str">
        <f>IFERROR(VLOOKUP(N4685,'散件（更新）'!B:H,3,FALSE),0)</f>
        <v>206-1756-0099</v>
      </c>
      <c r="Q4685" s="27" t="str">
        <f>VLOOKUP(N4685,'散件（更新）'!B:H,2,FALSE)</f>
        <v>114-17560099</v>
      </c>
      <c r="R4685" s="27" t="str">
        <f>VLOOKUP(N4685,'散件（更新）'!B:H,7,FALSE)</f>
        <v>Repair Wheel</v>
      </c>
      <c r="S4685" s="27" t="str">
        <f>VLOOKUP(N4685,'散件（更新）'!B:E,4,FALSE)</f>
        <v>https://tineco-yxzt.oss-accelerate.aliyuncs.com/20231219/9VSRW100200_1702948075442.png</v>
      </c>
      <c r="T4685" s="27" t="s">
        <v>8759</v>
      </c>
      <c r="U4685" s="28" t="str">
        <f>VLOOKUP(N4685,'散件（更新）'!B:G,6,FALSE)</f>
        <v>地刷小轮+小轮轴组件</v>
      </c>
      <c r="V4685" s="28" t="str">
        <f>VLOOKUP(N4685,'散件（更新）'!B:I,8,FALSE)</f>
        <v>6972200194046</v>
      </c>
    </row>
    <row r="4686" spans="1:22">
      <c r="A4686" s="57">
        <v>46169</v>
      </c>
      <c r="B4686" s="53" t="s">
        <v>124</v>
      </c>
      <c r="C4686" s="27" t="str">
        <f>VLOOKUP(B4686,'大货清单（不定期按GOMS更新）'!A:H,8,0)</f>
        <v>109-20190201</v>
      </c>
      <c r="D4686" s="27" t="str">
        <f>VLOOKUP(B4686,'大货清单（不定期按GOMS更新）'!A:C,3,0)</f>
        <v>CL2019B-01</v>
      </c>
      <c r="E4686" s="27" t="str">
        <f>VLOOKUP(B4686,'大货清单（不定期按GOMS更新）'!A:H,4,0)</f>
        <v>DE</v>
      </c>
      <c r="F4686" s="27" t="str">
        <f>VLOOKUP(B4686,'大货清单（不定期按GOMS更新）'!A:H,2,0)</f>
        <v>Floor One S5 Pro</v>
      </c>
      <c r="G4686" s="28">
        <f>VLOOKUP(B4686,'大货清单（不定期按GOMS更新）'!A:I,9,FALSE)</f>
        <v>6972200196071</v>
      </c>
      <c r="H4686" s="27" t="str">
        <f>VLOOKUP(B4686,'大货清单（不定期按GOMS更新）'!A:H,7,0)</f>
        <v>Black</v>
      </c>
      <c r="I4686" s="27" t="str">
        <f>VLOOKUP(B4686,'大货清单（不定期按GOMS更新）'!A:F,6,FALSE)</f>
        <v>PHASEOUT</v>
      </c>
      <c r="J4686" s="27" t="str">
        <f>VLOOKUP(B4686,'大货清单（不定期按GOMS更新）'!A:K,11,FALSE)</f>
        <v>8</v>
      </c>
      <c r="K4686" s="27" t="str">
        <f>VLOOKUP(B4686,'大货清单（不定期按GOMS更新）'!A:N,12,FALSE)</f>
        <v>326</v>
      </c>
      <c r="L4686" s="27" t="str">
        <f>VLOOKUP(B4686,'大货清单（不定期按GOMS更新）'!A:M,13,FALSE)</f>
        <v>296</v>
      </c>
      <c r="M4686" s="27" t="str">
        <f>VLOOKUP(B4686,'大货清单（不定期按GOMS更新）'!A:N,14,FALSE)</f>
        <v>672</v>
      </c>
      <c r="N4686" s="53" t="s">
        <v>1113</v>
      </c>
      <c r="O4686" s="27" t="str">
        <f>IFERROR(VLOOKUP(N4686,'散件迭代（不定期更新）'!C:J,8,FALSE),0)</f>
        <v>A58</v>
      </c>
      <c r="P4686" s="27" t="str">
        <f>IFERROR(VLOOKUP(N4686,'散件（更新）'!B:H,3,FALSE),0)</f>
        <v>206-2019-0105</v>
      </c>
      <c r="Q4686" s="27" t="str">
        <f>VLOOKUP(N4686,'散件（更新）'!B:H,2,FALSE)</f>
        <v>114-20190105</v>
      </c>
      <c r="R4686" s="27" t="str">
        <f>VLOOKUP(N4686,'散件（更新）'!B:H,7,FALSE)</f>
        <v>Brush Roller Cover</v>
      </c>
      <c r="S4686" s="27" t="str">
        <f>VLOOKUP(N4686,'散件（更新）'!B:E,4,FALSE)</f>
        <v>https://tineco-yxzt.oss-accelerate.aliyuncs.com/20231219/9FWBC100000_1702948010314.png</v>
      </c>
      <c r="T4686" s="27" t="s">
        <v>8759</v>
      </c>
      <c r="U4686" s="28" t="str">
        <f>VLOOKUP(N4686,'散件（更新）'!B:G,6,FALSE)</f>
        <v>滚刷盖</v>
      </c>
      <c r="V4686" s="28" t="str">
        <f>VLOOKUP(N4686,'散件（更新）'!B:I,8,FALSE)</f>
        <v>6972200196477</v>
      </c>
    </row>
    <row r="4687" spans="1:22">
      <c r="A4687" s="57">
        <v>46169</v>
      </c>
      <c r="B4687" s="53" t="s">
        <v>124</v>
      </c>
      <c r="C4687" s="27" t="str">
        <f>VLOOKUP(B4687,'大货清单（不定期按GOMS更新）'!A:H,8,0)</f>
        <v>109-20190201</v>
      </c>
      <c r="D4687" s="27" t="str">
        <f>VLOOKUP(B4687,'大货清单（不定期按GOMS更新）'!A:C,3,0)</f>
        <v>CL2019B-01</v>
      </c>
      <c r="E4687" s="27" t="str">
        <f>VLOOKUP(B4687,'大货清单（不定期按GOMS更新）'!A:H,4,0)</f>
        <v>DE</v>
      </c>
      <c r="F4687" s="27" t="str">
        <f>VLOOKUP(B4687,'大货清单（不定期按GOMS更新）'!A:H,2,0)</f>
        <v>Floor One S5 Pro</v>
      </c>
      <c r="G4687" s="28">
        <f>VLOOKUP(B4687,'大货清单（不定期按GOMS更新）'!A:I,9,FALSE)</f>
        <v>6972200196071</v>
      </c>
      <c r="H4687" s="27" t="str">
        <f>VLOOKUP(B4687,'大货清单（不定期按GOMS更新）'!A:H,7,0)</f>
        <v>Black</v>
      </c>
      <c r="I4687" s="27" t="str">
        <f>VLOOKUP(B4687,'大货清单（不定期按GOMS更新）'!A:F,6,FALSE)</f>
        <v>PHASEOUT</v>
      </c>
      <c r="J4687" s="27" t="str">
        <f>VLOOKUP(B4687,'大货清单（不定期按GOMS更新）'!A:K,11,FALSE)</f>
        <v>8</v>
      </c>
      <c r="K4687" s="27" t="str">
        <f>VLOOKUP(B4687,'大货清单（不定期按GOMS更新）'!A:N,12,FALSE)</f>
        <v>326</v>
      </c>
      <c r="L4687" s="27" t="str">
        <f>VLOOKUP(B4687,'大货清单（不定期按GOMS更新）'!A:M,13,FALSE)</f>
        <v>296</v>
      </c>
      <c r="M4687" s="27" t="str">
        <f>VLOOKUP(B4687,'大货清单（不定期按GOMS更新）'!A:N,14,FALSE)</f>
        <v>672</v>
      </c>
      <c r="N4687" s="53" t="s">
        <v>1112</v>
      </c>
      <c r="O4687" s="27" t="str">
        <f>IFERROR(VLOOKUP(N4687,'散件迭代（不定期更新）'!C:J,8,FALSE),0)</f>
        <v>A40</v>
      </c>
      <c r="P4687" s="27" t="str">
        <f>IFERROR(VLOOKUP(N4687,'散件（更新）'!B:H,3,FALSE),0)</f>
        <v>206-2019-0106</v>
      </c>
      <c r="Q4687" s="27" t="str">
        <f>VLOOKUP(N4687,'散件（更新）'!B:H,2,FALSE)</f>
        <v>114-20190106</v>
      </c>
      <c r="R4687" s="27" t="str">
        <f>VLOOKUP(N4687,'散件（更新）'!B:H,7,FALSE)</f>
        <v>Brush Roller</v>
      </c>
      <c r="S4687" s="27" t="str">
        <f>VLOOKUP(N4687,'散件（更新）'!B:E,4,FALSE)</f>
        <v>https://tineco-yxzt.oss-accelerate.aliyuncs.com/20231227/9FWBR100000_1703640264964.png</v>
      </c>
      <c r="T4687" s="27" t="s">
        <v>8759</v>
      </c>
      <c r="U4687" s="28" t="str">
        <f>VLOOKUP(N4687,'散件（更新）'!B:G,6,FALSE)</f>
        <v>滚刷组件</v>
      </c>
      <c r="V4687" s="28" t="str">
        <f>VLOOKUP(N4687,'散件（更新）'!B:I,8,FALSE)</f>
        <v>6972200196484</v>
      </c>
    </row>
    <row r="4688" spans="1:22">
      <c r="A4688" s="57">
        <v>46169</v>
      </c>
      <c r="B4688" s="53" t="s">
        <v>124</v>
      </c>
      <c r="C4688" s="27" t="str">
        <f>VLOOKUP(B4688,'大货清单（不定期按GOMS更新）'!A:H,8,0)</f>
        <v>109-20190201</v>
      </c>
      <c r="D4688" s="27" t="str">
        <f>VLOOKUP(B4688,'大货清单（不定期按GOMS更新）'!A:C,3,0)</f>
        <v>CL2019B-01</v>
      </c>
      <c r="E4688" s="27" t="str">
        <f>VLOOKUP(B4688,'大货清单（不定期按GOMS更新）'!A:H,4,0)</f>
        <v>DE</v>
      </c>
      <c r="F4688" s="27" t="str">
        <f>VLOOKUP(B4688,'大货清单（不定期按GOMS更新）'!A:H,2,0)</f>
        <v>Floor One S5 Pro</v>
      </c>
      <c r="G4688" s="28">
        <f>VLOOKUP(B4688,'大货清单（不定期按GOMS更新）'!A:I,9,FALSE)</f>
        <v>6972200196071</v>
      </c>
      <c r="H4688" s="27" t="str">
        <f>VLOOKUP(B4688,'大货清单（不定期按GOMS更新）'!A:H,7,0)</f>
        <v>Black</v>
      </c>
      <c r="I4688" s="27" t="str">
        <f>VLOOKUP(B4688,'大货清单（不定期按GOMS更新）'!A:F,6,FALSE)</f>
        <v>PHASEOUT</v>
      </c>
      <c r="J4688" s="27" t="str">
        <f>VLOOKUP(B4688,'大货清单（不定期按GOMS更新）'!A:K,11,FALSE)</f>
        <v>8</v>
      </c>
      <c r="K4688" s="27" t="str">
        <f>VLOOKUP(B4688,'大货清单（不定期按GOMS更新）'!A:N,12,FALSE)</f>
        <v>326</v>
      </c>
      <c r="L4688" s="27" t="str">
        <f>VLOOKUP(B4688,'大货清单（不定期按GOMS更新）'!A:M,13,FALSE)</f>
        <v>296</v>
      </c>
      <c r="M4688" s="27" t="str">
        <f>VLOOKUP(B4688,'大货清单（不定期按GOMS更新）'!A:N,14,FALSE)</f>
        <v>672</v>
      </c>
      <c r="N4688" s="53" t="s">
        <v>1040</v>
      </c>
      <c r="O4688" s="27" t="str">
        <f>IFERROR(VLOOKUP(N4688,'散件迭代（不定期更新）'!C:J,8,FALSE),0)</f>
        <v>A43</v>
      </c>
      <c r="P4688" s="27" t="str">
        <f>IFERROR(VLOOKUP(N4688,'散件（更新）'!B:H,3,FALSE),0)</f>
        <v>206-1879-0102</v>
      </c>
      <c r="Q4688" s="27" t="str">
        <f>VLOOKUP(N4688,'散件（更新）'!B:H,2,FALSE)</f>
        <v>114-18790102</v>
      </c>
      <c r="R4688" s="27" t="str">
        <f>VLOOKUP(N4688,'散件（更新）'!B:H,7,FALSE)</f>
        <v>Hepa Assy</v>
      </c>
      <c r="S4688" s="27" t="str">
        <f>VLOOKUP(N4688,'散件（更新）'!B:E,4,FALSE)</f>
        <v>https://tineco-yxzt.oss-accelerate.aliyuncs.com/product/114-18790102.png</v>
      </c>
      <c r="T4688" s="27" t="s">
        <v>8759</v>
      </c>
      <c r="U4688" s="28" t="str">
        <f>VLOOKUP(N4688,'散件（更新）'!B:G,6,FALSE)</f>
        <v>回收桶过滤器组件（前置方形过滤器组件+回收桶滤网组件）</v>
      </c>
      <c r="V4688" s="28" t="str">
        <f>VLOOKUP(N4688,'散件（更新）'!B:I,8,FALSE)</f>
        <v>6972200191731</v>
      </c>
    </row>
    <row r="4689" spans="1:22">
      <c r="A4689" s="57">
        <v>46169</v>
      </c>
      <c r="B4689" s="53" t="s">
        <v>124</v>
      </c>
      <c r="C4689" s="27" t="str">
        <f>VLOOKUP(B4689,'大货清单（不定期按GOMS更新）'!A:H,8,0)</f>
        <v>109-20190201</v>
      </c>
      <c r="D4689" s="27" t="str">
        <f>VLOOKUP(B4689,'大货清单（不定期按GOMS更新）'!A:C,3,0)</f>
        <v>CL2019B-01</v>
      </c>
      <c r="E4689" s="27" t="str">
        <f>VLOOKUP(B4689,'大货清单（不定期按GOMS更新）'!A:H,4,0)</f>
        <v>DE</v>
      </c>
      <c r="F4689" s="27" t="str">
        <f>VLOOKUP(B4689,'大货清单（不定期按GOMS更新）'!A:H,2,0)</f>
        <v>Floor One S5 Pro</v>
      </c>
      <c r="G4689" s="28">
        <f>VLOOKUP(B4689,'大货清单（不定期按GOMS更新）'!A:I,9,FALSE)</f>
        <v>6972200196071</v>
      </c>
      <c r="H4689" s="27" t="str">
        <f>VLOOKUP(B4689,'大货清单（不定期按GOMS更新）'!A:H,7,0)</f>
        <v>Black</v>
      </c>
      <c r="I4689" s="27" t="str">
        <f>VLOOKUP(B4689,'大货清单（不定期按GOMS更新）'!A:F,6,FALSE)</f>
        <v>PHASEOUT</v>
      </c>
      <c r="J4689" s="27" t="str">
        <f>VLOOKUP(B4689,'大货清单（不定期按GOMS更新）'!A:K,11,FALSE)</f>
        <v>8</v>
      </c>
      <c r="K4689" s="27" t="str">
        <f>VLOOKUP(B4689,'大货清单（不定期按GOMS更新）'!A:N,12,FALSE)</f>
        <v>326</v>
      </c>
      <c r="L4689" s="27" t="str">
        <f>VLOOKUP(B4689,'大货清单（不定期按GOMS更新）'!A:M,13,FALSE)</f>
        <v>296</v>
      </c>
      <c r="M4689" s="27" t="str">
        <f>VLOOKUP(B4689,'大货清单（不定期按GOMS更新）'!A:N,14,FALSE)</f>
        <v>672</v>
      </c>
      <c r="N4689" s="53" t="s">
        <v>1118</v>
      </c>
      <c r="O4689" s="27">
        <f>IFERROR(VLOOKUP(N4689,'散件迭代（不定期更新）'!C:J,8,FALSE),0)</f>
        <v>0</v>
      </c>
      <c r="P4689" s="27" t="str">
        <f>IFERROR(VLOOKUP(N4689,'散件（更新）'!B:H,3,FALSE),0)</f>
        <v>206-2019-0044</v>
      </c>
      <c r="Q4689" s="27" t="str">
        <f>VLOOKUP(N4689,'散件（更新）'!B:H,2,FALSE)</f>
        <v>114-20190044</v>
      </c>
      <c r="R4689" s="27" t="str">
        <f>VLOOKUP(N4689,'散件（更新）'!B:H,7,FALSE)</f>
        <v>Filter</v>
      </c>
      <c r="S4689" s="27" t="str">
        <f>VLOOKUP(N4689,'散件（更新）'!B:E,4,FALSE)</f>
        <v>https://tineco-yxzt.oss-accelerate.aliyuncs.com/20231219/9FWFI110000_1702948015239.png</v>
      </c>
      <c r="T4689" s="27" t="s">
        <v>8759</v>
      </c>
      <c r="U4689" s="28" t="str">
        <f>VLOOKUP(N4689,'散件（更新）'!B:G,6,FALSE)</f>
        <v>回收桶挡板</v>
      </c>
      <c r="V4689" s="28" t="str">
        <f>VLOOKUP(N4689,'散件（更新）'!B:I,8,FALSE)</f>
        <v>6972200197214</v>
      </c>
    </row>
    <row r="4690" spans="1:22">
      <c r="A4690" s="57">
        <v>46169</v>
      </c>
      <c r="B4690" s="53" t="s">
        <v>124</v>
      </c>
      <c r="C4690" s="27" t="str">
        <f>VLOOKUP(B4690,'大货清单（不定期按GOMS更新）'!A:H,8,0)</f>
        <v>109-20190201</v>
      </c>
      <c r="D4690" s="27" t="str">
        <f>VLOOKUP(B4690,'大货清单（不定期按GOMS更新）'!A:C,3,0)</f>
        <v>CL2019B-01</v>
      </c>
      <c r="E4690" s="27" t="str">
        <f>VLOOKUP(B4690,'大货清单（不定期按GOMS更新）'!A:H,4,0)</f>
        <v>DE</v>
      </c>
      <c r="F4690" s="27" t="str">
        <f>VLOOKUP(B4690,'大货清单（不定期按GOMS更新）'!A:H,2,0)</f>
        <v>Floor One S5 Pro</v>
      </c>
      <c r="G4690" s="28">
        <f>VLOOKUP(B4690,'大货清单（不定期按GOMS更新）'!A:I,9,FALSE)</f>
        <v>6972200196071</v>
      </c>
      <c r="H4690" s="27" t="str">
        <f>VLOOKUP(B4690,'大货清单（不定期按GOMS更新）'!A:H,7,0)</f>
        <v>Black</v>
      </c>
      <c r="I4690" s="27" t="str">
        <f>VLOOKUP(B4690,'大货清单（不定期按GOMS更新）'!A:F,6,FALSE)</f>
        <v>PHASEOUT</v>
      </c>
      <c r="J4690" s="27" t="str">
        <f>VLOOKUP(B4690,'大货清单（不定期按GOMS更新）'!A:K,11,FALSE)</f>
        <v>8</v>
      </c>
      <c r="K4690" s="27" t="str">
        <f>VLOOKUP(B4690,'大货清单（不定期按GOMS更新）'!A:N,12,FALSE)</f>
        <v>326</v>
      </c>
      <c r="L4690" s="27" t="str">
        <f>VLOOKUP(B4690,'大货清单（不定期按GOMS更新）'!A:M,13,FALSE)</f>
        <v>296</v>
      </c>
      <c r="M4690" s="27" t="str">
        <f>VLOOKUP(B4690,'大货清单（不定期按GOMS更新）'!A:N,14,FALSE)</f>
        <v>672</v>
      </c>
      <c r="N4690" s="53" t="s">
        <v>1116</v>
      </c>
      <c r="O4690" s="27">
        <f>IFERROR(VLOOKUP(N4690,'散件迭代（不定期更新）'!C:J,8,FALSE),0)</f>
        <v>0</v>
      </c>
      <c r="P4690" s="27" t="str">
        <f>IFERROR(VLOOKUP(N4690,'散件（更新）'!B:H,3,FALSE),0)</f>
        <v>206-2019-0108</v>
      </c>
      <c r="Q4690" s="27" t="str">
        <f>VLOOKUP(N4690,'散件（更新）'!B:H,2,FALSE)</f>
        <v>114-20190108</v>
      </c>
      <c r="R4690" s="27" t="str">
        <f>VLOOKUP(N4690,'散件（更新）'!B:H,7,FALSE)</f>
        <v>Accessory Holder</v>
      </c>
      <c r="S4690" s="27" t="str">
        <f>VLOOKUP(N4690,'散件（更新）'!B:E,4,FALSE)</f>
        <v>https://tineco-yxzt.oss-accelerate.aliyuncs.com/20231219/9FWHA100000_1702948015874.png</v>
      </c>
      <c r="T4690" s="27" t="s">
        <v>8759</v>
      </c>
      <c r="U4690" s="28" t="str">
        <f>VLOOKUP(N4690,'散件（更新）'!B:G,6,FALSE)</f>
        <v>附件支架组合</v>
      </c>
      <c r="V4690" s="28" t="str">
        <f>VLOOKUP(N4690,'散件（更新）'!B:I,8,FALSE)</f>
        <v>6972200196507</v>
      </c>
    </row>
    <row r="4691" spans="1:22">
      <c r="A4691" s="57">
        <v>46169</v>
      </c>
      <c r="B4691" s="53" t="s">
        <v>124</v>
      </c>
      <c r="C4691" s="27" t="str">
        <f>VLOOKUP(B4691,'大货清单（不定期按GOMS更新）'!A:H,8,0)</f>
        <v>109-20190201</v>
      </c>
      <c r="D4691" s="27" t="str">
        <f>VLOOKUP(B4691,'大货清单（不定期按GOMS更新）'!A:C,3,0)</f>
        <v>CL2019B-01</v>
      </c>
      <c r="E4691" s="27" t="str">
        <f>VLOOKUP(B4691,'大货清单（不定期按GOMS更新）'!A:H,4,0)</f>
        <v>DE</v>
      </c>
      <c r="F4691" s="27" t="str">
        <f>VLOOKUP(B4691,'大货清单（不定期按GOMS更新）'!A:H,2,0)</f>
        <v>Floor One S5 Pro</v>
      </c>
      <c r="G4691" s="28">
        <f>VLOOKUP(B4691,'大货清单（不定期按GOMS更新）'!A:I,9,FALSE)</f>
        <v>6972200196071</v>
      </c>
      <c r="H4691" s="27" t="str">
        <f>VLOOKUP(B4691,'大货清单（不定期按GOMS更新）'!A:H,7,0)</f>
        <v>Black</v>
      </c>
      <c r="I4691" s="27" t="str">
        <f>VLOOKUP(B4691,'大货清单（不定期按GOMS更新）'!A:F,6,FALSE)</f>
        <v>PHASEOUT</v>
      </c>
      <c r="J4691" s="27" t="str">
        <f>VLOOKUP(B4691,'大货清单（不定期按GOMS更新）'!A:K,11,FALSE)</f>
        <v>8</v>
      </c>
      <c r="K4691" s="27" t="str">
        <f>VLOOKUP(B4691,'大货清单（不定期按GOMS更新）'!A:N,12,FALSE)</f>
        <v>326</v>
      </c>
      <c r="L4691" s="27" t="str">
        <f>VLOOKUP(B4691,'大货清单（不定期按GOMS更新）'!A:M,13,FALSE)</f>
        <v>296</v>
      </c>
      <c r="M4691" s="27" t="str">
        <f>VLOOKUP(B4691,'大货清单（不定期按GOMS更新）'!A:N,14,FALSE)</f>
        <v>672</v>
      </c>
      <c r="N4691" s="53" t="s">
        <v>1191</v>
      </c>
      <c r="O4691" s="27" t="str">
        <f>IFERROR(VLOOKUP(N4691,'散件迭代（不定期更新）'!C:J,8,FALSE),0)</f>
        <v>A26</v>
      </c>
      <c r="P4691" s="27" t="str">
        <f>IFERROR(VLOOKUP(N4691,'散件（更新）'!B:H,3,FALSE),0)</f>
        <v>206-1879-0120</v>
      </c>
      <c r="Q4691" s="27" t="str">
        <f>VLOOKUP(N4691,'散件（更新）'!B:H,2,FALSE)</f>
        <v>114-18790120</v>
      </c>
      <c r="R4691" s="27" t="str">
        <f>VLOOKUP(N4691,'散件（更新）'!B:H,7,FALSE)</f>
        <v>Adapter</v>
      </c>
      <c r="S4691" s="27" t="str">
        <f>VLOOKUP(N4691,'散件（更新）'!B:E,4,FALSE)</f>
        <v>https://tineco-yxzt.oss-accelerate.aliyuncs.com/product/114-18790120.jpg</v>
      </c>
      <c r="T4691" s="27" t="s">
        <v>8759</v>
      </c>
      <c r="U4691" s="28" t="str">
        <f>VLOOKUP(N4691,'散件（更新）'!B:G,6,FALSE)</f>
        <v>适配器（低配）</v>
      </c>
      <c r="V4691" s="28" t="str">
        <f>VLOOKUP(N4691,'散件（更新）'!B:I,8,FALSE)</f>
        <v>6972200191854</v>
      </c>
    </row>
    <row r="4692" spans="1:22">
      <c r="A4692" s="57">
        <v>46169</v>
      </c>
      <c r="B4692" s="53" t="s">
        <v>124</v>
      </c>
      <c r="C4692" s="27" t="str">
        <f>VLOOKUP(B4692,'大货清单（不定期按GOMS更新）'!A:H,8,0)</f>
        <v>109-20190201</v>
      </c>
      <c r="D4692" s="27" t="str">
        <f>VLOOKUP(B4692,'大货清单（不定期按GOMS更新）'!A:C,3,0)</f>
        <v>CL2019B-01</v>
      </c>
      <c r="E4692" s="27" t="str">
        <f>VLOOKUP(B4692,'大货清单（不定期按GOMS更新）'!A:H,4,0)</f>
        <v>DE</v>
      </c>
      <c r="F4692" s="27" t="str">
        <f>VLOOKUP(B4692,'大货清单（不定期按GOMS更新）'!A:H,2,0)</f>
        <v>Floor One S5 Pro</v>
      </c>
      <c r="G4692" s="28">
        <f>VLOOKUP(B4692,'大货清单（不定期按GOMS更新）'!A:I,9,FALSE)</f>
        <v>6972200196071</v>
      </c>
      <c r="H4692" s="27" t="str">
        <f>VLOOKUP(B4692,'大货清单（不定期按GOMS更新）'!A:H,7,0)</f>
        <v>Black</v>
      </c>
      <c r="I4692" s="27" t="str">
        <f>VLOOKUP(B4692,'大货清单（不定期按GOMS更新）'!A:F,6,FALSE)</f>
        <v>PHASEOUT</v>
      </c>
      <c r="J4692" s="27" t="str">
        <f>VLOOKUP(B4692,'大货清单（不定期按GOMS更新）'!A:K,11,FALSE)</f>
        <v>8</v>
      </c>
      <c r="K4692" s="27" t="str">
        <f>VLOOKUP(B4692,'大货清单（不定期按GOMS更新）'!A:N,12,FALSE)</f>
        <v>326</v>
      </c>
      <c r="L4692" s="27" t="str">
        <f>VLOOKUP(B4692,'大货清单（不定期按GOMS更新）'!A:M,13,FALSE)</f>
        <v>296</v>
      </c>
      <c r="M4692" s="27" t="str">
        <f>VLOOKUP(B4692,'大货清单（不定期按GOMS更新）'!A:N,14,FALSE)</f>
        <v>672</v>
      </c>
      <c r="N4692" s="53" t="s">
        <v>1109</v>
      </c>
      <c r="O4692" s="27" t="str">
        <f>IFERROR(VLOOKUP(N4692,'散件迭代（不定期更新）'!C:J,8,FALSE),0)</f>
        <v>A57</v>
      </c>
      <c r="P4692" s="27" t="str">
        <f>IFERROR(VLOOKUP(N4692,'散件（更新）'!B:H,3,FALSE),0)</f>
        <v>206-2019-0107</v>
      </c>
      <c r="Q4692" s="27" t="str">
        <f>VLOOKUP(N4692,'散件（更新）'!B:H,2,FALSE)</f>
        <v>114-20190107</v>
      </c>
      <c r="R4692" s="27" t="str">
        <f>VLOOKUP(N4692,'散件（更新）'!B:H,7,FALSE)</f>
        <v>Charging Base</v>
      </c>
      <c r="S4692" s="27" t="str">
        <f>VLOOKUP(N4692,'散件（更新）'!B:E,4,FALSE)</f>
        <v>https://tineco-yxzt.oss-accelerate.aliyuncs.com/20231219/9FWPB100000_1702948018214.png</v>
      </c>
      <c r="T4692" s="27" t="s">
        <v>8759</v>
      </c>
      <c r="U4692" s="28" t="str">
        <f>VLOOKUP(N4692,'散件（更新）'!B:G,6,FALSE)</f>
        <v>托盘组件</v>
      </c>
      <c r="V4692" s="28" t="str">
        <f>VLOOKUP(N4692,'散件（更新）'!B:I,8,FALSE)</f>
        <v>6972200196491</v>
      </c>
    </row>
    <row r="4693" spans="1:22">
      <c r="A4693" s="57">
        <v>46169</v>
      </c>
      <c r="B4693" s="53" t="s">
        <v>124</v>
      </c>
      <c r="C4693" s="27" t="str">
        <f>VLOOKUP(B4693,'大货清单（不定期按GOMS更新）'!A:H,8,0)</f>
        <v>109-20190201</v>
      </c>
      <c r="D4693" s="27" t="str">
        <f>VLOOKUP(B4693,'大货清单（不定期按GOMS更新）'!A:C,3,0)</f>
        <v>CL2019B-01</v>
      </c>
      <c r="E4693" s="27" t="str">
        <f>VLOOKUP(B4693,'大货清单（不定期按GOMS更新）'!A:H,4,0)</f>
        <v>DE</v>
      </c>
      <c r="F4693" s="27" t="str">
        <f>VLOOKUP(B4693,'大货清单（不定期按GOMS更新）'!A:H,2,0)</f>
        <v>Floor One S5 Pro</v>
      </c>
      <c r="G4693" s="28">
        <f>VLOOKUP(B4693,'大货清单（不定期按GOMS更新）'!A:I,9,FALSE)</f>
        <v>6972200196071</v>
      </c>
      <c r="H4693" s="27" t="str">
        <f>VLOOKUP(B4693,'大货清单（不定期按GOMS更新）'!A:H,7,0)</f>
        <v>Black</v>
      </c>
      <c r="I4693" s="27" t="str">
        <f>VLOOKUP(B4693,'大货清单（不定期按GOMS更新）'!A:F,6,FALSE)</f>
        <v>PHASEOUT</v>
      </c>
      <c r="J4693" s="27" t="str">
        <f>VLOOKUP(B4693,'大货清单（不定期按GOMS更新）'!A:K,11,FALSE)</f>
        <v>8</v>
      </c>
      <c r="K4693" s="27" t="str">
        <f>VLOOKUP(B4693,'大货清单（不定期按GOMS更新）'!A:N,12,FALSE)</f>
        <v>326</v>
      </c>
      <c r="L4693" s="27" t="str">
        <f>VLOOKUP(B4693,'大货清单（不定期按GOMS更新）'!A:M,13,FALSE)</f>
        <v>296</v>
      </c>
      <c r="M4693" s="27" t="str">
        <f>VLOOKUP(B4693,'大货清单（不定期按GOMS更新）'!A:N,14,FALSE)</f>
        <v>672</v>
      </c>
      <c r="N4693" s="53" t="s">
        <v>759</v>
      </c>
      <c r="O4693" s="27">
        <f>IFERROR(VLOOKUP(N4693,'散件迭代（不定期更新）'!C:J,8,FALSE),0)</f>
        <v>0</v>
      </c>
      <c r="P4693" s="27" t="str">
        <f>IFERROR(VLOOKUP(N4693,'散件（更新）'!B:H,3,FALSE),0)</f>
        <v>206-2019-0501</v>
      </c>
      <c r="Q4693" s="27" t="str">
        <f>VLOOKUP(N4693,'散件（更新）'!B:H,2,FALSE)</f>
        <v>114-20190501</v>
      </c>
      <c r="R4693" s="27" t="str">
        <f>VLOOKUP(N4693,'散件（更新）'!B:H,7,FALSE)</f>
        <v>Battery</v>
      </c>
      <c r="S4693" s="27" t="str">
        <f>VLOOKUP(N4693,'散件（更新）'!B:E,4,FALSE)</f>
        <v>https://tineco-yxzt.oss-accelerate.aliyuncs.com/20231219/9FWPT100000_1702948019092.png</v>
      </c>
      <c r="T4693" s="27" t="s">
        <v>8759</v>
      </c>
      <c r="U4693" s="28" t="str">
        <f>VLOOKUP(N4693,'散件（更新）'!B:G,6,FALSE)</f>
        <v>电池包</v>
      </c>
      <c r="V4693" s="28" t="str">
        <f>VLOOKUP(N4693,'散件（更新）'!B:I,8,FALSE)</f>
        <v>6972200196996</v>
      </c>
    </row>
    <row r="4694" spans="1:22">
      <c r="A4694" s="57">
        <v>46169</v>
      </c>
      <c r="B4694" s="53" t="s">
        <v>124</v>
      </c>
      <c r="C4694" s="27" t="str">
        <f>VLOOKUP(B4694,'大货清单（不定期按GOMS更新）'!A:H,8,0)</f>
        <v>109-20190201</v>
      </c>
      <c r="D4694" s="27" t="str">
        <f>VLOOKUP(B4694,'大货清单（不定期按GOMS更新）'!A:C,3,0)</f>
        <v>CL2019B-01</v>
      </c>
      <c r="E4694" s="27" t="str">
        <f>VLOOKUP(B4694,'大货清单（不定期按GOMS更新）'!A:H,4,0)</f>
        <v>DE</v>
      </c>
      <c r="F4694" s="27" t="str">
        <f>VLOOKUP(B4694,'大货清单（不定期按GOMS更新）'!A:H,2,0)</f>
        <v>Floor One S5 Pro</v>
      </c>
      <c r="G4694" s="28">
        <f>VLOOKUP(B4694,'大货清单（不定期按GOMS更新）'!A:I,9,FALSE)</f>
        <v>6972200196071</v>
      </c>
      <c r="H4694" s="27" t="str">
        <f>VLOOKUP(B4694,'大货清单（不定期按GOMS更新）'!A:H,7,0)</f>
        <v>Black</v>
      </c>
      <c r="I4694" s="27" t="str">
        <f>VLOOKUP(B4694,'大货清单（不定期按GOMS更新）'!A:F,6,FALSE)</f>
        <v>PHASEOUT</v>
      </c>
      <c r="J4694" s="27" t="str">
        <f>VLOOKUP(B4694,'大货清单（不定期按GOMS更新）'!A:K,11,FALSE)</f>
        <v>8</v>
      </c>
      <c r="K4694" s="27" t="str">
        <f>VLOOKUP(B4694,'大货清单（不定期按GOMS更新）'!A:N,12,FALSE)</f>
        <v>326</v>
      </c>
      <c r="L4694" s="27" t="str">
        <f>VLOOKUP(B4694,'大货清单（不定期按GOMS更新）'!A:M,13,FALSE)</f>
        <v>296</v>
      </c>
      <c r="M4694" s="27" t="str">
        <f>VLOOKUP(B4694,'大货清单（不定期按GOMS更新）'!A:N,14,FALSE)</f>
        <v>672</v>
      </c>
      <c r="N4694" s="53" t="s">
        <v>753</v>
      </c>
      <c r="O4694" s="27">
        <f>IFERROR(VLOOKUP(N4694,'散件迭代（不定期更新）'!C:J,8,FALSE),0)</f>
        <v>0</v>
      </c>
      <c r="P4694" s="27" t="str">
        <f>IFERROR(VLOOKUP(N4694,'散件（更新）'!B:H,3,FALSE),0)</f>
        <v>206-2019-0111</v>
      </c>
      <c r="Q4694" s="27" t="str">
        <f>VLOOKUP(N4694,'散件（更新）'!B:H,2,FALSE)</f>
        <v>114-20190111</v>
      </c>
      <c r="R4694" s="27" t="str">
        <f>VLOOKUP(N4694,'散件（更新）'!B:H,7,FALSE)</f>
        <v>Display Screen</v>
      </c>
      <c r="S4694" s="27" t="str">
        <f>VLOOKUP(N4694,'散件（更新）'!B:E,4,FALSE)</f>
        <v>https://tineco-yxzt.oss-accelerate.aliyuncs.com/20231219/9FWRD100100_1702948020527.png</v>
      </c>
      <c r="T4694" s="27" t="s">
        <v>8759</v>
      </c>
      <c r="U4694" s="28" t="str">
        <f>VLOOKUP(N4694,'散件（更新）'!B:G,6,FALSE)</f>
        <v>LCD显示屏+装饰环</v>
      </c>
      <c r="V4694" s="28" t="str">
        <f>VLOOKUP(N4694,'散件（更新）'!B:I,8,FALSE)</f>
        <v>6972200196972</v>
      </c>
    </row>
    <row r="4695" spans="1:22">
      <c r="A4695" s="57">
        <v>46169</v>
      </c>
      <c r="B4695" s="53" t="s">
        <v>124</v>
      </c>
      <c r="C4695" s="27" t="str">
        <f>VLOOKUP(B4695,'大货清单（不定期按GOMS更新）'!A:H,8,0)</f>
        <v>109-20190201</v>
      </c>
      <c r="D4695" s="27" t="str">
        <f>VLOOKUP(B4695,'大货清单（不定期按GOMS更新）'!A:C,3,0)</f>
        <v>CL2019B-01</v>
      </c>
      <c r="E4695" s="27" t="str">
        <f>VLOOKUP(B4695,'大货清单（不定期按GOMS更新）'!A:H,4,0)</f>
        <v>DE</v>
      </c>
      <c r="F4695" s="27" t="str">
        <f>VLOOKUP(B4695,'大货清单（不定期按GOMS更新）'!A:H,2,0)</f>
        <v>Floor One S5 Pro</v>
      </c>
      <c r="G4695" s="28">
        <f>VLOOKUP(B4695,'大货清单（不定期按GOMS更新）'!A:I,9,FALSE)</f>
        <v>6972200196071</v>
      </c>
      <c r="H4695" s="27" t="str">
        <f>VLOOKUP(B4695,'大货清单（不定期按GOMS更新）'!A:H,7,0)</f>
        <v>Black</v>
      </c>
      <c r="I4695" s="27" t="str">
        <f>VLOOKUP(B4695,'大货清单（不定期按GOMS更新）'!A:F,6,FALSE)</f>
        <v>PHASEOUT</v>
      </c>
      <c r="J4695" s="27" t="str">
        <f>VLOOKUP(B4695,'大货清单（不定期按GOMS更新）'!A:K,11,FALSE)</f>
        <v>8</v>
      </c>
      <c r="K4695" s="27" t="str">
        <f>VLOOKUP(B4695,'大货清单（不定期按GOMS更新）'!A:N,12,FALSE)</f>
        <v>326</v>
      </c>
      <c r="L4695" s="27" t="str">
        <f>VLOOKUP(B4695,'大货清单（不定期按GOMS更新）'!A:M,13,FALSE)</f>
        <v>296</v>
      </c>
      <c r="M4695" s="27" t="str">
        <f>VLOOKUP(B4695,'大货清单（不定期按GOMS更新）'!A:N,14,FALSE)</f>
        <v>672</v>
      </c>
      <c r="N4695" s="53" t="s">
        <v>1098</v>
      </c>
      <c r="O4695" s="27">
        <f>IFERROR(VLOOKUP(N4695,'散件迭代（不定期更新）'!C:J,8,FALSE),0)</f>
        <v>0</v>
      </c>
      <c r="P4695" s="27" t="str">
        <f>IFERROR(VLOOKUP(N4695,'散件（更新）'!B:H,3,FALSE),0)</f>
        <v>206-2019-0066</v>
      </c>
      <c r="Q4695" s="27" t="str">
        <f>VLOOKUP(N4695,'散件（更新）'!B:H,2,FALSE)</f>
        <v>114-20190066</v>
      </c>
      <c r="R4695" s="27" t="str">
        <f>VLOOKUP(N4695,'散件（更新）'!B:H,7,FALSE)</f>
        <v>Swich</v>
      </c>
      <c r="S4695" s="27" t="str">
        <f>VLOOKUP(N4695,'散件（更新）'!B:E,4,FALSE)</f>
        <v>https://tineco-yxzt.oss-accelerate.aliyuncs.com/20231219/9FWRK110000_1702948027739.png</v>
      </c>
      <c r="T4695" s="27" t="s">
        <v>8759</v>
      </c>
      <c r="U4695" s="28" t="str">
        <f>VLOOKUP(N4695,'散件（更新）'!B:G,6,FALSE)</f>
        <v>微动开关</v>
      </c>
      <c r="V4695" s="28" t="str">
        <f>VLOOKUP(N4695,'散件（更新）'!B:I,8,FALSE)</f>
        <v>6972200197474</v>
      </c>
    </row>
    <row r="4696" spans="1:22">
      <c r="A4696" s="57">
        <v>46169</v>
      </c>
      <c r="B4696" s="53" t="s">
        <v>124</v>
      </c>
      <c r="C4696" s="27" t="str">
        <f>VLOOKUP(B4696,'大货清单（不定期按GOMS更新）'!A:H,8,0)</f>
        <v>109-20190201</v>
      </c>
      <c r="D4696" s="27" t="str">
        <f>VLOOKUP(B4696,'大货清单（不定期按GOMS更新）'!A:C,3,0)</f>
        <v>CL2019B-01</v>
      </c>
      <c r="E4696" s="27" t="str">
        <f>VLOOKUP(B4696,'大货清单（不定期按GOMS更新）'!A:H,4,0)</f>
        <v>DE</v>
      </c>
      <c r="F4696" s="27" t="str">
        <f>VLOOKUP(B4696,'大货清单（不定期按GOMS更新）'!A:H,2,0)</f>
        <v>Floor One S5 Pro</v>
      </c>
      <c r="G4696" s="28">
        <f>VLOOKUP(B4696,'大货清单（不定期按GOMS更新）'!A:I,9,FALSE)</f>
        <v>6972200196071</v>
      </c>
      <c r="H4696" s="27" t="str">
        <f>VLOOKUP(B4696,'大货清单（不定期按GOMS更新）'!A:H,7,0)</f>
        <v>Black</v>
      </c>
      <c r="I4696" s="27" t="str">
        <f>VLOOKUP(B4696,'大货清单（不定期按GOMS更新）'!A:F,6,FALSE)</f>
        <v>PHASEOUT</v>
      </c>
      <c r="J4696" s="27" t="str">
        <f>VLOOKUP(B4696,'大货清单（不定期按GOMS更新）'!A:K,11,FALSE)</f>
        <v>8</v>
      </c>
      <c r="K4696" s="27" t="str">
        <f>VLOOKUP(B4696,'大货清单（不定期按GOMS更新）'!A:N,12,FALSE)</f>
        <v>326</v>
      </c>
      <c r="L4696" s="27" t="str">
        <f>VLOOKUP(B4696,'大货清单（不定期按GOMS更新）'!A:M,13,FALSE)</f>
        <v>296</v>
      </c>
      <c r="M4696" s="27" t="str">
        <f>VLOOKUP(B4696,'大货清单（不定期按GOMS更新）'!A:N,14,FALSE)</f>
        <v>672</v>
      </c>
      <c r="N4696" s="53" t="s">
        <v>773</v>
      </c>
      <c r="O4696" s="27">
        <f>IFERROR(VLOOKUP(N4696,'散件迭代（不定期更新）'!C:J,8,FALSE),0)</f>
        <v>0</v>
      </c>
      <c r="P4696" s="27" t="str">
        <f>IFERROR(VLOOKUP(N4696,'散件（更新）'!B:H,3,FALSE),0)</f>
        <v>206-2019-0115</v>
      </c>
      <c r="Q4696" s="27" t="str">
        <f>VLOOKUP(N4696,'散件（更新）'!B:H,2,FALSE)</f>
        <v>114-20190115</v>
      </c>
      <c r="R4696" s="27" t="str">
        <f>VLOOKUP(N4696,'散件（更新）'!B:H,7,FALSE)</f>
        <v>Motor</v>
      </c>
      <c r="S4696" s="27" t="str">
        <f>VLOOKUP(N4696,'散件（更新）'!B:E,4,FALSE)</f>
        <v>https://tineco-yxzt.oss-accelerate.aliyuncs.com/20231219/9FWRM100000_1702948028087.png</v>
      </c>
      <c r="T4696" s="27" t="s">
        <v>8759</v>
      </c>
      <c r="U4696" s="28" t="str">
        <f>VLOOKUP(N4696,'散件（更新）'!B:G,6,FALSE)</f>
        <v>无刷电机</v>
      </c>
      <c r="V4696" s="28" t="str">
        <f>VLOOKUP(N4696,'散件（更新）'!B:I,8,FALSE)</f>
        <v>6972200197030</v>
      </c>
    </row>
    <row r="4697" spans="1:22">
      <c r="A4697" s="57">
        <v>46169</v>
      </c>
      <c r="B4697" s="53" t="s">
        <v>124</v>
      </c>
      <c r="C4697" s="27" t="str">
        <f>VLOOKUP(B4697,'大货清单（不定期按GOMS更新）'!A:H,8,0)</f>
        <v>109-20190201</v>
      </c>
      <c r="D4697" s="27" t="str">
        <f>VLOOKUP(B4697,'大货清单（不定期按GOMS更新）'!A:C,3,0)</f>
        <v>CL2019B-01</v>
      </c>
      <c r="E4697" s="27" t="str">
        <f>VLOOKUP(B4697,'大货清单（不定期按GOMS更新）'!A:H,4,0)</f>
        <v>DE</v>
      </c>
      <c r="F4697" s="27" t="str">
        <f>VLOOKUP(B4697,'大货清单（不定期按GOMS更新）'!A:H,2,0)</f>
        <v>Floor One S5 Pro</v>
      </c>
      <c r="G4697" s="28">
        <f>VLOOKUP(B4697,'大货清单（不定期按GOMS更新）'!A:I,9,FALSE)</f>
        <v>6972200196071</v>
      </c>
      <c r="H4697" s="27" t="str">
        <f>VLOOKUP(B4697,'大货清单（不定期按GOMS更新）'!A:H,7,0)</f>
        <v>Black</v>
      </c>
      <c r="I4697" s="27" t="str">
        <f>VLOOKUP(B4697,'大货清单（不定期按GOMS更新）'!A:F,6,FALSE)</f>
        <v>PHASEOUT</v>
      </c>
      <c r="J4697" s="27" t="str">
        <f>VLOOKUP(B4697,'大货清单（不定期按GOMS更新）'!A:K,11,FALSE)</f>
        <v>8</v>
      </c>
      <c r="K4697" s="27" t="str">
        <f>VLOOKUP(B4697,'大货清单（不定期按GOMS更新）'!A:N,12,FALSE)</f>
        <v>326</v>
      </c>
      <c r="L4697" s="27" t="str">
        <f>VLOOKUP(B4697,'大货清单（不定期按GOMS更新）'!A:M,13,FALSE)</f>
        <v>296</v>
      </c>
      <c r="M4697" s="27" t="str">
        <f>VLOOKUP(B4697,'大货清单（不定期按GOMS更新）'!A:N,14,FALSE)</f>
        <v>672</v>
      </c>
      <c r="N4697" s="53" t="s">
        <v>776</v>
      </c>
      <c r="O4697" s="27">
        <f>IFERROR(VLOOKUP(N4697,'散件迭代（不定期更新）'!C:J,8,FALSE),0)</f>
        <v>0</v>
      </c>
      <c r="P4697" s="27" t="str">
        <f>IFERROR(VLOOKUP(N4697,'散件（更新）'!B:H,3,FALSE),0)</f>
        <v>206-2019-0116</v>
      </c>
      <c r="Q4697" s="27" t="str">
        <f>VLOOKUP(N4697,'散件（更新）'!B:H,2,FALSE)</f>
        <v>114-20190116</v>
      </c>
      <c r="R4697" s="27" t="str">
        <f>VLOOKUP(N4697,'散件（更新）'!B:H,7,FALSE)</f>
        <v>Motor</v>
      </c>
      <c r="S4697" s="27" t="str">
        <f>VLOOKUP(N4697,'散件（更新）'!B:E,4,FALSE)</f>
        <v>https://tineco-yxzt.oss-accelerate.aliyuncs.com/20231219/9FWRM100100_1702948028155.png</v>
      </c>
      <c r="T4697" s="27" t="s">
        <v>8759</v>
      </c>
      <c r="U4697" s="28" t="str">
        <f>VLOOKUP(N4697,'散件（更新）'!B:G,6,FALSE)</f>
        <v>地刷电机齿轮箱组件</v>
      </c>
      <c r="V4697" s="28" t="str">
        <f>VLOOKUP(N4697,'散件（更新）'!B:I,8,FALSE)</f>
        <v>6972200197047</v>
      </c>
    </row>
    <row r="4698" spans="1:22">
      <c r="A4698" s="57">
        <v>46169</v>
      </c>
      <c r="B4698" s="53" t="s">
        <v>124</v>
      </c>
      <c r="C4698" s="27" t="str">
        <f>VLOOKUP(B4698,'大货清单（不定期按GOMS更新）'!A:H,8,0)</f>
        <v>109-20190201</v>
      </c>
      <c r="D4698" s="27" t="str">
        <f>VLOOKUP(B4698,'大货清单（不定期按GOMS更新）'!A:C,3,0)</f>
        <v>CL2019B-01</v>
      </c>
      <c r="E4698" s="27" t="str">
        <f>VLOOKUP(B4698,'大货清单（不定期按GOMS更新）'!A:H,4,0)</f>
        <v>DE</v>
      </c>
      <c r="F4698" s="27" t="str">
        <f>VLOOKUP(B4698,'大货清单（不定期按GOMS更新）'!A:H,2,0)</f>
        <v>Floor One S5 Pro</v>
      </c>
      <c r="G4698" s="28">
        <f>VLOOKUP(B4698,'大货清单（不定期按GOMS更新）'!A:I,9,FALSE)</f>
        <v>6972200196071</v>
      </c>
      <c r="H4698" s="27" t="str">
        <f>VLOOKUP(B4698,'大货清单（不定期按GOMS更新）'!A:H,7,0)</f>
        <v>Black</v>
      </c>
      <c r="I4698" s="27" t="str">
        <f>VLOOKUP(B4698,'大货清单（不定期按GOMS更新）'!A:F,6,FALSE)</f>
        <v>PHASEOUT</v>
      </c>
      <c r="J4698" s="27" t="str">
        <f>VLOOKUP(B4698,'大货清单（不定期按GOMS更新）'!A:K,11,FALSE)</f>
        <v>8</v>
      </c>
      <c r="K4698" s="27" t="str">
        <f>VLOOKUP(B4698,'大货清单（不定期按GOMS更新）'!A:N,12,FALSE)</f>
        <v>326</v>
      </c>
      <c r="L4698" s="27" t="str">
        <f>VLOOKUP(B4698,'大货清单（不定期按GOMS更新）'!A:M,13,FALSE)</f>
        <v>296</v>
      </c>
      <c r="M4698" s="27" t="str">
        <f>VLOOKUP(B4698,'大货清单（不定期按GOMS更新）'!A:N,14,FALSE)</f>
        <v>672</v>
      </c>
      <c r="N4698" s="53" t="s">
        <v>766</v>
      </c>
      <c r="O4698" s="27">
        <f>IFERROR(VLOOKUP(N4698,'散件迭代（不定期更新）'!C:J,8,FALSE),0)</f>
        <v>0</v>
      </c>
      <c r="P4698" s="27" t="str">
        <f>IFERROR(VLOOKUP(N4698,'散件（更新）'!B:H,3,FALSE),0)</f>
        <v>206-2019-0113</v>
      </c>
      <c r="Q4698" s="27" t="str">
        <f>VLOOKUP(N4698,'散件（更新）'!B:H,2,FALSE)</f>
        <v>114-20190113</v>
      </c>
      <c r="R4698" s="27" t="str">
        <f>VLOOKUP(N4698,'散件（更新）'!B:H,7,FALSE)</f>
        <v>PCBA</v>
      </c>
      <c r="S4698" s="27">
        <f>VLOOKUP(N4698,'散件（更新）'!B:E,4,FALSE)</f>
        <v>0</v>
      </c>
      <c r="T4698" s="27" t="s">
        <v>8759</v>
      </c>
      <c r="U4698" s="28" t="str">
        <f>VLOOKUP(N4698,'散件（更新）'!B:G,6,FALSE)</f>
        <v>主控制板LCD</v>
      </c>
      <c r="V4698" s="28" t="str">
        <f>VLOOKUP(N4698,'散件（更新）'!B:I,8,FALSE)</f>
        <v>6972200197016</v>
      </c>
    </row>
    <row r="4699" spans="1:22">
      <c r="A4699" s="57">
        <v>46169</v>
      </c>
      <c r="B4699" s="53" t="s">
        <v>124</v>
      </c>
      <c r="C4699" s="27" t="str">
        <f>VLOOKUP(B4699,'大货清单（不定期按GOMS更新）'!A:H,8,0)</f>
        <v>109-20190201</v>
      </c>
      <c r="D4699" s="27" t="str">
        <f>VLOOKUP(B4699,'大货清单（不定期按GOMS更新）'!A:C,3,0)</f>
        <v>CL2019B-01</v>
      </c>
      <c r="E4699" s="27" t="str">
        <f>VLOOKUP(B4699,'大货清单（不定期按GOMS更新）'!A:H,4,0)</f>
        <v>DE</v>
      </c>
      <c r="F4699" s="27" t="str">
        <f>VLOOKUP(B4699,'大货清单（不定期按GOMS更新）'!A:H,2,0)</f>
        <v>Floor One S5 Pro</v>
      </c>
      <c r="G4699" s="28">
        <f>VLOOKUP(B4699,'大货清单（不定期按GOMS更新）'!A:I,9,FALSE)</f>
        <v>6972200196071</v>
      </c>
      <c r="H4699" s="27" t="str">
        <f>VLOOKUP(B4699,'大货清单（不定期按GOMS更新）'!A:H,7,0)</f>
        <v>Black</v>
      </c>
      <c r="I4699" s="27" t="str">
        <f>VLOOKUP(B4699,'大货清单（不定期按GOMS更新）'!A:F,6,FALSE)</f>
        <v>PHASEOUT</v>
      </c>
      <c r="J4699" s="27" t="str">
        <f>VLOOKUP(B4699,'大货清单（不定期按GOMS更新）'!A:K,11,FALSE)</f>
        <v>8</v>
      </c>
      <c r="K4699" s="27" t="str">
        <f>VLOOKUP(B4699,'大货清单（不定期按GOMS更新）'!A:N,12,FALSE)</f>
        <v>326</v>
      </c>
      <c r="L4699" s="27" t="str">
        <f>VLOOKUP(B4699,'大货清单（不定期按GOMS更新）'!A:M,13,FALSE)</f>
        <v>296</v>
      </c>
      <c r="M4699" s="27" t="str">
        <f>VLOOKUP(B4699,'大货清单（不定期按GOMS更新）'!A:N,14,FALSE)</f>
        <v>672</v>
      </c>
      <c r="N4699" s="53" t="s">
        <v>3814</v>
      </c>
      <c r="O4699" s="27">
        <f>IFERROR(VLOOKUP(N4699,'散件迭代（不定期更新）'!C:J,8,FALSE),0)</f>
        <v>0</v>
      </c>
      <c r="P4699" s="27" t="str">
        <f>IFERROR(VLOOKUP(N4699,'散件（更新）'!B:H,3,FALSE),0)</f>
        <v>206-2019-0119</v>
      </c>
      <c r="Q4699" s="27" t="str">
        <f>VLOOKUP(N4699,'散件（更新）'!B:H,2,FALSE)</f>
        <v>114-20190119</v>
      </c>
      <c r="R4699" s="27" t="str">
        <f>VLOOKUP(N4699,'散件（更新）'!B:H,7,FALSE)</f>
        <v>PCBA</v>
      </c>
      <c r="S4699" s="27" t="str">
        <f>VLOOKUP(N4699,'散件（更新）'!B:E,4,FALSE)</f>
        <v>https://tineco-yxzt.oss-accelerate.aliyuncs.com/20231219/9FWRP100200_1702948029289.png</v>
      </c>
      <c r="T4699" s="27" t="s">
        <v>8759</v>
      </c>
      <c r="U4699" s="28" t="str">
        <f>VLOOKUP(N4699,'散件（更新）'!B:G,6,FALSE)</f>
        <v>带风扇主控板组件LCD</v>
      </c>
      <c r="V4699" s="28" t="str">
        <f>VLOOKUP(N4699,'散件（更新）'!B:I,8,FALSE)</f>
        <v>6972200197283</v>
      </c>
    </row>
    <row r="4700" spans="1:22">
      <c r="A4700" s="57">
        <v>46169</v>
      </c>
      <c r="B4700" s="53" t="s">
        <v>124</v>
      </c>
      <c r="C4700" s="27" t="str">
        <f>VLOOKUP(B4700,'大货清单（不定期按GOMS更新）'!A:H,8,0)</f>
        <v>109-20190201</v>
      </c>
      <c r="D4700" s="27" t="str">
        <f>VLOOKUP(B4700,'大货清单（不定期按GOMS更新）'!A:C,3,0)</f>
        <v>CL2019B-01</v>
      </c>
      <c r="E4700" s="27" t="str">
        <f>VLOOKUP(B4700,'大货清单（不定期按GOMS更新）'!A:H,4,0)</f>
        <v>DE</v>
      </c>
      <c r="F4700" s="27" t="str">
        <f>VLOOKUP(B4700,'大货清单（不定期按GOMS更新）'!A:H,2,0)</f>
        <v>Floor One S5 Pro</v>
      </c>
      <c r="G4700" s="28">
        <f>VLOOKUP(B4700,'大货清单（不定期按GOMS更新）'!A:I,9,FALSE)</f>
        <v>6972200196071</v>
      </c>
      <c r="H4700" s="27" t="str">
        <f>VLOOKUP(B4700,'大货清单（不定期按GOMS更新）'!A:H,7,0)</f>
        <v>Black</v>
      </c>
      <c r="I4700" s="27" t="str">
        <f>VLOOKUP(B4700,'大货清单（不定期按GOMS更新）'!A:F,6,FALSE)</f>
        <v>PHASEOUT</v>
      </c>
      <c r="J4700" s="27" t="str">
        <f>VLOOKUP(B4700,'大货清单（不定期按GOMS更新）'!A:K,11,FALSE)</f>
        <v>8</v>
      </c>
      <c r="K4700" s="27" t="str">
        <f>VLOOKUP(B4700,'大货清单（不定期按GOMS更新）'!A:N,12,FALSE)</f>
        <v>326</v>
      </c>
      <c r="L4700" s="27" t="str">
        <f>VLOOKUP(B4700,'大货清单（不定期按GOMS更新）'!A:M,13,FALSE)</f>
        <v>296</v>
      </c>
      <c r="M4700" s="27" t="str">
        <f>VLOOKUP(B4700,'大货清单（不定期按GOMS更新）'!A:N,14,FALSE)</f>
        <v>672</v>
      </c>
      <c r="N4700" s="53" t="s">
        <v>756</v>
      </c>
      <c r="O4700" s="27" t="str">
        <f>IFERROR(VLOOKUP(N4700,'散件迭代（不定期更新）'!C:J,8,FALSE),0)</f>
        <v>A63</v>
      </c>
      <c r="P4700" s="27" t="str">
        <f>IFERROR(VLOOKUP(N4700,'散件（更新）'!B:H,3,FALSE),0)</f>
        <v>206-2019-0112</v>
      </c>
      <c r="Q4700" s="27" t="str">
        <f>VLOOKUP(N4700,'散件（更新）'!B:H,2,FALSE)</f>
        <v>114-20190112</v>
      </c>
      <c r="R4700" s="27" t="str">
        <f>VLOOKUP(N4700,'散件（更新）'!B:H,7,FALSE)</f>
        <v>Scraper</v>
      </c>
      <c r="S4700" s="27" t="str">
        <f>VLOOKUP(N4700,'散件（更新）'!B:E,4,FALSE)</f>
        <v>https://tineco-yxzt.oss-accelerate.aliyuncs.com/20240701/2019guatiao_1719817721080.png</v>
      </c>
      <c r="T4700" s="27" t="s">
        <v>8759</v>
      </c>
      <c r="U4700" s="28" t="str">
        <f>VLOOKUP(N4700,'散件（更新）'!B:G,6,FALSE)</f>
        <v>刮条组件</v>
      </c>
      <c r="V4700" s="28" t="str">
        <f>VLOOKUP(N4700,'散件（更新）'!B:I,8,FALSE)</f>
        <v>6972200196989</v>
      </c>
    </row>
    <row r="4701" spans="1:22">
      <c r="A4701" s="57">
        <v>46169</v>
      </c>
      <c r="B4701" s="53" t="s">
        <v>124</v>
      </c>
      <c r="C4701" s="27" t="str">
        <f>VLOOKUP(B4701,'大货清单（不定期按GOMS更新）'!A:H,8,0)</f>
        <v>109-20190201</v>
      </c>
      <c r="D4701" s="27" t="str">
        <f>VLOOKUP(B4701,'大货清单（不定期按GOMS更新）'!A:C,3,0)</f>
        <v>CL2019B-01</v>
      </c>
      <c r="E4701" s="27" t="str">
        <f>VLOOKUP(B4701,'大货清单（不定期按GOMS更新）'!A:H,4,0)</f>
        <v>DE</v>
      </c>
      <c r="F4701" s="27" t="str">
        <f>VLOOKUP(B4701,'大货清单（不定期按GOMS更新）'!A:H,2,0)</f>
        <v>Floor One S5 Pro</v>
      </c>
      <c r="G4701" s="28">
        <f>VLOOKUP(B4701,'大货清单（不定期按GOMS更新）'!A:I,9,FALSE)</f>
        <v>6972200196071</v>
      </c>
      <c r="H4701" s="27" t="str">
        <f>VLOOKUP(B4701,'大货清单（不定期按GOMS更新）'!A:H,7,0)</f>
        <v>Black</v>
      </c>
      <c r="I4701" s="27" t="str">
        <f>VLOOKUP(B4701,'大货清单（不定期按GOMS更新）'!A:F,6,FALSE)</f>
        <v>PHASEOUT</v>
      </c>
      <c r="J4701" s="27" t="str">
        <f>VLOOKUP(B4701,'大货清单（不定期按GOMS更新）'!A:K,11,FALSE)</f>
        <v>8</v>
      </c>
      <c r="K4701" s="27" t="str">
        <f>VLOOKUP(B4701,'大货清单（不定期按GOMS更新）'!A:N,12,FALSE)</f>
        <v>326</v>
      </c>
      <c r="L4701" s="27" t="str">
        <f>VLOOKUP(B4701,'大货清单（不定期按GOMS更新）'!A:M,13,FALSE)</f>
        <v>296</v>
      </c>
      <c r="M4701" s="27" t="str">
        <f>VLOOKUP(B4701,'大货清单（不定期按GOMS更新）'!A:N,14,FALSE)</f>
        <v>672</v>
      </c>
      <c r="N4701" s="53" t="s">
        <v>770</v>
      </c>
      <c r="O4701" s="27">
        <f>IFERROR(VLOOKUP(N4701,'散件迭代（不定期更新）'!C:J,8,FALSE),0)</f>
        <v>0</v>
      </c>
      <c r="P4701" s="27" t="str">
        <f>IFERROR(VLOOKUP(N4701,'散件（更新）'!B:H,3,FALSE),0)</f>
        <v>206-2019-0114</v>
      </c>
      <c r="Q4701" s="27" t="str">
        <f>VLOOKUP(N4701,'散件（更新）'!B:H,2,FALSE)</f>
        <v>114-20190114</v>
      </c>
      <c r="R4701" s="27" t="str">
        <f>VLOOKUP(N4701,'散件（更新）'!B:H,7,FALSE)</f>
        <v>Sensor</v>
      </c>
      <c r="S4701" s="27" t="str">
        <f>VLOOKUP(N4701,'散件（更新）'!B:E,4,FALSE)</f>
        <v>https://tineco-yxzt.oss-accelerate.aliyuncs.com/20240701/2019guangdian_1719817775917.png</v>
      </c>
      <c r="T4701" s="27" t="s">
        <v>8759</v>
      </c>
      <c r="U4701" s="28" t="str">
        <f>VLOOKUP(N4701,'散件（更新）'!B:G,6,FALSE)</f>
        <v>光电液位传感器</v>
      </c>
      <c r="V4701" s="28" t="str">
        <f>VLOOKUP(N4701,'散件（更新）'!B:I,8,FALSE)</f>
        <v>6972200197023</v>
      </c>
    </row>
    <row r="4702" spans="1:22">
      <c r="A4702" s="57">
        <v>46169</v>
      </c>
      <c r="B4702" s="53" t="s">
        <v>124</v>
      </c>
      <c r="C4702" s="27" t="str">
        <f>VLOOKUP(B4702,'大货清单（不定期按GOMS更新）'!A:H,8,0)</f>
        <v>109-20190201</v>
      </c>
      <c r="D4702" s="27" t="str">
        <f>VLOOKUP(B4702,'大货清单（不定期按GOMS更新）'!A:C,3,0)</f>
        <v>CL2019B-01</v>
      </c>
      <c r="E4702" s="27" t="str">
        <f>VLOOKUP(B4702,'大货清单（不定期按GOMS更新）'!A:H,4,0)</f>
        <v>DE</v>
      </c>
      <c r="F4702" s="27" t="str">
        <f>VLOOKUP(B4702,'大货清单（不定期按GOMS更新）'!A:H,2,0)</f>
        <v>Floor One S5 Pro</v>
      </c>
      <c r="G4702" s="28">
        <f>VLOOKUP(B4702,'大货清单（不定期按GOMS更新）'!A:I,9,FALSE)</f>
        <v>6972200196071</v>
      </c>
      <c r="H4702" s="27" t="str">
        <f>VLOOKUP(B4702,'大货清单（不定期按GOMS更新）'!A:H,7,0)</f>
        <v>Black</v>
      </c>
      <c r="I4702" s="27" t="str">
        <f>VLOOKUP(B4702,'大货清单（不定期按GOMS更新）'!A:F,6,FALSE)</f>
        <v>PHASEOUT</v>
      </c>
      <c r="J4702" s="27" t="str">
        <f>VLOOKUP(B4702,'大货清单（不定期按GOMS更新）'!A:K,11,FALSE)</f>
        <v>8</v>
      </c>
      <c r="K4702" s="27" t="str">
        <f>VLOOKUP(B4702,'大货清单（不定期按GOMS更新）'!A:N,12,FALSE)</f>
        <v>326</v>
      </c>
      <c r="L4702" s="27" t="str">
        <f>VLOOKUP(B4702,'大货清单（不定期按GOMS更新）'!A:M,13,FALSE)</f>
        <v>296</v>
      </c>
      <c r="M4702" s="27" t="str">
        <f>VLOOKUP(B4702,'大货清单（不定期按GOMS更新）'!A:N,14,FALSE)</f>
        <v>672</v>
      </c>
      <c r="N4702" s="53" t="s">
        <v>780</v>
      </c>
      <c r="O4702" s="27">
        <f>IFERROR(VLOOKUP(N4702,'散件迭代（不定期更新）'!C:J,8,FALSE),0)</f>
        <v>0</v>
      </c>
      <c r="P4702" s="27" t="str">
        <f>IFERROR(VLOOKUP(N4702,'散件（更新）'!B:H,3,FALSE),0)</f>
        <v>206-2019-0117</v>
      </c>
      <c r="Q4702" s="27" t="str">
        <f>VLOOKUP(N4702,'散件（更新）'!B:H,2,FALSE)</f>
        <v>114-20190117</v>
      </c>
      <c r="R4702" s="27" t="str">
        <f>VLOOKUP(N4702,'散件（更新）'!B:H,7,FALSE)</f>
        <v>Pump</v>
      </c>
      <c r="S4702" s="27" t="str">
        <f>VLOOKUP(N4702,'散件（更新）'!B:E,4,FALSE)</f>
        <v>https://tineco-yxzt.oss-accelerate.aliyuncs.com/20231219/9FWRU100000_1702948034719.png</v>
      </c>
      <c r="T4702" s="27" t="s">
        <v>8759</v>
      </c>
      <c r="U4702" s="28" t="str">
        <f>VLOOKUP(N4702,'散件（更新）'!B:G,6,FALSE)</f>
        <v>蠕动泵</v>
      </c>
      <c r="V4702" s="28" t="str">
        <f>VLOOKUP(N4702,'散件（更新）'!B:I,8,FALSE)</f>
        <v>6972200197054</v>
      </c>
    </row>
    <row r="4703" spans="1:22">
      <c r="A4703" s="57">
        <v>46169</v>
      </c>
      <c r="B4703" s="53" t="s">
        <v>124</v>
      </c>
      <c r="C4703" s="27" t="str">
        <f>VLOOKUP(B4703,'大货清单（不定期按GOMS更新）'!A:H,8,0)</f>
        <v>109-20190201</v>
      </c>
      <c r="D4703" s="27" t="str">
        <f>VLOOKUP(B4703,'大货清单（不定期按GOMS更新）'!A:C,3,0)</f>
        <v>CL2019B-01</v>
      </c>
      <c r="E4703" s="27" t="str">
        <f>VLOOKUP(B4703,'大货清单（不定期按GOMS更新）'!A:H,4,0)</f>
        <v>DE</v>
      </c>
      <c r="F4703" s="27" t="str">
        <f>VLOOKUP(B4703,'大货清单（不定期按GOMS更新）'!A:H,2,0)</f>
        <v>Floor One S5 Pro</v>
      </c>
      <c r="G4703" s="28">
        <f>VLOOKUP(B4703,'大货清单（不定期按GOMS更新）'!A:I,9,FALSE)</f>
        <v>6972200196071</v>
      </c>
      <c r="H4703" s="27" t="str">
        <f>VLOOKUP(B4703,'大货清单（不定期按GOMS更新）'!A:H,7,0)</f>
        <v>Black</v>
      </c>
      <c r="I4703" s="27" t="str">
        <f>VLOOKUP(B4703,'大货清单（不定期按GOMS更新）'!A:F,6,FALSE)</f>
        <v>PHASEOUT</v>
      </c>
      <c r="J4703" s="27" t="str">
        <f>VLOOKUP(B4703,'大货清单（不定期按GOMS更新）'!A:K,11,FALSE)</f>
        <v>8</v>
      </c>
      <c r="K4703" s="27" t="str">
        <f>VLOOKUP(B4703,'大货清单（不定期按GOMS更新）'!A:N,12,FALSE)</f>
        <v>326</v>
      </c>
      <c r="L4703" s="27" t="str">
        <f>VLOOKUP(B4703,'大货清单（不定期按GOMS更新）'!A:M,13,FALSE)</f>
        <v>296</v>
      </c>
      <c r="M4703" s="27" t="str">
        <f>VLOOKUP(B4703,'大货清单（不定期按GOMS更新）'!A:N,14,FALSE)</f>
        <v>672</v>
      </c>
      <c r="N4703" s="53" t="s">
        <v>1043</v>
      </c>
      <c r="O4703" s="27" t="str">
        <f>IFERROR(VLOOKUP(N4703,'散件迭代（不定期更新）'!C:J,8,FALSE),0)</f>
        <v>A22</v>
      </c>
      <c r="P4703" s="27" t="str">
        <f>IFERROR(VLOOKUP(N4703,'散件（更新）'!B:H,3,FALSE),0)</f>
        <v>206-1879-0109</v>
      </c>
      <c r="Q4703" s="27" t="str">
        <f>VLOOKUP(N4703,'散件（更新）'!B:H,2,FALSE)</f>
        <v>114-18790109</v>
      </c>
      <c r="R4703" s="27" t="str">
        <f>VLOOKUP(N4703,'散件（更新）'!B:H,7,FALSE)</f>
        <v>3-In-1 Cleaning Tool</v>
      </c>
      <c r="S4703" s="27" t="str">
        <f>VLOOKUP(N4703,'散件（更新）'!B:E,4,FALSE)</f>
        <v>https://tineco-yxzt.oss-accelerate.aliyuncs.com/product/114-18790109.png</v>
      </c>
      <c r="T4703" s="27" t="s">
        <v>8759</v>
      </c>
      <c r="U4703" s="28" t="str">
        <f>VLOOKUP(N4703,'散件（更新）'!B:G,6,FALSE)</f>
        <v>AB1888清洁刷组件</v>
      </c>
      <c r="V4703" s="28" t="str">
        <f>VLOOKUP(N4703,'散件（更新）'!B:I,8,FALSE)</f>
        <v>6972200191809</v>
      </c>
    </row>
    <row r="4704" spans="1:22">
      <c r="A4704" s="57">
        <v>46169</v>
      </c>
      <c r="B4704" s="53" t="s">
        <v>124</v>
      </c>
      <c r="C4704" s="27" t="str">
        <f>VLOOKUP(B4704,'大货清单（不定期按GOMS更新）'!A:H,8,0)</f>
        <v>109-20190201</v>
      </c>
      <c r="D4704" s="27" t="str">
        <f>VLOOKUP(B4704,'大货清单（不定期按GOMS更新）'!A:C,3,0)</f>
        <v>CL2019B-01</v>
      </c>
      <c r="E4704" s="27" t="str">
        <f>VLOOKUP(B4704,'大货清单（不定期按GOMS更新）'!A:H,4,0)</f>
        <v>DE</v>
      </c>
      <c r="F4704" s="27" t="str">
        <f>VLOOKUP(B4704,'大货清单（不定期按GOMS更新）'!A:H,2,0)</f>
        <v>Floor One S5 Pro</v>
      </c>
      <c r="G4704" s="28">
        <f>VLOOKUP(B4704,'大货清单（不定期按GOMS更新）'!A:I,9,FALSE)</f>
        <v>6972200196071</v>
      </c>
      <c r="H4704" s="27" t="str">
        <f>VLOOKUP(B4704,'大货清单（不定期按GOMS更新）'!A:H,7,0)</f>
        <v>Black</v>
      </c>
      <c r="I4704" s="27" t="str">
        <f>VLOOKUP(B4704,'大货清单（不定期按GOMS更新）'!A:F,6,FALSE)</f>
        <v>PHASEOUT</v>
      </c>
      <c r="J4704" s="27" t="str">
        <f>VLOOKUP(B4704,'大货清单（不定期按GOMS更新）'!A:K,11,FALSE)</f>
        <v>8</v>
      </c>
      <c r="K4704" s="27" t="str">
        <f>VLOOKUP(B4704,'大货清单（不定期按GOMS更新）'!A:N,12,FALSE)</f>
        <v>326</v>
      </c>
      <c r="L4704" s="27" t="str">
        <f>VLOOKUP(B4704,'大货清单（不定期按GOMS更新）'!A:M,13,FALSE)</f>
        <v>296</v>
      </c>
      <c r="M4704" s="27" t="str">
        <f>VLOOKUP(B4704,'大货清单（不定期按GOMS更新）'!A:N,14,FALSE)</f>
        <v>672</v>
      </c>
      <c r="N4704" s="53" t="s">
        <v>1110</v>
      </c>
      <c r="O4704" s="27">
        <f>IFERROR(VLOOKUP(N4704,'散件迭代（不定期更新）'!C:J,8,FALSE),0)</f>
        <v>0</v>
      </c>
      <c r="P4704" s="27" t="str">
        <f>IFERROR(VLOOKUP(N4704,'散件（更新）'!B:H,3,FALSE),0)</f>
        <v>206-2019-0102</v>
      </c>
      <c r="Q4704" s="27" t="str">
        <f>VLOOKUP(N4704,'散件（更新）'!B:H,2,FALSE)</f>
        <v>114-20190102</v>
      </c>
      <c r="R4704" s="27" t="str">
        <f>VLOOKUP(N4704,'散件（更新）'!B:H,7,FALSE)</f>
        <v>Handle</v>
      </c>
      <c r="S4704" s="27" t="str">
        <f>VLOOKUP(N4704,'散件（更新）'!B:E,4,FALSE)</f>
        <v>https://tineco-yxzt.oss-accelerate.aliyuncs.com/20231227/9FWUH100100_1703640266068.png</v>
      </c>
      <c r="T4704" s="27" t="s">
        <v>8759</v>
      </c>
      <c r="U4704" s="28" t="str">
        <f>VLOOKUP(N4704,'散件（更新）'!B:G,6,FALSE)</f>
        <v>手柄组件LCD</v>
      </c>
      <c r="V4704" s="28" t="str">
        <f>VLOOKUP(N4704,'散件（更新）'!B:I,8,FALSE)</f>
        <v>6972200196446</v>
      </c>
    </row>
    <row r="4705" spans="1:22">
      <c r="A4705" s="57">
        <v>46169</v>
      </c>
      <c r="B4705" s="53" t="s">
        <v>124</v>
      </c>
      <c r="C4705" s="27" t="str">
        <f>VLOOKUP(B4705,'大货清单（不定期按GOMS更新）'!A:H,8,0)</f>
        <v>109-20190201</v>
      </c>
      <c r="D4705" s="27" t="str">
        <f>VLOOKUP(B4705,'大货清单（不定期按GOMS更新）'!A:C,3,0)</f>
        <v>CL2019B-01</v>
      </c>
      <c r="E4705" s="27" t="str">
        <f>VLOOKUP(B4705,'大货清单（不定期按GOMS更新）'!A:H,4,0)</f>
        <v>DE</v>
      </c>
      <c r="F4705" s="27" t="str">
        <f>VLOOKUP(B4705,'大货清单（不定期按GOMS更新）'!A:H,2,0)</f>
        <v>Floor One S5 Pro</v>
      </c>
      <c r="G4705" s="28">
        <f>VLOOKUP(B4705,'大货清单（不定期按GOMS更新）'!A:I,9,FALSE)</f>
        <v>6972200196071</v>
      </c>
      <c r="H4705" s="27" t="str">
        <f>VLOOKUP(B4705,'大货清单（不定期按GOMS更新）'!A:H,7,0)</f>
        <v>Black</v>
      </c>
      <c r="I4705" s="27" t="str">
        <f>VLOOKUP(B4705,'大货清单（不定期按GOMS更新）'!A:F,6,FALSE)</f>
        <v>PHASEOUT</v>
      </c>
      <c r="J4705" s="27" t="str">
        <f>VLOOKUP(B4705,'大货清单（不定期按GOMS更新）'!A:K,11,FALSE)</f>
        <v>8</v>
      </c>
      <c r="K4705" s="27" t="str">
        <f>VLOOKUP(B4705,'大货清单（不定期按GOMS更新）'!A:N,12,FALSE)</f>
        <v>326</v>
      </c>
      <c r="L4705" s="27" t="str">
        <f>VLOOKUP(B4705,'大货清单（不定期按GOMS更新）'!A:M,13,FALSE)</f>
        <v>296</v>
      </c>
      <c r="M4705" s="27" t="str">
        <f>VLOOKUP(B4705,'大货清单（不定期按GOMS更新）'!A:N,14,FALSE)</f>
        <v>672</v>
      </c>
      <c r="N4705" s="53" t="s">
        <v>1111</v>
      </c>
      <c r="O4705" s="27" t="str">
        <f>IFERROR(VLOOKUP(N4705,'散件迭代（不定期更新）'!C:J,8,FALSE),0)</f>
        <v>A53</v>
      </c>
      <c r="P4705" s="27" t="str">
        <f>IFERROR(VLOOKUP(N4705,'散件（更新）'!B:H,3,FALSE),0)</f>
        <v>206-2019-0103</v>
      </c>
      <c r="Q4705" s="27" t="str">
        <f>VLOOKUP(N4705,'散件（更新）'!B:H,2,FALSE)</f>
        <v>114-20190103</v>
      </c>
      <c r="R4705" s="27" t="str">
        <f>VLOOKUP(N4705,'散件（更新）'!B:H,7,FALSE)</f>
        <v>Dirt Water Tank</v>
      </c>
      <c r="S4705" s="27" t="str">
        <f>VLOOKUP(N4705,'散件（更新）'!B:E,4,FALSE)</f>
        <v>https://tineco-yxzt.oss-accelerate.aliyuncs.com/20231227/9FWWD100000_1703640266412.png</v>
      </c>
      <c r="T4705" s="27" t="s">
        <v>8759</v>
      </c>
      <c r="U4705" s="28" t="str">
        <f>VLOOKUP(N4705,'散件（更新）'!B:G,6,FALSE)</f>
        <v>回收桶组件</v>
      </c>
      <c r="V4705" s="28" t="str">
        <f>VLOOKUP(N4705,'散件（更新）'!B:I,8,FALSE)</f>
        <v>6972200196453</v>
      </c>
    </row>
    <row r="4706" spans="1:22">
      <c r="A4706" s="57">
        <v>46169</v>
      </c>
      <c r="B4706" s="53" t="s">
        <v>3180</v>
      </c>
      <c r="C4706" s="27" t="str">
        <f>VLOOKUP(B4706,'大货清单（不定期按GOMS更新）'!A:H,8,0)</f>
        <v>109-20190202</v>
      </c>
      <c r="D4706" s="27" t="str">
        <f>VLOOKUP(B4706,'大货清单（不定期按GOMS更新）'!A:C,3,0)</f>
        <v>CL2019B-02</v>
      </c>
      <c r="E4706" s="27" t="str">
        <f>VLOOKUP(B4706,'大货清单（不定期按GOMS更新）'!A:H,4,0)</f>
        <v>GB</v>
      </c>
      <c r="F4706" s="27" t="str">
        <f>VLOOKUP(B4706,'大货清单（不定期按GOMS更新）'!A:H,2,0)</f>
        <v>Floor One S5 Pro 2</v>
      </c>
      <c r="G4706" s="28">
        <f>VLOOKUP(B4706,'大货清单（不定期按GOMS更新）'!A:I,9,FALSE)</f>
        <v>6972200196088</v>
      </c>
      <c r="H4706" s="27" t="str">
        <f>VLOOKUP(B4706,'大货清单（不定期按GOMS更新）'!A:H,7,0)</f>
        <v>Black</v>
      </c>
      <c r="I4706" s="27" t="str">
        <f>VLOOKUP(B4706,'大货清单（不定期按GOMS更新）'!A:F,6,FALSE)</f>
        <v>PHASEOUT</v>
      </c>
      <c r="J4706" s="27" t="str">
        <f>VLOOKUP(B4706,'大货清单（不定期按GOMS更新）'!A:K,11,FALSE)</f>
        <v>8</v>
      </c>
      <c r="K4706" s="27" t="str">
        <f>VLOOKUP(B4706,'大货清单（不定期按GOMS更新）'!A:N,12,FALSE)</f>
        <v>326</v>
      </c>
      <c r="L4706" s="27" t="str">
        <f>VLOOKUP(B4706,'大货清单（不定期按GOMS更新）'!A:M,13,FALSE)</f>
        <v>296</v>
      </c>
      <c r="M4706" s="27" t="str">
        <f>VLOOKUP(B4706,'大货清单（不定期按GOMS更新）'!A:N,14,FALSE)</f>
        <v>672</v>
      </c>
      <c r="N4706" s="53" t="s">
        <v>1113</v>
      </c>
      <c r="O4706" s="27" t="str">
        <f>IFERROR(VLOOKUP(N4706,'散件迭代（不定期更新）'!C:J,8,FALSE),0)</f>
        <v>A58</v>
      </c>
      <c r="P4706" s="27" t="str">
        <f>IFERROR(VLOOKUP(N4706,'散件（更新）'!B:H,3,FALSE),0)</f>
        <v>206-2019-0105</v>
      </c>
      <c r="Q4706" s="27" t="str">
        <f>VLOOKUP(N4706,'散件（更新）'!B:H,2,FALSE)</f>
        <v>114-20190105</v>
      </c>
      <c r="R4706" s="27" t="str">
        <f>VLOOKUP(N4706,'散件（更新）'!B:H,7,FALSE)</f>
        <v>Brush Roller Cover</v>
      </c>
      <c r="S4706" s="27" t="str">
        <f>VLOOKUP(N4706,'散件（更新）'!B:E,4,FALSE)</f>
        <v>https://tineco-yxzt.oss-accelerate.aliyuncs.com/20231219/9FWBC100000_1702948010314.png</v>
      </c>
      <c r="T4706" s="27" t="s">
        <v>8759</v>
      </c>
      <c r="U4706" s="28" t="str">
        <f>VLOOKUP(N4706,'散件（更新）'!B:G,6,FALSE)</f>
        <v>滚刷盖</v>
      </c>
      <c r="V4706" s="28" t="str">
        <f>VLOOKUP(N4706,'散件（更新）'!B:I,8,FALSE)</f>
        <v>6972200196477</v>
      </c>
    </row>
    <row r="4707" spans="1:22">
      <c r="A4707" s="57">
        <v>46169</v>
      </c>
      <c r="B4707" s="53" t="s">
        <v>3180</v>
      </c>
      <c r="C4707" s="27" t="str">
        <f>VLOOKUP(B4707,'大货清单（不定期按GOMS更新）'!A:H,8,0)</f>
        <v>109-20190202</v>
      </c>
      <c r="D4707" s="27" t="str">
        <f>VLOOKUP(B4707,'大货清单（不定期按GOMS更新）'!A:C,3,0)</f>
        <v>CL2019B-02</v>
      </c>
      <c r="E4707" s="27" t="str">
        <f>VLOOKUP(B4707,'大货清单（不定期按GOMS更新）'!A:H,4,0)</f>
        <v>GB</v>
      </c>
      <c r="F4707" s="27" t="str">
        <f>VLOOKUP(B4707,'大货清单（不定期按GOMS更新）'!A:H,2,0)</f>
        <v>Floor One S5 Pro 2</v>
      </c>
      <c r="G4707" s="28">
        <f>VLOOKUP(B4707,'大货清单（不定期按GOMS更新）'!A:I,9,FALSE)</f>
        <v>6972200196088</v>
      </c>
      <c r="H4707" s="27" t="str">
        <f>VLOOKUP(B4707,'大货清单（不定期按GOMS更新）'!A:H,7,0)</f>
        <v>Black</v>
      </c>
      <c r="I4707" s="27" t="str">
        <f>VLOOKUP(B4707,'大货清单（不定期按GOMS更新）'!A:F,6,FALSE)</f>
        <v>PHASEOUT</v>
      </c>
      <c r="J4707" s="27" t="str">
        <f>VLOOKUP(B4707,'大货清单（不定期按GOMS更新）'!A:K,11,FALSE)</f>
        <v>8</v>
      </c>
      <c r="K4707" s="27" t="str">
        <f>VLOOKUP(B4707,'大货清单（不定期按GOMS更新）'!A:N,12,FALSE)</f>
        <v>326</v>
      </c>
      <c r="L4707" s="27" t="str">
        <f>VLOOKUP(B4707,'大货清单（不定期按GOMS更新）'!A:M,13,FALSE)</f>
        <v>296</v>
      </c>
      <c r="M4707" s="27" t="str">
        <f>VLOOKUP(B4707,'大货清单（不定期按GOMS更新）'!A:N,14,FALSE)</f>
        <v>672</v>
      </c>
      <c r="N4707" s="53" t="s">
        <v>1112</v>
      </c>
      <c r="O4707" s="27" t="str">
        <f>IFERROR(VLOOKUP(N4707,'散件迭代（不定期更新）'!C:J,8,FALSE),0)</f>
        <v>A40</v>
      </c>
      <c r="P4707" s="27" t="str">
        <f>IFERROR(VLOOKUP(N4707,'散件（更新）'!B:H,3,FALSE),0)</f>
        <v>206-2019-0106</v>
      </c>
      <c r="Q4707" s="27" t="str">
        <f>VLOOKUP(N4707,'散件（更新）'!B:H,2,FALSE)</f>
        <v>114-20190106</v>
      </c>
      <c r="R4707" s="27" t="str">
        <f>VLOOKUP(N4707,'散件（更新）'!B:H,7,FALSE)</f>
        <v>Brush Roller</v>
      </c>
      <c r="S4707" s="27" t="str">
        <f>VLOOKUP(N4707,'散件（更新）'!B:E,4,FALSE)</f>
        <v>https://tineco-yxzt.oss-accelerate.aliyuncs.com/20231227/9FWBR100000_1703640264964.png</v>
      </c>
      <c r="T4707" s="27" t="s">
        <v>8759</v>
      </c>
      <c r="U4707" s="28" t="str">
        <f>VLOOKUP(N4707,'散件（更新）'!B:G,6,FALSE)</f>
        <v>滚刷组件</v>
      </c>
      <c r="V4707" s="28" t="str">
        <f>VLOOKUP(N4707,'散件（更新）'!B:I,8,FALSE)</f>
        <v>6972200196484</v>
      </c>
    </row>
    <row r="4708" spans="1:22">
      <c r="A4708" s="57">
        <v>46169</v>
      </c>
      <c r="B4708" s="53" t="s">
        <v>3180</v>
      </c>
      <c r="C4708" s="27" t="str">
        <f>VLOOKUP(B4708,'大货清单（不定期按GOMS更新）'!A:H,8,0)</f>
        <v>109-20190202</v>
      </c>
      <c r="D4708" s="27" t="str">
        <f>VLOOKUP(B4708,'大货清单（不定期按GOMS更新）'!A:C,3,0)</f>
        <v>CL2019B-02</v>
      </c>
      <c r="E4708" s="27" t="str">
        <f>VLOOKUP(B4708,'大货清单（不定期按GOMS更新）'!A:H,4,0)</f>
        <v>GB</v>
      </c>
      <c r="F4708" s="27" t="str">
        <f>VLOOKUP(B4708,'大货清单（不定期按GOMS更新）'!A:H,2,0)</f>
        <v>Floor One S5 Pro 2</v>
      </c>
      <c r="G4708" s="28">
        <f>VLOOKUP(B4708,'大货清单（不定期按GOMS更新）'!A:I,9,FALSE)</f>
        <v>6972200196088</v>
      </c>
      <c r="H4708" s="27" t="str">
        <f>VLOOKUP(B4708,'大货清单（不定期按GOMS更新）'!A:H,7,0)</f>
        <v>Black</v>
      </c>
      <c r="I4708" s="27" t="str">
        <f>VLOOKUP(B4708,'大货清单（不定期按GOMS更新）'!A:F,6,FALSE)</f>
        <v>PHASEOUT</v>
      </c>
      <c r="J4708" s="27" t="str">
        <f>VLOOKUP(B4708,'大货清单（不定期按GOMS更新）'!A:K,11,FALSE)</f>
        <v>8</v>
      </c>
      <c r="K4708" s="27" t="str">
        <f>VLOOKUP(B4708,'大货清单（不定期按GOMS更新）'!A:N,12,FALSE)</f>
        <v>326</v>
      </c>
      <c r="L4708" s="27" t="str">
        <f>VLOOKUP(B4708,'大货清单（不定期按GOMS更新）'!A:M,13,FALSE)</f>
        <v>296</v>
      </c>
      <c r="M4708" s="27" t="str">
        <f>VLOOKUP(B4708,'大货清单（不定期按GOMS更新）'!A:N,14,FALSE)</f>
        <v>672</v>
      </c>
      <c r="N4708" s="53" t="s">
        <v>1040</v>
      </c>
      <c r="O4708" s="27" t="str">
        <f>IFERROR(VLOOKUP(N4708,'散件迭代（不定期更新）'!C:J,8,FALSE),0)</f>
        <v>A43</v>
      </c>
      <c r="P4708" s="27" t="str">
        <f>IFERROR(VLOOKUP(N4708,'散件（更新）'!B:H,3,FALSE),0)</f>
        <v>206-1879-0102</v>
      </c>
      <c r="Q4708" s="27" t="str">
        <f>VLOOKUP(N4708,'散件（更新）'!B:H,2,FALSE)</f>
        <v>114-18790102</v>
      </c>
      <c r="R4708" s="27" t="str">
        <f>VLOOKUP(N4708,'散件（更新）'!B:H,7,FALSE)</f>
        <v>Hepa Assy</v>
      </c>
      <c r="S4708" s="27" t="str">
        <f>VLOOKUP(N4708,'散件（更新）'!B:E,4,FALSE)</f>
        <v>https://tineco-yxzt.oss-accelerate.aliyuncs.com/product/114-18790102.png</v>
      </c>
      <c r="T4708" s="27" t="s">
        <v>8759</v>
      </c>
      <c r="U4708" s="28" t="str">
        <f>VLOOKUP(N4708,'散件（更新）'!B:G,6,FALSE)</f>
        <v>回收桶过滤器组件（前置方形过滤器组件+回收桶滤网组件）</v>
      </c>
      <c r="V4708" s="28" t="str">
        <f>VLOOKUP(N4708,'散件（更新）'!B:I,8,FALSE)</f>
        <v>6972200191731</v>
      </c>
    </row>
    <row r="4709" spans="1:22">
      <c r="A4709" s="57">
        <v>46169</v>
      </c>
      <c r="B4709" s="53" t="s">
        <v>3180</v>
      </c>
      <c r="C4709" s="27" t="str">
        <f>VLOOKUP(B4709,'大货清单（不定期按GOMS更新）'!A:H,8,0)</f>
        <v>109-20190202</v>
      </c>
      <c r="D4709" s="27" t="str">
        <f>VLOOKUP(B4709,'大货清单（不定期按GOMS更新）'!A:C,3,0)</f>
        <v>CL2019B-02</v>
      </c>
      <c r="E4709" s="27" t="str">
        <f>VLOOKUP(B4709,'大货清单（不定期按GOMS更新）'!A:H,4,0)</f>
        <v>GB</v>
      </c>
      <c r="F4709" s="27" t="str">
        <f>VLOOKUP(B4709,'大货清单（不定期按GOMS更新）'!A:H,2,0)</f>
        <v>Floor One S5 Pro 2</v>
      </c>
      <c r="G4709" s="28">
        <f>VLOOKUP(B4709,'大货清单（不定期按GOMS更新）'!A:I,9,FALSE)</f>
        <v>6972200196088</v>
      </c>
      <c r="H4709" s="27" t="str">
        <f>VLOOKUP(B4709,'大货清单（不定期按GOMS更新）'!A:H,7,0)</f>
        <v>Black</v>
      </c>
      <c r="I4709" s="27" t="str">
        <f>VLOOKUP(B4709,'大货清单（不定期按GOMS更新）'!A:F,6,FALSE)</f>
        <v>PHASEOUT</v>
      </c>
      <c r="J4709" s="27" t="str">
        <f>VLOOKUP(B4709,'大货清单（不定期按GOMS更新）'!A:K,11,FALSE)</f>
        <v>8</v>
      </c>
      <c r="K4709" s="27" t="str">
        <f>VLOOKUP(B4709,'大货清单（不定期按GOMS更新）'!A:N,12,FALSE)</f>
        <v>326</v>
      </c>
      <c r="L4709" s="27" t="str">
        <f>VLOOKUP(B4709,'大货清单（不定期按GOMS更新）'!A:M,13,FALSE)</f>
        <v>296</v>
      </c>
      <c r="M4709" s="27" t="str">
        <f>VLOOKUP(B4709,'大货清单（不定期按GOMS更新）'!A:N,14,FALSE)</f>
        <v>672</v>
      </c>
      <c r="N4709" s="53" t="s">
        <v>1118</v>
      </c>
      <c r="O4709" s="27">
        <f>IFERROR(VLOOKUP(N4709,'散件迭代（不定期更新）'!C:J,8,FALSE),0)</f>
        <v>0</v>
      </c>
      <c r="P4709" s="27" t="str">
        <f>IFERROR(VLOOKUP(N4709,'散件（更新）'!B:H,3,FALSE),0)</f>
        <v>206-2019-0044</v>
      </c>
      <c r="Q4709" s="27" t="str">
        <f>VLOOKUP(N4709,'散件（更新）'!B:H,2,FALSE)</f>
        <v>114-20190044</v>
      </c>
      <c r="R4709" s="27" t="str">
        <f>VLOOKUP(N4709,'散件（更新）'!B:H,7,FALSE)</f>
        <v>Filter</v>
      </c>
      <c r="S4709" s="27" t="str">
        <f>VLOOKUP(N4709,'散件（更新）'!B:E,4,FALSE)</f>
        <v>https://tineco-yxzt.oss-accelerate.aliyuncs.com/20231219/9FWFI110000_1702948015239.png</v>
      </c>
      <c r="T4709" s="27" t="s">
        <v>8759</v>
      </c>
      <c r="U4709" s="28" t="str">
        <f>VLOOKUP(N4709,'散件（更新）'!B:G,6,FALSE)</f>
        <v>回收桶挡板</v>
      </c>
      <c r="V4709" s="28" t="str">
        <f>VLOOKUP(N4709,'散件（更新）'!B:I,8,FALSE)</f>
        <v>6972200197214</v>
      </c>
    </row>
    <row r="4710" spans="1:22">
      <c r="A4710" s="57">
        <v>46169</v>
      </c>
      <c r="B4710" s="53" t="s">
        <v>3180</v>
      </c>
      <c r="C4710" s="27" t="str">
        <f>VLOOKUP(B4710,'大货清单（不定期按GOMS更新）'!A:H,8,0)</f>
        <v>109-20190202</v>
      </c>
      <c r="D4710" s="27" t="str">
        <f>VLOOKUP(B4710,'大货清单（不定期按GOMS更新）'!A:C,3,0)</f>
        <v>CL2019B-02</v>
      </c>
      <c r="E4710" s="27" t="str">
        <f>VLOOKUP(B4710,'大货清单（不定期按GOMS更新）'!A:H,4,0)</f>
        <v>GB</v>
      </c>
      <c r="F4710" s="27" t="str">
        <f>VLOOKUP(B4710,'大货清单（不定期按GOMS更新）'!A:H,2,0)</f>
        <v>Floor One S5 Pro 2</v>
      </c>
      <c r="G4710" s="28">
        <f>VLOOKUP(B4710,'大货清单（不定期按GOMS更新）'!A:I,9,FALSE)</f>
        <v>6972200196088</v>
      </c>
      <c r="H4710" s="27" t="str">
        <f>VLOOKUP(B4710,'大货清单（不定期按GOMS更新）'!A:H,7,0)</f>
        <v>Black</v>
      </c>
      <c r="I4710" s="27" t="str">
        <f>VLOOKUP(B4710,'大货清单（不定期按GOMS更新）'!A:F,6,FALSE)</f>
        <v>PHASEOUT</v>
      </c>
      <c r="J4710" s="27" t="str">
        <f>VLOOKUP(B4710,'大货清单（不定期按GOMS更新）'!A:K,11,FALSE)</f>
        <v>8</v>
      </c>
      <c r="K4710" s="27" t="str">
        <f>VLOOKUP(B4710,'大货清单（不定期按GOMS更新）'!A:N,12,FALSE)</f>
        <v>326</v>
      </c>
      <c r="L4710" s="27" t="str">
        <f>VLOOKUP(B4710,'大货清单（不定期按GOMS更新）'!A:M,13,FALSE)</f>
        <v>296</v>
      </c>
      <c r="M4710" s="27" t="str">
        <f>VLOOKUP(B4710,'大货清单（不定期按GOMS更新）'!A:N,14,FALSE)</f>
        <v>672</v>
      </c>
      <c r="N4710" s="53" t="s">
        <v>1116</v>
      </c>
      <c r="O4710" s="27">
        <f>IFERROR(VLOOKUP(N4710,'散件迭代（不定期更新）'!C:J,8,FALSE),0)</f>
        <v>0</v>
      </c>
      <c r="P4710" s="27" t="str">
        <f>IFERROR(VLOOKUP(N4710,'散件（更新）'!B:H,3,FALSE),0)</f>
        <v>206-2019-0108</v>
      </c>
      <c r="Q4710" s="27" t="str">
        <f>VLOOKUP(N4710,'散件（更新）'!B:H,2,FALSE)</f>
        <v>114-20190108</v>
      </c>
      <c r="R4710" s="27" t="str">
        <f>VLOOKUP(N4710,'散件（更新）'!B:H,7,FALSE)</f>
        <v>Accessory Holder</v>
      </c>
      <c r="S4710" s="27" t="str">
        <f>VLOOKUP(N4710,'散件（更新）'!B:E,4,FALSE)</f>
        <v>https://tineco-yxzt.oss-accelerate.aliyuncs.com/20231219/9FWHA100000_1702948015874.png</v>
      </c>
      <c r="T4710" s="27" t="s">
        <v>8759</v>
      </c>
      <c r="U4710" s="28" t="str">
        <f>VLOOKUP(N4710,'散件（更新）'!B:G,6,FALSE)</f>
        <v>附件支架组合</v>
      </c>
      <c r="V4710" s="28" t="str">
        <f>VLOOKUP(N4710,'散件（更新）'!B:I,8,FALSE)</f>
        <v>6972200196507</v>
      </c>
    </row>
    <row r="4711" spans="1:22">
      <c r="A4711" s="57">
        <v>46169</v>
      </c>
      <c r="B4711" s="53" t="s">
        <v>3180</v>
      </c>
      <c r="C4711" s="27" t="str">
        <f>VLOOKUP(B4711,'大货清单（不定期按GOMS更新）'!A:H,8,0)</f>
        <v>109-20190202</v>
      </c>
      <c r="D4711" s="27" t="str">
        <f>VLOOKUP(B4711,'大货清单（不定期按GOMS更新）'!A:C,3,0)</f>
        <v>CL2019B-02</v>
      </c>
      <c r="E4711" s="27" t="str">
        <f>VLOOKUP(B4711,'大货清单（不定期按GOMS更新）'!A:H,4,0)</f>
        <v>GB</v>
      </c>
      <c r="F4711" s="27" t="str">
        <f>VLOOKUP(B4711,'大货清单（不定期按GOMS更新）'!A:H,2,0)</f>
        <v>Floor One S5 Pro 2</v>
      </c>
      <c r="G4711" s="28">
        <f>VLOOKUP(B4711,'大货清单（不定期按GOMS更新）'!A:I,9,FALSE)</f>
        <v>6972200196088</v>
      </c>
      <c r="H4711" s="27" t="str">
        <f>VLOOKUP(B4711,'大货清单（不定期按GOMS更新）'!A:H,7,0)</f>
        <v>Black</v>
      </c>
      <c r="I4711" s="27" t="str">
        <f>VLOOKUP(B4711,'大货清单（不定期按GOMS更新）'!A:F,6,FALSE)</f>
        <v>PHASEOUT</v>
      </c>
      <c r="J4711" s="27" t="str">
        <f>VLOOKUP(B4711,'大货清单（不定期按GOMS更新）'!A:K,11,FALSE)</f>
        <v>8</v>
      </c>
      <c r="K4711" s="27" t="str">
        <f>VLOOKUP(B4711,'大货清单（不定期按GOMS更新）'!A:N,12,FALSE)</f>
        <v>326</v>
      </c>
      <c r="L4711" s="27" t="str">
        <f>VLOOKUP(B4711,'大货清单（不定期按GOMS更新）'!A:M,13,FALSE)</f>
        <v>296</v>
      </c>
      <c r="M4711" s="27" t="str">
        <f>VLOOKUP(B4711,'大货清单（不定期按GOMS更新）'!A:N,14,FALSE)</f>
        <v>672</v>
      </c>
      <c r="N4711" s="53" t="s">
        <v>528</v>
      </c>
      <c r="O4711" s="27" t="str">
        <f>IFERROR(VLOOKUP(N4711,'散件迭代（不定期更新）'!C:J,8,FALSE),0)</f>
        <v>A28</v>
      </c>
      <c r="P4711" s="27" t="str">
        <f>IFERROR(VLOOKUP(N4711,'散件（更新）'!B:H,3,FALSE),0)</f>
        <v>206-1879-0124</v>
      </c>
      <c r="Q4711" s="27" t="str">
        <f>VLOOKUP(N4711,'散件（更新）'!B:H,2,FALSE)</f>
        <v>114-18790124</v>
      </c>
      <c r="R4711" s="27" t="str">
        <f>VLOOKUP(N4711,'散件（更新）'!B:H,7,FALSE)</f>
        <v>Adapter</v>
      </c>
      <c r="S4711" s="27" t="str">
        <f>VLOOKUP(N4711,'散件（更新）'!B:E,4,FALSE)</f>
        <v>https://tineco-yxzt.oss-accelerate.aliyuncs.com/product/114-18790124.jpg</v>
      </c>
      <c r="T4711" s="27" t="s">
        <v>8759</v>
      </c>
      <c r="U4711" s="28" t="str">
        <f>VLOOKUP(N4711,'散件（更新）'!B:G,6,FALSE)</f>
        <v>适配器 （UK低配）</v>
      </c>
      <c r="V4711" s="28" t="str">
        <f>VLOOKUP(N4711,'散件（更新）'!B:I,8,FALSE)</f>
        <v>6972200192233</v>
      </c>
    </row>
    <row r="4712" spans="1:22">
      <c r="A4712" s="57">
        <v>46169</v>
      </c>
      <c r="B4712" s="53" t="s">
        <v>3180</v>
      </c>
      <c r="C4712" s="27" t="str">
        <f>VLOOKUP(B4712,'大货清单（不定期按GOMS更新）'!A:H,8,0)</f>
        <v>109-20190202</v>
      </c>
      <c r="D4712" s="27" t="str">
        <f>VLOOKUP(B4712,'大货清单（不定期按GOMS更新）'!A:C,3,0)</f>
        <v>CL2019B-02</v>
      </c>
      <c r="E4712" s="27" t="str">
        <f>VLOOKUP(B4712,'大货清单（不定期按GOMS更新）'!A:H,4,0)</f>
        <v>GB</v>
      </c>
      <c r="F4712" s="27" t="str">
        <f>VLOOKUP(B4712,'大货清单（不定期按GOMS更新）'!A:H,2,0)</f>
        <v>Floor One S5 Pro 2</v>
      </c>
      <c r="G4712" s="28">
        <f>VLOOKUP(B4712,'大货清单（不定期按GOMS更新）'!A:I,9,FALSE)</f>
        <v>6972200196088</v>
      </c>
      <c r="H4712" s="27" t="str">
        <f>VLOOKUP(B4712,'大货清单（不定期按GOMS更新）'!A:H,7,0)</f>
        <v>Black</v>
      </c>
      <c r="I4712" s="27" t="str">
        <f>VLOOKUP(B4712,'大货清单（不定期按GOMS更新）'!A:F,6,FALSE)</f>
        <v>PHASEOUT</v>
      </c>
      <c r="J4712" s="27" t="str">
        <f>VLOOKUP(B4712,'大货清单（不定期按GOMS更新）'!A:K,11,FALSE)</f>
        <v>8</v>
      </c>
      <c r="K4712" s="27" t="str">
        <f>VLOOKUP(B4712,'大货清单（不定期按GOMS更新）'!A:N,12,FALSE)</f>
        <v>326</v>
      </c>
      <c r="L4712" s="27" t="str">
        <f>VLOOKUP(B4712,'大货清单（不定期按GOMS更新）'!A:M,13,FALSE)</f>
        <v>296</v>
      </c>
      <c r="M4712" s="27" t="str">
        <f>VLOOKUP(B4712,'大货清单（不定期按GOMS更新）'!A:N,14,FALSE)</f>
        <v>672</v>
      </c>
      <c r="N4712" s="53" t="s">
        <v>1109</v>
      </c>
      <c r="O4712" s="27" t="str">
        <f>IFERROR(VLOOKUP(N4712,'散件迭代（不定期更新）'!C:J,8,FALSE),0)</f>
        <v>A57</v>
      </c>
      <c r="P4712" s="27" t="str">
        <f>IFERROR(VLOOKUP(N4712,'散件（更新）'!B:H,3,FALSE),0)</f>
        <v>206-2019-0107</v>
      </c>
      <c r="Q4712" s="27" t="str">
        <f>VLOOKUP(N4712,'散件（更新）'!B:H,2,FALSE)</f>
        <v>114-20190107</v>
      </c>
      <c r="R4712" s="27" t="str">
        <f>VLOOKUP(N4712,'散件（更新）'!B:H,7,FALSE)</f>
        <v>Charging Base</v>
      </c>
      <c r="S4712" s="27" t="str">
        <f>VLOOKUP(N4712,'散件（更新）'!B:E,4,FALSE)</f>
        <v>https://tineco-yxzt.oss-accelerate.aliyuncs.com/20231219/9FWPB100000_1702948018214.png</v>
      </c>
      <c r="T4712" s="27" t="s">
        <v>8759</v>
      </c>
      <c r="U4712" s="28" t="str">
        <f>VLOOKUP(N4712,'散件（更新）'!B:G,6,FALSE)</f>
        <v>托盘组件</v>
      </c>
      <c r="V4712" s="28" t="str">
        <f>VLOOKUP(N4712,'散件（更新）'!B:I,8,FALSE)</f>
        <v>6972200196491</v>
      </c>
    </row>
    <row r="4713" spans="1:22">
      <c r="A4713" s="57">
        <v>46169</v>
      </c>
      <c r="B4713" s="53" t="s">
        <v>3180</v>
      </c>
      <c r="C4713" s="27" t="str">
        <f>VLOOKUP(B4713,'大货清单（不定期按GOMS更新）'!A:H,8,0)</f>
        <v>109-20190202</v>
      </c>
      <c r="D4713" s="27" t="str">
        <f>VLOOKUP(B4713,'大货清单（不定期按GOMS更新）'!A:C,3,0)</f>
        <v>CL2019B-02</v>
      </c>
      <c r="E4713" s="27" t="str">
        <f>VLOOKUP(B4713,'大货清单（不定期按GOMS更新）'!A:H,4,0)</f>
        <v>GB</v>
      </c>
      <c r="F4713" s="27" t="str">
        <f>VLOOKUP(B4713,'大货清单（不定期按GOMS更新）'!A:H,2,0)</f>
        <v>Floor One S5 Pro 2</v>
      </c>
      <c r="G4713" s="28">
        <f>VLOOKUP(B4713,'大货清单（不定期按GOMS更新）'!A:I,9,FALSE)</f>
        <v>6972200196088</v>
      </c>
      <c r="H4713" s="27" t="str">
        <f>VLOOKUP(B4713,'大货清单（不定期按GOMS更新）'!A:H,7,0)</f>
        <v>Black</v>
      </c>
      <c r="I4713" s="27" t="str">
        <f>VLOOKUP(B4713,'大货清单（不定期按GOMS更新）'!A:F,6,FALSE)</f>
        <v>PHASEOUT</v>
      </c>
      <c r="J4713" s="27" t="str">
        <f>VLOOKUP(B4713,'大货清单（不定期按GOMS更新）'!A:K,11,FALSE)</f>
        <v>8</v>
      </c>
      <c r="K4713" s="27" t="str">
        <f>VLOOKUP(B4713,'大货清单（不定期按GOMS更新）'!A:N,12,FALSE)</f>
        <v>326</v>
      </c>
      <c r="L4713" s="27" t="str">
        <f>VLOOKUP(B4713,'大货清单（不定期按GOMS更新）'!A:M,13,FALSE)</f>
        <v>296</v>
      </c>
      <c r="M4713" s="27" t="str">
        <f>VLOOKUP(B4713,'大货清单（不定期按GOMS更新）'!A:N,14,FALSE)</f>
        <v>672</v>
      </c>
      <c r="N4713" s="53" t="s">
        <v>759</v>
      </c>
      <c r="O4713" s="27">
        <f>IFERROR(VLOOKUP(N4713,'散件迭代（不定期更新）'!C:J,8,FALSE),0)</f>
        <v>0</v>
      </c>
      <c r="P4713" s="27" t="str">
        <f>IFERROR(VLOOKUP(N4713,'散件（更新）'!B:H,3,FALSE),0)</f>
        <v>206-2019-0501</v>
      </c>
      <c r="Q4713" s="27" t="str">
        <f>VLOOKUP(N4713,'散件（更新）'!B:H,2,FALSE)</f>
        <v>114-20190501</v>
      </c>
      <c r="R4713" s="27" t="str">
        <f>VLOOKUP(N4713,'散件（更新）'!B:H,7,FALSE)</f>
        <v>Battery</v>
      </c>
      <c r="S4713" s="27" t="str">
        <f>VLOOKUP(N4713,'散件（更新）'!B:E,4,FALSE)</f>
        <v>https://tineco-yxzt.oss-accelerate.aliyuncs.com/20231219/9FWPT100000_1702948019092.png</v>
      </c>
      <c r="T4713" s="27" t="s">
        <v>8759</v>
      </c>
      <c r="U4713" s="28" t="str">
        <f>VLOOKUP(N4713,'散件（更新）'!B:G,6,FALSE)</f>
        <v>电池包</v>
      </c>
      <c r="V4713" s="28" t="str">
        <f>VLOOKUP(N4713,'散件（更新）'!B:I,8,FALSE)</f>
        <v>6972200196996</v>
      </c>
    </row>
    <row r="4714" spans="1:22">
      <c r="A4714" s="57">
        <v>46169</v>
      </c>
      <c r="B4714" s="53" t="s">
        <v>3180</v>
      </c>
      <c r="C4714" s="27" t="str">
        <f>VLOOKUP(B4714,'大货清单（不定期按GOMS更新）'!A:H,8,0)</f>
        <v>109-20190202</v>
      </c>
      <c r="D4714" s="27" t="str">
        <f>VLOOKUP(B4714,'大货清单（不定期按GOMS更新）'!A:C,3,0)</f>
        <v>CL2019B-02</v>
      </c>
      <c r="E4714" s="27" t="str">
        <f>VLOOKUP(B4714,'大货清单（不定期按GOMS更新）'!A:H,4,0)</f>
        <v>GB</v>
      </c>
      <c r="F4714" s="27" t="str">
        <f>VLOOKUP(B4714,'大货清单（不定期按GOMS更新）'!A:H,2,0)</f>
        <v>Floor One S5 Pro 2</v>
      </c>
      <c r="G4714" s="28">
        <f>VLOOKUP(B4714,'大货清单（不定期按GOMS更新）'!A:I,9,FALSE)</f>
        <v>6972200196088</v>
      </c>
      <c r="H4714" s="27" t="str">
        <f>VLOOKUP(B4714,'大货清单（不定期按GOMS更新）'!A:H,7,0)</f>
        <v>Black</v>
      </c>
      <c r="I4714" s="27" t="str">
        <f>VLOOKUP(B4714,'大货清单（不定期按GOMS更新）'!A:F,6,FALSE)</f>
        <v>PHASEOUT</v>
      </c>
      <c r="J4714" s="27" t="str">
        <f>VLOOKUP(B4714,'大货清单（不定期按GOMS更新）'!A:K,11,FALSE)</f>
        <v>8</v>
      </c>
      <c r="K4714" s="27" t="str">
        <f>VLOOKUP(B4714,'大货清单（不定期按GOMS更新）'!A:N,12,FALSE)</f>
        <v>326</v>
      </c>
      <c r="L4714" s="27" t="str">
        <f>VLOOKUP(B4714,'大货清单（不定期按GOMS更新）'!A:M,13,FALSE)</f>
        <v>296</v>
      </c>
      <c r="M4714" s="27" t="str">
        <f>VLOOKUP(B4714,'大货清单（不定期按GOMS更新）'!A:N,14,FALSE)</f>
        <v>672</v>
      </c>
      <c r="N4714" s="53" t="s">
        <v>920</v>
      </c>
      <c r="O4714" s="27" t="str">
        <f>IFERROR(VLOOKUP(N4714,'散件迭代（不定期更新）'!C:J,8,FALSE),0)</f>
        <v>A39</v>
      </c>
      <c r="P4714" s="27" t="str">
        <f>IFERROR(VLOOKUP(N4714,'散件（更新）'!B:H,3,FALSE),0)</f>
        <v>206-2019-0123</v>
      </c>
      <c r="Q4714" s="27" t="str">
        <f>VLOOKUP(N4714,'散件（更新）'!B:H,2,FALSE)</f>
        <v>114-20190123</v>
      </c>
      <c r="R4714" s="27" t="str">
        <f>VLOOKUP(N4714,'散件（更新）'!B:H,7,FALSE)</f>
        <v>Repair Charging Chip</v>
      </c>
      <c r="S4714" s="27" t="str">
        <f>VLOOKUP(N4714,'散件（更新）'!B:E,4,FALSE)</f>
        <v>https://tineco-yxzt.oss-accelerate.aliyuncs.com/20231219/9FWRC100000_1702948019809.png</v>
      </c>
      <c r="T4714" s="27" t="s">
        <v>8759</v>
      </c>
      <c r="U4714" s="28" t="str">
        <f>VLOOKUP(N4714,'散件（更新）'!B:G,6,FALSE)</f>
        <v>充电维修套装</v>
      </c>
      <c r="V4714" s="28">
        <f>VLOOKUP(N4714,'散件（更新）'!B:I,8,FALSE)</f>
        <v>6972200199843</v>
      </c>
    </row>
    <row r="4715" spans="1:22">
      <c r="A4715" s="57">
        <v>46169</v>
      </c>
      <c r="B4715" s="53" t="s">
        <v>3180</v>
      </c>
      <c r="C4715" s="27" t="str">
        <f>VLOOKUP(B4715,'大货清单（不定期按GOMS更新）'!A:H,8,0)</f>
        <v>109-20190202</v>
      </c>
      <c r="D4715" s="27" t="str">
        <f>VLOOKUP(B4715,'大货清单（不定期按GOMS更新）'!A:C,3,0)</f>
        <v>CL2019B-02</v>
      </c>
      <c r="E4715" s="27" t="str">
        <f>VLOOKUP(B4715,'大货清单（不定期按GOMS更新）'!A:H,4,0)</f>
        <v>GB</v>
      </c>
      <c r="F4715" s="27" t="str">
        <f>VLOOKUP(B4715,'大货清单（不定期按GOMS更新）'!A:H,2,0)</f>
        <v>Floor One S5 Pro 2</v>
      </c>
      <c r="G4715" s="28">
        <f>VLOOKUP(B4715,'大货清单（不定期按GOMS更新）'!A:I,9,FALSE)</f>
        <v>6972200196088</v>
      </c>
      <c r="H4715" s="27" t="str">
        <f>VLOOKUP(B4715,'大货清单（不定期按GOMS更新）'!A:H,7,0)</f>
        <v>Black</v>
      </c>
      <c r="I4715" s="27" t="str">
        <f>VLOOKUP(B4715,'大货清单（不定期按GOMS更新）'!A:F,6,FALSE)</f>
        <v>PHASEOUT</v>
      </c>
      <c r="J4715" s="27" t="str">
        <f>VLOOKUP(B4715,'大货清单（不定期按GOMS更新）'!A:K,11,FALSE)</f>
        <v>8</v>
      </c>
      <c r="K4715" s="27" t="str">
        <f>VLOOKUP(B4715,'大货清单（不定期按GOMS更新）'!A:N,12,FALSE)</f>
        <v>326</v>
      </c>
      <c r="L4715" s="27" t="str">
        <f>VLOOKUP(B4715,'大货清单（不定期按GOMS更新）'!A:M,13,FALSE)</f>
        <v>296</v>
      </c>
      <c r="M4715" s="27" t="str">
        <f>VLOOKUP(B4715,'大货清单（不定期按GOMS更新）'!A:N,14,FALSE)</f>
        <v>672</v>
      </c>
      <c r="N4715" s="53" t="s">
        <v>753</v>
      </c>
      <c r="O4715" s="27">
        <f>IFERROR(VLOOKUP(N4715,'散件迭代（不定期更新）'!C:J,8,FALSE),0)</f>
        <v>0</v>
      </c>
      <c r="P4715" s="27" t="str">
        <f>IFERROR(VLOOKUP(N4715,'散件（更新）'!B:H,3,FALSE),0)</f>
        <v>206-2019-0111</v>
      </c>
      <c r="Q4715" s="27" t="str">
        <f>VLOOKUP(N4715,'散件（更新）'!B:H,2,FALSE)</f>
        <v>114-20190111</v>
      </c>
      <c r="R4715" s="27" t="str">
        <f>VLOOKUP(N4715,'散件（更新）'!B:H,7,FALSE)</f>
        <v>Display Screen</v>
      </c>
      <c r="S4715" s="27" t="str">
        <f>VLOOKUP(N4715,'散件（更新）'!B:E,4,FALSE)</f>
        <v>https://tineco-yxzt.oss-accelerate.aliyuncs.com/20231219/9FWRD100100_1702948020527.png</v>
      </c>
      <c r="T4715" s="27" t="s">
        <v>8759</v>
      </c>
      <c r="U4715" s="28" t="str">
        <f>VLOOKUP(N4715,'散件（更新）'!B:G,6,FALSE)</f>
        <v>LCD显示屏+装饰环</v>
      </c>
      <c r="V4715" s="28" t="str">
        <f>VLOOKUP(N4715,'散件（更新）'!B:I,8,FALSE)</f>
        <v>6972200196972</v>
      </c>
    </row>
    <row r="4716" spans="1:22">
      <c r="A4716" s="57">
        <v>46169</v>
      </c>
      <c r="B4716" s="53" t="s">
        <v>3180</v>
      </c>
      <c r="C4716" s="27" t="str">
        <f>VLOOKUP(B4716,'大货清单（不定期按GOMS更新）'!A:H,8,0)</f>
        <v>109-20190202</v>
      </c>
      <c r="D4716" s="27" t="str">
        <f>VLOOKUP(B4716,'大货清单（不定期按GOMS更新）'!A:C,3,0)</f>
        <v>CL2019B-02</v>
      </c>
      <c r="E4716" s="27" t="str">
        <f>VLOOKUP(B4716,'大货清单（不定期按GOMS更新）'!A:H,4,0)</f>
        <v>GB</v>
      </c>
      <c r="F4716" s="27" t="str">
        <f>VLOOKUP(B4716,'大货清单（不定期按GOMS更新）'!A:H,2,0)</f>
        <v>Floor One S5 Pro 2</v>
      </c>
      <c r="G4716" s="28">
        <f>VLOOKUP(B4716,'大货清单（不定期按GOMS更新）'!A:I,9,FALSE)</f>
        <v>6972200196088</v>
      </c>
      <c r="H4716" s="27" t="str">
        <f>VLOOKUP(B4716,'大货清单（不定期按GOMS更新）'!A:H,7,0)</f>
        <v>Black</v>
      </c>
      <c r="I4716" s="27" t="str">
        <f>VLOOKUP(B4716,'大货清单（不定期按GOMS更新）'!A:F,6,FALSE)</f>
        <v>PHASEOUT</v>
      </c>
      <c r="J4716" s="27" t="str">
        <f>VLOOKUP(B4716,'大货清单（不定期按GOMS更新）'!A:K,11,FALSE)</f>
        <v>8</v>
      </c>
      <c r="K4716" s="27" t="str">
        <f>VLOOKUP(B4716,'大货清单（不定期按GOMS更新）'!A:N,12,FALSE)</f>
        <v>326</v>
      </c>
      <c r="L4716" s="27" t="str">
        <f>VLOOKUP(B4716,'大货清单（不定期按GOMS更新）'!A:M,13,FALSE)</f>
        <v>296</v>
      </c>
      <c r="M4716" s="27" t="str">
        <f>VLOOKUP(B4716,'大货清单（不定期按GOMS更新）'!A:N,14,FALSE)</f>
        <v>672</v>
      </c>
      <c r="N4716" s="53" t="s">
        <v>1120</v>
      </c>
      <c r="O4716" s="27">
        <f>IFERROR(VLOOKUP(N4716,'散件迭代（不定期更新）'!C:J,8,FALSE),0)</f>
        <v>0</v>
      </c>
      <c r="P4716" s="27" t="str">
        <f>IFERROR(VLOOKUP(N4716,'散件（更新）'!B:H,3,FALSE),0)</f>
        <v>206-2019-0200</v>
      </c>
      <c r="Q4716" s="27" t="str">
        <f>VLOOKUP(N4716,'散件（更新）'!B:H,2,FALSE)</f>
        <v>114-20190200</v>
      </c>
      <c r="R4716" s="27" t="str">
        <f>VLOOKUP(N4716,'散件（更新）'!B:H,7,FALSE)</f>
        <v>Display Screen</v>
      </c>
      <c r="S4716" s="27" t="str">
        <f>VLOOKUP(N4716,'散件（更新）'!B:E,4,FALSE)</f>
        <v>https://tineco-yxzt.oss-accelerate.aliyuncs.com/20231219/9FWRD100200_1702948020605.png</v>
      </c>
      <c r="T4716" s="27" t="s">
        <v>8759</v>
      </c>
      <c r="U4716" s="28" t="str">
        <f>VLOOKUP(N4716,'散件（更新）'!B:G,6,FALSE)</f>
        <v xml:space="preserve"> LCD显示屏（国际版电解）+机体顶盖</v>
      </c>
      <c r="V4716" s="28" t="str">
        <f>VLOOKUP(N4716,'散件（更新）'!B:I,8,FALSE)</f>
        <v>6972200198532</v>
      </c>
    </row>
    <row r="4717" spans="1:22">
      <c r="A4717" s="57">
        <v>46169</v>
      </c>
      <c r="B4717" s="53" t="s">
        <v>3180</v>
      </c>
      <c r="C4717" s="27" t="str">
        <f>VLOOKUP(B4717,'大货清单（不定期按GOMS更新）'!A:H,8,0)</f>
        <v>109-20190202</v>
      </c>
      <c r="D4717" s="27" t="str">
        <f>VLOOKUP(B4717,'大货清单（不定期按GOMS更新）'!A:C,3,0)</f>
        <v>CL2019B-02</v>
      </c>
      <c r="E4717" s="27" t="str">
        <f>VLOOKUP(B4717,'大货清单（不定期按GOMS更新）'!A:H,4,0)</f>
        <v>GB</v>
      </c>
      <c r="F4717" s="27" t="str">
        <f>VLOOKUP(B4717,'大货清单（不定期按GOMS更新）'!A:H,2,0)</f>
        <v>Floor One S5 Pro 2</v>
      </c>
      <c r="G4717" s="28">
        <f>VLOOKUP(B4717,'大货清单（不定期按GOMS更新）'!A:I,9,FALSE)</f>
        <v>6972200196088</v>
      </c>
      <c r="H4717" s="27" t="str">
        <f>VLOOKUP(B4717,'大货清单（不定期按GOMS更新）'!A:H,7,0)</f>
        <v>Black</v>
      </c>
      <c r="I4717" s="27" t="str">
        <f>VLOOKUP(B4717,'大货清单（不定期按GOMS更新）'!A:F,6,FALSE)</f>
        <v>PHASEOUT</v>
      </c>
      <c r="J4717" s="27" t="str">
        <f>VLOOKUP(B4717,'大货清单（不定期按GOMS更新）'!A:K,11,FALSE)</f>
        <v>8</v>
      </c>
      <c r="K4717" s="27" t="str">
        <f>VLOOKUP(B4717,'大货清单（不定期按GOMS更新）'!A:N,12,FALSE)</f>
        <v>326</v>
      </c>
      <c r="L4717" s="27" t="str">
        <f>VLOOKUP(B4717,'大货清单（不定期按GOMS更新）'!A:M,13,FALSE)</f>
        <v>296</v>
      </c>
      <c r="M4717" s="27" t="str">
        <f>VLOOKUP(B4717,'大货清单（不定期按GOMS更新）'!A:N,14,FALSE)</f>
        <v>672</v>
      </c>
      <c r="N4717" s="53" t="s">
        <v>1121</v>
      </c>
      <c r="O4717" s="27">
        <f>IFERROR(VLOOKUP(N4717,'散件迭代（不定期更新）'!C:J,8,FALSE),0)</f>
        <v>0</v>
      </c>
      <c r="P4717" s="27" t="str">
        <f>IFERROR(VLOOKUP(N4717,'散件（更新）'!B:H,3,FALSE),0)</f>
        <v>206-2019-0204</v>
      </c>
      <c r="Q4717" s="27" t="str">
        <f>VLOOKUP(N4717,'散件（更新）'!B:H,2,FALSE)</f>
        <v>114-20190204</v>
      </c>
      <c r="R4717" s="27" t="str">
        <f>VLOOKUP(N4717,'散件（更新）'!B:H,7,FALSE)</f>
        <v>Wire</v>
      </c>
      <c r="S4717" s="27" t="str">
        <f>VLOOKUP(N4717,'散件（更新）'!B:E,4,FALSE)</f>
        <v>https://tineco-yxzt.oss-accelerate.aliyuncs.com/product/114-20190204.jpeg</v>
      </c>
      <c r="T4717" s="27" t="s">
        <v>8759</v>
      </c>
      <c r="U4717" s="28" t="str">
        <f>VLOOKUP(N4717,'散件（更新）'!B:G,6,FALSE)</f>
        <v>机身导电组件（国际版电解）</v>
      </c>
      <c r="V4717" s="28" t="str">
        <f>VLOOKUP(N4717,'散件（更新）'!B:I,8,FALSE)</f>
        <v>6972200198570</v>
      </c>
    </row>
    <row r="4718" spans="1:22">
      <c r="A4718" s="57">
        <v>46169</v>
      </c>
      <c r="B4718" s="53" t="s">
        <v>3180</v>
      </c>
      <c r="C4718" s="27" t="str">
        <f>VLOOKUP(B4718,'大货清单（不定期按GOMS更新）'!A:H,8,0)</f>
        <v>109-20190202</v>
      </c>
      <c r="D4718" s="27" t="str">
        <f>VLOOKUP(B4718,'大货清单（不定期按GOMS更新）'!A:C,3,0)</f>
        <v>CL2019B-02</v>
      </c>
      <c r="E4718" s="27" t="str">
        <f>VLOOKUP(B4718,'大货清单（不定期按GOMS更新）'!A:H,4,0)</f>
        <v>GB</v>
      </c>
      <c r="F4718" s="27" t="str">
        <f>VLOOKUP(B4718,'大货清单（不定期按GOMS更新）'!A:H,2,0)</f>
        <v>Floor One S5 Pro 2</v>
      </c>
      <c r="G4718" s="28">
        <f>VLOOKUP(B4718,'大货清单（不定期按GOMS更新）'!A:I,9,FALSE)</f>
        <v>6972200196088</v>
      </c>
      <c r="H4718" s="27" t="str">
        <f>VLOOKUP(B4718,'大货清单（不定期按GOMS更新）'!A:H,7,0)</f>
        <v>Black</v>
      </c>
      <c r="I4718" s="27" t="str">
        <f>VLOOKUP(B4718,'大货清单（不定期按GOMS更新）'!A:F,6,FALSE)</f>
        <v>PHASEOUT</v>
      </c>
      <c r="J4718" s="27" t="str">
        <f>VLOOKUP(B4718,'大货清单（不定期按GOMS更新）'!A:K,11,FALSE)</f>
        <v>8</v>
      </c>
      <c r="K4718" s="27" t="str">
        <f>VLOOKUP(B4718,'大货清单（不定期按GOMS更新）'!A:N,12,FALSE)</f>
        <v>326</v>
      </c>
      <c r="L4718" s="27" t="str">
        <f>VLOOKUP(B4718,'大货清单（不定期按GOMS更新）'!A:M,13,FALSE)</f>
        <v>296</v>
      </c>
      <c r="M4718" s="27" t="str">
        <f>VLOOKUP(B4718,'大货清单（不定期按GOMS更新）'!A:N,14,FALSE)</f>
        <v>672</v>
      </c>
      <c r="N4718" s="53" t="s">
        <v>1098</v>
      </c>
      <c r="O4718" s="27">
        <f>IFERROR(VLOOKUP(N4718,'散件迭代（不定期更新）'!C:J,8,FALSE),0)</f>
        <v>0</v>
      </c>
      <c r="P4718" s="27" t="str">
        <f>IFERROR(VLOOKUP(N4718,'散件（更新）'!B:H,3,FALSE),0)</f>
        <v>206-2019-0066</v>
      </c>
      <c r="Q4718" s="27" t="str">
        <f>VLOOKUP(N4718,'散件（更新）'!B:H,2,FALSE)</f>
        <v>114-20190066</v>
      </c>
      <c r="R4718" s="27" t="str">
        <f>VLOOKUP(N4718,'散件（更新）'!B:H,7,FALSE)</f>
        <v>Swich</v>
      </c>
      <c r="S4718" s="27" t="str">
        <f>VLOOKUP(N4718,'散件（更新）'!B:E,4,FALSE)</f>
        <v>https://tineco-yxzt.oss-accelerate.aliyuncs.com/20231219/9FWRK110000_1702948027739.png</v>
      </c>
      <c r="T4718" s="27" t="s">
        <v>8759</v>
      </c>
      <c r="U4718" s="28" t="str">
        <f>VLOOKUP(N4718,'散件（更新）'!B:G,6,FALSE)</f>
        <v>微动开关</v>
      </c>
      <c r="V4718" s="28" t="str">
        <f>VLOOKUP(N4718,'散件（更新）'!B:I,8,FALSE)</f>
        <v>6972200197474</v>
      </c>
    </row>
    <row r="4719" spans="1:22">
      <c r="A4719" s="57">
        <v>46169</v>
      </c>
      <c r="B4719" s="53" t="s">
        <v>3180</v>
      </c>
      <c r="C4719" s="27" t="str">
        <f>VLOOKUP(B4719,'大货清单（不定期按GOMS更新）'!A:H,8,0)</f>
        <v>109-20190202</v>
      </c>
      <c r="D4719" s="27" t="str">
        <f>VLOOKUP(B4719,'大货清单（不定期按GOMS更新）'!A:C,3,0)</f>
        <v>CL2019B-02</v>
      </c>
      <c r="E4719" s="27" t="str">
        <f>VLOOKUP(B4719,'大货清单（不定期按GOMS更新）'!A:H,4,0)</f>
        <v>GB</v>
      </c>
      <c r="F4719" s="27" t="str">
        <f>VLOOKUP(B4719,'大货清单（不定期按GOMS更新）'!A:H,2,0)</f>
        <v>Floor One S5 Pro 2</v>
      </c>
      <c r="G4719" s="28">
        <f>VLOOKUP(B4719,'大货清单（不定期按GOMS更新）'!A:I,9,FALSE)</f>
        <v>6972200196088</v>
      </c>
      <c r="H4719" s="27" t="str">
        <f>VLOOKUP(B4719,'大货清单（不定期按GOMS更新）'!A:H,7,0)</f>
        <v>Black</v>
      </c>
      <c r="I4719" s="27" t="str">
        <f>VLOOKUP(B4719,'大货清单（不定期按GOMS更新）'!A:F,6,FALSE)</f>
        <v>PHASEOUT</v>
      </c>
      <c r="J4719" s="27" t="str">
        <f>VLOOKUP(B4719,'大货清单（不定期按GOMS更新）'!A:K,11,FALSE)</f>
        <v>8</v>
      </c>
      <c r="K4719" s="27" t="str">
        <f>VLOOKUP(B4719,'大货清单（不定期按GOMS更新）'!A:N,12,FALSE)</f>
        <v>326</v>
      </c>
      <c r="L4719" s="27" t="str">
        <f>VLOOKUP(B4719,'大货清单（不定期按GOMS更新）'!A:M,13,FALSE)</f>
        <v>296</v>
      </c>
      <c r="M4719" s="27" t="str">
        <f>VLOOKUP(B4719,'大货清单（不定期按GOMS更新）'!A:N,14,FALSE)</f>
        <v>672</v>
      </c>
      <c r="N4719" s="53" t="s">
        <v>773</v>
      </c>
      <c r="O4719" s="27">
        <f>IFERROR(VLOOKUP(N4719,'散件迭代（不定期更新）'!C:J,8,FALSE),0)</f>
        <v>0</v>
      </c>
      <c r="P4719" s="27" t="str">
        <f>IFERROR(VLOOKUP(N4719,'散件（更新）'!B:H,3,FALSE),0)</f>
        <v>206-2019-0115</v>
      </c>
      <c r="Q4719" s="27" t="str">
        <f>VLOOKUP(N4719,'散件（更新）'!B:H,2,FALSE)</f>
        <v>114-20190115</v>
      </c>
      <c r="R4719" s="27" t="str">
        <f>VLOOKUP(N4719,'散件（更新）'!B:H,7,FALSE)</f>
        <v>Motor</v>
      </c>
      <c r="S4719" s="27" t="str">
        <f>VLOOKUP(N4719,'散件（更新）'!B:E,4,FALSE)</f>
        <v>https://tineco-yxzt.oss-accelerate.aliyuncs.com/20231219/9FWRM100000_1702948028087.png</v>
      </c>
      <c r="T4719" s="27" t="s">
        <v>8759</v>
      </c>
      <c r="U4719" s="28" t="str">
        <f>VLOOKUP(N4719,'散件（更新）'!B:G,6,FALSE)</f>
        <v>无刷电机</v>
      </c>
      <c r="V4719" s="28" t="str">
        <f>VLOOKUP(N4719,'散件（更新）'!B:I,8,FALSE)</f>
        <v>6972200197030</v>
      </c>
    </row>
    <row r="4720" spans="1:22">
      <c r="A4720" s="57">
        <v>46169</v>
      </c>
      <c r="B4720" s="53" t="s">
        <v>3180</v>
      </c>
      <c r="C4720" s="27" t="str">
        <f>VLOOKUP(B4720,'大货清单（不定期按GOMS更新）'!A:H,8,0)</f>
        <v>109-20190202</v>
      </c>
      <c r="D4720" s="27" t="str">
        <f>VLOOKUP(B4720,'大货清单（不定期按GOMS更新）'!A:C,3,0)</f>
        <v>CL2019B-02</v>
      </c>
      <c r="E4720" s="27" t="str">
        <f>VLOOKUP(B4720,'大货清单（不定期按GOMS更新）'!A:H,4,0)</f>
        <v>GB</v>
      </c>
      <c r="F4720" s="27" t="str">
        <f>VLOOKUP(B4720,'大货清单（不定期按GOMS更新）'!A:H,2,0)</f>
        <v>Floor One S5 Pro 2</v>
      </c>
      <c r="G4720" s="28">
        <f>VLOOKUP(B4720,'大货清单（不定期按GOMS更新）'!A:I,9,FALSE)</f>
        <v>6972200196088</v>
      </c>
      <c r="H4720" s="27" t="str">
        <f>VLOOKUP(B4720,'大货清单（不定期按GOMS更新）'!A:H,7,0)</f>
        <v>Black</v>
      </c>
      <c r="I4720" s="27" t="str">
        <f>VLOOKUP(B4720,'大货清单（不定期按GOMS更新）'!A:F,6,FALSE)</f>
        <v>PHASEOUT</v>
      </c>
      <c r="J4720" s="27" t="str">
        <f>VLOOKUP(B4720,'大货清单（不定期按GOMS更新）'!A:K,11,FALSE)</f>
        <v>8</v>
      </c>
      <c r="K4720" s="27" t="str">
        <f>VLOOKUP(B4720,'大货清单（不定期按GOMS更新）'!A:N,12,FALSE)</f>
        <v>326</v>
      </c>
      <c r="L4720" s="27" t="str">
        <f>VLOOKUP(B4720,'大货清单（不定期按GOMS更新）'!A:M,13,FALSE)</f>
        <v>296</v>
      </c>
      <c r="M4720" s="27" t="str">
        <f>VLOOKUP(B4720,'大货清单（不定期按GOMS更新）'!A:N,14,FALSE)</f>
        <v>672</v>
      </c>
      <c r="N4720" s="53" t="s">
        <v>776</v>
      </c>
      <c r="O4720" s="27">
        <f>IFERROR(VLOOKUP(N4720,'散件迭代（不定期更新）'!C:J,8,FALSE),0)</f>
        <v>0</v>
      </c>
      <c r="P4720" s="27" t="str">
        <f>IFERROR(VLOOKUP(N4720,'散件（更新）'!B:H,3,FALSE),0)</f>
        <v>206-2019-0116</v>
      </c>
      <c r="Q4720" s="27" t="str">
        <f>VLOOKUP(N4720,'散件（更新）'!B:H,2,FALSE)</f>
        <v>114-20190116</v>
      </c>
      <c r="R4720" s="27" t="str">
        <f>VLOOKUP(N4720,'散件（更新）'!B:H,7,FALSE)</f>
        <v>Motor</v>
      </c>
      <c r="S4720" s="27" t="str">
        <f>VLOOKUP(N4720,'散件（更新）'!B:E,4,FALSE)</f>
        <v>https://tineco-yxzt.oss-accelerate.aliyuncs.com/20231219/9FWRM100100_1702948028155.png</v>
      </c>
      <c r="T4720" s="27" t="s">
        <v>8759</v>
      </c>
      <c r="U4720" s="28" t="str">
        <f>VLOOKUP(N4720,'散件（更新）'!B:G,6,FALSE)</f>
        <v>地刷电机齿轮箱组件</v>
      </c>
      <c r="V4720" s="28" t="str">
        <f>VLOOKUP(N4720,'散件（更新）'!B:I,8,FALSE)</f>
        <v>6972200197047</v>
      </c>
    </row>
    <row r="4721" spans="1:22">
      <c r="A4721" s="57">
        <v>46169</v>
      </c>
      <c r="B4721" s="53" t="s">
        <v>3180</v>
      </c>
      <c r="C4721" s="27" t="str">
        <f>VLOOKUP(B4721,'大货清单（不定期按GOMS更新）'!A:H,8,0)</f>
        <v>109-20190202</v>
      </c>
      <c r="D4721" s="27" t="str">
        <f>VLOOKUP(B4721,'大货清单（不定期按GOMS更新）'!A:C,3,0)</f>
        <v>CL2019B-02</v>
      </c>
      <c r="E4721" s="27" t="str">
        <f>VLOOKUP(B4721,'大货清单（不定期按GOMS更新）'!A:H,4,0)</f>
        <v>GB</v>
      </c>
      <c r="F4721" s="27" t="str">
        <f>VLOOKUP(B4721,'大货清单（不定期按GOMS更新）'!A:H,2,0)</f>
        <v>Floor One S5 Pro 2</v>
      </c>
      <c r="G4721" s="28">
        <f>VLOOKUP(B4721,'大货清单（不定期按GOMS更新）'!A:I,9,FALSE)</f>
        <v>6972200196088</v>
      </c>
      <c r="H4721" s="27" t="str">
        <f>VLOOKUP(B4721,'大货清单（不定期按GOMS更新）'!A:H,7,0)</f>
        <v>Black</v>
      </c>
      <c r="I4721" s="27" t="str">
        <f>VLOOKUP(B4721,'大货清单（不定期按GOMS更新）'!A:F,6,FALSE)</f>
        <v>PHASEOUT</v>
      </c>
      <c r="J4721" s="27" t="str">
        <f>VLOOKUP(B4721,'大货清单（不定期按GOMS更新）'!A:K,11,FALSE)</f>
        <v>8</v>
      </c>
      <c r="K4721" s="27" t="str">
        <f>VLOOKUP(B4721,'大货清单（不定期按GOMS更新）'!A:N,12,FALSE)</f>
        <v>326</v>
      </c>
      <c r="L4721" s="27" t="str">
        <f>VLOOKUP(B4721,'大货清单（不定期按GOMS更新）'!A:M,13,FALSE)</f>
        <v>296</v>
      </c>
      <c r="M4721" s="27" t="str">
        <f>VLOOKUP(B4721,'大货清单（不定期按GOMS更新）'!A:N,14,FALSE)</f>
        <v>672</v>
      </c>
      <c r="N4721" s="53" t="s">
        <v>766</v>
      </c>
      <c r="O4721" s="27">
        <f>IFERROR(VLOOKUP(N4721,'散件迭代（不定期更新）'!C:J,8,FALSE),0)</f>
        <v>0</v>
      </c>
      <c r="P4721" s="27" t="str">
        <f>IFERROR(VLOOKUP(N4721,'散件（更新）'!B:H,3,FALSE),0)</f>
        <v>206-2019-0113</v>
      </c>
      <c r="Q4721" s="27" t="str">
        <f>VLOOKUP(N4721,'散件（更新）'!B:H,2,FALSE)</f>
        <v>114-20190113</v>
      </c>
      <c r="R4721" s="27" t="str">
        <f>VLOOKUP(N4721,'散件（更新）'!B:H,7,FALSE)</f>
        <v>PCBA</v>
      </c>
      <c r="S4721" s="27">
        <f>VLOOKUP(N4721,'散件（更新）'!B:E,4,FALSE)</f>
        <v>0</v>
      </c>
      <c r="T4721" s="27" t="s">
        <v>8759</v>
      </c>
      <c r="U4721" s="28" t="str">
        <f>VLOOKUP(N4721,'散件（更新）'!B:G,6,FALSE)</f>
        <v>主控制板LCD</v>
      </c>
      <c r="V4721" s="28" t="str">
        <f>VLOOKUP(N4721,'散件（更新）'!B:I,8,FALSE)</f>
        <v>6972200197016</v>
      </c>
    </row>
    <row r="4722" spans="1:22">
      <c r="A4722" s="57">
        <v>46169</v>
      </c>
      <c r="B4722" s="53" t="s">
        <v>3180</v>
      </c>
      <c r="C4722" s="27" t="str">
        <f>VLOOKUP(B4722,'大货清单（不定期按GOMS更新）'!A:H,8,0)</f>
        <v>109-20190202</v>
      </c>
      <c r="D4722" s="27" t="str">
        <f>VLOOKUP(B4722,'大货清单（不定期按GOMS更新）'!A:C,3,0)</f>
        <v>CL2019B-02</v>
      </c>
      <c r="E4722" s="27" t="str">
        <f>VLOOKUP(B4722,'大货清单（不定期按GOMS更新）'!A:H,4,0)</f>
        <v>GB</v>
      </c>
      <c r="F4722" s="27" t="str">
        <f>VLOOKUP(B4722,'大货清单（不定期按GOMS更新）'!A:H,2,0)</f>
        <v>Floor One S5 Pro 2</v>
      </c>
      <c r="G4722" s="28">
        <f>VLOOKUP(B4722,'大货清单（不定期按GOMS更新）'!A:I,9,FALSE)</f>
        <v>6972200196088</v>
      </c>
      <c r="H4722" s="27" t="str">
        <f>VLOOKUP(B4722,'大货清单（不定期按GOMS更新）'!A:H,7,0)</f>
        <v>Black</v>
      </c>
      <c r="I4722" s="27" t="str">
        <f>VLOOKUP(B4722,'大货清单（不定期按GOMS更新）'!A:F,6,FALSE)</f>
        <v>PHASEOUT</v>
      </c>
      <c r="J4722" s="27" t="str">
        <f>VLOOKUP(B4722,'大货清单（不定期按GOMS更新）'!A:K,11,FALSE)</f>
        <v>8</v>
      </c>
      <c r="K4722" s="27" t="str">
        <f>VLOOKUP(B4722,'大货清单（不定期按GOMS更新）'!A:N,12,FALSE)</f>
        <v>326</v>
      </c>
      <c r="L4722" s="27" t="str">
        <f>VLOOKUP(B4722,'大货清单（不定期按GOMS更新）'!A:M,13,FALSE)</f>
        <v>296</v>
      </c>
      <c r="M4722" s="27" t="str">
        <f>VLOOKUP(B4722,'大货清单（不定期按GOMS更新）'!A:N,14,FALSE)</f>
        <v>672</v>
      </c>
      <c r="N4722" s="53" t="s">
        <v>3814</v>
      </c>
      <c r="O4722" s="27">
        <f>IFERROR(VLOOKUP(N4722,'散件迭代（不定期更新）'!C:J,8,FALSE),0)</f>
        <v>0</v>
      </c>
      <c r="P4722" s="27" t="str">
        <f>IFERROR(VLOOKUP(N4722,'散件（更新）'!B:H,3,FALSE),0)</f>
        <v>206-2019-0119</v>
      </c>
      <c r="Q4722" s="27" t="str">
        <f>VLOOKUP(N4722,'散件（更新）'!B:H,2,FALSE)</f>
        <v>114-20190119</v>
      </c>
      <c r="R4722" s="27" t="str">
        <f>VLOOKUP(N4722,'散件（更新）'!B:H,7,FALSE)</f>
        <v>PCBA</v>
      </c>
      <c r="S4722" s="27" t="str">
        <f>VLOOKUP(N4722,'散件（更新）'!B:E,4,FALSE)</f>
        <v>https://tineco-yxzt.oss-accelerate.aliyuncs.com/20231219/9FWRP100200_1702948029289.png</v>
      </c>
      <c r="T4722" s="27" t="s">
        <v>8759</v>
      </c>
      <c r="U4722" s="28" t="str">
        <f>VLOOKUP(N4722,'散件（更新）'!B:G,6,FALSE)</f>
        <v>带风扇主控板组件LCD</v>
      </c>
      <c r="V4722" s="28" t="str">
        <f>VLOOKUP(N4722,'散件（更新）'!B:I,8,FALSE)</f>
        <v>6972200197283</v>
      </c>
    </row>
    <row r="4723" spans="1:22">
      <c r="A4723" s="57">
        <v>46169</v>
      </c>
      <c r="B4723" s="53" t="s">
        <v>3180</v>
      </c>
      <c r="C4723" s="27" t="str">
        <f>VLOOKUP(B4723,'大货清单（不定期按GOMS更新）'!A:H,8,0)</f>
        <v>109-20190202</v>
      </c>
      <c r="D4723" s="27" t="str">
        <f>VLOOKUP(B4723,'大货清单（不定期按GOMS更新）'!A:C,3,0)</f>
        <v>CL2019B-02</v>
      </c>
      <c r="E4723" s="27" t="str">
        <f>VLOOKUP(B4723,'大货清单（不定期按GOMS更新）'!A:H,4,0)</f>
        <v>GB</v>
      </c>
      <c r="F4723" s="27" t="str">
        <f>VLOOKUP(B4723,'大货清单（不定期按GOMS更新）'!A:H,2,0)</f>
        <v>Floor One S5 Pro 2</v>
      </c>
      <c r="G4723" s="28">
        <f>VLOOKUP(B4723,'大货清单（不定期按GOMS更新）'!A:I,9,FALSE)</f>
        <v>6972200196088</v>
      </c>
      <c r="H4723" s="27" t="str">
        <f>VLOOKUP(B4723,'大货清单（不定期按GOMS更新）'!A:H,7,0)</f>
        <v>Black</v>
      </c>
      <c r="I4723" s="27" t="str">
        <f>VLOOKUP(B4723,'大货清单（不定期按GOMS更新）'!A:F,6,FALSE)</f>
        <v>PHASEOUT</v>
      </c>
      <c r="J4723" s="27" t="str">
        <f>VLOOKUP(B4723,'大货清单（不定期按GOMS更新）'!A:K,11,FALSE)</f>
        <v>8</v>
      </c>
      <c r="K4723" s="27" t="str">
        <f>VLOOKUP(B4723,'大货清单（不定期按GOMS更新）'!A:N,12,FALSE)</f>
        <v>326</v>
      </c>
      <c r="L4723" s="27" t="str">
        <f>VLOOKUP(B4723,'大货清单（不定期按GOMS更新）'!A:M,13,FALSE)</f>
        <v>296</v>
      </c>
      <c r="M4723" s="27" t="str">
        <f>VLOOKUP(B4723,'大货清单（不定期按GOMS更新）'!A:N,14,FALSE)</f>
        <v>672</v>
      </c>
      <c r="N4723" s="53" t="s">
        <v>1122</v>
      </c>
      <c r="O4723" s="27">
        <f>IFERROR(VLOOKUP(N4723,'散件迭代（不定期更新）'!C:J,8,FALSE),0)</f>
        <v>0</v>
      </c>
      <c r="P4723" s="27" t="str">
        <f>IFERROR(VLOOKUP(N4723,'散件（更新）'!B:H,3,FALSE),0)</f>
        <v>206-2019-0201</v>
      </c>
      <c r="Q4723" s="27" t="str">
        <f>VLOOKUP(N4723,'散件（更新）'!B:H,2,FALSE)</f>
        <v>114-20190201</v>
      </c>
      <c r="R4723" s="27" t="str">
        <f>VLOOKUP(N4723,'散件（更新）'!B:H,7,FALSE)</f>
        <v>PCBA</v>
      </c>
      <c r="S4723" s="27" t="str">
        <f>VLOOKUP(N4723,'散件（更新）'!B:E,4,FALSE)</f>
        <v>https://tineco-yxzt.oss-accelerate.aliyuncs.com/20231219/9FWRP100400_1702948029431.png</v>
      </c>
      <c r="T4723" s="27" t="s">
        <v>8759</v>
      </c>
      <c r="U4723" s="28" t="str">
        <f>VLOOKUP(N4723,'散件（更新）'!B:G,6,FALSE)</f>
        <v>LCD主控板组件（国际版电解）+散热风扇</v>
      </c>
      <c r="V4723" s="28" t="str">
        <f>VLOOKUP(N4723,'散件（更新）'!B:I,8,FALSE)</f>
        <v>6972200198549</v>
      </c>
    </row>
    <row r="4724" spans="1:22">
      <c r="A4724" s="57">
        <v>46169</v>
      </c>
      <c r="B4724" s="53" t="s">
        <v>3180</v>
      </c>
      <c r="C4724" s="27" t="str">
        <f>VLOOKUP(B4724,'大货清单（不定期按GOMS更新）'!A:H,8,0)</f>
        <v>109-20190202</v>
      </c>
      <c r="D4724" s="27" t="str">
        <f>VLOOKUP(B4724,'大货清单（不定期按GOMS更新）'!A:C,3,0)</f>
        <v>CL2019B-02</v>
      </c>
      <c r="E4724" s="27" t="str">
        <f>VLOOKUP(B4724,'大货清单（不定期按GOMS更新）'!A:H,4,0)</f>
        <v>GB</v>
      </c>
      <c r="F4724" s="27" t="str">
        <f>VLOOKUP(B4724,'大货清单（不定期按GOMS更新）'!A:H,2,0)</f>
        <v>Floor One S5 Pro 2</v>
      </c>
      <c r="G4724" s="28">
        <f>VLOOKUP(B4724,'大货清单（不定期按GOMS更新）'!A:I,9,FALSE)</f>
        <v>6972200196088</v>
      </c>
      <c r="H4724" s="27" t="str">
        <f>VLOOKUP(B4724,'大货清单（不定期按GOMS更新）'!A:H,7,0)</f>
        <v>Black</v>
      </c>
      <c r="I4724" s="27" t="str">
        <f>VLOOKUP(B4724,'大货清单（不定期按GOMS更新）'!A:F,6,FALSE)</f>
        <v>PHASEOUT</v>
      </c>
      <c r="J4724" s="27" t="str">
        <f>VLOOKUP(B4724,'大货清单（不定期按GOMS更新）'!A:K,11,FALSE)</f>
        <v>8</v>
      </c>
      <c r="K4724" s="27" t="str">
        <f>VLOOKUP(B4724,'大货清单（不定期按GOMS更新）'!A:N,12,FALSE)</f>
        <v>326</v>
      </c>
      <c r="L4724" s="27" t="str">
        <f>VLOOKUP(B4724,'大货清单（不定期按GOMS更新）'!A:M,13,FALSE)</f>
        <v>296</v>
      </c>
      <c r="M4724" s="27" t="str">
        <f>VLOOKUP(B4724,'大货清单（不定期按GOMS更新）'!A:N,14,FALSE)</f>
        <v>672</v>
      </c>
      <c r="N4724" s="53" t="s">
        <v>756</v>
      </c>
      <c r="O4724" s="27" t="str">
        <f>IFERROR(VLOOKUP(N4724,'散件迭代（不定期更新）'!C:J,8,FALSE),0)</f>
        <v>A63</v>
      </c>
      <c r="P4724" s="27" t="str">
        <f>IFERROR(VLOOKUP(N4724,'散件（更新）'!B:H,3,FALSE),0)</f>
        <v>206-2019-0112</v>
      </c>
      <c r="Q4724" s="27" t="str">
        <f>VLOOKUP(N4724,'散件（更新）'!B:H,2,FALSE)</f>
        <v>114-20190112</v>
      </c>
      <c r="R4724" s="27" t="str">
        <f>VLOOKUP(N4724,'散件（更新）'!B:H,7,FALSE)</f>
        <v>Scraper</v>
      </c>
      <c r="S4724" s="27" t="str">
        <f>VLOOKUP(N4724,'散件（更新）'!B:E,4,FALSE)</f>
        <v>https://tineco-yxzt.oss-accelerate.aliyuncs.com/20240701/2019guatiao_1719817721080.png</v>
      </c>
      <c r="T4724" s="27" t="s">
        <v>8759</v>
      </c>
      <c r="U4724" s="28" t="str">
        <f>VLOOKUP(N4724,'散件（更新）'!B:G,6,FALSE)</f>
        <v>刮条组件</v>
      </c>
      <c r="V4724" s="28" t="str">
        <f>VLOOKUP(N4724,'散件（更新）'!B:I,8,FALSE)</f>
        <v>6972200196989</v>
      </c>
    </row>
    <row r="4725" spans="1:22">
      <c r="A4725" s="57">
        <v>46169</v>
      </c>
      <c r="B4725" s="53" t="s">
        <v>3180</v>
      </c>
      <c r="C4725" s="27" t="str">
        <f>VLOOKUP(B4725,'大货清单（不定期按GOMS更新）'!A:H,8,0)</f>
        <v>109-20190202</v>
      </c>
      <c r="D4725" s="27" t="str">
        <f>VLOOKUP(B4725,'大货清单（不定期按GOMS更新）'!A:C,3,0)</f>
        <v>CL2019B-02</v>
      </c>
      <c r="E4725" s="27" t="str">
        <f>VLOOKUP(B4725,'大货清单（不定期按GOMS更新）'!A:H,4,0)</f>
        <v>GB</v>
      </c>
      <c r="F4725" s="27" t="str">
        <f>VLOOKUP(B4725,'大货清单（不定期按GOMS更新）'!A:H,2,0)</f>
        <v>Floor One S5 Pro 2</v>
      </c>
      <c r="G4725" s="28">
        <f>VLOOKUP(B4725,'大货清单（不定期按GOMS更新）'!A:I,9,FALSE)</f>
        <v>6972200196088</v>
      </c>
      <c r="H4725" s="27" t="str">
        <f>VLOOKUP(B4725,'大货清单（不定期按GOMS更新）'!A:H,7,0)</f>
        <v>Black</v>
      </c>
      <c r="I4725" s="27" t="str">
        <f>VLOOKUP(B4725,'大货清单（不定期按GOMS更新）'!A:F,6,FALSE)</f>
        <v>PHASEOUT</v>
      </c>
      <c r="J4725" s="27" t="str">
        <f>VLOOKUP(B4725,'大货清单（不定期按GOMS更新）'!A:K,11,FALSE)</f>
        <v>8</v>
      </c>
      <c r="K4725" s="27" t="str">
        <f>VLOOKUP(B4725,'大货清单（不定期按GOMS更新）'!A:N,12,FALSE)</f>
        <v>326</v>
      </c>
      <c r="L4725" s="27" t="str">
        <f>VLOOKUP(B4725,'大货清单（不定期按GOMS更新）'!A:M,13,FALSE)</f>
        <v>296</v>
      </c>
      <c r="M4725" s="27" t="str">
        <f>VLOOKUP(B4725,'大货清单（不定期按GOMS更新）'!A:N,14,FALSE)</f>
        <v>672</v>
      </c>
      <c r="N4725" s="53" t="s">
        <v>770</v>
      </c>
      <c r="O4725" s="27">
        <f>IFERROR(VLOOKUP(N4725,'散件迭代（不定期更新）'!C:J,8,FALSE),0)</f>
        <v>0</v>
      </c>
      <c r="P4725" s="27" t="str">
        <f>IFERROR(VLOOKUP(N4725,'散件（更新）'!B:H,3,FALSE),0)</f>
        <v>206-2019-0114</v>
      </c>
      <c r="Q4725" s="27" t="str">
        <f>VLOOKUP(N4725,'散件（更新）'!B:H,2,FALSE)</f>
        <v>114-20190114</v>
      </c>
      <c r="R4725" s="27" t="str">
        <f>VLOOKUP(N4725,'散件（更新）'!B:H,7,FALSE)</f>
        <v>Sensor</v>
      </c>
      <c r="S4725" s="27" t="str">
        <f>VLOOKUP(N4725,'散件（更新）'!B:E,4,FALSE)</f>
        <v>https://tineco-yxzt.oss-accelerate.aliyuncs.com/20240701/2019guangdian_1719817775917.png</v>
      </c>
      <c r="T4725" s="27" t="s">
        <v>8759</v>
      </c>
      <c r="U4725" s="28" t="str">
        <f>VLOOKUP(N4725,'散件（更新）'!B:G,6,FALSE)</f>
        <v>光电液位传感器</v>
      </c>
      <c r="V4725" s="28" t="str">
        <f>VLOOKUP(N4725,'散件（更新）'!B:I,8,FALSE)</f>
        <v>6972200197023</v>
      </c>
    </row>
    <row r="4726" spans="1:22">
      <c r="A4726" s="57">
        <v>46169</v>
      </c>
      <c r="B4726" s="53" t="s">
        <v>3180</v>
      </c>
      <c r="C4726" s="27" t="str">
        <f>VLOOKUP(B4726,'大货清单（不定期按GOMS更新）'!A:H,8,0)</f>
        <v>109-20190202</v>
      </c>
      <c r="D4726" s="27" t="str">
        <f>VLOOKUP(B4726,'大货清单（不定期按GOMS更新）'!A:C,3,0)</f>
        <v>CL2019B-02</v>
      </c>
      <c r="E4726" s="27" t="str">
        <f>VLOOKUP(B4726,'大货清单（不定期按GOMS更新）'!A:H,4,0)</f>
        <v>GB</v>
      </c>
      <c r="F4726" s="27" t="str">
        <f>VLOOKUP(B4726,'大货清单（不定期按GOMS更新）'!A:H,2,0)</f>
        <v>Floor One S5 Pro 2</v>
      </c>
      <c r="G4726" s="28">
        <f>VLOOKUP(B4726,'大货清单（不定期按GOMS更新）'!A:I,9,FALSE)</f>
        <v>6972200196088</v>
      </c>
      <c r="H4726" s="27" t="str">
        <f>VLOOKUP(B4726,'大货清单（不定期按GOMS更新）'!A:H,7,0)</f>
        <v>Black</v>
      </c>
      <c r="I4726" s="27" t="str">
        <f>VLOOKUP(B4726,'大货清单（不定期按GOMS更新）'!A:F,6,FALSE)</f>
        <v>PHASEOUT</v>
      </c>
      <c r="J4726" s="27" t="str">
        <f>VLOOKUP(B4726,'大货清单（不定期按GOMS更新）'!A:K,11,FALSE)</f>
        <v>8</v>
      </c>
      <c r="K4726" s="27" t="str">
        <f>VLOOKUP(B4726,'大货清单（不定期按GOMS更新）'!A:N,12,FALSE)</f>
        <v>326</v>
      </c>
      <c r="L4726" s="27" t="str">
        <f>VLOOKUP(B4726,'大货清单（不定期按GOMS更新）'!A:M,13,FALSE)</f>
        <v>296</v>
      </c>
      <c r="M4726" s="27" t="str">
        <f>VLOOKUP(B4726,'大货清单（不定期按GOMS更新）'!A:N,14,FALSE)</f>
        <v>672</v>
      </c>
      <c r="N4726" s="53" t="s">
        <v>780</v>
      </c>
      <c r="O4726" s="27">
        <f>IFERROR(VLOOKUP(N4726,'散件迭代（不定期更新）'!C:J,8,FALSE),0)</f>
        <v>0</v>
      </c>
      <c r="P4726" s="27" t="str">
        <f>IFERROR(VLOOKUP(N4726,'散件（更新）'!B:H,3,FALSE),0)</f>
        <v>206-2019-0117</v>
      </c>
      <c r="Q4726" s="27" t="str">
        <f>VLOOKUP(N4726,'散件（更新）'!B:H,2,FALSE)</f>
        <v>114-20190117</v>
      </c>
      <c r="R4726" s="27" t="str">
        <f>VLOOKUP(N4726,'散件（更新）'!B:H,7,FALSE)</f>
        <v>Pump</v>
      </c>
      <c r="S4726" s="27" t="str">
        <f>VLOOKUP(N4726,'散件（更新）'!B:E,4,FALSE)</f>
        <v>https://tineco-yxzt.oss-accelerate.aliyuncs.com/20231219/9FWRU100000_1702948034719.png</v>
      </c>
      <c r="T4726" s="27" t="s">
        <v>8759</v>
      </c>
      <c r="U4726" s="28" t="str">
        <f>VLOOKUP(N4726,'散件（更新）'!B:G,6,FALSE)</f>
        <v>蠕动泵</v>
      </c>
      <c r="V4726" s="28" t="str">
        <f>VLOOKUP(N4726,'散件（更新）'!B:I,8,FALSE)</f>
        <v>6972200197054</v>
      </c>
    </row>
    <row r="4727" spans="1:22">
      <c r="A4727" s="57">
        <v>46169</v>
      </c>
      <c r="B4727" s="53" t="s">
        <v>3180</v>
      </c>
      <c r="C4727" s="27" t="str">
        <f>VLOOKUP(B4727,'大货清单（不定期按GOMS更新）'!A:H,8,0)</f>
        <v>109-20190202</v>
      </c>
      <c r="D4727" s="27" t="str">
        <f>VLOOKUP(B4727,'大货清单（不定期按GOMS更新）'!A:C,3,0)</f>
        <v>CL2019B-02</v>
      </c>
      <c r="E4727" s="27" t="str">
        <f>VLOOKUP(B4727,'大货清单（不定期按GOMS更新）'!A:H,4,0)</f>
        <v>GB</v>
      </c>
      <c r="F4727" s="27" t="str">
        <f>VLOOKUP(B4727,'大货清单（不定期按GOMS更新）'!A:H,2,0)</f>
        <v>Floor One S5 Pro 2</v>
      </c>
      <c r="G4727" s="28">
        <f>VLOOKUP(B4727,'大货清单（不定期按GOMS更新）'!A:I,9,FALSE)</f>
        <v>6972200196088</v>
      </c>
      <c r="H4727" s="27" t="str">
        <f>VLOOKUP(B4727,'大货清单（不定期按GOMS更新）'!A:H,7,0)</f>
        <v>Black</v>
      </c>
      <c r="I4727" s="27" t="str">
        <f>VLOOKUP(B4727,'大货清单（不定期按GOMS更新）'!A:F,6,FALSE)</f>
        <v>PHASEOUT</v>
      </c>
      <c r="J4727" s="27" t="str">
        <f>VLOOKUP(B4727,'大货清单（不定期按GOMS更新）'!A:K,11,FALSE)</f>
        <v>8</v>
      </c>
      <c r="K4727" s="27" t="str">
        <f>VLOOKUP(B4727,'大货清单（不定期按GOMS更新）'!A:N,12,FALSE)</f>
        <v>326</v>
      </c>
      <c r="L4727" s="27" t="str">
        <f>VLOOKUP(B4727,'大货清单（不定期按GOMS更新）'!A:M,13,FALSE)</f>
        <v>296</v>
      </c>
      <c r="M4727" s="27" t="str">
        <f>VLOOKUP(B4727,'大货清单（不定期按GOMS更新）'!A:N,14,FALSE)</f>
        <v>672</v>
      </c>
      <c r="N4727" s="53" t="s">
        <v>1043</v>
      </c>
      <c r="O4727" s="27" t="str">
        <f>IFERROR(VLOOKUP(N4727,'散件迭代（不定期更新）'!C:J,8,FALSE),0)</f>
        <v>A22</v>
      </c>
      <c r="P4727" s="27" t="str">
        <f>IFERROR(VLOOKUP(N4727,'散件（更新）'!B:H,3,FALSE),0)</f>
        <v>206-1879-0109</v>
      </c>
      <c r="Q4727" s="27" t="str">
        <f>VLOOKUP(N4727,'散件（更新）'!B:H,2,FALSE)</f>
        <v>114-18790109</v>
      </c>
      <c r="R4727" s="27" t="str">
        <f>VLOOKUP(N4727,'散件（更新）'!B:H,7,FALSE)</f>
        <v>3-In-1 Cleaning Tool</v>
      </c>
      <c r="S4727" s="27" t="str">
        <f>VLOOKUP(N4727,'散件（更新）'!B:E,4,FALSE)</f>
        <v>https://tineco-yxzt.oss-accelerate.aliyuncs.com/product/114-18790109.png</v>
      </c>
      <c r="T4727" s="27" t="s">
        <v>8759</v>
      </c>
      <c r="U4727" s="28" t="str">
        <f>VLOOKUP(N4727,'散件（更新）'!B:G,6,FALSE)</f>
        <v>AB1888清洁刷组件</v>
      </c>
      <c r="V4727" s="28" t="str">
        <f>VLOOKUP(N4727,'散件（更新）'!B:I,8,FALSE)</f>
        <v>6972200191809</v>
      </c>
    </row>
    <row r="4728" spans="1:22">
      <c r="A4728" s="57">
        <v>46169</v>
      </c>
      <c r="B4728" s="53" t="s">
        <v>3180</v>
      </c>
      <c r="C4728" s="27" t="str">
        <f>VLOOKUP(B4728,'大货清单（不定期按GOMS更新）'!A:H,8,0)</f>
        <v>109-20190202</v>
      </c>
      <c r="D4728" s="27" t="str">
        <f>VLOOKUP(B4728,'大货清单（不定期按GOMS更新）'!A:C,3,0)</f>
        <v>CL2019B-02</v>
      </c>
      <c r="E4728" s="27" t="str">
        <f>VLOOKUP(B4728,'大货清单（不定期按GOMS更新）'!A:H,4,0)</f>
        <v>GB</v>
      </c>
      <c r="F4728" s="27" t="str">
        <f>VLOOKUP(B4728,'大货清单（不定期按GOMS更新）'!A:H,2,0)</f>
        <v>Floor One S5 Pro 2</v>
      </c>
      <c r="G4728" s="28">
        <f>VLOOKUP(B4728,'大货清单（不定期按GOMS更新）'!A:I,9,FALSE)</f>
        <v>6972200196088</v>
      </c>
      <c r="H4728" s="27" t="str">
        <f>VLOOKUP(B4728,'大货清单（不定期按GOMS更新）'!A:H,7,0)</f>
        <v>Black</v>
      </c>
      <c r="I4728" s="27" t="str">
        <f>VLOOKUP(B4728,'大货清单（不定期按GOMS更新）'!A:F,6,FALSE)</f>
        <v>PHASEOUT</v>
      </c>
      <c r="J4728" s="27" t="str">
        <f>VLOOKUP(B4728,'大货清单（不定期按GOMS更新）'!A:K,11,FALSE)</f>
        <v>8</v>
      </c>
      <c r="K4728" s="27" t="str">
        <f>VLOOKUP(B4728,'大货清单（不定期按GOMS更新）'!A:N,12,FALSE)</f>
        <v>326</v>
      </c>
      <c r="L4728" s="27" t="str">
        <f>VLOOKUP(B4728,'大货清单（不定期按GOMS更新）'!A:M,13,FALSE)</f>
        <v>296</v>
      </c>
      <c r="M4728" s="27" t="str">
        <f>VLOOKUP(B4728,'大货清单（不定期按GOMS更新）'!A:N,14,FALSE)</f>
        <v>672</v>
      </c>
      <c r="N4728" s="53" t="s">
        <v>1110</v>
      </c>
      <c r="O4728" s="27">
        <f>IFERROR(VLOOKUP(N4728,'散件迭代（不定期更新）'!C:J,8,FALSE),0)</f>
        <v>0</v>
      </c>
      <c r="P4728" s="27" t="str">
        <f>IFERROR(VLOOKUP(N4728,'散件（更新）'!B:H,3,FALSE),0)</f>
        <v>206-2019-0102</v>
      </c>
      <c r="Q4728" s="27" t="str">
        <f>VLOOKUP(N4728,'散件（更新）'!B:H,2,FALSE)</f>
        <v>114-20190102</v>
      </c>
      <c r="R4728" s="27" t="str">
        <f>VLOOKUP(N4728,'散件（更新）'!B:H,7,FALSE)</f>
        <v>Handle</v>
      </c>
      <c r="S4728" s="27" t="str">
        <f>VLOOKUP(N4728,'散件（更新）'!B:E,4,FALSE)</f>
        <v>https://tineco-yxzt.oss-accelerate.aliyuncs.com/20231227/9FWUH100100_1703640266068.png</v>
      </c>
      <c r="T4728" s="27" t="s">
        <v>8759</v>
      </c>
      <c r="U4728" s="28" t="str">
        <f>VLOOKUP(N4728,'散件（更新）'!B:G,6,FALSE)</f>
        <v>手柄组件LCD</v>
      </c>
      <c r="V4728" s="28" t="str">
        <f>VLOOKUP(N4728,'散件（更新）'!B:I,8,FALSE)</f>
        <v>6972200196446</v>
      </c>
    </row>
    <row r="4729" spans="1:22">
      <c r="A4729" s="57">
        <v>46169</v>
      </c>
      <c r="B4729" s="53" t="s">
        <v>3180</v>
      </c>
      <c r="C4729" s="27" t="str">
        <f>VLOOKUP(B4729,'大货清单（不定期按GOMS更新）'!A:H,8,0)</f>
        <v>109-20190202</v>
      </c>
      <c r="D4729" s="27" t="str">
        <f>VLOOKUP(B4729,'大货清单（不定期按GOMS更新）'!A:C,3,0)</f>
        <v>CL2019B-02</v>
      </c>
      <c r="E4729" s="27" t="str">
        <f>VLOOKUP(B4729,'大货清单（不定期按GOMS更新）'!A:H,4,0)</f>
        <v>GB</v>
      </c>
      <c r="F4729" s="27" t="str">
        <f>VLOOKUP(B4729,'大货清单（不定期按GOMS更新）'!A:H,2,0)</f>
        <v>Floor One S5 Pro 2</v>
      </c>
      <c r="G4729" s="28">
        <f>VLOOKUP(B4729,'大货清单（不定期按GOMS更新）'!A:I,9,FALSE)</f>
        <v>6972200196088</v>
      </c>
      <c r="H4729" s="27" t="str">
        <f>VLOOKUP(B4729,'大货清单（不定期按GOMS更新）'!A:H,7,0)</f>
        <v>Black</v>
      </c>
      <c r="I4729" s="27" t="str">
        <f>VLOOKUP(B4729,'大货清单（不定期按GOMS更新）'!A:F,6,FALSE)</f>
        <v>PHASEOUT</v>
      </c>
      <c r="J4729" s="27" t="str">
        <f>VLOOKUP(B4729,'大货清单（不定期按GOMS更新）'!A:K,11,FALSE)</f>
        <v>8</v>
      </c>
      <c r="K4729" s="27" t="str">
        <f>VLOOKUP(B4729,'大货清单（不定期按GOMS更新）'!A:N,12,FALSE)</f>
        <v>326</v>
      </c>
      <c r="L4729" s="27" t="str">
        <f>VLOOKUP(B4729,'大货清单（不定期按GOMS更新）'!A:M,13,FALSE)</f>
        <v>296</v>
      </c>
      <c r="M4729" s="27" t="str">
        <f>VLOOKUP(B4729,'大货清单（不定期按GOMS更新）'!A:N,14,FALSE)</f>
        <v>672</v>
      </c>
      <c r="N4729" s="53" t="s">
        <v>1119</v>
      </c>
      <c r="O4729" s="27">
        <f>IFERROR(VLOOKUP(N4729,'散件迭代（不定期更新）'!C:J,8,FALSE),0)</f>
        <v>0</v>
      </c>
      <c r="P4729" s="27" t="str">
        <f>IFERROR(VLOOKUP(N4729,'散件（更新）'!B:H,3,FALSE),0)</f>
        <v>206-2019-0202</v>
      </c>
      <c r="Q4729" s="27" t="str">
        <f>VLOOKUP(N4729,'散件（更新）'!B:H,2,FALSE)</f>
        <v>114-20190202</v>
      </c>
      <c r="R4729" s="27" t="str">
        <f>VLOOKUP(N4729,'散件（更新）'!B:H,7,FALSE)</f>
        <v>Clean Water Tank</v>
      </c>
      <c r="S4729" s="27" t="str">
        <f>VLOOKUP(N4729,'散件（更新）'!B:E,4,FALSE)</f>
        <v>https://tineco-yxzt.oss-accelerate.aliyuncs.com/20231219/9FWWC100100_1702948036230.png</v>
      </c>
      <c r="T4729" s="27" t="s">
        <v>8759</v>
      </c>
      <c r="U4729" s="28" t="str">
        <f>VLOOKUP(N4729,'散件（更新）'!B:G,6,FALSE)</f>
        <v>溶液桶组件(消毒版)</v>
      </c>
      <c r="V4729" s="28" t="str">
        <f>VLOOKUP(N4729,'散件（更新）'!B:I,8,FALSE)</f>
        <v>6972200198556</v>
      </c>
    </row>
    <row r="4730" spans="1:22">
      <c r="A4730" s="57">
        <v>46169</v>
      </c>
      <c r="B4730" s="53" t="s">
        <v>3180</v>
      </c>
      <c r="C4730" s="27" t="str">
        <f>VLOOKUP(B4730,'大货清单（不定期按GOMS更新）'!A:H,8,0)</f>
        <v>109-20190202</v>
      </c>
      <c r="D4730" s="27" t="str">
        <f>VLOOKUP(B4730,'大货清单（不定期按GOMS更新）'!A:C,3,0)</f>
        <v>CL2019B-02</v>
      </c>
      <c r="E4730" s="27" t="str">
        <f>VLOOKUP(B4730,'大货清单（不定期按GOMS更新）'!A:H,4,0)</f>
        <v>GB</v>
      </c>
      <c r="F4730" s="27" t="str">
        <f>VLOOKUP(B4730,'大货清单（不定期按GOMS更新）'!A:H,2,0)</f>
        <v>Floor One S5 Pro 2</v>
      </c>
      <c r="G4730" s="28">
        <f>VLOOKUP(B4730,'大货清单（不定期按GOMS更新）'!A:I,9,FALSE)</f>
        <v>6972200196088</v>
      </c>
      <c r="H4730" s="27" t="str">
        <f>VLOOKUP(B4730,'大货清单（不定期按GOMS更新）'!A:H,7,0)</f>
        <v>Black</v>
      </c>
      <c r="I4730" s="27" t="str">
        <f>VLOOKUP(B4730,'大货清单（不定期按GOMS更新）'!A:F,6,FALSE)</f>
        <v>PHASEOUT</v>
      </c>
      <c r="J4730" s="27" t="str">
        <f>VLOOKUP(B4730,'大货清单（不定期按GOMS更新）'!A:K,11,FALSE)</f>
        <v>8</v>
      </c>
      <c r="K4730" s="27" t="str">
        <f>VLOOKUP(B4730,'大货清单（不定期按GOMS更新）'!A:N,12,FALSE)</f>
        <v>326</v>
      </c>
      <c r="L4730" s="27" t="str">
        <f>VLOOKUP(B4730,'大货清单（不定期按GOMS更新）'!A:M,13,FALSE)</f>
        <v>296</v>
      </c>
      <c r="M4730" s="27" t="str">
        <f>VLOOKUP(B4730,'大货清单（不定期按GOMS更新）'!A:N,14,FALSE)</f>
        <v>672</v>
      </c>
      <c r="N4730" s="53" t="s">
        <v>1111</v>
      </c>
      <c r="O4730" s="27" t="str">
        <f>IFERROR(VLOOKUP(N4730,'散件迭代（不定期更新）'!C:J,8,FALSE),0)</f>
        <v>A53</v>
      </c>
      <c r="P4730" s="27" t="str">
        <f>IFERROR(VLOOKUP(N4730,'散件（更新）'!B:H,3,FALSE),0)</f>
        <v>206-2019-0103</v>
      </c>
      <c r="Q4730" s="27" t="str">
        <f>VLOOKUP(N4730,'散件（更新）'!B:H,2,FALSE)</f>
        <v>114-20190103</v>
      </c>
      <c r="R4730" s="27" t="str">
        <f>VLOOKUP(N4730,'散件（更新）'!B:H,7,FALSE)</f>
        <v>Dirt Water Tank</v>
      </c>
      <c r="S4730" s="27" t="str">
        <f>VLOOKUP(N4730,'散件（更新）'!B:E,4,FALSE)</f>
        <v>https://tineco-yxzt.oss-accelerate.aliyuncs.com/20231227/9FWWD100000_1703640266412.png</v>
      </c>
      <c r="T4730" s="27" t="s">
        <v>8759</v>
      </c>
      <c r="U4730" s="28" t="str">
        <f>VLOOKUP(N4730,'散件（更新）'!B:G,6,FALSE)</f>
        <v>回收桶组件</v>
      </c>
      <c r="V4730" s="28" t="str">
        <f>VLOOKUP(N4730,'散件（更新）'!B:I,8,FALSE)</f>
        <v>6972200196453</v>
      </c>
    </row>
    <row r="4731" spans="1:22">
      <c r="A4731" s="57">
        <v>46169</v>
      </c>
      <c r="B4731" s="53" t="s">
        <v>126</v>
      </c>
      <c r="C4731" s="27" t="str">
        <f>VLOOKUP(B4731,'大货清单（不定期按GOMS更新）'!A:H,8,0)</f>
        <v>109-20190205</v>
      </c>
      <c r="D4731" s="27" t="str">
        <f>VLOOKUP(B4731,'大货清单（不定期按GOMS更新）'!A:C,3,0)</f>
        <v>CL2019B-05</v>
      </c>
      <c r="E4731" s="27" t="str">
        <f>VLOOKUP(B4731,'大货清单（不定期按GOMS更新）'!A:H,4,0)</f>
        <v>FR,DE,IT,NL,PL,SE,BE</v>
      </c>
      <c r="F4731" s="27" t="str">
        <f>VLOOKUP(B4731,'大货清单（不定期按GOMS更新）'!A:H,2,0)</f>
        <v>Floor One S5 Pro 2</v>
      </c>
      <c r="G4731" s="28">
        <f>VLOOKUP(B4731,'大货清单（不定期按GOMS更新）'!A:I,9,FALSE)</f>
        <v>6972200196125</v>
      </c>
      <c r="H4731" s="27" t="str">
        <f>VLOOKUP(B4731,'大货清单（不定期按GOMS更新）'!A:H,7,0)</f>
        <v>Black</v>
      </c>
      <c r="I4731" s="27" t="str">
        <f>VLOOKUP(B4731,'大货清单（不定期按GOMS更新）'!A:F,6,FALSE)</f>
        <v>PHASEOUT</v>
      </c>
      <c r="J4731" s="27" t="str">
        <f>VLOOKUP(B4731,'大货清单（不定期按GOMS更新）'!A:K,11,FALSE)</f>
        <v>8</v>
      </c>
      <c r="K4731" s="27" t="str">
        <f>VLOOKUP(B4731,'大货清单（不定期按GOMS更新）'!A:N,12,FALSE)</f>
        <v>326</v>
      </c>
      <c r="L4731" s="27" t="str">
        <f>VLOOKUP(B4731,'大货清单（不定期按GOMS更新）'!A:M,13,FALSE)</f>
        <v>296</v>
      </c>
      <c r="M4731" s="27" t="str">
        <f>VLOOKUP(B4731,'大货清单（不定期按GOMS更新）'!A:N,14,FALSE)</f>
        <v>672</v>
      </c>
      <c r="N4731" s="53" t="s">
        <v>1113</v>
      </c>
      <c r="O4731" s="27" t="str">
        <f>IFERROR(VLOOKUP(N4731,'散件迭代（不定期更新）'!C:J,8,FALSE),0)</f>
        <v>A58</v>
      </c>
      <c r="P4731" s="27" t="str">
        <f>IFERROR(VLOOKUP(N4731,'散件（更新）'!B:H,3,FALSE),0)</f>
        <v>206-2019-0105</v>
      </c>
      <c r="Q4731" s="27" t="str">
        <f>VLOOKUP(N4731,'散件（更新）'!B:H,2,FALSE)</f>
        <v>114-20190105</v>
      </c>
      <c r="R4731" s="27" t="str">
        <f>VLOOKUP(N4731,'散件（更新）'!B:H,7,FALSE)</f>
        <v>Brush Roller Cover</v>
      </c>
      <c r="S4731" s="27" t="str">
        <f>VLOOKUP(N4731,'散件（更新）'!B:E,4,FALSE)</f>
        <v>https://tineco-yxzt.oss-accelerate.aliyuncs.com/20231219/9FWBC100000_1702948010314.png</v>
      </c>
      <c r="T4731" s="27" t="s">
        <v>8759</v>
      </c>
      <c r="U4731" s="28" t="str">
        <f>VLOOKUP(N4731,'散件（更新）'!B:G,6,FALSE)</f>
        <v>滚刷盖</v>
      </c>
      <c r="V4731" s="28" t="str">
        <f>VLOOKUP(N4731,'散件（更新）'!B:I,8,FALSE)</f>
        <v>6972200196477</v>
      </c>
    </row>
    <row r="4732" spans="1:22">
      <c r="A4732" s="57">
        <v>46169</v>
      </c>
      <c r="B4732" s="53" t="s">
        <v>126</v>
      </c>
      <c r="C4732" s="27" t="str">
        <f>VLOOKUP(B4732,'大货清单（不定期按GOMS更新）'!A:H,8,0)</f>
        <v>109-20190205</v>
      </c>
      <c r="D4732" s="27" t="str">
        <f>VLOOKUP(B4732,'大货清单（不定期按GOMS更新）'!A:C,3,0)</f>
        <v>CL2019B-05</v>
      </c>
      <c r="E4732" s="27" t="str">
        <f>VLOOKUP(B4732,'大货清单（不定期按GOMS更新）'!A:H,4,0)</f>
        <v>FR,DE,IT,NL,PL,SE,BE</v>
      </c>
      <c r="F4732" s="27" t="str">
        <f>VLOOKUP(B4732,'大货清单（不定期按GOMS更新）'!A:H,2,0)</f>
        <v>Floor One S5 Pro 2</v>
      </c>
      <c r="G4732" s="28">
        <f>VLOOKUP(B4732,'大货清单（不定期按GOMS更新）'!A:I,9,FALSE)</f>
        <v>6972200196125</v>
      </c>
      <c r="H4732" s="27" t="str">
        <f>VLOOKUP(B4732,'大货清单（不定期按GOMS更新）'!A:H,7,0)</f>
        <v>Black</v>
      </c>
      <c r="I4732" s="27" t="str">
        <f>VLOOKUP(B4732,'大货清单（不定期按GOMS更新）'!A:F,6,FALSE)</f>
        <v>PHASEOUT</v>
      </c>
      <c r="J4732" s="27" t="str">
        <f>VLOOKUP(B4732,'大货清单（不定期按GOMS更新）'!A:K,11,FALSE)</f>
        <v>8</v>
      </c>
      <c r="K4732" s="27" t="str">
        <f>VLOOKUP(B4732,'大货清单（不定期按GOMS更新）'!A:N,12,FALSE)</f>
        <v>326</v>
      </c>
      <c r="L4732" s="27" t="str">
        <f>VLOOKUP(B4732,'大货清单（不定期按GOMS更新）'!A:M,13,FALSE)</f>
        <v>296</v>
      </c>
      <c r="M4732" s="27" t="str">
        <f>VLOOKUP(B4732,'大货清单（不定期按GOMS更新）'!A:N,14,FALSE)</f>
        <v>672</v>
      </c>
      <c r="N4732" s="53" t="s">
        <v>1112</v>
      </c>
      <c r="O4732" s="27" t="str">
        <f>IFERROR(VLOOKUP(N4732,'散件迭代（不定期更新）'!C:J,8,FALSE),0)</f>
        <v>A40</v>
      </c>
      <c r="P4732" s="27" t="str">
        <f>IFERROR(VLOOKUP(N4732,'散件（更新）'!B:H,3,FALSE),0)</f>
        <v>206-2019-0106</v>
      </c>
      <c r="Q4732" s="27" t="str">
        <f>VLOOKUP(N4732,'散件（更新）'!B:H,2,FALSE)</f>
        <v>114-20190106</v>
      </c>
      <c r="R4732" s="27" t="str">
        <f>VLOOKUP(N4732,'散件（更新）'!B:H,7,FALSE)</f>
        <v>Brush Roller</v>
      </c>
      <c r="S4732" s="27" t="str">
        <f>VLOOKUP(N4732,'散件（更新）'!B:E,4,FALSE)</f>
        <v>https://tineco-yxzt.oss-accelerate.aliyuncs.com/20231227/9FWBR100000_1703640264964.png</v>
      </c>
      <c r="T4732" s="27" t="s">
        <v>8759</v>
      </c>
      <c r="U4732" s="28" t="str">
        <f>VLOOKUP(N4732,'散件（更新）'!B:G,6,FALSE)</f>
        <v>滚刷组件</v>
      </c>
      <c r="V4732" s="28" t="str">
        <f>VLOOKUP(N4732,'散件（更新）'!B:I,8,FALSE)</f>
        <v>6972200196484</v>
      </c>
    </row>
    <row r="4733" spans="1:22">
      <c r="A4733" s="57">
        <v>46169</v>
      </c>
      <c r="B4733" s="53" t="s">
        <v>126</v>
      </c>
      <c r="C4733" s="27" t="str">
        <f>VLOOKUP(B4733,'大货清单（不定期按GOMS更新）'!A:H,8,0)</f>
        <v>109-20190205</v>
      </c>
      <c r="D4733" s="27" t="str">
        <f>VLOOKUP(B4733,'大货清单（不定期按GOMS更新）'!A:C,3,0)</f>
        <v>CL2019B-05</v>
      </c>
      <c r="E4733" s="27" t="str">
        <f>VLOOKUP(B4733,'大货清单（不定期按GOMS更新）'!A:H,4,0)</f>
        <v>FR,DE,IT,NL,PL,SE,BE</v>
      </c>
      <c r="F4733" s="27" t="str">
        <f>VLOOKUP(B4733,'大货清单（不定期按GOMS更新）'!A:H,2,0)</f>
        <v>Floor One S5 Pro 2</v>
      </c>
      <c r="G4733" s="28">
        <f>VLOOKUP(B4733,'大货清单（不定期按GOMS更新）'!A:I,9,FALSE)</f>
        <v>6972200196125</v>
      </c>
      <c r="H4733" s="27" t="str">
        <f>VLOOKUP(B4733,'大货清单（不定期按GOMS更新）'!A:H,7,0)</f>
        <v>Black</v>
      </c>
      <c r="I4733" s="27" t="str">
        <f>VLOOKUP(B4733,'大货清单（不定期按GOMS更新）'!A:F,6,FALSE)</f>
        <v>PHASEOUT</v>
      </c>
      <c r="J4733" s="27" t="str">
        <f>VLOOKUP(B4733,'大货清单（不定期按GOMS更新）'!A:K,11,FALSE)</f>
        <v>8</v>
      </c>
      <c r="K4733" s="27" t="str">
        <f>VLOOKUP(B4733,'大货清单（不定期按GOMS更新）'!A:N,12,FALSE)</f>
        <v>326</v>
      </c>
      <c r="L4733" s="27" t="str">
        <f>VLOOKUP(B4733,'大货清单（不定期按GOMS更新）'!A:M,13,FALSE)</f>
        <v>296</v>
      </c>
      <c r="M4733" s="27" t="str">
        <f>VLOOKUP(B4733,'大货清单（不定期按GOMS更新）'!A:N,14,FALSE)</f>
        <v>672</v>
      </c>
      <c r="N4733" s="53" t="s">
        <v>1040</v>
      </c>
      <c r="O4733" s="27" t="str">
        <f>IFERROR(VLOOKUP(N4733,'散件迭代（不定期更新）'!C:J,8,FALSE),0)</f>
        <v>A43</v>
      </c>
      <c r="P4733" s="27" t="str">
        <f>IFERROR(VLOOKUP(N4733,'散件（更新）'!B:H,3,FALSE),0)</f>
        <v>206-1879-0102</v>
      </c>
      <c r="Q4733" s="27" t="str">
        <f>VLOOKUP(N4733,'散件（更新）'!B:H,2,FALSE)</f>
        <v>114-18790102</v>
      </c>
      <c r="R4733" s="27" t="str">
        <f>VLOOKUP(N4733,'散件（更新）'!B:H,7,FALSE)</f>
        <v>Hepa Assy</v>
      </c>
      <c r="S4733" s="27" t="str">
        <f>VLOOKUP(N4733,'散件（更新）'!B:E,4,FALSE)</f>
        <v>https://tineco-yxzt.oss-accelerate.aliyuncs.com/product/114-18790102.png</v>
      </c>
      <c r="T4733" s="27" t="s">
        <v>8759</v>
      </c>
      <c r="U4733" s="28" t="str">
        <f>VLOOKUP(N4733,'散件（更新）'!B:G,6,FALSE)</f>
        <v>回收桶过滤器组件（前置方形过滤器组件+回收桶滤网组件）</v>
      </c>
      <c r="V4733" s="28" t="str">
        <f>VLOOKUP(N4733,'散件（更新）'!B:I,8,FALSE)</f>
        <v>6972200191731</v>
      </c>
    </row>
    <row r="4734" spans="1:22">
      <c r="A4734" s="57">
        <v>46169</v>
      </c>
      <c r="B4734" s="53" t="s">
        <v>126</v>
      </c>
      <c r="C4734" s="27" t="str">
        <f>VLOOKUP(B4734,'大货清单（不定期按GOMS更新）'!A:H,8,0)</f>
        <v>109-20190205</v>
      </c>
      <c r="D4734" s="27" t="str">
        <f>VLOOKUP(B4734,'大货清单（不定期按GOMS更新）'!A:C,3,0)</f>
        <v>CL2019B-05</v>
      </c>
      <c r="E4734" s="27" t="str">
        <f>VLOOKUP(B4734,'大货清单（不定期按GOMS更新）'!A:H,4,0)</f>
        <v>FR,DE,IT,NL,PL,SE,BE</v>
      </c>
      <c r="F4734" s="27" t="str">
        <f>VLOOKUP(B4734,'大货清单（不定期按GOMS更新）'!A:H,2,0)</f>
        <v>Floor One S5 Pro 2</v>
      </c>
      <c r="G4734" s="28">
        <f>VLOOKUP(B4734,'大货清单（不定期按GOMS更新）'!A:I,9,FALSE)</f>
        <v>6972200196125</v>
      </c>
      <c r="H4734" s="27" t="str">
        <f>VLOOKUP(B4734,'大货清单（不定期按GOMS更新）'!A:H,7,0)</f>
        <v>Black</v>
      </c>
      <c r="I4734" s="27" t="str">
        <f>VLOOKUP(B4734,'大货清单（不定期按GOMS更新）'!A:F,6,FALSE)</f>
        <v>PHASEOUT</v>
      </c>
      <c r="J4734" s="27" t="str">
        <f>VLOOKUP(B4734,'大货清单（不定期按GOMS更新）'!A:K,11,FALSE)</f>
        <v>8</v>
      </c>
      <c r="K4734" s="27" t="str">
        <f>VLOOKUP(B4734,'大货清单（不定期按GOMS更新）'!A:N,12,FALSE)</f>
        <v>326</v>
      </c>
      <c r="L4734" s="27" t="str">
        <f>VLOOKUP(B4734,'大货清单（不定期按GOMS更新）'!A:M,13,FALSE)</f>
        <v>296</v>
      </c>
      <c r="M4734" s="27" t="str">
        <f>VLOOKUP(B4734,'大货清单（不定期按GOMS更新）'!A:N,14,FALSE)</f>
        <v>672</v>
      </c>
      <c r="N4734" s="53" t="s">
        <v>1118</v>
      </c>
      <c r="O4734" s="27">
        <f>IFERROR(VLOOKUP(N4734,'散件迭代（不定期更新）'!C:J,8,FALSE),0)</f>
        <v>0</v>
      </c>
      <c r="P4734" s="27" t="str">
        <f>IFERROR(VLOOKUP(N4734,'散件（更新）'!B:H,3,FALSE),0)</f>
        <v>206-2019-0044</v>
      </c>
      <c r="Q4734" s="27" t="str">
        <f>VLOOKUP(N4734,'散件（更新）'!B:H,2,FALSE)</f>
        <v>114-20190044</v>
      </c>
      <c r="R4734" s="27" t="str">
        <f>VLOOKUP(N4734,'散件（更新）'!B:H,7,FALSE)</f>
        <v>Filter</v>
      </c>
      <c r="S4734" s="27" t="str">
        <f>VLOOKUP(N4734,'散件（更新）'!B:E,4,FALSE)</f>
        <v>https://tineco-yxzt.oss-accelerate.aliyuncs.com/20231219/9FWFI110000_1702948015239.png</v>
      </c>
      <c r="T4734" s="27" t="s">
        <v>8759</v>
      </c>
      <c r="U4734" s="28" t="str">
        <f>VLOOKUP(N4734,'散件（更新）'!B:G,6,FALSE)</f>
        <v>回收桶挡板</v>
      </c>
      <c r="V4734" s="28" t="str">
        <f>VLOOKUP(N4734,'散件（更新）'!B:I,8,FALSE)</f>
        <v>6972200197214</v>
      </c>
    </row>
    <row r="4735" spans="1:22">
      <c r="A4735" s="57">
        <v>46169</v>
      </c>
      <c r="B4735" s="53" t="s">
        <v>126</v>
      </c>
      <c r="C4735" s="27" t="str">
        <f>VLOOKUP(B4735,'大货清单（不定期按GOMS更新）'!A:H,8,0)</f>
        <v>109-20190205</v>
      </c>
      <c r="D4735" s="27" t="str">
        <f>VLOOKUP(B4735,'大货清单（不定期按GOMS更新）'!A:C,3,0)</f>
        <v>CL2019B-05</v>
      </c>
      <c r="E4735" s="27" t="str">
        <f>VLOOKUP(B4735,'大货清单（不定期按GOMS更新）'!A:H,4,0)</f>
        <v>FR,DE,IT,NL,PL,SE,BE</v>
      </c>
      <c r="F4735" s="27" t="str">
        <f>VLOOKUP(B4735,'大货清单（不定期按GOMS更新）'!A:H,2,0)</f>
        <v>Floor One S5 Pro 2</v>
      </c>
      <c r="G4735" s="28">
        <f>VLOOKUP(B4735,'大货清单（不定期按GOMS更新）'!A:I,9,FALSE)</f>
        <v>6972200196125</v>
      </c>
      <c r="H4735" s="27" t="str">
        <f>VLOOKUP(B4735,'大货清单（不定期按GOMS更新）'!A:H,7,0)</f>
        <v>Black</v>
      </c>
      <c r="I4735" s="27" t="str">
        <f>VLOOKUP(B4735,'大货清单（不定期按GOMS更新）'!A:F,6,FALSE)</f>
        <v>PHASEOUT</v>
      </c>
      <c r="J4735" s="27" t="str">
        <f>VLOOKUP(B4735,'大货清单（不定期按GOMS更新）'!A:K,11,FALSE)</f>
        <v>8</v>
      </c>
      <c r="K4735" s="27" t="str">
        <f>VLOOKUP(B4735,'大货清单（不定期按GOMS更新）'!A:N,12,FALSE)</f>
        <v>326</v>
      </c>
      <c r="L4735" s="27" t="str">
        <f>VLOOKUP(B4735,'大货清单（不定期按GOMS更新）'!A:M,13,FALSE)</f>
        <v>296</v>
      </c>
      <c r="M4735" s="27" t="str">
        <f>VLOOKUP(B4735,'大货清单（不定期按GOMS更新）'!A:N,14,FALSE)</f>
        <v>672</v>
      </c>
      <c r="N4735" s="53" t="s">
        <v>1116</v>
      </c>
      <c r="O4735" s="27">
        <f>IFERROR(VLOOKUP(N4735,'散件迭代（不定期更新）'!C:J,8,FALSE),0)</f>
        <v>0</v>
      </c>
      <c r="P4735" s="27" t="str">
        <f>IFERROR(VLOOKUP(N4735,'散件（更新）'!B:H,3,FALSE),0)</f>
        <v>206-2019-0108</v>
      </c>
      <c r="Q4735" s="27" t="str">
        <f>VLOOKUP(N4735,'散件（更新）'!B:H,2,FALSE)</f>
        <v>114-20190108</v>
      </c>
      <c r="R4735" s="27" t="str">
        <f>VLOOKUP(N4735,'散件（更新）'!B:H,7,FALSE)</f>
        <v>Accessory Holder</v>
      </c>
      <c r="S4735" s="27" t="str">
        <f>VLOOKUP(N4735,'散件（更新）'!B:E,4,FALSE)</f>
        <v>https://tineco-yxzt.oss-accelerate.aliyuncs.com/20231219/9FWHA100000_1702948015874.png</v>
      </c>
      <c r="T4735" s="27" t="s">
        <v>8759</v>
      </c>
      <c r="U4735" s="28" t="str">
        <f>VLOOKUP(N4735,'散件（更新）'!B:G,6,FALSE)</f>
        <v>附件支架组合</v>
      </c>
      <c r="V4735" s="28" t="str">
        <f>VLOOKUP(N4735,'散件（更新）'!B:I,8,FALSE)</f>
        <v>6972200196507</v>
      </c>
    </row>
    <row r="4736" spans="1:22">
      <c r="A4736" s="57">
        <v>46169</v>
      </c>
      <c r="B4736" s="53" t="s">
        <v>126</v>
      </c>
      <c r="C4736" s="27" t="str">
        <f>VLOOKUP(B4736,'大货清单（不定期按GOMS更新）'!A:H,8,0)</f>
        <v>109-20190205</v>
      </c>
      <c r="D4736" s="27" t="str">
        <f>VLOOKUP(B4736,'大货清单（不定期按GOMS更新）'!A:C,3,0)</f>
        <v>CL2019B-05</v>
      </c>
      <c r="E4736" s="27" t="str">
        <f>VLOOKUP(B4736,'大货清单（不定期按GOMS更新）'!A:H,4,0)</f>
        <v>FR,DE,IT,NL,PL,SE,BE</v>
      </c>
      <c r="F4736" s="27" t="str">
        <f>VLOOKUP(B4736,'大货清单（不定期按GOMS更新）'!A:H,2,0)</f>
        <v>Floor One S5 Pro 2</v>
      </c>
      <c r="G4736" s="28">
        <f>VLOOKUP(B4736,'大货清单（不定期按GOMS更新）'!A:I,9,FALSE)</f>
        <v>6972200196125</v>
      </c>
      <c r="H4736" s="27" t="str">
        <f>VLOOKUP(B4736,'大货清单（不定期按GOMS更新）'!A:H,7,0)</f>
        <v>Black</v>
      </c>
      <c r="I4736" s="27" t="str">
        <f>VLOOKUP(B4736,'大货清单（不定期按GOMS更新）'!A:F,6,FALSE)</f>
        <v>PHASEOUT</v>
      </c>
      <c r="J4736" s="27" t="str">
        <f>VLOOKUP(B4736,'大货清单（不定期按GOMS更新）'!A:K,11,FALSE)</f>
        <v>8</v>
      </c>
      <c r="K4736" s="27" t="str">
        <f>VLOOKUP(B4736,'大货清单（不定期按GOMS更新）'!A:N,12,FALSE)</f>
        <v>326</v>
      </c>
      <c r="L4736" s="27" t="str">
        <f>VLOOKUP(B4736,'大货清单（不定期按GOMS更新）'!A:M,13,FALSE)</f>
        <v>296</v>
      </c>
      <c r="M4736" s="27" t="str">
        <f>VLOOKUP(B4736,'大货清单（不定期按GOMS更新）'!A:N,14,FALSE)</f>
        <v>672</v>
      </c>
      <c r="N4736" s="53" t="s">
        <v>1191</v>
      </c>
      <c r="O4736" s="27" t="str">
        <f>IFERROR(VLOOKUP(N4736,'散件迭代（不定期更新）'!C:J,8,FALSE),0)</f>
        <v>A26</v>
      </c>
      <c r="P4736" s="27" t="str">
        <f>IFERROR(VLOOKUP(N4736,'散件（更新）'!B:H,3,FALSE),0)</f>
        <v>206-1879-0120</v>
      </c>
      <c r="Q4736" s="27" t="str">
        <f>VLOOKUP(N4736,'散件（更新）'!B:H,2,FALSE)</f>
        <v>114-18790120</v>
      </c>
      <c r="R4736" s="27" t="str">
        <f>VLOOKUP(N4736,'散件（更新）'!B:H,7,FALSE)</f>
        <v>Adapter</v>
      </c>
      <c r="S4736" s="27" t="str">
        <f>VLOOKUP(N4736,'散件（更新）'!B:E,4,FALSE)</f>
        <v>https://tineco-yxzt.oss-accelerate.aliyuncs.com/product/114-18790120.jpg</v>
      </c>
      <c r="T4736" s="27" t="s">
        <v>8759</v>
      </c>
      <c r="U4736" s="28" t="str">
        <f>VLOOKUP(N4736,'散件（更新）'!B:G,6,FALSE)</f>
        <v>适配器（低配）</v>
      </c>
      <c r="V4736" s="28" t="str">
        <f>VLOOKUP(N4736,'散件（更新）'!B:I,8,FALSE)</f>
        <v>6972200191854</v>
      </c>
    </row>
    <row r="4737" spans="1:22">
      <c r="A4737" s="57">
        <v>46169</v>
      </c>
      <c r="B4737" s="53" t="s">
        <v>126</v>
      </c>
      <c r="C4737" s="27" t="str">
        <f>VLOOKUP(B4737,'大货清单（不定期按GOMS更新）'!A:H,8,0)</f>
        <v>109-20190205</v>
      </c>
      <c r="D4737" s="27" t="str">
        <f>VLOOKUP(B4737,'大货清单（不定期按GOMS更新）'!A:C,3,0)</f>
        <v>CL2019B-05</v>
      </c>
      <c r="E4737" s="27" t="str">
        <f>VLOOKUP(B4737,'大货清单（不定期按GOMS更新）'!A:H,4,0)</f>
        <v>FR,DE,IT,NL,PL,SE,BE</v>
      </c>
      <c r="F4737" s="27" t="str">
        <f>VLOOKUP(B4737,'大货清单（不定期按GOMS更新）'!A:H,2,0)</f>
        <v>Floor One S5 Pro 2</v>
      </c>
      <c r="G4737" s="28">
        <f>VLOOKUP(B4737,'大货清单（不定期按GOMS更新）'!A:I,9,FALSE)</f>
        <v>6972200196125</v>
      </c>
      <c r="H4737" s="27" t="str">
        <f>VLOOKUP(B4737,'大货清单（不定期按GOMS更新）'!A:H,7,0)</f>
        <v>Black</v>
      </c>
      <c r="I4737" s="27" t="str">
        <f>VLOOKUP(B4737,'大货清单（不定期按GOMS更新）'!A:F,6,FALSE)</f>
        <v>PHASEOUT</v>
      </c>
      <c r="J4737" s="27" t="str">
        <f>VLOOKUP(B4737,'大货清单（不定期按GOMS更新）'!A:K,11,FALSE)</f>
        <v>8</v>
      </c>
      <c r="K4737" s="27" t="str">
        <f>VLOOKUP(B4737,'大货清单（不定期按GOMS更新）'!A:N,12,FALSE)</f>
        <v>326</v>
      </c>
      <c r="L4737" s="27" t="str">
        <f>VLOOKUP(B4737,'大货清单（不定期按GOMS更新）'!A:M,13,FALSE)</f>
        <v>296</v>
      </c>
      <c r="M4737" s="27" t="str">
        <f>VLOOKUP(B4737,'大货清单（不定期按GOMS更新）'!A:N,14,FALSE)</f>
        <v>672</v>
      </c>
      <c r="N4737" s="53" t="s">
        <v>1109</v>
      </c>
      <c r="O4737" s="27" t="str">
        <f>IFERROR(VLOOKUP(N4737,'散件迭代（不定期更新）'!C:J,8,FALSE),0)</f>
        <v>A57</v>
      </c>
      <c r="P4737" s="27" t="str">
        <f>IFERROR(VLOOKUP(N4737,'散件（更新）'!B:H,3,FALSE),0)</f>
        <v>206-2019-0107</v>
      </c>
      <c r="Q4737" s="27" t="str">
        <f>VLOOKUP(N4737,'散件（更新）'!B:H,2,FALSE)</f>
        <v>114-20190107</v>
      </c>
      <c r="R4737" s="27" t="str">
        <f>VLOOKUP(N4737,'散件（更新）'!B:H,7,FALSE)</f>
        <v>Charging Base</v>
      </c>
      <c r="S4737" s="27" t="str">
        <f>VLOOKUP(N4737,'散件（更新）'!B:E,4,FALSE)</f>
        <v>https://tineco-yxzt.oss-accelerate.aliyuncs.com/20231219/9FWPB100000_1702948018214.png</v>
      </c>
      <c r="T4737" s="27" t="s">
        <v>8759</v>
      </c>
      <c r="U4737" s="28" t="str">
        <f>VLOOKUP(N4737,'散件（更新）'!B:G,6,FALSE)</f>
        <v>托盘组件</v>
      </c>
      <c r="V4737" s="28" t="str">
        <f>VLOOKUP(N4737,'散件（更新）'!B:I,8,FALSE)</f>
        <v>6972200196491</v>
      </c>
    </row>
    <row r="4738" spans="1:22">
      <c r="A4738" s="57">
        <v>46169</v>
      </c>
      <c r="B4738" s="53" t="s">
        <v>126</v>
      </c>
      <c r="C4738" s="27" t="str">
        <f>VLOOKUP(B4738,'大货清单（不定期按GOMS更新）'!A:H,8,0)</f>
        <v>109-20190205</v>
      </c>
      <c r="D4738" s="27" t="str">
        <f>VLOOKUP(B4738,'大货清单（不定期按GOMS更新）'!A:C,3,0)</f>
        <v>CL2019B-05</v>
      </c>
      <c r="E4738" s="27" t="str">
        <f>VLOOKUP(B4738,'大货清单（不定期按GOMS更新）'!A:H,4,0)</f>
        <v>FR,DE,IT,NL,PL,SE,BE</v>
      </c>
      <c r="F4738" s="27" t="str">
        <f>VLOOKUP(B4738,'大货清单（不定期按GOMS更新）'!A:H,2,0)</f>
        <v>Floor One S5 Pro 2</v>
      </c>
      <c r="G4738" s="28">
        <f>VLOOKUP(B4738,'大货清单（不定期按GOMS更新）'!A:I,9,FALSE)</f>
        <v>6972200196125</v>
      </c>
      <c r="H4738" s="27" t="str">
        <f>VLOOKUP(B4738,'大货清单（不定期按GOMS更新）'!A:H,7,0)</f>
        <v>Black</v>
      </c>
      <c r="I4738" s="27" t="str">
        <f>VLOOKUP(B4738,'大货清单（不定期按GOMS更新）'!A:F,6,FALSE)</f>
        <v>PHASEOUT</v>
      </c>
      <c r="J4738" s="27" t="str">
        <f>VLOOKUP(B4738,'大货清单（不定期按GOMS更新）'!A:K,11,FALSE)</f>
        <v>8</v>
      </c>
      <c r="K4738" s="27" t="str">
        <f>VLOOKUP(B4738,'大货清单（不定期按GOMS更新）'!A:N,12,FALSE)</f>
        <v>326</v>
      </c>
      <c r="L4738" s="27" t="str">
        <f>VLOOKUP(B4738,'大货清单（不定期按GOMS更新）'!A:M,13,FALSE)</f>
        <v>296</v>
      </c>
      <c r="M4738" s="27" t="str">
        <f>VLOOKUP(B4738,'大货清单（不定期按GOMS更新）'!A:N,14,FALSE)</f>
        <v>672</v>
      </c>
      <c r="N4738" s="53" t="s">
        <v>759</v>
      </c>
      <c r="O4738" s="27">
        <f>IFERROR(VLOOKUP(N4738,'散件迭代（不定期更新）'!C:J,8,FALSE),0)</f>
        <v>0</v>
      </c>
      <c r="P4738" s="27" t="str">
        <f>IFERROR(VLOOKUP(N4738,'散件（更新）'!B:H,3,FALSE),0)</f>
        <v>206-2019-0501</v>
      </c>
      <c r="Q4738" s="27" t="str">
        <f>VLOOKUP(N4738,'散件（更新）'!B:H,2,FALSE)</f>
        <v>114-20190501</v>
      </c>
      <c r="R4738" s="27" t="str">
        <f>VLOOKUP(N4738,'散件（更新）'!B:H,7,FALSE)</f>
        <v>Battery</v>
      </c>
      <c r="S4738" s="27" t="str">
        <f>VLOOKUP(N4738,'散件（更新）'!B:E,4,FALSE)</f>
        <v>https://tineco-yxzt.oss-accelerate.aliyuncs.com/20231219/9FWPT100000_1702948019092.png</v>
      </c>
      <c r="T4738" s="27" t="s">
        <v>8759</v>
      </c>
      <c r="U4738" s="28" t="str">
        <f>VLOOKUP(N4738,'散件（更新）'!B:G,6,FALSE)</f>
        <v>电池包</v>
      </c>
      <c r="V4738" s="28" t="str">
        <f>VLOOKUP(N4738,'散件（更新）'!B:I,8,FALSE)</f>
        <v>6972200196996</v>
      </c>
    </row>
    <row r="4739" spans="1:22">
      <c r="A4739" s="57">
        <v>46169</v>
      </c>
      <c r="B4739" s="53" t="s">
        <v>126</v>
      </c>
      <c r="C4739" s="27" t="str">
        <f>VLOOKUP(B4739,'大货清单（不定期按GOMS更新）'!A:H,8,0)</f>
        <v>109-20190205</v>
      </c>
      <c r="D4739" s="27" t="str">
        <f>VLOOKUP(B4739,'大货清单（不定期按GOMS更新）'!A:C,3,0)</f>
        <v>CL2019B-05</v>
      </c>
      <c r="E4739" s="27" t="str">
        <f>VLOOKUP(B4739,'大货清单（不定期按GOMS更新）'!A:H,4,0)</f>
        <v>FR,DE,IT,NL,PL,SE,BE</v>
      </c>
      <c r="F4739" s="27" t="str">
        <f>VLOOKUP(B4739,'大货清单（不定期按GOMS更新）'!A:H,2,0)</f>
        <v>Floor One S5 Pro 2</v>
      </c>
      <c r="G4739" s="28">
        <f>VLOOKUP(B4739,'大货清单（不定期按GOMS更新）'!A:I,9,FALSE)</f>
        <v>6972200196125</v>
      </c>
      <c r="H4739" s="27" t="str">
        <f>VLOOKUP(B4739,'大货清单（不定期按GOMS更新）'!A:H,7,0)</f>
        <v>Black</v>
      </c>
      <c r="I4739" s="27" t="str">
        <f>VLOOKUP(B4739,'大货清单（不定期按GOMS更新）'!A:F,6,FALSE)</f>
        <v>PHASEOUT</v>
      </c>
      <c r="J4739" s="27" t="str">
        <f>VLOOKUP(B4739,'大货清单（不定期按GOMS更新）'!A:K,11,FALSE)</f>
        <v>8</v>
      </c>
      <c r="K4739" s="27" t="str">
        <f>VLOOKUP(B4739,'大货清单（不定期按GOMS更新）'!A:N,12,FALSE)</f>
        <v>326</v>
      </c>
      <c r="L4739" s="27" t="str">
        <f>VLOOKUP(B4739,'大货清单（不定期按GOMS更新）'!A:M,13,FALSE)</f>
        <v>296</v>
      </c>
      <c r="M4739" s="27" t="str">
        <f>VLOOKUP(B4739,'大货清单（不定期按GOMS更新）'!A:N,14,FALSE)</f>
        <v>672</v>
      </c>
      <c r="N4739" s="53" t="s">
        <v>753</v>
      </c>
      <c r="O4739" s="27">
        <f>IFERROR(VLOOKUP(N4739,'散件迭代（不定期更新）'!C:J,8,FALSE),0)</f>
        <v>0</v>
      </c>
      <c r="P4739" s="27" t="str">
        <f>IFERROR(VLOOKUP(N4739,'散件（更新）'!B:H,3,FALSE),0)</f>
        <v>206-2019-0111</v>
      </c>
      <c r="Q4739" s="27" t="str">
        <f>VLOOKUP(N4739,'散件（更新）'!B:H,2,FALSE)</f>
        <v>114-20190111</v>
      </c>
      <c r="R4739" s="27" t="str">
        <f>VLOOKUP(N4739,'散件（更新）'!B:H,7,FALSE)</f>
        <v>Display Screen</v>
      </c>
      <c r="S4739" s="27" t="str">
        <f>VLOOKUP(N4739,'散件（更新）'!B:E,4,FALSE)</f>
        <v>https://tineco-yxzt.oss-accelerate.aliyuncs.com/20231219/9FWRD100100_1702948020527.png</v>
      </c>
      <c r="T4739" s="27" t="s">
        <v>8759</v>
      </c>
      <c r="U4739" s="28" t="str">
        <f>VLOOKUP(N4739,'散件（更新）'!B:G,6,FALSE)</f>
        <v>LCD显示屏+装饰环</v>
      </c>
      <c r="V4739" s="28" t="str">
        <f>VLOOKUP(N4739,'散件（更新）'!B:I,8,FALSE)</f>
        <v>6972200196972</v>
      </c>
    </row>
    <row r="4740" spans="1:22">
      <c r="A4740" s="57">
        <v>46169</v>
      </c>
      <c r="B4740" s="53" t="s">
        <v>126</v>
      </c>
      <c r="C4740" s="27" t="str">
        <f>VLOOKUP(B4740,'大货清单（不定期按GOMS更新）'!A:H,8,0)</f>
        <v>109-20190205</v>
      </c>
      <c r="D4740" s="27" t="str">
        <f>VLOOKUP(B4740,'大货清单（不定期按GOMS更新）'!A:C,3,0)</f>
        <v>CL2019B-05</v>
      </c>
      <c r="E4740" s="27" t="str">
        <f>VLOOKUP(B4740,'大货清单（不定期按GOMS更新）'!A:H,4,0)</f>
        <v>FR,DE,IT,NL,PL,SE,BE</v>
      </c>
      <c r="F4740" s="27" t="str">
        <f>VLOOKUP(B4740,'大货清单（不定期按GOMS更新）'!A:H,2,0)</f>
        <v>Floor One S5 Pro 2</v>
      </c>
      <c r="G4740" s="28">
        <f>VLOOKUP(B4740,'大货清单（不定期按GOMS更新）'!A:I,9,FALSE)</f>
        <v>6972200196125</v>
      </c>
      <c r="H4740" s="27" t="str">
        <f>VLOOKUP(B4740,'大货清单（不定期按GOMS更新）'!A:H,7,0)</f>
        <v>Black</v>
      </c>
      <c r="I4740" s="27" t="str">
        <f>VLOOKUP(B4740,'大货清单（不定期按GOMS更新）'!A:F,6,FALSE)</f>
        <v>PHASEOUT</v>
      </c>
      <c r="J4740" s="27" t="str">
        <f>VLOOKUP(B4740,'大货清单（不定期按GOMS更新）'!A:K,11,FALSE)</f>
        <v>8</v>
      </c>
      <c r="K4740" s="27" t="str">
        <f>VLOOKUP(B4740,'大货清单（不定期按GOMS更新）'!A:N,12,FALSE)</f>
        <v>326</v>
      </c>
      <c r="L4740" s="27" t="str">
        <f>VLOOKUP(B4740,'大货清单（不定期按GOMS更新）'!A:M,13,FALSE)</f>
        <v>296</v>
      </c>
      <c r="M4740" s="27" t="str">
        <f>VLOOKUP(B4740,'大货清单（不定期按GOMS更新）'!A:N,14,FALSE)</f>
        <v>672</v>
      </c>
      <c r="N4740" s="53" t="s">
        <v>1120</v>
      </c>
      <c r="O4740" s="27">
        <f>IFERROR(VLOOKUP(N4740,'散件迭代（不定期更新）'!C:J,8,FALSE),0)</f>
        <v>0</v>
      </c>
      <c r="P4740" s="27" t="str">
        <f>IFERROR(VLOOKUP(N4740,'散件（更新）'!B:H,3,FALSE),0)</f>
        <v>206-2019-0200</v>
      </c>
      <c r="Q4740" s="27" t="str">
        <f>VLOOKUP(N4740,'散件（更新）'!B:H,2,FALSE)</f>
        <v>114-20190200</v>
      </c>
      <c r="R4740" s="27" t="str">
        <f>VLOOKUP(N4740,'散件（更新）'!B:H,7,FALSE)</f>
        <v>Display Screen</v>
      </c>
      <c r="S4740" s="27" t="str">
        <f>VLOOKUP(N4740,'散件（更新）'!B:E,4,FALSE)</f>
        <v>https://tineco-yxzt.oss-accelerate.aliyuncs.com/20231219/9FWRD100200_1702948020605.png</v>
      </c>
      <c r="T4740" s="27" t="s">
        <v>8759</v>
      </c>
      <c r="U4740" s="28" t="str">
        <f>VLOOKUP(N4740,'散件（更新）'!B:G,6,FALSE)</f>
        <v xml:space="preserve"> LCD显示屏（国际版电解）+机体顶盖</v>
      </c>
      <c r="V4740" s="28" t="str">
        <f>VLOOKUP(N4740,'散件（更新）'!B:I,8,FALSE)</f>
        <v>6972200198532</v>
      </c>
    </row>
    <row r="4741" spans="1:22">
      <c r="A4741" s="57">
        <v>46169</v>
      </c>
      <c r="B4741" s="53" t="s">
        <v>126</v>
      </c>
      <c r="C4741" s="27" t="str">
        <f>VLOOKUP(B4741,'大货清单（不定期按GOMS更新）'!A:H,8,0)</f>
        <v>109-20190205</v>
      </c>
      <c r="D4741" s="27" t="str">
        <f>VLOOKUP(B4741,'大货清单（不定期按GOMS更新）'!A:C,3,0)</f>
        <v>CL2019B-05</v>
      </c>
      <c r="E4741" s="27" t="str">
        <f>VLOOKUP(B4741,'大货清单（不定期按GOMS更新）'!A:H,4,0)</f>
        <v>FR,DE,IT,NL,PL,SE,BE</v>
      </c>
      <c r="F4741" s="27" t="str">
        <f>VLOOKUP(B4741,'大货清单（不定期按GOMS更新）'!A:H,2,0)</f>
        <v>Floor One S5 Pro 2</v>
      </c>
      <c r="G4741" s="28">
        <f>VLOOKUP(B4741,'大货清单（不定期按GOMS更新）'!A:I,9,FALSE)</f>
        <v>6972200196125</v>
      </c>
      <c r="H4741" s="27" t="str">
        <f>VLOOKUP(B4741,'大货清单（不定期按GOMS更新）'!A:H,7,0)</f>
        <v>Black</v>
      </c>
      <c r="I4741" s="27" t="str">
        <f>VLOOKUP(B4741,'大货清单（不定期按GOMS更新）'!A:F,6,FALSE)</f>
        <v>PHASEOUT</v>
      </c>
      <c r="J4741" s="27" t="str">
        <f>VLOOKUP(B4741,'大货清单（不定期按GOMS更新）'!A:K,11,FALSE)</f>
        <v>8</v>
      </c>
      <c r="K4741" s="27" t="str">
        <f>VLOOKUP(B4741,'大货清单（不定期按GOMS更新）'!A:N,12,FALSE)</f>
        <v>326</v>
      </c>
      <c r="L4741" s="27" t="str">
        <f>VLOOKUP(B4741,'大货清单（不定期按GOMS更新）'!A:M,13,FALSE)</f>
        <v>296</v>
      </c>
      <c r="M4741" s="27" t="str">
        <f>VLOOKUP(B4741,'大货清单（不定期按GOMS更新）'!A:N,14,FALSE)</f>
        <v>672</v>
      </c>
      <c r="N4741" s="53" t="s">
        <v>1121</v>
      </c>
      <c r="O4741" s="27">
        <f>IFERROR(VLOOKUP(N4741,'散件迭代（不定期更新）'!C:J,8,FALSE),0)</f>
        <v>0</v>
      </c>
      <c r="P4741" s="27" t="str">
        <f>IFERROR(VLOOKUP(N4741,'散件（更新）'!B:H,3,FALSE),0)</f>
        <v>206-2019-0204</v>
      </c>
      <c r="Q4741" s="27" t="str">
        <f>VLOOKUP(N4741,'散件（更新）'!B:H,2,FALSE)</f>
        <v>114-20190204</v>
      </c>
      <c r="R4741" s="27" t="str">
        <f>VLOOKUP(N4741,'散件（更新）'!B:H,7,FALSE)</f>
        <v>Wire</v>
      </c>
      <c r="S4741" s="27" t="str">
        <f>VLOOKUP(N4741,'散件（更新）'!B:E,4,FALSE)</f>
        <v>https://tineco-yxzt.oss-accelerate.aliyuncs.com/product/114-20190204.jpeg</v>
      </c>
      <c r="T4741" s="27" t="s">
        <v>8759</v>
      </c>
      <c r="U4741" s="28" t="str">
        <f>VLOOKUP(N4741,'散件（更新）'!B:G,6,FALSE)</f>
        <v>机身导电组件（国际版电解）</v>
      </c>
      <c r="V4741" s="28" t="str">
        <f>VLOOKUP(N4741,'散件（更新）'!B:I,8,FALSE)</f>
        <v>6972200198570</v>
      </c>
    </row>
    <row r="4742" spans="1:22">
      <c r="A4742" s="57">
        <v>46169</v>
      </c>
      <c r="B4742" s="53" t="s">
        <v>126</v>
      </c>
      <c r="C4742" s="27" t="str">
        <f>VLOOKUP(B4742,'大货清单（不定期按GOMS更新）'!A:H,8,0)</f>
        <v>109-20190205</v>
      </c>
      <c r="D4742" s="27" t="str">
        <f>VLOOKUP(B4742,'大货清单（不定期按GOMS更新）'!A:C,3,0)</f>
        <v>CL2019B-05</v>
      </c>
      <c r="E4742" s="27" t="str">
        <f>VLOOKUP(B4742,'大货清单（不定期按GOMS更新）'!A:H,4,0)</f>
        <v>FR,DE,IT,NL,PL,SE,BE</v>
      </c>
      <c r="F4742" s="27" t="str">
        <f>VLOOKUP(B4742,'大货清单（不定期按GOMS更新）'!A:H,2,0)</f>
        <v>Floor One S5 Pro 2</v>
      </c>
      <c r="G4742" s="28">
        <f>VLOOKUP(B4742,'大货清单（不定期按GOMS更新）'!A:I,9,FALSE)</f>
        <v>6972200196125</v>
      </c>
      <c r="H4742" s="27" t="str">
        <f>VLOOKUP(B4742,'大货清单（不定期按GOMS更新）'!A:H,7,0)</f>
        <v>Black</v>
      </c>
      <c r="I4742" s="27" t="str">
        <f>VLOOKUP(B4742,'大货清单（不定期按GOMS更新）'!A:F,6,FALSE)</f>
        <v>PHASEOUT</v>
      </c>
      <c r="J4742" s="27" t="str">
        <f>VLOOKUP(B4742,'大货清单（不定期按GOMS更新）'!A:K,11,FALSE)</f>
        <v>8</v>
      </c>
      <c r="K4742" s="27" t="str">
        <f>VLOOKUP(B4742,'大货清单（不定期按GOMS更新）'!A:N,12,FALSE)</f>
        <v>326</v>
      </c>
      <c r="L4742" s="27" t="str">
        <f>VLOOKUP(B4742,'大货清单（不定期按GOMS更新）'!A:M,13,FALSE)</f>
        <v>296</v>
      </c>
      <c r="M4742" s="27" t="str">
        <f>VLOOKUP(B4742,'大货清单（不定期按GOMS更新）'!A:N,14,FALSE)</f>
        <v>672</v>
      </c>
      <c r="N4742" s="53" t="s">
        <v>1098</v>
      </c>
      <c r="O4742" s="27">
        <f>IFERROR(VLOOKUP(N4742,'散件迭代（不定期更新）'!C:J,8,FALSE),0)</f>
        <v>0</v>
      </c>
      <c r="P4742" s="27" t="str">
        <f>IFERROR(VLOOKUP(N4742,'散件（更新）'!B:H,3,FALSE),0)</f>
        <v>206-2019-0066</v>
      </c>
      <c r="Q4742" s="27" t="str">
        <f>VLOOKUP(N4742,'散件（更新）'!B:H,2,FALSE)</f>
        <v>114-20190066</v>
      </c>
      <c r="R4742" s="27" t="str">
        <f>VLOOKUP(N4742,'散件（更新）'!B:H,7,FALSE)</f>
        <v>Swich</v>
      </c>
      <c r="S4742" s="27" t="str">
        <f>VLOOKUP(N4742,'散件（更新）'!B:E,4,FALSE)</f>
        <v>https://tineco-yxzt.oss-accelerate.aliyuncs.com/20231219/9FWRK110000_1702948027739.png</v>
      </c>
      <c r="T4742" s="27" t="s">
        <v>8759</v>
      </c>
      <c r="U4742" s="28" t="str">
        <f>VLOOKUP(N4742,'散件（更新）'!B:G,6,FALSE)</f>
        <v>微动开关</v>
      </c>
      <c r="V4742" s="28" t="str">
        <f>VLOOKUP(N4742,'散件（更新）'!B:I,8,FALSE)</f>
        <v>6972200197474</v>
      </c>
    </row>
    <row r="4743" spans="1:22">
      <c r="A4743" s="57">
        <v>46169</v>
      </c>
      <c r="B4743" s="53" t="s">
        <v>126</v>
      </c>
      <c r="C4743" s="27" t="str">
        <f>VLOOKUP(B4743,'大货清单（不定期按GOMS更新）'!A:H,8,0)</f>
        <v>109-20190205</v>
      </c>
      <c r="D4743" s="27" t="str">
        <f>VLOOKUP(B4743,'大货清单（不定期按GOMS更新）'!A:C,3,0)</f>
        <v>CL2019B-05</v>
      </c>
      <c r="E4743" s="27" t="str">
        <f>VLOOKUP(B4743,'大货清单（不定期按GOMS更新）'!A:H,4,0)</f>
        <v>FR,DE,IT,NL,PL,SE,BE</v>
      </c>
      <c r="F4743" s="27" t="str">
        <f>VLOOKUP(B4743,'大货清单（不定期按GOMS更新）'!A:H,2,0)</f>
        <v>Floor One S5 Pro 2</v>
      </c>
      <c r="G4743" s="28">
        <f>VLOOKUP(B4743,'大货清单（不定期按GOMS更新）'!A:I,9,FALSE)</f>
        <v>6972200196125</v>
      </c>
      <c r="H4743" s="27" t="str">
        <f>VLOOKUP(B4743,'大货清单（不定期按GOMS更新）'!A:H,7,0)</f>
        <v>Black</v>
      </c>
      <c r="I4743" s="27" t="str">
        <f>VLOOKUP(B4743,'大货清单（不定期按GOMS更新）'!A:F,6,FALSE)</f>
        <v>PHASEOUT</v>
      </c>
      <c r="J4743" s="27" t="str">
        <f>VLOOKUP(B4743,'大货清单（不定期按GOMS更新）'!A:K,11,FALSE)</f>
        <v>8</v>
      </c>
      <c r="K4743" s="27" t="str">
        <f>VLOOKUP(B4743,'大货清单（不定期按GOMS更新）'!A:N,12,FALSE)</f>
        <v>326</v>
      </c>
      <c r="L4743" s="27" t="str">
        <f>VLOOKUP(B4743,'大货清单（不定期按GOMS更新）'!A:M,13,FALSE)</f>
        <v>296</v>
      </c>
      <c r="M4743" s="27" t="str">
        <f>VLOOKUP(B4743,'大货清单（不定期按GOMS更新）'!A:N,14,FALSE)</f>
        <v>672</v>
      </c>
      <c r="N4743" s="53" t="s">
        <v>773</v>
      </c>
      <c r="O4743" s="27">
        <f>IFERROR(VLOOKUP(N4743,'散件迭代（不定期更新）'!C:J,8,FALSE),0)</f>
        <v>0</v>
      </c>
      <c r="P4743" s="27" t="str">
        <f>IFERROR(VLOOKUP(N4743,'散件（更新）'!B:H,3,FALSE),0)</f>
        <v>206-2019-0115</v>
      </c>
      <c r="Q4743" s="27" t="str">
        <f>VLOOKUP(N4743,'散件（更新）'!B:H,2,FALSE)</f>
        <v>114-20190115</v>
      </c>
      <c r="R4743" s="27" t="str">
        <f>VLOOKUP(N4743,'散件（更新）'!B:H,7,FALSE)</f>
        <v>Motor</v>
      </c>
      <c r="S4743" s="27" t="str">
        <f>VLOOKUP(N4743,'散件（更新）'!B:E,4,FALSE)</f>
        <v>https://tineco-yxzt.oss-accelerate.aliyuncs.com/20231219/9FWRM100000_1702948028087.png</v>
      </c>
      <c r="T4743" s="27" t="s">
        <v>8759</v>
      </c>
      <c r="U4743" s="28" t="str">
        <f>VLOOKUP(N4743,'散件（更新）'!B:G,6,FALSE)</f>
        <v>无刷电机</v>
      </c>
      <c r="V4743" s="28" t="str">
        <f>VLOOKUP(N4743,'散件（更新）'!B:I,8,FALSE)</f>
        <v>6972200197030</v>
      </c>
    </row>
    <row r="4744" spans="1:22">
      <c r="A4744" s="57">
        <v>46169</v>
      </c>
      <c r="B4744" s="53" t="s">
        <v>126</v>
      </c>
      <c r="C4744" s="27" t="str">
        <f>VLOOKUP(B4744,'大货清单（不定期按GOMS更新）'!A:H,8,0)</f>
        <v>109-20190205</v>
      </c>
      <c r="D4744" s="27" t="str">
        <f>VLOOKUP(B4744,'大货清单（不定期按GOMS更新）'!A:C,3,0)</f>
        <v>CL2019B-05</v>
      </c>
      <c r="E4744" s="27" t="str">
        <f>VLOOKUP(B4744,'大货清单（不定期按GOMS更新）'!A:H,4,0)</f>
        <v>FR,DE,IT,NL,PL,SE,BE</v>
      </c>
      <c r="F4744" s="27" t="str">
        <f>VLOOKUP(B4744,'大货清单（不定期按GOMS更新）'!A:H,2,0)</f>
        <v>Floor One S5 Pro 2</v>
      </c>
      <c r="G4744" s="28">
        <f>VLOOKUP(B4744,'大货清单（不定期按GOMS更新）'!A:I,9,FALSE)</f>
        <v>6972200196125</v>
      </c>
      <c r="H4744" s="27" t="str">
        <f>VLOOKUP(B4744,'大货清单（不定期按GOMS更新）'!A:H,7,0)</f>
        <v>Black</v>
      </c>
      <c r="I4744" s="27" t="str">
        <f>VLOOKUP(B4744,'大货清单（不定期按GOMS更新）'!A:F,6,FALSE)</f>
        <v>PHASEOUT</v>
      </c>
      <c r="J4744" s="27" t="str">
        <f>VLOOKUP(B4744,'大货清单（不定期按GOMS更新）'!A:K,11,FALSE)</f>
        <v>8</v>
      </c>
      <c r="K4744" s="27" t="str">
        <f>VLOOKUP(B4744,'大货清单（不定期按GOMS更新）'!A:N,12,FALSE)</f>
        <v>326</v>
      </c>
      <c r="L4744" s="27" t="str">
        <f>VLOOKUP(B4744,'大货清单（不定期按GOMS更新）'!A:M,13,FALSE)</f>
        <v>296</v>
      </c>
      <c r="M4744" s="27" t="str">
        <f>VLOOKUP(B4744,'大货清单（不定期按GOMS更新）'!A:N,14,FALSE)</f>
        <v>672</v>
      </c>
      <c r="N4744" s="53" t="s">
        <v>776</v>
      </c>
      <c r="O4744" s="27">
        <f>IFERROR(VLOOKUP(N4744,'散件迭代（不定期更新）'!C:J,8,FALSE),0)</f>
        <v>0</v>
      </c>
      <c r="P4744" s="27" t="str">
        <f>IFERROR(VLOOKUP(N4744,'散件（更新）'!B:H,3,FALSE),0)</f>
        <v>206-2019-0116</v>
      </c>
      <c r="Q4744" s="27" t="str">
        <f>VLOOKUP(N4744,'散件（更新）'!B:H,2,FALSE)</f>
        <v>114-20190116</v>
      </c>
      <c r="R4744" s="27" t="str">
        <f>VLOOKUP(N4744,'散件（更新）'!B:H,7,FALSE)</f>
        <v>Motor</v>
      </c>
      <c r="S4744" s="27" t="str">
        <f>VLOOKUP(N4744,'散件（更新）'!B:E,4,FALSE)</f>
        <v>https://tineco-yxzt.oss-accelerate.aliyuncs.com/20231219/9FWRM100100_1702948028155.png</v>
      </c>
      <c r="T4744" s="27" t="s">
        <v>8759</v>
      </c>
      <c r="U4744" s="28" t="str">
        <f>VLOOKUP(N4744,'散件（更新）'!B:G,6,FALSE)</f>
        <v>地刷电机齿轮箱组件</v>
      </c>
      <c r="V4744" s="28" t="str">
        <f>VLOOKUP(N4744,'散件（更新）'!B:I,8,FALSE)</f>
        <v>6972200197047</v>
      </c>
    </row>
    <row r="4745" spans="1:22">
      <c r="A4745" s="57">
        <v>46169</v>
      </c>
      <c r="B4745" s="53" t="s">
        <v>126</v>
      </c>
      <c r="C4745" s="27" t="str">
        <f>VLOOKUP(B4745,'大货清单（不定期按GOMS更新）'!A:H,8,0)</f>
        <v>109-20190205</v>
      </c>
      <c r="D4745" s="27" t="str">
        <f>VLOOKUP(B4745,'大货清单（不定期按GOMS更新）'!A:C,3,0)</f>
        <v>CL2019B-05</v>
      </c>
      <c r="E4745" s="27" t="str">
        <f>VLOOKUP(B4745,'大货清单（不定期按GOMS更新）'!A:H,4,0)</f>
        <v>FR,DE,IT,NL,PL,SE,BE</v>
      </c>
      <c r="F4745" s="27" t="str">
        <f>VLOOKUP(B4745,'大货清单（不定期按GOMS更新）'!A:H,2,0)</f>
        <v>Floor One S5 Pro 2</v>
      </c>
      <c r="G4745" s="28">
        <f>VLOOKUP(B4745,'大货清单（不定期按GOMS更新）'!A:I,9,FALSE)</f>
        <v>6972200196125</v>
      </c>
      <c r="H4745" s="27" t="str">
        <f>VLOOKUP(B4745,'大货清单（不定期按GOMS更新）'!A:H,7,0)</f>
        <v>Black</v>
      </c>
      <c r="I4745" s="27" t="str">
        <f>VLOOKUP(B4745,'大货清单（不定期按GOMS更新）'!A:F,6,FALSE)</f>
        <v>PHASEOUT</v>
      </c>
      <c r="J4745" s="27" t="str">
        <f>VLOOKUP(B4745,'大货清单（不定期按GOMS更新）'!A:K,11,FALSE)</f>
        <v>8</v>
      </c>
      <c r="K4745" s="27" t="str">
        <f>VLOOKUP(B4745,'大货清单（不定期按GOMS更新）'!A:N,12,FALSE)</f>
        <v>326</v>
      </c>
      <c r="L4745" s="27" t="str">
        <f>VLOOKUP(B4745,'大货清单（不定期按GOMS更新）'!A:M,13,FALSE)</f>
        <v>296</v>
      </c>
      <c r="M4745" s="27" t="str">
        <f>VLOOKUP(B4745,'大货清单（不定期按GOMS更新）'!A:N,14,FALSE)</f>
        <v>672</v>
      </c>
      <c r="N4745" s="53" t="s">
        <v>766</v>
      </c>
      <c r="O4745" s="27">
        <f>IFERROR(VLOOKUP(N4745,'散件迭代（不定期更新）'!C:J,8,FALSE),0)</f>
        <v>0</v>
      </c>
      <c r="P4745" s="27" t="str">
        <f>IFERROR(VLOOKUP(N4745,'散件（更新）'!B:H,3,FALSE),0)</f>
        <v>206-2019-0113</v>
      </c>
      <c r="Q4745" s="27" t="str">
        <f>VLOOKUP(N4745,'散件（更新）'!B:H,2,FALSE)</f>
        <v>114-20190113</v>
      </c>
      <c r="R4745" s="27" t="str">
        <f>VLOOKUP(N4745,'散件（更新）'!B:H,7,FALSE)</f>
        <v>PCBA</v>
      </c>
      <c r="S4745" s="27">
        <f>VLOOKUP(N4745,'散件（更新）'!B:E,4,FALSE)</f>
        <v>0</v>
      </c>
      <c r="T4745" s="27" t="s">
        <v>8759</v>
      </c>
      <c r="U4745" s="28" t="str">
        <f>VLOOKUP(N4745,'散件（更新）'!B:G,6,FALSE)</f>
        <v>主控制板LCD</v>
      </c>
      <c r="V4745" s="28" t="str">
        <f>VLOOKUP(N4745,'散件（更新）'!B:I,8,FALSE)</f>
        <v>6972200197016</v>
      </c>
    </row>
    <row r="4746" spans="1:22">
      <c r="A4746" s="57">
        <v>46169</v>
      </c>
      <c r="B4746" s="53" t="s">
        <v>126</v>
      </c>
      <c r="C4746" s="27" t="str">
        <f>VLOOKUP(B4746,'大货清单（不定期按GOMS更新）'!A:H,8,0)</f>
        <v>109-20190205</v>
      </c>
      <c r="D4746" s="27" t="str">
        <f>VLOOKUP(B4746,'大货清单（不定期按GOMS更新）'!A:C,3,0)</f>
        <v>CL2019B-05</v>
      </c>
      <c r="E4746" s="27" t="str">
        <f>VLOOKUP(B4746,'大货清单（不定期按GOMS更新）'!A:H,4,0)</f>
        <v>FR,DE,IT,NL,PL,SE,BE</v>
      </c>
      <c r="F4746" s="27" t="str">
        <f>VLOOKUP(B4746,'大货清单（不定期按GOMS更新）'!A:H,2,0)</f>
        <v>Floor One S5 Pro 2</v>
      </c>
      <c r="G4746" s="28">
        <f>VLOOKUP(B4746,'大货清单（不定期按GOMS更新）'!A:I,9,FALSE)</f>
        <v>6972200196125</v>
      </c>
      <c r="H4746" s="27" t="str">
        <f>VLOOKUP(B4746,'大货清单（不定期按GOMS更新）'!A:H,7,0)</f>
        <v>Black</v>
      </c>
      <c r="I4746" s="27" t="str">
        <f>VLOOKUP(B4746,'大货清单（不定期按GOMS更新）'!A:F,6,FALSE)</f>
        <v>PHASEOUT</v>
      </c>
      <c r="J4746" s="27" t="str">
        <f>VLOOKUP(B4746,'大货清单（不定期按GOMS更新）'!A:K,11,FALSE)</f>
        <v>8</v>
      </c>
      <c r="K4746" s="27" t="str">
        <f>VLOOKUP(B4746,'大货清单（不定期按GOMS更新）'!A:N,12,FALSE)</f>
        <v>326</v>
      </c>
      <c r="L4746" s="27" t="str">
        <f>VLOOKUP(B4746,'大货清单（不定期按GOMS更新）'!A:M,13,FALSE)</f>
        <v>296</v>
      </c>
      <c r="M4746" s="27" t="str">
        <f>VLOOKUP(B4746,'大货清单（不定期按GOMS更新）'!A:N,14,FALSE)</f>
        <v>672</v>
      </c>
      <c r="N4746" s="53" t="s">
        <v>3814</v>
      </c>
      <c r="O4746" s="27">
        <f>IFERROR(VLOOKUP(N4746,'散件迭代（不定期更新）'!C:J,8,FALSE),0)</f>
        <v>0</v>
      </c>
      <c r="P4746" s="27" t="str">
        <f>IFERROR(VLOOKUP(N4746,'散件（更新）'!B:H,3,FALSE),0)</f>
        <v>206-2019-0119</v>
      </c>
      <c r="Q4746" s="27" t="str">
        <f>VLOOKUP(N4746,'散件（更新）'!B:H,2,FALSE)</f>
        <v>114-20190119</v>
      </c>
      <c r="R4746" s="27" t="str">
        <f>VLOOKUP(N4746,'散件（更新）'!B:H,7,FALSE)</f>
        <v>PCBA</v>
      </c>
      <c r="S4746" s="27" t="str">
        <f>VLOOKUP(N4746,'散件（更新）'!B:E,4,FALSE)</f>
        <v>https://tineco-yxzt.oss-accelerate.aliyuncs.com/20231219/9FWRP100200_1702948029289.png</v>
      </c>
      <c r="T4746" s="27" t="s">
        <v>8759</v>
      </c>
      <c r="U4746" s="28" t="str">
        <f>VLOOKUP(N4746,'散件（更新）'!B:G,6,FALSE)</f>
        <v>带风扇主控板组件LCD</v>
      </c>
      <c r="V4746" s="28" t="str">
        <f>VLOOKUP(N4746,'散件（更新）'!B:I,8,FALSE)</f>
        <v>6972200197283</v>
      </c>
    </row>
    <row r="4747" spans="1:22">
      <c r="A4747" s="57">
        <v>46169</v>
      </c>
      <c r="B4747" s="53" t="s">
        <v>126</v>
      </c>
      <c r="C4747" s="27" t="str">
        <f>VLOOKUP(B4747,'大货清单（不定期按GOMS更新）'!A:H,8,0)</f>
        <v>109-20190205</v>
      </c>
      <c r="D4747" s="27" t="str">
        <f>VLOOKUP(B4747,'大货清单（不定期按GOMS更新）'!A:C,3,0)</f>
        <v>CL2019B-05</v>
      </c>
      <c r="E4747" s="27" t="str">
        <f>VLOOKUP(B4747,'大货清单（不定期按GOMS更新）'!A:H,4,0)</f>
        <v>FR,DE,IT,NL,PL,SE,BE</v>
      </c>
      <c r="F4747" s="27" t="str">
        <f>VLOOKUP(B4747,'大货清单（不定期按GOMS更新）'!A:H,2,0)</f>
        <v>Floor One S5 Pro 2</v>
      </c>
      <c r="G4747" s="28">
        <f>VLOOKUP(B4747,'大货清单（不定期按GOMS更新）'!A:I,9,FALSE)</f>
        <v>6972200196125</v>
      </c>
      <c r="H4747" s="27" t="str">
        <f>VLOOKUP(B4747,'大货清单（不定期按GOMS更新）'!A:H,7,0)</f>
        <v>Black</v>
      </c>
      <c r="I4747" s="27" t="str">
        <f>VLOOKUP(B4747,'大货清单（不定期按GOMS更新）'!A:F,6,FALSE)</f>
        <v>PHASEOUT</v>
      </c>
      <c r="J4747" s="27" t="str">
        <f>VLOOKUP(B4747,'大货清单（不定期按GOMS更新）'!A:K,11,FALSE)</f>
        <v>8</v>
      </c>
      <c r="K4747" s="27" t="str">
        <f>VLOOKUP(B4747,'大货清单（不定期按GOMS更新）'!A:N,12,FALSE)</f>
        <v>326</v>
      </c>
      <c r="L4747" s="27" t="str">
        <f>VLOOKUP(B4747,'大货清单（不定期按GOMS更新）'!A:M,13,FALSE)</f>
        <v>296</v>
      </c>
      <c r="M4747" s="27" t="str">
        <f>VLOOKUP(B4747,'大货清单（不定期按GOMS更新）'!A:N,14,FALSE)</f>
        <v>672</v>
      </c>
      <c r="N4747" s="53" t="s">
        <v>1122</v>
      </c>
      <c r="O4747" s="27">
        <f>IFERROR(VLOOKUP(N4747,'散件迭代（不定期更新）'!C:J,8,FALSE),0)</f>
        <v>0</v>
      </c>
      <c r="P4747" s="27" t="str">
        <f>IFERROR(VLOOKUP(N4747,'散件（更新）'!B:H,3,FALSE),0)</f>
        <v>206-2019-0201</v>
      </c>
      <c r="Q4747" s="27" t="str">
        <f>VLOOKUP(N4747,'散件（更新）'!B:H,2,FALSE)</f>
        <v>114-20190201</v>
      </c>
      <c r="R4747" s="27" t="str">
        <f>VLOOKUP(N4747,'散件（更新）'!B:H,7,FALSE)</f>
        <v>PCBA</v>
      </c>
      <c r="S4747" s="27" t="str">
        <f>VLOOKUP(N4747,'散件（更新）'!B:E,4,FALSE)</f>
        <v>https://tineco-yxzt.oss-accelerate.aliyuncs.com/20231219/9FWRP100400_1702948029431.png</v>
      </c>
      <c r="T4747" s="27" t="s">
        <v>8759</v>
      </c>
      <c r="U4747" s="28" t="str">
        <f>VLOOKUP(N4747,'散件（更新）'!B:G,6,FALSE)</f>
        <v>LCD主控板组件（国际版电解）+散热风扇</v>
      </c>
      <c r="V4747" s="28" t="str">
        <f>VLOOKUP(N4747,'散件（更新）'!B:I,8,FALSE)</f>
        <v>6972200198549</v>
      </c>
    </row>
    <row r="4748" spans="1:22">
      <c r="A4748" s="57">
        <v>46169</v>
      </c>
      <c r="B4748" s="53" t="s">
        <v>126</v>
      </c>
      <c r="C4748" s="27" t="str">
        <f>VLOOKUP(B4748,'大货清单（不定期按GOMS更新）'!A:H,8,0)</f>
        <v>109-20190205</v>
      </c>
      <c r="D4748" s="27" t="str">
        <f>VLOOKUP(B4748,'大货清单（不定期按GOMS更新）'!A:C,3,0)</f>
        <v>CL2019B-05</v>
      </c>
      <c r="E4748" s="27" t="str">
        <f>VLOOKUP(B4748,'大货清单（不定期按GOMS更新）'!A:H,4,0)</f>
        <v>FR,DE,IT,NL,PL,SE,BE</v>
      </c>
      <c r="F4748" s="27" t="str">
        <f>VLOOKUP(B4748,'大货清单（不定期按GOMS更新）'!A:H,2,0)</f>
        <v>Floor One S5 Pro 2</v>
      </c>
      <c r="G4748" s="28">
        <f>VLOOKUP(B4748,'大货清单（不定期按GOMS更新）'!A:I,9,FALSE)</f>
        <v>6972200196125</v>
      </c>
      <c r="H4748" s="27" t="str">
        <f>VLOOKUP(B4748,'大货清单（不定期按GOMS更新）'!A:H,7,0)</f>
        <v>Black</v>
      </c>
      <c r="I4748" s="27" t="str">
        <f>VLOOKUP(B4748,'大货清单（不定期按GOMS更新）'!A:F,6,FALSE)</f>
        <v>PHASEOUT</v>
      </c>
      <c r="J4748" s="27" t="str">
        <f>VLOOKUP(B4748,'大货清单（不定期按GOMS更新）'!A:K,11,FALSE)</f>
        <v>8</v>
      </c>
      <c r="K4748" s="27" t="str">
        <f>VLOOKUP(B4748,'大货清单（不定期按GOMS更新）'!A:N,12,FALSE)</f>
        <v>326</v>
      </c>
      <c r="L4748" s="27" t="str">
        <f>VLOOKUP(B4748,'大货清单（不定期按GOMS更新）'!A:M,13,FALSE)</f>
        <v>296</v>
      </c>
      <c r="M4748" s="27" t="str">
        <f>VLOOKUP(B4748,'大货清单（不定期按GOMS更新）'!A:N,14,FALSE)</f>
        <v>672</v>
      </c>
      <c r="N4748" s="53" t="s">
        <v>756</v>
      </c>
      <c r="O4748" s="27" t="str">
        <f>IFERROR(VLOOKUP(N4748,'散件迭代（不定期更新）'!C:J,8,FALSE),0)</f>
        <v>A63</v>
      </c>
      <c r="P4748" s="27" t="str">
        <f>IFERROR(VLOOKUP(N4748,'散件（更新）'!B:H,3,FALSE),0)</f>
        <v>206-2019-0112</v>
      </c>
      <c r="Q4748" s="27" t="str">
        <f>VLOOKUP(N4748,'散件（更新）'!B:H,2,FALSE)</f>
        <v>114-20190112</v>
      </c>
      <c r="R4748" s="27" t="str">
        <f>VLOOKUP(N4748,'散件（更新）'!B:H,7,FALSE)</f>
        <v>Scraper</v>
      </c>
      <c r="S4748" s="27" t="str">
        <f>VLOOKUP(N4748,'散件（更新）'!B:E,4,FALSE)</f>
        <v>https://tineco-yxzt.oss-accelerate.aliyuncs.com/20240701/2019guatiao_1719817721080.png</v>
      </c>
      <c r="T4748" s="27" t="s">
        <v>8759</v>
      </c>
      <c r="U4748" s="28" t="str">
        <f>VLOOKUP(N4748,'散件（更新）'!B:G,6,FALSE)</f>
        <v>刮条组件</v>
      </c>
      <c r="V4748" s="28" t="str">
        <f>VLOOKUP(N4748,'散件（更新）'!B:I,8,FALSE)</f>
        <v>6972200196989</v>
      </c>
    </row>
    <row r="4749" spans="1:22">
      <c r="A4749" s="57">
        <v>46169</v>
      </c>
      <c r="B4749" s="53" t="s">
        <v>126</v>
      </c>
      <c r="C4749" s="27" t="str">
        <f>VLOOKUP(B4749,'大货清单（不定期按GOMS更新）'!A:H,8,0)</f>
        <v>109-20190205</v>
      </c>
      <c r="D4749" s="27" t="str">
        <f>VLOOKUP(B4749,'大货清单（不定期按GOMS更新）'!A:C,3,0)</f>
        <v>CL2019B-05</v>
      </c>
      <c r="E4749" s="27" t="str">
        <f>VLOOKUP(B4749,'大货清单（不定期按GOMS更新）'!A:H,4,0)</f>
        <v>FR,DE,IT,NL,PL,SE,BE</v>
      </c>
      <c r="F4749" s="27" t="str">
        <f>VLOOKUP(B4749,'大货清单（不定期按GOMS更新）'!A:H,2,0)</f>
        <v>Floor One S5 Pro 2</v>
      </c>
      <c r="G4749" s="28">
        <f>VLOOKUP(B4749,'大货清单（不定期按GOMS更新）'!A:I,9,FALSE)</f>
        <v>6972200196125</v>
      </c>
      <c r="H4749" s="27" t="str">
        <f>VLOOKUP(B4749,'大货清单（不定期按GOMS更新）'!A:H,7,0)</f>
        <v>Black</v>
      </c>
      <c r="I4749" s="27" t="str">
        <f>VLOOKUP(B4749,'大货清单（不定期按GOMS更新）'!A:F,6,FALSE)</f>
        <v>PHASEOUT</v>
      </c>
      <c r="J4749" s="27" t="str">
        <f>VLOOKUP(B4749,'大货清单（不定期按GOMS更新）'!A:K,11,FALSE)</f>
        <v>8</v>
      </c>
      <c r="K4749" s="27" t="str">
        <f>VLOOKUP(B4749,'大货清单（不定期按GOMS更新）'!A:N,12,FALSE)</f>
        <v>326</v>
      </c>
      <c r="L4749" s="27" t="str">
        <f>VLOOKUP(B4749,'大货清单（不定期按GOMS更新）'!A:M,13,FALSE)</f>
        <v>296</v>
      </c>
      <c r="M4749" s="27" t="str">
        <f>VLOOKUP(B4749,'大货清单（不定期按GOMS更新）'!A:N,14,FALSE)</f>
        <v>672</v>
      </c>
      <c r="N4749" s="53" t="s">
        <v>770</v>
      </c>
      <c r="O4749" s="27">
        <f>IFERROR(VLOOKUP(N4749,'散件迭代（不定期更新）'!C:J,8,FALSE),0)</f>
        <v>0</v>
      </c>
      <c r="P4749" s="27" t="str">
        <f>IFERROR(VLOOKUP(N4749,'散件（更新）'!B:H,3,FALSE),0)</f>
        <v>206-2019-0114</v>
      </c>
      <c r="Q4749" s="27" t="str">
        <f>VLOOKUP(N4749,'散件（更新）'!B:H,2,FALSE)</f>
        <v>114-20190114</v>
      </c>
      <c r="R4749" s="27" t="str">
        <f>VLOOKUP(N4749,'散件（更新）'!B:H,7,FALSE)</f>
        <v>Sensor</v>
      </c>
      <c r="S4749" s="27" t="str">
        <f>VLOOKUP(N4749,'散件（更新）'!B:E,4,FALSE)</f>
        <v>https://tineco-yxzt.oss-accelerate.aliyuncs.com/20240701/2019guangdian_1719817775917.png</v>
      </c>
      <c r="T4749" s="27" t="s">
        <v>8759</v>
      </c>
      <c r="U4749" s="28" t="str">
        <f>VLOOKUP(N4749,'散件（更新）'!B:G,6,FALSE)</f>
        <v>光电液位传感器</v>
      </c>
      <c r="V4749" s="28" t="str">
        <f>VLOOKUP(N4749,'散件（更新）'!B:I,8,FALSE)</f>
        <v>6972200197023</v>
      </c>
    </row>
    <row r="4750" spans="1:22">
      <c r="A4750" s="57">
        <v>46169</v>
      </c>
      <c r="B4750" s="53" t="s">
        <v>126</v>
      </c>
      <c r="C4750" s="27" t="str">
        <f>VLOOKUP(B4750,'大货清单（不定期按GOMS更新）'!A:H,8,0)</f>
        <v>109-20190205</v>
      </c>
      <c r="D4750" s="27" t="str">
        <f>VLOOKUP(B4750,'大货清单（不定期按GOMS更新）'!A:C,3,0)</f>
        <v>CL2019B-05</v>
      </c>
      <c r="E4750" s="27" t="str">
        <f>VLOOKUP(B4750,'大货清单（不定期按GOMS更新）'!A:H,4,0)</f>
        <v>FR,DE,IT,NL,PL,SE,BE</v>
      </c>
      <c r="F4750" s="27" t="str">
        <f>VLOOKUP(B4750,'大货清单（不定期按GOMS更新）'!A:H,2,0)</f>
        <v>Floor One S5 Pro 2</v>
      </c>
      <c r="G4750" s="28">
        <f>VLOOKUP(B4750,'大货清单（不定期按GOMS更新）'!A:I,9,FALSE)</f>
        <v>6972200196125</v>
      </c>
      <c r="H4750" s="27" t="str">
        <f>VLOOKUP(B4750,'大货清单（不定期按GOMS更新）'!A:H,7,0)</f>
        <v>Black</v>
      </c>
      <c r="I4750" s="27" t="str">
        <f>VLOOKUP(B4750,'大货清单（不定期按GOMS更新）'!A:F,6,FALSE)</f>
        <v>PHASEOUT</v>
      </c>
      <c r="J4750" s="27" t="str">
        <f>VLOOKUP(B4750,'大货清单（不定期按GOMS更新）'!A:K,11,FALSE)</f>
        <v>8</v>
      </c>
      <c r="K4750" s="27" t="str">
        <f>VLOOKUP(B4750,'大货清单（不定期按GOMS更新）'!A:N,12,FALSE)</f>
        <v>326</v>
      </c>
      <c r="L4750" s="27" t="str">
        <f>VLOOKUP(B4750,'大货清单（不定期按GOMS更新）'!A:M,13,FALSE)</f>
        <v>296</v>
      </c>
      <c r="M4750" s="27" t="str">
        <f>VLOOKUP(B4750,'大货清单（不定期按GOMS更新）'!A:N,14,FALSE)</f>
        <v>672</v>
      </c>
      <c r="N4750" s="53" t="s">
        <v>780</v>
      </c>
      <c r="O4750" s="27">
        <f>IFERROR(VLOOKUP(N4750,'散件迭代（不定期更新）'!C:J,8,FALSE),0)</f>
        <v>0</v>
      </c>
      <c r="P4750" s="27" t="str">
        <f>IFERROR(VLOOKUP(N4750,'散件（更新）'!B:H,3,FALSE),0)</f>
        <v>206-2019-0117</v>
      </c>
      <c r="Q4750" s="27" t="str">
        <f>VLOOKUP(N4750,'散件（更新）'!B:H,2,FALSE)</f>
        <v>114-20190117</v>
      </c>
      <c r="R4750" s="27" t="str">
        <f>VLOOKUP(N4750,'散件（更新）'!B:H,7,FALSE)</f>
        <v>Pump</v>
      </c>
      <c r="S4750" s="27" t="str">
        <f>VLOOKUP(N4750,'散件（更新）'!B:E,4,FALSE)</f>
        <v>https://tineco-yxzt.oss-accelerate.aliyuncs.com/20231219/9FWRU100000_1702948034719.png</v>
      </c>
      <c r="T4750" s="27" t="s">
        <v>8759</v>
      </c>
      <c r="U4750" s="28" t="str">
        <f>VLOOKUP(N4750,'散件（更新）'!B:G,6,FALSE)</f>
        <v>蠕动泵</v>
      </c>
      <c r="V4750" s="28" t="str">
        <f>VLOOKUP(N4750,'散件（更新）'!B:I,8,FALSE)</f>
        <v>6972200197054</v>
      </c>
    </row>
    <row r="4751" spans="1:22">
      <c r="A4751" s="57">
        <v>46169</v>
      </c>
      <c r="B4751" s="53" t="s">
        <v>126</v>
      </c>
      <c r="C4751" s="27" t="str">
        <f>VLOOKUP(B4751,'大货清单（不定期按GOMS更新）'!A:H,8,0)</f>
        <v>109-20190205</v>
      </c>
      <c r="D4751" s="27" t="str">
        <f>VLOOKUP(B4751,'大货清单（不定期按GOMS更新）'!A:C,3,0)</f>
        <v>CL2019B-05</v>
      </c>
      <c r="E4751" s="27" t="str">
        <f>VLOOKUP(B4751,'大货清单（不定期按GOMS更新）'!A:H,4,0)</f>
        <v>FR,DE,IT,NL,PL,SE,BE</v>
      </c>
      <c r="F4751" s="27" t="str">
        <f>VLOOKUP(B4751,'大货清单（不定期按GOMS更新）'!A:H,2,0)</f>
        <v>Floor One S5 Pro 2</v>
      </c>
      <c r="G4751" s="28">
        <f>VLOOKUP(B4751,'大货清单（不定期按GOMS更新）'!A:I,9,FALSE)</f>
        <v>6972200196125</v>
      </c>
      <c r="H4751" s="27" t="str">
        <f>VLOOKUP(B4751,'大货清单（不定期按GOMS更新）'!A:H,7,0)</f>
        <v>Black</v>
      </c>
      <c r="I4751" s="27" t="str">
        <f>VLOOKUP(B4751,'大货清单（不定期按GOMS更新）'!A:F,6,FALSE)</f>
        <v>PHASEOUT</v>
      </c>
      <c r="J4751" s="27" t="str">
        <f>VLOOKUP(B4751,'大货清单（不定期按GOMS更新）'!A:K,11,FALSE)</f>
        <v>8</v>
      </c>
      <c r="K4751" s="27" t="str">
        <f>VLOOKUP(B4751,'大货清单（不定期按GOMS更新）'!A:N,12,FALSE)</f>
        <v>326</v>
      </c>
      <c r="L4751" s="27" t="str">
        <f>VLOOKUP(B4751,'大货清单（不定期按GOMS更新）'!A:M,13,FALSE)</f>
        <v>296</v>
      </c>
      <c r="M4751" s="27" t="str">
        <f>VLOOKUP(B4751,'大货清单（不定期按GOMS更新）'!A:N,14,FALSE)</f>
        <v>672</v>
      </c>
      <c r="N4751" s="53" t="s">
        <v>1043</v>
      </c>
      <c r="O4751" s="27" t="str">
        <f>IFERROR(VLOOKUP(N4751,'散件迭代（不定期更新）'!C:J,8,FALSE),0)</f>
        <v>A22</v>
      </c>
      <c r="P4751" s="27" t="str">
        <f>IFERROR(VLOOKUP(N4751,'散件（更新）'!B:H,3,FALSE),0)</f>
        <v>206-1879-0109</v>
      </c>
      <c r="Q4751" s="27" t="str">
        <f>VLOOKUP(N4751,'散件（更新）'!B:H,2,FALSE)</f>
        <v>114-18790109</v>
      </c>
      <c r="R4751" s="27" t="str">
        <f>VLOOKUP(N4751,'散件（更新）'!B:H,7,FALSE)</f>
        <v>3-In-1 Cleaning Tool</v>
      </c>
      <c r="S4751" s="27" t="str">
        <f>VLOOKUP(N4751,'散件（更新）'!B:E,4,FALSE)</f>
        <v>https://tineco-yxzt.oss-accelerate.aliyuncs.com/product/114-18790109.png</v>
      </c>
      <c r="T4751" s="27" t="s">
        <v>8759</v>
      </c>
      <c r="U4751" s="28" t="str">
        <f>VLOOKUP(N4751,'散件（更新）'!B:G,6,FALSE)</f>
        <v>AB1888清洁刷组件</v>
      </c>
      <c r="V4751" s="28" t="str">
        <f>VLOOKUP(N4751,'散件（更新）'!B:I,8,FALSE)</f>
        <v>6972200191809</v>
      </c>
    </row>
    <row r="4752" spans="1:22">
      <c r="A4752" s="57">
        <v>46169</v>
      </c>
      <c r="B4752" s="53" t="s">
        <v>126</v>
      </c>
      <c r="C4752" s="27" t="str">
        <f>VLOOKUP(B4752,'大货清单（不定期按GOMS更新）'!A:H,8,0)</f>
        <v>109-20190205</v>
      </c>
      <c r="D4752" s="27" t="str">
        <f>VLOOKUP(B4752,'大货清单（不定期按GOMS更新）'!A:C,3,0)</f>
        <v>CL2019B-05</v>
      </c>
      <c r="E4752" s="27" t="str">
        <f>VLOOKUP(B4752,'大货清单（不定期按GOMS更新）'!A:H,4,0)</f>
        <v>FR,DE,IT,NL,PL,SE,BE</v>
      </c>
      <c r="F4752" s="27" t="str">
        <f>VLOOKUP(B4752,'大货清单（不定期按GOMS更新）'!A:H,2,0)</f>
        <v>Floor One S5 Pro 2</v>
      </c>
      <c r="G4752" s="28">
        <f>VLOOKUP(B4752,'大货清单（不定期按GOMS更新）'!A:I,9,FALSE)</f>
        <v>6972200196125</v>
      </c>
      <c r="H4752" s="27" t="str">
        <f>VLOOKUP(B4752,'大货清单（不定期按GOMS更新）'!A:H,7,0)</f>
        <v>Black</v>
      </c>
      <c r="I4752" s="27" t="str">
        <f>VLOOKUP(B4752,'大货清单（不定期按GOMS更新）'!A:F,6,FALSE)</f>
        <v>PHASEOUT</v>
      </c>
      <c r="J4752" s="27" t="str">
        <f>VLOOKUP(B4752,'大货清单（不定期按GOMS更新）'!A:K,11,FALSE)</f>
        <v>8</v>
      </c>
      <c r="K4752" s="27" t="str">
        <f>VLOOKUP(B4752,'大货清单（不定期按GOMS更新）'!A:N,12,FALSE)</f>
        <v>326</v>
      </c>
      <c r="L4752" s="27" t="str">
        <f>VLOOKUP(B4752,'大货清单（不定期按GOMS更新）'!A:M,13,FALSE)</f>
        <v>296</v>
      </c>
      <c r="M4752" s="27" t="str">
        <f>VLOOKUP(B4752,'大货清单（不定期按GOMS更新）'!A:N,14,FALSE)</f>
        <v>672</v>
      </c>
      <c r="N4752" s="53" t="s">
        <v>1110</v>
      </c>
      <c r="O4752" s="27">
        <f>IFERROR(VLOOKUP(N4752,'散件迭代（不定期更新）'!C:J,8,FALSE),0)</f>
        <v>0</v>
      </c>
      <c r="P4752" s="27" t="str">
        <f>IFERROR(VLOOKUP(N4752,'散件（更新）'!B:H,3,FALSE),0)</f>
        <v>206-2019-0102</v>
      </c>
      <c r="Q4752" s="27" t="str">
        <f>VLOOKUP(N4752,'散件（更新）'!B:H,2,FALSE)</f>
        <v>114-20190102</v>
      </c>
      <c r="R4752" s="27" t="str">
        <f>VLOOKUP(N4752,'散件（更新）'!B:H,7,FALSE)</f>
        <v>Handle</v>
      </c>
      <c r="S4752" s="27" t="str">
        <f>VLOOKUP(N4752,'散件（更新）'!B:E,4,FALSE)</f>
        <v>https://tineco-yxzt.oss-accelerate.aliyuncs.com/20231227/9FWUH100100_1703640266068.png</v>
      </c>
      <c r="T4752" s="27" t="s">
        <v>8759</v>
      </c>
      <c r="U4752" s="28" t="str">
        <f>VLOOKUP(N4752,'散件（更新）'!B:G,6,FALSE)</f>
        <v>手柄组件LCD</v>
      </c>
      <c r="V4752" s="28" t="str">
        <f>VLOOKUP(N4752,'散件（更新）'!B:I,8,FALSE)</f>
        <v>6972200196446</v>
      </c>
    </row>
    <row r="4753" spans="1:22">
      <c r="A4753" s="57">
        <v>46169</v>
      </c>
      <c r="B4753" s="53" t="s">
        <v>126</v>
      </c>
      <c r="C4753" s="27" t="str">
        <f>VLOOKUP(B4753,'大货清单（不定期按GOMS更新）'!A:H,8,0)</f>
        <v>109-20190205</v>
      </c>
      <c r="D4753" s="27" t="str">
        <f>VLOOKUP(B4753,'大货清单（不定期按GOMS更新）'!A:C,3,0)</f>
        <v>CL2019B-05</v>
      </c>
      <c r="E4753" s="27" t="str">
        <f>VLOOKUP(B4753,'大货清单（不定期按GOMS更新）'!A:H,4,0)</f>
        <v>FR,DE,IT,NL,PL,SE,BE</v>
      </c>
      <c r="F4753" s="27" t="str">
        <f>VLOOKUP(B4753,'大货清单（不定期按GOMS更新）'!A:H,2,0)</f>
        <v>Floor One S5 Pro 2</v>
      </c>
      <c r="G4753" s="28">
        <f>VLOOKUP(B4753,'大货清单（不定期按GOMS更新）'!A:I,9,FALSE)</f>
        <v>6972200196125</v>
      </c>
      <c r="H4753" s="27" t="str">
        <f>VLOOKUP(B4753,'大货清单（不定期按GOMS更新）'!A:H,7,0)</f>
        <v>Black</v>
      </c>
      <c r="I4753" s="27" t="str">
        <f>VLOOKUP(B4753,'大货清单（不定期按GOMS更新）'!A:F,6,FALSE)</f>
        <v>PHASEOUT</v>
      </c>
      <c r="J4753" s="27" t="str">
        <f>VLOOKUP(B4753,'大货清单（不定期按GOMS更新）'!A:K,11,FALSE)</f>
        <v>8</v>
      </c>
      <c r="K4753" s="27" t="str">
        <f>VLOOKUP(B4753,'大货清单（不定期按GOMS更新）'!A:N,12,FALSE)</f>
        <v>326</v>
      </c>
      <c r="L4753" s="27" t="str">
        <f>VLOOKUP(B4753,'大货清单（不定期按GOMS更新）'!A:M,13,FALSE)</f>
        <v>296</v>
      </c>
      <c r="M4753" s="27" t="str">
        <f>VLOOKUP(B4753,'大货清单（不定期按GOMS更新）'!A:N,14,FALSE)</f>
        <v>672</v>
      </c>
      <c r="N4753" s="53" t="s">
        <v>1119</v>
      </c>
      <c r="O4753" s="27">
        <f>IFERROR(VLOOKUP(N4753,'散件迭代（不定期更新）'!C:J,8,FALSE),0)</f>
        <v>0</v>
      </c>
      <c r="P4753" s="27" t="str">
        <f>IFERROR(VLOOKUP(N4753,'散件（更新）'!B:H,3,FALSE),0)</f>
        <v>206-2019-0202</v>
      </c>
      <c r="Q4753" s="27" t="str">
        <f>VLOOKUP(N4753,'散件（更新）'!B:H,2,FALSE)</f>
        <v>114-20190202</v>
      </c>
      <c r="R4753" s="27" t="str">
        <f>VLOOKUP(N4753,'散件（更新）'!B:H,7,FALSE)</f>
        <v>Clean Water Tank</v>
      </c>
      <c r="S4753" s="27" t="str">
        <f>VLOOKUP(N4753,'散件（更新）'!B:E,4,FALSE)</f>
        <v>https://tineco-yxzt.oss-accelerate.aliyuncs.com/20231219/9FWWC100100_1702948036230.png</v>
      </c>
      <c r="T4753" s="27" t="s">
        <v>8759</v>
      </c>
      <c r="U4753" s="28" t="str">
        <f>VLOOKUP(N4753,'散件（更新）'!B:G,6,FALSE)</f>
        <v>溶液桶组件(消毒版)</v>
      </c>
      <c r="V4753" s="28" t="str">
        <f>VLOOKUP(N4753,'散件（更新）'!B:I,8,FALSE)</f>
        <v>6972200198556</v>
      </c>
    </row>
    <row r="4754" spans="1:22">
      <c r="A4754" s="57">
        <v>46169</v>
      </c>
      <c r="B4754" s="53" t="s">
        <v>126</v>
      </c>
      <c r="C4754" s="27" t="str">
        <f>VLOOKUP(B4754,'大货清单（不定期按GOMS更新）'!A:H,8,0)</f>
        <v>109-20190205</v>
      </c>
      <c r="D4754" s="27" t="str">
        <f>VLOOKUP(B4754,'大货清单（不定期按GOMS更新）'!A:C,3,0)</f>
        <v>CL2019B-05</v>
      </c>
      <c r="E4754" s="27" t="str">
        <f>VLOOKUP(B4754,'大货清单（不定期按GOMS更新）'!A:H,4,0)</f>
        <v>FR,DE,IT,NL,PL,SE,BE</v>
      </c>
      <c r="F4754" s="27" t="str">
        <f>VLOOKUP(B4754,'大货清单（不定期按GOMS更新）'!A:H,2,0)</f>
        <v>Floor One S5 Pro 2</v>
      </c>
      <c r="G4754" s="28">
        <f>VLOOKUP(B4754,'大货清单（不定期按GOMS更新）'!A:I,9,FALSE)</f>
        <v>6972200196125</v>
      </c>
      <c r="H4754" s="27" t="str">
        <f>VLOOKUP(B4754,'大货清单（不定期按GOMS更新）'!A:H,7,0)</f>
        <v>Black</v>
      </c>
      <c r="I4754" s="27" t="str">
        <f>VLOOKUP(B4754,'大货清单（不定期按GOMS更新）'!A:F,6,FALSE)</f>
        <v>PHASEOUT</v>
      </c>
      <c r="J4754" s="27" t="str">
        <f>VLOOKUP(B4754,'大货清单（不定期按GOMS更新）'!A:K,11,FALSE)</f>
        <v>8</v>
      </c>
      <c r="K4754" s="27" t="str">
        <f>VLOOKUP(B4754,'大货清单（不定期按GOMS更新）'!A:N,12,FALSE)</f>
        <v>326</v>
      </c>
      <c r="L4754" s="27" t="str">
        <f>VLOOKUP(B4754,'大货清单（不定期按GOMS更新）'!A:M,13,FALSE)</f>
        <v>296</v>
      </c>
      <c r="M4754" s="27" t="str">
        <f>VLOOKUP(B4754,'大货清单（不定期按GOMS更新）'!A:N,14,FALSE)</f>
        <v>672</v>
      </c>
      <c r="N4754" s="53" t="s">
        <v>1111</v>
      </c>
      <c r="O4754" s="27" t="str">
        <f>IFERROR(VLOOKUP(N4754,'散件迭代（不定期更新）'!C:J,8,FALSE),0)</f>
        <v>A53</v>
      </c>
      <c r="P4754" s="27" t="str">
        <f>IFERROR(VLOOKUP(N4754,'散件（更新）'!B:H,3,FALSE),0)</f>
        <v>206-2019-0103</v>
      </c>
      <c r="Q4754" s="27" t="str">
        <f>VLOOKUP(N4754,'散件（更新）'!B:H,2,FALSE)</f>
        <v>114-20190103</v>
      </c>
      <c r="R4754" s="27" t="str">
        <f>VLOOKUP(N4754,'散件（更新）'!B:H,7,FALSE)</f>
        <v>Dirt Water Tank</v>
      </c>
      <c r="S4754" s="27" t="str">
        <f>VLOOKUP(N4754,'散件（更新）'!B:E,4,FALSE)</f>
        <v>https://tineco-yxzt.oss-accelerate.aliyuncs.com/20231227/9FWWD100000_1703640266412.png</v>
      </c>
      <c r="T4754" s="27" t="s">
        <v>8759</v>
      </c>
      <c r="U4754" s="28" t="str">
        <f>VLOOKUP(N4754,'散件（更新）'!B:G,6,FALSE)</f>
        <v>回收桶组件</v>
      </c>
      <c r="V4754" s="28" t="str">
        <f>VLOOKUP(N4754,'散件（更新）'!B:I,8,FALSE)</f>
        <v>6972200196453</v>
      </c>
    </row>
    <row r="4755" spans="1:22">
      <c r="A4755" s="57">
        <v>46169</v>
      </c>
      <c r="B4755" s="53" t="s">
        <v>3140</v>
      </c>
      <c r="C4755" s="27" t="str">
        <f>VLOOKUP(B4755,'大货清单（不定期按GOMS更新）'!A:H,8,0)</f>
        <v>109-20190606</v>
      </c>
      <c r="D4755" s="27" t="str">
        <f>VLOOKUP(B4755,'大货清单（不定期按GOMS更新）'!A:C,3,0)</f>
        <v>CL2019F-06</v>
      </c>
      <c r="E4755" s="27" t="str">
        <f>VLOOKUP(B4755,'大货清单（不定期按GOMS更新）'!A:H,4,0)</f>
        <v>IE,GB</v>
      </c>
      <c r="F4755" s="27" t="str">
        <f>VLOOKUP(B4755,'大货清单（不定期按GOMS更新）'!A:H,2,0)</f>
        <v>Floor One S5 Extreme</v>
      </c>
      <c r="G4755" s="28">
        <f>VLOOKUP(B4755,'大货清单（不定期按GOMS更新）'!A:I,9,FALSE)</f>
        <v>6972200199249</v>
      </c>
      <c r="H4755" s="27" t="str">
        <f>VLOOKUP(B4755,'大货清单（不定期按GOMS更新）'!A:H,7,0)</f>
        <v>Blue</v>
      </c>
      <c r="I4755" s="27" t="str">
        <f>VLOOKUP(B4755,'大货清单（不定期按GOMS更新）'!A:F,6,FALSE)</f>
        <v>PHASEOUT</v>
      </c>
      <c r="J4755" s="27" t="str">
        <f>VLOOKUP(B4755,'大货清单（不定期按GOMS更新）'!A:K,11,FALSE)</f>
        <v>8.2</v>
      </c>
      <c r="K4755" s="27" t="str">
        <f>VLOOKUP(B4755,'大货清单（不定期按GOMS更新）'!A:N,12,FALSE)</f>
        <v>326</v>
      </c>
      <c r="L4755" s="27" t="str">
        <f>VLOOKUP(B4755,'大货清单（不定期按GOMS更新）'!A:M,13,FALSE)</f>
        <v>296</v>
      </c>
      <c r="M4755" s="27" t="str">
        <f>VLOOKUP(B4755,'大货清单（不定期按GOMS更新）'!A:N,14,FALSE)</f>
        <v>672</v>
      </c>
      <c r="N4755" s="53" t="s">
        <v>1113</v>
      </c>
      <c r="O4755" s="27" t="str">
        <f>IFERROR(VLOOKUP(N4755,'散件迭代（不定期更新）'!C:J,8,FALSE),0)</f>
        <v>A58</v>
      </c>
      <c r="P4755" s="27" t="str">
        <f>IFERROR(VLOOKUP(N4755,'散件（更新）'!B:H,3,FALSE),0)</f>
        <v>206-2019-0105</v>
      </c>
      <c r="Q4755" s="27" t="str">
        <f>VLOOKUP(N4755,'散件（更新）'!B:H,2,FALSE)</f>
        <v>114-20190105</v>
      </c>
      <c r="R4755" s="27" t="str">
        <f>VLOOKUP(N4755,'散件（更新）'!B:H,7,FALSE)</f>
        <v>Brush Roller Cover</v>
      </c>
      <c r="S4755" s="27" t="str">
        <f>VLOOKUP(N4755,'散件（更新）'!B:E,4,FALSE)</f>
        <v>https://tineco-yxzt.oss-accelerate.aliyuncs.com/20231219/9FWBC100000_1702948010314.png</v>
      </c>
      <c r="T4755" s="27" t="s">
        <v>8759</v>
      </c>
      <c r="U4755" s="28" t="str">
        <f>VLOOKUP(N4755,'散件（更新）'!B:G,6,FALSE)</f>
        <v>滚刷盖</v>
      </c>
      <c r="V4755" s="28" t="str">
        <f>VLOOKUP(N4755,'散件（更新）'!B:I,8,FALSE)</f>
        <v>6972200196477</v>
      </c>
    </row>
    <row r="4756" spans="1:22">
      <c r="A4756" s="57">
        <v>46169</v>
      </c>
      <c r="B4756" s="53" t="s">
        <v>3140</v>
      </c>
      <c r="C4756" s="27" t="str">
        <f>VLOOKUP(B4756,'大货清单（不定期按GOMS更新）'!A:H,8,0)</f>
        <v>109-20190606</v>
      </c>
      <c r="D4756" s="27" t="str">
        <f>VLOOKUP(B4756,'大货清单（不定期按GOMS更新）'!A:C,3,0)</f>
        <v>CL2019F-06</v>
      </c>
      <c r="E4756" s="27" t="str">
        <f>VLOOKUP(B4756,'大货清单（不定期按GOMS更新）'!A:H,4,0)</f>
        <v>IE,GB</v>
      </c>
      <c r="F4756" s="27" t="str">
        <f>VLOOKUP(B4756,'大货清单（不定期按GOMS更新）'!A:H,2,0)</f>
        <v>Floor One S5 Extreme</v>
      </c>
      <c r="G4756" s="28">
        <f>VLOOKUP(B4756,'大货清单（不定期按GOMS更新）'!A:I,9,FALSE)</f>
        <v>6972200199249</v>
      </c>
      <c r="H4756" s="27" t="str">
        <f>VLOOKUP(B4756,'大货清单（不定期按GOMS更新）'!A:H,7,0)</f>
        <v>Blue</v>
      </c>
      <c r="I4756" s="27" t="str">
        <f>VLOOKUP(B4756,'大货清单（不定期按GOMS更新）'!A:F,6,FALSE)</f>
        <v>PHASEOUT</v>
      </c>
      <c r="J4756" s="27" t="str">
        <f>VLOOKUP(B4756,'大货清单（不定期按GOMS更新）'!A:K,11,FALSE)</f>
        <v>8.2</v>
      </c>
      <c r="K4756" s="27" t="str">
        <f>VLOOKUP(B4756,'大货清单（不定期按GOMS更新）'!A:N,12,FALSE)</f>
        <v>326</v>
      </c>
      <c r="L4756" s="27" t="str">
        <f>VLOOKUP(B4756,'大货清单（不定期按GOMS更新）'!A:M,13,FALSE)</f>
        <v>296</v>
      </c>
      <c r="M4756" s="27" t="str">
        <f>VLOOKUP(B4756,'大货清单（不定期按GOMS更新）'!A:N,14,FALSE)</f>
        <v>672</v>
      </c>
      <c r="N4756" s="53" t="s">
        <v>1112</v>
      </c>
      <c r="O4756" s="27" t="str">
        <f>IFERROR(VLOOKUP(N4756,'散件迭代（不定期更新）'!C:J,8,FALSE),0)</f>
        <v>A40</v>
      </c>
      <c r="P4756" s="27" t="str">
        <f>IFERROR(VLOOKUP(N4756,'散件（更新）'!B:H,3,FALSE),0)</f>
        <v>206-2019-0106</v>
      </c>
      <c r="Q4756" s="27" t="str">
        <f>VLOOKUP(N4756,'散件（更新）'!B:H,2,FALSE)</f>
        <v>114-20190106</v>
      </c>
      <c r="R4756" s="27" t="str">
        <f>VLOOKUP(N4756,'散件（更新）'!B:H,7,FALSE)</f>
        <v>Brush Roller</v>
      </c>
      <c r="S4756" s="27" t="str">
        <f>VLOOKUP(N4756,'散件（更新）'!B:E,4,FALSE)</f>
        <v>https://tineco-yxzt.oss-accelerate.aliyuncs.com/20231227/9FWBR100000_1703640264964.png</v>
      </c>
      <c r="T4756" s="27" t="s">
        <v>8759</v>
      </c>
      <c r="U4756" s="28" t="str">
        <f>VLOOKUP(N4756,'散件（更新）'!B:G,6,FALSE)</f>
        <v>滚刷组件</v>
      </c>
      <c r="V4756" s="28" t="str">
        <f>VLOOKUP(N4756,'散件（更新）'!B:I,8,FALSE)</f>
        <v>6972200196484</v>
      </c>
    </row>
    <row r="4757" spans="1:22">
      <c r="A4757" s="57">
        <v>46169</v>
      </c>
      <c r="B4757" s="53" t="s">
        <v>3140</v>
      </c>
      <c r="C4757" s="27" t="str">
        <f>VLOOKUP(B4757,'大货清单（不定期按GOMS更新）'!A:H,8,0)</f>
        <v>109-20190606</v>
      </c>
      <c r="D4757" s="27" t="str">
        <f>VLOOKUP(B4757,'大货清单（不定期按GOMS更新）'!A:C,3,0)</f>
        <v>CL2019F-06</v>
      </c>
      <c r="E4757" s="27" t="str">
        <f>VLOOKUP(B4757,'大货清单（不定期按GOMS更新）'!A:H,4,0)</f>
        <v>IE,GB</v>
      </c>
      <c r="F4757" s="27" t="str">
        <f>VLOOKUP(B4757,'大货清单（不定期按GOMS更新）'!A:H,2,0)</f>
        <v>Floor One S5 Extreme</v>
      </c>
      <c r="G4757" s="28">
        <f>VLOOKUP(B4757,'大货清单（不定期按GOMS更新）'!A:I,9,FALSE)</f>
        <v>6972200199249</v>
      </c>
      <c r="H4757" s="27" t="str">
        <f>VLOOKUP(B4757,'大货清单（不定期按GOMS更新）'!A:H,7,0)</f>
        <v>Blue</v>
      </c>
      <c r="I4757" s="27" t="str">
        <f>VLOOKUP(B4757,'大货清单（不定期按GOMS更新）'!A:F,6,FALSE)</f>
        <v>PHASEOUT</v>
      </c>
      <c r="J4757" s="27" t="str">
        <f>VLOOKUP(B4757,'大货清单（不定期按GOMS更新）'!A:K,11,FALSE)</f>
        <v>8.2</v>
      </c>
      <c r="K4757" s="27" t="str">
        <f>VLOOKUP(B4757,'大货清单（不定期按GOMS更新）'!A:N,12,FALSE)</f>
        <v>326</v>
      </c>
      <c r="L4757" s="27" t="str">
        <f>VLOOKUP(B4757,'大货清单（不定期按GOMS更新）'!A:M,13,FALSE)</f>
        <v>296</v>
      </c>
      <c r="M4757" s="27" t="str">
        <f>VLOOKUP(B4757,'大货清单（不定期按GOMS更新）'!A:N,14,FALSE)</f>
        <v>672</v>
      </c>
      <c r="N4757" s="53" t="s">
        <v>1040</v>
      </c>
      <c r="O4757" s="27" t="str">
        <f>IFERROR(VLOOKUP(N4757,'散件迭代（不定期更新）'!C:J,8,FALSE),0)</f>
        <v>A43</v>
      </c>
      <c r="P4757" s="27" t="str">
        <f>IFERROR(VLOOKUP(N4757,'散件（更新）'!B:H,3,FALSE),0)</f>
        <v>206-1879-0102</v>
      </c>
      <c r="Q4757" s="27" t="str">
        <f>VLOOKUP(N4757,'散件（更新）'!B:H,2,FALSE)</f>
        <v>114-18790102</v>
      </c>
      <c r="R4757" s="27" t="str">
        <f>VLOOKUP(N4757,'散件（更新）'!B:H,7,FALSE)</f>
        <v>Hepa Assy</v>
      </c>
      <c r="S4757" s="27" t="str">
        <f>VLOOKUP(N4757,'散件（更新）'!B:E,4,FALSE)</f>
        <v>https://tineco-yxzt.oss-accelerate.aliyuncs.com/product/114-18790102.png</v>
      </c>
      <c r="T4757" s="27" t="s">
        <v>8759</v>
      </c>
      <c r="U4757" s="28" t="str">
        <f>VLOOKUP(N4757,'散件（更新）'!B:G,6,FALSE)</f>
        <v>回收桶过滤器组件（前置方形过滤器组件+回收桶滤网组件）</v>
      </c>
      <c r="V4757" s="28" t="str">
        <f>VLOOKUP(N4757,'散件（更新）'!B:I,8,FALSE)</f>
        <v>6972200191731</v>
      </c>
    </row>
    <row r="4758" spans="1:22">
      <c r="A4758" s="57">
        <v>46169</v>
      </c>
      <c r="B4758" s="53" t="s">
        <v>3140</v>
      </c>
      <c r="C4758" s="27" t="str">
        <f>VLOOKUP(B4758,'大货清单（不定期按GOMS更新）'!A:H,8,0)</f>
        <v>109-20190606</v>
      </c>
      <c r="D4758" s="27" t="str">
        <f>VLOOKUP(B4758,'大货清单（不定期按GOMS更新）'!A:C,3,0)</f>
        <v>CL2019F-06</v>
      </c>
      <c r="E4758" s="27" t="str">
        <f>VLOOKUP(B4758,'大货清单（不定期按GOMS更新）'!A:H,4,0)</f>
        <v>IE,GB</v>
      </c>
      <c r="F4758" s="27" t="str">
        <f>VLOOKUP(B4758,'大货清单（不定期按GOMS更新）'!A:H,2,0)</f>
        <v>Floor One S5 Extreme</v>
      </c>
      <c r="G4758" s="28">
        <f>VLOOKUP(B4758,'大货清单（不定期按GOMS更新）'!A:I,9,FALSE)</f>
        <v>6972200199249</v>
      </c>
      <c r="H4758" s="27" t="str">
        <f>VLOOKUP(B4758,'大货清单（不定期按GOMS更新）'!A:H,7,0)</f>
        <v>Blue</v>
      </c>
      <c r="I4758" s="27" t="str">
        <f>VLOOKUP(B4758,'大货清单（不定期按GOMS更新）'!A:F,6,FALSE)</f>
        <v>PHASEOUT</v>
      </c>
      <c r="J4758" s="27" t="str">
        <f>VLOOKUP(B4758,'大货清单（不定期按GOMS更新）'!A:K,11,FALSE)</f>
        <v>8.2</v>
      </c>
      <c r="K4758" s="27" t="str">
        <f>VLOOKUP(B4758,'大货清单（不定期按GOMS更新）'!A:N,12,FALSE)</f>
        <v>326</v>
      </c>
      <c r="L4758" s="27" t="str">
        <f>VLOOKUP(B4758,'大货清单（不定期按GOMS更新）'!A:M,13,FALSE)</f>
        <v>296</v>
      </c>
      <c r="M4758" s="27" t="str">
        <f>VLOOKUP(B4758,'大货清单（不定期按GOMS更新）'!A:N,14,FALSE)</f>
        <v>672</v>
      </c>
      <c r="N4758" s="53" t="s">
        <v>1118</v>
      </c>
      <c r="O4758" s="27">
        <f>IFERROR(VLOOKUP(N4758,'散件迭代（不定期更新）'!C:J,8,FALSE),0)</f>
        <v>0</v>
      </c>
      <c r="P4758" s="27" t="str">
        <f>IFERROR(VLOOKUP(N4758,'散件（更新）'!B:H,3,FALSE),0)</f>
        <v>206-2019-0044</v>
      </c>
      <c r="Q4758" s="27" t="str">
        <f>VLOOKUP(N4758,'散件（更新）'!B:H,2,FALSE)</f>
        <v>114-20190044</v>
      </c>
      <c r="R4758" s="27" t="str">
        <f>VLOOKUP(N4758,'散件（更新）'!B:H,7,FALSE)</f>
        <v>Filter</v>
      </c>
      <c r="S4758" s="27" t="str">
        <f>VLOOKUP(N4758,'散件（更新）'!B:E,4,FALSE)</f>
        <v>https://tineco-yxzt.oss-accelerate.aliyuncs.com/20231219/9FWFI110000_1702948015239.png</v>
      </c>
      <c r="T4758" s="27" t="s">
        <v>8759</v>
      </c>
      <c r="U4758" s="28" t="str">
        <f>VLOOKUP(N4758,'散件（更新）'!B:G,6,FALSE)</f>
        <v>回收桶挡板</v>
      </c>
      <c r="V4758" s="28" t="str">
        <f>VLOOKUP(N4758,'散件（更新）'!B:I,8,FALSE)</f>
        <v>6972200197214</v>
      </c>
    </row>
    <row r="4759" spans="1:22">
      <c r="A4759" s="57">
        <v>46169</v>
      </c>
      <c r="B4759" s="53" t="s">
        <v>3140</v>
      </c>
      <c r="C4759" s="27" t="str">
        <f>VLOOKUP(B4759,'大货清单（不定期按GOMS更新）'!A:H,8,0)</f>
        <v>109-20190606</v>
      </c>
      <c r="D4759" s="27" t="str">
        <f>VLOOKUP(B4759,'大货清单（不定期按GOMS更新）'!A:C,3,0)</f>
        <v>CL2019F-06</v>
      </c>
      <c r="E4759" s="27" t="str">
        <f>VLOOKUP(B4759,'大货清单（不定期按GOMS更新）'!A:H,4,0)</f>
        <v>IE,GB</v>
      </c>
      <c r="F4759" s="27" t="str">
        <f>VLOOKUP(B4759,'大货清单（不定期按GOMS更新）'!A:H,2,0)</f>
        <v>Floor One S5 Extreme</v>
      </c>
      <c r="G4759" s="28">
        <f>VLOOKUP(B4759,'大货清单（不定期按GOMS更新）'!A:I,9,FALSE)</f>
        <v>6972200199249</v>
      </c>
      <c r="H4759" s="27" t="str">
        <f>VLOOKUP(B4759,'大货清单（不定期按GOMS更新）'!A:H,7,0)</f>
        <v>Blue</v>
      </c>
      <c r="I4759" s="27" t="str">
        <f>VLOOKUP(B4759,'大货清单（不定期按GOMS更新）'!A:F,6,FALSE)</f>
        <v>PHASEOUT</v>
      </c>
      <c r="J4759" s="27" t="str">
        <f>VLOOKUP(B4759,'大货清单（不定期按GOMS更新）'!A:K,11,FALSE)</f>
        <v>8.2</v>
      </c>
      <c r="K4759" s="27" t="str">
        <f>VLOOKUP(B4759,'大货清单（不定期按GOMS更新）'!A:N,12,FALSE)</f>
        <v>326</v>
      </c>
      <c r="L4759" s="27" t="str">
        <f>VLOOKUP(B4759,'大货清单（不定期按GOMS更新）'!A:M,13,FALSE)</f>
        <v>296</v>
      </c>
      <c r="M4759" s="27" t="str">
        <f>VLOOKUP(B4759,'大货清单（不定期按GOMS更新）'!A:N,14,FALSE)</f>
        <v>672</v>
      </c>
      <c r="N4759" s="53" t="s">
        <v>1116</v>
      </c>
      <c r="O4759" s="27">
        <f>IFERROR(VLOOKUP(N4759,'散件迭代（不定期更新）'!C:J,8,FALSE),0)</f>
        <v>0</v>
      </c>
      <c r="P4759" s="27" t="str">
        <f>IFERROR(VLOOKUP(N4759,'散件（更新）'!B:H,3,FALSE),0)</f>
        <v>206-2019-0108</v>
      </c>
      <c r="Q4759" s="27" t="str">
        <f>VLOOKUP(N4759,'散件（更新）'!B:H,2,FALSE)</f>
        <v>114-20190108</v>
      </c>
      <c r="R4759" s="27" t="str">
        <f>VLOOKUP(N4759,'散件（更新）'!B:H,7,FALSE)</f>
        <v>Accessory Holder</v>
      </c>
      <c r="S4759" s="27" t="str">
        <f>VLOOKUP(N4759,'散件（更新）'!B:E,4,FALSE)</f>
        <v>https://tineco-yxzt.oss-accelerate.aliyuncs.com/20231219/9FWHA100000_1702948015874.png</v>
      </c>
      <c r="T4759" s="27" t="s">
        <v>8759</v>
      </c>
      <c r="U4759" s="28" t="str">
        <f>VLOOKUP(N4759,'散件（更新）'!B:G,6,FALSE)</f>
        <v>附件支架组合</v>
      </c>
      <c r="V4759" s="28" t="str">
        <f>VLOOKUP(N4759,'散件（更新）'!B:I,8,FALSE)</f>
        <v>6972200196507</v>
      </c>
    </row>
    <row r="4760" spans="1:22">
      <c r="A4760" s="57">
        <v>46169</v>
      </c>
      <c r="B4760" s="53" t="s">
        <v>3140</v>
      </c>
      <c r="C4760" s="27" t="str">
        <f>VLOOKUP(B4760,'大货清单（不定期按GOMS更新）'!A:H,8,0)</f>
        <v>109-20190606</v>
      </c>
      <c r="D4760" s="27" t="str">
        <f>VLOOKUP(B4760,'大货清单（不定期按GOMS更新）'!A:C,3,0)</f>
        <v>CL2019F-06</v>
      </c>
      <c r="E4760" s="27" t="str">
        <f>VLOOKUP(B4760,'大货清单（不定期按GOMS更新）'!A:H,4,0)</f>
        <v>IE,GB</v>
      </c>
      <c r="F4760" s="27" t="str">
        <f>VLOOKUP(B4760,'大货清单（不定期按GOMS更新）'!A:H,2,0)</f>
        <v>Floor One S5 Extreme</v>
      </c>
      <c r="G4760" s="28">
        <f>VLOOKUP(B4760,'大货清单（不定期按GOMS更新）'!A:I,9,FALSE)</f>
        <v>6972200199249</v>
      </c>
      <c r="H4760" s="27" t="str">
        <f>VLOOKUP(B4760,'大货清单（不定期按GOMS更新）'!A:H,7,0)</f>
        <v>Blue</v>
      </c>
      <c r="I4760" s="27" t="str">
        <f>VLOOKUP(B4760,'大货清单（不定期按GOMS更新）'!A:F,6,FALSE)</f>
        <v>PHASEOUT</v>
      </c>
      <c r="J4760" s="27" t="str">
        <f>VLOOKUP(B4760,'大货清单（不定期按GOMS更新）'!A:K,11,FALSE)</f>
        <v>8.2</v>
      </c>
      <c r="K4760" s="27" t="str">
        <f>VLOOKUP(B4760,'大货清单（不定期按GOMS更新）'!A:N,12,FALSE)</f>
        <v>326</v>
      </c>
      <c r="L4760" s="27" t="str">
        <f>VLOOKUP(B4760,'大货清单（不定期按GOMS更新）'!A:M,13,FALSE)</f>
        <v>296</v>
      </c>
      <c r="M4760" s="27" t="str">
        <f>VLOOKUP(B4760,'大货清单（不定期按GOMS更新）'!A:N,14,FALSE)</f>
        <v>672</v>
      </c>
      <c r="N4760" s="53" t="s">
        <v>528</v>
      </c>
      <c r="O4760" s="27" t="str">
        <f>IFERROR(VLOOKUP(N4760,'散件迭代（不定期更新）'!C:J,8,FALSE),0)</f>
        <v>A28</v>
      </c>
      <c r="P4760" s="27" t="str">
        <f>IFERROR(VLOOKUP(N4760,'散件（更新）'!B:H,3,FALSE),0)</f>
        <v>206-1879-0124</v>
      </c>
      <c r="Q4760" s="27" t="str">
        <f>VLOOKUP(N4760,'散件（更新）'!B:H,2,FALSE)</f>
        <v>114-18790124</v>
      </c>
      <c r="R4760" s="27" t="str">
        <f>VLOOKUP(N4760,'散件（更新）'!B:H,7,FALSE)</f>
        <v>Adapter</v>
      </c>
      <c r="S4760" s="27" t="str">
        <f>VLOOKUP(N4760,'散件（更新）'!B:E,4,FALSE)</f>
        <v>https://tineco-yxzt.oss-accelerate.aliyuncs.com/product/114-18790124.jpg</v>
      </c>
      <c r="T4760" s="27" t="s">
        <v>8759</v>
      </c>
      <c r="U4760" s="28" t="str">
        <f>VLOOKUP(N4760,'散件（更新）'!B:G,6,FALSE)</f>
        <v>适配器 （UK低配）</v>
      </c>
      <c r="V4760" s="28" t="str">
        <f>VLOOKUP(N4760,'散件（更新）'!B:I,8,FALSE)</f>
        <v>6972200192233</v>
      </c>
    </row>
    <row r="4761" spans="1:22">
      <c r="A4761" s="57">
        <v>46169</v>
      </c>
      <c r="B4761" s="53" t="s">
        <v>3140</v>
      </c>
      <c r="C4761" s="27" t="str">
        <f>VLOOKUP(B4761,'大货清单（不定期按GOMS更新）'!A:H,8,0)</f>
        <v>109-20190606</v>
      </c>
      <c r="D4761" s="27" t="str">
        <f>VLOOKUP(B4761,'大货清单（不定期按GOMS更新）'!A:C,3,0)</f>
        <v>CL2019F-06</v>
      </c>
      <c r="E4761" s="27" t="str">
        <f>VLOOKUP(B4761,'大货清单（不定期按GOMS更新）'!A:H,4,0)</f>
        <v>IE,GB</v>
      </c>
      <c r="F4761" s="27" t="str">
        <f>VLOOKUP(B4761,'大货清单（不定期按GOMS更新）'!A:H,2,0)</f>
        <v>Floor One S5 Extreme</v>
      </c>
      <c r="G4761" s="28">
        <f>VLOOKUP(B4761,'大货清单（不定期按GOMS更新）'!A:I,9,FALSE)</f>
        <v>6972200199249</v>
      </c>
      <c r="H4761" s="27" t="str">
        <f>VLOOKUP(B4761,'大货清单（不定期按GOMS更新）'!A:H,7,0)</f>
        <v>Blue</v>
      </c>
      <c r="I4761" s="27" t="str">
        <f>VLOOKUP(B4761,'大货清单（不定期按GOMS更新）'!A:F,6,FALSE)</f>
        <v>PHASEOUT</v>
      </c>
      <c r="J4761" s="27" t="str">
        <f>VLOOKUP(B4761,'大货清单（不定期按GOMS更新）'!A:K,11,FALSE)</f>
        <v>8.2</v>
      </c>
      <c r="K4761" s="27" t="str">
        <f>VLOOKUP(B4761,'大货清单（不定期按GOMS更新）'!A:N,12,FALSE)</f>
        <v>326</v>
      </c>
      <c r="L4761" s="27" t="str">
        <f>VLOOKUP(B4761,'大货清单（不定期按GOMS更新）'!A:M,13,FALSE)</f>
        <v>296</v>
      </c>
      <c r="M4761" s="27" t="str">
        <f>VLOOKUP(B4761,'大货清单（不定期按GOMS更新）'!A:N,14,FALSE)</f>
        <v>672</v>
      </c>
      <c r="N4761" s="53" t="s">
        <v>1109</v>
      </c>
      <c r="O4761" s="27" t="str">
        <f>IFERROR(VLOOKUP(N4761,'散件迭代（不定期更新）'!C:J,8,FALSE),0)</f>
        <v>A57</v>
      </c>
      <c r="P4761" s="27" t="str">
        <f>IFERROR(VLOOKUP(N4761,'散件（更新）'!B:H,3,FALSE),0)</f>
        <v>206-2019-0107</v>
      </c>
      <c r="Q4761" s="27" t="str">
        <f>VLOOKUP(N4761,'散件（更新）'!B:H,2,FALSE)</f>
        <v>114-20190107</v>
      </c>
      <c r="R4761" s="27" t="str">
        <f>VLOOKUP(N4761,'散件（更新）'!B:H,7,FALSE)</f>
        <v>Charging Base</v>
      </c>
      <c r="S4761" s="27" t="str">
        <f>VLOOKUP(N4761,'散件（更新）'!B:E,4,FALSE)</f>
        <v>https://tineco-yxzt.oss-accelerate.aliyuncs.com/20231219/9FWPB100000_1702948018214.png</v>
      </c>
      <c r="T4761" s="27" t="s">
        <v>8759</v>
      </c>
      <c r="U4761" s="28" t="str">
        <f>VLOOKUP(N4761,'散件（更新）'!B:G,6,FALSE)</f>
        <v>托盘组件</v>
      </c>
      <c r="V4761" s="28" t="str">
        <f>VLOOKUP(N4761,'散件（更新）'!B:I,8,FALSE)</f>
        <v>6972200196491</v>
      </c>
    </row>
    <row r="4762" spans="1:22">
      <c r="A4762" s="57">
        <v>46169</v>
      </c>
      <c r="B4762" s="53" t="s">
        <v>3140</v>
      </c>
      <c r="C4762" s="27" t="str">
        <f>VLOOKUP(B4762,'大货清单（不定期按GOMS更新）'!A:H,8,0)</f>
        <v>109-20190606</v>
      </c>
      <c r="D4762" s="27" t="str">
        <f>VLOOKUP(B4762,'大货清单（不定期按GOMS更新）'!A:C,3,0)</f>
        <v>CL2019F-06</v>
      </c>
      <c r="E4762" s="27" t="str">
        <f>VLOOKUP(B4762,'大货清单（不定期按GOMS更新）'!A:H,4,0)</f>
        <v>IE,GB</v>
      </c>
      <c r="F4762" s="27" t="str">
        <f>VLOOKUP(B4762,'大货清单（不定期按GOMS更新）'!A:H,2,0)</f>
        <v>Floor One S5 Extreme</v>
      </c>
      <c r="G4762" s="28">
        <f>VLOOKUP(B4762,'大货清单（不定期按GOMS更新）'!A:I,9,FALSE)</f>
        <v>6972200199249</v>
      </c>
      <c r="H4762" s="27" t="str">
        <f>VLOOKUP(B4762,'大货清单（不定期按GOMS更新）'!A:H,7,0)</f>
        <v>Blue</v>
      </c>
      <c r="I4762" s="27" t="str">
        <f>VLOOKUP(B4762,'大货清单（不定期按GOMS更新）'!A:F,6,FALSE)</f>
        <v>PHASEOUT</v>
      </c>
      <c r="J4762" s="27" t="str">
        <f>VLOOKUP(B4762,'大货清单（不定期按GOMS更新）'!A:K,11,FALSE)</f>
        <v>8.2</v>
      </c>
      <c r="K4762" s="27" t="str">
        <f>VLOOKUP(B4762,'大货清单（不定期按GOMS更新）'!A:N,12,FALSE)</f>
        <v>326</v>
      </c>
      <c r="L4762" s="27" t="str">
        <f>VLOOKUP(B4762,'大货清单（不定期按GOMS更新）'!A:M,13,FALSE)</f>
        <v>296</v>
      </c>
      <c r="M4762" s="27" t="str">
        <f>VLOOKUP(B4762,'大货清单（不定期按GOMS更新）'!A:N,14,FALSE)</f>
        <v>672</v>
      </c>
      <c r="N4762" s="53" t="s">
        <v>759</v>
      </c>
      <c r="O4762" s="27">
        <f>IFERROR(VLOOKUP(N4762,'散件迭代（不定期更新）'!C:J,8,FALSE),0)</f>
        <v>0</v>
      </c>
      <c r="P4762" s="27" t="str">
        <f>IFERROR(VLOOKUP(N4762,'散件（更新）'!B:H,3,FALSE),0)</f>
        <v>206-2019-0501</v>
      </c>
      <c r="Q4762" s="27" t="str">
        <f>VLOOKUP(N4762,'散件（更新）'!B:H,2,FALSE)</f>
        <v>114-20190501</v>
      </c>
      <c r="R4762" s="27" t="str">
        <f>VLOOKUP(N4762,'散件（更新）'!B:H,7,FALSE)</f>
        <v>Battery</v>
      </c>
      <c r="S4762" s="27" t="str">
        <f>VLOOKUP(N4762,'散件（更新）'!B:E,4,FALSE)</f>
        <v>https://tineco-yxzt.oss-accelerate.aliyuncs.com/20231219/9FWPT100000_1702948019092.png</v>
      </c>
      <c r="T4762" s="27" t="s">
        <v>8759</v>
      </c>
      <c r="U4762" s="28" t="str">
        <f>VLOOKUP(N4762,'散件（更新）'!B:G,6,FALSE)</f>
        <v>电池包</v>
      </c>
      <c r="V4762" s="28" t="str">
        <f>VLOOKUP(N4762,'散件（更新）'!B:I,8,FALSE)</f>
        <v>6972200196996</v>
      </c>
    </row>
    <row r="4763" spans="1:22">
      <c r="A4763" s="57">
        <v>46169</v>
      </c>
      <c r="B4763" s="53" t="s">
        <v>3140</v>
      </c>
      <c r="C4763" s="27" t="str">
        <f>VLOOKUP(B4763,'大货清单（不定期按GOMS更新）'!A:H,8,0)</f>
        <v>109-20190606</v>
      </c>
      <c r="D4763" s="27" t="str">
        <f>VLOOKUP(B4763,'大货清单（不定期按GOMS更新）'!A:C,3,0)</f>
        <v>CL2019F-06</v>
      </c>
      <c r="E4763" s="27" t="str">
        <f>VLOOKUP(B4763,'大货清单（不定期按GOMS更新）'!A:H,4,0)</f>
        <v>IE,GB</v>
      </c>
      <c r="F4763" s="27" t="str">
        <f>VLOOKUP(B4763,'大货清单（不定期按GOMS更新）'!A:H,2,0)</f>
        <v>Floor One S5 Extreme</v>
      </c>
      <c r="G4763" s="28">
        <f>VLOOKUP(B4763,'大货清单（不定期按GOMS更新）'!A:I,9,FALSE)</f>
        <v>6972200199249</v>
      </c>
      <c r="H4763" s="27" t="str">
        <f>VLOOKUP(B4763,'大货清单（不定期按GOMS更新）'!A:H,7,0)</f>
        <v>Blue</v>
      </c>
      <c r="I4763" s="27" t="str">
        <f>VLOOKUP(B4763,'大货清单（不定期按GOMS更新）'!A:F,6,FALSE)</f>
        <v>PHASEOUT</v>
      </c>
      <c r="J4763" s="27" t="str">
        <f>VLOOKUP(B4763,'大货清单（不定期按GOMS更新）'!A:K,11,FALSE)</f>
        <v>8.2</v>
      </c>
      <c r="K4763" s="27" t="str">
        <f>VLOOKUP(B4763,'大货清单（不定期按GOMS更新）'!A:N,12,FALSE)</f>
        <v>326</v>
      </c>
      <c r="L4763" s="27" t="str">
        <f>VLOOKUP(B4763,'大货清单（不定期按GOMS更新）'!A:M,13,FALSE)</f>
        <v>296</v>
      </c>
      <c r="M4763" s="27" t="str">
        <f>VLOOKUP(B4763,'大货清单（不定期按GOMS更新）'!A:N,14,FALSE)</f>
        <v>672</v>
      </c>
      <c r="N4763" s="53" t="s">
        <v>920</v>
      </c>
      <c r="O4763" s="27" t="str">
        <f>IFERROR(VLOOKUP(N4763,'散件迭代（不定期更新）'!C:J,8,FALSE),0)</f>
        <v>A39</v>
      </c>
      <c r="P4763" s="27" t="str">
        <f>IFERROR(VLOOKUP(N4763,'散件（更新）'!B:H,3,FALSE),0)</f>
        <v>206-2019-0123</v>
      </c>
      <c r="Q4763" s="27" t="str">
        <f>VLOOKUP(N4763,'散件（更新）'!B:H,2,FALSE)</f>
        <v>114-20190123</v>
      </c>
      <c r="R4763" s="27" t="str">
        <f>VLOOKUP(N4763,'散件（更新）'!B:H,7,FALSE)</f>
        <v>Repair Charging Chip</v>
      </c>
      <c r="S4763" s="27" t="str">
        <f>VLOOKUP(N4763,'散件（更新）'!B:E,4,FALSE)</f>
        <v>https://tineco-yxzt.oss-accelerate.aliyuncs.com/20231219/9FWRC100000_1702948019809.png</v>
      </c>
      <c r="T4763" s="27" t="s">
        <v>8759</v>
      </c>
      <c r="U4763" s="28" t="str">
        <f>VLOOKUP(N4763,'散件（更新）'!B:G,6,FALSE)</f>
        <v>充电维修套装</v>
      </c>
      <c r="V4763" s="28">
        <f>VLOOKUP(N4763,'散件（更新）'!B:I,8,FALSE)</f>
        <v>6972200199843</v>
      </c>
    </row>
    <row r="4764" spans="1:22">
      <c r="A4764" s="57">
        <v>46169</v>
      </c>
      <c r="B4764" s="53" t="s">
        <v>3140</v>
      </c>
      <c r="C4764" s="27" t="str">
        <f>VLOOKUP(B4764,'大货清单（不定期按GOMS更新）'!A:H,8,0)</f>
        <v>109-20190606</v>
      </c>
      <c r="D4764" s="27" t="str">
        <f>VLOOKUP(B4764,'大货清单（不定期按GOMS更新）'!A:C,3,0)</f>
        <v>CL2019F-06</v>
      </c>
      <c r="E4764" s="27" t="str">
        <f>VLOOKUP(B4764,'大货清单（不定期按GOMS更新）'!A:H,4,0)</f>
        <v>IE,GB</v>
      </c>
      <c r="F4764" s="27" t="str">
        <f>VLOOKUP(B4764,'大货清单（不定期按GOMS更新）'!A:H,2,0)</f>
        <v>Floor One S5 Extreme</v>
      </c>
      <c r="G4764" s="28">
        <f>VLOOKUP(B4764,'大货清单（不定期按GOMS更新）'!A:I,9,FALSE)</f>
        <v>6972200199249</v>
      </c>
      <c r="H4764" s="27" t="str">
        <f>VLOOKUP(B4764,'大货清单（不定期按GOMS更新）'!A:H,7,0)</f>
        <v>Blue</v>
      </c>
      <c r="I4764" s="27" t="str">
        <f>VLOOKUP(B4764,'大货清单（不定期按GOMS更新）'!A:F,6,FALSE)</f>
        <v>PHASEOUT</v>
      </c>
      <c r="J4764" s="27" t="str">
        <f>VLOOKUP(B4764,'大货清单（不定期按GOMS更新）'!A:K,11,FALSE)</f>
        <v>8.2</v>
      </c>
      <c r="K4764" s="27" t="str">
        <f>VLOOKUP(B4764,'大货清单（不定期按GOMS更新）'!A:N,12,FALSE)</f>
        <v>326</v>
      </c>
      <c r="L4764" s="27" t="str">
        <f>VLOOKUP(B4764,'大货清单（不定期按GOMS更新）'!A:M,13,FALSE)</f>
        <v>296</v>
      </c>
      <c r="M4764" s="27" t="str">
        <f>VLOOKUP(B4764,'大货清单（不定期按GOMS更新）'!A:N,14,FALSE)</f>
        <v>672</v>
      </c>
      <c r="N4764" s="53" t="s">
        <v>1100</v>
      </c>
      <c r="O4764" s="27">
        <f>IFERROR(VLOOKUP(N4764,'散件迭代（不定期更新）'!C:J,8,FALSE),0)</f>
        <v>0</v>
      </c>
      <c r="P4764" s="27" t="str">
        <f>IFERROR(VLOOKUP(N4764,'散件（更新）'!B:H,3,FALSE),0)</f>
        <v>206-2019-0502</v>
      </c>
      <c r="Q4764" s="27" t="str">
        <f>VLOOKUP(N4764,'散件（更新）'!B:H,2,FALSE)</f>
        <v>114-20190502</v>
      </c>
      <c r="R4764" s="27" t="str">
        <f>VLOOKUP(N4764,'散件（更新）'!B:H,7,FALSE)</f>
        <v>Display Screen</v>
      </c>
      <c r="S4764" s="27" t="str">
        <f>VLOOKUP(N4764,'散件（更新）'!B:E,4,FALSE)</f>
        <v>https://tineco-yxzt.oss-accelerate.aliyuncs.com/20231219/9FWRD100000_1702948020450.png</v>
      </c>
      <c r="T4764" s="27" t="s">
        <v>8759</v>
      </c>
      <c r="U4764" s="28" t="str">
        <f>VLOOKUP(N4764,'散件（更新）'!B:G,6,FALSE)</f>
        <v>LED显示屏+装饰环</v>
      </c>
      <c r="V4764" s="28" t="str">
        <f>VLOOKUP(N4764,'散件（更新）'!B:I,8,FALSE)</f>
        <v>6972200196965</v>
      </c>
    </row>
    <row r="4765" spans="1:22">
      <c r="A4765" s="57">
        <v>46169</v>
      </c>
      <c r="B4765" s="53" t="s">
        <v>3140</v>
      </c>
      <c r="C4765" s="27" t="str">
        <f>VLOOKUP(B4765,'大货清单（不定期按GOMS更新）'!A:H,8,0)</f>
        <v>109-20190606</v>
      </c>
      <c r="D4765" s="27" t="str">
        <f>VLOOKUP(B4765,'大货清单（不定期按GOMS更新）'!A:C,3,0)</f>
        <v>CL2019F-06</v>
      </c>
      <c r="E4765" s="27" t="str">
        <f>VLOOKUP(B4765,'大货清单（不定期按GOMS更新）'!A:H,4,0)</f>
        <v>IE,GB</v>
      </c>
      <c r="F4765" s="27" t="str">
        <f>VLOOKUP(B4765,'大货清单（不定期按GOMS更新）'!A:H,2,0)</f>
        <v>Floor One S5 Extreme</v>
      </c>
      <c r="G4765" s="28">
        <f>VLOOKUP(B4765,'大货清单（不定期按GOMS更新）'!A:I,9,FALSE)</f>
        <v>6972200199249</v>
      </c>
      <c r="H4765" s="27" t="str">
        <f>VLOOKUP(B4765,'大货清单（不定期按GOMS更新）'!A:H,7,0)</f>
        <v>Blue</v>
      </c>
      <c r="I4765" s="27" t="str">
        <f>VLOOKUP(B4765,'大货清单（不定期按GOMS更新）'!A:F,6,FALSE)</f>
        <v>PHASEOUT</v>
      </c>
      <c r="J4765" s="27" t="str">
        <f>VLOOKUP(B4765,'大货清单（不定期按GOMS更新）'!A:K,11,FALSE)</f>
        <v>8.2</v>
      </c>
      <c r="K4765" s="27" t="str">
        <f>VLOOKUP(B4765,'大货清单（不定期按GOMS更新）'!A:N,12,FALSE)</f>
        <v>326</v>
      </c>
      <c r="L4765" s="27" t="str">
        <f>VLOOKUP(B4765,'大货清单（不定期按GOMS更新）'!A:M,13,FALSE)</f>
        <v>296</v>
      </c>
      <c r="M4765" s="27" t="str">
        <f>VLOOKUP(B4765,'大货清单（不定期按GOMS更新）'!A:N,14,FALSE)</f>
        <v>672</v>
      </c>
      <c r="N4765" s="53" t="s">
        <v>1098</v>
      </c>
      <c r="O4765" s="27">
        <f>IFERROR(VLOOKUP(N4765,'散件迭代（不定期更新）'!C:J,8,FALSE),0)</f>
        <v>0</v>
      </c>
      <c r="P4765" s="27" t="str">
        <f>IFERROR(VLOOKUP(N4765,'散件（更新）'!B:H,3,FALSE),0)</f>
        <v>206-2019-0066</v>
      </c>
      <c r="Q4765" s="27" t="str">
        <f>VLOOKUP(N4765,'散件（更新）'!B:H,2,FALSE)</f>
        <v>114-20190066</v>
      </c>
      <c r="R4765" s="27" t="str">
        <f>VLOOKUP(N4765,'散件（更新）'!B:H,7,FALSE)</f>
        <v>Swich</v>
      </c>
      <c r="S4765" s="27" t="str">
        <f>VLOOKUP(N4765,'散件（更新）'!B:E,4,FALSE)</f>
        <v>https://tineco-yxzt.oss-accelerate.aliyuncs.com/20231219/9FWRK110000_1702948027739.png</v>
      </c>
      <c r="T4765" s="27" t="s">
        <v>8759</v>
      </c>
      <c r="U4765" s="28" t="str">
        <f>VLOOKUP(N4765,'散件（更新）'!B:G,6,FALSE)</f>
        <v>微动开关</v>
      </c>
      <c r="V4765" s="28" t="str">
        <f>VLOOKUP(N4765,'散件（更新）'!B:I,8,FALSE)</f>
        <v>6972200197474</v>
      </c>
    </row>
    <row r="4766" spans="1:22">
      <c r="A4766" s="57">
        <v>46169</v>
      </c>
      <c r="B4766" s="53" t="s">
        <v>3140</v>
      </c>
      <c r="C4766" s="27" t="str">
        <f>VLOOKUP(B4766,'大货清单（不定期按GOMS更新）'!A:H,8,0)</f>
        <v>109-20190606</v>
      </c>
      <c r="D4766" s="27" t="str">
        <f>VLOOKUP(B4766,'大货清单（不定期按GOMS更新）'!A:C,3,0)</f>
        <v>CL2019F-06</v>
      </c>
      <c r="E4766" s="27" t="str">
        <f>VLOOKUP(B4766,'大货清单（不定期按GOMS更新）'!A:H,4,0)</f>
        <v>IE,GB</v>
      </c>
      <c r="F4766" s="27" t="str">
        <f>VLOOKUP(B4766,'大货清单（不定期按GOMS更新）'!A:H,2,0)</f>
        <v>Floor One S5 Extreme</v>
      </c>
      <c r="G4766" s="28">
        <f>VLOOKUP(B4766,'大货清单（不定期按GOMS更新）'!A:I,9,FALSE)</f>
        <v>6972200199249</v>
      </c>
      <c r="H4766" s="27" t="str">
        <f>VLOOKUP(B4766,'大货清单（不定期按GOMS更新）'!A:H,7,0)</f>
        <v>Blue</v>
      </c>
      <c r="I4766" s="27" t="str">
        <f>VLOOKUP(B4766,'大货清单（不定期按GOMS更新）'!A:F,6,FALSE)</f>
        <v>PHASEOUT</v>
      </c>
      <c r="J4766" s="27" t="str">
        <f>VLOOKUP(B4766,'大货清单（不定期按GOMS更新）'!A:K,11,FALSE)</f>
        <v>8.2</v>
      </c>
      <c r="K4766" s="27" t="str">
        <f>VLOOKUP(B4766,'大货清单（不定期按GOMS更新）'!A:N,12,FALSE)</f>
        <v>326</v>
      </c>
      <c r="L4766" s="27" t="str">
        <f>VLOOKUP(B4766,'大货清单（不定期按GOMS更新）'!A:M,13,FALSE)</f>
        <v>296</v>
      </c>
      <c r="M4766" s="27" t="str">
        <f>VLOOKUP(B4766,'大货清单（不定期按GOMS更新）'!A:N,14,FALSE)</f>
        <v>672</v>
      </c>
      <c r="N4766" s="53" t="s">
        <v>773</v>
      </c>
      <c r="O4766" s="27">
        <f>IFERROR(VLOOKUP(N4766,'散件迭代（不定期更新）'!C:J,8,FALSE),0)</f>
        <v>0</v>
      </c>
      <c r="P4766" s="27" t="str">
        <f>IFERROR(VLOOKUP(N4766,'散件（更新）'!B:H,3,FALSE),0)</f>
        <v>206-2019-0115</v>
      </c>
      <c r="Q4766" s="27" t="str">
        <f>VLOOKUP(N4766,'散件（更新）'!B:H,2,FALSE)</f>
        <v>114-20190115</v>
      </c>
      <c r="R4766" s="27" t="str">
        <f>VLOOKUP(N4766,'散件（更新）'!B:H,7,FALSE)</f>
        <v>Motor</v>
      </c>
      <c r="S4766" s="27" t="str">
        <f>VLOOKUP(N4766,'散件（更新）'!B:E,4,FALSE)</f>
        <v>https://tineco-yxzt.oss-accelerate.aliyuncs.com/20231219/9FWRM100000_1702948028087.png</v>
      </c>
      <c r="T4766" s="27" t="s">
        <v>8759</v>
      </c>
      <c r="U4766" s="28" t="str">
        <f>VLOOKUP(N4766,'散件（更新）'!B:G,6,FALSE)</f>
        <v>无刷电机</v>
      </c>
      <c r="V4766" s="28" t="str">
        <f>VLOOKUP(N4766,'散件（更新）'!B:I,8,FALSE)</f>
        <v>6972200197030</v>
      </c>
    </row>
    <row r="4767" spans="1:22">
      <c r="A4767" s="57">
        <v>46169</v>
      </c>
      <c r="B4767" s="53" t="s">
        <v>3140</v>
      </c>
      <c r="C4767" s="27" t="str">
        <f>VLOOKUP(B4767,'大货清单（不定期按GOMS更新）'!A:H,8,0)</f>
        <v>109-20190606</v>
      </c>
      <c r="D4767" s="27" t="str">
        <f>VLOOKUP(B4767,'大货清单（不定期按GOMS更新）'!A:C,3,0)</f>
        <v>CL2019F-06</v>
      </c>
      <c r="E4767" s="27" t="str">
        <f>VLOOKUP(B4767,'大货清单（不定期按GOMS更新）'!A:H,4,0)</f>
        <v>IE,GB</v>
      </c>
      <c r="F4767" s="27" t="str">
        <f>VLOOKUP(B4767,'大货清单（不定期按GOMS更新）'!A:H,2,0)</f>
        <v>Floor One S5 Extreme</v>
      </c>
      <c r="G4767" s="28">
        <f>VLOOKUP(B4767,'大货清单（不定期按GOMS更新）'!A:I,9,FALSE)</f>
        <v>6972200199249</v>
      </c>
      <c r="H4767" s="27" t="str">
        <f>VLOOKUP(B4767,'大货清单（不定期按GOMS更新）'!A:H,7,0)</f>
        <v>Blue</v>
      </c>
      <c r="I4767" s="27" t="str">
        <f>VLOOKUP(B4767,'大货清单（不定期按GOMS更新）'!A:F,6,FALSE)</f>
        <v>PHASEOUT</v>
      </c>
      <c r="J4767" s="27" t="str">
        <f>VLOOKUP(B4767,'大货清单（不定期按GOMS更新）'!A:K,11,FALSE)</f>
        <v>8.2</v>
      </c>
      <c r="K4767" s="27" t="str">
        <f>VLOOKUP(B4767,'大货清单（不定期按GOMS更新）'!A:N,12,FALSE)</f>
        <v>326</v>
      </c>
      <c r="L4767" s="27" t="str">
        <f>VLOOKUP(B4767,'大货清单（不定期按GOMS更新）'!A:M,13,FALSE)</f>
        <v>296</v>
      </c>
      <c r="M4767" s="27" t="str">
        <f>VLOOKUP(B4767,'大货清单（不定期按GOMS更新）'!A:N,14,FALSE)</f>
        <v>672</v>
      </c>
      <c r="N4767" s="53" t="s">
        <v>776</v>
      </c>
      <c r="O4767" s="27">
        <f>IFERROR(VLOOKUP(N4767,'散件迭代（不定期更新）'!C:J,8,FALSE),0)</f>
        <v>0</v>
      </c>
      <c r="P4767" s="27" t="str">
        <f>IFERROR(VLOOKUP(N4767,'散件（更新）'!B:H,3,FALSE),0)</f>
        <v>206-2019-0116</v>
      </c>
      <c r="Q4767" s="27" t="str">
        <f>VLOOKUP(N4767,'散件（更新）'!B:H,2,FALSE)</f>
        <v>114-20190116</v>
      </c>
      <c r="R4767" s="27" t="str">
        <f>VLOOKUP(N4767,'散件（更新）'!B:H,7,FALSE)</f>
        <v>Motor</v>
      </c>
      <c r="S4767" s="27" t="str">
        <f>VLOOKUP(N4767,'散件（更新）'!B:E,4,FALSE)</f>
        <v>https://tineco-yxzt.oss-accelerate.aliyuncs.com/20231219/9FWRM100100_1702948028155.png</v>
      </c>
      <c r="T4767" s="27" t="s">
        <v>8759</v>
      </c>
      <c r="U4767" s="28" t="str">
        <f>VLOOKUP(N4767,'散件（更新）'!B:G,6,FALSE)</f>
        <v>地刷电机齿轮箱组件</v>
      </c>
      <c r="V4767" s="28" t="str">
        <f>VLOOKUP(N4767,'散件（更新）'!B:I,8,FALSE)</f>
        <v>6972200197047</v>
      </c>
    </row>
    <row r="4768" spans="1:22">
      <c r="A4768" s="57">
        <v>46169</v>
      </c>
      <c r="B4768" s="53" t="s">
        <v>3140</v>
      </c>
      <c r="C4768" s="27" t="str">
        <f>VLOOKUP(B4768,'大货清单（不定期按GOMS更新）'!A:H,8,0)</f>
        <v>109-20190606</v>
      </c>
      <c r="D4768" s="27" t="str">
        <f>VLOOKUP(B4768,'大货清单（不定期按GOMS更新）'!A:C,3,0)</f>
        <v>CL2019F-06</v>
      </c>
      <c r="E4768" s="27" t="str">
        <f>VLOOKUP(B4768,'大货清单（不定期按GOMS更新）'!A:H,4,0)</f>
        <v>IE,GB</v>
      </c>
      <c r="F4768" s="27" t="str">
        <f>VLOOKUP(B4768,'大货清单（不定期按GOMS更新）'!A:H,2,0)</f>
        <v>Floor One S5 Extreme</v>
      </c>
      <c r="G4768" s="28">
        <f>VLOOKUP(B4768,'大货清单（不定期按GOMS更新）'!A:I,9,FALSE)</f>
        <v>6972200199249</v>
      </c>
      <c r="H4768" s="27" t="str">
        <f>VLOOKUP(B4768,'大货清单（不定期按GOMS更新）'!A:H,7,0)</f>
        <v>Blue</v>
      </c>
      <c r="I4768" s="27" t="str">
        <f>VLOOKUP(B4768,'大货清单（不定期按GOMS更新）'!A:F,6,FALSE)</f>
        <v>PHASEOUT</v>
      </c>
      <c r="J4768" s="27" t="str">
        <f>VLOOKUP(B4768,'大货清单（不定期按GOMS更新）'!A:K,11,FALSE)</f>
        <v>8.2</v>
      </c>
      <c r="K4768" s="27" t="str">
        <f>VLOOKUP(B4768,'大货清单（不定期按GOMS更新）'!A:N,12,FALSE)</f>
        <v>326</v>
      </c>
      <c r="L4768" s="27" t="str">
        <f>VLOOKUP(B4768,'大货清单（不定期按GOMS更新）'!A:M,13,FALSE)</f>
        <v>296</v>
      </c>
      <c r="M4768" s="27" t="str">
        <f>VLOOKUP(B4768,'大货清单（不定期按GOMS更新）'!A:N,14,FALSE)</f>
        <v>672</v>
      </c>
      <c r="N4768" s="53" t="s">
        <v>1107</v>
      </c>
      <c r="O4768" s="27">
        <f>IFERROR(VLOOKUP(N4768,'散件迭代（不定期更新）'!C:J,8,FALSE),0)</f>
        <v>0</v>
      </c>
      <c r="P4768" s="27" t="str">
        <f>IFERROR(VLOOKUP(N4768,'散件（更新）'!B:H,3,FALSE),0)</f>
        <v>206-2019-0605</v>
      </c>
      <c r="Q4768" s="27" t="str">
        <f>VLOOKUP(N4768,'散件（更新）'!B:H,2,FALSE)</f>
        <v>114-20190605</v>
      </c>
      <c r="R4768" s="27" t="str">
        <f>VLOOKUP(N4768,'散件（更新）'!B:H,7,FALSE)</f>
        <v>PCBA</v>
      </c>
      <c r="S4768" s="27">
        <f>VLOOKUP(N4768,'散件（更新）'!B:E,4,FALSE)</f>
        <v>0</v>
      </c>
      <c r="T4768" s="27" t="s">
        <v>8759</v>
      </c>
      <c r="U4768" s="28" t="str">
        <f>VLOOKUP(N4768,'散件（更新）'!B:G,6,FALSE)</f>
        <v>带风扇主控板组件（吸水）</v>
      </c>
      <c r="V4768" s="28" t="str">
        <f>VLOOKUP(N4768,'散件（更新）'!B:I,8,FALSE)</f>
        <v>6972200198709</v>
      </c>
    </row>
    <row r="4769" spans="1:22">
      <c r="A4769" s="57">
        <v>46169</v>
      </c>
      <c r="B4769" s="53" t="s">
        <v>3140</v>
      </c>
      <c r="C4769" s="27" t="str">
        <f>VLOOKUP(B4769,'大货清单（不定期按GOMS更新）'!A:H,8,0)</f>
        <v>109-20190606</v>
      </c>
      <c r="D4769" s="27" t="str">
        <f>VLOOKUP(B4769,'大货清单（不定期按GOMS更新）'!A:C,3,0)</f>
        <v>CL2019F-06</v>
      </c>
      <c r="E4769" s="27" t="str">
        <f>VLOOKUP(B4769,'大货清单（不定期按GOMS更新）'!A:H,4,0)</f>
        <v>IE,GB</v>
      </c>
      <c r="F4769" s="27" t="str">
        <f>VLOOKUP(B4769,'大货清单（不定期按GOMS更新）'!A:H,2,0)</f>
        <v>Floor One S5 Extreme</v>
      </c>
      <c r="G4769" s="28">
        <f>VLOOKUP(B4769,'大货清单（不定期按GOMS更新）'!A:I,9,FALSE)</f>
        <v>6972200199249</v>
      </c>
      <c r="H4769" s="27" t="str">
        <f>VLOOKUP(B4769,'大货清单（不定期按GOMS更新）'!A:H,7,0)</f>
        <v>Blue</v>
      </c>
      <c r="I4769" s="27" t="str">
        <f>VLOOKUP(B4769,'大货清单（不定期按GOMS更新）'!A:F,6,FALSE)</f>
        <v>PHASEOUT</v>
      </c>
      <c r="J4769" s="27" t="str">
        <f>VLOOKUP(B4769,'大货清单（不定期按GOMS更新）'!A:K,11,FALSE)</f>
        <v>8.2</v>
      </c>
      <c r="K4769" s="27" t="str">
        <f>VLOOKUP(B4769,'大货清单（不定期按GOMS更新）'!A:N,12,FALSE)</f>
        <v>326</v>
      </c>
      <c r="L4769" s="27" t="str">
        <f>VLOOKUP(B4769,'大货清单（不定期按GOMS更新）'!A:M,13,FALSE)</f>
        <v>296</v>
      </c>
      <c r="M4769" s="27" t="str">
        <f>VLOOKUP(B4769,'大货清单（不定期按GOMS更新）'!A:N,14,FALSE)</f>
        <v>672</v>
      </c>
      <c r="N4769" s="53" t="s">
        <v>756</v>
      </c>
      <c r="O4769" s="27" t="str">
        <f>IFERROR(VLOOKUP(N4769,'散件迭代（不定期更新）'!C:J,8,FALSE),0)</f>
        <v>A63</v>
      </c>
      <c r="P4769" s="27" t="str">
        <f>IFERROR(VLOOKUP(N4769,'散件（更新）'!B:H,3,FALSE),0)</f>
        <v>206-2019-0112</v>
      </c>
      <c r="Q4769" s="27" t="str">
        <f>VLOOKUP(N4769,'散件（更新）'!B:H,2,FALSE)</f>
        <v>114-20190112</v>
      </c>
      <c r="R4769" s="27" t="str">
        <f>VLOOKUP(N4769,'散件（更新）'!B:H,7,FALSE)</f>
        <v>Scraper</v>
      </c>
      <c r="S4769" s="27" t="str">
        <f>VLOOKUP(N4769,'散件（更新）'!B:E,4,FALSE)</f>
        <v>https://tineco-yxzt.oss-accelerate.aliyuncs.com/20240701/2019guatiao_1719817721080.png</v>
      </c>
      <c r="T4769" s="27" t="s">
        <v>8759</v>
      </c>
      <c r="U4769" s="28" t="str">
        <f>VLOOKUP(N4769,'散件（更新）'!B:G,6,FALSE)</f>
        <v>刮条组件</v>
      </c>
      <c r="V4769" s="28" t="str">
        <f>VLOOKUP(N4769,'散件（更新）'!B:I,8,FALSE)</f>
        <v>6972200196989</v>
      </c>
    </row>
    <row r="4770" spans="1:22">
      <c r="A4770" s="57">
        <v>46169</v>
      </c>
      <c r="B4770" s="53" t="s">
        <v>3140</v>
      </c>
      <c r="C4770" s="27" t="str">
        <f>VLOOKUP(B4770,'大货清单（不定期按GOMS更新）'!A:H,8,0)</f>
        <v>109-20190606</v>
      </c>
      <c r="D4770" s="27" t="str">
        <f>VLOOKUP(B4770,'大货清单（不定期按GOMS更新）'!A:C,3,0)</f>
        <v>CL2019F-06</v>
      </c>
      <c r="E4770" s="27" t="str">
        <f>VLOOKUP(B4770,'大货清单（不定期按GOMS更新）'!A:H,4,0)</f>
        <v>IE,GB</v>
      </c>
      <c r="F4770" s="27" t="str">
        <f>VLOOKUP(B4770,'大货清单（不定期按GOMS更新）'!A:H,2,0)</f>
        <v>Floor One S5 Extreme</v>
      </c>
      <c r="G4770" s="28">
        <f>VLOOKUP(B4770,'大货清单（不定期按GOMS更新）'!A:I,9,FALSE)</f>
        <v>6972200199249</v>
      </c>
      <c r="H4770" s="27" t="str">
        <f>VLOOKUP(B4770,'大货清单（不定期按GOMS更新）'!A:H,7,0)</f>
        <v>Blue</v>
      </c>
      <c r="I4770" s="27" t="str">
        <f>VLOOKUP(B4770,'大货清单（不定期按GOMS更新）'!A:F,6,FALSE)</f>
        <v>PHASEOUT</v>
      </c>
      <c r="J4770" s="27" t="str">
        <f>VLOOKUP(B4770,'大货清单（不定期按GOMS更新）'!A:K,11,FALSE)</f>
        <v>8.2</v>
      </c>
      <c r="K4770" s="27" t="str">
        <f>VLOOKUP(B4770,'大货清单（不定期按GOMS更新）'!A:N,12,FALSE)</f>
        <v>326</v>
      </c>
      <c r="L4770" s="27" t="str">
        <f>VLOOKUP(B4770,'大货清单（不定期按GOMS更新）'!A:M,13,FALSE)</f>
        <v>296</v>
      </c>
      <c r="M4770" s="27" t="str">
        <f>VLOOKUP(B4770,'大货清单（不定期按GOMS更新）'!A:N,14,FALSE)</f>
        <v>672</v>
      </c>
      <c r="N4770" s="53" t="s">
        <v>770</v>
      </c>
      <c r="O4770" s="27">
        <f>IFERROR(VLOOKUP(N4770,'散件迭代（不定期更新）'!C:J,8,FALSE),0)</f>
        <v>0</v>
      </c>
      <c r="P4770" s="27" t="str">
        <f>IFERROR(VLOOKUP(N4770,'散件（更新）'!B:H,3,FALSE),0)</f>
        <v>206-2019-0114</v>
      </c>
      <c r="Q4770" s="27" t="str">
        <f>VLOOKUP(N4770,'散件（更新）'!B:H,2,FALSE)</f>
        <v>114-20190114</v>
      </c>
      <c r="R4770" s="27" t="str">
        <f>VLOOKUP(N4770,'散件（更新）'!B:H,7,FALSE)</f>
        <v>Sensor</v>
      </c>
      <c r="S4770" s="27" t="str">
        <f>VLOOKUP(N4770,'散件（更新）'!B:E,4,FALSE)</f>
        <v>https://tineco-yxzt.oss-accelerate.aliyuncs.com/20240701/2019guangdian_1719817775917.png</v>
      </c>
      <c r="T4770" s="27" t="s">
        <v>8759</v>
      </c>
      <c r="U4770" s="28" t="str">
        <f>VLOOKUP(N4770,'散件（更新）'!B:G,6,FALSE)</f>
        <v>光电液位传感器</v>
      </c>
      <c r="V4770" s="28" t="str">
        <f>VLOOKUP(N4770,'散件（更新）'!B:I,8,FALSE)</f>
        <v>6972200197023</v>
      </c>
    </row>
    <row r="4771" spans="1:22">
      <c r="A4771" s="57">
        <v>46169</v>
      </c>
      <c r="B4771" s="53" t="s">
        <v>3140</v>
      </c>
      <c r="C4771" s="27" t="str">
        <f>VLOOKUP(B4771,'大货清单（不定期按GOMS更新）'!A:H,8,0)</f>
        <v>109-20190606</v>
      </c>
      <c r="D4771" s="27" t="str">
        <f>VLOOKUP(B4771,'大货清单（不定期按GOMS更新）'!A:C,3,0)</f>
        <v>CL2019F-06</v>
      </c>
      <c r="E4771" s="27" t="str">
        <f>VLOOKUP(B4771,'大货清单（不定期按GOMS更新）'!A:H,4,0)</f>
        <v>IE,GB</v>
      </c>
      <c r="F4771" s="27" t="str">
        <f>VLOOKUP(B4771,'大货清单（不定期按GOMS更新）'!A:H,2,0)</f>
        <v>Floor One S5 Extreme</v>
      </c>
      <c r="G4771" s="28">
        <f>VLOOKUP(B4771,'大货清单（不定期按GOMS更新）'!A:I,9,FALSE)</f>
        <v>6972200199249</v>
      </c>
      <c r="H4771" s="27" t="str">
        <f>VLOOKUP(B4771,'大货清单（不定期按GOMS更新）'!A:H,7,0)</f>
        <v>Blue</v>
      </c>
      <c r="I4771" s="27" t="str">
        <f>VLOOKUP(B4771,'大货清单（不定期按GOMS更新）'!A:F,6,FALSE)</f>
        <v>PHASEOUT</v>
      </c>
      <c r="J4771" s="27" t="str">
        <f>VLOOKUP(B4771,'大货清单（不定期按GOMS更新）'!A:K,11,FALSE)</f>
        <v>8.2</v>
      </c>
      <c r="K4771" s="27" t="str">
        <f>VLOOKUP(B4771,'大货清单（不定期按GOMS更新）'!A:N,12,FALSE)</f>
        <v>326</v>
      </c>
      <c r="L4771" s="27" t="str">
        <f>VLOOKUP(B4771,'大货清单（不定期按GOMS更新）'!A:M,13,FALSE)</f>
        <v>296</v>
      </c>
      <c r="M4771" s="27" t="str">
        <f>VLOOKUP(B4771,'大货清单（不定期按GOMS更新）'!A:N,14,FALSE)</f>
        <v>672</v>
      </c>
      <c r="N4771" s="53" t="s">
        <v>780</v>
      </c>
      <c r="O4771" s="27">
        <f>IFERROR(VLOOKUP(N4771,'散件迭代（不定期更新）'!C:J,8,FALSE),0)</f>
        <v>0</v>
      </c>
      <c r="P4771" s="27" t="str">
        <f>IFERROR(VLOOKUP(N4771,'散件（更新）'!B:H,3,FALSE),0)</f>
        <v>206-2019-0117</v>
      </c>
      <c r="Q4771" s="27" t="str">
        <f>VLOOKUP(N4771,'散件（更新）'!B:H,2,FALSE)</f>
        <v>114-20190117</v>
      </c>
      <c r="R4771" s="27" t="str">
        <f>VLOOKUP(N4771,'散件（更新）'!B:H,7,FALSE)</f>
        <v>Pump</v>
      </c>
      <c r="S4771" s="27" t="str">
        <f>VLOOKUP(N4771,'散件（更新）'!B:E,4,FALSE)</f>
        <v>https://tineco-yxzt.oss-accelerate.aliyuncs.com/20231219/9FWRU100000_1702948034719.png</v>
      </c>
      <c r="T4771" s="27" t="s">
        <v>8759</v>
      </c>
      <c r="U4771" s="28" t="str">
        <f>VLOOKUP(N4771,'散件（更新）'!B:G,6,FALSE)</f>
        <v>蠕动泵</v>
      </c>
      <c r="V4771" s="28" t="str">
        <f>VLOOKUP(N4771,'散件（更新）'!B:I,8,FALSE)</f>
        <v>6972200197054</v>
      </c>
    </row>
    <row r="4772" spans="1:22">
      <c r="A4772" s="57">
        <v>46169</v>
      </c>
      <c r="B4772" s="53" t="s">
        <v>3140</v>
      </c>
      <c r="C4772" s="27" t="str">
        <f>VLOOKUP(B4772,'大货清单（不定期按GOMS更新）'!A:H,8,0)</f>
        <v>109-20190606</v>
      </c>
      <c r="D4772" s="27" t="str">
        <f>VLOOKUP(B4772,'大货清单（不定期按GOMS更新）'!A:C,3,0)</f>
        <v>CL2019F-06</v>
      </c>
      <c r="E4772" s="27" t="str">
        <f>VLOOKUP(B4772,'大货清单（不定期按GOMS更新）'!A:H,4,0)</f>
        <v>IE,GB</v>
      </c>
      <c r="F4772" s="27" t="str">
        <f>VLOOKUP(B4772,'大货清单（不定期按GOMS更新）'!A:H,2,0)</f>
        <v>Floor One S5 Extreme</v>
      </c>
      <c r="G4772" s="28">
        <f>VLOOKUP(B4772,'大货清单（不定期按GOMS更新）'!A:I,9,FALSE)</f>
        <v>6972200199249</v>
      </c>
      <c r="H4772" s="27" t="str">
        <f>VLOOKUP(B4772,'大货清单（不定期按GOMS更新）'!A:H,7,0)</f>
        <v>Blue</v>
      </c>
      <c r="I4772" s="27" t="str">
        <f>VLOOKUP(B4772,'大货清单（不定期按GOMS更新）'!A:F,6,FALSE)</f>
        <v>PHASEOUT</v>
      </c>
      <c r="J4772" s="27" t="str">
        <f>VLOOKUP(B4772,'大货清单（不定期按GOMS更新）'!A:K,11,FALSE)</f>
        <v>8.2</v>
      </c>
      <c r="K4772" s="27" t="str">
        <f>VLOOKUP(B4772,'大货清单（不定期按GOMS更新）'!A:N,12,FALSE)</f>
        <v>326</v>
      </c>
      <c r="L4772" s="27" t="str">
        <f>VLOOKUP(B4772,'大货清单（不定期按GOMS更新）'!A:M,13,FALSE)</f>
        <v>296</v>
      </c>
      <c r="M4772" s="27" t="str">
        <f>VLOOKUP(B4772,'大货清单（不定期按GOMS更新）'!A:N,14,FALSE)</f>
        <v>672</v>
      </c>
      <c r="N4772" s="53" t="s">
        <v>1043</v>
      </c>
      <c r="O4772" s="27" t="str">
        <f>IFERROR(VLOOKUP(N4772,'散件迭代（不定期更新）'!C:J,8,FALSE),0)</f>
        <v>A22</v>
      </c>
      <c r="P4772" s="27" t="str">
        <f>IFERROR(VLOOKUP(N4772,'散件（更新）'!B:H,3,FALSE),0)</f>
        <v>206-1879-0109</v>
      </c>
      <c r="Q4772" s="27" t="str">
        <f>VLOOKUP(N4772,'散件（更新）'!B:H,2,FALSE)</f>
        <v>114-18790109</v>
      </c>
      <c r="R4772" s="27" t="str">
        <f>VLOOKUP(N4772,'散件（更新）'!B:H,7,FALSE)</f>
        <v>3-In-1 Cleaning Tool</v>
      </c>
      <c r="S4772" s="27" t="str">
        <f>VLOOKUP(N4772,'散件（更新）'!B:E,4,FALSE)</f>
        <v>https://tineco-yxzt.oss-accelerate.aliyuncs.com/product/114-18790109.png</v>
      </c>
      <c r="T4772" s="27" t="s">
        <v>8759</v>
      </c>
      <c r="U4772" s="28" t="str">
        <f>VLOOKUP(N4772,'散件（更新）'!B:G,6,FALSE)</f>
        <v>AB1888清洁刷组件</v>
      </c>
      <c r="V4772" s="28" t="str">
        <f>VLOOKUP(N4772,'散件（更新）'!B:I,8,FALSE)</f>
        <v>6972200191809</v>
      </c>
    </row>
    <row r="4773" spans="1:22">
      <c r="A4773" s="57">
        <v>46169</v>
      </c>
      <c r="B4773" s="53" t="s">
        <v>3140</v>
      </c>
      <c r="C4773" s="27" t="str">
        <f>VLOOKUP(B4773,'大货清单（不定期按GOMS更新）'!A:H,8,0)</f>
        <v>109-20190606</v>
      </c>
      <c r="D4773" s="27" t="str">
        <f>VLOOKUP(B4773,'大货清单（不定期按GOMS更新）'!A:C,3,0)</f>
        <v>CL2019F-06</v>
      </c>
      <c r="E4773" s="27" t="str">
        <f>VLOOKUP(B4773,'大货清单（不定期按GOMS更新）'!A:H,4,0)</f>
        <v>IE,GB</v>
      </c>
      <c r="F4773" s="27" t="str">
        <f>VLOOKUP(B4773,'大货清单（不定期按GOMS更新）'!A:H,2,0)</f>
        <v>Floor One S5 Extreme</v>
      </c>
      <c r="G4773" s="28">
        <f>VLOOKUP(B4773,'大货清单（不定期按GOMS更新）'!A:I,9,FALSE)</f>
        <v>6972200199249</v>
      </c>
      <c r="H4773" s="27" t="str">
        <f>VLOOKUP(B4773,'大货清单（不定期按GOMS更新）'!A:H,7,0)</f>
        <v>Blue</v>
      </c>
      <c r="I4773" s="27" t="str">
        <f>VLOOKUP(B4773,'大货清单（不定期按GOMS更新）'!A:F,6,FALSE)</f>
        <v>PHASEOUT</v>
      </c>
      <c r="J4773" s="27" t="str">
        <f>VLOOKUP(B4773,'大货清单（不定期按GOMS更新）'!A:K,11,FALSE)</f>
        <v>8.2</v>
      </c>
      <c r="K4773" s="27" t="str">
        <f>VLOOKUP(B4773,'大货清单（不定期按GOMS更新）'!A:N,12,FALSE)</f>
        <v>326</v>
      </c>
      <c r="L4773" s="27" t="str">
        <f>VLOOKUP(B4773,'大货清单（不定期按GOMS更新）'!A:M,13,FALSE)</f>
        <v>296</v>
      </c>
      <c r="M4773" s="27" t="str">
        <f>VLOOKUP(B4773,'大货清单（不定期按GOMS更新）'!A:N,14,FALSE)</f>
        <v>672</v>
      </c>
      <c r="N4773" s="53" t="s">
        <v>1104</v>
      </c>
      <c r="O4773" s="27">
        <f>IFERROR(VLOOKUP(N4773,'散件迭代（不定期更新）'!C:J,8,FALSE),0)</f>
        <v>0</v>
      </c>
      <c r="P4773" s="27" t="str">
        <f>IFERROR(VLOOKUP(N4773,'散件（更新）'!B:H,3,FALSE),0)</f>
        <v>206-2019-0604</v>
      </c>
      <c r="Q4773" s="27" t="str">
        <f>VLOOKUP(N4773,'散件（更新）'!B:H,2,FALSE)</f>
        <v>114-20190604</v>
      </c>
      <c r="R4773" s="27" t="str">
        <f>VLOOKUP(N4773,'散件（更新）'!B:H,7,FALSE)</f>
        <v>Handle</v>
      </c>
      <c r="S4773" s="27" t="str">
        <f>VLOOKUP(N4773,'散件（更新）'!B:E,4,FALSE)</f>
        <v>https://tineco-yxzt.oss-accelerate.aliyuncs.com/20231227/9FWUH100200_1703640266151.png</v>
      </c>
      <c r="T4773" s="27" t="s">
        <v>8759</v>
      </c>
      <c r="U4773" s="28" t="str">
        <f>VLOOKUP(N4773,'散件（更新）'!B:G,6,FALSE)</f>
        <v>手柄组件LED（蓝色吸水）</v>
      </c>
      <c r="V4773" s="28" t="str">
        <f>VLOOKUP(N4773,'散件（更新）'!B:I,8,FALSE)</f>
        <v>6972200198693</v>
      </c>
    </row>
    <row r="4774" spans="1:22">
      <c r="A4774" s="57">
        <v>46169</v>
      </c>
      <c r="B4774" s="53" t="s">
        <v>3140</v>
      </c>
      <c r="C4774" s="27" t="str">
        <f>VLOOKUP(B4774,'大货清单（不定期按GOMS更新）'!A:H,8,0)</f>
        <v>109-20190606</v>
      </c>
      <c r="D4774" s="27" t="str">
        <f>VLOOKUP(B4774,'大货清单（不定期按GOMS更新）'!A:C,3,0)</f>
        <v>CL2019F-06</v>
      </c>
      <c r="E4774" s="27" t="str">
        <f>VLOOKUP(B4774,'大货清单（不定期按GOMS更新）'!A:H,4,0)</f>
        <v>IE,GB</v>
      </c>
      <c r="F4774" s="27" t="str">
        <f>VLOOKUP(B4774,'大货清单（不定期按GOMS更新）'!A:H,2,0)</f>
        <v>Floor One S5 Extreme</v>
      </c>
      <c r="G4774" s="28">
        <f>VLOOKUP(B4774,'大货清单（不定期按GOMS更新）'!A:I,9,FALSE)</f>
        <v>6972200199249</v>
      </c>
      <c r="H4774" s="27" t="str">
        <f>VLOOKUP(B4774,'大货清单（不定期按GOMS更新）'!A:H,7,0)</f>
        <v>Blue</v>
      </c>
      <c r="I4774" s="27" t="str">
        <f>VLOOKUP(B4774,'大货清单（不定期按GOMS更新）'!A:F,6,FALSE)</f>
        <v>PHASEOUT</v>
      </c>
      <c r="J4774" s="27" t="str">
        <f>VLOOKUP(B4774,'大货清单（不定期按GOMS更新）'!A:K,11,FALSE)</f>
        <v>8.2</v>
      </c>
      <c r="K4774" s="27" t="str">
        <f>VLOOKUP(B4774,'大货清单（不定期按GOMS更新）'!A:N,12,FALSE)</f>
        <v>326</v>
      </c>
      <c r="L4774" s="27" t="str">
        <f>VLOOKUP(B4774,'大货清单（不定期按GOMS更新）'!A:M,13,FALSE)</f>
        <v>296</v>
      </c>
      <c r="M4774" s="27" t="str">
        <f>VLOOKUP(B4774,'大货清单（不定期按GOMS更新）'!A:N,14,FALSE)</f>
        <v>672</v>
      </c>
      <c r="N4774" s="53" t="s">
        <v>1106</v>
      </c>
      <c r="O4774" s="27">
        <f>IFERROR(VLOOKUP(N4774,'散件迭代（不定期更新）'!C:J,8,FALSE),0)</f>
        <v>0</v>
      </c>
      <c r="P4774" s="27" t="str">
        <f>IFERROR(VLOOKUP(N4774,'散件（更新）'!B:H,3,FALSE),0)</f>
        <v>206-2019-0602</v>
      </c>
      <c r="Q4774" s="27" t="str">
        <f>VLOOKUP(N4774,'散件（更新）'!B:H,2,FALSE)</f>
        <v>114-20190602</v>
      </c>
      <c r="R4774" s="27" t="str">
        <f>VLOOKUP(N4774,'散件（更新）'!B:H,7,FALSE)</f>
        <v>Clean Water Tank</v>
      </c>
      <c r="S4774" s="27" t="str">
        <f>VLOOKUP(N4774,'散件（更新）'!B:E,4,FALSE)</f>
        <v>https://tineco-yxzt.oss-accelerate.aliyuncs.com/20231219/9FWWC100200_1702948036303.png</v>
      </c>
      <c r="T4774" s="27" t="s">
        <v>8759</v>
      </c>
      <c r="U4774" s="28" t="str">
        <f>VLOOKUP(N4774,'散件（更新）'!B:G,6,FALSE)</f>
        <v>溶液桶组件（蓝色）</v>
      </c>
      <c r="V4774" s="28" t="str">
        <f>VLOOKUP(N4774,'散件（更新）'!B:I,8,FALSE)</f>
        <v>6972200198679</v>
      </c>
    </row>
    <row r="4775" spans="1:22">
      <c r="A4775" s="57">
        <v>46169</v>
      </c>
      <c r="B4775" s="53" t="s">
        <v>3140</v>
      </c>
      <c r="C4775" s="27" t="str">
        <f>VLOOKUP(B4775,'大货清单（不定期按GOMS更新）'!A:H,8,0)</f>
        <v>109-20190606</v>
      </c>
      <c r="D4775" s="27" t="str">
        <f>VLOOKUP(B4775,'大货清单（不定期按GOMS更新）'!A:C,3,0)</f>
        <v>CL2019F-06</v>
      </c>
      <c r="E4775" s="27" t="str">
        <f>VLOOKUP(B4775,'大货清单（不定期按GOMS更新）'!A:H,4,0)</f>
        <v>IE,GB</v>
      </c>
      <c r="F4775" s="27" t="str">
        <f>VLOOKUP(B4775,'大货清单（不定期按GOMS更新）'!A:H,2,0)</f>
        <v>Floor One S5 Extreme</v>
      </c>
      <c r="G4775" s="28">
        <f>VLOOKUP(B4775,'大货清单（不定期按GOMS更新）'!A:I,9,FALSE)</f>
        <v>6972200199249</v>
      </c>
      <c r="H4775" s="27" t="str">
        <f>VLOOKUP(B4775,'大货清单（不定期按GOMS更新）'!A:H,7,0)</f>
        <v>Blue</v>
      </c>
      <c r="I4775" s="27" t="str">
        <f>VLOOKUP(B4775,'大货清单（不定期按GOMS更新）'!A:F,6,FALSE)</f>
        <v>PHASEOUT</v>
      </c>
      <c r="J4775" s="27" t="str">
        <f>VLOOKUP(B4775,'大货清单（不定期按GOMS更新）'!A:K,11,FALSE)</f>
        <v>8.2</v>
      </c>
      <c r="K4775" s="27" t="str">
        <f>VLOOKUP(B4775,'大货清单（不定期按GOMS更新）'!A:N,12,FALSE)</f>
        <v>326</v>
      </c>
      <c r="L4775" s="27" t="str">
        <f>VLOOKUP(B4775,'大货清单（不定期按GOMS更新）'!A:M,13,FALSE)</f>
        <v>296</v>
      </c>
      <c r="M4775" s="27" t="str">
        <f>VLOOKUP(B4775,'大货清单（不定期按GOMS更新）'!A:N,14,FALSE)</f>
        <v>672</v>
      </c>
      <c r="N4775" s="53" t="s">
        <v>1105</v>
      </c>
      <c r="O4775" s="27" t="str">
        <f>IFERROR(VLOOKUP(N4775,'散件迭代（不定期更新）'!C:J,8,FALSE),0)</f>
        <v>A54</v>
      </c>
      <c r="P4775" s="27" t="str">
        <f>IFERROR(VLOOKUP(N4775,'散件（更新）'!B:H,3,FALSE),0)</f>
        <v>206-2019-0603</v>
      </c>
      <c r="Q4775" s="27" t="str">
        <f>VLOOKUP(N4775,'散件（更新）'!B:H,2,FALSE)</f>
        <v>114-20190603</v>
      </c>
      <c r="R4775" s="27" t="str">
        <f>VLOOKUP(N4775,'散件（更新）'!B:H,7,FALSE)</f>
        <v>Dirt Water Tank</v>
      </c>
      <c r="S4775" s="27" t="str">
        <f>VLOOKUP(N4775,'散件（更新）'!B:E,4,FALSE)</f>
        <v>https://tineco-yxzt.oss-accelerate.aliyuncs.com/20231219/9FWWD100100_1702948037575.png</v>
      </c>
      <c r="T4775" s="27" t="s">
        <v>8759</v>
      </c>
      <c r="U4775" s="28" t="str">
        <f>VLOOKUP(N4775,'散件（更新）'!B:G,6,FALSE)</f>
        <v>回收桶组件（蓝色）</v>
      </c>
      <c r="V4775" s="28" t="str">
        <f>VLOOKUP(N4775,'散件（更新）'!B:I,8,FALSE)</f>
        <v>6972200198686</v>
      </c>
    </row>
    <row r="4776" spans="1:22">
      <c r="A4776" s="57">
        <v>46169</v>
      </c>
      <c r="B4776" s="53" t="s">
        <v>3149</v>
      </c>
      <c r="C4776" s="27" t="str">
        <f>VLOOKUP(B4776,'大货清单（不定期按GOMS更新）'!A:H,8,0)</f>
        <v>108-20430302</v>
      </c>
      <c r="D4776" s="27" t="str">
        <f>VLOOKUP(B4776,'大货清单（不定期按GOMS更新）'!A:C,3,0)</f>
        <v>CL2043C-02</v>
      </c>
      <c r="E4776" s="27" t="str">
        <f>VLOOKUP(B4776,'大货清单（不定期按GOMS更新）'!A:H,4,0)</f>
        <v>GB</v>
      </c>
      <c r="F4776" s="27" t="str">
        <f>VLOOKUP(B4776,'大货清单（不定期按GOMS更新）'!A:H,2,0)</f>
        <v>iCarpet</v>
      </c>
      <c r="G4776" s="28">
        <f>VLOOKUP(B4776,'大货清单（不定期按GOMS更新）'!A:I,9,FALSE)</f>
        <v>6972200197726</v>
      </c>
      <c r="H4776" s="27" t="str">
        <f>VLOOKUP(B4776,'大货清单（不定期按GOMS更新）'!A:H,7,0)</f>
        <v>Blue</v>
      </c>
      <c r="I4776" s="27" t="str">
        <f>VLOOKUP(B4776,'大货清单（不定期按GOMS更新）'!A:F,6,FALSE)</f>
        <v>PHASEOUT</v>
      </c>
      <c r="J4776" s="27" t="str">
        <f>VLOOKUP(B4776,'大货清单（不定期按GOMS更新）'!A:K,11,FALSE)</f>
        <v>13.56</v>
      </c>
      <c r="K4776" s="27" t="str">
        <f>VLOOKUP(B4776,'大货清单（不定期按GOMS更新）'!A:N,12,FALSE)</f>
        <v>473</v>
      </c>
      <c r="L4776" s="27" t="str">
        <f>VLOOKUP(B4776,'大货清单（不定期按GOMS更新）'!A:M,13,FALSE)</f>
        <v>346</v>
      </c>
      <c r="M4776" s="27" t="str">
        <f>VLOOKUP(B4776,'大货清单（不定期按GOMS更新）'!A:N,14,FALSE)</f>
        <v>702</v>
      </c>
      <c r="N4776" s="53" t="s">
        <v>1170</v>
      </c>
      <c r="O4776" s="27">
        <f>IFERROR(VLOOKUP(N4776,'散件迭代（不定期更新）'!C:J,8,FALSE),0)</f>
        <v>0</v>
      </c>
      <c r="P4776" s="27" t="str">
        <f>IFERROR(VLOOKUP(N4776,'散件（更新）'!B:H,3,FALSE),0)</f>
        <v>206-2043-0113</v>
      </c>
      <c r="Q4776" s="27" t="str">
        <f>VLOOKUP(N4776,'散件（更新）'!B:H,2,FALSE)</f>
        <v>114-20430113</v>
      </c>
      <c r="R4776" s="27" t="str">
        <f>VLOOKUP(N4776,'散件（更新）'!B:H,7,FALSE)</f>
        <v>Brush Roller Cover</v>
      </c>
      <c r="S4776" s="27" t="str">
        <f>VLOOKUP(N4776,'散件（更新）'!B:E,4,FALSE)</f>
        <v>https://tineco-yxzt.oss-accelerate.aliyuncs.com/20231219/9CWBC010000_1702948005830.png</v>
      </c>
      <c r="T4776" s="27" t="s">
        <v>8759</v>
      </c>
      <c r="U4776" s="28" t="str">
        <f>VLOOKUP(N4776,'散件（更新）'!B:G,6,FALSE)</f>
        <v>滚刷盖组件</v>
      </c>
      <c r="V4776" s="28" t="str">
        <f>VLOOKUP(N4776,'散件（更新）'!B:I,8,FALSE)</f>
        <v>6972200198020</v>
      </c>
    </row>
    <row r="4777" spans="1:22">
      <c r="A4777" s="57">
        <v>46169</v>
      </c>
      <c r="B4777" s="53" t="s">
        <v>3149</v>
      </c>
      <c r="C4777" s="27" t="str">
        <f>VLOOKUP(B4777,'大货清单（不定期按GOMS更新）'!A:H,8,0)</f>
        <v>108-20430302</v>
      </c>
      <c r="D4777" s="27" t="str">
        <f>VLOOKUP(B4777,'大货清单（不定期按GOMS更新）'!A:C,3,0)</f>
        <v>CL2043C-02</v>
      </c>
      <c r="E4777" s="27" t="str">
        <f>VLOOKUP(B4777,'大货清单（不定期按GOMS更新）'!A:H,4,0)</f>
        <v>GB</v>
      </c>
      <c r="F4777" s="27" t="str">
        <f>VLOOKUP(B4777,'大货清单（不定期按GOMS更新）'!A:H,2,0)</f>
        <v>iCarpet</v>
      </c>
      <c r="G4777" s="28">
        <f>VLOOKUP(B4777,'大货清单（不定期按GOMS更新）'!A:I,9,FALSE)</f>
        <v>6972200197726</v>
      </c>
      <c r="H4777" s="27" t="str">
        <f>VLOOKUP(B4777,'大货清单（不定期按GOMS更新）'!A:H,7,0)</f>
        <v>Blue</v>
      </c>
      <c r="I4777" s="27" t="str">
        <f>VLOOKUP(B4777,'大货清单（不定期按GOMS更新）'!A:F,6,FALSE)</f>
        <v>PHASEOUT</v>
      </c>
      <c r="J4777" s="27" t="str">
        <f>VLOOKUP(B4777,'大货清单（不定期按GOMS更新）'!A:K,11,FALSE)</f>
        <v>13.56</v>
      </c>
      <c r="K4777" s="27" t="str">
        <f>VLOOKUP(B4777,'大货清单（不定期按GOMS更新）'!A:N,12,FALSE)</f>
        <v>473</v>
      </c>
      <c r="L4777" s="27" t="str">
        <f>VLOOKUP(B4777,'大货清单（不定期按GOMS更新）'!A:M,13,FALSE)</f>
        <v>346</v>
      </c>
      <c r="M4777" s="27" t="str">
        <f>VLOOKUP(B4777,'大货清单（不定期按GOMS更新）'!A:N,14,FALSE)</f>
        <v>702</v>
      </c>
      <c r="N4777" s="53" t="s">
        <v>1174</v>
      </c>
      <c r="O4777" s="27">
        <f>IFERROR(VLOOKUP(N4777,'散件迭代（不定期更新）'!C:J,8,FALSE),0)</f>
        <v>0</v>
      </c>
      <c r="P4777" s="27" t="str">
        <f>IFERROR(VLOOKUP(N4777,'散件（更新）'!B:H,3,FALSE),0)</f>
        <v>206-2043-0101</v>
      </c>
      <c r="Q4777" s="27" t="str">
        <f>VLOOKUP(N4777,'散件（更新）'!B:H,2,FALSE)</f>
        <v>114-20430101</v>
      </c>
      <c r="R4777" s="27" t="str">
        <f>VLOOKUP(N4777,'散件（更新）'!B:H,7,FALSE)</f>
        <v>Brush Roller</v>
      </c>
      <c r="S4777" s="27" t="str">
        <f>VLOOKUP(N4777,'散件（更新）'!B:E,4,FALSE)</f>
        <v>https://tineco-yxzt.oss-accelerate.aliyuncs.com/product/114-20430101.jpeg</v>
      </c>
      <c r="T4777" s="27" t="s">
        <v>8759</v>
      </c>
      <c r="U4777" s="28" t="str">
        <f>VLOOKUP(N4777,'散件（更新）'!B:G,6,FALSE)</f>
        <v>滚刷组件</v>
      </c>
      <c r="V4777" s="28" t="str">
        <f>VLOOKUP(N4777,'散件（更新）'!B:I,8,FALSE)</f>
        <v>6972200197825</v>
      </c>
    </row>
    <row r="4778" spans="1:22">
      <c r="A4778" s="57">
        <v>46169</v>
      </c>
      <c r="B4778" s="53" t="s">
        <v>3149</v>
      </c>
      <c r="C4778" s="27" t="str">
        <f>VLOOKUP(B4778,'大货清单（不定期按GOMS更新）'!A:H,8,0)</f>
        <v>108-20430302</v>
      </c>
      <c r="D4778" s="27" t="str">
        <f>VLOOKUP(B4778,'大货清单（不定期按GOMS更新）'!A:C,3,0)</f>
        <v>CL2043C-02</v>
      </c>
      <c r="E4778" s="27" t="str">
        <f>VLOOKUP(B4778,'大货清单（不定期按GOMS更新）'!A:H,4,0)</f>
        <v>GB</v>
      </c>
      <c r="F4778" s="27" t="str">
        <f>VLOOKUP(B4778,'大货清单（不定期按GOMS更新）'!A:H,2,0)</f>
        <v>iCarpet</v>
      </c>
      <c r="G4778" s="28">
        <f>VLOOKUP(B4778,'大货清单（不定期按GOMS更新）'!A:I,9,FALSE)</f>
        <v>6972200197726</v>
      </c>
      <c r="H4778" s="27" t="str">
        <f>VLOOKUP(B4778,'大货清单（不定期按GOMS更新）'!A:H,7,0)</f>
        <v>Blue</v>
      </c>
      <c r="I4778" s="27" t="str">
        <f>VLOOKUP(B4778,'大货清单（不定期按GOMS更新）'!A:F,6,FALSE)</f>
        <v>PHASEOUT</v>
      </c>
      <c r="J4778" s="27" t="str">
        <f>VLOOKUP(B4778,'大货清单（不定期按GOMS更新）'!A:K,11,FALSE)</f>
        <v>13.56</v>
      </c>
      <c r="K4778" s="27" t="str">
        <f>VLOOKUP(B4778,'大货清单（不定期按GOMS更新）'!A:N,12,FALSE)</f>
        <v>473</v>
      </c>
      <c r="L4778" s="27" t="str">
        <f>VLOOKUP(B4778,'大货清单（不定期按GOMS更新）'!A:M,13,FALSE)</f>
        <v>346</v>
      </c>
      <c r="M4778" s="27" t="str">
        <f>VLOOKUP(B4778,'大货清单（不定期按GOMS更新）'!A:N,14,FALSE)</f>
        <v>702</v>
      </c>
      <c r="N4778" s="53" t="s">
        <v>1018</v>
      </c>
      <c r="O4778" s="27">
        <f>IFERROR(VLOOKUP(N4778,'散件迭代（不定期更新）'!C:J,8,FALSE),0)</f>
        <v>0</v>
      </c>
      <c r="P4778" s="27" t="str">
        <f>IFERROR(VLOOKUP(N4778,'散件（更新）'!B:H,3,FALSE),0)</f>
        <v>206-2043-0011</v>
      </c>
      <c r="Q4778" s="27" t="str">
        <f>VLOOKUP(N4778,'散件（更新）'!B:H,2,FALSE)</f>
        <v>114-20430011</v>
      </c>
      <c r="R4778" s="27" t="str">
        <f>VLOOKUP(N4778,'散件（更新）'!B:H,7,FALSE)</f>
        <v>Filter</v>
      </c>
      <c r="S4778" s="27" t="str">
        <f>VLOOKUP(N4778,'散件（更新）'!B:E,4,FALSE)</f>
        <v>https://tineco-yxzt.oss-accelerate.aliyuncs.com/product/114-20430011.jpeg</v>
      </c>
      <c r="T4778" s="27" t="s">
        <v>8759</v>
      </c>
      <c r="U4778" s="28" t="str">
        <f>VLOOKUP(N4778,'散件（更新）'!B:G,6,FALSE)</f>
        <v>过滤套装</v>
      </c>
      <c r="V4778" s="28" t="str">
        <f>VLOOKUP(N4778,'散件（更新）'!B:I,8,FALSE)</f>
        <v>6972200198129</v>
      </c>
    </row>
    <row r="4779" spans="1:22">
      <c r="A4779" s="57">
        <v>46169</v>
      </c>
      <c r="B4779" s="53" t="s">
        <v>3149</v>
      </c>
      <c r="C4779" s="27" t="str">
        <f>VLOOKUP(B4779,'大货清单（不定期按GOMS更新）'!A:H,8,0)</f>
        <v>108-20430302</v>
      </c>
      <c r="D4779" s="27" t="str">
        <f>VLOOKUP(B4779,'大货清单（不定期按GOMS更新）'!A:C,3,0)</f>
        <v>CL2043C-02</v>
      </c>
      <c r="E4779" s="27" t="str">
        <f>VLOOKUP(B4779,'大货清单（不定期按GOMS更新）'!A:H,4,0)</f>
        <v>GB</v>
      </c>
      <c r="F4779" s="27" t="str">
        <f>VLOOKUP(B4779,'大货清单（不定期按GOMS更新）'!A:H,2,0)</f>
        <v>iCarpet</v>
      </c>
      <c r="G4779" s="28">
        <f>VLOOKUP(B4779,'大货清单（不定期按GOMS更新）'!A:I,9,FALSE)</f>
        <v>6972200197726</v>
      </c>
      <c r="H4779" s="27" t="str">
        <f>VLOOKUP(B4779,'大货清单（不定期按GOMS更新）'!A:H,7,0)</f>
        <v>Blue</v>
      </c>
      <c r="I4779" s="27" t="str">
        <f>VLOOKUP(B4779,'大货清单（不定期按GOMS更新）'!A:F,6,FALSE)</f>
        <v>PHASEOUT</v>
      </c>
      <c r="J4779" s="27" t="str">
        <f>VLOOKUP(B4779,'大货清单（不定期按GOMS更新）'!A:K,11,FALSE)</f>
        <v>13.56</v>
      </c>
      <c r="K4779" s="27" t="str">
        <f>VLOOKUP(B4779,'大货清单（不定期按GOMS更新）'!A:N,12,FALSE)</f>
        <v>473</v>
      </c>
      <c r="L4779" s="27" t="str">
        <f>VLOOKUP(B4779,'大货清单（不定期按GOMS更新）'!A:M,13,FALSE)</f>
        <v>346</v>
      </c>
      <c r="M4779" s="27" t="str">
        <f>VLOOKUP(B4779,'大货清单（不定期按GOMS更新）'!A:N,14,FALSE)</f>
        <v>702</v>
      </c>
      <c r="N4779" s="53" t="s">
        <v>1175</v>
      </c>
      <c r="O4779" s="27">
        <f>IFERROR(VLOOKUP(N4779,'散件迭代（不定期更新）'!C:J,8,FALSE),0)</f>
        <v>0</v>
      </c>
      <c r="P4779" s="27" t="str">
        <f>IFERROR(VLOOKUP(N4779,'散件（更新）'!B:H,3,FALSE),0)</f>
        <v>206-2043-0100</v>
      </c>
      <c r="Q4779" s="27" t="str">
        <f>VLOOKUP(N4779,'散件（更新）'!B:H,2,FALSE)</f>
        <v>114-20430100</v>
      </c>
      <c r="R4779" s="27" t="str">
        <f>VLOOKUP(N4779,'散件（更新）'!B:H,7,FALSE)</f>
        <v>Plastic part</v>
      </c>
      <c r="S4779" s="27" t="str">
        <f>VLOOKUP(N4779,'散件（更新）'!B:E,4,FALSE)</f>
        <v>https://tineco-yxzt.oss-accelerate.aliyuncs.com/20231227/9CWRH010000_1703640409104.png</v>
      </c>
      <c r="T4779" s="27" t="s">
        <v>8759</v>
      </c>
      <c r="U4779" s="28" t="str">
        <f>VLOOKUP(N4779,'散件（更新）'!B:G,6,FALSE)</f>
        <v>机体下装饰盖（左右）+防拆盖 黑色</v>
      </c>
      <c r="V4779" s="28" t="str">
        <f>VLOOKUP(N4779,'散件（更新）'!B:I,8,FALSE)</f>
        <v>6972200197801</v>
      </c>
    </row>
    <row r="4780" spans="1:22">
      <c r="A4780" s="57">
        <v>46169</v>
      </c>
      <c r="B4780" s="53" t="s">
        <v>3149</v>
      </c>
      <c r="C4780" s="27" t="str">
        <f>VLOOKUP(B4780,'大货清单（不定期按GOMS更新）'!A:H,8,0)</f>
        <v>108-20430302</v>
      </c>
      <c r="D4780" s="27" t="str">
        <f>VLOOKUP(B4780,'大货清单（不定期按GOMS更新）'!A:C,3,0)</f>
        <v>CL2043C-02</v>
      </c>
      <c r="E4780" s="27" t="str">
        <f>VLOOKUP(B4780,'大货清单（不定期按GOMS更新）'!A:H,4,0)</f>
        <v>GB</v>
      </c>
      <c r="F4780" s="27" t="str">
        <f>VLOOKUP(B4780,'大货清单（不定期按GOMS更新）'!A:H,2,0)</f>
        <v>iCarpet</v>
      </c>
      <c r="G4780" s="28">
        <f>VLOOKUP(B4780,'大货清单（不定期按GOMS更新）'!A:I,9,FALSE)</f>
        <v>6972200197726</v>
      </c>
      <c r="H4780" s="27" t="str">
        <f>VLOOKUP(B4780,'大货清单（不定期按GOMS更新）'!A:H,7,0)</f>
        <v>Blue</v>
      </c>
      <c r="I4780" s="27" t="str">
        <f>VLOOKUP(B4780,'大货清单（不定期按GOMS更新）'!A:F,6,FALSE)</f>
        <v>PHASEOUT</v>
      </c>
      <c r="J4780" s="27" t="str">
        <f>VLOOKUP(B4780,'大货清单（不定期按GOMS更新）'!A:K,11,FALSE)</f>
        <v>13.56</v>
      </c>
      <c r="K4780" s="27" t="str">
        <f>VLOOKUP(B4780,'大货清单（不定期按GOMS更新）'!A:N,12,FALSE)</f>
        <v>473</v>
      </c>
      <c r="L4780" s="27" t="str">
        <f>VLOOKUP(B4780,'大货清单（不定期按GOMS更新）'!A:M,13,FALSE)</f>
        <v>346</v>
      </c>
      <c r="M4780" s="27" t="str">
        <f>VLOOKUP(B4780,'大货清单（不定期按GOMS更新）'!A:N,14,FALSE)</f>
        <v>702</v>
      </c>
      <c r="N4780" s="53" t="s">
        <v>1027</v>
      </c>
      <c r="O4780" s="27">
        <f>IFERROR(VLOOKUP(N4780,'散件迭代（不定期更新）'!C:J,8,FALSE),0)</f>
        <v>0</v>
      </c>
      <c r="P4780" s="27" t="str">
        <f>IFERROR(VLOOKUP(N4780,'散件（更新）'!B:H,3,FALSE),0)</f>
        <v>206-2043-0007</v>
      </c>
      <c r="Q4780" s="27" t="str">
        <f>VLOOKUP(N4780,'散件（更新）'!B:H,2,FALSE)</f>
        <v>114-20430007</v>
      </c>
      <c r="R4780" s="27" t="str">
        <f>VLOOKUP(N4780,'散件（更新）'!B:H,7,FALSE)</f>
        <v>Scraper</v>
      </c>
      <c r="S4780" s="27" t="str">
        <f>VLOOKUP(N4780,'散件（更新）'!B:E,4,FALSE)</f>
        <v>https://tineco-yxzt.oss-accelerate.aliyuncs.com/20231219/9CWRR100000_1702948009032.png</v>
      </c>
      <c r="T4780" s="27" t="s">
        <v>8759</v>
      </c>
      <c r="U4780" s="28" t="str">
        <f>VLOOKUP(N4780,'散件（更新）'!B:G,6,FALSE)</f>
        <v>地刷毛条组件</v>
      </c>
      <c r="V4780" s="28" t="str">
        <f>VLOOKUP(N4780,'散件（更新）'!B:I,8,FALSE)</f>
        <v>6972200198587</v>
      </c>
    </row>
    <row r="4781" spans="1:22">
      <c r="A4781" s="57">
        <v>46169</v>
      </c>
      <c r="B4781" s="53" t="s">
        <v>3149</v>
      </c>
      <c r="C4781" s="27" t="str">
        <f>VLOOKUP(B4781,'大货清单（不定期按GOMS更新）'!A:H,8,0)</f>
        <v>108-20430302</v>
      </c>
      <c r="D4781" s="27" t="str">
        <f>VLOOKUP(B4781,'大货清单（不定期按GOMS更新）'!A:C,3,0)</f>
        <v>CL2043C-02</v>
      </c>
      <c r="E4781" s="27" t="str">
        <f>VLOOKUP(B4781,'大货清单（不定期按GOMS更新）'!A:H,4,0)</f>
        <v>GB</v>
      </c>
      <c r="F4781" s="27" t="str">
        <f>VLOOKUP(B4781,'大货清单（不定期按GOMS更新）'!A:H,2,0)</f>
        <v>iCarpet</v>
      </c>
      <c r="G4781" s="28">
        <f>VLOOKUP(B4781,'大货清单（不定期按GOMS更新）'!A:I,9,FALSE)</f>
        <v>6972200197726</v>
      </c>
      <c r="H4781" s="27" t="str">
        <f>VLOOKUP(B4781,'大货清单（不定期按GOMS更新）'!A:H,7,0)</f>
        <v>Blue</v>
      </c>
      <c r="I4781" s="27" t="str">
        <f>VLOOKUP(B4781,'大货清单（不定期按GOMS更新）'!A:F,6,FALSE)</f>
        <v>PHASEOUT</v>
      </c>
      <c r="J4781" s="27" t="str">
        <f>VLOOKUP(B4781,'大货清单（不定期按GOMS更新）'!A:K,11,FALSE)</f>
        <v>13.56</v>
      </c>
      <c r="K4781" s="27" t="str">
        <f>VLOOKUP(B4781,'大货清单（不定期按GOMS更新）'!A:N,12,FALSE)</f>
        <v>473</v>
      </c>
      <c r="L4781" s="27" t="str">
        <f>VLOOKUP(B4781,'大货清单（不定期按GOMS更新）'!A:M,13,FALSE)</f>
        <v>346</v>
      </c>
      <c r="M4781" s="27" t="str">
        <f>VLOOKUP(B4781,'大货清单（不定期按GOMS更新）'!A:N,14,FALSE)</f>
        <v>702</v>
      </c>
      <c r="N4781" s="53" t="s">
        <v>1019</v>
      </c>
      <c r="O4781" s="27">
        <f>IFERROR(VLOOKUP(N4781,'散件迭代（不定期更新）'!C:J,8,FALSE),0)</f>
        <v>0</v>
      </c>
      <c r="P4781" s="27" t="str">
        <f>IFERROR(VLOOKUP(N4781,'散件（更新）'!B:H,3,FALSE),0)</f>
        <v>206-2043-0013</v>
      </c>
      <c r="Q4781" s="27" t="str">
        <f>VLOOKUP(N4781,'散件（更新）'!B:H,2,FALSE)</f>
        <v>114-20430013</v>
      </c>
      <c r="R4781" s="27" t="str">
        <f>VLOOKUP(N4781,'散件（更新）'!B:H,7,FALSE)</f>
        <v>Repair Wheel</v>
      </c>
      <c r="S4781" s="27" t="str">
        <f>VLOOKUP(N4781,'散件（更新）'!B:E,4,FALSE)</f>
        <v>https://tineco-yxzt.oss-accelerate.aliyuncs.com/20231219/9CWRW100100_1702948009182.png</v>
      </c>
      <c r="T4781" s="27" t="s">
        <v>8759</v>
      </c>
      <c r="U4781" s="28" t="str">
        <f>VLOOKUP(N4781,'散件（更新）'!B:G,6,FALSE)</f>
        <v>地刷小轮+小轮轴组件</v>
      </c>
      <c r="V4781" s="28" t="str">
        <f>VLOOKUP(N4781,'散件（更新）'!B:I,8,FALSE)</f>
        <v>6972200198167</v>
      </c>
    </row>
    <row r="4782" spans="1:22">
      <c r="A4782" s="57">
        <v>46169</v>
      </c>
      <c r="B4782" s="53" t="s">
        <v>3149</v>
      </c>
      <c r="C4782" s="27" t="str">
        <f>VLOOKUP(B4782,'大货清单（不定期按GOMS更新）'!A:H,8,0)</f>
        <v>108-20430302</v>
      </c>
      <c r="D4782" s="27" t="str">
        <f>VLOOKUP(B4782,'大货清单（不定期按GOMS更新）'!A:C,3,0)</f>
        <v>CL2043C-02</v>
      </c>
      <c r="E4782" s="27" t="str">
        <f>VLOOKUP(B4782,'大货清单（不定期按GOMS更新）'!A:H,4,0)</f>
        <v>GB</v>
      </c>
      <c r="F4782" s="27" t="str">
        <f>VLOOKUP(B4782,'大货清单（不定期按GOMS更新）'!A:H,2,0)</f>
        <v>iCarpet</v>
      </c>
      <c r="G4782" s="28">
        <f>VLOOKUP(B4782,'大货清单（不定期按GOMS更新）'!A:I,9,FALSE)</f>
        <v>6972200197726</v>
      </c>
      <c r="H4782" s="27" t="str">
        <f>VLOOKUP(B4782,'大货清单（不定期按GOMS更新）'!A:H,7,0)</f>
        <v>Blue</v>
      </c>
      <c r="I4782" s="27" t="str">
        <f>VLOOKUP(B4782,'大货清单（不定期按GOMS更新）'!A:F,6,FALSE)</f>
        <v>PHASEOUT</v>
      </c>
      <c r="J4782" s="27" t="str">
        <f>VLOOKUP(B4782,'大货清单（不定期按GOMS更新）'!A:K,11,FALSE)</f>
        <v>13.56</v>
      </c>
      <c r="K4782" s="27" t="str">
        <f>VLOOKUP(B4782,'大货清单（不定期按GOMS更新）'!A:N,12,FALSE)</f>
        <v>473</v>
      </c>
      <c r="L4782" s="27" t="str">
        <f>VLOOKUP(B4782,'大货清单（不定期按GOMS更新）'!A:M,13,FALSE)</f>
        <v>346</v>
      </c>
      <c r="M4782" s="27" t="str">
        <f>VLOOKUP(B4782,'大货清单（不定期按GOMS更新）'!A:N,14,FALSE)</f>
        <v>702</v>
      </c>
      <c r="N4782" s="53" t="s">
        <v>1168</v>
      </c>
      <c r="O4782" s="27">
        <f>IFERROR(VLOOKUP(N4782,'散件迭代（不定期更新）'!C:J,8,FALSE),0)</f>
        <v>0</v>
      </c>
      <c r="P4782" s="27" t="str">
        <f>IFERROR(VLOOKUP(N4782,'散件（更新）'!B:H,3,FALSE),0)</f>
        <v>206-2043-0115</v>
      </c>
      <c r="Q4782" s="27" t="str">
        <f>VLOOKUP(N4782,'散件（更新）'!B:H,2,FALSE)</f>
        <v>114-20430115</v>
      </c>
      <c r="R4782" s="27" t="str">
        <f>VLOOKUP(N4782,'散件（更新）'!B:H,7,FALSE)</f>
        <v>Flexible Extension Hose</v>
      </c>
      <c r="S4782" s="27" t="str">
        <f>VLOOKUP(N4782,'散件（更新）'!B:E,4,FALSE)</f>
        <v>https://tineco-yxzt.oss-accelerate.aliyuncs.com/product/114-20430115.jpeg</v>
      </c>
      <c r="T4782" s="27" t="s">
        <v>8759</v>
      </c>
      <c r="U4782" s="28" t="str">
        <f>VLOOKUP(N4782,'散件（更新）'!B:G,6,FALSE)</f>
        <v>附件组件</v>
      </c>
      <c r="V4782" s="28" t="str">
        <f>VLOOKUP(N4782,'散件（更新）'!B:I,8,FALSE)</f>
        <v>6972200198044</v>
      </c>
    </row>
    <row r="4783" spans="1:22">
      <c r="A4783" s="57">
        <v>46169</v>
      </c>
      <c r="B4783" s="53" t="s">
        <v>3149</v>
      </c>
      <c r="C4783" s="27" t="str">
        <f>VLOOKUP(B4783,'大货清单（不定期按GOMS更新）'!A:H,8,0)</f>
        <v>108-20430302</v>
      </c>
      <c r="D4783" s="27" t="str">
        <f>VLOOKUP(B4783,'大货清单（不定期按GOMS更新）'!A:C,3,0)</f>
        <v>CL2043C-02</v>
      </c>
      <c r="E4783" s="27" t="str">
        <f>VLOOKUP(B4783,'大货清单（不定期按GOMS更新）'!A:H,4,0)</f>
        <v>GB</v>
      </c>
      <c r="F4783" s="27" t="str">
        <f>VLOOKUP(B4783,'大货清单（不定期按GOMS更新）'!A:H,2,0)</f>
        <v>iCarpet</v>
      </c>
      <c r="G4783" s="28">
        <f>VLOOKUP(B4783,'大货清单（不定期按GOMS更新）'!A:I,9,FALSE)</f>
        <v>6972200197726</v>
      </c>
      <c r="H4783" s="27" t="str">
        <f>VLOOKUP(B4783,'大货清单（不定期按GOMS更新）'!A:H,7,0)</f>
        <v>Blue</v>
      </c>
      <c r="I4783" s="27" t="str">
        <f>VLOOKUP(B4783,'大货清单（不定期按GOMS更新）'!A:F,6,FALSE)</f>
        <v>PHASEOUT</v>
      </c>
      <c r="J4783" s="27" t="str">
        <f>VLOOKUP(B4783,'大货清单（不定期按GOMS更新）'!A:K,11,FALSE)</f>
        <v>13.56</v>
      </c>
      <c r="K4783" s="27" t="str">
        <f>VLOOKUP(B4783,'大货清单（不定期按GOMS更新）'!A:N,12,FALSE)</f>
        <v>473</v>
      </c>
      <c r="L4783" s="27" t="str">
        <f>VLOOKUP(B4783,'大货清单（不定期按GOMS更新）'!A:M,13,FALSE)</f>
        <v>346</v>
      </c>
      <c r="M4783" s="27" t="str">
        <f>VLOOKUP(B4783,'大货清单（不定期按GOMS更新）'!A:N,14,FALSE)</f>
        <v>702</v>
      </c>
      <c r="N4783" s="53" t="s">
        <v>1180</v>
      </c>
      <c r="O4783" s="27">
        <f>IFERROR(VLOOKUP(N4783,'散件迭代（不定期更新）'!C:J,8,FALSE),0)</f>
        <v>0</v>
      </c>
      <c r="P4783" s="27" t="str">
        <f>IFERROR(VLOOKUP(N4783,'散件（更新）'!B:H,3,FALSE),0)</f>
        <v>206-2043-0303</v>
      </c>
      <c r="Q4783" s="27" t="str">
        <f>VLOOKUP(N4783,'散件（更新）'!B:H,2,FALSE)</f>
        <v>114-20430303</v>
      </c>
      <c r="R4783" s="27" t="str">
        <f>VLOOKUP(N4783,'散件（更新）'!B:H,7,FALSE)</f>
        <v>Handle</v>
      </c>
      <c r="S4783" s="27" t="str">
        <f>VLOOKUP(N4783,'散件（更新）'!B:E,4,FALSE)</f>
        <v>https://tineco-yxzt.oss-accelerate.aliyuncs.com/product/114-20430303.jpeg</v>
      </c>
      <c r="T4783" s="27" t="s">
        <v>8759</v>
      </c>
      <c r="U4783" s="28" t="str">
        <f>VLOOKUP(N4783,'散件（更新）'!B:G,6,FALSE)</f>
        <v>手柄组件功能LED黑白欧版</v>
      </c>
      <c r="V4783" s="28" t="str">
        <f>VLOOKUP(N4783,'散件（更新）'!B:I,8,FALSE)</f>
        <v>6972200197955</v>
      </c>
    </row>
    <row r="4784" spans="1:22">
      <c r="A4784" s="57">
        <v>46169</v>
      </c>
      <c r="B4784" s="53" t="s">
        <v>3149</v>
      </c>
      <c r="C4784" s="27" t="str">
        <f>VLOOKUP(B4784,'大货清单（不定期按GOMS更新）'!A:H,8,0)</f>
        <v>108-20430302</v>
      </c>
      <c r="D4784" s="27" t="str">
        <f>VLOOKUP(B4784,'大货清单（不定期按GOMS更新）'!A:C,3,0)</f>
        <v>CL2043C-02</v>
      </c>
      <c r="E4784" s="27" t="str">
        <f>VLOOKUP(B4784,'大货清单（不定期按GOMS更新）'!A:H,4,0)</f>
        <v>GB</v>
      </c>
      <c r="F4784" s="27" t="str">
        <f>VLOOKUP(B4784,'大货清单（不定期按GOMS更新）'!A:H,2,0)</f>
        <v>iCarpet</v>
      </c>
      <c r="G4784" s="28">
        <f>VLOOKUP(B4784,'大货清单（不定期按GOMS更新）'!A:I,9,FALSE)</f>
        <v>6972200197726</v>
      </c>
      <c r="H4784" s="27" t="str">
        <f>VLOOKUP(B4784,'大货清单（不定期按GOMS更新）'!A:H,7,0)</f>
        <v>Blue</v>
      </c>
      <c r="I4784" s="27" t="str">
        <f>VLOOKUP(B4784,'大货清单（不定期按GOMS更新）'!A:F,6,FALSE)</f>
        <v>PHASEOUT</v>
      </c>
      <c r="J4784" s="27" t="str">
        <f>VLOOKUP(B4784,'大货清单（不定期按GOMS更新）'!A:K,11,FALSE)</f>
        <v>13.56</v>
      </c>
      <c r="K4784" s="27" t="str">
        <f>VLOOKUP(B4784,'大货清单（不定期按GOMS更新）'!A:N,12,FALSE)</f>
        <v>473</v>
      </c>
      <c r="L4784" s="27" t="str">
        <f>VLOOKUP(B4784,'大货清单（不定期按GOMS更新）'!A:M,13,FALSE)</f>
        <v>346</v>
      </c>
      <c r="M4784" s="27" t="str">
        <f>VLOOKUP(B4784,'大货清单（不定期按GOMS更新）'!A:N,14,FALSE)</f>
        <v>702</v>
      </c>
      <c r="N4784" s="53" t="s">
        <v>1169</v>
      </c>
      <c r="O4784" s="27">
        <f>IFERROR(VLOOKUP(N4784,'散件迭代（不定期更新）'!C:J,8,FALSE),0)</f>
        <v>0</v>
      </c>
      <c r="P4784" s="27" t="str">
        <f>IFERROR(VLOOKUP(N4784,'散件（更新）'!B:H,3,FALSE),0)</f>
        <v>206-2043-0109</v>
      </c>
      <c r="Q4784" s="27" t="str">
        <f>VLOOKUP(N4784,'散件（更新）'!B:H,2,FALSE)</f>
        <v>114-20430109</v>
      </c>
      <c r="R4784" s="27" t="str">
        <f>VLOOKUP(N4784,'散件（更新）'!B:H,7,FALSE)</f>
        <v>Clean Water Tank</v>
      </c>
      <c r="S4784" s="27" t="str">
        <f>VLOOKUP(N4784,'散件（更新）'!B:E,4,FALSE)</f>
        <v>https://tineco-yxzt.oss-accelerate.aliyuncs.com/product/114-20430109.jpeg</v>
      </c>
      <c r="T4784" s="27" t="s">
        <v>8759</v>
      </c>
      <c r="U4784" s="28" t="str">
        <f>VLOOKUP(N4784,'散件（更新）'!B:G,6,FALSE)</f>
        <v>溶液桶组件白色</v>
      </c>
      <c r="V4784" s="28" t="str">
        <f>VLOOKUP(N4784,'散件（更新）'!B:I,8,FALSE)</f>
        <v>6972200197979</v>
      </c>
    </row>
    <row r="4785" spans="1:22">
      <c r="A4785" s="57">
        <v>46169</v>
      </c>
      <c r="B4785" s="53" t="s">
        <v>3149</v>
      </c>
      <c r="C4785" s="27" t="str">
        <f>VLOOKUP(B4785,'大货清单（不定期按GOMS更新）'!A:H,8,0)</f>
        <v>108-20430302</v>
      </c>
      <c r="D4785" s="27" t="str">
        <f>VLOOKUP(B4785,'大货清单（不定期按GOMS更新）'!A:C,3,0)</f>
        <v>CL2043C-02</v>
      </c>
      <c r="E4785" s="27" t="str">
        <f>VLOOKUP(B4785,'大货清单（不定期按GOMS更新）'!A:H,4,0)</f>
        <v>GB</v>
      </c>
      <c r="F4785" s="27" t="str">
        <f>VLOOKUP(B4785,'大货清单（不定期按GOMS更新）'!A:H,2,0)</f>
        <v>iCarpet</v>
      </c>
      <c r="G4785" s="28">
        <f>VLOOKUP(B4785,'大货清单（不定期按GOMS更新）'!A:I,9,FALSE)</f>
        <v>6972200197726</v>
      </c>
      <c r="H4785" s="27" t="str">
        <f>VLOOKUP(B4785,'大货清单（不定期按GOMS更新）'!A:H,7,0)</f>
        <v>Blue</v>
      </c>
      <c r="I4785" s="27" t="str">
        <f>VLOOKUP(B4785,'大货清单（不定期按GOMS更新）'!A:F,6,FALSE)</f>
        <v>PHASEOUT</v>
      </c>
      <c r="J4785" s="27" t="str">
        <f>VLOOKUP(B4785,'大货清单（不定期按GOMS更新）'!A:K,11,FALSE)</f>
        <v>13.56</v>
      </c>
      <c r="K4785" s="27" t="str">
        <f>VLOOKUP(B4785,'大货清单（不定期按GOMS更新）'!A:N,12,FALSE)</f>
        <v>473</v>
      </c>
      <c r="L4785" s="27" t="str">
        <f>VLOOKUP(B4785,'大货清单（不定期按GOMS更新）'!A:M,13,FALSE)</f>
        <v>346</v>
      </c>
      <c r="M4785" s="27" t="str">
        <f>VLOOKUP(B4785,'大货清单（不定期按GOMS更新）'!A:N,14,FALSE)</f>
        <v>702</v>
      </c>
      <c r="N4785" s="53" t="s">
        <v>5257</v>
      </c>
      <c r="O4785" s="27">
        <f>IFERROR(VLOOKUP(N4785,'散件迭代（不定期更新）'!C:J,8,FALSE),0)</f>
        <v>0</v>
      </c>
      <c r="P4785" s="27" t="str">
        <f>IFERROR(VLOOKUP(N4785,'散件（更新）'!B:H,3,FALSE),0)</f>
        <v>206-2043-0112</v>
      </c>
      <c r="Q4785" s="27" t="str">
        <f>VLOOKUP(N4785,'散件（更新）'!B:H,2,FALSE)</f>
        <v>114-20430112</v>
      </c>
      <c r="R4785" s="27" t="str">
        <f>VLOOKUP(N4785,'散件（更新）'!B:H,7,FALSE)</f>
        <v>Dirt Water Tank</v>
      </c>
      <c r="S4785" s="27" t="str">
        <f>VLOOKUP(N4785,'散件（更新）'!B:E,4,FALSE)</f>
        <v>https://tineco-yxzt.oss-accelerate.aliyuncs.com/20231219/9CWWD010100_1702948009649.png</v>
      </c>
      <c r="T4785" s="27" t="s">
        <v>8759</v>
      </c>
      <c r="U4785" s="28" t="str">
        <f>VLOOKUP(N4785,'散件（更新）'!B:G,6,FALSE)</f>
        <v>回收桶组件蓝色</v>
      </c>
      <c r="V4785" s="28" t="str">
        <f>VLOOKUP(N4785,'散件（更新）'!B:I,8,FALSE)</f>
        <v>6972200198013</v>
      </c>
    </row>
    <row r="4786" spans="1:22">
      <c r="A4786" s="57">
        <v>46169</v>
      </c>
      <c r="B4786" s="53" t="s">
        <v>103</v>
      </c>
      <c r="C4786" s="27" t="str">
        <f>VLOOKUP(B4786,'大货清单（不定期按GOMS更新）'!A:H,8,0)</f>
        <v>108-20430501</v>
      </c>
      <c r="D4786" s="27" t="str">
        <f>VLOOKUP(B4786,'大货清单（不定期按GOMS更新）'!A:C,3,0)</f>
        <v>CL2043E-01</v>
      </c>
      <c r="E4786" s="27" t="str">
        <f>VLOOKUP(B4786,'大货清单（不定期按GOMS更新）'!A:H,4,0)</f>
        <v>FR,DE,NL,PL,SE,CH,LT,BE,MN</v>
      </c>
      <c r="F4786" s="27" t="str">
        <f>VLOOKUP(B4786,'大货清单（不定期按GOMS更新）'!A:H,2,0)</f>
        <v>Carpet One Pro</v>
      </c>
      <c r="G4786" s="28">
        <f>VLOOKUP(B4786,'大货清单（不定期按GOMS更新）'!A:I,9,FALSE)</f>
        <v>6972200197405</v>
      </c>
      <c r="H4786" s="27" t="str">
        <f>VLOOKUP(B4786,'大货清单（不定期按GOMS更新）'!A:H,7,0)</f>
        <v>Black</v>
      </c>
      <c r="I4786" s="27" t="str">
        <f>VLOOKUP(B4786,'大货清单（不定期按GOMS更新）'!A:F,6,FALSE)</f>
        <v>PHASEOUT</v>
      </c>
      <c r="J4786" s="27" t="str">
        <f>VLOOKUP(B4786,'大货清单（不定期按GOMS更新）'!A:K,11,FALSE)</f>
        <v>14.2</v>
      </c>
      <c r="K4786" s="27" t="str">
        <f>VLOOKUP(B4786,'大货清单（不定期按GOMS更新）'!A:N,12,FALSE)</f>
        <v>473</v>
      </c>
      <c r="L4786" s="27" t="str">
        <f>VLOOKUP(B4786,'大货清单（不定期按GOMS更新）'!A:M,13,FALSE)</f>
        <v>346</v>
      </c>
      <c r="M4786" s="27" t="str">
        <f>VLOOKUP(B4786,'大货清单（不定期按GOMS更新）'!A:N,14,FALSE)</f>
        <v>702</v>
      </c>
      <c r="N4786" s="53" t="s">
        <v>1170</v>
      </c>
      <c r="O4786" s="27">
        <f>IFERROR(VLOOKUP(N4786,'散件迭代（不定期更新）'!C:J,8,FALSE),0)</f>
        <v>0</v>
      </c>
      <c r="P4786" s="27" t="str">
        <f>IFERROR(VLOOKUP(N4786,'散件（更新）'!B:H,3,FALSE),0)</f>
        <v>206-2043-0113</v>
      </c>
      <c r="Q4786" s="27" t="str">
        <f>VLOOKUP(N4786,'散件（更新）'!B:H,2,FALSE)</f>
        <v>114-20430113</v>
      </c>
      <c r="R4786" s="27" t="str">
        <f>VLOOKUP(N4786,'散件（更新）'!B:H,7,FALSE)</f>
        <v>Brush Roller Cover</v>
      </c>
      <c r="S4786" s="27" t="str">
        <f>VLOOKUP(N4786,'散件（更新）'!B:E,4,FALSE)</f>
        <v>https://tineco-yxzt.oss-accelerate.aliyuncs.com/20231219/9CWBC010000_1702948005830.png</v>
      </c>
      <c r="T4786" s="27" t="s">
        <v>8759</v>
      </c>
      <c r="U4786" s="28" t="str">
        <f>VLOOKUP(N4786,'散件（更新）'!B:G,6,FALSE)</f>
        <v>滚刷盖组件</v>
      </c>
      <c r="V4786" s="28" t="str">
        <f>VLOOKUP(N4786,'散件（更新）'!B:I,8,FALSE)</f>
        <v>6972200198020</v>
      </c>
    </row>
    <row r="4787" spans="1:22">
      <c r="A4787" s="57">
        <v>46169</v>
      </c>
      <c r="B4787" s="53" t="s">
        <v>103</v>
      </c>
      <c r="C4787" s="27" t="str">
        <f>VLOOKUP(B4787,'大货清单（不定期按GOMS更新）'!A:H,8,0)</f>
        <v>108-20430501</v>
      </c>
      <c r="D4787" s="27" t="str">
        <f>VLOOKUP(B4787,'大货清单（不定期按GOMS更新）'!A:C,3,0)</f>
        <v>CL2043E-01</v>
      </c>
      <c r="E4787" s="27" t="str">
        <f>VLOOKUP(B4787,'大货清单（不定期按GOMS更新）'!A:H,4,0)</f>
        <v>FR,DE,NL,PL,SE,CH,LT,BE,MN</v>
      </c>
      <c r="F4787" s="27" t="str">
        <f>VLOOKUP(B4787,'大货清单（不定期按GOMS更新）'!A:H,2,0)</f>
        <v>Carpet One Pro</v>
      </c>
      <c r="G4787" s="28">
        <f>VLOOKUP(B4787,'大货清单（不定期按GOMS更新）'!A:I,9,FALSE)</f>
        <v>6972200197405</v>
      </c>
      <c r="H4787" s="27" t="str">
        <f>VLOOKUP(B4787,'大货清单（不定期按GOMS更新）'!A:H,7,0)</f>
        <v>Black</v>
      </c>
      <c r="I4787" s="27" t="str">
        <f>VLOOKUP(B4787,'大货清单（不定期按GOMS更新）'!A:F,6,FALSE)</f>
        <v>PHASEOUT</v>
      </c>
      <c r="J4787" s="27" t="str">
        <f>VLOOKUP(B4787,'大货清单（不定期按GOMS更新）'!A:K,11,FALSE)</f>
        <v>14.2</v>
      </c>
      <c r="K4787" s="27" t="str">
        <f>VLOOKUP(B4787,'大货清单（不定期按GOMS更新）'!A:N,12,FALSE)</f>
        <v>473</v>
      </c>
      <c r="L4787" s="27" t="str">
        <f>VLOOKUP(B4787,'大货清单（不定期按GOMS更新）'!A:M,13,FALSE)</f>
        <v>346</v>
      </c>
      <c r="M4787" s="27" t="str">
        <f>VLOOKUP(B4787,'大货清单（不定期按GOMS更新）'!A:N,14,FALSE)</f>
        <v>702</v>
      </c>
      <c r="N4787" s="53" t="s">
        <v>1174</v>
      </c>
      <c r="O4787" s="27">
        <f>IFERROR(VLOOKUP(N4787,'散件迭代（不定期更新）'!C:J,8,FALSE),0)</f>
        <v>0</v>
      </c>
      <c r="P4787" s="27" t="str">
        <f>IFERROR(VLOOKUP(N4787,'散件（更新）'!B:H,3,FALSE),0)</f>
        <v>206-2043-0101</v>
      </c>
      <c r="Q4787" s="27" t="str">
        <f>VLOOKUP(N4787,'散件（更新）'!B:H,2,FALSE)</f>
        <v>114-20430101</v>
      </c>
      <c r="R4787" s="27" t="str">
        <f>VLOOKUP(N4787,'散件（更新）'!B:H,7,FALSE)</f>
        <v>Brush Roller</v>
      </c>
      <c r="S4787" s="27" t="str">
        <f>VLOOKUP(N4787,'散件（更新）'!B:E,4,FALSE)</f>
        <v>https://tineco-yxzt.oss-accelerate.aliyuncs.com/product/114-20430101.jpeg</v>
      </c>
      <c r="T4787" s="27" t="s">
        <v>8759</v>
      </c>
      <c r="U4787" s="28" t="str">
        <f>VLOOKUP(N4787,'散件（更新）'!B:G,6,FALSE)</f>
        <v>滚刷组件</v>
      </c>
      <c r="V4787" s="28" t="str">
        <f>VLOOKUP(N4787,'散件（更新）'!B:I,8,FALSE)</f>
        <v>6972200197825</v>
      </c>
    </row>
    <row r="4788" spans="1:22">
      <c r="A4788" s="57">
        <v>46169</v>
      </c>
      <c r="B4788" s="53" t="s">
        <v>103</v>
      </c>
      <c r="C4788" s="27" t="str">
        <f>VLOOKUP(B4788,'大货清单（不定期按GOMS更新）'!A:H,8,0)</f>
        <v>108-20430501</v>
      </c>
      <c r="D4788" s="27" t="str">
        <f>VLOOKUP(B4788,'大货清单（不定期按GOMS更新）'!A:C,3,0)</f>
        <v>CL2043E-01</v>
      </c>
      <c r="E4788" s="27" t="str">
        <f>VLOOKUP(B4788,'大货清单（不定期按GOMS更新）'!A:H,4,0)</f>
        <v>FR,DE,NL,PL,SE,CH,LT,BE,MN</v>
      </c>
      <c r="F4788" s="27" t="str">
        <f>VLOOKUP(B4788,'大货清单（不定期按GOMS更新）'!A:H,2,0)</f>
        <v>Carpet One Pro</v>
      </c>
      <c r="G4788" s="28">
        <f>VLOOKUP(B4788,'大货清单（不定期按GOMS更新）'!A:I,9,FALSE)</f>
        <v>6972200197405</v>
      </c>
      <c r="H4788" s="27" t="str">
        <f>VLOOKUP(B4788,'大货清单（不定期按GOMS更新）'!A:H,7,0)</f>
        <v>Black</v>
      </c>
      <c r="I4788" s="27" t="str">
        <f>VLOOKUP(B4788,'大货清单（不定期按GOMS更新）'!A:F,6,FALSE)</f>
        <v>PHASEOUT</v>
      </c>
      <c r="J4788" s="27" t="str">
        <f>VLOOKUP(B4788,'大货清单（不定期按GOMS更新）'!A:K,11,FALSE)</f>
        <v>14.2</v>
      </c>
      <c r="K4788" s="27" t="str">
        <f>VLOOKUP(B4788,'大货清单（不定期按GOMS更新）'!A:N,12,FALSE)</f>
        <v>473</v>
      </c>
      <c r="L4788" s="27" t="str">
        <f>VLOOKUP(B4788,'大货清单（不定期按GOMS更新）'!A:M,13,FALSE)</f>
        <v>346</v>
      </c>
      <c r="M4788" s="27" t="str">
        <f>VLOOKUP(B4788,'大货清单（不定期按GOMS更新）'!A:N,14,FALSE)</f>
        <v>702</v>
      </c>
      <c r="N4788" s="53" t="s">
        <v>1018</v>
      </c>
      <c r="O4788" s="27">
        <f>IFERROR(VLOOKUP(N4788,'散件迭代（不定期更新）'!C:J,8,FALSE),0)</f>
        <v>0</v>
      </c>
      <c r="P4788" s="27" t="str">
        <f>IFERROR(VLOOKUP(N4788,'散件（更新）'!B:H,3,FALSE),0)</f>
        <v>206-2043-0011</v>
      </c>
      <c r="Q4788" s="27" t="str">
        <f>VLOOKUP(N4788,'散件（更新）'!B:H,2,FALSE)</f>
        <v>114-20430011</v>
      </c>
      <c r="R4788" s="27" t="str">
        <f>VLOOKUP(N4788,'散件（更新）'!B:H,7,FALSE)</f>
        <v>Filter</v>
      </c>
      <c r="S4788" s="27" t="str">
        <f>VLOOKUP(N4788,'散件（更新）'!B:E,4,FALSE)</f>
        <v>https://tineco-yxzt.oss-accelerate.aliyuncs.com/product/114-20430011.jpeg</v>
      </c>
      <c r="T4788" s="27" t="s">
        <v>8759</v>
      </c>
      <c r="U4788" s="28" t="str">
        <f>VLOOKUP(N4788,'散件（更新）'!B:G,6,FALSE)</f>
        <v>过滤套装</v>
      </c>
      <c r="V4788" s="28" t="str">
        <f>VLOOKUP(N4788,'散件（更新）'!B:I,8,FALSE)</f>
        <v>6972200198129</v>
      </c>
    </row>
    <row r="4789" spans="1:22">
      <c r="A4789" s="57">
        <v>46169</v>
      </c>
      <c r="B4789" s="53" t="s">
        <v>103</v>
      </c>
      <c r="C4789" s="27" t="str">
        <f>VLOOKUP(B4789,'大货清单（不定期按GOMS更新）'!A:H,8,0)</f>
        <v>108-20430501</v>
      </c>
      <c r="D4789" s="27" t="str">
        <f>VLOOKUP(B4789,'大货清单（不定期按GOMS更新）'!A:C,3,0)</f>
        <v>CL2043E-01</v>
      </c>
      <c r="E4789" s="27" t="str">
        <f>VLOOKUP(B4789,'大货清单（不定期按GOMS更新）'!A:H,4,0)</f>
        <v>FR,DE,NL,PL,SE,CH,LT,BE,MN</v>
      </c>
      <c r="F4789" s="27" t="str">
        <f>VLOOKUP(B4789,'大货清单（不定期按GOMS更新）'!A:H,2,0)</f>
        <v>Carpet One Pro</v>
      </c>
      <c r="G4789" s="28">
        <f>VLOOKUP(B4789,'大货清单（不定期按GOMS更新）'!A:I,9,FALSE)</f>
        <v>6972200197405</v>
      </c>
      <c r="H4789" s="27" t="str">
        <f>VLOOKUP(B4789,'大货清单（不定期按GOMS更新）'!A:H,7,0)</f>
        <v>Black</v>
      </c>
      <c r="I4789" s="27" t="str">
        <f>VLOOKUP(B4789,'大货清单（不定期按GOMS更新）'!A:F,6,FALSE)</f>
        <v>PHASEOUT</v>
      </c>
      <c r="J4789" s="27" t="str">
        <f>VLOOKUP(B4789,'大货清单（不定期按GOMS更新）'!A:K,11,FALSE)</f>
        <v>14.2</v>
      </c>
      <c r="K4789" s="27" t="str">
        <f>VLOOKUP(B4789,'大货清单（不定期按GOMS更新）'!A:N,12,FALSE)</f>
        <v>473</v>
      </c>
      <c r="L4789" s="27" t="str">
        <f>VLOOKUP(B4789,'大货清单（不定期按GOMS更新）'!A:M,13,FALSE)</f>
        <v>346</v>
      </c>
      <c r="M4789" s="27" t="str">
        <f>VLOOKUP(B4789,'大货清单（不定期按GOMS更新）'!A:N,14,FALSE)</f>
        <v>702</v>
      </c>
      <c r="N4789" s="53" t="s">
        <v>1029</v>
      </c>
      <c r="O4789" s="27">
        <f>IFERROR(VLOOKUP(N4789,'散件迭代（不定期更新）'!C:J,8,FALSE),0)</f>
        <v>0</v>
      </c>
      <c r="P4789" s="27" t="str">
        <f>IFERROR(VLOOKUP(N4789,'散件（更新）'!B:H,3,FALSE),0)</f>
        <v>206-2043-0400</v>
      </c>
      <c r="Q4789" s="27" t="str">
        <f>VLOOKUP(N4789,'散件（更新）'!B:H,2,FALSE)</f>
        <v>114-20430400</v>
      </c>
      <c r="R4789" s="27" t="str">
        <f>VLOOKUP(N4789,'散件（更新）'!B:H,7,FALSE)</f>
        <v>Display Screen</v>
      </c>
      <c r="S4789" s="27" t="str">
        <f>VLOOKUP(N4789,'散件（更新）'!B:E,4,FALSE)</f>
        <v>https://tineco-yxzt.oss-accelerate.aliyuncs.com/20231219/9CWRD100100_1702948007821.png</v>
      </c>
      <c r="T4789" s="27" t="s">
        <v>8759</v>
      </c>
      <c r="U4789" s="28" t="str">
        <f>VLOOKUP(N4789,'散件（更新）'!B:G,6,FALSE)</f>
        <v>智能版LCD显示屏组件</v>
      </c>
      <c r="V4789" s="28" t="str">
        <f>VLOOKUP(N4789,'散件（更新）'!B:I,8,FALSE)</f>
        <v>6972200197887</v>
      </c>
    </row>
    <row r="4790" spans="1:22">
      <c r="A4790" s="57">
        <v>46169</v>
      </c>
      <c r="B4790" s="53" t="s">
        <v>103</v>
      </c>
      <c r="C4790" s="27" t="str">
        <f>VLOOKUP(B4790,'大货清单（不定期按GOMS更新）'!A:H,8,0)</f>
        <v>108-20430501</v>
      </c>
      <c r="D4790" s="27" t="str">
        <f>VLOOKUP(B4790,'大货清单（不定期按GOMS更新）'!A:C,3,0)</f>
        <v>CL2043E-01</v>
      </c>
      <c r="E4790" s="27" t="str">
        <f>VLOOKUP(B4790,'大货清单（不定期按GOMS更新）'!A:H,4,0)</f>
        <v>FR,DE,NL,PL,SE,CH,LT,BE,MN</v>
      </c>
      <c r="F4790" s="27" t="str">
        <f>VLOOKUP(B4790,'大货清单（不定期按GOMS更新）'!A:H,2,0)</f>
        <v>Carpet One Pro</v>
      </c>
      <c r="G4790" s="28">
        <f>VLOOKUP(B4790,'大货清单（不定期按GOMS更新）'!A:I,9,FALSE)</f>
        <v>6972200197405</v>
      </c>
      <c r="H4790" s="27" t="str">
        <f>VLOOKUP(B4790,'大货清单（不定期按GOMS更新）'!A:H,7,0)</f>
        <v>Black</v>
      </c>
      <c r="I4790" s="27" t="str">
        <f>VLOOKUP(B4790,'大货清单（不定期按GOMS更新）'!A:F,6,FALSE)</f>
        <v>PHASEOUT</v>
      </c>
      <c r="J4790" s="27" t="str">
        <f>VLOOKUP(B4790,'大货清单（不定期按GOMS更新）'!A:K,11,FALSE)</f>
        <v>14.2</v>
      </c>
      <c r="K4790" s="27" t="str">
        <f>VLOOKUP(B4790,'大货清单（不定期按GOMS更新）'!A:N,12,FALSE)</f>
        <v>473</v>
      </c>
      <c r="L4790" s="27" t="str">
        <f>VLOOKUP(B4790,'大货清单（不定期按GOMS更新）'!A:M,13,FALSE)</f>
        <v>346</v>
      </c>
      <c r="M4790" s="27" t="str">
        <f>VLOOKUP(B4790,'大货清单（不定期按GOMS更新）'!A:N,14,FALSE)</f>
        <v>702</v>
      </c>
      <c r="N4790" s="53" t="s">
        <v>1024</v>
      </c>
      <c r="O4790" s="27">
        <f>IFERROR(VLOOKUP(N4790,'散件迭代（不定期更新）'!C:J,8,FALSE),0)</f>
        <v>0</v>
      </c>
      <c r="P4790" s="27" t="str">
        <f>IFERROR(VLOOKUP(N4790,'散件（更新）'!B:H,3,FALSE),0)</f>
        <v>206-2043-0000</v>
      </c>
      <c r="Q4790" s="27" t="str">
        <f>VLOOKUP(N4790,'散件（更新）'!B:H,2,FALSE)</f>
        <v>114-20430000</v>
      </c>
      <c r="R4790" s="27" t="str">
        <f>VLOOKUP(N4790,'散件（更新）'!B:H,7,FALSE)</f>
        <v>Plastic part</v>
      </c>
      <c r="S4790" s="27" t="str">
        <f>VLOOKUP(N4790,'散件（更新）'!B:E,4,FALSE)</f>
        <v>https://tineco-yxzt.oss-accelerate.aliyuncs.com/20231227/9CWRH100000_1703640264193.png</v>
      </c>
      <c r="T4790" s="27" t="s">
        <v>8759</v>
      </c>
      <c r="U4790" s="28" t="str">
        <f>VLOOKUP(N4790,'散件（更新）'!B:G,6,FALSE)</f>
        <v>机体下装饰盖（左右）+防拆盖 白色</v>
      </c>
      <c r="V4790" s="28" t="str">
        <f>VLOOKUP(N4790,'散件（更新）'!B:I,8,FALSE)</f>
        <v>6972200197818</v>
      </c>
    </row>
    <row r="4791" spans="1:22">
      <c r="A4791" s="57">
        <v>46169</v>
      </c>
      <c r="B4791" s="53" t="s">
        <v>103</v>
      </c>
      <c r="C4791" s="27" t="str">
        <f>VLOOKUP(B4791,'大货清单（不定期按GOMS更新）'!A:H,8,0)</f>
        <v>108-20430501</v>
      </c>
      <c r="D4791" s="27" t="str">
        <f>VLOOKUP(B4791,'大货清单（不定期按GOMS更新）'!A:C,3,0)</f>
        <v>CL2043E-01</v>
      </c>
      <c r="E4791" s="27" t="str">
        <f>VLOOKUP(B4791,'大货清单（不定期按GOMS更新）'!A:H,4,0)</f>
        <v>FR,DE,NL,PL,SE,CH,LT,BE,MN</v>
      </c>
      <c r="F4791" s="27" t="str">
        <f>VLOOKUP(B4791,'大货清单（不定期按GOMS更新）'!A:H,2,0)</f>
        <v>Carpet One Pro</v>
      </c>
      <c r="G4791" s="28">
        <f>VLOOKUP(B4791,'大货清单（不定期按GOMS更新）'!A:I,9,FALSE)</f>
        <v>6972200197405</v>
      </c>
      <c r="H4791" s="27" t="str">
        <f>VLOOKUP(B4791,'大货清单（不定期按GOMS更新）'!A:H,7,0)</f>
        <v>Black</v>
      </c>
      <c r="I4791" s="27" t="str">
        <f>VLOOKUP(B4791,'大货清单（不定期按GOMS更新）'!A:F,6,FALSE)</f>
        <v>PHASEOUT</v>
      </c>
      <c r="J4791" s="27" t="str">
        <f>VLOOKUP(B4791,'大货清单（不定期按GOMS更新）'!A:K,11,FALSE)</f>
        <v>14.2</v>
      </c>
      <c r="K4791" s="27" t="str">
        <f>VLOOKUP(B4791,'大货清单（不定期按GOMS更新）'!A:N,12,FALSE)</f>
        <v>473</v>
      </c>
      <c r="L4791" s="27" t="str">
        <f>VLOOKUP(B4791,'大货清单（不定期按GOMS更新）'!A:M,13,FALSE)</f>
        <v>346</v>
      </c>
      <c r="M4791" s="27" t="str">
        <f>VLOOKUP(B4791,'大货清单（不定期按GOMS更新）'!A:N,14,FALSE)</f>
        <v>702</v>
      </c>
      <c r="N4791" s="53" t="s">
        <v>1181</v>
      </c>
      <c r="O4791" s="27">
        <f>IFERROR(VLOOKUP(N4791,'散件迭代（不定期更新）'!C:J,8,FALSE),0)</f>
        <v>0</v>
      </c>
      <c r="P4791" s="27" t="str">
        <f>IFERROR(VLOOKUP(N4791,'散件（更新）'!B:H,3,FALSE),0)</f>
        <v>206-2043-0304</v>
      </c>
      <c r="Q4791" s="27" t="str">
        <f>VLOOKUP(N4791,'散件（更新）'!B:H,2,FALSE)</f>
        <v>114-20430304</v>
      </c>
      <c r="R4791" s="27" t="str">
        <f>VLOOKUP(N4791,'散件（更新）'!B:H,7,FALSE)</f>
        <v>Wire</v>
      </c>
      <c r="S4791" s="27" t="str">
        <f>VLOOKUP(N4791,'散件（更新）'!B:E,4,FALSE)</f>
        <v>https://tineco-yxzt.oss-accelerate.aliyuncs.com/20231227/9CWRI0101EU_1703640264282.png</v>
      </c>
      <c r="T4791" s="27" t="s">
        <v>8759</v>
      </c>
      <c r="U4791" s="28" t="str">
        <f>VLOOKUP(N4791,'散件（更新）'!B:G,6,FALSE)</f>
        <v>电源线（欧版230V）</v>
      </c>
      <c r="V4791" s="28" t="str">
        <f>VLOOKUP(N4791,'散件（更新）'!B:I,8,FALSE)</f>
        <v>6972200198037</v>
      </c>
    </row>
    <row r="4792" spans="1:22">
      <c r="A4792" s="57">
        <v>46169</v>
      </c>
      <c r="B4792" s="53" t="s">
        <v>103</v>
      </c>
      <c r="C4792" s="27" t="str">
        <f>VLOOKUP(B4792,'大货清单（不定期按GOMS更新）'!A:H,8,0)</f>
        <v>108-20430501</v>
      </c>
      <c r="D4792" s="27" t="str">
        <f>VLOOKUP(B4792,'大货清单（不定期按GOMS更新）'!A:C,3,0)</f>
        <v>CL2043E-01</v>
      </c>
      <c r="E4792" s="27" t="str">
        <f>VLOOKUP(B4792,'大货清单（不定期按GOMS更新）'!A:H,4,0)</f>
        <v>FR,DE,NL,PL,SE,CH,LT,BE,MN</v>
      </c>
      <c r="F4792" s="27" t="str">
        <f>VLOOKUP(B4792,'大货清单（不定期按GOMS更新）'!A:H,2,0)</f>
        <v>Carpet One Pro</v>
      </c>
      <c r="G4792" s="28">
        <f>VLOOKUP(B4792,'大货清单（不定期按GOMS更新）'!A:I,9,FALSE)</f>
        <v>6972200197405</v>
      </c>
      <c r="H4792" s="27" t="str">
        <f>VLOOKUP(B4792,'大货清单（不定期按GOMS更新）'!A:H,7,0)</f>
        <v>Black</v>
      </c>
      <c r="I4792" s="27" t="str">
        <f>VLOOKUP(B4792,'大货清单（不定期按GOMS更新）'!A:F,6,FALSE)</f>
        <v>PHASEOUT</v>
      </c>
      <c r="J4792" s="27" t="str">
        <f>VLOOKUP(B4792,'大货清单（不定期按GOMS更新）'!A:K,11,FALSE)</f>
        <v>14.2</v>
      </c>
      <c r="K4792" s="27" t="str">
        <f>VLOOKUP(B4792,'大货清单（不定期按GOMS更新）'!A:N,12,FALSE)</f>
        <v>473</v>
      </c>
      <c r="L4792" s="27" t="str">
        <f>VLOOKUP(B4792,'大货清单（不定期按GOMS更新）'!A:M,13,FALSE)</f>
        <v>346</v>
      </c>
      <c r="M4792" s="27" t="str">
        <f>VLOOKUP(B4792,'大货清单（不定期按GOMS更新）'!A:N,14,FALSE)</f>
        <v>702</v>
      </c>
      <c r="N4792" s="53" t="s">
        <v>1172</v>
      </c>
      <c r="O4792" s="27">
        <f>IFERROR(VLOOKUP(N4792,'散件迭代（不定期更新）'!C:J,8,FALSE),0)</f>
        <v>0</v>
      </c>
      <c r="P4792" s="27" t="str">
        <f>IFERROR(VLOOKUP(N4792,'散件（更新）'!B:H,3,FALSE),0)</f>
        <v>206-2043-0103</v>
      </c>
      <c r="Q4792" s="27" t="str">
        <f>VLOOKUP(N4792,'散件（更新）'!B:H,2,FALSE)</f>
        <v>114-20430103</v>
      </c>
      <c r="R4792" s="27" t="str">
        <f>VLOOKUP(N4792,'散件（更新）'!B:H,7,FALSE)</f>
        <v>Switch</v>
      </c>
      <c r="S4792" s="27" t="str">
        <f>VLOOKUP(N4792,'散件（更新）'!B:E,4,FALSE)</f>
        <v>https://tineco-yxzt.oss-accelerate.aliyuncs.com/20231219/9CWRK010000_1702948007990.png</v>
      </c>
      <c r="T4792" s="27" t="s">
        <v>8759</v>
      </c>
      <c r="U4792" s="28" t="str">
        <f>VLOOKUP(N4792,'散件（更新）'!B:G,6,FALSE)</f>
        <v>常闭微动开关</v>
      </c>
      <c r="V4792" s="28" t="str">
        <f>VLOOKUP(N4792,'散件（更新）'!B:I,8,FALSE)</f>
        <v>6972200197856</v>
      </c>
    </row>
    <row r="4793" spans="1:22">
      <c r="A4793" s="57">
        <v>46169</v>
      </c>
      <c r="B4793" s="53" t="s">
        <v>103</v>
      </c>
      <c r="C4793" s="27" t="str">
        <f>VLOOKUP(B4793,'大货清单（不定期按GOMS更新）'!A:H,8,0)</f>
        <v>108-20430501</v>
      </c>
      <c r="D4793" s="27" t="str">
        <f>VLOOKUP(B4793,'大货清单（不定期按GOMS更新）'!A:C,3,0)</f>
        <v>CL2043E-01</v>
      </c>
      <c r="E4793" s="27" t="str">
        <f>VLOOKUP(B4793,'大货清单（不定期按GOMS更新）'!A:H,4,0)</f>
        <v>FR,DE,NL,PL,SE,CH,LT,BE,MN</v>
      </c>
      <c r="F4793" s="27" t="str">
        <f>VLOOKUP(B4793,'大货清单（不定期按GOMS更新）'!A:H,2,0)</f>
        <v>Carpet One Pro</v>
      </c>
      <c r="G4793" s="28">
        <f>VLOOKUP(B4793,'大货清单（不定期按GOMS更新）'!A:I,9,FALSE)</f>
        <v>6972200197405</v>
      </c>
      <c r="H4793" s="27" t="str">
        <f>VLOOKUP(B4793,'大货清单（不定期按GOMS更新）'!A:H,7,0)</f>
        <v>Black</v>
      </c>
      <c r="I4793" s="27" t="str">
        <f>VLOOKUP(B4793,'大货清单（不定期按GOMS更新）'!A:F,6,FALSE)</f>
        <v>PHASEOUT</v>
      </c>
      <c r="J4793" s="27" t="str">
        <f>VLOOKUP(B4793,'大货清单（不定期按GOMS更新）'!A:K,11,FALSE)</f>
        <v>14.2</v>
      </c>
      <c r="K4793" s="27" t="str">
        <f>VLOOKUP(B4793,'大货清单（不定期按GOMS更新）'!A:N,12,FALSE)</f>
        <v>473</v>
      </c>
      <c r="L4793" s="27" t="str">
        <f>VLOOKUP(B4793,'大货清单（不定期按GOMS更新）'!A:M,13,FALSE)</f>
        <v>346</v>
      </c>
      <c r="M4793" s="27" t="str">
        <f>VLOOKUP(B4793,'大货清单（不定期按GOMS更新）'!A:N,14,FALSE)</f>
        <v>702</v>
      </c>
      <c r="N4793" s="53" t="s">
        <v>1178</v>
      </c>
      <c r="O4793" s="27">
        <f>IFERROR(VLOOKUP(N4793,'散件迭代（不定期更新）'!C:J,8,FALSE),0)</f>
        <v>0</v>
      </c>
      <c r="P4793" s="27" t="str">
        <f>IFERROR(VLOOKUP(N4793,'散件（更新）'!B:H,3,FALSE),0)</f>
        <v>206-2043-0300</v>
      </c>
      <c r="Q4793" s="27" t="str">
        <f>VLOOKUP(N4793,'散件（更新）'!B:H,2,FALSE)</f>
        <v>114-20430300</v>
      </c>
      <c r="R4793" s="27" t="str">
        <f>VLOOKUP(N4793,'散件（更新）'!B:H,7,FALSE)</f>
        <v>Motor</v>
      </c>
      <c r="S4793" s="27" t="str">
        <f>VLOOKUP(N4793,'散件（更新）'!B:E,4,FALSE)</f>
        <v>https://tineco-yxzt.oss-accelerate.aliyuncs.com/20231219/9CWRM0101EU_1702948008147.png</v>
      </c>
      <c r="T4793" s="27" t="s">
        <v>8759</v>
      </c>
      <c r="U4793" s="28" t="str">
        <f>VLOOKUP(N4793,'散件（更新）'!B:G,6,FALSE)</f>
        <v>地刷电机传动组件欧版</v>
      </c>
      <c r="V4793" s="28" t="str">
        <f>VLOOKUP(N4793,'散件（更新）'!B:I,8,FALSE)</f>
        <v>6972200197832</v>
      </c>
    </row>
    <row r="4794" spans="1:22">
      <c r="A4794" s="57">
        <v>46169</v>
      </c>
      <c r="B4794" s="53" t="s">
        <v>103</v>
      </c>
      <c r="C4794" s="27" t="str">
        <f>VLOOKUP(B4794,'大货清单（不定期按GOMS更新）'!A:H,8,0)</f>
        <v>108-20430501</v>
      </c>
      <c r="D4794" s="27" t="str">
        <f>VLOOKUP(B4794,'大货清单（不定期按GOMS更新）'!A:C,3,0)</f>
        <v>CL2043E-01</v>
      </c>
      <c r="E4794" s="27" t="str">
        <f>VLOOKUP(B4794,'大货清单（不定期按GOMS更新）'!A:H,4,0)</f>
        <v>FR,DE,NL,PL,SE,CH,LT,BE,MN</v>
      </c>
      <c r="F4794" s="27" t="str">
        <f>VLOOKUP(B4794,'大货清单（不定期按GOMS更新）'!A:H,2,0)</f>
        <v>Carpet One Pro</v>
      </c>
      <c r="G4794" s="28">
        <f>VLOOKUP(B4794,'大货清单（不定期按GOMS更新）'!A:I,9,FALSE)</f>
        <v>6972200197405</v>
      </c>
      <c r="H4794" s="27" t="str">
        <f>VLOOKUP(B4794,'大货清单（不定期按GOMS更新）'!A:H,7,0)</f>
        <v>Black</v>
      </c>
      <c r="I4794" s="27" t="str">
        <f>VLOOKUP(B4794,'大货清单（不定期按GOMS更新）'!A:F,6,FALSE)</f>
        <v>PHASEOUT</v>
      </c>
      <c r="J4794" s="27" t="str">
        <f>VLOOKUP(B4794,'大货清单（不定期按GOMS更新）'!A:K,11,FALSE)</f>
        <v>14.2</v>
      </c>
      <c r="K4794" s="27" t="str">
        <f>VLOOKUP(B4794,'大货清单（不定期按GOMS更新）'!A:N,12,FALSE)</f>
        <v>473</v>
      </c>
      <c r="L4794" s="27" t="str">
        <f>VLOOKUP(B4794,'大货清单（不定期按GOMS更新）'!A:M,13,FALSE)</f>
        <v>346</v>
      </c>
      <c r="M4794" s="27" t="str">
        <f>VLOOKUP(B4794,'大货清单（不定期按GOMS更新）'!A:N,14,FALSE)</f>
        <v>702</v>
      </c>
      <c r="N4794" s="53" t="s">
        <v>1179</v>
      </c>
      <c r="O4794" s="27">
        <f>IFERROR(VLOOKUP(N4794,'散件迭代（不定期更新）'!C:J,8,FALSE),0)</f>
        <v>0</v>
      </c>
      <c r="P4794" s="27" t="str">
        <f>IFERROR(VLOOKUP(N4794,'散件（更新）'!B:H,3,FALSE),0)</f>
        <v>206-2043-0301</v>
      </c>
      <c r="Q4794" s="27" t="str">
        <f>VLOOKUP(N4794,'散件（更新）'!B:H,2,FALSE)</f>
        <v>114-20430301</v>
      </c>
      <c r="R4794" s="27" t="str">
        <f>VLOOKUP(N4794,'散件（更新）'!B:H,7,FALSE)</f>
        <v>Motor</v>
      </c>
      <c r="S4794" s="27" t="str">
        <f>VLOOKUP(N4794,'散件（更新）'!B:E,4,FALSE)</f>
        <v>https://tineco-yxzt.oss-accelerate.aliyuncs.com/20231219/9CWRM0102EU_1702948008226.png</v>
      </c>
      <c r="T4794" s="27" t="s">
        <v>8759</v>
      </c>
      <c r="U4794" s="28" t="str">
        <f>VLOOKUP(N4794,'散件（更新）'!B:G,6,FALSE)</f>
        <v>主电机加热体组件 欧版</v>
      </c>
      <c r="V4794" s="28" t="str">
        <f>VLOOKUP(N4794,'散件（更新）'!B:I,8,FALSE)</f>
        <v>6972200197863</v>
      </c>
    </row>
    <row r="4795" spans="1:22">
      <c r="A4795" s="57">
        <v>46169</v>
      </c>
      <c r="B4795" s="53" t="s">
        <v>103</v>
      </c>
      <c r="C4795" s="27" t="str">
        <f>VLOOKUP(B4795,'大货清单（不定期按GOMS更新）'!A:H,8,0)</f>
        <v>108-20430501</v>
      </c>
      <c r="D4795" s="27" t="str">
        <f>VLOOKUP(B4795,'大货清单（不定期按GOMS更新）'!A:C,3,0)</f>
        <v>CL2043E-01</v>
      </c>
      <c r="E4795" s="27" t="str">
        <f>VLOOKUP(B4795,'大货清单（不定期按GOMS更新）'!A:H,4,0)</f>
        <v>FR,DE,NL,PL,SE,CH,LT,BE,MN</v>
      </c>
      <c r="F4795" s="27" t="str">
        <f>VLOOKUP(B4795,'大货清单（不定期按GOMS更新）'!A:H,2,0)</f>
        <v>Carpet One Pro</v>
      </c>
      <c r="G4795" s="28">
        <f>VLOOKUP(B4795,'大货清单（不定期按GOMS更新）'!A:I,9,FALSE)</f>
        <v>6972200197405</v>
      </c>
      <c r="H4795" s="27" t="str">
        <f>VLOOKUP(B4795,'大货清单（不定期按GOMS更新）'!A:H,7,0)</f>
        <v>Black</v>
      </c>
      <c r="I4795" s="27" t="str">
        <f>VLOOKUP(B4795,'大货清单（不定期按GOMS更新）'!A:F,6,FALSE)</f>
        <v>PHASEOUT</v>
      </c>
      <c r="J4795" s="27" t="str">
        <f>VLOOKUP(B4795,'大货清单（不定期按GOMS更新）'!A:K,11,FALSE)</f>
        <v>14.2</v>
      </c>
      <c r="K4795" s="27" t="str">
        <f>VLOOKUP(B4795,'大货清单（不定期按GOMS更新）'!A:N,12,FALSE)</f>
        <v>473</v>
      </c>
      <c r="L4795" s="27" t="str">
        <f>VLOOKUP(B4795,'大货清单（不定期按GOMS更新）'!A:M,13,FALSE)</f>
        <v>346</v>
      </c>
      <c r="M4795" s="27" t="str">
        <f>VLOOKUP(B4795,'大货清单（不定期按GOMS更新）'!A:N,14,FALSE)</f>
        <v>702</v>
      </c>
      <c r="N4795" s="53" t="s">
        <v>1028</v>
      </c>
      <c r="O4795" s="27">
        <f>IFERROR(VLOOKUP(N4795,'散件迭代（不定期更新）'!C:J,8,FALSE),0)</f>
        <v>0</v>
      </c>
      <c r="P4795" s="27" t="str">
        <f>IFERROR(VLOOKUP(N4795,'散件（更新）'!B:H,3,FALSE),0)</f>
        <v>206-2043-0200</v>
      </c>
      <c r="Q4795" s="27" t="str">
        <f>VLOOKUP(N4795,'散件（更新）'!B:H,2,FALSE)</f>
        <v>114-20430200</v>
      </c>
      <c r="R4795" s="27" t="str">
        <f>VLOOKUP(N4795,'散件（更新）'!B:H,7,FALSE)</f>
        <v>PCBA</v>
      </c>
      <c r="S4795" s="27" t="str">
        <f>VLOOKUP(N4795,'散件（更新）'!B:E,4,FALSE)</f>
        <v>https://tineco-yxzt.oss-accelerate.aliyuncs.com/20231219/9CWRP1001EU_1702948008725.png</v>
      </c>
      <c r="T4795" s="27" t="s">
        <v>8759</v>
      </c>
      <c r="U4795" s="28" t="str">
        <f>VLOOKUP(N4795,'散件（更新）'!B:G,6,FALSE)</f>
        <v>主控板（智能欧版）</v>
      </c>
      <c r="V4795" s="28" t="str">
        <f>VLOOKUP(N4795,'散件（更新）'!B:I,8,FALSE)</f>
        <v>6972200197900</v>
      </c>
    </row>
    <row r="4796" spans="1:22">
      <c r="A4796" s="57">
        <v>46169</v>
      </c>
      <c r="B4796" s="53" t="s">
        <v>103</v>
      </c>
      <c r="C4796" s="27" t="str">
        <f>VLOOKUP(B4796,'大货清单（不定期按GOMS更新）'!A:H,8,0)</f>
        <v>108-20430501</v>
      </c>
      <c r="D4796" s="27" t="str">
        <f>VLOOKUP(B4796,'大货清单（不定期按GOMS更新）'!A:C,3,0)</f>
        <v>CL2043E-01</v>
      </c>
      <c r="E4796" s="27" t="str">
        <f>VLOOKUP(B4796,'大货清单（不定期按GOMS更新）'!A:H,4,0)</f>
        <v>FR,DE,NL,PL,SE,CH,LT,BE,MN</v>
      </c>
      <c r="F4796" s="27" t="str">
        <f>VLOOKUP(B4796,'大货清单（不定期按GOMS更新）'!A:H,2,0)</f>
        <v>Carpet One Pro</v>
      </c>
      <c r="G4796" s="28">
        <f>VLOOKUP(B4796,'大货清单（不定期按GOMS更新）'!A:I,9,FALSE)</f>
        <v>6972200197405</v>
      </c>
      <c r="H4796" s="27" t="str">
        <f>VLOOKUP(B4796,'大货清单（不定期按GOMS更新）'!A:H,7,0)</f>
        <v>Black</v>
      </c>
      <c r="I4796" s="27" t="str">
        <f>VLOOKUP(B4796,'大货清单（不定期按GOMS更新）'!A:F,6,FALSE)</f>
        <v>PHASEOUT</v>
      </c>
      <c r="J4796" s="27" t="str">
        <f>VLOOKUP(B4796,'大货清单（不定期按GOMS更新）'!A:K,11,FALSE)</f>
        <v>14.2</v>
      </c>
      <c r="K4796" s="27" t="str">
        <f>VLOOKUP(B4796,'大货清单（不定期按GOMS更新）'!A:N,12,FALSE)</f>
        <v>473</v>
      </c>
      <c r="L4796" s="27" t="str">
        <f>VLOOKUP(B4796,'大货清单（不定期按GOMS更新）'!A:M,13,FALSE)</f>
        <v>346</v>
      </c>
      <c r="M4796" s="27" t="str">
        <f>VLOOKUP(B4796,'大货清单（不定期按GOMS更新）'!A:N,14,FALSE)</f>
        <v>702</v>
      </c>
      <c r="N4796" s="53" t="s">
        <v>1027</v>
      </c>
      <c r="O4796" s="27">
        <f>IFERROR(VLOOKUP(N4796,'散件迭代（不定期更新）'!C:J,8,FALSE),0)</f>
        <v>0</v>
      </c>
      <c r="P4796" s="27" t="str">
        <f>IFERROR(VLOOKUP(N4796,'散件（更新）'!B:H,3,FALSE),0)</f>
        <v>206-2043-0007</v>
      </c>
      <c r="Q4796" s="27" t="str">
        <f>VLOOKUP(N4796,'散件（更新）'!B:H,2,FALSE)</f>
        <v>114-20430007</v>
      </c>
      <c r="R4796" s="27" t="str">
        <f>VLOOKUP(N4796,'散件（更新）'!B:H,7,FALSE)</f>
        <v>Scraper</v>
      </c>
      <c r="S4796" s="27" t="str">
        <f>VLOOKUP(N4796,'散件（更新）'!B:E,4,FALSE)</f>
        <v>https://tineco-yxzt.oss-accelerate.aliyuncs.com/20231219/9CWRR100000_1702948009032.png</v>
      </c>
      <c r="T4796" s="27" t="s">
        <v>8759</v>
      </c>
      <c r="U4796" s="28" t="str">
        <f>VLOOKUP(N4796,'散件（更新）'!B:G,6,FALSE)</f>
        <v>地刷毛条组件</v>
      </c>
      <c r="V4796" s="28" t="str">
        <f>VLOOKUP(N4796,'散件（更新）'!B:I,8,FALSE)</f>
        <v>6972200198587</v>
      </c>
    </row>
    <row r="4797" spans="1:22">
      <c r="A4797" s="57">
        <v>46169</v>
      </c>
      <c r="B4797" s="53" t="s">
        <v>103</v>
      </c>
      <c r="C4797" s="27" t="str">
        <f>VLOOKUP(B4797,'大货清单（不定期按GOMS更新）'!A:H,8,0)</f>
        <v>108-20430501</v>
      </c>
      <c r="D4797" s="27" t="str">
        <f>VLOOKUP(B4797,'大货清单（不定期按GOMS更新）'!A:C,3,0)</f>
        <v>CL2043E-01</v>
      </c>
      <c r="E4797" s="27" t="str">
        <f>VLOOKUP(B4797,'大货清单（不定期按GOMS更新）'!A:H,4,0)</f>
        <v>FR,DE,NL,PL,SE,CH,LT,BE,MN</v>
      </c>
      <c r="F4797" s="27" t="str">
        <f>VLOOKUP(B4797,'大货清单（不定期按GOMS更新）'!A:H,2,0)</f>
        <v>Carpet One Pro</v>
      </c>
      <c r="G4797" s="28">
        <f>VLOOKUP(B4797,'大货清单（不定期按GOMS更新）'!A:I,9,FALSE)</f>
        <v>6972200197405</v>
      </c>
      <c r="H4797" s="27" t="str">
        <f>VLOOKUP(B4797,'大货清单（不定期按GOMS更新）'!A:H,7,0)</f>
        <v>Black</v>
      </c>
      <c r="I4797" s="27" t="str">
        <f>VLOOKUP(B4797,'大货清单（不定期按GOMS更新）'!A:F,6,FALSE)</f>
        <v>PHASEOUT</v>
      </c>
      <c r="J4797" s="27" t="str">
        <f>VLOOKUP(B4797,'大货清单（不定期按GOMS更新）'!A:K,11,FALSE)</f>
        <v>14.2</v>
      </c>
      <c r="K4797" s="27" t="str">
        <f>VLOOKUP(B4797,'大货清单（不定期按GOMS更新）'!A:N,12,FALSE)</f>
        <v>473</v>
      </c>
      <c r="L4797" s="27" t="str">
        <f>VLOOKUP(B4797,'大货清单（不定期按GOMS更新）'!A:M,13,FALSE)</f>
        <v>346</v>
      </c>
      <c r="M4797" s="27" t="str">
        <f>VLOOKUP(B4797,'大货清单（不定期按GOMS更新）'!A:N,14,FALSE)</f>
        <v>702</v>
      </c>
      <c r="N4797" s="53" t="s">
        <v>1017</v>
      </c>
      <c r="O4797" s="27">
        <f>IFERROR(VLOOKUP(N4797,'散件迭代（不定期更新）'!C:J,8,FALSE),0)</f>
        <v>0</v>
      </c>
      <c r="P4797" s="27" t="str">
        <f>IFERROR(VLOOKUP(N4797,'散件（更新）'!B:H,3,FALSE),0)</f>
        <v>206-2043-0001</v>
      </c>
      <c r="Q4797" s="27" t="str">
        <f>VLOOKUP(N4797,'散件（更新）'!B:H,2,FALSE)</f>
        <v>114-20430001</v>
      </c>
      <c r="R4797" s="27" t="str">
        <f>VLOOKUP(N4797,'散件（更新）'!B:H,7,FALSE)</f>
        <v>Sensor</v>
      </c>
      <c r="S4797" s="27">
        <f>VLOOKUP(N4797,'散件（更新）'!B:E,4,FALSE)</f>
        <v>0</v>
      </c>
      <c r="T4797" s="27" t="s">
        <v>8759</v>
      </c>
      <c r="U4797" s="28" t="str">
        <f>VLOOKUP(N4797,'散件（更新）'!B:G,6,FALSE)</f>
        <v>吸口风道脏污传感器组件</v>
      </c>
      <c r="V4797" s="28" t="str">
        <f>VLOOKUP(N4797,'散件（更新）'!B:I,8,FALSE)</f>
        <v>6972200197849</v>
      </c>
    </row>
    <row r="4798" spans="1:22">
      <c r="A4798" s="57">
        <v>46169</v>
      </c>
      <c r="B4798" s="53" t="s">
        <v>103</v>
      </c>
      <c r="C4798" s="27" t="str">
        <f>VLOOKUP(B4798,'大货清单（不定期按GOMS更新）'!A:H,8,0)</f>
        <v>108-20430501</v>
      </c>
      <c r="D4798" s="27" t="str">
        <f>VLOOKUP(B4798,'大货清单（不定期按GOMS更新）'!A:C,3,0)</f>
        <v>CL2043E-01</v>
      </c>
      <c r="E4798" s="27" t="str">
        <f>VLOOKUP(B4798,'大货清单（不定期按GOMS更新）'!A:H,4,0)</f>
        <v>FR,DE,NL,PL,SE,CH,LT,BE,MN</v>
      </c>
      <c r="F4798" s="27" t="str">
        <f>VLOOKUP(B4798,'大货清单（不定期按GOMS更新）'!A:H,2,0)</f>
        <v>Carpet One Pro</v>
      </c>
      <c r="G4798" s="28">
        <f>VLOOKUP(B4798,'大货清单（不定期按GOMS更新）'!A:I,9,FALSE)</f>
        <v>6972200197405</v>
      </c>
      <c r="H4798" s="27" t="str">
        <f>VLOOKUP(B4798,'大货清单（不定期按GOMS更新）'!A:H,7,0)</f>
        <v>Black</v>
      </c>
      <c r="I4798" s="27" t="str">
        <f>VLOOKUP(B4798,'大货清单（不定期按GOMS更新）'!A:F,6,FALSE)</f>
        <v>PHASEOUT</v>
      </c>
      <c r="J4798" s="27" t="str">
        <f>VLOOKUP(B4798,'大货清单（不定期按GOMS更新）'!A:K,11,FALSE)</f>
        <v>14.2</v>
      </c>
      <c r="K4798" s="27" t="str">
        <f>VLOOKUP(B4798,'大货清单（不定期按GOMS更新）'!A:N,12,FALSE)</f>
        <v>473</v>
      </c>
      <c r="L4798" s="27" t="str">
        <f>VLOOKUP(B4798,'大货清单（不定期按GOMS更新）'!A:M,13,FALSE)</f>
        <v>346</v>
      </c>
      <c r="M4798" s="27" t="str">
        <f>VLOOKUP(B4798,'大货清单（不定期按GOMS更新）'!A:N,14,FALSE)</f>
        <v>702</v>
      </c>
      <c r="N4798" s="53" t="s">
        <v>1022</v>
      </c>
      <c r="O4798" s="27">
        <f>IFERROR(VLOOKUP(N4798,'散件迭代（不定期更新）'!C:J,8,FALSE),0)</f>
        <v>0</v>
      </c>
      <c r="P4798" s="27" t="str">
        <f>IFERROR(VLOOKUP(N4798,'散件（更新）'!B:H,3,FALSE),0)</f>
        <v>206-2043-0009</v>
      </c>
      <c r="Q4798" s="27" t="str">
        <f>VLOOKUP(N4798,'散件（更新）'!B:H,2,FALSE)</f>
        <v>114-20430009</v>
      </c>
      <c r="R4798" s="27" t="str">
        <f>VLOOKUP(N4798,'散件（更新）'!B:H,7,FALSE)</f>
        <v>Sensor</v>
      </c>
      <c r="S4798" s="27">
        <f>VLOOKUP(N4798,'散件（更新）'!B:E,4,FALSE)</f>
        <v>0</v>
      </c>
      <c r="T4798" s="27" t="s">
        <v>8759</v>
      </c>
      <c r="U4798" s="28" t="str">
        <f>VLOOKUP(N4798,'散件（更新）'!B:G,6,FALSE)</f>
        <v>传感器套装</v>
      </c>
      <c r="V4798" s="28" t="str">
        <f>VLOOKUP(N4798,'散件（更新）'!B:I,8,FALSE)</f>
        <v>6972200198105</v>
      </c>
    </row>
    <row r="4799" spans="1:22">
      <c r="A4799" s="57">
        <v>46169</v>
      </c>
      <c r="B4799" s="53" t="s">
        <v>103</v>
      </c>
      <c r="C4799" s="27" t="str">
        <f>VLOOKUP(B4799,'大货清单（不定期按GOMS更新）'!A:H,8,0)</f>
        <v>108-20430501</v>
      </c>
      <c r="D4799" s="27" t="str">
        <f>VLOOKUP(B4799,'大货清单（不定期按GOMS更新）'!A:C,3,0)</f>
        <v>CL2043E-01</v>
      </c>
      <c r="E4799" s="27" t="str">
        <f>VLOOKUP(B4799,'大货清单（不定期按GOMS更新）'!A:H,4,0)</f>
        <v>FR,DE,NL,PL,SE,CH,LT,BE,MN</v>
      </c>
      <c r="F4799" s="27" t="str">
        <f>VLOOKUP(B4799,'大货清单（不定期按GOMS更新）'!A:H,2,0)</f>
        <v>Carpet One Pro</v>
      </c>
      <c r="G4799" s="28">
        <f>VLOOKUP(B4799,'大货清单（不定期按GOMS更新）'!A:I,9,FALSE)</f>
        <v>6972200197405</v>
      </c>
      <c r="H4799" s="27" t="str">
        <f>VLOOKUP(B4799,'大货清单（不定期按GOMS更新）'!A:H,7,0)</f>
        <v>Black</v>
      </c>
      <c r="I4799" s="27" t="str">
        <f>VLOOKUP(B4799,'大货清单（不定期按GOMS更新）'!A:F,6,FALSE)</f>
        <v>PHASEOUT</v>
      </c>
      <c r="J4799" s="27" t="str">
        <f>VLOOKUP(B4799,'大货清单（不定期按GOMS更新）'!A:K,11,FALSE)</f>
        <v>14.2</v>
      </c>
      <c r="K4799" s="27" t="str">
        <f>VLOOKUP(B4799,'大货清单（不定期按GOMS更新）'!A:N,12,FALSE)</f>
        <v>473</v>
      </c>
      <c r="L4799" s="27" t="str">
        <f>VLOOKUP(B4799,'大货清单（不定期按GOMS更新）'!A:M,13,FALSE)</f>
        <v>346</v>
      </c>
      <c r="M4799" s="27" t="str">
        <f>VLOOKUP(B4799,'大货清单（不定期按GOMS更新）'!A:N,14,FALSE)</f>
        <v>702</v>
      </c>
      <c r="N4799" s="53" t="s">
        <v>1026</v>
      </c>
      <c r="O4799" s="27">
        <f>IFERROR(VLOOKUP(N4799,'散件迭代（不定期更新）'!C:J,8,FALSE),0)</f>
        <v>0</v>
      </c>
      <c r="P4799" s="27" t="str">
        <f>IFERROR(VLOOKUP(N4799,'散件（更新）'!B:H,3,FALSE),0)</f>
        <v>206-2043-0010</v>
      </c>
      <c r="Q4799" s="27" t="str">
        <f>VLOOKUP(N4799,'散件（更新）'!B:H,2,FALSE)</f>
        <v>114-20430010</v>
      </c>
      <c r="R4799" s="27" t="str">
        <f>VLOOKUP(N4799,'散件（更新）'!B:H,7,FALSE)</f>
        <v>Sensor</v>
      </c>
      <c r="S4799" s="27" t="str">
        <f>VLOOKUP(N4799,'散件（更新）'!B:E,4,FALSE)</f>
        <v>https://tineco-yxzt.oss-accelerate.aliyuncs.com/20231219/9CWRS100500_1702948009107.png</v>
      </c>
      <c r="T4799" s="27" t="s">
        <v>8759</v>
      </c>
      <c r="U4799" s="28" t="str">
        <f>VLOOKUP(N4799,'散件（更新）'!B:G,6,FALSE)</f>
        <v>湿度传感器套装</v>
      </c>
      <c r="V4799" s="28" t="str">
        <f>VLOOKUP(N4799,'散件（更新）'!B:I,8,FALSE)</f>
        <v>6972200198112</v>
      </c>
    </row>
    <row r="4800" spans="1:22">
      <c r="A4800" s="57">
        <v>46169</v>
      </c>
      <c r="B4800" s="53" t="s">
        <v>103</v>
      </c>
      <c r="C4800" s="27" t="str">
        <f>VLOOKUP(B4800,'大货清单（不定期按GOMS更新）'!A:H,8,0)</f>
        <v>108-20430501</v>
      </c>
      <c r="D4800" s="27" t="str">
        <f>VLOOKUP(B4800,'大货清单（不定期按GOMS更新）'!A:C,3,0)</f>
        <v>CL2043E-01</v>
      </c>
      <c r="E4800" s="27" t="str">
        <f>VLOOKUP(B4800,'大货清单（不定期按GOMS更新）'!A:H,4,0)</f>
        <v>FR,DE,NL,PL,SE,CH,LT,BE,MN</v>
      </c>
      <c r="F4800" s="27" t="str">
        <f>VLOOKUP(B4800,'大货清单（不定期按GOMS更新）'!A:H,2,0)</f>
        <v>Carpet One Pro</v>
      </c>
      <c r="G4800" s="28">
        <f>VLOOKUP(B4800,'大货清单（不定期按GOMS更新）'!A:I,9,FALSE)</f>
        <v>6972200197405</v>
      </c>
      <c r="H4800" s="27" t="str">
        <f>VLOOKUP(B4800,'大货清单（不定期按GOMS更新）'!A:H,7,0)</f>
        <v>Black</v>
      </c>
      <c r="I4800" s="27" t="str">
        <f>VLOOKUP(B4800,'大货清单（不定期按GOMS更新）'!A:F,6,FALSE)</f>
        <v>PHASEOUT</v>
      </c>
      <c r="J4800" s="27" t="str">
        <f>VLOOKUP(B4800,'大货清单（不定期按GOMS更新）'!A:K,11,FALSE)</f>
        <v>14.2</v>
      </c>
      <c r="K4800" s="27" t="str">
        <f>VLOOKUP(B4800,'大货清单（不定期按GOMS更新）'!A:N,12,FALSE)</f>
        <v>473</v>
      </c>
      <c r="L4800" s="27" t="str">
        <f>VLOOKUP(B4800,'大货清单（不定期按GOMS更新）'!A:M,13,FALSE)</f>
        <v>346</v>
      </c>
      <c r="M4800" s="27" t="str">
        <f>VLOOKUP(B4800,'大货清单（不定期按GOMS更新）'!A:N,14,FALSE)</f>
        <v>702</v>
      </c>
      <c r="N4800" s="53" t="s">
        <v>1025</v>
      </c>
      <c r="O4800" s="27">
        <f>IFERROR(VLOOKUP(N4800,'散件迭代（不定期更新）'!C:J,8,FALSE),0)</f>
        <v>0</v>
      </c>
      <c r="P4800" s="27" t="str">
        <f>IFERROR(VLOOKUP(N4800,'散件（更新）'!B:H,3,FALSE),0)</f>
        <v>206-2043-0012</v>
      </c>
      <c r="Q4800" s="27" t="str">
        <f>VLOOKUP(N4800,'散件（更新）'!B:H,2,FALSE)</f>
        <v>114-20430012</v>
      </c>
      <c r="R4800" s="27" t="str">
        <f>VLOOKUP(N4800,'散件（更新）'!B:H,7,FALSE)</f>
        <v>Sensor</v>
      </c>
      <c r="S4800" s="27">
        <f>VLOOKUP(N4800,'散件（更新）'!B:E,4,FALSE)</f>
        <v>0</v>
      </c>
      <c r="T4800" s="27" t="s">
        <v>8759</v>
      </c>
      <c r="U4800" s="28" t="str">
        <f>VLOOKUP(N4800,'散件（更新）'!B:G,6,FALSE)</f>
        <v>光电液位传感器组件</v>
      </c>
      <c r="V4800" s="28" t="str">
        <f>VLOOKUP(N4800,'散件（更新）'!B:I,8,FALSE)</f>
        <v>6972200198136</v>
      </c>
    </row>
    <row r="4801" spans="1:22">
      <c r="A4801" s="57">
        <v>46169</v>
      </c>
      <c r="B4801" s="53" t="s">
        <v>103</v>
      </c>
      <c r="C4801" s="27" t="str">
        <f>VLOOKUP(B4801,'大货清单（不定期按GOMS更新）'!A:H,8,0)</f>
        <v>108-20430501</v>
      </c>
      <c r="D4801" s="27" t="str">
        <f>VLOOKUP(B4801,'大货清单（不定期按GOMS更新）'!A:C,3,0)</f>
        <v>CL2043E-01</v>
      </c>
      <c r="E4801" s="27" t="str">
        <f>VLOOKUP(B4801,'大货清单（不定期按GOMS更新）'!A:H,4,0)</f>
        <v>FR,DE,NL,PL,SE,CH,LT,BE,MN</v>
      </c>
      <c r="F4801" s="27" t="str">
        <f>VLOOKUP(B4801,'大货清单（不定期按GOMS更新）'!A:H,2,0)</f>
        <v>Carpet One Pro</v>
      </c>
      <c r="G4801" s="28">
        <f>VLOOKUP(B4801,'大货清单（不定期按GOMS更新）'!A:I,9,FALSE)</f>
        <v>6972200197405</v>
      </c>
      <c r="H4801" s="27" t="str">
        <f>VLOOKUP(B4801,'大货清单（不定期按GOMS更新）'!A:H,7,0)</f>
        <v>Black</v>
      </c>
      <c r="I4801" s="27" t="str">
        <f>VLOOKUP(B4801,'大货清单（不定期按GOMS更新）'!A:F,6,FALSE)</f>
        <v>PHASEOUT</v>
      </c>
      <c r="J4801" s="27" t="str">
        <f>VLOOKUP(B4801,'大货清单（不定期按GOMS更新）'!A:K,11,FALSE)</f>
        <v>14.2</v>
      </c>
      <c r="K4801" s="27" t="str">
        <f>VLOOKUP(B4801,'大货清单（不定期按GOMS更新）'!A:N,12,FALSE)</f>
        <v>473</v>
      </c>
      <c r="L4801" s="27" t="str">
        <f>VLOOKUP(B4801,'大货清单（不定期按GOMS更新）'!A:M,13,FALSE)</f>
        <v>346</v>
      </c>
      <c r="M4801" s="27" t="str">
        <f>VLOOKUP(B4801,'大货清单（不定期按GOMS更新）'!A:N,14,FALSE)</f>
        <v>702</v>
      </c>
      <c r="N4801" s="53" t="s">
        <v>1167</v>
      </c>
      <c r="O4801" s="27">
        <f>IFERROR(VLOOKUP(N4801,'散件迭代（不定期更新）'!C:J,8,FALSE),0)</f>
        <v>0</v>
      </c>
      <c r="P4801" s="27" t="str">
        <f>IFERROR(VLOOKUP(N4801,'散件（更新）'!B:H,3,FALSE),0)</f>
        <v>206-2043-0107</v>
      </c>
      <c r="Q4801" s="27" t="str">
        <f>VLOOKUP(N4801,'散件（更新）'!B:H,2,FALSE)</f>
        <v>114-20430107</v>
      </c>
      <c r="R4801" s="27" t="str">
        <f>VLOOKUP(N4801,'散件（更新）'!B:H,7,FALSE)</f>
        <v>Pump</v>
      </c>
      <c r="S4801" s="27">
        <f>VLOOKUP(N4801,'散件（更新）'!B:E,4,FALSE)</f>
        <v>0</v>
      </c>
      <c r="T4801" s="27" t="s">
        <v>8759</v>
      </c>
      <c r="U4801" s="28" t="str">
        <f>VLOOKUP(N4801,'散件（更新）'!B:G,6,FALSE)</f>
        <v>水泵组件</v>
      </c>
      <c r="V4801" s="28" t="str">
        <f>VLOOKUP(N4801,'散件（更新）'!B:I,8,FALSE)</f>
        <v>6972200197924</v>
      </c>
    </row>
    <row r="4802" spans="1:22">
      <c r="A4802" s="57">
        <v>46169</v>
      </c>
      <c r="B4802" s="53" t="s">
        <v>103</v>
      </c>
      <c r="C4802" s="27" t="str">
        <f>VLOOKUP(B4802,'大货清单（不定期按GOMS更新）'!A:H,8,0)</f>
        <v>108-20430501</v>
      </c>
      <c r="D4802" s="27" t="str">
        <f>VLOOKUP(B4802,'大货清单（不定期按GOMS更新）'!A:C,3,0)</f>
        <v>CL2043E-01</v>
      </c>
      <c r="E4802" s="27" t="str">
        <f>VLOOKUP(B4802,'大货清单（不定期按GOMS更新）'!A:H,4,0)</f>
        <v>FR,DE,NL,PL,SE,CH,LT,BE,MN</v>
      </c>
      <c r="F4802" s="27" t="str">
        <f>VLOOKUP(B4802,'大货清单（不定期按GOMS更新）'!A:H,2,0)</f>
        <v>Carpet One Pro</v>
      </c>
      <c r="G4802" s="28">
        <f>VLOOKUP(B4802,'大货清单（不定期按GOMS更新）'!A:I,9,FALSE)</f>
        <v>6972200197405</v>
      </c>
      <c r="H4802" s="27" t="str">
        <f>VLOOKUP(B4802,'大货清单（不定期按GOMS更新）'!A:H,7,0)</f>
        <v>Black</v>
      </c>
      <c r="I4802" s="27" t="str">
        <f>VLOOKUP(B4802,'大货清单（不定期按GOMS更新）'!A:F,6,FALSE)</f>
        <v>PHASEOUT</v>
      </c>
      <c r="J4802" s="27" t="str">
        <f>VLOOKUP(B4802,'大货清单（不定期按GOMS更新）'!A:K,11,FALSE)</f>
        <v>14.2</v>
      </c>
      <c r="K4802" s="27" t="str">
        <f>VLOOKUP(B4802,'大货清单（不定期按GOMS更新）'!A:N,12,FALSE)</f>
        <v>473</v>
      </c>
      <c r="L4802" s="27" t="str">
        <f>VLOOKUP(B4802,'大货清单（不定期按GOMS更新）'!A:M,13,FALSE)</f>
        <v>346</v>
      </c>
      <c r="M4802" s="27" t="str">
        <f>VLOOKUP(B4802,'大货清单（不定期按GOMS更新）'!A:N,14,FALSE)</f>
        <v>702</v>
      </c>
      <c r="N4802" s="53" t="s">
        <v>1019</v>
      </c>
      <c r="O4802" s="27">
        <f>IFERROR(VLOOKUP(N4802,'散件迭代（不定期更新）'!C:J,8,FALSE),0)</f>
        <v>0</v>
      </c>
      <c r="P4802" s="27" t="str">
        <f>IFERROR(VLOOKUP(N4802,'散件（更新）'!B:H,3,FALSE),0)</f>
        <v>206-2043-0013</v>
      </c>
      <c r="Q4802" s="27" t="str">
        <f>VLOOKUP(N4802,'散件（更新）'!B:H,2,FALSE)</f>
        <v>114-20430013</v>
      </c>
      <c r="R4802" s="27" t="str">
        <f>VLOOKUP(N4802,'散件（更新）'!B:H,7,FALSE)</f>
        <v>Repair Wheel</v>
      </c>
      <c r="S4802" s="27" t="str">
        <f>VLOOKUP(N4802,'散件（更新）'!B:E,4,FALSE)</f>
        <v>https://tineco-yxzt.oss-accelerate.aliyuncs.com/20231219/9CWRW100100_1702948009182.png</v>
      </c>
      <c r="T4802" s="27" t="s">
        <v>8759</v>
      </c>
      <c r="U4802" s="28" t="str">
        <f>VLOOKUP(N4802,'散件（更新）'!B:G,6,FALSE)</f>
        <v>地刷小轮+小轮轴组件</v>
      </c>
      <c r="V4802" s="28" t="str">
        <f>VLOOKUP(N4802,'散件（更新）'!B:I,8,FALSE)</f>
        <v>6972200198167</v>
      </c>
    </row>
    <row r="4803" spans="1:22">
      <c r="A4803" s="57">
        <v>46169</v>
      </c>
      <c r="B4803" s="53" t="s">
        <v>103</v>
      </c>
      <c r="C4803" s="27" t="str">
        <f>VLOOKUP(B4803,'大货清单（不定期按GOMS更新）'!A:H,8,0)</f>
        <v>108-20430501</v>
      </c>
      <c r="D4803" s="27" t="str">
        <f>VLOOKUP(B4803,'大货清单（不定期按GOMS更新）'!A:C,3,0)</f>
        <v>CL2043E-01</v>
      </c>
      <c r="E4803" s="27" t="str">
        <f>VLOOKUP(B4803,'大货清单（不定期按GOMS更新）'!A:H,4,0)</f>
        <v>FR,DE,NL,PL,SE,CH,LT,BE,MN</v>
      </c>
      <c r="F4803" s="27" t="str">
        <f>VLOOKUP(B4803,'大货清单（不定期按GOMS更新）'!A:H,2,0)</f>
        <v>Carpet One Pro</v>
      </c>
      <c r="G4803" s="28">
        <f>VLOOKUP(B4803,'大货清单（不定期按GOMS更新）'!A:I,9,FALSE)</f>
        <v>6972200197405</v>
      </c>
      <c r="H4803" s="27" t="str">
        <f>VLOOKUP(B4803,'大货清单（不定期按GOMS更新）'!A:H,7,0)</f>
        <v>Black</v>
      </c>
      <c r="I4803" s="27" t="str">
        <f>VLOOKUP(B4803,'大货清单（不定期按GOMS更新）'!A:F,6,FALSE)</f>
        <v>PHASEOUT</v>
      </c>
      <c r="J4803" s="27" t="str">
        <f>VLOOKUP(B4803,'大货清单（不定期按GOMS更新）'!A:K,11,FALSE)</f>
        <v>14.2</v>
      </c>
      <c r="K4803" s="27" t="str">
        <f>VLOOKUP(B4803,'大货清单（不定期按GOMS更新）'!A:N,12,FALSE)</f>
        <v>473</v>
      </c>
      <c r="L4803" s="27" t="str">
        <f>VLOOKUP(B4803,'大货清单（不定期按GOMS更新）'!A:M,13,FALSE)</f>
        <v>346</v>
      </c>
      <c r="M4803" s="27" t="str">
        <f>VLOOKUP(B4803,'大货清单（不定期按GOMS更新）'!A:N,14,FALSE)</f>
        <v>702</v>
      </c>
      <c r="N4803" s="53" t="s">
        <v>1168</v>
      </c>
      <c r="O4803" s="27">
        <f>IFERROR(VLOOKUP(N4803,'散件迭代（不定期更新）'!C:J,8,FALSE),0)</f>
        <v>0</v>
      </c>
      <c r="P4803" s="27" t="str">
        <f>IFERROR(VLOOKUP(N4803,'散件（更新）'!B:H,3,FALSE),0)</f>
        <v>206-2043-0115</v>
      </c>
      <c r="Q4803" s="27" t="str">
        <f>VLOOKUP(N4803,'散件（更新）'!B:H,2,FALSE)</f>
        <v>114-20430115</v>
      </c>
      <c r="R4803" s="27" t="str">
        <f>VLOOKUP(N4803,'散件（更新）'!B:H,7,FALSE)</f>
        <v>Flexible Extension Hose</v>
      </c>
      <c r="S4803" s="27" t="str">
        <f>VLOOKUP(N4803,'散件（更新）'!B:E,4,FALSE)</f>
        <v>https://tineco-yxzt.oss-accelerate.aliyuncs.com/product/114-20430115.jpeg</v>
      </c>
      <c r="T4803" s="27" t="s">
        <v>8759</v>
      </c>
      <c r="U4803" s="28" t="str">
        <f>VLOOKUP(N4803,'散件（更新）'!B:G,6,FALSE)</f>
        <v>附件组件</v>
      </c>
      <c r="V4803" s="28" t="str">
        <f>VLOOKUP(N4803,'散件（更新）'!B:I,8,FALSE)</f>
        <v>6972200198044</v>
      </c>
    </row>
    <row r="4804" spans="1:22">
      <c r="A4804" s="57">
        <v>46169</v>
      </c>
      <c r="B4804" s="53" t="s">
        <v>103</v>
      </c>
      <c r="C4804" s="27" t="str">
        <f>VLOOKUP(B4804,'大货清单（不定期按GOMS更新）'!A:H,8,0)</f>
        <v>108-20430501</v>
      </c>
      <c r="D4804" s="27" t="str">
        <f>VLOOKUP(B4804,'大货清单（不定期按GOMS更新）'!A:C,3,0)</f>
        <v>CL2043E-01</v>
      </c>
      <c r="E4804" s="27" t="str">
        <f>VLOOKUP(B4804,'大货清单（不定期按GOMS更新）'!A:H,4,0)</f>
        <v>FR,DE,NL,PL,SE,CH,LT,BE,MN</v>
      </c>
      <c r="F4804" s="27" t="str">
        <f>VLOOKUP(B4804,'大货清单（不定期按GOMS更新）'!A:H,2,0)</f>
        <v>Carpet One Pro</v>
      </c>
      <c r="G4804" s="28">
        <f>VLOOKUP(B4804,'大货清单（不定期按GOMS更新）'!A:I,9,FALSE)</f>
        <v>6972200197405</v>
      </c>
      <c r="H4804" s="27" t="str">
        <f>VLOOKUP(B4804,'大货清单（不定期按GOMS更新）'!A:H,7,0)</f>
        <v>Black</v>
      </c>
      <c r="I4804" s="27" t="str">
        <f>VLOOKUP(B4804,'大货清单（不定期按GOMS更新）'!A:F,6,FALSE)</f>
        <v>PHASEOUT</v>
      </c>
      <c r="J4804" s="27" t="str">
        <f>VLOOKUP(B4804,'大货清单（不定期按GOMS更新）'!A:K,11,FALSE)</f>
        <v>14.2</v>
      </c>
      <c r="K4804" s="27" t="str">
        <f>VLOOKUP(B4804,'大货清单（不定期按GOMS更新）'!A:N,12,FALSE)</f>
        <v>473</v>
      </c>
      <c r="L4804" s="27" t="str">
        <f>VLOOKUP(B4804,'大货清单（不定期按GOMS更新）'!A:M,13,FALSE)</f>
        <v>346</v>
      </c>
      <c r="M4804" s="27" t="str">
        <f>VLOOKUP(B4804,'大货清单（不定期按GOMS更新）'!A:N,14,FALSE)</f>
        <v>702</v>
      </c>
      <c r="N4804" s="53" t="s">
        <v>1030</v>
      </c>
      <c r="O4804" s="27">
        <f>IFERROR(VLOOKUP(N4804,'散件迭代（不定期更新）'!C:J,8,FALSE),0)</f>
        <v>0</v>
      </c>
      <c r="P4804" s="27" t="str">
        <f>IFERROR(VLOOKUP(N4804,'散件（更新）'!B:H,3,FALSE),0)</f>
        <v>206-2043-0500</v>
      </c>
      <c r="Q4804" s="27" t="str">
        <f>VLOOKUP(N4804,'散件（更新）'!B:H,2,FALSE)</f>
        <v>114-20430500</v>
      </c>
      <c r="R4804" s="27" t="str">
        <f>VLOOKUP(N4804,'散件（更新）'!B:H,7,FALSE)</f>
        <v>Handle</v>
      </c>
      <c r="S4804" s="27" t="str">
        <f>VLOOKUP(N4804,'散件（更新）'!B:E,4,FALSE)</f>
        <v>https://tineco-yxzt.oss-accelerate.aliyuncs.com/20231219/9CWUH1003EU_1702948009497.png</v>
      </c>
      <c r="T4804" s="27" t="s">
        <v>8759</v>
      </c>
      <c r="U4804" s="28" t="str">
        <f>VLOOKUP(N4804,'散件（更新）'!B:G,6,FALSE)</f>
        <v>手柄组件智能LCD黑白欧版</v>
      </c>
      <c r="V4804" s="28" t="str">
        <f>VLOOKUP(N4804,'散件（更新）'!B:I,8,FALSE)</f>
        <v>6972200197948</v>
      </c>
    </row>
    <row r="4805" spans="1:22">
      <c r="A4805" s="57">
        <v>46169</v>
      </c>
      <c r="B4805" s="53" t="s">
        <v>103</v>
      </c>
      <c r="C4805" s="27" t="str">
        <f>VLOOKUP(B4805,'大货清单（不定期按GOMS更新）'!A:H,8,0)</f>
        <v>108-20430501</v>
      </c>
      <c r="D4805" s="27" t="str">
        <f>VLOOKUP(B4805,'大货清单（不定期按GOMS更新）'!A:C,3,0)</f>
        <v>CL2043E-01</v>
      </c>
      <c r="E4805" s="27" t="str">
        <f>VLOOKUP(B4805,'大货清单（不定期按GOMS更新）'!A:H,4,0)</f>
        <v>FR,DE,NL,PL,SE,CH,LT,BE,MN</v>
      </c>
      <c r="F4805" s="27" t="str">
        <f>VLOOKUP(B4805,'大货清单（不定期按GOMS更新）'!A:H,2,0)</f>
        <v>Carpet One Pro</v>
      </c>
      <c r="G4805" s="28">
        <f>VLOOKUP(B4805,'大货清单（不定期按GOMS更新）'!A:I,9,FALSE)</f>
        <v>6972200197405</v>
      </c>
      <c r="H4805" s="27" t="str">
        <f>VLOOKUP(B4805,'大货清单（不定期按GOMS更新）'!A:H,7,0)</f>
        <v>Black</v>
      </c>
      <c r="I4805" s="27" t="str">
        <f>VLOOKUP(B4805,'大货清单（不定期按GOMS更新）'!A:F,6,FALSE)</f>
        <v>PHASEOUT</v>
      </c>
      <c r="J4805" s="27" t="str">
        <f>VLOOKUP(B4805,'大货清单（不定期按GOMS更新）'!A:K,11,FALSE)</f>
        <v>14.2</v>
      </c>
      <c r="K4805" s="27" t="str">
        <f>VLOOKUP(B4805,'大货清单（不定期按GOMS更新）'!A:N,12,FALSE)</f>
        <v>473</v>
      </c>
      <c r="L4805" s="27" t="str">
        <f>VLOOKUP(B4805,'大货清单（不定期按GOMS更新）'!A:M,13,FALSE)</f>
        <v>346</v>
      </c>
      <c r="M4805" s="27" t="str">
        <f>VLOOKUP(B4805,'大货清单（不定期按GOMS更新）'!A:N,14,FALSE)</f>
        <v>702</v>
      </c>
      <c r="N4805" s="53" t="s">
        <v>1021</v>
      </c>
      <c r="O4805" s="27">
        <f>IFERROR(VLOOKUP(N4805,'散件迭代（不定期更新）'!C:J,8,FALSE),0)</f>
        <v>0</v>
      </c>
      <c r="P4805" s="27" t="str">
        <f>IFERROR(VLOOKUP(N4805,'散件（更新）'!B:H,3,FALSE),0)</f>
        <v>206-2043-0005</v>
      </c>
      <c r="Q4805" s="27" t="str">
        <f>VLOOKUP(N4805,'散件（更新）'!B:H,2,FALSE)</f>
        <v>114-20430005</v>
      </c>
      <c r="R4805" s="27" t="str">
        <f>VLOOKUP(N4805,'散件（更新）'!B:H,7,FALSE)</f>
        <v>Clean Water Tank</v>
      </c>
      <c r="S4805" s="27" t="str">
        <f>VLOOKUP(N4805,'散件（更新）'!B:E,4,FALSE)</f>
        <v>https://tineco-yxzt.oss-accelerate.aliyuncs.com/product/114-20430005.jpeg</v>
      </c>
      <c r="T4805" s="27" t="s">
        <v>8759</v>
      </c>
      <c r="U4805" s="28" t="str">
        <f>VLOOKUP(N4805,'散件（更新）'!B:G,6,FALSE)</f>
        <v>溶液桶组件黑色</v>
      </c>
      <c r="V4805" s="28" t="str">
        <f>VLOOKUP(N4805,'散件（更新）'!B:I,8,FALSE)</f>
        <v>6972200197962</v>
      </c>
    </row>
    <row r="4806" spans="1:22">
      <c r="A4806" s="57">
        <v>46169</v>
      </c>
      <c r="B4806" s="53" t="s">
        <v>103</v>
      </c>
      <c r="C4806" s="27" t="str">
        <f>VLOOKUP(B4806,'大货清单（不定期按GOMS更新）'!A:H,8,0)</f>
        <v>108-20430501</v>
      </c>
      <c r="D4806" s="27" t="str">
        <f>VLOOKUP(B4806,'大货清单（不定期按GOMS更新）'!A:C,3,0)</f>
        <v>CL2043E-01</v>
      </c>
      <c r="E4806" s="27" t="str">
        <f>VLOOKUP(B4806,'大货清单（不定期按GOMS更新）'!A:H,4,0)</f>
        <v>FR,DE,NL,PL,SE,CH,LT,BE,MN</v>
      </c>
      <c r="F4806" s="27" t="str">
        <f>VLOOKUP(B4806,'大货清单（不定期按GOMS更新）'!A:H,2,0)</f>
        <v>Carpet One Pro</v>
      </c>
      <c r="G4806" s="28">
        <f>VLOOKUP(B4806,'大货清单（不定期按GOMS更新）'!A:I,9,FALSE)</f>
        <v>6972200197405</v>
      </c>
      <c r="H4806" s="27" t="str">
        <f>VLOOKUP(B4806,'大货清单（不定期按GOMS更新）'!A:H,7,0)</f>
        <v>Black</v>
      </c>
      <c r="I4806" s="27" t="str">
        <f>VLOOKUP(B4806,'大货清单（不定期按GOMS更新）'!A:F,6,FALSE)</f>
        <v>PHASEOUT</v>
      </c>
      <c r="J4806" s="27" t="str">
        <f>VLOOKUP(B4806,'大货清单（不定期按GOMS更新）'!A:K,11,FALSE)</f>
        <v>14.2</v>
      </c>
      <c r="K4806" s="27" t="str">
        <f>VLOOKUP(B4806,'大货清单（不定期按GOMS更新）'!A:N,12,FALSE)</f>
        <v>473</v>
      </c>
      <c r="L4806" s="27" t="str">
        <f>VLOOKUP(B4806,'大货清单（不定期按GOMS更新）'!A:M,13,FALSE)</f>
        <v>346</v>
      </c>
      <c r="M4806" s="27" t="str">
        <f>VLOOKUP(B4806,'大货清单（不定期按GOMS更新）'!A:N,14,FALSE)</f>
        <v>702</v>
      </c>
      <c r="N4806" s="53" t="s">
        <v>1020</v>
      </c>
      <c r="O4806" s="27">
        <f>IFERROR(VLOOKUP(N4806,'散件迭代（不定期更新）'!C:J,8,FALSE),0)</f>
        <v>0</v>
      </c>
      <c r="P4806" s="27" t="str">
        <f>IFERROR(VLOOKUP(N4806,'散件（更新）'!B:H,3,FALSE),0)</f>
        <v>206-2043-0006</v>
      </c>
      <c r="Q4806" s="27" t="str">
        <f>VLOOKUP(N4806,'散件（更新）'!B:H,2,FALSE)</f>
        <v>114-20430006</v>
      </c>
      <c r="R4806" s="27" t="str">
        <f>VLOOKUP(N4806,'散件（更新）'!B:H,7,FALSE)</f>
        <v>Dirt Water Tank</v>
      </c>
      <c r="S4806" s="27" t="str">
        <f>VLOOKUP(N4806,'散件（更新）'!B:E,4,FALSE)</f>
        <v>https://tineco-yxzt.oss-accelerate.aliyuncs.com/product/114-20430006.jpeg</v>
      </c>
      <c r="T4806" s="27" t="s">
        <v>8759</v>
      </c>
      <c r="U4806" s="28" t="str">
        <f>VLOOKUP(N4806,'散件（更新）'!B:G,6,FALSE)</f>
        <v>回收桶组件黑色</v>
      </c>
      <c r="V4806" s="28" t="str">
        <f>VLOOKUP(N4806,'散件（更新）'!B:I,8,FALSE)</f>
        <v>6972200197993</v>
      </c>
    </row>
    <row r="4807" spans="1:22">
      <c r="A4807" s="57">
        <v>46169</v>
      </c>
      <c r="B4807" s="53" t="s">
        <v>3152</v>
      </c>
      <c r="C4807" s="27" t="str">
        <f>VLOOKUP(B4807,'大货清单（不定期按GOMS更新）'!A:H,8,0)</f>
        <v>108-20430202</v>
      </c>
      <c r="D4807" s="27" t="str">
        <f>VLOOKUP(B4807,'大货清单（不定期按GOMS更新）'!A:C,3,0)</f>
        <v>CL2043B-02</v>
      </c>
      <c r="E4807" s="27" t="str">
        <f>VLOOKUP(B4807,'大货清单（不定期按GOMS更新）'!A:H,4,0)</f>
        <v>GB</v>
      </c>
      <c r="F4807" s="27" t="str">
        <f>VLOOKUP(B4807,'大货清单（不定期按GOMS更新）'!A:H,2,0)</f>
        <v>Carpet One</v>
      </c>
      <c r="G4807" s="28">
        <f>VLOOKUP(B4807,'大货清单（不定期按GOMS更新）'!A:I,9,FALSE)</f>
        <v>6972200198174</v>
      </c>
      <c r="H4807" s="27" t="str">
        <f>VLOOKUP(B4807,'大货清单（不定期按GOMS更新）'!A:H,7,0)</f>
        <v>Blue</v>
      </c>
      <c r="I4807" s="27" t="str">
        <f>VLOOKUP(B4807,'大货清单（不定期按GOMS更新）'!A:F,6,FALSE)</f>
        <v>PHASEOUT</v>
      </c>
      <c r="J4807" s="27" t="str">
        <f>VLOOKUP(B4807,'大货清单（不定期按GOMS更新）'!A:K,11,FALSE)</f>
        <v>13.4</v>
      </c>
      <c r="K4807" s="27" t="str">
        <f>VLOOKUP(B4807,'大货清单（不定期按GOMS更新）'!A:N,12,FALSE)</f>
        <v>473</v>
      </c>
      <c r="L4807" s="27" t="str">
        <f>VLOOKUP(B4807,'大货清单（不定期按GOMS更新）'!A:M,13,FALSE)</f>
        <v>346</v>
      </c>
      <c r="M4807" s="27" t="str">
        <f>VLOOKUP(B4807,'大货清单（不定期按GOMS更新）'!A:N,14,FALSE)</f>
        <v>702</v>
      </c>
      <c r="N4807" s="53" t="s">
        <v>1170</v>
      </c>
      <c r="O4807" s="27">
        <f>IFERROR(VLOOKUP(N4807,'散件迭代（不定期更新）'!C:J,8,FALSE),0)</f>
        <v>0</v>
      </c>
      <c r="P4807" s="27" t="str">
        <f>IFERROR(VLOOKUP(N4807,'散件（更新）'!B:H,3,FALSE),0)</f>
        <v>206-2043-0113</v>
      </c>
      <c r="Q4807" s="27" t="str">
        <f>VLOOKUP(N4807,'散件（更新）'!B:H,2,FALSE)</f>
        <v>114-20430113</v>
      </c>
      <c r="R4807" s="27" t="str">
        <f>VLOOKUP(N4807,'散件（更新）'!B:H,7,FALSE)</f>
        <v>Brush Roller Cover</v>
      </c>
      <c r="S4807" s="27" t="str">
        <f>VLOOKUP(N4807,'散件（更新）'!B:E,4,FALSE)</f>
        <v>https://tineco-yxzt.oss-accelerate.aliyuncs.com/20231219/9CWBC010000_1702948005830.png</v>
      </c>
      <c r="T4807" s="27" t="s">
        <v>8759</v>
      </c>
      <c r="U4807" s="28" t="str">
        <f>VLOOKUP(N4807,'散件（更新）'!B:G,6,FALSE)</f>
        <v>滚刷盖组件</v>
      </c>
      <c r="V4807" s="28" t="str">
        <f>VLOOKUP(N4807,'散件（更新）'!B:I,8,FALSE)</f>
        <v>6972200198020</v>
      </c>
    </row>
    <row r="4808" spans="1:22">
      <c r="A4808" s="57">
        <v>46169</v>
      </c>
      <c r="B4808" s="53" t="s">
        <v>3152</v>
      </c>
      <c r="C4808" s="27" t="str">
        <f>VLOOKUP(B4808,'大货清单（不定期按GOMS更新）'!A:H,8,0)</f>
        <v>108-20430202</v>
      </c>
      <c r="D4808" s="27" t="str">
        <f>VLOOKUP(B4808,'大货清单（不定期按GOMS更新）'!A:C,3,0)</f>
        <v>CL2043B-02</v>
      </c>
      <c r="E4808" s="27" t="str">
        <f>VLOOKUP(B4808,'大货清单（不定期按GOMS更新）'!A:H,4,0)</f>
        <v>GB</v>
      </c>
      <c r="F4808" s="27" t="str">
        <f>VLOOKUP(B4808,'大货清单（不定期按GOMS更新）'!A:H,2,0)</f>
        <v>Carpet One</v>
      </c>
      <c r="G4808" s="28">
        <f>VLOOKUP(B4808,'大货清单（不定期按GOMS更新）'!A:I,9,FALSE)</f>
        <v>6972200198174</v>
      </c>
      <c r="H4808" s="27" t="str">
        <f>VLOOKUP(B4808,'大货清单（不定期按GOMS更新）'!A:H,7,0)</f>
        <v>Blue</v>
      </c>
      <c r="I4808" s="27" t="str">
        <f>VLOOKUP(B4808,'大货清单（不定期按GOMS更新）'!A:F,6,FALSE)</f>
        <v>PHASEOUT</v>
      </c>
      <c r="J4808" s="27" t="str">
        <f>VLOOKUP(B4808,'大货清单（不定期按GOMS更新）'!A:K,11,FALSE)</f>
        <v>13.4</v>
      </c>
      <c r="K4808" s="27" t="str">
        <f>VLOOKUP(B4808,'大货清单（不定期按GOMS更新）'!A:N,12,FALSE)</f>
        <v>473</v>
      </c>
      <c r="L4808" s="27" t="str">
        <f>VLOOKUP(B4808,'大货清单（不定期按GOMS更新）'!A:M,13,FALSE)</f>
        <v>346</v>
      </c>
      <c r="M4808" s="27" t="str">
        <f>VLOOKUP(B4808,'大货清单（不定期按GOMS更新）'!A:N,14,FALSE)</f>
        <v>702</v>
      </c>
      <c r="N4808" s="53" t="s">
        <v>1174</v>
      </c>
      <c r="O4808" s="27">
        <f>IFERROR(VLOOKUP(N4808,'散件迭代（不定期更新）'!C:J,8,FALSE),0)</f>
        <v>0</v>
      </c>
      <c r="P4808" s="27" t="str">
        <f>IFERROR(VLOOKUP(N4808,'散件（更新）'!B:H,3,FALSE),0)</f>
        <v>206-2043-0101</v>
      </c>
      <c r="Q4808" s="27" t="str">
        <f>VLOOKUP(N4808,'散件（更新）'!B:H,2,FALSE)</f>
        <v>114-20430101</v>
      </c>
      <c r="R4808" s="27" t="str">
        <f>VLOOKUP(N4808,'散件（更新）'!B:H,7,FALSE)</f>
        <v>Brush Roller</v>
      </c>
      <c r="S4808" s="27" t="str">
        <f>VLOOKUP(N4808,'散件（更新）'!B:E,4,FALSE)</f>
        <v>https://tineco-yxzt.oss-accelerate.aliyuncs.com/product/114-20430101.jpeg</v>
      </c>
      <c r="T4808" s="27" t="s">
        <v>8759</v>
      </c>
      <c r="U4808" s="28" t="str">
        <f>VLOOKUP(N4808,'散件（更新）'!B:G,6,FALSE)</f>
        <v>滚刷组件</v>
      </c>
      <c r="V4808" s="28" t="str">
        <f>VLOOKUP(N4808,'散件（更新）'!B:I,8,FALSE)</f>
        <v>6972200197825</v>
      </c>
    </row>
    <row r="4809" spans="1:22">
      <c r="A4809" s="57">
        <v>46169</v>
      </c>
      <c r="B4809" s="53" t="s">
        <v>3152</v>
      </c>
      <c r="C4809" s="27" t="str">
        <f>VLOOKUP(B4809,'大货清单（不定期按GOMS更新）'!A:H,8,0)</f>
        <v>108-20430202</v>
      </c>
      <c r="D4809" s="27" t="str">
        <f>VLOOKUP(B4809,'大货清单（不定期按GOMS更新）'!A:C,3,0)</f>
        <v>CL2043B-02</v>
      </c>
      <c r="E4809" s="27" t="str">
        <f>VLOOKUP(B4809,'大货清单（不定期按GOMS更新）'!A:H,4,0)</f>
        <v>GB</v>
      </c>
      <c r="F4809" s="27" t="str">
        <f>VLOOKUP(B4809,'大货清单（不定期按GOMS更新）'!A:H,2,0)</f>
        <v>Carpet One</v>
      </c>
      <c r="G4809" s="28">
        <f>VLOOKUP(B4809,'大货清单（不定期按GOMS更新）'!A:I,9,FALSE)</f>
        <v>6972200198174</v>
      </c>
      <c r="H4809" s="27" t="str">
        <f>VLOOKUP(B4809,'大货清单（不定期按GOMS更新）'!A:H,7,0)</f>
        <v>Blue</v>
      </c>
      <c r="I4809" s="27" t="str">
        <f>VLOOKUP(B4809,'大货清单（不定期按GOMS更新）'!A:F,6,FALSE)</f>
        <v>PHASEOUT</v>
      </c>
      <c r="J4809" s="27" t="str">
        <f>VLOOKUP(B4809,'大货清单（不定期按GOMS更新）'!A:K,11,FALSE)</f>
        <v>13.4</v>
      </c>
      <c r="K4809" s="27" t="str">
        <f>VLOOKUP(B4809,'大货清单（不定期按GOMS更新）'!A:N,12,FALSE)</f>
        <v>473</v>
      </c>
      <c r="L4809" s="27" t="str">
        <f>VLOOKUP(B4809,'大货清单（不定期按GOMS更新）'!A:M,13,FALSE)</f>
        <v>346</v>
      </c>
      <c r="M4809" s="27" t="str">
        <f>VLOOKUP(B4809,'大货清单（不定期按GOMS更新）'!A:N,14,FALSE)</f>
        <v>702</v>
      </c>
      <c r="N4809" s="53" t="s">
        <v>1018</v>
      </c>
      <c r="O4809" s="27">
        <f>IFERROR(VLOOKUP(N4809,'散件迭代（不定期更新）'!C:J,8,FALSE),0)</f>
        <v>0</v>
      </c>
      <c r="P4809" s="27" t="str">
        <f>IFERROR(VLOOKUP(N4809,'散件（更新）'!B:H,3,FALSE),0)</f>
        <v>206-2043-0011</v>
      </c>
      <c r="Q4809" s="27" t="str">
        <f>VLOOKUP(N4809,'散件（更新）'!B:H,2,FALSE)</f>
        <v>114-20430011</v>
      </c>
      <c r="R4809" s="27" t="str">
        <f>VLOOKUP(N4809,'散件（更新）'!B:H,7,FALSE)</f>
        <v>Filter</v>
      </c>
      <c r="S4809" s="27" t="str">
        <f>VLOOKUP(N4809,'散件（更新）'!B:E,4,FALSE)</f>
        <v>https://tineco-yxzt.oss-accelerate.aliyuncs.com/product/114-20430011.jpeg</v>
      </c>
      <c r="T4809" s="27" t="s">
        <v>8759</v>
      </c>
      <c r="U4809" s="28" t="str">
        <f>VLOOKUP(N4809,'散件（更新）'!B:G,6,FALSE)</f>
        <v>过滤套装</v>
      </c>
      <c r="V4809" s="28" t="str">
        <f>VLOOKUP(N4809,'散件（更新）'!B:I,8,FALSE)</f>
        <v>6972200198129</v>
      </c>
    </row>
    <row r="4810" spans="1:22">
      <c r="A4810" s="57">
        <v>46169</v>
      </c>
      <c r="B4810" s="53" t="s">
        <v>3152</v>
      </c>
      <c r="C4810" s="27" t="str">
        <f>VLOOKUP(B4810,'大货清单（不定期按GOMS更新）'!A:H,8,0)</f>
        <v>108-20430202</v>
      </c>
      <c r="D4810" s="27" t="str">
        <f>VLOOKUP(B4810,'大货清单（不定期按GOMS更新）'!A:C,3,0)</f>
        <v>CL2043B-02</v>
      </c>
      <c r="E4810" s="27" t="str">
        <f>VLOOKUP(B4810,'大货清单（不定期按GOMS更新）'!A:H,4,0)</f>
        <v>GB</v>
      </c>
      <c r="F4810" s="27" t="str">
        <f>VLOOKUP(B4810,'大货清单（不定期按GOMS更新）'!A:H,2,0)</f>
        <v>Carpet One</v>
      </c>
      <c r="G4810" s="28">
        <f>VLOOKUP(B4810,'大货清单（不定期按GOMS更新）'!A:I,9,FALSE)</f>
        <v>6972200198174</v>
      </c>
      <c r="H4810" s="27" t="str">
        <f>VLOOKUP(B4810,'大货清单（不定期按GOMS更新）'!A:H,7,0)</f>
        <v>Blue</v>
      </c>
      <c r="I4810" s="27" t="str">
        <f>VLOOKUP(B4810,'大货清单（不定期按GOMS更新）'!A:F,6,FALSE)</f>
        <v>PHASEOUT</v>
      </c>
      <c r="J4810" s="27" t="str">
        <f>VLOOKUP(B4810,'大货清单（不定期按GOMS更新）'!A:K,11,FALSE)</f>
        <v>13.4</v>
      </c>
      <c r="K4810" s="27" t="str">
        <f>VLOOKUP(B4810,'大货清单（不定期按GOMS更新）'!A:N,12,FALSE)</f>
        <v>473</v>
      </c>
      <c r="L4810" s="27" t="str">
        <f>VLOOKUP(B4810,'大货清单（不定期按GOMS更新）'!A:M,13,FALSE)</f>
        <v>346</v>
      </c>
      <c r="M4810" s="27" t="str">
        <f>VLOOKUP(B4810,'大货清单（不定期按GOMS更新）'!A:N,14,FALSE)</f>
        <v>702</v>
      </c>
      <c r="N4810" s="53" t="s">
        <v>1023</v>
      </c>
      <c r="O4810" s="27">
        <f>IFERROR(VLOOKUP(N4810,'散件迭代（不定期更新）'!C:J,8,FALSE),0)</f>
        <v>0</v>
      </c>
      <c r="P4810" s="27" t="str">
        <f>IFERROR(VLOOKUP(N4810,'散件（更新）'!B:H,3,FALSE),0)</f>
        <v>206-2043-0002</v>
      </c>
      <c r="Q4810" s="27" t="str">
        <f>VLOOKUP(N4810,'散件（更新）'!B:H,2,FALSE)</f>
        <v>114-20430002</v>
      </c>
      <c r="R4810" s="27" t="str">
        <f>VLOOKUP(N4810,'散件（更新）'!B:H,7,FALSE)</f>
        <v>Display Screen</v>
      </c>
      <c r="S4810" s="27" t="str">
        <f>VLOOKUP(N4810,'散件（更新）'!B:E,4,FALSE)</f>
        <v>https://tineco-yxzt.oss-accelerate.aliyuncs.com/20231219/9CWRD100000_1702948007732.png</v>
      </c>
      <c r="T4810" s="27" t="s">
        <v>8759</v>
      </c>
      <c r="U4810" s="28" t="str">
        <f>VLOOKUP(N4810,'散件（更新）'!B:G,6,FALSE)</f>
        <v>智能版LED显示屏组件</v>
      </c>
      <c r="V4810" s="28" t="str">
        <f>VLOOKUP(N4810,'散件（更新）'!B:I,8,FALSE)</f>
        <v>6972200197870</v>
      </c>
    </row>
    <row r="4811" spans="1:22">
      <c r="A4811" s="57">
        <v>46169</v>
      </c>
      <c r="B4811" s="53" t="s">
        <v>3152</v>
      </c>
      <c r="C4811" s="27" t="str">
        <f>VLOOKUP(B4811,'大货清单（不定期按GOMS更新）'!A:H,8,0)</f>
        <v>108-20430202</v>
      </c>
      <c r="D4811" s="27" t="str">
        <f>VLOOKUP(B4811,'大货清单（不定期按GOMS更新）'!A:C,3,0)</f>
        <v>CL2043B-02</v>
      </c>
      <c r="E4811" s="27" t="str">
        <f>VLOOKUP(B4811,'大货清单（不定期按GOMS更新）'!A:H,4,0)</f>
        <v>GB</v>
      </c>
      <c r="F4811" s="27" t="str">
        <f>VLOOKUP(B4811,'大货清单（不定期按GOMS更新）'!A:H,2,0)</f>
        <v>Carpet One</v>
      </c>
      <c r="G4811" s="28">
        <f>VLOOKUP(B4811,'大货清单（不定期按GOMS更新）'!A:I,9,FALSE)</f>
        <v>6972200198174</v>
      </c>
      <c r="H4811" s="27" t="str">
        <f>VLOOKUP(B4811,'大货清单（不定期按GOMS更新）'!A:H,7,0)</f>
        <v>Blue</v>
      </c>
      <c r="I4811" s="27" t="str">
        <f>VLOOKUP(B4811,'大货清单（不定期按GOMS更新）'!A:F,6,FALSE)</f>
        <v>PHASEOUT</v>
      </c>
      <c r="J4811" s="27" t="str">
        <f>VLOOKUP(B4811,'大货清单（不定期按GOMS更新）'!A:K,11,FALSE)</f>
        <v>13.4</v>
      </c>
      <c r="K4811" s="27" t="str">
        <f>VLOOKUP(B4811,'大货清单（不定期按GOMS更新）'!A:N,12,FALSE)</f>
        <v>473</v>
      </c>
      <c r="L4811" s="27" t="str">
        <f>VLOOKUP(B4811,'大货清单（不定期按GOMS更新）'!A:M,13,FALSE)</f>
        <v>346</v>
      </c>
      <c r="M4811" s="27" t="str">
        <f>VLOOKUP(B4811,'大货清单（不定期按GOMS更新）'!A:N,14,FALSE)</f>
        <v>702</v>
      </c>
      <c r="N4811" s="53" t="s">
        <v>1024</v>
      </c>
      <c r="O4811" s="27">
        <f>IFERROR(VLOOKUP(N4811,'散件迭代（不定期更新）'!C:J,8,FALSE),0)</f>
        <v>0</v>
      </c>
      <c r="P4811" s="27" t="str">
        <f>IFERROR(VLOOKUP(N4811,'散件（更新）'!B:H,3,FALSE),0)</f>
        <v>206-2043-0000</v>
      </c>
      <c r="Q4811" s="27" t="str">
        <f>VLOOKUP(N4811,'散件（更新）'!B:H,2,FALSE)</f>
        <v>114-20430000</v>
      </c>
      <c r="R4811" s="27" t="str">
        <f>VLOOKUP(N4811,'散件（更新）'!B:H,7,FALSE)</f>
        <v>Plastic part</v>
      </c>
      <c r="S4811" s="27" t="str">
        <f>VLOOKUP(N4811,'散件（更新）'!B:E,4,FALSE)</f>
        <v>https://tineco-yxzt.oss-accelerate.aliyuncs.com/20231227/9CWRH100000_1703640264193.png</v>
      </c>
      <c r="T4811" s="27" t="s">
        <v>8759</v>
      </c>
      <c r="U4811" s="28" t="str">
        <f>VLOOKUP(N4811,'散件（更新）'!B:G,6,FALSE)</f>
        <v>机体下装饰盖（左右）+防拆盖 白色</v>
      </c>
      <c r="V4811" s="28" t="str">
        <f>VLOOKUP(N4811,'散件（更新）'!B:I,8,FALSE)</f>
        <v>6972200197818</v>
      </c>
    </row>
    <row r="4812" spans="1:22">
      <c r="A4812" s="57">
        <v>46169</v>
      </c>
      <c r="B4812" s="53" t="s">
        <v>3152</v>
      </c>
      <c r="C4812" s="27" t="str">
        <f>VLOOKUP(B4812,'大货清单（不定期按GOMS更新）'!A:H,8,0)</f>
        <v>108-20430202</v>
      </c>
      <c r="D4812" s="27" t="str">
        <f>VLOOKUP(B4812,'大货清单（不定期按GOMS更新）'!A:C,3,0)</f>
        <v>CL2043B-02</v>
      </c>
      <c r="E4812" s="27" t="str">
        <f>VLOOKUP(B4812,'大货清单（不定期按GOMS更新）'!A:H,4,0)</f>
        <v>GB</v>
      </c>
      <c r="F4812" s="27" t="str">
        <f>VLOOKUP(B4812,'大货清单（不定期按GOMS更新）'!A:H,2,0)</f>
        <v>Carpet One</v>
      </c>
      <c r="G4812" s="28">
        <f>VLOOKUP(B4812,'大货清单（不定期按GOMS更新）'!A:I,9,FALSE)</f>
        <v>6972200198174</v>
      </c>
      <c r="H4812" s="27" t="str">
        <f>VLOOKUP(B4812,'大货清单（不定期按GOMS更新）'!A:H,7,0)</f>
        <v>Blue</v>
      </c>
      <c r="I4812" s="27" t="str">
        <f>VLOOKUP(B4812,'大货清单（不定期按GOMS更新）'!A:F,6,FALSE)</f>
        <v>PHASEOUT</v>
      </c>
      <c r="J4812" s="27" t="str">
        <f>VLOOKUP(B4812,'大货清单（不定期按GOMS更新）'!A:K,11,FALSE)</f>
        <v>13.4</v>
      </c>
      <c r="K4812" s="27" t="str">
        <f>VLOOKUP(B4812,'大货清单（不定期按GOMS更新）'!A:N,12,FALSE)</f>
        <v>473</v>
      </c>
      <c r="L4812" s="27" t="str">
        <f>VLOOKUP(B4812,'大货清单（不定期按GOMS更新）'!A:M,13,FALSE)</f>
        <v>346</v>
      </c>
      <c r="M4812" s="27" t="str">
        <f>VLOOKUP(B4812,'大货清单（不定期按GOMS更新）'!A:N,14,FALSE)</f>
        <v>702</v>
      </c>
      <c r="N4812" s="53" t="s">
        <v>1172</v>
      </c>
      <c r="O4812" s="27">
        <f>IFERROR(VLOOKUP(N4812,'散件迭代（不定期更新）'!C:J,8,FALSE),0)</f>
        <v>0</v>
      </c>
      <c r="P4812" s="27" t="str">
        <f>IFERROR(VLOOKUP(N4812,'散件（更新）'!B:H,3,FALSE),0)</f>
        <v>206-2043-0103</v>
      </c>
      <c r="Q4812" s="27" t="str">
        <f>VLOOKUP(N4812,'散件（更新）'!B:H,2,FALSE)</f>
        <v>114-20430103</v>
      </c>
      <c r="R4812" s="27" t="str">
        <f>VLOOKUP(N4812,'散件（更新）'!B:H,7,FALSE)</f>
        <v>Switch</v>
      </c>
      <c r="S4812" s="27" t="str">
        <f>VLOOKUP(N4812,'散件（更新）'!B:E,4,FALSE)</f>
        <v>https://tineco-yxzt.oss-accelerate.aliyuncs.com/20231219/9CWRK010000_1702948007990.png</v>
      </c>
      <c r="T4812" s="27" t="s">
        <v>8759</v>
      </c>
      <c r="U4812" s="28" t="str">
        <f>VLOOKUP(N4812,'散件（更新）'!B:G,6,FALSE)</f>
        <v>常闭微动开关</v>
      </c>
      <c r="V4812" s="28" t="str">
        <f>VLOOKUP(N4812,'散件（更新）'!B:I,8,FALSE)</f>
        <v>6972200197856</v>
      </c>
    </row>
    <row r="4813" spans="1:22">
      <c r="A4813" s="57">
        <v>46169</v>
      </c>
      <c r="B4813" s="53" t="s">
        <v>3152</v>
      </c>
      <c r="C4813" s="27" t="str">
        <f>VLOOKUP(B4813,'大货清单（不定期按GOMS更新）'!A:H,8,0)</f>
        <v>108-20430202</v>
      </c>
      <c r="D4813" s="27" t="str">
        <f>VLOOKUP(B4813,'大货清单（不定期按GOMS更新）'!A:C,3,0)</f>
        <v>CL2043B-02</v>
      </c>
      <c r="E4813" s="27" t="str">
        <f>VLOOKUP(B4813,'大货清单（不定期按GOMS更新）'!A:H,4,0)</f>
        <v>GB</v>
      </c>
      <c r="F4813" s="27" t="str">
        <f>VLOOKUP(B4813,'大货清单（不定期按GOMS更新）'!A:H,2,0)</f>
        <v>Carpet One</v>
      </c>
      <c r="G4813" s="28">
        <f>VLOOKUP(B4813,'大货清单（不定期按GOMS更新）'!A:I,9,FALSE)</f>
        <v>6972200198174</v>
      </c>
      <c r="H4813" s="27" t="str">
        <f>VLOOKUP(B4813,'大货清单（不定期按GOMS更新）'!A:H,7,0)</f>
        <v>Blue</v>
      </c>
      <c r="I4813" s="27" t="str">
        <f>VLOOKUP(B4813,'大货清单（不定期按GOMS更新）'!A:F,6,FALSE)</f>
        <v>PHASEOUT</v>
      </c>
      <c r="J4813" s="27" t="str">
        <f>VLOOKUP(B4813,'大货清单（不定期按GOMS更新）'!A:K,11,FALSE)</f>
        <v>13.4</v>
      </c>
      <c r="K4813" s="27" t="str">
        <f>VLOOKUP(B4813,'大货清单（不定期按GOMS更新）'!A:N,12,FALSE)</f>
        <v>473</v>
      </c>
      <c r="L4813" s="27" t="str">
        <f>VLOOKUP(B4813,'大货清单（不定期按GOMS更新）'!A:M,13,FALSE)</f>
        <v>346</v>
      </c>
      <c r="M4813" s="27" t="str">
        <f>VLOOKUP(B4813,'大货清单（不定期按GOMS更新）'!A:N,14,FALSE)</f>
        <v>702</v>
      </c>
      <c r="N4813" s="53" t="s">
        <v>1178</v>
      </c>
      <c r="O4813" s="27">
        <f>IFERROR(VLOOKUP(N4813,'散件迭代（不定期更新）'!C:J,8,FALSE),0)</f>
        <v>0</v>
      </c>
      <c r="P4813" s="27" t="str">
        <f>IFERROR(VLOOKUP(N4813,'散件（更新）'!B:H,3,FALSE),0)</f>
        <v>206-2043-0300</v>
      </c>
      <c r="Q4813" s="27" t="str">
        <f>VLOOKUP(N4813,'散件（更新）'!B:H,2,FALSE)</f>
        <v>114-20430300</v>
      </c>
      <c r="R4813" s="27" t="str">
        <f>VLOOKUP(N4813,'散件（更新）'!B:H,7,FALSE)</f>
        <v>Motor</v>
      </c>
      <c r="S4813" s="27" t="str">
        <f>VLOOKUP(N4813,'散件（更新）'!B:E,4,FALSE)</f>
        <v>https://tineco-yxzt.oss-accelerate.aliyuncs.com/20231219/9CWRM0101EU_1702948008147.png</v>
      </c>
      <c r="T4813" s="27" t="s">
        <v>8759</v>
      </c>
      <c r="U4813" s="28" t="str">
        <f>VLOOKUP(N4813,'散件（更新）'!B:G,6,FALSE)</f>
        <v>地刷电机传动组件欧版</v>
      </c>
      <c r="V4813" s="28" t="str">
        <f>VLOOKUP(N4813,'散件（更新）'!B:I,8,FALSE)</f>
        <v>6972200197832</v>
      </c>
    </row>
    <row r="4814" spans="1:22">
      <c r="A4814" s="57">
        <v>46169</v>
      </c>
      <c r="B4814" s="53" t="s">
        <v>3152</v>
      </c>
      <c r="C4814" s="27" t="str">
        <f>VLOOKUP(B4814,'大货清单（不定期按GOMS更新）'!A:H,8,0)</f>
        <v>108-20430202</v>
      </c>
      <c r="D4814" s="27" t="str">
        <f>VLOOKUP(B4814,'大货清单（不定期按GOMS更新）'!A:C,3,0)</f>
        <v>CL2043B-02</v>
      </c>
      <c r="E4814" s="27" t="str">
        <f>VLOOKUP(B4814,'大货清单（不定期按GOMS更新）'!A:H,4,0)</f>
        <v>GB</v>
      </c>
      <c r="F4814" s="27" t="str">
        <f>VLOOKUP(B4814,'大货清单（不定期按GOMS更新）'!A:H,2,0)</f>
        <v>Carpet One</v>
      </c>
      <c r="G4814" s="28">
        <f>VLOOKUP(B4814,'大货清单（不定期按GOMS更新）'!A:I,9,FALSE)</f>
        <v>6972200198174</v>
      </c>
      <c r="H4814" s="27" t="str">
        <f>VLOOKUP(B4814,'大货清单（不定期按GOMS更新）'!A:H,7,0)</f>
        <v>Blue</v>
      </c>
      <c r="I4814" s="27" t="str">
        <f>VLOOKUP(B4814,'大货清单（不定期按GOMS更新）'!A:F,6,FALSE)</f>
        <v>PHASEOUT</v>
      </c>
      <c r="J4814" s="27" t="str">
        <f>VLOOKUP(B4814,'大货清单（不定期按GOMS更新）'!A:K,11,FALSE)</f>
        <v>13.4</v>
      </c>
      <c r="K4814" s="27" t="str">
        <f>VLOOKUP(B4814,'大货清单（不定期按GOMS更新）'!A:N,12,FALSE)</f>
        <v>473</v>
      </c>
      <c r="L4814" s="27" t="str">
        <f>VLOOKUP(B4814,'大货清单（不定期按GOMS更新）'!A:M,13,FALSE)</f>
        <v>346</v>
      </c>
      <c r="M4814" s="27" t="str">
        <f>VLOOKUP(B4814,'大货清单（不定期按GOMS更新）'!A:N,14,FALSE)</f>
        <v>702</v>
      </c>
      <c r="N4814" s="53" t="s">
        <v>1179</v>
      </c>
      <c r="O4814" s="27">
        <f>IFERROR(VLOOKUP(N4814,'散件迭代（不定期更新）'!C:J,8,FALSE),0)</f>
        <v>0</v>
      </c>
      <c r="P4814" s="27" t="str">
        <f>IFERROR(VLOOKUP(N4814,'散件（更新）'!B:H,3,FALSE),0)</f>
        <v>206-2043-0301</v>
      </c>
      <c r="Q4814" s="27" t="str">
        <f>VLOOKUP(N4814,'散件（更新）'!B:H,2,FALSE)</f>
        <v>114-20430301</v>
      </c>
      <c r="R4814" s="27" t="str">
        <f>VLOOKUP(N4814,'散件（更新）'!B:H,7,FALSE)</f>
        <v>Motor</v>
      </c>
      <c r="S4814" s="27" t="str">
        <f>VLOOKUP(N4814,'散件（更新）'!B:E,4,FALSE)</f>
        <v>https://tineco-yxzt.oss-accelerate.aliyuncs.com/20231219/9CWRM0102EU_1702948008226.png</v>
      </c>
      <c r="T4814" s="27" t="s">
        <v>8759</v>
      </c>
      <c r="U4814" s="28" t="str">
        <f>VLOOKUP(N4814,'散件（更新）'!B:G,6,FALSE)</f>
        <v>主电机加热体组件 欧版</v>
      </c>
      <c r="V4814" s="28" t="str">
        <f>VLOOKUP(N4814,'散件（更新）'!B:I,8,FALSE)</f>
        <v>6972200197863</v>
      </c>
    </row>
    <row r="4815" spans="1:22">
      <c r="A4815" s="57">
        <v>46169</v>
      </c>
      <c r="B4815" s="53" t="s">
        <v>3152</v>
      </c>
      <c r="C4815" s="27" t="str">
        <f>VLOOKUP(B4815,'大货清单（不定期按GOMS更新）'!A:H,8,0)</f>
        <v>108-20430202</v>
      </c>
      <c r="D4815" s="27" t="str">
        <f>VLOOKUP(B4815,'大货清单（不定期按GOMS更新）'!A:C,3,0)</f>
        <v>CL2043B-02</v>
      </c>
      <c r="E4815" s="27" t="str">
        <f>VLOOKUP(B4815,'大货清单（不定期按GOMS更新）'!A:H,4,0)</f>
        <v>GB</v>
      </c>
      <c r="F4815" s="27" t="str">
        <f>VLOOKUP(B4815,'大货清单（不定期按GOMS更新）'!A:H,2,0)</f>
        <v>Carpet One</v>
      </c>
      <c r="G4815" s="28">
        <f>VLOOKUP(B4815,'大货清单（不定期按GOMS更新）'!A:I,9,FALSE)</f>
        <v>6972200198174</v>
      </c>
      <c r="H4815" s="27" t="str">
        <f>VLOOKUP(B4815,'大货清单（不定期按GOMS更新）'!A:H,7,0)</f>
        <v>Blue</v>
      </c>
      <c r="I4815" s="27" t="str">
        <f>VLOOKUP(B4815,'大货清单（不定期按GOMS更新）'!A:F,6,FALSE)</f>
        <v>PHASEOUT</v>
      </c>
      <c r="J4815" s="27" t="str">
        <f>VLOOKUP(B4815,'大货清单（不定期按GOMS更新）'!A:K,11,FALSE)</f>
        <v>13.4</v>
      </c>
      <c r="K4815" s="27" t="str">
        <f>VLOOKUP(B4815,'大货清单（不定期按GOMS更新）'!A:N,12,FALSE)</f>
        <v>473</v>
      </c>
      <c r="L4815" s="27" t="str">
        <f>VLOOKUP(B4815,'大货清单（不定期按GOMS更新）'!A:M,13,FALSE)</f>
        <v>346</v>
      </c>
      <c r="M4815" s="27" t="str">
        <f>VLOOKUP(B4815,'大货清单（不定期按GOMS更新）'!A:N,14,FALSE)</f>
        <v>702</v>
      </c>
      <c r="N4815" s="53" t="s">
        <v>1028</v>
      </c>
      <c r="O4815" s="27">
        <f>IFERROR(VLOOKUP(N4815,'散件迭代（不定期更新）'!C:J,8,FALSE),0)</f>
        <v>0</v>
      </c>
      <c r="P4815" s="27" t="str">
        <f>IFERROR(VLOOKUP(N4815,'散件（更新）'!B:H,3,FALSE),0)</f>
        <v>206-2043-0200</v>
      </c>
      <c r="Q4815" s="27" t="str">
        <f>VLOOKUP(N4815,'散件（更新）'!B:H,2,FALSE)</f>
        <v>114-20430200</v>
      </c>
      <c r="R4815" s="27" t="str">
        <f>VLOOKUP(N4815,'散件（更新）'!B:H,7,FALSE)</f>
        <v>PCBA</v>
      </c>
      <c r="S4815" s="27" t="str">
        <f>VLOOKUP(N4815,'散件（更新）'!B:E,4,FALSE)</f>
        <v>https://tineco-yxzt.oss-accelerate.aliyuncs.com/20231219/9CWRP1001EU_1702948008725.png</v>
      </c>
      <c r="T4815" s="27" t="s">
        <v>8759</v>
      </c>
      <c r="U4815" s="28" t="str">
        <f>VLOOKUP(N4815,'散件（更新）'!B:G,6,FALSE)</f>
        <v>主控板（智能欧版）</v>
      </c>
      <c r="V4815" s="28" t="str">
        <f>VLOOKUP(N4815,'散件（更新）'!B:I,8,FALSE)</f>
        <v>6972200197900</v>
      </c>
    </row>
    <row r="4816" spans="1:22">
      <c r="A4816" s="57">
        <v>46169</v>
      </c>
      <c r="B4816" s="53" t="s">
        <v>3152</v>
      </c>
      <c r="C4816" s="27" t="str">
        <f>VLOOKUP(B4816,'大货清单（不定期按GOMS更新）'!A:H,8,0)</f>
        <v>108-20430202</v>
      </c>
      <c r="D4816" s="27" t="str">
        <f>VLOOKUP(B4816,'大货清单（不定期按GOMS更新）'!A:C,3,0)</f>
        <v>CL2043B-02</v>
      </c>
      <c r="E4816" s="27" t="str">
        <f>VLOOKUP(B4816,'大货清单（不定期按GOMS更新）'!A:H,4,0)</f>
        <v>GB</v>
      </c>
      <c r="F4816" s="27" t="str">
        <f>VLOOKUP(B4816,'大货清单（不定期按GOMS更新）'!A:H,2,0)</f>
        <v>Carpet One</v>
      </c>
      <c r="G4816" s="28">
        <f>VLOOKUP(B4816,'大货清单（不定期按GOMS更新）'!A:I,9,FALSE)</f>
        <v>6972200198174</v>
      </c>
      <c r="H4816" s="27" t="str">
        <f>VLOOKUP(B4816,'大货清单（不定期按GOMS更新）'!A:H,7,0)</f>
        <v>Blue</v>
      </c>
      <c r="I4816" s="27" t="str">
        <f>VLOOKUP(B4816,'大货清单（不定期按GOMS更新）'!A:F,6,FALSE)</f>
        <v>PHASEOUT</v>
      </c>
      <c r="J4816" s="27" t="str">
        <f>VLOOKUP(B4816,'大货清单（不定期按GOMS更新）'!A:K,11,FALSE)</f>
        <v>13.4</v>
      </c>
      <c r="K4816" s="27" t="str">
        <f>VLOOKUP(B4816,'大货清单（不定期按GOMS更新）'!A:N,12,FALSE)</f>
        <v>473</v>
      </c>
      <c r="L4816" s="27" t="str">
        <f>VLOOKUP(B4816,'大货清单（不定期按GOMS更新）'!A:M,13,FALSE)</f>
        <v>346</v>
      </c>
      <c r="M4816" s="27" t="str">
        <f>VLOOKUP(B4816,'大货清单（不定期按GOMS更新）'!A:N,14,FALSE)</f>
        <v>702</v>
      </c>
      <c r="N4816" s="53" t="s">
        <v>1027</v>
      </c>
      <c r="O4816" s="27">
        <f>IFERROR(VLOOKUP(N4816,'散件迭代（不定期更新）'!C:J,8,FALSE),0)</f>
        <v>0</v>
      </c>
      <c r="P4816" s="27" t="str">
        <f>IFERROR(VLOOKUP(N4816,'散件（更新）'!B:H,3,FALSE),0)</f>
        <v>206-2043-0007</v>
      </c>
      <c r="Q4816" s="27" t="str">
        <f>VLOOKUP(N4816,'散件（更新）'!B:H,2,FALSE)</f>
        <v>114-20430007</v>
      </c>
      <c r="R4816" s="27" t="str">
        <f>VLOOKUP(N4816,'散件（更新）'!B:H,7,FALSE)</f>
        <v>Scraper</v>
      </c>
      <c r="S4816" s="27" t="str">
        <f>VLOOKUP(N4816,'散件（更新）'!B:E,4,FALSE)</f>
        <v>https://tineco-yxzt.oss-accelerate.aliyuncs.com/20231219/9CWRR100000_1702948009032.png</v>
      </c>
      <c r="T4816" s="27" t="s">
        <v>8759</v>
      </c>
      <c r="U4816" s="28" t="str">
        <f>VLOOKUP(N4816,'散件（更新）'!B:G,6,FALSE)</f>
        <v>地刷毛条组件</v>
      </c>
      <c r="V4816" s="28" t="str">
        <f>VLOOKUP(N4816,'散件（更新）'!B:I,8,FALSE)</f>
        <v>6972200198587</v>
      </c>
    </row>
    <row r="4817" spans="1:22">
      <c r="A4817" s="57">
        <v>46169</v>
      </c>
      <c r="B4817" s="53" t="s">
        <v>3152</v>
      </c>
      <c r="C4817" s="27" t="str">
        <f>VLOOKUP(B4817,'大货清单（不定期按GOMS更新）'!A:H,8,0)</f>
        <v>108-20430202</v>
      </c>
      <c r="D4817" s="27" t="str">
        <f>VLOOKUP(B4817,'大货清单（不定期按GOMS更新）'!A:C,3,0)</f>
        <v>CL2043B-02</v>
      </c>
      <c r="E4817" s="27" t="str">
        <f>VLOOKUP(B4817,'大货清单（不定期按GOMS更新）'!A:H,4,0)</f>
        <v>GB</v>
      </c>
      <c r="F4817" s="27" t="str">
        <f>VLOOKUP(B4817,'大货清单（不定期按GOMS更新）'!A:H,2,0)</f>
        <v>Carpet One</v>
      </c>
      <c r="G4817" s="28">
        <f>VLOOKUP(B4817,'大货清单（不定期按GOMS更新）'!A:I,9,FALSE)</f>
        <v>6972200198174</v>
      </c>
      <c r="H4817" s="27" t="str">
        <f>VLOOKUP(B4817,'大货清单（不定期按GOMS更新）'!A:H,7,0)</f>
        <v>Blue</v>
      </c>
      <c r="I4817" s="27" t="str">
        <f>VLOOKUP(B4817,'大货清单（不定期按GOMS更新）'!A:F,6,FALSE)</f>
        <v>PHASEOUT</v>
      </c>
      <c r="J4817" s="27" t="str">
        <f>VLOOKUP(B4817,'大货清单（不定期按GOMS更新）'!A:K,11,FALSE)</f>
        <v>13.4</v>
      </c>
      <c r="K4817" s="27" t="str">
        <f>VLOOKUP(B4817,'大货清单（不定期按GOMS更新）'!A:N,12,FALSE)</f>
        <v>473</v>
      </c>
      <c r="L4817" s="27" t="str">
        <f>VLOOKUP(B4817,'大货清单（不定期按GOMS更新）'!A:M,13,FALSE)</f>
        <v>346</v>
      </c>
      <c r="M4817" s="27" t="str">
        <f>VLOOKUP(B4817,'大货清单（不定期按GOMS更新）'!A:N,14,FALSE)</f>
        <v>702</v>
      </c>
      <c r="N4817" s="53" t="s">
        <v>1017</v>
      </c>
      <c r="O4817" s="27">
        <f>IFERROR(VLOOKUP(N4817,'散件迭代（不定期更新）'!C:J,8,FALSE),0)</f>
        <v>0</v>
      </c>
      <c r="P4817" s="27" t="str">
        <f>IFERROR(VLOOKUP(N4817,'散件（更新）'!B:H,3,FALSE),0)</f>
        <v>206-2043-0001</v>
      </c>
      <c r="Q4817" s="27" t="str">
        <f>VLOOKUP(N4817,'散件（更新）'!B:H,2,FALSE)</f>
        <v>114-20430001</v>
      </c>
      <c r="R4817" s="27" t="str">
        <f>VLOOKUP(N4817,'散件（更新）'!B:H,7,FALSE)</f>
        <v>Sensor</v>
      </c>
      <c r="S4817" s="27">
        <f>VLOOKUP(N4817,'散件（更新）'!B:E,4,FALSE)</f>
        <v>0</v>
      </c>
      <c r="T4817" s="27" t="s">
        <v>8759</v>
      </c>
      <c r="U4817" s="28" t="str">
        <f>VLOOKUP(N4817,'散件（更新）'!B:G,6,FALSE)</f>
        <v>吸口风道脏污传感器组件</v>
      </c>
      <c r="V4817" s="28" t="str">
        <f>VLOOKUP(N4817,'散件（更新）'!B:I,8,FALSE)</f>
        <v>6972200197849</v>
      </c>
    </row>
    <row r="4818" spans="1:22">
      <c r="A4818" s="57">
        <v>46169</v>
      </c>
      <c r="B4818" s="53" t="s">
        <v>3152</v>
      </c>
      <c r="C4818" s="27" t="str">
        <f>VLOOKUP(B4818,'大货清单（不定期按GOMS更新）'!A:H,8,0)</f>
        <v>108-20430202</v>
      </c>
      <c r="D4818" s="27" t="str">
        <f>VLOOKUP(B4818,'大货清单（不定期按GOMS更新）'!A:C,3,0)</f>
        <v>CL2043B-02</v>
      </c>
      <c r="E4818" s="27" t="str">
        <f>VLOOKUP(B4818,'大货清单（不定期按GOMS更新）'!A:H,4,0)</f>
        <v>GB</v>
      </c>
      <c r="F4818" s="27" t="str">
        <f>VLOOKUP(B4818,'大货清单（不定期按GOMS更新）'!A:H,2,0)</f>
        <v>Carpet One</v>
      </c>
      <c r="G4818" s="28">
        <f>VLOOKUP(B4818,'大货清单（不定期按GOMS更新）'!A:I,9,FALSE)</f>
        <v>6972200198174</v>
      </c>
      <c r="H4818" s="27" t="str">
        <f>VLOOKUP(B4818,'大货清单（不定期按GOMS更新）'!A:H,7,0)</f>
        <v>Blue</v>
      </c>
      <c r="I4818" s="27" t="str">
        <f>VLOOKUP(B4818,'大货清单（不定期按GOMS更新）'!A:F,6,FALSE)</f>
        <v>PHASEOUT</v>
      </c>
      <c r="J4818" s="27" t="str">
        <f>VLOOKUP(B4818,'大货清单（不定期按GOMS更新）'!A:K,11,FALSE)</f>
        <v>13.4</v>
      </c>
      <c r="K4818" s="27" t="str">
        <f>VLOOKUP(B4818,'大货清单（不定期按GOMS更新）'!A:N,12,FALSE)</f>
        <v>473</v>
      </c>
      <c r="L4818" s="27" t="str">
        <f>VLOOKUP(B4818,'大货清单（不定期按GOMS更新）'!A:M,13,FALSE)</f>
        <v>346</v>
      </c>
      <c r="M4818" s="27" t="str">
        <f>VLOOKUP(B4818,'大货清单（不定期按GOMS更新）'!A:N,14,FALSE)</f>
        <v>702</v>
      </c>
      <c r="N4818" s="53" t="s">
        <v>1022</v>
      </c>
      <c r="O4818" s="27">
        <f>IFERROR(VLOOKUP(N4818,'散件迭代（不定期更新）'!C:J,8,FALSE),0)</f>
        <v>0</v>
      </c>
      <c r="P4818" s="27" t="str">
        <f>IFERROR(VLOOKUP(N4818,'散件（更新）'!B:H,3,FALSE),0)</f>
        <v>206-2043-0009</v>
      </c>
      <c r="Q4818" s="27" t="str">
        <f>VLOOKUP(N4818,'散件（更新）'!B:H,2,FALSE)</f>
        <v>114-20430009</v>
      </c>
      <c r="R4818" s="27" t="str">
        <f>VLOOKUP(N4818,'散件（更新）'!B:H,7,FALSE)</f>
        <v>Sensor</v>
      </c>
      <c r="S4818" s="27">
        <f>VLOOKUP(N4818,'散件（更新）'!B:E,4,FALSE)</f>
        <v>0</v>
      </c>
      <c r="T4818" s="27" t="s">
        <v>8759</v>
      </c>
      <c r="U4818" s="28" t="str">
        <f>VLOOKUP(N4818,'散件（更新）'!B:G,6,FALSE)</f>
        <v>传感器套装</v>
      </c>
      <c r="V4818" s="28" t="str">
        <f>VLOOKUP(N4818,'散件（更新）'!B:I,8,FALSE)</f>
        <v>6972200198105</v>
      </c>
    </row>
    <row r="4819" spans="1:22">
      <c r="A4819" s="57">
        <v>46169</v>
      </c>
      <c r="B4819" s="53" t="s">
        <v>3152</v>
      </c>
      <c r="C4819" s="27" t="str">
        <f>VLOOKUP(B4819,'大货清单（不定期按GOMS更新）'!A:H,8,0)</f>
        <v>108-20430202</v>
      </c>
      <c r="D4819" s="27" t="str">
        <f>VLOOKUP(B4819,'大货清单（不定期按GOMS更新）'!A:C,3,0)</f>
        <v>CL2043B-02</v>
      </c>
      <c r="E4819" s="27" t="str">
        <f>VLOOKUP(B4819,'大货清单（不定期按GOMS更新）'!A:H,4,0)</f>
        <v>GB</v>
      </c>
      <c r="F4819" s="27" t="str">
        <f>VLOOKUP(B4819,'大货清单（不定期按GOMS更新）'!A:H,2,0)</f>
        <v>Carpet One</v>
      </c>
      <c r="G4819" s="28">
        <f>VLOOKUP(B4819,'大货清单（不定期按GOMS更新）'!A:I,9,FALSE)</f>
        <v>6972200198174</v>
      </c>
      <c r="H4819" s="27" t="str">
        <f>VLOOKUP(B4819,'大货清单（不定期按GOMS更新）'!A:H,7,0)</f>
        <v>Blue</v>
      </c>
      <c r="I4819" s="27" t="str">
        <f>VLOOKUP(B4819,'大货清单（不定期按GOMS更新）'!A:F,6,FALSE)</f>
        <v>PHASEOUT</v>
      </c>
      <c r="J4819" s="27" t="str">
        <f>VLOOKUP(B4819,'大货清单（不定期按GOMS更新）'!A:K,11,FALSE)</f>
        <v>13.4</v>
      </c>
      <c r="K4819" s="27" t="str">
        <f>VLOOKUP(B4819,'大货清单（不定期按GOMS更新）'!A:N,12,FALSE)</f>
        <v>473</v>
      </c>
      <c r="L4819" s="27" t="str">
        <f>VLOOKUP(B4819,'大货清单（不定期按GOMS更新）'!A:M,13,FALSE)</f>
        <v>346</v>
      </c>
      <c r="M4819" s="27" t="str">
        <f>VLOOKUP(B4819,'大货清单（不定期按GOMS更新）'!A:N,14,FALSE)</f>
        <v>702</v>
      </c>
      <c r="N4819" s="53" t="s">
        <v>1026</v>
      </c>
      <c r="O4819" s="27">
        <f>IFERROR(VLOOKUP(N4819,'散件迭代（不定期更新）'!C:J,8,FALSE),0)</f>
        <v>0</v>
      </c>
      <c r="P4819" s="27" t="str">
        <f>IFERROR(VLOOKUP(N4819,'散件（更新）'!B:H,3,FALSE),0)</f>
        <v>206-2043-0010</v>
      </c>
      <c r="Q4819" s="27" t="str">
        <f>VLOOKUP(N4819,'散件（更新）'!B:H,2,FALSE)</f>
        <v>114-20430010</v>
      </c>
      <c r="R4819" s="27" t="str">
        <f>VLOOKUP(N4819,'散件（更新）'!B:H,7,FALSE)</f>
        <v>Sensor</v>
      </c>
      <c r="S4819" s="27" t="str">
        <f>VLOOKUP(N4819,'散件（更新）'!B:E,4,FALSE)</f>
        <v>https://tineco-yxzt.oss-accelerate.aliyuncs.com/20231219/9CWRS100500_1702948009107.png</v>
      </c>
      <c r="T4819" s="27" t="s">
        <v>8759</v>
      </c>
      <c r="U4819" s="28" t="str">
        <f>VLOOKUP(N4819,'散件（更新）'!B:G,6,FALSE)</f>
        <v>湿度传感器套装</v>
      </c>
      <c r="V4819" s="28" t="str">
        <f>VLOOKUP(N4819,'散件（更新）'!B:I,8,FALSE)</f>
        <v>6972200198112</v>
      </c>
    </row>
    <row r="4820" spans="1:22">
      <c r="A4820" s="57">
        <v>46169</v>
      </c>
      <c r="B4820" s="53" t="s">
        <v>3152</v>
      </c>
      <c r="C4820" s="27" t="str">
        <f>VLOOKUP(B4820,'大货清单（不定期按GOMS更新）'!A:H,8,0)</f>
        <v>108-20430202</v>
      </c>
      <c r="D4820" s="27" t="str">
        <f>VLOOKUP(B4820,'大货清单（不定期按GOMS更新）'!A:C,3,0)</f>
        <v>CL2043B-02</v>
      </c>
      <c r="E4820" s="27" t="str">
        <f>VLOOKUP(B4820,'大货清单（不定期按GOMS更新）'!A:H,4,0)</f>
        <v>GB</v>
      </c>
      <c r="F4820" s="27" t="str">
        <f>VLOOKUP(B4820,'大货清单（不定期按GOMS更新）'!A:H,2,0)</f>
        <v>Carpet One</v>
      </c>
      <c r="G4820" s="28">
        <f>VLOOKUP(B4820,'大货清单（不定期按GOMS更新）'!A:I,9,FALSE)</f>
        <v>6972200198174</v>
      </c>
      <c r="H4820" s="27" t="str">
        <f>VLOOKUP(B4820,'大货清单（不定期按GOMS更新）'!A:H,7,0)</f>
        <v>Blue</v>
      </c>
      <c r="I4820" s="27" t="str">
        <f>VLOOKUP(B4820,'大货清单（不定期按GOMS更新）'!A:F,6,FALSE)</f>
        <v>PHASEOUT</v>
      </c>
      <c r="J4820" s="27" t="str">
        <f>VLOOKUP(B4820,'大货清单（不定期按GOMS更新）'!A:K,11,FALSE)</f>
        <v>13.4</v>
      </c>
      <c r="K4820" s="27" t="str">
        <f>VLOOKUP(B4820,'大货清单（不定期按GOMS更新）'!A:N,12,FALSE)</f>
        <v>473</v>
      </c>
      <c r="L4820" s="27" t="str">
        <f>VLOOKUP(B4820,'大货清单（不定期按GOMS更新）'!A:M,13,FALSE)</f>
        <v>346</v>
      </c>
      <c r="M4820" s="27" t="str">
        <f>VLOOKUP(B4820,'大货清单（不定期按GOMS更新）'!A:N,14,FALSE)</f>
        <v>702</v>
      </c>
      <c r="N4820" s="53" t="s">
        <v>1025</v>
      </c>
      <c r="O4820" s="27">
        <f>IFERROR(VLOOKUP(N4820,'散件迭代（不定期更新）'!C:J,8,FALSE),0)</f>
        <v>0</v>
      </c>
      <c r="P4820" s="27" t="str">
        <f>IFERROR(VLOOKUP(N4820,'散件（更新）'!B:H,3,FALSE),0)</f>
        <v>206-2043-0012</v>
      </c>
      <c r="Q4820" s="27" t="str">
        <f>VLOOKUP(N4820,'散件（更新）'!B:H,2,FALSE)</f>
        <v>114-20430012</v>
      </c>
      <c r="R4820" s="27" t="str">
        <f>VLOOKUP(N4820,'散件（更新）'!B:H,7,FALSE)</f>
        <v>Sensor</v>
      </c>
      <c r="S4820" s="27">
        <f>VLOOKUP(N4820,'散件（更新）'!B:E,4,FALSE)</f>
        <v>0</v>
      </c>
      <c r="T4820" s="27" t="s">
        <v>8759</v>
      </c>
      <c r="U4820" s="28" t="str">
        <f>VLOOKUP(N4820,'散件（更新）'!B:G,6,FALSE)</f>
        <v>光电液位传感器组件</v>
      </c>
      <c r="V4820" s="28" t="str">
        <f>VLOOKUP(N4820,'散件（更新）'!B:I,8,FALSE)</f>
        <v>6972200198136</v>
      </c>
    </row>
    <row r="4821" spans="1:22">
      <c r="A4821" s="57">
        <v>46169</v>
      </c>
      <c r="B4821" s="53" t="s">
        <v>3152</v>
      </c>
      <c r="C4821" s="27" t="str">
        <f>VLOOKUP(B4821,'大货清单（不定期按GOMS更新）'!A:H,8,0)</f>
        <v>108-20430202</v>
      </c>
      <c r="D4821" s="27" t="str">
        <f>VLOOKUP(B4821,'大货清单（不定期按GOMS更新）'!A:C,3,0)</f>
        <v>CL2043B-02</v>
      </c>
      <c r="E4821" s="27" t="str">
        <f>VLOOKUP(B4821,'大货清单（不定期按GOMS更新）'!A:H,4,0)</f>
        <v>GB</v>
      </c>
      <c r="F4821" s="27" t="str">
        <f>VLOOKUP(B4821,'大货清单（不定期按GOMS更新）'!A:H,2,0)</f>
        <v>Carpet One</v>
      </c>
      <c r="G4821" s="28">
        <f>VLOOKUP(B4821,'大货清单（不定期按GOMS更新）'!A:I,9,FALSE)</f>
        <v>6972200198174</v>
      </c>
      <c r="H4821" s="27" t="str">
        <f>VLOOKUP(B4821,'大货清单（不定期按GOMS更新）'!A:H,7,0)</f>
        <v>Blue</v>
      </c>
      <c r="I4821" s="27" t="str">
        <f>VLOOKUP(B4821,'大货清单（不定期按GOMS更新）'!A:F,6,FALSE)</f>
        <v>PHASEOUT</v>
      </c>
      <c r="J4821" s="27" t="str">
        <f>VLOOKUP(B4821,'大货清单（不定期按GOMS更新）'!A:K,11,FALSE)</f>
        <v>13.4</v>
      </c>
      <c r="K4821" s="27" t="str">
        <f>VLOOKUP(B4821,'大货清单（不定期按GOMS更新）'!A:N,12,FALSE)</f>
        <v>473</v>
      </c>
      <c r="L4821" s="27" t="str">
        <f>VLOOKUP(B4821,'大货清单（不定期按GOMS更新）'!A:M,13,FALSE)</f>
        <v>346</v>
      </c>
      <c r="M4821" s="27" t="str">
        <f>VLOOKUP(B4821,'大货清单（不定期按GOMS更新）'!A:N,14,FALSE)</f>
        <v>702</v>
      </c>
      <c r="N4821" s="53" t="s">
        <v>1167</v>
      </c>
      <c r="O4821" s="27">
        <f>IFERROR(VLOOKUP(N4821,'散件迭代（不定期更新）'!C:J,8,FALSE),0)</f>
        <v>0</v>
      </c>
      <c r="P4821" s="27" t="str">
        <f>IFERROR(VLOOKUP(N4821,'散件（更新）'!B:H,3,FALSE),0)</f>
        <v>206-2043-0107</v>
      </c>
      <c r="Q4821" s="27" t="str">
        <f>VLOOKUP(N4821,'散件（更新）'!B:H,2,FALSE)</f>
        <v>114-20430107</v>
      </c>
      <c r="R4821" s="27" t="str">
        <f>VLOOKUP(N4821,'散件（更新）'!B:H,7,FALSE)</f>
        <v>Pump</v>
      </c>
      <c r="S4821" s="27">
        <f>VLOOKUP(N4821,'散件（更新）'!B:E,4,FALSE)</f>
        <v>0</v>
      </c>
      <c r="T4821" s="27" t="s">
        <v>8759</v>
      </c>
      <c r="U4821" s="28" t="str">
        <f>VLOOKUP(N4821,'散件（更新）'!B:G,6,FALSE)</f>
        <v>水泵组件</v>
      </c>
      <c r="V4821" s="28" t="str">
        <f>VLOOKUP(N4821,'散件（更新）'!B:I,8,FALSE)</f>
        <v>6972200197924</v>
      </c>
    </row>
    <row r="4822" spans="1:22">
      <c r="A4822" s="57">
        <v>46169</v>
      </c>
      <c r="B4822" s="53" t="s">
        <v>3152</v>
      </c>
      <c r="C4822" s="27" t="str">
        <f>VLOOKUP(B4822,'大货清单（不定期按GOMS更新）'!A:H,8,0)</f>
        <v>108-20430202</v>
      </c>
      <c r="D4822" s="27" t="str">
        <f>VLOOKUP(B4822,'大货清单（不定期按GOMS更新）'!A:C,3,0)</f>
        <v>CL2043B-02</v>
      </c>
      <c r="E4822" s="27" t="str">
        <f>VLOOKUP(B4822,'大货清单（不定期按GOMS更新）'!A:H,4,0)</f>
        <v>GB</v>
      </c>
      <c r="F4822" s="27" t="str">
        <f>VLOOKUP(B4822,'大货清单（不定期按GOMS更新）'!A:H,2,0)</f>
        <v>Carpet One</v>
      </c>
      <c r="G4822" s="28">
        <f>VLOOKUP(B4822,'大货清单（不定期按GOMS更新）'!A:I,9,FALSE)</f>
        <v>6972200198174</v>
      </c>
      <c r="H4822" s="27" t="str">
        <f>VLOOKUP(B4822,'大货清单（不定期按GOMS更新）'!A:H,7,0)</f>
        <v>Blue</v>
      </c>
      <c r="I4822" s="27" t="str">
        <f>VLOOKUP(B4822,'大货清单（不定期按GOMS更新）'!A:F,6,FALSE)</f>
        <v>PHASEOUT</v>
      </c>
      <c r="J4822" s="27" t="str">
        <f>VLOOKUP(B4822,'大货清单（不定期按GOMS更新）'!A:K,11,FALSE)</f>
        <v>13.4</v>
      </c>
      <c r="K4822" s="27" t="str">
        <f>VLOOKUP(B4822,'大货清单（不定期按GOMS更新）'!A:N,12,FALSE)</f>
        <v>473</v>
      </c>
      <c r="L4822" s="27" t="str">
        <f>VLOOKUP(B4822,'大货清单（不定期按GOMS更新）'!A:M,13,FALSE)</f>
        <v>346</v>
      </c>
      <c r="M4822" s="27" t="str">
        <f>VLOOKUP(B4822,'大货清单（不定期按GOMS更新）'!A:N,14,FALSE)</f>
        <v>702</v>
      </c>
      <c r="N4822" s="53" t="s">
        <v>1019</v>
      </c>
      <c r="O4822" s="27">
        <f>IFERROR(VLOOKUP(N4822,'散件迭代（不定期更新）'!C:J,8,FALSE),0)</f>
        <v>0</v>
      </c>
      <c r="P4822" s="27" t="str">
        <f>IFERROR(VLOOKUP(N4822,'散件（更新）'!B:H,3,FALSE),0)</f>
        <v>206-2043-0013</v>
      </c>
      <c r="Q4822" s="27" t="str">
        <f>VLOOKUP(N4822,'散件（更新）'!B:H,2,FALSE)</f>
        <v>114-20430013</v>
      </c>
      <c r="R4822" s="27" t="str">
        <f>VLOOKUP(N4822,'散件（更新）'!B:H,7,FALSE)</f>
        <v>Repair Wheel</v>
      </c>
      <c r="S4822" s="27" t="str">
        <f>VLOOKUP(N4822,'散件（更新）'!B:E,4,FALSE)</f>
        <v>https://tineco-yxzt.oss-accelerate.aliyuncs.com/20231219/9CWRW100100_1702948009182.png</v>
      </c>
      <c r="T4822" s="27" t="s">
        <v>8759</v>
      </c>
      <c r="U4822" s="28" t="str">
        <f>VLOOKUP(N4822,'散件（更新）'!B:G,6,FALSE)</f>
        <v>地刷小轮+小轮轴组件</v>
      </c>
      <c r="V4822" s="28" t="str">
        <f>VLOOKUP(N4822,'散件（更新）'!B:I,8,FALSE)</f>
        <v>6972200198167</v>
      </c>
    </row>
    <row r="4823" spans="1:22">
      <c r="A4823" s="57">
        <v>46169</v>
      </c>
      <c r="B4823" s="53" t="s">
        <v>3152</v>
      </c>
      <c r="C4823" s="27" t="str">
        <f>VLOOKUP(B4823,'大货清单（不定期按GOMS更新）'!A:H,8,0)</f>
        <v>108-20430202</v>
      </c>
      <c r="D4823" s="27" t="str">
        <f>VLOOKUP(B4823,'大货清单（不定期按GOMS更新）'!A:C,3,0)</f>
        <v>CL2043B-02</v>
      </c>
      <c r="E4823" s="27" t="str">
        <f>VLOOKUP(B4823,'大货清单（不定期按GOMS更新）'!A:H,4,0)</f>
        <v>GB</v>
      </c>
      <c r="F4823" s="27" t="str">
        <f>VLOOKUP(B4823,'大货清单（不定期按GOMS更新）'!A:H,2,0)</f>
        <v>Carpet One</v>
      </c>
      <c r="G4823" s="28">
        <f>VLOOKUP(B4823,'大货清单（不定期按GOMS更新）'!A:I,9,FALSE)</f>
        <v>6972200198174</v>
      </c>
      <c r="H4823" s="27" t="str">
        <f>VLOOKUP(B4823,'大货清单（不定期按GOMS更新）'!A:H,7,0)</f>
        <v>Blue</v>
      </c>
      <c r="I4823" s="27" t="str">
        <f>VLOOKUP(B4823,'大货清单（不定期按GOMS更新）'!A:F,6,FALSE)</f>
        <v>PHASEOUT</v>
      </c>
      <c r="J4823" s="27" t="str">
        <f>VLOOKUP(B4823,'大货清单（不定期按GOMS更新）'!A:K,11,FALSE)</f>
        <v>13.4</v>
      </c>
      <c r="K4823" s="27" t="str">
        <f>VLOOKUP(B4823,'大货清单（不定期按GOMS更新）'!A:N,12,FALSE)</f>
        <v>473</v>
      </c>
      <c r="L4823" s="27" t="str">
        <f>VLOOKUP(B4823,'大货清单（不定期按GOMS更新）'!A:M,13,FALSE)</f>
        <v>346</v>
      </c>
      <c r="M4823" s="27" t="str">
        <f>VLOOKUP(B4823,'大货清单（不定期按GOMS更新）'!A:N,14,FALSE)</f>
        <v>702</v>
      </c>
      <c r="N4823" s="53" t="s">
        <v>1168</v>
      </c>
      <c r="O4823" s="27">
        <f>IFERROR(VLOOKUP(N4823,'散件迭代（不定期更新）'!C:J,8,FALSE),0)</f>
        <v>0</v>
      </c>
      <c r="P4823" s="27" t="str">
        <f>IFERROR(VLOOKUP(N4823,'散件（更新）'!B:H,3,FALSE),0)</f>
        <v>206-2043-0115</v>
      </c>
      <c r="Q4823" s="27" t="str">
        <f>VLOOKUP(N4823,'散件（更新）'!B:H,2,FALSE)</f>
        <v>114-20430115</v>
      </c>
      <c r="R4823" s="27" t="str">
        <f>VLOOKUP(N4823,'散件（更新）'!B:H,7,FALSE)</f>
        <v>Flexible Extension Hose</v>
      </c>
      <c r="S4823" s="27" t="str">
        <f>VLOOKUP(N4823,'散件（更新）'!B:E,4,FALSE)</f>
        <v>https://tineco-yxzt.oss-accelerate.aliyuncs.com/product/114-20430115.jpeg</v>
      </c>
      <c r="T4823" s="27" t="s">
        <v>8759</v>
      </c>
      <c r="U4823" s="28" t="str">
        <f>VLOOKUP(N4823,'散件（更新）'!B:G,6,FALSE)</f>
        <v>附件组件</v>
      </c>
      <c r="V4823" s="28" t="str">
        <f>VLOOKUP(N4823,'散件（更新）'!B:I,8,FALSE)</f>
        <v>6972200198044</v>
      </c>
    </row>
    <row r="4824" spans="1:22">
      <c r="A4824" s="57">
        <v>46169</v>
      </c>
      <c r="B4824" s="53" t="s">
        <v>3152</v>
      </c>
      <c r="C4824" s="27" t="str">
        <f>VLOOKUP(B4824,'大货清单（不定期按GOMS更新）'!A:H,8,0)</f>
        <v>108-20430202</v>
      </c>
      <c r="D4824" s="27" t="str">
        <f>VLOOKUP(B4824,'大货清单（不定期按GOMS更新）'!A:C,3,0)</f>
        <v>CL2043B-02</v>
      </c>
      <c r="E4824" s="27" t="str">
        <f>VLOOKUP(B4824,'大货清单（不定期按GOMS更新）'!A:H,4,0)</f>
        <v>GB</v>
      </c>
      <c r="F4824" s="27" t="str">
        <f>VLOOKUP(B4824,'大货清单（不定期按GOMS更新）'!A:H,2,0)</f>
        <v>Carpet One</v>
      </c>
      <c r="G4824" s="28">
        <f>VLOOKUP(B4824,'大货清单（不定期按GOMS更新）'!A:I,9,FALSE)</f>
        <v>6972200198174</v>
      </c>
      <c r="H4824" s="27" t="str">
        <f>VLOOKUP(B4824,'大货清单（不定期按GOMS更新）'!A:H,7,0)</f>
        <v>Blue</v>
      </c>
      <c r="I4824" s="27" t="str">
        <f>VLOOKUP(B4824,'大货清单（不定期按GOMS更新）'!A:F,6,FALSE)</f>
        <v>PHASEOUT</v>
      </c>
      <c r="J4824" s="27" t="str">
        <f>VLOOKUP(B4824,'大货清单（不定期按GOMS更新）'!A:K,11,FALSE)</f>
        <v>13.4</v>
      </c>
      <c r="K4824" s="27" t="str">
        <f>VLOOKUP(B4824,'大货清单（不定期按GOMS更新）'!A:N,12,FALSE)</f>
        <v>473</v>
      </c>
      <c r="L4824" s="27" t="str">
        <f>VLOOKUP(B4824,'大货清单（不定期按GOMS更新）'!A:M,13,FALSE)</f>
        <v>346</v>
      </c>
      <c r="M4824" s="27" t="str">
        <f>VLOOKUP(B4824,'大货清单（不定期按GOMS更新）'!A:N,14,FALSE)</f>
        <v>702</v>
      </c>
      <c r="N4824" s="53" t="s">
        <v>1030</v>
      </c>
      <c r="O4824" s="27">
        <f>IFERROR(VLOOKUP(N4824,'散件迭代（不定期更新）'!C:J,8,FALSE),0)</f>
        <v>0</v>
      </c>
      <c r="P4824" s="27" t="str">
        <f>IFERROR(VLOOKUP(N4824,'散件（更新）'!B:H,3,FALSE),0)</f>
        <v>206-2043-0500</v>
      </c>
      <c r="Q4824" s="27" t="str">
        <f>VLOOKUP(N4824,'散件（更新）'!B:H,2,FALSE)</f>
        <v>114-20430500</v>
      </c>
      <c r="R4824" s="27" t="str">
        <f>VLOOKUP(N4824,'散件（更新）'!B:H,7,FALSE)</f>
        <v>Handle</v>
      </c>
      <c r="S4824" s="27" t="str">
        <f>VLOOKUP(N4824,'散件（更新）'!B:E,4,FALSE)</f>
        <v>https://tineco-yxzt.oss-accelerate.aliyuncs.com/20231219/9CWUH1003EU_1702948009497.png</v>
      </c>
      <c r="T4824" s="27" t="s">
        <v>8759</v>
      </c>
      <c r="U4824" s="28" t="str">
        <f>VLOOKUP(N4824,'散件（更新）'!B:G,6,FALSE)</f>
        <v>手柄组件智能LCD黑白欧版</v>
      </c>
      <c r="V4824" s="28" t="str">
        <f>VLOOKUP(N4824,'散件（更新）'!B:I,8,FALSE)</f>
        <v>6972200197948</v>
      </c>
    </row>
    <row r="4825" spans="1:22">
      <c r="A4825" s="57">
        <v>46169</v>
      </c>
      <c r="B4825" s="53" t="s">
        <v>3152</v>
      </c>
      <c r="C4825" s="27" t="str">
        <f>VLOOKUP(B4825,'大货清单（不定期按GOMS更新）'!A:H,8,0)</f>
        <v>108-20430202</v>
      </c>
      <c r="D4825" s="27" t="str">
        <f>VLOOKUP(B4825,'大货清单（不定期按GOMS更新）'!A:C,3,0)</f>
        <v>CL2043B-02</v>
      </c>
      <c r="E4825" s="27" t="str">
        <f>VLOOKUP(B4825,'大货清单（不定期按GOMS更新）'!A:H,4,0)</f>
        <v>GB</v>
      </c>
      <c r="F4825" s="27" t="str">
        <f>VLOOKUP(B4825,'大货清单（不定期按GOMS更新）'!A:H,2,0)</f>
        <v>Carpet One</v>
      </c>
      <c r="G4825" s="28">
        <f>VLOOKUP(B4825,'大货清单（不定期按GOMS更新）'!A:I,9,FALSE)</f>
        <v>6972200198174</v>
      </c>
      <c r="H4825" s="27" t="str">
        <f>VLOOKUP(B4825,'大货清单（不定期按GOMS更新）'!A:H,7,0)</f>
        <v>Blue</v>
      </c>
      <c r="I4825" s="27" t="str">
        <f>VLOOKUP(B4825,'大货清单（不定期按GOMS更新）'!A:F,6,FALSE)</f>
        <v>PHASEOUT</v>
      </c>
      <c r="J4825" s="27" t="str">
        <f>VLOOKUP(B4825,'大货清单（不定期按GOMS更新）'!A:K,11,FALSE)</f>
        <v>13.4</v>
      </c>
      <c r="K4825" s="27" t="str">
        <f>VLOOKUP(B4825,'大货清单（不定期按GOMS更新）'!A:N,12,FALSE)</f>
        <v>473</v>
      </c>
      <c r="L4825" s="27" t="str">
        <f>VLOOKUP(B4825,'大货清单（不定期按GOMS更新）'!A:M,13,FALSE)</f>
        <v>346</v>
      </c>
      <c r="M4825" s="27" t="str">
        <f>VLOOKUP(B4825,'大货清单（不定期按GOMS更新）'!A:N,14,FALSE)</f>
        <v>702</v>
      </c>
      <c r="N4825" s="53" t="s">
        <v>5256</v>
      </c>
      <c r="O4825" s="27">
        <f>IFERROR(VLOOKUP(N4825,'散件迭代（不定期更新）'!C:J,8,FALSE),0)</f>
        <v>0</v>
      </c>
      <c r="P4825" s="27" t="str">
        <f>IFERROR(VLOOKUP(N4825,'散件（更新）'!B:H,3,FALSE),0)</f>
        <v>206-2043-0014</v>
      </c>
      <c r="Q4825" s="27" t="str">
        <f>VLOOKUP(N4825,'散件（更新）'!B:H,2,FALSE)</f>
        <v>114-20430014</v>
      </c>
      <c r="R4825" s="27" t="str">
        <f>VLOOKUP(N4825,'散件（更新）'!B:H,7,FALSE)</f>
        <v>Clean Water Tank</v>
      </c>
      <c r="S4825" s="27" t="str">
        <f>VLOOKUP(N4825,'散件（更新）'!B:E,4,FALSE)</f>
        <v>https://tineco-yxzt.oss-accelerate.aliyuncs.com/20231219/9CWWC100100_1702948009571.png</v>
      </c>
      <c r="T4825" s="27" t="s">
        <v>8759</v>
      </c>
      <c r="U4825" s="28" t="str">
        <f>VLOOKUP(N4825,'散件（更新）'!B:G,6,FALSE)</f>
        <v>溶液桶组件蓝色</v>
      </c>
      <c r="V4825" s="28" t="str">
        <f>VLOOKUP(N4825,'散件（更新）'!B:I,8,FALSE)</f>
        <v>6972200197986</v>
      </c>
    </row>
    <row r="4826" spans="1:22">
      <c r="A4826" s="57">
        <v>46169</v>
      </c>
      <c r="B4826" s="53" t="s">
        <v>3152</v>
      </c>
      <c r="C4826" s="27" t="str">
        <f>VLOOKUP(B4826,'大货清单（不定期按GOMS更新）'!A:H,8,0)</f>
        <v>108-20430202</v>
      </c>
      <c r="D4826" s="27" t="str">
        <f>VLOOKUP(B4826,'大货清单（不定期按GOMS更新）'!A:C,3,0)</f>
        <v>CL2043B-02</v>
      </c>
      <c r="E4826" s="27" t="str">
        <f>VLOOKUP(B4826,'大货清单（不定期按GOMS更新）'!A:H,4,0)</f>
        <v>GB</v>
      </c>
      <c r="F4826" s="27" t="str">
        <f>VLOOKUP(B4826,'大货清单（不定期按GOMS更新）'!A:H,2,0)</f>
        <v>Carpet One</v>
      </c>
      <c r="G4826" s="28">
        <f>VLOOKUP(B4826,'大货清单（不定期按GOMS更新）'!A:I,9,FALSE)</f>
        <v>6972200198174</v>
      </c>
      <c r="H4826" s="27" t="str">
        <f>VLOOKUP(B4826,'大货清单（不定期按GOMS更新）'!A:H,7,0)</f>
        <v>Blue</v>
      </c>
      <c r="I4826" s="27" t="str">
        <f>VLOOKUP(B4826,'大货清单（不定期按GOMS更新）'!A:F,6,FALSE)</f>
        <v>PHASEOUT</v>
      </c>
      <c r="J4826" s="27" t="str">
        <f>VLOOKUP(B4826,'大货清单（不定期按GOMS更新）'!A:K,11,FALSE)</f>
        <v>13.4</v>
      </c>
      <c r="K4826" s="27" t="str">
        <f>VLOOKUP(B4826,'大货清单（不定期按GOMS更新）'!A:N,12,FALSE)</f>
        <v>473</v>
      </c>
      <c r="L4826" s="27" t="str">
        <f>VLOOKUP(B4826,'大货清单（不定期按GOMS更新）'!A:M,13,FALSE)</f>
        <v>346</v>
      </c>
      <c r="M4826" s="27" t="str">
        <f>VLOOKUP(B4826,'大货清单（不定期按GOMS更新）'!A:N,14,FALSE)</f>
        <v>702</v>
      </c>
      <c r="N4826" s="53" t="s">
        <v>5258</v>
      </c>
      <c r="O4826" s="27">
        <f>IFERROR(VLOOKUP(N4826,'散件迭代（不定期更新）'!C:J,8,FALSE),0)</f>
        <v>0</v>
      </c>
      <c r="P4826" s="27" t="str">
        <f>IFERROR(VLOOKUP(N4826,'散件（更新）'!B:H,3,FALSE),0)</f>
        <v>206-2043-0015</v>
      </c>
      <c r="Q4826" s="27" t="str">
        <f>VLOOKUP(N4826,'散件（更新）'!B:H,2,FALSE)</f>
        <v>114-20430015</v>
      </c>
      <c r="R4826" s="27" t="str">
        <f>VLOOKUP(N4826,'散件（更新）'!B:H,7,FALSE)</f>
        <v>Dirt Water Tank</v>
      </c>
      <c r="S4826" s="27" t="str">
        <f>VLOOKUP(N4826,'散件（更新）'!B:E,4,FALSE)</f>
        <v>https://tineco-yxzt.oss-accelerate.aliyuncs.com/20231219/9CWWD100100_1702948009718.png</v>
      </c>
      <c r="T4826" s="27" t="s">
        <v>8759</v>
      </c>
      <c r="U4826" s="28" t="str">
        <f>VLOOKUP(N4826,'散件（更新）'!B:G,6,FALSE)</f>
        <v>回收桶组件蓝色智能版</v>
      </c>
      <c r="V4826" s="28" t="str">
        <f>VLOOKUP(N4826,'散件（更新）'!B:I,8,FALSE)</f>
        <v>6972200198877</v>
      </c>
    </row>
    <row r="4827" spans="1:22">
      <c r="A4827" s="57">
        <v>46169</v>
      </c>
      <c r="B4827" s="53" t="s">
        <v>3146</v>
      </c>
      <c r="C4827" s="27" t="str">
        <f>VLOOKUP(B4827,'大货清单（不定期按GOMS更新）'!A:H,8,0)</f>
        <v>108-20430502</v>
      </c>
      <c r="D4827" s="27" t="str">
        <f>VLOOKUP(B4827,'大货清单（不定期按GOMS更新）'!A:C,3,0)</f>
        <v>CL2043E-02</v>
      </c>
      <c r="E4827" s="27" t="str">
        <f>VLOOKUP(B4827,'大货清单（不定期按GOMS更新）'!A:H,4,0)</f>
        <v>GB</v>
      </c>
      <c r="F4827" s="27" t="str">
        <f>VLOOKUP(B4827,'大货清单（不定期按GOMS更新）'!A:H,2,0)</f>
        <v>Carpet One Pro</v>
      </c>
      <c r="G4827" s="28">
        <f>VLOOKUP(B4827,'大货清单（不定期按GOMS更新）'!A:I,9,FALSE)</f>
        <v>6972200197719</v>
      </c>
      <c r="H4827" s="27" t="str">
        <f>VLOOKUP(B4827,'大货清单（不定期按GOMS更新）'!A:H,7,0)</f>
        <v>Blue</v>
      </c>
      <c r="I4827" s="27" t="str">
        <f>VLOOKUP(B4827,'大货清单（不定期按GOMS更新）'!A:F,6,FALSE)</f>
        <v>PHASEOUT</v>
      </c>
      <c r="J4827" s="27" t="str">
        <f>VLOOKUP(B4827,'大货清单（不定期按GOMS更新）'!A:K,11,FALSE)</f>
        <v>14.2</v>
      </c>
      <c r="K4827" s="27" t="str">
        <f>VLOOKUP(B4827,'大货清单（不定期按GOMS更新）'!A:N,12,FALSE)</f>
        <v>473</v>
      </c>
      <c r="L4827" s="27" t="str">
        <f>VLOOKUP(B4827,'大货清单（不定期按GOMS更新）'!A:M,13,FALSE)</f>
        <v>346</v>
      </c>
      <c r="M4827" s="27" t="str">
        <f>VLOOKUP(B4827,'大货清单（不定期按GOMS更新）'!A:N,14,FALSE)</f>
        <v>702</v>
      </c>
      <c r="N4827" s="53" t="s">
        <v>1170</v>
      </c>
      <c r="O4827" s="27">
        <f>IFERROR(VLOOKUP(N4827,'散件迭代（不定期更新）'!C:J,8,FALSE),0)</f>
        <v>0</v>
      </c>
      <c r="P4827" s="27" t="str">
        <f>IFERROR(VLOOKUP(N4827,'散件（更新）'!B:H,3,FALSE),0)</f>
        <v>206-2043-0113</v>
      </c>
      <c r="Q4827" s="27" t="str">
        <f>VLOOKUP(N4827,'散件（更新）'!B:H,2,FALSE)</f>
        <v>114-20430113</v>
      </c>
      <c r="R4827" s="27" t="str">
        <f>VLOOKUP(N4827,'散件（更新）'!B:H,7,FALSE)</f>
        <v>Brush Roller Cover</v>
      </c>
      <c r="S4827" s="27" t="str">
        <f>VLOOKUP(N4827,'散件（更新）'!B:E,4,FALSE)</f>
        <v>https://tineco-yxzt.oss-accelerate.aliyuncs.com/20231219/9CWBC010000_1702948005830.png</v>
      </c>
      <c r="T4827" s="27" t="s">
        <v>8759</v>
      </c>
      <c r="U4827" s="28" t="str">
        <f>VLOOKUP(N4827,'散件（更新）'!B:G,6,FALSE)</f>
        <v>滚刷盖组件</v>
      </c>
      <c r="V4827" s="28" t="str">
        <f>VLOOKUP(N4827,'散件（更新）'!B:I,8,FALSE)</f>
        <v>6972200198020</v>
      </c>
    </row>
    <row r="4828" spans="1:22">
      <c r="A4828" s="57">
        <v>46169</v>
      </c>
      <c r="B4828" s="53" t="s">
        <v>3146</v>
      </c>
      <c r="C4828" s="27" t="str">
        <f>VLOOKUP(B4828,'大货清单（不定期按GOMS更新）'!A:H,8,0)</f>
        <v>108-20430502</v>
      </c>
      <c r="D4828" s="27" t="str">
        <f>VLOOKUP(B4828,'大货清单（不定期按GOMS更新）'!A:C,3,0)</f>
        <v>CL2043E-02</v>
      </c>
      <c r="E4828" s="27" t="str">
        <f>VLOOKUP(B4828,'大货清单（不定期按GOMS更新）'!A:H,4,0)</f>
        <v>GB</v>
      </c>
      <c r="F4828" s="27" t="str">
        <f>VLOOKUP(B4828,'大货清单（不定期按GOMS更新）'!A:H,2,0)</f>
        <v>Carpet One Pro</v>
      </c>
      <c r="G4828" s="28">
        <f>VLOOKUP(B4828,'大货清单（不定期按GOMS更新）'!A:I,9,FALSE)</f>
        <v>6972200197719</v>
      </c>
      <c r="H4828" s="27" t="str">
        <f>VLOOKUP(B4828,'大货清单（不定期按GOMS更新）'!A:H,7,0)</f>
        <v>Blue</v>
      </c>
      <c r="I4828" s="27" t="str">
        <f>VLOOKUP(B4828,'大货清单（不定期按GOMS更新）'!A:F,6,FALSE)</f>
        <v>PHASEOUT</v>
      </c>
      <c r="J4828" s="27" t="str">
        <f>VLOOKUP(B4828,'大货清单（不定期按GOMS更新）'!A:K,11,FALSE)</f>
        <v>14.2</v>
      </c>
      <c r="K4828" s="27" t="str">
        <f>VLOOKUP(B4828,'大货清单（不定期按GOMS更新）'!A:N,12,FALSE)</f>
        <v>473</v>
      </c>
      <c r="L4828" s="27" t="str">
        <f>VLOOKUP(B4828,'大货清单（不定期按GOMS更新）'!A:M,13,FALSE)</f>
        <v>346</v>
      </c>
      <c r="M4828" s="27" t="str">
        <f>VLOOKUP(B4828,'大货清单（不定期按GOMS更新）'!A:N,14,FALSE)</f>
        <v>702</v>
      </c>
      <c r="N4828" s="53" t="s">
        <v>1174</v>
      </c>
      <c r="O4828" s="27">
        <f>IFERROR(VLOOKUP(N4828,'散件迭代（不定期更新）'!C:J,8,FALSE),0)</f>
        <v>0</v>
      </c>
      <c r="P4828" s="27" t="str">
        <f>IFERROR(VLOOKUP(N4828,'散件（更新）'!B:H,3,FALSE),0)</f>
        <v>206-2043-0101</v>
      </c>
      <c r="Q4828" s="27" t="str">
        <f>VLOOKUP(N4828,'散件（更新）'!B:H,2,FALSE)</f>
        <v>114-20430101</v>
      </c>
      <c r="R4828" s="27" t="str">
        <f>VLOOKUP(N4828,'散件（更新）'!B:H,7,FALSE)</f>
        <v>Brush Roller</v>
      </c>
      <c r="S4828" s="27" t="str">
        <f>VLOOKUP(N4828,'散件（更新）'!B:E,4,FALSE)</f>
        <v>https://tineco-yxzt.oss-accelerate.aliyuncs.com/product/114-20430101.jpeg</v>
      </c>
      <c r="T4828" s="27" t="s">
        <v>8759</v>
      </c>
      <c r="U4828" s="28" t="str">
        <f>VLOOKUP(N4828,'散件（更新）'!B:G,6,FALSE)</f>
        <v>滚刷组件</v>
      </c>
      <c r="V4828" s="28" t="str">
        <f>VLOOKUP(N4828,'散件（更新）'!B:I,8,FALSE)</f>
        <v>6972200197825</v>
      </c>
    </row>
    <row r="4829" spans="1:22">
      <c r="A4829" s="57">
        <v>46169</v>
      </c>
      <c r="B4829" s="53" t="s">
        <v>3146</v>
      </c>
      <c r="C4829" s="27" t="str">
        <f>VLOOKUP(B4829,'大货清单（不定期按GOMS更新）'!A:H,8,0)</f>
        <v>108-20430502</v>
      </c>
      <c r="D4829" s="27" t="str">
        <f>VLOOKUP(B4829,'大货清单（不定期按GOMS更新）'!A:C,3,0)</f>
        <v>CL2043E-02</v>
      </c>
      <c r="E4829" s="27" t="str">
        <f>VLOOKUP(B4829,'大货清单（不定期按GOMS更新）'!A:H,4,0)</f>
        <v>GB</v>
      </c>
      <c r="F4829" s="27" t="str">
        <f>VLOOKUP(B4829,'大货清单（不定期按GOMS更新）'!A:H,2,0)</f>
        <v>Carpet One Pro</v>
      </c>
      <c r="G4829" s="28">
        <f>VLOOKUP(B4829,'大货清单（不定期按GOMS更新）'!A:I,9,FALSE)</f>
        <v>6972200197719</v>
      </c>
      <c r="H4829" s="27" t="str">
        <f>VLOOKUP(B4829,'大货清单（不定期按GOMS更新）'!A:H,7,0)</f>
        <v>Blue</v>
      </c>
      <c r="I4829" s="27" t="str">
        <f>VLOOKUP(B4829,'大货清单（不定期按GOMS更新）'!A:F,6,FALSE)</f>
        <v>PHASEOUT</v>
      </c>
      <c r="J4829" s="27" t="str">
        <f>VLOOKUP(B4829,'大货清单（不定期按GOMS更新）'!A:K,11,FALSE)</f>
        <v>14.2</v>
      </c>
      <c r="K4829" s="27" t="str">
        <f>VLOOKUP(B4829,'大货清单（不定期按GOMS更新）'!A:N,12,FALSE)</f>
        <v>473</v>
      </c>
      <c r="L4829" s="27" t="str">
        <f>VLOOKUP(B4829,'大货清单（不定期按GOMS更新）'!A:M,13,FALSE)</f>
        <v>346</v>
      </c>
      <c r="M4829" s="27" t="str">
        <f>VLOOKUP(B4829,'大货清单（不定期按GOMS更新）'!A:N,14,FALSE)</f>
        <v>702</v>
      </c>
      <c r="N4829" s="53" t="s">
        <v>1018</v>
      </c>
      <c r="O4829" s="27">
        <f>IFERROR(VLOOKUP(N4829,'散件迭代（不定期更新）'!C:J,8,FALSE),0)</f>
        <v>0</v>
      </c>
      <c r="P4829" s="27" t="str">
        <f>IFERROR(VLOOKUP(N4829,'散件（更新）'!B:H,3,FALSE),0)</f>
        <v>206-2043-0011</v>
      </c>
      <c r="Q4829" s="27" t="str">
        <f>VLOOKUP(N4829,'散件（更新）'!B:H,2,FALSE)</f>
        <v>114-20430011</v>
      </c>
      <c r="R4829" s="27" t="str">
        <f>VLOOKUP(N4829,'散件（更新）'!B:H,7,FALSE)</f>
        <v>Filter</v>
      </c>
      <c r="S4829" s="27" t="str">
        <f>VLOOKUP(N4829,'散件（更新）'!B:E,4,FALSE)</f>
        <v>https://tineco-yxzt.oss-accelerate.aliyuncs.com/product/114-20430011.jpeg</v>
      </c>
      <c r="T4829" s="27" t="s">
        <v>8759</v>
      </c>
      <c r="U4829" s="28" t="str">
        <f>VLOOKUP(N4829,'散件（更新）'!B:G,6,FALSE)</f>
        <v>过滤套装</v>
      </c>
      <c r="V4829" s="28" t="str">
        <f>VLOOKUP(N4829,'散件（更新）'!B:I,8,FALSE)</f>
        <v>6972200198129</v>
      </c>
    </row>
    <row r="4830" spans="1:22">
      <c r="A4830" s="57">
        <v>46169</v>
      </c>
      <c r="B4830" s="53" t="s">
        <v>3146</v>
      </c>
      <c r="C4830" s="27" t="str">
        <f>VLOOKUP(B4830,'大货清单（不定期按GOMS更新）'!A:H,8,0)</f>
        <v>108-20430502</v>
      </c>
      <c r="D4830" s="27" t="str">
        <f>VLOOKUP(B4830,'大货清单（不定期按GOMS更新）'!A:C,3,0)</f>
        <v>CL2043E-02</v>
      </c>
      <c r="E4830" s="27" t="str">
        <f>VLOOKUP(B4830,'大货清单（不定期按GOMS更新）'!A:H,4,0)</f>
        <v>GB</v>
      </c>
      <c r="F4830" s="27" t="str">
        <f>VLOOKUP(B4830,'大货清单（不定期按GOMS更新）'!A:H,2,0)</f>
        <v>Carpet One Pro</v>
      </c>
      <c r="G4830" s="28">
        <f>VLOOKUP(B4830,'大货清单（不定期按GOMS更新）'!A:I,9,FALSE)</f>
        <v>6972200197719</v>
      </c>
      <c r="H4830" s="27" t="str">
        <f>VLOOKUP(B4830,'大货清单（不定期按GOMS更新）'!A:H,7,0)</f>
        <v>Blue</v>
      </c>
      <c r="I4830" s="27" t="str">
        <f>VLOOKUP(B4830,'大货清单（不定期按GOMS更新）'!A:F,6,FALSE)</f>
        <v>PHASEOUT</v>
      </c>
      <c r="J4830" s="27" t="str">
        <f>VLOOKUP(B4830,'大货清单（不定期按GOMS更新）'!A:K,11,FALSE)</f>
        <v>14.2</v>
      </c>
      <c r="K4830" s="27" t="str">
        <f>VLOOKUP(B4830,'大货清单（不定期按GOMS更新）'!A:N,12,FALSE)</f>
        <v>473</v>
      </c>
      <c r="L4830" s="27" t="str">
        <f>VLOOKUP(B4830,'大货清单（不定期按GOMS更新）'!A:M,13,FALSE)</f>
        <v>346</v>
      </c>
      <c r="M4830" s="27" t="str">
        <f>VLOOKUP(B4830,'大货清单（不定期按GOMS更新）'!A:N,14,FALSE)</f>
        <v>702</v>
      </c>
      <c r="N4830" s="53" t="s">
        <v>1027</v>
      </c>
      <c r="O4830" s="27">
        <f>IFERROR(VLOOKUP(N4830,'散件迭代（不定期更新）'!C:J,8,FALSE),0)</f>
        <v>0</v>
      </c>
      <c r="P4830" s="27" t="str">
        <f>IFERROR(VLOOKUP(N4830,'散件（更新）'!B:H,3,FALSE),0)</f>
        <v>206-2043-0007</v>
      </c>
      <c r="Q4830" s="27" t="str">
        <f>VLOOKUP(N4830,'散件（更新）'!B:H,2,FALSE)</f>
        <v>114-20430007</v>
      </c>
      <c r="R4830" s="27" t="str">
        <f>VLOOKUP(N4830,'散件（更新）'!B:H,7,FALSE)</f>
        <v>Scraper</v>
      </c>
      <c r="S4830" s="27" t="str">
        <f>VLOOKUP(N4830,'散件（更新）'!B:E,4,FALSE)</f>
        <v>https://tineco-yxzt.oss-accelerate.aliyuncs.com/20231219/9CWRR100000_1702948009032.png</v>
      </c>
      <c r="T4830" s="27" t="s">
        <v>8759</v>
      </c>
      <c r="U4830" s="28" t="str">
        <f>VLOOKUP(N4830,'散件（更新）'!B:G,6,FALSE)</f>
        <v>地刷毛条组件</v>
      </c>
      <c r="V4830" s="28" t="str">
        <f>VLOOKUP(N4830,'散件（更新）'!B:I,8,FALSE)</f>
        <v>6972200198587</v>
      </c>
    </row>
    <row r="4831" spans="1:22">
      <c r="A4831" s="57">
        <v>46169</v>
      </c>
      <c r="B4831" s="53" t="s">
        <v>3146</v>
      </c>
      <c r="C4831" s="27" t="str">
        <f>VLOOKUP(B4831,'大货清单（不定期按GOMS更新）'!A:H,8,0)</f>
        <v>108-20430502</v>
      </c>
      <c r="D4831" s="27" t="str">
        <f>VLOOKUP(B4831,'大货清单（不定期按GOMS更新）'!A:C,3,0)</f>
        <v>CL2043E-02</v>
      </c>
      <c r="E4831" s="27" t="str">
        <f>VLOOKUP(B4831,'大货清单（不定期按GOMS更新）'!A:H,4,0)</f>
        <v>GB</v>
      </c>
      <c r="F4831" s="27" t="str">
        <f>VLOOKUP(B4831,'大货清单（不定期按GOMS更新）'!A:H,2,0)</f>
        <v>Carpet One Pro</v>
      </c>
      <c r="G4831" s="28">
        <f>VLOOKUP(B4831,'大货清单（不定期按GOMS更新）'!A:I,9,FALSE)</f>
        <v>6972200197719</v>
      </c>
      <c r="H4831" s="27" t="str">
        <f>VLOOKUP(B4831,'大货清单（不定期按GOMS更新）'!A:H,7,0)</f>
        <v>Blue</v>
      </c>
      <c r="I4831" s="27" t="str">
        <f>VLOOKUP(B4831,'大货清单（不定期按GOMS更新）'!A:F,6,FALSE)</f>
        <v>PHASEOUT</v>
      </c>
      <c r="J4831" s="27" t="str">
        <f>VLOOKUP(B4831,'大货清单（不定期按GOMS更新）'!A:K,11,FALSE)</f>
        <v>14.2</v>
      </c>
      <c r="K4831" s="27" t="str">
        <f>VLOOKUP(B4831,'大货清单（不定期按GOMS更新）'!A:N,12,FALSE)</f>
        <v>473</v>
      </c>
      <c r="L4831" s="27" t="str">
        <f>VLOOKUP(B4831,'大货清单（不定期按GOMS更新）'!A:M,13,FALSE)</f>
        <v>346</v>
      </c>
      <c r="M4831" s="27" t="str">
        <f>VLOOKUP(B4831,'大货清单（不定期按GOMS更新）'!A:N,14,FALSE)</f>
        <v>702</v>
      </c>
      <c r="N4831" s="53" t="s">
        <v>1019</v>
      </c>
      <c r="O4831" s="27">
        <f>IFERROR(VLOOKUP(N4831,'散件迭代（不定期更新）'!C:J,8,FALSE),0)</f>
        <v>0</v>
      </c>
      <c r="P4831" s="27" t="str">
        <f>IFERROR(VLOOKUP(N4831,'散件（更新）'!B:H,3,FALSE),0)</f>
        <v>206-2043-0013</v>
      </c>
      <c r="Q4831" s="27" t="str">
        <f>VLOOKUP(N4831,'散件（更新）'!B:H,2,FALSE)</f>
        <v>114-20430013</v>
      </c>
      <c r="R4831" s="27" t="str">
        <f>VLOOKUP(N4831,'散件（更新）'!B:H,7,FALSE)</f>
        <v>Repair Wheel</v>
      </c>
      <c r="S4831" s="27" t="str">
        <f>VLOOKUP(N4831,'散件（更新）'!B:E,4,FALSE)</f>
        <v>https://tineco-yxzt.oss-accelerate.aliyuncs.com/20231219/9CWRW100100_1702948009182.png</v>
      </c>
      <c r="T4831" s="27" t="s">
        <v>8759</v>
      </c>
      <c r="U4831" s="28" t="str">
        <f>VLOOKUP(N4831,'散件（更新）'!B:G,6,FALSE)</f>
        <v>地刷小轮+小轮轴组件</v>
      </c>
      <c r="V4831" s="28" t="str">
        <f>VLOOKUP(N4831,'散件（更新）'!B:I,8,FALSE)</f>
        <v>6972200198167</v>
      </c>
    </row>
    <row r="4832" spans="1:22">
      <c r="A4832" s="57">
        <v>46169</v>
      </c>
      <c r="B4832" s="53" t="s">
        <v>3146</v>
      </c>
      <c r="C4832" s="27" t="str">
        <f>VLOOKUP(B4832,'大货清单（不定期按GOMS更新）'!A:H,8,0)</f>
        <v>108-20430502</v>
      </c>
      <c r="D4832" s="27" t="str">
        <f>VLOOKUP(B4832,'大货清单（不定期按GOMS更新）'!A:C,3,0)</f>
        <v>CL2043E-02</v>
      </c>
      <c r="E4832" s="27" t="str">
        <f>VLOOKUP(B4832,'大货清单（不定期按GOMS更新）'!A:H,4,0)</f>
        <v>GB</v>
      </c>
      <c r="F4832" s="27" t="str">
        <f>VLOOKUP(B4832,'大货清单（不定期按GOMS更新）'!A:H,2,0)</f>
        <v>Carpet One Pro</v>
      </c>
      <c r="G4832" s="28">
        <f>VLOOKUP(B4832,'大货清单（不定期按GOMS更新）'!A:I,9,FALSE)</f>
        <v>6972200197719</v>
      </c>
      <c r="H4832" s="27" t="str">
        <f>VLOOKUP(B4832,'大货清单（不定期按GOMS更新）'!A:H,7,0)</f>
        <v>Blue</v>
      </c>
      <c r="I4832" s="27" t="str">
        <f>VLOOKUP(B4832,'大货清单（不定期按GOMS更新）'!A:F,6,FALSE)</f>
        <v>PHASEOUT</v>
      </c>
      <c r="J4832" s="27" t="str">
        <f>VLOOKUP(B4832,'大货清单（不定期按GOMS更新）'!A:K,11,FALSE)</f>
        <v>14.2</v>
      </c>
      <c r="K4832" s="27" t="str">
        <f>VLOOKUP(B4832,'大货清单（不定期按GOMS更新）'!A:N,12,FALSE)</f>
        <v>473</v>
      </c>
      <c r="L4832" s="27" t="str">
        <f>VLOOKUP(B4832,'大货清单（不定期按GOMS更新）'!A:M,13,FALSE)</f>
        <v>346</v>
      </c>
      <c r="M4832" s="27" t="str">
        <f>VLOOKUP(B4832,'大货清单（不定期按GOMS更新）'!A:N,14,FALSE)</f>
        <v>702</v>
      </c>
      <c r="N4832" s="53" t="s">
        <v>1168</v>
      </c>
      <c r="O4832" s="27">
        <f>IFERROR(VLOOKUP(N4832,'散件迭代（不定期更新）'!C:J,8,FALSE),0)</f>
        <v>0</v>
      </c>
      <c r="P4832" s="27" t="str">
        <f>IFERROR(VLOOKUP(N4832,'散件（更新）'!B:H,3,FALSE),0)</f>
        <v>206-2043-0115</v>
      </c>
      <c r="Q4832" s="27" t="str">
        <f>VLOOKUP(N4832,'散件（更新）'!B:H,2,FALSE)</f>
        <v>114-20430115</v>
      </c>
      <c r="R4832" s="27" t="str">
        <f>VLOOKUP(N4832,'散件（更新）'!B:H,7,FALSE)</f>
        <v>Flexible Extension Hose</v>
      </c>
      <c r="S4832" s="27" t="str">
        <f>VLOOKUP(N4832,'散件（更新）'!B:E,4,FALSE)</f>
        <v>https://tineco-yxzt.oss-accelerate.aliyuncs.com/product/114-20430115.jpeg</v>
      </c>
      <c r="T4832" s="27" t="s">
        <v>8759</v>
      </c>
      <c r="U4832" s="28" t="str">
        <f>VLOOKUP(N4832,'散件（更新）'!B:G,6,FALSE)</f>
        <v>附件组件</v>
      </c>
      <c r="V4832" s="28" t="str">
        <f>VLOOKUP(N4832,'散件（更新）'!B:I,8,FALSE)</f>
        <v>6972200198044</v>
      </c>
    </row>
    <row r="4833" spans="1:22">
      <c r="A4833" s="57">
        <v>46169</v>
      </c>
      <c r="B4833" s="53" t="s">
        <v>3146</v>
      </c>
      <c r="C4833" s="27" t="str">
        <f>VLOOKUP(B4833,'大货清单（不定期按GOMS更新）'!A:H,8,0)</f>
        <v>108-20430502</v>
      </c>
      <c r="D4833" s="27" t="str">
        <f>VLOOKUP(B4833,'大货清单（不定期按GOMS更新）'!A:C,3,0)</f>
        <v>CL2043E-02</v>
      </c>
      <c r="E4833" s="27" t="str">
        <f>VLOOKUP(B4833,'大货清单（不定期按GOMS更新）'!A:H,4,0)</f>
        <v>GB</v>
      </c>
      <c r="F4833" s="27" t="str">
        <f>VLOOKUP(B4833,'大货清单（不定期按GOMS更新）'!A:H,2,0)</f>
        <v>Carpet One Pro</v>
      </c>
      <c r="G4833" s="28">
        <f>VLOOKUP(B4833,'大货清单（不定期按GOMS更新）'!A:I,9,FALSE)</f>
        <v>6972200197719</v>
      </c>
      <c r="H4833" s="27" t="str">
        <f>VLOOKUP(B4833,'大货清单（不定期按GOMS更新）'!A:H,7,0)</f>
        <v>Blue</v>
      </c>
      <c r="I4833" s="27" t="str">
        <f>VLOOKUP(B4833,'大货清单（不定期按GOMS更新）'!A:F,6,FALSE)</f>
        <v>PHASEOUT</v>
      </c>
      <c r="J4833" s="27" t="str">
        <f>VLOOKUP(B4833,'大货清单（不定期按GOMS更新）'!A:K,11,FALSE)</f>
        <v>14.2</v>
      </c>
      <c r="K4833" s="27" t="str">
        <f>VLOOKUP(B4833,'大货清单（不定期按GOMS更新）'!A:N,12,FALSE)</f>
        <v>473</v>
      </c>
      <c r="L4833" s="27" t="str">
        <f>VLOOKUP(B4833,'大货清单（不定期按GOMS更新）'!A:M,13,FALSE)</f>
        <v>346</v>
      </c>
      <c r="M4833" s="27" t="str">
        <f>VLOOKUP(B4833,'大货清单（不定期按GOMS更新）'!A:N,14,FALSE)</f>
        <v>702</v>
      </c>
      <c r="N4833" s="53" t="s">
        <v>1030</v>
      </c>
      <c r="O4833" s="27">
        <f>IFERROR(VLOOKUP(N4833,'散件迭代（不定期更新）'!C:J,8,FALSE),0)</f>
        <v>0</v>
      </c>
      <c r="P4833" s="27" t="str">
        <f>IFERROR(VLOOKUP(N4833,'散件（更新）'!B:H,3,FALSE),0)</f>
        <v>206-2043-0500</v>
      </c>
      <c r="Q4833" s="27" t="str">
        <f>VLOOKUP(N4833,'散件（更新）'!B:H,2,FALSE)</f>
        <v>114-20430500</v>
      </c>
      <c r="R4833" s="27" t="str">
        <f>VLOOKUP(N4833,'散件（更新）'!B:H,7,FALSE)</f>
        <v>Handle</v>
      </c>
      <c r="S4833" s="27" t="str">
        <f>VLOOKUP(N4833,'散件（更新）'!B:E,4,FALSE)</f>
        <v>https://tineco-yxzt.oss-accelerate.aliyuncs.com/20231219/9CWUH1003EU_1702948009497.png</v>
      </c>
      <c r="T4833" s="27" t="s">
        <v>8759</v>
      </c>
      <c r="U4833" s="28" t="str">
        <f>VLOOKUP(N4833,'散件（更新）'!B:G,6,FALSE)</f>
        <v>手柄组件智能LCD黑白欧版</v>
      </c>
      <c r="V4833" s="28" t="str">
        <f>VLOOKUP(N4833,'散件（更新）'!B:I,8,FALSE)</f>
        <v>6972200197948</v>
      </c>
    </row>
    <row r="4834" spans="1:22">
      <c r="A4834" s="57">
        <v>46169</v>
      </c>
      <c r="B4834" s="53" t="s">
        <v>3146</v>
      </c>
      <c r="C4834" s="27" t="str">
        <f>VLOOKUP(B4834,'大货清单（不定期按GOMS更新）'!A:H,8,0)</f>
        <v>108-20430502</v>
      </c>
      <c r="D4834" s="27" t="str">
        <f>VLOOKUP(B4834,'大货清单（不定期按GOMS更新）'!A:C,3,0)</f>
        <v>CL2043E-02</v>
      </c>
      <c r="E4834" s="27" t="str">
        <f>VLOOKUP(B4834,'大货清单（不定期按GOMS更新）'!A:H,4,0)</f>
        <v>GB</v>
      </c>
      <c r="F4834" s="27" t="str">
        <f>VLOOKUP(B4834,'大货清单（不定期按GOMS更新）'!A:H,2,0)</f>
        <v>Carpet One Pro</v>
      </c>
      <c r="G4834" s="28">
        <f>VLOOKUP(B4834,'大货清单（不定期按GOMS更新）'!A:I,9,FALSE)</f>
        <v>6972200197719</v>
      </c>
      <c r="H4834" s="27" t="str">
        <f>VLOOKUP(B4834,'大货清单（不定期按GOMS更新）'!A:H,7,0)</f>
        <v>Blue</v>
      </c>
      <c r="I4834" s="27" t="str">
        <f>VLOOKUP(B4834,'大货清单（不定期按GOMS更新）'!A:F,6,FALSE)</f>
        <v>PHASEOUT</v>
      </c>
      <c r="J4834" s="27" t="str">
        <f>VLOOKUP(B4834,'大货清单（不定期按GOMS更新）'!A:K,11,FALSE)</f>
        <v>14.2</v>
      </c>
      <c r="K4834" s="27" t="str">
        <f>VLOOKUP(B4834,'大货清单（不定期按GOMS更新）'!A:N,12,FALSE)</f>
        <v>473</v>
      </c>
      <c r="L4834" s="27" t="str">
        <f>VLOOKUP(B4834,'大货清单（不定期按GOMS更新）'!A:M,13,FALSE)</f>
        <v>346</v>
      </c>
      <c r="M4834" s="27" t="str">
        <f>VLOOKUP(B4834,'大货清单（不定期按GOMS更新）'!A:N,14,FALSE)</f>
        <v>702</v>
      </c>
      <c r="N4834" s="53" t="s">
        <v>5256</v>
      </c>
      <c r="O4834" s="27">
        <f>IFERROR(VLOOKUP(N4834,'散件迭代（不定期更新）'!C:J,8,FALSE),0)</f>
        <v>0</v>
      </c>
      <c r="P4834" s="27" t="str">
        <f>IFERROR(VLOOKUP(N4834,'散件（更新）'!B:H,3,FALSE),0)</f>
        <v>206-2043-0014</v>
      </c>
      <c r="Q4834" s="27" t="str">
        <f>VLOOKUP(N4834,'散件（更新）'!B:H,2,FALSE)</f>
        <v>114-20430014</v>
      </c>
      <c r="R4834" s="27" t="str">
        <f>VLOOKUP(N4834,'散件（更新）'!B:H,7,FALSE)</f>
        <v>Clean Water Tank</v>
      </c>
      <c r="S4834" s="27" t="str">
        <f>VLOOKUP(N4834,'散件（更新）'!B:E,4,FALSE)</f>
        <v>https://tineco-yxzt.oss-accelerate.aliyuncs.com/20231219/9CWWC100100_1702948009571.png</v>
      </c>
      <c r="T4834" s="27" t="s">
        <v>8759</v>
      </c>
      <c r="U4834" s="28" t="str">
        <f>VLOOKUP(N4834,'散件（更新）'!B:G,6,FALSE)</f>
        <v>溶液桶组件蓝色</v>
      </c>
      <c r="V4834" s="28" t="str">
        <f>VLOOKUP(N4834,'散件（更新）'!B:I,8,FALSE)</f>
        <v>6972200197986</v>
      </c>
    </row>
    <row r="4835" spans="1:22">
      <c r="A4835" s="57">
        <v>46169</v>
      </c>
      <c r="B4835" s="53" t="s">
        <v>3146</v>
      </c>
      <c r="C4835" s="27" t="str">
        <f>VLOOKUP(B4835,'大货清单（不定期按GOMS更新）'!A:H,8,0)</f>
        <v>108-20430502</v>
      </c>
      <c r="D4835" s="27" t="str">
        <f>VLOOKUP(B4835,'大货清单（不定期按GOMS更新）'!A:C,3,0)</f>
        <v>CL2043E-02</v>
      </c>
      <c r="E4835" s="27" t="str">
        <f>VLOOKUP(B4835,'大货清单（不定期按GOMS更新）'!A:H,4,0)</f>
        <v>GB</v>
      </c>
      <c r="F4835" s="27" t="str">
        <f>VLOOKUP(B4835,'大货清单（不定期按GOMS更新）'!A:H,2,0)</f>
        <v>Carpet One Pro</v>
      </c>
      <c r="G4835" s="28">
        <f>VLOOKUP(B4835,'大货清单（不定期按GOMS更新）'!A:I,9,FALSE)</f>
        <v>6972200197719</v>
      </c>
      <c r="H4835" s="27" t="str">
        <f>VLOOKUP(B4835,'大货清单（不定期按GOMS更新）'!A:H,7,0)</f>
        <v>Blue</v>
      </c>
      <c r="I4835" s="27" t="str">
        <f>VLOOKUP(B4835,'大货清单（不定期按GOMS更新）'!A:F,6,FALSE)</f>
        <v>PHASEOUT</v>
      </c>
      <c r="J4835" s="27" t="str">
        <f>VLOOKUP(B4835,'大货清单（不定期按GOMS更新）'!A:K,11,FALSE)</f>
        <v>14.2</v>
      </c>
      <c r="K4835" s="27" t="str">
        <f>VLOOKUP(B4835,'大货清单（不定期按GOMS更新）'!A:N,12,FALSE)</f>
        <v>473</v>
      </c>
      <c r="L4835" s="27" t="str">
        <f>VLOOKUP(B4835,'大货清单（不定期按GOMS更新）'!A:M,13,FALSE)</f>
        <v>346</v>
      </c>
      <c r="M4835" s="27" t="str">
        <f>VLOOKUP(B4835,'大货清单（不定期按GOMS更新）'!A:N,14,FALSE)</f>
        <v>702</v>
      </c>
      <c r="N4835" s="53" t="s">
        <v>5258</v>
      </c>
      <c r="O4835" s="27">
        <f>IFERROR(VLOOKUP(N4835,'散件迭代（不定期更新）'!C:J,8,FALSE),0)</f>
        <v>0</v>
      </c>
      <c r="P4835" s="27" t="str">
        <f>IFERROR(VLOOKUP(N4835,'散件（更新）'!B:H,3,FALSE),0)</f>
        <v>206-2043-0015</v>
      </c>
      <c r="Q4835" s="27" t="str">
        <f>VLOOKUP(N4835,'散件（更新）'!B:H,2,FALSE)</f>
        <v>114-20430015</v>
      </c>
      <c r="R4835" s="27" t="str">
        <f>VLOOKUP(N4835,'散件（更新）'!B:H,7,FALSE)</f>
        <v>Dirt Water Tank</v>
      </c>
      <c r="S4835" s="27" t="str">
        <f>VLOOKUP(N4835,'散件（更新）'!B:E,4,FALSE)</f>
        <v>https://tineco-yxzt.oss-accelerate.aliyuncs.com/20231219/9CWWD100100_1702948009718.png</v>
      </c>
      <c r="T4835" s="27" t="s">
        <v>8759</v>
      </c>
      <c r="U4835" s="28" t="str">
        <f>VLOOKUP(N4835,'散件（更新）'!B:G,6,FALSE)</f>
        <v>回收桶组件蓝色智能版</v>
      </c>
      <c r="V4835" s="28" t="str">
        <f>VLOOKUP(N4835,'散件（更新）'!B:I,8,FALSE)</f>
        <v>6972200198877</v>
      </c>
    </row>
    <row r="4836" spans="1:22">
      <c r="A4836" s="57">
        <v>46169</v>
      </c>
      <c r="B4836" s="53" t="s">
        <v>143</v>
      </c>
      <c r="C4836" s="27" t="str">
        <f>VLOOKUP(B4836,'大货清单（不定期按GOMS更新）'!A:H,8,0)</f>
        <v>109-20410203</v>
      </c>
      <c r="D4836" s="27" t="str">
        <f>VLOOKUP(B4836,'大货清单（不定期按GOMS更新）'!A:C,3,0)</f>
        <v>CL2041B-03</v>
      </c>
      <c r="E4836" s="27" t="str">
        <f>VLOOKUP(B4836,'大货清单（不定期按GOMS更新）'!A:H,4,0)</f>
        <v>FR,DE,ES,IT,ZA,BE,PL,NL</v>
      </c>
      <c r="F4836" s="27" t="str">
        <f>VLOOKUP(B4836,'大货清单（不定期按GOMS更新）'!A:H,2,0)</f>
        <v>iFloor 2</v>
      </c>
      <c r="G4836" s="28" t="str">
        <f>VLOOKUP(B4836,'大货清单（不定期按GOMS更新）'!A:I,9,FALSE)</f>
        <v>6974950101350,6972200199720,6972200199775,6972200199737,6972200199744,	 6972200199720</v>
      </c>
      <c r="H4836" s="27" t="str">
        <f>VLOOKUP(B4836,'大货清单（不定期按GOMS更新）'!A:H,7,0)</f>
        <v>White&amp;Grey</v>
      </c>
      <c r="I4836" s="27" t="str">
        <f>VLOOKUP(B4836,'大货清单（不定期按GOMS更新）'!A:F,6,FALSE)</f>
        <v>ACTIVE</v>
      </c>
      <c r="J4836" s="27" t="str">
        <f>VLOOKUP(B4836,'大货清单（不定期按GOMS更新）'!A:K,11,FALSE)</f>
        <v>6.7</v>
      </c>
      <c r="K4836" s="27" t="str">
        <f>VLOOKUP(B4836,'大货清单（不定期按GOMS更新）'!A:N,12,FALSE)</f>
        <v>674</v>
      </c>
      <c r="L4836" s="27" t="str">
        <f>VLOOKUP(B4836,'大货清单（不定期按GOMS更新）'!A:M,13,FALSE)</f>
        <v>291</v>
      </c>
      <c r="M4836" s="27" t="str">
        <f>VLOOKUP(B4836,'大货清单（不定期按GOMS更新）'!A:N,14,FALSE)</f>
        <v>336</v>
      </c>
      <c r="N4836" s="53" t="s">
        <v>1207</v>
      </c>
      <c r="O4836" s="27">
        <f>IFERROR(VLOOKUP(N4836,'散件迭代（不定期更新）'!C:J,8,FALSE),0)</f>
        <v>0</v>
      </c>
      <c r="P4836" s="27" t="str">
        <f>IFERROR(VLOOKUP(N4836,'散件（更新）'!B:H,3,FALSE),0)</f>
        <v>206-2041-0003</v>
      </c>
      <c r="Q4836" s="27" t="str">
        <f>VLOOKUP(N4836,'散件（更新）'!B:H,2,FALSE)</f>
        <v>114-20410003</v>
      </c>
      <c r="R4836" s="27" t="str">
        <f>VLOOKUP(N4836,'散件（更新）'!B:H,7,FALSE)</f>
        <v>Brush Roller Cover</v>
      </c>
      <c r="S4836" s="27" t="str">
        <f>VLOOKUP(N4836,'散件（更新）'!B:E,4,FALSE)</f>
        <v>https://tineco-yxzt.oss-accelerate.aliyuncs.com/20231219/9FWBC011100_1702948010020.png</v>
      </c>
      <c r="T4836" s="27" t="s">
        <v>8759</v>
      </c>
      <c r="U4836" s="28" t="str">
        <f>VLOOKUP(N4836,'散件（更新）'!B:G,6,FALSE)</f>
        <v>滚刷盖</v>
      </c>
      <c r="V4836" s="28" t="str">
        <f>VLOOKUP(N4836,'散件（更新）'!B:I,8,FALSE)</f>
        <v>6972200195753</v>
      </c>
    </row>
    <row r="4837" spans="1:22">
      <c r="A4837" s="57">
        <v>46169</v>
      </c>
      <c r="B4837" s="53" t="s">
        <v>143</v>
      </c>
      <c r="C4837" s="27" t="str">
        <f>VLOOKUP(B4837,'大货清单（不定期按GOMS更新）'!A:H,8,0)</f>
        <v>109-20410203</v>
      </c>
      <c r="D4837" s="27" t="str">
        <f>VLOOKUP(B4837,'大货清单（不定期按GOMS更新）'!A:C,3,0)</f>
        <v>CL2041B-03</v>
      </c>
      <c r="E4837" s="27" t="str">
        <f>VLOOKUP(B4837,'大货清单（不定期按GOMS更新）'!A:H,4,0)</f>
        <v>FR,DE,ES,IT,ZA,BE,PL,NL</v>
      </c>
      <c r="F4837" s="27" t="str">
        <f>VLOOKUP(B4837,'大货清单（不定期按GOMS更新）'!A:H,2,0)</f>
        <v>iFloor 2</v>
      </c>
      <c r="G4837" s="28" t="str">
        <f>VLOOKUP(B4837,'大货清单（不定期按GOMS更新）'!A:I,9,FALSE)</f>
        <v>6974950101350,6972200199720,6972200199775,6972200199737,6972200199744,	 6972200199720</v>
      </c>
      <c r="H4837" s="27" t="str">
        <f>VLOOKUP(B4837,'大货清单（不定期按GOMS更新）'!A:H,7,0)</f>
        <v>White&amp;Grey</v>
      </c>
      <c r="I4837" s="27" t="str">
        <f>VLOOKUP(B4837,'大货清单（不定期按GOMS更新）'!A:F,6,FALSE)</f>
        <v>ACTIVE</v>
      </c>
      <c r="J4837" s="27" t="str">
        <f>VLOOKUP(B4837,'大货清单（不定期按GOMS更新）'!A:K,11,FALSE)</f>
        <v>6.7</v>
      </c>
      <c r="K4837" s="27" t="str">
        <f>VLOOKUP(B4837,'大货清单（不定期按GOMS更新）'!A:N,12,FALSE)</f>
        <v>674</v>
      </c>
      <c r="L4837" s="27" t="str">
        <f>VLOOKUP(B4837,'大货清单（不定期按GOMS更新）'!A:M,13,FALSE)</f>
        <v>291</v>
      </c>
      <c r="M4837" s="27" t="str">
        <f>VLOOKUP(B4837,'大货清单（不定期按GOMS更新）'!A:N,14,FALSE)</f>
        <v>336</v>
      </c>
      <c r="N4837" s="53" t="s">
        <v>1041</v>
      </c>
      <c r="O4837" s="27">
        <f>IFERROR(VLOOKUP(N4837,'散件迭代（不定期更新）'!C:J,8,FALSE),0)</f>
        <v>0</v>
      </c>
      <c r="P4837" s="27" t="str">
        <f>IFERROR(VLOOKUP(N4837,'散件（更新）'!B:H,3,FALSE),0)</f>
        <v>206-1879-0107</v>
      </c>
      <c r="Q4837" s="27" t="str">
        <f>VLOOKUP(N4837,'散件（更新）'!B:H,2,FALSE)</f>
        <v>114-18790107</v>
      </c>
      <c r="R4837" s="27" t="str">
        <f>VLOOKUP(N4837,'散件（更新）'!B:H,7,FALSE)</f>
        <v>Brush Roller</v>
      </c>
      <c r="S4837" s="27" t="str">
        <f>VLOOKUP(N4837,'散件（更新）'!B:E,4,FALSE)</f>
        <v>https://tineco-yxzt.oss-accelerate.aliyuncs.com/product/114-18790107.jpg</v>
      </c>
      <c r="T4837" s="27" t="s">
        <v>8759</v>
      </c>
      <c r="U4837" s="28" t="str">
        <f>VLOOKUP(N4837,'散件（更新）'!B:G,6,FALSE)</f>
        <v>滚刷组件</v>
      </c>
      <c r="V4837" s="28" t="str">
        <f>VLOOKUP(N4837,'散件（更新）'!B:I,8,FALSE)</f>
        <v>6972200191786</v>
      </c>
    </row>
    <row r="4838" spans="1:22">
      <c r="A4838" s="57">
        <v>46169</v>
      </c>
      <c r="B4838" s="53" t="s">
        <v>143</v>
      </c>
      <c r="C4838" s="27" t="str">
        <f>VLOOKUP(B4838,'大货清单（不定期按GOMS更新）'!A:H,8,0)</f>
        <v>109-20410203</v>
      </c>
      <c r="D4838" s="27" t="str">
        <f>VLOOKUP(B4838,'大货清单（不定期按GOMS更新）'!A:C,3,0)</f>
        <v>CL2041B-03</v>
      </c>
      <c r="E4838" s="27" t="str">
        <f>VLOOKUP(B4838,'大货清单（不定期按GOMS更新）'!A:H,4,0)</f>
        <v>FR,DE,ES,IT,ZA,BE,PL,NL</v>
      </c>
      <c r="F4838" s="27" t="str">
        <f>VLOOKUP(B4838,'大货清单（不定期按GOMS更新）'!A:H,2,0)</f>
        <v>iFloor 2</v>
      </c>
      <c r="G4838" s="28" t="str">
        <f>VLOOKUP(B4838,'大货清单（不定期按GOMS更新）'!A:I,9,FALSE)</f>
        <v>6974950101350,6972200199720,6972200199775,6972200199737,6972200199744,	 6972200199720</v>
      </c>
      <c r="H4838" s="27" t="str">
        <f>VLOOKUP(B4838,'大货清单（不定期按GOMS更新）'!A:H,7,0)</f>
        <v>White&amp;Grey</v>
      </c>
      <c r="I4838" s="27" t="str">
        <f>VLOOKUP(B4838,'大货清单（不定期按GOMS更新）'!A:F,6,FALSE)</f>
        <v>ACTIVE</v>
      </c>
      <c r="J4838" s="27" t="str">
        <f>VLOOKUP(B4838,'大货清单（不定期按GOMS更新）'!A:K,11,FALSE)</f>
        <v>6.7</v>
      </c>
      <c r="K4838" s="27" t="str">
        <f>VLOOKUP(B4838,'大货清单（不定期按GOMS更新）'!A:N,12,FALSE)</f>
        <v>674</v>
      </c>
      <c r="L4838" s="27" t="str">
        <f>VLOOKUP(B4838,'大货清单（不定期按GOMS更新）'!A:M,13,FALSE)</f>
        <v>291</v>
      </c>
      <c r="M4838" s="27" t="str">
        <f>VLOOKUP(B4838,'大货清单（不定期按GOMS更新）'!A:N,14,FALSE)</f>
        <v>336</v>
      </c>
      <c r="N4838" s="53" t="s">
        <v>183</v>
      </c>
      <c r="O4838" s="27">
        <f>IFERROR(VLOOKUP(N4838,'散件迭代（不定期更新）'!C:J,8,FALSE),0)</f>
        <v>0</v>
      </c>
      <c r="P4838" s="27" t="str">
        <f>IFERROR(VLOOKUP(N4838,'散件（更新）'!B:H,3,FALSE),0)</f>
        <v>206-1762-0204</v>
      </c>
      <c r="Q4838" s="27" t="str">
        <f>VLOOKUP(N4838,'散件（更新）'!B:H,2,FALSE)</f>
        <v>114-17620204</v>
      </c>
      <c r="R4838" s="27" t="str">
        <f>VLOOKUP(N4838,'散件（更新）'!B:H,7,FALSE)</f>
        <v>Pre-filter assy</v>
      </c>
      <c r="S4838" s="27" t="str">
        <f>VLOOKUP(N4838,'散件（更新）'!B:E,4,FALSE)</f>
        <v>https://tineco-yxzt.oss-accelerate.aliyuncs.com/product/114-17620204.jpg</v>
      </c>
      <c r="T4838" s="27" t="s">
        <v>8759</v>
      </c>
      <c r="U4838" s="28" t="str">
        <f>VLOOKUP(N4838,'散件（更新）'!B:G,6,FALSE)</f>
        <v>回收桶过滤组件</v>
      </c>
      <c r="V4838" s="28" t="str">
        <f>VLOOKUP(N4838,'散件（更新）'!B:I,8,FALSE)</f>
        <v>6972200193155</v>
      </c>
    </row>
    <row r="4839" spans="1:22">
      <c r="A4839" s="57">
        <v>46169</v>
      </c>
      <c r="B4839" s="53" t="s">
        <v>143</v>
      </c>
      <c r="C4839" s="27" t="str">
        <f>VLOOKUP(B4839,'大货清单（不定期按GOMS更新）'!A:H,8,0)</f>
        <v>109-20410203</v>
      </c>
      <c r="D4839" s="27" t="str">
        <f>VLOOKUP(B4839,'大货清单（不定期按GOMS更新）'!A:C,3,0)</f>
        <v>CL2041B-03</v>
      </c>
      <c r="E4839" s="27" t="str">
        <f>VLOOKUP(B4839,'大货清单（不定期按GOMS更新）'!A:H,4,0)</f>
        <v>FR,DE,ES,IT,ZA,BE,PL,NL</v>
      </c>
      <c r="F4839" s="27" t="str">
        <f>VLOOKUP(B4839,'大货清单（不定期按GOMS更新）'!A:H,2,0)</f>
        <v>iFloor 2</v>
      </c>
      <c r="G4839" s="28" t="str">
        <f>VLOOKUP(B4839,'大货清单（不定期按GOMS更新）'!A:I,9,FALSE)</f>
        <v>6974950101350,6972200199720,6972200199775,6972200199737,6972200199744,	 6972200199720</v>
      </c>
      <c r="H4839" s="27" t="str">
        <f>VLOOKUP(B4839,'大货清单（不定期按GOMS更新）'!A:H,7,0)</f>
        <v>White&amp;Grey</v>
      </c>
      <c r="I4839" s="27" t="str">
        <f>VLOOKUP(B4839,'大货清单（不定期按GOMS更新）'!A:F,6,FALSE)</f>
        <v>ACTIVE</v>
      </c>
      <c r="J4839" s="27" t="str">
        <f>VLOOKUP(B4839,'大货清单（不定期按GOMS更新）'!A:K,11,FALSE)</f>
        <v>6.7</v>
      </c>
      <c r="K4839" s="27" t="str">
        <f>VLOOKUP(B4839,'大货清单（不定期按GOMS更新）'!A:N,12,FALSE)</f>
        <v>674</v>
      </c>
      <c r="L4839" s="27" t="str">
        <f>VLOOKUP(B4839,'大货清单（不定期按GOMS更新）'!A:M,13,FALSE)</f>
        <v>291</v>
      </c>
      <c r="M4839" s="27" t="str">
        <f>VLOOKUP(B4839,'大货清单（不定期按GOMS更新）'!A:N,14,FALSE)</f>
        <v>336</v>
      </c>
      <c r="N4839" s="53" t="s">
        <v>1191</v>
      </c>
      <c r="O4839" s="27" t="str">
        <f>IFERROR(VLOOKUP(N4839,'散件迭代（不定期更新）'!C:J,8,FALSE),0)</f>
        <v>A26</v>
      </c>
      <c r="P4839" s="27" t="str">
        <f>IFERROR(VLOOKUP(N4839,'散件（更新）'!B:H,3,FALSE),0)</f>
        <v>206-1879-0120</v>
      </c>
      <c r="Q4839" s="27" t="str">
        <f>VLOOKUP(N4839,'散件（更新）'!B:H,2,FALSE)</f>
        <v>114-18790120</v>
      </c>
      <c r="R4839" s="27" t="str">
        <f>VLOOKUP(N4839,'散件（更新）'!B:H,7,FALSE)</f>
        <v>Adapter</v>
      </c>
      <c r="S4839" s="27" t="str">
        <f>VLOOKUP(N4839,'散件（更新）'!B:E,4,FALSE)</f>
        <v>https://tineco-yxzt.oss-accelerate.aliyuncs.com/product/114-18790120.jpg</v>
      </c>
      <c r="T4839" s="27" t="s">
        <v>8759</v>
      </c>
      <c r="U4839" s="28" t="str">
        <f>VLOOKUP(N4839,'散件（更新）'!B:G,6,FALSE)</f>
        <v>适配器（低配）</v>
      </c>
      <c r="V4839" s="28" t="str">
        <f>VLOOKUP(N4839,'散件（更新）'!B:I,8,FALSE)</f>
        <v>6972200191854</v>
      </c>
    </row>
    <row r="4840" spans="1:22">
      <c r="A4840" s="57">
        <v>46169</v>
      </c>
      <c r="B4840" s="53" t="s">
        <v>143</v>
      </c>
      <c r="C4840" s="27" t="str">
        <f>VLOOKUP(B4840,'大货清单（不定期按GOMS更新）'!A:H,8,0)</f>
        <v>109-20410203</v>
      </c>
      <c r="D4840" s="27" t="str">
        <f>VLOOKUP(B4840,'大货清单（不定期按GOMS更新）'!A:C,3,0)</f>
        <v>CL2041B-03</v>
      </c>
      <c r="E4840" s="27" t="str">
        <f>VLOOKUP(B4840,'大货清单（不定期按GOMS更新）'!A:H,4,0)</f>
        <v>FR,DE,ES,IT,ZA,BE,PL,NL</v>
      </c>
      <c r="F4840" s="27" t="str">
        <f>VLOOKUP(B4840,'大货清单（不定期按GOMS更新）'!A:H,2,0)</f>
        <v>iFloor 2</v>
      </c>
      <c r="G4840" s="28" t="str">
        <f>VLOOKUP(B4840,'大货清单（不定期按GOMS更新）'!A:I,9,FALSE)</f>
        <v>6974950101350,6972200199720,6972200199775,6972200199737,6972200199744,	 6972200199720</v>
      </c>
      <c r="H4840" s="27" t="str">
        <f>VLOOKUP(B4840,'大货清单（不定期按GOMS更新）'!A:H,7,0)</f>
        <v>White&amp;Grey</v>
      </c>
      <c r="I4840" s="27" t="str">
        <f>VLOOKUP(B4840,'大货清单（不定期按GOMS更新）'!A:F,6,FALSE)</f>
        <v>ACTIVE</v>
      </c>
      <c r="J4840" s="27" t="str">
        <f>VLOOKUP(B4840,'大货清单（不定期按GOMS更新）'!A:K,11,FALSE)</f>
        <v>6.7</v>
      </c>
      <c r="K4840" s="27" t="str">
        <f>VLOOKUP(B4840,'大货清单（不定期按GOMS更新）'!A:N,12,FALSE)</f>
        <v>674</v>
      </c>
      <c r="L4840" s="27" t="str">
        <f>VLOOKUP(B4840,'大货清单（不定期按GOMS更新）'!A:M,13,FALSE)</f>
        <v>291</v>
      </c>
      <c r="M4840" s="27" t="str">
        <f>VLOOKUP(B4840,'大货清单（不定期按GOMS更新）'!A:N,14,FALSE)</f>
        <v>336</v>
      </c>
      <c r="N4840" s="53" t="s">
        <v>1197</v>
      </c>
      <c r="O4840" s="27">
        <f>IFERROR(VLOOKUP(N4840,'散件迭代（不定期更新）'!C:J,8,FALSE),0)</f>
        <v>0</v>
      </c>
      <c r="P4840" s="27" t="str">
        <f>IFERROR(VLOOKUP(N4840,'散件（更新）'!B:H,3,FALSE),0)</f>
        <v>206-2011-0102</v>
      </c>
      <c r="Q4840" s="27" t="str">
        <f>VLOOKUP(N4840,'散件（更新）'!B:H,2,FALSE)</f>
        <v>114-20110102</v>
      </c>
      <c r="R4840" s="27" t="str">
        <f>VLOOKUP(N4840,'散件（更新）'!B:H,7,FALSE)</f>
        <v>Charging Base</v>
      </c>
      <c r="S4840" s="27" t="str">
        <f>VLOOKUP(N4840,'散件（更新）'!B:E,4,FALSE)</f>
        <v>https://tineco-yxzt.oss-accelerate.aliyuncs.com/20231219/9FWPB041100_1702948018133.png</v>
      </c>
      <c r="T4840" s="27" t="s">
        <v>8759</v>
      </c>
      <c r="U4840" s="28" t="str">
        <f>VLOOKUP(N4840,'散件（更新）'!B:G,6,FALSE)</f>
        <v>托盘组件</v>
      </c>
      <c r="V4840" s="28" t="str">
        <f>VLOOKUP(N4840,'散件（更新）'!B:I,8,FALSE)</f>
        <v>6972200195005</v>
      </c>
    </row>
    <row r="4841" spans="1:22">
      <c r="A4841" s="57">
        <v>46169</v>
      </c>
      <c r="B4841" s="53" t="s">
        <v>143</v>
      </c>
      <c r="C4841" s="27" t="str">
        <f>VLOOKUP(B4841,'大货清单（不定期按GOMS更新）'!A:H,8,0)</f>
        <v>109-20410203</v>
      </c>
      <c r="D4841" s="27" t="str">
        <f>VLOOKUP(B4841,'大货清单（不定期按GOMS更新）'!A:C,3,0)</f>
        <v>CL2041B-03</v>
      </c>
      <c r="E4841" s="27" t="str">
        <f>VLOOKUP(B4841,'大货清单（不定期按GOMS更新）'!A:H,4,0)</f>
        <v>FR,DE,ES,IT,ZA,BE,PL,NL</v>
      </c>
      <c r="F4841" s="27" t="str">
        <f>VLOOKUP(B4841,'大货清单（不定期按GOMS更新）'!A:H,2,0)</f>
        <v>iFloor 2</v>
      </c>
      <c r="G4841" s="28" t="str">
        <f>VLOOKUP(B4841,'大货清单（不定期按GOMS更新）'!A:I,9,FALSE)</f>
        <v>6974950101350,6972200199720,6972200199775,6972200199737,6972200199744,	 6972200199720</v>
      </c>
      <c r="H4841" s="27" t="str">
        <f>VLOOKUP(B4841,'大货清单（不定期按GOMS更新）'!A:H,7,0)</f>
        <v>White&amp;Grey</v>
      </c>
      <c r="I4841" s="27" t="str">
        <f>VLOOKUP(B4841,'大货清单（不定期按GOMS更新）'!A:F,6,FALSE)</f>
        <v>ACTIVE</v>
      </c>
      <c r="J4841" s="27" t="str">
        <f>VLOOKUP(B4841,'大货清单（不定期按GOMS更新）'!A:K,11,FALSE)</f>
        <v>6.7</v>
      </c>
      <c r="K4841" s="27" t="str">
        <f>VLOOKUP(B4841,'大货清单（不定期按GOMS更新）'!A:N,12,FALSE)</f>
        <v>674</v>
      </c>
      <c r="L4841" s="27" t="str">
        <f>VLOOKUP(B4841,'大货清单（不定期按GOMS更新）'!A:M,13,FALSE)</f>
        <v>291</v>
      </c>
      <c r="M4841" s="27" t="str">
        <f>VLOOKUP(B4841,'大货清单（不定期按GOMS更新）'!A:N,14,FALSE)</f>
        <v>336</v>
      </c>
      <c r="N4841" s="53" t="s">
        <v>1210</v>
      </c>
      <c r="O4841" s="27">
        <f>IFERROR(VLOOKUP(N4841,'散件迭代（不定期更新）'!C:J,8,FALSE),0)</f>
        <v>0</v>
      </c>
      <c r="P4841" s="27" t="str">
        <f>IFERROR(VLOOKUP(N4841,'散件（更新）'!B:H,3,FALSE),0)</f>
        <v>206-2041-0005</v>
      </c>
      <c r="Q4841" s="27" t="str">
        <f>VLOOKUP(N4841,'散件（更新）'!B:H,2,FALSE)</f>
        <v>114-20410005</v>
      </c>
      <c r="R4841" s="27" t="str">
        <f>VLOOKUP(N4841,'散件（更新）'!B:H,7,FALSE)</f>
        <v>Battery</v>
      </c>
      <c r="S4841" s="27" t="str">
        <f>VLOOKUP(N4841,'散件（更新）'!B:E,4,FALSE)</f>
        <v>https://tineco-yxzt.oss-accelerate.aliyuncs.com/20231219/9FWPT011100_1702948018880.png</v>
      </c>
      <c r="T4841" s="27" t="s">
        <v>8759</v>
      </c>
      <c r="U4841" s="28" t="str">
        <f>VLOOKUP(N4841,'散件（更新）'!B:G,6,FALSE)</f>
        <v>电池包</v>
      </c>
      <c r="V4841" s="28" t="str">
        <f>VLOOKUP(N4841,'散件（更新）'!B:I,8,FALSE)</f>
        <v>6972200197146</v>
      </c>
    </row>
    <row r="4842" spans="1:22">
      <c r="A4842" s="57">
        <v>46169</v>
      </c>
      <c r="B4842" s="53" t="s">
        <v>143</v>
      </c>
      <c r="C4842" s="27" t="str">
        <f>VLOOKUP(B4842,'大货清单（不定期按GOMS更新）'!A:H,8,0)</f>
        <v>109-20410203</v>
      </c>
      <c r="D4842" s="27" t="str">
        <f>VLOOKUP(B4842,'大货清单（不定期按GOMS更新）'!A:C,3,0)</f>
        <v>CL2041B-03</v>
      </c>
      <c r="E4842" s="27" t="str">
        <f>VLOOKUP(B4842,'大货清单（不定期按GOMS更新）'!A:H,4,0)</f>
        <v>FR,DE,ES,IT,ZA,BE,PL,NL</v>
      </c>
      <c r="F4842" s="27" t="str">
        <f>VLOOKUP(B4842,'大货清单（不定期按GOMS更新）'!A:H,2,0)</f>
        <v>iFloor 2</v>
      </c>
      <c r="G4842" s="28" t="str">
        <f>VLOOKUP(B4842,'大货清单（不定期按GOMS更新）'!A:I,9,FALSE)</f>
        <v>6974950101350,6972200199720,6972200199775,6972200199737,6972200199744,	 6972200199720</v>
      </c>
      <c r="H4842" s="27" t="str">
        <f>VLOOKUP(B4842,'大货清单（不定期按GOMS更新）'!A:H,7,0)</f>
        <v>White&amp;Grey</v>
      </c>
      <c r="I4842" s="27" t="str">
        <f>VLOOKUP(B4842,'大货清单（不定期按GOMS更新）'!A:F,6,FALSE)</f>
        <v>ACTIVE</v>
      </c>
      <c r="J4842" s="27" t="str">
        <f>VLOOKUP(B4842,'大货清单（不定期按GOMS更新）'!A:K,11,FALSE)</f>
        <v>6.7</v>
      </c>
      <c r="K4842" s="27" t="str">
        <f>VLOOKUP(B4842,'大货清单（不定期按GOMS更新）'!A:N,12,FALSE)</f>
        <v>674</v>
      </c>
      <c r="L4842" s="27" t="str">
        <f>VLOOKUP(B4842,'大货清单（不定期按GOMS更新）'!A:M,13,FALSE)</f>
        <v>291</v>
      </c>
      <c r="M4842" s="27" t="str">
        <f>VLOOKUP(B4842,'大货清单（不定期按GOMS更新）'!A:N,14,FALSE)</f>
        <v>336</v>
      </c>
      <c r="N4842" s="53" t="s">
        <v>1203</v>
      </c>
      <c r="O4842" s="27">
        <f>IFERROR(VLOOKUP(N4842,'散件迭代（不定期更新）'!C:J,8,FALSE),0)</f>
        <v>0</v>
      </c>
      <c r="P4842" s="27" t="str">
        <f>IFERROR(VLOOKUP(N4842,'散件（更新）'!B:H,3,FALSE),0)</f>
        <v>206-1762-2123</v>
      </c>
      <c r="Q4842" s="27" t="str">
        <f>VLOOKUP(N4842,'散件（更新）'!B:H,2,FALSE)</f>
        <v>114-17622123</v>
      </c>
      <c r="R4842" s="27" t="str">
        <f>VLOOKUP(N4842,'散件（更新）'!B:H,7,FALSE)</f>
        <v>Motor</v>
      </c>
      <c r="S4842" s="27" t="str">
        <f>VLOOKUP(N4842,'散件（更新）'!B:E,4,FALSE)</f>
        <v>https://tineco-yxzt.oss-accelerate.aliyuncs.com/20231227/9FWRM021100_1703640265318.png</v>
      </c>
      <c r="T4842" s="27" t="s">
        <v>8759</v>
      </c>
      <c r="U4842" s="28" t="str">
        <f>VLOOKUP(N4842,'散件（更新）'!B:G,6,FALSE)</f>
        <v>风机装配组件</v>
      </c>
      <c r="V4842" s="28" t="str">
        <f>VLOOKUP(N4842,'散件（更新）'!B:I,8,FALSE)</f>
        <v>6972200194428</v>
      </c>
    </row>
    <row r="4843" spans="1:22">
      <c r="A4843" s="57">
        <v>46169</v>
      </c>
      <c r="B4843" s="53" t="s">
        <v>143</v>
      </c>
      <c r="C4843" s="27" t="str">
        <f>VLOOKUP(B4843,'大货清单（不定期按GOMS更新）'!A:H,8,0)</f>
        <v>109-20410203</v>
      </c>
      <c r="D4843" s="27" t="str">
        <f>VLOOKUP(B4843,'大货清单（不定期按GOMS更新）'!A:C,3,0)</f>
        <v>CL2041B-03</v>
      </c>
      <c r="E4843" s="27" t="str">
        <f>VLOOKUP(B4843,'大货清单（不定期按GOMS更新）'!A:H,4,0)</f>
        <v>FR,DE,ES,IT,ZA,BE,PL,NL</v>
      </c>
      <c r="F4843" s="27" t="str">
        <f>VLOOKUP(B4843,'大货清单（不定期按GOMS更新）'!A:H,2,0)</f>
        <v>iFloor 2</v>
      </c>
      <c r="G4843" s="28" t="str">
        <f>VLOOKUP(B4843,'大货清单（不定期按GOMS更新）'!A:I,9,FALSE)</f>
        <v>6974950101350,6972200199720,6972200199775,6972200199737,6972200199744,	 6972200199720</v>
      </c>
      <c r="H4843" s="27" t="str">
        <f>VLOOKUP(B4843,'大货清单（不定期按GOMS更新）'!A:H,7,0)</f>
        <v>White&amp;Grey</v>
      </c>
      <c r="I4843" s="27" t="str">
        <f>VLOOKUP(B4843,'大货清单（不定期按GOMS更新）'!A:F,6,FALSE)</f>
        <v>ACTIVE</v>
      </c>
      <c r="J4843" s="27" t="str">
        <f>VLOOKUP(B4843,'大货清单（不定期按GOMS更新）'!A:K,11,FALSE)</f>
        <v>6.7</v>
      </c>
      <c r="K4843" s="27" t="str">
        <f>VLOOKUP(B4843,'大货清单（不定期按GOMS更新）'!A:N,12,FALSE)</f>
        <v>674</v>
      </c>
      <c r="L4843" s="27" t="str">
        <f>VLOOKUP(B4843,'大货清单（不定期按GOMS更新）'!A:M,13,FALSE)</f>
        <v>291</v>
      </c>
      <c r="M4843" s="27" t="str">
        <f>VLOOKUP(B4843,'大货清单（不定期按GOMS更新）'!A:N,14,FALSE)</f>
        <v>336</v>
      </c>
      <c r="N4843" s="53" t="s">
        <v>1211</v>
      </c>
      <c r="O4843" s="27">
        <f>IFERROR(VLOOKUP(N4843,'散件迭代（不定期更新）'!C:J,8,FALSE),0)</f>
        <v>0</v>
      </c>
      <c r="P4843" s="27" t="str">
        <f>IFERROR(VLOOKUP(N4843,'散件（更新）'!B:H,3,FALSE),0)</f>
        <v>206-2041-0004</v>
      </c>
      <c r="Q4843" s="27" t="str">
        <f>VLOOKUP(N4843,'散件（更新）'!B:H,2,FALSE)</f>
        <v>114-20410004</v>
      </c>
      <c r="R4843" s="27" t="str">
        <f>VLOOKUP(N4843,'散件（更新）'!B:H,7,FALSE)</f>
        <v>PCBA</v>
      </c>
      <c r="S4843" s="27">
        <f>VLOOKUP(N4843,'散件（更新）'!B:E,4,FALSE)</f>
        <v>0</v>
      </c>
      <c r="T4843" s="27" t="s">
        <v>8759</v>
      </c>
      <c r="U4843" s="28" t="str">
        <f>VLOOKUP(N4843,'散件（更新）'!B:G,6,FALSE)</f>
        <v>主控板</v>
      </c>
      <c r="V4843" s="28" t="str">
        <f>VLOOKUP(N4843,'散件（更新）'!B:I,8,FALSE)</f>
        <v>6972200197139</v>
      </c>
    </row>
    <row r="4844" spans="1:22">
      <c r="A4844" s="57">
        <v>46169</v>
      </c>
      <c r="B4844" s="53" t="s">
        <v>143</v>
      </c>
      <c r="C4844" s="27" t="str">
        <f>VLOOKUP(B4844,'大货清单（不定期按GOMS更新）'!A:H,8,0)</f>
        <v>109-20410203</v>
      </c>
      <c r="D4844" s="27" t="str">
        <f>VLOOKUP(B4844,'大货清单（不定期按GOMS更新）'!A:C,3,0)</f>
        <v>CL2041B-03</v>
      </c>
      <c r="E4844" s="27" t="str">
        <f>VLOOKUP(B4844,'大货清单（不定期按GOMS更新）'!A:H,4,0)</f>
        <v>FR,DE,ES,IT,ZA,BE,PL,NL</v>
      </c>
      <c r="F4844" s="27" t="str">
        <f>VLOOKUP(B4844,'大货清单（不定期按GOMS更新）'!A:H,2,0)</f>
        <v>iFloor 2</v>
      </c>
      <c r="G4844" s="28" t="str">
        <f>VLOOKUP(B4844,'大货清单（不定期按GOMS更新）'!A:I,9,FALSE)</f>
        <v>6974950101350,6972200199720,6972200199775,6972200199737,6972200199744,	 6972200199720</v>
      </c>
      <c r="H4844" s="27" t="str">
        <f>VLOOKUP(B4844,'大货清单（不定期按GOMS更新）'!A:H,7,0)</f>
        <v>White&amp;Grey</v>
      </c>
      <c r="I4844" s="27" t="str">
        <f>VLOOKUP(B4844,'大货清单（不定期按GOMS更新）'!A:F,6,FALSE)</f>
        <v>ACTIVE</v>
      </c>
      <c r="J4844" s="27" t="str">
        <f>VLOOKUP(B4844,'大货清单（不定期按GOMS更新）'!A:K,11,FALSE)</f>
        <v>6.7</v>
      </c>
      <c r="K4844" s="27" t="str">
        <f>VLOOKUP(B4844,'大货清单（不定期按GOMS更新）'!A:N,12,FALSE)</f>
        <v>674</v>
      </c>
      <c r="L4844" s="27" t="str">
        <f>VLOOKUP(B4844,'大货清单（不定期按GOMS更新）'!A:M,13,FALSE)</f>
        <v>291</v>
      </c>
      <c r="M4844" s="27" t="str">
        <f>VLOOKUP(B4844,'大货清单（不定期按GOMS更新）'!A:N,14,FALSE)</f>
        <v>336</v>
      </c>
      <c r="N4844" s="53" t="s">
        <v>1214</v>
      </c>
      <c r="O4844" s="27">
        <f>IFERROR(VLOOKUP(N4844,'散件迭代（不定期更新）'!C:J,8,FALSE),0)</f>
        <v>0</v>
      </c>
      <c r="P4844" s="27" t="str">
        <f>IFERROR(VLOOKUP(N4844,'散件（更新）'!B:H,3,FALSE),0)</f>
        <v>206-2041-0006</v>
      </c>
      <c r="Q4844" s="27" t="str">
        <f>VLOOKUP(N4844,'散件（更新）'!B:H,2,FALSE)</f>
        <v>114-20410006</v>
      </c>
      <c r="R4844" s="27" t="str">
        <f>VLOOKUP(N4844,'散件（更新）'!B:H,7,FALSE)</f>
        <v>Pump</v>
      </c>
      <c r="S4844" s="27" t="str">
        <f>VLOOKUP(N4844,'散件（更新）'!B:E,4,FALSE)</f>
        <v>https://tineco-yxzt.oss-accelerate.aliyuncs.com/20231219/9FWRU010000_1702948034501.png</v>
      </c>
      <c r="T4844" s="27" t="s">
        <v>8759</v>
      </c>
      <c r="U4844" s="28" t="str">
        <f>VLOOKUP(N4844,'散件（更新）'!B:G,6,FALSE)</f>
        <v>电磁泵</v>
      </c>
      <c r="V4844" s="28" t="str">
        <f>VLOOKUP(N4844,'散件（更新）'!B:I,8,FALSE)</f>
        <v>6972200197207</v>
      </c>
    </row>
    <row r="4845" spans="1:22">
      <c r="A4845" s="57">
        <v>46169</v>
      </c>
      <c r="B4845" s="53" t="s">
        <v>143</v>
      </c>
      <c r="C4845" s="27" t="str">
        <f>VLOOKUP(B4845,'大货清单（不定期按GOMS更新）'!A:H,8,0)</f>
        <v>109-20410203</v>
      </c>
      <c r="D4845" s="27" t="str">
        <f>VLOOKUP(B4845,'大货清单（不定期按GOMS更新）'!A:C,3,0)</f>
        <v>CL2041B-03</v>
      </c>
      <c r="E4845" s="27" t="str">
        <f>VLOOKUP(B4845,'大货清单（不定期按GOMS更新）'!A:H,4,0)</f>
        <v>FR,DE,ES,IT,ZA,BE,PL,NL</v>
      </c>
      <c r="F4845" s="27" t="str">
        <f>VLOOKUP(B4845,'大货清单（不定期按GOMS更新）'!A:H,2,0)</f>
        <v>iFloor 2</v>
      </c>
      <c r="G4845" s="28" t="str">
        <f>VLOOKUP(B4845,'大货清单（不定期按GOMS更新）'!A:I,9,FALSE)</f>
        <v>6974950101350,6972200199720,6972200199775,6972200199737,6972200199744,	 6972200199720</v>
      </c>
      <c r="H4845" s="27" t="str">
        <f>VLOOKUP(B4845,'大货清单（不定期按GOMS更新）'!A:H,7,0)</f>
        <v>White&amp;Grey</v>
      </c>
      <c r="I4845" s="27" t="str">
        <f>VLOOKUP(B4845,'大货清单（不定期按GOMS更新）'!A:F,6,FALSE)</f>
        <v>ACTIVE</v>
      </c>
      <c r="J4845" s="27" t="str">
        <f>VLOOKUP(B4845,'大货清单（不定期按GOMS更新）'!A:K,11,FALSE)</f>
        <v>6.7</v>
      </c>
      <c r="K4845" s="27" t="str">
        <f>VLOOKUP(B4845,'大货清单（不定期按GOMS更新）'!A:N,12,FALSE)</f>
        <v>674</v>
      </c>
      <c r="L4845" s="27" t="str">
        <f>VLOOKUP(B4845,'大货清单（不定期按GOMS更新）'!A:M,13,FALSE)</f>
        <v>291</v>
      </c>
      <c r="M4845" s="27" t="str">
        <f>VLOOKUP(B4845,'大货清单（不定期按GOMS更新）'!A:N,14,FALSE)</f>
        <v>336</v>
      </c>
      <c r="N4845" s="53" t="s">
        <v>1043</v>
      </c>
      <c r="O4845" s="27" t="str">
        <f>IFERROR(VLOOKUP(N4845,'散件迭代（不定期更新）'!C:J,8,FALSE),0)</f>
        <v>A22</v>
      </c>
      <c r="P4845" s="27" t="str">
        <f>IFERROR(VLOOKUP(N4845,'散件（更新）'!B:H,3,FALSE),0)</f>
        <v>206-1879-0109</v>
      </c>
      <c r="Q4845" s="27" t="str">
        <f>VLOOKUP(N4845,'散件（更新）'!B:H,2,FALSE)</f>
        <v>114-18790109</v>
      </c>
      <c r="R4845" s="27" t="str">
        <f>VLOOKUP(N4845,'散件（更新）'!B:H,7,FALSE)</f>
        <v>3-In-1 Cleaning Tool</v>
      </c>
      <c r="S4845" s="27" t="str">
        <f>VLOOKUP(N4845,'散件（更新）'!B:E,4,FALSE)</f>
        <v>https://tineco-yxzt.oss-accelerate.aliyuncs.com/product/114-18790109.png</v>
      </c>
      <c r="T4845" s="27" t="s">
        <v>8759</v>
      </c>
      <c r="U4845" s="28" t="str">
        <f>VLOOKUP(N4845,'散件（更新）'!B:G,6,FALSE)</f>
        <v>AB1888清洁刷组件</v>
      </c>
      <c r="V4845" s="28" t="str">
        <f>VLOOKUP(N4845,'散件（更新）'!B:I,8,FALSE)</f>
        <v>6972200191809</v>
      </c>
    </row>
    <row r="4846" spans="1:22">
      <c r="A4846" s="57">
        <v>46169</v>
      </c>
      <c r="B4846" s="53" t="s">
        <v>143</v>
      </c>
      <c r="C4846" s="27" t="str">
        <f>VLOOKUP(B4846,'大货清单（不定期按GOMS更新）'!A:H,8,0)</f>
        <v>109-20410203</v>
      </c>
      <c r="D4846" s="27" t="str">
        <f>VLOOKUP(B4846,'大货清单（不定期按GOMS更新）'!A:C,3,0)</f>
        <v>CL2041B-03</v>
      </c>
      <c r="E4846" s="27" t="str">
        <f>VLOOKUP(B4846,'大货清单（不定期按GOMS更新）'!A:H,4,0)</f>
        <v>FR,DE,ES,IT,ZA,BE,PL,NL</v>
      </c>
      <c r="F4846" s="27" t="str">
        <f>VLOOKUP(B4846,'大货清单（不定期按GOMS更新）'!A:H,2,0)</f>
        <v>iFloor 2</v>
      </c>
      <c r="G4846" s="28" t="str">
        <f>VLOOKUP(B4846,'大货清单（不定期按GOMS更新）'!A:I,9,FALSE)</f>
        <v>6974950101350,6972200199720,6972200199775,6972200199737,6972200199744,	 6972200199720</v>
      </c>
      <c r="H4846" s="27" t="str">
        <f>VLOOKUP(B4846,'大货清单（不定期按GOMS更新）'!A:H,7,0)</f>
        <v>White&amp;Grey</v>
      </c>
      <c r="I4846" s="27" t="str">
        <f>VLOOKUP(B4846,'大货清单（不定期按GOMS更新）'!A:F,6,FALSE)</f>
        <v>ACTIVE</v>
      </c>
      <c r="J4846" s="27" t="str">
        <f>VLOOKUP(B4846,'大货清单（不定期按GOMS更新）'!A:K,11,FALSE)</f>
        <v>6.7</v>
      </c>
      <c r="K4846" s="27" t="str">
        <f>VLOOKUP(B4846,'大货清单（不定期按GOMS更新）'!A:N,12,FALSE)</f>
        <v>674</v>
      </c>
      <c r="L4846" s="27" t="str">
        <f>VLOOKUP(B4846,'大货清单（不定期按GOMS更新）'!A:M,13,FALSE)</f>
        <v>291</v>
      </c>
      <c r="M4846" s="27" t="str">
        <f>VLOOKUP(B4846,'大货清单（不定期按GOMS更新）'!A:N,14,FALSE)</f>
        <v>336</v>
      </c>
      <c r="N4846" s="53" t="s">
        <v>1072</v>
      </c>
      <c r="O4846" s="27">
        <f>IFERROR(VLOOKUP(N4846,'散件迭代（不定期更新）'!C:J,8,FALSE),0)</f>
        <v>0</v>
      </c>
      <c r="P4846" s="27" t="str">
        <f>IFERROR(VLOOKUP(N4846,'散件（更新）'!B:H,3,FALSE),0)</f>
        <v>206-1879-0144</v>
      </c>
      <c r="Q4846" s="27" t="str">
        <f>VLOOKUP(N4846,'散件（更新）'!B:H,2,FALSE)</f>
        <v>114-18790144</v>
      </c>
      <c r="R4846" s="27" t="str">
        <f>VLOOKUP(N4846,'散件（更新）'!B:H,7,FALSE)</f>
        <v>scraper</v>
      </c>
      <c r="S4846" s="27" t="str">
        <f>VLOOKUP(N4846,'散件（更新）'!B:E,4,FALSE)</f>
        <v>https://tineco-yxzt.oss-accelerate.aliyuncs.com/20231227/9FWTS031100_1703640265746.png</v>
      </c>
      <c r="T4846" s="27" t="s">
        <v>8759</v>
      </c>
      <c r="U4846" s="28" t="str">
        <f>VLOOKUP(N4846,'散件（更新）'!B:G,6,FALSE)</f>
        <v>刮条组件</v>
      </c>
      <c r="V4846" s="28" t="str">
        <f>VLOOKUP(N4846,'散件（更新）'!B:I,8,FALSE)</f>
        <v>6972200192509</v>
      </c>
    </row>
    <row r="4847" spans="1:22">
      <c r="A4847" s="57">
        <v>46169</v>
      </c>
      <c r="B4847" s="53" t="s">
        <v>143</v>
      </c>
      <c r="C4847" s="27" t="str">
        <f>VLOOKUP(B4847,'大货清单（不定期按GOMS更新）'!A:H,8,0)</f>
        <v>109-20410203</v>
      </c>
      <c r="D4847" s="27" t="str">
        <f>VLOOKUP(B4847,'大货清单（不定期按GOMS更新）'!A:C,3,0)</f>
        <v>CL2041B-03</v>
      </c>
      <c r="E4847" s="27" t="str">
        <f>VLOOKUP(B4847,'大货清单（不定期按GOMS更新）'!A:H,4,0)</f>
        <v>FR,DE,ES,IT,ZA,BE,PL,NL</v>
      </c>
      <c r="F4847" s="27" t="str">
        <f>VLOOKUP(B4847,'大货清单（不定期按GOMS更新）'!A:H,2,0)</f>
        <v>iFloor 2</v>
      </c>
      <c r="G4847" s="28" t="str">
        <f>VLOOKUP(B4847,'大货清单（不定期按GOMS更新）'!A:I,9,FALSE)</f>
        <v>6974950101350,6972200199720,6972200199775,6972200199737,6972200199744,	 6972200199720</v>
      </c>
      <c r="H4847" s="27" t="str">
        <f>VLOOKUP(B4847,'大货清单（不定期按GOMS更新）'!A:H,7,0)</f>
        <v>White&amp;Grey</v>
      </c>
      <c r="I4847" s="27" t="str">
        <f>VLOOKUP(B4847,'大货清单（不定期按GOMS更新）'!A:F,6,FALSE)</f>
        <v>ACTIVE</v>
      </c>
      <c r="J4847" s="27" t="str">
        <f>VLOOKUP(B4847,'大货清单（不定期按GOMS更新）'!A:K,11,FALSE)</f>
        <v>6.7</v>
      </c>
      <c r="K4847" s="27" t="str">
        <f>VLOOKUP(B4847,'大货清单（不定期按GOMS更新）'!A:N,12,FALSE)</f>
        <v>674</v>
      </c>
      <c r="L4847" s="27" t="str">
        <f>VLOOKUP(B4847,'大货清单（不定期按GOMS更新）'!A:M,13,FALSE)</f>
        <v>291</v>
      </c>
      <c r="M4847" s="27" t="str">
        <f>VLOOKUP(B4847,'大货清单（不定期按GOMS更新）'!A:N,14,FALSE)</f>
        <v>336</v>
      </c>
      <c r="N4847" s="53" t="s">
        <v>1212</v>
      </c>
      <c r="O4847" s="27">
        <f>IFERROR(VLOOKUP(N4847,'散件迭代（不定期更新）'!C:J,8,FALSE),0)</f>
        <v>0</v>
      </c>
      <c r="P4847" s="27" t="str">
        <f>IFERROR(VLOOKUP(N4847,'散件（更新）'!B:H,3,FALSE),0)</f>
        <v>206-2041-0002</v>
      </c>
      <c r="Q4847" s="27" t="str">
        <f>VLOOKUP(N4847,'散件（更新）'!B:H,2,FALSE)</f>
        <v>114-20410002</v>
      </c>
      <c r="R4847" s="27" t="str">
        <f>VLOOKUP(N4847,'散件（更新）'!B:H,7,FALSE)</f>
        <v>Clean Water Tank</v>
      </c>
      <c r="S4847" s="27" t="str">
        <f>VLOOKUP(N4847,'散件（更新）'!B:E,4,FALSE)</f>
        <v>https://tineco-yxzt.oss-accelerate.aliyuncs.com/20231219/9FWWC011100_1702948035783.png</v>
      </c>
      <c r="T4847" s="27" t="s">
        <v>8759</v>
      </c>
      <c r="U4847" s="28" t="str">
        <f>VLOOKUP(N4847,'散件（更新）'!B:G,6,FALSE)</f>
        <v>溶液桶</v>
      </c>
      <c r="V4847" s="28" t="str">
        <f>VLOOKUP(N4847,'散件（更新）'!B:I,8,FALSE)</f>
        <v>6972200195746</v>
      </c>
    </row>
    <row r="4848" spans="1:22">
      <c r="A4848" s="57">
        <v>46169</v>
      </c>
      <c r="B4848" s="53" t="s">
        <v>143</v>
      </c>
      <c r="C4848" s="27" t="str">
        <f>VLOOKUP(B4848,'大货清单（不定期按GOMS更新）'!A:H,8,0)</f>
        <v>109-20410203</v>
      </c>
      <c r="D4848" s="27" t="str">
        <f>VLOOKUP(B4848,'大货清单（不定期按GOMS更新）'!A:C,3,0)</f>
        <v>CL2041B-03</v>
      </c>
      <c r="E4848" s="27" t="str">
        <f>VLOOKUP(B4848,'大货清单（不定期按GOMS更新）'!A:H,4,0)</f>
        <v>FR,DE,ES,IT,ZA,BE,PL,NL</v>
      </c>
      <c r="F4848" s="27" t="str">
        <f>VLOOKUP(B4848,'大货清单（不定期按GOMS更新）'!A:H,2,0)</f>
        <v>iFloor 2</v>
      </c>
      <c r="G4848" s="28" t="str">
        <f>VLOOKUP(B4848,'大货清单（不定期按GOMS更新）'!A:I,9,FALSE)</f>
        <v>6974950101350,6972200199720,6972200199775,6972200199737,6972200199744,	 6972200199720</v>
      </c>
      <c r="H4848" s="27" t="str">
        <f>VLOOKUP(B4848,'大货清单（不定期按GOMS更新）'!A:H,7,0)</f>
        <v>White&amp;Grey</v>
      </c>
      <c r="I4848" s="27" t="str">
        <f>VLOOKUP(B4848,'大货清单（不定期按GOMS更新）'!A:F,6,FALSE)</f>
        <v>ACTIVE</v>
      </c>
      <c r="J4848" s="27" t="str">
        <f>VLOOKUP(B4848,'大货清单（不定期按GOMS更新）'!A:K,11,FALSE)</f>
        <v>6.7</v>
      </c>
      <c r="K4848" s="27" t="str">
        <f>VLOOKUP(B4848,'大货清单（不定期按GOMS更新）'!A:N,12,FALSE)</f>
        <v>674</v>
      </c>
      <c r="L4848" s="27" t="str">
        <f>VLOOKUP(B4848,'大货清单（不定期按GOMS更新）'!A:M,13,FALSE)</f>
        <v>291</v>
      </c>
      <c r="M4848" s="27" t="str">
        <f>VLOOKUP(B4848,'大货清单（不定期按GOMS更新）'!A:N,14,FALSE)</f>
        <v>336</v>
      </c>
      <c r="N4848" s="53" t="s">
        <v>186</v>
      </c>
      <c r="O4848" s="27" t="str">
        <f>IFERROR(VLOOKUP(N4848,'散件迭代（不定期更新）'!C:J,8,FALSE),0)</f>
        <v>A46</v>
      </c>
      <c r="P4848" s="27" t="str">
        <f>IFERROR(VLOOKUP(N4848,'散件（更新）'!B:H,3,FALSE),0)</f>
        <v>206-1762-0206</v>
      </c>
      <c r="Q4848" s="27" t="str">
        <f>VLOOKUP(N4848,'散件（更新）'!B:H,2,FALSE)</f>
        <v>114-17620206</v>
      </c>
      <c r="R4848" s="27" t="str">
        <f>VLOOKUP(N4848,'散件（更新）'!B:H,7,FALSE)</f>
        <v>Dirt water tank</v>
      </c>
      <c r="S4848" s="27" t="str">
        <f>VLOOKUP(N4848,'散件（更新）'!B:E,4,FALSE)</f>
        <v>https://tineco-yxzt.oss-accelerate.aliyuncs.com/product/114-17620206.jpg</v>
      </c>
      <c r="T4848" s="27" t="s">
        <v>8759</v>
      </c>
      <c r="U4848" s="28" t="str">
        <f>VLOOKUP(N4848,'散件（更新）'!B:G,6,FALSE)</f>
        <v>回收桶组件
362-1762-1205</v>
      </c>
      <c r="V4848" s="28" t="str">
        <f>VLOOKUP(N4848,'散件（更新）'!B:I,8,FALSE)</f>
        <v>6972200193162</v>
      </c>
    </row>
    <row r="4849" spans="1:22">
      <c r="A4849" s="57">
        <v>46169</v>
      </c>
      <c r="B4849" s="53" t="s">
        <v>143</v>
      </c>
      <c r="C4849" s="27" t="str">
        <f>VLOOKUP(B4849,'大货清单（不定期按GOMS更新）'!A:H,8,0)</f>
        <v>109-20410203</v>
      </c>
      <c r="D4849" s="27" t="str">
        <f>VLOOKUP(B4849,'大货清单（不定期按GOMS更新）'!A:C,3,0)</f>
        <v>CL2041B-03</v>
      </c>
      <c r="E4849" s="27" t="str">
        <f>VLOOKUP(B4849,'大货清单（不定期按GOMS更新）'!A:H,4,0)</f>
        <v>FR,DE,ES,IT,ZA,BE,PL,NL</v>
      </c>
      <c r="F4849" s="27" t="str">
        <f>VLOOKUP(B4849,'大货清单（不定期按GOMS更新）'!A:H,2,0)</f>
        <v>iFloor 2</v>
      </c>
      <c r="G4849" s="28" t="str">
        <f>VLOOKUP(B4849,'大货清单（不定期按GOMS更新）'!A:I,9,FALSE)</f>
        <v>6974950101350,6972200199720,6972200199775,6972200199737,6972200199744,	 6972200199720</v>
      </c>
      <c r="H4849" s="27" t="str">
        <f>VLOOKUP(B4849,'大货清单（不定期按GOMS更新）'!A:H,7,0)</f>
        <v>White&amp;Grey</v>
      </c>
      <c r="I4849" s="27" t="str">
        <f>VLOOKUP(B4849,'大货清单（不定期按GOMS更新）'!A:F,6,FALSE)</f>
        <v>ACTIVE</v>
      </c>
      <c r="J4849" s="27" t="str">
        <f>VLOOKUP(B4849,'大货清单（不定期按GOMS更新）'!A:K,11,FALSE)</f>
        <v>6.7</v>
      </c>
      <c r="K4849" s="27" t="str">
        <f>VLOOKUP(B4849,'大货清单（不定期按GOMS更新）'!A:N,12,FALSE)</f>
        <v>674</v>
      </c>
      <c r="L4849" s="27" t="str">
        <f>VLOOKUP(B4849,'大货清单（不定期按GOMS更新）'!A:M,13,FALSE)</f>
        <v>291</v>
      </c>
      <c r="M4849" s="27" t="str">
        <f>VLOOKUP(B4849,'大货清单（不定期按GOMS更新）'!A:N,14,FALSE)</f>
        <v>336</v>
      </c>
      <c r="N4849" s="53" t="s">
        <v>1225</v>
      </c>
      <c r="O4849" s="27">
        <f>IFERROR(VLOOKUP(N4849,'散件迭代（不定期更新）'!C:J,8,FALSE),0)</f>
        <v>0</v>
      </c>
      <c r="P4849" s="27" t="str">
        <f>IFERROR(VLOOKUP(N4849,'散件（更新）'!B:H,3,FALSE),0)</f>
        <v>206-1756-0099</v>
      </c>
      <c r="Q4849" s="27" t="str">
        <f>VLOOKUP(N4849,'散件（更新）'!B:H,2,FALSE)</f>
        <v>114-17560099</v>
      </c>
      <c r="R4849" s="27" t="str">
        <f>VLOOKUP(N4849,'散件（更新）'!B:H,7,FALSE)</f>
        <v>Repair Wheel</v>
      </c>
      <c r="S4849" s="27" t="str">
        <f>VLOOKUP(N4849,'散件（更新）'!B:E,4,FALSE)</f>
        <v>https://tineco-yxzt.oss-accelerate.aliyuncs.com/20231219/9VSRW100200_1702948075442.png</v>
      </c>
      <c r="T4849" s="27" t="s">
        <v>8759</v>
      </c>
      <c r="U4849" s="28" t="str">
        <f>VLOOKUP(N4849,'散件（更新）'!B:G,6,FALSE)</f>
        <v>地刷小轮+小轮轴组件</v>
      </c>
      <c r="V4849" s="28" t="str">
        <f>VLOOKUP(N4849,'散件（更新）'!B:I,8,FALSE)</f>
        <v>6972200194046</v>
      </c>
    </row>
    <row r="4850" spans="1:22">
      <c r="A4850" s="57">
        <v>46169</v>
      </c>
      <c r="B4850" s="53" t="s">
        <v>145</v>
      </c>
      <c r="C4850" s="27" t="str">
        <f>VLOOKUP(B4850,'大货清单（不定期按GOMS更新）'!A:H,8,0)</f>
        <v>109-20410204</v>
      </c>
      <c r="D4850" s="27" t="str">
        <f>VLOOKUP(B4850,'大货清单（不定期按GOMS更新）'!A:C,3,0)</f>
        <v>CL2041B-04</v>
      </c>
      <c r="E4850" s="27" t="str">
        <f>VLOOKUP(B4850,'大货清单（不定期按GOMS更新）'!A:H,4,0)</f>
        <v>DE,FR,AT,CZ,PL,NL,UA,DK,IT</v>
      </c>
      <c r="F4850" s="27" t="str">
        <f>VLOOKUP(B4850,'大货清单（不定期按GOMS更新）'!A:H,2,0)</f>
        <v>iFloor 2 Plus</v>
      </c>
      <c r="G4850" s="28">
        <f>VLOOKUP(B4850,'大货清单（不定期按GOMS更新）'!A:I,9,FALSE)</f>
        <v>6972200199935</v>
      </c>
      <c r="H4850" s="27" t="str">
        <f>VLOOKUP(B4850,'大货清单（不定期按GOMS更新）'!A:H,7,0)</f>
        <v>White&amp;Grey</v>
      </c>
      <c r="I4850" s="27" t="str">
        <f>VLOOKUP(B4850,'大货清单（不定期按GOMS更新）'!A:F,6,FALSE)</f>
        <v>ACTIVE</v>
      </c>
      <c r="J4850" s="27" t="str">
        <f>VLOOKUP(B4850,'大货清单（不定期按GOMS更新）'!A:K,11,FALSE)</f>
        <v>6.85</v>
      </c>
      <c r="K4850" s="27" t="str">
        <f>VLOOKUP(B4850,'大货清单（不定期按GOMS更新）'!A:N,12,FALSE)</f>
        <v>674</v>
      </c>
      <c r="L4850" s="27" t="str">
        <f>VLOOKUP(B4850,'大货清单（不定期按GOMS更新）'!A:M,13,FALSE)</f>
        <v>291</v>
      </c>
      <c r="M4850" s="27" t="str">
        <f>VLOOKUP(B4850,'大货清单（不定期按GOMS更新）'!A:N,14,FALSE)</f>
        <v>336</v>
      </c>
      <c r="N4850" s="53" t="s">
        <v>1207</v>
      </c>
      <c r="O4850" s="27">
        <f>IFERROR(VLOOKUP(N4850,'散件迭代（不定期更新）'!C:J,8,FALSE),0)</f>
        <v>0</v>
      </c>
      <c r="P4850" s="27" t="str">
        <f>IFERROR(VLOOKUP(N4850,'散件（更新）'!B:H,3,FALSE),0)</f>
        <v>206-2041-0003</v>
      </c>
      <c r="Q4850" s="27" t="str">
        <f>VLOOKUP(N4850,'散件（更新）'!B:H,2,FALSE)</f>
        <v>114-20410003</v>
      </c>
      <c r="R4850" s="27" t="str">
        <f>VLOOKUP(N4850,'散件（更新）'!B:H,7,FALSE)</f>
        <v>Brush Roller Cover</v>
      </c>
      <c r="S4850" s="27" t="str">
        <f>VLOOKUP(N4850,'散件（更新）'!B:E,4,FALSE)</f>
        <v>https://tineco-yxzt.oss-accelerate.aliyuncs.com/20231219/9FWBC011100_1702948010020.png</v>
      </c>
      <c r="T4850" s="27" t="s">
        <v>8759</v>
      </c>
      <c r="U4850" s="28" t="str">
        <f>VLOOKUP(N4850,'散件（更新）'!B:G,6,FALSE)</f>
        <v>滚刷盖</v>
      </c>
      <c r="V4850" s="28" t="str">
        <f>VLOOKUP(N4850,'散件（更新）'!B:I,8,FALSE)</f>
        <v>6972200195753</v>
      </c>
    </row>
    <row r="4851" spans="1:22">
      <c r="A4851" s="57">
        <v>46169</v>
      </c>
      <c r="B4851" s="53" t="s">
        <v>145</v>
      </c>
      <c r="C4851" s="27" t="str">
        <f>VLOOKUP(B4851,'大货清单（不定期按GOMS更新）'!A:H,8,0)</f>
        <v>109-20410204</v>
      </c>
      <c r="D4851" s="27" t="str">
        <f>VLOOKUP(B4851,'大货清单（不定期按GOMS更新）'!A:C,3,0)</f>
        <v>CL2041B-04</v>
      </c>
      <c r="E4851" s="27" t="str">
        <f>VLOOKUP(B4851,'大货清单（不定期按GOMS更新）'!A:H,4,0)</f>
        <v>DE,FR,AT,CZ,PL,NL,UA,DK,IT</v>
      </c>
      <c r="F4851" s="27" t="str">
        <f>VLOOKUP(B4851,'大货清单（不定期按GOMS更新）'!A:H,2,0)</f>
        <v>iFloor 2 Plus</v>
      </c>
      <c r="G4851" s="28">
        <f>VLOOKUP(B4851,'大货清单（不定期按GOMS更新）'!A:I,9,FALSE)</f>
        <v>6972200199935</v>
      </c>
      <c r="H4851" s="27" t="str">
        <f>VLOOKUP(B4851,'大货清单（不定期按GOMS更新）'!A:H,7,0)</f>
        <v>White&amp;Grey</v>
      </c>
      <c r="I4851" s="27" t="str">
        <f>VLOOKUP(B4851,'大货清单（不定期按GOMS更新）'!A:F,6,FALSE)</f>
        <v>ACTIVE</v>
      </c>
      <c r="J4851" s="27" t="str">
        <f>VLOOKUP(B4851,'大货清单（不定期按GOMS更新）'!A:K,11,FALSE)</f>
        <v>6.85</v>
      </c>
      <c r="K4851" s="27" t="str">
        <f>VLOOKUP(B4851,'大货清单（不定期按GOMS更新）'!A:N,12,FALSE)</f>
        <v>674</v>
      </c>
      <c r="L4851" s="27" t="str">
        <f>VLOOKUP(B4851,'大货清单（不定期按GOMS更新）'!A:M,13,FALSE)</f>
        <v>291</v>
      </c>
      <c r="M4851" s="27" t="str">
        <f>VLOOKUP(B4851,'大货清单（不定期按GOMS更新）'!A:N,14,FALSE)</f>
        <v>336</v>
      </c>
      <c r="N4851" s="53" t="s">
        <v>1041</v>
      </c>
      <c r="O4851" s="27">
        <f>IFERROR(VLOOKUP(N4851,'散件迭代（不定期更新）'!C:J,8,FALSE),0)</f>
        <v>0</v>
      </c>
      <c r="P4851" s="27" t="str">
        <f>IFERROR(VLOOKUP(N4851,'散件（更新）'!B:H,3,FALSE),0)</f>
        <v>206-1879-0107</v>
      </c>
      <c r="Q4851" s="27" t="str">
        <f>VLOOKUP(N4851,'散件（更新）'!B:H,2,FALSE)</f>
        <v>114-18790107</v>
      </c>
      <c r="R4851" s="27" t="str">
        <f>VLOOKUP(N4851,'散件（更新）'!B:H,7,FALSE)</f>
        <v>Brush Roller</v>
      </c>
      <c r="S4851" s="27" t="str">
        <f>VLOOKUP(N4851,'散件（更新）'!B:E,4,FALSE)</f>
        <v>https://tineco-yxzt.oss-accelerate.aliyuncs.com/product/114-18790107.jpg</v>
      </c>
      <c r="T4851" s="27" t="s">
        <v>8759</v>
      </c>
      <c r="U4851" s="28" t="str">
        <f>VLOOKUP(N4851,'散件（更新）'!B:G,6,FALSE)</f>
        <v>滚刷组件</v>
      </c>
      <c r="V4851" s="28" t="str">
        <f>VLOOKUP(N4851,'散件（更新）'!B:I,8,FALSE)</f>
        <v>6972200191786</v>
      </c>
    </row>
    <row r="4852" spans="1:22">
      <c r="A4852" s="57">
        <v>46169</v>
      </c>
      <c r="B4852" s="53" t="s">
        <v>145</v>
      </c>
      <c r="C4852" s="27" t="str">
        <f>VLOOKUP(B4852,'大货清单（不定期按GOMS更新）'!A:H,8,0)</f>
        <v>109-20410204</v>
      </c>
      <c r="D4852" s="27" t="str">
        <f>VLOOKUP(B4852,'大货清单（不定期按GOMS更新）'!A:C,3,0)</f>
        <v>CL2041B-04</v>
      </c>
      <c r="E4852" s="27" t="str">
        <f>VLOOKUP(B4852,'大货清单（不定期按GOMS更新）'!A:H,4,0)</f>
        <v>DE,FR,AT,CZ,PL,NL,UA,DK,IT</v>
      </c>
      <c r="F4852" s="27" t="str">
        <f>VLOOKUP(B4852,'大货清单（不定期按GOMS更新）'!A:H,2,0)</f>
        <v>iFloor 2 Plus</v>
      </c>
      <c r="G4852" s="28">
        <f>VLOOKUP(B4852,'大货清单（不定期按GOMS更新）'!A:I,9,FALSE)</f>
        <v>6972200199935</v>
      </c>
      <c r="H4852" s="27" t="str">
        <f>VLOOKUP(B4852,'大货清单（不定期按GOMS更新）'!A:H,7,0)</f>
        <v>White&amp;Grey</v>
      </c>
      <c r="I4852" s="27" t="str">
        <f>VLOOKUP(B4852,'大货清单（不定期按GOMS更新）'!A:F,6,FALSE)</f>
        <v>ACTIVE</v>
      </c>
      <c r="J4852" s="27" t="str">
        <f>VLOOKUP(B4852,'大货清单（不定期按GOMS更新）'!A:K,11,FALSE)</f>
        <v>6.85</v>
      </c>
      <c r="K4852" s="27" t="str">
        <f>VLOOKUP(B4852,'大货清单（不定期按GOMS更新）'!A:N,12,FALSE)</f>
        <v>674</v>
      </c>
      <c r="L4852" s="27" t="str">
        <f>VLOOKUP(B4852,'大货清单（不定期按GOMS更新）'!A:M,13,FALSE)</f>
        <v>291</v>
      </c>
      <c r="M4852" s="27" t="str">
        <f>VLOOKUP(B4852,'大货清单（不定期按GOMS更新）'!A:N,14,FALSE)</f>
        <v>336</v>
      </c>
      <c r="N4852" s="53" t="s">
        <v>183</v>
      </c>
      <c r="O4852" s="27">
        <f>IFERROR(VLOOKUP(N4852,'散件迭代（不定期更新）'!C:J,8,FALSE),0)</f>
        <v>0</v>
      </c>
      <c r="P4852" s="27" t="str">
        <f>IFERROR(VLOOKUP(N4852,'散件（更新）'!B:H,3,FALSE),0)</f>
        <v>206-1762-0204</v>
      </c>
      <c r="Q4852" s="27" t="str">
        <f>VLOOKUP(N4852,'散件（更新）'!B:H,2,FALSE)</f>
        <v>114-17620204</v>
      </c>
      <c r="R4852" s="27" t="str">
        <f>VLOOKUP(N4852,'散件（更新）'!B:H,7,FALSE)</f>
        <v>Pre-filter assy</v>
      </c>
      <c r="S4852" s="27" t="str">
        <f>VLOOKUP(N4852,'散件（更新）'!B:E,4,FALSE)</f>
        <v>https://tineco-yxzt.oss-accelerate.aliyuncs.com/product/114-17620204.jpg</v>
      </c>
      <c r="T4852" s="27" t="s">
        <v>8759</v>
      </c>
      <c r="U4852" s="28" t="str">
        <f>VLOOKUP(N4852,'散件（更新）'!B:G,6,FALSE)</f>
        <v>回收桶过滤组件</v>
      </c>
      <c r="V4852" s="28" t="str">
        <f>VLOOKUP(N4852,'散件（更新）'!B:I,8,FALSE)</f>
        <v>6972200193155</v>
      </c>
    </row>
    <row r="4853" spans="1:22">
      <c r="A4853" s="57">
        <v>46169</v>
      </c>
      <c r="B4853" s="53" t="s">
        <v>145</v>
      </c>
      <c r="C4853" s="27" t="str">
        <f>VLOOKUP(B4853,'大货清单（不定期按GOMS更新）'!A:H,8,0)</f>
        <v>109-20410204</v>
      </c>
      <c r="D4853" s="27" t="str">
        <f>VLOOKUP(B4853,'大货清单（不定期按GOMS更新）'!A:C,3,0)</f>
        <v>CL2041B-04</v>
      </c>
      <c r="E4853" s="27" t="str">
        <f>VLOOKUP(B4853,'大货清单（不定期按GOMS更新）'!A:H,4,0)</f>
        <v>DE,FR,AT,CZ,PL,NL,UA,DK,IT</v>
      </c>
      <c r="F4853" s="27" t="str">
        <f>VLOOKUP(B4853,'大货清单（不定期按GOMS更新）'!A:H,2,0)</f>
        <v>iFloor 2 Plus</v>
      </c>
      <c r="G4853" s="28">
        <f>VLOOKUP(B4853,'大货清单（不定期按GOMS更新）'!A:I,9,FALSE)</f>
        <v>6972200199935</v>
      </c>
      <c r="H4853" s="27" t="str">
        <f>VLOOKUP(B4853,'大货清单（不定期按GOMS更新）'!A:H,7,0)</f>
        <v>White&amp;Grey</v>
      </c>
      <c r="I4853" s="27" t="str">
        <f>VLOOKUP(B4853,'大货清单（不定期按GOMS更新）'!A:F,6,FALSE)</f>
        <v>ACTIVE</v>
      </c>
      <c r="J4853" s="27" t="str">
        <f>VLOOKUP(B4853,'大货清单（不定期按GOMS更新）'!A:K,11,FALSE)</f>
        <v>6.85</v>
      </c>
      <c r="K4853" s="27" t="str">
        <f>VLOOKUP(B4853,'大货清单（不定期按GOMS更新）'!A:N,12,FALSE)</f>
        <v>674</v>
      </c>
      <c r="L4853" s="27" t="str">
        <f>VLOOKUP(B4853,'大货清单（不定期按GOMS更新）'!A:M,13,FALSE)</f>
        <v>291</v>
      </c>
      <c r="M4853" s="27" t="str">
        <f>VLOOKUP(B4853,'大货清单（不定期按GOMS更新）'!A:N,14,FALSE)</f>
        <v>336</v>
      </c>
      <c r="N4853" s="53" t="s">
        <v>1191</v>
      </c>
      <c r="O4853" s="27" t="str">
        <f>IFERROR(VLOOKUP(N4853,'散件迭代（不定期更新）'!C:J,8,FALSE),0)</f>
        <v>A26</v>
      </c>
      <c r="P4853" s="27" t="str">
        <f>IFERROR(VLOOKUP(N4853,'散件（更新）'!B:H,3,FALSE),0)</f>
        <v>206-1879-0120</v>
      </c>
      <c r="Q4853" s="27" t="str">
        <f>VLOOKUP(N4853,'散件（更新）'!B:H,2,FALSE)</f>
        <v>114-18790120</v>
      </c>
      <c r="R4853" s="27" t="str">
        <f>VLOOKUP(N4853,'散件（更新）'!B:H,7,FALSE)</f>
        <v>Adapter</v>
      </c>
      <c r="S4853" s="27" t="str">
        <f>VLOOKUP(N4853,'散件（更新）'!B:E,4,FALSE)</f>
        <v>https://tineco-yxzt.oss-accelerate.aliyuncs.com/product/114-18790120.jpg</v>
      </c>
      <c r="T4853" s="27" t="s">
        <v>8759</v>
      </c>
      <c r="U4853" s="28" t="str">
        <f>VLOOKUP(N4853,'散件（更新）'!B:G,6,FALSE)</f>
        <v>适配器（低配）</v>
      </c>
      <c r="V4853" s="28" t="str">
        <f>VLOOKUP(N4853,'散件（更新）'!B:I,8,FALSE)</f>
        <v>6972200191854</v>
      </c>
    </row>
    <row r="4854" spans="1:22">
      <c r="A4854" s="57">
        <v>46169</v>
      </c>
      <c r="B4854" s="53" t="s">
        <v>145</v>
      </c>
      <c r="C4854" s="27" t="str">
        <f>VLOOKUP(B4854,'大货清单（不定期按GOMS更新）'!A:H,8,0)</f>
        <v>109-20410204</v>
      </c>
      <c r="D4854" s="27" t="str">
        <f>VLOOKUP(B4854,'大货清单（不定期按GOMS更新）'!A:C,3,0)</f>
        <v>CL2041B-04</v>
      </c>
      <c r="E4854" s="27" t="str">
        <f>VLOOKUP(B4854,'大货清单（不定期按GOMS更新）'!A:H,4,0)</f>
        <v>DE,FR,AT,CZ,PL,NL,UA,DK,IT</v>
      </c>
      <c r="F4854" s="27" t="str">
        <f>VLOOKUP(B4854,'大货清单（不定期按GOMS更新）'!A:H,2,0)</f>
        <v>iFloor 2 Plus</v>
      </c>
      <c r="G4854" s="28">
        <f>VLOOKUP(B4854,'大货清单（不定期按GOMS更新）'!A:I,9,FALSE)</f>
        <v>6972200199935</v>
      </c>
      <c r="H4854" s="27" t="str">
        <f>VLOOKUP(B4854,'大货清单（不定期按GOMS更新）'!A:H,7,0)</f>
        <v>White&amp;Grey</v>
      </c>
      <c r="I4854" s="27" t="str">
        <f>VLOOKUP(B4854,'大货清单（不定期按GOMS更新）'!A:F,6,FALSE)</f>
        <v>ACTIVE</v>
      </c>
      <c r="J4854" s="27" t="str">
        <f>VLOOKUP(B4854,'大货清单（不定期按GOMS更新）'!A:K,11,FALSE)</f>
        <v>6.85</v>
      </c>
      <c r="K4854" s="27" t="str">
        <f>VLOOKUP(B4854,'大货清单（不定期按GOMS更新）'!A:N,12,FALSE)</f>
        <v>674</v>
      </c>
      <c r="L4854" s="27" t="str">
        <f>VLOOKUP(B4854,'大货清单（不定期按GOMS更新）'!A:M,13,FALSE)</f>
        <v>291</v>
      </c>
      <c r="M4854" s="27" t="str">
        <f>VLOOKUP(B4854,'大货清单（不定期按GOMS更新）'!A:N,14,FALSE)</f>
        <v>336</v>
      </c>
      <c r="N4854" s="53" t="s">
        <v>1197</v>
      </c>
      <c r="O4854" s="27">
        <f>IFERROR(VLOOKUP(N4854,'散件迭代（不定期更新）'!C:J,8,FALSE),0)</f>
        <v>0</v>
      </c>
      <c r="P4854" s="27" t="str">
        <f>IFERROR(VLOOKUP(N4854,'散件（更新）'!B:H,3,FALSE),0)</f>
        <v>206-2011-0102</v>
      </c>
      <c r="Q4854" s="27" t="str">
        <f>VLOOKUP(N4854,'散件（更新）'!B:H,2,FALSE)</f>
        <v>114-20110102</v>
      </c>
      <c r="R4854" s="27" t="str">
        <f>VLOOKUP(N4854,'散件（更新）'!B:H,7,FALSE)</f>
        <v>Charging Base</v>
      </c>
      <c r="S4854" s="27" t="str">
        <f>VLOOKUP(N4854,'散件（更新）'!B:E,4,FALSE)</f>
        <v>https://tineco-yxzt.oss-accelerate.aliyuncs.com/20231219/9FWPB041100_1702948018133.png</v>
      </c>
      <c r="T4854" s="27" t="s">
        <v>8759</v>
      </c>
      <c r="U4854" s="28" t="str">
        <f>VLOOKUP(N4854,'散件（更新）'!B:G,6,FALSE)</f>
        <v>托盘组件</v>
      </c>
      <c r="V4854" s="28" t="str">
        <f>VLOOKUP(N4854,'散件（更新）'!B:I,8,FALSE)</f>
        <v>6972200195005</v>
      </c>
    </row>
    <row r="4855" spans="1:22">
      <c r="A4855" s="57">
        <v>46169</v>
      </c>
      <c r="B4855" s="53" t="s">
        <v>145</v>
      </c>
      <c r="C4855" s="27" t="str">
        <f>VLOOKUP(B4855,'大货清单（不定期按GOMS更新）'!A:H,8,0)</f>
        <v>109-20410204</v>
      </c>
      <c r="D4855" s="27" t="str">
        <f>VLOOKUP(B4855,'大货清单（不定期按GOMS更新）'!A:C,3,0)</f>
        <v>CL2041B-04</v>
      </c>
      <c r="E4855" s="27" t="str">
        <f>VLOOKUP(B4855,'大货清单（不定期按GOMS更新）'!A:H,4,0)</f>
        <v>DE,FR,AT,CZ,PL,NL,UA,DK,IT</v>
      </c>
      <c r="F4855" s="27" t="str">
        <f>VLOOKUP(B4855,'大货清单（不定期按GOMS更新）'!A:H,2,0)</f>
        <v>iFloor 2 Plus</v>
      </c>
      <c r="G4855" s="28">
        <f>VLOOKUP(B4855,'大货清单（不定期按GOMS更新）'!A:I,9,FALSE)</f>
        <v>6972200199935</v>
      </c>
      <c r="H4855" s="27" t="str">
        <f>VLOOKUP(B4855,'大货清单（不定期按GOMS更新）'!A:H,7,0)</f>
        <v>White&amp;Grey</v>
      </c>
      <c r="I4855" s="27" t="str">
        <f>VLOOKUP(B4855,'大货清单（不定期按GOMS更新）'!A:F,6,FALSE)</f>
        <v>ACTIVE</v>
      </c>
      <c r="J4855" s="27" t="str">
        <f>VLOOKUP(B4855,'大货清单（不定期按GOMS更新）'!A:K,11,FALSE)</f>
        <v>6.85</v>
      </c>
      <c r="K4855" s="27" t="str">
        <f>VLOOKUP(B4855,'大货清单（不定期按GOMS更新）'!A:N,12,FALSE)</f>
        <v>674</v>
      </c>
      <c r="L4855" s="27" t="str">
        <f>VLOOKUP(B4855,'大货清单（不定期按GOMS更新）'!A:M,13,FALSE)</f>
        <v>291</v>
      </c>
      <c r="M4855" s="27" t="str">
        <f>VLOOKUP(B4855,'大货清单（不定期按GOMS更新）'!A:N,14,FALSE)</f>
        <v>336</v>
      </c>
      <c r="N4855" s="53" t="s">
        <v>1210</v>
      </c>
      <c r="O4855" s="27">
        <f>IFERROR(VLOOKUP(N4855,'散件迭代（不定期更新）'!C:J,8,FALSE),0)</f>
        <v>0</v>
      </c>
      <c r="P4855" s="27" t="str">
        <f>IFERROR(VLOOKUP(N4855,'散件（更新）'!B:H,3,FALSE),0)</f>
        <v>206-2041-0005</v>
      </c>
      <c r="Q4855" s="27" t="str">
        <f>VLOOKUP(N4855,'散件（更新）'!B:H,2,FALSE)</f>
        <v>114-20410005</v>
      </c>
      <c r="R4855" s="27" t="str">
        <f>VLOOKUP(N4855,'散件（更新）'!B:H,7,FALSE)</f>
        <v>Battery</v>
      </c>
      <c r="S4855" s="27" t="str">
        <f>VLOOKUP(N4855,'散件（更新）'!B:E,4,FALSE)</f>
        <v>https://tineco-yxzt.oss-accelerate.aliyuncs.com/20231219/9FWPT011100_1702948018880.png</v>
      </c>
      <c r="T4855" s="27" t="s">
        <v>8759</v>
      </c>
      <c r="U4855" s="28" t="str">
        <f>VLOOKUP(N4855,'散件（更新）'!B:G,6,FALSE)</f>
        <v>电池包</v>
      </c>
      <c r="V4855" s="28" t="str">
        <f>VLOOKUP(N4855,'散件（更新）'!B:I,8,FALSE)</f>
        <v>6972200197146</v>
      </c>
    </row>
    <row r="4856" spans="1:22">
      <c r="A4856" s="57">
        <v>46169</v>
      </c>
      <c r="B4856" s="53" t="s">
        <v>145</v>
      </c>
      <c r="C4856" s="27" t="str">
        <f>VLOOKUP(B4856,'大货清单（不定期按GOMS更新）'!A:H,8,0)</f>
        <v>109-20410204</v>
      </c>
      <c r="D4856" s="27" t="str">
        <f>VLOOKUP(B4856,'大货清单（不定期按GOMS更新）'!A:C,3,0)</f>
        <v>CL2041B-04</v>
      </c>
      <c r="E4856" s="27" t="str">
        <f>VLOOKUP(B4856,'大货清单（不定期按GOMS更新）'!A:H,4,0)</f>
        <v>DE,FR,AT,CZ,PL,NL,UA,DK,IT</v>
      </c>
      <c r="F4856" s="27" t="str">
        <f>VLOOKUP(B4856,'大货清单（不定期按GOMS更新）'!A:H,2,0)</f>
        <v>iFloor 2 Plus</v>
      </c>
      <c r="G4856" s="28">
        <f>VLOOKUP(B4856,'大货清单（不定期按GOMS更新）'!A:I,9,FALSE)</f>
        <v>6972200199935</v>
      </c>
      <c r="H4856" s="27" t="str">
        <f>VLOOKUP(B4856,'大货清单（不定期按GOMS更新）'!A:H,7,0)</f>
        <v>White&amp;Grey</v>
      </c>
      <c r="I4856" s="27" t="str">
        <f>VLOOKUP(B4856,'大货清单（不定期按GOMS更新）'!A:F,6,FALSE)</f>
        <v>ACTIVE</v>
      </c>
      <c r="J4856" s="27" t="str">
        <f>VLOOKUP(B4856,'大货清单（不定期按GOMS更新）'!A:K,11,FALSE)</f>
        <v>6.85</v>
      </c>
      <c r="K4856" s="27" t="str">
        <f>VLOOKUP(B4856,'大货清单（不定期按GOMS更新）'!A:N,12,FALSE)</f>
        <v>674</v>
      </c>
      <c r="L4856" s="27" t="str">
        <f>VLOOKUP(B4856,'大货清单（不定期按GOMS更新）'!A:M,13,FALSE)</f>
        <v>291</v>
      </c>
      <c r="M4856" s="27" t="str">
        <f>VLOOKUP(B4856,'大货清单（不定期按GOMS更新）'!A:N,14,FALSE)</f>
        <v>336</v>
      </c>
      <c r="N4856" s="53" t="s">
        <v>1203</v>
      </c>
      <c r="O4856" s="27">
        <f>IFERROR(VLOOKUP(N4856,'散件迭代（不定期更新）'!C:J,8,FALSE),0)</f>
        <v>0</v>
      </c>
      <c r="P4856" s="27" t="str">
        <f>IFERROR(VLOOKUP(N4856,'散件（更新）'!B:H,3,FALSE),0)</f>
        <v>206-1762-2123</v>
      </c>
      <c r="Q4856" s="27" t="str">
        <f>VLOOKUP(N4856,'散件（更新）'!B:H,2,FALSE)</f>
        <v>114-17622123</v>
      </c>
      <c r="R4856" s="27" t="str">
        <f>VLOOKUP(N4856,'散件（更新）'!B:H,7,FALSE)</f>
        <v>Motor</v>
      </c>
      <c r="S4856" s="27" t="str">
        <f>VLOOKUP(N4856,'散件（更新）'!B:E,4,FALSE)</f>
        <v>https://tineco-yxzt.oss-accelerate.aliyuncs.com/20231227/9FWRM021100_1703640265318.png</v>
      </c>
      <c r="T4856" s="27" t="s">
        <v>8759</v>
      </c>
      <c r="U4856" s="28" t="str">
        <f>VLOOKUP(N4856,'散件（更新）'!B:G,6,FALSE)</f>
        <v>风机装配组件</v>
      </c>
      <c r="V4856" s="28" t="str">
        <f>VLOOKUP(N4856,'散件（更新）'!B:I,8,FALSE)</f>
        <v>6972200194428</v>
      </c>
    </row>
    <row r="4857" spans="1:22">
      <c r="A4857" s="57">
        <v>46169</v>
      </c>
      <c r="B4857" s="53" t="s">
        <v>145</v>
      </c>
      <c r="C4857" s="27" t="str">
        <f>VLOOKUP(B4857,'大货清单（不定期按GOMS更新）'!A:H,8,0)</f>
        <v>109-20410204</v>
      </c>
      <c r="D4857" s="27" t="str">
        <f>VLOOKUP(B4857,'大货清单（不定期按GOMS更新）'!A:C,3,0)</f>
        <v>CL2041B-04</v>
      </c>
      <c r="E4857" s="27" t="str">
        <f>VLOOKUP(B4857,'大货清单（不定期按GOMS更新）'!A:H,4,0)</f>
        <v>DE,FR,AT,CZ,PL,NL,UA,DK,IT</v>
      </c>
      <c r="F4857" s="27" t="str">
        <f>VLOOKUP(B4857,'大货清单（不定期按GOMS更新）'!A:H,2,0)</f>
        <v>iFloor 2 Plus</v>
      </c>
      <c r="G4857" s="28">
        <f>VLOOKUP(B4857,'大货清单（不定期按GOMS更新）'!A:I,9,FALSE)</f>
        <v>6972200199935</v>
      </c>
      <c r="H4857" s="27" t="str">
        <f>VLOOKUP(B4857,'大货清单（不定期按GOMS更新）'!A:H,7,0)</f>
        <v>White&amp;Grey</v>
      </c>
      <c r="I4857" s="27" t="str">
        <f>VLOOKUP(B4857,'大货清单（不定期按GOMS更新）'!A:F,6,FALSE)</f>
        <v>ACTIVE</v>
      </c>
      <c r="J4857" s="27" t="str">
        <f>VLOOKUP(B4857,'大货清单（不定期按GOMS更新）'!A:K,11,FALSE)</f>
        <v>6.85</v>
      </c>
      <c r="K4857" s="27" t="str">
        <f>VLOOKUP(B4857,'大货清单（不定期按GOMS更新）'!A:N,12,FALSE)</f>
        <v>674</v>
      </c>
      <c r="L4857" s="27" t="str">
        <f>VLOOKUP(B4857,'大货清单（不定期按GOMS更新）'!A:M,13,FALSE)</f>
        <v>291</v>
      </c>
      <c r="M4857" s="27" t="str">
        <f>VLOOKUP(B4857,'大货清单（不定期按GOMS更新）'!A:N,14,FALSE)</f>
        <v>336</v>
      </c>
      <c r="N4857" s="53" t="s">
        <v>1211</v>
      </c>
      <c r="O4857" s="27">
        <f>IFERROR(VLOOKUP(N4857,'散件迭代（不定期更新）'!C:J,8,FALSE),0)</f>
        <v>0</v>
      </c>
      <c r="P4857" s="27" t="str">
        <f>IFERROR(VLOOKUP(N4857,'散件（更新）'!B:H,3,FALSE),0)</f>
        <v>206-2041-0004</v>
      </c>
      <c r="Q4857" s="27" t="str">
        <f>VLOOKUP(N4857,'散件（更新）'!B:H,2,FALSE)</f>
        <v>114-20410004</v>
      </c>
      <c r="R4857" s="27" t="str">
        <f>VLOOKUP(N4857,'散件（更新）'!B:H,7,FALSE)</f>
        <v>PCBA</v>
      </c>
      <c r="S4857" s="27">
        <f>VLOOKUP(N4857,'散件（更新）'!B:E,4,FALSE)</f>
        <v>0</v>
      </c>
      <c r="T4857" s="27" t="s">
        <v>8759</v>
      </c>
      <c r="U4857" s="28" t="str">
        <f>VLOOKUP(N4857,'散件（更新）'!B:G,6,FALSE)</f>
        <v>主控板</v>
      </c>
      <c r="V4857" s="28" t="str">
        <f>VLOOKUP(N4857,'散件（更新）'!B:I,8,FALSE)</f>
        <v>6972200197139</v>
      </c>
    </row>
    <row r="4858" spans="1:22">
      <c r="A4858" s="57">
        <v>46169</v>
      </c>
      <c r="B4858" s="53" t="s">
        <v>145</v>
      </c>
      <c r="C4858" s="27" t="str">
        <f>VLOOKUP(B4858,'大货清单（不定期按GOMS更新）'!A:H,8,0)</f>
        <v>109-20410204</v>
      </c>
      <c r="D4858" s="27" t="str">
        <f>VLOOKUP(B4858,'大货清单（不定期按GOMS更新）'!A:C,3,0)</f>
        <v>CL2041B-04</v>
      </c>
      <c r="E4858" s="27" t="str">
        <f>VLOOKUP(B4858,'大货清单（不定期按GOMS更新）'!A:H,4,0)</f>
        <v>DE,FR,AT,CZ,PL,NL,UA,DK,IT</v>
      </c>
      <c r="F4858" s="27" t="str">
        <f>VLOOKUP(B4858,'大货清单（不定期按GOMS更新）'!A:H,2,0)</f>
        <v>iFloor 2 Plus</v>
      </c>
      <c r="G4858" s="28">
        <f>VLOOKUP(B4858,'大货清单（不定期按GOMS更新）'!A:I,9,FALSE)</f>
        <v>6972200199935</v>
      </c>
      <c r="H4858" s="27" t="str">
        <f>VLOOKUP(B4858,'大货清单（不定期按GOMS更新）'!A:H,7,0)</f>
        <v>White&amp;Grey</v>
      </c>
      <c r="I4858" s="27" t="str">
        <f>VLOOKUP(B4858,'大货清单（不定期按GOMS更新）'!A:F,6,FALSE)</f>
        <v>ACTIVE</v>
      </c>
      <c r="J4858" s="27" t="str">
        <f>VLOOKUP(B4858,'大货清单（不定期按GOMS更新）'!A:K,11,FALSE)</f>
        <v>6.85</v>
      </c>
      <c r="K4858" s="27" t="str">
        <f>VLOOKUP(B4858,'大货清单（不定期按GOMS更新）'!A:N,12,FALSE)</f>
        <v>674</v>
      </c>
      <c r="L4858" s="27" t="str">
        <f>VLOOKUP(B4858,'大货清单（不定期按GOMS更新）'!A:M,13,FALSE)</f>
        <v>291</v>
      </c>
      <c r="M4858" s="27" t="str">
        <f>VLOOKUP(B4858,'大货清单（不定期按GOMS更新）'!A:N,14,FALSE)</f>
        <v>336</v>
      </c>
      <c r="N4858" s="53" t="s">
        <v>1214</v>
      </c>
      <c r="O4858" s="27">
        <f>IFERROR(VLOOKUP(N4858,'散件迭代（不定期更新）'!C:J,8,FALSE),0)</f>
        <v>0</v>
      </c>
      <c r="P4858" s="27" t="str">
        <f>IFERROR(VLOOKUP(N4858,'散件（更新）'!B:H,3,FALSE),0)</f>
        <v>206-2041-0006</v>
      </c>
      <c r="Q4858" s="27" t="str">
        <f>VLOOKUP(N4858,'散件（更新）'!B:H,2,FALSE)</f>
        <v>114-20410006</v>
      </c>
      <c r="R4858" s="27" t="str">
        <f>VLOOKUP(N4858,'散件（更新）'!B:H,7,FALSE)</f>
        <v>Pump</v>
      </c>
      <c r="S4858" s="27" t="str">
        <f>VLOOKUP(N4858,'散件（更新）'!B:E,4,FALSE)</f>
        <v>https://tineco-yxzt.oss-accelerate.aliyuncs.com/20231219/9FWRU010000_1702948034501.png</v>
      </c>
      <c r="T4858" s="27" t="s">
        <v>8759</v>
      </c>
      <c r="U4858" s="28" t="str">
        <f>VLOOKUP(N4858,'散件（更新）'!B:G,6,FALSE)</f>
        <v>电磁泵</v>
      </c>
      <c r="V4858" s="28" t="str">
        <f>VLOOKUP(N4858,'散件（更新）'!B:I,8,FALSE)</f>
        <v>6972200197207</v>
      </c>
    </row>
    <row r="4859" spans="1:22">
      <c r="A4859" s="57">
        <v>46169</v>
      </c>
      <c r="B4859" s="53" t="s">
        <v>145</v>
      </c>
      <c r="C4859" s="27" t="str">
        <f>VLOOKUP(B4859,'大货清单（不定期按GOMS更新）'!A:H,8,0)</f>
        <v>109-20410204</v>
      </c>
      <c r="D4859" s="27" t="str">
        <f>VLOOKUP(B4859,'大货清单（不定期按GOMS更新）'!A:C,3,0)</f>
        <v>CL2041B-04</v>
      </c>
      <c r="E4859" s="27" t="str">
        <f>VLOOKUP(B4859,'大货清单（不定期按GOMS更新）'!A:H,4,0)</f>
        <v>DE,FR,AT,CZ,PL,NL,UA,DK,IT</v>
      </c>
      <c r="F4859" s="27" t="str">
        <f>VLOOKUP(B4859,'大货清单（不定期按GOMS更新）'!A:H,2,0)</f>
        <v>iFloor 2 Plus</v>
      </c>
      <c r="G4859" s="28">
        <f>VLOOKUP(B4859,'大货清单（不定期按GOMS更新）'!A:I,9,FALSE)</f>
        <v>6972200199935</v>
      </c>
      <c r="H4859" s="27" t="str">
        <f>VLOOKUP(B4859,'大货清单（不定期按GOMS更新）'!A:H,7,0)</f>
        <v>White&amp;Grey</v>
      </c>
      <c r="I4859" s="27" t="str">
        <f>VLOOKUP(B4859,'大货清单（不定期按GOMS更新）'!A:F,6,FALSE)</f>
        <v>ACTIVE</v>
      </c>
      <c r="J4859" s="27" t="str">
        <f>VLOOKUP(B4859,'大货清单（不定期按GOMS更新）'!A:K,11,FALSE)</f>
        <v>6.85</v>
      </c>
      <c r="K4859" s="27" t="str">
        <f>VLOOKUP(B4859,'大货清单（不定期按GOMS更新）'!A:N,12,FALSE)</f>
        <v>674</v>
      </c>
      <c r="L4859" s="27" t="str">
        <f>VLOOKUP(B4859,'大货清单（不定期按GOMS更新）'!A:M,13,FALSE)</f>
        <v>291</v>
      </c>
      <c r="M4859" s="27" t="str">
        <f>VLOOKUP(B4859,'大货清单（不定期按GOMS更新）'!A:N,14,FALSE)</f>
        <v>336</v>
      </c>
      <c r="N4859" s="53" t="s">
        <v>1043</v>
      </c>
      <c r="O4859" s="27" t="str">
        <f>IFERROR(VLOOKUP(N4859,'散件迭代（不定期更新）'!C:J,8,FALSE),0)</f>
        <v>A22</v>
      </c>
      <c r="P4859" s="27" t="str">
        <f>IFERROR(VLOOKUP(N4859,'散件（更新）'!B:H,3,FALSE),0)</f>
        <v>206-1879-0109</v>
      </c>
      <c r="Q4859" s="27" t="str">
        <f>VLOOKUP(N4859,'散件（更新）'!B:H,2,FALSE)</f>
        <v>114-18790109</v>
      </c>
      <c r="R4859" s="27" t="str">
        <f>VLOOKUP(N4859,'散件（更新）'!B:H,7,FALSE)</f>
        <v>3-In-1 Cleaning Tool</v>
      </c>
      <c r="S4859" s="27" t="str">
        <f>VLOOKUP(N4859,'散件（更新）'!B:E,4,FALSE)</f>
        <v>https://tineco-yxzt.oss-accelerate.aliyuncs.com/product/114-18790109.png</v>
      </c>
      <c r="T4859" s="27" t="s">
        <v>8759</v>
      </c>
      <c r="U4859" s="28" t="str">
        <f>VLOOKUP(N4859,'散件（更新）'!B:G,6,FALSE)</f>
        <v>AB1888清洁刷组件</v>
      </c>
      <c r="V4859" s="28" t="str">
        <f>VLOOKUP(N4859,'散件（更新）'!B:I,8,FALSE)</f>
        <v>6972200191809</v>
      </c>
    </row>
    <row r="4860" spans="1:22">
      <c r="A4860" s="57">
        <v>46169</v>
      </c>
      <c r="B4860" s="53" t="s">
        <v>145</v>
      </c>
      <c r="C4860" s="27" t="str">
        <f>VLOOKUP(B4860,'大货清单（不定期按GOMS更新）'!A:H,8,0)</f>
        <v>109-20410204</v>
      </c>
      <c r="D4860" s="27" t="str">
        <f>VLOOKUP(B4860,'大货清单（不定期按GOMS更新）'!A:C,3,0)</f>
        <v>CL2041B-04</v>
      </c>
      <c r="E4860" s="27" t="str">
        <f>VLOOKUP(B4860,'大货清单（不定期按GOMS更新）'!A:H,4,0)</f>
        <v>DE,FR,AT,CZ,PL,NL,UA,DK,IT</v>
      </c>
      <c r="F4860" s="27" t="str">
        <f>VLOOKUP(B4860,'大货清单（不定期按GOMS更新）'!A:H,2,0)</f>
        <v>iFloor 2 Plus</v>
      </c>
      <c r="G4860" s="28">
        <f>VLOOKUP(B4860,'大货清单（不定期按GOMS更新）'!A:I,9,FALSE)</f>
        <v>6972200199935</v>
      </c>
      <c r="H4860" s="27" t="str">
        <f>VLOOKUP(B4860,'大货清单（不定期按GOMS更新）'!A:H,7,0)</f>
        <v>White&amp;Grey</v>
      </c>
      <c r="I4860" s="27" t="str">
        <f>VLOOKUP(B4860,'大货清单（不定期按GOMS更新）'!A:F,6,FALSE)</f>
        <v>ACTIVE</v>
      </c>
      <c r="J4860" s="27" t="str">
        <f>VLOOKUP(B4860,'大货清单（不定期按GOMS更新）'!A:K,11,FALSE)</f>
        <v>6.85</v>
      </c>
      <c r="K4860" s="27" t="str">
        <f>VLOOKUP(B4860,'大货清单（不定期按GOMS更新）'!A:N,12,FALSE)</f>
        <v>674</v>
      </c>
      <c r="L4860" s="27" t="str">
        <f>VLOOKUP(B4860,'大货清单（不定期按GOMS更新）'!A:M,13,FALSE)</f>
        <v>291</v>
      </c>
      <c r="M4860" s="27" t="str">
        <f>VLOOKUP(B4860,'大货清单（不定期按GOMS更新）'!A:N,14,FALSE)</f>
        <v>336</v>
      </c>
      <c r="N4860" s="53" t="s">
        <v>1072</v>
      </c>
      <c r="O4860" s="27">
        <f>IFERROR(VLOOKUP(N4860,'散件迭代（不定期更新）'!C:J,8,FALSE),0)</f>
        <v>0</v>
      </c>
      <c r="P4860" s="27" t="str">
        <f>IFERROR(VLOOKUP(N4860,'散件（更新）'!B:H,3,FALSE),0)</f>
        <v>206-1879-0144</v>
      </c>
      <c r="Q4860" s="27" t="str">
        <f>VLOOKUP(N4860,'散件（更新）'!B:H,2,FALSE)</f>
        <v>114-18790144</v>
      </c>
      <c r="R4860" s="27" t="str">
        <f>VLOOKUP(N4860,'散件（更新）'!B:H,7,FALSE)</f>
        <v>scraper</v>
      </c>
      <c r="S4860" s="27" t="str">
        <f>VLOOKUP(N4860,'散件（更新）'!B:E,4,FALSE)</f>
        <v>https://tineco-yxzt.oss-accelerate.aliyuncs.com/20231227/9FWTS031100_1703640265746.png</v>
      </c>
      <c r="T4860" s="27" t="s">
        <v>8759</v>
      </c>
      <c r="U4860" s="28" t="str">
        <f>VLOOKUP(N4860,'散件（更新）'!B:G,6,FALSE)</f>
        <v>刮条组件</v>
      </c>
      <c r="V4860" s="28" t="str">
        <f>VLOOKUP(N4860,'散件（更新）'!B:I,8,FALSE)</f>
        <v>6972200192509</v>
      </c>
    </row>
    <row r="4861" spans="1:22">
      <c r="A4861" s="57">
        <v>46169</v>
      </c>
      <c r="B4861" s="53" t="s">
        <v>145</v>
      </c>
      <c r="C4861" s="27" t="str">
        <f>VLOOKUP(B4861,'大货清单（不定期按GOMS更新）'!A:H,8,0)</f>
        <v>109-20410204</v>
      </c>
      <c r="D4861" s="27" t="str">
        <f>VLOOKUP(B4861,'大货清单（不定期按GOMS更新）'!A:C,3,0)</f>
        <v>CL2041B-04</v>
      </c>
      <c r="E4861" s="27" t="str">
        <f>VLOOKUP(B4861,'大货清单（不定期按GOMS更新）'!A:H,4,0)</f>
        <v>DE,FR,AT,CZ,PL,NL,UA,DK,IT</v>
      </c>
      <c r="F4861" s="27" t="str">
        <f>VLOOKUP(B4861,'大货清单（不定期按GOMS更新）'!A:H,2,0)</f>
        <v>iFloor 2 Plus</v>
      </c>
      <c r="G4861" s="28">
        <f>VLOOKUP(B4861,'大货清单（不定期按GOMS更新）'!A:I,9,FALSE)</f>
        <v>6972200199935</v>
      </c>
      <c r="H4861" s="27" t="str">
        <f>VLOOKUP(B4861,'大货清单（不定期按GOMS更新）'!A:H,7,0)</f>
        <v>White&amp;Grey</v>
      </c>
      <c r="I4861" s="27" t="str">
        <f>VLOOKUP(B4861,'大货清单（不定期按GOMS更新）'!A:F,6,FALSE)</f>
        <v>ACTIVE</v>
      </c>
      <c r="J4861" s="27" t="str">
        <f>VLOOKUP(B4861,'大货清单（不定期按GOMS更新）'!A:K,11,FALSE)</f>
        <v>6.85</v>
      </c>
      <c r="K4861" s="27" t="str">
        <f>VLOOKUP(B4861,'大货清单（不定期按GOMS更新）'!A:N,12,FALSE)</f>
        <v>674</v>
      </c>
      <c r="L4861" s="27" t="str">
        <f>VLOOKUP(B4861,'大货清单（不定期按GOMS更新）'!A:M,13,FALSE)</f>
        <v>291</v>
      </c>
      <c r="M4861" s="27" t="str">
        <f>VLOOKUP(B4861,'大货清单（不定期按GOMS更新）'!A:N,14,FALSE)</f>
        <v>336</v>
      </c>
      <c r="N4861" s="53" t="s">
        <v>1212</v>
      </c>
      <c r="O4861" s="27">
        <f>IFERROR(VLOOKUP(N4861,'散件迭代（不定期更新）'!C:J,8,FALSE),0)</f>
        <v>0</v>
      </c>
      <c r="P4861" s="27" t="str">
        <f>IFERROR(VLOOKUP(N4861,'散件（更新）'!B:H,3,FALSE),0)</f>
        <v>206-2041-0002</v>
      </c>
      <c r="Q4861" s="27" t="str">
        <f>VLOOKUP(N4861,'散件（更新）'!B:H,2,FALSE)</f>
        <v>114-20410002</v>
      </c>
      <c r="R4861" s="27" t="str">
        <f>VLOOKUP(N4861,'散件（更新）'!B:H,7,FALSE)</f>
        <v>Clean Water Tank</v>
      </c>
      <c r="S4861" s="27" t="str">
        <f>VLOOKUP(N4861,'散件（更新）'!B:E,4,FALSE)</f>
        <v>https://tineco-yxzt.oss-accelerate.aliyuncs.com/20231219/9FWWC011100_1702948035783.png</v>
      </c>
      <c r="T4861" s="27" t="s">
        <v>8759</v>
      </c>
      <c r="U4861" s="28" t="str">
        <f>VLOOKUP(N4861,'散件（更新）'!B:G,6,FALSE)</f>
        <v>溶液桶</v>
      </c>
      <c r="V4861" s="28" t="str">
        <f>VLOOKUP(N4861,'散件（更新）'!B:I,8,FALSE)</f>
        <v>6972200195746</v>
      </c>
    </row>
    <row r="4862" spans="1:22">
      <c r="A4862" s="57">
        <v>46169</v>
      </c>
      <c r="B4862" s="53" t="s">
        <v>145</v>
      </c>
      <c r="C4862" s="27" t="str">
        <f>VLOOKUP(B4862,'大货清单（不定期按GOMS更新）'!A:H,8,0)</f>
        <v>109-20410204</v>
      </c>
      <c r="D4862" s="27" t="str">
        <f>VLOOKUP(B4862,'大货清单（不定期按GOMS更新）'!A:C,3,0)</f>
        <v>CL2041B-04</v>
      </c>
      <c r="E4862" s="27" t="str">
        <f>VLOOKUP(B4862,'大货清单（不定期按GOMS更新）'!A:H,4,0)</f>
        <v>DE,FR,AT,CZ,PL,NL,UA,DK,IT</v>
      </c>
      <c r="F4862" s="27" t="str">
        <f>VLOOKUP(B4862,'大货清单（不定期按GOMS更新）'!A:H,2,0)</f>
        <v>iFloor 2 Plus</v>
      </c>
      <c r="G4862" s="28">
        <f>VLOOKUP(B4862,'大货清单（不定期按GOMS更新）'!A:I,9,FALSE)</f>
        <v>6972200199935</v>
      </c>
      <c r="H4862" s="27" t="str">
        <f>VLOOKUP(B4862,'大货清单（不定期按GOMS更新）'!A:H,7,0)</f>
        <v>White&amp;Grey</v>
      </c>
      <c r="I4862" s="27" t="str">
        <f>VLOOKUP(B4862,'大货清单（不定期按GOMS更新）'!A:F,6,FALSE)</f>
        <v>ACTIVE</v>
      </c>
      <c r="J4862" s="27" t="str">
        <f>VLOOKUP(B4862,'大货清单（不定期按GOMS更新）'!A:K,11,FALSE)</f>
        <v>6.85</v>
      </c>
      <c r="K4862" s="27" t="str">
        <f>VLOOKUP(B4862,'大货清单（不定期按GOMS更新）'!A:N,12,FALSE)</f>
        <v>674</v>
      </c>
      <c r="L4862" s="27" t="str">
        <f>VLOOKUP(B4862,'大货清单（不定期按GOMS更新）'!A:M,13,FALSE)</f>
        <v>291</v>
      </c>
      <c r="M4862" s="27" t="str">
        <f>VLOOKUP(B4862,'大货清单（不定期按GOMS更新）'!A:N,14,FALSE)</f>
        <v>336</v>
      </c>
      <c r="N4862" s="53" t="s">
        <v>186</v>
      </c>
      <c r="O4862" s="27" t="str">
        <f>IFERROR(VLOOKUP(N4862,'散件迭代（不定期更新）'!C:J,8,FALSE),0)</f>
        <v>A46</v>
      </c>
      <c r="P4862" s="27" t="str">
        <f>IFERROR(VLOOKUP(N4862,'散件（更新）'!B:H,3,FALSE),0)</f>
        <v>206-1762-0206</v>
      </c>
      <c r="Q4862" s="27" t="str">
        <f>VLOOKUP(N4862,'散件（更新）'!B:H,2,FALSE)</f>
        <v>114-17620206</v>
      </c>
      <c r="R4862" s="27" t="str">
        <f>VLOOKUP(N4862,'散件（更新）'!B:H,7,FALSE)</f>
        <v>Dirt water tank</v>
      </c>
      <c r="S4862" s="27" t="str">
        <f>VLOOKUP(N4862,'散件（更新）'!B:E,4,FALSE)</f>
        <v>https://tineco-yxzt.oss-accelerate.aliyuncs.com/product/114-17620206.jpg</v>
      </c>
      <c r="T4862" s="27" t="s">
        <v>8759</v>
      </c>
      <c r="U4862" s="28" t="str">
        <f>VLOOKUP(N4862,'散件（更新）'!B:G,6,FALSE)</f>
        <v>回收桶组件
362-1762-1205</v>
      </c>
      <c r="V4862" s="28" t="str">
        <f>VLOOKUP(N4862,'散件（更新）'!B:I,8,FALSE)</f>
        <v>6972200193162</v>
      </c>
    </row>
    <row r="4863" spans="1:22">
      <c r="A4863" s="57">
        <v>46169</v>
      </c>
      <c r="B4863" s="53" t="s">
        <v>145</v>
      </c>
      <c r="C4863" s="27" t="str">
        <f>VLOOKUP(B4863,'大货清单（不定期按GOMS更新）'!A:H,8,0)</f>
        <v>109-20410204</v>
      </c>
      <c r="D4863" s="27" t="str">
        <f>VLOOKUP(B4863,'大货清单（不定期按GOMS更新）'!A:C,3,0)</f>
        <v>CL2041B-04</v>
      </c>
      <c r="E4863" s="27" t="str">
        <f>VLOOKUP(B4863,'大货清单（不定期按GOMS更新）'!A:H,4,0)</f>
        <v>DE,FR,AT,CZ,PL,NL,UA,DK,IT</v>
      </c>
      <c r="F4863" s="27" t="str">
        <f>VLOOKUP(B4863,'大货清单（不定期按GOMS更新）'!A:H,2,0)</f>
        <v>iFloor 2 Plus</v>
      </c>
      <c r="G4863" s="28">
        <f>VLOOKUP(B4863,'大货清单（不定期按GOMS更新）'!A:I,9,FALSE)</f>
        <v>6972200199935</v>
      </c>
      <c r="H4863" s="27" t="str">
        <f>VLOOKUP(B4863,'大货清单（不定期按GOMS更新）'!A:H,7,0)</f>
        <v>White&amp;Grey</v>
      </c>
      <c r="I4863" s="27" t="str">
        <f>VLOOKUP(B4863,'大货清单（不定期按GOMS更新）'!A:F,6,FALSE)</f>
        <v>ACTIVE</v>
      </c>
      <c r="J4863" s="27" t="str">
        <f>VLOOKUP(B4863,'大货清单（不定期按GOMS更新）'!A:K,11,FALSE)</f>
        <v>6.85</v>
      </c>
      <c r="K4863" s="27" t="str">
        <f>VLOOKUP(B4863,'大货清单（不定期按GOMS更新）'!A:N,12,FALSE)</f>
        <v>674</v>
      </c>
      <c r="L4863" s="27" t="str">
        <f>VLOOKUP(B4863,'大货清单（不定期按GOMS更新）'!A:M,13,FALSE)</f>
        <v>291</v>
      </c>
      <c r="M4863" s="27" t="str">
        <f>VLOOKUP(B4863,'大货清单（不定期按GOMS更新）'!A:N,14,FALSE)</f>
        <v>336</v>
      </c>
      <c r="N4863" s="53" t="s">
        <v>1225</v>
      </c>
      <c r="O4863" s="27">
        <f>IFERROR(VLOOKUP(N4863,'散件迭代（不定期更新）'!C:J,8,FALSE),0)</f>
        <v>0</v>
      </c>
      <c r="P4863" s="27" t="str">
        <f>IFERROR(VLOOKUP(N4863,'散件（更新）'!B:H,3,FALSE),0)</f>
        <v>206-1756-0099</v>
      </c>
      <c r="Q4863" s="27" t="str">
        <f>VLOOKUP(N4863,'散件（更新）'!B:H,2,FALSE)</f>
        <v>114-17560099</v>
      </c>
      <c r="R4863" s="27" t="str">
        <f>VLOOKUP(N4863,'散件（更新）'!B:H,7,FALSE)</f>
        <v>Repair Wheel</v>
      </c>
      <c r="S4863" s="27" t="str">
        <f>VLOOKUP(N4863,'散件（更新）'!B:E,4,FALSE)</f>
        <v>https://tineco-yxzt.oss-accelerate.aliyuncs.com/20231219/9VSRW100200_1702948075442.png</v>
      </c>
      <c r="T4863" s="27" t="s">
        <v>8759</v>
      </c>
      <c r="U4863" s="28" t="str">
        <f>VLOOKUP(N4863,'散件（更新）'!B:G,6,FALSE)</f>
        <v>地刷小轮+小轮轴组件</v>
      </c>
      <c r="V4863" s="28" t="str">
        <f>VLOOKUP(N4863,'散件（更新）'!B:I,8,FALSE)</f>
        <v>6972200194046</v>
      </c>
    </row>
    <row r="4864" spans="1:22">
      <c r="A4864" s="57">
        <v>46169</v>
      </c>
      <c r="B4864" s="53" t="s">
        <v>172</v>
      </c>
      <c r="C4864" s="27" t="str">
        <f>VLOOKUP(B4864,'大货清单（不定期按GOMS更新）'!A:H,8,0)</f>
        <v>107-19790701</v>
      </c>
      <c r="D4864" s="27" t="str">
        <f>VLOOKUP(B4864,'大货清单（不定期按GOMS更新）'!A:C,3,0)</f>
        <v>ZB1979G-01</v>
      </c>
      <c r="E4864" s="27" t="str">
        <f>VLOOKUP(B4864,'大货清单（不定期按GOMS更新）'!A:H,4,0)</f>
        <v>DE,IT,ES,FR,NL,PL,SE,BE</v>
      </c>
      <c r="F4864" s="27" t="str">
        <f>VLOOKUP(B4864,'大货清单（不定期按GOMS更新）'!A:H,2,0)</f>
        <v>PURE ONE X Pet</v>
      </c>
      <c r="G4864" s="28" t="str">
        <f>VLOOKUP(B4864,'大货清单（不定期按GOMS更新）'!A:I,9,FALSE)</f>
        <v>6972200198198,	 6972200198198</v>
      </c>
      <c r="H4864" s="27" t="str">
        <f>VLOOKUP(B4864,'大货清单（不定期按GOMS更新）'!A:H,7,0)</f>
        <v>White&amp;Black</v>
      </c>
      <c r="I4864" s="27" t="str">
        <f>VLOOKUP(B4864,'大货清单（不定期按GOMS更新）'!A:F,6,FALSE)</f>
        <v>PHASEOUT</v>
      </c>
      <c r="J4864" s="27" t="str">
        <f>VLOOKUP(B4864,'大货清单（不定期按GOMS更新）'!A:K,11,FALSE)</f>
        <v>4.95</v>
      </c>
      <c r="K4864" s="27" t="str">
        <f>VLOOKUP(B4864,'大货清单（不定期按GOMS更新）'!A:N,12,FALSE)</f>
        <v>454</v>
      </c>
      <c r="L4864" s="27" t="str">
        <f>VLOOKUP(B4864,'大货清单（不定期按GOMS更新）'!A:M,13,FALSE)</f>
        <v>229</v>
      </c>
      <c r="M4864" s="27" t="str">
        <f>VLOOKUP(B4864,'大货清单（不定期按GOMS更新）'!A:N,14,FALSE)</f>
        <v>327</v>
      </c>
      <c r="N4864" s="53" t="s">
        <v>1227</v>
      </c>
      <c r="O4864" s="27" t="str">
        <f>IFERROR(VLOOKUP(N4864,'散件迭代（不定期更新）'!C:J,8,FALSE),0)</f>
        <v>A38</v>
      </c>
      <c r="P4864" s="27" t="str">
        <f>IFERROR(VLOOKUP(N4864,'散件（更新）'!B:H,3,FALSE),0)</f>
        <v>206-1756-0235</v>
      </c>
      <c r="Q4864" s="27" t="str">
        <f>VLOOKUP(N4864,'散件（更新）'!B:H,2,FALSE)</f>
        <v>114-17560235</v>
      </c>
      <c r="R4864" s="27" t="str">
        <f>VLOOKUP(N4864,'散件（更新）'!B:H,7,FALSE)</f>
        <v>1*Pre-filter cleaning tool &amp; 2* filters</v>
      </c>
      <c r="S4864" s="27" t="str">
        <f>VLOOKUP(N4864,'散件（更新）'!B:E,4,FALSE)</f>
        <v>https://tineco-yxzt.oss-accelerate.aliyuncs.com/product/114-17560235.jpg</v>
      </c>
      <c r="T4864" s="27" t="s">
        <v>8759</v>
      </c>
      <c r="U4864" s="28" t="str">
        <f>VLOOKUP(N4864,'散件（更新）'!B:G,6,FALSE)</f>
        <v>ZB1769B 滤芯清洁刷+进风过滤棉组件*2</v>
      </c>
      <c r="V4864" s="28" t="str">
        <f>VLOOKUP(N4864,'散件（更新）'!B:I,8,FALSE)</f>
        <v>6972200191601</v>
      </c>
    </row>
    <row r="4865" spans="1:22">
      <c r="A4865" s="57">
        <v>46169</v>
      </c>
      <c r="B4865" s="53" t="s">
        <v>172</v>
      </c>
      <c r="C4865" s="27" t="str">
        <f>VLOOKUP(B4865,'大货清单（不定期按GOMS更新）'!A:H,8,0)</f>
        <v>107-19790701</v>
      </c>
      <c r="D4865" s="27" t="str">
        <f>VLOOKUP(B4865,'大货清单（不定期按GOMS更新）'!A:C,3,0)</f>
        <v>ZB1979G-01</v>
      </c>
      <c r="E4865" s="27" t="str">
        <f>VLOOKUP(B4865,'大货清单（不定期按GOMS更新）'!A:H,4,0)</f>
        <v>DE,IT,ES,FR,NL,PL,SE,BE</v>
      </c>
      <c r="F4865" s="27" t="str">
        <f>VLOOKUP(B4865,'大货清单（不定期按GOMS更新）'!A:H,2,0)</f>
        <v>PURE ONE X Pet</v>
      </c>
      <c r="G4865" s="28" t="str">
        <f>VLOOKUP(B4865,'大货清单（不定期按GOMS更新）'!A:I,9,FALSE)</f>
        <v>6972200198198,	 6972200198198</v>
      </c>
      <c r="H4865" s="27" t="str">
        <f>VLOOKUP(B4865,'大货清单（不定期按GOMS更新）'!A:H,7,0)</f>
        <v>White&amp;Black</v>
      </c>
      <c r="I4865" s="27" t="str">
        <f>VLOOKUP(B4865,'大货清单（不定期按GOMS更新）'!A:F,6,FALSE)</f>
        <v>PHASEOUT</v>
      </c>
      <c r="J4865" s="27" t="str">
        <f>VLOOKUP(B4865,'大货清单（不定期按GOMS更新）'!A:K,11,FALSE)</f>
        <v>4.95</v>
      </c>
      <c r="K4865" s="27" t="str">
        <f>VLOOKUP(B4865,'大货清单（不定期按GOMS更新）'!A:N,12,FALSE)</f>
        <v>454</v>
      </c>
      <c r="L4865" s="27" t="str">
        <f>VLOOKUP(B4865,'大货清单（不定期按GOMS更新）'!A:M,13,FALSE)</f>
        <v>229</v>
      </c>
      <c r="M4865" s="27" t="str">
        <f>VLOOKUP(B4865,'大货清单（不定期按GOMS更新）'!A:N,14,FALSE)</f>
        <v>327</v>
      </c>
      <c r="N4865" s="53" t="s">
        <v>1228</v>
      </c>
      <c r="O4865" s="27">
        <f>IFERROR(VLOOKUP(N4865,'散件迭代（不定期更新）'!C:J,8,FALSE),0)</f>
        <v>0</v>
      </c>
      <c r="P4865" s="27" t="str">
        <f>IFERROR(VLOOKUP(N4865,'散件（更新）'!B:H,3,FALSE),0)</f>
        <v>206-1756-0204</v>
      </c>
      <c r="Q4865" s="27" t="str">
        <f>VLOOKUP(N4865,'散件（更新）'!B:H,2,FALSE)</f>
        <v>114-17560204</v>
      </c>
      <c r="R4865" s="27" t="str">
        <f>VLOOKUP(N4865,'散件（更新）'!B:H,7,FALSE)</f>
        <v>FILTER</v>
      </c>
      <c r="S4865" s="27" t="str">
        <f>VLOOKUP(N4865,'散件（更新）'!B:E,4,FALSE)</f>
        <v>https://tineco-yxzt.oss-accelerate.aliyuncs.com/product/114-17560204.jpg</v>
      </c>
      <c r="T4865" s="27" t="s">
        <v>8759</v>
      </c>
      <c r="U4865" s="28" t="str">
        <f>VLOOKUP(N4865,'散件（更新）'!B:G,6,FALSE)</f>
        <v>ZB1756 进风滤棉组件</v>
      </c>
      <c r="V4865" s="28" t="str">
        <f>VLOOKUP(N4865,'散件（更新）'!B:I,8,FALSE)</f>
        <v>6972200191182</v>
      </c>
    </row>
    <row r="4866" spans="1:22">
      <c r="A4866" s="57">
        <v>46169</v>
      </c>
      <c r="B4866" s="53" t="s">
        <v>172</v>
      </c>
      <c r="C4866" s="27" t="str">
        <f>VLOOKUP(B4866,'大货清单（不定期按GOMS更新）'!A:H,8,0)</f>
        <v>107-19790701</v>
      </c>
      <c r="D4866" s="27" t="str">
        <f>VLOOKUP(B4866,'大货清单（不定期按GOMS更新）'!A:C,3,0)</f>
        <v>ZB1979G-01</v>
      </c>
      <c r="E4866" s="27" t="str">
        <f>VLOOKUP(B4866,'大货清单（不定期按GOMS更新）'!A:H,4,0)</f>
        <v>DE,IT,ES,FR,NL,PL,SE,BE</v>
      </c>
      <c r="F4866" s="27" t="str">
        <f>VLOOKUP(B4866,'大货清单（不定期按GOMS更新）'!A:H,2,0)</f>
        <v>PURE ONE X Pet</v>
      </c>
      <c r="G4866" s="28" t="str">
        <f>VLOOKUP(B4866,'大货清单（不定期按GOMS更新）'!A:I,9,FALSE)</f>
        <v>6972200198198,	 6972200198198</v>
      </c>
      <c r="H4866" s="27" t="str">
        <f>VLOOKUP(B4866,'大货清单（不定期按GOMS更新）'!A:H,7,0)</f>
        <v>White&amp;Black</v>
      </c>
      <c r="I4866" s="27" t="str">
        <f>VLOOKUP(B4866,'大货清单（不定期按GOMS更新）'!A:F,6,FALSE)</f>
        <v>PHASEOUT</v>
      </c>
      <c r="J4866" s="27" t="str">
        <f>VLOOKUP(B4866,'大货清单（不定期按GOMS更新）'!A:K,11,FALSE)</f>
        <v>4.95</v>
      </c>
      <c r="K4866" s="27" t="str">
        <f>VLOOKUP(B4866,'大货清单（不定期按GOMS更新）'!A:N,12,FALSE)</f>
        <v>454</v>
      </c>
      <c r="L4866" s="27" t="str">
        <f>VLOOKUP(B4866,'大货清单（不定期按GOMS更新）'!A:M,13,FALSE)</f>
        <v>229</v>
      </c>
      <c r="M4866" s="27" t="str">
        <f>VLOOKUP(B4866,'大货清单（不定期按GOMS更新）'!A:N,14,FALSE)</f>
        <v>327</v>
      </c>
      <c r="N4866" s="53" t="s">
        <v>252</v>
      </c>
      <c r="O4866" s="27">
        <f>IFERROR(VLOOKUP(N4866,'散件迭代（不定期更新）'!C:J,8,FALSE),0)</f>
        <v>0</v>
      </c>
      <c r="P4866" s="27" t="str">
        <f>IFERROR(VLOOKUP(N4866,'散件（更新）'!B:H,3,FALSE),0)</f>
        <v>206-1769-0233</v>
      </c>
      <c r="Q4866" s="27" t="str">
        <f>VLOOKUP(N4866,'散件（更新）'!B:H,2,FALSE)</f>
        <v>114-17690233</v>
      </c>
      <c r="R4866" s="27" t="str">
        <f>VLOOKUP(N4866,'散件（更新）'!B:H,7,FALSE)</f>
        <v>Hair cleaning tool</v>
      </c>
      <c r="S4866" s="27" t="str">
        <f>VLOOKUP(N4866,'散件（更新）'!B:E,4,FALSE)</f>
        <v>https://tineco-yxzt.oss-accelerate.aliyuncs.com/product/114-17690233.png</v>
      </c>
      <c r="T4866" s="27" t="s">
        <v>8759</v>
      </c>
      <c r="U4866" s="28" t="str">
        <f>VLOOKUP(N4866,'散件（更新）'!B:G,6,FALSE)</f>
        <v>ZB1769B 清洁刷植毛组件</v>
      </c>
      <c r="V4866" s="28" t="str">
        <f>VLOOKUP(N4866,'散件（更新）'!B:I,8,FALSE)</f>
        <v>6972200191151</v>
      </c>
    </row>
    <row r="4867" spans="1:22">
      <c r="A4867" s="57">
        <v>46169</v>
      </c>
      <c r="B4867" s="53" t="s">
        <v>172</v>
      </c>
      <c r="C4867" s="27" t="str">
        <f>VLOOKUP(B4867,'大货清单（不定期按GOMS更新）'!A:H,8,0)</f>
        <v>107-19790701</v>
      </c>
      <c r="D4867" s="27" t="str">
        <f>VLOOKUP(B4867,'大货清单（不定期按GOMS更新）'!A:C,3,0)</f>
        <v>ZB1979G-01</v>
      </c>
      <c r="E4867" s="27" t="str">
        <f>VLOOKUP(B4867,'大货清单（不定期按GOMS更新）'!A:H,4,0)</f>
        <v>DE,IT,ES,FR,NL,PL,SE,BE</v>
      </c>
      <c r="F4867" s="27" t="str">
        <f>VLOOKUP(B4867,'大货清单（不定期按GOMS更新）'!A:H,2,0)</f>
        <v>PURE ONE X Pet</v>
      </c>
      <c r="G4867" s="28" t="str">
        <f>VLOOKUP(B4867,'大货清单（不定期按GOMS更新）'!A:I,9,FALSE)</f>
        <v>6972200198198,	 6972200198198</v>
      </c>
      <c r="H4867" s="27" t="str">
        <f>VLOOKUP(B4867,'大货清单（不定期按GOMS更新）'!A:H,7,0)</f>
        <v>White&amp;Black</v>
      </c>
      <c r="I4867" s="27" t="str">
        <f>VLOOKUP(B4867,'大货清单（不定期按GOMS更新）'!A:F,6,FALSE)</f>
        <v>PHASEOUT</v>
      </c>
      <c r="J4867" s="27" t="str">
        <f>VLOOKUP(B4867,'大货清单（不定期按GOMS更新）'!A:K,11,FALSE)</f>
        <v>4.95</v>
      </c>
      <c r="K4867" s="27" t="str">
        <f>VLOOKUP(B4867,'大货清单（不定期按GOMS更新）'!A:N,12,FALSE)</f>
        <v>454</v>
      </c>
      <c r="L4867" s="27" t="str">
        <f>VLOOKUP(B4867,'大货清单（不定期按GOMS更新）'!A:M,13,FALSE)</f>
        <v>229</v>
      </c>
      <c r="M4867" s="27" t="str">
        <f>VLOOKUP(B4867,'大货清单（不定期按GOMS更新）'!A:N,14,FALSE)</f>
        <v>327</v>
      </c>
      <c r="N4867" s="53" t="s">
        <v>1376</v>
      </c>
      <c r="O4867" s="27" t="str">
        <f>IFERROR(VLOOKUP(N4867,'散件迭代（不定期更新）'!C:J,8,FALSE),0)</f>
        <v>A14</v>
      </c>
      <c r="P4867" s="27" t="str">
        <f>IFERROR(VLOOKUP(N4867,'散件（更新）'!B:H,3,FALSE),0)</f>
        <v>206-1873-0214</v>
      </c>
      <c r="Q4867" s="27" t="str">
        <f>VLOOKUP(N4867,'散件（更新）'!B:H,2,FALSE)</f>
        <v>114-18730214</v>
      </c>
      <c r="R4867" s="27" t="str">
        <f>VLOOKUP(N4867,'散件（更新）'!B:H,7,FALSE)</f>
        <v>Crevice &amp; 2-In-1 Dusting Brush</v>
      </c>
      <c r="S4867" s="27" t="str">
        <f>VLOOKUP(N4867,'散件（更新）'!B:E,4,FALSE)</f>
        <v>https://tineco-yxzt.oss-accelerate.aliyuncs.com/product/114-18730214.png</v>
      </c>
      <c r="T4867" s="27" t="s">
        <v>8759</v>
      </c>
      <c r="U4867" s="28" t="str">
        <f>VLOOKUP(N4867,'散件（更新）'!B:G,6,FALSE)</f>
        <v xml:space="preserve">组合刷组件+扁吸组件 </v>
      </c>
      <c r="V4867" s="28" t="str">
        <f>VLOOKUP(N4867,'散件（更新）'!B:I,8,FALSE)</f>
        <v>6972200191489</v>
      </c>
    </row>
    <row r="4868" spans="1:22">
      <c r="A4868" s="57">
        <v>46169</v>
      </c>
      <c r="B4868" s="53" t="s">
        <v>172</v>
      </c>
      <c r="C4868" s="27" t="str">
        <f>VLOOKUP(B4868,'大货清单（不定期按GOMS更新）'!A:H,8,0)</f>
        <v>107-19790701</v>
      </c>
      <c r="D4868" s="27" t="str">
        <f>VLOOKUP(B4868,'大货清单（不定期按GOMS更新）'!A:C,3,0)</f>
        <v>ZB1979G-01</v>
      </c>
      <c r="E4868" s="27" t="str">
        <f>VLOOKUP(B4868,'大货清单（不定期按GOMS更新）'!A:H,4,0)</f>
        <v>DE,IT,ES,FR,NL,PL,SE,BE</v>
      </c>
      <c r="F4868" s="27" t="str">
        <f>VLOOKUP(B4868,'大货清单（不定期按GOMS更新）'!A:H,2,0)</f>
        <v>PURE ONE X Pet</v>
      </c>
      <c r="G4868" s="28" t="str">
        <f>VLOOKUP(B4868,'大货清单（不定期按GOMS更新）'!A:I,9,FALSE)</f>
        <v>6972200198198,	 6972200198198</v>
      </c>
      <c r="H4868" s="27" t="str">
        <f>VLOOKUP(B4868,'大货清单（不定期按GOMS更新）'!A:H,7,0)</f>
        <v>White&amp;Black</v>
      </c>
      <c r="I4868" s="27" t="str">
        <f>VLOOKUP(B4868,'大货清单（不定期按GOMS更新）'!A:F,6,FALSE)</f>
        <v>PHASEOUT</v>
      </c>
      <c r="J4868" s="27" t="str">
        <f>VLOOKUP(B4868,'大货清单（不定期按GOMS更新）'!A:K,11,FALSE)</f>
        <v>4.95</v>
      </c>
      <c r="K4868" s="27" t="str">
        <f>VLOOKUP(B4868,'大货清单（不定期按GOMS更新）'!A:N,12,FALSE)</f>
        <v>454</v>
      </c>
      <c r="L4868" s="27" t="str">
        <f>VLOOKUP(B4868,'大货清单（不定期按GOMS更新）'!A:M,13,FALSE)</f>
        <v>229</v>
      </c>
      <c r="M4868" s="27" t="str">
        <f>VLOOKUP(B4868,'大货清单（不定期按GOMS更新）'!A:N,14,FALSE)</f>
        <v>327</v>
      </c>
      <c r="N4868" s="53" t="s">
        <v>1416</v>
      </c>
      <c r="O4868" s="27">
        <f>IFERROR(VLOOKUP(N4868,'散件迭代（不定期更新）'!C:J,8,FALSE),0)</f>
        <v>0</v>
      </c>
      <c r="P4868" s="27" t="str">
        <f>IFERROR(VLOOKUP(N4868,'散件（更新）'!B:H,3,FALSE),0)</f>
        <v>206-1979-0205</v>
      </c>
      <c r="Q4868" s="27" t="str">
        <f>VLOOKUP(N4868,'散件（更新）'!B:H,2,FALSE)</f>
        <v>114-19790205</v>
      </c>
      <c r="R4868" s="27" t="str">
        <f>VLOOKUP(N4868,'散件（更新）'!B:H,7,FALSE)</f>
        <v>2*Filter&amp;1*HEPA</v>
      </c>
      <c r="S4868" s="27" t="str">
        <f>VLOOKUP(N4868,'散件（更新）'!B:E,4,FALSE)</f>
        <v>https://tineco-yxzt.oss-accelerate.aliyuncs.com/product/114-19790205.jpg</v>
      </c>
      <c r="T4868" s="27" t="s">
        <v>8759</v>
      </c>
      <c r="U4868" s="28" t="str">
        <f>VLOOKUP(N4868,'散件（更新）'!B:G,6,FALSE)</f>
        <v>2*滤芯+1*HEPA（彩盒）</v>
      </c>
      <c r="V4868" s="28" t="str">
        <f>VLOOKUP(N4868,'散件（更新）'!B:I,8,FALSE)</f>
        <v>6972200192967</v>
      </c>
    </row>
    <row r="4869" spans="1:22">
      <c r="A4869" s="57">
        <v>46169</v>
      </c>
      <c r="B4869" s="53" t="s">
        <v>172</v>
      </c>
      <c r="C4869" s="27" t="str">
        <f>VLOOKUP(B4869,'大货清单（不定期按GOMS更新）'!A:H,8,0)</f>
        <v>107-19790701</v>
      </c>
      <c r="D4869" s="27" t="str">
        <f>VLOOKUP(B4869,'大货清单（不定期按GOMS更新）'!A:C,3,0)</f>
        <v>ZB1979G-01</v>
      </c>
      <c r="E4869" s="27" t="str">
        <f>VLOOKUP(B4869,'大货清单（不定期按GOMS更新）'!A:H,4,0)</f>
        <v>DE,IT,ES,FR,NL,PL,SE,BE</v>
      </c>
      <c r="F4869" s="27" t="str">
        <f>VLOOKUP(B4869,'大货清单（不定期按GOMS更新）'!A:H,2,0)</f>
        <v>PURE ONE X Pet</v>
      </c>
      <c r="G4869" s="28" t="str">
        <f>VLOOKUP(B4869,'大货清单（不定期按GOMS更新）'!A:I,9,FALSE)</f>
        <v>6972200198198,	 6972200198198</v>
      </c>
      <c r="H4869" s="27" t="str">
        <f>VLOOKUP(B4869,'大货清单（不定期按GOMS更新）'!A:H,7,0)</f>
        <v>White&amp;Black</v>
      </c>
      <c r="I4869" s="27" t="str">
        <f>VLOOKUP(B4869,'大货清单（不定期按GOMS更新）'!A:F,6,FALSE)</f>
        <v>PHASEOUT</v>
      </c>
      <c r="J4869" s="27" t="str">
        <f>VLOOKUP(B4869,'大货清单（不定期按GOMS更新）'!A:K,11,FALSE)</f>
        <v>4.95</v>
      </c>
      <c r="K4869" s="27" t="str">
        <f>VLOOKUP(B4869,'大货清单（不定期按GOMS更新）'!A:N,12,FALSE)</f>
        <v>454</v>
      </c>
      <c r="L4869" s="27" t="str">
        <f>VLOOKUP(B4869,'大货清单（不定期按GOMS更新）'!A:M,13,FALSE)</f>
        <v>229</v>
      </c>
      <c r="M4869" s="27" t="str">
        <f>VLOOKUP(B4869,'大货清单（不定期按GOMS更新）'!A:N,14,FALSE)</f>
        <v>327</v>
      </c>
      <c r="N4869" s="53" t="s">
        <v>1353</v>
      </c>
      <c r="O4869" s="27" t="str">
        <f>IFERROR(VLOOKUP(N4869,'散件迭代（不定期更新）'!C:J,8,FALSE),0)</f>
        <v>A36</v>
      </c>
      <c r="P4869" s="27" t="str">
        <f>IFERROR(VLOOKUP(N4869,'散件（更新）'!B:H,3,FALSE),0)</f>
        <v>206-1965-0504</v>
      </c>
      <c r="Q4869" s="27" t="str">
        <f>VLOOKUP(N4869,'散件（更新）'!B:H,2,FALSE)</f>
        <v>114-19650504</v>
      </c>
      <c r="R4869" s="27" t="str">
        <f>VLOOKUP(N4869,'散件（更新）'!B:H,7,FALSE)</f>
        <v>Carpet Brush</v>
      </c>
      <c r="S4869" s="27" t="str">
        <f>VLOOKUP(N4869,'散件（更新）'!B:E,4,FALSE)</f>
        <v>https://tineco-yxzt.oss-accelerate.aliyuncs.com/20231219/9VSBP111400_1702948062241.png</v>
      </c>
      <c r="T4869" s="27" t="s">
        <v>8759</v>
      </c>
      <c r="U4869" s="28" t="str">
        <f>VLOOKUP(N4869,'散件（更新）'!B:G,6,FALSE)</f>
        <v>FB2116地毯刷</v>
      </c>
      <c r="V4869" s="28" t="str">
        <f>VLOOKUP(N4869,'散件（更新）'!B:I,8,FALSE)</f>
        <v>6972200198815</v>
      </c>
    </row>
    <row r="4870" spans="1:22">
      <c r="A4870" s="57">
        <v>46169</v>
      </c>
      <c r="B4870" s="53" t="s">
        <v>172</v>
      </c>
      <c r="C4870" s="27" t="str">
        <f>VLOOKUP(B4870,'大货清单（不定期按GOMS更新）'!A:H,8,0)</f>
        <v>107-19790701</v>
      </c>
      <c r="D4870" s="27" t="str">
        <f>VLOOKUP(B4870,'大货清单（不定期按GOMS更新）'!A:C,3,0)</f>
        <v>ZB1979G-01</v>
      </c>
      <c r="E4870" s="27" t="str">
        <f>VLOOKUP(B4870,'大货清单（不定期按GOMS更新）'!A:H,4,0)</f>
        <v>DE,IT,ES,FR,NL,PL,SE,BE</v>
      </c>
      <c r="F4870" s="27" t="str">
        <f>VLOOKUP(B4870,'大货清单（不定期按GOMS更新）'!A:H,2,0)</f>
        <v>PURE ONE X Pet</v>
      </c>
      <c r="G4870" s="28" t="str">
        <f>VLOOKUP(B4870,'大货清单（不定期按GOMS更新）'!A:I,9,FALSE)</f>
        <v>6972200198198,	 6972200198198</v>
      </c>
      <c r="H4870" s="27" t="str">
        <f>VLOOKUP(B4870,'大货清单（不定期按GOMS更新）'!A:H,7,0)</f>
        <v>White&amp;Black</v>
      </c>
      <c r="I4870" s="27" t="str">
        <f>VLOOKUP(B4870,'大货清单（不定期按GOMS更新）'!A:F,6,FALSE)</f>
        <v>PHASEOUT</v>
      </c>
      <c r="J4870" s="27" t="str">
        <f>VLOOKUP(B4870,'大货清单（不定期按GOMS更新）'!A:K,11,FALSE)</f>
        <v>4.95</v>
      </c>
      <c r="K4870" s="27" t="str">
        <f>VLOOKUP(B4870,'大货清单（不定期按GOMS更新）'!A:N,12,FALSE)</f>
        <v>454</v>
      </c>
      <c r="L4870" s="27" t="str">
        <f>VLOOKUP(B4870,'大货清单（不定期按GOMS更新）'!A:M,13,FALSE)</f>
        <v>229</v>
      </c>
      <c r="M4870" s="27" t="str">
        <f>VLOOKUP(B4870,'大货清单（不定期按GOMS更新）'!A:N,14,FALSE)</f>
        <v>327</v>
      </c>
      <c r="N4870" s="53" t="s">
        <v>1419</v>
      </c>
      <c r="O4870" s="27">
        <f>IFERROR(VLOOKUP(N4870,'散件迭代（不定期更新）'!C:J,8,FALSE),0)</f>
        <v>0</v>
      </c>
      <c r="P4870" s="27" t="str">
        <f>IFERROR(VLOOKUP(N4870,'散件（更新）'!B:H,3,FALSE),0)</f>
        <v>206-1979-0601</v>
      </c>
      <c r="Q4870" s="27" t="str">
        <f>VLOOKUP(N4870,'散件（更新）'!B:H,2,FALSE)</f>
        <v>114-19790601</v>
      </c>
      <c r="R4870" s="27" t="str">
        <f>VLOOKUP(N4870,'散件（更新）'!B:H,7,FALSE)</f>
        <v>Dustbin</v>
      </c>
      <c r="S4870" s="27" t="str">
        <f>VLOOKUP(N4870,'散件（更新）'!B:E,4,FALSE)</f>
        <v>https://tineco-yxzt.oss-accelerate.aliyuncs.com/20231219/9VSDB101300_1702948063809.png</v>
      </c>
      <c r="T4870" s="27" t="s">
        <v>8759</v>
      </c>
      <c r="U4870" s="28" t="str">
        <f>VLOOKUP(N4870,'散件（更新）'!B:G,6,FALSE)</f>
        <v>尘桶组件黑色3pin</v>
      </c>
      <c r="V4870" s="28">
        <f>VLOOKUP(N4870,'散件（更新）'!B:I,8,FALSE)</f>
        <v>6972200199126</v>
      </c>
    </row>
    <row r="4871" spans="1:22">
      <c r="A4871" s="57">
        <v>46169</v>
      </c>
      <c r="B4871" s="53" t="s">
        <v>172</v>
      </c>
      <c r="C4871" s="27" t="str">
        <f>VLOOKUP(B4871,'大货清单（不定期按GOMS更新）'!A:H,8,0)</f>
        <v>107-19790701</v>
      </c>
      <c r="D4871" s="27" t="str">
        <f>VLOOKUP(B4871,'大货清单（不定期按GOMS更新）'!A:C,3,0)</f>
        <v>ZB1979G-01</v>
      </c>
      <c r="E4871" s="27" t="str">
        <f>VLOOKUP(B4871,'大货清单（不定期按GOMS更新）'!A:H,4,0)</f>
        <v>DE,IT,ES,FR,NL,PL,SE,BE</v>
      </c>
      <c r="F4871" s="27" t="str">
        <f>VLOOKUP(B4871,'大货清单（不定期按GOMS更新）'!A:H,2,0)</f>
        <v>PURE ONE X Pet</v>
      </c>
      <c r="G4871" s="28" t="str">
        <f>VLOOKUP(B4871,'大货清单（不定期按GOMS更新）'!A:I,9,FALSE)</f>
        <v>6972200198198,	 6972200198198</v>
      </c>
      <c r="H4871" s="27" t="str">
        <f>VLOOKUP(B4871,'大货清单（不定期按GOMS更新）'!A:H,7,0)</f>
        <v>White&amp;Black</v>
      </c>
      <c r="I4871" s="27" t="str">
        <f>VLOOKUP(B4871,'大货清单（不定期按GOMS更新）'!A:F,6,FALSE)</f>
        <v>PHASEOUT</v>
      </c>
      <c r="J4871" s="27" t="str">
        <f>VLOOKUP(B4871,'大货清单（不定期按GOMS更新）'!A:K,11,FALSE)</f>
        <v>4.95</v>
      </c>
      <c r="K4871" s="27" t="str">
        <f>VLOOKUP(B4871,'大货清单（不定期按GOMS更新）'!A:N,12,FALSE)</f>
        <v>454</v>
      </c>
      <c r="L4871" s="27" t="str">
        <f>VLOOKUP(B4871,'大货清单（不定期按GOMS更新）'!A:M,13,FALSE)</f>
        <v>229</v>
      </c>
      <c r="M4871" s="27" t="str">
        <f>VLOOKUP(B4871,'大货清单（不定期按GOMS更新）'!A:N,14,FALSE)</f>
        <v>327</v>
      </c>
      <c r="N4871" s="53" t="s">
        <v>1409</v>
      </c>
      <c r="O4871" s="27">
        <f>IFERROR(VLOOKUP(N4871,'散件迭代（不定期更新）'!C:J,8,FALSE),0)</f>
        <v>0</v>
      </c>
      <c r="P4871" s="27" t="str">
        <f>IFERROR(VLOOKUP(N4871,'散件（更新）'!B:H,3,FALSE),0)</f>
        <v>206-1979-0206</v>
      </c>
      <c r="Q4871" s="27" t="str">
        <f>VLOOKUP(N4871,'散件（更新）'!B:H,2,FALSE)</f>
        <v>114-19790206</v>
      </c>
      <c r="R4871" s="27" t="str">
        <f>VLOOKUP(N4871,'散件（更新）'!B:H,7,FALSE)</f>
        <v>HEPA Cover</v>
      </c>
      <c r="S4871" s="27" t="str">
        <f>VLOOKUP(N4871,'散件（更新）'!B:E,4,FALSE)</f>
        <v>https://tineco-yxzt.oss-accelerate.aliyuncs.com/product/114-19790206.jpg</v>
      </c>
      <c r="T4871" s="27" t="s">
        <v>8759</v>
      </c>
      <c r="U4871" s="28" t="str">
        <f>VLOOKUP(N4871,'散件（更新）'!B:G,6,FALSE)</f>
        <v>出风板组件</v>
      </c>
      <c r="V4871" s="28" t="str">
        <f>VLOOKUP(N4871,'散件（更新）'!B:I,8,FALSE)</f>
        <v>6972200192974</v>
      </c>
    </row>
    <row r="4872" spans="1:22">
      <c r="A4872" s="57">
        <v>46169</v>
      </c>
      <c r="B4872" s="53" t="s">
        <v>172</v>
      </c>
      <c r="C4872" s="27" t="str">
        <f>VLOOKUP(B4872,'大货清单（不定期按GOMS更新）'!A:H,8,0)</f>
        <v>107-19790701</v>
      </c>
      <c r="D4872" s="27" t="str">
        <f>VLOOKUP(B4872,'大货清单（不定期按GOMS更新）'!A:C,3,0)</f>
        <v>ZB1979G-01</v>
      </c>
      <c r="E4872" s="27" t="str">
        <f>VLOOKUP(B4872,'大货清单（不定期按GOMS更新）'!A:H,4,0)</f>
        <v>DE,IT,ES,FR,NL,PL,SE,BE</v>
      </c>
      <c r="F4872" s="27" t="str">
        <f>VLOOKUP(B4872,'大货清单（不定期按GOMS更新）'!A:H,2,0)</f>
        <v>PURE ONE X Pet</v>
      </c>
      <c r="G4872" s="28" t="str">
        <f>VLOOKUP(B4872,'大货清单（不定期按GOMS更新）'!A:I,9,FALSE)</f>
        <v>6972200198198,	 6972200198198</v>
      </c>
      <c r="H4872" s="27" t="str">
        <f>VLOOKUP(B4872,'大货清单（不定期按GOMS更新）'!A:H,7,0)</f>
        <v>White&amp;Black</v>
      </c>
      <c r="I4872" s="27" t="str">
        <f>VLOOKUP(B4872,'大货清单（不定期按GOMS更新）'!A:F,6,FALSE)</f>
        <v>PHASEOUT</v>
      </c>
      <c r="J4872" s="27" t="str">
        <f>VLOOKUP(B4872,'大货清单（不定期按GOMS更新）'!A:K,11,FALSE)</f>
        <v>4.95</v>
      </c>
      <c r="K4872" s="27" t="str">
        <f>VLOOKUP(B4872,'大货清单（不定期按GOMS更新）'!A:N,12,FALSE)</f>
        <v>454</v>
      </c>
      <c r="L4872" s="27" t="str">
        <f>VLOOKUP(B4872,'大货清单（不定期按GOMS更新）'!A:M,13,FALSE)</f>
        <v>229</v>
      </c>
      <c r="M4872" s="27" t="str">
        <f>VLOOKUP(B4872,'大货清单（不定期按GOMS更新）'!A:N,14,FALSE)</f>
        <v>327</v>
      </c>
      <c r="N4872" s="53" t="s">
        <v>1415</v>
      </c>
      <c r="O4872" s="27">
        <f>IFERROR(VLOOKUP(N4872,'散件迭代（不定期更新）'!C:J,8,FALSE),0)</f>
        <v>0</v>
      </c>
      <c r="P4872" s="27" t="str">
        <f>IFERROR(VLOOKUP(N4872,'散件（更新）'!B:H,3,FALSE),0)</f>
        <v>206-1979-0203</v>
      </c>
      <c r="Q4872" s="27" t="str">
        <f>VLOOKUP(N4872,'散件（更新）'!B:H,2,FALSE)</f>
        <v>114-19790203</v>
      </c>
      <c r="R4872" s="27" t="str">
        <f>VLOOKUP(N4872,'散件（更新）'!B:H,7,FALSE)</f>
        <v>Filter holder</v>
      </c>
      <c r="S4872" s="27" t="str">
        <f>VLOOKUP(N4872,'散件（更新）'!B:E,4,FALSE)</f>
        <v>https://tineco-yxzt.oss-accelerate.aliyuncs.com/product/114-19790203.jpg</v>
      </c>
      <c r="T4872" s="27" t="s">
        <v>8759</v>
      </c>
      <c r="U4872" s="28" t="str">
        <f>VLOOKUP(N4872,'散件（更新）'!B:G,6,FALSE)</f>
        <v>网孔过滤器</v>
      </c>
      <c r="V4872" s="28" t="str">
        <f>VLOOKUP(N4872,'散件（更新）'!B:I,8,FALSE)</f>
        <v>6972200192943</v>
      </c>
    </row>
    <row r="4873" spans="1:22">
      <c r="A4873" s="57">
        <v>46169</v>
      </c>
      <c r="B4873" s="53" t="s">
        <v>172</v>
      </c>
      <c r="C4873" s="27" t="str">
        <f>VLOOKUP(B4873,'大货清单（不定期按GOMS更新）'!A:H,8,0)</f>
        <v>107-19790701</v>
      </c>
      <c r="D4873" s="27" t="str">
        <f>VLOOKUP(B4873,'大货清单（不定期按GOMS更新）'!A:C,3,0)</f>
        <v>ZB1979G-01</v>
      </c>
      <c r="E4873" s="27" t="str">
        <f>VLOOKUP(B4873,'大货清单（不定期按GOMS更新）'!A:H,4,0)</f>
        <v>DE,IT,ES,FR,NL,PL,SE,BE</v>
      </c>
      <c r="F4873" s="27" t="str">
        <f>VLOOKUP(B4873,'大货清单（不定期按GOMS更新）'!A:H,2,0)</f>
        <v>PURE ONE X Pet</v>
      </c>
      <c r="G4873" s="28" t="str">
        <f>VLOOKUP(B4873,'大货清单（不定期按GOMS更新）'!A:I,9,FALSE)</f>
        <v>6972200198198,	 6972200198198</v>
      </c>
      <c r="H4873" s="27" t="str">
        <f>VLOOKUP(B4873,'大货清单（不定期按GOMS更新）'!A:H,7,0)</f>
        <v>White&amp;Black</v>
      </c>
      <c r="I4873" s="27" t="str">
        <f>VLOOKUP(B4873,'大货清单（不定期按GOMS更新）'!A:F,6,FALSE)</f>
        <v>PHASEOUT</v>
      </c>
      <c r="J4873" s="27" t="str">
        <f>VLOOKUP(B4873,'大货清单（不定期按GOMS更新）'!A:K,11,FALSE)</f>
        <v>4.95</v>
      </c>
      <c r="K4873" s="27" t="str">
        <f>VLOOKUP(B4873,'大货清单（不定期按GOMS更新）'!A:N,12,FALSE)</f>
        <v>454</v>
      </c>
      <c r="L4873" s="27" t="str">
        <f>VLOOKUP(B4873,'大货清单（不定期按GOMS更新）'!A:M,13,FALSE)</f>
        <v>229</v>
      </c>
      <c r="M4873" s="27" t="str">
        <f>VLOOKUP(B4873,'大货清单（不定期按GOMS更新）'!A:N,14,FALSE)</f>
        <v>327</v>
      </c>
      <c r="N4873" s="53" t="s">
        <v>1363</v>
      </c>
      <c r="O4873" s="27" t="str">
        <f>IFERROR(VLOOKUP(N4873,'散件迭代（不定期更新）'!C:J,8,FALSE),0)</f>
        <v>A12</v>
      </c>
      <c r="P4873" s="27" t="str">
        <f>IFERROR(VLOOKUP(N4873,'散件（更新）'!B:H,3,FALSE),0)</f>
        <v>206-1873-0010</v>
      </c>
      <c r="Q4873" s="27" t="str">
        <f>VLOOKUP(N4873,'散件（更新）'!B:H,2,FALSE)</f>
        <v>114-18730010</v>
      </c>
      <c r="R4873" s="27" t="str">
        <f>VLOOKUP(N4873,'散件（更新）'!B:H,7,FALSE)</f>
        <v>Accessory Kit</v>
      </c>
      <c r="S4873" s="27" t="str">
        <f>VLOOKUP(N4873,'散件（更新）'!B:E,4,FALSE)</f>
        <v>https://tineco-yxzt.oss-accelerate.aliyuncs.com/product/114-18730010.jpg</v>
      </c>
      <c r="T4873" s="27" t="s">
        <v>8759</v>
      </c>
      <c r="U4873" s="28" t="str">
        <f>VLOOKUP(N4873,'散件（更新）'!B:G,6,FALSE)</f>
        <v>附件套装(家电刷组件+伸缩扁吸组件+转折管组件+伸缩软管组件)</v>
      </c>
      <c r="V4873" s="28" t="str">
        <f>VLOOKUP(N4873,'散件（更新）'!B:I,8,FALSE)</f>
        <v>6972200191519</v>
      </c>
    </row>
    <row r="4874" spans="1:22">
      <c r="A4874" s="57">
        <v>46169</v>
      </c>
      <c r="B4874" s="53" t="s">
        <v>172</v>
      </c>
      <c r="C4874" s="27" t="str">
        <f>VLOOKUP(B4874,'大货清单（不定期按GOMS更新）'!A:H,8,0)</f>
        <v>107-19790701</v>
      </c>
      <c r="D4874" s="27" t="str">
        <f>VLOOKUP(B4874,'大货清单（不定期按GOMS更新）'!A:C,3,0)</f>
        <v>ZB1979G-01</v>
      </c>
      <c r="E4874" s="27" t="str">
        <f>VLOOKUP(B4874,'大货清单（不定期按GOMS更新）'!A:H,4,0)</f>
        <v>DE,IT,ES,FR,NL,PL,SE,BE</v>
      </c>
      <c r="F4874" s="27" t="str">
        <f>VLOOKUP(B4874,'大货清单（不定期按GOMS更新）'!A:H,2,0)</f>
        <v>PURE ONE X Pet</v>
      </c>
      <c r="G4874" s="28" t="str">
        <f>VLOOKUP(B4874,'大货清单（不定期按GOMS更新）'!A:I,9,FALSE)</f>
        <v>6972200198198,	 6972200198198</v>
      </c>
      <c r="H4874" s="27" t="str">
        <f>VLOOKUP(B4874,'大货清单（不定期按GOMS更新）'!A:H,7,0)</f>
        <v>White&amp;Black</v>
      </c>
      <c r="I4874" s="27" t="str">
        <f>VLOOKUP(B4874,'大货清单（不定期按GOMS更新）'!A:F,6,FALSE)</f>
        <v>PHASEOUT</v>
      </c>
      <c r="J4874" s="27" t="str">
        <f>VLOOKUP(B4874,'大货清单（不定期按GOMS更新）'!A:K,11,FALSE)</f>
        <v>4.95</v>
      </c>
      <c r="K4874" s="27" t="str">
        <f>VLOOKUP(B4874,'大货清单（不定期按GOMS更新）'!A:N,12,FALSE)</f>
        <v>454</v>
      </c>
      <c r="L4874" s="27" t="str">
        <f>VLOOKUP(B4874,'大货清单（不定期按GOMS更新）'!A:M,13,FALSE)</f>
        <v>229</v>
      </c>
      <c r="M4874" s="27" t="str">
        <f>VLOOKUP(B4874,'大货清单（不定期按GOMS更新）'!A:N,14,FALSE)</f>
        <v>327</v>
      </c>
      <c r="N4874" s="53" t="s">
        <v>913</v>
      </c>
      <c r="O4874" s="27">
        <f>IFERROR(VLOOKUP(N4874,'散件迭代（不定期更新）'!C:J,8,FALSE),0)</f>
        <v>0</v>
      </c>
      <c r="P4874" s="27" t="str">
        <f>IFERROR(VLOOKUP(N4874,'散件（更新）'!B:H,3,FALSE),0)</f>
        <v>206-1979-0600</v>
      </c>
      <c r="Q4874" s="27" t="str">
        <f>VLOOKUP(N4874,'散件（更新）'!B:H,2,FALSE)</f>
        <v>114-19790600</v>
      </c>
      <c r="R4874" s="27" t="str">
        <f>VLOOKUP(N4874,'散件（更新）'!B:H,7,FALSE)</f>
        <v>Main Body</v>
      </c>
      <c r="S4874" s="27" t="str">
        <f>VLOOKUP(N4874,'散件（更新）'!B:E,4,FALSE)</f>
        <v>https://tineco-yxzt.oss-accelerate.aliyuncs.com/20231219/9VSMB101200_1702948067222.png</v>
      </c>
      <c r="T4874" s="27" t="s">
        <v>8759</v>
      </c>
      <c r="U4874" s="28" t="str">
        <f>VLOOKUP(N4874,'散件（更新）'!B:G,6,FALSE)</f>
        <v>主机组件黑色3pin</v>
      </c>
      <c r="V4874" s="28">
        <f>VLOOKUP(N4874,'散件（更新）'!B:I,8,FALSE)</f>
        <v>6972200199119</v>
      </c>
    </row>
    <row r="4875" spans="1:22">
      <c r="A4875" s="57">
        <v>46169</v>
      </c>
      <c r="B4875" s="53" t="s">
        <v>172</v>
      </c>
      <c r="C4875" s="27" t="str">
        <f>VLOOKUP(B4875,'大货清单（不定期按GOMS更新）'!A:H,8,0)</f>
        <v>107-19790701</v>
      </c>
      <c r="D4875" s="27" t="str">
        <f>VLOOKUP(B4875,'大货清单（不定期按GOMS更新）'!A:C,3,0)</f>
        <v>ZB1979G-01</v>
      </c>
      <c r="E4875" s="27" t="str">
        <f>VLOOKUP(B4875,'大货清单（不定期按GOMS更新）'!A:H,4,0)</f>
        <v>DE,IT,ES,FR,NL,PL,SE,BE</v>
      </c>
      <c r="F4875" s="27" t="str">
        <f>VLOOKUP(B4875,'大货清单（不定期按GOMS更新）'!A:H,2,0)</f>
        <v>PURE ONE X Pet</v>
      </c>
      <c r="G4875" s="28" t="str">
        <f>VLOOKUP(B4875,'大货清单（不定期按GOMS更新）'!A:I,9,FALSE)</f>
        <v>6972200198198,	 6972200198198</v>
      </c>
      <c r="H4875" s="27" t="str">
        <f>VLOOKUP(B4875,'大货清单（不定期按GOMS更新）'!A:H,7,0)</f>
        <v>White&amp;Black</v>
      </c>
      <c r="I4875" s="27" t="str">
        <f>VLOOKUP(B4875,'大货清单（不定期按GOMS更新）'!A:F,6,FALSE)</f>
        <v>PHASEOUT</v>
      </c>
      <c r="J4875" s="27" t="str">
        <f>VLOOKUP(B4875,'大货清单（不定期按GOMS更新）'!A:K,11,FALSE)</f>
        <v>4.95</v>
      </c>
      <c r="K4875" s="27" t="str">
        <f>VLOOKUP(B4875,'大货清单（不定期按GOMS更新）'!A:N,12,FALSE)</f>
        <v>454</v>
      </c>
      <c r="L4875" s="27" t="str">
        <f>VLOOKUP(B4875,'大货清单（不定期按GOMS更新）'!A:M,13,FALSE)</f>
        <v>229</v>
      </c>
      <c r="M4875" s="27" t="str">
        <f>VLOOKUP(B4875,'大货清单（不定期按GOMS更新）'!A:N,14,FALSE)</f>
        <v>327</v>
      </c>
      <c r="N4875" s="53" t="s">
        <v>1408</v>
      </c>
      <c r="O4875" s="27" t="str">
        <f>IFERROR(VLOOKUP(N4875,'散件迭代（不定期更新）'!C:J,8,FALSE),0)</f>
        <v>A25</v>
      </c>
      <c r="P4875" s="27" t="str">
        <f>IFERROR(VLOOKUP(N4875,'散件（更新）'!B:H,3,FALSE),0)</f>
        <v>206-1979-0004</v>
      </c>
      <c r="Q4875" s="27" t="str">
        <f>VLOOKUP(N4875,'散件（更新）'!B:H,2,FALSE)</f>
        <v>114-19790004</v>
      </c>
      <c r="R4875" s="27" t="str">
        <f>VLOOKUP(N4875,'散件（更新）'!B:H,7,FALSE)</f>
        <v>Adapter</v>
      </c>
      <c r="S4875" s="27" t="str">
        <f>VLOOKUP(N4875,'散件（更新）'!B:E,4,FALSE)</f>
        <v>https://tineco-yxzt.oss-accelerate.aliyuncs.com/product/114-19790004.png</v>
      </c>
      <c r="T4875" s="27" t="s">
        <v>8759</v>
      </c>
      <c r="U4875" s="28" t="str">
        <f>VLOOKUP(N4875,'散件（更新）'!B:G,6,FALSE)</f>
        <v>欧版直头适配器</v>
      </c>
      <c r="V4875" s="28" t="str">
        <f>VLOOKUP(N4875,'散件（更新）'!B:I,8,FALSE)</f>
        <v>6972200194091</v>
      </c>
    </row>
    <row r="4876" spans="1:22">
      <c r="A4876" s="57">
        <v>46169</v>
      </c>
      <c r="B4876" s="53" t="s">
        <v>172</v>
      </c>
      <c r="C4876" s="27" t="str">
        <f>VLOOKUP(B4876,'大货清单（不定期按GOMS更新）'!A:H,8,0)</f>
        <v>107-19790701</v>
      </c>
      <c r="D4876" s="27" t="str">
        <f>VLOOKUP(B4876,'大货清单（不定期按GOMS更新）'!A:C,3,0)</f>
        <v>ZB1979G-01</v>
      </c>
      <c r="E4876" s="27" t="str">
        <f>VLOOKUP(B4876,'大货清单（不定期按GOMS更新）'!A:H,4,0)</f>
        <v>DE,IT,ES,FR,NL,PL,SE,BE</v>
      </c>
      <c r="F4876" s="27" t="str">
        <f>VLOOKUP(B4876,'大货清单（不定期按GOMS更新）'!A:H,2,0)</f>
        <v>PURE ONE X Pet</v>
      </c>
      <c r="G4876" s="28" t="str">
        <f>VLOOKUP(B4876,'大货清单（不定期按GOMS更新）'!A:I,9,FALSE)</f>
        <v>6972200198198,	 6972200198198</v>
      </c>
      <c r="H4876" s="27" t="str">
        <f>VLOOKUP(B4876,'大货清单（不定期按GOMS更新）'!A:H,7,0)</f>
        <v>White&amp;Black</v>
      </c>
      <c r="I4876" s="27" t="str">
        <f>VLOOKUP(B4876,'大货清单（不定期按GOMS更新）'!A:F,6,FALSE)</f>
        <v>PHASEOUT</v>
      </c>
      <c r="J4876" s="27" t="str">
        <f>VLOOKUP(B4876,'大货清单（不定期按GOMS更新）'!A:K,11,FALSE)</f>
        <v>4.95</v>
      </c>
      <c r="K4876" s="27" t="str">
        <f>VLOOKUP(B4876,'大货清单（不定期按GOMS更新）'!A:N,12,FALSE)</f>
        <v>454</v>
      </c>
      <c r="L4876" s="27" t="str">
        <f>VLOOKUP(B4876,'大货清单（不定期按GOMS更新）'!A:M,13,FALSE)</f>
        <v>229</v>
      </c>
      <c r="M4876" s="27" t="str">
        <f>VLOOKUP(B4876,'大货清单（不定期按GOMS更新）'!A:N,14,FALSE)</f>
        <v>327</v>
      </c>
      <c r="N4876" s="53" t="s">
        <v>1414</v>
      </c>
      <c r="O4876" s="27">
        <f>IFERROR(VLOOKUP(N4876,'散件迭代（不定期更新）'!C:J,8,FALSE),0)</f>
        <v>0</v>
      </c>
      <c r="P4876" s="27" t="str">
        <f>IFERROR(VLOOKUP(N4876,'散件（更新）'!B:H,3,FALSE),0)</f>
        <v>206-1979-0201</v>
      </c>
      <c r="Q4876" s="27" t="str">
        <f>VLOOKUP(N4876,'散件（更新）'!B:H,2,FALSE)</f>
        <v>114-19790201</v>
      </c>
      <c r="R4876" s="27" t="str">
        <f>VLOOKUP(N4876,'散件（更新）'!B:H,7,FALSE)</f>
        <v>Wall-mounted dock</v>
      </c>
      <c r="S4876" s="27" t="str">
        <f>VLOOKUP(N4876,'散件（更新）'!B:E,4,FALSE)</f>
        <v>https://tineco-yxzt.oss-accelerate.aliyuncs.com/product/114-19790201.jpg</v>
      </c>
      <c r="T4876" s="27" t="s">
        <v>8759</v>
      </c>
      <c r="U4876" s="28" t="str">
        <f>VLOOKUP(N4876,'散件（更新）'!B:G,6,FALSE)</f>
        <v>墙挂带安装螺丝</v>
      </c>
      <c r="V4876" s="28" t="str">
        <f>VLOOKUP(N4876,'散件（更新）'!B:I,8,FALSE)</f>
        <v>6972200192912</v>
      </c>
    </row>
    <row r="4877" spans="1:22">
      <c r="A4877" s="57">
        <v>46169</v>
      </c>
      <c r="B4877" s="53" t="s">
        <v>172</v>
      </c>
      <c r="C4877" s="27" t="str">
        <f>VLOOKUP(B4877,'大货清单（不定期按GOMS更新）'!A:H,8,0)</f>
        <v>107-19790701</v>
      </c>
      <c r="D4877" s="27" t="str">
        <f>VLOOKUP(B4877,'大货清单（不定期按GOMS更新）'!A:C,3,0)</f>
        <v>ZB1979G-01</v>
      </c>
      <c r="E4877" s="27" t="str">
        <f>VLOOKUP(B4877,'大货清单（不定期按GOMS更新）'!A:H,4,0)</f>
        <v>DE,IT,ES,FR,NL,PL,SE,BE</v>
      </c>
      <c r="F4877" s="27" t="str">
        <f>VLOOKUP(B4877,'大货清单（不定期按GOMS更新）'!A:H,2,0)</f>
        <v>PURE ONE X Pet</v>
      </c>
      <c r="G4877" s="28" t="str">
        <f>VLOOKUP(B4877,'大货清单（不定期按GOMS更新）'!A:I,9,FALSE)</f>
        <v>6972200198198,	 6972200198198</v>
      </c>
      <c r="H4877" s="27" t="str">
        <f>VLOOKUP(B4877,'大货清单（不定期按GOMS更新）'!A:H,7,0)</f>
        <v>White&amp;Black</v>
      </c>
      <c r="I4877" s="27" t="str">
        <f>VLOOKUP(B4877,'大货清单（不定期按GOMS更新）'!A:F,6,FALSE)</f>
        <v>PHASEOUT</v>
      </c>
      <c r="J4877" s="27" t="str">
        <f>VLOOKUP(B4877,'大货清单（不定期按GOMS更新）'!A:K,11,FALSE)</f>
        <v>4.95</v>
      </c>
      <c r="K4877" s="27" t="str">
        <f>VLOOKUP(B4877,'大货清单（不定期按GOMS更新）'!A:N,12,FALSE)</f>
        <v>454</v>
      </c>
      <c r="L4877" s="27" t="str">
        <f>VLOOKUP(B4877,'大货清单（不定期按GOMS更新）'!A:M,13,FALSE)</f>
        <v>229</v>
      </c>
      <c r="M4877" s="27" t="str">
        <f>VLOOKUP(B4877,'大货清单（不定期按GOMS更新）'!A:N,14,FALSE)</f>
        <v>327</v>
      </c>
      <c r="N4877" s="53" t="s">
        <v>1390</v>
      </c>
      <c r="O4877" s="27">
        <f>IFERROR(VLOOKUP(N4877,'散件迭代（不定期更新）'!C:J,8,FALSE),0)</f>
        <v>0</v>
      </c>
      <c r="P4877" s="27" t="str">
        <f>IFERROR(VLOOKUP(N4877,'散件（更新）'!B:H,3,FALSE),0)</f>
        <v>206-1873-2333</v>
      </c>
      <c r="Q4877" s="27" t="str">
        <f>VLOOKUP(N4877,'散件（更新）'!B:H,2,FALSE)</f>
        <v>114-18732333</v>
      </c>
      <c r="R4877" s="27" t="str">
        <f>VLOOKUP(N4877,'散件（更新）'!B:H,7,FALSE)</f>
        <v>[EHA]Power brush release button + spring</v>
      </c>
      <c r="S4877" s="27" t="str">
        <f>VLOOKUP(N4877,'散件（更新）'!B:E,4,FALSE)</f>
        <v>https://tineco-yxzt.oss-accelerate.aliyuncs.com/20231219/9VSRB121100_1702948075363.png</v>
      </c>
      <c r="T4877" s="27" t="s">
        <v>8759</v>
      </c>
      <c r="U4877" s="28" t="str">
        <f>VLOOKUP(N4877,'散件（更新）'!B:G,6,FALSE)</f>
        <v>释放按钮+弹簧组件（散件专用）</v>
      </c>
      <c r="V4877" s="28" t="str">
        <f>VLOOKUP(N4877,'散件（更新）'!B:I,8,FALSE)</f>
        <v>6972200197429</v>
      </c>
    </row>
    <row r="4878" spans="1:22">
      <c r="A4878" s="57">
        <v>46169</v>
      </c>
      <c r="B4878" s="53" t="s">
        <v>172</v>
      </c>
      <c r="C4878" s="27" t="str">
        <f>VLOOKUP(B4878,'大货清单（不定期按GOMS更新）'!A:H,8,0)</f>
        <v>107-19790701</v>
      </c>
      <c r="D4878" s="27" t="str">
        <f>VLOOKUP(B4878,'大货清单（不定期按GOMS更新）'!A:C,3,0)</f>
        <v>ZB1979G-01</v>
      </c>
      <c r="E4878" s="27" t="str">
        <f>VLOOKUP(B4878,'大货清单（不定期按GOMS更新）'!A:H,4,0)</f>
        <v>DE,IT,ES,FR,NL,PL,SE,BE</v>
      </c>
      <c r="F4878" s="27" t="str">
        <f>VLOOKUP(B4878,'大货清单（不定期按GOMS更新）'!A:H,2,0)</f>
        <v>PURE ONE X Pet</v>
      </c>
      <c r="G4878" s="28" t="str">
        <f>VLOOKUP(B4878,'大货清单（不定期按GOMS更新）'!A:I,9,FALSE)</f>
        <v>6972200198198,	 6972200198198</v>
      </c>
      <c r="H4878" s="27" t="str">
        <f>VLOOKUP(B4878,'大货清单（不定期按GOMS更新）'!A:H,7,0)</f>
        <v>White&amp;Black</v>
      </c>
      <c r="I4878" s="27" t="str">
        <f>VLOOKUP(B4878,'大货清单（不定期按GOMS更新）'!A:F,6,FALSE)</f>
        <v>PHASEOUT</v>
      </c>
      <c r="J4878" s="27" t="str">
        <f>VLOOKUP(B4878,'大货清单（不定期按GOMS更新）'!A:K,11,FALSE)</f>
        <v>4.95</v>
      </c>
      <c r="K4878" s="27" t="str">
        <f>VLOOKUP(B4878,'大货清单（不定期按GOMS更新）'!A:N,12,FALSE)</f>
        <v>454</v>
      </c>
      <c r="L4878" s="27" t="str">
        <f>VLOOKUP(B4878,'大货清单（不定期按GOMS更新）'!A:M,13,FALSE)</f>
        <v>229</v>
      </c>
      <c r="M4878" s="27" t="str">
        <f>VLOOKUP(B4878,'大货清单（不定期按GOMS更新）'!A:N,14,FALSE)</f>
        <v>327</v>
      </c>
      <c r="N4878" s="53" t="s">
        <v>1362</v>
      </c>
      <c r="O4878" s="27">
        <f>IFERROR(VLOOKUP(N4878,'散件迭代（不定期更新）'!C:J,8,FALSE),0)</f>
        <v>0</v>
      </c>
      <c r="P4878" s="27" t="str">
        <f>IFERROR(VLOOKUP(N4878,'散件（更新）'!B:H,3,FALSE),0)</f>
        <v>206-1965-0502</v>
      </c>
      <c r="Q4878" s="27" t="str">
        <f>VLOOKUP(N4878,'散件（更新）'!B:H,2,FALSE)</f>
        <v>114-19650502</v>
      </c>
      <c r="R4878" s="27" t="str">
        <f>VLOOKUP(N4878,'散件（更新）'!B:H,7,FALSE)</f>
        <v>Tube Assembly</v>
      </c>
      <c r="S4878" s="27" t="str">
        <f>VLOOKUP(N4878,'散件（更新）'!B:E,4,FALSE)</f>
        <v>https://tineco-yxzt.oss-accelerate.aliyuncs.com/product/114-19650502.jpeg</v>
      </c>
      <c r="T4878" s="27" t="s">
        <v>8759</v>
      </c>
      <c r="U4878" s="28" t="str">
        <f>VLOOKUP(N4878,'散件（更新）'!B:G,6,FALSE)</f>
        <v>双节管3pin</v>
      </c>
      <c r="V4878" s="28" t="str">
        <f>VLOOKUP(N4878,'散件（更新）'!B:I,8,FALSE)</f>
        <v>6972200198792</v>
      </c>
    </row>
    <row r="4879" spans="1:22">
      <c r="A4879" s="57">
        <v>46169</v>
      </c>
      <c r="B4879" s="53" t="s">
        <v>160</v>
      </c>
      <c r="C4879" s="27" t="str">
        <f>VLOOKUP(B4879,'大货清单（不定期按GOMS更新）'!A:H,8,0)</f>
        <v>107-19650801</v>
      </c>
      <c r="D4879" s="27" t="str">
        <f>VLOOKUP(B4879,'大货清单（不定期按GOMS更新）'!A:C,3,0)</f>
        <v>ZB1965H-01</v>
      </c>
      <c r="E4879" s="27" t="str">
        <f>VLOOKUP(B4879,'大货清单（不定期按GOMS更新）'!A:H,4,0)</f>
        <v>DE,GR,PL,UA,CZ,RO</v>
      </c>
      <c r="F4879" s="27" t="str">
        <f>VLOOKUP(B4879,'大货清单（不定期按GOMS更新）'!A:H,2,0)</f>
        <v>PURE ONE S11 PET</v>
      </c>
      <c r="G4879" s="28">
        <f>VLOOKUP(B4879,'大货清单（不定期按GOMS更新）'!A:I,9,FALSE)</f>
        <v>6972200198204</v>
      </c>
      <c r="H4879" s="27" t="str">
        <f>VLOOKUP(B4879,'大货清单（不定期按GOMS更新）'!A:H,7,0)</f>
        <v>Blue</v>
      </c>
      <c r="I4879" s="27" t="str">
        <f>VLOOKUP(B4879,'大货清单（不定期按GOMS更新）'!A:F,6,FALSE)</f>
        <v>PHASEOUT</v>
      </c>
      <c r="J4879" s="27" t="str">
        <f>VLOOKUP(B4879,'大货清单（不定期按GOMS更新）'!A:K,11,FALSE)</f>
        <v>5.2</v>
      </c>
      <c r="K4879" s="27" t="str">
        <f>VLOOKUP(B4879,'大货清单（不定期按GOMS更新）'!A:N,12,FALSE)</f>
        <v>454</v>
      </c>
      <c r="L4879" s="27" t="str">
        <f>VLOOKUP(B4879,'大货清单（不定期按GOMS更新）'!A:M,13,FALSE)</f>
        <v>229</v>
      </c>
      <c r="M4879" s="27" t="str">
        <f>VLOOKUP(B4879,'大货清单（不定期按GOMS更新）'!A:N,14,FALSE)</f>
        <v>327</v>
      </c>
      <c r="N4879" s="53" t="s">
        <v>1228</v>
      </c>
      <c r="O4879" s="27">
        <f>IFERROR(VLOOKUP(N4879,'散件迭代（不定期更新）'!C:J,8,FALSE),0)</f>
        <v>0</v>
      </c>
      <c r="P4879" s="27" t="str">
        <f>IFERROR(VLOOKUP(N4879,'散件（更新）'!B:H,3,FALSE),0)</f>
        <v>206-1756-0204</v>
      </c>
      <c r="Q4879" s="27" t="str">
        <f>VLOOKUP(N4879,'散件（更新）'!B:H,2,FALSE)</f>
        <v>114-17560204</v>
      </c>
      <c r="R4879" s="27" t="str">
        <f>VLOOKUP(N4879,'散件（更新）'!B:H,7,FALSE)</f>
        <v>FILTER</v>
      </c>
      <c r="S4879" s="27" t="str">
        <f>VLOOKUP(N4879,'散件（更新）'!B:E,4,FALSE)</f>
        <v>https://tineco-yxzt.oss-accelerate.aliyuncs.com/product/114-17560204.jpg</v>
      </c>
      <c r="T4879" s="27" t="s">
        <v>8759</v>
      </c>
      <c r="U4879" s="28" t="str">
        <f>VLOOKUP(N4879,'散件（更新）'!B:G,6,FALSE)</f>
        <v>ZB1756 进风滤棉组件</v>
      </c>
      <c r="V4879" s="28" t="str">
        <f>VLOOKUP(N4879,'散件（更新）'!B:I,8,FALSE)</f>
        <v>6972200191182</v>
      </c>
    </row>
    <row r="4880" spans="1:22">
      <c r="A4880" s="57">
        <v>46169</v>
      </c>
      <c r="B4880" s="53" t="s">
        <v>160</v>
      </c>
      <c r="C4880" s="27" t="str">
        <f>VLOOKUP(B4880,'大货清单（不定期按GOMS更新）'!A:H,8,0)</f>
        <v>107-19650801</v>
      </c>
      <c r="D4880" s="27" t="str">
        <f>VLOOKUP(B4880,'大货清单（不定期按GOMS更新）'!A:C,3,0)</f>
        <v>ZB1965H-01</v>
      </c>
      <c r="E4880" s="27" t="str">
        <f>VLOOKUP(B4880,'大货清单（不定期按GOMS更新）'!A:H,4,0)</f>
        <v>DE,GR,PL,UA,CZ,RO</v>
      </c>
      <c r="F4880" s="27" t="str">
        <f>VLOOKUP(B4880,'大货清单（不定期按GOMS更新）'!A:H,2,0)</f>
        <v>PURE ONE S11 PET</v>
      </c>
      <c r="G4880" s="28">
        <f>VLOOKUP(B4880,'大货清单（不定期按GOMS更新）'!A:I,9,FALSE)</f>
        <v>6972200198204</v>
      </c>
      <c r="H4880" s="27" t="str">
        <f>VLOOKUP(B4880,'大货清单（不定期按GOMS更新）'!A:H,7,0)</f>
        <v>Blue</v>
      </c>
      <c r="I4880" s="27" t="str">
        <f>VLOOKUP(B4880,'大货清单（不定期按GOMS更新）'!A:F,6,FALSE)</f>
        <v>PHASEOUT</v>
      </c>
      <c r="J4880" s="27" t="str">
        <f>VLOOKUP(B4880,'大货清单（不定期按GOMS更新）'!A:K,11,FALSE)</f>
        <v>5.2</v>
      </c>
      <c r="K4880" s="27" t="str">
        <f>VLOOKUP(B4880,'大货清单（不定期按GOMS更新）'!A:N,12,FALSE)</f>
        <v>454</v>
      </c>
      <c r="L4880" s="27" t="str">
        <f>VLOOKUP(B4880,'大货清单（不定期按GOMS更新）'!A:M,13,FALSE)</f>
        <v>229</v>
      </c>
      <c r="M4880" s="27" t="str">
        <f>VLOOKUP(B4880,'大货清单（不定期按GOMS更新）'!A:N,14,FALSE)</f>
        <v>327</v>
      </c>
      <c r="N4880" s="53" t="s">
        <v>1289</v>
      </c>
      <c r="O4880" s="27" t="str">
        <f>IFERROR(VLOOKUP(N4880,'散件迭代（不定期更新）'!C:J,8,FALSE),0)</f>
        <v>A38</v>
      </c>
      <c r="P4880" s="27" t="str">
        <f>IFERROR(VLOOKUP(N4880,'散件（更新）'!B:H,3,FALSE),0)</f>
        <v>206-1769-0254</v>
      </c>
      <c r="Q4880" s="27" t="str">
        <f>VLOOKUP(N4880,'散件（更新）'!B:H,2,FALSE)</f>
        <v>114-17690254</v>
      </c>
      <c r="R4880" s="27" t="str">
        <f>VLOOKUP(N4880,'散件（更新）'!B:H,7,FALSE)</f>
        <v>Pre-filter Cleaning Tool</v>
      </c>
      <c r="S4880" s="27" t="str">
        <f>VLOOKUP(N4880,'散件（更新）'!B:E,4,FALSE)</f>
        <v>https://tineco-yxzt.oss-accelerate.aliyuncs.com/product/114-17690254.jpg</v>
      </c>
      <c r="T4880" s="27" t="s">
        <v>8759</v>
      </c>
      <c r="U4880" s="28" t="str">
        <f>VLOOKUP(N4880,'散件（更新）'!B:G,6,FALSE)</f>
        <v xml:space="preserve">ZB1769B 滤芯清洁刷 </v>
      </c>
      <c r="V4880" s="28" t="str">
        <f>VLOOKUP(N4880,'散件（更新）'!B:I,8,FALSE)</f>
        <v>6972200191175</v>
      </c>
    </row>
    <row r="4881" spans="1:22">
      <c r="A4881" s="57">
        <v>46169</v>
      </c>
      <c r="B4881" s="53" t="s">
        <v>160</v>
      </c>
      <c r="C4881" s="27" t="str">
        <f>VLOOKUP(B4881,'大货清单（不定期按GOMS更新）'!A:H,8,0)</f>
        <v>107-19650801</v>
      </c>
      <c r="D4881" s="27" t="str">
        <f>VLOOKUP(B4881,'大货清单（不定期按GOMS更新）'!A:C,3,0)</f>
        <v>ZB1965H-01</v>
      </c>
      <c r="E4881" s="27" t="str">
        <f>VLOOKUP(B4881,'大货清单（不定期按GOMS更新）'!A:H,4,0)</f>
        <v>DE,GR,PL,UA,CZ,RO</v>
      </c>
      <c r="F4881" s="27" t="str">
        <f>VLOOKUP(B4881,'大货清单（不定期按GOMS更新）'!A:H,2,0)</f>
        <v>PURE ONE S11 PET</v>
      </c>
      <c r="G4881" s="28">
        <f>VLOOKUP(B4881,'大货清单（不定期按GOMS更新）'!A:I,9,FALSE)</f>
        <v>6972200198204</v>
      </c>
      <c r="H4881" s="27" t="str">
        <f>VLOOKUP(B4881,'大货清单（不定期按GOMS更新）'!A:H,7,0)</f>
        <v>Blue</v>
      </c>
      <c r="I4881" s="27" t="str">
        <f>VLOOKUP(B4881,'大货清单（不定期按GOMS更新）'!A:F,6,FALSE)</f>
        <v>PHASEOUT</v>
      </c>
      <c r="J4881" s="27" t="str">
        <f>VLOOKUP(B4881,'大货清单（不定期按GOMS更新）'!A:K,11,FALSE)</f>
        <v>5.2</v>
      </c>
      <c r="K4881" s="27" t="str">
        <f>VLOOKUP(B4881,'大货清单（不定期按GOMS更新）'!A:N,12,FALSE)</f>
        <v>454</v>
      </c>
      <c r="L4881" s="27" t="str">
        <f>VLOOKUP(B4881,'大货清单（不定期按GOMS更新）'!A:M,13,FALSE)</f>
        <v>229</v>
      </c>
      <c r="M4881" s="27" t="str">
        <f>VLOOKUP(B4881,'大货清单（不定期按GOMS更新）'!A:N,14,FALSE)</f>
        <v>327</v>
      </c>
      <c r="N4881" s="53" t="s">
        <v>1376</v>
      </c>
      <c r="O4881" s="27" t="str">
        <f>IFERROR(VLOOKUP(N4881,'散件迭代（不定期更新）'!C:J,8,FALSE),0)</f>
        <v>A14</v>
      </c>
      <c r="P4881" s="27" t="str">
        <f>IFERROR(VLOOKUP(N4881,'散件（更新）'!B:H,3,FALSE),0)</f>
        <v>206-1873-0214</v>
      </c>
      <c r="Q4881" s="27" t="str">
        <f>VLOOKUP(N4881,'散件（更新）'!B:H,2,FALSE)</f>
        <v>114-18730214</v>
      </c>
      <c r="R4881" s="27" t="str">
        <f>VLOOKUP(N4881,'散件（更新）'!B:H,7,FALSE)</f>
        <v>Crevice &amp; 2-In-1 Dusting Brush</v>
      </c>
      <c r="S4881" s="27" t="str">
        <f>VLOOKUP(N4881,'散件（更新）'!B:E,4,FALSE)</f>
        <v>https://tineco-yxzt.oss-accelerate.aliyuncs.com/product/114-18730214.png</v>
      </c>
      <c r="T4881" s="27" t="s">
        <v>8759</v>
      </c>
      <c r="U4881" s="28" t="str">
        <f>VLOOKUP(N4881,'散件（更新）'!B:G,6,FALSE)</f>
        <v xml:space="preserve">组合刷组件+扁吸组件 </v>
      </c>
      <c r="V4881" s="28" t="str">
        <f>VLOOKUP(N4881,'散件（更新）'!B:I,8,FALSE)</f>
        <v>6972200191489</v>
      </c>
    </row>
    <row r="4882" spans="1:22">
      <c r="A4882" s="57">
        <v>46169</v>
      </c>
      <c r="B4882" s="53" t="s">
        <v>160</v>
      </c>
      <c r="C4882" s="27" t="str">
        <f>VLOOKUP(B4882,'大货清单（不定期按GOMS更新）'!A:H,8,0)</f>
        <v>107-19650801</v>
      </c>
      <c r="D4882" s="27" t="str">
        <f>VLOOKUP(B4882,'大货清单（不定期按GOMS更新）'!A:C,3,0)</f>
        <v>ZB1965H-01</v>
      </c>
      <c r="E4882" s="27" t="str">
        <f>VLOOKUP(B4882,'大货清单（不定期按GOMS更新）'!A:H,4,0)</f>
        <v>DE,GR,PL,UA,CZ,RO</v>
      </c>
      <c r="F4882" s="27" t="str">
        <f>VLOOKUP(B4882,'大货清单（不定期按GOMS更新）'!A:H,2,0)</f>
        <v>PURE ONE S11 PET</v>
      </c>
      <c r="G4882" s="28">
        <f>VLOOKUP(B4882,'大货清单（不定期按GOMS更新）'!A:I,9,FALSE)</f>
        <v>6972200198204</v>
      </c>
      <c r="H4882" s="27" t="str">
        <f>VLOOKUP(B4882,'大货清单（不定期按GOMS更新）'!A:H,7,0)</f>
        <v>Blue</v>
      </c>
      <c r="I4882" s="27" t="str">
        <f>VLOOKUP(B4882,'大货清单（不定期按GOMS更新）'!A:F,6,FALSE)</f>
        <v>PHASEOUT</v>
      </c>
      <c r="J4882" s="27" t="str">
        <f>VLOOKUP(B4882,'大货清单（不定期按GOMS更新）'!A:K,11,FALSE)</f>
        <v>5.2</v>
      </c>
      <c r="K4882" s="27" t="str">
        <f>VLOOKUP(B4882,'大货清单（不定期按GOMS更新）'!A:N,12,FALSE)</f>
        <v>454</v>
      </c>
      <c r="L4882" s="27" t="str">
        <f>VLOOKUP(B4882,'大货清单（不定期按GOMS更新）'!A:M,13,FALSE)</f>
        <v>229</v>
      </c>
      <c r="M4882" s="27" t="str">
        <f>VLOOKUP(B4882,'大货清单（不定期按GOMS更新）'!A:N,14,FALSE)</f>
        <v>327</v>
      </c>
      <c r="N4882" s="53" t="s">
        <v>1345</v>
      </c>
      <c r="O4882" s="27" t="str">
        <f>IFERROR(VLOOKUP(N4882,'散件迭代（不定期更新）'!C:J,8,FALSE),0)</f>
        <v>A29</v>
      </c>
      <c r="P4882" s="27" t="str">
        <f>IFERROR(VLOOKUP(N4882,'散件（更新）'!B:H,3,FALSE),0)</f>
        <v>206-1965-0108</v>
      </c>
      <c r="Q4882" s="27" t="str">
        <f>VLOOKUP(N4882,'散件（更新）'!B:H,2,FALSE)</f>
        <v>114-19650108</v>
      </c>
      <c r="R4882" s="27" t="str">
        <f>VLOOKUP(N4882,'散件（更新）'!B:H,7,FALSE)</f>
        <v>HEPA &amp; Cover Assembly</v>
      </c>
      <c r="S4882" s="27" t="str">
        <f>VLOOKUP(N4882,'散件（更新）'!B:E,4,FALSE)</f>
        <v>https://tineco-yxzt.oss-accelerate.aliyuncs.com/product/114-19650108.jpg</v>
      </c>
      <c r="T4882" s="27" t="s">
        <v>8759</v>
      </c>
      <c r="U4882" s="28" t="str">
        <f>VLOOKUP(N4882,'散件（更新）'!B:G,6,FALSE)</f>
        <v>出风盖板组件蓝色（散件专用）</v>
      </c>
      <c r="V4882" s="28" t="str">
        <f>VLOOKUP(N4882,'散件（更新）'!B:I,8,FALSE)</f>
        <v>6972200194824</v>
      </c>
    </row>
    <row r="4883" spans="1:22">
      <c r="A4883" s="57">
        <v>46169</v>
      </c>
      <c r="B4883" s="53" t="s">
        <v>160</v>
      </c>
      <c r="C4883" s="27" t="str">
        <f>VLOOKUP(B4883,'大货清单（不定期按GOMS更新）'!A:H,8,0)</f>
        <v>107-19650801</v>
      </c>
      <c r="D4883" s="27" t="str">
        <f>VLOOKUP(B4883,'大货清单（不定期按GOMS更新）'!A:C,3,0)</f>
        <v>ZB1965H-01</v>
      </c>
      <c r="E4883" s="27" t="str">
        <f>VLOOKUP(B4883,'大货清单（不定期按GOMS更新）'!A:H,4,0)</f>
        <v>DE,GR,PL,UA,CZ,RO</v>
      </c>
      <c r="F4883" s="27" t="str">
        <f>VLOOKUP(B4883,'大货清单（不定期按GOMS更新）'!A:H,2,0)</f>
        <v>PURE ONE S11 PET</v>
      </c>
      <c r="G4883" s="28">
        <f>VLOOKUP(B4883,'大货清单（不定期按GOMS更新）'!A:I,9,FALSE)</f>
        <v>6972200198204</v>
      </c>
      <c r="H4883" s="27" t="str">
        <f>VLOOKUP(B4883,'大货清单（不定期按GOMS更新）'!A:H,7,0)</f>
        <v>Blue</v>
      </c>
      <c r="I4883" s="27" t="str">
        <f>VLOOKUP(B4883,'大货清单（不定期按GOMS更新）'!A:F,6,FALSE)</f>
        <v>PHASEOUT</v>
      </c>
      <c r="J4883" s="27" t="str">
        <f>VLOOKUP(B4883,'大货清单（不定期按GOMS更新）'!A:K,11,FALSE)</f>
        <v>5.2</v>
      </c>
      <c r="K4883" s="27" t="str">
        <f>VLOOKUP(B4883,'大货清单（不定期按GOMS更新）'!A:N,12,FALSE)</f>
        <v>454</v>
      </c>
      <c r="L4883" s="27" t="str">
        <f>VLOOKUP(B4883,'大货清单（不定期按GOMS更新）'!A:M,13,FALSE)</f>
        <v>229</v>
      </c>
      <c r="M4883" s="27" t="str">
        <f>VLOOKUP(B4883,'大货清单（不定期按GOMS更新）'!A:N,14,FALSE)</f>
        <v>327</v>
      </c>
      <c r="N4883" s="53" t="s">
        <v>1361</v>
      </c>
      <c r="O4883" s="27">
        <f>IFERROR(VLOOKUP(N4883,'散件迭代（不定期更新）'!C:J,8,FALSE),0)</f>
        <v>0</v>
      </c>
      <c r="P4883" s="27" t="str">
        <f>IFERROR(VLOOKUP(N4883,'散件（更新）'!B:H,3,FALSE),0)</f>
        <v>206-1965-0506</v>
      </c>
      <c r="Q4883" s="27" t="str">
        <f>VLOOKUP(N4883,'散件（更新）'!B:H,2,FALSE)</f>
        <v>114-19650506</v>
      </c>
      <c r="R4883" s="27" t="str">
        <f>VLOOKUP(N4883,'散件（更新）'!B:H,7,FALSE)</f>
        <v>Mini Power Brush</v>
      </c>
      <c r="S4883" s="27" t="str">
        <f>VLOOKUP(N4883,'散件（更新）'!B:E,4,FALSE)</f>
        <v>https://tineco-yxzt.oss-accelerate.aliyuncs.com/20231219/9VSBM110000_1702948061711.png</v>
      </c>
      <c r="T4883" s="27" t="s">
        <v>8759</v>
      </c>
      <c r="U4883" s="28" t="str">
        <f>VLOOKUP(N4883,'散件（更新）'!B:G,6,FALSE)</f>
        <v>FB1965小电动（3pin）</v>
      </c>
      <c r="V4883" s="28" t="str">
        <f>VLOOKUP(N4883,'散件（更新）'!B:I,8,FALSE)</f>
        <v>6972200198945</v>
      </c>
    </row>
    <row r="4884" spans="1:22">
      <c r="A4884" s="57">
        <v>46169</v>
      </c>
      <c r="B4884" s="53" t="s">
        <v>160</v>
      </c>
      <c r="C4884" s="27" t="str">
        <f>VLOOKUP(B4884,'大货清单（不定期按GOMS更新）'!A:H,8,0)</f>
        <v>107-19650801</v>
      </c>
      <c r="D4884" s="27" t="str">
        <f>VLOOKUP(B4884,'大货清单（不定期按GOMS更新）'!A:C,3,0)</f>
        <v>ZB1965H-01</v>
      </c>
      <c r="E4884" s="27" t="str">
        <f>VLOOKUP(B4884,'大货清单（不定期按GOMS更新）'!A:H,4,0)</f>
        <v>DE,GR,PL,UA,CZ,RO</v>
      </c>
      <c r="F4884" s="27" t="str">
        <f>VLOOKUP(B4884,'大货清单（不定期按GOMS更新）'!A:H,2,0)</f>
        <v>PURE ONE S11 PET</v>
      </c>
      <c r="G4884" s="28">
        <f>VLOOKUP(B4884,'大货清单（不定期按GOMS更新）'!A:I,9,FALSE)</f>
        <v>6972200198204</v>
      </c>
      <c r="H4884" s="27" t="str">
        <f>VLOOKUP(B4884,'大货清单（不定期按GOMS更新）'!A:H,7,0)</f>
        <v>Blue</v>
      </c>
      <c r="I4884" s="27" t="str">
        <f>VLOOKUP(B4884,'大货清单（不定期按GOMS更新）'!A:F,6,FALSE)</f>
        <v>PHASEOUT</v>
      </c>
      <c r="J4884" s="27" t="str">
        <f>VLOOKUP(B4884,'大货清单（不定期按GOMS更新）'!A:K,11,FALSE)</f>
        <v>5.2</v>
      </c>
      <c r="K4884" s="27" t="str">
        <f>VLOOKUP(B4884,'大货清单（不定期按GOMS更新）'!A:N,12,FALSE)</f>
        <v>454</v>
      </c>
      <c r="L4884" s="27" t="str">
        <f>VLOOKUP(B4884,'大货清单（不定期按GOMS更新）'!A:M,13,FALSE)</f>
        <v>229</v>
      </c>
      <c r="M4884" s="27" t="str">
        <f>VLOOKUP(B4884,'大货清单（不定期按GOMS更新）'!A:N,14,FALSE)</f>
        <v>327</v>
      </c>
      <c r="N4884" s="53" t="s">
        <v>1353</v>
      </c>
      <c r="O4884" s="27" t="str">
        <f>IFERROR(VLOOKUP(N4884,'散件迭代（不定期更新）'!C:J,8,FALSE),0)</f>
        <v>A36</v>
      </c>
      <c r="P4884" s="27" t="str">
        <f>IFERROR(VLOOKUP(N4884,'散件（更新）'!B:H,3,FALSE),0)</f>
        <v>206-1965-0504</v>
      </c>
      <c r="Q4884" s="27" t="str">
        <f>VLOOKUP(N4884,'散件（更新）'!B:H,2,FALSE)</f>
        <v>114-19650504</v>
      </c>
      <c r="R4884" s="27" t="str">
        <f>VLOOKUP(N4884,'散件（更新）'!B:H,7,FALSE)</f>
        <v>Carpet Brush</v>
      </c>
      <c r="S4884" s="27" t="str">
        <f>VLOOKUP(N4884,'散件（更新）'!B:E,4,FALSE)</f>
        <v>https://tineco-yxzt.oss-accelerate.aliyuncs.com/20231219/9VSBP111400_1702948062241.png</v>
      </c>
      <c r="T4884" s="27" t="s">
        <v>8759</v>
      </c>
      <c r="U4884" s="28" t="str">
        <f>VLOOKUP(N4884,'散件（更新）'!B:G,6,FALSE)</f>
        <v>FB2116地毯刷</v>
      </c>
      <c r="V4884" s="28" t="str">
        <f>VLOOKUP(N4884,'散件（更新）'!B:I,8,FALSE)</f>
        <v>6972200198815</v>
      </c>
    </row>
    <row r="4885" spans="1:22">
      <c r="A4885" s="57">
        <v>46169</v>
      </c>
      <c r="B4885" s="53" t="s">
        <v>160</v>
      </c>
      <c r="C4885" s="27" t="str">
        <f>VLOOKUP(B4885,'大货清单（不定期按GOMS更新）'!A:H,8,0)</f>
        <v>107-19650801</v>
      </c>
      <c r="D4885" s="27" t="str">
        <f>VLOOKUP(B4885,'大货清单（不定期按GOMS更新）'!A:C,3,0)</f>
        <v>ZB1965H-01</v>
      </c>
      <c r="E4885" s="27" t="str">
        <f>VLOOKUP(B4885,'大货清单（不定期按GOMS更新）'!A:H,4,0)</f>
        <v>DE,GR,PL,UA,CZ,RO</v>
      </c>
      <c r="F4885" s="27" t="str">
        <f>VLOOKUP(B4885,'大货清单（不定期按GOMS更新）'!A:H,2,0)</f>
        <v>PURE ONE S11 PET</v>
      </c>
      <c r="G4885" s="28">
        <f>VLOOKUP(B4885,'大货清单（不定期按GOMS更新）'!A:I,9,FALSE)</f>
        <v>6972200198204</v>
      </c>
      <c r="H4885" s="27" t="str">
        <f>VLOOKUP(B4885,'大货清单（不定期按GOMS更新）'!A:H,7,0)</f>
        <v>Blue</v>
      </c>
      <c r="I4885" s="27" t="str">
        <f>VLOOKUP(B4885,'大货清单（不定期按GOMS更新）'!A:F,6,FALSE)</f>
        <v>PHASEOUT</v>
      </c>
      <c r="J4885" s="27" t="str">
        <f>VLOOKUP(B4885,'大货清单（不定期按GOMS更新）'!A:K,11,FALSE)</f>
        <v>5.2</v>
      </c>
      <c r="K4885" s="27" t="str">
        <f>VLOOKUP(B4885,'大货清单（不定期按GOMS更新）'!A:N,12,FALSE)</f>
        <v>454</v>
      </c>
      <c r="L4885" s="27" t="str">
        <f>VLOOKUP(B4885,'大货清单（不定期按GOMS更新）'!A:M,13,FALSE)</f>
        <v>229</v>
      </c>
      <c r="M4885" s="27" t="str">
        <f>VLOOKUP(B4885,'大货清单（不定期按GOMS更新）'!A:N,14,FALSE)</f>
        <v>327</v>
      </c>
      <c r="N4885" s="53" t="s">
        <v>4731</v>
      </c>
      <c r="O4885" s="27">
        <f>IFERROR(VLOOKUP(N4885,'散件迭代（不定期更新）'!C:J,8,FALSE),0)</f>
        <v>0</v>
      </c>
      <c r="P4885" s="27" t="str">
        <f>IFERROR(VLOOKUP(N4885,'散件（更新）'!B:H,3,FALSE),0)</f>
        <v>206-1965-0801</v>
      </c>
      <c r="Q4885" s="27" t="str">
        <f>VLOOKUP(N4885,'散件（更新）'!B:H,2,FALSE)</f>
        <v>114-19650801</v>
      </c>
      <c r="R4885" s="27" t="str">
        <f>VLOOKUP(N4885,'散件（更新）'!B:H,7,FALSE)</f>
        <v>Dustbin</v>
      </c>
      <c r="S4885" s="27" t="str">
        <f>VLOOKUP(N4885,'散件（更新）'!B:E,4,FALSE)</f>
        <v>https://tineco-yxzt.oss-accelerate.aliyuncs.com/20231219/9VSDB111500_1702948064292.png</v>
      </c>
      <c r="T4885" s="27" t="s">
        <v>8759</v>
      </c>
      <c r="U4885" s="28" t="str">
        <f>VLOOKUP(N4885,'散件（更新）'!B:G,6,FALSE)</f>
        <v>尘桶组件蓝色3PIN</v>
      </c>
      <c r="V4885" s="28" t="str">
        <f>VLOOKUP(N4885,'散件（更新）'!B:I,8,FALSE)</f>
        <v>6972200198921</v>
      </c>
    </row>
    <row r="4886" spans="1:22">
      <c r="A4886" s="57">
        <v>46169</v>
      </c>
      <c r="B4886" s="53" t="s">
        <v>160</v>
      </c>
      <c r="C4886" s="27" t="str">
        <f>VLOOKUP(B4886,'大货清单（不定期按GOMS更新）'!A:H,8,0)</f>
        <v>107-19650801</v>
      </c>
      <c r="D4886" s="27" t="str">
        <f>VLOOKUP(B4886,'大货清单（不定期按GOMS更新）'!A:C,3,0)</f>
        <v>ZB1965H-01</v>
      </c>
      <c r="E4886" s="27" t="str">
        <f>VLOOKUP(B4886,'大货清单（不定期按GOMS更新）'!A:H,4,0)</f>
        <v>DE,GR,PL,UA,CZ,RO</v>
      </c>
      <c r="F4886" s="27" t="str">
        <f>VLOOKUP(B4886,'大货清单（不定期按GOMS更新）'!A:H,2,0)</f>
        <v>PURE ONE S11 PET</v>
      </c>
      <c r="G4886" s="28">
        <f>VLOOKUP(B4886,'大货清单（不定期按GOMS更新）'!A:I,9,FALSE)</f>
        <v>6972200198204</v>
      </c>
      <c r="H4886" s="27" t="str">
        <f>VLOOKUP(B4886,'大货清单（不定期按GOMS更新）'!A:H,7,0)</f>
        <v>Blue</v>
      </c>
      <c r="I4886" s="27" t="str">
        <f>VLOOKUP(B4886,'大货清单（不定期按GOMS更新）'!A:F,6,FALSE)</f>
        <v>PHASEOUT</v>
      </c>
      <c r="J4886" s="27" t="str">
        <f>VLOOKUP(B4886,'大货清单（不定期按GOMS更新）'!A:K,11,FALSE)</f>
        <v>5.2</v>
      </c>
      <c r="K4886" s="27" t="str">
        <f>VLOOKUP(B4886,'大货清单（不定期按GOMS更新）'!A:N,12,FALSE)</f>
        <v>454</v>
      </c>
      <c r="L4886" s="27" t="str">
        <f>VLOOKUP(B4886,'大货清单（不定期按GOMS更新）'!A:M,13,FALSE)</f>
        <v>229</v>
      </c>
      <c r="M4886" s="27" t="str">
        <f>VLOOKUP(B4886,'大货清单（不定期按GOMS更新）'!A:N,14,FALSE)</f>
        <v>327</v>
      </c>
      <c r="N4886" s="53" t="s">
        <v>1344</v>
      </c>
      <c r="O4886" s="27" t="str">
        <f>IFERROR(VLOOKUP(N4886,'散件迭代（不定期更新）'!C:J,8,FALSE),0)</f>
        <v>A47</v>
      </c>
      <c r="P4886" s="27" t="str">
        <f>IFERROR(VLOOKUP(N4886,'散件（更新）'!B:H,3,FALSE),0)</f>
        <v>206-1965-0112</v>
      </c>
      <c r="Q4886" s="27" t="str">
        <f>VLOOKUP(N4886,'散件（更新）'!B:H,2,FALSE)</f>
        <v>114-19650112</v>
      </c>
      <c r="R4886" s="27" t="str">
        <f>VLOOKUP(N4886,'散件（更新）'!B:H,7,FALSE)</f>
        <v>Filter Holder</v>
      </c>
      <c r="S4886" s="27" t="str">
        <f>VLOOKUP(N4886,'散件（更新）'!B:E,4,FALSE)</f>
        <v>https://tineco-yxzt.oss-accelerate.aliyuncs.com/product/114-19650112.jpg</v>
      </c>
      <c r="T4886" s="27" t="s">
        <v>8759</v>
      </c>
      <c r="U4886" s="28" t="str">
        <f>VLOOKUP(N4886,'散件（更新）'!B:G,6,FALSE)</f>
        <v>滤网支架包胶组件+滤网上支架组件（直径86.5）</v>
      </c>
      <c r="V4886" s="28">
        <f>VLOOKUP(N4886,'散件（更新）'!B:I,8,FALSE)</f>
        <v>6972200196262</v>
      </c>
    </row>
    <row r="4887" spans="1:22">
      <c r="A4887" s="57">
        <v>46169</v>
      </c>
      <c r="B4887" s="53" t="s">
        <v>160</v>
      </c>
      <c r="C4887" s="27" t="str">
        <f>VLOOKUP(B4887,'大货清单（不定期按GOMS更新）'!A:H,8,0)</f>
        <v>107-19650801</v>
      </c>
      <c r="D4887" s="27" t="str">
        <f>VLOOKUP(B4887,'大货清单（不定期按GOMS更新）'!A:C,3,0)</f>
        <v>ZB1965H-01</v>
      </c>
      <c r="E4887" s="27" t="str">
        <f>VLOOKUP(B4887,'大货清单（不定期按GOMS更新）'!A:H,4,0)</f>
        <v>DE,GR,PL,UA,CZ,RO</v>
      </c>
      <c r="F4887" s="27" t="str">
        <f>VLOOKUP(B4887,'大货清单（不定期按GOMS更新）'!A:H,2,0)</f>
        <v>PURE ONE S11 PET</v>
      </c>
      <c r="G4887" s="28">
        <f>VLOOKUP(B4887,'大货清单（不定期按GOMS更新）'!A:I,9,FALSE)</f>
        <v>6972200198204</v>
      </c>
      <c r="H4887" s="27" t="str">
        <f>VLOOKUP(B4887,'大货清单（不定期按GOMS更新）'!A:H,7,0)</f>
        <v>Blue</v>
      </c>
      <c r="I4887" s="27" t="str">
        <f>VLOOKUP(B4887,'大货清单（不定期按GOMS更新）'!A:F,6,FALSE)</f>
        <v>PHASEOUT</v>
      </c>
      <c r="J4887" s="27" t="str">
        <f>VLOOKUP(B4887,'大货清单（不定期按GOMS更新）'!A:K,11,FALSE)</f>
        <v>5.2</v>
      </c>
      <c r="K4887" s="27" t="str">
        <f>VLOOKUP(B4887,'大货清单（不定期按GOMS更新）'!A:N,12,FALSE)</f>
        <v>454</v>
      </c>
      <c r="L4887" s="27" t="str">
        <f>VLOOKUP(B4887,'大货清单（不定期按GOMS更新）'!A:M,13,FALSE)</f>
        <v>229</v>
      </c>
      <c r="M4887" s="27" t="str">
        <f>VLOOKUP(B4887,'大货清单（不定期按GOMS更新）'!A:N,14,FALSE)</f>
        <v>327</v>
      </c>
      <c r="N4887" s="53" t="s">
        <v>1363</v>
      </c>
      <c r="O4887" s="27" t="str">
        <f>IFERROR(VLOOKUP(N4887,'散件迭代（不定期更新）'!C:J,8,FALSE),0)</f>
        <v>A12</v>
      </c>
      <c r="P4887" s="27" t="str">
        <f>IFERROR(VLOOKUP(N4887,'散件（更新）'!B:H,3,FALSE),0)</f>
        <v>206-1873-0010</v>
      </c>
      <c r="Q4887" s="27" t="str">
        <f>VLOOKUP(N4887,'散件（更新）'!B:H,2,FALSE)</f>
        <v>114-18730010</v>
      </c>
      <c r="R4887" s="27" t="str">
        <f>VLOOKUP(N4887,'散件（更新）'!B:H,7,FALSE)</f>
        <v>Accessory Kit</v>
      </c>
      <c r="S4887" s="27" t="str">
        <f>VLOOKUP(N4887,'散件（更新）'!B:E,4,FALSE)</f>
        <v>https://tineco-yxzt.oss-accelerate.aliyuncs.com/product/114-18730010.jpg</v>
      </c>
      <c r="T4887" s="27" t="s">
        <v>8759</v>
      </c>
      <c r="U4887" s="28" t="str">
        <f>VLOOKUP(N4887,'散件（更新）'!B:G,6,FALSE)</f>
        <v>附件套装(家电刷组件+伸缩扁吸组件+转折管组件+伸缩软管组件)</v>
      </c>
      <c r="V4887" s="28" t="str">
        <f>VLOOKUP(N4887,'散件（更新）'!B:I,8,FALSE)</f>
        <v>6972200191519</v>
      </c>
    </row>
    <row r="4888" spans="1:22">
      <c r="A4888" s="57">
        <v>46169</v>
      </c>
      <c r="B4888" s="53" t="s">
        <v>160</v>
      </c>
      <c r="C4888" s="27" t="str">
        <f>VLOOKUP(B4888,'大货清单（不定期按GOMS更新）'!A:H,8,0)</f>
        <v>107-19650801</v>
      </c>
      <c r="D4888" s="27" t="str">
        <f>VLOOKUP(B4888,'大货清单（不定期按GOMS更新）'!A:C,3,0)</f>
        <v>ZB1965H-01</v>
      </c>
      <c r="E4888" s="27" t="str">
        <f>VLOOKUP(B4888,'大货清单（不定期按GOMS更新）'!A:H,4,0)</f>
        <v>DE,GR,PL,UA,CZ,RO</v>
      </c>
      <c r="F4888" s="27" t="str">
        <f>VLOOKUP(B4888,'大货清单（不定期按GOMS更新）'!A:H,2,0)</f>
        <v>PURE ONE S11 PET</v>
      </c>
      <c r="G4888" s="28">
        <f>VLOOKUP(B4888,'大货清单（不定期按GOMS更新）'!A:I,9,FALSE)</f>
        <v>6972200198204</v>
      </c>
      <c r="H4888" s="27" t="str">
        <f>VLOOKUP(B4888,'大货清单（不定期按GOMS更新）'!A:H,7,0)</f>
        <v>Blue</v>
      </c>
      <c r="I4888" s="27" t="str">
        <f>VLOOKUP(B4888,'大货清单（不定期按GOMS更新）'!A:F,6,FALSE)</f>
        <v>PHASEOUT</v>
      </c>
      <c r="J4888" s="27" t="str">
        <f>VLOOKUP(B4888,'大货清单（不定期按GOMS更新）'!A:K,11,FALSE)</f>
        <v>5.2</v>
      </c>
      <c r="K4888" s="27" t="str">
        <f>VLOOKUP(B4888,'大货清单（不定期按GOMS更新）'!A:N,12,FALSE)</f>
        <v>454</v>
      </c>
      <c r="L4888" s="27" t="str">
        <f>VLOOKUP(B4888,'大货清单（不定期按GOMS更新）'!A:M,13,FALSE)</f>
        <v>229</v>
      </c>
      <c r="M4888" s="27" t="str">
        <f>VLOOKUP(B4888,'大货清单（不定期按GOMS更新）'!A:N,14,FALSE)</f>
        <v>327</v>
      </c>
      <c r="N4888" s="53" t="s">
        <v>905</v>
      </c>
      <c r="O4888" s="27">
        <f>IFERROR(VLOOKUP(N4888,'散件迭代（不定期更新）'!C:J,8,FALSE),0)</f>
        <v>0</v>
      </c>
      <c r="P4888" s="27" t="str">
        <f>IFERROR(VLOOKUP(N4888,'散件（更新）'!B:H,3,FALSE),0)</f>
        <v>206-1965-0800</v>
      </c>
      <c r="Q4888" s="27" t="str">
        <f>VLOOKUP(N4888,'散件（更新）'!B:H,2,FALSE)</f>
        <v>114-19650800</v>
      </c>
      <c r="R4888" s="27" t="str">
        <f>VLOOKUP(N4888,'散件（更新）'!B:H,7,FALSE)</f>
        <v>Main Body</v>
      </c>
      <c r="S4888" s="27" t="str">
        <f>VLOOKUP(N4888,'散件（更新）'!B:E,4,FALSE)</f>
        <v>https://tineco-yxzt.oss-accelerate.aliyuncs.com/20231219/9VSMB111500_1702948067541.png</v>
      </c>
      <c r="T4888" s="27" t="s">
        <v>8759</v>
      </c>
      <c r="U4888" s="28" t="str">
        <f>VLOOKUP(N4888,'散件（更新）'!B:G,6,FALSE)</f>
        <v>主机组件蓝色3pin</v>
      </c>
      <c r="V4888" s="28" t="str">
        <f>VLOOKUP(N4888,'散件（更新）'!B:I,8,FALSE)</f>
        <v>6972200198914</v>
      </c>
    </row>
    <row r="4889" spans="1:22">
      <c r="A4889" s="57">
        <v>46169</v>
      </c>
      <c r="B4889" s="53" t="s">
        <v>160</v>
      </c>
      <c r="C4889" s="27" t="str">
        <f>VLOOKUP(B4889,'大货清单（不定期按GOMS更新）'!A:H,8,0)</f>
        <v>107-19650801</v>
      </c>
      <c r="D4889" s="27" t="str">
        <f>VLOOKUP(B4889,'大货清单（不定期按GOMS更新）'!A:C,3,0)</f>
        <v>ZB1965H-01</v>
      </c>
      <c r="E4889" s="27" t="str">
        <f>VLOOKUP(B4889,'大货清单（不定期按GOMS更新）'!A:H,4,0)</f>
        <v>DE,GR,PL,UA,CZ,RO</v>
      </c>
      <c r="F4889" s="27" t="str">
        <f>VLOOKUP(B4889,'大货清单（不定期按GOMS更新）'!A:H,2,0)</f>
        <v>PURE ONE S11 PET</v>
      </c>
      <c r="G4889" s="28">
        <f>VLOOKUP(B4889,'大货清单（不定期按GOMS更新）'!A:I,9,FALSE)</f>
        <v>6972200198204</v>
      </c>
      <c r="H4889" s="27" t="str">
        <f>VLOOKUP(B4889,'大货清单（不定期按GOMS更新）'!A:H,7,0)</f>
        <v>Blue</v>
      </c>
      <c r="I4889" s="27" t="str">
        <f>VLOOKUP(B4889,'大货清单（不定期按GOMS更新）'!A:F,6,FALSE)</f>
        <v>PHASEOUT</v>
      </c>
      <c r="J4889" s="27" t="str">
        <f>VLOOKUP(B4889,'大货清单（不定期按GOMS更新）'!A:K,11,FALSE)</f>
        <v>5.2</v>
      </c>
      <c r="K4889" s="27" t="str">
        <f>VLOOKUP(B4889,'大货清单（不定期按GOMS更新）'!A:N,12,FALSE)</f>
        <v>454</v>
      </c>
      <c r="L4889" s="27" t="str">
        <f>VLOOKUP(B4889,'大货清单（不定期按GOMS更新）'!A:M,13,FALSE)</f>
        <v>229</v>
      </c>
      <c r="M4889" s="27" t="str">
        <f>VLOOKUP(B4889,'大货清单（不定期按GOMS更新）'!A:N,14,FALSE)</f>
        <v>327</v>
      </c>
      <c r="N4889" s="53" t="s">
        <v>486</v>
      </c>
      <c r="O4889" s="27">
        <f>IFERROR(VLOOKUP(N4889,'散件迭代（不定期更新）'!C:J,8,FALSE),0)</f>
        <v>0</v>
      </c>
      <c r="P4889" s="27" t="str">
        <f>IFERROR(VLOOKUP(N4889,'散件（更新）'!B:H,3,FALSE),0)</f>
        <v>206-1965-0005</v>
      </c>
      <c r="Q4889" s="27" t="str">
        <f>VLOOKUP(N4889,'散件（更新）'!B:H,2,FALSE)</f>
        <v>114-19650005</v>
      </c>
      <c r="R4889" s="27" t="str">
        <f>VLOOKUP(N4889,'散件（更新）'!B:H,7,FALSE)</f>
        <v>Adapter</v>
      </c>
      <c r="S4889" s="27" t="str">
        <f>VLOOKUP(N4889,'散件（更新）'!B:E,4,FALSE)</f>
        <v>https://tineco-yxzt.oss-accelerate.aliyuncs.com/product/114-19650005.jpg</v>
      </c>
      <c r="T4889" s="27" t="s">
        <v>8759</v>
      </c>
      <c r="U4889" s="28" t="str">
        <f>VLOOKUP(N4889,'散件（更新）'!B:G,6,FALSE)</f>
        <v>VDE轮充适配器组件</v>
      </c>
      <c r="V4889" s="28" t="str">
        <f>VLOOKUP(N4889,'散件（更新）'!B:I,8,FALSE)</f>
        <v>6972200191007</v>
      </c>
    </row>
    <row r="4890" spans="1:22">
      <c r="A4890" s="57">
        <v>46169</v>
      </c>
      <c r="B4890" s="53" t="s">
        <v>160</v>
      </c>
      <c r="C4890" s="27" t="str">
        <f>VLOOKUP(B4890,'大货清单（不定期按GOMS更新）'!A:H,8,0)</f>
        <v>107-19650801</v>
      </c>
      <c r="D4890" s="27" t="str">
        <f>VLOOKUP(B4890,'大货清单（不定期按GOMS更新）'!A:C,3,0)</f>
        <v>ZB1965H-01</v>
      </c>
      <c r="E4890" s="27" t="str">
        <f>VLOOKUP(B4890,'大货清单（不定期按GOMS更新）'!A:H,4,0)</f>
        <v>DE,GR,PL,UA,CZ,RO</v>
      </c>
      <c r="F4890" s="27" t="str">
        <f>VLOOKUP(B4890,'大货清单（不定期按GOMS更新）'!A:H,2,0)</f>
        <v>PURE ONE S11 PET</v>
      </c>
      <c r="G4890" s="28">
        <f>VLOOKUP(B4890,'大货清单（不定期按GOMS更新）'!A:I,9,FALSE)</f>
        <v>6972200198204</v>
      </c>
      <c r="H4890" s="27" t="str">
        <f>VLOOKUP(B4890,'大货清单（不定期按GOMS更新）'!A:H,7,0)</f>
        <v>Blue</v>
      </c>
      <c r="I4890" s="27" t="str">
        <f>VLOOKUP(B4890,'大货清单（不定期按GOMS更新）'!A:F,6,FALSE)</f>
        <v>PHASEOUT</v>
      </c>
      <c r="J4890" s="27" t="str">
        <f>VLOOKUP(B4890,'大货清单（不定期按GOMS更新）'!A:K,11,FALSE)</f>
        <v>5.2</v>
      </c>
      <c r="K4890" s="27" t="str">
        <f>VLOOKUP(B4890,'大货清单（不定期按GOMS更新）'!A:N,12,FALSE)</f>
        <v>454</v>
      </c>
      <c r="L4890" s="27" t="str">
        <f>VLOOKUP(B4890,'大货清单（不定期按GOMS更新）'!A:M,13,FALSE)</f>
        <v>229</v>
      </c>
      <c r="M4890" s="27" t="str">
        <f>VLOOKUP(B4890,'大货清单（不定期按GOMS更新）'!A:N,14,FALSE)</f>
        <v>327</v>
      </c>
      <c r="N4890" s="53" t="s">
        <v>1343</v>
      </c>
      <c r="O4890" s="27">
        <f>IFERROR(VLOOKUP(N4890,'散件迭代（不定期更新）'!C:J,8,FALSE),0)</f>
        <v>0</v>
      </c>
      <c r="P4890" s="27" t="str">
        <f>IFERROR(VLOOKUP(N4890,'散件（更新）'!B:H,3,FALSE),0)</f>
        <v>206-1965-0109</v>
      </c>
      <c r="Q4890" s="27" t="str">
        <f>VLOOKUP(N4890,'散件（更新）'!B:H,2,FALSE)</f>
        <v>114-19650109</v>
      </c>
      <c r="R4890" s="27" t="str">
        <f>VLOOKUP(N4890,'散件（更新）'!B:H,7,FALSE)</f>
        <v>Battery</v>
      </c>
      <c r="S4890" s="27" t="str">
        <f>VLOOKUP(N4890,'散件（更新）'!B:E,4,FALSE)</f>
        <v>https://tineco-yxzt.oss-accelerate.aliyuncs.com/product/114-19650109.jpg</v>
      </c>
      <c r="T4890" s="27" t="s">
        <v>8759</v>
      </c>
      <c r="U4890" s="28" t="str">
        <f>VLOOKUP(N4890,'散件（更新）'!B:G,6,FALSE)</f>
        <v>电池包组件2500mah低配蓝</v>
      </c>
      <c r="V4890" s="28" t="str">
        <f>VLOOKUP(N4890,'散件（更新）'!B:I,8,FALSE)</f>
        <v>6972200192424</v>
      </c>
    </row>
    <row r="4891" spans="1:22">
      <c r="A4891" s="57">
        <v>46169</v>
      </c>
      <c r="B4891" s="53" t="s">
        <v>160</v>
      </c>
      <c r="C4891" s="27" t="str">
        <f>VLOOKUP(B4891,'大货清单（不定期按GOMS更新）'!A:H,8,0)</f>
        <v>107-19650801</v>
      </c>
      <c r="D4891" s="27" t="str">
        <f>VLOOKUP(B4891,'大货清单（不定期按GOMS更新）'!A:C,3,0)</f>
        <v>ZB1965H-01</v>
      </c>
      <c r="E4891" s="27" t="str">
        <f>VLOOKUP(B4891,'大货清单（不定期按GOMS更新）'!A:H,4,0)</f>
        <v>DE,GR,PL,UA,CZ,RO</v>
      </c>
      <c r="F4891" s="27" t="str">
        <f>VLOOKUP(B4891,'大货清单（不定期按GOMS更新）'!A:H,2,0)</f>
        <v>PURE ONE S11 PET</v>
      </c>
      <c r="G4891" s="28">
        <f>VLOOKUP(B4891,'大货清单（不定期按GOMS更新）'!A:I,9,FALSE)</f>
        <v>6972200198204</v>
      </c>
      <c r="H4891" s="27" t="str">
        <f>VLOOKUP(B4891,'大货清单（不定期按GOMS更新）'!A:H,7,0)</f>
        <v>Blue</v>
      </c>
      <c r="I4891" s="27" t="str">
        <f>VLOOKUP(B4891,'大货清单（不定期按GOMS更新）'!A:F,6,FALSE)</f>
        <v>PHASEOUT</v>
      </c>
      <c r="J4891" s="27" t="str">
        <f>VLOOKUP(B4891,'大货清单（不定期按GOMS更新）'!A:K,11,FALSE)</f>
        <v>5.2</v>
      </c>
      <c r="K4891" s="27" t="str">
        <f>VLOOKUP(B4891,'大货清单（不定期按GOMS更新）'!A:N,12,FALSE)</f>
        <v>454</v>
      </c>
      <c r="L4891" s="27" t="str">
        <f>VLOOKUP(B4891,'大货清单（不定期按GOMS更新）'!A:M,13,FALSE)</f>
        <v>229</v>
      </c>
      <c r="M4891" s="27" t="str">
        <f>VLOOKUP(B4891,'大货清单（不定期按GOMS更新）'!A:N,14,FALSE)</f>
        <v>327</v>
      </c>
      <c r="N4891" s="53" t="s">
        <v>1347</v>
      </c>
      <c r="O4891" s="27" t="str">
        <f>IFERROR(VLOOKUP(N4891,'散件迭代（不定期更新）'!C:J,8,FALSE),0)</f>
        <v>A45</v>
      </c>
      <c r="P4891" s="27" t="str">
        <f>IFERROR(VLOOKUP(N4891,'散件（更新）'!B:H,3,FALSE),0)</f>
        <v>206-1965-0116</v>
      </c>
      <c r="Q4891" s="27" t="str">
        <f>VLOOKUP(N4891,'散件（更新）'!B:H,2,FALSE)</f>
        <v>114-19650116</v>
      </c>
      <c r="R4891" s="27" t="str">
        <f>VLOOKUP(N4891,'散件（更新）'!B:H,7,FALSE)</f>
        <v>Wall-mounted dock</v>
      </c>
      <c r="S4891" s="27" t="str">
        <f>VLOOKUP(N4891,'散件（更新）'!B:E,4,FALSE)</f>
        <v>https://tineco-yxzt.oss-accelerate.aliyuncs.com/product/114-19650116.jpg</v>
      </c>
      <c r="T4891" s="27" t="s">
        <v>8759</v>
      </c>
      <c r="U4891" s="28" t="str">
        <f>VLOOKUP(N4891,'散件（更新）'!B:G,6,FALSE)</f>
        <v>墙壁挂架组件</v>
      </c>
      <c r="V4891" s="28" t="str">
        <f>VLOOKUP(N4891,'散件（更新）'!B:I,8,FALSE)</f>
        <v>6972200192479</v>
      </c>
    </row>
    <row r="4892" spans="1:22">
      <c r="A4892" s="57">
        <v>46169</v>
      </c>
      <c r="B4892" s="53" t="s">
        <v>160</v>
      </c>
      <c r="C4892" s="27" t="str">
        <f>VLOOKUP(B4892,'大货清单（不定期按GOMS更新）'!A:H,8,0)</f>
        <v>107-19650801</v>
      </c>
      <c r="D4892" s="27" t="str">
        <f>VLOOKUP(B4892,'大货清单（不定期按GOMS更新）'!A:C,3,0)</f>
        <v>ZB1965H-01</v>
      </c>
      <c r="E4892" s="27" t="str">
        <f>VLOOKUP(B4892,'大货清单（不定期按GOMS更新）'!A:H,4,0)</f>
        <v>DE,GR,PL,UA,CZ,RO</v>
      </c>
      <c r="F4892" s="27" t="str">
        <f>VLOOKUP(B4892,'大货清单（不定期按GOMS更新）'!A:H,2,0)</f>
        <v>PURE ONE S11 PET</v>
      </c>
      <c r="G4892" s="28">
        <f>VLOOKUP(B4892,'大货清单（不定期按GOMS更新）'!A:I,9,FALSE)</f>
        <v>6972200198204</v>
      </c>
      <c r="H4892" s="27" t="str">
        <f>VLOOKUP(B4892,'大货清单（不定期按GOMS更新）'!A:H,7,0)</f>
        <v>Blue</v>
      </c>
      <c r="I4892" s="27" t="str">
        <f>VLOOKUP(B4892,'大货清单（不定期按GOMS更新）'!A:F,6,FALSE)</f>
        <v>PHASEOUT</v>
      </c>
      <c r="J4892" s="27" t="str">
        <f>VLOOKUP(B4892,'大货清单（不定期按GOMS更新）'!A:K,11,FALSE)</f>
        <v>5.2</v>
      </c>
      <c r="K4892" s="27" t="str">
        <f>VLOOKUP(B4892,'大货清单（不定期按GOMS更新）'!A:N,12,FALSE)</f>
        <v>454</v>
      </c>
      <c r="L4892" s="27" t="str">
        <f>VLOOKUP(B4892,'大货清单（不定期按GOMS更新）'!A:M,13,FALSE)</f>
        <v>229</v>
      </c>
      <c r="M4892" s="27" t="str">
        <f>VLOOKUP(B4892,'大货清单（不定期按GOMS更新）'!A:N,14,FALSE)</f>
        <v>327</v>
      </c>
      <c r="N4892" s="53" t="s">
        <v>1390</v>
      </c>
      <c r="O4892" s="27">
        <f>IFERROR(VLOOKUP(N4892,'散件迭代（不定期更新）'!C:J,8,FALSE),0)</f>
        <v>0</v>
      </c>
      <c r="P4892" s="27" t="str">
        <f>IFERROR(VLOOKUP(N4892,'散件（更新）'!B:H,3,FALSE),0)</f>
        <v>206-1873-2333</v>
      </c>
      <c r="Q4892" s="27" t="str">
        <f>VLOOKUP(N4892,'散件（更新）'!B:H,2,FALSE)</f>
        <v>114-18732333</v>
      </c>
      <c r="R4892" s="27" t="str">
        <f>VLOOKUP(N4892,'散件（更新）'!B:H,7,FALSE)</f>
        <v>[EHA]Power brush release button + spring</v>
      </c>
      <c r="S4892" s="27" t="str">
        <f>VLOOKUP(N4892,'散件（更新）'!B:E,4,FALSE)</f>
        <v>https://tineco-yxzt.oss-accelerate.aliyuncs.com/20231219/9VSRB121100_1702948075363.png</v>
      </c>
      <c r="T4892" s="27" t="s">
        <v>8759</v>
      </c>
      <c r="U4892" s="28" t="str">
        <f>VLOOKUP(N4892,'散件（更新）'!B:G,6,FALSE)</f>
        <v>释放按钮+弹簧组件（散件专用）</v>
      </c>
      <c r="V4892" s="28" t="str">
        <f>VLOOKUP(N4892,'散件（更新）'!B:I,8,FALSE)</f>
        <v>6972200197429</v>
      </c>
    </row>
    <row r="4893" spans="1:22">
      <c r="A4893" s="57">
        <v>46169</v>
      </c>
      <c r="B4893" s="53" t="s">
        <v>160</v>
      </c>
      <c r="C4893" s="27" t="str">
        <f>VLOOKUP(B4893,'大货清单（不定期按GOMS更新）'!A:H,8,0)</f>
        <v>107-19650801</v>
      </c>
      <c r="D4893" s="27" t="str">
        <f>VLOOKUP(B4893,'大货清单（不定期按GOMS更新）'!A:C,3,0)</f>
        <v>ZB1965H-01</v>
      </c>
      <c r="E4893" s="27" t="str">
        <f>VLOOKUP(B4893,'大货清单（不定期按GOMS更新）'!A:H,4,0)</f>
        <v>DE,GR,PL,UA,CZ,RO</v>
      </c>
      <c r="F4893" s="27" t="str">
        <f>VLOOKUP(B4893,'大货清单（不定期按GOMS更新）'!A:H,2,0)</f>
        <v>PURE ONE S11 PET</v>
      </c>
      <c r="G4893" s="28">
        <f>VLOOKUP(B4893,'大货清单（不定期按GOMS更新）'!A:I,9,FALSE)</f>
        <v>6972200198204</v>
      </c>
      <c r="H4893" s="27" t="str">
        <f>VLOOKUP(B4893,'大货清单（不定期按GOMS更新）'!A:H,7,0)</f>
        <v>Blue</v>
      </c>
      <c r="I4893" s="27" t="str">
        <f>VLOOKUP(B4893,'大货清单（不定期按GOMS更新）'!A:F,6,FALSE)</f>
        <v>PHASEOUT</v>
      </c>
      <c r="J4893" s="27" t="str">
        <f>VLOOKUP(B4893,'大货清单（不定期按GOMS更新）'!A:K,11,FALSE)</f>
        <v>5.2</v>
      </c>
      <c r="K4893" s="27" t="str">
        <f>VLOOKUP(B4893,'大货清单（不定期按GOMS更新）'!A:N,12,FALSE)</f>
        <v>454</v>
      </c>
      <c r="L4893" s="27" t="str">
        <f>VLOOKUP(B4893,'大货清单（不定期按GOMS更新）'!A:M,13,FALSE)</f>
        <v>229</v>
      </c>
      <c r="M4893" s="27" t="str">
        <f>VLOOKUP(B4893,'大货清单（不定期按GOMS更新）'!A:N,14,FALSE)</f>
        <v>327</v>
      </c>
      <c r="N4893" s="53" t="s">
        <v>1362</v>
      </c>
      <c r="O4893" s="27">
        <f>IFERROR(VLOOKUP(N4893,'散件迭代（不定期更新）'!C:J,8,FALSE),0)</f>
        <v>0</v>
      </c>
      <c r="P4893" s="27" t="str">
        <f>IFERROR(VLOOKUP(N4893,'散件（更新）'!B:H,3,FALSE),0)</f>
        <v>206-1965-0502</v>
      </c>
      <c r="Q4893" s="27" t="str">
        <f>VLOOKUP(N4893,'散件（更新）'!B:H,2,FALSE)</f>
        <v>114-19650502</v>
      </c>
      <c r="R4893" s="27" t="str">
        <f>VLOOKUP(N4893,'散件（更新）'!B:H,7,FALSE)</f>
        <v>Tube Assembly</v>
      </c>
      <c r="S4893" s="27" t="str">
        <f>VLOOKUP(N4893,'散件（更新）'!B:E,4,FALSE)</f>
        <v>https://tineco-yxzt.oss-accelerate.aliyuncs.com/product/114-19650502.jpeg</v>
      </c>
      <c r="T4893" s="27" t="s">
        <v>8759</v>
      </c>
      <c r="U4893" s="28" t="str">
        <f>VLOOKUP(N4893,'散件（更新）'!B:G,6,FALSE)</f>
        <v>双节管3pin</v>
      </c>
      <c r="V4893" s="28" t="str">
        <f>VLOOKUP(N4893,'散件（更新）'!B:I,8,FALSE)</f>
        <v>6972200198792</v>
      </c>
    </row>
    <row r="4894" spans="1:22">
      <c r="A4894" s="57">
        <v>46169</v>
      </c>
      <c r="B4894" s="53" t="s">
        <v>165</v>
      </c>
      <c r="C4894" s="27" t="str">
        <f>VLOOKUP(B4894,'大货清单（不定期按GOMS更新）'!A:H,8,0)</f>
        <v>107-18732106</v>
      </c>
      <c r="D4894" s="27" t="str">
        <f>VLOOKUP(B4894,'大货清单（不定期按GOMS更新）'!A:C,3,0)</f>
        <v>ZB1873U-06</v>
      </c>
      <c r="E4894" s="27" t="str">
        <f>VLOOKUP(B4894,'大货清单（不定期按GOMS更新）'!A:H,4,0)</f>
        <v>ES,IT,UA,FR,DE,CH,AT,DK,GR,NL,PL</v>
      </c>
      <c r="F4894" s="27" t="str">
        <f>VLOOKUP(B4894,'大货清单（不定期按GOMS更新）'!A:H,2,0)</f>
        <v>PURE ONE S12 Tango</v>
      </c>
      <c r="G4894" s="28">
        <f>VLOOKUP(B4894,'大货清单（不定期按GOMS更新）'!A:I,9,FALSE)</f>
        <v>6972200196248</v>
      </c>
      <c r="H4894" s="27" t="str">
        <f>VLOOKUP(B4894,'大货清单（不定期按GOMS更新）'!A:H,7,0)</f>
        <v>Metallic Grey</v>
      </c>
      <c r="I4894" s="27" t="str">
        <f>VLOOKUP(B4894,'大货清单（不定期按GOMS更新）'!A:F,6,FALSE)</f>
        <v>PHASEOUT</v>
      </c>
      <c r="J4894" s="27" t="str">
        <f>VLOOKUP(B4894,'大货清单（不定期按GOMS更新）'!A:K,11,FALSE)</f>
        <v>8.2</v>
      </c>
      <c r="K4894" s="27" t="str">
        <f>VLOOKUP(B4894,'大货清单（不定期按GOMS更新）'!A:N,12,FALSE)</f>
        <v>840</v>
      </c>
      <c r="L4894" s="27" t="str">
        <f>VLOOKUP(B4894,'大货清单（不定期按GOMS更新）'!A:M,13,FALSE)</f>
        <v>163</v>
      </c>
      <c r="M4894" s="27" t="str">
        <f>VLOOKUP(B4894,'大货清单（不定期按GOMS更新）'!A:N,14,FALSE)</f>
        <v>394</v>
      </c>
      <c r="N4894" s="53" t="s">
        <v>1228</v>
      </c>
      <c r="O4894" s="27">
        <f>IFERROR(VLOOKUP(N4894,'散件迭代（不定期更新）'!C:J,8,FALSE),0)</f>
        <v>0</v>
      </c>
      <c r="P4894" s="27" t="str">
        <f>IFERROR(VLOOKUP(N4894,'散件（更新）'!B:H,3,FALSE),0)</f>
        <v>206-1756-0204</v>
      </c>
      <c r="Q4894" s="27" t="str">
        <f>VLOOKUP(N4894,'散件（更新）'!B:H,2,FALSE)</f>
        <v>114-17560204</v>
      </c>
      <c r="R4894" s="27" t="str">
        <f>VLOOKUP(N4894,'散件（更新）'!B:H,7,FALSE)</f>
        <v>FILTER</v>
      </c>
      <c r="S4894" s="27" t="str">
        <f>VLOOKUP(N4894,'散件（更新）'!B:E,4,FALSE)</f>
        <v>https://tineco-yxzt.oss-accelerate.aliyuncs.com/product/114-17560204.jpg</v>
      </c>
      <c r="T4894" s="27" t="s">
        <v>8759</v>
      </c>
      <c r="U4894" s="28" t="str">
        <f>VLOOKUP(N4894,'散件（更新）'!B:G,6,FALSE)</f>
        <v>ZB1756 进风滤棉组件</v>
      </c>
      <c r="V4894" s="28" t="str">
        <f>VLOOKUP(N4894,'散件（更新）'!B:I,8,FALSE)</f>
        <v>6972200191182</v>
      </c>
    </row>
    <row r="4895" spans="1:22">
      <c r="A4895" s="57">
        <v>46169</v>
      </c>
      <c r="B4895" s="53" t="s">
        <v>165</v>
      </c>
      <c r="C4895" s="27" t="str">
        <f>VLOOKUP(B4895,'大货清单（不定期按GOMS更新）'!A:H,8,0)</f>
        <v>107-18732106</v>
      </c>
      <c r="D4895" s="27" t="str">
        <f>VLOOKUP(B4895,'大货清单（不定期按GOMS更新）'!A:C,3,0)</f>
        <v>ZB1873U-06</v>
      </c>
      <c r="E4895" s="27" t="str">
        <f>VLOOKUP(B4895,'大货清单（不定期按GOMS更新）'!A:H,4,0)</f>
        <v>ES,IT,UA,FR,DE,CH,AT,DK,GR,NL,PL</v>
      </c>
      <c r="F4895" s="27" t="str">
        <f>VLOOKUP(B4895,'大货清单（不定期按GOMS更新）'!A:H,2,0)</f>
        <v>PURE ONE S12 Tango</v>
      </c>
      <c r="G4895" s="28">
        <f>VLOOKUP(B4895,'大货清单（不定期按GOMS更新）'!A:I,9,FALSE)</f>
        <v>6972200196248</v>
      </c>
      <c r="H4895" s="27" t="str">
        <f>VLOOKUP(B4895,'大货清单（不定期按GOMS更新）'!A:H,7,0)</f>
        <v>Metallic Grey</v>
      </c>
      <c r="I4895" s="27" t="str">
        <f>VLOOKUP(B4895,'大货清单（不定期按GOMS更新）'!A:F,6,FALSE)</f>
        <v>PHASEOUT</v>
      </c>
      <c r="J4895" s="27" t="str">
        <f>VLOOKUP(B4895,'大货清单（不定期按GOMS更新）'!A:K,11,FALSE)</f>
        <v>8.2</v>
      </c>
      <c r="K4895" s="27" t="str">
        <f>VLOOKUP(B4895,'大货清单（不定期按GOMS更新）'!A:N,12,FALSE)</f>
        <v>840</v>
      </c>
      <c r="L4895" s="27" t="str">
        <f>VLOOKUP(B4895,'大货清单（不定期按GOMS更新）'!A:M,13,FALSE)</f>
        <v>163</v>
      </c>
      <c r="M4895" s="27" t="str">
        <f>VLOOKUP(B4895,'大货清单（不定期按GOMS更新）'!A:N,14,FALSE)</f>
        <v>394</v>
      </c>
      <c r="N4895" s="53" t="s">
        <v>1281</v>
      </c>
      <c r="O4895" s="27">
        <f>IFERROR(VLOOKUP(N4895,'散件迭代（不定期更新）'!C:J,8,FALSE),0)</f>
        <v>0</v>
      </c>
      <c r="P4895" s="27" t="str">
        <f>IFERROR(VLOOKUP(N4895,'散件（更新）'!B:H,3,FALSE),0)</f>
        <v>206-1769-0014</v>
      </c>
      <c r="Q4895" s="27" t="str">
        <f>VLOOKUP(N4895,'散件（更新）'!B:H,2,FALSE)</f>
        <v>114-17690014</v>
      </c>
      <c r="R4895" s="27" t="str">
        <f>VLOOKUP(N4895,'散件（更新）'!B:H,7,FALSE)</f>
        <v>wall accessory holder</v>
      </c>
      <c r="S4895" s="27" t="str">
        <f>VLOOKUP(N4895,'散件（更新）'!B:E,4,FALSE)</f>
        <v>https://tineco-yxzt.oss-accelerate.aliyuncs.com/product/114-17690014.jpg</v>
      </c>
      <c r="T4895" s="27" t="s">
        <v>8759</v>
      </c>
      <c r="U4895" s="28" t="str">
        <f>VLOOKUP(N4895,'散件（更新）'!B:G,6,FALSE)</f>
        <v>附件延展架 墙挂版</v>
      </c>
      <c r="V4895" s="28" t="str">
        <f>VLOOKUP(N4895,'散件（更新）'!B:I,8,FALSE)</f>
        <v>6972200191199</v>
      </c>
    </row>
    <row r="4896" spans="1:22">
      <c r="A4896" s="57">
        <v>46169</v>
      </c>
      <c r="B4896" s="53" t="s">
        <v>165</v>
      </c>
      <c r="C4896" s="27" t="str">
        <f>VLOOKUP(B4896,'大货清单（不定期按GOMS更新）'!A:H,8,0)</f>
        <v>107-18732106</v>
      </c>
      <c r="D4896" s="27" t="str">
        <f>VLOOKUP(B4896,'大货清单（不定期按GOMS更新）'!A:C,3,0)</f>
        <v>ZB1873U-06</v>
      </c>
      <c r="E4896" s="27" t="str">
        <f>VLOOKUP(B4896,'大货清单（不定期按GOMS更新）'!A:H,4,0)</f>
        <v>ES,IT,UA,FR,DE,CH,AT,DK,GR,NL,PL</v>
      </c>
      <c r="F4896" s="27" t="str">
        <f>VLOOKUP(B4896,'大货清单（不定期按GOMS更新）'!A:H,2,0)</f>
        <v>PURE ONE S12 Tango</v>
      </c>
      <c r="G4896" s="28">
        <f>VLOOKUP(B4896,'大货清单（不定期按GOMS更新）'!A:I,9,FALSE)</f>
        <v>6972200196248</v>
      </c>
      <c r="H4896" s="27" t="str">
        <f>VLOOKUP(B4896,'大货清单（不定期按GOMS更新）'!A:H,7,0)</f>
        <v>Metallic Grey</v>
      </c>
      <c r="I4896" s="27" t="str">
        <f>VLOOKUP(B4896,'大货清单（不定期按GOMS更新）'!A:F,6,FALSE)</f>
        <v>PHASEOUT</v>
      </c>
      <c r="J4896" s="27" t="str">
        <f>VLOOKUP(B4896,'大货清单（不定期按GOMS更新）'!A:K,11,FALSE)</f>
        <v>8.2</v>
      </c>
      <c r="K4896" s="27" t="str">
        <f>VLOOKUP(B4896,'大货清单（不定期按GOMS更新）'!A:N,12,FALSE)</f>
        <v>840</v>
      </c>
      <c r="L4896" s="27" t="str">
        <f>VLOOKUP(B4896,'大货清单（不定期按GOMS更新）'!A:M,13,FALSE)</f>
        <v>163</v>
      </c>
      <c r="M4896" s="27" t="str">
        <f>VLOOKUP(B4896,'大货清单（不定期按GOMS更新）'!A:N,14,FALSE)</f>
        <v>394</v>
      </c>
      <c r="N4896" s="53" t="s">
        <v>252</v>
      </c>
      <c r="O4896" s="27">
        <f>IFERROR(VLOOKUP(N4896,'散件迭代（不定期更新）'!C:J,8,FALSE),0)</f>
        <v>0</v>
      </c>
      <c r="P4896" s="27" t="str">
        <f>IFERROR(VLOOKUP(N4896,'散件（更新）'!B:H,3,FALSE),0)</f>
        <v>206-1769-0233</v>
      </c>
      <c r="Q4896" s="27" t="str">
        <f>VLOOKUP(N4896,'散件（更新）'!B:H,2,FALSE)</f>
        <v>114-17690233</v>
      </c>
      <c r="R4896" s="27" t="str">
        <f>VLOOKUP(N4896,'散件（更新）'!B:H,7,FALSE)</f>
        <v>Hair cleaning tool</v>
      </c>
      <c r="S4896" s="27" t="str">
        <f>VLOOKUP(N4896,'散件（更新）'!B:E,4,FALSE)</f>
        <v>https://tineco-yxzt.oss-accelerate.aliyuncs.com/product/114-17690233.png</v>
      </c>
      <c r="T4896" s="27" t="s">
        <v>8759</v>
      </c>
      <c r="U4896" s="28" t="str">
        <f>VLOOKUP(N4896,'散件（更新）'!B:G,6,FALSE)</f>
        <v>ZB1769B 清洁刷植毛组件</v>
      </c>
      <c r="V4896" s="28" t="str">
        <f>VLOOKUP(N4896,'散件（更新）'!B:I,8,FALSE)</f>
        <v>6972200191151</v>
      </c>
    </row>
    <row r="4897" spans="1:22">
      <c r="A4897" s="57">
        <v>46169</v>
      </c>
      <c r="B4897" s="53" t="s">
        <v>165</v>
      </c>
      <c r="C4897" s="27" t="str">
        <f>VLOOKUP(B4897,'大货清单（不定期按GOMS更新）'!A:H,8,0)</f>
        <v>107-18732106</v>
      </c>
      <c r="D4897" s="27" t="str">
        <f>VLOOKUP(B4897,'大货清单（不定期按GOMS更新）'!A:C,3,0)</f>
        <v>ZB1873U-06</v>
      </c>
      <c r="E4897" s="27" t="str">
        <f>VLOOKUP(B4897,'大货清单（不定期按GOMS更新）'!A:H,4,0)</f>
        <v>ES,IT,UA,FR,DE,CH,AT,DK,GR,NL,PL</v>
      </c>
      <c r="F4897" s="27" t="str">
        <f>VLOOKUP(B4897,'大货清单（不定期按GOMS更新）'!A:H,2,0)</f>
        <v>PURE ONE S12 Tango</v>
      </c>
      <c r="G4897" s="28">
        <f>VLOOKUP(B4897,'大货清单（不定期按GOMS更新）'!A:I,9,FALSE)</f>
        <v>6972200196248</v>
      </c>
      <c r="H4897" s="27" t="str">
        <f>VLOOKUP(B4897,'大货清单（不定期按GOMS更新）'!A:H,7,0)</f>
        <v>Metallic Grey</v>
      </c>
      <c r="I4897" s="27" t="str">
        <f>VLOOKUP(B4897,'大货清单（不定期按GOMS更新）'!A:F,6,FALSE)</f>
        <v>PHASEOUT</v>
      </c>
      <c r="J4897" s="27" t="str">
        <f>VLOOKUP(B4897,'大货清单（不定期按GOMS更新）'!A:K,11,FALSE)</f>
        <v>8.2</v>
      </c>
      <c r="K4897" s="27" t="str">
        <f>VLOOKUP(B4897,'大货清单（不定期按GOMS更新）'!A:N,12,FALSE)</f>
        <v>840</v>
      </c>
      <c r="L4897" s="27" t="str">
        <f>VLOOKUP(B4897,'大货清单（不定期按GOMS更新）'!A:M,13,FALSE)</f>
        <v>163</v>
      </c>
      <c r="M4897" s="27" t="str">
        <f>VLOOKUP(B4897,'大货清单（不定期按GOMS更新）'!A:N,14,FALSE)</f>
        <v>394</v>
      </c>
      <c r="N4897" s="53" t="s">
        <v>1376</v>
      </c>
      <c r="O4897" s="27" t="str">
        <f>IFERROR(VLOOKUP(N4897,'散件迭代（不定期更新）'!C:J,8,FALSE),0)</f>
        <v>A14</v>
      </c>
      <c r="P4897" s="27" t="str">
        <f>IFERROR(VLOOKUP(N4897,'散件（更新）'!B:H,3,FALSE),0)</f>
        <v>206-1873-0214</v>
      </c>
      <c r="Q4897" s="27" t="str">
        <f>VLOOKUP(N4897,'散件（更新）'!B:H,2,FALSE)</f>
        <v>114-18730214</v>
      </c>
      <c r="R4897" s="27" t="str">
        <f>VLOOKUP(N4897,'散件（更新）'!B:H,7,FALSE)</f>
        <v>Crevice &amp; 2-In-1 Dusting Brush</v>
      </c>
      <c r="S4897" s="27" t="str">
        <f>VLOOKUP(N4897,'散件（更新）'!B:E,4,FALSE)</f>
        <v>https://tineco-yxzt.oss-accelerate.aliyuncs.com/product/114-18730214.png</v>
      </c>
      <c r="T4897" s="27" t="s">
        <v>8759</v>
      </c>
      <c r="U4897" s="28" t="str">
        <f>VLOOKUP(N4897,'散件（更新）'!B:G,6,FALSE)</f>
        <v xml:space="preserve">组合刷组件+扁吸组件 </v>
      </c>
      <c r="V4897" s="28" t="str">
        <f>VLOOKUP(N4897,'散件（更新）'!B:I,8,FALSE)</f>
        <v>6972200191489</v>
      </c>
    </row>
    <row r="4898" spans="1:22">
      <c r="A4898" s="57">
        <v>46169</v>
      </c>
      <c r="B4898" s="53" t="s">
        <v>165</v>
      </c>
      <c r="C4898" s="27" t="str">
        <f>VLOOKUP(B4898,'大货清单（不定期按GOMS更新）'!A:H,8,0)</f>
        <v>107-18732106</v>
      </c>
      <c r="D4898" s="27" t="str">
        <f>VLOOKUP(B4898,'大货清单（不定期按GOMS更新）'!A:C,3,0)</f>
        <v>ZB1873U-06</v>
      </c>
      <c r="E4898" s="27" t="str">
        <f>VLOOKUP(B4898,'大货清单（不定期按GOMS更新）'!A:H,4,0)</f>
        <v>ES,IT,UA,FR,DE,CH,AT,DK,GR,NL,PL</v>
      </c>
      <c r="F4898" s="27" t="str">
        <f>VLOOKUP(B4898,'大货清单（不定期按GOMS更新）'!A:H,2,0)</f>
        <v>PURE ONE S12 Tango</v>
      </c>
      <c r="G4898" s="28">
        <f>VLOOKUP(B4898,'大货清单（不定期按GOMS更新）'!A:I,9,FALSE)</f>
        <v>6972200196248</v>
      </c>
      <c r="H4898" s="27" t="str">
        <f>VLOOKUP(B4898,'大货清单（不定期按GOMS更新）'!A:H,7,0)</f>
        <v>Metallic Grey</v>
      </c>
      <c r="I4898" s="27" t="str">
        <f>VLOOKUP(B4898,'大货清单（不定期按GOMS更新）'!A:F,6,FALSE)</f>
        <v>PHASEOUT</v>
      </c>
      <c r="J4898" s="27" t="str">
        <f>VLOOKUP(B4898,'大货清单（不定期按GOMS更新）'!A:K,11,FALSE)</f>
        <v>8.2</v>
      </c>
      <c r="K4898" s="27" t="str">
        <f>VLOOKUP(B4898,'大货清单（不定期按GOMS更新）'!A:N,12,FALSE)</f>
        <v>840</v>
      </c>
      <c r="L4898" s="27" t="str">
        <f>VLOOKUP(B4898,'大货清单（不定期按GOMS更新）'!A:M,13,FALSE)</f>
        <v>163</v>
      </c>
      <c r="M4898" s="27" t="str">
        <f>VLOOKUP(B4898,'大货清单（不定期按GOMS更新）'!A:N,14,FALSE)</f>
        <v>394</v>
      </c>
      <c r="N4898" s="53" t="s">
        <v>1386</v>
      </c>
      <c r="O4898" s="27" t="str">
        <f>IFERROR(VLOOKUP(N4898,'散件迭代（不定期更新）'!C:J,8,FALSE),0)</f>
        <v>A13</v>
      </c>
      <c r="P4898" s="27" t="str">
        <f>IFERROR(VLOOKUP(N4898,'散件（更新）'!B:H,3,FALSE),0)</f>
        <v>206-1873-0154</v>
      </c>
      <c r="Q4898" s="27" t="str">
        <f>VLOOKUP(N4898,'散件（更新）'!B:H,2,FALSE)</f>
        <v>114-18730154</v>
      </c>
      <c r="R4898" s="27" t="str">
        <f>VLOOKUP(N4898,'散件（更新）'!B:H,7,FALSE)</f>
        <v>HEPA &amp; Cover Assembly</v>
      </c>
      <c r="S4898" s="27" t="str">
        <f>VLOOKUP(N4898,'散件（更新）'!B:E,4,FALSE)</f>
        <v>https://tineco-yxzt.oss-accelerate.aliyuncs.com/product/114-18730154.jpg</v>
      </c>
      <c r="T4898" s="27" t="s">
        <v>8759</v>
      </c>
      <c r="U4898" s="28" t="str">
        <f>VLOOKUP(N4898,'散件（更新）'!B:G,6,FALSE)</f>
        <v>出风HEPA组件</v>
      </c>
      <c r="V4898" s="28" t="str">
        <f>VLOOKUP(N4898,'散件（更新）'!B:I,8,FALSE)</f>
        <v>6972200192295</v>
      </c>
    </row>
    <row r="4899" spans="1:22">
      <c r="A4899" s="57">
        <v>46169</v>
      </c>
      <c r="B4899" s="53" t="s">
        <v>165</v>
      </c>
      <c r="C4899" s="27" t="str">
        <f>VLOOKUP(B4899,'大货清单（不定期按GOMS更新）'!A:H,8,0)</f>
        <v>107-18732106</v>
      </c>
      <c r="D4899" s="27" t="str">
        <f>VLOOKUP(B4899,'大货清单（不定期按GOMS更新）'!A:C,3,0)</f>
        <v>ZB1873U-06</v>
      </c>
      <c r="E4899" s="27" t="str">
        <f>VLOOKUP(B4899,'大货清单（不定期按GOMS更新）'!A:H,4,0)</f>
        <v>ES,IT,UA,FR,DE,CH,AT,DK,GR,NL,PL</v>
      </c>
      <c r="F4899" s="27" t="str">
        <f>VLOOKUP(B4899,'大货清单（不定期按GOMS更新）'!A:H,2,0)</f>
        <v>PURE ONE S12 Tango</v>
      </c>
      <c r="G4899" s="28">
        <f>VLOOKUP(B4899,'大货清单（不定期按GOMS更新）'!A:I,9,FALSE)</f>
        <v>6972200196248</v>
      </c>
      <c r="H4899" s="27" t="str">
        <f>VLOOKUP(B4899,'大货清单（不定期按GOMS更新）'!A:H,7,0)</f>
        <v>Metallic Grey</v>
      </c>
      <c r="I4899" s="27" t="str">
        <f>VLOOKUP(B4899,'大货清单（不定期按GOMS更新）'!A:F,6,FALSE)</f>
        <v>PHASEOUT</v>
      </c>
      <c r="J4899" s="27" t="str">
        <f>VLOOKUP(B4899,'大货清单（不定期按GOMS更新）'!A:K,11,FALSE)</f>
        <v>8.2</v>
      </c>
      <c r="K4899" s="27" t="str">
        <f>VLOOKUP(B4899,'大货清单（不定期按GOMS更新）'!A:N,12,FALSE)</f>
        <v>840</v>
      </c>
      <c r="L4899" s="27" t="str">
        <f>VLOOKUP(B4899,'大货清单（不定期按GOMS更新）'!A:M,13,FALSE)</f>
        <v>163</v>
      </c>
      <c r="M4899" s="27" t="str">
        <f>VLOOKUP(B4899,'大货清单（不定期按GOMS更新）'!A:N,14,FALSE)</f>
        <v>394</v>
      </c>
      <c r="N4899" s="53" t="s">
        <v>1370</v>
      </c>
      <c r="O4899" s="27">
        <f>IFERROR(VLOOKUP(N4899,'散件迭代（不定期更新）'!C:J,8,FALSE),0)</f>
        <v>0</v>
      </c>
      <c r="P4899" s="27" t="str">
        <f>IFERROR(VLOOKUP(N4899,'散件（更新）'!B:H,3,FALSE),0)</f>
        <v>206-1873-0215</v>
      </c>
      <c r="Q4899" s="27" t="str">
        <f>VLOOKUP(N4899,'散件（更新）'!B:H,2,FALSE)</f>
        <v>114-18730215</v>
      </c>
      <c r="R4899" s="27" t="str">
        <f>VLOOKUP(N4899,'散件（更新）'!B:H,7,FALSE)</f>
        <v>2*Filter&amp;1*HEPA</v>
      </c>
      <c r="S4899" s="27" t="str">
        <f>VLOOKUP(N4899,'散件（更新）'!B:E,4,FALSE)</f>
        <v>https://tineco-yxzt.oss-accelerate.aliyuncs.com/product/114-18730215.jpg</v>
      </c>
      <c r="T4899" s="27" t="s">
        <v>8759</v>
      </c>
      <c r="U4899" s="28" t="str">
        <f>VLOOKUP(N4899,'散件（更新）'!B:G,6,FALSE)</f>
        <v>出风HEPA组件(H11) +ZB1756 进风过滤棉组件-网孔支架版本（彩盒）</v>
      </c>
      <c r="V4899" s="28" t="str">
        <f>VLOOKUP(N4899,'散件（更新）'!B:I,8,FALSE)</f>
        <v>6972200191458</v>
      </c>
    </row>
    <row r="4900" spans="1:22">
      <c r="A4900" s="57">
        <v>46169</v>
      </c>
      <c r="B4900" s="53" t="s">
        <v>165</v>
      </c>
      <c r="C4900" s="27" t="str">
        <f>VLOOKUP(B4900,'大货清单（不定期按GOMS更新）'!A:H,8,0)</f>
        <v>107-18732106</v>
      </c>
      <c r="D4900" s="27" t="str">
        <f>VLOOKUP(B4900,'大货清单（不定期按GOMS更新）'!A:C,3,0)</f>
        <v>ZB1873U-06</v>
      </c>
      <c r="E4900" s="27" t="str">
        <f>VLOOKUP(B4900,'大货清单（不定期按GOMS更新）'!A:H,4,0)</f>
        <v>ES,IT,UA,FR,DE,CH,AT,DK,GR,NL,PL</v>
      </c>
      <c r="F4900" s="27" t="str">
        <f>VLOOKUP(B4900,'大货清单（不定期按GOMS更新）'!A:H,2,0)</f>
        <v>PURE ONE S12 Tango</v>
      </c>
      <c r="G4900" s="28">
        <f>VLOOKUP(B4900,'大货清单（不定期按GOMS更新）'!A:I,9,FALSE)</f>
        <v>6972200196248</v>
      </c>
      <c r="H4900" s="27" t="str">
        <f>VLOOKUP(B4900,'大货清单（不定期按GOMS更新）'!A:H,7,0)</f>
        <v>Metallic Grey</v>
      </c>
      <c r="I4900" s="27" t="str">
        <f>VLOOKUP(B4900,'大货清单（不定期按GOMS更新）'!A:F,6,FALSE)</f>
        <v>PHASEOUT</v>
      </c>
      <c r="J4900" s="27" t="str">
        <f>VLOOKUP(B4900,'大货清单（不定期按GOMS更新）'!A:K,11,FALSE)</f>
        <v>8.2</v>
      </c>
      <c r="K4900" s="27" t="str">
        <f>VLOOKUP(B4900,'大货清单（不定期按GOMS更新）'!A:N,12,FALSE)</f>
        <v>840</v>
      </c>
      <c r="L4900" s="27" t="str">
        <f>VLOOKUP(B4900,'大货清单（不定期按GOMS更新）'!A:M,13,FALSE)</f>
        <v>163</v>
      </c>
      <c r="M4900" s="27" t="str">
        <f>VLOOKUP(B4900,'大货清单（不定期按GOMS更新）'!A:N,14,FALSE)</f>
        <v>394</v>
      </c>
      <c r="N4900" s="53" t="s">
        <v>1377</v>
      </c>
      <c r="O4900" s="27" t="str">
        <f>IFERROR(VLOOKUP(N4900,'散件迭代（不定期更新）'!C:J,8,FALSE),0)</f>
        <v>A15</v>
      </c>
      <c r="P4900" s="27" t="str">
        <f>IFERROR(VLOOKUP(N4900,'散件（更新）'!B:H,3,FALSE),0)</f>
        <v>206-1873-0218</v>
      </c>
      <c r="Q4900" s="27" t="str">
        <f>VLOOKUP(N4900,'散件（更新）'!B:H,2,FALSE)</f>
        <v>114-18730218</v>
      </c>
      <c r="R4900" s="27" t="str">
        <f>VLOOKUP(N4900,'散件（更新）'!B:H,7,FALSE)</f>
        <v>Hard floor brush</v>
      </c>
      <c r="S4900" s="27" t="str">
        <f>VLOOKUP(N4900,'散件（更新）'!B:E,4,FALSE)</f>
        <v>https://tineco-yxzt.oss-accelerate.aliyuncs.com/product/114-18730218.jpg</v>
      </c>
      <c r="T4900" s="27" t="s">
        <v>8759</v>
      </c>
      <c r="U4900" s="28" t="str">
        <f>VLOOKUP(N4900,'散件（更新）'!B:G,6,FALSE)</f>
        <v>FB1753 FB1753G地刷组件(大颗粒带灯21.6V，配S12)，增加铭牌491-1873-0225</v>
      </c>
      <c r="V4900" s="28" t="str">
        <f>VLOOKUP(N4900,'散件（更新）'!B:I,8,FALSE)</f>
        <v>6972200191380</v>
      </c>
    </row>
    <row r="4901" spans="1:22">
      <c r="A4901" s="57">
        <v>46169</v>
      </c>
      <c r="B4901" s="53" t="s">
        <v>165</v>
      </c>
      <c r="C4901" s="27" t="str">
        <f>VLOOKUP(B4901,'大货清单（不定期按GOMS更新）'!A:H,8,0)</f>
        <v>107-18732106</v>
      </c>
      <c r="D4901" s="27" t="str">
        <f>VLOOKUP(B4901,'大货清单（不定期按GOMS更新）'!A:C,3,0)</f>
        <v>ZB1873U-06</v>
      </c>
      <c r="E4901" s="27" t="str">
        <f>VLOOKUP(B4901,'大货清单（不定期按GOMS更新）'!A:H,4,0)</f>
        <v>ES,IT,UA,FR,DE,CH,AT,DK,GR,NL,PL</v>
      </c>
      <c r="F4901" s="27" t="str">
        <f>VLOOKUP(B4901,'大货清单（不定期按GOMS更新）'!A:H,2,0)</f>
        <v>PURE ONE S12 Tango</v>
      </c>
      <c r="G4901" s="28">
        <f>VLOOKUP(B4901,'大货清单（不定期按GOMS更新）'!A:I,9,FALSE)</f>
        <v>6972200196248</v>
      </c>
      <c r="H4901" s="27" t="str">
        <f>VLOOKUP(B4901,'大货清单（不定期按GOMS更新）'!A:H,7,0)</f>
        <v>Metallic Grey</v>
      </c>
      <c r="I4901" s="27" t="str">
        <f>VLOOKUP(B4901,'大货清单（不定期按GOMS更新）'!A:F,6,FALSE)</f>
        <v>PHASEOUT</v>
      </c>
      <c r="J4901" s="27" t="str">
        <f>VLOOKUP(B4901,'大货清单（不定期按GOMS更新）'!A:K,11,FALSE)</f>
        <v>8.2</v>
      </c>
      <c r="K4901" s="27" t="str">
        <f>VLOOKUP(B4901,'大货清单（不定期按GOMS更新）'!A:N,12,FALSE)</f>
        <v>840</v>
      </c>
      <c r="L4901" s="27" t="str">
        <f>VLOOKUP(B4901,'大货清单（不定期按GOMS更新）'!A:M,13,FALSE)</f>
        <v>163</v>
      </c>
      <c r="M4901" s="27" t="str">
        <f>VLOOKUP(B4901,'大货清单（不定期按GOMS更新）'!A:N,14,FALSE)</f>
        <v>394</v>
      </c>
      <c r="N4901" s="53" t="s">
        <v>1393</v>
      </c>
      <c r="O4901" s="27" t="str">
        <f>IFERROR(VLOOKUP(N4901,'散件迭代（不定期更新）'!C:J,8,FALSE),0)</f>
        <v>A19</v>
      </c>
      <c r="P4901" s="27" t="str">
        <f>IFERROR(VLOOKUP(N4901,'散件（更新）'!B:H,3,FALSE),0)</f>
        <v>206-1873-2318</v>
      </c>
      <c r="Q4901" s="27" t="str">
        <f>VLOOKUP(N4901,'散件（更新）'!B:H,2,FALSE)</f>
        <v>114-18732318</v>
      </c>
      <c r="R4901" s="27" t="str">
        <f>VLOOKUP(N4901,'散件（更新）'!B:H,7,FALSE)</f>
        <v>Mini power brush</v>
      </c>
      <c r="S4901" s="27" t="str">
        <f>VLOOKUP(N4901,'散件（更新）'!B:E,4,FALSE)</f>
        <v>https://tineco-yxzt.oss-accelerate.aliyuncs.com/product/114-18732318.png</v>
      </c>
      <c r="T4901" s="27" t="s">
        <v>8759</v>
      </c>
      <c r="U4901" s="28" t="str">
        <f>VLOOKUP(N4901,'散件（更新）'!B:G,6,FALSE)</f>
        <v>FB1953A 小电动地刷胶袋组件带PTC</v>
      </c>
      <c r="V4901" s="28" t="str">
        <f>VLOOKUP(N4901,'散件（更新）'!B:I,8,FALSE)</f>
        <v>6972200193032</v>
      </c>
    </row>
    <row r="4902" spans="1:22">
      <c r="A4902" s="57">
        <v>46169</v>
      </c>
      <c r="B4902" s="53" t="s">
        <v>165</v>
      </c>
      <c r="C4902" s="27" t="str">
        <f>VLOOKUP(B4902,'大货清单（不定期按GOMS更新）'!A:H,8,0)</f>
        <v>107-18732106</v>
      </c>
      <c r="D4902" s="27" t="str">
        <f>VLOOKUP(B4902,'大货清单（不定期按GOMS更新）'!A:C,3,0)</f>
        <v>ZB1873U-06</v>
      </c>
      <c r="E4902" s="27" t="str">
        <f>VLOOKUP(B4902,'大货清单（不定期按GOMS更新）'!A:H,4,0)</f>
        <v>ES,IT,UA,FR,DE,CH,AT,DK,GR,NL,PL</v>
      </c>
      <c r="F4902" s="27" t="str">
        <f>VLOOKUP(B4902,'大货清单（不定期按GOMS更新）'!A:H,2,0)</f>
        <v>PURE ONE S12 Tango</v>
      </c>
      <c r="G4902" s="28">
        <f>VLOOKUP(B4902,'大货清单（不定期按GOMS更新）'!A:I,9,FALSE)</f>
        <v>6972200196248</v>
      </c>
      <c r="H4902" s="27" t="str">
        <f>VLOOKUP(B4902,'大货清单（不定期按GOMS更新）'!A:H,7,0)</f>
        <v>Metallic Grey</v>
      </c>
      <c r="I4902" s="27" t="str">
        <f>VLOOKUP(B4902,'大货清单（不定期按GOMS更新）'!A:F,6,FALSE)</f>
        <v>PHASEOUT</v>
      </c>
      <c r="J4902" s="27" t="str">
        <f>VLOOKUP(B4902,'大货清单（不定期按GOMS更新）'!A:K,11,FALSE)</f>
        <v>8.2</v>
      </c>
      <c r="K4902" s="27" t="str">
        <f>VLOOKUP(B4902,'大货清单（不定期按GOMS更新）'!A:N,12,FALSE)</f>
        <v>840</v>
      </c>
      <c r="L4902" s="27" t="str">
        <f>VLOOKUP(B4902,'大货清单（不定期按GOMS更新）'!A:M,13,FALSE)</f>
        <v>163</v>
      </c>
      <c r="M4902" s="27" t="str">
        <f>VLOOKUP(B4902,'大货清单（不定期按GOMS更新）'!A:N,14,FALSE)</f>
        <v>394</v>
      </c>
      <c r="N4902" s="53" t="s">
        <v>307</v>
      </c>
      <c r="O4902" s="27">
        <f>IFERROR(VLOOKUP(N4902,'散件迭代（不定期更新）'!C:J,8,FALSE),0)</f>
        <v>0</v>
      </c>
      <c r="P4902" s="27" t="str">
        <f>IFERROR(VLOOKUP(N4902,'散件（更新）'!B:H,3,FALSE),0)</f>
        <v>206-1873-0201</v>
      </c>
      <c r="Q4902" s="27" t="str">
        <f>VLOOKUP(N4902,'散件（更新）'!B:H,2,FALSE)</f>
        <v>114-18730201</v>
      </c>
      <c r="R4902" s="27" t="str">
        <f>VLOOKUP(N4902,'散件（更新）'!B:H,7,FALSE)</f>
        <v>Carpet brush</v>
      </c>
      <c r="S4902" s="27" t="str">
        <f>VLOOKUP(N4902,'散件（更新）'!B:E,4,FALSE)</f>
        <v>https://tineco-yxzt.oss-accelerate.aliyuncs.com/20230906/114-18730201_1693968787766.png</v>
      </c>
      <c r="T4902" s="27" t="s">
        <v>8759</v>
      </c>
      <c r="U4902" s="28" t="str">
        <f>VLOOKUP(N4902,'散件（更新）'!B:G,6,FALSE)</f>
        <v>FB1878 地刷组件，加地刷铭牌491-1873-0218</v>
      </c>
      <c r="V4902" s="28" t="str">
        <f>VLOOKUP(N4902,'散件（更新）'!B:I,8,FALSE)</f>
        <v>6972200191397</v>
      </c>
    </row>
    <row r="4903" spans="1:22">
      <c r="A4903" s="57">
        <v>46169</v>
      </c>
      <c r="B4903" s="53" t="s">
        <v>165</v>
      </c>
      <c r="C4903" s="27" t="str">
        <f>VLOOKUP(B4903,'大货清单（不定期按GOMS更新）'!A:H,8,0)</f>
        <v>107-18732106</v>
      </c>
      <c r="D4903" s="27" t="str">
        <f>VLOOKUP(B4903,'大货清单（不定期按GOMS更新）'!A:C,3,0)</f>
        <v>ZB1873U-06</v>
      </c>
      <c r="E4903" s="27" t="str">
        <f>VLOOKUP(B4903,'大货清单（不定期按GOMS更新）'!A:H,4,0)</f>
        <v>ES,IT,UA,FR,DE,CH,AT,DK,GR,NL,PL</v>
      </c>
      <c r="F4903" s="27" t="str">
        <f>VLOOKUP(B4903,'大货清单（不定期按GOMS更新）'!A:H,2,0)</f>
        <v>PURE ONE S12 Tango</v>
      </c>
      <c r="G4903" s="28">
        <f>VLOOKUP(B4903,'大货清单（不定期按GOMS更新）'!A:I,9,FALSE)</f>
        <v>6972200196248</v>
      </c>
      <c r="H4903" s="27" t="str">
        <f>VLOOKUP(B4903,'大货清单（不定期按GOMS更新）'!A:H,7,0)</f>
        <v>Metallic Grey</v>
      </c>
      <c r="I4903" s="27" t="str">
        <f>VLOOKUP(B4903,'大货清单（不定期按GOMS更新）'!A:F,6,FALSE)</f>
        <v>PHASEOUT</v>
      </c>
      <c r="J4903" s="27" t="str">
        <f>VLOOKUP(B4903,'大货清单（不定期按GOMS更新）'!A:K,11,FALSE)</f>
        <v>8.2</v>
      </c>
      <c r="K4903" s="27" t="str">
        <f>VLOOKUP(B4903,'大货清单（不定期按GOMS更新）'!A:N,12,FALSE)</f>
        <v>840</v>
      </c>
      <c r="L4903" s="27" t="str">
        <f>VLOOKUP(B4903,'大货清单（不定期按GOMS更新）'!A:M,13,FALSE)</f>
        <v>163</v>
      </c>
      <c r="M4903" s="27" t="str">
        <f>VLOOKUP(B4903,'大货清单（不定期按GOMS更新）'!A:N,14,FALSE)</f>
        <v>394</v>
      </c>
      <c r="N4903" s="53" t="s">
        <v>1380</v>
      </c>
      <c r="O4903" s="27">
        <f>IFERROR(VLOOKUP(N4903,'散件迭代（不定期更新）'!C:J,8,FALSE),0)</f>
        <v>0</v>
      </c>
      <c r="P4903" s="27" t="str">
        <f>IFERROR(VLOOKUP(N4903,'散件（更新）'!B:H,3,FALSE),0)</f>
        <v>206-1873-0701</v>
      </c>
      <c r="Q4903" s="27" t="str">
        <f>VLOOKUP(N4903,'散件（更新）'!B:H,2,FALSE)</f>
        <v>114-18730701</v>
      </c>
      <c r="R4903" s="27" t="str">
        <f>VLOOKUP(N4903,'散件（更新）'!B:H,7,FALSE)</f>
        <v>Dustbin</v>
      </c>
      <c r="S4903" s="27" t="str">
        <f>VLOOKUP(N4903,'散件（更新）'!B:E,4,FALSE)</f>
        <v>https://tineco-yxzt.oss-accelerate.aliyuncs.com/product/114-18730701.jpg</v>
      </c>
      <c r="T4903" s="27" t="s">
        <v>8759</v>
      </c>
      <c r="U4903" s="28" t="str">
        <f>VLOOKUP(N4903,'散件（更新）'!B:G,6,FALSE)</f>
        <v>尘桶组件</v>
      </c>
      <c r="V4903" s="28" t="str">
        <f>VLOOKUP(N4903,'散件（更新）'!B:I,8,FALSE)</f>
        <v>6972200191410</v>
      </c>
    </row>
    <row r="4904" spans="1:22">
      <c r="A4904" s="57">
        <v>46169</v>
      </c>
      <c r="B4904" s="53" t="s">
        <v>165</v>
      </c>
      <c r="C4904" s="27" t="str">
        <f>VLOOKUP(B4904,'大货清单（不定期按GOMS更新）'!A:H,8,0)</f>
        <v>107-18732106</v>
      </c>
      <c r="D4904" s="27" t="str">
        <f>VLOOKUP(B4904,'大货清单（不定期按GOMS更新）'!A:C,3,0)</f>
        <v>ZB1873U-06</v>
      </c>
      <c r="E4904" s="27" t="str">
        <f>VLOOKUP(B4904,'大货清单（不定期按GOMS更新）'!A:H,4,0)</f>
        <v>ES,IT,UA,FR,DE,CH,AT,DK,GR,NL,PL</v>
      </c>
      <c r="F4904" s="27" t="str">
        <f>VLOOKUP(B4904,'大货清单（不定期按GOMS更新）'!A:H,2,0)</f>
        <v>PURE ONE S12 Tango</v>
      </c>
      <c r="G4904" s="28">
        <f>VLOOKUP(B4904,'大货清单（不定期按GOMS更新）'!A:I,9,FALSE)</f>
        <v>6972200196248</v>
      </c>
      <c r="H4904" s="27" t="str">
        <f>VLOOKUP(B4904,'大货清单（不定期按GOMS更新）'!A:H,7,0)</f>
        <v>Metallic Grey</v>
      </c>
      <c r="I4904" s="27" t="str">
        <f>VLOOKUP(B4904,'大货清单（不定期按GOMS更新）'!A:F,6,FALSE)</f>
        <v>PHASEOUT</v>
      </c>
      <c r="J4904" s="27" t="str">
        <f>VLOOKUP(B4904,'大货清单（不定期按GOMS更新）'!A:K,11,FALSE)</f>
        <v>8.2</v>
      </c>
      <c r="K4904" s="27" t="str">
        <f>VLOOKUP(B4904,'大货清单（不定期按GOMS更新）'!A:N,12,FALSE)</f>
        <v>840</v>
      </c>
      <c r="L4904" s="27" t="str">
        <f>VLOOKUP(B4904,'大货清单（不定期按GOMS更新）'!A:M,13,FALSE)</f>
        <v>163</v>
      </c>
      <c r="M4904" s="27" t="str">
        <f>VLOOKUP(B4904,'大货清单（不定期按GOMS更新）'!A:N,14,FALSE)</f>
        <v>394</v>
      </c>
      <c r="N4904" s="53" t="s">
        <v>1374</v>
      </c>
      <c r="O4904" s="27">
        <f>IFERROR(VLOOKUP(N4904,'散件迭代（不定期更新）'!C:J,8,FALSE),0)</f>
        <v>0</v>
      </c>
      <c r="P4904" s="27" t="str">
        <f>IFERROR(VLOOKUP(N4904,'散件（更新）'!B:H,3,FALSE),0)</f>
        <v>206-1873-0213</v>
      </c>
      <c r="Q4904" s="27" t="str">
        <f>VLOOKUP(N4904,'散件（更新）'!B:H,2,FALSE)</f>
        <v>114-18730213</v>
      </c>
      <c r="R4904" s="27" t="str">
        <f>VLOOKUP(N4904,'散件（更新）'!B:H,7,FALSE)</f>
        <v>Filter holder</v>
      </c>
      <c r="S4904" s="27" t="str">
        <f>VLOOKUP(N4904,'散件（更新）'!B:E,4,FALSE)</f>
        <v>https://tineco-yxzt.oss-accelerate.aliyuncs.com/product/114-18730213.jpg</v>
      </c>
      <c r="T4904" s="27" t="s">
        <v>8759</v>
      </c>
      <c r="U4904" s="28" t="str">
        <f>VLOOKUP(N4904,'散件（更新）'!B:G,6,FALSE)</f>
        <v>网孔过滤器包胶组件，增加清洗标贴491-1873-0368，</v>
      </c>
      <c r="V4904" s="28" t="str">
        <f>VLOOKUP(N4904,'散件（更新）'!B:I,8,FALSE)</f>
        <v>6972200191427</v>
      </c>
    </row>
    <row r="4905" spans="1:22">
      <c r="A4905" s="57">
        <v>46169</v>
      </c>
      <c r="B4905" s="53" t="s">
        <v>165</v>
      </c>
      <c r="C4905" s="27" t="str">
        <f>VLOOKUP(B4905,'大货清单（不定期按GOMS更新）'!A:H,8,0)</f>
        <v>107-18732106</v>
      </c>
      <c r="D4905" s="27" t="str">
        <f>VLOOKUP(B4905,'大货清单（不定期按GOMS更新）'!A:C,3,0)</f>
        <v>ZB1873U-06</v>
      </c>
      <c r="E4905" s="27" t="str">
        <f>VLOOKUP(B4905,'大货清单（不定期按GOMS更新）'!A:H,4,0)</f>
        <v>ES,IT,UA,FR,DE,CH,AT,DK,GR,NL,PL</v>
      </c>
      <c r="F4905" s="27" t="str">
        <f>VLOOKUP(B4905,'大货清单（不定期按GOMS更新）'!A:H,2,0)</f>
        <v>PURE ONE S12 Tango</v>
      </c>
      <c r="G4905" s="28">
        <f>VLOOKUP(B4905,'大货清单（不定期按GOMS更新）'!A:I,9,FALSE)</f>
        <v>6972200196248</v>
      </c>
      <c r="H4905" s="27" t="str">
        <f>VLOOKUP(B4905,'大货清单（不定期按GOMS更新）'!A:H,7,0)</f>
        <v>Metallic Grey</v>
      </c>
      <c r="I4905" s="27" t="str">
        <f>VLOOKUP(B4905,'大货清单（不定期按GOMS更新）'!A:F,6,FALSE)</f>
        <v>PHASEOUT</v>
      </c>
      <c r="J4905" s="27" t="str">
        <f>VLOOKUP(B4905,'大货清单（不定期按GOMS更新）'!A:K,11,FALSE)</f>
        <v>8.2</v>
      </c>
      <c r="K4905" s="27" t="str">
        <f>VLOOKUP(B4905,'大货清单（不定期按GOMS更新）'!A:N,12,FALSE)</f>
        <v>840</v>
      </c>
      <c r="L4905" s="27" t="str">
        <f>VLOOKUP(B4905,'大货清单（不定期按GOMS更新）'!A:M,13,FALSE)</f>
        <v>163</v>
      </c>
      <c r="M4905" s="27" t="str">
        <f>VLOOKUP(B4905,'大货清单（不定期按GOMS更新）'!A:N,14,FALSE)</f>
        <v>394</v>
      </c>
      <c r="N4905" s="53" t="s">
        <v>1363</v>
      </c>
      <c r="O4905" s="27" t="str">
        <f>IFERROR(VLOOKUP(N4905,'散件迭代（不定期更新）'!C:J,8,FALSE),0)</f>
        <v>A12</v>
      </c>
      <c r="P4905" s="27" t="str">
        <f>IFERROR(VLOOKUP(N4905,'散件（更新）'!B:H,3,FALSE),0)</f>
        <v>206-1873-0010</v>
      </c>
      <c r="Q4905" s="27" t="str">
        <f>VLOOKUP(N4905,'散件（更新）'!B:H,2,FALSE)</f>
        <v>114-18730010</v>
      </c>
      <c r="R4905" s="27" t="str">
        <f>VLOOKUP(N4905,'散件（更新）'!B:H,7,FALSE)</f>
        <v>Accessory Kit</v>
      </c>
      <c r="S4905" s="27" t="str">
        <f>VLOOKUP(N4905,'散件（更新）'!B:E,4,FALSE)</f>
        <v>https://tineco-yxzt.oss-accelerate.aliyuncs.com/product/114-18730010.jpg</v>
      </c>
      <c r="T4905" s="27" t="s">
        <v>8759</v>
      </c>
      <c r="U4905" s="28" t="str">
        <f>VLOOKUP(N4905,'散件（更新）'!B:G,6,FALSE)</f>
        <v>附件套装(家电刷组件+伸缩扁吸组件+转折管组件+伸缩软管组件)</v>
      </c>
      <c r="V4905" s="28" t="str">
        <f>VLOOKUP(N4905,'散件（更新）'!B:I,8,FALSE)</f>
        <v>6972200191519</v>
      </c>
    </row>
    <row r="4906" spans="1:22">
      <c r="A4906" s="57">
        <v>46169</v>
      </c>
      <c r="B4906" s="53" t="s">
        <v>165</v>
      </c>
      <c r="C4906" s="27" t="str">
        <f>VLOOKUP(B4906,'大货清单（不定期按GOMS更新）'!A:H,8,0)</f>
        <v>107-18732106</v>
      </c>
      <c r="D4906" s="27" t="str">
        <f>VLOOKUP(B4906,'大货清单（不定期按GOMS更新）'!A:C,3,0)</f>
        <v>ZB1873U-06</v>
      </c>
      <c r="E4906" s="27" t="str">
        <f>VLOOKUP(B4906,'大货清单（不定期按GOMS更新）'!A:H,4,0)</f>
        <v>ES,IT,UA,FR,DE,CH,AT,DK,GR,NL,PL</v>
      </c>
      <c r="F4906" s="27" t="str">
        <f>VLOOKUP(B4906,'大货清单（不定期按GOMS更新）'!A:H,2,0)</f>
        <v>PURE ONE S12 Tango</v>
      </c>
      <c r="G4906" s="28">
        <f>VLOOKUP(B4906,'大货清单（不定期按GOMS更新）'!A:I,9,FALSE)</f>
        <v>6972200196248</v>
      </c>
      <c r="H4906" s="27" t="str">
        <f>VLOOKUP(B4906,'大货清单（不定期按GOMS更新）'!A:H,7,0)</f>
        <v>Metallic Grey</v>
      </c>
      <c r="I4906" s="27" t="str">
        <f>VLOOKUP(B4906,'大货清单（不定期按GOMS更新）'!A:F,6,FALSE)</f>
        <v>PHASEOUT</v>
      </c>
      <c r="J4906" s="27" t="str">
        <f>VLOOKUP(B4906,'大货清单（不定期按GOMS更新）'!A:K,11,FALSE)</f>
        <v>8.2</v>
      </c>
      <c r="K4906" s="27" t="str">
        <f>VLOOKUP(B4906,'大货清单（不定期按GOMS更新）'!A:N,12,FALSE)</f>
        <v>840</v>
      </c>
      <c r="L4906" s="27" t="str">
        <f>VLOOKUP(B4906,'大货清单（不定期按GOMS更新）'!A:M,13,FALSE)</f>
        <v>163</v>
      </c>
      <c r="M4906" s="27" t="str">
        <f>VLOOKUP(B4906,'大货清单（不定期按GOMS更新）'!A:N,14,FALSE)</f>
        <v>394</v>
      </c>
      <c r="N4906" s="53" t="s">
        <v>1367</v>
      </c>
      <c r="O4906" s="27" t="str">
        <f>IFERROR(VLOOKUP(N4906,'散件迭代（不定期更新）'!C:J,8,FALSE),0)</f>
        <v>A48</v>
      </c>
      <c r="P4906" s="27" t="str">
        <f>IFERROR(VLOOKUP(N4906,'散件（更新）'!B:H,3,FALSE),0)</f>
        <v>206-1873-0216</v>
      </c>
      <c r="Q4906" s="27" t="str">
        <f>VLOOKUP(N4906,'散件（更新）'!B:H,2,FALSE)</f>
        <v>114-18730216</v>
      </c>
      <c r="R4906" s="27" t="str">
        <f>VLOOKUP(N4906,'散件（更新）'!B:H,7,FALSE)</f>
        <v>Main body</v>
      </c>
      <c r="S4906" s="27" t="str">
        <f>VLOOKUP(N4906,'散件（更新）'!B:E,4,FALSE)</f>
        <v>https://tineco-yxzt.oss-accelerate.aliyuncs.com/20231227/9VSMB121100_1703640269498.png</v>
      </c>
      <c r="T4906" s="27" t="s">
        <v>8759</v>
      </c>
      <c r="U4906" s="28" t="str">
        <f>VLOOKUP(N4906,'散件（更新）'!B:G,6,FALSE)</f>
        <v>主体组件黑色_屏显(散件专用），增加ZB1873R-01主机铭牌491-1873-0244及WIFI标贴491-1873-0324，缺少PCB板贴膜-已ECR增加</v>
      </c>
      <c r="V4906" s="28" t="str">
        <f>VLOOKUP(N4906,'散件（更新）'!B:I,8,FALSE)</f>
        <v>6972200191328</v>
      </c>
    </row>
    <row r="4907" spans="1:22">
      <c r="A4907" s="57">
        <v>46169</v>
      </c>
      <c r="B4907" s="53" t="s">
        <v>165</v>
      </c>
      <c r="C4907" s="27" t="str">
        <f>VLOOKUP(B4907,'大货清单（不定期按GOMS更新）'!A:H,8,0)</f>
        <v>107-18732106</v>
      </c>
      <c r="D4907" s="27" t="str">
        <f>VLOOKUP(B4907,'大货清单（不定期按GOMS更新）'!A:C,3,0)</f>
        <v>ZB1873U-06</v>
      </c>
      <c r="E4907" s="27" t="str">
        <f>VLOOKUP(B4907,'大货清单（不定期按GOMS更新）'!A:H,4,0)</f>
        <v>ES,IT,UA,FR,DE,CH,AT,DK,GR,NL,PL</v>
      </c>
      <c r="F4907" s="27" t="str">
        <f>VLOOKUP(B4907,'大货清单（不定期按GOMS更新）'!A:H,2,0)</f>
        <v>PURE ONE S12 Tango</v>
      </c>
      <c r="G4907" s="28">
        <f>VLOOKUP(B4907,'大货清单（不定期按GOMS更新）'!A:I,9,FALSE)</f>
        <v>6972200196248</v>
      </c>
      <c r="H4907" s="27" t="str">
        <f>VLOOKUP(B4907,'大货清单（不定期按GOMS更新）'!A:H,7,0)</f>
        <v>Metallic Grey</v>
      </c>
      <c r="I4907" s="27" t="str">
        <f>VLOOKUP(B4907,'大货清单（不定期按GOMS更新）'!A:F,6,FALSE)</f>
        <v>PHASEOUT</v>
      </c>
      <c r="J4907" s="27" t="str">
        <f>VLOOKUP(B4907,'大货清单（不定期按GOMS更新）'!A:K,11,FALSE)</f>
        <v>8.2</v>
      </c>
      <c r="K4907" s="27" t="str">
        <f>VLOOKUP(B4907,'大货清单（不定期按GOMS更新）'!A:N,12,FALSE)</f>
        <v>840</v>
      </c>
      <c r="L4907" s="27" t="str">
        <f>VLOOKUP(B4907,'大货清单（不定期按GOMS更新）'!A:M,13,FALSE)</f>
        <v>163</v>
      </c>
      <c r="M4907" s="27" t="str">
        <f>VLOOKUP(B4907,'大货清单（不定期按GOMS更新）'!A:N,14,FALSE)</f>
        <v>394</v>
      </c>
      <c r="N4907" s="53" t="s">
        <v>486</v>
      </c>
      <c r="O4907" s="27">
        <f>IFERROR(VLOOKUP(N4907,'散件迭代（不定期更新）'!C:J,8,FALSE),0)</f>
        <v>0</v>
      </c>
      <c r="P4907" s="27" t="str">
        <f>IFERROR(VLOOKUP(N4907,'散件（更新）'!B:H,3,FALSE),0)</f>
        <v>206-1965-0005</v>
      </c>
      <c r="Q4907" s="27" t="str">
        <f>VLOOKUP(N4907,'散件（更新）'!B:H,2,FALSE)</f>
        <v>114-19650005</v>
      </c>
      <c r="R4907" s="27" t="str">
        <f>VLOOKUP(N4907,'散件（更新）'!B:H,7,FALSE)</f>
        <v>Adapter</v>
      </c>
      <c r="S4907" s="27" t="str">
        <f>VLOOKUP(N4907,'散件（更新）'!B:E,4,FALSE)</f>
        <v>https://tineco-yxzt.oss-accelerate.aliyuncs.com/product/114-19650005.jpg</v>
      </c>
      <c r="T4907" s="27" t="s">
        <v>8759</v>
      </c>
      <c r="U4907" s="28" t="str">
        <f>VLOOKUP(N4907,'散件（更新）'!B:G,6,FALSE)</f>
        <v>VDE轮充适配器组件</v>
      </c>
      <c r="V4907" s="28" t="str">
        <f>VLOOKUP(N4907,'散件（更新）'!B:I,8,FALSE)</f>
        <v>6972200191007</v>
      </c>
    </row>
    <row r="4908" spans="1:22">
      <c r="A4908" s="57">
        <v>46169</v>
      </c>
      <c r="B4908" s="53" t="s">
        <v>165</v>
      </c>
      <c r="C4908" s="27" t="str">
        <f>VLOOKUP(B4908,'大货清单（不定期按GOMS更新）'!A:H,8,0)</f>
        <v>107-18732106</v>
      </c>
      <c r="D4908" s="27" t="str">
        <f>VLOOKUP(B4908,'大货清单（不定期按GOMS更新）'!A:C,3,0)</f>
        <v>ZB1873U-06</v>
      </c>
      <c r="E4908" s="27" t="str">
        <f>VLOOKUP(B4908,'大货清单（不定期按GOMS更新）'!A:H,4,0)</f>
        <v>ES,IT,UA,FR,DE,CH,AT,DK,GR,NL,PL</v>
      </c>
      <c r="F4908" s="27" t="str">
        <f>VLOOKUP(B4908,'大货清单（不定期按GOMS更新）'!A:H,2,0)</f>
        <v>PURE ONE S12 Tango</v>
      </c>
      <c r="G4908" s="28">
        <f>VLOOKUP(B4908,'大货清单（不定期按GOMS更新）'!A:I,9,FALSE)</f>
        <v>6972200196248</v>
      </c>
      <c r="H4908" s="27" t="str">
        <f>VLOOKUP(B4908,'大货清单（不定期按GOMS更新）'!A:H,7,0)</f>
        <v>Metallic Grey</v>
      </c>
      <c r="I4908" s="27" t="str">
        <f>VLOOKUP(B4908,'大货清单（不定期按GOMS更新）'!A:F,6,FALSE)</f>
        <v>PHASEOUT</v>
      </c>
      <c r="J4908" s="27" t="str">
        <f>VLOOKUP(B4908,'大货清单（不定期按GOMS更新）'!A:K,11,FALSE)</f>
        <v>8.2</v>
      </c>
      <c r="K4908" s="27" t="str">
        <f>VLOOKUP(B4908,'大货清单（不定期按GOMS更新）'!A:N,12,FALSE)</f>
        <v>840</v>
      </c>
      <c r="L4908" s="27" t="str">
        <f>VLOOKUP(B4908,'大货清单（不定期按GOMS更新）'!A:M,13,FALSE)</f>
        <v>163</v>
      </c>
      <c r="M4908" s="27" t="str">
        <f>VLOOKUP(B4908,'大货清单（不定期按GOMS更新）'!A:N,14,FALSE)</f>
        <v>394</v>
      </c>
      <c r="N4908" s="53" t="s">
        <v>1381</v>
      </c>
      <c r="O4908" s="27" t="str">
        <f>IFERROR(VLOOKUP(N4908,'散件迭代（不定期更新）'!C:J,8,FALSE),0)</f>
        <v>A17</v>
      </c>
      <c r="P4908" s="27" t="str">
        <f>IFERROR(VLOOKUP(N4908,'散件（更新）'!B:H,3,FALSE),0)</f>
        <v>206-1873-1802</v>
      </c>
      <c r="Q4908" s="27" t="str">
        <f>VLOOKUP(N4908,'散件（更新）'!B:H,2,FALSE)</f>
        <v>114-18731802</v>
      </c>
      <c r="R4908" s="27" t="str">
        <f>VLOOKUP(N4908,'散件（更新）'!B:H,7,FALSE)</f>
        <v>Battery</v>
      </c>
      <c r="S4908" s="27" t="str">
        <f>VLOOKUP(N4908,'散件（更新）'!B:E,4,FALSE)</f>
        <v>https://tineco-yxzt.oss-accelerate.aliyuncs.com/product/114-18731802.jpg</v>
      </c>
      <c r="T4908" s="27" t="s">
        <v>8759</v>
      </c>
      <c r="U4908" s="28" t="str">
        <f>VLOOKUP(N4908,'散件（更新）'!B:G,6,FALSE)</f>
        <v>黑色2500mAH电池</v>
      </c>
      <c r="V4908" s="28" t="str">
        <f>VLOOKUP(N4908,'散件（更新）'!B:I,8,FALSE)</f>
        <v>6972200193889</v>
      </c>
    </row>
    <row r="4909" spans="1:22">
      <c r="A4909" s="57">
        <v>46169</v>
      </c>
      <c r="B4909" s="53" t="s">
        <v>165</v>
      </c>
      <c r="C4909" s="27" t="str">
        <f>VLOOKUP(B4909,'大货清单（不定期按GOMS更新）'!A:H,8,0)</f>
        <v>107-18732106</v>
      </c>
      <c r="D4909" s="27" t="str">
        <f>VLOOKUP(B4909,'大货清单（不定期按GOMS更新）'!A:C,3,0)</f>
        <v>ZB1873U-06</v>
      </c>
      <c r="E4909" s="27" t="str">
        <f>VLOOKUP(B4909,'大货清单（不定期按GOMS更新）'!A:H,4,0)</f>
        <v>ES,IT,UA,FR,DE,CH,AT,DK,GR,NL,PL</v>
      </c>
      <c r="F4909" s="27" t="str">
        <f>VLOOKUP(B4909,'大货清单（不定期按GOMS更新）'!A:H,2,0)</f>
        <v>PURE ONE S12 Tango</v>
      </c>
      <c r="G4909" s="28">
        <f>VLOOKUP(B4909,'大货清单（不定期按GOMS更新）'!A:I,9,FALSE)</f>
        <v>6972200196248</v>
      </c>
      <c r="H4909" s="27" t="str">
        <f>VLOOKUP(B4909,'大货清单（不定期按GOMS更新）'!A:H,7,0)</f>
        <v>Metallic Grey</v>
      </c>
      <c r="I4909" s="27" t="str">
        <f>VLOOKUP(B4909,'大货清单（不定期按GOMS更新）'!A:F,6,FALSE)</f>
        <v>PHASEOUT</v>
      </c>
      <c r="J4909" s="27" t="str">
        <f>VLOOKUP(B4909,'大货清单（不定期按GOMS更新）'!A:K,11,FALSE)</f>
        <v>8.2</v>
      </c>
      <c r="K4909" s="27" t="str">
        <f>VLOOKUP(B4909,'大货清单（不定期按GOMS更新）'!A:N,12,FALSE)</f>
        <v>840</v>
      </c>
      <c r="L4909" s="27" t="str">
        <f>VLOOKUP(B4909,'大货清单（不定期按GOMS更新）'!A:M,13,FALSE)</f>
        <v>163</v>
      </c>
      <c r="M4909" s="27" t="str">
        <f>VLOOKUP(B4909,'大货清单（不定期按GOMS更新）'!A:N,14,FALSE)</f>
        <v>394</v>
      </c>
      <c r="N4909" s="53" t="s">
        <v>1373</v>
      </c>
      <c r="O4909" s="27">
        <f>IFERROR(VLOOKUP(N4909,'散件迭代（不定期更新）'!C:J,8,FALSE),0)</f>
        <v>0</v>
      </c>
      <c r="P4909" s="27" t="str">
        <f>IFERROR(VLOOKUP(N4909,'散件（更新）'!B:H,3,FALSE),0)</f>
        <v>206-1873-0210</v>
      </c>
      <c r="Q4909" s="27" t="str">
        <f>VLOOKUP(N4909,'散件（更新）'!B:H,2,FALSE)</f>
        <v>114-18730210</v>
      </c>
      <c r="R4909" s="27" t="str">
        <f>VLOOKUP(N4909,'散件（更新）'!B:H,7,FALSE)</f>
        <v>Wall-mounted dock</v>
      </c>
      <c r="S4909" s="27" t="str">
        <f>VLOOKUP(N4909,'散件（更新）'!B:E,4,FALSE)</f>
        <v>https://tineco-yxzt.oss-accelerate.aliyuncs.com/product/114-18730210.jpg</v>
      </c>
      <c r="T4909" s="27" t="s">
        <v>8759</v>
      </c>
      <c r="U4909" s="28" t="str">
        <f>VLOOKUP(N4909,'散件（更新）'!B:G,6,FALSE)</f>
        <v>墙壁挂架组件</v>
      </c>
      <c r="V4909" s="28" t="str">
        <f>VLOOKUP(N4909,'散件（更新）'!B:I,8,FALSE)</f>
        <v>6972200191366</v>
      </c>
    </row>
    <row r="4910" spans="1:22">
      <c r="A4910" s="57">
        <v>46169</v>
      </c>
      <c r="B4910" s="53" t="s">
        <v>165</v>
      </c>
      <c r="C4910" s="27" t="str">
        <f>VLOOKUP(B4910,'大货清单（不定期按GOMS更新）'!A:H,8,0)</f>
        <v>107-18732106</v>
      </c>
      <c r="D4910" s="27" t="str">
        <f>VLOOKUP(B4910,'大货清单（不定期按GOMS更新）'!A:C,3,0)</f>
        <v>ZB1873U-06</v>
      </c>
      <c r="E4910" s="27" t="str">
        <f>VLOOKUP(B4910,'大货清单（不定期按GOMS更新）'!A:H,4,0)</f>
        <v>ES,IT,UA,FR,DE,CH,AT,DK,GR,NL,PL</v>
      </c>
      <c r="F4910" s="27" t="str">
        <f>VLOOKUP(B4910,'大货清单（不定期按GOMS更新）'!A:H,2,0)</f>
        <v>PURE ONE S12 Tango</v>
      </c>
      <c r="G4910" s="28">
        <f>VLOOKUP(B4910,'大货清单（不定期按GOMS更新）'!A:I,9,FALSE)</f>
        <v>6972200196248</v>
      </c>
      <c r="H4910" s="27" t="str">
        <f>VLOOKUP(B4910,'大货清单（不定期按GOMS更新）'!A:H,7,0)</f>
        <v>Metallic Grey</v>
      </c>
      <c r="I4910" s="27" t="str">
        <f>VLOOKUP(B4910,'大货清单（不定期按GOMS更新）'!A:F,6,FALSE)</f>
        <v>PHASEOUT</v>
      </c>
      <c r="J4910" s="27" t="str">
        <f>VLOOKUP(B4910,'大货清单（不定期按GOMS更新）'!A:K,11,FALSE)</f>
        <v>8.2</v>
      </c>
      <c r="K4910" s="27" t="str">
        <f>VLOOKUP(B4910,'大货清单（不定期按GOMS更新）'!A:N,12,FALSE)</f>
        <v>840</v>
      </c>
      <c r="L4910" s="27" t="str">
        <f>VLOOKUP(B4910,'大货清单（不定期按GOMS更新）'!A:M,13,FALSE)</f>
        <v>163</v>
      </c>
      <c r="M4910" s="27" t="str">
        <f>VLOOKUP(B4910,'大货清单（不定期按GOMS更新）'!A:N,14,FALSE)</f>
        <v>394</v>
      </c>
      <c r="N4910" s="53" t="s">
        <v>1390</v>
      </c>
      <c r="O4910" s="27">
        <f>IFERROR(VLOOKUP(N4910,'散件迭代（不定期更新）'!C:J,8,FALSE),0)</f>
        <v>0</v>
      </c>
      <c r="P4910" s="27" t="str">
        <f>IFERROR(VLOOKUP(N4910,'散件（更新）'!B:H,3,FALSE),0)</f>
        <v>206-1873-2333</v>
      </c>
      <c r="Q4910" s="27" t="str">
        <f>VLOOKUP(N4910,'散件（更新）'!B:H,2,FALSE)</f>
        <v>114-18732333</v>
      </c>
      <c r="R4910" s="27" t="str">
        <f>VLOOKUP(N4910,'散件（更新）'!B:H,7,FALSE)</f>
        <v>[EHA]Power brush release button + spring</v>
      </c>
      <c r="S4910" s="27" t="str">
        <f>VLOOKUP(N4910,'散件（更新）'!B:E,4,FALSE)</f>
        <v>https://tineco-yxzt.oss-accelerate.aliyuncs.com/20231219/9VSRB121100_1702948075363.png</v>
      </c>
      <c r="T4910" s="27" t="s">
        <v>8759</v>
      </c>
      <c r="U4910" s="28" t="str">
        <f>VLOOKUP(N4910,'散件（更新）'!B:G,6,FALSE)</f>
        <v>释放按钮+弹簧组件（散件专用）</v>
      </c>
      <c r="V4910" s="28" t="str">
        <f>VLOOKUP(N4910,'散件（更新）'!B:I,8,FALSE)</f>
        <v>6972200197429</v>
      </c>
    </row>
    <row r="4911" spans="1:22">
      <c r="A4911" s="57">
        <v>46169</v>
      </c>
      <c r="B4911" s="53" t="s">
        <v>165</v>
      </c>
      <c r="C4911" s="27" t="str">
        <f>VLOOKUP(B4911,'大货清单（不定期按GOMS更新）'!A:H,8,0)</f>
        <v>107-18732106</v>
      </c>
      <c r="D4911" s="27" t="str">
        <f>VLOOKUP(B4911,'大货清单（不定期按GOMS更新）'!A:C,3,0)</f>
        <v>ZB1873U-06</v>
      </c>
      <c r="E4911" s="27" t="str">
        <f>VLOOKUP(B4911,'大货清单（不定期按GOMS更新）'!A:H,4,0)</f>
        <v>ES,IT,UA,FR,DE,CH,AT,DK,GR,NL,PL</v>
      </c>
      <c r="F4911" s="27" t="str">
        <f>VLOOKUP(B4911,'大货清单（不定期按GOMS更新）'!A:H,2,0)</f>
        <v>PURE ONE S12 Tango</v>
      </c>
      <c r="G4911" s="28">
        <f>VLOOKUP(B4911,'大货清单（不定期按GOMS更新）'!A:I,9,FALSE)</f>
        <v>6972200196248</v>
      </c>
      <c r="H4911" s="27" t="str">
        <f>VLOOKUP(B4911,'大货清单（不定期按GOMS更新）'!A:H,7,0)</f>
        <v>Metallic Grey</v>
      </c>
      <c r="I4911" s="27" t="str">
        <f>VLOOKUP(B4911,'大货清单（不定期按GOMS更新）'!A:F,6,FALSE)</f>
        <v>PHASEOUT</v>
      </c>
      <c r="J4911" s="27" t="str">
        <f>VLOOKUP(B4911,'大货清单（不定期按GOMS更新）'!A:K,11,FALSE)</f>
        <v>8.2</v>
      </c>
      <c r="K4911" s="27" t="str">
        <f>VLOOKUP(B4911,'大货清单（不定期按GOMS更新）'!A:N,12,FALSE)</f>
        <v>840</v>
      </c>
      <c r="L4911" s="27" t="str">
        <f>VLOOKUP(B4911,'大货清单（不定期按GOMS更新）'!A:M,13,FALSE)</f>
        <v>163</v>
      </c>
      <c r="M4911" s="27" t="str">
        <f>VLOOKUP(B4911,'大货清单（不定期按GOMS更新）'!A:N,14,FALSE)</f>
        <v>394</v>
      </c>
      <c r="N4911" s="53" t="s">
        <v>1225</v>
      </c>
      <c r="O4911" s="27">
        <f>IFERROR(VLOOKUP(N4911,'散件迭代（不定期更新）'!C:J,8,FALSE),0)</f>
        <v>0</v>
      </c>
      <c r="P4911" s="27" t="str">
        <f>IFERROR(VLOOKUP(N4911,'散件（更新）'!B:H,3,FALSE),0)</f>
        <v>206-1756-0099</v>
      </c>
      <c r="Q4911" s="27" t="str">
        <f>VLOOKUP(N4911,'散件（更新）'!B:H,2,FALSE)</f>
        <v>114-17560099</v>
      </c>
      <c r="R4911" s="27" t="str">
        <f>VLOOKUP(N4911,'散件（更新）'!B:H,7,FALSE)</f>
        <v>Repair Wheel</v>
      </c>
      <c r="S4911" s="27" t="str">
        <f>VLOOKUP(N4911,'散件（更新）'!B:E,4,FALSE)</f>
        <v>https://tineco-yxzt.oss-accelerate.aliyuncs.com/20231219/9VSRW100200_1702948075442.png</v>
      </c>
      <c r="T4911" s="27" t="s">
        <v>8759</v>
      </c>
      <c r="U4911" s="28" t="str">
        <f>VLOOKUP(N4911,'散件（更新）'!B:G,6,FALSE)</f>
        <v>地刷小轮+小轮轴组件</v>
      </c>
      <c r="V4911" s="28" t="str">
        <f>VLOOKUP(N4911,'散件（更新）'!B:I,8,FALSE)</f>
        <v>6972200194046</v>
      </c>
    </row>
    <row r="4912" spans="1:22">
      <c r="A4912" s="57">
        <v>46169</v>
      </c>
      <c r="B4912" s="53" t="s">
        <v>165</v>
      </c>
      <c r="C4912" s="27" t="str">
        <f>VLOOKUP(B4912,'大货清单（不定期按GOMS更新）'!A:H,8,0)</f>
        <v>107-18732106</v>
      </c>
      <c r="D4912" s="27" t="str">
        <f>VLOOKUP(B4912,'大货清单（不定期按GOMS更新）'!A:C,3,0)</f>
        <v>ZB1873U-06</v>
      </c>
      <c r="E4912" s="27" t="str">
        <f>VLOOKUP(B4912,'大货清单（不定期按GOMS更新）'!A:H,4,0)</f>
        <v>ES,IT,UA,FR,DE,CH,AT,DK,GR,NL,PL</v>
      </c>
      <c r="F4912" s="27" t="str">
        <f>VLOOKUP(B4912,'大货清单（不定期按GOMS更新）'!A:H,2,0)</f>
        <v>PURE ONE S12 Tango</v>
      </c>
      <c r="G4912" s="28">
        <f>VLOOKUP(B4912,'大货清单（不定期按GOMS更新）'!A:I,9,FALSE)</f>
        <v>6972200196248</v>
      </c>
      <c r="H4912" s="27" t="str">
        <f>VLOOKUP(B4912,'大货清单（不定期按GOMS更新）'!A:H,7,0)</f>
        <v>Metallic Grey</v>
      </c>
      <c r="I4912" s="27" t="str">
        <f>VLOOKUP(B4912,'大货清单（不定期按GOMS更新）'!A:F,6,FALSE)</f>
        <v>PHASEOUT</v>
      </c>
      <c r="J4912" s="27" t="str">
        <f>VLOOKUP(B4912,'大货清单（不定期按GOMS更新）'!A:K,11,FALSE)</f>
        <v>8.2</v>
      </c>
      <c r="K4912" s="27" t="str">
        <f>VLOOKUP(B4912,'大货清单（不定期按GOMS更新）'!A:N,12,FALSE)</f>
        <v>840</v>
      </c>
      <c r="L4912" s="27" t="str">
        <f>VLOOKUP(B4912,'大货清单（不定期按GOMS更新）'!A:M,13,FALSE)</f>
        <v>163</v>
      </c>
      <c r="M4912" s="27" t="str">
        <f>VLOOKUP(B4912,'大货清单（不定期按GOMS更新）'!A:N,14,FALSE)</f>
        <v>394</v>
      </c>
      <c r="N4912" s="53" t="s">
        <v>404</v>
      </c>
      <c r="O4912" s="27">
        <f>IFERROR(VLOOKUP(N4912,'散件迭代（不定期更新）'!C:J,8,FALSE),0)</f>
        <v>0</v>
      </c>
      <c r="P4912" s="27" t="str">
        <f>IFERROR(VLOOKUP(N4912,'散件（更新）'!B:H,3,FALSE),0)</f>
        <v>206-1873-0220</v>
      </c>
      <c r="Q4912" s="27" t="str">
        <f>VLOOKUP(N4912,'散件（更新）'!B:H,2,FALSE)</f>
        <v>114-18730220</v>
      </c>
      <c r="R4912" s="27" t="str">
        <f>VLOOKUP(N4912,'散件（更新）'!B:H,7,FALSE)</f>
        <v>Screw assembly for wall-mounted dock</v>
      </c>
      <c r="S4912" s="27" t="str">
        <f>VLOOKUP(N4912,'散件（更新）'!B:E,4,FALSE)</f>
        <v>https://tineco-yxzt.oss-accelerate.aliyuncs.com/20231219/9VSSA121100_1702948075509.png</v>
      </c>
      <c r="T4912" s="27" t="s">
        <v>8759</v>
      </c>
      <c r="U4912" s="28" t="str">
        <f>VLOOKUP(N4912,'散件（更新）'!B:G,6,FALSE)</f>
        <v>壁钉组件</v>
      </c>
      <c r="V4912" s="28" t="str">
        <f>VLOOKUP(N4912,'散件（更新）'!B:I,8,FALSE)</f>
        <v>6972200191373</v>
      </c>
    </row>
    <row r="4913" spans="1:22">
      <c r="A4913" s="57">
        <v>46169</v>
      </c>
      <c r="B4913" s="53" t="s">
        <v>165</v>
      </c>
      <c r="C4913" s="27" t="str">
        <f>VLOOKUP(B4913,'大货清单（不定期按GOMS更新）'!A:H,8,0)</f>
        <v>107-18732106</v>
      </c>
      <c r="D4913" s="27" t="str">
        <f>VLOOKUP(B4913,'大货清单（不定期按GOMS更新）'!A:C,3,0)</f>
        <v>ZB1873U-06</v>
      </c>
      <c r="E4913" s="27" t="str">
        <f>VLOOKUP(B4913,'大货清单（不定期按GOMS更新）'!A:H,4,0)</f>
        <v>ES,IT,UA,FR,DE,CH,AT,DK,GR,NL,PL</v>
      </c>
      <c r="F4913" s="27" t="str">
        <f>VLOOKUP(B4913,'大货清单（不定期按GOMS更新）'!A:H,2,0)</f>
        <v>PURE ONE S12 Tango</v>
      </c>
      <c r="G4913" s="28">
        <f>VLOOKUP(B4913,'大货清单（不定期按GOMS更新）'!A:I,9,FALSE)</f>
        <v>6972200196248</v>
      </c>
      <c r="H4913" s="27" t="str">
        <f>VLOOKUP(B4913,'大货清单（不定期按GOMS更新）'!A:H,7,0)</f>
        <v>Metallic Grey</v>
      </c>
      <c r="I4913" s="27" t="str">
        <f>VLOOKUP(B4913,'大货清单（不定期按GOMS更新）'!A:F,6,FALSE)</f>
        <v>PHASEOUT</v>
      </c>
      <c r="J4913" s="27" t="str">
        <f>VLOOKUP(B4913,'大货清单（不定期按GOMS更新）'!A:K,11,FALSE)</f>
        <v>8.2</v>
      </c>
      <c r="K4913" s="27" t="str">
        <f>VLOOKUP(B4913,'大货清单（不定期按GOMS更新）'!A:N,12,FALSE)</f>
        <v>840</v>
      </c>
      <c r="L4913" s="27" t="str">
        <f>VLOOKUP(B4913,'大货清单（不定期按GOMS更新）'!A:M,13,FALSE)</f>
        <v>163</v>
      </c>
      <c r="M4913" s="27" t="str">
        <f>VLOOKUP(B4913,'大货清单（不定期按GOMS更新）'!A:N,14,FALSE)</f>
        <v>394</v>
      </c>
      <c r="N4913" s="53" t="s">
        <v>1387</v>
      </c>
      <c r="O4913" s="27">
        <f>IFERROR(VLOOKUP(N4913,'散件迭代（不定期更新）'!C:J,8,FALSE),0)</f>
        <v>0</v>
      </c>
      <c r="P4913" s="27" t="str">
        <f>IFERROR(VLOOKUP(N4913,'散件（更新）'!B:H,3,FALSE),0)</f>
        <v>206-1873-0204</v>
      </c>
      <c r="Q4913" s="27" t="str">
        <f>VLOOKUP(N4913,'散件（更新）'!B:H,2,FALSE)</f>
        <v>114-18730204</v>
      </c>
      <c r="R4913" s="27" t="str">
        <f>VLOOKUP(N4913,'散件（更新）'!B:H,7,FALSE)</f>
        <v>Automatic pre-filter cleaning tool</v>
      </c>
      <c r="S4913" s="27" t="str">
        <f>VLOOKUP(N4913,'散件（更新）'!B:E,4,FALSE)</f>
        <v>https://tineco-yxzt.oss-accelerate.aliyuncs.com/product/114-18730204.jpg</v>
      </c>
      <c r="T4913" s="27" t="s">
        <v>8759</v>
      </c>
      <c r="U4913" s="28" t="str">
        <f>VLOOKUP(N4913,'散件（更新）'!B:G,6,FALSE)</f>
        <v>FB1776 电动滤芯清洁器胶袋组件，加铭牌491-1873-0220及警告标贴491-1873-0361</v>
      </c>
      <c r="V4913" s="28" t="str">
        <f>VLOOKUP(N4913,'散件（更新）'!B:I,8,FALSE)</f>
        <v>6972200191434</v>
      </c>
    </row>
    <row r="4914" spans="1:22">
      <c r="A4914" s="57">
        <v>46169</v>
      </c>
      <c r="B4914" s="53" t="s">
        <v>165</v>
      </c>
      <c r="C4914" s="27" t="str">
        <f>VLOOKUP(B4914,'大货清单（不定期按GOMS更新）'!A:H,8,0)</f>
        <v>107-18732106</v>
      </c>
      <c r="D4914" s="27" t="str">
        <f>VLOOKUP(B4914,'大货清单（不定期按GOMS更新）'!A:C,3,0)</f>
        <v>ZB1873U-06</v>
      </c>
      <c r="E4914" s="27" t="str">
        <f>VLOOKUP(B4914,'大货清单（不定期按GOMS更新）'!A:H,4,0)</f>
        <v>ES,IT,UA,FR,DE,CH,AT,DK,GR,NL,PL</v>
      </c>
      <c r="F4914" s="27" t="str">
        <f>VLOOKUP(B4914,'大货清单（不定期按GOMS更新）'!A:H,2,0)</f>
        <v>PURE ONE S12 Tango</v>
      </c>
      <c r="G4914" s="28">
        <f>VLOOKUP(B4914,'大货清单（不定期按GOMS更新）'!A:I,9,FALSE)</f>
        <v>6972200196248</v>
      </c>
      <c r="H4914" s="27" t="str">
        <f>VLOOKUP(B4914,'大货清单（不定期按GOMS更新）'!A:H,7,0)</f>
        <v>Metallic Grey</v>
      </c>
      <c r="I4914" s="27" t="str">
        <f>VLOOKUP(B4914,'大货清单（不定期按GOMS更新）'!A:F,6,FALSE)</f>
        <v>PHASEOUT</v>
      </c>
      <c r="J4914" s="27" t="str">
        <f>VLOOKUP(B4914,'大货清单（不定期按GOMS更新）'!A:K,11,FALSE)</f>
        <v>8.2</v>
      </c>
      <c r="K4914" s="27" t="str">
        <f>VLOOKUP(B4914,'大货清单（不定期按GOMS更新）'!A:N,12,FALSE)</f>
        <v>840</v>
      </c>
      <c r="L4914" s="27" t="str">
        <f>VLOOKUP(B4914,'大货清单（不定期按GOMS更新）'!A:M,13,FALSE)</f>
        <v>163</v>
      </c>
      <c r="M4914" s="27" t="str">
        <f>VLOOKUP(B4914,'大货清单（不定期按GOMS更新）'!A:N,14,FALSE)</f>
        <v>394</v>
      </c>
      <c r="N4914" s="53" t="s">
        <v>1368</v>
      </c>
      <c r="O4914" s="27" t="str">
        <f>IFERROR(VLOOKUP(N4914,'散件迭代（不定期更新）'!C:J,8,FALSE),0)</f>
        <v>A49</v>
      </c>
      <c r="P4914" s="27" t="str">
        <f>IFERROR(VLOOKUP(N4914,'散件（更新）'!B:H,3,FALSE),0)</f>
        <v>206-1873-0211</v>
      </c>
      <c r="Q4914" s="27" t="str">
        <f>VLOOKUP(N4914,'散件（更新）'!B:H,2,FALSE)</f>
        <v>114-18730211</v>
      </c>
      <c r="R4914" s="27" t="str">
        <f>VLOOKUP(N4914,'散件（更新）'!B:H,7,FALSE)</f>
        <v>Tube Assembly</v>
      </c>
      <c r="S4914" s="27" t="str">
        <f>VLOOKUP(N4914,'散件（更新）'!B:E,4,FALSE)</f>
        <v>https://tineco-yxzt.oss-accelerate.aliyuncs.com/20231227/9VSUT121100_1703640269897.png</v>
      </c>
      <c r="T4914" s="27" t="s">
        <v>8759</v>
      </c>
      <c r="U4914" s="28" t="str">
        <f>VLOOKUP(N4914,'散件（更新）'!B:G,6,FALSE)</f>
        <v xml:space="preserve">加长管组件 </v>
      </c>
      <c r="V4914" s="28" t="str">
        <f>VLOOKUP(N4914,'散件（更新）'!B:I,8,FALSE)</f>
        <v>6972200191335</v>
      </c>
    </row>
    <row r="4915" spans="1:22">
      <c r="A4915" s="57">
        <v>46169</v>
      </c>
      <c r="B4915" s="53" t="s">
        <v>163</v>
      </c>
      <c r="C4915" s="27" t="str">
        <f>VLOOKUP(B4915,'大货清单（不定期按GOMS更新）'!A:H,8,0)</f>
        <v>107-18732102</v>
      </c>
      <c r="D4915" s="27" t="str">
        <f>VLOOKUP(B4915,'大货清单（不定期按GOMS更新）'!A:C,3,0)</f>
        <v>ZB1873U-02</v>
      </c>
      <c r="E4915" s="27" t="str">
        <f>VLOOKUP(B4915,'大货清单（不定期按GOMS更新）'!A:H,4,0)</f>
        <v>UA,ES,FR,TR,IT,DE,AT,CH,NL,PL,SE,BE</v>
      </c>
      <c r="F4915" s="27" t="str">
        <f>VLOOKUP(B4915,'大货清单（不定期按GOMS更新）'!A:H,2,0)</f>
        <v>PURE ONE S12</v>
      </c>
      <c r="G4915" s="28" t="str">
        <f>VLOOKUP(B4915,'大货清单（不定期按GOMS更新）'!A:I,9,FALSE)</f>
        <v>6972200192189</v>
      </c>
      <c r="H4915" s="27" t="str">
        <f>VLOOKUP(B4915,'大货清单（不定期按GOMS更新）'!A:H,7,0)</f>
        <v>Matte Black</v>
      </c>
      <c r="I4915" s="27" t="str">
        <f>VLOOKUP(B4915,'大货清单（不定期按GOMS更新）'!A:F,6,FALSE)</f>
        <v>PHASEOUT</v>
      </c>
      <c r="J4915" s="27" t="str">
        <f>VLOOKUP(B4915,'大货清单（不定期按GOMS更新）'!A:K,11,FALSE)</f>
        <v>6.3</v>
      </c>
      <c r="K4915" s="27" t="str">
        <f>VLOOKUP(B4915,'大货清单（不定期按GOMS更新）'!A:N,12,FALSE)</f>
        <v>776</v>
      </c>
      <c r="L4915" s="27" t="str">
        <f>VLOOKUP(B4915,'大货清单（不定期按GOMS更新）'!A:M,13,FALSE)</f>
        <v>154</v>
      </c>
      <c r="M4915" s="27" t="str">
        <f>VLOOKUP(B4915,'大货清单（不定期按GOMS更新）'!A:N,14,FALSE)</f>
        <v>323</v>
      </c>
      <c r="N4915" s="53" t="s">
        <v>1228</v>
      </c>
      <c r="O4915" s="27">
        <f>IFERROR(VLOOKUP(N4915,'散件迭代（不定期更新）'!C:J,8,FALSE),0)</f>
        <v>0</v>
      </c>
      <c r="P4915" s="27" t="str">
        <f>IFERROR(VLOOKUP(N4915,'散件（更新）'!B:H,3,FALSE),0)</f>
        <v>206-1756-0204</v>
      </c>
      <c r="Q4915" s="27" t="str">
        <f>VLOOKUP(N4915,'散件（更新）'!B:H,2,FALSE)</f>
        <v>114-17560204</v>
      </c>
      <c r="R4915" s="27" t="str">
        <f>VLOOKUP(N4915,'散件（更新）'!B:H,7,FALSE)</f>
        <v>FILTER</v>
      </c>
      <c r="S4915" s="27" t="str">
        <f>VLOOKUP(N4915,'散件（更新）'!B:E,4,FALSE)</f>
        <v>https://tineco-yxzt.oss-accelerate.aliyuncs.com/product/114-17560204.jpg</v>
      </c>
      <c r="T4915" s="27" t="s">
        <v>8759</v>
      </c>
      <c r="U4915" s="28" t="str">
        <f>VLOOKUP(N4915,'散件（更新）'!B:G,6,FALSE)</f>
        <v>ZB1756 进风滤棉组件</v>
      </c>
      <c r="V4915" s="28" t="str">
        <f>VLOOKUP(N4915,'散件（更新）'!B:I,8,FALSE)</f>
        <v>6972200191182</v>
      </c>
    </row>
    <row r="4916" spans="1:22">
      <c r="A4916" s="57">
        <v>46169</v>
      </c>
      <c r="B4916" s="53" t="s">
        <v>163</v>
      </c>
      <c r="C4916" s="27" t="str">
        <f>VLOOKUP(B4916,'大货清单（不定期按GOMS更新）'!A:H,8,0)</f>
        <v>107-18732102</v>
      </c>
      <c r="D4916" s="27" t="str">
        <f>VLOOKUP(B4916,'大货清单（不定期按GOMS更新）'!A:C,3,0)</f>
        <v>ZB1873U-02</v>
      </c>
      <c r="E4916" s="27" t="str">
        <f>VLOOKUP(B4916,'大货清单（不定期按GOMS更新）'!A:H,4,0)</f>
        <v>UA,ES,FR,TR,IT,DE,AT,CH,NL,PL,SE,BE</v>
      </c>
      <c r="F4916" s="27" t="str">
        <f>VLOOKUP(B4916,'大货清单（不定期按GOMS更新）'!A:H,2,0)</f>
        <v>PURE ONE S12</v>
      </c>
      <c r="G4916" s="28" t="str">
        <f>VLOOKUP(B4916,'大货清单（不定期按GOMS更新）'!A:I,9,FALSE)</f>
        <v>6972200192189</v>
      </c>
      <c r="H4916" s="27" t="str">
        <f>VLOOKUP(B4916,'大货清单（不定期按GOMS更新）'!A:H,7,0)</f>
        <v>Matte Black</v>
      </c>
      <c r="I4916" s="27" t="str">
        <f>VLOOKUP(B4916,'大货清单（不定期按GOMS更新）'!A:F,6,FALSE)</f>
        <v>PHASEOUT</v>
      </c>
      <c r="J4916" s="27" t="str">
        <f>VLOOKUP(B4916,'大货清单（不定期按GOMS更新）'!A:K,11,FALSE)</f>
        <v>6.3</v>
      </c>
      <c r="K4916" s="27" t="str">
        <f>VLOOKUP(B4916,'大货清单（不定期按GOMS更新）'!A:N,12,FALSE)</f>
        <v>776</v>
      </c>
      <c r="L4916" s="27" t="str">
        <f>VLOOKUP(B4916,'大货清单（不定期按GOMS更新）'!A:M,13,FALSE)</f>
        <v>154</v>
      </c>
      <c r="M4916" s="27" t="str">
        <f>VLOOKUP(B4916,'大货清单（不定期按GOMS更新）'!A:N,14,FALSE)</f>
        <v>323</v>
      </c>
      <c r="N4916" s="53" t="s">
        <v>1281</v>
      </c>
      <c r="O4916" s="27">
        <f>IFERROR(VLOOKUP(N4916,'散件迭代（不定期更新）'!C:J,8,FALSE),0)</f>
        <v>0</v>
      </c>
      <c r="P4916" s="27" t="str">
        <f>IFERROR(VLOOKUP(N4916,'散件（更新）'!B:H,3,FALSE),0)</f>
        <v>206-1769-0014</v>
      </c>
      <c r="Q4916" s="27" t="str">
        <f>VLOOKUP(N4916,'散件（更新）'!B:H,2,FALSE)</f>
        <v>114-17690014</v>
      </c>
      <c r="R4916" s="27" t="str">
        <f>VLOOKUP(N4916,'散件（更新）'!B:H,7,FALSE)</f>
        <v>wall accessory holder</v>
      </c>
      <c r="S4916" s="27" t="str">
        <f>VLOOKUP(N4916,'散件（更新）'!B:E,4,FALSE)</f>
        <v>https://tineco-yxzt.oss-accelerate.aliyuncs.com/product/114-17690014.jpg</v>
      </c>
      <c r="T4916" s="27" t="s">
        <v>8759</v>
      </c>
      <c r="U4916" s="28" t="str">
        <f>VLOOKUP(N4916,'散件（更新）'!B:G,6,FALSE)</f>
        <v>附件延展架 墙挂版</v>
      </c>
      <c r="V4916" s="28" t="str">
        <f>VLOOKUP(N4916,'散件（更新）'!B:I,8,FALSE)</f>
        <v>6972200191199</v>
      </c>
    </row>
    <row r="4917" spans="1:22">
      <c r="A4917" s="57">
        <v>46169</v>
      </c>
      <c r="B4917" s="53" t="s">
        <v>163</v>
      </c>
      <c r="C4917" s="27" t="str">
        <f>VLOOKUP(B4917,'大货清单（不定期按GOMS更新）'!A:H,8,0)</f>
        <v>107-18732102</v>
      </c>
      <c r="D4917" s="27" t="str">
        <f>VLOOKUP(B4917,'大货清单（不定期按GOMS更新）'!A:C,3,0)</f>
        <v>ZB1873U-02</v>
      </c>
      <c r="E4917" s="27" t="str">
        <f>VLOOKUP(B4917,'大货清单（不定期按GOMS更新）'!A:H,4,0)</f>
        <v>UA,ES,FR,TR,IT,DE,AT,CH,NL,PL,SE,BE</v>
      </c>
      <c r="F4917" s="27" t="str">
        <f>VLOOKUP(B4917,'大货清单（不定期按GOMS更新）'!A:H,2,0)</f>
        <v>PURE ONE S12</v>
      </c>
      <c r="G4917" s="28" t="str">
        <f>VLOOKUP(B4917,'大货清单（不定期按GOMS更新）'!A:I,9,FALSE)</f>
        <v>6972200192189</v>
      </c>
      <c r="H4917" s="27" t="str">
        <f>VLOOKUP(B4917,'大货清单（不定期按GOMS更新）'!A:H,7,0)</f>
        <v>Matte Black</v>
      </c>
      <c r="I4917" s="27" t="str">
        <f>VLOOKUP(B4917,'大货清单（不定期按GOMS更新）'!A:F,6,FALSE)</f>
        <v>PHASEOUT</v>
      </c>
      <c r="J4917" s="27" t="str">
        <f>VLOOKUP(B4917,'大货清单（不定期按GOMS更新）'!A:K,11,FALSE)</f>
        <v>6.3</v>
      </c>
      <c r="K4917" s="27" t="str">
        <f>VLOOKUP(B4917,'大货清单（不定期按GOMS更新）'!A:N,12,FALSE)</f>
        <v>776</v>
      </c>
      <c r="L4917" s="27" t="str">
        <f>VLOOKUP(B4917,'大货清单（不定期按GOMS更新）'!A:M,13,FALSE)</f>
        <v>154</v>
      </c>
      <c r="M4917" s="27" t="str">
        <f>VLOOKUP(B4917,'大货清单（不定期按GOMS更新）'!A:N,14,FALSE)</f>
        <v>323</v>
      </c>
      <c r="N4917" s="53" t="s">
        <v>252</v>
      </c>
      <c r="O4917" s="27">
        <f>IFERROR(VLOOKUP(N4917,'散件迭代（不定期更新）'!C:J,8,FALSE),0)</f>
        <v>0</v>
      </c>
      <c r="P4917" s="27" t="str">
        <f>IFERROR(VLOOKUP(N4917,'散件（更新）'!B:H,3,FALSE),0)</f>
        <v>206-1769-0233</v>
      </c>
      <c r="Q4917" s="27" t="str">
        <f>VLOOKUP(N4917,'散件（更新）'!B:H,2,FALSE)</f>
        <v>114-17690233</v>
      </c>
      <c r="R4917" s="27" t="str">
        <f>VLOOKUP(N4917,'散件（更新）'!B:H,7,FALSE)</f>
        <v>Hair cleaning tool</v>
      </c>
      <c r="S4917" s="27" t="str">
        <f>VLOOKUP(N4917,'散件（更新）'!B:E,4,FALSE)</f>
        <v>https://tineco-yxzt.oss-accelerate.aliyuncs.com/product/114-17690233.png</v>
      </c>
      <c r="T4917" s="27" t="s">
        <v>8759</v>
      </c>
      <c r="U4917" s="28" t="str">
        <f>VLOOKUP(N4917,'散件（更新）'!B:G,6,FALSE)</f>
        <v>ZB1769B 清洁刷植毛组件</v>
      </c>
      <c r="V4917" s="28" t="str">
        <f>VLOOKUP(N4917,'散件（更新）'!B:I,8,FALSE)</f>
        <v>6972200191151</v>
      </c>
    </row>
    <row r="4918" spans="1:22">
      <c r="A4918" s="57">
        <v>46169</v>
      </c>
      <c r="B4918" s="53" t="s">
        <v>163</v>
      </c>
      <c r="C4918" s="27" t="str">
        <f>VLOOKUP(B4918,'大货清单（不定期按GOMS更新）'!A:H,8,0)</f>
        <v>107-18732102</v>
      </c>
      <c r="D4918" s="27" t="str">
        <f>VLOOKUP(B4918,'大货清单（不定期按GOMS更新）'!A:C,3,0)</f>
        <v>ZB1873U-02</v>
      </c>
      <c r="E4918" s="27" t="str">
        <f>VLOOKUP(B4918,'大货清单（不定期按GOMS更新）'!A:H,4,0)</f>
        <v>UA,ES,FR,TR,IT,DE,AT,CH,NL,PL,SE,BE</v>
      </c>
      <c r="F4918" s="27" t="str">
        <f>VLOOKUP(B4918,'大货清单（不定期按GOMS更新）'!A:H,2,0)</f>
        <v>PURE ONE S12</v>
      </c>
      <c r="G4918" s="28" t="str">
        <f>VLOOKUP(B4918,'大货清单（不定期按GOMS更新）'!A:I,9,FALSE)</f>
        <v>6972200192189</v>
      </c>
      <c r="H4918" s="27" t="str">
        <f>VLOOKUP(B4918,'大货清单（不定期按GOMS更新）'!A:H,7,0)</f>
        <v>Matte Black</v>
      </c>
      <c r="I4918" s="27" t="str">
        <f>VLOOKUP(B4918,'大货清单（不定期按GOMS更新）'!A:F,6,FALSE)</f>
        <v>PHASEOUT</v>
      </c>
      <c r="J4918" s="27" t="str">
        <f>VLOOKUP(B4918,'大货清单（不定期按GOMS更新）'!A:K,11,FALSE)</f>
        <v>6.3</v>
      </c>
      <c r="K4918" s="27" t="str">
        <f>VLOOKUP(B4918,'大货清单（不定期按GOMS更新）'!A:N,12,FALSE)</f>
        <v>776</v>
      </c>
      <c r="L4918" s="27" t="str">
        <f>VLOOKUP(B4918,'大货清单（不定期按GOMS更新）'!A:M,13,FALSE)</f>
        <v>154</v>
      </c>
      <c r="M4918" s="27" t="str">
        <f>VLOOKUP(B4918,'大货清单（不定期按GOMS更新）'!A:N,14,FALSE)</f>
        <v>323</v>
      </c>
      <c r="N4918" s="53" t="s">
        <v>1376</v>
      </c>
      <c r="O4918" s="27" t="str">
        <f>IFERROR(VLOOKUP(N4918,'散件迭代（不定期更新）'!C:J,8,FALSE),0)</f>
        <v>A14</v>
      </c>
      <c r="P4918" s="27" t="str">
        <f>IFERROR(VLOOKUP(N4918,'散件（更新）'!B:H,3,FALSE),0)</f>
        <v>206-1873-0214</v>
      </c>
      <c r="Q4918" s="27" t="str">
        <f>VLOOKUP(N4918,'散件（更新）'!B:H,2,FALSE)</f>
        <v>114-18730214</v>
      </c>
      <c r="R4918" s="27" t="str">
        <f>VLOOKUP(N4918,'散件（更新）'!B:H,7,FALSE)</f>
        <v>Crevice &amp; 2-In-1 Dusting Brush</v>
      </c>
      <c r="S4918" s="27" t="str">
        <f>VLOOKUP(N4918,'散件（更新）'!B:E,4,FALSE)</f>
        <v>https://tineco-yxzt.oss-accelerate.aliyuncs.com/product/114-18730214.png</v>
      </c>
      <c r="T4918" s="27" t="s">
        <v>8759</v>
      </c>
      <c r="U4918" s="28" t="str">
        <f>VLOOKUP(N4918,'散件（更新）'!B:G,6,FALSE)</f>
        <v xml:space="preserve">组合刷组件+扁吸组件 </v>
      </c>
      <c r="V4918" s="28" t="str">
        <f>VLOOKUP(N4918,'散件（更新）'!B:I,8,FALSE)</f>
        <v>6972200191489</v>
      </c>
    </row>
    <row r="4919" spans="1:22">
      <c r="A4919" s="57">
        <v>46169</v>
      </c>
      <c r="B4919" s="53" t="s">
        <v>163</v>
      </c>
      <c r="C4919" s="27" t="str">
        <f>VLOOKUP(B4919,'大货清单（不定期按GOMS更新）'!A:H,8,0)</f>
        <v>107-18732102</v>
      </c>
      <c r="D4919" s="27" t="str">
        <f>VLOOKUP(B4919,'大货清单（不定期按GOMS更新）'!A:C,3,0)</f>
        <v>ZB1873U-02</v>
      </c>
      <c r="E4919" s="27" t="str">
        <f>VLOOKUP(B4919,'大货清单（不定期按GOMS更新）'!A:H,4,0)</f>
        <v>UA,ES,FR,TR,IT,DE,AT,CH,NL,PL,SE,BE</v>
      </c>
      <c r="F4919" s="27" t="str">
        <f>VLOOKUP(B4919,'大货清单（不定期按GOMS更新）'!A:H,2,0)</f>
        <v>PURE ONE S12</v>
      </c>
      <c r="G4919" s="28" t="str">
        <f>VLOOKUP(B4919,'大货清单（不定期按GOMS更新）'!A:I,9,FALSE)</f>
        <v>6972200192189</v>
      </c>
      <c r="H4919" s="27" t="str">
        <f>VLOOKUP(B4919,'大货清单（不定期按GOMS更新）'!A:H,7,0)</f>
        <v>Matte Black</v>
      </c>
      <c r="I4919" s="27" t="str">
        <f>VLOOKUP(B4919,'大货清单（不定期按GOMS更新）'!A:F,6,FALSE)</f>
        <v>PHASEOUT</v>
      </c>
      <c r="J4919" s="27" t="str">
        <f>VLOOKUP(B4919,'大货清单（不定期按GOMS更新）'!A:K,11,FALSE)</f>
        <v>6.3</v>
      </c>
      <c r="K4919" s="27" t="str">
        <f>VLOOKUP(B4919,'大货清单（不定期按GOMS更新）'!A:N,12,FALSE)</f>
        <v>776</v>
      </c>
      <c r="L4919" s="27" t="str">
        <f>VLOOKUP(B4919,'大货清单（不定期按GOMS更新）'!A:M,13,FALSE)</f>
        <v>154</v>
      </c>
      <c r="M4919" s="27" t="str">
        <f>VLOOKUP(B4919,'大货清单（不定期按GOMS更新）'!A:N,14,FALSE)</f>
        <v>323</v>
      </c>
      <c r="N4919" s="53" t="s">
        <v>1386</v>
      </c>
      <c r="O4919" s="27" t="str">
        <f>IFERROR(VLOOKUP(N4919,'散件迭代（不定期更新）'!C:J,8,FALSE),0)</f>
        <v>A13</v>
      </c>
      <c r="P4919" s="27" t="str">
        <f>IFERROR(VLOOKUP(N4919,'散件（更新）'!B:H,3,FALSE),0)</f>
        <v>206-1873-0154</v>
      </c>
      <c r="Q4919" s="27" t="str">
        <f>VLOOKUP(N4919,'散件（更新）'!B:H,2,FALSE)</f>
        <v>114-18730154</v>
      </c>
      <c r="R4919" s="27" t="str">
        <f>VLOOKUP(N4919,'散件（更新）'!B:H,7,FALSE)</f>
        <v>HEPA &amp; Cover Assembly</v>
      </c>
      <c r="S4919" s="27" t="str">
        <f>VLOOKUP(N4919,'散件（更新）'!B:E,4,FALSE)</f>
        <v>https://tineco-yxzt.oss-accelerate.aliyuncs.com/product/114-18730154.jpg</v>
      </c>
      <c r="T4919" s="27" t="s">
        <v>8759</v>
      </c>
      <c r="U4919" s="28" t="str">
        <f>VLOOKUP(N4919,'散件（更新）'!B:G,6,FALSE)</f>
        <v>出风HEPA组件</v>
      </c>
      <c r="V4919" s="28" t="str">
        <f>VLOOKUP(N4919,'散件（更新）'!B:I,8,FALSE)</f>
        <v>6972200192295</v>
      </c>
    </row>
    <row r="4920" spans="1:22">
      <c r="A4920" s="57">
        <v>46169</v>
      </c>
      <c r="B4920" s="53" t="s">
        <v>163</v>
      </c>
      <c r="C4920" s="27" t="str">
        <f>VLOOKUP(B4920,'大货清单（不定期按GOMS更新）'!A:H,8,0)</f>
        <v>107-18732102</v>
      </c>
      <c r="D4920" s="27" t="str">
        <f>VLOOKUP(B4920,'大货清单（不定期按GOMS更新）'!A:C,3,0)</f>
        <v>ZB1873U-02</v>
      </c>
      <c r="E4920" s="27" t="str">
        <f>VLOOKUP(B4920,'大货清单（不定期按GOMS更新）'!A:H,4,0)</f>
        <v>UA,ES,FR,TR,IT,DE,AT,CH,NL,PL,SE,BE</v>
      </c>
      <c r="F4920" s="27" t="str">
        <f>VLOOKUP(B4920,'大货清单（不定期按GOMS更新）'!A:H,2,0)</f>
        <v>PURE ONE S12</v>
      </c>
      <c r="G4920" s="28" t="str">
        <f>VLOOKUP(B4920,'大货清单（不定期按GOMS更新）'!A:I,9,FALSE)</f>
        <v>6972200192189</v>
      </c>
      <c r="H4920" s="27" t="str">
        <f>VLOOKUP(B4920,'大货清单（不定期按GOMS更新）'!A:H,7,0)</f>
        <v>Matte Black</v>
      </c>
      <c r="I4920" s="27" t="str">
        <f>VLOOKUP(B4920,'大货清单（不定期按GOMS更新）'!A:F,6,FALSE)</f>
        <v>PHASEOUT</v>
      </c>
      <c r="J4920" s="27" t="str">
        <f>VLOOKUP(B4920,'大货清单（不定期按GOMS更新）'!A:K,11,FALSE)</f>
        <v>6.3</v>
      </c>
      <c r="K4920" s="27" t="str">
        <f>VLOOKUP(B4920,'大货清单（不定期按GOMS更新）'!A:N,12,FALSE)</f>
        <v>776</v>
      </c>
      <c r="L4920" s="27" t="str">
        <f>VLOOKUP(B4920,'大货清单（不定期按GOMS更新）'!A:M,13,FALSE)</f>
        <v>154</v>
      </c>
      <c r="M4920" s="27" t="str">
        <f>VLOOKUP(B4920,'大货清单（不定期按GOMS更新）'!A:N,14,FALSE)</f>
        <v>323</v>
      </c>
      <c r="N4920" s="53" t="s">
        <v>1370</v>
      </c>
      <c r="O4920" s="27">
        <f>IFERROR(VLOOKUP(N4920,'散件迭代（不定期更新）'!C:J,8,FALSE),0)</f>
        <v>0</v>
      </c>
      <c r="P4920" s="27" t="str">
        <f>IFERROR(VLOOKUP(N4920,'散件（更新）'!B:H,3,FALSE),0)</f>
        <v>206-1873-0215</v>
      </c>
      <c r="Q4920" s="27" t="str">
        <f>VLOOKUP(N4920,'散件（更新）'!B:H,2,FALSE)</f>
        <v>114-18730215</v>
      </c>
      <c r="R4920" s="27" t="str">
        <f>VLOOKUP(N4920,'散件（更新）'!B:H,7,FALSE)</f>
        <v>2*Filter&amp;1*HEPA</v>
      </c>
      <c r="S4920" s="27" t="str">
        <f>VLOOKUP(N4920,'散件（更新）'!B:E,4,FALSE)</f>
        <v>https://tineco-yxzt.oss-accelerate.aliyuncs.com/product/114-18730215.jpg</v>
      </c>
      <c r="T4920" s="27" t="s">
        <v>8759</v>
      </c>
      <c r="U4920" s="28" t="str">
        <f>VLOOKUP(N4920,'散件（更新）'!B:G,6,FALSE)</f>
        <v>出风HEPA组件(H11) +ZB1756 进风过滤棉组件-网孔支架版本（彩盒）</v>
      </c>
      <c r="V4920" s="28" t="str">
        <f>VLOOKUP(N4920,'散件（更新）'!B:I,8,FALSE)</f>
        <v>6972200191458</v>
      </c>
    </row>
    <row r="4921" spans="1:22">
      <c r="A4921" s="57">
        <v>46169</v>
      </c>
      <c r="B4921" s="53" t="s">
        <v>163</v>
      </c>
      <c r="C4921" s="27" t="str">
        <f>VLOOKUP(B4921,'大货清单（不定期按GOMS更新）'!A:H,8,0)</f>
        <v>107-18732102</v>
      </c>
      <c r="D4921" s="27" t="str">
        <f>VLOOKUP(B4921,'大货清单（不定期按GOMS更新）'!A:C,3,0)</f>
        <v>ZB1873U-02</v>
      </c>
      <c r="E4921" s="27" t="str">
        <f>VLOOKUP(B4921,'大货清单（不定期按GOMS更新）'!A:H,4,0)</f>
        <v>UA,ES,FR,TR,IT,DE,AT,CH,NL,PL,SE,BE</v>
      </c>
      <c r="F4921" s="27" t="str">
        <f>VLOOKUP(B4921,'大货清单（不定期按GOMS更新）'!A:H,2,0)</f>
        <v>PURE ONE S12</v>
      </c>
      <c r="G4921" s="28" t="str">
        <f>VLOOKUP(B4921,'大货清单（不定期按GOMS更新）'!A:I,9,FALSE)</f>
        <v>6972200192189</v>
      </c>
      <c r="H4921" s="27" t="str">
        <f>VLOOKUP(B4921,'大货清单（不定期按GOMS更新）'!A:H,7,0)</f>
        <v>Matte Black</v>
      </c>
      <c r="I4921" s="27" t="str">
        <f>VLOOKUP(B4921,'大货清单（不定期按GOMS更新）'!A:F,6,FALSE)</f>
        <v>PHASEOUT</v>
      </c>
      <c r="J4921" s="27" t="str">
        <f>VLOOKUP(B4921,'大货清单（不定期按GOMS更新）'!A:K,11,FALSE)</f>
        <v>6.3</v>
      </c>
      <c r="K4921" s="27" t="str">
        <f>VLOOKUP(B4921,'大货清单（不定期按GOMS更新）'!A:N,12,FALSE)</f>
        <v>776</v>
      </c>
      <c r="L4921" s="27" t="str">
        <f>VLOOKUP(B4921,'大货清单（不定期按GOMS更新）'!A:M,13,FALSE)</f>
        <v>154</v>
      </c>
      <c r="M4921" s="27" t="str">
        <f>VLOOKUP(B4921,'大货清单（不定期按GOMS更新）'!A:N,14,FALSE)</f>
        <v>323</v>
      </c>
      <c r="N4921" s="53" t="s">
        <v>1377</v>
      </c>
      <c r="O4921" s="27" t="str">
        <f>IFERROR(VLOOKUP(N4921,'散件迭代（不定期更新）'!C:J,8,FALSE),0)</f>
        <v>A15</v>
      </c>
      <c r="P4921" s="27" t="str">
        <f>IFERROR(VLOOKUP(N4921,'散件（更新）'!B:H,3,FALSE),0)</f>
        <v>206-1873-0218</v>
      </c>
      <c r="Q4921" s="27" t="str">
        <f>VLOOKUP(N4921,'散件（更新）'!B:H,2,FALSE)</f>
        <v>114-18730218</v>
      </c>
      <c r="R4921" s="27" t="str">
        <f>VLOOKUP(N4921,'散件（更新）'!B:H,7,FALSE)</f>
        <v>Hard floor brush</v>
      </c>
      <c r="S4921" s="27" t="str">
        <f>VLOOKUP(N4921,'散件（更新）'!B:E,4,FALSE)</f>
        <v>https://tineco-yxzt.oss-accelerate.aliyuncs.com/product/114-18730218.jpg</v>
      </c>
      <c r="T4921" s="27" t="s">
        <v>8759</v>
      </c>
      <c r="U4921" s="28" t="str">
        <f>VLOOKUP(N4921,'散件（更新）'!B:G,6,FALSE)</f>
        <v>FB1753 FB1753G地刷组件(大颗粒带灯21.6V，配S12)，增加铭牌491-1873-0225</v>
      </c>
      <c r="V4921" s="28" t="str">
        <f>VLOOKUP(N4921,'散件（更新）'!B:I,8,FALSE)</f>
        <v>6972200191380</v>
      </c>
    </row>
    <row r="4922" spans="1:22">
      <c r="A4922" s="57">
        <v>46169</v>
      </c>
      <c r="B4922" s="53" t="s">
        <v>163</v>
      </c>
      <c r="C4922" s="27" t="str">
        <f>VLOOKUP(B4922,'大货清单（不定期按GOMS更新）'!A:H,8,0)</f>
        <v>107-18732102</v>
      </c>
      <c r="D4922" s="27" t="str">
        <f>VLOOKUP(B4922,'大货清单（不定期按GOMS更新）'!A:C,3,0)</f>
        <v>ZB1873U-02</v>
      </c>
      <c r="E4922" s="27" t="str">
        <f>VLOOKUP(B4922,'大货清单（不定期按GOMS更新）'!A:H,4,0)</f>
        <v>UA,ES,FR,TR,IT,DE,AT,CH,NL,PL,SE,BE</v>
      </c>
      <c r="F4922" s="27" t="str">
        <f>VLOOKUP(B4922,'大货清单（不定期按GOMS更新）'!A:H,2,0)</f>
        <v>PURE ONE S12</v>
      </c>
      <c r="G4922" s="28" t="str">
        <f>VLOOKUP(B4922,'大货清单（不定期按GOMS更新）'!A:I,9,FALSE)</f>
        <v>6972200192189</v>
      </c>
      <c r="H4922" s="27" t="str">
        <f>VLOOKUP(B4922,'大货清单（不定期按GOMS更新）'!A:H,7,0)</f>
        <v>Matte Black</v>
      </c>
      <c r="I4922" s="27" t="str">
        <f>VLOOKUP(B4922,'大货清单（不定期按GOMS更新）'!A:F,6,FALSE)</f>
        <v>PHASEOUT</v>
      </c>
      <c r="J4922" s="27" t="str">
        <f>VLOOKUP(B4922,'大货清单（不定期按GOMS更新）'!A:K,11,FALSE)</f>
        <v>6.3</v>
      </c>
      <c r="K4922" s="27" t="str">
        <f>VLOOKUP(B4922,'大货清单（不定期按GOMS更新）'!A:N,12,FALSE)</f>
        <v>776</v>
      </c>
      <c r="L4922" s="27" t="str">
        <f>VLOOKUP(B4922,'大货清单（不定期按GOMS更新）'!A:M,13,FALSE)</f>
        <v>154</v>
      </c>
      <c r="M4922" s="27" t="str">
        <f>VLOOKUP(B4922,'大货清单（不定期按GOMS更新）'!A:N,14,FALSE)</f>
        <v>323</v>
      </c>
      <c r="N4922" s="53" t="s">
        <v>1393</v>
      </c>
      <c r="O4922" s="27" t="str">
        <f>IFERROR(VLOOKUP(N4922,'散件迭代（不定期更新）'!C:J,8,FALSE),0)</f>
        <v>A19</v>
      </c>
      <c r="P4922" s="27" t="str">
        <f>IFERROR(VLOOKUP(N4922,'散件（更新）'!B:H,3,FALSE),0)</f>
        <v>206-1873-2318</v>
      </c>
      <c r="Q4922" s="27" t="str">
        <f>VLOOKUP(N4922,'散件（更新）'!B:H,2,FALSE)</f>
        <v>114-18732318</v>
      </c>
      <c r="R4922" s="27" t="str">
        <f>VLOOKUP(N4922,'散件（更新）'!B:H,7,FALSE)</f>
        <v>Mini power brush</v>
      </c>
      <c r="S4922" s="27" t="str">
        <f>VLOOKUP(N4922,'散件（更新）'!B:E,4,FALSE)</f>
        <v>https://tineco-yxzt.oss-accelerate.aliyuncs.com/product/114-18732318.png</v>
      </c>
      <c r="T4922" s="27" t="s">
        <v>8759</v>
      </c>
      <c r="U4922" s="28" t="str">
        <f>VLOOKUP(N4922,'散件（更新）'!B:G,6,FALSE)</f>
        <v>FB1953A 小电动地刷胶袋组件带PTC</v>
      </c>
      <c r="V4922" s="28" t="str">
        <f>VLOOKUP(N4922,'散件（更新）'!B:I,8,FALSE)</f>
        <v>6972200193032</v>
      </c>
    </row>
    <row r="4923" spans="1:22">
      <c r="A4923" s="57">
        <v>46169</v>
      </c>
      <c r="B4923" s="53" t="s">
        <v>163</v>
      </c>
      <c r="C4923" s="27" t="str">
        <f>VLOOKUP(B4923,'大货清单（不定期按GOMS更新）'!A:H,8,0)</f>
        <v>107-18732102</v>
      </c>
      <c r="D4923" s="27" t="str">
        <f>VLOOKUP(B4923,'大货清单（不定期按GOMS更新）'!A:C,3,0)</f>
        <v>ZB1873U-02</v>
      </c>
      <c r="E4923" s="27" t="str">
        <f>VLOOKUP(B4923,'大货清单（不定期按GOMS更新）'!A:H,4,0)</f>
        <v>UA,ES,FR,TR,IT,DE,AT,CH,NL,PL,SE,BE</v>
      </c>
      <c r="F4923" s="27" t="str">
        <f>VLOOKUP(B4923,'大货清单（不定期按GOMS更新）'!A:H,2,0)</f>
        <v>PURE ONE S12</v>
      </c>
      <c r="G4923" s="28" t="str">
        <f>VLOOKUP(B4923,'大货清单（不定期按GOMS更新）'!A:I,9,FALSE)</f>
        <v>6972200192189</v>
      </c>
      <c r="H4923" s="27" t="str">
        <f>VLOOKUP(B4923,'大货清单（不定期按GOMS更新）'!A:H,7,0)</f>
        <v>Matte Black</v>
      </c>
      <c r="I4923" s="27" t="str">
        <f>VLOOKUP(B4923,'大货清单（不定期按GOMS更新）'!A:F,6,FALSE)</f>
        <v>PHASEOUT</v>
      </c>
      <c r="J4923" s="27" t="str">
        <f>VLOOKUP(B4923,'大货清单（不定期按GOMS更新）'!A:K,11,FALSE)</f>
        <v>6.3</v>
      </c>
      <c r="K4923" s="27" t="str">
        <f>VLOOKUP(B4923,'大货清单（不定期按GOMS更新）'!A:N,12,FALSE)</f>
        <v>776</v>
      </c>
      <c r="L4923" s="27" t="str">
        <f>VLOOKUP(B4923,'大货清单（不定期按GOMS更新）'!A:M,13,FALSE)</f>
        <v>154</v>
      </c>
      <c r="M4923" s="27" t="str">
        <f>VLOOKUP(B4923,'大货清单（不定期按GOMS更新）'!A:N,14,FALSE)</f>
        <v>323</v>
      </c>
      <c r="N4923" s="53" t="s">
        <v>307</v>
      </c>
      <c r="O4923" s="27">
        <f>IFERROR(VLOOKUP(N4923,'散件迭代（不定期更新）'!C:J,8,FALSE),0)</f>
        <v>0</v>
      </c>
      <c r="P4923" s="27" t="str">
        <f>IFERROR(VLOOKUP(N4923,'散件（更新）'!B:H,3,FALSE),0)</f>
        <v>206-1873-0201</v>
      </c>
      <c r="Q4923" s="27" t="str">
        <f>VLOOKUP(N4923,'散件（更新）'!B:H,2,FALSE)</f>
        <v>114-18730201</v>
      </c>
      <c r="R4923" s="27" t="str">
        <f>VLOOKUP(N4923,'散件（更新）'!B:H,7,FALSE)</f>
        <v>Carpet brush</v>
      </c>
      <c r="S4923" s="27" t="str">
        <f>VLOOKUP(N4923,'散件（更新）'!B:E,4,FALSE)</f>
        <v>https://tineco-yxzt.oss-accelerate.aliyuncs.com/20230906/114-18730201_1693968787766.png</v>
      </c>
      <c r="T4923" s="27" t="s">
        <v>8759</v>
      </c>
      <c r="U4923" s="28" t="str">
        <f>VLOOKUP(N4923,'散件（更新）'!B:G,6,FALSE)</f>
        <v>FB1878 地刷组件，加地刷铭牌491-1873-0218</v>
      </c>
      <c r="V4923" s="28" t="str">
        <f>VLOOKUP(N4923,'散件（更新）'!B:I,8,FALSE)</f>
        <v>6972200191397</v>
      </c>
    </row>
    <row r="4924" spans="1:22">
      <c r="A4924" s="57">
        <v>46169</v>
      </c>
      <c r="B4924" s="53" t="s">
        <v>163</v>
      </c>
      <c r="C4924" s="27" t="str">
        <f>VLOOKUP(B4924,'大货清单（不定期按GOMS更新）'!A:H,8,0)</f>
        <v>107-18732102</v>
      </c>
      <c r="D4924" s="27" t="str">
        <f>VLOOKUP(B4924,'大货清单（不定期按GOMS更新）'!A:C,3,0)</f>
        <v>ZB1873U-02</v>
      </c>
      <c r="E4924" s="27" t="str">
        <f>VLOOKUP(B4924,'大货清单（不定期按GOMS更新）'!A:H,4,0)</f>
        <v>UA,ES,FR,TR,IT,DE,AT,CH,NL,PL,SE,BE</v>
      </c>
      <c r="F4924" s="27" t="str">
        <f>VLOOKUP(B4924,'大货清单（不定期按GOMS更新）'!A:H,2,0)</f>
        <v>PURE ONE S12</v>
      </c>
      <c r="G4924" s="28" t="str">
        <f>VLOOKUP(B4924,'大货清单（不定期按GOMS更新）'!A:I,9,FALSE)</f>
        <v>6972200192189</v>
      </c>
      <c r="H4924" s="27" t="str">
        <f>VLOOKUP(B4924,'大货清单（不定期按GOMS更新）'!A:H,7,0)</f>
        <v>Matte Black</v>
      </c>
      <c r="I4924" s="27" t="str">
        <f>VLOOKUP(B4924,'大货清单（不定期按GOMS更新）'!A:F,6,FALSE)</f>
        <v>PHASEOUT</v>
      </c>
      <c r="J4924" s="27" t="str">
        <f>VLOOKUP(B4924,'大货清单（不定期按GOMS更新）'!A:K,11,FALSE)</f>
        <v>6.3</v>
      </c>
      <c r="K4924" s="27" t="str">
        <f>VLOOKUP(B4924,'大货清单（不定期按GOMS更新）'!A:N,12,FALSE)</f>
        <v>776</v>
      </c>
      <c r="L4924" s="27" t="str">
        <f>VLOOKUP(B4924,'大货清单（不定期按GOMS更新）'!A:M,13,FALSE)</f>
        <v>154</v>
      </c>
      <c r="M4924" s="27" t="str">
        <f>VLOOKUP(B4924,'大货清单（不定期按GOMS更新）'!A:N,14,FALSE)</f>
        <v>323</v>
      </c>
      <c r="N4924" s="53" t="s">
        <v>1380</v>
      </c>
      <c r="O4924" s="27">
        <f>IFERROR(VLOOKUP(N4924,'散件迭代（不定期更新）'!C:J,8,FALSE),0)</f>
        <v>0</v>
      </c>
      <c r="P4924" s="27" t="str">
        <f>IFERROR(VLOOKUP(N4924,'散件（更新）'!B:H,3,FALSE),0)</f>
        <v>206-1873-0701</v>
      </c>
      <c r="Q4924" s="27" t="str">
        <f>VLOOKUP(N4924,'散件（更新）'!B:H,2,FALSE)</f>
        <v>114-18730701</v>
      </c>
      <c r="R4924" s="27" t="str">
        <f>VLOOKUP(N4924,'散件（更新）'!B:H,7,FALSE)</f>
        <v>Dustbin</v>
      </c>
      <c r="S4924" s="27" t="str">
        <f>VLOOKUP(N4924,'散件（更新）'!B:E,4,FALSE)</f>
        <v>https://tineco-yxzt.oss-accelerate.aliyuncs.com/product/114-18730701.jpg</v>
      </c>
      <c r="T4924" s="27" t="s">
        <v>8759</v>
      </c>
      <c r="U4924" s="28" t="str">
        <f>VLOOKUP(N4924,'散件（更新）'!B:G,6,FALSE)</f>
        <v>尘桶组件</v>
      </c>
      <c r="V4924" s="28" t="str">
        <f>VLOOKUP(N4924,'散件（更新）'!B:I,8,FALSE)</f>
        <v>6972200191410</v>
      </c>
    </row>
    <row r="4925" spans="1:22">
      <c r="A4925" s="57">
        <v>46169</v>
      </c>
      <c r="B4925" s="53" t="s">
        <v>163</v>
      </c>
      <c r="C4925" s="27" t="str">
        <f>VLOOKUP(B4925,'大货清单（不定期按GOMS更新）'!A:H,8,0)</f>
        <v>107-18732102</v>
      </c>
      <c r="D4925" s="27" t="str">
        <f>VLOOKUP(B4925,'大货清单（不定期按GOMS更新）'!A:C,3,0)</f>
        <v>ZB1873U-02</v>
      </c>
      <c r="E4925" s="27" t="str">
        <f>VLOOKUP(B4925,'大货清单（不定期按GOMS更新）'!A:H,4,0)</f>
        <v>UA,ES,FR,TR,IT,DE,AT,CH,NL,PL,SE,BE</v>
      </c>
      <c r="F4925" s="27" t="str">
        <f>VLOOKUP(B4925,'大货清单（不定期按GOMS更新）'!A:H,2,0)</f>
        <v>PURE ONE S12</v>
      </c>
      <c r="G4925" s="28" t="str">
        <f>VLOOKUP(B4925,'大货清单（不定期按GOMS更新）'!A:I,9,FALSE)</f>
        <v>6972200192189</v>
      </c>
      <c r="H4925" s="27" t="str">
        <f>VLOOKUP(B4925,'大货清单（不定期按GOMS更新）'!A:H,7,0)</f>
        <v>Matte Black</v>
      </c>
      <c r="I4925" s="27" t="str">
        <f>VLOOKUP(B4925,'大货清单（不定期按GOMS更新）'!A:F,6,FALSE)</f>
        <v>PHASEOUT</v>
      </c>
      <c r="J4925" s="27" t="str">
        <f>VLOOKUP(B4925,'大货清单（不定期按GOMS更新）'!A:K,11,FALSE)</f>
        <v>6.3</v>
      </c>
      <c r="K4925" s="27" t="str">
        <f>VLOOKUP(B4925,'大货清单（不定期按GOMS更新）'!A:N,12,FALSE)</f>
        <v>776</v>
      </c>
      <c r="L4925" s="27" t="str">
        <f>VLOOKUP(B4925,'大货清单（不定期按GOMS更新）'!A:M,13,FALSE)</f>
        <v>154</v>
      </c>
      <c r="M4925" s="27" t="str">
        <f>VLOOKUP(B4925,'大货清单（不定期按GOMS更新）'!A:N,14,FALSE)</f>
        <v>323</v>
      </c>
      <c r="N4925" s="53" t="s">
        <v>1374</v>
      </c>
      <c r="O4925" s="27">
        <f>IFERROR(VLOOKUP(N4925,'散件迭代（不定期更新）'!C:J,8,FALSE),0)</f>
        <v>0</v>
      </c>
      <c r="P4925" s="27" t="str">
        <f>IFERROR(VLOOKUP(N4925,'散件（更新）'!B:H,3,FALSE),0)</f>
        <v>206-1873-0213</v>
      </c>
      <c r="Q4925" s="27" t="str">
        <f>VLOOKUP(N4925,'散件（更新）'!B:H,2,FALSE)</f>
        <v>114-18730213</v>
      </c>
      <c r="R4925" s="27" t="str">
        <f>VLOOKUP(N4925,'散件（更新）'!B:H,7,FALSE)</f>
        <v>Filter holder</v>
      </c>
      <c r="S4925" s="27" t="str">
        <f>VLOOKUP(N4925,'散件（更新）'!B:E,4,FALSE)</f>
        <v>https://tineco-yxzt.oss-accelerate.aliyuncs.com/product/114-18730213.jpg</v>
      </c>
      <c r="T4925" s="27" t="s">
        <v>8759</v>
      </c>
      <c r="U4925" s="28" t="str">
        <f>VLOOKUP(N4925,'散件（更新）'!B:G,6,FALSE)</f>
        <v>网孔过滤器包胶组件，增加清洗标贴491-1873-0368，</v>
      </c>
      <c r="V4925" s="28" t="str">
        <f>VLOOKUP(N4925,'散件（更新）'!B:I,8,FALSE)</f>
        <v>6972200191427</v>
      </c>
    </row>
    <row r="4926" spans="1:22">
      <c r="A4926" s="57">
        <v>46169</v>
      </c>
      <c r="B4926" s="53" t="s">
        <v>163</v>
      </c>
      <c r="C4926" s="27" t="str">
        <f>VLOOKUP(B4926,'大货清单（不定期按GOMS更新）'!A:H,8,0)</f>
        <v>107-18732102</v>
      </c>
      <c r="D4926" s="27" t="str">
        <f>VLOOKUP(B4926,'大货清单（不定期按GOMS更新）'!A:C,3,0)</f>
        <v>ZB1873U-02</v>
      </c>
      <c r="E4926" s="27" t="str">
        <f>VLOOKUP(B4926,'大货清单（不定期按GOMS更新）'!A:H,4,0)</f>
        <v>UA,ES,FR,TR,IT,DE,AT,CH,NL,PL,SE,BE</v>
      </c>
      <c r="F4926" s="27" t="str">
        <f>VLOOKUP(B4926,'大货清单（不定期按GOMS更新）'!A:H,2,0)</f>
        <v>PURE ONE S12</v>
      </c>
      <c r="G4926" s="28" t="str">
        <f>VLOOKUP(B4926,'大货清单（不定期按GOMS更新）'!A:I,9,FALSE)</f>
        <v>6972200192189</v>
      </c>
      <c r="H4926" s="27" t="str">
        <f>VLOOKUP(B4926,'大货清单（不定期按GOMS更新）'!A:H,7,0)</f>
        <v>Matte Black</v>
      </c>
      <c r="I4926" s="27" t="str">
        <f>VLOOKUP(B4926,'大货清单（不定期按GOMS更新）'!A:F,6,FALSE)</f>
        <v>PHASEOUT</v>
      </c>
      <c r="J4926" s="27" t="str">
        <f>VLOOKUP(B4926,'大货清单（不定期按GOMS更新）'!A:K,11,FALSE)</f>
        <v>6.3</v>
      </c>
      <c r="K4926" s="27" t="str">
        <f>VLOOKUP(B4926,'大货清单（不定期按GOMS更新）'!A:N,12,FALSE)</f>
        <v>776</v>
      </c>
      <c r="L4926" s="27" t="str">
        <f>VLOOKUP(B4926,'大货清单（不定期按GOMS更新）'!A:M,13,FALSE)</f>
        <v>154</v>
      </c>
      <c r="M4926" s="27" t="str">
        <f>VLOOKUP(B4926,'大货清单（不定期按GOMS更新）'!A:N,14,FALSE)</f>
        <v>323</v>
      </c>
      <c r="N4926" s="53" t="s">
        <v>1363</v>
      </c>
      <c r="O4926" s="27" t="str">
        <f>IFERROR(VLOOKUP(N4926,'散件迭代（不定期更新）'!C:J,8,FALSE),0)</f>
        <v>A12</v>
      </c>
      <c r="P4926" s="27" t="str">
        <f>IFERROR(VLOOKUP(N4926,'散件（更新）'!B:H,3,FALSE),0)</f>
        <v>206-1873-0010</v>
      </c>
      <c r="Q4926" s="27" t="str">
        <f>VLOOKUP(N4926,'散件（更新）'!B:H,2,FALSE)</f>
        <v>114-18730010</v>
      </c>
      <c r="R4926" s="27" t="str">
        <f>VLOOKUP(N4926,'散件（更新）'!B:H,7,FALSE)</f>
        <v>Accessory Kit</v>
      </c>
      <c r="S4926" s="27" t="str">
        <f>VLOOKUP(N4926,'散件（更新）'!B:E,4,FALSE)</f>
        <v>https://tineco-yxzt.oss-accelerate.aliyuncs.com/product/114-18730010.jpg</v>
      </c>
      <c r="T4926" s="27" t="s">
        <v>8759</v>
      </c>
      <c r="U4926" s="28" t="str">
        <f>VLOOKUP(N4926,'散件（更新）'!B:G,6,FALSE)</f>
        <v>附件套装(家电刷组件+伸缩扁吸组件+转折管组件+伸缩软管组件)</v>
      </c>
      <c r="V4926" s="28" t="str">
        <f>VLOOKUP(N4926,'散件（更新）'!B:I,8,FALSE)</f>
        <v>6972200191519</v>
      </c>
    </row>
    <row r="4927" spans="1:22">
      <c r="A4927" s="57">
        <v>46169</v>
      </c>
      <c r="B4927" s="53" t="s">
        <v>163</v>
      </c>
      <c r="C4927" s="27" t="str">
        <f>VLOOKUP(B4927,'大货清单（不定期按GOMS更新）'!A:H,8,0)</f>
        <v>107-18732102</v>
      </c>
      <c r="D4927" s="27" t="str">
        <f>VLOOKUP(B4927,'大货清单（不定期按GOMS更新）'!A:C,3,0)</f>
        <v>ZB1873U-02</v>
      </c>
      <c r="E4927" s="27" t="str">
        <f>VLOOKUP(B4927,'大货清单（不定期按GOMS更新）'!A:H,4,0)</f>
        <v>UA,ES,FR,TR,IT,DE,AT,CH,NL,PL,SE,BE</v>
      </c>
      <c r="F4927" s="27" t="str">
        <f>VLOOKUP(B4927,'大货清单（不定期按GOMS更新）'!A:H,2,0)</f>
        <v>PURE ONE S12</v>
      </c>
      <c r="G4927" s="28" t="str">
        <f>VLOOKUP(B4927,'大货清单（不定期按GOMS更新）'!A:I,9,FALSE)</f>
        <v>6972200192189</v>
      </c>
      <c r="H4927" s="27" t="str">
        <f>VLOOKUP(B4927,'大货清单（不定期按GOMS更新）'!A:H,7,0)</f>
        <v>Matte Black</v>
      </c>
      <c r="I4927" s="27" t="str">
        <f>VLOOKUP(B4927,'大货清单（不定期按GOMS更新）'!A:F,6,FALSE)</f>
        <v>PHASEOUT</v>
      </c>
      <c r="J4927" s="27" t="str">
        <f>VLOOKUP(B4927,'大货清单（不定期按GOMS更新）'!A:K,11,FALSE)</f>
        <v>6.3</v>
      </c>
      <c r="K4927" s="27" t="str">
        <f>VLOOKUP(B4927,'大货清单（不定期按GOMS更新）'!A:N,12,FALSE)</f>
        <v>776</v>
      </c>
      <c r="L4927" s="27" t="str">
        <f>VLOOKUP(B4927,'大货清单（不定期按GOMS更新）'!A:M,13,FALSE)</f>
        <v>154</v>
      </c>
      <c r="M4927" s="27" t="str">
        <f>VLOOKUP(B4927,'大货清单（不定期按GOMS更新）'!A:N,14,FALSE)</f>
        <v>323</v>
      </c>
      <c r="N4927" s="53" t="s">
        <v>1367</v>
      </c>
      <c r="O4927" s="27" t="str">
        <f>IFERROR(VLOOKUP(N4927,'散件迭代（不定期更新）'!C:J,8,FALSE),0)</f>
        <v>A48</v>
      </c>
      <c r="P4927" s="27" t="str">
        <f>IFERROR(VLOOKUP(N4927,'散件（更新）'!B:H,3,FALSE),0)</f>
        <v>206-1873-0216</v>
      </c>
      <c r="Q4927" s="27" t="str">
        <f>VLOOKUP(N4927,'散件（更新）'!B:H,2,FALSE)</f>
        <v>114-18730216</v>
      </c>
      <c r="R4927" s="27" t="str">
        <f>VLOOKUP(N4927,'散件（更新）'!B:H,7,FALSE)</f>
        <v>Main body</v>
      </c>
      <c r="S4927" s="27" t="str">
        <f>VLOOKUP(N4927,'散件（更新）'!B:E,4,FALSE)</f>
        <v>https://tineco-yxzt.oss-accelerate.aliyuncs.com/20231227/9VSMB121100_1703640269498.png</v>
      </c>
      <c r="T4927" s="27" t="s">
        <v>8759</v>
      </c>
      <c r="U4927" s="28" t="str">
        <f>VLOOKUP(N4927,'散件（更新）'!B:G,6,FALSE)</f>
        <v>主体组件黑色_屏显(散件专用），增加ZB1873R-01主机铭牌491-1873-0244及WIFI标贴491-1873-0324，缺少PCB板贴膜-已ECR增加</v>
      </c>
      <c r="V4927" s="28" t="str">
        <f>VLOOKUP(N4927,'散件（更新）'!B:I,8,FALSE)</f>
        <v>6972200191328</v>
      </c>
    </row>
    <row r="4928" spans="1:22">
      <c r="A4928" s="57">
        <v>46169</v>
      </c>
      <c r="B4928" s="53" t="s">
        <v>163</v>
      </c>
      <c r="C4928" s="27" t="str">
        <f>VLOOKUP(B4928,'大货清单（不定期按GOMS更新）'!A:H,8,0)</f>
        <v>107-18732102</v>
      </c>
      <c r="D4928" s="27" t="str">
        <f>VLOOKUP(B4928,'大货清单（不定期按GOMS更新）'!A:C,3,0)</f>
        <v>ZB1873U-02</v>
      </c>
      <c r="E4928" s="27" t="str">
        <f>VLOOKUP(B4928,'大货清单（不定期按GOMS更新）'!A:H,4,0)</f>
        <v>UA,ES,FR,TR,IT,DE,AT,CH,NL,PL,SE,BE</v>
      </c>
      <c r="F4928" s="27" t="str">
        <f>VLOOKUP(B4928,'大货清单（不定期按GOMS更新）'!A:H,2,0)</f>
        <v>PURE ONE S12</v>
      </c>
      <c r="G4928" s="28" t="str">
        <f>VLOOKUP(B4928,'大货清单（不定期按GOMS更新）'!A:I,9,FALSE)</f>
        <v>6972200192189</v>
      </c>
      <c r="H4928" s="27" t="str">
        <f>VLOOKUP(B4928,'大货清单（不定期按GOMS更新）'!A:H,7,0)</f>
        <v>Matte Black</v>
      </c>
      <c r="I4928" s="27" t="str">
        <f>VLOOKUP(B4928,'大货清单（不定期按GOMS更新）'!A:F,6,FALSE)</f>
        <v>PHASEOUT</v>
      </c>
      <c r="J4928" s="27" t="str">
        <f>VLOOKUP(B4928,'大货清单（不定期按GOMS更新）'!A:K,11,FALSE)</f>
        <v>6.3</v>
      </c>
      <c r="K4928" s="27" t="str">
        <f>VLOOKUP(B4928,'大货清单（不定期按GOMS更新）'!A:N,12,FALSE)</f>
        <v>776</v>
      </c>
      <c r="L4928" s="27" t="str">
        <f>VLOOKUP(B4928,'大货清单（不定期按GOMS更新）'!A:M,13,FALSE)</f>
        <v>154</v>
      </c>
      <c r="M4928" s="27" t="str">
        <f>VLOOKUP(B4928,'大货清单（不定期按GOMS更新）'!A:N,14,FALSE)</f>
        <v>323</v>
      </c>
      <c r="N4928" s="53" t="s">
        <v>486</v>
      </c>
      <c r="O4928" s="27">
        <f>IFERROR(VLOOKUP(N4928,'散件迭代（不定期更新）'!C:J,8,FALSE),0)</f>
        <v>0</v>
      </c>
      <c r="P4928" s="27" t="str">
        <f>IFERROR(VLOOKUP(N4928,'散件（更新）'!B:H,3,FALSE),0)</f>
        <v>206-1965-0005</v>
      </c>
      <c r="Q4928" s="27" t="str">
        <f>VLOOKUP(N4928,'散件（更新）'!B:H,2,FALSE)</f>
        <v>114-19650005</v>
      </c>
      <c r="R4928" s="27" t="str">
        <f>VLOOKUP(N4928,'散件（更新）'!B:H,7,FALSE)</f>
        <v>Adapter</v>
      </c>
      <c r="S4928" s="27" t="str">
        <f>VLOOKUP(N4928,'散件（更新）'!B:E,4,FALSE)</f>
        <v>https://tineco-yxzt.oss-accelerate.aliyuncs.com/product/114-19650005.jpg</v>
      </c>
      <c r="T4928" s="27" t="s">
        <v>8759</v>
      </c>
      <c r="U4928" s="28" t="str">
        <f>VLOOKUP(N4928,'散件（更新）'!B:G,6,FALSE)</f>
        <v>VDE轮充适配器组件</v>
      </c>
      <c r="V4928" s="28" t="str">
        <f>VLOOKUP(N4928,'散件（更新）'!B:I,8,FALSE)</f>
        <v>6972200191007</v>
      </c>
    </row>
    <row r="4929" spans="1:22">
      <c r="A4929" s="57">
        <v>46169</v>
      </c>
      <c r="B4929" s="53" t="s">
        <v>163</v>
      </c>
      <c r="C4929" s="27" t="str">
        <f>VLOOKUP(B4929,'大货清单（不定期按GOMS更新）'!A:H,8,0)</f>
        <v>107-18732102</v>
      </c>
      <c r="D4929" s="27" t="str">
        <f>VLOOKUP(B4929,'大货清单（不定期按GOMS更新）'!A:C,3,0)</f>
        <v>ZB1873U-02</v>
      </c>
      <c r="E4929" s="27" t="str">
        <f>VLOOKUP(B4929,'大货清单（不定期按GOMS更新）'!A:H,4,0)</f>
        <v>UA,ES,FR,TR,IT,DE,AT,CH,NL,PL,SE,BE</v>
      </c>
      <c r="F4929" s="27" t="str">
        <f>VLOOKUP(B4929,'大货清单（不定期按GOMS更新）'!A:H,2,0)</f>
        <v>PURE ONE S12</v>
      </c>
      <c r="G4929" s="28" t="str">
        <f>VLOOKUP(B4929,'大货清单（不定期按GOMS更新）'!A:I,9,FALSE)</f>
        <v>6972200192189</v>
      </c>
      <c r="H4929" s="27" t="str">
        <f>VLOOKUP(B4929,'大货清单（不定期按GOMS更新）'!A:H,7,0)</f>
        <v>Matte Black</v>
      </c>
      <c r="I4929" s="27" t="str">
        <f>VLOOKUP(B4929,'大货清单（不定期按GOMS更新）'!A:F,6,FALSE)</f>
        <v>PHASEOUT</v>
      </c>
      <c r="J4929" s="27" t="str">
        <f>VLOOKUP(B4929,'大货清单（不定期按GOMS更新）'!A:K,11,FALSE)</f>
        <v>6.3</v>
      </c>
      <c r="K4929" s="27" t="str">
        <f>VLOOKUP(B4929,'大货清单（不定期按GOMS更新）'!A:N,12,FALSE)</f>
        <v>776</v>
      </c>
      <c r="L4929" s="27" t="str">
        <f>VLOOKUP(B4929,'大货清单（不定期按GOMS更新）'!A:M,13,FALSE)</f>
        <v>154</v>
      </c>
      <c r="M4929" s="27" t="str">
        <f>VLOOKUP(B4929,'大货清单（不定期按GOMS更新）'!A:N,14,FALSE)</f>
        <v>323</v>
      </c>
      <c r="N4929" s="53" t="s">
        <v>1381</v>
      </c>
      <c r="O4929" s="27" t="str">
        <f>IFERROR(VLOOKUP(N4929,'散件迭代（不定期更新）'!C:J,8,FALSE),0)</f>
        <v>A17</v>
      </c>
      <c r="P4929" s="27" t="str">
        <f>IFERROR(VLOOKUP(N4929,'散件（更新）'!B:H,3,FALSE),0)</f>
        <v>206-1873-1802</v>
      </c>
      <c r="Q4929" s="27" t="str">
        <f>VLOOKUP(N4929,'散件（更新）'!B:H,2,FALSE)</f>
        <v>114-18731802</v>
      </c>
      <c r="R4929" s="27" t="str">
        <f>VLOOKUP(N4929,'散件（更新）'!B:H,7,FALSE)</f>
        <v>Battery</v>
      </c>
      <c r="S4929" s="27" t="str">
        <f>VLOOKUP(N4929,'散件（更新）'!B:E,4,FALSE)</f>
        <v>https://tineco-yxzt.oss-accelerate.aliyuncs.com/product/114-18731802.jpg</v>
      </c>
      <c r="T4929" s="27" t="s">
        <v>8759</v>
      </c>
      <c r="U4929" s="28" t="str">
        <f>VLOOKUP(N4929,'散件（更新）'!B:G,6,FALSE)</f>
        <v>黑色2500mAH电池</v>
      </c>
      <c r="V4929" s="28" t="str">
        <f>VLOOKUP(N4929,'散件（更新）'!B:I,8,FALSE)</f>
        <v>6972200193889</v>
      </c>
    </row>
    <row r="4930" spans="1:22">
      <c r="A4930" s="57">
        <v>46169</v>
      </c>
      <c r="B4930" s="53" t="s">
        <v>163</v>
      </c>
      <c r="C4930" s="27" t="str">
        <f>VLOOKUP(B4930,'大货清单（不定期按GOMS更新）'!A:H,8,0)</f>
        <v>107-18732102</v>
      </c>
      <c r="D4930" s="27" t="str">
        <f>VLOOKUP(B4930,'大货清单（不定期按GOMS更新）'!A:C,3,0)</f>
        <v>ZB1873U-02</v>
      </c>
      <c r="E4930" s="27" t="str">
        <f>VLOOKUP(B4930,'大货清单（不定期按GOMS更新）'!A:H,4,0)</f>
        <v>UA,ES,FR,TR,IT,DE,AT,CH,NL,PL,SE,BE</v>
      </c>
      <c r="F4930" s="27" t="str">
        <f>VLOOKUP(B4930,'大货清单（不定期按GOMS更新）'!A:H,2,0)</f>
        <v>PURE ONE S12</v>
      </c>
      <c r="G4930" s="28" t="str">
        <f>VLOOKUP(B4930,'大货清单（不定期按GOMS更新）'!A:I,9,FALSE)</f>
        <v>6972200192189</v>
      </c>
      <c r="H4930" s="27" t="str">
        <f>VLOOKUP(B4930,'大货清单（不定期按GOMS更新）'!A:H,7,0)</f>
        <v>Matte Black</v>
      </c>
      <c r="I4930" s="27" t="str">
        <f>VLOOKUP(B4930,'大货清单（不定期按GOMS更新）'!A:F,6,FALSE)</f>
        <v>PHASEOUT</v>
      </c>
      <c r="J4930" s="27" t="str">
        <f>VLOOKUP(B4930,'大货清单（不定期按GOMS更新）'!A:K,11,FALSE)</f>
        <v>6.3</v>
      </c>
      <c r="K4930" s="27" t="str">
        <f>VLOOKUP(B4930,'大货清单（不定期按GOMS更新）'!A:N,12,FALSE)</f>
        <v>776</v>
      </c>
      <c r="L4930" s="27" t="str">
        <f>VLOOKUP(B4930,'大货清单（不定期按GOMS更新）'!A:M,13,FALSE)</f>
        <v>154</v>
      </c>
      <c r="M4930" s="27" t="str">
        <f>VLOOKUP(B4930,'大货清单（不定期按GOMS更新）'!A:N,14,FALSE)</f>
        <v>323</v>
      </c>
      <c r="N4930" s="53" t="s">
        <v>1373</v>
      </c>
      <c r="O4930" s="27">
        <f>IFERROR(VLOOKUP(N4930,'散件迭代（不定期更新）'!C:J,8,FALSE),0)</f>
        <v>0</v>
      </c>
      <c r="P4930" s="27" t="str">
        <f>IFERROR(VLOOKUP(N4930,'散件（更新）'!B:H,3,FALSE),0)</f>
        <v>206-1873-0210</v>
      </c>
      <c r="Q4930" s="27" t="str">
        <f>VLOOKUP(N4930,'散件（更新）'!B:H,2,FALSE)</f>
        <v>114-18730210</v>
      </c>
      <c r="R4930" s="27" t="str">
        <f>VLOOKUP(N4930,'散件（更新）'!B:H,7,FALSE)</f>
        <v>Wall-mounted dock</v>
      </c>
      <c r="S4930" s="27" t="str">
        <f>VLOOKUP(N4930,'散件（更新）'!B:E,4,FALSE)</f>
        <v>https://tineco-yxzt.oss-accelerate.aliyuncs.com/product/114-18730210.jpg</v>
      </c>
      <c r="T4930" s="27" t="s">
        <v>8759</v>
      </c>
      <c r="U4930" s="28" t="str">
        <f>VLOOKUP(N4930,'散件（更新）'!B:G,6,FALSE)</f>
        <v>墙壁挂架组件</v>
      </c>
      <c r="V4930" s="28" t="str">
        <f>VLOOKUP(N4930,'散件（更新）'!B:I,8,FALSE)</f>
        <v>6972200191366</v>
      </c>
    </row>
    <row r="4931" spans="1:22">
      <c r="A4931" s="57">
        <v>46169</v>
      </c>
      <c r="B4931" s="53" t="s">
        <v>163</v>
      </c>
      <c r="C4931" s="27" t="str">
        <f>VLOOKUP(B4931,'大货清单（不定期按GOMS更新）'!A:H,8,0)</f>
        <v>107-18732102</v>
      </c>
      <c r="D4931" s="27" t="str">
        <f>VLOOKUP(B4931,'大货清单（不定期按GOMS更新）'!A:C,3,0)</f>
        <v>ZB1873U-02</v>
      </c>
      <c r="E4931" s="27" t="str">
        <f>VLOOKUP(B4931,'大货清单（不定期按GOMS更新）'!A:H,4,0)</f>
        <v>UA,ES,FR,TR,IT,DE,AT,CH,NL,PL,SE,BE</v>
      </c>
      <c r="F4931" s="27" t="str">
        <f>VLOOKUP(B4931,'大货清单（不定期按GOMS更新）'!A:H,2,0)</f>
        <v>PURE ONE S12</v>
      </c>
      <c r="G4931" s="28" t="str">
        <f>VLOOKUP(B4931,'大货清单（不定期按GOMS更新）'!A:I,9,FALSE)</f>
        <v>6972200192189</v>
      </c>
      <c r="H4931" s="27" t="str">
        <f>VLOOKUP(B4931,'大货清单（不定期按GOMS更新）'!A:H,7,0)</f>
        <v>Matte Black</v>
      </c>
      <c r="I4931" s="27" t="str">
        <f>VLOOKUP(B4931,'大货清单（不定期按GOMS更新）'!A:F,6,FALSE)</f>
        <v>PHASEOUT</v>
      </c>
      <c r="J4931" s="27" t="str">
        <f>VLOOKUP(B4931,'大货清单（不定期按GOMS更新）'!A:K,11,FALSE)</f>
        <v>6.3</v>
      </c>
      <c r="K4931" s="27" t="str">
        <f>VLOOKUP(B4931,'大货清单（不定期按GOMS更新）'!A:N,12,FALSE)</f>
        <v>776</v>
      </c>
      <c r="L4931" s="27" t="str">
        <f>VLOOKUP(B4931,'大货清单（不定期按GOMS更新）'!A:M,13,FALSE)</f>
        <v>154</v>
      </c>
      <c r="M4931" s="27" t="str">
        <f>VLOOKUP(B4931,'大货清单（不定期按GOMS更新）'!A:N,14,FALSE)</f>
        <v>323</v>
      </c>
      <c r="N4931" s="53" t="s">
        <v>1390</v>
      </c>
      <c r="O4931" s="27">
        <f>IFERROR(VLOOKUP(N4931,'散件迭代（不定期更新）'!C:J,8,FALSE),0)</f>
        <v>0</v>
      </c>
      <c r="P4931" s="27" t="str">
        <f>IFERROR(VLOOKUP(N4931,'散件（更新）'!B:H,3,FALSE),0)</f>
        <v>206-1873-2333</v>
      </c>
      <c r="Q4931" s="27" t="str">
        <f>VLOOKUP(N4931,'散件（更新）'!B:H,2,FALSE)</f>
        <v>114-18732333</v>
      </c>
      <c r="R4931" s="27" t="str">
        <f>VLOOKUP(N4931,'散件（更新）'!B:H,7,FALSE)</f>
        <v>[EHA]Power brush release button + spring</v>
      </c>
      <c r="S4931" s="27" t="str">
        <f>VLOOKUP(N4931,'散件（更新）'!B:E,4,FALSE)</f>
        <v>https://tineco-yxzt.oss-accelerate.aliyuncs.com/20231219/9VSRB121100_1702948075363.png</v>
      </c>
      <c r="T4931" s="27" t="s">
        <v>8759</v>
      </c>
      <c r="U4931" s="28" t="str">
        <f>VLOOKUP(N4931,'散件（更新）'!B:G,6,FALSE)</f>
        <v>释放按钮+弹簧组件（散件专用）</v>
      </c>
      <c r="V4931" s="28" t="str">
        <f>VLOOKUP(N4931,'散件（更新）'!B:I,8,FALSE)</f>
        <v>6972200197429</v>
      </c>
    </row>
    <row r="4932" spans="1:22">
      <c r="A4932" s="57">
        <v>46169</v>
      </c>
      <c r="B4932" s="53" t="s">
        <v>163</v>
      </c>
      <c r="C4932" s="27" t="str">
        <f>VLOOKUP(B4932,'大货清单（不定期按GOMS更新）'!A:H,8,0)</f>
        <v>107-18732102</v>
      </c>
      <c r="D4932" s="27" t="str">
        <f>VLOOKUP(B4932,'大货清单（不定期按GOMS更新）'!A:C,3,0)</f>
        <v>ZB1873U-02</v>
      </c>
      <c r="E4932" s="27" t="str">
        <f>VLOOKUP(B4932,'大货清单（不定期按GOMS更新）'!A:H,4,0)</f>
        <v>UA,ES,FR,TR,IT,DE,AT,CH,NL,PL,SE,BE</v>
      </c>
      <c r="F4932" s="27" t="str">
        <f>VLOOKUP(B4932,'大货清单（不定期按GOMS更新）'!A:H,2,0)</f>
        <v>PURE ONE S12</v>
      </c>
      <c r="G4932" s="28" t="str">
        <f>VLOOKUP(B4932,'大货清单（不定期按GOMS更新）'!A:I,9,FALSE)</f>
        <v>6972200192189</v>
      </c>
      <c r="H4932" s="27" t="str">
        <f>VLOOKUP(B4932,'大货清单（不定期按GOMS更新）'!A:H,7,0)</f>
        <v>Matte Black</v>
      </c>
      <c r="I4932" s="27" t="str">
        <f>VLOOKUP(B4932,'大货清单（不定期按GOMS更新）'!A:F,6,FALSE)</f>
        <v>PHASEOUT</v>
      </c>
      <c r="J4932" s="27" t="str">
        <f>VLOOKUP(B4932,'大货清单（不定期按GOMS更新）'!A:K,11,FALSE)</f>
        <v>6.3</v>
      </c>
      <c r="K4932" s="27" t="str">
        <f>VLOOKUP(B4932,'大货清单（不定期按GOMS更新）'!A:N,12,FALSE)</f>
        <v>776</v>
      </c>
      <c r="L4932" s="27" t="str">
        <f>VLOOKUP(B4932,'大货清单（不定期按GOMS更新）'!A:M,13,FALSE)</f>
        <v>154</v>
      </c>
      <c r="M4932" s="27" t="str">
        <f>VLOOKUP(B4932,'大货清单（不定期按GOMS更新）'!A:N,14,FALSE)</f>
        <v>323</v>
      </c>
      <c r="N4932" s="53" t="s">
        <v>1225</v>
      </c>
      <c r="O4932" s="27">
        <f>IFERROR(VLOOKUP(N4932,'散件迭代（不定期更新）'!C:J,8,FALSE),0)</f>
        <v>0</v>
      </c>
      <c r="P4932" s="27" t="str">
        <f>IFERROR(VLOOKUP(N4932,'散件（更新）'!B:H,3,FALSE),0)</f>
        <v>206-1756-0099</v>
      </c>
      <c r="Q4932" s="27" t="str">
        <f>VLOOKUP(N4932,'散件（更新）'!B:H,2,FALSE)</f>
        <v>114-17560099</v>
      </c>
      <c r="R4932" s="27" t="str">
        <f>VLOOKUP(N4932,'散件（更新）'!B:H,7,FALSE)</f>
        <v>Repair Wheel</v>
      </c>
      <c r="S4932" s="27" t="str">
        <f>VLOOKUP(N4932,'散件（更新）'!B:E,4,FALSE)</f>
        <v>https://tineco-yxzt.oss-accelerate.aliyuncs.com/20231219/9VSRW100200_1702948075442.png</v>
      </c>
      <c r="T4932" s="27" t="s">
        <v>8759</v>
      </c>
      <c r="U4932" s="28" t="str">
        <f>VLOOKUP(N4932,'散件（更新）'!B:G,6,FALSE)</f>
        <v>地刷小轮+小轮轴组件</v>
      </c>
      <c r="V4932" s="28" t="str">
        <f>VLOOKUP(N4932,'散件（更新）'!B:I,8,FALSE)</f>
        <v>6972200194046</v>
      </c>
    </row>
    <row r="4933" spans="1:22">
      <c r="A4933" s="57">
        <v>46169</v>
      </c>
      <c r="B4933" s="53" t="s">
        <v>163</v>
      </c>
      <c r="C4933" s="27" t="str">
        <f>VLOOKUP(B4933,'大货清单（不定期按GOMS更新）'!A:H,8,0)</f>
        <v>107-18732102</v>
      </c>
      <c r="D4933" s="27" t="str">
        <f>VLOOKUP(B4933,'大货清单（不定期按GOMS更新）'!A:C,3,0)</f>
        <v>ZB1873U-02</v>
      </c>
      <c r="E4933" s="27" t="str">
        <f>VLOOKUP(B4933,'大货清单（不定期按GOMS更新）'!A:H,4,0)</f>
        <v>UA,ES,FR,TR,IT,DE,AT,CH,NL,PL,SE,BE</v>
      </c>
      <c r="F4933" s="27" t="str">
        <f>VLOOKUP(B4933,'大货清单（不定期按GOMS更新）'!A:H,2,0)</f>
        <v>PURE ONE S12</v>
      </c>
      <c r="G4933" s="28" t="str">
        <f>VLOOKUP(B4933,'大货清单（不定期按GOMS更新）'!A:I,9,FALSE)</f>
        <v>6972200192189</v>
      </c>
      <c r="H4933" s="27" t="str">
        <f>VLOOKUP(B4933,'大货清单（不定期按GOMS更新）'!A:H,7,0)</f>
        <v>Matte Black</v>
      </c>
      <c r="I4933" s="27" t="str">
        <f>VLOOKUP(B4933,'大货清单（不定期按GOMS更新）'!A:F,6,FALSE)</f>
        <v>PHASEOUT</v>
      </c>
      <c r="J4933" s="27" t="str">
        <f>VLOOKUP(B4933,'大货清单（不定期按GOMS更新）'!A:K,11,FALSE)</f>
        <v>6.3</v>
      </c>
      <c r="K4933" s="27" t="str">
        <f>VLOOKUP(B4933,'大货清单（不定期按GOMS更新）'!A:N,12,FALSE)</f>
        <v>776</v>
      </c>
      <c r="L4933" s="27" t="str">
        <f>VLOOKUP(B4933,'大货清单（不定期按GOMS更新）'!A:M,13,FALSE)</f>
        <v>154</v>
      </c>
      <c r="M4933" s="27" t="str">
        <f>VLOOKUP(B4933,'大货清单（不定期按GOMS更新）'!A:N,14,FALSE)</f>
        <v>323</v>
      </c>
      <c r="N4933" s="53" t="s">
        <v>404</v>
      </c>
      <c r="O4933" s="27">
        <f>IFERROR(VLOOKUP(N4933,'散件迭代（不定期更新）'!C:J,8,FALSE),0)</f>
        <v>0</v>
      </c>
      <c r="P4933" s="27" t="str">
        <f>IFERROR(VLOOKUP(N4933,'散件（更新）'!B:H,3,FALSE),0)</f>
        <v>206-1873-0220</v>
      </c>
      <c r="Q4933" s="27" t="str">
        <f>VLOOKUP(N4933,'散件（更新）'!B:H,2,FALSE)</f>
        <v>114-18730220</v>
      </c>
      <c r="R4933" s="27" t="str">
        <f>VLOOKUP(N4933,'散件（更新）'!B:H,7,FALSE)</f>
        <v>Screw assembly for wall-mounted dock</v>
      </c>
      <c r="S4933" s="27" t="str">
        <f>VLOOKUP(N4933,'散件（更新）'!B:E,4,FALSE)</f>
        <v>https://tineco-yxzt.oss-accelerate.aliyuncs.com/20231219/9VSSA121100_1702948075509.png</v>
      </c>
      <c r="T4933" s="27" t="s">
        <v>8759</v>
      </c>
      <c r="U4933" s="28" t="str">
        <f>VLOOKUP(N4933,'散件（更新）'!B:G,6,FALSE)</f>
        <v>壁钉组件</v>
      </c>
      <c r="V4933" s="28" t="str">
        <f>VLOOKUP(N4933,'散件（更新）'!B:I,8,FALSE)</f>
        <v>6972200191373</v>
      </c>
    </row>
    <row r="4934" spans="1:22">
      <c r="A4934" s="57">
        <v>46169</v>
      </c>
      <c r="B4934" s="53" t="s">
        <v>163</v>
      </c>
      <c r="C4934" s="27" t="str">
        <f>VLOOKUP(B4934,'大货清单（不定期按GOMS更新）'!A:H,8,0)</f>
        <v>107-18732102</v>
      </c>
      <c r="D4934" s="27" t="str">
        <f>VLOOKUP(B4934,'大货清单（不定期按GOMS更新）'!A:C,3,0)</f>
        <v>ZB1873U-02</v>
      </c>
      <c r="E4934" s="27" t="str">
        <f>VLOOKUP(B4934,'大货清单（不定期按GOMS更新）'!A:H,4,0)</f>
        <v>UA,ES,FR,TR,IT,DE,AT,CH,NL,PL,SE,BE</v>
      </c>
      <c r="F4934" s="27" t="str">
        <f>VLOOKUP(B4934,'大货清单（不定期按GOMS更新）'!A:H,2,0)</f>
        <v>PURE ONE S12</v>
      </c>
      <c r="G4934" s="28" t="str">
        <f>VLOOKUP(B4934,'大货清单（不定期按GOMS更新）'!A:I,9,FALSE)</f>
        <v>6972200192189</v>
      </c>
      <c r="H4934" s="27" t="str">
        <f>VLOOKUP(B4934,'大货清单（不定期按GOMS更新）'!A:H,7,0)</f>
        <v>Matte Black</v>
      </c>
      <c r="I4934" s="27" t="str">
        <f>VLOOKUP(B4934,'大货清单（不定期按GOMS更新）'!A:F,6,FALSE)</f>
        <v>PHASEOUT</v>
      </c>
      <c r="J4934" s="27" t="str">
        <f>VLOOKUP(B4934,'大货清单（不定期按GOMS更新）'!A:K,11,FALSE)</f>
        <v>6.3</v>
      </c>
      <c r="K4934" s="27" t="str">
        <f>VLOOKUP(B4934,'大货清单（不定期按GOMS更新）'!A:N,12,FALSE)</f>
        <v>776</v>
      </c>
      <c r="L4934" s="27" t="str">
        <f>VLOOKUP(B4934,'大货清单（不定期按GOMS更新）'!A:M,13,FALSE)</f>
        <v>154</v>
      </c>
      <c r="M4934" s="27" t="str">
        <f>VLOOKUP(B4934,'大货清单（不定期按GOMS更新）'!A:N,14,FALSE)</f>
        <v>323</v>
      </c>
      <c r="N4934" s="53" t="s">
        <v>1387</v>
      </c>
      <c r="O4934" s="27">
        <f>IFERROR(VLOOKUP(N4934,'散件迭代（不定期更新）'!C:J,8,FALSE),0)</f>
        <v>0</v>
      </c>
      <c r="P4934" s="27" t="str">
        <f>IFERROR(VLOOKUP(N4934,'散件（更新）'!B:H,3,FALSE),0)</f>
        <v>206-1873-0204</v>
      </c>
      <c r="Q4934" s="27" t="str">
        <f>VLOOKUP(N4934,'散件（更新）'!B:H,2,FALSE)</f>
        <v>114-18730204</v>
      </c>
      <c r="R4934" s="27" t="str">
        <f>VLOOKUP(N4934,'散件（更新）'!B:H,7,FALSE)</f>
        <v>Automatic pre-filter cleaning tool</v>
      </c>
      <c r="S4934" s="27" t="str">
        <f>VLOOKUP(N4934,'散件（更新）'!B:E,4,FALSE)</f>
        <v>https://tineco-yxzt.oss-accelerate.aliyuncs.com/product/114-18730204.jpg</v>
      </c>
      <c r="T4934" s="27" t="s">
        <v>8759</v>
      </c>
      <c r="U4934" s="28" t="str">
        <f>VLOOKUP(N4934,'散件（更新）'!B:G,6,FALSE)</f>
        <v>FB1776 电动滤芯清洁器胶袋组件，加铭牌491-1873-0220及警告标贴491-1873-0361</v>
      </c>
      <c r="V4934" s="28" t="str">
        <f>VLOOKUP(N4934,'散件（更新）'!B:I,8,FALSE)</f>
        <v>6972200191434</v>
      </c>
    </row>
    <row r="4935" spans="1:22">
      <c r="A4935" s="57">
        <v>46169</v>
      </c>
      <c r="B4935" s="53" t="s">
        <v>163</v>
      </c>
      <c r="C4935" s="27" t="str">
        <f>VLOOKUP(B4935,'大货清单（不定期按GOMS更新）'!A:H,8,0)</f>
        <v>107-18732102</v>
      </c>
      <c r="D4935" s="27" t="str">
        <f>VLOOKUP(B4935,'大货清单（不定期按GOMS更新）'!A:C,3,0)</f>
        <v>ZB1873U-02</v>
      </c>
      <c r="E4935" s="27" t="str">
        <f>VLOOKUP(B4935,'大货清单（不定期按GOMS更新）'!A:H,4,0)</f>
        <v>UA,ES,FR,TR,IT,DE,AT,CH,NL,PL,SE,BE</v>
      </c>
      <c r="F4935" s="27" t="str">
        <f>VLOOKUP(B4935,'大货清单（不定期按GOMS更新）'!A:H,2,0)</f>
        <v>PURE ONE S12</v>
      </c>
      <c r="G4935" s="28" t="str">
        <f>VLOOKUP(B4935,'大货清单（不定期按GOMS更新）'!A:I,9,FALSE)</f>
        <v>6972200192189</v>
      </c>
      <c r="H4935" s="27" t="str">
        <f>VLOOKUP(B4935,'大货清单（不定期按GOMS更新）'!A:H,7,0)</f>
        <v>Matte Black</v>
      </c>
      <c r="I4935" s="27" t="str">
        <f>VLOOKUP(B4935,'大货清单（不定期按GOMS更新）'!A:F,6,FALSE)</f>
        <v>PHASEOUT</v>
      </c>
      <c r="J4935" s="27" t="str">
        <f>VLOOKUP(B4935,'大货清单（不定期按GOMS更新）'!A:K,11,FALSE)</f>
        <v>6.3</v>
      </c>
      <c r="K4935" s="27" t="str">
        <f>VLOOKUP(B4935,'大货清单（不定期按GOMS更新）'!A:N,12,FALSE)</f>
        <v>776</v>
      </c>
      <c r="L4935" s="27" t="str">
        <f>VLOOKUP(B4935,'大货清单（不定期按GOMS更新）'!A:M,13,FALSE)</f>
        <v>154</v>
      </c>
      <c r="M4935" s="27" t="str">
        <f>VLOOKUP(B4935,'大货清单（不定期按GOMS更新）'!A:N,14,FALSE)</f>
        <v>323</v>
      </c>
      <c r="N4935" s="53" t="s">
        <v>1368</v>
      </c>
      <c r="O4935" s="27" t="str">
        <f>IFERROR(VLOOKUP(N4935,'散件迭代（不定期更新）'!C:J,8,FALSE),0)</f>
        <v>A49</v>
      </c>
      <c r="P4935" s="27" t="str">
        <f>IFERROR(VLOOKUP(N4935,'散件（更新）'!B:H,3,FALSE),0)</f>
        <v>206-1873-0211</v>
      </c>
      <c r="Q4935" s="27" t="str">
        <f>VLOOKUP(N4935,'散件（更新）'!B:H,2,FALSE)</f>
        <v>114-18730211</v>
      </c>
      <c r="R4935" s="27" t="str">
        <f>VLOOKUP(N4935,'散件（更新）'!B:H,7,FALSE)</f>
        <v>Tube Assembly</v>
      </c>
      <c r="S4935" s="27" t="str">
        <f>VLOOKUP(N4935,'散件（更新）'!B:E,4,FALSE)</f>
        <v>https://tineco-yxzt.oss-accelerate.aliyuncs.com/20231227/9VSUT121100_1703640269897.png</v>
      </c>
      <c r="T4935" s="27" t="s">
        <v>8759</v>
      </c>
      <c r="U4935" s="28" t="str">
        <f>VLOOKUP(N4935,'散件（更新）'!B:G,6,FALSE)</f>
        <v xml:space="preserve">加长管组件 </v>
      </c>
      <c r="V4935" s="28" t="str">
        <f>VLOOKUP(N4935,'散件（更新）'!B:I,8,FALSE)</f>
        <v>6972200191335</v>
      </c>
    </row>
    <row r="4936" spans="1:22">
      <c r="A4936" s="57">
        <v>46169</v>
      </c>
      <c r="B4936" s="53" t="s">
        <v>164</v>
      </c>
      <c r="C4936" s="27" t="str">
        <f>VLOOKUP(B4936,'大货清单（不定期按GOMS更新）'!A:H,8,0)</f>
        <v>107-18732103</v>
      </c>
      <c r="D4936" s="27" t="str">
        <f>VLOOKUP(B4936,'大货清单（不定期按GOMS更新）'!A:C,3,0)</f>
        <v>ZB1873U-03</v>
      </c>
      <c r="E4936" s="27" t="str">
        <f>VLOOKUP(B4936,'大货清单（不定期按GOMS更新）'!A:H,4,0)</f>
        <v>UA,FR,DE,CH,AT,NL,PL,SE,BE</v>
      </c>
      <c r="F4936" s="27" t="str">
        <f>VLOOKUP(B4936,'大货清单（不定期按GOMS更新）'!A:H,2,0)</f>
        <v>PURE ONE S12 PRO EX</v>
      </c>
      <c r="G4936" s="28" t="str">
        <f>VLOOKUP(B4936,'大货清单（不定期按GOMS更新）'!A:I,9,FALSE)</f>
        <v>6972200192196</v>
      </c>
      <c r="H4936" s="27" t="str">
        <f>VLOOKUP(B4936,'大货清单（不定期按GOMS更新）'!A:H,7,0)</f>
        <v>Metallic Grey</v>
      </c>
      <c r="I4936" s="27" t="str">
        <f>VLOOKUP(B4936,'大货清单（不定期按GOMS更新）'!A:F,6,FALSE)</f>
        <v>PHASEOUT</v>
      </c>
      <c r="J4936" s="27" t="str">
        <f>VLOOKUP(B4936,'大货清单（不定期按GOMS更新）'!A:K,11,FALSE)</f>
        <v>8.5</v>
      </c>
      <c r="K4936" s="27" t="str">
        <f>VLOOKUP(B4936,'大货清单（不定期按GOMS更新）'!A:N,12,FALSE)</f>
        <v>840</v>
      </c>
      <c r="L4936" s="27" t="str">
        <f>VLOOKUP(B4936,'大货清单（不定期按GOMS更新）'!A:M,13,FALSE)</f>
        <v>163</v>
      </c>
      <c r="M4936" s="27" t="str">
        <f>VLOOKUP(B4936,'大货清单（不定期按GOMS更新）'!A:N,14,FALSE)</f>
        <v>394</v>
      </c>
      <c r="N4936" s="53" t="s">
        <v>1228</v>
      </c>
      <c r="O4936" s="27">
        <f>IFERROR(VLOOKUP(N4936,'散件迭代（不定期更新）'!C:J,8,FALSE),0)</f>
        <v>0</v>
      </c>
      <c r="P4936" s="27" t="str">
        <f>IFERROR(VLOOKUP(N4936,'散件（更新）'!B:H,3,FALSE),0)</f>
        <v>206-1756-0204</v>
      </c>
      <c r="Q4936" s="27" t="str">
        <f>VLOOKUP(N4936,'散件（更新）'!B:H,2,FALSE)</f>
        <v>114-17560204</v>
      </c>
      <c r="R4936" s="27" t="str">
        <f>VLOOKUP(N4936,'散件（更新）'!B:H,7,FALSE)</f>
        <v>FILTER</v>
      </c>
      <c r="S4936" s="27" t="str">
        <f>VLOOKUP(N4936,'散件（更新）'!B:E,4,FALSE)</f>
        <v>https://tineco-yxzt.oss-accelerate.aliyuncs.com/product/114-17560204.jpg</v>
      </c>
      <c r="T4936" s="27" t="s">
        <v>8759</v>
      </c>
      <c r="U4936" s="28" t="str">
        <f>VLOOKUP(N4936,'散件（更新）'!B:G,6,FALSE)</f>
        <v>ZB1756 进风滤棉组件</v>
      </c>
      <c r="V4936" s="28" t="str">
        <f>VLOOKUP(N4936,'散件（更新）'!B:I,8,FALSE)</f>
        <v>6972200191182</v>
      </c>
    </row>
    <row r="4937" spans="1:22">
      <c r="A4937" s="57">
        <v>46169</v>
      </c>
      <c r="B4937" s="53" t="s">
        <v>164</v>
      </c>
      <c r="C4937" s="27" t="str">
        <f>VLOOKUP(B4937,'大货清单（不定期按GOMS更新）'!A:H,8,0)</f>
        <v>107-18732103</v>
      </c>
      <c r="D4937" s="27" t="str">
        <f>VLOOKUP(B4937,'大货清单（不定期按GOMS更新）'!A:C,3,0)</f>
        <v>ZB1873U-03</v>
      </c>
      <c r="E4937" s="27" t="str">
        <f>VLOOKUP(B4937,'大货清单（不定期按GOMS更新）'!A:H,4,0)</f>
        <v>UA,FR,DE,CH,AT,NL,PL,SE,BE</v>
      </c>
      <c r="F4937" s="27" t="str">
        <f>VLOOKUP(B4937,'大货清单（不定期按GOMS更新）'!A:H,2,0)</f>
        <v>PURE ONE S12 PRO EX</v>
      </c>
      <c r="G4937" s="28" t="str">
        <f>VLOOKUP(B4937,'大货清单（不定期按GOMS更新）'!A:I,9,FALSE)</f>
        <v>6972200192196</v>
      </c>
      <c r="H4937" s="27" t="str">
        <f>VLOOKUP(B4937,'大货清单（不定期按GOMS更新）'!A:H,7,0)</f>
        <v>Metallic Grey</v>
      </c>
      <c r="I4937" s="27" t="str">
        <f>VLOOKUP(B4937,'大货清单（不定期按GOMS更新）'!A:F,6,FALSE)</f>
        <v>PHASEOUT</v>
      </c>
      <c r="J4937" s="27" t="str">
        <f>VLOOKUP(B4937,'大货清单（不定期按GOMS更新）'!A:K,11,FALSE)</f>
        <v>8.5</v>
      </c>
      <c r="K4937" s="27" t="str">
        <f>VLOOKUP(B4937,'大货清单（不定期按GOMS更新）'!A:N,12,FALSE)</f>
        <v>840</v>
      </c>
      <c r="L4937" s="27" t="str">
        <f>VLOOKUP(B4937,'大货清单（不定期按GOMS更新）'!A:M,13,FALSE)</f>
        <v>163</v>
      </c>
      <c r="M4937" s="27" t="str">
        <f>VLOOKUP(B4937,'大货清单（不定期按GOMS更新）'!A:N,14,FALSE)</f>
        <v>394</v>
      </c>
      <c r="N4937" s="53" t="s">
        <v>1281</v>
      </c>
      <c r="O4937" s="27">
        <f>IFERROR(VLOOKUP(N4937,'散件迭代（不定期更新）'!C:J,8,FALSE),0)</f>
        <v>0</v>
      </c>
      <c r="P4937" s="27" t="str">
        <f>IFERROR(VLOOKUP(N4937,'散件（更新）'!B:H,3,FALSE),0)</f>
        <v>206-1769-0014</v>
      </c>
      <c r="Q4937" s="27" t="str">
        <f>VLOOKUP(N4937,'散件（更新）'!B:H,2,FALSE)</f>
        <v>114-17690014</v>
      </c>
      <c r="R4937" s="27" t="str">
        <f>VLOOKUP(N4937,'散件（更新）'!B:H,7,FALSE)</f>
        <v>wall accessory holder</v>
      </c>
      <c r="S4937" s="27" t="str">
        <f>VLOOKUP(N4937,'散件（更新）'!B:E,4,FALSE)</f>
        <v>https://tineco-yxzt.oss-accelerate.aliyuncs.com/product/114-17690014.jpg</v>
      </c>
      <c r="T4937" s="27" t="s">
        <v>8759</v>
      </c>
      <c r="U4937" s="28" t="str">
        <f>VLOOKUP(N4937,'散件（更新）'!B:G,6,FALSE)</f>
        <v>附件延展架 墙挂版</v>
      </c>
      <c r="V4937" s="28" t="str">
        <f>VLOOKUP(N4937,'散件（更新）'!B:I,8,FALSE)</f>
        <v>6972200191199</v>
      </c>
    </row>
    <row r="4938" spans="1:22">
      <c r="A4938" s="57">
        <v>46169</v>
      </c>
      <c r="B4938" s="53" t="s">
        <v>164</v>
      </c>
      <c r="C4938" s="27" t="str">
        <f>VLOOKUP(B4938,'大货清单（不定期按GOMS更新）'!A:H,8,0)</f>
        <v>107-18732103</v>
      </c>
      <c r="D4938" s="27" t="str">
        <f>VLOOKUP(B4938,'大货清单（不定期按GOMS更新）'!A:C,3,0)</f>
        <v>ZB1873U-03</v>
      </c>
      <c r="E4938" s="27" t="str">
        <f>VLOOKUP(B4938,'大货清单（不定期按GOMS更新）'!A:H,4,0)</f>
        <v>UA,FR,DE,CH,AT,NL,PL,SE,BE</v>
      </c>
      <c r="F4938" s="27" t="str">
        <f>VLOOKUP(B4938,'大货清单（不定期按GOMS更新）'!A:H,2,0)</f>
        <v>PURE ONE S12 PRO EX</v>
      </c>
      <c r="G4938" s="28" t="str">
        <f>VLOOKUP(B4938,'大货清单（不定期按GOMS更新）'!A:I,9,FALSE)</f>
        <v>6972200192196</v>
      </c>
      <c r="H4938" s="27" t="str">
        <f>VLOOKUP(B4938,'大货清单（不定期按GOMS更新）'!A:H,7,0)</f>
        <v>Metallic Grey</v>
      </c>
      <c r="I4938" s="27" t="str">
        <f>VLOOKUP(B4938,'大货清单（不定期按GOMS更新）'!A:F,6,FALSE)</f>
        <v>PHASEOUT</v>
      </c>
      <c r="J4938" s="27" t="str">
        <f>VLOOKUP(B4938,'大货清单（不定期按GOMS更新）'!A:K,11,FALSE)</f>
        <v>8.5</v>
      </c>
      <c r="K4938" s="27" t="str">
        <f>VLOOKUP(B4938,'大货清单（不定期按GOMS更新）'!A:N,12,FALSE)</f>
        <v>840</v>
      </c>
      <c r="L4938" s="27" t="str">
        <f>VLOOKUP(B4938,'大货清单（不定期按GOMS更新）'!A:M,13,FALSE)</f>
        <v>163</v>
      </c>
      <c r="M4938" s="27" t="str">
        <f>VLOOKUP(B4938,'大货清单（不定期按GOMS更新）'!A:N,14,FALSE)</f>
        <v>394</v>
      </c>
      <c r="N4938" s="53" t="s">
        <v>252</v>
      </c>
      <c r="O4938" s="27">
        <f>IFERROR(VLOOKUP(N4938,'散件迭代（不定期更新）'!C:J,8,FALSE),0)</f>
        <v>0</v>
      </c>
      <c r="P4938" s="27" t="str">
        <f>IFERROR(VLOOKUP(N4938,'散件（更新）'!B:H,3,FALSE),0)</f>
        <v>206-1769-0233</v>
      </c>
      <c r="Q4938" s="27" t="str">
        <f>VLOOKUP(N4938,'散件（更新）'!B:H,2,FALSE)</f>
        <v>114-17690233</v>
      </c>
      <c r="R4938" s="27" t="str">
        <f>VLOOKUP(N4938,'散件（更新）'!B:H,7,FALSE)</f>
        <v>Hair cleaning tool</v>
      </c>
      <c r="S4938" s="27" t="str">
        <f>VLOOKUP(N4938,'散件（更新）'!B:E,4,FALSE)</f>
        <v>https://tineco-yxzt.oss-accelerate.aliyuncs.com/product/114-17690233.png</v>
      </c>
      <c r="T4938" s="27" t="s">
        <v>8759</v>
      </c>
      <c r="U4938" s="28" t="str">
        <f>VLOOKUP(N4938,'散件（更新）'!B:G,6,FALSE)</f>
        <v>ZB1769B 清洁刷植毛组件</v>
      </c>
      <c r="V4938" s="28" t="str">
        <f>VLOOKUP(N4938,'散件（更新）'!B:I,8,FALSE)</f>
        <v>6972200191151</v>
      </c>
    </row>
    <row r="4939" spans="1:22">
      <c r="A4939" s="57">
        <v>46169</v>
      </c>
      <c r="B4939" s="53" t="s">
        <v>164</v>
      </c>
      <c r="C4939" s="27" t="str">
        <f>VLOOKUP(B4939,'大货清单（不定期按GOMS更新）'!A:H,8,0)</f>
        <v>107-18732103</v>
      </c>
      <c r="D4939" s="27" t="str">
        <f>VLOOKUP(B4939,'大货清单（不定期按GOMS更新）'!A:C,3,0)</f>
        <v>ZB1873U-03</v>
      </c>
      <c r="E4939" s="27" t="str">
        <f>VLOOKUP(B4939,'大货清单（不定期按GOMS更新）'!A:H,4,0)</f>
        <v>UA,FR,DE,CH,AT,NL,PL,SE,BE</v>
      </c>
      <c r="F4939" s="27" t="str">
        <f>VLOOKUP(B4939,'大货清单（不定期按GOMS更新）'!A:H,2,0)</f>
        <v>PURE ONE S12 PRO EX</v>
      </c>
      <c r="G4939" s="28" t="str">
        <f>VLOOKUP(B4939,'大货清单（不定期按GOMS更新）'!A:I,9,FALSE)</f>
        <v>6972200192196</v>
      </c>
      <c r="H4939" s="27" t="str">
        <f>VLOOKUP(B4939,'大货清单（不定期按GOMS更新）'!A:H,7,0)</f>
        <v>Metallic Grey</v>
      </c>
      <c r="I4939" s="27" t="str">
        <f>VLOOKUP(B4939,'大货清单（不定期按GOMS更新）'!A:F,6,FALSE)</f>
        <v>PHASEOUT</v>
      </c>
      <c r="J4939" s="27" t="str">
        <f>VLOOKUP(B4939,'大货清单（不定期按GOMS更新）'!A:K,11,FALSE)</f>
        <v>8.5</v>
      </c>
      <c r="K4939" s="27" t="str">
        <f>VLOOKUP(B4939,'大货清单（不定期按GOMS更新）'!A:N,12,FALSE)</f>
        <v>840</v>
      </c>
      <c r="L4939" s="27" t="str">
        <f>VLOOKUP(B4939,'大货清单（不定期按GOMS更新）'!A:M,13,FALSE)</f>
        <v>163</v>
      </c>
      <c r="M4939" s="27" t="str">
        <f>VLOOKUP(B4939,'大货清单（不定期按GOMS更新）'!A:N,14,FALSE)</f>
        <v>394</v>
      </c>
      <c r="N4939" s="53" t="s">
        <v>1376</v>
      </c>
      <c r="O4939" s="27" t="str">
        <f>IFERROR(VLOOKUP(N4939,'散件迭代（不定期更新）'!C:J,8,FALSE),0)</f>
        <v>A14</v>
      </c>
      <c r="P4939" s="27" t="str">
        <f>IFERROR(VLOOKUP(N4939,'散件（更新）'!B:H,3,FALSE),0)</f>
        <v>206-1873-0214</v>
      </c>
      <c r="Q4939" s="27" t="str">
        <f>VLOOKUP(N4939,'散件（更新）'!B:H,2,FALSE)</f>
        <v>114-18730214</v>
      </c>
      <c r="R4939" s="27" t="str">
        <f>VLOOKUP(N4939,'散件（更新）'!B:H,7,FALSE)</f>
        <v>Crevice &amp; 2-In-1 Dusting Brush</v>
      </c>
      <c r="S4939" s="27" t="str">
        <f>VLOOKUP(N4939,'散件（更新）'!B:E,4,FALSE)</f>
        <v>https://tineco-yxzt.oss-accelerate.aliyuncs.com/product/114-18730214.png</v>
      </c>
      <c r="T4939" s="27" t="s">
        <v>8759</v>
      </c>
      <c r="U4939" s="28" t="str">
        <f>VLOOKUP(N4939,'散件（更新）'!B:G,6,FALSE)</f>
        <v xml:space="preserve">组合刷组件+扁吸组件 </v>
      </c>
      <c r="V4939" s="28" t="str">
        <f>VLOOKUP(N4939,'散件（更新）'!B:I,8,FALSE)</f>
        <v>6972200191489</v>
      </c>
    </row>
    <row r="4940" spans="1:22">
      <c r="A4940" s="57">
        <v>46169</v>
      </c>
      <c r="B4940" s="53" t="s">
        <v>164</v>
      </c>
      <c r="C4940" s="27" t="str">
        <f>VLOOKUP(B4940,'大货清单（不定期按GOMS更新）'!A:H,8,0)</f>
        <v>107-18732103</v>
      </c>
      <c r="D4940" s="27" t="str">
        <f>VLOOKUP(B4940,'大货清单（不定期按GOMS更新）'!A:C,3,0)</f>
        <v>ZB1873U-03</v>
      </c>
      <c r="E4940" s="27" t="str">
        <f>VLOOKUP(B4940,'大货清单（不定期按GOMS更新）'!A:H,4,0)</f>
        <v>UA,FR,DE,CH,AT,NL,PL,SE,BE</v>
      </c>
      <c r="F4940" s="27" t="str">
        <f>VLOOKUP(B4940,'大货清单（不定期按GOMS更新）'!A:H,2,0)</f>
        <v>PURE ONE S12 PRO EX</v>
      </c>
      <c r="G4940" s="28" t="str">
        <f>VLOOKUP(B4940,'大货清单（不定期按GOMS更新）'!A:I,9,FALSE)</f>
        <v>6972200192196</v>
      </c>
      <c r="H4940" s="27" t="str">
        <f>VLOOKUP(B4940,'大货清单（不定期按GOMS更新）'!A:H,7,0)</f>
        <v>Metallic Grey</v>
      </c>
      <c r="I4940" s="27" t="str">
        <f>VLOOKUP(B4940,'大货清单（不定期按GOMS更新）'!A:F,6,FALSE)</f>
        <v>PHASEOUT</v>
      </c>
      <c r="J4940" s="27" t="str">
        <f>VLOOKUP(B4940,'大货清单（不定期按GOMS更新）'!A:K,11,FALSE)</f>
        <v>8.5</v>
      </c>
      <c r="K4940" s="27" t="str">
        <f>VLOOKUP(B4940,'大货清单（不定期按GOMS更新）'!A:N,12,FALSE)</f>
        <v>840</v>
      </c>
      <c r="L4940" s="27" t="str">
        <f>VLOOKUP(B4940,'大货清单（不定期按GOMS更新）'!A:M,13,FALSE)</f>
        <v>163</v>
      </c>
      <c r="M4940" s="27" t="str">
        <f>VLOOKUP(B4940,'大货清单（不定期按GOMS更新）'!A:N,14,FALSE)</f>
        <v>394</v>
      </c>
      <c r="N4940" s="53" t="s">
        <v>1386</v>
      </c>
      <c r="O4940" s="27" t="str">
        <f>IFERROR(VLOOKUP(N4940,'散件迭代（不定期更新）'!C:J,8,FALSE),0)</f>
        <v>A13</v>
      </c>
      <c r="P4940" s="27" t="str">
        <f>IFERROR(VLOOKUP(N4940,'散件（更新）'!B:H,3,FALSE),0)</f>
        <v>206-1873-0154</v>
      </c>
      <c r="Q4940" s="27" t="str">
        <f>VLOOKUP(N4940,'散件（更新）'!B:H,2,FALSE)</f>
        <v>114-18730154</v>
      </c>
      <c r="R4940" s="27" t="str">
        <f>VLOOKUP(N4940,'散件（更新）'!B:H,7,FALSE)</f>
        <v>HEPA &amp; Cover Assembly</v>
      </c>
      <c r="S4940" s="27" t="str">
        <f>VLOOKUP(N4940,'散件（更新）'!B:E,4,FALSE)</f>
        <v>https://tineco-yxzt.oss-accelerate.aliyuncs.com/product/114-18730154.jpg</v>
      </c>
      <c r="T4940" s="27" t="s">
        <v>8759</v>
      </c>
      <c r="U4940" s="28" t="str">
        <f>VLOOKUP(N4940,'散件（更新）'!B:G,6,FALSE)</f>
        <v>出风HEPA组件</v>
      </c>
      <c r="V4940" s="28" t="str">
        <f>VLOOKUP(N4940,'散件（更新）'!B:I,8,FALSE)</f>
        <v>6972200192295</v>
      </c>
    </row>
    <row r="4941" spans="1:22">
      <c r="A4941" s="57">
        <v>46169</v>
      </c>
      <c r="B4941" s="53" t="s">
        <v>164</v>
      </c>
      <c r="C4941" s="27" t="str">
        <f>VLOOKUP(B4941,'大货清单（不定期按GOMS更新）'!A:H,8,0)</f>
        <v>107-18732103</v>
      </c>
      <c r="D4941" s="27" t="str">
        <f>VLOOKUP(B4941,'大货清单（不定期按GOMS更新）'!A:C,3,0)</f>
        <v>ZB1873U-03</v>
      </c>
      <c r="E4941" s="27" t="str">
        <f>VLOOKUP(B4941,'大货清单（不定期按GOMS更新）'!A:H,4,0)</f>
        <v>UA,FR,DE,CH,AT,NL,PL,SE,BE</v>
      </c>
      <c r="F4941" s="27" t="str">
        <f>VLOOKUP(B4941,'大货清单（不定期按GOMS更新）'!A:H,2,0)</f>
        <v>PURE ONE S12 PRO EX</v>
      </c>
      <c r="G4941" s="28" t="str">
        <f>VLOOKUP(B4941,'大货清单（不定期按GOMS更新）'!A:I,9,FALSE)</f>
        <v>6972200192196</v>
      </c>
      <c r="H4941" s="27" t="str">
        <f>VLOOKUP(B4941,'大货清单（不定期按GOMS更新）'!A:H,7,0)</f>
        <v>Metallic Grey</v>
      </c>
      <c r="I4941" s="27" t="str">
        <f>VLOOKUP(B4941,'大货清单（不定期按GOMS更新）'!A:F,6,FALSE)</f>
        <v>PHASEOUT</v>
      </c>
      <c r="J4941" s="27" t="str">
        <f>VLOOKUP(B4941,'大货清单（不定期按GOMS更新）'!A:K,11,FALSE)</f>
        <v>8.5</v>
      </c>
      <c r="K4941" s="27" t="str">
        <f>VLOOKUP(B4941,'大货清单（不定期按GOMS更新）'!A:N,12,FALSE)</f>
        <v>840</v>
      </c>
      <c r="L4941" s="27" t="str">
        <f>VLOOKUP(B4941,'大货清单（不定期按GOMS更新）'!A:M,13,FALSE)</f>
        <v>163</v>
      </c>
      <c r="M4941" s="27" t="str">
        <f>VLOOKUP(B4941,'大货清单（不定期按GOMS更新）'!A:N,14,FALSE)</f>
        <v>394</v>
      </c>
      <c r="N4941" s="53" t="s">
        <v>1370</v>
      </c>
      <c r="O4941" s="27">
        <f>IFERROR(VLOOKUP(N4941,'散件迭代（不定期更新）'!C:J,8,FALSE),0)</f>
        <v>0</v>
      </c>
      <c r="P4941" s="27" t="str">
        <f>IFERROR(VLOOKUP(N4941,'散件（更新）'!B:H,3,FALSE),0)</f>
        <v>206-1873-0215</v>
      </c>
      <c r="Q4941" s="27" t="str">
        <f>VLOOKUP(N4941,'散件（更新）'!B:H,2,FALSE)</f>
        <v>114-18730215</v>
      </c>
      <c r="R4941" s="27" t="str">
        <f>VLOOKUP(N4941,'散件（更新）'!B:H,7,FALSE)</f>
        <v>2*Filter&amp;1*HEPA</v>
      </c>
      <c r="S4941" s="27" t="str">
        <f>VLOOKUP(N4941,'散件（更新）'!B:E,4,FALSE)</f>
        <v>https://tineco-yxzt.oss-accelerate.aliyuncs.com/product/114-18730215.jpg</v>
      </c>
      <c r="T4941" s="27" t="s">
        <v>8759</v>
      </c>
      <c r="U4941" s="28" t="str">
        <f>VLOOKUP(N4941,'散件（更新）'!B:G,6,FALSE)</f>
        <v>出风HEPA组件(H11) +ZB1756 进风过滤棉组件-网孔支架版本（彩盒）</v>
      </c>
      <c r="V4941" s="28" t="str">
        <f>VLOOKUP(N4941,'散件（更新）'!B:I,8,FALSE)</f>
        <v>6972200191458</v>
      </c>
    </row>
    <row r="4942" spans="1:22">
      <c r="A4942" s="57">
        <v>46169</v>
      </c>
      <c r="B4942" s="53" t="s">
        <v>164</v>
      </c>
      <c r="C4942" s="27" t="str">
        <f>VLOOKUP(B4942,'大货清单（不定期按GOMS更新）'!A:H,8,0)</f>
        <v>107-18732103</v>
      </c>
      <c r="D4942" s="27" t="str">
        <f>VLOOKUP(B4942,'大货清单（不定期按GOMS更新）'!A:C,3,0)</f>
        <v>ZB1873U-03</v>
      </c>
      <c r="E4942" s="27" t="str">
        <f>VLOOKUP(B4942,'大货清单（不定期按GOMS更新）'!A:H,4,0)</f>
        <v>UA,FR,DE,CH,AT,NL,PL,SE,BE</v>
      </c>
      <c r="F4942" s="27" t="str">
        <f>VLOOKUP(B4942,'大货清单（不定期按GOMS更新）'!A:H,2,0)</f>
        <v>PURE ONE S12 PRO EX</v>
      </c>
      <c r="G4942" s="28" t="str">
        <f>VLOOKUP(B4942,'大货清单（不定期按GOMS更新）'!A:I,9,FALSE)</f>
        <v>6972200192196</v>
      </c>
      <c r="H4942" s="27" t="str">
        <f>VLOOKUP(B4942,'大货清单（不定期按GOMS更新）'!A:H,7,0)</f>
        <v>Metallic Grey</v>
      </c>
      <c r="I4942" s="27" t="str">
        <f>VLOOKUP(B4942,'大货清单（不定期按GOMS更新）'!A:F,6,FALSE)</f>
        <v>PHASEOUT</v>
      </c>
      <c r="J4942" s="27" t="str">
        <f>VLOOKUP(B4942,'大货清单（不定期按GOMS更新）'!A:K,11,FALSE)</f>
        <v>8.5</v>
      </c>
      <c r="K4942" s="27" t="str">
        <f>VLOOKUP(B4942,'大货清单（不定期按GOMS更新）'!A:N,12,FALSE)</f>
        <v>840</v>
      </c>
      <c r="L4942" s="27" t="str">
        <f>VLOOKUP(B4942,'大货清单（不定期按GOMS更新）'!A:M,13,FALSE)</f>
        <v>163</v>
      </c>
      <c r="M4942" s="27" t="str">
        <f>VLOOKUP(B4942,'大货清单（不定期按GOMS更新）'!A:N,14,FALSE)</f>
        <v>394</v>
      </c>
      <c r="N4942" s="53" t="s">
        <v>1377</v>
      </c>
      <c r="O4942" s="27" t="str">
        <f>IFERROR(VLOOKUP(N4942,'散件迭代（不定期更新）'!C:J,8,FALSE),0)</f>
        <v>A15</v>
      </c>
      <c r="P4942" s="27" t="str">
        <f>IFERROR(VLOOKUP(N4942,'散件（更新）'!B:H,3,FALSE),0)</f>
        <v>206-1873-0218</v>
      </c>
      <c r="Q4942" s="27" t="str">
        <f>VLOOKUP(N4942,'散件（更新）'!B:H,2,FALSE)</f>
        <v>114-18730218</v>
      </c>
      <c r="R4942" s="27" t="str">
        <f>VLOOKUP(N4942,'散件（更新）'!B:H,7,FALSE)</f>
        <v>Hard floor brush</v>
      </c>
      <c r="S4942" s="27" t="str">
        <f>VLOOKUP(N4942,'散件（更新）'!B:E,4,FALSE)</f>
        <v>https://tineco-yxzt.oss-accelerate.aliyuncs.com/product/114-18730218.jpg</v>
      </c>
      <c r="T4942" s="27" t="s">
        <v>8759</v>
      </c>
      <c r="U4942" s="28" t="str">
        <f>VLOOKUP(N4942,'散件（更新）'!B:G,6,FALSE)</f>
        <v>FB1753 FB1753G地刷组件(大颗粒带灯21.6V，配S12)，增加铭牌491-1873-0225</v>
      </c>
      <c r="V4942" s="28" t="str">
        <f>VLOOKUP(N4942,'散件（更新）'!B:I,8,FALSE)</f>
        <v>6972200191380</v>
      </c>
    </row>
    <row r="4943" spans="1:22">
      <c r="A4943" s="57">
        <v>46169</v>
      </c>
      <c r="B4943" s="53" t="s">
        <v>164</v>
      </c>
      <c r="C4943" s="27" t="str">
        <f>VLOOKUP(B4943,'大货清单（不定期按GOMS更新）'!A:H,8,0)</f>
        <v>107-18732103</v>
      </c>
      <c r="D4943" s="27" t="str">
        <f>VLOOKUP(B4943,'大货清单（不定期按GOMS更新）'!A:C,3,0)</f>
        <v>ZB1873U-03</v>
      </c>
      <c r="E4943" s="27" t="str">
        <f>VLOOKUP(B4943,'大货清单（不定期按GOMS更新）'!A:H,4,0)</f>
        <v>UA,FR,DE,CH,AT,NL,PL,SE,BE</v>
      </c>
      <c r="F4943" s="27" t="str">
        <f>VLOOKUP(B4943,'大货清单（不定期按GOMS更新）'!A:H,2,0)</f>
        <v>PURE ONE S12 PRO EX</v>
      </c>
      <c r="G4943" s="28" t="str">
        <f>VLOOKUP(B4943,'大货清单（不定期按GOMS更新）'!A:I,9,FALSE)</f>
        <v>6972200192196</v>
      </c>
      <c r="H4943" s="27" t="str">
        <f>VLOOKUP(B4943,'大货清单（不定期按GOMS更新）'!A:H,7,0)</f>
        <v>Metallic Grey</v>
      </c>
      <c r="I4943" s="27" t="str">
        <f>VLOOKUP(B4943,'大货清单（不定期按GOMS更新）'!A:F,6,FALSE)</f>
        <v>PHASEOUT</v>
      </c>
      <c r="J4943" s="27" t="str">
        <f>VLOOKUP(B4943,'大货清单（不定期按GOMS更新）'!A:K,11,FALSE)</f>
        <v>8.5</v>
      </c>
      <c r="K4943" s="27" t="str">
        <f>VLOOKUP(B4943,'大货清单（不定期按GOMS更新）'!A:N,12,FALSE)</f>
        <v>840</v>
      </c>
      <c r="L4943" s="27" t="str">
        <f>VLOOKUP(B4943,'大货清单（不定期按GOMS更新）'!A:M,13,FALSE)</f>
        <v>163</v>
      </c>
      <c r="M4943" s="27" t="str">
        <f>VLOOKUP(B4943,'大货清单（不定期按GOMS更新）'!A:N,14,FALSE)</f>
        <v>394</v>
      </c>
      <c r="N4943" s="53" t="s">
        <v>1393</v>
      </c>
      <c r="O4943" s="27" t="str">
        <f>IFERROR(VLOOKUP(N4943,'散件迭代（不定期更新）'!C:J,8,FALSE),0)</f>
        <v>A19</v>
      </c>
      <c r="P4943" s="27" t="str">
        <f>IFERROR(VLOOKUP(N4943,'散件（更新）'!B:H,3,FALSE),0)</f>
        <v>206-1873-2318</v>
      </c>
      <c r="Q4943" s="27" t="str">
        <f>VLOOKUP(N4943,'散件（更新）'!B:H,2,FALSE)</f>
        <v>114-18732318</v>
      </c>
      <c r="R4943" s="27" t="str">
        <f>VLOOKUP(N4943,'散件（更新）'!B:H,7,FALSE)</f>
        <v>Mini power brush</v>
      </c>
      <c r="S4943" s="27" t="str">
        <f>VLOOKUP(N4943,'散件（更新）'!B:E,4,FALSE)</f>
        <v>https://tineco-yxzt.oss-accelerate.aliyuncs.com/product/114-18732318.png</v>
      </c>
      <c r="T4943" s="27" t="s">
        <v>8759</v>
      </c>
      <c r="U4943" s="28" t="str">
        <f>VLOOKUP(N4943,'散件（更新）'!B:G,6,FALSE)</f>
        <v>FB1953A 小电动地刷胶袋组件带PTC</v>
      </c>
      <c r="V4943" s="28" t="str">
        <f>VLOOKUP(N4943,'散件（更新）'!B:I,8,FALSE)</f>
        <v>6972200193032</v>
      </c>
    </row>
    <row r="4944" spans="1:22">
      <c r="A4944" s="57">
        <v>46169</v>
      </c>
      <c r="B4944" s="53" t="s">
        <v>164</v>
      </c>
      <c r="C4944" s="27" t="str">
        <f>VLOOKUP(B4944,'大货清单（不定期按GOMS更新）'!A:H,8,0)</f>
        <v>107-18732103</v>
      </c>
      <c r="D4944" s="27" t="str">
        <f>VLOOKUP(B4944,'大货清单（不定期按GOMS更新）'!A:C,3,0)</f>
        <v>ZB1873U-03</v>
      </c>
      <c r="E4944" s="27" t="str">
        <f>VLOOKUP(B4944,'大货清单（不定期按GOMS更新）'!A:H,4,0)</f>
        <v>UA,FR,DE,CH,AT,NL,PL,SE,BE</v>
      </c>
      <c r="F4944" s="27" t="str">
        <f>VLOOKUP(B4944,'大货清单（不定期按GOMS更新）'!A:H,2,0)</f>
        <v>PURE ONE S12 PRO EX</v>
      </c>
      <c r="G4944" s="28" t="str">
        <f>VLOOKUP(B4944,'大货清单（不定期按GOMS更新）'!A:I,9,FALSE)</f>
        <v>6972200192196</v>
      </c>
      <c r="H4944" s="27" t="str">
        <f>VLOOKUP(B4944,'大货清单（不定期按GOMS更新）'!A:H,7,0)</f>
        <v>Metallic Grey</v>
      </c>
      <c r="I4944" s="27" t="str">
        <f>VLOOKUP(B4944,'大货清单（不定期按GOMS更新）'!A:F,6,FALSE)</f>
        <v>PHASEOUT</v>
      </c>
      <c r="J4944" s="27" t="str">
        <f>VLOOKUP(B4944,'大货清单（不定期按GOMS更新）'!A:K,11,FALSE)</f>
        <v>8.5</v>
      </c>
      <c r="K4944" s="27" t="str">
        <f>VLOOKUP(B4944,'大货清单（不定期按GOMS更新）'!A:N,12,FALSE)</f>
        <v>840</v>
      </c>
      <c r="L4944" s="27" t="str">
        <f>VLOOKUP(B4944,'大货清单（不定期按GOMS更新）'!A:M,13,FALSE)</f>
        <v>163</v>
      </c>
      <c r="M4944" s="27" t="str">
        <f>VLOOKUP(B4944,'大货清单（不定期按GOMS更新）'!A:N,14,FALSE)</f>
        <v>394</v>
      </c>
      <c r="N4944" s="53" t="s">
        <v>307</v>
      </c>
      <c r="O4944" s="27">
        <f>IFERROR(VLOOKUP(N4944,'散件迭代（不定期更新）'!C:J,8,FALSE),0)</f>
        <v>0</v>
      </c>
      <c r="P4944" s="27" t="str">
        <f>IFERROR(VLOOKUP(N4944,'散件（更新）'!B:H,3,FALSE),0)</f>
        <v>206-1873-0201</v>
      </c>
      <c r="Q4944" s="27" t="str">
        <f>VLOOKUP(N4944,'散件（更新）'!B:H,2,FALSE)</f>
        <v>114-18730201</v>
      </c>
      <c r="R4944" s="27" t="str">
        <f>VLOOKUP(N4944,'散件（更新）'!B:H,7,FALSE)</f>
        <v>Carpet brush</v>
      </c>
      <c r="S4944" s="27" t="str">
        <f>VLOOKUP(N4944,'散件（更新）'!B:E,4,FALSE)</f>
        <v>https://tineco-yxzt.oss-accelerate.aliyuncs.com/20230906/114-18730201_1693968787766.png</v>
      </c>
      <c r="T4944" s="27" t="s">
        <v>8759</v>
      </c>
      <c r="U4944" s="28" t="str">
        <f>VLOOKUP(N4944,'散件（更新）'!B:G,6,FALSE)</f>
        <v>FB1878 地刷组件，加地刷铭牌491-1873-0218</v>
      </c>
      <c r="V4944" s="28" t="str">
        <f>VLOOKUP(N4944,'散件（更新）'!B:I,8,FALSE)</f>
        <v>6972200191397</v>
      </c>
    </row>
    <row r="4945" spans="1:22">
      <c r="A4945" s="57">
        <v>46169</v>
      </c>
      <c r="B4945" s="53" t="s">
        <v>164</v>
      </c>
      <c r="C4945" s="27" t="str">
        <f>VLOOKUP(B4945,'大货清单（不定期按GOMS更新）'!A:H,8,0)</f>
        <v>107-18732103</v>
      </c>
      <c r="D4945" s="27" t="str">
        <f>VLOOKUP(B4945,'大货清单（不定期按GOMS更新）'!A:C,3,0)</f>
        <v>ZB1873U-03</v>
      </c>
      <c r="E4945" s="27" t="str">
        <f>VLOOKUP(B4945,'大货清单（不定期按GOMS更新）'!A:H,4,0)</f>
        <v>UA,FR,DE,CH,AT,NL,PL,SE,BE</v>
      </c>
      <c r="F4945" s="27" t="str">
        <f>VLOOKUP(B4945,'大货清单（不定期按GOMS更新）'!A:H,2,0)</f>
        <v>PURE ONE S12 PRO EX</v>
      </c>
      <c r="G4945" s="28" t="str">
        <f>VLOOKUP(B4945,'大货清单（不定期按GOMS更新）'!A:I,9,FALSE)</f>
        <v>6972200192196</v>
      </c>
      <c r="H4945" s="27" t="str">
        <f>VLOOKUP(B4945,'大货清单（不定期按GOMS更新）'!A:H,7,0)</f>
        <v>Metallic Grey</v>
      </c>
      <c r="I4945" s="27" t="str">
        <f>VLOOKUP(B4945,'大货清单（不定期按GOMS更新）'!A:F,6,FALSE)</f>
        <v>PHASEOUT</v>
      </c>
      <c r="J4945" s="27" t="str">
        <f>VLOOKUP(B4945,'大货清单（不定期按GOMS更新）'!A:K,11,FALSE)</f>
        <v>8.5</v>
      </c>
      <c r="K4945" s="27" t="str">
        <f>VLOOKUP(B4945,'大货清单（不定期按GOMS更新）'!A:N,12,FALSE)</f>
        <v>840</v>
      </c>
      <c r="L4945" s="27" t="str">
        <f>VLOOKUP(B4945,'大货清单（不定期按GOMS更新）'!A:M,13,FALSE)</f>
        <v>163</v>
      </c>
      <c r="M4945" s="27" t="str">
        <f>VLOOKUP(B4945,'大货清单（不定期按GOMS更新）'!A:N,14,FALSE)</f>
        <v>394</v>
      </c>
      <c r="N4945" s="53" t="s">
        <v>1380</v>
      </c>
      <c r="O4945" s="27">
        <f>IFERROR(VLOOKUP(N4945,'散件迭代（不定期更新）'!C:J,8,FALSE),0)</f>
        <v>0</v>
      </c>
      <c r="P4945" s="27" t="str">
        <f>IFERROR(VLOOKUP(N4945,'散件（更新）'!B:H,3,FALSE),0)</f>
        <v>206-1873-0701</v>
      </c>
      <c r="Q4945" s="27" t="str">
        <f>VLOOKUP(N4945,'散件（更新）'!B:H,2,FALSE)</f>
        <v>114-18730701</v>
      </c>
      <c r="R4945" s="27" t="str">
        <f>VLOOKUP(N4945,'散件（更新）'!B:H,7,FALSE)</f>
        <v>Dustbin</v>
      </c>
      <c r="S4945" s="27" t="str">
        <f>VLOOKUP(N4945,'散件（更新）'!B:E,4,FALSE)</f>
        <v>https://tineco-yxzt.oss-accelerate.aliyuncs.com/product/114-18730701.jpg</v>
      </c>
      <c r="T4945" s="27" t="s">
        <v>8759</v>
      </c>
      <c r="U4945" s="28" t="str">
        <f>VLOOKUP(N4945,'散件（更新）'!B:G,6,FALSE)</f>
        <v>尘桶组件</v>
      </c>
      <c r="V4945" s="28" t="str">
        <f>VLOOKUP(N4945,'散件（更新）'!B:I,8,FALSE)</f>
        <v>6972200191410</v>
      </c>
    </row>
    <row r="4946" spans="1:22">
      <c r="A4946" s="57">
        <v>46169</v>
      </c>
      <c r="B4946" s="53" t="s">
        <v>164</v>
      </c>
      <c r="C4946" s="27" t="str">
        <f>VLOOKUP(B4946,'大货清单（不定期按GOMS更新）'!A:H,8,0)</f>
        <v>107-18732103</v>
      </c>
      <c r="D4946" s="27" t="str">
        <f>VLOOKUP(B4946,'大货清单（不定期按GOMS更新）'!A:C,3,0)</f>
        <v>ZB1873U-03</v>
      </c>
      <c r="E4946" s="27" t="str">
        <f>VLOOKUP(B4946,'大货清单（不定期按GOMS更新）'!A:H,4,0)</f>
        <v>UA,FR,DE,CH,AT,NL,PL,SE,BE</v>
      </c>
      <c r="F4946" s="27" t="str">
        <f>VLOOKUP(B4946,'大货清单（不定期按GOMS更新）'!A:H,2,0)</f>
        <v>PURE ONE S12 PRO EX</v>
      </c>
      <c r="G4946" s="28" t="str">
        <f>VLOOKUP(B4946,'大货清单（不定期按GOMS更新）'!A:I,9,FALSE)</f>
        <v>6972200192196</v>
      </c>
      <c r="H4946" s="27" t="str">
        <f>VLOOKUP(B4946,'大货清单（不定期按GOMS更新）'!A:H,7,0)</f>
        <v>Metallic Grey</v>
      </c>
      <c r="I4946" s="27" t="str">
        <f>VLOOKUP(B4946,'大货清单（不定期按GOMS更新）'!A:F,6,FALSE)</f>
        <v>PHASEOUT</v>
      </c>
      <c r="J4946" s="27" t="str">
        <f>VLOOKUP(B4946,'大货清单（不定期按GOMS更新）'!A:K,11,FALSE)</f>
        <v>8.5</v>
      </c>
      <c r="K4946" s="27" t="str">
        <f>VLOOKUP(B4946,'大货清单（不定期按GOMS更新）'!A:N,12,FALSE)</f>
        <v>840</v>
      </c>
      <c r="L4946" s="27" t="str">
        <f>VLOOKUP(B4946,'大货清单（不定期按GOMS更新）'!A:M,13,FALSE)</f>
        <v>163</v>
      </c>
      <c r="M4946" s="27" t="str">
        <f>VLOOKUP(B4946,'大货清单（不定期按GOMS更新）'!A:N,14,FALSE)</f>
        <v>394</v>
      </c>
      <c r="N4946" s="53" t="s">
        <v>1374</v>
      </c>
      <c r="O4946" s="27">
        <f>IFERROR(VLOOKUP(N4946,'散件迭代（不定期更新）'!C:J,8,FALSE),0)</f>
        <v>0</v>
      </c>
      <c r="P4946" s="27" t="str">
        <f>IFERROR(VLOOKUP(N4946,'散件（更新）'!B:H,3,FALSE),0)</f>
        <v>206-1873-0213</v>
      </c>
      <c r="Q4946" s="27" t="str">
        <f>VLOOKUP(N4946,'散件（更新）'!B:H,2,FALSE)</f>
        <v>114-18730213</v>
      </c>
      <c r="R4946" s="27" t="str">
        <f>VLOOKUP(N4946,'散件（更新）'!B:H,7,FALSE)</f>
        <v>Filter holder</v>
      </c>
      <c r="S4946" s="27" t="str">
        <f>VLOOKUP(N4946,'散件（更新）'!B:E,4,FALSE)</f>
        <v>https://tineco-yxzt.oss-accelerate.aliyuncs.com/product/114-18730213.jpg</v>
      </c>
      <c r="T4946" s="27" t="s">
        <v>8759</v>
      </c>
      <c r="U4946" s="28" t="str">
        <f>VLOOKUP(N4946,'散件（更新）'!B:G,6,FALSE)</f>
        <v>网孔过滤器包胶组件，增加清洗标贴491-1873-0368，</v>
      </c>
      <c r="V4946" s="28" t="str">
        <f>VLOOKUP(N4946,'散件（更新）'!B:I,8,FALSE)</f>
        <v>6972200191427</v>
      </c>
    </row>
    <row r="4947" spans="1:22">
      <c r="A4947" s="57">
        <v>46169</v>
      </c>
      <c r="B4947" s="53" t="s">
        <v>164</v>
      </c>
      <c r="C4947" s="27" t="str">
        <f>VLOOKUP(B4947,'大货清单（不定期按GOMS更新）'!A:H,8,0)</f>
        <v>107-18732103</v>
      </c>
      <c r="D4947" s="27" t="str">
        <f>VLOOKUP(B4947,'大货清单（不定期按GOMS更新）'!A:C,3,0)</f>
        <v>ZB1873U-03</v>
      </c>
      <c r="E4947" s="27" t="str">
        <f>VLOOKUP(B4947,'大货清单（不定期按GOMS更新）'!A:H,4,0)</f>
        <v>UA,FR,DE,CH,AT,NL,PL,SE,BE</v>
      </c>
      <c r="F4947" s="27" t="str">
        <f>VLOOKUP(B4947,'大货清单（不定期按GOMS更新）'!A:H,2,0)</f>
        <v>PURE ONE S12 PRO EX</v>
      </c>
      <c r="G4947" s="28" t="str">
        <f>VLOOKUP(B4947,'大货清单（不定期按GOMS更新）'!A:I,9,FALSE)</f>
        <v>6972200192196</v>
      </c>
      <c r="H4947" s="27" t="str">
        <f>VLOOKUP(B4947,'大货清单（不定期按GOMS更新）'!A:H,7,0)</f>
        <v>Metallic Grey</v>
      </c>
      <c r="I4947" s="27" t="str">
        <f>VLOOKUP(B4947,'大货清单（不定期按GOMS更新）'!A:F,6,FALSE)</f>
        <v>PHASEOUT</v>
      </c>
      <c r="J4947" s="27" t="str">
        <f>VLOOKUP(B4947,'大货清单（不定期按GOMS更新）'!A:K,11,FALSE)</f>
        <v>8.5</v>
      </c>
      <c r="K4947" s="27" t="str">
        <f>VLOOKUP(B4947,'大货清单（不定期按GOMS更新）'!A:N,12,FALSE)</f>
        <v>840</v>
      </c>
      <c r="L4947" s="27" t="str">
        <f>VLOOKUP(B4947,'大货清单（不定期按GOMS更新）'!A:M,13,FALSE)</f>
        <v>163</v>
      </c>
      <c r="M4947" s="27" t="str">
        <f>VLOOKUP(B4947,'大货清单（不定期按GOMS更新）'!A:N,14,FALSE)</f>
        <v>394</v>
      </c>
      <c r="N4947" s="53" t="s">
        <v>1363</v>
      </c>
      <c r="O4947" s="27" t="str">
        <f>IFERROR(VLOOKUP(N4947,'散件迭代（不定期更新）'!C:J,8,FALSE),0)</f>
        <v>A12</v>
      </c>
      <c r="P4947" s="27" t="str">
        <f>IFERROR(VLOOKUP(N4947,'散件（更新）'!B:H,3,FALSE),0)</f>
        <v>206-1873-0010</v>
      </c>
      <c r="Q4947" s="27" t="str">
        <f>VLOOKUP(N4947,'散件（更新）'!B:H,2,FALSE)</f>
        <v>114-18730010</v>
      </c>
      <c r="R4947" s="27" t="str">
        <f>VLOOKUP(N4947,'散件（更新）'!B:H,7,FALSE)</f>
        <v>Accessory Kit</v>
      </c>
      <c r="S4947" s="27" t="str">
        <f>VLOOKUP(N4947,'散件（更新）'!B:E,4,FALSE)</f>
        <v>https://tineco-yxzt.oss-accelerate.aliyuncs.com/product/114-18730010.jpg</v>
      </c>
      <c r="T4947" s="27" t="s">
        <v>8759</v>
      </c>
      <c r="U4947" s="28" t="str">
        <f>VLOOKUP(N4947,'散件（更新）'!B:G,6,FALSE)</f>
        <v>附件套装(家电刷组件+伸缩扁吸组件+转折管组件+伸缩软管组件)</v>
      </c>
      <c r="V4947" s="28" t="str">
        <f>VLOOKUP(N4947,'散件（更新）'!B:I,8,FALSE)</f>
        <v>6972200191519</v>
      </c>
    </row>
    <row r="4948" spans="1:22">
      <c r="A4948" s="57">
        <v>46169</v>
      </c>
      <c r="B4948" s="53" t="s">
        <v>164</v>
      </c>
      <c r="C4948" s="27" t="str">
        <f>VLOOKUP(B4948,'大货清单（不定期按GOMS更新）'!A:H,8,0)</f>
        <v>107-18732103</v>
      </c>
      <c r="D4948" s="27" t="str">
        <f>VLOOKUP(B4948,'大货清单（不定期按GOMS更新）'!A:C,3,0)</f>
        <v>ZB1873U-03</v>
      </c>
      <c r="E4948" s="27" t="str">
        <f>VLOOKUP(B4948,'大货清单（不定期按GOMS更新）'!A:H,4,0)</f>
        <v>UA,FR,DE,CH,AT,NL,PL,SE,BE</v>
      </c>
      <c r="F4948" s="27" t="str">
        <f>VLOOKUP(B4948,'大货清单（不定期按GOMS更新）'!A:H,2,0)</f>
        <v>PURE ONE S12 PRO EX</v>
      </c>
      <c r="G4948" s="28" t="str">
        <f>VLOOKUP(B4948,'大货清单（不定期按GOMS更新）'!A:I,9,FALSE)</f>
        <v>6972200192196</v>
      </c>
      <c r="H4948" s="27" t="str">
        <f>VLOOKUP(B4948,'大货清单（不定期按GOMS更新）'!A:H,7,0)</f>
        <v>Metallic Grey</v>
      </c>
      <c r="I4948" s="27" t="str">
        <f>VLOOKUP(B4948,'大货清单（不定期按GOMS更新）'!A:F,6,FALSE)</f>
        <v>PHASEOUT</v>
      </c>
      <c r="J4948" s="27" t="str">
        <f>VLOOKUP(B4948,'大货清单（不定期按GOMS更新）'!A:K,11,FALSE)</f>
        <v>8.5</v>
      </c>
      <c r="K4948" s="27" t="str">
        <f>VLOOKUP(B4948,'大货清单（不定期按GOMS更新）'!A:N,12,FALSE)</f>
        <v>840</v>
      </c>
      <c r="L4948" s="27" t="str">
        <f>VLOOKUP(B4948,'大货清单（不定期按GOMS更新）'!A:M,13,FALSE)</f>
        <v>163</v>
      </c>
      <c r="M4948" s="27" t="str">
        <f>VLOOKUP(B4948,'大货清单（不定期按GOMS更新）'!A:N,14,FALSE)</f>
        <v>394</v>
      </c>
      <c r="N4948" s="53" t="s">
        <v>1367</v>
      </c>
      <c r="O4948" s="27" t="str">
        <f>IFERROR(VLOOKUP(N4948,'散件迭代（不定期更新）'!C:J,8,FALSE),0)</f>
        <v>A48</v>
      </c>
      <c r="P4948" s="27" t="str">
        <f>IFERROR(VLOOKUP(N4948,'散件（更新）'!B:H,3,FALSE),0)</f>
        <v>206-1873-0216</v>
      </c>
      <c r="Q4948" s="27" t="str">
        <f>VLOOKUP(N4948,'散件（更新）'!B:H,2,FALSE)</f>
        <v>114-18730216</v>
      </c>
      <c r="R4948" s="27" t="str">
        <f>VLOOKUP(N4948,'散件（更新）'!B:H,7,FALSE)</f>
        <v>Main body</v>
      </c>
      <c r="S4948" s="27" t="str">
        <f>VLOOKUP(N4948,'散件（更新）'!B:E,4,FALSE)</f>
        <v>https://tineco-yxzt.oss-accelerate.aliyuncs.com/20231227/9VSMB121100_1703640269498.png</v>
      </c>
      <c r="T4948" s="27" t="s">
        <v>8759</v>
      </c>
      <c r="U4948" s="28" t="str">
        <f>VLOOKUP(N4948,'散件（更新）'!B:G,6,FALSE)</f>
        <v>主体组件黑色_屏显(散件专用），增加ZB1873R-01主机铭牌491-1873-0244及WIFI标贴491-1873-0324，缺少PCB板贴膜-已ECR增加</v>
      </c>
      <c r="V4948" s="28" t="str">
        <f>VLOOKUP(N4948,'散件（更新）'!B:I,8,FALSE)</f>
        <v>6972200191328</v>
      </c>
    </row>
    <row r="4949" spans="1:22">
      <c r="A4949" s="57">
        <v>46169</v>
      </c>
      <c r="B4949" s="53" t="s">
        <v>164</v>
      </c>
      <c r="C4949" s="27" t="str">
        <f>VLOOKUP(B4949,'大货清单（不定期按GOMS更新）'!A:H,8,0)</f>
        <v>107-18732103</v>
      </c>
      <c r="D4949" s="27" t="str">
        <f>VLOOKUP(B4949,'大货清单（不定期按GOMS更新）'!A:C,3,0)</f>
        <v>ZB1873U-03</v>
      </c>
      <c r="E4949" s="27" t="str">
        <f>VLOOKUP(B4949,'大货清单（不定期按GOMS更新）'!A:H,4,0)</f>
        <v>UA,FR,DE,CH,AT,NL,PL,SE,BE</v>
      </c>
      <c r="F4949" s="27" t="str">
        <f>VLOOKUP(B4949,'大货清单（不定期按GOMS更新）'!A:H,2,0)</f>
        <v>PURE ONE S12 PRO EX</v>
      </c>
      <c r="G4949" s="28" t="str">
        <f>VLOOKUP(B4949,'大货清单（不定期按GOMS更新）'!A:I,9,FALSE)</f>
        <v>6972200192196</v>
      </c>
      <c r="H4949" s="27" t="str">
        <f>VLOOKUP(B4949,'大货清单（不定期按GOMS更新）'!A:H,7,0)</f>
        <v>Metallic Grey</v>
      </c>
      <c r="I4949" s="27" t="str">
        <f>VLOOKUP(B4949,'大货清单（不定期按GOMS更新）'!A:F,6,FALSE)</f>
        <v>PHASEOUT</v>
      </c>
      <c r="J4949" s="27" t="str">
        <f>VLOOKUP(B4949,'大货清单（不定期按GOMS更新）'!A:K,11,FALSE)</f>
        <v>8.5</v>
      </c>
      <c r="K4949" s="27" t="str">
        <f>VLOOKUP(B4949,'大货清单（不定期按GOMS更新）'!A:N,12,FALSE)</f>
        <v>840</v>
      </c>
      <c r="L4949" s="27" t="str">
        <f>VLOOKUP(B4949,'大货清单（不定期按GOMS更新）'!A:M,13,FALSE)</f>
        <v>163</v>
      </c>
      <c r="M4949" s="27" t="str">
        <f>VLOOKUP(B4949,'大货清单（不定期按GOMS更新）'!A:N,14,FALSE)</f>
        <v>394</v>
      </c>
      <c r="N4949" s="53" t="s">
        <v>486</v>
      </c>
      <c r="O4949" s="27">
        <f>IFERROR(VLOOKUP(N4949,'散件迭代（不定期更新）'!C:J,8,FALSE),0)</f>
        <v>0</v>
      </c>
      <c r="P4949" s="27" t="str">
        <f>IFERROR(VLOOKUP(N4949,'散件（更新）'!B:H,3,FALSE),0)</f>
        <v>206-1965-0005</v>
      </c>
      <c r="Q4949" s="27" t="str">
        <f>VLOOKUP(N4949,'散件（更新）'!B:H,2,FALSE)</f>
        <v>114-19650005</v>
      </c>
      <c r="R4949" s="27" t="str">
        <f>VLOOKUP(N4949,'散件（更新）'!B:H,7,FALSE)</f>
        <v>Adapter</v>
      </c>
      <c r="S4949" s="27" t="str">
        <f>VLOOKUP(N4949,'散件（更新）'!B:E,4,FALSE)</f>
        <v>https://tineco-yxzt.oss-accelerate.aliyuncs.com/product/114-19650005.jpg</v>
      </c>
      <c r="T4949" s="27" t="s">
        <v>8759</v>
      </c>
      <c r="U4949" s="28" t="str">
        <f>VLOOKUP(N4949,'散件（更新）'!B:G,6,FALSE)</f>
        <v>VDE轮充适配器组件</v>
      </c>
      <c r="V4949" s="28" t="str">
        <f>VLOOKUP(N4949,'散件（更新）'!B:I,8,FALSE)</f>
        <v>6972200191007</v>
      </c>
    </row>
    <row r="4950" spans="1:22">
      <c r="A4950" s="57">
        <v>46169</v>
      </c>
      <c r="B4950" s="53" t="s">
        <v>164</v>
      </c>
      <c r="C4950" s="27" t="str">
        <f>VLOOKUP(B4950,'大货清单（不定期按GOMS更新）'!A:H,8,0)</f>
        <v>107-18732103</v>
      </c>
      <c r="D4950" s="27" t="str">
        <f>VLOOKUP(B4950,'大货清单（不定期按GOMS更新）'!A:C,3,0)</f>
        <v>ZB1873U-03</v>
      </c>
      <c r="E4950" s="27" t="str">
        <f>VLOOKUP(B4950,'大货清单（不定期按GOMS更新）'!A:H,4,0)</f>
        <v>UA,FR,DE,CH,AT,NL,PL,SE,BE</v>
      </c>
      <c r="F4950" s="27" t="str">
        <f>VLOOKUP(B4950,'大货清单（不定期按GOMS更新）'!A:H,2,0)</f>
        <v>PURE ONE S12 PRO EX</v>
      </c>
      <c r="G4950" s="28" t="str">
        <f>VLOOKUP(B4950,'大货清单（不定期按GOMS更新）'!A:I,9,FALSE)</f>
        <v>6972200192196</v>
      </c>
      <c r="H4950" s="27" t="str">
        <f>VLOOKUP(B4950,'大货清单（不定期按GOMS更新）'!A:H,7,0)</f>
        <v>Metallic Grey</v>
      </c>
      <c r="I4950" s="27" t="str">
        <f>VLOOKUP(B4950,'大货清单（不定期按GOMS更新）'!A:F,6,FALSE)</f>
        <v>PHASEOUT</v>
      </c>
      <c r="J4950" s="27" t="str">
        <f>VLOOKUP(B4950,'大货清单（不定期按GOMS更新）'!A:K,11,FALSE)</f>
        <v>8.5</v>
      </c>
      <c r="K4950" s="27" t="str">
        <f>VLOOKUP(B4950,'大货清单（不定期按GOMS更新）'!A:N,12,FALSE)</f>
        <v>840</v>
      </c>
      <c r="L4950" s="27" t="str">
        <f>VLOOKUP(B4950,'大货清单（不定期按GOMS更新）'!A:M,13,FALSE)</f>
        <v>163</v>
      </c>
      <c r="M4950" s="27" t="str">
        <f>VLOOKUP(B4950,'大货清单（不定期按GOMS更新）'!A:N,14,FALSE)</f>
        <v>394</v>
      </c>
      <c r="N4950" s="53" t="s">
        <v>1381</v>
      </c>
      <c r="O4950" s="27" t="str">
        <f>IFERROR(VLOOKUP(N4950,'散件迭代（不定期更新）'!C:J,8,FALSE),0)</f>
        <v>A17</v>
      </c>
      <c r="P4950" s="27" t="str">
        <f>IFERROR(VLOOKUP(N4950,'散件（更新）'!B:H,3,FALSE),0)</f>
        <v>206-1873-1802</v>
      </c>
      <c r="Q4950" s="27" t="str">
        <f>VLOOKUP(N4950,'散件（更新）'!B:H,2,FALSE)</f>
        <v>114-18731802</v>
      </c>
      <c r="R4950" s="27" t="str">
        <f>VLOOKUP(N4950,'散件（更新）'!B:H,7,FALSE)</f>
        <v>Battery</v>
      </c>
      <c r="S4950" s="27" t="str">
        <f>VLOOKUP(N4950,'散件（更新）'!B:E,4,FALSE)</f>
        <v>https://tineco-yxzt.oss-accelerate.aliyuncs.com/product/114-18731802.jpg</v>
      </c>
      <c r="T4950" s="27" t="s">
        <v>8759</v>
      </c>
      <c r="U4950" s="28" t="str">
        <f>VLOOKUP(N4950,'散件（更新）'!B:G,6,FALSE)</f>
        <v>黑色2500mAH电池</v>
      </c>
      <c r="V4950" s="28" t="str">
        <f>VLOOKUP(N4950,'散件（更新）'!B:I,8,FALSE)</f>
        <v>6972200193889</v>
      </c>
    </row>
    <row r="4951" spans="1:22">
      <c r="A4951" s="57">
        <v>46169</v>
      </c>
      <c r="B4951" s="53" t="s">
        <v>164</v>
      </c>
      <c r="C4951" s="27" t="str">
        <f>VLOOKUP(B4951,'大货清单（不定期按GOMS更新）'!A:H,8,0)</f>
        <v>107-18732103</v>
      </c>
      <c r="D4951" s="27" t="str">
        <f>VLOOKUP(B4951,'大货清单（不定期按GOMS更新）'!A:C,3,0)</f>
        <v>ZB1873U-03</v>
      </c>
      <c r="E4951" s="27" t="str">
        <f>VLOOKUP(B4951,'大货清单（不定期按GOMS更新）'!A:H,4,0)</f>
        <v>UA,FR,DE,CH,AT,NL,PL,SE,BE</v>
      </c>
      <c r="F4951" s="27" t="str">
        <f>VLOOKUP(B4951,'大货清单（不定期按GOMS更新）'!A:H,2,0)</f>
        <v>PURE ONE S12 PRO EX</v>
      </c>
      <c r="G4951" s="28" t="str">
        <f>VLOOKUP(B4951,'大货清单（不定期按GOMS更新）'!A:I,9,FALSE)</f>
        <v>6972200192196</v>
      </c>
      <c r="H4951" s="27" t="str">
        <f>VLOOKUP(B4951,'大货清单（不定期按GOMS更新）'!A:H,7,0)</f>
        <v>Metallic Grey</v>
      </c>
      <c r="I4951" s="27" t="str">
        <f>VLOOKUP(B4951,'大货清单（不定期按GOMS更新）'!A:F,6,FALSE)</f>
        <v>PHASEOUT</v>
      </c>
      <c r="J4951" s="27" t="str">
        <f>VLOOKUP(B4951,'大货清单（不定期按GOMS更新）'!A:K,11,FALSE)</f>
        <v>8.5</v>
      </c>
      <c r="K4951" s="27" t="str">
        <f>VLOOKUP(B4951,'大货清单（不定期按GOMS更新）'!A:N,12,FALSE)</f>
        <v>840</v>
      </c>
      <c r="L4951" s="27" t="str">
        <f>VLOOKUP(B4951,'大货清单（不定期按GOMS更新）'!A:M,13,FALSE)</f>
        <v>163</v>
      </c>
      <c r="M4951" s="27" t="str">
        <f>VLOOKUP(B4951,'大货清单（不定期按GOMS更新）'!A:N,14,FALSE)</f>
        <v>394</v>
      </c>
      <c r="N4951" s="53" t="s">
        <v>1373</v>
      </c>
      <c r="O4951" s="27">
        <f>IFERROR(VLOOKUP(N4951,'散件迭代（不定期更新）'!C:J,8,FALSE),0)</f>
        <v>0</v>
      </c>
      <c r="P4951" s="27" t="str">
        <f>IFERROR(VLOOKUP(N4951,'散件（更新）'!B:H,3,FALSE),0)</f>
        <v>206-1873-0210</v>
      </c>
      <c r="Q4951" s="27" t="str">
        <f>VLOOKUP(N4951,'散件（更新）'!B:H,2,FALSE)</f>
        <v>114-18730210</v>
      </c>
      <c r="R4951" s="27" t="str">
        <f>VLOOKUP(N4951,'散件（更新）'!B:H,7,FALSE)</f>
        <v>Wall-mounted dock</v>
      </c>
      <c r="S4951" s="27" t="str">
        <f>VLOOKUP(N4951,'散件（更新）'!B:E,4,FALSE)</f>
        <v>https://tineco-yxzt.oss-accelerate.aliyuncs.com/product/114-18730210.jpg</v>
      </c>
      <c r="T4951" s="27" t="s">
        <v>8759</v>
      </c>
      <c r="U4951" s="28" t="str">
        <f>VLOOKUP(N4951,'散件（更新）'!B:G,6,FALSE)</f>
        <v>墙壁挂架组件</v>
      </c>
      <c r="V4951" s="28" t="str">
        <f>VLOOKUP(N4951,'散件（更新）'!B:I,8,FALSE)</f>
        <v>6972200191366</v>
      </c>
    </row>
    <row r="4952" spans="1:22">
      <c r="A4952" s="57">
        <v>46169</v>
      </c>
      <c r="B4952" s="53" t="s">
        <v>164</v>
      </c>
      <c r="C4952" s="27" t="str">
        <f>VLOOKUP(B4952,'大货清单（不定期按GOMS更新）'!A:H,8,0)</f>
        <v>107-18732103</v>
      </c>
      <c r="D4952" s="27" t="str">
        <f>VLOOKUP(B4952,'大货清单（不定期按GOMS更新）'!A:C,3,0)</f>
        <v>ZB1873U-03</v>
      </c>
      <c r="E4952" s="27" t="str">
        <f>VLOOKUP(B4952,'大货清单（不定期按GOMS更新）'!A:H,4,0)</f>
        <v>UA,FR,DE,CH,AT,NL,PL,SE,BE</v>
      </c>
      <c r="F4952" s="27" t="str">
        <f>VLOOKUP(B4952,'大货清单（不定期按GOMS更新）'!A:H,2,0)</f>
        <v>PURE ONE S12 PRO EX</v>
      </c>
      <c r="G4952" s="28" t="str">
        <f>VLOOKUP(B4952,'大货清单（不定期按GOMS更新）'!A:I,9,FALSE)</f>
        <v>6972200192196</v>
      </c>
      <c r="H4952" s="27" t="str">
        <f>VLOOKUP(B4952,'大货清单（不定期按GOMS更新）'!A:H,7,0)</f>
        <v>Metallic Grey</v>
      </c>
      <c r="I4952" s="27" t="str">
        <f>VLOOKUP(B4952,'大货清单（不定期按GOMS更新）'!A:F,6,FALSE)</f>
        <v>PHASEOUT</v>
      </c>
      <c r="J4952" s="27" t="str">
        <f>VLOOKUP(B4952,'大货清单（不定期按GOMS更新）'!A:K,11,FALSE)</f>
        <v>8.5</v>
      </c>
      <c r="K4952" s="27" t="str">
        <f>VLOOKUP(B4952,'大货清单（不定期按GOMS更新）'!A:N,12,FALSE)</f>
        <v>840</v>
      </c>
      <c r="L4952" s="27" t="str">
        <f>VLOOKUP(B4952,'大货清单（不定期按GOMS更新）'!A:M,13,FALSE)</f>
        <v>163</v>
      </c>
      <c r="M4952" s="27" t="str">
        <f>VLOOKUP(B4952,'大货清单（不定期按GOMS更新）'!A:N,14,FALSE)</f>
        <v>394</v>
      </c>
      <c r="N4952" s="53" t="s">
        <v>1390</v>
      </c>
      <c r="O4952" s="27">
        <f>IFERROR(VLOOKUP(N4952,'散件迭代（不定期更新）'!C:J,8,FALSE),0)</f>
        <v>0</v>
      </c>
      <c r="P4952" s="27" t="str">
        <f>IFERROR(VLOOKUP(N4952,'散件（更新）'!B:H,3,FALSE),0)</f>
        <v>206-1873-2333</v>
      </c>
      <c r="Q4952" s="27" t="str">
        <f>VLOOKUP(N4952,'散件（更新）'!B:H,2,FALSE)</f>
        <v>114-18732333</v>
      </c>
      <c r="R4952" s="27" t="str">
        <f>VLOOKUP(N4952,'散件（更新）'!B:H,7,FALSE)</f>
        <v>[EHA]Power brush release button + spring</v>
      </c>
      <c r="S4952" s="27" t="str">
        <f>VLOOKUP(N4952,'散件（更新）'!B:E,4,FALSE)</f>
        <v>https://tineco-yxzt.oss-accelerate.aliyuncs.com/20231219/9VSRB121100_1702948075363.png</v>
      </c>
      <c r="T4952" s="27" t="s">
        <v>8759</v>
      </c>
      <c r="U4952" s="28" t="str">
        <f>VLOOKUP(N4952,'散件（更新）'!B:G,6,FALSE)</f>
        <v>释放按钮+弹簧组件（散件专用）</v>
      </c>
      <c r="V4952" s="28" t="str">
        <f>VLOOKUP(N4952,'散件（更新）'!B:I,8,FALSE)</f>
        <v>6972200197429</v>
      </c>
    </row>
    <row r="4953" spans="1:22">
      <c r="A4953" s="57">
        <v>46169</v>
      </c>
      <c r="B4953" s="53" t="s">
        <v>164</v>
      </c>
      <c r="C4953" s="27" t="str">
        <f>VLOOKUP(B4953,'大货清单（不定期按GOMS更新）'!A:H,8,0)</f>
        <v>107-18732103</v>
      </c>
      <c r="D4953" s="27" t="str">
        <f>VLOOKUP(B4953,'大货清单（不定期按GOMS更新）'!A:C,3,0)</f>
        <v>ZB1873U-03</v>
      </c>
      <c r="E4953" s="27" t="str">
        <f>VLOOKUP(B4953,'大货清单（不定期按GOMS更新）'!A:H,4,0)</f>
        <v>UA,FR,DE,CH,AT,NL,PL,SE,BE</v>
      </c>
      <c r="F4953" s="27" t="str">
        <f>VLOOKUP(B4953,'大货清单（不定期按GOMS更新）'!A:H,2,0)</f>
        <v>PURE ONE S12 PRO EX</v>
      </c>
      <c r="G4953" s="28" t="str">
        <f>VLOOKUP(B4953,'大货清单（不定期按GOMS更新）'!A:I,9,FALSE)</f>
        <v>6972200192196</v>
      </c>
      <c r="H4953" s="27" t="str">
        <f>VLOOKUP(B4953,'大货清单（不定期按GOMS更新）'!A:H,7,0)</f>
        <v>Metallic Grey</v>
      </c>
      <c r="I4953" s="27" t="str">
        <f>VLOOKUP(B4953,'大货清单（不定期按GOMS更新）'!A:F,6,FALSE)</f>
        <v>PHASEOUT</v>
      </c>
      <c r="J4953" s="27" t="str">
        <f>VLOOKUP(B4953,'大货清单（不定期按GOMS更新）'!A:K,11,FALSE)</f>
        <v>8.5</v>
      </c>
      <c r="K4953" s="27" t="str">
        <f>VLOOKUP(B4953,'大货清单（不定期按GOMS更新）'!A:N,12,FALSE)</f>
        <v>840</v>
      </c>
      <c r="L4953" s="27" t="str">
        <f>VLOOKUP(B4953,'大货清单（不定期按GOMS更新）'!A:M,13,FALSE)</f>
        <v>163</v>
      </c>
      <c r="M4953" s="27" t="str">
        <f>VLOOKUP(B4953,'大货清单（不定期按GOMS更新）'!A:N,14,FALSE)</f>
        <v>394</v>
      </c>
      <c r="N4953" s="53" t="s">
        <v>1225</v>
      </c>
      <c r="O4953" s="27">
        <f>IFERROR(VLOOKUP(N4953,'散件迭代（不定期更新）'!C:J,8,FALSE),0)</f>
        <v>0</v>
      </c>
      <c r="P4953" s="27" t="str">
        <f>IFERROR(VLOOKUP(N4953,'散件（更新）'!B:H,3,FALSE),0)</f>
        <v>206-1756-0099</v>
      </c>
      <c r="Q4953" s="27" t="str">
        <f>VLOOKUP(N4953,'散件（更新）'!B:H,2,FALSE)</f>
        <v>114-17560099</v>
      </c>
      <c r="R4953" s="27" t="str">
        <f>VLOOKUP(N4953,'散件（更新）'!B:H,7,FALSE)</f>
        <v>Repair Wheel</v>
      </c>
      <c r="S4953" s="27" t="str">
        <f>VLOOKUP(N4953,'散件（更新）'!B:E,4,FALSE)</f>
        <v>https://tineco-yxzt.oss-accelerate.aliyuncs.com/20231219/9VSRW100200_1702948075442.png</v>
      </c>
      <c r="T4953" s="27" t="s">
        <v>8759</v>
      </c>
      <c r="U4953" s="28" t="str">
        <f>VLOOKUP(N4953,'散件（更新）'!B:G,6,FALSE)</f>
        <v>地刷小轮+小轮轴组件</v>
      </c>
      <c r="V4953" s="28" t="str">
        <f>VLOOKUP(N4953,'散件（更新）'!B:I,8,FALSE)</f>
        <v>6972200194046</v>
      </c>
    </row>
    <row r="4954" spans="1:22">
      <c r="A4954" s="57">
        <v>46169</v>
      </c>
      <c r="B4954" s="53" t="s">
        <v>164</v>
      </c>
      <c r="C4954" s="27" t="str">
        <f>VLOOKUP(B4954,'大货清单（不定期按GOMS更新）'!A:H,8,0)</f>
        <v>107-18732103</v>
      </c>
      <c r="D4954" s="27" t="str">
        <f>VLOOKUP(B4954,'大货清单（不定期按GOMS更新）'!A:C,3,0)</f>
        <v>ZB1873U-03</v>
      </c>
      <c r="E4954" s="27" t="str">
        <f>VLOOKUP(B4954,'大货清单（不定期按GOMS更新）'!A:H,4,0)</f>
        <v>UA,FR,DE,CH,AT,NL,PL,SE,BE</v>
      </c>
      <c r="F4954" s="27" t="str">
        <f>VLOOKUP(B4954,'大货清单（不定期按GOMS更新）'!A:H,2,0)</f>
        <v>PURE ONE S12 PRO EX</v>
      </c>
      <c r="G4954" s="28" t="str">
        <f>VLOOKUP(B4954,'大货清单（不定期按GOMS更新）'!A:I,9,FALSE)</f>
        <v>6972200192196</v>
      </c>
      <c r="H4954" s="27" t="str">
        <f>VLOOKUP(B4954,'大货清单（不定期按GOMS更新）'!A:H,7,0)</f>
        <v>Metallic Grey</v>
      </c>
      <c r="I4954" s="27" t="str">
        <f>VLOOKUP(B4954,'大货清单（不定期按GOMS更新）'!A:F,6,FALSE)</f>
        <v>PHASEOUT</v>
      </c>
      <c r="J4954" s="27" t="str">
        <f>VLOOKUP(B4954,'大货清单（不定期按GOMS更新）'!A:K,11,FALSE)</f>
        <v>8.5</v>
      </c>
      <c r="K4954" s="27" t="str">
        <f>VLOOKUP(B4954,'大货清单（不定期按GOMS更新）'!A:N,12,FALSE)</f>
        <v>840</v>
      </c>
      <c r="L4954" s="27" t="str">
        <f>VLOOKUP(B4954,'大货清单（不定期按GOMS更新）'!A:M,13,FALSE)</f>
        <v>163</v>
      </c>
      <c r="M4954" s="27" t="str">
        <f>VLOOKUP(B4954,'大货清单（不定期按GOMS更新）'!A:N,14,FALSE)</f>
        <v>394</v>
      </c>
      <c r="N4954" s="53" t="s">
        <v>404</v>
      </c>
      <c r="O4954" s="27">
        <f>IFERROR(VLOOKUP(N4954,'散件迭代（不定期更新）'!C:J,8,FALSE),0)</f>
        <v>0</v>
      </c>
      <c r="P4954" s="27" t="str">
        <f>IFERROR(VLOOKUP(N4954,'散件（更新）'!B:H,3,FALSE),0)</f>
        <v>206-1873-0220</v>
      </c>
      <c r="Q4954" s="27" t="str">
        <f>VLOOKUP(N4954,'散件（更新）'!B:H,2,FALSE)</f>
        <v>114-18730220</v>
      </c>
      <c r="R4954" s="27" t="str">
        <f>VLOOKUP(N4954,'散件（更新）'!B:H,7,FALSE)</f>
        <v>Screw assembly for wall-mounted dock</v>
      </c>
      <c r="S4954" s="27" t="str">
        <f>VLOOKUP(N4954,'散件（更新）'!B:E,4,FALSE)</f>
        <v>https://tineco-yxzt.oss-accelerate.aliyuncs.com/20231219/9VSSA121100_1702948075509.png</v>
      </c>
      <c r="T4954" s="27" t="s">
        <v>8759</v>
      </c>
      <c r="U4954" s="28" t="str">
        <f>VLOOKUP(N4954,'散件（更新）'!B:G,6,FALSE)</f>
        <v>壁钉组件</v>
      </c>
      <c r="V4954" s="28" t="str">
        <f>VLOOKUP(N4954,'散件（更新）'!B:I,8,FALSE)</f>
        <v>6972200191373</v>
      </c>
    </row>
    <row r="4955" spans="1:22">
      <c r="A4955" s="57">
        <v>46169</v>
      </c>
      <c r="B4955" s="53" t="s">
        <v>164</v>
      </c>
      <c r="C4955" s="27" t="str">
        <f>VLOOKUP(B4955,'大货清单（不定期按GOMS更新）'!A:H,8,0)</f>
        <v>107-18732103</v>
      </c>
      <c r="D4955" s="27" t="str">
        <f>VLOOKUP(B4955,'大货清单（不定期按GOMS更新）'!A:C,3,0)</f>
        <v>ZB1873U-03</v>
      </c>
      <c r="E4955" s="27" t="str">
        <f>VLOOKUP(B4955,'大货清单（不定期按GOMS更新）'!A:H,4,0)</f>
        <v>UA,FR,DE,CH,AT,NL,PL,SE,BE</v>
      </c>
      <c r="F4955" s="27" t="str">
        <f>VLOOKUP(B4955,'大货清单（不定期按GOMS更新）'!A:H,2,0)</f>
        <v>PURE ONE S12 PRO EX</v>
      </c>
      <c r="G4955" s="28" t="str">
        <f>VLOOKUP(B4955,'大货清单（不定期按GOMS更新）'!A:I,9,FALSE)</f>
        <v>6972200192196</v>
      </c>
      <c r="H4955" s="27" t="str">
        <f>VLOOKUP(B4955,'大货清单（不定期按GOMS更新）'!A:H,7,0)</f>
        <v>Metallic Grey</v>
      </c>
      <c r="I4955" s="27" t="str">
        <f>VLOOKUP(B4955,'大货清单（不定期按GOMS更新）'!A:F,6,FALSE)</f>
        <v>PHASEOUT</v>
      </c>
      <c r="J4955" s="27" t="str">
        <f>VLOOKUP(B4955,'大货清单（不定期按GOMS更新）'!A:K,11,FALSE)</f>
        <v>8.5</v>
      </c>
      <c r="K4955" s="27" t="str">
        <f>VLOOKUP(B4955,'大货清单（不定期按GOMS更新）'!A:N,12,FALSE)</f>
        <v>840</v>
      </c>
      <c r="L4955" s="27" t="str">
        <f>VLOOKUP(B4955,'大货清单（不定期按GOMS更新）'!A:M,13,FALSE)</f>
        <v>163</v>
      </c>
      <c r="M4955" s="27" t="str">
        <f>VLOOKUP(B4955,'大货清单（不定期按GOMS更新）'!A:N,14,FALSE)</f>
        <v>394</v>
      </c>
      <c r="N4955" s="53" t="s">
        <v>1387</v>
      </c>
      <c r="O4955" s="27">
        <f>IFERROR(VLOOKUP(N4955,'散件迭代（不定期更新）'!C:J,8,FALSE),0)</f>
        <v>0</v>
      </c>
      <c r="P4955" s="27" t="str">
        <f>IFERROR(VLOOKUP(N4955,'散件（更新）'!B:H,3,FALSE),0)</f>
        <v>206-1873-0204</v>
      </c>
      <c r="Q4955" s="27" t="str">
        <f>VLOOKUP(N4955,'散件（更新）'!B:H,2,FALSE)</f>
        <v>114-18730204</v>
      </c>
      <c r="R4955" s="27" t="str">
        <f>VLOOKUP(N4955,'散件（更新）'!B:H,7,FALSE)</f>
        <v>Automatic pre-filter cleaning tool</v>
      </c>
      <c r="S4955" s="27" t="str">
        <f>VLOOKUP(N4955,'散件（更新）'!B:E,4,FALSE)</f>
        <v>https://tineco-yxzt.oss-accelerate.aliyuncs.com/product/114-18730204.jpg</v>
      </c>
      <c r="T4955" s="27" t="s">
        <v>8759</v>
      </c>
      <c r="U4955" s="28" t="str">
        <f>VLOOKUP(N4955,'散件（更新）'!B:G,6,FALSE)</f>
        <v>FB1776 电动滤芯清洁器胶袋组件，加铭牌491-1873-0220及警告标贴491-1873-0361</v>
      </c>
      <c r="V4955" s="28" t="str">
        <f>VLOOKUP(N4955,'散件（更新）'!B:I,8,FALSE)</f>
        <v>6972200191434</v>
      </c>
    </row>
    <row r="4956" spans="1:22">
      <c r="A4956" s="57">
        <v>46169</v>
      </c>
      <c r="B4956" s="53" t="s">
        <v>164</v>
      </c>
      <c r="C4956" s="27" t="str">
        <f>VLOOKUP(B4956,'大货清单（不定期按GOMS更新）'!A:H,8,0)</f>
        <v>107-18732103</v>
      </c>
      <c r="D4956" s="27" t="str">
        <f>VLOOKUP(B4956,'大货清单（不定期按GOMS更新）'!A:C,3,0)</f>
        <v>ZB1873U-03</v>
      </c>
      <c r="E4956" s="27" t="str">
        <f>VLOOKUP(B4956,'大货清单（不定期按GOMS更新）'!A:H,4,0)</f>
        <v>UA,FR,DE,CH,AT,NL,PL,SE,BE</v>
      </c>
      <c r="F4956" s="27" t="str">
        <f>VLOOKUP(B4956,'大货清单（不定期按GOMS更新）'!A:H,2,0)</f>
        <v>PURE ONE S12 PRO EX</v>
      </c>
      <c r="G4956" s="28" t="str">
        <f>VLOOKUP(B4956,'大货清单（不定期按GOMS更新）'!A:I,9,FALSE)</f>
        <v>6972200192196</v>
      </c>
      <c r="H4956" s="27" t="str">
        <f>VLOOKUP(B4956,'大货清单（不定期按GOMS更新）'!A:H,7,0)</f>
        <v>Metallic Grey</v>
      </c>
      <c r="I4956" s="27" t="str">
        <f>VLOOKUP(B4956,'大货清单（不定期按GOMS更新）'!A:F,6,FALSE)</f>
        <v>PHASEOUT</v>
      </c>
      <c r="J4956" s="27" t="str">
        <f>VLOOKUP(B4956,'大货清单（不定期按GOMS更新）'!A:K,11,FALSE)</f>
        <v>8.5</v>
      </c>
      <c r="K4956" s="27" t="str">
        <f>VLOOKUP(B4956,'大货清单（不定期按GOMS更新）'!A:N,12,FALSE)</f>
        <v>840</v>
      </c>
      <c r="L4956" s="27" t="str">
        <f>VLOOKUP(B4956,'大货清单（不定期按GOMS更新）'!A:M,13,FALSE)</f>
        <v>163</v>
      </c>
      <c r="M4956" s="27" t="str">
        <f>VLOOKUP(B4956,'大货清单（不定期按GOMS更新）'!A:N,14,FALSE)</f>
        <v>394</v>
      </c>
      <c r="N4956" s="53" t="s">
        <v>330</v>
      </c>
      <c r="O4956" s="27">
        <f>IFERROR(VLOOKUP(N4956,'散件迭代（不定期更新）'!C:J,8,FALSE),0)</f>
        <v>0</v>
      </c>
      <c r="P4956" s="27" t="str">
        <f>IFERROR(VLOOKUP(N4956,'散件（更新）'!B:H,3,FALSE),0)</f>
        <v>206-1873-0206</v>
      </c>
      <c r="Q4956" s="27" t="str">
        <f>VLOOKUP(N4956,'散件（更新）'!B:H,2,FALSE)</f>
        <v>114-18730206</v>
      </c>
      <c r="R4956" s="27" t="str">
        <f>VLOOKUP(N4956,'散件（更新）'!B:H,7,FALSE)</f>
        <v>Flexible long crevice tool</v>
      </c>
      <c r="S4956" s="27" t="str">
        <f>VLOOKUP(N4956,'散件（更新）'!B:E,4,FALSE)</f>
        <v>https://tineco-yxzt.oss-accelerate.aliyuncs.com/product/114-18730206.png</v>
      </c>
      <c r="T4956" s="27" t="s">
        <v>8759</v>
      </c>
      <c r="U4956" s="28" t="str">
        <f>VLOOKUP(N4956,'散件（更新）'!B:G,6,FALSE)</f>
        <v>伸缩扁吸组件</v>
      </c>
      <c r="V4956" s="28" t="str">
        <f>VLOOKUP(N4956,'散件（更新）'!B:I,8,FALSE)</f>
        <v>6972200191533</v>
      </c>
    </row>
    <row r="4957" spans="1:22">
      <c r="A4957" s="57">
        <v>46169</v>
      </c>
      <c r="B4957" s="53" t="s">
        <v>164</v>
      </c>
      <c r="C4957" s="27" t="str">
        <f>VLOOKUP(B4957,'大货清单（不定期按GOMS更新）'!A:H,8,0)</f>
        <v>107-18732103</v>
      </c>
      <c r="D4957" s="27" t="str">
        <f>VLOOKUP(B4957,'大货清单（不定期按GOMS更新）'!A:C,3,0)</f>
        <v>ZB1873U-03</v>
      </c>
      <c r="E4957" s="27" t="str">
        <f>VLOOKUP(B4957,'大货清单（不定期按GOMS更新）'!A:H,4,0)</f>
        <v>UA,FR,DE,CH,AT,NL,PL,SE,BE</v>
      </c>
      <c r="F4957" s="27" t="str">
        <f>VLOOKUP(B4957,'大货清单（不定期按GOMS更新）'!A:H,2,0)</f>
        <v>PURE ONE S12 PRO EX</v>
      </c>
      <c r="G4957" s="28" t="str">
        <f>VLOOKUP(B4957,'大货清单（不定期按GOMS更新）'!A:I,9,FALSE)</f>
        <v>6972200192196</v>
      </c>
      <c r="H4957" s="27" t="str">
        <f>VLOOKUP(B4957,'大货清单（不定期按GOMS更新）'!A:H,7,0)</f>
        <v>Metallic Grey</v>
      </c>
      <c r="I4957" s="27" t="str">
        <f>VLOOKUP(B4957,'大货清单（不定期按GOMS更新）'!A:F,6,FALSE)</f>
        <v>PHASEOUT</v>
      </c>
      <c r="J4957" s="27" t="str">
        <f>VLOOKUP(B4957,'大货清单（不定期按GOMS更新）'!A:K,11,FALSE)</f>
        <v>8.5</v>
      </c>
      <c r="K4957" s="27" t="str">
        <f>VLOOKUP(B4957,'大货清单（不定期按GOMS更新）'!A:N,12,FALSE)</f>
        <v>840</v>
      </c>
      <c r="L4957" s="27" t="str">
        <f>VLOOKUP(B4957,'大货清单（不定期按GOMS更新）'!A:M,13,FALSE)</f>
        <v>163</v>
      </c>
      <c r="M4957" s="27" t="str">
        <f>VLOOKUP(B4957,'大货清单（不定期按GOMS更新）'!A:N,14,FALSE)</f>
        <v>394</v>
      </c>
      <c r="N4957" s="53" t="s">
        <v>383</v>
      </c>
      <c r="O4957" s="27">
        <f>IFERROR(VLOOKUP(N4957,'散件迭代（不定期更新）'!C:J,8,FALSE),0)</f>
        <v>0</v>
      </c>
      <c r="P4957" s="27" t="str">
        <f>IFERROR(VLOOKUP(N4957,'散件（更新）'!B:H,3,FALSE),0)</f>
        <v>206-1873-0012</v>
      </c>
      <c r="Q4957" s="27" t="str">
        <f>VLOOKUP(N4957,'散件（更新）'!B:H,2,FALSE)</f>
        <v>114-18730012</v>
      </c>
      <c r="R4957" s="27" t="str">
        <f>VLOOKUP(N4957,'散件（更新）'!B:H,7,FALSE)</f>
        <v>Flexible extension hose</v>
      </c>
      <c r="S4957" s="27" t="str">
        <f>VLOOKUP(N4957,'散件（更新）'!B:E,4,FALSE)</f>
        <v>https://tineco-yxzt.oss-accelerate.aliyuncs.com/20231227/9VSUE121100_1703640269698.png</v>
      </c>
      <c r="T4957" s="27" t="s">
        <v>8759</v>
      </c>
      <c r="U4957" s="28" t="str">
        <f>VLOOKUP(N4957,'散件（更新）'!B:G,6,FALSE)</f>
        <v>ZB1669 伸缩软管组件</v>
      </c>
      <c r="V4957" s="28" t="str">
        <f>VLOOKUP(N4957,'散件（更新）'!B:I,8,FALSE)</f>
        <v>6972200191557</v>
      </c>
    </row>
    <row r="4958" spans="1:22">
      <c r="A4958" s="57">
        <v>46169</v>
      </c>
      <c r="B4958" s="53" t="s">
        <v>164</v>
      </c>
      <c r="C4958" s="27" t="str">
        <f>VLOOKUP(B4958,'大货清单（不定期按GOMS更新）'!A:H,8,0)</f>
        <v>107-18732103</v>
      </c>
      <c r="D4958" s="27" t="str">
        <f>VLOOKUP(B4958,'大货清单（不定期按GOMS更新）'!A:C,3,0)</f>
        <v>ZB1873U-03</v>
      </c>
      <c r="E4958" s="27" t="str">
        <f>VLOOKUP(B4958,'大货清单（不定期按GOMS更新）'!A:H,4,0)</f>
        <v>UA,FR,DE,CH,AT,NL,PL,SE,BE</v>
      </c>
      <c r="F4958" s="27" t="str">
        <f>VLOOKUP(B4958,'大货清单（不定期按GOMS更新）'!A:H,2,0)</f>
        <v>PURE ONE S12 PRO EX</v>
      </c>
      <c r="G4958" s="28" t="str">
        <f>VLOOKUP(B4958,'大货清单（不定期按GOMS更新）'!A:I,9,FALSE)</f>
        <v>6972200192196</v>
      </c>
      <c r="H4958" s="27" t="str">
        <f>VLOOKUP(B4958,'大货清单（不定期按GOMS更新）'!A:H,7,0)</f>
        <v>Metallic Grey</v>
      </c>
      <c r="I4958" s="27" t="str">
        <f>VLOOKUP(B4958,'大货清单（不定期按GOMS更新）'!A:F,6,FALSE)</f>
        <v>PHASEOUT</v>
      </c>
      <c r="J4958" s="27" t="str">
        <f>VLOOKUP(B4958,'大货清单（不定期按GOMS更新）'!A:K,11,FALSE)</f>
        <v>8.5</v>
      </c>
      <c r="K4958" s="27" t="str">
        <f>VLOOKUP(B4958,'大货清单（不定期按GOMS更新）'!A:N,12,FALSE)</f>
        <v>840</v>
      </c>
      <c r="L4958" s="27" t="str">
        <f>VLOOKUP(B4958,'大货清单（不定期按GOMS更新）'!A:M,13,FALSE)</f>
        <v>163</v>
      </c>
      <c r="M4958" s="27" t="str">
        <f>VLOOKUP(B4958,'大货清单（不定期按GOMS更新）'!A:N,14,FALSE)</f>
        <v>394</v>
      </c>
      <c r="N4958" s="53" t="s">
        <v>380</v>
      </c>
      <c r="O4958" s="27">
        <f>IFERROR(VLOOKUP(N4958,'散件迭代（不定期更新）'!C:J,8,FALSE),0)</f>
        <v>0</v>
      </c>
      <c r="P4958" s="27" t="str">
        <f>IFERROR(VLOOKUP(N4958,'散件（更新）'!B:H,3,FALSE),0)</f>
        <v>206-1873-0011</v>
      </c>
      <c r="Q4958" s="27" t="str">
        <f>VLOOKUP(N4958,'散件（更新）'!B:H,2,FALSE)</f>
        <v>114-18730011</v>
      </c>
      <c r="R4958" s="27" t="str">
        <f>VLOOKUP(N4958,'散件（更新）'!B:H,7,FALSE)</f>
        <v>Flexible multi-angle tube</v>
      </c>
      <c r="S4958" s="27" t="str">
        <f>VLOOKUP(N4958,'散件（更新）'!B:E,4,FALSE)</f>
        <v>https://tineco-yxzt.oss-accelerate.aliyuncs.com/product/114-18730011.png</v>
      </c>
      <c r="T4958" s="27" t="s">
        <v>8759</v>
      </c>
      <c r="U4958" s="28" t="str">
        <f>VLOOKUP(N4958,'散件（更新）'!B:G,6,FALSE)</f>
        <v>转折管组件</v>
      </c>
      <c r="V4958" s="28" t="str">
        <f>VLOOKUP(N4958,'散件（更新）'!B:I,8,FALSE)</f>
        <v>6972200191540</v>
      </c>
    </row>
    <row r="4959" spans="1:22">
      <c r="A4959" s="57">
        <v>46169</v>
      </c>
      <c r="B4959" s="53" t="s">
        <v>164</v>
      </c>
      <c r="C4959" s="27" t="str">
        <f>VLOOKUP(B4959,'大货清单（不定期按GOMS更新）'!A:H,8,0)</f>
        <v>107-18732103</v>
      </c>
      <c r="D4959" s="27" t="str">
        <f>VLOOKUP(B4959,'大货清单（不定期按GOMS更新）'!A:C,3,0)</f>
        <v>ZB1873U-03</v>
      </c>
      <c r="E4959" s="27" t="str">
        <f>VLOOKUP(B4959,'大货清单（不定期按GOMS更新）'!A:H,4,0)</f>
        <v>UA,FR,DE,CH,AT,NL,PL,SE,BE</v>
      </c>
      <c r="F4959" s="27" t="str">
        <f>VLOOKUP(B4959,'大货清单（不定期按GOMS更新）'!A:H,2,0)</f>
        <v>PURE ONE S12 PRO EX</v>
      </c>
      <c r="G4959" s="28" t="str">
        <f>VLOOKUP(B4959,'大货清单（不定期按GOMS更新）'!A:I,9,FALSE)</f>
        <v>6972200192196</v>
      </c>
      <c r="H4959" s="27" t="str">
        <f>VLOOKUP(B4959,'大货清单（不定期按GOMS更新）'!A:H,7,0)</f>
        <v>Metallic Grey</v>
      </c>
      <c r="I4959" s="27" t="str">
        <f>VLOOKUP(B4959,'大货清单（不定期按GOMS更新）'!A:F,6,FALSE)</f>
        <v>PHASEOUT</v>
      </c>
      <c r="J4959" s="27" t="str">
        <f>VLOOKUP(B4959,'大货清单（不定期按GOMS更新）'!A:K,11,FALSE)</f>
        <v>8.5</v>
      </c>
      <c r="K4959" s="27" t="str">
        <f>VLOOKUP(B4959,'大货清单（不定期按GOMS更新）'!A:N,12,FALSE)</f>
        <v>840</v>
      </c>
      <c r="L4959" s="27" t="str">
        <f>VLOOKUP(B4959,'大货清单（不定期按GOMS更新）'!A:M,13,FALSE)</f>
        <v>163</v>
      </c>
      <c r="M4959" s="27" t="str">
        <f>VLOOKUP(B4959,'大货清单（不定期按GOMS更新）'!A:N,14,FALSE)</f>
        <v>394</v>
      </c>
      <c r="N4959" s="53" t="s">
        <v>1368</v>
      </c>
      <c r="O4959" s="27" t="str">
        <f>IFERROR(VLOOKUP(N4959,'散件迭代（不定期更新）'!C:J,8,FALSE),0)</f>
        <v>A49</v>
      </c>
      <c r="P4959" s="27" t="str">
        <f>IFERROR(VLOOKUP(N4959,'散件（更新）'!B:H,3,FALSE),0)</f>
        <v>206-1873-0211</v>
      </c>
      <c r="Q4959" s="27" t="str">
        <f>VLOOKUP(N4959,'散件（更新）'!B:H,2,FALSE)</f>
        <v>114-18730211</v>
      </c>
      <c r="R4959" s="27" t="str">
        <f>VLOOKUP(N4959,'散件（更新）'!B:H,7,FALSE)</f>
        <v>Tube Assembly</v>
      </c>
      <c r="S4959" s="27" t="str">
        <f>VLOOKUP(N4959,'散件（更新）'!B:E,4,FALSE)</f>
        <v>https://tineco-yxzt.oss-accelerate.aliyuncs.com/20231227/9VSUT121100_1703640269897.png</v>
      </c>
      <c r="T4959" s="27" t="s">
        <v>8759</v>
      </c>
      <c r="U4959" s="28" t="str">
        <f>VLOOKUP(N4959,'散件（更新）'!B:G,6,FALSE)</f>
        <v xml:space="preserve">加长管组件 </v>
      </c>
      <c r="V4959" s="28" t="str">
        <f>VLOOKUP(N4959,'散件（更新）'!B:I,8,FALSE)</f>
        <v>6972200191335</v>
      </c>
    </row>
    <row r="4960" spans="1:22">
      <c r="A4960" s="57">
        <v>46169</v>
      </c>
      <c r="B4960" s="53" t="s">
        <v>161</v>
      </c>
      <c r="C4960" s="27" t="str">
        <f>VLOOKUP(B4960,'大货清单（不定期按GOMS更新）'!A:H,8,0)</f>
        <v>107-19650006</v>
      </c>
      <c r="D4960" s="27" t="str">
        <f>VLOOKUP(B4960,'大货清单（不定期按GOMS更新）'!A:C,3,0)</f>
        <v>ZB1965-06</v>
      </c>
      <c r="E4960" s="27" t="str">
        <f>VLOOKUP(B4960,'大货清单（不定期按GOMS更新）'!A:H,4,0)</f>
        <v>FR,ES,UA,IT,DE,AT,CH,NL,DK,PL</v>
      </c>
      <c r="F4960" s="27" t="str">
        <f>VLOOKUP(B4960,'大货清单（不定期按GOMS更新）'!A:H,2,0)</f>
        <v>PURE ONE S11 Tango</v>
      </c>
      <c r="G4960" s="28">
        <f>VLOOKUP(B4960,'大货清单（不定期按GOMS更新）'!A:I,9,FALSE)</f>
        <v>6972200196354</v>
      </c>
      <c r="H4960" s="27" t="str">
        <f>VLOOKUP(B4960,'大货清单（不定期按GOMS更新）'!A:H,7,0)</f>
        <v>Dark Grey</v>
      </c>
      <c r="I4960" s="27" t="str">
        <f>VLOOKUP(B4960,'大货清单（不定期按GOMS更新）'!A:F,6,FALSE)</f>
        <v>PHASEOUT</v>
      </c>
      <c r="J4960" s="27" t="str">
        <f>VLOOKUP(B4960,'大货清单（不定期按GOMS更新）'!A:K,11,FALSE)</f>
        <v>6.35</v>
      </c>
      <c r="K4960" s="27" t="str">
        <f>VLOOKUP(B4960,'大货清单（不定期按GOMS更新）'!A:N,12,FALSE)</f>
        <v>791</v>
      </c>
      <c r="L4960" s="27" t="str">
        <f>VLOOKUP(B4960,'大货清单（不定期按GOMS更新）'!A:M,13,FALSE)</f>
        <v>180</v>
      </c>
      <c r="M4960" s="27" t="str">
        <f>VLOOKUP(B4960,'大货清单（不定期按GOMS更新）'!A:N,14,FALSE)</f>
        <v>326</v>
      </c>
      <c r="N4960" s="53" t="s">
        <v>1227</v>
      </c>
      <c r="O4960" s="27" t="str">
        <f>IFERROR(VLOOKUP(N4960,'散件迭代（不定期更新）'!C:J,8,FALSE),0)</f>
        <v>A38</v>
      </c>
      <c r="P4960" s="27" t="str">
        <f>IFERROR(VLOOKUP(N4960,'散件（更新）'!B:H,3,FALSE),0)</f>
        <v>206-1756-0235</v>
      </c>
      <c r="Q4960" s="27" t="str">
        <f>VLOOKUP(N4960,'散件（更新）'!B:H,2,FALSE)</f>
        <v>114-17560235</v>
      </c>
      <c r="R4960" s="27" t="str">
        <f>VLOOKUP(N4960,'散件（更新）'!B:H,7,FALSE)</f>
        <v>1*Pre-filter cleaning tool &amp; 2* filters</v>
      </c>
      <c r="S4960" s="27" t="str">
        <f>VLOOKUP(N4960,'散件（更新）'!B:E,4,FALSE)</f>
        <v>https://tineco-yxzt.oss-accelerate.aliyuncs.com/product/114-17560235.jpg</v>
      </c>
      <c r="T4960" s="27" t="s">
        <v>8759</v>
      </c>
      <c r="U4960" s="28" t="str">
        <f>VLOOKUP(N4960,'散件（更新）'!B:G,6,FALSE)</f>
        <v>ZB1769B 滤芯清洁刷+进风过滤棉组件*2</v>
      </c>
      <c r="V4960" s="28" t="str">
        <f>VLOOKUP(N4960,'散件（更新）'!B:I,8,FALSE)</f>
        <v>6972200191601</v>
      </c>
    </row>
    <row r="4961" spans="1:22">
      <c r="A4961" s="57">
        <v>46169</v>
      </c>
      <c r="B4961" s="53" t="s">
        <v>161</v>
      </c>
      <c r="C4961" s="27" t="str">
        <f>VLOOKUP(B4961,'大货清单（不定期按GOMS更新）'!A:H,8,0)</f>
        <v>107-19650006</v>
      </c>
      <c r="D4961" s="27" t="str">
        <f>VLOOKUP(B4961,'大货清单（不定期按GOMS更新）'!A:C,3,0)</f>
        <v>ZB1965-06</v>
      </c>
      <c r="E4961" s="27" t="str">
        <f>VLOOKUP(B4961,'大货清单（不定期按GOMS更新）'!A:H,4,0)</f>
        <v>FR,ES,UA,IT,DE,AT,CH,NL,DK,PL</v>
      </c>
      <c r="F4961" s="27" t="str">
        <f>VLOOKUP(B4961,'大货清单（不定期按GOMS更新）'!A:H,2,0)</f>
        <v>PURE ONE S11 Tango</v>
      </c>
      <c r="G4961" s="28">
        <f>VLOOKUP(B4961,'大货清单（不定期按GOMS更新）'!A:I,9,FALSE)</f>
        <v>6972200196354</v>
      </c>
      <c r="H4961" s="27" t="str">
        <f>VLOOKUP(B4961,'大货清单（不定期按GOMS更新）'!A:H,7,0)</f>
        <v>Dark Grey</v>
      </c>
      <c r="I4961" s="27" t="str">
        <f>VLOOKUP(B4961,'大货清单（不定期按GOMS更新）'!A:F,6,FALSE)</f>
        <v>PHASEOUT</v>
      </c>
      <c r="J4961" s="27" t="str">
        <f>VLOOKUP(B4961,'大货清单（不定期按GOMS更新）'!A:K,11,FALSE)</f>
        <v>6.35</v>
      </c>
      <c r="K4961" s="27" t="str">
        <f>VLOOKUP(B4961,'大货清单（不定期按GOMS更新）'!A:N,12,FALSE)</f>
        <v>791</v>
      </c>
      <c r="L4961" s="27" t="str">
        <f>VLOOKUP(B4961,'大货清单（不定期按GOMS更新）'!A:M,13,FALSE)</f>
        <v>180</v>
      </c>
      <c r="M4961" s="27" t="str">
        <f>VLOOKUP(B4961,'大货清单（不定期按GOMS更新）'!A:N,14,FALSE)</f>
        <v>326</v>
      </c>
      <c r="N4961" s="53" t="s">
        <v>1229</v>
      </c>
      <c r="O4961" s="27">
        <f>IFERROR(VLOOKUP(N4961,'散件迭代（不定期更新）'!C:J,8,FALSE),0)</f>
        <v>0</v>
      </c>
      <c r="P4961" s="27" t="str">
        <f>IFERROR(VLOOKUP(N4961,'散件（更新）'!B:H,3,FALSE),0)</f>
        <v>206-1756-0218</v>
      </c>
      <c r="Q4961" s="27" t="str">
        <f>VLOOKUP(N4961,'散件（更新）'!B:H,2,FALSE)</f>
        <v>114-17560218</v>
      </c>
      <c r="R4961" s="27" t="str">
        <f>VLOOKUP(N4961,'散件（更新）'!B:H,7,FALSE)</f>
        <v>2*Filter&amp;1*HEPA</v>
      </c>
      <c r="S4961" s="27" t="str">
        <f>VLOOKUP(N4961,'散件（更新）'!B:E,4,FALSE)</f>
        <v>https://tineco-yxzt.oss-accelerate.aliyuncs.com/product/114-17560218.jpg</v>
      </c>
      <c r="T4961" s="27" t="s">
        <v>8759</v>
      </c>
      <c r="U4961" s="28" t="str">
        <f>VLOOKUP(N4961,'散件（更新）'!B:G,6,FALSE)</f>
        <v>364-1756-0401【ZB1756 进风过滤棉包胶组件 环保3类 】*2
364-1756-1301【ZB1756 出风HEPA组件 环保3类】*1不带金属滤网</v>
      </c>
      <c r="V4961" s="28" t="str">
        <f>VLOOKUP(N4961,'散件（更新）'!B:I,8,FALSE)</f>
        <v>6972200191120</v>
      </c>
    </row>
    <row r="4962" spans="1:22">
      <c r="A4962" s="57">
        <v>46169</v>
      </c>
      <c r="B4962" s="53" t="s">
        <v>161</v>
      </c>
      <c r="C4962" s="27" t="str">
        <f>VLOOKUP(B4962,'大货清单（不定期按GOMS更新）'!A:H,8,0)</f>
        <v>107-19650006</v>
      </c>
      <c r="D4962" s="27" t="str">
        <f>VLOOKUP(B4962,'大货清单（不定期按GOMS更新）'!A:C,3,0)</f>
        <v>ZB1965-06</v>
      </c>
      <c r="E4962" s="27" t="str">
        <f>VLOOKUP(B4962,'大货清单（不定期按GOMS更新）'!A:H,4,0)</f>
        <v>FR,ES,UA,IT,DE,AT,CH,NL,DK,PL</v>
      </c>
      <c r="F4962" s="27" t="str">
        <f>VLOOKUP(B4962,'大货清单（不定期按GOMS更新）'!A:H,2,0)</f>
        <v>PURE ONE S11 Tango</v>
      </c>
      <c r="G4962" s="28">
        <f>VLOOKUP(B4962,'大货清单（不定期按GOMS更新）'!A:I,9,FALSE)</f>
        <v>6972200196354</v>
      </c>
      <c r="H4962" s="27" t="str">
        <f>VLOOKUP(B4962,'大货清单（不定期按GOMS更新）'!A:H,7,0)</f>
        <v>Dark Grey</v>
      </c>
      <c r="I4962" s="27" t="str">
        <f>VLOOKUP(B4962,'大货清单（不定期按GOMS更新）'!A:F,6,FALSE)</f>
        <v>PHASEOUT</v>
      </c>
      <c r="J4962" s="27" t="str">
        <f>VLOOKUP(B4962,'大货清单（不定期按GOMS更新）'!A:K,11,FALSE)</f>
        <v>6.35</v>
      </c>
      <c r="K4962" s="27" t="str">
        <f>VLOOKUP(B4962,'大货清单（不定期按GOMS更新）'!A:N,12,FALSE)</f>
        <v>791</v>
      </c>
      <c r="L4962" s="27" t="str">
        <f>VLOOKUP(B4962,'大货清单（不定期按GOMS更新）'!A:M,13,FALSE)</f>
        <v>180</v>
      </c>
      <c r="M4962" s="27" t="str">
        <f>VLOOKUP(B4962,'大货清单（不定期按GOMS更新）'!A:N,14,FALSE)</f>
        <v>326</v>
      </c>
      <c r="N4962" s="53" t="s">
        <v>1305</v>
      </c>
      <c r="O4962" s="27" t="str">
        <f>IFERROR(VLOOKUP(N4962,'散件迭代（不定期更新）'!C:J,8,FALSE),0)</f>
        <v>A30</v>
      </c>
      <c r="P4962" s="27" t="str">
        <f>IFERROR(VLOOKUP(N4962,'散件（更新）'!B:H,3,FALSE),0)</f>
        <v>206-1769-0009</v>
      </c>
      <c r="Q4962" s="27" t="str">
        <f>VLOOKUP(N4962,'散件（更新）'!B:H,2,FALSE)</f>
        <v>114-17690009</v>
      </c>
      <c r="R4962" s="27" t="str">
        <f>VLOOKUP(N4962,'散件（更新）'!B:H,7,FALSE)</f>
        <v>Filter holder</v>
      </c>
      <c r="S4962" s="27" t="str">
        <f>VLOOKUP(N4962,'散件（更新）'!B:E,4,FALSE)</f>
        <v>https://tineco-yxzt.oss-accelerate.aliyuncs.com/product/114-17690009.jpg</v>
      </c>
      <c r="T4962" s="27" t="s">
        <v>8759</v>
      </c>
      <c r="U4962" s="28" t="str">
        <f>VLOOKUP(N4962,'散件（更新）'!B:G,6,FALSE)</f>
        <v>网孔过滤器包胶组件，用206-1965-0112代替</v>
      </c>
      <c r="V4962" s="28" t="str">
        <f>VLOOKUP(N4962,'散件（更新）'!B:I,8,FALSE)</f>
        <v>6972200191656</v>
      </c>
    </row>
    <row r="4963" spans="1:22">
      <c r="A4963" s="57">
        <v>46169</v>
      </c>
      <c r="B4963" s="53" t="s">
        <v>161</v>
      </c>
      <c r="C4963" s="27" t="str">
        <f>VLOOKUP(B4963,'大货清单（不定期按GOMS更新）'!A:H,8,0)</f>
        <v>107-19650006</v>
      </c>
      <c r="D4963" s="27" t="str">
        <f>VLOOKUP(B4963,'大货清单（不定期按GOMS更新）'!A:C,3,0)</f>
        <v>ZB1965-06</v>
      </c>
      <c r="E4963" s="27" t="str">
        <f>VLOOKUP(B4963,'大货清单（不定期按GOMS更新）'!A:H,4,0)</f>
        <v>FR,ES,UA,IT,DE,AT,CH,NL,DK,PL</v>
      </c>
      <c r="F4963" s="27" t="str">
        <f>VLOOKUP(B4963,'大货清单（不定期按GOMS更新）'!A:H,2,0)</f>
        <v>PURE ONE S11 Tango</v>
      </c>
      <c r="G4963" s="28">
        <f>VLOOKUP(B4963,'大货清单（不定期按GOMS更新）'!A:I,9,FALSE)</f>
        <v>6972200196354</v>
      </c>
      <c r="H4963" s="27" t="str">
        <f>VLOOKUP(B4963,'大货清单（不定期按GOMS更新）'!A:H,7,0)</f>
        <v>Dark Grey</v>
      </c>
      <c r="I4963" s="27" t="str">
        <f>VLOOKUP(B4963,'大货清单（不定期按GOMS更新）'!A:F,6,FALSE)</f>
        <v>PHASEOUT</v>
      </c>
      <c r="J4963" s="27" t="str">
        <f>VLOOKUP(B4963,'大货清单（不定期按GOMS更新）'!A:K,11,FALSE)</f>
        <v>6.35</v>
      </c>
      <c r="K4963" s="27" t="str">
        <f>VLOOKUP(B4963,'大货清单（不定期按GOMS更新）'!A:N,12,FALSE)</f>
        <v>791</v>
      </c>
      <c r="L4963" s="27" t="str">
        <f>VLOOKUP(B4963,'大货清单（不定期按GOMS更新）'!A:M,13,FALSE)</f>
        <v>180</v>
      </c>
      <c r="M4963" s="27" t="str">
        <f>VLOOKUP(B4963,'大货清单（不定期按GOMS更新）'!A:N,14,FALSE)</f>
        <v>326</v>
      </c>
      <c r="N4963" s="53" t="s">
        <v>1228</v>
      </c>
      <c r="O4963" s="27">
        <f>IFERROR(VLOOKUP(N4963,'散件迭代（不定期更新）'!C:J,8,FALSE),0)</f>
        <v>0</v>
      </c>
      <c r="P4963" s="27" t="str">
        <f>IFERROR(VLOOKUP(N4963,'散件（更新）'!B:H,3,FALSE),0)</f>
        <v>206-1756-0204</v>
      </c>
      <c r="Q4963" s="27" t="str">
        <f>VLOOKUP(N4963,'散件（更新）'!B:H,2,FALSE)</f>
        <v>114-17560204</v>
      </c>
      <c r="R4963" s="27" t="str">
        <f>VLOOKUP(N4963,'散件（更新）'!B:H,7,FALSE)</f>
        <v>FILTER</v>
      </c>
      <c r="S4963" s="27" t="str">
        <f>VLOOKUP(N4963,'散件（更新）'!B:E,4,FALSE)</f>
        <v>https://tineco-yxzt.oss-accelerate.aliyuncs.com/product/114-17560204.jpg</v>
      </c>
      <c r="T4963" s="27" t="s">
        <v>8759</v>
      </c>
      <c r="U4963" s="28" t="str">
        <f>VLOOKUP(N4963,'散件（更新）'!B:G,6,FALSE)</f>
        <v>ZB1756 进风滤棉组件</v>
      </c>
      <c r="V4963" s="28" t="str">
        <f>VLOOKUP(N4963,'散件（更新）'!B:I,8,FALSE)</f>
        <v>6972200191182</v>
      </c>
    </row>
    <row r="4964" spans="1:22">
      <c r="A4964" s="57">
        <v>46169</v>
      </c>
      <c r="B4964" s="53" t="s">
        <v>161</v>
      </c>
      <c r="C4964" s="27" t="str">
        <f>VLOOKUP(B4964,'大货清单（不定期按GOMS更新）'!A:H,8,0)</f>
        <v>107-19650006</v>
      </c>
      <c r="D4964" s="27" t="str">
        <f>VLOOKUP(B4964,'大货清单（不定期按GOMS更新）'!A:C,3,0)</f>
        <v>ZB1965-06</v>
      </c>
      <c r="E4964" s="27" t="str">
        <f>VLOOKUP(B4964,'大货清单（不定期按GOMS更新）'!A:H,4,0)</f>
        <v>FR,ES,UA,IT,DE,AT,CH,NL,DK,PL</v>
      </c>
      <c r="F4964" s="27" t="str">
        <f>VLOOKUP(B4964,'大货清单（不定期按GOMS更新）'!A:H,2,0)</f>
        <v>PURE ONE S11 Tango</v>
      </c>
      <c r="G4964" s="28">
        <f>VLOOKUP(B4964,'大货清单（不定期按GOMS更新）'!A:I,9,FALSE)</f>
        <v>6972200196354</v>
      </c>
      <c r="H4964" s="27" t="str">
        <f>VLOOKUP(B4964,'大货清单（不定期按GOMS更新）'!A:H,7,0)</f>
        <v>Dark Grey</v>
      </c>
      <c r="I4964" s="27" t="str">
        <f>VLOOKUP(B4964,'大货清单（不定期按GOMS更新）'!A:F,6,FALSE)</f>
        <v>PHASEOUT</v>
      </c>
      <c r="J4964" s="27" t="str">
        <f>VLOOKUP(B4964,'大货清单（不定期按GOMS更新）'!A:K,11,FALSE)</f>
        <v>6.35</v>
      </c>
      <c r="K4964" s="27" t="str">
        <f>VLOOKUP(B4964,'大货清单（不定期按GOMS更新）'!A:N,12,FALSE)</f>
        <v>791</v>
      </c>
      <c r="L4964" s="27" t="str">
        <f>VLOOKUP(B4964,'大货清单（不定期按GOMS更新）'!A:M,13,FALSE)</f>
        <v>180</v>
      </c>
      <c r="M4964" s="27" t="str">
        <f>VLOOKUP(B4964,'大货清单（不定期按GOMS更新）'!A:N,14,FALSE)</f>
        <v>326</v>
      </c>
      <c r="N4964" s="53" t="s">
        <v>1289</v>
      </c>
      <c r="O4964" s="27" t="str">
        <f>IFERROR(VLOOKUP(N4964,'散件迭代（不定期更新）'!C:J,8,FALSE),0)</f>
        <v>A38</v>
      </c>
      <c r="P4964" s="27" t="str">
        <f>IFERROR(VLOOKUP(N4964,'散件（更新）'!B:H,3,FALSE),0)</f>
        <v>206-1769-0254</v>
      </c>
      <c r="Q4964" s="27" t="str">
        <f>VLOOKUP(N4964,'散件（更新）'!B:H,2,FALSE)</f>
        <v>114-17690254</v>
      </c>
      <c r="R4964" s="27" t="str">
        <f>VLOOKUP(N4964,'散件（更新）'!B:H,7,FALSE)</f>
        <v>Pre-filter Cleaning Tool</v>
      </c>
      <c r="S4964" s="27" t="str">
        <f>VLOOKUP(N4964,'散件（更新）'!B:E,4,FALSE)</f>
        <v>https://tineco-yxzt.oss-accelerate.aliyuncs.com/product/114-17690254.jpg</v>
      </c>
      <c r="T4964" s="27" t="s">
        <v>8759</v>
      </c>
      <c r="U4964" s="28" t="str">
        <f>VLOOKUP(N4964,'散件（更新）'!B:G,6,FALSE)</f>
        <v xml:space="preserve">ZB1769B 滤芯清洁刷 </v>
      </c>
      <c r="V4964" s="28" t="str">
        <f>VLOOKUP(N4964,'散件（更新）'!B:I,8,FALSE)</f>
        <v>6972200191175</v>
      </c>
    </row>
    <row r="4965" spans="1:22">
      <c r="A4965" s="57">
        <v>46169</v>
      </c>
      <c r="B4965" s="53" t="s">
        <v>161</v>
      </c>
      <c r="C4965" s="27" t="str">
        <f>VLOOKUP(B4965,'大货清单（不定期按GOMS更新）'!A:H,8,0)</f>
        <v>107-19650006</v>
      </c>
      <c r="D4965" s="27" t="str">
        <f>VLOOKUP(B4965,'大货清单（不定期按GOMS更新）'!A:C,3,0)</f>
        <v>ZB1965-06</v>
      </c>
      <c r="E4965" s="27" t="str">
        <f>VLOOKUP(B4965,'大货清单（不定期按GOMS更新）'!A:H,4,0)</f>
        <v>FR,ES,UA,IT,DE,AT,CH,NL,DK,PL</v>
      </c>
      <c r="F4965" s="27" t="str">
        <f>VLOOKUP(B4965,'大货清单（不定期按GOMS更新）'!A:H,2,0)</f>
        <v>PURE ONE S11 Tango</v>
      </c>
      <c r="G4965" s="28">
        <f>VLOOKUP(B4965,'大货清单（不定期按GOMS更新）'!A:I,9,FALSE)</f>
        <v>6972200196354</v>
      </c>
      <c r="H4965" s="27" t="str">
        <f>VLOOKUP(B4965,'大货清单（不定期按GOMS更新）'!A:H,7,0)</f>
        <v>Dark Grey</v>
      </c>
      <c r="I4965" s="27" t="str">
        <f>VLOOKUP(B4965,'大货清单（不定期按GOMS更新）'!A:F,6,FALSE)</f>
        <v>PHASEOUT</v>
      </c>
      <c r="J4965" s="27" t="str">
        <f>VLOOKUP(B4965,'大货清单（不定期按GOMS更新）'!A:K,11,FALSE)</f>
        <v>6.35</v>
      </c>
      <c r="K4965" s="27" t="str">
        <f>VLOOKUP(B4965,'大货清单（不定期按GOMS更新）'!A:N,12,FALSE)</f>
        <v>791</v>
      </c>
      <c r="L4965" s="27" t="str">
        <f>VLOOKUP(B4965,'大货清单（不定期按GOMS更新）'!A:M,13,FALSE)</f>
        <v>180</v>
      </c>
      <c r="M4965" s="27" t="str">
        <f>VLOOKUP(B4965,'大货清单（不定期按GOMS更新）'!A:N,14,FALSE)</f>
        <v>326</v>
      </c>
      <c r="N4965" s="53" t="s">
        <v>252</v>
      </c>
      <c r="O4965" s="27">
        <f>IFERROR(VLOOKUP(N4965,'散件迭代（不定期更新）'!C:J,8,FALSE),0)</f>
        <v>0</v>
      </c>
      <c r="P4965" s="27" t="str">
        <f>IFERROR(VLOOKUP(N4965,'散件（更新）'!B:H,3,FALSE),0)</f>
        <v>206-1769-0233</v>
      </c>
      <c r="Q4965" s="27" t="str">
        <f>VLOOKUP(N4965,'散件（更新）'!B:H,2,FALSE)</f>
        <v>114-17690233</v>
      </c>
      <c r="R4965" s="27" t="str">
        <f>VLOOKUP(N4965,'散件（更新）'!B:H,7,FALSE)</f>
        <v>Hair cleaning tool</v>
      </c>
      <c r="S4965" s="27" t="str">
        <f>VLOOKUP(N4965,'散件（更新）'!B:E,4,FALSE)</f>
        <v>https://tineco-yxzt.oss-accelerate.aliyuncs.com/product/114-17690233.png</v>
      </c>
      <c r="T4965" s="27" t="s">
        <v>8759</v>
      </c>
      <c r="U4965" s="28" t="str">
        <f>VLOOKUP(N4965,'散件（更新）'!B:G,6,FALSE)</f>
        <v>ZB1769B 清洁刷植毛组件</v>
      </c>
      <c r="V4965" s="28" t="str">
        <f>VLOOKUP(N4965,'散件（更新）'!B:I,8,FALSE)</f>
        <v>6972200191151</v>
      </c>
    </row>
    <row r="4966" spans="1:22">
      <c r="A4966" s="57">
        <v>46169</v>
      </c>
      <c r="B4966" s="53" t="s">
        <v>161</v>
      </c>
      <c r="C4966" s="27" t="str">
        <f>VLOOKUP(B4966,'大货清单（不定期按GOMS更新）'!A:H,8,0)</f>
        <v>107-19650006</v>
      </c>
      <c r="D4966" s="27" t="str">
        <f>VLOOKUP(B4966,'大货清单（不定期按GOMS更新）'!A:C,3,0)</f>
        <v>ZB1965-06</v>
      </c>
      <c r="E4966" s="27" t="str">
        <f>VLOOKUP(B4966,'大货清单（不定期按GOMS更新）'!A:H,4,0)</f>
        <v>FR,ES,UA,IT,DE,AT,CH,NL,DK,PL</v>
      </c>
      <c r="F4966" s="27" t="str">
        <f>VLOOKUP(B4966,'大货清单（不定期按GOMS更新）'!A:H,2,0)</f>
        <v>PURE ONE S11 Tango</v>
      </c>
      <c r="G4966" s="28">
        <f>VLOOKUP(B4966,'大货清单（不定期按GOMS更新）'!A:I,9,FALSE)</f>
        <v>6972200196354</v>
      </c>
      <c r="H4966" s="27" t="str">
        <f>VLOOKUP(B4966,'大货清单（不定期按GOMS更新）'!A:H,7,0)</f>
        <v>Dark Grey</v>
      </c>
      <c r="I4966" s="27" t="str">
        <f>VLOOKUP(B4966,'大货清单（不定期按GOMS更新）'!A:F,6,FALSE)</f>
        <v>PHASEOUT</v>
      </c>
      <c r="J4966" s="27" t="str">
        <f>VLOOKUP(B4966,'大货清单（不定期按GOMS更新）'!A:K,11,FALSE)</f>
        <v>6.35</v>
      </c>
      <c r="K4966" s="27" t="str">
        <f>VLOOKUP(B4966,'大货清单（不定期按GOMS更新）'!A:N,12,FALSE)</f>
        <v>791</v>
      </c>
      <c r="L4966" s="27" t="str">
        <f>VLOOKUP(B4966,'大货清单（不定期按GOMS更新）'!A:M,13,FALSE)</f>
        <v>180</v>
      </c>
      <c r="M4966" s="27" t="str">
        <f>VLOOKUP(B4966,'大货清单（不定期按GOMS更新）'!A:N,14,FALSE)</f>
        <v>326</v>
      </c>
      <c r="N4966" s="53" t="s">
        <v>1376</v>
      </c>
      <c r="O4966" s="27" t="str">
        <f>IFERROR(VLOOKUP(N4966,'散件迭代（不定期更新）'!C:J,8,FALSE),0)</f>
        <v>A14</v>
      </c>
      <c r="P4966" s="27" t="str">
        <f>IFERROR(VLOOKUP(N4966,'散件（更新）'!B:H,3,FALSE),0)</f>
        <v>206-1873-0214</v>
      </c>
      <c r="Q4966" s="27" t="str">
        <f>VLOOKUP(N4966,'散件（更新）'!B:H,2,FALSE)</f>
        <v>114-18730214</v>
      </c>
      <c r="R4966" s="27" t="str">
        <f>VLOOKUP(N4966,'散件（更新）'!B:H,7,FALSE)</f>
        <v>Crevice &amp; 2-In-1 Dusting Brush</v>
      </c>
      <c r="S4966" s="27" t="str">
        <f>VLOOKUP(N4966,'散件（更新）'!B:E,4,FALSE)</f>
        <v>https://tineco-yxzt.oss-accelerate.aliyuncs.com/product/114-18730214.png</v>
      </c>
      <c r="T4966" s="27" t="s">
        <v>8759</v>
      </c>
      <c r="U4966" s="28" t="str">
        <f>VLOOKUP(N4966,'散件（更新）'!B:G,6,FALSE)</f>
        <v xml:space="preserve">组合刷组件+扁吸组件 </v>
      </c>
      <c r="V4966" s="28" t="str">
        <f>VLOOKUP(N4966,'散件（更新）'!B:I,8,FALSE)</f>
        <v>6972200191489</v>
      </c>
    </row>
    <row r="4967" spans="1:22">
      <c r="A4967" s="57">
        <v>46169</v>
      </c>
      <c r="B4967" s="53" t="s">
        <v>161</v>
      </c>
      <c r="C4967" s="27" t="str">
        <f>VLOOKUP(B4967,'大货清单（不定期按GOMS更新）'!A:H,8,0)</f>
        <v>107-19650006</v>
      </c>
      <c r="D4967" s="27" t="str">
        <f>VLOOKUP(B4967,'大货清单（不定期按GOMS更新）'!A:C,3,0)</f>
        <v>ZB1965-06</v>
      </c>
      <c r="E4967" s="27" t="str">
        <f>VLOOKUP(B4967,'大货清单（不定期按GOMS更新）'!A:H,4,0)</f>
        <v>FR,ES,UA,IT,DE,AT,CH,NL,DK,PL</v>
      </c>
      <c r="F4967" s="27" t="str">
        <f>VLOOKUP(B4967,'大货清单（不定期按GOMS更新）'!A:H,2,0)</f>
        <v>PURE ONE S11 Tango</v>
      </c>
      <c r="G4967" s="28">
        <f>VLOOKUP(B4967,'大货清单（不定期按GOMS更新）'!A:I,9,FALSE)</f>
        <v>6972200196354</v>
      </c>
      <c r="H4967" s="27" t="str">
        <f>VLOOKUP(B4967,'大货清单（不定期按GOMS更新）'!A:H,7,0)</f>
        <v>Dark Grey</v>
      </c>
      <c r="I4967" s="27" t="str">
        <f>VLOOKUP(B4967,'大货清单（不定期按GOMS更新）'!A:F,6,FALSE)</f>
        <v>PHASEOUT</v>
      </c>
      <c r="J4967" s="27" t="str">
        <f>VLOOKUP(B4967,'大货清单（不定期按GOMS更新）'!A:K,11,FALSE)</f>
        <v>6.35</v>
      </c>
      <c r="K4967" s="27" t="str">
        <f>VLOOKUP(B4967,'大货清单（不定期按GOMS更新）'!A:N,12,FALSE)</f>
        <v>791</v>
      </c>
      <c r="L4967" s="27" t="str">
        <f>VLOOKUP(B4967,'大货清单（不定期按GOMS更新）'!A:M,13,FALSE)</f>
        <v>180</v>
      </c>
      <c r="M4967" s="27" t="str">
        <f>VLOOKUP(B4967,'大货清单（不定期按GOMS更新）'!A:N,14,FALSE)</f>
        <v>326</v>
      </c>
      <c r="N4967" s="53" t="s">
        <v>1339</v>
      </c>
      <c r="O4967" s="27">
        <f>IFERROR(VLOOKUP(N4967,'散件迭代（不定期更新）'!C:J,8,FALSE),0)</f>
        <v>0</v>
      </c>
      <c r="P4967" s="27" t="str">
        <f>IFERROR(VLOOKUP(N4967,'散件（更新）'!B:H,3,FALSE),0)</f>
        <v>206-1676-0003</v>
      </c>
      <c r="Q4967" s="27" t="str">
        <f>VLOOKUP(N4967,'散件（更新）'!B:H,2,FALSE)</f>
        <v>114-16760003</v>
      </c>
      <c r="R4967" s="27" t="str">
        <f>VLOOKUP(N4967,'散件（更新）'!B:H,7,FALSE)</f>
        <v>Brush Cover</v>
      </c>
      <c r="S4967" s="27" t="str">
        <f>VLOOKUP(N4967,'散件（更新）'!B:E,4,FALSE)</f>
        <v>https://tineco-yxzt.oss-accelerate.aliyuncs.com/20231219/9VSBC111100_1702948060830.png</v>
      </c>
      <c r="T4967" s="27" t="s">
        <v>8759</v>
      </c>
      <c r="U4967" s="28" t="str">
        <f>VLOOKUP(N4967,'散件（更新）'!B:G,6,FALSE)</f>
        <v>FB1676 滚刷释放盖板</v>
      </c>
      <c r="V4967" s="28" t="str">
        <f>VLOOKUP(N4967,'散件（更新）'!B:I,8,FALSE)</f>
        <v>6972200195685</v>
      </c>
    </row>
    <row r="4968" spans="1:22">
      <c r="A4968" s="57">
        <v>46169</v>
      </c>
      <c r="B4968" s="53" t="s">
        <v>161</v>
      </c>
      <c r="C4968" s="27" t="str">
        <f>VLOOKUP(B4968,'大货清单（不定期按GOMS更新）'!A:H,8,0)</f>
        <v>107-19650006</v>
      </c>
      <c r="D4968" s="27" t="str">
        <f>VLOOKUP(B4968,'大货清单（不定期按GOMS更新）'!A:C,3,0)</f>
        <v>ZB1965-06</v>
      </c>
      <c r="E4968" s="27" t="str">
        <f>VLOOKUP(B4968,'大货清单（不定期按GOMS更新）'!A:H,4,0)</f>
        <v>FR,ES,UA,IT,DE,AT,CH,NL,DK,PL</v>
      </c>
      <c r="F4968" s="27" t="str">
        <f>VLOOKUP(B4968,'大货清单（不定期按GOMS更新）'!A:H,2,0)</f>
        <v>PURE ONE S11 Tango</v>
      </c>
      <c r="G4968" s="28">
        <f>VLOOKUP(B4968,'大货清单（不定期按GOMS更新）'!A:I,9,FALSE)</f>
        <v>6972200196354</v>
      </c>
      <c r="H4968" s="27" t="str">
        <f>VLOOKUP(B4968,'大货清单（不定期按GOMS更新）'!A:H,7,0)</f>
        <v>Dark Grey</v>
      </c>
      <c r="I4968" s="27" t="str">
        <f>VLOOKUP(B4968,'大货清单（不定期按GOMS更新）'!A:F,6,FALSE)</f>
        <v>PHASEOUT</v>
      </c>
      <c r="J4968" s="27" t="str">
        <f>VLOOKUP(B4968,'大货清单（不定期按GOMS更新）'!A:K,11,FALSE)</f>
        <v>6.35</v>
      </c>
      <c r="K4968" s="27" t="str">
        <f>VLOOKUP(B4968,'大货清单（不定期按GOMS更新）'!A:N,12,FALSE)</f>
        <v>791</v>
      </c>
      <c r="L4968" s="27" t="str">
        <f>VLOOKUP(B4968,'大货清单（不定期按GOMS更新）'!A:M,13,FALSE)</f>
        <v>180</v>
      </c>
      <c r="M4968" s="27" t="str">
        <f>VLOOKUP(B4968,'大货清单（不定期按GOMS更新）'!A:N,14,FALSE)</f>
        <v>326</v>
      </c>
      <c r="N4968" s="53" t="s">
        <v>1355</v>
      </c>
      <c r="O4968" s="27" t="str">
        <f>IFERROR(VLOOKUP(N4968,'散件迭代（不定期更新）'!C:J,8,FALSE),0)</f>
        <v>A15</v>
      </c>
      <c r="P4968" s="27" t="str">
        <f>IFERROR(VLOOKUP(N4968,'散件（更新）'!B:H,3,FALSE),0)</f>
        <v>206-1965-0210</v>
      </c>
      <c r="Q4968" s="27" t="str">
        <f>VLOOKUP(N4968,'散件（更新）'!B:H,2,FALSE)</f>
        <v>114-19650210</v>
      </c>
      <c r="R4968" s="27" t="str">
        <f>VLOOKUP(N4968,'散件（更新）'!B:H,7,FALSE)</f>
        <v>Hard Floor Brush</v>
      </c>
      <c r="S4968" s="27" t="str">
        <f>VLOOKUP(N4968,'散件（更新）'!B:E,4,FALSE)</f>
        <v>https://tineco-yxzt.oss-accelerate.aliyuncs.com/product/114-19650210.jpg</v>
      </c>
      <c r="T4968" s="27" t="s">
        <v>8759</v>
      </c>
      <c r="U4968" s="28" t="str">
        <f>VLOOKUP(N4968,'散件（更新）'!B:G,6,FALSE)</f>
        <v>FB1753G地刷组件</v>
      </c>
      <c r="V4968" s="28" t="str">
        <f>VLOOKUP(N4968,'散件（更新）'!B:I,8,FALSE)</f>
        <v>6972200191946</v>
      </c>
    </row>
    <row r="4969" spans="1:22">
      <c r="A4969" s="57">
        <v>46169</v>
      </c>
      <c r="B4969" s="53" t="s">
        <v>161</v>
      </c>
      <c r="C4969" s="27" t="str">
        <f>VLOOKUP(B4969,'大货清单（不定期按GOMS更新）'!A:H,8,0)</f>
        <v>107-19650006</v>
      </c>
      <c r="D4969" s="27" t="str">
        <f>VLOOKUP(B4969,'大货清单（不定期按GOMS更新）'!A:C,3,0)</f>
        <v>ZB1965-06</v>
      </c>
      <c r="E4969" s="27" t="str">
        <f>VLOOKUP(B4969,'大货清单（不定期按GOMS更新）'!A:H,4,0)</f>
        <v>FR,ES,UA,IT,DE,AT,CH,NL,DK,PL</v>
      </c>
      <c r="F4969" s="27" t="str">
        <f>VLOOKUP(B4969,'大货清单（不定期按GOMS更新）'!A:H,2,0)</f>
        <v>PURE ONE S11 Tango</v>
      </c>
      <c r="G4969" s="28">
        <f>VLOOKUP(B4969,'大货清单（不定期按GOMS更新）'!A:I,9,FALSE)</f>
        <v>6972200196354</v>
      </c>
      <c r="H4969" s="27" t="str">
        <f>VLOOKUP(B4969,'大货清单（不定期按GOMS更新）'!A:H,7,0)</f>
        <v>Dark Grey</v>
      </c>
      <c r="I4969" s="27" t="str">
        <f>VLOOKUP(B4969,'大货清单（不定期按GOMS更新）'!A:F,6,FALSE)</f>
        <v>PHASEOUT</v>
      </c>
      <c r="J4969" s="27" t="str">
        <f>VLOOKUP(B4969,'大货清单（不定期按GOMS更新）'!A:K,11,FALSE)</f>
        <v>6.35</v>
      </c>
      <c r="K4969" s="27" t="str">
        <f>VLOOKUP(B4969,'大货清单（不定期按GOMS更新）'!A:N,12,FALSE)</f>
        <v>791</v>
      </c>
      <c r="L4969" s="27" t="str">
        <f>VLOOKUP(B4969,'大货清单（不定期按GOMS更新）'!A:M,13,FALSE)</f>
        <v>180</v>
      </c>
      <c r="M4969" s="27" t="str">
        <f>VLOOKUP(B4969,'大货清单（不定期按GOMS更新）'!A:N,14,FALSE)</f>
        <v>326</v>
      </c>
      <c r="N4969" s="53" t="s">
        <v>1393</v>
      </c>
      <c r="O4969" s="27" t="str">
        <f>IFERROR(VLOOKUP(N4969,'散件迭代（不定期更新）'!C:J,8,FALSE),0)</f>
        <v>A19</v>
      </c>
      <c r="P4969" s="27" t="str">
        <f>IFERROR(VLOOKUP(N4969,'散件（更新）'!B:H,3,FALSE),0)</f>
        <v>206-1873-2318</v>
      </c>
      <c r="Q4969" s="27" t="str">
        <f>VLOOKUP(N4969,'散件（更新）'!B:H,2,FALSE)</f>
        <v>114-18732318</v>
      </c>
      <c r="R4969" s="27" t="str">
        <f>VLOOKUP(N4969,'散件（更新）'!B:H,7,FALSE)</f>
        <v>Mini power brush</v>
      </c>
      <c r="S4969" s="27" t="str">
        <f>VLOOKUP(N4969,'散件（更新）'!B:E,4,FALSE)</f>
        <v>https://tineco-yxzt.oss-accelerate.aliyuncs.com/product/114-18732318.png</v>
      </c>
      <c r="T4969" s="27" t="s">
        <v>8759</v>
      </c>
      <c r="U4969" s="28" t="str">
        <f>VLOOKUP(N4969,'散件（更新）'!B:G,6,FALSE)</f>
        <v>FB1953A 小电动地刷胶袋组件带PTC</v>
      </c>
      <c r="V4969" s="28" t="str">
        <f>VLOOKUP(N4969,'散件（更新）'!B:I,8,FALSE)</f>
        <v>6972200193032</v>
      </c>
    </row>
    <row r="4970" spans="1:22">
      <c r="A4970" s="57">
        <v>46169</v>
      </c>
      <c r="B4970" s="53" t="s">
        <v>161</v>
      </c>
      <c r="C4970" s="27" t="str">
        <f>VLOOKUP(B4970,'大货清单（不定期按GOMS更新）'!A:H,8,0)</f>
        <v>107-19650006</v>
      </c>
      <c r="D4970" s="27" t="str">
        <f>VLOOKUP(B4970,'大货清单（不定期按GOMS更新）'!A:C,3,0)</f>
        <v>ZB1965-06</v>
      </c>
      <c r="E4970" s="27" t="str">
        <f>VLOOKUP(B4970,'大货清单（不定期按GOMS更新）'!A:H,4,0)</f>
        <v>FR,ES,UA,IT,DE,AT,CH,NL,DK,PL</v>
      </c>
      <c r="F4970" s="27" t="str">
        <f>VLOOKUP(B4970,'大货清单（不定期按GOMS更新）'!A:H,2,0)</f>
        <v>PURE ONE S11 Tango</v>
      </c>
      <c r="G4970" s="28">
        <f>VLOOKUP(B4970,'大货清单（不定期按GOMS更新）'!A:I,9,FALSE)</f>
        <v>6972200196354</v>
      </c>
      <c r="H4970" s="27" t="str">
        <f>VLOOKUP(B4970,'大货清单（不定期按GOMS更新）'!A:H,7,0)</f>
        <v>Dark Grey</v>
      </c>
      <c r="I4970" s="27" t="str">
        <f>VLOOKUP(B4970,'大货清单（不定期按GOMS更新）'!A:F,6,FALSE)</f>
        <v>PHASEOUT</v>
      </c>
      <c r="J4970" s="27" t="str">
        <f>VLOOKUP(B4970,'大货清单（不定期按GOMS更新）'!A:K,11,FALSE)</f>
        <v>6.35</v>
      </c>
      <c r="K4970" s="27" t="str">
        <f>VLOOKUP(B4970,'大货清单（不定期按GOMS更新）'!A:N,12,FALSE)</f>
        <v>791</v>
      </c>
      <c r="L4970" s="27" t="str">
        <f>VLOOKUP(B4970,'大货清单（不定期按GOMS更新）'!A:M,13,FALSE)</f>
        <v>180</v>
      </c>
      <c r="M4970" s="27" t="str">
        <f>VLOOKUP(B4970,'大货清单（不定期按GOMS更新）'!A:N,14,FALSE)</f>
        <v>326</v>
      </c>
      <c r="N4970" s="53" t="s">
        <v>1349</v>
      </c>
      <c r="O4970" s="27">
        <f>IFERROR(VLOOKUP(N4970,'散件迭代（不定期更新）'!C:J,8,FALSE),0)</f>
        <v>0</v>
      </c>
      <c r="P4970" s="27" t="str">
        <f>IFERROR(VLOOKUP(N4970,'散件（更新）'!B:H,3,FALSE),0)</f>
        <v>206-1965-0115</v>
      </c>
      <c r="Q4970" s="27" t="str">
        <f>VLOOKUP(N4970,'散件（更新）'!B:H,2,FALSE)</f>
        <v>114-19650115</v>
      </c>
      <c r="R4970" s="27" t="str">
        <f>VLOOKUP(N4970,'散件（更新）'!B:H,7,FALSE)</f>
        <v>Carpet brush</v>
      </c>
      <c r="S4970" s="27" t="str">
        <f>VLOOKUP(N4970,'散件（更新）'!B:E,4,FALSE)</f>
        <v>https://tineco-yxzt.oss-accelerate.aliyuncs.com/product/114-19650115.jpg</v>
      </c>
      <c r="T4970" s="27" t="s">
        <v>8759</v>
      </c>
      <c r="U4970" s="28" t="str">
        <f>VLOOKUP(N4970,'散件（更新）'!B:G,6,FALSE)</f>
        <v>FB1676G地刷组件（黑色按钮）</v>
      </c>
      <c r="V4970" s="28" t="str">
        <f>VLOOKUP(N4970,'散件（更新）'!B:I,8,FALSE)</f>
        <v>6972200192462</v>
      </c>
    </row>
    <row r="4971" spans="1:22">
      <c r="A4971" s="57">
        <v>46169</v>
      </c>
      <c r="B4971" s="53" t="s">
        <v>161</v>
      </c>
      <c r="C4971" s="27" t="str">
        <f>VLOOKUP(B4971,'大货清单（不定期按GOMS更新）'!A:H,8,0)</f>
        <v>107-19650006</v>
      </c>
      <c r="D4971" s="27" t="str">
        <f>VLOOKUP(B4971,'大货清单（不定期按GOMS更新）'!A:C,3,0)</f>
        <v>ZB1965-06</v>
      </c>
      <c r="E4971" s="27" t="str">
        <f>VLOOKUP(B4971,'大货清单（不定期按GOMS更新）'!A:H,4,0)</f>
        <v>FR,ES,UA,IT,DE,AT,CH,NL,DK,PL</v>
      </c>
      <c r="F4971" s="27" t="str">
        <f>VLOOKUP(B4971,'大货清单（不定期按GOMS更新）'!A:H,2,0)</f>
        <v>PURE ONE S11 Tango</v>
      </c>
      <c r="G4971" s="28">
        <f>VLOOKUP(B4971,'大货清单（不定期按GOMS更新）'!A:I,9,FALSE)</f>
        <v>6972200196354</v>
      </c>
      <c r="H4971" s="27" t="str">
        <f>VLOOKUP(B4971,'大货清单（不定期按GOMS更新）'!A:H,7,0)</f>
        <v>Dark Grey</v>
      </c>
      <c r="I4971" s="27" t="str">
        <f>VLOOKUP(B4971,'大货清单（不定期按GOMS更新）'!A:F,6,FALSE)</f>
        <v>PHASEOUT</v>
      </c>
      <c r="J4971" s="27" t="str">
        <f>VLOOKUP(B4971,'大货清单（不定期按GOMS更新）'!A:K,11,FALSE)</f>
        <v>6.35</v>
      </c>
      <c r="K4971" s="27" t="str">
        <f>VLOOKUP(B4971,'大货清单（不定期按GOMS更新）'!A:N,12,FALSE)</f>
        <v>791</v>
      </c>
      <c r="L4971" s="27" t="str">
        <f>VLOOKUP(B4971,'大货清单（不定期按GOMS更新）'!A:M,13,FALSE)</f>
        <v>180</v>
      </c>
      <c r="M4971" s="27" t="str">
        <f>VLOOKUP(B4971,'大货清单（不定期按GOMS更新）'!A:N,14,FALSE)</f>
        <v>326</v>
      </c>
      <c r="N4971" s="53" t="s">
        <v>483</v>
      </c>
      <c r="O4971" s="27">
        <f>IFERROR(VLOOKUP(N4971,'散件迭代（不定期更新）'!C:J,8,FALSE),0)</f>
        <v>0</v>
      </c>
      <c r="P4971" s="27" t="str">
        <f>IFERROR(VLOOKUP(N4971,'散件（更新）'!B:H,3,FALSE),0)</f>
        <v>206-1965-0004</v>
      </c>
      <c r="Q4971" s="27" t="str">
        <f>VLOOKUP(N4971,'散件（更新）'!B:H,2,FALSE)</f>
        <v>114-19650004</v>
      </c>
      <c r="R4971" s="27" t="str">
        <f>VLOOKUP(N4971,'散件（更新）'!B:H,7,FALSE)</f>
        <v>Dustbin</v>
      </c>
      <c r="S4971" s="27" t="str">
        <f>VLOOKUP(N4971,'散件（更新）'!B:E,4,FALSE)</f>
        <v>https://tineco-yxzt.oss-accelerate.aliyuncs.com/product/114-19650004.jpg</v>
      </c>
      <c r="T4971" s="27" t="s">
        <v>8759</v>
      </c>
      <c r="U4971" s="28" t="str">
        <f>VLOOKUP(N4971,'散件（更新）'!B:G,6,FALSE)</f>
        <v>尘桶组件（带支架灰色）</v>
      </c>
      <c r="V4971" s="28" t="str">
        <f>VLOOKUP(N4971,'散件（更新）'!B:I,8,FALSE)</f>
        <v>6972200190994</v>
      </c>
    </row>
    <row r="4972" spans="1:22">
      <c r="A4972" s="57">
        <v>46169</v>
      </c>
      <c r="B4972" s="53" t="s">
        <v>161</v>
      </c>
      <c r="C4972" s="27" t="str">
        <f>VLOOKUP(B4972,'大货清单（不定期按GOMS更新）'!A:H,8,0)</f>
        <v>107-19650006</v>
      </c>
      <c r="D4972" s="27" t="str">
        <f>VLOOKUP(B4972,'大货清单（不定期按GOMS更新）'!A:C,3,0)</f>
        <v>ZB1965-06</v>
      </c>
      <c r="E4972" s="27" t="str">
        <f>VLOOKUP(B4972,'大货清单（不定期按GOMS更新）'!A:H,4,0)</f>
        <v>FR,ES,UA,IT,DE,AT,CH,NL,DK,PL</v>
      </c>
      <c r="F4972" s="27" t="str">
        <f>VLOOKUP(B4972,'大货清单（不定期按GOMS更新）'!A:H,2,0)</f>
        <v>PURE ONE S11 Tango</v>
      </c>
      <c r="G4972" s="28">
        <f>VLOOKUP(B4972,'大货清单（不定期按GOMS更新）'!A:I,9,FALSE)</f>
        <v>6972200196354</v>
      </c>
      <c r="H4972" s="27" t="str">
        <f>VLOOKUP(B4972,'大货清单（不定期按GOMS更新）'!A:H,7,0)</f>
        <v>Dark Grey</v>
      </c>
      <c r="I4972" s="27" t="str">
        <f>VLOOKUP(B4972,'大货清单（不定期按GOMS更新）'!A:F,6,FALSE)</f>
        <v>PHASEOUT</v>
      </c>
      <c r="J4972" s="27" t="str">
        <f>VLOOKUP(B4972,'大货清单（不定期按GOMS更新）'!A:K,11,FALSE)</f>
        <v>6.35</v>
      </c>
      <c r="K4972" s="27" t="str">
        <f>VLOOKUP(B4972,'大货清单（不定期按GOMS更新）'!A:N,12,FALSE)</f>
        <v>791</v>
      </c>
      <c r="L4972" s="27" t="str">
        <f>VLOOKUP(B4972,'大货清单（不定期按GOMS更新）'!A:M,13,FALSE)</f>
        <v>180</v>
      </c>
      <c r="M4972" s="27" t="str">
        <f>VLOOKUP(B4972,'大货清单（不定期按GOMS更新）'!A:N,14,FALSE)</f>
        <v>326</v>
      </c>
      <c r="N4972" s="53" t="s">
        <v>1363</v>
      </c>
      <c r="O4972" s="27" t="str">
        <f>IFERROR(VLOOKUP(N4972,'散件迭代（不定期更新）'!C:J,8,FALSE),0)</f>
        <v>A12</v>
      </c>
      <c r="P4972" s="27" t="str">
        <f>IFERROR(VLOOKUP(N4972,'散件（更新）'!B:H,3,FALSE),0)</f>
        <v>206-1873-0010</v>
      </c>
      <c r="Q4972" s="27" t="str">
        <f>VLOOKUP(N4972,'散件（更新）'!B:H,2,FALSE)</f>
        <v>114-18730010</v>
      </c>
      <c r="R4972" s="27" t="str">
        <f>VLOOKUP(N4972,'散件（更新）'!B:H,7,FALSE)</f>
        <v>Accessory Kit</v>
      </c>
      <c r="S4972" s="27" t="str">
        <f>VLOOKUP(N4972,'散件（更新）'!B:E,4,FALSE)</f>
        <v>https://tineco-yxzt.oss-accelerate.aliyuncs.com/product/114-18730010.jpg</v>
      </c>
      <c r="T4972" s="27" t="s">
        <v>8759</v>
      </c>
      <c r="U4972" s="28" t="str">
        <f>VLOOKUP(N4972,'散件（更新）'!B:G,6,FALSE)</f>
        <v>附件套装(家电刷组件+伸缩扁吸组件+转折管组件+伸缩软管组件)</v>
      </c>
      <c r="V4972" s="28" t="str">
        <f>VLOOKUP(N4972,'散件（更新）'!B:I,8,FALSE)</f>
        <v>6972200191519</v>
      </c>
    </row>
    <row r="4973" spans="1:22">
      <c r="A4973" s="57">
        <v>46169</v>
      </c>
      <c r="B4973" s="53" t="s">
        <v>161</v>
      </c>
      <c r="C4973" s="27" t="str">
        <f>VLOOKUP(B4973,'大货清单（不定期按GOMS更新）'!A:H,8,0)</f>
        <v>107-19650006</v>
      </c>
      <c r="D4973" s="27" t="str">
        <f>VLOOKUP(B4973,'大货清单（不定期按GOMS更新）'!A:C,3,0)</f>
        <v>ZB1965-06</v>
      </c>
      <c r="E4973" s="27" t="str">
        <f>VLOOKUP(B4973,'大货清单（不定期按GOMS更新）'!A:H,4,0)</f>
        <v>FR,ES,UA,IT,DE,AT,CH,NL,DK,PL</v>
      </c>
      <c r="F4973" s="27" t="str">
        <f>VLOOKUP(B4973,'大货清单（不定期按GOMS更新）'!A:H,2,0)</f>
        <v>PURE ONE S11 Tango</v>
      </c>
      <c r="G4973" s="28">
        <f>VLOOKUP(B4973,'大货清单（不定期按GOMS更新）'!A:I,9,FALSE)</f>
        <v>6972200196354</v>
      </c>
      <c r="H4973" s="27" t="str">
        <f>VLOOKUP(B4973,'大货清单（不定期按GOMS更新）'!A:H,7,0)</f>
        <v>Dark Grey</v>
      </c>
      <c r="I4973" s="27" t="str">
        <f>VLOOKUP(B4973,'大货清单（不定期按GOMS更新）'!A:F,6,FALSE)</f>
        <v>PHASEOUT</v>
      </c>
      <c r="J4973" s="27" t="str">
        <f>VLOOKUP(B4973,'大货清单（不定期按GOMS更新）'!A:K,11,FALSE)</f>
        <v>6.35</v>
      </c>
      <c r="K4973" s="27" t="str">
        <f>VLOOKUP(B4973,'大货清单（不定期按GOMS更新）'!A:N,12,FALSE)</f>
        <v>791</v>
      </c>
      <c r="L4973" s="27" t="str">
        <f>VLOOKUP(B4973,'大货清单（不定期按GOMS更新）'!A:M,13,FALSE)</f>
        <v>180</v>
      </c>
      <c r="M4973" s="27" t="str">
        <f>VLOOKUP(B4973,'大货清单（不定期按GOMS更新）'!A:N,14,FALSE)</f>
        <v>326</v>
      </c>
      <c r="N4973" s="53" t="s">
        <v>1360</v>
      </c>
      <c r="O4973" s="27">
        <f>IFERROR(VLOOKUP(N4973,'散件迭代（不定期更新）'!C:J,8,FALSE),0)</f>
        <v>0</v>
      </c>
      <c r="P4973" s="27" t="str">
        <f>IFERROR(VLOOKUP(N4973,'散件（更新）'!B:H,3,FALSE),0)</f>
        <v>206-1965-0201</v>
      </c>
      <c r="Q4973" s="27" t="str">
        <f>VLOOKUP(N4973,'散件（更新）'!B:H,2,FALSE)</f>
        <v>114-19650201</v>
      </c>
      <c r="R4973" s="27" t="str">
        <f>VLOOKUP(N4973,'散件（更新）'!B:H,7,FALSE)</f>
        <v>Main Body</v>
      </c>
      <c r="S4973" s="27" t="str">
        <f>VLOOKUP(N4973,'散件（更新）'!B:E,4,FALSE)</f>
        <v>https://tineco-yxzt.oss-accelerate.aliyuncs.com/product/114-19650201.jpg</v>
      </c>
      <c r="T4973" s="27" t="s">
        <v>8759</v>
      </c>
      <c r="U4973" s="28" t="str">
        <f>VLOOKUP(N4973,'散件（更新）'!B:G,6,FALSE)</f>
        <v>主体组件（高配散件专用）</v>
      </c>
      <c r="V4973" s="28" t="str">
        <f>VLOOKUP(N4973,'散件（更新）'!B:I,8,FALSE)</f>
        <v>6972200192448</v>
      </c>
    </row>
    <row r="4974" spans="1:22">
      <c r="A4974" s="57">
        <v>46169</v>
      </c>
      <c r="B4974" s="53" t="s">
        <v>161</v>
      </c>
      <c r="C4974" s="27" t="str">
        <f>VLOOKUP(B4974,'大货清单（不定期按GOMS更新）'!A:H,8,0)</f>
        <v>107-19650006</v>
      </c>
      <c r="D4974" s="27" t="str">
        <f>VLOOKUP(B4974,'大货清单（不定期按GOMS更新）'!A:C,3,0)</f>
        <v>ZB1965-06</v>
      </c>
      <c r="E4974" s="27" t="str">
        <f>VLOOKUP(B4974,'大货清单（不定期按GOMS更新）'!A:H,4,0)</f>
        <v>FR,ES,UA,IT,DE,AT,CH,NL,DK,PL</v>
      </c>
      <c r="F4974" s="27" t="str">
        <f>VLOOKUP(B4974,'大货清单（不定期按GOMS更新）'!A:H,2,0)</f>
        <v>PURE ONE S11 Tango</v>
      </c>
      <c r="G4974" s="28">
        <f>VLOOKUP(B4974,'大货清单（不定期按GOMS更新）'!A:I,9,FALSE)</f>
        <v>6972200196354</v>
      </c>
      <c r="H4974" s="27" t="str">
        <f>VLOOKUP(B4974,'大货清单（不定期按GOMS更新）'!A:H,7,0)</f>
        <v>Dark Grey</v>
      </c>
      <c r="I4974" s="27" t="str">
        <f>VLOOKUP(B4974,'大货清单（不定期按GOMS更新）'!A:F,6,FALSE)</f>
        <v>PHASEOUT</v>
      </c>
      <c r="J4974" s="27" t="str">
        <f>VLOOKUP(B4974,'大货清单（不定期按GOMS更新）'!A:K,11,FALSE)</f>
        <v>6.35</v>
      </c>
      <c r="K4974" s="27" t="str">
        <f>VLOOKUP(B4974,'大货清单（不定期按GOMS更新）'!A:N,12,FALSE)</f>
        <v>791</v>
      </c>
      <c r="L4974" s="27" t="str">
        <f>VLOOKUP(B4974,'大货清单（不定期按GOMS更新）'!A:M,13,FALSE)</f>
        <v>180</v>
      </c>
      <c r="M4974" s="27" t="str">
        <f>VLOOKUP(B4974,'大货清单（不定期按GOMS更新）'!A:N,14,FALSE)</f>
        <v>326</v>
      </c>
      <c r="N4974" s="53" t="s">
        <v>486</v>
      </c>
      <c r="O4974" s="27">
        <f>IFERROR(VLOOKUP(N4974,'散件迭代（不定期更新）'!C:J,8,FALSE),0)</f>
        <v>0</v>
      </c>
      <c r="P4974" s="27" t="str">
        <f>IFERROR(VLOOKUP(N4974,'散件（更新）'!B:H,3,FALSE),0)</f>
        <v>206-1965-0005</v>
      </c>
      <c r="Q4974" s="27" t="str">
        <f>VLOOKUP(N4974,'散件（更新）'!B:H,2,FALSE)</f>
        <v>114-19650005</v>
      </c>
      <c r="R4974" s="27" t="str">
        <f>VLOOKUP(N4974,'散件（更新）'!B:H,7,FALSE)</f>
        <v>Adapter</v>
      </c>
      <c r="S4974" s="27" t="str">
        <f>VLOOKUP(N4974,'散件（更新）'!B:E,4,FALSE)</f>
        <v>https://tineco-yxzt.oss-accelerate.aliyuncs.com/product/114-19650005.jpg</v>
      </c>
      <c r="T4974" s="27" t="s">
        <v>8759</v>
      </c>
      <c r="U4974" s="28" t="str">
        <f>VLOOKUP(N4974,'散件（更新）'!B:G,6,FALSE)</f>
        <v>VDE轮充适配器组件</v>
      </c>
      <c r="V4974" s="28" t="str">
        <f>VLOOKUP(N4974,'散件（更新）'!B:I,8,FALSE)</f>
        <v>6972200191007</v>
      </c>
    </row>
    <row r="4975" spans="1:22">
      <c r="A4975" s="57">
        <v>46169</v>
      </c>
      <c r="B4975" s="53" t="s">
        <v>161</v>
      </c>
      <c r="C4975" s="27" t="str">
        <f>VLOOKUP(B4975,'大货清单（不定期按GOMS更新）'!A:H,8,0)</f>
        <v>107-19650006</v>
      </c>
      <c r="D4975" s="27" t="str">
        <f>VLOOKUP(B4975,'大货清单（不定期按GOMS更新）'!A:C,3,0)</f>
        <v>ZB1965-06</v>
      </c>
      <c r="E4975" s="27" t="str">
        <f>VLOOKUP(B4975,'大货清单（不定期按GOMS更新）'!A:H,4,0)</f>
        <v>FR,ES,UA,IT,DE,AT,CH,NL,DK,PL</v>
      </c>
      <c r="F4975" s="27" t="str">
        <f>VLOOKUP(B4975,'大货清单（不定期按GOMS更新）'!A:H,2,0)</f>
        <v>PURE ONE S11 Tango</v>
      </c>
      <c r="G4975" s="28">
        <f>VLOOKUP(B4975,'大货清单（不定期按GOMS更新）'!A:I,9,FALSE)</f>
        <v>6972200196354</v>
      </c>
      <c r="H4975" s="27" t="str">
        <f>VLOOKUP(B4975,'大货清单（不定期按GOMS更新）'!A:H,7,0)</f>
        <v>Dark Grey</v>
      </c>
      <c r="I4975" s="27" t="str">
        <f>VLOOKUP(B4975,'大货清单（不定期按GOMS更新）'!A:F,6,FALSE)</f>
        <v>PHASEOUT</v>
      </c>
      <c r="J4975" s="27" t="str">
        <f>VLOOKUP(B4975,'大货清单（不定期按GOMS更新）'!A:K,11,FALSE)</f>
        <v>6.35</v>
      </c>
      <c r="K4975" s="27" t="str">
        <f>VLOOKUP(B4975,'大货清单（不定期按GOMS更新）'!A:N,12,FALSE)</f>
        <v>791</v>
      </c>
      <c r="L4975" s="27" t="str">
        <f>VLOOKUP(B4975,'大货清单（不定期按GOMS更新）'!A:M,13,FALSE)</f>
        <v>180</v>
      </c>
      <c r="M4975" s="27" t="str">
        <f>VLOOKUP(B4975,'大货清单（不定期按GOMS更新）'!A:N,14,FALSE)</f>
        <v>326</v>
      </c>
      <c r="N4975" s="53" t="s">
        <v>1358</v>
      </c>
      <c r="O4975" s="27" t="str">
        <f>IFERROR(VLOOKUP(N4975,'散件迭代（不定期更新）'!C:J,8,FALSE),0)</f>
        <v>A33</v>
      </c>
      <c r="P4975" s="27" t="str">
        <f>IFERROR(VLOOKUP(N4975,'散件（更新）'!B:H,3,FALSE),0)</f>
        <v>206-1965-0202</v>
      </c>
      <c r="Q4975" s="27" t="str">
        <f>VLOOKUP(N4975,'散件（更新）'!B:H,2,FALSE)</f>
        <v>114-19650202</v>
      </c>
      <c r="R4975" s="27" t="str">
        <f>VLOOKUP(N4975,'散件（更新）'!B:H,7,FALSE)</f>
        <v>Battery</v>
      </c>
      <c r="S4975" s="27" t="str">
        <f>VLOOKUP(N4975,'散件（更新）'!B:E,4,FALSE)</f>
        <v>https://tineco-yxzt.oss-accelerate.aliyuncs.com/product/114-19650202.jpg</v>
      </c>
      <c r="T4975" s="27" t="s">
        <v>8759</v>
      </c>
      <c r="U4975" s="28" t="str">
        <f>VLOOKUP(N4975,'散件（更新）'!B:G,6,FALSE)</f>
        <v>电池包组件（灰2000mAH）</v>
      </c>
      <c r="V4975" s="28" t="str">
        <f>VLOOKUP(N4975,'散件（更新）'!B:I,8,FALSE)</f>
        <v>6972200192431</v>
      </c>
    </row>
    <row r="4976" spans="1:22">
      <c r="A4976" s="57">
        <v>46169</v>
      </c>
      <c r="B4976" s="53" t="s">
        <v>161</v>
      </c>
      <c r="C4976" s="27" t="str">
        <f>VLOOKUP(B4976,'大货清单（不定期按GOMS更新）'!A:H,8,0)</f>
        <v>107-19650006</v>
      </c>
      <c r="D4976" s="27" t="str">
        <f>VLOOKUP(B4976,'大货清单（不定期按GOMS更新）'!A:C,3,0)</f>
        <v>ZB1965-06</v>
      </c>
      <c r="E4976" s="27" t="str">
        <f>VLOOKUP(B4976,'大货清单（不定期按GOMS更新）'!A:H,4,0)</f>
        <v>FR,ES,UA,IT,DE,AT,CH,NL,DK,PL</v>
      </c>
      <c r="F4976" s="27" t="str">
        <f>VLOOKUP(B4976,'大货清单（不定期按GOMS更新）'!A:H,2,0)</f>
        <v>PURE ONE S11 Tango</v>
      </c>
      <c r="G4976" s="28">
        <f>VLOOKUP(B4976,'大货清单（不定期按GOMS更新）'!A:I,9,FALSE)</f>
        <v>6972200196354</v>
      </c>
      <c r="H4976" s="27" t="str">
        <f>VLOOKUP(B4976,'大货清单（不定期按GOMS更新）'!A:H,7,0)</f>
        <v>Dark Grey</v>
      </c>
      <c r="I4976" s="27" t="str">
        <f>VLOOKUP(B4976,'大货清单（不定期按GOMS更新）'!A:F,6,FALSE)</f>
        <v>PHASEOUT</v>
      </c>
      <c r="J4976" s="27" t="str">
        <f>VLOOKUP(B4976,'大货清单（不定期按GOMS更新）'!A:K,11,FALSE)</f>
        <v>6.35</v>
      </c>
      <c r="K4976" s="27" t="str">
        <f>VLOOKUP(B4976,'大货清单（不定期按GOMS更新）'!A:N,12,FALSE)</f>
        <v>791</v>
      </c>
      <c r="L4976" s="27" t="str">
        <f>VLOOKUP(B4976,'大货清单（不定期按GOMS更新）'!A:M,13,FALSE)</f>
        <v>180</v>
      </c>
      <c r="M4976" s="27" t="str">
        <f>VLOOKUP(B4976,'大货清单（不定期按GOMS更新）'!A:N,14,FALSE)</f>
        <v>326</v>
      </c>
      <c r="N4976" s="53" t="s">
        <v>1347</v>
      </c>
      <c r="O4976" s="27" t="str">
        <f>IFERROR(VLOOKUP(N4976,'散件迭代（不定期更新）'!C:J,8,FALSE),0)</f>
        <v>A45</v>
      </c>
      <c r="P4976" s="27" t="str">
        <f>IFERROR(VLOOKUP(N4976,'散件（更新）'!B:H,3,FALSE),0)</f>
        <v>206-1965-0116</v>
      </c>
      <c r="Q4976" s="27" t="str">
        <f>VLOOKUP(N4976,'散件（更新）'!B:H,2,FALSE)</f>
        <v>114-19650116</v>
      </c>
      <c r="R4976" s="27" t="str">
        <f>VLOOKUP(N4976,'散件（更新）'!B:H,7,FALSE)</f>
        <v>Wall-mounted dock</v>
      </c>
      <c r="S4976" s="27" t="str">
        <f>VLOOKUP(N4976,'散件（更新）'!B:E,4,FALSE)</f>
        <v>https://tineco-yxzt.oss-accelerate.aliyuncs.com/product/114-19650116.jpg</v>
      </c>
      <c r="T4976" s="27" t="s">
        <v>8759</v>
      </c>
      <c r="U4976" s="28" t="str">
        <f>VLOOKUP(N4976,'散件（更新）'!B:G,6,FALSE)</f>
        <v>墙壁挂架组件</v>
      </c>
      <c r="V4976" s="28" t="str">
        <f>VLOOKUP(N4976,'散件（更新）'!B:I,8,FALSE)</f>
        <v>6972200192479</v>
      </c>
    </row>
    <row r="4977" spans="1:22">
      <c r="A4977" s="57">
        <v>46169</v>
      </c>
      <c r="B4977" s="53" t="s">
        <v>161</v>
      </c>
      <c r="C4977" s="27" t="str">
        <f>VLOOKUP(B4977,'大货清单（不定期按GOMS更新）'!A:H,8,0)</f>
        <v>107-19650006</v>
      </c>
      <c r="D4977" s="27" t="str">
        <f>VLOOKUP(B4977,'大货清单（不定期按GOMS更新）'!A:C,3,0)</f>
        <v>ZB1965-06</v>
      </c>
      <c r="E4977" s="27" t="str">
        <f>VLOOKUP(B4977,'大货清单（不定期按GOMS更新）'!A:H,4,0)</f>
        <v>FR,ES,UA,IT,DE,AT,CH,NL,DK,PL</v>
      </c>
      <c r="F4977" s="27" t="str">
        <f>VLOOKUP(B4977,'大货清单（不定期按GOMS更新）'!A:H,2,0)</f>
        <v>PURE ONE S11 Tango</v>
      </c>
      <c r="G4977" s="28">
        <f>VLOOKUP(B4977,'大货清单（不定期按GOMS更新）'!A:I,9,FALSE)</f>
        <v>6972200196354</v>
      </c>
      <c r="H4977" s="27" t="str">
        <f>VLOOKUP(B4977,'大货清单（不定期按GOMS更新）'!A:H,7,0)</f>
        <v>Dark Grey</v>
      </c>
      <c r="I4977" s="27" t="str">
        <f>VLOOKUP(B4977,'大货清单（不定期按GOMS更新）'!A:F,6,FALSE)</f>
        <v>PHASEOUT</v>
      </c>
      <c r="J4977" s="27" t="str">
        <f>VLOOKUP(B4977,'大货清单（不定期按GOMS更新）'!A:K,11,FALSE)</f>
        <v>6.35</v>
      </c>
      <c r="K4977" s="27" t="str">
        <f>VLOOKUP(B4977,'大货清单（不定期按GOMS更新）'!A:N,12,FALSE)</f>
        <v>791</v>
      </c>
      <c r="L4977" s="27" t="str">
        <f>VLOOKUP(B4977,'大货清单（不定期按GOMS更新）'!A:M,13,FALSE)</f>
        <v>180</v>
      </c>
      <c r="M4977" s="27" t="str">
        <f>VLOOKUP(B4977,'大货清单（不定期按GOMS更新）'!A:N,14,FALSE)</f>
        <v>326</v>
      </c>
      <c r="N4977" s="53" t="s">
        <v>1390</v>
      </c>
      <c r="O4977" s="27">
        <f>IFERROR(VLOOKUP(N4977,'散件迭代（不定期更新）'!C:J,8,FALSE),0)</f>
        <v>0</v>
      </c>
      <c r="P4977" s="27" t="str">
        <f>IFERROR(VLOOKUP(N4977,'散件（更新）'!B:H,3,FALSE),0)</f>
        <v>206-1873-2333</v>
      </c>
      <c r="Q4977" s="27" t="str">
        <f>VLOOKUP(N4977,'散件（更新）'!B:H,2,FALSE)</f>
        <v>114-18732333</v>
      </c>
      <c r="R4977" s="27" t="str">
        <f>VLOOKUP(N4977,'散件（更新）'!B:H,7,FALSE)</f>
        <v>[EHA]Power brush release button + spring</v>
      </c>
      <c r="S4977" s="27" t="str">
        <f>VLOOKUP(N4977,'散件（更新）'!B:E,4,FALSE)</f>
        <v>https://tineco-yxzt.oss-accelerate.aliyuncs.com/20231219/9VSRB121100_1702948075363.png</v>
      </c>
      <c r="T4977" s="27" t="s">
        <v>8759</v>
      </c>
      <c r="U4977" s="28" t="str">
        <f>VLOOKUP(N4977,'散件（更新）'!B:G,6,FALSE)</f>
        <v>释放按钮+弹簧组件（散件专用）</v>
      </c>
      <c r="V4977" s="28" t="str">
        <f>VLOOKUP(N4977,'散件（更新）'!B:I,8,FALSE)</f>
        <v>6972200197429</v>
      </c>
    </row>
    <row r="4978" spans="1:22">
      <c r="A4978" s="57">
        <v>46169</v>
      </c>
      <c r="B4978" s="53" t="s">
        <v>161</v>
      </c>
      <c r="C4978" s="27" t="str">
        <f>VLOOKUP(B4978,'大货清单（不定期按GOMS更新）'!A:H,8,0)</f>
        <v>107-19650006</v>
      </c>
      <c r="D4978" s="27" t="str">
        <f>VLOOKUP(B4978,'大货清单（不定期按GOMS更新）'!A:C,3,0)</f>
        <v>ZB1965-06</v>
      </c>
      <c r="E4978" s="27" t="str">
        <f>VLOOKUP(B4978,'大货清单（不定期按GOMS更新）'!A:H,4,0)</f>
        <v>FR,ES,UA,IT,DE,AT,CH,NL,DK,PL</v>
      </c>
      <c r="F4978" s="27" t="str">
        <f>VLOOKUP(B4978,'大货清单（不定期按GOMS更新）'!A:H,2,0)</f>
        <v>PURE ONE S11 Tango</v>
      </c>
      <c r="G4978" s="28">
        <f>VLOOKUP(B4978,'大货清单（不定期按GOMS更新）'!A:I,9,FALSE)</f>
        <v>6972200196354</v>
      </c>
      <c r="H4978" s="27" t="str">
        <f>VLOOKUP(B4978,'大货清单（不定期按GOMS更新）'!A:H,7,0)</f>
        <v>Dark Grey</v>
      </c>
      <c r="I4978" s="27" t="str">
        <f>VLOOKUP(B4978,'大货清单（不定期按GOMS更新）'!A:F,6,FALSE)</f>
        <v>PHASEOUT</v>
      </c>
      <c r="J4978" s="27" t="str">
        <f>VLOOKUP(B4978,'大货清单（不定期按GOMS更新）'!A:K,11,FALSE)</f>
        <v>6.35</v>
      </c>
      <c r="K4978" s="27" t="str">
        <f>VLOOKUP(B4978,'大货清单（不定期按GOMS更新）'!A:N,12,FALSE)</f>
        <v>791</v>
      </c>
      <c r="L4978" s="27" t="str">
        <f>VLOOKUP(B4978,'大货清单（不定期按GOMS更新）'!A:M,13,FALSE)</f>
        <v>180</v>
      </c>
      <c r="M4978" s="27" t="str">
        <f>VLOOKUP(B4978,'大货清单（不定期按GOMS更新）'!A:N,14,FALSE)</f>
        <v>326</v>
      </c>
      <c r="N4978" s="53" t="s">
        <v>1225</v>
      </c>
      <c r="O4978" s="27">
        <f>IFERROR(VLOOKUP(N4978,'散件迭代（不定期更新）'!C:J,8,FALSE),0)</f>
        <v>0</v>
      </c>
      <c r="P4978" s="27" t="str">
        <f>IFERROR(VLOOKUP(N4978,'散件（更新）'!B:H,3,FALSE),0)</f>
        <v>206-1756-0099</v>
      </c>
      <c r="Q4978" s="27" t="str">
        <f>VLOOKUP(N4978,'散件（更新）'!B:H,2,FALSE)</f>
        <v>114-17560099</v>
      </c>
      <c r="R4978" s="27" t="str">
        <f>VLOOKUP(N4978,'散件（更新）'!B:H,7,FALSE)</f>
        <v>Repair Wheel</v>
      </c>
      <c r="S4978" s="27" t="str">
        <f>VLOOKUP(N4978,'散件（更新）'!B:E,4,FALSE)</f>
        <v>https://tineco-yxzt.oss-accelerate.aliyuncs.com/20231219/9VSRW100200_1702948075442.png</v>
      </c>
      <c r="T4978" s="27" t="s">
        <v>8759</v>
      </c>
      <c r="U4978" s="28" t="str">
        <f>VLOOKUP(N4978,'散件（更新）'!B:G,6,FALSE)</f>
        <v>地刷小轮+小轮轴组件</v>
      </c>
      <c r="V4978" s="28" t="str">
        <f>VLOOKUP(N4978,'散件（更新）'!B:I,8,FALSE)</f>
        <v>6972200194046</v>
      </c>
    </row>
    <row r="4979" spans="1:22">
      <c r="A4979" s="57">
        <v>46169</v>
      </c>
      <c r="B4979" s="53" t="s">
        <v>161</v>
      </c>
      <c r="C4979" s="27" t="str">
        <f>VLOOKUP(B4979,'大货清单（不定期按GOMS更新）'!A:H,8,0)</f>
        <v>107-19650006</v>
      </c>
      <c r="D4979" s="27" t="str">
        <f>VLOOKUP(B4979,'大货清单（不定期按GOMS更新）'!A:C,3,0)</f>
        <v>ZB1965-06</v>
      </c>
      <c r="E4979" s="27" t="str">
        <f>VLOOKUP(B4979,'大货清单（不定期按GOMS更新）'!A:H,4,0)</f>
        <v>FR,ES,UA,IT,DE,AT,CH,NL,DK,PL</v>
      </c>
      <c r="F4979" s="27" t="str">
        <f>VLOOKUP(B4979,'大货清单（不定期按GOMS更新）'!A:H,2,0)</f>
        <v>PURE ONE S11 Tango</v>
      </c>
      <c r="G4979" s="28">
        <f>VLOOKUP(B4979,'大货清单（不定期按GOMS更新）'!A:I,9,FALSE)</f>
        <v>6972200196354</v>
      </c>
      <c r="H4979" s="27" t="str">
        <f>VLOOKUP(B4979,'大货清单（不定期按GOMS更新）'!A:H,7,0)</f>
        <v>Dark Grey</v>
      </c>
      <c r="I4979" s="27" t="str">
        <f>VLOOKUP(B4979,'大货清单（不定期按GOMS更新）'!A:F,6,FALSE)</f>
        <v>PHASEOUT</v>
      </c>
      <c r="J4979" s="27" t="str">
        <f>VLOOKUP(B4979,'大货清单（不定期按GOMS更新）'!A:K,11,FALSE)</f>
        <v>6.35</v>
      </c>
      <c r="K4979" s="27" t="str">
        <f>VLOOKUP(B4979,'大货清单（不定期按GOMS更新）'!A:N,12,FALSE)</f>
        <v>791</v>
      </c>
      <c r="L4979" s="27" t="str">
        <f>VLOOKUP(B4979,'大货清单（不定期按GOMS更新）'!A:M,13,FALSE)</f>
        <v>180</v>
      </c>
      <c r="M4979" s="27" t="str">
        <f>VLOOKUP(B4979,'大货清单（不定期按GOMS更新）'!A:N,14,FALSE)</f>
        <v>326</v>
      </c>
      <c r="N4979" s="53" t="s">
        <v>404</v>
      </c>
      <c r="O4979" s="27">
        <f>IFERROR(VLOOKUP(N4979,'散件迭代（不定期更新）'!C:J,8,FALSE),0)</f>
        <v>0</v>
      </c>
      <c r="P4979" s="27" t="str">
        <f>IFERROR(VLOOKUP(N4979,'散件（更新）'!B:H,3,FALSE),0)</f>
        <v>206-1873-0220</v>
      </c>
      <c r="Q4979" s="27" t="str">
        <f>VLOOKUP(N4979,'散件（更新）'!B:H,2,FALSE)</f>
        <v>114-18730220</v>
      </c>
      <c r="R4979" s="27" t="str">
        <f>VLOOKUP(N4979,'散件（更新）'!B:H,7,FALSE)</f>
        <v>Screw assembly for wall-mounted dock</v>
      </c>
      <c r="S4979" s="27" t="str">
        <f>VLOOKUP(N4979,'散件（更新）'!B:E,4,FALSE)</f>
        <v>https://tineco-yxzt.oss-accelerate.aliyuncs.com/20231219/9VSSA121100_1702948075509.png</v>
      </c>
      <c r="T4979" s="27" t="s">
        <v>8759</v>
      </c>
      <c r="U4979" s="28" t="str">
        <f>VLOOKUP(N4979,'散件（更新）'!B:G,6,FALSE)</f>
        <v>壁钉组件</v>
      </c>
      <c r="V4979" s="28" t="str">
        <f>VLOOKUP(N4979,'散件（更新）'!B:I,8,FALSE)</f>
        <v>6972200191373</v>
      </c>
    </row>
    <row r="4980" spans="1:22">
      <c r="A4980" s="57">
        <v>46169</v>
      </c>
      <c r="B4980" s="53" t="s">
        <v>2925</v>
      </c>
      <c r="C4980" s="27" t="str">
        <f>VLOOKUP(B4980,'大货清单（不定期按GOMS更新）'!A:H,8,0)</f>
        <v>107-19650007</v>
      </c>
      <c r="D4980" s="27" t="str">
        <f>VLOOKUP(B4980,'大货清单（不定期按GOMS更新）'!A:C,3,0)</f>
        <v>ZB1965-07</v>
      </c>
      <c r="E4980" s="27" t="str">
        <f>VLOOKUP(B4980,'大货清单（不定期按GOMS更新）'!A:H,4,0)</f>
        <v>GB</v>
      </c>
      <c r="F4980" s="27" t="str">
        <f>VLOOKUP(B4980,'大货清单（不定期按GOMS更新）'!A:H,2,0)</f>
        <v>PURE ONE S11 Basics</v>
      </c>
      <c r="G4980" s="28">
        <f>VLOOKUP(B4980,'大货清单（不定期按GOMS更新）'!A:I,9,FALSE)</f>
        <v>6972200196873</v>
      </c>
      <c r="H4980" s="27" t="str">
        <f>VLOOKUP(B4980,'大货清单（不定期按GOMS更新）'!A:H,7,0)</f>
        <v>Dark Grey</v>
      </c>
      <c r="I4980" s="27" t="str">
        <f>VLOOKUP(B4980,'大货清单（不定期按GOMS更新）'!A:F,6,FALSE)</f>
        <v>PHASEOUT</v>
      </c>
      <c r="J4980" s="27" t="str">
        <f>VLOOKUP(B4980,'大货清单（不定期按GOMS更新）'!A:K,11,FALSE)</f>
        <v>4.75</v>
      </c>
      <c r="K4980" s="27" t="str">
        <f>VLOOKUP(B4980,'大货清单（不定期按GOMS更新）'!A:N,12,FALSE)</f>
        <v>756</v>
      </c>
      <c r="L4980" s="27" t="str">
        <f>VLOOKUP(B4980,'大货清单（不定期按GOMS更新）'!A:M,13,FALSE)</f>
        <v>157</v>
      </c>
      <c r="M4980" s="27" t="str">
        <f>VLOOKUP(B4980,'大货清单（不定期按GOMS更新）'!A:N,14,FALSE)</f>
        <v>308</v>
      </c>
      <c r="N4980" s="53" t="s">
        <v>1227</v>
      </c>
      <c r="O4980" s="27" t="str">
        <f>IFERROR(VLOOKUP(N4980,'散件迭代（不定期更新）'!C:J,8,FALSE),0)</f>
        <v>A38</v>
      </c>
      <c r="P4980" s="27" t="str">
        <f>IFERROR(VLOOKUP(N4980,'散件（更新）'!B:H,3,FALSE),0)</f>
        <v>206-1756-0235</v>
      </c>
      <c r="Q4980" s="27" t="str">
        <f>VLOOKUP(N4980,'散件（更新）'!B:H,2,FALSE)</f>
        <v>114-17560235</v>
      </c>
      <c r="R4980" s="27" t="str">
        <f>VLOOKUP(N4980,'散件（更新）'!B:H,7,FALSE)</f>
        <v>1*Pre-filter cleaning tool &amp; 2* filters</v>
      </c>
      <c r="S4980" s="27" t="str">
        <f>VLOOKUP(N4980,'散件（更新）'!B:E,4,FALSE)</f>
        <v>https://tineco-yxzt.oss-accelerate.aliyuncs.com/product/114-17560235.jpg</v>
      </c>
      <c r="T4980" s="27" t="s">
        <v>8759</v>
      </c>
      <c r="U4980" s="28" t="str">
        <f>VLOOKUP(N4980,'散件（更新）'!B:G,6,FALSE)</f>
        <v>ZB1769B 滤芯清洁刷+进风过滤棉组件*2</v>
      </c>
      <c r="V4980" s="28" t="str">
        <f>VLOOKUP(N4980,'散件（更新）'!B:I,8,FALSE)</f>
        <v>6972200191601</v>
      </c>
    </row>
    <row r="4981" spans="1:22">
      <c r="A4981" s="57">
        <v>46169</v>
      </c>
      <c r="B4981" s="53" t="s">
        <v>2925</v>
      </c>
      <c r="C4981" s="27" t="str">
        <f>VLOOKUP(B4981,'大货清单（不定期按GOMS更新）'!A:H,8,0)</f>
        <v>107-19650007</v>
      </c>
      <c r="D4981" s="27" t="str">
        <f>VLOOKUP(B4981,'大货清单（不定期按GOMS更新）'!A:C,3,0)</f>
        <v>ZB1965-07</v>
      </c>
      <c r="E4981" s="27" t="str">
        <f>VLOOKUP(B4981,'大货清单（不定期按GOMS更新）'!A:H,4,0)</f>
        <v>GB</v>
      </c>
      <c r="F4981" s="27" t="str">
        <f>VLOOKUP(B4981,'大货清单（不定期按GOMS更新）'!A:H,2,0)</f>
        <v>PURE ONE S11 Basics</v>
      </c>
      <c r="G4981" s="28">
        <f>VLOOKUP(B4981,'大货清单（不定期按GOMS更新）'!A:I,9,FALSE)</f>
        <v>6972200196873</v>
      </c>
      <c r="H4981" s="27" t="str">
        <f>VLOOKUP(B4981,'大货清单（不定期按GOMS更新）'!A:H,7,0)</f>
        <v>Dark Grey</v>
      </c>
      <c r="I4981" s="27" t="str">
        <f>VLOOKUP(B4981,'大货清单（不定期按GOMS更新）'!A:F,6,FALSE)</f>
        <v>PHASEOUT</v>
      </c>
      <c r="J4981" s="27" t="str">
        <f>VLOOKUP(B4981,'大货清单（不定期按GOMS更新）'!A:K,11,FALSE)</f>
        <v>4.75</v>
      </c>
      <c r="K4981" s="27" t="str">
        <f>VLOOKUP(B4981,'大货清单（不定期按GOMS更新）'!A:N,12,FALSE)</f>
        <v>756</v>
      </c>
      <c r="L4981" s="27" t="str">
        <f>VLOOKUP(B4981,'大货清单（不定期按GOMS更新）'!A:M,13,FALSE)</f>
        <v>157</v>
      </c>
      <c r="M4981" s="27" t="str">
        <f>VLOOKUP(B4981,'大货清单（不定期按GOMS更新）'!A:N,14,FALSE)</f>
        <v>308</v>
      </c>
      <c r="N4981" s="53" t="s">
        <v>1229</v>
      </c>
      <c r="O4981" s="27">
        <f>IFERROR(VLOOKUP(N4981,'散件迭代（不定期更新）'!C:J,8,FALSE),0)</f>
        <v>0</v>
      </c>
      <c r="P4981" s="27" t="str">
        <f>IFERROR(VLOOKUP(N4981,'散件（更新）'!B:H,3,FALSE),0)</f>
        <v>206-1756-0218</v>
      </c>
      <c r="Q4981" s="27" t="str">
        <f>VLOOKUP(N4981,'散件（更新）'!B:H,2,FALSE)</f>
        <v>114-17560218</v>
      </c>
      <c r="R4981" s="27" t="str">
        <f>VLOOKUP(N4981,'散件（更新）'!B:H,7,FALSE)</f>
        <v>2*Filter&amp;1*HEPA</v>
      </c>
      <c r="S4981" s="27" t="str">
        <f>VLOOKUP(N4981,'散件（更新）'!B:E,4,FALSE)</f>
        <v>https://tineco-yxzt.oss-accelerate.aliyuncs.com/product/114-17560218.jpg</v>
      </c>
      <c r="T4981" s="27" t="s">
        <v>8759</v>
      </c>
      <c r="U4981" s="28" t="str">
        <f>VLOOKUP(N4981,'散件（更新）'!B:G,6,FALSE)</f>
        <v>364-1756-0401【ZB1756 进风过滤棉包胶组件 环保3类 】*2
364-1756-1301【ZB1756 出风HEPA组件 环保3类】*1不带金属滤网</v>
      </c>
      <c r="V4981" s="28" t="str">
        <f>VLOOKUP(N4981,'散件（更新）'!B:I,8,FALSE)</f>
        <v>6972200191120</v>
      </c>
    </row>
    <row r="4982" spans="1:22">
      <c r="A4982" s="57">
        <v>46169</v>
      </c>
      <c r="B4982" s="53" t="s">
        <v>2925</v>
      </c>
      <c r="C4982" s="27" t="str">
        <f>VLOOKUP(B4982,'大货清单（不定期按GOMS更新）'!A:H,8,0)</f>
        <v>107-19650007</v>
      </c>
      <c r="D4982" s="27" t="str">
        <f>VLOOKUP(B4982,'大货清单（不定期按GOMS更新）'!A:C,3,0)</f>
        <v>ZB1965-07</v>
      </c>
      <c r="E4982" s="27" t="str">
        <f>VLOOKUP(B4982,'大货清单（不定期按GOMS更新）'!A:H,4,0)</f>
        <v>GB</v>
      </c>
      <c r="F4982" s="27" t="str">
        <f>VLOOKUP(B4982,'大货清单（不定期按GOMS更新）'!A:H,2,0)</f>
        <v>PURE ONE S11 Basics</v>
      </c>
      <c r="G4982" s="28">
        <f>VLOOKUP(B4982,'大货清单（不定期按GOMS更新）'!A:I,9,FALSE)</f>
        <v>6972200196873</v>
      </c>
      <c r="H4982" s="27" t="str">
        <f>VLOOKUP(B4982,'大货清单（不定期按GOMS更新）'!A:H,7,0)</f>
        <v>Dark Grey</v>
      </c>
      <c r="I4982" s="27" t="str">
        <f>VLOOKUP(B4982,'大货清单（不定期按GOMS更新）'!A:F,6,FALSE)</f>
        <v>PHASEOUT</v>
      </c>
      <c r="J4982" s="27" t="str">
        <f>VLOOKUP(B4982,'大货清单（不定期按GOMS更新）'!A:K,11,FALSE)</f>
        <v>4.75</v>
      </c>
      <c r="K4982" s="27" t="str">
        <f>VLOOKUP(B4982,'大货清单（不定期按GOMS更新）'!A:N,12,FALSE)</f>
        <v>756</v>
      </c>
      <c r="L4982" s="27" t="str">
        <f>VLOOKUP(B4982,'大货清单（不定期按GOMS更新）'!A:M,13,FALSE)</f>
        <v>157</v>
      </c>
      <c r="M4982" s="27" t="str">
        <f>VLOOKUP(B4982,'大货清单（不定期按GOMS更新）'!A:N,14,FALSE)</f>
        <v>308</v>
      </c>
      <c r="N4982" s="53" t="s">
        <v>1305</v>
      </c>
      <c r="O4982" s="27" t="str">
        <f>IFERROR(VLOOKUP(N4982,'散件迭代（不定期更新）'!C:J,8,FALSE),0)</f>
        <v>A30</v>
      </c>
      <c r="P4982" s="27" t="str">
        <f>IFERROR(VLOOKUP(N4982,'散件（更新）'!B:H,3,FALSE),0)</f>
        <v>206-1769-0009</v>
      </c>
      <c r="Q4982" s="27" t="str">
        <f>VLOOKUP(N4982,'散件（更新）'!B:H,2,FALSE)</f>
        <v>114-17690009</v>
      </c>
      <c r="R4982" s="27" t="str">
        <f>VLOOKUP(N4982,'散件（更新）'!B:H,7,FALSE)</f>
        <v>Filter holder</v>
      </c>
      <c r="S4982" s="27" t="str">
        <f>VLOOKUP(N4982,'散件（更新）'!B:E,4,FALSE)</f>
        <v>https://tineco-yxzt.oss-accelerate.aliyuncs.com/product/114-17690009.jpg</v>
      </c>
      <c r="T4982" s="27" t="s">
        <v>8759</v>
      </c>
      <c r="U4982" s="28" t="str">
        <f>VLOOKUP(N4982,'散件（更新）'!B:G,6,FALSE)</f>
        <v>网孔过滤器包胶组件，用206-1965-0112代替</v>
      </c>
      <c r="V4982" s="28" t="str">
        <f>VLOOKUP(N4982,'散件（更新）'!B:I,8,FALSE)</f>
        <v>6972200191656</v>
      </c>
    </row>
    <row r="4983" spans="1:22">
      <c r="A4983" s="57">
        <v>46169</v>
      </c>
      <c r="B4983" s="53" t="s">
        <v>2925</v>
      </c>
      <c r="C4983" s="27" t="str">
        <f>VLOOKUP(B4983,'大货清单（不定期按GOMS更新）'!A:H,8,0)</f>
        <v>107-19650007</v>
      </c>
      <c r="D4983" s="27" t="str">
        <f>VLOOKUP(B4983,'大货清单（不定期按GOMS更新）'!A:C,3,0)</f>
        <v>ZB1965-07</v>
      </c>
      <c r="E4983" s="27" t="str">
        <f>VLOOKUP(B4983,'大货清单（不定期按GOMS更新）'!A:H,4,0)</f>
        <v>GB</v>
      </c>
      <c r="F4983" s="27" t="str">
        <f>VLOOKUP(B4983,'大货清单（不定期按GOMS更新）'!A:H,2,0)</f>
        <v>PURE ONE S11 Basics</v>
      </c>
      <c r="G4983" s="28">
        <f>VLOOKUP(B4983,'大货清单（不定期按GOMS更新）'!A:I,9,FALSE)</f>
        <v>6972200196873</v>
      </c>
      <c r="H4983" s="27" t="str">
        <f>VLOOKUP(B4983,'大货清单（不定期按GOMS更新）'!A:H,7,0)</f>
        <v>Dark Grey</v>
      </c>
      <c r="I4983" s="27" t="str">
        <f>VLOOKUP(B4983,'大货清单（不定期按GOMS更新）'!A:F,6,FALSE)</f>
        <v>PHASEOUT</v>
      </c>
      <c r="J4983" s="27" t="str">
        <f>VLOOKUP(B4983,'大货清单（不定期按GOMS更新）'!A:K,11,FALSE)</f>
        <v>4.75</v>
      </c>
      <c r="K4983" s="27" t="str">
        <f>VLOOKUP(B4983,'大货清单（不定期按GOMS更新）'!A:N,12,FALSE)</f>
        <v>756</v>
      </c>
      <c r="L4983" s="27" t="str">
        <f>VLOOKUP(B4983,'大货清单（不定期按GOMS更新）'!A:M,13,FALSE)</f>
        <v>157</v>
      </c>
      <c r="M4983" s="27" t="str">
        <f>VLOOKUP(B4983,'大货清单（不定期按GOMS更新）'!A:N,14,FALSE)</f>
        <v>308</v>
      </c>
      <c r="N4983" s="53" t="s">
        <v>1228</v>
      </c>
      <c r="O4983" s="27">
        <f>IFERROR(VLOOKUP(N4983,'散件迭代（不定期更新）'!C:J,8,FALSE),0)</f>
        <v>0</v>
      </c>
      <c r="P4983" s="27" t="str">
        <f>IFERROR(VLOOKUP(N4983,'散件（更新）'!B:H,3,FALSE),0)</f>
        <v>206-1756-0204</v>
      </c>
      <c r="Q4983" s="27" t="str">
        <f>VLOOKUP(N4983,'散件（更新）'!B:H,2,FALSE)</f>
        <v>114-17560204</v>
      </c>
      <c r="R4983" s="27" t="str">
        <f>VLOOKUP(N4983,'散件（更新）'!B:H,7,FALSE)</f>
        <v>FILTER</v>
      </c>
      <c r="S4983" s="27" t="str">
        <f>VLOOKUP(N4983,'散件（更新）'!B:E,4,FALSE)</f>
        <v>https://tineco-yxzt.oss-accelerate.aliyuncs.com/product/114-17560204.jpg</v>
      </c>
      <c r="T4983" s="27" t="s">
        <v>8759</v>
      </c>
      <c r="U4983" s="28" t="str">
        <f>VLOOKUP(N4983,'散件（更新）'!B:G,6,FALSE)</f>
        <v>ZB1756 进风滤棉组件</v>
      </c>
      <c r="V4983" s="28" t="str">
        <f>VLOOKUP(N4983,'散件（更新）'!B:I,8,FALSE)</f>
        <v>6972200191182</v>
      </c>
    </row>
    <row r="4984" spans="1:22">
      <c r="A4984" s="57">
        <v>46169</v>
      </c>
      <c r="B4984" s="53" t="s">
        <v>2925</v>
      </c>
      <c r="C4984" s="27" t="str">
        <f>VLOOKUP(B4984,'大货清单（不定期按GOMS更新）'!A:H,8,0)</f>
        <v>107-19650007</v>
      </c>
      <c r="D4984" s="27" t="str">
        <f>VLOOKUP(B4984,'大货清单（不定期按GOMS更新）'!A:C,3,0)</f>
        <v>ZB1965-07</v>
      </c>
      <c r="E4984" s="27" t="str">
        <f>VLOOKUP(B4984,'大货清单（不定期按GOMS更新）'!A:H,4,0)</f>
        <v>GB</v>
      </c>
      <c r="F4984" s="27" t="str">
        <f>VLOOKUP(B4984,'大货清单（不定期按GOMS更新）'!A:H,2,0)</f>
        <v>PURE ONE S11 Basics</v>
      </c>
      <c r="G4984" s="28">
        <f>VLOOKUP(B4984,'大货清单（不定期按GOMS更新）'!A:I,9,FALSE)</f>
        <v>6972200196873</v>
      </c>
      <c r="H4984" s="27" t="str">
        <f>VLOOKUP(B4984,'大货清单（不定期按GOMS更新）'!A:H,7,0)</f>
        <v>Dark Grey</v>
      </c>
      <c r="I4984" s="27" t="str">
        <f>VLOOKUP(B4984,'大货清单（不定期按GOMS更新）'!A:F,6,FALSE)</f>
        <v>PHASEOUT</v>
      </c>
      <c r="J4984" s="27" t="str">
        <f>VLOOKUP(B4984,'大货清单（不定期按GOMS更新）'!A:K,11,FALSE)</f>
        <v>4.75</v>
      </c>
      <c r="K4984" s="27" t="str">
        <f>VLOOKUP(B4984,'大货清单（不定期按GOMS更新）'!A:N,12,FALSE)</f>
        <v>756</v>
      </c>
      <c r="L4984" s="27" t="str">
        <f>VLOOKUP(B4984,'大货清单（不定期按GOMS更新）'!A:M,13,FALSE)</f>
        <v>157</v>
      </c>
      <c r="M4984" s="27" t="str">
        <f>VLOOKUP(B4984,'大货清单（不定期按GOMS更新）'!A:N,14,FALSE)</f>
        <v>308</v>
      </c>
      <c r="N4984" s="53" t="s">
        <v>1281</v>
      </c>
      <c r="O4984" s="27">
        <f>IFERROR(VLOOKUP(N4984,'散件迭代（不定期更新）'!C:J,8,FALSE),0)</f>
        <v>0</v>
      </c>
      <c r="P4984" s="27" t="str">
        <f>IFERROR(VLOOKUP(N4984,'散件（更新）'!B:H,3,FALSE),0)</f>
        <v>206-1769-0014</v>
      </c>
      <c r="Q4984" s="27" t="str">
        <f>VLOOKUP(N4984,'散件（更新）'!B:H,2,FALSE)</f>
        <v>114-17690014</v>
      </c>
      <c r="R4984" s="27" t="str">
        <f>VLOOKUP(N4984,'散件（更新）'!B:H,7,FALSE)</f>
        <v>wall accessory holder</v>
      </c>
      <c r="S4984" s="27" t="str">
        <f>VLOOKUP(N4984,'散件（更新）'!B:E,4,FALSE)</f>
        <v>https://tineco-yxzt.oss-accelerate.aliyuncs.com/product/114-17690014.jpg</v>
      </c>
      <c r="T4984" s="27" t="s">
        <v>8759</v>
      </c>
      <c r="U4984" s="28" t="str">
        <f>VLOOKUP(N4984,'散件（更新）'!B:G,6,FALSE)</f>
        <v>附件延展架 墙挂版</v>
      </c>
      <c r="V4984" s="28" t="str">
        <f>VLOOKUP(N4984,'散件（更新）'!B:I,8,FALSE)</f>
        <v>6972200191199</v>
      </c>
    </row>
    <row r="4985" spans="1:22">
      <c r="A4985" s="57">
        <v>46169</v>
      </c>
      <c r="B4985" s="53" t="s">
        <v>2925</v>
      </c>
      <c r="C4985" s="27" t="str">
        <f>VLOOKUP(B4985,'大货清单（不定期按GOMS更新）'!A:H,8,0)</f>
        <v>107-19650007</v>
      </c>
      <c r="D4985" s="27" t="str">
        <f>VLOOKUP(B4985,'大货清单（不定期按GOMS更新）'!A:C,3,0)</f>
        <v>ZB1965-07</v>
      </c>
      <c r="E4985" s="27" t="str">
        <f>VLOOKUP(B4985,'大货清单（不定期按GOMS更新）'!A:H,4,0)</f>
        <v>GB</v>
      </c>
      <c r="F4985" s="27" t="str">
        <f>VLOOKUP(B4985,'大货清单（不定期按GOMS更新）'!A:H,2,0)</f>
        <v>PURE ONE S11 Basics</v>
      </c>
      <c r="G4985" s="28">
        <f>VLOOKUP(B4985,'大货清单（不定期按GOMS更新）'!A:I,9,FALSE)</f>
        <v>6972200196873</v>
      </c>
      <c r="H4985" s="27" t="str">
        <f>VLOOKUP(B4985,'大货清单（不定期按GOMS更新）'!A:H,7,0)</f>
        <v>Dark Grey</v>
      </c>
      <c r="I4985" s="27" t="str">
        <f>VLOOKUP(B4985,'大货清单（不定期按GOMS更新）'!A:F,6,FALSE)</f>
        <v>PHASEOUT</v>
      </c>
      <c r="J4985" s="27" t="str">
        <f>VLOOKUP(B4985,'大货清单（不定期按GOMS更新）'!A:K,11,FALSE)</f>
        <v>4.75</v>
      </c>
      <c r="K4985" s="27" t="str">
        <f>VLOOKUP(B4985,'大货清单（不定期按GOMS更新）'!A:N,12,FALSE)</f>
        <v>756</v>
      </c>
      <c r="L4985" s="27" t="str">
        <f>VLOOKUP(B4985,'大货清单（不定期按GOMS更新）'!A:M,13,FALSE)</f>
        <v>157</v>
      </c>
      <c r="M4985" s="27" t="str">
        <f>VLOOKUP(B4985,'大货清单（不定期按GOMS更新）'!A:N,14,FALSE)</f>
        <v>308</v>
      </c>
      <c r="N4985" s="53" t="s">
        <v>1289</v>
      </c>
      <c r="O4985" s="27" t="str">
        <f>IFERROR(VLOOKUP(N4985,'散件迭代（不定期更新）'!C:J,8,FALSE),0)</f>
        <v>A38</v>
      </c>
      <c r="P4985" s="27" t="str">
        <f>IFERROR(VLOOKUP(N4985,'散件（更新）'!B:H,3,FALSE),0)</f>
        <v>206-1769-0254</v>
      </c>
      <c r="Q4985" s="27" t="str">
        <f>VLOOKUP(N4985,'散件（更新）'!B:H,2,FALSE)</f>
        <v>114-17690254</v>
      </c>
      <c r="R4985" s="27" t="str">
        <f>VLOOKUP(N4985,'散件（更新）'!B:H,7,FALSE)</f>
        <v>Pre-filter Cleaning Tool</v>
      </c>
      <c r="S4985" s="27" t="str">
        <f>VLOOKUP(N4985,'散件（更新）'!B:E,4,FALSE)</f>
        <v>https://tineco-yxzt.oss-accelerate.aliyuncs.com/product/114-17690254.jpg</v>
      </c>
      <c r="T4985" s="27" t="s">
        <v>8759</v>
      </c>
      <c r="U4985" s="28" t="str">
        <f>VLOOKUP(N4985,'散件（更新）'!B:G,6,FALSE)</f>
        <v xml:space="preserve">ZB1769B 滤芯清洁刷 </v>
      </c>
      <c r="V4985" s="28" t="str">
        <f>VLOOKUP(N4985,'散件（更新）'!B:I,8,FALSE)</f>
        <v>6972200191175</v>
      </c>
    </row>
    <row r="4986" spans="1:22">
      <c r="A4986" s="57">
        <v>46169</v>
      </c>
      <c r="B4986" s="53" t="s">
        <v>2925</v>
      </c>
      <c r="C4986" s="27" t="str">
        <f>VLOOKUP(B4986,'大货清单（不定期按GOMS更新）'!A:H,8,0)</f>
        <v>107-19650007</v>
      </c>
      <c r="D4986" s="27" t="str">
        <f>VLOOKUP(B4986,'大货清单（不定期按GOMS更新）'!A:C,3,0)</f>
        <v>ZB1965-07</v>
      </c>
      <c r="E4986" s="27" t="str">
        <f>VLOOKUP(B4986,'大货清单（不定期按GOMS更新）'!A:H,4,0)</f>
        <v>GB</v>
      </c>
      <c r="F4986" s="27" t="str">
        <f>VLOOKUP(B4986,'大货清单（不定期按GOMS更新）'!A:H,2,0)</f>
        <v>PURE ONE S11 Basics</v>
      </c>
      <c r="G4986" s="28">
        <f>VLOOKUP(B4986,'大货清单（不定期按GOMS更新）'!A:I,9,FALSE)</f>
        <v>6972200196873</v>
      </c>
      <c r="H4986" s="27" t="str">
        <f>VLOOKUP(B4986,'大货清单（不定期按GOMS更新）'!A:H,7,0)</f>
        <v>Dark Grey</v>
      </c>
      <c r="I4986" s="27" t="str">
        <f>VLOOKUP(B4986,'大货清单（不定期按GOMS更新）'!A:F,6,FALSE)</f>
        <v>PHASEOUT</v>
      </c>
      <c r="J4986" s="27" t="str">
        <f>VLOOKUP(B4986,'大货清单（不定期按GOMS更新）'!A:K,11,FALSE)</f>
        <v>4.75</v>
      </c>
      <c r="K4986" s="27" t="str">
        <f>VLOOKUP(B4986,'大货清单（不定期按GOMS更新）'!A:N,12,FALSE)</f>
        <v>756</v>
      </c>
      <c r="L4986" s="27" t="str">
        <f>VLOOKUP(B4986,'大货清单（不定期按GOMS更新）'!A:M,13,FALSE)</f>
        <v>157</v>
      </c>
      <c r="M4986" s="27" t="str">
        <f>VLOOKUP(B4986,'大货清单（不定期按GOMS更新）'!A:N,14,FALSE)</f>
        <v>308</v>
      </c>
      <c r="N4986" s="53" t="s">
        <v>252</v>
      </c>
      <c r="O4986" s="27">
        <f>IFERROR(VLOOKUP(N4986,'散件迭代（不定期更新）'!C:J,8,FALSE),0)</f>
        <v>0</v>
      </c>
      <c r="P4986" s="27" t="str">
        <f>IFERROR(VLOOKUP(N4986,'散件（更新）'!B:H,3,FALSE),0)</f>
        <v>206-1769-0233</v>
      </c>
      <c r="Q4986" s="27" t="str">
        <f>VLOOKUP(N4986,'散件（更新）'!B:H,2,FALSE)</f>
        <v>114-17690233</v>
      </c>
      <c r="R4986" s="27" t="str">
        <f>VLOOKUP(N4986,'散件（更新）'!B:H,7,FALSE)</f>
        <v>Hair cleaning tool</v>
      </c>
      <c r="S4986" s="27" t="str">
        <f>VLOOKUP(N4986,'散件（更新）'!B:E,4,FALSE)</f>
        <v>https://tineco-yxzt.oss-accelerate.aliyuncs.com/product/114-17690233.png</v>
      </c>
      <c r="T4986" s="27" t="s">
        <v>8759</v>
      </c>
      <c r="U4986" s="28" t="str">
        <f>VLOOKUP(N4986,'散件（更新）'!B:G,6,FALSE)</f>
        <v>ZB1769B 清洁刷植毛组件</v>
      </c>
      <c r="V4986" s="28" t="str">
        <f>VLOOKUP(N4986,'散件（更新）'!B:I,8,FALSE)</f>
        <v>6972200191151</v>
      </c>
    </row>
    <row r="4987" spans="1:22">
      <c r="A4987" s="57">
        <v>46169</v>
      </c>
      <c r="B4987" s="53" t="s">
        <v>2925</v>
      </c>
      <c r="C4987" s="27" t="str">
        <f>VLOOKUP(B4987,'大货清单（不定期按GOMS更新）'!A:H,8,0)</f>
        <v>107-19650007</v>
      </c>
      <c r="D4987" s="27" t="str">
        <f>VLOOKUP(B4987,'大货清单（不定期按GOMS更新）'!A:C,3,0)</f>
        <v>ZB1965-07</v>
      </c>
      <c r="E4987" s="27" t="str">
        <f>VLOOKUP(B4987,'大货清单（不定期按GOMS更新）'!A:H,4,0)</f>
        <v>GB</v>
      </c>
      <c r="F4987" s="27" t="str">
        <f>VLOOKUP(B4987,'大货清单（不定期按GOMS更新）'!A:H,2,0)</f>
        <v>PURE ONE S11 Basics</v>
      </c>
      <c r="G4987" s="28">
        <f>VLOOKUP(B4987,'大货清单（不定期按GOMS更新）'!A:I,9,FALSE)</f>
        <v>6972200196873</v>
      </c>
      <c r="H4987" s="27" t="str">
        <f>VLOOKUP(B4987,'大货清单（不定期按GOMS更新）'!A:H,7,0)</f>
        <v>Dark Grey</v>
      </c>
      <c r="I4987" s="27" t="str">
        <f>VLOOKUP(B4987,'大货清单（不定期按GOMS更新）'!A:F,6,FALSE)</f>
        <v>PHASEOUT</v>
      </c>
      <c r="J4987" s="27" t="str">
        <f>VLOOKUP(B4987,'大货清单（不定期按GOMS更新）'!A:K,11,FALSE)</f>
        <v>4.75</v>
      </c>
      <c r="K4987" s="27" t="str">
        <f>VLOOKUP(B4987,'大货清单（不定期按GOMS更新）'!A:N,12,FALSE)</f>
        <v>756</v>
      </c>
      <c r="L4987" s="27" t="str">
        <f>VLOOKUP(B4987,'大货清单（不定期按GOMS更新）'!A:M,13,FALSE)</f>
        <v>157</v>
      </c>
      <c r="M4987" s="27" t="str">
        <f>VLOOKUP(B4987,'大货清单（不定期按GOMS更新）'!A:N,14,FALSE)</f>
        <v>308</v>
      </c>
      <c r="N4987" s="53" t="s">
        <v>1339</v>
      </c>
      <c r="O4987" s="27">
        <f>IFERROR(VLOOKUP(N4987,'散件迭代（不定期更新）'!C:J,8,FALSE),0)</f>
        <v>0</v>
      </c>
      <c r="P4987" s="27" t="str">
        <f>IFERROR(VLOOKUP(N4987,'散件（更新）'!B:H,3,FALSE),0)</f>
        <v>206-1676-0003</v>
      </c>
      <c r="Q4987" s="27" t="str">
        <f>VLOOKUP(N4987,'散件（更新）'!B:H,2,FALSE)</f>
        <v>114-16760003</v>
      </c>
      <c r="R4987" s="27" t="str">
        <f>VLOOKUP(N4987,'散件（更新）'!B:H,7,FALSE)</f>
        <v>Brush Cover</v>
      </c>
      <c r="S4987" s="27" t="str">
        <f>VLOOKUP(N4987,'散件（更新）'!B:E,4,FALSE)</f>
        <v>https://tineco-yxzt.oss-accelerate.aliyuncs.com/20231219/9VSBC111100_1702948060830.png</v>
      </c>
      <c r="T4987" s="27" t="s">
        <v>8759</v>
      </c>
      <c r="U4987" s="28" t="str">
        <f>VLOOKUP(N4987,'散件（更新）'!B:G,6,FALSE)</f>
        <v>FB1676 滚刷释放盖板</v>
      </c>
      <c r="V4987" s="28" t="str">
        <f>VLOOKUP(N4987,'散件（更新）'!B:I,8,FALSE)</f>
        <v>6972200195685</v>
      </c>
    </row>
    <row r="4988" spans="1:22">
      <c r="A4988" s="57">
        <v>46169</v>
      </c>
      <c r="B4988" s="53" t="s">
        <v>2925</v>
      </c>
      <c r="C4988" s="27" t="str">
        <f>VLOOKUP(B4988,'大货清单（不定期按GOMS更新）'!A:H,8,0)</f>
        <v>107-19650007</v>
      </c>
      <c r="D4988" s="27" t="str">
        <f>VLOOKUP(B4988,'大货清单（不定期按GOMS更新）'!A:C,3,0)</f>
        <v>ZB1965-07</v>
      </c>
      <c r="E4988" s="27" t="str">
        <f>VLOOKUP(B4988,'大货清单（不定期按GOMS更新）'!A:H,4,0)</f>
        <v>GB</v>
      </c>
      <c r="F4988" s="27" t="str">
        <f>VLOOKUP(B4988,'大货清单（不定期按GOMS更新）'!A:H,2,0)</f>
        <v>PURE ONE S11 Basics</v>
      </c>
      <c r="G4988" s="28">
        <f>VLOOKUP(B4988,'大货清单（不定期按GOMS更新）'!A:I,9,FALSE)</f>
        <v>6972200196873</v>
      </c>
      <c r="H4988" s="27" t="str">
        <f>VLOOKUP(B4988,'大货清单（不定期按GOMS更新）'!A:H,7,0)</f>
        <v>Dark Grey</v>
      </c>
      <c r="I4988" s="27" t="str">
        <f>VLOOKUP(B4988,'大货清单（不定期按GOMS更新）'!A:F,6,FALSE)</f>
        <v>PHASEOUT</v>
      </c>
      <c r="J4988" s="27" t="str">
        <f>VLOOKUP(B4988,'大货清单（不定期按GOMS更新）'!A:K,11,FALSE)</f>
        <v>4.75</v>
      </c>
      <c r="K4988" s="27" t="str">
        <f>VLOOKUP(B4988,'大货清单（不定期按GOMS更新）'!A:N,12,FALSE)</f>
        <v>756</v>
      </c>
      <c r="L4988" s="27" t="str">
        <f>VLOOKUP(B4988,'大货清单（不定期按GOMS更新）'!A:M,13,FALSE)</f>
        <v>157</v>
      </c>
      <c r="M4988" s="27" t="str">
        <f>VLOOKUP(B4988,'大货清单（不定期按GOMS更新）'!A:N,14,FALSE)</f>
        <v>308</v>
      </c>
      <c r="N4988" s="53" t="s">
        <v>1393</v>
      </c>
      <c r="O4988" s="27" t="str">
        <f>IFERROR(VLOOKUP(N4988,'散件迭代（不定期更新）'!C:J,8,FALSE),0)</f>
        <v>A19</v>
      </c>
      <c r="P4988" s="27" t="str">
        <f>IFERROR(VLOOKUP(N4988,'散件（更新）'!B:H,3,FALSE),0)</f>
        <v>206-1873-2318</v>
      </c>
      <c r="Q4988" s="27" t="str">
        <f>VLOOKUP(N4988,'散件（更新）'!B:H,2,FALSE)</f>
        <v>114-18732318</v>
      </c>
      <c r="R4988" s="27" t="str">
        <f>VLOOKUP(N4988,'散件（更新）'!B:H,7,FALSE)</f>
        <v>Mini power brush</v>
      </c>
      <c r="S4988" s="27" t="str">
        <f>VLOOKUP(N4988,'散件（更新）'!B:E,4,FALSE)</f>
        <v>https://tineco-yxzt.oss-accelerate.aliyuncs.com/product/114-18732318.png</v>
      </c>
      <c r="T4988" s="27" t="s">
        <v>8759</v>
      </c>
      <c r="U4988" s="28" t="str">
        <f>VLOOKUP(N4988,'散件（更新）'!B:G,6,FALSE)</f>
        <v>FB1953A 小电动地刷胶袋组件带PTC</v>
      </c>
      <c r="V4988" s="28" t="str">
        <f>VLOOKUP(N4988,'散件（更新）'!B:I,8,FALSE)</f>
        <v>6972200193032</v>
      </c>
    </row>
    <row r="4989" spans="1:22">
      <c r="A4989" s="57">
        <v>46169</v>
      </c>
      <c r="B4989" s="53" t="s">
        <v>2925</v>
      </c>
      <c r="C4989" s="27" t="str">
        <f>VLOOKUP(B4989,'大货清单（不定期按GOMS更新）'!A:H,8,0)</f>
        <v>107-19650007</v>
      </c>
      <c r="D4989" s="27" t="str">
        <f>VLOOKUP(B4989,'大货清单（不定期按GOMS更新）'!A:C,3,0)</f>
        <v>ZB1965-07</v>
      </c>
      <c r="E4989" s="27" t="str">
        <f>VLOOKUP(B4989,'大货清单（不定期按GOMS更新）'!A:H,4,0)</f>
        <v>GB</v>
      </c>
      <c r="F4989" s="27" t="str">
        <f>VLOOKUP(B4989,'大货清单（不定期按GOMS更新）'!A:H,2,0)</f>
        <v>PURE ONE S11 Basics</v>
      </c>
      <c r="G4989" s="28">
        <f>VLOOKUP(B4989,'大货清单（不定期按GOMS更新）'!A:I,9,FALSE)</f>
        <v>6972200196873</v>
      </c>
      <c r="H4989" s="27" t="str">
        <f>VLOOKUP(B4989,'大货清单（不定期按GOMS更新）'!A:H,7,0)</f>
        <v>Dark Grey</v>
      </c>
      <c r="I4989" s="27" t="str">
        <f>VLOOKUP(B4989,'大货清单（不定期按GOMS更新）'!A:F,6,FALSE)</f>
        <v>PHASEOUT</v>
      </c>
      <c r="J4989" s="27" t="str">
        <f>VLOOKUP(B4989,'大货清单（不定期按GOMS更新）'!A:K,11,FALSE)</f>
        <v>4.75</v>
      </c>
      <c r="K4989" s="27" t="str">
        <f>VLOOKUP(B4989,'大货清单（不定期按GOMS更新）'!A:N,12,FALSE)</f>
        <v>756</v>
      </c>
      <c r="L4989" s="27" t="str">
        <f>VLOOKUP(B4989,'大货清单（不定期按GOMS更新）'!A:M,13,FALSE)</f>
        <v>157</v>
      </c>
      <c r="M4989" s="27" t="str">
        <f>VLOOKUP(B4989,'大货清单（不定期按GOMS更新）'!A:N,14,FALSE)</f>
        <v>308</v>
      </c>
      <c r="N4989" s="53" t="s">
        <v>1349</v>
      </c>
      <c r="O4989" s="27">
        <f>IFERROR(VLOOKUP(N4989,'散件迭代（不定期更新）'!C:J,8,FALSE),0)</f>
        <v>0</v>
      </c>
      <c r="P4989" s="27" t="str">
        <f>IFERROR(VLOOKUP(N4989,'散件（更新）'!B:H,3,FALSE),0)</f>
        <v>206-1965-0115</v>
      </c>
      <c r="Q4989" s="27" t="str">
        <f>VLOOKUP(N4989,'散件（更新）'!B:H,2,FALSE)</f>
        <v>114-19650115</v>
      </c>
      <c r="R4989" s="27" t="str">
        <f>VLOOKUP(N4989,'散件（更新）'!B:H,7,FALSE)</f>
        <v>Carpet brush</v>
      </c>
      <c r="S4989" s="27" t="str">
        <f>VLOOKUP(N4989,'散件（更新）'!B:E,4,FALSE)</f>
        <v>https://tineco-yxzt.oss-accelerate.aliyuncs.com/product/114-19650115.jpg</v>
      </c>
      <c r="T4989" s="27" t="s">
        <v>8759</v>
      </c>
      <c r="U4989" s="28" t="str">
        <f>VLOOKUP(N4989,'散件（更新）'!B:G,6,FALSE)</f>
        <v>FB1676G地刷组件（黑色按钮）</v>
      </c>
      <c r="V4989" s="28" t="str">
        <f>VLOOKUP(N4989,'散件（更新）'!B:I,8,FALSE)</f>
        <v>6972200192462</v>
      </c>
    </row>
    <row r="4990" spans="1:22">
      <c r="A4990" s="57">
        <v>46169</v>
      </c>
      <c r="B4990" s="53" t="s">
        <v>2925</v>
      </c>
      <c r="C4990" s="27" t="str">
        <f>VLOOKUP(B4990,'大货清单（不定期按GOMS更新）'!A:H,8,0)</f>
        <v>107-19650007</v>
      </c>
      <c r="D4990" s="27" t="str">
        <f>VLOOKUP(B4990,'大货清单（不定期按GOMS更新）'!A:C,3,0)</f>
        <v>ZB1965-07</v>
      </c>
      <c r="E4990" s="27" t="str">
        <f>VLOOKUP(B4990,'大货清单（不定期按GOMS更新）'!A:H,4,0)</f>
        <v>GB</v>
      </c>
      <c r="F4990" s="27" t="str">
        <f>VLOOKUP(B4990,'大货清单（不定期按GOMS更新）'!A:H,2,0)</f>
        <v>PURE ONE S11 Basics</v>
      </c>
      <c r="G4990" s="28">
        <f>VLOOKUP(B4990,'大货清单（不定期按GOMS更新）'!A:I,9,FALSE)</f>
        <v>6972200196873</v>
      </c>
      <c r="H4990" s="27" t="str">
        <f>VLOOKUP(B4990,'大货清单（不定期按GOMS更新）'!A:H,7,0)</f>
        <v>Dark Grey</v>
      </c>
      <c r="I4990" s="27" t="str">
        <f>VLOOKUP(B4990,'大货清单（不定期按GOMS更新）'!A:F,6,FALSE)</f>
        <v>PHASEOUT</v>
      </c>
      <c r="J4990" s="27" t="str">
        <f>VLOOKUP(B4990,'大货清单（不定期按GOMS更新）'!A:K,11,FALSE)</f>
        <v>4.75</v>
      </c>
      <c r="K4990" s="27" t="str">
        <f>VLOOKUP(B4990,'大货清单（不定期按GOMS更新）'!A:N,12,FALSE)</f>
        <v>756</v>
      </c>
      <c r="L4990" s="27" t="str">
        <f>VLOOKUP(B4990,'大货清单（不定期按GOMS更新）'!A:M,13,FALSE)</f>
        <v>157</v>
      </c>
      <c r="M4990" s="27" t="str">
        <f>VLOOKUP(B4990,'大货清单（不定期按GOMS更新）'!A:N,14,FALSE)</f>
        <v>308</v>
      </c>
      <c r="N4990" s="53" t="s">
        <v>1369</v>
      </c>
      <c r="O4990" s="27">
        <f>IFERROR(VLOOKUP(N4990,'散件迭代（不定期更新）'!C:J,8,FALSE),0)</f>
        <v>0</v>
      </c>
      <c r="P4990" s="27" t="str">
        <f>IFERROR(VLOOKUP(N4990,'散件（更新）'!B:H,3,FALSE),0)</f>
        <v>206-1873-0205</v>
      </c>
      <c r="Q4990" s="27" t="str">
        <f>VLOOKUP(N4990,'散件（更新）'!B:H,2,FALSE)</f>
        <v>114-18730205</v>
      </c>
      <c r="R4990" s="27" t="str">
        <f>VLOOKUP(N4990,'散件（更新）'!B:H,7,FALSE)</f>
        <v>Soft dusting brush</v>
      </c>
      <c r="S4990" s="27" t="str">
        <f>VLOOKUP(N4990,'散件（更新）'!B:E,4,FALSE)</f>
        <v>https://tineco-yxzt.oss-accelerate.aliyuncs.com/product/114-18730205.jpg</v>
      </c>
      <c r="T4990" s="27" t="s">
        <v>8759</v>
      </c>
      <c r="U4990" s="28" t="str">
        <f>VLOOKUP(N4990,'散件（更新）'!B:G,6,FALSE)</f>
        <v>AA1886家电刷</v>
      </c>
      <c r="V4990" s="28" t="str">
        <f>VLOOKUP(N4990,'散件（更新）'!B:I,8,FALSE)</f>
        <v>6972200191526</v>
      </c>
    </row>
    <row r="4991" spans="1:22">
      <c r="A4991" s="57">
        <v>46169</v>
      </c>
      <c r="B4991" s="53" t="s">
        <v>2925</v>
      </c>
      <c r="C4991" s="27" t="str">
        <f>VLOOKUP(B4991,'大货清单（不定期按GOMS更新）'!A:H,8,0)</f>
        <v>107-19650007</v>
      </c>
      <c r="D4991" s="27" t="str">
        <f>VLOOKUP(B4991,'大货清单（不定期按GOMS更新）'!A:C,3,0)</f>
        <v>ZB1965-07</v>
      </c>
      <c r="E4991" s="27" t="str">
        <f>VLOOKUP(B4991,'大货清单（不定期按GOMS更新）'!A:H,4,0)</f>
        <v>GB</v>
      </c>
      <c r="F4991" s="27" t="str">
        <f>VLOOKUP(B4991,'大货清单（不定期按GOMS更新）'!A:H,2,0)</f>
        <v>PURE ONE S11 Basics</v>
      </c>
      <c r="G4991" s="28">
        <f>VLOOKUP(B4991,'大货清单（不定期按GOMS更新）'!A:I,9,FALSE)</f>
        <v>6972200196873</v>
      </c>
      <c r="H4991" s="27" t="str">
        <f>VLOOKUP(B4991,'大货清单（不定期按GOMS更新）'!A:H,7,0)</f>
        <v>Dark Grey</v>
      </c>
      <c r="I4991" s="27" t="str">
        <f>VLOOKUP(B4991,'大货清单（不定期按GOMS更新）'!A:F,6,FALSE)</f>
        <v>PHASEOUT</v>
      </c>
      <c r="J4991" s="27" t="str">
        <f>VLOOKUP(B4991,'大货清单（不定期按GOMS更新）'!A:K,11,FALSE)</f>
        <v>4.75</v>
      </c>
      <c r="K4991" s="27" t="str">
        <f>VLOOKUP(B4991,'大货清单（不定期按GOMS更新）'!A:N,12,FALSE)</f>
        <v>756</v>
      </c>
      <c r="L4991" s="27" t="str">
        <f>VLOOKUP(B4991,'大货清单（不定期按GOMS更新）'!A:M,13,FALSE)</f>
        <v>157</v>
      </c>
      <c r="M4991" s="27" t="str">
        <f>VLOOKUP(B4991,'大货清单（不定期按GOMS更新）'!A:N,14,FALSE)</f>
        <v>308</v>
      </c>
      <c r="N4991" s="53" t="s">
        <v>483</v>
      </c>
      <c r="O4991" s="27">
        <f>IFERROR(VLOOKUP(N4991,'散件迭代（不定期更新）'!C:J,8,FALSE),0)</f>
        <v>0</v>
      </c>
      <c r="P4991" s="27" t="str">
        <f>IFERROR(VLOOKUP(N4991,'散件（更新）'!B:H,3,FALSE),0)</f>
        <v>206-1965-0004</v>
      </c>
      <c r="Q4991" s="27" t="str">
        <f>VLOOKUP(N4991,'散件（更新）'!B:H,2,FALSE)</f>
        <v>114-19650004</v>
      </c>
      <c r="R4991" s="27" t="str">
        <f>VLOOKUP(N4991,'散件（更新）'!B:H,7,FALSE)</f>
        <v>Dustbin</v>
      </c>
      <c r="S4991" s="27" t="str">
        <f>VLOOKUP(N4991,'散件（更新）'!B:E,4,FALSE)</f>
        <v>https://tineco-yxzt.oss-accelerate.aliyuncs.com/product/114-19650004.jpg</v>
      </c>
      <c r="T4991" s="27" t="s">
        <v>8759</v>
      </c>
      <c r="U4991" s="28" t="str">
        <f>VLOOKUP(N4991,'散件（更新）'!B:G,6,FALSE)</f>
        <v>尘桶组件（带支架灰色）</v>
      </c>
      <c r="V4991" s="28" t="str">
        <f>VLOOKUP(N4991,'散件（更新）'!B:I,8,FALSE)</f>
        <v>6972200190994</v>
      </c>
    </row>
    <row r="4992" spans="1:22">
      <c r="A4992" s="57">
        <v>46169</v>
      </c>
      <c r="B4992" s="53" t="s">
        <v>2925</v>
      </c>
      <c r="C4992" s="27" t="str">
        <f>VLOOKUP(B4992,'大货清单（不定期按GOMS更新）'!A:H,8,0)</f>
        <v>107-19650007</v>
      </c>
      <c r="D4992" s="27" t="str">
        <f>VLOOKUP(B4992,'大货清单（不定期按GOMS更新）'!A:C,3,0)</f>
        <v>ZB1965-07</v>
      </c>
      <c r="E4992" s="27" t="str">
        <f>VLOOKUP(B4992,'大货清单（不定期按GOMS更新）'!A:H,4,0)</f>
        <v>GB</v>
      </c>
      <c r="F4992" s="27" t="str">
        <f>VLOOKUP(B4992,'大货清单（不定期按GOMS更新）'!A:H,2,0)</f>
        <v>PURE ONE S11 Basics</v>
      </c>
      <c r="G4992" s="28">
        <f>VLOOKUP(B4992,'大货清单（不定期按GOMS更新）'!A:I,9,FALSE)</f>
        <v>6972200196873</v>
      </c>
      <c r="H4992" s="27" t="str">
        <f>VLOOKUP(B4992,'大货清单（不定期按GOMS更新）'!A:H,7,0)</f>
        <v>Dark Grey</v>
      </c>
      <c r="I4992" s="27" t="str">
        <f>VLOOKUP(B4992,'大货清单（不定期按GOMS更新）'!A:F,6,FALSE)</f>
        <v>PHASEOUT</v>
      </c>
      <c r="J4992" s="27" t="str">
        <f>VLOOKUP(B4992,'大货清单（不定期按GOMS更新）'!A:K,11,FALSE)</f>
        <v>4.75</v>
      </c>
      <c r="K4992" s="27" t="str">
        <f>VLOOKUP(B4992,'大货清单（不定期按GOMS更新）'!A:N,12,FALSE)</f>
        <v>756</v>
      </c>
      <c r="L4992" s="27" t="str">
        <f>VLOOKUP(B4992,'大货清单（不定期按GOMS更新）'!A:M,13,FALSE)</f>
        <v>157</v>
      </c>
      <c r="M4992" s="27" t="str">
        <f>VLOOKUP(B4992,'大货清单（不定期按GOMS更新）'!A:N,14,FALSE)</f>
        <v>308</v>
      </c>
      <c r="N4992" s="53" t="s">
        <v>1363</v>
      </c>
      <c r="O4992" s="27" t="str">
        <f>IFERROR(VLOOKUP(N4992,'散件迭代（不定期更新）'!C:J,8,FALSE),0)</f>
        <v>A12</v>
      </c>
      <c r="P4992" s="27" t="str">
        <f>IFERROR(VLOOKUP(N4992,'散件（更新）'!B:H,3,FALSE),0)</f>
        <v>206-1873-0010</v>
      </c>
      <c r="Q4992" s="27" t="str">
        <f>VLOOKUP(N4992,'散件（更新）'!B:H,2,FALSE)</f>
        <v>114-18730010</v>
      </c>
      <c r="R4992" s="27" t="str">
        <f>VLOOKUP(N4992,'散件（更新）'!B:H,7,FALSE)</f>
        <v>Accessory Kit</v>
      </c>
      <c r="S4992" s="27" t="str">
        <f>VLOOKUP(N4992,'散件（更新）'!B:E,4,FALSE)</f>
        <v>https://tineco-yxzt.oss-accelerate.aliyuncs.com/product/114-18730010.jpg</v>
      </c>
      <c r="T4992" s="27" t="s">
        <v>8759</v>
      </c>
      <c r="U4992" s="28" t="str">
        <f>VLOOKUP(N4992,'散件（更新）'!B:G,6,FALSE)</f>
        <v>附件套装(家电刷组件+伸缩扁吸组件+转折管组件+伸缩软管组件)</v>
      </c>
      <c r="V4992" s="28" t="str">
        <f>VLOOKUP(N4992,'散件（更新）'!B:I,8,FALSE)</f>
        <v>6972200191519</v>
      </c>
    </row>
    <row r="4993" spans="1:22">
      <c r="A4993" s="57">
        <v>46169</v>
      </c>
      <c r="B4993" s="53" t="s">
        <v>2925</v>
      </c>
      <c r="C4993" s="27" t="str">
        <f>VLOOKUP(B4993,'大货清单（不定期按GOMS更新）'!A:H,8,0)</f>
        <v>107-19650007</v>
      </c>
      <c r="D4993" s="27" t="str">
        <f>VLOOKUP(B4993,'大货清单（不定期按GOMS更新）'!A:C,3,0)</f>
        <v>ZB1965-07</v>
      </c>
      <c r="E4993" s="27" t="str">
        <f>VLOOKUP(B4993,'大货清单（不定期按GOMS更新）'!A:H,4,0)</f>
        <v>GB</v>
      </c>
      <c r="F4993" s="27" t="str">
        <f>VLOOKUP(B4993,'大货清单（不定期按GOMS更新）'!A:H,2,0)</f>
        <v>PURE ONE S11 Basics</v>
      </c>
      <c r="G4993" s="28">
        <f>VLOOKUP(B4993,'大货清单（不定期按GOMS更新）'!A:I,9,FALSE)</f>
        <v>6972200196873</v>
      </c>
      <c r="H4993" s="27" t="str">
        <f>VLOOKUP(B4993,'大货清单（不定期按GOMS更新）'!A:H,7,0)</f>
        <v>Dark Grey</v>
      </c>
      <c r="I4993" s="27" t="str">
        <f>VLOOKUP(B4993,'大货清单（不定期按GOMS更新）'!A:F,6,FALSE)</f>
        <v>PHASEOUT</v>
      </c>
      <c r="J4993" s="27" t="str">
        <f>VLOOKUP(B4993,'大货清单（不定期按GOMS更新）'!A:K,11,FALSE)</f>
        <v>4.75</v>
      </c>
      <c r="K4993" s="27" t="str">
        <f>VLOOKUP(B4993,'大货清单（不定期按GOMS更新）'!A:N,12,FALSE)</f>
        <v>756</v>
      </c>
      <c r="L4993" s="27" t="str">
        <f>VLOOKUP(B4993,'大货清单（不定期按GOMS更新）'!A:M,13,FALSE)</f>
        <v>157</v>
      </c>
      <c r="M4993" s="27" t="str">
        <f>VLOOKUP(B4993,'大货清单（不定期按GOMS更新）'!A:N,14,FALSE)</f>
        <v>308</v>
      </c>
      <c r="N4993" s="53" t="s">
        <v>1360</v>
      </c>
      <c r="O4993" s="27">
        <f>IFERROR(VLOOKUP(N4993,'散件迭代（不定期更新）'!C:J,8,FALSE),0)</f>
        <v>0</v>
      </c>
      <c r="P4993" s="27" t="str">
        <f>IFERROR(VLOOKUP(N4993,'散件（更新）'!B:H,3,FALSE),0)</f>
        <v>206-1965-0201</v>
      </c>
      <c r="Q4993" s="27" t="str">
        <f>VLOOKUP(N4993,'散件（更新）'!B:H,2,FALSE)</f>
        <v>114-19650201</v>
      </c>
      <c r="R4993" s="27" t="str">
        <f>VLOOKUP(N4993,'散件（更新）'!B:H,7,FALSE)</f>
        <v>Main Body</v>
      </c>
      <c r="S4993" s="27" t="str">
        <f>VLOOKUP(N4993,'散件（更新）'!B:E,4,FALSE)</f>
        <v>https://tineco-yxzt.oss-accelerate.aliyuncs.com/product/114-19650201.jpg</v>
      </c>
      <c r="T4993" s="27" t="s">
        <v>8759</v>
      </c>
      <c r="U4993" s="28" t="str">
        <f>VLOOKUP(N4993,'散件（更新）'!B:G,6,FALSE)</f>
        <v>主体组件（高配散件专用）</v>
      </c>
      <c r="V4993" s="28" t="str">
        <f>VLOOKUP(N4993,'散件（更新）'!B:I,8,FALSE)</f>
        <v>6972200192448</v>
      </c>
    </row>
    <row r="4994" spans="1:22">
      <c r="A4994" s="57">
        <v>46169</v>
      </c>
      <c r="B4994" s="53" t="s">
        <v>2925</v>
      </c>
      <c r="C4994" s="27" t="str">
        <f>VLOOKUP(B4994,'大货清单（不定期按GOMS更新）'!A:H,8,0)</f>
        <v>107-19650007</v>
      </c>
      <c r="D4994" s="27" t="str">
        <f>VLOOKUP(B4994,'大货清单（不定期按GOMS更新）'!A:C,3,0)</f>
        <v>ZB1965-07</v>
      </c>
      <c r="E4994" s="27" t="str">
        <f>VLOOKUP(B4994,'大货清单（不定期按GOMS更新）'!A:H,4,0)</f>
        <v>GB</v>
      </c>
      <c r="F4994" s="27" t="str">
        <f>VLOOKUP(B4994,'大货清单（不定期按GOMS更新）'!A:H,2,0)</f>
        <v>PURE ONE S11 Basics</v>
      </c>
      <c r="G4994" s="28">
        <f>VLOOKUP(B4994,'大货清单（不定期按GOMS更新）'!A:I,9,FALSE)</f>
        <v>6972200196873</v>
      </c>
      <c r="H4994" s="27" t="str">
        <f>VLOOKUP(B4994,'大货清单（不定期按GOMS更新）'!A:H,7,0)</f>
        <v>Dark Grey</v>
      </c>
      <c r="I4994" s="27" t="str">
        <f>VLOOKUP(B4994,'大货清单（不定期按GOMS更新）'!A:F,6,FALSE)</f>
        <v>PHASEOUT</v>
      </c>
      <c r="J4994" s="27" t="str">
        <f>VLOOKUP(B4994,'大货清单（不定期按GOMS更新）'!A:K,11,FALSE)</f>
        <v>4.75</v>
      </c>
      <c r="K4994" s="27" t="str">
        <f>VLOOKUP(B4994,'大货清单（不定期按GOMS更新）'!A:N,12,FALSE)</f>
        <v>756</v>
      </c>
      <c r="L4994" s="27" t="str">
        <f>VLOOKUP(B4994,'大货清单（不定期按GOMS更新）'!A:M,13,FALSE)</f>
        <v>157</v>
      </c>
      <c r="M4994" s="27" t="str">
        <f>VLOOKUP(B4994,'大货清单（不定期按GOMS更新）'!A:N,14,FALSE)</f>
        <v>308</v>
      </c>
      <c r="N4994" s="53" t="s">
        <v>1341</v>
      </c>
      <c r="O4994" s="27" t="str">
        <f>IFERROR(VLOOKUP(N4994,'散件迭代（不定期更新）'!C:J,8,FALSE),0)</f>
        <v>A32</v>
      </c>
      <c r="P4994" s="27" t="str">
        <f>IFERROR(VLOOKUP(N4994,'散件（更新）'!B:H,3,FALSE),0)</f>
        <v>206-1965-0118</v>
      </c>
      <c r="Q4994" s="27" t="str">
        <f>VLOOKUP(N4994,'散件（更新）'!B:H,2,FALSE)</f>
        <v>114-19650118</v>
      </c>
      <c r="R4994" s="27" t="str">
        <f>VLOOKUP(N4994,'散件（更新）'!B:H,7,FALSE)</f>
        <v>Adapter</v>
      </c>
      <c r="S4994" s="27" t="str">
        <f>VLOOKUP(N4994,'散件（更新）'!B:E,4,FALSE)</f>
        <v>https://tineco-yxzt.oss-accelerate.aliyuncs.com/product/114-19650118.jpg</v>
      </c>
      <c r="T4994" s="27" t="s">
        <v>8759</v>
      </c>
      <c r="U4994" s="28" t="str">
        <f>VLOOKUP(N4994,'散件（更新）'!B:G,6,FALSE)</f>
        <v>BS轮充适配器组件</v>
      </c>
      <c r="V4994" s="28" t="str">
        <f>VLOOKUP(N4994,'散件（更新）'!B:I,8,FALSE)</f>
        <v>6972200192264</v>
      </c>
    </row>
    <row r="4995" spans="1:22">
      <c r="A4995" s="57">
        <v>46169</v>
      </c>
      <c r="B4995" s="53" t="s">
        <v>2925</v>
      </c>
      <c r="C4995" s="27" t="str">
        <f>VLOOKUP(B4995,'大货清单（不定期按GOMS更新）'!A:H,8,0)</f>
        <v>107-19650007</v>
      </c>
      <c r="D4995" s="27" t="str">
        <f>VLOOKUP(B4995,'大货清单（不定期按GOMS更新）'!A:C,3,0)</f>
        <v>ZB1965-07</v>
      </c>
      <c r="E4995" s="27" t="str">
        <f>VLOOKUP(B4995,'大货清单（不定期按GOMS更新）'!A:H,4,0)</f>
        <v>GB</v>
      </c>
      <c r="F4995" s="27" t="str">
        <f>VLOOKUP(B4995,'大货清单（不定期按GOMS更新）'!A:H,2,0)</f>
        <v>PURE ONE S11 Basics</v>
      </c>
      <c r="G4995" s="28">
        <f>VLOOKUP(B4995,'大货清单（不定期按GOMS更新）'!A:I,9,FALSE)</f>
        <v>6972200196873</v>
      </c>
      <c r="H4995" s="27" t="str">
        <f>VLOOKUP(B4995,'大货清单（不定期按GOMS更新）'!A:H,7,0)</f>
        <v>Dark Grey</v>
      </c>
      <c r="I4995" s="27" t="str">
        <f>VLOOKUP(B4995,'大货清单（不定期按GOMS更新）'!A:F,6,FALSE)</f>
        <v>PHASEOUT</v>
      </c>
      <c r="J4995" s="27" t="str">
        <f>VLOOKUP(B4995,'大货清单（不定期按GOMS更新）'!A:K,11,FALSE)</f>
        <v>4.75</v>
      </c>
      <c r="K4995" s="27" t="str">
        <f>VLOOKUP(B4995,'大货清单（不定期按GOMS更新）'!A:N,12,FALSE)</f>
        <v>756</v>
      </c>
      <c r="L4995" s="27" t="str">
        <f>VLOOKUP(B4995,'大货清单（不定期按GOMS更新）'!A:M,13,FALSE)</f>
        <v>157</v>
      </c>
      <c r="M4995" s="27" t="str">
        <f>VLOOKUP(B4995,'大货清单（不定期按GOMS更新）'!A:N,14,FALSE)</f>
        <v>308</v>
      </c>
      <c r="N4995" s="53" t="s">
        <v>1358</v>
      </c>
      <c r="O4995" s="27" t="str">
        <f>IFERROR(VLOOKUP(N4995,'散件迭代（不定期更新）'!C:J,8,FALSE),0)</f>
        <v>A33</v>
      </c>
      <c r="P4995" s="27" t="str">
        <f>IFERROR(VLOOKUP(N4995,'散件（更新）'!B:H,3,FALSE),0)</f>
        <v>206-1965-0202</v>
      </c>
      <c r="Q4995" s="27" t="str">
        <f>VLOOKUP(N4995,'散件（更新）'!B:H,2,FALSE)</f>
        <v>114-19650202</v>
      </c>
      <c r="R4995" s="27" t="str">
        <f>VLOOKUP(N4995,'散件（更新）'!B:H,7,FALSE)</f>
        <v>Battery</v>
      </c>
      <c r="S4995" s="27" t="str">
        <f>VLOOKUP(N4995,'散件（更新）'!B:E,4,FALSE)</f>
        <v>https://tineco-yxzt.oss-accelerate.aliyuncs.com/product/114-19650202.jpg</v>
      </c>
      <c r="T4995" s="27" t="s">
        <v>8759</v>
      </c>
      <c r="U4995" s="28" t="str">
        <f>VLOOKUP(N4995,'散件（更新）'!B:G,6,FALSE)</f>
        <v>电池包组件（灰2000mAH）</v>
      </c>
      <c r="V4995" s="28" t="str">
        <f>VLOOKUP(N4995,'散件（更新）'!B:I,8,FALSE)</f>
        <v>6972200192431</v>
      </c>
    </row>
    <row r="4996" spans="1:22">
      <c r="A4996" s="57">
        <v>46169</v>
      </c>
      <c r="B4996" s="53" t="s">
        <v>2925</v>
      </c>
      <c r="C4996" s="27" t="str">
        <f>VLOOKUP(B4996,'大货清单（不定期按GOMS更新）'!A:H,8,0)</f>
        <v>107-19650007</v>
      </c>
      <c r="D4996" s="27" t="str">
        <f>VLOOKUP(B4996,'大货清单（不定期按GOMS更新）'!A:C,3,0)</f>
        <v>ZB1965-07</v>
      </c>
      <c r="E4996" s="27" t="str">
        <f>VLOOKUP(B4996,'大货清单（不定期按GOMS更新）'!A:H,4,0)</f>
        <v>GB</v>
      </c>
      <c r="F4996" s="27" t="str">
        <f>VLOOKUP(B4996,'大货清单（不定期按GOMS更新）'!A:H,2,0)</f>
        <v>PURE ONE S11 Basics</v>
      </c>
      <c r="G4996" s="28">
        <f>VLOOKUP(B4996,'大货清单（不定期按GOMS更新）'!A:I,9,FALSE)</f>
        <v>6972200196873</v>
      </c>
      <c r="H4996" s="27" t="str">
        <f>VLOOKUP(B4996,'大货清单（不定期按GOMS更新）'!A:H,7,0)</f>
        <v>Dark Grey</v>
      </c>
      <c r="I4996" s="27" t="str">
        <f>VLOOKUP(B4996,'大货清单（不定期按GOMS更新）'!A:F,6,FALSE)</f>
        <v>PHASEOUT</v>
      </c>
      <c r="J4996" s="27" t="str">
        <f>VLOOKUP(B4996,'大货清单（不定期按GOMS更新）'!A:K,11,FALSE)</f>
        <v>4.75</v>
      </c>
      <c r="K4996" s="27" t="str">
        <f>VLOOKUP(B4996,'大货清单（不定期按GOMS更新）'!A:N,12,FALSE)</f>
        <v>756</v>
      </c>
      <c r="L4996" s="27" t="str">
        <f>VLOOKUP(B4996,'大货清单（不定期按GOMS更新）'!A:M,13,FALSE)</f>
        <v>157</v>
      </c>
      <c r="M4996" s="27" t="str">
        <f>VLOOKUP(B4996,'大货清单（不定期按GOMS更新）'!A:N,14,FALSE)</f>
        <v>308</v>
      </c>
      <c r="N4996" s="53" t="s">
        <v>1347</v>
      </c>
      <c r="O4996" s="27" t="str">
        <f>IFERROR(VLOOKUP(N4996,'散件迭代（不定期更新）'!C:J,8,FALSE),0)</f>
        <v>A45</v>
      </c>
      <c r="P4996" s="27" t="str">
        <f>IFERROR(VLOOKUP(N4996,'散件（更新）'!B:H,3,FALSE),0)</f>
        <v>206-1965-0116</v>
      </c>
      <c r="Q4996" s="27" t="str">
        <f>VLOOKUP(N4996,'散件（更新）'!B:H,2,FALSE)</f>
        <v>114-19650116</v>
      </c>
      <c r="R4996" s="27" t="str">
        <f>VLOOKUP(N4996,'散件（更新）'!B:H,7,FALSE)</f>
        <v>Wall-mounted dock</v>
      </c>
      <c r="S4996" s="27" t="str">
        <f>VLOOKUP(N4996,'散件（更新）'!B:E,4,FALSE)</f>
        <v>https://tineco-yxzt.oss-accelerate.aliyuncs.com/product/114-19650116.jpg</v>
      </c>
      <c r="T4996" s="27" t="s">
        <v>8759</v>
      </c>
      <c r="U4996" s="28" t="str">
        <f>VLOOKUP(N4996,'散件（更新）'!B:G,6,FALSE)</f>
        <v>墙壁挂架组件</v>
      </c>
      <c r="V4996" s="28" t="str">
        <f>VLOOKUP(N4996,'散件（更新）'!B:I,8,FALSE)</f>
        <v>6972200192479</v>
      </c>
    </row>
    <row r="4997" spans="1:22">
      <c r="A4997" s="57">
        <v>46169</v>
      </c>
      <c r="B4997" s="53" t="s">
        <v>2925</v>
      </c>
      <c r="C4997" s="27" t="str">
        <f>VLOOKUP(B4997,'大货清单（不定期按GOMS更新）'!A:H,8,0)</f>
        <v>107-19650007</v>
      </c>
      <c r="D4997" s="27" t="str">
        <f>VLOOKUP(B4997,'大货清单（不定期按GOMS更新）'!A:C,3,0)</f>
        <v>ZB1965-07</v>
      </c>
      <c r="E4997" s="27" t="str">
        <f>VLOOKUP(B4997,'大货清单（不定期按GOMS更新）'!A:H,4,0)</f>
        <v>GB</v>
      </c>
      <c r="F4997" s="27" t="str">
        <f>VLOOKUP(B4997,'大货清单（不定期按GOMS更新）'!A:H,2,0)</f>
        <v>PURE ONE S11 Basics</v>
      </c>
      <c r="G4997" s="28">
        <f>VLOOKUP(B4997,'大货清单（不定期按GOMS更新）'!A:I,9,FALSE)</f>
        <v>6972200196873</v>
      </c>
      <c r="H4997" s="27" t="str">
        <f>VLOOKUP(B4997,'大货清单（不定期按GOMS更新）'!A:H,7,0)</f>
        <v>Dark Grey</v>
      </c>
      <c r="I4997" s="27" t="str">
        <f>VLOOKUP(B4997,'大货清单（不定期按GOMS更新）'!A:F,6,FALSE)</f>
        <v>PHASEOUT</v>
      </c>
      <c r="J4997" s="27" t="str">
        <f>VLOOKUP(B4997,'大货清单（不定期按GOMS更新）'!A:K,11,FALSE)</f>
        <v>4.75</v>
      </c>
      <c r="K4997" s="27" t="str">
        <f>VLOOKUP(B4997,'大货清单（不定期按GOMS更新）'!A:N,12,FALSE)</f>
        <v>756</v>
      </c>
      <c r="L4997" s="27" t="str">
        <f>VLOOKUP(B4997,'大货清单（不定期按GOMS更新）'!A:M,13,FALSE)</f>
        <v>157</v>
      </c>
      <c r="M4997" s="27" t="str">
        <f>VLOOKUP(B4997,'大货清单（不定期按GOMS更新）'!A:N,14,FALSE)</f>
        <v>308</v>
      </c>
      <c r="N4997" s="53" t="s">
        <v>1390</v>
      </c>
      <c r="O4997" s="27">
        <f>IFERROR(VLOOKUP(N4997,'散件迭代（不定期更新）'!C:J,8,FALSE),0)</f>
        <v>0</v>
      </c>
      <c r="P4997" s="27" t="str">
        <f>IFERROR(VLOOKUP(N4997,'散件（更新）'!B:H,3,FALSE),0)</f>
        <v>206-1873-2333</v>
      </c>
      <c r="Q4997" s="27" t="str">
        <f>VLOOKUP(N4997,'散件（更新）'!B:H,2,FALSE)</f>
        <v>114-18732333</v>
      </c>
      <c r="R4997" s="27" t="str">
        <f>VLOOKUP(N4997,'散件（更新）'!B:H,7,FALSE)</f>
        <v>[EHA]Power brush release button + spring</v>
      </c>
      <c r="S4997" s="27" t="str">
        <f>VLOOKUP(N4997,'散件（更新）'!B:E,4,FALSE)</f>
        <v>https://tineco-yxzt.oss-accelerate.aliyuncs.com/20231219/9VSRB121100_1702948075363.png</v>
      </c>
      <c r="T4997" s="27" t="s">
        <v>8759</v>
      </c>
      <c r="U4997" s="28" t="str">
        <f>VLOOKUP(N4997,'散件（更新）'!B:G,6,FALSE)</f>
        <v>释放按钮+弹簧组件（散件专用）</v>
      </c>
      <c r="V4997" s="28" t="str">
        <f>VLOOKUP(N4997,'散件（更新）'!B:I,8,FALSE)</f>
        <v>6972200197429</v>
      </c>
    </row>
    <row r="4998" spans="1:22">
      <c r="A4998" s="57">
        <v>46169</v>
      </c>
      <c r="B4998" s="53" t="s">
        <v>2925</v>
      </c>
      <c r="C4998" s="27" t="str">
        <f>VLOOKUP(B4998,'大货清单（不定期按GOMS更新）'!A:H,8,0)</f>
        <v>107-19650007</v>
      </c>
      <c r="D4998" s="27" t="str">
        <f>VLOOKUP(B4998,'大货清单（不定期按GOMS更新）'!A:C,3,0)</f>
        <v>ZB1965-07</v>
      </c>
      <c r="E4998" s="27" t="str">
        <f>VLOOKUP(B4998,'大货清单（不定期按GOMS更新）'!A:H,4,0)</f>
        <v>GB</v>
      </c>
      <c r="F4998" s="27" t="str">
        <f>VLOOKUP(B4998,'大货清单（不定期按GOMS更新）'!A:H,2,0)</f>
        <v>PURE ONE S11 Basics</v>
      </c>
      <c r="G4998" s="28">
        <f>VLOOKUP(B4998,'大货清单（不定期按GOMS更新）'!A:I,9,FALSE)</f>
        <v>6972200196873</v>
      </c>
      <c r="H4998" s="27" t="str">
        <f>VLOOKUP(B4998,'大货清单（不定期按GOMS更新）'!A:H,7,0)</f>
        <v>Dark Grey</v>
      </c>
      <c r="I4998" s="27" t="str">
        <f>VLOOKUP(B4998,'大货清单（不定期按GOMS更新）'!A:F,6,FALSE)</f>
        <v>PHASEOUT</v>
      </c>
      <c r="J4998" s="27" t="str">
        <f>VLOOKUP(B4998,'大货清单（不定期按GOMS更新）'!A:K,11,FALSE)</f>
        <v>4.75</v>
      </c>
      <c r="K4998" s="27" t="str">
        <f>VLOOKUP(B4998,'大货清单（不定期按GOMS更新）'!A:N,12,FALSE)</f>
        <v>756</v>
      </c>
      <c r="L4998" s="27" t="str">
        <f>VLOOKUP(B4998,'大货清单（不定期按GOMS更新）'!A:M,13,FALSE)</f>
        <v>157</v>
      </c>
      <c r="M4998" s="27" t="str">
        <f>VLOOKUP(B4998,'大货清单（不定期按GOMS更新）'!A:N,14,FALSE)</f>
        <v>308</v>
      </c>
      <c r="N4998" s="53" t="s">
        <v>1225</v>
      </c>
      <c r="O4998" s="27">
        <f>IFERROR(VLOOKUP(N4998,'散件迭代（不定期更新）'!C:J,8,FALSE),0)</f>
        <v>0</v>
      </c>
      <c r="P4998" s="27" t="str">
        <f>IFERROR(VLOOKUP(N4998,'散件（更新）'!B:H,3,FALSE),0)</f>
        <v>206-1756-0099</v>
      </c>
      <c r="Q4998" s="27" t="str">
        <f>VLOOKUP(N4998,'散件（更新）'!B:H,2,FALSE)</f>
        <v>114-17560099</v>
      </c>
      <c r="R4998" s="27" t="str">
        <f>VLOOKUP(N4998,'散件（更新）'!B:H,7,FALSE)</f>
        <v>Repair Wheel</v>
      </c>
      <c r="S4998" s="27" t="str">
        <f>VLOOKUP(N4998,'散件（更新）'!B:E,4,FALSE)</f>
        <v>https://tineco-yxzt.oss-accelerate.aliyuncs.com/20231219/9VSRW100200_1702948075442.png</v>
      </c>
      <c r="T4998" s="27" t="s">
        <v>8759</v>
      </c>
      <c r="U4998" s="28" t="str">
        <f>VLOOKUP(N4998,'散件（更新）'!B:G,6,FALSE)</f>
        <v>地刷小轮+小轮轴组件</v>
      </c>
      <c r="V4998" s="28" t="str">
        <f>VLOOKUP(N4998,'散件（更新）'!B:I,8,FALSE)</f>
        <v>6972200194046</v>
      </c>
    </row>
    <row r="4999" spans="1:22">
      <c r="A4999" s="57">
        <v>46169</v>
      </c>
      <c r="B4999" s="53" t="s">
        <v>2925</v>
      </c>
      <c r="C4999" s="27" t="str">
        <f>VLOOKUP(B4999,'大货清单（不定期按GOMS更新）'!A:H,8,0)</f>
        <v>107-19650007</v>
      </c>
      <c r="D4999" s="27" t="str">
        <f>VLOOKUP(B4999,'大货清单（不定期按GOMS更新）'!A:C,3,0)</f>
        <v>ZB1965-07</v>
      </c>
      <c r="E4999" s="27" t="str">
        <f>VLOOKUP(B4999,'大货清单（不定期按GOMS更新）'!A:H,4,0)</f>
        <v>GB</v>
      </c>
      <c r="F4999" s="27" t="str">
        <f>VLOOKUP(B4999,'大货清单（不定期按GOMS更新）'!A:H,2,0)</f>
        <v>PURE ONE S11 Basics</v>
      </c>
      <c r="G4999" s="28">
        <f>VLOOKUP(B4999,'大货清单（不定期按GOMS更新）'!A:I,9,FALSE)</f>
        <v>6972200196873</v>
      </c>
      <c r="H4999" s="27" t="str">
        <f>VLOOKUP(B4999,'大货清单（不定期按GOMS更新）'!A:H,7,0)</f>
        <v>Dark Grey</v>
      </c>
      <c r="I4999" s="27" t="str">
        <f>VLOOKUP(B4999,'大货清单（不定期按GOMS更新）'!A:F,6,FALSE)</f>
        <v>PHASEOUT</v>
      </c>
      <c r="J4999" s="27" t="str">
        <f>VLOOKUP(B4999,'大货清单（不定期按GOMS更新）'!A:K,11,FALSE)</f>
        <v>4.75</v>
      </c>
      <c r="K4999" s="27" t="str">
        <f>VLOOKUP(B4999,'大货清单（不定期按GOMS更新）'!A:N,12,FALSE)</f>
        <v>756</v>
      </c>
      <c r="L4999" s="27" t="str">
        <f>VLOOKUP(B4999,'大货清单（不定期按GOMS更新）'!A:M,13,FALSE)</f>
        <v>157</v>
      </c>
      <c r="M4999" s="27" t="str">
        <f>VLOOKUP(B4999,'大货清单（不定期按GOMS更新）'!A:N,14,FALSE)</f>
        <v>308</v>
      </c>
      <c r="N4999" s="53" t="s">
        <v>404</v>
      </c>
      <c r="O4999" s="27">
        <f>IFERROR(VLOOKUP(N4999,'散件迭代（不定期更新）'!C:J,8,FALSE),0)</f>
        <v>0</v>
      </c>
      <c r="P4999" s="27" t="str">
        <f>IFERROR(VLOOKUP(N4999,'散件（更新）'!B:H,3,FALSE),0)</f>
        <v>206-1873-0220</v>
      </c>
      <c r="Q4999" s="27" t="str">
        <f>VLOOKUP(N4999,'散件（更新）'!B:H,2,FALSE)</f>
        <v>114-18730220</v>
      </c>
      <c r="R4999" s="27" t="str">
        <f>VLOOKUP(N4999,'散件（更新）'!B:H,7,FALSE)</f>
        <v>Screw assembly for wall-mounted dock</v>
      </c>
      <c r="S4999" s="27" t="str">
        <f>VLOOKUP(N4999,'散件（更新）'!B:E,4,FALSE)</f>
        <v>https://tineco-yxzt.oss-accelerate.aliyuncs.com/20231219/9VSSA121100_1702948075509.png</v>
      </c>
      <c r="T4999" s="27" t="s">
        <v>8759</v>
      </c>
      <c r="U4999" s="28" t="str">
        <f>VLOOKUP(N4999,'散件（更新）'!B:G,6,FALSE)</f>
        <v>壁钉组件</v>
      </c>
      <c r="V4999" s="28" t="str">
        <f>VLOOKUP(N4999,'散件（更新）'!B:I,8,FALSE)</f>
        <v>6972200191373</v>
      </c>
    </row>
    <row r="5000" spans="1:22">
      <c r="A5000" s="57">
        <v>46169</v>
      </c>
      <c r="B5000" s="53" t="s">
        <v>2925</v>
      </c>
      <c r="C5000" s="27" t="str">
        <f>VLOOKUP(B5000,'大货清单（不定期按GOMS更新）'!A:H,8,0)</f>
        <v>107-19650007</v>
      </c>
      <c r="D5000" s="27" t="str">
        <f>VLOOKUP(B5000,'大货清单（不定期按GOMS更新）'!A:C,3,0)</f>
        <v>ZB1965-07</v>
      </c>
      <c r="E5000" s="27" t="str">
        <f>VLOOKUP(B5000,'大货清单（不定期按GOMS更新）'!A:H,4,0)</f>
        <v>GB</v>
      </c>
      <c r="F5000" s="27" t="str">
        <f>VLOOKUP(B5000,'大货清单（不定期按GOMS更新）'!A:H,2,0)</f>
        <v>PURE ONE S11 Basics</v>
      </c>
      <c r="G5000" s="28">
        <f>VLOOKUP(B5000,'大货清单（不定期按GOMS更新）'!A:I,9,FALSE)</f>
        <v>6972200196873</v>
      </c>
      <c r="H5000" s="27" t="str">
        <f>VLOOKUP(B5000,'大货清单（不定期按GOMS更新）'!A:H,7,0)</f>
        <v>Dark Grey</v>
      </c>
      <c r="I5000" s="27" t="str">
        <f>VLOOKUP(B5000,'大货清单（不定期按GOMS更新）'!A:F,6,FALSE)</f>
        <v>PHASEOUT</v>
      </c>
      <c r="J5000" s="27" t="str">
        <f>VLOOKUP(B5000,'大货清单（不定期按GOMS更新）'!A:K,11,FALSE)</f>
        <v>4.75</v>
      </c>
      <c r="K5000" s="27" t="str">
        <f>VLOOKUP(B5000,'大货清单（不定期按GOMS更新）'!A:N,12,FALSE)</f>
        <v>756</v>
      </c>
      <c r="L5000" s="27" t="str">
        <f>VLOOKUP(B5000,'大货清单（不定期按GOMS更新）'!A:M,13,FALSE)</f>
        <v>157</v>
      </c>
      <c r="M5000" s="27" t="str">
        <f>VLOOKUP(B5000,'大货清单（不定期按GOMS更新）'!A:N,14,FALSE)</f>
        <v>308</v>
      </c>
      <c r="N5000" s="53" t="s">
        <v>330</v>
      </c>
      <c r="O5000" s="27">
        <f>IFERROR(VLOOKUP(N5000,'散件迭代（不定期更新）'!C:J,8,FALSE),0)</f>
        <v>0</v>
      </c>
      <c r="P5000" s="27" t="str">
        <f>IFERROR(VLOOKUP(N5000,'散件（更新）'!B:H,3,FALSE),0)</f>
        <v>206-1873-0206</v>
      </c>
      <c r="Q5000" s="27" t="str">
        <f>VLOOKUP(N5000,'散件（更新）'!B:H,2,FALSE)</f>
        <v>114-18730206</v>
      </c>
      <c r="R5000" s="27" t="str">
        <f>VLOOKUP(N5000,'散件（更新）'!B:H,7,FALSE)</f>
        <v>Flexible long crevice tool</v>
      </c>
      <c r="S5000" s="27" t="str">
        <f>VLOOKUP(N5000,'散件（更新）'!B:E,4,FALSE)</f>
        <v>https://tineco-yxzt.oss-accelerate.aliyuncs.com/product/114-18730206.png</v>
      </c>
      <c r="T5000" s="27" t="s">
        <v>8759</v>
      </c>
      <c r="U5000" s="28" t="str">
        <f>VLOOKUP(N5000,'散件（更新）'!B:G,6,FALSE)</f>
        <v>伸缩扁吸组件</v>
      </c>
      <c r="V5000" s="28" t="str">
        <f>VLOOKUP(N5000,'散件（更新）'!B:I,8,FALSE)</f>
        <v>6972200191533</v>
      </c>
    </row>
    <row r="5001" spans="1:22">
      <c r="A5001" s="57">
        <v>46169</v>
      </c>
      <c r="B5001" s="53" t="s">
        <v>2925</v>
      </c>
      <c r="C5001" s="27" t="str">
        <f>VLOOKUP(B5001,'大货清单（不定期按GOMS更新）'!A:H,8,0)</f>
        <v>107-19650007</v>
      </c>
      <c r="D5001" s="27" t="str">
        <f>VLOOKUP(B5001,'大货清单（不定期按GOMS更新）'!A:C,3,0)</f>
        <v>ZB1965-07</v>
      </c>
      <c r="E5001" s="27" t="str">
        <f>VLOOKUP(B5001,'大货清单（不定期按GOMS更新）'!A:H,4,0)</f>
        <v>GB</v>
      </c>
      <c r="F5001" s="27" t="str">
        <f>VLOOKUP(B5001,'大货清单（不定期按GOMS更新）'!A:H,2,0)</f>
        <v>PURE ONE S11 Basics</v>
      </c>
      <c r="G5001" s="28">
        <f>VLOOKUP(B5001,'大货清单（不定期按GOMS更新）'!A:I,9,FALSE)</f>
        <v>6972200196873</v>
      </c>
      <c r="H5001" s="27" t="str">
        <f>VLOOKUP(B5001,'大货清单（不定期按GOMS更新）'!A:H,7,0)</f>
        <v>Dark Grey</v>
      </c>
      <c r="I5001" s="27" t="str">
        <f>VLOOKUP(B5001,'大货清单（不定期按GOMS更新）'!A:F,6,FALSE)</f>
        <v>PHASEOUT</v>
      </c>
      <c r="J5001" s="27" t="str">
        <f>VLOOKUP(B5001,'大货清单（不定期按GOMS更新）'!A:K,11,FALSE)</f>
        <v>4.75</v>
      </c>
      <c r="K5001" s="27" t="str">
        <f>VLOOKUP(B5001,'大货清单（不定期按GOMS更新）'!A:N,12,FALSE)</f>
        <v>756</v>
      </c>
      <c r="L5001" s="27" t="str">
        <f>VLOOKUP(B5001,'大货清单（不定期按GOMS更新）'!A:M,13,FALSE)</f>
        <v>157</v>
      </c>
      <c r="M5001" s="27" t="str">
        <f>VLOOKUP(B5001,'大货清单（不定期按GOMS更新）'!A:N,14,FALSE)</f>
        <v>308</v>
      </c>
      <c r="N5001" s="53" t="s">
        <v>383</v>
      </c>
      <c r="O5001" s="27">
        <f>IFERROR(VLOOKUP(N5001,'散件迭代（不定期更新）'!C:J,8,FALSE),0)</f>
        <v>0</v>
      </c>
      <c r="P5001" s="27" t="str">
        <f>IFERROR(VLOOKUP(N5001,'散件（更新）'!B:H,3,FALSE),0)</f>
        <v>206-1873-0012</v>
      </c>
      <c r="Q5001" s="27" t="str">
        <f>VLOOKUP(N5001,'散件（更新）'!B:H,2,FALSE)</f>
        <v>114-18730012</v>
      </c>
      <c r="R5001" s="27" t="str">
        <f>VLOOKUP(N5001,'散件（更新）'!B:H,7,FALSE)</f>
        <v>Flexible extension hose</v>
      </c>
      <c r="S5001" s="27" t="str">
        <f>VLOOKUP(N5001,'散件（更新）'!B:E,4,FALSE)</f>
        <v>https://tineco-yxzt.oss-accelerate.aliyuncs.com/20231227/9VSUE121100_1703640269698.png</v>
      </c>
      <c r="T5001" s="27" t="s">
        <v>8759</v>
      </c>
      <c r="U5001" s="28" t="str">
        <f>VLOOKUP(N5001,'散件（更新）'!B:G,6,FALSE)</f>
        <v>ZB1669 伸缩软管组件</v>
      </c>
      <c r="V5001" s="28" t="str">
        <f>VLOOKUP(N5001,'散件（更新）'!B:I,8,FALSE)</f>
        <v>6972200191557</v>
      </c>
    </row>
    <row r="5002" spans="1:22">
      <c r="A5002" s="57">
        <v>46169</v>
      </c>
      <c r="B5002" s="53" t="s">
        <v>3330</v>
      </c>
      <c r="C5002" s="27" t="str">
        <f>VLOOKUP(B5002,'大货清单（不定期按GOMS更新）'!A:H,8,0)</f>
        <v>107-19650008</v>
      </c>
      <c r="D5002" s="27" t="str">
        <f>VLOOKUP(B5002,'大货清单（不定期按GOMS更新）'!A:C,3,0)</f>
        <v>ZB1965-08</v>
      </c>
      <c r="E5002" s="27" t="str">
        <f>VLOOKUP(B5002,'大货清单（不定期按GOMS更新）'!A:H,4,0)</f>
        <v>GB</v>
      </c>
      <c r="F5002" s="27" t="str">
        <f>VLOOKUP(B5002,'大货清单（不定期按GOMS更新）'!A:H,2,0)</f>
        <v>PURE ONE S11 EX</v>
      </c>
      <c r="G5002" s="28">
        <f>VLOOKUP(B5002,'大货清单（不定期按GOMS更新）'!A:I,9,FALSE)</f>
        <v>6972200196880</v>
      </c>
      <c r="H5002" s="27" t="str">
        <f>VLOOKUP(B5002,'大货清单（不定期按GOMS更新）'!A:H,7,0)</f>
        <v>Dark Grey</v>
      </c>
      <c r="I5002" s="27" t="str">
        <f>VLOOKUP(B5002,'大货清单（不定期按GOMS更新）'!A:F,6,FALSE)</f>
        <v>PHASEOUT</v>
      </c>
      <c r="J5002" s="27" t="str">
        <f>VLOOKUP(B5002,'大货清单（不定期按GOMS更新）'!A:K,11,FALSE)</f>
        <v>5.3</v>
      </c>
      <c r="K5002" s="27" t="str">
        <f>VLOOKUP(B5002,'大货清单（不定期按GOMS更新）'!A:N,12,FALSE)</f>
        <v>756</v>
      </c>
      <c r="L5002" s="27" t="str">
        <f>VLOOKUP(B5002,'大货清单（不定期按GOMS更新）'!A:M,13,FALSE)</f>
        <v>157</v>
      </c>
      <c r="M5002" s="27" t="str">
        <f>VLOOKUP(B5002,'大货清单（不定期按GOMS更新）'!A:N,14,FALSE)</f>
        <v>308</v>
      </c>
      <c r="N5002" s="53" t="s">
        <v>1227</v>
      </c>
      <c r="O5002" s="27" t="str">
        <f>IFERROR(VLOOKUP(N5002,'散件迭代（不定期更新）'!C:J,8,FALSE),0)</f>
        <v>A38</v>
      </c>
      <c r="P5002" s="27" t="str">
        <f>IFERROR(VLOOKUP(N5002,'散件（更新）'!B:H,3,FALSE),0)</f>
        <v>206-1756-0235</v>
      </c>
      <c r="Q5002" s="27" t="str">
        <f>VLOOKUP(N5002,'散件（更新）'!B:H,2,FALSE)</f>
        <v>114-17560235</v>
      </c>
      <c r="R5002" s="27" t="str">
        <f>VLOOKUP(N5002,'散件（更新）'!B:H,7,FALSE)</f>
        <v>1*Pre-filter cleaning tool &amp; 2* filters</v>
      </c>
      <c r="S5002" s="27" t="str">
        <f>VLOOKUP(N5002,'散件（更新）'!B:E,4,FALSE)</f>
        <v>https://tineco-yxzt.oss-accelerate.aliyuncs.com/product/114-17560235.jpg</v>
      </c>
      <c r="T5002" s="27" t="s">
        <v>8759</v>
      </c>
      <c r="U5002" s="28" t="str">
        <f>VLOOKUP(N5002,'散件（更新）'!B:G,6,FALSE)</f>
        <v>ZB1769B 滤芯清洁刷+进风过滤棉组件*2</v>
      </c>
      <c r="V5002" s="28" t="str">
        <f>VLOOKUP(N5002,'散件（更新）'!B:I,8,FALSE)</f>
        <v>6972200191601</v>
      </c>
    </row>
    <row r="5003" spans="1:22">
      <c r="A5003" s="57">
        <v>46169</v>
      </c>
      <c r="B5003" s="53" t="s">
        <v>3330</v>
      </c>
      <c r="C5003" s="27" t="str">
        <f>VLOOKUP(B5003,'大货清单（不定期按GOMS更新）'!A:H,8,0)</f>
        <v>107-19650008</v>
      </c>
      <c r="D5003" s="27" t="str">
        <f>VLOOKUP(B5003,'大货清单（不定期按GOMS更新）'!A:C,3,0)</f>
        <v>ZB1965-08</v>
      </c>
      <c r="E5003" s="27" t="str">
        <f>VLOOKUP(B5003,'大货清单（不定期按GOMS更新）'!A:H,4,0)</f>
        <v>GB</v>
      </c>
      <c r="F5003" s="27" t="str">
        <f>VLOOKUP(B5003,'大货清单（不定期按GOMS更新）'!A:H,2,0)</f>
        <v>PURE ONE S11 EX</v>
      </c>
      <c r="G5003" s="28">
        <f>VLOOKUP(B5003,'大货清单（不定期按GOMS更新）'!A:I,9,FALSE)</f>
        <v>6972200196880</v>
      </c>
      <c r="H5003" s="27" t="str">
        <f>VLOOKUP(B5003,'大货清单（不定期按GOMS更新）'!A:H,7,0)</f>
        <v>Dark Grey</v>
      </c>
      <c r="I5003" s="27" t="str">
        <f>VLOOKUP(B5003,'大货清单（不定期按GOMS更新）'!A:F,6,FALSE)</f>
        <v>PHASEOUT</v>
      </c>
      <c r="J5003" s="27" t="str">
        <f>VLOOKUP(B5003,'大货清单（不定期按GOMS更新）'!A:K,11,FALSE)</f>
        <v>5.3</v>
      </c>
      <c r="K5003" s="27" t="str">
        <f>VLOOKUP(B5003,'大货清单（不定期按GOMS更新）'!A:N,12,FALSE)</f>
        <v>756</v>
      </c>
      <c r="L5003" s="27" t="str">
        <f>VLOOKUP(B5003,'大货清单（不定期按GOMS更新）'!A:M,13,FALSE)</f>
        <v>157</v>
      </c>
      <c r="M5003" s="27" t="str">
        <f>VLOOKUP(B5003,'大货清单（不定期按GOMS更新）'!A:N,14,FALSE)</f>
        <v>308</v>
      </c>
      <c r="N5003" s="53" t="s">
        <v>1229</v>
      </c>
      <c r="O5003" s="27">
        <f>IFERROR(VLOOKUP(N5003,'散件迭代（不定期更新）'!C:J,8,FALSE),0)</f>
        <v>0</v>
      </c>
      <c r="P5003" s="27" t="str">
        <f>IFERROR(VLOOKUP(N5003,'散件（更新）'!B:H,3,FALSE),0)</f>
        <v>206-1756-0218</v>
      </c>
      <c r="Q5003" s="27" t="str">
        <f>VLOOKUP(N5003,'散件（更新）'!B:H,2,FALSE)</f>
        <v>114-17560218</v>
      </c>
      <c r="R5003" s="27" t="str">
        <f>VLOOKUP(N5003,'散件（更新）'!B:H,7,FALSE)</f>
        <v>2*Filter&amp;1*HEPA</v>
      </c>
      <c r="S5003" s="27" t="str">
        <f>VLOOKUP(N5003,'散件（更新）'!B:E,4,FALSE)</f>
        <v>https://tineco-yxzt.oss-accelerate.aliyuncs.com/product/114-17560218.jpg</v>
      </c>
      <c r="T5003" s="27" t="s">
        <v>8759</v>
      </c>
      <c r="U5003" s="28" t="str">
        <f>VLOOKUP(N5003,'散件（更新）'!B:G,6,FALSE)</f>
        <v>364-1756-0401【ZB1756 进风过滤棉包胶组件 环保3类 】*2
364-1756-1301【ZB1756 出风HEPA组件 环保3类】*1不带金属滤网</v>
      </c>
      <c r="V5003" s="28" t="str">
        <f>VLOOKUP(N5003,'散件（更新）'!B:I,8,FALSE)</f>
        <v>6972200191120</v>
      </c>
    </row>
    <row r="5004" spans="1:22">
      <c r="A5004" s="57">
        <v>46169</v>
      </c>
      <c r="B5004" s="53" t="s">
        <v>3330</v>
      </c>
      <c r="C5004" s="27" t="str">
        <f>VLOOKUP(B5004,'大货清单（不定期按GOMS更新）'!A:H,8,0)</f>
        <v>107-19650008</v>
      </c>
      <c r="D5004" s="27" t="str">
        <f>VLOOKUP(B5004,'大货清单（不定期按GOMS更新）'!A:C,3,0)</f>
        <v>ZB1965-08</v>
      </c>
      <c r="E5004" s="27" t="str">
        <f>VLOOKUP(B5004,'大货清单（不定期按GOMS更新）'!A:H,4,0)</f>
        <v>GB</v>
      </c>
      <c r="F5004" s="27" t="str">
        <f>VLOOKUP(B5004,'大货清单（不定期按GOMS更新）'!A:H,2,0)</f>
        <v>PURE ONE S11 EX</v>
      </c>
      <c r="G5004" s="28">
        <f>VLOOKUP(B5004,'大货清单（不定期按GOMS更新）'!A:I,9,FALSE)</f>
        <v>6972200196880</v>
      </c>
      <c r="H5004" s="27" t="str">
        <f>VLOOKUP(B5004,'大货清单（不定期按GOMS更新）'!A:H,7,0)</f>
        <v>Dark Grey</v>
      </c>
      <c r="I5004" s="27" t="str">
        <f>VLOOKUP(B5004,'大货清单（不定期按GOMS更新）'!A:F,6,FALSE)</f>
        <v>PHASEOUT</v>
      </c>
      <c r="J5004" s="27" t="str">
        <f>VLOOKUP(B5004,'大货清单（不定期按GOMS更新）'!A:K,11,FALSE)</f>
        <v>5.3</v>
      </c>
      <c r="K5004" s="27" t="str">
        <f>VLOOKUP(B5004,'大货清单（不定期按GOMS更新）'!A:N,12,FALSE)</f>
        <v>756</v>
      </c>
      <c r="L5004" s="27" t="str">
        <f>VLOOKUP(B5004,'大货清单（不定期按GOMS更新）'!A:M,13,FALSE)</f>
        <v>157</v>
      </c>
      <c r="M5004" s="27" t="str">
        <f>VLOOKUP(B5004,'大货清单（不定期按GOMS更新）'!A:N,14,FALSE)</f>
        <v>308</v>
      </c>
      <c r="N5004" s="53" t="s">
        <v>1305</v>
      </c>
      <c r="O5004" s="27" t="str">
        <f>IFERROR(VLOOKUP(N5004,'散件迭代（不定期更新）'!C:J,8,FALSE),0)</f>
        <v>A30</v>
      </c>
      <c r="P5004" s="27" t="str">
        <f>IFERROR(VLOOKUP(N5004,'散件（更新）'!B:H,3,FALSE),0)</f>
        <v>206-1769-0009</v>
      </c>
      <c r="Q5004" s="27" t="str">
        <f>VLOOKUP(N5004,'散件（更新）'!B:H,2,FALSE)</f>
        <v>114-17690009</v>
      </c>
      <c r="R5004" s="27" t="str">
        <f>VLOOKUP(N5004,'散件（更新）'!B:H,7,FALSE)</f>
        <v>Filter holder</v>
      </c>
      <c r="S5004" s="27" t="str">
        <f>VLOOKUP(N5004,'散件（更新）'!B:E,4,FALSE)</f>
        <v>https://tineco-yxzt.oss-accelerate.aliyuncs.com/product/114-17690009.jpg</v>
      </c>
      <c r="T5004" s="27" t="s">
        <v>8759</v>
      </c>
      <c r="U5004" s="28" t="str">
        <f>VLOOKUP(N5004,'散件（更新）'!B:G,6,FALSE)</f>
        <v>网孔过滤器包胶组件，用206-1965-0112代替</v>
      </c>
      <c r="V5004" s="28" t="str">
        <f>VLOOKUP(N5004,'散件（更新）'!B:I,8,FALSE)</f>
        <v>6972200191656</v>
      </c>
    </row>
    <row r="5005" spans="1:22">
      <c r="A5005" s="57">
        <v>46169</v>
      </c>
      <c r="B5005" s="53" t="s">
        <v>3330</v>
      </c>
      <c r="C5005" s="27" t="str">
        <f>VLOOKUP(B5005,'大货清单（不定期按GOMS更新）'!A:H,8,0)</f>
        <v>107-19650008</v>
      </c>
      <c r="D5005" s="27" t="str">
        <f>VLOOKUP(B5005,'大货清单（不定期按GOMS更新）'!A:C,3,0)</f>
        <v>ZB1965-08</v>
      </c>
      <c r="E5005" s="27" t="str">
        <f>VLOOKUP(B5005,'大货清单（不定期按GOMS更新）'!A:H,4,0)</f>
        <v>GB</v>
      </c>
      <c r="F5005" s="27" t="str">
        <f>VLOOKUP(B5005,'大货清单（不定期按GOMS更新）'!A:H,2,0)</f>
        <v>PURE ONE S11 EX</v>
      </c>
      <c r="G5005" s="28">
        <f>VLOOKUP(B5005,'大货清单（不定期按GOMS更新）'!A:I,9,FALSE)</f>
        <v>6972200196880</v>
      </c>
      <c r="H5005" s="27" t="str">
        <f>VLOOKUP(B5005,'大货清单（不定期按GOMS更新）'!A:H,7,0)</f>
        <v>Dark Grey</v>
      </c>
      <c r="I5005" s="27" t="str">
        <f>VLOOKUP(B5005,'大货清单（不定期按GOMS更新）'!A:F,6,FALSE)</f>
        <v>PHASEOUT</v>
      </c>
      <c r="J5005" s="27" t="str">
        <f>VLOOKUP(B5005,'大货清单（不定期按GOMS更新）'!A:K,11,FALSE)</f>
        <v>5.3</v>
      </c>
      <c r="K5005" s="27" t="str">
        <f>VLOOKUP(B5005,'大货清单（不定期按GOMS更新）'!A:N,12,FALSE)</f>
        <v>756</v>
      </c>
      <c r="L5005" s="27" t="str">
        <f>VLOOKUP(B5005,'大货清单（不定期按GOMS更新）'!A:M,13,FALSE)</f>
        <v>157</v>
      </c>
      <c r="M5005" s="27" t="str">
        <f>VLOOKUP(B5005,'大货清单（不定期按GOMS更新）'!A:N,14,FALSE)</f>
        <v>308</v>
      </c>
      <c r="N5005" s="53" t="s">
        <v>1228</v>
      </c>
      <c r="O5005" s="27">
        <f>IFERROR(VLOOKUP(N5005,'散件迭代（不定期更新）'!C:J,8,FALSE),0)</f>
        <v>0</v>
      </c>
      <c r="P5005" s="27" t="str">
        <f>IFERROR(VLOOKUP(N5005,'散件（更新）'!B:H,3,FALSE),0)</f>
        <v>206-1756-0204</v>
      </c>
      <c r="Q5005" s="27" t="str">
        <f>VLOOKUP(N5005,'散件（更新）'!B:H,2,FALSE)</f>
        <v>114-17560204</v>
      </c>
      <c r="R5005" s="27" t="str">
        <f>VLOOKUP(N5005,'散件（更新）'!B:H,7,FALSE)</f>
        <v>FILTER</v>
      </c>
      <c r="S5005" s="27" t="str">
        <f>VLOOKUP(N5005,'散件（更新）'!B:E,4,FALSE)</f>
        <v>https://tineco-yxzt.oss-accelerate.aliyuncs.com/product/114-17560204.jpg</v>
      </c>
      <c r="T5005" s="27" t="s">
        <v>8759</v>
      </c>
      <c r="U5005" s="28" t="str">
        <f>VLOOKUP(N5005,'散件（更新）'!B:G,6,FALSE)</f>
        <v>ZB1756 进风滤棉组件</v>
      </c>
      <c r="V5005" s="28" t="str">
        <f>VLOOKUP(N5005,'散件（更新）'!B:I,8,FALSE)</f>
        <v>6972200191182</v>
      </c>
    </row>
    <row r="5006" spans="1:22">
      <c r="A5006" s="57">
        <v>46169</v>
      </c>
      <c r="B5006" s="53" t="s">
        <v>3330</v>
      </c>
      <c r="C5006" s="27" t="str">
        <f>VLOOKUP(B5006,'大货清单（不定期按GOMS更新）'!A:H,8,0)</f>
        <v>107-19650008</v>
      </c>
      <c r="D5006" s="27" t="str">
        <f>VLOOKUP(B5006,'大货清单（不定期按GOMS更新）'!A:C,3,0)</f>
        <v>ZB1965-08</v>
      </c>
      <c r="E5006" s="27" t="str">
        <f>VLOOKUP(B5006,'大货清单（不定期按GOMS更新）'!A:H,4,0)</f>
        <v>GB</v>
      </c>
      <c r="F5006" s="27" t="str">
        <f>VLOOKUP(B5006,'大货清单（不定期按GOMS更新）'!A:H,2,0)</f>
        <v>PURE ONE S11 EX</v>
      </c>
      <c r="G5006" s="28">
        <f>VLOOKUP(B5006,'大货清单（不定期按GOMS更新）'!A:I,9,FALSE)</f>
        <v>6972200196880</v>
      </c>
      <c r="H5006" s="27" t="str">
        <f>VLOOKUP(B5006,'大货清单（不定期按GOMS更新）'!A:H,7,0)</f>
        <v>Dark Grey</v>
      </c>
      <c r="I5006" s="27" t="str">
        <f>VLOOKUP(B5006,'大货清单（不定期按GOMS更新）'!A:F,6,FALSE)</f>
        <v>PHASEOUT</v>
      </c>
      <c r="J5006" s="27" t="str">
        <f>VLOOKUP(B5006,'大货清单（不定期按GOMS更新）'!A:K,11,FALSE)</f>
        <v>5.3</v>
      </c>
      <c r="K5006" s="27" t="str">
        <f>VLOOKUP(B5006,'大货清单（不定期按GOMS更新）'!A:N,12,FALSE)</f>
        <v>756</v>
      </c>
      <c r="L5006" s="27" t="str">
        <f>VLOOKUP(B5006,'大货清单（不定期按GOMS更新）'!A:M,13,FALSE)</f>
        <v>157</v>
      </c>
      <c r="M5006" s="27" t="str">
        <f>VLOOKUP(B5006,'大货清单（不定期按GOMS更新）'!A:N,14,FALSE)</f>
        <v>308</v>
      </c>
      <c r="N5006" s="53" t="s">
        <v>1281</v>
      </c>
      <c r="O5006" s="27">
        <f>IFERROR(VLOOKUP(N5006,'散件迭代（不定期更新）'!C:J,8,FALSE),0)</f>
        <v>0</v>
      </c>
      <c r="P5006" s="27" t="str">
        <f>IFERROR(VLOOKUP(N5006,'散件（更新）'!B:H,3,FALSE),0)</f>
        <v>206-1769-0014</v>
      </c>
      <c r="Q5006" s="27" t="str">
        <f>VLOOKUP(N5006,'散件（更新）'!B:H,2,FALSE)</f>
        <v>114-17690014</v>
      </c>
      <c r="R5006" s="27" t="str">
        <f>VLOOKUP(N5006,'散件（更新）'!B:H,7,FALSE)</f>
        <v>wall accessory holder</v>
      </c>
      <c r="S5006" s="27" t="str">
        <f>VLOOKUP(N5006,'散件（更新）'!B:E,4,FALSE)</f>
        <v>https://tineco-yxzt.oss-accelerate.aliyuncs.com/product/114-17690014.jpg</v>
      </c>
      <c r="T5006" s="27" t="s">
        <v>8759</v>
      </c>
      <c r="U5006" s="28" t="str">
        <f>VLOOKUP(N5006,'散件（更新）'!B:G,6,FALSE)</f>
        <v>附件延展架 墙挂版</v>
      </c>
      <c r="V5006" s="28" t="str">
        <f>VLOOKUP(N5006,'散件（更新）'!B:I,8,FALSE)</f>
        <v>6972200191199</v>
      </c>
    </row>
    <row r="5007" spans="1:22">
      <c r="A5007" s="57">
        <v>46169</v>
      </c>
      <c r="B5007" s="53" t="s">
        <v>3330</v>
      </c>
      <c r="C5007" s="27" t="str">
        <f>VLOOKUP(B5007,'大货清单（不定期按GOMS更新）'!A:H,8,0)</f>
        <v>107-19650008</v>
      </c>
      <c r="D5007" s="27" t="str">
        <f>VLOOKUP(B5007,'大货清单（不定期按GOMS更新）'!A:C,3,0)</f>
        <v>ZB1965-08</v>
      </c>
      <c r="E5007" s="27" t="str">
        <f>VLOOKUP(B5007,'大货清单（不定期按GOMS更新）'!A:H,4,0)</f>
        <v>GB</v>
      </c>
      <c r="F5007" s="27" t="str">
        <f>VLOOKUP(B5007,'大货清单（不定期按GOMS更新）'!A:H,2,0)</f>
        <v>PURE ONE S11 EX</v>
      </c>
      <c r="G5007" s="28">
        <f>VLOOKUP(B5007,'大货清单（不定期按GOMS更新）'!A:I,9,FALSE)</f>
        <v>6972200196880</v>
      </c>
      <c r="H5007" s="27" t="str">
        <f>VLOOKUP(B5007,'大货清单（不定期按GOMS更新）'!A:H,7,0)</f>
        <v>Dark Grey</v>
      </c>
      <c r="I5007" s="27" t="str">
        <f>VLOOKUP(B5007,'大货清单（不定期按GOMS更新）'!A:F,6,FALSE)</f>
        <v>PHASEOUT</v>
      </c>
      <c r="J5007" s="27" t="str">
        <f>VLOOKUP(B5007,'大货清单（不定期按GOMS更新）'!A:K,11,FALSE)</f>
        <v>5.3</v>
      </c>
      <c r="K5007" s="27" t="str">
        <f>VLOOKUP(B5007,'大货清单（不定期按GOMS更新）'!A:N,12,FALSE)</f>
        <v>756</v>
      </c>
      <c r="L5007" s="27" t="str">
        <f>VLOOKUP(B5007,'大货清单（不定期按GOMS更新）'!A:M,13,FALSE)</f>
        <v>157</v>
      </c>
      <c r="M5007" s="27" t="str">
        <f>VLOOKUP(B5007,'大货清单（不定期按GOMS更新）'!A:N,14,FALSE)</f>
        <v>308</v>
      </c>
      <c r="N5007" s="53" t="s">
        <v>1289</v>
      </c>
      <c r="O5007" s="27" t="str">
        <f>IFERROR(VLOOKUP(N5007,'散件迭代（不定期更新）'!C:J,8,FALSE),0)</f>
        <v>A38</v>
      </c>
      <c r="P5007" s="27" t="str">
        <f>IFERROR(VLOOKUP(N5007,'散件（更新）'!B:H,3,FALSE),0)</f>
        <v>206-1769-0254</v>
      </c>
      <c r="Q5007" s="27" t="str">
        <f>VLOOKUP(N5007,'散件（更新）'!B:H,2,FALSE)</f>
        <v>114-17690254</v>
      </c>
      <c r="R5007" s="27" t="str">
        <f>VLOOKUP(N5007,'散件（更新）'!B:H,7,FALSE)</f>
        <v>Pre-filter Cleaning Tool</v>
      </c>
      <c r="S5007" s="27" t="str">
        <f>VLOOKUP(N5007,'散件（更新）'!B:E,4,FALSE)</f>
        <v>https://tineco-yxzt.oss-accelerate.aliyuncs.com/product/114-17690254.jpg</v>
      </c>
      <c r="T5007" s="27" t="s">
        <v>8759</v>
      </c>
      <c r="U5007" s="28" t="str">
        <f>VLOOKUP(N5007,'散件（更新）'!B:G,6,FALSE)</f>
        <v xml:space="preserve">ZB1769B 滤芯清洁刷 </v>
      </c>
      <c r="V5007" s="28" t="str">
        <f>VLOOKUP(N5007,'散件（更新）'!B:I,8,FALSE)</f>
        <v>6972200191175</v>
      </c>
    </row>
    <row r="5008" spans="1:22">
      <c r="A5008" s="57">
        <v>46169</v>
      </c>
      <c r="B5008" s="53" t="s">
        <v>3330</v>
      </c>
      <c r="C5008" s="27" t="str">
        <f>VLOOKUP(B5008,'大货清单（不定期按GOMS更新）'!A:H,8,0)</f>
        <v>107-19650008</v>
      </c>
      <c r="D5008" s="27" t="str">
        <f>VLOOKUP(B5008,'大货清单（不定期按GOMS更新）'!A:C,3,0)</f>
        <v>ZB1965-08</v>
      </c>
      <c r="E5008" s="27" t="str">
        <f>VLOOKUP(B5008,'大货清单（不定期按GOMS更新）'!A:H,4,0)</f>
        <v>GB</v>
      </c>
      <c r="F5008" s="27" t="str">
        <f>VLOOKUP(B5008,'大货清单（不定期按GOMS更新）'!A:H,2,0)</f>
        <v>PURE ONE S11 EX</v>
      </c>
      <c r="G5008" s="28">
        <f>VLOOKUP(B5008,'大货清单（不定期按GOMS更新）'!A:I,9,FALSE)</f>
        <v>6972200196880</v>
      </c>
      <c r="H5008" s="27" t="str">
        <f>VLOOKUP(B5008,'大货清单（不定期按GOMS更新）'!A:H,7,0)</f>
        <v>Dark Grey</v>
      </c>
      <c r="I5008" s="27" t="str">
        <f>VLOOKUP(B5008,'大货清单（不定期按GOMS更新）'!A:F,6,FALSE)</f>
        <v>PHASEOUT</v>
      </c>
      <c r="J5008" s="27" t="str">
        <f>VLOOKUP(B5008,'大货清单（不定期按GOMS更新）'!A:K,11,FALSE)</f>
        <v>5.3</v>
      </c>
      <c r="K5008" s="27" t="str">
        <f>VLOOKUP(B5008,'大货清单（不定期按GOMS更新）'!A:N,12,FALSE)</f>
        <v>756</v>
      </c>
      <c r="L5008" s="27" t="str">
        <f>VLOOKUP(B5008,'大货清单（不定期按GOMS更新）'!A:M,13,FALSE)</f>
        <v>157</v>
      </c>
      <c r="M5008" s="27" t="str">
        <f>VLOOKUP(B5008,'大货清单（不定期按GOMS更新）'!A:N,14,FALSE)</f>
        <v>308</v>
      </c>
      <c r="N5008" s="53" t="s">
        <v>252</v>
      </c>
      <c r="O5008" s="27">
        <f>IFERROR(VLOOKUP(N5008,'散件迭代（不定期更新）'!C:J,8,FALSE),0)</f>
        <v>0</v>
      </c>
      <c r="P5008" s="27" t="str">
        <f>IFERROR(VLOOKUP(N5008,'散件（更新）'!B:H,3,FALSE),0)</f>
        <v>206-1769-0233</v>
      </c>
      <c r="Q5008" s="27" t="str">
        <f>VLOOKUP(N5008,'散件（更新）'!B:H,2,FALSE)</f>
        <v>114-17690233</v>
      </c>
      <c r="R5008" s="27" t="str">
        <f>VLOOKUP(N5008,'散件（更新）'!B:H,7,FALSE)</f>
        <v>Hair cleaning tool</v>
      </c>
      <c r="S5008" s="27" t="str">
        <f>VLOOKUP(N5008,'散件（更新）'!B:E,4,FALSE)</f>
        <v>https://tineco-yxzt.oss-accelerate.aliyuncs.com/product/114-17690233.png</v>
      </c>
      <c r="T5008" s="27" t="s">
        <v>8759</v>
      </c>
      <c r="U5008" s="28" t="str">
        <f>VLOOKUP(N5008,'散件（更新）'!B:G,6,FALSE)</f>
        <v>ZB1769B 清洁刷植毛组件</v>
      </c>
      <c r="V5008" s="28" t="str">
        <f>VLOOKUP(N5008,'散件（更新）'!B:I,8,FALSE)</f>
        <v>6972200191151</v>
      </c>
    </row>
    <row r="5009" spans="1:22">
      <c r="A5009" s="57">
        <v>46169</v>
      </c>
      <c r="B5009" s="53" t="s">
        <v>3330</v>
      </c>
      <c r="C5009" s="27" t="str">
        <f>VLOOKUP(B5009,'大货清单（不定期按GOMS更新）'!A:H,8,0)</f>
        <v>107-19650008</v>
      </c>
      <c r="D5009" s="27" t="str">
        <f>VLOOKUP(B5009,'大货清单（不定期按GOMS更新）'!A:C,3,0)</f>
        <v>ZB1965-08</v>
      </c>
      <c r="E5009" s="27" t="str">
        <f>VLOOKUP(B5009,'大货清单（不定期按GOMS更新）'!A:H,4,0)</f>
        <v>GB</v>
      </c>
      <c r="F5009" s="27" t="str">
        <f>VLOOKUP(B5009,'大货清单（不定期按GOMS更新）'!A:H,2,0)</f>
        <v>PURE ONE S11 EX</v>
      </c>
      <c r="G5009" s="28">
        <f>VLOOKUP(B5009,'大货清单（不定期按GOMS更新）'!A:I,9,FALSE)</f>
        <v>6972200196880</v>
      </c>
      <c r="H5009" s="27" t="str">
        <f>VLOOKUP(B5009,'大货清单（不定期按GOMS更新）'!A:H,7,0)</f>
        <v>Dark Grey</v>
      </c>
      <c r="I5009" s="27" t="str">
        <f>VLOOKUP(B5009,'大货清单（不定期按GOMS更新）'!A:F,6,FALSE)</f>
        <v>PHASEOUT</v>
      </c>
      <c r="J5009" s="27" t="str">
        <f>VLOOKUP(B5009,'大货清单（不定期按GOMS更新）'!A:K,11,FALSE)</f>
        <v>5.3</v>
      </c>
      <c r="K5009" s="27" t="str">
        <f>VLOOKUP(B5009,'大货清单（不定期按GOMS更新）'!A:N,12,FALSE)</f>
        <v>756</v>
      </c>
      <c r="L5009" s="27" t="str">
        <f>VLOOKUP(B5009,'大货清单（不定期按GOMS更新）'!A:M,13,FALSE)</f>
        <v>157</v>
      </c>
      <c r="M5009" s="27" t="str">
        <f>VLOOKUP(B5009,'大货清单（不定期按GOMS更新）'!A:N,14,FALSE)</f>
        <v>308</v>
      </c>
      <c r="N5009" s="53" t="s">
        <v>1339</v>
      </c>
      <c r="O5009" s="27">
        <f>IFERROR(VLOOKUP(N5009,'散件迭代（不定期更新）'!C:J,8,FALSE),0)</f>
        <v>0</v>
      </c>
      <c r="P5009" s="27" t="str">
        <f>IFERROR(VLOOKUP(N5009,'散件（更新）'!B:H,3,FALSE),0)</f>
        <v>206-1676-0003</v>
      </c>
      <c r="Q5009" s="27" t="str">
        <f>VLOOKUP(N5009,'散件（更新）'!B:H,2,FALSE)</f>
        <v>114-16760003</v>
      </c>
      <c r="R5009" s="27" t="str">
        <f>VLOOKUP(N5009,'散件（更新）'!B:H,7,FALSE)</f>
        <v>Brush Cover</v>
      </c>
      <c r="S5009" s="27" t="str">
        <f>VLOOKUP(N5009,'散件（更新）'!B:E,4,FALSE)</f>
        <v>https://tineco-yxzt.oss-accelerate.aliyuncs.com/20231219/9VSBC111100_1702948060830.png</v>
      </c>
      <c r="T5009" s="27" t="s">
        <v>8759</v>
      </c>
      <c r="U5009" s="28" t="str">
        <f>VLOOKUP(N5009,'散件（更新）'!B:G,6,FALSE)</f>
        <v>FB1676 滚刷释放盖板</v>
      </c>
      <c r="V5009" s="28" t="str">
        <f>VLOOKUP(N5009,'散件（更新）'!B:I,8,FALSE)</f>
        <v>6972200195685</v>
      </c>
    </row>
    <row r="5010" spans="1:22">
      <c r="A5010" s="57">
        <v>46169</v>
      </c>
      <c r="B5010" s="53" t="s">
        <v>3330</v>
      </c>
      <c r="C5010" s="27" t="str">
        <f>VLOOKUP(B5010,'大货清单（不定期按GOMS更新）'!A:H,8,0)</f>
        <v>107-19650008</v>
      </c>
      <c r="D5010" s="27" t="str">
        <f>VLOOKUP(B5010,'大货清单（不定期按GOMS更新）'!A:C,3,0)</f>
        <v>ZB1965-08</v>
      </c>
      <c r="E5010" s="27" t="str">
        <f>VLOOKUP(B5010,'大货清单（不定期按GOMS更新）'!A:H,4,0)</f>
        <v>GB</v>
      </c>
      <c r="F5010" s="27" t="str">
        <f>VLOOKUP(B5010,'大货清单（不定期按GOMS更新）'!A:H,2,0)</f>
        <v>PURE ONE S11 EX</v>
      </c>
      <c r="G5010" s="28">
        <f>VLOOKUP(B5010,'大货清单（不定期按GOMS更新）'!A:I,9,FALSE)</f>
        <v>6972200196880</v>
      </c>
      <c r="H5010" s="27" t="str">
        <f>VLOOKUP(B5010,'大货清单（不定期按GOMS更新）'!A:H,7,0)</f>
        <v>Dark Grey</v>
      </c>
      <c r="I5010" s="27" t="str">
        <f>VLOOKUP(B5010,'大货清单（不定期按GOMS更新）'!A:F,6,FALSE)</f>
        <v>PHASEOUT</v>
      </c>
      <c r="J5010" s="27" t="str">
        <f>VLOOKUP(B5010,'大货清单（不定期按GOMS更新）'!A:K,11,FALSE)</f>
        <v>5.3</v>
      </c>
      <c r="K5010" s="27" t="str">
        <f>VLOOKUP(B5010,'大货清单（不定期按GOMS更新）'!A:N,12,FALSE)</f>
        <v>756</v>
      </c>
      <c r="L5010" s="27" t="str">
        <f>VLOOKUP(B5010,'大货清单（不定期按GOMS更新）'!A:M,13,FALSE)</f>
        <v>157</v>
      </c>
      <c r="M5010" s="27" t="str">
        <f>VLOOKUP(B5010,'大货清单（不定期按GOMS更新）'!A:N,14,FALSE)</f>
        <v>308</v>
      </c>
      <c r="N5010" s="53" t="s">
        <v>1393</v>
      </c>
      <c r="O5010" s="27" t="str">
        <f>IFERROR(VLOOKUP(N5010,'散件迭代（不定期更新）'!C:J,8,FALSE),0)</f>
        <v>A19</v>
      </c>
      <c r="P5010" s="27" t="str">
        <f>IFERROR(VLOOKUP(N5010,'散件（更新）'!B:H,3,FALSE),0)</f>
        <v>206-1873-2318</v>
      </c>
      <c r="Q5010" s="27" t="str">
        <f>VLOOKUP(N5010,'散件（更新）'!B:H,2,FALSE)</f>
        <v>114-18732318</v>
      </c>
      <c r="R5010" s="27" t="str">
        <f>VLOOKUP(N5010,'散件（更新）'!B:H,7,FALSE)</f>
        <v>Mini power brush</v>
      </c>
      <c r="S5010" s="27" t="str">
        <f>VLOOKUP(N5010,'散件（更新）'!B:E,4,FALSE)</f>
        <v>https://tineco-yxzt.oss-accelerate.aliyuncs.com/product/114-18732318.png</v>
      </c>
      <c r="T5010" s="27" t="s">
        <v>8759</v>
      </c>
      <c r="U5010" s="28" t="str">
        <f>VLOOKUP(N5010,'散件（更新）'!B:G,6,FALSE)</f>
        <v>FB1953A 小电动地刷胶袋组件带PTC</v>
      </c>
      <c r="V5010" s="28" t="str">
        <f>VLOOKUP(N5010,'散件（更新）'!B:I,8,FALSE)</f>
        <v>6972200193032</v>
      </c>
    </row>
    <row r="5011" spans="1:22">
      <c r="A5011" s="57">
        <v>46169</v>
      </c>
      <c r="B5011" s="53" t="s">
        <v>3330</v>
      </c>
      <c r="C5011" s="27" t="str">
        <f>VLOOKUP(B5011,'大货清单（不定期按GOMS更新）'!A:H,8,0)</f>
        <v>107-19650008</v>
      </c>
      <c r="D5011" s="27" t="str">
        <f>VLOOKUP(B5011,'大货清单（不定期按GOMS更新）'!A:C,3,0)</f>
        <v>ZB1965-08</v>
      </c>
      <c r="E5011" s="27" t="str">
        <f>VLOOKUP(B5011,'大货清单（不定期按GOMS更新）'!A:H,4,0)</f>
        <v>GB</v>
      </c>
      <c r="F5011" s="27" t="str">
        <f>VLOOKUP(B5011,'大货清单（不定期按GOMS更新）'!A:H,2,0)</f>
        <v>PURE ONE S11 EX</v>
      </c>
      <c r="G5011" s="28">
        <f>VLOOKUP(B5011,'大货清单（不定期按GOMS更新）'!A:I,9,FALSE)</f>
        <v>6972200196880</v>
      </c>
      <c r="H5011" s="27" t="str">
        <f>VLOOKUP(B5011,'大货清单（不定期按GOMS更新）'!A:H,7,0)</f>
        <v>Dark Grey</v>
      </c>
      <c r="I5011" s="27" t="str">
        <f>VLOOKUP(B5011,'大货清单（不定期按GOMS更新）'!A:F,6,FALSE)</f>
        <v>PHASEOUT</v>
      </c>
      <c r="J5011" s="27" t="str">
        <f>VLOOKUP(B5011,'大货清单（不定期按GOMS更新）'!A:K,11,FALSE)</f>
        <v>5.3</v>
      </c>
      <c r="K5011" s="27" t="str">
        <f>VLOOKUP(B5011,'大货清单（不定期按GOMS更新）'!A:N,12,FALSE)</f>
        <v>756</v>
      </c>
      <c r="L5011" s="27" t="str">
        <f>VLOOKUP(B5011,'大货清单（不定期按GOMS更新）'!A:M,13,FALSE)</f>
        <v>157</v>
      </c>
      <c r="M5011" s="27" t="str">
        <f>VLOOKUP(B5011,'大货清单（不定期按GOMS更新）'!A:N,14,FALSE)</f>
        <v>308</v>
      </c>
      <c r="N5011" s="53" t="s">
        <v>1349</v>
      </c>
      <c r="O5011" s="27">
        <f>IFERROR(VLOOKUP(N5011,'散件迭代（不定期更新）'!C:J,8,FALSE),0)</f>
        <v>0</v>
      </c>
      <c r="P5011" s="27" t="str">
        <f>IFERROR(VLOOKUP(N5011,'散件（更新）'!B:H,3,FALSE),0)</f>
        <v>206-1965-0115</v>
      </c>
      <c r="Q5011" s="27" t="str">
        <f>VLOOKUP(N5011,'散件（更新）'!B:H,2,FALSE)</f>
        <v>114-19650115</v>
      </c>
      <c r="R5011" s="27" t="str">
        <f>VLOOKUP(N5011,'散件（更新）'!B:H,7,FALSE)</f>
        <v>Carpet brush</v>
      </c>
      <c r="S5011" s="27" t="str">
        <f>VLOOKUP(N5011,'散件（更新）'!B:E,4,FALSE)</f>
        <v>https://tineco-yxzt.oss-accelerate.aliyuncs.com/product/114-19650115.jpg</v>
      </c>
      <c r="T5011" s="27" t="s">
        <v>8759</v>
      </c>
      <c r="U5011" s="28" t="str">
        <f>VLOOKUP(N5011,'散件（更新）'!B:G,6,FALSE)</f>
        <v>FB1676G地刷组件（黑色按钮）</v>
      </c>
      <c r="V5011" s="28" t="str">
        <f>VLOOKUP(N5011,'散件（更新）'!B:I,8,FALSE)</f>
        <v>6972200192462</v>
      </c>
    </row>
    <row r="5012" spans="1:22">
      <c r="A5012" s="57">
        <v>46169</v>
      </c>
      <c r="B5012" s="53" t="s">
        <v>3330</v>
      </c>
      <c r="C5012" s="27" t="str">
        <f>VLOOKUP(B5012,'大货清单（不定期按GOMS更新）'!A:H,8,0)</f>
        <v>107-19650008</v>
      </c>
      <c r="D5012" s="27" t="str">
        <f>VLOOKUP(B5012,'大货清单（不定期按GOMS更新）'!A:C,3,0)</f>
        <v>ZB1965-08</v>
      </c>
      <c r="E5012" s="27" t="str">
        <f>VLOOKUP(B5012,'大货清单（不定期按GOMS更新）'!A:H,4,0)</f>
        <v>GB</v>
      </c>
      <c r="F5012" s="27" t="str">
        <f>VLOOKUP(B5012,'大货清单（不定期按GOMS更新）'!A:H,2,0)</f>
        <v>PURE ONE S11 EX</v>
      </c>
      <c r="G5012" s="28">
        <f>VLOOKUP(B5012,'大货清单（不定期按GOMS更新）'!A:I,9,FALSE)</f>
        <v>6972200196880</v>
      </c>
      <c r="H5012" s="27" t="str">
        <f>VLOOKUP(B5012,'大货清单（不定期按GOMS更新）'!A:H,7,0)</f>
        <v>Dark Grey</v>
      </c>
      <c r="I5012" s="27" t="str">
        <f>VLOOKUP(B5012,'大货清单（不定期按GOMS更新）'!A:F,6,FALSE)</f>
        <v>PHASEOUT</v>
      </c>
      <c r="J5012" s="27" t="str">
        <f>VLOOKUP(B5012,'大货清单（不定期按GOMS更新）'!A:K,11,FALSE)</f>
        <v>5.3</v>
      </c>
      <c r="K5012" s="27" t="str">
        <f>VLOOKUP(B5012,'大货清单（不定期按GOMS更新）'!A:N,12,FALSE)</f>
        <v>756</v>
      </c>
      <c r="L5012" s="27" t="str">
        <f>VLOOKUP(B5012,'大货清单（不定期按GOMS更新）'!A:M,13,FALSE)</f>
        <v>157</v>
      </c>
      <c r="M5012" s="27" t="str">
        <f>VLOOKUP(B5012,'大货清单（不定期按GOMS更新）'!A:N,14,FALSE)</f>
        <v>308</v>
      </c>
      <c r="N5012" s="53" t="s">
        <v>1369</v>
      </c>
      <c r="O5012" s="27">
        <f>IFERROR(VLOOKUP(N5012,'散件迭代（不定期更新）'!C:J,8,FALSE),0)</f>
        <v>0</v>
      </c>
      <c r="P5012" s="27" t="str">
        <f>IFERROR(VLOOKUP(N5012,'散件（更新）'!B:H,3,FALSE),0)</f>
        <v>206-1873-0205</v>
      </c>
      <c r="Q5012" s="27" t="str">
        <f>VLOOKUP(N5012,'散件（更新）'!B:H,2,FALSE)</f>
        <v>114-18730205</v>
      </c>
      <c r="R5012" s="27" t="str">
        <f>VLOOKUP(N5012,'散件（更新）'!B:H,7,FALSE)</f>
        <v>Soft dusting brush</v>
      </c>
      <c r="S5012" s="27" t="str">
        <f>VLOOKUP(N5012,'散件（更新）'!B:E,4,FALSE)</f>
        <v>https://tineco-yxzt.oss-accelerate.aliyuncs.com/product/114-18730205.jpg</v>
      </c>
      <c r="T5012" s="27" t="s">
        <v>8759</v>
      </c>
      <c r="U5012" s="28" t="str">
        <f>VLOOKUP(N5012,'散件（更新）'!B:G,6,FALSE)</f>
        <v>AA1886家电刷</v>
      </c>
      <c r="V5012" s="28" t="str">
        <f>VLOOKUP(N5012,'散件（更新）'!B:I,8,FALSE)</f>
        <v>6972200191526</v>
      </c>
    </row>
    <row r="5013" spans="1:22">
      <c r="A5013" s="57">
        <v>46169</v>
      </c>
      <c r="B5013" s="53" t="s">
        <v>3330</v>
      </c>
      <c r="C5013" s="27" t="str">
        <f>VLOOKUP(B5013,'大货清单（不定期按GOMS更新）'!A:H,8,0)</f>
        <v>107-19650008</v>
      </c>
      <c r="D5013" s="27" t="str">
        <f>VLOOKUP(B5013,'大货清单（不定期按GOMS更新）'!A:C,3,0)</f>
        <v>ZB1965-08</v>
      </c>
      <c r="E5013" s="27" t="str">
        <f>VLOOKUP(B5013,'大货清单（不定期按GOMS更新）'!A:H,4,0)</f>
        <v>GB</v>
      </c>
      <c r="F5013" s="27" t="str">
        <f>VLOOKUP(B5013,'大货清单（不定期按GOMS更新）'!A:H,2,0)</f>
        <v>PURE ONE S11 EX</v>
      </c>
      <c r="G5013" s="28">
        <f>VLOOKUP(B5013,'大货清单（不定期按GOMS更新）'!A:I,9,FALSE)</f>
        <v>6972200196880</v>
      </c>
      <c r="H5013" s="27" t="str">
        <f>VLOOKUP(B5013,'大货清单（不定期按GOMS更新）'!A:H,7,0)</f>
        <v>Dark Grey</v>
      </c>
      <c r="I5013" s="27" t="str">
        <f>VLOOKUP(B5013,'大货清单（不定期按GOMS更新）'!A:F,6,FALSE)</f>
        <v>PHASEOUT</v>
      </c>
      <c r="J5013" s="27" t="str">
        <f>VLOOKUP(B5013,'大货清单（不定期按GOMS更新）'!A:K,11,FALSE)</f>
        <v>5.3</v>
      </c>
      <c r="K5013" s="27" t="str">
        <f>VLOOKUP(B5013,'大货清单（不定期按GOMS更新）'!A:N,12,FALSE)</f>
        <v>756</v>
      </c>
      <c r="L5013" s="27" t="str">
        <f>VLOOKUP(B5013,'大货清单（不定期按GOMS更新）'!A:M,13,FALSE)</f>
        <v>157</v>
      </c>
      <c r="M5013" s="27" t="str">
        <f>VLOOKUP(B5013,'大货清单（不定期按GOMS更新）'!A:N,14,FALSE)</f>
        <v>308</v>
      </c>
      <c r="N5013" s="53" t="s">
        <v>483</v>
      </c>
      <c r="O5013" s="27">
        <f>IFERROR(VLOOKUP(N5013,'散件迭代（不定期更新）'!C:J,8,FALSE),0)</f>
        <v>0</v>
      </c>
      <c r="P5013" s="27" t="str">
        <f>IFERROR(VLOOKUP(N5013,'散件（更新）'!B:H,3,FALSE),0)</f>
        <v>206-1965-0004</v>
      </c>
      <c r="Q5013" s="27" t="str">
        <f>VLOOKUP(N5013,'散件（更新）'!B:H,2,FALSE)</f>
        <v>114-19650004</v>
      </c>
      <c r="R5013" s="27" t="str">
        <f>VLOOKUP(N5013,'散件（更新）'!B:H,7,FALSE)</f>
        <v>Dustbin</v>
      </c>
      <c r="S5013" s="27" t="str">
        <f>VLOOKUP(N5013,'散件（更新）'!B:E,4,FALSE)</f>
        <v>https://tineco-yxzt.oss-accelerate.aliyuncs.com/product/114-19650004.jpg</v>
      </c>
      <c r="T5013" s="27" t="s">
        <v>8759</v>
      </c>
      <c r="U5013" s="28" t="str">
        <f>VLOOKUP(N5013,'散件（更新）'!B:G,6,FALSE)</f>
        <v>尘桶组件（带支架灰色）</v>
      </c>
      <c r="V5013" s="28" t="str">
        <f>VLOOKUP(N5013,'散件（更新）'!B:I,8,FALSE)</f>
        <v>6972200190994</v>
      </c>
    </row>
    <row r="5014" spans="1:22">
      <c r="A5014" s="57">
        <v>46169</v>
      </c>
      <c r="B5014" s="53" t="s">
        <v>3330</v>
      </c>
      <c r="C5014" s="27" t="str">
        <f>VLOOKUP(B5014,'大货清单（不定期按GOMS更新）'!A:H,8,0)</f>
        <v>107-19650008</v>
      </c>
      <c r="D5014" s="27" t="str">
        <f>VLOOKUP(B5014,'大货清单（不定期按GOMS更新）'!A:C,3,0)</f>
        <v>ZB1965-08</v>
      </c>
      <c r="E5014" s="27" t="str">
        <f>VLOOKUP(B5014,'大货清单（不定期按GOMS更新）'!A:H,4,0)</f>
        <v>GB</v>
      </c>
      <c r="F5014" s="27" t="str">
        <f>VLOOKUP(B5014,'大货清单（不定期按GOMS更新）'!A:H,2,0)</f>
        <v>PURE ONE S11 EX</v>
      </c>
      <c r="G5014" s="28">
        <f>VLOOKUP(B5014,'大货清单（不定期按GOMS更新）'!A:I,9,FALSE)</f>
        <v>6972200196880</v>
      </c>
      <c r="H5014" s="27" t="str">
        <f>VLOOKUP(B5014,'大货清单（不定期按GOMS更新）'!A:H,7,0)</f>
        <v>Dark Grey</v>
      </c>
      <c r="I5014" s="27" t="str">
        <f>VLOOKUP(B5014,'大货清单（不定期按GOMS更新）'!A:F,6,FALSE)</f>
        <v>PHASEOUT</v>
      </c>
      <c r="J5014" s="27" t="str">
        <f>VLOOKUP(B5014,'大货清单（不定期按GOMS更新）'!A:K,11,FALSE)</f>
        <v>5.3</v>
      </c>
      <c r="K5014" s="27" t="str">
        <f>VLOOKUP(B5014,'大货清单（不定期按GOMS更新）'!A:N,12,FALSE)</f>
        <v>756</v>
      </c>
      <c r="L5014" s="27" t="str">
        <f>VLOOKUP(B5014,'大货清单（不定期按GOMS更新）'!A:M,13,FALSE)</f>
        <v>157</v>
      </c>
      <c r="M5014" s="27" t="str">
        <f>VLOOKUP(B5014,'大货清单（不定期按GOMS更新）'!A:N,14,FALSE)</f>
        <v>308</v>
      </c>
      <c r="N5014" s="53" t="s">
        <v>1363</v>
      </c>
      <c r="O5014" s="27" t="str">
        <f>IFERROR(VLOOKUP(N5014,'散件迭代（不定期更新）'!C:J,8,FALSE),0)</f>
        <v>A12</v>
      </c>
      <c r="P5014" s="27" t="str">
        <f>IFERROR(VLOOKUP(N5014,'散件（更新）'!B:H,3,FALSE),0)</f>
        <v>206-1873-0010</v>
      </c>
      <c r="Q5014" s="27" t="str">
        <f>VLOOKUP(N5014,'散件（更新）'!B:H,2,FALSE)</f>
        <v>114-18730010</v>
      </c>
      <c r="R5014" s="27" t="str">
        <f>VLOOKUP(N5014,'散件（更新）'!B:H,7,FALSE)</f>
        <v>Accessory Kit</v>
      </c>
      <c r="S5014" s="27" t="str">
        <f>VLOOKUP(N5014,'散件（更新）'!B:E,4,FALSE)</f>
        <v>https://tineco-yxzt.oss-accelerate.aliyuncs.com/product/114-18730010.jpg</v>
      </c>
      <c r="T5014" s="27" t="s">
        <v>8759</v>
      </c>
      <c r="U5014" s="28" t="str">
        <f>VLOOKUP(N5014,'散件（更新）'!B:G,6,FALSE)</f>
        <v>附件套装(家电刷组件+伸缩扁吸组件+转折管组件+伸缩软管组件)</v>
      </c>
      <c r="V5014" s="28" t="str">
        <f>VLOOKUP(N5014,'散件（更新）'!B:I,8,FALSE)</f>
        <v>6972200191519</v>
      </c>
    </row>
    <row r="5015" spans="1:22">
      <c r="A5015" s="57">
        <v>46169</v>
      </c>
      <c r="B5015" s="53" t="s">
        <v>3330</v>
      </c>
      <c r="C5015" s="27" t="str">
        <f>VLOOKUP(B5015,'大货清单（不定期按GOMS更新）'!A:H,8,0)</f>
        <v>107-19650008</v>
      </c>
      <c r="D5015" s="27" t="str">
        <f>VLOOKUP(B5015,'大货清单（不定期按GOMS更新）'!A:C,3,0)</f>
        <v>ZB1965-08</v>
      </c>
      <c r="E5015" s="27" t="str">
        <f>VLOOKUP(B5015,'大货清单（不定期按GOMS更新）'!A:H,4,0)</f>
        <v>GB</v>
      </c>
      <c r="F5015" s="27" t="str">
        <f>VLOOKUP(B5015,'大货清单（不定期按GOMS更新）'!A:H,2,0)</f>
        <v>PURE ONE S11 EX</v>
      </c>
      <c r="G5015" s="28">
        <f>VLOOKUP(B5015,'大货清单（不定期按GOMS更新）'!A:I,9,FALSE)</f>
        <v>6972200196880</v>
      </c>
      <c r="H5015" s="27" t="str">
        <f>VLOOKUP(B5015,'大货清单（不定期按GOMS更新）'!A:H,7,0)</f>
        <v>Dark Grey</v>
      </c>
      <c r="I5015" s="27" t="str">
        <f>VLOOKUP(B5015,'大货清单（不定期按GOMS更新）'!A:F,6,FALSE)</f>
        <v>PHASEOUT</v>
      </c>
      <c r="J5015" s="27" t="str">
        <f>VLOOKUP(B5015,'大货清单（不定期按GOMS更新）'!A:K,11,FALSE)</f>
        <v>5.3</v>
      </c>
      <c r="K5015" s="27" t="str">
        <f>VLOOKUP(B5015,'大货清单（不定期按GOMS更新）'!A:N,12,FALSE)</f>
        <v>756</v>
      </c>
      <c r="L5015" s="27" t="str">
        <f>VLOOKUP(B5015,'大货清单（不定期按GOMS更新）'!A:M,13,FALSE)</f>
        <v>157</v>
      </c>
      <c r="M5015" s="27" t="str">
        <f>VLOOKUP(B5015,'大货清单（不定期按GOMS更新）'!A:N,14,FALSE)</f>
        <v>308</v>
      </c>
      <c r="N5015" s="53" t="s">
        <v>1360</v>
      </c>
      <c r="O5015" s="27">
        <f>IFERROR(VLOOKUP(N5015,'散件迭代（不定期更新）'!C:J,8,FALSE),0)</f>
        <v>0</v>
      </c>
      <c r="P5015" s="27" t="str">
        <f>IFERROR(VLOOKUP(N5015,'散件（更新）'!B:H,3,FALSE),0)</f>
        <v>206-1965-0201</v>
      </c>
      <c r="Q5015" s="27" t="str">
        <f>VLOOKUP(N5015,'散件（更新）'!B:H,2,FALSE)</f>
        <v>114-19650201</v>
      </c>
      <c r="R5015" s="27" t="str">
        <f>VLOOKUP(N5015,'散件（更新）'!B:H,7,FALSE)</f>
        <v>Main Body</v>
      </c>
      <c r="S5015" s="27" t="str">
        <f>VLOOKUP(N5015,'散件（更新）'!B:E,4,FALSE)</f>
        <v>https://tineco-yxzt.oss-accelerate.aliyuncs.com/product/114-19650201.jpg</v>
      </c>
      <c r="T5015" s="27" t="s">
        <v>8759</v>
      </c>
      <c r="U5015" s="28" t="str">
        <f>VLOOKUP(N5015,'散件（更新）'!B:G,6,FALSE)</f>
        <v>主体组件（高配散件专用）</v>
      </c>
      <c r="V5015" s="28" t="str">
        <f>VLOOKUP(N5015,'散件（更新）'!B:I,8,FALSE)</f>
        <v>6972200192448</v>
      </c>
    </row>
    <row r="5016" spans="1:22">
      <c r="A5016" s="57">
        <v>46169</v>
      </c>
      <c r="B5016" s="53" t="s">
        <v>3330</v>
      </c>
      <c r="C5016" s="27" t="str">
        <f>VLOOKUP(B5016,'大货清单（不定期按GOMS更新）'!A:H,8,0)</f>
        <v>107-19650008</v>
      </c>
      <c r="D5016" s="27" t="str">
        <f>VLOOKUP(B5016,'大货清单（不定期按GOMS更新）'!A:C,3,0)</f>
        <v>ZB1965-08</v>
      </c>
      <c r="E5016" s="27" t="str">
        <f>VLOOKUP(B5016,'大货清单（不定期按GOMS更新）'!A:H,4,0)</f>
        <v>GB</v>
      </c>
      <c r="F5016" s="27" t="str">
        <f>VLOOKUP(B5016,'大货清单（不定期按GOMS更新）'!A:H,2,0)</f>
        <v>PURE ONE S11 EX</v>
      </c>
      <c r="G5016" s="28">
        <f>VLOOKUP(B5016,'大货清单（不定期按GOMS更新）'!A:I,9,FALSE)</f>
        <v>6972200196880</v>
      </c>
      <c r="H5016" s="27" t="str">
        <f>VLOOKUP(B5016,'大货清单（不定期按GOMS更新）'!A:H,7,0)</f>
        <v>Dark Grey</v>
      </c>
      <c r="I5016" s="27" t="str">
        <f>VLOOKUP(B5016,'大货清单（不定期按GOMS更新）'!A:F,6,FALSE)</f>
        <v>PHASEOUT</v>
      </c>
      <c r="J5016" s="27" t="str">
        <f>VLOOKUP(B5016,'大货清单（不定期按GOMS更新）'!A:K,11,FALSE)</f>
        <v>5.3</v>
      </c>
      <c r="K5016" s="27" t="str">
        <f>VLOOKUP(B5016,'大货清单（不定期按GOMS更新）'!A:N,12,FALSE)</f>
        <v>756</v>
      </c>
      <c r="L5016" s="27" t="str">
        <f>VLOOKUP(B5016,'大货清单（不定期按GOMS更新）'!A:M,13,FALSE)</f>
        <v>157</v>
      </c>
      <c r="M5016" s="27" t="str">
        <f>VLOOKUP(B5016,'大货清单（不定期按GOMS更新）'!A:N,14,FALSE)</f>
        <v>308</v>
      </c>
      <c r="N5016" s="53" t="s">
        <v>1341</v>
      </c>
      <c r="O5016" s="27" t="str">
        <f>IFERROR(VLOOKUP(N5016,'散件迭代（不定期更新）'!C:J,8,FALSE),0)</f>
        <v>A32</v>
      </c>
      <c r="P5016" s="27" t="str">
        <f>IFERROR(VLOOKUP(N5016,'散件（更新）'!B:H,3,FALSE),0)</f>
        <v>206-1965-0118</v>
      </c>
      <c r="Q5016" s="27" t="str">
        <f>VLOOKUP(N5016,'散件（更新）'!B:H,2,FALSE)</f>
        <v>114-19650118</v>
      </c>
      <c r="R5016" s="27" t="str">
        <f>VLOOKUP(N5016,'散件（更新）'!B:H,7,FALSE)</f>
        <v>Adapter</v>
      </c>
      <c r="S5016" s="27" t="str">
        <f>VLOOKUP(N5016,'散件（更新）'!B:E,4,FALSE)</f>
        <v>https://tineco-yxzt.oss-accelerate.aliyuncs.com/product/114-19650118.jpg</v>
      </c>
      <c r="T5016" s="27" t="s">
        <v>8759</v>
      </c>
      <c r="U5016" s="28" t="str">
        <f>VLOOKUP(N5016,'散件（更新）'!B:G,6,FALSE)</f>
        <v>BS轮充适配器组件</v>
      </c>
      <c r="V5016" s="28" t="str">
        <f>VLOOKUP(N5016,'散件（更新）'!B:I,8,FALSE)</f>
        <v>6972200192264</v>
      </c>
    </row>
    <row r="5017" spans="1:22">
      <c r="A5017" s="57">
        <v>46169</v>
      </c>
      <c r="B5017" s="53" t="s">
        <v>3330</v>
      </c>
      <c r="C5017" s="27" t="str">
        <f>VLOOKUP(B5017,'大货清单（不定期按GOMS更新）'!A:H,8,0)</f>
        <v>107-19650008</v>
      </c>
      <c r="D5017" s="27" t="str">
        <f>VLOOKUP(B5017,'大货清单（不定期按GOMS更新）'!A:C,3,0)</f>
        <v>ZB1965-08</v>
      </c>
      <c r="E5017" s="27" t="str">
        <f>VLOOKUP(B5017,'大货清单（不定期按GOMS更新）'!A:H,4,0)</f>
        <v>GB</v>
      </c>
      <c r="F5017" s="27" t="str">
        <f>VLOOKUP(B5017,'大货清单（不定期按GOMS更新）'!A:H,2,0)</f>
        <v>PURE ONE S11 EX</v>
      </c>
      <c r="G5017" s="28">
        <f>VLOOKUP(B5017,'大货清单（不定期按GOMS更新）'!A:I,9,FALSE)</f>
        <v>6972200196880</v>
      </c>
      <c r="H5017" s="27" t="str">
        <f>VLOOKUP(B5017,'大货清单（不定期按GOMS更新）'!A:H,7,0)</f>
        <v>Dark Grey</v>
      </c>
      <c r="I5017" s="27" t="str">
        <f>VLOOKUP(B5017,'大货清单（不定期按GOMS更新）'!A:F,6,FALSE)</f>
        <v>PHASEOUT</v>
      </c>
      <c r="J5017" s="27" t="str">
        <f>VLOOKUP(B5017,'大货清单（不定期按GOMS更新）'!A:K,11,FALSE)</f>
        <v>5.3</v>
      </c>
      <c r="K5017" s="27" t="str">
        <f>VLOOKUP(B5017,'大货清单（不定期按GOMS更新）'!A:N,12,FALSE)</f>
        <v>756</v>
      </c>
      <c r="L5017" s="27" t="str">
        <f>VLOOKUP(B5017,'大货清单（不定期按GOMS更新）'!A:M,13,FALSE)</f>
        <v>157</v>
      </c>
      <c r="M5017" s="27" t="str">
        <f>VLOOKUP(B5017,'大货清单（不定期按GOMS更新）'!A:N,14,FALSE)</f>
        <v>308</v>
      </c>
      <c r="N5017" s="53" t="s">
        <v>1358</v>
      </c>
      <c r="O5017" s="27" t="str">
        <f>IFERROR(VLOOKUP(N5017,'散件迭代（不定期更新）'!C:J,8,FALSE),0)</f>
        <v>A33</v>
      </c>
      <c r="P5017" s="27" t="str">
        <f>IFERROR(VLOOKUP(N5017,'散件（更新）'!B:H,3,FALSE),0)</f>
        <v>206-1965-0202</v>
      </c>
      <c r="Q5017" s="27" t="str">
        <f>VLOOKUP(N5017,'散件（更新）'!B:H,2,FALSE)</f>
        <v>114-19650202</v>
      </c>
      <c r="R5017" s="27" t="str">
        <f>VLOOKUP(N5017,'散件（更新）'!B:H,7,FALSE)</f>
        <v>Battery</v>
      </c>
      <c r="S5017" s="27" t="str">
        <f>VLOOKUP(N5017,'散件（更新）'!B:E,4,FALSE)</f>
        <v>https://tineco-yxzt.oss-accelerate.aliyuncs.com/product/114-19650202.jpg</v>
      </c>
      <c r="T5017" s="27" t="s">
        <v>8759</v>
      </c>
      <c r="U5017" s="28" t="str">
        <f>VLOOKUP(N5017,'散件（更新）'!B:G,6,FALSE)</f>
        <v>电池包组件（灰2000mAH）</v>
      </c>
      <c r="V5017" s="28" t="str">
        <f>VLOOKUP(N5017,'散件（更新）'!B:I,8,FALSE)</f>
        <v>6972200192431</v>
      </c>
    </row>
    <row r="5018" spans="1:22">
      <c r="A5018" s="57">
        <v>46169</v>
      </c>
      <c r="B5018" s="53" t="s">
        <v>3330</v>
      </c>
      <c r="C5018" s="27" t="str">
        <f>VLOOKUP(B5018,'大货清单（不定期按GOMS更新）'!A:H,8,0)</f>
        <v>107-19650008</v>
      </c>
      <c r="D5018" s="27" t="str">
        <f>VLOOKUP(B5018,'大货清单（不定期按GOMS更新）'!A:C,3,0)</f>
        <v>ZB1965-08</v>
      </c>
      <c r="E5018" s="27" t="str">
        <f>VLOOKUP(B5018,'大货清单（不定期按GOMS更新）'!A:H,4,0)</f>
        <v>GB</v>
      </c>
      <c r="F5018" s="27" t="str">
        <f>VLOOKUP(B5018,'大货清单（不定期按GOMS更新）'!A:H,2,0)</f>
        <v>PURE ONE S11 EX</v>
      </c>
      <c r="G5018" s="28">
        <f>VLOOKUP(B5018,'大货清单（不定期按GOMS更新）'!A:I,9,FALSE)</f>
        <v>6972200196880</v>
      </c>
      <c r="H5018" s="27" t="str">
        <f>VLOOKUP(B5018,'大货清单（不定期按GOMS更新）'!A:H,7,0)</f>
        <v>Dark Grey</v>
      </c>
      <c r="I5018" s="27" t="str">
        <f>VLOOKUP(B5018,'大货清单（不定期按GOMS更新）'!A:F,6,FALSE)</f>
        <v>PHASEOUT</v>
      </c>
      <c r="J5018" s="27" t="str">
        <f>VLOOKUP(B5018,'大货清单（不定期按GOMS更新）'!A:K,11,FALSE)</f>
        <v>5.3</v>
      </c>
      <c r="K5018" s="27" t="str">
        <f>VLOOKUP(B5018,'大货清单（不定期按GOMS更新）'!A:N,12,FALSE)</f>
        <v>756</v>
      </c>
      <c r="L5018" s="27" t="str">
        <f>VLOOKUP(B5018,'大货清单（不定期按GOMS更新）'!A:M,13,FALSE)</f>
        <v>157</v>
      </c>
      <c r="M5018" s="27" t="str">
        <f>VLOOKUP(B5018,'大货清单（不定期按GOMS更新）'!A:N,14,FALSE)</f>
        <v>308</v>
      </c>
      <c r="N5018" s="53" t="s">
        <v>1347</v>
      </c>
      <c r="O5018" s="27" t="str">
        <f>IFERROR(VLOOKUP(N5018,'散件迭代（不定期更新）'!C:J,8,FALSE),0)</f>
        <v>A45</v>
      </c>
      <c r="P5018" s="27" t="str">
        <f>IFERROR(VLOOKUP(N5018,'散件（更新）'!B:H,3,FALSE),0)</f>
        <v>206-1965-0116</v>
      </c>
      <c r="Q5018" s="27" t="str">
        <f>VLOOKUP(N5018,'散件（更新）'!B:H,2,FALSE)</f>
        <v>114-19650116</v>
      </c>
      <c r="R5018" s="27" t="str">
        <f>VLOOKUP(N5018,'散件（更新）'!B:H,7,FALSE)</f>
        <v>Wall-mounted dock</v>
      </c>
      <c r="S5018" s="27" t="str">
        <f>VLOOKUP(N5018,'散件（更新）'!B:E,4,FALSE)</f>
        <v>https://tineco-yxzt.oss-accelerate.aliyuncs.com/product/114-19650116.jpg</v>
      </c>
      <c r="T5018" s="27" t="s">
        <v>8759</v>
      </c>
      <c r="U5018" s="28" t="str">
        <f>VLOOKUP(N5018,'散件（更新）'!B:G,6,FALSE)</f>
        <v>墙壁挂架组件</v>
      </c>
      <c r="V5018" s="28" t="str">
        <f>VLOOKUP(N5018,'散件（更新）'!B:I,8,FALSE)</f>
        <v>6972200192479</v>
      </c>
    </row>
    <row r="5019" spans="1:22">
      <c r="A5019" s="57">
        <v>46169</v>
      </c>
      <c r="B5019" s="53" t="s">
        <v>3330</v>
      </c>
      <c r="C5019" s="27" t="str">
        <f>VLOOKUP(B5019,'大货清单（不定期按GOMS更新）'!A:H,8,0)</f>
        <v>107-19650008</v>
      </c>
      <c r="D5019" s="27" t="str">
        <f>VLOOKUP(B5019,'大货清单（不定期按GOMS更新）'!A:C,3,0)</f>
        <v>ZB1965-08</v>
      </c>
      <c r="E5019" s="27" t="str">
        <f>VLOOKUP(B5019,'大货清单（不定期按GOMS更新）'!A:H,4,0)</f>
        <v>GB</v>
      </c>
      <c r="F5019" s="27" t="str">
        <f>VLOOKUP(B5019,'大货清单（不定期按GOMS更新）'!A:H,2,0)</f>
        <v>PURE ONE S11 EX</v>
      </c>
      <c r="G5019" s="28">
        <f>VLOOKUP(B5019,'大货清单（不定期按GOMS更新）'!A:I,9,FALSE)</f>
        <v>6972200196880</v>
      </c>
      <c r="H5019" s="27" t="str">
        <f>VLOOKUP(B5019,'大货清单（不定期按GOMS更新）'!A:H,7,0)</f>
        <v>Dark Grey</v>
      </c>
      <c r="I5019" s="27" t="str">
        <f>VLOOKUP(B5019,'大货清单（不定期按GOMS更新）'!A:F,6,FALSE)</f>
        <v>PHASEOUT</v>
      </c>
      <c r="J5019" s="27" t="str">
        <f>VLOOKUP(B5019,'大货清单（不定期按GOMS更新）'!A:K,11,FALSE)</f>
        <v>5.3</v>
      </c>
      <c r="K5019" s="27" t="str">
        <f>VLOOKUP(B5019,'大货清单（不定期按GOMS更新）'!A:N,12,FALSE)</f>
        <v>756</v>
      </c>
      <c r="L5019" s="27" t="str">
        <f>VLOOKUP(B5019,'大货清单（不定期按GOMS更新）'!A:M,13,FALSE)</f>
        <v>157</v>
      </c>
      <c r="M5019" s="27" t="str">
        <f>VLOOKUP(B5019,'大货清单（不定期按GOMS更新）'!A:N,14,FALSE)</f>
        <v>308</v>
      </c>
      <c r="N5019" s="53" t="s">
        <v>1390</v>
      </c>
      <c r="O5019" s="27">
        <f>IFERROR(VLOOKUP(N5019,'散件迭代（不定期更新）'!C:J,8,FALSE),0)</f>
        <v>0</v>
      </c>
      <c r="P5019" s="27" t="str">
        <f>IFERROR(VLOOKUP(N5019,'散件（更新）'!B:H,3,FALSE),0)</f>
        <v>206-1873-2333</v>
      </c>
      <c r="Q5019" s="27" t="str">
        <f>VLOOKUP(N5019,'散件（更新）'!B:H,2,FALSE)</f>
        <v>114-18732333</v>
      </c>
      <c r="R5019" s="27" t="str">
        <f>VLOOKUP(N5019,'散件（更新）'!B:H,7,FALSE)</f>
        <v>[EHA]Power brush release button + spring</v>
      </c>
      <c r="S5019" s="27" t="str">
        <f>VLOOKUP(N5019,'散件（更新）'!B:E,4,FALSE)</f>
        <v>https://tineco-yxzt.oss-accelerate.aliyuncs.com/20231219/9VSRB121100_1702948075363.png</v>
      </c>
      <c r="T5019" s="27" t="s">
        <v>8759</v>
      </c>
      <c r="U5019" s="28" t="str">
        <f>VLOOKUP(N5019,'散件（更新）'!B:G,6,FALSE)</f>
        <v>释放按钮+弹簧组件（散件专用）</v>
      </c>
      <c r="V5019" s="28" t="str">
        <f>VLOOKUP(N5019,'散件（更新）'!B:I,8,FALSE)</f>
        <v>6972200197429</v>
      </c>
    </row>
    <row r="5020" spans="1:22">
      <c r="A5020" s="57">
        <v>46169</v>
      </c>
      <c r="B5020" s="53" t="s">
        <v>3330</v>
      </c>
      <c r="C5020" s="27" t="str">
        <f>VLOOKUP(B5020,'大货清单（不定期按GOMS更新）'!A:H,8,0)</f>
        <v>107-19650008</v>
      </c>
      <c r="D5020" s="27" t="str">
        <f>VLOOKUP(B5020,'大货清单（不定期按GOMS更新）'!A:C,3,0)</f>
        <v>ZB1965-08</v>
      </c>
      <c r="E5020" s="27" t="str">
        <f>VLOOKUP(B5020,'大货清单（不定期按GOMS更新）'!A:H,4,0)</f>
        <v>GB</v>
      </c>
      <c r="F5020" s="27" t="str">
        <f>VLOOKUP(B5020,'大货清单（不定期按GOMS更新）'!A:H,2,0)</f>
        <v>PURE ONE S11 EX</v>
      </c>
      <c r="G5020" s="28">
        <f>VLOOKUP(B5020,'大货清单（不定期按GOMS更新）'!A:I,9,FALSE)</f>
        <v>6972200196880</v>
      </c>
      <c r="H5020" s="27" t="str">
        <f>VLOOKUP(B5020,'大货清单（不定期按GOMS更新）'!A:H,7,0)</f>
        <v>Dark Grey</v>
      </c>
      <c r="I5020" s="27" t="str">
        <f>VLOOKUP(B5020,'大货清单（不定期按GOMS更新）'!A:F,6,FALSE)</f>
        <v>PHASEOUT</v>
      </c>
      <c r="J5020" s="27" t="str">
        <f>VLOOKUP(B5020,'大货清单（不定期按GOMS更新）'!A:K,11,FALSE)</f>
        <v>5.3</v>
      </c>
      <c r="K5020" s="27" t="str">
        <f>VLOOKUP(B5020,'大货清单（不定期按GOMS更新）'!A:N,12,FALSE)</f>
        <v>756</v>
      </c>
      <c r="L5020" s="27" t="str">
        <f>VLOOKUP(B5020,'大货清单（不定期按GOMS更新）'!A:M,13,FALSE)</f>
        <v>157</v>
      </c>
      <c r="M5020" s="27" t="str">
        <f>VLOOKUP(B5020,'大货清单（不定期按GOMS更新）'!A:N,14,FALSE)</f>
        <v>308</v>
      </c>
      <c r="N5020" s="53" t="s">
        <v>1225</v>
      </c>
      <c r="O5020" s="27">
        <f>IFERROR(VLOOKUP(N5020,'散件迭代（不定期更新）'!C:J,8,FALSE),0)</f>
        <v>0</v>
      </c>
      <c r="P5020" s="27" t="str">
        <f>IFERROR(VLOOKUP(N5020,'散件（更新）'!B:H,3,FALSE),0)</f>
        <v>206-1756-0099</v>
      </c>
      <c r="Q5020" s="27" t="str">
        <f>VLOOKUP(N5020,'散件（更新）'!B:H,2,FALSE)</f>
        <v>114-17560099</v>
      </c>
      <c r="R5020" s="27" t="str">
        <f>VLOOKUP(N5020,'散件（更新）'!B:H,7,FALSE)</f>
        <v>Repair Wheel</v>
      </c>
      <c r="S5020" s="27" t="str">
        <f>VLOOKUP(N5020,'散件（更新）'!B:E,4,FALSE)</f>
        <v>https://tineco-yxzt.oss-accelerate.aliyuncs.com/20231219/9VSRW100200_1702948075442.png</v>
      </c>
      <c r="T5020" s="27" t="s">
        <v>8759</v>
      </c>
      <c r="U5020" s="28" t="str">
        <f>VLOOKUP(N5020,'散件（更新）'!B:G,6,FALSE)</f>
        <v>地刷小轮+小轮轴组件</v>
      </c>
      <c r="V5020" s="28" t="str">
        <f>VLOOKUP(N5020,'散件（更新）'!B:I,8,FALSE)</f>
        <v>6972200194046</v>
      </c>
    </row>
    <row r="5021" spans="1:22">
      <c r="A5021" s="57">
        <v>46169</v>
      </c>
      <c r="B5021" s="53" t="s">
        <v>3330</v>
      </c>
      <c r="C5021" s="27" t="str">
        <f>VLOOKUP(B5021,'大货清单（不定期按GOMS更新）'!A:H,8,0)</f>
        <v>107-19650008</v>
      </c>
      <c r="D5021" s="27" t="str">
        <f>VLOOKUP(B5021,'大货清单（不定期按GOMS更新）'!A:C,3,0)</f>
        <v>ZB1965-08</v>
      </c>
      <c r="E5021" s="27" t="str">
        <f>VLOOKUP(B5021,'大货清单（不定期按GOMS更新）'!A:H,4,0)</f>
        <v>GB</v>
      </c>
      <c r="F5021" s="27" t="str">
        <f>VLOOKUP(B5021,'大货清单（不定期按GOMS更新）'!A:H,2,0)</f>
        <v>PURE ONE S11 EX</v>
      </c>
      <c r="G5021" s="28">
        <f>VLOOKUP(B5021,'大货清单（不定期按GOMS更新）'!A:I,9,FALSE)</f>
        <v>6972200196880</v>
      </c>
      <c r="H5021" s="27" t="str">
        <f>VLOOKUP(B5021,'大货清单（不定期按GOMS更新）'!A:H,7,0)</f>
        <v>Dark Grey</v>
      </c>
      <c r="I5021" s="27" t="str">
        <f>VLOOKUP(B5021,'大货清单（不定期按GOMS更新）'!A:F,6,FALSE)</f>
        <v>PHASEOUT</v>
      </c>
      <c r="J5021" s="27" t="str">
        <f>VLOOKUP(B5021,'大货清单（不定期按GOMS更新）'!A:K,11,FALSE)</f>
        <v>5.3</v>
      </c>
      <c r="K5021" s="27" t="str">
        <f>VLOOKUP(B5021,'大货清单（不定期按GOMS更新）'!A:N,12,FALSE)</f>
        <v>756</v>
      </c>
      <c r="L5021" s="27" t="str">
        <f>VLOOKUP(B5021,'大货清单（不定期按GOMS更新）'!A:M,13,FALSE)</f>
        <v>157</v>
      </c>
      <c r="M5021" s="27" t="str">
        <f>VLOOKUP(B5021,'大货清单（不定期按GOMS更新）'!A:N,14,FALSE)</f>
        <v>308</v>
      </c>
      <c r="N5021" s="53" t="s">
        <v>404</v>
      </c>
      <c r="O5021" s="27">
        <f>IFERROR(VLOOKUP(N5021,'散件迭代（不定期更新）'!C:J,8,FALSE),0)</f>
        <v>0</v>
      </c>
      <c r="P5021" s="27" t="str">
        <f>IFERROR(VLOOKUP(N5021,'散件（更新）'!B:H,3,FALSE),0)</f>
        <v>206-1873-0220</v>
      </c>
      <c r="Q5021" s="27" t="str">
        <f>VLOOKUP(N5021,'散件（更新）'!B:H,2,FALSE)</f>
        <v>114-18730220</v>
      </c>
      <c r="R5021" s="27" t="str">
        <f>VLOOKUP(N5021,'散件（更新）'!B:H,7,FALSE)</f>
        <v>Screw assembly for wall-mounted dock</v>
      </c>
      <c r="S5021" s="27" t="str">
        <f>VLOOKUP(N5021,'散件（更新）'!B:E,4,FALSE)</f>
        <v>https://tineco-yxzt.oss-accelerate.aliyuncs.com/20231219/9VSSA121100_1702948075509.png</v>
      </c>
      <c r="T5021" s="27" t="s">
        <v>8759</v>
      </c>
      <c r="U5021" s="28" t="str">
        <f>VLOOKUP(N5021,'散件（更新）'!B:G,6,FALSE)</f>
        <v>壁钉组件</v>
      </c>
      <c r="V5021" s="28" t="str">
        <f>VLOOKUP(N5021,'散件（更新）'!B:I,8,FALSE)</f>
        <v>6972200191373</v>
      </c>
    </row>
    <row r="5022" spans="1:22">
      <c r="A5022" s="57">
        <v>46169</v>
      </c>
      <c r="B5022" s="53" t="s">
        <v>3330</v>
      </c>
      <c r="C5022" s="27" t="str">
        <f>VLOOKUP(B5022,'大货清单（不定期按GOMS更新）'!A:H,8,0)</f>
        <v>107-19650008</v>
      </c>
      <c r="D5022" s="27" t="str">
        <f>VLOOKUP(B5022,'大货清单（不定期按GOMS更新）'!A:C,3,0)</f>
        <v>ZB1965-08</v>
      </c>
      <c r="E5022" s="27" t="str">
        <f>VLOOKUP(B5022,'大货清单（不定期按GOMS更新）'!A:H,4,0)</f>
        <v>GB</v>
      </c>
      <c r="F5022" s="27" t="str">
        <f>VLOOKUP(B5022,'大货清单（不定期按GOMS更新）'!A:H,2,0)</f>
        <v>PURE ONE S11 EX</v>
      </c>
      <c r="G5022" s="28">
        <f>VLOOKUP(B5022,'大货清单（不定期按GOMS更新）'!A:I,9,FALSE)</f>
        <v>6972200196880</v>
      </c>
      <c r="H5022" s="27" t="str">
        <f>VLOOKUP(B5022,'大货清单（不定期按GOMS更新）'!A:H,7,0)</f>
        <v>Dark Grey</v>
      </c>
      <c r="I5022" s="27" t="str">
        <f>VLOOKUP(B5022,'大货清单（不定期按GOMS更新）'!A:F,6,FALSE)</f>
        <v>PHASEOUT</v>
      </c>
      <c r="J5022" s="27" t="str">
        <f>VLOOKUP(B5022,'大货清单（不定期按GOMS更新）'!A:K,11,FALSE)</f>
        <v>5.3</v>
      </c>
      <c r="K5022" s="27" t="str">
        <f>VLOOKUP(B5022,'大货清单（不定期按GOMS更新）'!A:N,12,FALSE)</f>
        <v>756</v>
      </c>
      <c r="L5022" s="27" t="str">
        <f>VLOOKUP(B5022,'大货清单（不定期按GOMS更新）'!A:M,13,FALSE)</f>
        <v>157</v>
      </c>
      <c r="M5022" s="27" t="str">
        <f>VLOOKUP(B5022,'大货清单（不定期按GOMS更新）'!A:N,14,FALSE)</f>
        <v>308</v>
      </c>
      <c r="N5022" s="53" t="s">
        <v>330</v>
      </c>
      <c r="O5022" s="27">
        <f>IFERROR(VLOOKUP(N5022,'散件迭代（不定期更新）'!C:J,8,FALSE),0)</f>
        <v>0</v>
      </c>
      <c r="P5022" s="27" t="str">
        <f>IFERROR(VLOOKUP(N5022,'散件（更新）'!B:H,3,FALSE),0)</f>
        <v>206-1873-0206</v>
      </c>
      <c r="Q5022" s="27" t="str">
        <f>VLOOKUP(N5022,'散件（更新）'!B:H,2,FALSE)</f>
        <v>114-18730206</v>
      </c>
      <c r="R5022" s="27" t="str">
        <f>VLOOKUP(N5022,'散件（更新）'!B:H,7,FALSE)</f>
        <v>Flexible long crevice tool</v>
      </c>
      <c r="S5022" s="27" t="str">
        <f>VLOOKUP(N5022,'散件（更新）'!B:E,4,FALSE)</f>
        <v>https://tineco-yxzt.oss-accelerate.aliyuncs.com/product/114-18730206.png</v>
      </c>
      <c r="T5022" s="27" t="s">
        <v>8759</v>
      </c>
      <c r="U5022" s="28" t="str">
        <f>VLOOKUP(N5022,'散件（更新）'!B:G,6,FALSE)</f>
        <v>伸缩扁吸组件</v>
      </c>
      <c r="V5022" s="28" t="str">
        <f>VLOOKUP(N5022,'散件（更新）'!B:I,8,FALSE)</f>
        <v>6972200191533</v>
      </c>
    </row>
    <row r="5023" spans="1:22">
      <c r="A5023" s="57">
        <v>46169</v>
      </c>
      <c r="B5023" s="53" t="s">
        <v>3330</v>
      </c>
      <c r="C5023" s="27" t="str">
        <f>VLOOKUP(B5023,'大货清单（不定期按GOMS更新）'!A:H,8,0)</f>
        <v>107-19650008</v>
      </c>
      <c r="D5023" s="27" t="str">
        <f>VLOOKUP(B5023,'大货清单（不定期按GOMS更新）'!A:C,3,0)</f>
        <v>ZB1965-08</v>
      </c>
      <c r="E5023" s="27" t="str">
        <f>VLOOKUP(B5023,'大货清单（不定期按GOMS更新）'!A:H,4,0)</f>
        <v>GB</v>
      </c>
      <c r="F5023" s="27" t="str">
        <f>VLOOKUP(B5023,'大货清单（不定期按GOMS更新）'!A:H,2,0)</f>
        <v>PURE ONE S11 EX</v>
      </c>
      <c r="G5023" s="28">
        <f>VLOOKUP(B5023,'大货清单（不定期按GOMS更新）'!A:I,9,FALSE)</f>
        <v>6972200196880</v>
      </c>
      <c r="H5023" s="27" t="str">
        <f>VLOOKUP(B5023,'大货清单（不定期按GOMS更新）'!A:H,7,0)</f>
        <v>Dark Grey</v>
      </c>
      <c r="I5023" s="27" t="str">
        <f>VLOOKUP(B5023,'大货清单（不定期按GOMS更新）'!A:F,6,FALSE)</f>
        <v>PHASEOUT</v>
      </c>
      <c r="J5023" s="27" t="str">
        <f>VLOOKUP(B5023,'大货清单（不定期按GOMS更新）'!A:K,11,FALSE)</f>
        <v>5.3</v>
      </c>
      <c r="K5023" s="27" t="str">
        <f>VLOOKUP(B5023,'大货清单（不定期按GOMS更新）'!A:N,12,FALSE)</f>
        <v>756</v>
      </c>
      <c r="L5023" s="27" t="str">
        <f>VLOOKUP(B5023,'大货清单（不定期按GOMS更新）'!A:M,13,FALSE)</f>
        <v>157</v>
      </c>
      <c r="M5023" s="27" t="str">
        <f>VLOOKUP(B5023,'大货清单（不定期按GOMS更新）'!A:N,14,FALSE)</f>
        <v>308</v>
      </c>
      <c r="N5023" s="53" t="s">
        <v>383</v>
      </c>
      <c r="O5023" s="27">
        <f>IFERROR(VLOOKUP(N5023,'散件迭代（不定期更新）'!C:J,8,FALSE),0)</f>
        <v>0</v>
      </c>
      <c r="P5023" s="27" t="str">
        <f>IFERROR(VLOOKUP(N5023,'散件（更新）'!B:H,3,FALSE),0)</f>
        <v>206-1873-0012</v>
      </c>
      <c r="Q5023" s="27" t="str">
        <f>VLOOKUP(N5023,'散件（更新）'!B:H,2,FALSE)</f>
        <v>114-18730012</v>
      </c>
      <c r="R5023" s="27" t="str">
        <f>VLOOKUP(N5023,'散件（更新）'!B:H,7,FALSE)</f>
        <v>Flexible extension hose</v>
      </c>
      <c r="S5023" s="27" t="str">
        <f>VLOOKUP(N5023,'散件（更新）'!B:E,4,FALSE)</f>
        <v>https://tineco-yxzt.oss-accelerate.aliyuncs.com/20231227/9VSUE121100_1703640269698.png</v>
      </c>
      <c r="T5023" s="27" t="s">
        <v>8759</v>
      </c>
      <c r="U5023" s="28" t="str">
        <f>VLOOKUP(N5023,'散件（更新）'!B:G,6,FALSE)</f>
        <v>ZB1669 伸缩软管组件</v>
      </c>
      <c r="V5023" s="28" t="str">
        <f>VLOOKUP(N5023,'散件（更新）'!B:I,8,FALSE)</f>
        <v>6972200191557</v>
      </c>
    </row>
    <row r="5024" spans="1:22">
      <c r="A5024" s="57">
        <v>46169</v>
      </c>
      <c r="B5024" s="53" t="s">
        <v>168</v>
      </c>
      <c r="C5024" s="27" t="str">
        <f>VLOOKUP(B5024,'大货清单（不定期按GOMS更新）'!A:H,8,0)</f>
        <v>107-20520201</v>
      </c>
      <c r="D5024" s="27" t="str">
        <f>VLOOKUP(B5024,'大货清单（不定期按GOMS更新）'!A:C,3,0)</f>
        <v>ZB2052B-01</v>
      </c>
      <c r="E5024" s="27" t="str">
        <f>VLOOKUP(B5024,'大货清单（不定期按GOMS更新）'!A:H,4,0)</f>
        <v>FR,DE,IT,NL,PL,SE,ES,BE</v>
      </c>
      <c r="F5024" s="27" t="str">
        <f>VLOOKUP(B5024,'大货清单（不定期按GOMS更新）'!A:H,2,0)</f>
        <v>PURE ONE S15 PET</v>
      </c>
      <c r="G5024" s="28">
        <f>VLOOKUP(B5024,'大货清单（不定期按GOMS更新）'!A:I,9,FALSE)</f>
        <v>6972200199041</v>
      </c>
      <c r="H5024" s="27" t="str">
        <f>VLOOKUP(B5024,'大货清单（不定期按GOMS更新）'!A:H,7,0)</f>
        <v>White&amp;Black</v>
      </c>
      <c r="I5024" s="27" t="str">
        <f>VLOOKUP(B5024,'大货清单（不定期按GOMS更新）'!A:F,6,FALSE)</f>
        <v>ACTIVE</v>
      </c>
      <c r="J5024" s="27" t="str">
        <f>VLOOKUP(B5024,'大货清单（不定期按GOMS更新）'!A:K,11,FALSE)</f>
        <v>8.7</v>
      </c>
      <c r="K5024" s="27" t="str">
        <f>VLOOKUP(B5024,'大货清单（不定期按GOMS更新）'!A:N,12,FALSE)</f>
        <v>768</v>
      </c>
      <c r="L5024" s="27" t="str">
        <f>VLOOKUP(B5024,'大货清单（不定期按GOMS更新）'!A:M,13,FALSE)</f>
        <v>153</v>
      </c>
      <c r="M5024" s="27" t="str">
        <f>VLOOKUP(B5024,'大货清单（不定期按GOMS更新）'!A:N,14,FALSE)</f>
        <v>342</v>
      </c>
      <c r="N5024" s="53" t="s">
        <v>1191</v>
      </c>
      <c r="O5024" s="27" t="str">
        <f>IFERROR(VLOOKUP(N5024,'散件迭代（不定期更新）'!C:J,8,FALSE),0)</f>
        <v>A26</v>
      </c>
      <c r="P5024" s="27" t="str">
        <f>IFERROR(VLOOKUP(N5024,'散件（更新）'!B:H,3,FALSE),0)</f>
        <v>206-1879-0120</v>
      </c>
      <c r="Q5024" s="27" t="str">
        <f>VLOOKUP(N5024,'散件（更新）'!B:H,2,FALSE)</f>
        <v>114-18790120</v>
      </c>
      <c r="R5024" s="27" t="str">
        <f>VLOOKUP(N5024,'散件（更新）'!B:H,7,FALSE)</f>
        <v>Adapter</v>
      </c>
      <c r="S5024" s="27" t="str">
        <f>VLOOKUP(N5024,'散件（更新）'!B:E,4,FALSE)</f>
        <v>https://tineco-yxzt.oss-accelerate.aliyuncs.com/product/114-18790120.jpg</v>
      </c>
      <c r="T5024" s="27" t="s">
        <v>8759</v>
      </c>
      <c r="U5024" s="28" t="str">
        <f>VLOOKUP(N5024,'散件（更新）'!B:G,6,FALSE)</f>
        <v>适配器（低配）</v>
      </c>
      <c r="V5024" s="28" t="str">
        <f>VLOOKUP(N5024,'散件（更新）'!B:I,8,FALSE)</f>
        <v>6972200191854</v>
      </c>
    </row>
    <row r="5025" spans="1:22">
      <c r="A5025" s="57">
        <v>46169</v>
      </c>
      <c r="B5025" s="53" t="s">
        <v>168</v>
      </c>
      <c r="C5025" s="27" t="str">
        <f>VLOOKUP(B5025,'大货清单（不定期按GOMS更新）'!A:H,8,0)</f>
        <v>107-20520201</v>
      </c>
      <c r="D5025" s="27" t="str">
        <f>VLOOKUP(B5025,'大货清单（不定期按GOMS更新）'!A:C,3,0)</f>
        <v>ZB2052B-01</v>
      </c>
      <c r="E5025" s="27" t="str">
        <f>VLOOKUP(B5025,'大货清单（不定期按GOMS更新）'!A:H,4,0)</f>
        <v>FR,DE,IT,NL,PL,SE,ES,BE</v>
      </c>
      <c r="F5025" s="27" t="str">
        <f>VLOOKUP(B5025,'大货清单（不定期按GOMS更新）'!A:H,2,0)</f>
        <v>PURE ONE S15 PET</v>
      </c>
      <c r="G5025" s="28">
        <f>VLOOKUP(B5025,'大货清单（不定期按GOMS更新）'!A:I,9,FALSE)</f>
        <v>6972200199041</v>
      </c>
      <c r="H5025" s="27" t="str">
        <f>VLOOKUP(B5025,'大货清单（不定期按GOMS更新）'!A:H,7,0)</f>
        <v>White&amp;Black</v>
      </c>
      <c r="I5025" s="27" t="str">
        <f>VLOOKUP(B5025,'大货清单（不定期按GOMS更新）'!A:F,6,FALSE)</f>
        <v>ACTIVE</v>
      </c>
      <c r="J5025" s="27" t="str">
        <f>VLOOKUP(B5025,'大货清单（不定期按GOMS更新）'!A:K,11,FALSE)</f>
        <v>8.7</v>
      </c>
      <c r="K5025" s="27" t="str">
        <f>VLOOKUP(B5025,'大货清单（不定期按GOMS更新）'!A:N,12,FALSE)</f>
        <v>768</v>
      </c>
      <c r="L5025" s="27" t="str">
        <f>VLOOKUP(B5025,'大货清单（不定期按GOMS更新）'!A:M,13,FALSE)</f>
        <v>153</v>
      </c>
      <c r="M5025" s="27" t="str">
        <f>VLOOKUP(B5025,'大货清单（不定期按GOMS更新）'!A:N,14,FALSE)</f>
        <v>342</v>
      </c>
      <c r="N5025" s="53" t="s">
        <v>1218</v>
      </c>
      <c r="O5025" s="27">
        <f>IFERROR(VLOOKUP(N5025,'散件迭代（不定期更新）'!C:J,8,FALSE),0)</f>
        <v>0</v>
      </c>
      <c r="P5025" s="27" t="str">
        <f>IFERROR(VLOOKUP(N5025,'散件（更新）'!B:H,3,FALSE),0)</f>
        <v>206-2029-0614</v>
      </c>
      <c r="Q5025" s="27" t="str">
        <f>VLOOKUP(N5025,'散件（更新）'!B:H,2,FALSE)</f>
        <v>114-20290614</v>
      </c>
      <c r="R5025" s="27" t="str">
        <f>VLOOKUP(N5025,'散件（更新）'!B:H,7,FALSE)</f>
        <v>Repair Wheel</v>
      </c>
      <c r="S5025" s="27" t="str">
        <f>VLOOKUP(N5025,'散件（更新）'!B:E,4,FALSE)</f>
        <v>https://tineco-yxzt.oss-accelerate.aliyuncs.com/20231219/9SWRW100000_1702948048100.png</v>
      </c>
      <c r="T5025" s="27" t="s">
        <v>8759</v>
      </c>
      <c r="U5025" s="28" t="str">
        <f>VLOOKUP(N5025,'散件（更新）'!B:G,6,FALSE)</f>
        <v>小轮包胶组件（2个小轮+2个轴）</v>
      </c>
      <c r="V5025" s="28" t="str">
        <f>VLOOKUP(N5025,'散件（更新）'!B:I,8,FALSE)</f>
        <v>6972200198358</v>
      </c>
    </row>
    <row r="5026" spans="1:22">
      <c r="A5026" s="57">
        <v>46169</v>
      </c>
      <c r="B5026" s="53" t="s">
        <v>168</v>
      </c>
      <c r="C5026" s="27" t="str">
        <f>VLOOKUP(B5026,'大货清单（不定期按GOMS更新）'!A:H,8,0)</f>
        <v>107-20520201</v>
      </c>
      <c r="D5026" s="27" t="str">
        <f>VLOOKUP(B5026,'大货清单（不定期按GOMS更新）'!A:C,3,0)</f>
        <v>ZB2052B-01</v>
      </c>
      <c r="E5026" s="27" t="str">
        <f>VLOOKUP(B5026,'大货清单（不定期按GOMS更新）'!A:H,4,0)</f>
        <v>FR,DE,IT,NL,PL,SE,ES,BE</v>
      </c>
      <c r="F5026" s="27" t="str">
        <f>VLOOKUP(B5026,'大货清单（不定期按GOMS更新）'!A:H,2,0)</f>
        <v>PURE ONE S15 PET</v>
      </c>
      <c r="G5026" s="28">
        <f>VLOOKUP(B5026,'大货清单（不定期按GOMS更新）'!A:I,9,FALSE)</f>
        <v>6972200199041</v>
      </c>
      <c r="H5026" s="27" t="str">
        <f>VLOOKUP(B5026,'大货清单（不定期按GOMS更新）'!A:H,7,0)</f>
        <v>White&amp;Black</v>
      </c>
      <c r="I5026" s="27" t="str">
        <f>VLOOKUP(B5026,'大货清单（不定期按GOMS更新）'!A:F,6,FALSE)</f>
        <v>ACTIVE</v>
      </c>
      <c r="J5026" s="27" t="str">
        <f>VLOOKUP(B5026,'大货清单（不定期按GOMS更新）'!A:K,11,FALSE)</f>
        <v>8.7</v>
      </c>
      <c r="K5026" s="27" t="str">
        <f>VLOOKUP(B5026,'大货清单（不定期按GOMS更新）'!A:N,12,FALSE)</f>
        <v>768</v>
      </c>
      <c r="L5026" s="27" t="str">
        <f>VLOOKUP(B5026,'大货清单（不定期按GOMS更新）'!A:M,13,FALSE)</f>
        <v>153</v>
      </c>
      <c r="M5026" s="27" t="str">
        <f>VLOOKUP(B5026,'大货清单（不定期按GOMS更新）'!A:N,14,FALSE)</f>
        <v>342</v>
      </c>
      <c r="N5026" s="53" t="s">
        <v>1228</v>
      </c>
      <c r="O5026" s="27">
        <f>IFERROR(VLOOKUP(N5026,'散件迭代（不定期更新）'!C:J,8,FALSE),0)</f>
        <v>0</v>
      </c>
      <c r="P5026" s="27" t="str">
        <f>IFERROR(VLOOKUP(N5026,'散件（更新）'!B:H,3,FALSE),0)</f>
        <v>206-1756-0204</v>
      </c>
      <c r="Q5026" s="27" t="str">
        <f>VLOOKUP(N5026,'散件（更新）'!B:H,2,FALSE)</f>
        <v>114-17560204</v>
      </c>
      <c r="R5026" s="27" t="str">
        <f>VLOOKUP(N5026,'散件（更新）'!B:H,7,FALSE)</f>
        <v>FILTER</v>
      </c>
      <c r="S5026" s="27" t="str">
        <f>VLOOKUP(N5026,'散件（更新）'!B:E,4,FALSE)</f>
        <v>https://tineco-yxzt.oss-accelerate.aliyuncs.com/product/114-17560204.jpg</v>
      </c>
      <c r="T5026" s="27" t="s">
        <v>8759</v>
      </c>
      <c r="U5026" s="28" t="str">
        <f>VLOOKUP(N5026,'散件（更新）'!B:G,6,FALSE)</f>
        <v>ZB1756 进风滤棉组件</v>
      </c>
      <c r="V5026" s="28" t="str">
        <f>VLOOKUP(N5026,'散件（更新）'!B:I,8,FALSE)</f>
        <v>6972200191182</v>
      </c>
    </row>
    <row r="5027" spans="1:22">
      <c r="A5027" s="57">
        <v>46169</v>
      </c>
      <c r="B5027" s="53" t="s">
        <v>168</v>
      </c>
      <c r="C5027" s="27" t="str">
        <f>VLOOKUP(B5027,'大货清单（不定期按GOMS更新）'!A:H,8,0)</f>
        <v>107-20520201</v>
      </c>
      <c r="D5027" s="27" t="str">
        <f>VLOOKUP(B5027,'大货清单（不定期按GOMS更新）'!A:C,3,0)</f>
        <v>ZB2052B-01</v>
      </c>
      <c r="E5027" s="27" t="str">
        <f>VLOOKUP(B5027,'大货清单（不定期按GOMS更新）'!A:H,4,0)</f>
        <v>FR,DE,IT,NL,PL,SE,ES,BE</v>
      </c>
      <c r="F5027" s="27" t="str">
        <f>VLOOKUP(B5027,'大货清单（不定期按GOMS更新）'!A:H,2,0)</f>
        <v>PURE ONE S15 PET</v>
      </c>
      <c r="G5027" s="28">
        <f>VLOOKUP(B5027,'大货清单（不定期按GOMS更新）'!A:I,9,FALSE)</f>
        <v>6972200199041</v>
      </c>
      <c r="H5027" s="27" t="str">
        <f>VLOOKUP(B5027,'大货清单（不定期按GOMS更新）'!A:H,7,0)</f>
        <v>White&amp;Black</v>
      </c>
      <c r="I5027" s="27" t="str">
        <f>VLOOKUP(B5027,'大货清单（不定期按GOMS更新）'!A:F,6,FALSE)</f>
        <v>ACTIVE</v>
      </c>
      <c r="J5027" s="27" t="str">
        <f>VLOOKUP(B5027,'大货清单（不定期按GOMS更新）'!A:K,11,FALSE)</f>
        <v>8.7</v>
      </c>
      <c r="K5027" s="27" t="str">
        <f>VLOOKUP(B5027,'大货清单（不定期按GOMS更新）'!A:N,12,FALSE)</f>
        <v>768</v>
      </c>
      <c r="L5027" s="27" t="str">
        <f>VLOOKUP(B5027,'大货清单（不定期按GOMS更新）'!A:M,13,FALSE)</f>
        <v>153</v>
      </c>
      <c r="M5027" s="27" t="str">
        <f>VLOOKUP(B5027,'大货清单（不定期按GOMS更新）'!A:N,14,FALSE)</f>
        <v>342</v>
      </c>
      <c r="N5027" s="53" t="s">
        <v>252</v>
      </c>
      <c r="O5027" s="27">
        <f>IFERROR(VLOOKUP(N5027,'散件迭代（不定期更新）'!C:J,8,FALSE),0)</f>
        <v>0</v>
      </c>
      <c r="P5027" s="27" t="str">
        <f>IFERROR(VLOOKUP(N5027,'散件（更新）'!B:H,3,FALSE),0)</f>
        <v>206-1769-0233</v>
      </c>
      <c r="Q5027" s="27" t="str">
        <f>VLOOKUP(N5027,'散件（更新）'!B:H,2,FALSE)</f>
        <v>114-17690233</v>
      </c>
      <c r="R5027" s="27" t="str">
        <f>VLOOKUP(N5027,'散件（更新）'!B:H,7,FALSE)</f>
        <v>Hair cleaning tool</v>
      </c>
      <c r="S5027" s="27" t="str">
        <f>VLOOKUP(N5027,'散件（更新）'!B:E,4,FALSE)</f>
        <v>https://tineco-yxzt.oss-accelerate.aliyuncs.com/product/114-17690233.png</v>
      </c>
      <c r="T5027" s="27" t="s">
        <v>8759</v>
      </c>
      <c r="U5027" s="28" t="str">
        <f>VLOOKUP(N5027,'散件（更新）'!B:G,6,FALSE)</f>
        <v>ZB1769B 清洁刷植毛组件</v>
      </c>
      <c r="V5027" s="28" t="str">
        <f>VLOOKUP(N5027,'散件（更新）'!B:I,8,FALSE)</f>
        <v>6972200191151</v>
      </c>
    </row>
    <row r="5028" spans="1:22">
      <c r="A5028" s="57">
        <v>46169</v>
      </c>
      <c r="B5028" s="53" t="s">
        <v>168</v>
      </c>
      <c r="C5028" s="27" t="str">
        <f>VLOOKUP(B5028,'大货清单（不定期按GOMS更新）'!A:H,8,0)</f>
        <v>107-20520201</v>
      </c>
      <c r="D5028" s="27" t="str">
        <f>VLOOKUP(B5028,'大货清单（不定期按GOMS更新）'!A:C,3,0)</f>
        <v>ZB2052B-01</v>
      </c>
      <c r="E5028" s="27" t="str">
        <f>VLOOKUP(B5028,'大货清单（不定期按GOMS更新）'!A:H,4,0)</f>
        <v>FR,DE,IT,NL,PL,SE,ES,BE</v>
      </c>
      <c r="F5028" s="27" t="str">
        <f>VLOOKUP(B5028,'大货清单（不定期按GOMS更新）'!A:H,2,0)</f>
        <v>PURE ONE S15 PET</v>
      </c>
      <c r="G5028" s="28">
        <f>VLOOKUP(B5028,'大货清单（不定期按GOMS更新）'!A:I,9,FALSE)</f>
        <v>6972200199041</v>
      </c>
      <c r="H5028" s="27" t="str">
        <f>VLOOKUP(B5028,'大货清单（不定期按GOMS更新）'!A:H,7,0)</f>
        <v>White&amp;Black</v>
      </c>
      <c r="I5028" s="27" t="str">
        <f>VLOOKUP(B5028,'大货清单（不定期按GOMS更新）'!A:F,6,FALSE)</f>
        <v>ACTIVE</v>
      </c>
      <c r="J5028" s="27" t="str">
        <f>VLOOKUP(B5028,'大货清单（不定期按GOMS更新）'!A:K,11,FALSE)</f>
        <v>8.7</v>
      </c>
      <c r="K5028" s="27" t="str">
        <f>VLOOKUP(B5028,'大货清单（不定期按GOMS更新）'!A:N,12,FALSE)</f>
        <v>768</v>
      </c>
      <c r="L5028" s="27" t="str">
        <f>VLOOKUP(B5028,'大货清单（不定期按GOMS更新）'!A:M,13,FALSE)</f>
        <v>153</v>
      </c>
      <c r="M5028" s="27" t="str">
        <f>VLOOKUP(B5028,'大货清单（不定期按GOMS更新）'!A:N,14,FALSE)</f>
        <v>342</v>
      </c>
      <c r="N5028" s="53" t="s">
        <v>1376</v>
      </c>
      <c r="O5028" s="27" t="str">
        <f>IFERROR(VLOOKUP(N5028,'散件迭代（不定期更新）'!C:J,8,FALSE),0)</f>
        <v>A14</v>
      </c>
      <c r="P5028" s="27" t="str">
        <f>IFERROR(VLOOKUP(N5028,'散件（更新）'!B:H,3,FALSE),0)</f>
        <v>206-1873-0214</v>
      </c>
      <c r="Q5028" s="27" t="str">
        <f>VLOOKUP(N5028,'散件（更新）'!B:H,2,FALSE)</f>
        <v>114-18730214</v>
      </c>
      <c r="R5028" s="27" t="str">
        <f>VLOOKUP(N5028,'散件（更新）'!B:H,7,FALSE)</f>
        <v>Crevice &amp; 2-In-1 Dusting Brush</v>
      </c>
      <c r="S5028" s="27" t="str">
        <f>VLOOKUP(N5028,'散件（更新）'!B:E,4,FALSE)</f>
        <v>https://tineco-yxzt.oss-accelerate.aliyuncs.com/product/114-18730214.png</v>
      </c>
      <c r="T5028" s="27" t="s">
        <v>8759</v>
      </c>
      <c r="U5028" s="28" t="str">
        <f>VLOOKUP(N5028,'散件（更新）'!B:G,6,FALSE)</f>
        <v xml:space="preserve">组合刷组件+扁吸组件 </v>
      </c>
      <c r="V5028" s="28" t="str">
        <f>VLOOKUP(N5028,'散件（更新）'!B:I,8,FALSE)</f>
        <v>6972200191489</v>
      </c>
    </row>
    <row r="5029" spans="1:22">
      <c r="A5029" s="57">
        <v>46169</v>
      </c>
      <c r="B5029" s="53" t="s">
        <v>168</v>
      </c>
      <c r="C5029" s="27" t="str">
        <f>VLOOKUP(B5029,'大货清单（不定期按GOMS更新）'!A:H,8,0)</f>
        <v>107-20520201</v>
      </c>
      <c r="D5029" s="27" t="str">
        <f>VLOOKUP(B5029,'大货清单（不定期按GOMS更新）'!A:C,3,0)</f>
        <v>ZB2052B-01</v>
      </c>
      <c r="E5029" s="27" t="str">
        <f>VLOOKUP(B5029,'大货清单（不定期按GOMS更新）'!A:H,4,0)</f>
        <v>FR,DE,IT,NL,PL,SE,ES,BE</v>
      </c>
      <c r="F5029" s="27" t="str">
        <f>VLOOKUP(B5029,'大货清单（不定期按GOMS更新）'!A:H,2,0)</f>
        <v>PURE ONE S15 PET</v>
      </c>
      <c r="G5029" s="28">
        <f>VLOOKUP(B5029,'大货清单（不定期按GOMS更新）'!A:I,9,FALSE)</f>
        <v>6972200199041</v>
      </c>
      <c r="H5029" s="27" t="str">
        <f>VLOOKUP(B5029,'大货清单（不定期按GOMS更新）'!A:H,7,0)</f>
        <v>White&amp;Black</v>
      </c>
      <c r="I5029" s="27" t="str">
        <f>VLOOKUP(B5029,'大货清单（不定期按GOMS更新）'!A:F,6,FALSE)</f>
        <v>ACTIVE</v>
      </c>
      <c r="J5029" s="27" t="str">
        <f>VLOOKUP(B5029,'大货清单（不定期按GOMS更新）'!A:K,11,FALSE)</f>
        <v>8.7</v>
      </c>
      <c r="K5029" s="27" t="str">
        <f>VLOOKUP(B5029,'大货清单（不定期按GOMS更新）'!A:N,12,FALSE)</f>
        <v>768</v>
      </c>
      <c r="L5029" s="27" t="str">
        <f>VLOOKUP(B5029,'大货清单（不定期按GOMS更新）'!A:M,13,FALSE)</f>
        <v>153</v>
      </c>
      <c r="M5029" s="27" t="str">
        <f>VLOOKUP(B5029,'大货清单（不定期按GOMS更新）'!A:N,14,FALSE)</f>
        <v>342</v>
      </c>
      <c r="N5029" s="53" t="s">
        <v>1397</v>
      </c>
      <c r="O5029" s="27">
        <f>IFERROR(VLOOKUP(N5029,'散件迭代（不定期更新）'!C:J,8,FALSE),0)</f>
        <v>0</v>
      </c>
      <c r="P5029" s="27" t="str">
        <f>IFERROR(VLOOKUP(N5029,'散件（更新）'!B:H,3,FALSE),0)</f>
        <v>206-2052-0102</v>
      </c>
      <c r="Q5029" s="27" t="str">
        <f>VLOOKUP(N5029,'散件（更新）'!B:H,2,FALSE)</f>
        <v>114-20520102</v>
      </c>
      <c r="R5029" s="27" t="str">
        <f>VLOOKUP(N5029,'散件（更新）'!B:H,7,FALSE)</f>
        <v>HEPA &amp; Cover Assembly</v>
      </c>
      <c r="S5029" s="27" t="str">
        <f>VLOOKUP(N5029,'散件（更新）'!B:E,4,FALSE)</f>
        <v>https://tineco-yxzt.oss-accelerate.aliyuncs.com/product/114-20520102.jpeg</v>
      </c>
      <c r="T5029" s="27" t="s">
        <v>8759</v>
      </c>
      <c r="U5029" s="28" t="str">
        <f>VLOOKUP(N5029,'散件（更新）'!B:G,6,FALSE)</f>
        <v>HEPA组件</v>
      </c>
      <c r="V5029" s="28">
        <f>VLOOKUP(N5029,'散件（更新）'!B:I,8,FALSE)</f>
        <v>6972200199300</v>
      </c>
    </row>
    <row r="5030" spans="1:22">
      <c r="A5030" s="57">
        <v>46169</v>
      </c>
      <c r="B5030" s="53" t="s">
        <v>168</v>
      </c>
      <c r="C5030" s="27" t="str">
        <f>VLOOKUP(B5030,'大货清单（不定期按GOMS更新）'!A:H,8,0)</f>
        <v>107-20520201</v>
      </c>
      <c r="D5030" s="27" t="str">
        <f>VLOOKUP(B5030,'大货清单（不定期按GOMS更新）'!A:C,3,0)</f>
        <v>ZB2052B-01</v>
      </c>
      <c r="E5030" s="27" t="str">
        <f>VLOOKUP(B5030,'大货清单（不定期按GOMS更新）'!A:H,4,0)</f>
        <v>FR,DE,IT,NL,PL,SE,ES,BE</v>
      </c>
      <c r="F5030" s="27" t="str">
        <f>VLOOKUP(B5030,'大货清单（不定期按GOMS更新）'!A:H,2,0)</f>
        <v>PURE ONE S15 PET</v>
      </c>
      <c r="G5030" s="28">
        <f>VLOOKUP(B5030,'大货清单（不定期按GOMS更新）'!A:I,9,FALSE)</f>
        <v>6972200199041</v>
      </c>
      <c r="H5030" s="27" t="str">
        <f>VLOOKUP(B5030,'大货清单（不定期按GOMS更新）'!A:H,7,0)</f>
        <v>White&amp;Black</v>
      </c>
      <c r="I5030" s="27" t="str">
        <f>VLOOKUP(B5030,'大货清单（不定期按GOMS更新）'!A:F,6,FALSE)</f>
        <v>ACTIVE</v>
      </c>
      <c r="J5030" s="27" t="str">
        <f>VLOOKUP(B5030,'大货清单（不定期按GOMS更新）'!A:K,11,FALSE)</f>
        <v>8.7</v>
      </c>
      <c r="K5030" s="27" t="str">
        <f>VLOOKUP(B5030,'大货清单（不定期按GOMS更新）'!A:N,12,FALSE)</f>
        <v>768</v>
      </c>
      <c r="L5030" s="27" t="str">
        <f>VLOOKUP(B5030,'大货清单（不定期按GOMS更新）'!A:M,13,FALSE)</f>
        <v>153</v>
      </c>
      <c r="M5030" s="27" t="str">
        <f>VLOOKUP(B5030,'大货清单（不定期按GOMS更新）'!A:N,14,FALSE)</f>
        <v>342</v>
      </c>
      <c r="N5030" s="53" t="s">
        <v>1361</v>
      </c>
      <c r="O5030" s="27">
        <f>IFERROR(VLOOKUP(N5030,'散件迭代（不定期更新）'!C:J,8,FALSE),0)</f>
        <v>0</v>
      </c>
      <c r="P5030" s="27" t="str">
        <f>IFERROR(VLOOKUP(N5030,'散件（更新）'!B:H,3,FALSE),0)</f>
        <v>206-1965-0506</v>
      </c>
      <c r="Q5030" s="27" t="str">
        <f>VLOOKUP(N5030,'散件（更新）'!B:H,2,FALSE)</f>
        <v>114-19650506</v>
      </c>
      <c r="R5030" s="27" t="str">
        <f>VLOOKUP(N5030,'散件（更新）'!B:H,7,FALSE)</f>
        <v>Mini Power Brush</v>
      </c>
      <c r="S5030" s="27" t="str">
        <f>VLOOKUP(N5030,'散件（更新）'!B:E,4,FALSE)</f>
        <v>https://tineco-yxzt.oss-accelerate.aliyuncs.com/20231219/9VSBM110000_1702948061711.png</v>
      </c>
      <c r="T5030" s="27" t="s">
        <v>8759</v>
      </c>
      <c r="U5030" s="28" t="str">
        <f>VLOOKUP(N5030,'散件（更新）'!B:G,6,FALSE)</f>
        <v>FB1965小电动（3pin）</v>
      </c>
      <c r="V5030" s="28" t="str">
        <f>VLOOKUP(N5030,'散件（更新）'!B:I,8,FALSE)</f>
        <v>6972200198945</v>
      </c>
    </row>
    <row r="5031" spans="1:22">
      <c r="A5031" s="57">
        <v>46169</v>
      </c>
      <c r="B5031" s="53" t="s">
        <v>168</v>
      </c>
      <c r="C5031" s="27" t="str">
        <f>VLOOKUP(B5031,'大货清单（不定期按GOMS更新）'!A:H,8,0)</f>
        <v>107-20520201</v>
      </c>
      <c r="D5031" s="27" t="str">
        <f>VLOOKUP(B5031,'大货清单（不定期按GOMS更新）'!A:C,3,0)</f>
        <v>ZB2052B-01</v>
      </c>
      <c r="E5031" s="27" t="str">
        <f>VLOOKUP(B5031,'大货清单（不定期按GOMS更新）'!A:H,4,0)</f>
        <v>FR,DE,IT,NL,PL,SE,ES,BE</v>
      </c>
      <c r="F5031" s="27" t="str">
        <f>VLOOKUP(B5031,'大货清单（不定期按GOMS更新）'!A:H,2,0)</f>
        <v>PURE ONE S15 PET</v>
      </c>
      <c r="G5031" s="28">
        <f>VLOOKUP(B5031,'大货清单（不定期按GOMS更新）'!A:I,9,FALSE)</f>
        <v>6972200199041</v>
      </c>
      <c r="H5031" s="27" t="str">
        <f>VLOOKUP(B5031,'大货清单（不定期按GOMS更新）'!A:H,7,0)</f>
        <v>White&amp;Black</v>
      </c>
      <c r="I5031" s="27" t="str">
        <f>VLOOKUP(B5031,'大货清单（不定期按GOMS更新）'!A:F,6,FALSE)</f>
        <v>ACTIVE</v>
      </c>
      <c r="J5031" s="27" t="str">
        <f>VLOOKUP(B5031,'大货清单（不定期按GOMS更新）'!A:K,11,FALSE)</f>
        <v>8.7</v>
      </c>
      <c r="K5031" s="27" t="str">
        <f>VLOOKUP(B5031,'大货清单（不定期按GOMS更新）'!A:N,12,FALSE)</f>
        <v>768</v>
      </c>
      <c r="L5031" s="27" t="str">
        <f>VLOOKUP(B5031,'大货清单（不定期按GOMS更新）'!A:M,13,FALSE)</f>
        <v>153</v>
      </c>
      <c r="M5031" s="27" t="str">
        <f>VLOOKUP(B5031,'大货清单（不定期按GOMS更新）'!A:N,14,FALSE)</f>
        <v>342</v>
      </c>
      <c r="N5031" s="53" t="s">
        <v>1352</v>
      </c>
      <c r="O5031" s="27">
        <f>IFERROR(VLOOKUP(N5031,'散件迭代（不定期更新）'!C:J,8,FALSE),0)</f>
        <v>0</v>
      </c>
      <c r="P5031" s="27" t="str">
        <f>IFERROR(VLOOKUP(N5031,'散件（更新）'!B:H,3,FALSE),0)</f>
        <v>206-1965-0503</v>
      </c>
      <c r="Q5031" s="27" t="str">
        <f>VLOOKUP(N5031,'散件（更新）'!B:H,2,FALSE)</f>
        <v>114-19650503</v>
      </c>
      <c r="R5031" s="27" t="str">
        <f>VLOOKUP(N5031,'散件（更新）'!B:H,7,FALSE)</f>
        <v>Carpet Brush</v>
      </c>
      <c r="S5031" s="27" t="str">
        <f>VLOOKUP(N5031,'散件（更新）'!B:E,4,FALSE)</f>
        <v>https://tineco-yxzt.oss-accelerate.aliyuncs.com/20240327/S11DUALditanshua_1711507124269.jpg</v>
      </c>
      <c r="T5031" s="27" t="s">
        <v>8759</v>
      </c>
      <c r="U5031" s="28" t="str">
        <f>VLOOKUP(N5031,'散件（更新）'!B:G,6,FALSE)</f>
        <v>FB2118地毯刷</v>
      </c>
      <c r="V5031" s="28" t="str">
        <f>VLOOKUP(N5031,'散件（更新）'!B:I,8,FALSE)</f>
        <v>6972200198808</v>
      </c>
    </row>
    <row r="5032" spans="1:22">
      <c r="A5032" s="57">
        <v>46169</v>
      </c>
      <c r="B5032" s="53" t="s">
        <v>168</v>
      </c>
      <c r="C5032" s="27" t="str">
        <f>VLOOKUP(B5032,'大货清单（不定期按GOMS更新）'!A:H,8,0)</f>
        <v>107-20520201</v>
      </c>
      <c r="D5032" s="27" t="str">
        <f>VLOOKUP(B5032,'大货清单（不定期按GOMS更新）'!A:C,3,0)</f>
        <v>ZB2052B-01</v>
      </c>
      <c r="E5032" s="27" t="str">
        <f>VLOOKUP(B5032,'大货清单（不定期按GOMS更新）'!A:H,4,0)</f>
        <v>FR,DE,IT,NL,PL,SE,ES,BE</v>
      </c>
      <c r="F5032" s="27" t="str">
        <f>VLOOKUP(B5032,'大货清单（不定期按GOMS更新）'!A:H,2,0)</f>
        <v>PURE ONE S15 PET</v>
      </c>
      <c r="G5032" s="28">
        <f>VLOOKUP(B5032,'大货清单（不定期按GOMS更新）'!A:I,9,FALSE)</f>
        <v>6972200199041</v>
      </c>
      <c r="H5032" s="27" t="str">
        <f>VLOOKUP(B5032,'大货清单（不定期按GOMS更新）'!A:H,7,0)</f>
        <v>White&amp;Black</v>
      </c>
      <c r="I5032" s="27" t="str">
        <f>VLOOKUP(B5032,'大货清单（不定期按GOMS更新）'!A:F,6,FALSE)</f>
        <v>ACTIVE</v>
      </c>
      <c r="J5032" s="27" t="str">
        <f>VLOOKUP(B5032,'大货清单（不定期按GOMS更新）'!A:K,11,FALSE)</f>
        <v>8.7</v>
      </c>
      <c r="K5032" s="27" t="str">
        <f>VLOOKUP(B5032,'大货清单（不定期按GOMS更新）'!A:N,12,FALSE)</f>
        <v>768</v>
      </c>
      <c r="L5032" s="27" t="str">
        <f>VLOOKUP(B5032,'大货清单（不定期按GOMS更新）'!A:M,13,FALSE)</f>
        <v>153</v>
      </c>
      <c r="M5032" s="27" t="str">
        <f>VLOOKUP(B5032,'大货清单（不定期按GOMS更新）'!A:N,14,FALSE)</f>
        <v>342</v>
      </c>
      <c r="N5032" s="53" t="s">
        <v>921</v>
      </c>
      <c r="O5032" s="27">
        <f>IFERROR(VLOOKUP(N5032,'散件迭代（不定期更新）'!C:J,8,FALSE),0)</f>
        <v>0</v>
      </c>
      <c r="P5032" s="27" t="str">
        <f>IFERROR(VLOOKUP(N5032,'散件（更新）'!B:H,3,FALSE),0)</f>
        <v>206-2052-0104</v>
      </c>
      <c r="Q5032" s="27" t="str">
        <f>VLOOKUP(N5032,'散件（更新）'!B:H,2,FALSE)</f>
        <v>114-20520104</v>
      </c>
      <c r="R5032" s="27" t="str">
        <f>VLOOKUP(N5032,'散件（更新）'!B:H,7,FALSE)</f>
        <v>Filter Holder</v>
      </c>
      <c r="S5032" s="27" t="str">
        <f>VLOOKUP(N5032,'散件（更新）'!B:E,4,FALSE)</f>
        <v>https://tineco-yxzt.oss-accelerate.aliyuncs.com/product/114-20520104.jpeg</v>
      </c>
      <c r="T5032" s="27" t="s">
        <v>8759</v>
      </c>
      <c r="U5032" s="28" t="str">
        <f>VLOOKUP(N5032,'散件（更新）'!B:G,6,FALSE)</f>
        <v>多锥组件</v>
      </c>
      <c r="V5032" s="28">
        <f>VLOOKUP(N5032,'散件（更新）'!B:I,8,FALSE)</f>
        <v>6972200199324</v>
      </c>
    </row>
    <row r="5033" spans="1:22">
      <c r="A5033" s="57">
        <v>46169</v>
      </c>
      <c r="B5033" s="53" t="s">
        <v>168</v>
      </c>
      <c r="C5033" s="27" t="str">
        <f>VLOOKUP(B5033,'大货清单（不定期按GOMS更新）'!A:H,8,0)</f>
        <v>107-20520201</v>
      </c>
      <c r="D5033" s="27" t="str">
        <f>VLOOKUP(B5033,'大货清单（不定期按GOMS更新）'!A:C,3,0)</f>
        <v>ZB2052B-01</v>
      </c>
      <c r="E5033" s="27" t="str">
        <f>VLOOKUP(B5033,'大货清单（不定期按GOMS更新）'!A:H,4,0)</f>
        <v>FR,DE,IT,NL,PL,SE,ES,BE</v>
      </c>
      <c r="F5033" s="27" t="str">
        <f>VLOOKUP(B5033,'大货清单（不定期按GOMS更新）'!A:H,2,0)</f>
        <v>PURE ONE S15 PET</v>
      </c>
      <c r="G5033" s="28">
        <f>VLOOKUP(B5033,'大货清单（不定期按GOMS更新）'!A:I,9,FALSE)</f>
        <v>6972200199041</v>
      </c>
      <c r="H5033" s="27" t="str">
        <f>VLOOKUP(B5033,'大货清单（不定期按GOMS更新）'!A:H,7,0)</f>
        <v>White&amp;Black</v>
      </c>
      <c r="I5033" s="27" t="str">
        <f>VLOOKUP(B5033,'大货清单（不定期按GOMS更新）'!A:F,6,FALSE)</f>
        <v>ACTIVE</v>
      </c>
      <c r="J5033" s="27" t="str">
        <f>VLOOKUP(B5033,'大货清单（不定期按GOMS更新）'!A:K,11,FALSE)</f>
        <v>8.7</v>
      </c>
      <c r="K5033" s="27" t="str">
        <f>VLOOKUP(B5033,'大货清单（不定期按GOMS更新）'!A:N,12,FALSE)</f>
        <v>768</v>
      </c>
      <c r="L5033" s="27" t="str">
        <f>VLOOKUP(B5033,'大货清单（不定期按GOMS更新）'!A:M,13,FALSE)</f>
        <v>153</v>
      </c>
      <c r="M5033" s="27" t="str">
        <f>VLOOKUP(B5033,'大货清单（不定期按GOMS更新）'!A:N,14,FALSE)</f>
        <v>342</v>
      </c>
      <c r="N5033" s="53" t="s">
        <v>1363</v>
      </c>
      <c r="O5033" s="27" t="str">
        <f>IFERROR(VLOOKUP(N5033,'散件迭代（不定期更新）'!C:J,8,FALSE),0)</f>
        <v>A12</v>
      </c>
      <c r="P5033" s="27" t="str">
        <f>IFERROR(VLOOKUP(N5033,'散件（更新）'!B:H,3,FALSE),0)</f>
        <v>206-1873-0010</v>
      </c>
      <c r="Q5033" s="27" t="str">
        <f>VLOOKUP(N5033,'散件（更新）'!B:H,2,FALSE)</f>
        <v>114-18730010</v>
      </c>
      <c r="R5033" s="27" t="str">
        <f>VLOOKUP(N5033,'散件（更新）'!B:H,7,FALSE)</f>
        <v>Accessory Kit</v>
      </c>
      <c r="S5033" s="27" t="str">
        <f>VLOOKUP(N5033,'散件（更新）'!B:E,4,FALSE)</f>
        <v>https://tineco-yxzt.oss-accelerate.aliyuncs.com/product/114-18730010.jpg</v>
      </c>
      <c r="T5033" s="27" t="s">
        <v>8759</v>
      </c>
      <c r="U5033" s="28" t="str">
        <f>VLOOKUP(N5033,'散件（更新）'!B:G,6,FALSE)</f>
        <v>附件套装(家电刷组件+伸缩扁吸组件+转折管组件+伸缩软管组件)</v>
      </c>
      <c r="V5033" s="28" t="str">
        <f>VLOOKUP(N5033,'散件（更新）'!B:I,8,FALSE)</f>
        <v>6972200191519</v>
      </c>
    </row>
    <row r="5034" spans="1:22">
      <c r="A5034" s="57">
        <v>46169</v>
      </c>
      <c r="B5034" s="53" t="s">
        <v>168</v>
      </c>
      <c r="C5034" s="27" t="str">
        <f>VLOOKUP(B5034,'大货清单（不定期按GOMS更新）'!A:H,8,0)</f>
        <v>107-20520201</v>
      </c>
      <c r="D5034" s="27" t="str">
        <f>VLOOKUP(B5034,'大货清单（不定期按GOMS更新）'!A:C,3,0)</f>
        <v>ZB2052B-01</v>
      </c>
      <c r="E5034" s="27" t="str">
        <f>VLOOKUP(B5034,'大货清单（不定期按GOMS更新）'!A:H,4,0)</f>
        <v>FR,DE,IT,NL,PL,SE,ES,BE</v>
      </c>
      <c r="F5034" s="27" t="str">
        <f>VLOOKUP(B5034,'大货清单（不定期按GOMS更新）'!A:H,2,0)</f>
        <v>PURE ONE S15 PET</v>
      </c>
      <c r="G5034" s="28">
        <f>VLOOKUP(B5034,'大货清单（不定期按GOMS更新）'!A:I,9,FALSE)</f>
        <v>6972200199041</v>
      </c>
      <c r="H5034" s="27" t="str">
        <f>VLOOKUP(B5034,'大货清单（不定期按GOMS更新）'!A:H,7,0)</f>
        <v>White&amp;Black</v>
      </c>
      <c r="I5034" s="27" t="str">
        <f>VLOOKUP(B5034,'大货清单（不定期按GOMS更新）'!A:F,6,FALSE)</f>
        <v>ACTIVE</v>
      </c>
      <c r="J5034" s="27" t="str">
        <f>VLOOKUP(B5034,'大货清单（不定期按GOMS更新）'!A:K,11,FALSE)</f>
        <v>8.7</v>
      </c>
      <c r="K5034" s="27" t="str">
        <f>VLOOKUP(B5034,'大货清单（不定期按GOMS更新）'!A:N,12,FALSE)</f>
        <v>768</v>
      </c>
      <c r="L5034" s="27" t="str">
        <f>VLOOKUP(B5034,'大货清单（不定期按GOMS更新）'!A:M,13,FALSE)</f>
        <v>153</v>
      </c>
      <c r="M5034" s="27" t="str">
        <f>VLOOKUP(B5034,'大货清单（不定期按GOMS更新）'!A:N,14,FALSE)</f>
        <v>342</v>
      </c>
      <c r="N5034" s="53" t="s">
        <v>1398</v>
      </c>
      <c r="O5034" s="27">
        <f>IFERROR(VLOOKUP(N5034,'散件迭代（不定期更新）'!C:J,8,FALSE),0)</f>
        <v>0</v>
      </c>
      <c r="P5034" s="27" t="str">
        <f>IFERROR(VLOOKUP(N5034,'散件（更新）'!B:H,3,FALSE),0)</f>
        <v>206-2052-0100</v>
      </c>
      <c r="Q5034" s="27" t="str">
        <f>VLOOKUP(N5034,'散件（更新）'!B:H,2,FALSE)</f>
        <v>114-20520100</v>
      </c>
      <c r="R5034" s="27" t="str">
        <f>VLOOKUP(N5034,'散件（更新）'!B:H,7,FALSE)</f>
        <v>Main Body</v>
      </c>
      <c r="S5034" s="27" t="str">
        <f>VLOOKUP(N5034,'散件（更新）'!B:E,4,FALSE)</f>
        <v>https://tineco-yxzt.oss-accelerate.aliyuncs.com/product/114-20520100.jpeg</v>
      </c>
      <c r="T5034" s="27" t="s">
        <v>8759</v>
      </c>
      <c r="U5034" s="28" t="str">
        <f>VLOOKUP(N5034,'散件（更新）'!B:G,6,FALSE)</f>
        <v>主机黑白LED</v>
      </c>
      <c r="V5034" s="28">
        <f>VLOOKUP(N5034,'散件（更新）'!B:I,8,FALSE)</f>
        <v>6972200199287</v>
      </c>
    </row>
    <row r="5035" spans="1:22">
      <c r="A5035" s="57">
        <v>46169</v>
      </c>
      <c r="B5035" s="53" t="s">
        <v>168</v>
      </c>
      <c r="C5035" s="27" t="str">
        <f>VLOOKUP(B5035,'大货清单（不定期按GOMS更新）'!A:H,8,0)</f>
        <v>107-20520201</v>
      </c>
      <c r="D5035" s="27" t="str">
        <f>VLOOKUP(B5035,'大货清单（不定期按GOMS更新）'!A:C,3,0)</f>
        <v>ZB2052B-01</v>
      </c>
      <c r="E5035" s="27" t="str">
        <f>VLOOKUP(B5035,'大货清单（不定期按GOMS更新）'!A:H,4,0)</f>
        <v>FR,DE,IT,NL,PL,SE,ES,BE</v>
      </c>
      <c r="F5035" s="27" t="str">
        <f>VLOOKUP(B5035,'大货清单（不定期按GOMS更新）'!A:H,2,0)</f>
        <v>PURE ONE S15 PET</v>
      </c>
      <c r="G5035" s="28">
        <f>VLOOKUP(B5035,'大货清单（不定期按GOMS更新）'!A:I,9,FALSE)</f>
        <v>6972200199041</v>
      </c>
      <c r="H5035" s="27" t="str">
        <f>VLOOKUP(B5035,'大货清单（不定期按GOMS更新）'!A:H,7,0)</f>
        <v>White&amp;Black</v>
      </c>
      <c r="I5035" s="27" t="str">
        <f>VLOOKUP(B5035,'大货清单（不定期按GOMS更新）'!A:F,6,FALSE)</f>
        <v>ACTIVE</v>
      </c>
      <c r="J5035" s="27" t="str">
        <f>VLOOKUP(B5035,'大货清单（不定期按GOMS更新）'!A:K,11,FALSE)</f>
        <v>8.7</v>
      </c>
      <c r="K5035" s="27" t="str">
        <f>VLOOKUP(B5035,'大货清单（不定期按GOMS更新）'!A:N,12,FALSE)</f>
        <v>768</v>
      </c>
      <c r="L5035" s="27" t="str">
        <f>VLOOKUP(B5035,'大货清单（不定期按GOMS更新）'!A:M,13,FALSE)</f>
        <v>153</v>
      </c>
      <c r="M5035" s="27" t="str">
        <f>VLOOKUP(B5035,'大货清单（不定期按GOMS更新）'!A:N,14,FALSE)</f>
        <v>342</v>
      </c>
      <c r="N5035" s="53" t="s">
        <v>1396</v>
      </c>
      <c r="O5035" s="27">
        <f>IFERROR(VLOOKUP(N5035,'散件迭代（不定期更新）'!C:J,8,FALSE),0)</f>
        <v>0</v>
      </c>
      <c r="P5035" s="27" t="str">
        <f>IFERROR(VLOOKUP(N5035,'散件（更新）'!B:H,3,FALSE),0)</f>
        <v>206-2052-0103</v>
      </c>
      <c r="Q5035" s="27" t="str">
        <f>VLOOKUP(N5035,'散件（更新）'!B:H,2,FALSE)</f>
        <v>114-20520103</v>
      </c>
      <c r="R5035" s="27" t="str">
        <f>VLOOKUP(N5035,'散件（更新）'!B:H,7,FALSE)</f>
        <v>Charging Base</v>
      </c>
      <c r="S5035" s="27" t="str">
        <f>VLOOKUP(N5035,'散件（更新）'!B:E,4,FALSE)</f>
        <v>https://tineco-yxzt.oss-accelerate.aliyuncs.com/product/114-20520103.jpeg</v>
      </c>
      <c r="T5035" s="27" t="s">
        <v>8759</v>
      </c>
      <c r="U5035" s="28" t="str">
        <f>VLOOKUP(N5035,'散件（更新）'!B:G,6,FALSE)</f>
        <v>底座组件</v>
      </c>
      <c r="V5035" s="28">
        <f>VLOOKUP(N5035,'散件（更新）'!B:I,8,FALSE)</f>
        <v>6972200199317</v>
      </c>
    </row>
    <row r="5036" spans="1:22">
      <c r="A5036" s="57">
        <v>46169</v>
      </c>
      <c r="B5036" s="53" t="s">
        <v>168</v>
      </c>
      <c r="C5036" s="27" t="str">
        <f>VLOOKUP(B5036,'大货清单（不定期按GOMS更新）'!A:H,8,0)</f>
        <v>107-20520201</v>
      </c>
      <c r="D5036" s="27" t="str">
        <f>VLOOKUP(B5036,'大货清单（不定期按GOMS更新）'!A:C,3,0)</f>
        <v>ZB2052B-01</v>
      </c>
      <c r="E5036" s="27" t="str">
        <f>VLOOKUP(B5036,'大货清单（不定期按GOMS更新）'!A:H,4,0)</f>
        <v>FR,DE,IT,NL,PL,SE,ES,BE</v>
      </c>
      <c r="F5036" s="27" t="str">
        <f>VLOOKUP(B5036,'大货清单（不定期按GOMS更新）'!A:H,2,0)</f>
        <v>PURE ONE S15 PET</v>
      </c>
      <c r="G5036" s="28">
        <f>VLOOKUP(B5036,'大货清单（不定期按GOMS更新）'!A:I,9,FALSE)</f>
        <v>6972200199041</v>
      </c>
      <c r="H5036" s="27" t="str">
        <f>VLOOKUP(B5036,'大货清单（不定期按GOMS更新）'!A:H,7,0)</f>
        <v>White&amp;Black</v>
      </c>
      <c r="I5036" s="27" t="str">
        <f>VLOOKUP(B5036,'大货清单（不定期按GOMS更新）'!A:F,6,FALSE)</f>
        <v>ACTIVE</v>
      </c>
      <c r="J5036" s="27" t="str">
        <f>VLOOKUP(B5036,'大货清单（不定期按GOMS更新）'!A:K,11,FALSE)</f>
        <v>8.7</v>
      </c>
      <c r="K5036" s="27" t="str">
        <f>VLOOKUP(B5036,'大货清单（不定期按GOMS更新）'!A:N,12,FALSE)</f>
        <v>768</v>
      </c>
      <c r="L5036" s="27" t="str">
        <f>VLOOKUP(B5036,'大货清单（不定期按GOMS更新）'!A:M,13,FALSE)</f>
        <v>153</v>
      </c>
      <c r="M5036" s="27" t="str">
        <f>VLOOKUP(B5036,'大货清单（不定期按GOMS更新）'!A:N,14,FALSE)</f>
        <v>342</v>
      </c>
      <c r="N5036" s="53" t="s">
        <v>1399</v>
      </c>
      <c r="O5036" s="27">
        <f>IFERROR(VLOOKUP(N5036,'散件迭代（不定期更新）'!C:J,8,FALSE),0)</f>
        <v>0</v>
      </c>
      <c r="P5036" s="27" t="str">
        <f>IFERROR(VLOOKUP(N5036,'散件（更新）'!B:H,3,FALSE),0)</f>
        <v>206-2052-0101</v>
      </c>
      <c r="Q5036" s="27" t="str">
        <f>VLOOKUP(N5036,'散件（更新）'!B:H,2,FALSE)</f>
        <v>114-20520101</v>
      </c>
      <c r="R5036" s="27" t="str">
        <f>VLOOKUP(N5036,'散件（更新）'!B:H,7,FALSE)</f>
        <v>Battery</v>
      </c>
      <c r="S5036" s="27" t="str">
        <f>VLOOKUP(N5036,'散件（更新）'!B:E,4,FALSE)</f>
        <v>https://tineco-yxzt.oss-accelerate.aliyuncs.com/product/114-20520101.jpeg</v>
      </c>
      <c r="T5036" s="27" t="s">
        <v>8759</v>
      </c>
      <c r="U5036" s="28" t="str">
        <f>VLOOKUP(N5036,'散件（更新）'!B:G,6,FALSE)</f>
        <v>电池黑白2500mAH</v>
      </c>
      <c r="V5036" s="28">
        <f>VLOOKUP(N5036,'散件（更新）'!B:I,8,FALSE)</f>
        <v>6972200199294</v>
      </c>
    </row>
    <row r="5037" spans="1:22">
      <c r="A5037" s="57">
        <v>46169</v>
      </c>
      <c r="B5037" s="53" t="s">
        <v>168</v>
      </c>
      <c r="C5037" s="27" t="str">
        <f>VLOOKUP(B5037,'大货清单（不定期按GOMS更新）'!A:H,8,0)</f>
        <v>107-20520201</v>
      </c>
      <c r="D5037" s="27" t="str">
        <f>VLOOKUP(B5037,'大货清单（不定期按GOMS更新）'!A:C,3,0)</f>
        <v>ZB2052B-01</v>
      </c>
      <c r="E5037" s="27" t="str">
        <f>VLOOKUP(B5037,'大货清单（不定期按GOMS更新）'!A:H,4,0)</f>
        <v>FR,DE,IT,NL,PL,SE,ES,BE</v>
      </c>
      <c r="F5037" s="27" t="str">
        <f>VLOOKUP(B5037,'大货清单（不定期按GOMS更新）'!A:H,2,0)</f>
        <v>PURE ONE S15 PET</v>
      </c>
      <c r="G5037" s="28">
        <f>VLOOKUP(B5037,'大货清单（不定期按GOMS更新）'!A:I,9,FALSE)</f>
        <v>6972200199041</v>
      </c>
      <c r="H5037" s="27" t="str">
        <f>VLOOKUP(B5037,'大货清单（不定期按GOMS更新）'!A:H,7,0)</f>
        <v>White&amp;Black</v>
      </c>
      <c r="I5037" s="27" t="str">
        <f>VLOOKUP(B5037,'大货清单（不定期按GOMS更新）'!A:F,6,FALSE)</f>
        <v>ACTIVE</v>
      </c>
      <c r="J5037" s="27" t="str">
        <f>VLOOKUP(B5037,'大货清单（不定期按GOMS更新）'!A:K,11,FALSE)</f>
        <v>8.7</v>
      </c>
      <c r="K5037" s="27" t="str">
        <f>VLOOKUP(B5037,'大货清单（不定期按GOMS更新）'!A:N,12,FALSE)</f>
        <v>768</v>
      </c>
      <c r="L5037" s="27" t="str">
        <f>VLOOKUP(B5037,'大货清单（不定期按GOMS更新）'!A:M,13,FALSE)</f>
        <v>153</v>
      </c>
      <c r="M5037" s="27" t="str">
        <f>VLOOKUP(B5037,'大货清单（不定期按GOMS更新）'!A:N,14,FALSE)</f>
        <v>342</v>
      </c>
      <c r="N5037" s="53" t="s">
        <v>1390</v>
      </c>
      <c r="O5037" s="27">
        <f>IFERROR(VLOOKUP(N5037,'散件迭代（不定期更新）'!C:J,8,FALSE),0)</f>
        <v>0</v>
      </c>
      <c r="P5037" s="27" t="str">
        <f>IFERROR(VLOOKUP(N5037,'散件（更新）'!B:H,3,FALSE),0)</f>
        <v>206-1873-2333</v>
      </c>
      <c r="Q5037" s="27" t="str">
        <f>VLOOKUP(N5037,'散件（更新）'!B:H,2,FALSE)</f>
        <v>114-18732333</v>
      </c>
      <c r="R5037" s="27" t="str">
        <f>VLOOKUP(N5037,'散件（更新）'!B:H,7,FALSE)</f>
        <v>[EHA]Power brush release button + spring</v>
      </c>
      <c r="S5037" s="27" t="str">
        <f>VLOOKUP(N5037,'散件（更新）'!B:E,4,FALSE)</f>
        <v>https://tineco-yxzt.oss-accelerate.aliyuncs.com/20231219/9VSRB121100_1702948075363.png</v>
      </c>
      <c r="T5037" s="27" t="s">
        <v>8759</v>
      </c>
      <c r="U5037" s="28" t="str">
        <f>VLOOKUP(N5037,'散件（更新）'!B:G,6,FALSE)</f>
        <v>释放按钮+弹簧组件（散件专用）</v>
      </c>
      <c r="V5037" s="28" t="str">
        <f>VLOOKUP(N5037,'散件（更新）'!B:I,8,FALSE)</f>
        <v>6972200197429</v>
      </c>
    </row>
    <row r="5038" spans="1:22">
      <c r="A5038" s="57">
        <v>46169</v>
      </c>
      <c r="B5038" s="53" t="s">
        <v>168</v>
      </c>
      <c r="C5038" s="27" t="str">
        <f>VLOOKUP(B5038,'大货清单（不定期按GOMS更新）'!A:H,8,0)</f>
        <v>107-20520201</v>
      </c>
      <c r="D5038" s="27" t="str">
        <f>VLOOKUP(B5038,'大货清单（不定期按GOMS更新）'!A:C,3,0)</f>
        <v>ZB2052B-01</v>
      </c>
      <c r="E5038" s="27" t="str">
        <f>VLOOKUP(B5038,'大货清单（不定期按GOMS更新）'!A:H,4,0)</f>
        <v>FR,DE,IT,NL,PL,SE,ES,BE</v>
      </c>
      <c r="F5038" s="27" t="str">
        <f>VLOOKUP(B5038,'大货清单（不定期按GOMS更新）'!A:H,2,0)</f>
        <v>PURE ONE S15 PET</v>
      </c>
      <c r="G5038" s="28">
        <f>VLOOKUP(B5038,'大货清单（不定期按GOMS更新）'!A:I,9,FALSE)</f>
        <v>6972200199041</v>
      </c>
      <c r="H5038" s="27" t="str">
        <f>VLOOKUP(B5038,'大货清单（不定期按GOMS更新）'!A:H,7,0)</f>
        <v>White&amp;Black</v>
      </c>
      <c r="I5038" s="27" t="str">
        <f>VLOOKUP(B5038,'大货清单（不定期按GOMS更新）'!A:F,6,FALSE)</f>
        <v>ACTIVE</v>
      </c>
      <c r="J5038" s="27" t="str">
        <f>VLOOKUP(B5038,'大货清单（不定期按GOMS更新）'!A:K,11,FALSE)</f>
        <v>8.7</v>
      </c>
      <c r="K5038" s="27" t="str">
        <f>VLOOKUP(B5038,'大货清单（不定期按GOMS更新）'!A:N,12,FALSE)</f>
        <v>768</v>
      </c>
      <c r="L5038" s="27" t="str">
        <f>VLOOKUP(B5038,'大货清单（不定期按GOMS更新）'!A:M,13,FALSE)</f>
        <v>153</v>
      </c>
      <c r="M5038" s="27" t="str">
        <f>VLOOKUP(B5038,'大货清单（不定期按GOMS更新）'!A:N,14,FALSE)</f>
        <v>342</v>
      </c>
      <c r="N5038" s="53" t="s">
        <v>338</v>
      </c>
      <c r="O5038" s="27" t="str">
        <f>IFERROR(VLOOKUP(N5038,'散件迭代（不定期更新）'!C:J,8,FALSE),0)</f>
        <v>A42</v>
      </c>
      <c r="P5038" s="27" t="str">
        <f>IFERROR(VLOOKUP(N5038,'散件（更新）'!B:H,3,FALSE),0)</f>
        <v>206-1873-0209</v>
      </c>
      <c r="Q5038" s="27" t="str">
        <f>VLOOKUP(N5038,'散件（更新）'!B:H,2,FALSE)</f>
        <v>114-18730209</v>
      </c>
      <c r="R5038" s="27" t="str">
        <f>VLOOKUP(N5038,'散件（更新）'!B:H,7,FALSE)</f>
        <v>Crevice Tool</v>
      </c>
      <c r="S5038" s="27" t="str">
        <f>VLOOKUP(N5038,'散件（更新）'!B:E,4,FALSE)</f>
        <v>https://tineco-yxzt.oss-accelerate.aliyuncs.com/product/114-18730209.png</v>
      </c>
      <c r="T5038" s="27" t="s">
        <v>8759</v>
      </c>
      <c r="U5038" s="28" t="str">
        <f>VLOOKUP(N5038,'散件（更新）'!B:G,6,FALSE)</f>
        <v>扁吸组件</v>
      </c>
      <c r="V5038" s="28" t="str">
        <f>VLOOKUP(N5038,'散件（更新）'!B:I,8,FALSE)</f>
        <v>6972200191496</v>
      </c>
    </row>
    <row r="5039" spans="1:22">
      <c r="A5039" s="57">
        <v>46169</v>
      </c>
      <c r="B5039" s="53" t="s">
        <v>168</v>
      </c>
      <c r="C5039" s="27" t="str">
        <f>VLOOKUP(B5039,'大货清单（不定期按GOMS更新）'!A:H,8,0)</f>
        <v>107-20520201</v>
      </c>
      <c r="D5039" s="27" t="str">
        <f>VLOOKUP(B5039,'大货清单（不定期按GOMS更新）'!A:C,3,0)</f>
        <v>ZB2052B-01</v>
      </c>
      <c r="E5039" s="27" t="str">
        <f>VLOOKUP(B5039,'大货清单（不定期按GOMS更新）'!A:H,4,0)</f>
        <v>FR,DE,IT,NL,PL,SE,ES,BE</v>
      </c>
      <c r="F5039" s="27" t="str">
        <f>VLOOKUP(B5039,'大货清单（不定期按GOMS更新）'!A:H,2,0)</f>
        <v>PURE ONE S15 PET</v>
      </c>
      <c r="G5039" s="28">
        <f>VLOOKUP(B5039,'大货清单（不定期按GOMS更新）'!A:I,9,FALSE)</f>
        <v>6972200199041</v>
      </c>
      <c r="H5039" s="27" t="str">
        <f>VLOOKUP(B5039,'大货清单（不定期按GOMS更新）'!A:H,7,0)</f>
        <v>White&amp;Black</v>
      </c>
      <c r="I5039" s="27" t="str">
        <f>VLOOKUP(B5039,'大货清单（不定期按GOMS更新）'!A:F,6,FALSE)</f>
        <v>ACTIVE</v>
      </c>
      <c r="J5039" s="27" t="str">
        <f>VLOOKUP(B5039,'大货清单（不定期按GOMS更新）'!A:K,11,FALSE)</f>
        <v>8.7</v>
      </c>
      <c r="K5039" s="27" t="str">
        <f>VLOOKUP(B5039,'大货清单（不定期按GOMS更新）'!A:N,12,FALSE)</f>
        <v>768</v>
      </c>
      <c r="L5039" s="27" t="str">
        <f>VLOOKUP(B5039,'大货清单（不定期按GOMS更新）'!A:M,13,FALSE)</f>
        <v>153</v>
      </c>
      <c r="M5039" s="27" t="str">
        <f>VLOOKUP(B5039,'大货清单（不定期按GOMS更新）'!A:N,14,FALSE)</f>
        <v>342</v>
      </c>
      <c r="N5039" s="53" t="s">
        <v>1362</v>
      </c>
      <c r="O5039" s="27">
        <f>IFERROR(VLOOKUP(N5039,'散件迭代（不定期更新）'!C:J,8,FALSE),0)</f>
        <v>0</v>
      </c>
      <c r="P5039" s="27" t="str">
        <f>IFERROR(VLOOKUP(N5039,'散件（更新）'!B:H,3,FALSE),0)</f>
        <v>206-1965-0502</v>
      </c>
      <c r="Q5039" s="27" t="str">
        <f>VLOOKUP(N5039,'散件（更新）'!B:H,2,FALSE)</f>
        <v>114-19650502</v>
      </c>
      <c r="R5039" s="27" t="str">
        <f>VLOOKUP(N5039,'散件（更新）'!B:H,7,FALSE)</f>
        <v>Tube Assembly</v>
      </c>
      <c r="S5039" s="27" t="str">
        <f>VLOOKUP(N5039,'散件（更新）'!B:E,4,FALSE)</f>
        <v>https://tineco-yxzt.oss-accelerate.aliyuncs.com/product/114-19650502.jpeg</v>
      </c>
      <c r="T5039" s="27" t="s">
        <v>8759</v>
      </c>
      <c r="U5039" s="28" t="str">
        <f>VLOOKUP(N5039,'散件（更新）'!B:G,6,FALSE)</f>
        <v>双节管3pin</v>
      </c>
      <c r="V5039" s="28" t="str">
        <f>VLOOKUP(N5039,'散件（更新）'!B:I,8,FALSE)</f>
        <v>6972200198792</v>
      </c>
    </row>
    <row r="5040" spans="1:22">
      <c r="A5040" s="57">
        <v>46169</v>
      </c>
      <c r="B5040" s="53" t="s">
        <v>3131</v>
      </c>
      <c r="C5040" s="27" t="str">
        <f>VLOOKUP(B5040,'大货清单（不定期按GOMS更新）'!A:H,8,0)</f>
        <v>107-20521301</v>
      </c>
      <c r="D5040" s="27" t="str">
        <f>VLOOKUP(B5040,'大货清单（不定期按GOMS更新）'!A:C,3,0)</f>
        <v>ZB2052M-01</v>
      </c>
      <c r="E5040" s="27" t="str">
        <f>VLOOKUP(B5040,'大货清单（不定期按GOMS更新）'!A:H,4,0)</f>
        <v>GB</v>
      </c>
      <c r="F5040" s="27" t="str">
        <f>VLOOKUP(B5040,'大货清单（不定期按GOMS更新）'!A:H,2,0)</f>
        <v>PURE ONE S15 PRO</v>
      </c>
      <c r="G5040" s="28">
        <f>VLOOKUP(B5040,'大货清单（不定期按GOMS更新）'!A:I,9,FALSE)</f>
        <v>6972200199065</v>
      </c>
      <c r="H5040" s="27" t="str">
        <f>VLOOKUP(B5040,'大货清单（不定期按GOMS更新）'!A:H,7,0)</f>
        <v>White&amp;Black</v>
      </c>
      <c r="I5040" s="27" t="str">
        <f>VLOOKUP(B5040,'大货清单（不定期按GOMS更新）'!A:F,6,FALSE)</f>
        <v>PHASEOUT</v>
      </c>
      <c r="J5040" s="27" t="str">
        <f>VLOOKUP(B5040,'大货清单（不定期按GOMS更新）'!A:K,11,FALSE)</f>
        <v>8.7</v>
      </c>
      <c r="K5040" s="27" t="str">
        <f>VLOOKUP(B5040,'大货清单（不定期按GOMS更新）'!A:N,12,FALSE)</f>
        <v>768</v>
      </c>
      <c r="L5040" s="27" t="str">
        <f>VLOOKUP(B5040,'大货清单（不定期按GOMS更新）'!A:M,13,FALSE)</f>
        <v>153</v>
      </c>
      <c r="M5040" s="27" t="str">
        <f>VLOOKUP(B5040,'大货清单（不定期按GOMS更新）'!A:N,14,FALSE)</f>
        <v>342</v>
      </c>
      <c r="N5040" s="53" t="s">
        <v>528</v>
      </c>
      <c r="O5040" s="27" t="str">
        <f>IFERROR(VLOOKUP(N5040,'散件迭代（不定期更新）'!C:J,8,FALSE),0)</f>
        <v>A28</v>
      </c>
      <c r="P5040" s="27" t="str">
        <f>IFERROR(VLOOKUP(N5040,'散件（更新）'!B:H,3,FALSE),0)</f>
        <v>206-1879-0124</v>
      </c>
      <c r="Q5040" s="27" t="str">
        <f>VLOOKUP(N5040,'散件（更新）'!B:H,2,FALSE)</f>
        <v>114-18790124</v>
      </c>
      <c r="R5040" s="27" t="str">
        <f>VLOOKUP(N5040,'散件（更新）'!B:H,7,FALSE)</f>
        <v>Adapter</v>
      </c>
      <c r="S5040" s="27" t="str">
        <f>VLOOKUP(N5040,'散件（更新）'!B:E,4,FALSE)</f>
        <v>https://tineco-yxzt.oss-accelerate.aliyuncs.com/product/114-18790124.jpg</v>
      </c>
      <c r="T5040" s="27" t="s">
        <v>8759</v>
      </c>
      <c r="U5040" s="28" t="str">
        <f>VLOOKUP(N5040,'散件（更新）'!B:G,6,FALSE)</f>
        <v>适配器 （UK低配）</v>
      </c>
      <c r="V5040" s="28" t="str">
        <f>VLOOKUP(N5040,'散件（更新）'!B:I,8,FALSE)</f>
        <v>6972200192233</v>
      </c>
    </row>
    <row r="5041" spans="1:22">
      <c r="A5041" s="57">
        <v>46169</v>
      </c>
      <c r="B5041" s="53" t="s">
        <v>3131</v>
      </c>
      <c r="C5041" s="27" t="str">
        <f>VLOOKUP(B5041,'大货清单（不定期按GOMS更新）'!A:H,8,0)</f>
        <v>107-20521301</v>
      </c>
      <c r="D5041" s="27" t="str">
        <f>VLOOKUP(B5041,'大货清单（不定期按GOMS更新）'!A:C,3,0)</f>
        <v>ZB2052M-01</v>
      </c>
      <c r="E5041" s="27" t="str">
        <f>VLOOKUP(B5041,'大货清单（不定期按GOMS更新）'!A:H,4,0)</f>
        <v>GB</v>
      </c>
      <c r="F5041" s="27" t="str">
        <f>VLOOKUP(B5041,'大货清单（不定期按GOMS更新）'!A:H,2,0)</f>
        <v>PURE ONE S15 PRO</v>
      </c>
      <c r="G5041" s="28">
        <f>VLOOKUP(B5041,'大货清单（不定期按GOMS更新）'!A:I,9,FALSE)</f>
        <v>6972200199065</v>
      </c>
      <c r="H5041" s="27" t="str">
        <f>VLOOKUP(B5041,'大货清单（不定期按GOMS更新）'!A:H,7,0)</f>
        <v>White&amp;Black</v>
      </c>
      <c r="I5041" s="27" t="str">
        <f>VLOOKUP(B5041,'大货清单（不定期按GOMS更新）'!A:F,6,FALSE)</f>
        <v>PHASEOUT</v>
      </c>
      <c r="J5041" s="27" t="str">
        <f>VLOOKUP(B5041,'大货清单（不定期按GOMS更新）'!A:K,11,FALSE)</f>
        <v>8.7</v>
      </c>
      <c r="K5041" s="27" t="str">
        <f>VLOOKUP(B5041,'大货清单（不定期按GOMS更新）'!A:N,12,FALSE)</f>
        <v>768</v>
      </c>
      <c r="L5041" s="27" t="str">
        <f>VLOOKUP(B5041,'大货清单（不定期按GOMS更新）'!A:M,13,FALSE)</f>
        <v>153</v>
      </c>
      <c r="M5041" s="27" t="str">
        <f>VLOOKUP(B5041,'大货清单（不定期按GOMS更新）'!A:N,14,FALSE)</f>
        <v>342</v>
      </c>
      <c r="N5041" s="53" t="s">
        <v>1218</v>
      </c>
      <c r="O5041" s="27">
        <f>IFERROR(VLOOKUP(N5041,'散件迭代（不定期更新）'!C:J,8,FALSE),0)</f>
        <v>0</v>
      </c>
      <c r="P5041" s="27" t="str">
        <f>IFERROR(VLOOKUP(N5041,'散件（更新）'!B:H,3,FALSE),0)</f>
        <v>206-2029-0614</v>
      </c>
      <c r="Q5041" s="27" t="str">
        <f>VLOOKUP(N5041,'散件（更新）'!B:H,2,FALSE)</f>
        <v>114-20290614</v>
      </c>
      <c r="R5041" s="27" t="str">
        <f>VLOOKUP(N5041,'散件（更新）'!B:H,7,FALSE)</f>
        <v>Repair Wheel</v>
      </c>
      <c r="S5041" s="27" t="str">
        <f>VLOOKUP(N5041,'散件（更新）'!B:E,4,FALSE)</f>
        <v>https://tineco-yxzt.oss-accelerate.aliyuncs.com/20231219/9SWRW100000_1702948048100.png</v>
      </c>
      <c r="T5041" s="27" t="s">
        <v>8759</v>
      </c>
      <c r="U5041" s="28" t="str">
        <f>VLOOKUP(N5041,'散件（更新）'!B:G,6,FALSE)</f>
        <v>小轮包胶组件（2个小轮+2个轴）</v>
      </c>
      <c r="V5041" s="28" t="str">
        <f>VLOOKUP(N5041,'散件（更新）'!B:I,8,FALSE)</f>
        <v>6972200198358</v>
      </c>
    </row>
    <row r="5042" spans="1:22">
      <c r="A5042" s="57">
        <v>46169</v>
      </c>
      <c r="B5042" s="53" t="s">
        <v>3131</v>
      </c>
      <c r="C5042" s="27" t="str">
        <f>VLOOKUP(B5042,'大货清单（不定期按GOMS更新）'!A:H,8,0)</f>
        <v>107-20521301</v>
      </c>
      <c r="D5042" s="27" t="str">
        <f>VLOOKUP(B5042,'大货清单（不定期按GOMS更新）'!A:C,3,0)</f>
        <v>ZB2052M-01</v>
      </c>
      <c r="E5042" s="27" t="str">
        <f>VLOOKUP(B5042,'大货清单（不定期按GOMS更新）'!A:H,4,0)</f>
        <v>GB</v>
      </c>
      <c r="F5042" s="27" t="str">
        <f>VLOOKUP(B5042,'大货清单（不定期按GOMS更新）'!A:H,2,0)</f>
        <v>PURE ONE S15 PRO</v>
      </c>
      <c r="G5042" s="28">
        <f>VLOOKUP(B5042,'大货清单（不定期按GOMS更新）'!A:I,9,FALSE)</f>
        <v>6972200199065</v>
      </c>
      <c r="H5042" s="27" t="str">
        <f>VLOOKUP(B5042,'大货清单（不定期按GOMS更新）'!A:H,7,0)</f>
        <v>White&amp;Black</v>
      </c>
      <c r="I5042" s="27" t="str">
        <f>VLOOKUP(B5042,'大货清单（不定期按GOMS更新）'!A:F,6,FALSE)</f>
        <v>PHASEOUT</v>
      </c>
      <c r="J5042" s="27" t="str">
        <f>VLOOKUP(B5042,'大货清单（不定期按GOMS更新）'!A:K,11,FALSE)</f>
        <v>8.7</v>
      </c>
      <c r="K5042" s="27" t="str">
        <f>VLOOKUP(B5042,'大货清单（不定期按GOMS更新）'!A:N,12,FALSE)</f>
        <v>768</v>
      </c>
      <c r="L5042" s="27" t="str">
        <f>VLOOKUP(B5042,'大货清单（不定期按GOMS更新）'!A:M,13,FALSE)</f>
        <v>153</v>
      </c>
      <c r="M5042" s="27" t="str">
        <f>VLOOKUP(B5042,'大货清单（不定期按GOMS更新）'!A:N,14,FALSE)</f>
        <v>342</v>
      </c>
      <c r="N5042" s="53" t="s">
        <v>1228</v>
      </c>
      <c r="O5042" s="27">
        <f>IFERROR(VLOOKUP(N5042,'散件迭代（不定期更新）'!C:J,8,FALSE),0)</f>
        <v>0</v>
      </c>
      <c r="P5042" s="27" t="str">
        <f>IFERROR(VLOOKUP(N5042,'散件（更新）'!B:H,3,FALSE),0)</f>
        <v>206-1756-0204</v>
      </c>
      <c r="Q5042" s="27" t="str">
        <f>VLOOKUP(N5042,'散件（更新）'!B:H,2,FALSE)</f>
        <v>114-17560204</v>
      </c>
      <c r="R5042" s="27" t="str">
        <f>VLOOKUP(N5042,'散件（更新）'!B:H,7,FALSE)</f>
        <v>FILTER</v>
      </c>
      <c r="S5042" s="27" t="str">
        <f>VLOOKUP(N5042,'散件（更新）'!B:E,4,FALSE)</f>
        <v>https://tineco-yxzt.oss-accelerate.aliyuncs.com/product/114-17560204.jpg</v>
      </c>
      <c r="T5042" s="27" t="s">
        <v>8759</v>
      </c>
      <c r="U5042" s="28" t="str">
        <f>VLOOKUP(N5042,'散件（更新）'!B:G,6,FALSE)</f>
        <v>ZB1756 进风滤棉组件</v>
      </c>
      <c r="V5042" s="28" t="str">
        <f>VLOOKUP(N5042,'散件（更新）'!B:I,8,FALSE)</f>
        <v>6972200191182</v>
      </c>
    </row>
    <row r="5043" spans="1:22">
      <c r="A5043" s="57">
        <v>46169</v>
      </c>
      <c r="B5043" s="53" t="s">
        <v>3131</v>
      </c>
      <c r="C5043" s="27" t="str">
        <f>VLOOKUP(B5043,'大货清单（不定期按GOMS更新）'!A:H,8,0)</f>
        <v>107-20521301</v>
      </c>
      <c r="D5043" s="27" t="str">
        <f>VLOOKUP(B5043,'大货清单（不定期按GOMS更新）'!A:C,3,0)</f>
        <v>ZB2052M-01</v>
      </c>
      <c r="E5043" s="27" t="str">
        <f>VLOOKUP(B5043,'大货清单（不定期按GOMS更新）'!A:H,4,0)</f>
        <v>GB</v>
      </c>
      <c r="F5043" s="27" t="str">
        <f>VLOOKUP(B5043,'大货清单（不定期按GOMS更新）'!A:H,2,0)</f>
        <v>PURE ONE S15 PRO</v>
      </c>
      <c r="G5043" s="28">
        <f>VLOOKUP(B5043,'大货清单（不定期按GOMS更新）'!A:I,9,FALSE)</f>
        <v>6972200199065</v>
      </c>
      <c r="H5043" s="27" t="str">
        <f>VLOOKUP(B5043,'大货清单（不定期按GOMS更新）'!A:H,7,0)</f>
        <v>White&amp;Black</v>
      </c>
      <c r="I5043" s="27" t="str">
        <f>VLOOKUP(B5043,'大货清单（不定期按GOMS更新）'!A:F,6,FALSE)</f>
        <v>PHASEOUT</v>
      </c>
      <c r="J5043" s="27" t="str">
        <f>VLOOKUP(B5043,'大货清单（不定期按GOMS更新）'!A:K,11,FALSE)</f>
        <v>8.7</v>
      </c>
      <c r="K5043" s="27" t="str">
        <f>VLOOKUP(B5043,'大货清单（不定期按GOMS更新）'!A:N,12,FALSE)</f>
        <v>768</v>
      </c>
      <c r="L5043" s="27" t="str">
        <f>VLOOKUP(B5043,'大货清单（不定期按GOMS更新）'!A:M,13,FALSE)</f>
        <v>153</v>
      </c>
      <c r="M5043" s="27" t="str">
        <f>VLOOKUP(B5043,'大货清单（不定期按GOMS更新）'!A:N,14,FALSE)</f>
        <v>342</v>
      </c>
      <c r="N5043" s="53" t="s">
        <v>252</v>
      </c>
      <c r="O5043" s="27">
        <f>IFERROR(VLOOKUP(N5043,'散件迭代（不定期更新）'!C:J,8,FALSE),0)</f>
        <v>0</v>
      </c>
      <c r="P5043" s="27" t="str">
        <f>IFERROR(VLOOKUP(N5043,'散件（更新）'!B:H,3,FALSE),0)</f>
        <v>206-1769-0233</v>
      </c>
      <c r="Q5043" s="27" t="str">
        <f>VLOOKUP(N5043,'散件（更新）'!B:H,2,FALSE)</f>
        <v>114-17690233</v>
      </c>
      <c r="R5043" s="27" t="str">
        <f>VLOOKUP(N5043,'散件（更新）'!B:H,7,FALSE)</f>
        <v>Hair cleaning tool</v>
      </c>
      <c r="S5043" s="27" t="str">
        <f>VLOOKUP(N5043,'散件（更新）'!B:E,4,FALSE)</f>
        <v>https://tineco-yxzt.oss-accelerate.aliyuncs.com/product/114-17690233.png</v>
      </c>
      <c r="T5043" s="27" t="s">
        <v>8759</v>
      </c>
      <c r="U5043" s="28" t="str">
        <f>VLOOKUP(N5043,'散件（更新）'!B:G,6,FALSE)</f>
        <v>ZB1769B 清洁刷植毛组件</v>
      </c>
      <c r="V5043" s="28" t="str">
        <f>VLOOKUP(N5043,'散件（更新）'!B:I,8,FALSE)</f>
        <v>6972200191151</v>
      </c>
    </row>
    <row r="5044" spans="1:22">
      <c r="A5044" s="57">
        <v>46169</v>
      </c>
      <c r="B5044" s="53" t="s">
        <v>3131</v>
      </c>
      <c r="C5044" s="27" t="str">
        <f>VLOOKUP(B5044,'大货清单（不定期按GOMS更新）'!A:H,8,0)</f>
        <v>107-20521301</v>
      </c>
      <c r="D5044" s="27" t="str">
        <f>VLOOKUP(B5044,'大货清单（不定期按GOMS更新）'!A:C,3,0)</f>
        <v>ZB2052M-01</v>
      </c>
      <c r="E5044" s="27" t="str">
        <f>VLOOKUP(B5044,'大货清单（不定期按GOMS更新）'!A:H,4,0)</f>
        <v>GB</v>
      </c>
      <c r="F5044" s="27" t="str">
        <f>VLOOKUP(B5044,'大货清单（不定期按GOMS更新）'!A:H,2,0)</f>
        <v>PURE ONE S15 PRO</v>
      </c>
      <c r="G5044" s="28">
        <f>VLOOKUP(B5044,'大货清单（不定期按GOMS更新）'!A:I,9,FALSE)</f>
        <v>6972200199065</v>
      </c>
      <c r="H5044" s="27" t="str">
        <f>VLOOKUP(B5044,'大货清单（不定期按GOMS更新）'!A:H,7,0)</f>
        <v>White&amp;Black</v>
      </c>
      <c r="I5044" s="27" t="str">
        <f>VLOOKUP(B5044,'大货清单（不定期按GOMS更新）'!A:F,6,FALSE)</f>
        <v>PHASEOUT</v>
      </c>
      <c r="J5044" s="27" t="str">
        <f>VLOOKUP(B5044,'大货清单（不定期按GOMS更新）'!A:K,11,FALSE)</f>
        <v>8.7</v>
      </c>
      <c r="K5044" s="27" t="str">
        <f>VLOOKUP(B5044,'大货清单（不定期按GOMS更新）'!A:N,12,FALSE)</f>
        <v>768</v>
      </c>
      <c r="L5044" s="27" t="str">
        <f>VLOOKUP(B5044,'大货清单（不定期按GOMS更新）'!A:M,13,FALSE)</f>
        <v>153</v>
      </c>
      <c r="M5044" s="27" t="str">
        <f>VLOOKUP(B5044,'大货清单（不定期按GOMS更新）'!A:N,14,FALSE)</f>
        <v>342</v>
      </c>
      <c r="N5044" s="53" t="s">
        <v>1376</v>
      </c>
      <c r="O5044" s="27" t="str">
        <f>IFERROR(VLOOKUP(N5044,'散件迭代（不定期更新）'!C:J,8,FALSE),0)</f>
        <v>A14</v>
      </c>
      <c r="P5044" s="27" t="str">
        <f>IFERROR(VLOOKUP(N5044,'散件（更新）'!B:H,3,FALSE),0)</f>
        <v>206-1873-0214</v>
      </c>
      <c r="Q5044" s="27" t="str">
        <f>VLOOKUP(N5044,'散件（更新）'!B:H,2,FALSE)</f>
        <v>114-18730214</v>
      </c>
      <c r="R5044" s="27" t="str">
        <f>VLOOKUP(N5044,'散件（更新）'!B:H,7,FALSE)</f>
        <v>Crevice &amp; 2-In-1 Dusting Brush</v>
      </c>
      <c r="S5044" s="27" t="str">
        <f>VLOOKUP(N5044,'散件（更新）'!B:E,4,FALSE)</f>
        <v>https://tineco-yxzt.oss-accelerate.aliyuncs.com/product/114-18730214.png</v>
      </c>
      <c r="T5044" s="27" t="s">
        <v>8759</v>
      </c>
      <c r="U5044" s="28" t="str">
        <f>VLOOKUP(N5044,'散件（更新）'!B:G,6,FALSE)</f>
        <v xml:space="preserve">组合刷组件+扁吸组件 </v>
      </c>
      <c r="V5044" s="28" t="str">
        <f>VLOOKUP(N5044,'散件（更新）'!B:I,8,FALSE)</f>
        <v>6972200191489</v>
      </c>
    </row>
    <row r="5045" spans="1:22">
      <c r="A5045" s="57">
        <v>46169</v>
      </c>
      <c r="B5045" s="53" t="s">
        <v>3131</v>
      </c>
      <c r="C5045" s="27" t="str">
        <f>VLOOKUP(B5045,'大货清单（不定期按GOMS更新）'!A:H,8,0)</f>
        <v>107-20521301</v>
      </c>
      <c r="D5045" s="27" t="str">
        <f>VLOOKUP(B5045,'大货清单（不定期按GOMS更新）'!A:C,3,0)</f>
        <v>ZB2052M-01</v>
      </c>
      <c r="E5045" s="27" t="str">
        <f>VLOOKUP(B5045,'大货清单（不定期按GOMS更新）'!A:H,4,0)</f>
        <v>GB</v>
      </c>
      <c r="F5045" s="27" t="str">
        <f>VLOOKUP(B5045,'大货清单（不定期按GOMS更新）'!A:H,2,0)</f>
        <v>PURE ONE S15 PRO</v>
      </c>
      <c r="G5045" s="28">
        <f>VLOOKUP(B5045,'大货清单（不定期按GOMS更新）'!A:I,9,FALSE)</f>
        <v>6972200199065</v>
      </c>
      <c r="H5045" s="27" t="str">
        <f>VLOOKUP(B5045,'大货清单（不定期按GOMS更新）'!A:H,7,0)</f>
        <v>White&amp;Black</v>
      </c>
      <c r="I5045" s="27" t="str">
        <f>VLOOKUP(B5045,'大货清单（不定期按GOMS更新）'!A:F,6,FALSE)</f>
        <v>PHASEOUT</v>
      </c>
      <c r="J5045" s="27" t="str">
        <f>VLOOKUP(B5045,'大货清单（不定期按GOMS更新）'!A:K,11,FALSE)</f>
        <v>8.7</v>
      </c>
      <c r="K5045" s="27" t="str">
        <f>VLOOKUP(B5045,'大货清单（不定期按GOMS更新）'!A:N,12,FALSE)</f>
        <v>768</v>
      </c>
      <c r="L5045" s="27" t="str">
        <f>VLOOKUP(B5045,'大货清单（不定期按GOMS更新）'!A:M,13,FALSE)</f>
        <v>153</v>
      </c>
      <c r="M5045" s="27" t="str">
        <f>VLOOKUP(B5045,'大货清单（不定期按GOMS更新）'!A:N,14,FALSE)</f>
        <v>342</v>
      </c>
      <c r="N5045" s="53" t="s">
        <v>1397</v>
      </c>
      <c r="O5045" s="27">
        <f>IFERROR(VLOOKUP(N5045,'散件迭代（不定期更新）'!C:J,8,FALSE),0)</f>
        <v>0</v>
      </c>
      <c r="P5045" s="27" t="str">
        <f>IFERROR(VLOOKUP(N5045,'散件（更新）'!B:H,3,FALSE),0)</f>
        <v>206-2052-0102</v>
      </c>
      <c r="Q5045" s="27" t="str">
        <f>VLOOKUP(N5045,'散件（更新）'!B:H,2,FALSE)</f>
        <v>114-20520102</v>
      </c>
      <c r="R5045" s="27" t="str">
        <f>VLOOKUP(N5045,'散件（更新）'!B:H,7,FALSE)</f>
        <v>HEPA &amp; Cover Assembly</v>
      </c>
      <c r="S5045" s="27" t="str">
        <f>VLOOKUP(N5045,'散件（更新）'!B:E,4,FALSE)</f>
        <v>https://tineco-yxzt.oss-accelerate.aliyuncs.com/product/114-20520102.jpeg</v>
      </c>
      <c r="T5045" s="27" t="s">
        <v>8759</v>
      </c>
      <c r="U5045" s="28" t="str">
        <f>VLOOKUP(N5045,'散件（更新）'!B:G,6,FALSE)</f>
        <v>HEPA组件</v>
      </c>
      <c r="V5045" s="28">
        <f>VLOOKUP(N5045,'散件（更新）'!B:I,8,FALSE)</f>
        <v>6972200199300</v>
      </c>
    </row>
    <row r="5046" spans="1:22">
      <c r="A5046" s="57">
        <v>46169</v>
      </c>
      <c r="B5046" s="53" t="s">
        <v>3131</v>
      </c>
      <c r="C5046" s="27" t="str">
        <f>VLOOKUP(B5046,'大货清单（不定期按GOMS更新）'!A:H,8,0)</f>
        <v>107-20521301</v>
      </c>
      <c r="D5046" s="27" t="str">
        <f>VLOOKUP(B5046,'大货清单（不定期按GOMS更新）'!A:C,3,0)</f>
        <v>ZB2052M-01</v>
      </c>
      <c r="E5046" s="27" t="str">
        <f>VLOOKUP(B5046,'大货清单（不定期按GOMS更新）'!A:H,4,0)</f>
        <v>GB</v>
      </c>
      <c r="F5046" s="27" t="str">
        <f>VLOOKUP(B5046,'大货清单（不定期按GOMS更新）'!A:H,2,0)</f>
        <v>PURE ONE S15 PRO</v>
      </c>
      <c r="G5046" s="28">
        <f>VLOOKUP(B5046,'大货清单（不定期按GOMS更新）'!A:I,9,FALSE)</f>
        <v>6972200199065</v>
      </c>
      <c r="H5046" s="27" t="str">
        <f>VLOOKUP(B5046,'大货清单（不定期按GOMS更新）'!A:H,7,0)</f>
        <v>White&amp;Black</v>
      </c>
      <c r="I5046" s="27" t="str">
        <f>VLOOKUP(B5046,'大货清单（不定期按GOMS更新）'!A:F,6,FALSE)</f>
        <v>PHASEOUT</v>
      </c>
      <c r="J5046" s="27" t="str">
        <f>VLOOKUP(B5046,'大货清单（不定期按GOMS更新）'!A:K,11,FALSE)</f>
        <v>8.7</v>
      </c>
      <c r="K5046" s="27" t="str">
        <f>VLOOKUP(B5046,'大货清单（不定期按GOMS更新）'!A:N,12,FALSE)</f>
        <v>768</v>
      </c>
      <c r="L5046" s="27" t="str">
        <f>VLOOKUP(B5046,'大货清单（不定期按GOMS更新）'!A:M,13,FALSE)</f>
        <v>153</v>
      </c>
      <c r="M5046" s="27" t="str">
        <f>VLOOKUP(B5046,'大货清单（不定期按GOMS更新）'!A:N,14,FALSE)</f>
        <v>342</v>
      </c>
      <c r="N5046" s="53" t="s">
        <v>1361</v>
      </c>
      <c r="O5046" s="27">
        <f>IFERROR(VLOOKUP(N5046,'散件迭代（不定期更新）'!C:J,8,FALSE),0)</f>
        <v>0</v>
      </c>
      <c r="P5046" s="27" t="str">
        <f>IFERROR(VLOOKUP(N5046,'散件（更新）'!B:H,3,FALSE),0)</f>
        <v>206-1965-0506</v>
      </c>
      <c r="Q5046" s="27" t="str">
        <f>VLOOKUP(N5046,'散件（更新）'!B:H,2,FALSE)</f>
        <v>114-19650506</v>
      </c>
      <c r="R5046" s="27" t="str">
        <f>VLOOKUP(N5046,'散件（更新）'!B:H,7,FALSE)</f>
        <v>Mini Power Brush</v>
      </c>
      <c r="S5046" s="27" t="str">
        <f>VLOOKUP(N5046,'散件（更新）'!B:E,4,FALSE)</f>
        <v>https://tineco-yxzt.oss-accelerate.aliyuncs.com/20231219/9VSBM110000_1702948061711.png</v>
      </c>
      <c r="T5046" s="27" t="s">
        <v>8759</v>
      </c>
      <c r="U5046" s="28" t="str">
        <f>VLOOKUP(N5046,'散件（更新）'!B:G,6,FALSE)</f>
        <v>FB1965小电动（3pin）</v>
      </c>
      <c r="V5046" s="28" t="str">
        <f>VLOOKUP(N5046,'散件（更新）'!B:I,8,FALSE)</f>
        <v>6972200198945</v>
      </c>
    </row>
    <row r="5047" spans="1:22">
      <c r="A5047" s="57">
        <v>46169</v>
      </c>
      <c r="B5047" s="53" t="s">
        <v>3131</v>
      </c>
      <c r="C5047" s="27" t="str">
        <f>VLOOKUP(B5047,'大货清单（不定期按GOMS更新）'!A:H,8,0)</f>
        <v>107-20521301</v>
      </c>
      <c r="D5047" s="27" t="str">
        <f>VLOOKUP(B5047,'大货清单（不定期按GOMS更新）'!A:C,3,0)</f>
        <v>ZB2052M-01</v>
      </c>
      <c r="E5047" s="27" t="str">
        <f>VLOOKUP(B5047,'大货清单（不定期按GOMS更新）'!A:H,4,0)</f>
        <v>GB</v>
      </c>
      <c r="F5047" s="27" t="str">
        <f>VLOOKUP(B5047,'大货清单（不定期按GOMS更新）'!A:H,2,0)</f>
        <v>PURE ONE S15 PRO</v>
      </c>
      <c r="G5047" s="28">
        <f>VLOOKUP(B5047,'大货清单（不定期按GOMS更新）'!A:I,9,FALSE)</f>
        <v>6972200199065</v>
      </c>
      <c r="H5047" s="27" t="str">
        <f>VLOOKUP(B5047,'大货清单（不定期按GOMS更新）'!A:H,7,0)</f>
        <v>White&amp;Black</v>
      </c>
      <c r="I5047" s="27" t="str">
        <f>VLOOKUP(B5047,'大货清单（不定期按GOMS更新）'!A:F,6,FALSE)</f>
        <v>PHASEOUT</v>
      </c>
      <c r="J5047" s="27" t="str">
        <f>VLOOKUP(B5047,'大货清单（不定期按GOMS更新）'!A:K,11,FALSE)</f>
        <v>8.7</v>
      </c>
      <c r="K5047" s="27" t="str">
        <f>VLOOKUP(B5047,'大货清单（不定期按GOMS更新）'!A:N,12,FALSE)</f>
        <v>768</v>
      </c>
      <c r="L5047" s="27" t="str">
        <f>VLOOKUP(B5047,'大货清单（不定期按GOMS更新）'!A:M,13,FALSE)</f>
        <v>153</v>
      </c>
      <c r="M5047" s="27" t="str">
        <f>VLOOKUP(B5047,'大货清单（不定期按GOMS更新）'!A:N,14,FALSE)</f>
        <v>342</v>
      </c>
      <c r="N5047" s="53" t="s">
        <v>1352</v>
      </c>
      <c r="O5047" s="27">
        <f>IFERROR(VLOOKUP(N5047,'散件迭代（不定期更新）'!C:J,8,FALSE),0)</f>
        <v>0</v>
      </c>
      <c r="P5047" s="27" t="str">
        <f>IFERROR(VLOOKUP(N5047,'散件（更新）'!B:H,3,FALSE),0)</f>
        <v>206-1965-0503</v>
      </c>
      <c r="Q5047" s="27" t="str">
        <f>VLOOKUP(N5047,'散件（更新）'!B:H,2,FALSE)</f>
        <v>114-19650503</v>
      </c>
      <c r="R5047" s="27" t="str">
        <f>VLOOKUP(N5047,'散件（更新）'!B:H,7,FALSE)</f>
        <v>Carpet Brush</v>
      </c>
      <c r="S5047" s="27" t="str">
        <f>VLOOKUP(N5047,'散件（更新）'!B:E,4,FALSE)</f>
        <v>https://tineco-yxzt.oss-accelerate.aliyuncs.com/20240327/S11DUALditanshua_1711507124269.jpg</v>
      </c>
      <c r="T5047" s="27" t="s">
        <v>8759</v>
      </c>
      <c r="U5047" s="28" t="str">
        <f>VLOOKUP(N5047,'散件（更新）'!B:G,6,FALSE)</f>
        <v>FB2118地毯刷</v>
      </c>
      <c r="V5047" s="28" t="str">
        <f>VLOOKUP(N5047,'散件（更新）'!B:I,8,FALSE)</f>
        <v>6972200198808</v>
      </c>
    </row>
    <row r="5048" spans="1:22">
      <c r="A5048" s="57">
        <v>46169</v>
      </c>
      <c r="B5048" s="53" t="s">
        <v>3131</v>
      </c>
      <c r="C5048" s="27" t="str">
        <f>VLOOKUP(B5048,'大货清单（不定期按GOMS更新）'!A:H,8,0)</f>
        <v>107-20521301</v>
      </c>
      <c r="D5048" s="27" t="str">
        <f>VLOOKUP(B5048,'大货清单（不定期按GOMS更新）'!A:C,3,0)</f>
        <v>ZB2052M-01</v>
      </c>
      <c r="E5048" s="27" t="str">
        <f>VLOOKUP(B5048,'大货清单（不定期按GOMS更新）'!A:H,4,0)</f>
        <v>GB</v>
      </c>
      <c r="F5048" s="27" t="str">
        <f>VLOOKUP(B5048,'大货清单（不定期按GOMS更新）'!A:H,2,0)</f>
        <v>PURE ONE S15 PRO</v>
      </c>
      <c r="G5048" s="28">
        <f>VLOOKUP(B5048,'大货清单（不定期按GOMS更新）'!A:I,9,FALSE)</f>
        <v>6972200199065</v>
      </c>
      <c r="H5048" s="27" t="str">
        <f>VLOOKUP(B5048,'大货清单（不定期按GOMS更新）'!A:H,7,0)</f>
        <v>White&amp;Black</v>
      </c>
      <c r="I5048" s="27" t="str">
        <f>VLOOKUP(B5048,'大货清单（不定期按GOMS更新）'!A:F,6,FALSE)</f>
        <v>PHASEOUT</v>
      </c>
      <c r="J5048" s="27" t="str">
        <f>VLOOKUP(B5048,'大货清单（不定期按GOMS更新）'!A:K,11,FALSE)</f>
        <v>8.7</v>
      </c>
      <c r="K5048" s="27" t="str">
        <f>VLOOKUP(B5048,'大货清单（不定期按GOMS更新）'!A:N,12,FALSE)</f>
        <v>768</v>
      </c>
      <c r="L5048" s="27" t="str">
        <f>VLOOKUP(B5048,'大货清单（不定期按GOMS更新）'!A:M,13,FALSE)</f>
        <v>153</v>
      </c>
      <c r="M5048" s="27" t="str">
        <f>VLOOKUP(B5048,'大货清单（不定期按GOMS更新）'!A:N,14,FALSE)</f>
        <v>342</v>
      </c>
      <c r="N5048" s="53" t="s">
        <v>921</v>
      </c>
      <c r="O5048" s="27">
        <f>IFERROR(VLOOKUP(N5048,'散件迭代（不定期更新）'!C:J,8,FALSE),0)</f>
        <v>0</v>
      </c>
      <c r="P5048" s="27" t="str">
        <f>IFERROR(VLOOKUP(N5048,'散件（更新）'!B:H,3,FALSE),0)</f>
        <v>206-2052-0104</v>
      </c>
      <c r="Q5048" s="27" t="str">
        <f>VLOOKUP(N5048,'散件（更新）'!B:H,2,FALSE)</f>
        <v>114-20520104</v>
      </c>
      <c r="R5048" s="27" t="str">
        <f>VLOOKUP(N5048,'散件（更新）'!B:H,7,FALSE)</f>
        <v>Filter Holder</v>
      </c>
      <c r="S5048" s="27" t="str">
        <f>VLOOKUP(N5048,'散件（更新）'!B:E,4,FALSE)</f>
        <v>https://tineco-yxzt.oss-accelerate.aliyuncs.com/product/114-20520104.jpeg</v>
      </c>
      <c r="T5048" s="27" t="s">
        <v>8759</v>
      </c>
      <c r="U5048" s="28" t="str">
        <f>VLOOKUP(N5048,'散件（更新）'!B:G,6,FALSE)</f>
        <v>多锥组件</v>
      </c>
      <c r="V5048" s="28">
        <f>VLOOKUP(N5048,'散件（更新）'!B:I,8,FALSE)</f>
        <v>6972200199324</v>
      </c>
    </row>
    <row r="5049" spans="1:22">
      <c r="A5049" s="57">
        <v>46169</v>
      </c>
      <c r="B5049" s="53" t="s">
        <v>3131</v>
      </c>
      <c r="C5049" s="27" t="str">
        <f>VLOOKUP(B5049,'大货清单（不定期按GOMS更新）'!A:H,8,0)</f>
        <v>107-20521301</v>
      </c>
      <c r="D5049" s="27" t="str">
        <f>VLOOKUP(B5049,'大货清单（不定期按GOMS更新）'!A:C,3,0)</f>
        <v>ZB2052M-01</v>
      </c>
      <c r="E5049" s="27" t="str">
        <f>VLOOKUP(B5049,'大货清单（不定期按GOMS更新）'!A:H,4,0)</f>
        <v>GB</v>
      </c>
      <c r="F5049" s="27" t="str">
        <f>VLOOKUP(B5049,'大货清单（不定期按GOMS更新）'!A:H,2,0)</f>
        <v>PURE ONE S15 PRO</v>
      </c>
      <c r="G5049" s="28">
        <f>VLOOKUP(B5049,'大货清单（不定期按GOMS更新）'!A:I,9,FALSE)</f>
        <v>6972200199065</v>
      </c>
      <c r="H5049" s="27" t="str">
        <f>VLOOKUP(B5049,'大货清单（不定期按GOMS更新）'!A:H,7,0)</f>
        <v>White&amp;Black</v>
      </c>
      <c r="I5049" s="27" t="str">
        <f>VLOOKUP(B5049,'大货清单（不定期按GOMS更新）'!A:F,6,FALSE)</f>
        <v>PHASEOUT</v>
      </c>
      <c r="J5049" s="27" t="str">
        <f>VLOOKUP(B5049,'大货清单（不定期按GOMS更新）'!A:K,11,FALSE)</f>
        <v>8.7</v>
      </c>
      <c r="K5049" s="27" t="str">
        <f>VLOOKUP(B5049,'大货清单（不定期按GOMS更新）'!A:N,12,FALSE)</f>
        <v>768</v>
      </c>
      <c r="L5049" s="27" t="str">
        <f>VLOOKUP(B5049,'大货清单（不定期按GOMS更新）'!A:M,13,FALSE)</f>
        <v>153</v>
      </c>
      <c r="M5049" s="27" t="str">
        <f>VLOOKUP(B5049,'大货清单（不定期按GOMS更新）'!A:N,14,FALSE)</f>
        <v>342</v>
      </c>
      <c r="N5049" s="53" t="s">
        <v>5044</v>
      </c>
      <c r="O5049" s="27">
        <f>IFERROR(VLOOKUP(N5049,'散件迭代（不定期更新）'!C:J,8,FALSE),0)</f>
        <v>0</v>
      </c>
      <c r="P5049" s="27" t="str">
        <f>IFERROR(VLOOKUP(N5049,'散件（更新）'!B:H,3,FALSE),0)</f>
        <v>206-2052-0700</v>
      </c>
      <c r="Q5049" s="27" t="str">
        <f>VLOOKUP(N5049,'散件（更新）'!B:H,2,FALSE)</f>
        <v>114-20520700</v>
      </c>
      <c r="R5049" s="27" t="str">
        <f>VLOOKUP(N5049,'散件（更新）'!B:H,7,FALSE)</f>
        <v>Main Body</v>
      </c>
      <c r="S5049" s="27" t="str">
        <f>VLOOKUP(N5049,'散件（更新）'!B:E,4,FALSE)</f>
        <v>https://tineco-yxzt.oss-accelerate.aliyuncs.com/20231219/9VSMB151300_1702948068332.png</v>
      </c>
      <c r="T5049" s="27" t="s">
        <v>8759</v>
      </c>
      <c r="U5049" s="28" t="str">
        <f>VLOOKUP(N5049,'散件（更新）'!B:G,6,FALSE)</f>
        <v>主机黑白LCD</v>
      </c>
      <c r="V5049" s="28">
        <f>VLOOKUP(N5049,'散件（更新）'!B:I,8,FALSE)</f>
        <v>6972200199331</v>
      </c>
    </row>
    <row r="5050" spans="1:22">
      <c r="A5050" s="57">
        <v>46169</v>
      </c>
      <c r="B5050" s="53" t="s">
        <v>3131</v>
      </c>
      <c r="C5050" s="27" t="str">
        <f>VLOOKUP(B5050,'大货清单（不定期按GOMS更新）'!A:H,8,0)</f>
        <v>107-20521301</v>
      </c>
      <c r="D5050" s="27" t="str">
        <f>VLOOKUP(B5050,'大货清单（不定期按GOMS更新）'!A:C,3,0)</f>
        <v>ZB2052M-01</v>
      </c>
      <c r="E5050" s="27" t="str">
        <f>VLOOKUP(B5050,'大货清单（不定期按GOMS更新）'!A:H,4,0)</f>
        <v>GB</v>
      </c>
      <c r="F5050" s="27" t="str">
        <f>VLOOKUP(B5050,'大货清单（不定期按GOMS更新）'!A:H,2,0)</f>
        <v>PURE ONE S15 PRO</v>
      </c>
      <c r="G5050" s="28">
        <f>VLOOKUP(B5050,'大货清单（不定期按GOMS更新）'!A:I,9,FALSE)</f>
        <v>6972200199065</v>
      </c>
      <c r="H5050" s="27" t="str">
        <f>VLOOKUP(B5050,'大货清单（不定期按GOMS更新）'!A:H,7,0)</f>
        <v>White&amp;Black</v>
      </c>
      <c r="I5050" s="27" t="str">
        <f>VLOOKUP(B5050,'大货清单（不定期按GOMS更新）'!A:F,6,FALSE)</f>
        <v>PHASEOUT</v>
      </c>
      <c r="J5050" s="27" t="str">
        <f>VLOOKUP(B5050,'大货清单（不定期按GOMS更新）'!A:K,11,FALSE)</f>
        <v>8.7</v>
      </c>
      <c r="K5050" s="27" t="str">
        <f>VLOOKUP(B5050,'大货清单（不定期按GOMS更新）'!A:N,12,FALSE)</f>
        <v>768</v>
      </c>
      <c r="L5050" s="27" t="str">
        <f>VLOOKUP(B5050,'大货清单（不定期按GOMS更新）'!A:M,13,FALSE)</f>
        <v>153</v>
      </c>
      <c r="M5050" s="27" t="str">
        <f>VLOOKUP(B5050,'大货清单（不定期按GOMS更新）'!A:N,14,FALSE)</f>
        <v>342</v>
      </c>
      <c r="N5050" s="53" t="s">
        <v>1396</v>
      </c>
      <c r="O5050" s="27">
        <f>IFERROR(VLOOKUP(N5050,'散件迭代（不定期更新）'!C:J,8,FALSE),0)</f>
        <v>0</v>
      </c>
      <c r="P5050" s="27" t="str">
        <f>IFERROR(VLOOKUP(N5050,'散件（更新）'!B:H,3,FALSE),0)</f>
        <v>206-2052-0103</v>
      </c>
      <c r="Q5050" s="27" t="str">
        <f>VLOOKUP(N5050,'散件（更新）'!B:H,2,FALSE)</f>
        <v>114-20520103</v>
      </c>
      <c r="R5050" s="27" t="str">
        <f>VLOOKUP(N5050,'散件（更新）'!B:H,7,FALSE)</f>
        <v>Charging Base</v>
      </c>
      <c r="S5050" s="27" t="str">
        <f>VLOOKUP(N5050,'散件（更新）'!B:E,4,FALSE)</f>
        <v>https://tineco-yxzt.oss-accelerate.aliyuncs.com/product/114-20520103.jpeg</v>
      </c>
      <c r="T5050" s="27" t="s">
        <v>8759</v>
      </c>
      <c r="U5050" s="28" t="str">
        <f>VLOOKUP(N5050,'散件（更新）'!B:G,6,FALSE)</f>
        <v>底座组件</v>
      </c>
      <c r="V5050" s="28">
        <f>VLOOKUP(N5050,'散件（更新）'!B:I,8,FALSE)</f>
        <v>6972200199317</v>
      </c>
    </row>
    <row r="5051" spans="1:22">
      <c r="A5051" s="57">
        <v>46169</v>
      </c>
      <c r="B5051" s="53" t="s">
        <v>3131</v>
      </c>
      <c r="C5051" s="27" t="str">
        <f>VLOOKUP(B5051,'大货清单（不定期按GOMS更新）'!A:H,8,0)</f>
        <v>107-20521301</v>
      </c>
      <c r="D5051" s="27" t="str">
        <f>VLOOKUP(B5051,'大货清单（不定期按GOMS更新）'!A:C,3,0)</f>
        <v>ZB2052M-01</v>
      </c>
      <c r="E5051" s="27" t="str">
        <f>VLOOKUP(B5051,'大货清单（不定期按GOMS更新）'!A:H,4,0)</f>
        <v>GB</v>
      </c>
      <c r="F5051" s="27" t="str">
        <f>VLOOKUP(B5051,'大货清单（不定期按GOMS更新）'!A:H,2,0)</f>
        <v>PURE ONE S15 PRO</v>
      </c>
      <c r="G5051" s="28">
        <f>VLOOKUP(B5051,'大货清单（不定期按GOMS更新）'!A:I,9,FALSE)</f>
        <v>6972200199065</v>
      </c>
      <c r="H5051" s="27" t="str">
        <f>VLOOKUP(B5051,'大货清单（不定期按GOMS更新）'!A:H,7,0)</f>
        <v>White&amp;Black</v>
      </c>
      <c r="I5051" s="27" t="str">
        <f>VLOOKUP(B5051,'大货清单（不定期按GOMS更新）'!A:F,6,FALSE)</f>
        <v>PHASEOUT</v>
      </c>
      <c r="J5051" s="27" t="str">
        <f>VLOOKUP(B5051,'大货清单（不定期按GOMS更新）'!A:K,11,FALSE)</f>
        <v>8.7</v>
      </c>
      <c r="K5051" s="27" t="str">
        <f>VLOOKUP(B5051,'大货清单（不定期按GOMS更新）'!A:N,12,FALSE)</f>
        <v>768</v>
      </c>
      <c r="L5051" s="27" t="str">
        <f>VLOOKUP(B5051,'大货清单（不定期按GOMS更新）'!A:M,13,FALSE)</f>
        <v>153</v>
      </c>
      <c r="M5051" s="27" t="str">
        <f>VLOOKUP(B5051,'大货清单（不定期按GOMS更新）'!A:N,14,FALSE)</f>
        <v>342</v>
      </c>
      <c r="N5051" s="53" t="s">
        <v>1399</v>
      </c>
      <c r="O5051" s="27">
        <f>IFERROR(VLOOKUP(N5051,'散件迭代（不定期更新）'!C:J,8,FALSE),0)</f>
        <v>0</v>
      </c>
      <c r="P5051" s="27" t="str">
        <f>IFERROR(VLOOKUP(N5051,'散件（更新）'!B:H,3,FALSE),0)</f>
        <v>206-2052-0101</v>
      </c>
      <c r="Q5051" s="27" t="str">
        <f>VLOOKUP(N5051,'散件（更新）'!B:H,2,FALSE)</f>
        <v>114-20520101</v>
      </c>
      <c r="R5051" s="27" t="str">
        <f>VLOOKUP(N5051,'散件（更新）'!B:H,7,FALSE)</f>
        <v>Battery</v>
      </c>
      <c r="S5051" s="27" t="str">
        <f>VLOOKUP(N5051,'散件（更新）'!B:E,4,FALSE)</f>
        <v>https://tineco-yxzt.oss-accelerate.aliyuncs.com/product/114-20520101.jpeg</v>
      </c>
      <c r="T5051" s="27" t="s">
        <v>8759</v>
      </c>
      <c r="U5051" s="28" t="str">
        <f>VLOOKUP(N5051,'散件（更新）'!B:G,6,FALSE)</f>
        <v>电池黑白2500mAH</v>
      </c>
      <c r="V5051" s="28">
        <f>VLOOKUP(N5051,'散件（更新）'!B:I,8,FALSE)</f>
        <v>6972200199294</v>
      </c>
    </row>
    <row r="5052" spans="1:22">
      <c r="A5052" s="57">
        <v>46169</v>
      </c>
      <c r="B5052" s="53" t="s">
        <v>3131</v>
      </c>
      <c r="C5052" s="27" t="str">
        <f>VLOOKUP(B5052,'大货清单（不定期按GOMS更新）'!A:H,8,0)</f>
        <v>107-20521301</v>
      </c>
      <c r="D5052" s="27" t="str">
        <f>VLOOKUP(B5052,'大货清单（不定期按GOMS更新）'!A:C,3,0)</f>
        <v>ZB2052M-01</v>
      </c>
      <c r="E5052" s="27" t="str">
        <f>VLOOKUP(B5052,'大货清单（不定期按GOMS更新）'!A:H,4,0)</f>
        <v>GB</v>
      </c>
      <c r="F5052" s="27" t="str">
        <f>VLOOKUP(B5052,'大货清单（不定期按GOMS更新）'!A:H,2,0)</f>
        <v>PURE ONE S15 PRO</v>
      </c>
      <c r="G5052" s="28">
        <f>VLOOKUP(B5052,'大货清单（不定期按GOMS更新）'!A:I,9,FALSE)</f>
        <v>6972200199065</v>
      </c>
      <c r="H5052" s="27" t="str">
        <f>VLOOKUP(B5052,'大货清单（不定期按GOMS更新）'!A:H,7,0)</f>
        <v>White&amp;Black</v>
      </c>
      <c r="I5052" s="27" t="str">
        <f>VLOOKUP(B5052,'大货清单（不定期按GOMS更新）'!A:F,6,FALSE)</f>
        <v>PHASEOUT</v>
      </c>
      <c r="J5052" s="27" t="str">
        <f>VLOOKUP(B5052,'大货清单（不定期按GOMS更新）'!A:K,11,FALSE)</f>
        <v>8.7</v>
      </c>
      <c r="K5052" s="27" t="str">
        <f>VLOOKUP(B5052,'大货清单（不定期按GOMS更新）'!A:N,12,FALSE)</f>
        <v>768</v>
      </c>
      <c r="L5052" s="27" t="str">
        <f>VLOOKUP(B5052,'大货清单（不定期按GOMS更新）'!A:M,13,FALSE)</f>
        <v>153</v>
      </c>
      <c r="M5052" s="27" t="str">
        <f>VLOOKUP(B5052,'大货清单（不定期按GOMS更新）'!A:N,14,FALSE)</f>
        <v>342</v>
      </c>
      <c r="N5052" s="53" t="s">
        <v>1390</v>
      </c>
      <c r="O5052" s="27">
        <f>IFERROR(VLOOKUP(N5052,'散件迭代（不定期更新）'!C:J,8,FALSE),0)</f>
        <v>0</v>
      </c>
      <c r="P5052" s="27" t="str">
        <f>IFERROR(VLOOKUP(N5052,'散件（更新）'!B:H,3,FALSE),0)</f>
        <v>206-1873-2333</v>
      </c>
      <c r="Q5052" s="27" t="str">
        <f>VLOOKUP(N5052,'散件（更新）'!B:H,2,FALSE)</f>
        <v>114-18732333</v>
      </c>
      <c r="R5052" s="27" t="str">
        <f>VLOOKUP(N5052,'散件（更新）'!B:H,7,FALSE)</f>
        <v>[EHA]Power brush release button + spring</v>
      </c>
      <c r="S5052" s="27" t="str">
        <f>VLOOKUP(N5052,'散件（更新）'!B:E,4,FALSE)</f>
        <v>https://tineco-yxzt.oss-accelerate.aliyuncs.com/20231219/9VSRB121100_1702948075363.png</v>
      </c>
      <c r="T5052" s="27" t="s">
        <v>8759</v>
      </c>
      <c r="U5052" s="28" t="str">
        <f>VLOOKUP(N5052,'散件（更新）'!B:G,6,FALSE)</f>
        <v>释放按钮+弹簧组件（散件专用）</v>
      </c>
      <c r="V5052" s="28" t="str">
        <f>VLOOKUP(N5052,'散件（更新）'!B:I,8,FALSE)</f>
        <v>6972200197429</v>
      </c>
    </row>
    <row r="5053" spans="1:22">
      <c r="A5053" s="57">
        <v>46169</v>
      </c>
      <c r="B5053" s="53" t="s">
        <v>3131</v>
      </c>
      <c r="C5053" s="27" t="str">
        <f>VLOOKUP(B5053,'大货清单（不定期按GOMS更新）'!A:H,8,0)</f>
        <v>107-20521301</v>
      </c>
      <c r="D5053" s="27" t="str">
        <f>VLOOKUP(B5053,'大货清单（不定期按GOMS更新）'!A:C,3,0)</f>
        <v>ZB2052M-01</v>
      </c>
      <c r="E5053" s="27" t="str">
        <f>VLOOKUP(B5053,'大货清单（不定期按GOMS更新）'!A:H,4,0)</f>
        <v>GB</v>
      </c>
      <c r="F5053" s="27" t="str">
        <f>VLOOKUP(B5053,'大货清单（不定期按GOMS更新）'!A:H,2,0)</f>
        <v>PURE ONE S15 PRO</v>
      </c>
      <c r="G5053" s="28">
        <f>VLOOKUP(B5053,'大货清单（不定期按GOMS更新）'!A:I,9,FALSE)</f>
        <v>6972200199065</v>
      </c>
      <c r="H5053" s="27" t="str">
        <f>VLOOKUP(B5053,'大货清单（不定期按GOMS更新）'!A:H,7,0)</f>
        <v>White&amp;Black</v>
      </c>
      <c r="I5053" s="27" t="str">
        <f>VLOOKUP(B5053,'大货清单（不定期按GOMS更新）'!A:F,6,FALSE)</f>
        <v>PHASEOUT</v>
      </c>
      <c r="J5053" s="27" t="str">
        <f>VLOOKUP(B5053,'大货清单（不定期按GOMS更新）'!A:K,11,FALSE)</f>
        <v>8.7</v>
      </c>
      <c r="K5053" s="27" t="str">
        <f>VLOOKUP(B5053,'大货清单（不定期按GOMS更新）'!A:N,12,FALSE)</f>
        <v>768</v>
      </c>
      <c r="L5053" s="27" t="str">
        <f>VLOOKUP(B5053,'大货清单（不定期按GOMS更新）'!A:M,13,FALSE)</f>
        <v>153</v>
      </c>
      <c r="M5053" s="27" t="str">
        <f>VLOOKUP(B5053,'大货清单（不定期按GOMS更新）'!A:N,14,FALSE)</f>
        <v>342</v>
      </c>
      <c r="N5053" s="53" t="s">
        <v>338</v>
      </c>
      <c r="O5053" s="27" t="str">
        <f>IFERROR(VLOOKUP(N5053,'散件迭代（不定期更新）'!C:J,8,FALSE),0)</f>
        <v>A42</v>
      </c>
      <c r="P5053" s="27" t="str">
        <f>IFERROR(VLOOKUP(N5053,'散件（更新）'!B:H,3,FALSE),0)</f>
        <v>206-1873-0209</v>
      </c>
      <c r="Q5053" s="27" t="str">
        <f>VLOOKUP(N5053,'散件（更新）'!B:H,2,FALSE)</f>
        <v>114-18730209</v>
      </c>
      <c r="R5053" s="27" t="str">
        <f>VLOOKUP(N5053,'散件（更新）'!B:H,7,FALSE)</f>
        <v>Crevice Tool</v>
      </c>
      <c r="S5053" s="27" t="str">
        <f>VLOOKUP(N5053,'散件（更新）'!B:E,4,FALSE)</f>
        <v>https://tineco-yxzt.oss-accelerate.aliyuncs.com/product/114-18730209.png</v>
      </c>
      <c r="T5053" s="27" t="s">
        <v>8759</v>
      </c>
      <c r="U5053" s="28" t="str">
        <f>VLOOKUP(N5053,'散件（更新）'!B:G,6,FALSE)</f>
        <v>扁吸组件</v>
      </c>
      <c r="V5053" s="28" t="str">
        <f>VLOOKUP(N5053,'散件（更新）'!B:I,8,FALSE)</f>
        <v>6972200191496</v>
      </c>
    </row>
    <row r="5054" spans="1:22">
      <c r="A5054" s="57">
        <v>46169</v>
      </c>
      <c r="B5054" s="53" t="s">
        <v>3131</v>
      </c>
      <c r="C5054" s="27" t="str">
        <f>VLOOKUP(B5054,'大货清单（不定期按GOMS更新）'!A:H,8,0)</f>
        <v>107-20521301</v>
      </c>
      <c r="D5054" s="27" t="str">
        <f>VLOOKUP(B5054,'大货清单（不定期按GOMS更新）'!A:C,3,0)</f>
        <v>ZB2052M-01</v>
      </c>
      <c r="E5054" s="27" t="str">
        <f>VLOOKUP(B5054,'大货清单（不定期按GOMS更新）'!A:H,4,0)</f>
        <v>GB</v>
      </c>
      <c r="F5054" s="27" t="str">
        <f>VLOOKUP(B5054,'大货清单（不定期按GOMS更新）'!A:H,2,0)</f>
        <v>PURE ONE S15 PRO</v>
      </c>
      <c r="G5054" s="28">
        <f>VLOOKUP(B5054,'大货清单（不定期按GOMS更新）'!A:I,9,FALSE)</f>
        <v>6972200199065</v>
      </c>
      <c r="H5054" s="27" t="str">
        <f>VLOOKUP(B5054,'大货清单（不定期按GOMS更新）'!A:H,7,0)</f>
        <v>White&amp;Black</v>
      </c>
      <c r="I5054" s="27" t="str">
        <f>VLOOKUP(B5054,'大货清单（不定期按GOMS更新）'!A:F,6,FALSE)</f>
        <v>PHASEOUT</v>
      </c>
      <c r="J5054" s="27" t="str">
        <f>VLOOKUP(B5054,'大货清单（不定期按GOMS更新）'!A:K,11,FALSE)</f>
        <v>8.7</v>
      </c>
      <c r="K5054" s="27" t="str">
        <f>VLOOKUP(B5054,'大货清单（不定期按GOMS更新）'!A:N,12,FALSE)</f>
        <v>768</v>
      </c>
      <c r="L5054" s="27" t="str">
        <f>VLOOKUP(B5054,'大货清单（不定期按GOMS更新）'!A:M,13,FALSE)</f>
        <v>153</v>
      </c>
      <c r="M5054" s="27" t="str">
        <f>VLOOKUP(B5054,'大货清单（不定期按GOMS更新）'!A:N,14,FALSE)</f>
        <v>342</v>
      </c>
      <c r="N5054" s="53" t="s">
        <v>1362</v>
      </c>
      <c r="O5054" s="27">
        <f>IFERROR(VLOOKUP(N5054,'散件迭代（不定期更新）'!C:J,8,FALSE),0)</f>
        <v>0</v>
      </c>
      <c r="P5054" s="27" t="str">
        <f>IFERROR(VLOOKUP(N5054,'散件（更新）'!B:H,3,FALSE),0)</f>
        <v>206-1965-0502</v>
      </c>
      <c r="Q5054" s="27" t="str">
        <f>VLOOKUP(N5054,'散件（更新）'!B:H,2,FALSE)</f>
        <v>114-19650502</v>
      </c>
      <c r="R5054" s="27" t="str">
        <f>VLOOKUP(N5054,'散件（更新）'!B:H,7,FALSE)</f>
        <v>Tube Assembly</v>
      </c>
      <c r="S5054" s="27" t="str">
        <f>VLOOKUP(N5054,'散件（更新）'!B:E,4,FALSE)</f>
        <v>https://tineco-yxzt.oss-accelerate.aliyuncs.com/product/114-19650502.jpeg</v>
      </c>
      <c r="T5054" s="27" t="s">
        <v>8759</v>
      </c>
      <c r="U5054" s="28" t="str">
        <f>VLOOKUP(N5054,'散件（更新）'!B:G,6,FALSE)</f>
        <v>双节管3pin</v>
      </c>
      <c r="V5054" s="28" t="str">
        <f>VLOOKUP(N5054,'散件（更新）'!B:I,8,FALSE)</f>
        <v>6972200198792</v>
      </c>
    </row>
    <row r="5055" spans="1:22">
      <c r="A5055" s="57">
        <v>46169</v>
      </c>
      <c r="B5055" s="53" t="s">
        <v>167</v>
      </c>
      <c r="C5055" s="27" t="str">
        <f>VLOOKUP(B5055,'大货清单（不定期按GOMS更新）'!A:H,8,0)</f>
        <v>107-20520202</v>
      </c>
      <c r="D5055" s="27" t="str">
        <f>VLOOKUP(B5055,'大货清单（不定期按GOMS更新）'!A:C,3,0)</f>
        <v>ZB2052B-02</v>
      </c>
      <c r="E5055" s="27" t="str">
        <f>VLOOKUP(B5055,'大货清单（不定期按GOMS更新）'!A:H,4,0)</f>
        <v>FR,ES,IT,DE,CH,RO,PL</v>
      </c>
      <c r="F5055" s="27" t="str">
        <f>VLOOKUP(B5055,'大货清单（不定期按GOMS更新）'!A:H,2,0)</f>
        <v>PURE ONE S15 FLEX</v>
      </c>
      <c r="G5055" s="28">
        <f>VLOOKUP(B5055,'大货清单（不定期按GOMS更新）'!A:I,9,FALSE)</f>
        <v>6972200199058</v>
      </c>
      <c r="H5055" s="27" t="str">
        <f>VLOOKUP(B5055,'大货清单（不定期按GOMS更新）'!A:H,7,0)</f>
        <v>Blue</v>
      </c>
      <c r="I5055" s="27" t="str">
        <f>VLOOKUP(B5055,'大货清单（不定期按GOMS更新）'!A:F,6,FALSE)</f>
        <v>PHASEOUT</v>
      </c>
      <c r="J5055" s="27" t="str">
        <f>VLOOKUP(B5055,'大货清单（不定期按GOMS更新）'!A:K,11,FALSE)</f>
        <v>9.4</v>
      </c>
      <c r="K5055" s="27" t="str">
        <f>VLOOKUP(B5055,'大货清单（不定期按GOMS更新）'!A:N,12,FALSE)</f>
        <v>778</v>
      </c>
      <c r="L5055" s="27" t="str">
        <f>VLOOKUP(B5055,'大货清单（不定期按GOMS更新）'!A:M,13,FALSE)</f>
        <v>160</v>
      </c>
      <c r="M5055" s="27" t="str">
        <f>VLOOKUP(B5055,'大货清单（不定期按GOMS更新）'!A:N,14,FALSE)</f>
        <v>420</v>
      </c>
      <c r="N5055" s="53" t="s">
        <v>1191</v>
      </c>
      <c r="O5055" s="27" t="str">
        <f>IFERROR(VLOOKUP(N5055,'散件迭代（不定期更新）'!C:J,8,FALSE),0)</f>
        <v>A26</v>
      </c>
      <c r="P5055" s="27" t="str">
        <f>IFERROR(VLOOKUP(N5055,'散件（更新）'!B:H,3,FALSE),0)</f>
        <v>206-1879-0120</v>
      </c>
      <c r="Q5055" s="27" t="str">
        <f>VLOOKUP(N5055,'散件（更新）'!B:H,2,FALSE)</f>
        <v>114-18790120</v>
      </c>
      <c r="R5055" s="27" t="str">
        <f>VLOOKUP(N5055,'散件（更新）'!B:H,7,FALSE)</f>
        <v>Adapter</v>
      </c>
      <c r="S5055" s="27" t="str">
        <f>VLOOKUP(N5055,'散件（更新）'!B:E,4,FALSE)</f>
        <v>https://tineco-yxzt.oss-accelerate.aliyuncs.com/product/114-18790120.jpg</v>
      </c>
      <c r="T5055" s="27" t="s">
        <v>8759</v>
      </c>
      <c r="U5055" s="28" t="str">
        <f>VLOOKUP(N5055,'散件（更新）'!B:G,6,FALSE)</f>
        <v>适配器（低配）</v>
      </c>
      <c r="V5055" s="28" t="str">
        <f>VLOOKUP(N5055,'散件（更新）'!B:I,8,FALSE)</f>
        <v>6972200191854</v>
      </c>
    </row>
    <row r="5056" spans="1:22">
      <c r="A5056" s="57">
        <v>46169</v>
      </c>
      <c r="B5056" s="53" t="s">
        <v>167</v>
      </c>
      <c r="C5056" s="27" t="str">
        <f>VLOOKUP(B5056,'大货清单（不定期按GOMS更新）'!A:H,8,0)</f>
        <v>107-20520202</v>
      </c>
      <c r="D5056" s="27" t="str">
        <f>VLOOKUP(B5056,'大货清单（不定期按GOMS更新）'!A:C,3,0)</f>
        <v>ZB2052B-02</v>
      </c>
      <c r="E5056" s="27" t="str">
        <f>VLOOKUP(B5056,'大货清单（不定期按GOMS更新）'!A:H,4,0)</f>
        <v>FR,ES,IT,DE,CH,RO,PL</v>
      </c>
      <c r="F5056" s="27" t="str">
        <f>VLOOKUP(B5056,'大货清单（不定期按GOMS更新）'!A:H,2,0)</f>
        <v>PURE ONE S15 FLEX</v>
      </c>
      <c r="G5056" s="28">
        <f>VLOOKUP(B5056,'大货清单（不定期按GOMS更新）'!A:I,9,FALSE)</f>
        <v>6972200199058</v>
      </c>
      <c r="H5056" s="27" t="str">
        <f>VLOOKUP(B5056,'大货清单（不定期按GOMS更新）'!A:H,7,0)</f>
        <v>Blue</v>
      </c>
      <c r="I5056" s="27" t="str">
        <f>VLOOKUP(B5056,'大货清单（不定期按GOMS更新）'!A:F,6,FALSE)</f>
        <v>PHASEOUT</v>
      </c>
      <c r="J5056" s="27" t="str">
        <f>VLOOKUP(B5056,'大货清单（不定期按GOMS更新）'!A:K,11,FALSE)</f>
        <v>9.4</v>
      </c>
      <c r="K5056" s="27" t="str">
        <f>VLOOKUP(B5056,'大货清单（不定期按GOMS更新）'!A:N,12,FALSE)</f>
        <v>778</v>
      </c>
      <c r="L5056" s="27" t="str">
        <f>VLOOKUP(B5056,'大货清单（不定期按GOMS更新）'!A:M,13,FALSE)</f>
        <v>160</v>
      </c>
      <c r="M5056" s="27" t="str">
        <f>VLOOKUP(B5056,'大货清单（不定期按GOMS更新）'!A:N,14,FALSE)</f>
        <v>420</v>
      </c>
      <c r="N5056" s="53" t="s">
        <v>1218</v>
      </c>
      <c r="O5056" s="27">
        <f>IFERROR(VLOOKUP(N5056,'散件迭代（不定期更新）'!C:J,8,FALSE),0)</f>
        <v>0</v>
      </c>
      <c r="P5056" s="27" t="str">
        <f>IFERROR(VLOOKUP(N5056,'散件（更新）'!B:H,3,FALSE),0)</f>
        <v>206-2029-0614</v>
      </c>
      <c r="Q5056" s="27" t="str">
        <f>VLOOKUP(N5056,'散件（更新）'!B:H,2,FALSE)</f>
        <v>114-20290614</v>
      </c>
      <c r="R5056" s="27" t="str">
        <f>VLOOKUP(N5056,'散件（更新）'!B:H,7,FALSE)</f>
        <v>Repair Wheel</v>
      </c>
      <c r="S5056" s="27" t="str">
        <f>VLOOKUP(N5056,'散件（更新）'!B:E,4,FALSE)</f>
        <v>https://tineco-yxzt.oss-accelerate.aliyuncs.com/20231219/9SWRW100000_1702948048100.png</v>
      </c>
      <c r="T5056" s="27" t="s">
        <v>8759</v>
      </c>
      <c r="U5056" s="28" t="str">
        <f>VLOOKUP(N5056,'散件（更新）'!B:G,6,FALSE)</f>
        <v>小轮包胶组件（2个小轮+2个轴）</v>
      </c>
      <c r="V5056" s="28" t="str">
        <f>VLOOKUP(N5056,'散件（更新）'!B:I,8,FALSE)</f>
        <v>6972200198358</v>
      </c>
    </row>
    <row r="5057" spans="1:22">
      <c r="A5057" s="57">
        <v>46169</v>
      </c>
      <c r="B5057" s="53" t="s">
        <v>167</v>
      </c>
      <c r="C5057" s="27" t="str">
        <f>VLOOKUP(B5057,'大货清单（不定期按GOMS更新）'!A:H,8,0)</f>
        <v>107-20520202</v>
      </c>
      <c r="D5057" s="27" t="str">
        <f>VLOOKUP(B5057,'大货清单（不定期按GOMS更新）'!A:C,3,0)</f>
        <v>ZB2052B-02</v>
      </c>
      <c r="E5057" s="27" t="str">
        <f>VLOOKUP(B5057,'大货清单（不定期按GOMS更新）'!A:H,4,0)</f>
        <v>FR,ES,IT,DE,CH,RO,PL</v>
      </c>
      <c r="F5057" s="27" t="str">
        <f>VLOOKUP(B5057,'大货清单（不定期按GOMS更新）'!A:H,2,0)</f>
        <v>PURE ONE S15 FLEX</v>
      </c>
      <c r="G5057" s="28">
        <f>VLOOKUP(B5057,'大货清单（不定期按GOMS更新）'!A:I,9,FALSE)</f>
        <v>6972200199058</v>
      </c>
      <c r="H5057" s="27" t="str">
        <f>VLOOKUP(B5057,'大货清单（不定期按GOMS更新）'!A:H,7,0)</f>
        <v>Blue</v>
      </c>
      <c r="I5057" s="27" t="str">
        <f>VLOOKUP(B5057,'大货清单（不定期按GOMS更新）'!A:F,6,FALSE)</f>
        <v>PHASEOUT</v>
      </c>
      <c r="J5057" s="27" t="str">
        <f>VLOOKUP(B5057,'大货清单（不定期按GOMS更新）'!A:K,11,FALSE)</f>
        <v>9.4</v>
      </c>
      <c r="K5057" s="27" t="str">
        <f>VLOOKUP(B5057,'大货清单（不定期按GOMS更新）'!A:N,12,FALSE)</f>
        <v>778</v>
      </c>
      <c r="L5057" s="27" t="str">
        <f>VLOOKUP(B5057,'大货清单（不定期按GOMS更新）'!A:M,13,FALSE)</f>
        <v>160</v>
      </c>
      <c r="M5057" s="27" t="str">
        <f>VLOOKUP(B5057,'大货清单（不定期按GOMS更新）'!A:N,14,FALSE)</f>
        <v>420</v>
      </c>
      <c r="N5057" s="53" t="s">
        <v>1228</v>
      </c>
      <c r="O5057" s="27">
        <f>IFERROR(VLOOKUP(N5057,'散件迭代（不定期更新）'!C:J,8,FALSE),0)</f>
        <v>0</v>
      </c>
      <c r="P5057" s="27" t="str">
        <f>IFERROR(VLOOKUP(N5057,'散件（更新）'!B:H,3,FALSE),0)</f>
        <v>206-1756-0204</v>
      </c>
      <c r="Q5057" s="27" t="str">
        <f>VLOOKUP(N5057,'散件（更新）'!B:H,2,FALSE)</f>
        <v>114-17560204</v>
      </c>
      <c r="R5057" s="27" t="str">
        <f>VLOOKUP(N5057,'散件（更新）'!B:H,7,FALSE)</f>
        <v>FILTER</v>
      </c>
      <c r="S5057" s="27" t="str">
        <f>VLOOKUP(N5057,'散件（更新）'!B:E,4,FALSE)</f>
        <v>https://tineco-yxzt.oss-accelerate.aliyuncs.com/product/114-17560204.jpg</v>
      </c>
      <c r="T5057" s="27" t="s">
        <v>8759</v>
      </c>
      <c r="U5057" s="28" t="str">
        <f>VLOOKUP(N5057,'散件（更新）'!B:G,6,FALSE)</f>
        <v>ZB1756 进风滤棉组件</v>
      </c>
      <c r="V5057" s="28" t="str">
        <f>VLOOKUP(N5057,'散件（更新）'!B:I,8,FALSE)</f>
        <v>6972200191182</v>
      </c>
    </row>
    <row r="5058" spans="1:22">
      <c r="A5058" s="57">
        <v>46169</v>
      </c>
      <c r="B5058" s="53" t="s">
        <v>167</v>
      </c>
      <c r="C5058" s="27" t="str">
        <f>VLOOKUP(B5058,'大货清单（不定期按GOMS更新）'!A:H,8,0)</f>
        <v>107-20520202</v>
      </c>
      <c r="D5058" s="27" t="str">
        <f>VLOOKUP(B5058,'大货清单（不定期按GOMS更新）'!A:C,3,0)</f>
        <v>ZB2052B-02</v>
      </c>
      <c r="E5058" s="27" t="str">
        <f>VLOOKUP(B5058,'大货清单（不定期按GOMS更新）'!A:H,4,0)</f>
        <v>FR,ES,IT,DE,CH,RO,PL</v>
      </c>
      <c r="F5058" s="27" t="str">
        <f>VLOOKUP(B5058,'大货清单（不定期按GOMS更新）'!A:H,2,0)</f>
        <v>PURE ONE S15 FLEX</v>
      </c>
      <c r="G5058" s="28">
        <f>VLOOKUP(B5058,'大货清单（不定期按GOMS更新）'!A:I,9,FALSE)</f>
        <v>6972200199058</v>
      </c>
      <c r="H5058" s="27" t="str">
        <f>VLOOKUP(B5058,'大货清单（不定期按GOMS更新）'!A:H,7,0)</f>
        <v>Blue</v>
      </c>
      <c r="I5058" s="27" t="str">
        <f>VLOOKUP(B5058,'大货清单（不定期按GOMS更新）'!A:F,6,FALSE)</f>
        <v>PHASEOUT</v>
      </c>
      <c r="J5058" s="27" t="str">
        <f>VLOOKUP(B5058,'大货清单（不定期按GOMS更新）'!A:K,11,FALSE)</f>
        <v>9.4</v>
      </c>
      <c r="K5058" s="27" t="str">
        <f>VLOOKUP(B5058,'大货清单（不定期按GOMS更新）'!A:N,12,FALSE)</f>
        <v>778</v>
      </c>
      <c r="L5058" s="27" t="str">
        <f>VLOOKUP(B5058,'大货清单（不定期按GOMS更新）'!A:M,13,FALSE)</f>
        <v>160</v>
      </c>
      <c r="M5058" s="27" t="str">
        <f>VLOOKUP(B5058,'大货清单（不定期按GOMS更新）'!A:N,14,FALSE)</f>
        <v>420</v>
      </c>
      <c r="N5058" s="53" t="s">
        <v>252</v>
      </c>
      <c r="O5058" s="27">
        <f>IFERROR(VLOOKUP(N5058,'散件迭代（不定期更新）'!C:J,8,FALSE),0)</f>
        <v>0</v>
      </c>
      <c r="P5058" s="27" t="str">
        <f>IFERROR(VLOOKUP(N5058,'散件（更新）'!B:H,3,FALSE),0)</f>
        <v>206-1769-0233</v>
      </c>
      <c r="Q5058" s="27" t="str">
        <f>VLOOKUP(N5058,'散件（更新）'!B:H,2,FALSE)</f>
        <v>114-17690233</v>
      </c>
      <c r="R5058" s="27" t="str">
        <f>VLOOKUP(N5058,'散件（更新）'!B:H,7,FALSE)</f>
        <v>Hair cleaning tool</v>
      </c>
      <c r="S5058" s="27" t="str">
        <f>VLOOKUP(N5058,'散件（更新）'!B:E,4,FALSE)</f>
        <v>https://tineco-yxzt.oss-accelerate.aliyuncs.com/product/114-17690233.png</v>
      </c>
      <c r="T5058" s="27" t="s">
        <v>8759</v>
      </c>
      <c r="U5058" s="28" t="str">
        <f>VLOOKUP(N5058,'散件（更新）'!B:G,6,FALSE)</f>
        <v>ZB1769B 清洁刷植毛组件</v>
      </c>
      <c r="V5058" s="28" t="str">
        <f>VLOOKUP(N5058,'散件（更新）'!B:I,8,FALSE)</f>
        <v>6972200191151</v>
      </c>
    </row>
    <row r="5059" spans="1:22">
      <c r="A5059" s="57">
        <v>46169</v>
      </c>
      <c r="B5059" s="53" t="s">
        <v>167</v>
      </c>
      <c r="C5059" s="27" t="str">
        <f>VLOOKUP(B5059,'大货清单（不定期按GOMS更新）'!A:H,8,0)</f>
        <v>107-20520202</v>
      </c>
      <c r="D5059" s="27" t="str">
        <f>VLOOKUP(B5059,'大货清单（不定期按GOMS更新）'!A:C,3,0)</f>
        <v>ZB2052B-02</v>
      </c>
      <c r="E5059" s="27" t="str">
        <f>VLOOKUP(B5059,'大货清单（不定期按GOMS更新）'!A:H,4,0)</f>
        <v>FR,ES,IT,DE,CH,RO,PL</v>
      </c>
      <c r="F5059" s="27" t="str">
        <f>VLOOKUP(B5059,'大货清单（不定期按GOMS更新）'!A:H,2,0)</f>
        <v>PURE ONE S15 FLEX</v>
      </c>
      <c r="G5059" s="28">
        <f>VLOOKUP(B5059,'大货清单（不定期按GOMS更新）'!A:I,9,FALSE)</f>
        <v>6972200199058</v>
      </c>
      <c r="H5059" s="27" t="str">
        <f>VLOOKUP(B5059,'大货清单（不定期按GOMS更新）'!A:H,7,0)</f>
        <v>Blue</v>
      </c>
      <c r="I5059" s="27" t="str">
        <f>VLOOKUP(B5059,'大货清单（不定期按GOMS更新）'!A:F,6,FALSE)</f>
        <v>PHASEOUT</v>
      </c>
      <c r="J5059" s="27" t="str">
        <f>VLOOKUP(B5059,'大货清单（不定期按GOMS更新）'!A:K,11,FALSE)</f>
        <v>9.4</v>
      </c>
      <c r="K5059" s="27" t="str">
        <f>VLOOKUP(B5059,'大货清单（不定期按GOMS更新）'!A:N,12,FALSE)</f>
        <v>778</v>
      </c>
      <c r="L5059" s="27" t="str">
        <f>VLOOKUP(B5059,'大货清单（不定期按GOMS更新）'!A:M,13,FALSE)</f>
        <v>160</v>
      </c>
      <c r="M5059" s="27" t="str">
        <f>VLOOKUP(B5059,'大货清单（不定期按GOMS更新）'!A:N,14,FALSE)</f>
        <v>420</v>
      </c>
      <c r="N5059" s="53" t="s">
        <v>1376</v>
      </c>
      <c r="O5059" s="27" t="str">
        <f>IFERROR(VLOOKUP(N5059,'散件迭代（不定期更新）'!C:J,8,FALSE),0)</f>
        <v>A14</v>
      </c>
      <c r="P5059" s="27" t="str">
        <f>IFERROR(VLOOKUP(N5059,'散件（更新）'!B:H,3,FALSE),0)</f>
        <v>206-1873-0214</v>
      </c>
      <c r="Q5059" s="27" t="str">
        <f>VLOOKUP(N5059,'散件（更新）'!B:H,2,FALSE)</f>
        <v>114-18730214</v>
      </c>
      <c r="R5059" s="27" t="str">
        <f>VLOOKUP(N5059,'散件（更新）'!B:H,7,FALSE)</f>
        <v>Crevice &amp; 2-In-1 Dusting Brush</v>
      </c>
      <c r="S5059" s="27" t="str">
        <f>VLOOKUP(N5059,'散件（更新）'!B:E,4,FALSE)</f>
        <v>https://tineco-yxzt.oss-accelerate.aliyuncs.com/product/114-18730214.png</v>
      </c>
      <c r="T5059" s="27" t="s">
        <v>8759</v>
      </c>
      <c r="U5059" s="28" t="str">
        <f>VLOOKUP(N5059,'散件（更新）'!B:G,6,FALSE)</f>
        <v xml:space="preserve">组合刷组件+扁吸组件 </v>
      </c>
      <c r="V5059" s="28" t="str">
        <f>VLOOKUP(N5059,'散件（更新）'!B:I,8,FALSE)</f>
        <v>6972200191489</v>
      </c>
    </row>
    <row r="5060" spans="1:22">
      <c r="A5060" s="57">
        <v>46169</v>
      </c>
      <c r="B5060" s="53" t="s">
        <v>167</v>
      </c>
      <c r="C5060" s="27" t="str">
        <f>VLOOKUP(B5060,'大货清单（不定期按GOMS更新）'!A:H,8,0)</f>
        <v>107-20520202</v>
      </c>
      <c r="D5060" s="27" t="str">
        <f>VLOOKUP(B5060,'大货清单（不定期按GOMS更新）'!A:C,3,0)</f>
        <v>ZB2052B-02</v>
      </c>
      <c r="E5060" s="27" t="str">
        <f>VLOOKUP(B5060,'大货清单（不定期按GOMS更新）'!A:H,4,0)</f>
        <v>FR,ES,IT,DE,CH,RO,PL</v>
      </c>
      <c r="F5060" s="27" t="str">
        <f>VLOOKUP(B5060,'大货清单（不定期按GOMS更新）'!A:H,2,0)</f>
        <v>PURE ONE S15 FLEX</v>
      </c>
      <c r="G5060" s="28">
        <f>VLOOKUP(B5060,'大货清单（不定期按GOMS更新）'!A:I,9,FALSE)</f>
        <v>6972200199058</v>
      </c>
      <c r="H5060" s="27" t="str">
        <f>VLOOKUP(B5060,'大货清单（不定期按GOMS更新）'!A:H,7,0)</f>
        <v>Blue</v>
      </c>
      <c r="I5060" s="27" t="str">
        <f>VLOOKUP(B5060,'大货清单（不定期按GOMS更新）'!A:F,6,FALSE)</f>
        <v>PHASEOUT</v>
      </c>
      <c r="J5060" s="27" t="str">
        <f>VLOOKUP(B5060,'大货清单（不定期按GOMS更新）'!A:K,11,FALSE)</f>
        <v>9.4</v>
      </c>
      <c r="K5060" s="27" t="str">
        <f>VLOOKUP(B5060,'大货清单（不定期按GOMS更新）'!A:N,12,FALSE)</f>
        <v>778</v>
      </c>
      <c r="L5060" s="27" t="str">
        <f>VLOOKUP(B5060,'大货清单（不定期按GOMS更新）'!A:M,13,FALSE)</f>
        <v>160</v>
      </c>
      <c r="M5060" s="27" t="str">
        <f>VLOOKUP(B5060,'大货清单（不定期按GOMS更新）'!A:N,14,FALSE)</f>
        <v>420</v>
      </c>
      <c r="N5060" s="53" t="s">
        <v>1397</v>
      </c>
      <c r="O5060" s="27">
        <f>IFERROR(VLOOKUP(N5060,'散件迭代（不定期更新）'!C:J,8,FALSE),0)</f>
        <v>0</v>
      </c>
      <c r="P5060" s="27" t="str">
        <f>IFERROR(VLOOKUP(N5060,'散件（更新）'!B:H,3,FALSE),0)</f>
        <v>206-2052-0102</v>
      </c>
      <c r="Q5060" s="27" t="str">
        <f>VLOOKUP(N5060,'散件（更新）'!B:H,2,FALSE)</f>
        <v>114-20520102</v>
      </c>
      <c r="R5060" s="27" t="str">
        <f>VLOOKUP(N5060,'散件（更新）'!B:H,7,FALSE)</f>
        <v>HEPA &amp; Cover Assembly</v>
      </c>
      <c r="S5060" s="27" t="str">
        <f>VLOOKUP(N5060,'散件（更新）'!B:E,4,FALSE)</f>
        <v>https://tineco-yxzt.oss-accelerate.aliyuncs.com/product/114-20520102.jpeg</v>
      </c>
      <c r="T5060" s="27" t="s">
        <v>8759</v>
      </c>
      <c r="U5060" s="28" t="str">
        <f>VLOOKUP(N5060,'散件（更新）'!B:G,6,FALSE)</f>
        <v>HEPA组件</v>
      </c>
      <c r="V5060" s="28">
        <f>VLOOKUP(N5060,'散件（更新）'!B:I,8,FALSE)</f>
        <v>6972200199300</v>
      </c>
    </row>
    <row r="5061" spans="1:22">
      <c r="A5061" s="57">
        <v>46169</v>
      </c>
      <c r="B5061" s="53" t="s">
        <v>167</v>
      </c>
      <c r="C5061" s="27" t="str">
        <f>VLOOKUP(B5061,'大货清单（不定期按GOMS更新）'!A:H,8,0)</f>
        <v>107-20520202</v>
      </c>
      <c r="D5061" s="27" t="str">
        <f>VLOOKUP(B5061,'大货清单（不定期按GOMS更新）'!A:C,3,0)</f>
        <v>ZB2052B-02</v>
      </c>
      <c r="E5061" s="27" t="str">
        <f>VLOOKUP(B5061,'大货清单（不定期按GOMS更新）'!A:H,4,0)</f>
        <v>FR,ES,IT,DE,CH,RO,PL</v>
      </c>
      <c r="F5061" s="27" t="str">
        <f>VLOOKUP(B5061,'大货清单（不定期按GOMS更新）'!A:H,2,0)</f>
        <v>PURE ONE S15 FLEX</v>
      </c>
      <c r="G5061" s="28">
        <f>VLOOKUP(B5061,'大货清单（不定期按GOMS更新）'!A:I,9,FALSE)</f>
        <v>6972200199058</v>
      </c>
      <c r="H5061" s="27" t="str">
        <f>VLOOKUP(B5061,'大货清单（不定期按GOMS更新）'!A:H,7,0)</f>
        <v>Blue</v>
      </c>
      <c r="I5061" s="27" t="str">
        <f>VLOOKUP(B5061,'大货清单（不定期按GOMS更新）'!A:F,6,FALSE)</f>
        <v>PHASEOUT</v>
      </c>
      <c r="J5061" s="27" t="str">
        <f>VLOOKUP(B5061,'大货清单（不定期按GOMS更新）'!A:K,11,FALSE)</f>
        <v>9.4</v>
      </c>
      <c r="K5061" s="27" t="str">
        <f>VLOOKUP(B5061,'大货清单（不定期按GOMS更新）'!A:N,12,FALSE)</f>
        <v>778</v>
      </c>
      <c r="L5061" s="27" t="str">
        <f>VLOOKUP(B5061,'大货清单（不定期按GOMS更新）'!A:M,13,FALSE)</f>
        <v>160</v>
      </c>
      <c r="M5061" s="27" t="str">
        <f>VLOOKUP(B5061,'大货清单（不定期按GOMS更新）'!A:N,14,FALSE)</f>
        <v>420</v>
      </c>
      <c r="N5061" s="53" t="s">
        <v>1361</v>
      </c>
      <c r="O5061" s="27">
        <f>IFERROR(VLOOKUP(N5061,'散件迭代（不定期更新）'!C:J,8,FALSE),0)</f>
        <v>0</v>
      </c>
      <c r="P5061" s="27" t="str">
        <f>IFERROR(VLOOKUP(N5061,'散件（更新）'!B:H,3,FALSE),0)</f>
        <v>206-1965-0506</v>
      </c>
      <c r="Q5061" s="27" t="str">
        <f>VLOOKUP(N5061,'散件（更新）'!B:H,2,FALSE)</f>
        <v>114-19650506</v>
      </c>
      <c r="R5061" s="27" t="str">
        <f>VLOOKUP(N5061,'散件（更新）'!B:H,7,FALSE)</f>
        <v>Mini Power Brush</v>
      </c>
      <c r="S5061" s="27" t="str">
        <f>VLOOKUP(N5061,'散件（更新）'!B:E,4,FALSE)</f>
        <v>https://tineco-yxzt.oss-accelerate.aliyuncs.com/20231219/9VSBM110000_1702948061711.png</v>
      </c>
      <c r="T5061" s="27" t="s">
        <v>8759</v>
      </c>
      <c r="U5061" s="28" t="str">
        <f>VLOOKUP(N5061,'散件（更新）'!B:G,6,FALSE)</f>
        <v>FB1965小电动（3pin）</v>
      </c>
      <c r="V5061" s="28" t="str">
        <f>VLOOKUP(N5061,'散件（更新）'!B:I,8,FALSE)</f>
        <v>6972200198945</v>
      </c>
    </row>
    <row r="5062" spans="1:22">
      <c r="A5062" s="57">
        <v>46169</v>
      </c>
      <c r="B5062" s="53" t="s">
        <v>167</v>
      </c>
      <c r="C5062" s="27" t="str">
        <f>VLOOKUP(B5062,'大货清单（不定期按GOMS更新）'!A:H,8,0)</f>
        <v>107-20520202</v>
      </c>
      <c r="D5062" s="27" t="str">
        <f>VLOOKUP(B5062,'大货清单（不定期按GOMS更新）'!A:C,3,0)</f>
        <v>ZB2052B-02</v>
      </c>
      <c r="E5062" s="27" t="str">
        <f>VLOOKUP(B5062,'大货清单（不定期按GOMS更新）'!A:H,4,0)</f>
        <v>FR,ES,IT,DE,CH,RO,PL</v>
      </c>
      <c r="F5062" s="27" t="str">
        <f>VLOOKUP(B5062,'大货清单（不定期按GOMS更新）'!A:H,2,0)</f>
        <v>PURE ONE S15 FLEX</v>
      </c>
      <c r="G5062" s="28">
        <f>VLOOKUP(B5062,'大货清单（不定期按GOMS更新）'!A:I,9,FALSE)</f>
        <v>6972200199058</v>
      </c>
      <c r="H5062" s="27" t="str">
        <f>VLOOKUP(B5062,'大货清单（不定期按GOMS更新）'!A:H,7,0)</f>
        <v>Blue</v>
      </c>
      <c r="I5062" s="27" t="str">
        <f>VLOOKUP(B5062,'大货清单（不定期按GOMS更新）'!A:F,6,FALSE)</f>
        <v>PHASEOUT</v>
      </c>
      <c r="J5062" s="27" t="str">
        <f>VLOOKUP(B5062,'大货清单（不定期按GOMS更新）'!A:K,11,FALSE)</f>
        <v>9.4</v>
      </c>
      <c r="K5062" s="27" t="str">
        <f>VLOOKUP(B5062,'大货清单（不定期按GOMS更新）'!A:N,12,FALSE)</f>
        <v>778</v>
      </c>
      <c r="L5062" s="27" t="str">
        <f>VLOOKUP(B5062,'大货清单（不定期按GOMS更新）'!A:M,13,FALSE)</f>
        <v>160</v>
      </c>
      <c r="M5062" s="27" t="str">
        <f>VLOOKUP(B5062,'大货清单（不定期按GOMS更新）'!A:N,14,FALSE)</f>
        <v>420</v>
      </c>
      <c r="N5062" s="53" t="s">
        <v>1352</v>
      </c>
      <c r="O5062" s="27">
        <f>IFERROR(VLOOKUP(N5062,'散件迭代（不定期更新）'!C:J,8,FALSE),0)</f>
        <v>0</v>
      </c>
      <c r="P5062" s="27" t="str">
        <f>IFERROR(VLOOKUP(N5062,'散件（更新）'!B:H,3,FALSE),0)</f>
        <v>206-1965-0503</v>
      </c>
      <c r="Q5062" s="27" t="str">
        <f>VLOOKUP(N5062,'散件（更新）'!B:H,2,FALSE)</f>
        <v>114-19650503</v>
      </c>
      <c r="R5062" s="27" t="str">
        <f>VLOOKUP(N5062,'散件（更新）'!B:H,7,FALSE)</f>
        <v>Carpet Brush</v>
      </c>
      <c r="S5062" s="27" t="str">
        <f>VLOOKUP(N5062,'散件（更新）'!B:E,4,FALSE)</f>
        <v>https://tineco-yxzt.oss-accelerate.aliyuncs.com/20240327/S11DUALditanshua_1711507124269.jpg</v>
      </c>
      <c r="T5062" s="27" t="s">
        <v>8759</v>
      </c>
      <c r="U5062" s="28" t="str">
        <f>VLOOKUP(N5062,'散件（更新）'!B:G,6,FALSE)</f>
        <v>FB2118地毯刷</v>
      </c>
      <c r="V5062" s="28" t="str">
        <f>VLOOKUP(N5062,'散件（更新）'!B:I,8,FALSE)</f>
        <v>6972200198808</v>
      </c>
    </row>
    <row r="5063" spans="1:22">
      <c r="A5063" s="57">
        <v>46169</v>
      </c>
      <c r="B5063" s="53" t="s">
        <v>167</v>
      </c>
      <c r="C5063" s="27" t="str">
        <f>VLOOKUP(B5063,'大货清单（不定期按GOMS更新）'!A:H,8,0)</f>
        <v>107-20520202</v>
      </c>
      <c r="D5063" s="27" t="str">
        <f>VLOOKUP(B5063,'大货清单（不定期按GOMS更新）'!A:C,3,0)</f>
        <v>ZB2052B-02</v>
      </c>
      <c r="E5063" s="27" t="str">
        <f>VLOOKUP(B5063,'大货清单（不定期按GOMS更新）'!A:H,4,0)</f>
        <v>FR,ES,IT,DE,CH,RO,PL</v>
      </c>
      <c r="F5063" s="27" t="str">
        <f>VLOOKUP(B5063,'大货清单（不定期按GOMS更新）'!A:H,2,0)</f>
        <v>PURE ONE S15 FLEX</v>
      </c>
      <c r="G5063" s="28">
        <f>VLOOKUP(B5063,'大货清单（不定期按GOMS更新）'!A:I,9,FALSE)</f>
        <v>6972200199058</v>
      </c>
      <c r="H5063" s="27" t="str">
        <f>VLOOKUP(B5063,'大货清单（不定期按GOMS更新）'!A:H,7,0)</f>
        <v>Blue</v>
      </c>
      <c r="I5063" s="27" t="str">
        <f>VLOOKUP(B5063,'大货清单（不定期按GOMS更新）'!A:F,6,FALSE)</f>
        <v>PHASEOUT</v>
      </c>
      <c r="J5063" s="27" t="str">
        <f>VLOOKUP(B5063,'大货清单（不定期按GOMS更新）'!A:K,11,FALSE)</f>
        <v>9.4</v>
      </c>
      <c r="K5063" s="27" t="str">
        <f>VLOOKUP(B5063,'大货清单（不定期按GOMS更新）'!A:N,12,FALSE)</f>
        <v>778</v>
      </c>
      <c r="L5063" s="27" t="str">
        <f>VLOOKUP(B5063,'大货清单（不定期按GOMS更新）'!A:M,13,FALSE)</f>
        <v>160</v>
      </c>
      <c r="M5063" s="27" t="str">
        <f>VLOOKUP(B5063,'大货清单（不定期按GOMS更新）'!A:N,14,FALSE)</f>
        <v>420</v>
      </c>
      <c r="N5063" s="53" t="s">
        <v>1369</v>
      </c>
      <c r="O5063" s="27">
        <f>IFERROR(VLOOKUP(N5063,'散件迭代（不定期更新）'!C:J,8,FALSE),0)</f>
        <v>0</v>
      </c>
      <c r="P5063" s="27" t="str">
        <f>IFERROR(VLOOKUP(N5063,'散件（更新）'!B:H,3,FALSE),0)</f>
        <v>206-1873-0205</v>
      </c>
      <c r="Q5063" s="27" t="str">
        <f>VLOOKUP(N5063,'散件（更新）'!B:H,2,FALSE)</f>
        <v>114-18730205</v>
      </c>
      <c r="R5063" s="27" t="str">
        <f>VLOOKUP(N5063,'散件（更新）'!B:H,7,FALSE)</f>
        <v>Soft dusting brush</v>
      </c>
      <c r="S5063" s="27" t="str">
        <f>VLOOKUP(N5063,'散件（更新）'!B:E,4,FALSE)</f>
        <v>https://tineco-yxzt.oss-accelerate.aliyuncs.com/product/114-18730205.jpg</v>
      </c>
      <c r="T5063" s="27" t="s">
        <v>8759</v>
      </c>
      <c r="U5063" s="28" t="str">
        <f>VLOOKUP(N5063,'散件（更新）'!B:G,6,FALSE)</f>
        <v>AA1886家电刷</v>
      </c>
      <c r="V5063" s="28" t="str">
        <f>VLOOKUP(N5063,'散件（更新）'!B:I,8,FALSE)</f>
        <v>6972200191526</v>
      </c>
    </row>
    <row r="5064" spans="1:22">
      <c r="A5064" s="57">
        <v>46169</v>
      </c>
      <c r="B5064" s="53" t="s">
        <v>167</v>
      </c>
      <c r="C5064" s="27" t="str">
        <f>VLOOKUP(B5064,'大货清单（不定期按GOMS更新）'!A:H,8,0)</f>
        <v>107-20520202</v>
      </c>
      <c r="D5064" s="27" t="str">
        <f>VLOOKUP(B5064,'大货清单（不定期按GOMS更新）'!A:C,3,0)</f>
        <v>ZB2052B-02</v>
      </c>
      <c r="E5064" s="27" t="str">
        <f>VLOOKUP(B5064,'大货清单（不定期按GOMS更新）'!A:H,4,0)</f>
        <v>FR,ES,IT,DE,CH,RO,PL</v>
      </c>
      <c r="F5064" s="27" t="str">
        <f>VLOOKUP(B5064,'大货清单（不定期按GOMS更新）'!A:H,2,0)</f>
        <v>PURE ONE S15 FLEX</v>
      </c>
      <c r="G5064" s="28">
        <f>VLOOKUP(B5064,'大货清单（不定期按GOMS更新）'!A:I,9,FALSE)</f>
        <v>6972200199058</v>
      </c>
      <c r="H5064" s="27" t="str">
        <f>VLOOKUP(B5064,'大货清单（不定期按GOMS更新）'!A:H,7,0)</f>
        <v>Blue</v>
      </c>
      <c r="I5064" s="27" t="str">
        <f>VLOOKUP(B5064,'大货清单（不定期按GOMS更新）'!A:F,6,FALSE)</f>
        <v>PHASEOUT</v>
      </c>
      <c r="J5064" s="27" t="str">
        <f>VLOOKUP(B5064,'大货清单（不定期按GOMS更新）'!A:K,11,FALSE)</f>
        <v>9.4</v>
      </c>
      <c r="K5064" s="27" t="str">
        <f>VLOOKUP(B5064,'大货清单（不定期按GOMS更新）'!A:N,12,FALSE)</f>
        <v>778</v>
      </c>
      <c r="L5064" s="27" t="str">
        <f>VLOOKUP(B5064,'大货清单（不定期按GOMS更新）'!A:M,13,FALSE)</f>
        <v>160</v>
      </c>
      <c r="M5064" s="27" t="str">
        <f>VLOOKUP(B5064,'大货清单（不定期按GOMS更新）'!A:N,14,FALSE)</f>
        <v>420</v>
      </c>
      <c r="N5064" s="53" t="s">
        <v>921</v>
      </c>
      <c r="O5064" s="27">
        <f>IFERROR(VLOOKUP(N5064,'散件迭代（不定期更新）'!C:J,8,FALSE),0)</f>
        <v>0</v>
      </c>
      <c r="P5064" s="27" t="str">
        <f>IFERROR(VLOOKUP(N5064,'散件（更新）'!B:H,3,FALSE),0)</f>
        <v>206-2052-0104</v>
      </c>
      <c r="Q5064" s="27" t="str">
        <f>VLOOKUP(N5064,'散件（更新）'!B:H,2,FALSE)</f>
        <v>114-20520104</v>
      </c>
      <c r="R5064" s="27" t="str">
        <f>VLOOKUP(N5064,'散件（更新）'!B:H,7,FALSE)</f>
        <v>Filter Holder</v>
      </c>
      <c r="S5064" s="27" t="str">
        <f>VLOOKUP(N5064,'散件（更新）'!B:E,4,FALSE)</f>
        <v>https://tineco-yxzt.oss-accelerate.aliyuncs.com/product/114-20520104.jpeg</v>
      </c>
      <c r="T5064" s="27" t="s">
        <v>8759</v>
      </c>
      <c r="U5064" s="28" t="str">
        <f>VLOOKUP(N5064,'散件（更新）'!B:G,6,FALSE)</f>
        <v>多锥组件</v>
      </c>
      <c r="V5064" s="28">
        <f>VLOOKUP(N5064,'散件（更新）'!B:I,8,FALSE)</f>
        <v>6972200199324</v>
      </c>
    </row>
    <row r="5065" spans="1:22">
      <c r="A5065" s="57">
        <v>46169</v>
      </c>
      <c r="B5065" s="53" t="s">
        <v>167</v>
      </c>
      <c r="C5065" s="27" t="str">
        <f>VLOOKUP(B5065,'大货清单（不定期按GOMS更新）'!A:H,8,0)</f>
        <v>107-20520202</v>
      </c>
      <c r="D5065" s="27" t="str">
        <f>VLOOKUP(B5065,'大货清单（不定期按GOMS更新）'!A:C,3,0)</f>
        <v>ZB2052B-02</v>
      </c>
      <c r="E5065" s="27" t="str">
        <f>VLOOKUP(B5065,'大货清单（不定期按GOMS更新）'!A:H,4,0)</f>
        <v>FR,ES,IT,DE,CH,RO,PL</v>
      </c>
      <c r="F5065" s="27" t="str">
        <f>VLOOKUP(B5065,'大货清单（不定期按GOMS更新）'!A:H,2,0)</f>
        <v>PURE ONE S15 FLEX</v>
      </c>
      <c r="G5065" s="28">
        <f>VLOOKUP(B5065,'大货清单（不定期按GOMS更新）'!A:I,9,FALSE)</f>
        <v>6972200199058</v>
      </c>
      <c r="H5065" s="27" t="str">
        <f>VLOOKUP(B5065,'大货清单（不定期按GOMS更新）'!A:H,7,0)</f>
        <v>Blue</v>
      </c>
      <c r="I5065" s="27" t="str">
        <f>VLOOKUP(B5065,'大货清单（不定期按GOMS更新）'!A:F,6,FALSE)</f>
        <v>PHASEOUT</v>
      </c>
      <c r="J5065" s="27" t="str">
        <f>VLOOKUP(B5065,'大货清单（不定期按GOMS更新）'!A:K,11,FALSE)</f>
        <v>9.4</v>
      </c>
      <c r="K5065" s="27" t="str">
        <f>VLOOKUP(B5065,'大货清单（不定期按GOMS更新）'!A:N,12,FALSE)</f>
        <v>778</v>
      </c>
      <c r="L5065" s="27" t="str">
        <f>VLOOKUP(B5065,'大货清单（不定期按GOMS更新）'!A:M,13,FALSE)</f>
        <v>160</v>
      </c>
      <c r="M5065" s="27" t="str">
        <f>VLOOKUP(B5065,'大货清单（不定期按GOMS更新）'!A:N,14,FALSE)</f>
        <v>420</v>
      </c>
      <c r="N5065" s="53" t="s">
        <v>1363</v>
      </c>
      <c r="O5065" s="27" t="str">
        <f>IFERROR(VLOOKUP(N5065,'散件迭代（不定期更新）'!C:J,8,FALSE),0)</f>
        <v>A12</v>
      </c>
      <c r="P5065" s="27" t="str">
        <f>IFERROR(VLOOKUP(N5065,'散件（更新）'!B:H,3,FALSE),0)</f>
        <v>206-1873-0010</v>
      </c>
      <c r="Q5065" s="27" t="str">
        <f>VLOOKUP(N5065,'散件（更新）'!B:H,2,FALSE)</f>
        <v>114-18730010</v>
      </c>
      <c r="R5065" s="27" t="str">
        <f>VLOOKUP(N5065,'散件（更新）'!B:H,7,FALSE)</f>
        <v>Accessory Kit</v>
      </c>
      <c r="S5065" s="27" t="str">
        <f>VLOOKUP(N5065,'散件（更新）'!B:E,4,FALSE)</f>
        <v>https://tineco-yxzt.oss-accelerate.aliyuncs.com/product/114-18730010.jpg</v>
      </c>
      <c r="T5065" s="27" t="s">
        <v>8759</v>
      </c>
      <c r="U5065" s="28" t="str">
        <f>VLOOKUP(N5065,'散件（更新）'!B:G,6,FALSE)</f>
        <v>附件套装(家电刷组件+伸缩扁吸组件+转折管组件+伸缩软管组件)</v>
      </c>
      <c r="V5065" s="28" t="str">
        <f>VLOOKUP(N5065,'散件（更新）'!B:I,8,FALSE)</f>
        <v>6972200191519</v>
      </c>
    </row>
    <row r="5066" spans="1:22">
      <c r="A5066" s="57">
        <v>46169</v>
      </c>
      <c r="B5066" s="53" t="s">
        <v>167</v>
      </c>
      <c r="C5066" s="27" t="str">
        <f>VLOOKUP(B5066,'大货清单（不定期按GOMS更新）'!A:H,8,0)</f>
        <v>107-20520202</v>
      </c>
      <c r="D5066" s="27" t="str">
        <f>VLOOKUP(B5066,'大货清单（不定期按GOMS更新）'!A:C,3,0)</f>
        <v>ZB2052B-02</v>
      </c>
      <c r="E5066" s="27" t="str">
        <f>VLOOKUP(B5066,'大货清单（不定期按GOMS更新）'!A:H,4,0)</f>
        <v>FR,ES,IT,DE,CH,RO,PL</v>
      </c>
      <c r="F5066" s="27" t="str">
        <f>VLOOKUP(B5066,'大货清单（不定期按GOMS更新）'!A:H,2,0)</f>
        <v>PURE ONE S15 FLEX</v>
      </c>
      <c r="G5066" s="28">
        <f>VLOOKUP(B5066,'大货清单（不定期按GOMS更新）'!A:I,9,FALSE)</f>
        <v>6972200199058</v>
      </c>
      <c r="H5066" s="27" t="str">
        <f>VLOOKUP(B5066,'大货清单（不定期按GOMS更新）'!A:H,7,0)</f>
        <v>Blue</v>
      </c>
      <c r="I5066" s="27" t="str">
        <f>VLOOKUP(B5066,'大货清单（不定期按GOMS更新）'!A:F,6,FALSE)</f>
        <v>PHASEOUT</v>
      </c>
      <c r="J5066" s="27" t="str">
        <f>VLOOKUP(B5066,'大货清单（不定期按GOMS更新）'!A:K,11,FALSE)</f>
        <v>9.4</v>
      </c>
      <c r="K5066" s="27" t="str">
        <f>VLOOKUP(B5066,'大货清单（不定期按GOMS更新）'!A:N,12,FALSE)</f>
        <v>778</v>
      </c>
      <c r="L5066" s="27" t="str">
        <f>VLOOKUP(B5066,'大货清单（不定期按GOMS更新）'!A:M,13,FALSE)</f>
        <v>160</v>
      </c>
      <c r="M5066" s="27" t="str">
        <f>VLOOKUP(B5066,'大货清单（不定期按GOMS更新）'!A:N,14,FALSE)</f>
        <v>420</v>
      </c>
      <c r="N5066" s="53" t="s">
        <v>1400</v>
      </c>
      <c r="O5066" s="27">
        <f>IFERROR(VLOOKUP(N5066,'散件迭代（不定期更新）'!C:J,8,FALSE),0)</f>
        <v>0</v>
      </c>
      <c r="P5066" s="27" t="str">
        <f>IFERROR(VLOOKUP(N5066,'散件（更新）'!B:H,3,FALSE),0)</f>
        <v>206-2052-0105</v>
      </c>
      <c r="Q5066" s="27" t="str">
        <f>VLOOKUP(N5066,'散件（更新）'!B:H,2,FALSE)</f>
        <v>114-20520105</v>
      </c>
      <c r="R5066" s="27" t="str">
        <f>VLOOKUP(N5066,'散件（更新）'!B:H,7,FALSE)</f>
        <v>Main Body</v>
      </c>
      <c r="S5066" s="27" t="str">
        <f>VLOOKUP(N5066,'散件（更新）'!B:E,4,FALSE)</f>
        <v>https://tineco-yxzt.oss-accelerate.aliyuncs.com/20231219/9VSMB151500_1702948068573.png</v>
      </c>
      <c r="T5066" s="27" t="s">
        <v>8759</v>
      </c>
      <c r="U5066" s="28" t="str">
        <f>VLOOKUP(N5066,'散件（更新）'!B:G,6,FALSE)</f>
        <v>主机蓝色LED</v>
      </c>
      <c r="V5066" s="28">
        <f>VLOOKUP(N5066,'散件（更新）'!B:I,8,FALSE)</f>
        <v>6972200199461</v>
      </c>
    </row>
    <row r="5067" spans="1:22">
      <c r="A5067" s="57">
        <v>46169</v>
      </c>
      <c r="B5067" s="53" t="s">
        <v>167</v>
      </c>
      <c r="C5067" s="27" t="str">
        <f>VLOOKUP(B5067,'大货清单（不定期按GOMS更新）'!A:H,8,0)</f>
        <v>107-20520202</v>
      </c>
      <c r="D5067" s="27" t="str">
        <f>VLOOKUP(B5067,'大货清单（不定期按GOMS更新）'!A:C,3,0)</f>
        <v>ZB2052B-02</v>
      </c>
      <c r="E5067" s="27" t="str">
        <f>VLOOKUP(B5067,'大货清单（不定期按GOMS更新）'!A:H,4,0)</f>
        <v>FR,ES,IT,DE,CH,RO,PL</v>
      </c>
      <c r="F5067" s="27" t="str">
        <f>VLOOKUP(B5067,'大货清单（不定期按GOMS更新）'!A:H,2,0)</f>
        <v>PURE ONE S15 FLEX</v>
      </c>
      <c r="G5067" s="28">
        <f>VLOOKUP(B5067,'大货清单（不定期按GOMS更新）'!A:I,9,FALSE)</f>
        <v>6972200199058</v>
      </c>
      <c r="H5067" s="27" t="str">
        <f>VLOOKUP(B5067,'大货清单（不定期按GOMS更新）'!A:H,7,0)</f>
        <v>Blue</v>
      </c>
      <c r="I5067" s="27" t="str">
        <f>VLOOKUP(B5067,'大货清单（不定期按GOMS更新）'!A:F,6,FALSE)</f>
        <v>PHASEOUT</v>
      </c>
      <c r="J5067" s="27" t="str">
        <f>VLOOKUP(B5067,'大货清单（不定期按GOMS更新）'!A:K,11,FALSE)</f>
        <v>9.4</v>
      </c>
      <c r="K5067" s="27" t="str">
        <f>VLOOKUP(B5067,'大货清单（不定期按GOMS更新）'!A:N,12,FALSE)</f>
        <v>778</v>
      </c>
      <c r="L5067" s="27" t="str">
        <f>VLOOKUP(B5067,'大货清单（不定期按GOMS更新）'!A:M,13,FALSE)</f>
        <v>160</v>
      </c>
      <c r="M5067" s="27" t="str">
        <f>VLOOKUP(B5067,'大货清单（不定期按GOMS更新）'!A:N,14,FALSE)</f>
        <v>420</v>
      </c>
      <c r="N5067" s="53" t="s">
        <v>1396</v>
      </c>
      <c r="O5067" s="27">
        <f>IFERROR(VLOOKUP(N5067,'散件迭代（不定期更新）'!C:J,8,FALSE),0)</f>
        <v>0</v>
      </c>
      <c r="P5067" s="27" t="str">
        <f>IFERROR(VLOOKUP(N5067,'散件（更新）'!B:H,3,FALSE),0)</f>
        <v>206-2052-0103</v>
      </c>
      <c r="Q5067" s="27" t="str">
        <f>VLOOKUP(N5067,'散件（更新）'!B:H,2,FALSE)</f>
        <v>114-20520103</v>
      </c>
      <c r="R5067" s="27" t="str">
        <f>VLOOKUP(N5067,'散件（更新）'!B:H,7,FALSE)</f>
        <v>Charging Base</v>
      </c>
      <c r="S5067" s="27" t="str">
        <f>VLOOKUP(N5067,'散件（更新）'!B:E,4,FALSE)</f>
        <v>https://tineco-yxzt.oss-accelerate.aliyuncs.com/product/114-20520103.jpeg</v>
      </c>
      <c r="T5067" s="27" t="s">
        <v>8759</v>
      </c>
      <c r="U5067" s="28" t="str">
        <f>VLOOKUP(N5067,'散件（更新）'!B:G,6,FALSE)</f>
        <v>底座组件</v>
      </c>
      <c r="V5067" s="28">
        <f>VLOOKUP(N5067,'散件（更新）'!B:I,8,FALSE)</f>
        <v>6972200199317</v>
      </c>
    </row>
    <row r="5068" spans="1:22">
      <c r="A5068" s="57">
        <v>46169</v>
      </c>
      <c r="B5068" s="53" t="s">
        <v>167</v>
      </c>
      <c r="C5068" s="27" t="str">
        <f>VLOOKUP(B5068,'大货清单（不定期按GOMS更新）'!A:H,8,0)</f>
        <v>107-20520202</v>
      </c>
      <c r="D5068" s="27" t="str">
        <f>VLOOKUP(B5068,'大货清单（不定期按GOMS更新）'!A:C,3,0)</f>
        <v>ZB2052B-02</v>
      </c>
      <c r="E5068" s="27" t="str">
        <f>VLOOKUP(B5068,'大货清单（不定期按GOMS更新）'!A:H,4,0)</f>
        <v>FR,ES,IT,DE,CH,RO,PL</v>
      </c>
      <c r="F5068" s="27" t="str">
        <f>VLOOKUP(B5068,'大货清单（不定期按GOMS更新）'!A:H,2,0)</f>
        <v>PURE ONE S15 FLEX</v>
      </c>
      <c r="G5068" s="28">
        <f>VLOOKUP(B5068,'大货清单（不定期按GOMS更新）'!A:I,9,FALSE)</f>
        <v>6972200199058</v>
      </c>
      <c r="H5068" s="27" t="str">
        <f>VLOOKUP(B5068,'大货清单（不定期按GOMS更新）'!A:H,7,0)</f>
        <v>Blue</v>
      </c>
      <c r="I5068" s="27" t="str">
        <f>VLOOKUP(B5068,'大货清单（不定期按GOMS更新）'!A:F,6,FALSE)</f>
        <v>PHASEOUT</v>
      </c>
      <c r="J5068" s="27" t="str">
        <f>VLOOKUP(B5068,'大货清单（不定期按GOMS更新）'!A:K,11,FALSE)</f>
        <v>9.4</v>
      </c>
      <c r="K5068" s="27" t="str">
        <f>VLOOKUP(B5068,'大货清单（不定期按GOMS更新）'!A:N,12,FALSE)</f>
        <v>778</v>
      </c>
      <c r="L5068" s="27" t="str">
        <f>VLOOKUP(B5068,'大货清单（不定期按GOMS更新）'!A:M,13,FALSE)</f>
        <v>160</v>
      </c>
      <c r="M5068" s="27" t="str">
        <f>VLOOKUP(B5068,'大货清单（不定期按GOMS更新）'!A:N,14,FALSE)</f>
        <v>420</v>
      </c>
      <c r="N5068" s="53" t="s">
        <v>1401</v>
      </c>
      <c r="O5068" s="27">
        <f>IFERROR(VLOOKUP(N5068,'散件迭代（不定期更新）'!C:J,8,FALSE),0)</f>
        <v>0</v>
      </c>
      <c r="P5068" s="27" t="str">
        <f>IFERROR(VLOOKUP(N5068,'散件（更新）'!B:H,3,FALSE),0)</f>
        <v>206-2052-0106</v>
      </c>
      <c r="Q5068" s="27" t="str">
        <f>VLOOKUP(N5068,'散件（更新）'!B:H,2,FALSE)</f>
        <v>114-20520106</v>
      </c>
      <c r="R5068" s="27" t="str">
        <f>VLOOKUP(N5068,'散件（更新）'!B:H,7,FALSE)</f>
        <v>Battery</v>
      </c>
      <c r="S5068" s="27" t="str">
        <f>VLOOKUP(N5068,'散件（更新）'!B:E,4,FALSE)</f>
        <v>https://tineco-yxzt.oss-accelerate.aliyuncs.com/20231219/9VSPT150100_1702948074964.png</v>
      </c>
      <c r="T5068" s="27" t="s">
        <v>8759</v>
      </c>
      <c r="U5068" s="28" t="str">
        <f>VLOOKUP(N5068,'散件（更新）'!B:G,6,FALSE)</f>
        <v>电池蓝色2500mAH</v>
      </c>
      <c r="V5068" s="28">
        <f>VLOOKUP(N5068,'散件（更新）'!B:I,8,FALSE)</f>
        <v>6972200199478</v>
      </c>
    </row>
    <row r="5069" spans="1:22">
      <c r="A5069" s="57">
        <v>46169</v>
      </c>
      <c r="B5069" s="53" t="s">
        <v>167</v>
      </c>
      <c r="C5069" s="27" t="str">
        <f>VLOOKUP(B5069,'大货清单（不定期按GOMS更新）'!A:H,8,0)</f>
        <v>107-20520202</v>
      </c>
      <c r="D5069" s="27" t="str">
        <f>VLOOKUP(B5069,'大货清单（不定期按GOMS更新）'!A:C,3,0)</f>
        <v>ZB2052B-02</v>
      </c>
      <c r="E5069" s="27" t="str">
        <f>VLOOKUP(B5069,'大货清单（不定期按GOMS更新）'!A:H,4,0)</f>
        <v>FR,ES,IT,DE,CH,RO,PL</v>
      </c>
      <c r="F5069" s="27" t="str">
        <f>VLOOKUP(B5069,'大货清单（不定期按GOMS更新）'!A:H,2,0)</f>
        <v>PURE ONE S15 FLEX</v>
      </c>
      <c r="G5069" s="28">
        <f>VLOOKUP(B5069,'大货清单（不定期按GOMS更新）'!A:I,9,FALSE)</f>
        <v>6972200199058</v>
      </c>
      <c r="H5069" s="27" t="str">
        <f>VLOOKUP(B5069,'大货清单（不定期按GOMS更新）'!A:H,7,0)</f>
        <v>Blue</v>
      </c>
      <c r="I5069" s="27" t="str">
        <f>VLOOKUP(B5069,'大货清单（不定期按GOMS更新）'!A:F,6,FALSE)</f>
        <v>PHASEOUT</v>
      </c>
      <c r="J5069" s="27" t="str">
        <f>VLOOKUP(B5069,'大货清单（不定期按GOMS更新）'!A:K,11,FALSE)</f>
        <v>9.4</v>
      </c>
      <c r="K5069" s="27" t="str">
        <f>VLOOKUP(B5069,'大货清单（不定期按GOMS更新）'!A:N,12,FALSE)</f>
        <v>778</v>
      </c>
      <c r="L5069" s="27" t="str">
        <f>VLOOKUP(B5069,'大货清单（不定期按GOMS更新）'!A:M,13,FALSE)</f>
        <v>160</v>
      </c>
      <c r="M5069" s="27" t="str">
        <f>VLOOKUP(B5069,'大货清单（不定期按GOMS更新）'!A:N,14,FALSE)</f>
        <v>420</v>
      </c>
      <c r="N5069" s="53" t="s">
        <v>1390</v>
      </c>
      <c r="O5069" s="27">
        <f>IFERROR(VLOOKUP(N5069,'散件迭代（不定期更新）'!C:J,8,FALSE),0)</f>
        <v>0</v>
      </c>
      <c r="P5069" s="27" t="str">
        <f>IFERROR(VLOOKUP(N5069,'散件（更新）'!B:H,3,FALSE),0)</f>
        <v>206-1873-2333</v>
      </c>
      <c r="Q5069" s="27" t="str">
        <f>VLOOKUP(N5069,'散件（更新）'!B:H,2,FALSE)</f>
        <v>114-18732333</v>
      </c>
      <c r="R5069" s="27" t="str">
        <f>VLOOKUP(N5069,'散件（更新）'!B:H,7,FALSE)</f>
        <v>[EHA]Power brush release button + spring</v>
      </c>
      <c r="S5069" s="27" t="str">
        <f>VLOOKUP(N5069,'散件（更新）'!B:E,4,FALSE)</f>
        <v>https://tineco-yxzt.oss-accelerate.aliyuncs.com/20231219/9VSRB121100_1702948075363.png</v>
      </c>
      <c r="T5069" s="27" t="s">
        <v>8759</v>
      </c>
      <c r="U5069" s="28" t="str">
        <f>VLOOKUP(N5069,'散件（更新）'!B:G,6,FALSE)</f>
        <v>释放按钮+弹簧组件（散件专用）</v>
      </c>
      <c r="V5069" s="28" t="str">
        <f>VLOOKUP(N5069,'散件（更新）'!B:I,8,FALSE)</f>
        <v>6972200197429</v>
      </c>
    </row>
    <row r="5070" spans="1:22">
      <c r="A5070" s="57">
        <v>46169</v>
      </c>
      <c r="B5070" s="53" t="s">
        <v>167</v>
      </c>
      <c r="C5070" s="27" t="str">
        <f>VLOOKUP(B5070,'大货清单（不定期按GOMS更新）'!A:H,8,0)</f>
        <v>107-20520202</v>
      </c>
      <c r="D5070" s="27" t="str">
        <f>VLOOKUP(B5070,'大货清单（不定期按GOMS更新）'!A:C,3,0)</f>
        <v>ZB2052B-02</v>
      </c>
      <c r="E5070" s="27" t="str">
        <f>VLOOKUP(B5070,'大货清单（不定期按GOMS更新）'!A:H,4,0)</f>
        <v>FR,ES,IT,DE,CH,RO,PL</v>
      </c>
      <c r="F5070" s="27" t="str">
        <f>VLOOKUP(B5070,'大货清单（不定期按GOMS更新）'!A:H,2,0)</f>
        <v>PURE ONE S15 FLEX</v>
      </c>
      <c r="G5070" s="28">
        <f>VLOOKUP(B5070,'大货清单（不定期按GOMS更新）'!A:I,9,FALSE)</f>
        <v>6972200199058</v>
      </c>
      <c r="H5070" s="27" t="str">
        <f>VLOOKUP(B5070,'大货清单（不定期按GOMS更新）'!A:H,7,0)</f>
        <v>Blue</v>
      </c>
      <c r="I5070" s="27" t="str">
        <f>VLOOKUP(B5070,'大货清单（不定期按GOMS更新）'!A:F,6,FALSE)</f>
        <v>PHASEOUT</v>
      </c>
      <c r="J5070" s="27" t="str">
        <f>VLOOKUP(B5070,'大货清单（不定期按GOMS更新）'!A:K,11,FALSE)</f>
        <v>9.4</v>
      </c>
      <c r="K5070" s="27" t="str">
        <f>VLOOKUP(B5070,'大货清单（不定期按GOMS更新）'!A:N,12,FALSE)</f>
        <v>778</v>
      </c>
      <c r="L5070" s="27" t="str">
        <f>VLOOKUP(B5070,'大货清单（不定期按GOMS更新）'!A:M,13,FALSE)</f>
        <v>160</v>
      </c>
      <c r="M5070" s="27" t="str">
        <f>VLOOKUP(B5070,'大货清单（不定期按GOMS更新）'!A:N,14,FALSE)</f>
        <v>420</v>
      </c>
      <c r="N5070" s="53" t="s">
        <v>338</v>
      </c>
      <c r="O5070" s="27" t="str">
        <f>IFERROR(VLOOKUP(N5070,'散件迭代（不定期更新）'!C:J,8,FALSE),0)</f>
        <v>A42</v>
      </c>
      <c r="P5070" s="27" t="str">
        <f>IFERROR(VLOOKUP(N5070,'散件（更新）'!B:H,3,FALSE),0)</f>
        <v>206-1873-0209</v>
      </c>
      <c r="Q5070" s="27" t="str">
        <f>VLOOKUP(N5070,'散件（更新）'!B:H,2,FALSE)</f>
        <v>114-18730209</v>
      </c>
      <c r="R5070" s="27" t="str">
        <f>VLOOKUP(N5070,'散件（更新）'!B:H,7,FALSE)</f>
        <v>Crevice Tool</v>
      </c>
      <c r="S5070" s="27" t="str">
        <f>VLOOKUP(N5070,'散件（更新）'!B:E,4,FALSE)</f>
        <v>https://tineco-yxzt.oss-accelerate.aliyuncs.com/product/114-18730209.png</v>
      </c>
      <c r="T5070" s="27" t="s">
        <v>8759</v>
      </c>
      <c r="U5070" s="28" t="str">
        <f>VLOOKUP(N5070,'散件（更新）'!B:G,6,FALSE)</f>
        <v>扁吸组件</v>
      </c>
      <c r="V5070" s="28" t="str">
        <f>VLOOKUP(N5070,'散件（更新）'!B:I,8,FALSE)</f>
        <v>6972200191496</v>
      </c>
    </row>
    <row r="5071" spans="1:22">
      <c r="A5071" s="57">
        <v>46169</v>
      </c>
      <c r="B5071" s="53" t="s">
        <v>167</v>
      </c>
      <c r="C5071" s="27" t="str">
        <f>VLOOKUP(B5071,'大货清单（不定期按GOMS更新）'!A:H,8,0)</f>
        <v>107-20520202</v>
      </c>
      <c r="D5071" s="27" t="str">
        <f>VLOOKUP(B5071,'大货清单（不定期按GOMS更新）'!A:C,3,0)</f>
        <v>ZB2052B-02</v>
      </c>
      <c r="E5071" s="27" t="str">
        <f>VLOOKUP(B5071,'大货清单（不定期按GOMS更新）'!A:H,4,0)</f>
        <v>FR,ES,IT,DE,CH,RO,PL</v>
      </c>
      <c r="F5071" s="27" t="str">
        <f>VLOOKUP(B5071,'大货清单（不定期按GOMS更新）'!A:H,2,0)</f>
        <v>PURE ONE S15 FLEX</v>
      </c>
      <c r="G5071" s="28">
        <f>VLOOKUP(B5071,'大货清单（不定期按GOMS更新）'!A:I,9,FALSE)</f>
        <v>6972200199058</v>
      </c>
      <c r="H5071" s="27" t="str">
        <f>VLOOKUP(B5071,'大货清单（不定期按GOMS更新）'!A:H,7,0)</f>
        <v>Blue</v>
      </c>
      <c r="I5071" s="27" t="str">
        <f>VLOOKUP(B5071,'大货清单（不定期按GOMS更新）'!A:F,6,FALSE)</f>
        <v>PHASEOUT</v>
      </c>
      <c r="J5071" s="27" t="str">
        <f>VLOOKUP(B5071,'大货清单（不定期按GOMS更新）'!A:K,11,FALSE)</f>
        <v>9.4</v>
      </c>
      <c r="K5071" s="27" t="str">
        <f>VLOOKUP(B5071,'大货清单（不定期按GOMS更新）'!A:N,12,FALSE)</f>
        <v>778</v>
      </c>
      <c r="L5071" s="27" t="str">
        <f>VLOOKUP(B5071,'大货清单（不定期按GOMS更新）'!A:M,13,FALSE)</f>
        <v>160</v>
      </c>
      <c r="M5071" s="27" t="str">
        <f>VLOOKUP(B5071,'大货清单（不定期按GOMS更新）'!A:N,14,FALSE)</f>
        <v>420</v>
      </c>
      <c r="N5071" s="53" t="s">
        <v>330</v>
      </c>
      <c r="O5071" s="27">
        <f>IFERROR(VLOOKUP(N5071,'散件迭代（不定期更新）'!C:J,8,FALSE),0)</f>
        <v>0</v>
      </c>
      <c r="P5071" s="27" t="str">
        <f>IFERROR(VLOOKUP(N5071,'散件（更新）'!B:H,3,FALSE),0)</f>
        <v>206-1873-0206</v>
      </c>
      <c r="Q5071" s="27" t="str">
        <f>VLOOKUP(N5071,'散件（更新）'!B:H,2,FALSE)</f>
        <v>114-18730206</v>
      </c>
      <c r="R5071" s="27" t="str">
        <f>VLOOKUP(N5071,'散件（更新）'!B:H,7,FALSE)</f>
        <v>Flexible long crevice tool</v>
      </c>
      <c r="S5071" s="27" t="str">
        <f>VLOOKUP(N5071,'散件（更新）'!B:E,4,FALSE)</f>
        <v>https://tineco-yxzt.oss-accelerate.aliyuncs.com/product/114-18730206.png</v>
      </c>
      <c r="T5071" s="27" t="s">
        <v>8759</v>
      </c>
      <c r="U5071" s="28" t="str">
        <f>VLOOKUP(N5071,'散件（更新）'!B:G,6,FALSE)</f>
        <v>伸缩扁吸组件</v>
      </c>
      <c r="V5071" s="28" t="str">
        <f>VLOOKUP(N5071,'散件（更新）'!B:I,8,FALSE)</f>
        <v>6972200191533</v>
      </c>
    </row>
    <row r="5072" spans="1:22">
      <c r="A5072" s="57">
        <v>46169</v>
      </c>
      <c r="B5072" s="53" t="s">
        <v>167</v>
      </c>
      <c r="C5072" s="27" t="str">
        <f>VLOOKUP(B5072,'大货清单（不定期按GOMS更新）'!A:H,8,0)</f>
        <v>107-20520202</v>
      </c>
      <c r="D5072" s="27" t="str">
        <f>VLOOKUP(B5072,'大货清单（不定期按GOMS更新）'!A:C,3,0)</f>
        <v>ZB2052B-02</v>
      </c>
      <c r="E5072" s="27" t="str">
        <f>VLOOKUP(B5072,'大货清单（不定期按GOMS更新）'!A:H,4,0)</f>
        <v>FR,ES,IT,DE,CH,RO,PL</v>
      </c>
      <c r="F5072" s="27" t="str">
        <f>VLOOKUP(B5072,'大货清单（不定期按GOMS更新）'!A:H,2,0)</f>
        <v>PURE ONE S15 FLEX</v>
      </c>
      <c r="G5072" s="28">
        <f>VLOOKUP(B5072,'大货清单（不定期按GOMS更新）'!A:I,9,FALSE)</f>
        <v>6972200199058</v>
      </c>
      <c r="H5072" s="27" t="str">
        <f>VLOOKUP(B5072,'大货清单（不定期按GOMS更新）'!A:H,7,0)</f>
        <v>Blue</v>
      </c>
      <c r="I5072" s="27" t="str">
        <f>VLOOKUP(B5072,'大货清单（不定期按GOMS更新）'!A:F,6,FALSE)</f>
        <v>PHASEOUT</v>
      </c>
      <c r="J5072" s="27" t="str">
        <f>VLOOKUP(B5072,'大货清单（不定期按GOMS更新）'!A:K,11,FALSE)</f>
        <v>9.4</v>
      </c>
      <c r="K5072" s="27" t="str">
        <f>VLOOKUP(B5072,'大货清单（不定期按GOMS更新）'!A:N,12,FALSE)</f>
        <v>778</v>
      </c>
      <c r="L5072" s="27" t="str">
        <f>VLOOKUP(B5072,'大货清单（不定期按GOMS更新）'!A:M,13,FALSE)</f>
        <v>160</v>
      </c>
      <c r="M5072" s="27" t="str">
        <f>VLOOKUP(B5072,'大货清单（不定期按GOMS更新）'!A:N,14,FALSE)</f>
        <v>420</v>
      </c>
      <c r="N5072" s="53" t="s">
        <v>383</v>
      </c>
      <c r="O5072" s="27">
        <f>IFERROR(VLOOKUP(N5072,'散件迭代（不定期更新）'!C:J,8,FALSE),0)</f>
        <v>0</v>
      </c>
      <c r="P5072" s="27" t="str">
        <f>IFERROR(VLOOKUP(N5072,'散件（更新）'!B:H,3,FALSE),0)</f>
        <v>206-1873-0012</v>
      </c>
      <c r="Q5072" s="27" t="str">
        <f>VLOOKUP(N5072,'散件（更新）'!B:H,2,FALSE)</f>
        <v>114-18730012</v>
      </c>
      <c r="R5072" s="27" t="str">
        <f>VLOOKUP(N5072,'散件（更新）'!B:H,7,FALSE)</f>
        <v>Flexible extension hose</v>
      </c>
      <c r="S5072" s="27" t="str">
        <f>VLOOKUP(N5072,'散件（更新）'!B:E,4,FALSE)</f>
        <v>https://tineco-yxzt.oss-accelerate.aliyuncs.com/20231227/9VSUE121100_1703640269698.png</v>
      </c>
      <c r="T5072" s="27" t="s">
        <v>8759</v>
      </c>
      <c r="U5072" s="28" t="str">
        <f>VLOOKUP(N5072,'散件（更新）'!B:G,6,FALSE)</f>
        <v>ZB1669 伸缩软管组件</v>
      </c>
      <c r="V5072" s="28" t="str">
        <f>VLOOKUP(N5072,'散件（更新）'!B:I,8,FALSE)</f>
        <v>6972200191557</v>
      </c>
    </row>
    <row r="5073" spans="1:22">
      <c r="A5073" s="57">
        <v>46169</v>
      </c>
      <c r="B5073" s="53" t="s">
        <v>167</v>
      </c>
      <c r="C5073" s="27" t="str">
        <f>VLOOKUP(B5073,'大货清单（不定期按GOMS更新）'!A:H,8,0)</f>
        <v>107-20520202</v>
      </c>
      <c r="D5073" s="27" t="str">
        <f>VLOOKUP(B5073,'大货清单（不定期按GOMS更新）'!A:C,3,0)</f>
        <v>ZB2052B-02</v>
      </c>
      <c r="E5073" s="27" t="str">
        <f>VLOOKUP(B5073,'大货清单（不定期按GOMS更新）'!A:H,4,0)</f>
        <v>FR,ES,IT,DE,CH,RO,PL</v>
      </c>
      <c r="F5073" s="27" t="str">
        <f>VLOOKUP(B5073,'大货清单（不定期按GOMS更新）'!A:H,2,0)</f>
        <v>PURE ONE S15 FLEX</v>
      </c>
      <c r="G5073" s="28">
        <f>VLOOKUP(B5073,'大货清单（不定期按GOMS更新）'!A:I,9,FALSE)</f>
        <v>6972200199058</v>
      </c>
      <c r="H5073" s="27" t="str">
        <f>VLOOKUP(B5073,'大货清单（不定期按GOMS更新）'!A:H,7,0)</f>
        <v>Blue</v>
      </c>
      <c r="I5073" s="27" t="str">
        <f>VLOOKUP(B5073,'大货清单（不定期按GOMS更新）'!A:F,6,FALSE)</f>
        <v>PHASEOUT</v>
      </c>
      <c r="J5073" s="27" t="str">
        <f>VLOOKUP(B5073,'大货清单（不定期按GOMS更新）'!A:K,11,FALSE)</f>
        <v>9.4</v>
      </c>
      <c r="K5073" s="27" t="str">
        <f>VLOOKUP(B5073,'大货清单（不定期按GOMS更新）'!A:N,12,FALSE)</f>
        <v>778</v>
      </c>
      <c r="L5073" s="27" t="str">
        <f>VLOOKUP(B5073,'大货清单（不定期按GOMS更新）'!A:M,13,FALSE)</f>
        <v>160</v>
      </c>
      <c r="M5073" s="27" t="str">
        <f>VLOOKUP(B5073,'大货清单（不定期按GOMS更新）'!A:N,14,FALSE)</f>
        <v>420</v>
      </c>
      <c r="N5073" s="53" t="s">
        <v>380</v>
      </c>
      <c r="O5073" s="27">
        <f>IFERROR(VLOOKUP(N5073,'散件迭代（不定期更新）'!C:J,8,FALSE),0)</f>
        <v>0</v>
      </c>
      <c r="P5073" s="27" t="str">
        <f>IFERROR(VLOOKUP(N5073,'散件（更新）'!B:H,3,FALSE),0)</f>
        <v>206-1873-0011</v>
      </c>
      <c r="Q5073" s="27" t="str">
        <f>VLOOKUP(N5073,'散件（更新）'!B:H,2,FALSE)</f>
        <v>114-18730011</v>
      </c>
      <c r="R5073" s="27" t="str">
        <f>VLOOKUP(N5073,'散件（更新）'!B:H,7,FALSE)</f>
        <v>Flexible multi-angle tube</v>
      </c>
      <c r="S5073" s="27" t="str">
        <f>VLOOKUP(N5073,'散件（更新）'!B:E,4,FALSE)</f>
        <v>https://tineco-yxzt.oss-accelerate.aliyuncs.com/product/114-18730011.png</v>
      </c>
      <c r="T5073" s="27" t="s">
        <v>8759</v>
      </c>
      <c r="U5073" s="28" t="str">
        <f>VLOOKUP(N5073,'散件（更新）'!B:G,6,FALSE)</f>
        <v>转折管组件</v>
      </c>
      <c r="V5073" s="28" t="str">
        <f>VLOOKUP(N5073,'散件（更新）'!B:I,8,FALSE)</f>
        <v>6972200191540</v>
      </c>
    </row>
    <row r="5074" spans="1:22">
      <c r="A5074" s="57">
        <v>46169</v>
      </c>
      <c r="B5074" s="53" t="s">
        <v>167</v>
      </c>
      <c r="C5074" s="27" t="str">
        <f>VLOOKUP(B5074,'大货清单（不定期按GOMS更新）'!A:H,8,0)</f>
        <v>107-20520202</v>
      </c>
      <c r="D5074" s="27" t="str">
        <f>VLOOKUP(B5074,'大货清单（不定期按GOMS更新）'!A:C,3,0)</f>
        <v>ZB2052B-02</v>
      </c>
      <c r="E5074" s="27" t="str">
        <f>VLOOKUP(B5074,'大货清单（不定期按GOMS更新）'!A:H,4,0)</f>
        <v>FR,ES,IT,DE,CH,RO,PL</v>
      </c>
      <c r="F5074" s="27" t="str">
        <f>VLOOKUP(B5074,'大货清单（不定期按GOMS更新）'!A:H,2,0)</f>
        <v>PURE ONE S15 FLEX</v>
      </c>
      <c r="G5074" s="28">
        <f>VLOOKUP(B5074,'大货清单（不定期按GOMS更新）'!A:I,9,FALSE)</f>
        <v>6972200199058</v>
      </c>
      <c r="H5074" s="27" t="str">
        <f>VLOOKUP(B5074,'大货清单（不定期按GOMS更新）'!A:H,7,0)</f>
        <v>Blue</v>
      </c>
      <c r="I5074" s="27" t="str">
        <f>VLOOKUP(B5074,'大货清单（不定期按GOMS更新）'!A:F,6,FALSE)</f>
        <v>PHASEOUT</v>
      </c>
      <c r="J5074" s="27" t="str">
        <f>VLOOKUP(B5074,'大货清单（不定期按GOMS更新）'!A:K,11,FALSE)</f>
        <v>9.4</v>
      </c>
      <c r="K5074" s="27" t="str">
        <f>VLOOKUP(B5074,'大货清单（不定期按GOMS更新）'!A:N,12,FALSE)</f>
        <v>778</v>
      </c>
      <c r="L5074" s="27" t="str">
        <f>VLOOKUP(B5074,'大货清单（不定期按GOMS更新）'!A:M,13,FALSE)</f>
        <v>160</v>
      </c>
      <c r="M5074" s="27" t="str">
        <f>VLOOKUP(B5074,'大货清单（不定期按GOMS更新）'!A:N,14,FALSE)</f>
        <v>420</v>
      </c>
      <c r="N5074" s="53" t="s">
        <v>1362</v>
      </c>
      <c r="O5074" s="27">
        <f>IFERROR(VLOOKUP(N5074,'散件迭代（不定期更新）'!C:J,8,FALSE),0)</f>
        <v>0</v>
      </c>
      <c r="P5074" s="27" t="str">
        <f>IFERROR(VLOOKUP(N5074,'散件（更新）'!B:H,3,FALSE),0)</f>
        <v>206-1965-0502</v>
      </c>
      <c r="Q5074" s="27" t="str">
        <f>VLOOKUP(N5074,'散件（更新）'!B:H,2,FALSE)</f>
        <v>114-19650502</v>
      </c>
      <c r="R5074" s="27" t="str">
        <f>VLOOKUP(N5074,'散件（更新）'!B:H,7,FALSE)</f>
        <v>Tube Assembly</v>
      </c>
      <c r="S5074" s="27" t="str">
        <f>VLOOKUP(N5074,'散件（更新）'!B:E,4,FALSE)</f>
        <v>https://tineco-yxzt.oss-accelerate.aliyuncs.com/product/114-19650502.jpeg</v>
      </c>
      <c r="T5074" s="27" t="s">
        <v>8759</v>
      </c>
      <c r="U5074" s="28" t="str">
        <f>VLOOKUP(N5074,'散件（更新）'!B:G,6,FALSE)</f>
        <v>双节管3pin</v>
      </c>
      <c r="V5074" s="28" t="str">
        <f>VLOOKUP(N5074,'散件（更新）'!B:I,8,FALSE)</f>
        <v>6972200198792</v>
      </c>
    </row>
    <row r="5075" spans="1:22">
      <c r="A5075" s="57">
        <v>46169</v>
      </c>
      <c r="B5075" s="53" t="s">
        <v>166</v>
      </c>
      <c r="C5075" s="27" t="str">
        <f>VLOOKUP(B5075,'大货清单（不定期按GOMS更新）'!A:H,8,0)</f>
        <v>107-20520901</v>
      </c>
      <c r="D5075" s="27" t="str">
        <f>VLOOKUP(B5075,'大货清单（不定期按GOMS更新）'!A:C,3,0)</f>
        <v>ZB2052I-01</v>
      </c>
      <c r="E5075" s="27" t="str">
        <f>VLOOKUP(B5075,'大货清单（不定期按GOMS更新）'!A:H,4,0)</f>
        <v>DE,FR,IT,NL,PL,SE,ES,BE,TR</v>
      </c>
      <c r="F5075" s="27" t="str">
        <f>VLOOKUP(B5075,'大货清单（不定期按GOMS更新）'!A:H,2,0)</f>
        <v>PURE ONE S15 Essentials</v>
      </c>
      <c r="G5075" s="28" t="str">
        <f>VLOOKUP(B5075,'大货清单（不定期按GOMS更新）'!A:I,9,FALSE)</f>
        <v>6972200199089,6974950100988,	 6972200199089</v>
      </c>
      <c r="H5075" s="27" t="str">
        <f>VLOOKUP(B5075,'大货清单（不定期按GOMS更新）'!A:H,7,0)</f>
        <v>White&amp;Black</v>
      </c>
      <c r="I5075" s="27" t="str">
        <f>VLOOKUP(B5075,'大货清单（不定期按GOMS更新）'!A:F,6,FALSE)</f>
        <v>ACTIVE</v>
      </c>
      <c r="J5075" s="27" t="str">
        <f>VLOOKUP(B5075,'大货清单（不定期按GOMS更新）'!A:K,11,FALSE)</f>
        <v>8.3</v>
      </c>
      <c r="K5075" s="27" t="str">
        <f>VLOOKUP(B5075,'大货清单（不定期按GOMS更新）'!A:N,12,FALSE)</f>
        <v>768</v>
      </c>
      <c r="L5075" s="27" t="str">
        <f>VLOOKUP(B5075,'大货清单（不定期按GOMS更新）'!A:M,13,FALSE)</f>
        <v>153</v>
      </c>
      <c r="M5075" s="27" t="str">
        <f>VLOOKUP(B5075,'大货清单（不定期按GOMS更新）'!A:N,14,FALSE)</f>
        <v>342</v>
      </c>
      <c r="N5075" s="53" t="s">
        <v>1191</v>
      </c>
      <c r="O5075" s="27" t="str">
        <f>IFERROR(VLOOKUP(N5075,'散件迭代（不定期更新）'!C:J,8,FALSE),0)</f>
        <v>A26</v>
      </c>
      <c r="P5075" s="27" t="str">
        <f>IFERROR(VLOOKUP(N5075,'散件（更新）'!B:H,3,FALSE),0)</f>
        <v>206-1879-0120</v>
      </c>
      <c r="Q5075" s="27" t="str">
        <f>VLOOKUP(N5075,'散件（更新）'!B:H,2,FALSE)</f>
        <v>114-18790120</v>
      </c>
      <c r="R5075" s="27" t="str">
        <f>VLOOKUP(N5075,'散件（更新）'!B:H,7,FALSE)</f>
        <v>Adapter</v>
      </c>
      <c r="S5075" s="27" t="str">
        <f>VLOOKUP(N5075,'散件（更新）'!B:E,4,FALSE)</f>
        <v>https://tineco-yxzt.oss-accelerate.aliyuncs.com/product/114-18790120.jpg</v>
      </c>
      <c r="T5075" s="27" t="s">
        <v>8759</v>
      </c>
      <c r="U5075" s="28" t="str">
        <f>VLOOKUP(N5075,'散件（更新）'!B:G,6,FALSE)</f>
        <v>适配器（低配）</v>
      </c>
      <c r="V5075" s="28" t="str">
        <f>VLOOKUP(N5075,'散件（更新）'!B:I,8,FALSE)</f>
        <v>6972200191854</v>
      </c>
    </row>
    <row r="5076" spans="1:22">
      <c r="A5076" s="57">
        <v>46169</v>
      </c>
      <c r="B5076" s="53" t="s">
        <v>166</v>
      </c>
      <c r="C5076" s="27" t="str">
        <f>VLOOKUP(B5076,'大货清单（不定期按GOMS更新）'!A:H,8,0)</f>
        <v>107-20520901</v>
      </c>
      <c r="D5076" s="27" t="str">
        <f>VLOOKUP(B5076,'大货清单（不定期按GOMS更新）'!A:C,3,0)</f>
        <v>ZB2052I-01</v>
      </c>
      <c r="E5076" s="27" t="str">
        <f>VLOOKUP(B5076,'大货清单（不定期按GOMS更新）'!A:H,4,0)</f>
        <v>DE,FR,IT,NL,PL,SE,ES,BE,TR</v>
      </c>
      <c r="F5076" s="27" t="str">
        <f>VLOOKUP(B5076,'大货清单（不定期按GOMS更新）'!A:H,2,0)</f>
        <v>PURE ONE S15 Essentials</v>
      </c>
      <c r="G5076" s="28" t="str">
        <f>VLOOKUP(B5076,'大货清单（不定期按GOMS更新）'!A:I,9,FALSE)</f>
        <v>6972200199089,6974950100988,	 6972200199089</v>
      </c>
      <c r="H5076" s="27" t="str">
        <f>VLOOKUP(B5076,'大货清单（不定期按GOMS更新）'!A:H,7,0)</f>
        <v>White&amp;Black</v>
      </c>
      <c r="I5076" s="27" t="str">
        <f>VLOOKUP(B5076,'大货清单（不定期按GOMS更新）'!A:F,6,FALSE)</f>
        <v>ACTIVE</v>
      </c>
      <c r="J5076" s="27" t="str">
        <f>VLOOKUP(B5076,'大货清单（不定期按GOMS更新）'!A:K,11,FALSE)</f>
        <v>8.3</v>
      </c>
      <c r="K5076" s="27" t="str">
        <f>VLOOKUP(B5076,'大货清单（不定期按GOMS更新）'!A:N,12,FALSE)</f>
        <v>768</v>
      </c>
      <c r="L5076" s="27" t="str">
        <f>VLOOKUP(B5076,'大货清单（不定期按GOMS更新）'!A:M,13,FALSE)</f>
        <v>153</v>
      </c>
      <c r="M5076" s="27" t="str">
        <f>VLOOKUP(B5076,'大货清单（不定期按GOMS更新）'!A:N,14,FALSE)</f>
        <v>342</v>
      </c>
      <c r="N5076" s="53" t="s">
        <v>1218</v>
      </c>
      <c r="O5076" s="27">
        <f>IFERROR(VLOOKUP(N5076,'散件迭代（不定期更新）'!C:J,8,FALSE),0)</f>
        <v>0</v>
      </c>
      <c r="P5076" s="27" t="str">
        <f>IFERROR(VLOOKUP(N5076,'散件（更新）'!B:H,3,FALSE),0)</f>
        <v>206-2029-0614</v>
      </c>
      <c r="Q5076" s="27" t="str">
        <f>VLOOKUP(N5076,'散件（更新）'!B:H,2,FALSE)</f>
        <v>114-20290614</v>
      </c>
      <c r="R5076" s="27" t="str">
        <f>VLOOKUP(N5076,'散件（更新）'!B:H,7,FALSE)</f>
        <v>Repair Wheel</v>
      </c>
      <c r="S5076" s="27" t="str">
        <f>VLOOKUP(N5076,'散件（更新）'!B:E,4,FALSE)</f>
        <v>https://tineco-yxzt.oss-accelerate.aliyuncs.com/20231219/9SWRW100000_1702948048100.png</v>
      </c>
      <c r="T5076" s="27" t="s">
        <v>8759</v>
      </c>
      <c r="U5076" s="28" t="str">
        <f>VLOOKUP(N5076,'散件（更新）'!B:G,6,FALSE)</f>
        <v>小轮包胶组件（2个小轮+2个轴）</v>
      </c>
      <c r="V5076" s="28" t="str">
        <f>VLOOKUP(N5076,'散件（更新）'!B:I,8,FALSE)</f>
        <v>6972200198358</v>
      </c>
    </row>
    <row r="5077" spans="1:22">
      <c r="A5077" s="57">
        <v>46169</v>
      </c>
      <c r="B5077" s="53" t="s">
        <v>166</v>
      </c>
      <c r="C5077" s="27" t="str">
        <f>VLOOKUP(B5077,'大货清单（不定期按GOMS更新）'!A:H,8,0)</f>
        <v>107-20520901</v>
      </c>
      <c r="D5077" s="27" t="str">
        <f>VLOOKUP(B5077,'大货清单（不定期按GOMS更新）'!A:C,3,0)</f>
        <v>ZB2052I-01</v>
      </c>
      <c r="E5077" s="27" t="str">
        <f>VLOOKUP(B5077,'大货清单（不定期按GOMS更新）'!A:H,4,0)</f>
        <v>DE,FR,IT,NL,PL,SE,ES,BE,TR</v>
      </c>
      <c r="F5077" s="27" t="str">
        <f>VLOOKUP(B5077,'大货清单（不定期按GOMS更新）'!A:H,2,0)</f>
        <v>PURE ONE S15 Essentials</v>
      </c>
      <c r="G5077" s="28" t="str">
        <f>VLOOKUP(B5077,'大货清单（不定期按GOMS更新）'!A:I,9,FALSE)</f>
        <v>6972200199089,6974950100988,	 6972200199089</v>
      </c>
      <c r="H5077" s="27" t="str">
        <f>VLOOKUP(B5077,'大货清单（不定期按GOMS更新）'!A:H,7,0)</f>
        <v>White&amp;Black</v>
      </c>
      <c r="I5077" s="27" t="str">
        <f>VLOOKUP(B5077,'大货清单（不定期按GOMS更新）'!A:F,6,FALSE)</f>
        <v>ACTIVE</v>
      </c>
      <c r="J5077" s="27" t="str">
        <f>VLOOKUP(B5077,'大货清单（不定期按GOMS更新）'!A:K,11,FALSE)</f>
        <v>8.3</v>
      </c>
      <c r="K5077" s="27" t="str">
        <f>VLOOKUP(B5077,'大货清单（不定期按GOMS更新）'!A:N,12,FALSE)</f>
        <v>768</v>
      </c>
      <c r="L5077" s="27" t="str">
        <f>VLOOKUP(B5077,'大货清单（不定期按GOMS更新）'!A:M,13,FALSE)</f>
        <v>153</v>
      </c>
      <c r="M5077" s="27" t="str">
        <f>VLOOKUP(B5077,'大货清单（不定期按GOMS更新）'!A:N,14,FALSE)</f>
        <v>342</v>
      </c>
      <c r="N5077" s="53" t="s">
        <v>1228</v>
      </c>
      <c r="O5077" s="27">
        <f>IFERROR(VLOOKUP(N5077,'散件迭代（不定期更新）'!C:J,8,FALSE),0)</f>
        <v>0</v>
      </c>
      <c r="P5077" s="27" t="str">
        <f>IFERROR(VLOOKUP(N5077,'散件（更新）'!B:H,3,FALSE),0)</f>
        <v>206-1756-0204</v>
      </c>
      <c r="Q5077" s="27" t="str">
        <f>VLOOKUP(N5077,'散件（更新）'!B:H,2,FALSE)</f>
        <v>114-17560204</v>
      </c>
      <c r="R5077" s="27" t="str">
        <f>VLOOKUP(N5077,'散件（更新）'!B:H,7,FALSE)</f>
        <v>FILTER</v>
      </c>
      <c r="S5077" s="27" t="str">
        <f>VLOOKUP(N5077,'散件（更新）'!B:E,4,FALSE)</f>
        <v>https://tineco-yxzt.oss-accelerate.aliyuncs.com/product/114-17560204.jpg</v>
      </c>
      <c r="T5077" s="27" t="s">
        <v>8759</v>
      </c>
      <c r="U5077" s="28" t="str">
        <f>VLOOKUP(N5077,'散件（更新）'!B:G,6,FALSE)</f>
        <v>ZB1756 进风滤棉组件</v>
      </c>
      <c r="V5077" s="28" t="str">
        <f>VLOOKUP(N5077,'散件（更新）'!B:I,8,FALSE)</f>
        <v>6972200191182</v>
      </c>
    </row>
    <row r="5078" spans="1:22">
      <c r="A5078" s="57">
        <v>46169</v>
      </c>
      <c r="B5078" s="53" t="s">
        <v>166</v>
      </c>
      <c r="C5078" s="27" t="str">
        <f>VLOOKUP(B5078,'大货清单（不定期按GOMS更新）'!A:H,8,0)</f>
        <v>107-20520901</v>
      </c>
      <c r="D5078" s="27" t="str">
        <f>VLOOKUP(B5078,'大货清单（不定期按GOMS更新）'!A:C,3,0)</f>
        <v>ZB2052I-01</v>
      </c>
      <c r="E5078" s="27" t="str">
        <f>VLOOKUP(B5078,'大货清单（不定期按GOMS更新）'!A:H,4,0)</f>
        <v>DE,FR,IT,NL,PL,SE,ES,BE,TR</v>
      </c>
      <c r="F5078" s="27" t="str">
        <f>VLOOKUP(B5078,'大货清单（不定期按GOMS更新）'!A:H,2,0)</f>
        <v>PURE ONE S15 Essentials</v>
      </c>
      <c r="G5078" s="28" t="str">
        <f>VLOOKUP(B5078,'大货清单（不定期按GOMS更新）'!A:I,9,FALSE)</f>
        <v>6972200199089,6974950100988,	 6972200199089</v>
      </c>
      <c r="H5078" s="27" t="str">
        <f>VLOOKUP(B5078,'大货清单（不定期按GOMS更新）'!A:H,7,0)</f>
        <v>White&amp;Black</v>
      </c>
      <c r="I5078" s="27" t="str">
        <f>VLOOKUP(B5078,'大货清单（不定期按GOMS更新）'!A:F,6,FALSE)</f>
        <v>ACTIVE</v>
      </c>
      <c r="J5078" s="27" t="str">
        <f>VLOOKUP(B5078,'大货清单（不定期按GOMS更新）'!A:K,11,FALSE)</f>
        <v>8.3</v>
      </c>
      <c r="K5078" s="27" t="str">
        <f>VLOOKUP(B5078,'大货清单（不定期按GOMS更新）'!A:N,12,FALSE)</f>
        <v>768</v>
      </c>
      <c r="L5078" s="27" t="str">
        <f>VLOOKUP(B5078,'大货清单（不定期按GOMS更新）'!A:M,13,FALSE)</f>
        <v>153</v>
      </c>
      <c r="M5078" s="27" t="str">
        <f>VLOOKUP(B5078,'大货清单（不定期按GOMS更新）'!A:N,14,FALSE)</f>
        <v>342</v>
      </c>
      <c r="N5078" s="53" t="s">
        <v>252</v>
      </c>
      <c r="O5078" s="27">
        <f>IFERROR(VLOOKUP(N5078,'散件迭代（不定期更新）'!C:J,8,FALSE),0)</f>
        <v>0</v>
      </c>
      <c r="P5078" s="27" t="str">
        <f>IFERROR(VLOOKUP(N5078,'散件（更新）'!B:H,3,FALSE),0)</f>
        <v>206-1769-0233</v>
      </c>
      <c r="Q5078" s="27" t="str">
        <f>VLOOKUP(N5078,'散件（更新）'!B:H,2,FALSE)</f>
        <v>114-17690233</v>
      </c>
      <c r="R5078" s="27" t="str">
        <f>VLOOKUP(N5078,'散件（更新）'!B:H,7,FALSE)</f>
        <v>Hair cleaning tool</v>
      </c>
      <c r="S5078" s="27" t="str">
        <f>VLOOKUP(N5078,'散件（更新）'!B:E,4,FALSE)</f>
        <v>https://tineco-yxzt.oss-accelerate.aliyuncs.com/product/114-17690233.png</v>
      </c>
      <c r="T5078" s="27" t="s">
        <v>8759</v>
      </c>
      <c r="U5078" s="28" t="str">
        <f>VLOOKUP(N5078,'散件（更新）'!B:G,6,FALSE)</f>
        <v>ZB1769B 清洁刷植毛组件</v>
      </c>
      <c r="V5078" s="28" t="str">
        <f>VLOOKUP(N5078,'散件（更新）'!B:I,8,FALSE)</f>
        <v>6972200191151</v>
      </c>
    </row>
    <row r="5079" spans="1:22">
      <c r="A5079" s="57">
        <v>46169</v>
      </c>
      <c r="B5079" s="53" t="s">
        <v>166</v>
      </c>
      <c r="C5079" s="27" t="str">
        <f>VLOOKUP(B5079,'大货清单（不定期按GOMS更新）'!A:H,8,0)</f>
        <v>107-20520901</v>
      </c>
      <c r="D5079" s="27" t="str">
        <f>VLOOKUP(B5079,'大货清单（不定期按GOMS更新）'!A:C,3,0)</f>
        <v>ZB2052I-01</v>
      </c>
      <c r="E5079" s="27" t="str">
        <f>VLOOKUP(B5079,'大货清单（不定期按GOMS更新）'!A:H,4,0)</f>
        <v>DE,FR,IT,NL,PL,SE,ES,BE,TR</v>
      </c>
      <c r="F5079" s="27" t="str">
        <f>VLOOKUP(B5079,'大货清单（不定期按GOMS更新）'!A:H,2,0)</f>
        <v>PURE ONE S15 Essentials</v>
      </c>
      <c r="G5079" s="28" t="str">
        <f>VLOOKUP(B5079,'大货清单（不定期按GOMS更新）'!A:I,9,FALSE)</f>
        <v>6972200199089,6974950100988,	 6972200199089</v>
      </c>
      <c r="H5079" s="27" t="str">
        <f>VLOOKUP(B5079,'大货清单（不定期按GOMS更新）'!A:H,7,0)</f>
        <v>White&amp;Black</v>
      </c>
      <c r="I5079" s="27" t="str">
        <f>VLOOKUP(B5079,'大货清单（不定期按GOMS更新）'!A:F,6,FALSE)</f>
        <v>ACTIVE</v>
      </c>
      <c r="J5079" s="27" t="str">
        <f>VLOOKUP(B5079,'大货清单（不定期按GOMS更新）'!A:K,11,FALSE)</f>
        <v>8.3</v>
      </c>
      <c r="K5079" s="27" t="str">
        <f>VLOOKUP(B5079,'大货清单（不定期按GOMS更新）'!A:N,12,FALSE)</f>
        <v>768</v>
      </c>
      <c r="L5079" s="27" t="str">
        <f>VLOOKUP(B5079,'大货清单（不定期按GOMS更新）'!A:M,13,FALSE)</f>
        <v>153</v>
      </c>
      <c r="M5079" s="27" t="str">
        <f>VLOOKUP(B5079,'大货清单（不定期按GOMS更新）'!A:N,14,FALSE)</f>
        <v>342</v>
      </c>
      <c r="N5079" s="53" t="s">
        <v>1376</v>
      </c>
      <c r="O5079" s="27" t="str">
        <f>IFERROR(VLOOKUP(N5079,'散件迭代（不定期更新）'!C:J,8,FALSE),0)</f>
        <v>A14</v>
      </c>
      <c r="P5079" s="27" t="str">
        <f>IFERROR(VLOOKUP(N5079,'散件（更新）'!B:H,3,FALSE),0)</f>
        <v>206-1873-0214</v>
      </c>
      <c r="Q5079" s="27" t="str">
        <f>VLOOKUP(N5079,'散件（更新）'!B:H,2,FALSE)</f>
        <v>114-18730214</v>
      </c>
      <c r="R5079" s="27" t="str">
        <f>VLOOKUP(N5079,'散件（更新）'!B:H,7,FALSE)</f>
        <v>Crevice &amp; 2-In-1 Dusting Brush</v>
      </c>
      <c r="S5079" s="27" t="str">
        <f>VLOOKUP(N5079,'散件（更新）'!B:E,4,FALSE)</f>
        <v>https://tineco-yxzt.oss-accelerate.aliyuncs.com/product/114-18730214.png</v>
      </c>
      <c r="T5079" s="27" t="s">
        <v>8759</v>
      </c>
      <c r="U5079" s="28" t="str">
        <f>VLOOKUP(N5079,'散件（更新）'!B:G,6,FALSE)</f>
        <v xml:space="preserve">组合刷组件+扁吸组件 </v>
      </c>
      <c r="V5079" s="28" t="str">
        <f>VLOOKUP(N5079,'散件（更新）'!B:I,8,FALSE)</f>
        <v>6972200191489</v>
      </c>
    </row>
    <row r="5080" spans="1:22">
      <c r="A5080" s="57">
        <v>46169</v>
      </c>
      <c r="B5080" s="53" t="s">
        <v>166</v>
      </c>
      <c r="C5080" s="27" t="str">
        <f>VLOOKUP(B5080,'大货清单（不定期按GOMS更新）'!A:H,8,0)</f>
        <v>107-20520901</v>
      </c>
      <c r="D5080" s="27" t="str">
        <f>VLOOKUP(B5080,'大货清单（不定期按GOMS更新）'!A:C,3,0)</f>
        <v>ZB2052I-01</v>
      </c>
      <c r="E5080" s="27" t="str">
        <f>VLOOKUP(B5080,'大货清单（不定期按GOMS更新）'!A:H,4,0)</f>
        <v>DE,FR,IT,NL,PL,SE,ES,BE,TR</v>
      </c>
      <c r="F5080" s="27" t="str">
        <f>VLOOKUP(B5080,'大货清单（不定期按GOMS更新）'!A:H,2,0)</f>
        <v>PURE ONE S15 Essentials</v>
      </c>
      <c r="G5080" s="28" t="str">
        <f>VLOOKUP(B5080,'大货清单（不定期按GOMS更新）'!A:I,9,FALSE)</f>
        <v>6972200199089,6974950100988,	 6972200199089</v>
      </c>
      <c r="H5080" s="27" t="str">
        <f>VLOOKUP(B5080,'大货清单（不定期按GOMS更新）'!A:H,7,0)</f>
        <v>White&amp;Black</v>
      </c>
      <c r="I5080" s="27" t="str">
        <f>VLOOKUP(B5080,'大货清单（不定期按GOMS更新）'!A:F,6,FALSE)</f>
        <v>ACTIVE</v>
      </c>
      <c r="J5080" s="27" t="str">
        <f>VLOOKUP(B5080,'大货清单（不定期按GOMS更新）'!A:K,11,FALSE)</f>
        <v>8.3</v>
      </c>
      <c r="K5080" s="27" t="str">
        <f>VLOOKUP(B5080,'大货清单（不定期按GOMS更新）'!A:N,12,FALSE)</f>
        <v>768</v>
      </c>
      <c r="L5080" s="27" t="str">
        <f>VLOOKUP(B5080,'大货清单（不定期按GOMS更新）'!A:M,13,FALSE)</f>
        <v>153</v>
      </c>
      <c r="M5080" s="27" t="str">
        <f>VLOOKUP(B5080,'大货清单（不定期按GOMS更新）'!A:N,14,FALSE)</f>
        <v>342</v>
      </c>
      <c r="N5080" s="53" t="s">
        <v>1397</v>
      </c>
      <c r="O5080" s="27">
        <f>IFERROR(VLOOKUP(N5080,'散件迭代（不定期更新）'!C:J,8,FALSE),0)</f>
        <v>0</v>
      </c>
      <c r="P5080" s="27" t="str">
        <f>IFERROR(VLOOKUP(N5080,'散件（更新）'!B:H,3,FALSE),0)</f>
        <v>206-2052-0102</v>
      </c>
      <c r="Q5080" s="27" t="str">
        <f>VLOOKUP(N5080,'散件（更新）'!B:H,2,FALSE)</f>
        <v>114-20520102</v>
      </c>
      <c r="R5080" s="27" t="str">
        <f>VLOOKUP(N5080,'散件（更新）'!B:H,7,FALSE)</f>
        <v>HEPA &amp; Cover Assembly</v>
      </c>
      <c r="S5080" s="27" t="str">
        <f>VLOOKUP(N5080,'散件（更新）'!B:E,4,FALSE)</f>
        <v>https://tineco-yxzt.oss-accelerate.aliyuncs.com/product/114-20520102.jpeg</v>
      </c>
      <c r="T5080" s="27" t="s">
        <v>8759</v>
      </c>
      <c r="U5080" s="28" t="str">
        <f>VLOOKUP(N5080,'散件（更新）'!B:G,6,FALSE)</f>
        <v>HEPA组件</v>
      </c>
      <c r="V5080" s="28">
        <f>VLOOKUP(N5080,'散件（更新）'!B:I,8,FALSE)</f>
        <v>6972200199300</v>
      </c>
    </row>
    <row r="5081" spans="1:22">
      <c r="A5081" s="57">
        <v>46169</v>
      </c>
      <c r="B5081" s="53" t="s">
        <v>166</v>
      </c>
      <c r="C5081" s="27" t="str">
        <f>VLOOKUP(B5081,'大货清单（不定期按GOMS更新）'!A:H,8,0)</f>
        <v>107-20520901</v>
      </c>
      <c r="D5081" s="27" t="str">
        <f>VLOOKUP(B5081,'大货清单（不定期按GOMS更新）'!A:C,3,0)</f>
        <v>ZB2052I-01</v>
      </c>
      <c r="E5081" s="27" t="str">
        <f>VLOOKUP(B5081,'大货清单（不定期按GOMS更新）'!A:H,4,0)</f>
        <v>DE,FR,IT,NL,PL,SE,ES,BE,TR</v>
      </c>
      <c r="F5081" s="27" t="str">
        <f>VLOOKUP(B5081,'大货清单（不定期按GOMS更新）'!A:H,2,0)</f>
        <v>PURE ONE S15 Essentials</v>
      </c>
      <c r="G5081" s="28" t="str">
        <f>VLOOKUP(B5081,'大货清单（不定期按GOMS更新）'!A:I,9,FALSE)</f>
        <v>6972200199089,6974950100988,	 6972200199089</v>
      </c>
      <c r="H5081" s="27" t="str">
        <f>VLOOKUP(B5081,'大货清单（不定期按GOMS更新）'!A:H,7,0)</f>
        <v>White&amp;Black</v>
      </c>
      <c r="I5081" s="27" t="str">
        <f>VLOOKUP(B5081,'大货清单（不定期按GOMS更新）'!A:F,6,FALSE)</f>
        <v>ACTIVE</v>
      </c>
      <c r="J5081" s="27" t="str">
        <f>VLOOKUP(B5081,'大货清单（不定期按GOMS更新）'!A:K,11,FALSE)</f>
        <v>8.3</v>
      </c>
      <c r="K5081" s="27" t="str">
        <f>VLOOKUP(B5081,'大货清单（不定期按GOMS更新）'!A:N,12,FALSE)</f>
        <v>768</v>
      </c>
      <c r="L5081" s="27" t="str">
        <f>VLOOKUP(B5081,'大货清单（不定期按GOMS更新）'!A:M,13,FALSE)</f>
        <v>153</v>
      </c>
      <c r="M5081" s="27" t="str">
        <f>VLOOKUP(B5081,'大货清单（不定期按GOMS更新）'!A:N,14,FALSE)</f>
        <v>342</v>
      </c>
      <c r="N5081" s="53" t="s">
        <v>1353</v>
      </c>
      <c r="O5081" s="27" t="str">
        <f>IFERROR(VLOOKUP(N5081,'散件迭代（不定期更新）'!C:J,8,FALSE),0)</f>
        <v>A36</v>
      </c>
      <c r="P5081" s="27" t="str">
        <f>IFERROR(VLOOKUP(N5081,'散件（更新）'!B:H,3,FALSE),0)</f>
        <v>206-1965-0504</v>
      </c>
      <c r="Q5081" s="27" t="str">
        <f>VLOOKUP(N5081,'散件（更新）'!B:H,2,FALSE)</f>
        <v>114-19650504</v>
      </c>
      <c r="R5081" s="27" t="str">
        <f>VLOOKUP(N5081,'散件（更新）'!B:H,7,FALSE)</f>
        <v>Carpet Brush</v>
      </c>
      <c r="S5081" s="27" t="str">
        <f>VLOOKUP(N5081,'散件（更新）'!B:E,4,FALSE)</f>
        <v>https://tineco-yxzt.oss-accelerate.aliyuncs.com/20231219/9VSBP111400_1702948062241.png</v>
      </c>
      <c r="T5081" s="27" t="s">
        <v>8759</v>
      </c>
      <c r="U5081" s="28" t="str">
        <f>VLOOKUP(N5081,'散件（更新）'!B:G,6,FALSE)</f>
        <v>FB2116地毯刷</v>
      </c>
      <c r="V5081" s="28" t="str">
        <f>VLOOKUP(N5081,'散件（更新）'!B:I,8,FALSE)</f>
        <v>6972200198815</v>
      </c>
    </row>
    <row r="5082" spans="1:22">
      <c r="A5082" s="57">
        <v>46169</v>
      </c>
      <c r="B5082" s="53" t="s">
        <v>166</v>
      </c>
      <c r="C5082" s="27" t="str">
        <f>VLOOKUP(B5082,'大货清单（不定期按GOMS更新）'!A:H,8,0)</f>
        <v>107-20520901</v>
      </c>
      <c r="D5082" s="27" t="str">
        <f>VLOOKUP(B5082,'大货清单（不定期按GOMS更新）'!A:C,3,0)</f>
        <v>ZB2052I-01</v>
      </c>
      <c r="E5082" s="27" t="str">
        <f>VLOOKUP(B5082,'大货清单（不定期按GOMS更新）'!A:H,4,0)</f>
        <v>DE,FR,IT,NL,PL,SE,ES,BE,TR</v>
      </c>
      <c r="F5082" s="27" t="str">
        <f>VLOOKUP(B5082,'大货清单（不定期按GOMS更新）'!A:H,2,0)</f>
        <v>PURE ONE S15 Essentials</v>
      </c>
      <c r="G5082" s="28" t="str">
        <f>VLOOKUP(B5082,'大货清单（不定期按GOMS更新）'!A:I,9,FALSE)</f>
        <v>6972200199089,6974950100988,	 6972200199089</v>
      </c>
      <c r="H5082" s="27" t="str">
        <f>VLOOKUP(B5082,'大货清单（不定期按GOMS更新）'!A:H,7,0)</f>
        <v>White&amp;Black</v>
      </c>
      <c r="I5082" s="27" t="str">
        <f>VLOOKUP(B5082,'大货清单（不定期按GOMS更新）'!A:F,6,FALSE)</f>
        <v>ACTIVE</v>
      </c>
      <c r="J5082" s="27" t="str">
        <f>VLOOKUP(B5082,'大货清单（不定期按GOMS更新）'!A:K,11,FALSE)</f>
        <v>8.3</v>
      </c>
      <c r="K5082" s="27" t="str">
        <f>VLOOKUP(B5082,'大货清单（不定期按GOMS更新）'!A:N,12,FALSE)</f>
        <v>768</v>
      </c>
      <c r="L5082" s="27" t="str">
        <f>VLOOKUP(B5082,'大货清单（不定期按GOMS更新）'!A:M,13,FALSE)</f>
        <v>153</v>
      </c>
      <c r="M5082" s="27" t="str">
        <f>VLOOKUP(B5082,'大货清单（不定期按GOMS更新）'!A:N,14,FALSE)</f>
        <v>342</v>
      </c>
      <c r="N5082" s="53" t="s">
        <v>921</v>
      </c>
      <c r="O5082" s="27">
        <f>IFERROR(VLOOKUP(N5082,'散件迭代（不定期更新）'!C:J,8,FALSE),0)</f>
        <v>0</v>
      </c>
      <c r="P5082" s="27" t="str">
        <f>IFERROR(VLOOKUP(N5082,'散件（更新）'!B:H,3,FALSE),0)</f>
        <v>206-2052-0104</v>
      </c>
      <c r="Q5082" s="27" t="str">
        <f>VLOOKUP(N5082,'散件（更新）'!B:H,2,FALSE)</f>
        <v>114-20520104</v>
      </c>
      <c r="R5082" s="27" t="str">
        <f>VLOOKUP(N5082,'散件（更新）'!B:H,7,FALSE)</f>
        <v>Filter Holder</v>
      </c>
      <c r="S5082" s="27" t="str">
        <f>VLOOKUP(N5082,'散件（更新）'!B:E,4,FALSE)</f>
        <v>https://tineco-yxzt.oss-accelerate.aliyuncs.com/product/114-20520104.jpeg</v>
      </c>
      <c r="T5082" s="27" t="s">
        <v>8759</v>
      </c>
      <c r="U5082" s="28" t="str">
        <f>VLOOKUP(N5082,'散件（更新）'!B:G,6,FALSE)</f>
        <v>多锥组件</v>
      </c>
      <c r="V5082" s="28">
        <f>VLOOKUP(N5082,'散件（更新）'!B:I,8,FALSE)</f>
        <v>6972200199324</v>
      </c>
    </row>
    <row r="5083" spans="1:22">
      <c r="A5083" s="57">
        <v>46169</v>
      </c>
      <c r="B5083" s="53" t="s">
        <v>166</v>
      </c>
      <c r="C5083" s="27" t="str">
        <f>VLOOKUP(B5083,'大货清单（不定期按GOMS更新）'!A:H,8,0)</f>
        <v>107-20520901</v>
      </c>
      <c r="D5083" s="27" t="str">
        <f>VLOOKUP(B5083,'大货清单（不定期按GOMS更新）'!A:C,3,0)</f>
        <v>ZB2052I-01</v>
      </c>
      <c r="E5083" s="27" t="str">
        <f>VLOOKUP(B5083,'大货清单（不定期按GOMS更新）'!A:H,4,0)</f>
        <v>DE,FR,IT,NL,PL,SE,ES,BE,TR</v>
      </c>
      <c r="F5083" s="27" t="str">
        <f>VLOOKUP(B5083,'大货清单（不定期按GOMS更新）'!A:H,2,0)</f>
        <v>PURE ONE S15 Essentials</v>
      </c>
      <c r="G5083" s="28" t="str">
        <f>VLOOKUP(B5083,'大货清单（不定期按GOMS更新）'!A:I,9,FALSE)</f>
        <v>6972200199089,6974950100988,	 6972200199089</v>
      </c>
      <c r="H5083" s="27" t="str">
        <f>VLOOKUP(B5083,'大货清单（不定期按GOMS更新）'!A:H,7,0)</f>
        <v>White&amp;Black</v>
      </c>
      <c r="I5083" s="27" t="str">
        <f>VLOOKUP(B5083,'大货清单（不定期按GOMS更新）'!A:F,6,FALSE)</f>
        <v>ACTIVE</v>
      </c>
      <c r="J5083" s="27" t="str">
        <f>VLOOKUP(B5083,'大货清单（不定期按GOMS更新）'!A:K,11,FALSE)</f>
        <v>8.3</v>
      </c>
      <c r="K5083" s="27" t="str">
        <f>VLOOKUP(B5083,'大货清单（不定期按GOMS更新）'!A:N,12,FALSE)</f>
        <v>768</v>
      </c>
      <c r="L5083" s="27" t="str">
        <f>VLOOKUP(B5083,'大货清单（不定期按GOMS更新）'!A:M,13,FALSE)</f>
        <v>153</v>
      </c>
      <c r="M5083" s="27" t="str">
        <f>VLOOKUP(B5083,'大货清单（不定期按GOMS更新）'!A:N,14,FALSE)</f>
        <v>342</v>
      </c>
      <c r="N5083" s="53" t="s">
        <v>1363</v>
      </c>
      <c r="O5083" s="27" t="str">
        <f>IFERROR(VLOOKUP(N5083,'散件迭代（不定期更新）'!C:J,8,FALSE),0)</f>
        <v>A12</v>
      </c>
      <c r="P5083" s="27" t="str">
        <f>IFERROR(VLOOKUP(N5083,'散件（更新）'!B:H,3,FALSE),0)</f>
        <v>206-1873-0010</v>
      </c>
      <c r="Q5083" s="27" t="str">
        <f>VLOOKUP(N5083,'散件（更新）'!B:H,2,FALSE)</f>
        <v>114-18730010</v>
      </c>
      <c r="R5083" s="27" t="str">
        <f>VLOOKUP(N5083,'散件（更新）'!B:H,7,FALSE)</f>
        <v>Accessory Kit</v>
      </c>
      <c r="S5083" s="27" t="str">
        <f>VLOOKUP(N5083,'散件（更新）'!B:E,4,FALSE)</f>
        <v>https://tineco-yxzt.oss-accelerate.aliyuncs.com/product/114-18730010.jpg</v>
      </c>
      <c r="T5083" s="27" t="s">
        <v>8759</v>
      </c>
      <c r="U5083" s="28" t="str">
        <f>VLOOKUP(N5083,'散件（更新）'!B:G,6,FALSE)</f>
        <v>附件套装(家电刷组件+伸缩扁吸组件+转折管组件+伸缩软管组件)</v>
      </c>
      <c r="V5083" s="28" t="str">
        <f>VLOOKUP(N5083,'散件（更新）'!B:I,8,FALSE)</f>
        <v>6972200191519</v>
      </c>
    </row>
    <row r="5084" spans="1:22">
      <c r="A5084" s="57">
        <v>46169</v>
      </c>
      <c r="B5084" s="53" t="s">
        <v>166</v>
      </c>
      <c r="C5084" s="27" t="str">
        <f>VLOOKUP(B5084,'大货清单（不定期按GOMS更新）'!A:H,8,0)</f>
        <v>107-20520901</v>
      </c>
      <c r="D5084" s="27" t="str">
        <f>VLOOKUP(B5084,'大货清单（不定期按GOMS更新）'!A:C,3,0)</f>
        <v>ZB2052I-01</v>
      </c>
      <c r="E5084" s="27" t="str">
        <f>VLOOKUP(B5084,'大货清单（不定期按GOMS更新）'!A:H,4,0)</f>
        <v>DE,FR,IT,NL,PL,SE,ES,BE,TR</v>
      </c>
      <c r="F5084" s="27" t="str">
        <f>VLOOKUP(B5084,'大货清单（不定期按GOMS更新）'!A:H,2,0)</f>
        <v>PURE ONE S15 Essentials</v>
      </c>
      <c r="G5084" s="28" t="str">
        <f>VLOOKUP(B5084,'大货清单（不定期按GOMS更新）'!A:I,9,FALSE)</f>
        <v>6972200199089,6974950100988,	 6972200199089</v>
      </c>
      <c r="H5084" s="27" t="str">
        <f>VLOOKUP(B5084,'大货清单（不定期按GOMS更新）'!A:H,7,0)</f>
        <v>White&amp;Black</v>
      </c>
      <c r="I5084" s="27" t="str">
        <f>VLOOKUP(B5084,'大货清单（不定期按GOMS更新）'!A:F,6,FALSE)</f>
        <v>ACTIVE</v>
      </c>
      <c r="J5084" s="27" t="str">
        <f>VLOOKUP(B5084,'大货清单（不定期按GOMS更新）'!A:K,11,FALSE)</f>
        <v>8.3</v>
      </c>
      <c r="K5084" s="27" t="str">
        <f>VLOOKUP(B5084,'大货清单（不定期按GOMS更新）'!A:N,12,FALSE)</f>
        <v>768</v>
      </c>
      <c r="L5084" s="27" t="str">
        <f>VLOOKUP(B5084,'大货清单（不定期按GOMS更新）'!A:M,13,FALSE)</f>
        <v>153</v>
      </c>
      <c r="M5084" s="27" t="str">
        <f>VLOOKUP(B5084,'大货清单（不定期按GOMS更新）'!A:N,14,FALSE)</f>
        <v>342</v>
      </c>
      <c r="N5084" s="53" t="s">
        <v>1395</v>
      </c>
      <c r="O5084" s="27">
        <f>IFERROR(VLOOKUP(N5084,'散件迭代（不定期更新）'!C:J,8,FALSE),0)</f>
        <v>0</v>
      </c>
      <c r="P5084" s="27" t="str">
        <f>IFERROR(VLOOKUP(N5084,'散件（更新）'!B:H,3,FALSE),0)</f>
        <v>206-2052-0800</v>
      </c>
      <c r="Q5084" s="27" t="str">
        <f>VLOOKUP(N5084,'散件（更新）'!B:H,2,FALSE)</f>
        <v>114-20520800</v>
      </c>
      <c r="R5084" s="27" t="str">
        <f>VLOOKUP(N5084,'散件（更新）'!B:H,7,FALSE)</f>
        <v>Main Body</v>
      </c>
      <c r="S5084" s="27" t="str">
        <f>VLOOKUP(N5084,'散件（更新）'!B:E,4,FALSE)</f>
        <v>https://tineco-yxzt.oss-accelerate.aliyuncs.com/20231219/9VSMB151400_1702948068408.png</v>
      </c>
      <c r="T5084" s="27" t="s">
        <v>8759</v>
      </c>
      <c r="U5084" s="28" t="str">
        <f>VLOOKUP(N5084,'散件（更新）'!B:G,6,FALSE)</f>
        <v>主机低配LED</v>
      </c>
      <c r="V5084" s="28">
        <f>VLOOKUP(N5084,'散件（更新）'!B:I,8,FALSE)</f>
        <v>6972200199348</v>
      </c>
    </row>
    <row r="5085" spans="1:22">
      <c r="A5085" s="57">
        <v>46169</v>
      </c>
      <c r="B5085" s="53" t="s">
        <v>166</v>
      </c>
      <c r="C5085" s="27" t="str">
        <f>VLOOKUP(B5085,'大货清单（不定期按GOMS更新）'!A:H,8,0)</f>
        <v>107-20520901</v>
      </c>
      <c r="D5085" s="27" t="str">
        <f>VLOOKUP(B5085,'大货清单（不定期按GOMS更新）'!A:C,3,0)</f>
        <v>ZB2052I-01</v>
      </c>
      <c r="E5085" s="27" t="str">
        <f>VLOOKUP(B5085,'大货清单（不定期按GOMS更新）'!A:H,4,0)</f>
        <v>DE,FR,IT,NL,PL,SE,ES,BE,TR</v>
      </c>
      <c r="F5085" s="27" t="str">
        <f>VLOOKUP(B5085,'大货清单（不定期按GOMS更新）'!A:H,2,0)</f>
        <v>PURE ONE S15 Essentials</v>
      </c>
      <c r="G5085" s="28" t="str">
        <f>VLOOKUP(B5085,'大货清单（不定期按GOMS更新）'!A:I,9,FALSE)</f>
        <v>6972200199089,6974950100988,	 6972200199089</v>
      </c>
      <c r="H5085" s="27" t="str">
        <f>VLOOKUP(B5085,'大货清单（不定期按GOMS更新）'!A:H,7,0)</f>
        <v>White&amp;Black</v>
      </c>
      <c r="I5085" s="27" t="str">
        <f>VLOOKUP(B5085,'大货清单（不定期按GOMS更新）'!A:F,6,FALSE)</f>
        <v>ACTIVE</v>
      </c>
      <c r="J5085" s="27" t="str">
        <f>VLOOKUP(B5085,'大货清单（不定期按GOMS更新）'!A:K,11,FALSE)</f>
        <v>8.3</v>
      </c>
      <c r="K5085" s="27" t="str">
        <f>VLOOKUP(B5085,'大货清单（不定期按GOMS更新）'!A:N,12,FALSE)</f>
        <v>768</v>
      </c>
      <c r="L5085" s="27" t="str">
        <f>VLOOKUP(B5085,'大货清单（不定期按GOMS更新）'!A:M,13,FALSE)</f>
        <v>153</v>
      </c>
      <c r="M5085" s="27" t="str">
        <f>VLOOKUP(B5085,'大货清单（不定期按GOMS更新）'!A:N,14,FALSE)</f>
        <v>342</v>
      </c>
      <c r="N5085" s="53" t="s">
        <v>1396</v>
      </c>
      <c r="O5085" s="27">
        <f>IFERROR(VLOOKUP(N5085,'散件迭代（不定期更新）'!C:J,8,FALSE),0)</f>
        <v>0</v>
      </c>
      <c r="P5085" s="27" t="str">
        <f>IFERROR(VLOOKUP(N5085,'散件（更新）'!B:H,3,FALSE),0)</f>
        <v>206-2052-0103</v>
      </c>
      <c r="Q5085" s="27" t="str">
        <f>VLOOKUP(N5085,'散件（更新）'!B:H,2,FALSE)</f>
        <v>114-20520103</v>
      </c>
      <c r="R5085" s="27" t="str">
        <f>VLOOKUP(N5085,'散件（更新）'!B:H,7,FALSE)</f>
        <v>Charging Base</v>
      </c>
      <c r="S5085" s="27" t="str">
        <f>VLOOKUP(N5085,'散件（更新）'!B:E,4,FALSE)</f>
        <v>https://tineco-yxzt.oss-accelerate.aliyuncs.com/product/114-20520103.jpeg</v>
      </c>
      <c r="T5085" s="27" t="s">
        <v>8759</v>
      </c>
      <c r="U5085" s="28" t="str">
        <f>VLOOKUP(N5085,'散件（更新）'!B:G,6,FALSE)</f>
        <v>底座组件</v>
      </c>
      <c r="V5085" s="28">
        <f>VLOOKUP(N5085,'散件（更新）'!B:I,8,FALSE)</f>
        <v>6972200199317</v>
      </c>
    </row>
    <row r="5086" spans="1:22">
      <c r="A5086" s="57">
        <v>46169</v>
      </c>
      <c r="B5086" s="53" t="s">
        <v>166</v>
      </c>
      <c r="C5086" s="27" t="str">
        <f>VLOOKUP(B5086,'大货清单（不定期按GOMS更新）'!A:H,8,0)</f>
        <v>107-20520901</v>
      </c>
      <c r="D5086" s="27" t="str">
        <f>VLOOKUP(B5086,'大货清单（不定期按GOMS更新）'!A:C,3,0)</f>
        <v>ZB2052I-01</v>
      </c>
      <c r="E5086" s="27" t="str">
        <f>VLOOKUP(B5086,'大货清单（不定期按GOMS更新）'!A:H,4,0)</f>
        <v>DE,FR,IT,NL,PL,SE,ES,BE,TR</v>
      </c>
      <c r="F5086" s="27" t="str">
        <f>VLOOKUP(B5086,'大货清单（不定期按GOMS更新）'!A:H,2,0)</f>
        <v>PURE ONE S15 Essentials</v>
      </c>
      <c r="G5086" s="28" t="str">
        <f>VLOOKUP(B5086,'大货清单（不定期按GOMS更新）'!A:I,9,FALSE)</f>
        <v>6972200199089,6974950100988,	 6972200199089</v>
      </c>
      <c r="H5086" s="27" t="str">
        <f>VLOOKUP(B5086,'大货清单（不定期按GOMS更新）'!A:H,7,0)</f>
        <v>White&amp;Black</v>
      </c>
      <c r="I5086" s="27" t="str">
        <f>VLOOKUP(B5086,'大货清单（不定期按GOMS更新）'!A:F,6,FALSE)</f>
        <v>ACTIVE</v>
      </c>
      <c r="J5086" s="27" t="str">
        <f>VLOOKUP(B5086,'大货清单（不定期按GOMS更新）'!A:K,11,FALSE)</f>
        <v>8.3</v>
      </c>
      <c r="K5086" s="27" t="str">
        <f>VLOOKUP(B5086,'大货清单（不定期按GOMS更新）'!A:N,12,FALSE)</f>
        <v>768</v>
      </c>
      <c r="L5086" s="27" t="str">
        <f>VLOOKUP(B5086,'大货清单（不定期按GOMS更新）'!A:M,13,FALSE)</f>
        <v>153</v>
      </c>
      <c r="M5086" s="27" t="str">
        <f>VLOOKUP(B5086,'大货清单（不定期按GOMS更新）'!A:N,14,FALSE)</f>
        <v>342</v>
      </c>
      <c r="N5086" s="53" t="s">
        <v>1399</v>
      </c>
      <c r="O5086" s="27">
        <f>IFERROR(VLOOKUP(N5086,'散件迭代（不定期更新）'!C:J,8,FALSE),0)</f>
        <v>0</v>
      </c>
      <c r="P5086" s="27" t="str">
        <f>IFERROR(VLOOKUP(N5086,'散件（更新）'!B:H,3,FALSE),0)</f>
        <v>206-2052-0101</v>
      </c>
      <c r="Q5086" s="27" t="str">
        <f>VLOOKUP(N5086,'散件（更新）'!B:H,2,FALSE)</f>
        <v>114-20520101</v>
      </c>
      <c r="R5086" s="27" t="str">
        <f>VLOOKUP(N5086,'散件（更新）'!B:H,7,FALSE)</f>
        <v>Battery</v>
      </c>
      <c r="S5086" s="27" t="str">
        <f>VLOOKUP(N5086,'散件（更新）'!B:E,4,FALSE)</f>
        <v>https://tineco-yxzt.oss-accelerate.aliyuncs.com/product/114-20520101.jpeg</v>
      </c>
      <c r="T5086" s="27" t="s">
        <v>8759</v>
      </c>
      <c r="U5086" s="28" t="str">
        <f>VLOOKUP(N5086,'散件（更新）'!B:G,6,FALSE)</f>
        <v>电池黑白2500mAH</v>
      </c>
      <c r="V5086" s="28">
        <f>VLOOKUP(N5086,'散件（更新）'!B:I,8,FALSE)</f>
        <v>6972200199294</v>
      </c>
    </row>
    <row r="5087" spans="1:22">
      <c r="A5087" s="57">
        <v>46169</v>
      </c>
      <c r="B5087" s="53" t="s">
        <v>166</v>
      </c>
      <c r="C5087" s="27" t="str">
        <f>VLOOKUP(B5087,'大货清单（不定期按GOMS更新）'!A:H,8,0)</f>
        <v>107-20520901</v>
      </c>
      <c r="D5087" s="27" t="str">
        <f>VLOOKUP(B5087,'大货清单（不定期按GOMS更新）'!A:C,3,0)</f>
        <v>ZB2052I-01</v>
      </c>
      <c r="E5087" s="27" t="str">
        <f>VLOOKUP(B5087,'大货清单（不定期按GOMS更新）'!A:H,4,0)</f>
        <v>DE,FR,IT,NL,PL,SE,ES,BE,TR</v>
      </c>
      <c r="F5087" s="27" t="str">
        <f>VLOOKUP(B5087,'大货清单（不定期按GOMS更新）'!A:H,2,0)</f>
        <v>PURE ONE S15 Essentials</v>
      </c>
      <c r="G5087" s="28" t="str">
        <f>VLOOKUP(B5087,'大货清单（不定期按GOMS更新）'!A:I,9,FALSE)</f>
        <v>6972200199089,6974950100988,	 6972200199089</v>
      </c>
      <c r="H5087" s="27" t="str">
        <f>VLOOKUP(B5087,'大货清单（不定期按GOMS更新）'!A:H,7,0)</f>
        <v>White&amp;Black</v>
      </c>
      <c r="I5087" s="27" t="str">
        <f>VLOOKUP(B5087,'大货清单（不定期按GOMS更新）'!A:F,6,FALSE)</f>
        <v>ACTIVE</v>
      </c>
      <c r="J5087" s="27" t="str">
        <f>VLOOKUP(B5087,'大货清单（不定期按GOMS更新）'!A:K,11,FALSE)</f>
        <v>8.3</v>
      </c>
      <c r="K5087" s="27" t="str">
        <f>VLOOKUP(B5087,'大货清单（不定期按GOMS更新）'!A:N,12,FALSE)</f>
        <v>768</v>
      </c>
      <c r="L5087" s="27" t="str">
        <f>VLOOKUP(B5087,'大货清单（不定期按GOMS更新）'!A:M,13,FALSE)</f>
        <v>153</v>
      </c>
      <c r="M5087" s="27" t="str">
        <f>VLOOKUP(B5087,'大货清单（不定期按GOMS更新）'!A:N,14,FALSE)</f>
        <v>342</v>
      </c>
      <c r="N5087" s="53" t="s">
        <v>1390</v>
      </c>
      <c r="O5087" s="27">
        <f>IFERROR(VLOOKUP(N5087,'散件迭代（不定期更新）'!C:J,8,FALSE),0)</f>
        <v>0</v>
      </c>
      <c r="P5087" s="27" t="str">
        <f>IFERROR(VLOOKUP(N5087,'散件（更新）'!B:H,3,FALSE),0)</f>
        <v>206-1873-2333</v>
      </c>
      <c r="Q5087" s="27" t="str">
        <f>VLOOKUP(N5087,'散件（更新）'!B:H,2,FALSE)</f>
        <v>114-18732333</v>
      </c>
      <c r="R5087" s="27" t="str">
        <f>VLOOKUP(N5087,'散件（更新）'!B:H,7,FALSE)</f>
        <v>[EHA]Power brush release button + spring</v>
      </c>
      <c r="S5087" s="27" t="str">
        <f>VLOOKUP(N5087,'散件（更新）'!B:E,4,FALSE)</f>
        <v>https://tineco-yxzt.oss-accelerate.aliyuncs.com/20231219/9VSRB121100_1702948075363.png</v>
      </c>
      <c r="T5087" s="27" t="s">
        <v>8759</v>
      </c>
      <c r="U5087" s="28" t="str">
        <f>VLOOKUP(N5087,'散件（更新）'!B:G,6,FALSE)</f>
        <v>释放按钮+弹簧组件（散件专用）</v>
      </c>
      <c r="V5087" s="28" t="str">
        <f>VLOOKUP(N5087,'散件（更新）'!B:I,8,FALSE)</f>
        <v>6972200197429</v>
      </c>
    </row>
    <row r="5088" spans="1:22">
      <c r="A5088" s="57">
        <v>46169</v>
      </c>
      <c r="B5088" s="53" t="s">
        <v>166</v>
      </c>
      <c r="C5088" s="27" t="str">
        <f>VLOOKUP(B5088,'大货清单（不定期按GOMS更新）'!A:H,8,0)</f>
        <v>107-20520901</v>
      </c>
      <c r="D5088" s="27" t="str">
        <f>VLOOKUP(B5088,'大货清单（不定期按GOMS更新）'!A:C,3,0)</f>
        <v>ZB2052I-01</v>
      </c>
      <c r="E5088" s="27" t="str">
        <f>VLOOKUP(B5088,'大货清单（不定期按GOMS更新）'!A:H,4,0)</f>
        <v>DE,FR,IT,NL,PL,SE,ES,BE,TR</v>
      </c>
      <c r="F5088" s="27" t="str">
        <f>VLOOKUP(B5088,'大货清单（不定期按GOMS更新）'!A:H,2,0)</f>
        <v>PURE ONE S15 Essentials</v>
      </c>
      <c r="G5088" s="28" t="str">
        <f>VLOOKUP(B5088,'大货清单（不定期按GOMS更新）'!A:I,9,FALSE)</f>
        <v>6972200199089,6974950100988,	 6972200199089</v>
      </c>
      <c r="H5088" s="27" t="str">
        <f>VLOOKUP(B5088,'大货清单（不定期按GOMS更新）'!A:H,7,0)</f>
        <v>White&amp;Black</v>
      </c>
      <c r="I5088" s="27" t="str">
        <f>VLOOKUP(B5088,'大货清单（不定期按GOMS更新）'!A:F,6,FALSE)</f>
        <v>ACTIVE</v>
      </c>
      <c r="J5088" s="27" t="str">
        <f>VLOOKUP(B5088,'大货清单（不定期按GOMS更新）'!A:K,11,FALSE)</f>
        <v>8.3</v>
      </c>
      <c r="K5088" s="27" t="str">
        <f>VLOOKUP(B5088,'大货清单（不定期按GOMS更新）'!A:N,12,FALSE)</f>
        <v>768</v>
      </c>
      <c r="L5088" s="27" t="str">
        <f>VLOOKUP(B5088,'大货清单（不定期按GOMS更新）'!A:M,13,FALSE)</f>
        <v>153</v>
      </c>
      <c r="M5088" s="27" t="str">
        <f>VLOOKUP(B5088,'大货清单（不定期按GOMS更新）'!A:N,14,FALSE)</f>
        <v>342</v>
      </c>
      <c r="N5088" s="53" t="s">
        <v>338</v>
      </c>
      <c r="O5088" s="27" t="str">
        <f>IFERROR(VLOOKUP(N5088,'散件迭代（不定期更新）'!C:J,8,FALSE),0)</f>
        <v>A42</v>
      </c>
      <c r="P5088" s="27" t="str">
        <f>IFERROR(VLOOKUP(N5088,'散件（更新）'!B:H,3,FALSE),0)</f>
        <v>206-1873-0209</v>
      </c>
      <c r="Q5088" s="27" t="str">
        <f>VLOOKUP(N5088,'散件（更新）'!B:H,2,FALSE)</f>
        <v>114-18730209</v>
      </c>
      <c r="R5088" s="27" t="str">
        <f>VLOOKUP(N5088,'散件（更新）'!B:H,7,FALSE)</f>
        <v>Crevice Tool</v>
      </c>
      <c r="S5088" s="27" t="str">
        <f>VLOOKUP(N5088,'散件（更新）'!B:E,4,FALSE)</f>
        <v>https://tineco-yxzt.oss-accelerate.aliyuncs.com/product/114-18730209.png</v>
      </c>
      <c r="T5088" s="27" t="s">
        <v>8759</v>
      </c>
      <c r="U5088" s="28" t="str">
        <f>VLOOKUP(N5088,'散件（更新）'!B:G,6,FALSE)</f>
        <v>扁吸组件</v>
      </c>
      <c r="V5088" s="28" t="str">
        <f>VLOOKUP(N5088,'散件（更新）'!B:I,8,FALSE)</f>
        <v>6972200191496</v>
      </c>
    </row>
    <row r="5089" spans="1:22">
      <c r="A5089" s="57">
        <v>46169</v>
      </c>
      <c r="B5089" s="53" t="s">
        <v>166</v>
      </c>
      <c r="C5089" s="27" t="str">
        <f>VLOOKUP(B5089,'大货清单（不定期按GOMS更新）'!A:H,8,0)</f>
        <v>107-20520901</v>
      </c>
      <c r="D5089" s="27" t="str">
        <f>VLOOKUP(B5089,'大货清单（不定期按GOMS更新）'!A:C,3,0)</f>
        <v>ZB2052I-01</v>
      </c>
      <c r="E5089" s="27" t="str">
        <f>VLOOKUP(B5089,'大货清单（不定期按GOMS更新）'!A:H,4,0)</f>
        <v>DE,FR,IT,NL,PL,SE,ES,BE,TR</v>
      </c>
      <c r="F5089" s="27" t="str">
        <f>VLOOKUP(B5089,'大货清单（不定期按GOMS更新）'!A:H,2,0)</f>
        <v>PURE ONE S15 Essentials</v>
      </c>
      <c r="G5089" s="28" t="str">
        <f>VLOOKUP(B5089,'大货清单（不定期按GOMS更新）'!A:I,9,FALSE)</f>
        <v>6972200199089,6974950100988,	 6972200199089</v>
      </c>
      <c r="H5089" s="27" t="str">
        <f>VLOOKUP(B5089,'大货清单（不定期按GOMS更新）'!A:H,7,0)</f>
        <v>White&amp;Black</v>
      </c>
      <c r="I5089" s="27" t="str">
        <f>VLOOKUP(B5089,'大货清单（不定期按GOMS更新）'!A:F,6,FALSE)</f>
        <v>ACTIVE</v>
      </c>
      <c r="J5089" s="27" t="str">
        <f>VLOOKUP(B5089,'大货清单（不定期按GOMS更新）'!A:K,11,FALSE)</f>
        <v>8.3</v>
      </c>
      <c r="K5089" s="27" t="str">
        <f>VLOOKUP(B5089,'大货清单（不定期按GOMS更新）'!A:N,12,FALSE)</f>
        <v>768</v>
      </c>
      <c r="L5089" s="27" t="str">
        <f>VLOOKUP(B5089,'大货清单（不定期按GOMS更新）'!A:M,13,FALSE)</f>
        <v>153</v>
      </c>
      <c r="M5089" s="27" t="str">
        <f>VLOOKUP(B5089,'大货清单（不定期按GOMS更新）'!A:N,14,FALSE)</f>
        <v>342</v>
      </c>
      <c r="N5089" s="53" t="s">
        <v>1362</v>
      </c>
      <c r="O5089" s="27">
        <f>IFERROR(VLOOKUP(N5089,'散件迭代（不定期更新）'!C:J,8,FALSE),0)</f>
        <v>0</v>
      </c>
      <c r="P5089" s="27" t="str">
        <f>IFERROR(VLOOKUP(N5089,'散件（更新）'!B:H,3,FALSE),0)</f>
        <v>206-1965-0502</v>
      </c>
      <c r="Q5089" s="27" t="str">
        <f>VLOOKUP(N5089,'散件（更新）'!B:H,2,FALSE)</f>
        <v>114-19650502</v>
      </c>
      <c r="R5089" s="27" t="str">
        <f>VLOOKUP(N5089,'散件（更新）'!B:H,7,FALSE)</f>
        <v>Tube Assembly</v>
      </c>
      <c r="S5089" s="27" t="str">
        <f>VLOOKUP(N5089,'散件（更新）'!B:E,4,FALSE)</f>
        <v>https://tineco-yxzt.oss-accelerate.aliyuncs.com/product/114-19650502.jpeg</v>
      </c>
      <c r="T5089" s="27" t="s">
        <v>8759</v>
      </c>
      <c r="U5089" s="28" t="str">
        <f>VLOOKUP(N5089,'散件（更新）'!B:G,6,FALSE)</f>
        <v>双节管3pin</v>
      </c>
      <c r="V5089" s="28" t="str">
        <f>VLOOKUP(N5089,'散件（更新）'!B:I,8,FALSE)</f>
        <v>6972200198792</v>
      </c>
    </row>
    <row r="5090" spans="1:22">
      <c r="A5090" s="57">
        <v>46169</v>
      </c>
      <c r="B5090" s="53" t="s">
        <v>169</v>
      </c>
      <c r="C5090" s="27" t="str">
        <f>VLOOKUP(B5090,'大货清单（不定期按GOMS更新）'!A:H,8,0)</f>
        <v>107-20521102</v>
      </c>
      <c r="D5090" s="27" t="str">
        <f>VLOOKUP(B5090,'大货清单（不定期按GOMS更新）'!A:C,3,0)</f>
        <v>ZB2052K-02</v>
      </c>
      <c r="E5090" s="27" t="str">
        <f>VLOOKUP(B5090,'大货清单（不定期按GOMS更新）'!A:H,4,0)</f>
        <v>DE,NL,PL,SE,IT,BE,FR,ZA,CL,MN,PE</v>
      </c>
      <c r="F5090" s="27" t="str">
        <f>VLOOKUP(B5090,'大货清单（不定期按GOMS更新）'!A:H,2,0)</f>
        <v>PURE ONE S15 PRO</v>
      </c>
      <c r="G5090" s="28" t="str">
        <f>VLOOKUP(B5090,'大货清单（不定期按GOMS更新）'!A:I,9,FALSE)</f>
        <v>6972200199362,	 6972200199362</v>
      </c>
      <c r="H5090" s="27" t="str">
        <f>VLOOKUP(B5090,'大货清单（不定期按GOMS更新）'!A:H,7,0)</f>
        <v>White&amp;Black</v>
      </c>
      <c r="I5090" s="27" t="str">
        <f>VLOOKUP(B5090,'大货清单（不定期按GOMS更新）'!A:F,6,FALSE)</f>
        <v>ACTIVE</v>
      </c>
      <c r="J5090" s="27" t="str">
        <f>VLOOKUP(B5090,'大货清单（不定期按GOMS更新）'!A:K,11,FALSE)</f>
        <v>8.7</v>
      </c>
      <c r="K5090" s="27" t="str">
        <f>VLOOKUP(B5090,'大货清单（不定期按GOMS更新）'!A:N,12,FALSE)</f>
        <v>768</v>
      </c>
      <c r="L5090" s="27" t="str">
        <f>VLOOKUP(B5090,'大货清单（不定期按GOMS更新）'!A:M,13,FALSE)</f>
        <v>153</v>
      </c>
      <c r="M5090" s="27" t="str">
        <f>VLOOKUP(B5090,'大货清单（不定期按GOMS更新）'!A:N,14,FALSE)</f>
        <v>342</v>
      </c>
      <c r="N5090" s="53" t="s">
        <v>1191</v>
      </c>
      <c r="O5090" s="27" t="str">
        <f>IFERROR(VLOOKUP(N5090,'散件迭代（不定期更新）'!C:J,8,FALSE),0)</f>
        <v>A26</v>
      </c>
      <c r="P5090" s="27" t="str">
        <f>IFERROR(VLOOKUP(N5090,'散件（更新）'!B:H,3,FALSE),0)</f>
        <v>206-1879-0120</v>
      </c>
      <c r="Q5090" s="27" t="str">
        <f>VLOOKUP(N5090,'散件（更新）'!B:H,2,FALSE)</f>
        <v>114-18790120</v>
      </c>
      <c r="R5090" s="27" t="str">
        <f>VLOOKUP(N5090,'散件（更新）'!B:H,7,FALSE)</f>
        <v>Adapter</v>
      </c>
      <c r="S5090" s="27" t="str">
        <f>VLOOKUP(N5090,'散件（更新）'!B:E,4,FALSE)</f>
        <v>https://tineco-yxzt.oss-accelerate.aliyuncs.com/product/114-18790120.jpg</v>
      </c>
      <c r="T5090" s="27" t="s">
        <v>8759</v>
      </c>
      <c r="U5090" s="28" t="str">
        <f>VLOOKUP(N5090,'散件（更新）'!B:G,6,FALSE)</f>
        <v>适配器（低配）</v>
      </c>
      <c r="V5090" s="28" t="str">
        <f>VLOOKUP(N5090,'散件（更新）'!B:I,8,FALSE)</f>
        <v>6972200191854</v>
      </c>
    </row>
    <row r="5091" spans="1:22">
      <c r="A5091" s="57">
        <v>46169</v>
      </c>
      <c r="B5091" s="53" t="s">
        <v>169</v>
      </c>
      <c r="C5091" s="27" t="str">
        <f>VLOOKUP(B5091,'大货清单（不定期按GOMS更新）'!A:H,8,0)</f>
        <v>107-20521102</v>
      </c>
      <c r="D5091" s="27" t="str">
        <f>VLOOKUP(B5091,'大货清单（不定期按GOMS更新）'!A:C,3,0)</f>
        <v>ZB2052K-02</v>
      </c>
      <c r="E5091" s="27" t="str">
        <f>VLOOKUP(B5091,'大货清单（不定期按GOMS更新）'!A:H,4,0)</f>
        <v>DE,NL,PL,SE,IT,BE,FR,ZA,CL,MN,PE</v>
      </c>
      <c r="F5091" s="27" t="str">
        <f>VLOOKUP(B5091,'大货清单（不定期按GOMS更新）'!A:H,2,0)</f>
        <v>PURE ONE S15 PRO</v>
      </c>
      <c r="G5091" s="28" t="str">
        <f>VLOOKUP(B5091,'大货清单（不定期按GOMS更新）'!A:I,9,FALSE)</f>
        <v>6972200199362,	 6972200199362</v>
      </c>
      <c r="H5091" s="27" t="str">
        <f>VLOOKUP(B5091,'大货清单（不定期按GOMS更新）'!A:H,7,0)</f>
        <v>White&amp;Black</v>
      </c>
      <c r="I5091" s="27" t="str">
        <f>VLOOKUP(B5091,'大货清单（不定期按GOMS更新）'!A:F,6,FALSE)</f>
        <v>ACTIVE</v>
      </c>
      <c r="J5091" s="27" t="str">
        <f>VLOOKUP(B5091,'大货清单（不定期按GOMS更新）'!A:K,11,FALSE)</f>
        <v>8.7</v>
      </c>
      <c r="K5091" s="27" t="str">
        <f>VLOOKUP(B5091,'大货清单（不定期按GOMS更新）'!A:N,12,FALSE)</f>
        <v>768</v>
      </c>
      <c r="L5091" s="27" t="str">
        <f>VLOOKUP(B5091,'大货清单（不定期按GOMS更新）'!A:M,13,FALSE)</f>
        <v>153</v>
      </c>
      <c r="M5091" s="27" t="str">
        <f>VLOOKUP(B5091,'大货清单（不定期按GOMS更新）'!A:N,14,FALSE)</f>
        <v>342</v>
      </c>
      <c r="N5091" s="53" t="s">
        <v>1218</v>
      </c>
      <c r="O5091" s="27">
        <f>IFERROR(VLOOKUP(N5091,'散件迭代（不定期更新）'!C:J,8,FALSE),0)</f>
        <v>0</v>
      </c>
      <c r="P5091" s="27" t="str">
        <f>IFERROR(VLOOKUP(N5091,'散件（更新）'!B:H,3,FALSE),0)</f>
        <v>206-2029-0614</v>
      </c>
      <c r="Q5091" s="27" t="str">
        <f>VLOOKUP(N5091,'散件（更新）'!B:H,2,FALSE)</f>
        <v>114-20290614</v>
      </c>
      <c r="R5091" s="27" t="str">
        <f>VLOOKUP(N5091,'散件（更新）'!B:H,7,FALSE)</f>
        <v>Repair Wheel</v>
      </c>
      <c r="S5091" s="27" t="str">
        <f>VLOOKUP(N5091,'散件（更新）'!B:E,4,FALSE)</f>
        <v>https://tineco-yxzt.oss-accelerate.aliyuncs.com/20231219/9SWRW100000_1702948048100.png</v>
      </c>
      <c r="T5091" s="27" t="s">
        <v>8759</v>
      </c>
      <c r="U5091" s="28" t="str">
        <f>VLOOKUP(N5091,'散件（更新）'!B:G,6,FALSE)</f>
        <v>小轮包胶组件（2个小轮+2个轴）</v>
      </c>
      <c r="V5091" s="28" t="str">
        <f>VLOOKUP(N5091,'散件（更新）'!B:I,8,FALSE)</f>
        <v>6972200198358</v>
      </c>
    </row>
    <row r="5092" spans="1:22">
      <c r="A5092" s="57">
        <v>46169</v>
      </c>
      <c r="B5092" s="53" t="s">
        <v>169</v>
      </c>
      <c r="C5092" s="27" t="str">
        <f>VLOOKUP(B5092,'大货清单（不定期按GOMS更新）'!A:H,8,0)</f>
        <v>107-20521102</v>
      </c>
      <c r="D5092" s="27" t="str">
        <f>VLOOKUP(B5092,'大货清单（不定期按GOMS更新）'!A:C,3,0)</f>
        <v>ZB2052K-02</v>
      </c>
      <c r="E5092" s="27" t="str">
        <f>VLOOKUP(B5092,'大货清单（不定期按GOMS更新）'!A:H,4,0)</f>
        <v>DE,NL,PL,SE,IT,BE,FR,ZA,CL,MN,PE</v>
      </c>
      <c r="F5092" s="27" t="str">
        <f>VLOOKUP(B5092,'大货清单（不定期按GOMS更新）'!A:H,2,0)</f>
        <v>PURE ONE S15 PRO</v>
      </c>
      <c r="G5092" s="28" t="str">
        <f>VLOOKUP(B5092,'大货清单（不定期按GOMS更新）'!A:I,9,FALSE)</f>
        <v>6972200199362,	 6972200199362</v>
      </c>
      <c r="H5092" s="27" t="str">
        <f>VLOOKUP(B5092,'大货清单（不定期按GOMS更新）'!A:H,7,0)</f>
        <v>White&amp;Black</v>
      </c>
      <c r="I5092" s="27" t="str">
        <f>VLOOKUP(B5092,'大货清单（不定期按GOMS更新）'!A:F,6,FALSE)</f>
        <v>ACTIVE</v>
      </c>
      <c r="J5092" s="27" t="str">
        <f>VLOOKUP(B5092,'大货清单（不定期按GOMS更新）'!A:K,11,FALSE)</f>
        <v>8.7</v>
      </c>
      <c r="K5092" s="27" t="str">
        <f>VLOOKUP(B5092,'大货清单（不定期按GOMS更新）'!A:N,12,FALSE)</f>
        <v>768</v>
      </c>
      <c r="L5092" s="27" t="str">
        <f>VLOOKUP(B5092,'大货清单（不定期按GOMS更新）'!A:M,13,FALSE)</f>
        <v>153</v>
      </c>
      <c r="M5092" s="27" t="str">
        <f>VLOOKUP(B5092,'大货清单（不定期按GOMS更新）'!A:N,14,FALSE)</f>
        <v>342</v>
      </c>
      <c r="N5092" s="53" t="s">
        <v>1228</v>
      </c>
      <c r="O5092" s="27">
        <f>IFERROR(VLOOKUP(N5092,'散件迭代（不定期更新）'!C:J,8,FALSE),0)</f>
        <v>0</v>
      </c>
      <c r="P5092" s="27" t="str">
        <f>IFERROR(VLOOKUP(N5092,'散件（更新）'!B:H,3,FALSE),0)</f>
        <v>206-1756-0204</v>
      </c>
      <c r="Q5092" s="27" t="str">
        <f>VLOOKUP(N5092,'散件（更新）'!B:H,2,FALSE)</f>
        <v>114-17560204</v>
      </c>
      <c r="R5092" s="27" t="str">
        <f>VLOOKUP(N5092,'散件（更新）'!B:H,7,FALSE)</f>
        <v>FILTER</v>
      </c>
      <c r="S5092" s="27" t="str">
        <f>VLOOKUP(N5092,'散件（更新）'!B:E,4,FALSE)</f>
        <v>https://tineco-yxzt.oss-accelerate.aliyuncs.com/product/114-17560204.jpg</v>
      </c>
      <c r="T5092" s="27" t="s">
        <v>8759</v>
      </c>
      <c r="U5092" s="28" t="str">
        <f>VLOOKUP(N5092,'散件（更新）'!B:G,6,FALSE)</f>
        <v>ZB1756 进风滤棉组件</v>
      </c>
      <c r="V5092" s="28" t="str">
        <f>VLOOKUP(N5092,'散件（更新）'!B:I,8,FALSE)</f>
        <v>6972200191182</v>
      </c>
    </row>
    <row r="5093" spans="1:22">
      <c r="A5093" s="57">
        <v>46169</v>
      </c>
      <c r="B5093" s="53" t="s">
        <v>169</v>
      </c>
      <c r="C5093" s="27" t="str">
        <f>VLOOKUP(B5093,'大货清单（不定期按GOMS更新）'!A:H,8,0)</f>
        <v>107-20521102</v>
      </c>
      <c r="D5093" s="27" t="str">
        <f>VLOOKUP(B5093,'大货清单（不定期按GOMS更新）'!A:C,3,0)</f>
        <v>ZB2052K-02</v>
      </c>
      <c r="E5093" s="27" t="str">
        <f>VLOOKUP(B5093,'大货清单（不定期按GOMS更新）'!A:H,4,0)</f>
        <v>DE,NL,PL,SE,IT,BE,FR,ZA,CL,MN,PE</v>
      </c>
      <c r="F5093" s="27" t="str">
        <f>VLOOKUP(B5093,'大货清单（不定期按GOMS更新）'!A:H,2,0)</f>
        <v>PURE ONE S15 PRO</v>
      </c>
      <c r="G5093" s="28" t="str">
        <f>VLOOKUP(B5093,'大货清单（不定期按GOMS更新）'!A:I,9,FALSE)</f>
        <v>6972200199362,	 6972200199362</v>
      </c>
      <c r="H5093" s="27" t="str">
        <f>VLOOKUP(B5093,'大货清单（不定期按GOMS更新）'!A:H,7,0)</f>
        <v>White&amp;Black</v>
      </c>
      <c r="I5093" s="27" t="str">
        <f>VLOOKUP(B5093,'大货清单（不定期按GOMS更新）'!A:F,6,FALSE)</f>
        <v>ACTIVE</v>
      </c>
      <c r="J5093" s="27" t="str">
        <f>VLOOKUP(B5093,'大货清单（不定期按GOMS更新）'!A:K,11,FALSE)</f>
        <v>8.7</v>
      </c>
      <c r="K5093" s="27" t="str">
        <f>VLOOKUP(B5093,'大货清单（不定期按GOMS更新）'!A:N,12,FALSE)</f>
        <v>768</v>
      </c>
      <c r="L5093" s="27" t="str">
        <f>VLOOKUP(B5093,'大货清单（不定期按GOMS更新）'!A:M,13,FALSE)</f>
        <v>153</v>
      </c>
      <c r="M5093" s="27" t="str">
        <f>VLOOKUP(B5093,'大货清单（不定期按GOMS更新）'!A:N,14,FALSE)</f>
        <v>342</v>
      </c>
      <c r="N5093" s="53" t="s">
        <v>252</v>
      </c>
      <c r="O5093" s="27">
        <f>IFERROR(VLOOKUP(N5093,'散件迭代（不定期更新）'!C:J,8,FALSE),0)</f>
        <v>0</v>
      </c>
      <c r="P5093" s="27" t="str">
        <f>IFERROR(VLOOKUP(N5093,'散件（更新）'!B:H,3,FALSE),0)</f>
        <v>206-1769-0233</v>
      </c>
      <c r="Q5093" s="27" t="str">
        <f>VLOOKUP(N5093,'散件（更新）'!B:H,2,FALSE)</f>
        <v>114-17690233</v>
      </c>
      <c r="R5093" s="27" t="str">
        <f>VLOOKUP(N5093,'散件（更新）'!B:H,7,FALSE)</f>
        <v>Hair cleaning tool</v>
      </c>
      <c r="S5093" s="27" t="str">
        <f>VLOOKUP(N5093,'散件（更新）'!B:E,4,FALSE)</f>
        <v>https://tineco-yxzt.oss-accelerate.aliyuncs.com/product/114-17690233.png</v>
      </c>
      <c r="T5093" s="27" t="s">
        <v>8759</v>
      </c>
      <c r="U5093" s="28" t="str">
        <f>VLOOKUP(N5093,'散件（更新）'!B:G,6,FALSE)</f>
        <v>ZB1769B 清洁刷植毛组件</v>
      </c>
      <c r="V5093" s="28" t="str">
        <f>VLOOKUP(N5093,'散件（更新）'!B:I,8,FALSE)</f>
        <v>6972200191151</v>
      </c>
    </row>
    <row r="5094" spans="1:22">
      <c r="A5094" s="57">
        <v>46169</v>
      </c>
      <c r="B5094" s="53" t="s">
        <v>169</v>
      </c>
      <c r="C5094" s="27" t="str">
        <f>VLOOKUP(B5094,'大货清单（不定期按GOMS更新）'!A:H,8,0)</f>
        <v>107-20521102</v>
      </c>
      <c r="D5094" s="27" t="str">
        <f>VLOOKUP(B5094,'大货清单（不定期按GOMS更新）'!A:C,3,0)</f>
        <v>ZB2052K-02</v>
      </c>
      <c r="E5094" s="27" t="str">
        <f>VLOOKUP(B5094,'大货清单（不定期按GOMS更新）'!A:H,4,0)</f>
        <v>DE,NL,PL,SE,IT,BE,FR,ZA,CL,MN,PE</v>
      </c>
      <c r="F5094" s="27" t="str">
        <f>VLOOKUP(B5094,'大货清单（不定期按GOMS更新）'!A:H,2,0)</f>
        <v>PURE ONE S15 PRO</v>
      </c>
      <c r="G5094" s="28" t="str">
        <f>VLOOKUP(B5094,'大货清单（不定期按GOMS更新）'!A:I,9,FALSE)</f>
        <v>6972200199362,	 6972200199362</v>
      </c>
      <c r="H5094" s="27" t="str">
        <f>VLOOKUP(B5094,'大货清单（不定期按GOMS更新）'!A:H,7,0)</f>
        <v>White&amp;Black</v>
      </c>
      <c r="I5094" s="27" t="str">
        <f>VLOOKUP(B5094,'大货清单（不定期按GOMS更新）'!A:F,6,FALSE)</f>
        <v>ACTIVE</v>
      </c>
      <c r="J5094" s="27" t="str">
        <f>VLOOKUP(B5094,'大货清单（不定期按GOMS更新）'!A:K,11,FALSE)</f>
        <v>8.7</v>
      </c>
      <c r="K5094" s="27" t="str">
        <f>VLOOKUP(B5094,'大货清单（不定期按GOMS更新）'!A:N,12,FALSE)</f>
        <v>768</v>
      </c>
      <c r="L5094" s="27" t="str">
        <f>VLOOKUP(B5094,'大货清单（不定期按GOMS更新）'!A:M,13,FALSE)</f>
        <v>153</v>
      </c>
      <c r="M5094" s="27" t="str">
        <f>VLOOKUP(B5094,'大货清单（不定期按GOMS更新）'!A:N,14,FALSE)</f>
        <v>342</v>
      </c>
      <c r="N5094" s="53" t="s">
        <v>1376</v>
      </c>
      <c r="O5094" s="27" t="str">
        <f>IFERROR(VLOOKUP(N5094,'散件迭代（不定期更新）'!C:J,8,FALSE),0)</f>
        <v>A14</v>
      </c>
      <c r="P5094" s="27" t="str">
        <f>IFERROR(VLOOKUP(N5094,'散件（更新）'!B:H,3,FALSE),0)</f>
        <v>206-1873-0214</v>
      </c>
      <c r="Q5094" s="27" t="str">
        <f>VLOOKUP(N5094,'散件（更新）'!B:H,2,FALSE)</f>
        <v>114-18730214</v>
      </c>
      <c r="R5094" s="27" t="str">
        <f>VLOOKUP(N5094,'散件（更新）'!B:H,7,FALSE)</f>
        <v>Crevice &amp; 2-In-1 Dusting Brush</v>
      </c>
      <c r="S5094" s="27" t="str">
        <f>VLOOKUP(N5094,'散件（更新）'!B:E,4,FALSE)</f>
        <v>https://tineco-yxzt.oss-accelerate.aliyuncs.com/product/114-18730214.png</v>
      </c>
      <c r="T5094" s="27" t="s">
        <v>8759</v>
      </c>
      <c r="U5094" s="28" t="str">
        <f>VLOOKUP(N5094,'散件（更新）'!B:G,6,FALSE)</f>
        <v xml:space="preserve">组合刷组件+扁吸组件 </v>
      </c>
      <c r="V5094" s="28" t="str">
        <f>VLOOKUP(N5094,'散件（更新）'!B:I,8,FALSE)</f>
        <v>6972200191489</v>
      </c>
    </row>
    <row r="5095" spans="1:22">
      <c r="A5095" s="57">
        <v>46169</v>
      </c>
      <c r="B5095" s="53" t="s">
        <v>169</v>
      </c>
      <c r="C5095" s="27" t="str">
        <f>VLOOKUP(B5095,'大货清单（不定期按GOMS更新）'!A:H,8,0)</f>
        <v>107-20521102</v>
      </c>
      <c r="D5095" s="27" t="str">
        <f>VLOOKUP(B5095,'大货清单（不定期按GOMS更新）'!A:C,3,0)</f>
        <v>ZB2052K-02</v>
      </c>
      <c r="E5095" s="27" t="str">
        <f>VLOOKUP(B5095,'大货清单（不定期按GOMS更新）'!A:H,4,0)</f>
        <v>DE,NL,PL,SE,IT,BE,FR,ZA,CL,MN,PE</v>
      </c>
      <c r="F5095" s="27" t="str">
        <f>VLOOKUP(B5095,'大货清单（不定期按GOMS更新）'!A:H,2,0)</f>
        <v>PURE ONE S15 PRO</v>
      </c>
      <c r="G5095" s="28" t="str">
        <f>VLOOKUP(B5095,'大货清单（不定期按GOMS更新）'!A:I,9,FALSE)</f>
        <v>6972200199362,	 6972200199362</v>
      </c>
      <c r="H5095" s="27" t="str">
        <f>VLOOKUP(B5095,'大货清单（不定期按GOMS更新）'!A:H,7,0)</f>
        <v>White&amp;Black</v>
      </c>
      <c r="I5095" s="27" t="str">
        <f>VLOOKUP(B5095,'大货清单（不定期按GOMS更新）'!A:F,6,FALSE)</f>
        <v>ACTIVE</v>
      </c>
      <c r="J5095" s="27" t="str">
        <f>VLOOKUP(B5095,'大货清单（不定期按GOMS更新）'!A:K,11,FALSE)</f>
        <v>8.7</v>
      </c>
      <c r="K5095" s="27" t="str">
        <f>VLOOKUP(B5095,'大货清单（不定期按GOMS更新）'!A:N,12,FALSE)</f>
        <v>768</v>
      </c>
      <c r="L5095" s="27" t="str">
        <f>VLOOKUP(B5095,'大货清单（不定期按GOMS更新）'!A:M,13,FALSE)</f>
        <v>153</v>
      </c>
      <c r="M5095" s="27" t="str">
        <f>VLOOKUP(B5095,'大货清单（不定期按GOMS更新）'!A:N,14,FALSE)</f>
        <v>342</v>
      </c>
      <c r="N5095" s="53" t="s">
        <v>1397</v>
      </c>
      <c r="O5095" s="27">
        <f>IFERROR(VLOOKUP(N5095,'散件迭代（不定期更新）'!C:J,8,FALSE),0)</f>
        <v>0</v>
      </c>
      <c r="P5095" s="27" t="str">
        <f>IFERROR(VLOOKUP(N5095,'散件（更新）'!B:H,3,FALSE),0)</f>
        <v>206-2052-0102</v>
      </c>
      <c r="Q5095" s="27" t="str">
        <f>VLOOKUP(N5095,'散件（更新）'!B:H,2,FALSE)</f>
        <v>114-20520102</v>
      </c>
      <c r="R5095" s="27" t="str">
        <f>VLOOKUP(N5095,'散件（更新）'!B:H,7,FALSE)</f>
        <v>HEPA &amp; Cover Assembly</v>
      </c>
      <c r="S5095" s="27" t="str">
        <f>VLOOKUP(N5095,'散件（更新）'!B:E,4,FALSE)</f>
        <v>https://tineco-yxzt.oss-accelerate.aliyuncs.com/product/114-20520102.jpeg</v>
      </c>
      <c r="T5095" s="27" t="s">
        <v>8759</v>
      </c>
      <c r="U5095" s="28" t="str">
        <f>VLOOKUP(N5095,'散件（更新）'!B:G,6,FALSE)</f>
        <v>HEPA组件</v>
      </c>
      <c r="V5095" s="28">
        <f>VLOOKUP(N5095,'散件（更新）'!B:I,8,FALSE)</f>
        <v>6972200199300</v>
      </c>
    </row>
    <row r="5096" spans="1:22">
      <c r="A5096" s="57">
        <v>46169</v>
      </c>
      <c r="B5096" s="53" t="s">
        <v>169</v>
      </c>
      <c r="C5096" s="27" t="str">
        <f>VLOOKUP(B5096,'大货清单（不定期按GOMS更新）'!A:H,8,0)</f>
        <v>107-20521102</v>
      </c>
      <c r="D5096" s="27" t="str">
        <f>VLOOKUP(B5096,'大货清单（不定期按GOMS更新）'!A:C,3,0)</f>
        <v>ZB2052K-02</v>
      </c>
      <c r="E5096" s="27" t="str">
        <f>VLOOKUP(B5096,'大货清单（不定期按GOMS更新）'!A:H,4,0)</f>
        <v>DE,NL,PL,SE,IT,BE,FR,ZA,CL,MN,PE</v>
      </c>
      <c r="F5096" s="27" t="str">
        <f>VLOOKUP(B5096,'大货清单（不定期按GOMS更新）'!A:H,2,0)</f>
        <v>PURE ONE S15 PRO</v>
      </c>
      <c r="G5096" s="28" t="str">
        <f>VLOOKUP(B5096,'大货清单（不定期按GOMS更新）'!A:I,9,FALSE)</f>
        <v>6972200199362,	 6972200199362</v>
      </c>
      <c r="H5096" s="27" t="str">
        <f>VLOOKUP(B5096,'大货清单（不定期按GOMS更新）'!A:H,7,0)</f>
        <v>White&amp;Black</v>
      </c>
      <c r="I5096" s="27" t="str">
        <f>VLOOKUP(B5096,'大货清单（不定期按GOMS更新）'!A:F,6,FALSE)</f>
        <v>ACTIVE</v>
      </c>
      <c r="J5096" s="27" t="str">
        <f>VLOOKUP(B5096,'大货清单（不定期按GOMS更新）'!A:K,11,FALSE)</f>
        <v>8.7</v>
      </c>
      <c r="K5096" s="27" t="str">
        <f>VLOOKUP(B5096,'大货清单（不定期按GOMS更新）'!A:N,12,FALSE)</f>
        <v>768</v>
      </c>
      <c r="L5096" s="27" t="str">
        <f>VLOOKUP(B5096,'大货清单（不定期按GOMS更新）'!A:M,13,FALSE)</f>
        <v>153</v>
      </c>
      <c r="M5096" s="27" t="str">
        <f>VLOOKUP(B5096,'大货清单（不定期按GOMS更新）'!A:N,14,FALSE)</f>
        <v>342</v>
      </c>
      <c r="N5096" s="53" t="s">
        <v>1361</v>
      </c>
      <c r="O5096" s="27">
        <f>IFERROR(VLOOKUP(N5096,'散件迭代（不定期更新）'!C:J,8,FALSE),0)</f>
        <v>0</v>
      </c>
      <c r="P5096" s="27" t="str">
        <f>IFERROR(VLOOKUP(N5096,'散件（更新）'!B:H,3,FALSE),0)</f>
        <v>206-1965-0506</v>
      </c>
      <c r="Q5096" s="27" t="str">
        <f>VLOOKUP(N5096,'散件（更新）'!B:H,2,FALSE)</f>
        <v>114-19650506</v>
      </c>
      <c r="R5096" s="27" t="str">
        <f>VLOOKUP(N5096,'散件（更新）'!B:H,7,FALSE)</f>
        <v>Mini Power Brush</v>
      </c>
      <c r="S5096" s="27" t="str">
        <f>VLOOKUP(N5096,'散件（更新）'!B:E,4,FALSE)</f>
        <v>https://tineco-yxzt.oss-accelerate.aliyuncs.com/20231219/9VSBM110000_1702948061711.png</v>
      </c>
      <c r="T5096" s="27" t="s">
        <v>8759</v>
      </c>
      <c r="U5096" s="28" t="str">
        <f>VLOOKUP(N5096,'散件（更新）'!B:G,6,FALSE)</f>
        <v>FB1965小电动（3pin）</v>
      </c>
      <c r="V5096" s="28" t="str">
        <f>VLOOKUP(N5096,'散件（更新）'!B:I,8,FALSE)</f>
        <v>6972200198945</v>
      </c>
    </row>
    <row r="5097" spans="1:22">
      <c r="A5097" s="57">
        <v>46169</v>
      </c>
      <c r="B5097" s="53" t="s">
        <v>169</v>
      </c>
      <c r="C5097" s="27" t="str">
        <f>VLOOKUP(B5097,'大货清单（不定期按GOMS更新）'!A:H,8,0)</f>
        <v>107-20521102</v>
      </c>
      <c r="D5097" s="27" t="str">
        <f>VLOOKUP(B5097,'大货清单（不定期按GOMS更新）'!A:C,3,0)</f>
        <v>ZB2052K-02</v>
      </c>
      <c r="E5097" s="27" t="str">
        <f>VLOOKUP(B5097,'大货清单（不定期按GOMS更新）'!A:H,4,0)</f>
        <v>DE,NL,PL,SE,IT,BE,FR,ZA,CL,MN,PE</v>
      </c>
      <c r="F5097" s="27" t="str">
        <f>VLOOKUP(B5097,'大货清单（不定期按GOMS更新）'!A:H,2,0)</f>
        <v>PURE ONE S15 PRO</v>
      </c>
      <c r="G5097" s="28" t="str">
        <f>VLOOKUP(B5097,'大货清单（不定期按GOMS更新）'!A:I,9,FALSE)</f>
        <v>6972200199362,	 6972200199362</v>
      </c>
      <c r="H5097" s="27" t="str">
        <f>VLOOKUP(B5097,'大货清单（不定期按GOMS更新）'!A:H,7,0)</f>
        <v>White&amp;Black</v>
      </c>
      <c r="I5097" s="27" t="str">
        <f>VLOOKUP(B5097,'大货清单（不定期按GOMS更新）'!A:F,6,FALSE)</f>
        <v>ACTIVE</v>
      </c>
      <c r="J5097" s="27" t="str">
        <f>VLOOKUP(B5097,'大货清单（不定期按GOMS更新）'!A:K,11,FALSE)</f>
        <v>8.7</v>
      </c>
      <c r="K5097" s="27" t="str">
        <f>VLOOKUP(B5097,'大货清单（不定期按GOMS更新）'!A:N,12,FALSE)</f>
        <v>768</v>
      </c>
      <c r="L5097" s="27" t="str">
        <f>VLOOKUP(B5097,'大货清单（不定期按GOMS更新）'!A:M,13,FALSE)</f>
        <v>153</v>
      </c>
      <c r="M5097" s="27" t="str">
        <f>VLOOKUP(B5097,'大货清单（不定期按GOMS更新）'!A:N,14,FALSE)</f>
        <v>342</v>
      </c>
      <c r="N5097" s="53" t="s">
        <v>1352</v>
      </c>
      <c r="O5097" s="27">
        <f>IFERROR(VLOOKUP(N5097,'散件迭代（不定期更新）'!C:J,8,FALSE),0)</f>
        <v>0</v>
      </c>
      <c r="P5097" s="27" t="str">
        <f>IFERROR(VLOOKUP(N5097,'散件（更新）'!B:H,3,FALSE),0)</f>
        <v>206-1965-0503</v>
      </c>
      <c r="Q5097" s="27" t="str">
        <f>VLOOKUP(N5097,'散件（更新）'!B:H,2,FALSE)</f>
        <v>114-19650503</v>
      </c>
      <c r="R5097" s="27" t="str">
        <f>VLOOKUP(N5097,'散件（更新）'!B:H,7,FALSE)</f>
        <v>Carpet Brush</v>
      </c>
      <c r="S5097" s="27" t="str">
        <f>VLOOKUP(N5097,'散件（更新）'!B:E,4,FALSE)</f>
        <v>https://tineco-yxzt.oss-accelerate.aliyuncs.com/20240327/S11DUALditanshua_1711507124269.jpg</v>
      </c>
      <c r="T5097" s="27" t="s">
        <v>8759</v>
      </c>
      <c r="U5097" s="28" t="str">
        <f>VLOOKUP(N5097,'散件（更新）'!B:G,6,FALSE)</f>
        <v>FB2118地毯刷</v>
      </c>
      <c r="V5097" s="28" t="str">
        <f>VLOOKUP(N5097,'散件（更新）'!B:I,8,FALSE)</f>
        <v>6972200198808</v>
      </c>
    </row>
    <row r="5098" spans="1:22">
      <c r="A5098" s="57">
        <v>46169</v>
      </c>
      <c r="B5098" s="53" t="s">
        <v>169</v>
      </c>
      <c r="C5098" s="27" t="str">
        <f>VLOOKUP(B5098,'大货清单（不定期按GOMS更新）'!A:H,8,0)</f>
        <v>107-20521102</v>
      </c>
      <c r="D5098" s="27" t="str">
        <f>VLOOKUP(B5098,'大货清单（不定期按GOMS更新）'!A:C,3,0)</f>
        <v>ZB2052K-02</v>
      </c>
      <c r="E5098" s="27" t="str">
        <f>VLOOKUP(B5098,'大货清单（不定期按GOMS更新）'!A:H,4,0)</f>
        <v>DE,NL,PL,SE,IT,BE,FR,ZA,CL,MN,PE</v>
      </c>
      <c r="F5098" s="27" t="str">
        <f>VLOOKUP(B5098,'大货清单（不定期按GOMS更新）'!A:H,2,0)</f>
        <v>PURE ONE S15 PRO</v>
      </c>
      <c r="G5098" s="28" t="str">
        <f>VLOOKUP(B5098,'大货清单（不定期按GOMS更新）'!A:I,9,FALSE)</f>
        <v>6972200199362,	 6972200199362</v>
      </c>
      <c r="H5098" s="27" t="str">
        <f>VLOOKUP(B5098,'大货清单（不定期按GOMS更新）'!A:H,7,0)</f>
        <v>White&amp;Black</v>
      </c>
      <c r="I5098" s="27" t="str">
        <f>VLOOKUP(B5098,'大货清单（不定期按GOMS更新）'!A:F,6,FALSE)</f>
        <v>ACTIVE</v>
      </c>
      <c r="J5098" s="27" t="str">
        <f>VLOOKUP(B5098,'大货清单（不定期按GOMS更新）'!A:K,11,FALSE)</f>
        <v>8.7</v>
      </c>
      <c r="K5098" s="27" t="str">
        <f>VLOOKUP(B5098,'大货清单（不定期按GOMS更新）'!A:N,12,FALSE)</f>
        <v>768</v>
      </c>
      <c r="L5098" s="27" t="str">
        <f>VLOOKUP(B5098,'大货清单（不定期按GOMS更新）'!A:M,13,FALSE)</f>
        <v>153</v>
      </c>
      <c r="M5098" s="27" t="str">
        <f>VLOOKUP(B5098,'大货清单（不定期按GOMS更新）'!A:N,14,FALSE)</f>
        <v>342</v>
      </c>
      <c r="N5098" s="53" t="s">
        <v>921</v>
      </c>
      <c r="O5098" s="27">
        <f>IFERROR(VLOOKUP(N5098,'散件迭代（不定期更新）'!C:J,8,FALSE),0)</f>
        <v>0</v>
      </c>
      <c r="P5098" s="27" t="str">
        <f>IFERROR(VLOOKUP(N5098,'散件（更新）'!B:H,3,FALSE),0)</f>
        <v>206-2052-0104</v>
      </c>
      <c r="Q5098" s="27" t="str">
        <f>VLOOKUP(N5098,'散件（更新）'!B:H,2,FALSE)</f>
        <v>114-20520104</v>
      </c>
      <c r="R5098" s="27" t="str">
        <f>VLOOKUP(N5098,'散件（更新）'!B:H,7,FALSE)</f>
        <v>Filter Holder</v>
      </c>
      <c r="S5098" s="27" t="str">
        <f>VLOOKUP(N5098,'散件（更新）'!B:E,4,FALSE)</f>
        <v>https://tineco-yxzt.oss-accelerate.aliyuncs.com/product/114-20520104.jpeg</v>
      </c>
      <c r="T5098" s="27" t="s">
        <v>8759</v>
      </c>
      <c r="U5098" s="28" t="str">
        <f>VLOOKUP(N5098,'散件（更新）'!B:G,6,FALSE)</f>
        <v>多锥组件</v>
      </c>
      <c r="V5098" s="28">
        <f>VLOOKUP(N5098,'散件（更新）'!B:I,8,FALSE)</f>
        <v>6972200199324</v>
      </c>
    </row>
    <row r="5099" spans="1:22">
      <c r="A5099" s="57">
        <v>46169</v>
      </c>
      <c r="B5099" s="53" t="s">
        <v>169</v>
      </c>
      <c r="C5099" s="27" t="str">
        <f>VLOOKUP(B5099,'大货清单（不定期按GOMS更新）'!A:H,8,0)</f>
        <v>107-20521102</v>
      </c>
      <c r="D5099" s="27" t="str">
        <f>VLOOKUP(B5099,'大货清单（不定期按GOMS更新）'!A:C,3,0)</f>
        <v>ZB2052K-02</v>
      </c>
      <c r="E5099" s="27" t="str">
        <f>VLOOKUP(B5099,'大货清单（不定期按GOMS更新）'!A:H,4,0)</f>
        <v>DE,NL,PL,SE,IT,BE,FR,ZA,CL,MN,PE</v>
      </c>
      <c r="F5099" s="27" t="str">
        <f>VLOOKUP(B5099,'大货清单（不定期按GOMS更新）'!A:H,2,0)</f>
        <v>PURE ONE S15 PRO</v>
      </c>
      <c r="G5099" s="28" t="str">
        <f>VLOOKUP(B5099,'大货清单（不定期按GOMS更新）'!A:I,9,FALSE)</f>
        <v>6972200199362,	 6972200199362</v>
      </c>
      <c r="H5099" s="27" t="str">
        <f>VLOOKUP(B5099,'大货清单（不定期按GOMS更新）'!A:H,7,0)</f>
        <v>White&amp;Black</v>
      </c>
      <c r="I5099" s="27" t="str">
        <f>VLOOKUP(B5099,'大货清单（不定期按GOMS更新）'!A:F,6,FALSE)</f>
        <v>ACTIVE</v>
      </c>
      <c r="J5099" s="27" t="str">
        <f>VLOOKUP(B5099,'大货清单（不定期按GOMS更新）'!A:K,11,FALSE)</f>
        <v>8.7</v>
      </c>
      <c r="K5099" s="27" t="str">
        <f>VLOOKUP(B5099,'大货清单（不定期按GOMS更新）'!A:N,12,FALSE)</f>
        <v>768</v>
      </c>
      <c r="L5099" s="27" t="str">
        <f>VLOOKUP(B5099,'大货清单（不定期按GOMS更新）'!A:M,13,FALSE)</f>
        <v>153</v>
      </c>
      <c r="M5099" s="27" t="str">
        <f>VLOOKUP(B5099,'大货清单（不定期按GOMS更新）'!A:N,14,FALSE)</f>
        <v>342</v>
      </c>
      <c r="N5099" s="53" t="s">
        <v>1363</v>
      </c>
      <c r="O5099" s="27" t="str">
        <f>IFERROR(VLOOKUP(N5099,'散件迭代（不定期更新）'!C:J,8,FALSE),0)</f>
        <v>A12</v>
      </c>
      <c r="P5099" s="27" t="str">
        <f>IFERROR(VLOOKUP(N5099,'散件（更新）'!B:H,3,FALSE),0)</f>
        <v>206-1873-0010</v>
      </c>
      <c r="Q5099" s="27" t="str">
        <f>VLOOKUP(N5099,'散件（更新）'!B:H,2,FALSE)</f>
        <v>114-18730010</v>
      </c>
      <c r="R5099" s="27" t="str">
        <f>VLOOKUP(N5099,'散件（更新）'!B:H,7,FALSE)</f>
        <v>Accessory Kit</v>
      </c>
      <c r="S5099" s="27" t="str">
        <f>VLOOKUP(N5099,'散件（更新）'!B:E,4,FALSE)</f>
        <v>https://tineco-yxzt.oss-accelerate.aliyuncs.com/product/114-18730010.jpg</v>
      </c>
      <c r="T5099" s="27" t="s">
        <v>8759</v>
      </c>
      <c r="U5099" s="28" t="str">
        <f>VLOOKUP(N5099,'散件（更新）'!B:G,6,FALSE)</f>
        <v>附件套装(家电刷组件+伸缩扁吸组件+转折管组件+伸缩软管组件)</v>
      </c>
      <c r="V5099" s="28" t="str">
        <f>VLOOKUP(N5099,'散件（更新）'!B:I,8,FALSE)</f>
        <v>6972200191519</v>
      </c>
    </row>
    <row r="5100" spans="1:22">
      <c r="A5100" s="57">
        <v>46169</v>
      </c>
      <c r="B5100" s="53" t="s">
        <v>169</v>
      </c>
      <c r="C5100" s="27" t="str">
        <f>VLOOKUP(B5100,'大货清单（不定期按GOMS更新）'!A:H,8,0)</f>
        <v>107-20521102</v>
      </c>
      <c r="D5100" s="27" t="str">
        <f>VLOOKUP(B5100,'大货清单（不定期按GOMS更新）'!A:C,3,0)</f>
        <v>ZB2052K-02</v>
      </c>
      <c r="E5100" s="27" t="str">
        <f>VLOOKUP(B5100,'大货清单（不定期按GOMS更新）'!A:H,4,0)</f>
        <v>DE,NL,PL,SE,IT,BE,FR,ZA,CL,MN,PE</v>
      </c>
      <c r="F5100" s="27" t="str">
        <f>VLOOKUP(B5100,'大货清单（不定期按GOMS更新）'!A:H,2,0)</f>
        <v>PURE ONE S15 PRO</v>
      </c>
      <c r="G5100" s="28" t="str">
        <f>VLOOKUP(B5100,'大货清单（不定期按GOMS更新）'!A:I,9,FALSE)</f>
        <v>6972200199362,	 6972200199362</v>
      </c>
      <c r="H5100" s="27" t="str">
        <f>VLOOKUP(B5100,'大货清单（不定期按GOMS更新）'!A:H,7,0)</f>
        <v>White&amp;Black</v>
      </c>
      <c r="I5100" s="27" t="str">
        <f>VLOOKUP(B5100,'大货清单（不定期按GOMS更新）'!A:F,6,FALSE)</f>
        <v>ACTIVE</v>
      </c>
      <c r="J5100" s="27" t="str">
        <f>VLOOKUP(B5100,'大货清单（不定期按GOMS更新）'!A:K,11,FALSE)</f>
        <v>8.7</v>
      </c>
      <c r="K5100" s="27" t="str">
        <f>VLOOKUP(B5100,'大货清单（不定期按GOMS更新）'!A:N,12,FALSE)</f>
        <v>768</v>
      </c>
      <c r="L5100" s="27" t="str">
        <f>VLOOKUP(B5100,'大货清单（不定期按GOMS更新）'!A:M,13,FALSE)</f>
        <v>153</v>
      </c>
      <c r="M5100" s="27" t="str">
        <f>VLOOKUP(B5100,'大货清单（不定期按GOMS更新）'!A:N,14,FALSE)</f>
        <v>342</v>
      </c>
      <c r="N5100" s="53" t="s">
        <v>5044</v>
      </c>
      <c r="O5100" s="27">
        <f>IFERROR(VLOOKUP(N5100,'散件迭代（不定期更新）'!C:J,8,FALSE),0)</f>
        <v>0</v>
      </c>
      <c r="P5100" s="27" t="str">
        <f>IFERROR(VLOOKUP(N5100,'散件（更新）'!B:H,3,FALSE),0)</f>
        <v>206-2052-0700</v>
      </c>
      <c r="Q5100" s="27" t="str">
        <f>VLOOKUP(N5100,'散件（更新）'!B:H,2,FALSE)</f>
        <v>114-20520700</v>
      </c>
      <c r="R5100" s="27" t="str">
        <f>VLOOKUP(N5100,'散件（更新）'!B:H,7,FALSE)</f>
        <v>Main Body</v>
      </c>
      <c r="S5100" s="27" t="str">
        <f>VLOOKUP(N5100,'散件（更新）'!B:E,4,FALSE)</f>
        <v>https://tineco-yxzt.oss-accelerate.aliyuncs.com/20231219/9VSMB151300_1702948068332.png</v>
      </c>
      <c r="T5100" s="27" t="s">
        <v>8759</v>
      </c>
      <c r="U5100" s="28" t="str">
        <f>VLOOKUP(N5100,'散件（更新）'!B:G,6,FALSE)</f>
        <v>主机黑白LCD</v>
      </c>
      <c r="V5100" s="28">
        <f>VLOOKUP(N5100,'散件（更新）'!B:I,8,FALSE)</f>
        <v>6972200199331</v>
      </c>
    </row>
    <row r="5101" spans="1:22">
      <c r="A5101" s="57">
        <v>46169</v>
      </c>
      <c r="B5101" s="53" t="s">
        <v>169</v>
      </c>
      <c r="C5101" s="27" t="str">
        <f>VLOOKUP(B5101,'大货清单（不定期按GOMS更新）'!A:H,8,0)</f>
        <v>107-20521102</v>
      </c>
      <c r="D5101" s="27" t="str">
        <f>VLOOKUP(B5101,'大货清单（不定期按GOMS更新）'!A:C,3,0)</f>
        <v>ZB2052K-02</v>
      </c>
      <c r="E5101" s="27" t="str">
        <f>VLOOKUP(B5101,'大货清单（不定期按GOMS更新）'!A:H,4,0)</f>
        <v>DE,NL,PL,SE,IT,BE,FR,ZA,CL,MN,PE</v>
      </c>
      <c r="F5101" s="27" t="str">
        <f>VLOOKUP(B5101,'大货清单（不定期按GOMS更新）'!A:H,2,0)</f>
        <v>PURE ONE S15 PRO</v>
      </c>
      <c r="G5101" s="28" t="str">
        <f>VLOOKUP(B5101,'大货清单（不定期按GOMS更新）'!A:I,9,FALSE)</f>
        <v>6972200199362,	 6972200199362</v>
      </c>
      <c r="H5101" s="27" t="str">
        <f>VLOOKUP(B5101,'大货清单（不定期按GOMS更新）'!A:H,7,0)</f>
        <v>White&amp;Black</v>
      </c>
      <c r="I5101" s="27" t="str">
        <f>VLOOKUP(B5101,'大货清单（不定期按GOMS更新）'!A:F,6,FALSE)</f>
        <v>ACTIVE</v>
      </c>
      <c r="J5101" s="27" t="str">
        <f>VLOOKUP(B5101,'大货清单（不定期按GOMS更新）'!A:K,11,FALSE)</f>
        <v>8.7</v>
      </c>
      <c r="K5101" s="27" t="str">
        <f>VLOOKUP(B5101,'大货清单（不定期按GOMS更新）'!A:N,12,FALSE)</f>
        <v>768</v>
      </c>
      <c r="L5101" s="27" t="str">
        <f>VLOOKUP(B5101,'大货清单（不定期按GOMS更新）'!A:M,13,FALSE)</f>
        <v>153</v>
      </c>
      <c r="M5101" s="27" t="str">
        <f>VLOOKUP(B5101,'大货清单（不定期按GOMS更新）'!A:N,14,FALSE)</f>
        <v>342</v>
      </c>
      <c r="N5101" s="53" t="s">
        <v>1396</v>
      </c>
      <c r="O5101" s="27">
        <f>IFERROR(VLOOKUP(N5101,'散件迭代（不定期更新）'!C:J,8,FALSE),0)</f>
        <v>0</v>
      </c>
      <c r="P5101" s="27" t="str">
        <f>IFERROR(VLOOKUP(N5101,'散件（更新）'!B:H,3,FALSE),0)</f>
        <v>206-2052-0103</v>
      </c>
      <c r="Q5101" s="27" t="str">
        <f>VLOOKUP(N5101,'散件（更新）'!B:H,2,FALSE)</f>
        <v>114-20520103</v>
      </c>
      <c r="R5101" s="27" t="str">
        <f>VLOOKUP(N5101,'散件（更新）'!B:H,7,FALSE)</f>
        <v>Charging Base</v>
      </c>
      <c r="S5101" s="27" t="str">
        <f>VLOOKUP(N5101,'散件（更新）'!B:E,4,FALSE)</f>
        <v>https://tineco-yxzt.oss-accelerate.aliyuncs.com/product/114-20520103.jpeg</v>
      </c>
      <c r="T5101" s="27" t="s">
        <v>8759</v>
      </c>
      <c r="U5101" s="28" t="str">
        <f>VLOOKUP(N5101,'散件（更新）'!B:G,6,FALSE)</f>
        <v>底座组件</v>
      </c>
      <c r="V5101" s="28">
        <f>VLOOKUP(N5101,'散件（更新）'!B:I,8,FALSE)</f>
        <v>6972200199317</v>
      </c>
    </row>
    <row r="5102" spans="1:22">
      <c r="A5102" s="57">
        <v>46169</v>
      </c>
      <c r="B5102" s="53" t="s">
        <v>169</v>
      </c>
      <c r="C5102" s="27" t="str">
        <f>VLOOKUP(B5102,'大货清单（不定期按GOMS更新）'!A:H,8,0)</f>
        <v>107-20521102</v>
      </c>
      <c r="D5102" s="27" t="str">
        <f>VLOOKUP(B5102,'大货清单（不定期按GOMS更新）'!A:C,3,0)</f>
        <v>ZB2052K-02</v>
      </c>
      <c r="E5102" s="27" t="str">
        <f>VLOOKUP(B5102,'大货清单（不定期按GOMS更新）'!A:H,4,0)</f>
        <v>DE,NL,PL,SE,IT,BE,FR,ZA,CL,MN,PE</v>
      </c>
      <c r="F5102" s="27" t="str">
        <f>VLOOKUP(B5102,'大货清单（不定期按GOMS更新）'!A:H,2,0)</f>
        <v>PURE ONE S15 PRO</v>
      </c>
      <c r="G5102" s="28" t="str">
        <f>VLOOKUP(B5102,'大货清单（不定期按GOMS更新）'!A:I,9,FALSE)</f>
        <v>6972200199362,	 6972200199362</v>
      </c>
      <c r="H5102" s="27" t="str">
        <f>VLOOKUP(B5102,'大货清单（不定期按GOMS更新）'!A:H,7,0)</f>
        <v>White&amp;Black</v>
      </c>
      <c r="I5102" s="27" t="str">
        <f>VLOOKUP(B5102,'大货清单（不定期按GOMS更新）'!A:F,6,FALSE)</f>
        <v>ACTIVE</v>
      </c>
      <c r="J5102" s="27" t="str">
        <f>VLOOKUP(B5102,'大货清单（不定期按GOMS更新）'!A:K,11,FALSE)</f>
        <v>8.7</v>
      </c>
      <c r="K5102" s="27" t="str">
        <f>VLOOKUP(B5102,'大货清单（不定期按GOMS更新）'!A:N,12,FALSE)</f>
        <v>768</v>
      </c>
      <c r="L5102" s="27" t="str">
        <f>VLOOKUP(B5102,'大货清单（不定期按GOMS更新）'!A:M,13,FALSE)</f>
        <v>153</v>
      </c>
      <c r="M5102" s="27" t="str">
        <f>VLOOKUP(B5102,'大货清单（不定期按GOMS更新）'!A:N,14,FALSE)</f>
        <v>342</v>
      </c>
      <c r="N5102" s="53" t="s">
        <v>1399</v>
      </c>
      <c r="O5102" s="27">
        <f>IFERROR(VLOOKUP(N5102,'散件迭代（不定期更新）'!C:J,8,FALSE),0)</f>
        <v>0</v>
      </c>
      <c r="P5102" s="27" t="str">
        <f>IFERROR(VLOOKUP(N5102,'散件（更新）'!B:H,3,FALSE),0)</f>
        <v>206-2052-0101</v>
      </c>
      <c r="Q5102" s="27" t="str">
        <f>VLOOKUP(N5102,'散件（更新）'!B:H,2,FALSE)</f>
        <v>114-20520101</v>
      </c>
      <c r="R5102" s="27" t="str">
        <f>VLOOKUP(N5102,'散件（更新）'!B:H,7,FALSE)</f>
        <v>Battery</v>
      </c>
      <c r="S5102" s="27" t="str">
        <f>VLOOKUP(N5102,'散件（更新）'!B:E,4,FALSE)</f>
        <v>https://tineco-yxzt.oss-accelerate.aliyuncs.com/product/114-20520101.jpeg</v>
      </c>
      <c r="T5102" s="27" t="s">
        <v>8759</v>
      </c>
      <c r="U5102" s="28" t="str">
        <f>VLOOKUP(N5102,'散件（更新）'!B:G,6,FALSE)</f>
        <v>电池黑白2500mAH</v>
      </c>
      <c r="V5102" s="28">
        <f>VLOOKUP(N5102,'散件（更新）'!B:I,8,FALSE)</f>
        <v>6972200199294</v>
      </c>
    </row>
    <row r="5103" spans="1:22">
      <c r="A5103" s="57">
        <v>46169</v>
      </c>
      <c r="B5103" s="53" t="s">
        <v>169</v>
      </c>
      <c r="C5103" s="27" t="str">
        <f>VLOOKUP(B5103,'大货清单（不定期按GOMS更新）'!A:H,8,0)</f>
        <v>107-20521102</v>
      </c>
      <c r="D5103" s="27" t="str">
        <f>VLOOKUP(B5103,'大货清单（不定期按GOMS更新）'!A:C,3,0)</f>
        <v>ZB2052K-02</v>
      </c>
      <c r="E5103" s="27" t="str">
        <f>VLOOKUP(B5103,'大货清单（不定期按GOMS更新）'!A:H,4,0)</f>
        <v>DE,NL,PL,SE,IT,BE,FR,ZA,CL,MN,PE</v>
      </c>
      <c r="F5103" s="27" t="str">
        <f>VLOOKUP(B5103,'大货清单（不定期按GOMS更新）'!A:H,2,0)</f>
        <v>PURE ONE S15 PRO</v>
      </c>
      <c r="G5103" s="28" t="str">
        <f>VLOOKUP(B5103,'大货清单（不定期按GOMS更新）'!A:I,9,FALSE)</f>
        <v>6972200199362,	 6972200199362</v>
      </c>
      <c r="H5103" s="27" t="str">
        <f>VLOOKUP(B5103,'大货清单（不定期按GOMS更新）'!A:H,7,0)</f>
        <v>White&amp;Black</v>
      </c>
      <c r="I5103" s="27" t="str">
        <f>VLOOKUP(B5103,'大货清单（不定期按GOMS更新）'!A:F,6,FALSE)</f>
        <v>ACTIVE</v>
      </c>
      <c r="J5103" s="27" t="str">
        <f>VLOOKUP(B5103,'大货清单（不定期按GOMS更新）'!A:K,11,FALSE)</f>
        <v>8.7</v>
      </c>
      <c r="K5103" s="27" t="str">
        <f>VLOOKUP(B5103,'大货清单（不定期按GOMS更新）'!A:N,12,FALSE)</f>
        <v>768</v>
      </c>
      <c r="L5103" s="27" t="str">
        <f>VLOOKUP(B5103,'大货清单（不定期按GOMS更新）'!A:M,13,FALSE)</f>
        <v>153</v>
      </c>
      <c r="M5103" s="27" t="str">
        <f>VLOOKUP(B5103,'大货清单（不定期按GOMS更新）'!A:N,14,FALSE)</f>
        <v>342</v>
      </c>
      <c r="N5103" s="53" t="s">
        <v>1390</v>
      </c>
      <c r="O5103" s="27">
        <f>IFERROR(VLOOKUP(N5103,'散件迭代（不定期更新）'!C:J,8,FALSE),0)</f>
        <v>0</v>
      </c>
      <c r="P5103" s="27" t="str">
        <f>IFERROR(VLOOKUP(N5103,'散件（更新）'!B:H,3,FALSE),0)</f>
        <v>206-1873-2333</v>
      </c>
      <c r="Q5103" s="27" t="str">
        <f>VLOOKUP(N5103,'散件（更新）'!B:H,2,FALSE)</f>
        <v>114-18732333</v>
      </c>
      <c r="R5103" s="27" t="str">
        <f>VLOOKUP(N5103,'散件（更新）'!B:H,7,FALSE)</f>
        <v>[EHA]Power brush release button + spring</v>
      </c>
      <c r="S5103" s="27" t="str">
        <f>VLOOKUP(N5103,'散件（更新）'!B:E,4,FALSE)</f>
        <v>https://tineco-yxzt.oss-accelerate.aliyuncs.com/20231219/9VSRB121100_1702948075363.png</v>
      </c>
      <c r="T5103" s="27" t="s">
        <v>8759</v>
      </c>
      <c r="U5103" s="28" t="str">
        <f>VLOOKUP(N5103,'散件（更新）'!B:G,6,FALSE)</f>
        <v>释放按钮+弹簧组件（散件专用）</v>
      </c>
      <c r="V5103" s="28" t="str">
        <f>VLOOKUP(N5103,'散件（更新）'!B:I,8,FALSE)</f>
        <v>6972200197429</v>
      </c>
    </row>
    <row r="5104" spans="1:22">
      <c r="A5104" s="57">
        <v>46169</v>
      </c>
      <c r="B5104" s="53" t="s">
        <v>169</v>
      </c>
      <c r="C5104" s="27" t="str">
        <f>VLOOKUP(B5104,'大货清单（不定期按GOMS更新）'!A:H,8,0)</f>
        <v>107-20521102</v>
      </c>
      <c r="D5104" s="27" t="str">
        <f>VLOOKUP(B5104,'大货清单（不定期按GOMS更新）'!A:C,3,0)</f>
        <v>ZB2052K-02</v>
      </c>
      <c r="E5104" s="27" t="str">
        <f>VLOOKUP(B5104,'大货清单（不定期按GOMS更新）'!A:H,4,0)</f>
        <v>DE,NL,PL,SE,IT,BE,FR,ZA,CL,MN,PE</v>
      </c>
      <c r="F5104" s="27" t="str">
        <f>VLOOKUP(B5104,'大货清单（不定期按GOMS更新）'!A:H,2,0)</f>
        <v>PURE ONE S15 PRO</v>
      </c>
      <c r="G5104" s="28" t="str">
        <f>VLOOKUP(B5104,'大货清单（不定期按GOMS更新）'!A:I,9,FALSE)</f>
        <v>6972200199362,	 6972200199362</v>
      </c>
      <c r="H5104" s="27" t="str">
        <f>VLOOKUP(B5104,'大货清单（不定期按GOMS更新）'!A:H,7,0)</f>
        <v>White&amp;Black</v>
      </c>
      <c r="I5104" s="27" t="str">
        <f>VLOOKUP(B5104,'大货清单（不定期按GOMS更新）'!A:F,6,FALSE)</f>
        <v>ACTIVE</v>
      </c>
      <c r="J5104" s="27" t="str">
        <f>VLOOKUP(B5104,'大货清单（不定期按GOMS更新）'!A:K,11,FALSE)</f>
        <v>8.7</v>
      </c>
      <c r="K5104" s="27" t="str">
        <f>VLOOKUP(B5104,'大货清单（不定期按GOMS更新）'!A:N,12,FALSE)</f>
        <v>768</v>
      </c>
      <c r="L5104" s="27" t="str">
        <f>VLOOKUP(B5104,'大货清单（不定期按GOMS更新）'!A:M,13,FALSE)</f>
        <v>153</v>
      </c>
      <c r="M5104" s="27" t="str">
        <f>VLOOKUP(B5104,'大货清单（不定期按GOMS更新）'!A:N,14,FALSE)</f>
        <v>342</v>
      </c>
      <c r="N5104" s="53" t="s">
        <v>338</v>
      </c>
      <c r="O5104" s="27" t="str">
        <f>IFERROR(VLOOKUP(N5104,'散件迭代（不定期更新）'!C:J,8,FALSE),0)</f>
        <v>A42</v>
      </c>
      <c r="P5104" s="27" t="str">
        <f>IFERROR(VLOOKUP(N5104,'散件（更新）'!B:H,3,FALSE),0)</f>
        <v>206-1873-0209</v>
      </c>
      <c r="Q5104" s="27" t="str">
        <f>VLOOKUP(N5104,'散件（更新）'!B:H,2,FALSE)</f>
        <v>114-18730209</v>
      </c>
      <c r="R5104" s="27" t="str">
        <f>VLOOKUP(N5104,'散件（更新）'!B:H,7,FALSE)</f>
        <v>Crevice Tool</v>
      </c>
      <c r="S5104" s="27" t="str">
        <f>VLOOKUP(N5104,'散件（更新）'!B:E,4,FALSE)</f>
        <v>https://tineco-yxzt.oss-accelerate.aliyuncs.com/product/114-18730209.png</v>
      </c>
      <c r="T5104" s="27" t="s">
        <v>8759</v>
      </c>
      <c r="U5104" s="28" t="str">
        <f>VLOOKUP(N5104,'散件（更新）'!B:G,6,FALSE)</f>
        <v>扁吸组件</v>
      </c>
      <c r="V5104" s="28" t="str">
        <f>VLOOKUP(N5104,'散件（更新）'!B:I,8,FALSE)</f>
        <v>6972200191496</v>
      </c>
    </row>
    <row r="5105" spans="1:22">
      <c r="A5105" s="57">
        <v>46169</v>
      </c>
      <c r="B5105" s="53" t="s">
        <v>169</v>
      </c>
      <c r="C5105" s="27" t="str">
        <f>VLOOKUP(B5105,'大货清单（不定期按GOMS更新）'!A:H,8,0)</f>
        <v>107-20521102</v>
      </c>
      <c r="D5105" s="27" t="str">
        <f>VLOOKUP(B5105,'大货清单（不定期按GOMS更新）'!A:C,3,0)</f>
        <v>ZB2052K-02</v>
      </c>
      <c r="E5105" s="27" t="str">
        <f>VLOOKUP(B5105,'大货清单（不定期按GOMS更新）'!A:H,4,0)</f>
        <v>DE,NL,PL,SE,IT,BE,FR,ZA,CL,MN,PE</v>
      </c>
      <c r="F5105" s="27" t="str">
        <f>VLOOKUP(B5105,'大货清单（不定期按GOMS更新）'!A:H,2,0)</f>
        <v>PURE ONE S15 PRO</v>
      </c>
      <c r="G5105" s="28" t="str">
        <f>VLOOKUP(B5105,'大货清单（不定期按GOMS更新）'!A:I,9,FALSE)</f>
        <v>6972200199362,	 6972200199362</v>
      </c>
      <c r="H5105" s="27" t="str">
        <f>VLOOKUP(B5105,'大货清单（不定期按GOMS更新）'!A:H,7,0)</f>
        <v>White&amp;Black</v>
      </c>
      <c r="I5105" s="27" t="str">
        <f>VLOOKUP(B5105,'大货清单（不定期按GOMS更新）'!A:F,6,FALSE)</f>
        <v>ACTIVE</v>
      </c>
      <c r="J5105" s="27" t="str">
        <f>VLOOKUP(B5105,'大货清单（不定期按GOMS更新）'!A:K,11,FALSE)</f>
        <v>8.7</v>
      </c>
      <c r="K5105" s="27" t="str">
        <f>VLOOKUP(B5105,'大货清单（不定期按GOMS更新）'!A:N,12,FALSE)</f>
        <v>768</v>
      </c>
      <c r="L5105" s="27" t="str">
        <f>VLOOKUP(B5105,'大货清单（不定期按GOMS更新）'!A:M,13,FALSE)</f>
        <v>153</v>
      </c>
      <c r="M5105" s="27" t="str">
        <f>VLOOKUP(B5105,'大货清单（不定期按GOMS更新）'!A:N,14,FALSE)</f>
        <v>342</v>
      </c>
      <c r="N5105" s="53" t="s">
        <v>1362</v>
      </c>
      <c r="O5105" s="27">
        <f>IFERROR(VLOOKUP(N5105,'散件迭代（不定期更新）'!C:J,8,FALSE),0)</f>
        <v>0</v>
      </c>
      <c r="P5105" s="27" t="str">
        <f>IFERROR(VLOOKUP(N5105,'散件（更新）'!B:H,3,FALSE),0)</f>
        <v>206-1965-0502</v>
      </c>
      <c r="Q5105" s="27" t="str">
        <f>VLOOKUP(N5105,'散件（更新）'!B:H,2,FALSE)</f>
        <v>114-19650502</v>
      </c>
      <c r="R5105" s="27" t="str">
        <f>VLOOKUP(N5105,'散件（更新）'!B:H,7,FALSE)</f>
        <v>Tube Assembly</v>
      </c>
      <c r="S5105" s="27" t="str">
        <f>VLOOKUP(N5105,'散件（更新）'!B:E,4,FALSE)</f>
        <v>https://tineco-yxzt.oss-accelerate.aliyuncs.com/product/114-19650502.jpeg</v>
      </c>
      <c r="T5105" s="27" t="s">
        <v>8759</v>
      </c>
      <c r="U5105" s="28" t="str">
        <f>VLOOKUP(N5105,'散件（更新）'!B:G,6,FALSE)</f>
        <v>双节管3pin</v>
      </c>
      <c r="V5105" s="28" t="str">
        <f>VLOOKUP(N5105,'散件（更新）'!B:I,8,FALSE)</f>
        <v>6972200198792</v>
      </c>
    </row>
    <row r="5106" spans="1:22">
      <c r="A5106" s="57">
        <v>46169</v>
      </c>
      <c r="B5106" s="53" t="s">
        <v>2595</v>
      </c>
      <c r="C5106" s="27" t="str">
        <f>VLOOKUP(B5106,'大货清单（不定期按GOMS更新）'!A:H,8,0)</f>
        <v>107-19650003</v>
      </c>
      <c r="D5106" s="27" t="str">
        <f>VLOOKUP(B5106,'大货清单（不定期按GOMS更新）'!A:C,3,0)</f>
        <v>ZB1965-03</v>
      </c>
      <c r="E5106" s="27" t="str">
        <f>VLOOKUP(B5106,'大货清单（不定期按GOMS更新）'!A:H,4,0)</f>
        <v>GB</v>
      </c>
      <c r="F5106" s="27" t="str">
        <f>VLOOKUP(B5106,'大货清单（不定期按GOMS更新）'!A:H,2,0)</f>
        <v>PURE ONE S11</v>
      </c>
      <c r="G5106" s="28">
        <f>VLOOKUP(B5106,'大货清单（不定期按GOMS更新）'!A:I,9,FALSE)</f>
        <v>6972200190383</v>
      </c>
      <c r="H5106" s="27" t="str">
        <f>VLOOKUP(B5106,'大货清单（不定期按GOMS更新）'!A:H,7,0)</f>
        <v>Blue</v>
      </c>
      <c r="I5106" s="27" t="str">
        <f>VLOOKUP(B5106,'大货清单（不定期按GOMS更新）'!A:F,6,FALSE)</f>
        <v>PHASEOUT</v>
      </c>
      <c r="J5106" s="27" t="str">
        <f>VLOOKUP(B5106,'大货清单（不定期按GOMS更新）'!A:K,11,FALSE)</f>
        <v>5.2</v>
      </c>
      <c r="K5106" s="27" t="str">
        <f>VLOOKUP(B5106,'大货清单（不定期按GOMS更新）'!A:N,12,FALSE)</f>
        <v>756</v>
      </c>
      <c r="L5106" s="27" t="str">
        <f>VLOOKUP(B5106,'大货清单（不定期按GOMS更新）'!A:M,13,FALSE)</f>
        <v>157</v>
      </c>
      <c r="M5106" s="27" t="str">
        <f>VLOOKUP(B5106,'大货清单（不定期按GOMS更新）'!A:N,14,FALSE)</f>
        <v>308</v>
      </c>
      <c r="N5106" s="53" t="s">
        <v>1227</v>
      </c>
      <c r="O5106" s="27" t="str">
        <f>IFERROR(VLOOKUP(N5106,'散件迭代（不定期更新）'!C:J,8,FALSE),0)</f>
        <v>A38</v>
      </c>
      <c r="P5106" s="27" t="str">
        <f>IFERROR(VLOOKUP(N5106,'散件（更新）'!B:H,3,FALSE),0)</f>
        <v>206-1756-0235</v>
      </c>
      <c r="Q5106" s="27" t="str">
        <f>VLOOKUP(N5106,'散件（更新）'!B:H,2,FALSE)</f>
        <v>114-17560235</v>
      </c>
      <c r="R5106" s="27" t="str">
        <f>VLOOKUP(N5106,'散件（更新）'!B:H,7,FALSE)</f>
        <v>1*Pre-filter cleaning tool &amp; 2* filters</v>
      </c>
      <c r="S5106" s="27" t="str">
        <f>VLOOKUP(N5106,'散件（更新）'!B:E,4,FALSE)</f>
        <v>https://tineco-yxzt.oss-accelerate.aliyuncs.com/product/114-17560235.jpg</v>
      </c>
      <c r="T5106" s="27" t="s">
        <v>8759</v>
      </c>
      <c r="U5106" s="28" t="str">
        <f>VLOOKUP(N5106,'散件（更新）'!B:G,6,FALSE)</f>
        <v>ZB1769B 滤芯清洁刷+进风过滤棉组件*2</v>
      </c>
      <c r="V5106" s="28" t="str">
        <f>VLOOKUP(N5106,'散件（更新）'!B:I,8,FALSE)</f>
        <v>6972200191601</v>
      </c>
    </row>
    <row r="5107" spans="1:22">
      <c r="A5107" s="57">
        <v>46169</v>
      </c>
      <c r="B5107" s="53" t="s">
        <v>2595</v>
      </c>
      <c r="C5107" s="27" t="str">
        <f>VLOOKUP(B5107,'大货清单（不定期按GOMS更新）'!A:H,8,0)</f>
        <v>107-19650003</v>
      </c>
      <c r="D5107" s="27" t="str">
        <f>VLOOKUP(B5107,'大货清单（不定期按GOMS更新）'!A:C,3,0)</f>
        <v>ZB1965-03</v>
      </c>
      <c r="E5107" s="27" t="str">
        <f>VLOOKUP(B5107,'大货清单（不定期按GOMS更新）'!A:H,4,0)</f>
        <v>GB</v>
      </c>
      <c r="F5107" s="27" t="str">
        <f>VLOOKUP(B5107,'大货清单（不定期按GOMS更新）'!A:H,2,0)</f>
        <v>PURE ONE S11</v>
      </c>
      <c r="G5107" s="28">
        <f>VLOOKUP(B5107,'大货清单（不定期按GOMS更新）'!A:I,9,FALSE)</f>
        <v>6972200190383</v>
      </c>
      <c r="H5107" s="27" t="str">
        <f>VLOOKUP(B5107,'大货清单（不定期按GOMS更新）'!A:H,7,0)</f>
        <v>Blue</v>
      </c>
      <c r="I5107" s="27" t="str">
        <f>VLOOKUP(B5107,'大货清单（不定期按GOMS更新）'!A:F,6,FALSE)</f>
        <v>PHASEOUT</v>
      </c>
      <c r="J5107" s="27" t="str">
        <f>VLOOKUP(B5107,'大货清单（不定期按GOMS更新）'!A:K,11,FALSE)</f>
        <v>5.2</v>
      </c>
      <c r="K5107" s="27" t="str">
        <f>VLOOKUP(B5107,'大货清单（不定期按GOMS更新）'!A:N,12,FALSE)</f>
        <v>756</v>
      </c>
      <c r="L5107" s="27" t="str">
        <f>VLOOKUP(B5107,'大货清单（不定期按GOMS更新）'!A:M,13,FALSE)</f>
        <v>157</v>
      </c>
      <c r="M5107" s="27" t="str">
        <f>VLOOKUP(B5107,'大货清单（不定期按GOMS更新）'!A:N,14,FALSE)</f>
        <v>308</v>
      </c>
      <c r="N5107" s="53" t="s">
        <v>1229</v>
      </c>
      <c r="O5107" s="27">
        <f>IFERROR(VLOOKUP(N5107,'散件迭代（不定期更新）'!C:J,8,FALSE),0)</f>
        <v>0</v>
      </c>
      <c r="P5107" s="27" t="str">
        <f>IFERROR(VLOOKUP(N5107,'散件（更新）'!B:H,3,FALSE),0)</f>
        <v>206-1756-0218</v>
      </c>
      <c r="Q5107" s="27" t="str">
        <f>VLOOKUP(N5107,'散件（更新）'!B:H,2,FALSE)</f>
        <v>114-17560218</v>
      </c>
      <c r="R5107" s="27" t="str">
        <f>VLOOKUP(N5107,'散件（更新）'!B:H,7,FALSE)</f>
        <v>2*Filter&amp;1*HEPA</v>
      </c>
      <c r="S5107" s="27" t="str">
        <f>VLOOKUP(N5107,'散件（更新）'!B:E,4,FALSE)</f>
        <v>https://tineco-yxzt.oss-accelerate.aliyuncs.com/product/114-17560218.jpg</v>
      </c>
      <c r="T5107" s="27" t="s">
        <v>8759</v>
      </c>
      <c r="U5107" s="28" t="str">
        <f>VLOOKUP(N5107,'散件（更新）'!B:G,6,FALSE)</f>
        <v>364-1756-0401【ZB1756 进风过滤棉包胶组件 环保3类 】*2
364-1756-1301【ZB1756 出风HEPA组件 环保3类】*1不带金属滤网</v>
      </c>
      <c r="V5107" s="28" t="str">
        <f>VLOOKUP(N5107,'散件（更新）'!B:I,8,FALSE)</f>
        <v>6972200191120</v>
      </c>
    </row>
    <row r="5108" spans="1:22">
      <c r="A5108" s="57">
        <v>46169</v>
      </c>
      <c r="B5108" s="53" t="s">
        <v>2595</v>
      </c>
      <c r="C5108" s="27" t="str">
        <f>VLOOKUP(B5108,'大货清单（不定期按GOMS更新）'!A:H,8,0)</f>
        <v>107-19650003</v>
      </c>
      <c r="D5108" s="27" t="str">
        <f>VLOOKUP(B5108,'大货清单（不定期按GOMS更新）'!A:C,3,0)</f>
        <v>ZB1965-03</v>
      </c>
      <c r="E5108" s="27" t="str">
        <f>VLOOKUP(B5108,'大货清单（不定期按GOMS更新）'!A:H,4,0)</f>
        <v>GB</v>
      </c>
      <c r="F5108" s="27" t="str">
        <f>VLOOKUP(B5108,'大货清单（不定期按GOMS更新）'!A:H,2,0)</f>
        <v>PURE ONE S11</v>
      </c>
      <c r="G5108" s="28">
        <f>VLOOKUP(B5108,'大货清单（不定期按GOMS更新）'!A:I,9,FALSE)</f>
        <v>6972200190383</v>
      </c>
      <c r="H5108" s="27" t="str">
        <f>VLOOKUP(B5108,'大货清单（不定期按GOMS更新）'!A:H,7,0)</f>
        <v>Blue</v>
      </c>
      <c r="I5108" s="27" t="str">
        <f>VLOOKUP(B5108,'大货清单（不定期按GOMS更新）'!A:F,6,FALSE)</f>
        <v>PHASEOUT</v>
      </c>
      <c r="J5108" s="27" t="str">
        <f>VLOOKUP(B5108,'大货清单（不定期按GOMS更新）'!A:K,11,FALSE)</f>
        <v>5.2</v>
      </c>
      <c r="K5108" s="27" t="str">
        <f>VLOOKUP(B5108,'大货清单（不定期按GOMS更新）'!A:N,12,FALSE)</f>
        <v>756</v>
      </c>
      <c r="L5108" s="27" t="str">
        <f>VLOOKUP(B5108,'大货清单（不定期按GOMS更新）'!A:M,13,FALSE)</f>
        <v>157</v>
      </c>
      <c r="M5108" s="27" t="str">
        <f>VLOOKUP(B5108,'大货清单（不定期按GOMS更新）'!A:N,14,FALSE)</f>
        <v>308</v>
      </c>
      <c r="N5108" s="53" t="s">
        <v>1261</v>
      </c>
      <c r="O5108" s="27" t="str">
        <f>IFERROR(VLOOKUP(N5108,'散件迭代（不定期更新）'!C:J,8,FALSE),0)</f>
        <v>A30</v>
      </c>
      <c r="P5108" s="27" t="str">
        <f>IFERROR(VLOOKUP(N5108,'散件（更新）'!B:H,3,FALSE),0)</f>
        <v>206-1756-0402</v>
      </c>
      <c r="Q5108" s="27" t="str">
        <f>VLOOKUP(N5108,'散件（更新）'!B:H,2,FALSE)</f>
        <v>114-17560402</v>
      </c>
      <c r="R5108" s="27" t="str">
        <f>VLOOKUP(N5108,'散件（更新）'!B:H,7,FALSE)</f>
        <v>Filter holder</v>
      </c>
      <c r="S5108" s="27" t="str">
        <f>VLOOKUP(N5108,'散件（更新）'!B:E,4,FALSE)</f>
        <v>https://tineco-yxzt.oss-accelerate.aliyuncs.com/product/114-17560402.jpg</v>
      </c>
      <c r="T5108" s="27" t="s">
        <v>8759</v>
      </c>
      <c r="U5108" s="28" t="str">
        <f>VLOOKUP(N5108,'散件（更新）'!B:G,6,FALSE)</f>
        <v>网孔过滤器包胶组件365-1756-2713*1+过滤棉和网孔过滤器清洗提示标贴 491-1756-03P8*1</v>
      </c>
      <c r="V5108" s="28" t="str">
        <f>VLOOKUP(N5108,'散件（更新）'!B:I,8,FALSE)</f>
        <v>6972200191304</v>
      </c>
    </row>
    <row r="5109" spans="1:22">
      <c r="A5109" s="57">
        <v>46169</v>
      </c>
      <c r="B5109" s="53" t="s">
        <v>2595</v>
      </c>
      <c r="C5109" s="27" t="str">
        <f>VLOOKUP(B5109,'大货清单（不定期按GOMS更新）'!A:H,8,0)</f>
        <v>107-19650003</v>
      </c>
      <c r="D5109" s="27" t="str">
        <f>VLOOKUP(B5109,'大货清单（不定期按GOMS更新）'!A:C,3,0)</f>
        <v>ZB1965-03</v>
      </c>
      <c r="E5109" s="27" t="str">
        <f>VLOOKUP(B5109,'大货清单（不定期按GOMS更新）'!A:H,4,0)</f>
        <v>GB</v>
      </c>
      <c r="F5109" s="27" t="str">
        <f>VLOOKUP(B5109,'大货清单（不定期按GOMS更新）'!A:H,2,0)</f>
        <v>PURE ONE S11</v>
      </c>
      <c r="G5109" s="28">
        <f>VLOOKUP(B5109,'大货清单（不定期按GOMS更新）'!A:I,9,FALSE)</f>
        <v>6972200190383</v>
      </c>
      <c r="H5109" s="27" t="str">
        <f>VLOOKUP(B5109,'大货清单（不定期按GOMS更新）'!A:H,7,0)</f>
        <v>Blue</v>
      </c>
      <c r="I5109" s="27" t="str">
        <f>VLOOKUP(B5109,'大货清单（不定期按GOMS更新）'!A:F,6,FALSE)</f>
        <v>PHASEOUT</v>
      </c>
      <c r="J5109" s="27" t="str">
        <f>VLOOKUP(B5109,'大货清单（不定期按GOMS更新）'!A:K,11,FALSE)</f>
        <v>5.2</v>
      </c>
      <c r="K5109" s="27" t="str">
        <f>VLOOKUP(B5109,'大货清单（不定期按GOMS更新）'!A:N,12,FALSE)</f>
        <v>756</v>
      </c>
      <c r="L5109" s="27" t="str">
        <f>VLOOKUP(B5109,'大货清单（不定期按GOMS更新）'!A:M,13,FALSE)</f>
        <v>157</v>
      </c>
      <c r="M5109" s="27" t="str">
        <f>VLOOKUP(B5109,'大货清单（不定期按GOMS更新）'!A:N,14,FALSE)</f>
        <v>308</v>
      </c>
      <c r="N5109" s="53" t="s">
        <v>1228</v>
      </c>
      <c r="O5109" s="27">
        <f>IFERROR(VLOOKUP(N5109,'散件迭代（不定期更新）'!C:J,8,FALSE),0)</f>
        <v>0</v>
      </c>
      <c r="P5109" s="27" t="str">
        <f>IFERROR(VLOOKUP(N5109,'散件（更新）'!B:H,3,FALSE),0)</f>
        <v>206-1756-0204</v>
      </c>
      <c r="Q5109" s="27" t="str">
        <f>VLOOKUP(N5109,'散件（更新）'!B:H,2,FALSE)</f>
        <v>114-17560204</v>
      </c>
      <c r="R5109" s="27" t="str">
        <f>VLOOKUP(N5109,'散件（更新）'!B:H,7,FALSE)</f>
        <v>FILTER</v>
      </c>
      <c r="S5109" s="27" t="str">
        <f>VLOOKUP(N5109,'散件（更新）'!B:E,4,FALSE)</f>
        <v>https://tineco-yxzt.oss-accelerate.aliyuncs.com/product/114-17560204.jpg</v>
      </c>
      <c r="T5109" s="27" t="s">
        <v>8759</v>
      </c>
      <c r="U5109" s="28" t="str">
        <f>VLOOKUP(N5109,'散件（更新）'!B:G,6,FALSE)</f>
        <v>ZB1756 进风滤棉组件</v>
      </c>
      <c r="V5109" s="28" t="str">
        <f>VLOOKUP(N5109,'散件（更新）'!B:I,8,FALSE)</f>
        <v>6972200191182</v>
      </c>
    </row>
    <row r="5110" spans="1:22">
      <c r="A5110" s="57">
        <v>46169</v>
      </c>
      <c r="B5110" s="53" t="s">
        <v>2595</v>
      </c>
      <c r="C5110" s="27" t="str">
        <f>VLOOKUP(B5110,'大货清单（不定期按GOMS更新）'!A:H,8,0)</f>
        <v>107-19650003</v>
      </c>
      <c r="D5110" s="27" t="str">
        <f>VLOOKUP(B5110,'大货清单（不定期按GOMS更新）'!A:C,3,0)</f>
        <v>ZB1965-03</v>
      </c>
      <c r="E5110" s="27" t="str">
        <f>VLOOKUP(B5110,'大货清单（不定期按GOMS更新）'!A:H,4,0)</f>
        <v>GB</v>
      </c>
      <c r="F5110" s="27" t="str">
        <f>VLOOKUP(B5110,'大货清单（不定期按GOMS更新）'!A:H,2,0)</f>
        <v>PURE ONE S11</v>
      </c>
      <c r="G5110" s="28">
        <f>VLOOKUP(B5110,'大货清单（不定期按GOMS更新）'!A:I,9,FALSE)</f>
        <v>6972200190383</v>
      </c>
      <c r="H5110" s="27" t="str">
        <f>VLOOKUP(B5110,'大货清单（不定期按GOMS更新）'!A:H,7,0)</f>
        <v>Blue</v>
      </c>
      <c r="I5110" s="27" t="str">
        <f>VLOOKUP(B5110,'大货清单（不定期按GOMS更新）'!A:F,6,FALSE)</f>
        <v>PHASEOUT</v>
      </c>
      <c r="J5110" s="27" t="str">
        <f>VLOOKUP(B5110,'大货清单（不定期按GOMS更新）'!A:K,11,FALSE)</f>
        <v>5.2</v>
      </c>
      <c r="K5110" s="27" t="str">
        <f>VLOOKUP(B5110,'大货清单（不定期按GOMS更新）'!A:N,12,FALSE)</f>
        <v>756</v>
      </c>
      <c r="L5110" s="27" t="str">
        <f>VLOOKUP(B5110,'大货清单（不定期按GOMS更新）'!A:M,13,FALSE)</f>
        <v>157</v>
      </c>
      <c r="M5110" s="27" t="str">
        <f>VLOOKUP(B5110,'大货清单（不定期按GOMS更新）'!A:N,14,FALSE)</f>
        <v>308</v>
      </c>
      <c r="N5110" s="53" t="s">
        <v>252</v>
      </c>
      <c r="O5110" s="27">
        <f>IFERROR(VLOOKUP(N5110,'散件迭代（不定期更新）'!C:J,8,FALSE),0)</f>
        <v>0</v>
      </c>
      <c r="P5110" s="27" t="str">
        <f>IFERROR(VLOOKUP(N5110,'散件（更新）'!B:H,3,FALSE),0)</f>
        <v>206-1769-0233</v>
      </c>
      <c r="Q5110" s="27" t="str">
        <f>VLOOKUP(N5110,'散件（更新）'!B:H,2,FALSE)</f>
        <v>114-17690233</v>
      </c>
      <c r="R5110" s="27" t="str">
        <f>VLOOKUP(N5110,'散件（更新）'!B:H,7,FALSE)</f>
        <v>Hair cleaning tool</v>
      </c>
      <c r="S5110" s="27" t="str">
        <f>VLOOKUP(N5110,'散件（更新）'!B:E,4,FALSE)</f>
        <v>https://tineco-yxzt.oss-accelerate.aliyuncs.com/product/114-17690233.png</v>
      </c>
      <c r="T5110" s="27" t="s">
        <v>8759</v>
      </c>
      <c r="U5110" s="28" t="str">
        <f>VLOOKUP(N5110,'散件（更新）'!B:G,6,FALSE)</f>
        <v>ZB1769B 清洁刷植毛组件</v>
      </c>
      <c r="V5110" s="28" t="str">
        <f>VLOOKUP(N5110,'散件（更新）'!B:I,8,FALSE)</f>
        <v>6972200191151</v>
      </c>
    </row>
    <row r="5111" spans="1:22">
      <c r="A5111" s="57">
        <v>46169</v>
      </c>
      <c r="B5111" s="53" t="s">
        <v>2595</v>
      </c>
      <c r="C5111" s="27" t="str">
        <f>VLOOKUP(B5111,'大货清单（不定期按GOMS更新）'!A:H,8,0)</f>
        <v>107-19650003</v>
      </c>
      <c r="D5111" s="27" t="str">
        <f>VLOOKUP(B5111,'大货清单（不定期按GOMS更新）'!A:C,3,0)</f>
        <v>ZB1965-03</v>
      </c>
      <c r="E5111" s="27" t="str">
        <f>VLOOKUP(B5111,'大货清单（不定期按GOMS更新）'!A:H,4,0)</f>
        <v>GB</v>
      </c>
      <c r="F5111" s="27" t="str">
        <f>VLOOKUP(B5111,'大货清单（不定期按GOMS更新）'!A:H,2,0)</f>
        <v>PURE ONE S11</v>
      </c>
      <c r="G5111" s="28">
        <f>VLOOKUP(B5111,'大货清单（不定期按GOMS更新）'!A:I,9,FALSE)</f>
        <v>6972200190383</v>
      </c>
      <c r="H5111" s="27" t="str">
        <f>VLOOKUP(B5111,'大货清单（不定期按GOMS更新）'!A:H,7,0)</f>
        <v>Blue</v>
      </c>
      <c r="I5111" s="27" t="str">
        <f>VLOOKUP(B5111,'大货清单（不定期按GOMS更新）'!A:F,6,FALSE)</f>
        <v>PHASEOUT</v>
      </c>
      <c r="J5111" s="27" t="str">
        <f>VLOOKUP(B5111,'大货清单（不定期按GOMS更新）'!A:K,11,FALSE)</f>
        <v>5.2</v>
      </c>
      <c r="K5111" s="27" t="str">
        <f>VLOOKUP(B5111,'大货清单（不定期按GOMS更新）'!A:N,12,FALSE)</f>
        <v>756</v>
      </c>
      <c r="L5111" s="27" t="str">
        <f>VLOOKUP(B5111,'大货清单（不定期按GOMS更新）'!A:M,13,FALSE)</f>
        <v>157</v>
      </c>
      <c r="M5111" s="27" t="str">
        <f>VLOOKUP(B5111,'大货清单（不定期按GOMS更新）'!A:N,14,FALSE)</f>
        <v>308</v>
      </c>
      <c r="N5111" s="53" t="s">
        <v>1339</v>
      </c>
      <c r="O5111" s="27">
        <f>IFERROR(VLOOKUP(N5111,'散件迭代（不定期更新）'!C:J,8,FALSE),0)</f>
        <v>0</v>
      </c>
      <c r="P5111" s="27" t="str">
        <f>IFERROR(VLOOKUP(N5111,'散件（更新）'!B:H,3,FALSE),0)</f>
        <v>206-1676-0003</v>
      </c>
      <c r="Q5111" s="27" t="str">
        <f>VLOOKUP(N5111,'散件（更新）'!B:H,2,FALSE)</f>
        <v>114-16760003</v>
      </c>
      <c r="R5111" s="27" t="str">
        <f>VLOOKUP(N5111,'散件（更新）'!B:H,7,FALSE)</f>
        <v>Brush Cover</v>
      </c>
      <c r="S5111" s="27" t="str">
        <f>VLOOKUP(N5111,'散件（更新）'!B:E,4,FALSE)</f>
        <v>https://tineco-yxzt.oss-accelerate.aliyuncs.com/20231219/9VSBC111100_1702948060830.png</v>
      </c>
      <c r="T5111" s="27" t="s">
        <v>8759</v>
      </c>
      <c r="U5111" s="28" t="str">
        <f>VLOOKUP(N5111,'散件（更新）'!B:G,6,FALSE)</f>
        <v>FB1676 滚刷释放盖板</v>
      </c>
      <c r="V5111" s="28" t="str">
        <f>VLOOKUP(N5111,'散件（更新）'!B:I,8,FALSE)</f>
        <v>6972200195685</v>
      </c>
    </row>
    <row r="5112" spans="1:22">
      <c r="A5112" s="57">
        <v>46169</v>
      </c>
      <c r="B5112" s="53" t="s">
        <v>2595</v>
      </c>
      <c r="C5112" s="27" t="str">
        <f>VLOOKUP(B5112,'大货清单（不定期按GOMS更新）'!A:H,8,0)</f>
        <v>107-19650003</v>
      </c>
      <c r="D5112" s="27" t="str">
        <f>VLOOKUP(B5112,'大货清单（不定期按GOMS更新）'!A:C,3,0)</f>
        <v>ZB1965-03</v>
      </c>
      <c r="E5112" s="27" t="str">
        <f>VLOOKUP(B5112,'大货清单（不定期按GOMS更新）'!A:H,4,0)</f>
        <v>GB</v>
      </c>
      <c r="F5112" s="27" t="str">
        <f>VLOOKUP(B5112,'大货清单（不定期按GOMS更新）'!A:H,2,0)</f>
        <v>PURE ONE S11</v>
      </c>
      <c r="G5112" s="28">
        <f>VLOOKUP(B5112,'大货清单（不定期按GOMS更新）'!A:I,9,FALSE)</f>
        <v>6972200190383</v>
      </c>
      <c r="H5112" s="27" t="str">
        <f>VLOOKUP(B5112,'大货清单（不定期按GOMS更新）'!A:H,7,0)</f>
        <v>Blue</v>
      </c>
      <c r="I5112" s="27" t="str">
        <f>VLOOKUP(B5112,'大货清单（不定期按GOMS更新）'!A:F,6,FALSE)</f>
        <v>PHASEOUT</v>
      </c>
      <c r="J5112" s="27" t="str">
        <f>VLOOKUP(B5112,'大货清单（不定期按GOMS更新）'!A:K,11,FALSE)</f>
        <v>5.2</v>
      </c>
      <c r="K5112" s="27" t="str">
        <f>VLOOKUP(B5112,'大货清单（不定期按GOMS更新）'!A:N,12,FALSE)</f>
        <v>756</v>
      </c>
      <c r="L5112" s="27" t="str">
        <f>VLOOKUP(B5112,'大货清单（不定期按GOMS更新）'!A:M,13,FALSE)</f>
        <v>157</v>
      </c>
      <c r="M5112" s="27" t="str">
        <f>VLOOKUP(B5112,'大货清单（不定期按GOMS更新）'!A:N,14,FALSE)</f>
        <v>308</v>
      </c>
      <c r="N5112" s="53" t="s">
        <v>1372</v>
      </c>
      <c r="O5112" s="27" t="str">
        <f>IFERROR(VLOOKUP(N5112,'散件迭代（不定期更新）'!C:J,8,FALSE),0)</f>
        <v>A44</v>
      </c>
      <c r="P5112" s="27" t="str">
        <f>IFERROR(VLOOKUP(N5112,'散件（更新）'!B:H,3,FALSE),0)</f>
        <v>206-1873-0208</v>
      </c>
      <c r="Q5112" s="27" t="str">
        <f>VLOOKUP(N5112,'散件（更新）'!B:H,2,FALSE)</f>
        <v>114-18730208</v>
      </c>
      <c r="R5112" s="27" t="str">
        <f>VLOOKUP(N5112,'散件（更新）'!B:H,7,FALSE)</f>
        <v>2-in-1 dusting brush</v>
      </c>
      <c r="S5112" s="27" t="str">
        <f>VLOOKUP(N5112,'散件（更新）'!B:E,4,FALSE)</f>
        <v>https://tineco-yxzt.oss-accelerate.aliyuncs.com/product/114-18730208.png</v>
      </c>
      <c r="T5112" s="27" t="s">
        <v>8759</v>
      </c>
      <c r="U5112" s="28" t="str">
        <f>VLOOKUP(N5112,'散件（更新）'!B:G,6,FALSE)</f>
        <v>组合刷组件</v>
      </c>
      <c r="V5112" s="28" t="str">
        <f>VLOOKUP(N5112,'散件（更新）'!B:I,8,FALSE)</f>
        <v>6972200191502</v>
      </c>
    </row>
    <row r="5113" spans="1:22">
      <c r="A5113" s="57">
        <v>46169</v>
      </c>
      <c r="B5113" s="53" t="s">
        <v>2595</v>
      </c>
      <c r="C5113" s="27" t="str">
        <f>VLOOKUP(B5113,'大货清单（不定期按GOMS更新）'!A:H,8,0)</f>
        <v>107-19650003</v>
      </c>
      <c r="D5113" s="27" t="str">
        <f>VLOOKUP(B5113,'大货清单（不定期按GOMS更新）'!A:C,3,0)</f>
        <v>ZB1965-03</v>
      </c>
      <c r="E5113" s="27" t="str">
        <f>VLOOKUP(B5113,'大货清单（不定期按GOMS更新）'!A:H,4,0)</f>
        <v>GB</v>
      </c>
      <c r="F5113" s="27" t="str">
        <f>VLOOKUP(B5113,'大货清单（不定期按GOMS更新）'!A:H,2,0)</f>
        <v>PURE ONE S11</v>
      </c>
      <c r="G5113" s="28">
        <f>VLOOKUP(B5113,'大货清单（不定期按GOMS更新）'!A:I,9,FALSE)</f>
        <v>6972200190383</v>
      </c>
      <c r="H5113" s="27" t="str">
        <f>VLOOKUP(B5113,'大货清单（不定期按GOMS更新）'!A:H,7,0)</f>
        <v>Blue</v>
      </c>
      <c r="I5113" s="27" t="str">
        <f>VLOOKUP(B5113,'大货清单（不定期按GOMS更新）'!A:F,6,FALSE)</f>
        <v>PHASEOUT</v>
      </c>
      <c r="J5113" s="27" t="str">
        <f>VLOOKUP(B5113,'大货清单（不定期按GOMS更新）'!A:K,11,FALSE)</f>
        <v>5.2</v>
      </c>
      <c r="K5113" s="27" t="str">
        <f>VLOOKUP(B5113,'大货清单（不定期按GOMS更新）'!A:N,12,FALSE)</f>
        <v>756</v>
      </c>
      <c r="L5113" s="27" t="str">
        <f>VLOOKUP(B5113,'大货清单（不定期按GOMS更新）'!A:M,13,FALSE)</f>
        <v>157</v>
      </c>
      <c r="M5113" s="27" t="str">
        <f>VLOOKUP(B5113,'大货清单（不定期按GOMS更新）'!A:N,14,FALSE)</f>
        <v>308</v>
      </c>
      <c r="N5113" s="53" t="s">
        <v>1393</v>
      </c>
      <c r="O5113" s="27" t="str">
        <f>IFERROR(VLOOKUP(N5113,'散件迭代（不定期更新）'!C:J,8,FALSE),0)</f>
        <v>A19</v>
      </c>
      <c r="P5113" s="27" t="str">
        <f>IFERROR(VLOOKUP(N5113,'散件（更新）'!B:H,3,FALSE),0)</f>
        <v>206-1873-2318</v>
      </c>
      <c r="Q5113" s="27" t="str">
        <f>VLOOKUP(N5113,'散件（更新）'!B:H,2,FALSE)</f>
        <v>114-18732318</v>
      </c>
      <c r="R5113" s="27" t="str">
        <f>VLOOKUP(N5113,'散件（更新）'!B:H,7,FALSE)</f>
        <v>Mini power brush</v>
      </c>
      <c r="S5113" s="27" t="str">
        <f>VLOOKUP(N5113,'散件（更新）'!B:E,4,FALSE)</f>
        <v>https://tineco-yxzt.oss-accelerate.aliyuncs.com/product/114-18732318.png</v>
      </c>
      <c r="T5113" s="27" t="s">
        <v>8759</v>
      </c>
      <c r="U5113" s="28" t="str">
        <f>VLOOKUP(N5113,'散件（更新）'!B:G,6,FALSE)</f>
        <v>FB1953A 小电动地刷胶袋组件带PTC</v>
      </c>
      <c r="V5113" s="28" t="str">
        <f>VLOOKUP(N5113,'散件（更新）'!B:I,8,FALSE)</f>
        <v>6972200193032</v>
      </c>
    </row>
    <row r="5114" spans="1:22">
      <c r="A5114" s="57">
        <v>46169</v>
      </c>
      <c r="B5114" s="53" t="s">
        <v>2595</v>
      </c>
      <c r="C5114" s="27" t="str">
        <f>VLOOKUP(B5114,'大货清单（不定期按GOMS更新）'!A:H,8,0)</f>
        <v>107-19650003</v>
      </c>
      <c r="D5114" s="27" t="str">
        <f>VLOOKUP(B5114,'大货清单（不定期按GOMS更新）'!A:C,3,0)</f>
        <v>ZB1965-03</v>
      </c>
      <c r="E5114" s="27" t="str">
        <f>VLOOKUP(B5114,'大货清单（不定期按GOMS更新）'!A:H,4,0)</f>
        <v>GB</v>
      </c>
      <c r="F5114" s="27" t="str">
        <f>VLOOKUP(B5114,'大货清单（不定期按GOMS更新）'!A:H,2,0)</f>
        <v>PURE ONE S11</v>
      </c>
      <c r="G5114" s="28">
        <f>VLOOKUP(B5114,'大货清单（不定期按GOMS更新）'!A:I,9,FALSE)</f>
        <v>6972200190383</v>
      </c>
      <c r="H5114" s="27" t="str">
        <f>VLOOKUP(B5114,'大货清单（不定期按GOMS更新）'!A:H,7,0)</f>
        <v>Blue</v>
      </c>
      <c r="I5114" s="27" t="str">
        <f>VLOOKUP(B5114,'大货清单（不定期按GOMS更新）'!A:F,6,FALSE)</f>
        <v>PHASEOUT</v>
      </c>
      <c r="J5114" s="27" t="str">
        <f>VLOOKUP(B5114,'大货清单（不定期按GOMS更新）'!A:K,11,FALSE)</f>
        <v>5.2</v>
      </c>
      <c r="K5114" s="27" t="str">
        <f>VLOOKUP(B5114,'大货清单（不定期按GOMS更新）'!A:N,12,FALSE)</f>
        <v>756</v>
      </c>
      <c r="L5114" s="27" t="str">
        <f>VLOOKUP(B5114,'大货清单（不定期按GOMS更新）'!A:M,13,FALSE)</f>
        <v>157</v>
      </c>
      <c r="M5114" s="27" t="str">
        <f>VLOOKUP(B5114,'大货清单（不定期按GOMS更新）'!A:N,14,FALSE)</f>
        <v>308</v>
      </c>
      <c r="N5114" s="53" t="s">
        <v>1349</v>
      </c>
      <c r="O5114" s="27">
        <f>IFERROR(VLOOKUP(N5114,'散件迭代（不定期更新）'!C:J,8,FALSE),0)</f>
        <v>0</v>
      </c>
      <c r="P5114" s="27" t="str">
        <f>IFERROR(VLOOKUP(N5114,'散件（更新）'!B:H,3,FALSE),0)</f>
        <v>206-1965-0115</v>
      </c>
      <c r="Q5114" s="27" t="str">
        <f>VLOOKUP(N5114,'散件（更新）'!B:H,2,FALSE)</f>
        <v>114-19650115</v>
      </c>
      <c r="R5114" s="27" t="str">
        <f>VLOOKUP(N5114,'散件（更新）'!B:H,7,FALSE)</f>
        <v>Carpet brush</v>
      </c>
      <c r="S5114" s="27" t="str">
        <f>VLOOKUP(N5114,'散件（更新）'!B:E,4,FALSE)</f>
        <v>https://tineco-yxzt.oss-accelerate.aliyuncs.com/product/114-19650115.jpg</v>
      </c>
      <c r="T5114" s="27" t="s">
        <v>8759</v>
      </c>
      <c r="U5114" s="28" t="str">
        <f>VLOOKUP(N5114,'散件（更新）'!B:G,6,FALSE)</f>
        <v>FB1676G地刷组件（黑色按钮）</v>
      </c>
      <c r="V5114" s="28" t="str">
        <f>VLOOKUP(N5114,'散件（更新）'!B:I,8,FALSE)</f>
        <v>6972200192462</v>
      </c>
    </row>
    <row r="5115" spans="1:22">
      <c r="A5115" s="57">
        <v>46169</v>
      </c>
      <c r="B5115" s="53" t="s">
        <v>2595</v>
      </c>
      <c r="C5115" s="27" t="str">
        <f>VLOOKUP(B5115,'大货清单（不定期按GOMS更新）'!A:H,8,0)</f>
        <v>107-19650003</v>
      </c>
      <c r="D5115" s="27" t="str">
        <f>VLOOKUP(B5115,'大货清单（不定期按GOMS更新）'!A:C,3,0)</f>
        <v>ZB1965-03</v>
      </c>
      <c r="E5115" s="27" t="str">
        <f>VLOOKUP(B5115,'大货清单（不定期按GOMS更新）'!A:H,4,0)</f>
        <v>GB</v>
      </c>
      <c r="F5115" s="27" t="str">
        <f>VLOOKUP(B5115,'大货清单（不定期按GOMS更新）'!A:H,2,0)</f>
        <v>PURE ONE S11</v>
      </c>
      <c r="G5115" s="28">
        <f>VLOOKUP(B5115,'大货清单（不定期按GOMS更新）'!A:I,9,FALSE)</f>
        <v>6972200190383</v>
      </c>
      <c r="H5115" s="27" t="str">
        <f>VLOOKUP(B5115,'大货清单（不定期按GOMS更新）'!A:H,7,0)</f>
        <v>Blue</v>
      </c>
      <c r="I5115" s="27" t="str">
        <f>VLOOKUP(B5115,'大货清单（不定期按GOMS更新）'!A:F,6,FALSE)</f>
        <v>PHASEOUT</v>
      </c>
      <c r="J5115" s="27" t="str">
        <f>VLOOKUP(B5115,'大货清单（不定期按GOMS更新）'!A:K,11,FALSE)</f>
        <v>5.2</v>
      </c>
      <c r="K5115" s="27" t="str">
        <f>VLOOKUP(B5115,'大货清单（不定期按GOMS更新）'!A:N,12,FALSE)</f>
        <v>756</v>
      </c>
      <c r="L5115" s="27" t="str">
        <f>VLOOKUP(B5115,'大货清单（不定期按GOMS更新）'!A:M,13,FALSE)</f>
        <v>157</v>
      </c>
      <c r="M5115" s="27" t="str">
        <f>VLOOKUP(B5115,'大货清单（不定期按GOMS更新）'!A:N,14,FALSE)</f>
        <v>308</v>
      </c>
      <c r="N5115" s="53" t="s">
        <v>1369</v>
      </c>
      <c r="O5115" s="27">
        <f>IFERROR(VLOOKUP(N5115,'散件迭代（不定期更新）'!C:J,8,FALSE),0)</f>
        <v>0</v>
      </c>
      <c r="P5115" s="27" t="str">
        <f>IFERROR(VLOOKUP(N5115,'散件（更新）'!B:H,3,FALSE),0)</f>
        <v>206-1873-0205</v>
      </c>
      <c r="Q5115" s="27" t="str">
        <f>VLOOKUP(N5115,'散件（更新）'!B:H,2,FALSE)</f>
        <v>114-18730205</v>
      </c>
      <c r="R5115" s="27" t="str">
        <f>VLOOKUP(N5115,'散件（更新）'!B:H,7,FALSE)</f>
        <v>Soft dusting brush</v>
      </c>
      <c r="S5115" s="27" t="str">
        <f>VLOOKUP(N5115,'散件（更新）'!B:E,4,FALSE)</f>
        <v>https://tineco-yxzt.oss-accelerate.aliyuncs.com/product/114-18730205.jpg</v>
      </c>
      <c r="T5115" s="27" t="s">
        <v>8759</v>
      </c>
      <c r="U5115" s="28" t="str">
        <f>VLOOKUP(N5115,'散件（更新）'!B:G,6,FALSE)</f>
        <v>AA1886家电刷</v>
      </c>
      <c r="V5115" s="28" t="str">
        <f>VLOOKUP(N5115,'散件（更新）'!B:I,8,FALSE)</f>
        <v>6972200191526</v>
      </c>
    </row>
    <row r="5116" spans="1:22">
      <c r="A5116" s="57">
        <v>46169</v>
      </c>
      <c r="B5116" s="53" t="s">
        <v>2595</v>
      </c>
      <c r="C5116" s="27" t="str">
        <f>VLOOKUP(B5116,'大货清单（不定期按GOMS更新）'!A:H,8,0)</f>
        <v>107-19650003</v>
      </c>
      <c r="D5116" s="27" t="str">
        <f>VLOOKUP(B5116,'大货清单（不定期按GOMS更新）'!A:C,3,0)</f>
        <v>ZB1965-03</v>
      </c>
      <c r="E5116" s="27" t="str">
        <f>VLOOKUP(B5116,'大货清单（不定期按GOMS更新）'!A:H,4,0)</f>
        <v>GB</v>
      </c>
      <c r="F5116" s="27" t="str">
        <f>VLOOKUP(B5116,'大货清单（不定期按GOMS更新）'!A:H,2,0)</f>
        <v>PURE ONE S11</v>
      </c>
      <c r="G5116" s="28">
        <f>VLOOKUP(B5116,'大货清单（不定期按GOMS更新）'!A:I,9,FALSE)</f>
        <v>6972200190383</v>
      </c>
      <c r="H5116" s="27" t="str">
        <f>VLOOKUP(B5116,'大货清单（不定期按GOMS更新）'!A:H,7,0)</f>
        <v>Blue</v>
      </c>
      <c r="I5116" s="27" t="str">
        <f>VLOOKUP(B5116,'大货清单（不定期按GOMS更新）'!A:F,6,FALSE)</f>
        <v>PHASEOUT</v>
      </c>
      <c r="J5116" s="27" t="str">
        <f>VLOOKUP(B5116,'大货清单（不定期按GOMS更新）'!A:K,11,FALSE)</f>
        <v>5.2</v>
      </c>
      <c r="K5116" s="27" t="str">
        <f>VLOOKUP(B5116,'大货清单（不定期按GOMS更新）'!A:N,12,FALSE)</f>
        <v>756</v>
      </c>
      <c r="L5116" s="27" t="str">
        <f>VLOOKUP(B5116,'大货清单（不定期按GOMS更新）'!A:M,13,FALSE)</f>
        <v>157</v>
      </c>
      <c r="M5116" s="27" t="str">
        <f>VLOOKUP(B5116,'大货清单（不定期按GOMS更新）'!A:N,14,FALSE)</f>
        <v>308</v>
      </c>
      <c r="N5116" s="53" t="s">
        <v>1340</v>
      </c>
      <c r="O5116" s="27">
        <f>IFERROR(VLOOKUP(N5116,'散件迭代（不定期更新）'!C:J,8,FALSE),0)</f>
        <v>0</v>
      </c>
      <c r="P5116" s="27" t="str">
        <f>IFERROR(VLOOKUP(N5116,'散件（更新）'!B:H,3,FALSE),0)</f>
        <v>206-1965-0119</v>
      </c>
      <c r="Q5116" s="27" t="str">
        <f>VLOOKUP(N5116,'散件（更新）'!B:H,2,FALSE)</f>
        <v>114-19650119</v>
      </c>
      <c r="R5116" s="27" t="str">
        <f>VLOOKUP(N5116,'散件（更新）'!B:H,7,FALSE)</f>
        <v>Dustbin</v>
      </c>
      <c r="S5116" s="27" t="str">
        <f>VLOOKUP(N5116,'散件（更新）'!B:E,4,FALSE)</f>
        <v>https://tineco-yxzt.oss-accelerate.aliyuncs.com/product/114-19650119.jpg</v>
      </c>
      <c r="T5116" s="27" t="s">
        <v>8759</v>
      </c>
      <c r="U5116" s="28" t="str">
        <f>VLOOKUP(N5116,'散件（更新）'!B:G,6,FALSE)</f>
        <v>尘桶组件（带支架蓝色）</v>
      </c>
      <c r="V5116" s="28" t="str">
        <f>VLOOKUP(N5116,'散件（更新）'!B:I,8,FALSE)</f>
        <v>6972200192271</v>
      </c>
    </row>
    <row r="5117" spans="1:22">
      <c r="A5117" s="57">
        <v>46169</v>
      </c>
      <c r="B5117" s="53" t="s">
        <v>2595</v>
      </c>
      <c r="C5117" s="27" t="str">
        <f>VLOOKUP(B5117,'大货清单（不定期按GOMS更新）'!A:H,8,0)</f>
        <v>107-19650003</v>
      </c>
      <c r="D5117" s="27" t="str">
        <f>VLOOKUP(B5117,'大货清单（不定期按GOMS更新）'!A:C,3,0)</f>
        <v>ZB1965-03</v>
      </c>
      <c r="E5117" s="27" t="str">
        <f>VLOOKUP(B5117,'大货清单（不定期按GOMS更新）'!A:H,4,0)</f>
        <v>GB</v>
      </c>
      <c r="F5117" s="27" t="str">
        <f>VLOOKUP(B5117,'大货清单（不定期按GOMS更新）'!A:H,2,0)</f>
        <v>PURE ONE S11</v>
      </c>
      <c r="G5117" s="28">
        <f>VLOOKUP(B5117,'大货清单（不定期按GOMS更新）'!A:I,9,FALSE)</f>
        <v>6972200190383</v>
      </c>
      <c r="H5117" s="27" t="str">
        <f>VLOOKUP(B5117,'大货清单（不定期按GOMS更新）'!A:H,7,0)</f>
        <v>Blue</v>
      </c>
      <c r="I5117" s="27" t="str">
        <f>VLOOKUP(B5117,'大货清单（不定期按GOMS更新）'!A:F,6,FALSE)</f>
        <v>PHASEOUT</v>
      </c>
      <c r="J5117" s="27" t="str">
        <f>VLOOKUP(B5117,'大货清单（不定期按GOMS更新）'!A:K,11,FALSE)</f>
        <v>5.2</v>
      </c>
      <c r="K5117" s="27" t="str">
        <f>VLOOKUP(B5117,'大货清单（不定期按GOMS更新）'!A:N,12,FALSE)</f>
        <v>756</v>
      </c>
      <c r="L5117" s="27" t="str">
        <f>VLOOKUP(B5117,'大货清单（不定期按GOMS更新）'!A:M,13,FALSE)</f>
        <v>157</v>
      </c>
      <c r="M5117" s="27" t="str">
        <f>VLOOKUP(B5117,'大货清单（不定期按GOMS更新）'!A:N,14,FALSE)</f>
        <v>308</v>
      </c>
      <c r="N5117" s="53" t="s">
        <v>1363</v>
      </c>
      <c r="O5117" s="27" t="str">
        <f>IFERROR(VLOOKUP(N5117,'散件迭代（不定期更新）'!C:J,8,FALSE),0)</f>
        <v>A12</v>
      </c>
      <c r="P5117" s="27" t="str">
        <f>IFERROR(VLOOKUP(N5117,'散件（更新）'!B:H,3,FALSE),0)</f>
        <v>206-1873-0010</v>
      </c>
      <c r="Q5117" s="27" t="str">
        <f>VLOOKUP(N5117,'散件（更新）'!B:H,2,FALSE)</f>
        <v>114-18730010</v>
      </c>
      <c r="R5117" s="27" t="str">
        <f>VLOOKUP(N5117,'散件（更新）'!B:H,7,FALSE)</f>
        <v>Accessory Kit</v>
      </c>
      <c r="S5117" s="27" t="str">
        <f>VLOOKUP(N5117,'散件（更新）'!B:E,4,FALSE)</f>
        <v>https://tineco-yxzt.oss-accelerate.aliyuncs.com/product/114-18730010.jpg</v>
      </c>
      <c r="T5117" s="27" t="s">
        <v>8759</v>
      </c>
      <c r="U5117" s="28" t="str">
        <f>VLOOKUP(N5117,'散件（更新）'!B:G,6,FALSE)</f>
        <v>附件套装(家电刷组件+伸缩扁吸组件+转折管组件+伸缩软管组件)</v>
      </c>
      <c r="V5117" s="28" t="str">
        <f>VLOOKUP(N5117,'散件（更新）'!B:I,8,FALSE)</f>
        <v>6972200191519</v>
      </c>
    </row>
    <row r="5118" spans="1:22">
      <c r="A5118" s="57">
        <v>46169</v>
      </c>
      <c r="B5118" s="53" t="s">
        <v>2595</v>
      </c>
      <c r="C5118" s="27" t="str">
        <f>VLOOKUP(B5118,'大货清单（不定期按GOMS更新）'!A:H,8,0)</f>
        <v>107-19650003</v>
      </c>
      <c r="D5118" s="27" t="str">
        <f>VLOOKUP(B5118,'大货清单（不定期按GOMS更新）'!A:C,3,0)</f>
        <v>ZB1965-03</v>
      </c>
      <c r="E5118" s="27" t="str">
        <f>VLOOKUP(B5118,'大货清单（不定期按GOMS更新）'!A:H,4,0)</f>
        <v>GB</v>
      </c>
      <c r="F5118" s="27" t="str">
        <f>VLOOKUP(B5118,'大货清单（不定期按GOMS更新）'!A:H,2,0)</f>
        <v>PURE ONE S11</v>
      </c>
      <c r="G5118" s="28">
        <f>VLOOKUP(B5118,'大货清单（不定期按GOMS更新）'!A:I,9,FALSE)</f>
        <v>6972200190383</v>
      </c>
      <c r="H5118" s="27" t="str">
        <f>VLOOKUP(B5118,'大货清单（不定期按GOMS更新）'!A:H,7,0)</f>
        <v>Blue</v>
      </c>
      <c r="I5118" s="27" t="str">
        <f>VLOOKUP(B5118,'大货清单（不定期按GOMS更新）'!A:F,6,FALSE)</f>
        <v>PHASEOUT</v>
      </c>
      <c r="J5118" s="27" t="str">
        <f>VLOOKUP(B5118,'大货清单（不定期按GOMS更新）'!A:K,11,FALSE)</f>
        <v>5.2</v>
      </c>
      <c r="K5118" s="27" t="str">
        <f>VLOOKUP(B5118,'大货清单（不定期按GOMS更新）'!A:N,12,FALSE)</f>
        <v>756</v>
      </c>
      <c r="L5118" s="27" t="str">
        <f>VLOOKUP(B5118,'大货清单（不定期按GOMS更新）'!A:M,13,FALSE)</f>
        <v>157</v>
      </c>
      <c r="M5118" s="27" t="str">
        <f>VLOOKUP(B5118,'大货清单（不定期按GOMS更新）'!A:N,14,FALSE)</f>
        <v>308</v>
      </c>
      <c r="N5118" s="53" t="s">
        <v>1342</v>
      </c>
      <c r="O5118" s="27">
        <f>IFERROR(VLOOKUP(N5118,'散件迭代（不定期更新）'!C:J,8,FALSE),0)</f>
        <v>0</v>
      </c>
      <c r="P5118" s="27" t="str">
        <f>IFERROR(VLOOKUP(N5118,'散件（更新）'!B:H,3,FALSE),0)</f>
        <v>206-1965-0107</v>
      </c>
      <c r="Q5118" s="27" t="str">
        <f>VLOOKUP(N5118,'散件（更新）'!B:H,2,FALSE)</f>
        <v>114-19650107</v>
      </c>
      <c r="R5118" s="27" t="str">
        <f>VLOOKUP(N5118,'散件（更新）'!B:H,7,FALSE)</f>
        <v>Main Body</v>
      </c>
      <c r="S5118" s="27" t="str">
        <f>VLOOKUP(N5118,'散件（更新）'!B:E,4,FALSE)</f>
        <v>https://tineco-yxzt.oss-accelerate.aliyuncs.com/product/114-19650107.jpg</v>
      </c>
      <c r="T5118" s="27" t="s">
        <v>8759</v>
      </c>
      <c r="U5118" s="28" t="str">
        <f>VLOOKUP(N5118,'散件（更新）'!B:G,6,FALSE)</f>
        <v>主体组件（低配散件专用）</v>
      </c>
      <c r="V5118" s="28" t="str">
        <f>VLOOKUP(N5118,'散件（更新）'!B:I,8,FALSE)</f>
        <v>6972200192455</v>
      </c>
    </row>
    <row r="5119" spans="1:22">
      <c r="A5119" s="57">
        <v>46169</v>
      </c>
      <c r="B5119" s="53" t="s">
        <v>2595</v>
      </c>
      <c r="C5119" s="27" t="str">
        <f>VLOOKUP(B5119,'大货清单（不定期按GOMS更新）'!A:H,8,0)</f>
        <v>107-19650003</v>
      </c>
      <c r="D5119" s="27" t="str">
        <f>VLOOKUP(B5119,'大货清单（不定期按GOMS更新）'!A:C,3,0)</f>
        <v>ZB1965-03</v>
      </c>
      <c r="E5119" s="27" t="str">
        <f>VLOOKUP(B5119,'大货清单（不定期按GOMS更新）'!A:H,4,0)</f>
        <v>GB</v>
      </c>
      <c r="F5119" s="27" t="str">
        <f>VLOOKUP(B5119,'大货清单（不定期按GOMS更新）'!A:H,2,0)</f>
        <v>PURE ONE S11</v>
      </c>
      <c r="G5119" s="28">
        <f>VLOOKUP(B5119,'大货清单（不定期按GOMS更新）'!A:I,9,FALSE)</f>
        <v>6972200190383</v>
      </c>
      <c r="H5119" s="27" t="str">
        <f>VLOOKUP(B5119,'大货清单（不定期按GOMS更新）'!A:H,7,0)</f>
        <v>Blue</v>
      </c>
      <c r="I5119" s="27" t="str">
        <f>VLOOKUP(B5119,'大货清单（不定期按GOMS更新）'!A:F,6,FALSE)</f>
        <v>PHASEOUT</v>
      </c>
      <c r="J5119" s="27" t="str">
        <f>VLOOKUP(B5119,'大货清单（不定期按GOMS更新）'!A:K,11,FALSE)</f>
        <v>5.2</v>
      </c>
      <c r="K5119" s="27" t="str">
        <f>VLOOKUP(B5119,'大货清单（不定期按GOMS更新）'!A:N,12,FALSE)</f>
        <v>756</v>
      </c>
      <c r="L5119" s="27" t="str">
        <f>VLOOKUP(B5119,'大货清单（不定期按GOMS更新）'!A:M,13,FALSE)</f>
        <v>157</v>
      </c>
      <c r="M5119" s="27" t="str">
        <f>VLOOKUP(B5119,'大货清单（不定期按GOMS更新）'!A:N,14,FALSE)</f>
        <v>308</v>
      </c>
      <c r="N5119" s="53" t="s">
        <v>1341</v>
      </c>
      <c r="O5119" s="27" t="str">
        <f>IFERROR(VLOOKUP(N5119,'散件迭代（不定期更新）'!C:J,8,FALSE),0)</f>
        <v>A32</v>
      </c>
      <c r="P5119" s="27" t="str">
        <f>IFERROR(VLOOKUP(N5119,'散件（更新）'!B:H,3,FALSE),0)</f>
        <v>206-1965-0118</v>
      </c>
      <c r="Q5119" s="27" t="str">
        <f>VLOOKUP(N5119,'散件（更新）'!B:H,2,FALSE)</f>
        <v>114-19650118</v>
      </c>
      <c r="R5119" s="27" t="str">
        <f>VLOOKUP(N5119,'散件（更新）'!B:H,7,FALSE)</f>
        <v>Adapter</v>
      </c>
      <c r="S5119" s="27" t="str">
        <f>VLOOKUP(N5119,'散件（更新）'!B:E,4,FALSE)</f>
        <v>https://tineco-yxzt.oss-accelerate.aliyuncs.com/product/114-19650118.jpg</v>
      </c>
      <c r="T5119" s="27" t="s">
        <v>8759</v>
      </c>
      <c r="U5119" s="28" t="str">
        <f>VLOOKUP(N5119,'散件（更新）'!B:G,6,FALSE)</f>
        <v>BS轮充适配器组件</v>
      </c>
      <c r="V5119" s="28" t="str">
        <f>VLOOKUP(N5119,'散件（更新）'!B:I,8,FALSE)</f>
        <v>6972200192264</v>
      </c>
    </row>
    <row r="5120" spans="1:22">
      <c r="A5120" s="57">
        <v>46169</v>
      </c>
      <c r="B5120" s="53" t="s">
        <v>2595</v>
      </c>
      <c r="C5120" s="27" t="str">
        <f>VLOOKUP(B5120,'大货清单（不定期按GOMS更新）'!A:H,8,0)</f>
        <v>107-19650003</v>
      </c>
      <c r="D5120" s="27" t="str">
        <f>VLOOKUP(B5120,'大货清单（不定期按GOMS更新）'!A:C,3,0)</f>
        <v>ZB1965-03</v>
      </c>
      <c r="E5120" s="27" t="str">
        <f>VLOOKUP(B5120,'大货清单（不定期按GOMS更新）'!A:H,4,0)</f>
        <v>GB</v>
      </c>
      <c r="F5120" s="27" t="str">
        <f>VLOOKUP(B5120,'大货清单（不定期按GOMS更新）'!A:H,2,0)</f>
        <v>PURE ONE S11</v>
      </c>
      <c r="G5120" s="28">
        <f>VLOOKUP(B5120,'大货清单（不定期按GOMS更新）'!A:I,9,FALSE)</f>
        <v>6972200190383</v>
      </c>
      <c r="H5120" s="27" t="str">
        <f>VLOOKUP(B5120,'大货清单（不定期按GOMS更新）'!A:H,7,0)</f>
        <v>Blue</v>
      </c>
      <c r="I5120" s="27" t="str">
        <f>VLOOKUP(B5120,'大货清单（不定期按GOMS更新）'!A:F,6,FALSE)</f>
        <v>PHASEOUT</v>
      </c>
      <c r="J5120" s="27" t="str">
        <f>VLOOKUP(B5120,'大货清单（不定期按GOMS更新）'!A:K,11,FALSE)</f>
        <v>5.2</v>
      </c>
      <c r="K5120" s="27" t="str">
        <f>VLOOKUP(B5120,'大货清单（不定期按GOMS更新）'!A:N,12,FALSE)</f>
        <v>756</v>
      </c>
      <c r="L5120" s="27" t="str">
        <f>VLOOKUP(B5120,'大货清单（不定期按GOMS更新）'!A:M,13,FALSE)</f>
        <v>157</v>
      </c>
      <c r="M5120" s="27" t="str">
        <f>VLOOKUP(B5120,'大货清单（不定期按GOMS更新）'!A:N,14,FALSE)</f>
        <v>308</v>
      </c>
      <c r="N5120" s="53" t="s">
        <v>1343</v>
      </c>
      <c r="O5120" s="27">
        <f>IFERROR(VLOOKUP(N5120,'散件迭代（不定期更新）'!C:J,8,FALSE),0)</f>
        <v>0</v>
      </c>
      <c r="P5120" s="27" t="str">
        <f>IFERROR(VLOOKUP(N5120,'散件（更新）'!B:H,3,FALSE),0)</f>
        <v>206-1965-0109</v>
      </c>
      <c r="Q5120" s="27" t="str">
        <f>VLOOKUP(N5120,'散件（更新）'!B:H,2,FALSE)</f>
        <v>114-19650109</v>
      </c>
      <c r="R5120" s="27" t="str">
        <f>VLOOKUP(N5120,'散件（更新）'!B:H,7,FALSE)</f>
        <v>Battery</v>
      </c>
      <c r="S5120" s="27" t="str">
        <f>VLOOKUP(N5120,'散件（更新）'!B:E,4,FALSE)</f>
        <v>https://tineco-yxzt.oss-accelerate.aliyuncs.com/product/114-19650109.jpg</v>
      </c>
      <c r="T5120" s="27" t="s">
        <v>8759</v>
      </c>
      <c r="U5120" s="28" t="str">
        <f>VLOOKUP(N5120,'散件（更新）'!B:G,6,FALSE)</f>
        <v>电池包组件2500mah低配蓝</v>
      </c>
      <c r="V5120" s="28" t="str">
        <f>VLOOKUP(N5120,'散件（更新）'!B:I,8,FALSE)</f>
        <v>6972200192424</v>
      </c>
    </row>
    <row r="5121" spans="1:22">
      <c r="A5121" s="57">
        <v>46169</v>
      </c>
      <c r="B5121" s="53" t="s">
        <v>2595</v>
      </c>
      <c r="C5121" s="27" t="str">
        <f>VLOOKUP(B5121,'大货清单（不定期按GOMS更新）'!A:H,8,0)</f>
        <v>107-19650003</v>
      </c>
      <c r="D5121" s="27" t="str">
        <f>VLOOKUP(B5121,'大货清单（不定期按GOMS更新）'!A:C,3,0)</f>
        <v>ZB1965-03</v>
      </c>
      <c r="E5121" s="27" t="str">
        <f>VLOOKUP(B5121,'大货清单（不定期按GOMS更新）'!A:H,4,0)</f>
        <v>GB</v>
      </c>
      <c r="F5121" s="27" t="str">
        <f>VLOOKUP(B5121,'大货清单（不定期按GOMS更新）'!A:H,2,0)</f>
        <v>PURE ONE S11</v>
      </c>
      <c r="G5121" s="28">
        <f>VLOOKUP(B5121,'大货清单（不定期按GOMS更新）'!A:I,9,FALSE)</f>
        <v>6972200190383</v>
      </c>
      <c r="H5121" s="27" t="str">
        <f>VLOOKUP(B5121,'大货清单（不定期按GOMS更新）'!A:H,7,0)</f>
        <v>Blue</v>
      </c>
      <c r="I5121" s="27" t="str">
        <f>VLOOKUP(B5121,'大货清单（不定期按GOMS更新）'!A:F,6,FALSE)</f>
        <v>PHASEOUT</v>
      </c>
      <c r="J5121" s="27" t="str">
        <f>VLOOKUP(B5121,'大货清单（不定期按GOMS更新）'!A:K,11,FALSE)</f>
        <v>5.2</v>
      </c>
      <c r="K5121" s="27" t="str">
        <f>VLOOKUP(B5121,'大货清单（不定期按GOMS更新）'!A:N,12,FALSE)</f>
        <v>756</v>
      </c>
      <c r="L5121" s="27" t="str">
        <f>VLOOKUP(B5121,'大货清单（不定期按GOMS更新）'!A:M,13,FALSE)</f>
        <v>157</v>
      </c>
      <c r="M5121" s="27" t="str">
        <f>VLOOKUP(B5121,'大货清单（不定期按GOMS更新）'!A:N,14,FALSE)</f>
        <v>308</v>
      </c>
      <c r="N5121" s="53" t="s">
        <v>1347</v>
      </c>
      <c r="O5121" s="27" t="str">
        <f>IFERROR(VLOOKUP(N5121,'散件迭代（不定期更新）'!C:J,8,FALSE),0)</f>
        <v>A45</v>
      </c>
      <c r="P5121" s="27" t="str">
        <f>IFERROR(VLOOKUP(N5121,'散件（更新）'!B:H,3,FALSE),0)</f>
        <v>206-1965-0116</v>
      </c>
      <c r="Q5121" s="27" t="str">
        <f>VLOOKUP(N5121,'散件（更新）'!B:H,2,FALSE)</f>
        <v>114-19650116</v>
      </c>
      <c r="R5121" s="27" t="str">
        <f>VLOOKUP(N5121,'散件（更新）'!B:H,7,FALSE)</f>
        <v>Wall-mounted dock</v>
      </c>
      <c r="S5121" s="27" t="str">
        <f>VLOOKUP(N5121,'散件（更新）'!B:E,4,FALSE)</f>
        <v>https://tineco-yxzt.oss-accelerate.aliyuncs.com/product/114-19650116.jpg</v>
      </c>
      <c r="T5121" s="27" t="s">
        <v>8759</v>
      </c>
      <c r="U5121" s="28" t="str">
        <f>VLOOKUP(N5121,'散件（更新）'!B:G,6,FALSE)</f>
        <v>墙壁挂架组件</v>
      </c>
      <c r="V5121" s="28" t="str">
        <f>VLOOKUP(N5121,'散件（更新）'!B:I,8,FALSE)</f>
        <v>6972200192479</v>
      </c>
    </row>
    <row r="5122" spans="1:22">
      <c r="A5122" s="57">
        <v>46169</v>
      </c>
      <c r="B5122" s="53" t="s">
        <v>2595</v>
      </c>
      <c r="C5122" s="27" t="str">
        <f>VLOOKUP(B5122,'大货清单（不定期按GOMS更新）'!A:H,8,0)</f>
        <v>107-19650003</v>
      </c>
      <c r="D5122" s="27" t="str">
        <f>VLOOKUP(B5122,'大货清单（不定期按GOMS更新）'!A:C,3,0)</f>
        <v>ZB1965-03</v>
      </c>
      <c r="E5122" s="27" t="str">
        <f>VLOOKUP(B5122,'大货清单（不定期按GOMS更新）'!A:H,4,0)</f>
        <v>GB</v>
      </c>
      <c r="F5122" s="27" t="str">
        <f>VLOOKUP(B5122,'大货清单（不定期按GOMS更新）'!A:H,2,0)</f>
        <v>PURE ONE S11</v>
      </c>
      <c r="G5122" s="28">
        <f>VLOOKUP(B5122,'大货清单（不定期按GOMS更新）'!A:I,9,FALSE)</f>
        <v>6972200190383</v>
      </c>
      <c r="H5122" s="27" t="str">
        <f>VLOOKUP(B5122,'大货清单（不定期按GOMS更新）'!A:H,7,0)</f>
        <v>Blue</v>
      </c>
      <c r="I5122" s="27" t="str">
        <f>VLOOKUP(B5122,'大货清单（不定期按GOMS更新）'!A:F,6,FALSE)</f>
        <v>PHASEOUT</v>
      </c>
      <c r="J5122" s="27" t="str">
        <f>VLOOKUP(B5122,'大货清单（不定期按GOMS更新）'!A:K,11,FALSE)</f>
        <v>5.2</v>
      </c>
      <c r="K5122" s="27" t="str">
        <f>VLOOKUP(B5122,'大货清单（不定期按GOMS更新）'!A:N,12,FALSE)</f>
        <v>756</v>
      </c>
      <c r="L5122" s="27" t="str">
        <f>VLOOKUP(B5122,'大货清单（不定期按GOMS更新）'!A:M,13,FALSE)</f>
        <v>157</v>
      </c>
      <c r="M5122" s="27" t="str">
        <f>VLOOKUP(B5122,'大货清单（不定期按GOMS更新）'!A:N,14,FALSE)</f>
        <v>308</v>
      </c>
      <c r="N5122" s="53" t="s">
        <v>1390</v>
      </c>
      <c r="O5122" s="27">
        <f>IFERROR(VLOOKUP(N5122,'散件迭代（不定期更新）'!C:J,8,FALSE),0)</f>
        <v>0</v>
      </c>
      <c r="P5122" s="27" t="str">
        <f>IFERROR(VLOOKUP(N5122,'散件（更新）'!B:H,3,FALSE),0)</f>
        <v>206-1873-2333</v>
      </c>
      <c r="Q5122" s="27" t="str">
        <f>VLOOKUP(N5122,'散件（更新）'!B:H,2,FALSE)</f>
        <v>114-18732333</v>
      </c>
      <c r="R5122" s="27" t="str">
        <f>VLOOKUP(N5122,'散件（更新）'!B:H,7,FALSE)</f>
        <v>[EHA]Power brush release button + spring</v>
      </c>
      <c r="S5122" s="27" t="str">
        <f>VLOOKUP(N5122,'散件（更新）'!B:E,4,FALSE)</f>
        <v>https://tineco-yxzt.oss-accelerate.aliyuncs.com/20231219/9VSRB121100_1702948075363.png</v>
      </c>
      <c r="T5122" s="27" t="s">
        <v>8759</v>
      </c>
      <c r="U5122" s="28" t="str">
        <f>VLOOKUP(N5122,'散件（更新）'!B:G,6,FALSE)</f>
        <v>释放按钮+弹簧组件（散件专用）</v>
      </c>
      <c r="V5122" s="28" t="str">
        <f>VLOOKUP(N5122,'散件（更新）'!B:I,8,FALSE)</f>
        <v>6972200197429</v>
      </c>
    </row>
    <row r="5123" spans="1:22">
      <c r="A5123" s="57">
        <v>46169</v>
      </c>
      <c r="B5123" s="53" t="s">
        <v>2595</v>
      </c>
      <c r="C5123" s="27" t="str">
        <f>VLOOKUP(B5123,'大货清单（不定期按GOMS更新）'!A:H,8,0)</f>
        <v>107-19650003</v>
      </c>
      <c r="D5123" s="27" t="str">
        <f>VLOOKUP(B5123,'大货清单（不定期按GOMS更新）'!A:C,3,0)</f>
        <v>ZB1965-03</v>
      </c>
      <c r="E5123" s="27" t="str">
        <f>VLOOKUP(B5123,'大货清单（不定期按GOMS更新）'!A:H,4,0)</f>
        <v>GB</v>
      </c>
      <c r="F5123" s="27" t="str">
        <f>VLOOKUP(B5123,'大货清单（不定期按GOMS更新）'!A:H,2,0)</f>
        <v>PURE ONE S11</v>
      </c>
      <c r="G5123" s="28">
        <f>VLOOKUP(B5123,'大货清单（不定期按GOMS更新）'!A:I,9,FALSE)</f>
        <v>6972200190383</v>
      </c>
      <c r="H5123" s="27" t="str">
        <f>VLOOKUP(B5123,'大货清单（不定期按GOMS更新）'!A:H,7,0)</f>
        <v>Blue</v>
      </c>
      <c r="I5123" s="27" t="str">
        <f>VLOOKUP(B5123,'大货清单（不定期按GOMS更新）'!A:F,6,FALSE)</f>
        <v>PHASEOUT</v>
      </c>
      <c r="J5123" s="27" t="str">
        <f>VLOOKUP(B5123,'大货清单（不定期按GOMS更新）'!A:K,11,FALSE)</f>
        <v>5.2</v>
      </c>
      <c r="K5123" s="27" t="str">
        <f>VLOOKUP(B5123,'大货清单（不定期按GOMS更新）'!A:N,12,FALSE)</f>
        <v>756</v>
      </c>
      <c r="L5123" s="27" t="str">
        <f>VLOOKUP(B5123,'大货清单（不定期按GOMS更新）'!A:M,13,FALSE)</f>
        <v>157</v>
      </c>
      <c r="M5123" s="27" t="str">
        <f>VLOOKUP(B5123,'大货清单（不定期按GOMS更新）'!A:N,14,FALSE)</f>
        <v>308</v>
      </c>
      <c r="N5123" s="53" t="s">
        <v>1225</v>
      </c>
      <c r="O5123" s="27">
        <f>IFERROR(VLOOKUP(N5123,'散件迭代（不定期更新）'!C:J,8,FALSE),0)</f>
        <v>0</v>
      </c>
      <c r="P5123" s="27" t="str">
        <f>IFERROR(VLOOKUP(N5123,'散件（更新）'!B:H,3,FALSE),0)</f>
        <v>206-1756-0099</v>
      </c>
      <c r="Q5123" s="27" t="str">
        <f>VLOOKUP(N5123,'散件（更新）'!B:H,2,FALSE)</f>
        <v>114-17560099</v>
      </c>
      <c r="R5123" s="27" t="str">
        <f>VLOOKUP(N5123,'散件（更新）'!B:H,7,FALSE)</f>
        <v>Repair Wheel</v>
      </c>
      <c r="S5123" s="27" t="str">
        <f>VLOOKUP(N5123,'散件（更新）'!B:E,4,FALSE)</f>
        <v>https://tineco-yxzt.oss-accelerate.aliyuncs.com/20231219/9VSRW100200_1702948075442.png</v>
      </c>
      <c r="T5123" s="27" t="s">
        <v>8759</v>
      </c>
      <c r="U5123" s="28" t="str">
        <f>VLOOKUP(N5123,'散件（更新）'!B:G,6,FALSE)</f>
        <v>地刷小轮+小轮轴组件</v>
      </c>
      <c r="V5123" s="28" t="str">
        <f>VLOOKUP(N5123,'散件（更新）'!B:I,8,FALSE)</f>
        <v>6972200194046</v>
      </c>
    </row>
    <row r="5124" spans="1:22">
      <c r="A5124" s="57">
        <v>46169</v>
      </c>
      <c r="B5124" s="53" t="s">
        <v>2595</v>
      </c>
      <c r="C5124" s="27" t="str">
        <f>VLOOKUP(B5124,'大货清单（不定期按GOMS更新）'!A:H,8,0)</f>
        <v>107-19650003</v>
      </c>
      <c r="D5124" s="27" t="str">
        <f>VLOOKUP(B5124,'大货清单（不定期按GOMS更新）'!A:C,3,0)</f>
        <v>ZB1965-03</v>
      </c>
      <c r="E5124" s="27" t="str">
        <f>VLOOKUP(B5124,'大货清单（不定期按GOMS更新）'!A:H,4,0)</f>
        <v>GB</v>
      </c>
      <c r="F5124" s="27" t="str">
        <f>VLOOKUP(B5124,'大货清单（不定期按GOMS更新）'!A:H,2,0)</f>
        <v>PURE ONE S11</v>
      </c>
      <c r="G5124" s="28">
        <f>VLOOKUP(B5124,'大货清单（不定期按GOMS更新）'!A:I,9,FALSE)</f>
        <v>6972200190383</v>
      </c>
      <c r="H5124" s="27" t="str">
        <f>VLOOKUP(B5124,'大货清单（不定期按GOMS更新）'!A:H,7,0)</f>
        <v>Blue</v>
      </c>
      <c r="I5124" s="27" t="str">
        <f>VLOOKUP(B5124,'大货清单（不定期按GOMS更新）'!A:F,6,FALSE)</f>
        <v>PHASEOUT</v>
      </c>
      <c r="J5124" s="27" t="str">
        <f>VLOOKUP(B5124,'大货清单（不定期按GOMS更新）'!A:K,11,FALSE)</f>
        <v>5.2</v>
      </c>
      <c r="K5124" s="27" t="str">
        <f>VLOOKUP(B5124,'大货清单（不定期按GOMS更新）'!A:N,12,FALSE)</f>
        <v>756</v>
      </c>
      <c r="L5124" s="27" t="str">
        <f>VLOOKUP(B5124,'大货清单（不定期按GOMS更新）'!A:M,13,FALSE)</f>
        <v>157</v>
      </c>
      <c r="M5124" s="27" t="str">
        <f>VLOOKUP(B5124,'大货清单（不定期按GOMS更新）'!A:N,14,FALSE)</f>
        <v>308</v>
      </c>
      <c r="N5124" s="53" t="s">
        <v>404</v>
      </c>
      <c r="O5124" s="27">
        <f>IFERROR(VLOOKUP(N5124,'散件迭代（不定期更新）'!C:J,8,FALSE),0)</f>
        <v>0</v>
      </c>
      <c r="P5124" s="27" t="str">
        <f>IFERROR(VLOOKUP(N5124,'散件（更新）'!B:H,3,FALSE),0)</f>
        <v>206-1873-0220</v>
      </c>
      <c r="Q5124" s="27" t="str">
        <f>VLOOKUP(N5124,'散件（更新）'!B:H,2,FALSE)</f>
        <v>114-18730220</v>
      </c>
      <c r="R5124" s="27" t="str">
        <f>VLOOKUP(N5124,'散件（更新）'!B:H,7,FALSE)</f>
        <v>Screw assembly for wall-mounted dock</v>
      </c>
      <c r="S5124" s="27" t="str">
        <f>VLOOKUP(N5124,'散件（更新）'!B:E,4,FALSE)</f>
        <v>https://tineco-yxzt.oss-accelerate.aliyuncs.com/20231219/9VSSA121100_1702948075509.png</v>
      </c>
      <c r="T5124" s="27" t="s">
        <v>8759</v>
      </c>
      <c r="U5124" s="28" t="str">
        <f>VLOOKUP(N5124,'散件（更新）'!B:G,6,FALSE)</f>
        <v>壁钉组件</v>
      </c>
      <c r="V5124" s="28" t="str">
        <f>VLOOKUP(N5124,'散件（更新）'!B:I,8,FALSE)</f>
        <v>6972200191373</v>
      </c>
    </row>
    <row r="5125" spans="1:22">
      <c r="A5125" s="57">
        <v>46169</v>
      </c>
      <c r="B5125" s="53" t="s">
        <v>2595</v>
      </c>
      <c r="C5125" s="27" t="str">
        <f>VLOOKUP(B5125,'大货清单（不定期按GOMS更新）'!A:H,8,0)</f>
        <v>107-19650003</v>
      </c>
      <c r="D5125" s="27" t="str">
        <f>VLOOKUP(B5125,'大货清单（不定期按GOMS更新）'!A:C,3,0)</f>
        <v>ZB1965-03</v>
      </c>
      <c r="E5125" s="27" t="str">
        <f>VLOOKUP(B5125,'大货清单（不定期按GOMS更新）'!A:H,4,0)</f>
        <v>GB</v>
      </c>
      <c r="F5125" s="27" t="str">
        <f>VLOOKUP(B5125,'大货清单（不定期按GOMS更新）'!A:H,2,0)</f>
        <v>PURE ONE S11</v>
      </c>
      <c r="G5125" s="28">
        <f>VLOOKUP(B5125,'大货清单（不定期按GOMS更新）'!A:I,9,FALSE)</f>
        <v>6972200190383</v>
      </c>
      <c r="H5125" s="27" t="str">
        <f>VLOOKUP(B5125,'大货清单（不定期按GOMS更新）'!A:H,7,0)</f>
        <v>Blue</v>
      </c>
      <c r="I5125" s="27" t="str">
        <f>VLOOKUP(B5125,'大货清单（不定期按GOMS更新）'!A:F,6,FALSE)</f>
        <v>PHASEOUT</v>
      </c>
      <c r="J5125" s="27" t="str">
        <f>VLOOKUP(B5125,'大货清单（不定期按GOMS更新）'!A:K,11,FALSE)</f>
        <v>5.2</v>
      </c>
      <c r="K5125" s="27" t="str">
        <f>VLOOKUP(B5125,'大货清单（不定期按GOMS更新）'!A:N,12,FALSE)</f>
        <v>756</v>
      </c>
      <c r="L5125" s="27" t="str">
        <f>VLOOKUP(B5125,'大货清单（不定期按GOMS更新）'!A:M,13,FALSE)</f>
        <v>157</v>
      </c>
      <c r="M5125" s="27" t="str">
        <f>VLOOKUP(B5125,'大货清单（不定期按GOMS更新）'!A:N,14,FALSE)</f>
        <v>308</v>
      </c>
      <c r="N5125" s="53" t="s">
        <v>1348</v>
      </c>
      <c r="O5125" s="27">
        <f>IFERROR(VLOOKUP(N5125,'散件迭代（不定期更新）'!C:J,8,FALSE),0)</f>
        <v>0</v>
      </c>
      <c r="P5125" s="27" t="str">
        <f>IFERROR(VLOOKUP(N5125,'散件（更新）'!B:H,3,FALSE),0)</f>
        <v>206-1965-0113</v>
      </c>
      <c r="Q5125" s="27" t="str">
        <f>VLOOKUP(N5125,'散件（更新）'!B:H,2,FALSE)</f>
        <v>114-19650113</v>
      </c>
      <c r="R5125" s="27" t="str">
        <f>VLOOKUP(N5125,'散件（更新）'!B:H,7,FALSE)</f>
        <v>Tube Assembly</v>
      </c>
      <c r="S5125" s="27" t="str">
        <f>VLOOKUP(N5125,'散件（更新）'!B:E,4,FALSE)</f>
        <v>https://tineco-yxzt.oss-accelerate.aliyuncs.com/product/114-19650113.jpg</v>
      </c>
      <c r="T5125" s="27" t="s">
        <v>8759</v>
      </c>
      <c r="U5125" s="28" t="str">
        <f>VLOOKUP(N5125,'散件（更新）'!B:G,6,FALSE)</f>
        <v>加长管组件（蓝色减重版本）</v>
      </c>
      <c r="V5125" s="28" t="str">
        <f>VLOOKUP(N5125,'散件（更新）'!B:I,8,FALSE)</f>
        <v>6972200192486</v>
      </c>
    </row>
    <row r="5126" spans="1:22">
      <c r="A5126" s="57">
        <v>46169</v>
      </c>
      <c r="B5126" s="53" t="s">
        <v>162</v>
      </c>
      <c r="C5126" s="27" t="str">
        <f>VLOOKUP(B5126,'大货清单（不定期按GOMS更新）'!A:H,8,0)</f>
        <v>107-19650002</v>
      </c>
      <c r="D5126" s="27" t="str">
        <f>VLOOKUP(B5126,'大货清单（不定期按GOMS更新）'!A:C,3,0)</f>
        <v>ZB1965-02</v>
      </c>
      <c r="E5126" s="27" t="str">
        <f>VLOOKUP(B5126,'大货清单（不定期按GOMS更新）'!A:H,4,0)</f>
        <v>DE,NL,PL,SE,FR,ES,BE,IT</v>
      </c>
      <c r="F5126" s="27" t="str">
        <f>VLOOKUP(B5126,'大货清单（不定期按GOMS更新）'!A:H,2,0)</f>
        <v>PURE ONE S11 Tango EX</v>
      </c>
      <c r="G5126" s="28">
        <f>VLOOKUP(B5126,'大货清单（不定期按GOMS更新）'!A:I,9,FALSE)</f>
        <v>6972200190451</v>
      </c>
      <c r="H5126" s="27" t="str">
        <f>VLOOKUP(B5126,'大货清单（不定期按GOMS更新）'!A:H,7,0)</f>
        <v>Dark Grey</v>
      </c>
      <c r="I5126" s="27" t="str">
        <f>VLOOKUP(B5126,'大货清单（不定期按GOMS更新）'!A:F,6,FALSE)</f>
        <v>PHASEOUT</v>
      </c>
      <c r="J5126" s="27" t="str">
        <f>VLOOKUP(B5126,'大货清单（不定期按GOMS更新）'!A:K,11,FALSE)</f>
        <v>7.1</v>
      </c>
      <c r="K5126" s="27" t="str">
        <f>VLOOKUP(B5126,'大货清单（不定期按GOMS更新）'!A:N,12,FALSE)</f>
        <v>791</v>
      </c>
      <c r="L5126" s="27" t="str">
        <f>VLOOKUP(B5126,'大货清单（不定期按GOMS更新）'!A:M,13,FALSE)</f>
        <v>180</v>
      </c>
      <c r="M5126" s="27" t="str">
        <f>VLOOKUP(B5126,'大货清单（不定期按GOMS更新）'!A:N,14,FALSE)</f>
        <v>326</v>
      </c>
      <c r="N5126" s="53" t="s">
        <v>1227</v>
      </c>
      <c r="O5126" s="27" t="str">
        <f>IFERROR(VLOOKUP(N5126,'散件迭代（不定期更新）'!C:J,8,FALSE),0)</f>
        <v>A38</v>
      </c>
      <c r="P5126" s="27" t="str">
        <f>IFERROR(VLOOKUP(N5126,'散件（更新）'!B:H,3,FALSE),0)</f>
        <v>206-1756-0235</v>
      </c>
      <c r="Q5126" s="27" t="str">
        <f>VLOOKUP(N5126,'散件（更新）'!B:H,2,FALSE)</f>
        <v>114-17560235</v>
      </c>
      <c r="R5126" s="27" t="str">
        <f>VLOOKUP(N5126,'散件（更新）'!B:H,7,FALSE)</f>
        <v>1*Pre-filter cleaning tool &amp; 2* filters</v>
      </c>
      <c r="S5126" s="27" t="str">
        <f>VLOOKUP(N5126,'散件（更新）'!B:E,4,FALSE)</f>
        <v>https://tineco-yxzt.oss-accelerate.aliyuncs.com/product/114-17560235.jpg</v>
      </c>
      <c r="T5126" s="27" t="s">
        <v>8759</v>
      </c>
      <c r="U5126" s="28" t="str">
        <f>VLOOKUP(N5126,'散件（更新）'!B:G,6,FALSE)</f>
        <v>ZB1769B 滤芯清洁刷+进风过滤棉组件*2</v>
      </c>
      <c r="V5126" s="28" t="str">
        <f>VLOOKUP(N5126,'散件（更新）'!B:I,8,FALSE)</f>
        <v>6972200191601</v>
      </c>
    </row>
    <row r="5127" spans="1:22">
      <c r="A5127" s="57">
        <v>46169</v>
      </c>
      <c r="B5127" s="53" t="s">
        <v>162</v>
      </c>
      <c r="C5127" s="27" t="str">
        <f>VLOOKUP(B5127,'大货清单（不定期按GOMS更新）'!A:H,8,0)</f>
        <v>107-19650002</v>
      </c>
      <c r="D5127" s="27" t="str">
        <f>VLOOKUP(B5127,'大货清单（不定期按GOMS更新）'!A:C,3,0)</f>
        <v>ZB1965-02</v>
      </c>
      <c r="E5127" s="27" t="str">
        <f>VLOOKUP(B5127,'大货清单（不定期按GOMS更新）'!A:H,4,0)</f>
        <v>DE,NL,PL,SE,FR,ES,BE,IT</v>
      </c>
      <c r="F5127" s="27" t="str">
        <f>VLOOKUP(B5127,'大货清单（不定期按GOMS更新）'!A:H,2,0)</f>
        <v>PURE ONE S11 Tango EX</v>
      </c>
      <c r="G5127" s="28">
        <f>VLOOKUP(B5127,'大货清单（不定期按GOMS更新）'!A:I,9,FALSE)</f>
        <v>6972200190451</v>
      </c>
      <c r="H5127" s="27" t="str">
        <f>VLOOKUP(B5127,'大货清单（不定期按GOMS更新）'!A:H,7,0)</f>
        <v>Dark Grey</v>
      </c>
      <c r="I5127" s="27" t="str">
        <f>VLOOKUP(B5127,'大货清单（不定期按GOMS更新）'!A:F,6,FALSE)</f>
        <v>PHASEOUT</v>
      </c>
      <c r="J5127" s="27" t="str">
        <f>VLOOKUP(B5127,'大货清单（不定期按GOMS更新）'!A:K,11,FALSE)</f>
        <v>7.1</v>
      </c>
      <c r="K5127" s="27" t="str">
        <f>VLOOKUP(B5127,'大货清单（不定期按GOMS更新）'!A:N,12,FALSE)</f>
        <v>791</v>
      </c>
      <c r="L5127" s="27" t="str">
        <f>VLOOKUP(B5127,'大货清单（不定期按GOMS更新）'!A:M,13,FALSE)</f>
        <v>180</v>
      </c>
      <c r="M5127" s="27" t="str">
        <f>VLOOKUP(B5127,'大货清单（不定期按GOMS更新）'!A:N,14,FALSE)</f>
        <v>326</v>
      </c>
      <c r="N5127" s="53" t="s">
        <v>1229</v>
      </c>
      <c r="O5127" s="27">
        <f>IFERROR(VLOOKUP(N5127,'散件迭代（不定期更新）'!C:J,8,FALSE),0)</f>
        <v>0</v>
      </c>
      <c r="P5127" s="27" t="str">
        <f>IFERROR(VLOOKUP(N5127,'散件（更新）'!B:H,3,FALSE),0)</f>
        <v>206-1756-0218</v>
      </c>
      <c r="Q5127" s="27" t="str">
        <f>VLOOKUP(N5127,'散件（更新）'!B:H,2,FALSE)</f>
        <v>114-17560218</v>
      </c>
      <c r="R5127" s="27" t="str">
        <f>VLOOKUP(N5127,'散件（更新）'!B:H,7,FALSE)</f>
        <v>2*Filter&amp;1*HEPA</v>
      </c>
      <c r="S5127" s="27" t="str">
        <f>VLOOKUP(N5127,'散件（更新）'!B:E,4,FALSE)</f>
        <v>https://tineco-yxzt.oss-accelerate.aliyuncs.com/product/114-17560218.jpg</v>
      </c>
      <c r="T5127" s="27" t="s">
        <v>8759</v>
      </c>
      <c r="U5127" s="28" t="str">
        <f>VLOOKUP(N5127,'散件（更新）'!B:G,6,FALSE)</f>
        <v>364-1756-0401【ZB1756 进风过滤棉包胶组件 环保3类 】*2
364-1756-1301【ZB1756 出风HEPA组件 环保3类】*1不带金属滤网</v>
      </c>
      <c r="V5127" s="28" t="str">
        <f>VLOOKUP(N5127,'散件（更新）'!B:I,8,FALSE)</f>
        <v>6972200191120</v>
      </c>
    </row>
    <row r="5128" spans="1:22">
      <c r="A5128" s="57">
        <v>46169</v>
      </c>
      <c r="B5128" s="53" t="s">
        <v>162</v>
      </c>
      <c r="C5128" s="27" t="str">
        <f>VLOOKUP(B5128,'大货清单（不定期按GOMS更新）'!A:H,8,0)</f>
        <v>107-19650002</v>
      </c>
      <c r="D5128" s="27" t="str">
        <f>VLOOKUP(B5128,'大货清单（不定期按GOMS更新）'!A:C,3,0)</f>
        <v>ZB1965-02</v>
      </c>
      <c r="E5128" s="27" t="str">
        <f>VLOOKUP(B5128,'大货清单（不定期按GOMS更新）'!A:H,4,0)</f>
        <v>DE,NL,PL,SE,FR,ES,BE,IT</v>
      </c>
      <c r="F5128" s="27" t="str">
        <f>VLOOKUP(B5128,'大货清单（不定期按GOMS更新）'!A:H,2,0)</f>
        <v>PURE ONE S11 Tango EX</v>
      </c>
      <c r="G5128" s="28">
        <f>VLOOKUP(B5128,'大货清单（不定期按GOMS更新）'!A:I,9,FALSE)</f>
        <v>6972200190451</v>
      </c>
      <c r="H5128" s="27" t="str">
        <f>VLOOKUP(B5128,'大货清单（不定期按GOMS更新）'!A:H,7,0)</f>
        <v>Dark Grey</v>
      </c>
      <c r="I5128" s="27" t="str">
        <f>VLOOKUP(B5128,'大货清单（不定期按GOMS更新）'!A:F,6,FALSE)</f>
        <v>PHASEOUT</v>
      </c>
      <c r="J5128" s="27" t="str">
        <f>VLOOKUP(B5128,'大货清单（不定期按GOMS更新）'!A:K,11,FALSE)</f>
        <v>7.1</v>
      </c>
      <c r="K5128" s="27" t="str">
        <f>VLOOKUP(B5128,'大货清单（不定期按GOMS更新）'!A:N,12,FALSE)</f>
        <v>791</v>
      </c>
      <c r="L5128" s="27" t="str">
        <f>VLOOKUP(B5128,'大货清单（不定期按GOMS更新）'!A:M,13,FALSE)</f>
        <v>180</v>
      </c>
      <c r="M5128" s="27" t="str">
        <f>VLOOKUP(B5128,'大货清单（不定期按GOMS更新）'!A:N,14,FALSE)</f>
        <v>326</v>
      </c>
      <c r="N5128" s="53" t="s">
        <v>1305</v>
      </c>
      <c r="O5128" s="27" t="str">
        <f>IFERROR(VLOOKUP(N5128,'散件迭代（不定期更新）'!C:J,8,FALSE),0)</f>
        <v>A30</v>
      </c>
      <c r="P5128" s="27" t="str">
        <f>IFERROR(VLOOKUP(N5128,'散件（更新）'!B:H,3,FALSE),0)</f>
        <v>206-1769-0009</v>
      </c>
      <c r="Q5128" s="27" t="str">
        <f>VLOOKUP(N5128,'散件（更新）'!B:H,2,FALSE)</f>
        <v>114-17690009</v>
      </c>
      <c r="R5128" s="27" t="str">
        <f>VLOOKUP(N5128,'散件（更新）'!B:H,7,FALSE)</f>
        <v>Filter holder</v>
      </c>
      <c r="S5128" s="27" t="str">
        <f>VLOOKUP(N5128,'散件（更新）'!B:E,4,FALSE)</f>
        <v>https://tineco-yxzt.oss-accelerate.aliyuncs.com/product/114-17690009.jpg</v>
      </c>
      <c r="T5128" s="27" t="s">
        <v>8759</v>
      </c>
      <c r="U5128" s="28" t="str">
        <f>VLOOKUP(N5128,'散件（更新）'!B:G,6,FALSE)</f>
        <v>网孔过滤器包胶组件，用206-1965-0112代替</v>
      </c>
      <c r="V5128" s="28" t="str">
        <f>VLOOKUP(N5128,'散件（更新）'!B:I,8,FALSE)</f>
        <v>6972200191656</v>
      </c>
    </row>
    <row r="5129" spans="1:22">
      <c r="A5129" s="57">
        <v>46169</v>
      </c>
      <c r="B5129" s="53" t="s">
        <v>162</v>
      </c>
      <c r="C5129" s="27" t="str">
        <f>VLOOKUP(B5129,'大货清单（不定期按GOMS更新）'!A:H,8,0)</f>
        <v>107-19650002</v>
      </c>
      <c r="D5129" s="27" t="str">
        <f>VLOOKUP(B5129,'大货清单（不定期按GOMS更新）'!A:C,3,0)</f>
        <v>ZB1965-02</v>
      </c>
      <c r="E5129" s="27" t="str">
        <f>VLOOKUP(B5129,'大货清单（不定期按GOMS更新）'!A:H,4,0)</f>
        <v>DE,NL,PL,SE,FR,ES,BE,IT</v>
      </c>
      <c r="F5129" s="27" t="str">
        <f>VLOOKUP(B5129,'大货清单（不定期按GOMS更新）'!A:H,2,0)</f>
        <v>PURE ONE S11 Tango EX</v>
      </c>
      <c r="G5129" s="28">
        <f>VLOOKUP(B5129,'大货清单（不定期按GOMS更新）'!A:I,9,FALSE)</f>
        <v>6972200190451</v>
      </c>
      <c r="H5129" s="27" t="str">
        <f>VLOOKUP(B5129,'大货清单（不定期按GOMS更新）'!A:H,7,0)</f>
        <v>Dark Grey</v>
      </c>
      <c r="I5129" s="27" t="str">
        <f>VLOOKUP(B5129,'大货清单（不定期按GOMS更新）'!A:F,6,FALSE)</f>
        <v>PHASEOUT</v>
      </c>
      <c r="J5129" s="27" t="str">
        <f>VLOOKUP(B5129,'大货清单（不定期按GOMS更新）'!A:K,11,FALSE)</f>
        <v>7.1</v>
      </c>
      <c r="K5129" s="27" t="str">
        <f>VLOOKUP(B5129,'大货清单（不定期按GOMS更新）'!A:N,12,FALSE)</f>
        <v>791</v>
      </c>
      <c r="L5129" s="27" t="str">
        <f>VLOOKUP(B5129,'大货清单（不定期按GOMS更新）'!A:M,13,FALSE)</f>
        <v>180</v>
      </c>
      <c r="M5129" s="27" t="str">
        <f>VLOOKUP(B5129,'大货清单（不定期按GOMS更新）'!A:N,14,FALSE)</f>
        <v>326</v>
      </c>
      <c r="N5129" s="53" t="s">
        <v>1228</v>
      </c>
      <c r="O5129" s="27">
        <f>IFERROR(VLOOKUP(N5129,'散件迭代（不定期更新）'!C:J,8,FALSE),0)</f>
        <v>0</v>
      </c>
      <c r="P5129" s="27" t="str">
        <f>IFERROR(VLOOKUP(N5129,'散件（更新）'!B:H,3,FALSE),0)</f>
        <v>206-1756-0204</v>
      </c>
      <c r="Q5129" s="27" t="str">
        <f>VLOOKUP(N5129,'散件（更新）'!B:H,2,FALSE)</f>
        <v>114-17560204</v>
      </c>
      <c r="R5129" s="27" t="str">
        <f>VLOOKUP(N5129,'散件（更新）'!B:H,7,FALSE)</f>
        <v>FILTER</v>
      </c>
      <c r="S5129" s="27" t="str">
        <f>VLOOKUP(N5129,'散件（更新）'!B:E,4,FALSE)</f>
        <v>https://tineco-yxzt.oss-accelerate.aliyuncs.com/product/114-17560204.jpg</v>
      </c>
      <c r="T5129" s="27" t="s">
        <v>8759</v>
      </c>
      <c r="U5129" s="28" t="str">
        <f>VLOOKUP(N5129,'散件（更新）'!B:G,6,FALSE)</f>
        <v>ZB1756 进风滤棉组件</v>
      </c>
      <c r="V5129" s="28" t="str">
        <f>VLOOKUP(N5129,'散件（更新）'!B:I,8,FALSE)</f>
        <v>6972200191182</v>
      </c>
    </row>
    <row r="5130" spans="1:22">
      <c r="A5130" s="57">
        <v>46169</v>
      </c>
      <c r="B5130" s="53" t="s">
        <v>162</v>
      </c>
      <c r="C5130" s="27" t="str">
        <f>VLOOKUP(B5130,'大货清单（不定期按GOMS更新）'!A:H,8,0)</f>
        <v>107-19650002</v>
      </c>
      <c r="D5130" s="27" t="str">
        <f>VLOOKUP(B5130,'大货清单（不定期按GOMS更新）'!A:C,3,0)</f>
        <v>ZB1965-02</v>
      </c>
      <c r="E5130" s="27" t="str">
        <f>VLOOKUP(B5130,'大货清单（不定期按GOMS更新）'!A:H,4,0)</f>
        <v>DE,NL,PL,SE,FR,ES,BE,IT</v>
      </c>
      <c r="F5130" s="27" t="str">
        <f>VLOOKUP(B5130,'大货清单（不定期按GOMS更新）'!A:H,2,0)</f>
        <v>PURE ONE S11 Tango EX</v>
      </c>
      <c r="G5130" s="28">
        <f>VLOOKUP(B5130,'大货清单（不定期按GOMS更新）'!A:I,9,FALSE)</f>
        <v>6972200190451</v>
      </c>
      <c r="H5130" s="27" t="str">
        <f>VLOOKUP(B5130,'大货清单（不定期按GOMS更新）'!A:H,7,0)</f>
        <v>Dark Grey</v>
      </c>
      <c r="I5130" s="27" t="str">
        <f>VLOOKUP(B5130,'大货清单（不定期按GOMS更新）'!A:F,6,FALSE)</f>
        <v>PHASEOUT</v>
      </c>
      <c r="J5130" s="27" t="str">
        <f>VLOOKUP(B5130,'大货清单（不定期按GOMS更新）'!A:K,11,FALSE)</f>
        <v>7.1</v>
      </c>
      <c r="K5130" s="27" t="str">
        <f>VLOOKUP(B5130,'大货清单（不定期按GOMS更新）'!A:N,12,FALSE)</f>
        <v>791</v>
      </c>
      <c r="L5130" s="27" t="str">
        <f>VLOOKUP(B5130,'大货清单（不定期按GOMS更新）'!A:M,13,FALSE)</f>
        <v>180</v>
      </c>
      <c r="M5130" s="27" t="str">
        <f>VLOOKUP(B5130,'大货清单（不定期按GOMS更新）'!A:N,14,FALSE)</f>
        <v>326</v>
      </c>
      <c r="N5130" s="53" t="s">
        <v>1289</v>
      </c>
      <c r="O5130" s="27" t="str">
        <f>IFERROR(VLOOKUP(N5130,'散件迭代（不定期更新）'!C:J,8,FALSE),0)</f>
        <v>A38</v>
      </c>
      <c r="P5130" s="27" t="str">
        <f>IFERROR(VLOOKUP(N5130,'散件（更新）'!B:H,3,FALSE),0)</f>
        <v>206-1769-0254</v>
      </c>
      <c r="Q5130" s="27" t="str">
        <f>VLOOKUP(N5130,'散件（更新）'!B:H,2,FALSE)</f>
        <v>114-17690254</v>
      </c>
      <c r="R5130" s="27" t="str">
        <f>VLOOKUP(N5130,'散件（更新）'!B:H,7,FALSE)</f>
        <v>Pre-filter Cleaning Tool</v>
      </c>
      <c r="S5130" s="27" t="str">
        <f>VLOOKUP(N5130,'散件（更新）'!B:E,4,FALSE)</f>
        <v>https://tineco-yxzt.oss-accelerate.aliyuncs.com/product/114-17690254.jpg</v>
      </c>
      <c r="T5130" s="27" t="s">
        <v>8759</v>
      </c>
      <c r="U5130" s="28" t="str">
        <f>VLOOKUP(N5130,'散件（更新）'!B:G,6,FALSE)</f>
        <v xml:space="preserve">ZB1769B 滤芯清洁刷 </v>
      </c>
      <c r="V5130" s="28" t="str">
        <f>VLOOKUP(N5130,'散件（更新）'!B:I,8,FALSE)</f>
        <v>6972200191175</v>
      </c>
    </row>
    <row r="5131" spans="1:22">
      <c r="A5131" s="57">
        <v>46169</v>
      </c>
      <c r="B5131" s="53" t="s">
        <v>162</v>
      </c>
      <c r="C5131" s="27" t="str">
        <f>VLOOKUP(B5131,'大货清单（不定期按GOMS更新）'!A:H,8,0)</f>
        <v>107-19650002</v>
      </c>
      <c r="D5131" s="27" t="str">
        <f>VLOOKUP(B5131,'大货清单（不定期按GOMS更新）'!A:C,3,0)</f>
        <v>ZB1965-02</v>
      </c>
      <c r="E5131" s="27" t="str">
        <f>VLOOKUP(B5131,'大货清单（不定期按GOMS更新）'!A:H,4,0)</f>
        <v>DE,NL,PL,SE,FR,ES,BE,IT</v>
      </c>
      <c r="F5131" s="27" t="str">
        <f>VLOOKUP(B5131,'大货清单（不定期按GOMS更新）'!A:H,2,0)</f>
        <v>PURE ONE S11 Tango EX</v>
      </c>
      <c r="G5131" s="28">
        <f>VLOOKUP(B5131,'大货清单（不定期按GOMS更新）'!A:I,9,FALSE)</f>
        <v>6972200190451</v>
      </c>
      <c r="H5131" s="27" t="str">
        <f>VLOOKUP(B5131,'大货清单（不定期按GOMS更新）'!A:H,7,0)</f>
        <v>Dark Grey</v>
      </c>
      <c r="I5131" s="27" t="str">
        <f>VLOOKUP(B5131,'大货清单（不定期按GOMS更新）'!A:F,6,FALSE)</f>
        <v>PHASEOUT</v>
      </c>
      <c r="J5131" s="27" t="str">
        <f>VLOOKUP(B5131,'大货清单（不定期按GOMS更新）'!A:K,11,FALSE)</f>
        <v>7.1</v>
      </c>
      <c r="K5131" s="27" t="str">
        <f>VLOOKUP(B5131,'大货清单（不定期按GOMS更新）'!A:N,12,FALSE)</f>
        <v>791</v>
      </c>
      <c r="L5131" s="27" t="str">
        <f>VLOOKUP(B5131,'大货清单（不定期按GOMS更新）'!A:M,13,FALSE)</f>
        <v>180</v>
      </c>
      <c r="M5131" s="27" t="str">
        <f>VLOOKUP(B5131,'大货清单（不定期按GOMS更新）'!A:N,14,FALSE)</f>
        <v>326</v>
      </c>
      <c r="N5131" s="53" t="s">
        <v>252</v>
      </c>
      <c r="O5131" s="27">
        <f>IFERROR(VLOOKUP(N5131,'散件迭代（不定期更新）'!C:J,8,FALSE),0)</f>
        <v>0</v>
      </c>
      <c r="P5131" s="27" t="str">
        <f>IFERROR(VLOOKUP(N5131,'散件（更新）'!B:H,3,FALSE),0)</f>
        <v>206-1769-0233</v>
      </c>
      <c r="Q5131" s="27" t="str">
        <f>VLOOKUP(N5131,'散件（更新）'!B:H,2,FALSE)</f>
        <v>114-17690233</v>
      </c>
      <c r="R5131" s="27" t="str">
        <f>VLOOKUP(N5131,'散件（更新）'!B:H,7,FALSE)</f>
        <v>Hair cleaning tool</v>
      </c>
      <c r="S5131" s="27" t="str">
        <f>VLOOKUP(N5131,'散件（更新）'!B:E,4,FALSE)</f>
        <v>https://tineco-yxzt.oss-accelerate.aliyuncs.com/product/114-17690233.png</v>
      </c>
      <c r="T5131" s="27" t="s">
        <v>8759</v>
      </c>
      <c r="U5131" s="28" t="str">
        <f>VLOOKUP(N5131,'散件（更新）'!B:G,6,FALSE)</f>
        <v>ZB1769B 清洁刷植毛组件</v>
      </c>
      <c r="V5131" s="28" t="str">
        <f>VLOOKUP(N5131,'散件（更新）'!B:I,8,FALSE)</f>
        <v>6972200191151</v>
      </c>
    </row>
    <row r="5132" spans="1:22">
      <c r="A5132" s="57">
        <v>46169</v>
      </c>
      <c r="B5132" s="53" t="s">
        <v>162</v>
      </c>
      <c r="C5132" s="27" t="str">
        <f>VLOOKUP(B5132,'大货清单（不定期按GOMS更新）'!A:H,8,0)</f>
        <v>107-19650002</v>
      </c>
      <c r="D5132" s="27" t="str">
        <f>VLOOKUP(B5132,'大货清单（不定期按GOMS更新）'!A:C,3,0)</f>
        <v>ZB1965-02</v>
      </c>
      <c r="E5132" s="27" t="str">
        <f>VLOOKUP(B5132,'大货清单（不定期按GOMS更新）'!A:H,4,0)</f>
        <v>DE,NL,PL,SE,FR,ES,BE,IT</v>
      </c>
      <c r="F5132" s="27" t="str">
        <f>VLOOKUP(B5132,'大货清单（不定期按GOMS更新）'!A:H,2,0)</f>
        <v>PURE ONE S11 Tango EX</v>
      </c>
      <c r="G5132" s="28">
        <f>VLOOKUP(B5132,'大货清单（不定期按GOMS更新）'!A:I,9,FALSE)</f>
        <v>6972200190451</v>
      </c>
      <c r="H5132" s="27" t="str">
        <f>VLOOKUP(B5132,'大货清单（不定期按GOMS更新）'!A:H,7,0)</f>
        <v>Dark Grey</v>
      </c>
      <c r="I5132" s="27" t="str">
        <f>VLOOKUP(B5132,'大货清单（不定期按GOMS更新）'!A:F,6,FALSE)</f>
        <v>PHASEOUT</v>
      </c>
      <c r="J5132" s="27" t="str">
        <f>VLOOKUP(B5132,'大货清单（不定期按GOMS更新）'!A:K,11,FALSE)</f>
        <v>7.1</v>
      </c>
      <c r="K5132" s="27" t="str">
        <f>VLOOKUP(B5132,'大货清单（不定期按GOMS更新）'!A:N,12,FALSE)</f>
        <v>791</v>
      </c>
      <c r="L5132" s="27" t="str">
        <f>VLOOKUP(B5132,'大货清单（不定期按GOMS更新）'!A:M,13,FALSE)</f>
        <v>180</v>
      </c>
      <c r="M5132" s="27" t="str">
        <f>VLOOKUP(B5132,'大货清单（不定期按GOMS更新）'!A:N,14,FALSE)</f>
        <v>326</v>
      </c>
      <c r="N5132" s="53" t="s">
        <v>1376</v>
      </c>
      <c r="O5132" s="27" t="str">
        <f>IFERROR(VLOOKUP(N5132,'散件迭代（不定期更新）'!C:J,8,FALSE),0)</f>
        <v>A14</v>
      </c>
      <c r="P5132" s="27" t="str">
        <f>IFERROR(VLOOKUP(N5132,'散件（更新）'!B:H,3,FALSE),0)</f>
        <v>206-1873-0214</v>
      </c>
      <c r="Q5132" s="27" t="str">
        <f>VLOOKUP(N5132,'散件（更新）'!B:H,2,FALSE)</f>
        <v>114-18730214</v>
      </c>
      <c r="R5132" s="27" t="str">
        <f>VLOOKUP(N5132,'散件（更新）'!B:H,7,FALSE)</f>
        <v>Crevice &amp; 2-In-1 Dusting Brush</v>
      </c>
      <c r="S5132" s="27" t="str">
        <f>VLOOKUP(N5132,'散件（更新）'!B:E,4,FALSE)</f>
        <v>https://tineco-yxzt.oss-accelerate.aliyuncs.com/product/114-18730214.png</v>
      </c>
      <c r="T5132" s="27" t="s">
        <v>8759</v>
      </c>
      <c r="U5132" s="28" t="str">
        <f>VLOOKUP(N5132,'散件（更新）'!B:G,6,FALSE)</f>
        <v xml:space="preserve">组合刷组件+扁吸组件 </v>
      </c>
      <c r="V5132" s="28" t="str">
        <f>VLOOKUP(N5132,'散件（更新）'!B:I,8,FALSE)</f>
        <v>6972200191489</v>
      </c>
    </row>
    <row r="5133" spans="1:22">
      <c r="A5133" s="57">
        <v>46169</v>
      </c>
      <c r="B5133" s="53" t="s">
        <v>162</v>
      </c>
      <c r="C5133" s="27" t="str">
        <f>VLOOKUP(B5133,'大货清单（不定期按GOMS更新）'!A:H,8,0)</f>
        <v>107-19650002</v>
      </c>
      <c r="D5133" s="27" t="str">
        <f>VLOOKUP(B5133,'大货清单（不定期按GOMS更新）'!A:C,3,0)</f>
        <v>ZB1965-02</v>
      </c>
      <c r="E5133" s="27" t="str">
        <f>VLOOKUP(B5133,'大货清单（不定期按GOMS更新）'!A:H,4,0)</f>
        <v>DE,NL,PL,SE,FR,ES,BE,IT</v>
      </c>
      <c r="F5133" s="27" t="str">
        <f>VLOOKUP(B5133,'大货清单（不定期按GOMS更新）'!A:H,2,0)</f>
        <v>PURE ONE S11 Tango EX</v>
      </c>
      <c r="G5133" s="28">
        <f>VLOOKUP(B5133,'大货清单（不定期按GOMS更新）'!A:I,9,FALSE)</f>
        <v>6972200190451</v>
      </c>
      <c r="H5133" s="27" t="str">
        <f>VLOOKUP(B5133,'大货清单（不定期按GOMS更新）'!A:H,7,0)</f>
        <v>Dark Grey</v>
      </c>
      <c r="I5133" s="27" t="str">
        <f>VLOOKUP(B5133,'大货清单（不定期按GOMS更新）'!A:F,6,FALSE)</f>
        <v>PHASEOUT</v>
      </c>
      <c r="J5133" s="27" t="str">
        <f>VLOOKUP(B5133,'大货清单（不定期按GOMS更新）'!A:K,11,FALSE)</f>
        <v>7.1</v>
      </c>
      <c r="K5133" s="27" t="str">
        <f>VLOOKUP(B5133,'大货清单（不定期按GOMS更新）'!A:N,12,FALSE)</f>
        <v>791</v>
      </c>
      <c r="L5133" s="27" t="str">
        <f>VLOOKUP(B5133,'大货清单（不定期按GOMS更新）'!A:M,13,FALSE)</f>
        <v>180</v>
      </c>
      <c r="M5133" s="27" t="str">
        <f>VLOOKUP(B5133,'大货清单（不定期按GOMS更新）'!A:N,14,FALSE)</f>
        <v>326</v>
      </c>
      <c r="N5133" s="53" t="s">
        <v>1339</v>
      </c>
      <c r="O5133" s="27">
        <f>IFERROR(VLOOKUP(N5133,'散件迭代（不定期更新）'!C:J,8,FALSE),0)</f>
        <v>0</v>
      </c>
      <c r="P5133" s="27" t="str">
        <f>IFERROR(VLOOKUP(N5133,'散件（更新）'!B:H,3,FALSE),0)</f>
        <v>206-1676-0003</v>
      </c>
      <c r="Q5133" s="27" t="str">
        <f>VLOOKUP(N5133,'散件（更新）'!B:H,2,FALSE)</f>
        <v>114-16760003</v>
      </c>
      <c r="R5133" s="27" t="str">
        <f>VLOOKUP(N5133,'散件（更新）'!B:H,7,FALSE)</f>
        <v>Brush Cover</v>
      </c>
      <c r="S5133" s="27" t="str">
        <f>VLOOKUP(N5133,'散件（更新）'!B:E,4,FALSE)</f>
        <v>https://tineco-yxzt.oss-accelerate.aliyuncs.com/20231219/9VSBC111100_1702948060830.png</v>
      </c>
      <c r="T5133" s="27" t="s">
        <v>8759</v>
      </c>
      <c r="U5133" s="28" t="str">
        <f>VLOOKUP(N5133,'散件（更新）'!B:G,6,FALSE)</f>
        <v>FB1676 滚刷释放盖板</v>
      </c>
      <c r="V5133" s="28" t="str">
        <f>VLOOKUP(N5133,'散件（更新）'!B:I,8,FALSE)</f>
        <v>6972200195685</v>
      </c>
    </row>
    <row r="5134" spans="1:22">
      <c r="A5134" s="57">
        <v>46169</v>
      </c>
      <c r="B5134" s="53" t="s">
        <v>162</v>
      </c>
      <c r="C5134" s="27" t="str">
        <f>VLOOKUP(B5134,'大货清单（不定期按GOMS更新）'!A:H,8,0)</f>
        <v>107-19650002</v>
      </c>
      <c r="D5134" s="27" t="str">
        <f>VLOOKUP(B5134,'大货清单（不定期按GOMS更新）'!A:C,3,0)</f>
        <v>ZB1965-02</v>
      </c>
      <c r="E5134" s="27" t="str">
        <f>VLOOKUP(B5134,'大货清单（不定期按GOMS更新）'!A:H,4,0)</f>
        <v>DE,NL,PL,SE,FR,ES,BE,IT</v>
      </c>
      <c r="F5134" s="27" t="str">
        <f>VLOOKUP(B5134,'大货清单（不定期按GOMS更新）'!A:H,2,0)</f>
        <v>PURE ONE S11 Tango EX</v>
      </c>
      <c r="G5134" s="28">
        <f>VLOOKUP(B5134,'大货清单（不定期按GOMS更新）'!A:I,9,FALSE)</f>
        <v>6972200190451</v>
      </c>
      <c r="H5134" s="27" t="str">
        <f>VLOOKUP(B5134,'大货清单（不定期按GOMS更新）'!A:H,7,0)</f>
        <v>Dark Grey</v>
      </c>
      <c r="I5134" s="27" t="str">
        <f>VLOOKUP(B5134,'大货清单（不定期按GOMS更新）'!A:F,6,FALSE)</f>
        <v>PHASEOUT</v>
      </c>
      <c r="J5134" s="27" t="str">
        <f>VLOOKUP(B5134,'大货清单（不定期按GOMS更新）'!A:K,11,FALSE)</f>
        <v>7.1</v>
      </c>
      <c r="K5134" s="27" t="str">
        <f>VLOOKUP(B5134,'大货清单（不定期按GOMS更新）'!A:N,12,FALSE)</f>
        <v>791</v>
      </c>
      <c r="L5134" s="27" t="str">
        <f>VLOOKUP(B5134,'大货清单（不定期按GOMS更新）'!A:M,13,FALSE)</f>
        <v>180</v>
      </c>
      <c r="M5134" s="27" t="str">
        <f>VLOOKUP(B5134,'大货清单（不定期按GOMS更新）'!A:N,14,FALSE)</f>
        <v>326</v>
      </c>
      <c r="N5134" s="53" t="s">
        <v>1355</v>
      </c>
      <c r="O5134" s="27" t="str">
        <f>IFERROR(VLOOKUP(N5134,'散件迭代（不定期更新）'!C:J,8,FALSE),0)</f>
        <v>A15</v>
      </c>
      <c r="P5134" s="27" t="str">
        <f>IFERROR(VLOOKUP(N5134,'散件（更新）'!B:H,3,FALSE),0)</f>
        <v>206-1965-0210</v>
      </c>
      <c r="Q5134" s="27" t="str">
        <f>VLOOKUP(N5134,'散件（更新）'!B:H,2,FALSE)</f>
        <v>114-19650210</v>
      </c>
      <c r="R5134" s="27" t="str">
        <f>VLOOKUP(N5134,'散件（更新）'!B:H,7,FALSE)</f>
        <v>Hard Floor Brush</v>
      </c>
      <c r="S5134" s="27" t="str">
        <f>VLOOKUP(N5134,'散件（更新）'!B:E,4,FALSE)</f>
        <v>https://tineco-yxzt.oss-accelerate.aliyuncs.com/product/114-19650210.jpg</v>
      </c>
      <c r="T5134" s="27" t="s">
        <v>8759</v>
      </c>
      <c r="U5134" s="28" t="str">
        <f>VLOOKUP(N5134,'散件（更新）'!B:G,6,FALSE)</f>
        <v>FB1753G地刷组件</v>
      </c>
      <c r="V5134" s="28" t="str">
        <f>VLOOKUP(N5134,'散件（更新）'!B:I,8,FALSE)</f>
        <v>6972200191946</v>
      </c>
    </row>
    <row r="5135" spans="1:22">
      <c r="A5135" s="57">
        <v>46169</v>
      </c>
      <c r="B5135" s="53" t="s">
        <v>162</v>
      </c>
      <c r="C5135" s="27" t="str">
        <f>VLOOKUP(B5135,'大货清单（不定期按GOMS更新）'!A:H,8,0)</f>
        <v>107-19650002</v>
      </c>
      <c r="D5135" s="27" t="str">
        <f>VLOOKUP(B5135,'大货清单（不定期按GOMS更新）'!A:C,3,0)</f>
        <v>ZB1965-02</v>
      </c>
      <c r="E5135" s="27" t="str">
        <f>VLOOKUP(B5135,'大货清单（不定期按GOMS更新）'!A:H,4,0)</f>
        <v>DE,NL,PL,SE,FR,ES,BE,IT</v>
      </c>
      <c r="F5135" s="27" t="str">
        <f>VLOOKUP(B5135,'大货清单（不定期按GOMS更新）'!A:H,2,0)</f>
        <v>PURE ONE S11 Tango EX</v>
      </c>
      <c r="G5135" s="28">
        <f>VLOOKUP(B5135,'大货清单（不定期按GOMS更新）'!A:I,9,FALSE)</f>
        <v>6972200190451</v>
      </c>
      <c r="H5135" s="27" t="str">
        <f>VLOOKUP(B5135,'大货清单（不定期按GOMS更新）'!A:H,7,0)</f>
        <v>Dark Grey</v>
      </c>
      <c r="I5135" s="27" t="str">
        <f>VLOOKUP(B5135,'大货清单（不定期按GOMS更新）'!A:F,6,FALSE)</f>
        <v>PHASEOUT</v>
      </c>
      <c r="J5135" s="27" t="str">
        <f>VLOOKUP(B5135,'大货清单（不定期按GOMS更新）'!A:K,11,FALSE)</f>
        <v>7.1</v>
      </c>
      <c r="K5135" s="27" t="str">
        <f>VLOOKUP(B5135,'大货清单（不定期按GOMS更新）'!A:N,12,FALSE)</f>
        <v>791</v>
      </c>
      <c r="L5135" s="27" t="str">
        <f>VLOOKUP(B5135,'大货清单（不定期按GOMS更新）'!A:M,13,FALSE)</f>
        <v>180</v>
      </c>
      <c r="M5135" s="27" t="str">
        <f>VLOOKUP(B5135,'大货清单（不定期按GOMS更新）'!A:N,14,FALSE)</f>
        <v>326</v>
      </c>
      <c r="N5135" s="53" t="s">
        <v>1393</v>
      </c>
      <c r="O5135" s="27" t="str">
        <f>IFERROR(VLOOKUP(N5135,'散件迭代（不定期更新）'!C:J,8,FALSE),0)</f>
        <v>A19</v>
      </c>
      <c r="P5135" s="27" t="str">
        <f>IFERROR(VLOOKUP(N5135,'散件（更新）'!B:H,3,FALSE),0)</f>
        <v>206-1873-2318</v>
      </c>
      <c r="Q5135" s="27" t="str">
        <f>VLOOKUP(N5135,'散件（更新）'!B:H,2,FALSE)</f>
        <v>114-18732318</v>
      </c>
      <c r="R5135" s="27" t="str">
        <f>VLOOKUP(N5135,'散件（更新）'!B:H,7,FALSE)</f>
        <v>Mini power brush</v>
      </c>
      <c r="S5135" s="27" t="str">
        <f>VLOOKUP(N5135,'散件（更新）'!B:E,4,FALSE)</f>
        <v>https://tineco-yxzt.oss-accelerate.aliyuncs.com/product/114-18732318.png</v>
      </c>
      <c r="T5135" s="27" t="s">
        <v>8759</v>
      </c>
      <c r="U5135" s="28" t="str">
        <f>VLOOKUP(N5135,'散件（更新）'!B:G,6,FALSE)</f>
        <v>FB1953A 小电动地刷胶袋组件带PTC</v>
      </c>
      <c r="V5135" s="28" t="str">
        <f>VLOOKUP(N5135,'散件（更新）'!B:I,8,FALSE)</f>
        <v>6972200193032</v>
      </c>
    </row>
    <row r="5136" spans="1:22">
      <c r="A5136" s="57">
        <v>46169</v>
      </c>
      <c r="B5136" s="53" t="s">
        <v>162</v>
      </c>
      <c r="C5136" s="27" t="str">
        <f>VLOOKUP(B5136,'大货清单（不定期按GOMS更新）'!A:H,8,0)</f>
        <v>107-19650002</v>
      </c>
      <c r="D5136" s="27" t="str">
        <f>VLOOKUP(B5136,'大货清单（不定期按GOMS更新）'!A:C,3,0)</f>
        <v>ZB1965-02</v>
      </c>
      <c r="E5136" s="27" t="str">
        <f>VLOOKUP(B5136,'大货清单（不定期按GOMS更新）'!A:H,4,0)</f>
        <v>DE,NL,PL,SE,FR,ES,BE,IT</v>
      </c>
      <c r="F5136" s="27" t="str">
        <f>VLOOKUP(B5136,'大货清单（不定期按GOMS更新）'!A:H,2,0)</f>
        <v>PURE ONE S11 Tango EX</v>
      </c>
      <c r="G5136" s="28">
        <f>VLOOKUP(B5136,'大货清单（不定期按GOMS更新）'!A:I,9,FALSE)</f>
        <v>6972200190451</v>
      </c>
      <c r="H5136" s="27" t="str">
        <f>VLOOKUP(B5136,'大货清单（不定期按GOMS更新）'!A:H,7,0)</f>
        <v>Dark Grey</v>
      </c>
      <c r="I5136" s="27" t="str">
        <f>VLOOKUP(B5136,'大货清单（不定期按GOMS更新）'!A:F,6,FALSE)</f>
        <v>PHASEOUT</v>
      </c>
      <c r="J5136" s="27" t="str">
        <f>VLOOKUP(B5136,'大货清单（不定期按GOMS更新）'!A:K,11,FALSE)</f>
        <v>7.1</v>
      </c>
      <c r="K5136" s="27" t="str">
        <f>VLOOKUP(B5136,'大货清单（不定期按GOMS更新）'!A:N,12,FALSE)</f>
        <v>791</v>
      </c>
      <c r="L5136" s="27" t="str">
        <f>VLOOKUP(B5136,'大货清单（不定期按GOMS更新）'!A:M,13,FALSE)</f>
        <v>180</v>
      </c>
      <c r="M5136" s="27" t="str">
        <f>VLOOKUP(B5136,'大货清单（不定期按GOMS更新）'!A:N,14,FALSE)</f>
        <v>326</v>
      </c>
      <c r="N5136" s="53" t="s">
        <v>1349</v>
      </c>
      <c r="O5136" s="27">
        <f>IFERROR(VLOOKUP(N5136,'散件迭代（不定期更新）'!C:J,8,FALSE),0)</f>
        <v>0</v>
      </c>
      <c r="P5136" s="27" t="str">
        <f>IFERROR(VLOOKUP(N5136,'散件（更新）'!B:H,3,FALSE),0)</f>
        <v>206-1965-0115</v>
      </c>
      <c r="Q5136" s="27" t="str">
        <f>VLOOKUP(N5136,'散件（更新）'!B:H,2,FALSE)</f>
        <v>114-19650115</v>
      </c>
      <c r="R5136" s="27" t="str">
        <f>VLOOKUP(N5136,'散件（更新）'!B:H,7,FALSE)</f>
        <v>Carpet brush</v>
      </c>
      <c r="S5136" s="27" t="str">
        <f>VLOOKUP(N5136,'散件（更新）'!B:E,4,FALSE)</f>
        <v>https://tineco-yxzt.oss-accelerate.aliyuncs.com/product/114-19650115.jpg</v>
      </c>
      <c r="T5136" s="27" t="s">
        <v>8759</v>
      </c>
      <c r="U5136" s="28" t="str">
        <f>VLOOKUP(N5136,'散件（更新）'!B:G,6,FALSE)</f>
        <v>FB1676G地刷组件（黑色按钮）</v>
      </c>
      <c r="V5136" s="28" t="str">
        <f>VLOOKUP(N5136,'散件（更新）'!B:I,8,FALSE)</f>
        <v>6972200192462</v>
      </c>
    </row>
    <row r="5137" spans="1:22">
      <c r="A5137" s="57">
        <v>46169</v>
      </c>
      <c r="B5137" s="53" t="s">
        <v>162</v>
      </c>
      <c r="C5137" s="27" t="str">
        <f>VLOOKUP(B5137,'大货清单（不定期按GOMS更新）'!A:H,8,0)</f>
        <v>107-19650002</v>
      </c>
      <c r="D5137" s="27" t="str">
        <f>VLOOKUP(B5137,'大货清单（不定期按GOMS更新）'!A:C,3,0)</f>
        <v>ZB1965-02</v>
      </c>
      <c r="E5137" s="27" t="str">
        <f>VLOOKUP(B5137,'大货清单（不定期按GOMS更新）'!A:H,4,0)</f>
        <v>DE,NL,PL,SE,FR,ES,BE,IT</v>
      </c>
      <c r="F5137" s="27" t="str">
        <f>VLOOKUP(B5137,'大货清单（不定期按GOMS更新）'!A:H,2,0)</f>
        <v>PURE ONE S11 Tango EX</v>
      </c>
      <c r="G5137" s="28">
        <f>VLOOKUP(B5137,'大货清单（不定期按GOMS更新）'!A:I,9,FALSE)</f>
        <v>6972200190451</v>
      </c>
      <c r="H5137" s="27" t="str">
        <f>VLOOKUP(B5137,'大货清单（不定期按GOMS更新）'!A:H,7,0)</f>
        <v>Dark Grey</v>
      </c>
      <c r="I5137" s="27" t="str">
        <f>VLOOKUP(B5137,'大货清单（不定期按GOMS更新）'!A:F,6,FALSE)</f>
        <v>PHASEOUT</v>
      </c>
      <c r="J5137" s="27" t="str">
        <f>VLOOKUP(B5137,'大货清单（不定期按GOMS更新）'!A:K,11,FALSE)</f>
        <v>7.1</v>
      </c>
      <c r="K5137" s="27" t="str">
        <f>VLOOKUP(B5137,'大货清单（不定期按GOMS更新）'!A:N,12,FALSE)</f>
        <v>791</v>
      </c>
      <c r="L5137" s="27" t="str">
        <f>VLOOKUP(B5137,'大货清单（不定期按GOMS更新）'!A:M,13,FALSE)</f>
        <v>180</v>
      </c>
      <c r="M5137" s="27" t="str">
        <f>VLOOKUP(B5137,'大货清单（不定期按GOMS更新）'!A:N,14,FALSE)</f>
        <v>326</v>
      </c>
      <c r="N5137" s="53" t="s">
        <v>483</v>
      </c>
      <c r="O5137" s="27">
        <f>IFERROR(VLOOKUP(N5137,'散件迭代（不定期更新）'!C:J,8,FALSE),0)</f>
        <v>0</v>
      </c>
      <c r="P5137" s="27" t="str">
        <f>IFERROR(VLOOKUP(N5137,'散件（更新）'!B:H,3,FALSE),0)</f>
        <v>206-1965-0004</v>
      </c>
      <c r="Q5137" s="27" t="str">
        <f>VLOOKUP(N5137,'散件（更新）'!B:H,2,FALSE)</f>
        <v>114-19650004</v>
      </c>
      <c r="R5137" s="27" t="str">
        <f>VLOOKUP(N5137,'散件（更新）'!B:H,7,FALSE)</f>
        <v>Dustbin</v>
      </c>
      <c r="S5137" s="27" t="str">
        <f>VLOOKUP(N5137,'散件（更新）'!B:E,4,FALSE)</f>
        <v>https://tineco-yxzt.oss-accelerate.aliyuncs.com/product/114-19650004.jpg</v>
      </c>
      <c r="T5137" s="27" t="s">
        <v>8759</v>
      </c>
      <c r="U5137" s="28" t="str">
        <f>VLOOKUP(N5137,'散件（更新）'!B:G,6,FALSE)</f>
        <v>尘桶组件（带支架灰色）</v>
      </c>
      <c r="V5137" s="28" t="str">
        <f>VLOOKUP(N5137,'散件（更新）'!B:I,8,FALSE)</f>
        <v>6972200190994</v>
      </c>
    </row>
    <row r="5138" spans="1:22">
      <c r="A5138" s="57">
        <v>46169</v>
      </c>
      <c r="B5138" s="53" t="s">
        <v>162</v>
      </c>
      <c r="C5138" s="27" t="str">
        <f>VLOOKUP(B5138,'大货清单（不定期按GOMS更新）'!A:H,8,0)</f>
        <v>107-19650002</v>
      </c>
      <c r="D5138" s="27" t="str">
        <f>VLOOKUP(B5138,'大货清单（不定期按GOMS更新）'!A:C,3,0)</f>
        <v>ZB1965-02</v>
      </c>
      <c r="E5138" s="27" t="str">
        <f>VLOOKUP(B5138,'大货清单（不定期按GOMS更新）'!A:H,4,0)</f>
        <v>DE,NL,PL,SE,FR,ES,BE,IT</v>
      </c>
      <c r="F5138" s="27" t="str">
        <f>VLOOKUP(B5138,'大货清单（不定期按GOMS更新）'!A:H,2,0)</f>
        <v>PURE ONE S11 Tango EX</v>
      </c>
      <c r="G5138" s="28">
        <f>VLOOKUP(B5138,'大货清单（不定期按GOMS更新）'!A:I,9,FALSE)</f>
        <v>6972200190451</v>
      </c>
      <c r="H5138" s="27" t="str">
        <f>VLOOKUP(B5138,'大货清单（不定期按GOMS更新）'!A:H,7,0)</f>
        <v>Dark Grey</v>
      </c>
      <c r="I5138" s="27" t="str">
        <f>VLOOKUP(B5138,'大货清单（不定期按GOMS更新）'!A:F,6,FALSE)</f>
        <v>PHASEOUT</v>
      </c>
      <c r="J5138" s="27" t="str">
        <f>VLOOKUP(B5138,'大货清单（不定期按GOMS更新）'!A:K,11,FALSE)</f>
        <v>7.1</v>
      </c>
      <c r="K5138" s="27" t="str">
        <f>VLOOKUP(B5138,'大货清单（不定期按GOMS更新）'!A:N,12,FALSE)</f>
        <v>791</v>
      </c>
      <c r="L5138" s="27" t="str">
        <f>VLOOKUP(B5138,'大货清单（不定期按GOMS更新）'!A:M,13,FALSE)</f>
        <v>180</v>
      </c>
      <c r="M5138" s="27" t="str">
        <f>VLOOKUP(B5138,'大货清单（不定期按GOMS更新）'!A:N,14,FALSE)</f>
        <v>326</v>
      </c>
      <c r="N5138" s="53" t="s">
        <v>1363</v>
      </c>
      <c r="O5138" s="27" t="str">
        <f>IFERROR(VLOOKUP(N5138,'散件迭代（不定期更新）'!C:J,8,FALSE),0)</f>
        <v>A12</v>
      </c>
      <c r="P5138" s="27" t="str">
        <f>IFERROR(VLOOKUP(N5138,'散件（更新）'!B:H,3,FALSE),0)</f>
        <v>206-1873-0010</v>
      </c>
      <c r="Q5138" s="27" t="str">
        <f>VLOOKUP(N5138,'散件（更新）'!B:H,2,FALSE)</f>
        <v>114-18730010</v>
      </c>
      <c r="R5138" s="27" t="str">
        <f>VLOOKUP(N5138,'散件（更新）'!B:H,7,FALSE)</f>
        <v>Accessory Kit</v>
      </c>
      <c r="S5138" s="27" t="str">
        <f>VLOOKUP(N5138,'散件（更新）'!B:E,4,FALSE)</f>
        <v>https://tineco-yxzt.oss-accelerate.aliyuncs.com/product/114-18730010.jpg</v>
      </c>
      <c r="T5138" s="27" t="s">
        <v>8759</v>
      </c>
      <c r="U5138" s="28" t="str">
        <f>VLOOKUP(N5138,'散件（更新）'!B:G,6,FALSE)</f>
        <v>附件套装(家电刷组件+伸缩扁吸组件+转折管组件+伸缩软管组件)</v>
      </c>
      <c r="V5138" s="28" t="str">
        <f>VLOOKUP(N5138,'散件（更新）'!B:I,8,FALSE)</f>
        <v>6972200191519</v>
      </c>
    </row>
    <row r="5139" spans="1:22">
      <c r="A5139" s="57">
        <v>46169</v>
      </c>
      <c r="B5139" s="53" t="s">
        <v>162</v>
      </c>
      <c r="C5139" s="27" t="str">
        <f>VLOOKUP(B5139,'大货清单（不定期按GOMS更新）'!A:H,8,0)</f>
        <v>107-19650002</v>
      </c>
      <c r="D5139" s="27" t="str">
        <f>VLOOKUP(B5139,'大货清单（不定期按GOMS更新）'!A:C,3,0)</f>
        <v>ZB1965-02</v>
      </c>
      <c r="E5139" s="27" t="str">
        <f>VLOOKUP(B5139,'大货清单（不定期按GOMS更新）'!A:H,4,0)</f>
        <v>DE,NL,PL,SE,FR,ES,BE,IT</v>
      </c>
      <c r="F5139" s="27" t="str">
        <f>VLOOKUP(B5139,'大货清单（不定期按GOMS更新）'!A:H,2,0)</f>
        <v>PURE ONE S11 Tango EX</v>
      </c>
      <c r="G5139" s="28">
        <f>VLOOKUP(B5139,'大货清单（不定期按GOMS更新）'!A:I,9,FALSE)</f>
        <v>6972200190451</v>
      </c>
      <c r="H5139" s="27" t="str">
        <f>VLOOKUP(B5139,'大货清单（不定期按GOMS更新）'!A:H,7,0)</f>
        <v>Dark Grey</v>
      </c>
      <c r="I5139" s="27" t="str">
        <f>VLOOKUP(B5139,'大货清单（不定期按GOMS更新）'!A:F,6,FALSE)</f>
        <v>PHASEOUT</v>
      </c>
      <c r="J5139" s="27" t="str">
        <f>VLOOKUP(B5139,'大货清单（不定期按GOMS更新）'!A:K,11,FALSE)</f>
        <v>7.1</v>
      </c>
      <c r="K5139" s="27" t="str">
        <f>VLOOKUP(B5139,'大货清单（不定期按GOMS更新）'!A:N,12,FALSE)</f>
        <v>791</v>
      </c>
      <c r="L5139" s="27" t="str">
        <f>VLOOKUP(B5139,'大货清单（不定期按GOMS更新）'!A:M,13,FALSE)</f>
        <v>180</v>
      </c>
      <c r="M5139" s="27" t="str">
        <f>VLOOKUP(B5139,'大货清单（不定期按GOMS更新）'!A:N,14,FALSE)</f>
        <v>326</v>
      </c>
      <c r="N5139" s="53" t="s">
        <v>1360</v>
      </c>
      <c r="O5139" s="27">
        <f>IFERROR(VLOOKUP(N5139,'散件迭代（不定期更新）'!C:J,8,FALSE),0)</f>
        <v>0</v>
      </c>
      <c r="P5139" s="27" t="str">
        <f>IFERROR(VLOOKUP(N5139,'散件（更新）'!B:H,3,FALSE),0)</f>
        <v>206-1965-0201</v>
      </c>
      <c r="Q5139" s="27" t="str">
        <f>VLOOKUP(N5139,'散件（更新）'!B:H,2,FALSE)</f>
        <v>114-19650201</v>
      </c>
      <c r="R5139" s="27" t="str">
        <f>VLOOKUP(N5139,'散件（更新）'!B:H,7,FALSE)</f>
        <v>Main Body</v>
      </c>
      <c r="S5139" s="27" t="str">
        <f>VLOOKUP(N5139,'散件（更新）'!B:E,4,FALSE)</f>
        <v>https://tineco-yxzt.oss-accelerate.aliyuncs.com/product/114-19650201.jpg</v>
      </c>
      <c r="T5139" s="27" t="s">
        <v>8759</v>
      </c>
      <c r="U5139" s="28" t="str">
        <f>VLOOKUP(N5139,'散件（更新）'!B:G,6,FALSE)</f>
        <v>主体组件（高配散件专用）</v>
      </c>
      <c r="V5139" s="28" t="str">
        <f>VLOOKUP(N5139,'散件（更新）'!B:I,8,FALSE)</f>
        <v>6972200192448</v>
      </c>
    </row>
    <row r="5140" spans="1:22">
      <c r="A5140" s="57">
        <v>46169</v>
      </c>
      <c r="B5140" s="53" t="s">
        <v>162</v>
      </c>
      <c r="C5140" s="27" t="str">
        <f>VLOOKUP(B5140,'大货清单（不定期按GOMS更新）'!A:H,8,0)</f>
        <v>107-19650002</v>
      </c>
      <c r="D5140" s="27" t="str">
        <f>VLOOKUP(B5140,'大货清单（不定期按GOMS更新）'!A:C,3,0)</f>
        <v>ZB1965-02</v>
      </c>
      <c r="E5140" s="27" t="str">
        <f>VLOOKUP(B5140,'大货清单（不定期按GOMS更新）'!A:H,4,0)</f>
        <v>DE,NL,PL,SE,FR,ES,BE,IT</v>
      </c>
      <c r="F5140" s="27" t="str">
        <f>VLOOKUP(B5140,'大货清单（不定期按GOMS更新）'!A:H,2,0)</f>
        <v>PURE ONE S11 Tango EX</v>
      </c>
      <c r="G5140" s="28">
        <f>VLOOKUP(B5140,'大货清单（不定期按GOMS更新）'!A:I,9,FALSE)</f>
        <v>6972200190451</v>
      </c>
      <c r="H5140" s="27" t="str">
        <f>VLOOKUP(B5140,'大货清单（不定期按GOMS更新）'!A:H,7,0)</f>
        <v>Dark Grey</v>
      </c>
      <c r="I5140" s="27" t="str">
        <f>VLOOKUP(B5140,'大货清单（不定期按GOMS更新）'!A:F,6,FALSE)</f>
        <v>PHASEOUT</v>
      </c>
      <c r="J5140" s="27" t="str">
        <f>VLOOKUP(B5140,'大货清单（不定期按GOMS更新）'!A:K,11,FALSE)</f>
        <v>7.1</v>
      </c>
      <c r="K5140" s="27" t="str">
        <f>VLOOKUP(B5140,'大货清单（不定期按GOMS更新）'!A:N,12,FALSE)</f>
        <v>791</v>
      </c>
      <c r="L5140" s="27" t="str">
        <f>VLOOKUP(B5140,'大货清单（不定期按GOMS更新）'!A:M,13,FALSE)</f>
        <v>180</v>
      </c>
      <c r="M5140" s="27" t="str">
        <f>VLOOKUP(B5140,'大货清单（不定期按GOMS更新）'!A:N,14,FALSE)</f>
        <v>326</v>
      </c>
      <c r="N5140" s="53" t="s">
        <v>486</v>
      </c>
      <c r="O5140" s="27">
        <f>IFERROR(VLOOKUP(N5140,'散件迭代（不定期更新）'!C:J,8,FALSE),0)</f>
        <v>0</v>
      </c>
      <c r="P5140" s="27" t="str">
        <f>IFERROR(VLOOKUP(N5140,'散件（更新）'!B:H,3,FALSE),0)</f>
        <v>206-1965-0005</v>
      </c>
      <c r="Q5140" s="27" t="str">
        <f>VLOOKUP(N5140,'散件（更新）'!B:H,2,FALSE)</f>
        <v>114-19650005</v>
      </c>
      <c r="R5140" s="27" t="str">
        <f>VLOOKUP(N5140,'散件（更新）'!B:H,7,FALSE)</f>
        <v>Adapter</v>
      </c>
      <c r="S5140" s="27" t="str">
        <f>VLOOKUP(N5140,'散件（更新）'!B:E,4,FALSE)</f>
        <v>https://tineco-yxzt.oss-accelerate.aliyuncs.com/product/114-19650005.jpg</v>
      </c>
      <c r="T5140" s="27" t="s">
        <v>8759</v>
      </c>
      <c r="U5140" s="28" t="str">
        <f>VLOOKUP(N5140,'散件（更新）'!B:G,6,FALSE)</f>
        <v>VDE轮充适配器组件</v>
      </c>
      <c r="V5140" s="28" t="str">
        <f>VLOOKUP(N5140,'散件（更新）'!B:I,8,FALSE)</f>
        <v>6972200191007</v>
      </c>
    </row>
    <row r="5141" spans="1:22">
      <c r="A5141" s="57">
        <v>46169</v>
      </c>
      <c r="B5141" s="53" t="s">
        <v>162</v>
      </c>
      <c r="C5141" s="27" t="str">
        <f>VLOOKUP(B5141,'大货清单（不定期按GOMS更新）'!A:H,8,0)</f>
        <v>107-19650002</v>
      </c>
      <c r="D5141" s="27" t="str">
        <f>VLOOKUP(B5141,'大货清单（不定期按GOMS更新）'!A:C,3,0)</f>
        <v>ZB1965-02</v>
      </c>
      <c r="E5141" s="27" t="str">
        <f>VLOOKUP(B5141,'大货清单（不定期按GOMS更新）'!A:H,4,0)</f>
        <v>DE,NL,PL,SE,FR,ES,BE,IT</v>
      </c>
      <c r="F5141" s="27" t="str">
        <f>VLOOKUP(B5141,'大货清单（不定期按GOMS更新）'!A:H,2,0)</f>
        <v>PURE ONE S11 Tango EX</v>
      </c>
      <c r="G5141" s="28">
        <f>VLOOKUP(B5141,'大货清单（不定期按GOMS更新）'!A:I,9,FALSE)</f>
        <v>6972200190451</v>
      </c>
      <c r="H5141" s="27" t="str">
        <f>VLOOKUP(B5141,'大货清单（不定期按GOMS更新）'!A:H,7,0)</f>
        <v>Dark Grey</v>
      </c>
      <c r="I5141" s="27" t="str">
        <f>VLOOKUP(B5141,'大货清单（不定期按GOMS更新）'!A:F,6,FALSE)</f>
        <v>PHASEOUT</v>
      </c>
      <c r="J5141" s="27" t="str">
        <f>VLOOKUP(B5141,'大货清单（不定期按GOMS更新）'!A:K,11,FALSE)</f>
        <v>7.1</v>
      </c>
      <c r="K5141" s="27" t="str">
        <f>VLOOKUP(B5141,'大货清单（不定期按GOMS更新）'!A:N,12,FALSE)</f>
        <v>791</v>
      </c>
      <c r="L5141" s="27" t="str">
        <f>VLOOKUP(B5141,'大货清单（不定期按GOMS更新）'!A:M,13,FALSE)</f>
        <v>180</v>
      </c>
      <c r="M5141" s="27" t="str">
        <f>VLOOKUP(B5141,'大货清单（不定期按GOMS更新）'!A:N,14,FALSE)</f>
        <v>326</v>
      </c>
      <c r="N5141" s="53" t="s">
        <v>1358</v>
      </c>
      <c r="O5141" s="27" t="str">
        <f>IFERROR(VLOOKUP(N5141,'散件迭代（不定期更新）'!C:J,8,FALSE),0)</f>
        <v>A33</v>
      </c>
      <c r="P5141" s="27" t="str">
        <f>IFERROR(VLOOKUP(N5141,'散件（更新）'!B:H,3,FALSE),0)</f>
        <v>206-1965-0202</v>
      </c>
      <c r="Q5141" s="27" t="str">
        <f>VLOOKUP(N5141,'散件（更新）'!B:H,2,FALSE)</f>
        <v>114-19650202</v>
      </c>
      <c r="R5141" s="27" t="str">
        <f>VLOOKUP(N5141,'散件（更新）'!B:H,7,FALSE)</f>
        <v>Battery</v>
      </c>
      <c r="S5141" s="27" t="str">
        <f>VLOOKUP(N5141,'散件（更新）'!B:E,4,FALSE)</f>
        <v>https://tineco-yxzt.oss-accelerate.aliyuncs.com/product/114-19650202.jpg</v>
      </c>
      <c r="T5141" s="27" t="s">
        <v>8759</v>
      </c>
      <c r="U5141" s="28" t="str">
        <f>VLOOKUP(N5141,'散件（更新）'!B:G,6,FALSE)</f>
        <v>电池包组件（灰2000mAH）</v>
      </c>
      <c r="V5141" s="28" t="str">
        <f>VLOOKUP(N5141,'散件（更新）'!B:I,8,FALSE)</f>
        <v>6972200192431</v>
      </c>
    </row>
    <row r="5142" spans="1:22">
      <c r="A5142" s="57">
        <v>46169</v>
      </c>
      <c r="B5142" s="53" t="s">
        <v>162</v>
      </c>
      <c r="C5142" s="27" t="str">
        <f>VLOOKUP(B5142,'大货清单（不定期按GOMS更新）'!A:H,8,0)</f>
        <v>107-19650002</v>
      </c>
      <c r="D5142" s="27" t="str">
        <f>VLOOKUP(B5142,'大货清单（不定期按GOMS更新）'!A:C,3,0)</f>
        <v>ZB1965-02</v>
      </c>
      <c r="E5142" s="27" t="str">
        <f>VLOOKUP(B5142,'大货清单（不定期按GOMS更新）'!A:H,4,0)</f>
        <v>DE,NL,PL,SE,FR,ES,BE,IT</v>
      </c>
      <c r="F5142" s="27" t="str">
        <f>VLOOKUP(B5142,'大货清单（不定期按GOMS更新）'!A:H,2,0)</f>
        <v>PURE ONE S11 Tango EX</v>
      </c>
      <c r="G5142" s="28">
        <f>VLOOKUP(B5142,'大货清单（不定期按GOMS更新）'!A:I,9,FALSE)</f>
        <v>6972200190451</v>
      </c>
      <c r="H5142" s="27" t="str">
        <f>VLOOKUP(B5142,'大货清单（不定期按GOMS更新）'!A:H,7,0)</f>
        <v>Dark Grey</v>
      </c>
      <c r="I5142" s="27" t="str">
        <f>VLOOKUP(B5142,'大货清单（不定期按GOMS更新）'!A:F,6,FALSE)</f>
        <v>PHASEOUT</v>
      </c>
      <c r="J5142" s="27" t="str">
        <f>VLOOKUP(B5142,'大货清单（不定期按GOMS更新）'!A:K,11,FALSE)</f>
        <v>7.1</v>
      </c>
      <c r="K5142" s="27" t="str">
        <f>VLOOKUP(B5142,'大货清单（不定期按GOMS更新）'!A:N,12,FALSE)</f>
        <v>791</v>
      </c>
      <c r="L5142" s="27" t="str">
        <f>VLOOKUP(B5142,'大货清单（不定期按GOMS更新）'!A:M,13,FALSE)</f>
        <v>180</v>
      </c>
      <c r="M5142" s="27" t="str">
        <f>VLOOKUP(B5142,'大货清单（不定期按GOMS更新）'!A:N,14,FALSE)</f>
        <v>326</v>
      </c>
      <c r="N5142" s="53" t="s">
        <v>1347</v>
      </c>
      <c r="O5142" s="27" t="str">
        <f>IFERROR(VLOOKUP(N5142,'散件迭代（不定期更新）'!C:J,8,FALSE),0)</f>
        <v>A45</v>
      </c>
      <c r="P5142" s="27" t="str">
        <f>IFERROR(VLOOKUP(N5142,'散件（更新）'!B:H,3,FALSE),0)</f>
        <v>206-1965-0116</v>
      </c>
      <c r="Q5142" s="27" t="str">
        <f>VLOOKUP(N5142,'散件（更新）'!B:H,2,FALSE)</f>
        <v>114-19650116</v>
      </c>
      <c r="R5142" s="27" t="str">
        <f>VLOOKUP(N5142,'散件（更新）'!B:H,7,FALSE)</f>
        <v>Wall-mounted dock</v>
      </c>
      <c r="S5142" s="27" t="str">
        <f>VLOOKUP(N5142,'散件（更新）'!B:E,4,FALSE)</f>
        <v>https://tineco-yxzt.oss-accelerate.aliyuncs.com/product/114-19650116.jpg</v>
      </c>
      <c r="T5142" s="27" t="s">
        <v>8759</v>
      </c>
      <c r="U5142" s="28" t="str">
        <f>VLOOKUP(N5142,'散件（更新）'!B:G,6,FALSE)</f>
        <v>墙壁挂架组件</v>
      </c>
      <c r="V5142" s="28" t="str">
        <f>VLOOKUP(N5142,'散件（更新）'!B:I,8,FALSE)</f>
        <v>6972200192479</v>
      </c>
    </row>
    <row r="5143" spans="1:22">
      <c r="A5143" s="57">
        <v>46169</v>
      </c>
      <c r="B5143" s="53" t="s">
        <v>162</v>
      </c>
      <c r="C5143" s="27" t="str">
        <f>VLOOKUP(B5143,'大货清单（不定期按GOMS更新）'!A:H,8,0)</f>
        <v>107-19650002</v>
      </c>
      <c r="D5143" s="27" t="str">
        <f>VLOOKUP(B5143,'大货清单（不定期按GOMS更新）'!A:C,3,0)</f>
        <v>ZB1965-02</v>
      </c>
      <c r="E5143" s="27" t="str">
        <f>VLOOKUP(B5143,'大货清单（不定期按GOMS更新）'!A:H,4,0)</f>
        <v>DE,NL,PL,SE,FR,ES,BE,IT</v>
      </c>
      <c r="F5143" s="27" t="str">
        <f>VLOOKUP(B5143,'大货清单（不定期按GOMS更新）'!A:H,2,0)</f>
        <v>PURE ONE S11 Tango EX</v>
      </c>
      <c r="G5143" s="28">
        <f>VLOOKUP(B5143,'大货清单（不定期按GOMS更新）'!A:I,9,FALSE)</f>
        <v>6972200190451</v>
      </c>
      <c r="H5143" s="27" t="str">
        <f>VLOOKUP(B5143,'大货清单（不定期按GOMS更新）'!A:H,7,0)</f>
        <v>Dark Grey</v>
      </c>
      <c r="I5143" s="27" t="str">
        <f>VLOOKUP(B5143,'大货清单（不定期按GOMS更新）'!A:F,6,FALSE)</f>
        <v>PHASEOUT</v>
      </c>
      <c r="J5143" s="27" t="str">
        <f>VLOOKUP(B5143,'大货清单（不定期按GOMS更新）'!A:K,11,FALSE)</f>
        <v>7.1</v>
      </c>
      <c r="K5143" s="27" t="str">
        <f>VLOOKUP(B5143,'大货清单（不定期按GOMS更新）'!A:N,12,FALSE)</f>
        <v>791</v>
      </c>
      <c r="L5143" s="27" t="str">
        <f>VLOOKUP(B5143,'大货清单（不定期按GOMS更新）'!A:M,13,FALSE)</f>
        <v>180</v>
      </c>
      <c r="M5143" s="27" t="str">
        <f>VLOOKUP(B5143,'大货清单（不定期按GOMS更新）'!A:N,14,FALSE)</f>
        <v>326</v>
      </c>
      <c r="N5143" s="53" t="s">
        <v>1390</v>
      </c>
      <c r="O5143" s="27">
        <f>IFERROR(VLOOKUP(N5143,'散件迭代（不定期更新）'!C:J,8,FALSE),0)</f>
        <v>0</v>
      </c>
      <c r="P5143" s="27" t="str">
        <f>IFERROR(VLOOKUP(N5143,'散件（更新）'!B:H,3,FALSE),0)</f>
        <v>206-1873-2333</v>
      </c>
      <c r="Q5143" s="27" t="str">
        <f>VLOOKUP(N5143,'散件（更新）'!B:H,2,FALSE)</f>
        <v>114-18732333</v>
      </c>
      <c r="R5143" s="27" t="str">
        <f>VLOOKUP(N5143,'散件（更新）'!B:H,7,FALSE)</f>
        <v>[EHA]Power brush release button + spring</v>
      </c>
      <c r="S5143" s="27" t="str">
        <f>VLOOKUP(N5143,'散件（更新）'!B:E,4,FALSE)</f>
        <v>https://tineco-yxzt.oss-accelerate.aliyuncs.com/20231219/9VSRB121100_1702948075363.png</v>
      </c>
      <c r="T5143" s="27" t="s">
        <v>8759</v>
      </c>
      <c r="U5143" s="28" t="str">
        <f>VLOOKUP(N5143,'散件（更新）'!B:G,6,FALSE)</f>
        <v>释放按钮+弹簧组件（散件专用）</v>
      </c>
      <c r="V5143" s="28" t="str">
        <f>VLOOKUP(N5143,'散件（更新）'!B:I,8,FALSE)</f>
        <v>6972200197429</v>
      </c>
    </row>
    <row r="5144" spans="1:22">
      <c r="A5144" s="57">
        <v>46169</v>
      </c>
      <c r="B5144" s="53" t="s">
        <v>162</v>
      </c>
      <c r="C5144" s="27" t="str">
        <f>VLOOKUP(B5144,'大货清单（不定期按GOMS更新）'!A:H,8,0)</f>
        <v>107-19650002</v>
      </c>
      <c r="D5144" s="27" t="str">
        <f>VLOOKUP(B5144,'大货清单（不定期按GOMS更新）'!A:C,3,0)</f>
        <v>ZB1965-02</v>
      </c>
      <c r="E5144" s="27" t="str">
        <f>VLOOKUP(B5144,'大货清单（不定期按GOMS更新）'!A:H,4,0)</f>
        <v>DE,NL,PL,SE,FR,ES,BE,IT</v>
      </c>
      <c r="F5144" s="27" t="str">
        <f>VLOOKUP(B5144,'大货清单（不定期按GOMS更新）'!A:H,2,0)</f>
        <v>PURE ONE S11 Tango EX</v>
      </c>
      <c r="G5144" s="28">
        <f>VLOOKUP(B5144,'大货清单（不定期按GOMS更新）'!A:I,9,FALSE)</f>
        <v>6972200190451</v>
      </c>
      <c r="H5144" s="27" t="str">
        <f>VLOOKUP(B5144,'大货清单（不定期按GOMS更新）'!A:H,7,0)</f>
        <v>Dark Grey</v>
      </c>
      <c r="I5144" s="27" t="str">
        <f>VLOOKUP(B5144,'大货清单（不定期按GOMS更新）'!A:F,6,FALSE)</f>
        <v>PHASEOUT</v>
      </c>
      <c r="J5144" s="27" t="str">
        <f>VLOOKUP(B5144,'大货清单（不定期按GOMS更新）'!A:K,11,FALSE)</f>
        <v>7.1</v>
      </c>
      <c r="K5144" s="27" t="str">
        <f>VLOOKUP(B5144,'大货清单（不定期按GOMS更新）'!A:N,12,FALSE)</f>
        <v>791</v>
      </c>
      <c r="L5144" s="27" t="str">
        <f>VLOOKUP(B5144,'大货清单（不定期按GOMS更新）'!A:M,13,FALSE)</f>
        <v>180</v>
      </c>
      <c r="M5144" s="27" t="str">
        <f>VLOOKUP(B5144,'大货清单（不定期按GOMS更新）'!A:N,14,FALSE)</f>
        <v>326</v>
      </c>
      <c r="N5144" s="53" t="s">
        <v>1225</v>
      </c>
      <c r="O5144" s="27">
        <f>IFERROR(VLOOKUP(N5144,'散件迭代（不定期更新）'!C:J,8,FALSE),0)</f>
        <v>0</v>
      </c>
      <c r="P5144" s="27" t="str">
        <f>IFERROR(VLOOKUP(N5144,'散件（更新）'!B:H,3,FALSE),0)</f>
        <v>206-1756-0099</v>
      </c>
      <c r="Q5144" s="27" t="str">
        <f>VLOOKUP(N5144,'散件（更新）'!B:H,2,FALSE)</f>
        <v>114-17560099</v>
      </c>
      <c r="R5144" s="27" t="str">
        <f>VLOOKUP(N5144,'散件（更新）'!B:H,7,FALSE)</f>
        <v>Repair Wheel</v>
      </c>
      <c r="S5144" s="27" t="str">
        <f>VLOOKUP(N5144,'散件（更新）'!B:E,4,FALSE)</f>
        <v>https://tineco-yxzt.oss-accelerate.aliyuncs.com/20231219/9VSRW100200_1702948075442.png</v>
      </c>
      <c r="T5144" s="27" t="s">
        <v>8759</v>
      </c>
      <c r="U5144" s="28" t="str">
        <f>VLOOKUP(N5144,'散件（更新）'!B:G,6,FALSE)</f>
        <v>地刷小轮+小轮轴组件</v>
      </c>
      <c r="V5144" s="28" t="str">
        <f>VLOOKUP(N5144,'散件（更新）'!B:I,8,FALSE)</f>
        <v>6972200194046</v>
      </c>
    </row>
    <row r="5145" spans="1:22">
      <c r="A5145" s="57">
        <v>46169</v>
      </c>
      <c r="B5145" s="53" t="s">
        <v>162</v>
      </c>
      <c r="C5145" s="27" t="str">
        <f>VLOOKUP(B5145,'大货清单（不定期按GOMS更新）'!A:H,8,0)</f>
        <v>107-19650002</v>
      </c>
      <c r="D5145" s="27" t="str">
        <f>VLOOKUP(B5145,'大货清单（不定期按GOMS更新）'!A:C,3,0)</f>
        <v>ZB1965-02</v>
      </c>
      <c r="E5145" s="27" t="str">
        <f>VLOOKUP(B5145,'大货清单（不定期按GOMS更新）'!A:H,4,0)</f>
        <v>DE,NL,PL,SE,FR,ES,BE,IT</v>
      </c>
      <c r="F5145" s="27" t="str">
        <f>VLOOKUP(B5145,'大货清单（不定期按GOMS更新）'!A:H,2,0)</f>
        <v>PURE ONE S11 Tango EX</v>
      </c>
      <c r="G5145" s="28">
        <f>VLOOKUP(B5145,'大货清单（不定期按GOMS更新）'!A:I,9,FALSE)</f>
        <v>6972200190451</v>
      </c>
      <c r="H5145" s="27" t="str">
        <f>VLOOKUP(B5145,'大货清单（不定期按GOMS更新）'!A:H,7,0)</f>
        <v>Dark Grey</v>
      </c>
      <c r="I5145" s="27" t="str">
        <f>VLOOKUP(B5145,'大货清单（不定期按GOMS更新）'!A:F,6,FALSE)</f>
        <v>PHASEOUT</v>
      </c>
      <c r="J5145" s="27" t="str">
        <f>VLOOKUP(B5145,'大货清单（不定期按GOMS更新）'!A:K,11,FALSE)</f>
        <v>7.1</v>
      </c>
      <c r="K5145" s="27" t="str">
        <f>VLOOKUP(B5145,'大货清单（不定期按GOMS更新）'!A:N,12,FALSE)</f>
        <v>791</v>
      </c>
      <c r="L5145" s="27" t="str">
        <f>VLOOKUP(B5145,'大货清单（不定期按GOMS更新）'!A:M,13,FALSE)</f>
        <v>180</v>
      </c>
      <c r="M5145" s="27" t="str">
        <f>VLOOKUP(B5145,'大货清单（不定期按GOMS更新）'!A:N,14,FALSE)</f>
        <v>326</v>
      </c>
      <c r="N5145" s="53" t="s">
        <v>404</v>
      </c>
      <c r="O5145" s="27">
        <f>IFERROR(VLOOKUP(N5145,'散件迭代（不定期更新）'!C:J,8,FALSE),0)</f>
        <v>0</v>
      </c>
      <c r="P5145" s="27" t="str">
        <f>IFERROR(VLOOKUP(N5145,'散件（更新）'!B:H,3,FALSE),0)</f>
        <v>206-1873-0220</v>
      </c>
      <c r="Q5145" s="27" t="str">
        <f>VLOOKUP(N5145,'散件（更新）'!B:H,2,FALSE)</f>
        <v>114-18730220</v>
      </c>
      <c r="R5145" s="27" t="str">
        <f>VLOOKUP(N5145,'散件（更新）'!B:H,7,FALSE)</f>
        <v>Screw assembly for wall-mounted dock</v>
      </c>
      <c r="S5145" s="27" t="str">
        <f>VLOOKUP(N5145,'散件（更新）'!B:E,4,FALSE)</f>
        <v>https://tineco-yxzt.oss-accelerate.aliyuncs.com/20231219/9VSSA121100_1702948075509.png</v>
      </c>
      <c r="T5145" s="27" t="s">
        <v>8759</v>
      </c>
      <c r="U5145" s="28" t="str">
        <f>VLOOKUP(N5145,'散件（更新）'!B:G,6,FALSE)</f>
        <v>壁钉组件</v>
      </c>
      <c r="V5145" s="28" t="str">
        <f>VLOOKUP(N5145,'散件（更新）'!B:I,8,FALSE)</f>
        <v>6972200191373</v>
      </c>
    </row>
    <row r="5146" spans="1:22">
      <c r="A5146" s="57">
        <v>46169</v>
      </c>
      <c r="B5146" s="53" t="s">
        <v>159</v>
      </c>
      <c r="C5146" s="27" t="str">
        <f>VLOOKUP(B5146,'大货清单（不定期按GOMS更新）'!A:H,8,0)</f>
        <v>107-19650005</v>
      </c>
      <c r="D5146" s="27" t="str">
        <f>VLOOKUP(B5146,'大货清单（不定期按GOMS更新）'!A:C,3,0)</f>
        <v>ZB1965-05</v>
      </c>
      <c r="E5146" s="27" t="str">
        <f>VLOOKUP(B5146,'大货清单（不定期按GOMS更新）'!A:H,4,0)</f>
        <v>FR,PL</v>
      </c>
      <c r="F5146" s="27" t="str">
        <f>VLOOKUP(B5146,'大货清单（不定期按GOMS更新）'!A:H,2,0)</f>
        <v>PURE ONE S11 Basics</v>
      </c>
      <c r="G5146" s="28">
        <f>VLOOKUP(B5146,'大货清单（不定期按GOMS更新）'!A:I,9,FALSE)</f>
        <v>6972200196224</v>
      </c>
      <c r="H5146" s="27" t="str">
        <f>VLOOKUP(B5146,'大货清单（不定期按GOMS更新）'!A:H,7,0)</f>
        <v>Dark Grey</v>
      </c>
      <c r="I5146" s="27" t="str">
        <f>VLOOKUP(B5146,'大货清单（不定期按GOMS更新）'!A:F,6,FALSE)</f>
        <v>PHASEOUT</v>
      </c>
      <c r="J5146" s="27" t="str">
        <f>VLOOKUP(B5146,'大货清单（不定期按GOMS更新）'!A:K,11,FALSE)</f>
        <v>4.75</v>
      </c>
      <c r="K5146" s="27" t="str">
        <f>VLOOKUP(B5146,'大货清单（不定期按GOMS更新）'!A:N,12,FALSE)</f>
        <v>756</v>
      </c>
      <c r="L5146" s="27" t="str">
        <f>VLOOKUP(B5146,'大货清单（不定期按GOMS更新）'!A:M,13,FALSE)</f>
        <v>157</v>
      </c>
      <c r="M5146" s="27" t="str">
        <f>VLOOKUP(B5146,'大货清单（不定期按GOMS更新）'!A:N,14,FALSE)</f>
        <v>308</v>
      </c>
      <c r="N5146" s="53" t="s">
        <v>1227</v>
      </c>
      <c r="O5146" s="27" t="str">
        <f>IFERROR(VLOOKUP(N5146,'散件迭代（不定期更新）'!C:J,8,FALSE),0)</f>
        <v>A38</v>
      </c>
      <c r="P5146" s="27" t="str">
        <f>IFERROR(VLOOKUP(N5146,'散件（更新）'!B:H,3,FALSE),0)</f>
        <v>206-1756-0235</v>
      </c>
      <c r="Q5146" s="27" t="str">
        <f>VLOOKUP(N5146,'散件（更新）'!B:H,2,FALSE)</f>
        <v>114-17560235</v>
      </c>
      <c r="R5146" s="27" t="str">
        <f>VLOOKUP(N5146,'散件（更新）'!B:H,7,FALSE)</f>
        <v>1*Pre-filter cleaning tool &amp; 2* filters</v>
      </c>
      <c r="S5146" s="27" t="str">
        <f>VLOOKUP(N5146,'散件（更新）'!B:E,4,FALSE)</f>
        <v>https://tineco-yxzt.oss-accelerate.aliyuncs.com/product/114-17560235.jpg</v>
      </c>
      <c r="T5146" s="27" t="s">
        <v>8759</v>
      </c>
      <c r="U5146" s="28" t="str">
        <f>VLOOKUP(N5146,'散件（更新）'!B:G,6,FALSE)</f>
        <v>ZB1769B 滤芯清洁刷+进风过滤棉组件*2</v>
      </c>
      <c r="V5146" s="28" t="str">
        <f>VLOOKUP(N5146,'散件（更新）'!B:I,8,FALSE)</f>
        <v>6972200191601</v>
      </c>
    </row>
    <row r="5147" spans="1:22">
      <c r="A5147" s="57">
        <v>46169</v>
      </c>
      <c r="B5147" s="53" t="s">
        <v>159</v>
      </c>
      <c r="C5147" s="27" t="str">
        <f>VLOOKUP(B5147,'大货清单（不定期按GOMS更新）'!A:H,8,0)</f>
        <v>107-19650005</v>
      </c>
      <c r="D5147" s="27" t="str">
        <f>VLOOKUP(B5147,'大货清单（不定期按GOMS更新）'!A:C,3,0)</f>
        <v>ZB1965-05</v>
      </c>
      <c r="E5147" s="27" t="str">
        <f>VLOOKUP(B5147,'大货清单（不定期按GOMS更新）'!A:H,4,0)</f>
        <v>FR,PL</v>
      </c>
      <c r="F5147" s="27" t="str">
        <f>VLOOKUP(B5147,'大货清单（不定期按GOMS更新）'!A:H,2,0)</f>
        <v>PURE ONE S11 Basics</v>
      </c>
      <c r="G5147" s="28">
        <f>VLOOKUP(B5147,'大货清单（不定期按GOMS更新）'!A:I,9,FALSE)</f>
        <v>6972200196224</v>
      </c>
      <c r="H5147" s="27" t="str">
        <f>VLOOKUP(B5147,'大货清单（不定期按GOMS更新）'!A:H,7,0)</f>
        <v>Dark Grey</v>
      </c>
      <c r="I5147" s="27" t="str">
        <f>VLOOKUP(B5147,'大货清单（不定期按GOMS更新）'!A:F,6,FALSE)</f>
        <v>PHASEOUT</v>
      </c>
      <c r="J5147" s="27" t="str">
        <f>VLOOKUP(B5147,'大货清单（不定期按GOMS更新）'!A:K,11,FALSE)</f>
        <v>4.75</v>
      </c>
      <c r="K5147" s="27" t="str">
        <f>VLOOKUP(B5147,'大货清单（不定期按GOMS更新）'!A:N,12,FALSE)</f>
        <v>756</v>
      </c>
      <c r="L5147" s="27" t="str">
        <f>VLOOKUP(B5147,'大货清单（不定期按GOMS更新）'!A:M,13,FALSE)</f>
        <v>157</v>
      </c>
      <c r="M5147" s="27" t="str">
        <f>VLOOKUP(B5147,'大货清单（不定期按GOMS更新）'!A:N,14,FALSE)</f>
        <v>308</v>
      </c>
      <c r="N5147" s="53" t="s">
        <v>1229</v>
      </c>
      <c r="O5147" s="27">
        <f>IFERROR(VLOOKUP(N5147,'散件迭代（不定期更新）'!C:J,8,FALSE),0)</f>
        <v>0</v>
      </c>
      <c r="P5147" s="27" t="str">
        <f>IFERROR(VLOOKUP(N5147,'散件（更新）'!B:H,3,FALSE),0)</f>
        <v>206-1756-0218</v>
      </c>
      <c r="Q5147" s="27" t="str">
        <f>VLOOKUP(N5147,'散件（更新）'!B:H,2,FALSE)</f>
        <v>114-17560218</v>
      </c>
      <c r="R5147" s="27" t="str">
        <f>VLOOKUP(N5147,'散件（更新）'!B:H,7,FALSE)</f>
        <v>2*Filter&amp;1*HEPA</v>
      </c>
      <c r="S5147" s="27" t="str">
        <f>VLOOKUP(N5147,'散件（更新）'!B:E,4,FALSE)</f>
        <v>https://tineco-yxzt.oss-accelerate.aliyuncs.com/product/114-17560218.jpg</v>
      </c>
      <c r="T5147" s="27" t="s">
        <v>8759</v>
      </c>
      <c r="U5147" s="28" t="str">
        <f>VLOOKUP(N5147,'散件（更新）'!B:G,6,FALSE)</f>
        <v>364-1756-0401【ZB1756 进风过滤棉包胶组件 环保3类 】*2
364-1756-1301【ZB1756 出风HEPA组件 环保3类】*1不带金属滤网</v>
      </c>
      <c r="V5147" s="28" t="str">
        <f>VLOOKUP(N5147,'散件（更新）'!B:I,8,FALSE)</f>
        <v>6972200191120</v>
      </c>
    </row>
    <row r="5148" spans="1:22">
      <c r="A5148" s="57">
        <v>46169</v>
      </c>
      <c r="B5148" s="53" t="s">
        <v>159</v>
      </c>
      <c r="C5148" s="27" t="str">
        <f>VLOOKUP(B5148,'大货清单（不定期按GOMS更新）'!A:H,8,0)</f>
        <v>107-19650005</v>
      </c>
      <c r="D5148" s="27" t="str">
        <f>VLOOKUP(B5148,'大货清单（不定期按GOMS更新）'!A:C,3,0)</f>
        <v>ZB1965-05</v>
      </c>
      <c r="E5148" s="27" t="str">
        <f>VLOOKUP(B5148,'大货清单（不定期按GOMS更新）'!A:H,4,0)</f>
        <v>FR,PL</v>
      </c>
      <c r="F5148" s="27" t="str">
        <f>VLOOKUP(B5148,'大货清单（不定期按GOMS更新）'!A:H,2,0)</f>
        <v>PURE ONE S11 Basics</v>
      </c>
      <c r="G5148" s="28">
        <f>VLOOKUP(B5148,'大货清单（不定期按GOMS更新）'!A:I,9,FALSE)</f>
        <v>6972200196224</v>
      </c>
      <c r="H5148" s="27" t="str">
        <f>VLOOKUP(B5148,'大货清单（不定期按GOMS更新）'!A:H,7,0)</f>
        <v>Dark Grey</v>
      </c>
      <c r="I5148" s="27" t="str">
        <f>VLOOKUP(B5148,'大货清单（不定期按GOMS更新）'!A:F,6,FALSE)</f>
        <v>PHASEOUT</v>
      </c>
      <c r="J5148" s="27" t="str">
        <f>VLOOKUP(B5148,'大货清单（不定期按GOMS更新）'!A:K,11,FALSE)</f>
        <v>4.75</v>
      </c>
      <c r="K5148" s="27" t="str">
        <f>VLOOKUP(B5148,'大货清单（不定期按GOMS更新）'!A:N,12,FALSE)</f>
        <v>756</v>
      </c>
      <c r="L5148" s="27" t="str">
        <f>VLOOKUP(B5148,'大货清单（不定期按GOMS更新）'!A:M,13,FALSE)</f>
        <v>157</v>
      </c>
      <c r="M5148" s="27" t="str">
        <f>VLOOKUP(B5148,'大货清单（不定期按GOMS更新）'!A:N,14,FALSE)</f>
        <v>308</v>
      </c>
      <c r="N5148" s="53" t="s">
        <v>1305</v>
      </c>
      <c r="O5148" s="27" t="str">
        <f>IFERROR(VLOOKUP(N5148,'散件迭代（不定期更新）'!C:J,8,FALSE),0)</f>
        <v>A30</v>
      </c>
      <c r="P5148" s="27" t="str">
        <f>IFERROR(VLOOKUP(N5148,'散件（更新）'!B:H,3,FALSE),0)</f>
        <v>206-1769-0009</v>
      </c>
      <c r="Q5148" s="27" t="str">
        <f>VLOOKUP(N5148,'散件（更新）'!B:H,2,FALSE)</f>
        <v>114-17690009</v>
      </c>
      <c r="R5148" s="27" t="str">
        <f>VLOOKUP(N5148,'散件（更新）'!B:H,7,FALSE)</f>
        <v>Filter holder</v>
      </c>
      <c r="S5148" s="27" t="str">
        <f>VLOOKUP(N5148,'散件（更新）'!B:E,4,FALSE)</f>
        <v>https://tineco-yxzt.oss-accelerate.aliyuncs.com/product/114-17690009.jpg</v>
      </c>
      <c r="T5148" s="27" t="s">
        <v>8759</v>
      </c>
      <c r="U5148" s="28" t="str">
        <f>VLOOKUP(N5148,'散件（更新）'!B:G,6,FALSE)</f>
        <v>网孔过滤器包胶组件，用206-1965-0112代替</v>
      </c>
      <c r="V5148" s="28" t="str">
        <f>VLOOKUP(N5148,'散件（更新）'!B:I,8,FALSE)</f>
        <v>6972200191656</v>
      </c>
    </row>
    <row r="5149" spans="1:22">
      <c r="A5149" s="57">
        <v>46169</v>
      </c>
      <c r="B5149" s="53" t="s">
        <v>159</v>
      </c>
      <c r="C5149" s="27" t="str">
        <f>VLOOKUP(B5149,'大货清单（不定期按GOMS更新）'!A:H,8,0)</f>
        <v>107-19650005</v>
      </c>
      <c r="D5149" s="27" t="str">
        <f>VLOOKUP(B5149,'大货清单（不定期按GOMS更新）'!A:C,3,0)</f>
        <v>ZB1965-05</v>
      </c>
      <c r="E5149" s="27" t="str">
        <f>VLOOKUP(B5149,'大货清单（不定期按GOMS更新）'!A:H,4,0)</f>
        <v>FR,PL</v>
      </c>
      <c r="F5149" s="27" t="str">
        <f>VLOOKUP(B5149,'大货清单（不定期按GOMS更新）'!A:H,2,0)</f>
        <v>PURE ONE S11 Basics</v>
      </c>
      <c r="G5149" s="28">
        <f>VLOOKUP(B5149,'大货清单（不定期按GOMS更新）'!A:I,9,FALSE)</f>
        <v>6972200196224</v>
      </c>
      <c r="H5149" s="27" t="str">
        <f>VLOOKUP(B5149,'大货清单（不定期按GOMS更新）'!A:H,7,0)</f>
        <v>Dark Grey</v>
      </c>
      <c r="I5149" s="27" t="str">
        <f>VLOOKUP(B5149,'大货清单（不定期按GOMS更新）'!A:F,6,FALSE)</f>
        <v>PHASEOUT</v>
      </c>
      <c r="J5149" s="27" t="str">
        <f>VLOOKUP(B5149,'大货清单（不定期按GOMS更新）'!A:K,11,FALSE)</f>
        <v>4.75</v>
      </c>
      <c r="K5149" s="27" t="str">
        <f>VLOOKUP(B5149,'大货清单（不定期按GOMS更新）'!A:N,12,FALSE)</f>
        <v>756</v>
      </c>
      <c r="L5149" s="27" t="str">
        <f>VLOOKUP(B5149,'大货清单（不定期按GOMS更新）'!A:M,13,FALSE)</f>
        <v>157</v>
      </c>
      <c r="M5149" s="27" t="str">
        <f>VLOOKUP(B5149,'大货清单（不定期按GOMS更新）'!A:N,14,FALSE)</f>
        <v>308</v>
      </c>
      <c r="N5149" s="53" t="s">
        <v>1228</v>
      </c>
      <c r="O5149" s="27">
        <f>IFERROR(VLOOKUP(N5149,'散件迭代（不定期更新）'!C:J,8,FALSE),0)</f>
        <v>0</v>
      </c>
      <c r="P5149" s="27" t="str">
        <f>IFERROR(VLOOKUP(N5149,'散件（更新）'!B:H,3,FALSE),0)</f>
        <v>206-1756-0204</v>
      </c>
      <c r="Q5149" s="27" t="str">
        <f>VLOOKUP(N5149,'散件（更新）'!B:H,2,FALSE)</f>
        <v>114-17560204</v>
      </c>
      <c r="R5149" s="27" t="str">
        <f>VLOOKUP(N5149,'散件（更新）'!B:H,7,FALSE)</f>
        <v>FILTER</v>
      </c>
      <c r="S5149" s="27" t="str">
        <f>VLOOKUP(N5149,'散件（更新）'!B:E,4,FALSE)</f>
        <v>https://tineco-yxzt.oss-accelerate.aliyuncs.com/product/114-17560204.jpg</v>
      </c>
      <c r="T5149" s="27" t="s">
        <v>8759</v>
      </c>
      <c r="U5149" s="28" t="str">
        <f>VLOOKUP(N5149,'散件（更新）'!B:G,6,FALSE)</f>
        <v>ZB1756 进风滤棉组件</v>
      </c>
      <c r="V5149" s="28" t="str">
        <f>VLOOKUP(N5149,'散件（更新）'!B:I,8,FALSE)</f>
        <v>6972200191182</v>
      </c>
    </row>
    <row r="5150" spans="1:22">
      <c r="A5150" s="57">
        <v>46169</v>
      </c>
      <c r="B5150" s="53" t="s">
        <v>159</v>
      </c>
      <c r="C5150" s="27" t="str">
        <f>VLOOKUP(B5150,'大货清单（不定期按GOMS更新）'!A:H,8,0)</f>
        <v>107-19650005</v>
      </c>
      <c r="D5150" s="27" t="str">
        <f>VLOOKUP(B5150,'大货清单（不定期按GOMS更新）'!A:C,3,0)</f>
        <v>ZB1965-05</v>
      </c>
      <c r="E5150" s="27" t="str">
        <f>VLOOKUP(B5150,'大货清单（不定期按GOMS更新）'!A:H,4,0)</f>
        <v>FR,PL</v>
      </c>
      <c r="F5150" s="27" t="str">
        <f>VLOOKUP(B5150,'大货清单（不定期按GOMS更新）'!A:H,2,0)</f>
        <v>PURE ONE S11 Basics</v>
      </c>
      <c r="G5150" s="28">
        <f>VLOOKUP(B5150,'大货清单（不定期按GOMS更新）'!A:I,9,FALSE)</f>
        <v>6972200196224</v>
      </c>
      <c r="H5150" s="27" t="str">
        <f>VLOOKUP(B5150,'大货清单（不定期按GOMS更新）'!A:H,7,0)</f>
        <v>Dark Grey</v>
      </c>
      <c r="I5150" s="27" t="str">
        <f>VLOOKUP(B5150,'大货清单（不定期按GOMS更新）'!A:F,6,FALSE)</f>
        <v>PHASEOUT</v>
      </c>
      <c r="J5150" s="27" t="str">
        <f>VLOOKUP(B5150,'大货清单（不定期按GOMS更新）'!A:K,11,FALSE)</f>
        <v>4.75</v>
      </c>
      <c r="K5150" s="27" t="str">
        <f>VLOOKUP(B5150,'大货清单（不定期按GOMS更新）'!A:N,12,FALSE)</f>
        <v>756</v>
      </c>
      <c r="L5150" s="27" t="str">
        <f>VLOOKUP(B5150,'大货清单（不定期按GOMS更新）'!A:M,13,FALSE)</f>
        <v>157</v>
      </c>
      <c r="M5150" s="27" t="str">
        <f>VLOOKUP(B5150,'大货清单（不定期按GOMS更新）'!A:N,14,FALSE)</f>
        <v>308</v>
      </c>
      <c r="N5150" s="53" t="s">
        <v>1281</v>
      </c>
      <c r="O5150" s="27">
        <f>IFERROR(VLOOKUP(N5150,'散件迭代（不定期更新）'!C:J,8,FALSE),0)</f>
        <v>0</v>
      </c>
      <c r="P5150" s="27" t="str">
        <f>IFERROR(VLOOKUP(N5150,'散件（更新）'!B:H,3,FALSE),0)</f>
        <v>206-1769-0014</v>
      </c>
      <c r="Q5150" s="27" t="str">
        <f>VLOOKUP(N5150,'散件（更新）'!B:H,2,FALSE)</f>
        <v>114-17690014</v>
      </c>
      <c r="R5150" s="27" t="str">
        <f>VLOOKUP(N5150,'散件（更新）'!B:H,7,FALSE)</f>
        <v>wall accessory holder</v>
      </c>
      <c r="S5150" s="27" t="str">
        <f>VLOOKUP(N5150,'散件（更新）'!B:E,4,FALSE)</f>
        <v>https://tineco-yxzt.oss-accelerate.aliyuncs.com/product/114-17690014.jpg</v>
      </c>
      <c r="T5150" s="27" t="s">
        <v>8759</v>
      </c>
      <c r="U5150" s="28" t="str">
        <f>VLOOKUP(N5150,'散件（更新）'!B:G,6,FALSE)</f>
        <v>附件延展架 墙挂版</v>
      </c>
      <c r="V5150" s="28" t="str">
        <f>VLOOKUP(N5150,'散件（更新）'!B:I,8,FALSE)</f>
        <v>6972200191199</v>
      </c>
    </row>
    <row r="5151" spans="1:22">
      <c r="A5151" s="57">
        <v>46169</v>
      </c>
      <c r="B5151" s="53" t="s">
        <v>159</v>
      </c>
      <c r="C5151" s="27" t="str">
        <f>VLOOKUP(B5151,'大货清单（不定期按GOMS更新）'!A:H,8,0)</f>
        <v>107-19650005</v>
      </c>
      <c r="D5151" s="27" t="str">
        <f>VLOOKUP(B5151,'大货清单（不定期按GOMS更新）'!A:C,3,0)</f>
        <v>ZB1965-05</v>
      </c>
      <c r="E5151" s="27" t="str">
        <f>VLOOKUP(B5151,'大货清单（不定期按GOMS更新）'!A:H,4,0)</f>
        <v>FR,PL</v>
      </c>
      <c r="F5151" s="27" t="str">
        <f>VLOOKUP(B5151,'大货清单（不定期按GOMS更新）'!A:H,2,0)</f>
        <v>PURE ONE S11 Basics</v>
      </c>
      <c r="G5151" s="28">
        <f>VLOOKUP(B5151,'大货清单（不定期按GOMS更新）'!A:I,9,FALSE)</f>
        <v>6972200196224</v>
      </c>
      <c r="H5151" s="27" t="str">
        <f>VLOOKUP(B5151,'大货清单（不定期按GOMS更新）'!A:H,7,0)</f>
        <v>Dark Grey</v>
      </c>
      <c r="I5151" s="27" t="str">
        <f>VLOOKUP(B5151,'大货清单（不定期按GOMS更新）'!A:F,6,FALSE)</f>
        <v>PHASEOUT</v>
      </c>
      <c r="J5151" s="27" t="str">
        <f>VLOOKUP(B5151,'大货清单（不定期按GOMS更新）'!A:K,11,FALSE)</f>
        <v>4.75</v>
      </c>
      <c r="K5151" s="27" t="str">
        <f>VLOOKUP(B5151,'大货清单（不定期按GOMS更新）'!A:N,12,FALSE)</f>
        <v>756</v>
      </c>
      <c r="L5151" s="27" t="str">
        <f>VLOOKUP(B5151,'大货清单（不定期按GOMS更新）'!A:M,13,FALSE)</f>
        <v>157</v>
      </c>
      <c r="M5151" s="27" t="str">
        <f>VLOOKUP(B5151,'大货清单（不定期按GOMS更新）'!A:N,14,FALSE)</f>
        <v>308</v>
      </c>
      <c r="N5151" s="53" t="s">
        <v>1289</v>
      </c>
      <c r="O5151" s="27" t="str">
        <f>IFERROR(VLOOKUP(N5151,'散件迭代（不定期更新）'!C:J,8,FALSE),0)</f>
        <v>A38</v>
      </c>
      <c r="P5151" s="27" t="str">
        <f>IFERROR(VLOOKUP(N5151,'散件（更新）'!B:H,3,FALSE),0)</f>
        <v>206-1769-0254</v>
      </c>
      <c r="Q5151" s="27" t="str">
        <f>VLOOKUP(N5151,'散件（更新）'!B:H,2,FALSE)</f>
        <v>114-17690254</v>
      </c>
      <c r="R5151" s="27" t="str">
        <f>VLOOKUP(N5151,'散件（更新）'!B:H,7,FALSE)</f>
        <v>Pre-filter Cleaning Tool</v>
      </c>
      <c r="S5151" s="27" t="str">
        <f>VLOOKUP(N5151,'散件（更新）'!B:E,4,FALSE)</f>
        <v>https://tineco-yxzt.oss-accelerate.aliyuncs.com/product/114-17690254.jpg</v>
      </c>
      <c r="T5151" s="27" t="s">
        <v>8759</v>
      </c>
      <c r="U5151" s="28" t="str">
        <f>VLOOKUP(N5151,'散件（更新）'!B:G,6,FALSE)</f>
        <v xml:space="preserve">ZB1769B 滤芯清洁刷 </v>
      </c>
      <c r="V5151" s="28" t="str">
        <f>VLOOKUP(N5151,'散件（更新）'!B:I,8,FALSE)</f>
        <v>6972200191175</v>
      </c>
    </row>
    <row r="5152" spans="1:22">
      <c r="A5152" s="57">
        <v>46169</v>
      </c>
      <c r="B5152" s="53" t="s">
        <v>159</v>
      </c>
      <c r="C5152" s="27" t="str">
        <f>VLOOKUP(B5152,'大货清单（不定期按GOMS更新）'!A:H,8,0)</f>
        <v>107-19650005</v>
      </c>
      <c r="D5152" s="27" t="str">
        <f>VLOOKUP(B5152,'大货清单（不定期按GOMS更新）'!A:C,3,0)</f>
        <v>ZB1965-05</v>
      </c>
      <c r="E5152" s="27" t="str">
        <f>VLOOKUP(B5152,'大货清单（不定期按GOMS更新）'!A:H,4,0)</f>
        <v>FR,PL</v>
      </c>
      <c r="F5152" s="27" t="str">
        <f>VLOOKUP(B5152,'大货清单（不定期按GOMS更新）'!A:H,2,0)</f>
        <v>PURE ONE S11 Basics</v>
      </c>
      <c r="G5152" s="28">
        <f>VLOOKUP(B5152,'大货清单（不定期按GOMS更新）'!A:I,9,FALSE)</f>
        <v>6972200196224</v>
      </c>
      <c r="H5152" s="27" t="str">
        <f>VLOOKUP(B5152,'大货清单（不定期按GOMS更新）'!A:H,7,0)</f>
        <v>Dark Grey</v>
      </c>
      <c r="I5152" s="27" t="str">
        <f>VLOOKUP(B5152,'大货清单（不定期按GOMS更新）'!A:F,6,FALSE)</f>
        <v>PHASEOUT</v>
      </c>
      <c r="J5152" s="27" t="str">
        <f>VLOOKUP(B5152,'大货清单（不定期按GOMS更新）'!A:K,11,FALSE)</f>
        <v>4.75</v>
      </c>
      <c r="K5152" s="27" t="str">
        <f>VLOOKUP(B5152,'大货清单（不定期按GOMS更新）'!A:N,12,FALSE)</f>
        <v>756</v>
      </c>
      <c r="L5152" s="27" t="str">
        <f>VLOOKUP(B5152,'大货清单（不定期按GOMS更新）'!A:M,13,FALSE)</f>
        <v>157</v>
      </c>
      <c r="M5152" s="27" t="str">
        <f>VLOOKUP(B5152,'大货清单（不定期按GOMS更新）'!A:N,14,FALSE)</f>
        <v>308</v>
      </c>
      <c r="N5152" s="53" t="s">
        <v>252</v>
      </c>
      <c r="O5152" s="27">
        <f>IFERROR(VLOOKUP(N5152,'散件迭代（不定期更新）'!C:J,8,FALSE),0)</f>
        <v>0</v>
      </c>
      <c r="P5152" s="27" t="str">
        <f>IFERROR(VLOOKUP(N5152,'散件（更新）'!B:H,3,FALSE),0)</f>
        <v>206-1769-0233</v>
      </c>
      <c r="Q5152" s="27" t="str">
        <f>VLOOKUP(N5152,'散件（更新）'!B:H,2,FALSE)</f>
        <v>114-17690233</v>
      </c>
      <c r="R5152" s="27" t="str">
        <f>VLOOKUP(N5152,'散件（更新）'!B:H,7,FALSE)</f>
        <v>Hair cleaning tool</v>
      </c>
      <c r="S5152" s="27" t="str">
        <f>VLOOKUP(N5152,'散件（更新）'!B:E,4,FALSE)</f>
        <v>https://tineco-yxzt.oss-accelerate.aliyuncs.com/product/114-17690233.png</v>
      </c>
      <c r="T5152" s="27" t="s">
        <v>8759</v>
      </c>
      <c r="U5152" s="28" t="str">
        <f>VLOOKUP(N5152,'散件（更新）'!B:G,6,FALSE)</f>
        <v>ZB1769B 清洁刷植毛组件</v>
      </c>
      <c r="V5152" s="28" t="str">
        <f>VLOOKUP(N5152,'散件（更新）'!B:I,8,FALSE)</f>
        <v>6972200191151</v>
      </c>
    </row>
    <row r="5153" spans="1:22">
      <c r="A5153" s="57">
        <v>46169</v>
      </c>
      <c r="B5153" s="53" t="s">
        <v>159</v>
      </c>
      <c r="C5153" s="27" t="str">
        <f>VLOOKUP(B5153,'大货清单（不定期按GOMS更新）'!A:H,8,0)</f>
        <v>107-19650005</v>
      </c>
      <c r="D5153" s="27" t="str">
        <f>VLOOKUP(B5153,'大货清单（不定期按GOMS更新）'!A:C,3,0)</f>
        <v>ZB1965-05</v>
      </c>
      <c r="E5153" s="27" t="str">
        <f>VLOOKUP(B5153,'大货清单（不定期按GOMS更新）'!A:H,4,0)</f>
        <v>FR,PL</v>
      </c>
      <c r="F5153" s="27" t="str">
        <f>VLOOKUP(B5153,'大货清单（不定期按GOMS更新）'!A:H,2,0)</f>
        <v>PURE ONE S11 Basics</v>
      </c>
      <c r="G5153" s="28">
        <f>VLOOKUP(B5153,'大货清单（不定期按GOMS更新）'!A:I,9,FALSE)</f>
        <v>6972200196224</v>
      </c>
      <c r="H5153" s="27" t="str">
        <f>VLOOKUP(B5153,'大货清单（不定期按GOMS更新）'!A:H,7,0)</f>
        <v>Dark Grey</v>
      </c>
      <c r="I5153" s="27" t="str">
        <f>VLOOKUP(B5153,'大货清单（不定期按GOMS更新）'!A:F,6,FALSE)</f>
        <v>PHASEOUT</v>
      </c>
      <c r="J5153" s="27" t="str">
        <f>VLOOKUP(B5153,'大货清单（不定期按GOMS更新）'!A:K,11,FALSE)</f>
        <v>4.75</v>
      </c>
      <c r="K5153" s="27" t="str">
        <f>VLOOKUP(B5153,'大货清单（不定期按GOMS更新）'!A:N,12,FALSE)</f>
        <v>756</v>
      </c>
      <c r="L5153" s="27" t="str">
        <f>VLOOKUP(B5153,'大货清单（不定期按GOMS更新）'!A:M,13,FALSE)</f>
        <v>157</v>
      </c>
      <c r="M5153" s="27" t="str">
        <f>VLOOKUP(B5153,'大货清单（不定期按GOMS更新）'!A:N,14,FALSE)</f>
        <v>308</v>
      </c>
      <c r="N5153" s="53" t="s">
        <v>1339</v>
      </c>
      <c r="O5153" s="27">
        <f>IFERROR(VLOOKUP(N5153,'散件迭代（不定期更新）'!C:J,8,FALSE),0)</f>
        <v>0</v>
      </c>
      <c r="P5153" s="27" t="str">
        <f>IFERROR(VLOOKUP(N5153,'散件（更新）'!B:H,3,FALSE),0)</f>
        <v>206-1676-0003</v>
      </c>
      <c r="Q5153" s="27" t="str">
        <f>VLOOKUP(N5153,'散件（更新）'!B:H,2,FALSE)</f>
        <v>114-16760003</v>
      </c>
      <c r="R5153" s="27" t="str">
        <f>VLOOKUP(N5153,'散件（更新）'!B:H,7,FALSE)</f>
        <v>Brush Cover</v>
      </c>
      <c r="S5153" s="27" t="str">
        <f>VLOOKUP(N5153,'散件（更新）'!B:E,4,FALSE)</f>
        <v>https://tineco-yxzt.oss-accelerate.aliyuncs.com/20231219/9VSBC111100_1702948060830.png</v>
      </c>
      <c r="T5153" s="27" t="s">
        <v>8759</v>
      </c>
      <c r="U5153" s="28" t="str">
        <f>VLOOKUP(N5153,'散件（更新）'!B:G,6,FALSE)</f>
        <v>FB1676 滚刷释放盖板</v>
      </c>
      <c r="V5153" s="28" t="str">
        <f>VLOOKUP(N5153,'散件（更新）'!B:I,8,FALSE)</f>
        <v>6972200195685</v>
      </c>
    </row>
    <row r="5154" spans="1:22">
      <c r="A5154" s="57">
        <v>46169</v>
      </c>
      <c r="B5154" s="53" t="s">
        <v>159</v>
      </c>
      <c r="C5154" s="27" t="str">
        <f>VLOOKUP(B5154,'大货清单（不定期按GOMS更新）'!A:H,8,0)</f>
        <v>107-19650005</v>
      </c>
      <c r="D5154" s="27" t="str">
        <f>VLOOKUP(B5154,'大货清单（不定期按GOMS更新）'!A:C,3,0)</f>
        <v>ZB1965-05</v>
      </c>
      <c r="E5154" s="27" t="str">
        <f>VLOOKUP(B5154,'大货清单（不定期按GOMS更新）'!A:H,4,0)</f>
        <v>FR,PL</v>
      </c>
      <c r="F5154" s="27" t="str">
        <f>VLOOKUP(B5154,'大货清单（不定期按GOMS更新）'!A:H,2,0)</f>
        <v>PURE ONE S11 Basics</v>
      </c>
      <c r="G5154" s="28">
        <f>VLOOKUP(B5154,'大货清单（不定期按GOMS更新）'!A:I,9,FALSE)</f>
        <v>6972200196224</v>
      </c>
      <c r="H5154" s="27" t="str">
        <f>VLOOKUP(B5154,'大货清单（不定期按GOMS更新）'!A:H,7,0)</f>
        <v>Dark Grey</v>
      </c>
      <c r="I5154" s="27" t="str">
        <f>VLOOKUP(B5154,'大货清单（不定期按GOMS更新）'!A:F,6,FALSE)</f>
        <v>PHASEOUT</v>
      </c>
      <c r="J5154" s="27" t="str">
        <f>VLOOKUP(B5154,'大货清单（不定期按GOMS更新）'!A:K,11,FALSE)</f>
        <v>4.75</v>
      </c>
      <c r="K5154" s="27" t="str">
        <f>VLOOKUP(B5154,'大货清单（不定期按GOMS更新）'!A:N,12,FALSE)</f>
        <v>756</v>
      </c>
      <c r="L5154" s="27" t="str">
        <f>VLOOKUP(B5154,'大货清单（不定期按GOMS更新）'!A:M,13,FALSE)</f>
        <v>157</v>
      </c>
      <c r="M5154" s="27" t="str">
        <f>VLOOKUP(B5154,'大货清单（不定期按GOMS更新）'!A:N,14,FALSE)</f>
        <v>308</v>
      </c>
      <c r="N5154" s="53" t="s">
        <v>1393</v>
      </c>
      <c r="O5154" s="27" t="str">
        <f>IFERROR(VLOOKUP(N5154,'散件迭代（不定期更新）'!C:J,8,FALSE),0)</f>
        <v>A19</v>
      </c>
      <c r="P5154" s="27" t="str">
        <f>IFERROR(VLOOKUP(N5154,'散件（更新）'!B:H,3,FALSE),0)</f>
        <v>206-1873-2318</v>
      </c>
      <c r="Q5154" s="27" t="str">
        <f>VLOOKUP(N5154,'散件（更新）'!B:H,2,FALSE)</f>
        <v>114-18732318</v>
      </c>
      <c r="R5154" s="27" t="str">
        <f>VLOOKUP(N5154,'散件（更新）'!B:H,7,FALSE)</f>
        <v>Mini power brush</v>
      </c>
      <c r="S5154" s="27" t="str">
        <f>VLOOKUP(N5154,'散件（更新）'!B:E,4,FALSE)</f>
        <v>https://tineco-yxzt.oss-accelerate.aliyuncs.com/product/114-18732318.png</v>
      </c>
      <c r="T5154" s="27" t="s">
        <v>8759</v>
      </c>
      <c r="U5154" s="28" t="str">
        <f>VLOOKUP(N5154,'散件（更新）'!B:G,6,FALSE)</f>
        <v>FB1953A 小电动地刷胶袋组件带PTC</v>
      </c>
      <c r="V5154" s="28" t="str">
        <f>VLOOKUP(N5154,'散件（更新）'!B:I,8,FALSE)</f>
        <v>6972200193032</v>
      </c>
    </row>
    <row r="5155" spans="1:22">
      <c r="A5155" s="57">
        <v>46169</v>
      </c>
      <c r="B5155" s="53" t="s">
        <v>159</v>
      </c>
      <c r="C5155" s="27" t="str">
        <f>VLOOKUP(B5155,'大货清单（不定期按GOMS更新）'!A:H,8,0)</f>
        <v>107-19650005</v>
      </c>
      <c r="D5155" s="27" t="str">
        <f>VLOOKUP(B5155,'大货清单（不定期按GOMS更新）'!A:C,3,0)</f>
        <v>ZB1965-05</v>
      </c>
      <c r="E5155" s="27" t="str">
        <f>VLOOKUP(B5155,'大货清单（不定期按GOMS更新）'!A:H,4,0)</f>
        <v>FR,PL</v>
      </c>
      <c r="F5155" s="27" t="str">
        <f>VLOOKUP(B5155,'大货清单（不定期按GOMS更新）'!A:H,2,0)</f>
        <v>PURE ONE S11 Basics</v>
      </c>
      <c r="G5155" s="28">
        <f>VLOOKUP(B5155,'大货清单（不定期按GOMS更新）'!A:I,9,FALSE)</f>
        <v>6972200196224</v>
      </c>
      <c r="H5155" s="27" t="str">
        <f>VLOOKUP(B5155,'大货清单（不定期按GOMS更新）'!A:H,7,0)</f>
        <v>Dark Grey</v>
      </c>
      <c r="I5155" s="27" t="str">
        <f>VLOOKUP(B5155,'大货清单（不定期按GOMS更新）'!A:F,6,FALSE)</f>
        <v>PHASEOUT</v>
      </c>
      <c r="J5155" s="27" t="str">
        <f>VLOOKUP(B5155,'大货清单（不定期按GOMS更新）'!A:K,11,FALSE)</f>
        <v>4.75</v>
      </c>
      <c r="K5155" s="27" t="str">
        <f>VLOOKUP(B5155,'大货清单（不定期按GOMS更新）'!A:N,12,FALSE)</f>
        <v>756</v>
      </c>
      <c r="L5155" s="27" t="str">
        <f>VLOOKUP(B5155,'大货清单（不定期按GOMS更新）'!A:M,13,FALSE)</f>
        <v>157</v>
      </c>
      <c r="M5155" s="27" t="str">
        <f>VLOOKUP(B5155,'大货清单（不定期按GOMS更新）'!A:N,14,FALSE)</f>
        <v>308</v>
      </c>
      <c r="N5155" s="53" t="s">
        <v>1349</v>
      </c>
      <c r="O5155" s="27">
        <f>IFERROR(VLOOKUP(N5155,'散件迭代（不定期更新）'!C:J,8,FALSE),0)</f>
        <v>0</v>
      </c>
      <c r="P5155" s="27" t="str">
        <f>IFERROR(VLOOKUP(N5155,'散件（更新）'!B:H,3,FALSE),0)</f>
        <v>206-1965-0115</v>
      </c>
      <c r="Q5155" s="27" t="str">
        <f>VLOOKUP(N5155,'散件（更新）'!B:H,2,FALSE)</f>
        <v>114-19650115</v>
      </c>
      <c r="R5155" s="27" t="str">
        <f>VLOOKUP(N5155,'散件（更新）'!B:H,7,FALSE)</f>
        <v>Carpet brush</v>
      </c>
      <c r="S5155" s="27" t="str">
        <f>VLOOKUP(N5155,'散件（更新）'!B:E,4,FALSE)</f>
        <v>https://tineco-yxzt.oss-accelerate.aliyuncs.com/product/114-19650115.jpg</v>
      </c>
      <c r="T5155" s="27" t="s">
        <v>8759</v>
      </c>
      <c r="U5155" s="28" t="str">
        <f>VLOOKUP(N5155,'散件（更新）'!B:G,6,FALSE)</f>
        <v>FB1676G地刷组件（黑色按钮）</v>
      </c>
      <c r="V5155" s="28" t="str">
        <f>VLOOKUP(N5155,'散件（更新）'!B:I,8,FALSE)</f>
        <v>6972200192462</v>
      </c>
    </row>
    <row r="5156" spans="1:22">
      <c r="A5156" s="57">
        <v>46169</v>
      </c>
      <c r="B5156" s="53" t="s">
        <v>159</v>
      </c>
      <c r="C5156" s="27" t="str">
        <f>VLOOKUP(B5156,'大货清单（不定期按GOMS更新）'!A:H,8,0)</f>
        <v>107-19650005</v>
      </c>
      <c r="D5156" s="27" t="str">
        <f>VLOOKUP(B5156,'大货清单（不定期按GOMS更新）'!A:C,3,0)</f>
        <v>ZB1965-05</v>
      </c>
      <c r="E5156" s="27" t="str">
        <f>VLOOKUP(B5156,'大货清单（不定期按GOMS更新）'!A:H,4,0)</f>
        <v>FR,PL</v>
      </c>
      <c r="F5156" s="27" t="str">
        <f>VLOOKUP(B5156,'大货清单（不定期按GOMS更新）'!A:H,2,0)</f>
        <v>PURE ONE S11 Basics</v>
      </c>
      <c r="G5156" s="28">
        <f>VLOOKUP(B5156,'大货清单（不定期按GOMS更新）'!A:I,9,FALSE)</f>
        <v>6972200196224</v>
      </c>
      <c r="H5156" s="27" t="str">
        <f>VLOOKUP(B5156,'大货清单（不定期按GOMS更新）'!A:H,7,0)</f>
        <v>Dark Grey</v>
      </c>
      <c r="I5156" s="27" t="str">
        <f>VLOOKUP(B5156,'大货清单（不定期按GOMS更新）'!A:F,6,FALSE)</f>
        <v>PHASEOUT</v>
      </c>
      <c r="J5156" s="27" t="str">
        <f>VLOOKUP(B5156,'大货清单（不定期按GOMS更新）'!A:K,11,FALSE)</f>
        <v>4.75</v>
      </c>
      <c r="K5156" s="27" t="str">
        <f>VLOOKUP(B5156,'大货清单（不定期按GOMS更新）'!A:N,12,FALSE)</f>
        <v>756</v>
      </c>
      <c r="L5156" s="27" t="str">
        <f>VLOOKUP(B5156,'大货清单（不定期按GOMS更新）'!A:M,13,FALSE)</f>
        <v>157</v>
      </c>
      <c r="M5156" s="27" t="str">
        <f>VLOOKUP(B5156,'大货清单（不定期按GOMS更新）'!A:N,14,FALSE)</f>
        <v>308</v>
      </c>
      <c r="N5156" s="53" t="s">
        <v>1369</v>
      </c>
      <c r="O5156" s="27">
        <f>IFERROR(VLOOKUP(N5156,'散件迭代（不定期更新）'!C:J,8,FALSE),0)</f>
        <v>0</v>
      </c>
      <c r="P5156" s="27" t="str">
        <f>IFERROR(VLOOKUP(N5156,'散件（更新）'!B:H,3,FALSE),0)</f>
        <v>206-1873-0205</v>
      </c>
      <c r="Q5156" s="27" t="str">
        <f>VLOOKUP(N5156,'散件（更新）'!B:H,2,FALSE)</f>
        <v>114-18730205</v>
      </c>
      <c r="R5156" s="27" t="str">
        <f>VLOOKUP(N5156,'散件（更新）'!B:H,7,FALSE)</f>
        <v>Soft dusting brush</v>
      </c>
      <c r="S5156" s="27" t="str">
        <f>VLOOKUP(N5156,'散件（更新）'!B:E,4,FALSE)</f>
        <v>https://tineco-yxzt.oss-accelerate.aliyuncs.com/product/114-18730205.jpg</v>
      </c>
      <c r="T5156" s="27" t="s">
        <v>8759</v>
      </c>
      <c r="U5156" s="28" t="str">
        <f>VLOOKUP(N5156,'散件（更新）'!B:G,6,FALSE)</f>
        <v>AA1886家电刷</v>
      </c>
      <c r="V5156" s="28" t="str">
        <f>VLOOKUP(N5156,'散件（更新）'!B:I,8,FALSE)</f>
        <v>6972200191526</v>
      </c>
    </row>
    <row r="5157" spans="1:22">
      <c r="A5157" s="57">
        <v>46169</v>
      </c>
      <c r="B5157" s="53" t="s">
        <v>159</v>
      </c>
      <c r="C5157" s="27" t="str">
        <f>VLOOKUP(B5157,'大货清单（不定期按GOMS更新）'!A:H,8,0)</f>
        <v>107-19650005</v>
      </c>
      <c r="D5157" s="27" t="str">
        <f>VLOOKUP(B5157,'大货清单（不定期按GOMS更新）'!A:C,3,0)</f>
        <v>ZB1965-05</v>
      </c>
      <c r="E5157" s="27" t="str">
        <f>VLOOKUP(B5157,'大货清单（不定期按GOMS更新）'!A:H,4,0)</f>
        <v>FR,PL</v>
      </c>
      <c r="F5157" s="27" t="str">
        <f>VLOOKUP(B5157,'大货清单（不定期按GOMS更新）'!A:H,2,0)</f>
        <v>PURE ONE S11 Basics</v>
      </c>
      <c r="G5157" s="28">
        <f>VLOOKUP(B5157,'大货清单（不定期按GOMS更新）'!A:I,9,FALSE)</f>
        <v>6972200196224</v>
      </c>
      <c r="H5157" s="27" t="str">
        <f>VLOOKUP(B5157,'大货清单（不定期按GOMS更新）'!A:H,7,0)</f>
        <v>Dark Grey</v>
      </c>
      <c r="I5157" s="27" t="str">
        <f>VLOOKUP(B5157,'大货清单（不定期按GOMS更新）'!A:F,6,FALSE)</f>
        <v>PHASEOUT</v>
      </c>
      <c r="J5157" s="27" t="str">
        <f>VLOOKUP(B5157,'大货清单（不定期按GOMS更新）'!A:K,11,FALSE)</f>
        <v>4.75</v>
      </c>
      <c r="K5157" s="27" t="str">
        <f>VLOOKUP(B5157,'大货清单（不定期按GOMS更新）'!A:N,12,FALSE)</f>
        <v>756</v>
      </c>
      <c r="L5157" s="27" t="str">
        <f>VLOOKUP(B5157,'大货清单（不定期按GOMS更新）'!A:M,13,FALSE)</f>
        <v>157</v>
      </c>
      <c r="M5157" s="27" t="str">
        <f>VLOOKUP(B5157,'大货清单（不定期按GOMS更新）'!A:N,14,FALSE)</f>
        <v>308</v>
      </c>
      <c r="N5157" s="53" t="s">
        <v>483</v>
      </c>
      <c r="O5157" s="27">
        <f>IFERROR(VLOOKUP(N5157,'散件迭代（不定期更新）'!C:J,8,FALSE),0)</f>
        <v>0</v>
      </c>
      <c r="P5157" s="27" t="str">
        <f>IFERROR(VLOOKUP(N5157,'散件（更新）'!B:H,3,FALSE),0)</f>
        <v>206-1965-0004</v>
      </c>
      <c r="Q5157" s="27" t="str">
        <f>VLOOKUP(N5157,'散件（更新）'!B:H,2,FALSE)</f>
        <v>114-19650004</v>
      </c>
      <c r="R5157" s="27" t="str">
        <f>VLOOKUP(N5157,'散件（更新）'!B:H,7,FALSE)</f>
        <v>Dustbin</v>
      </c>
      <c r="S5157" s="27" t="str">
        <f>VLOOKUP(N5157,'散件（更新）'!B:E,4,FALSE)</f>
        <v>https://tineco-yxzt.oss-accelerate.aliyuncs.com/product/114-19650004.jpg</v>
      </c>
      <c r="T5157" s="27" t="s">
        <v>8759</v>
      </c>
      <c r="U5157" s="28" t="str">
        <f>VLOOKUP(N5157,'散件（更新）'!B:G,6,FALSE)</f>
        <v>尘桶组件（带支架灰色）</v>
      </c>
      <c r="V5157" s="28" t="str">
        <f>VLOOKUP(N5157,'散件（更新）'!B:I,8,FALSE)</f>
        <v>6972200190994</v>
      </c>
    </row>
    <row r="5158" spans="1:22">
      <c r="A5158" s="57">
        <v>46169</v>
      </c>
      <c r="B5158" s="53" t="s">
        <v>159</v>
      </c>
      <c r="C5158" s="27" t="str">
        <f>VLOOKUP(B5158,'大货清单（不定期按GOMS更新）'!A:H,8,0)</f>
        <v>107-19650005</v>
      </c>
      <c r="D5158" s="27" t="str">
        <f>VLOOKUP(B5158,'大货清单（不定期按GOMS更新）'!A:C,3,0)</f>
        <v>ZB1965-05</v>
      </c>
      <c r="E5158" s="27" t="str">
        <f>VLOOKUP(B5158,'大货清单（不定期按GOMS更新）'!A:H,4,0)</f>
        <v>FR,PL</v>
      </c>
      <c r="F5158" s="27" t="str">
        <f>VLOOKUP(B5158,'大货清单（不定期按GOMS更新）'!A:H,2,0)</f>
        <v>PURE ONE S11 Basics</v>
      </c>
      <c r="G5158" s="28">
        <f>VLOOKUP(B5158,'大货清单（不定期按GOMS更新）'!A:I,9,FALSE)</f>
        <v>6972200196224</v>
      </c>
      <c r="H5158" s="27" t="str">
        <f>VLOOKUP(B5158,'大货清单（不定期按GOMS更新）'!A:H,7,0)</f>
        <v>Dark Grey</v>
      </c>
      <c r="I5158" s="27" t="str">
        <f>VLOOKUP(B5158,'大货清单（不定期按GOMS更新）'!A:F,6,FALSE)</f>
        <v>PHASEOUT</v>
      </c>
      <c r="J5158" s="27" t="str">
        <f>VLOOKUP(B5158,'大货清单（不定期按GOMS更新）'!A:K,11,FALSE)</f>
        <v>4.75</v>
      </c>
      <c r="K5158" s="27" t="str">
        <f>VLOOKUP(B5158,'大货清单（不定期按GOMS更新）'!A:N,12,FALSE)</f>
        <v>756</v>
      </c>
      <c r="L5158" s="27" t="str">
        <f>VLOOKUP(B5158,'大货清单（不定期按GOMS更新）'!A:M,13,FALSE)</f>
        <v>157</v>
      </c>
      <c r="M5158" s="27" t="str">
        <f>VLOOKUP(B5158,'大货清单（不定期按GOMS更新）'!A:N,14,FALSE)</f>
        <v>308</v>
      </c>
      <c r="N5158" s="53" t="s">
        <v>1363</v>
      </c>
      <c r="O5158" s="27" t="str">
        <f>IFERROR(VLOOKUP(N5158,'散件迭代（不定期更新）'!C:J,8,FALSE),0)</f>
        <v>A12</v>
      </c>
      <c r="P5158" s="27" t="str">
        <f>IFERROR(VLOOKUP(N5158,'散件（更新）'!B:H,3,FALSE),0)</f>
        <v>206-1873-0010</v>
      </c>
      <c r="Q5158" s="27" t="str">
        <f>VLOOKUP(N5158,'散件（更新）'!B:H,2,FALSE)</f>
        <v>114-18730010</v>
      </c>
      <c r="R5158" s="27" t="str">
        <f>VLOOKUP(N5158,'散件（更新）'!B:H,7,FALSE)</f>
        <v>Accessory Kit</v>
      </c>
      <c r="S5158" s="27" t="str">
        <f>VLOOKUP(N5158,'散件（更新）'!B:E,4,FALSE)</f>
        <v>https://tineco-yxzt.oss-accelerate.aliyuncs.com/product/114-18730010.jpg</v>
      </c>
      <c r="T5158" s="27" t="s">
        <v>8759</v>
      </c>
      <c r="U5158" s="28" t="str">
        <f>VLOOKUP(N5158,'散件（更新）'!B:G,6,FALSE)</f>
        <v>附件套装(家电刷组件+伸缩扁吸组件+转折管组件+伸缩软管组件)</v>
      </c>
      <c r="V5158" s="28" t="str">
        <f>VLOOKUP(N5158,'散件（更新）'!B:I,8,FALSE)</f>
        <v>6972200191519</v>
      </c>
    </row>
    <row r="5159" spans="1:22">
      <c r="A5159" s="57">
        <v>46169</v>
      </c>
      <c r="B5159" s="53" t="s">
        <v>159</v>
      </c>
      <c r="C5159" s="27" t="str">
        <f>VLOOKUP(B5159,'大货清单（不定期按GOMS更新）'!A:H,8,0)</f>
        <v>107-19650005</v>
      </c>
      <c r="D5159" s="27" t="str">
        <f>VLOOKUP(B5159,'大货清单（不定期按GOMS更新）'!A:C,3,0)</f>
        <v>ZB1965-05</v>
      </c>
      <c r="E5159" s="27" t="str">
        <f>VLOOKUP(B5159,'大货清单（不定期按GOMS更新）'!A:H,4,0)</f>
        <v>FR,PL</v>
      </c>
      <c r="F5159" s="27" t="str">
        <f>VLOOKUP(B5159,'大货清单（不定期按GOMS更新）'!A:H,2,0)</f>
        <v>PURE ONE S11 Basics</v>
      </c>
      <c r="G5159" s="28">
        <f>VLOOKUP(B5159,'大货清单（不定期按GOMS更新）'!A:I,9,FALSE)</f>
        <v>6972200196224</v>
      </c>
      <c r="H5159" s="27" t="str">
        <f>VLOOKUP(B5159,'大货清单（不定期按GOMS更新）'!A:H,7,0)</f>
        <v>Dark Grey</v>
      </c>
      <c r="I5159" s="27" t="str">
        <f>VLOOKUP(B5159,'大货清单（不定期按GOMS更新）'!A:F,6,FALSE)</f>
        <v>PHASEOUT</v>
      </c>
      <c r="J5159" s="27" t="str">
        <f>VLOOKUP(B5159,'大货清单（不定期按GOMS更新）'!A:K,11,FALSE)</f>
        <v>4.75</v>
      </c>
      <c r="K5159" s="27" t="str">
        <f>VLOOKUP(B5159,'大货清单（不定期按GOMS更新）'!A:N,12,FALSE)</f>
        <v>756</v>
      </c>
      <c r="L5159" s="27" t="str">
        <f>VLOOKUP(B5159,'大货清单（不定期按GOMS更新）'!A:M,13,FALSE)</f>
        <v>157</v>
      </c>
      <c r="M5159" s="27" t="str">
        <f>VLOOKUP(B5159,'大货清单（不定期按GOMS更新）'!A:N,14,FALSE)</f>
        <v>308</v>
      </c>
      <c r="N5159" s="53" t="s">
        <v>1360</v>
      </c>
      <c r="O5159" s="27">
        <f>IFERROR(VLOOKUP(N5159,'散件迭代（不定期更新）'!C:J,8,FALSE),0)</f>
        <v>0</v>
      </c>
      <c r="P5159" s="27" t="str">
        <f>IFERROR(VLOOKUP(N5159,'散件（更新）'!B:H,3,FALSE),0)</f>
        <v>206-1965-0201</v>
      </c>
      <c r="Q5159" s="27" t="str">
        <f>VLOOKUP(N5159,'散件（更新）'!B:H,2,FALSE)</f>
        <v>114-19650201</v>
      </c>
      <c r="R5159" s="27" t="str">
        <f>VLOOKUP(N5159,'散件（更新）'!B:H,7,FALSE)</f>
        <v>Main Body</v>
      </c>
      <c r="S5159" s="27" t="str">
        <f>VLOOKUP(N5159,'散件（更新）'!B:E,4,FALSE)</f>
        <v>https://tineco-yxzt.oss-accelerate.aliyuncs.com/product/114-19650201.jpg</v>
      </c>
      <c r="T5159" s="27" t="s">
        <v>8759</v>
      </c>
      <c r="U5159" s="28" t="str">
        <f>VLOOKUP(N5159,'散件（更新）'!B:G,6,FALSE)</f>
        <v>主体组件（高配散件专用）</v>
      </c>
      <c r="V5159" s="28" t="str">
        <f>VLOOKUP(N5159,'散件（更新）'!B:I,8,FALSE)</f>
        <v>6972200192448</v>
      </c>
    </row>
    <row r="5160" spans="1:22">
      <c r="A5160" s="57">
        <v>46169</v>
      </c>
      <c r="B5160" s="53" t="s">
        <v>159</v>
      </c>
      <c r="C5160" s="27" t="str">
        <f>VLOOKUP(B5160,'大货清单（不定期按GOMS更新）'!A:H,8,0)</f>
        <v>107-19650005</v>
      </c>
      <c r="D5160" s="27" t="str">
        <f>VLOOKUP(B5160,'大货清单（不定期按GOMS更新）'!A:C,3,0)</f>
        <v>ZB1965-05</v>
      </c>
      <c r="E5160" s="27" t="str">
        <f>VLOOKUP(B5160,'大货清单（不定期按GOMS更新）'!A:H,4,0)</f>
        <v>FR,PL</v>
      </c>
      <c r="F5160" s="27" t="str">
        <f>VLOOKUP(B5160,'大货清单（不定期按GOMS更新）'!A:H,2,0)</f>
        <v>PURE ONE S11 Basics</v>
      </c>
      <c r="G5160" s="28">
        <f>VLOOKUP(B5160,'大货清单（不定期按GOMS更新）'!A:I,9,FALSE)</f>
        <v>6972200196224</v>
      </c>
      <c r="H5160" s="27" t="str">
        <f>VLOOKUP(B5160,'大货清单（不定期按GOMS更新）'!A:H,7,0)</f>
        <v>Dark Grey</v>
      </c>
      <c r="I5160" s="27" t="str">
        <f>VLOOKUP(B5160,'大货清单（不定期按GOMS更新）'!A:F,6,FALSE)</f>
        <v>PHASEOUT</v>
      </c>
      <c r="J5160" s="27" t="str">
        <f>VLOOKUP(B5160,'大货清单（不定期按GOMS更新）'!A:K,11,FALSE)</f>
        <v>4.75</v>
      </c>
      <c r="K5160" s="27" t="str">
        <f>VLOOKUP(B5160,'大货清单（不定期按GOMS更新）'!A:N,12,FALSE)</f>
        <v>756</v>
      </c>
      <c r="L5160" s="27" t="str">
        <f>VLOOKUP(B5160,'大货清单（不定期按GOMS更新）'!A:M,13,FALSE)</f>
        <v>157</v>
      </c>
      <c r="M5160" s="27" t="str">
        <f>VLOOKUP(B5160,'大货清单（不定期按GOMS更新）'!A:N,14,FALSE)</f>
        <v>308</v>
      </c>
      <c r="N5160" s="53" t="s">
        <v>486</v>
      </c>
      <c r="O5160" s="27">
        <f>IFERROR(VLOOKUP(N5160,'散件迭代（不定期更新）'!C:J,8,FALSE),0)</f>
        <v>0</v>
      </c>
      <c r="P5160" s="27" t="str">
        <f>IFERROR(VLOOKUP(N5160,'散件（更新）'!B:H,3,FALSE),0)</f>
        <v>206-1965-0005</v>
      </c>
      <c r="Q5160" s="27" t="str">
        <f>VLOOKUP(N5160,'散件（更新）'!B:H,2,FALSE)</f>
        <v>114-19650005</v>
      </c>
      <c r="R5160" s="27" t="str">
        <f>VLOOKUP(N5160,'散件（更新）'!B:H,7,FALSE)</f>
        <v>Adapter</v>
      </c>
      <c r="S5160" s="27" t="str">
        <f>VLOOKUP(N5160,'散件（更新）'!B:E,4,FALSE)</f>
        <v>https://tineco-yxzt.oss-accelerate.aliyuncs.com/product/114-19650005.jpg</v>
      </c>
      <c r="T5160" s="27" t="s">
        <v>8759</v>
      </c>
      <c r="U5160" s="28" t="str">
        <f>VLOOKUP(N5160,'散件（更新）'!B:G,6,FALSE)</f>
        <v>VDE轮充适配器组件</v>
      </c>
      <c r="V5160" s="28" t="str">
        <f>VLOOKUP(N5160,'散件（更新）'!B:I,8,FALSE)</f>
        <v>6972200191007</v>
      </c>
    </row>
    <row r="5161" spans="1:22">
      <c r="A5161" s="57">
        <v>46169</v>
      </c>
      <c r="B5161" s="53" t="s">
        <v>159</v>
      </c>
      <c r="C5161" s="27" t="str">
        <f>VLOOKUP(B5161,'大货清单（不定期按GOMS更新）'!A:H,8,0)</f>
        <v>107-19650005</v>
      </c>
      <c r="D5161" s="27" t="str">
        <f>VLOOKUP(B5161,'大货清单（不定期按GOMS更新）'!A:C,3,0)</f>
        <v>ZB1965-05</v>
      </c>
      <c r="E5161" s="27" t="str">
        <f>VLOOKUP(B5161,'大货清单（不定期按GOMS更新）'!A:H,4,0)</f>
        <v>FR,PL</v>
      </c>
      <c r="F5161" s="27" t="str">
        <f>VLOOKUP(B5161,'大货清单（不定期按GOMS更新）'!A:H,2,0)</f>
        <v>PURE ONE S11 Basics</v>
      </c>
      <c r="G5161" s="28">
        <f>VLOOKUP(B5161,'大货清单（不定期按GOMS更新）'!A:I,9,FALSE)</f>
        <v>6972200196224</v>
      </c>
      <c r="H5161" s="27" t="str">
        <f>VLOOKUP(B5161,'大货清单（不定期按GOMS更新）'!A:H,7,0)</f>
        <v>Dark Grey</v>
      </c>
      <c r="I5161" s="27" t="str">
        <f>VLOOKUP(B5161,'大货清单（不定期按GOMS更新）'!A:F,6,FALSE)</f>
        <v>PHASEOUT</v>
      </c>
      <c r="J5161" s="27" t="str">
        <f>VLOOKUP(B5161,'大货清单（不定期按GOMS更新）'!A:K,11,FALSE)</f>
        <v>4.75</v>
      </c>
      <c r="K5161" s="27" t="str">
        <f>VLOOKUP(B5161,'大货清单（不定期按GOMS更新）'!A:N,12,FALSE)</f>
        <v>756</v>
      </c>
      <c r="L5161" s="27" t="str">
        <f>VLOOKUP(B5161,'大货清单（不定期按GOMS更新）'!A:M,13,FALSE)</f>
        <v>157</v>
      </c>
      <c r="M5161" s="27" t="str">
        <f>VLOOKUP(B5161,'大货清单（不定期按GOMS更新）'!A:N,14,FALSE)</f>
        <v>308</v>
      </c>
      <c r="N5161" s="53" t="s">
        <v>1358</v>
      </c>
      <c r="O5161" s="27" t="str">
        <f>IFERROR(VLOOKUP(N5161,'散件迭代（不定期更新）'!C:J,8,FALSE),0)</f>
        <v>A33</v>
      </c>
      <c r="P5161" s="27" t="str">
        <f>IFERROR(VLOOKUP(N5161,'散件（更新）'!B:H,3,FALSE),0)</f>
        <v>206-1965-0202</v>
      </c>
      <c r="Q5161" s="27" t="str">
        <f>VLOOKUP(N5161,'散件（更新）'!B:H,2,FALSE)</f>
        <v>114-19650202</v>
      </c>
      <c r="R5161" s="27" t="str">
        <f>VLOOKUP(N5161,'散件（更新）'!B:H,7,FALSE)</f>
        <v>Battery</v>
      </c>
      <c r="S5161" s="27" t="str">
        <f>VLOOKUP(N5161,'散件（更新）'!B:E,4,FALSE)</f>
        <v>https://tineco-yxzt.oss-accelerate.aliyuncs.com/product/114-19650202.jpg</v>
      </c>
      <c r="T5161" s="27" t="s">
        <v>8759</v>
      </c>
      <c r="U5161" s="28" t="str">
        <f>VLOOKUP(N5161,'散件（更新）'!B:G,6,FALSE)</f>
        <v>电池包组件（灰2000mAH）</v>
      </c>
      <c r="V5161" s="28" t="str">
        <f>VLOOKUP(N5161,'散件（更新）'!B:I,8,FALSE)</f>
        <v>6972200192431</v>
      </c>
    </row>
    <row r="5162" spans="1:22">
      <c r="A5162" s="57">
        <v>46169</v>
      </c>
      <c r="B5162" s="53" t="s">
        <v>159</v>
      </c>
      <c r="C5162" s="27" t="str">
        <f>VLOOKUP(B5162,'大货清单（不定期按GOMS更新）'!A:H,8,0)</f>
        <v>107-19650005</v>
      </c>
      <c r="D5162" s="27" t="str">
        <f>VLOOKUP(B5162,'大货清单（不定期按GOMS更新）'!A:C,3,0)</f>
        <v>ZB1965-05</v>
      </c>
      <c r="E5162" s="27" t="str">
        <f>VLOOKUP(B5162,'大货清单（不定期按GOMS更新）'!A:H,4,0)</f>
        <v>FR,PL</v>
      </c>
      <c r="F5162" s="27" t="str">
        <f>VLOOKUP(B5162,'大货清单（不定期按GOMS更新）'!A:H,2,0)</f>
        <v>PURE ONE S11 Basics</v>
      </c>
      <c r="G5162" s="28">
        <f>VLOOKUP(B5162,'大货清单（不定期按GOMS更新）'!A:I,9,FALSE)</f>
        <v>6972200196224</v>
      </c>
      <c r="H5162" s="27" t="str">
        <f>VLOOKUP(B5162,'大货清单（不定期按GOMS更新）'!A:H,7,0)</f>
        <v>Dark Grey</v>
      </c>
      <c r="I5162" s="27" t="str">
        <f>VLOOKUP(B5162,'大货清单（不定期按GOMS更新）'!A:F,6,FALSE)</f>
        <v>PHASEOUT</v>
      </c>
      <c r="J5162" s="27" t="str">
        <f>VLOOKUP(B5162,'大货清单（不定期按GOMS更新）'!A:K,11,FALSE)</f>
        <v>4.75</v>
      </c>
      <c r="K5162" s="27" t="str">
        <f>VLOOKUP(B5162,'大货清单（不定期按GOMS更新）'!A:N,12,FALSE)</f>
        <v>756</v>
      </c>
      <c r="L5162" s="27" t="str">
        <f>VLOOKUP(B5162,'大货清单（不定期按GOMS更新）'!A:M,13,FALSE)</f>
        <v>157</v>
      </c>
      <c r="M5162" s="27" t="str">
        <f>VLOOKUP(B5162,'大货清单（不定期按GOMS更新）'!A:N,14,FALSE)</f>
        <v>308</v>
      </c>
      <c r="N5162" s="53" t="s">
        <v>1347</v>
      </c>
      <c r="O5162" s="27" t="str">
        <f>IFERROR(VLOOKUP(N5162,'散件迭代（不定期更新）'!C:J,8,FALSE),0)</f>
        <v>A45</v>
      </c>
      <c r="P5162" s="27" t="str">
        <f>IFERROR(VLOOKUP(N5162,'散件（更新）'!B:H,3,FALSE),0)</f>
        <v>206-1965-0116</v>
      </c>
      <c r="Q5162" s="27" t="str">
        <f>VLOOKUP(N5162,'散件（更新）'!B:H,2,FALSE)</f>
        <v>114-19650116</v>
      </c>
      <c r="R5162" s="27" t="str">
        <f>VLOOKUP(N5162,'散件（更新）'!B:H,7,FALSE)</f>
        <v>Wall-mounted dock</v>
      </c>
      <c r="S5162" s="27" t="str">
        <f>VLOOKUP(N5162,'散件（更新）'!B:E,4,FALSE)</f>
        <v>https://tineco-yxzt.oss-accelerate.aliyuncs.com/product/114-19650116.jpg</v>
      </c>
      <c r="T5162" s="27" t="s">
        <v>8759</v>
      </c>
      <c r="U5162" s="28" t="str">
        <f>VLOOKUP(N5162,'散件（更新）'!B:G,6,FALSE)</f>
        <v>墙壁挂架组件</v>
      </c>
      <c r="V5162" s="28" t="str">
        <f>VLOOKUP(N5162,'散件（更新）'!B:I,8,FALSE)</f>
        <v>6972200192479</v>
      </c>
    </row>
    <row r="5163" spans="1:22">
      <c r="A5163" s="57">
        <v>46169</v>
      </c>
      <c r="B5163" s="53" t="s">
        <v>159</v>
      </c>
      <c r="C5163" s="27" t="str">
        <f>VLOOKUP(B5163,'大货清单（不定期按GOMS更新）'!A:H,8,0)</f>
        <v>107-19650005</v>
      </c>
      <c r="D5163" s="27" t="str">
        <f>VLOOKUP(B5163,'大货清单（不定期按GOMS更新）'!A:C,3,0)</f>
        <v>ZB1965-05</v>
      </c>
      <c r="E5163" s="27" t="str">
        <f>VLOOKUP(B5163,'大货清单（不定期按GOMS更新）'!A:H,4,0)</f>
        <v>FR,PL</v>
      </c>
      <c r="F5163" s="27" t="str">
        <f>VLOOKUP(B5163,'大货清单（不定期按GOMS更新）'!A:H,2,0)</f>
        <v>PURE ONE S11 Basics</v>
      </c>
      <c r="G5163" s="28">
        <f>VLOOKUP(B5163,'大货清单（不定期按GOMS更新）'!A:I,9,FALSE)</f>
        <v>6972200196224</v>
      </c>
      <c r="H5163" s="27" t="str">
        <f>VLOOKUP(B5163,'大货清单（不定期按GOMS更新）'!A:H,7,0)</f>
        <v>Dark Grey</v>
      </c>
      <c r="I5163" s="27" t="str">
        <f>VLOOKUP(B5163,'大货清单（不定期按GOMS更新）'!A:F,6,FALSE)</f>
        <v>PHASEOUT</v>
      </c>
      <c r="J5163" s="27" t="str">
        <f>VLOOKUP(B5163,'大货清单（不定期按GOMS更新）'!A:K,11,FALSE)</f>
        <v>4.75</v>
      </c>
      <c r="K5163" s="27" t="str">
        <f>VLOOKUP(B5163,'大货清单（不定期按GOMS更新）'!A:N,12,FALSE)</f>
        <v>756</v>
      </c>
      <c r="L5163" s="27" t="str">
        <f>VLOOKUP(B5163,'大货清单（不定期按GOMS更新）'!A:M,13,FALSE)</f>
        <v>157</v>
      </c>
      <c r="M5163" s="27" t="str">
        <f>VLOOKUP(B5163,'大货清单（不定期按GOMS更新）'!A:N,14,FALSE)</f>
        <v>308</v>
      </c>
      <c r="N5163" s="53" t="s">
        <v>1390</v>
      </c>
      <c r="O5163" s="27">
        <f>IFERROR(VLOOKUP(N5163,'散件迭代（不定期更新）'!C:J,8,FALSE),0)</f>
        <v>0</v>
      </c>
      <c r="P5163" s="27" t="str">
        <f>IFERROR(VLOOKUP(N5163,'散件（更新）'!B:H,3,FALSE),0)</f>
        <v>206-1873-2333</v>
      </c>
      <c r="Q5163" s="27" t="str">
        <f>VLOOKUP(N5163,'散件（更新）'!B:H,2,FALSE)</f>
        <v>114-18732333</v>
      </c>
      <c r="R5163" s="27" t="str">
        <f>VLOOKUP(N5163,'散件（更新）'!B:H,7,FALSE)</f>
        <v>[EHA]Power brush release button + spring</v>
      </c>
      <c r="S5163" s="27" t="str">
        <f>VLOOKUP(N5163,'散件（更新）'!B:E,4,FALSE)</f>
        <v>https://tineco-yxzt.oss-accelerate.aliyuncs.com/20231219/9VSRB121100_1702948075363.png</v>
      </c>
      <c r="T5163" s="27" t="s">
        <v>8759</v>
      </c>
      <c r="U5163" s="28" t="str">
        <f>VLOOKUP(N5163,'散件（更新）'!B:G,6,FALSE)</f>
        <v>释放按钮+弹簧组件（散件专用）</v>
      </c>
      <c r="V5163" s="28" t="str">
        <f>VLOOKUP(N5163,'散件（更新）'!B:I,8,FALSE)</f>
        <v>6972200197429</v>
      </c>
    </row>
    <row r="5164" spans="1:22">
      <c r="A5164" s="57">
        <v>46169</v>
      </c>
      <c r="B5164" s="53" t="s">
        <v>159</v>
      </c>
      <c r="C5164" s="27" t="str">
        <f>VLOOKUP(B5164,'大货清单（不定期按GOMS更新）'!A:H,8,0)</f>
        <v>107-19650005</v>
      </c>
      <c r="D5164" s="27" t="str">
        <f>VLOOKUP(B5164,'大货清单（不定期按GOMS更新）'!A:C,3,0)</f>
        <v>ZB1965-05</v>
      </c>
      <c r="E5164" s="27" t="str">
        <f>VLOOKUP(B5164,'大货清单（不定期按GOMS更新）'!A:H,4,0)</f>
        <v>FR,PL</v>
      </c>
      <c r="F5164" s="27" t="str">
        <f>VLOOKUP(B5164,'大货清单（不定期按GOMS更新）'!A:H,2,0)</f>
        <v>PURE ONE S11 Basics</v>
      </c>
      <c r="G5164" s="28">
        <f>VLOOKUP(B5164,'大货清单（不定期按GOMS更新）'!A:I,9,FALSE)</f>
        <v>6972200196224</v>
      </c>
      <c r="H5164" s="27" t="str">
        <f>VLOOKUP(B5164,'大货清单（不定期按GOMS更新）'!A:H,7,0)</f>
        <v>Dark Grey</v>
      </c>
      <c r="I5164" s="27" t="str">
        <f>VLOOKUP(B5164,'大货清单（不定期按GOMS更新）'!A:F,6,FALSE)</f>
        <v>PHASEOUT</v>
      </c>
      <c r="J5164" s="27" t="str">
        <f>VLOOKUP(B5164,'大货清单（不定期按GOMS更新）'!A:K,11,FALSE)</f>
        <v>4.75</v>
      </c>
      <c r="K5164" s="27" t="str">
        <f>VLOOKUP(B5164,'大货清单（不定期按GOMS更新）'!A:N,12,FALSE)</f>
        <v>756</v>
      </c>
      <c r="L5164" s="27" t="str">
        <f>VLOOKUP(B5164,'大货清单（不定期按GOMS更新）'!A:M,13,FALSE)</f>
        <v>157</v>
      </c>
      <c r="M5164" s="27" t="str">
        <f>VLOOKUP(B5164,'大货清单（不定期按GOMS更新）'!A:N,14,FALSE)</f>
        <v>308</v>
      </c>
      <c r="N5164" s="53" t="s">
        <v>1225</v>
      </c>
      <c r="O5164" s="27">
        <f>IFERROR(VLOOKUP(N5164,'散件迭代（不定期更新）'!C:J,8,FALSE),0)</f>
        <v>0</v>
      </c>
      <c r="P5164" s="27" t="str">
        <f>IFERROR(VLOOKUP(N5164,'散件（更新）'!B:H,3,FALSE),0)</f>
        <v>206-1756-0099</v>
      </c>
      <c r="Q5164" s="27" t="str">
        <f>VLOOKUP(N5164,'散件（更新）'!B:H,2,FALSE)</f>
        <v>114-17560099</v>
      </c>
      <c r="R5164" s="27" t="str">
        <f>VLOOKUP(N5164,'散件（更新）'!B:H,7,FALSE)</f>
        <v>Repair Wheel</v>
      </c>
      <c r="S5164" s="27" t="str">
        <f>VLOOKUP(N5164,'散件（更新）'!B:E,4,FALSE)</f>
        <v>https://tineco-yxzt.oss-accelerate.aliyuncs.com/20231219/9VSRW100200_1702948075442.png</v>
      </c>
      <c r="T5164" s="27" t="s">
        <v>8759</v>
      </c>
      <c r="U5164" s="28" t="str">
        <f>VLOOKUP(N5164,'散件（更新）'!B:G,6,FALSE)</f>
        <v>地刷小轮+小轮轴组件</v>
      </c>
      <c r="V5164" s="28" t="str">
        <f>VLOOKUP(N5164,'散件（更新）'!B:I,8,FALSE)</f>
        <v>6972200194046</v>
      </c>
    </row>
    <row r="5165" spans="1:22">
      <c r="A5165" s="57">
        <v>46169</v>
      </c>
      <c r="B5165" s="53" t="s">
        <v>159</v>
      </c>
      <c r="C5165" s="27" t="str">
        <f>VLOOKUP(B5165,'大货清单（不定期按GOMS更新）'!A:H,8,0)</f>
        <v>107-19650005</v>
      </c>
      <c r="D5165" s="27" t="str">
        <f>VLOOKUP(B5165,'大货清单（不定期按GOMS更新）'!A:C,3,0)</f>
        <v>ZB1965-05</v>
      </c>
      <c r="E5165" s="27" t="str">
        <f>VLOOKUP(B5165,'大货清单（不定期按GOMS更新）'!A:H,4,0)</f>
        <v>FR,PL</v>
      </c>
      <c r="F5165" s="27" t="str">
        <f>VLOOKUP(B5165,'大货清单（不定期按GOMS更新）'!A:H,2,0)</f>
        <v>PURE ONE S11 Basics</v>
      </c>
      <c r="G5165" s="28">
        <f>VLOOKUP(B5165,'大货清单（不定期按GOMS更新）'!A:I,9,FALSE)</f>
        <v>6972200196224</v>
      </c>
      <c r="H5165" s="27" t="str">
        <f>VLOOKUP(B5165,'大货清单（不定期按GOMS更新）'!A:H,7,0)</f>
        <v>Dark Grey</v>
      </c>
      <c r="I5165" s="27" t="str">
        <f>VLOOKUP(B5165,'大货清单（不定期按GOMS更新）'!A:F,6,FALSE)</f>
        <v>PHASEOUT</v>
      </c>
      <c r="J5165" s="27" t="str">
        <f>VLOOKUP(B5165,'大货清单（不定期按GOMS更新）'!A:K,11,FALSE)</f>
        <v>4.75</v>
      </c>
      <c r="K5165" s="27" t="str">
        <f>VLOOKUP(B5165,'大货清单（不定期按GOMS更新）'!A:N,12,FALSE)</f>
        <v>756</v>
      </c>
      <c r="L5165" s="27" t="str">
        <f>VLOOKUP(B5165,'大货清单（不定期按GOMS更新）'!A:M,13,FALSE)</f>
        <v>157</v>
      </c>
      <c r="M5165" s="27" t="str">
        <f>VLOOKUP(B5165,'大货清单（不定期按GOMS更新）'!A:N,14,FALSE)</f>
        <v>308</v>
      </c>
      <c r="N5165" s="53" t="s">
        <v>404</v>
      </c>
      <c r="O5165" s="27">
        <f>IFERROR(VLOOKUP(N5165,'散件迭代（不定期更新）'!C:J,8,FALSE),0)</f>
        <v>0</v>
      </c>
      <c r="P5165" s="27" t="str">
        <f>IFERROR(VLOOKUP(N5165,'散件（更新）'!B:H,3,FALSE),0)</f>
        <v>206-1873-0220</v>
      </c>
      <c r="Q5165" s="27" t="str">
        <f>VLOOKUP(N5165,'散件（更新）'!B:H,2,FALSE)</f>
        <v>114-18730220</v>
      </c>
      <c r="R5165" s="27" t="str">
        <f>VLOOKUP(N5165,'散件（更新）'!B:H,7,FALSE)</f>
        <v>Screw assembly for wall-mounted dock</v>
      </c>
      <c r="S5165" s="27" t="str">
        <f>VLOOKUP(N5165,'散件（更新）'!B:E,4,FALSE)</f>
        <v>https://tineco-yxzt.oss-accelerate.aliyuncs.com/20231219/9VSSA121100_1702948075509.png</v>
      </c>
      <c r="T5165" s="27" t="s">
        <v>8759</v>
      </c>
      <c r="U5165" s="28" t="str">
        <f>VLOOKUP(N5165,'散件（更新）'!B:G,6,FALSE)</f>
        <v>壁钉组件</v>
      </c>
      <c r="V5165" s="28" t="str">
        <f>VLOOKUP(N5165,'散件（更新）'!B:I,8,FALSE)</f>
        <v>6972200191373</v>
      </c>
    </row>
    <row r="5166" spans="1:22">
      <c r="A5166" s="57">
        <v>46169</v>
      </c>
      <c r="B5166" s="53" t="s">
        <v>159</v>
      </c>
      <c r="C5166" s="27" t="str">
        <f>VLOOKUP(B5166,'大货清单（不定期按GOMS更新）'!A:H,8,0)</f>
        <v>107-19650005</v>
      </c>
      <c r="D5166" s="27" t="str">
        <f>VLOOKUP(B5166,'大货清单（不定期按GOMS更新）'!A:C,3,0)</f>
        <v>ZB1965-05</v>
      </c>
      <c r="E5166" s="27" t="str">
        <f>VLOOKUP(B5166,'大货清单（不定期按GOMS更新）'!A:H,4,0)</f>
        <v>FR,PL</v>
      </c>
      <c r="F5166" s="27" t="str">
        <f>VLOOKUP(B5166,'大货清单（不定期按GOMS更新）'!A:H,2,0)</f>
        <v>PURE ONE S11 Basics</v>
      </c>
      <c r="G5166" s="28">
        <f>VLOOKUP(B5166,'大货清单（不定期按GOMS更新）'!A:I,9,FALSE)</f>
        <v>6972200196224</v>
      </c>
      <c r="H5166" s="27" t="str">
        <f>VLOOKUP(B5166,'大货清单（不定期按GOMS更新）'!A:H,7,0)</f>
        <v>Dark Grey</v>
      </c>
      <c r="I5166" s="27" t="str">
        <f>VLOOKUP(B5166,'大货清单（不定期按GOMS更新）'!A:F,6,FALSE)</f>
        <v>PHASEOUT</v>
      </c>
      <c r="J5166" s="27" t="str">
        <f>VLOOKUP(B5166,'大货清单（不定期按GOMS更新）'!A:K,11,FALSE)</f>
        <v>4.75</v>
      </c>
      <c r="K5166" s="27" t="str">
        <f>VLOOKUP(B5166,'大货清单（不定期按GOMS更新）'!A:N,12,FALSE)</f>
        <v>756</v>
      </c>
      <c r="L5166" s="27" t="str">
        <f>VLOOKUP(B5166,'大货清单（不定期按GOMS更新）'!A:M,13,FALSE)</f>
        <v>157</v>
      </c>
      <c r="M5166" s="27" t="str">
        <f>VLOOKUP(B5166,'大货清单（不定期按GOMS更新）'!A:N,14,FALSE)</f>
        <v>308</v>
      </c>
      <c r="N5166" s="53" t="s">
        <v>330</v>
      </c>
      <c r="O5166" s="27">
        <f>IFERROR(VLOOKUP(N5166,'散件迭代（不定期更新）'!C:J,8,FALSE),0)</f>
        <v>0</v>
      </c>
      <c r="P5166" s="27" t="str">
        <f>IFERROR(VLOOKUP(N5166,'散件（更新）'!B:H,3,FALSE),0)</f>
        <v>206-1873-0206</v>
      </c>
      <c r="Q5166" s="27" t="str">
        <f>VLOOKUP(N5166,'散件（更新）'!B:H,2,FALSE)</f>
        <v>114-18730206</v>
      </c>
      <c r="R5166" s="27" t="str">
        <f>VLOOKUP(N5166,'散件（更新）'!B:H,7,FALSE)</f>
        <v>Flexible long crevice tool</v>
      </c>
      <c r="S5166" s="27" t="str">
        <f>VLOOKUP(N5166,'散件（更新）'!B:E,4,FALSE)</f>
        <v>https://tineco-yxzt.oss-accelerate.aliyuncs.com/product/114-18730206.png</v>
      </c>
      <c r="T5166" s="27" t="s">
        <v>8759</v>
      </c>
      <c r="U5166" s="28" t="str">
        <f>VLOOKUP(N5166,'散件（更新）'!B:G,6,FALSE)</f>
        <v>伸缩扁吸组件</v>
      </c>
      <c r="V5166" s="28" t="str">
        <f>VLOOKUP(N5166,'散件（更新）'!B:I,8,FALSE)</f>
        <v>6972200191533</v>
      </c>
    </row>
    <row r="5167" spans="1:22">
      <c r="A5167" s="57">
        <v>46169</v>
      </c>
      <c r="B5167" s="53" t="s">
        <v>159</v>
      </c>
      <c r="C5167" s="27" t="str">
        <f>VLOOKUP(B5167,'大货清单（不定期按GOMS更新）'!A:H,8,0)</f>
        <v>107-19650005</v>
      </c>
      <c r="D5167" s="27" t="str">
        <f>VLOOKUP(B5167,'大货清单（不定期按GOMS更新）'!A:C,3,0)</f>
        <v>ZB1965-05</v>
      </c>
      <c r="E5167" s="27" t="str">
        <f>VLOOKUP(B5167,'大货清单（不定期按GOMS更新）'!A:H,4,0)</f>
        <v>FR,PL</v>
      </c>
      <c r="F5167" s="27" t="str">
        <f>VLOOKUP(B5167,'大货清单（不定期按GOMS更新）'!A:H,2,0)</f>
        <v>PURE ONE S11 Basics</v>
      </c>
      <c r="G5167" s="28">
        <f>VLOOKUP(B5167,'大货清单（不定期按GOMS更新）'!A:I,9,FALSE)</f>
        <v>6972200196224</v>
      </c>
      <c r="H5167" s="27" t="str">
        <f>VLOOKUP(B5167,'大货清单（不定期按GOMS更新）'!A:H,7,0)</f>
        <v>Dark Grey</v>
      </c>
      <c r="I5167" s="27" t="str">
        <f>VLOOKUP(B5167,'大货清单（不定期按GOMS更新）'!A:F,6,FALSE)</f>
        <v>PHASEOUT</v>
      </c>
      <c r="J5167" s="27" t="str">
        <f>VLOOKUP(B5167,'大货清单（不定期按GOMS更新）'!A:K,11,FALSE)</f>
        <v>4.75</v>
      </c>
      <c r="K5167" s="27" t="str">
        <f>VLOOKUP(B5167,'大货清单（不定期按GOMS更新）'!A:N,12,FALSE)</f>
        <v>756</v>
      </c>
      <c r="L5167" s="27" t="str">
        <f>VLOOKUP(B5167,'大货清单（不定期按GOMS更新）'!A:M,13,FALSE)</f>
        <v>157</v>
      </c>
      <c r="M5167" s="27" t="str">
        <f>VLOOKUP(B5167,'大货清单（不定期按GOMS更新）'!A:N,14,FALSE)</f>
        <v>308</v>
      </c>
      <c r="N5167" s="53" t="s">
        <v>383</v>
      </c>
      <c r="O5167" s="27">
        <f>IFERROR(VLOOKUP(N5167,'散件迭代（不定期更新）'!C:J,8,FALSE),0)</f>
        <v>0</v>
      </c>
      <c r="P5167" s="27" t="str">
        <f>IFERROR(VLOOKUP(N5167,'散件（更新）'!B:H,3,FALSE),0)</f>
        <v>206-1873-0012</v>
      </c>
      <c r="Q5167" s="27" t="str">
        <f>VLOOKUP(N5167,'散件（更新）'!B:H,2,FALSE)</f>
        <v>114-18730012</v>
      </c>
      <c r="R5167" s="27" t="str">
        <f>VLOOKUP(N5167,'散件（更新）'!B:H,7,FALSE)</f>
        <v>Flexible extension hose</v>
      </c>
      <c r="S5167" s="27" t="str">
        <f>VLOOKUP(N5167,'散件（更新）'!B:E,4,FALSE)</f>
        <v>https://tineco-yxzt.oss-accelerate.aliyuncs.com/20231227/9VSUE121100_1703640269698.png</v>
      </c>
      <c r="T5167" s="27" t="s">
        <v>8759</v>
      </c>
      <c r="U5167" s="28" t="str">
        <f>VLOOKUP(N5167,'散件（更新）'!B:G,6,FALSE)</f>
        <v>ZB1669 伸缩软管组件</v>
      </c>
      <c r="V5167" s="28" t="str">
        <f>VLOOKUP(N5167,'散件（更新）'!B:I,8,FALSE)</f>
        <v>6972200191557</v>
      </c>
    </row>
    <row r="5168" spans="1:22">
      <c r="A5168" s="57">
        <v>46169</v>
      </c>
      <c r="B5168" s="53" t="s">
        <v>152</v>
      </c>
      <c r="C5168" s="27" t="str">
        <f>VLOOKUP(B5168,'大货清单（不定期按GOMS更新）'!A:H,8,0)</f>
        <v>107-17690503</v>
      </c>
      <c r="D5168" s="27" t="str">
        <f>VLOOKUP(B5168,'大货清单（不定期按GOMS更新）'!A:C,3,0)</f>
        <v>ZB1769E-03</v>
      </c>
      <c r="E5168" s="27" t="str">
        <f>VLOOKUP(B5168,'大货清单（不定期按GOMS更新）'!A:H,4,0)</f>
        <v>DE,FR,ES,IT,NL,PL,SE</v>
      </c>
      <c r="F5168" s="27" t="str">
        <f>VLOOKUP(B5168,'大货清单（不定期按GOMS更新）'!A:H,2,0)</f>
        <v>A11 Hero EX</v>
      </c>
      <c r="G5168" s="28">
        <f>VLOOKUP(B5168,'大货清单（不定期按GOMS更新）'!A:I,9,FALSE)</f>
        <v>6972200193094</v>
      </c>
      <c r="H5168" s="27" t="str">
        <f>VLOOKUP(B5168,'大货清单（不定期按GOMS更新）'!A:H,7,0)</f>
        <v>Moonstone</v>
      </c>
      <c r="I5168" s="27" t="str">
        <f>VLOOKUP(B5168,'大货清单（不定期按GOMS更新）'!A:F,6,FALSE)</f>
        <v>PHASEOUT</v>
      </c>
      <c r="J5168" s="27" t="str">
        <f>VLOOKUP(B5168,'大货清单（不定期按GOMS更新）'!A:K,11,FALSE)</f>
        <v>6.15</v>
      </c>
      <c r="K5168" s="27" t="str">
        <f>VLOOKUP(B5168,'大货清单（不定期按GOMS更新）'!A:N,12,FALSE)</f>
        <v>756</v>
      </c>
      <c r="L5168" s="27" t="str">
        <f>VLOOKUP(B5168,'大货清单（不定期按GOMS更新）'!A:M,13,FALSE)</f>
        <v>154</v>
      </c>
      <c r="M5168" s="27" t="str">
        <f>VLOOKUP(B5168,'大货清单（不定期按GOMS更新）'!A:N,14,FALSE)</f>
        <v>279</v>
      </c>
      <c r="N5168" s="53" t="s">
        <v>1227</v>
      </c>
      <c r="O5168" s="27" t="str">
        <f>IFERROR(VLOOKUP(N5168,'散件迭代（不定期更新）'!C:J,8,FALSE),0)</f>
        <v>A38</v>
      </c>
      <c r="P5168" s="27" t="str">
        <f>IFERROR(VLOOKUP(N5168,'散件（更新）'!B:H,3,FALSE),0)</f>
        <v>206-1756-0235</v>
      </c>
      <c r="Q5168" s="27" t="str">
        <f>VLOOKUP(N5168,'散件（更新）'!B:H,2,FALSE)</f>
        <v>114-17560235</v>
      </c>
      <c r="R5168" s="27" t="str">
        <f>VLOOKUP(N5168,'散件（更新）'!B:H,7,FALSE)</f>
        <v>1*Pre-filter cleaning tool &amp; 2* filters</v>
      </c>
      <c r="S5168" s="27" t="str">
        <f>VLOOKUP(N5168,'散件（更新）'!B:E,4,FALSE)</f>
        <v>https://tineco-yxzt.oss-accelerate.aliyuncs.com/product/114-17560235.jpg</v>
      </c>
      <c r="T5168" s="27" t="s">
        <v>8759</v>
      </c>
      <c r="U5168" s="28" t="str">
        <f>VLOOKUP(N5168,'散件（更新）'!B:G,6,FALSE)</f>
        <v>ZB1769B 滤芯清洁刷+进风过滤棉组件*2</v>
      </c>
      <c r="V5168" s="28" t="str">
        <f>VLOOKUP(N5168,'散件（更新）'!B:I,8,FALSE)</f>
        <v>6972200191601</v>
      </c>
    </row>
    <row r="5169" spans="1:22">
      <c r="A5169" s="57">
        <v>46169</v>
      </c>
      <c r="B5169" s="53" t="s">
        <v>152</v>
      </c>
      <c r="C5169" s="27" t="str">
        <f>VLOOKUP(B5169,'大货清单（不定期按GOMS更新）'!A:H,8,0)</f>
        <v>107-17690503</v>
      </c>
      <c r="D5169" s="27" t="str">
        <f>VLOOKUP(B5169,'大货清单（不定期按GOMS更新）'!A:C,3,0)</f>
        <v>ZB1769E-03</v>
      </c>
      <c r="E5169" s="27" t="str">
        <f>VLOOKUP(B5169,'大货清单（不定期按GOMS更新）'!A:H,4,0)</f>
        <v>DE,FR,ES,IT,NL,PL,SE</v>
      </c>
      <c r="F5169" s="27" t="str">
        <f>VLOOKUP(B5169,'大货清单（不定期按GOMS更新）'!A:H,2,0)</f>
        <v>A11 Hero EX</v>
      </c>
      <c r="G5169" s="28">
        <f>VLOOKUP(B5169,'大货清单（不定期按GOMS更新）'!A:I,9,FALSE)</f>
        <v>6972200193094</v>
      </c>
      <c r="H5169" s="27" t="str">
        <f>VLOOKUP(B5169,'大货清单（不定期按GOMS更新）'!A:H,7,0)</f>
        <v>Moonstone</v>
      </c>
      <c r="I5169" s="27" t="str">
        <f>VLOOKUP(B5169,'大货清单（不定期按GOMS更新）'!A:F,6,FALSE)</f>
        <v>PHASEOUT</v>
      </c>
      <c r="J5169" s="27" t="str">
        <f>VLOOKUP(B5169,'大货清单（不定期按GOMS更新）'!A:K,11,FALSE)</f>
        <v>6.15</v>
      </c>
      <c r="K5169" s="27" t="str">
        <f>VLOOKUP(B5169,'大货清单（不定期按GOMS更新）'!A:N,12,FALSE)</f>
        <v>756</v>
      </c>
      <c r="L5169" s="27" t="str">
        <f>VLOOKUP(B5169,'大货清单（不定期按GOMS更新）'!A:M,13,FALSE)</f>
        <v>154</v>
      </c>
      <c r="M5169" s="27" t="str">
        <f>VLOOKUP(B5169,'大货清单（不定期按GOMS更新）'!A:N,14,FALSE)</f>
        <v>279</v>
      </c>
      <c r="N5169" s="53" t="s">
        <v>1229</v>
      </c>
      <c r="O5169" s="27">
        <f>IFERROR(VLOOKUP(N5169,'散件迭代（不定期更新）'!C:J,8,FALSE),0)</f>
        <v>0</v>
      </c>
      <c r="P5169" s="27" t="str">
        <f>IFERROR(VLOOKUP(N5169,'散件（更新）'!B:H,3,FALSE),0)</f>
        <v>206-1756-0218</v>
      </c>
      <c r="Q5169" s="27" t="str">
        <f>VLOOKUP(N5169,'散件（更新）'!B:H,2,FALSE)</f>
        <v>114-17560218</v>
      </c>
      <c r="R5169" s="27" t="str">
        <f>VLOOKUP(N5169,'散件（更新）'!B:H,7,FALSE)</f>
        <v>2*Filter&amp;1*HEPA</v>
      </c>
      <c r="S5169" s="27" t="str">
        <f>VLOOKUP(N5169,'散件（更新）'!B:E,4,FALSE)</f>
        <v>https://tineco-yxzt.oss-accelerate.aliyuncs.com/product/114-17560218.jpg</v>
      </c>
      <c r="T5169" s="27" t="s">
        <v>8759</v>
      </c>
      <c r="U5169" s="28" t="str">
        <f>VLOOKUP(N5169,'散件（更新）'!B:G,6,FALSE)</f>
        <v>364-1756-0401【ZB1756 进风过滤棉包胶组件 环保3类 】*2
364-1756-1301【ZB1756 出风HEPA组件 环保3类】*1不带金属滤网</v>
      </c>
      <c r="V5169" s="28" t="str">
        <f>VLOOKUP(N5169,'散件（更新）'!B:I,8,FALSE)</f>
        <v>6972200191120</v>
      </c>
    </row>
    <row r="5170" spans="1:22">
      <c r="A5170" s="57">
        <v>46169</v>
      </c>
      <c r="B5170" s="53" t="s">
        <v>152</v>
      </c>
      <c r="C5170" s="27" t="str">
        <f>VLOOKUP(B5170,'大货清单（不定期按GOMS更新）'!A:H,8,0)</f>
        <v>107-17690503</v>
      </c>
      <c r="D5170" s="27" t="str">
        <f>VLOOKUP(B5170,'大货清单（不定期按GOMS更新）'!A:C,3,0)</f>
        <v>ZB1769E-03</v>
      </c>
      <c r="E5170" s="27" t="str">
        <f>VLOOKUP(B5170,'大货清单（不定期按GOMS更新）'!A:H,4,0)</f>
        <v>DE,FR,ES,IT,NL,PL,SE</v>
      </c>
      <c r="F5170" s="27" t="str">
        <f>VLOOKUP(B5170,'大货清单（不定期按GOMS更新）'!A:H,2,0)</f>
        <v>A11 Hero EX</v>
      </c>
      <c r="G5170" s="28">
        <f>VLOOKUP(B5170,'大货清单（不定期按GOMS更新）'!A:I,9,FALSE)</f>
        <v>6972200193094</v>
      </c>
      <c r="H5170" s="27" t="str">
        <f>VLOOKUP(B5170,'大货清单（不定期按GOMS更新）'!A:H,7,0)</f>
        <v>Moonstone</v>
      </c>
      <c r="I5170" s="27" t="str">
        <f>VLOOKUP(B5170,'大货清单（不定期按GOMS更新）'!A:F,6,FALSE)</f>
        <v>PHASEOUT</v>
      </c>
      <c r="J5170" s="27" t="str">
        <f>VLOOKUP(B5170,'大货清单（不定期按GOMS更新）'!A:K,11,FALSE)</f>
        <v>6.15</v>
      </c>
      <c r="K5170" s="27" t="str">
        <f>VLOOKUP(B5170,'大货清单（不定期按GOMS更新）'!A:N,12,FALSE)</f>
        <v>756</v>
      </c>
      <c r="L5170" s="27" t="str">
        <f>VLOOKUP(B5170,'大货清单（不定期按GOMS更新）'!A:M,13,FALSE)</f>
        <v>154</v>
      </c>
      <c r="M5170" s="27" t="str">
        <f>VLOOKUP(B5170,'大货清单（不定期按GOMS更新）'!A:N,14,FALSE)</f>
        <v>279</v>
      </c>
      <c r="N5170" s="53" t="s">
        <v>1244</v>
      </c>
      <c r="O5170" s="27" t="str">
        <f>IFERROR(VLOOKUP(N5170,'散件迭代（不定期更新）'!C:J,8,FALSE),0)</f>
        <v>A03</v>
      </c>
      <c r="P5170" s="27" t="str">
        <f>IFERROR(VLOOKUP(N5170,'散件（更新）'!B:H,3,FALSE),0)</f>
        <v>206-1756-0242</v>
      </c>
      <c r="Q5170" s="27" t="str">
        <f>VLOOKUP(N5170,'散件（更新）'!B:H,2,FALSE)</f>
        <v>114-17560242</v>
      </c>
      <c r="R5170" s="27" t="str">
        <f>VLOOKUP(N5170,'散件（更新）'!B:H,7,FALSE)</f>
        <v>Carpet brush</v>
      </c>
      <c r="S5170" s="27" t="str">
        <f>VLOOKUP(N5170,'散件（更新）'!B:E,4,FALSE)</f>
        <v>https://tineco-yxzt.oss-accelerate.aliyuncs.com/product/114-17560242.jpg</v>
      </c>
      <c r="T5170" s="27" t="s">
        <v>8759</v>
      </c>
      <c r="U5170" s="28" t="str">
        <f>VLOOKUP(N5170,'散件（更新）'!B:G,6,FALSE)</f>
        <v>FB1676地刷组件</v>
      </c>
      <c r="V5170" s="28">
        <f>VLOOKUP(N5170,'散件（更新）'!B:I,8,FALSE)</f>
        <v>6972200195159</v>
      </c>
    </row>
    <row r="5171" spans="1:22">
      <c r="A5171" s="57">
        <v>46169</v>
      </c>
      <c r="B5171" s="53" t="s">
        <v>152</v>
      </c>
      <c r="C5171" s="27" t="str">
        <f>VLOOKUP(B5171,'大货清单（不定期按GOMS更新）'!A:H,8,0)</f>
        <v>107-17690503</v>
      </c>
      <c r="D5171" s="27" t="str">
        <f>VLOOKUP(B5171,'大货清单（不定期按GOMS更新）'!A:C,3,0)</f>
        <v>ZB1769E-03</v>
      </c>
      <c r="E5171" s="27" t="str">
        <f>VLOOKUP(B5171,'大货清单（不定期按GOMS更新）'!A:H,4,0)</f>
        <v>DE,FR,ES,IT,NL,PL,SE</v>
      </c>
      <c r="F5171" s="27" t="str">
        <f>VLOOKUP(B5171,'大货清单（不定期按GOMS更新）'!A:H,2,0)</f>
        <v>A11 Hero EX</v>
      </c>
      <c r="G5171" s="28">
        <f>VLOOKUP(B5171,'大货清单（不定期按GOMS更新）'!A:I,9,FALSE)</f>
        <v>6972200193094</v>
      </c>
      <c r="H5171" s="27" t="str">
        <f>VLOOKUP(B5171,'大货清单（不定期按GOMS更新）'!A:H,7,0)</f>
        <v>Moonstone</v>
      </c>
      <c r="I5171" s="27" t="str">
        <f>VLOOKUP(B5171,'大货清单（不定期按GOMS更新）'!A:F,6,FALSE)</f>
        <v>PHASEOUT</v>
      </c>
      <c r="J5171" s="27" t="str">
        <f>VLOOKUP(B5171,'大货清单（不定期按GOMS更新）'!A:K,11,FALSE)</f>
        <v>6.15</v>
      </c>
      <c r="K5171" s="27" t="str">
        <f>VLOOKUP(B5171,'大货清单（不定期按GOMS更新）'!A:N,12,FALSE)</f>
        <v>756</v>
      </c>
      <c r="L5171" s="27" t="str">
        <f>VLOOKUP(B5171,'大货清单（不定期按GOMS更新）'!A:M,13,FALSE)</f>
        <v>154</v>
      </c>
      <c r="M5171" s="27" t="str">
        <f>VLOOKUP(B5171,'大货清单（不定期按GOMS更新）'!A:N,14,FALSE)</f>
        <v>279</v>
      </c>
      <c r="N5171" s="53" t="s">
        <v>1293</v>
      </c>
      <c r="O5171" s="27">
        <f>IFERROR(VLOOKUP(N5171,'散件迭代（不定期更新）'!C:J,8,FALSE),0)</f>
        <v>0</v>
      </c>
      <c r="P5171" s="27" t="str">
        <f>IFERROR(VLOOKUP(N5171,'散件（更新）'!B:H,3,FALSE),0)</f>
        <v>206-1769-0401</v>
      </c>
      <c r="Q5171" s="27" t="str">
        <f>VLOOKUP(N5171,'散件（更新）'!B:H,2,FALSE)</f>
        <v>114-17690401</v>
      </c>
      <c r="R5171" s="27" t="str">
        <f>VLOOKUP(N5171,'散件（更新）'!B:H,7,FALSE)</f>
        <v>Dustbin</v>
      </c>
      <c r="S5171" s="27" t="str">
        <f>VLOOKUP(N5171,'散件（更新）'!B:E,4,FALSE)</f>
        <v>https://tineco-yxzt.oss-accelerate.aliyuncs.com/product/114-17690401.jpg</v>
      </c>
      <c r="T5171" s="27" t="s">
        <v>8759</v>
      </c>
      <c r="U5171" s="28" t="str">
        <f>VLOOKUP(N5171,'散件（更新）'!B:G,6,FALSE)</f>
        <v>尘桶组件（售后部件统一颜色透明色）</v>
      </c>
      <c r="V5171" s="28" t="str">
        <f>VLOOKUP(N5171,'散件（更新）'!B:I,8,FALSE)</f>
        <v>6972200191298</v>
      </c>
    </row>
    <row r="5172" spans="1:22">
      <c r="A5172" s="57">
        <v>46169</v>
      </c>
      <c r="B5172" s="53" t="s">
        <v>152</v>
      </c>
      <c r="C5172" s="27" t="str">
        <f>VLOOKUP(B5172,'大货清单（不定期按GOMS更新）'!A:H,8,0)</f>
        <v>107-17690503</v>
      </c>
      <c r="D5172" s="27" t="str">
        <f>VLOOKUP(B5172,'大货清单（不定期按GOMS更新）'!A:C,3,0)</f>
        <v>ZB1769E-03</v>
      </c>
      <c r="E5172" s="27" t="str">
        <f>VLOOKUP(B5172,'大货清单（不定期按GOMS更新）'!A:H,4,0)</f>
        <v>DE,FR,ES,IT,NL,PL,SE</v>
      </c>
      <c r="F5172" s="27" t="str">
        <f>VLOOKUP(B5172,'大货清单（不定期按GOMS更新）'!A:H,2,0)</f>
        <v>A11 Hero EX</v>
      </c>
      <c r="G5172" s="28">
        <f>VLOOKUP(B5172,'大货清单（不定期按GOMS更新）'!A:I,9,FALSE)</f>
        <v>6972200193094</v>
      </c>
      <c r="H5172" s="27" t="str">
        <f>VLOOKUP(B5172,'大货清单（不定期按GOMS更新）'!A:H,7,0)</f>
        <v>Moonstone</v>
      </c>
      <c r="I5172" s="27" t="str">
        <f>VLOOKUP(B5172,'大货清单（不定期按GOMS更新）'!A:F,6,FALSE)</f>
        <v>PHASEOUT</v>
      </c>
      <c r="J5172" s="27" t="str">
        <f>VLOOKUP(B5172,'大货清单（不定期按GOMS更新）'!A:K,11,FALSE)</f>
        <v>6.15</v>
      </c>
      <c r="K5172" s="27" t="str">
        <f>VLOOKUP(B5172,'大货清单（不定期按GOMS更新）'!A:N,12,FALSE)</f>
        <v>756</v>
      </c>
      <c r="L5172" s="27" t="str">
        <f>VLOOKUP(B5172,'大货清单（不定期按GOMS更新）'!A:M,13,FALSE)</f>
        <v>154</v>
      </c>
      <c r="M5172" s="27" t="str">
        <f>VLOOKUP(B5172,'大货清单（不定期按GOMS更新）'!A:N,14,FALSE)</f>
        <v>279</v>
      </c>
      <c r="N5172" s="53" t="s">
        <v>1283</v>
      </c>
      <c r="O5172" s="27" t="str">
        <f>IFERROR(VLOOKUP(N5172,'散件迭代（不定期更新）'!C:J,8,FALSE),0)</f>
        <v>A30</v>
      </c>
      <c r="P5172" s="27" t="str">
        <f>IFERROR(VLOOKUP(N5172,'散件（更新）'!B:H,3,FALSE),0)</f>
        <v>206-1769-0004</v>
      </c>
      <c r="Q5172" s="27" t="str">
        <f>VLOOKUP(N5172,'散件（更新）'!B:H,2,FALSE)</f>
        <v>114-17690004</v>
      </c>
      <c r="R5172" s="27" t="str">
        <f>VLOOKUP(N5172,'散件（更新）'!B:H,7,FALSE)</f>
        <v>Filter holder</v>
      </c>
      <c r="S5172" s="27" t="str">
        <f>VLOOKUP(N5172,'散件（更新）'!B:E,4,FALSE)</f>
        <v>https://tineco-yxzt.oss-accelerate.aliyuncs.com/product/114-17690004.jpg</v>
      </c>
      <c r="T5172" s="27" t="s">
        <v>8759</v>
      </c>
      <c r="U5172" s="28" t="str">
        <f>VLOOKUP(N5172,'散件（更新）'!B:G,6,FALSE)</f>
        <v>网孔过滤器包胶组件，用206-1965-0112代替</v>
      </c>
      <c r="V5172" s="28" t="str">
        <f>VLOOKUP(N5172,'散件（更新）'!B:I,8,FALSE)</f>
        <v>6972200191649</v>
      </c>
    </row>
    <row r="5173" spans="1:22">
      <c r="A5173" s="57">
        <v>46169</v>
      </c>
      <c r="B5173" s="53" t="s">
        <v>152</v>
      </c>
      <c r="C5173" s="27" t="str">
        <f>VLOOKUP(B5173,'大货清单（不定期按GOMS更新）'!A:H,8,0)</f>
        <v>107-17690503</v>
      </c>
      <c r="D5173" s="27" t="str">
        <f>VLOOKUP(B5173,'大货清单（不定期按GOMS更新）'!A:C,3,0)</f>
        <v>ZB1769E-03</v>
      </c>
      <c r="E5173" s="27" t="str">
        <f>VLOOKUP(B5173,'大货清单（不定期按GOMS更新）'!A:H,4,0)</f>
        <v>DE,FR,ES,IT,NL,PL,SE</v>
      </c>
      <c r="F5173" s="27" t="str">
        <f>VLOOKUP(B5173,'大货清单（不定期按GOMS更新）'!A:H,2,0)</f>
        <v>A11 Hero EX</v>
      </c>
      <c r="G5173" s="28">
        <f>VLOOKUP(B5173,'大货清单（不定期按GOMS更新）'!A:I,9,FALSE)</f>
        <v>6972200193094</v>
      </c>
      <c r="H5173" s="27" t="str">
        <f>VLOOKUP(B5173,'大货清单（不定期按GOMS更新）'!A:H,7,0)</f>
        <v>Moonstone</v>
      </c>
      <c r="I5173" s="27" t="str">
        <f>VLOOKUP(B5173,'大货清单（不定期按GOMS更新）'!A:F,6,FALSE)</f>
        <v>PHASEOUT</v>
      </c>
      <c r="J5173" s="27" t="str">
        <f>VLOOKUP(B5173,'大货清单（不定期按GOMS更新）'!A:K,11,FALSE)</f>
        <v>6.15</v>
      </c>
      <c r="K5173" s="27" t="str">
        <f>VLOOKUP(B5173,'大货清单（不定期按GOMS更新）'!A:N,12,FALSE)</f>
        <v>756</v>
      </c>
      <c r="L5173" s="27" t="str">
        <f>VLOOKUP(B5173,'大货清单（不定期按GOMS更新）'!A:M,13,FALSE)</f>
        <v>154</v>
      </c>
      <c r="M5173" s="27" t="str">
        <f>VLOOKUP(B5173,'大货清单（不定期按GOMS更新）'!A:N,14,FALSE)</f>
        <v>279</v>
      </c>
      <c r="N5173" s="53" t="s">
        <v>1305</v>
      </c>
      <c r="O5173" s="27" t="str">
        <f>IFERROR(VLOOKUP(N5173,'散件迭代（不定期更新）'!C:J,8,FALSE),0)</f>
        <v>A30</v>
      </c>
      <c r="P5173" s="27" t="str">
        <f>IFERROR(VLOOKUP(N5173,'散件（更新）'!B:H,3,FALSE),0)</f>
        <v>206-1769-0009</v>
      </c>
      <c r="Q5173" s="27" t="str">
        <f>VLOOKUP(N5173,'散件（更新）'!B:H,2,FALSE)</f>
        <v>114-17690009</v>
      </c>
      <c r="R5173" s="27" t="str">
        <f>VLOOKUP(N5173,'散件（更新）'!B:H,7,FALSE)</f>
        <v>Filter holder</v>
      </c>
      <c r="S5173" s="27" t="str">
        <f>VLOOKUP(N5173,'散件（更新）'!B:E,4,FALSE)</f>
        <v>https://tineco-yxzt.oss-accelerate.aliyuncs.com/product/114-17690009.jpg</v>
      </c>
      <c r="T5173" s="27" t="s">
        <v>8759</v>
      </c>
      <c r="U5173" s="28" t="str">
        <f>VLOOKUP(N5173,'散件（更新）'!B:G,6,FALSE)</f>
        <v>网孔过滤器包胶组件，用206-1965-0112代替</v>
      </c>
      <c r="V5173" s="28" t="str">
        <f>VLOOKUP(N5173,'散件（更新）'!B:I,8,FALSE)</f>
        <v>6972200191656</v>
      </c>
    </row>
    <row r="5174" spans="1:22">
      <c r="A5174" s="57">
        <v>46169</v>
      </c>
      <c r="B5174" s="53" t="s">
        <v>152</v>
      </c>
      <c r="C5174" s="27" t="str">
        <f>VLOOKUP(B5174,'大货清单（不定期按GOMS更新）'!A:H,8,0)</f>
        <v>107-17690503</v>
      </c>
      <c r="D5174" s="27" t="str">
        <f>VLOOKUP(B5174,'大货清单（不定期按GOMS更新）'!A:C,3,0)</f>
        <v>ZB1769E-03</v>
      </c>
      <c r="E5174" s="27" t="str">
        <f>VLOOKUP(B5174,'大货清单（不定期按GOMS更新）'!A:H,4,0)</f>
        <v>DE,FR,ES,IT,NL,PL,SE</v>
      </c>
      <c r="F5174" s="27" t="str">
        <f>VLOOKUP(B5174,'大货清单（不定期按GOMS更新）'!A:H,2,0)</f>
        <v>A11 Hero EX</v>
      </c>
      <c r="G5174" s="28">
        <f>VLOOKUP(B5174,'大货清单（不定期按GOMS更新）'!A:I,9,FALSE)</f>
        <v>6972200193094</v>
      </c>
      <c r="H5174" s="27" t="str">
        <f>VLOOKUP(B5174,'大货清单（不定期按GOMS更新）'!A:H,7,0)</f>
        <v>Moonstone</v>
      </c>
      <c r="I5174" s="27" t="str">
        <f>VLOOKUP(B5174,'大货清单（不定期按GOMS更新）'!A:F,6,FALSE)</f>
        <v>PHASEOUT</v>
      </c>
      <c r="J5174" s="27" t="str">
        <f>VLOOKUP(B5174,'大货清单（不定期按GOMS更新）'!A:K,11,FALSE)</f>
        <v>6.15</v>
      </c>
      <c r="K5174" s="27" t="str">
        <f>VLOOKUP(B5174,'大货清单（不定期按GOMS更新）'!A:N,12,FALSE)</f>
        <v>756</v>
      </c>
      <c r="L5174" s="27" t="str">
        <f>VLOOKUP(B5174,'大货清单（不定期按GOMS更新）'!A:M,13,FALSE)</f>
        <v>154</v>
      </c>
      <c r="M5174" s="27" t="str">
        <f>VLOOKUP(B5174,'大货清单（不定期按GOMS更新）'!A:N,14,FALSE)</f>
        <v>279</v>
      </c>
      <c r="N5174" s="53" t="s">
        <v>1228</v>
      </c>
      <c r="O5174" s="27">
        <f>IFERROR(VLOOKUP(N5174,'散件迭代（不定期更新）'!C:J,8,FALSE),0)</f>
        <v>0</v>
      </c>
      <c r="P5174" s="27" t="str">
        <f>IFERROR(VLOOKUP(N5174,'散件（更新）'!B:H,3,FALSE),0)</f>
        <v>206-1756-0204</v>
      </c>
      <c r="Q5174" s="27" t="str">
        <f>VLOOKUP(N5174,'散件（更新）'!B:H,2,FALSE)</f>
        <v>114-17560204</v>
      </c>
      <c r="R5174" s="27" t="str">
        <f>VLOOKUP(N5174,'散件（更新）'!B:H,7,FALSE)</f>
        <v>FILTER</v>
      </c>
      <c r="S5174" s="27" t="str">
        <f>VLOOKUP(N5174,'散件（更新）'!B:E,4,FALSE)</f>
        <v>https://tineco-yxzt.oss-accelerate.aliyuncs.com/product/114-17560204.jpg</v>
      </c>
      <c r="T5174" s="27" t="s">
        <v>8759</v>
      </c>
      <c r="U5174" s="28" t="str">
        <f>VLOOKUP(N5174,'散件（更新）'!B:G,6,FALSE)</f>
        <v>ZB1756 进风滤棉组件</v>
      </c>
      <c r="V5174" s="28" t="str">
        <f>VLOOKUP(N5174,'散件（更新）'!B:I,8,FALSE)</f>
        <v>6972200191182</v>
      </c>
    </row>
    <row r="5175" spans="1:22">
      <c r="A5175" s="57">
        <v>46169</v>
      </c>
      <c r="B5175" s="53" t="s">
        <v>152</v>
      </c>
      <c r="C5175" s="27" t="str">
        <f>VLOOKUP(B5175,'大货清单（不定期按GOMS更新）'!A:H,8,0)</f>
        <v>107-17690503</v>
      </c>
      <c r="D5175" s="27" t="str">
        <f>VLOOKUP(B5175,'大货清单（不定期按GOMS更新）'!A:C,3,0)</f>
        <v>ZB1769E-03</v>
      </c>
      <c r="E5175" s="27" t="str">
        <f>VLOOKUP(B5175,'大货清单（不定期按GOMS更新）'!A:H,4,0)</f>
        <v>DE,FR,ES,IT,NL,PL,SE</v>
      </c>
      <c r="F5175" s="27" t="str">
        <f>VLOOKUP(B5175,'大货清单（不定期按GOMS更新）'!A:H,2,0)</f>
        <v>A11 Hero EX</v>
      </c>
      <c r="G5175" s="28">
        <f>VLOOKUP(B5175,'大货清单（不定期按GOMS更新）'!A:I,9,FALSE)</f>
        <v>6972200193094</v>
      </c>
      <c r="H5175" s="27" t="str">
        <f>VLOOKUP(B5175,'大货清单（不定期按GOMS更新）'!A:H,7,0)</f>
        <v>Moonstone</v>
      </c>
      <c r="I5175" s="27" t="str">
        <f>VLOOKUP(B5175,'大货清单（不定期按GOMS更新）'!A:F,6,FALSE)</f>
        <v>PHASEOUT</v>
      </c>
      <c r="J5175" s="27" t="str">
        <f>VLOOKUP(B5175,'大货清单（不定期按GOMS更新）'!A:K,11,FALSE)</f>
        <v>6.15</v>
      </c>
      <c r="K5175" s="27" t="str">
        <f>VLOOKUP(B5175,'大货清单（不定期按GOMS更新）'!A:N,12,FALSE)</f>
        <v>756</v>
      </c>
      <c r="L5175" s="27" t="str">
        <f>VLOOKUP(B5175,'大货清单（不定期按GOMS更新）'!A:M,13,FALSE)</f>
        <v>154</v>
      </c>
      <c r="M5175" s="27" t="str">
        <f>VLOOKUP(B5175,'大货清单（不定期按GOMS更新）'!A:N,14,FALSE)</f>
        <v>279</v>
      </c>
      <c r="N5175" s="53" t="s">
        <v>1281</v>
      </c>
      <c r="O5175" s="27">
        <f>IFERROR(VLOOKUP(N5175,'散件迭代（不定期更新）'!C:J,8,FALSE),0)</f>
        <v>0</v>
      </c>
      <c r="P5175" s="27" t="str">
        <f>IFERROR(VLOOKUP(N5175,'散件（更新）'!B:H,3,FALSE),0)</f>
        <v>206-1769-0014</v>
      </c>
      <c r="Q5175" s="27" t="str">
        <f>VLOOKUP(N5175,'散件（更新）'!B:H,2,FALSE)</f>
        <v>114-17690014</v>
      </c>
      <c r="R5175" s="27" t="str">
        <f>VLOOKUP(N5175,'散件（更新）'!B:H,7,FALSE)</f>
        <v>wall accessory holder</v>
      </c>
      <c r="S5175" s="27" t="str">
        <f>VLOOKUP(N5175,'散件（更新）'!B:E,4,FALSE)</f>
        <v>https://tineco-yxzt.oss-accelerate.aliyuncs.com/product/114-17690014.jpg</v>
      </c>
      <c r="T5175" s="27" t="s">
        <v>8759</v>
      </c>
      <c r="U5175" s="28" t="str">
        <f>VLOOKUP(N5175,'散件（更新）'!B:G,6,FALSE)</f>
        <v>附件延展架 墙挂版</v>
      </c>
      <c r="V5175" s="28" t="str">
        <f>VLOOKUP(N5175,'散件（更新）'!B:I,8,FALSE)</f>
        <v>6972200191199</v>
      </c>
    </row>
    <row r="5176" spans="1:22">
      <c r="A5176" s="57">
        <v>46169</v>
      </c>
      <c r="B5176" s="53" t="s">
        <v>152</v>
      </c>
      <c r="C5176" s="27" t="str">
        <f>VLOOKUP(B5176,'大货清单（不定期按GOMS更新）'!A:H,8,0)</f>
        <v>107-17690503</v>
      </c>
      <c r="D5176" s="27" t="str">
        <f>VLOOKUP(B5176,'大货清单（不定期按GOMS更新）'!A:C,3,0)</f>
        <v>ZB1769E-03</v>
      </c>
      <c r="E5176" s="27" t="str">
        <f>VLOOKUP(B5176,'大货清单（不定期按GOMS更新）'!A:H,4,0)</f>
        <v>DE,FR,ES,IT,NL,PL,SE</v>
      </c>
      <c r="F5176" s="27" t="str">
        <f>VLOOKUP(B5176,'大货清单（不定期按GOMS更新）'!A:H,2,0)</f>
        <v>A11 Hero EX</v>
      </c>
      <c r="G5176" s="28">
        <f>VLOOKUP(B5176,'大货清单（不定期按GOMS更新）'!A:I,9,FALSE)</f>
        <v>6972200193094</v>
      </c>
      <c r="H5176" s="27" t="str">
        <f>VLOOKUP(B5176,'大货清单（不定期按GOMS更新）'!A:H,7,0)</f>
        <v>Moonstone</v>
      </c>
      <c r="I5176" s="27" t="str">
        <f>VLOOKUP(B5176,'大货清单（不定期按GOMS更新）'!A:F,6,FALSE)</f>
        <v>PHASEOUT</v>
      </c>
      <c r="J5176" s="27" t="str">
        <f>VLOOKUP(B5176,'大货清单（不定期按GOMS更新）'!A:K,11,FALSE)</f>
        <v>6.15</v>
      </c>
      <c r="K5176" s="27" t="str">
        <f>VLOOKUP(B5176,'大货清单（不定期按GOMS更新）'!A:N,12,FALSE)</f>
        <v>756</v>
      </c>
      <c r="L5176" s="27" t="str">
        <f>VLOOKUP(B5176,'大货清单（不定期按GOMS更新）'!A:M,13,FALSE)</f>
        <v>154</v>
      </c>
      <c r="M5176" s="27" t="str">
        <f>VLOOKUP(B5176,'大货清单（不定期按GOMS更新）'!A:N,14,FALSE)</f>
        <v>279</v>
      </c>
      <c r="N5176" s="53" t="s">
        <v>1298</v>
      </c>
      <c r="O5176" s="27" t="str">
        <f>IFERROR(VLOOKUP(N5176,'散件迭代（不定期更新）'!C:J,8,FALSE),0)</f>
        <v>A09</v>
      </c>
      <c r="P5176" s="27" t="str">
        <f>IFERROR(VLOOKUP(N5176,'散件（更新）'!B:H,3,FALSE),0)</f>
        <v>206-1769-0181</v>
      </c>
      <c r="Q5176" s="27" t="str">
        <f>VLOOKUP(N5176,'散件（更新）'!B:H,2,FALSE)</f>
        <v>114-17690181</v>
      </c>
      <c r="R5176" s="27" t="str">
        <f>VLOOKUP(N5176,'散件（更新）'!B:H,7,FALSE)</f>
        <v>Main Body</v>
      </c>
      <c r="S5176" s="27" t="str">
        <f>VLOOKUP(N5176,'散件（更新）'!B:E,4,FALSE)</f>
        <v>https://tineco-yxzt.oss-accelerate.aliyuncs.com/product/114-17690181.jpg</v>
      </c>
      <c r="T5176" s="27" t="s">
        <v>8759</v>
      </c>
      <c r="U5176" s="28" t="str">
        <f>VLOOKUP(N5176,'散件（更新）'!B:G,6,FALSE)</f>
        <v>机体组件三档Hero</v>
      </c>
      <c r="V5176" s="28" t="str">
        <f>VLOOKUP(N5176,'散件（更新）'!B:I,8,FALSE)</f>
        <v>6972200193322</v>
      </c>
    </row>
    <row r="5177" spans="1:22">
      <c r="A5177" s="57">
        <v>46169</v>
      </c>
      <c r="B5177" s="53" t="s">
        <v>152</v>
      </c>
      <c r="C5177" s="27" t="str">
        <f>VLOOKUP(B5177,'大货清单（不定期按GOMS更新）'!A:H,8,0)</f>
        <v>107-17690503</v>
      </c>
      <c r="D5177" s="27" t="str">
        <f>VLOOKUP(B5177,'大货清单（不定期按GOMS更新）'!A:C,3,0)</f>
        <v>ZB1769E-03</v>
      </c>
      <c r="E5177" s="27" t="str">
        <f>VLOOKUP(B5177,'大货清单（不定期按GOMS更新）'!A:H,4,0)</f>
        <v>DE,FR,ES,IT,NL,PL,SE</v>
      </c>
      <c r="F5177" s="27" t="str">
        <f>VLOOKUP(B5177,'大货清单（不定期按GOMS更新）'!A:H,2,0)</f>
        <v>A11 Hero EX</v>
      </c>
      <c r="G5177" s="28">
        <f>VLOOKUP(B5177,'大货清单（不定期按GOMS更新）'!A:I,9,FALSE)</f>
        <v>6972200193094</v>
      </c>
      <c r="H5177" s="27" t="str">
        <f>VLOOKUP(B5177,'大货清单（不定期按GOMS更新）'!A:H,7,0)</f>
        <v>Moonstone</v>
      </c>
      <c r="I5177" s="27" t="str">
        <f>VLOOKUP(B5177,'大货清单（不定期按GOMS更新）'!A:F,6,FALSE)</f>
        <v>PHASEOUT</v>
      </c>
      <c r="J5177" s="27" t="str">
        <f>VLOOKUP(B5177,'大货清单（不定期按GOMS更新）'!A:K,11,FALSE)</f>
        <v>6.15</v>
      </c>
      <c r="K5177" s="27" t="str">
        <f>VLOOKUP(B5177,'大货清单（不定期按GOMS更新）'!A:N,12,FALSE)</f>
        <v>756</v>
      </c>
      <c r="L5177" s="27" t="str">
        <f>VLOOKUP(B5177,'大货清单（不定期按GOMS更新）'!A:M,13,FALSE)</f>
        <v>154</v>
      </c>
      <c r="M5177" s="27" t="str">
        <f>VLOOKUP(B5177,'大货清单（不定期按GOMS更新）'!A:N,14,FALSE)</f>
        <v>279</v>
      </c>
      <c r="N5177" s="53" t="s">
        <v>1296</v>
      </c>
      <c r="O5177" s="27" t="str">
        <f>IFERROR(VLOOKUP(N5177,'散件迭代（不定期更新）'!C:J,8,FALSE),0)</f>
        <v>A08</v>
      </c>
      <c r="P5177" s="27" t="str">
        <f>IFERROR(VLOOKUP(N5177,'散件（更新）'!B:H,3,FALSE),0)</f>
        <v>206-1769-0180</v>
      </c>
      <c r="Q5177" s="27" t="str">
        <f>VLOOKUP(N5177,'散件（更新）'!B:H,2,FALSE)</f>
        <v>114-17690180</v>
      </c>
      <c r="R5177" s="27" t="str">
        <f>VLOOKUP(N5177,'散件（更新）'!B:H,7,FALSE)</f>
        <v>Battery</v>
      </c>
      <c r="S5177" s="27" t="str">
        <f>VLOOKUP(N5177,'散件（更新）'!B:E,4,FALSE)</f>
        <v>https://tineco-yxzt.oss-accelerate.aliyuncs.com/product/114-17690180.jpg</v>
      </c>
      <c r="T5177" s="27" t="s">
        <v>8759</v>
      </c>
      <c r="U5177" s="28" t="str">
        <f>VLOOKUP(N5177,'散件（更新）'!B:G,6,FALSE)</f>
        <v>Hero三档电池包2500mAH</v>
      </c>
      <c r="V5177" s="28" t="str">
        <f>VLOOKUP(N5177,'散件（更新）'!B:I,8,FALSE)</f>
        <v>6972200193339</v>
      </c>
    </row>
    <row r="5178" spans="1:22">
      <c r="A5178" s="57">
        <v>46169</v>
      </c>
      <c r="B5178" s="53" t="s">
        <v>152</v>
      </c>
      <c r="C5178" s="27" t="str">
        <f>VLOOKUP(B5178,'大货清单（不定期按GOMS更新）'!A:H,8,0)</f>
        <v>107-17690503</v>
      </c>
      <c r="D5178" s="27" t="str">
        <f>VLOOKUP(B5178,'大货清单（不定期按GOMS更新）'!A:C,3,0)</f>
        <v>ZB1769E-03</v>
      </c>
      <c r="E5178" s="27" t="str">
        <f>VLOOKUP(B5178,'大货清单（不定期按GOMS更新）'!A:H,4,0)</f>
        <v>DE,FR,ES,IT,NL,PL,SE</v>
      </c>
      <c r="F5178" s="27" t="str">
        <f>VLOOKUP(B5178,'大货清单（不定期按GOMS更新）'!A:H,2,0)</f>
        <v>A11 Hero EX</v>
      </c>
      <c r="G5178" s="28">
        <f>VLOOKUP(B5178,'大货清单（不定期按GOMS更新）'!A:I,9,FALSE)</f>
        <v>6972200193094</v>
      </c>
      <c r="H5178" s="27" t="str">
        <f>VLOOKUP(B5178,'大货清单（不定期按GOMS更新）'!A:H,7,0)</f>
        <v>Moonstone</v>
      </c>
      <c r="I5178" s="27" t="str">
        <f>VLOOKUP(B5178,'大货清单（不定期按GOMS更新）'!A:F,6,FALSE)</f>
        <v>PHASEOUT</v>
      </c>
      <c r="J5178" s="27" t="str">
        <f>VLOOKUP(B5178,'大货清单（不定期按GOMS更新）'!A:K,11,FALSE)</f>
        <v>6.15</v>
      </c>
      <c r="K5178" s="27" t="str">
        <f>VLOOKUP(B5178,'大货清单（不定期按GOMS更新）'!A:N,12,FALSE)</f>
        <v>756</v>
      </c>
      <c r="L5178" s="27" t="str">
        <f>VLOOKUP(B5178,'大货清单（不定期按GOMS更新）'!A:M,13,FALSE)</f>
        <v>154</v>
      </c>
      <c r="M5178" s="27" t="str">
        <f>VLOOKUP(B5178,'大货清单（不定期按GOMS更新）'!A:N,14,FALSE)</f>
        <v>279</v>
      </c>
      <c r="N5178" s="53" t="s">
        <v>1280</v>
      </c>
      <c r="O5178" s="27">
        <f>IFERROR(VLOOKUP(N5178,'散件迭代（不定期更新）'!C:J,8,FALSE),0)</f>
        <v>0</v>
      </c>
      <c r="P5178" s="27" t="str">
        <f>IFERROR(VLOOKUP(N5178,'散件（更新）'!B:H,3,FALSE),0)</f>
        <v>206-1769-0012</v>
      </c>
      <c r="Q5178" s="27" t="str">
        <f>VLOOKUP(N5178,'散件（更新）'!B:H,2,FALSE)</f>
        <v>114-17690012</v>
      </c>
      <c r="R5178" s="27" t="str">
        <f>VLOOKUP(N5178,'散件（更新）'!B:H,7,FALSE)</f>
        <v>Wall-mounted dock</v>
      </c>
      <c r="S5178" s="27" t="str">
        <f>VLOOKUP(N5178,'散件（更新）'!B:E,4,FALSE)</f>
        <v>https://tineco-yxzt.oss-accelerate.aliyuncs.com/product/114-17690012.jpg</v>
      </c>
      <c r="T5178" s="27" t="s">
        <v>8759</v>
      </c>
      <c r="U5178" s="28" t="str">
        <f>VLOOKUP(N5178,'散件（更新）'!B:G,6,FALSE)</f>
        <v>墙壁挂架组件（带安装螺丝）</v>
      </c>
      <c r="V5178" s="28" t="str">
        <f>VLOOKUP(N5178,'散件（更新）'!B:I,8,FALSE)</f>
        <v>6972200191243</v>
      </c>
    </row>
    <row r="5179" spans="1:22">
      <c r="A5179" s="57">
        <v>46169</v>
      </c>
      <c r="B5179" s="53" t="s">
        <v>152</v>
      </c>
      <c r="C5179" s="27" t="str">
        <f>VLOOKUP(B5179,'大货清单（不定期按GOMS更新）'!A:H,8,0)</f>
        <v>107-17690503</v>
      </c>
      <c r="D5179" s="27" t="str">
        <f>VLOOKUP(B5179,'大货清单（不定期按GOMS更新）'!A:C,3,0)</f>
        <v>ZB1769E-03</v>
      </c>
      <c r="E5179" s="27" t="str">
        <f>VLOOKUP(B5179,'大货清单（不定期按GOMS更新）'!A:H,4,0)</f>
        <v>DE,FR,ES,IT,NL,PL,SE</v>
      </c>
      <c r="F5179" s="27" t="str">
        <f>VLOOKUP(B5179,'大货清单（不定期按GOMS更新）'!A:H,2,0)</f>
        <v>A11 Hero EX</v>
      </c>
      <c r="G5179" s="28">
        <f>VLOOKUP(B5179,'大货清单（不定期按GOMS更新）'!A:I,9,FALSE)</f>
        <v>6972200193094</v>
      </c>
      <c r="H5179" s="27" t="str">
        <f>VLOOKUP(B5179,'大货清单（不定期按GOMS更新）'!A:H,7,0)</f>
        <v>Moonstone</v>
      </c>
      <c r="I5179" s="27" t="str">
        <f>VLOOKUP(B5179,'大货清单（不定期按GOMS更新）'!A:F,6,FALSE)</f>
        <v>PHASEOUT</v>
      </c>
      <c r="J5179" s="27" t="str">
        <f>VLOOKUP(B5179,'大货清单（不定期按GOMS更新）'!A:K,11,FALSE)</f>
        <v>6.15</v>
      </c>
      <c r="K5179" s="27" t="str">
        <f>VLOOKUP(B5179,'大货清单（不定期按GOMS更新）'!A:N,12,FALSE)</f>
        <v>756</v>
      </c>
      <c r="L5179" s="27" t="str">
        <f>VLOOKUP(B5179,'大货清单（不定期按GOMS更新）'!A:M,13,FALSE)</f>
        <v>154</v>
      </c>
      <c r="M5179" s="27" t="str">
        <f>VLOOKUP(B5179,'大货清单（不定期按GOMS更新）'!A:N,14,FALSE)</f>
        <v>279</v>
      </c>
      <c r="N5179" s="53" t="s">
        <v>1297</v>
      </c>
      <c r="O5179" s="27">
        <f>IFERROR(VLOOKUP(N5179,'散件迭代（不定期更新）'!C:J,8,FALSE),0)</f>
        <v>0</v>
      </c>
      <c r="P5179" s="27" t="str">
        <f>IFERROR(VLOOKUP(N5179,'散件（更新）'!B:H,3,FALSE),0)</f>
        <v>206-1769-0704</v>
      </c>
      <c r="Q5179" s="27" t="str">
        <f>VLOOKUP(N5179,'散件（更新）'!B:H,2,FALSE)</f>
        <v>114-17690704</v>
      </c>
      <c r="R5179" s="27" t="str">
        <f>VLOOKUP(N5179,'散件（更新）'!B:H,7,FALSE)</f>
        <v>Repair button</v>
      </c>
      <c r="S5179" s="27" t="str">
        <f>VLOOKUP(N5179,'散件（更新）'!B:E,4,FALSE)</f>
        <v>https://tineco-yxzt.oss-accelerate.aliyuncs.com/20231219/9VARB111200_1702948060007.png</v>
      </c>
      <c r="T5179" s="27" t="s">
        <v>8759</v>
      </c>
      <c r="U5179" s="28" t="str">
        <f>VLOOKUP(N5179,'散件（更新）'!B:G,6,FALSE)</f>
        <v>接头释放钮+弹簧+滤芯</v>
      </c>
      <c r="V5179" s="28" t="str">
        <f>VLOOKUP(N5179,'散件（更新）'!B:I,8,FALSE)</f>
        <v>6972200195623</v>
      </c>
    </row>
    <row r="5180" spans="1:22">
      <c r="A5180" s="57">
        <v>46169</v>
      </c>
      <c r="B5180" s="53" t="s">
        <v>152</v>
      </c>
      <c r="C5180" s="27" t="str">
        <f>VLOOKUP(B5180,'大货清单（不定期按GOMS更新）'!A:H,8,0)</f>
        <v>107-17690503</v>
      </c>
      <c r="D5180" s="27" t="str">
        <f>VLOOKUP(B5180,'大货清单（不定期按GOMS更新）'!A:C,3,0)</f>
        <v>ZB1769E-03</v>
      </c>
      <c r="E5180" s="27" t="str">
        <f>VLOOKUP(B5180,'大货清单（不定期按GOMS更新）'!A:H,4,0)</f>
        <v>DE,FR,ES,IT,NL,PL,SE</v>
      </c>
      <c r="F5180" s="27" t="str">
        <f>VLOOKUP(B5180,'大货清单（不定期按GOMS更新）'!A:H,2,0)</f>
        <v>A11 Hero EX</v>
      </c>
      <c r="G5180" s="28">
        <f>VLOOKUP(B5180,'大货清单（不定期按GOMS更新）'!A:I,9,FALSE)</f>
        <v>6972200193094</v>
      </c>
      <c r="H5180" s="27" t="str">
        <f>VLOOKUP(B5180,'大货清单（不定期按GOMS更新）'!A:H,7,0)</f>
        <v>Moonstone</v>
      </c>
      <c r="I5180" s="27" t="str">
        <f>VLOOKUP(B5180,'大货清单（不定期按GOMS更新）'!A:F,6,FALSE)</f>
        <v>PHASEOUT</v>
      </c>
      <c r="J5180" s="27" t="str">
        <f>VLOOKUP(B5180,'大货清单（不定期按GOMS更新）'!A:K,11,FALSE)</f>
        <v>6.15</v>
      </c>
      <c r="K5180" s="27" t="str">
        <f>VLOOKUP(B5180,'大货清单（不定期按GOMS更新）'!A:N,12,FALSE)</f>
        <v>756</v>
      </c>
      <c r="L5180" s="27" t="str">
        <f>VLOOKUP(B5180,'大货清单（不定期按GOMS更新）'!A:M,13,FALSE)</f>
        <v>154</v>
      </c>
      <c r="M5180" s="27" t="str">
        <f>VLOOKUP(B5180,'大货清单（不定期按GOMS更新）'!A:N,14,FALSE)</f>
        <v>279</v>
      </c>
      <c r="N5180" s="53" t="s">
        <v>1289</v>
      </c>
      <c r="O5180" s="27" t="str">
        <f>IFERROR(VLOOKUP(N5180,'散件迭代（不定期更新）'!C:J,8,FALSE),0)</f>
        <v>A38</v>
      </c>
      <c r="P5180" s="27" t="str">
        <f>IFERROR(VLOOKUP(N5180,'散件（更新）'!B:H,3,FALSE),0)</f>
        <v>206-1769-0254</v>
      </c>
      <c r="Q5180" s="27" t="str">
        <f>VLOOKUP(N5180,'散件（更新）'!B:H,2,FALSE)</f>
        <v>114-17690254</v>
      </c>
      <c r="R5180" s="27" t="str">
        <f>VLOOKUP(N5180,'散件（更新）'!B:H,7,FALSE)</f>
        <v>Pre-filter Cleaning Tool</v>
      </c>
      <c r="S5180" s="27" t="str">
        <f>VLOOKUP(N5180,'散件（更新）'!B:E,4,FALSE)</f>
        <v>https://tineco-yxzt.oss-accelerate.aliyuncs.com/product/114-17690254.jpg</v>
      </c>
      <c r="T5180" s="27" t="s">
        <v>8759</v>
      </c>
      <c r="U5180" s="28" t="str">
        <f>VLOOKUP(N5180,'散件（更新）'!B:G,6,FALSE)</f>
        <v xml:space="preserve">ZB1769B 滤芯清洁刷 </v>
      </c>
      <c r="V5180" s="28" t="str">
        <f>VLOOKUP(N5180,'散件（更新）'!B:I,8,FALSE)</f>
        <v>6972200191175</v>
      </c>
    </row>
    <row r="5181" spans="1:22">
      <c r="A5181" s="57">
        <v>46169</v>
      </c>
      <c r="B5181" s="53" t="s">
        <v>152</v>
      </c>
      <c r="C5181" s="27" t="str">
        <f>VLOOKUP(B5181,'大货清单（不定期按GOMS更新）'!A:H,8,0)</f>
        <v>107-17690503</v>
      </c>
      <c r="D5181" s="27" t="str">
        <f>VLOOKUP(B5181,'大货清单（不定期按GOMS更新）'!A:C,3,0)</f>
        <v>ZB1769E-03</v>
      </c>
      <c r="E5181" s="27" t="str">
        <f>VLOOKUP(B5181,'大货清单（不定期按GOMS更新）'!A:H,4,0)</f>
        <v>DE,FR,ES,IT,NL,PL,SE</v>
      </c>
      <c r="F5181" s="27" t="str">
        <f>VLOOKUP(B5181,'大货清单（不定期按GOMS更新）'!A:H,2,0)</f>
        <v>A11 Hero EX</v>
      </c>
      <c r="G5181" s="28">
        <f>VLOOKUP(B5181,'大货清单（不定期按GOMS更新）'!A:I,9,FALSE)</f>
        <v>6972200193094</v>
      </c>
      <c r="H5181" s="27" t="str">
        <f>VLOOKUP(B5181,'大货清单（不定期按GOMS更新）'!A:H,7,0)</f>
        <v>Moonstone</v>
      </c>
      <c r="I5181" s="27" t="str">
        <f>VLOOKUP(B5181,'大货清单（不定期按GOMS更新）'!A:F,6,FALSE)</f>
        <v>PHASEOUT</v>
      </c>
      <c r="J5181" s="27" t="str">
        <f>VLOOKUP(B5181,'大货清单（不定期按GOMS更新）'!A:K,11,FALSE)</f>
        <v>6.15</v>
      </c>
      <c r="K5181" s="27" t="str">
        <f>VLOOKUP(B5181,'大货清单（不定期按GOMS更新）'!A:N,12,FALSE)</f>
        <v>756</v>
      </c>
      <c r="L5181" s="27" t="str">
        <f>VLOOKUP(B5181,'大货清单（不定期按GOMS更新）'!A:M,13,FALSE)</f>
        <v>154</v>
      </c>
      <c r="M5181" s="27" t="str">
        <f>VLOOKUP(B5181,'大货清单（不定期按GOMS更新）'!A:N,14,FALSE)</f>
        <v>279</v>
      </c>
      <c r="N5181" s="53" t="s">
        <v>252</v>
      </c>
      <c r="O5181" s="27">
        <f>IFERROR(VLOOKUP(N5181,'散件迭代（不定期更新）'!C:J,8,FALSE),0)</f>
        <v>0</v>
      </c>
      <c r="P5181" s="27" t="str">
        <f>IFERROR(VLOOKUP(N5181,'散件（更新）'!B:H,3,FALSE),0)</f>
        <v>206-1769-0233</v>
      </c>
      <c r="Q5181" s="27" t="str">
        <f>VLOOKUP(N5181,'散件（更新）'!B:H,2,FALSE)</f>
        <v>114-17690233</v>
      </c>
      <c r="R5181" s="27" t="str">
        <f>VLOOKUP(N5181,'散件（更新）'!B:H,7,FALSE)</f>
        <v>Hair cleaning tool</v>
      </c>
      <c r="S5181" s="27" t="str">
        <f>VLOOKUP(N5181,'散件（更新）'!B:E,4,FALSE)</f>
        <v>https://tineco-yxzt.oss-accelerate.aliyuncs.com/product/114-17690233.png</v>
      </c>
      <c r="T5181" s="27" t="s">
        <v>8759</v>
      </c>
      <c r="U5181" s="28" t="str">
        <f>VLOOKUP(N5181,'散件（更新）'!B:G,6,FALSE)</f>
        <v>ZB1769B 清洁刷植毛组件</v>
      </c>
      <c r="V5181" s="28" t="str">
        <f>VLOOKUP(N5181,'散件（更新）'!B:I,8,FALSE)</f>
        <v>6972200191151</v>
      </c>
    </row>
    <row r="5182" spans="1:22">
      <c r="A5182" s="57">
        <v>46169</v>
      </c>
      <c r="B5182" s="53" t="s">
        <v>152</v>
      </c>
      <c r="C5182" s="27" t="str">
        <f>VLOOKUP(B5182,'大货清单（不定期按GOMS更新）'!A:H,8,0)</f>
        <v>107-17690503</v>
      </c>
      <c r="D5182" s="27" t="str">
        <f>VLOOKUP(B5182,'大货清单（不定期按GOMS更新）'!A:C,3,0)</f>
        <v>ZB1769E-03</v>
      </c>
      <c r="E5182" s="27" t="str">
        <f>VLOOKUP(B5182,'大货清单（不定期按GOMS更新）'!A:H,4,0)</f>
        <v>DE,FR,ES,IT,NL,PL,SE</v>
      </c>
      <c r="F5182" s="27" t="str">
        <f>VLOOKUP(B5182,'大货清单（不定期按GOMS更新）'!A:H,2,0)</f>
        <v>A11 Hero EX</v>
      </c>
      <c r="G5182" s="28">
        <f>VLOOKUP(B5182,'大货清单（不定期按GOMS更新）'!A:I,9,FALSE)</f>
        <v>6972200193094</v>
      </c>
      <c r="H5182" s="27" t="str">
        <f>VLOOKUP(B5182,'大货清单（不定期按GOMS更新）'!A:H,7,0)</f>
        <v>Moonstone</v>
      </c>
      <c r="I5182" s="27" t="str">
        <f>VLOOKUP(B5182,'大货清单（不定期按GOMS更新）'!A:F,6,FALSE)</f>
        <v>PHASEOUT</v>
      </c>
      <c r="J5182" s="27" t="str">
        <f>VLOOKUP(B5182,'大货清单（不定期按GOMS更新）'!A:K,11,FALSE)</f>
        <v>6.15</v>
      </c>
      <c r="K5182" s="27" t="str">
        <f>VLOOKUP(B5182,'大货清单（不定期按GOMS更新）'!A:N,12,FALSE)</f>
        <v>756</v>
      </c>
      <c r="L5182" s="27" t="str">
        <f>VLOOKUP(B5182,'大货清单（不定期按GOMS更新）'!A:M,13,FALSE)</f>
        <v>154</v>
      </c>
      <c r="M5182" s="27" t="str">
        <f>VLOOKUP(B5182,'大货清单（不定期按GOMS更新）'!A:N,14,FALSE)</f>
        <v>279</v>
      </c>
      <c r="N5182" s="53" t="s">
        <v>1284</v>
      </c>
      <c r="O5182" s="27" t="str">
        <f>IFERROR(VLOOKUP(N5182,'散件迭代（不定期更新）'!C:J,8,FALSE),0)</f>
        <v>A10</v>
      </c>
      <c r="P5182" s="27" t="str">
        <f>IFERROR(VLOOKUP(N5182,'散件（更新）'!B:H,3,FALSE),0)</f>
        <v>206-1769-0006</v>
      </c>
      <c r="Q5182" s="27" t="str">
        <f>VLOOKUP(N5182,'散件（更新）'!B:H,2,FALSE)</f>
        <v>114-17690006</v>
      </c>
      <c r="R5182" s="27" t="str">
        <f>VLOOKUP(N5182,'散件（更新）'!B:H,7,FALSE)</f>
        <v>Tube assembly</v>
      </c>
      <c r="S5182" s="27" t="str">
        <f>VLOOKUP(N5182,'散件（更新）'!B:E,4,FALSE)</f>
        <v>https://tineco-yxzt.oss-accelerate.aliyuncs.com/product/114-17690006.jpg</v>
      </c>
      <c r="T5182" s="27" t="s">
        <v>8759</v>
      </c>
      <c r="U5182" s="28" t="str">
        <f>VLOOKUP(N5182,'散件（更新）'!B:G,6,FALSE)</f>
        <v>加长管</v>
      </c>
      <c r="V5182" s="28" t="str">
        <f>VLOOKUP(N5182,'散件（更新）'!B:I,8,FALSE)</f>
        <v>6972200191618</v>
      </c>
    </row>
    <row r="5183" spans="1:22">
      <c r="A5183" s="57">
        <v>46169</v>
      </c>
      <c r="B5183" s="53" t="s">
        <v>152</v>
      </c>
      <c r="C5183" s="27" t="str">
        <f>VLOOKUP(B5183,'大货清单（不定期按GOMS更新）'!A:H,8,0)</f>
        <v>107-17690503</v>
      </c>
      <c r="D5183" s="27" t="str">
        <f>VLOOKUP(B5183,'大货清单（不定期按GOMS更新）'!A:C,3,0)</f>
        <v>ZB1769E-03</v>
      </c>
      <c r="E5183" s="27" t="str">
        <f>VLOOKUP(B5183,'大货清单（不定期按GOMS更新）'!A:H,4,0)</f>
        <v>DE,FR,ES,IT,NL,PL,SE</v>
      </c>
      <c r="F5183" s="27" t="str">
        <f>VLOOKUP(B5183,'大货清单（不定期按GOMS更新）'!A:H,2,0)</f>
        <v>A11 Hero EX</v>
      </c>
      <c r="G5183" s="28">
        <f>VLOOKUP(B5183,'大货清单（不定期按GOMS更新）'!A:I,9,FALSE)</f>
        <v>6972200193094</v>
      </c>
      <c r="H5183" s="27" t="str">
        <f>VLOOKUP(B5183,'大货清单（不定期按GOMS更新）'!A:H,7,0)</f>
        <v>Moonstone</v>
      </c>
      <c r="I5183" s="27" t="str">
        <f>VLOOKUP(B5183,'大货清单（不定期按GOMS更新）'!A:F,6,FALSE)</f>
        <v>PHASEOUT</v>
      </c>
      <c r="J5183" s="27" t="str">
        <f>VLOOKUP(B5183,'大货清单（不定期按GOMS更新）'!A:K,11,FALSE)</f>
        <v>6.15</v>
      </c>
      <c r="K5183" s="27" t="str">
        <f>VLOOKUP(B5183,'大货清单（不定期按GOMS更新）'!A:N,12,FALSE)</f>
        <v>756</v>
      </c>
      <c r="L5183" s="27" t="str">
        <f>VLOOKUP(B5183,'大货清单（不定期按GOMS更新）'!A:M,13,FALSE)</f>
        <v>154</v>
      </c>
      <c r="M5183" s="27" t="str">
        <f>VLOOKUP(B5183,'大货清单（不定期按GOMS更新）'!A:N,14,FALSE)</f>
        <v>279</v>
      </c>
      <c r="N5183" s="53" t="s">
        <v>1339</v>
      </c>
      <c r="O5183" s="27">
        <f>IFERROR(VLOOKUP(N5183,'散件迭代（不定期更新）'!C:J,8,FALSE),0)</f>
        <v>0</v>
      </c>
      <c r="P5183" s="27" t="str">
        <f>IFERROR(VLOOKUP(N5183,'散件（更新）'!B:H,3,FALSE),0)</f>
        <v>206-1676-0003</v>
      </c>
      <c r="Q5183" s="27" t="str">
        <f>VLOOKUP(N5183,'散件（更新）'!B:H,2,FALSE)</f>
        <v>114-16760003</v>
      </c>
      <c r="R5183" s="27" t="str">
        <f>VLOOKUP(N5183,'散件（更新）'!B:H,7,FALSE)</f>
        <v>Brush Cover</v>
      </c>
      <c r="S5183" s="27" t="str">
        <f>VLOOKUP(N5183,'散件（更新）'!B:E,4,FALSE)</f>
        <v>https://tineco-yxzt.oss-accelerate.aliyuncs.com/20231219/9VSBC111100_1702948060830.png</v>
      </c>
      <c r="T5183" s="27" t="s">
        <v>8759</v>
      </c>
      <c r="U5183" s="28" t="str">
        <f>VLOOKUP(N5183,'散件（更新）'!B:G,6,FALSE)</f>
        <v>FB1676 滚刷释放盖板</v>
      </c>
      <c r="V5183" s="28" t="str">
        <f>VLOOKUP(N5183,'散件（更新）'!B:I,8,FALSE)</f>
        <v>6972200195685</v>
      </c>
    </row>
    <row r="5184" spans="1:22">
      <c r="A5184" s="57">
        <v>46169</v>
      </c>
      <c r="B5184" s="53" t="s">
        <v>152</v>
      </c>
      <c r="C5184" s="27" t="str">
        <f>VLOOKUP(B5184,'大货清单（不定期按GOMS更新）'!A:H,8,0)</f>
        <v>107-17690503</v>
      </c>
      <c r="D5184" s="27" t="str">
        <f>VLOOKUP(B5184,'大货清单（不定期按GOMS更新）'!A:C,3,0)</f>
        <v>ZB1769E-03</v>
      </c>
      <c r="E5184" s="27" t="str">
        <f>VLOOKUP(B5184,'大货清单（不定期按GOMS更新）'!A:H,4,0)</f>
        <v>DE,FR,ES,IT,NL,PL,SE</v>
      </c>
      <c r="F5184" s="27" t="str">
        <f>VLOOKUP(B5184,'大货清单（不定期按GOMS更新）'!A:H,2,0)</f>
        <v>A11 Hero EX</v>
      </c>
      <c r="G5184" s="28">
        <f>VLOOKUP(B5184,'大货清单（不定期按GOMS更新）'!A:I,9,FALSE)</f>
        <v>6972200193094</v>
      </c>
      <c r="H5184" s="27" t="str">
        <f>VLOOKUP(B5184,'大货清单（不定期按GOMS更新）'!A:H,7,0)</f>
        <v>Moonstone</v>
      </c>
      <c r="I5184" s="27" t="str">
        <f>VLOOKUP(B5184,'大货清单（不定期按GOMS更新）'!A:F,6,FALSE)</f>
        <v>PHASEOUT</v>
      </c>
      <c r="J5184" s="27" t="str">
        <f>VLOOKUP(B5184,'大货清单（不定期按GOMS更新）'!A:K,11,FALSE)</f>
        <v>6.15</v>
      </c>
      <c r="K5184" s="27" t="str">
        <f>VLOOKUP(B5184,'大货清单（不定期按GOMS更新）'!A:N,12,FALSE)</f>
        <v>756</v>
      </c>
      <c r="L5184" s="27" t="str">
        <f>VLOOKUP(B5184,'大货清单（不定期按GOMS更新）'!A:M,13,FALSE)</f>
        <v>154</v>
      </c>
      <c r="M5184" s="27" t="str">
        <f>VLOOKUP(B5184,'大货清单（不定期按GOMS更新）'!A:N,14,FALSE)</f>
        <v>279</v>
      </c>
      <c r="N5184" s="53" t="s">
        <v>1369</v>
      </c>
      <c r="O5184" s="27">
        <f>IFERROR(VLOOKUP(N5184,'散件迭代（不定期更新）'!C:J,8,FALSE),0)</f>
        <v>0</v>
      </c>
      <c r="P5184" s="27" t="str">
        <f>IFERROR(VLOOKUP(N5184,'散件（更新）'!B:H,3,FALSE),0)</f>
        <v>206-1873-0205</v>
      </c>
      <c r="Q5184" s="27" t="str">
        <f>VLOOKUP(N5184,'散件（更新）'!B:H,2,FALSE)</f>
        <v>114-18730205</v>
      </c>
      <c r="R5184" s="27" t="str">
        <f>VLOOKUP(N5184,'散件（更新）'!B:H,7,FALSE)</f>
        <v>Soft dusting brush</v>
      </c>
      <c r="S5184" s="27" t="str">
        <f>VLOOKUP(N5184,'散件（更新）'!B:E,4,FALSE)</f>
        <v>https://tineco-yxzt.oss-accelerate.aliyuncs.com/product/114-18730205.jpg</v>
      </c>
      <c r="T5184" s="27" t="s">
        <v>8759</v>
      </c>
      <c r="U5184" s="28" t="str">
        <f>VLOOKUP(N5184,'散件（更新）'!B:G,6,FALSE)</f>
        <v>AA1886家电刷</v>
      </c>
      <c r="V5184" s="28" t="str">
        <f>VLOOKUP(N5184,'散件（更新）'!B:I,8,FALSE)</f>
        <v>6972200191526</v>
      </c>
    </row>
    <row r="5185" spans="1:22">
      <c r="A5185" s="57">
        <v>46169</v>
      </c>
      <c r="B5185" s="53" t="s">
        <v>152</v>
      </c>
      <c r="C5185" s="27" t="str">
        <f>VLOOKUP(B5185,'大货清单（不定期按GOMS更新）'!A:H,8,0)</f>
        <v>107-17690503</v>
      </c>
      <c r="D5185" s="27" t="str">
        <f>VLOOKUP(B5185,'大货清单（不定期按GOMS更新）'!A:C,3,0)</f>
        <v>ZB1769E-03</v>
      </c>
      <c r="E5185" s="27" t="str">
        <f>VLOOKUP(B5185,'大货清单（不定期按GOMS更新）'!A:H,4,0)</f>
        <v>DE,FR,ES,IT,NL,PL,SE</v>
      </c>
      <c r="F5185" s="27" t="str">
        <f>VLOOKUP(B5185,'大货清单（不定期按GOMS更新）'!A:H,2,0)</f>
        <v>A11 Hero EX</v>
      </c>
      <c r="G5185" s="28">
        <f>VLOOKUP(B5185,'大货清单（不定期按GOMS更新）'!A:I,9,FALSE)</f>
        <v>6972200193094</v>
      </c>
      <c r="H5185" s="27" t="str">
        <f>VLOOKUP(B5185,'大货清单（不定期按GOMS更新）'!A:H,7,0)</f>
        <v>Moonstone</v>
      </c>
      <c r="I5185" s="27" t="str">
        <f>VLOOKUP(B5185,'大货清单（不定期按GOMS更新）'!A:F,6,FALSE)</f>
        <v>PHASEOUT</v>
      </c>
      <c r="J5185" s="27" t="str">
        <f>VLOOKUP(B5185,'大货清单（不定期按GOMS更新）'!A:K,11,FALSE)</f>
        <v>6.15</v>
      </c>
      <c r="K5185" s="27" t="str">
        <f>VLOOKUP(B5185,'大货清单（不定期按GOMS更新）'!A:N,12,FALSE)</f>
        <v>756</v>
      </c>
      <c r="L5185" s="27" t="str">
        <f>VLOOKUP(B5185,'大货清单（不定期按GOMS更新）'!A:M,13,FALSE)</f>
        <v>154</v>
      </c>
      <c r="M5185" s="27" t="str">
        <f>VLOOKUP(B5185,'大货清单（不定期按GOMS更新）'!A:N,14,FALSE)</f>
        <v>279</v>
      </c>
      <c r="N5185" s="53" t="s">
        <v>1344</v>
      </c>
      <c r="O5185" s="27" t="str">
        <f>IFERROR(VLOOKUP(N5185,'散件迭代（不定期更新）'!C:J,8,FALSE),0)</f>
        <v>A47</v>
      </c>
      <c r="P5185" s="27" t="str">
        <f>IFERROR(VLOOKUP(N5185,'散件（更新）'!B:H,3,FALSE),0)</f>
        <v>206-1965-0112</v>
      </c>
      <c r="Q5185" s="27" t="str">
        <f>VLOOKUP(N5185,'散件（更新）'!B:H,2,FALSE)</f>
        <v>114-19650112</v>
      </c>
      <c r="R5185" s="27" t="str">
        <f>VLOOKUP(N5185,'散件（更新）'!B:H,7,FALSE)</f>
        <v>Filter Holder</v>
      </c>
      <c r="S5185" s="27" t="str">
        <f>VLOOKUP(N5185,'散件（更新）'!B:E,4,FALSE)</f>
        <v>https://tineco-yxzt.oss-accelerate.aliyuncs.com/product/114-19650112.jpg</v>
      </c>
      <c r="T5185" s="27" t="s">
        <v>8759</v>
      </c>
      <c r="U5185" s="28" t="str">
        <f>VLOOKUP(N5185,'散件（更新）'!B:G,6,FALSE)</f>
        <v>滤网支架包胶组件+滤网上支架组件（直径86.5）</v>
      </c>
      <c r="V5185" s="28">
        <f>VLOOKUP(N5185,'散件（更新）'!B:I,8,FALSE)</f>
        <v>6972200196262</v>
      </c>
    </row>
    <row r="5186" spans="1:22">
      <c r="A5186" s="57">
        <v>46169</v>
      </c>
      <c r="B5186" s="53" t="s">
        <v>152</v>
      </c>
      <c r="C5186" s="27" t="str">
        <f>VLOOKUP(B5186,'大货清单（不定期按GOMS更新）'!A:H,8,0)</f>
        <v>107-17690503</v>
      </c>
      <c r="D5186" s="27" t="str">
        <f>VLOOKUP(B5186,'大货清单（不定期按GOMS更新）'!A:C,3,0)</f>
        <v>ZB1769E-03</v>
      </c>
      <c r="E5186" s="27" t="str">
        <f>VLOOKUP(B5186,'大货清单（不定期按GOMS更新）'!A:H,4,0)</f>
        <v>DE,FR,ES,IT,NL,PL,SE</v>
      </c>
      <c r="F5186" s="27" t="str">
        <f>VLOOKUP(B5186,'大货清单（不定期按GOMS更新）'!A:H,2,0)</f>
        <v>A11 Hero EX</v>
      </c>
      <c r="G5186" s="28">
        <f>VLOOKUP(B5186,'大货清单（不定期按GOMS更新）'!A:I,9,FALSE)</f>
        <v>6972200193094</v>
      </c>
      <c r="H5186" s="27" t="str">
        <f>VLOOKUP(B5186,'大货清单（不定期按GOMS更新）'!A:H,7,0)</f>
        <v>Moonstone</v>
      </c>
      <c r="I5186" s="27" t="str">
        <f>VLOOKUP(B5186,'大货清单（不定期按GOMS更新）'!A:F,6,FALSE)</f>
        <v>PHASEOUT</v>
      </c>
      <c r="J5186" s="27" t="str">
        <f>VLOOKUP(B5186,'大货清单（不定期按GOMS更新）'!A:K,11,FALSE)</f>
        <v>6.15</v>
      </c>
      <c r="K5186" s="27" t="str">
        <f>VLOOKUP(B5186,'大货清单（不定期按GOMS更新）'!A:N,12,FALSE)</f>
        <v>756</v>
      </c>
      <c r="L5186" s="27" t="str">
        <f>VLOOKUP(B5186,'大货清单（不定期按GOMS更新）'!A:M,13,FALSE)</f>
        <v>154</v>
      </c>
      <c r="M5186" s="27" t="str">
        <f>VLOOKUP(B5186,'大货清单（不定期按GOMS更新）'!A:N,14,FALSE)</f>
        <v>279</v>
      </c>
      <c r="N5186" s="53" t="s">
        <v>1363</v>
      </c>
      <c r="O5186" s="27" t="str">
        <f>IFERROR(VLOOKUP(N5186,'散件迭代（不定期更新）'!C:J,8,FALSE),0)</f>
        <v>A12</v>
      </c>
      <c r="P5186" s="27" t="str">
        <f>IFERROR(VLOOKUP(N5186,'散件（更新）'!B:H,3,FALSE),0)</f>
        <v>206-1873-0010</v>
      </c>
      <c r="Q5186" s="27" t="str">
        <f>VLOOKUP(N5186,'散件（更新）'!B:H,2,FALSE)</f>
        <v>114-18730010</v>
      </c>
      <c r="R5186" s="27" t="str">
        <f>VLOOKUP(N5186,'散件（更新）'!B:H,7,FALSE)</f>
        <v>Accessory Kit</v>
      </c>
      <c r="S5186" s="27" t="str">
        <f>VLOOKUP(N5186,'散件（更新）'!B:E,4,FALSE)</f>
        <v>https://tineco-yxzt.oss-accelerate.aliyuncs.com/product/114-18730010.jpg</v>
      </c>
      <c r="T5186" s="27" t="s">
        <v>8759</v>
      </c>
      <c r="U5186" s="28" t="str">
        <f>VLOOKUP(N5186,'散件（更新）'!B:G,6,FALSE)</f>
        <v>附件套装(家电刷组件+伸缩扁吸组件+转折管组件+伸缩软管组件)</v>
      </c>
      <c r="V5186" s="28" t="str">
        <f>VLOOKUP(N5186,'散件（更新）'!B:I,8,FALSE)</f>
        <v>6972200191519</v>
      </c>
    </row>
    <row r="5187" spans="1:22">
      <c r="A5187" s="57">
        <v>46169</v>
      </c>
      <c r="B5187" s="53" t="s">
        <v>152</v>
      </c>
      <c r="C5187" s="27" t="str">
        <f>VLOOKUP(B5187,'大货清单（不定期按GOMS更新）'!A:H,8,0)</f>
        <v>107-17690503</v>
      </c>
      <c r="D5187" s="27" t="str">
        <f>VLOOKUP(B5187,'大货清单（不定期按GOMS更新）'!A:C,3,0)</f>
        <v>ZB1769E-03</v>
      </c>
      <c r="E5187" s="27" t="str">
        <f>VLOOKUP(B5187,'大货清单（不定期按GOMS更新）'!A:H,4,0)</f>
        <v>DE,FR,ES,IT,NL,PL,SE</v>
      </c>
      <c r="F5187" s="27" t="str">
        <f>VLOOKUP(B5187,'大货清单（不定期按GOMS更新）'!A:H,2,0)</f>
        <v>A11 Hero EX</v>
      </c>
      <c r="G5187" s="28">
        <f>VLOOKUP(B5187,'大货清单（不定期按GOMS更新）'!A:I,9,FALSE)</f>
        <v>6972200193094</v>
      </c>
      <c r="H5187" s="27" t="str">
        <f>VLOOKUP(B5187,'大货清单（不定期按GOMS更新）'!A:H,7,0)</f>
        <v>Moonstone</v>
      </c>
      <c r="I5187" s="27" t="str">
        <f>VLOOKUP(B5187,'大货清单（不定期按GOMS更新）'!A:F,6,FALSE)</f>
        <v>PHASEOUT</v>
      </c>
      <c r="J5187" s="27" t="str">
        <f>VLOOKUP(B5187,'大货清单（不定期按GOMS更新）'!A:K,11,FALSE)</f>
        <v>6.15</v>
      </c>
      <c r="K5187" s="27" t="str">
        <f>VLOOKUP(B5187,'大货清单（不定期按GOMS更新）'!A:N,12,FALSE)</f>
        <v>756</v>
      </c>
      <c r="L5187" s="27" t="str">
        <f>VLOOKUP(B5187,'大货清单（不定期按GOMS更新）'!A:M,13,FALSE)</f>
        <v>154</v>
      </c>
      <c r="M5187" s="27" t="str">
        <f>VLOOKUP(B5187,'大货清单（不定期按GOMS更新）'!A:N,14,FALSE)</f>
        <v>279</v>
      </c>
      <c r="N5187" s="53" t="s">
        <v>486</v>
      </c>
      <c r="O5187" s="27">
        <f>IFERROR(VLOOKUP(N5187,'散件迭代（不定期更新）'!C:J,8,FALSE),0)</f>
        <v>0</v>
      </c>
      <c r="P5187" s="27" t="str">
        <f>IFERROR(VLOOKUP(N5187,'散件（更新）'!B:H,3,FALSE),0)</f>
        <v>206-1965-0005</v>
      </c>
      <c r="Q5187" s="27" t="str">
        <f>VLOOKUP(N5187,'散件（更新）'!B:H,2,FALSE)</f>
        <v>114-19650005</v>
      </c>
      <c r="R5187" s="27" t="str">
        <f>VLOOKUP(N5187,'散件（更新）'!B:H,7,FALSE)</f>
        <v>Adapter</v>
      </c>
      <c r="S5187" s="27" t="str">
        <f>VLOOKUP(N5187,'散件（更新）'!B:E,4,FALSE)</f>
        <v>https://tineco-yxzt.oss-accelerate.aliyuncs.com/product/114-19650005.jpg</v>
      </c>
      <c r="T5187" s="27" t="s">
        <v>8759</v>
      </c>
      <c r="U5187" s="28" t="str">
        <f>VLOOKUP(N5187,'散件（更新）'!B:G,6,FALSE)</f>
        <v>VDE轮充适配器组件</v>
      </c>
      <c r="V5187" s="28" t="str">
        <f>VLOOKUP(N5187,'散件（更新）'!B:I,8,FALSE)</f>
        <v>6972200191007</v>
      </c>
    </row>
    <row r="5188" spans="1:22">
      <c r="A5188" s="57">
        <v>46169</v>
      </c>
      <c r="B5188" s="53" t="s">
        <v>152</v>
      </c>
      <c r="C5188" s="27" t="str">
        <f>VLOOKUP(B5188,'大货清单（不定期按GOMS更新）'!A:H,8,0)</f>
        <v>107-17690503</v>
      </c>
      <c r="D5188" s="27" t="str">
        <f>VLOOKUP(B5188,'大货清单（不定期按GOMS更新）'!A:C,3,0)</f>
        <v>ZB1769E-03</v>
      </c>
      <c r="E5188" s="27" t="str">
        <f>VLOOKUP(B5188,'大货清单（不定期按GOMS更新）'!A:H,4,0)</f>
        <v>DE,FR,ES,IT,NL,PL,SE</v>
      </c>
      <c r="F5188" s="27" t="str">
        <f>VLOOKUP(B5188,'大货清单（不定期按GOMS更新）'!A:H,2,0)</f>
        <v>A11 Hero EX</v>
      </c>
      <c r="G5188" s="28">
        <f>VLOOKUP(B5188,'大货清单（不定期按GOMS更新）'!A:I,9,FALSE)</f>
        <v>6972200193094</v>
      </c>
      <c r="H5188" s="27" t="str">
        <f>VLOOKUP(B5188,'大货清单（不定期按GOMS更新）'!A:H,7,0)</f>
        <v>Moonstone</v>
      </c>
      <c r="I5188" s="27" t="str">
        <f>VLOOKUP(B5188,'大货清单（不定期按GOMS更新）'!A:F,6,FALSE)</f>
        <v>PHASEOUT</v>
      </c>
      <c r="J5188" s="27" t="str">
        <f>VLOOKUP(B5188,'大货清单（不定期按GOMS更新）'!A:K,11,FALSE)</f>
        <v>6.15</v>
      </c>
      <c r="K5188" s="27" t="str">
        <f>VLOOKUP(B5188,'大货清单（不定期按GOMS更新）'!A:N,12,FALSE)</f>
        <v>756</v>
      </c>
      <c r="L5188" s="27" t="str">
        <f>VLOOKUP(B5188,'大货清单（不定期按GOMS更新）'!A:M,13,FALSE)</f>
        <v>154</v>
      </c>
      <c r="M5188" s="27" t="str">
        <f>VLOOKUP(B5188,'大货清单（不定期按GOMS更新）'!A:N,14,FALSE)</f>
        <v>279</v>
      </c>
      <c r="N5188" s="53" t="s">
        <v>1225</v>
      </c>
      <c r="O5188" s="27">
        <f>IFERROR(VLOOKUP(N5188,'散件迭代（不定期更新）'!C:J,8,FALSE),0)</f>
        <v>0</v>
      </c>
      <c r="P5188" s="27" t="str">
        <f>IFERROR(VLOOKUP(N5188,'散件（更新）'!B:H,3,FALSE),0)</f>
        <v>206-1756-0099</v>
      </c>
      <c r="Q5188" s="27" t="str">
        <f>VLOOKUP(N5188,'散件（更新）'!B:H,2,FALSE)</f>
        <v>114-17560099</v>
      </c>
      <c r="R5188" s="27" t="str">
        <f>VLOOKUP(N5188,'散件（更新）'!B:H,7,FALSE)</f>
        <v>Repair Wheel</v>
      </c>
      <c r="S5188" s="27" t="str">
        <f>VLOOKUP(N5188,'散件（更新）'!B:E,4,FALSE)</f>
        <v>https://tineco-yxzt.oss-accelerate.aliyuncs.com/20231219/9VSRW100200_1702948075442.png</v>
      </c>
      <c r="T5188" s="27" t="s">
        <v>8759</v>
      </c>
      <c r="U5188" s="28" t="str">
        <f>VLOOKUP(N5188,'散件（更新）'!B:G,6,FALSE)</f>
        <v>地刷小轮+小轮轴组件</v>
      </c>
      <c r="V5188" s="28" t="str">
        <f>VLOOKUP(N5188,'散件（更新）'!B:I,8,FALSE)</f>
        <v>6972200194046</v>
      </c>
    </row>
    <row r="5189" spans="1:22">
      <c r="A5189" s="57">
        <v>46169</v>
      </c>
      <c r="B5189" s="53" t="s">
        <v>152</v>
      </c>
      <c r="C5189" s="27" t="str">
        <f>VLOOKUP(B5189,'大货清单（不定期按GOMS更新）'!A:H,8,0)</f>
        <v>107-17690503</v>
      </c>
      <c r="D5189" s="27" t="str">
        <f>VLOOKUP(B5189,'大货清单（不定期按GOMS更新）'!A:C,3,0)</f>
        <v>ZB1769E-03</v>
      </c>
      <c r="E5189" s="27" t="str">
        <f>VLOOKUP(B5189,'大货清单（不定期按GOMS更新）'!A:H,4,0)</f>
        <v>DE,FR,ES,IT,NL,PL,SE</v>
      </c>
      <c r="F5189" s="27" t="str">
        <f>VLOOKUP(B5189,'大货清单（不定期按GOMS更新）'!A:H,2,0)</f>
        <v>A11 Hero EX</v>
      </c>
      <c r="G5189" s="28">
        <f>VLOOKUP(B5189,'大货清单（不定期按GOMS更新）'!A:I,9,FALSE)</f>
        <v>6972200193094</v>
      </c>
      <c r="H5189" s="27" t="str">
        <f>VLOOKUP(B5189,'大货清单（不定期按GOMS更新）'!A:H,7,0)</f>
        <v>Moonstone</v>
      </c>
      <c r="I5189" s="27" t="str">
        <f>VLOOKUP(B5189,'大货清单（不定期按GOMS更新）'!A:F,6,FALSE)</f>
        <v>PHASEOUT</v>
      </c>
      <c r="J5189" s="27" t="str">
        <f>VLOOKUP(B5189,'大货清单（不定期按GOMS更新）'!A:K,11,FALSE)</f>
        <v>6.15</v>
      </c>
      <c r="K5189" s="27" t="str">
        <f>VLOOKUP(B5189,'大货清单（不定期按GOMS更新）'!A:N,12,FALSE)</f>
        <v>756</v>
      </c>
      <c r="L5189" s="27" t="str">
        <f>VLOOKUP(B5189,'大货清单（不定期按GOMS更新）'!A:M,13,FALSE)</f>
        <v>154</v>
      </c>
      <c r="M5189" s="27" t="str">
        <f>VLOOKUP(B5189,'大货清单（不定期按GOMS更新）'!A:N,14,FALSE)</f>
        <v>279</v>
      </c>
      <c r="N5189" s="53" t="s">
        <v>404</v>
      </c>
      <c r="O5189" s="27">
        <f>IFERROR(VLOOKUP(N5189,'散件迭代（不定期更新）'!C:J,8,FALSE),0)</f>
        <v>0</v>
      </c>
      <c r="P5189" s="27" t="str">
        <f>IFERROR(VLOOKUP(N5189,'散件（更新）'!B:H,3,FALSE),0)</f>
        <v>206-1873-0220</v>
      </c>
      <c r="Q5189" s="27" t="str">
        <f>VLOOKUP(N5189,'散件（更新）'!B:H,2,FALSE)</f>
        <v>114-18730220</v>
      </c>
      <c r="R5189" s="27" t="str">
        <f>VLOOKUP(N5189,'散件（更新）'!B:H,7,FALSE)</f>
        <v>Screw assembly for wall-mounted dock</v>
      </c>
      <c r="S5189" s="27" t="str">
        <f>VLOOKUP(N5189,'散件（更新）'!B:E,4,FALSE)</f>
        <v>https://tineco-yxzt.oss-accelerate.aliyuncs.com/20231219/9VSSA121100_1702948075509.png</v>
      </c>
      <c r="T5189" s="27" t="s">
        <v>8759</v>
      </c>
      <c r="U5189" s="28" t="str">
        <f>VLOOKUP(N5189,'散件（更新）'!B:G,6,FALSE)</f>
        <v>壁钉组件</v>
      </c>
      <c r="V5189" s="28" t="str">
        <f>VLOOKUP(N5189,'散件（更新）'!B:I,8,FALSE)</f>
        <v>6972200191373</v>
      </c>
    </row>
    <row r="5190" spans="1:22">
      <c r="A5190" s="57">
        <v>46169</v>
      </c>
      <c r="B5190" s="53" t="s">
        <v>152</v>
      </c>
      <c r="C5190" s="27" t="str">
        <f>VLOOKUP(B5190,'大货清单（不定期按GOMS更新）'!A:H,8,0)</f>
        <v>107-17690503</v>
      </c>
      <c r="D5190" s="27" t="str">
        <f>VLOOKUP(B5190,'大货清单（不定期按GOMS更新）'!A:C,3,0)</f>
        <v>ZB1769E-03</v>
      </c>
      <c r="E5190" s="27" t="str">
        <f>VLOOKUP(B5190,'大货清单（不定期按GOMS更新）'!A:H,4,0)</f>
        <v>DE,FR,ES,IT,NL,PL,SE</v>
      </c>
      <c r="F5190" s="27" t="str">
        <f>VLOOKUP(B5190,'大货清单（不定期按GOMS更新）'!A:H,2,0)</f>
        <v>A11 Hero EX</v>
      </c>
      <c r="G5190" s="28">
        <f>VLOOKUP(B5190,'大货清单（不定期按GOMS更新）'!A:I,9,FALSE)</f>
        <v>6972200193094</v>
      </c>
      <c r="H5190" s="27" t="str">
        <f>VLOOKUP(B5190,'大货清单（不定期按GOMS更新）'!A:H,7,0)</f>
        <v>Moonstone</v>
      </c>
      <c r="I5190" s="27" t="str">
        <f>VLOOKUP(B5190,'大货清单（不定期按GOMS更新）'!A:F,6,FALSE)</f>
        <v>PHASEOUT</v>
      </c>
      <c r="J5190" s="27" t="str">
        <f>VLOOKUP(B5190,'大货清单（不定期按GOMS更新）'!A:K,11,FALSE)</f>
        <v>6.15</v>
      </c>
      <c r="K5190" s="27" t="str">
        <f>VLOOKUP(B5190,'大货清单（不定期按GOMS更新）'!A:N,12,FALSE)</f>
        <v>756</v>
      </c>
      <c r="L5190" s="27" t="str">
        <f>VLOOKUP(B5190,'大货清单（不定期按GOMS更新）'!A:M,13,FALSE)</f>
        <v>154</v>
      </c>
      <c r="M5190" s="27" t="str">
        <f>VLOOKUP(B5190,'大货清单（不定期按GOMS更新）'!A:N,14,FALSE)</f>
        <v>279</v>
      </c>
      <c r="N5190" s="53" t="s">
        <v>330</v>
      </c>
      <c r="O5190" s="27">
        <f>IFERROR(VLOOKUP(N5190,'散件迭代（不定期更新）'!C:J,8,FALSE),0)</f>
        <v>0</v>
      </c>
      <c r="P5190" s="27" t="str">
        <f>IFERROR(VLOOKUP(N5190,'散件（更新）'!B:H,3,FALSE),0)</f>
        <v>206-1873-0206</v>
      </c>
      <c r="Q5190" s="27" t="str">
        <f>VLOOKUP(N5190,'散件（更新）'!B:H,2,FALSE)</f>
        <v>114-18730206</v>
      </c>
      <c r="R5190" s="27" t="str">
        <f>VLOOKUP(N5190,'散件（更新）'!B:H,7,FALSE)</f>
        <v>Flexible long crevice tool</v>
      </c>
      <c r="S5190" s="27" t="str">
        <f>VLOOKUP(N5190,'散件（更新）'!B:E,4,FALSE)</f>
        <v>https://tineco-yxzt.oss-accelerate.aliyuncs.com/product/114-18730206.png</v>
      </c>
      <c r="T5190" s="27" t="s">
        <v>8759</v>
      </c>
      <c r="U5190" s="28" t="str">
        <f>VLOOKUP(N5190,'散件（更新）'!B:G,6,FALSE)</f>
        <v>伸缩扁吸组件</v>
      </c>
      <c r="V5190" s="28" t="str">
        <f>VLOOKUP(N5190,'散件（更新）'!B:I,8,FALSE)</f>
        <v>6972200191533</v>
      </c>
    </row>
    <row r="5191" spans="1:22">
      <c r="A5191" s="57">
        <v>46169</v>
      </c>
      <c r="B5191" s="53" t="s">
        <v>152</v>
      </c>
      <c r="C5191" s="27" t="str">
        <f>VLOOKUP(B5191,'大货清单（不定期按GOMS更新）'!A:H,8,0)</f>
        <v>107-17690503</v>
      </c>
      <c r="D5191" s="27" t="str">
        <f>VLOOKUP(B5191,'大货清单（不定期按GOMS更新）'!A:C,3,0)</f>
        <v>ZB1769E-03</v>
      </c>
      <c r="E5191" s="27" t="str">
        <f>VLOOKUP(B5191,'大货清单（不定期按GOMS更新）'!A:H,4,0)</f>
        <v>DE,FR,ES,IT,NL,PL,SE</v>
      </c>
      <c r="F5191" s="27" t="str">
        <f>VLOOKUP(B5191,'大货清单（不定期按GOMS更新）'!A:H,2,0)</f>
        <v>A11 Hero EX</v>
      </c>
      <c r="G5191" s="28">
        <f>VLOOKUP(B5191,'大货清单（不定期按GOMS更新）'!A:I,9,FALSE)</f>
        <v>6972200193094</v>
      </c>
      <c r="H5191" s="27" t="str">
        <f>VLOOKUP(B5191,'大货清单（不定期按GOMS更新）'!A:H,7,0)</f>
        <v>Moonstone</v>
      </c>
      <c r="I5191" s="27" t="str">
        <f>VLOOKUP(B5191,'大货清单（不定期按GOMS更新）'!A:F,6,FALSE)</f>
        <v>PHASEOUT</v>
      </c>
      <c r="J5191" s="27" t="str">
        <f>VLOOKUP(B5191,'大货清单（不定期按GOMS更新）'!A:K,11,FALSE)</f>
        <v>6.15</v>
      </c>
      <c r="K5191" s="27" t="str">
        <f>VLOOKUP(B5191,'大货清单（不定期按GOMS更新）'!A:N,12,FALSE)</f>
        <v>756</v>
      </c>
      <c r="L5191" s="27" t="str">
        <f>VLOOKUP(B5191,'大货清单（不定期按GOMS更新）'!A:M,13,FALSE)</f>
        <v>154</v>
      </c>
      <c r="M5191" s="27" t="str">
        <f>VLOOKUP(B5191,'大货清单（不定期按GOMS更新）'!A:N,14,FALSE)</f>
        <v>279</v>
      </c>
      <c r="N5191" s="53" t="s">
        <v>383</v>
      </c>
      <c r="O5191" s="27">
        <f>IFERROR(VLOOKUP(N5191,'散件迭代（不定期更新）'!C:J,8,FALSE),0)</f>
        <v>0</v>
      </c>
      <c r="P5191" s="27" t="str">
        <f>IFERROR(VLOOKUP(N5191,'散件（更新）'!B:H,3,FALSE),0)</f>
        <v>206-1873-0012</v>
      </c>
      <c r="Q5191" s="27" t="str">
        <f>VLOOKUP(N5191,'散件（更新）'!B:H,2,FALSE)</f>
        <v>114-18730012</v>
      </c>
      <c r="R5191" s="27" t="str">
        <f>VLOOKUP(N5191,'散件（更新）'!B:H,7,FALSE)</f>
        <v>Flexible extension hose</v>
      </c>
      <c r="S5191" s="27" t="str">
        <f>VLOOKUP(N5191,'散件（更新）'!B:E,4,FALSE)</f>
        <v>https://tineco-yxzt.oss-accelerate.aliyuncs.com/20231227/9VSUE121100_1703640269698.png</v>
      </c>
      <c r="T5191" s="27" t="s">
        <v>8759</v>
      </c>
      <c r="U5191" s="28" t="str">
        <f>VLOOKUP(N5191,'散件（更新）'!B:G,6,FALSE)</f>
        <v>ZB1669 伸缩软管组件</v>
      </c>
      <c r="V5191" s="28" t="str">
        <f>VLOOKUP(N5191,'散件（更新）'!B:I,8,FALSE)</f>
        <v>6972200191557</v>
      </c>
    </row>
    <row r="5192" spans="1:22">
      <c r="A5192" s="57">
        <v>46169</v>
      </c>
      <c r="B5192" s="53" t="s">
        <v>174</v>
      </c>
      <c r="C5192" s="27" t="str">
        <f>VLOOKUP(B5192,'大货清单（不定期按GOMS更新）'!A:H,8,0)</f>
        <v>107-20160101</v>
      </c>
      <c r="D5192" s="27" t="str">
        <f>VLOOKUP(B5192,'大货清单（不定期按GOMS更新）'!A:C,3,0)</f>
        <v>ZB2016A-01</v>
      </c>
      <c r="E5192" s="27" t="str">
        <f>VLOOKUP(B5192,'大货清单（不定期按GOMS更新）'!A:H,4,0)</f>
        <v>DE,ES,RU,FR,IT,NL,PL,SE,ZA,TR,BE</v>
      </c>
      <c r="F5192" s="27" t="str">
        <f>VLOOKUP(B5192,'大货清单（不定期按GOMS更新）'!A:H,2,0)</f>
        <v>PWRHERO 11 Snap</v>
      </c>
      <c r="G5192" s="28">
        <f>VLOOKUP(B5192,'大货清单（不定期按GOMS更新）'!A:I,9,FALSE)</f>
        <v>6972200193964</v>
      </c>
      <c r="H5192" s="27" t="str">
        <f>VLOOKUP(B5192,'大货清单（不定期按GOMS更新）'!A:H,7,0)</f>
        <v>Black</v>
      </c>
      <c r="I5192" s="27" t="str">
        <f>VLOOKUP(B5192,'大货清单（不定期按GOMS更新）'!A:F,6,FALSE)</f>
        <v>PHASEOUT</v>
      </c>
      <c r="J5192" s="27" t="str">
        <f>VLOOKUP(B5192,'大货清单（不定期按GOMS更新）'!A:K,11,FALSE)</f>
        <v>4.1</v>
      </c>
      <c r="K5192" s="27" t="str">
        <f>VLOOKUP(B5192,'大货清单（不定期按GOMS更新）'!A:N,12,FALSE)</f>
        <v>436</v>
      </c>
      <c r="L5192" s="27" t="str">
        <f>VLOOKUP(B5192,'大货清单（不定期按GOMS更新）'!A:M,13,FALSE)</f>
        <v>196</v>
      </c>
      <c r="M5192" s="27" t="str">
        <f>VLOOKUP(B5192,'大货清单（不定期按GOMS更新）'!A:N,14,FALSE)</f>
        <v>323</v>
      </c>
      <c r="N5192" s="53" t="s">
        <v>1421</v>
      </c>
      <c r="O5192" s="27" t="str">
        <f>IFERROR(VLOOKUP(N5192,'散件迭代（不定期更新）'!C:J,8,FALSE),0)</f>
        <v>A03</v>
      </c>
      <c r="P5192" s="27" t="str">
        <f>IFERROR(VLOOKUP(N5192,'散件（更新）'!B:H,3,FALSE),0)</f>
        <v>206-2016-0001</v>
      </c>
      <c r="Q5192" s="27" t="str">
        <f>VLOOKUP(N5192,'散件（更新）'!B:H,2,FALSE)</f>
        <v>114-20160001</v>
      </c>
      <c r="R5192" s="27" t="str">
        <f>VLOOKUP(N5192,'散件（更新）'!B:H,7,FALSE)</f>
        <v>Carpet brush</v>
      </c>
      <c r="S5192" s="27" t="str">
        <f>VLOOKUP(N5192,'散件（更新）'!B:E,4,FALSE)</f>
        <v>https://tineco-yxzt.oss-accelerate.aliyuncs.com/product/114-20160001.png</v>
      </c>
      <c r="T5192" s="27" t="s">
        <v>8759</v>
      </c>
      <c r="U5192" s="28" t="str">
        <f>VLOOKUP(N5192,'散件（更新）'!B:G,6,FALSE)</f>
        <v>FB1676A(带PTC),黑色按钮黑色滚刷</v>
      </c>
      <c r="V5192" s="28" t="str">
        <f>VLOOKUP(N5192,'散件（更新）'!B:I,8,FALSE)</f>
        <v>6972200195081</v>
      </c>
    </row>
    <row r="5193" spans="1:22">
      <c r="A5193" s="57">
        <v>46169</v>
      </c>
      <c r="B5193" s="53" t="s">
        <v>174</v>
      </c>
      <c r="C5193" s="27" t="str">
        <f>VLOOKUP(B5193,'大货清单（不定期按GOMS更新）'!A:H,8,0)</f>
        <v>107-20160101</v>
      </c>
      <c r="D5193" s="27" t="str">
        <f>VLOOKUP(B5193,'大货清单（不定期按GOMS更新）'!A:C,3,0)</f>
        <v>ZB2016A-01</v>
      </c>
      <c r="E5193" s="27" t="str">
        <f>VLOOKUP(B5193,'大货清单（不定期按GOMS更新）'!A:H,4,0)</f>
        <v>DE,ES,RU,FR,IT,NL,PL,SE,ZA,TR,BE</v>
      </c>
      <c r="F5193" s="27" t="str">
        <f>VLOOKUP(B5193,'大货清单（不定期按GOMS更新）'!A:H,2,0)</f>
        <v>PWRHERO 11 Snap</v>
      </c>
      <c r="G5193" s="28">
        <f>VLOOKUP(B5193,'大货清单（不定期按GOMS更新）'!A:I,9,FALSE)</f>
        <v>6972200193964</v>
      </c>
      <c r="H5193" s="27" t="str">
        <f>VLOOKUP(B5193,'大货清单（不定期按GOMS更新）'!A:H,7,0)</f>
        <v>Black</v>
      </c>
      <c r="I5193" s="27" t="str">
        <f>VLOOKUP(B5193,'大货清单（不定期按GOMS更新）'!A:F,6,FALSE)</f>
        <v>PHASEOUT</v>
      </c>
      <c r="J5193" s="27" t="str">
        <f>VLOOKUP(B5193,'大货清单（不定期按GOMS更新）'!A:K,11,FALSE)</f>
        <v>4.1</v>
      </c>
      <c r="K5193" s="27" t="str">
        <f>VLOOKUP(B5193,'大货清单（不定期按GOMS更新）'!A:N,12,FALSE)</f>
        <v>436</v>
      </c>
      <c r="L5193" s="27" t="str">
        <f>VLOOKUP(B5193,'大货清单（不定期按GOMS更新）'!A:M,13,FALSE)</f>
        <v>196</v>
      </c>
      <c r="M5193" s="27" t="str">
        <f>VLOOKUP(B5193,'大货清单（不定期按GOMS更新）'!A:N,14,FALSE)</f>
        <v>323</v>
      </c>
      <c r="N5193" s="53" t="s">
        <v>1424</v>
      </c>
      <c r="O5193" s="27">
        <f>IFERROR(VLOOKUP(N5193,'散件迭代（不定期更新）'!C:J,8,FALSE),0)</f>
        <v>0</v>
      </c>
      <c r="P5193" s="27" t="str">
        <f>IFERROR(VLOOKUP(N5193,'散件（更新）'!B:H,3,FALSE),0)</f>
        <v>206-2016-0011</v>
      </c>
      <c r="Q5193" s="27" t="str">
        <f>VLOOKUP(N5193,'散件（更新）'!B:H,2,FALSE)</f>
        <v>114-20160011</v>
      </c>
      <c r="R5193" s="27" t="str">
        <f>VLOOKUP(N5193,'散件（更新）'!B:H,7,FALSE)</f>
        <v>Dustbin</v>
      </c>
      <c r="S5193" s="27" t="str">
        <f>VLOOKUP(N5193,'散件（更新）'!B:E,4,FALSE)</f>
        <v>https://tineco-yxzt.oss-accelerate.aliyuncs.com/20231219/9VADB111300_1702948055354.png</v>
      </c>
      <c r="T5193" s="27" t="s">
        <v>8759</v>
      </c>
      <c r="U5193" s="28" t="str">
        <f>VLOOKUP(N5193,'散件（更新）'!B:G,6,FALSE)</f>
        <v>尘桶组件黑色按钮</v>
      </c>
      <c r="V5193" s="28" t="str">
        <f>VLOOKUP(N5193,'散件（更新）'!B:I,8,FALSE)</f>
        <v>6972200195050</v>
      </c>
    </row>
    <row r="5194" spans="1:22">
      <c r="A5194" s="57">
        <v>46169</v>
      </c>
      <c r="B5194" s="53" t="s">
        <v>174</v>
      </c>
      <c r="C5194" s="27" t="str">
        <f>VLOOKUP(B5194,'大货清单（不定期按GOMS更新）'!A:H,8,0)</f>
        <v>107-20160101</v>
      </c>
      <c r="D5194" s="27" t="str">
        <f>VLOOKUP(B5194,'大货清单（不定期按GOMS更新）'!A:C,3,0)</f>
        <v>ZB2016A-01</v>
      </c>
      <c r="E5194" s="27" t="str">
        <f>VLOOKUP(B5194,'大货清单（不定期按GOMS更新）'!A:H,4,0)</f>
        <v>DE,ES,RU,FR,IT,NL,PL,SE,ZA,TR,BE</v>
      </c>
      <c r="F5194" s="27" t="str">
        <f>VLOOKUP(B5194,'大货清单（不定期按GOMS更新）'!A:H,2,0)</f>
        <v>PWRHERO 11 Snap</v>
      </c>
      <c r="G5194" s="28">
        <f>VLOOKUP(B5194,'大货清单（不定期按GOMS更新）'!A:I,9,FALSE)</f>
        <v>6972200193964</v>
      </c>
      <c r="H5194" s="27" t="str">
        <f>VLOOKUP(B5194,'大货清单（不定期按GOMS更新）'!A:H,7,0)</f>
        <v>Black</v>
      </c>
      <c r="I5194" s="27" t="str">
        <f>VLOOKUP(B5194,'大货清单（不定期按GOMS更新）'!A:F,6,FALSE)</f>
        <v>PHASEOUT</v>
      </c>
      <c r="J5194" s="27" t="str">
        <f>VLOOKUP(B5194,'大货清单（不定期按GOMS更新）'!A:K,11,FALSE)</f>
        <v>4.1</v>
      </c>
      <c r="K5194" s="27" t="str">
        <f>VLOOKUP(B5194,'大货清单（不定期按GOMS更新）'!A:N,12,FALSE)</f>
        <v>436</v>
      </c>
      <c r="L5194" s="27" t="str">
        <f>VLOOKUP(B5194,'大货清单（不定期按GOMS更新）'!A:M,13,FALSE)</f>
        <v>196</v>
      </c>
      <c r="M5194" s="27" t="str">
        <f>VLOOKUP(B5194,'大货清单（不定期按GOMS更新）'!A:N,14,FALSE)</f>
        <v>323</v>
      </c>
      <c r="N5194" s="53" t="s">
        <v>1431</v>
      </c>
      <c r="O5194" s="27" t="str">
        <f>IFERROR(VLOOKUP(N5194,'散件迭代（不定期更新）'!C:J,8,FALSE),0)</f>
        <v>A47</v>
      </c>
      <c r="P5194" s="27" t="str">
        <f>IFERROR(VLOOKUP(N5194,'散件（更新）'!B:H,3,FALSE),0)</f>
        <v>206-2016-0004</v>
      </c>
      <c r="Q5194" s="27" t="str">
        <f>VLOOKUP(N5194,'散件（更新）'!B:H,2,FALSE)</f>
        <v>114-20160004</v>
      </c>
      <c r="R5194" s="27" t="str">
        <f>VLOOKUP(N5194,'散件（更新）'!B:H,7,FALSE)</f>
        <v>Filter holder</v>
      </c>
      <c r="S5194" s="27" t="str">
        <f>VLOOKUP(N5194,'散件（更新）'!B:E,4,FALSE)</f>
        <v>https://tineco-yxzt.oss-accelerate.aliyuncs.com/20231219/9VAFD111100_1702948055750.png</v>
      </c>
      <c r="T5194" s="27" t="s">
        <v>8759</v>
      </c>
      <c r="U5194" s="28" t="str">
        <f>VLOOKUP(N5194,'散件（更新）'!B:G,6,FALSE)</f>
        <v>网孔过滤器灰色</v>
      </c>
      <c r="V5194" s="28" t="str">
        <f>VLOOKUP(N5194,'散件（更新）'!B:I,8,FALSE)</f>
        <v>6972200195012</v>
      </c>
    </row>
    <row r="5195" spans="1:22">
      <c r="A5195" s="57">
        <v>46169</v>
      </c>
      <c r="B5195" s="53" t="s">
        <v>174</v>
      </c>
      <c r="C5195" s="27" t="str">
        <f>VLOOKUP(B5195,'大货清单（不定期按GOMS更新）'!A:H,8,0)</f>
        <v>107-20160101</v>
      </c>
      <c r="D5195" s="27" t="str">
        <f>VLOOKUP(B5195,'大货清单（不定期按GOMS更新）'!A:C,3,0)</f>
        <v>ZB2016A-01</v>
      </c>
      <c r="E5195" s="27" t="str">
        <f>VLOOKUP(B5195,'大货清单（不定期按GOMS更新）'!A:H,4,0)</f>
        <v>DE,ES,RU,FR,IT,NL,PL,SE,ZA,TR,BE</v>
      </c>
      <c r="F5195" s="27" t="str">
        <f>VLOOKUP(B5195,'大货清单（不定期按GOMS更新）'!A:H,2,0)</f>
        <v>PWRHERO 11 Snap</v>
      </c>
      <c r="G5195" s="28">
        <f>VLOOKUP(B5195,'大货清单（不定期按GOMS更新）'!A:I,9,FALSE)</f>
        <v>6972200193964</v>
      </c>
      <c r="H5195" s="27" t="str">
        <f>VLOOKUP(B5195,'大货清单（不定期按GOMS更新）'!A:H,7,0)</f>
        <v>Black</v>
      </c>
      <c r="I5195" s="27" t="str">
        <f>VLOOKUP(B5195,'大货清单（不定期按GOMS更新）'!A:F,6,FALSE)</f>
        <v>PHASEOUT</v>
      </c>
      <c r="J5195" s="27" t="str">
        <f>VLOOKUP(B5195,'大货清单（不定期按GOMS更新）'!A:K,11,FALSE)</f>
        <v>4.1</v>
      </c>
      <c r="K5195" s="27" t="str">
        <f>VLOOKUP(B5195,'大货清单（不定期按GOMS更新）'!A:N,12,FALSE)</f>
        <v>436</v>
      </c>
      <c r="L5195" s="27" t="str">
        <f>VLOOKUP(B5195,'大货清单（不定期按GOMS更新）'!A:M,13,FALSE)</f>
        <v>196</v>
      </c>
      <c r="M5195" s="27" t="str">
        <f>VLOOKUP(B5195,'大货清单（不定期按GOMS更新）'!A:N,14,FALSE)</f>
        <v>323</v>
      </c>
      <c r="N5195" s="53" t="s">
        <v>1228</v>
      </c>
      <c r="O5195" s="27">
        <f>IFERROR(VLOOKUP(N5195,'散件迭代（不定期更新）'!C:J,8,FALSE),0)</f>
        <v>0</v>
      </c>
      <c r="P5195" s="27" t="str">
        <f>IFERROR(VLOOKUP(N5195,'散件（更新）'!B:H,3,FALSE),0)</f>
        <v>206-1756-0204</v>
      </c>
      <c r="Q5195" s="27" t="str">
        <f>VLOOKUP(N5195,'散件（更新）'!B:H,2,FALSE)</f>
        <v>114-17560204</v>
      </c>
      <c r="R5195" s="27" t="str">
        <f>VLOOKUP(N5195,'散件（更新）'!B:H,7,FALSE)</f>
        <v>FILTER</v>
      </c>
      <c r="S5195" s="27" t="str">
        <f>VLOOKUP(N5195,'散件（更新）'!B:E,4,FALSE)</f>
        <v>https://tineco-yxzt.oss-accelerate.aliyuncs.com/product/114-17560204.jpg</v>
      </c>
      <c r="T5195" s="27" t="s">
        <v>8759</v>
      </c>
      <c r="U5195" s="28" t="str">
        <f>VLOOKUP(N5195,'散件（更新）'!B:G,6,FALSE)</f>
        <v>ZB1756 进风滤棉组件</v>
      </c>
      <c r="V5195" s="28" t="str">
        <f>VLOOKUP(N5195,'散件（更新）'!B:I,8,FALSE)</f>
        <v>6972200191182</v>
      </c>
    </row>
    <row r="5196" spans="1:22">
      <c r="A5196" s="57">
        <v>46169</v>
      </c>
      <c r="B5196" s="53" t="s">
        <v>174</v>
      </c>
      <c r="C5196" s="27" t="str">
        <f>VLOOKUP(B5196,'大货清单（不定期按GOMS更新）'!A:H,8,0)</f>
        <v>107-20160101</v>
      </c>
      <c r="D5196" s="27" t="str">
        <f>VLOOKUP(B5196,'大货清单（不定期按GOMS更新）'!A:C,3,0)</f>
        <v>ZB2016A-01</v>
      </c>
      <c r="E5196" s="27" t="str">
        <f>VLOOKUP(B5196,'大货清单（不定期按GOMS更新）'!A:H,4,0)</f>
        <v>DE,ES,RU,FR,IT,NL,PL,SE,ZA,TR,BE</v>
      </c>
      <c r="F5196" s="27" t="str">
        <f>VLOOKUP(B5196,'大货清单（不定期按GOMS更新）'!A:H,2,0)</f>
        <v>PWRHERO 11 Snap</v>
      </c>
      <c r="G5196" s="28">
        <f>VLOOKUP(B5196,'大货清单（不定期按GOMS更新）'!A:I,9,FALSE)</f>
        <v>6972200193964</v>
      </c>
      <c r="H5196" s="27" t="str">
        <f>VLOOKUP(B5196,'大货清单（不定期按GOMS更新）'!A:H,7,0)</f>
        <v>Black</v>
      </c>
      <c r="I5196" s="27" t="str">
        <f>VLOOKUP(B5196,'大货清单（不定期按GOMS更新）'!A:F,6,FALSE)</f>
        <v>PHASEOUT</v>
      </c>
      <c r="J5196" s="27" t="str">
        <f>VLOOKUP(B5196,'大货清单（不定期按GOMS更新）'!A:K,11,FALSE)</f>
        <v>4.1</v>
      </c>
      <c r="K5196" s="27" t="str">
        <f>VLOOKUP(B5196,'大货清单（不定期按GOMS更新）'!A:N,12,FALSE)</f>
        <v>436</v>
      </c>
      <c r="L5196" s="27" t="str">
        <f>VLOOKUP(B5196,'大货清单（不定期按GOMS更新）'!A:M,13,FALSE)</f>
        <v>196</v>
      </c>
      <c r="M5196" s="27" t="str">
        <f>VLOOKUP(B5196,'大货清单（不定期按GOMS更新）'!A:N,14,FALSE)</f>
        <v>323</v>
      </c>
      <c r="N5196" s="53" t="s">
        <v>1420</v>
      </c>
      <c r="O5196" s="27">
        <f>IFERROR(VLOOKUP(N5196,'散件迭代（不定期更新）'!C:J,8,FALSE),0)</f>
        <v>0</v>
      </c>
      <c r="P5196" s="27" t="str">
        <f>IFERROR(VLOOKUP(N5196,'散件（更新）'!B:H,3,FALSE),0)</f>
        <v>206-2016-0010</v>
      </c>
      <c r="Q5196" s="27" t="str">
        <f>VLOOKUP(N5196,'散件（更新）'!B:H,2,FALSE)</f>
        <v>114-20160010</v>
      </c>
      <c r="R5196" s="27" t="str">
        <f>VLOOKUP(N5196,'散件（更新）'!B:H,7,FALSE)</f>
        <v>Main body</v>
      </c>
      <c r="S5196" s="27" t="str">
        <f>VLOOKUP(N5196,'散件（更新）'!B:E,4,FALSE)</f>
        <v>https://tineco-yxzt.oss-accelerate.aliyuncs.com/20231219/9VAMB111500_1702948057266.png</v>
      </c>
      <c r="T5196" s="27" t="s">
        <v>8759</v>
      </c>
      <c r="U5196" s="28" t="str">
        <f>VLOOKUP(N5196,'散件（更新）'!B:G,6,FALSE)</f>
        <v>主机组件黑白</v>
      </c>
      <c r="V5196" s="28" t="str">
        <f>VLOOKUP(N5196,'散件（更新）'!B:I,8,FALSE)</f>
        <v>6972200195043</v>
      </c>
    </row>
    <row r="5197" spans="1:22">
      <c r="A5197" s="57">
        <v>46169</v>
      </c>
      <c r="B5197" s="53" t="s">
        <v>174</v>
      </c>
      <c r="C5197" s="27" t="str">
        <f>VLOOKUP(B5197,'大货清单（不定期按GOMS更新）'!A:H,8,0)</f>
        <v>107-20160101</v>
      </c>
      <c r="D5197" s="27" t="str">
        <f>VLOOKUP(B5197,'大货清单（不定期按GOMS更新）'!A:C,3,0)</f>
        <v>ZB2016A-01</v>
      </c>
      <c r="E5197" s="27" t="str">
        <f>VLOOKUP(B5197,'大货清单（不定期按GOMS更新）'!A:H,4,0)</f>
        <v>DE,ES,RU,FR,IT,NL,PL,SE,ZA,TR,BE</v>
      </c>
      <c r="F5197" s="27" t="str">
        <f>VLOOKUP(B5197,'大货清单（不定期按GOMS更新）'!A:H,2,0)</f>
        <v>PWRHERO 11 Snap</v>
      </c>
      <c r="G5197" s="28">
        <f>VLOOKUP(B5197,'大货清单（不定期按GOMS更新）'!A:I,9,FALSE)</f>
        <v>6972200193964</v>
      </c>
      <c r="H5197" s="27" t="str">
        <f>VLOOKUP(B5197,'大货清单（不定期按GOMS更新）'!A:H,7,0)</f>
        <v>Black</v>
      </c>
      <c r="I5197" s="27" t="str">
        <f>VLOOKUP(B5197,'大货清单（不定期按GOMS更新）'!A:F,6,FALSE)</f>
        <v>PHASEOUT</v>
      </c>
      <c r="J5197" s="27" t="str">
        <f>VLOOKUP(B5197,'大货清单（不定期按GOMS更新）'!A:K,11,FALSE)</f>
        <v>4.1</v>
      </c>
      <c r="K5197" s="27" t="str">
        <f>VLOOKUP(B5197,'大货清单（不定期按GOMS更新）'!A:N,12,FALSE)</f>
        <v>436</v>
      </c>
      <c r="L5197" s="27" t="str">
        <f>VLOOKUP(B5197,'大货清单（不定期按GOMS更新）'!A:M,13,FALSE)</f>
        <v>196</v>
      </c>
      <c r="M5197" s="27" t="str">
        <f>VLOOKUP(B5197,'大货清单（不定期按GOMS更新）'!A:N,14,FALSE)</f>
        <v>323</v>
      </c>
      <c r="N5197" s="53" t="s">
        <v>1426</v>
      </c>
      <c r="O5197" s="27" t="str">
        <f>IFERROR(VLOOKUP(N5197,'散件迭代（不定期更新）'!C:J,8,FALSE),0)</f>
        <v>A25</v>
      </c>
      <c r="P5197" s="27" t="str">
        <f>IFERROR(VLOOKUP(N5197,'散件（更新）'!B:H,3,FALSE),0)</f>
        <v>206-2016-0101</v>
      </c>
      <c r="Q5197" s="27" t="str">
        <f>VLOOKUP(N5197,'散件（更新）'!B:H,2,FALSE)</f>
        <v>114-20160101</v>
      </c>
      <c r="R5197" s="27" t="str">
        <f>VLOOKUP(N5197,'散件（更新）'!B:H,7,FALSE)</f>
        <v>Adapter</v>
      </c>
      <c r="S5197" s="27" t="str">
        <f>VLOOKUP(N5197,'散件（更新）'!B:E,4,FALSE)</f>
        <v>https://tineco-yxzt.oss-accelerate.aliyuncs.com/product/114-20160101.png</v>
      </c>
      <c r="T5197" s="27" t="s">
        <v>8759</v>
      </c>
      <c r="U5197" s="28" t="str">
        <f>VLOOKUP(N5197,'散件（更新）'!B:G,6,FALSE)</f>
        <v>适配器EU</v>
      </c>
      <c r="V5197" s="28" t="str">
        <f>VLOOKUP(N5197,'散件（更新）'!B:I,8,FALSE)</f>
        <v>6972200195654</v>
      </c>
    </row>
    <row r="5198" spans="1:22">
      <c r="A5198" s="57">
        <v>46169</v>
      </c>
      <c r="B5198" s="53" t="s">
        <v>174</v>
      </c>
      <c r="C5198" s="27" t="str">
        <f>VLOOKUP(B5198,'大货清单（不定期按GOMS更新）'!A:H,8,0)</f>
        <v>107-20160101</v>
      </c>
      <c r="D5198" s="27" t="str">
        <f>VLOOKUP(B5198,'大货清单（不定期按GOMS更新）'!A:C,3,0)</f>
        <v>ZB2016A-01</v>
      </c>
      <c r="E5198" s="27" t="str">
        <f>VLOOKUP(B5198,'大货清单（不定期按GOMS更新）'!A:H,4,0)</f>
        <v>DE,ES,RU,FR,IT,NL,PL,SE,ZA,TR,BE</v>
      </c>
      <c r="F5198" s="27" t="str">
        <f>VLOOKUP(B5198,'大货清单（不定期按GOMS更新）'!A:H,2,0)</f>
        <v>PWRHERO 11 Snap</v>
      </c>
      <c r="G5198" s="28">
        <f>VLOOKUP(B5198,'大货清单（不定期按GOMS更新）'!A:I,9,FALSE)</f>
        <v>6972200193964</v>
      </c>
      <c r="H5198" s="27" t="str">
        <f>VLOOKUP(B5198,'大货清单（不定期按GOMS更新）'!A:H,7,0)</f>
        <v>Black</v>
      </c>
      <c r="I5198" s="27" t="str">
        <f>VLOOKUP(B5198,'大货清单（不定期按GOMS更新）'!A:F,6,FALSE)</f>
        <v>PHASEOUT</v>
      </c>
      <c r="J5198" s="27" t="str">
        <f>VLOOKUP(B5198,'大货清单（不定期按GOMS更新）'!A:K,11,FALSE)</f>
        <v>4.1</v>
      </c>
      <c r="K5198" s="27" t="str">
        <f>VLOOKUP(B5198,'大货清单（不定期按GOMS更新）'!A:N,12,FALSE)</f>
        <v>436</v>
      </c>
      <c r="L5198" s="27" t="str">
        <f>VLOOKUP(B5198,'大货清单（不定期按GOMS更新）'!A:M,13,FALSE)</f>
        <v>196</v>
      </c>
      <c r="M5198" s="27" t="str">
        <f>VLOOKUP(B5198,'大货清单（不定期按GOMS更新）'!A:N,14,FALSE)</f>
        <v>323</v>
      </c>
      <c r="N5198" s="53" t="s">
        <v>1423</v>
      </c>
      <c r="O5198" s="27">
        <f>IFERROR(VLOOKUP(N5198,'散件迭代（不定期更新）'!C:J,8,FALSE),0)</f>
        <v>0</v>
      </c>
      <c r="P5198" s="27" t="str">
        <f>IFERROR(VLOOKUP(N5198,'散件（更新）'!B:H,3,FALSE),0)</f>
        <v>206-2016-0012</v>
      </c>
      <c r="Q5198" s="27" t="str">
        <f>VLOOKUP(N5198,'散件（更新）'!B:H,2,FALSE)</f>
        <v>114-20160012</v>
      </c>
      <c r="R5198" s="27" t="str">
        <f>VLOOKUP(N5198,'散件（更新）'!B:H,7,FALSE)</f>
        <v>Battery</v>
      </c>
      <c r="S5198" s="27" t="str">
        <f>VLOOKUP(N5198,'散件（更新）'!B:E,4,FALSE)</f>
        <v>https://tineco-yxzt.oss-accelerate.aliyuncs.com/20231219/9VAPT111400_1702948059262.png</v>
      </c>
      <c r="T5198" s="27" t="s">
        <v>8759</v>
      </c>
      <c r="U5198" s="28" t="str">
        <f>VLOOKUP(N5198,'散件（更新）'!B:G,6,FALSE)</f>
        <v>电池黑白2500mAH</v>
      </c>
      <c r="V5198" s="28" t="str">
        <f>VLOOKUP(N5198,'散件（更新）'!B:I,8,FALSE)</f>
        <v>6972200195067</v>
      </c>
    </row>
    <row r="5199" spans="1:22">
      <c r="A5199" s="57">
        <v>46169</v>
      </c>
      <c r="B5199" s="53" t="s">
        <v>174</v>
      </c>
      <c r="C5199" s="27" t="str">
        <f>VLOOKUP(B5199,'大货清单（不定期按GOMS更新）'!A:H,8,0)</f>
        <v>107-20160101</v>
      </c>
      <c r="D5199" s="27" t="str">
        <f>VLOOKUP(B5199,'大货清单（不定期按GOMS更新）'!A:C,3,0)</f>
        <v>ZB2016A-01</v>
      </c>
      <c r="E5199" s="27" t="str">
        <f>VLOOKUP(B5199,'大货清单（不定期按GOMS更新）'!A:H,4,0)</f>
        <v>DE,ES,RU,FR,IT,NL,PL,SE,ZA,TR,BE</v>
      </c>
      <c r="F5199" s="27" t="str">
        <f>VLOOKUP(B5199,'大货清单（不定期按GOMS更新）'!A:H,2,0)</f>
        <v>PWRHERO 11 Snap</v>
      </c>
      <c r="G5199" s="28">
        <f>VLOOKUP(B5199,'大货清单（不定期按GOMS更新）'!A:I,9,FALSE)</f>
        <v>6972200193964</v>
      </c>
      <c r="H5199" s="27" t="str">
        <f>VLOOKUP(B5199,'大货清单（不定期按GOMS更新）'!A:H,7,0)</f>
        <v>Black</v>
      </c>
      <c r="I5199" s="27" t="str">
        <f>VLOOKUP(B5199,'大货清单（不定期按GOMS更新）'!A:F,6,FALSE)</f>
        <v>PHASEOUT</v>
      </c>
      <c r="J5199" s="27" t="str">
        <f>VLOOKUP(B5199,'大货清单（不定期按GOMS更新）'!A:K,11,FALSE)</f>
        <v>4.1</v>
      </c>
      <c r="K5199" s="27" t="str">
        <f>VLOOKUP(B5199,'大货清单（不定期按GOMS更新）'!A:N,12,FALSE)</f>
        <v>436</v>
      </c>
      <c r="L5199" s="27" t="str">
        <f>VLOOKUP(B5199,'大货清单（不定期按GOMS更新）'!A:M,13,FALSE)</f>
        <v>196</v>
      </c>
      <c r="M5199" s="27" t="str">
        <f>VLOOKUP(B5199,'大货清单（不定期按GOMS更新）'!A:N,14,FALSE)</f>
        <v>323</v>
      </c>
      <c r="N5199" s="53" t="s">
        <v>1428</v>
      </c>
      <c r="O5199" s="27">
        <f>IFERROR(VLOOKUP(N5199,'散件迭代（不定期更新）'!C:J,8,FALSE),0)</f>
        <v>0</v>
      </c>
      <c r="P5199" s="27" t="str">
        <f>IFERROR(VLOOKUP(N5199,'散件（更新）'!B:H,3,FALSE),0)</f>
        <v>206-2016-0008</v>
      </c>
      <c r="Q5199" s="27" t="str">
        <f>VLOOKUP(N5199,'散件（更新）'!B:H,2,FALSE)</f>
        <v>114-20160008</v>
      </c>
      <c r="R5199" s="27" t="str">
        <f>VLOOKUP(N5199,'散件（更新）'!B:H,7,FALSE)</f>
        <v>Wall-mounted Dock</v>
      </c>
      <c r="S5199" s="27" t="str">
        <f>VLOOKUP(N5199,'散件（更新）'!B:E,4,FALSE)</f>
        <v>https://tineco-yxzt.oss-accelerate.aliyuncs.com/product/114-20160008.png</v>
      </c>
      <c r="T5199" s="27" t="s">
        <v>8759</v>
      </c>
      <c r="U5199" s="28" t="str">
        <f>VLOOKUP(N5199,'散件（更新）'!B:G,6,FALSE)</f>
        <v>墙挂带安装螺丝</v>
      </c>
      <c r="V5199" s="28" t="str">
        <f>VLOOKUP(N5199,'散件（更新）'!B:I,8,FALSE)</f>
        <v>6972200195036</v>
      </c>
    </row>
    <row r="5200" spans="1:22">
      <c r="A5200" s="57">
        <v>46169</v>
      </c>
      <c r="B5200" s="53" t="s">
        <v>174</v>
      </c>
      <c r="C5200" s="27" t="str">
        <f>VLOOKUP(B5200,'大货清单（不定期按GOMS更新）'!A:H,8,0)</f>
        <v>107-20160101</v>
      </c>
      <c r="D5200" s="27" t="str">
        <f>VLOOKUP(B5200,'大货清单（不定期按GOMS更新）'!A:C,3,0)</f>
        <v>ZB2016A-01</v>
      </c>
      <c r="E5200" s="27" t="str">
        <f>VLOOKUP(B5200,'大货清单（不定期按GOMS更新）'!A:H,4,0)</f>
        <v>DE,ES,RU,FR,IT,NL,PL,SE,ZA,TR,BE</v>
      </c>
      <c r="F5200" s="27" t="str">
        <f>VLOOKUP(B5200,'大货清单（不定期按GOMS更新）'!A:H,2,0)</f>
        <v>PWRHERO 11 Snap</v>
      </c>
      <c r="G5200" s="28">
        <f>VLOOKUP(B5200,'大货清单（不定期按GOMS更新）'!A:I,9,FALSE)</f>
        <v>6972200193964</v>
      </c>
      <c r="H5200" s="27" t="str">
        <f>VLOOKUP(B5200,'大货清单（不定期按GOMS更新）'!A:H,7,0)</f>
        <v>Black</v>
      </c>
      <c r="I5200" s="27" t="str">
        <f>VLOOKUP(B5200,'大货清单（不定期按GOMS更新）'!A:F,6,FALSE)</f>
        <v>PHASEOUT</v>
      </c>
      <c r="J5200" s="27" t="str">
        <f>VLOOKUP(B5200,'大货清单（不定期按GOMS更新）'!A:K,11,FALSE)</f>
        <v>4.1</v>
      </c>
      <c r="K5200" s="27" t="str">
        <f>VLOOKUP(B5200,'大货清单（不定期按GOMS更新）'!A:N,12,FALSE)</f>
        <v>436</v>
      </c>
      <c r="L5200" s="27" t="str">
        <f>VLOOKUP(B5200,'大货清单（不定期按GOMS更新）'!A:M,13,FALSE)</f>
        <v>196</v>
      </c>
      <c r="M5200" s="27" t="str">
        <f>VLOOKUP(B5200,'大货清单（不定期按GOMS更新）'!A:N,14,FALSE)</f>
        <v>323</v>
      </c>
      <c r="N5200" s="53" t="s">
        <v>1297</v>
      </c>
      <c r="O5200" s="27">
        <f>IFERROR(VLOOKUP(N5200,'散件迭代（不定期更新）'!C:J,8,FALSE),0)</f>
        <v>0</v>
      </c>
      <c r="P5200" s="27" t="str">
        <f>IFERROR(VLOOKUP(N5200,'散件（更新）'!B:H,3,FALSE),0)</f>
        <v>206-1769-0704</v>
      </c>
      <c r="Q5200" s="27" t="str">
        <f>VLOOKUP(N5200,'散件（更新）'!B:H,2,FALSE)</f>
        <v>114-17690704</v>
      </c>
      <c r="R5200" s="27" t="str">
        <f>VLOOKUP(N5200,'散件（更新）'!B:H,7,FALSE)</f>
        <v>Repair button</v>
      </c>
      <c r="S5200" s="27" t="str">
        <f>VLOOKUP(N5200,'散件（更新）'!B:E,4,FALSE)</f>
        <v>https://tineco-yxzt.oss-accelerate.aliyuncs.com/20231219/9VARB111200_1702948060007.png</v>
      </c>
      <c r="T5200" s="27" t="s">
        <v>8759</v>
      </c>
      <c r="U5200" s="28" t="str">
        <f>VLOOKUP(N5200,'散件（更新）'!B:G,6,FALSE)</f>
        <v>接头释放钮+弹簧+滤芯</v>
      </c>
      <c r="V5200" s="28" t="str">
        <f>VLOOKUP(N5200,'散件（更新）'!B:I,8,FALSE)</f>
        <v>6972200195623</v>
      </c>
    </row>
    <row r="5201" spans="1:22">
      <c r="A5201" s="57">
        <v>46169</v>
      </c>
      <c r="B5201" s="53" t="s">
        <v>174</v>
      </c>
      <c r="C5201" s="27" t="str">
        <f>VLOOKUP(B5201,'大货清单（不定期按GOMS更新）'!A:H,8,0)</f>
        <v>107-20160101</v>
      </c>
      <c r="D5201" s="27" t="str">
        <f>VLOOKUP(B5201,'大货清单（不定期按GOMS更新）'!A:C,3,0)</f>
        <v>ZB2016A-01</v>
      </c>
      <c r="E5201" s="27" t="str">
        <f>VLOOKUP(B5201,'大货清单（不定期按GOMS更新）'!A:H,4,0)</f>
        <v>DE,ES,RU,FR,IT,NL,PL,SE,ZA,TR,BE</v>
      </c>
      <c r="F5201" s="27" t="str">
        <f>VLOOKUP(B5201,'大货清单（不定期按GOMS更新）'!A:H,2,0)</f>
        <v>PWRHERO 11 Snap</v>
      </c>
      <c r="G5201" s="28">
        <f>VLOOKUP(B5201,'大货清单（不定期按GOMS更新）'!A:I,9,FALSE)</f>
        <v>6972200193964</v>
      </c>
      <c r="H5201" s="27" t="str">
        <f>VLOOKUP(B5201,'大货清单（不定期按GOMS更新）'!A:H,7,0)</f>
        <v>Black</v>
      </c>
      <c r="I5201" s="27" t="str">
        <f>VLOOKUP(B5201,'大货清单（不定期按GOMS更新）'!A:F,6,FALSE)</f>
        <v>PHASEOUT</v>
      </c>
      <c r="J5201" s="27" t="str">
        <f>VLOOKUP(B5201,'大货清单（不定期按GOMS更新）'!A:K,11,FALSE)</f>
        <v>4.1</v>
      </c>
      <c r="K5201" s="27" t="str">
        <f>VLOOKUP(B5201,'大货清单（不定期按GOMS更新）'!A:N,12,FALSE)</f>
        <v>436</v>
      </c>
      <c r="L5201" s="27" t="str">
        <f>VLOOKUP(B5201,'大货清单（不定期按GOMS更新）'!A:M,13,FALSE)</f>
        <v>196</v>
      </c>
      <c r="M5201" s="27" t="str">
        <f>VLOOKUP(B5201,'大货清单（不定期按GOMS更新）'!A:N,14,FALSE)</f>
        <v>323</v>
      </c>
      <c r="N5201" s="53" t="s">
        <v>1307</v>
      </c>
      <c r="O5201" s="27" t="str">
        <f>IFERROR(VLOOKUP(N5201,'散件迭代（不定期更新）'!C:J,8,FALSE),0)</f>
        <v>A42</v>
      </c>
      <c r="P5201" s="27" t="str">
        <f>IFERROR(VLOOKUP(N5201,'散件（更新）'!B:H,3,FALSE),0)</f>
        <v>206-1769-0205</v>
      </c>
      <c r="Q5201" s="27" t="str">
        <f>VLOOKUP(N5201,'散件（更新）'!B:H,2,FALSE)</f>
        <v>114-17690205</v>
      </c>
      <c r="R5201" s="27" t="str">
        <f>VLOOKUP(N5201,'散件（更新）'!B:H,7,FALSE)</f>
        <v>Crevice Tool</v>
      </c>
      <c r="S5201" s="27" t="str">
        <f>VLOOKUP(N5201,'散件（更新）'!B:E,4,FALSE)</f>
        <v>https://tineco-yxzt.oss-accelerate.aliyuncs.com/product/114-17690205.png</v>
      </c>
      <c r="T5201" s="27" t="s">
        <v>8759</v>
      </c>
      <c r="U5201" s="28" t="str">
        <f>VLOOKUP(N5201,'散件（更新）'!B:G,6,FALSE)</f>
        <v>ZB1769B-04 扁吸</v>
      </c>
      <c r="V5201" s="28" t="str">
        <f>VLOOKUP(N5201,'散件（更新）'!B:I,8,FALSE)</f>
        <v>6972200191267</v>
      </c>
    </row>
    <row r="5202" spans="1:22">
      <c r="A5202" s="57">
        <v>46169</v>
      </c>
      <c r="B5202" s="53" t="s">
        <v>174</v>
      </c>
      <c r="C5202" s="27" t="str">
        <f>VLOOKUP(B5202,'大货清单（不定期按GOMS更新）'!A:H,8,0)</f>
        <v>107-20160101</v>
      </c>
      <c r="D5202" s="27" t="str">
        <f>VLOOKUP(B5202,'大货清单（不定期按GOMS更新）'!A:C,3,0)</f>
        <v>ZB2016A-01</v>
      </c>
      <c r="E5202" s="27" t="str">
        <f>VLOOKUP(B5202,'大货清单（不定期按GOMS更新）'!A:H,4,0)</f>
        <v>DE,ES,RU,FR,IT,NL,PL,SE,ZA,TR,BE</v>
      </c>
      <c r="F5202" s="27" t="str">
        <f>VLOOKUP(B5202,'大货清单（不定期按GOMS更新）'!A:H,2,0)</f>
        <v>PWRHERO 11 Snap</v>
      </c>
      <c r="G5202" s="28">
        <f>VLOOKUP(B5202,'大货清单（不定期按GOMS更新）'!A:I,9,FALSE)</f>
        <v>6972200193964</v>
      </c>
      <c r="H5202" s="27" t="str">
        <f>VLOOKUP(B5202,'大货清单（不定期按GOMS更新）'!A:H,7,0)</f>
        <v>Black</v>
      </c>
      <c r="I5202" s="27" t="str">
        <f>VLOOKUP(B5202,'大货清单（不定期按GOMS更新）'!A:F,6,FALSE)</f>
        <v>PHASEOUT</v>
      </c>
      <c r="J5202" s="27" t="str">
        <f>VLOOKUP(B5202,'大货清单（不定期按GOMS更新）'!A:K,11,FALSE)</f>
        <v>4.1</v>
      </c>
      <c r="K5202" s="27" t="str">
        <f>VLOOKUP(B5202,'大货清单（不定期按GOMS更新）'!A:N,12,FALSE)</f>
        <v>436</v>
      </c>
      <c r="L5202" s="27" t="str">
        <f>VLOOKUP(B5202,'大货清单（不定期按GOMS更新）'!A:M,13,FALSE)</f>
        <v>196</v>
      </c>
      <c r="M5202" s="27" t="str">
        <f>VLOOKUP(B5202,'大货清单（不定期按GOMS更新）'!A:N,14,FALSE)</f>
        <v>323</v>
      </c>
      <c r="N5202" s="53" t="s">
        <v>1425</v>
      </c>
      <c r="O5202" s="27">
        <f>IFERROR(VLOOKUP(N5202,'散件迭代（不定期更新）'!C:J,8,FALSE),0)</f>
        <v>0</v>
      </c>
      <c r="P5202" s="27" t="str">
        <f>IFERROR(VLOOKUP(N5202,'散件（更新）'!B:H,3,FALSE),0)</f>
        <v>206-2016-0013</v>
      </c>
      <c r="Q5202" s="27" t="str">
        <f>VLOOKUP(N5202,'散件（更新）'!B:H,2,FALSE)</f>
        <v>114-20160013</v>
      </c>
      <c r="R5202" s="27" t="str">
        <f>VLOOKUP(N5202,'散件（更新）'!B:H,7,FALSE)</f>
        <v>Tube Assembly</v>
      </c>
      <c r="S5202" s="27" t="str">
        <f>VLOOKUP(N5202,'散件（更新）'!B:E,4,FALSE)</f>
        <v>https://tineco-yxzt.oss-accelerate.aliyuncs.com/product/114-20160013.png</v>
      </c>
      <c r="T5202" s="27" t="s">
        <v>8759</v>
      </c>
      <c r="U5202" s="28" t="str">
        <f>VLOOKUP(N5202,'散件（更新）'!B:G,6,FALSE)</f>
        <v>加长管黑色短款</v>
      </c>
      <c r="V5202" s="28" t="str">
        <f>VLOOKUP(N5202,'散件（更新）'!B:I,8,FALSE)</f>
        <v>6972200195074</v>
      </c>
    </row>
    <row r="5203" spans="1:22">
      <c r="A5203" s="57">
        <v>46169</v>
      </c>
      <c r="B5203" s="53" t="s">
        <v>174</v>
      </c>
      <c r="C5203" s="27" t="str">
        <f>VLOOKUP(B5203,'大货清单（不定期按GOMS更新）'!A:H,8,0)</f>
        <v>107-20160101</v>
      </c>
      <c r="D5203" s="27" t="str">
        <f>VLOOKUP(B5203,'大货清单（不定期按GOMS更新）'!A:C,3,0)</f>
        <v>ZB2016A-01</v>
      </c>
      <c r="E5203" s="27" t="str">
        <f>VLOOKUP(B5203,'大货清单（不定期按GOMS更新）'!A:H,4,0)</f>
        <v>DE,ES,RU,FR,IT,NL,PL,SE,ZA,TR,BE</v>
      </c>
      <c r="F5203" s="27" t="str">
        <f>VLOOKUP(B5203,'大货清单（不定期按GOMS更新）'!A:H,2,0)</f>
        <v>PWRHERO 11 Snap</v>
      </c>
      <c r="G5203" s="28">
        <f>VLOOKUP(B5203,'大货清单（不定期按GOMS更新）'!A:I,9,FALSE)</f>
        <v>6972200193964</v>
      </c>
      <c r="H5203" s="27" t="str">
        <f>VLOOKUP(B5203,'大货清单（不定期按GOMS更新）'!A:H,7,0)</f>
        <v>Black</v>
      </c>
      <c r="I5203" s="27" t="str">
        <f>VLOOKUP(B5203,'大货清单（不定期按GOMS更新）'!A:F,6,FALSE)</f>
        <v>PHASEOUT</v>
      </c>
      <c r="J5203" s="27" t="str">
        <f>VLOOKUP(B5203,'大货清单（不定期按GOMS更新）'!A:K,11,FALSE)</f>
        <v>4.1</v>
      </c>
      <c r="K5203" s="27" t="str">
        <f>VLOOKUP(B5203,'大货清单（不定期按GOMS更新）'!A:N,12,FALSE)</f>
        <v>436</v>
      </c>
      <c r="L5203" s="27" t="str">
        <f>VLOOKUP(B5203,'大货清单（不定期按GOMS更新）'!A:M,13,FALSE)</f>
        <v>196</v>
      </c>
      <c r="M5203" s="27" t="str">
        <f>VLOOKUP(B5203,'大货清单（不定期按GOMS更新）'!A:N,14,FALSE)</f>
        <v>323</v>
      </c>
      <c r="N5203" s="53" t="s">
        <v>1376</v>
      </c>
      <c r="O5203" s="27" t="str">
        <f>IFERROR(VLOOKUP(N5203,'散件迭代（不定期更新）'!C:J,8,FALSE),0)</f>
        <v>A14</v>
      </c>
      <c r="P5203" s="27" t="str">
        <f>IFERROR(VLOOKUP(N5203,'散件（更新）'!B:H,3,FALSE),0)</f>
        <v>206-1873-0214</v>
      </c>
      <c r="Q5203" s="27" t="str">
        <f>VLOOKUP(N5203,'散件（更新）'!B:H,2,FALSE)</f>
        <v>114-18730214</v>
      </c>
      <c r="R5203" s="27" t="str">
        <f>VLOOKUP(N5203,'散件（更新）'!B:H,7,FALSE)</f>
        <v>Crevice &amp; 2-In-1 Dusting Brush</v>
      </c>
      <c r="S5203" s="27" t="str">
        <f>VLOOKUP(N5203,'散件（更新）'!B:E,4,FALSE)</f>
        <v>https://tineco-yxzt.oss-accelerate.aliyuncs.com/product/114-18730214.png</v>
      </c>
      <c r="T5203" s="27" t="s">
        <v>8759</v>
      </c>
      <c r="U5203" s="28" t="str">
        <f>VLOOKUP(N5203,'散件（更新）'!B:G,6,FALSE)</f>
        <v xml:space="preserve">组合刷组件+扁吸组件 </v>
      </c>
      <c r="V5203" s="28" t="str">
        <f>VLOOKUP(N5203,'散件（更新）'!B:I,8,FALSE)</f>
        <v>6972200191489</v>
      </c>
    </row>
    <row r="5204" spans="1:22">
      <c r="A5204" s="57">
        <v>46169</v>
      </c>
      <c r="B5204" s="53" t="s">
        <v>174</v>
      </c>
      <c r="C5204" s="27" t="str">
        <f>VLOOKUP(B5204,'大货清单（不定期按GOMS更新）'!A:H,8,0)</f>
        <v>107-20160101</v>
      </c>
      <c r="D5204" s="27" t="str">
        <f>VLOOKUP(B5204,'大货清单（不定期按GOMS更新）'!A:C,3,0)</f>
        <v>ZB2016A-01</v>
      </c>
      <c r="E5204" s="27" t="str">
        <f>VLOOKUP(B5204,'大货清单（不定期按GOMS更新）'!A:H,4,0)</f>
        <v>DE,ES,RU,FR,IT,NL,PL,SE,ZA,TR,BE</v>
      </c>
      <c r="F5204" s="27" t="str">
        <f>VLOOKUP(B5204,'大货清单（不定期按GOMS更新）'!A:H,2,0)</f>
        <v>PWRHERO 11 Snap</v>
      </c>
      <c r="G5204" s="28">
        <f>VLOOKUP(B5204,'大货清单（不定期按GOMS更新）'!A:I,9,FALSE)</f>
        <v>6972200193964</v>
      </c>
      <c r="H5204" s="27" t="str">
        <f>VLOOKUP(B5204,'大货清单（不定期按GOMS更新）'!A:H,7,0)</f>
        <v>Black</v>
      </c>
      <c r="I5204" s="27" t="str">
        <f>VLOOKUP(B5204,'大货清单（不定期按GOMS更新）'!A:F,6,FALSE)</f>
        <v>PHASEOUT</v>
      </c>
      <c r="J5204" s="27" t="str">
        <f>VLOOKUP(B5204,'大货清单（不定期按GOMS更新）'!A:K,11,FALSE)</f>
        <v>4.1</v>
      </c>
      <c r="K5204" s="27" t="str">
        <f>VLOOKUP(B5204,'大货清单（不定期按GOMS更新）'!A:N,12,FALSE)</f>
        <v>436</v>
      </c>
      <c r="L5204" s="27" t="str">
        <f>VLOOKUP(B5204,'大货清单（不定期按GOMS更新）'!A:M,13,FALSE)</f>
        <v>196</v>
      </c>
      <c r="M5204" s="27" t="str">
        <f>VLOOKUP(B5204,'大货清单（不定期按GOMS更新）'!A:N,14,FALSE)</f>
        <v>323</v>
      </c>
      <c r="N5204" s="53" t="s">
        <v>1393</v>
      </c>
      <c r="O5204" s="27" t="str">
        <f>IFERROR(VLOOKUP(N5204,'散件迭代（不定期更新）'!C:J,8,FALSE),0)</f>
        <v>A19</v>
      </c>
      <c r="P5204" s="27" t="str">
        <f>IFERROR(VLOOKUP(N5204,'散件（更新）'!B:H,3,FALSE),0)</f>
        <v>206-1873-2318</v>
      </c>
      <c r="Q5204" s="27" t="str">
        <f>VLOOKUP(N5204,'散件（更新）'!B:H,2,FALSE)</f>
        <v>114-18732318</v>
      </c>
      <c r="R5204" s="27" t="str">
        <f>VLOOKUP(N5204,'散件（更新）'!B:H,7,FALSE)</f>
        <v>Mini power brush</v>
      </c>
      <c r="S5204" s="27" t="str">
        <f>VLOOKUP(N5204,'散件（更新）'!B:E,4,FALSE)</f>
        <v>https://tineco-yxzt.oss-accelerate.aliyuncs.com/product/114-18732318.png</v>
      </c>
      <c r="T5204" s="27" t="s">
        <v>8759</v>
      </c>
      <c r="U5204" s="28" t="str">
        <f>VLOOKUP(N5204,'散件（更新）'!B:G,6,FALSE)</f>
        <v>FB1953A 小电动地刷胶袋组件带PTC</v>
      </c>
      <c r="V5204" s="28" t="str">
        <f>VLOOKUP(N5204,'散件（更新）'!B:I,8,FALSE)</f>
        <v>6972200193032</v>
      </c>
    </row>
    <row r="5205" spans="1:22">
      <c r="A5205" s="57">
        <v>46169</v>
      </c>
      <c r="B5205" s="53" t="s">
        <v>174</v>
      </c>
      <c r="C5205" s="27" t="str">
        <f>VLOOKUP(B5205,'大货清单（不定期按GOMS更新）'!A:H,8,0)</f>
        <v>107-20160101</v>
      </c>
      <c r="D5205" s="27" t="str">
        <f>VLOOKUP(B5205,'大货清单（不定期按GOMS更新）'!A:C,3,0)</f>
        <v>ZB2016A-01</v>
      </c>
      <c r="E5205" s="27" t="str">
        <f>VLOOKUP(B5205,'大货清单（不定期按GOMS更新）'!A:H,4,0)</f>
        <v>DE,ES,RU,FR,IT,NL,PL,SE,ZA,TR,BE</v>
      </c>
      <c r="F5205" s="27" t="str">
        <f>VLOOKUP(B5205,'大货清单（不定期按GOMS更新）'!A:H,2,0)</f>
        <v>PWRHERO 11 Snap</v>
      </c>
      <c r="G5205" s="28">
        <f>VLOOKUP(B5205,'大货清单（不定期按GOMS更新）'!A:I,9,FALSE)</f>
        <v>6972200193964</v>
      </c>
      <c r="H5205" s="27" t="str">
        <f>VLOOKUP(B5205,'大货清单（不定期按GOMS更新）'!A:H,7,0)</f>
        <v>Black</v>
      </c>
      <c r="I5205" s="27" t="str">
        <f>VLOOKUP(B5205,'大货清单（不定期按GOMS更新）'!A:F,6,FALSE)</f>
        <v>PHASEOUT</v>
      </c>
      <c r="J5205" s="27" t="str">
        <f>VLOOKUP(B5205,'大货清单（不定期按GOMS更新）'!A:K,11,FALSE)</f>
        <v>4.1</v>
      </c>
      <c r="K5205" s="27" t="str">
        <f>VLOOKUP(B5205,'大货清单（不定期按GOMS更新）'!A:N,12,FALSE)</f>
        <v>436</v>
      </c>
      <c r="L5205" s="27" t="str">
        <f>VLOOKUP(B5205,'大货清单（不定期按GOMS更新）'!A:M,13,FALSE)</f>
        <v>196</v>
      </c>
      <c r="M5205" s="27" t="str">
        <f>VLOOKUP(B5205,'大货清单（不定期按GOMS更新）'!A:N,14,FALSE)</f>
        <v>323</v>
      </c>
      <c r="N5205" s="53" t="s">
        <v>1363</v>
      </c>
      <c r="O5205" s="27" t="str">
        <f>IFERROR(VLOOKUP(N5205,'散件迭代（不定期更新）'!C:J,8,FALSE),0)</f>
        <v>A12</v>
      </c>
      <c r="P5205" s="27" t="str">
        <f>IFERROR(VLOOKUP(N5205,'散件（更新）'!B:H,3,FALSE),0)</f>
        <v>206-1873-0010</v>
      </c>
      <c r="Q5205" s="27" t="str">
        <f>VLOOKUP(N5205,'散件（更新）'!B:H,2,FALSE)</f>
        <v>114-18730010</v>
      </c>
      <c r="R5205" s="27" t="str">
        <f>VLOOKUP(N5205,'散件（更新）'!B:H,7,FALSE)</f>
        <v>Accessory Kit</v>
      </c>
      <c r="S5205" s="27" t="str">
        <f>VLOOKUP(N5205,'散件（更新）'!B:E,4,FALSE)</f>
        <v>https://tineco-yxzt.oss-accelerate.aliyuncs.com/product/114-18730010.jpg</v>
      </c>
      <c r="T5205" s="27" t="s">
        <v>8759</v>
      </c>
      <c r="U5205" s="28" t="str">
        <f>VLOOKUP(N5205,'散件（更新）'!B:G,6,FALSE)</f>
        <v>附件套装(家电刷组件+伸缩扁吸组件+转折管组件+伸缩软管组件)</v>
      </c>
      <c r="V5205" s="28" t="str">
        <f>VLOOKUP(N5205,'散件（更新）'!B:I,8,FALSE)</f>
        <v>6972200191519</v>
      </c>
    </row>
    <row r="5206" spans="1:22">
      <c r="A5206" s="57">
        <v>46169</v>
      </c>
      <c r="B5206" s="53" t="s">
        <v>174</v>
      </c>
      <c r="C5206" s="27" t="str">
        <f>VLOOKUP(B5206,'大货清单（不定期按GOMS更新）'!A:H,8,0)</f>
        <v>107-20160101</v>
      </c>
      <c r="D5206" s="27" t="str">
        <f>VLOOKUP(B5206,'大货清单（不定期按GOMS更新）'!A:C,3,0)</f>
        <v>ZB2016A-01</v>
      </c>
      <c r="E5206" s="27" t="str">
        <f>VLOOKUP(B5206,'大货清单（不定期按GOMS更新）'!A:H,4,0)</f>
        <v>DE,ES,RU,FR,IT,NL,PL,SE,ZA,TR,BE</v>
      </c>
      <c r="F5206" s="27" t="str">
        <f>VLOOKUP(B5206,'大货清单（不定期按GOMS更新）'!A:H,2,0)</f>
        <v>PWRHERO 11 Snap</v>
      </c>
      <c r="G5206" s="28">
        <f>VLOOKUP(B5206,'大货清单（不定期按GOMS更新）'!A:I,9,FALSE)</f>
        <v>6972200193964</v>
      </c>
      <c r="H5206" s="27" t="str">
        <f>VLOOKUP(B5206,'大货清单（不定期按GOMS更新）'!A:H,7,0)</f>
        <v>Black</v>
      </c>
      <c r="I5206" s="27" t="str">
        <f>VLOOKUP(B5206,'大货清单（不定期按GOMS更新）'!A:F,6,FALSE)</f>
        <v>PHASEOUT</v>
      </c>
      <c r="J5206" s="27" t="str">
        <f>VLOOKUP(B5206,'大货清单（不定期按GOMS更新）'!A:K,11,FALSE)</f>
        <v>4.1</v>
      </c>
      <c r="K5206" s="27" t="str">
        <f>VLOOKUP(B5206,'大货清单（不定期按GOMS更新）'!A:N,12,FALSE)</f>
        <v>436</v>
      </c>
      <c r="L5206" s="27" t="str">
        <f>VLOOKUP(B5206,'大货清单（不定期按GOMS更新）'!A:M,13,FALSE)</f>
        <v>196</v>
      </c>
      <c r="M5206" s="27" t="str">
        <f>VLOOKUP(B5206,'大货清单（不定期按GOMS更新）'!A:N,14,FALSE)</f>
        <v>323</v>
      </c>
      <c r="N5206" s="53" t="s">
        <v>1225</v>
      </c>
      <c r="O5206" s="27">
        <f>IFERROR(VLOOKUP(N5206,'散件迭代（不定期更新）'!C:J,8,FALSE),0)</f>
        <v>0</v>
      </c>
      <c r="P5206" s="27" t="str">
        <f>IFERROR(VLOOKUP(N5206,'散件（更新）'!B:H,3,FALSE),0)</f>
        <v>206-1756-0099</v>
      </c>
      <c r="Q5206" s="27" t="str">
        <f>VLOOKUP(N5206,'散件（更新）'!B:H,2,FALSE)</f>
        <v>114-17560099</v>
      </c>
      <c r="R5206" s="27" t="str">
        <f>VLOOKUP(N5206,'散件（更新）'!B:H,7,FALSE)</f>
        <v>Repair Wheel</v>
      </c>
      <c r="S5206" s="27" t="str">
        <f>VLOOKUP(N5206,'散件（更新）'!B:E,4,FALSE)</f>
        <v>https://tineco-yxzt.oss-accelerate.aliyuncs.com/20231219/9VSRW100200_1702948075442.png</v>
      </c>
      <c r="T5206" s="27" t="s">
        <v>8759</v>
      </c>
      <c r="U5206" s="28" t="str">
        <f>VLOOKUP(N5206,'散件（更新）'!B:G,6,FALSE)</f>
        <v>地刷小轮+小轮轴组件</v>
      </c>
      <c r="V5206" s="28" t="str">
        <f>VLOOKUP(N5206,'散件（更新）'!B:I,8,FALSE)</f>
        <v>6972200194046</v>
      </c>
    </row>
    <row r="5207" spans="1:22">
      <c r="A5207" s="57">
        <v>46169</v>
      </c>
      <c r="B5207" s="53" t="s">
        <v>2511</v>
      </c>
      <c r="C5207" s="27" t="str">
        <f>VLOOKUP(B5207,'大货清单（不定期按GOMS更新）'!A:H,8,0)</f>
        <v>107-20160102</v>
      </c>
      <c r="D5207" s="27" t="str">
        <f>VLOOKUP(B5207,'大货清单（不定期按GOMS更新）'!A:C,3,0)</f>
        <v>ZB2016A-02</v>
      </c>
      <c r="E5207" s="27" t="str">
        <f>VLOOKUP(B5207,'大货清单（不定期按GOMS更新）'!A:H,4,0)</f>
        <v>GB</v>
      </c>
      <c r="F5207" s="27" t="str">
        <f>VLOOKUP(B5207,'大货清单（不定期按GOMS更新）'!A:H,2,0)</f>
        <v>PWRHERO 11 Snap</v>
      </c>
      <c r="G5207" s="28">
        <f>VLOOKUP(B5207,'大货清单（不定期按GOMS更新）'!A:I,9,FALSE)</f>
        <v>6972200193971</v>
      </c>
      <c r="H5207" s="27" t="str">
        <f>VLOOKUP(B5207,'大货清单（不定期按GOMS更新）'!A:H,7,0)</f>
        <v>Black</v>
      </c>
      <c r="I5207" s="27" t="str">
        <f>VLOOKUP(B5207,'大货清单（不定期按GOMS更新）'!A:F,6,FALSE)</f>
        <v>PHASEOUT</v>
      </c>
      <c r="J5207" s="27" t="str">
        <f>VLOOKUP(B5207,'大货清单（不定期按GOMS更新）'!A:K,11,FALSE)</f>
        <v>4.1</v>
      </c>
      <c r="K5207" s="27" t="str">
        <f>VLOOKUP(B5207,'大货清单（不定期按GOMS更新）'!A:N,12,FALSE)</f>
        <v>436</v>
      </c>
      <c r="L5207" s="27" t="str">
        <f>VLOOKUP(B5207,'大货清单（不定期按GOMS更新）'!A:M,13,FALSE)</f>
        <v>196</v>
      </c>
      <c r="M5207" s="27" t="str">
        <f>VLOOKUP(B5207,'大货清单（不定期按GOMS更新）'!A:N,14,FALSE)</f>
        <v>323</v>
      </c>
      <c r="N5207" s="53" t="s">
        <v>1421</v>
      </c>
      <c r="O5207" s="27" t="str">
        <f>IFERROR(VLOOKUP(N5207,'散件迭代（不定期更新）'!C:J,8,FALSE),0)</f>
        <v>A03</v>
      </c>
      <c r="P5207" s="27" t="str">
        <f>IFERROR(VLOOKUP(N5207,'散件（更新）'!B:H,3,FALSE),0)</f>
        <v>206-2016-0001</v>
      </c>
      <c r="Q5207" s="27" t="str">
        <f>VLOOKUP(N5207,'散件（更新）'!B:H,2,FALSE)</f>
        <v>114-20160001</v>
      </c>
      <c r="R5207" s="27" t="str">
        <f>VLOOKUP(N5207,'散件（更新）'!B:H,7,FALSE)</f>
        <v>Carpet brush</v>
      </c>
      <c r="S5207" s="27" t="str">
        <f>VLOOKUP(N5207,'散件（更新）'!B:E,4,FALSE)</f>
        <v>https://tineco-yxzt.oss-accelerate.aliyuncs.com/product/114-20160001.png</v>
      </c>
      <c r="T5207" s="27" t="s">
        <v>8759</v>
      </c>
      <c r="U5207" s="28" t="str">
        <f>VLOOKUP(N5207,'散件（更新）'!B:G,6,FALSE)</f>
        <v>FB1676A(带PTC),黑色按钮黑色滚刷</v>
      </c>
      <c r="V5207" s="28" t="str">
        <f>VLOOKUP(N5207,'散件（更新）'!B:I,8,FALSE)</f>
        <v>6972200195081</v>
      </c>
    </row>
    <row r="5208" spans="1:22">
      <c r="A5208" s="57">
        <v>46169</v>
      </c>
      <c r="B5208" s="53" t="s">
        <v>2511</v>
      </c>
      <c r="C5208" s="27" t="str">
        <f>VLOOKUP(B5208,'大货清单（不定期按GOMS更新）'!A:H,8,0)</f>
        <v>107-20160102</v>
      </c>
      <c r="D5208" s="27" t="str">
        <f>VLOOKUP(B5208,'大货清单（不定期按GOMS更新）'!A:C,3,0)</f>
        <v>ZB2016A-02</v>
      </c>
      <c r="E5208" s="27" t="str">
        <f>VLOOKUP(B5208,'大货清单（不定期按GOMS更新）'!A:H,4,0)</f>
        <v>GB</v>
      </c>
      <c r="F5208" s="27" t="str">
        <f>VLOOKUP(B5208,'大货清单（不定期按GOMS更新）'!A:H,2,0)</f>
        <v>PWRHERO 11 Snap</v>
      </c>
      <c r="G5208" s="28">
        <f>VLOOKUP(B5208,'大货清单（不定期按GOMS更新）'!A:I,9,FALSE)</f>
        <v>6972200193971</v>
      </c>
      <c r="H5208" s="27" t="str">
        <f>VLOOKUP(B5208,'大货清单（不定期按GOMS更新）'!A:H,7,0)</f>
        <v>Black</v>
      </c>
      <c r="I5208" s="27" t="str">
        <f>VLOOKUP(B5208,'大货清单（不定期按GOMS更新）'!A:F,6,FALSE)</f>
        <v>PHASEOUT</v>
      </c>
      <c r="J5208" s="27" t="str">
        <f>VLOOKUP(B5208,'大货清单（不定期按GOMS更新）'!A:K,11,FALSE)</f>
        <v>4.1</v>
      </c>
      <c r="K5208" s="27" t="str">
        <f>VLOOKUP(B5208,'大货清单（不定期按GOMS更新）'!A:N,12,FALSE)</f>
        <v>436</v>
      </c>
      <c r="L5208" s="27" t="str">
        <f>VLOOKUP(B5208,'大货清单（不定期按GOMS更新）'!A:M,13,FALSE)</f>
        <v>196</v>
      </c>
      <c r="M5208" s="27" t="str">
        <f>VLOOKUP(B5208,'大货清单（不定期按GOMS更新）'!A:N,14,FALSE)</f>
        <v>323</v>
      </c>
      <c r="N5208" s="53" t="s">
        <v>1424</v>
      </c>
      <c r="O5208" s="27">
        <f>IFERROR(VLOOKUP(N5208,'散件迭代（不定期更新）'!C:J,8,FALSE),0)</f>
        <v>0</v>
      </c>
      <c r="P5208" s="27" t="str">
        <f>IFERROR(VLOOKUP(N5208,'散件（更新）'!B:H,3,FALSE),0)</f>
        <v>206-2016-0011</v>
      </c>
      <c r="Q5208" s="27" t="str">
        <f>VLOOKUP(N5208,'散件（更新）'!B:H,2,FALSE)</f>
        <v>114-20160011</v>
      </c>
      <c r="R5208" s="27" t="str">
        <f>VLOOKUP(N5208,'散件（更新）'!B:H,7,FALSE)</f>
        <v>Dustbin</v>
      </c>
      <c r="S5208" s="27" t="str">
        <f>VLOOKUP(N5208,'散件（更新）'!B:E,4,FALSE)</f>
        <v>https://tineco-yxzt.oss-accelerate.aliyuncs.com/20231219/9VADB111300_1702948055354.png</v>
      </c>
      <c r="T5208" s="27" t="s">
        <v>8759</v>
      </c>
      <c r="U5208" s="28" t="str">
        <f>VLOOKUP(N5208,'散件（更新）'!B:G,6,FALSE)</f>
        <v>尘桶组件黑色按钮</v>
      </c>
      <c r="V5208" s="28" t="str">
        <f>VLOOKUP(N5208,'散件（更新）'!B:I,8,FALSE)</f>
        <v>6972200195050</v>
      </c>
    </row>
    <row r="5209" spans="1:22">
      <c r="A5209" s="57">
        <v>46169</v>
      </c>
      <c r="B5209" s="53" t="s">
        <v>2511</v>
      </c>
      <c r="C5209" s="27" t="str">
        <f>VLOOKUP(B5209,'大货清单（不定期按GOMS更新）'!A:H,8,0)</f>
        <v>107-20160102</v>
      </c>
      <c r="D5209" s="27" t="str">
        <f>VLOOKUP(B5209,'大货清单（不定期按GOMS更新）'!A:C,3,0)</f>
        <v>ZB2016A-02</v>
      </c>
      <c r="E5209" s="27" t="str">
        <f>VLOOKUP(B5209,'大货清单（不定期按GOMS更新）'!A:H,4,0)</f>
        <v>GB</v>
      </c>
      <c r="F5209" s="27" t="str">
        <f>VLOOKUP(B5209,'大货清单（不定期按GOMS更新）'!A:H,2,0)</f>
        <v>PWRHERO 11 Snap</v>
      </c>
      <c r="G5209" s="28">
        <f>VLOOKUP(B5209,'大货清单（不定期按GOMS更新）'!A:I,9,FALSE)</f>
        <v>6972200193971</v>
      </c>
      <c r="H5209" s="27" t="str">
        <f>VLOOKUP(B5209,'大货清单（不定期按GOMS更新）'!A:H,7,0)</f>
        <v>Black</v>
      </c>
      <c r="I5209" s="27" t="str">
        <f>VLOOKUP(B5209,'大货清单（不定期按GOMS更新）'!A:F,6,FALSE)</f>
        <v>PHASEOUT</v>
      </c>
      <c r="J5209" s="27" t="str">
        <f>VLOOKUP(B5209,'大货清单（不定期按GOMS更新）'!A:K,11,FALSE)</f>
        <v>4.1</v>
      </c>
      <c r="K5209" s="27" t="str">
        <f>VLOOKUP(B5209,'大货清单（不定期按GOMS更新）'!A:N,12,FALSE)</f>
        <v>436</v>
      </c>
      <c r="L5209" s="27" t="str">
        <f>VLOOKUP(B5209,'大货清单（不定期按GOMS更新）'!A:M,13,FALSE)</f>
        <v>196</v>
      </c>
      <c r="M5209" s="27" t="str">
        <f>VLOOKUP(B5209,'大货清单（不定期按GOMS更新）'!A:N,14,FALSE)</f>
        <v>323</v>
      </c>
      <c r="N5209" s="53" t="s">
        <v>1431</v>
      </c>
      <c r="O5209" s="27" t="str">
        <f>IFERROR(VLOOKUP(N5209,'散件迭代（不定期更新）'!C:J,8,FALSE),0)</f>
        <v>A47</v>
      </c>
      <c r="P5209" s="27" t="str">
        <f>IFERROR(VLOOKUP(N5209,'散件（更新）'!B:H,3,FALSE),0)</f>
        <v>206-2016-0004</v>
      </c>
      <c r="Q5209" s="27" t="str">
        <f>VLOOKUP(N5209,'散件（更新）'!B:H,2,FALSE)</f>
        <v>114-20160004</v>
      </c>
      <c r="R5209" s="27" t="str">
        <f>VLOOKUP(N5209,'散件（更新）'!B:H,7,FALSE)</f>
        <v>Filter holder</v>
      </c>
      <c r="S5209" s="27" t="str">
        <f>VLOOKUP(N5209,'散件（更新）'!B:E,4,FALSE)</f>
        <v>https://tineco-yxzt.oss-accelerate.aliyuncs.com/20231219/9VAFD111100_1702948055750.png</v>
      </c>
      <c r="T5209" s="27" t="s">
        <v>8759</v>
      </c>
      <c r="U5209" s="28" t="str">
        <f>VLOOKUP(N5209,'散件（更新）'!B:G,6,FALSE)</f>
        <v>网孔过滤器灰色</v>
      </c>
      <c r="V5209" s="28" t="str">
        <f>VLOOKUP(N5209,'散件（更新）'!B:I,8,FALSE)</f>
        <v>6972200195012</v>
      </c>
    </row>
    <row r="5210" spans="1:22">
      <c r="A5210" s="57">
        <v>46169</v>
      </c>
      <c r="B5210" s="53" t="s">
        <v>2511</v>
      </c>
      <c r="C5210" s="27" t="str">
        <f>VLOOKUP(B5210,'大货清单（不定期按GOMS更新）'!A:H,8,0)</f>
        <v>107-20160102</v>
      </c>
      <c r="D5210" s="27" t="str">
        <f>VLOOKUP(B5210,'大货清单（不定期按GOMS更新）'!A:C,3,0)</f>
        <v>ZB2016A-02</v>
      </c>
      <c r="E5210" s="27" t="str">
        <f>VLOOKUP(B5210,'大货清单（不定期按GOMS更新）'!A:H,4,0)</f>
        <v>GB</v>
      </c>
      <c r="F5210" s="27" t="str">
        <f>VLOOKUP(B5210,'大货清单（不定期按GOMS更新）'!A:H,2,0)</f>
        <v>PWRHERO 11 Snap</v>
      </c>
      <c r="G5210" s="28">
        <f>VLOOKUP(B5210,'大货清单（不定期按GOMS更新）'!A:I,9,FALSE)</f>
        <v>6972200193971</v>
      </c>
      <c r="H5210" s="27" t="str">
        <f>VLOOKUP(B5210,'大货清单（不定期按GOMS更新）'!A:H,7,0)</f>
        <v>Black</v>
      </c>
      <c r="I5210" s="27" t="str">
        <f>VLOOKUP(B5210,'大货清单（不定期按GOMS更新）'!A:F,6,FALSE)</f>
        <v>PHASEOUT</v>
      </c>
      <c r="J5210" s="27" t="str">
        <f>VLOOKUP(B5210,'大货清单（不定期按GOMS更新）'!A:K,11,FALSE)</f>
        <v>4.1</v>
      </c>
      <c r="K5210" s="27" t="str">
        <f>VLOOKUP(B5210,'大货清单（不定期按GOMS更新）'!A:N,12,FALSE)</f>
        <v>436</v>
      </c>
      <c r="L5210" s="27" t="str">
        <f>VLOOKUP(B5210,'大货清单（不定期按GOMS更新）'!A:M,13,FALSE)</f>
        <v>196</v>
      </c>
      <c r="M5210" s="27" t="str">
        <f>VLOOKUP(B5210,'大货清单（不定期按GOMS更新）'!A:N,14,FALSE)</f>
        <v>323</v>
      </c>
      <c r="N5210" s="53" t="s">
        <v>1228</v>
      </c>
      <c r="O5210" s="27">
        <f>IFERROR(VLOOKUP(N5210,'散件迭代（不定期更新）'!C:J,8,FALSE),0)</f>
        <v>0</v>
      </c>
      <c r="P5210" s="27" t="str">
        <f>IFERROR(VLOOKUP(N5210,'散件（更新）'!B:H,3,FALSE),0)</f>
        <v>206-1756-0204</v>
      </c>
      <c r="Q5210" s="27" t="str">
        <f>VLOOKUP(N5210,'散件（更新）'!B:H,2,FALSE)</f>
        <v>114-17560204</v>
      </c>
      <c r="R5210" s="27" t="str">
        <f>VLOOKUP(N5210,'散件（更新）'!B:H,7,FALSE)</f>
        <v>FILTER</v>
      </c>
      <c r="S5210" s="27" t="str">
        <f>VLOOKUP(N5210,'散件（更新）'!B:E,4,FALSE)</f>
        <v>https://tineco-yxzt.oss-accelerate.aliyuncs.com/product/114-17560204.jpg</v>
      </c>
      <c r="T5210" s="27" t="s">
        <v>8759</v>
      </c>
      <c r="U5210" s="28" t="str">
        <f>VLOOKUP(N5210,'散件（更新）'!B:G,6,FALSE)</f>
        <v>ZB1756 进风滤棉组件</v>
      </c>
      <c r="V5210" s="28" t="str">
        <f>VLOOKUP(N5210,'散件（更新）'!B:I,8,FALSE)</f>
        <v>6972200191182</v>
      </c>
    </row>
    <row r="5211" spans="1:22">
      <c r="A5211" s="57">
        <v>46169</v>
      </c>
      <c r="B5211" s="53" t="s">
        <v>2511</v>
      </c>
      <c r="C5211" s="27" t="str">
        <f>VLOOKUP(B5211,'大货清单（不定期按GOMS更新）'!A:H,8,0)</f>
        <v>107-20160102</v>
      </c>
      <c r="D5211" s="27" t="str">
        <f>VLOOKUP(B5211,'大货清单（不定期按GOMS更新）'!A:C,3,0)</f>
        <v>ZB2016A-02</v>
      </c>
      <c r="E5211" s="27" t="str">
        <f>VLOOKUP(B5211,'大货清单（不定期按GOMS更新）'!A:H,4,0)</f>
        <v>GB</v>
      </c>
      <c r="F5211" s="27" t="str">
        <f>VLOOKUP(B5211,'大货清单（不定期按GOMS更新）'!A:H,2,0)</f>
        <v>PWRHERO 11 Snap</v>
      </c>
      <c r="G5211" s="28">
        <f>VLOOKUP(B5211,'大货清单（不定期按GOMS更新）'!A:I,9,FALSE)</f>
        <v>6972200193971</v>
      </c>
      <c r="H5211" s="27" t="str">
        <f>VLOOKUP(B5211,'大货清单（不定期按GOMS更新）'!A:H,7,0)</f>
        <v>Black</v>
      </c>
      <c r="I5211" s="27" t="str">
        <f>VLOOKUP(B5211,'大货清单（不定期按GOMS更新）'!A:F,6,FALSE)</f>
        <v>PHASEOUT</v>
      </c>
      <c r="J5211" s="27" t="str">
        <f>VLOOKUP(B5211,'大货清单（不定期按GOMS更新）'!A:K,11,FALSE)</f>
        <v>4.1</v>
      </c>
      <c r="K5211" s="27" t="str">
        <f>VLOOKUP(B5211,'大货清单（不定期按GOMS更新）'!A:N,12,FALSE)</f>
        <v>436</v>
      </c>
      <c r="L5211" s="27" t="str">
        <f>VLOOKUP(B5211,'大货清单（不定期按GOMS更新）'!A:M,13,FALSE)</f>
        <v>196</v>
      </c>
      <c r="M5211" s="27" t="str">
        <f>VLOOKUP(B5211,'大货清单（不定期按GOMS更新）'!A:N,14,FALSE)</f>
        <v>323</v>
      </c>
      <c r="N5211" s="53" t="s">
        <v>1420</v>
      </c>
      <c r="O5211" s="27">
        <f>IFERROR(VLOOKUP(N5211,'散件迭代（不定期更新）'!C:J,8,FALSE),0)</f>
        <v>0</v>
      </c>
      <c r="P5211" s="27" t="str">
        <f>IFERROR(VLOOKUP(N5211,'散件（更新）'!B:H,3,FALSE),0)</f>
        <v>206-2016-0010</v>
      </c>
      <c r="Q5211" s="27" t="str">
        <f>VLOOKUP(N5211,'散件（更新）'!B:H,2,FALSE)</f>
        <v>114-20160010</v>
      </c>
      <c r="R5211" s="27" t="str">
        <f>VLOOKUP(N5211,'散件（更新）'!B:H,7,FALSE)</f>
        <v>Main body</v>
      </c>
      <c r="S5211" s="27" t="str">
        <f>VLOOKUP(N5211,'散件（更新）'!B:E,4,FALSE)</f>
        <v>https://tineco-yxzt.oss-accelerate.aliyuncs.com/20231219/9VAMB111500_1702948057266.png</v>
      </c>
      <c r="T5211" s="27" t="s">
        <v>8759</v>
      </c>
      <c r="U5211" s="28" t="str">
        <f>VLOOKUP(N5211,'散件（更新）'!B:G,6,FALSE)</f>
        <v>主机组件黑白</v>
      </c>
      <c r="V5211" s="28" t="str">
        <f>VLOOKUP(N5211,'散件（更新）'!B:I,8,FALSE)</f>
        <v>6972200195043</v>
      </c>
    </row>
    <row r="5212" spans="1:22">
      <c r="A5212" s="57">
        <v>46169</v>
      </c>
      <c r="B5212" s="53" t="s">
        <v>2511</v>
      </c>
      <c r="C5212" s="27" t="str">
        <f>VLOOKUP(B5212,'大货清单（不定期按GOMS更新）'!A:H,8,0)</f>
        <v>107-20160102</v>
      </c>
      <c r="D5212" s="27" t="str">
        <f>VLOOKUP(B5212,'大货清单（不定期按GOMS更新）'!A:C,3,0)</f>
        <v>ZB2016A-02</v>
      </c>
      <c r="E5212" s="27" t="str">
        <f>VLOOKUP(B5212,'大货清单（不定期按GOMS更新）'!A:H,4,0)</f>
        <v>GB</v>
      </c>
      <c r="F5212" s="27" t="str">
        <f>VLOOKUP(B5212,'大货清单（不定期按GOMS更新）'!A:H,2,0)</f>
        <v>PWRHERO 11 Snap</v>
      </c>
      <c r="G5212" s="28">
        <f>VLOOKUP(B5212,'大货清单（不定期按GOMS更新）'!A:I,9,FALSE)</f>
        <v>6972200193971</v>
      </c>
      <c r="H5212" s="27" t="str">
        <f>VLOOKUP(B5212,'大货清单（不定期按GOMS更新）'!A:H,7,0)</f>
        <v>Black</v>
      </c>
      <c r="I5212" s="27" t="str">
        <f>VLOOKUP(B5212,'大货清单（不定期按GOMS更新）'!A:F,6,FALSE)</f>
        <v>PHASEOUT</v>
      </c>
      <c r="J5212" s="27" t="str">
        <f>VLOOKUP(B5212,'大货清单（不定期按GOMS更新）'!A:K,11,FALSE)</f>
        <v>4.1</v>
      </c>
      <c r="K5212" s="27" t="str">
        <f>VLOOKUP(B5212,'大货清单（不定期按GOMS更新）'!A:N,12,FALSE)</f>
        <v>436</v>
      </c>
      <c r="L5212" s="27" t="str">
        <f>VLOOKUP(B5212,'大货清单（不定期按GOMS更新）'!A:M,13,FALSE)</f>
        <v>196</v>
      </c>
      <c r="M5212" s="27" t="str">
        <f>VLOOKUP(B5212,'大货清单（不定期按GOMS更新）'!A:N,14,FALSE)</f>
        <v>323</v>
      </c>
      <c r="N5212" s="53" t="s">
        <v>1427</v>
      </c>
      <c r="O5212" s="27" t="str">
        <f>IFERROR(VLOOKUP(N5212,'散件迭代（不定期更新）'!C:J,8,FALSE),0)</f>
        <v>A27</v>
      </c>
      <c r="P5212" s="27" t="str">
        <f>IFERROR(VLOOKUP(N5212,'散件（更新）'!B:H,3,FALSE),0)</f>
        <v>206-2016-0102</v>
      </c>
      <c r="Q5212" s="27" t="str">
        <f>VLOOKUP(N5212,'散件（更新）'!B:H,2,FALSE)</f>
        <v>114-20160102</v>
      </c>
      <c r="R5212" s="27" t="str">
        <f>VLOOKUP(N5212,'散件（更新）'!B:H,7,FALSE)</f>
        <v>Adapter</v>
      </c>
      <c r="S5212" s="27" t="str">
        <f>VLOOKUP(N5212,'散件（更新）'!B:E,4,FALSE)</f>
        <v>https://tineco-yxzt.oss-accelerate.aliyuncs.com/product/114-20160102.png</v>
      </c>
      <c r="T5212" s="27" t="s">
        <v>8759</v>
      </c>
      <c r="U5212" s="28" t="str">
        <f>VLOOKUP(N5212,'散件（更新）'!B:G,6,FALSE)</f>
        <v>适配器UK</v>
      </c>
      <c r="V5212" s="28" t="str">
        <f>VLOOKUP(N5212,'散件（更新）'!B:I,8,FALSE)</f>
        <v>6972200195661</v>
      </c>
    </row>
    <row r="5213" spans="1:22">
      <c r="A5213" s="57">
        <v>46169</v>
      </c>
      <c r="B5213" s="53" t="s">
        <v>2511</v>
      </c>
      <c r="C5213" s="27" t="str">
        <f>VLOOKUP(B5213,'大货清单（不定期按GOMS更新）'!A:H,8,0)</f>
        <v>107-20160102</v>
      </c>
      <c r="D5213" s="27" t="str">
        <f>VLOOKUP(B5213,'大货清单（不定期按GOMS更新）'!A:C,3,0)</f>
        <v>ZB2016A-02</v>
      </c>
      <c r="E5213" s="27" t="str">
        <f>VLOOKUP(B5213,'大货清单（不定期按GOMS更新）'!A:H,4,0)</f>
        <v>GB</v>
      </c>
      <c r="F5213" s="27" t="str">
        <f>VLOOKUP(B5213,'大货清单（不定期按GOMS更新）'!A:H,2,0)</f>
        <v>PWRHERO 11 Snap</v>
      </c>
      <c r="G5213" s="28">
        <f>VLOOKUP(B5213,'大货清单（不定期按GOMS更新）'!A:I,9,FALSE)</f>
        <v>6972200193971</v>
      </c>
      <c r="H5213" s="27" t="str">
        <f>VLOOKUP(B5213,'大货清单（不定期按GOMS更新）'!A:H,7,0)</f>
        <v>Black</v>
      </c>
      <c r="I5213" s="27" t="str">
        <f>VLOOKUP(B5213,'大货清单（不定期按GOMS更新）'!A:F,6,FALSE)</f>
        <v>PHASEOUT</v>
      </c>
      <c r="J5213" s="27" t="str">
        <f>VLOOKUP(B5213,'大货清单（不定期按GOMS更新）'!A:K,11,FALSE)</f>
        <v>4.1</v>
      </c>
      <c r="K5213" s="27" t="str">
        <f>VLOOKUP(B5213,'大货清单（不定期按GOMS更新）'!A:N,12,FALSE)</f>
        <v>436</v>
      </c>
      <c r="L5213" s="27" t="str">
        <f>VLOOKUP(B5213,'大货清单（不定期按GOMS更新）'!A:M,13,FALSE)</f>
        <v>196</v>
      </c>
      <c r="M5213" s="27" t="str">
        <f>VLOOKUP(B5213,'大货清单（不定期按GOMS更新）'!A:N,14,FALSE)</f>
        <v>323</v>
      </c>
      <c r="N5213" s="53" t="s">
        <v>1423</v>
      </c>
      <c r="O5213" s="27">
        <f>IFERROR(VLOOKUP(N5213,'散件迭代（不定期更新）'!C:J,8,FALSE),0)</f>
        <v>0</v>
      </c>
      <c r="P5213" s="27" t="str">
        <f>IFERROR(VLOOKUP(N5213,'散件（更新）'!B:H,3,FALSE),0)</f>
        <v>206-2016-0012</v>
      </c>
      <c r="Q5213" s="27" t="str">
        <f>VLOOKUP(N5213,'散件（更新）'!B:H,2,FALSE)</f>
        <v>114-20160012</v>
      </c>
      <c r="R5213" s="27" t="str">
        <f>VLOOKUP(N5213,'散件（更新）'!B:H,7,FALSE)</f>
        <v>Battery</v>
      </c>
      <c r="S5213" s="27" t="str">
        <f>VLOOKUP(N5213,'散件（更新）'!B:E,4,FALSE)</f>
        <v>https://tineco-yxzt.oss-accelerate.aliyuncs.com/20231219/9VAPT111400_1702948059262.png</v>
      </c>
      <c r="T5213" s="27" t="s">
        <v>8759</v>
      </c>
      <c r="U5213" s="28" t="str">
        <f>VLOOKUP(N5213,'散件（更新）'!B:G,6,FALSE)</f>
        <v>电池黑白2500mAH</v>
      </c>
      <c r="V5213" s="28" t="str">
        <f>VLOOKUP(N5213,'散件（更新）'!B:I,8,FALSE)</f>
        <v>6972200195067</v>
      </c>
    </row>
    <row r="5214" spans="1:22">
      <c r="A5214" s="57">
        <v>46169</v>
      </c>
      <c r="B5214" s="53" t="s">
        <v>2511</v>
      </c>
      <c r="C5214" s="27" t="str">
        <f>VLOOKUP(B5214,'大货清单（不定期按GOMS更新）'!A:H,8,0)</f>
        <v>107-20160102</v>
      </c>
      <c r="D5214" s="27" t="str">
        <f>VLOOKUP(B5214,'大货清单（不定期按GOMS更新）'!A:C,3,0)</f>
        <v>ZB2016A-02</v>
      </c>
      <c r="E5214" s="27" t="str">
        <f>VLOOKUP(B5214,'大货清单（不定期按GOMS更新）'!A:H,4,0)</f>
        <v>GB</v>
      </c>
      <c r="F5214" s="27" t="str">
        <f>VLOOKUP(B5214,'大货清单（不定期按GOMS更新）'!A:H,2,0)</f>
        <v>PWRHERO 11 Snap</v>
      </c>
      <c r="G5214" s="28">
        <f>VLOOKUP(B5214,'大货清单（不定期按GOMS更新）'!A:I,9,FALSE)</f>
        <v>6972200193971</v>
      </c>
      <c r="H5214" s="27" t="str">
        <f>VLOOKUP(B5214,'大货清单（不定期按GOMS更新）'!A:H,7,0)</f>
        <v>Black</v>
      </c>
      <c r="I5214" s="27" t="str">
        <f>VLOOKUP(B5214,'大货清单（不定期按GOMS更新）'!A:F,6,FALSE)</f>
        <v>PHASEOUT</v>
      </c>
      <c r="J5214" s="27" t="str">
        <f>VLOOKUP(B5214,'大货清单（不定期按GOMS更新）'!A:K,11,FALSE)</f>
        <v>4.1</v>
      </c>
      <c r="K5214" s="27" t="str">
        <f>VLOOKUP(B5214,'大货清单（不定期按GOMS更新）'!A:N,12,FALSE)</f>
        <v>436</v>
      </c>
      <c r="L5214" s="27" t="str">
        <f>VLOOKUP(B5214,'大货清单（不定期按GOMS更新）'!A:M,13,FALSE)</f>
        <v>196</v>
      </c>
      <c r="M5214" s="27" t="str">
        <f>VLOOKUP(B5214,'大货清单（不定期按GOMS更新）'!A:N,14,FALSE)</f>
        <v>323</v>
      </c>
      <c r="N5214" s="53" t="s">
        <v>1428</v>
      </c>
      <c r="O5214" s="27">
        <f>IFERROR(VLOOKUP(N5214,'散件迭代（不定期更新）'!C:J,8,FALSE),0)</f>
        <v>0</v>
      </c>
      <c r="P5214" s="27" t="str">
        <f>IFERROR(VLOOKUP(N5214,'散件（更新）'!B:H,3,FALSE),0)</f>
        <v>206-2016-0008</v>
      </c>
      <c r="Q5214" s="27" t="str">
        <f>VLOOKUP(N5214,'散件（更新）'!B:H,2,FALSE)</f>
        <v>114-20160008</v>
      </c>
      <c r="R5214" s="27" t="str">
        <f>VLOOKUP(N5214,'散件（更新）'!B:H,7,FALSE)</f>
        <v>Wall-mounted Dock</v>
      </c>
      <c r="S5214" s="27" t="str">
        <f>VLOOKUP(N5214,'散件（更新）'!B:E,4,FALSE)</f>
        <v>https://tineco-yxzt.oss-accelerate.aliyuncs.com/product/114-20160008.png</v>
      </c>
      <c r="T5214" s="27" t="s">
        <v>8759</v>
      </c>
      <c r="U5214" s="28" t="str">
        <f>VLOOKUP(N5214,'散件（更新）'!B:G,6,FALSE)</f>
        <v>墙挂带安装螺丝</v>
      </c>
      <c r="V5214" s="28" t="str">
        <f>VLOOKUP(N5214,'散件（更新）'!B:I,8,FALSE)</f>
        <v>6972200195036</v>
      </c>
    </row>
    <row r="5215" spans="1:22">
      <c r="A5215" s="57">
        <v>46169</v>
      </c>
      <c r="B5215" s="53" t="s">
        <v>2511</v>
      </c>
      <c r="C5215" s="27" t="str">
        <f>VLOOKUP(B5215,'大货清单（不定期按GOMS更新）'!A:H,8,0)</f>
        <v>107-20160102</v>
      </c>
      <c r="D5215" s="27" t="str">
        <f>VLOOKUP(B5215,'大货清单（不定期按GOMS更新）'!A:C,3,0)</f>
        <v>ZB2016A-02</v>
      </c>
      <c r="E5215" s="27" t="str">
        <f>VLOOKUP(B5215,'大货清单（不定期按GOMS更新）'!A:H,4,0)</f>
        <v>GB</v>
      </c>
      <c r="F5215" s="27" t="str">
        <f>VLOOKUP(B5215,'大货清单（不定期按GOMS更新）'!A:H,2,0)</f>
        <v>PWRHERO 11 Snap</v>
      </c>
      <c r="G5215" s="28">
        <f>VLOOKUP(B5215,'大货清单（不定期按GOMS更新）'!A:I,9,FALSE)</f>
        <v>6972200193971</v>
      </c>
      <c r="H5215" s="27" t="str">
        <f>VLOOKUP(B5215,'大货清单（不定期按GOMS更新）'!A:H,7,0)</f>
        <v>Black</v>
      </c>
      <c r="I5215" s="27" t="str">
        <f>VLOOKUP(B5215,'大货清单（不定期按GOMS更新）'!A:F,6,FALSE)</f>
        <v>PHASEOUT</v>
      </c>
      <c r="J5215" s="27" t="str">
        <f>VLOOKUP(B5215,'大货清单（不定期按GOMS更新）'!A:K,11,FALSE)</f>
        <v>4.1</v>
      </c>
      <c r="K5215" s="27" t="str">
        <f>VLOOKUP(B5215,'大货清单（不定期按GOMS更新）'!A:N,12,FALSE)</f>
        <v>436</v>
      </c>
      <c r="L5215" s="27" t="str">
        <f>VLOOKUP(B5215,'大货清单（不定期按GOMS更新）'!A:M,13,FALSE)</f>
        <v>196</v>
      </c>
      <c r="M5215" s="27" t="str">
        <f>VLOOKUP(B5215,'大货清单（不定期按GOMS更新）'!A:N,14,FALSE)</f>
        <v>323</v>
      </c>
      <c r="N5215" s="53" t="s">
        <v>1297</v>
      </c>
      <c r="O5215" s="27">
        <f>IFERROR(VLOOKUP(N5215,'散件迭代（不定期更新）'!C:J,8,FALSE),0)</f>
        <v>0</v>
      </c>
      <c r="P5215" s="27" t="str">
        <f>IFERROR(VLOOKUP(N5215,'散件（更新）'!B:H,3,FALSE),0)</f>
        <v>206-1769-0704</v>
      </c>
      <c r="Q5215" s="27" t="str">
        <f>VLOOKUP(N5215,'散件（更新）'!B:H,2,FALSE)</f>
        <v>114-17690704</v>
      </c>
      <c r="R5215" s="27" t="str">
        <f>VLOOKUP(N5215,'散件（更新）'!B:H,7,FALSE)</f>
        <v>Repair button</v>
      </c>
      <c r="S5215" s="27" t="str">
        <f>VLOOKUP(N5215,'散件（更新）'!B:E,4,FALSE)</f>
        <v>https://tineco-yxzt.oss-accelerate.aliyuncs.com/20231219/9VARB111200_1702948060007.png</v>
      </c>
      <c r="T5215" s="27" t="s">
        <v>8759</v>
      </c>
      <c r="U5215" s="28" t="str">
        <f>VLOOKUP(N5215,'散件（更新）'!B:G,6,FALSE)</f>
        <v>接头释放钮+弹簧+滤芯</v>
      </c>
      <c r="V5215" s="28" t="str">
        <f>VLOOKUP(N5215,'散件（更新）'!B:I,8,FALSE)</f>
        <v>6972200195623</v>
      </c>
    </row>
    <row r="5216" spans="1:22">
      <c r="A5216" s="57">
        <v>46169</v>
      </c>
      <c r="B5216" s="53" t="s">
        <v>2511</v>
      </c>
      <c r="C5216" s="27" t="str">
        <f>VLOOKUP(B5216,'大货清单（不定期按GOMS更新）'!A:H,8,0)</f>
        <v>107-20160102</v>
      </c>
      <c r="D5216" s="27" t="str">
        <f>VLOOKUP(B5216,'大货清单（不定期按GOMS更新）'!A:C,3,0)</f>
        <v>ZB2016A-02</v>
      </c>
      <c r="E5216" s="27" t="str">
        <f>VLOOKUP(B5216,'大货清单（不定期按GOMS更新）'!A:H,4,0)</f>
        <v>GB</v>
      </c>
      <c r="F5216" s="27" t="str">
        <f>VLOOKUP(B5216,'大货清单（不定期按GOMS更新）'!A:H,2,0)</f>
        <v>PWRHERO 11 Snap</v>
      </c>
      <c r="G5216" s="28">
        <f>VLOOKUP(B5216,'大货清单（不定期按GOMS更新）'!A:I,9,FALSE)</f>
        <v>6972200193971</v>
      </c>
      <c r="H5216" s="27" t="str">
        <f>VLOOKUP(B5216,'大货清单（不定期按GOMS更新）'!A:H,7,0)</f>
        <v>Black</v>
      </c>
      <c r="I5216" s="27" t="str">
        <f>VLOOKUP(B5216,'大货清单（不定期按GOMS更新）'!A:F,6,FALSE)</f>
        <v>PHASEOUT</v>
      </c>
      <c r="J5216" s="27" t="str">
        <f>VLOOKUP(B5216,'大货清单（不定期按GOMS更新）'!A:K,11,FALSE)</f>
        <v>4.1</v>
      </c>
      <c r="K5216" s="27" t="str">
        <f>VLOOKUP(B5216,'大货清单（不定期按GOMS更新）'!A:N,12,FALSE)</f>
        <v>436</v>
      </c>
      <c r="L5216" s="27" t="str">
        <f>VLOOKUP(B5216,'大货清单（不定期按GOMS更新）'!A:M,13,FALSE)</f>
        <v>196</v>
      </c>
      <c r="M5216" s="27" t="str">
        <f>VLOOKUP(B5216,'大货清单（不定期按GOMS更新）'!A:N,14,FALSE)</f>
        <v>323</v>
      </c>
      <c r="N5216" s="53" t="s">
        <v>1307</v>
      </c>
      <c r="O5216" s="27" t="str">
        <f>IFERROR(VLOOKUP(N5216,'散件迭代（不定期更新）'!C:J,8,FALSE),0)</f>
        <v>A42</v>
      </c>
      <c r="P5216" s="27" t="str">
        <f>IFERROR(VLOOKUP(N5216,'散件（更新）'!B:H,3,FALSE),0)</f>
        <v>206-1769-0205</v>
      </c>
      <c r="Q5216" s="27" t="str">
        <f>VLOOKUP(N5216,'散件（更新）'!B:H,2,FALSE)</f>
        <v>114-17690205</v>
      </c>
      <c r="R5216" s="27" t="str">
        <f>VLOOKUP(N5216,'散件（更新）'!B:H,7,FALSE)</f>
        <v>Crevice Tool</v>
      </c>
      <c r="S5216" s="27" t="str">
        <f>VLOOKUP(N5216,'散件（更新）'!B:E,4,FALSE)</f>
        <v>https://tineco-yxzt.oss-accelerate.aliyuncs.com/product/114-17690205.png</v>
      </c>
      <c r="T5216" s="27" t="s">
        <v>8759</v>
      </c>
      <c r="U5216" s="28" t="str">
        <f>VLOOKUP(N5216,'散件（更新）'!B:G,6,FALSE)</f>
        <v>ZB1769B-04 扁吸</v>
      </c>
      <c r="V5216" s="28" t="str">
        <f>VLOOKUP(N5216,'散件（更新）'!B:I,8,FALSE)</f>
        <v>6972200191267</v>
      </c>
    </row>
    <row r="5217" spans="1:22">
      <c r="A5217" s="57">
        <v>46169</v>
      </c>
      <c r="B5217" s="53" t="s">
        <v>2511</v>
      </c>
      <c r="C5217" s="27" t="str">
        <f>VLOOKUP(B5217,'大货清单（不定期按GOMS更新）'!A:H,8,0)</f>
        <v>107-20160102</v>
      </c>
      <c r="D5217" s="27" t="str">
        <f>VLOOKUP(B5217,'大货清单（不定期按GOMS更新）'!A:C,3,0)</f>
        <v>ZB2016A-02</v>
      </c>
      <c r="E5217" s="27" t="str">
        <f>VLOOKUP(B5217,'大货清单（不定期按GOMS更新）'!A:H,4,0)</f>
        <v>GB</v>
      </c>
      <c r="F5217" s="27" t="str">
        <f>VLOOKUP(B5217,'大货清单（不定期按GOMS更新）'!A:H,2,0)</f>
        <v>PWRHERO 11 Snap</v>
      </c>
      <c r="G5217" s="28">
        <f>VLOOKUP(B5217,'大货清单（不定期按GOMS更新）'!A:I,9,FALSE)</f>
        <v>6972200193971</v>
      </c>
      <c r="H5217" s="27" t="str">
        <f>VLOOKUP(B5217,'大货清单（不定期按GOMS更新）'!A:H,7,0)</f>
        <v>Black</v>
      </c>
      <c r="I5217" s="27" t="str">
        <f>VLOOKUP(B5217,'大货清单（不定期按GOMS更新）'!A:F,6,FALSE)</f>
        <v>PHASEOUT</v>
      </c>
      <c r="J5217" s="27" t="str">
        <f>VLOOKUP(B5217,'大货清单（不定期按GOMS更新）'!A:K,11,FALSE)</f>
        <v>4.1</v>
      </c>
      <c r="K5217" s="27" t="str">
        <f>VLOOKUP(B5217,'大货清单（不定期按GOMS更新）'!A:N,12,FALSE)</f>
        <v>436</v>
      </c>
      <c r="L5217" s="27" t="str">
        <f>VLOOKUP(B5217,'大货清单（不定期按GOMS更新）'!A:M,13,FALSE)</f>
        <v>196</v>
      </c>
      <c r="M5217" s="27" t="str">
        <f>VLOOKUP(B5217,'大货清单（不定期按GOMS更新）'!A:N,14,FALSE)</f>
        <v>323</v>
      </c>
      <c r="N5217" s="53" t="s">
        <v>1425</v>
      </c>
      <c r="O5217" s="27">
        <f>IFERROR(VLOOKUP(N5217,'散件迭代（不定期更新）'!C:J,8,FALSE),0)</f>
        <v>0</v>
      </c>
      <c r="P5217" s="27" t="str">
        <f>IFERROR(VLOOKUP(N5217,'散件（更新）'!B:H,3,FALSE),0)</f>
        <v>206-2016-0013</v>
      </c>
      <c r="Q5217" s="27" t="str">
        <f>VLOOKUP(N5217,'散件（更新）'!B:H,2,FALSE)</f>
        <v>114-20160013</v>
      </c>
      <c r="R5217" s="27" t="str">
        <f>VLOOKUP(N5217,'散件（更新）'!B:H,7,FALSE)</f>
        <v>Tube Assembly</v>
      </c>
      <c r="S5217" s="27" t="str">
        <f>VLOOKUP(N5217,'散件（更新）'!B:E,4,FALSE)</f>
        <v>https://tineco-yxzt.oss-accelerate.aliyuncs.com/product/114-20160013.png</v>
      </c>
      <c r="T5217" s="27" t="s">
        <v>8759</v>
      </c>
      <c r="U5217" s="28" t="str">
        <f>VLOOKUP(N5217,'散件（更新）'!B:G,6,FALSE)</f>
        <v>加长管黑色短款</v>
      </c>
      <c r="V5217" s="28" t="str">
        <f>VLOOKUP(N5217,'散件（更新）'!B:I,8,FALSE)</f>
        <v>6972200195074</v>
      </c>
    </row>
    <row r="5218" spans="1:22">
      <c r="A5218" s="57">
        <v>46169</v>
      </c>
      <c r="B5218" s="53" t="s">
        <v>2511</v>
      </c>
      <c r="C5218" s="27" t="str">
        <f>VLOOKUP(B5218,'大货清单（不定期按GOMS更新）'!A:H,8,0)</f>
        <v>107-20160102</v>
      </c>
      <c r="D5218" s="27" t="str">
        <f>VLOOKUP(B5218,'大货清单（不定期按GOMS更新）'!A:C,3,0)</f>
        <v>ZB2016A-02</v>
      </c>
      <c r="E5218" s="27" t="str">
        <f>VLOOKUP(B5218,'大货清单（不定期按GOMS更新）'!A:H,4,0)</f>
        <v>GB</v>
      </c>
      <c r="F5218" s="27" t="str">
        <f>VLOOKUP(B5218,'大货清单（不定期按GOMS更新）'!A:H,2,0)</f>
        <v>PWRHERO 11 Snap</v>
      </c>
      <c r="G5218" s="28">
        <f>VLOOKUP(B5218,'大货清单（不定期按GOMS更新）'!A:I,9,FALSE)</f>
        <v>6972200193971</v>
      </c>
      <c r="H5218" s="27" t="str">
        <f>VLOOKUP(B5218,'大货清单（不定期按GOMS更新）'!A:H,7,0)</f>
        <v>Black</v>
      </c>
      <c r="I5218" s="27" t="str">
        <f>VLOOKUP(B5218,'大货清单（不定期按GOMS更新）'!A:F,6,FALSE)</f>
        <v>PHASEOUT</v>
      </c>
      <c r="J5218" s="27" t="str">
        <f>VLOOKUP(B5218,'大货清单（不定期按GOMS更新）'!A:K,11,FALSE)</f>
        <v>4.1</v>
      </c>
      <c r="K5218" s="27" t="str">
        <f>VLOOKUP(B5218,'大货清单（不定期按GOMS更新）'!A:N,12,FALSE)</f>
        <v>436</v>
      </c>
      <c r="L5218" s="27" t="str">
        <f>VLOOKUP(B5218,'大货清单（不定期按GOMS更新）'!A:M,13,FALSE)</f>
        <v>196</v>
      </c>
      <c r="M5218" s="27" t="str">
        <f>VLOOKUP(B5218,'大货清单（不定期按GOMS更新）'!A:N,14,FALSE)</f>
        <v>323</v>
      </c>
      <c r="N5218" s="53" t="s">
        <v>1376</v>
      </c>
      <c r="O5218" s="27" t="str">
        <f>IFERROR(VLOOKUP(N5218,'散件迭代（不定期更新）'!C:J,8,FALSE),0)</f>
        <v>A14</v>
      </c>
      <c r="P5218" s="27" t="str">
        <f>IFERROR(VLOOKUP(N5218,'散件（更新）'!B:H,3,FALSE),0)</f>
        <v>206-1873-0214</v>
      </c>
      <c r="Q5218" s="27" t="str">
        <f>VLOOKUP(N5218,'散件（更新）'!B:H,2,FALSE)</f>
        <v>114-18730214</v>
      </c>
      <c r="R5218" s="27" t="str">
        <f>VLOOKUP(N5218,'散件（更新）'!B:H,7,FALSE)</f>
        <v>Crevice &amp; 2-In-1 Dusting Brush</v>
      </c>
      <c r="S5218" s="27" t="str">
        <f>VLOOKUP(N5218,'散件（更新）'!B:E,4,FALSE)</f>
        <v>https://tineco-yxzt.oss-accelerate.aliyuncs.com/product/114-18730214.png</v>
      </c>
      <c r="T5218" s="27" t="s">
        <v>8759</v>
      </c>
      <c r="U5218" s="28" t="str">
        <f>VLOOKUP(N5218,'散件（更新）'!B:G,6,FALSE)</f>
        <v xml:space="preserve">组合刷组件+扁吸组件 </v>
      </c>
      <c r="V5218" s="28" t="str">
        <f>VLOOKUP(N5218,'散件（更新）'!B:I,8,FALSE)</f>
        <v>6972200191489</v>
      </c>
    </row>
    <row r="5219" spans="1:22">
      <c r="A5219" s="57">
        <v>46169</v>
      </c>
      <c r="B5219" s="53" t="s">
        <v>2511</v>
      </c>
      <c r="C5219" s="27" t="str">
        <f>VLOOKUP(B5219,'大货清单（不定期按GOMS更新）'!A:H,8,0)</f>
        <v>107-20160102</v>
      </c>
      <c r="D5219" s="27" t="str">
        <f>VLOOKUP(B5219,'大货清单（不定期按GOMS更新）'!A:C,3,0)</f>
        <v>ZB2016A-02</v>
      </c>
      <c r="E5219" s="27" t="str">
        <f>VLOOKUP(B5219,'大货清单（不定期按GOMS更新）'!A:H,4,0)</f>
        <v>GB</v>
      </c>
      <c r="F5219" s="27" t="str">
        <f>VLOOKUP(B5219,'大货清单（不定期按GOMS更新）'!A:H,2,0)</f>
        <v>PWRHERO 11 Snap</v>
      </c>
      <c r="G5219" s="28">
        <f>VLOOKUP(B5219,'大货清单（不定期按GOMS更新）'!A:I,9,FALSE)</f>
        <v>6972200193971</v>
      </c>
      <c r="H5219" s="27" t="str">
        <f>VLOOKUP(B5219,'大货清单（不定期按GOMS更新）'!A:H,7,0)</f>
        <v>Black</v>
      </c>
      <c r="I5219" s="27" t="str">
        <f>VLOOKUP(B5219,'大货清单（不定期按GOMS更新）'!A:F,6,FALSE)</f>
        <v>PHASEOUT</v>
      </c>
      <c r="J5219" s="27" t="str">
        <f>VLOOKUP(B5219,'大货清单（不定期按GOMS更新）'!A:K,11,FALSE)</f>
        <v>4.1</v>
      </c>
      <c r="K5219" s="27" t="str">
        <f>VLOOKUP(B5219,'大货清单（不定期按GOMS更新）'!A:N,12,FALSE)</f>
        <v>436</v>
      </c>
      <c r="L5219" s="27" t="str">
        <f>VLOOKUP(B5219,'大货清单（不定期按GOMS更新）'!A:M,13,FALSE)</f>
        <v>196</v>
      </c>
      <c r="M5219" s="27" t="str">
        <f>VLOOKUP(B5219,'大货清单（不定期按GOMS更新）'!A:N,14,FALSE)</f>
        <v>323</v>
      </c>
      <c r="N5219" s="53" t="s">
        <v>1393</v>
      </c>
      <c r="O5219" s="27" t="str">
        <f>IFERROR(VLOOKUP(N5219,'散件迭代（不定期更新）'!C:J,8,FALSE),0)</f>
        <v>A19</v>
      </c>
      <c r="P5219" s="27" t="str">
        <f>IFERROR(VLOOKUP(N5219,'散件（更新）'!B:H,3,FALSE),0)</f>
        <v>206-1873-2318</v>
      </c>
      <c r="Q5219" s="27" t="str">
        <f>VLOOKUP(N5219,'散件（更新）'!B:H,2,FALSE)</f>
        <v>114-18732318</v>
      </c>
      <c r="R5219" s="27" t="str">
        <f>VLOOKUP(N5219,'散件（更新）'!B:H,7,FALSE)</f>
        <v>Mini power brush</v>
      </c>
      <c r="S5219" s="27" t="str">
        <f>VLOOKUP(N5219,'散件（更新）'!B:E,4,FALSE)</f>
        <v>https://tineco-yxzt.oss-accelerate.aliyuncs.com/product/114-18732318.png</v>
      </c>
      <c r="T5219" s="27" t="s">
        <v>8759</v>
      </c>
      <c r="U5219" s="28" t="str">
        <f>VLOOKUP(N5219,'散件（更新）'!B:G,6,FALSE)</f>
        <v>FB1953A 小电动地刷胶袋组件带PTC</v>
      </c>
      <c r="V5219" s="28" t="str">
        <f>VLOOKUP(N5219,'散件（更新）'!B:I,8,FALSE)</f>
        <v>6972200193032</v>
      </c>
    </row>
    <row r="5220" spans="1:22">
      <c r="A5220" s="57">
        <v>46169</v>
      </c>
      <c r="B5220" s="53" t="s">
        <v>2511</v>
      </c>
      <c r="C5220" s="27" t="str">
        <f>VLOOKUP(B5220,'大货清单（不定期按GOMS更新）'!A:H,8,0)</f>
        <v>107-20160102</v>
      </c>
      <c r="D5220" s="27" t="str">
        <f>VLOOKUP(B5220,'大货清单（不定期按GOMS更新）'!A:C,3,0)</f>
        <v>ZB2016A-02</v>
      </c>
      <c r="E5220" s="27" t="str">
        <f>VLOOKUP(B5220,'大货清单（不定期按GOMS更新）'!A:H,4,0)</f>
        <v>GB</v>
      </c>
      <c r="F5220" s="27" t="str">
        <f>VLOOKUP(B5220,'大货清单（不定期按GOMS更新）'!A:H,2,0)</f>
        <v>PWRHERO 11 Snap</v>
      </c>
      <c r="G5220" s="28">
        <f>VLOOKUP(B5220,'大货清单（不定期按GOMS更新）'!A:I,9,FALSE)</f>
        <v>6972200193971</v>
      </c>
      <c r="H5220" s="27" t="str">
        <f>VLOOKUP(B5220,'大货清单（不定期按GOMS更新）'!A:H,7,0)</f>
        <v>Black</v>
      </c>
      <c r="I5220" s="27" t="str">
        <f>VLOOKUP(B5220,'大货清单（不定期按GOMS更新）'!A:F,6,FALSE)</f>
        <v>PHASEOUT</v>
      </c>
      <c r="J5220" s="27" t="str">
        <f>VLOOKUP(B5220,'大货清单（不定期按GOMS更新）'!A:K,11,FALSE)</f>
        <v>4.1</v>
      </c>
      <c r="K5220" s="27" t="str">
        <f>VLOOKUP(B5220,'大货清单（不定期按GOMS更新）'!A:N,12,FALSE)</f>
        <v>436</v>
      </c>
      <c r="L5220" s="27" t="str">
        <f>VLOOKUP(B5220,'大货清单（不定期按GOMS更新）'!A:M,13,FALSE)</f>
        <v>196</v>
      </c>
      <c r="M5220" s="27" t="str">
        <f>VLOOKUP(B5220,'大货清单（不定期按GOMS更新）'!A:N,14,FALSE)</f>
        <v>323</v>
      </c>
      <c r="N5220" s="53" t="s">
        <v>1225</v>
      </c>
      <c r="O5220" s="27">
        <f>IFERROR(VLOOKUP(N5220,'散件迭代（不定期更新）'!C:J,8,FALSE),0)</f>
        <v>0</v>
      </c>
      <c r="P5220" s="27" t="str">
        <f>IFERROR(VLOOKUP(N5220,'散件（更新）'!B:H,3,FALSE),0)</f>
        <v>206-1756-0099</v>
      </c>
      <c r="Q5220" s="27" t="str">
        <f>VLOOKUP(N5220,'散件（更新）'!B:H,2,FALSE)</f>
        <v>114-17560099</v>
      </c>
      <c r="R5220" s="27" t="str">
        <f>VLOOKUP(N5220,'散件（更新）'!B:H,7,FALSE)</f>
        <v>Repair Wheel</v>
      </c>
      <c r="S5220" s="27" t="str">
        <f>VLOOKUP(N5220,'散件（更新）'!B:E,4,FALSE)</f>
        <v>https://tineco-yxzt.oss-accelerate.aliyuncs.com/20231219/9VSRW100200_1702948075442.png</v>
      </c>
      <c r="T5220" s="27" t="s">
        <v>8759</v>
      </c>
      <c r="U5220" s="28" t="str">
        <f>VLOOKUP(N5220,'散件（更新）'!B:G,6,FALSE)</f>
        <v>地刷小轮+小轮轴组件</v>
      </c>
      <c r="V5220" s="28" t="str">
        <f>VLOOKUP(N5220,'散件（更新）'!B:I,8,FALSE)</f>
        <v>6972200194046</v>
      </c>
    </row>
    <row r="5221" spans="1:22">
      <c r="A5221" s="57">
        <v>46169</v>
      </c>
      <c r="B5221" s="53" t="s">
        <v>175</v>
      </c>
      <c r="C5221" s="27" t="str">
        <f>VLOOKUP(B5221,'大货清单（不定期按GOMS更新）'!A:H,8,0)</f>
        <v>107-20160104</v>
      </c>
      <c r="D5221" s="27" t="str">
        <f>VLOOKUP(B5221,'大货清单（不定期按GOMS更新）'!A:C,3,0)</f>
        <v>ZB2016A-04</v>
      </c>
      <c r="E5221" s="27" t="str">
        <f>VLOOKUP(B5221,'大货清单（不定期按GOMS更新）'!A:H,4,0)</f>
        <v>TR,UA,IT,ES,FR,DE,CH,AT,NL,DK,GR</v>
      </c>
      <c r="F5221" s="27" t="str">
        <f>VLOOKUP(B5221,'大货清单（不定期按GOMS更新）'!A:H,2,0)</f>
        <v>PWRHERO 11</v>
      </c>
      <c r="G5221" s="28">
        <f>VLOOKUP(B5221,'大货清单（不定期按GOMS更新）'!A:I,9,FALSE)</f>
        <v>6972200196835</v>
      </c>
      <c r="H5221" s="27" t="str">
        <f>VLOOKUP(B5221,'大货清单（不定期按GOMS更新）'!A:H,7,0)</f>
        <v>Teal</v>
      </c>
      <c r="I5221" s="27" t="str">
        <f>VLOOKUP(B5221,'大货清单（不定期按GOMS更新）'!A:F,6,FALSE)</f>
        <v>PHASEOUT</v>
      </c>
      <c r="J5221" s="27" t="str">
        <f>VLOOKUP(B5221,'大货清单（不定期按GOMS更新）'!A:K,11,FALSE)</f>
        <v>4.5</v>
      </c>
      <c r="K5221" s="27" t="str">
        <f>VLOOKUP(B5221,'大货清单（不定期按GOMS更新）'!A:N,12,FALSE)</f>
        <v>742</v>
      </c>
      <c r="L5221" s="27" t="str">
        <f>VLOOKUP(B5221,'大货清单（不定期按GOMS更新）'!A:M,13,FALSE)</f>
        <v>155</v>
      </c>
      <c r="M5221" s="27" t="str">
        <f>VLOOKUP(B5221,'大货清单（不定期按GOMS更新）'!A:N,14,FALSE)</f>
        <v>288</v>
      </c>
      <c r="N5221" s="53" t="s">
        <v>5230</v>
      </c>
      <c r="O5221" s="27">
        <f>IFERROR(VLOOKUP(N5221,'散件迭代（不定期更新）'!C:J,8,FALSE),0)</f>
        <v>0</v>
      </c>
      <c r="P5221" s="27" t="str">
        <f>IFERROR(VLOOKUP(N5221,'散件（更新）'!B:H,3,FALSE),0)</f>
        <v>206-2016-0007</v>
      </c>
      <c r="Q5221" s="27" t="str">
        <f>VLOOKUP(N5221,'散件（更新）'!B:H,2,FALSE)</f>
        <v>114-20160007</v>
      </c>
      <c r="R5221" s="27" t="str">
        <f>VLOOKUP(N5221,'散件（更新）'!B:H,7,FALSE)</f>
        <v>Carpet brush</v>
      </c>
      <c r="S5221" s="27" t="str">
        <f>VLOOKUP(N5221,'散件（更新）'!B:E,4,FALSE)</f>
        <v>https://tineco-yxzt.oss-accelerate.aliyuncs.com/20231219/9VABP111200_1702948054283.png</v>
      </c>
      <c r="T5221" s="27" t="s">
        <v>8759</v>
      </c>
      <c r="U5221" s="28" t="str">
        <f>VLOOKUP(N5221,'散件（更新）'!B:G,6,FALSE)</f>
        <v>FB2027地毯刷</v>
      </c>
      <c r="V5221" s="28" t="str">
        <f>VLOOKUP(N5221,'散件（更新）'!B:I,8,FALSE)</f>
        <v>6972200195029</v>
      </c>
    </row>
    <row r="5222" spans="1:22">
      <c r="A5222" s="57">
        <v>46169</v>
      </c>
      <c r="B5222" s="53" t="s">
        <v>175</v>
      </c>
      <c r="C5222" s="27" t="str">
        <f>VLOOKUP(B5222,'大货清单（不定期按GOMS更新）'!A:H,8,0)</f>
        <v>107-20160104</v>
      </c>
      <c r="D5222" s="27" t="str">
        <f>VLOOKUP(B5222,'大货清单（不定期按GOMS更新）'!A:C,3,0)</f>
        <v>ZB2016A-04</v>
      </c>
      <c r="E5222" s="27" t="str">
        <f>VLOOKUP(B5222,'大货清单（不定期按GOMS更新）'!A:H,4,0)</f>
        <v>TR,UA,IT,ES,FR,DE,CH,AT,NL,DK,GR</v>
      </c>
      <c r="F5222" s="27" t="str">
        <f>VLOOKUP(B5222,'大货清单（不定期按GOMS更新）'!A:H,2,0)</f>
        <v>PWRHERO 11</v>
      </c>
      <c r="G5222" s="28">
        <f>VLOOKUP(B5222,'大货清单（不定期按GOMS更新）'!A:I,9,FALSE)</f>
        <v>6972200196835</v>
      </c>
      <c r="H5222" s="27" t="str">
        <f>VLOOKUP(B5222,'大货清单（不定期按GOMS更新）'!A:H,7,0)</f>
        <v>Teal</v>
      </c>
      <c r="I5222" s="27" t="str">
        <f>VLOOKUP(B5222,'大货清单（不定期按GOMS更新）'!A:F,6,FALSE)</f>
        <v>PHASEOUT</v>
      </c>
      <c r="J5222" s="27" t="str">
        <f>VLOOKUP(B5222,'大货清单（不定期按GOMS更新）'!A:K,11,FALSE)</f>
        <v>4.5</v>
      </c>
      <c r="K5222" s="27" t="str">
        <f>VLOOKUP(B5222,'大货清单（不定期按GOMS更新）'!A:N,12,FALSE)</f>
        <v>742</v>
      </c>
      <c r="L5222" s="27" t="str">
        <f>VLOOKUP(B5222,'大货清单（不定期按GOMS更新）'!A:M,13,FALSE)</f>
        <v>155</v>
      </c>
      <c r="M5222" s="27" t="str">
        <f>VLOOKUP(B5222,'大货清单（不定期按GOMS更新）'!A:N,14,FALSE)</f>
        <v>288</v>
      </c>
      <c r="N5222" s="53" t="s">
        <v>1429</v>
      </c>
      <c r="O5222" s="27">
        <f>IFERROR(VLOOKUP(N5222,'散件迭代（不定期更新）'!C:J,8,FALSE),0)</f>
        <v>0</v>
      </c>
      <c r="P5222" s="27" t="str">
        <f>IFERROR(VLOOKUP(N5222,'散件（更新）'!B:H,3,FALSE),0)</f>
        <v>206-2016-0003</v>
      </c>
      <c r="Q5222" s="27" t="str">
        <f>VLOOKUP(N5222,'散件（更新）'!B:H,2,FALSE)</f>
        <v>114-20160003</v>
      </c>
      <c r="R5222" s="27" t="str">
        <f>VLOOKUP(N5222,'散件（更新）'!B:H,7,FALSE)</f>
        <v>Dustbin</v>
      </c>
      <c r="S5222" s="27" t="str">
        <f>VLOOKUP(N5222,'散件（更新）'!B:E,4,FALSE)</f>
        <v>https://tineco-yxzt.oss-accelerate.aliyuncs.com/20231219/9VADB111200_1702948055268.png</v>
      </c>
      <c r="T5222" s="27" t="s">
        <v>8759</v>
      </c>
      <c r="U5222" s="28" t="str">
        <f>VLOOKUP(N5222,'散件（更新）'!B:G,6,FALSE)</f>
        <v>尘桶组件浅蓝按钮</v>
      </c>
      <c r="V5222" s="28" t="str">
        <f>VLOOKUP(N5222,'散件（更新）'!B:I,8,FALSE)</f>
        <v>6972200196767</v>
      </c>
    </row>
    <row r="5223" spans="1:22">
      <c r="A5223" s="57">
        <v>46169</v>
      </c>
      <c r="B5223" s="53" t="s">
        <v>175</v>
      </c>
      <c r="C5223" s="27" t="str">
        <f>VLOOKUP(B5223,'大货清单（不定期按GOMS更新）'!A:H,8,0)</f>
        <v>107-20160104</v>
      </c>
      <c r="D5223" s="27" t="str">
        <f>VLOOKUP(B5223,'大货清单（不定期按GOMS更新）'!A:C,3,0)</f>
        <v>ZB2016A-04</v>
      </c>
      <c r="E5223" s="27" t="str">
        <f>VLOOKUP(B5223,'大货清单（不定期按GOMS更新）'!A:H,4,0)</f>
        <v>TR,UA,IT,ES,FR,DE,CH,AT,NL,DK,GR</v>
      </c>
      <c r="F5223" s="27" t="str">
        <f>VLOOKUP(B5223,'大货清单（不定期按GOMS更新）'!A:H,2,0)</f>
        <v>PWRHERO 11</v>
      </c>
      <c r="G5223" s="28">
        <f>VLOOKUP(B5223,'大货清单（不定期按GOMS更新）'!A:I,9,FALSE)</f>
        <v>6972200196835</v>
      </c>
      <c r="H5223" s="27" t="str">
        <f>VLOOKUP(B5223,'大货清单（不定期按GOMS更新）'!A:H,7,0)</f>
        <v>Teal</v>
      </c>
      <c r="I5223" s="27" t="str">
        <f>VLOOKUP(B5223,'大货清单（不定期按GOMS更新）'!A:F,6,FALSE)</f>
        <v>PHASEOUT</v>
      </c>
      <c r="J5223" s="27" t="str">
        <f>VLOOKUP(B5223,'大货清单（不定期按GOMS更新）'!A:K,11,FALSE)</f>
        <v>4.5</v>
      </c>
      <c r="K5223" s="27" t="str">
        <f>VLOOKUP(B5223,'大货清单（不定期按GOMS更新）'!A:N,12,FALSE)</f>
        <v>742</v>
      </c>
      <c r="L5223" s="27" t="str">
        <f>VLOOKUP(B5223,'大货清单（不定期按GOMS更新）'!A:M,13,FALSE)</f>
        <v>155</v>
      </c>
      <c r="M5223" s="27" t="str">
        <f>VLOOKUP(B5223,'大货清单（不定期按GOMS更新）'!A:N,14,FALSE)</f>
        <v>288</v>
      </c>
      <c r="N5223" s="53" t="s">
        <v>1431</v>
      </c>
      <c r="O5223" s="27" t="str">
        <f>IFERROR(VLOOKUP(N5223,'散件迭代（不定期更新）'!C:J,8,FALSE),0)</f>
        <v>A47</v>
      </c>
      <c r="P5223" s="27" t="str">
        <f>IFERROR(VLOOKUP(N5223,'散件（更新）'!B:H,3,FALSE),0)</f>
        <v>206-2016-0004</v>
      </c>
      <c r="Q5223" s="27" t="str">
        <f>VLOOKUP(N5223,'散件（更新）'!B:H,2,FALSE)</f>
        <v>114-20160004</v>
      </c>
      <c r="R5223" s="27" t="str">
        <f>VLOOKUP(N5223,'散件（更新）'!B:H,7,FALSE)</f>
        <v>Filter holder</v>
      </c>
      <c r="S5223" s="27" t="str">
        <f>VLOOKUP(N5223,'散件（更新）'!B:E,4,FALSE)</f>
        <v>https://tineco-yxzt.oss-accelerate.aliyuncs.com/20231219/9VAFD111100_1702948055750.png</v>
      </c>
      <c r="T5223" s="27" t="s">
        <v>8759</v>
      </c>
      <c r="U5223" s="28" t="str">
        <f>VLOOKUP(N5223,'散件（更新）'!B:G,6,FALSE)</f>
        <v>网孔过滤器灰色</v>
      </c>
      <c r="V5223" s="28" t="str">
        <f>VLOOKUP(N5223,'散件（更新）'!B:I,8,FALSE)</f>
        <v>6972200195012</v>
      </c>
    </row>
    <row r="5224" spans="1:22">
      <c r="A5224" s="57">
        <v>46169</v>
      </c>
      <c r="B5224" s="53" t="s">
        <v>175</v>
      </c>
      <c r="C5224" s="27" t="str">
        <f>VLOOKUP(B5224,'大货清单（不定期按GOMS更新）'!A:H,8,0)</f>
        <v>107-20160104</v>
      </c>
      <c r="D5224" s="27" t="str">
        <f>VLOOKUP(B5224,'大货清单（不定期按GOMS更新）'!A:C,3,0)</f>
        <v>ZB2016A-04</v>
      </c>
      <c r="E5224" s="27" t="str">
        <f>VLOOKUP(B5224,'大货清单（不定期按GOMS更新）'!A:H,4,0)</f>
        <v>TR,UA,IT,ES,FR,DE,CH,AT,NL,DK,GR</v>
      </c>
      <c r="F5224" s="27" t="str">
        <f>VLOOKUP(B5224,'大货清单（不定期按GOMS更新）'!A:H,2,0)</f>
        <v>PWRHERO 11</v>
      </c>
      <c r="G5224" s="28">
        <f>VLOOKUP(B5224,'大货清单（不定期按GOMS更新）'!A:I,9,FALSE)</f>
        <v>6972200196835</v>
      </c>
      <c r="H5224" s="27" t="str">
        <f>VLOOKUP(B5224,'大货清单（不定期按GOMS更新）'!A:H,7,0)</f>
        <v>Teal</v>
      </c>
      <c r="I5224" s="27" t="str">
        <f>VLOOKUP(B5224,'大货清单（不定期按GOMS更新）'!A:F,6,FALSE)</f>
        <v>PHASEOUT</v>
      </c>
      <c r="J5224" s="27" t="str">
        <f>VLOOKUP(B5224,'大货清单（不定期按GOMS更新）'!A:K,11,FALSE)</f>
        <v>4.5</v>
      </c>
      <c r="K5224" s="27" t="str">
        <f>VLOOKUP(B5224,'大货清单（不定期按GOMS更新）'!A:N,12,FALSE)</f>
        <v>742</v>
      </c>
      <c r="L5224" s="27" t="str">
        <f>VLOOKUP(B5224,'大货清单（不定期按GOMS更新）'!A:M,13,FALSE)</f>
        <v>155</v>
      </c>
      <c r="M5224" s="27" t="str">
        <f>VLOOKUP(B5224,'大货清单（不定期按GOMS更新）'!A:N,14,FALSE)</f>
        <v>288</v>
      </c>
      <c r="N5224" s="53" t="s">
        <v>1228</v>
      </c>
      <c r="O5224" s="27">
        <f>IFERROR(VLOOKUP(N5224,'散件迭代（不定期更新）'!C:J,8,FALSE),0)</f>
        <v>0</v>
      </c>
      <c r="P5224" s="27" t="str">
        <f>IFERROR(VLOOKUP(N5224,'散件（更新）'!B:H,3,FALSE),0)</f>
        <v>206-1756-0204</v>
      </c>
      <c r="Q5224" s="27" t="str">
        <f>VLOOKUP(N5224,'散件（更新）'!B:H,2,FALSE)</f>
        <v>114-17560204</v>
      </c>
      <c r="R5224" s="27" t="str">
        <f>VLOOKUP(N5224,'散件（更新）'!B:H,7,FALSE)</f>
        <v>FILTER</v>
      </c>
      <c r="S5224" s="27" t="str">
        <f>VLOOKUP(N5224,'散件（更新）'!B:E,4,FALSE)</f>
        <v>https://tineco-yxzt.oss-accelerate.aliyuncs.com/product/114-17560204.jpg</v>
      </c>
      <c r="T5224" s="27" t="s">
        <v>8759</v>
      </c>
      <c r="U5224" s="28" t="str">
        <f>VLOOKUP(N5224,'散件（更新）'!B:G,6,FALSE)</f>
        <v>ZB1756 进风滤棉组件</v>
      </c>
      <c r="V5224" s="28" t="str">
        <f>VLOOKUP(N5224,'散件（更新）'!B:I,8,FALSE)</f>
        <v>6972200191182</v>
      </c>
    </row>
    <row r="5225" spans="1:22">
      <c r="A5225" s="57">
        <v>46169</v>
      </c>
      <c r="B5225" s="53" t="s">
        <v>175</v>
      </c>
      <c r="C5225" s="27" t="str">
        <f>VLOOKUP(B5225,'大货清单（不定期按GOMS更新）'!A:H,8,0)</f>
        <v>107-20160104</v>
      </c>
      <c r="D5225" s="27" t="str">
        <f>VLOOKUP(B5225,'大货清单（不定期按GOMS更新）'!A:C,3,0)</f>
        <v>ZB2016A-04</v>
      </c>
      <c r="E5225" s="27" t="str">
        <f>VLOOKUP(B5225,'大货清单（不定期按GOMS更新）'!A:H,4,0)</f>
        <v>TR,UA,IT,ES,FR,DE,CH,AT,NL,DK,GR</v>
      </c>
      <c r="F5225" s="27" t="str">
        <f>VLOOKUP(B5225,'大货清单（不定期按GOMS更新）'!A:H,2,0)</f>
        <v>PWRHERO 11</v>
      </c>
      <c r="G5225" s="28">
        <f>VLOOKUP(B5225,'大货清单（不定期按GOMS更新）'!A:I,9,FALSE)</f>
        <v>6972200196835</v>
      </c>
      <c r="H5225" s="27" t="str">
        <f>VLOOKUP(B5225,'大货清单（不定期按GOMS更新）'!A:H,7,0)</f>
        <v>Teal</v>
      </c>
      <c r="I5225" s="27" t="str">
        <f>VLOOKUP(B5225,'大货清单（不定期按GOMS更新）'!A:F,6,FALSE)</f>
        <v>PHASEOUT</v>
      </c>
      <c r="J5225" s="27" t="str">
        <f>VLOOKUP(B5225,'大货清单（不定期按GOMS更新）'!A:K,11,FALSE)</f>
        <v>4.5</v>
      </c>
      <c r="K5225" s="27" t="str">
        <f>VLOOKUP(B5225,'大货清单（不定期按GOMS更新）'!A:N,12,FALSE)</f>
        <v>742</v>
      </c>
      <c r="L5225" s="27" t="str">
        <f>VLOOKUP(B5225,'大货清单（不定期按GOMS更新）'!A:M,13,FALSE)</f>
        <v>155</v>
      </c>
      <c r="M5225" s="27" t="str">
        <f>VLOOKUP(B5225,'大货清单（不定期按GOMS更新）'!A:N,14,FALSE)</f>
        <v>288</v>
      </c>
      <c r="N5225" s="53" t="s">
        <v>1433</v>
      </c>
      <c r="O5225" s="27">
        <f>IFERROR(VLOOKUP(N5225,'散件迭代（不定期更新）'!C:J,8,FALSE),0)</f>
        <v>0</v>
      </c>
      <c r="P5225" s="27" t="str">
        <f>IFERROR(VLOOKUP(N5225,'散件（更新）'!B:H,3,FALSE),0)</f>
        <v>206-2016-0002</v>
      </c>
      <c r="Q5225" s="27" t="str">
        <f>VLOOKUP(N5225,'散件（更新）'!B:H,2,FALSE)</f>
        <v>114-20160002</v>
      </c>
      <c r="R5225" s="27" t="str">
        <f>VLOOKUP(N5225,'散件（更新）'!B:H,7,FALSE)</f>
        <v>Main body</v>
      </c>
      <c r="S5225" s="27" t="str">
        <f>VLOOKUP(N5225,'散件（更新）'!B:E,4,FALSE)</f>
        <v>https://tineco-yxzt.oss-accelerate.aliyuncs.com/20231219/9VAMB111400_1702948057192.png</v>
      </c>
      <c r="T5225" s="27" t="s">
        <v>8759</v>
      </c>
      <c r="U5225" s="28" t="str">
        <f>VLOOKUP(N5225,'散件（更新）'!B:G,6,FALSE)</f>
        <v>主机组件浅蓝</v>
      </c>
      <c r="V5225" s="28" t="str">
        <f>VLOOKUP(N5225,'散件（更新）'!B:I,8,FALSE)</f>
        <v>6972200196750</v>
      </c>
    </row>
    <row r="5226" spans="1:22">
      <c r="A5226" s="57">
        <v>46169</v>
      </c>
      <c r="B5226" s="53" t="s">
        <v>175</v>
      </c>
      <c r="C5226" s="27" t="str">
        <f>VLOOKUP(B5226,'大货清单（不定期按GOMS更新）'!A:H,8,0)</f>
        <v>107-20160104</v>
      </c>
      <c r="D5226" s="27" t="str">
        <f>VLOOKUP(B5226,'大货清单（不定期按GOMS更新）'!A:C,3,0)</f>
        <v>ZB2016A-04</v>
      </c>
      <c r="E5226" s="27" t="str">
        <f>VLOOKUP(B5226,'大货清单（不定期按GOMS更新）'!A:H,4,0)</f>
        <v>TR,UA,IT,ES,FR,DE,CH,AT,NL,DK,GR</v>
      </c>
      <c r="F5226" s="27" t="str">
        <f>VLOOKUP(B5226,'大货清单（不定期按GOMS更新）'!A:H,2,0)</f>
        <v>PWRHERO 11</v>
      </c>
      <c r="G5226" s="28">
        <f>VLOOKUP(B5226,'大货清单（不定期按GOMS更新）'!A:I,9,FALSE)</f>
        <v>6972200196835</v>
      </c>
      <c r="H5226" s="27" t="str">
        <f>VLOOKUP(B5226,'大货清单（不定期按GOMS更新）'!A:H,7,0)</f>
        <v>Teal</v>
      </c>
      <c r="I5226" s="27" t="str">
        <f>VLOOKUP(B5226,'大货清单（不定期按GOMS更新）'!A:F,6,FALSE)</f>
        <v>PHASEOUT</v>
      </c>
      <c r="J5226" s="27" t="str">
        <f>VLOOKUP(B5226,'大货清单（不定期按GOMS更新）'!A:K,11,FALSE)</f>
        <v>4.5</v>
      </c>
      <c r="K5226" s="27" t="str">
        <f>VLOOKUP(B5226,'大货清单（不定期按GOMS更新）'!A:N,12,FALSE)</f>
        <v>742</v>
      </c>
      <c r="L5226" s="27" t="str">
        <f>VLOOKUP(B5226,'大货清单（不定期按GOMS更新）'!A:M,13,FALSE)</f>
        <v>155</v>
      </c>
      <c r="M5226" s="27" t="str">
        <f>VLOOKUP(B5226,'大货清单（不定期按GOMS更新）'!A:N,14,FALSE)</f>
        <v>288</v>
      </c>
      <c r="N5226" s="53" t="s">
        <v>1426</v>
      </c>
      <c r="O5226" s="27" t="str">
        <f>IFERROR(VLOOKUP(N5226,'散件迭代（不定期更新）'!C:J,8,FALSE),0)</f>
        <v>A25</v>
      </c>
      <c r="P5226" s="27" t="str">
        <f>IFERROR(VLOOKUP(N5226,'散件（更新）'!B:H,3,FALSE),0)</f>
        <v>206-2016-0101</v>
      </c>
      <c r="Q5226" s="27" t="str">
        <f>VLOOKUP(N5226,'散件（更新）'!B:H,2,FALSE)</f>
        <v>114-20160101</v>
      </c>
      <c r="R5226" s="27" t="str">
        <f>VLOOKUP(N5226,'散件（更新）'!B:H,7,FALSE)</f>
        <v>Adapter</v>
      </c>
      <c r="S5226" s="27" t="str">
        <f>VLOOKUP(N5226,'散件（更新）'!B:E,4,FALSE)</f>
        <v>https://tineco-yxzt.oss-accelerate.aliyuncs.com/product/114-20160101.png</v>
      </c>
      <c r="T5226" s="27" t="s">
        <v>8759</v>
      </c>
      <c r="U5226" s="28" t="str">
        <f>VLOOKUP(N5226,'散件（更新）'!B:G,6,FALSE)</f>
        <v>适配器EU</v>
      </c>
      <c r="V5226" s="28" t="str">
        <f>VLOOKUP(N5226,'散件（更新）'!B:I,8,FALSE)</f>
        <v>6972200195654</v>
      </c>
    </row>
    <row r="5227" spans="1:22">
      <c r="A5227" s="57">
        <v>46169</v>
      </c>
      <c r="B5227" s="53" t="s">
        <v>175</v>
      </c>
      <c r="C5227" s="27" t="str">
        <f>VLOOKUP(B5227,'大货清单（不定期按GOMS更新）'!A:H,8,0)</f>
        <v>107-20160104</v>
      </c>
      <c r="D5227" s="27" t="str">
        <f>VLOOKUP(B5227,'大货清单（不定期按GOMS更新）'!A:C,3,0)</f>
        <v>ZB2016A-04</v>
      </c>
      <c r="E5227" s="27" t="str">
        <f>VLOOKUP(B5227,'大货清单（不定期按GOMS更新）'!A:H,4,0)</f>
        <v>TR,UA,IT,ES,FR,DE,CH,AT,NL,DK,GR</v>
      </c>
      <c r="F5227" s="27" t="str">
        <f>VLOOKUP(B5227,'大货清单（不定期按GOMS更新）'!A:H,2,0)</f>
        <v>PWRHERO 11</v>
      </c>
      <c r="G5227" s="28">
        <f>VLOOKUP(B5227,'大货清单（不定期按GOMS更新）'!A:I,9,FALSE)</f>
        <v>6972200196835</v>
      </c>
      <c r="H5227" s="27" t="str">
        <f>VLOOKUP(B5227,'大货清单（不定期按GOMS更新）'!A:H,7,0)</f>
        <v>Teal</v>
      </c>
      <c r="I5227" s="27" t="str">
        <f>VLOOKUP(B5227,'大货清单（不定期按GOMS更新）'!A:F,6,FALSE)</f>
        <v>PHASEOUT</v>
      </c>
      <c r="J5227" s="27" t="str">
        <f>VLOOKUP(B5227,'大货清单（不定期按GOMS更新）'!A:K,11,FALSE)</f>
        <v>4.5</v>
      </c>
      <c r="K5227" s="27" t="str">
        <f>VLOOKUP(B5227,'大货清单（不定期按GOMS更新）'!A:N,12,FALSE)</f>
        <v>742</v>
      </c>
      <c r="L5227" s="27" t="str">
        <f>VLOOKUP(B5227,'大货清单（不定期按GOMS更新）'!A:M,13,FALSE)</f>
        <v>155</v>
      </c>
      <c r="M5227" s="27" t="str">
        <f>VLOOKUP(B5227,'大货清单（不定期按GOMS更新）'!A:N,14,FALSE)</f>
        <v>288</v>
      </c>
      <c r="N5227" s="53" t="s">
        <v>1432</v>
      </c>
      <c r="O5227" s="27">
        <f>IFERROR(VLOOKUP(N5227,'散件迭代（不定期更新）'!C:J,8,FALSE),0)</f>
        <v>0</v>
      </c>
      <c r="P5227" s="27" t="str">
        <f>IFERROR(VLOOKUP(N5227,'散件（更新）'!B:H,3,FALSE),0)</f>
        <v>206-2016-0005</v>
      </c>
      <c r="Q5227" s="27" t="str">
        <f>VLOOKUP(N5227,'散件（更新）'!B:H,2,FALSE)</f>
        <v>114-20160005</v>
      </c>
      <c r="R5227" s="27" t="str">
        <f>VLOOKUP(N5227,'散件（更新）'!B:H,7,FALSE)</f>
        <v>Battery</v>
      </c>
      <c r="S5227" s="27" t="str">
        <f>VLOOKUP(N5227,'散件（更新）'!B:E,4,FALSE)</f>
        <v>https://tineco-yxzt.oss-accelerate.aliyuncs.com/20231219/9VAPT111500_1702948059412.png</v>
      </c>
      <c r="T5227" s="27" t="s">
        <v>8759</v>
      </c>
      <c r="U5227" s="28" t="str">
        <f>VLOOKUP(N5227,'散件（更新）'!B:G,6,FALSE)</f>
        <v>电池浅蓝2500mAH</v>
      </c>
      <c r="V5227" s="28" t="str">
        <f>VLOOKUP(N5227,'散件（更新）'!B:I,8,FALSE)</f>
        <v>6972200196774</v>
      </c>
    </row>
    <row r="5228" spans="1:22">
      <c r="A5228" s="57">
        <v>46169</v>
      </c>
      <c r="B5228" s="53" t="s">
        <v>175</v>
      </c>
      <c r="C5228" s="27" t="str">
        <f>VLOOKUP(B5228,'大货清单（不定期按GOMS更新）'!A:H,8,0)</f>
        <v>107-20160104</v>
      </c>
      <c r="D5228" s="27" t="str">
        <f>VLOOKUP(B5228,'大货清单（不定期按GOMS更新）'!A:C,3,0)</f>
        <v>ZB2016A-04</v>
      </c>
      <c r="E5228" s="27" t="str">
        <f>VLOOKUP(B5228,'大货清单（不定期按GOMS更新）'!A:H,4,0)</f>
        <v>TR,UA,IT,ES,FR,DE,CH,AT,NL,DK,GR</v>
      </c>
      <c r="F5228" s="27" t="str">
        <f>VLOOKUP(B5228,'大货清单（不定期按GOMS更新）'!A:H,2,0)</f>
        <v>PWRHERO 11</v>
      </c>
      <c r="G5228" s="28">
        <f>VLOOKUP(B5228,'大货清单（不定期按GOMS更新）'!A:I,9,FALSE)</f>
        <v>6972200196835</v>
      </c>
      <c r="H5228" s="27" t="str">
        <f>VLOOKUP(B5228,'大货清单（不定期按GOMS更新）'!A:H,7,0)</f>
        <v>Teal</v>
      </c>
      <c r="I5228" s="27" t="str">
        <f>VLOOKUP(B5228,'大货清单（不定期按GOMS更新）'!A:F,6,FALSE)</f>
        <v>PHASEOUT</v>
      </c>
      <c r="J5228" s="27" t="str">
        <f>VLOOKUP(B5228,'大货清单（不定期按GOMS更新）'!A:K,11,FALSE)</f>
        <v>4.5</v>
      </c>
      <c r="K5228" s="27" t="str">
        <f>VLOOKUP(B5228,'大货清单（不定期按GOMS更新）'!A:N,12,FALSE)</f>
        <v>742</v>
      </c>
      <c r="L5228" s="27" t="str">
        <f>VLOOKUP(B5228,'大货清单（不定期按GOMS更新）'!A:M,13,FALSE)</f>
        <v>155</v>
      </c>
      <c r="M5228" s="27" t="str">
        <f>VLOOKUP(B5228,'大货清单（不定期按GOMS更新）'!A:N,14,FALSE)</f>
        <v>288</v>
      </c>
      <c r="N5228" s="53" t="s">
        <v>1428</v>
      </c>
      <c r="O5228" s="27">
        <f>IFERROR(VLOOKUP(N5228,'散件迭代（不定期更新）'!C:J,8,FALSE),0)</f>
        <v>0</v>
      </c>
      <c r="P5228" s="27" t="str">
        <f>IFERROR(VLOOKUP(N5228,'散件（更新）'!B:H,3,FALSE),0)</f>
        <v>206-2016-0008</v>
      </c>
      <c r="Q5228" s="27" t="str">
        <f>VLOOKUP(N5228,'散件（更新）'!B:H,2,FALSE)</f>
        <v>114-20160008</v>
      </c>
      <c r="R5228" s="27" t="str">
        <f>VLOOKUP(N5228,'散件（更新）'!B:H,7,FALSE)</f>
        <v>Wall-mounted Dock</v>
      </c>
      <c r="S5228" s="27" t="str">
        <f>VLOOKUP(N5228,'散件（更新）'!B:E,4,FALSE)</f>
        <v>https://tineco-yxzt.oss-accelerate.aliyuncs.com/product/114-20160008.png</v>
      </c>
      <c r="T5228" s="27" t="s">
        <v>8759</v>
      </c>
      <c r="U5228" s="28" t="str">
        <f>VLOOKUP(N5228,'散件（更新）'!B:G,6,FALSE)</f>
        <v>墙挂带安装螺丝</v>
      </c>
      <c r="V5228" s="28" t="str">
        <f>VLOOKUP(N5228,'散件（更新）'!B:I,8,FALSE)</f>
        <v>6972200195036</v>
      </c>
    </row>
    <row r="5229" spans="1:22">
      <c r="A5229" s="57">
        <v>46169</v>
      </c>
      <c r="B5229" s="53" t="s">
        <v>175</v>
      </c>
      <c r="C5229" s="27" t="str">
        <f>VLOOKUP(B5229,'大货清单（不定期按GOMS更新）'!A:H,8,0)</f>
        <v>107-20160104</v>
      </c>
      <c r="D5229" s="27" t="str">
        <f>VLOOKUP(B5229,'大货清单（不定期按GOMS更新）'!A:C,3,0)</f>
        <v>ZB2016A-04</v>
      </c>
      <c r="E5229" s="27" t="str">
        <f>VLOOKUP(B5229,'大货清单（不定期按GOMS更新）'!A:H,4,0)</f>
        <v>TR,UA,IT,ES,FR,DE,CH,AT,NL,DK,GR</v>
      </c>
      <c r="F5229" s="27" t="str">
        <f>VLOOKUP(B5229,'大货清单（不定期按GOMS更新）'!A:H,2,0)</f>
        <v>PWRHERO 11</v>
      </c>
      <c r="G5229" s="28">
        <f>VLOOKUP(B5229,'大货清单（不定期按GOMS更新）'!A:I,9,FALSE)</f>
        <v>6972200196835</v>
      </c>
      <c r="H5229" s="27" t="str">
        <f>VLOOKUP(B5229,'大货清单（不定期按GOMS更新）'!A:H,7,0)</f>
        <v>Teal</v>
      </c>
      <c r="I5229" s="27" t="str">
        <f>VLOOKUP(B5229,'大货清单（不定期按GOMS更新）'!A:F,6,FALSE)</f>
        <v>PHASEOUT</v>
      </c>
      <c r="J5229" s="27" t="str">
        <f>VLOOKUP(B5229,'大货清单（不定期按GOMS更新）'!A:K,11,FALSE)</f>
        <v>4.5</v>
      </c>
      <c r="K5229" s="27" t="str">
        <f>VLOOKUP(B5229,'大货清单（不定期按GOMS更新）'!A:N,12,FALSE)</f>
        <v>742</v>
      </c>
      <c r="L5229" s="27" t="str">
        <f>VLOOKUP(B5229,'大货清单（不定期按GOMS更新）'!A:M,13,FALSE)</f>
        <v>155</v>
      </c>
      <c r="M5229" s="27" t="str">
        <f>VLOOKUP(B5229,'大货清单（不定期按GOMS更新）'!A:N,14,FALSE)</f>
        <v>288</v>
      </c>
      <c r="N5229" s="53" t="s">
        <v>1297</v>
      </c>
      <c r="O5229" s="27">
        <f>IFERROR(VLOOKUP(N5229,'散件迭代（不定期更新）'!C:J,8,FALSE),0)</f>
        <v>0</v>
      </c>
      <c r="P5229" s="27" t="str">
        <f>IFERROR(VLOOKUP(N5229,'散件（更新）'!B:H,3,FALSE),0)</f>
        <v>206-1769-0704</v>
      </c>
      <c r="Q5229" s="27" t="str">
        <f>VLOOKUP(N5229,'散件（更新）'!B:H,2,FALSE)</f>
        <v>114-17690704</v>
      </c>
      <c r="R5229" s="27" t="str">
        <f>VLOOKUP(N5229,'散件（更新）'!B:H,7,FALSE)</f>
        <v>Repair button</v>
      </c>
      <c r="S5229" s="27" t="str">
        <f>VLOOKUP(N5229,'散件（更新）'!B:E,4,FALSE)</f>
        <v>https://tineco-yxzt.oss-accelerate.aliyuncs.com/20231219/9VARB111200_1702948060007.png</v>
      </c>
      <c r="T5229" s="27" t="s">
        <v>8759</v>
      </c>
      <c r="U5229" s="28" t="str">
        <f>VLOOKUP(N5229,'散件（更新）'!B:G,6,FALSE)</f>
        <v>接头释放钮+弹簧+滤芯</v>
      </c>
      <c r="V5229" s="28" t="str">
        <f>VLOOKUP(N5229,'散件（更新）'!B:I,8,FALSE)</f>
        <v>6972200195623</v>
      </c>
    </row>
    <row r="5230" spans="1:22">
      <c r="A5230" s="57">
        <v>46169</v>
      </c>
      <c r="B5230" s="53" t="s">
        <v>175</v>
      </c>
      <c r="C5230" s="27" t="str">
        <f>VLOOKUP(B5230,'大货清单（不定期按GOMS更新）'!A:H,8,0)</f>
        <v>107-20160104</v>
      </c>
      <c r="D5230" s="27" t="str">
        <f>VLOOKUP(B5230,'大货清单（不定期按GOMS更新）'!A:C,3,0)</f>
        <v>ZB2016A-04</v>
      </c>
      <c r="E5230" s="27" t="str">
        <f>VLOOKUP(B5230,'大货清单（不定期按GOMS更新）'!A:H,4,0)</f>
        <v>TR,UA,IT,ES,FR,DE,CH,AT,NL,DK,GR</v>
      </c>
      <c r="F5230" s="27" t="str">
        <f>VLOOKUP(B5230,'大货清单（不定期按GOMS更新）'!A:H,2,0)</f>
        <v>PWRHERO 11</v>
      </c>
      <c r="G5230" s="28">
        <f>VLOOKUP(B5230,'大货清单（不定期按GOMS更新）'!A:I,9,FALSE)</f>
        <v>6972200196835</v>
      </c>
      <c r="H5230" s="27" t="str">
        <f>VLOOKUP(B5230,'大货清单（不定期按GOMS更新）'!A:H,7,0)</f>
        <v>Teal</v>
      </c>
      <c r="I5230" s="27" t="str">
        <f>VLOOKUP(B5230,'大货清单（不定期按GOMS更新）'!A:F,6,FALSE)</f>
        <v>PHASEOUT</v>
      </c>
      <c r="J5230" s="27" t="str">
        <f>VLOOKUP(B5230,'大货清单（不定期按GOMS更新）'!A:K,11,FALSE)</f>
        <v>4.5</v>
      </c>
      <c r="K5230" s="27" t="str">
        <f>VLOOKUP(B5230,'大货清单（不定期按GOMS更新）'!A:N,12,FALSE)</f>
        <v>742</v>
      </c>
      <c r="L5230" s="27" t="str">
        <f>VLOOKUP(B5230,'大货清单（不定期按GOMS更新）'!A:M,13,FALSE)</f>
        <v>155</v>
      </c>
      <c r="M5230" s="27" t="str">
        <f>VLOOKUP(B5230,'大货清单（不定期按GOMS更新）'!A:N,14,FALSE)</f>
        <v>288</v>
      </c>
      <c r="N5230" s="53" t="s">
        <v>1307</v>
      </c>
      <c r="O5230" s="27" t="str">
        <f>IFERROR(VLOOKUP(N5230,'散件迭代（不定期更新）'!C:J,8,FALSE),0)</f>
        <v>A42</v>
      </c>
      <c r="P5230" s="27" t="str">
        <f>IFERROR(VLOOKUP(N5230,'散件（更新）'!B:H,3,FALSE),0)</f>
        <v>206-1769-0205</v>
      </c>
      <c r="Q5230" s="27" t="str">
        <f>VLOOKUP(N5230,'散件（更新）'!B:H,2,FALSE)</f>
        <v>114-17690205</v>
      </c>
      <c r="R5230" s="27" t="str">
        <f>VLOOKUP(N5230,'散件（更新）'!B:H,7,FALSE)</f>
        <v>Crevice Tool</v>
      </c>
      <c r="S5230" s="27" t="str">
        <f>VLOOKUP(N5230,'散件（更新）'!B:E,4,FALSE)</f>
        <v>https://tineco-yxzt.oss-accelerate.aliyuncs.com/product/114-17690205.png</v>
      </c>
      <c r="T5230" s="27" t="s">
        <v>8759</v>
      </c>
      <c r="U5230" s="28" t="str">
        <f>VLOOKUP(N5230,'散件（更新）'!B:G,6,FALSE)</f>
        <v>ZB1769B-04 扁吸</v>
      </c>
      <c r="V5230" s="28" t="str">
        <f>VLOOKUP(N5230,'散件（更新）'!B:I,8,FALSE)</f>
        <v>6972200191267</v>
      </c>
    </row>
    <row r="5231" spans="1:22">
      <c r="A5231" s="57">
        <v>46169</v>
      </c>
      <c r="B5231" s="53" t="s">
        <v>175</v>
      </c>
      <c r="C5231" s="27" t="str">
        <f>VLOOKUP(B5231,'大货清单（不定期按GOMS更新）'!A:H,8,0)</f>
        <v>107-20160104</v>
      </c>
      <c r="D5231" s="27" t="str">
        <f>VLOOKUP(B5231,'大货清单（不定期按GOMS更新）'!A:C,3,0)</f>
        <v>ZB2016A-04</v>
      </c>
      <c r="E5231" s="27" t="str">
        <f>VLOOKUP(B5231,'大货清单（不定期按GOMS更新）'!A:H,4,0)</f>
        <v>TR,UA,IT,ES,FR,DE,CH,AT,NL,DK,GR</v>
      </c>
      <c r="F5231" s="27" t="str">
        <f>VLOOKUP(B5231,'大货清单（不定期按GOMS更新）'!A:H,2,0)</f>
        <v>PWRHERO 11</v>
      </c>
      <c r="G5231" s="28">
        <f>VLOOKUP(B5231,'大货清单（不定期按GOMS更新）'!A:I,9,FALSE)</f>
        <v>6972200196835</v>
      </c>
      <c r="H5231" s="27" t="str">
        <f>VLOOKUP(B5231,'大货清单（不定期按GOMS更新）'!A:H,7,0)</f>
        <v>Teal</v>
      </c>
      <c r="I5231" s="27" t="str">
        <f>VLOOKUP(B5231,'大货清单（不定期按GOMS更新）'!A:F,6,FALSE)</f>
        <v>PHASEOUT</v>
      </c>
      <c r="J5231" s="27" t="str">
        <f>VLOOKUP(B5231,'大货清单（不定期按GOMS更新）'!A:K,11,FALSE)</f>
        <v>4.5</v>
      </c>
      <c r="K5231" s="27" t="str">
        <f>VLOOKUP(B5231,'大货清单（不定期按GOMS更新）'!A:N,12,FALSE)</f>
        <v>742</v>
      </c>
      <c r="L5231" s="27" t="str">
        <f>VLOOKUP(B5231,'大货清单（不定期按GOMS更新）'!A:M,13,FALSE)</f>
        <v>155</v>
      </c>
      <c r="M5231" s="27" t="str">
        <f>VLOOKUP(B5231,'大货清单（不定期按GOMS更新）'!A:N,14,FALSE)</f>
        <v>288</v>
      </c>
      <c r="N5231" s="53" t="s">
        <v>1430</v>
      </c>
      <c r="O5231" s="27">
        <f>IFERROR(VLOOKUP(N5231,'散件迭代（不定期更新）'!C:J,8,FALSE),0)</f>
        <v>0</v>
      </c>
      <c r="P5231" s="27" t="str">
        <f>IFERROR(VLOOKUP(N5231,'散件（更新）'!B:H,3,FALSE),0)</f>
        <v>206-2016-0006</v>
      </c>
      <c r="Q5231" s="27" t="str">
        <f>VLOOKUP(N5231,'散件（更新）'!B:H,2,FALSE)</f>
        <v>114-20160006</v>
      </c>
      <c r="R5231" s="27" t="str">
        <f>VLOOKUP(N5231,'散件（更新）'!B:H,7,FALSE)</f>
        <v>Tube Assembly</v>
      </c>
      <c r="S5231" s="27" t="str">
        <f>VLOOKUP(N5231,'散件（更新）'!B:E,4,FALSE)</f>
        <v>https://tineco-yxzt.oss-accelerate.aliyuncs.com/20231227/9VAUT111300_1703640269206.png</v>
      </c>
      <c r="T5231" s="27" t="s">
        <v>8759</v>
      </c>
      <c r="U5231" s="28" t="str">
        <f>VLOOKUP(N5231,'散件（更新）'!B:G,6,FALSE)</f>
        <v>加长管浅蓝</v>
      </c>
      <c r="V5231" s="28" t="str">
        <f>VLOOKUP(N5231,'散件（更新）'!B:I,8,FALSE)</f>
        <v>6972200196781</v>
      </c>
    </row>
    <row r="5232" spans="1:22">
      <c r="A5232" s="57">
        <v>46169</v>
      </c>
      <c r="B5232" s="53" t="s">
        <v>175</v>
      </c>
      <c r="C5232" s="27" t="str">
        <f>VLOOKUP(B5232,'大货清单（不定期按GOMS更新）'!A:H,8,0)</f>
        <v>107-20160104</v>
      </c>
      <c r="D5232" s="27" t="str">
        <f>VLOOKUP(B5232,'大货清单（不定期按GOMS更新）'!A:C,3,0)</f>
        <v>ZB2016A-04</v>
      </c>
      <c r="E5232" s="27" t="str">
        <f>VLOOKUP(B5232,'大货清单（不定期按GOMS更新）'!A:H,4,0)</f>
        <v>TR,UA,IT,ES,FR,DE,CH,AT,NL,DK,GR</v>
      </c>
      <c r="F5232" s="27" t="str">
        <f>VLOOKUP(B5232,'大货清单（不定期按GOMS更新）'!A:H,2,0)</f>
        <v>PWRHERO 11</v>
      </c>
      <c r="G5232" s="28">
        <f>VLOOKUP(B5232,'大货清单（不定期按GOMS更新）'!A:I,9,FALSE)</f>
        <v>6972200196835</v>
      </c>
      <c r="H5232" s="27" t="str">
        <f>VLOOKUP(B5232,'大货清单（不定期按GOMS更新）'!A:H,7,0)</f>
        <v>Teal</v>
      </c>
      <c r="I5232" s="27" t="str">
        <f>VLOOKUP(B5232,'大货清单（不定期按GOMS更新）'!A:F,6,FALSE)</f>
        <v>PHASEOUT</v>
      </c>
      <c r="J5232" s="27" t="str">
        <f>VLOOKUP(B5232,'大货清单（不定期按GOMS更新）'!A:K,11,FALSE)</f>
        <v>4.5</v>
      </c>
      <c r="K5232" s="27" t="str">
        <f>VLOOKUP(B5232,'大货清单（不定期按GOMS更新）'!A:N,12,FALSE)</f>
        <v>742</v>
      </c>
      <c r="L5232" s="27" t="str">
        <f>VLOOKUP(B5232,'大货清单（不定期按GOMS更新）'!A:M,13,FALSE)</f>
        <v>155</v>
      </c>
      <c r="M5232" s="27" t="str">
        <f>VLOOKUP(B5232,'大货清单（不定期按GOMS更新）'!A:N,14,FALSE)</f>
        <v>288</v>
      </c>
      <c r="N5232" s="53" t="s">
        <v>1376</v>
      </c>
      <c r="O5232" s="27" t="str">
        <f>IFERROR(VLOOKUP(N5232,'散件迭代（不定期更新）'!C:J,8,FALSE),0)</f>
        <v>A14</v>
      </c>
      <c r="P5232" s="27" t="str">
        <f>IFERROR(VLOOKUP(N5232,'散件（更新）'!B:H,3,FALSE),0)</f>
        <v>206-1873-0214</v>
      </c>
      <c r="Q5232" s="27" t="str">
        <f>VLOOKUP(N5232,'散件（更新）'!B:H,2,FALSE)</f>
        <v>114-18730214</v>
      </c>
      <c r="R5232" s="27" t="str">
        <f>VLOOKUP(N5232,'散件（更新）'!B:H,7,FALSE)</f>
        <v>Crevice &amp; 2-In-1 Dusting Brush</v>
      </c>
      <c r="S5232" s="27" t="str">
        <f>VLOOKUP(N5232,'散件（更新）'!B:E,4,FALSE)</f>
        <v>https://tineco-yxzt.oss-accelerate.aliyuncs.com/product/114-18730214.png</v>
      </c>
      <c r="T5232" s="27" t="s">
        <v>8759</v>
      </c>
      <c r="U5232" s="28" t="str">
        <f>VLOOKUP(N5232,'散件（更新）'!B:G,6,FALSE)</f>
        <v xml:space="preserve">组合刷组件+扁吸组件 </v>
      </c>
      <c r="V5232" s="28" t="str">
        <f>VLOOKUP(N5232,'散件（更新）'!B:I,8,FALSE)</f>
        <v>6972200191489</v>
      </c>
    </row>
    <row r="5233" spans="1:22">
      <c r="A5233" s="57">
        <v>46169</v>
      </c>
      <c r="B5233" s="53" t="s">
        <v>175</v>
      </c>
      <c r="C5233" s="27" t="str">
        <f>VLOOKUP(B5233,'大货清单（不定期按GOMS更新）'!A:H,8,0)</f>
        <v>107-20160104</v>
      </c>
      <c r="D5233" s="27" t="str">
        <f>VLOOKUP(B5233,'大货清单（不定期按GOMS更新）'!A:C,3,0)</f>
        <v>ZB2016A-04</v>
      </c>
      <c r="E5233" s="27" t="str">
        <f>VLOOKUP(B5233,'大货清单（不定期按GOMS更新）'!A:H,4,0)</f>
        <v>TR,UA,IT,ES,FR,DE,CH,AT,NL,DK,GR</v>
      </c>
      <c r="F5233" s="27" t="str">
        <f>VLOOKUP(B5233,'大货清单（不定期按GOMS更新）'!A:H,2,0)</f>
        <v>PWRHERO 11</v>
      </c>
      <c r="G5233" s="28">
        <f>VLOOKUP(B5233,'大货清单（不定期按GOMS更新）'!A:I,9,FALSE)</f>
        <v>6972200196835</v>
      </c>
      <c r="H5233" s="27" t="str">
        <f>VLOOKUP(B5233,'大货清单（不定期按GOMS更新）'!A:H,7,0)</f>
        <v>Teal</v>
      </c>
      <c r="I5233" s="27" t="str">
        <f>VLOOKUP(B5233,'大货清单（不定期按GOMS更新）'!A:F,6,FALSE)</f>
        <v>PHASEOUT</v>
      </c>
      <c r="J5233" s="27" t="str">
        <f>VLOOKUP(B5233,'大货清单（不定期按GOMS更新）'!A:K,11,FALSE)</f>
        <v>4.5</v>
      </c>
      <c r="K5233" s="27" t="str">
        <f>VLOOKUP(B5233,'大货清单（不定期按GOMS更新）'!A:N,12,FALSE)</f>
        <v>742</v>
      </c>
      <c r="L5233" s="27" t="str">
        <f>VLOOKUP(B5233,'大货清单（不定期按GOMS更新）'!A:M,13,FALSE)</f>
        <v>155</v>
      </c>
      <c r="M5233" s="27" t="str">
        <f>VLOOKUP(B5233,'大货清单（不定期按GOMS更新）'!A:N,14,FALSE)</f>
        <v>288</v>
      </c>
      <c r="N5233" s="53" t="s">
        <v>1393</v>
      </c>
      <c r="O5233" s="27" t="str">
        <f>IFERROR(VLOOKUP(N5233,'散件迭代（不定期更新）'!C:J,8,FALSE),0)</f>
        <v>A19</v>
      </c>
      <c r="P5233" s="27" t="str">
        <f>IFERROR(VLOOKUP(N5233,'散件（更新）'!B:H,3,FALSE),0)</f>
        <v>206-1873-2318</v>
      </c>
      <c r="Q5233" s="27" t="str">
        <f>VLOOKUP(N5233,'散件（更新）'!B:H,2,FALSE)</f>
        <v>114-18732318</v>
      </c>
      <c r="R5233" s="27" t="str">
        <f>VLOOKUP(N5233,'散件（更新）'!B:H,7,FALSE)</f>
        <v>Mini power brush</v>
      </c>
      <c r="S5233" s="27" t="str">
        <f>VLOOKUP(N5233,'散件（更新）'!B:E,4,FALSE)</f>
        <v>https://tineco-yxzt.oss-accelerate.aliyuncs.com/product/114-18732318.png</v>
      </c>
      <c r="T5233" s="27" t="s">
        <v>8759</v>
      </c>
      <c r="U5233" s="28" t="str">
        <f>VLOOKUP(N5233,'散件（更新）'!B:G,6,FALSE)</f>
        <v>FB1953A 小电动地刷胶袋组件带PTC</v>
      </c>
      <c r="V5233" s="28" t="str">
        <f>VLOOKUP(N5233,'散件（更新）'!B:I,8,FALSE)</f>
        <v>6972200193032</v>
      </c>
    </row>
    <row r="5234" spans="1:22">
      <c r="A5234" s="57">
        <v>46169</v>
      </c>
      <c r="B5234" s="53" t="s">
        <v>175</v>
      </c>
      <c r="C5234" s="27" t="str">
        <f>VLOOKUP(B5234,'大货清单（不定期按GOMS更新）'!A:H,8,0)</f>
        <v>107-20160104</v>
      </c>
      <c r="D5234" s="27" t="str">
        <f>VLOOKUP(B5234,'大货清单（不定期按GOMS更新）'!A:C,3,0)</f>
        <v>ZB2016A-04</v>
      </c>
      <c r="E5234" s="27" t="str">
        <f>VLOOKUP(B5234,'大货清单（不定期按GOMS更新）'!A:H,4,0)</f>
        <v>TR,UA,IT,ES,FR,DE,CH,AT,NL,DK,GR</v>
      </c>
      <c r="F5234" s="27" t="str">
        <f>VLOOKUP(B5234,'大货清单（不定期按GOMS更新）'!A:H,2,0)</f>
        <v>PWRHERO 11</v>
      </c>
      <c r="G5234" s="28">
        <f>VLOOKUP(B5234,'大货清单（不定期按GOMS更新）'!A:I,9,FALSE)</f>
        <v>6972200196835</v>
      </c>
      <c r="H5234" s="27" t="str">
        <f>VLOOKUP(B5234,'大货清单（不定期按GOMS更新）'!A:H,7,0)</f>
        <v>Teal</v>
      </c>
      <c r="I5234" s="27" t="str">
        <f>VLOOKUP(B5234,'大货清单（不定期按GOMS更新）'!A:F,6,FALSE)</f>
        <v>PHASEOUT</v>
      </c>
      <c r="J5234" s="27" t="str">
        <f>VLOOKUP(B5234,'大货清单（不定期按GOMS更新）'!A:K,11,FALSE)</f>
        <v>4.5</v>
      </c>
      <c r="K5234" s="27" t="str">
        <f>VLOOKUP(B5234,'大货清单（不定期按GOMS更新）'!A:N,12,FALSE)</f>
        <v>742</v>
      </c>
      <c r="L5234" s="27" t="str">
        <f>VLOOKUP(B5234,'大货清单（不定期按GOMS更新）'!A:M,13,FALSE)</f>
        <v>155</v>
      </c>
      <c r="M5234" s="27" t="str">
        <f>VLOOKUP(B5234,'大货清单（不定期按GOMS更新）'!A:N,14,FALSE)</f>
        <v>288</v>
      </c>
      <c r="N5234" s="53" t="s">
        <v>1363</v>
      </c>
      <c r="O5234" s="27" t="str">
        <f>IFERROR(VLOOKUP(N5234,'散件迭代（不定期更新）'!C:J,8,FALSE),0)</f>
        <v>A12</v>
      </c>
      <c r="P5234" s="27" t="str">
        <f>IFERROR(VLOOKUP(N5234,'散件（更新）'!B:H,3,FALSE),0)</f>
        <v>206-1873-0010</v>
      </c>
      <c r="Q5234" s="27" t="str">
        <f>VLOOKUP(N5234,'散件（更新）'!B:H,2,FALSE)</f>
        <v>114-18730010</v>
      </c>
      <c r="R5234" s="27" t="str">
        <f>VLOOKUP(N5234,'散件（更新）'!B:H,7,FALSE)</f>
        <v>Accessory Kit</v>
      </c>
      <c r="S5234" s="27" t="str">
        <f>VLOOKUP(N5234,'散件（更新）'!B:E,4,FALSE)</f>
        <v>https://tineco-yxzt.oss-accelerate.aliyuncs.com/product/114-18730010.jpg</v>
      </c>
      <c r="T5234" s="27" t="s">
        <v>8759</v>
      </c>
      <c r="U5234" s="28" t="str">
        <f>VLOOKUP(N5234,'散件（更新）'!B:G,6,FALSE)</f>
        <v>附件套装(家电刷组件+伸缩扁吸组件+转折管组件+伸缩软管组件)</v>
      </c>
      <c r="V5234" s="28" t="str">
        <f>VLOOKUP(N5234,'散件（更新）'!B:I,8,FALSE)</f>
        <v>6972200191519</v>
      </c>
    </row>
    <row r="5235" spans="1:22">
      <c r="A5235" s="57">
        <v>46169</v>
      </c>
      <c r="B5235" s="53" t="s">
        <v>175</v>
      </c>
      <c r="C5235" s="27" t="str">
        <f>VLOOKUP(B5235,'大货清单（不定期按GOMS更新）'!A:H,8,0)</f>
        <v>107-20160104</v>
      </c>
      <c r="D5235" s="27" t="str">
        <f>VLOOKUP(B5235,'大货清单（不定期按GOMS更新）'!A:C,3,0)</f>
        <v>ZB2016A-04</v>
      </c>
      <c r="E5235" s="27" t="str">
        <f>VLOOKUP(B5235,'大货清单（不定期按GOMS更新）'!A:H,4,0)</f>
        <v>TR,UA,IT,ES,FR,DE,CH,AT,NL,DK,GR</v>
      </c>
      <c r="F5235" s="27" t="str">
        <f>VLOOKUP(B5235,'大货清单（不定期按GOMS更新）'!A:H,2,0)</f>
        <v>PWRHERO 11</v>
      </c>
      <c r="G5235" s="28">
        <f>VLOOKUP(B5235,'大货清单（不定期按GOMS更新）'!A:I,9,FALSE)</f>
        <v>6972200196835</v>
      </c>
      <c r="H5235" s="27" t="str">
        <f>VLOOKUP(B5235,'大货清单（不定期按GOMS更新）'!A:H,7,0)</f>
        <v>Teal</v>
      </c>
      <c r="I5235" s="27" t="str">
        <f>VLOOKUP(B5235,'大货清单（不定期按GOMS更新）'!A:F,6,FALSE)</f>
        <v>PHASEOUT</v>
      </c>
      <c r="J5235" s="27" t="str">
        <f>VLOOKUP(B5235,'大货清单（不定期按GOMS更新）'!A:K,11,FALSE)</f>
        <v>4.5</v>
      </c>
      <c r="K5235" s="27" t="str">
        <f>VLOOKUP(B5235,'大货清单（不定期按GOMS更新）'!A:N,12,FALSE)</f>
        <v>742</v>
      </c>
      <c r="L5235" s="27" t="str">
        <f>VLOOKUP(B5235,'大货清单（不定期按GOMS更新）'!A:M,13,FALSE)</f>
        <v>155</v>
      </c>
      <c r="M5235" s="27" t="str">
        <f>VLOOKUP(B5235,'大货清单（不定期按GOMS更新）'!A:N,14,FALSE)</f>
        <v>288</v>
      </c>
      <c r="N5235" s="53" t="s">
        <v>1225</v>
      </c>
      <c r="O5235" s="27">
        <f>IFERROR(VLOOKUP(N5235,'散件迭代（不定期更新）'!C:J,8,FALSE),0)</f>
        <v>0</v>
      </c>
      <c r="P5235" s="27" t="str">
        <f>IFERROR(VLOOKUP(N5235,'散件（更新）'!B:H,3,FALSE),0)</f>
        <v>206-1756-0099</v>
      </c>
      <c r="Q5235" s="27" t="str">
        <f>VLOOKUP(N5235,'散件（更新）'!B:H,2,FALSE)</f>
        <v>114-17560099</v>
      </c>
      <c r="R5235" s="27" t="str">
        <f>VLOOKUP(N5235,'散件（更新）'!B:H,7,FALSE)</f>
        <v>Repair Wheel</v>
      </c>
      <c r="S5235" s="27" t="str">
        <f>VLOOKUP(N5235,'散件（更新）'!B:E,4,FALSE)</f>
        <v>https://tineco-yxzt.oss-accelerate.aliyuncs.com/20231219/9VSRW100200_1702948075442.png</v>
      </c>
      <c r="T5235" s="27" t="s">
        <v>8759</v>
      </c>
      <c r="U5235" s="28" t="str">
        <f>VLOOKUP(N5235,'散件（更新）'!B:G,6,FALSE)</f>
        <v>地刷小轮+小轮轴组件</v>
      </c>
      <c r="V5235" s="28" t="str">
        <f>VLOOKUP(N5235,'散件（更新）'!B:I,8,FALSE)</f>
        <v>6972200194046</v>
      </c>
    </row>
    <row r="5236" spans="1:22">
      <c r="A5236" s="57">
        <v>46169</v>
      </c>
      <c r="B5236" s="53" t="s">
        <v>3212</v>
      </c>
      <c r="C5236" s="27" t="str">
        <f>VLOOKUP(B5236,'大货清单（不定期按GOMS更新）'!A:H,8,0)</f>
        <v>109-20290602</v>
      </c>
      <c r="D5236" s="27" t="str">
        <f>VLOOKUP(B5236,'大货清单（不定期按GOMS更新）'!A:C,3,0)</f>
        <v>CL2029F-02</v>
      </c>
      <c r="E5236" s="27" t="str">
        <f>VLOOKUP(B5236,'大货清单（不定期按GOMS更新）'!A:H,4,0)</f>
        <v>GB</v>
      </c>
      <c r="F5236" s="27" t="str">
        <f>VLOOKUP(B5236,'大货清单（不定期按GOMS更新）'!A:H,2,0)</f>
        <v>Floor One S5 Steam</v>
      </c>
      <c r="G5236" s="28">
        <f>VLOOKUP(B5236,'大货清单（不定期按GOMS更新）'!A:I,9,FALSE)</f>
        <v>6972200198860</v>
      </c>
      <c r="H5236" s="27" t="str">
        <f>VLOOKUP(B5236,'大货清单（不定期按GOMS更新）'!A:H,7,0)</f>
        <v>White&amp;Black</v>
      </c>
      <c r="I5236" s="27" t="str">
        <f>VLOOKUP(B5236,'大货清单（不定期按GOMS更新）'!A:F,6,FALSE)</f>
        <v>PHASEOUT</v>
      </c>
      <c r="J5236" s="27" t="str">
        <f>VLOOKUP(B5236,'大货清单（不定期按GOMS更新）'!A:K,11,FALSE)</f>
        <v>9.8</v>
      </c>
      <c r="K5236" s="27" t="str">
        <f>VLOOKUP(B5236,'大货清单（不定期按GOMS更新）'!A:N,12,FALSE)</f>
        <v>362</v>
      </c>
      <c r="L5236" s="27" t="str">
        <f>VLOOKUP(B5236,'大货清单（不定期按GOMS更新）'!A:M,13,FALSE)</f>
        <v>336</v>
      </c>
      <c r="M5236" s="27" t="str">
        <f>VLOOKUP(B5236,'大货清单（不定期按GOMS更新）'!A:N,14,FALSE)</f>
        <v>676</v>
      </c>
      <c r="N5236" s="53" t="s">
        <v>1040</v>
      </c>
      <c r="O5236" s="27" t="str">
        <f>IFERROR(VLOOKUP(N5236,'散件迭代（不定期更新）'!C:J,8,FALSE),0)</f>
        <v>A43</v>
      </c>
      <c r="P5236" s="27" t="str">
        <f>IFERROR(VLOOKUP(N5236,'散件（更新）'!B:H,3,FALSE),0)</f>
        <v>206-1879-0102</v>
      </c>
      <c r="Q5236" s="27" t="str">
        <f>VLOOKUP(N5236,'散件（更新）'!B:H,2,FALSE)</f>
        <v>114-18790102</v>
      </c>
      <c r="R5236" s="27" t="str">
        <f>VLOOKUP(N5236,'散件（更新）'!B:H,7,FALSE)</f>
        <v>Hepa Assy</v>
      </c>
      <c r="S5236" s="27" t="str">
        <f>VLOOKUP(N5236,'散件（更新）'!B:E,4,FALSE)</f>
        <v>https://tineco-yxzt.oss-accelerate.aliyuncs.com/product/114-18790102.png</v>
      </c>
      <c r="T5236" s="27" t="s">
        <v>8759</v>
      </c>
      <c r="U5236" s="28" t="str">
        <f>VLOOKUP(N5236,'散件（更新）'!B:G,6,FALSE)</f>
        <v>回收桶过滤器组件（前置方形过滤器组件+回收桶滤网组件）</v>
      </c>
      <c r="V5236" s="28" t="str">
        <f>VLOOKUP(N5236,'散件（更新）'!B:I,8,FALSE)</f>
        <v>6972200191731</v>
      </c>
    </row>
    <row r="5237" spans="1:22">
      <c r="A5237" s="57">
        <v>46169</v>
      </c>
      <c r="B5237" s="53" t="s">
        <v>3212</v>
      </c>
      <c r="C5237" s="27" t="str">
        <f>VLOOKUP(B5237,'大货清单（不定期按GOMS更新）'!A:H,8,0)</f>
        <v>109-20290602</v>
      </c>
      <c r="D5237" s="27" t="str">
        <f>VLOOKUP(B5237,'大货清单（不定期按GOMS更新）'!A:C,3,0)</f>
        <v>CL2029F-02</v>
      </c>
      <c r="E5237" s="27" t="str">
        <f>VLOOKUP(B5237,'大货清单（不定期按GOMS更新）'!A:H,4,0)</f>
        <v>GB</v>
      </c>
      <c r="F5237" s="27" t="str">
        <f>VLOOKUP(B5237,'大货清单（不定期按GOMS更新）'!A:H,2,0)</f>
        <v>Floor One S5 Steam</v>
      </c>
      <c r="G5237" s="28">
        <f>VLOOKUP(B5237,'大货清单（不定期按GOMS更新）'!A:I,9,FALSE)</f>
        <v>6972200198860</v>
      </c>
      <c r="H5237" s="27" t="str">
        <f>VLOOKUP(B5237,'大货清单（不定期按GOMS更新）'!A:H,7,0)</f>
        <v>White&amp;Black</v>
      </c>
      <c r="I5237" s="27" t="str">
        <f>VLOOKUP(B5237,'大货清单（不定期按GOMS更新）'!A:F,6,FALSE)</f>
        <v>PHASEOUT</v>
      </c>
      <c r="J5237" s="27" t="str">
        <f>VLOOKUP(B5237,'大货清单（不定期按GOMS更新）'!A:K,11,FALSE)</f>
        <v>9.8</v>
      </c>
      <c r="K5237" s="27" t="str">
        <f>VLOOKUP(B5237,'大货清单（不定期按GOMS更新）'!A:N,12,FALSE)</f>
        <v>362</v>
      </c>
      <c r="L5237" s="27" t="str">
        <f>VLOOKUP(B5237,'大货清单（不定期按GOMS更新）'!A:M,13,FALSE)</f>
        <v>336</v>
      </c>
      <c r="M5237" s="27" t="str">
        <f>VLOOKUP(B5237,'大货清单（不定期按GOMS更新）'!A:N,14,FALSE)</f>
        <v>676</v>
      </c>
      <c r="N5237" s="53" t="s">
        <v>1043</v>
      </c>
      <c r="O5237" s="27" t="str">
        <f>IFERROR(VLOOKUP(N5237,'散件迭代（不定期更新）'!C:J,8,FALSE),0)</f>
        <v>A22</v>
      </c>
      <c r="P5237" s="27" t="str">
        <f>IFERROR(VLOOKUP(N5237,'散件（更新）'!B:H,3,FALSE),0)</f>
        <v>206-1879-0109</v>
      </c>
      <c r="Q5237" s="27" t="str">
        <f>VLOOKUP(N5237,'散件（更新）'!B:H,2,FALSE)</f>
        <v>114-18790109</v>
      </c>
      <c r="R5237" s="27" t="str">
        <f>VLOOKUP(N5237,'散件（更新）'!B:H,7,FALSE)</f>
        <v>3-In-1 Cleaning Tool</v>
      </c>
      <c r="S5237" s="27" t="str">
        <f>VLOOKUP(N5237,'散件（更新）'!B:E,4,FALSE)</f>
        <v>https://tineco-yxzt.oss-accelerate.aliyuncs.com/product/114-18790109.png</v>
      </c>
      <c r="T5237" s="27" t="s">
        <v>8759</v>
      </c>
      <c r="U5237" s="28" t="str">
        <f>VLOOKUP(N5237,'散件（更新）'!B:G,6,FALSE)</f>
        <v>AB1888清洁刷组件</v>
      </c>
      <c r="V5237" s="28" t="str">
        <f>VLOOKUP(N5237,'散件（更新）'!B:I,8,FALSE)</f>
        <v>6972200191809</v>
      </c>
    </row>
    <row r="5238" spans="1:22">
      <c r="A5238" s="57">
        <v>46169</v>
      </c>
      <c r="B5238" s="53" t="s">
        <v>3212</v>
      </c>
      <c r="C5238" s="27" t="str">
        <f>VLOOKUP(B5238,'大货清单（不定期按GOMS更新）'!A:H,8,0)</f>
        <v>109-20290602</v>
      </c>
      <c r="D5238" s="27" t="str">
        <f>VLOOKUP(B5238,'大货清单（不定期按GOMS更新）'!A:C,3,0)</f>
        <v>CL2029F-02</v>
      </c>
      <c r="E5238" s="27" t="str">
        <f>VLOOKUP(B5238,'大货清单（不定期按GOMS更新）'!A:H,4,0)</f>
        <v>GB</v>
      </c>
      <c r="F5238" s="27" t="str">
        <f>VLOOKUP(B5238,'大货清单（不定期按GOMS更新）'!A:H,2,0)</f>
        <v>Floor One S5 Steam</v>
      </c>
      <c r="G5238" s="28">
        <f>VLOOKUP(B5238,'大货清单（不定期按GOMS更新）'!A:I,9,FALSE)</f>
        <v>6972200198860</v>
      </c>
      <c r="H5238" s="27" t="str">
        <f>VLOOKUP(B5238,'大货清单（不定期按GOMS更新）'!A:H,7,0)</f>
        <v>White&amp;Black</v>
      </c>
      <c r="I5238" s="27" t="str">
        <f>VLOOKUP(B5238,'大货清单（不定期按GOMS更新）'!A:F,6,FALSE)</f>
        <v>PHASEOUT</v>
      </c>
      <c r="J5238" s="27" t="str">
        <f>VLOOKUP(B5238,'大货清单（不定期按GOMS更新）'!A:K,11,FALSE)</f>
        <v>9.8</v>
      </c>
      <c r="K5238" s="27" t="str">
        <f>VLOOKUP(B5238,'大货清单（不定期按GOMS更新）'!A:N,12,FALSE)</f>
        <v>362</v>
      </c>
      <c r="L5238" s="27" t="str">
        <f>VLOOKUP(B5238,'大货清单（不定期按GOMS更新）'!A:M,13,FALSE)</f>
        <v>336</v>
      </c>
      <c r="M5238" s="27" t="str">
        <f>VLOOKUP(B5238,'大货清单（不定期按GOMS更新）'!A:N,14,FALSE)</f>
        <v>676</v>
      </c>
      <c r="N5238" s="53" t="s">
        <v>1138</v>
      </c>
      <c r="O5238" s="27">
        <f>IFERROR(VLOOKUP(N5238,'散件迭代（不定期更新）'!C:J,8,FALSE),0)</f>
        <v>0</v>
      </c>
      <c r="P5238" s="27" t="str">
        <f>IFERROR(VLOOKUP(N5238,'散件（更新）'!B:H,3,FALSE),0)</f>
        <v>206-2029-0619</v>
      </c>
      <c r="Q5238" s="27" t="str">
        <f>VLOOKUP(N5238,'散件（更新）'!B:H,2,FALSE)</f>
        <v>114-20290619</v>
      </c>
      <c r="R5238" s="27" t="str">
        <f>VLOOKUP(N5238,'散件（更新）'!B:H,7,FALSE)</f>
        <v>HEPA Assy+Brush Roller</v>
      </c>
      <c r="S5238" s="27" t="str">
        <f>VLOOKUP(N5238,'散件（更新）'!B:E,4,FALSE)</f>
        <v>https://tineco-yxzt.oss-accelerate.aliyuncs.com/20231227/9SWAR100000_1703640266936.png</v>
      </c>
      <c r="T5238" s="27" t="s">
        <v>8759</v>
      </c>
      <c r="U5238" s="28" t="str">
        <f>VLOOKUP(N5238,'散件（更新）'!B:G,6,FALSE)</f>
        <v>Steam附件套装</v>
      </c>
      <c r="V5238" s="28" t="str">
        <f>VLOOKUP(N5238,'散件（更新）'!B:I,8,FALSE)</f>
        <v>6972200198389</v>
      </c>
    </row>
    <row r="5239" spans="1:22">
      <c r="A5239" s="57">
        <v>46169</v>
      </c>
      <c r="B5239" s="53" t="s">
        <v>3212</v>
      </c>
      <c r="C5239" s="27" t="str">
        <f>VLOOKUP(B5239,'大货清单（不定期按GOMS更新）'!A:H,8,0)</f>
        <v>109-20290602</v>
      </c>
      <c r="D5239" s="27" t="str">
        <f>VLOOKUP(B5239,'大货清单（不定期按GOMS更新）'!A:C,3,0)</f>
        <v>CL2029F-02</v>
      </c>
      <c r="E5239" s="27" t="str">
        <f>VLOOKUP(B5239,'大货清单（不定期按GOMS更新）'!A:H,4,0)</f>
        <v>GB</v>
      </c>
      <c r="F5239" s="27" t="str">
        <f>VLOOKUP(B5239,'大货清单（不定期按GOMS更新）'!A:H,2,0)</f>
        <v>Floor One S5 Steam</v>
      </c>
      <c r="G5239" s="28">
        <f>VLOOKUP(B5239,'大货清单（不定期按GOMS更新）'!A:I,9,FALSE)</f>
        <v>6972200198860</v>
      </c>
      <c r="H5239" s="27" t="str">
        <f>VLOOKUP(B5239,'大货清单（不定期按GOMS更新）'!A:H,7,0)</f>
        <v>White&amp;Black</v>
      </c>
      <c r="I5239" s="27" t="str">
        <f>VLOOKUP(B5239,'大货清单（不定期按GOMS更新）'!A:F,6,FALSE)</f>
        <v>PHASEOUT</v>
      </c>
      <c r="J5239" s="27" t="str">
        <f>VLOOKUP(B5239,'大货清单（不定期按GOMS更新）'!A:K,11,FALSE)</f>
        <v>9.8</v>
      </c>
      <c r="K5239" s="27" t="str">
        <f>VLOOKUP(B5239,'大货清单（不定期按GOMS更新）'!A:N,12,FALSE)</f>
        <v>362</v>
      </c>
      <c r="L5239" s="27" t="str">
        <f>VLOOKUP(B5239,'大货清单（不定期按GOMS更新）'!A:M,13,FALSE)</f>
        <v>336</v>
      </c>
      <c r="M5239" s="27" t="str">
        <f>VLOOKUP(B5239,'大货清单（不定期按GOMS更新）'!A:N,14,FALSE)</f>
        <v>676</v>
      </c>
      <c r="N5239" s="53" t="s">
        <v>1134</v>
      </c>
      <c r="O5239" s="27">
        <f>IFERROR(VLOOKUP(N5239,'散件迭代（不定期更新）'!C:J,8,FALSE),0)</f>
        <v>0</v>
      </c>
      <c r="P5239" s="27" t="str">
        <f>IFERROR(VLOOKUP(N5239,'散件（更新）'!B:H,3,FALSE),0)</f>
        <v>206-2029-0604</v>
      </c>
      <c r="Q5239" s="27" t="str">
        <f>VLOOKUP(N5239,'散件（更新）'!B:H,2,FALSE)</f>
        <v>114-20290604</v>
      </c>
      <c r="R5239" s="27" t="str">
        <f>VLOOKUP(N5239,'散件（更新）'!B:H,7,FALSE)</f>
        <v>Brush Roller Cover</v>
      </c>
      <c r="S5239" s="27" t="str">
        <f>VLOOKUP(N5239,'散件（更新）'!B:E,4,FALSE)</f>
        <v>https://tineco-yxzt.oss-accelerate.aliyuncs.com/20231227/9SWBC100000_1703640267067.png</v>
      </c>
      <c r="T5239" s="27" t="s">
        <v>8759</v>
      </c>
      <c r="U5239" s="28" t="str">
        <f>VLOOKUP(N5239,'散件（更新）'!B:G,6,FALSE)</f>
        <v>滚刷盖组件</v>
      </c>
      <c r="V5239" s="28" t="str">
        <f>VLOOKUP(N5239,'散件（更新）'!B:I,8,FALSE)</f>
        <v>6972200198259</v>
      </c>
    </row>
    <row r="5240" spans="1:22">
      <c r="A5240" s="57">
        <v>46169</v>
      </c>
      <c r="B5240" s="53" t="s">
        <v>3212</v>
      </c>
      <c r="C5240" s="27" t="str">
        <f>VLOOKUP(B5240,'大货清单（不定期按GOMS更新）'!A:H,8,0)</f>
        <v>109-20290602</v>
      </c>
      <c r="D5240" s="27" t="str">
        <f>VLOOKUP(B5240,'大货清单（不定期按GOMS更新）'!A:C,3,0)</f>
        <v>CL2029F-02</v>
      </c>
      <c r="E5240" s="27" t="str">
        <f>VLOOKUP(B5240,'大货清单（不定期按GOMS更新）'!A:H,4,0)</f>
        <v>GB</v>
      </c>
      <c r="F5240" s="27" t="str">
        <f>VLOOKUP(B5240,'大货清单（不定期按GOMS更新）'!A:H,2,0)</f>
        <v>Floor One S5 Steam</v>
      </c>
      <c r="G5240" s="28">
        <f>VLOOKUP(B5240,'大货清单（不定期按GOMS更新）'!A:I,9,FALSE)</f>
        <v>6972200198860</v>
      </c>
      <c r="H5240" s="27" t="str">
        <f>VLOOKUP(B5240,'大货清单（不定期按GOMS更新）'!A:H,7,0)</f>
        <v>White&amp;Black</v>
      </c>
      <c r="I5240" s="27" t="str">
        <f>VLOOKUP(B5240,'大货清单（不定期按GOMS更新）'!A:F,6,FALSE)</f>
        <v>PHASEOUT</v>
      </c>
      <c r="J5240" s="27" t="str">
        <f>VLOOKUP(B5240,'大货清单（不定期按GOMS更新）'!A:K,11,FALSE)</f>
        <v>9.8</v>
      </c>
      <c r="K5240" s="27" t="str">
        <f>VLOOKUP(B5240,'大货清单（不定期按GOMS更新）'!A:N,12,FALSE)</f>
        <v>362</v>
      </c>
      <c r="L5240" s="27" t="str">
        <f>VLOOKUP(B5240,'大货清单（不定期按GOMS更新）'!A:M,13,FALSE)</f>
        <v>336</v>
      </c>
      <c r="M5240" s="27" t="str">
        <f>VLOOKUP(B5240,'大货清单（不定期按GOMS更新）'!A:N,14,FALSE)</f>
        <v>676</v>
      </c>
      <c r="N5240" s="53" t="s">
        <v>1137</v>
      </c>
      <c r="O5240" s="27">
        <f>IFERROR(VLOOKUP(N5240,'散件迭代（不定期更新）'!C:J,8,FALSE),0)</f>
        <v>0</v>
      </c>
      <c r="P5240" s="27" t="str">
        <f>IFERROR(VLOOKUP(N5240,'散件（更新）'!B:H,3,FALSE),0)</f>
        <v>206-2029-0600</v>
      </c>
      <c r="Q5240" s="27" t="str">
        <f>VLOOKUP(N5240,'散件（更新）'!B:H,2,FALSE)</f>
        <v>114-20290600</v>
      </c>
      <c r="R5240" s="27" t="str">
        <f>VLOOKUP(N5240,'散件（更新）'!B:H,7,FALSE)</f>
        <v>Brush Roller</v>
      </c>
      <c r="S5240" s="27" t="str">
        <f>VLOOKUP(N5240,'散件（更新）'!B:E,4,FALSE)</f>
        <v>https://tineco-yxzt.oss-accelerate.aliyuncs.com/20231219/9SWBR100000_1702948045666.png</v>
      </c>
      <c r="T5240" s="27" t="s">
        <v>8759</v>
      </c>
      <c r="U5240" s="28" t="str">
        <f>VLOOKUP(N5240,'散件（更新）'!B:G,6,FALSE)</f>
        <v>滚刷组件</v>
      </c>
      <c r="V5240" s="28" t="str">
        <f>VLOOKUP(N5240,'散件（更新）'!B:I,8,FALSE)</f>
        <v>6972200198228</v>
      </c>
    </row>
    <row r="5241" spans="1:22">
      <c r="A5241" s="57">
        <v>46169</v>
      </c>
      <c r="B5241" s="53" t="s">
        <v>3212</v>
      </c>
      <c r="C5241" s="27" t="str">
        <f>VLOOKUP(B5241,'大货清单（不定期按GOMS更新）'!A:H,8,0)</f>
        <v>109-20290602</v>
      </c>
      <c r="D5241" s="27" t="str">
        <f>VLOOKUP(B5241,'大货清单（不定期按GOMS更新）'!A:C,3,0)</f>
        <v>CL2029F-02</v>
      </c>
      <c r="E5241" s="27" t="str">
        <f>VLOOKUP(B5241,'大货清单（不定期按GOMS更新）'!A:H,4,0)</f>
        <v>GB</v>
      </c>
      <c r="F5241" s="27" t="str">
        <f>VLOOKUP(B5241,'大货清单（不定期按GOMS更新）'!A:H,2,0)</f>
        <v>Floor One S5 Steam</v>
      </c>
      <c r="G5241" s="28">
        <f>VLOOKUP(B5241,'大货清单（不定期按GOMS更新）'!A:I,9,FALSE)</f>
        <v>6972200198860</v>
      </c>
      <c r="H5241" s="27" t="str">
        <f>VLOOKUP(B5241,'大货清单（不定期按GOMS更新）'!A:H,7,0)</f>
        <v>White&amp;Black</v>
      </c>
      <c r="I5241" s="27" t="str">
        <f>VLOOKUP(B5241,'大货清单（不定期按GOMS更新）'!A:F,6,FALSE)</f>
        <v>PHASEOUT</v>
      </c>
      <c r="J5241" s="27" t="str">
        <f>VLOOKUP(B5241,'大货清单（不定期按GOMS更新）'!A:K,11,FALSE)</f>
        <v>9.8</v>
      </c>
      <c r="K5241" s="27" t="str">
        <f>VLOOKUP(B5241,'大货清单（不定期按GOMS更新）'!A:N,12,FALSE)</f>
        <v>362</v>
      </c>
      <c r="L5241" s="27" t="str">
        <f>VLOOKUP(B5241,'大货清单（不定期按GOMS更新）'!A:M,13,FALSE)</f>
        <v>336</v>
      </c>
      <c r="M5241" s="27" t="str">
        <f>VLOOKUP(B5241,'大货清单（不定期按GOMS更新）'!A:N,14,FALSE)</f>
        <v>676</v>
      </c>
      <c r="N5241" s="53" t="s">
        <v>1128</v>
      </c>
      <c r="O5241" s="27">
        <f>IFERROR(VLOOKUP(N5241,'散件迭代（不定期更新）'!C:J,8,FALSE),0)</f>
        <v>0</v>
      </c>
      <c r="P5241" s="27" t="str">
        <f>IFERROR(VLOOKUP(N5241,'散件（更新）'!B:H,3,FALSE),0)</f>
        <v>206-2029-0608</v>
      </c>
      <c r="Q5241" s="27" t="str">
        <f>VLOOKUP(N5241,'散件（更新）'!B:H,2,FALSE)</f>
        <v>114-20290608</v>
      </c>
      <c r="R5241" s="27" t="str">
        <f>VLOOKUP(N5241,'散件（更新）'!B:H,7,FALSE)</f>
        <v>Filter</v>
      </c>
      <c r="S5241" s="27" t="str">
        <f>VLOOKUP(N5241,'散件（更新）'!B:E,4,FALSE)</f>
        <v>https://tineco-yxzt.oss-accelerate.aliyuncs.com/20231219/9SWFI100000_1702948045741.png</v>
      </c>
      <c r="T5241" s="27" t="s">
        <v>8759</v>
      </c>
      <c r="U5241" s="28" t="str">
        <f>VLOOKUP(N5241,'散件（更新）'!B:G,6,FALSE)</f>
        <v>回收桶挡板</v>
      </c>
      <c r="V5241" s="28" t="str">
        <f>VLOOKUP(N5241,'散件（更新）'!B:I,8,FALSE)</f>
        <v>6972200198297</v>
      </c>
    </row>
    <row r="5242" spans="1:22">
      <c r="A5242" s="57">
        <v>46169</v>
      </c>
      <c r="B5242" s="53" t="s">
        <v>3212</v>
      </c>
      <c r="C5242" s="27" t="str">
        <f>VLOOKUP(B5242,'大货清单（不定期按GOMS更新）'!A:H,8,0)</f>
        <v>109-20290602</v>
      </c>
      <c r="D5242" s="27" t="str">
        <f>VLOOKUP(B5242,'大货清单（不定期按GOMS更新）'!A:C,3,0)</f>
        <v>CL2029F-02</v>
      </c>
      <c r="E5242" s="27" t="str">
        <f>VLOOKUP(B5242,'大货清单（不定期按GOMS更新）'!A:H,4,0)</f>
        <v>GB</v>
      </c>
      <c r="F5242" s="27" t="str">
        <f>VLOOKUP(B5242,'大货清单（不定期按GOMS更新）'!A:H,2,0)</f>
        <v>Floor One S5 Steam</v>
      </c>
      <c r="G5242" s="28">
        <f>VLOOKUP(B5242,'大货清单（不定期按GOMS更新）'!A:I,9,FALSE)</f>
        <v>6972200198860</v>
      </c>
      <c r="H5242" s="27" t="str">
        <f>VLOOKUP(B5242,'大货清单（不定期按GOMS更新）'!A:H,7,0)</f>
        <v>White&amp;Black</v>
      </c>
      <c r="I5242" s="27" t="str">
        <f>VLOOKUP(B5242,'大货清单（不定期按GOMS更新）'!A:F,6,FALSE)</f>
        <v>PHASEOUT</v>
      </c>
      <c r="J5242" s="27" t="str">
        <f>VLOOKUP(B5242,'大货清单（不定期按GOMS更新）'!A:K,11,FALSE)</f>
        <v>9.8</v>
      </c>
      <c r="K5242" s="27" t="str">
        <f>VLOOKUP(B5242,'大货清单（不定期按GOMS更新）'!A:N,12,FALSE)</f>
        <v>362</v>
      </c>
      <c r="L5242" s="27" t="str">
        <f>VLOOKUP(B5242,'大货清单（不定期按GOMS更新）'!A:M,13,FALSE)</f>
        <v>336</v>
      </c>
      <c r="M5242" s="27" t="str">
        <f>VLOOKUP(B5242,'大货清单（不定期按GOMS更新）'!A:N,14,FALSE)</f>
        <v>676</v>
      </c>
      <c r="N5242" s="53" t="s">
        <v>1140</v>
      </c>
      <c r="O5242" s="27">
        <f>IFERROR(VLOOKUP(N5242,'散件迭代（不定期更新）'!C:J,8,FALSE),0)</f>
        <v>0</v>
      </c>
      <c r="P5242" s="27" t="str">
        <f>IFERROR(VLOOKUP(N5242,'散件（更新）'!B:H,3,FALSE),0)</f>
        <v>206-2029-0606</v>
      </c>
      <c r="Q5242" s="27" t="str">
        <f>VLOOKUP(N5242,'散件（更新）'!B:H,2,FALSE)</f>
        <v>114-20290606</v>
      </c>
      <c r="R5242" s="27" t="str">
        <f>VLOOKUP(N5242,'散件（更新）'!B:H,7,FALSE)</f>
        <v>Charging Base</v>
      </c>
      <c r="S5242" s="27" t="str">
        <f>VLOOKUP(N5242,'散件（更新）'!B:E,4,FALSE)</f>
        <v>https://tineco-yxzt.oss-accelerate.aliyuncs.com/20231219/9SWPB100000_1702948045819.png</v>
      </c>
      <c r="T5242" s="27" t="s">
        <v>8759</v>
      </c>
      <c r="U5242" s="28" t="str">
        <f>VLOOKUP(N5242,'散件（更新）'!B:G,6,FALSE)</f>
        <v>托盘组件</v>
      </c>
      <c r="V5242" s="28" t="str">
        <f>VLOOKUP(N5242,'散件（更新）'!B:I,8,FALSE)</f>
        <v>6972200198273</v>
      </c>
    </row>
    <row r="5243" spans="1:22">
      <c r="A5243" s="57">
        <v>46169</v>
      </c>
      <c r="B5243" s="53" t="s">
        <v>3212</v>
      </c>
      <c r="C5243" s="27" t="str">
        <f>VLOOKUP(B5243,'大货清单（不定期按GOMS更新）'!A:H,8,0)</f>
        <v>109-20290602</v>
      </c>
      <c r="D5243" s="27" t="str">
        <f>VLOOKUP(B5243,'大货清单（不定期按GOMS更新）'!A:C,3,0)</f>
        <v>CL2029F-02</v>
      </c>
      <c r="E5243" s="27" t="str">
        <f>VLOOKUP(B5243,'大货清单（不定期按GOMS更新）'!A:H,4,0)</f>
        <v>GB</v>
      </c>
      <c r="F5243" s="27" t="str">
        <f>VLOOKUP(B5243,'大货清单（不定期按GOMS更新）'!A:H,2,0)</f>
        <v>Floor One S5 Steam</v>
      </c>
      <c r="G5243" s="28">
        <f>VLOOKUP(B5243,'大货清单（不定期按GOMS更新）'!A:I,9,FALSE)</f>
        <v>6972200198860</v>
      </c>
      <c r="H5243" s="27" t="str">
        <f>VLOOKUP(B5243,'大货清单（不定期按GOMS更新）'!A:H,7,0)</f>
        <v>White&amp;Black</v>
      </c>
      <c r="I5243" s="27" t="str">
        <f>VLOOKUP(B5243,'大货清单（不定期按GOMS更新）'!A:F,6,FALSE)</f>
        <v>PHASEOUT</v>
      </c>
      <c r="J5243" s="27" t="str">
        <f>VLOOKUP(B5243,'大货清单（不定期按GOMS更新）'!A:K,11,FALSE)</f>
        <v>9.8</v>
      </c>
      <c r="K5243" s="27" t="str">
        <f>VLOOKUP(B5243,'大货清单（不定期按GOMS更新）'!A:N,12,FALSE)</f>
        <v>362</v>
      </c>
      <c r="L5243" s="27" t="str">
        <f>VLOOKUP(B5243,'大货清单（不定期按GOMS更新）'!A:M,13,FALSE)</f>
        <v>336</v>
      </c>
      <c r="M5243" s="27" t="str">
        <f>VLOOKUP(B5243,'大货清单（不定期按GOMS更新）'!A:N,14,FALSE)</f>
        <v>676</v>
      </c>
      <c r="N5243" s="53" t="s">
        <v>1127</v>
      </c>
      <c r="O5243" s="27">
        <f>IFERROR(VLOOKUP(N5243,'散件迭代（不定期更新）'!C:J,8,FALSE),0)</f>
        <v>0</v>
      </c>
      <c r="P5243" s="27" t="str">
        <f>IFERROR(VLOOKUP(N5243,'散件（更新）'!B:H,3,FALSE),0)</f>
        <v>206-2029-0607</v>
      </c>
      <c r="Q5243" s="27" t="str">
        <f>VLOOKUP(N5243,'散件（更新）'!B:H,2,FALSE)</f>
        <v>114-20290607</v>
      </c>
      <c r="R5243" s="27" t="str">
        <f>VLOOKUP(N5243,'散件（更新）'!B:H,7,FALSE)</f>
        <v>Scraper</v>
      </c>
      <c r="S5243" s="27" t="str">
        <f>VLOOKUP(N5243,'散件（更新）'!B:E,4,FALSE)</f>
        <v>https://tineco-yxzt.oss-accelerate.aliyuncs.com/20231227/9SWRR100000_1703640267634.png</v>
      </c>
      <c r="T5243" s="27" t="s">
        <v>8759</v>
      </c>
      <c r="U5243" s="28" t="str">
        <f>VLOOKUP(N5243,'散件（更新）'!B:G,6,FALSE)</f>
        <v>刮条包胶组件</v>
      </c>
      <c r="V5243" s="28" t="str">
        <f>VLOOKUP(N5243,'散件（更新）'!B:I,8,FALSE)</f>
        <v>6972200198280</v>
      </c>
    </row>
    <row r="5244" spans="1:22">
      <c r="A5244" s="57">
        <v>46169</v>
      </c>
      <c r="B5244" s="53" t="s">
        <v>3212</v>
      </c>
      <c r="C5244" s="27" t="str">
        <f>VLOOKUP(B5244,'大货清单（不定期按GOMS更新）'!A:H,8,0)</f>
        <v>109-20290602</v>
      </c>
      <c r="D5244" s="27" t="str">
        <f>VLOOKUP(B5244,'大货清单（不定期按GOMS更新）'!A:C,3,0)</f>
        <v>CL2029F-02</v>
      </c>
      <c r="E5244" s="27" t="str">
        <f>VLOOKUP(B5244,'大货清单（不定期按GOMS更新）'!A:H,4,0)</f>
        <v>GB</v>
      </c>
      <c r="F5244" s="27" t="str">
        <f>VLOOKUP(B5244,'大货清单（不定期按GOMS更新）'!A:H,2,0)</f>
        <v>Floor One S5 Steam</v>
      </c>
      <c r="G5244" s="28">
        <f>VLOOKUP(B5244,'大货清单（不定期按GOMS更新）'!A:I,9,FALSE)</f>
        <v>6972200198860</v>
      </c>
      <c r="H5244" s="27" t="str">
        <f>VLOOKUP(B5244,'大货清单（不定期按GOMS更新）'!A:H,7,0)</f>
        <v>White&amp;Black</v>
      </c>
      <c r="I5244" s="27" t="str">
        <f>VLOOKUP(B5244,'大货清单（不定期按GOMS更新）'!A:F,6,FALSE)</f>
        <v>PHASEOUT</v>
      </c>
      <c r="J5244" s="27" t="str">
        <f>VLOOKUP(B5244,'大货清单（不定期按GOMS更新）'!A:K,11,FALSE)</f>
        <v>9.8</v>
      </c>
      <c r="K5244" s="27" t="str">
        <f>VLOOKUP(B5244,'大货清单（不定期按GOMS更新）'!A:N,12,FALSE)</f>
        <v>362</v>
      </c>
      <c r="L5244" s="27" t="str">
        <f>VLOOKUP(B5244,'大货清单（不定期按GOMS更新）'!A:M,13,FALSE)</f>
        <v>336</v>
      </c>
      <c r="M5244" s="27" t="str">
        <f>VLOOKUP(B5244,'大货清单（不定期按GOMS更新）'!A:N,14,FALSE)</f>
        <v>676</v>
      </c>
      <c r="N5244" s="53" t="s">
        <v>1218</v>
      </c>
      <c r="O5244" s="27">
        <f>IFERROR(VLOOKUP(N5244,'散件迭代（不定期更新）'!C:J,8,FALSE),0)</f>
        <v>0</v>
      </c>
      <c r="P5244" s="27" t="str">
        <f>IFERROR(VLOOKUP(N5244,'散件（更新）'!B:H,3,FALSE),0)</f>
        <v>206-2029-0614</v>
      </c>
      <c r="Q5244" s="27" t="str">
        <f>VLOOKUP(N5244,'散件（更新）'!B:H,2,FALSE)</f>
        <v>114-20290614</v>
      </c>
      <c r="R5244" s="27" t="str">
        <f>VLOOKUP(N5244,'散件（更新）'!B:H,7,FALSE)</f>
        <v>Repair Wheel</v>
      </c>
      <c r="S5244" s="27" t="str">
        <f>VLOOKUP(N5244,'散件（更新）'!B:E,4,FALSE)</f>
        <v>https://tineco-yxzt.oss-accelerate.aliyuncs.com/20231219/9SWRW100000_1702948048100.png</v>
      </c>
      <c r="T5244" s="27" t="s">
        <v>8759</v>
      </c>
      <c r="U5244" s="28" t="str">
        <f>VLOOKUP(N5244,'散件（更新）'!B:G,6,FALSE)</f>
        <v>小轮包胶组件（2个小轮+2个轴）</v>
      </c>
      <c r="V5244" s="28" t="str">
        <f>VLOOKUP(N5244,'散件（更新）'!B:I,8,FALSE)</f>
        <v>6972200198358</v>
      </c>
    </row>
    <row r="5245" spans="1:22">
      <c r="A5245" s="57">
        <v>46169</v>
      </c>
      <c r="B5245" s="53" t="s">
        <v>3212</v>
      </c>
      <c r="C5245" s="27" t="str">
        <f>VLOOKUP(B5245,'大货清单（不定期按GOMS更新）'!A:H,8,0)</f>
        <v>109-20290602</v>
      </c>
      <c r="D5245" s="27" t="str">
        <f>VLOOKUP(B5245,'大货清单（不定期按GOMS更新）'!A:C,3,0)</f>
        <v>CL2029F-02</v>
      </c>
      <c r="E5245" s="27" t="str">
        <f>VLOOKUP(B5245,'大货清单（不定期按GOMS更新）'!A:H,4,0)</f>
        <v>GB</v>
      </c>
      <c r="F5245" s="27" t="str">
        <f>VLOOKUP(B5245,'大货清单（不定期按GOMS更新）'!A:H,2,0)</f>
        <v>Floor One S5 Steam</v>
      </c>
      <c r="G5245" s="28">
        <f>VLOOKUP(B5245,'大货清单（不定期按GOMS更新）'!A:I,9,FALSE)</f>
        <v>6972200198860</v>
      </c>
      <c r="H5245" s="27" t="str">
        <f>VLOOKUP(B5245,'大货清单（不定期按GOMS更新）'!A:H,7,0)</f>
        <v>White&amp;Black</v>
      </c>
      <c r="I5245" s="27" t="str">
        <f>VLOOKUP(B5245,'大货清单（不定期按GOMS更新）'!A:F,6,FALSE)</f>
        <v>PHASEOUT</v>
      </c>
      <c r="J5245" s="27" t="str">
        <f>VLOOKUP(B5245,'大货清单（不定期按GOMS更新）'!A:K,11,FALSE)</f>
        <v>9.8</v>
      </c>
      <c r="K5245" s="27" t="str">
        <f>VLOOKUP(B5245,'大货清单（不定期按GOMS更新）'!A:N,12,FALSE)</f>
        <v>362</v>
      </c>
      <c r="L5245" s="27" t="str">
        <f>VLOOKUP(B5245,'大货清单（不定期按GOMS更新）'!A:M,13,FALSE)</f>
        <v>336</v>
      </c>
      <c r="M5245" s="27" t="str">
        <f>VLOOKUP(B5245,'大货清单（不定期按GOMS更新）'!A:N,14,FALSE)</f>
        <v>676</v>
      </c>
      <c r="N5245" s="53" t="s">
        <v>1125</v>
      </c>
      <c r="O5245" s="27">
        <f>IFERROR(VLOOKUP(N5245,'散件迭代（不定期更新）'!C:J,8,FALSE),0)</f>
        <v>0</v>
      </c>
      <c r="P5245" s="27" t="str">
        <f>IFERROR(VLOOKUP(N5245,'散件（更新）'!B:H,3,FALSE),0)</f>
        <v>206-2029-0605</v>
      </c>
      <c r="Q5245" s="27" t="str">
        <f>VLOOKUP(N5245,'散件（更新）'!B:H,2,FALSE)</f>
        <v>114-20290605</v>
      </c>
      <c r="R5245" s="27" t="str">
        <f>VLOOKUP(N5245,'散件（更新）'!B:H,7,FALSE)</f>
        <v>Handle</v>
      </c>
      <c r="S5245" s="27" t="str">
        <f>VLOOKUP(N5245,'散件（更新）'!B:E,4,FALSE)</f>
        <v>https://tineco-yxzt.oss-accelerate.aliyuncs.com/product/114-20290605.png</v>
      </c>
      <c r="T5245" s="27" t="s">
        <v>8759</v>
      </c>
      <c r="U5245" s="28" t="str">
        <f>VLOOKUP(N5245,'散件（更新）'!B:G,6,FALSE)</f>
        <v>手柄组件</v>
      </c>
      <c r="V5245" s="28" t="str">
        <f>VLOOKUP(N5245,'散件（更新）'!B:I,8,FALSE)</f>
        <v>6972200198266</v>
      </c>
    </row>
    <row r="5246" spans="1:22">
      <c r="A5246" s="57">
        <v>46169</v>
      </c>
      <c r="B5246" s="53" t="s">
        <v>3212</v>
      </c>
      <c r="C5246" s="27" t="str">
        <f>VLOOKUP(B5246,'大货清单（不定期按GOMS更新）'!A:H,8,0)</f>
        <v>109-20290602</v>
      </c>
      <c r="D5246" s="27" t="str">
        <f>VLOOKUP(B5246,'大货清单（不定期按GOMS更新）'!A:C,3,0)</f>
        <v>CL2029F-02</v>
      </c>
      <c r="E5246" s="27" t="str">
        <f>VLOOKUP(B5246,'大货清单（不定期按GOMS更新）'!A:H,4,0)</f>
        <v>GB</v>
      </c>
      <c r="F5246" s="27" t="str">
        <f>VLOOKUP(B5246,'大货清单（不定期按GOMS更新）'!A:H,2,0)</f>
        <v>Floor One S5 Steam</v>
      </c>
      <c r="G5246" s="28">
        <f>VLOOKUP(B5246,'大货清单（不定期按GOMS更新）'!A:I,9,FALSE)</f>
        <v>6972200198860</v>
      </c>
      <c r="H5246" s="27" t="str">
        <f>VLOOKUP(B5246,'大货清单（不定期按GOMS更新）'!A:H,7,0)</f>
        <v>White&amp;Black</v>
      </c>
      <c r="I5246" s="27" t="str">
        <f>VLOOKUP(B5246,'大货清单（不定期按GOMS更新）'!A:F,6,FALSE)</f>
        <v>PHASEOUT</v>
      </c>
      <c r="J5246" s="27" t="str">
        <f>VLOOKUP(B5246,'大货清单（不定期按GOMS更新）'!A:K,11,FALSE)</f>
        <v>9.8</v>
      </c>
      <c r="K5246" s="27" t="str">
        <f>VLOOKUP(B5246,'大货清单（不定期按GOMS更新）'!A:N,12,FALSE)</f>
        <v>362</v>
      </c>
      <c r="L5246" s="27" t="str">
        <f>VLOOKUP(B5246,'大货清单（不定期按GOMS更新）'!A:M,13,FALSE)</f>
        <v>336</v>
      </c>
      <c r="M5246" s="27" t="str">
        <f>VLOOKUP(B5246,'大货清单（不定期按GOMS更新）'!A:N,14,FALSE)</f>
        <v>676</v>
      </c>
      <c r="N5246" s="53" t="s">
        <v>1136</v>
      </c>
      <c r="O5246" s="27">
        <f>IFERROR(VLOOKUP(N5246,'散件迭代（不定期更新）'!C:J,8,FALSE),0)</f>
        <v>0</v>
      </c>
      <c r="P5246" s="27" t="str">
        <f>IFERROR(VLOOKUP(N5246,'散件（更新）'!B:H,3,FALSE),0)</f>
        <v>206-2029-0602</v>
      </c>
      <c r="Q5246" s="27" t="str">
        <f>VLOOKUP(N5246,'散件（更新）'!B:H,2,FALSE)</f>
        <v>114-20290602</v>
      </c>
      <c r="R5246" s="27" t="str">
        <f>VLOOKUP(N5246,'散件（更新）'!B:H,7,FALSE)</f>
        <v>Clean Water Tank</v>
      </c>
      <c r="S5246" s="27" t="str">
        <f>VLOOKUP(N5246,'散件（更新）'!B:E,4,FALSE)</f>
        <v>https://tineco-yxzt.oss-accelerate.aliyuncs.com/20231219/9SWWC100100_1702948048260.png</v>
      </c>
      <c r="T5246" s="27" t="s">
        <v>8759</v>
      </c>
      <c r="U5246" s="28" t="str">
        <f>VLOOKUP(N5246,'散件（更新）'!B:G,6,FALSE)</f>
        <v>溶液桶组件</v>
      </c>
      <c r="V5246" s="28" t="str">
        <f>VLOOKUP(N5246,'散件（更新）'!B:I,8,FALSE)</f>
        <v>6972200198235</v>
      </c>
    </row>
    <row r="5247" spans="1:22">
      <c r="A5247" s="57">
        <v>46169</v>
      </c>
      <c r="B5247" s="53" t="s">
        <v>3212</v>
      </c>
      <c r="C5247" s="27" t="str">
        <f>VLOOKUP(B5247,'大货清单（不定期按GOMS更新）'!A:H,8,0)</f>
        <v>109-20290602</v>
      </c>
      <c r="D5247" s="27" t="str">
        <f>VLOOKUP(B5247,'大货清单（不定期按GOMS更新）'!A:C,3,0)</f>
        <v>CL2029F-02</v>
      </c>
      <c r="E5247" s="27" t="str">
        <f>VLOOKUP(B5247,'大货清单（不定期按GOMS更新）'!A:H,4,0)</f>
        <v>GB</v>
      </c>
      <c r="F5247" s="27" t="str">
        <f>VLOOKUP(B5247,'大货清单（不定期按GOMS更新）'!A:H,2,0)</f>
        <v>Floor One S5 Steam</v>
      </c>
      <c r="G5247" s="28">
        <f>VLOOKUP(B5247,'大货清单（不定期按GOMS更新）'!A:I,9,FALSE)</f>
        <v>6972200198860</v>
      </c>
      <c r="H5247" s="27" t="str">
        <f>VLOOKUP(B5247,'大货清单（不定期按GOMS更新）'!A:H,7,0)</f>
        <v>White&amp;Black</v>
      </c>
      <c r="I5247" s="27" t="str">
        <f>VLOOKUP(B5247,'大货清单（不定期按GOMS更新）'!A:F,6,FALSE)</f>
        <v>PHASEOUT</v>
      </c>
      <c r="J5247" s="27" t="str">
        <f>VLOOKUP(B5247,'大货清单（不定期按GOMS更新）'!A:K,11,FALSE)</f>
        <v>9.8</v>
      </c>
      <c r="K5247" s="27" t="str">
        <f>VLOOKUP(B5247,'大货清单（不定期按GOMS更新）'!A:N,12,FALSE)</f>
        <v>362</v>
      </c>
      <c r="L5247" s="27" t="str">
        <f>VLOOKUP(B5247,'大货清单（不定期按GOMS更新）'!A:M,13,FALSE)</f>
        <v>336</v>
      </c>
      <c r="M5247" s="27" t="str">
        <f>VLOOKUP(B5247,'大货清单（不定期按GOMS更新）'!A:N,14,FALSE)</f>
        <v>676</v>
      </c>
      <c r="N5247" s="53" t="s">
        <v>1135</v>
      </c>
      <c r="O5247" s="27">
        <f>IFERROR(VLOOKUP(N5247,'散件迭代（不定期更新）'!C:J,8,FALSE),0)</f>
        <v>0</v>
      </c>
      <c r="P5247" s="27" t="str">
        <f>IFERROR(VLOOKUP(N5247,'散件（更新）'!B:H,3,FALSE),0)</f>
        <v>206-2029-0603</v>
      </c>
      <c r="Q5247" s="27" t="str">
        <f>VLOOKUP(N5247,'散件（更新）'!B:H,2,FALSE)</f>
        <v>114-20290603</v>
      </c>
      <c r="R5247" s="27" t="str">
        <f>VLOOKUP(N5247,'散件（更新）'!B:H,7,FALSE)</f>
        <v>Dirt Water Tank</v>
      </c>
      <c r="S5247" s="27" t="str">
        <f>VLOOKUP(N5247,'散件（更新）'!B:E,4,FALSE)</f>
        <v>https://tineco-yxzt.oss-accelerate.aliyuncs.com/20231219/9SWWD100200_1702948048418.png</v>
      </c>
      <c r="T5247" s="27" t="s">
        <v>8759</v>
      </c>
      <c r="U5247" s="28" t="str">
        <f>VLOOKUP(N5247,'散件（更新）'!B:G,6,FALSE)</f>
        <v>回收桶组件</v>
      </c>
      <c r="V5247" s="28" t="str">
        <f>VLOOKUP(N5247,'散件（更新）'!B:I,8,FALSE)</f>
        <v>6972200198242</v>
      </c>
    </row>
    <row r="5248" spans="1:22">
      <c r="A5248" s="57">
        <v>46169</v>
      </c>
      <c r="B5248" s="53" t="s">
        <v>3431</v>
      </c>
      <c r="C5248" s="27" t="str">
        <f>VLOOKUP(B5248,'大货清单（不定期按GOMS更新）'!A:H,8,0)</f>
        <v>107-17692103</v>
      </c>
      <c r="D5248" s="27" t="str">
        <f>VLOOKUP(B5248,'大货清单（不定期按GOMS更新）'!A:C,3,0)</f>
        <v>ZB1769U-03</v>
      </c>
      <c r="E5248" s="27" t="str">
        <f>VLOOKUP(B5248,'大货清单（不定期按GOMS更新）'!A:H,4,0)</f>
        <v>GB</v>
      </c>
      <c r="F5248" s="27" t="str">
        <f>VLOOKUP(B5248,'大货清单（不定期按GOMS更新）'!A:H,2,0)</f>
        <v>A11 Hero</v>
      </c>
      <c r="G5248" s="28">
        <f>VLOOKUP(B5248,'大货清单（不定期按GOMS更新）'!A:I,9,FALSE)</f>
        <v>6972200192745</v>
      </c>
      <c r="H5248" s="27" t="str">
        <f>VLOOKUP(B5248,'大货清单（不定期按GOMS更新）'!A:H,7,0)</f>
        <v>Moonstone</v>
      </c>
      <c r="I5248" s="27" t="str">
        <f>VLOOKUP(B5248,'大货清单（不定期按GOMS更新）'!A:F,6,FALSE)</f>
        <v>PHASEOUT</v>
      </c>
      <c r="J5248" s="27" t="str">
        <f>VLOOKUP(B5248,'大货清单（不定期按GOMS更新）'!A:K,11,FALSE)</f>
        <v>6.15</v>
      </c>
      <c r="K5248" s="27" t="str">
        <f>VLOOKUP(B5248,'大货清单（不定期按GOMS更新）'!A:N,12,FALSE)</f>
        <v>756</v>
      </c>
      <c r="L5248" s="27" t="str">
        <f>VLOOKUP(B5248,'大货清单（不定期按GOMS更新）'!A:M,13,FALSE)</f>
        <v>154</v>
      </c>
      <c r="M5248" s="27" t="str">
        <f>VLOOKUP(B5248,'大货清单（不定期按GOMS更新）'!A:N,14,FALSE)</f>
        <v>279</v>
      </c>
      <c r="N5248" s="53" t="s">
        <v>1227</v>
      </c>
      <c r="O5248" s="27" t="str">
        <f>IFERROR(VLOOKUP(N5248,'散件迭代（不定期更新）'!C:J,8,FALSE),0)</f>
        <v>A38</v>
      </c>
      <c r="P5248" s="27" t="str">
        <f>IFERROR(VLOOKUP(N5248,'散件（更新）'!B:H,3,FALSE),0)</f>
        <v>206-1756-0235</v>
      </c>
      <c r="Q5248" s="27" t="str">
        <f>VLOOKUP(N5248,'散件（更新）'!B:H,2,FALSE)</f>
        <v>114-17560235</v>
      </c>
      <c r="R5248" s="27" t="str">
        <f>VLOOKUP(N5248,'散件（更新）'!B:H,7,FALSE)</f>
        <v>1*Pre-filter cleaning tool &amp; 2* filters</v>
      </c>
      <c r="S5248" s="27" t="str">
        <f>VLOOKUP(N5248,'散件（更新）'!B:E,4,FALSE)</f>
        <v>https://tineco-yxzt.oss-accelerate.aliyuncs.com/product/114-17560235.jpg</v>
      </c>
      <c r="T5248" s="27" t="s">
        <v>8759</v>
      </c>
      <c r="U5248" s="28" t="str">
        <f>VLOOKUP(N5248,'散件（更新）'!B:G,6,FALSE)</f>
        <v>ZB1769B 滤芯清洁刷+进风过滤棉组件*2</v>
      </c>
      <c r="V5248" s="28" t="str">
        <f>VLOOKUP(N5248,'散件（更新）'!B:I,8,FALSE)</f>
        <v>6972200191601</v>
      </c>
    </row>
    <row r="5249" spans="1:22">
      <c r="A5249" s="57">
        <v>46169</v>
      </c>
      <c r="B5249" s="53" t="s">
        <v>3431</v>
      </c>
      <c r="C5249" s="27" t="str">
        <f>VLOOKUP(B5249,'大货清单（不定期按GOMS更新）'!A:H,8,0)</f>
        <v>107-17692103</v>
      </c>
      <c r="D5249" s="27" t="str">
        <f>VLOOKUP(B5249,'大货清单（不定期按GOMS更新）'!A:C,3,0)</f>
        <v>ZB1769U-03</v>
      </c>
      <c r="E5249" s="27" t="str">
        <f>VLOOKUP(B5249,'大货清单（不定期按GOMS更新）'!A:H,4,0)</f>
        <v>GB</v>
      </c>
      <c r="F5249" s="27" t="str">
        <f>VLOOKUP(B5249,'大货清单（不定期按GOMS更新）'!A:H,2,0)</f>
        <v>A11 Hero</v>
      </c>
      <c r="G5249" s="28">
        <f>VLOOKUP(B5249,'大货清单（不定期按GOMS更新）'!A:I,9,FALSE)</f>
        <v>6972200192745</v>
      </c>
      <c r="H5249" s="27" t="str">
        <f>VLOOKUP(B5249,'大货清单（不定期按GOMS更新）'!A:H,7,0)</f>
        <v>Moonstone</v>
      </c>
      <c r="I5249" s="27" t="str">
        <f>VLOOKUP(B5249,'大货清单（不定期按GOMS更新）'!A:F,6,FALSE)</f>
        <v>PHASEOUT</v>
      </c>
      <c r="J5249" s="27" t="str">
        <f>VLOOKUP(B5249,'大货清单（不定期按GOMS更新）'!A:K,11,FALSE)</f>
        <v>6.15</v>
      </c>
      <c r="K5249" s="27" t="str">
        <f>VLOOKUP(B5249,'大货清单（不定期按GOMS更新）'!A:N,12,FALSE)</f>
        <v>756</v>
      </c>
      <c r="L5249" s="27" t="str">
        <f>VLOOKUP(B5249,'大货清单（不定期按GOMS更新）'!A:M,13,FALSE)</f>
        <v>154</v>
      </c>
      <c r="M5249" s="27" t="str">
        <f>VLOOKUP(B5249,'大货清单（不定期按GOMS更新）'!A:N,14,FALSE)</f>
        <v>279</v>
      </c>
      <c r="N5249" s="53" t="s">
        <v>1229</v>
      </c>
      <c r="O5249" s="27">
        <f>IFERROR(VLOOKUP(N5249,'散件迭代（不定期更新）'!C:J,8,FALSE),0)</f>
        <v>0</v>
      </c>
      <c r="P5249" s="27" t="str">
        <f>IFERROR(VLOOKUP(N5249,'散件（更新）'!B:H,3,FALSE),0)</f>
        <v>206-1756-0218</v>
      </c>
      <c r="Q5249" s="27" t="str">
        <f>VLOOKUP(N5249,'散件（更新）'!B:H,2,FALSE)</f>
        <v>114-17560218</v>
      </c>
      <c r="R5249" s="27" t="str">
        <f>VLOOKUP(N5249,'散件（更新）'!B:H,7,FALSE)</f>
        <v>2*Filter&amp;1*HEPA</v>
      </c>
      <c r="S5249" s="27" t="str">
        <f>VLOOKUP(N5249,'散件（更新）'!B:E,4,FALSE)</f>
        <v>https://tineco-yxzt.oss-accelerate.aliyuncs.com/product/114-17560218.jpg</v>
      </c>
      <c r="T5249" s="27" t="s">
        <v>8759</v>
      </c>
      <c r="U5249" s="28" t="str">
        <f>VLOOKUP(N5249,'散件（更新）'!B:G,6,FALSE)</f>
        <v>364-1756-0401【ZB1756 进风过滤棉包胶组件 环保3类 】*2
364-1756-1301【ZB1756 出风HEPA组件 环保3类】*1不带金属滤网</v>
      </c>
      <c r="V5249" s="28" t="str">
        <f>VLOOKUP(N5249,'散件（更新）'!B:I,8,FALSE)</f>
        <v>6972200191120</v>
      </c>
    </row>
    <row r="5250" spans="1:22">
      <c r="A5250" s="57">
        <v>46169</v>
      </c>
      <c r="B5250" s="53" t="s">
        <v>3431</v>
      </c>
      <c r="C5250" s="27" t="str">
        <f>VLOOKUP(B5250,'大货清单（不定期按GOMS更新）'!A:H,8,0)</f>
        <v>107-17692103</v>
      </c>
      <c r="D5250" s="27" t="str">
        <f>VLOOKUP(B5250,'大货清单（不定期按GOMS更新）'!A:C,3,0)</f>
        <v>ZB1769U-03</v>
      </c>
      <c r="E5250" s="27" t="str">
        <f>VLOOKUP(B5250,'大货清单（不定期按GOMS更新）'!A:H,4,0)</f>
        <v>GB</v>
      </c>
      <c r="F5250" s="27" t="str">
        <f>VLOOKUP(B5250,'大货清单（不定期按GOMS更新）'!A:H,2,0)</f>
        <v>A11 Hero</v>
      </c>
      <c r="G5250" s="28">
        <f>VLOOKUP(B5250,'大货清单（不定期按GOMS更新）'!A:I,9,FALSE)</f>
        <v>6972200192745</v>
      </c>
      <c r="H5250" s="27" t="str">
        <f>VLOOKUP(B5250,'大货清单（不定期按GOMS更新）'!A:H,7,0)</f>
        <v>Moonstone</v>
      </c>
      <c r="I5250" s="27" t="str">
        <f>VLOOKUP(B5250,'大货清单（不定期按GOMS更新）'!A:F,6,FALSE)</f>
        <v>PHASEOUT</v>
      </c>
      <c r="J5250" s="27" t="str">
        <f>VLOOKUP(B5250,'大货清单（不定期按GOMS更新）'!A:K,11,FALSE)</f>
        <v>6.15</v>
      </c>
      <c r="K5250" s="27" t="str">
        <f>VLOOKUP(B5250,'大货清单（不定期按GOMS更新）'!A:N,12,FALSE)</f>
        <v>756</v>
      </c>
      <c r="L5250" s="27" t="str">
        <f>VLOOKUP(B5250,'大货清单（不定期按GOMS更新）'!A:M,13,FALSE)</f>
        <v>154</v>
      </c>
      <c r="M5250" s="27" t="str">
        <f>VLOOKUP(B5250,'大货清单（不定期按GOMS更新）'!A:N,14,FALSE)</f>
        <v>279</v>
      </c>
      <c r="N5250" s="53" t="s">
        <v>1239</v>
      </c>
      <c r="O5250" s="27">
        <f>IFERROR(VLOOKUP(N5250,'散件迭代（不定期更新）'!C:J,8,FALSE),0)</f>
        <v>0</v>
      </c>
      <c r="P5250" s="27" t="str">
        <f>IFERROR(VLOOKUP(N5250,'散件（更新）'!B:H,3,FALSE),0)</f>
        <v>206-1756-0243</v>
      </c>
      <c r="Q5250" s="27" t="str">
        <f>VLOOKUP(N5250,'散件（更新）'!B:H,2,FALSE)</f>
        <v>114-17560243</v>
      </c>
      <c r="R5250" s="27" t="str">
        <f>VLOOKUP(N5250,'散件（更新）'!B:H,7,FALSE)</f>
        <v>Hard floor brush</v>
      </c>
      <c r="S5250" s="27" t="str">
        <f>VLOOKUP(N5250,'散件（更新）'!B:E,4,FALSE)</f>
        <v>https://tineco-yxzt.oss-accelerate.aliyuncs.com/product/114-17560243.jpg</v>
      </c>
      <c r="T5250" s="27" t="s">
        <v>8759</v>
      </c>
      <c r="U5250" s="28" t="str">
        <f>VLOOKUP(N5250,'散件（更新）'!B:G,6,FALSE)</f>
        <v>FB1753F地刷组件</v>
      </c>
      <c r="V5250" s="28" t="str">
        <f>VLOOKUP(N5250,'散件（更新）'!B:I,8,FALSE)</f>
        <v>6972200191083</v>
      </c>
    </row>
    <row r="5251" spans="1:22">
      <c r="A5251" s="57">
        <v>46169</v>
      </c>
      <c r="B5251" s="53" t="s">
        <v>3431</v>
      </c>
      <c r="C5251" s="27" t="str">
        <f>VLOOKUP(B5251,'大货清单（不定期按GOMS更新）'!A:H,8,0)</f>
        <v>107-17692103</v>
      </c>
      <c r="D5251" s="27" t="str">
        <f>VLOOKUP(B5251,'大货清单（不定期按GOMS更新）'!A:C,3,0)</f>
        <v>ZB1769U-03</v>
      </c>
      <c r="E5251" s="27" t="str">
        <f>VLOOKUP(B5251,'大货清单（不定期按GOMS更新）'!A:H,4,0)</f>
        <v>GB</v>
      </c>
      <c r="F5251" s="27" t="str">
        <f>VLOOKUP(B5251,'大货清单（不定期按GOMS更新）'!A:H,2,0)</f>
        <v>A11 Hero</v>
      </c>
      <c r="G5251" s="28">
        <f>VLOOKUP(B5251,'大货清单（不定期按GOMS更新）'!A:I,9,FALSE)</f>
        <v>6972200192745</v>
      </c>
      <c r="H5251" s="27" t="str">
        <f>VLOOKUP(B5251,'大货清单（不定期按GOMS更新）'!A:H,7,0)</f>
        <v>Moonstone</v>
      </c>
      <c r="I5251" s="27" t="str">
        <f>VLOOKUP(B5251,'大货清单（不定期按GOMS更新）'!A:F,6,FALSE)</f>
        <v>PHASEOUT</v>
      </c>
      <c r="J5251" s="27" t="str">
        <f>VLOOKUP(B5251,'大货清单（不定期按GOMS更新）'!A:K,11,FALSE)</f>
        <v>6.15</v>
      </c>
      <c r="K5251" s="27" t="str">
        <f>VLOOKUP(B5251,'大货清单（不定期按GOMS更新）'!A:N,12,FALSE)</f>
        <v>756</v>
      </c>
      <c r="L5251" s="27" t="str">
        <f>VLOOKUP(B5251,'大货清单（不定期按GOMS更新）'!A:M,13,FALSE)</f>
        <v>154</v>
      </c>
      <c r="M5251" s="27" t="str">
        <f>VLOOKUP(B5251,'大货清单（不定期按GOMS更新）'!A:N,14,FALSE)</f>
        <v>279</v>
      </c>
      <c r="N5251" s="53" t="s">
        <v>1244</v>
      </c>
      <c r="O5251" s="27" t="str">
        <f>IFERROR(VLOOKUP(N5251,'散件迭代（不定期更新）'!C:J,8,FALSE),0)</f>
        <v>A03</v>
      </c>
      <c r="P5251" s="27" t="str">
        <f>IFERROR(VLOOKUP(N5251,'散件（更新）'!B:H,3,FALSE),0)</f>
        <v>206-1756-0242</v>
      </c>
      <c r="Q5251" s="27" t="str">
        <f>VLOOKUP(N5251,'散件（更新）'!B:H,2,FALSE)</f>
        <v>114-17560242</v>
      </c>
      <c r="R5251" s="27" t="str">
        <f>VLOOKUP(N5251,'散件（更新）'!B:H,7,FALSE)</f>
        <v>Carpet brush</v>
      </c>
      <c r="S5251" s="27" t="str">
        <f>VLOOKUP(N5251,'散件（更新）'!B:E,4,FALSE)</f>
        <v>https://tineco-yxzt.oss-accelerate.aliyuncs.com/product/114-17560242.jpg</v>
      </c>
      <c r="T5251" s="27" t="s">
        <v>8759</v>
      </c>
      <c r="U5251" s="28" t="str">
        <f>VLOOKUP(N5251,'散件（更新）'!B:G,6,FALSE)</f>
        <v>FB1676地刷组件</v>
      </c>
      <c r="V5251" s="28">
        <f>VLOOKUP(N5251,'散件（更新）'!B:I,8,FALSE)</f>
        <v>6972200195159</v>
      </c>
    </row>
    <row r="5252" spans="1:22">
      <c r="A5252" s="57">
        <v>46169</v>
      </c>
      <c r="B5252" s="53" t="s">
        <v>3431</v>
      </c>
      <c r="C5252" s="27" t="str">
        <f>VLOOKUP(B5252,'大货清单（不定期按GOMS更新）'!A:H,8,0)</f>
        <v>107-17692103</v>
      </c>
      <c r="D5252" s="27" t="str">
        <f>VLOOKUP(B5252,'大货清单（不定期按GOMS更新）'!A:C,3,0)</f>
        <v>ZB1769U-03</v>
      </c>
      <c r="E5252" s="27" t="str">
        <f>VLOOKUP(B5252,'大货清单（不定期按GOMS更新）'!A:H,4,0)</f>
        <v>GB</v>
      </c>
      <c r="F5252" s="27" t="str">
        <f>VLOOKUP(B5252,'大货清单（不定期按GOMS更新）'!A:H,2,0)</f>
        <v>A11 Hero</v>
      </c>
      <c r="G5252" s="28">
        <f>VLOOKUP(B5252,'大货清单（不定期按GOMS更新）'!A:I,9,FALSE)</f>
        <v>6972200192745</v>
      </c>
      <c r="H5252" s="27" t="str">
        <f>VLOOKUP(B5252,'大货清单（不定期按GOMS更新）'!A:H,7,0)</f>
        <v>Moonstone</v>
      </c>
      <c r="I5252" s="27" t="str">
        <f>VLOOKUP(B5252,'大货清单（不定期按GOMS更新）'!A:F,6,FALSE)</f>
        <v>PHASEOUT</v>
      </c>
      <c r="J5252" s="27" t="str">
        <f>VLOOKUP(B5252,'大货清单（不定期按GOMS更新）'!A:K,11,FALSE)</f>
        <v>6.15</v>
      </c>
      <c r="K5252" s="27" t="str">
        <f>VLOOKUP(B5252,'大货清单（不定期按GOMS更新）'!A:N,12,FALSE)</f>
        <v>756</v>
      </c>
      <c r="L5252" s="27" t="str">
        <f>VLOOKUP(B5252,'大货清单（不定期按GOMS更新）'!A:M,13,FALSE)</f>
        <v>154</v>
      </c>
      <c r="M5252" s="27" t="str">
        <f>VLOOKUP(B5252,'大货清单（不定期按GOMS更新）'!A:N,14,FALSE)</f>
        <v>279</v>
      </c>
      <c r="N5252" s="53" t="s">
        <v>1293</v>
      </c>
      <c r="O5252" s="27">
        <f>IFERROR(VLOOKUP(N5252,'散件迭代（不定期更新）'!C:J,8,FALSE),0)</f>
        <v>0</v>
      </c>
      <c r="P5252" s="27" t="str">
        <f>IFERROR(VLOOKUP(N5252,'散件（更新）'!B:H,3,FALSE),0)</f>
        <v>206-1769-0401</v>
      </c>
      <c r="Q5252" s="27" t="str">
        <f>VLOOKUP(N5252,'散件（更新）'!B:H,2,FALSE)</f>
        <v>114-17690401</v>
      </c>
      <c r="R5252" s="27" t="str">
        <f>VLOOKUP(N5252,'散件（更新）'!B:H,7,FALSE)</f>
        <v>Dustbin</v>
      </c>
      <c r="S5252" s="27" t="str">
        <f>VLOOKUP(N5252,'散件（更新）'!B:E,4,FALSE)</f>
        <v>https://tineco-yxzt.oss-accelerate.aliyuncs.com/product/114-17690401.jpg</v>
      </c>
      <c r="T5252" s="27" t="s">
        <v>8759</v>
      </c>
      <c r="U5252" s="28" t="str">
        <f>VLOOKUP(N5252,'散件（更新）'!B:G,6,FALSE)</f>
        <v>尘桶组件（售后部件统一颜色透明色）</v>
      </c>
      <c r="V5252" s="28" t="str">
        <f>VLOOKUP(N5252,'散件（更新）'!B:I,8,FALSE)</f>
        <v>6972200191298</v>
      </c>
    </row>
    <row r="5253" spans="1:22">
      <c r="A5253" s="57">
        <v>46169</v>
      </c>
      <c r="B5253" s="53" t="s">
        <v>3431</v>
      </c>
      <c r="C5253" s="27" t="str">
        <f>VLOOKUP(B5253,'大货清单（不定期按GOMS更新）'!A:H,8,0)</f>
        <v>107-17692103</v>
      </c>
      <c r="D5253" s="27" t="str">
        <f>VLOOKUP(B5253,'大货清单（不定期按GOMS更新）'!A:C,3,0)</f>
        <v>ZB1769U-03</v>
      </c>
      <c r="E5253" s="27" t="str">
        <f>VLOOKUP(B5253,'大货清单（不定期按GOMS更新）'!A:H,4,0)</f>
        <v>GB</v>
      </c>
      <c r="F5253" s="27" t="str">
        <f>VLOOKUP(B5253,'大货清单（不定期按GOMS更新）'!A:H,2,0)</f>
        <v>A11 Hero</v>
      </c>
      <c r="G5253" s="28">
        <f>VLOOKUP(B5253,'大货清单（不定期按GOMS更新）'!A:I,9,FALSE)</f>
        <v>6972200192745</v>
      </c>
      <c r="H5253" s="27" t="str">
        <f>VLOOKUP(B5253,'大货清单（不定期按GOMS更新）'!A:H,7,0)</f>
        <v>Moonstone</v>
      </c>
      <c r="I5253" s="27" t="str">
        <f>VLOOKUP(B5253,'大货清单（不定期按GOMS更新）'!A:F,6,FALSE)</f>
        <v>PHASEOUT</v>
      </c>
      <c r="J5253" s="27" t="str">
        <f>VLOOKUP(B5253,'大货清单（不定期按GOMS更新）'!A:K,11,FALSE)</f>
        <v>6.15</v>
      </c>
      <c r="K5253" s="27" t="str">
        <f>VLOOKUP(B5253,'大货清单（不定期按GOMS更新）'!A:N,12,FALSE)</f>
        <v>756</v>
      </c>
      <c r="L5253" s="27" t="str">
        <f>VLOOKUP(B5253,'大货清单（不定期按GOMS更新）'!A:M,13,FALSE)</f>
        <v>154</v>
      </c>
      <c r="M5253" s="27" t="str">
        <f>VLOOKUP(B5253,'大货清单（不定期按GOMS更新）'!A:N,14,FALSE)</f>
        <v>279</v>
      </c>
      <c r="N5253" s="53" t="s">
        <v>1228</v>
      </c>
      <c r="O5253" s="27">
        <f>IFERROR(VLOOKUP(N5253,'散件迭代（不定期更新）'!C:J,8,FALSE),0)</f>
        <v>0</v>
      </c>
      <c r="P5253" s="27" t="str">
        <f>IFERROR(VLOOKUP(N5253,'散件（更新）'!B:H,3,FALSE),0)</f>
        <v>206-1756-0204</v>
      </c>
      <c r="Q5253" s="27" t="str">
        <f>VLOOKUP(N5253,'散件（更新）'!B:H,2,FALSE)</f>
        <v>114-17560204</v>
      </c>
      <c r="R5253" s="27" t="str">
        <f>VLOOKUP(N5253,'散件（更新）'!B:H,7,FALSE)</f>
        <v>FILTER</v>
      </c>
      <c r="S5253" s="27" t="str">
        <f>VLOOKUP(N5253,'散件（更新）'!B:E,4,FALSE)</f>
        <v>https://tineco-yxzt.oss-accelerate.aliyuncs.com/product/114-17560204.jpg</v>
      </c>
      <c r="T5253" s="27" t="s">
        <v>8759</v>
      </c>
      <c r="U5253" s="28" t="str">
        <f>VLOOKUP(N5253,'散件（更新）'!B:G,6,FALSE)</f>
        <v>ZB1756 进风滤棉组件</v>
      </c>
      <c r="V5253" s="28" t="str">
        <f>VLOOKUP(N5253,'散件（更新）'!B:I,8,FALSE)</f>
        <v>6972200191182</v>
      </c>
    </row>
    <row r="5254" spans="1:22">
      <c r="A5254" s="57">
        <v>46169</v>
      </c>
      <c r="B5254" s="53" t="s">
        <v>3431</v>
      </c>
      <c r="C5254" s="27" t="str">
        <f>VLOOKUP(B5254,'大货清单（不定期按GOMS更新）'!A:H,8,0)</f>
        <v>107-17692103</v>
      </c>
      <c r="D5254" s="27" t="str">
        <f>VLOOKUP(B5254,'大货清单（不定期按GOMS更新）'!A:C,3,0)</f>
        <v>ZB1769U-03</v>
      </c>
      <c r="E5254" s="27" t="str">
        <f>VLOOKUP(B5254,'大货清单（不定期按GOMS更新）'!A:H,4,0)</f>
        <v>GB</v>
      </c>
      <c r="F5254" s="27" t="str">
        <f>VLOOKUP(B5254,'大货清单（不定期按GOMS更新）'!A:H,2,0)</f>
        <v>A11 Hero</v>
      </c>
      <c r="G5254" s="28">
        <f>VLOOKUP(B5254,'大货清单（不定期按GOMS更新）'!A:I,9,FALSE)</f>
        <v>6972200192745</v>
      </c>
      <c r="H5254" s="27" t="str">
        <f>VLOOKUP(B5254,'大货清单（不定期按GOMS更新）'!A:H,7,0)</f>
        <v>Moonstone</v>
      </c>
      <c r="I5254" s="27" t="str">
        <f>VLOOKUP(B5254,'大货清单（不定期按GOMS更新）'!A:F,6,FALSE)</f>
        <v>PHASEOUT</v>
      </c>
      <c r="J5254" s="27" t="str">
        <f>VLOOKUP(B5254,'大货清单（不定期按GOMS更新）'!A:K,11,FALSE)</f>
        <v>6.15</v>
      </c>
      <c r="K5254" s="27" t="str">
        <f>VLOOKUP(B5254,'大货清单（不定期按GOMS更新）'!A:N,12,FALSE)</f>
        <v>756</v>
      </c>
      <c r="L5254" s="27" t="str">
        <f>VLOOKUP(B5254,'大货清单（不定期按GOMS更新）'!A:M,13,FALSE)</f>
        <v>154</v>
      </c>
      <c r="M5254" s="27" t="str">
        <f>VLOOKUP(B5254,'大货清单（不定期按GOMS更新）'!A:N,14,FALSE)</f>
        <v>279</v>
      </c>
      <c r="N5254" s="53" t="s">
        <v>1281</v>
      </c>
      <c r="O5254" s="27">
        <f>IFERROR(VLOOKUP(N5254,'散件迭代（不定期更新）'!C:J,8,FALSE),0)</f>
        <v>0</v>
      </c>
      <c r="P5254" s="27" t="str">
        <f>IFERROR(VLOOKUP(N5254,'散件（更新）'!B:H,3,FALSE),0)</f>
        <v>206-1769-0014</v>
      </c>
      <c r="Q5254" s="27" t="str">
        <f>VLOOKUP(N5254,'散件（更新）'!B:H,2,FALSE)</f>
        <v>114-17690014</v>
      </c>
      <c r="R5254" s="27" t="str">
        <f>VLOOKUP(N5254,'散件（更新）'!B:H,7,FALSE)</f>
        <v>wall accessory holder</v>
      </c>
      <c r="S5254" s="27" t="str">
        <f>VLOOKUP(N5254,'散件（更新）'!B:E,4,FALSE)</f>
        <v>https://tineco-yxzt.oss-accelerate.aliyuncs.com/product/114-17690014.jpg</v>
      </c>
      <c r="T5254" s="27" t="s">
        <v>8759</v>
      </c>
      <c r="U5254" s="28" t="str">
        <f>VLOOKUP(N5254,'散件（更新）'!B:G,6,FALSE)</f>
        <v>附件延展架 墙挂版</v>
      </c>
      <c r="V5254" s="28" t="str">
        <f>VLOOKUP(N5254,'散件（更新）'!B:I,8,FALSE)</f>
        <v>6972200191199</v>
      </c>
    </row>
    <row r="5255" spans="1:22">
      <c r="A5255" s="57">
        <v>46169</v>
      </c>
      <c r="B5255" s="53" t="s">
        <v>3431</v>
      </c>
      <c r="C5255" s="27" t="str">
        <f>VLOOKUP(B5255,'大货清单（不定期按GOMS更新）'!A:H,8,0)</f>
        <v>107-17692103</v>
      </c>
      <c r="D5255" s="27" t="str">
        <f>VLOOKUP(B5255,'大货清单（不定期按GOMS更新）'!A:C,3,0)</f>
        <v>ZB1769U-03</v>
      </c>
      <c r="E5255" s="27" t="str">
        <f>VLOOKUP(B5255,'大货清单（不定期按GOMS更新）'!A:H,4,0)</f>
        <v>GB</v>
      </c>
      <c r="F5255" s="27" t="str">
        <f>VLOOKUP(B5255,'大货清单（不定期按GOMS更新）'!A:H,2,0)</f>
        <v>A11 Hero</v>
      </c>
      <c r="G5255" s="28">
        <f>VLOOKUP(B5255,'大货清单（不定期按GOMS更新）'!A:I,9,FALSE)</f>
        <v>6972200192745</v>
      </c>
      <c r="H5255" s="27" t="str">
        <f>VLOOKUP(B5255,'大货清单（不定期按GOMS更新）'!A:H,7,0)</f>
        <v>Moonstone</v>
      </c>
      <c r="I5255" s="27" t="str">
        <f>VLOOKUP(B5255,'大货清单（不定期按GOMS更新）'!A:F,6,FALSE)</f>
        <v>PHASEOUT</v>
      </c>
      <c r="J5255" s="27" t="str">
        <f>VLOOKUP(B5255,'大货清单（不定期按GOMS更新）'!A:K,11,FALSE)</f>
        <v>6.15</v>
      </c>
      <c r="K5255" s="27" t="str">
        <f>VLOOKUP(B5255,'大货清单（不定期按GOMS更新）'!A:N,12,FALSE)</f>
        <v>756</v>
      </c>
      <c r="L5255" s="27" t="str">
        <f>VLOOKUP(B5255,'大货清单（不定期按GOMS更新）'!A:M,13,FALSE)</f>
        <v>154</v>
      </c>
      <c r="M5255" s="27" t="str">
        <f>VLOOKUP(B5255,'大货清单（不定期按GOMS更新）'!A:N,14,FALSE)</f>
        <v>279</v>
      </c>
      <c r="N5255" s="53" t="s">
        <v>1298</v>
      </c>
      <c r="O5255" s="27" t="str">
        <f>IFERROR(VLOOKUP(N5255,'散件迭代（不定期更新）'!C:J,8,FALSE),0)</f>
        <v>A09</v>
      </c>
      <c r="P5255" s="27" t="str">
        <f>IFERROR(VLOOKUP(N5255,'散件（更新）'!B:H,3,FALSE),0)</f>
        <v>206-1769-0181</v>
      </c>
      <c r="Q5255" s="27" t="str">
        <f>VLOOKUP(N5255,'散件（更新）'!B:H,2,FALSE)</f>
        <v>114-17690181</v>
      </c>
      <c r="R5255" s="27" t="str">
        <f>VLOOKUP(N5255,'散件（更新）'!B:H,7,FALSE)</f>
        <v>Main Body</v>
      </c>
      <c r="S5255" s="27" t="str">
        <f>VLOOKUP(N5255,'散件（更新）'!B:E,4,FALSE)</f>
        <v>https://tineco-yxzt.oss-accelerate.aliyuncs.com/product/114-17690181.jpg</v>
      </c>
      <c r="T5255" s="27" t="s">
        <v>8759</v>
      </c>
      <c r="U5255" s="28" t="str">
        <f>VLOOKUP(N5255,'散件（更新）'!B:G,6,FALSE)</f>
        <v>机体组件三档Hero</v>
      </c>
      <c r="V5255" s="28" t="str">
        <f>VLOOKUP(N5255,'散件（更新）'!B:I,8,FALSE)</f>
        <v>6972200193322</v>
      </c>
    </row>
    <row r="5256" spans="1:22">
      <c r="A5256" s="57">
        <v>46169</v>
      </c>
      <c r="B5256" s="53" t="s">
        <v>3431</v>
      </c>
      <c r="C5256" s="27" t="str">
        <f>VLOOKUP(B5256,'大货清单（不定期按GOMS更新）'!A:H,8,0)</f>
        <v>107-17692103</v>
      </c>
      <c r="D5256" s="27" t="str">
        <f>VLOOKUP(B5256,'大货清单（不定期按GOMS更新）'!A:C,3,0)</f>
        <v>ZB1769U-03</v>
      </c>
      <c r="E5256" s="27" t="str">
        <f>VLOOKUP(B5256,'大货清单（不定期按GOMS更新）'!A:H,4,0)</f>
        <v>GB</v>
      </c>
      <c r="F5256" s="27" t="str">
        <f>VLOOKUP(B5256,'大货清单（不定期按GOMS更新）'!A:H,2,0)</f>
        <v>A11 Hero</v>
      </c>
      <c r="G5256" s="28">
        <f>VLOOKUP(B5256,'大货清单（不定期按GOMS更新）'!A:I,9,FALSE)</f>
        <v>6972200192745</v>
      </c>
      <c r="H5256" s="27" t="str">
        <f>VLOOKUP(B5256,'大货清单（不定期按GOMS更新）'!A:H,7,0)</f>
        <v>Moonstone</v>
      </c>
      <c r="I5256" s="27" t="str">
        <f>VLOOKUP(B5256,'大货清单（不定期按GOMS更新）'!A:F,6,FALSE)</f>
        <v>PHASEOUT</v>
      </c>
      <c r="J5256" s="27" t="str">
        <f>VLOOKUP(B5256,'大货清单（不定期按GOMS更新）'!A:K,11,FALSE)</f>
        <v>6.15</v>
      </c>
      <c r="K5256" s="27" t="str">
        <f>VLOOKUP(B5256,'大货清单（不定期按GOMS更新）'!A:N,12,FALSE)</f>
        <v>756</v>
      </c>
      <c r="L5256" s="27" t="str">
        <f>VLOOKUP(B5256,'大货清单（不定期按GOMS更新）'!A:M,13,FALSE)</f>
        <v>154</v>
      </c>
      <c r="M5256" s="27" t="str">
        <f>VLOOKUP(B5256,'大货清单（不定期按GOMS更新）'!A:N,14,FALSE)</f>
        <v>279</v>
      </c>
      <c r="N5256" s="53" t="s">
        <v>1296</v>
      </c>
      <c r="O5256" s="27" t="str">
        <f>IFERROR(VLOOKUP(N5256,'散件迭代（不定期更新）'!C:J,8,FALSE),0)</f>
        <v>A08</v>
      </c>
      <c r="P5256" s="27" t="str">
        <f>IFERROR(VLOOKUP(N5256,'散件（更新）'!B:H,3,FALSE),0)</f>
        <v>206-1769-0180</v>
      </c>
      <c r="Q5256" s="27" t="str">
        <f>VLOOKUP(N5256,'散件（更新）'!B:H,2,FALSE)</f>
        <v>114-17690180</v>
      </c>
      <c r="R5256" s="27" t="str">
        <f>VLOOKUP(N5256,'散件（更新）'!B:H,7,FALSE)</f>
        <v>Battery</v>
      </c>
      <c r="S5256" s="27" t="str">
        <f>VLOOKUP(N5256,'散件（更新）'!B:E,4,FALSE)</f>
        <v>https://tineco-yxzt.oss-accelerate.aliyuncs.com/product/114-17690180.jpg</v>
      </c>
      <c r="T5256" s="27" t="s">
        <v>8759</v>
      </c>
      <c r="U5256" s="28" t="str">
        <f>VLOOKUP(N5256,'散件（更新）'!B:G,6,FALSE)</f>
        <v>Hero三档电池包2500mAH</v>
      </c>
      <c r="V5256" s="28" t="str">
        <f>VLOOKUP(N5256,'散件（更新）'!B:I,8,FALSE)</f>
        <v>6972200193339</v>
      </c>
    </row>
    <row r="5257" spans="1:22">
      <c r="A5257" s="57">
        <v>46169</v>
      </c>
      <c r="B5257" s="53" t="s">
        <v>3431</v>
      </c>
      <c r="C5257" s="27" t="str">
        <f>VLOOKUP(B5257,'大货清单（不定期按GOMS更新）'!A:H,8,0)</f>
        <v>107-17692103</v>
      </c>
      <c r="D5257" s="27" t="str">
        <f>VLOOKUP(B5257,'大货清单（不定期按GOMS更新）'!A:C,3,0)</f>
        <v>ZB1769U-03</v>
      </c>
      <c r="E5257" s="27" t="str">
        <f>VLOOKUP(B5257,'大货清单（不定期按GOMS更新）'!A:H,4,0)</f>
        <v>GB</v>
      </c>
      <c r="F5257" s="27" t="str">
        <f>VLOOKUP(B5257,'大货清单（不定期按GOMS更新）'!A:H,2,0)</f>
        <v>A11 Hero</v>
      </c>
      <c r="G5257" s="28">
        <f>VLOOKUP(B5257,'大货清单（不定期按GOMS更新）'!A:I,9,FALSE)</f>
        <v>6972200192745</v>
      </c>
      <c r="H5257" s="27" t="str">
        <f>VLOOKUP(B5257,'大货清单（不定期按GOMS更新）'!A:H,7,0)</f>
        <v>Moonstone</v>
      </c>
      <c r="I5257" s="27" t="str">
        <f>VLOOKUP(B5257,'大货清单（不定期按GOMS更新）'!A:F,6,FALSE)</f>
        <v>PHASEOUT</v>
      </c>
      <c r="J5257" s="27" t="str">
        <f>VLOOKUP(B5257,'大货清单（不定期按GOMS更新）'!A:K,11,FALSE)</f>
        <v>6.15</v>
      </c>
      <c r="K5257" s="27" t="str">
        <f>VLOOKUP(B5257,'大货清单（不定期按GOMS更新）'!A:N,12,FALSE)</f>
        <v>756</v>
      </c>
      <c r="L5257" s="27" t="str">
        <f>VLOOKUP(B5257,'大货清单（不定期按GOMS更新）'!A:M,13,FALSE)</f>
        <v>154</v>
      </c>
      <c r="M5257" s="27" t="str">
        <f>VLOOKUP(B5257,'大货清单（不定期按GOMS更新）'!A:N,14,FALSE)</f>
        <v>279</v>
      </c>
      <c r="N5257" s="53" t="s">
        <v>1280</v>
      </c>
      <c r="O5257" s="27">
        <f>IFERROR(VLOOKUP(N5257,'散件迭代（不定期更新）'!C:J,8,FALSE),0)</f>
        <v>0</v>
      </c>
      <c r="P5257" s="27" t="str">
        <f>IFERROR(VLOOKUP(N5257,'散件（更新）'!B:H,3,FALSE),0)</f>
        <v>206-1769-0012</v>
      </c>
      <c r="Q5257" s="27" t="str">
        <f>VLOOKUP(N5257,'散件（更新）'!B:H,2,FALSE)</f>
        <v>114-17690012</v>
      </c>
      <c r="R5257" s="27" t="str">
        <f>VLOOKUP(N5257,'散件（更新）'!B:H,7,FALSE)</f>
        <v>Wall-mounted dock</v>
      </c>
      <c r="S5257" s="27" t="str">
        <f>VLOOKUP(N5257,'散件（更新）'!B:E,4,FALSE)</f>
        <v>https://tineco-yxzt.oss-accelerate.aliyuncs.com/product/114-17690012.jpg</v>
      </c>
      <c r="T5257" s="27" t="s">
        <v>8759</v>
      </c>
      <c r="U5257" s="28" t="str">
        <f>VLOOKUP(N5257,'散件（更新）'!B:G,6,FALSE)</f>
        <v>墙壁挂架组件（带安装螺丝）</v>
      </c>
      <c r="V5257" s="28" t="str">
        <f>VLOOKUP(N5257,'散件（更新）'!B:I,8,FALSE)</f>
        <v>6972200191243</v>
      </c>
    </row>
    <row r="5258" spans="1:22">
      <c r="A5258" s="57">
        <v>46169</v>
      </c>
      <c r="B5258" s="53" t="s">
        <v>3431</v>
      </c>
      <c r="C5258" s="27" t="str">
        <f>VLOOKUP(B5258,'大货清单（不定期按GOMS更新）'!A:H,8,0)</f>
        <v>107-17692103</v>
      </c>
      <c r="D5258" s="27" t="str">
        <f>VLOOKUP(B5258,'大货清单（不定期按GOMS更新）'!A:C,3,0)</f>
        <v>ZB1769U-03</v>
      </c>
      <c r="E5258" s="27" t="str">
        <f>VLOOKUP(B5258,'大货清单（不定期按GOMS更新）'!A:H,4,0)</f>
        <v>GB</v>
      </c>
      <c r="F5258" s="27" t="str">
        <f>VLOOKUP(B5258,'大货清单（不定期按GOMS更新）'!A:H,2,0)</f>
        <v>A11 Hero</v>
      </c>
      <c r="G5258" s="28">
        <f>VLOOKUP(B5258,'大货清单（不定期按GOMS更新）'!A:I,9,FALSE)</f>
        <v>6972200192745</v>
      </c>
      <c r="H5258" s="27" t="str">
        <f>VLOOKUP(B5258,'大货清单（不定期按GOMS更新）'!A:H,7,0)</f>
        <v>Moonstone</v>
      </c>
      <c r="I5258" s="27" t="str">
        <f>VLOOKUP(B5258,'大货清单（不定期按GOMS更新）'!A:F,6,FALSE)</f>
        <v>PHASEOUT</v>
      </c>
      <c r="J5258" s="27" t="str">
        <f>VLOOKUP(B5258,'大货清单（不定期按GOMS更新）'!A:K,11,FALSE)</f>
        <v>6.15</v>
      </c>
      <c r="K5258" s="27" t="str">
        <f>VLOOKUP(B5258,'大货清单（不定期按GOMS更新）'!A:N,12,FALSE)</f>
        <v>756</v>
      </c>
      <c r="L5258" s="27" t="str">
        <f>VLOOKUP(B5258,'大货清单（不定期按GOMS更新）'!A:M,13,FALSE)</f>
        <v>154</v>
      </c>
      <c r="M5258" s="27" t="str">
        <f>VLOOKUP(B5258,'大货清单（不定期按GOMS更新）'!A:N,14,FALSE)</f>
        <v>279</v>
      </c>
      <c r="N5258" s="53" t="s">
        <v>1297</v>
      </c>
      <c r="O5258" s="27">
        <f>IFERROR(VLOOKUP(N5258,'散件迭代（不定期更新）'!C:J,8,FALSE),0)</f>
        <v>0</v>
      </c>
      <c r="P5258" s="27" t="str">
        <f>IFERROR(VLOOKUP(N5258,'散件（更新）'!B:H,3,FALSE),0)</f>
        <v>206-1769-0704</v>
      </c>
      <c r="Q5258" s="27" t="str">
        <f>VLOOKUP(N5258,'散件（更新）'!B:H,2,FALSE)</f>
        <v>114-17690704</v>
      </c>
      <c r="R5258" s="27" t="str">
        <f>VLOOKUP(N5258,'散件（更新）'!B:H,7,FALSE)</f>
        <v>Repair button</v>
      </c>
      <c r="S5258" s="27" t="str">
        <f>VLOOKUP(N5258,'散件（更新）'!B:E,4,FALSE)</f>
        <v>https://tineco-yxzt.oss-accelerate.aliyuncs.com/20231219/9VARB111200_1702948060007.png</v>
      </c>
      <c r="T5258" s="27" t="s">
        <v>8759</v>
      </c>
      <c r="U5258" s="28" t="str">
        <f>VLOOKUP(N5258,'散件（更新）'!B:G,6,FALSE)</f>
        <v>接头释放钮+弹簧+滤芯</v>
      </c>
      <c r="V5258" s="28" t="str">
        <f>VLOOKUP(N5258,'散件（更新）'!B:I,8,FALSE)</f>
        <v>6972200195623</v>
      </c>
    </row>
    <row r="5259" spans="1:22">
      <c r="A5259" s="57">
        <v>46169</v>
      </c>
      <c r="B5259" s="53" t="s">
        <v>3431</v>
      </c>
      <c r="C5259" s="27" t="str">
        <f>VLOOKUP(B5259,'大货清单（不定期按GOMS更新）'!A:H,8,0)</f>
        <v>107-17692103</v>
      </c>
      <c r="D5259" s="27" t="str">
        <f>VLOOKUP(B5259,'大货清单（不定期按GOMS更新）'!A:C,3,0)</f>
        <v>ZB1769U-03</v>
      </c>
      <c r="E5259" s="27" t="str">
        <f>VLOOKUP(B5259,'大货清单（不定期按GOMS更新）'!A:H,4,0)</f>
        <v>GB</v>
      </c>
      <c r="F5259" s="27" t="str">
        <f>VLOOKUP(B5259,'大货清单（不定期按GOMS更新）'!A:H,2,0)</f>
        <v>A11 Hero</v>
      </c>
      <c r="G5259" s="28">
        <f>VLOOKUP(B5259,'大货清单（不定期按GOMS更新）'!A:I,9,FALSE)</f>
        <v>6972200192745</v>
      </c>
      <c r="H5259" s="27" t="str">
        <f>VLOOKUP(B5259,'大货清单（不定期按GOMS更新）'!A:H,7,0)</f>
        <v>Moonstone</v>
      </c>
      <c r="I5259" s="27" t="str">
        <f>VLOOKUP(B5259,'大货清单（不定期按GOMS更新）'!A:F,6,FALSE)</f>
        <v>PHASEOUT</v>
      </c>
      <c r="J5259" s="27" t="str">
        <f>VLOOKUP(B5259,'大货清单（不定期按GOMS更新）'!A:K,11,FALSE)</f>
        <v>6.15</v>
      </c>
      <c r="K5259" s="27" t="str">
        <f>VLOOKUP(B5259,'大货清单（不定期按GOMS更新）'!A:N,12,FALSE)</f>
        <v>756</v>
      </c>
      <c r="L5259" s="27" t="str">
        <f>VLOOKUP(B5259,'大货清单（不定期按GOMS更新）'!A:M,13,FALSE)</f>
        <v>154</v>
      </c>
      <c r="M5259" s="27" t="str">
        <f>VLOOKUP(B5259,'大货清单（不定期按GOMS更新）'!A:N,14,FALSE)</f>
        <v>279</v>
      </c>
      <c r="N5259" s="53" t="s">
        <v>252</v>
      </c>
      <c r="O5259" s="27">
        <f>IFERROR(VLOOKUP(N5259,'散件迭代（不定期更新）'!C:J,8,FALSE),0)</f>
        <v>0</v>
      </c>
      <c r="P5259" s="27" t="str">
        <f>IFERROR(VLOOKUP(N5259,'散件（更新）'!B:H,3,FALSE),0)</f>
        <v>206-1769-0233</v>
      </c>
      <c r="Q5259" s="27" t="str">
        <f>VLOOKUP(N5259,'散件（更新）'!B:H,2,FALSE)</f>
        <v>114-17690233</v>
      </c>
      <c r="R5259" s="27" t="str">
        <f>VLOOKUP(N5259,'散件（更新）'!B:H,7,FALSE)</f>
        <v>Hair cleaning tool</v>
      </c>
      <c r="S5259" s="27" t="str">
        <f>VLOOKUP(N5259,'散件（更新）'!B:E,4,FALSE)</f>
        <v>https://tineco-yxzt.oss-accelerate.aliyuncs.com/product/114-17690233.png</v>
      </c>
      <c r="T5259" s="27" t="s">
        <v>8759</v>
      </c>
      <c r="U5259" s="28" t="str">
        <f>VLOOKUP(N5259,'散件（更新）'!B:G,6,FALSE)</f>
        <v>ZB1769B 清洁刷植毛组件</v>
      </c>
      <c r="V5259" s="28" t="str">
        <f>VLOOKUP(N5259,'散件（更新）'!B:I,8,FALSE)</f>
        <v>6972200191151</v>
      </c>
    </row>
    <row r="5260" spans="1:22">
      <c r="A5260" s="57">
        <v>46169</v>
      </c>
      <c r="B5260" s="53" t="s">
        <v>3431</v>
      </c>
      <c r="C5260" s="27" t="str">
        <f>VLOOKUP(B5260,'大货清单（不定期按GOMS更新）'!A:H,8,0)</f>
        <v>107-17692103</v>
      </c>
      <c r="D5260" s="27" t="str">
        <f>VLOOKUP(B5260,'大货清单（不定期按GOMS更新）'!A:C,3,0)</f>
        <v>ZB1769U-03</v>
      </c>
      <c r="E5260" s="27" t="str">
        <f>VLOOKUP(B5260,'大货清单（不定期按GOMS更新）'!A:H,4,0)</f>
        <v>GB</v>
      </c>
      <c r="F5260" s="27" t="str">
        <f>VLOOKUP(B5260,'大货清单（不定期按GOMS更新）'!A:H,2,0)</f>
        <v>A11 Hero</v>
      </c>
      <c r="G5260" s="28">
        <f>VLOOKUP(B5260,'大货清单（不定期按GOMS更新）'!A:I,9,FALSE)</f>
        <v>6972200192745</v>
      </c>
      <c r="H5260" s="27" t="str">
        <f>VLOOKUP(B5260,'大货清单（不定期按GOMS更新）'!A:H,7,0)</f>
        <v>Moonstone</v>
      </c>
      <c r="I5260" s="27" t="str">
        <f>VLOOKUP(B5260,'大货清单（不定期按GOMS更新）'!A:F,6,FALSE)</f>
        <v>PHASEOUT</v>
      </c>
      <c r="J5260" s="27" t="str">
        <f>VLOOKUP(B5260,'大货清单（不定期按GOMS更新）'!A:K,11,FALSE)</f>
        <v>6.15</v>
      </c>
      <c r="K5260" s="27" t="str">
        <f>VLOOKUP(B5260,'大货清单（不定期按GOMS更新）'!A:N,12,FALSE)</f>
        <v>756</v>
      </c>
      <c r="L5260" s="27" t="str">
        <f>VLOOKUP(B5260,'大货清单（不定期按GOMS更新）'!A:M,13,FALSE)</f>
        <v>154</v>
      </c>
      <c r="M5260" s="27" t="str">
        <f>VLOOKUP(B5260,'大货清单（不定期按GOMS更新）'!A:N,14,FALSE)</f>
        <v>279</v>
      </c>
      <c r="N5260" s="53" t="s">
        <v>1284</v>
      </c>
      <c r="O5260" s="27" t="str">
        <f>IFERROR(VLOOKUP(N5260,'散件迭代（不定期更新）'!C:J,8,FALSE),0)</f>
        <v>A10</v>
      </c>
      <c r="P5260" s="27" t="str">
        <f>IFERROR(VLOOKUP(N5260,'散件（更新）'!B:H,3,FALSE),0)</f>
        <v>206-1769-0006</v>
      </c>
      <c r="Q5260" s="27" t="str">
        <f>VLOOKUP(N5260,'散件（更新）'!B:H,2,FALSE)</f>
        <v>114-17690006</v>
      </c>
      <c r="R5260" s="27" t="str">
        <f>VLOOKUP(N5260,'散件（更新）'!B:H,7,FALSE)</f>
        <v>Tube assembly</v>
      </c>
      <c r="S5260" s="27" t="str">
        <f>VLOOKUP(N5260,'散件（更新）'!B:E,4,FALSE)</f>
        <v>https://tineco-yxzt.oss-accelerate.aliyuncs.com/product/114-17690006.jpg</v>
      </c>
      <c r="T5260" s="27" t="s">
        <v>8759</v>
      </c>
      <c r="U5260" s="28" t="str">
        <f>VLOOKUP(N5260,'散件（更新）'!B:G,6,FALSE)</f>
        <v>加长管</v>
      </c>
      <c r="V5260" s="28" t="str">
        <f>VLOOKUP(N5260,'散件（更新）'!B:I,8,FALSE)</f>
        <v>6972200191618</v>
      </c>
    </row>
    <row r="5261" spans="1:22">
      <c r="A5261" s="57">
        <v>46169</v>
      </c>
      <c r="B5261" s="53" t="s">
        <v>3431</v>
      </c>
      <c r="C5261" s="27" t="str">
        <f>VLOOKUP(B5261,'大货清单（不定期按GOMS更新）'!A:H,8,0)</f>
        <v>107-17692103</v>
      </c>
      <c r="D5261" s="27" t="str">
        <f>VLOOKUP(B5261,'大货清单（不定期按GOMS更新）'!A:C,3,0)</f>
        <v>ZB1769U-03</v>
      </c>
      <c r="E5261" s="27" t="str">
        <f>VLOOKUP(B5261,'大货清单（不定期按GOMS更新）'!A:H,4,0)</f>
        <v>GB</v>
      </c>
      <c r="F5261" s="27" t="str">
        <f>VLOOKUP(B5261,'大货清单（不定期按GOMS更新）'!A:H,2,0)</f>
        <v>A11 Hero</v>
      </c>
      <c r="G5261" s="28">
        <f>VLOOKUP(B5261,'大货清单（不定期按GOMS更新）'!A:I,9,FALSE)</f>
        <v>6972200192745</v>
      </c>
      <c r="H5261" s="27" t="str">
        <f>VLOOKUP(B5261,'大货清单（不定期按GOMS更新）'!A:H,7,0)</f>
        <v>Moonstone</v>
      </c>
      <c r="I5261" s="27" t="str">
        <f>VLOOKUP(B5261,'大货清单（不定期按GOMS更新）'!A:F,6,FALSE)</f>
        <v>PHASEOUT</v>
      </c>
      <c r="J5261" s="27" t="str">
        <f>VLOOKUP(B5261,'大货清单（不定期按GOMS更新）'!A:K,11,FALSE)</f>
        <v>6.15</v>
      </c>
      <c r="K5261" s="27" t="str">
        <f>VLOOKUP(B5261,'大货清单（不定期按GOMS更新）'!A:N,12,FALSE)</f>
        <v>756</v>
      </c>
      <c r="L5261" s="27" t="str">
        <f>VLOOKUP(B5261,'大货清单（不定期按GOMS更新）'!A:M,13,FALSE)</f>
        <v>154</v>
      </c>
      <c r="M5261" s="27" t="str">
        <f>VLOOKUP(B5261,'大货清单（不定期按GOMS更新）'!A:N,14,FALSE)</f>
        <v>279</v>
      </c>
      <c r="N5261" s="53" t="s">
        <v>1339</v>
      </c>
      <c r="O5261" s="27">
        <f>IFERROR(VLOOKUP(N5261,'散件迭代（不定期更新）'!C:J,8,FALSE),0)</f>
        <v>0</v>
      </c>
      <c r="P5261" s="27" t="str">
        <f>IFERROR(VLOOKUP(N5261,'散件（更新）'!B:H,3,FALSE),0)</f>
        <v>206-1676-0003</v>
      </c>
      <c r="Q5261" s="27" t="str">
        <f>VLOOKUP(N5261,'散件（更新）'!B:H,2,FALSE)</f>
        <v>114-16760003</v>
      </c>
      <c r="R5261" s="27" t="str">
        <f>VLOOKUP(N5261,'散件（更新）'!B:H,7,FALSE)</f>
        <v>Brush Cover</v>
      </c>
      <c r="S5261" s="27" t="str">
        <f>VLOOKUP(N5261,'散件（更新）'!B:E,4,FALSE)</f>
        <v>https://tineco-yxzt.oss-accelerate.aliyuncs.com/20231219/9VSBC111100_1702948060830.png</v>
      </c>
      <c r="T5261" s="27" t="s">
        <v>8759</v>
      </c>
      <c r="U5261" s="28" t="str">
        <f>VLOOKUP(N5261,'散件（更新）'!B:G,6,FALSE)</f>
        <v>FB1676 滚刷释放盖板</v>
      </c>
      <c r="V5261" s="28" t="str">
        <f>VLOOKUP(N5261,'散件（更新）'!B:I,8,FALSE)</f>
        <v>6972200195685</v>
      </c>
    </row>
    <row r="5262" spans="1:22">
      <c r="A5262" s="57">
        <v>46169</v>
      </c>
      <c r="B5262" s="53" t="s">
        <v>3431</v>
      </c>
      <c r="C5262" s="27" t="str">
        <f>VLOOKUP(B5262,'大货清单（不定期按GOMS更新）'!A:H,8,0)</f>
        <v>107-17692103</v>
      </c>
      <c r="D5262" s="27" t="str">
        <f>VLOOKUP(B5262,'大货清单（不定期按GOMS更新）'!A:C,3,0)</f>
        <v>ZB1769U-03</v>
      </c>
      <c r="E5262" s="27" t="str">
        <f>VLOOKUP(B5262,'大货清单（不定期按GOMS更新）'!A:H,4,0)</f>
        <v>GB</v>
      </c>
      <c r="F5262" s="27" t="str">
        <f>VLOOKUP(B5262,'大货清单（不定期按GOMS更新）'!A:H,2,0)</f>
        <v>A11 Hero</v>
      </c>
      <c r="G5262" s="28">
        <f>VLOOKUP(B5262,'大货清单（不定期按GOMS更新）'!A:I,9,FALSE)</f>
        <v>6972200192745</v>
      </c>
      <c r="H5262" s="27" t="str">
        <f>VLOOKUP(B5262,'大货清单（不定期按GOMS更新）'!A:H,7,0)</f>
        <v>Moonstone</v>
      </c>
      <c r="I5262" s="27" t="str">
        <f>VLOOKUP(B5262,'大货清单（不定期按GOMS更新）'!A:F,6,FALSE)</f>
        <v>PHASEOUT</v>
      </c>
      <c r="J5262" s="27" t="str">
        <f>VLOOKUP(B5262,'大货清单（不定期按GOMS更新）'!A:K,11,FALSE)</f>
        <v>6.15</v>
      </c>
      <c r="K5262" s="27" t="str">
        <f>VLOOKUP(B5262,'大货清单（不定期按GOMS更新）'!A:N,12,FALSE)</f>
        <v>756</v>
      </c>
      <c r="L5262" s="27" t="str">
        <f>VLOOKUP(B5262,'大货清单（不定期按GOMS更新）'!A:M,13,FALSE)</f>
        <v>154</v>
      </c>
      <c r="M5262" s="27" t="str">
        <f>VLOOKUP(B5262,'大货清单（不定期按GOMS更新）'!A:N,14,FALSE)</f>
        <v>279</v>
      </c>
      <c r="N5262" s="53" t="s">
        <v>1372</v>
      </c>
      <c r="O5262" s="27" t="str">
        <f>IFERROR(VLOOKUP(N5262,'散件迭代（不定期更新）'!C:J,8,FALSE),0)</f>
        <v>A44</v>
      </c>
      <c r="P5262" s="27" t="str">
        <f>IFERROR(VLOOKUP(N5262,'散件（更新）'!B:H,3,FALSE),0)</f>
        <v>206-1873-0208</v>
      </c>
      <c r="Q5262" s="27" t="str">
        <f>VLOOKUP(N5262,'散件（更新）'!B:H,2,FALSE)</f>
        <v>114-18730208</v>
      </c>
      <c r="R5262" s="27" t="str">
        <f>VLOOKUP(N5262,'散件（更新）'!B:H,7,FALSE)</f>
        <v>2-in-1 dusting brush</v>
      </c>
      <c r="S5262" s="27" t="str">
        <f>VLOOKUP(N5262,'散件（更新）'!B:E,4,FALSE)</f>
        <v>https://tineco-yxzt.oss-accelerate.aliyuncs.com/product/114-18730208.png</v>
      </c>
      <c r="T5262" s="27" t="s">
        <v>8759</v>
      </c>
      <c r="U5262" s="28" t="str">
        <f>VLOOKUP(N5262,'散件（更新）'!B:G,6,FALSE)</f>
        <v>组合刷组件</v>
      </c>
      <c r="V5262" s="28" t="str">
        <f>VLOOKUP(N5262,'散件（更新）'!B:I,8,FALSE)</f>
        <v>6972200191502</v>
      </c>
    </row>
    <row r="5263" spans="1:22">
      <c r="A5263" s="57">
        <v>46169</v>
      </c>
      <c r="B5263" s="53" t="s">
        <v>3431</v>
      </c>
      <c r="C5263" s="27" t="str">
        <f>VLOOKUP(B5263,'大货清单（不定期按GOMS更新）'!A:H,8,0)</f>
        <v>107-17692103</v>
      </c>
      <c r="D5263" s="27" t="str">
        <f>VLOOKUP(B5263,'大货清单（不定期按GOMS更新）'!A:C,3,0)</f>
        <v>ZB1769U-03</v>
      </c>
      <c r="E5263" s="27" t="str">
        <f>VLOOKUP(B5263,'大货清单（不定期按GOMS更新）'!A:H,4,0)</f>
        <v>GB</v>
      </c>
      <c r="F5263" s="27" t="str">
        <f>VLOOKUP(B5263,'大货清单（不定期按GOMS更新）'!A:H,2,0)</f>
        <v>A11 Hero</v>
      </c>
      <c r="G5263" s="28">
        <f>VLOOKUP(B5263,'大货清单（不定期按GOMS更新）'!A:I,9,FALSE)</f>
        <v>6972200192745</v>
      </c>
      <c r="H5263" s="27" t="str">
        <f>VLOOKUP(B5263,'大货清单（不定期按GOMS更新）'!A:H,7,0)</f>
        <v>Moonstone</v>
      </c>
      <c r="I5263" s="27" t="str">
        <f>VLOOKUP(B5263,'大货清单（不定期按GOMS更新）'!A:F,6,FALSE)</f>
        <v>PHASEOUT</v>
      </c>
      <c r="J5263" s="27" t="str">
        <f>VLOOKUP(B5263,'大货清单（不定期按GOMS更新）'!A:K,11,FALSE)</f>
        <v>6.15</v>
      </c>
      <c r="K5263" s="27" t="str">
        <f>VLOOKUP(B5263,'大货清单（不定期按GOMS更新）'!A:N,12,FALSE)</f>
        <v>756</v>
      </c>
      <c r="L5263" s="27" t="str">
        <f>VLOOKUP(B5263,'大货清单（不定期按GOMS更新）'!A:M,13,FALSE)</f>
        <v>154</v>
      </c>
      <c r="M5263" s="27" t="str">
        <f>VLOOKUP(B5263,'大货清单（不定期按GOMS更新）'!A:N,14,FALSE)</f>
        <v>279</v>
      </c>
      <c r="N5263" s="53" t="s">
        <v>1393</v>
      </c>
      <c r="O5263" s="27" t="str">
        <f>IFERROR(VLOOKUP(N5263,'散件迭代（不定期更新）'!C:J,8,FALSE),0)</f>
        <v>A19</v>
      </c>
      <c r="P5263" s="27" t="str">
        <f>IFERROR(VLOOKUP(N5263,'散件（更新）'!B:H,3,FALSE),0)</f>
        <v>206-1873-2318</v>
      </c>
      <c r="Q5263" s="27" t="str">
        <f>VLOOKUP(N5263,'散件（更新）'!B:H,2,FALSE)</f>
        <v>114-18732318</v>
      </c>
      <c r="R5263" s="27" t="str">
        <f>VLOOKUP(N5263,'散件（更新）'!B:H,7,FALSE)</f>
        <v>Mini power brush</v>
      </c>
      <c r="S5263" s="27" t="str">
        <f>VLOOKUP(N5263,'散件（更新）'!B:E,4,FALSE)</f>
        <v>https://tineco-yxzt.oss-accelerate.aliyuncs.com/product/114-18732318.png</v>
      </c>
      <c r="T5263" s="27" t="s">
        <v>8759</v>
      </c>
      <c r="U5263" s="28" t="str">
        <f>VLOOKUP(N5263,'散件（更新）'!B:G,6,FALSE)</f>
        <v>FB1953A 小电动地刷胶袋组件带PTC</v>
      </c>
      <c r="V5263" s="28" t="str">
        <f>VLOOKUP(N5263,'散件（更新）'!B:I,8,FALSE)</f>
        <v>6972200193032</v>
      </c>
    </row>
    <row r="5264" spans="1:22">
      <c r="A5264" s="57">
        <v>46169</v>
      </c>
      <c r="B5264" s="53" t="s">
        <v>3431</v>
      </c>
      <c r="C5264" s="27" t="str">
        <f>VLOOKUP(B5264,'大货清单（不定期按GOMS更新）'!A:H,8,0)</f>
        <v>107-17692103</v>
      </c>
      <c r="D5264" s="27" t="str">
        <f>VLOOKUP(B5264,'大货清单（不定期按GOMS更新）'!A:C,3,0)</f>
        <v>ZB1769U-03</v>
      </c>
      <c r="E5264" s="27" t="str">
        <f>VLOOKUP(B5264,'大货清单（不定期按GOMS更新）'!A:H,4,0)</f>
        <v>GB</v>
      </c>
      <c r="F5264" s="27" t="str">
        <f>VLOOKUP(B5264,'大货清单（不定期按GOMS更新）'!A:H,2,0)</f>
        <v>A11 Hero</v>
      </c>
      <c r="G5264" s="28">
        <f>VLOOKUP(B5264,'大货清单（不定期按GOMS更新）'!A:I,9,FALSE)</f>
        <v>6972200192745</v>
      </c>
      <c r="H5264" s="27" t="str">
        <f>VLOOKUP(B5264,'大货清单（不定期按GOMS更新）'!A:H,7,0)</f>
        <v>Moonstone</v>
      </c>
      <c r="I5264" s="27" t="str">
        <f>VLOOKUP(B5264,'大货清单（不定期按GOMS更新）'!A:F,6,FALSE)</f>
        <v>PHASEOUT</v>
      </c>
      <c r="J5264" s="27" t="str">
        <f>VLOOKUP(B5264,'大货清单（不定期按GOMS更新）'!A:K,11,FALSE)</f>
        <v>6.15</v>
      </c>
      <c r="K5264" s="27" t="str">
        <f>VLOOKUP(B5264,'大货清单（不定期按GOMS更新）'!A:N,12,FALSE)</f>
        <v>756</v>
      </c>
      <c r="L5264" s="27" t="str">
        <f>VLOOKUP(B5264,'大货清单（不定期按GOMS更新）'!A:M,13,FALSE)</f>
        <v>154</v>
      </c>
      <c r="M5264" s="27" t="str">
        <f>VLOOKUP(B5264,'大货清单（不定期按GOMS更新）'!A:N,14,FALSE)</f>
        <v>279</v>
      </c>
      <c r="N5264" s="53" t="s">
        <v>1369</v>
      </c>
      <c r="O5264" s="27">
        <f>IFERROR(VLOOKUP(N5264,'散件迭代（不定期更新）'!C:J,8,FALSE),0)</f>
        <v>0</v>
      </c>
      <c r="P5264" s="27" t="str">
        <f>IFERROR(VLOOKUP(N5264,'散件（更新）'!B:H,3,FALSE),0)</f>
        <v>206-1873-0205</v>
      </c>
      <c r="Q5264" s="27" t="str">
        <f>VLOOKUP(N5264,'散件（更新）'!B:H,2,FALSE)</f>
        <v>114-18730205</v>
      </c>
      <c r="R5264" s="27" t="str">
        <f>VLOOKUP(N5264,'散件（更新）'!B:H,7,FALSE)</f>
        <v>Soft dusting brush</v>
      </c>
      <c r="S5264" s="27" t="str">
        <f>VLOOKUP(N5264,'散件（更新）'!B:E,4,FALSE)</f>
        <v>https://tineco-yxzt.oss-accelerate.aliyuncs.com/product/114-18730205.jpg</v>
      </c>
      <c r="T5264" s="27" t="s">
        <v>8759</v>
      </c>
      <c r="U5264" s="28" t="str">
        <f>VLOOKUP(N5264,'散件（更新）'!B:G,6,FALSE)</f>
        <v>AA1886家电刷</v>
      </c>
      <c r="V5264" s="28" t="str">
        <f>VLOOKUP(N5264,'散件（更新）'!B:I,8,FALSE)</f>
        <v>6972200191526</v>
      </c>
    </row>
    <row r="5265" spans="1:22">
      <c r="A5265" s="57">
        <v>46169</v>
      </c>
      <c r="B5265" s="53" t="s">
        <v>3431</v>
      </c>
      <c r="C5265" s="27" t="str">
        <f>VLOOKUP(B5265,'大货清单（不定期按GOMS更新）'!A:H,8,0)</f>
        <v>107-17692103</v>
      </c>
      <c r="D5265" s="27" t="str">
        <f>VLOOKUP(B5265,'大货清单（不定期按GOMS更新）'!A:C,3,0)</f>
        <v>ZB1769U-03</v>
      </c>
      <c r="E5265" s="27" t="str">
        <f>VLOOKUP(B5265,'大货清单（不定期按GOMS更新）'!A:H,4,0)</f>
        <v>GB</v>
      </c>
      <c r="F5265" s="27" t="str">
        <f>VLOOKUP(B5265,'大货清单（不定期按GOMS更新）'!A:H,2,0)</f>
        <v>A11 Hero</v>
      </c>
      <c r="G5265" s="28">
        <f>VLOOKUP(B5265,'大货清单（不定期按GOMS更新）'!A:I,9,FALSE)</f>
        <v>6972200192745</v>
      </c>
      <c r="H5265" s="27" t="str">
        <f>VLOOKUP(B5265,'大货清单（不定期按GOMS更新）'!A:H,7,0)</f>
        <v>Moonstone</v>
      </c>
      <c r="I5265" s="27" t="str">
        <f>VLOOKUP(B5265,'大货清单（不定期按GOMS更新）'!A:F,6,FALSE)</f>
        <v>PHASEOUT</v>
      </c>
      <c r="J5265" s="27" t="str">
        <f>VLOOKUP(B5265,'大货清单（不定期按GOMS更新）'!A:K,11,FALSE)</f>
        <v>6.15</v>
      </c>
      <c r="K5265" s="27" t="str">
        <f>VLOOKUP(B5265,'大货清单（不定期按GOMS更新）'!A:N,12,FALSE)</f>
        <v>756</v>
      </c>
      <c r="L5265" s="27" t="str">
        <f>VLOOKUP(B5265,'大货清单（不定期按GOMS更新）'!A:M,13,FALSE)</f>
        <v>154</v>
      </c>
      <c r="M5265" s="27" t="str">
        <f>VLOOKUP(B5265,'大货清单（不定期按GOMS更新）'!A:N,14,FALSE)</f>
        <v>279</v>
      </c>
      <c r="N5265" s="53" t="s">
        <v>1344</v>
      </c>
      <c r="O5265" s="27" t="str">
        <f>IFERROR(VLOOKUP(N5265,'散件迭代（不定期更新）'!C:J,8,FALSE),0)</f>
        <v>A47</v>
      </c>
      <c r="P5265" s="27" t="str">
        <f>IFERROR(VLOOKUP(N5265,'散件（更新）'!B:H,3,FALSE),0)</f>
        <v>206-1965-0112</v>
      </c>
      <c r="Q5265" s="27" t="str">
        <f>VLOOKUP(N5265,'散件（更新）'!B:H,2,FALSE)</f>
        <v>114-19650112</v>
      </c>
      <c r="R5265" s="27" t="str">
        <f>VLOOKUP(N5265,'散件（更新）'!B:H,7,FALSE)</f>
        <v>Filter Holder</v>
      </c>
      <c r="S5265" s="27" t="str">
        <f>VLOOKUP(N5265,'散件（更新）'!B:E,4,FALSE)</f>
        <v>https://tineco-yxzt.oss-accelerate.aliyuncs.com/product/114-19650112.jpg</v>
      </c>
      <c r="T5265" s="27" t="s">
        <v>8759</v>
      </c>
      <c r="U5265" s="28" t="str">
        <f>VLOOKUP(N5265,'散件（更新）'!B:G,6,FALSE)</f>
        <v>滤网支架包胶组件+滤网上支架组件（直径86.5）</v>
      </c>
      <c r="V5265" s="28">
        <f>VLOOKUP(N5265,'散件（更新）'!B:I,8,FALSE)</f>
        <v>6972200196262</v>
      </c>
    </row>
    <row r="5266" spans="1:22">
      <c r="A5266" s="57">
        <v>46169</v>
      </c>
      <c r="B5266" s="53" t="s">
        <v>3431</v>
      </c>
      <c r="C5266" s="27" t="str">
        <f>VLOOKUP(B5266,'大货清单（不定期按GOMS更新）'!A:H,8,0)</f>
        <v>107-17692103</v>
      </c>
      <c r="D5266" s="27" t="str">
        <f>VLOOKUP(B5266,'大货清单（不定期按GOMS更新）'!A:C,3,0)</f>
        <v>ZB1769U-03</v>
      </c>
      <c r="E5266" s="27" t="str">
        <f>VLOOKUP(B5266,'大货清单（不定期按GOMS更新）'!A:H,4,0)</f>
        <v>GB</v>
      </c>
      <c r="F5266" s="27" t="str">
        <f>VLOOKUP(B5266,'大货清单（不定期按GOMS更新）'!A:H,2,0)</f>
        <v>A11 Hero</v>
      </c>
      <c r="G5266" s="28">
        <f>VLOOKUP(B5266,'大货清单（不定期按GOMS更新）'!A:I,9,FALSE)</f>
        <v>6972200192745</v>
      </c>
      <c r="H5266" s="27" t="str">
        <f>VLOOKUP(B5266,'大货清单（不定期按GOMS更新）'!A:H,7,0)</f>
        <v>Moonstone</v>
      </c>
      <c r="I5266" s="27" t="str">
        <f>VLOOKUP(B5266,'大货清单（不定期按GOMS更新）'!A:F,6,FALSE)</f>
        <v>PHASEOUT</v>
      </c>
      <c r="J5266" s="27" t="str">
        <f>VLOOKUP(B5266,'大货清单（不定期按GOMS更新）'!A:K,11,FALSE)</f>
        <v>6.15</v>
      </c>
      <c r="K5266" s="27" t="str">
        <f>VLOOKUP(B5266,'大货清单（不定期按GOMS更新）'!A:N,12,FALSE)</f>
        <v>756</v>
      </c>
      <c r="L5266" s="27" t="str">
        <f>VLOOKUP(B5266,'大货清单（不定期按GOMS更新）'!A:M,13,FALSE)</f>
        <v>154</v>
      </c>
      <c r="M5266" s="27" t="str">
        <f>VLOOKUP(B5266,'大货清单（不定期按GOMS更新）'!A:N,14,FALSE)</f>
        <v>279</v>
      </c>
      <c r="N5266" s="53" t="s">
        <v>1363</v>
      </c>
      <c r="O5266" s="27" t="str">
        <f>IFERROR(VLOOKUP(N5266,'散件迭代（不定期更新）'!C:J,8,FALSE),0)</f>
        <v>A12</v>
      </c>
      <c r="P5266" s="27" t="str">
        <f>IFERROR(VLOOKUP(N5266,'散件（更新）'!B:H,3,FALSE),0)</f>
        <v>206-1873-0010</v>
      </c>
      <c r="Q5266" s="27" t="str">
        <f>VLOOKUP(N5266,'散件（更新）'!B:H,2,FALSE)</f>
        <v>114-18730010</v>
      </c>
      <c r="R5266" s="27" t="str">
        <f>VLOOKUP(N5266,'散件（更新）'!B:H,7,FALSE)</f>
        <v>Accessory Kit</v>
      </c>
      <c r="S5266" s="27" t="str">
        <f>VLOOKUP(N5266,'散件（更新）'!B:E,4,FALSE)</f>
        <v>https://tineco-yxzt.oss-accelerate.aliyuncs.com/product/114-18730010.jpg</v>
      </c>
      <c r="T5266" s="27" t="s">
        <v>8759</v>
      </c>
      <c r="U5266" s="28" t="str">
        <f>VLOOKUP(N5266,'散件（更新）'!B:G,6,FALSE)</f>
        <v>附件套装(家电刷组件+伸缩扁吸组件+转折管组件+伸缩软管组件)</v>
      </c>
      <c r="V5266" s="28" t="str">
        <f>VLOOKUP(N5266,'散件（更新）'!B:I,8,FALSE)</f>
        <v>6972200191519</v>
      </c>
    </row>
    <row r="5267" spans="1:22">
      <c r="A5267" s="57">
        <v>46169</v>
      </c>
      <c r="B5267" s="53" t="s">
        <v>3431</v>
      </c>
      <c r="C5267" s="27" t="str">
        <f>VLOOKUP(B5267,'大货清单（不定期按GOMS更新）'!A:H,8,0)</f>
        <v>107-17692103</v>
      </c>
      <c r="D5267" s="27" t="str">
        <f>VLOOKUP(B5267,'大货清单（不定期按GOMS更新）'!A:C,3,0)</f>
        <v>ZB1769U-03</v>
      </c>
      <c r="E5267" s="27" t="str">
        <f>VLOOKUP(B5267,'大货清单（不定期按GOMS更新）'!A:H,4,0)</f>
        <v>GB</v>
      </c>
      <c r="F5267" s="27" t="str">
        <f>VLOOKUP(B5267,'大货清单（不定期按GOMS更新）'!A:H,2,0)</f>
        <v>A11 Hero</v>
      </c>
      <c r="G5267" s="28">
        <f>VLOOKUP(B5267,'大货清单（不定期按GOMS更新）'!A:I,9,FALSE)</f>
        <v>6972200192745</v>
      </c>
      <c r="H5267" s="27" t="str">
        <f>VLOOKUP(B5267,'大货清单（不定期按GOMS更新）'!A:H,7,0)</f>
        <v>Moonstone</v>
      </c>
      <c r="I5267" s="27" t="str">
        <f>VLOOKUP(B5267,'大货清单（不定期按GOMS更新）'!A:F,6,FALSE)</f>
        <v>PHASEOUT</v>
      </c>
      <c r="J5267" s="27" t="str">
        <f>VLOOKUP(B5267,'大货清单（不定期按GOMS更新）'!A:K,11,FALSE)</f>
        <v>6.15</v>
      </c>
      <c r="K5267" s="27" t="str">
        <f>VLOOKUP(B5267,'大货清单（不定期按GOMS更新）'!A:N,12,FALSE)</f>
        <v>756</v>
      </c>
      <c r="L5267" s="27" t="str">
        <f>VLOOKUP(B5267,'大货清单（不定期按GOMS更新）'!A:M,13,FALSE)</f>
        <v>154</v>
      </c>
      <c r="M5267" s="27" t="str">
        <f>VLOOKUP(B5267,'大货清单（不定期按GOMS更新）'!A:N,14,FALSE)</f>
        <v>279</v>
      </c>
      <c r="N5267" s="53" t="s">
        <v>1341</v>
      </c>
      <c r="O5267" s="27" t="str">
        <f>IFERROR(VLOOKUP(N5267,'散件迭代（不定期更新）'!C:J,8,FALSE),0)</f>
        <v>A32</v>
      </c>
      <c r="P5267" s="27" t="str">
        <f>IFERROR(VLOOKUP(N5267,'散件（更新）'!B:H,3,FALSE),0)</f>
        <v>206-1965-0118</v>
      </c>
      <c r="Q5267" s="27" t="str">
        <f>VLOOKUP(N5267,'散件（更新）'!B:H,2,FALSE)</f>
        <v>114-19650118</v>
      </c>
      <c r="R5267" s="27" t="str">
        <f>VLOOKUP(N5267,'散件（更新）'!B:H,7,FALSE)</f>
        <v>Adapter</v>
      </c>
      <c r="S5267" s="27" t="str">
        <f>VLOOKUP(N5267,'散件（更新）'!B:E,4,FALSE)</f>
        <v>https://tineco-yxzt.oss-accelerate.aliyuncs.com/product/114-19650118.jpg</v>
      </c>
      <c r="T5267" s="27" t="s">
        <v>8759</v>
      </c>
      <c r="U5267" s="28" t="str">
        <f>VLOOKUP(N5267,'散件（更新）'!B:G,6,FALSE)</f>
        <v>BS轮充适配器组件</v>
      </c>
      <c r="V5267" s="28" t="str">
        <f>VLOOKUP(N5267,'散件（更新）'!B:I,8,FALSE)</f>
        <v>6972200192264</v>
      </c>
    </row>
    <row r="5268" spans="1:22">
      <c r="A5268" s="57">
        <v>46169</v>
      </c>
      <c r="B5268" s="53" t="s">
        <v>3431</v>
      </c>
      <c r="C5268" s="27" t="str">
        <f>VLOOKUP(B5268,'大货清单（不定期按GOMS更新）'!A:H,8,0)</f>
        <v>107-17692103</v>
      </c>
      <c r="D5268" s="27" t="str">
        <f>VLOOKUP(B5268,'大货清单（不定期按GOMS更新）'!A:C,3,0)</f>
        <v>ZB1769U-03</v>
      </c>
      <c r="E5268" s="27" t="str">
        <f>VLOOKUP(B5268,'大货清单（不定期按GOMS更新）'!A:H,4,0)</f>
        <v>GB</v>
      </c>
      <c r="F5268" s="27" t="str">
        <f>VLOOKUP(B5268,'大货清单（不定期按GOMS更新）'!A:H,2,0)</f>
        <v>A11 Hero</v>
      </c>
      <c r="G5268" s="28">
        <f>VLOOKUP(B5268,'大货清单（不定期按GOMS更新）'!A:I,9,FALSE)</f>
        <v>6972200192745</v>
      </c>
      <c r="H5268" s="27" t="str">
        <f>VLOOKUP(B5268,'大货清单（不定期按GOMS更新）'!A:H,7,0)</f>
        <v>Moonstone</v>
      </c>
      <c r="I5268" s="27" t="str">
        <f>VLOOKUP(B5268,'大货清单（不定期按GOMS更新）'!A:F,6,FALSE)</f>
        <v>PHASEOUT</v>
      </c>
      <c r="J5268" s="27" t="str">
        <f>VLOOKUP(B5268,'大货清单（不定期按GOMS更新）'!A:K,11,FALSE)</f>
        <v>6.15</v>
      </c>
      <c r="K5268" s="27" t="str">
        <f>VLOOKUP(B5268,'大货清单（不定期按GOMS更新）'!A:N,12,FALSE)</f>
        <v>756</v>
      </c>
      <c r="L5268" s="27" t="str">
        <f>VLOOKUP(B5268,'大货清单（不定期按GOMS更新）'!A:M,13,FALSE)</f>
        <v>154</v>
      </c>
      <c r="M5268" s="27" t="str">
        <f>VLOOKUP(B5268,'大货清单（不定期按GOMS更新）'!A:N,14,FALSE)</f>
        <v>279</v>
      </c>
      <c r="N5268" s="53" t="s">
        <v>1379</v>
      </c>
      <c r="O5268" s="27" t="str">
        <f>IFERROR(VLOOKUP(N5268,'散件迭代（不定期更新）'!C:J,8,FALSE),0)</f>
        <v>A32</v>
      </c>
      <c r="P5268" s="27" t="str">
        <f>IFERROR(VLOOKUP(N5268,'散件（更新）'!B:H,3,FALSE),0)</f>
        <v>206-1873-0702</v>
      </c>
      <c r="Q5268" s="27" t="str">
        <f>VLOOKUP(N5268,'散件（更新）'!B:H,2,FALSE)</f>
        <v>114-18730702</v>
      </c>
      <c r="R5268" s="27" t="str">
        <f>VLOOKUP(N5268,'散件（更新）'!B:H,7,FALSE)</f>
        <v>Adapter</v>
      </c>
      <c r="S5268" s="27" t="str">
        <f>VLOOKUP(N5268,'散件（更新）'!B:E,4,FALSE)</f>
        <v>https://tineco-yxzt.oss-accelerate.aliyuncs.com/product/114-18730702.jpg</v>
      </c>
      <c r="T5268" s="27" t="s">
        <v>8759</v>
      </c>
      <c r="U5268" s="28" t="str">
        <f>VLOOKUP(N5268,'散件（更新）'!B:G,6,FALSE)</f>
        <v>双充BS头适配器组件</v>
      </c>
      <c r="V5268" s="28" t="str">
        <f>VLOOKUP(N5268,'散件（更新）'!B:I,8,FALSE)</f>
        <v>6972200191359</v>
      </c>
    </row>
    <row r="5269" spans="1:22">
      <c r="A5269" s="57">
        <v>46169</v>
      </c>
      <c r="B5269" s="53" t="s">
        <v>3431</v>
      </c>
      <c r="C5269" s="27" t="str">
        <f>VLOOKUP(B5269,'大货清单（不定期按GOMS更新）'!A:H,8,0)</f>
        <v>107-17692103</v>
      </c>
      <c r="D5269" s="27" t="str">
        <f>VLOOKUP(B5269,'大货清单（不定期按GOMS更新）'!A:C,3,0)</f>
        <v>ZB1769U-03</v>
      </c>
      <c r="E5269" s="27" t="str">
        <f>VLOOKUP(B5269,'大货清单（不定期按GOMS更新）'!A:H,4,0)</f>
        <v>GB</v>
      </c>
      <c r="F5269" s="27" t="str">
        <f>VLOOKUP(B5269,'大货清单（不定期按GOMS更新）'!A:H,2,0)</f>
        <v>A11 Hero</v>
      </c>
      <c r="G5269" s="28">
        <f>VLOOKUP(B5269,'大货清单（不定期按GOMS更新）'!A:I,9,FALSE)</f>
        <v>6972200192745</v>
      </c>
      <c r="H5269" s="27" t="str">
        <f>VLOOKUP(B5269,'大货清单（不定期按GOMS更新）'!A:H,7,0)</f>
        <v>Moonstone</v>
      </c>
      <c r="I5269" s="27" t="str">
        <f>VLOOKUP(B5269,'大货清单（不定期按GOMS更新）'!A:F,6,FALSE)</f>
        <v>PHASEOUT</v>
      </c>
      <c r="J5269" s="27" t="str">
        <f>VLOOKUP(B5269,'大货清单（不定期按GOMS更新）'!A:K,11,FALSE)</f>
        <v>6.15</v>
      </c>
      <c r="K5269" s="27" t="str">
        <f>VLOOKUP(B5269,'大货清单（不定期按GOMS更新）'!A:N,12,FALSE)</f>
        <v>756</v>
      </c>
      <c r="L5269" s="27" t="str">
        <f>VLOOKUP(B5269,'大货清单（不定期按GOMS更新）'!A:M,13,FALSE)</f>
        <v>154</v>
      </c>
      <c r="M5269" s="27" t="str">
        <f>VLOOKUP(B5269,'大货清单（不定期按GOMS更新）'!A:N,14,FALSE)</f>
        <v>279</v>
      </c>
      <c r="N5269" s="53" t="s">
        <v>1225</v>
      </c>
      <c r="O5269" s="27">
        <f>IFERROR(VLOOKUP(N5269,'散件迭代（不定期更新）'!C:J,8,FALSE),0)</f>
        <v>0</v>
      </c>
      <c r="P5269" s="27" t="str">
        <f>IFERROR(VLOOKUP(N5269,'散件（更新）'!B:H,3,FALSE),0)</f>
        <v>206-1756-0099</v>
      </c>
      <c r="Q5269" s="27" t="str">
        <f>VLOOKUP(N5269,'散件（更新）'!B:H,2,FALSE)</f>
        <v>114-17560099</v>
      </c>
      <c r="R5269" s="27" t="str">
        <f>VLOOKUP(N5269,'散件（更新）'!B:H,7,FALSE)</f>
        <v>Repair Wheel</v>
      </c>
      <c r="S5269" s="27" t="str">
        <f>VLOOKUP(N5269,'散件（更新）'!B:E,4,FALSE)</f>
        <v>https://tineco-yxzt.oss-accelerate.aliyuncs.com/20231219/9VSRW100200_1702948075442.png</v>
      </c>
      <c r="T5269" s="27" t="s">
        <v>8759</v>
      </c>
      <c r="U5269" s="28" t="str">
        <f>VLOOKUP(N5269,'散件（更新）'!B:G,6,FALSE)</f>
        <v>地刷小轮+小轮轴组件</v>
      </c>
      <c r="V5269" s="28" t="str">
        <f>VLOOKUP(N5269,'散件（更新）'!B:I,8,FALSE)</f>
        <v>6972200194046</v>
      </c>
    </row>
    <row r="5270" spans="1:22">
      <c r="A5270" s="57">
        <v>46169</v>
      </c>
      <c r="B5270" s="53" t="s">
        <v>3431</v>
      </c>
      <c r="C5270" s="27" t="str">
        <f>VLOOKUP(B5270,'大货清单（不定期按GOMS更新）'!A:H,8,0)</f>
        <v>107-17692103</v>
      </c>
      <c r="D5270" s="27" t="str">
        <f>VLOOKUP(B5270,'大货清单（不定期按GOMS更新）'!A:C,3,0)</f>
        <v>ZB1769U-03</v>
      </c>
      <c r="E5270" s="27" t="str">
        <f>VLOOKUP(B5270,'大货清单（不定期按GOMS更新）'!A:H,4,0)</f>
        <v>GB</v>
      </c>
      <c r="F5270" s="27" t="str">
        <f>VLOOKUP(B5270,'大货清单（不定期按GOMS更新）'!A:H,2,0)</f>
        <v>A11 Hero</v>
      </c>
      <c r="G5270" s="28">
        <f>VLOOKUP(B5270,'大货清单（不定期按GOMS更新）'!A:I,9,FALSE)</f>
        <v>6972200192745</v>
      </c>
      <c r="H5270" s="27" t="str">
        <f>VLOOKUP(B5270,'大货清单（不定期按GOMS更新）'!A:H,7,0)</f>
        <v>Moonstone</v>
      </c>
      <c r="I5270" s="27" t="str">
        <f>VLOOKUP(B5270,'大货清单（不定期按GOMS更新）'!A:F,6,FALSE)</f>
        <v>PHASEOUT</v>
      </c>
      <c r="J5270" s="27" t="str">
        <f>VLOOKUP(B5270,'大货清单（不定期按GOMS更新）'!A:K,11,FALSE)</f>
        <v>6.15</v>
      </c>
      <c r="K5270" s="27" t="str">
        <f>VLOOKUP(B5270,'大货清单（不定期按GOMS更新）'!A:N,12,FALSE)</f>
        <v>756</v>
      </c>
      <c r="L5270" s="27" t="str">
        <f>VLOOKUP(B5270,'大货清单（不定期按GOMS更新）'!A:M,13,FALSE)</f>
        <v>154</v>
      </c>
      <c r="M5270" s="27" t="str">
        <f>VLOOKUP(B5270,'大货清单（不定期按GOMS更新）'!A:N,14,FALSE)</f>
        <v>279</v>
      </c>
      <c r="N5270" s="53" t="s">
        <v>404</v>
      </c>
      <c r="O5270" s="27">
        <f>IFERROR(VLOOKUP(N5270,'散件迭代（不定期更新）'!C:J,8,FALSE),0)</f>
        <v>0</v>
      </c>
      <c r="P5270" s="27" t="str">
        <f>IFERROR(VLOOKUP(N5270,'散件（更新）'!B:H,3,FALSE),0)</f>
        <v>206-1873-0220</v>
      </c>
      <c r="Q5270" s="27" t="str">
        <f>VLOOKUP(N5270,'散件（更新）'!B:H,2,FALSE)</f>
        <v>114-18730220</v>
      </c>
      <c r="R5270" s="27" t="str">
        <f>VLOOKUP(N5270,'散件（更新）'!B:H,7,FALSE)</f>
        <v>Screw assembly for wall-mounted dock</v>
      </c>
      <c r="S5270" s="27" t="str">
        <f>VLOOKUP(N5270,'散件（更新）'!B:E,4,FALSE)</f>
        <v>https://tineco-yxzt.oss-accelerate.aliyuncs.com/20231219/9VSSA121100_1702948075509.png</v>
      </c>
      <c r="T5270" s="27" t="s">
        <v>8759</v>
      </c>
      <c r="U5270" s="28" t="str">
        <f>VLOOKUP(N5270,'散件（更新）'!B:G,6,FALSE)</f>
        <v>壁钉组件</v>
      </c>
      <c r="V5270" s="28" t="str">
        <f>VLOOKUP(N5270,'散件（更新）'!B:I,8,FALSE)</f>
        <v>6972200191373</v>
      </c>
    </row>
    <row r="5271" spans="1:22">
      <c r="A5271" s="57">
        <v>46169</v>
      </c>
      <c r="B5271" s="53" t="s">
        <v>2586</v>
      </c>
      <c r="C5271" s="27" t="str">
        <f>VLOOKUP(B5271,'大货清单（不定期按GOMS更新）'!A:H,8,0)</f>
        <v>107-17690502</v>
      </c>
      <c r="D5271" s="27" t="str">
        <f>VLOOKUP(B5271,'大货清单（不定期按GOMS更新）'!A:C,3,0)</f>
        <v>ZB1769E-02</v>
      </c>
      <c r="E5271" s="27" t="str">
        <f>VLOOKUP(B5271,'大货清单（不定期按GOMS更新）'!A:H,4,0)</f>
        <v>GB,AE</v>
      </c>
      <c r="F5271" s="27" t="str">
        <f>VLOOKUP(B5271,'大货清单（不定期按GOMS更新）'!A:H,2,0)</f>
        <v>A11 Hero</v>
      </c>
      <c r="G5271" s="28">
        <f>VLOOKUP(B5271,'大货清单（不定期按GOMS更新）'!A:I,9,FALSE)</f>
        <v>6972200192325</v>
      </c>
      <c r="H5271" s="27" t="str">
        <f>VLOOKUP(B5271,'大货清单（不定期按GOMS更新）'!A:H,7,0)</f>
        <v>Moonstone</v>
      </c>
      <c r="I5271" s="27" t="str">
        <f>VLOOKUP(B5271,'大货清单（不定期按GOMS更新）'!A:F,6,FALSE)</f>
        <v>PHASEOUT</v>
      </c>
      <c r="J5271" s="27" t="str">
        <f>VLOOKUP(B5271,'大货清单（不定期按GOMS更新）'!A:K,11,FALSE)</f>
        <v>5.2</v>
      </c>
      <c r="K5271" s="27" t="str">
        <f>VLOOKUP(B5271,'大货清单（不定期按GOMS更新）'!A:N,12,FALSE)</f>
        <v>756</v>
      </c>
      <c r="L5271" s="27" t="str">
        <f>VLOOKUP(B5271,'大货清单（不定期按GOMS更新）'!A:M,13,FALSE)</f>
        <v>154</v>
      </c>
      <c r="M5271" s="27" t="str">
        <f>VLOOKUP(B5271,'大货清单（不定期按GOMS更新）'!A:N,14,FALSE)</f>
        <v>279</v>
      </c>
      <c r="N5271" s="53" t="s">
        <v>1227</v>
      </c>
      <c r="O5271" s="27" t="str">
        <f>IFERROR(VLOOKUP(N5271,'散件迭代（不定期更新）'!C:J,8,FALSE),0)</f>
        <v>A38</v>
      </c>
      <c r="P5271" s="27" t="str">
        <f>IFERROR(VLOOKUP(N5271,'散件（更新）'!B:H,3,FALSE),0)</f>
        <v>206-1756-0235</v>
      </c>
      <c r="Q5271" s="27" t="str">
        <f>VLOOKUP(N5271,'散件（更新）'!B:H,2,FALSE)</f>
        <v>114-17560235</v>
      </c>
      <c r="R5271" s="27" t="str">
        <f>VLOOKUP(N5271,'散件（更新）'!B:H,7,FALSE)</f>
        <v>1*Pre-filter cleaning tool &amp; 2* filters</v>
      </c>
      <c r="S5271" s="27" t="str">
        <f>VLOOKUP(N5271,'散件（更新）'!B:E,4,FALSE)</f>
        <v>https://tineco-yxzt.oss-accelerate.aliyuncs.com/product/114-17560235.jpg</v>
      </c>
      <c r="T5271" s="27" t="s">
        <v>8759</v>
      </c>
      <c r="U5271" s="28" t="str">
        <f>VLOOKUP(N5271,'散件（更新）'!B:G,6,FALSE)</f>
        <v>ZB1769B 滤芯清洁刷+进风过滤棉组件*2</v>
      </c>
      <c r="V5271" s="28" t="str">
        <f>VLOOKUP(N5271,'散件（更新）'!B:I,8,FALSE)</f>
        <v>6972200191601</v>
      </c>
    </row>
    <row r="5272" spans="1:22">
      <c r="A5272" s="57">
        <v>46169</v>
      </c>
      <c r="B5272" s="53" t="s">
        <v>2586</v>
      </c>
      <c r="C5272" s="27" t="str">
        <f>VLOOKUP(B5272,'大货清单（不定期按GOMS更新）'!A:H,8,0)</f>
        <v>107-17690502</v>
      </c>
      <c r="D5272" s="27" t="str">
        <f>VLOOKUP(B5272,'大货清单（不定期按GOMS更新）'!A:C,3,0)</f>
        <v>ZB1769E-02</v>
      </c>
      <c r="E5272" s="27" t="str">
        <f>VLOOKUP(B5272,'大货清单（不定期按GOMS更新）'!A:H,4,0)</f>
        <v>GB,AE</v>
      </c>
      <c r="F5272" s="27" t="str">
        <f>VLOOKUP(B5272,'大货清单（不定期按GOMS更新）'!A:H,2,0)</f>
        <v>A11 Hero</v>
      </c>
      <c r="G5272" s="28">
        <f>VLOOKUP(B5272,'大货清单（不定期按GOMS更新）'!A:I,9,FALSE)</f>
        <v>6972200192325</v>
      </c>
      <c r="H5272" s="27" t="str">
        <f>VLOOKUP(B5272,'大货清单（不定期按GOMS更新）'!A:H,7,0)</f>
        <v>Moonstone</v>
      </c>
      <c r="I5272" s="27" t="str">
        <f>VLOOKUP(B5272,'大货清单（不定期按GOMS更新）'!A:F,6,FALSE)</f>
        <v>PHASEOUT</v>
      </c>
      <c r="J5272" s="27" t="str">
        <f>VLOOKUP(B5272,'大货清单（不定期按GOMS更新）'!A:K,11,FALSE)</f>
        <v>5.2</v>
      </c>
      <c r="K5272" s="27" t="str">
        <f>VLOOKUP(B5272,'大货清单（不定期按GOMS更新）'!A:N,12,FALSE)</f>
        <v>756</v>
      </c>
      <c r="L5272" s="27" t="str">
        <f>VLOOKUP(B5272,'大货清单（不定期按GOMS更新）'!A:M,13,FALSE)</f>
        <v>154</v>
      </c>
      <c r="M5272" s="27" t="str">
        <f>VLOOKUP(B5272,'大货清单（不定期按GOMS更新）'!A:N,14,FALSE)</f>
        <v>279</v>
      </c>
      <c r="N5272" s="53" t="s">
        <v>1229</v>
      </c>
      <c r="O5272" s="27">
        <f>IFERROR(VLOOKUP(N5272,'散件迭代（不定期更新）'!C:J,8,FALSE),0)</f>
        <v>0</v>
      </c>
      <c r="P5272" s="27" t="str">
        <f>IFERROR(VLOOKUP(N5272,'散件（更新）'!B:H,3,FALSE),0)</f>
        <v>206-1756-0218</v>
      </c>
      <c r="Q5272" s="27" t="str">
        <f>VLOOKUP(N5272,'散件（更新）'!B:H,2,FALSE)</f>
        <v>114-17560218</v>
      </c>
      <c r="R5272" s="27" t="str">
        <f>VLOOKUP(N5272,'散件（更新）'!B:H,7,FALSE)</f>
        <v>2*Filter&amp;1*HEPA</v>
      </c>
      <c r="S5272" s="27" t="str">
        <f>VLOOKUP(N5272,'散件（更新）'!B:E,4,FALSE)</f>
        <v>https://tineco-yxzt.oss-accelerate.aliyuncs.com/product/114-17560218.jpg</v>
      </c>
      <c r="T5272" s="27" t="s">
        <v>8759</v>
      </c>
      <c r="U5272" s="28" t="str">
        <f>VLOOKUP(N5272,'散件（更新）'!B:G,6,FALSE)</f>
        <v>364-1756-0401【ZB1756 进风过滤棉包胶组件 环保3类 】*2
364-1756-1301【ZB1756 出风HEPA组件 环保3类】*1不带金属滤网</v>
      </c>
      <c r="V5272" s="28" t="str">
        <f>VLOOKUP(N5272,'散件（更新）'!B:I,8,FALSE)</f>
        <v>6972200191120</v>
      </c>
    </row>
    <row r="5273" spans="1:22">
      <c r="A5273" s="57">
        <v>46169</v>
      </c>
      <c r="B5273" s="53" t="s">
        <v>2586</v>
      </c>
      <c r="C5273" s="27" t="str">
        <f>VLOOKUP(B5273,'大货清单（不定期按GOMS更新）'!A:H,8,0)</f>
        <v>107-17690502</v>
      </c>
      <c r="D5273" s="27" t="str">
        <f>VLOOKUP(B5273,'大货清单（不定期按GOMS更新）'!A:C,3,0)</f>
        <v>ZB1769E-02</v>
      </c>
      <c r="E5273" s="27" t="str">
        <f>VLOOKUP(B5273,'大货清单（不定期按GOMS更新）'!A:H,4,0)</f>
        <v>GB,AE</v>
      </c>
      <c r="F5273" s="27" t="str">
        <f>VLOOKUP(B5273,'大货清单（不定期按GOMS更新）'!A:H,2,0)</f>
        <v>A11 Hero</v>
      </c>
      <c r="G5273" s="28">
        <f>VLOOKUP(B5273,'大货清单（不定期按GOMS更新）'!A:I,9,FALSE)</f>
        <v>6972200192325</v>
      </c>
      <c r="H5273" s="27" t="str">
        <f>VLOOKUP(B5273,'大货清单（不定期按GOMS更新）'!A:H,7,0)</f>
        <v>Moonstone</v>
      </c>
      <c r="I5273" s="27" t="str">
        <f>VLOOKUP(B5273,'大货清单（不定期按GOMS更新）'!A:F,6,FALSE)</f>
        <v>PHASEOUT</v>
      </c>
      <c r="J5273" s="27" t="str">
        <f>VLOOKUP(B5273,'大货清单（不定期按GOMS更新）'!A:K,11,FALSE)</f>
        <v>5.2</v>
      </c>
      <c r="K5273" s="27" t="str">
        <f>VLOOKUP(B5273,'大货清单（不定期按GOMS更新）'!A:N,12,FALSE)</f>
        <v>756</v>
      </c>
      <c r="L5273" s="27" t="str">
        <f>VLOOKUP(B5273,'大货清单（不定期按GOMS更新）'!A:M,13,FALSE)</f>
        <v>154</v>
      </c>
      <c r="M5273" s="27" t="str">
        <f>VLOOKUP(B5273,'大货清单（不定期按GOMS更新）'!A:N,14,FALSE)</f>
        <v>279</v>
      </c>
      <c r="N5273" s="53" t="s">
        <v>1239</v>
      </c>
      <c r="O5273" s="27">
        <f>IFERROR(VLOOKUP(N5273,'散件迭代（不定期更新）'!C:J,8,FALSE),0)</f>
        <v>0</v>
      </c>
      <c r="P5273" s="27" t="str">
        <f>IFERROR(VLOOKUP(N5273,'散件（更新）'!B:H,3,FALSE),0)</f>
        <v>206-1756-0243</v>
      </c>
      <c r="Q5273" s="27" t="str">
        <f>VLOOKUP(N5273,'散件（更新）'!B:H,2,FALSE)</f>
        <v>114-17560243</v>
      </c>
      <c r="R5273" s="27" t="str">
        <f>VLOOKUP(N5273,'散件（更新）'!B:H,7,FALSE)</f>
        <v>Hard floor brush</v>
      </c>
      <c r="S5273" s="27" t="str">
        <f>VLOOKUP(N5273,'散件（更新）'!B:E,4,FALSE)</f>
        <v>https://tineco-yxzt.oss-accelerate.aliyuncs.com/product/114-17560243.jpg</v>
      </c>
      <c r="T5273" s="27" t="s">
        <v>8759</v>
      </c>
      <c r="U5273" s="28" t="str">
        <f>VLOOKUP(N5273,'散件（更新）'!B:G,6,FALSE)</f>
        <v>FB1753F地刷组件</v>
      </c>
      <c r="V5273" s="28" t="str">
        <f>VLOOKUP(N5273,'散件（更新）'!B:I,8,FALSE)</f>
        <v>6972200191083</v>
      </c>
    </row>
    <row r="5274" spans="1:22">
      <c r="A5274" s="57">
        <v>46169</v>
      </c>
      <c r="B5274" s="53" t="s">
        <v>2586</v>
      </c>
      <c r="C5274" s="27" t="str">
        <f>VLOOKUP(B5274,'大货清单（不定期按GOMS更新）'!A:H,8,0)</f>
        <v>107-17690502</v>
      </c>
      <c r="D5274" s="27" t="str">
        <f>VLOOKUP(B5274,'大货清单（不定期按GOMS更新）'!A:C,3,0)</f>
        <v>ZB1769E-02</v>
      </c>
      <c r="E5274" s="27" t="str">
        <f>VLOOKUP(B5274,'大货清单（不定期按GOMS更新）'!A:H,4,0)</f>
        <v>GB,AE</v>
      </c>
      <c r="F5274" s="27" t="str">
        <f>VLOOKUP(B5274,'大货清单（不定期按GOMS更新）'!A:H,2,0)</f>
        <v>A11 Hero</v>
      </c>
      <c r="G5274" s="28">
        <f>VLOOKUP(B5274,'大货清单（不定期按GOMS更新）'!A:I,9,FALSE)</f>
        <v>6972200192325</v>
      </c>
      <c r="H5274" s="27" t="str">
        <f>VLOOKUP(B5274,'大货清单（不定期按GOMS更新）'!A:H,7,0)</f>
        <v>Moonstone</v>
      </c>
      <c r="I5274" s="27" t="str">
        <f>VLOOKUP(B5274,'大货清单（不定期按GOMS更新）'!A:F,6,FALSE)</f>
        <v>PHASEOUT</v>
      </c>
      <c r="J5274" s="27" t="str">
        <f>VLOOKUP(B5274,'大货清单（不定期按GOMS更新）'!A:K,11,FALSE)</f>
        <v>5.2</v>
      </c>
      <c r="K5274" s="27" t="str">
        <f>VLOOKUP(B5274,'大货清单（不定期按GOMS更新）'!A:N,12,FALSE)</f>
        <v>756</v>
      </c>
      <c r="L5274" s="27" t="str">
        <f>VLOOKUP(B5274,'大货清单（不定期按GOMS更新）'!A:M,13,FALSE)</f>
        <v>154</v>
      </c>
      <c r="M5274" s="27" t="str">
        <f>VLOOKUP(B5274,'大货清单（不定期按GOMS更新）'!A:N,14,FALSE)</f>
        <v>279</v>
      </c>
      <c r="N5274" s="53" t="s">
        <v>1244</v>
      </c>
      <c r="O5274" s="27" t="str">
        <f>IFERROR(VLOOKUP(N5274,'散件迭代（不定期更新）'!C:J,8,FALSE),0)</f>
        <v>A03</v>
      </c>
      <c r="P5274" s="27" t="str">
        <f>IFERROR(VLOOKUP(N5274,'散件（更新）'!B:H,3,FALSE),0)</f>
        <v>206-1756-0242</v>
      </c>
      <c r="Q5274" s="27" t="str">
        <f>VLOOKUP(N5274,'散件（更新）'!B:H,2,FALSE)</f>
        <v>114-17560242</v>
      </c>
      <c r="R5274" s="27" t="str">
        <f>VLOOKUP(N5274,'散件（更新）'!B:H,7,FALSE)</f>
        <v>Carpet brush</v>
      </c>
      <c r="S5274" s="27" t="str">
        <f>VLOOKUP(N5274,'散件（更新）'!B:E,4,FALSE)</f>
        <v>https://tineco-yxzt.oss-accelerate.aliyuncs.com/product/114-17560242.jpg</v>
      </c>
      <c r="T5274" s="27" t="s">
        <v>8759</v>
      </c>
      <c r="U5274" s="28" t="str">
        <f>VLOOKUP(N5274,'散件（更新）'!B:G,6,FALSE)</f>
        <v>FB1676地刷组件</v>
      </c>
      <c r="V5274" s="28">
        <f>VLOOKUP(N5274,'散件（更新）'!B:I,8,FALSE)</f>
        <v>6972200195159</v>
      </c>
    </row>
    <row r="5275" spans="1:22">
      <c r="A5275" s="57">
        <v>46169</v>
      </c>
      <c r="B5275" s="53" t="s">
        <v>2586</v>
      </c>
      <c r="C5275" s="27" t="str">
        <f>VLOOKUP(B5275,'大货清单（不定期按GOMS更新）'!A:H,8,0)</f>
        <v>107-17690502</v>
      </c>
      <c r="D5275" s="27" t="str">
        <f>VLOOKUP(B5275,'大货清单（不定期按GOMS更新）'!A:C,3,0)</f>
        <v>ZB1769E-02</v>
      </c>
      <c r="E5275" s="27" t="str">
        <f>VLOOKUP(B5275,'大货清单（不定期按GOMS更新）'!A:H,4,0)</f>
        <v>GB,AE</v>
      </c>
      <c r="F5275" s="27" t="str">
        <f>VLOOKUP(B5275,'大货清单（不定期按GOMS更新）'!A:H,2,0)</f>
        <v>A11 Hero</v>
      </c>
      <c r="G5275" s="28">
        <f>VLOOKUP(B5275,'大货清单（不定期按GOMS更新）'!A:I,9,FALSE)</f>
        <v>6972200192325</v>
      </c>
      <c r="H5275" s="27" t="str">
        <f>VLOOKUP(B5275,'大货清单（不定期按GOMS更新）'!A:H,7,0)</f>
        <v>Moonstone</v>
      </c>
      <c r="I5275" s="27" t="str">
        <f>VLOOKUP(B5275,'大货清单（不定期按GOMS更新）'!A:F,6,FALSE)</f>
        <v>PHASEOUT</v>
      </c>
      <c r="J5275" s="27" t="str">
        <f>VLOOKUP(B5275,'大货清单（不定期按GOMS更新）'!A:K,11,FALSE)</f>
        <v>5.2</v>
      </c>
      <c r="K5275" s="27" t="str">
        <f>VLOOKUP(B5275,'大货清单（不定期按GOMS更新）'!A:N,12,FALSE)</f>
        <v>756</v>
      </c>
      <c r="L5275" s="27" t="str">
        <f>VLOOKUP(B5275,'大货清单（不定期按GOMS更新）'!A:M,13,FALSE)</f>
        <v>154</v>
      </c>
      <c r="M5275" s="27" t="str">
        <f>VLOOKUP(B5275,'大货清单（不定期按GOMS更新）'!A:N,14,FALSE)</f>
        <v>279</v>
      </c>
      <c r="N5275" s="53" t="s">
        <v>1293</v>
      </c>
      <c r="O5275" s="27">
        <f>IFERROR(VLOOKUP(N5275,'散件迭代（不定期更新）'!C:J,8,FALSE),0)</f>
        <v>0</v>
      </c>
      <c r="P5275" s="27" t="str">
        <f>IFERROR(VLOOKUP(N5275,'散件（更新）'!B:H,3,FALSE),0)</f>
        <v>206-1769-0401</v>
      </c>
      <c r="Q5275" s="27" t="str">
        <f>VLOOKUP(N5275,'散件（更新）'!B:H,2,FALSE)</f>
        <v>114-17690401</v>
      </c>
      <c r="R5275" s="27" t="str">
        <f>VLOOKUP(N5275,'散件（更新）'!B:H,7,FALSE)</f>
        <v>Dustbin</v>
      </c>
      <c r="S5275" s="27" t="str">
        <f>VLOOKUP(N5275,'散件（更新）'!B:E,4,FALSE)</f>
        <v>https://tineco-yxzt.oss-accelerate.aliyuncs.com/product/114-17690401.jpg</v>
      </c>
      <c r="T5275" s="27" t="s">
        <v>8759</v>
      </c>
      <c r="U5275" s="28" t="str">
        <f>VLOOKUP(N5275,'散件（更新）'!B:G,6,FALSE)</f>
        <v>尘桶组件（售后部件统一颜色透明色）</v>
      </c>
      <c r="V5275" s="28" t="str">
        <f>VLOOKUP(N5275,'散件（更新）'!B:I,8,FALSE)</f>
        <v>6972200191298</v>
      </c>
    </row>
    <row r="5276" spans="1:22">
      <c r="A5276" s="57">
        <v>46169</v>
      </c>
      <c r="B5276" s="53" t="s">
        <v>2586</v>
      </c>
      <c r="C5276" s="27" t="str">
        <f>VLOOKUP(B5276,'大货清单（不定期按GOMS更新）'!A:H,8,0)</f>
        <v>107-17690502</v>
      </c>
      <c r="D5276" s="27" t="str">
        <f>VLOOKUP(B5276,'大货清单（不定期按GOMS更新）'!A:C,3,0)</f>
        <v>ZB1769E-02</v>
      </c>
      <c r="E5276" s="27" t="str">
        <f>VLOOKUP(B5276,'大货清单（不定期按GOMS更新）'!A:H,4,0)</f>
        <v>GB,AE</v>
      </c>
      <c r="F5276" s="27" t="str">
        <f>VLOOKUP(B5276,'大货清单（不定期按GOMS更新）'!A:H,2,0)</f>
        <v>A11 Hero</v>
      </c>
      <c r="G5276" s="28">
        <f>VLOOKUP(B5276,'大货清单（不定期按GOMS更新）'!A:I,9,FALSE)</f>
        <v>6972200192325</v>
      </c>
      <c r="H5276" s="27" t="str">
        <f>VLOOKUP(B5276,'大货清单（不定期按GOMS更新）'!A:H,7,0)</f>
        <v>Moonstone</v>
      </c>
      <c r="I5276" s="27" t="str">
        <f>VLOOKUP(B5276,'大货清单（不定期按GOMS更新）'!A:F,6,FALSE)</f>
        <v>PHASEOUT</v>
      </c>
      <c r="J5276" s="27" t="str">
        <f>VLOOKUP(B5276,'大货清单（不定期按GOMS更新）'!A:K,11,FALSE)</f>
        <v>5.2</v>
      </c>
      <c r="K5276" s="27" t="str">
        <f>VLOOKUP(B5276,'大货清单（不定期按GOMS更新）'!A:N,12,FALSE)</f>
        <v>756</v>
      </c>
      <c r="L5276" s="27" t="str">
        <f>VLOOKUP(B5276,'大货清单（不定期按GOMS更新）'!A:M,13,FALSE)</f>
        <v>154</v>
      </c>
      <c r="M5276" s="27" t="str">
        <f>VLOOKUP(B5276,'大货清单（不定期按GOMS更新）'!A:N,14,FALSE)</f>
        <v>279</v>
      </c>
      <c r="N5276" s="53" t="s">
        <v>1228</v>
      </c>
      <c r="O5276" s="27">
        <f>IFERROR(VLOOKUP(N5276,'散件迭代（不定期更新）'!C:J,8,FALSE),0)</f>
        <v>0</v>
      </c>
      <c r="P5276" s="27" t="str">
        <f>IFERROR(VLOOKUP(N5276,'散件（更新）'!B:H,3,FALSE),0)</f>
        <v>206-1756-0204</v>
      </c>
      <c r="Q5276" s="27" t="str">
        <f>VLOOKUP(N5276,'散件（更新）'!B:H,2,FALSE)</f>
        <v>114-17560204</v>
      </c>
      <c r="R5276" s="27" t="str">
        <f>VLOOKUP(N5276,'散件（更新）'!B:H,7,FALSE)</f>
        <v>FILTER</v>
      </c>
      <c r="S5276" s="27" t="str">
        <f>VLOOKUP(N5276,'散件（更新）'!B:E,4,FALSE)</f>
        <v>https://tineco-yxzt.oss-accelerate.aliyuncs.com/product/114-17560204.jpg</v>
      </c>
      <c r="T5276" s="27" t="s">
        <v>8759</v>
      </c>
      <c r="U5276" s="28" t="str">
        <f>VLOOKUP(N5276,'散件（更新）'!B:G,6,FALSE)</f>
        <v>ZB1756 进风滤棉组件</v>
      </c>
      <c r="V5276" s="28" t="str">
        <f>VLOOKUP(N5276,'散件（更新）'!B:I,8,FALSE)</f>
        <v>6972200191182</v>
      </c>
    </row>
    <row r="5277" spans="1:22">
      <c r="A5277" s="57">
        <v>46169</v>
      </c>
      <c r="B5277" s="53" t="s">
        <v>2586</v>
      </c>
      <c r="C5277" s="27" t="str">
        <f>VLOOKUP(B5277,'大货清单（不定期按GOMS更新）'!A:H,8,0)</f>
        <v>107-17690502</v>
      </c>
      <c r="D5277" s="27" t="str">
        <f>VLOOKUP(B5277,'大货清单（不定期按GOMS更新）'!A:C,3,0)</f>
        <v>ZB1769E-02</v>
      </c>
      <c r="E5277" s="27" t="str">
        <f>VLOOKUP(B5277,'大货清单（不定期按GOMS更新）'!A:H,4,0)</f>
        <v>GB,AE</v>
      </c>
      <c r="F5277" s="27" t="str">
        <f>VLOOKUP(B5277,'大货清单（不定期按GOMS更新）'!A:H,2,0)</f>
        <v>A11 Hero</v>
      </c>
      <c r="G5277" s="28">
        <f>VLOOKUP(B5277,'大货清单（不定期按GOMS更新）'!A:I,9,FALSE)</f>
        <v>6972200192325</v>
      </c>
      <c r="H5277" s="27" t="str">
        <f>VLOOKUP(B5277,'大货清单（不定期按GOMS更新）'!A:H,7,0)</f>
        <v>Moonstone</v>
      </c>
      <c r="I5277" s="27" t="str">
        <f>VLOOKUP(B5277,'大货清单（不定期按GOMS更新）'!A:F,6,FALSE)</f>
        <v>PHASEOUT</v>
      </c>
      <c r="J5277" s="27" t="str">
        <f>VLOOKUP(B5277,'大货清单（不定期按GOMS更新）'!A:K,11,FALSE)</f>
        <v>5.2</v>
      </c>
      <c r="K5277" s="27" t="str">
        <f>VLOOKUP(B5277,'大货清单（不定期按GOMS更新）'!A:N,12,FALSE)</f>
        <v>756</v>
      </c>
      <c r="L5277" s="27" t="str">
        <f>VLOOKUP(B5277,'大货清单（不定期按GOMS更新）'!A:M,13,FALSE)</f>
        <v>154</v>
      </c>
      <c r="M5277" s="27" t="str">
        <f>VLOOKUP(B5277,'大货清单（不定期按GOMS更新）'!A:N,14,FALSE)</f>
        <v>279</v>
      </c>
      <c r="N5277" s="53" t="s">
        <v>1281</v>
      </c>
      <c r="O5277" s="27">
        <f>IFERROR(VLOOKUP(N5277,'散件迭代（不定期更新）'!C:J,8,FALSE),0)</f>
        <v>0</v>
      </c>
      <c r="P5277" s="27" t="str">
        <f>IFERROR(VLOOKUP(N5277,'散件（更新）'!B:H,3,FALSE),0)</f>
        <v>206-1769-0014</v>
      </c>
      <c r="Q5277" s="27" t="str">
        <f>VLOOKUP(N5277,'散件（更新）'!B:H,2,FALSE)</f>
        <v>114-17690014</v>
      </c>
      <c r="R5277" s="27" t="str">
        <f>VLOOKUP(N5277,'散件（更新）'!B:H,7,FALSE)</f>
        <v>wall accessory holder</v>
      </c>
      <c r="S5277" s="27" t="str">
        <f>VLOOKUP(N5277,'散件（更新）'!B:E,4,FALSE)</f>
        <v>https://tineco-yxzt.oss-accelerate.aliyuncs.com/product/114-17690014.jpg</v>
      </c>
      <c r="T5277" s="27" t="s">
        <v>8759</v>
      </c>
      <c r="U5277" s="28" t="str">
        <f>VLOOKUP(N5277,'散件（更新）'!B:G,6,FALSE)</f>
        <v>附件延展架 墙挂版</v>
      </c>
      <c r="V5277" s="28" t="str">
        <f>VLOOKUP(N5277,'散件（更新）'!B:I,8,FALSE)</f>
        <v>6972200191199</v>
      </c>
    </row>
    <row r="5278" spans="1:22">
      <c r="A5278" s="57">
        <v>46169</v>
      </c>
      <c r="B5278" s="53" t="s">
        <v>2586</v>
      </c>
      <c r="C5278" s="27" t="str">
        <f>VLOOKUP(B5278,'大货清单（不定期按GOMS更新）'!A:H,8,0)</f>
        <v>107-17690502</v>
      </c>
      <c r="D5278" s="27" t="str">
        <f>VLOOKUP(B5278,'大货清单（不定期按GOMS更新）'!A:C,3,0)</f>
        <v>ZB1769E-02</v>
      </c>
      <c r="E5278" s="27" t="str">
        <f>VLOOKUP(B5278,'大货清单（不定期按GOMS更新）'!A:H,4,0)</f>
        <v>GB,AE</v>
      </c>
      <c r="F5278" s="27" t="str">
        <f>VLOOKUP(B5278,'大货清单（不定期按GOMS更新）'!A:H,2,0)</f>
        <v>A11 Hero</v>
      </c>
      <c r="G5278" s="28">
        <f>VLOOKUP(B5278,'大货清单（不定期按GOMS更新）'!A:I,9,FALSE)</f>
        <v>6972200192325</v>
      </c>
      <c r="H5278" s="27" t="str">
        <f>VLOOKUP(B5278,'大货清单（不定期按GOMS更新）'!A:H,7,0)</f>
        <v>Moonstone</v>
      </c>
      <c r="I5278" s="27" t="str">
        <f>VLOOKUP(B5278,'大货清单（不定期按GOMS更新）'!A:F,6,FALSE)</f>
        <v>PHASEOUT</v>
      </c>
      <c r="J5278" s="27" t="str">
        <f>VLOOKUP(B5278,'大货清单（不定期按GOMS更新）'!A:K,11,FALSE)</f>
        <v>5.2</v>
      </c>
      <c r="K5278" s="27" t="str">
        <f>VLOOKUP(B5278,'大货清单（不定期按GOMS更新）'!A:N,12,FALSE)</f>
        <v>756</v>
      </c>
      <c r="L5278" s="27" t="str">
        <f>VLOOKUP(B5278,'大货清单（不定期按GOMS更新）'!A:M,13,FALSE)</f>
        <v>154</v>
      </c>
      <c r="M5278" s="27" t="str">
        <f>VLOOKUP(B5278,'大货清单（不定期按GOMS更新）'!A:N,14,FALSE)</f>
        <v>279</v>
      </c>
      <c r="N5278" s="53" t="s">
        <v>1298</v>
      </c>
      <c r="O5278" s="27" t="str">
        <f>IFERROR(VLOOKUP(N5278,'散件迭代（不定期更新）'!C:J,8,FALSE),0)</f>
        <v>A09</v>
      </c>
      <c r="P5278" s="27" t="str">
        <f>IFERROR(VLOOKUP(N5278,'散件（更新）'!B:H,3,FALSE),0)</f>
        <v>206-1769-0181</v>
      </c>
      <c r="Q5278" s="27" t="str">
        <f>VLOOKUP(N5278,'散件（更新）'!B:H,2,FALSE)</f>
        <v>114-17690181</v>
      </c>
      <c r="R5278" s="27" t="str">
        <f>VLOOKUP(N5278,'散件（更新）'!B:H,7,FALSE)</f>
        <v>Main Body</v>
      </c>
      <c r="S5278" s="27" t="str">
        <f>VLOOKUP(N5278,'散件（更新）'!B:E,4,FALSE)</f>
        <v>https://tineco-yxzt.oss-accelerate.aliyuncs.com/product/114-17690181.jpg</v>
      </c>
      <c r="T5278" s="27" t="s">
        <v>8759</v>
      </c>
      <c r="U5278" s="28" t="str">
        <f>VLOOKUP(N5278,'散件（更新）'!B:G,6,FALSE)</f>
        <v>机体组件三档Hero</v>
      </c>
      <c r="V5278" s="28" t="str">
        <f>VLOOKUP(N5278,'散件（更新）'!B:I,8,FALSE)</f>
        <v>6972200193322</v>
      </c>
    </row>
    <row r="5279" spans="1:22">
      <c r="A5279" s="57">
        <v>46169</v>
      </c>
      <c r="B5279" s="53" t="s">
        <v>2586</v>
      </c>
      <c r="C5279" s="27" t="str">
        <f>VLOOKUP(B5279,'大货清单（不定期按GOMS更新）'!A:H,8,0)</f>
        <v>107-17690502</v>
      </c>
      <c r="D5279" s="27" t="str">
        <f>VLOOKUP(B5279,'大货清单（不定期按GOMS更新）'!A:C,3,0)</f>
        <v>ZB1769E-02</v>
      </c>
      <c r="E5279" s="27" t="str">
        <f>VLOOKUP(B5279,'大货清单（不定期按GOMS更新）'!A:H,4,0)</f>
        <v>GB,AE</v>
      </c>
      <c r="F5279" s="27" t="str">
        <f>VLOOKUP(B5279,'大货清单（不定期按GOMS更新）'!A:H,2,0)</f>
        <v>A11 Hero</v>
      </c>
      <c r="G5279" s="28">
        <f>VLOOKUP(B5279,'大货清单（不定期按GOMS更新）'!A:I,9,FALSE)</f>
        <v>6972200192325</v>
      </c>
      <c r="H5279" s="27" t="str">
        <f>VLOOKUP(B5279,'大货清单（不定期按GOMS更新）'!A:H,7,0)</f>
        <v>Moonstone</v>
      </c>
      <c r="I5279" s="27" t="str">
        <f>VLOOKUP(B5279,'大货清单（不定期按GOMS更新）'!A:F,6,FALSE)</f>
        <v>PHASEOUT</v>
      </c>
      <c r="J5279" s="27" t="str">
        <f>VLOOKUP(B5279,'大货清单（不定期按GOMS更新）'!A:K,11,FALSE)</f>
        <v>5.2</v>
      </c>
      <c r="K5279" s="27" t="str">
        <f>VLOOKUP(B5279,'大货清单（不定期按GOMS更新）'!A:N,12,FALSE)</f>
        <v>756</v>
      </c>
      <c r="L5279" s="27" t="str">
        <f>VLOOKUP(B5279,'大货清单（不定期按GOMS更新）'!A:M,13,FALSE)</f>
        <v>154</v>
      </c>
      <c r="M5279" s="27" t="str">
        <f>VLOOKUP(B5279,'大货清单（不定期按GOMS更新）'!A:N,14,FALSE)</f>
        <v>279</v>
      </c>
      <c r="N5279" s="53" t="s">
        <v>1296</v>
      </c>
      <c r="O5279" s="27" t="str">
        <f>IFERROR(VLOOKUP(N5279,'散件迭代（不定期更新）'!C:J,8,FALSE),0)</f>
        <v>A08</v>
      </c>
      <c r="P5279" s="27" t="str">
        <f>IFERROR(VLOOKUP(N5279,'散件（更新）'!B:H,3,FALSE),0)</f>
        <v>206-1769-0180</v>
      </c>
      <c r="Q5279" s="27" t="str">
        <f>VLOOKUP(N5279,'散件（更新）'!B:H,2,FALSE)</f>
        <v>114-17690180</v>
      </c>
      <c r="R5279" s="27" t="str">
        <f>VLOOKUP(N5279,'散件（更新）'!B:H,7,FALSE)</f>
        <v>Battery</v>
      </c>
      <c r="S5279" s="27" t="str">
        <f>VLOOKUP(N5279,'散件（更新）'!B:E,4,FALSE)</f>
        <v>https://tineco-yxzt.oss-accelerate.aliyuncs.com/product/114-17690180.jpg</v>
      </c>
      <c r="T5279" s="27" t="s">
        <v>8759</v>
      </c>
      <c r="U5279" s="28" t="str">
        <f>VLOOKUP(N5279,'散件（更新）'!B:G,6,FALSE)</f>
        <v>Hero三档电池包2500mAH</v>
      </c>
      <c r="V5279" s="28" t="str">
        <f>VLOOKUP(N5279,'散件（更新）'!B:I,8,FALSE)</f>
        <v>6972200193339</v>
      </c>
    </row>
    <row r="5280" spans="1:22">
      <c r="A5280" s="57">
        <v>46169</v>
      </c>
      <c r="B5280" s="53" t="s">
        <v>2586</v>
      </c>
      <c r="C5280" s="27" t="str">
        <f>VLOOKUP(B5280,'大货清单（不定期按GOMS更新）'!A:H,8,0)</f>
        <v>107-17690502</v>
      </c>
      <c r="D5280" s="27" t="str">
        <f>VLOOKUP(B5280,'大货清单（不定期按GOMS更新）'!A:C,3,0)</f>
        <v>ZB1769E-02</v>
      </c>
      <c r="E5280" s="27" t="str">
        <f>VLOOKUP(B5280,'大货清单（不定期按GOMS更新）'!A:H,4,0)</f>
        <v>GB,AE</v>
      </c>
      <c r="F5280" s="27" t="str">
        <f>VLOOKUP(B5280,'大货清单（不定期按GOMS更新）'!A:H,2,0)</f>
        <v>A11 Hero</v>
      </c>
      <c r="G5280" s="28">
        <f>VLOOKUP(B5280,'大货清单（不定期按GOMS更新）'!A:I,9,FALSE)</f>
        <v>6972200192325</v>
      </c>
      <c r="H5280" s="27" t="str">
        <f>VLOOKUP(B5280,'大货清单（不定期按GOMS更新）'!A:H,7,0)</f>
        <v>Moonstone</v>
      </c>
      <c r="I5280" s="27" t="str">
        <f>VLOOKUP(B5280,'大货清单（不定期按GOMS更新）'!A:F,6,FALSE)</f>
        <v>PHASEOUT</v>
      </c>
      <c r="J5280" s="27" t="str">
        <f>VLOOKUP(B5280,'大货清单（不定期按GOMS更新）'!A:K,11,FALSE)</f>
        <v>5.2</v>
      </c>
      <c r="K5280" s="27" t="str">
        <f>VLOOKUP(B5280,'大货清单（不定期按GOMS更新）'!A:N,12,FALSE)</f>
        <v>756</v>
      </c>
      <c r="L5280" s="27" t="str">
        <f>VLOOKUP(B5280,'大货清单（不定期按GOMS更新）'!A:M,13,FALSE)</f>
        <v>154</v>
      </c>
      <c r="M5280" s="27" t="str">
        <f>VLOOKUP(B5280,'大货清单（不定期按GOMS更新）'!A:N,14,FALSE)</f>
        <v>279</v>
      </c>
      <c r="N5280" s="53" t="s">
        <v>1280</v>
      </c>
      <c r="O5280" s="27">
        <f>IFERROR(VLOOKUP(N5280,'散件迭代（不定期更新）'!C:J,8,FALSE),0)</f>
        <v>0</v>
      </c>
      <c r="P5280" s="27" t="str">
        <f>IFERROR(VLOOKUP(N5280,'散件（更新）'!B:H,3,FALSE),0)</f>
        <v>206-1769-0012</v>
      </c>
      <c r="Q5280" s="27" t="str">
        <f>VLOOKUP(N5280,'散件（更新）'!B:H,2,FALSE)</f>
        <v>114-17690012</v>
      </c>
      <c r="R5280" s="27" t="str">
        <f>VLOOKUP(N5280,'散件（更新）'!B:H,7,FALSE)</f>
        <v>Wall-mounted dock</v>
      </c>
      <c r="S5280" s="27" t="str">
        <f>VLOOKUP(N5280,'散件（更新）'!B:E,4,FALSE)</f>
        <v>https://tineco-yxzt.oss-accelerate.aliyuncs.com/product/114-17690012.jpg</v>
      </c>
      <c r="T5280" s="27" t="s">
        <v>8759</v>
      </c>
      <c r="U5280" s="28" t="str">
        <f>VLOOKUP(N5280,'散件（更新）'!B:G,6,FALSE)</f>
        <v>墙壁挂架组件（带安装螺丝）</v>
      </c>
      <c r="V5280" s="28" t="str">
        <f>VLOOKUP(N5280,'散件（更新）'!B:I,8,FALSE)</f>
        <v>6972200191243</v>
      </c>
    </row>
    <row r="5281" spans="1:22">
      <c r="A5281" s="57">
        <v>46169</v>
      </c>
      <c r="B5281" s="53" t="s">
        <v>2586</v>
      </c>
      <c r="C5281" s="27" t="str">
        <f>VLOOKUP(B5281,'大货清单（不定期按GOMS更新）'!A:H,8,0)</f>
        <v>107-17690502</v>
      </c>
      <c r="D5281" s="27" t="str">
        <f>VLOOKUP(B5281,'大货清单（不定期按GOMS更新）'!A:C,3,0)</f>
        <v>ZB1769E-02</v>
      </c>
      <c r="E5281" s="27" t="str">
        <f>VLOOKUP(B5281,'大货清单（不定期按GOMS更新）'!A:H,4,0)</f>
        <v>GB,AE</v>
      </c>
      <c r="F5281" s="27" t="str">
        <f>VLOOKUP(B5281,'大货清单（不定期按GOMS更新）'!A:H,2,0)</f>
        <v>A11 Hero</v>
      </c>
      <c r="G5281" s="28">
        <f>VLOOKUP(B5281,'大货清单（不定期按GOMS更新）'!A:I,9,FALSE)</f>
        <v>6972200192325</v>
      </c>
      <c r="H5281" s="27" t="str">
        <f>VLOOKUP(B5281,'大货清单（不定期按GOMS更新）'!A:H,7,0)</f>
        <v>Moonstone</v>
      </c>
      <c r="I5281" s="27" t="str">
        <f>VLOOKUP(B5281,'大货清单（不定期按GOMS更新）'!A:F,6,FALSE)</f>
        <v>PHASEOUT</v>
      </c>
      <c r="J5281" s="27" t="str">
        <f>VLOOKUP(B5281,'大货清单（不定期按GOMS更新）'!A:K,11,FALSE)</f>
        <v>5.2</v>
      </c>
      <c r="K5281" s="27" t="str">
        <f>VLOOKUP(B5281,'大货清单（不定期按GOMS更新）'!A:N,12,FALSE)</f>
        <v>756</v>
      </c>
      <c r="L5281" s="27" t="str">
        <f>VLOOKUP(B5281,'大货清单（不定期按GOMS更新）'!A:M,13,FALSE)</f>
        <v>154</v>
      </c>
      <c r="M5281" s="27" t="str">
        <f>VLOOKUP(B5281,'大货清单（不定期按GOMS更新）'!A:N,14,FALSE)</f>
        <v>279</v>
      </c>
      <c r="N5281" s="53" t="s">
        <v>1297</v>
      </c>
      <c r="O5281" s="27">
        <f>IFERROR(VLOOKUP(N5281,'散件迭代（不定期更新）'!C:J,8,FALSE),0)</f>
        <v>0</v>
      </c>
      <c r="P5281" s="27" t="str">
        <f>IFERROR(VLOOKUP(N5281,'散件（更新）'!B:H,3,FALSE),0)</f>
        <v>206-1769-0704</v>
      </c>
      <c r="Q5281" s="27" t="str">
        <f>VLOOKUP(N5281,'散件（更新）'!B:H,2,FALSE)</f>
        <v>114-17690704</v>
      </c>
      <c r="R5281" s="27" t="str">
        <f>VLOOKUP(N5281,'散件（更新）'!B:H,7,FALSE)</f>
        <v>Repair button</v>
      </c>
      <c r="S5281" s="27" t="str">
        <f>VLOOKUP(N5281,'散件（更新）'!B:E,4,FALSE)</f>
        <v>https://tineco-yxzt.oss-accelerate.aliyuncs.com/20231219/9VARB111200_1702948060007.png</v>
      </c>
      <c r="T5281" s="27" t="s">
        <v>8759</v>
      </c>
      <c r="U5281" s="28" t="str">
        <f>VLOOKUP(N5281,'散件（更新）'!B:G,6,FALSE)</f>
        <v>接头释放钮+弹簧+滤芯</v>
      </c>
      <c r="V5281" s="28" t="str">
        <f>VLOOKUP(N5281,'散件（更新）'!B:I,8,FALSE)</f>
        <v>6972200195623</v>
      </c>
    </row>
    <row r="5282" spans="1:22">
      <c r="A5282" s="57">
        <v>46169</v>
      </c>
      <c r="B5282" s="53" t="s">
        <v>2586</v>
      </c>
      <c r="C5282" s="27" t="str">
        <f>VLOOKUP(B5282,'大货清单（不定期按GOMS更新）'!A:H,8,0)</f>
        <v>107-17690502</v>
      </c>
      <c r="D5282" s="27" t="str">
        <f>VLOOKUP(B5282,'大货清单（不定期按GOMS更新）'!A:C,3,0)</f>
        <v>ZB1769E-02</v>
      </c>
      <c r="E5282" s="27" t="str">
        <f>VLOOKUP(B5282,'大货清单（不定期按GOMS更新）'!A:H,4,0)</f>
        <v>GB,AE</v>
      </c>
      <c r="F5282" s="27" t="str">
        <f>VLOOKUP(B5282,'大货清单（不定期按GOMS更新）'!A:H,2,0)</f>
        <v>A11 Hero</v>
      </c>
      <c r="G5282" s="28">
        <f>VLOOKUP(B5282,'大货清单（不定期按GOMS更新）'!A:I,9,FALSE)</f>
        <v>6972200192325</v>
      </c>
      <c r="H5282" s="27" t="str">
        <f>VLOOKUP(B5282,'大货清单（不定期按GOMS更新）'!A:H,7,0)</f>
        <v>Moonstone</v>
      </c>
      <c r="I5282" s="27" t="str">
        <f>VLOOKUP(B5282,'大货清单（不定期按GOMS更新）'!A:F,6,FALSE)</f>
        <v>PHASEOUT</v>
      </c>
      <c r="J5282" s="27" t="str">
        <f>VLOOKUP(B5282,'大货清单（不定期按GOMS更新）'!A:K,11,FALSE)</f>
        <v>5.2</v>
      </c>
      <c r="K5282" s="27" t="str">
        <f>VLOOKUP(B5282,'大货清单（不定期按GOMS更新）'!A:N,12,FALSE)</f>
        <v>756</v>
      </c>
      <c r="L5282" s="27" t="str">
        <f>VLOOKUP(B5282,'大货清单（不定期按GOMS更新）'!A:M,13,FALSE)</f>
        <v>154</v>
      </c>
      <c r="M5282" s="27" t="str">
        <f>VLOOKUP(B5282,'大货清单（不定期按GOMS更新）'!A:N,14,FALSE)</f>
        <v>279</v>
      </c>
      <c r="N5282" s="53" t="s">
        <v>252</v>
      </c>
      <c r="O5282" s="27">
        <f>IFERROR(VLOOKUP(N5282,'散件迭代（不定期更新）'!C:J,8,FALSE),0)</f>
        <v>0</v>
      </c>
      <c r="P5282" s="27" t="str">
        <f>IFERROR(VLOOKUP(N5282,'散件（更新）'!B:H,3,FALSE),0)</f>
        <v>206-1769-0233</v>
      </c>
      <c r="Q5282" s="27" t="str">
        <f>VLOOKUP(N5282,'散件（更新）'!B:H,2,FALSE)</f>
        <v>114-17690233</v>
      </c>
      <c r="R5282" s="27" t="str">
        <f>VLOOKUP(N5282,'散件（更新）'!B:H,7,FALSE)</f>
        <v>Hair cleaning tool</v>
      </c>
      <c r="S5282" s="27" t="str">
        <f>VLOOKUP(N5282,'散件（更新）'!B:E,4,FALSE)</f>
        <v>https://tineco-yxzt.oss-accelerate.aliyuncs.com/product/114-17690233.png</v>
      </c>
      <c r="T5282" s="27" t="s">
        <v>8759</v>
      </c>
      <c r="U5282" s="28" t="str">
        <f>VLOOKUP(N5282,'散件（更新）'!B:G,6,FALSE)</f>
        <v>ZB1769B 清洁刷植毛组件</v>
      </c>
      <c r="V5282" s="28" t="str">
        <f>VLOOKUP(N5282,'散件（更新）'!B:I,8,FALSE)</f>
        <v>6972200191151</v>
      </c>
    </row>
    <row r="5283" spans="1:22">
      <c r="A5283" s="57">
        <v>46169</v>
      </c>
      <c r="B5283" s="53" t="s">
        <v>2586</v>
      </c>
      <c r="C5283" s="27" t="str">
        <f>VLOOKUP(B5283,'大货清单（不定期按GOMS更新）'!A:H,8,0)</f>
        <v>107-17690502</v>
      </c>
      <c r="D5283" s="27" t="str">
        <f>VLOOKUP(B5283,'大货清单（不定期按GOMS更新）'!A:C,3,0)</f>
        <v>ZB1769E-02</v>
      </c>
      <c r="E5283" s="27" t="str">
        <f>VLOOKUP(B5283,'大货清单（不定期按GOMS更新）'!A:H,4,0)</f>
        <v>GB,AE</v>
      </c>
      <c r="F5283" s="27" t="str">
        <f>VLOOKUP(B5283,'大货清单（不定期按GOMS更新）'!A:H,2,0)</f>
        <v>A11 Hero</v>
      </c>
      <c r="G5283" s="28">
        <f>VLOOKUP(B5283,'大货清单（不定期按GOMS更新）'!A:I,9,FALSE)</f>
        <v>6972200192325</v>
      </c>
      <c r="H5283" s="27" t="str">
        <f>VLOOKUP(B5283,'大货清单（不定期按GOMS更新）'!A:H,7,0)</f>
        <v>Moonstone</v>
      </c>
      <c r="I5283" s="27" t="str">
        <f>VLOOKUP(B5283,'大货清单（不定期按GOMS更新）'!A:F,6,FALSE)</f>
        <v>PHASEOUT</v>
      </c>
      <c r="J5283" s="27" t="str">
        <f>VLOOKUP(B5283,'大货清单（不定期按GOMS更新）'!A:K,11,FALSE)</f>
        <v>5.2</v>
      </c>
      <c r="K5283" s="27" t="str">
        <f>VLOOKUP(B5283,'大货清单（不定期按GOMS更新）'!A:N,12,FALSE)</f>
        <v>756</v>
      </c>
      <c r="L5283" s="27" t="str">
        <f>VLOOKUP(B5283,'大货清单（不定期按GOMS更新）'!A:M,13,FALSE)</f>
        <v>154</v>
      </c>
      <c r="M5283" s="27" t="str">
        <f>VLOOKUP(B5283,'大货清单（不定期按GOMS更新）'!A:N,14,FALSE)</f>
        <v>279</v>
      </c>
      <c r="N5283" s="53" t="s">
        <v>1284</v>
      </c>
      <c r="O5283" s="27" t="str">
        <f>IFERROR(VLOOKUP(N5283,'散件迭代（不定期更新）'!C:J,8,FALSE),0)</f>
        <v>A10</v>
      </c>
      <c r="P5283" s="27" t="str">
        <f>IFERROR(VLOOKUP(N5283,'散件（更新）'!B:H,3,FALSE),0)</f>
        <v>206-1769-0006</v>
      </c>
      <c r="Q5283" s="27" t="str">
        <f>VLOOKUP(N5283,'散件（更新）'!B:H,2,FALSE)</f>
        <v>114-17690006</v>
      </c>
      <c r="R5283" s="27" t="str">
        <f>VLOOKUP(N5283,'散件（更新）'!B:H,7,FALSE)</f>
        <v>Tube assembly</v>
      </c>
      <c r="S5283" s="27" t="str">
        <f>VLOOKUP(N5283,'散件（更新）'!B:E,4,FALSE)</f>
        <v>https://tineco-yxzt.oss-accelerate.aliyuncs.com/product/114-17690006.jpg</v>
      </c>
      <c r="T5283" s="27" t="s">
        <v>8759</v>
      </c>
      <c r="U5283" s="28" t="str">
        <f>VLOOKUP(N5283,'散件（更新）'!B:G,6,FALSE)</f>
        <v>加长管</v>
      </c>
      <c r="V5283" s="28" t="str">
        <f>VLOOKUP(N5283,'散件（更新）'!B:I,8,FALSE)</f>
        <v>6972200191618</v>
      </c>
    </row>
    <row r="5284" spans="1:22">
      <c r="A5284" s="57">
        <v>46169</v>
      </c>
      <c r="B5284" s="53" t="s">
        <v>2586</v>
      </c>
      <c r="C5284" s="27" t="str">
        <f>VLOOKUP(B5284,'大货清单（不定期按GOMS更新）'!A:H,8,0)</f>
        <v>107-17690502</v>
      </c>
      <c r="D5284" s="27" t="str">
        <f>VLOOKUP(B5284,'大货清单（不定期按GOMS更新）'!A:C,3,0)</f>
        <v>ZB1769E-02</v>
      </c>
      <c r="E5284" s="27" t="str">
        <f>VLOOKUP(B5284,'大货清单（不定期按GOMS更新）'!A:H,4,0)</f>
        <v>GB,AE</v>
      </c>
      <c r="F5284" s="27" t="str">
        <f>VLOOKUP(B5284,'大货清单（不定期按GOMS更新）'!A:H,2,0)</f>
        <v>A11 Hero</v>
      </c>
      <c r="G5284" s="28">
        <f>VLOOKUP(B5284,'大货清单（不定期按GOMS更新）'!A:I,9,FALSE)</f>
        <v>6972200192325</v>
      </c>
      <c r="H5284" s="27" t="str">
        <f>VLOOKUP(B5284,'大货清单（不定期按GOMS更新）'!A:H,7,0)</f>
        <v>Moonstone</v>
      </c>
      <c r="I5284" s="27" t="str">
        <f>VLOOKUP(B5284,'大货清单（不定期按GOMS更新）'!A:F,6,FALSE)</f>
        <v>PHASEOUT</v>
      </c>
      <c r="J5284" s="27" t="str">
        <f>VLOOKUP(B5284,'大货清单（不定期按GOMS更新）'!A:K,11,FALSE)</f>
        <v>5.2</v>
      </c>
      <c r="K5284" s="27" t="str">
        <f>VLOOKUP(B5284,'大货清单（不定期按GOMS更新）'!A:N,12,FALSE)</f>
        <v>756</v>
      </c>
      <c r="L5284" s="27" t="str">
        <f>VLOOKUP(B5284,'大货清单（不定期按GOMS更新）'!A:M,13,FALSE)</f>
        <v>154</v>
      </c>
      <c r="M5284" s="27" t="str">
        <f>VLOOKUP(B5284,'大货清单（不定期按GOMS更新）'!A:N,14,FALSE)</f>
        <v>279</v>
      </c>
      <c r="N5284" s="53" t="s">
        <v>1339</v>
      </c>
      <c r="O5284" s="27">
        <f>IFERROR(VLOOKUP(N5284,'散件迭代（不定期更新）'!C:J,8,FALSE),0)</f>
        <v>0</v>
      </c>
      <c r="P5284" s="27" t="str">
        <f>IFERROR(VLOOKUP(N5284,'散件（更新）'!B:H,3,FALSE),0)</f>
        <v>206-1676-0003</v>
      </c>
      <c r="Q5284" s="27" t="str">
        <f>VLOOKUP(N5284,'散件（更新）'!B:H,2,FALSE)</f>
        <v>114-16760003</v>
      </c>
      <c r="R5284" s="27" t="str">
        <f>VLOOKUP(N5284,'散件（更新）'!B:H,7,FALSE)</f>
        <v>Brush Cover</v>
      </c>
      <c r="S5284" s="27" t="str">
        <f>VLOOKUP(N5284,'散件（更新）'!B:E,4,FALSE)</f>
        <v>https://tineco-yxzt.oss-accelerate.aliyuncs.com/20231219/9VSBC111100_1702948060830.png</v>
      </c>
      <c r="T5284" s="27" t="s">
        <v>8759</v>
      </c>
      <c r="U5284" s="28" t="str">
        <f>VLOOKUP(N5284,'散件（更新）'!B:G,6,FALSE)</f>
        <v>FB1676 滚刷释放盖板</v>
      </c>
      <c r="V5284" s="28" t="str">
        <f>VLOOKUP(N5284,'散件（更新）'!B:I,8,FALSE)</f>
        <v>6972200195685</v>
      </c>
    </row>
    <row r="5285" spans="1:22">
      <c r="A5285" s="57">
        <v>46169</v>
      </c>
      <c r="B5285" s="53" t="s">
        <v>2586</v>
      </c>
      <c r="C5285" s="27" t="str">
        <f>VLOOKUP(B5285,'大货清单（不定期按GOMS更新）'!A:H,8,0)</f>
        <v>107-17690502</v>
      </c>
      <c r="D5285" s="27" t="str">
        <f>VLOOKUP(B5285,'大货清单（不定期按GOMS更新）'!A:C,3,0)</f>
        <v>ZB1769E-02</v>
      </c>
      <c r="E5285" s="27" t="str">
        <f>VLOOKUP(B5285,'大货清单（不定期按GOMS更新）'!A:H,4,0)</f>
        <v>GB,AE</v>
      </c>
      <c r="F5285" s="27" t="str">
        <f>VLOOKUP(B5285,'大货清单（不定期按GOMS更新）'!A:H,2,0)</f>
        <v>A11 Hero</v>
      </c>
      <c r="G5285" s="28">
        <f>VLOOKUP(B5285,'大货清单（不定期按GOMS更新）'!A:I,9,FALSE)</f>
        <v>6972200192325</v>
      </c>
      <c r="H5285" s="27" t="str">
        <f>VLOOKUP(B5285,'大货清单（不定期按GOMS更新）'!A:H,7,0)</f>
        <v>Moonstone</v>
      </c>
      <c r="I5285" s="27" t="str">
        <f>VLOOKUP(B5285,'大货清单（不定期按GOMS更新）'!A:F,6,FALSE)</f>
        <v>PHASEOUT</v>
      </c>
      <c r="J5285" s="27" t="str">
        <f>VLOOKUP(B5285,'大货清单（不定期按GOMS更新）'!A:K,11,FALSE)</f>
        <v>5.2</v>
      </c>
      <c r="K5285" s="27" t="str">
        <f>VLOOKUP(B5285,'大货清单（不定期按GOMS更新）'!A:N,12,FALSE)</f>
        <v>756</v>
      </c>
      <c r="L5285" s="27" t="str">
        <f>VLOOKUP(B5285,'大货清单（不定期按GOMS更新）'!A:M,13,FALSE)</f>
        <v>154</v>
      </c>
      <c r="M5285" s="27" t="str">
        <f>VLOOKUP(B5285,'大货清单（不定期按GOMS更新）'!A:N,14,FALSE)</f>
        <v>279</v>
      </c>
      <c r="N5285" s="53" t="s">
        <v>1372</v>
      </c>
      <c r="O5285" s="27" t="str">
        <f>IFERROR(VLOOKUP(N5285,'散件迭代（不定期更新）'!C:J,8,FALSE),0)</f>
        <v>A44</v>
      </c>
      <c r="P5285" s="27" t="str">
        <f>IFERROR(VLOOKUP(N5285,'散件（更新）'!B:H,3,FALSE),0)</f>
        <v>206-1873-0208</v>
      </c>
      <c r="Q5285" s="27" t="str">
        <f>VLOOKUP(N5285,'散件（更新）'!B:H,2,FALSE)</f>
        <v>114-18730208</v>
      </c>
      <c r="R5285" s="27" t="str">
        <f>VLOOKUP(N5285,'散件（更新）'!B:H,7,FALSE)</f>
        <v>2-in-1 dusting brush</v>
      </c>
      <c r="S5285" s="27" t="str">
        <f>VLOOKUP(N5285,'散件（更新）'!B:E,4,FALSE)</f>
        <v>https://tineco-yxzt.oss-accelerate.aliyuncs.com/product/114-18730208.png</v>
      </c>
      <c r="T5285" s="27" t="s">
        <v>8759</v>
      </c>
      <c r="U5285" s="28" t="str">
        <f>VLOOKUP(N5285,'散件（更新）'!B:G,6,FALSE)</f>
        <v>组合刷组件</v>
      </c>
      <c r="V5285" s="28" t="str">
        <f>VLOOKUP(N5285,'散件（更新）'!B:I,8,FALSE)</f>
        <v>6972200191502</v>
      </c>
    </row>
    <row r="5286" spans="1:22">
      <c r="A5286" s="57">
        <v>46169</v>
      </c>
      <c r="B5286" s="53" t="s">
        <v>2586</v>
      </c>
      <c r="C5286" s="27" t="str">
        <f>VLOOKUP(B5286,'大货清单（不定期按GOMS更新）'!A:H,8,0)</f>
        <v>107-17690502</v>
      </c>
      <c r="D5286" s="27" t="str">
        <f>VLOOKUP(B5286,'大货清单（不定期按GOMS更新）'!A:C,3,0)</f>
        <v>ZB1769E-02</v>
      </c>
      <c r="E5286" s="27" t="str">
        <f>VLOOKUP(B5286,'大货清单（不定期按GOMS更新）'!A:H,4,0)</f>
        <v>GB,AE</v>
      </c>
      <c r="F5286" s="27" t="str">
        <f>VLOOKUP(B5286,'大货清单（不定期按GOMS更新）'!A:H,2,0)</f>
        <v>A11 Hero</v>
      </c>
      <c r="G5286" s="28">
        <f>VLOOKUP(B5286,'大货清单（不定期按GOMS更新）'!A:I,9,FALSE)</f>
        <v>6972200192325</v>
      </c>
      <c r="H5286" s="27" t="str">
        <f>VLOOKUP(B5286,'大货清单（不定期按GOMS更新）'!A:H,7,0)</f>
        <v>Moonstone</v>
      </c>
      <c r="I5286" s="27" t="str">
        <f>VLOOKUP(B5286,'大货清单（不定期按GOMS更新）'!A:F,6,FALSE)</f>
        <v>PHASEOUT</v>
      </c>
      <c r="J5286" s="27" t="str">
        <f>VLOOKUP(B5286,'大货清单（不定期按GOMS更新）'!A:K,11,FALSE)</f>
        <v>5.2</v>
      </c>
      <c r="K5286" s="27" t="str">
        <f>VLOOKUP(B5286,'大货清单（不定期按GOMS更新）'!A:N,12,FALSE)</f>
        <v>756</v>
      </c>
      <c r="L5286" s="27" t="str">
        <f>VLOOKUP(B5286,'大货清单（不定期按GOMS更新）'!A:M,13,FALSE)</f>
        <v>154</v>
      </c>
      <c r="M5286" s="27" t="str">
        <f>VLOOKUP(B5286,'大货清单（不定期按GOMS更新）'!A:N,14,FALSE)</f>
        <v>279</v>
      </c>
      <c r="N5286" s="53" t="s">
        <v>1393</v>
      </c>
      <c r="O5286" s="27" t="str">
        <f>IFERROR(VLOOKUP(N5286,'散件迭代（不定期更新）'!C:J,8,FALSE),0)</f>
        <v>A19</v>
      </c>
      <c r="P5286" s="27" t="str">
        <f>IFERROR(VLOOKUP(N5286,'散件（更新）'!B:H,3,FALSE),0)</f>
        <v>206-1873-2318</v>
      </c>
      <c r="Q5286" s="27" t="str">
        <f>VLOOKUP(N5286,'散件（更新）'!B:H,2,FALSE)</f>
        <v>114-18732318</v>
      </c>
      <c r="R5286" s="27" t="str">
        <f>VLOOKUP(N5286,'散件（更新）'!B:H,7,FALSE)</f>
        <v>Mini power brush</v>
      </c>
      <c r="S5286" s="27" t="str">
        <f>VLOOKUP(N5286,'散件（更新）'!B:E,4,FALSE)</f>
        <v>https://tineco-yxzt.oss-accelerate.aliyuncs.com/product/114-18732318.png</v>
      </c>
      <c r="T5286" s="27" t="s">
        <v>8759</v>
      </c>
      <c r="U5286" s="28" t="str">
        <f>VLOOKUP(N5286,'散件（更新）'!B:G,6,FALSE)</f>
        <v>FB1953A 小电动地刷胶袋组件带PTC</v>
      </c>
      <c r="V5286" s="28" t="str">
        <f>VLOOKUP(N5286,'散件（更新）'!B:I,8,FALSE)</f>
        <v>6972200193032</v>
      </c>
    </row>
    <row r="5287" spans="1:22">
      <c r="A5287" s="57">
        <v>46169</v>
      </c>
      <c r="B5287" s="53" t="s">
        <v>2586</v>
      </c>
      <c r="C5287" s="27" t="str">
        <f>VLOOKUP(B5287,'大货清单（不定期按GOMS更新）'!A:H,8,0)</f>
        <v>107-17690502</v>
      </c>
      <c r="D5287" s="27" t="str">
        <f>VLOOKUP(B5287,'大货清单（不定期按GOMS更新）'!A:C,3,0)</f>
        <v>ZB1769E-02</v>
      </c>
      <c r="E5287" s="27" t="str">
        <f>VLOOKUP(B5287,'大货清单（不定期按GOMS更新）'!A:H,4,0)</f>
        <v>GB,AE</v>
      </c>
      <c r="F5287" s="27" t="str">
        <f>VLOOKUP(B5287,'大货清单（不定期按GOMS更新）'!A:H,2,0)</f>
        <v>A11 Hero</v>
      </c>
      <c r="G5287" s="28">
        <f>VLOOKUP(B5287,'大货清单（不定期按GOMS更新）'!A:I,9,FALSE)</f>
        <v>6972200192325</v>
      </c>
      <c r="H5287" s="27" t="str">
        <f>VLOOKUP(B5287,'大货清单（不定期按GOMS更新）'!A:H,7,0)</f>
        <v>Moonstone</v>
      </c>
      <c r="I5287" s="27" t="str">
        <f>VLOOKUP(B5287,'大货清单（不定期按GOMS更新）'!A:F,6,FALSE)</f>
        <v>PHASEOUT</v>
      </c>
      <c r="J5287" s="27" t="str">
        <f>VLOOKUP(B5287,'大货清单（不定期按GOMS更新）'!A:K,11,FALSE)</f>
        <v>5.2</v>
      </c>
      <c r="K5287" s="27" t="str">
        <f>VLOOKUP(B5287,'大货清单（不定期按GOMS更新）'!A:N,12,FALSE)</f>
        <v>756</v>
      </c>
      <c r="L5287" s="27" t="str">
        <f>VLOOKUP(B5287,'大货清单（不定期按GOMS更新）'!A:M,13,FALSE)</f>
        <v>154</v>
      </c>
      <c r="M5287" s="27" t="str">
        <f>VLOOKUP(B5287,'大货清单（不定期按GOMS更新）'!A:N,14,FALSE)</f>
        <v>279</v>
      </c>
      <c r="N5287" s="53" t="s">
        <v>1369</v>
      </c>
      <c r="O5287" s="27">
        <f>IFERROR(VLOOKUP(N5287,'散件迭代（不定期更新）'!C:J,8,FALSE),0)</f>
        <v>0</v>
      </c>
      <c r="P5287" s="27" t="str">
        <f>IFERROR(VLOOKUP(N5287,'散件（更新）'!B:H,3,FALSE),0)</f>
        <v>206-1873-0205</v>
      </c>
      <c r="Q5287" s="27" t="str">
        <f>VLOOKUP(N5287,'散件（更新）'!B:H,2,FALSE)</f>
        <v>114-18730205</v>
      </c>
      <c r="R5287" s="27" t="str">
        <f>VLOOKUP(N5287,'散件（更新）'!B:H,7,FALSE)</f>
        <v>Soft dusting brush</v>
      </c>
      <c r="S5287" s="27" t="str">
        <f>VLOOKUP(N5287,'散件（更新）'!B:E,4,FALSE)</f>
        <v>https://tineco-yxzt.oss-accelerate.aliyuncs.com/product/114-18730205.jpg</v>
      </c>
      <c r="T5287" s="27" t="s">
        <v>8759</v>
      </c>
      <c r="U5287" s="28" t="str">
        <f>VLOOKUP(N5287,'散件（更新）'!B:G,6,FALSE)</f>
        <v>AA1886家电刷</v>
      </c>
      <c r="V5287" s="28" t="str">
        <f>VLOOKUP(N5287,'散件（更新）'!B:I,8,FALSE)</f>
        <v>6972200191526</v>
      </c>
    </row>
    <row r="5288" spans="1:22">
      <c r="A5288" s="57">
        <v>46169</v>
      </c>
      <c r="B5288" s="53" t="s">
        <v>2586</v>
      </c>
      <c r="C5288" s="27" t="str">
        <f>VLOOKUP(B5288,'大货清单（不定期按GOMS更新）'!A:H,8,0)</f>
        <v>107-17690502</v>
      </c>
      <c r="D5288" s="27" t="str">
        <f>VLOOKUP(B5288,'大货清单（不定期按GOMS更新）'!A:C,3,0)</f>
        <v>ZB1769E-02</v>
      </c>
      <c r="E5288" s="27" t="str">
        <f>VLOOKUP(B5288,'大货清单（不定期按GOMS更新）'!A:H,4,0)</f>
        <v>GB,AE</v>
      </c>
      <c r="F5288" s="27" t="str">
        <f>VLOOKUP(B5288,'大货清单（不定期按GOMS更新）'!A:H,2,0)</f>
        <v>A11 Hero</v>
      </c>
      <c r="G5288" s="28">
        <f>VLOOKUP(B5288,'大货清单（不定期按GOMS更新）'!A:I,9,FALSE)</f>
        <v>6972200192325</v>
      </c>
      <c r="H5288" s="27" t="str">
        <f>VLOOKUP(B5288,'大货清单（不定期按GOMS更新）'!A:H,7,0)</f>
        <v>Moonstone</v>
      </c>
      <c r="I5288" s="27" t="str">
        <f>VLOOKUP(B5288,'大货清单（不定期按GOMS更新）'!A:F,6,FALSE)</f>
        <v>PHASEOUT</v>
      </c>
      <c r="J5288" s="27" t="str">
        <f>VLOOKUP(B5288,'大货清单（不定期按GOMS更新）'!A:K,11,FALSE)</f>
        <v>5.2</v>
      </c>
      <c r="K5288" s="27" t="str">
        <f>VLOOKUP(B5288,'大货清单（不定期按GOMS更新）'!A:N,12,FALSE)</f>
        <v>756</v>
      </c>
      <c r="L5288" s="27" t="str">
        <f>VLOOKUP(B5288,'大货清单（不定期按GOMS更新）'!A:M,13,FALSE)</f>
        <v>154</v>
      </c>
      <c r="M5288" s="27" t="str">
        <f>VLOOKUP(B5288,'大货清单（不定期按GOMS更新）'!A:N,14,FALSE)</f>
        <v>279</v>
      </c>
      <c r="N5288" s="53" t="s">
        <v>1344</v>
      </c>
      <c r="O5288" s="27" t="str">
        <f>IFERROR(VLOOKUP(N5288,'散件迭代（不定期更新）'!C:J,8,FALSE),0)</f>
        <v>A47</v>
      </c>
      <c r="P5288" s="27" t="str">
        <f>IFERROR(VLOOKUP(N5288,'散件（更新）'!B:H,3,FALSE),0)</f>
        <v>206-1965-0112</v>
      </c>
      <c r="Q5288" s="27" t="str">
        <f>VLOOKUP(N5288,'散件（更新）'!B:H,2,FALSE)</f>
        <v>114-19650112</v>
      </c>
      <c r="R5288" s="27" t="str">
        <f>VLOOKUP(N5288,'散件（更新）'!B:H,7,FALSE)</f>
        <v>Filter Holder</v>
      </c>
      <c r="S5288" s="27" t="str">
        <f>VLOOKUP(N5288,'散件（更新）'!B:E,4,FALSE)</f>
        <v>https://tineco-yxzt.oss-accelerate.aliyuncs.com/product/114-19650112.jpg</v>
      </c>
      <c r="T5288" s="27" t="s">
        <v>8759</v>
      </c>
      <c r="U5288" s="28" t="str">
        <f>VLOOKUP(N5288,'散件（更新）'!B:G,6,FALSE)</f>
        <v>滤网支架包胶组件+滤网上支架组件（直径86.5）</v>
      </c>
      <c r="V5288" s="28">
        <f>VLOOKUP(N5288,'散件（更新）'!B:I,8,FALSE)</f>
        <v>6972200196262</v>
      </c>
    </row>
    <row r="5289" spans="1:22">
      <c r="A5289" s="57">
        <v>46169</v>
      </c>
      <c r="B5289" s="53" t="s">
        <v>2586</v>
      </c>
      <c r="C5289" s="27" t="str">
        <f>VLOOKUP(B5289,'大货清单（不定期按GOMS更新）'!A:H,8,0)</f>
        <v>107-17690502</v>
      </c>
      <c r="D5289" s="27" t="str">
        <f>VLOOKUP(B5289,'大货清单（不定期按GOMS更新）'!A:C,3,0)</f>
        <v>ZB1769E-02</v>
      </c>
      <c r="E5289" s="27" t="str">
        <f>VLOOKUP(B5289,'大货清单（不定期按GOMS更新）'!A:H,4,0)</f>
        <v>GB,AE</v>
      </c>
      <c r="F5289" s="27" t="str">
        <f>VLOOKUP(B5289,'大货清单（不定期按GOMS更新）'!A:H,2,0)</f>
        <v>A11 Hero</v>
      </c>
      <c r="G5289" s="28">
        <f>VLOOKUP(B5289,'大货清单（不定期按GOMS更新）'!A:I,9,FALSE)</f>
        <v>6972200192325</v>
      </c>
      <c r="H5289" s="27" t="str">
        <f>VLOOKUP(B5289,'大货清单（不定期按GOMS更新）'!A:H,7,0)</f>
        <v>Moonstone</v>
      </c>
      <c r="I5289" s="27" t="str">
        <f>VLOOKUP(B5289,'大货清单（不定期按GOMS更新）'!A:F,6,FALSE)</f>
        <v>PHASEOUT</v>
      </c>
      <c r="J5289" s="27" t="str">
        <f>VLOOKUP(B5289,'大货清单（不定期按GOMS更新）'!A:K,11,FALSE)</f>
        <v>5.2</v>
      </c>
      <c r="K5289" s="27" t="str">
        <f>VLOOKUP(B5289,'大货清单（不定期按GOMS更新）'!A:N,12,FALSE)</f>
        <v>756</v>
      </c>
      <c r="L5289" s="27" t="str">
        <f>VLOOKUP(B5289,'大货清单（不定期按GOMS更新）'!A:M,13,FALSE)</f>
        <v>154</v>
      </c>
      <c r="M5289" s="27" t="str">
        <f>VLOOKUP(B5289,'大货清单（不定期按GOMS更新）'!A:N,14,FALSE)</f>
        <v>279</v>
      </c>
      <c r="N5289" s="53" t="s">
        <v>1363</v>
      </c>
      <c r="O5289" s="27" t="str">
        <f>IFERROR(VLOOKUP(N5289,'散件迭代（不定期更新）'!C:J,8,FALSE),0)</f>
        <v>A12</v>
      </c>
      <c r="P5289" s="27" t="str">
        <f>IFERROR(VLOOKUP(N5289,'散件（更新）'!B:H,3,FALSE),0)</f>
        <v>206-1873-0010</v>
      </c>
      <c r="Q5289" s="27" t="str">
        <f>VLOOKUP(N5289,'散件（更新）'!B:H,2,FALSE)</f>
        <v>114-18730010</v>
      </c>
      <c r="R5289" s="27" t="str">
        <f>VLOOKUP(N5289,'散件（更新）'!B:H,7,FALSE)</f>
        <v>Accessory Kit</v>
      </c>
      <c r="S5289" s="27" t="str">
        <f>VLOOKUP(N5289,'散件（更新）'!B:E,4,FALSE)</f>
        <v>https://tineco-yxzt.oss-accelerate.aliyuncs.com/product/114-18730010.jpg</v>
      </c>
      <c r="T5289" s="27" t="s">
        <v>8759</v>
      </c>
      <c r="U5289" s="28" t="str">
        <f>VLOOKUP(N5289,'散件（更新）'!B:G,6,FALSE)</f>
        <v>附件套装(家电刷组件+伸缩扁吸组件+转折管组件+伸缩软管组件)</v>
      </c>
      <c r="V5289" s="28" t="str">
        <f>VLOOKUP(N5289,'散件（更新）'!B:I,8,FALSE)</f>
        <v>6972200191519</v>
      </c>
    </row>
    <row r="5290" spans="1:22">
      <c r="A5290" s="57">
        <v>46169</v>
      </c>
      <c r="B5290" s="53" t="s">
        <v>2586</v>
      </c>
      <c r="C5290" s="27" t="str">
        <f>VLOOKUP(B5290,'大货清单（不定期按GOMS更新）'!A:H,8,0)</f>
        <v>107-17690502</v>
      </c>
      <c r="D5290" s="27" t="str">
        <f>VLOOKUP(B5290,'大货清单（不定期按GOMS更新）'!A:C,3,0)</f>
        <v>ZB1769E-02</v>
      </c>
      <c r="E5290" s="27" t="str">
        <f>VLOOKUP(B5290,'大货清单（不定期按GOMS更新）'!A:H,4,0)</f>
        <v>GB,AE</v>
      </c>
      <c r="F5290" s="27" t="str">
        <f>VLOOKUP(B5290,'大货清单（不定期按GOMS更新）'!A:H,2,0)</f>
        <v>A11 Hero</v>
      </c>
      <c r="G5290" s="28">
        <f>VLOOKUP(B5290,'大货清单（不定期按GOMS更新）'!A:I,9,FALSE)</f>
        <v>6972200192325</v>
      </c>
      <c r="H5290" s="27" t="str">
        <f>VLOOKUP(B5290,'大货清单（不定期按GOMS更新）'!A:H,7,0)</f>
        <v>Moonstone</v>
      </c>
      <c r="I5290" s="27" t="str">
        <f>VLOOKUP(B5290,'大货清单（不定期按GOMS更新）'!A:F,6,FALSE)</f>
        <v>PHASEOUT</v>
      </c>
      <c r="J5290" s="27" t="str">
        <f>VLOOKUP(B5290,'大货清单（不定期按GOMS更新）'!A:K,11,FALSE)</f>
        <v>5.2</v>
      </c>
      <c r="K5290" s="27" t="str">
        <f>VLOOKUP(B5290,'大货清单（不定期按GOMS更新）'!A:N,12,FALSE)</f>
        <v>756</v>
      </c>
      <c r="L5290" s="27" t="str">
        <f>VLOOKUP(B5290,'大货清单（不定期按GOMS更新）'!A:M,13,FALSE)</f>
        <v>154</v>
      </c>
      <c r="M5290" s="27" t="str">
        <f>VLOOKUP(B5290,'大货清单（不定期按GOMS更新）'!A:N,14,FALSE)</f>
        <v>279</v>
      </c>
      <c r="N5290" s="53" t="s">
        <v>1341</v>
      </c>
      <c r="O5290" s="27" t="str">
        <f>IFERROR(VLOOKUP(N5290,'散件迭代（不定期更新）'!C:J,8,FALSE),0)</f>
        <v>A32</v>
      </c>
      <c r="P5290" s="27" t="str">
        <f>IFERROR(VLOOKUP(N5290,'散件（更新）'!B:H,3,FALSE),0)</f>
        <v>206-1965-0118</v>
      </c>
      <c r="Q5290" s="27" t="str">
        <f>VLOOKUP(N5290,'散件（更新）'!B:H,2,FALSE)</f>
        <v>114-19650118</v>
      </c>
      <c r="R5290" s="27" t="str">
        <f>VLOOKUP(N5290,'散件（更新）'!B:H,7,FALSE)</f>
        <v>Adapter</v>
      </c>
      <c r="S5290" s="27" t="str">
        <f>VLOOKUP(N5290,'散件（更新）'!B:E,4,FALSE)</f>
        <v>https://tineco-yxzt.oss-accelerate.aliyuncs.com/product/114-19650118.jpg</v>
      </c>
      <c r="T5290" s="27" t="s">
        <v>8759</v>
      </c>
      <c r="U5290" s="28" t="str">
        <f>VLOOKUP(N5290,'散件（更新）'!B:G,6,FALSE)</f>
        <v>BS轮充适配器组件</v>
      </c>
      <c r="V5290" s="28" t="str">
        <f>VLOOKUP(N5290,'散件（更新）'!B:I,8,FALSE)</f>
        <v>6972200192264</v>
      </c>
    </row>
    <row r="5291" spans="1:22">
      <c r="A5291" s="57">
        <v>46169</v>
      </c>
      <c r="B5291" s="53" t="s">
        <v>2586</v>
      </c>
      <c r="C5291" s="27" t="str">
        <f>VLOOKUP(B5291,'大货清单（不定期按GOMS更新）'!A:H,8,0)</f>
        <v>107-17690502</v>
      </c>
      <c r="D5291" s="27" t="str">
        <f>VLOOKUP(B5291,'大货清单（不定期按GOMS更新）'!A:C,3,0)</f>
        <v>ZB1769E-02</v>
      </c>
      <c r="E5291" s="27" t="str">
        <f>VLOOKUP(B5291,'大货清单（不定期按GOMS更新）'!A:H,4,0)</f>
        <v>GB,AE</v>
      </c>
      <c r="F5291" s="27" t="str">
        <f>VLOOKUP(B5291,'大货清单（不定期按GOMS更新）'!A:H,2,0)</f>
        <v>A11 Hero</v>
      </c>
      <c r="G5291" s="28">
        <f>VLOOKUP(B5291,'大货清单（不定期按GOMS更新）'!A:I,9,FALSE)</f>
        <v>6972200192325</v>
      </c>
      <c r="H5291" s="27" t="str">
        <f>VLOOKUP(B5291,'大货清单（不定期按GOMS更新）'!A:H,7,0)</f>
        <v>Moonstone</v>
      </c>
      <c r="I5291" s="27" t="str">
        <f>VLOOKUP(B5291,'大货清单（不定期按GOMS更新）'!A:F,6,FALSE)</f>
        <v>PHASEOUT</v>
      </c>
      <c r="J5291" s="27" t="str">
        <f>VLOOKUP(B5291,'大货清单（不定期按GOMS更新）'!A:K,11,FALSE)</f>
        <v>5.2</v>
      </c>
      <c r="K5291" s="27" t="str">
        <f>VLOOKUP(B5291,'大货清单（不定期按GOMS更新）'!A:N,12,FALSE)</f>
        <v>756</v>
      </c>
      <c r="L5291" s="27" t="str">
        <f>VLOOKUP(B5291,'大货清单（不定期按GOMS更新）'!A:M,13,FALSE)</f>
        <v>154</v>
      </c>
      <c r="M5291" s="27" t="str">
        <f>VLOOKUP(B5291,'大货清单（不定期按GOMS更新）'!A:N,14,FALSE)</f>
        <v>279</v>
      </c>
      <c r="N5291" s="53" t="s">
        <v>1379</v>
      </c>
      <c r="O5291" s="27" t="str">
        <f>IFERROR(VLOOKUP(N5291,'散件迭代（不定期更新）'!C:J,8,FALSE),0)</f>
        <v>A32</v>
      </c>
      <c r="P5291" s="27" t="str">
        <f>IFERROR(VLOOKUP(N5291,'散件（更新）'!B:H,3,FALSE),0)</f>
        <v>206-1873-0702</v>
      </c>
      <c r="Q5291" s="27" t="str">
        <f>VLOOKUP(N5291,'散件（更新）'!B:H,2,FALSE)</f>
        <v>114-18730702</v>
      </c>
      <c r="R5291" s="27" t="str">
        <f>VLOOKUP(N5291,'散件（更新）'!B:H,7,FALSE)</f>
        <v>Adapter</v>
      </c>
      <c r="S5291" s="27" t="str">
        <f>VLOOKUP(N5291,'散件（更新）'!B:E,4,FALSE)</f>
        <v>https://tineco-yxzt.oss-accelerate.aliyuncs.com/product/114-18730702.jpg</v>
      </c>
      <c r="T5291" s="27" t="s">
        <v>8759</v>
      </c>
      <c r="U5291" s="28" t="str">
        <f>VLOOKUP(N5291,'散件（更新）'!B:G,6,FALSE)</f>
        <v>双充BS头适配器组件</v>
      </c>
      <c r="V5291" s="28" t="str">
        <f>VLOOKUP(N5291,'散件（更新）'!B:I,8,FALSE)</f>
        <v>6972200191359</v>
      </c>
    </row>
    <row r="5292" spans="1:22">
      <c r="A5292" s="57">
        <v>46169</v>
      </c>
      <c r="B5292" s="53" t="s">
        <v>2586</v>
      </c>
      <c r="C5292" s="27" t="str">
        <f>VLOOKUP(B5292,'大货清单（不定期按GOMS更新）'!A:H,8,0)</f>
        <v>107-17690502</v>
      </c>
      <c r="D5292" s="27" t="str">
        <f>VLOOKUP(B5292,'大货清单（不定期按GOMS更新）'!A:C,3,0)</f>
        <v>ZB1769E-02</v>
      </c>
      <c r="E5292" s="27" t="str">
        <f>VLOOKUP(B5292,'大货清单（不定期按GOMS更新）'!A:H,4,0)</f>
        <v>GB,AE</v>
      </c>
      <c r="F5292" s="27" t="str">
        <f>VLOOKUP(B5292,'大货清单（不定期按GOMS更新）'!A:H,2,0)</f>
        <v>A11 Hero</v>
      </c>
      <c r="G5292" s="28">
        <f>VLOOKUP(B5292,'大货清单（不定期按GOMS更新）'!A:I,9,FALSE)</f>
        <v>6972200192325</v>
      </c>
      <c r="H5292" s="27" t="str">
        <f>VLOOKUP(B5292,'大货清单（不定期按GOMS更新）'!A:H,7,0)</f>
        <v>Moonstone</v>
      </c>
      <c r="I5292" s="27" t="str">
        <f>VLOOKUP(B5292,'大货清单（不定期按GOMS更新）'!A:F,6,FALSE)</f>
        <v>PHASEOUT</v>
      </c>
      <c r="J5292" s="27" t="str">
        <f>VLOOKUP(B5292,'大货清单（不定期按GOMS更新）'!A:K,11,FALSE)</f>
        <v>5.2</v>
      </c>
      <c r="K5292" s="27" t="str">
        <f>VLOOKUP(B5292,'大货清单（不定期按GOMS更新）'!A:N,12,FALSE)</f>
        <v>756</v>
      </c>
      <c r="L5292" s="27" t="str">
        <f>VLOOKUP(B5292,'大货清单（不定期按GOMS更新）'!A:M,13,FALSE)</f>
        <v>154</v>
      </c>
      <c r="M5292" s="27" t="str">
        <f>VLOOKUP(B5292,'大货清单（不定期按GOMS更新）'!A:N,14,FALSE)</f>
        <v>279</v>
      </c>
      <c r="N5292" s="53" t="s">
        <v>1225</v>
      </c>
      <c r="O5292" s="27">
        <f>IFERROR(VLOOKUP(N5292,'散件迭代（不定期更新）'!C:J,8,FALSE),0)</f>
        <v>0</v>
      </c>
      <c r="P5292" s="27" t="str">
        <f>IFERROR(VLOOKUP(N5292,'散件（更新）'!B:H,3,FALSE),0)</f>
        <v>206-1756-0099</v>
      </c>
      <c r="Q5292" s="27" t="str">
        <f>VLOOKUP(N5292,'散件（更新）'!B:H,2,FALSE)</f>
        <v>114-17560099</v>
      </c>
      <c r="R5292" s="27" t="str">
        <f>VLOOKUP(N5292,'散件（更新）'!B:H,7,FALSE)</f>
        <v>Repair Wheel</v>
      </c>
      <c r="S5292" s="27" t="str">
        <f>VLOOKUP(N5292,'散件（更新）'!B:E,4,FALSE)</f>
        <v>https://tineco-yxzt.oss-accelerate.aliyuncs.com/20231219/9VSRW100200_1702948075442.png</v>
      </c>
      <c r="T5292" s="27" t="s">
        <v>8759</v>
      </c>
      <c r="U5292" s="28" t="str">
        <f>VLOOKUP(N5292,'散件（更新）'!B:G,6,FALSE)</f>
        <v>地刷小轮+小轮轴组件</v>
      </c>
      <c r="V5292" s="28" t="str">
        <f>VLOOKUP(N5292,'散件（更新）'!B:I,8,FALSE)</f>
        <v>6972200194046</v>
      </c>
    </row>
    <row r="5293" spans="1:22">
      <c r="A5293" s="57">
        <v>46169</v>
      </c>
      <c r="B5293" s="53" t="s">
        <v>2586</v>
      </c>
      <c r="C5293" s="27" t="str">
        <f>VLOOKUP(B5293,'大货清单（不定期按GOMS更新）'!A:H,8,0)</f>
        <v>107-17690502</v>
      </c>
      <c r="D5293" s="27" t="str">
        <f>VLOOKUP(B5293,'大货清单（不定期按GOMS更新）'!A:C,3,0)</f>
        <v>ZB1769E-02</v>
      </c>
      <c r="E5293" s="27" t="str">
        <f>VLOOKUP(B5293,'大货清单（不定期按GOMS更新）'!A:H,4,0)</f>
        <v>GB,AE</v>
      </c>
      <c r="F5293" s="27" t="str">
        <f>VLOOKUP(B5293,'大货清单（不定期按GOMS更新）'!A:H,2,0)</f>
        <v>A11 Hero</v>
      </c>
      <c r="G5293" s="28">
        <f>VLOOKUP(B5293,'大货清单（不定期按GOMS更新）'!A:I,9,FALSE)</f>
        <v>6972200192325</v>
      </c>
      <c r="H5293" s="27" t="str">
        <f>VLOOKUP(B5293,'大货清单（不定期按GOMS更新）'!A:H,7,0)</f>
        <v>Moonstone</v>
      </c>
      <c r="I5293" s="27" t="str">
        <f>VLOOKUP(B5293,'大货清单（不定期按GOMS更新）'!A:F,6,FALSE)</f>
        <v>PHASEOUT</v>
      </c>
      <c r="J5293" s="27" t="str">
        <f>VLOOKUP(B5293,'大货清单（不定期按GOMS更新）'!A:K,11,FALSE)</f>
        <v>5.2</v>
      </c>
      <c r="K5293" s="27" t="str">
        <f>VLOOKUP(B5293,'大货清单（不定期按GOMS更新）'!A:N,12,FALSE)</f>
        <v>756</v>
      </c>
      <c r="L5293" s="27" t="str">
        <f>VLOOKUP(B5293,'大货清单（不定期按GOMS更新）'!A:M,13,FALSE)</f>
        <v>154</v>
      </c>
      <c r="M5293" s="27" t="str">
        <f>VLOOKUP(B5293,'大货清单（不定期按GOMS更新）'!A:N,14,FALSE)</f>
        <v>279</v>
      </c>
      <c r="N5293" s="53" t="s">
        <v>404</v>
      </c>
      <c r="O5293" s="27">
        <f>IFERROR(VLOOKUP(N5293,'散件迭代（不定期更新）'!C:J,8,FALSE),0)</f>
        <v>0</v>
      </c>
      <c r="P5293" s="27" t="str">
        <f>IFERROR(VLOOKUP(N5293,'散件（更新）'!B:H,3,FALSE),0)</f>
        <v>206-1873-0220</v>
      </c>
      <c r="Q5293" s="27" t="str">
        <f>VLOOKUP(N5293,'散件（更新）'!B:H,2,FALSE)</f>
        <v>114-18730220</v>
      </c>
      <c r="R5293" s="27" t="str">
        <f>VLOOKUP(N5293,'散件（更新）'!B:H,7,FALSE)</f>
        <v>Screw assembly for wall-mounted dock</v>
      </c>
      <c r="S5293" s="27" t="str">
        <f>VLOOKUP(N5293,'散件（更新）'!B:E,4,FALSE)</f>
        <v>https://tineco-yxzt.oss-accelerate.aliyuncs.com/20231219/9VSSA121100_1702948075509.png</v>
      </c>
      <c r="T5293" s="27" t="s">
        <v>8759</v>
      </c>
      <c r="U5293" s="28" t="str">
        <f>VLOOKUP(N5293,'散件（更新）'!B:G,6,FALSE)</f>
        <v>壁钉组件</v>
      </c>
      <c r="V5293" s="28" t="str">
        <f>VLOOKUP(N5293,'散件（更新）'!B:I,8,FALSE)</f>
        <v>6972200191373</v>
      </c>
    </row>
    <row r="5294" spans="1:22">
      <c r="A5294" s="57">
        <v>46169</v>
      </c>
      <c r="B5294" s="53" t="s">
        <v>153</v>
      </c>
      <c r="C5294" s="27" t="str">
        <f>VLOOKUP(B5294,'大货清单（不定期按GOMS更新）'!A:H,8,0)</f>
        <v>107-17690601</v>
      </c>
      <c r="D5294" s="27" t="str">
        <f>VLOOKUP(B5294,'大货清单（不定期按GOMS更新）'!A:C,3,0)</f>
        <v>ZB1769F-01</v>
      </c>
      <c r="E5294" s="27" t="str">
        <f>VLOOKUP(B5294,'大货清单（不定期按GOMS更新）'!A:H,4,0)</f>
        <v>DE,FR,IT,ES,NL,PL,SE,BE</v>
      </c>
      <c r="F5294" s="27" t="str">
        <f>VLOOKUP(B5294,'大货清单（不定期按GOMS更新）'!A:H,2,0)</f>
        <v>A11 Master</v>
      </c>
      <c r="G5294" s="28">
        <f>VLOOKUP(B5294,'大货清单（不定期按GOMS更新）'!A:I,9,FALSE)</f>
        <v>6972200192349</v>
      </c>
      <c r="H5294" s="27" t="str">
        <f>VLOOKUP(B5294,'大货清单（不定期按GOMS更新）'!A:H,7,0)</f>
        <v>Emerald</v>
      </c>
      <c r="I5294" s="27" t="str">
        <f>VLOOKUP(B5294,'大货清单（不定期按GOMS更新）'!A:F,6,FALSE)</f>
        <v>PHASEOUT</v>
      </c>
      <c r="J5294" s="27" t="str">
        <f>VLOOKUP(B5294,'大货清单（不定期按GOMS更新）'!A:K,11,FALSE)</f>
        <v>7.1</v>
      </c>
      <c r="K5294" s="27" t="str">
        <f>VLOOKUP(B5294,'大货清单（不定期按GOMS更新）'!A:N,12,FALSE)</f>
        <v>784</v>
      </c>
      <c r="L5294" s="27" t="str">
        <f>VLOOKUP(B5294,'大货清单（不定期按GOMS更新）'!A:M,13,FALSE)</f>
        <v>180</v>
      </c>
      <c r="M5294" s="27" t="str">
        <f>VLOOKUP(B5294,'大货清单（不定期按GOMS更新）'!A:N,14,FALSE)</f>
        <v>326</v>
      </c>
      <c r="N5294" s="53" t="s">
        <v>1227</v>
      </c>
      <c r="O5294" s="27" t="str">
        <f>IFERROR(VLOOKUP(N5294,'散件迭代（不定期更新）'!C:J,8,FALSE),0)</f>
        <v>A38</v>
      </c>
      <c r="P5294" s="27" t="str">
        <f>IFERROR(VLOOKUP(N5294,'散件（更新）'!B:H,3,FALSE),0)</f>
        <v>206-1756-0235</v>
      </c>
      <c r="Q5294" s="27" t="str">
        <f>VLOOKUP(N5294,'散件（更新）'!B:H,2,FALSE)</f>
        <v>114-17560235</v>
      </c>
      <c r="R5294" s="27" t="str">
        <f>VLOOKUP(N5294,'散件（更新）'!B:H,7,FALSE)</f>
        <v>1*Pre-filter cleaning tool &amp; 2* filters</v>
      </c>
      <c r="S5294" s="27" t="str">
        <f>VLOOKUP(N5294,'散件（更新）'!B:E,4,FALSE)</f>
        <v>https://tineco-yxzt.oss-accelerate.aliyuncs.com/product/114-17560235.jpg</v>
      </c>
      <c r="T5294" s="27" t="s">
        <v>8759</v>
      </c>
      <c r="U5294" s="28" t="str">
        <f>VLOOKUP(N5294,'散件（更新）'!B:G,6,FALSE)</f>
        <v>ZB1769B 滤芯清洁刷+进风过滤棉组件*2</v>
      </c>
      <c r="V5294" s="28" t="str">
        <f>VLOOKUP(N5294,'散件（更新）'!B:I,8,FALSE)</f>
        <v>6972200191601</v>
      </c>
    </row>
    <row r="5295" spans="1:22">
      <c r="A5295" s="57">
        <v>46169</v>
      </c>
      <c r="B5295" s="53" t="s">
        <v>153</v>
      </c>
      <c r="C5295" s="27" t="str">
        <f>VLOOKUP(B5295,'大货清单（不定期按GOMS更新）'!A:H,8,0)</f>
        <v>107-17690601</v>
      </c>
      <c r="D5295" s="27" t="str">
        <f>VLOOKUP(B5295,'大货清单（不定期按GOMS更新）'!A:C,3,0)</f>
        <v>ZB1769F-01</v>
      </c>
      <c r="E5295" s="27" t="str">
        <f>VLOOKUP(B5295,'大货清单（不定期按GOMS更新）'!A:H,4,0)</f>
        <v>DE,FR,IT,ES,NL,PL,SE,BE</v>
      </c>
      <c r="F5295" s="27" t="str">
        <f>VLOOKUP(B5295,'大货清单（不定期按GOMS更新）'!A:H,2,0)</f>
        <v>A11 Master</v>
      </c>
      <c r="G5295" s="28">
        <f>VLOOKUP(B5295,'大货清单（不定期按GOMS更新）'!A:I,9,FALSE)</f>
        <v>6972200192349</v>
      </c>
      <c r="H5295" s="27" t="str">
        <f>VLOOKUP(B5295,'大货清单（不定期按GOMS更新）'!A:H,7,0)</f>
        <v>Emerald</v>
      </c>
      <c r="I5295" s="27" t="str">
        <f>VLOOKUP(B5295,'大货清单（不定期按GOMS更新）'!A:F,6,FALSE)</f>
        <v>PHASEOUT</v>
      </c>
      <c r="J5295" s="27" t="str">
        <f>VLOOKUP(B5295,'大货清单（不定期按GOMS更新）'!A:K,11,FALSE)</f>
        <v>7.1</v>
      </c>
      <c r="K5295" s="27" t="str">
        <f>VLOOKUP(B5295,'大货清单（不定期按GOMS更新）'!A:N,12,FALSE)</f>
        <v>784</v>
      </c>
      <c r="L5295" s="27" t="str">
        <f>VLOOKUP(B5295,'大货清单（不定期按GOMS更新）'!A:M,13,FALSE)</f>
        <v>180</v>
      </c>
      <c r="M5295" s="27" t="str">
        <f>VLOOKUP(B5295,'大货清单（不定期按GOMS更新）'!A:N,14,FALSE)</f>
        <v>326</v>
      </c>
      <c r="N5295" s="53" t="s">
        <v>1229</v>
      </c>
      <c r="O5295" s="27">
        <f>IFERROR(VLOOKUP(N5295,'散件迭代（不定期更新）'!C:J,8,FALSE),0)</f>
        <v>0</v>
      </c>
      <c r="P5295" s="27" t="str">
        <f>IFERROR(VLOOKUP(N5295,'散件（更新）'!B:H,3,FALSE),0)</f>
        <v>206-1756-0218</v>
      </c>
      <c r="Q5295" s="27" t="str">
        <f>VLOOKUP(N5295,'散件（更新）'!B:H,2,FALSE)</f>
        <v>114-17560218</v>
      </c>
      <c r="R5295" s="27" t="str">
        <f>VLOOKUP(N5295,'散件（更新）'!B:H,7,FALSE)</f>
        <v>2*Filter&amp;1*HEPA</v>
      </c>
      <c r="S5295" s="27" t="str">
        <f>VLOOKUP(N5295,'散件（更新）'!B:E,4,FALSE)</f>
        <v>https://tineco-yxzt.oss-accelerate.aliyuncs.com/product/114-17560218.jpg</v>
      </c>
      <c r="T5295" s="27" t="s">
        <v>8759</v>
      </c>
      <c r="U5295" s="28" t="str">
        <f>VLOOKUP(N5295,'散件（更新）'!B:G,6,FALSE)</f>
        <v>364-1756-0401【ZB1756 进风过滤棉包胶组件 环保3类 】*2
364-1756-1301【ZB1756 出风HEPA组件 环保3类】*1不带金属滤网</v>
      </c>
      <c r="V5295" s="28" t="str">
        <f>VLOOKUP(N5295,'散件（更新）'!B:I,8,FALSE)</f>
        <v>6972200191120</v>
      </c>
    </row>
    <row r="5296" spans="1:22">
      <c r="A5296" s="57">
        <v>46169</v>
      </c>
      <c r="B5296" s="53" t="s">
        <v>153</v>
      </c>
      <c r="C5296" s="27" t="str">
        <f>VLOOKUP(B5296,'大货清单（不定期按GOMS更新）'!A:H,8,0)</f>
        <v>107-17690601</v>
      </c>
      <c r="D5296" s="27" t="str">
        <f>VLOOKUP(B5296,'大货清单（不定期按GOMS更新）'!A:C,3,0)</f>
        <v>ZB1769F-01</v>
      </c>
      <c r="E5296" s="27" t="str">
        <f>VLOOKUP(B5296,'大货清单（不定期按GOMS更新）'!A:H,4,0)</f>
        <v>DE,FR,IT,ES,NL,PL,SE,BE</v>
      </c>
      <c r="F5296" s="27" t="str">
        <f>VLOOKUP(B5296,'大货清单（不定期按GOMS更新）'!A:H,2,0)</f>
        <v>A11 Master</v>
      </c>
      <c r="G5296" s="28">
        <f>VLOOKUP(B5296,'大货清单（不定期按GOMS更新）'!A:I,9,FALSE)</f>
        <v>6972200192349</v>
      </c>
      <c r="H5296" s="27" t="str">
        <f>VLOOKUP(B5296,'大货清单（不定期按GOMS更新）'!A:H,7,0)</f>
        <v>Emerald</v>
      </c>
      <c r="I5296" s="27" t="str">
        <f>VLOOKUP(B5296,'大货清单（不定期按GOMS更新）'!A:F,6,FALSE)</f>
        <v>PHASEOUT</v>
      </c>
      <c r="J5296" s="27" t="str">
        <f>VLOOKUP(B5296,'大货清单（不定期按GOMS更新）'!A:K,11,FALSE)</f>
        <v>7.1</v>
      </c>
      <c r="K5296" s="27" t="str">
        <f>VLOOKUP(B5296,'大货清单（不定期按GOMS更新）'!A:N,12,FALSE)</f>
        <v>784</v>
      </c>
      <c r="L5296" s="27" t="str">
        <f>VLOOKUP(B5296,'大货清单（不定期按GOMS更新）'!A:M,13,FALSE)</f>
        <v>180</v>
      </c>
      <c r="M5296" s="27" t="str">
        <f>VLOOKUP(B5296,'大货清单（不定期按GOMS更新）'!A:N,14,FALSE)</f>
        <v>326</v>
      </c>
      <c r="N5296" s="53" t="s">
        <v>1239</v>
      </c>
      <c r="O5296" s="27">
        <f>IFERROR(VLOOKUP(N5296,'散件迭代（不定期更新）'!C:J,8,FALSE),0)</f>
        <v>0</v>
      </c>
      <c r="P5296" s="27" t="str">
        <f>IFERROR(VLOOKUP(N5296,'散件（更新）'!B:H,3,FALSE),0)</f>
        <v>206-1756-0243</v>
      </c>
      <c r="Q5296" s="27" t="str">
        <f>VLOOKUP(N5296,'散件（更新）'!B:H,2,FALSE)</f>
        <v>114-17560243</v>
      </c>
      <c r="R5296" s="27" t="str">
        <f>VLOOKUP(N5296,'散件（更新）'!B:H,7,FALSE)</f>
        <v>Hard floor brush</v>
      </c>
      <c r="S5296" s="27" t="str">
        <f>VLOOKUP(N5296,'散件（更新）'!B:E,4,FALSE)</f>
        <v>https://tineco-yxzt.oss-accelerate.aliyuncs.com/product/114-17560243.jpg</v>
      </c>
      <c r="T5296" s="27" t="s">
        <v>8759</v>
      </c>
      <c r="U5296" s="28" t="str">
        <f>VLOOKUP(N5296,'散件（更新）'!B:G,6,FALSE)</f>
        <v>FB1753F地刷组件</v>
      </c>
      <c r="V5296" s="28" t="str">
        <f>VLOOKUP(N5296,'散件（更新）'!B:I,8,FALSE)</f>
        <v>6972200191083</v>
      </c>
    </row>
    <row r="5297" spans="1:22">
      <c r="A5297" s="57">
        <v>46169</v>
      </c>
      <c r="B5297" s="53" t="s">
        <v>153</v>
      </c>
      <c r="C5297" s="27" t="str">
        <f>VLOOKUP(B5297,'大货清单（不定期按GOMS更新）'!A:H,8,0)</f>
        <v>107-17690601</v>
      </c>
      <c r="D5297" s="27" t="str">
        <f>VLOOKUP(B5297,'大货清单（不定期按GOMS更新）'!A:C,3,0)</f>
        <v>ZB1769F-01</v>
      </c>
      <c r="E5297" s="27" t="str">
        <f>VLOOKUP(B5297,'大货清单（不定期按GOMS更新）'!A:H,4,0)</f>
        <v>DE,FR,IT,ES,NL,PL,SE,BE</v>
      </c>
      <c r="F5297" s="27" t="str">
        <f>VLOOKUP(B5297,'大货清单（不定期按GOMS更新）'!A:H,2,0)</f>
        <v>A11 Master</v>
      </c>
      <c r="G5297" s="28">
        <f>VLOOKUP(B5297,'大货清单（不定期按GOMS更新）'!A:I,9,FALSE)</f>
        <v>6972200192349</v>
      </c>
      <c r="H5297" s="27" t="str">
        <f>VLOOKUP(B5297,'大货清单（不定期按GOMS更新）'!A:H,7,0)</f>
        <v>Emerald</v>
      </c>
      <c r="I5297" s="27" t="str">
        <f>VLOOKUP(B5297,'大货清单（不定期按GOMS更新）'!A:F,6,FALSE)</f>
        <v>PHASEOUT</v>
      </c>
      <c r="J5297" s="27" t="str">
        <f>VLOOKUP(B5297,'大货清单（不定期按GOMS更新）'!A:K,11,FALSE)</f>
        <v>7.1</v>
      </c>
      <c r="K5297" s="27" t="str">
        <f>VLOOKUP(B5297,'大货清单（不定期按GOMS更新）'!A:N,12,FALSE)</f>
        <v>784</v>
      </c>
      <c r="L5297" s="27" t="str">
        <f>VLOOKUP(B5297,'大货清单（不定期按GOMS更新）'!A:M,13,FALSE)</f>
        <v>180</v>
      </c>
      <c r="M5297" s="27" t="str">
        <f>VLOOKUP(B5297,'大货清单（不定期按GOMS更新）'!A:N,14,FALSE)</f>
        <v>326</v>
      </c>
      <c r="N5297" s="53" t="s">
        <v>1244</v>
      </c>
      <c r="O5297" s="27" t="str">
        <f>IFERROR(VLOOKUP(N5297,'散件迭代（不定期更新）'!C:J,8,FALSE),0)</f>
        <v>A03</v>
      </c>
      <c r="P5297" s="27" t="str">
        <f>IFERROR(VLOOKUP(N5297,'散件（更新）'!B:H,3,FALSE),0)</f>
        <v>206-1756-0242</v>
      </c>
      <c r="Q5297" s="27" t="str">
        <f>VLOOKUP(N5297,'散件（更新）'!B:H,2,FALSE)</f>
        <v>114-17560242</v>
      </c>
      <c r="R5297" s="27" t="str">
        <f>VLOOKUP(N5297,'散件（更新）'!B:H,7,FALSE)</f>
        <v>Carpet brush</v>
      </c>
      <c r="S5297" s="27" t="str">
        <f>VLOOKUP(N5297,'散件（更新）'!B:E,4,FALSE)</f>
        <v>https://tineco-yxzt.oss-accelerate.aliyuncs.com/product/114-17560242.jpg</v>
      </c>
      <c r="T5297" s="27" t="s">
        <v>8759</v>
      </c>
      <c r="U5297" s="28" t="str">
        <f>VLOOKUP(N5297,'散件（更新）'!B:G,6,FALSE)</f>
        <v>FB1676地刷组件</v>
      </c>
      <c r="V5297" s="28">
        <f>VLOOKUP(N5297,'散件（更新）'!B:I,8,FALSE)</f>
        <v>6972200195159</v>
      </c>
    </row>
    <row r="5298" spans="1:22">
      <c r="A5298" s="57">
        <v>46169</v>
      </c>
      <c r="B5298" s="53" t="s">
        <v>153</v>
      </c>
      <c r="C5298" s="27" t="str">
        <f>VLOOKUP(B5298,'大货清单（不定期按GOMS更新）'!A:H,8,0)</f>
        <v>107-17690601</v>
      </c>
      <c r="D5298" s="27" t="str">
        <f>VLOOKUP(B5298,'大货清单（不定期按GOMS更新）'!A:C,3,0)</f>
        <v>ZB1769F-01</v>
      </c>
      <c r="E5298" s="27" t="str">
        <f>VLOOKUP(B5298,'大货清单（不定期按GOMS更新）'!A:H,4,0)</f>
        <v>DE,FR,IT,ES,NL,PL,SE,BE</v>
      </c>
      <c r="F5298" s="27" t="str">
        <f>VLOOKUP(B5298,'大货清单（不定期按GOMS更新）'!A:H,2,0)</f>
        <v>A11 Master</v>
      </c>
      <c r="G5298" s="28">
        <f>VLOOKUP(B5298,'大货清单（不定期按GOMS更新）'!A:I,9,FALSE)</f>
        <v>6972200192349</v>
      </c>
      <c r="H5298" s="27" t="str">
        <f>VLOOKUP(B5298,'大货清单（不定期按GOMS更新）'!A:H,7,0)</f>
        <v>Emerald</v>
      </c>
      <c r="I5298" s="27" t="str">
        <f>VLOOKUP(B5298,'大货清单（不定期按GOMS更新）'!A:F,6,FALSE)</f>
        <v>PHASEOUT</v>
      </c>
      <c r="J5298" s="27" t="str">
        <f>VLOOKUP(B5298,'大货清单（不定期按GOMS更新）'!A:K,11,FALSE)</f>
        <v>7.1</v>
      </c>
      <c r="K5298" s="27" t="str">
        <f>VLOOKUP(B5298,'大货清单（不定期按GOMS更新）'!A:N,12,FALSE)</f>
        <v>784</v>
      </c>
      <c r="L5298" s="27" t="str">
        <f>VLOOKUP(B5298,'大货清单（不定期按GOMS更新）'!A:M,13,FALSE)</f>
        <v>180</v>
      </c>
      <c r="M5298" s="27" t="str">
        <f>VLOOKUP(B5298,'大货清单（不定期按GOMS更新）'!A:N,14,FALSE)</f>
        <v>326</v>
      </c>
      <c r="N5298" s="53" t="s">
        <v>1293</v>
      </c>
      <c r="O5298" s="27">
        <f>IFERROR(VLOOKUP(N5298,'散件迭代（不定期更新）'!C:J,8,FALSE),0)</f>
        <v>0</v>
      </c>
      <c r="P5298" s="27" t="str">
        <f>IFERROR(VLOOKUP(N5298,'散件（更新）'!B:H,3,FALSE),0)</f>
        <v>206-1769-0401</v>
      </c>
      <c r="Q5298" s="27" t="str">
        <f>VLOOKUP(N5298,'散件（更新）'!B:H,2,FALSE)</f>
        <v>114-17690401</v>
      </c>
      <c r="R5298" s="27" t="str">
        <f>VLOOKUP(N5298,'散件（更新）'!B:H,7,FALSE)</f>
        <v>Dustbin</v>
      </c>
      <c r="S5298" s="27" t="str">
        <f>VLOOKUP(N5298,'散件（更新）'!B:E,4,FALSE)</f>
        <v>https://tineco-yxzt.oss-accelerate.aliyuncs.com/product/114-17690401.jpg</v>
      </c>
      <c r="T5298" s="27" t="s">
        <v>8759</v>
      </c>
      <c r="U5298" s="28" t="str">
        <f>VLOOKUP(N5298,'散件（更新）'!B:G,6,FALSE)</f>
        <v>尘桶组件（售后部件统一颜色透明色）</v>
      </c>
      <c r="V5298" s="28" t="str">
        <f>VLOOKUP(N5298,'散件（更新）'!B:I,8,FALSE)</f>
        <v>6972200191298</v>
      </c>
    </row>
    <row r="5299" spans="1:22">
      <c r="A5299" s="57">
        <v>46169</v>
      </c>
      <c r="B5299" s="53" t="s">
        <v>153</v>
      </c>
      <c r="C5299" s="27" t="str">
        <f>VLOOKUP(B5299,'大货清单（不定期按GOMS更新）'!A:H,8,0)</f>
        <v>107-17690601</v>
      </c>
      <c r="D5299" s="27" t="str">
        <f>VLOOKUP(B5299,'大货清单（不定期按GOMS更新）'!A:C,3,0)</f>
        <v>ZB1769F-01</v>
      </c>
      <c r="E5299" s="27" t="str">
        <f>VLOOKUP(B5299,'大货清单（不定期按GOMS更新）'!A:H,4,0)</f>
        <v>DE,FR,IT,ES,NL,PL,SE,BE</v>
      </c>
      <c r="F5299" s="27" t="str">
        <f>VLOOKUP(B5299,'大货清单（不定期按GOMS更新）'!A:H,2,0)</f>
        <v>A11 Master</v>
      </c>
      <c r="G5299" s="28">
        <f>VLOOKUP(B5299,'大货清单（不定期按GOMS更新）'!A:I,9,FALSE)</f>
        <v>6972200192349</v>
      </c>
      <c r="H5299" s="27" t="str">
        <f>VLOOKUP(B5299,'大货清单（不定期按GOMS更新）'!A:H,7,0)</f>
        <v>Emerald</v>
      </c>
      <c r="I5299" s="27" t="str">
        <f>VLOOKUP(B5299,'大货清单（不定期按GOMS更新）'!A:F,6,FALSE)</f>
        <v>PHASEOUT</v>
      </c>
      <c r="J5299" s="27" t="str">
        <f>VLOOKUP(B5299,'大货清单（不定期按GOMS更新）'!A:K,11,FALSE)</f>
        <v>7.1</v>
      </c>
      <c r="K5299" s="27" t="str">
        <f>VLOOKUP(B5299,'大货清单（不定期按GOMS更新）'!A:N,12,FALSE)</f>
        <v>784</v>
      </c>
      <c r="L5299" s="27" t="str">
        <f>VLOOKUP(B5299,'大货清单（不定期按GOMS更新）'!A:M,13,FALSE)</f>
        <v>180</v>
      </c>
      <c r="M5299" s="27" t="str">
        <f>VLOOKUP(B5299,'大货清单（不定期按GOMS更新）'!A:N,14,FALSE)</f>
        <v>326</v>
      </c>
      <c r="N5299" s="53" t="s">
        <v>1305</v>
      </c>
      <c r="O5299" s="27" t="str">
        <f>IFERROR(VLOOKUP(N5299,'散件迭代（不定期更新）'!C:J,8,FALSE),0)</f>
        <v>A30</v>
      </c>
      <c r="P5299" s="27" t="str">
        <f>IFERROR(VLOOKUP(N5299,'散件（更新）'!B:H,3,FALSE),0)</f>
        <v>206-1769-0009</v>
      </c>
      <c r="Q5299" s="27" t="str">
        <f>VLOOKUP(N5299,'散件（更新）'!B:H,2,FALSE)</f>
        <v>114-17690009</v>
      </c>
      <c r="R5299" s="27" t="str">
        <f>VLOOKUP(N5299,'散件（更新）'!B:H,7,FALSE)</f>
        <v>Filter holder</v>
      </c>
      <c r="S5299" s="27" t="str">
        <f>VLOOKUP(N5299,'散件（更新）'!B:E,4,FALSE)</f>
        <v>https://tineco-yxzt.oss-accelerate.aliyuncs.com/product/114-17690009.jpg</v>
      </c>
      <c r="T5299" s="27" t="s">
        <v>8759</v>
      </c>
      <c r="U5299" s="28" t="str">
        <f>VLOOKUP(N5299,'散件（更新）'!B:G,6,FALSE)</f>
        <v>网孔过滤器包胶组件，用206-1965-0112代替</v>
      </c>
      <c r="V5299" s="28" t="str">
        <f>VLOOKUP(N5299,'散件（更新）'!B:I,8,FALSE)</f>
        <v>6972200191656</v>
      </c>
    </row>
    <row r="5300" spans="1:22">
      <c r="A5300" s="57">
        <v>46169</v>
      </c>
      <c r="B5300" s="53" t="s">
        <v>153</v>
      </c>
      <c r="C5300" s="27" t="str">
        <f>VLOOKUP(B5300,'大货清单（不定期按GOMS更新）'!A:H,8,0)</f>
        <v>107-17690601</v>
      </c>
      <c r="D5300" s="27" t="str">
        <f>VLOOKUP(B5300,'大货清单（不定期按GOMS更新）'!A:C,3,0)</f>
        <v>ZB1769F-01</v>
      </c>
      <c r="E5300" s="27" t="str">
        <f>VLOOKUP(B5300,'大货清单（不定期按GOMS更新）'!A:H,4,0)</f>
        <v>DE,FR,IT,ES,NL,PL,SE,BE</v>
      </c>
      <c r="F5300" s="27" t="str">
        <f>VLOOKUP(B5300,'大货清单（不定期按GOMS更新）'!A:H,2,0)</f>
        <v>A11 Master</v>
      </c>
      <c r="G5300" s="28">
        <f>VLOOKUP(B5300,'大货清单（不定期按GOMS更新）'!A:I,9,FALSE)</f>
        <v>6972200192349</v>
      </c>
      <c r="H5300" s="27" t="str">
        <f>VLOOKUP(B5300,'大货清单（不定期按GOMS更新）'!A:H,7,0)</f>
        <v>Emerald</v>
      </c>
      <c r="I5300" s="27" t="str">
        <f>VLOOKUP(B5300,'大货清单（不定期按GOMS更新）'!A:F,6,FALSE)</f>
        <v>PHASEOUT</v>
      </c>
      <c r="J5300" s="27" t="str">
        <f>VLOOKUP(B5300,'大货清单（不定期按GOMS更新）'!A:K,11,FALSE)</f>
        <v>7.1</v>
      </c>
      <c r="K5300" s="27" t="str">
        <f>VLOOKUP(B5300,'大货清单（不定期按GOMS更新）'!A:N,12,FALSE)</f>
        <v>784</v>
      </c>
      <c r="L5300" s="27" t="str">
        <f>VLOOKUP(B5300,'大货清单（不定期按GOMS更新）'!A:M,13,FALSE)</f>
        <v>180</v>
      </c>
      <c r="M5300" s="27" t="str">
        <f>VLOOKUP(B5300,'大货清单（不定期按GOMS更新）'!A:N,14,FALSE)</f>
        <v>326</v>
      </c>
      <c r="N5300" s="53" t="s">
        <v>1228</v>
      </c>
      <c r="O5300" s="27">
        <f>IFERROR(VLOOKUP(N5300,'散件迭代（不定期更新）'!C:J,8,FALSE),0)</f>
        <v>0</v>
      </c>
      <c r="P5300" s="27" t="str">
        <f>IFERROR(VLOOKUP(N5300,'散件（更新）'!B:H,3,FALSE),0)</f>
        <v>206-1756-0204</v>
      </c>
      <c r="Q5300" s="27" t="str">
        <f>VLOOKUP(N5300,'散件（更新）'!B:H,2,FALSE)</f>
        <v>114-17560204</v>
      </c>
      <c r="R5300" s="27" t="str">
        <f>VLOOKUP(N5300,'散件（更新）'!B:H,7,FALSE)</f>
        <v>FILTER</v>
      </c>
      <c r="S5300" s="27" t="str">
        <f>VLOOKUP(N5300,'散件（更新）'!B:E,4,FALSE)</f>
        <v>https://tineco-yxzt.oss-accelerate.aliyuncs.com/product/114-17560204.jpg</v>
      </c>
      <c r="T5300" s="27" t="s">
        <v>8759</v>
      </c>
      <c r="U5300" s="28" t="str">
        <f>VLOOKUP(N5300,'散件（更新）'!B:G,6,FALSE)</f>
        <v>ZB1756 进风滤棉组件</v>
      </c>
      <c r="V5300" s="28" t="str">
        <f>VLOOKUP(N5300,'散件（更新）'!B:I,8,FALSE)</f>
        <v>6972200191182</v>
      </c>
    </row>
    <row r="5301" spans="1:22">
      <c r="A5301" s="57">
        <v>46169</v>
      </c>
      <c r="B5301" s="53" t="s">
        <v>153</v>
      </c>
      <c r="C5301" s="27" t="str">
        <f>VLOOKUP(B5301,'大货清单（不定期按GOMS更新）'!A:H,8,0)</f>
        <v>107-17690601</v>
      </c>
      <c r="D5301" s="27" t="str">
        <f>VLOOKUP(B5301,'大货清单（不定期按GOMS更新）'!A:C,3,0)</f>
        <v>ZB1769F-01</v>
      </c>
      <c r="E5301" s="27" t="str">
        <f>VLOOKUP(B5301,'大货清单（不定期按GOMS更新）'!A:H,4,0)</f>
        <v>DE,FR,IT,ES,NL,PL,SE,BE</v>
      </c>
      <c r="F5301" s="27" t="str">
        <f>VLOOKUP(B5301,'大货清单（不定期按GOMS更新）'!A:H,2,0)</f>
        <v>A11 Master</v>
      </c>
      <c r="G5301" s="28">
        <f>VLOOKUP(B5301,'大货清单（不定期按GOMS更新）'!A:I,9,FALSE)</f>
        <v>6972200192349</v>
      </c>
      <c r="H5301" s="27" t="str">
        <f>VLOOKUP(B5301,'大货清单（不定期按GOMS更新）'!A:H,7,0)</f>
        <v>Emerald</v>
      </c>
      <c r="I5301" s="27" t="str">
        <f>VLOOKUP(B5301,'大货清单（不定期按GOMS更新）'!A:F,6,FALSE)</f>
        <v>PHASEOUT</v>
      </c>
      <c r="J5301" s="27" t="str">
        <f>VLOOKUP(B5301,'大货清单（不定期按GOMS更新）'!A:K,11,FALSE)</f>
        <v>7.1</v>
      </c>
      <c r="K5301" s="27" t="str">
        <f>VLOOKUP(B5301,'大货清单（不定期按GOMS更新）'!A:N,12,FALSE)</f>
        <v>784</v>
      </c>
      <c r="L5301" s="27" t="str">
        <f>VLOOKUP(B5301,'大货清单（不定期按GOMS更新）'!A:M,13,FALSE)</f>
        <v>180</v>
      </c>
      <c r="M5301" s="27" t="str">
        <f>VLOOKUP(B5301,'大货清单（不定期按GOMS更新）'!A:N,14,FALSE)</f>
        <v>326</v>
      </c>
      <c r="N5301" s="53" t="s">
        <v>1281</v>
      </c>
      <c r="O5301" s="27">
        <f>IFERROR(VLOOKUP(N5301,'散件迭代（不定期更新）'!C:J,8,FALSE),0)</f>
        <v>0</v>
      </c>
      <c r="P5301" s="27" t="str">
        <f>IFERROR(VLOOKUP(N5301,'散件（更新）'!B:H,3,FALSE),0)</f>
        <v>206-1769-0014</v>
      </c>
      <c r="Q5301" s="27" t="str">
        <f>VLOOKUP(N5301,'散件（更新）'!B:H,2,FALSE)</f>
        <v>114-17690014</v>
      </c>
      <c r="R5301" s="27" t="str">
        <f>VLOOKUP(N5301,'散件（更新）'!B:H,7,FALSE)</f>
        <v>wall accessory holder</v>
      </c>
      <c r="S5301" s="27" t="str">
        <f>VLOOKUP(N5301,'散件（更新）'!B:E,4,FALSE)</f>
        <v>https://tineco-yxzt.oss-accelerate.aliyuncs.com/product/114-17690014.jpg</v>
      </c>
      <c r="T5301" s="27" t="s">
        <v>8759</v>
      </c>
      <c r="U5301" s="28" t="str">
        <f>VLOOKUP(N5301,'散件（更新）'!B:G,6,FALSE)</f>
        <v>附件延展架 墙挂版</v>
      </c>
      <c r="V5301" s="28" t="str">
        <f>VLOOKUP(N5301,'散件（更新）'!B:I,8,FALSE)</f>
        <v>6972200191199</v>
      </c>
    </row>
    <row r="5302" spans="1:22">
      <c r="A5302" s="57">
        <v>46169</v>
      </c>
      <c r="B5302" s="53" t="s">
        <v>153</v>
      </c>
      <c r="C5302" s="27" t="str">
        <f>VLOOKUP(B5302,'大货清单（不定期按GOMS更新）'!A:H,8,0)</f>
        <v>107-17690601</v>
      </c>
      <c r="D5302" s="27" t="str">
        <f>VLOOKUP(B5302,'大货清单（不定期按GOMS更新）'!A:C,3,0)</f>
        <v>ZB1769F-01</v>
      </c>
      <c r="E5302" s="27" t="str">
        <f>VLOOKUP(B5302,'大货清单（不定期按GOMS更新）'!A:H,4,0)</f>
        <v>DE,FR,IT,ES,NL,PL,SE,BE</v>
      </c>
      <c r="F5302" s="27" t="str">
        <f>VLOOKUP(B5302,'大货清单（不定期按GOMS更新）'!A:H,2,0)</f>
        <v>A11 Master</v>
      </c>
      <c r="G5302" s="28">
        <f>VLOOKUP(B5302,'大货清单（不定期按GOMS更新）'!A:I,9,FALSE)</f>
        <v>6972200192349</v>
      </c>
      <c r="H5302" s="27" t="str">
        <f>VLOOKUP(B5302,'大货清单（不定期按GOMS更新）'!A:H,7,0)</f>
        <v>Emerald</v>
      </c>
      <c r="I5302" s="27" t="str">
        <f>VLOOKUP(B5302,'大货清单（不定期按GOMS更新）'!A:F,6,FALSE)</f>
        <v>PHASEOUT</v>
      </c>
      <c r="J5302" s="27" t="str">
        <f>VLOOKUP(B5302,'大货清单（不定期按GOMS更新）'!A:K,11,FALSE)</f>
        <v>7.1</v>
      </c>
      <c r="K5302" s="27" t="str">
        <f>VLOOKUP(B5302,'大货清单（不定期按GOMS更新）'!A:N,12,FALSE)</f>
        <v>784</v>
      </c>
      <c r="L5302" s="27" t="str">
        <f>VLOOKUP(B5302,'大货清单（不定期按GOMS更新）'!A:M,13,FALSE)</f>
        <v>180</v>
      </c>
      <c r="M5302" s="27" t="str">
        <f>VLOOKUP(B5302,'大货清单（不定期按GOMS更新）'!A:N,14,FALSE)</f>
        <v>326</v>
      </c>
      <c r="N5302" s="53" t="s">
        <v>1314</v>
      </c>
      <c r="O5302" s="27">
        <f>IFERROR(VLOOKUP(N5302,'散件迭代（不定期更新）'!C:J,8,FALSE),0)</f>
        <v>0</v>
      </c>
      <c r="P5302" s="27" t="str">
        <f>IFERROR(VLOOKUP(N5302,'散件（更新）'!B:H,3,FALSE),0)</f>
        <v>206-1769-0017</v>
      </c>
      <c r="Q5302" s="27" t="str">
        <f>VLOOKUP(N5302,'散件（更新）'!B:H,2,FALSE)</f>
        <v>114-17690017</v>
      </c>
      <c r="R5302" s="27" t="str">
        <f>VLOOKUP(N5302,'散件（更新）'!B:H,7,FALSE)</f>
        <v>Main Body</v>
      </c>
      <c r="S5302" s="27" t="str">
        <f>VLOOKUP(N5302,'散件（更新）'!B:E,4,FALSE)</f>
        <v>https://tineco-yxzt.oss-accelerate.aliyuncs.com/product/114-17690017.jpg</v>
      </c>
      <c r="T5302" s="27" t="s">
        <v>8759</v>
      </c>
      <c r="U5302" s="28" t="str">
        <f>VLOOKUP(N5302,'散件（更新）'!B:G,6,FALSE)</f>
        <v>机体组件三档Master</v>
      </c>
      <c r="V5302" s="28" t="str">
        <f>VLOOKUP(N5302,'散件（更新）'!B:I,8,FALSE)</f>
        <v>6972200192882</v>
      </c>
    </row>
    <row r="5303" spans="1:22">
      <c r="A5303" s="57">
        <v>46169</v>
      </c>
      <c r="B5303" s="53" t="s">
        <v>153</v>
      </c>
      <c r="C5303" s="27" t="str">
        <f>VLOOKUP(B5303,'大货清单（不定期按GOMS更新）'!A:H,8,0)</f>
        <v>107-17690601</v>
      </c>
      <c r="D5303" s="27" t="str">
        <f>VLOOKUP(B5303,'大货清单（不定期按GOMS更新）'!A:C,3,0)</f>
        <v>ZB1769F-01</v>
      </c>
      <c r="E5303" s="27" t="str">
        <f>VLOOKUP(B5303,'大货清单（不定期按GOMS更新）'!A:H,4,0)</f>
        <v>DE,FR,IT,ES,NL,PL,SE,BE</v>
      </c>
      <c r="F5303" s="27" t="str">
        <f>VLOOKUP(B5303,'大货清单（不定期按GOMS更新）'!A:H,2,0)</f>
        <v>A11 Master</v>
      </c>
      <c r="G5303" s="28">
        <f>VLOOKUP(B5303,'大货清单（不定期按GOMS更新）'!A:I,9,FALSE)</f>
        <v>6972200192349</v>
      </c>
      <c r="H5303" s="27" t="str">
        <f>VLOOKUP(B5303,'大货清单（不定期按GOMS更新）'!A:H,7,0)</f>
        <v>Emerald</v>
      </c>
      <c r="I5303" s="27" t="str">
        <f>VLOOKUP(B5303,'大货清单（不定期按GOMS更新）'!A:F,6,FALSE)</f>
        <v>PHASEOUT</v>
      </c>
      <c r="J5303" s="27" t="str">
        <f>VLOOKUP(B5303,'大货清单（不定期按GOMS更新）'!A:K,11,FALSE)</f>
        <v>7.1</v>
      </c>
      <c r="K5303" s="27" t="str">
        <f>VLOOKUP(B5303,'大货清单（不定期按GOMS更新）'!A:N,12,FALSE)</f>
        <v>784</v>
      </c>
      <c r="L5303" s="27" t="str">
        <f>VLOOKUP(B5303,'大货清单（不定期按GOMS更新）'!A:M,13,FALSE)</f>
        <v>180</v>
      </c>
      <c r="M5303" s="27" t="str">
        <f>VLOOKUP(B5303,'大货清单（不定期按GOMS更新）'!A:N,14,FALSE)</f>
        <v>326</v>
      </c>
      <c r="N5303" s="53" t="s">
        <v>1312</v>
      </c>
      <c r="O5303" s="27" t="str">
        <f>IFERROR(VLOOKUP(N5303,'散件迭代（不定期更新）'!C:J,8,FALSE),0)</f>
        <v>A07</v>
      </c>
      <c r="P5303" s="27" t="str">
        <f>IFERROR(VLOOKUP(N5303,'散件（更新）'!B:H,3,FALSE),0)</f>
        <v>206-1769-0016</v>
      </c>
      <c r="Q5303" s="27" t="str">
        <f>VLOOKUP(N5303,'散件（更新）'!B:H,2,FALSE)</f>
        <v>114-17690016</v>
      </c>
      <c r="R5303" s="27" t="str">
        <f>VLOOKUP(N5303,'散件（更新）'!B:H,7,FALSE)</f>
        <v>Battery</v>
      </c>
      <c r="S5303" s="27" t="str">
        <f>VLOOKUP(N5303,'散件（更新）'!B:E,4,FALSE)</f>
        <v>https://tineco-yxzt.oss-accelerate.aliyuncs.com/product/114-17690016.jpg</v>
      </c>
      <c r="T5303" s="27" t="s">
        <v>8759</v>
      </c>
      <c r="U5303" s="28" t="str">
        <f>VLOOKUP(N5303,'散件（更新）'!B:G,6,FALSE)</f>
        <v>Master三档电池包2500mAH</v>
      </c>
      <c r="V5303" s="28" t="str">
        <f>VLOOKUP(N5303,'散件（更新）'!B:I,8,FALSE)</f>
        <v>6972200192875</v>
      </c>
    </row>
    <row r="5304" spans="1:22">
      <c r="A5304" s="57">
        <v>46169</v>
      </c>
      <c r="B5304" s="53" t="s">
        <v>153</v>
      </c>
      <c r="C5304" s="27" t="str">
        <f>VLOOKUP(B5304,'大货清单（不定期按GOMS更新）'!A:H,8,0)</f>
        <v>107-17690601</v>
      </c>
      <c r="D5304" s="27" t="str">
        <f>VLOOKUP(B5304,'大货清单（不定期按GOMS更新）'!A:C,3,0)</f>
        <v>ZB1769F-01</v>
      </c>
      <c r="E5304" s="27" t="str">
        <f>VLOOKUP(B5304,'大货清单（不定期按GOMS更新）'!A:H,4,0)</f>
        <v>DE,FR,IT,ES,NL,PL,SE,BE</v>
      </c>
      <c r="F5304" s="27" t="str">
        <f>VLOOKUP(B5304,'大货清单（不定期按GOMS更新）'!A:H,2,0)</f>
        <v>A11 Master</v>
      </c>
      <c r="G5304" s="28">
        <f>VLOOKUP(B5304,'大货清单（不定期按GOMS更新）'!A:I,9,FALSE)</f>
        <v>6972200192349</v>
      </c>
      <c r="H5304" s="27" t="str">
        <f>VLOOKUP(B5304,'大货清单（不定期按GOMS更新）'!A:H,7,0)</f>
        <v>Emerald</v>
      </c>
      <c r="I5304" s="27" t="str">
        <f>VLOOKUP(B5304,'大货清单（不定期按GOMS更新）'!A:F,6,FALSE)</f>
        <v>PHASEOUT</v>
      </c>
      <c r="J5304" s="27" t="str">
        <f>VLOOKUP(B5304,'大货清单（不定期按GOMS更新）'!A:K,11,FALSE)</f>
        <v>7.1</v>
      </c>
      <c r="K5304" s="27" t="str">
        <f>VLOOKUP(B5304,'大货清单（不定期按GOMS更新）'!A:N,12,FALSE)</f>
        <v>784</v>
      </c>
      <c r="L5304" s="27" t="str">
        <f>VLOOKUP(B5304,'大货清单（不定期按GOMS更新）'!A:M,13,FALSE)</f>
        <v>180</v>
      </c>
      <c r="M5304" s="27" t="str">
        <f>VLOOKUP(B5304,'大货清单（不定期按GOMS更新）'!A:N,14,FALSE)</f>
        <v>326</v>
      </c>
      <c r="N5304" s="53" t="s">
        <v>1280</v>
      </c>
      <c r="O5304" s="27">
        <f>IFERROR(VLOOKUP(N5304,'散件迭代（不定期更新）'!C:J,8,FALSE),0)</f>
        <v>0</v>
      </c>
      <c r="P5304" s="27" t="str">
        <f>IFERROR(VLOOKUP(N5304,'散件（更新）'!B:H,3,FALSE),0)</f>
        <v>206-1769-0012</v>
      </c>
      <c r="Q5304" s="27" t="str">
        <f>VLOOKUP(N5304,'散件（更新）'!B:H,2,FALSE)</f>
        <v>114-17690012</v>
      </c>
      <c r="R5304" s="27" t="str">
        <f>VLOOKUP(N5304,'散件（更新）'!B:H,7,FALSE)</f>
        <v>Wall-mounted dock</v>
      </c>
      <c r="S5304" s="27" t="str">
        <f>VLOOKUP(N5304,'散件（更新）'!B:E,4,FALSE)</f>
        <v>https://tineco-yxzt.oss-accelerate.aliyuncs.com/product/114-17690012.jpg</v>
      </c>
      <c r="T5304" s="27" t="s">
        <v>8759</v>
      </c>
      <c r="U5304" s="28" t="str">
        <f>VLOOKUP(N5304,'散件（更新）'!B:G,6,FALSE)</f>
        <v>墙壁挂架组件（带安装螺丝）</v>
      </c>
      <c r="V5304" s="28" t="str">
        <f>VLOOKUP(N5304,'散件（更新）'!B:I,8,FALSE)</f>
        <v>6972200191243</v>
      </c>
    </row>
    <row r="5305" spans="1:22">
      <c r="A5305" s="57">
        <v>46169</v>
      </c>
      <c r="B5305" s="53" t="s">
        <v>153</v>
      </c>
      <c r="C5305" s="27" t="str">
        <f>VLOOKUP(B5305,'大货清单（不定期按GOMS更新）'!A:H,8,0)</f>
        <v>107-17690601</v>
      </c>
      <c r="D5305" s="27" t="str">
        <f>VLOOKUP(B5305,'大货清单（不定期按GOMS更新）'!A:C,3,0)</f>
        <v>ZB1769F-01</v>
      </c>
      <c r="E5305" s="27" t="str">
        <f>VLOOKUP(B5305,'大货清单（不定期按GOMS更新）'!A:H,4,0)</f>
        <v>DE,FR,IT,ES,NL,PL,SE,BE</v>
      </c>
      <c r="F5305" s="27" t="str">
        <f>VLOOKUP(B5305,'大货清单（不定期按GOMS更新）'!A:H,2,0)</f>
        <v>A11 Master</v>
      </c>
      <c r="G5305" s="28">
        <f>VLOOKUP(B5305,'大货清单（不定期按GOMS更新）'!A:I,9,FALSE)</f>
        <v>6972200192349</v>
      </c>
      <c r="H5305" s="27" t="str">
        <f>VLOOKUP(B5305,'大货清单（不定期按GOMS更新）'!A:H,7,0)</f>
        <v>Emerald</v>
      </c>
      <c r="I5305" s="27" t="str">
        <f>VLOOKUP(B5305,'大货清单（不定期按GOMS更新）'!A:F,6,FALSE)</f>
        <v>PHASEOUT</v>
      </c>
      <c r="J5305" s="27" t="str">
        <f>VLOOKUP(B5305,'大货清单（不定期按GOMS更新）'!A:K,11,FALSE)</f>
        <v>7.1</v>
      </c>
      <c r="K5305" s="27" t="str">
        <f>VLOOKUP(B5305,'大货清单（不定期按GOMS更新）'!A:N,12,FALSE)</f>
        <v>784</v>
      </c>
      <c r="L5305" s="27" t="str">
        <f>VLOOKUP(B5305,'大货清单（不定期按GOMS更新）'!A:M,13,FALSE)</f>
        <v>180</v>
      </c>
      <c r="M5305" s="27" t="str">
        <f>VLOOKUP(B5305,'大货清单（不定期按GOMS更新）'!A:N,14,FALSE)</f>
        <v>326</v>
      </c>
      <c r="N5305" s="53" t="s">
        <v>1297</v>
      </c>
      <c r="O5305" s="27">
        <f>IFERROR(VLOOKUP(N5305,'散件迭代（不定期更新）'!C:J,8,FALSE),0)</f>
        <v>0</v>
      </c>
      <c r="P5305" s="27" t="str">
        <f>IFERROR(VLOOKUP(N5305,'散件（更新）'!B:H,3,FALSE),0)</f>
        <v>206-1769-0704</v>
      </c>
      <c r="Q5305" s="27" t="str">
        <f>VLOOKUP(N5305,'散件（更新）'!B:H,2,FALSE)</f>
        <v>114-17690704</v>
      </c>
      <c r="R5305" s="27" t="str">
        <f>VLOOKUP(N5305,'散件（更新）'!B:H,7,FALSE)</f>
        <v>Repair button</v>
      </c>
      <c r="S5305" s="27" t="str">
        <f>VLOOKUP(N5305,'散件（更新）'!B:E,4,FALSE)</f>
        <v>https://tineco-yxzt.oss-accelerate.aliyuncs.com/20231219/9VARB111200_1702948060007.png</v>
      </c>
      <c r="T5305" s="27" t="s">
        <v>8759</v>
      </c>
      <c r="U5305" s="28" t="str">
        <f>VLOOKUP(N5305,'散件（更新）'!B:G,6,FALSE)</f>
        <v>接头释放钮+弹簧+滤芯</v>
      </c>
      <c r="V5305" s="28" t="str">
        <f>VLOOKUP(N5305,'散件（更新）'!B:I,8,FALSE)</f>
        <v>6972200195623</v>
      </c>
    </row>
    <row r="5306" spans="1:22">
      <c r="A5306" s="57">
        <v>46169</v>
      </c>
      <c r="B5306" s="53" t="s">
        <v>153</v>
      </c>
      <c r="C5306" s="27" t="str">
        <f>VLOOKUP(B5306,'大货清单（不定期按GOMS更新）'!A:H,8,0)</f>
        <v>107-17690601</v>
      </c>
      <c r="D5306" s="27" t="str">
        <f>VLOOKUP(B5306,'大货清单（不定期按GOMS更新）'!A:C,3,0)</f>
        <v>ZB1769F-01</v>
      </c>
      <c r="E5306" s="27" t="str">
        <f>VLOOKUP(B5306,'大货清单（不定期按GOMS更新）'!A:H,4,0)</f>
        <v>DE,FR,IT,ES,NL,PL,SE,BE</v>
      </c>
      <c r="F5306" s="27" t="str">
        <f>VLOOKUP(B5306,'大货清单（不定期按GOMS更新）'!A:H,2,0)</f>
        <v>A11 Master</v>
      </c>
      <c r="G5306" s="28">
        <f>VLOOKUP(B5306,'大货清单（不定期按GOMS更新）'!A:I,9,FALSE)</f>
        <v>6972200192349</v>
      </c>
      <c r="H5306" s="27" t="str">
        <f>VLOOKUP(B5306,'大货清单（不定期按GOMS更新）'!A:H,7,0)</f>
        <v>Emerald</v>
      </c>
      <c r="I5306" s="27" t="str">
        <f>VLOOKUP(B5306,'大货清单（不定期按GOMS更新）'!A:F,6,FALSE)</f>
        <v>PHASEOUT</v>
      </c>
      <c r="J5306" s="27" t="str">
        <f>VLOOKUP(B5306,'大货清单（不定期按GOMS更新）'!A:K,11,FALSE)</f>
        <v>7.1</v>
      </c>
      <c r="K5306" s="27" t="str">
        <f>VLOOKUP(B5306,'大货清单（不定期按GOMS更新）'!A:N,12,FALSE)</f>
        <v>784</v>
      </c>
      <c r="L5306" s="27" t="str">
        <f>VLOOKUP(B5306,'大货清单（不定期按GOMS更新）'!A:M,13,FALSE)</f>
        <v>180</v>
      </c>
      <c r="M5306" s="27" t="str">
        <f>VLOOKUP(B5306,'大货清单（不定期按GOMS更新）'!A:N,14,FALSE)</f>
        <v>326</v>
      </c>
      <c r="N5306" s="53" t="s">
        <v>1307</v>
      </c>
      <c r="O5306" s="27" t="str">
        <f>IFERROR(VLOOKUP(N5306,'散件迭代（不定期更新）'!C:J,8,FALSE),0)</f>
        <v>A42</v>
      </c>
      <c r="P5306" s="27" t="str">
        <f>IFERROR(VLOOKUP(N5306,'散件（更新）'!B:H,3,FALSE),0)</f>
        <v>206-1769-0205</v>
      </c>
      <c r="Q5306" s="27" t="str">
        <f>VLOOKUP(N5306,'散件（更新）'!B:H,2,FALSE)</f>
        <v>114-17690205</v>
      </c>
      <c r="R5306" s="27" t="str">
        <f>VLOOKUP(N5306,'散件（更新）'!B:H,7,FALSE)</f>
        <v>Crevice Tool</v>
      </c>
      <c r="S5306" s="27" t="str">
        <f>VLOOKUP(N5306,'散件（更新）'!B:E,4,FALSE)</f>
        <v>https://tineco-yxzt.oss-accelerate.aliyuncs.com/product/114-17690205.png</v>
      </c>
      <c r="T5306" s="27" t="s">
        <v>8759</v>
      </c>
      <c r="U5306" s="28" t="str">
        <f>VLOOKUP(N5306,'散件（更新）'!B:G,6,FALSE)</f>
        <v>ZB1769B-04 扁吸</v>
      </c>
      <c r="V5306" s="28" t="str">
        <f>VLOOKUP(N5306,'散件（更新）'!B:I,8,FALSE)</f>
        <v>6972200191267</v>
      </c>
    </row>
    <row r="5307" spans="1:22">
      <c r="A5307" s="57">
        <v>46169</v>
      </c>
      <c r="B5307" s="53" t="s">
        <v>153</v>
      </c>
      <c r="C5307" s="27" t="str">
        <f>VLOOKUP(B5307,'大货清单（不定期按GOMS更新）'!A:H,8,0)</f>
        <v>107-17690601</v>
      </c>
      <c r="D5307" s="27" t="str">
        <f>VLOOKUP(B5307,'大货清单（不定期按GOMS更新）'!A:C,3,0)</f>
        <v>ZB1769F-01</v>
      </c>
      <c r="E5307" s="27" t="str">
        <f>VLOOKUP(B5307,'大货清单（不定期按GOMS更新）'!A:H,4,0)</f>
        <v>DE,FR,IT,ES,NL,PL,SE,BE</v>
      </c>
      <c r="F5307" s="27" t="str">
        <f>VLOOKUP(B5307,'大货清单（不定期按GOMS更新）'!A:H,2,0)</f>
        <v>A11 Master</v>
      </c>
      <c r="G5307" s="28">
        <f>VLOOKUP(B5307,'大货清单（不定期按GOMS更新）'!A:I,9,FALSE)</f>
        <v>6972200192349</v>
      </c>
      <c r="H5307" s="27" t="str">
        <f>VLOOKUP(B5307,'大货清单（不定期按GOMS更新）'!A:H,7,0)</f>
        <v>Emerald</v>
      </c>
      <c r="I5307" s="27" t="str">
        <f>VLOOKUP(B5307,'大货清单（不定期按GOMS更新）'!A:F,6,FALSE)</f>
        <v>PHASEOUT</v>
      </c>
      <c r="J5307" s="27" t="str">
        <f>VLOOKUP(B5307,'大货清单（不定期按GOMS更新）'!A:K,11,FALSE)</f>
        <v>7.1</v>
      </c>
      <c r="K5307" s="27" t="str">
        <f>VLOOKUP(B5307,'大货清单（不定期按GOMS更新）'!A:N,12,FALSE)</f>
        <v>784</v>
      </c>
      <c r="L5307" s="27" t="str">
        <f>VLOOKUP(B5307,'大货清单（不定期按GOMS更新）'!A:M,13,FALSE)</f>
        <v>180</v>
      </c>
      <c r="M5307" s="27" t="str">
        <f>VLOOKUP(B5307,'大货清单（不定期按GOMS更新）'!A:N,14,FALSE)</f>
        <v>326</v>
      </c>
      <c r="N5307" s="53" t="s">
        <v>1289</v>
      </c>
      <c r="O5307" s="27" t="str">
        <f>IFERROR(VLOOKUP(N5307,'散件迭代（不定期更新）'!C:J,8,FALSE),0)</f>
        <v>A38</v>
      </c>
      <c r="P5307" s="27" t="str">
        <f>IFERROR(VLOOKUP(N5307,'散件（更新）'!B:H,3,FALSE),0)</f>
        <v>206-1769-0254</v>
      </c>
      <c r="Q5307" s="27" t="str">
        <f>VLOOKUP(N5307,'散件（更新）'!B:H,2,FALSE)</f>
        <v>114-17690254</v>
      </c>
      <c r="R5307" s="27" t="str">
        <f>VLOOKUP(N5307,'散件（更新）'!B:H,7,FALSE)</f>
        <v>Pre-filter Cleaning Tool</v>
      </c>
      <c r="S5307" s="27" t="str">
        <f>VLOOKUP(N5307,'散件（更新）'!B:E,4,FALSE)</f>
        <v>https://tineco-yxzt.oss-accelerate.aliyuncs.com/product/114-17690254.jpg</v>
      </c>
      <c r="T5307" s="27" t="s">
        <v>8759</v>
      </c>
      <c r="U5307" s="28" t="str">
        <f>VLOOKUP(N5307,'散件（更新）'!B:G,6,FALSE)</f>
        <v xml:space="preserve">ZB1769B 滤芯清洁刷 </v>
      </c>
      <c r="V5307" s="28" t="str">
        <f>VLOOKUP(N5307,'散件（更新）'!B:I,8,FALSE)</f>
        <v>6972200191175</v>
      </c>
    </row>
    <row r="5308" spans="1:22">
      <c r="A5308" s="57">
        <v>46169</v>
      </c>
      <c r="B5308" s="53" t="s">
        <v>153</v>
      </c>
      <c r="C5308" s="27" t="str">
        <f>VLOOKUP(B5308,'大货清单（不定期按GOMS更新）'!A:H,8,0)</f>
        <v>107-17690601</v>
      </c>
      <c r="D5308" s="27" t="str">
        <f>VLOOKUP(B5308,'大货清单（不定期按GOMS更新）'!A:C,3,0)</f>
        <v>ZB1769F-01</v>
      </c>
      <c r="E5308" s="27" t="str">
        <f>VLOOKUP(B5308,'大货清单（不定期按GOMS更新）'!A:H,4,0)</f>
        <v>DE,FR,IT,ES,NL,PL,SE,BE</v>
      </c>
      <c r="F5308" s="27" t="str">
        <f>VLOOKUP(B5308,'大货清单（不定期按GOMS更新）'!A:H,2,0)</f>
        <v>A11 Master</v>
      </c>
      <c r="G5308" s="28">
        <f>VLOOKUP(B5308,'大货清单（不定期按GOMS更新）'!A:I,9,FALSE)</f>
        <v>6972200192349</v>
      </c>
      <c r="H5308" s="27" t="str">
        <f>VLOOKUP(B5308,'大货清单（不定期按GOMS更新）'!A:H,7,0)</f>
        <v>Emerald</v>
      </c>
      <c r="I5308" s="27" t="str">
        <f>VLOOKUP(B5308,'大货清单（不定期按GOMS更新）'!A:F,6,FALSE)</f>
        <v>PHASEOUT</v>
      </c>
      <c r="J5308" s="27" t="str">
        <f>VLOOKUP(B5308,'大货清单（不定期按GOMS更新）'!A:K,11,FALSE)</f>
        <v>7.1</v>
      </c>
      <c r="K5308" s="27" t="str">
        <f>VLOOKUP(B5308,'大货清单（不定期按GOMS更新）'!A:N,12,FALSE)</f>
        <v>784</v>
      </c>
      <c r="L5308" s="27" t="str">
        <f>VLOOKUP(B5308,'大货清单（不定期按GOMS更新）'!A:M,13,FALSE)</f>
        <v>180</v>
      </c>
      <c r="M5308" s="27" t="str">
        <f>VLOOKUP(B5308,'大货清单（不定期按GOMS更新）'!A:N,14,FALSE)</f>
        <v>326</v>
      </c>
      <c r="N5308" s="53" t="s">
        <v>252</v>
      </c>
      <c r="O5308" s="27">
        <f>IFERROR(VLOOKUP(N5308,'散件迭代（不定期更新）'!C:J,8,FALSE),0)</f>
        <v>0</v>
      </c>
      <c r="P5308" s="27" t="str">
        <f>IFERROR(VLOOKUP(N5308,'散件（更新）'!B:H,3,FALSE),0)</f>
        <v>206-1769-0233</v>
      </c>
      <c r="Q5308" s="27" t="str">
        <f>VLOOKUP(N5308,'散件（更新）'!B:H,2,FALSE)</f>
        <v>114-17690233</v>
      </c>
      <c r="R5308" s="27" t="str">
        <f>VLOOKUP(N5308,'散件（更新）'!B:H,7,FALSE)</f>
        <v>Hair cleaning tool</v>
      </c>
      <c r="S5308" s="27" t="str">
        <f>VLOOKUP(N5308,'散件（更新）'!B:E,4,FALSE)</f>
        <v>https://tineco-yxzt.oss-accelerate.aliyuncs.com/product/114-17690233.png</v>
      </c>
      <c r="T5308" s="27" t="s">
        <v>8759</v>
      </c>
      <c r="U5308" s="28" t="str">
        <f>VLOOKUP(N5308,'散件（更新）'!B:G,6,FALSE)</f>
        <v>ZB1769B 清洁刷植毛组件</v>
      </c>
      <c r="V5308" s="28" t="str">
        <f>VLOOKUP(N5308,'散件（更新）'!B:I,8,FALSE)</f>
        <v>6972200191151</v>
      </c>
    </row>
    <row r="5309" spans="1:22">
      <c r="A5309" s="57">
        <v>46169</v>
      </c>
      <c r="B5309" s="53" t="s">
        <v>153</v>
      </c>
      <c r="C5309" s="27" t="str">
        <f>VLOOKUP(B5309,'大货清单（不定期按GOMS更新）'!A:H,8,0)</f>
        <v>107-17690601</v>
      </c>
      <c r="D5309" s="27" t="str">
        <f>VLOOKUP(B5309,'大货清单（不定期按GOMS更新）'!A:C,3,0)</f>
        <v>ZB1769F-01</v>
      </c>
      <c r="E5309" s="27" t="str">
        <f>VLOOKUP(B5309,'大货清单（不定期按GOMS更新）'!A:H,4,0)</f>
        <v>DE,FR,IT,ES,NL,PL,SE,BE</v>
      </c>
      <c r="F5309" s="27" t="str">
        <f>VLOOKUP(B5309,'大货清单（不定期按GOMS更新）'!A:H,2,0)</f>
        <v>A11 Master</v>
      </c>
      <c r="G5309" s="28">
        <f>VLOOKUP(B5309,'大货清单（不定期按GOMS更新）'!A:I,9,FALSE)</f>
        <v>6972200192349</v>
      </c>
      <c r="H5309" s="27" t="str">
        <f>VLOOKUP(B5309,'大货清单（不定期按GOMS更新）'!A:H,7,0)</f>
        <v>Emerald</v>
      </c>
      <c r="I5309" s="27" t="str">
        <f>VLOOKUP(B5309,'大货清单（不定期按GOMS更新）'!A:F,6,FALSE)</f>
        <v>PHASEOUT</v>
      </c>
      <c r="J5309" s="27" t="str">
        <f>VLOOKUP(B5309,'大货清单（不定期按GOMS更新）'!A:K,11,FALSE)</f>
        <v>7.1</v>
      </c>
      <c r="K5309" s="27" t="str">
        <f>VLOOKUP(B5309,'大货清单（不定期按GOMS更新）'!A:N,12,FALSE)</f>
        <v>784</v>
      </c>
      <c r="L5309" s="27" t="str">
        <f>VLOOKUP(B5309,'大货清单（不定期按GOMS更新）'!A:M,13,FALSE)</f>
        <v>180</v>
      </c>
      <c r="M5309" s="27" t="str">
        <f>VLOOKUP(B5309,'大货清单（不定期按GOMS更新）'!A:N,14,FALSE)</f>
        <v>326</v>
      </c>
      <c r="N5309" s="53" t="s">
        <v>1306</v>
      </c>
      <c r="O5309" s="27" t="str">
        <f>IFERROR(VLOOKUP(N5309,'散件迭代（不定期更新）'!C:J,8,FALSE),0)</f>
        <v>A11</v>
      </c>
      <c r="P5309" s="27" t="str">
        <f>IFERROR(VLOOKUP(N5309,'散件（更新）'!B:H,3,FALSE),0)</f>
        <v>206-1769-0011</v>
      </c>
      <c r="Q5309" s="27" t="str">
        <f>VLOOKUP(N5309,'散件（更新）'!B:H,2,FALSE)</f>
        <v>114-17690011</v>
      </c>
      <c r="R5309" s="27" t="str">
        <f>VLOOKUP(N5309,'散件（更新）'!B:H,7,FALSE)</f>
        <v>Tube assembly</v>
      </c>
      <c r="S5309" s="27" t="str">
        <f>VLOOKUP(N5309,'散件（更新）'!B:E,4,FALSE)</f>
        <v>https://tineco-yxzt.oss-accelerate.aliyuncs.com/20231227/9VAUT1112DE_1703640269014.png</v>
      </c>
      <c r="T5309" s="27" t="s">
        <v>8759</v>
      </c>
      <c r="U5309" s="28" t="str">
        <f>VLOOKUP(N5309,'散件（更新）'!B:G,6,FALSE)</f>
        <v>加长管</v>
      </c>
      <c r="V5309" s="28" t="str">
        <f>VLOOKUP(N5309,'散件（更新）'!B:I,8,FALSE)</f>
        <v>6972200191625</v>
      </c>
    </row>
    <row r="5310" spans="1:22">
      <c r="A5310" s="57">
        <v>46169</v>
      </c>
      <c r="B5310" s="53" t="s">
        <v>153</v>
      </c>
      <c r="C5310" s="27" t="str">
        <f>VLOOKUP(B5310,'大货清单（不定期按GOMS更新）'!A:H,8,0)</f>
        <v>107-17690601</v>
      </c>
      <c r="D5310" s="27" t="str">
        <f>VLOOKUP(B5310,'大货清单（不定期按GOMS更新）'!A:C,3,0)</f>
        <v>ZB1769F-01</v>
      </c>
      <c r="E5310" s="27" t="str">
        <f>VLOOKUP(B5310,'大货清单（不定期按GOMS更新）'!A:H,4,0)</f>
        <v>DE,FR,IT,ES,NL,PL,SE,BE</v>
      </c>
      <c r="F5310" s="27" t="str">
        <f>VLOOKUP(B5310,'大货清单（不定期按GOMS更新）'!A:H,2,0)</f>
        <v>A11 Master</v>
      </c>
      <c r="G5310" s="28">
        <f>VLOOKUP(B5310,'大货清单（不定期按GOMS更新）'!A:I,9,FALSE)</f>
        <v>6972200192349</v>
      </c>
      <c r="H5310" s="27" t="str">
        <f>VLOOKUP(B5310,'大货清单（不定期按GOMS更新）'!A:H,7,0)</f>
        <v>Emerald</v>
      </c>
      <c r="I5310" s="27" t="str">
        <f>VLOOKUP(B5310,'大货清单（不定期按GOMS更新）'!A:F,6,FALSE)</f>
        <v>PHASEOUT</v>
      </c>
      <c r="J5310" s="27" t="str">
        <f>VLOOKUP(B5310,'大货清单（不定期按GOMS更新）'!A:K,11,FALSE)</f>
        <v>7.1</v>
      </c>
      <c r="K5310" s="27" t="str">
        <f>VLOOKUP(B5310,'大货清单（不定期按GOMS更新）'!A:N,12,FALSE)</f>
        <v>784</v>
      </c>
      <c r="L5310" s="27" t="str">
        <f>VLOOKUP(B5310,'大货清单（不定期按GOMS更新）'!A:M,13,FALSE)</f>
        <v>180</v>
      </c>
      <c r="M5310" s="27" t="str">
        <f>VLOOKUP(B5310,'大货清单（不定期按GOMS更新）'!A:N,14,FALSE)</f>
        <v>326</v>
      </c>
      <c r="N5310" s="53" t="s">
        <v>1339</v>
      </c>
      <c r="O5310" s="27">
        <f>IFERROR(VLOOKUP(N5310,'散件迭代（不定期更新）'!C:J,8,FALSE),0)</f>
        <v>0</v>
      </c>
      <c r="P5310" s="27" t="str">
        <f>IFERROR(VLOOKUP(N5310,'散件（更新）'!B:H,3,FALSE),0)</f>
        <v>206-1676-0003</v>
      </c>
      <c r="Q5310" s="27" t="str">
        <f>VLOOKUP(N5310,'散件（更新）'!B:H,2,FALSE)</f>
        <v>114-16760003</v>
      </c>
      <c r="R5310" s="27" t="str">
        <f>VLOOKUP(N5310,'散件（更新）'!B:H,7,FALSE)</f>
        <v>Brush Cover</v>
      </c>
      <c r="S5310" s="27" t="str">
        <f>VLOOKUP(N5310,'散件（更新）'!B:E,4,FALSE)</f>
        <v>https://tineco-yxzt.oss-accelerate.aliyuncs.com/20231219/9VSBC111100_1702948060830.png</v>
      </c>
      <c r="T5310" s="27" t="s">
        <v>8759</v>
      </c>
      <c r="U5310" s="28" t="str">
        <f>VLOOKUP(N5310,'散件（更新）'!B:G,6,FALSE)</f>
        <v>FB1676 滚刷释放盖板</v>
      </c>
      <c r="V5310" s="28" t="str">
        <f>VLOOKUP(N5310,'散件（更新）'!B:I,8,FALSE)</f>
        <v>6972200195685</v>
      </c>
    </row>
    <row r="5311" spans="1:22">
      <c r="A5311" s="57">
        <v>46169</v>
      </c>
      <c r="B5311" s="53" t="s">
        <v>153</v>
      </c>
      <c r="C5311" s="27" t="str">
        <f>VLOOKUP(B5311,'大货清单（不定期按GOMS更新）'!A:H,8,0)</f>
        <v>107-17690601</v>
      </c>
      <c r="D5311" s="27" t="str">
        <f>VLOOKUP(B5311,'大货清单（不定期按GOMS更新）'!A:C,3,0)</f>
        <v>ZB1769F-01</v>
      </c>
      <c r="E5311" s="27" t="str">
        <f>VLOOKUP(B5311,'大货清单（不定期按GOMS更新）'!A:H,4,0)</f>
        <v>DE,FR,IT,ES,NL,PL,SE,BE</v>
      </c>
      <c r="F5311" s="27" t="str">
        <f>VLOOKUP(B5311,'大货清单（不定期按GOMS更新）'!A:H,2,0)</f>
        <v>A11 Master</v>
      </c>
      <c r="G5311" s="28">
        <f>VLOOKUP(B5311,'大货清单（不定期按GOMS更新）'!A:I,9,FALSE)</f>
        <v>6972200192349</v>
      </c>
      <c r="H5311" s="27" t="str">
        <f>VLOOKUP(B5311,'大货清单（不定期按GOMS更新）'!A:H,7,0)</f>
        <v>Emerald</v>
      </c>
      <c r="I5311" s="27" t="str">
        <f>VLOOKUP(B5311,'大货清单（不定期按GOMS更新）'!A:F,6,FALSE)</f>
        <v>PHASEOUT</v>
      </c>
      <c r="J5311" s="27" t="str">
        <f>VLOOKUP(B5311,'大货清单（不定期按GOMS更新）'!A:K,11,FALSE)</f>
        <v>7.1</v>
      </c>
      <c r="K5311" s="27" t="str">
        <f>VLOOKUP(B5311,'大货清单（不定期按GOMS更新）'!A:N,12,FALSE)</f>
        <v>784</v>
      </c>
      <c r="L5311" s="27" t="str">
        <f>VLOOKUP(B5311,'大货清单（不定期按GOMS更新）'!A:M,13,FALSE)</f>
        <v>180</v>
      </c>
      <c r="M5311" s="27" t="str">
        <f>VLOOKUP(B5311,'大货清单（不定期按GOMS更新）'!A:N,14,FALSE)</f>
        <v>326</v>
      </c>
      <c r="N5311" s="53" t="s">
        <v>1369</v>
      </c>
      <c r="O5311" s="27">
        <f>IFERROR(VLOOKUP(N5311,'散件迭代（不定期更新）'!C:J,8,FALSE),0)</f>
        <v>0</v>
      </c>
      <c r="P5311" s="27" t="str">
        <f>IFERROR(VLOOKUP(N5311,'散件（更新）'!B:H,3,FALSE),0)</f>
        <v>206-1873-0205</v>
      </c>
      <c r="Q5311" s="27" t="str">
        <f>VLOOKUP(N5311,'散件（更新）'!B:H,2,FALSE)</f>
        <v>114-18730205</v>
      </c>
      <c r="R5311" s="27" t="str">
        <f>VLOOKUP(N5311,'散件（更新）'!B:H,7,FALSE)</f>
        <v>Soft dusting brush</v>
      </c>
      <c r="S5311" s="27" t="str">
        <f>VLOOKUP(N5311,'散件（更新）'!B:E,4,FALSE)</f>
        <v>https://tineco-yxzt.oss-accelerate.aliyuncs.com/product/114-18730205.jpg</v>
      </c>
      <c r="T5311" s="27" t="s">
        <v>8759</v>
      </c>
      <c r="U5311" s="28" t="str">
        <f>VLOOKUP(N5311,'散件（更新）'!B:G,6,FALSE)</f>
        <v>AA1886家电刷</v>
      </c>
      <c r="V5311" s="28" t="str">
        <f>VLOOKUP(N5311,'散件（更新）'!B:I,8,FALSE)</f>
        <v>6972200191526</v>
      </c>
    </row>
    <row r="5312" spans="1:22">
      <c r="A5312" s="57">
        <v>46169</v>
      </c>
      <c r="B5312" s="53" t="s">
        <v>153</v>
      </c>
      <c r="C5312" s="27" t="str">
        <f>VLOOKUP(B5312,'大货清单（不定期按GOMS更新）'!A:H,8,0)</f>
        <v>107-17690601</v>
      </c>
      <c r="D5312" s="27" t="str">
        <f>VLOOKUP(B5312,'大货清单（不定期按GOMS更新）'!A:C,3,0)</f>
        <v>ZB1769F-01</v>
      </c>
      <c r="E5312" s="27" t="str">
        <f>VLOOKUP(B5312,'大货清单（不定期按GOMS更新）'!A:H,4,0)</f>
        <v>DE,FR,IT,ES,NL,PL,SE,BE</v>
      </c>
      <c r="F5312" s="27" t="str">
        <f>VLOOKUP(B5312,'大货清单（不定期按GOMS更新）'!A:H,2,0)</f>
        <v>A11 Master</v>
      </c>
      <c r="G5312" s="28">
        <f>VLOOKUP(B5312,'大货清单（不定期按GOMS更新）'!A:I,9,FALSE)</f>
        <v>6972200192349</v>
      </c>
      <c r="H5312" s="27" t="str">
        <f>VLOOKUP(B5312,'大货清单（不定期按GOMS更新）'!A:H,7,0)</f>
        <v>Emerald</v>
      </c>
      <c r="I5312" s="27" t="str">
        <f>VLOOKUP(B5312,'大货清单（不定期按GOMS更新）'!A:F,6,FALSE)</f>
        <v>PHASEOUT</v>
      </c>
      <c r="J5312" s="27" t="str">
        <f>VLOOKUP(B5312,'大货清单（不定期按GOMS更新）'!A:K,11,FALSE)</f>
        <v>7.1</v>
      </c>
      <c r="K5312" s="27" t="str">
        <f>VLOOKUP(B5312,'大货清单（不定期按GOMS更新）'!A:N,12,FALSE)</f>
        <v>784</v>
      </c>
      <c r="L5312" s="27" t="str">
        <f>VLOOKUP(B5312,'大货清单（不定期按GOMS更新）'!A:M,13,FALSE)</f>
        <v>180</v>
      </c>
      <c r="M5312" s="27" t="str">
        <f>VLOOKUP(B5312,'大货清单（不定期按GOMS更新）'!A:N,14,FALSE)</f>
        <v>326</v>
      </c>
      <c r="N5312" s="53" t="s">
        <v>1363</v>
      </c>
      <c r="O5312" s="27" t="str">
        <f>IFERROR(VLOOKUP(N5312,'散件迭代（不定期更新）'!C:J,8,FALSE),0)</f>
        <v>A12</v>
      </c>
      <c r="P5312" s="27" t="str">
        <f>IFERROR(VLOOKUP(N5312,'散件（更新）'!B:H,3,FALSE),0)</f>
        <v>206-1873-0010</v>
      </c>
      <c r="Q5312" s="27" t="str">
        <f>VLOOKUP(N5312,'散件（更新）'!B:H,2,FALSE)</f>
        <v>114-18730010</v>
      </c>
      <c r="R5312" s="27" t="str">
        <f>VLOOKUP(N5312,'散件（更新）'!B:H,7,FALSE)</f>
        <v>Accessory Kit</v>
      </c>
      <c r="S5312" s="27" t="str">
        <f>VLOOKUP(N5312,'散件（更新）'!B:E,4,FALSE)</f>
        <v>https://tineco-yxzt.oss-accelerate.aliyuncs.com/product/114-18730010.jpg</v>
      </c>
      <c r="T5312" s="27" t="s">
        <v>8759</v>
      </c>
      <c r="U5312" s="28" t="str">
        <f>VLOOKUP(N5312,'散件（更新）'!B:G,6,FALSE)</f>
        <v>附件套装(家电刷组件+伸缩扁吸组件+转折管组件+伸缩软管组件)</v>
      </c>
      <c r="V5312" s="28" t="str">
        <f>VLOOKUP(N5312,'散件（更新）'!B:I,8,FALSE)</f>
        <v>6972200191519</v>
      </c>
    </row>
    <row r="5313" spans="1:22">
      <c r="A5313" s="57">
        <v>46169</v>
      </c>
      <c r="B5313" s="53" t="s">
        <v>153</v>
      </c>
      <c r="C5313" s="27" t="str">
        <f>VLOOKUP(B5313,'大货清单（不定期按GOMS更新）'!A:H,8,0)</f>
        <v>107-17690601</v>
      </c>
      <c r="D5313" s="27" t="str">
        <f>VLOOKUP(B5313,'大货清单（不定期按GOMS更新）'!A:C,3,0)</f>
        <v>ZB1769F-01</v>
      </c>
      <c r="E5313" s="27" t="str">
        <f>VLOOKUP(B5313,'大货清单（不定期按GOMS更新）'!A:H,4,0)</f>
        <v>DE,FR,IT,ES,NL,PL,SE,BE</v>
      </c>
      <c r="F5313" s="27" t="str">
        <f>VLOOKUP(B5313,'大货清单（不定期按GOMS更新）'!A:H,2,0)</f>
        <v>A11 Master</v>
      </c>
      <c r="G5313" s="28">
        <f>VLOOKUP(B5313,'大货清单（不定期按GOMS更新）'!A:I,9,FALSE)</f>
        <v>6972200192349</v>
      </c>
      <c r="H5313" s="27" t="str">
        <f>VLOOKUP(B5313,'大货清单（不定期按GOMS更新）'!A:H,7,0)</f>
        <v>Emerald</v>
      </c>
      <c r="I5313" s="27" t="str">
        <f>VLOOKUP(B5313,'大货清单（不定期按GOMS更新）'!A:F,6,FALSE)</f>
        <v>PHASEOUT</v>
      </c>
      <c r="J5313" s="27" t="str">
        <f>VLOOKUP(B5313,'大货清单（不定期按GOMS更新）'!A:K,11,FALSE)</f>
        <v>7.1</v>
      </c>
      <c r="K5313" s="27" t="str">
        <f>VLOOKUP(B5313,'大货清单（不定期按GOMS更新）'!A:N,12,FALSE)</f>
        <v>784</v>
      </c>
      <c r="L5313" s="27" t="str">
        <f>VLOOKUP(B5313,'大货清单（不定期按GOMS更新）'!A:M,13,FALSE)</f>
        <v>180</v>
      </c>
      <c r="M5313" s="27" t="str">
        <f>VLOOKUP(B5313,'大货清单（不定期按GOMS更新）'!A:N,14,FALSE)</f>
        <v>326</v>
      </c>
      <c r="N5313" s="53" t="s">
        <v>486</v>
      </c>
      <c r="O5313" s="27">
        <f>IFERROR(VLOOKUP(N5313,'散件迭代（不定期更新）'!C:J,8,FALSE),0)</f>
        <v>0</v>
      </c>
      <c r="P5313" s="27" t="str">
        <f>IFERROR(VLOOKUP(N5313,'散件（更新）'!B:H,3,FALSE),0)</f>
        <v>206-1965-0005</v>
      </c>
      <c r="Q5313" s="27" t="str">
        <f>VLOOKUP(N5313,'散件（更新）'!B:H,2,FALSE)</f>
        <v>114-19650005</v>
      </c>
      <c r="R5313" s="27" t="str">
        <f>VLOOKUP(N5313,'散件（更新）'!B:H,7,FALSE)</f>
        <v>Adapter</v>
      </c>
      <c r="S5313" s="27" t="str">
        <f>VLOOKUP(N5313,'散件（更新）'!B:E,4,FALSE)</f>
        <v>https://tineco-yxzt.oss-accelerate.aliyuncs.com/product/114-19650005.jpg</v>
      </c>
      <c r="T5313" s="27" t="s">
        <v>8759</v>
      </c>
      <c r="U5313" s="28" t="str">
        <f>VLOOKUP(N5313,'散件（更新）'!B:G,6,FALSE)</f>
        <v>VDE轮充适配器组件</v>
      </c>
      <c r="V5313" s="28" t="str">
        <f>VLOOKUP(N5313,'散件（更新）'!B:I,8,FALSE)</f>
        <v>6972200191007</v>
      </c>
    </row>
    <row r="5314" spans="1:22">
      <c r="A5314" s="57">
        <v>46169</v>
      </c>
      <c r="B5314" s="53" t="s">
        <v>153</v>
      </c>
      <c r="C5314" s="27" t="str">
        <f>VLOOKUP(B5314,'大货清单（不定期按GOMS更新）'!A:H,8,0)</f>
        <v>107-17690601</v>
      </c>
      <c r="D5314" s="27" t="str">
        <f>VLOOKUP(B5314,'大货清单（不定期按GOMS更新）'!A:C,3,0)</f>
        <v>ZB1769F-01</v>
      </c>
      <c r="E5314" s="27" t="str">
        <f>VLOOKUP(B5314,'大货清单（不定期按GOMS更新）'!A:H,4,0)</f>
        <v>DE,FR,IT,ES,NL,PL,SE,BE</v>
      </c>
      <c r="F5314" s="27" t="str">
        <f>VLOOKUP(B5314,'大货清单（不定期按GOMS更新）'!A:H,2,0)</f>
        <v>A11 Master</v>
      </c>
      <c r="G5314" s="28">
        <f>VLOOKUP(B5314,'大货清单（不定期按GOMS更新）'!A:I,9,FALSE)</f>
        <v>6972200192349</v>
      </c>
      <c r="H5314" s="27" t="str">
        <f>VLOOKUP(B5314,'大货清单（不定期按GOMS更新）'!A:H,7,0)</f>
        <v>Emerald</v>
      </c>
      <c r="I5314" s="27" t="str">
        <f>VLOOKUP(B5314,'大货清单（不定期按GOMS更新）'!A:F,6,FALSE)</f>
        <v>PHASEOUT</v>
      </c>
      <c r="J5314" s="27" t="str">
        <f>VLOOKUP(B5314,'大货清单（不定期按GOMS更新）'!A:K,11,FALSE)</f>
        <v>7.1</v>
      </c>
      <c r="K5314" s="27" t="str">
        <f>VLOOKUP(B5314,'大货清单（不定期按GOMS更新）'!A:N,12,FALSE)</f>
        <v>784</v>
      </c>
      <c r="L5314" s="27" t="str">
        <f>VLOOKUP(B5314,'大货清单（不定期按GOMS更新）'!A:M,13,FALSE)</f>
        <v>180</v>
      </c>
      <c r="M5314" s="27" t="str">
        <f>VLOOKUP(B5314,'大货清单（不定期按GOMS更新）'!A:N,14,FALSE)</f>
        <v>326</v>
      </c>
      <c r="N5314" s="53" t="s">
        <v>1225</v>
      </c>
      <c r="O5314" s="27">
        <f>IFERROR(VLOOKUP(N5314,'散件迭代（不定期更新）'!C:J,8,FALSE),0)</f>
        <v>0</v>
      </c>
      <c r="P5314" s="27" t="str">
        <f>IFERROR(VLOOKUP(N5314,'散件（更新）'!B:H,3,FALSE),0)</f>
        <v>206-1756-0099</v>
      </c>
      <c r="Q5314" s="27" t="str">
        <f>VLOOKUP(N5314,'散件（更新）'!B:H,2,FALSE)</f>
        <v>114-17560099</v>
      </c>
      <c r="R5314" s="27" t="str">
        <f>VLOOKUP(N5314,'散件（更新）'!B:H,7,FALSE)</f>
        <v>Repair Wheel</v>
      </c>
      <c r="S5314" s="27" t="str">
        <f>VLOOKUP(N5314,'散件（更新）'!B:E,4,FALSE)</f>
        <v>https://tineco-yxzt.oss-accelerate.aliyuncs.com/20231219/9VSRW100200_1702948075442.png</v>
      </c>
      <c r="T5314" s="27" t="s">
        <v>8759</v>
      </c>
      <c r="U5314" s="28" t="str">
        <f>VLOOKUP(N5314,'散件（更新）'!B:G,6,FALSE)</f>
        <v>地刷小轮+小轮轴组件</v>
      </c>
      <c r="V5314" s="28" t="str">
        <f>VLOOKUP(N5314,'散件（更新）'!B:I,8,FALSE)</f>
        <v>6972200194046</v>
      </c>
    </row>
    <row r="5315" spans="1:22">
      <c r="A5315" s="57">
        <v>46169</v>
      </c>
      <c r="B5315" s="53" t="s">
        <v>153</v>
      </c>
      <c r="C5315" s="27" t="str">
        <f>VLOOKUP(B5315,'大货清单（不定期按GOMS更新）'!A:H,8,0)</f>
        <v>107-17690601</v>
      </c>
      <c r="D5315" s="27" t="str">
        <f>VLOOKUP(B5315,'大货清单（不定期按GOMS更新）'!A:C,3,0)</f>
        <v>ZB1769F-01</v>
      </c>
      <c r="E5315" s="27" t="str">
        <f>VLOOKUP(B5315,'大货清单（不定期按GOMS更新）'!A:H,4,0)</f>
        <v>DE,FR,IT,ES,NL,PL,SE,BE</v>
      </c>
      <c r="F5315" s="27" t="str">
        <f>VLOOKUP(B5315,'大货清单（不定期按GOMS更新）'!A:H,2,0)</f>
        <v>A11 Master</v>
      </c>
      <c r="G5315" s="28">
        <f>VLOOKUP(B5315,'大货清单（不定期按GOMS更新）'!A:I,9,FALSE)</f>
        <v>6972200192349</v>
      </c>
      <c r="H5315" s="27" t="str">
        <f>VLOOKUP(B5315,'大货清单（不定期按GOMS更新）'!A:H,7,0)</f>
        <v>Emerald</v>
      </c>
      <c r="I5315" s="27" t="str">
        <f>VLOOKUP(B5315,'大货清单（不定期按GOMS更新）'!A:F,6,FALSE)</f>
        <v>PHASEOUT</v>
      </c>
      <c r="J5315" s="27" t="str">
        <f>VLOOKUP(B5315,'大货清单（不定期按GOMS更新）'!A:K,11,FALSE)</f>
        <v>7.1</v>
      </c>
      <c r="K5315" s="27" t="str">
        <f>VLOOKUP(B5315,'大货清单（不定期按GOMS更新）'!A:N,12,FALSE)</f>
        <v>784</v>
      </c>
      <c r="L5315" s="27" t="str">
        <f>VLOOKUP(B5315,'大货清单（不定期按GOMS更新）'!A:M,13,FALSE)</f>
        <v>180</v>
      </c>
      <c r="M5315" s="27" t="str">
        <f>VLOOKUP(B5315,'大货清单（不定期按GOMS更新）'!A:N,14,FALSE)</f>
        <v>326</v>
      </c>
      <c r="N5315" s="53" t="s">
        <v>404</v>
      </c>
      <c r="O5315" s="27">
        <f>IFERROR(VLOOKUP(N5315,'散件迭代（不定期更新）'!C:J,8,FALSE),0)</f>
        <v>0</v>
      </c>
      <c r="P5315" s="27" t="str">
        <f>IFERROR(VLOOKUP(N5315,'散件（更新）'!B:H,3,FALSE),0)</f>
        <v>206-1873-0220</v>
      </c>
      <c r="Q5315" s="27" t="str">
        <f>VLOOKUP(N5315,'散件（更新）'!B:H,2,FALSE)</f>
        <v>114-18730220</v>
      </c>
      <c r="R5315" s="27" t="str">
        <f>VLOOKUP(N5315,'散件（更新）'!B:H,7,FALSE)</f>
        <v>Screw assembly for wall-mounted dock</v>
      </c>
      <c r="S5315" s="27" t="str">
        <f>VLOOKUP(N5315,'散件（更新）'!B:E,4,FALSE)</f>
        <v>https://tineco-yxzt.oss-accelerate.aliyuncs.com/20231219/9VSSA121100_1702948075509.png</v>
      </c>
      <c r="T5315" s="27" t="s">
        <v>8759</v>
      </c>
      <c r="U5315" s="28" t="str">
        <f>VLOOKUP(N5315,'散件（更新）'!B:G,6,FALSE)</f>
        <v>壁钉组件</v>
      </c>
      <c r="V5315" s="28" t="str">
        <f>VLOOKUP(N5315,'散件（更新）'!B:I,8,FALSE)</f>
        <v>6972200191373</v>
      </c>
    </row>
    <row r="5316" spans="1:22">
      <c r="A5316" s="57">
        <v>46169</v>
      </c>
      <c r="B5316" s="53" t="s">
        <v>153</v>
      </c>
      <c r="C5316" s="27" t="str">
        <f>VLOOKUP(B5316,'大货清单（不定期按GOMS更新）'!A:H,8,0)</f>
        <v>107-17690601</v>
      </c>
      <c r="D5316" s="27" t="str">
        <f>VLOOKUP(B5316,'大货清单（不定期按GOMS更新）'!A:C,3,0)</f>
        <v>ZB1769F-01</v>
      </c>
      <c r="E5316" s="27" t="str">
        <f>VLOOKUP(B5316,'大货清单（不定期按GOMS更新）'!A:H,4,0)</f>
        <v>DE,FR,IT,ES,NL,PL,SE,BE</v>
      </c>
      <c r="F5316" s="27" t="str">
        <f>VLOOKUP(B5316,'大货清单（不定期按GOMS更新）'!A:H,2,0)</f>
        <v>A11 Master</v>
      </c>
      <c r="G5316" s="28">
        <f>VLOOKUP(B5316,'大货清单（不定期按GOMS更新）'!A:I,9,FALSE)</f>
        <v>6972200192349</v>
      </c>
      <c r="H5316" s="27" t="str">
        <f>VLOOKUP(B5316,'大货清单（不定期按GOMS更新）'!A:H,7,0)</f>
        <v>Emerald</v>
      </c>
      <c r="I5316" s="27" t="str">
        <f>VLOOKUP(B5316,'大货清单（不定期按GOMS更新）'!A:F,6,FALSE)</f>
        <v>PHASEOUT</v>
      </c>
      <c r="J5316" s="27" t="str">
        <f>VLOOKUP(B5316,'大货清单（不定期按GOMS更新）'!A:K,11,FALSE)</f>
        <v>7.1</v>
      </c>
      <c r="K5316" s="27" t="str">
        <f>VLOOKUP(B5316,'大货清单（不定期按GOMS更新）'!A:N,12,FALSE)</f>
        <v>784</v>
      </c>
      <c r="L5316" s="27" t="str">
        <f>VLOOKUP(B5316,'大货清单（不定期按GOMS更新）'!A:M,13,FALSE)</f>
        <v>180</v>
      </c>
      <c r="M5316" s="27" t="str">
        <f>VLOOKUP(B5316,'大货清单（不定期按GOMS更新）'!A:N,14,FALSE)</f>
        <v>326</v>
      </c>
      <c r="N5316" s="53" t="s">
        <v>330</v>
      </c>
      <c r="O5316" s="27">
        <f>IFERROR(VLOOKUP(N5316,'散件迭代（不定期更新）'!C:J,8,FALSE),0)</f>
        <v>0</v>
      </c>
      <c r="P5316" s="27" t="str">
        <f>IFERROR(VLOOKUP(N5316,'散件（更新）'!B:H,3,FALSE),0)</f>
        <v>206-1873-0206</v>
      </c>
      <c r="Q5316" s="27" t="str">
        <f>VLOOKUP(N5316,'散件（更新）'!B:H,2,FALSE)</f>
        <v>114-18730206</v>
      </c>
      <c r="R5316" s="27" t="str">
        <f>VLOOKUP(N5316,'散件（更新）'!B:H,7,FALSE)</f>
        <v>Flexible long crevice tool</v>
      </c>
      <c r="S5316" s="27" t="str">
        <f>VLOOKUP(N5316,'散件（更新）'!B:E,4,FALSE)</f>
        <v>https://tineco-yxzt.oss-accelerate.aliyuncs.com/product/114-18730206.png</v>
      </c>
      <c r="T5316" s="27" t="s">
        <v>8759</v>
      </c>
      <c r="U5316" s="28" t="str">
        <f>VLOOKUP(N5316,'散件（更新）'!B:G,6,FALSE)</f>
        <v>伸缩扁吸组件</v>
      </c>
      <c r="V5316" s="28" t="str">
        <f>VLOOKUP(N5316,'散件（更新）'!B:I,8,FALSE)</f>
        <v>6972200191533</v>
      </c>
    </row>
    <row r="5317" spans="1:22">
      <c r="A5317" s="57">
        <v>46169</v>
      </c>
      <c r="B5317" s="53" t="s">
        <v>153</v>
      </c>
      <c r="C5317" s="27" t="str">
        <f>VLOOKUP(B5317,'大货清单（不定期按GOMS更新）'!A:H,8,0)</f>
        <v>107-17690601</v>
      </c>
      <c r="D5317" s="27" t="str">
        <f>VLOOKUP(B5317,'大货清单（不定期按GOMS更新）'!A:C,3,0)</f>
        <v>ZB1769F-01</v>
      </c>
      <c r="E5317" s="27" t="str">
        <f>VLOOKUP(B5317,'大货清单（不定期按GOMS更新）'!A:H,4,0)</f>
        <v>DE,FR,IT,ES,NL,PL,SE,BE</v>
      </c>
      <c r="F5317" s="27" t="str">
        <f>VLOOKUP(B5317,'大货清单（不定期按GOMS更新）'!A:H,2,0)</f>
        <v>A11 Master</v>
      </c>
      <c r="G5317" s="28">
        <f>VLOOKUP(B5317,'大货清单（不定期按GOMS更新）'!A:I,9,FALSE)</f>
        <v>6972200192349</v>
      </c>
      <c r="H5317" s="27" t="str">
        <f>VLOOKUP(B5317,'大货清单（不定期按GOMS更新）'!A:H,7,0)</f>
        <v>Emerald</v>
      </c>
      <c r="I5317" s="27" t="str">
        <f>VLOOKUP(B5317,'大货清单（不定期按GOMS更新）'!A:F,6,FALSE)</f>
        <v>PHASEOUT</v>
      </c>
      <c r="J5317" s="27" t="str">
        <f>VLOOKUP(B5317,'大货清单（不定期按GOMS更新）'!A:K,11,FALSE)</f>
        <v>7.1</v>
      </c>
      <c r="K5317" s="27" t="str">
        <f>VLOOKUP(B5317,'大货清单（不定期按GOMS更新）'!A:N,12,FALSE)</f>
        <v>784</v>
      </c>
      <c r="L5317" s="27" t="str">
        <f>VLOOKUP(B5317,'大货清单（不定期按GOMS更新）'!A:M,13,FALSE)</f>
        <v>180</v>
      </c>
      <c r="M5317" s="27" t="str">
        <f>VLOOKUP(B5317,'大货清单（不定期按GOMS更新）'!A:N,14,FALSE)</f>
        <v>326</v>
      </c>
      <c r="N5317" s="53" t="s">
        <v>383</v>
      </c>
      <c r="O5317" s="27">
        <f>IFERROR(VLOOKUP(N5317,'散件迭代（不定期更新）'!C:J,8,FALSE),0)</f>
        <v>0</v>
      </c>
      <c r="P5317" s="27" t="str">
        <f>IFERROR(VLOOKUP(N5317,'散件（更新）'!B:H,3,FALSE),0)</f>
        <v>206-1873-0012</v>
      </c>
      <c r="Q5317" s="27" t="str">
        <f>VLOOKUP(N5317,'散件（更新）'!B:H,2,FALSE)</f>
        <v>114-18730012</v>
      </c>
      <c r="R5317" s="27" t="str">
        <f>VLOOKUP(N5317,'散件（更新）'!B:H,7,FALSE)</f>
        <v>Flexible extension hose</v>
      </c>
      <c r="S5317" s="27" t="str">
        <f>VLOOKUP(N5317,'散件（更新）'!B:E,4,FALSE)</f>
        <v>https://tineco-yxzt.oss-accelerate.aliyuncs.com/20231227/9VSUE121100_1703640269698.png</v>
      </c>
      <c r="T5317" s="27" t="s">
        <v>8759</v>
      </c>
      <c r="U5317" s="28" t="str">
        <f>VLOOKUP(N5317,'散件（更新）'!B:G,6,FALSE)</f>
        <v>ZB1669 伸缩软管组件</v>
      </c>
      <c r="V5317" s="28" t="str">
        <f>VLOOKUP(N5317,'散件（更新）'!B:I,8,FALSE)</f>
        <v>6972200191557</v>
      </c>
    </row>
    <row r="5318" spans="1:22">
      <c r="A5318" s="57">
        <v>46169</v>
      </c>
      <c r="B5318" s="53" t="s">
        <v>2571</v>
      </c>
      <c r="C5318" s="27" t="str">
        <f>VLOOKUP(B5318,'大货清单（不定期按GOMS更新）'!A:H,8,0)</f>
        <v>107-17690602</v>
      </c>
      <c r="D5318" s="27" t="str">
        <f>VLOOKUP(B5318,'大货清单（不定期按GOMS更新）'!A:C,3,0)</f>
        <v>ZB1769F-02</v>
      </c>
      <c r="E5318" s="27" t="str">
        <f>VLOOKUP(B5318,'大货清单（不定期按GOMS更新）'!A:H,4,0)</f>
        <v>IE,GB</v>
      </c>
      <c r="F5318" s="27" t="str">
        <f>VLOOKUP(B5318,'大货清单（不定期按GOMS更新）'!A:H,2,0)</f>
        <v>A11 Master</v>
      </c>
      <c r="G5318" s="28">
        <f>VLOOKUP(B5318,'大货清单（不定期按GOMS更新）'!A:I,9,FALSE)</f>
        <v>6972200192332</v>
      </c>
      <c r="H5318" s="27" t="str">
        <f>VLOOKUP(B5318,'大货清单（不定期按GOMS更新）'!A:H,7,0)</f>
        <v>Emerald</v>
      </c>
      <c r="I5318" s="27" t="str">
        <f>VLOOKUP(B5318,'大货清单（不定期按GOMS更新）'!A:F,6,FALSE)</f>
        <v>PHASEOUT</v>
      </c>
      <c r="J5318" s="27" t="str">
        <f>VLOOKUP(B5318,'大货清单（不定期按GOMS更新）'!A:K,11,FALSE)</f>
        <v>6.9</v>
      </c>
      <c r="K5318" s="27" t="str">
        <f>VLOOKUP(B5318,'大货清单（不定期按GOMS更新）'!A:N,12,FALSE)</f>
        <v>784</v>
      </c>
      <c r="L5318" s="27" t="str">
        <f>VLOOKUP(B5318,'大货清单（不定期按GOMS更新）'!A:M,13,FALSE)</f>
        <v>180</v>
      </c>
      <c r="M5318" s="27" t="str">
        <f>VLOOKUP(B5318,'大货清单（不定期按GOMS更新）'!A:N,14,FALSE)</f>
        <v>326</v>
      </c>
      <c r="N5318" s="53" t="s">
        <v>1227</v>
      </c>
      <c r="O5318" s="27" t="str">
        <f>IFERROR(VLOOKUP(N5318,'散件迭代（不定期更新）'!C:J,8,FALSE),0)</f>
        <v>A38</v>
      </c>
      <c r="P5318" s="27" t="str">
        <f>IFERROR(VLOOKUP(N5318,'散件（更新）'!B:H,3,FALSE),0)</f>
        <v>206-1756-0235</v>
      </c>
      <c r="Q5318" s="27" t="str">
        <f>VLOOKUP(N5318,'散件（更新）'!B:H,2,FALSE)</f>
        <v>114-17560235</v>
      </c>
      <c r="R5318" s="27" t="str">
        <f>VLOOKUP(N5318,'散件（更新）'!B:H,7,FALSE)</f>
        <v>1*Pre-filter cleaning tool &amp; 2* filters</v>
      </c>
      <c r="S5318" s="27" t="str">
        <f>VLOOKUP(N5318,'散件（更新）'!B:E,4,FALSE)</f>
        <v>https://tineco-yxzt.oss-accelerate.aliyuncs.com/product/114-17560235.jpg</v>
      </c>
      <c r="T5318" s="27" t="s">
        <v>8759</v>
      </c>
      <c r="U5318" s="28" t="str">
        <f>VLOOKUP(N5318,'散件（更新）'!B:G,6,FALSE)</f>
        <v>ZB1769B 滤芯清洁刷+进风过滤棉组件*2</v>
      </c>
      <c r="V5318" s="28" t="str">
        <f>VLOOKUP(N5318,'散件（更新）'!B:I,8,FALSE)</f>
        <v>6972200191601</v>
      </c>
    </row>
    <row r="5319" spans="1:22">
      <c r="A5319" s="57">
        <v>46169</v>
      </c>
      <c r="B5319" s="53" t="s">
        <v>2571</v>
      </c>
      <c r="C5319" s="27" t="str">
        <f>VLOOKUP(B5319,'大货清单（不定期按GOMS更新）'!A:H,8,0)</f>
        <v>107-17690602</v>
      </c>
      <c r="D5319" s="27" t="str">
        <f>VLOOKUP(B5319,'大货清单（不定期按GOMS更新）'!A:C,3,0)</f>
        <v>ZB1769F-02</v>
      </c>
      <c r="E5319" s="27" t="str">
        <f>VLOOKUP(B5319,'大货清单（不定期按GOMS更新）'!A:H,4,0)</f>
        <v>IE,GB</v>
      </c>
      <c r="F5319" s="27" t="str">
        <f>VLOOKUP(B5319,'大货清单（不定期按GOMS更新）'!A:H,2,0)</f>
        <v>A11 Master</v>
      </c>
      <c r="G5319" s="28">
        <f>VLOOKUP(B5319,'大货清单（不定期按GOMS更新）'!A:I,9,FALSE)</f>
        <v>6972200192332</v>
      </c>
      <c r="H5319" s="27" t="str">
        <f>VLOOKUP(B5319,'大货清单（不定期按GOMS更新）'!A:H,7,0)</f>
        <v>Emerald</v>
      </c>
      <c r="I5319" s="27" t="str">
        <f>VLOOKUP(B5319,'大货清单（不定期按GOMS更新）'!A:F,6,FALSE)</f>
        <v>PHASEOUT</v>
      </c>
      <c r="J5319" s="27" t="str">
        <f>VLOOKUP(B5319,'大货清单（不定期按GOMS更新）'!A:K,11,FALSE)</f>
        <v>6.9</v>
      </c>
      <c r="K5319" s="27" t="str">
        <f>VLOOKUP(B5319,'大货清单（不定期按GOMS更新）'!A:N,12,FALSE)</f>
        <v>784</v>
      </c>
      <c r="L5319" s="27" t="str">
        <f>VLOOKUP(B5319,'大货清单（不定期按GOMS更新）'!A:M,13,FALSE)</f>
        <v>180</v>
      </c>
      <c r="M5319" s="27" t="str">
        <f>VLOOKUP(B5319,'大货清单（不定期按GOMS更新）'!A:N,14,FALSE)</f>
        <v>326</v>
      </c>
      <c r="N5319" s="53" t="s">
        <v>1229</v>
      </c>
      <c r="O5319" s="27">
        <f>IFERROR(VLOOKUP(N5319,'散件迭代（不定期更新）'!C:J,8,FALSE),0)</f>
        <v>0</v>
      </c>
      <c r="P5319" s="27" t="str">
        <f>IFERROR(VLOOKUP(N5319,'散件（更新）'!B:H,3,FALSE),0)</f>
        <v>206-1756-0218</v>
      </c>
      <c r="Q5319" s="27" t="str">
        <f>VLOOKUP(N5319,'散件（更新）'!B:H,2,FALSE)</f>
        <v>114-17560218</v>
      </c>
      <c r="R5319" s="27" t="str">
        <f>VLOOKUP(N5319,'散件（更新）'!B:H,7,FALSE)</f>
        <v>2*Filter&amp;1*HEPA</v>
      </c>
      <c r="S5319" s="27" t="str">
        <f>VLOOKUP(N5319,'散件（更新）'!B:E,4,FALSE)</f>
        <v>https://tineco-yxzt.oss-accelerate.aliyuncs.com/product/114-17560218.jpg</v>
      </c>
      <c r="T5319" s="27" t="s">
        <v>8759</v>
      </c>
      <c r="U5319" s="28" t="str">
        <f>VLOOKUP(N5319,'散件（更新）'!B:G,6,FALSE)</f>
        <v>364-1756-0401【ZB1756 进风过滤棉包胶组件 环保3类 】*2
364-1756-1301【ZB1756 出风HEPA组件 环保3类】*1不带金属滤网</v>
      </c>
      <c r="V5319" s="28" t="str">
        <f>VLOOKUP(N5319,'散件（更新）'!B:I,8,FALSE)</f>
        <v>6972200191120</v>
      </c>
    </row>
    <row r="5320" spans="1:22">
      <c r="A5320" s="57">
        <v>46169</v>
      </c>
      <c r="B5320" s="53" t="s">
        <v>2571</v>
      </c>
      <c r="C5320" s="27" t="str">
        <f>VLOOKUP(B5320,'大货清单（不定期按GOMS更新）'!A:H,8,0)</f>
        <v>107-17690602</v>
      </c>
      <c r="D5320" s="27" t="str">
        <f>VLOOKUP(B5320,'大货清单（不定期按GOMS更新）'!A:C,3,0)</f>
        <v>ZB1769F-02</v>
      </c>
      <c r="E5320" s="27" t="str">
        <f>VLOOKUP(B5320,'大货清单（不定期按GOMS更新）'!A:H,4,0)</f>
        <v>IE,GB</v>
      </c>
      <c r="F5320" s="27" t="str">
        <f>VLOOKUP(B5320,'大货清单（不定期按GOMS更新）'!A:H,2,0)</f>
        <v>A11 Master</v>
      </c>
      <c r="G5320" s="28">
        <f>VLOOKUP(B5320,'大货清单（不定期按GOMS更新）'!A:I,9,FALSE)</f>
        <v>6972200192332</v>
      </c>
      <c r="H5320" s="27" t="str">
        <f>VLOOKUP(B5320,'大货清单（不定期按GOMS更新）'!A:H,7,0)</f>
        <v>Emerald</v>
      </c>
      <c r="I5320" s="27" t="str">
        <f>VLOOKUP(B5320,'大货清单（不定期按GOMS更新）'!A:F,6,FALSE)</f>
        <v>PHASEOUT</v>
      </c>
      <c r="J5320" s="27" t="str">
        <f>VLOOKUP(B5320,'大货清单（不定期按GOMS更新）'!A:K,11,FALSE)</f>
        <v>6.9</v>
      </c>
      <c r="K5320" s="27" t="str">
        <f>VLOOKUP(B5320,'大货清单（不定期按GOMS更新）'!A:N,12,FALSE)</f>
        <v>784</v>
      </c>
      <c r="L5320" s="27" t="str">
        <f>VLOOKUP(B5320,'大货清单（不定期按GOMS更新）'!A:M,13,FALSE)</f>
        <v>180</v>
      </c>
      <c r="M5320" s="27" t="str">
        <f>VLOOKUP(B5320,'大货清单（不定期按GOMS更新）'!A:N,14,FALSE)</f>
        <v>326</v>
      </c>
      <c r="N5320" s="53" t="s">
        <v>1239</v>
      </c>
      <c r="O5320" s="27">
        <f>IFERROR(VLOOKUP(N5320,'散件迭代（不定期更新）'!C:J,8,FALSE),0)</f>
        <v>0</v>
      </c>
      <c r="P5320" s="27" t="str">
        <f>IFERROR(VLOOKUP(N5320,'散件（更新）'!B:H,3,FALSE),0)</f>
        <v>206-1756-0243</v>
      </c>
      <c r="Q5320" s="27" t="str">
        <f>VLOOKUP(N5320,'散件（更新）'!B:H,2,FALSE)</f>
        <v>114-17560243</v>
      </c>
      <c r="R5320" s="27" t="str">
        <f>VLOOKUP(N5320,'散件（更新）'!B:H,7,FALSE)</f>
        <v>Hard floor brush</v>
      </c>
      <c r="S5320" s="27" t="str">
        <f>VLOOKUP(N5320,'散件（更新）'!B:E,4,FALSE)</f>
        <v>https://tineco-yxzt.oss-accelerate.aliyuncs.com/product/114-17560243.jpg</v>
      </c>
      <c r="T5320" s="27" t="s">
        <v>8759</v>
      </c>
      <c r="U5320" s="28" t="str">
        <f>VLOOKUP(N5320,'散件（更新）'!B:G,6,FALSE)</f>
        <v>FB1753F地刷组件</v>
      </c>
      <c r="V5320" s="28" t="str">
        <f>VLOOKUP(N5320,'散件（更新）'!B:I,8,FALSE)</f>
        <v>6972200191083</v>
      </c>
    </row>
    <row r="5321" spans="1:22">
      <c r="A5321" s="57">
        <v>46169</v>
      </c>
      <c r="B5321" s="53" t="s">
        <v>2571</v>
      </c>
      <c r="C5321" s="27" t="str">
        <f>VLOOKUP(B5321,'大货清单（不定期按GOMS更新）'!A:H,8,0)</f>
        <v>107-17690602</v>
      </c>
      <c r="D5321" s="27" t="str">
        <f>VLOOKUP(B5321,'大货清单（不定期按GOMS更新）'!A:C,3,0)</f>
        <v>ZB1769F-02</v>
      </c>
      <c r="E5321" s="27" t="str">
        <f>VLOOKUP(B5321,'大货清单（不定期按GOMS更新）'!A:H,4,0)</f>
        <v>IE,GB</v>
      </c>
      <c r="F5321" s="27" t="str">
        <f>VLOOKUP(B5321,'大货清单（不定期按GOMS更新）'!A:H,2,0)</f>
        <v>A11 Master</v>
      </c>
      <c r="G5321" s="28">
        <f>VLOOKUP(B5321,'大货清单（不定期按GOMS更新）'!A:I,9,FALSE)</f>
        <v>6972200192332</v>
      </c>
      <c r="H5321" s="27" t="str">
        <f>VLOOKUP(B5321,'大货清单（不定期按GOMS更新）'!A:H,7,0)</f>
        <v>Emerald</v>
      </c>
      <c r="I5321" s="27" t="str">
        <f>VLOOKUP(B5321,'大货清单（不定期按GOMS更新）'!A:F,6,FALSE)</f>
        <v>PHASEOUT</v>
      </c>
      <c r="J5321" s="27" t="str">
        <f>VLOOKUP(B5321,'大货清单（不定期按GOMS更新）'!A:K,11,FALSE)</f>
        <v>6.9</v>
      </c>
      <c r="K5321" s="27" t="str">
        <f>VLOOKUP(B5321,'大货清单（不定期按GOMS更新）'!A:N,12,FALSE)</f>
        <v>784</v>
      </c>
      <c r="L5321" s="27" t="str">
        <f>VLOOKUP(B5321,'大货清单（不定期按GOMS更新）'!A:M,13,FALSE)</f>
        <v>180</v>
      </c>
      <c r="M5321" s="27" t="str">
        <f>VLOOKUP(B5321,'大货清单（不定期按GOMS更新）'!A:N,14,FALSE)</f>
        <v>326</v>
      </c>
      <c r="N5321" s="53" t="s">
        <v>1244</v>
      </c>
      <c r="O5321" s="27" t="str">
        <f>IFERROR(VLOOKUP(N5321,'散件迭代（不定期更新）'!C:J,8,FALSE),0)</f>
        <v>A03</v>
      </c>
      <c r="P5321" s="27" t="str">
        <f>IFERROR(VLOOKUP(N5321,'散件（更新）'!B:H,3,FALSE),0)</f>
        <v>206-1756-0242</v>
      </c>
      <c r="Q5321" s="27" t="str">
        <f>VLOOKUP(N5321,'散件（更新）'!B:H,2,FALSE)</f>
        <v>114-17560242</v>
      </c>
      <c r="R5321" s="27" t="str">
        <f>VLOOKUP(N5321,'散件（更新）'!B:H,7,FALSE)</f>
        <v>Carpet brush</v>
      </c>
      <c r="S5321" s="27" t="str">
        <f>VLOOKUP(N5321,'散件（更新）'!B:E,4,FALSE)</f>
        <v>https://tineco-yxzt.oss-accelerate.aliyuncs.com/product/114-17560242.jpg</v>
      </c>
      <c r="T5321" s="27" t="s">
        <v>8759</v>
      </c>
      <c r="U5321" s="28" t="str">
        <f>VLOOKUP(N5321,'散件（更新）'!B:G,6,FALSE)</f>
        <v>FB1676地刷组件</v>
      </c>
      <c r="V5321" s="28">
        <f>VLOOKUP(N5321,'散件（更新）'!B:I,8,FALSE)</f>
        <v>6972200195159</v>
      </c>
    </row>
    <row r="5322" spans="1:22">
      <c r="A5322" s="57">
        <v>46169</v>
      </c>
      <c r="B5322" s="53" t="s">
        <v>2571</v>
      </c>
      <c r="C5322" s="27" t="str">
        <f>VLOOKUP(B5322,'大货清单（不定期按GOMS更新）'!A:H,8,0)</f>
        <v>107-17690602</v>
      </c>
      <c r="D5322" s="27" t="str">
        <f>VLOOKUP(B5322,'大货清单（不定期按GOMS更新）'!A:C,3,0)</f>
        <v>ZB1769F-02</v>
      </c>
      <c r="E5322" s="27" t="str">
        <f>VLOOKUP(B5322,'大货清单（不定期按GOMS更新）'!A:H,4,0)</f>
        <v>IE,GB</v>
      </c>
      <c r="F5322" s="27" t="str">
        <f>VLOOKUP(B5322,'大货清单（不定期按GOMS更新）'!A:H,2,0)</f>
        <v>A11 Master</v>
      </c>
      <c r="G5322" s="28">
        <f>VLOOKUP(B5322,'大货清单（不定期按GOMS更新）'!A:I,9,FALSE)</f>
        <v>6972200192332</v>
      </c>
      <c r="H5322" s="27" t="str">
        <f>VLOOKUP(B5322,'大货清单（不定期按GOMS更新）'!A:H,7,0)</f>
        <v>Emerald</v>
      </c>
      <c r="I5322" s="27" t="str">
        <f>VLOOKUP(B5322,'大货清单（不定期按GOMS更新）'!A:F,6,FALSE)</f>
        <v>PHASEOUT</v>
      </c>
      <c r="J5322" s="27" t="str">
        <f>VLOOKUP(B5322,'大货清单（不定期按GOMS更新）'!A:K,11,FALSE)</f>
        <v>6.9</v>
      </c>
      <c r="K5322" s="27" t="str">
        <f>VLOOKUP(B5322,'大货清单（不定期按GOMS更新）'!A:N,12,FALSE)</f>
        <v>784</v>
      </c>
      <c r="L5322" s="27" t="str">
        <f>VLOOKUP(B5322,'大货清单（不定期按GOMS更新）'!A:M,13,FALSE)</f>
        <v>180</v>
      </c>
      <c r="M5322" s="27" t="str">
        <f>VLOOKUP(B5322,'大货清单（不定期按GOMS更新）'!A:N,14,FALSE)</f>
        <v>326</v>
      </c>
      <c r="N5322" s="53" t="s">
        <v>1293</v>
      </c>
      <c r="O5322" s="27">
        <f>IFERROR(VLOOKUP(N5322,'散件迭代（不定期更新）'!C:J,8,FALSE),0)</f>
        <v>0</v>
      </c>
      <c r="P5322" s="27" t="str">
        <f>IFERROR(VLOOKUP(N5322,'散件（更新）'!B:H,3,FALSE),0)</f>
        <v>206-1769-0401</v>
      </c>
      <c r="Q5322" s="27" t="str">
        <f>VLOOKUP(N5322,'散件（更新）'!B:H,2,FALSE)</f>
        <v>114-17690401</v>
      </c>
      <c r="R5322" s="27" t="str">
        <f>VLOOKUP(N5322,'散件（更新）'!B:H,7,FALSE)</f>
        <v>Dustbin</v>
      </c>
      <c r="S5322" s="27" t="str">
        <f>VLOOKUP(N5322,'散件（更新）'!B:E,4,FALSE)</f>
        <v>https://tineco-yxzt.oss-accelerate.aliyuncs.com/product/114-17690401.jpg</v>
      </c>
      <c r="T5322" s="27" t="s">
        <v>8759</v>
      </c>
      <c r="U5322" s="28" t="str">
        <f>VLOOKUP(N5322,'散件（更新）'!B:G,6,FALSE)</f>
        <v>尘桶组件（售后部件统一颜色透明色）</v>
      </c>
      <c r="V5322" s="28" t="str">
        <f>VLOOKUP(N5322,'散件（更新）'!B:I,8,FALSE)</f>
        <v>6972200191298</v>
      </c>
    </row>
    <row r="5323" spans="1:22">
      <c r="A5323" s="57">
        <v>46169</v>
      </c>
      <c r="B5323" s="53" t="s">
        <v>2571</v>
      </c>
      <c r="C5323" s="27" t="str">
        <f>VLOOKUP(B5323,'大货清单（不定期按GOMS更新）'!A:H,8,0)</f>
        <v>107-17690602</v>
      </c>
      <c r="D5323" s="27" t="str">
        <f>VLOOKUP(B5323,'大货清单（不定期按GOMS更新）'!A:C,3,0)</f>
        <v>ZB1769F-02</v>
      </c>
      <c r="E5323" s="27" t="str">
        <f>VLOOKUP(B5323,'大货清单（不定期按GOMS更新）'!A:H,4,0)</f>
        <v>IE,GB</v>
      </c>
      <c r="F5323" s="27" t="str">
        <f>VLOOKUP(B5323,'大货清单（不定期按GOMS更新）'!A:H,2,0)</f>
        <v>A11 Master</v>
      </c>
      <c r="G5323" s="28">
        <f>VLOOKUP(B5323,'大货清单（不定期按GOMS更新）'!A:I,9,FALSE)</f>
        <v>6972200192332</v>
      </c>
      <c r="H5323" s="27" t="str">
        <f>VLOOKUP(B5323,'大货清单（不定期按GOMS更新）'!A:H,7,0)</f>
        <v>Emerald</v>
      </c>
      <c r="I5323" s="27" t="str">
        <f>VLOOKUP(B5323,'大货清单（不定期按GOMS更新）'!A:F,6,FALSE)</f>
        <v>PHASEOUT</v>
      </c>
      <c r="J5323" s="27" t="str">
        <f>VLOOKUP(B5323,'大货清单（不定期按GOMS更新）'!A:K,11,FALSE)</f>
        <v>6.9</v>
      </c>
      <c r="K5323" s="27" t="str">
        <f>VLOOKUP(B5323,'大货清单（不定期按GOMS更新）'!A:N,12,FALSE)</f>
        <v>784</v>
      </c>
      <c r="L5323" s="27" t="str">
        <f>VLOOKUP(B5323,'大货清单（不定期按GOMS更新）'!A:M,13,FALSE)</f>
        <v>180</v>
      </c>
      <c r="M5323" s="27" t="str">
        <f>VLOOKUP(B5323,'大货清单（不定期按GOMS更新）'!A:N,14,FALSE)</f>
        <v>326</v>
      </c>
      <c r="N5323" s="53" t="s">
        <v>1261</v>
      </c>
      <c r="O5323" s="27" t="str">
        <f>IFERROR(VLOOKUP(N5323,'散件迭代（不定期更新）'!C:J,8,FALSE),0)</f>
        <v>A30</v>
      </c>
      <c r="P5323" s="27" t="str">
        <f>IFERROR(VLOOKUP(N5323,'散件（更新）'!B:H,3,FALSE),0)</f>
        <v>206-1756-0402</v>
      </c>
      <c r="Q5323" s="27" t="str">
        <f>VLOOKUP(N5323,'散件（更新）'!B:H,2,FALSE)</f>
        <v>114-17560402</v>
      </c>
      <c r="R5323" s="27" t="str">
        <f>VLOOKUP(N5323,'散件（更新）'!B:H,7,FALSE)</f>
        <v>Filter holder</v>
      </c>
      <c r="S5323" s="27" t="str">
        <f>VLOOKUP(N5323,'散件（更新）'!B:E,4,FALSE)</f>
        <v>https://tineco-yxzt.oss-accelerate.aliyuncs.com/product/114-17560402.jpg</v>
      </c>
      <c r="T5323" s="27" t="s">
        <v>8759</v>
      </c>
      <c r="U5323" s="28" t="str">
        <f>VLOOKUP(N5323,'散件（更新）'!B:G,6,FALSE)</f>
        <v>网孔过滤器包胶组件365-1756-2713*1+过滤棉和网孔过滤器清洗提示标贴 491-1756-03P8*1</v>
      </c>
      <c r="V5323" s="28" t="str">
        <f>VLOOKUP(N5323,'散件（更新）'!B:I,8,FALSE)</f>
        <v>6972200191304</v>
      </c>
    </row>
    <row r="5324" spans="1:22">
      <c r="A5324" s="57">
        <v>46169</v>
      </c>
      <c r="B5324" s="53" t="s">
        <v>2571</v>
      </c>
      <c r="C5324" s="27" t="str">
        <f>VLOOKUP(B5324,'大货清单（不定期按GOMS更新）'!A:H,8,0)</f>
        <v>107-17690602</v>
      </c>
      <c r="D5324" s="27" t="str">
        <f>VLOOKUP(B5324,'大货清单（不定期按GOMS更新）'!A:C,3,0)</f>
        <v>ZB1769F-02</v>
      </c>
      <c r="E5324" s="27" t="str">
        <f>VLOOKUP(B5324,'大货清单（不定期按GOMS更新）'!A:H,4,0)</f>
        <v>IE,GB</v>
      </c>
      <c r="F5324" s="27" t="str">
        <f>VLOOKUP(B5324,'大货清单（不定期按GOMS更新）'!A:H,2,0)</f>
        <v>A11 Master</v>
      </c>
      <c r="G5324" s="28">
        <f>VLOOKUP(B5324,'大货清单（不定期按GOMS更新）'!A:I,9,FALSE)</f>
        <v>6972200192332</v>
      </c>
      <c r="H5324" s="27" t="str">
        <f>VLOOKUP(B5324,'大货清单（不定期按GOMS更新）'!A:H,7,0)</f>
        <v>Emerald</v>
      </c>
      <c r="I5324" s="27" t="str">
        <f>VLOOKUP(B5324,'大货清单（不定期按GOMS更新）'!A:F,6,FALSE)</f>
        <v>PHASEOUT</v>
      </c>
      <c r="J5324" s="27" t="str">
        <f>VLOOKUP(B5324,'大货清单（不定期按GOMS更新）'!A:K,11,FALSE)</f>
        <v>6.9</v>
      </c>
      <c r="K5324" s="27" t="str">
        <f>VLOOKUP(B5324,'大货清单（不定期按GOMS更新）'!A:N,12,FALSE)</f>
        <v>784</v>
      </c>
      <c r="L5324" s="27" t="str">
        <f>VLOOKUP(B5324,'大货清单（不定期按GOMS更新）'!A:M,13,FALSE)</f>
        <v>180</v>
      </c>
      <c r="M5324" s="27" t="str">
        <f>VLOOKUP(B5324,'大货清单（不定期按GOMS更新）'!A:N,14,FALSE)</f>
        <v>326</v>
      </c>
      <c r="N5324" s="53" t="s">
        <v>1228</v>
      </c>
      <c r="O5324" s="27">
        <f>IFERROR(VLOOKUP(N5324,'散件迭代（不定期更新）'!C:J,8,FALSE),0)</f>
        <v>0</v>
      </c>
      <c r="P5324" s="27" t="str">
        <f>IFERROR(VLOOKUP(N5324,'散件（更新）'!B:H,3,FALSE),0)</f>
        <v>206-1756-0204</v>
      </c>
      <c r="Q5324" s="27" t="str">
        <f>VLOOKUP(N5324,'散件（更新）'!B:H,2,FALSE)</f>
        <v>114-17560204</v>
      </c>
      <c r="R5324" s="27" t="str">
        <f>VLOOKUP(N5324,'散件（更新）'!B:H,7,FALSE)</f>
        <v>FILTER</v>
      </c>
      <c r="S5324" s="27" t="str">
        <f>VLOOKUP(N5324,'散件（更新）'!B:E,4,FALSE)</f>
        <v>https://tineco-yxzt.oss-accelerate.aliyuncs.com/product/114-17560204.jpg</v>
      </c>
      <c r="T5324" s="27" t="s">
        <v>8759</v>
      </c>
      <c r="U5324" s="28" t="str">
        <f>VLOOKUP(N5324,'散件（更新）'!B:G,6,FALSE)</f>
        <v>ZB1756 进风滤棉组件</v>
      </c>
      <c r="V5324" s="28" t="str">
        <f>VLOOKUP(N5324,'散件（更新）'!B:I,8,FALSE)</f>
        <v>6972200191182</v>
      </c>
    </row>
    <row r="5325" spans="1:22">
      <c r="A5325" s="57">
        <v>46169</v>
      </c>
      <c r="B5325" s="53" t="s">
        <v>2571</v>
      </c>
      <c r="C5325" s="27" t="str">
        <f>VLOOKUP(B5325,'大货清单（不定期按GOMS更新）'!A:H,8,0)</f>
        <v>107-17690602</v>
      </c>
      <c r="D5325" s="27" t="str">
        <f>VLOOKUP(B5325,'大货清单（不定期按GOMS更新）'!A:C,3,0)</f>
        <v>ZB1769F-02</v>
      </c>
      <c r="E5325" s="27" t="str">
        <f>VLOOKUP(B5325,'大货清单（不定期按GOMS更新）'!A:H,4,0)</f>
        <v>IE,GB</v>
      </c>
      <c r="F5325" s="27" t="str">
        <f>VLOOKUP(B5325,'大货清单（不定期按GOMS更新）'!A:H,2,0)</f>
        <v>A11 Master</v>
      </c>
      <c r="G5325" s="28">
        <f>VLOOKUP(B5325,'大货清单（不定期按GOMS更新）'!A:I,9,FALSE)</f>
        <v>6972200192332</v>
      </c>
      <c r="H5325" s="27" t="str">
        <f>VLOOKUP(B5325,'大货清单（不定期按GOMS更新）'!A:H,7,0)</f>
        <v>Emerald</v>
      </c>
      <c r="I5325" s="27" t="str">
        <f>VLOOKUP(B5325,'大货清单（不定期按GOMS更新）'!A:F,6,FALSE)</f>
        <v>PHASEOUT</v>
      </c>
      <c r="J5325" s="27" t="str">
        <f>VLOOKUP(B5325,'大货清单（不定期按GOMS更新）'!A:K,11,FALSE)</f>
        <v>6.9</v>
      </c>
      <c r="K5325" s="27" t="str">
        <f>VLOOKUP(B5325,'大货清单（不定期按GOMS更新）'!A:N,12,FALSE)</f>
        <v>784</v>
      </c>
      <c r="L5325" s="27" t="str">
        <f>VLOOKUP(B5325,'大货清单（不定期按GOMS更新）'!A:M,13,FALSE)</f>
        <v>180</v>
      </c>
      <c r="M5325" s="27" t="str">
        <f>VLOOKUP(B5325,'大货清单（不定期按GOMS更新）'!A:N,14,FALSE)</f>
        <v>326</v>
      </c>
      <c r="N5325" s="53" t="s">
        <v>1281</v>
      </c>
      <c r="O5325" s="27">
        <f>IFERROR(VLOOKUP(N5325,'散件迭代（不定期更新）'!C:J,8,FALSE),0)</f>
        <v>0</v>
      </c>
      <c r="P5325" s="27" t="str">
        <f>IFERROR(VLOOKUP(N5325,'散件（更新）'!B:H,3,FALSE),0)</f>
        <v>206-1769-0014</v>
      </c>
      <c r="Q5325" s="27" t="str">
        <f>VLOOKUP(N5325,'散件（更新）'!B:H,2,FALSE)</f>
        <v>114-17690014</v>
      </c>
      <c r="R5325" s="27" t="str">
        <f>VLOOKUP(N5325,'散件（更新）'!B:H,7,FALSE)</f>
        <v>wall accessory holder</v>
      </c>
      <c r="S5325" s="27" t="str">
        <f>VLOOKUP(N5325,'散件（更新）'!B:E,4,FALSE)</f>
        <v>https://tineco-yxzt.oss-accelerate.aliyuncs.com/product/114-17690014.jpg</v>
      </c>
      <c r="T5325" s="27" t="s">
        <v>8759</v>
      </c>
      <c r="U5325" s="28" t="str">
        <f>VLOOKUP(N5325,'散件（更新）'!B:G,6,FALSE)</f>
        <v>附件延展架 墙挂版</v>
      </c>
      <c r="V5325" s="28" t="str">
        <f>VLOOKUP(N5325,'散件（更新）'!B:I,8,FALSE)</f>
        <v>6972200191199</v>
      </c>
    </row>
    <row r="5326" spans="1:22">
      <c r="A5326" s="57">
        <v>46169</v>
      </c>
      <c r="B5326" s="53" t="s">
        <v>2571</v>
      </c>
      <c r="C5326" s="27" t="str">
        <f>VLOOKUP(B5326,'大货清单（不定期按GOMS更新）'!A:H,8,0)</f>
        <v>107-17690602</v>
      </c>
      <c r="D5326" s="27" t="str">
        <f>VLOOKUP(B5326,'大货清单（不定期按GOMS更新）'!A:C,3,0)</f>
        <v>ZB1769F-02</v>
      </c>
      <c r="E5326" s="27" t="str">
        <f>VLOOKUP(B5326,'大货清单（不定期按GOMS更新）'!A:H,4,0)</f>
        <v>IE,GB</v>
      </c>
      <c r="F5326" s="27" t="str">
        <f>VLOOKUP(B5326,'大货清单（不定期按GOMS更新）'!A:H,2,0)</f>
        <v>A11 Master</v>
      </c>
      <c r="G5326" s="28">
        <f>VLOOKUP(B5326,'大货清单（不定期按GOMS更新）'!A:I,9,FALSE)</f>
        <v>6972200192332</v>
      </c>
      <c r="H5326" s="27" t="str">
        <f>VLOOKUP(B5326,'大货清单（不定期按GOMS更新）'!A:H,7,0)</f>
        <v>Emerald</v>
      </c>
      <c r="I5326" s="27" t="str">
        <f>VLOOKUP(B5326,'大货清单（不定期按GOMS更新）'!A:F,6,FALSE)</f>
        <v>PHASEOUT</v>
      </c>
      <c r="J5326" s="27" t="str">
        <f>VLOOKUP(B5326,'大货清单（不定期按GOMS更新）'!A:K,11,FALSE)</f>
        <v>6.9</v>
      </c>
      <c r="K5326" s="27" t="str">
        <f>VLOOKUP(B5326,'大货清单（不定期按GOMS更新）'!A:N,12,FALSE)</f>
        <v>784</v>
      </c>
      <c r="L5326" s="27" t="str">
        <f>VLOOKUP(B5326,'大货清单（不定期按GOMS更新）'!A:M,13,FALSE)</f>
        <v>180</v>
      </c>
      <c r="M5326" s="27" t="str">
        <f>VLOOKUP(B5326,'大货清单（不定期按GOMS更新）'!A:N,14,FALSE)</f>
        <v>326</v>
      </c>
      <c r="N5326" s="53" t="s">
        <v>1314</v>
      </c>
      <c r="O5326" s="27">
        <f>IFERROR(VLOOKUP(N5326,'散件迭代（不定期更新）'!C:J,8,FALSE),0)</f>
        <v>0</v>
      </c>
      <c r="P5326" s="27" t="str">
        <f>IFERROR(VLOOKUP(N5326,'散件（更新）'!B:H,3,FALSE),0)</f>
        <v>206-1769-0017</v>
      </c>
      <c r="Q5326" s="27" t="str">
        <f>VLOOKUP(N5326,'散件（更新）'!B:H,2,FALSE)</f>
        <v>114-17690017</v>
      </c>
      <c r="R5326" s="27" t="str">
        <f>VLOOKUP(N5326,'散件（更新）'!B:H,7,FALSE)</f>
        <v>Main Body</v>
      </c>
      <c r="S5326" s="27" t="str">
        <f>VLOOKUP(N5326,'散件（更新）'!B:E,4,FALSE)</f>
        <v>https://tineco-yxzt.oss-accelerate.aliyuncs.com/product/114-17690017.jpg</v>
      </c>
      <c r="T5326" s="27" t="s">
        <v>8759</v>
      </c>
      <c r="U5326" s="28" t="str">
        <f>VLOOKUP(N5326,'散件（更新）'!B:G,6,FALSE)</f>
        <v>机体组件三档Master</v>
      </c>
      <c r="V5326" s="28" t="str">
        <f>VLOOKUP(N5326,'散件（更新）'!B:I,8,FALSE)</f>
        <v>6972200192882</v>
      </c>
    </row>
    <row r="5327" spans="1:22">
      <c r="A5327" s="57">
        <v>46169</v>
      </c>
      <c r="B5327" s="53" t="s">
        <v>2571</v>
      </c>
      <c r="C5327" s="27" t="str">
        <f>VLOOKUP(B5327,'大货清单（不定期按GOMS更新）'!A:H,8,0)</f>
        <v>107-17690602</v>
      </c>
      <c r="D5327" s="27" t="str">
        <f>VLOOKUP(B5327,'大货清单（不定期按GOMS更新）'!A:C,3,0)</f>
        <v>ZB1769F-02</v>
      </c>
      <c r="E5327" s="27" t="str">
        <f>VLOOKUP(B5327,'大货清单（不定期按GOMS更新）'!A:H,4,0)</f>
        <v>IE,GB</v>
      </c>
      <c r="F5327" s="27" t="str">
        <f>VLOOKUP(B5327,'大货清单（不定期按GOMS更新）'!A:H,2,0)</f>
        <v>A11 Master</v>
      </c>
      <c r="G5327" s="28">
        <f>VLOOKUP(B5327,'大货清单（不定期按GOMS更新）'!A:I,9,FALSE)</f>
        <v>6972200192332</v>
      </c>
      <c r="H5327" s="27" t="str">
        <f>VLOOKUP(B5327,'大货清单（不定期按GOMS更新）'!A:H,7,0)</f>
        <v>Emerald</v>
      </c>
      <c r="I5327" s="27" t="str">
        <f>VLOOKUP(B5327,'大货清单（不定期按GOMS更新）'!A:F,6,FALSE)</f>
        <v>PHASEOUT</v>
      </c>
      <c r="J5327" s="27" t="str">
        <f>VLOOKUP(B5327,'大货清单（不定期按GOMS更新）'!A:K,11,FALSE)</f>
        <v>6.9</v>
      </c>
      <c r="K5327" s="27" t="str">
        <f>VLOOKUP(B5327,'大货清单（不定期按GOMS更新）'!A:N,12,FALSE)</f>
        <v>784</v>
      </c>
      <c r="L5327" s="27" t="str">
        <f>VLOOKUP(B5327,'大货清单（不定期按GOMS更新）'!A:M,13,FALSE)</f>
        <v>180</v>
      </c>
      <c r="M5327" s="27" t="str">
        <f>VLOOKUP(B5327,'大货清单（不定期按GOMS更新）'!A:N,14,FALSE)</f>
        <v>326</v>
      </c>
      <c r="N5327" s="53" t="s">
        <v>1312</v>
      </c>
      <c r="O5327" s="27" t="str">
        <f>IFERROR(VLOOKUP(N5327,'散件迭代（不定期更新）'!C:J,8,FALSE),0)</f>
        <v>A07</v>
      </c>
      <c r="P5327" s="27" t="str">
        <f>IFERROR(VLOOKUP(N5327,'散件（更新）'!B:H,3,FALSE),0)</f>
        <v>206-1769-0016</v>
      </c>
      <c r="Q5327" s="27" t="str">
        <f>VLOOKUP(N5327,'散件（更新）'!B:H,2,FALSE)</f>
        <v>114-17690016</v>
      </c>
      <c r="R5327" s="27" t="str">
        <f>VLOOKUP(N5327,'散件（更新）'!B:H,7,FALSE)</f>
        <v>Battery</v>
      </c>
      <c r="S5327" s="27" t="str">
        <f>VLOOKUP(N5327,'散件（更新）'!B:E,4,FALSE)</f>
        <v>https://tineco-yxzt.oss-accelerate.aliyuncs.com/product/114-17690016.jpg</v>
      </c>
      <c r="T5327" s="27" t="s">
        <v>8759</v>
      </c>
      <c r="U5327" s="28" t="str">
        <f>VLOOKUP(N5327,'散件（更新）'!B:G,6,FALSE)</f>
        <v>Master三档电池包2500mAH</v>
      </c>
      <c r="V5327" s="28" t="str">
        <f>VLOOKUP(N5327,'散件（更新）'!B:I,8,FALSE)</f>
        <v>6972200192875</v>
      </c>
    </row>
    <row r="5328" spans="1:22">
      <c r="A5328" s="57">
        <v>46169</v>
      </c>
      <c r="B5328" s="53" t="s">
        <v>2571</v>
      </c>
      <c r="C5328" s="27" t="str">
        <f>VLOOKUP(B5328,'大货清单（不定期按GOMS更新）'!A:H,8,0)</f>
        <v>107-17690602</v>
      </c>
      <c r="D5328" s="27" t="str">
        <f>VLOOKUP(B5328,'大货清单（不定期按GOMS更新）'!A:C,3,0)</f>
        <v>ZB1769F-02</v>
      </c>
      <c r="E5328" s="27" t="str">
        <f>VLOOKUP(B5328,'大货清单（不定期按GOMS更新）'!A:H,4,0)</f>
        <v>IE,GB</v>
      </c>
      <c r="F5328" s="27" t="str">
        <f>VLOOKUP(B5328,'大货清单（不定期按GOMS更新）'!A:H,2,0)</f>
        <v>A11 Master</v>
      </c>
      <c r="G5328" s="28">
        <f>VLOOKUP(B5328,'大货清单（不定期按GOMS更新）'!A:I,9,FALSE)</f>
        <v>6972200192332</v>
      </c>
      <c r="H5328" s="27" t="str">
        <f>VLOOKUP(B5328,'大货清单（不定期按GOMS更新）'!A:H,7,0)</f>
        <v>Emerald</v>
      </c>
      <c r="I5328" s="27" t="str">
        <f>VLOOKUP(B5328,'大货清单（不定期按GOMS更新）'!A:F,6,FALSE)</f>
        <v>PHASEOUT</v>
      </c>
      <c r="J5328" s="27" t="str">
        <f>VLOOKUP(B5328,'大货清单（不定期按GOMS更新）'!A:K,11,FALSE)</f>
        <v>6.9</v>
      </c>
      <c r="K5328" s="27" t="str">
        <f>VLOOKUP(B5328,'大货清单（不定期按GOMS更新）'!A:N,12,FALSE)</f>
        <v>784</v>
      </c>
      <c r="L5328" s="27" t="str">
        <f>VLOOKUP(B5328,'大货清单（不定期按GOMS更新）'!A:M,13,FALSE)</f>
        <v>180</v>
      </c>
      <c r="M5328" s="27" t="str">
        <f>VLOOKUP(B5328,'大货清单（不定期按GOMS更新）'!A:N,14,FALSE)</f>
        <v>326</v>
      </c>
      <c r="N5328" s="53" t="s">
        <v>1280</v>
      </c>
      <c r="O5328" s="27">
        <f>IFERROR(VLOOKUP(N5328,'散件迭代（不定期更新）'!C:J,8,FALSE),0)</f>
        <v>0</v>
      </c>
      <c r="P5328" s="27" t="str">
        <f>IFERROR(VLOOKUP(N5328,'散件（更新）'!B:H,3,FALSE),0)</f>
        <v>206-1769-0012</v>
      </c>
      <c r="Q5328" s="27" t="str">
        <f>VLOOKUP(N5328,'散件（更新）'!B:H,2,FALSE)</f>
        <v>114-17690012</v>
      </c>
      <c r="R5328" s="27" t="str">
        <f>VLOOKUP(N5328,'散件（更新）'!B:H,7,FALSE)</f>
        <v>Wall-mounted dock</v>
      </c>
      <c r="S5328" s="27" t="str">
        <f>VLOOKUP(N5328,'散件（更新）'!B:E,4,FALSE)</f>
        <v>https://tineco-yxzt.oss-accelerate.aliyuncs.com/product/114-17690012.jpg</v>
      </c>
      <c r="T5328" s="27" t="s">
        <v>8759</v>
      </c>
      <c r="U5328" s="28" t="str">
        <f>VLOOKUP(N5328,'散件（更新）'!B:G,6,FALSE)</f>
        <v>墙壁挂架组件（带安装螺丝）</v>
      </c>
      <c r="V5328" s="28" t="str">
        <f>VLOOKUP(N5328,'散件（更新）'!B:I,8,FALSE)</f>
        <v>6972200191243</v>
      </c>
    </row>
    <row r="5329" spans="1:22">
      <c r="A5329" s="57">
        <v>46169</v>
      </c>
      <c r="B5329" s="53" t="s">
        <v>2571</v>
      </c>
      <c r="C5329" s="27" t="str">
        <f>VLOOKUP(B5329,'大货清单（不定期按GOMS更新）'!A:H,8,0)</f>
        <v>107-17690602</v>
      </c>
      <c r="D5329" s="27" t="str">
        <f>VLOOKUP(B5329,'大货清单（不定期按GOMS更新）'!A:C,3,0)</f>
        <v>ZB1769F-02</v>
      </c>
      <c r="E5329" s="27" t="str">
        <f>VLOOKUP(B5329,'大货清单（不定期按GOMS更新）'!A:H,4,0)</f>
        <v>IE,GB</v>
      </c>
      <c r="F5329" s="27" t="str">
        <f>VLOOKUP(B5329,'大货清单（不定期按GOMS更新）'!A:H,2,0)</f>
        <v>A11 Master</v>
      </c>
      <c r="G5329" s="28">
        <f>VLOOKUP(B5329,'大货清单（不定期按GOMS更新）'!A:I,9,FALSE)</f>
        <v>6972200192332</v>
      </c>
      <c r="H5329" s="27" t="str">
        <f>VLOOKUP(B5329,'大货清单（不定期按GOMS更新）'!A:H,7,0)</f>
        <v>Emerald</v>
      </c>
      <c r="I5329" s="27" t="str">
        <f>VLOOKUP(B5329,'大货清单（不定期按GOMS更新）'!A:F,6,FALSE)</f>
        <v>PHASEOUT</v>
      </c>
      <c r="J5329" s="27" t="str">
        <f>VLOOKUP(B5329,'大货清单（不定期按GOMS更新）'!A:K,11,FALSE)</f>
        <v>6.9</v>
      </c>
      <c r="K5329" s="27" t="str">
        <f>VLOOKUP(B5329,'大货清单（不定期按GOMS更新）'!A:N,12,FALSE)</f>
        <v>784</v>
      </c>
      <c r="L5329" s="27" t="str">
        <f>VLOOKUP(B5329,'大货清单（不定期按GOMS更新）'!A:M,13,FALSE)</f>
        <v>180</v>
      </c>
      <c r="M5329" s="27" t="str">
        <f>VLOOKUP(B5329,'大货清单（不定期按GOMS更新）'!A:N,14,FALSE)</f>
        <v>326</v>
      </c>
      <c r="N5329" s="53" t="s">
        <v>1297</v>
      </c>
      <c r="O5329" s="27">
        <f>IFERROR(VLOOKUP(N5329,'散件迭代（不定期更新）'!C:J,8,FALSE),0)</f>
        <v>0</v>
      </c>
      <c r="P5329" s="27" t="str">
        <f>IFERROR(VLOOKUP(N5329,'散件（更新）'!B:H,3,FALSE),0)</f>
        <v>206-1769-0704</v>
      </c>
      <c r="Q5329" s="27" t="str">
        <f>VLOOKUP(N5329,'散件（更新）'!B:H,2,FALSE)</f>
        <v>114-17690704</v>
      </c>
      <c r="R5329" s="27" t="str">
        <f>VLOOKUP(N5329,'散件（更新）'!B:H,7,FALSE)</f>
        <v>Repair button</v>
      </c>
      <c r="S5329" s="27" t="str">
        <f>VLOOKUP(N5329,'散件（更新）'!B:E,4,FALSE)</f>
        <v>https://tineco-yxzt.oss-accelerate.aliyuncs.com/20231219/9VARB111200_1702948060007.png</v>
      </c>
      <c r="T5329" s="27" t="s">
        <v>8759</v>
      </c>
      <c r="U5329" s="28" t="str">
        <f>VLOOKUP(N5329,'散件（更新）'!B:G,6,FALSE)</f>
        <v>接头释放钮+弹簧+滤芯</v>
      </c>
      <c r="V5329" s="28" t="str">
        <f>VLOOKUP(N5329,'散件（更新）'!B:I,8,FALSE)</f>
        <v>6972200195623</v>
      </c>
    </row>
    <row r="5330" spans="1:22">
      <c r="A5330" s="57">
        <v>46169</v>
      </c>
      <c r="B5330" s="53" t="s">
        <v>2571</v>
      </c>
      <c r="C5330" s="27" t="str">
        <f>VLOOKUP(B5330,'大货清单（不定期按GOMS更新）'!A:H,8,0)</f>
        <v>107-17690602</v>
      </c>
      <c r="D5330" s="27" t="str">
        <f>VLOOKUP(B5330,'大货清单（不定期按GOMS更新）'!A:C,3,0)</f>
        <v>ZB1769F-02</v>
      </c>
      <c r="E5330" s="27" t="str">
        <f>VLOOKUP(B5330,'大货清单（不定期按GOMS更新）'!A:H,4,0)</f>
        <v>IE,GB</v>
      </c>
      <c r="F5330" s="27" t="str">
        <f>VLOOKUP(B5330,'大货清单（不定期按GOMS更新）'!A:H,2,0)</f>
        <v>A11 Master</v>
      </c>
      <c r="G5330" s="28">
        <f>VLOOKUP(B5330,'大货清单（不定期按GOMS更新）'!A:I,9,FALSE)</f>
        <v>6972200192332</v>
      </c>
      <c r="H5330" s="27" t="str">
        <f>VLOOKUP(B5330,'大货清单（不定期按GOMS更新）'!A:H,7,0)</f>
        <v>Emerald</v>
      </c>
      <c r="I5330" s="27" t="str">
        <f>VLOOKUP(B5330,'大货清单（不定期按GOMS更新）'!A:F,6,FALSE)</f>
        <v>PHASEOUT</v>
      </c>
      <c r="J5330" s="27" t="str">
        <f>VLOOKUP(B5330,'大货清单（不定期按GOMS更新）'!A:K,11,FALSE)</f>
        <v>6.9</v>
      </c>
      <c r="K5330" s="27" t="str">
        <f>VLOOKUP(B5330,'大货清单（不定期按GOMS更新）'!A:N,12,FALSE)</f>
        <v>784</v>
      </c>
      <c r="L5330" s="27" t="str">
        <f>VLOOKUP(B5330,'大货清单（不定期按GOMS更新）'!A:M,13,FALSE)</f>
        <v>180</v>
      </c>
      <c r="M5330" s="27" t="str">
        <f>VLOOKUP(B5330,'大货清单（不定期按GOMS更新）'!A:N,14,FALSE)</f>
        <v>326</v>
      </c>
      <c r="N5330" s="53" t="s">
        <v>252</v>
      </c>
      <c r="O5330" s="27">
        <f>IFERROR(VLOOKUP(N5330,'散件迭代（不定期更新）'!C:J,8,FALSE),0)</f>
        <v>0</v>
      </c>
      <c r="P5330" s="27" t="str">
        <f>IFERROR(VLOOKUP(N5330,'散件（更新）'!B:H,3,FALSE),0)</f>
        <v>206-1769-0233</v>
      </c>
      <c r="Q5330" s="27" t="str">
        <f>VLOOKUP(N5330,'散件（更新）'!B:H,2,FALSE)</f>
        <v>114-17690233</v>
      </c>
      <c r="R5330" s="27" t="str">
        <f>VLOOKUP(N5330,'散件（更新）'!B:H,7,FALSE)</f>
        <v>Hair cleaning tool</v>
      </c>
      <c r="S5330" s="27" t="str">
        <f>VLOOKUP(N5330,'散件（更新）'!B:E,4,FALSE)</f>
        <v>https://tineco-yxzt.oss-accelerate.aliyuncs.com/product/114-17690233.png</v>
      </c>
      <c r="T5330" s="27" t="s">
        <v>8759</v>
      </c>
      <c r="U5330" s="28" t="str">
        <f>VLOOKUP(N5330,'散件（更新）'!B:G,6,FALSE)</f>
        <v>ZB1769B 清洁刷植毛组件</v>
      </c>
      <c r="V5330" s="28" t="str">
        <f>VLOOKUP(N5330,'散件（更新）'!B:I,8,FALSE)</f>
        <v>6972200191151</v>
      </c>
    </row>
    <row r="5331" spans="1:22">
      <c r="A5331" s="57">
        <v>46169</v>
      </c>
      <c r="B5331" s="53" t="s">
        <v>2571</v>
      </c>
      <c r="C5331" s="27" t="str">
        <f>VLOOKUP(B5331,'大货清单（不定期按GOMS更新）'!A:H,8,0)</f>
        <v>107-17690602</v>
      </c>
      <c r="D5331" s="27" t="str">
        <f>VLOOKUP(B5331,'大货清单（不定期按GOMS更新）'!A:C,3,0)</f>
        <v>ZB1769F-02</v>
      </c>
      <c r="E5331" s="27" t="str">
        <f>VLOOKUP(B5331,'大货清单（不定期按GOMS更新）'!A:H,4,0)</f>
        <v>IE,GB</v>
      </c>
      <c r="F5331" s="27" t="str">
        <f>VLOOKUP(B5331,'大货清单（不定期按GOMS更新）'!A:H,2,0)</f>
        <v>A11 Master</v>
      </c>
      <c r="G5331" s="28">
        <f>VLOOKUP(B5331,'大货清单（不定期按GOMS更新）'!A:I,9,FALSE)</f>
        <v>6972200192332</v>
      </c>
      <c r="H5331" s="27" t="str">
        <f>VLOOKUP(B5331,'大货清单（不定期按GOMS更新）'!A:H,7,0)</f>
        <v>Emerald</v>
      </c>
      <c r="I5331" s="27" t="str">
        <f>VLOOKUP(B5331,'大货清单（不定期按GOMS更新）'!A:F,6,FALSE)</f>
        <v>PHASEOUT</v>
      </c>
      <c r="J5331" s="27" t="str">
        <f>VLOOKUP(B5331,'大货清单（不定期按GOMS更新）'!A:K,11,FALSE)</f>
        <v>6.9</v>
      </c>
      <c r="K5331" s="27" t="str">
        <f>VLOOKUP(B5331,'大货清单（不定期按GOMS更新）'!A:N,12,FALSE)</f>
        <v>784</v>
      </c>
      <c r="L5331" s="27" t="str">
        <f>VLOOKUP(B5331,'大货清单（不定期按GOMS更新）'!A:M,13,FALSE)</f>
        <v>180</v>
      </c>
      <c r="M5331" s="27" t="str">
        <f>VLOOKUP(B5331,'大货清单（不定期按GOMS更新）'!A:N,14,FALSE)</f>
        <v>326</v>
      </c>
      <c r="N5331" s="53" t="s">
        <v>1306</v>
      </c>
      <c r="O5331" s="27" t="str">
        <f>IFERROR(VLOOKUP(N5331,'散件迭代（不定期更新）'!C:J,8,FALSE),0)</f>
        <v>A11</v>
      </c>
      <c r="P5331" s="27" t="str">
        <f>IFERROR(VLOOKUP(N5331,'散件（更新）'!B:H,3,FALSE),0)</f>
        <v>206-1769-0011</v>
      </c>
      <c r="Q5331" s="27" t="str">
        <f>VLOOKUP(N5331,'散件（更新）'!B:H,2,FALSE)</f>
        <v>114-17690011</v>
      </c>
      <c r="R5331" s="27" t="str">
        <f>VLOOKUP(N5331,'散件（更新）'!B:H,7,FALSE)</f>
        <v>Tube assembly</v>
      </c>
      <c r="S5331" s="27" t="str">
        <f>VLOOKUP(N5331,'散件（更新）'!B:E,4,FALSE)</f>
        <v>https://tineco-yxzt.oss-accelerate.aliyuncs.com/20231227/9VAUT1112DE_1703640269014.png</v>
      </c>
      <c r="T5331" s="27" t="s">
        <v>8759</v>
      </c>
      <c r="U5331" s="28" t="str">
        <f>VLOOKUP(N5331,'散件（更新）'!B:G,6,FALSE)</f>
        <v>加长管</v>
      </c>
      <c r="V5331" s="28" t="str">
        <f>VLOOKUP(N5331,'散件（更新）'!B:I,8,FALSE)</f>
        <v>6972200191625</v>
      </c>
    </row>
    <row r="5332" spans="1:22">
      <c r="A5332" s="57">
        <v>46169</v>
      </c>
      <c r="B5332" s="53" t="s">
        <v>2571</v>
      </c>
      <c r="C5332" s="27" t="str">
        <f>VLOOKUP(B5332,'大货清单（不定期按GOMS更新）'!A:H,8,0)</f>
        <v>107-17690602</v>
      </c>
      <c r="D5332" s="27" t="str">
        <f>VLOOKUP(B5332,'大货清单（不定期按GOMS更新）'!A:C,3,0)</f>
        <v>ZB1769F-02</v>
      </c>
      <c r="E5332" s="27" t="str">
        <f>VLOOKUP(B5332,'大货清单（不定期按GOMS更新）'!A:H,4,0)</f>
        <v>IE,GB</v>
      </c>
      <c r="F5332" s="27" t="str">
        <f>VLOOKUP(B5332,'大货清单（不定期按GOMS更新）'!A:H,2,0)</f>
        <v>A11 Master</v>
      </c>
      <c r="G5332" s="28">
        <f>VLOOKUP(B5332,'大货清单（不定期按GOMS更新）'!A:I,9,FALSE)</f>
        <v>6972200192332</v>
      </c>
      <c r="H5332" s="27" t="str">
        <f>VLOOKUP(B5332,'大货清单（不定期按GOMS更新）'!A:H,7,0)</f>
        <v>Emerald</v>
      </c>
      <c r="I5332" s="27" t="str">
        <f>VLOOKUP(B5332,'大货清单（不定期按GOMS更新）'!A:F,6,FALSE)</f>
        <v>PHASEOUT</v>
      </c>
      <c r="J5332" s="27" t="str">
        <f>VLOOKUP(B5332,'大货清单（不定期按GOMS更新）'!A:K,11,FALSE)</f>
        <v>6.9</v>
      </c>
      <c r="K5332" s="27" t="str">
        <f>VLOOKUP(B5332,'大货清单（不定期按GOMS更新）'!A:N,12,FALSE)</f>
        <v>784</v>
      </c>
      <c r="L5332" s="27" t="str">
        <f>VLOOKUP(B5332,'大货清单（不定期按GOMS更新）'!A:M,13,FALSE)</f>
        <v>180</v>
      </c>
      <c r="M5332" s="27" t="str">
        <f>VLOOKUP(B5332,'大货清单（不定期按GOMS更新）'!A:N,14,FALSE)</f>
        <v>326</v>
      </c>
      <c r="N5332" s="53" t="s">
        <v>1339</v>
      </c>
      <c r="O5332" s="27">
        <f>IFERROR(VLOOKUP(N5332,'散件迭代（不定期更新）'!C:J,8,FALSE),0)</f>
        <v>0</v>
      </c>
      <c r="P5332" s="27" t="str">
        <f>IFERROR(VLOOKUP(N5332,'散件（更新）'!B:H,3,FALSE),0)</f>
        <v>206-1676-0003</v>
      </c>
      <c r="Q5332" s="27" t="str">
        <f>VLOOKUP(N5332,'散件（更新）'!B:H,2,FALSE)</f>
        <v>114-16760003</v>
      </c>
      <c r="R5332" s="27" t="str">
        <f>VLOOKUP(N5332,'散件（更新）'!B:H,7,FALSE)</f>
        <v>Brush Cover</v>
      </c>
      <c r="S5332" s="27" t="str">
        <f>VLOOKUP(N5332,'散件（更新）'!B:E,4,FALSE)</f>
        <v>https://tineco-yxzt.oss-accelerate.aliyuncs.com/20231219/9VSBC111100_1702948060830.png</v>
      </c>
      <c r="T5332" s="27" t="s">
        <v>8759</v>
      </c>
      <c r="U5332" s="28" t="str">
        <f>VLOOKUP(N5332,'散件（更新）'!B:G,6,FALSE)</f>
        <v>FB1676 滚刷释放盖板</v>
      </c>
      <c r="V5332" s="28" t="str">
        <f>VLOOKUP(N5332,'散件（更新）'!B:I,8,FALSE)</f>
        <v>6972200195685</v>
      </c>
    </row>
    <row r="5333" spans="1:22">
      <c r="A5333" s="57">
        <v>46169</v>
      </c>
      <c r="B5333" s="53" t="s">
        <v>2571</v>
      </c>
      <c r="C5333" s="27" t="str">
        <f>VLOOKUP(B5333,'大货清单（不定期按GOMS更新）'!A:H,8,0)</f>
        <v>107-17690602</v>
      </c>
      <c r="D5333" s="27" t="str">
        <f>VLOOKUP(B5333,'大货清单（不定期按GOMS更新）'!A:C,3,0)</f>
        <v>ZB1769F-02</v>
      </c>
      <c r="E5333" s="27" t="str">
        <f>VLOOKUP(B5333,'大货清单（不定期按GOMS更新）'!A:H,4,0)</f>
        <v>IE,GB</v>
      </c>
      <c r="F5333" s="27" t="str">
        <f>VLOOKUP(B5333,'大货清单（不定期按GOMS更新）'!A:H,2,0)</f>
        <v>A11 Master</v>
      </c>
      <c r="G5333" s="28">
        <f>VLOOKUP(B5333,'大货清单（不定期按GOMS更新）'!A:I,9,FALSE)</f>
        <v>6972200192332</v>
      </c>
      <c r="H5333" s="27" t="str">
        <f>VLOOKUP(B5333,'大货清单（不定期按GOMS更新）'!A:H,7,0)</f>
        <v>Emerald</v>
      </c>
      <c r="I5333" s="27" t="str">
        <f>VLOOKUP(B5333,'大货清单（不定期按GOMS更新）'!A:F,6,FALSE)</f>
        <v>PHASEOUT</v>
      </c>
      <c r="J5333" s="27" t="str">
        <f>VLOOKUP(B5333,'大货清单（不定期按GOMS更新）'!A:K,11,FALSE)</f>
        <v>6.9</v>
      </c>
      <c r="K5333" s="27" t="str">
        <f>VLOOKUP(B5333,'大货清单（不定期按GOMS更新）'!A:N,12,FALSE)</f>
        <v>784</v>
      </c>
      <c r="L5333" s="27" t="str">
        <f>VLOOKUP(B5333,'大货清单（不定期按GOMS更新）'!A:M,13,FALSE)</f>
        <v>180</v>
      </c>
      <c r="M5333" s="27" t="str">
        <f>VLOOKUP(B5333,'大货清单（不定期按GOMS更新）'!A:N,14,FALSE)</f>
        <v>326</v>
      </c>
      <c r="N5333" s="53" t="s">
        <v>1372</v>
      </c>
      <c r="O5333" s="27" t="str">
        <f>IFERROR(VLOOKUP(N5333,'散件迭代（不定期更新）'!C:J,8,FALSE),0)</f>
        <v>A44</v>
      </c>
      <c r="P5333" s="27" t="str">
        <f>IFERROR(VLOOKUP(N5333,'散件（更新）'!B:H,3,FALSE),0)</f>
        <v>206-1873-0208</v>
      </c>
      <c r="Q5333" s="27" t="str">
        <f>VLOOKUP(N5333,'散件（更新）'!B:H,2,FALSE)</f>
        <v>114-18730208</v>
      </c>
      <c r="R5333" s="27" t="str">
        <f>VLOOKUP(N5333,'散件（更新）'!B:H,7,FALSE)</f>
        <v>2-in-1 dusting brush</v>
      </c>
      <c r="S5333" s="27" t="str">
        <f>VLOOKUP(N5333,'散件（更新）'!B:E,4,FALSE)</f>
        <v>https://tineco-yxzt.oss-accelerate.aliyuncs.com/product/114-18730208.png</v>
      </c>
      <c r="T5333" s="27" t="s">
        <v>8759</v>
      </c>
      <c r="U5333" s="28" t="str">
        <f>VLOOKUP(N5333,'散件（更新）'!B:G,6,FALSE)</f>
        <v>组合刷组件</v>
      </c>
      <c r="V5333" s="28" t="str">
        <f>VLOOKUP(N5333,'散件（更新）'!B:I,8,FALSE)</f>
        <v>6972200191502</v>
      </c>
    </row>
    <row r="5334" spans="1:22">
      <c r="A5334" s="57">
        <v>46169</v>
      </c>
      <c r="B5334" s="53" t="s">
        <v>2571</v>
      </c>
      <c r="C5334" s="27" t="str">
        <f>VLOOKUP(B5334,'大货清单（不定期按GOMS更新）'!A:H,8,0)</f>
        <v>107-17690602</v>
      </c>
      <c r="D5334" s="27" t="str">
        <f>VLOOKUP(B5334,'大货清单（不定期按GOMS更新）'!A:C,3,0)</f>
        <v>ZB1769F-02</v>
      </c>
      <c r="E5334" s="27" t="str">
        <f>VLOOKUP(B5334,'大货清单（不定期按GOMS更新）'!A:H,4,0)</f>
        <v>IE,GB</v>
      </c>
      <c r="F5334" s="27" t="str">
        <f>VLOOKUP(B5334,'大货清单（不定期按GOMS更新）'!A:H,2,0)</f>
        <v>A11 Master</v>
      </c>
      <c r="G5334" s="28">
        <f>VLOOKUP(B5334,'大货清单（不定期按GOMS更新）'!A:I,9,FALSE)</f>
        <v>6972200192332</v>
      </c>
      <c r="H5334" s="27" t="str">
        <f>VLOOKUP(B5334,'大货清单（不定期按GOMS更新）'!A:H,7,0)</f>
        <v>Emerald</v>
      </c>
      <c r="I5334" s="27" t="str">
        <f>VLOOKUP(B5334,'大货清单（不定期按GOMS更新）'!A:F,6,FALSE)</f>
        <v>PHASEOUT</v>
      </c>
      <c r="J5334" s="27" t="str">
        <f>VLOOKUP(B5334,'大货清单（不定期按GOMS更新）'!A:K,11,FALSE)</f>
        <v>6.9</v>
      </c>
      <c r="K5334" s="27" t="str">
        <f>VLOOKUP(B5334,'大货清单（不定期按GOMS更新）'!A:N,12,FALSE)</f>
        <v>784</v>
      </c>
      <c r="L5334" s="27" t="str">
        <f>VLOOKUP(B5334,'大货清单（不定期按GOMS更新）'!A:M,13,FALSE)</f>
        <v>180</v>
      </c>
      <c r="M5334" s="27" t="str">
        <f>VLOOKUP(B5334,'大货清单（不定期按GOMS更新）'!A:N,14,FALSE)</f>
        <v>326</v>
      </c>
      <c r="N5334" s="53" t="s">
        <v>1393</v>
      </c>
      <c r="O5334" s="27" t="str">
        <f>IFERROR(VLOOKUP(N5334,'散件迭代（不定期更新）'!C:J,8,FALSE),0)</f>
        <v>A19</v>
      </c>
      <c r="P5334" s="27" t="str">
        <f>IFERROR(VLOOKUP(N5334,'散件（更新）'!B:H,3,FALSE),0)</f>
        <v>206-1873-2318</v>
      </c>
      <c r="Q5334" s="27" t="str">
        <f>VLOOKUP(N5334,'散件（更新）'!B:H,2,FALSE)</f>
        <v>114-18732318</v>
      </c>
      <c r="R5334" s="27" t="str">
        <f>VLOOKUP(N5334,'散件（更新）'!B:H,7,FALSE)</f>
        <v>Mini power brush</v>
      </c>
      <c r="S5334" s="27" t="str">
        <f>VLOOKUP(N5334,'散件（更新）'!B:E,4,FALSE)</f>
        <v>https://tineco-yxzt.oss-accelerate.aliyuncs.com/product/114-18732318.png</v>
      </c>
      <c r="T5334" s="27" t="s">
        <v>8759</v>
      </c>
      <c r="U5334" s="28" t="str">
        <f>VLOOKUP(N5334,'散件（更新）'!B:G,6,FALSE)</f>
        <v>FB1953A 小电动地刷胶袋组件带PTC</v>
      </c>
      <c r="V5334" s="28" t="str">
        <f>VLOOKUP(N5334,'散件（更新）'!B:I,8,FALSE)</f>
        <v>6972200193032</v>
      </c>
    </row>
    <row r="5335" spans="1:22">
      <c r="A5335" s="57">
        <v>46169</v>
      </c>
      <c r="B5335" s="53" t="s">
        <v>2571</v>
      </c>
      <c r="C5335" s="27" t="str">
        <f>VLOOKUP(B5335,'大货清单（不定期按GOMS更新）'!A:H,8,0)</f>
        <v>107-17690602</v>
      </c>
      <c r="D5335" s="27" t="str">
        <f>VLOOKUP(B5335,'大货清单（不定期按GOMS更新）'!A:C,3,0)</f>
        <v>ZB1769F-02</v>
      </c>
      <c r="E5335" s="27" t="str">
        <f>VLOOKUP(B5335,'大货清单（不定期按GOMS更新）'!A:H,4,0)</f>
        <v>IE,GB</v>
      </c>
      <c r="F5335" s="27" t="str">
        <f>VLOOKUP(B5335,'大货清单（不定期按GOMS更新）'!A:H,2,0)</f>
        <v>A11 Master</v>
      </c>
      <c r="G5335" s="28">
        <f>VLOOKUP(B5335,'大货清单（不定期按GOMS更新）'!A:I,9,FALSE)</f>
        <v>6972200192332</v>
      </c>
      <c r="H5335" s="27" t="str">
        <f>VLOOKUP(B5335,'大货清单（不定期按GOMS更新）'!A:H,7,0)</f>
        <v>Emerald</v>
      </c>
      <c r="I5335" s="27" t="str">
        <f>VLOOKUP(B5335,'大货清单（不定期按GOMS更新）'!A:F,6,FALSE)</f>
        <v>PHASEOUT</v>
      </c>
      <c r="J5335" s="27" t="str">
        <f>VLOOKUP(B5335,'大货清单（不定期按GOMS更新）'!A:K,11,FALSE)</f>
        <v>6.9</v>
      </c>
      <c r="K5335" s="27" t="str">
        <f>VLOOKUP(B5335,'大货清单（不定期按GOMS更新）'!A:N,12,FALSE)</f>
        <v>784</v>
      </c>
      <c r="L5335" s="27" t="str">
        <f>VLOOKUP(B5335,'大货清单（不定期按GOMS更新）'!A:M,13,FALSE)</f>
        <v>180</v>
      </c>
      <c r="M5335" s="27" t="str">
        <f>VLOOKUP(B5335,'大货清单（不定期按GOMS更新）'!A:N,14,FALSE)</f>
        <v>326</v>
      </c>
      <c r="N5335" s="53" t="s">
        <v>1369</v>
      </c>
      <c r="O5335" s="27">
        <f>IFERROR(VLOOKUP(N5335,'散件迭代（不定期更新）'!C:J,8,FALSE),0)</f>
        <v>0</v>
      </c>
      <c r="P5335" s="27" t="str">
        <f>IFERROR(VLOOKUP(N5335,'散件（更新）'!B:H,3,FALSE),0)</f>
        <v>206-1873-0205</v>
      </c>
      <c r="Q5335" s="27" t="str">
        <f>VLOOKUP(N5335,'散件（更新）'!B:H,2,FALSE)</f>
        <v>114-18730205</v>
      </c>
      <c r="R5335" s="27" t="str">
        <f>VLOOKUP(N5335,'散件（更新）'!B:H,7,FALSE)</f>
        <v>Soft dusting brush</v>
      </c>
      <c r="S5335" s="27" t="str">
        <f>VLOOKUP(N5335,'散件（更新）'!B:E,4,FALSE)</f>
        <v>https://tineco-yxzt.oss-accelerate.aliyuncs.com/product/114-18730205.jpg</v>
      </c>
      <c r="T5335" s="27" t="s">
        <v>8759</v>
      </c>
      <c r="U5335" s="28" t="str">
        <f>VLOOKUP(N5335,'散件（更新）'!B:G,6,FALSE)</f>
        <v>AA1886家电刷</v>
      </c>
      <c r="V5335" s="28" t="str">
        <f>VLOOKUP(N5335,'散件（更新）'!B:I,8,FALSE)</f>
        <v>6972200191526</v>
      </c>
    </row>
    <row r="5336" spans="1:22">
      <c r="A5336" s="57">
        <v>46169</v>
      </c>
      <c r="B5336" s="53" t="s">
        <v>2571</v>
      </c>
      <c r="C5336" s="27" t="str">
        <f>VLOOKUP(B5336,'大货清单（不定期按GOMS更新）'!A:H,8,0)</f>
        <v>107-17690602</v>
      </c>
      <c r="D5336" s="27" t="str">
        <f>VLOOKUP(B5336,'大货清单（不定期按GOMS更新）'!A:C,3,0)</f>
        <v>ZB1769F-02</v>
      </c>
      <c r="E5336" s="27" t="str">
        <f>VLOOKUP(B5336,'大货清单（不定期按GOMS更新）'!A:H,4,0)</f>
        <v>IE,GB</v>
      </c>
      <c r="F5336" s="27" t="str">
        <f>VLOOKUP(B5336,'大货清单（不定期按GOMS更新）'!A:H,2,0)</f>
        <v>A11 Master</v>
      </c>
      <c r="G5336" s="28">
        <f>VLOOKUP(B5336,'大货清单（不定期按GOMS更新）'!A:I,9,FALSE)</f>
        <v>6972200192332</v>
      </c>
      <c r="H5336" s="27" t="str">
        <f>VLOOKUP(B5336,'大货清单（不定期按GOMS更新）'!A:H,7,0)</f>
        <v>Emerald</v>
      </c>
      <c r="I5336" s="27" t="str">
        <f>VLOOKUP(B5336,'大货清单（不定期按GOMS更新）'!A:F,6,FALSE)</f>
        <v>PHASEOUT</v>
      </c>
      <c r="J5336" s="27" t="str">
        <f>VLOOKUP(B5336,'大货清单（不定期按GOMS更新）'!A:K,11,FALSE)</f>
        <v>6.9</v>
      </c>
      <c r="K5336" s="27" t="str">
        <f>VLOOKUP(B5336,'大货清单（不定期按GOMS更新）'!A:N,12,FALSE)</f>
        <v>784</v>
      </c>
      <c r="L5336" s="27" t="str">
        <f>VLOOKUP(B5336,'大货清单（不定期按GOMS更新）'!A:M,13,FALSE)</f>
        <v>180</v>
      </c>
      <c r="M5336" s="27" t="str">
        <f>VLOOKUP(B5336,'大货清单（不定期按GOMS更新）'!A:N,14,FALSE)</f>
        <v>326</v>
      </c>
      <c r="N5336" s="53" t="s">
        <v>1363</v>
      </c>
      <c r="O5336" s="27" t="str">
        <f>IFERROR(VLOOKUP(N5336,'散件迭代（不定期更新）'!C:J,8,FALSE),0)</f>
        <v>A12</v>
      </c>
      <c r="P5336" s="27" t="str">
        <f>IFERROR(VLOOKUP(N5336,'散件（更新）'!B:H,3,FALSE),0)</f>
        <v>206-1873-0010</v>
      </c>
      <c r="Q5336" s="27" t="str">
        <f>VLOOKUP(N5336,'散件（更新）'!B:H,2,FALSE)</f>
        <v>114-18730010</v>
      </c>
      <c r="R5336" s="27" t="str">
        <f>VLOOKUP(N5336,'散件（更新）'!B:H,7,FALSE)</f>
        <v>Accessory Kit</v>
      </c>
      <c r="S5336" s="27" t="str">
        <f>VLOOKUP(N5336,'散件（更新）'!B:E,4,FALSE)</f>
        <v>https://tineco-yxzt.oss-accelerate.aliyuncs.com/product/114-18730010.jpg</v>
      </c>
      <c r="T5336" s="27" t="s">
        <v>8759</v>
      </c>
      <c r="U5336" s="28" t="str">
        <f>VLOOKUP(N5336,'散件（更新）'!B:G,6,FALSE)</f>
        <v>附件套装(家电刷组件+伸缩扁吸组件+转折管组件+伸缩软管组件)</v>
      </c>
      <c r="V5336" s="28" t="str">
        <f>VLOOKUP(N5336,'散件（更新）'!B:I,8,FALSE)</f>
        <v>6972200191519</v>
      </c>
    </row>
    <row r="5337" spans="1:22">
      <c r="A5337" s="57">
        <v>46169</v>
      </c>
      <c r="B5337" s="53" t="s">
        <v>2571</v>
      </c>
      <c r="C5337" s="27" t="str">
        <f>VLOOKUP(B5337,'大货清单（不定期按GOMS更新）'!A:H,8,0)</f>
        <v>107-17690602</v>
      </c>
      <c r="D5337" s="27" t="str">
        <f>VLOOKUP(B5337,'大货清单（不定期按GOMS更新）'!A:C,3,0)</f>
        <v>ZB1769F-02</v>
      </c>
      <c r="E5337" s="27" t="str">
        <f>VLOOKUP(B5337,'大货清单（不定期按GOMS更新）'!A:H,4,0)</f>
        <v>IE,GB</v>
      </c>
      <c r="F5337" s="27" t="str">
        <f>VLOOKUP(B5337,'大货清单（不定期按GOMS更新）'!A:H,2,0)</f>
        <v>A11 Master</v>
      </c>
      <c r="G5337" s="28">
        <f>VLOOKUP(B5337,'大货清单（不定期按GOMS更新）'!A:I,9,FALSE)</f>
        <v>6972200192332</v>
      </c>
      <c r="H5337" s="27" t="str">
        <f>VLOOKUP(B5337,'大货清单（不定期按GOMS更新）'!A:H,7,0)</f>
        <v>Emerald</v>
      </c>
      <c r="I5337" s="27" t="str">
        <f>VLOOKUP(B5337,'大货清单（不定期按GOMS更新）'!A:F,6,FALSE)</f>
        <v>PHASEOUT</v>
      </c>
      <c r="J5337" s="27" t="str">
        <f>VLOOKUP(B5337,'大货清单（不定期按GOMS更新）'!A:K,11,FALSE)</f>
        <v>6.9</v>
      </c>
      <c r="K5337" s="27" t="str">
        <f>VLOOKUP(B5337,'大货清单（不定期按GOMS更新）'!A:N,12,FALSE)</f>
        <v>784</v>
      </c>
      <c r="L5337" s="27" t="str">
        <f>VLOOKUP(B5337,'大货清单（不定期按GOMS更新）'!A:M,13,FALSE)</f>
        <v>180</v>
      </c>
      <c r="M5337" s="27" t="str">
        <f>VLOOKUP(B5337,'大货清单（不定期按GOMS更新）'!A:N,14,FALSE)</f>
        <v>326</v>
      </c>
      <c r="N5337" s="53" t="s">
        <v>1379</v>
      </c>
      <c r="O5337" s="27" t="str">
        <f>IFERROR(VLOOKUP(N5337,'散件迭代（不定期更新）'!C:J,8,FALSE),0)</f>
        <v>A32</v>
      </c>
      <c r="P5337" s="27" t="str">
        <f>IFERROR(VLOOKUP(N5337,'散件（更新）'!B:H,3,FALSE),0)</f>
        <v>206-1873-0702</v>
      </c>
      <c r="Q5337" s="27" t="str">
        <f>VLOOKUP(N5337,'散件（更新）'!B:H,2,FALSE)</f>
        <v>114-18730702</v>
      </c>
      <c r="R5337" s="27" t="str">
        <f>VLOOKUP(N5337,'散件（更新）'!B:H,7,FALSE)</f>
        <v>Adapter</v>
      </c>
      <c r="S5337" s="27" t="str">
        <f>VLOOKUP(N5337,'散件（更新）'!B:E,4,FALSE)</f>
        <v>https://tineco-yxzt.oss-accelerate.aliyuncs.com/product/114-18730702.jpg</v>
      </c>
      <c r="T5337" s="27" t="s">
        <v>8759</v>
      </c>
      <c r="U5337" s="28" t="str">
        <f>VLOOKUP(N5337,'散件（更新）'!B:G,6,FALSE)</f>
        <v>双充BS头适配器组件</v>
      </c>
      <c r="V5337" s="28" t="str">
        <f>VLOOKUP(N5337,'散件（更新）'!B:I,8,FALSE)</f>
        <v>6972200191359</v>
      </c>
    </row>
    <row r="5338" spans="1:22">
      <c r="A5338" s="57">
        <v>46169</v>
      </c>
      <c r="B5338" s="53" t="s">
        <v>2571</v>
      </c>
      <c r="C5338" s="27" t="str">
        <f>VLOOKUP(B5338,'大货清单（不定期按GOMS更新）'!A:H,8,0)</f>
        <v>107-17690602</v>
      </c>
      <c r="D5338" s="27" t="str">
        <f>VLOOKUP(B5338,'大货清单（不定期按GOMS更新）'!A:C,3,0)</f>
        <v>ZB1769F-02</v>
      </c>
      <c r="E5338" s="27" t="str">
        <f>VLOOKUP(B5338,'大货清单（不定期按GOMS更新）'!A:H,4,0)</f>
        <v>IE,GB</v>
      </c>
      <c r="F5338" s="27" t="str">
        <f>VLOOKUP(B5338,'大货清单（不定期按GOMS更新）'!A:H,2,0)</f>
        <v>A11 Master</v>
      </c>
      <c r="G5338" s="28">
        <f>VLOOKUP(B5338,'大货清单（不定期按GOMS更新）'!A:I,9,FALSE)</f>
        <v>6972200192332</v>
      </c>
      <c r="H5338" s="27" t="str">
        <f>VLOOKUP(B5338,'大货清单（不定期按GOMS更新）'!A:H,7,0)</f>
        <v>Emerald</v>
      </c>
      <c r="I5338" s="27" t="str">
        <f>VLOOKUP(B5338,'大货清单（不定期按GOMS更新）'!A:F,6,FALSE)</f>
        <v>PHASEOUT</v>
      </c>
      <c r="J5338" s="27" t="str">
        <f>VLOOKUP(B5338,'大货清单（不定期按GOMS更新）'!A:K,11,FALSE)</f>
        <v>6.9</v>
      </c>
      <c r="K5338" s="27" t="str">
        <f>VLOOKUP(B5338,'大货清单（不定期按GOMS更新）'!A:N,12,FALSE)</f>
        <v>784</v>
      </c>
      <c r="L5338" s="27" t="str">
        <f>VLOOKUP(B5338,'大货清单（不定期按GOMS更新）'!A:M,13,FALSE)</f>
        <v>180</v>
      </c>
      <c r="M5338" s="27" t="str">
        <f>VLOOKUP(B5338,'大货清单（不定期按GOMS更新）'!A:N,14,FALSE)</f>
        <v>326</v>
      </c>
      <c r="N5338" s="53" t="s">
        <v>1225</v>
      </c>
      <c r="O5338" s="27">
        <f>IFERROR(VLOOKUP(N5338,'散件迭代（不定期更新）'!C:J,8,FALSE),0)</f>
        <v>0</v>
      </c>
      <c r="P5338" s="27" t="str">
        <f>IFERROR(VLOOKUP(N5338,'散件（更新）'!B:H,3,FALSE),0)</f>
        <v>206-1756-0099</v>
      </c>
      <c r="Q5338" s="27" t="str">
        <f>VLOOKUP(N5338,'散件（更新）'!B:H,2,FALSE)</f>
        <v>114-17560099</v>
      </c>
      <c r="R5338" s="27" t="str">
        <f>VLOOKUP(N5338,'散件（更新）'!B:H,7,FALSE)</f>
        <v>Repair Wheel</v>
      </c>
      <c r="S5338" s="27" t="str">
        <f>VLOOKUP(N5338,'散件（更新）'!B:E,4,FALSE)</f>
        <v>https://tineco-yxzt.oss-accelerate.aliyuncs.com/20231219/9VSRW100200_1702948075442.png</v>
      </c>
      <c r="T5338" s="27" t="s">
        <v>8759</v>
      </c>
      <c r="U5338" s="28" t="str">
        <f>VLOOKUP(N5338,'散件（更新）'!B:G,6,FALSE)</f>
        <v>地刷小轮+小轮轴组件</v>
      </c>
      <c r="V5338" s="28" t="str">
        <f>VLOOKUP(N5338,'散件（更新）'!B:I,8,FALSE)</f>
        <v>6972200194046</v>
      </c>
    </row>
    <row r="5339" spans="1:22">
      <c r="A5339" s="57">
        <v>46169</v>
      </c>
      <c r="B5339" s="53" t="s">
        <v>2571</v>
      </c>
      <c r="C5339" s="27" t="str">
        <f>VLOOKUP(B5339,'大货清单（不定期按GOMS更新）'!A:H,8,0)</f>
        <v>107-17690602</v>
      </c>
      <c r="D5339" s="27" t="str">
        <f>VLOOKUP(B5339,'大货清单（不定期按GOMS更新）'!A:C,3,0)</f>
        <v>ZB1769F-02</v>
      </c>
      <c r="E5339" s="27" t="str">
        <f>VLOOKUP(B5339,'大货清单（不定期按GOMS更新）'!A:H,4,0)</f>
        <v>IE,GB</v>
      </c>
      <c r="F5339" s="27" t="str">
        <f>VLOOKUP(B5339,'大货清单（不定期按GOMS更新）'!A:H,2,0)</f>
        <v>A11 Master</v>
      </c>
      <c r="G5339" s="28">
        <f>VLOOKUP(B5339,'大货清单（不定期按GOMS更新）'!A:I,9,FALSE)</f>
        <v>6972200192332</v>
      </c>
      <c r="H5339" s="27" t="str">
        <f>VLOOKUP(B5339,'大货清单（不定期按GOMS更新）'!A:H,7,0)</f>
        <v>Emerald</v>
      </c>
      <c r="I5339" s="27" t="str">
        <f>VLOOKUP(B5339,'大货清单（不定期按GOMS更新）'!A:F,6,FALSE)</f>
        <v>PHASEOUT</v>
      </c>
      <c r="J5339" s="27" t="str">
        <f>VLOOKUP(B5339,'大货清单（不定期按GOMS更新）'!A:K,11,FALSE)</f>
        <v>6.9</v>
      </c>
      <c r="K5339" s="27" t="str">
        <f>VLOOKUP(B5339,'大货清单（不定期按GOMS更新）'!A:N,12,FALSE)</f>
        <v>784</v>
      </c>
      <c r="L5339" s="27" t="str">
        <f>VLOOKUP(B5339,'大货清单（不定期按GOMS更新）'!A:M,13,FALSE)</f>
        <v>180</v>
      </c>
      <c r="M5339" s="27" t="str">
        <f>VLOOKUP(B5339,'大货清单（不定期按GOMS更新）'!A:N,14,FALSE)</f>
        <v>326</v>
      </c>
      <c r="N5339" s="53" t="s">
        <v>404</v>
      </c>
      <c r="O5339" s="27">
        <f>IFERROR(VLOOKUP(N5339,'散件迭代（不定期更新）'!C:J,8,FALSE),0)</f>
        <v>0</v>
      </c>
      <c r="P5339" s="27" t="str">
        <f>IFERROR(VLOOKUP(N5339,'散件（更新）'!B:H,3,FALSE),0)</f>
        <v>206-1873-0220</v>
      </c>
      <c r="Q5339" s="27" t="str">
        <f>VLOOKUP(N5339,'散件（更新）'!B:H,2,FALSE)</f>
        <v>114-18730220</v>
      </c>
      <c r="R5339" s="27" t="str">
        <f>VLOOKUP(N5339,'散件（更新）'!B:H,7,FALSE)</f>
        <v>Screw assembly for wall-mounted dock</v>
      </c>
      <c r="S5339" s="27" t="str">
        <f>VLOOKUP(N5339,'散件（更新）'!B:E,4,FALSE)</f>
        <v>https://tineco-yxzt.oss-accelerate.aliyuncs.com/20231219/9VSSA121100_1702948075509.png</v>
      </c>
      <c r="T5339" s="27" t="s">
        <v>8759</v>
      </c>
      <c r="U5339" s="28" t="str">
        <f>VLOOKUP(N5339,'散件（更新）'!B:G,6,FALSE)</f>
        <v>壁钉组件</v>
      </c>
      <c r="V5339" s="28" t="str">
        <f>VLOOKUP(N5339,'散件（更新）'!B:I,8,FALSE)</f>
        <v>6972200191373</v>
      </c>
    </row>
    <row r="5340" spans="1:22">
      <c r="A5340" s="57">
        <v>46169</v>
      </c>
      <c r="B5340" s="53" t="s">
        <v>154</v>
      </c>
      <c r="C5340" s="27" t="str">
        <f>VLOOKUP(B5340,'大货清单（不定期按GOMS更新）'!A:H,8,0)</f>
        <v>107-17692102</v>
      </c>
      <c r="D5340" s="27" t="str">
        <f>VLOOKUP(B5340,'大货清单（不定期按GOMS更新）'!A:C,3,0)</f>
        <v>ZB1769U-02</v>
      </c>
      <c r="E5340" s="27" t="str">
        <f>VLOOKUP(B5340,'大货清单（不定期按GOMS更新）'!A:H,4,0)</f>
        <v>DE</v>
      </c>
      <c r="F5340" s="27" t="str">
        <f>VLOOKUP(B5340,'大货清单（不定期按GOMS更新）'!A:H,2,0)</f>
        <v>A11 Master</v>
      </c>
      <c r="G5340" s="28">
        <f>VLOOKUP(B5340,'大货清单（不定期按GOMS更新）'!A:I,9,FALSE)</f>
        <v>6972200191687</v>
      </c>
      <c r="H5340" s="27" t="str">
        <f>VLOOKUP(B5340,'大货清单（不定期按GOMS更新）'!A:H,7,0)</f>
        <v>Emerald</v>
      </c>
      <c r="I5340" s="27" t="str">
        <f>VLOOKUP(B5340,'大货清单（不定期按GOMS更新）'!A:F,6,FALSE)</f>
        <v>PHASEOUT</v>
      </c>
      <c r="J5340" s="27" t="str">
        <f>VLOOKUP(B5340,'大货清单（不定期按GOMS更新）'!A:K,11,FALSE)</f>
        <v>6.9</v>
      </c>
      <c r="K5340" s="27" t="str">
        <f>VLOOKUP(B5340,'大货清单（不定期按GOMS更新）'!A:N,12,FALSE)</f>
        <v>784</v>
      </c>
      <c r="L5340" s="27" t="str">
        <f>VLOOKUP(B5340,'大货清单（不定期按GOMS更新）'!A:M,13,FALSE)</f>
        <v>180</v>
      </c>
      <c r="M5340" s="27" t="str">
        <f>VLOOKUP(B5340,'大货清单（不定期按GOMS更新）'!A:N,14,FALSE)</f>
        <v>326</v>
      </c>
      <c r="N5340" s="53" t="s">
        <v>1227</v>
      </c>
      <c r="O5340" s="27" t="str">
        <f>IFERROR(VLOOKUP(N5340,'散件迭代（不定期更新）'!C:J,8,FALSE),0)</f>
        <v>A38</v>
      </c>
      <c r="P5340" s="27" t="str">
        <f>IFERROR(VLOOKUP(N5340,'散件（更新）'!B:H,3,FALSE),0)</f>
        <v>206-1756-0235</v>
      </c>
      <c r="Q5340" s="27" t="str">
        <f>VLOOKUP(N5340,'散件（更新）'!B:H,2,FALSE)</f>
        <v>114-17560235</v>
      </c>
      <c r="R5340" s="27" t="str">
        <f>VLOOKUP(N5340,'散件（更新）'!B:H,7,FALSE)</f>
        <v>1*Pre-filter cleaning tool &amp; 2* filters</v>
      </c>
      <c r="S5340" s="27" t="str">
        <f>VLOOKUP(N5340,'散件（更新）'!B:E,4,FALSE)</f>
        <v>https://tineco-yxzt.oss-accelerate.aliyuncs.com/product/114-17560235.jpg</v>
      </c>
      <c r="T5340" s="27" t="s">
        <v>8759</v>
      </c>
      <c r="U5340" s="28" t="str">
        <f>VLOOKUP(N5340,'散件（更新）'!B:G,6,FALSE)</f>
        <v>ZB1769B 滤芯清洁刷+进风过滤棉组件*2</v>
      </c>
      <c r="V5340" s="28" t="str">
        <f>VLOOKUP(N5340,'散件（更新）'!B:I,8,FALSE)</f>
        <v>6972200191601</v>
      </c>
    </row>
    <row r="5341" spans="1:22">
      <c r="A5341" s="57">
        <v>46169</v>
      </c>
      <c r="B5341" s="53" t="s">
        <v>154</v>
      </c>
      <c r="C5341" s="27" t="str">
        <f>VLOOKUP(B5341,'大货清单（不定期按GOMS更新）'!A:H,8,0)</f>
        <v>107-17692102</v>
      </c>
      <c r="D5341" s="27" t="str">
        <f>VLOOKUP(B5341,'大货清单（不定期按GOMS更新）'!A:C,3,0)</f>
        <v>ZB1769U-02</v>
      </c>
      <c r="E5341" s="27" t="str">
        <f>VLOOKUP(B5341,'大货清单（不定期按GOMS更新）'!A:H,4,0)</f>
        <v>DE</v>
      </c>
      <c r="F5341" s="27" t="str">
        <f>VLOOKUP(B5341,'大货清单（不定期按GOMS更新）'!A:H,2,0)</f>
        <v>A11 Master</v>
      </c>
      <c r="G5341" s="28">
        <f>VLOOKUP(B5341,'大货清单（不定期按GOMS更新）'!A:I,9,FALSE)</f>
        <v>6972200191687</v>
      </c>
      <c r="H5341" s="27" t="str">
        <f>VLOOKUP(B5341,'大货清单（不定期按GOMS更新）'!A:H,7,0)</f>
        <v>Emerald</v>
      </c>
      <c r="I5341" s="27" t="str">
        <f>VLOOKUP(B5341,'大货清单（不定期按GOMS更新）'!A:F,6,FALSE)</f>
        <v>PHASEOUT</v>
      </c>
      <c r="J5341" s="27" t="str">
        <f>VLOOKUP(B5341,'大货清单（不定期按GOMS更新）'!A:K,11,FALSE)</f>
        <v>6.9</v>
      </c>
      <c r="K5341" s="27" t="str">
        <f>VLOOKUP(B5341,'大货清单（不定期按GOMS更新）'!A:N,12,FALSE)</f>
        <v>784</v>
      </c>
      <c r="L5341" s="27" t="str">
        <f>VLOOKUP(B5341,'大货清单（不定期按GOMS更新）'!A:M,13,FALSE)</f>
        <v>180</v>
      </c>
      <c r="M5341" s="27" t="str">
        <f>VLOOKUP(B5341,'大货清单（不定期按GOMS更新）'!A:N,14,FALSE)</f>
        <v>326</v>
      </c>
      <c r="N5341" s="53" t="s">
        <v>1229</v>
      </c>
      <c r="O5341" s="27">
        <f>IFERROR(VLOOKUP(N5341,'散件迭代（不定期更新）'!C:J,8,FALSE),0)</f>
        <v>0</v>
      </c>
      <c r="P5341" s="27" t="str">
        <f>IFERROR(VLOOKUP(N5341,'散件（更新）'!B:H,3,FALSE),0)</f>
        <v>206-1756-0218</v>
      </c>
      <c r="Q5341" s="27" t="str">
        <f>VLOOKUP(N5341,'散件（更新）'!B:H,2,FALSE)</f>
        <v>114-17560218</v>
      </c>
      <c r="R5341" s="27" t="str">
        <f>VLOOKUP(N5341,'散件（更新）'!B:H,7,FALSE)</f>
        <v>2*Filter&amp;1*HEPA</v>
      </c>
      <c r="S5341" s="27" t="str">
        <f>VLOOKUP(N5341,'散件（更新）'!B:E,4,FALSE)</f>
        <v>https://tineco-yxzt.oss-accelerate.aliyuncs.com/product/114-17560218.jpg</v>
      </c>
      <c r="T5341" s="27" t="s">
        <v>8759</v>
      </c>
      <c r="U5341" s="28" t="str">
        <f>VLOOKUP(N5341,'散件（更新）'!B:G,6,FALSE)</f>
        <v>364-1756-0401【ZB1756 进风过滤棉包胶组件 环保3类 】*2
364-1756-1301【ZB1756 出风HEPA组件 环保3类】*1不带金属滤网</v>
      </c>
      <c r="V5341" s="28" t="str">
        <f>VLOOKUP(N5341,'散件（更新）'!B:I,8,FALSE)</f>
        <v>6972200191120</v>
      </c>
    </row>
    <row r="5342" spans="1:22">
      <c r="A5342" s="57">
        <v>46169</v>
      </c>
      <c r="B5342" s="53" t="s">
        <v>154</v>
      </c>
      <c r="C5342" s="27" t="str">
        <f>VLOOKUP(B5342,'大货清单（不定期按GOMS更新）'!A:H,8,0)</f>
        <v>107-17692102</v>
      </c>
      <c r="D5342" s="27" t="str">
        <f>VLOOKUP(B5342,'大货清单（不定期按GOMS更新）'!A:C,3,0)</f>
        <v>ZB1769U-02</v>
      </c>
      <c r="E5342" s="27" t="str">
        <f>VLOOKUP(B5342,'大货清单（不定期按GOMS更新）'!A:H,4,0)</f>
        <v>DE</v>
      </c>
      <c r="F5342" s="27" t="str">
        <f>VLOOKUP(B5342,'大货清单（不定期按GOMS更新）'!A:H,2,0)</f>
        <v>A11 Master</v>
      </c>
      <c r="G5342" s="28">
        <f>VLOOKUP(B5342,'大货清单（不定期按GOMS更新）'!A:I,9,FALSE)</f>
        <v>6972200191687</v>
      </c>
      <c r="H5342" s="27" t="str">
        <f>VLOOKUP(B5342,'大货清单（不定期按GOMS更新）'!A:H,7,0)</f>
        <v>Emerald</v>
      </c>
      <c r="I5342" s="27" t="str">
        <f>VLOOKUP(B5342,'大货清单（不定期按GOMS更新）'!A:F,6,FALSE)</f>
        <v>PHASEOUT</v>
      </c>
      <c r="J5342" s="27" t="str">
        <f>VLOOKUP(B5342,'大货清单（不定期按GOMS更新）'!A:K,11,FALSE)</f>
        <v>6.9</v>
      </c>
      <c r="K5342" s="27" t="str">
        <f>VLOOKUP(B5342,'大货清单（不定期按GOMS更新）'!A:N,12,FALSE)</f>
        <v>784</v>
      </c>
      <c r="L5342" s="27" t="str">
        <f>VLOOKUP(B5342,'大货清单（不定期按GOMS更新）'!A:M,13,FALSE)</f>
        <v>180</v>
      </c>
      <c r="M5342" s="27" t="str">
        <f>VLOOKUP(B5342,'大货清单（不定期按GOMS更新）'!A:N,14,FALSE)</f>
        <v>326</v>
      </c>
      <c r="N5342" s="53" t="s">
        <v>1239</v>
      </c>
      <c r="O5342" s="27">
        <f>IFERROR(VLOOKUP(N5342,'散件迭代（不定期更新）'!C:J,8,FALSE),0)</f>
        <v>0</v>
      </c>
      <c r="P5342" s="27" t="str">
        <f>IFERROR(VLOOKUP(N5342,'散件（更新）'!B:H,3,FALSE),0)</f>
        <v>206-1756-0243</v>
      </c>
      <c r="Q5342" s="27" t="str">
        <f>VLOOKUP(N5342,'散件（更新）'!B:H,2,FALSE)</f>
        <v>114-17560243</v>
      </c>
      <c r="R5342" s="27" t="str">
        <f>VLOOKUP(N5342,'散件（更新）'!B:H,7,FALSE)</f>
        <v>Hard floor brush</v>
      </c>
      <c r="S5342" s="27" t="str">
        <f>VLOOKUP(N5342,'散件（更新）'!B:E,4,FALSE)</f>
        <v>https://tineco-yxzt.oss-accelerate.aliyuncs.com/product/114-17560243.jpg</v>
      </c>
      <c r="T5342" s="27" t="s">
        <v>8759</v>
      </c>
      <c r="U5342" s="28" t="str">
        <f>VLOOKUP(N5342,'散件（更新）'!B:G,6,FALSE)</f>
        <v>FB1753F地刷组件</v>
      </c>
      <c r="V5342" s="28" t="str">
        <f>VLOOKUP(N5342,'散件（更新）'!B:I,8,FALSE)</f>
        <v>6972200191083</v>
      </c>
    </row>
    <row r="5343" spans="1:22">
      <c r="A5343" s="57">
        <v>46169</v>
      </c>
      <c r="B5343" s="53" t="s">
        <v>154</v>
      </c>
      <c r="C5343" s="27" t="str">
        <f>VLOOKUP(B5343,'大货清单（不定期按GOMS更新）'!A:H,8,0)</f>
        <v>107-17692102</v>
      </c>
      <c r="D5343" s="27" t="str">
        <f>VLOOKUP(B5343,'大货清单（不定期按GOMS更新）'!A:C,3,0)</f>
        <v>ZB1769U-02</v>
      </c>
      <c r="E5343" s="27" t="str">
        <f>VLOOKUP(B5343,'大货清单（不定期按GOMS更新）'!A:H,4,0)</f>
        <v>DE</v>
      </c>
      <c r="F5343" s="27" t="str">
        <f>VLOOKUP(B5343,'大货清单（不定期按GOMS更新）'!A:H,2,0)</f>
        <v>A11 Master</v>
      </c>
      <c r="G5343" s="28">
        <f>VLOOKUP(B5343,'大货清单（不定期按GOMS更新）'!A:I,9,FALSE)</f>
        <v>6972200191687</v>
      </c>
      <c r="H5343" s="27" t="str">
        <f>VLOOKUP(B5343,'大货清单（不定期按GOMS更新）'!A:H,7,0)</f>
        <v>Emerald</v>
      </c>
      <c r="I5343" s="27" t="str">
        <f>VLOOKUP(B5343,'大货清单（不定期按GOMS更新）'!A:F,6,FALSE)</f>
        <v>PHASEOUT</v>
      </c>
      <c r="J5343" s="27" t="str">
        <f>VLOOKUP(B5343,'大货清单（不定期按GOMS更新）'!A:K,11,FALSE)</f>
        <v>6.9</v>
      </c>
      <c r="K5343" s="27" t="str">
        <f>VLOOKUP(B5343,'大货清单（不定期按GOMS更新）'!A:N,12,FALSE)</f>
        <v>784</v>
      </c>
      <c r="L5343" s="27" t="str">
        <f>VLOOKUP(B5343,'大货清单（不定期按GOMS更新）'!A:M,13,FALSE)</f>
        <v>180</v>
      </c>
      <c r="M5343" s="27" t="str">
        <f>VLOOKUP(B5343,'大货清单（不定期按GOMS更新）'!A:N,14,FALSE)</f>
        <v>326</v>
      </c>
      <c r="N5343" s="53" t="s">
        <v>1244</v>
      </c>
      <c r="O5343" s="27" t="str">
        <f>IFERROR(VLOOKUP(N5343,'散件迭代（不定期更新）'!C:J,8,FALSE),0)</f>
        <v>A03</v>
      </c>
      <c r="P5343" s="27" t="str">
        <f>IFERROR(VLOOKUP(N5343,'散件（更新）'!B:H,3,FALSE),0)</f>
        <v>206-1756-0242</v>
      </c>
      <c r="Q5343" s="27" t="str">
        <f>VLOOKUP(N5343,'散件（更新）'!B:H,2,FALSE)</f>
        <v>114-17560242</v>
      </c>
      <c r="R5343" s="27" t="str">
        <f>VLOOKUP(N5343,'散件（更新）'!B:H,7,FALSE)</f>
        <v>Carpet brush</v>
      </c>
      <c r="S5343" s="27" t="str">
        <f>VLOOKUP(N5343,'散件（更新）'!B:E,4,FALSE)</f>
        <v>https://tineco-yxzt.oss-accelerate.aliyuncs.com/product/114-17560242.jpg</v>
      </c>
      <c r="T5343" s="27" t="s">
        <v>8759</v>
      </c>
      <c r="U5343" s="28" t="str">
        <f>VLOOKUP(N5343,'散件（更新）'!B:G,6,FALSE)</f>
        <v>FB1676地刷组件</v>
      </c>
      <c r="V5343" s="28">
        <f>VLOOKUP(N5343,'散件（更新）'!B:I,8,FALSE)</f>
        <v>6972200195159</v>
      </c>
    </row>
    <row r="5344" spans="1:22">
      <c r="A5344" s="57">
        <v>46169</v>
      </c>
      <c r="B5344" s="53" t="s">
        <v>154</v>
      </c>
      <c r="C5344" s="27" t="str">
        <f>VLOOKUP(B5344,'大货清单（不定期按GOMS更新）'!A:H,8,0)</f>
        <v>107-17692102</v>
      </c>
      <c r="D5344" s="27" t="str">
        <f>VLOOKUP(B5344,'大货清单（不定期按GOMS更新）'!A:C,3,0)</f>
        <v>ZB1769U-02</v>
      </c>
      <c r="E5344" s="27" t="str">
        <f>VLOOKUP(B5344,'大货清单（不定期按GOMS更新）'!A:H,4,0)</f>
        <v>DE</v>
      </c>
      <c r="F5344" s="27" t="str">
        <f>VLOOKUP(B5344,'大货清单（不定期按GOMS更新）'!A:H,2,0)</f>
        <v>A11 Master</v>
      </c>
      <c r="G5344" s="28">
        <f>VLOOKUP(B5344,'大货清单（不定期按GOMS更新）'!A:I,9,FALSE)</f>
        <v>6972200191687</v>
      </c>
      <c r="H5344" s="27" t="str">
        <f>VLOOKUP(B5344,'大货清单（不定期按GOMS更新）'!A:H,7,0)</f>
        <v>Emerald</v>
      </c>
      <c r="I5344" s="27" t="str">
        <f>VLOOKUP(B5344,'大货清单（不定期按GOMS更新）'!A:F,6,FALSE)</f>
        <v>PHASEOUT</v>
      </c>
      <c r="J5344" s="27" t="str">
        <f>VLOOKUP(B5344,'大货清单（不定期按GOMS更新）'!A:K,11,FALSE)</f>
        <v>6.9</v>
      </c>
      <c r="K5344" s="27" t="str">
        <f>VLOOKUP(B5344,'大货清单（不定期按GOMS更新）'!A:N,12,FALSE)</f>
        <v>784</v>
      </c>
      <c r="L5344" s="27" t="str">
        <f>VLOOKUP(B5344,'大货清单（不定期按GOMS更新）'!A:M,13,FALSE)</f>
        <v>180</v>
      </c>
      <c r="M5344" s="27" t="str">
        <f>VLOOKUP(B5344,'大货清单（不定期按GOMS更新）'!A:N,14,FALSE)</f>
        <v>326</v>
      </c>
      <c r="N5344" s="53" t="s">
        <v>1293</v>
      </c>
      <c r="O5344" s="27">
        <f>IFERROR(VLOOKUP(N5344,'散件迭代（不定期更新）'!C:J,8,FALSE),0)</f>
        <v>0</v>
      </c>
      <c r="P5344" s="27" t="str">
        <f>IFERROR(VLOOKUP(N5344,'散件（更新）'!B:H,3,FALSE),0)</f>
        <v>206-1769-0401</v>
      </c>
      <c r="Q5344" s="27" t="str">
        <f>VLOOKUP(N5344,'散件（更新）'!B:H,2,FALSE)</f>
        <v>114-17690401</v>
      </c>
      <c r="R5344" s="27" t="str">
        <f>VLOOKUP(N5344,'散件（更新）'!B:H,7,FALSE)</f>
        <v>Dustbin</v>
      </c>
      <c r="S5344" s="27" t="str">
        <f>VLOOKUP(N5344,'散件（更新）'!B:E,4,FALSE)</f>
        <v>https://tineco-yxzt.oss-accelerate.aliyuncs.com/product/114-17690401.jpg</v>
      </c>
      <c r="T5344" s="27" t="s">
        <v>8759</v>
      </c>
      <c r="U5344" s="28" t="str">
        <f>VLOOKUP(N5344,'散件（更新）'!B:G,6,FALSE)</f>
        <v>尘桶组件（售后部件统一颜色透明色）</v>
      </c>
      <c r="V5344" s="28" t="str">
        <f>VLOOKUP(N5344,'散件（更新）'!B:I,8,FALSE)</f>
        <v>6972200191298</v>
      </c>
    </row>
    <row r="5345" spans="1:22">
      <c r="A5345" s="57">
        <v>46169</v>
      </c>
      <c r="B5345" s="53" t="s">
        <v>154</v>
      </c>
      <c r="C5345" s="27" t="str">
        <f>VLOOKUP(B5345,'大货清单（不定期按GOMS更新）'!A:H,8,0)</f>
        <v>107-17692102</v>
      </c>
      <c r="D5345" s="27" t="str">
        <f>VLOOKUP(B5345,'大货清单（不定期按GOMS更新）'!A:C,3,0)</f>
        <v>ZB1769U-02</v>
      </c>
      <c r="E5345" s="27" t="str">
        <f>VLOOKUP(B5345,'大货清单（不定期按GOMS更新）'!A:H,4,0)</f>
        <v>DE</v>
      </c>
      <c r="F5345" s="27" t="str">
        <f>VLOOKUP(B5345,'大货清单（不定期按GOMS更新）'!A:H,2,0)</f>
        <v>A11 Master</v>
      </c>
      <c r="G5345" s="28">
        <f>VLOOKUP(B5345,'大货清单（不定期按GOMS更新）'!A:I,9,FALSE)</f>
        <v>6972200191687</v>
      </c>
      <c r="H5345" s="27" t="str">
        <f>VLOOKUP(B5345,'大货清单（不定期按GOMS更新）'!A:H,7,0)</f>
        <v>Emerald</v>
      </c>
      <c r="I5345" s="27" t="str">
        <f>VLOOKUP(B5345,'大货清单（不定期按GOMS更新）'!A:F,6,FALSE)</f>
        <v>PHASEOUT</v>
      </c>
      <c r="J5345" s="27" t="str">
        <f>VLOOKUP(B5345,'大货清单（不定期按GOMS更新）'!A:K,11,FALSE)</f>
        <v>6.9</v>
      </c>
      <c r="K5345" s="27" t="str">
        <f>VLOOKUP(B5345,'大货清单（不定期按GOMS更新）'!A:N,12,FALSE)</f>
        <v>784</v>
      </c>
      <c r="L5345" s="27" t="str">
        <f>VLOOKUP(B5345,'大货清单（不定期按GOMS更新）'!A:M,13,FALSE)</f>
        <v>180</v>
      </c>
      <c r="M5345" s="27" t="str">
        <f>VLOOKUP(B5345,'大货清单（不定期按GOMS更新）'!A:N,14,FALSE)</f>
        <v>326</v>
      </c>
      <c r="N5345" s="53" t="s">
        <v>1305</v>
      </c>
      <c r="O5345" s="27" t="str">
        <f>IFERROR(VLOOKUP(N5345,'散件迭代（不定期更新）'!C:J,8,FALSE),0)</f>
        <v>A30</v>
      </c>
      <c r="P5345" s="27" t="str">
        <f>IFERROR(VLOOKUP(N5345,'散件（更新）'!B:H,3,FALSE),0)</f>
        <v>206-1769-0009</v>
      </c>
      <c r="Q5345" s="27" t="str">
        <f>VLOOKUP(N5345,'散件（更新）'!B:H,2,FALSE)</f>
        <v>114-17690009</v>
      </c>
      <c r="R5345" s="27" t="str">
        <f>VLOOKUP(N5345,'散件（更新）'!B:H,7,FALSE)</f>
        <v>Filter holder</v>
      </c>
      <c r="S5345" s="27" t="str">
        <f>VLOOKUP(N5345,'散件（更新）'!B:E,4,FALSE)</f>
        <v>https://tineco-yxzt.oss-accelerate.aliyuncs.com/product/114-17690009.jpg</v>
      </c>
      <c r="T5345" s="27" t="s">
        <v>8759</v>
      </c>
      <c r="U5345" s="28" t="str">
        <f>VLOOKUP(N5345,'散件（更新）'!B:G,6,FALSE)</f>
        <v>网孔过滤器包胶组件，用206-1965-0112代替</v>
      </c>
      <c r="V5345" s="28" t="str">
        <f>VLOOKUP(N5345,'散件（更新）'!B:I,8,FALSE)</f>
        <v>6972200191656</v>
      </c>
    </row>
    <row r="5346" spans="1:22">
      <c r="A5346" s="57">
        <v>46169</v>
      </c>
      <c r="B5346" s="53" t="s">
        <v>154</v>
      </c>
      <c r="C5346" s="27" t="str">
        <f>VLOOKUP(B5346,'大货清单（不定期按GOMS更新）'!A:H,8,0)</f>
        <v>107-17692102</v>
      </c>
      <c r="D5346" s="27" t="str">
        <f>VLOOKUP(B5346,'大货清单（不定期按GOMS更新）'!A:C,3,0)</f>
        <v>ZB1769U-02</v>
      </c>
      <c r="E5346" s="27" t="str">
        <f>VLOOKUP(B5346,'大货清单（不定期按GOMS更新）'!A:H,4,0)</f>
        <v>DE</v>
      </c>
      <c r="F5346" s="27" t="str">
        <f>VLOOKUP(B5346,'大货清单（不定期按GOMS更新）'!A:H,2,0)</f>
        <v>A11 Master</v>
      </c>
      <c r="G5346" s="28">
        <f>VLOOKUP(B5346,'大货清单（不定期按GOMS更新）'!A:I,9,FALSE)</f>
        <v>6972200191687</v>
      </c>
      <c r="H5346" s="27" t="str">
        <f>VLOOKUP(B5346,'大货清单（不定期按GOMS更新）'!A:H,7,0)</f>
        <v>Emerald</v>
      </c>
      <c r="I5346" s="27" t="str">
        <f>VLOOKUP(B5346,'大货清单（不定期按GOMS更新）'!A:F,6,FALSE)</f>
        <v>PHASEOUT</v>
      </c>
      <c r="J5346" s="27" t="str">
        <f>VLOOKUP(B5346,'大货清单（不定期按GOMS更新）'!A:K,11,FALSE)</f>
        <v>6.9</v>
      </c>
      <c r="K5346" s="27" t="str">
        <f>VLOOKUP(B5346,'大货清单（不定期按GOMS更新）'!A:N,12,FALSE)</f>
        <v>784</v>
      </c>
      <c r="L5346" s="27" t="str">
        <f>VLOOKUP(B5346,'大货清单（不定期按GOMS更新）'!A:M,13,FALSE)</f>
        <v>180</v>
      </c>
      <c r="M5346" s="27" t="str">
        <f>VLOOKUP(B5346,'大货清单（不定期按GOMS更新）'!A:N,14,FALSE)</f>
        <v>326</v>
      </c>
      <c r="N5346" s="53" t="s">
        <v>1228</v>
      </c>
      <c r="O5346" s="27">
        <f>IFERROR(VLOOKUP(N5346,'散件迭代（不定期更新）'!C:J,8,FALSE),0)</f>
        <v>0</v>
      </c>
      <c r="P5346" s="27" t="str">
        <f>IFERROR(VLOOKUP(N5346,'散件（更新）'!B:H,3,FALSE),0)</f>
        <v>206-1756-0204</v>
      </c>
      <c r="Q5346" s="27" t="str">
        <f>VLOOKUP(N5346,'散件（更新）'!B:H,2,FALSE)</f>
        <v>114-17560204</v>
      </c>
      <c r="R5346" s="27" t="str">
        <f>VLOOKUP(N5346,'散件（更新）'!B:H,7,FALSE)</f>
        <v>FILTER</v>
      </c>
      <c r="S5346" s="27" t="str">
        <f>VLOOKUP(N5346,'散件（更新）'!B:E,4,FALSE)</f>
        <v>https://tineco-yxzt.oss-accelerate.aliyuncs.com/product/114-17560204.jpg</v>
      </c>
      <c r="T5346" s="27" t="s">
        <v>8759</v>
      </c>
      <c r="U5346" s="28" t="str">
        <f>VLOOKUP(N5346,'散件（更新）'!B:G,6,FALSE)</f>
        <v>ZB1756 进风滤棉组件</v>
      </c>
      <c r="V5346" s="28" t="str">
        <f>VLOOKUP(N5346,'散件（更新）'!B:I,8,FALSE)</f>
        <v>6972200191182</v>
      </c>
    </row>
    <row r="5347" spans="1:22">
      <c r="A5347" s="57">
        <v>46169</v>
      </c>
      <c r="B5347" s="53" t="s">
        <v>154</v>
      </c>
      <c r="C5347" s="27" t="str">
        <f>VLOOKUP(B5347,'大货清单（不定期按GOMS更新）'!A:H,8,0)</f>
        <v>107-17692102</v>
      </c>
      <c r="D5347" s="27" t="str">
        <f>VLOOKUP(B5347,'大货清单（不定期按GOMS更新）'!A:C,3,0)</f>
        <v>ZB1769U-02</v>
      </c>
      <c r="E5347" s="27" t="str">
        <f>VLOOKUP(B5347,'大货清单（不定期按GOMS更新）'!A:H,4,0)</f>
        <v>DE</v>
      </c>
      <c r="F5347" s="27" t="str">
        <f>VLOOKUP(B5347,'大货清单（不定期按GOMS更新）'!A:H,2,0)</f>
        <v>A11 Master</v>
      </c>
      <c r="G5347" s="28">
        <f>VLOOKUP(B5347,'大货清单（不定期按GOMS更新）'!A:I,9,FALSE)</f>
        <v>6972200191687</v>
      </c>
      <c r="H5347" s="27" t="str">
        <f>VLOOKUP(B5347,'大货清单（不定期按GOMS更新）'!A:H,7,0)</f>
        <v>Emerald</v>
      </c>
      <c r="I5347" s="27" t="str">
        <f>VLOOKUP(B5347,'大货清单（不定期按GOMS更新）'!A:F,6,FALSE)</f>
        <v>PHASEOUT</v>
      </c>
      <c r="J5347" s="27" t="str">
        <f>VLOOKUP(B5347,'大货清单（不定期按GOMS更新）'!A:K,11,FALSE)</f>
        <v>6.9</v>
      </c>
      <c r="K5347" s="27" t="str">
        <f>VLOOKUP(B5347,'大货清单（不定期按GOMS更新）'!A:N,12,FALSE)</f>
        <v>784</v>
      </c>
      <c r="L5347" s="27" t="str">
        <f>VLOOKUP(B5347,'大货清单（不定期按GOMS更新）'!A:M,13,FALSE)</f>
        <v>180</v>
      </c>
      <c r="M5347" s="27" t="str">
        <f>VLOOKUP(B5347,'大货清单（不定期按GOMS更新）'!A:N,14,FALSE)</f>
        <v>326</v>
      </c>
      <c r="N5347" s="53" t="s">
        <v>1281</v>
      </c>
      <c r="O5347" s="27">
        <f>IFERROR(VLOOKUP(N5347,'散件迭代（不定期更新）'!C:J,8,FALSE),0)</f>
        <v>0</v>
      </c>
      <c r="P5347" s="27" t="str">
        <f>IFERROR(VLOOKUP(N5347,'散件（更新）'!B:H,3,FALSE),0)</f>
        <v>206-1769-0014</v>
      </c>
      <c r="Q5347" s="27" t="str">
        <f>VLOOKUP(N5347,'散件（更新）'!B:H,2,FALSE)</f>
        <v>114-17690014</v>
      </c>
      <c r="R5347" s="27" t="str">
        <f>VLOOKUP(N5347,'散件（更新）'!B:H,7,FALSE)</f>
        <v>wall accessory holder</v>
      </c>
      <c r="S5347" s="27" t="str">
        <f>VLOOKUP(N5347,'散件（更新）'!B:E,4,FALSE)</f>
        <v>https://tineco-yxzt.oss-accelerate.aliyuncs.com/product/114-17690014.jpg</v>
      </c>
      <c r="T5347" s="27" t="s">
        <v>8759</v>
      </c>
      <c r="U5347" s="28" t="str">
        <f>VLOOKUP(N5347,'散件（更新）'!B:G,6,FALSE)</f>
        <v>附件延展架 墙挂版</v>
      </c>
      <c r="V5347" s="28" t="str">
        <f>VLOOKUP(N5347,'散件（更新）'!B:I,8,FALSE)</f>
        <v>6972200191199</v>
      </c>
    </row>
    <row r="5348" spans="1:22">
      <c r="A5348" s="57">
        <v>46169</v>
      </c>
      <c r="B5348" s="53" t="s">
        <v>154</v>
      </c>
      <c r="C5348" s="27" t="str">
        <f>VLOOKUP(B5348,'大货清单（不定期按GOMS更新）'!A:H,8,0)</f>
        <v>107-17692102</v>
      </c>
      <c r="D5348" s="27" t="str">
        <f>VLOOKUP(B5348,'大货清单（不定期按GOMS更新）'!A:C,3,0)</f>
        <v>ZB1769U-02</v>
      </c>
      <c r="E5348" s="27" t="str">
        <f>VLOOKUP(B5348,'大货清单（不定期按GOMS更新）'!A:H,4,0)</f>
        <v>DE</v>
      </c>
      <c r="F5348" s="27" t="str">
        <f>VLOOKUP(B5348,'大货清单（不定期按GOMS更新）'!A:H,2,0)</f>
        <v>A11 Master</v>
      </c>
      <c r="G5348" s="28">
        <f>VLOOKUP(B5348,'大货清单（不定期按GOMS更新）'!A:I,9,FALSE)</f>
        <v>6972200191687</v>
      </c>
      <c r="H5348" s="27" t="str">
        <f>VLOOKUP(B5348,'大货清单（不定期按GOMS更新）'!A:H,7,0)</f>
        <v>Emerald</v>
      </c>
      <c r="I5348" s="27" t="str">
        <f>VLOOKUP(B5348,'大货清单（不定期按GOMS更新）'!A:F,6,FALSE)</f>
        <v>PHASEOUT</v>
      </c>
      <c r="J5348" s="27" t="str">
        <f>VLOOKUP(B5348,'大货清单（不定期按GOMS更新）'!A:K,11,FALSE)</f>
        <v>6.9</v>
      </c>
      <c r="K5348" s="27" t="str">
        <f>VLOOKUP(B5348,'大货清单（不定期按GOMS更新）'!A:N,12,FALSE)</f>
        <v>784</v>
      </c>
      <c r="L5348" s="27" t="str">
        <f>VLOOKUP(B5348,'大货清单（不定期按GOMS更新）'!A:M,13,FALSE)</f>
        <v>180</v>
      </c>
      <c r="M5348" s="27" t="str">
        <f>VLOOKUP(B5348,'大货清单（不定期按GOMS更新）'!A:N,14,FALSE)</f>
        <v>326</v>
      </c>
      <c r="N5348" s="53" t="s">
        <v>1314</v>
      </c>
      <c r="O5348" s="27">
        <f>IFERROR(VLOOKUP(N5348,'散件迭代（不定期更新）'!C:J,8,FALSE),0)</f>
        <v>0</v>
      </c>
      <c r="P5348" s="27" t="str">
        <f>IFERROR(VLOOKUP(N5348,'散件（更新）'!B:H,3,FALSE),0)</f>
        <v>206-1769-0017</v>
      </c>
      <c r="Q5348" s="27" t="str">
        <f>VLOOKUP(N5348,'散件（更新）'!B:H,2,FALSE)</f>
        <v>114-17690017</v>
      </c>
      <c r="R5348" s="27" t="str">
        <f>VLOOKUP(N5348,'散件（更新）'!B:H,7,FALSE)</f>
        <v>Main Body</v>
      </c>
      <c r="S5348" s="27" t="str">
        <f>VLOOKUP(N5348,'散件（更新）'!B:E,4,FALSE)</f>
        <v>https://tineco-yxzt.oss-accelerate.aliyuncs.com/product/114-17690017.jpg</v>
      </c>
      <c r="T5348" s="27" t="s">
        <v>8759</v>
      </c>
      <c r="U5348" s="28" t="str">
        <f>VLOOKUP(N5348,'散件（更新）'!B:G,6,FALSE)</f>
        <v>机体组件三档Master</v>
      </c>
      <c r="V5348" s="28" t="str">
        <f>VLOOKUP(N5348,'散件（更新）'!B:I,8,FALSE)</f>
        <v>6972200192882</v>
      </c>
    </row>
    <row r="5349" spans="1:22">
      <c r="A5349" s="57">
        <v>46169</v>
      </c>
      <c r="B5349" s="53" t="s">
        <v>154</v>
      </c>
      <c r="C5349" s="27" t="str">
        <f>VLOOKUP(B5349,'大货清单（不定期按GOMS更新）'!A:H,8,0)</f>
        <v>107-17692102</v>
      </c>
      <c r="D5349" s="27" t="str">
        <f>VLOOKUP(B5349,'大货清单（不定期按GOMS更新）'!A:C,3,0)</f>
        <v>ZB1769U-02</v>
      </c>
      <c r="E5349" s="27" t="str">
        <f>VLOOKUP(B5349,'大货清单（不定期按GOMS更新）'!A:H,4,0)</f>
        <v>DE</v>
      </c>
      <c r="F5349" s="27" t="str">
        <f>VLOOKUP(B5349,'大货清单（不定期按GOMS更新）'!A:H,2,0)</f>
        <v>A11 Master</v>
      </c>
      <c r="G5349" s="28">
        <f>VLOOKUP(B5349,'大货清单（不定期按GOMS更新）'!A:I,9,FALSE)</f>
        <v>6972200191687</v>
      </c>
      <c r="H5349" s="27" t="str">
        <f>VLOOKUP(B5349,'大货清单（不定期按GOMS更新）'!A:H,7,0)</f>
        <v>Emerald</v>
      </c>
      <c r="I5349" s="27" t="str">
        <f>VLOOKUP(B5349,'大货清单（不定期按GOMS更新）'!A:F,6,FALSE)</f>
        <v>PHASEOUT</v>
      </c>
      <c r="J5349" s="27" t="str">
        <f>VLOOKUP(B5349,'大货清单（不定期按GOMS更新）'!A:K,11,FALSE)</f>
        <v>6.9</v>
      </c>
      <c r="K5349" s="27" t="str">
        <f>VLOOKUP(B5349,'大货清单（不定期按GOMS更新）'!A:N,12,FALSE)</f>
        <v>784</v>
      </c>
      <c r="L5349" s="27" t="str">
        <f>VLOOKUP(B5349,'大货清单（不定期按GOMS更新）'!A:M,13,FALSE)</f>
        <v>180</v>
      </c>
      <c r="M5349" s="27" t="str">
        <f>VLOOKUP(B5349,'大货清单（不定期按GOMS更新）'!A:N,14,FALSE)</f>
        <v>326</v>
      </c>
      <c r="N5349" s="53" t="s">
        <v>1312</v>
      </c>
      <c r="O5349" s="27" t="str">
        <f>IFERROR(VLOOKUP(N5349,'散件迭代（不定期更新）'!C:J,8,FALSE),0)</f>
        <v>A07</v>
      </c>
      <c r="P5349" s="27" t="str">
        <f>IFERROR(VLOOKUP(N5349,'散件（更新）'!B:H,3,FALSE),0)</f>
        <v>206-1769-0016</v>
      </c>
      <c r="Q5349" s="27" t="str">
        <f>VLOOKUP(N5349,'散件（更新）'!B:H,2,FALSE)</f>
        <v>114-17690016</v>
      </c>
      <c r="R5349" s="27" t="str">
        <f>VLOOKUP(N5349,'散件（更新）'!B:H,7,FALSE)</f>
        <v>Battery</v>
      </c>
      <c r="S5349" s="27" t="str">
        <f>VLOOKUP(N5349,'散件（更新）'!B:E,4,FALSE)</f>
        <v>https://tineco-yxzt.oss-accelerate.aliyuncs.com/product/114-17690016.jpg</v>
      </c>
      <c r="T5349" s="27" t="s">
        <v>8759</v>
      </c>
      <c r="U5349" s="28" t="str">
        <f>VLOOKUP(N5349,'散件（更新）'!B:G,6,FALSE)</f>
        <v>Master三档电池包2500mAH</v>
      </c>
      <c r="V5349" s="28" t="str">
        <f>VLOOKUP(N5349,'散件（更新）'!B:I,8,FALSE)</f>
        <v>6972200192875</v>
      </c>
    </row>
    <row r="5350" spans="1:22">
      <c r="A5350" s="57">
        <v>46169</v>
      </c>
      <c r="B5350" s="53" t="s">
        <v>154</v>
      </c>
      <c r="C5350" s="27" t="str">
        <f>VLOOKUP(B5350,'大货清单（不定期按GOMS更新）'!A:H,8,0)</f>
        <v>107-17692102</v>
      </c>
      <c r="D5350" s="27" t="str">
        <f>VLOOKUP(B5350,'大货清单（不定期按GOMS更新）'!A:C,3,0)</f>
        <v>ZB1769U-02</v>
      </c>
      <c r="E5350" s="27" t="str">
        <f>VLOOKUP(B5350,'大货清单（不定期按GOMS更新）'!A:H,4,0)</f>
        <v>DE</v>
      </c>
      <c r="F5350" s="27" t="str">
        <f>VLOOKUP(B5350,'大货清单（不定期按GOMS更新）'!A:H,2,0)</f>
        <v>A11 Master</v>
      </c>
      <c r="G5350" s="28">
        <f>VLOOKUP(B5350,'大货清单（不定期按GOMS更新）'!A:I,9,FALSE)</f>
        <v>6972200191687</v>
      </c>
      <c r="H5350" s="27" t="str">
        <f>VLOOKUP(B5350,'大货清单（不定期按GOMS更新）'!A:H,7,0)</f>
        <v>Emerald</v>
      </c>
      <c r="I5350" s="27" t="str">
        <f>VLOOKUP(B5350,'大货清单（不定期按GOMS更新）'!A:F,6,FALSE)</f>
        <v>PHASEOUT</v>
      </c>
      <c r="J5350" s="27" t="str">
        <f>VLOOKUP(B5350,'大货清单（不定期按GOMS更新）'!A:K,11,FALSE)</f>
        <v>6.9</v>
      </c>
      <c r="K5350" s="27" t="str">
        <f>VLOOKUP(B5350,'大货清单（不定期按GOMS更新）'!A:N,12,FALSE)</f>
        <v>784</v>
      </c>
      <c r="L5350" s="27" t="str">
        <f>VLOOKUP(B5350,'大货清单（不定期按GOMS更新）'!A:M,13,FALSE)</f>
        <v>180</v>
      </c>
      <c r="M5350" s="27" t="str">
        <f>VLOOKUP(B5350,'大货清单（不定期按GOMS更新）'!A:N,14,FALSE)</f>
        <v>326</v>
      </c>
      <c r="N5350" s="53" t="s">
        <v>1280</v>
      </c>
      <c r="O5350" s="27">
        <f>IFERROR(VLOOKUP(N5350,'散件迭代（不定期更新）'!C:J,8,FALSE),0)</f>
        <v>0</v>
      </c>
      <c r="P5350" s="27" t="str">
        <f>IFERROR(VLOOKUP(N5350,'散件（更新）'!B:H,3,FALSE),0)</f>
        <v>206-1769-0012</v>
      </c>
      <c r="Q5350" s="27" t="str">
        <f>VLOOKUP(N5350,'散件（更新）'!B:H,2,FALSE)</f>
        <v>114-17690012</v>
      </c>
      <c r="R5350" s="27" t="str">
        <f>VLOOKUP(N5350,'散件（更新）'!B:H,7,FALSE)</f>
        <v>Wall-mounted dock</v>
      </c>
      <c r="S5350" s="27" t="str">
        <f>VLOOKUP(N5350,'散件（更新）'!B:E,4,FALSE)</f>
        <v>https://tineco-yxzt.oss-accelerate.aliyuncs.com/product/114-17690012.jpg</v>
      </c>
      <c r="T5350" s="27" t="s">
        <v>8759</v>
      </c>
      <c r="U5350" s="28" t="str">
        <f>VLOOKUP(N5350,'散件（更新）'!B:G,6,FALSE)</f>
        <v>墙壁挂架组件（带安装螺丝）</v>
      </c>
      <c r="V5350" s="28" t="str">
        <f>VLOOKUP(N5350,'散件（更新）'!B:I,8,FALSE)</f>
        <v>6972200191243</v>
      </c>
    </row>
    <row r="5351" spans="1:22">
      <c r="A5351" s="57">
        <v>46169</v>
      </c>
      <c r="B5351" s="53" t="s">
        <v>154</v>
      </c>
      <c r="C5351" s="27" t="str">
        <f>VLOOKUP(B5351,'大货清单（不定期按GOMS更新）'!A:H,8,0)</f>
        <v>107-17692102</v>
      </c>
      <c r="D5351" s="27" t="str">
        <f>VLOOKUP(B5351,'大货清单（不定期按GOMS更新）'!A:C,3,0)</f>
        <v>ZB1769U-02</v>
      </c>
      <c r="E5351" s="27" t="str">
        <f>VLOOKUP(B5351,'大货清单（不定期按GOMS更新）'!A:H,4,0)</f>
        <v>DE</v>
      </c>
      <c r="F5351" s="27" t="str">
        <f>VLOOKUP(B5351,'大货清单（不定期按GOMS更新）'!A:H,2,0)</f>
        <v>A11 Master</v>
      </c>
      <c r="G5351" s="28">
        <f>VLOOKUP(B5351,'大货清单（不定期按GOMS更新）'!A:I,9,FALSE)</f>
        <v>6972200191687</v>
      </c>
      <c r="H5351" s="27" t="str">
        <f>VLOOKUP(B5351,'大货清单（不定期按GOMS更新）'!A:H,7,0)</f>
        <v>Emerald</v>
      </c>
      <c r="I5351" s="27" t="str">
        <f>VLOOKUP(B5351,'大货清单（不定期按GOMS更新）'!A:F,6,FALSE)</f>
        <v>PHASEOUT</v>
      </c>
      <c r="J5351" s="27" t="str">
        <f>VLOOKUP(B5351,'大货清单（不定期按GOMS更新）'!A:K,11,FALSE)</f>
        <v>6.9</v>
      </c>
      <c r="K5351" s="27" t="str">
        <f>VLOOKUP(B5351,'大货清单（不定期按GOMS更新）'!A:N,12,FALSE)</f>
        <v>784</v>
      </c>
      <c r="L5351" s="27" t="str">
        <f>VLOOKUP(B5351,'大货清单（不定期按GOMS更新）'!A:M,13,FALSE)</f>
        <v>180</v>
      </c>
      <c r="M5351" s="27" t="str">
        <f>VLOOKUP(B5351,'大货清单（不定期按GOMS更新）'!A:N,14,FALSE)</f>
        <v>326</v>
      </c>
      <c r="N5351" s="53" t="s">
        <v>1297</v>
      </c>
      <c r="O5351" s="27">
        <f>IFERROR(VLOOKUP(N5351,'散件迭代（不定期更新）'!C:J,8,FALSE),0)</f>
        <v>0</v>
      </c>
      <c r="P5351" s="27" t="str">
        <f>IFERROR(VLOOKUP(N5351,'散件（更新）'!B:H,3,FALSE),0)</f>
        <v>206-1769-0704</v>
      </c>
      <c r="Q5351" s="27" t="str">
        <f>VLOOKUP(N5351,'散件（更新）'!B:H,2,FALSE)</f>
        <v>114-17690704</v>
      </c>
      <c r="R5351" s="27" t="str">
        <f>VLOOKUP(N5351,'散件（更新）'!B:H,7,FALSE)</f>
        <v>Repair button</v>
      </c>
      <c r="S5351" s="27" t="str">
        <f>VLOOKUP(N5351,'散件（更新）'!B:E,4,FALSE)</f>
        <v>https://tineco-yxzt.oss-accelerate.aliyuncs.com/20231219/9VARB111200_1702948060007.png</v>
      </c>
      <c r="T5351" s="27" t="s">
        <v>8759</v>
      </c>
      <c r="U5351" s="28" t="str">
        <f>VLOOKUP(N5351,'散件（更新）'!B:G,6,FALSE)</f>
        <v>接头释放钮+弹簧+滤芯</v>
      </c>
      <c r="V5351" s="28" t="str">
        <f>VLOOKUP(N5351,'散件（更新）'!B:I,8,FALSE)</f>
        <v>6972200195623</v>
      </c>
    </row>
    <row r="5352" spans="1:22">
      <c r="A5352" s="57">
        <v>46169</v>
      </c>
      <c r="B5352" s="53" t="s">
        <v>154</v>
      </c>
      <c r="C5352" s="27" t="str">
        <f>VLOOKUP(B5352,'大货清单（不定期按GOMS更新）'!A:H,8,0)</f>
        <v>107-17692102</v>
      </c>
      <c r="D5352" s="27" t="str">
        <f>VLOOKUP(B5352,'大货清单（不定期按GOMS更新）'!A:C,3,0)</f>
        <v>ZB1769U-02</v>
      </c>
      <c r="E5352" s="27" t="str">
        <f>VLOOKUP(B5352,'大货清单（不定期按GOMS更新）'!A:H,4,0)</f>
        <v>DE</v>
      </c>
      <c r="F5352" s="27" t="str">
        <f>VLOOKUP(B5352,'大货清单（不定期按GOMS更新）'!A:H,2,0)</f>
        <v>A11 Master</v>
      </c>
      <c r="G5352" s="28">
        <f>VLOOKUP(B5352,'大货清单（不定期按GOMS更新）'!A:I,9,FALSE)</f>
        <v>6972200191687</v>
      </c>
      <c r="H5352" s="27" t="str">
        <f>VLOOKUP(B5352,'大货清单（不定期按GOMS更新）'!A:H,7,0)</f>
        <v>Emerald</v>
      </c>
      <c r="I5352" s="27" t="str">
        <f>VLOOKUP(B5352,'大货清单（不定期按GOMS更新）'!A:F,6,FALSE)</f>
        <v>PHASEOUT</v>
      </c>
      <c r="J5352" s="27" t="str">
        <f>VLOOKUP(B5352,'大货清单（不定期按GOMS更新）'!A:K,11,FALSE)</f>
        <v>6.9</v>
      </c>
      <c r="K5352" s="27" t="str">
        <f>VLOOKUP(B5352,'大货清单（不定期按GOMS更新）'!A:N,12,FALSE)</f>
        <v>784</v>
      </c>
      <c r="L5352" s="27" t="str">
        <f>VLOOKUP(B5352,'大货清单（不定期按GOMS更新）'!A:M,13,FALSE)</f>
        <v>180</v>
      </c>
      <c r="M5352" s="27" t="str">
        <f>VLOOKUP(B5352,'大货清单（不定期按GOMS更新）'!A:N,14,FALSE)</f>
        <v>326</v>
      </c>
      <c r="N5352" s="53" t="s">
        <v>1307</v>
      </c>
      <c r="O5352" s="27" t="str">
        <f>IFERROR(VLOOKUP(N5352,'散件迭代（不定期更新）'!C:J,8,FALSE),0)</f>
        <v>A42</v>
      </c>
      <c r="P5352" s="27" t="str">
        <f>IFERROR(VLOOKUP(N5352,'散件（更新）'!B:H,3,FALSE),0)</f>
        <v>206-1769-0205</v>
      </c>
      <c r="Q5352" s="27" t="str">
        <f>VLOOKUP(N5352,'散件（更新）'!B:H,2,FALSE)</f>
        <v>114-17690205</v>
      </c>
      <c r="R5352" s="27" t="str">
        <f>VLOOKUP(N5352,'散件（更新）'!B:H,7,FALSE)</f>
        <v>Crevice Tool</v>
      </c>
      <c r="S5352" s="27" t="str">
        <f>VLOOKUP(N5352,'散件（更新）'!B:E,4,FALSE)</f>
        <v>https://tineco-yxzt.oss-accelerate.aliyuncs.com/product/114-17690205.png</v>
      </c>
      <c r="T5352" s="27" t="s">
        <v>8759</v>
      </c>
      <c r="U5352" s="28" t="str">
        <f>VLOOKUP(N5352,'散件（更新）'!B:G,6,FALSE)</f>
        <v>ZB1769B-04 扁吸</v>
      </c>
      <c r="V5352" s="28" t="str">
        <f>VLOOKUP(N5352,'散件（更新）'!B:I,8,FALSE)</f>
        <v>6972200191267</v>
      </c>
    </row>
    <row r="5353" spans="1:22">
      <c r="A5353" s="57">
        <v>46169</v>
      </c>
      <c r="B5353" s="53" t="s">
        <v>154</v>
      </c>
      <c r="C5353" s="27" t="str">
        <f>VLOOKUP(B5353,'大货清单（不定期按GOMS更新）'!A:H,8,0)</f>
        <v>107-17692102</v>
      </c>
      <c r="D5353" s="27" t="str">
        <f>VLOOKUP(B5353,'大货清单（不定期按GOMS更新）'!A:C,3,0)</f>
        <v>ZB1769U-02</v>
      </c>
      <c r="E5353" s="27" t="str">
        <f>VLOOKUP(B5353,'大货清单（不定期按GOMS更新）'!A:H,4,0)</f>
        <v>DE</v>
      </c>
      <c r="F5353" s="27" t="str">
        <f>VLOOKUP(B5353,'大货清单（不定期按GOMS更新）'!A:H,2,0)</f>
        <v>A11 Master</v>
      </c>
      <c r="G5353" s="28">
        <f>VLOOKUP(B5353,'大货清单（不定期按GOMS更新）'!A:I,9,FALSE)</f>
        <v>6972200191687</v>
      </c>
      <c r="H5353" s="27" t="str">
        <f>VLOOKUP(B5353,'大货清单（不定期按GOMS更新）'!A:H,7,0)</f>
        <v>Emerald</v>
      </c>
      <c r="I5353" s="27" t="str">
        <f>VLOOKUP(B5353,'大货清单（不定期按GOMS更新）'!A:F,6,FALSE)</f>
        <v>PHASEOUT</v>
      </c>
      <c r="J5353" s="27" t="str">
        <f>VLOOKUP(B5353,'大货清单（不定期按GOMS更新）'!A:K,11,FALSE)</f>
        <v>6.9</v>
      </c>
      <c r="K5353" s="27" t="str">
        <f>VLOOKUP(B5353,'大货清单（不定期按GOMS更新）'!A:N,12,FALSE)</f>
        <v>784</v>
      </c>
      <c r="L5353" s="27" t="str">
        <f>VLOOKUP(B5353,'大货清单（不定期按GOMS更新）'!A:M,13,FALSE)</f>
        <v>180</v>
      </c>
      <c r="M5353" s="27" t="str">
        <f>VLOOKUP(B5353,'大货清单（不定期按GOMS更新）'!A:N,14,FALSE)</f>
        <v>326</v>
      </c>
      <c r="N5353" s="53" t="s">
        <v>1289</v>
      </c>
      <c r="O5353" s="27" t="str">
        <f>IFERROR(VLOOKUP(N5353,'散件迭代（不定期更新）'!C:J,8,FALSE),0)</f>
        <v>A38</v>
      </c>
      <c r="P5353" s="27" t="str">
        <f>IFERROR(VLOOKUP(N5353,'散件（更新）'!B:H,3,FALSE),0)</f>
        <v>206-1769-0254</v>
      </c>
      <c r="Q5353" s="27" t="str">
        <f>VLOOKUP(N5353,'散件（更新）'!B:H,2,FALSE)</f>
        <v>114-17690254</v>
      </c>
      <c r="R5353" s="27" t="str">
        <f>VLOOKUP(N5353,'散件（更新）'!B:H,7,FALSE)</f>
        <v>Pre-filter Cleaning Tool</v>
      </c>
      <c r="S5353" s="27" t="str">
        <f>VLOOKUP(N5353,'散件（更新）'!B:E,4,FALSE)</f>
        <v>https://tineco-yxzt.oss-accelerate.aliyuncs.com/product/114-17690254.jpg</v>
      </c>
      <c r="T5353" s="27" t="s">
        <v>8759</v>
      </c>
      <c r="U5353" s="28" t="str">
        <f>VLOOKUP(N5353,'散件（更新）'!B:G,6,FALSE)</f>
        <v xml:space="preserve">ZB1769B 滤芯清洁刷 </v>
      </c>
      <c r="V5353" s="28" t="str">
        <f>VLOOKUP(N5353,'散件（更新）'!B:I,8,FALSE)</f>
        <v>6972200191175</v>
      </c>
    </row>
    <row r="5354" spans="1:22">
      <c r="A5354" s="57">
        <v>46169</v>
      </c>
      <c r="B5354" s="53" t="s">
        <v>154</v>
      </c>
      <c r="C5354" s="27" t="str">
        <f>VLOOKUP(B5354,'大货清单（不定期按GOMS更新）'!A:H,8,0)</f>
        <v>107-17692102</v>
      </c>
      <c r="D5354" s="27" t="str">
        <f>VLOOKUP(B5354,'大货清单（不定期按GOMS更新）'!A:C,3,0)</f>
        <v>ZB1769U-02</v>
      </c>
      <c r="E5354" s="27" t="str">
        <f>VLOOKUP(B5354,'大货清单（不定期按GOMS更新）'!A:H,4,0)</f>
        <v>DE</v>
      </c>
      <c r="F5354" s="27" t="str">
        <f>VLOOKUP(B5354,'大货清单（不定期按GOMS更新）'!A:H,2,0)</f>
        <v>A11 Master</v>
      </c>
      <c r="G5354" s="28">
        <f>VLOOKUP(B5354,'大货清单（不定期按GOMS更新）'!A:I,9,FALSE)</f>
        <v>6972200191687</v>
      </c>
      <c r="H5354" s="27" t="str">
        <f>VLOOKUP(B5354,'大货清单（不定期按GOMS更新）'!A:H,7,0)</f>
        <v>Emerald</v>
      </c>
      <c r="I5354" s="27" t="str">
        <f>VLOOKUP(B5354,'大货清单（不定期按GOMS更新）'!A:F,6,FALSE)</f>
        <v>PHASEOUT</v>
      </c>
      <c r="J5354" s="27" t="str">
        <f>VLOOKUP(B5354,'大货清单（不定期按GOMS更新）'!A:K,11,FALSE)</f>
        <v>6.9</v>
      </c>
      <c r="K5354" s="27" t="str">
        <f>VLOOKUP(B5354,'大货清单（不定期按GOMS更新）'!A:N,12,FALSE)</f>
        <v>784</v>
      </c>
      <c r="L5354" s="27" t="str">
        <f>VLOOKUP(B5354,'大货清单（不定期按GOMS更新）'!A:M,13,FALSE)</f>
        <v>180</v>
      </c>
      <c r="M5354" s="27" t="str">
        <f>VLOOKUP(B5354,'大货清单（不定期按GOMS更新）'!A:N,14,FALSE)</f>
        <v>326</v>
      </c>
      <c r="N5354" s="53" t="s">
        <v>252</v>
      </c>
      <c r="O5354" s="27">
        <f>IFERROR(VLOOKUP(N5354,'散件迭代（不定期更新）'!C:J,8,FALSE),0)</f>
        <v>0</v>
      </c>
      <c r="P5354" s="27" t="str">
        <f>IFERROR(VLOOKUP(N5354,'散件（更新）'!B:H,3,FALSE),0)</f>
        <v>206-1769-0233</v>
      </c>
      <c r="Q5354" s="27" t="str">
        <f>VLOOKUP(N5354,'散件（更新）'!B:H,2,FALSE)</f>
        <v>114-17690233</v>
      </c>
      <c r="R5354" s="27" t="str">
        <f>VLOOKUP(N5354,'散件（更新）'!B:H,7,FALSE)</f>
        <v>Hair cleaning tool</v>
      </c>
      <c r="S5354" s="27" t="str">
        <f>VLOOKUP(N5354,'散件（更新）'!B:E,4,FALSE)</f>
        <v>https://tineco-yxzt.oss-accelerate.aliyuncs.com/product/114-17690233.png</v>
      </c>
      <c r="T5354" s="27" t="s">
        <v>8759</v>
      </c>
      <c r="U5354" s="28" t="str">
        <f>VLOOKUP(N5354,'散件（更新）'!B:G,6,FALSE)</f>
        <v>ZB1769B 清洁刷植毛组件</v>
      </c>
      <c r="V5354" s="28" t="str">
        <f>VLOOKUP(N5354,'散件（更新）'!B:I,8,FALSE)</f>
        <v>6972200191151</v>
      </c>
    </row>
    <row r="5355" spans="1:22">
      <c r="A5355" s="57">
        <v>46169</v>
      </c>
      <c r="B5355" s="53" t="s">
        <v>154</v>
      </c>
      <c r="C5355" s="27" t="str">
        <f>VLOOKUP(B5355,'大货清单（不定期按GOMS更新）'!A:H,8,0)</f>
        <v>107-17692102</v>
      </c>
      <c r="D5355" s="27" t="str">
        <f>VLOOKUP(B5355,'大货清单（不定期按GOMS更新）'!A:C,3,0)</f>
        <v>ZB1769U-02</v>
      </c>
      <c r="E5355" s="27" t="str">
        <f>VLOOKUP(B5355,'大货清单（不定期按GOMS更新）'!A:H,4,0)</f>
        <v>DE</v>
      </c>
      <c r="F5355" s="27" t="str">
        <f>VLOOKUP(B5355,'大货清单（不定期按GOMS更新）'!A:H,2,0)</f>
        <v>A11 Master</v>
      </c>
      <c r="G5355" s="28">
        <f>VLOOKUP(B5355,'大货清单（不定期按GOMS更新）'!A:I,9,FALSE)</f>
        <v>6972200191687</v>
      </c>
      <c r="H5355" s="27" t="str">
        <f>VLOOKUP(B5355,'大货清单（不定期按GOMS更新）'!A:H,7,0)</f>
        <v>Emerald</v>
      </c>
      <c r="I5355" s="27" t="str">
        <f>VLOOKUP(B5355,'大货清单（不定期按GOMS更新）'!A:F,6,FALSE)</f>
        <v>PHASEOUT</v>
      </c>
      <c r="J5355" s="27" t="str">
        <f>VLOOKUP(B5355,'大货清单（不定期按GOMS更新）'!A:K,11,FALSE)</f>
        <v>6.9</v>
      </c>
      <c r="K5355" s="27" t="str">
        <f>VLOOKUP(B5355,'大货清单（不定期按GOMS更新）'!A:N,12,FALSE)</f>
        <v>784</v>
      </c>
      <c r="L5355" s="27" t="str">
        <f>VLOOKUP(B5355,'大货清单（不定期按GOMS更新）'!A:M,13,FALSE)</f>
        <v>180</v>
      </c>
      <c r="M5355" s="27" t="str">
        <f>VLOOKUP(B5355,'大货清单（不定期按GOMS更新）'!A:N,14,FALSE)</f>
        <v>326</v>
      </c>
      <c r="N5355" s="53" t="s">
        <v>1306</v>
      </c>
      <c r="O5355" s="27" t="str">
        <f>IFERROR(VLOOKUP(N5355,'散件迭代（不定期更新）'!C:J,8,FALSE),0)</f>
        <v>A11</v>
      </c>
      <c r="P5355" s="27" t="str">
        <f>IFERROR(VLOOKUP(N5355,'散件（更新）'!B:H,3,FALSE),0)</f>
        <v>206-1769-0011</v>
      </c>
      <c r="Q5355" s="27" t="str">
        <f>VLOOKUP(N5355,'散件（更新）'!B:H,2,FALSE)</f>
        <v>114-17690011</v>
      </c>
      <c r="R5355" s="27" t="str">
        <f>VLOOKUP(N5355,'散件（更新）'!B:H,7,FALSE)</f>
        <v>Tube assembly</v>
      </c>
      <c r="S5355" s="27" t="str">
        <f>VLOOKUP(N5355,'散件（更新）'!B:E,4,FALSE)</f>
        <v>https://tineco-yxzt.oss-accelerate.aliyuncs.com/20231227/9VAUT1112DE_1703640269014.png</v>
      </c>
      <c r="T5355" s="27" t="s">
        <v>8759</v>
      </c>
      <c r="U5355" s="28" t="str">
        <f>VLOOKUP(N5355,'散件（更新）'!B:G,6,FALSE)</f>
        <v>加长管</v>
      </c>
      <c r="V5355" s="28" t="str">
        <f>VLOOKUP(N5355,'散件（更新）'!B:I,8,FALSE)</f>
        <v>6972200191625</v>
      </c>
    </row>
    <row r="5356" spans="1:22">
      <c r="A5356" s="57">
        <v>46169</v>
      </c>
      <c r="B5356" s="53" t="s">
        <v>154</v>
      </c>
      <c r="C5356" s="27" t="str">
        <f>VLOOKUP(B5356,'大货清单（不定期按GOMS更新）'!A:H,8,0)</f>
        <v>107-17692102</v>
      </c>
      <c r="D5356" s="27" t="str">
        <f>VLOOKUP(B5356,'大货清单（不定期按GOMS更新）'!A:C,3,0)</f>
        <v>ZB1769U-02</v>
      </c>
      <c r="E5356" s="27" t="str">
        <f>VLOOKUP(B5356,'大货清单（不定期按GOMS更新）'!A:H,4,0)</f>
        <v>DE</v>
      </c>
      <c r="F5356" s="27" t="str">
        <f>VLOOKUP(B5356,'大货清单（不定期按GOMS更新）'!A:H,2,0)</f>
        <v>A11 Master</v>
      </c>
      <c r="G5356" s="28">
        <f>VLOOKUP(B5356,'大货清单（不定期按GOMS更新）'!A:I,9,FALSE)</f>
        <v>6972200191687</v>
      </c>
      <c r="H5356" s="27" t="str">
        <f>VLOOKUP(B5356,'大货清单（不定期按GOMS更新）'!A:H,7,0)</f>
        <v>Emerald</v>
      </c>
      <c r="I5356" s="27" t="str">
        <f>VLOOKUP(B5356,'大货清单（不定期按GOMS更新）'!A:F,6,FALSE)</f>
        <v>PHASEOUT</v>
      </c>
      <c r="J5356" s="27" t="str">
        <f>VLOOKUP(B5356,'大货清单（不定期按GOMS更新）'!A:K,11,FALSE)</f>
        <v>6.9</v>
      </c>
      <c r="K5356" s="27" t="str">
        <f>VLOOKUP(B5356,'大货清单（不定期按GOMS更新）'!A:N,12,FALSE)</f>
        <v>784</v>
      </c>
      <c r="L5356" s="27" t="str">
        <f>VLOOKUP(B5356,'大货清单（不定期按GOMS更新）'!A:M,13,FALSE)</f>
        <v>180</v>
      </c>
      <c r="M5356" s="27" t="str">
        <f>VLOOKUP(B5356,'大货清单（不定期按GOMS更新）'!A:N,14,FALSE)</f>
        <v>326</v>
      </c>
      <c r="N5356" s="53" t="s">
        <v>1339</v>
      </c>
      <c r="O5356" s="27">
        <f>IFERROR(VLOOKUP(N5356,'散件迭代（不定期更新）'!C:J,8,FALSE),0)</f>
        <v>0</v>
      </c>
      <c r="P5356" s="27" t="str">
        <f>IFERROR(VLOOKUP(N5356,'散件（更新）'!B:H,3,FALSE),0)</f>
        <v>206-1676-0003</v>
      </c>
      <c r="Q5356" s="27" t="str">
        <f>VLOOKUP(N5356,'散件（更新）'!B:H,2,FALSE)</f>
        <v>114-16760003</v>
      </c>
      <c r="R5356" s="27" t="str">
        <f>VLOOKUP(N5356,'散件（更新）'!B:H,7,FALSE)</f>
        <v>Brush Cover</v>
      </c>
      <c r="S5356" s="27" t="str">
        <f>VLOOKUP(N5356,'散件（更新）'!B:E,4,FALSE)</f>
        <v>https://tineco-yxzt.oss-accelerate.aliyuncs.com/20231219/9VSBC111100_1702948060830.png</v>
      </c>
      <c r="T5356" s="27" t="s">
        <v>8759</v>
      </c>
      <c r="U5356" s="28" t="str">
        <f>VLOOKUP(N5356,'散件（更新）'!B:G,6,FALSE)</f>
        <v>FB1676 滚刷释放盖板</v>
      </c>
      <c r="V5356" s="28" t="str">
        <f>VLOOKUP(N5356,'散件（更新）'!B:I,8,FALSE)</f>
        <v>6972200195685</v>
      </c>
    </row>
    <row r="5357" spans="1:22">
      <c r="A5357" s="57">
        <v>46169</v>
      </c>
      <c r="B5357" s="53" t="s">
        <v>154</v>
      </c>
      <c r="C5357" s="27" t="str">
        <f>VLOOKUP(B5357,'大货清单（不定期按GOMS更新）'!A:H,8,0)</f>
        <v>107-17692102</v>
      </c>
      <c r="D5357" s="27" t="str">
        <f>VLOOKUP(B5357,'大货清单（不定期按GOMS更新）'!A:C,3,0)</f>
        <v>ZB1769U-02</v>
      </c>
      <c r="E5357" s="27" t="str">
        <f>VLOOKUP(B5357,'大货清单（不定期按GOMS更新）'!A:H,4,0)</f>
        <v>DE</v>
      </c>
      <c r="F5357" s="27" t="str">
        <f>VLOOKUP(B5357,'大货清单（不定期按GOMS更新）'!A:H,2,0)</f>
        <v>A11 Master</v>
      </c>
      <c r="G5357" s="28">
        <f>VLOOKUP(B5357,'大货清单（不定期按GOMS更新）'!A:I,9,FALSE)</f>
        <v>6972200191687</v>
      </c>
      <c r="H5357" s="27" t="str">
        <f>VLOOKUP(B5357,'大货清单（不定期按GOMS更新）'!A:H,7,0)</f>
        <v>Emerald</v>
      </c>
      <c r="I5357" s="27" t="str">
        <f>VLOOKUP(B5357,'大货清单（不定期按GOMS更新）'!A:F,6,FALSE)</f>
        <v>PHASEOUT</v>
      </c>
      <c r="J5357" s="27" t="str">
        <f>VLOOKUP(B5357,'大货清单（不定期按GOMS更新）'!A:K,11,FALSE)</f>
        <v>6.9</v>
      </c>
      <c r="K5357" s="27" t="str">
        <f>VLOOKUP(B5357,'大货清单（不定期按GOMS更新）'!A:N,12,FALSE)</f>
        <v>784</v>
      </c>
      <c r="L5357" s="27" t="str">
        <f>VLOOKUP(B5357,'大货清单（不定期按GOMS更新）'!A:M,13,FALSE)</f>
        <v>180</v>
      </c>
      <c r="M5357" s="27" t="str">
        <f>VLOOKUP(B5357,'大货清单（不定期按GOMS更新）'!A:N,14,FALSE)</f>
        <v>326</v>
      </c>
      <c r="N5357" s="53" t="s">
        <v>1369</v>
      </c>
      <c r="O5357" s="27">
        <f>IFERROR(VLOOKUP(N5357,'散件迭代（不定期更新）'!C:J,8,FALSE),0)</f>
        <v>0</v>
      </c>
      <c r="P5357" s="27" t="str">
        <f>IFERROR(VLOOKUP(N5357,'散件（更新）'!B:H,3,FALSE),0)</f>
        <v>206-1873-0205</v>
      </c>
      <c r="Q5357" s="27" t="str">
        <f>VLOOKUP(N5357,'散件（更新）'!B:H,2,FALSE)</f>
        <v>114-18730205</v>
      </c>
      <c r="R5357" s="27" t="str">
        <f>VLOOKUP(N5357,'散件（更新）'!B:H,7,FALSE)</f>
        <v>Soft dusting brush</v>
      </c>
      <c r="S5357" s="27" t="str">
        <f>VLOOKUP(N5357,'散件（更新）'!B:E,4,FALSE)</f>
        <v>https://tineco-yxzt.oss-accelerate.aliyuncs.com/product/114-18730205.jpg</v>
      </c>
      <c r="T5357" s="27" t="s">
        <v>8759</v>
      </c>
      <c r="U5357" s="28" t="str">
        <f>VLOOKUP(N5357,'散件（更新）'!B:G,6,FALSE)</f>
        <v>AA1886家电刷</v>
      </c>
      <c r="V5357" s="28" t="str">
        <f>VLOOKUP(N5357,'散件（更新）'!B:I,8,FALSE)</f>
        <v>6972200191526</v>
      </c>
    </row>
    <row r="5358" spans="1:22">
      <c r="A5358" s="57">
        <v>46169</v>
      </c>
      <c r="B5358" s="53" t="s">
        <v>154</v>
      </c>
      <c r="C5358" s="27" t="str">
        <f>VLOOKUP(B5358,'大货清单（不定期按GOMS更新）'!A:H,8,0)</f>
        <v>107-17692102</v>
      </c>
      <c r="D5358" s="27" t="str">
        <f>VLOOKUP(B5358,'大货清单（不定期按GOMS更新）'!A:C,3,0)</f>
        <v>ZB1769U-02</v>
      </c>
      <c r="E5358" s="27" t="str">
        <f>VLOOKUP(B5358,'大货清单（不定期按GOMS更新）'!A:H,4,0)</f>
        <v>DE</v>
      </c>
      <c r="F5358" s="27" t="str">
        <f>VLOOKUP(B5358,'大货清单（不定期按GOMS更新）'!A:H,2,0)</f>
        <v>A11 Master</v>
      </c>
      <c r="G5358" s="28">
        <f>VLOOKUP(B5358,'大货清单（不定期按GOMS更新）'!A:I,9,FALSE)</f>
        <v>6972200191687</v>
      </c>
      <c r="H5358" s="27" t="str">
        <f>VLOOKUP(B5358,'大货清单（不定期按GOMS更新）'!A:H,7,0)</f>
        <v>Emerald</v>
      </c>
      <c r="I5358" s="27" t="str">
        <f>VLOOKUP(B5358,'大货清单（不定期按GOMS更新）'!A:F,6,FALSE)</f>
        <v>PHASEOUT</v>
      </c>
      <c r="J5358" s="27" t="str">
        <f>VLOOKUP(B5358,'大货清单（不定期按GOMS更新）'!A:K,11,FALSE)</f>
        <v>6.9</v>
      </c>
      <c r="K5358" s="27" t="str">
        <f>VLOOKUP(B5358,'大货清单（不定期按GOMS更新）'!A:N,12,FALSE)</f>
        <v>784</v>
      </c>
      <c r="L5358" s="27" t="str">
        <f>VLOOKUP(B5358,'大货清单（不定期按GOMS更新）'!A:M,13,FALSE)</f>
        <v>180</v>
      </c>
      <c r="M5358" s="27" t="str">
        <f>VLOOKUP(B5358,'大货清单（不定期按GOMS更新）'!A:N,14,FALSE)</f>
        <v>326</v>
      </c>
      <c r="N5358" s="53" t="s">
        <v>1363</v>
      </c>
      <c r="O5358" s="27" t="str">
        <f>IFERROR(VLOOKUP(N5358,'散件迭代（不定期更新）'!C:J,8,FALSE),0)</f>
        <v>A12</v>
      </c>
      <c r="P5358" s="27" t="str">
        <f>IFERROR(VLOOKUP(N5358,'散件（更新）'!B:H,3,FALSE),0)</f>
        <v>206-1873-0010</v>
      </c>
      <c r="Q5358" s="27" t="str">
        <f>VLOOKUP(N5358,'散件（更新）'!B:H,2,FALSE)</f>
        <v>114-18730010</v>
      </c>
      <c r="R5358" s="27" t="str">
        <f>VLOOKUP(N5358,'散件（更新）'!B:H,7,FALSE)</f>
        <v>Accessory Kit</v>
      </c>
      <c r="S5358" s="27" t="str">
        <f>VLOOKUP(N5358,'散件（更新）'!B:E,4,FALSE)</f>
        <v>https://tineco-yxzt.oss-accelerate.aliyuncs.com/product/114-18730010.jpg</v>
      </c>
      <c r="T5358" s="27" t="s">
        <v>8759</v>
      </c>
      <c r="U5358" s="28" t="str">
        <f>VLOOKUP(N5358,'散件（更新）'!B:G,6,FALSE)</f>
        <v>附件套装(家电刷组件+伸缩扁吸组件+转折管组件+伸缩软管组件)</v>
      </c>
      <c r="V5358" s="28" t="str">
        <f>VLOOKUP(N5358,'散件（更新）'!B:I,8,FALSE)</f>
        <v>6972200191519</v>
      </c>
    </row>
    <row r="5359" spans="1:22">
      <c r="A5359" s="57">
        <v>46169</v>
      </c>
      <c r="B5359" s="53" t="s">
        <v>154</v>
      </c>
      <c r="C5359" s="27" t="str">
        <f>VLOOKUP(B5359,'大货清单（不定期按GOMS更新）'!A:H,8,0)</f>
        <v>107-17692102</v>
      </c>
      <c r="D5359" s="27" t="str">
        <f>VLOOKUP(B5359,'大货清单（不定期按GOMS更新）'!A:C,3,0)</f>
        <v>ZB1769U-02</v>
      </c>
      <c r="E5359" s="27" t="str">
        <f>VLOOKUP(B5359,'大货清单（不定期按GOMS更新）'!A:H,4,0)</f>
        <v>DE</v>
      </c>
      <c r="F5359" s="27" t="str">
        <f>VLOOKUP(B5359,'大货清单（不定期按GOMS更新）'!A:H,2,0)</f>
        <v>A11 Master</v>
      </c>
      <c r="G5359" s="28">
        <f>VLOOKUP(B5359,'大货清单（不定期按GOMS更新）'!A:I,9,FALSE)</f>
        <v>6972200191687</v>
      </c>
      <c r="H5359" s="27" t="str">
        <f>VLOOKUP(B5359,'大货清单（不定期按GOMS更新）'!A:H,7,0)</f>
        <v>Emerald</v>
      </c>
      <c r="I5359" s="27" t="str">
        <f>VLOOKUP(B5359,'大货清单（不定期按GOMS更新）'!A:F,6,FALSE)</f>
        <v>PHASEOUT</v>
      </c>
      <c r="J5359" s="27" t="str">
        <f>VLOOKUP(B5359,'大货清单（不定期按GOMS更新）'!A:K,11,FALSE)</f>
        <v>6.9</v>
      </c>
      <c r="K5359" s="27" t="str">
        <f>VLOOKUP(B5359,'大货清单（不定期按GOMS更新）'!A:N,12,FALSE)</f>
        <v>784</v>
      </c>
      <c r="L5359" s="27" t="str">
        <f>VLOOKUP(B5359,'大货清单（不定期按GOMS更新）'!A:M,13,FALSE)</f>
        <v>180</v>
      </c>
      <c r="M5359" s="27" t="str">
        <f>VLOOKUP(B5359,'大货清单（不定期按GOMS更新）'!A:N,14,FALSE)</f>
        <v>326</v>
      </c>
      <c r="N5359" s="53" t="s">
        <v>486</v>
      </c>
      <c r="O5359" s="27">
        <f>IFERROR(VLOOKUP(N5359,'散件迭代（不定期更新）'!C:J,8,FALSE),0)</f>
        <v>0</v>
      </c>
      <c r="P5359" s="27" t="str">
        <f>IFERROR(VLOOKUP(N5359,'散件（更新）'!B:H,3,FALSE),0)</f>
        <v>206-1965-0005</v>
      </c>
      <c r="Q5359" s="27" t="str">
        <f>VLOOKUP(N5359,'散件（更新）'!B:H,2,FALSE)</f>
        <v>114-19650005</v>
      </c>
      <c r="R5359" s="27" t="str">
        <f>VLOOKUP(N5359,'散件（更新）'!B:H,7,FALSE)</f>
        <v>Adapter</v>
      </c>
      <c r="S5359" s="27" t="str">
        <f>VLOOKUP(N5359,'散件（更新）'!B:E,4,FALSE)</f>
        <v>https://tineco-yxzt.oss-accelerate.aliyuncs.com/product/114-19650005.jpg</v>
      </c>
      <c r="T5359" s="27" t="s">
        <v>8759</v>
      </c>
      <c r="U5359" s="28" t="str">
        <f>VLOOKUP(N5359,'散件（更新）'!B:G,6,FALSE)</f>
        <v>VDE轮充适配器组件</v>
      </c>
      <c r="V5359" s="28" t="str">
        <f>VLOOKUP(N5359,'散件（更新）'!B:I,8,FALSE)</f>
        <v>6972200191007</v>
      </c>
    </row>
    <row r="5360" spans="1:22">
      <c r="A5360" s="57">
        <v>46169</v>
      </c>
      <c r="B5360" s="53" t="s">
        <v>154</v>
      </c>
      <c r="C5360" s="27" t="str">
        <f>VLOOKUP(B5360,'大货清单（不定期按GOMS更新）'!A:H,8,0)</f>
        <v>107-17692102</v>
      </c>
      <c r="D5360" s="27" t="str">
        <f>VLOOKUP(B5360,'大货清单（不定期按GOMS更新）'!A:C,3,0)</f>
        <v>ZB1769U-02</v>
      </c>
      <c r="E5360" s="27" t="str">
        <f>VLOOKUP(B5360,'大货清单（不定期按GOMS更新）'!A:H,4,0)</f>
        <v>DE</v>
      </c>
      <c r="F5360" s="27" t="str">
        <f>VLOOKUP(B5360,'大货清单（不定期按GOMS更新）'!A:H,2,0)</f>
        <v>A11 Master</v>
      </c>
      <c r="G5360" s="28">
        <f>VLOOKUP(B5360,'大货清单（不定期按GOMS更新）'!A:I,9,FALSE)</f>
        <v>6972200191687</v>
      </c>
      <c r="H5360" s="27" t="str">
        <f>VLOOKUP(B5360,'大货清单（不定期按GOMS更新）'!A:H,7,0)</f>
        <v>Emerald</v>
      </c>
      <c r="I5360" s="27" t="str">
        <f>VLOOKUP(B5360,'大货清单（不定期按GOMS更新）'!A:F,6,FALSE)</f>
        <v>PHASEOUT</v>
      </c>
      <c r="J5360" s="27" t="str">
        <f>VLOOKUP(B5360,'大货清单（不定期按GOMS更新）'!A:K,11,FALSE)</f>
        <v>6.9</v>
      </c>
      <c r="K5360" s="27" t="str">
        <f>VLOOKUP(B5360,'大货清单（不定期按GOMS更新）'!A:N,12,FALSE)</f>
        <v>784</v>
      </c>
      <c r="L5360" s="27" t="str">
        <f>VLOOKUP(B5360,'大货清单（不定期按GOMS更新）'!A:M,13,FALSE)</f>
        <v>180</v>
      </c>
      <c r="M5360" s="27" t="str">
        <f>VLOOKUP(B5360,'大货清单（不定期按GOMS更新）'!A:N,14,FALSE)</f>
        <v>326</v>
      </c>
      <c r="N5360" s="53" t="s">
        <v>1225</v>
      </c>
      <c r="O5360" s="27">
        <f>IFERROR(VLOOKUP(N5360,'散件迭代（不定期更新）'!C:J,8,FALSE),0)</f>
        <v>0</v>
      </c>
      <c r="P5360" s="27" t="str">
        <f>IFERROR(VLOOKUP(N5360,'散件（更新）'!B:H,3,FALSE),0)</f>
        <v>206-1756-0099</v>
      </c>
      <c r="Q5360" s="27" t="str">
        <f>VLOOKUP(N5360,'散件（更新）'!B:H,2,FALSE)</f>
        <v>114-17560099</v>
      </c>
      <c r="R5360" s="27" t="str">
        <f>VLOOKUP(N5360,'散件（更新）'!B:H,7,FALSE)</f>
        <v>Repair Wheel</v>
      </c>
      <c r="S5360" s="27" t="str">
        <f>VLOOKUP(N5360,'散件（更新）'!B:E,4,FALSE)</f>
        <v>https://tineco-yxzt.oss-accelerate.aliyuncs.com/20231219/9VSRW100200_1702948075442.png</v>
      </c>
      <c r="T5360" s="27" t="s">
        <v>8759</v>
      </c>
      <c r="U5360" s="28" t="str">
        <f>VLOOKUP(N5360,'散件（更新）'!B:G,6,FALSE)</f>
        <v>地刷小轮+小轮轴组件</v>
      </c>
      <c r="V5360" s="28" t="str">
        <f>VLOOKUP(N5360,'散件（更新）'!B:I,8,FALSE)</f>
        <v>6972200194046</v>
      </c>
    </row>
    <row r="5361" spans="1:22">
      <c r="A5361" s="57">
        <v>46169</v>
      </c>
      <c r="B5361" s="53" t="s">
        <v>154</v>
      </c>
      <c r="C5361" s="27" t="str">
        <f>VLOOKUP(B5361,'大货清单（不定期按GOMS更新）'!A:H,8,0)</f>
        <v>107-17692102</v>
      </c>
      <c r="D5361" s="27" t="str">
        <f>VLOOKUP(B5361,'大货清单（不定期按GOMS更新）'!A:C,3,0)</f>
        <v>ZB1769U-02</v>
      </c>
      <c r="E5361" s="27" t="str">
        <f>VLOOKUP(B5361,'大货清单（不定期按GOMS更新）'!A:H,4,0)</f>
        <v>DE</v>
      </c>
      <c r="F5361" s="27" t="str">
        <f>VLOOKUP(B5361,'大货清单（不定期按GOMS更新）'!A:H,2,0)</f>
        <v>A11 Master</v>
      </c>
      <c r="G5361" s="28">
        <f>VLOOKUP(B5361,'大货清单（不定期按GOMS更新）'!A:I,9,FALSE)</f>
        <v>6972200191687</v>
      </c>
      <c r="H5361" s="27" t="str">
        <f>VLOOKUP(B5361,'大货清单（不定期按GOMS更新）'!A:H,7,0)</f>
        <v>Emerald</v>
      </c>
      <c r="I5361" s="27" t="str">
        <f>VLOOKUP(B5361,'大货清单（不定期按GOMS更新）'!A:F,6,FALSE)</f>
        <v>PHASEOUT</v>
      </c>
      <c r="J5361" s="27" t="str">
        <f>VLOOKUP(B5361,'大货清单（不定期按GOMS更新）'!A:K,11,FALSE)</f>
        <v>6.9</v>
      </c>
      <c r="K5361" s="27" t="str">
        <f>VLOOKUP(B5361,'大货清单（不定期按GOMS更新）'!A:N,12,FALSE)</f>
        <v>784</v>
      </c>
      <c r="L5361" s="27" t="str">
        <f>VLOOKUP(B5361,'大货清单（不定期按GOMS更新）'!A:M,13,FALSE)</f>
        <v>180</v>
      </c>
      <c r="M5361" s="27" t="str">
        <f>VLOOKUP(B5361,'大货清单（不定期按GOMS更新）'!A:N,14,FALSE)</f>
        <v>326</v>
      </c>
      <c r="N5361" s="53" t="s">
        <v>404</v>
      </c>
      <c r="O5361" s="27">
        <f>IFERROR(VLOOKUP(N5361,'散件迭代（不定期更新）'!C:J,8,FALSE),0)</f>
        <v>0</v>
      </c>
      <c r="P5361" s="27" t="str">
        <f>IFERROR(VLOOKUP(N5361,'散件（更新）'!B:H,3,FALSE),0)</f>
        <v>206-1873-0220</v>
      </c>
      <c r="Q5361" s="27" t="str">
        <f>VLOOKUP(N5361,'散件（更新）'!B:H,2,FALSE)</f>
        <v>114-18730220</v>
      </c>
      <c r="R5361" s="27" t="str">
        <f>VLOOKUP(N5361,'散件（更新）'!B:H,7,FALSE)</f>
        <v>Screw assembly for wall-mounted dock</v>
      </c>
      <c r="S5361" s="27" t="str">
        <f>VLOOKUP(N5361,'散件（更新）'!B:E,4,FALSE)</f>
        <v>https://tineco-yxzt.oss-accelerate.aliyuncs.com/20231219/9VSSA121100_1702948075509.png</v>
      </c>
      <c r="T5361" s="27" t="s">
        <v>8759</v>
      </c>
      <c r="U5361" s="28" t="str">
        <f>VLOOKUP(N5361,'散件（更新）'!B:G,6,FALSE)</f>
        <v>壁钉组件</v>
      </c>
      <c r="V5361" s="28" t="str">
        <f>VLOOKUP(N5361,'散件（更新）'!B:I,8,FALSE)</f>
        <v>6972200191373</v>
      </c>
    </row>
    <row r="5362" spans="1:22">
      <c r="A5362" s="57">
        <v>46169</v>
      </c>
      <c r="B5362" s="53" t="s">
        <v>154</v>
      </c>
      <c r="C5362" s="27" t="str">
        <f>VLOOKUP(B5362,'大货清单（不定期按GOMS更新）'!A:H,8,0)</f>
        <v>107-17692102</v>
      </c>
      <c r="D5362" s="27" t="str">
        <f>VLOOKUP(B5362,'大货清单（不定期按GOMS更新）'!A:C,3,0)</f>
        <v>ZB1769U-02</v>
      </c>
      <c r="E5362" s="27" t="str">
        <f>VLOOKUP(B5362,'大货清单（不定期按GOMS更新）'!A:H,4,0)</f>
        <v>DE</v>
      </c>
      <c r="F5362" s="27" t="str">
        <f>VLOOKUP(B5362,'大货清单（不定期按GOMS更新）'!A:H,2,0)</f>
        <v>A11 Master</v>
      </c>
      <c r="G5362" s="28">
        <f>VLOOKUP(B5362,'大货清单（不定期按GOMS更新）'!A:I,9,FALSE)</f>
        <v>6972200191687</v>
      </c>
      <c r="H5362" s="27" t="str">
        <f>VLOOKUP(B5362,'大货清单（不定期按GOMS更新）'!A:H,7,0)</f>
        <v>Emerald</v>
      </c>
      <c r="I5362" s="27" t="str">
        <f>VLOOKUP(B5362,'大货清单（不定期按GOMS更新）'!A:F,6,FALSE)</f>
        <v>PHASEOUT</v>
      </c>
      <c r="J5362" s="27" t="str">
        <f>VLOOKUP(B5362,'大货清单（不定期按GOMS更新）'!A:K,11,FALSE)</f>
        <v>6.9</v>
      </c>
      <c r="K5362" s="27" t="str">
        <f>VLOOKUP(B5362,'大货清单（不定期按GOMS更新）'!A:N,12,FALSE)</f>
        <v>784</v>
      </c>
      <c r="L5362" s="27" t="str">
        <f>VLOOKUP(B5362,'大货清单（不定期按GOMS更新）'!A:M,13,FALSE)</f>
        <v>180</v>
      </c>
      <c r="M5362" s="27" t="str">
        <f>VLOOKUP(B5362,'大货清单（不定期按GOMS更新）'!A:N,14,FALSE)</f>
        <v>326</v>
      </c>
      <c r="N5362" s="53" t="s">
        <v>330</v>
      </c>
      <c r="O5362" s="27">
        <f>IFERROR(VLOOKUP(N5362,'散件迭代（不定期更新）'!C:J,8,FALSE),0)</f>
        <v>0</v>
      </c>
      <c r="P5362" s="27" t="str">
        <f>IFERROR(VLOOKUP(N5362,'散件（更新）'!B:H,3,FALSE),0)</f>
        <v>206-1873-0206</v>
      </c>
      <c r="Q5362" s="27" t="str">
        <f>VLOOKUP(N5362,'散件（更新）'!B:H,2,FALSE)</f>
        <v>114-18730206</v>
      </c>
      <c r="R5362" s="27" t="str">
        <f>VLOOKUP(N5362,'散件（更新）'!B:H,7,FALSE)</f>
        <v>Flexible long crevice tool</v>
      </c>
      <c r="S5362" s="27" t="str">
        <f>VLOOKUP(N5362,'散件（更新）'!B:E,4,FALSE)</f>
        <v>https://tineco-yxzt.oss-accelerate.aliyuncs.com/product/114-18730206.png</v>
      </c>
      <c r="T5362" s="27" t="s">
        <v>8759</v>
      </c>
      <c r="U5362" s="28" t="str">
        <f>VLOOKUP(N5362,'散件（更新）'!B:G,6,FALSE)</f>
        <v>伸缩扁吸组件</v>
      </c>
      <c r="V5362" s="28" t="str">
        <f>VLOOKUP(N5362,'散件（更新）'!B:I,8,FALSE)</f>
        <v>6972200191533</v>
      </c>
    </row>
    <row r="5363" spans="1:22">
      <c r="A5363" s="57">
        <v>46169</v>
      </c>
      <c r="B5363" s="53" t="s">
        <v>154</v>
      </c>
      <c r="C5363" s="27" t="str">
        <f>VLOOKUP(B5363,'大货清单（不定期按GOMS更新）'!A:H,8,0)</f>
        <v>107-17692102</v>
      </c>
      <c r="D5363" s="27" t="str">
        <f>VLOOKUP(B5363,'大货清单（不定期按GOMS更新）'!A:C,3,0)</f>
        <v>ZB1769U-02</v>
      </c>
      <c r="E5363" s="27" t="str">
        <f>VLOOKUP(B5363,'大货清单（不定期按GOMS更新）'!A:H,4,0)</f>
        <v>DE</v>
      </c>
      <c r="F5363" s="27" t="str">
        <f>VLOOKUP(B5363,'大货清单（不定期按GOMS更新）'!A:H,2,0)</f>
        <v>A11 Master</v>
      </c>
      <c r="G5363" s="28">
        <f>VLOOKUP(B5363,'大货清单（不定期按GOMS更新）'!A:I,9,FALSE)</f>
        <v>6972200191687</v>
      </c>
      <c r="H5363" s="27" t="str">
        <f>VLOOKUP(B5363,'大货清单（不定期按GOMS更新）'!A:H,7,0)</f>
        <v>Emerald</v>
      </c>
      <c r="I5363" s="27" t="str">
        <f>VLOOKUP(B5363,'大货清单（不定期按GOMS更新）'!A:F,6,FALSE)</f>
        <v>PHASEOUT</v>
      </c>
      <c r="J5363" s="27" t="str">
        <f>VLOOKUP(B5363,'大货清单（不定期按GOMS更新）'!A:K,11,FALSE)</f>
        <v>6.9</v>
      </c>
      <c r="K5363" s="27" t="str">
        <f>VLOOKUP(B5363,'大货清单（不定期按GOMS更新）'!A:N,12,FALSE)</f>
        <v>784</v>
      </c>
      <c r="L5363" s="27" t="str">
        <f>VLOOKUP(B5363,'大货清单（不定期按GOMS更新）'!A:M,13,FALSE)</f>
        <v>180</v>
      </c>
      <c r="M5363" s="27" t="str">
        <f>VLOOKUP(B5363,'大货清单（不定期按GOMS更新）'!A:N,14,FALSE)</f>
        <v>326</v>
      </c>
      <c r="N5363" s="53" t="s">
        <v>383</v>
      </c>
      <c r="O5363" s="27">
        <f>IFERROR(VLOOKUP(N5363,'散件迭代（不定期更新）'!C:J,8,FALSE),0)</f>
        <v>0</v>
      </c>
      <c r="P5363" s="27" t="str">
        <f>IFERROR(VLOOKUP(N5363,'散件（更新）'!B:H,3,FALSE),0)</f>
        <v>206-1873-0012</v>
      </c>
      <c r="Q5363" s="27" t="str">
        <f>VLOOKUP(N5363,'散件（更新）'!B:H,2,FALSE)</f>
        <v>114-18730012</v>
      </c>
      <c r="R5363" s="27" t="str">
        <f>VLOOKUP(N5363,'散件（更新）'!B:H,7,FALSE)</f>
        <v>Flexible extension hose</v>
      </c>
      <c r="S5363" s="27" t="str">
        <f>VLOOKUP(N5363,'散件（更新）'!B:E,4,FALSE)</f>
        <v>https://tineco-yxzt.oss-accelerate.aliyuncs.com/20231227/9VSUE121100_1703640269698.png</v>
      </c>
      <c r="T5363" s="27" t="s">
        <v>8759</v>
      </c>
      <c r="U5363" s="28" t="str">
        <f>VLOOKUP(N5363,'散件（更新）'!B:G,6,FALSE)</f>
        <v>ZB1669 伸缩软管组件</v>
      </c>
      <c r="V5363" s="28" t="str">
        <f>VLOOKUP(N5363,'散件（更新）'!B:I,8,FALSE)</f>
        <v>6972200191557</v>
      </c>
    </row>
    <row r="5364" spans="1:22">
      <c r="A5364" s="57">
        <v>46169</v>
      </c>
      <c r="B5364" s="53" t="s">
        <v>157</v>
      </c>
      <c r="C5364" s="27" t="str">
        <f>VLOOKUP(B5364,'大货清单（不定期按GOMS更新）'!A:H,8,0)</f>
        <v>107-20280603</v>
      </c>
      <c r="D5364" s="27" t="str">
        <f>VLOOKUP(B5364,'大货清单（不定期按GOMS更新）'!A:C,3,0)</f>
        <v>ZB2028F-03</v>
      </c>
      <c r="E5364" s="27" t="str">
        <f>VLOOKUP(B5364,'大货清单（不定期按GOMS更新）'!A:H,4,0)</f>
        <v>DE,FR,IT,ES,BE,NL</v>
      </c>
      <c r="F5364" s="27" t="str">
        <f>VLOOKUP(B5364,'大货清单（不定期按GOMS更新）'!A:H,2,0)</f>
        <v>PURE ONE Air</v>
      </c>
      <c r="G5364" s="28">
        <f>VLOOKUP(B5364,'大货清单（不定期按GOMS更新）'!A:I,9,FALSE)</f>
        <v>6972200199379</v>
      </c>
      <c r="H5364" s="27" t="str">
        <f>VLOOKUP(B5364,'大货清单（不定期按GOMS更新）'!A:H,7,0)</f>
        <v>White</v>
      </c>
      <c r="I5364" s="27" t="str">
        <f>VLOOKUP(B5364,'大货清单（不定期按GOMS更新）'!A:F,6,FALSE)</f>
        <v>PHASEOUT</v>
      </c>
      <c r="J5364" s="27" t="str">
        <f>VLOOKUP(B5364,'大货清单（不定期按GOMS更新）'!A:K,11,FALSE)</f>
        <v>4.22</v>
      </c>
      <c r="K5364" s="27" t="str">
        <f>VLOOKUP(B5364,'大货清单（不定期按GOMS更新）'!A:N,12,FALSE)</f>
        <v>410</v>
      </c>
      <c r="L5364" s="27" t="str">
        <f>VLOOKUP(B5364,'大货清单（不定期按GOMS更新）'!A:M,13,FALSE)</f>
        <v>198</v>
      </c>
      <c r="M5364" s="27" t="str">
        <f>VLOOKUP(B5364,'大货清单（不定期按GOMS更新）'!A:N,14,FALSE)</f>
        <v>288</v>
      </c>
      <c r="N5364" s="53" t="s">
        <v>1335</v>
      </c>
      <c r="O5364" s="27">
        <f>IFERROR(VLOOKUP(N5364,'散件迭代（不定期更新）'!C:J,8,FALSE),0)</f>
        <v>0</v>
      </c>
      <c r="P5364" s="27" t="str">
        <f>IFERROR(VLOOKUP(N5364,'散件（更新）'!B:H,3,FALSE),0)</f>
        <v>206-2028-0805</v>
      </c>
      <c r="Q5364" s="27" t="str">
        <f>VLOOKUP(N5364,'散件（更新）'!B:H,2,FALSE)</f>
        <v>114-20280805</v>
      </c>
      <c r="R5364" s="27" t="str">
        <f>VLOOKUP(N5364,'散件（更新）'!B:H,7,FALSE)</f>
        <v>2-In-1 Dusting Brush</v>
      </c>
      <c r="S5364" s="27" t="str">
        <f>VLOOKUP(N5364,'散件（更新）'!B:E,4,FALSE)</f>
        <v>https://tineco-yxzt.oss-accelerate.aliyuncs.com/20231219/9VSBD151100_1702948061048.png</v>
      </c>
      <c r="T5364" s="27" t="s">
        <v>8759</v>
      </c>
      <c r="U5364" s="28" t="str">
        <f>VLOOKUP(N5364,'散件（更新）'!B:G,6,FALSE)</f>
        <v>组合刷小口径</v>
      </c>
      <c r="V5364" s="28" t="str">
        <f>VLOOKUP(N5364,'散件（更新）'!B:I,8,FALSE)</f>
        <v>6972200195807</v>
      </c>
    </row>
    <row r="5365" spans="1:22">
      <c r="A5365" s="57">
        <v>46169</v>
      </c>
      <c r="B5365" s="53" t="s">
        <v>157</v>
      </c>
      <c r="C5365" s="27" t="str">
        <f>VLOOKUP(B5365,'大货清单（不定期按GOMS更新）'!A:H,8,0)</f>
        <v>107-20280603</v>
      </c>
      <c r="D5365" s="27" t="str">
        <f>VLOOKUP(B5365,'大货清单（不定期按GOMS更新）'!A:C,3,0)</f>
        <v>ZB2028F-03</v>
      </c>
      <c r="E5365" s="27" t="str">
        <f>VLOOKUP(B5365,'大货清单（不定期按GOMS更新）'!A:H,4,0)</f>
        <v>DE,FR,IT,ES,BE,NL</v>
      </c>
      <c r="F5365" s="27" t="str">
        <f>VLOOKUP(B5365,'大货清单（不定期按GOMS更新）'!A:H,2,0)</f>
        <v>PURE ONE Air</v>
      </c>
      <c r="G5365" s="28">
        <f>VLOOKUP(B5365,'大货清单（不定期按GOMS更新）'!A:I,9,FALSE)</f>
        <v>6972200199379</v>
      </c>
      <c r="H5365" s="27" t="str">
        <f>VLOOKUP(B5365,'大货清单（不定期按GOMS更新）'!A:H,7,0)</f>
        <v>White</v>
      </c>
      <c r="I5365" s="27" t="str">
        <f>VLOOKUP(B5365,'大货清单（不定期按GOMS更新）'!A:F,6,FALSE)</f>
        <v>PHASEOUT</v>
      </c>
      <c r="J5365" s="27" t="str">
        <f>VLOOKUP(B5365,'大货清单（不定期按GOMS更新）'!A:K,11,FALSE)</f>
        <v>4.22</v>
      </c>
      <c r="K5365" s="27" t="str">
        <f>VLOOKUP(B5365,'大货清单（不定期按GOMS更新）'!A:N,12,FALSE)</f>
        <v>410</v>
      </c>
      <c r="L5365" s="27" t="str">
        <f>VLOOKUP(B5365,'大货清单（不定期按GOMS更新）'!A:M,13,FALSE)</f>
        <v>198</v>
      </c>
      <c r="M5365" s="27" t="str">
        <f>VLOOKUP(B5365,'大货清单（不定期按GOMS更新）'!A:N,14,FALSE)</f>
        <v>288</v>
      </c>
      <c r="N5365" s="53" t="s">
        <v>1338</v>
      </c>
      <c r="O5365" s="27">
        <f>IFERROR(VLOOKUP(N5365,'散件迭代（不定期更新）'!C:J,8,FALSE),0)</f>
        <v>0</v>
      </c>
      <c r="P5365" s="27" t="str">
        <f>IFERROR(VLOOKUP(N5365,'散件（更新）'!B:H,3,FALSE),0)</f>
        <v>206-2028-1101</v>
      </c>
      <c r="Q5365" s="27" t="str">
        <f>VLOOKUP(N5365,'散件（更新）'!B:H,2,FALSE)</f>
        <v>114-20281101</v>
      </c>
      <c r="R5365" s="27" t="str">
        <f>VLOOKUP(N5365,'散件（更新）'!B:H,7,FALSE)</f>
        <v>Hard Floor Brush</v>
      </c>
      <c r="S5365" s="27" t="str">
        <f>VLOOKUP(N5365,'散件（更新）'!B:E,4,FALSE)</f>
        <v>https://tineco-yxzt.oss-accelerate.aliyuncs.com/product/114-20281101.jpeg</v>
      </c>
      <c r="T5365" s="27" t="s">
        <v>8759</v>
      </c>
      <c r="U5365" s="28" t="str">
        <f>VLOOKUP(N5365,'散件（更新）'!B:G,6,FALSE)</f>
        <v>FB2137地刷</v>
      </c>
      <c r="V5365" s="28" t="str">
        <f>VLOOKUP(N5365,'散件（更新）'!B:I,8,FALSE)</f>
        <v>6972200199898</v>
      </c>
    </row>
    <row r="5366" spans="1:22">
      <c r="A5366" s="57">
        <v>46169</v>
      </c>
      <c r="B5366" s="53" t="s">
        <v>157</v>
      </c>
      <c r="C5366" s="27" t="str">
        <f>VLOOKUP(B5366,'大货清单（不定期按GOMS更新）'!A:H,8,0)</f>
        <v>107-20280603</v>
      </c>
      <c r="D5366" s="27" t="str">
        <f>VLOOKUP(B5366,'大货清单（不定期按GOMS更新）'!A:C,3,0)</f>
        <v>ZB2028F-03</v>
      </c>
      <c r="E5366" s="27" t="str">
        <f>VLOOKUP(B5366,'大货清单（不定期按GOMS更新）'!A:H,4,0)</f>
        <v>DE,FR,IT,ES,BE,NL</v>
      </c>
      <c r="F5366" s="27" t="str">
        <f>VLOOKUP(B5366,'大货清单（不定期按GOMS更新）'!A:H,2,0)</f>
        <v>PURE ONE Air</v>
      </c>
      <c r="G5366" s="28">
        <f>VLOOKUP(B5366,'大货清单（不定期按GOMS更新）'!A:I,9,FALSE)</f>
        <v>6972200199379</v>
      </c>
      <c r="H5366" s="27" t="str">
        <f>VLOOKUP(B5366,'大货清单（不定期按GOMS更新）'!A:H,7,0)</f>
        <v>White</v>
      </c>
      <c r="I5366" s="27" t="str">
        <f>VLOOKUP(B5366,'大货清单（不定期按GOMS更新）'!A:F,6,FALSE)</f>
        <v>PHASEOUT</v>
      </c>
      <c r="J5366" s="27" t="str">
        <f>VLOOKUP(B5366,'大货清单（不定期按GOMS更新）'!A:K,11,FALSE)</f>
        <v>4.22</v>
      </c>
      <c r="K5366" s="27" t="str">
        <f>VLOOKUP(B5366,'大货清单（不定期按GOMS更新）'!A:N,12,FALSE)</f>
        <v>410</v>
      </c>
      <c r="L5366" s="27" t="str">
        <f>VLOOKUP(B5366,'大货清单（不定期按GOMS更新）'!A:M,13,FALSE)</f>
        <v>198</v>
      </c>
      <c r="M5366" s="27" t="str">
        <f>VLOOKUP(B5366,'大货清单（不定期按GOMS更新）'!A:N,14,FALSE)</f>
        <v>288</v>
      </c>
      <c r="N5366" s="53" t="s">
        <v>1331</v>
      </c>
      <c r="O5366" s="27">
        <f>IFERROR(VLOOKUP(N5366,'散件迭代（不定期更新）'!C:J,8,FALSE),0)</f>
        <v>0</v>
      </c>
      <c r="P5366" s="27" t="str">
        <f>IFERROR(VLOOKUP(N5366,'散件（更新）'!B:H,3,FALSE),0)</f>
        <v>206-2028-0803</v>
      </c>
      <c r="Q5366" s="27" t="str">
        <f>VLOOKUP(N5366,'散件（更新）'!B:H,2,FALSE)</f>
        <v>114-20280803</v>
      </c>
      <c r="R5366" s="27" t="str">
        <f>VLOOKUP(N5366,'散件（更新）'!B:H,7,FALSE)</f>
        <v>Hepa Assy</v>
      </c>
      <c r="S5366" s="27" t="str">
        <f>VLOOKUP(N5366,'散件（更新）'!B:E,4,FALSE)</f>
        <v>https://tineco-yxzt.oss-accelerate.aliyuncs.com/product/114-20280803.jpeg</v>
      </c>
      <c r="T5366" s="27" t="s">
        <v>8759</v>
      </c>
      <c r="U5366" s="28" t="str">
        <f>VLOOKUP(N5366,'散件（更新）'!B:G,6,FALSE)</f>
        <v>HEPA组件</v>
      </c>
      <c r="V5366" s="28" t="str">
        <f>VLOOKUP(N5366,'散件（更新）'!B:I,8,FALSE)</f>
        <v>6972200195784</v>
      </c>
    </row>
    <row r="5367" spans="1:22">
      <c r="A5367" s="57">
        <v>46169</v>
      </c>
      <c r="B5367" s="53" t="s">
        <v>157</v>
      </c>
      <c r="C5367" s="27" t="str">
        <f>VLOOKUP(B5367,'大货清单（不定期按GOMS更新）'!A:H,8,0)</f>
        <v>107-20280603</v>
      </c>
      <c r="D5367" s="27" t="str">
        <f>VLOOKUP(B5367,'大货清单（不定期按GOMS更新）'!A:C,3,0)</f>
        <v>ZB2028F-03</v>
      </c>
      <c r="E5367" s="27" t="str">
        <f>VLOOKUP(B5367,'大货清单（不定期按GOMS更新）'!A:H,4,0)</f>
        <v>DE,FR,IT,ES,BE,NL</v>
      </c>
      <c r="F5367" s="27" t="str">
        <f>VLOOKUP(B5367,'大货清单（不定期按GOMS更新）'!A:H,2,0)</f>
        <v>PURE ONE Air</v>
      </c>
      <c r="G5367" s="28">
        <f>VLOOKUP(B5367,'大货清单（不定期按GOMS更新）'!A:I,9,FALSE)</f>
        <v>6972200199379</v>
      </c>
      <c r="H5367" s="27" t="str">
        <f>VLOOKUP(B5367,'大货清单（不定期按GOMS更新）'!A:H,7,0)</f>
        <v>White</v>
      </c>
      <c r="I5367" s="27" t="str">
        <f>VLOOKUP(B5367,'大货清单（不定期按GOMS更新）'!A:F,6,FALSE)</f>
        <v>PHASEOUT</v>
      </c>
      <c r="J5367" s="27" t="str">
        <f>VLOOKUP(B5367,'大货清单（不定期按GOMS更新）'!A:K,11,FALSE)</f>
        <v>4.22</v>
      </c>
      <c r="K5367" s="27" t="str">
        <f>VLOOKUP(B5367,'大货清单（不定期按GOMS更新）'!A:N,12,FALSE)</f>
        <v>410</v>
      </c>
      <c r="L5367" s="27" t="str">
        <f>VLOOKUP(B5367,'大货清单（不定期按GOMS更新）'!A:M,13,FALSE)</f>
        <v>198</v>
      </c>
      <c r="M5367" s="27" t="str">
        <f>VLOOKUP(B5367,'大货清单（不定期按GOMS更新）'!A:N,14,FALSE)</f>
        <v>288</v>
      </c>
      <c r="N5367" s="53" t="s">
        <v>1332</v>
      </c>
      <c r="O5367" s="27">
        <f>IFERROR(VLOOKUP(N5367,'散件迭代（不定期更新）'!C:J,8,FALSE),0)</f>
        <v>0</v>
      </c>
      <c r="P5367" s="27" t="str">
        <f>IFERROR(VLOOKUP(N5367,'散件（更新）'!B:H,3,FALSE),0)</f>
        <v>206-2028-0802</v>
      </c>
      <c r="Q5367" s="27" t="str">
        <f>VLOOKUP(N5367,'散件（更新）'!B:H,2,FALSE)</f>
        <v>114-20280802</v>
      </c>
      <c r="R5367" s="27" t="str">
        <f>VLOOKUP(N5367,'散件（更新）'!B:H,7,FALSE)</f>
        <v>Filter holder</v>
      </c>
      <c r="S5367" s="27" t="str">
        <f>VLOOKUP(N5367,'散件（更新）'!B:E,4,FALSE)</f>
        <v>https://tineco-yxzt.oss-accelerate.aliyuncs.com/product/114-20280802.jpeg</v>
      </c>
      <c r="T5367" s="27" t="s">
        <v>8759</v>
      </c>
      <c r="U5367" s="28" t="str">
        <f>VLOOKUP(N5367,'散件（更新）'!B:G,6,FALSE)</f>
        <v>网孔过滤器</v>
      </c>
      <c r="V5367" s="28" t="str">
        <f>VLOOKUP(N5367,'散件（更新）'!B:I,8,FALSE)</f>
        <v>6972200195777</v>
      </c>
    </row>
    <row r="5368" spans="1:22">
      <c r="A5368" s="57">
        <v>46169</v>
      </c>
      <c r="B5368" s="53" t="s">
        <v>157</v>
      </c>
      <c r="C5368" s="27" t="str">
        <f>VLOOKUP(B5368,'大货清单（不定期按GOMS更新）'!A:H,8,0)</f>
        <v>107-20280603</v>
      </c>
      <c r="D5368" s="27" t="str">
        <f>VLOOKUP(B5368,'大货清单（不定期按GOMS更新）'!A:C,3,0)</f>
        <v>ZB2028F-03</v>
      </c>
      <c r="E5368" s="27" t="str">
        <f>VLOOKUP(B5368,'大货清单（不定期按GOMS更新）'!A:H,4,0)</f>
        <v>DE,FR,IT,ES,BE,NL</v>
      </c>
      <c r="F5368" s="27" t="str">
        <f>VLOOKUP(B5368,'大货清单（不定期按GOMS更新）'!A:H,2,0)</f>
        <v>PURE ONE Air</v>
      </c>
      <c r="G5368" s="28">
        <f>VLOOKUP(B5368,'大货清单（不定期按GOMS更新）'!A:I,9,FALSE)</f>
        <v>6972200199379</v>
      </c>
      <c r="H5368" s="27" t="str">
        <f>VLOOKUP(B5368,'大货清单（不定期按GOMS更新）'!A:H,7,0)</f>
        <v>White</v>
      </c>
      <c r="I5368" s="27" t="str">
        <f>VLOOKUP(B5368,'大货清单（不定期按GOMS更新）'!A:F,6,FALSE)</f>
        <v>PHASEOUT</v>
      </c>
      <c r="J5368" s="27" t="str">
        <f>VLOOKUP(B5368,'大货清单（不定期按GOMS更新）'!A:K,11,FALSE)</f>
        <v>4.22</v>
      </c>
      <c r="K5368" s="27" t="str">
        <f>VLOOKUP(B5368,'大货清单（不定期按GOMS更新）'!A:N,12,FALSE)</f>
        <v>410</v>
      </c>
      <c r="L5368" s="27" t="str">
        <f>VLOOKUP(B5368,'大货清单（不定期按GOMS更新）'!A:M,13,FALSE)</f>
        <v>198</v>
      </c>
      <c r="M5368" s="27" t="str">
        <f>VLOOKUP(B5368,'大货清单（不定期按GOMS更新）'!A:N,14,FALSE)</f>
        <v>288</v>
      </c>
      <c r="N5368" s="53" t="s">
        <v>1337</v>
      </c>
      <c r="O5368" s="27">
        <f>IFERROR(VLOOKUP(N5368,'散件迭代（不定期更新）'!C:J,8,FALSE),0)</f>
        <v>0</v>
      </c>
      <c r="P5368" s="27" t="str">
        <f>IFERROR(VLOOKUP(N5368,'散件（更新）'!B:H,3,FALSE),0)</f>
        <v>206-2028-1100</v>
      </c>
      <c r="Q5368" s="27" t="str">
        <f>VLOOKUP(N5368,'散件（更新）'!B:H,2,FALSE)</f>
        <v>114-20281100</v>
      </c>
      <c r="R5368" s="27" t="str">
        <f>VLOOKUP(N5368,'散件（更新）'!B:H,7,FALSE)</f>
        <v>Main Body</v>
      </c>
      <c r="S5368" s="27" t="str">
        <f>VLOOKUP(N5368,'散件（更新）'!B:E,4,FALSE)</f>
        <v>https://tineco-yxzt.oss-accelerate.aliyuncs.com/product/114-20281100.jpeg</v>
      </c>
      <c r="T5368" s="27" t="s">
        <v>8759</v>
      </c>
      <c r="U5368" s="28" t="str">
        <f>VLOOKUP(N5368,'散件（更新）'!B:G,6,FALSE)</f>
        <v>主机组件</v>
      </c>
      <c r="V5368" s="28" t="str">
        <f>VLOOKUP(N5368,'散件（更新）'!B:I,8,FALSE)</f>
        <v>6972200199881</v>
      </c>
    </row>
    <row r="5369" spans="1:22">
      <c r="A5369" s="57">
        <v>46169</v>
      </c>
      <c r="B5369" s="53" t="s">
        <v>157</v>
      </c>
      <c r="C5369" s="27" t="str">
        <f>VLOOKUP(B5369,'大货清单（不定期按GOMS更新）'!A:H,8,0)</f>
        <v>107-20280603</v>
      </c>
      <c r="D5369" s="27" t="str">
        <f>VLOOKUP(B5369,'大货清单（不定期按GOMS更新）'!A:C,3,0)</f>
        <v>ZB2028F-03</v>
      </c>
      <c r="E5369" s="27" t="str">
        <f>VLOOKUP(B5369,'大货清单（不定期按GOMS更新）'!A:H,4,0)</f>
        <v>DE,FR,IT,ES,BE,NL</v>
      </c>
      <c r="F5369" s="27" t="str">
        <f>VLOOKUP(B5369,'大货清单（不定期按GOMS更新）'!A:H,2,0)</f>
        <v>PURE ONE Air</v>
      </c>
      <c r="G5369" s="28">
        <f>VLOOKUP(B5369,'大货清单（不定期按GOMS更新）'!A:I,9,FALSE)</f>
        <v>6972200199379</v>
      </c>
      <c r="H5369" s="27" t="str">
        <f>VLOOKUP(B5369,'大货清单（不定期按GOMS更新）'!A:H,7,0)</f>
        <v>White</v>
      </c>
      <c r="I5369" s="27" t="str">
        <f>VLOOKUP(B5369,'大货清单（不定期按GOMS更新）'!A:F,6,FALSE)</f>
        <v>PHASEOUT</v>
      </c>
      <c r="J5369" s="27" t="str">
        <f>VLOOKUP(B5369,'大货清单（不定期按GOMS更新）'!A:K,11,FALSE)</f>
        <v>4.22</v>
      </c>
      <c r="K5369" s="27" t="str">
        <f>VLOOKUP(B5369,'大货清单（不定期按GOMS更新）'!A:N,12,FALSE)</f>
        <v>410</v>
      </c>
      <c r="L5369" s="27" t="str">
        <f>VLOOKUP(B5369,'大货清单（不定期按GOMS更新）'!A:M,13,FALSE)</f>
        <v>198</v>
      </c>
      <c r="M5369" s="27" t="str">
        <f>VLOOKUP(B5369,'大货清单（不定期按GOMS更新）'!A:N,14,FALSE)</f>
        <v>288</v>
      </c>
      <c r="N5369" s="53" t="s">
        <v>1325</v>
      </c>
      <c r="O5369" s="27">
        <f>IFERROR(VLOOKUP(N5369,'散件迭代（不定期更新）'!C:J,8,FALSE),0)</f>
        <v>0</v>
      </c>
      <c r="P5369" s="27" t="str">
        <f>IFERROR(VLOOKUP(N5369,'散件（更新）'!B:H,3,FALSE),0)</f>
        <v>206-1980-0802</v>
      </c>
      <c r="Q5369" s="27" t="str">
        <f>VLOOKUP(N5369,'散件（更新）'!B:H,2,FALSE)</f>
        <v>114-19800802</v>
      </c>
      <c r="R5369" s="27" t="str">
        <f>VLOOKUP(N5369,'散件（更新）'!B:H,7,FALSE)</f>
        <v>Adapter</v>
      </c>
      <c r="S5369" s="27" t="str">
        <f>VLOOKUP(N5369,'散件（更新）'!B:E,4,FALSE)</f>
        <v>https://tineco-yxzt.oss-accelerate.aliyuncs.com/product/114-19800802.png</v>
      </c>
      <c r="T5369" s="27" t="s">
        <v>8759</v>
      </c>
      <c r="U5369" s="28" t="str">
        <f>VLOOKUP(N5369,'散件（更新）'!B:G,6,FALSE)</f>
        <v>适配器DE</v>
      </c>
      <c r="V5369" s="28" t="str">
        <f>VLOOKUP(N5369,'散件（更新）'!B:I,8,FALSE)</f>
        <v>6972200195647</v>
      </c>
    </row>
    <row r="5370" spans="1:22">
      <c r="A5370" s="57">
        <v>46169</v>
      </c>
      <c r="B5370" s="53" t="s">
        <v>157</v>
      </c>
      <c r="C5370" s="27" t="str">
        <f>VLOOKUP(B5370,'大货清单（不定期按GOMS更新）'!A:H,8,0)</f>
        <v>107-20280603</v>
      </c>
      <c r="D5370" s="27" t="str">
        <f>VLOOKUP(B5370,'大货清单（不定期按GOMS更新）'!A:C,3,0)</f>
        <v>ZB2028F-03</v>
      </c>
      <c r="E5370" s="27" t="str">
        <f>VLOOKUP(B5370,'大货清单（不定期按GOMS更新）'!A:H,4,0)</f>
        <v>DE,FR,IT,ES,BE,NL</v>
      </c>
      <c r="F5370" s="27" t="str">
        <f>VLOOKUP(B5370,'大货清单（不定期按GOMS更新）'!A:H,2,0)</f>
        <v>PURE ONE Air</v>
      </c>
      <c r="G5370" s="28">
        <f>VLOOKUP(B5370,'大货清单（不定期按GOMS更新）'!A:I,9,FALSE)</f>
        <v>6972200199379</v>
      </c>
      <c r="H5370" s="27" t="str">
        <f>VLOOKUP(B5370,'大货清单（不定期按GOMS更新）'!A:H,7,0)</f>
        <v>White</v>
      </c>
      <c r="I5370" s="27" t="str">
        <f>VLOOKUP(B5370,'大货清单（不定期按GOMS更新）'!A:F,6,FALSE)</f>
        <v>PHASEOUT</v>
      </c>
      <c r="J5370" s="27" t="str">
        <f>VLOOKUP(B5370,'大货清单（不定期按GOMS更新）'!A:K,11,FALSE)</f>
        <v>4.22</v>
      </c>
      <c r="K5370" s="27" t="str">
        <f>VLOOKUP(B5370,'大货清单（不定期按GOMS更新）'!A:N,12,FALSE)</f>
        <v>410</v>
      </c>
      <c r="L5370" s="27" t="str">
        <f>VLOOKUP(B5370,'大货清单（不定期按GOMS更新）'!A:M,13,FALSE)</f>
        <v>198</v>
      </c>
      <c r="M5370" s="27" t="str">
        <f>VLOOKUP(B5370,'大货清单（不定期按GOMS更新）'!A:N,14,FALSE)</f>
        <v>288</v>
      </c>
      <c r="N5370" s="53" t="s">
        <v>1333</v>
      </c>
      <c r="O5370" s="27">
        <f>IFERROR(VLOOKUP(N5370,'散件迭代（不定期更新）'!C:J,8,FALSE),0)</f>
        <v>0</v>
      </c>
      <c r="P5370" s="27" t="str">
        <f>IFERROR(VLOOKUP(N5370,'散件（更新）'!B:H,3,FALSE),0)</f>
        <v>206-2028-0807</v>
      </c>
      <c r="Q5370" s="27" t="str">
        <f>VLOOKUP(N5370,'散件（更新）'!B:H,2,FALSE)</f>
        <v>114-20280807</v>
      </c>
      <c r="R5370" s="27" t="str">
        <f>VLOOKUP(N5370,'散件（更新）'!B:H,7,FALSE)</f>
        <v>Charging dock</v>
      </c>
      <c r="S5370" s="27" t="str">
        <f>VLOOKUP(N5370,'散件（更新）'!B:E,4,FALSE)</f>
        <v>https://tineco-yxzt.oss-accelerate.aliyuncs.com/20231219/9VSPD151100_1702948070192.png</v>
      </c>
      <c r="T5370" s="27" t="s">
        <v>8759</v>
      </c>
      <c r="U5370" s="28" t="str">
        <f>VLOOKUP(N5370,'散件（更新）'!B:G,6,FALSE)</f>
        <v>充电座</v>
      </c>
      <c r="V5370" s="28" t="str">
        <f>VLOOKUP(N5370,'散件（更新）'!B:I,8,FALSE)</f>
        <v>6972200195821</v>
      </c>
    </row>
    <row r="5371" spans="1:22">
      <c r="A5371" s="57">
        <v>46169</v>
      </c>
      <c r="B5371" s="53" t="s">
        <v>157</v>
      </c>
      <c r="C5371" s="27" t="str">
        <f>VLOOKUP(B5371,'大货清单（不定期按GOMS更新）'!A:H,8,0)</f>
        <v>107-20280603</v>
      </c>
      <c r="D5371" s="27" t="str">
        <f>VLOOKUP(B5371,'大货清单（不定期按GOMS更新）'!A:C,3,0)</f>
        <v>ZB2028F-03</v>
      </c>
      <c r="E5371" s="27" t="str">
        <f>VLOOKUP(B5371,'大货清单（不定期按GOMS更新）'!A:H,4,0)</f>
        <v>DE,FR,IT,ES,BE,NL</v>
      </c>
      <c r="F5371" s="27" t="str">
        <f>VLOOKUP(B5371,'大货清单（不定期按GOMS更新）'!A:H,2,0)</f>
        <v>PURE ONE Air</v>
      </c>
      <c r="G5371" s="28">
        <f>VLOOKUP(B5371,'大货清单（不定期按GOMS更新）'!A:I,9,FALSE)</f>
        <v>6972200199379</v>
      </c>
      <c r="H5371" s="27" t="str">
        <f>VLOOKUP(B5371,'大货清单（不定期按GOMS更新）'!A:H,7,0)</f>
        <v>White</v>
      </c>
      <c r="I5371" s="27" t="str">
        <f>VLOOKUP(B5371,'大货清单（不定期按GOMS更新）'!A:F,6,FALSE)</f>
        <v>PHASEOUT</v>
      </c>
      <c r="J5371" s="27" t="str">
        <f>VLOOKUP(B5371,'大货清单（不定期按GOMS更新）'!A:K,11,FALSE)</f>
        <v>4.22</v>
      </c>
      <c r="K5371" s="27" t="str">
        <f>VLOOKUP(B5371,'大货清单（不定期按GOMS更新）'!A:N,12,FALSE)</f>
        <v>410</v>
      </c>
      <c r="L5371" s="27" t="str">
        <f>VLOOKUP(B5371,'大货清单（不定期按GOMS更新）'!A:M,13,FALSE)</f>
        <v>198</v>
      </c>
      <c r="M5371" s="27" t="str">
        <f>VLOOKUP(B5371,'大货清单（不定期按GOMS更新）'!A:N,14,FALSE)</f>
        <v>288</v>
      </c>
      <c r="N5371" s="53" t="s">
        <v>1334</v>
      </c>
      <c r="O5371" s="27">
        <f>IFERROR(VLOOKUP(N5371,'散件迭代（不定期更新）'!C:J,8,FALSE),0)</f>
        <v>0</v>
      </c>
      <c r="P5371" s="27" t="str">
        <f>IFERROR(VLOOKUP(N5371,'散件（更新）'!B:H,3,FALSE),0)</f>
        <v>206-2028-0804</v>
      </c>
      <c r="Q5371" s="27" t="str">
        <f>VLOOKUP(N5371,'散件（更新）'!B:H,2,FALSE)</f>
        <v>114-20280804</v>
      </c>
      <c r="R5371" s="27" t="str">
        <f>VLOOKUP(N5371,'散件（更新）'!B:H,7,FALSE)</f>
        <v>Crevice Tool</v>
      </c>
      <c r="S5371" s="27" t="str">
        <f>VLOOKUP(N5371,'散件（更新）'!B:E,4,FALSE)</f>
        <v>https://tineco-yxzt.oss-accelerate.aliyuncs.com/product/114-20280804.png</v>
      </c>
      <c r="T5371" s="27" t="s">
        <v>8759</v>
      </c>
      <c r="U5371" s="28" t="str">
        <f>VLOOKUP(N5371,'散件（更新）'!B:G,6,FALSE)</f>
        <v>扁吸小口径</v>
      </c>
      <c r="V5371" s="28" t="str">
        <f>VLOOKUP(N5371,'散件（更新）'!B:I,8,FALSE)</f>
        <v>6972200195791</v>
      </c>
    </row>
    <row r="5372" spans="1:22">
      <c r="A5372" s="57">
        <v>46169</v>
      </c>
      <c r="B5372" s="53" t="s">
        <v>157</v>
      </c>
      <c r="C5372" s="27" t="str">
        <f>VLOOKUP(B5372,'大货清单（不定期按GOMS更新）'!A:H,8,0)</f>
        <v>107-20280603</v>
      </c>
      <c r="D5372" s="27" t="str">
        <f>VLOOKUP(B5372,'大货清单（不定期按GOMS更新）'!A:C,3,0)</f>
        <v>ZB2028F-03</v>
      </c>
      <c r="E5372" s="27" t="str">
        <f>VLOOKUP(B5372,'大货清单（不定期按GOMS更新）'!A:H,4,0)</f>
        <v>DE,FR,IT,ES,BE,NL</v>
      </c>
      <c r="F5372" s="27" t="str">
        <f>VLOOKUP(B5372,'大货清单（不定期按GOMS更新）'!A:H,2,0)</f>
        <v>PURE ONE Air</v>
      </c>
      <c r="G5372" s="28">
        <f>VLOOKUP(B5372,'大货清单（不定期按GOMS更新）'!A:I,9,FALSE)</f>
        <v>6972200199379</v>
      </c>
      <c r="H5372" s="27" t="str">
        <f>VLOOKUP(B5372,'大货清单（不定期按GOMS更新）'!A:H,7,0)</f>
        <v>White</v>
      </c>
      <c r="I5372" s="27" t="str">
        <f>VLOOKUP(B5372,'大货清单（不定期按GOMS更新）'!A:F,6,FALSE)</f>
        <v>PHASEOUT</v>
      </c>
      <c r="J5372" s="27" t="str">
        <f>VLOOKUP(B5372,'大货清单（不定期按GOMS更新）'!A:K,11,FALSE)</f>
        <v>4.22</v>
      </c>
      <c r="K5372" s="27" t="str">
        <f>VLOOKUP(B5372,'大货清单（不定期按GOMS更新）'!A:N,12,FALSE)</f>
        <v>410</v>
      </c>
      <c r="L5372" s="27" t="str">
        <f>VLOOKUP(B5372,'大货清单（不定期按GOMS更新）'!A:M,13,FALSE)</f>
        <v>198</v>
      </c>
      <c r="M5372" s="27" t="str">
        <f>VLOOKUP(B5372,'大货清单（不定期按GOMS更新）'!A:N,14,FALSE)</f>
        <v>288</v>
      </c>
      <c r="N5372" s="53" t="s">
        <v>1336</v>
      </c>
      <c r="O5372" s="27">
        <f>IFERROR(VLOOKUP(N5372,'散件迭代（不定期更新）'!C:J,8,FALSE),0)</f>
        <v>0</v>
      </c>
      <c r="P5372" s="27" t="str">
        <f>IFERROR(VLOOKUP(N5372,'散件（更新）'!B:H,3,FALSE),0)</f>
        <v>206-2028-0806</v>
      </c>
      <c r="Q5372" s="27" t="str">
        <f>VLOOKUP(N5372,'散件（更新）'!B:H,2,FALSE)</f>
        <v>114-20280806</v>
      </c>
      <c r="R5372" s="27" t="str">
        <f>VLOOKUP(N5372,'散件（更新）'!B:H,7,FALSE)</f>
        <v>Tube Assembly</v>
      </c>
      <c r="S5372" s="27" t="str">
        <f>VLOOKUP(N5372,'散件（更新）'!B:E,4,FALSE)</f>
        <v>https://tineco-yxzt.oss-accelerate.aliyuncs.com/20240701/2028jiazhang_1719818867503.png</v>
      </c>
      <c r="T5372" s="27" t="s">
        <v>8759</v>
      </c>
      <c r="U5372" s="28" t="str">
        <f>VLOOKUP(N5372,'散件（更新）'!B:G,6,FALSE)</f>
        <v>加长管</v>
      </c>
      <c r="V5372" s="28" t="str">
        <f>VLOOKUP(N5372,'散件（更新）'!B:I,8,FALSE)</f>
        <v>6972200195814</v>
      </c>
    </row>
    <row r="5373" spans="1:22">
      <c r="A5373" s="57">
        <v>46169</v>
      </c>
      <c r="B5373" s="53" t="s">
        <v>170</v>
      </c>
      <c r="C5373" s="27" t="str">
        <f>VLOOKUP(B5373,'大货清单（不定期按GOMS更新）'!A:H,8,0)</f>
        <v>107-19790003</v>
      </c>
      <c r="D5373" s="27" t="str">
        <f>VLOOKUP(B5373,'大货清单（不定期按GOMS更新）'!A:C,3,0)</f>
        <v>ZB1979-03</v>
      </c>
      <c r="E5373" s="27" t="str">
        <f>VLOOKUP(B5373,'大货清单（不定期按GOMS更新）'!A:H,4,0)</f>
        <v>IT,FR,TR,ES,DE,NL,PL,SE</v>
      </c>
      <c r="F5373" s="27" t="str">
        <f>VLOOKUP(B5373,'大货清单（不定期按GOMS更新）'!A:H,2,0)</f>
        <v>PURE ONE X</v>
      </c>
      <c r="G5373" s="28">
        <f>VLOOKUP(B5373,'大货清单（不定期按GOMS更新）'!A:I,9,FALSE)</f>
        <v>6972200193834</v>
      </c>
      <c r="H5373" s="27" t="str">
        <f>VLOOKUP(B5373,'大货清单（不定期按GOMS更新）'!A:H,7,0)</f>
        <v>White&amp;Black</v>
      </c>
      <c r="I5373" s="27" t="str">
        <f>VLOOKUP(B5373,'大货清单（不定期按GOMS更新）'!A:F,6,FALSE)</f>
        <v>PHASEOUT</v>
      </c>
      <c r="J5373" s="27" t="str">
        <f>VLOOKUP(B5373,'大货清单（不定期按GOMS更新）'!A:K,11,FALSE)</f>
        <v>5.1</v>
      </c>
      <c r="K5373" s="27" t="str">
        <f>VLOOKUP(B5373,'大货清单（不定期按GOMS更新）'!A:N,12,FALSE)</f>
        <v>756</v>
      </c>
      <c r="L5373" s="27" t="str">
        <f>VLOOKUP(B5373,'大货清单（不定期按GOMS更新）'!A:M,13,FALSE)</f>
        <v>157</v>
      </c>
      <c r="M5373" s="27" t="str">
        <f>VLOOKUP(B5373,'大货清单（不定期按GOMS更新）'!A:N,14,FALSE)</f>
        <v>308</v>
      </c>
      <c r="N5373" s="53" t="s">
        <v>1227</v>
      </c>
      <c r="O5373" s="27" t="str">
        <f>IFERROR(VLOOKUP(N5373,'散件迭代（不定期更新）'!C:J,8,FALSE),0)</f>
        <v>A38</v>
      </c>
      <c r="P5373" s="27" t="str">
        <f>IFERROR(VLOOKUP(N5373,'散件（更新）'!B:H,3,FALSE),0)</f>
        <v>206-1756-0235</v>
      </c>
      <c r="Q5373" s="27" t="str">
        <f>VLOOKUP(N5373,'散件（更新）'!B:H,2,FALSE)</f>
        <v>114-17560235</v>
      </c>
      <c r="R5373" s="27" t="str">
        <f>VLOOKUP(N5373,'散件（更新）'!B:H,7,FALSE)</f>
        <v>1*Pre-filter cleaning tool &amp; 2* filters</v>
      </c>
      <c r="S5373" s="27" t="str">
        <f>VLOOKUP(N5373,'散件（更新）'!B:E,4,FALSE)</f>
        <v>https://tineco-yxzt.oss-accelerate.aliyuncs.com/product/114-17560235.jpg</v>
      </c>
      <c r="T5373" s="27" t="s">
        <v>8759</v>
      </c>
      <c r="U5373" s="28" t="str">
        <f>VLOOKUP(N5373,'散件（更新）'!B:G,6,FALSE)</f>
        <v>ZB1769B 滤芯清洁刷+进风过滤棉组件*2</v>
      </c>
      <c r="V5373" s="28" t="str">
        <f>VLOOKUP(N5373,'散件（更新）'!B:I,8,FALSE)</f>
        <v>6972200191601</v>
      </c>
    </row>
    <row r="5374" spans="1:22">
      <c r="A5374" s="57">
        <v>46169</v>
      </c>
      <c r="B5374" s="53" t="s">
        <v>170</v>
      </c>
      <c r="C5374" s="27" t="str">
        <f>VLOOKUP(B5374,'大货清单（不定期按GOMS更新）'!A:H,8,0)</f>
        <v>107-19790003</v>
      </c>
      <c r="D5374" s="27" t="str">
        <f>VLOOKUP(B5374,'大货清单（不定期按GOMS更新）'!A:C,3,0)</f>
        <v>ZB1979-03</v>
      </c>
      <c r="E5374" s="27" t="str">
        <f>VLOOKUP(B5374,'大货清单（不定期按GOMS更新）'!A:H,4,0)</f>
        <v>IT,FR,TR,ES,DE,NL,PL,SE</v>
      </c>
      <c r="F5374" s="27" t="str">
        <f>VLOOKUP(B5374,'大货清单（不定期按GOMS更新）'!A:H,2,0)</f>
        <v>PURE ONE X</v>
      </c>
      <c r="G5374" s="28">
        <f>VLOOKUP(B5374,'大货清单（不定期按GOMS更新）'!A:I,9,FALSE)</f>
        <v>6972200193834</v>
      </c>
      <c r="H5374" s="27" t="str">
        <f>VLOOKUP(B5374,'大货清单（不定期按GOMS更新）'!A:H,7,0)</f>
        <v>White&amp;Black</v>
      </c>
      <c r="I5374" s="27" t="str">
        <f>VLOOKUP(B5374,'大货清单（不定期按GOMS更新）'!A:F,6,FALSE)</f>
        <v>PHASEOUT</v>
      </c>
      <c r="J5374" s="27" t="str">
        <f>VLOOKUP(B5374,'大货清单（不定期按GOMS更新）'!A:K,11,FALSE)</f>
        <v>5.1</v>
      </c>
      <c r="K5374" s="27" t="str">
        <f>VLOOKUP(B5374,'大货清单（不定期按GOMS更新）'!A:N,12,FALSE)</f>
        <v>756</v>
      </c>
      <c r="L5374" s="27" t="str">
        <f>VLOOKUP(B5374,'大货清单（不定期按GOMS更新）'!A:M,13,FALSE)</f>
        <v>157</v>
      </c>
      <c r="M5374" s="27" t="str">
        <f>VLOOKUP(B5374,'大货清单（不定期按GOMS更新）'!A:N,14,FALSE)</f>
        <v>308</v>
      </c>
      <c r="N5374" s="53" t="s">
        <v>1228</v>
      </c>
      <c r="O5374" s="27">
        <f>IFERROR(VLOOKUP(N5374,'散件迭代（不定期更新）'!C:J,8,FALSE),0)</f>
        <v>0</v>
      </c>
      <c r="P5374" s="27" t="str">
        <f>IFERROR(VLOOKUP(N5374,'散件（更新）'!B:H,3,FALSE),0)</f>
        <v>206-1756-0204</v>
      </c>
      <c r="Q5374" s="27" t="str">
        <f>VLOOKUP(N5374,'散件（更新）'!B:H,2,FALSE)</f>
        <v>114-17560204</v>
      </c>
      <c r="R5374" s="27" t="str">
        <f>VLOOKUP(N5374,'散件（更新）'!B:H,7,FALSE)</f>
        <v>FILTER</v>
      </c>
      <c r="S5374" s="27" t="str">
        <f>VLOOKUP(N5374,'散件（更新）'!B:E,4,FALSE)</f>
        <v>https://tineco-yxzt.oss-accelerate.aliyuncs.com/product/114-17560204.jpg</v>
      </c>
      <c r="T5374" s="27" t="s">
        <v>8759</v>
      </c>
      <c r="U5374" s="28" t="str">
        <f>VLOOKUP(N5374,'散件（更新）'!B:G,6,FALSE)</f>
        <v>ZB1756 进风滤棉组件</v>
      </c>
      <c r="V5374" s="28" t="str">
        <f>VLOOKUP(N5374,'散件（更新）'!B:I,8,FALSE)</f>
        <v>6972200191182</v>
      </c>
    </row>
    <row r="5375" spans="1:22">
      <c r="A5375" s="57">
        <v>46169</v>
      </c>
      <c r="B5375" s="53" t="s">
        <v>170</v>
      </c>
      <c r="C5375" s="27" t="str">
        <f>VLOOKUP(B5375,'大货清单（不定期按GOMS更新）'!A:H,8,0)</f>
        <v>107-19790003</v>
      </c>
      <c r="D5375" s="27" t="str">
        <f>VLOOKUP(B5375,'大货清单（不定期按GOMS更新）'!A:C,3,0)</f>
        <v>ZB1979-03</v>
      </c>
      <c r="E5375" s="27" t="str">
        <f>VLOOKUP(B5375,'大货清单（不定期按GOMS更新）'!A:H,4,0)</f>
        <v>IT,FR,TR,ES,DE,NL,PL,SE</v>
      </c>
      <c r="F5375" s="27" t="str">
        <f>VLOOKUP(B5375,'大货清单（不定期按GOMS更新）'!A:H,2,0)</f>
        <v>PURE ONE X</v>
      </c>
      <c r="G5375" s="28">
        <f>VLOOKUP(B5375,'大货清单（不定期按GOMS更新）'!A:I,9,FALSE)</f>
        <v>6972200193834</v>
      </c>
      <c r="H5375" s="27" t="str">
        <f>VLOOKUP(B5375,'大货清单（不定期按GOMS更新）'!A:H,7,0)</f>
        <v>White&amp;Black</v>
      </c>
      <c r="I5375" s="27" t="str">
        <f>VLOOKUP(B5375,'大货清单（不定期按GOMS更新）'!A:F,6,FALSE)</f>
        <v>PHASEOUT</v>
      </c>
      <c r="J5375" s="27" t="str">
        <f>VLOOKUP(B5375,'大货清单（不定期按GOMS更新）'!A:K,11,FALSE)</f>
        <v>5.1</v>
      </c>
      <c r="K5375" s="27" t="str">
        <f>VLOOKUP(B5375,'大货清单（不定期按GOMS更新）'!A:N,12,FALSE)</f>
        <v>756</v>
      </c>
      <c r="L5375" s="27" t="str">
        <f>VLOOKUP(B5375,'大货清单（不定期按GOMS更新）'!A:M,13,FALSE)</f>
        <v>157</v>
      </c>
      <c r="M5375" s="27" t="str">
        <f>VLOOKUP(B5375,'大货清单（不定期按GOMS更新）'!A:N,14,FALSE)</f>
        <v>308</v>
      </c>
      <c r="N5375" s="53" t="s">
        <v>252</v>
      </c>
      <c r="O5375" s="27">
        <f>IFERROR(VLOOKUP(N5375,'散件迭代（不定期更新）'!C:J,8,FALSE),0)</f>
        <v>0</v>
      </c>
      <c r="P5375" s="27" t="str">
        <f>IFERROR(VLOOKUP(N5375,'散件（更新）'!B:H,3,FALSE),0)</f>
        <v>206-1769-0233</v>
      </c>
      <c r="Q5375" s="27" t="str">
        <f>VLOOKUP(N5375,'散件（更新）'!B:H,2,FALSE)</f>
        <v>114-17690233</v>
      </c>
      <c r="R5375" s="27" t="str">
        <f>VLOOKUP(N5375,'散件（更新）'!B:H,7,FALSE)</f>
        <v>Hair cleaning tool</v>
      </c>
      <c r="S5375" s="27" t="str">
        <f>VLOOKUP(N5375,'散件（更新）'!B:E,4,FALSE)</f>
        <v>https://tineco-yxzt.oss-accelerate.aliyuncs.com/product/114-17690233.png</v>
      </c>
      <c r="T5375" s="27" t="s">
        <v>8759</v>
      </c>
      <c r="U5375" s="28" t="str">
        <f>VLOOKUP(N5375,'散件（更新）'!B:G,6,FALSE)</f>
        <v>ZB1769B 清洁刷植毛组件</v>
      </c>
      <c r="V5375" s="28" t="str">
        <f>VLOOKUP(N5375,'散件（更新）'!B:I,8,FALSE)</f>
        <v>6972200191151</v>
      </c>
    </row>
    <row r="5376" spans="1:22">
      <c r="A5376" s="57">
        <v>46169</v>
      </c>
      <c r="B5376" s="53" t="s">
        <v>170</v>
      </c>
      <c r="C5376" s="27" t="str">
        <f>VLOOKUP(B5376,'大货清单（不定期按GOMS更新）'!A:H,8,0)</f>
        <v>107-19790003</v>
      </c>
      <c r="D5376" s="27" t="str">
        <f>VLOOKUP(B5376,'大货清单（不定期按GOMS更新）'!A:C,3,0)</f>
        <v>ZB1979-03</v>
      </c>
      <c r="E5376" s="27" t="str">
        <f>VLOOKUP(B5376,'大货清单（不定期按GOMS更新）'!A:H,4,0)</f>
        <v>IT,FR,TR,ES,DE,NL,PL,SE</v>
      </c>
      <c r="F5376" s="27" t="str">
        <f>VLOOKUP(B5376,'大货清单（不定期按GOMS更新）'!A:H,2,0)</f>
        <v>PURE ONE X</v>
      </c>
      <c r="G5376" s="28">
        <f>VLOOKUP(B5376,'大货清单（不定期按GOMS更新）'!A:I,9,FALSE)</f>
        <v>6972200193834</v>
      </c>
      <c r="H5376" s="27" t="str">
        <f>VLOOKUP(B5376,'大货清单（不定期按GOMS更新）'!A:H,7,0)</f>
        <v>White&amp;Black</v>
      </c>
      <c r="I5376" s="27" t="str">
        <f>VLOOKUP(B5376,'大货清单（不定期按GOMS更新）'!A:F,6,FALSE)</f>
        <v>PHASEOUT</v>
      </c>
      <c r="J5376" s="27" t="str">
        <f>VLOOKUP(B5376,'大货清单（不定期按GOMS更新）'!A:K,11,FALSE)</f>
        <v>5.1</v>
      </c>
      <c r="K5376" s="27" t="str">
        <f>VLOOKUP(B5376,'大货清单（不定期按GOMS更新）'!A:N,12,FALSE)</f>
        <v>756</v>
      </c>
      <c r="L5376" s="27" t="str">
        <f>VLOOKUP(B5376,'大货清单（不定期按GOMS更新）'!A:M,13,FALSE)</f>
        <v>157</v>
      </c>
      <c r="M5376" s="27" t="str">
        <f>VLOOKUP(B5376,'大货清单（不定期按GOMS更新）'!A:N,14,FALSE)</f>
        <v>308</v>
      </c>
      <c r="N5376" s="53" t="s">
        <v>1376</v>
      </c>
      <c r="O5376" s="27" t="str">
        <f>IFERROR(VLOOKUP(N5376,'散件迭代（不定期更新）'!C:J,8,FALSE),0)</f>
        <v>A14</v>
      </c>
      <c r="P5376" s="27" t="str">
        <f>IFERROR(VLOOKUP(N5376,'散件（更新）'!B:H,3,FALSE),0)</f>
        <v>206-1873-0214</v>
      </c>
      <c r="Q5376" s="27" t="str">
        <f>VLOOKUP(N5376,'散件（更新）'!B:H,2,FALSE)</f>
        <v>114-18730214</v>
      </c>
      <c r="R5376" s="27" t="str">
        <f>VLOOKUP(N5376,'散件（更新）'!B:H,7,FALSE)</f>
        <v>Crevice &amp; 2-In-1 Dusting Brush</v>
      </c>
      <c r="S5376" s="27" t="str">
        <f>VLOOKUP(N5376,'散件（更新）'!B:E,4,FALSE)</f>
        <v>https://tineco-yxzt.oss-accelerate.aliyuncs.com/product/114-18730214.png</v>
      </c>
      <c r="T5376" s="27" t="s">
        <v>8759</v>
      </c>
      <c r="U5376" s="28" t="str">
        <f>VLOOKUP(N5376,'散件（更新）'!B:G,6,FALSE)</f>
        <v xml:space="preserve">组合刷组件+扁吸组件 </v>
      </c>
      <c r="V5376" s="28" t="str">
        <f>VLOOKUP(N5376,'散件（更新）'!B:I,8,FALSE)</f>
        <v>6972200191489</v>
      </c>
    </row>
    <row r="5377" spans="1:22">
      <c r="A5377" s="57">
        <v>46169</v>
      </c>
      <c r="B5377" s="53" t="s">
        <v>170</v>
      </c>
      <c r="C5377" s="27" t="str">
        <f>VLOOKUP(B5377,'大货清单（不定期按GOMS更新）'!A:H,8,0)</f>
        <v>107-19790003</v>
      </c>
      <c r="D5377" s="27" t="str">
        <f>VLOOKUP(B5377,'大货清单（不定期按GOMS更新）'!A:C,3,0)</f>
        <v>ZB1979-03</v>
      </c>
      <c r="E5377" s="27" t="str">
        <f>VLOOKUP(B5377,'大货清单（不定期按GOMS更新）'!A:H,4,0)</f>
        <v>IT,FR,TR,ES,DE,NL,PL,SE</v>
      </c>
      <c r="F5377" s="27" t="str">
        <f>VLOOKUP(B5377,'大货清单（不定期按GOMS更新）'!A:H,2,0)</f>
        <v>PURE ONE X</v>
      </c>
      <c r="G5377" s="28">
        <f>VLOOKUP(B5377,'大货清单（不定期按GOMS更新）'!A:I,9,FALSE)</f>
        <v>6972200193834</v>
      </c>
      <c r="H5377" s="27" t="str">
        <f>VLOOKUP(B5377,'大货清单（不定期按GOMS更新）'!A:H,7,0)</f>
        <v>White&amp;Black</v>
      </c>
      <c r="I5377" s="27" t="str">
        <f>VLOOKUP(B5377,'大货清单（不定期按GOMS更新）'!A:F,6,FALSE)</f>
        <v>PHASEOUT</v>
      </c>
      <c r="J5377" s="27" t="str">
        <f>VLOOKUP(B5377,'大货清单（不定期按GOMS更新）'!A:K,11,FALSE)</f>
        <v>5.1</v>
      </c>
      <c r="K5377" s="27" t="str">
        <f>VLOOKUP(B5377,'大货清单（不定期按GOMS更新）'!A:N,12,FALSE)</f>
        <v>756</v>
      </c>
      <c r="L5377" s="27" t="str">
        <f>VLOOKUP(B5377,'大货清单（不定期按GOMS更新）'!A:M,13,FALSE)</f>
        <v>157</v>
      </c>
      <c r="M5377" s="27" t="str">
        <f>VLOOKUP(B5377,'大货清单（不定期按GOMS更新）'!A:N,14,FALSE)</f>
        <v>308</v>
      </c>
      <c r="N5377" s="53" t="s">
        <v>1416</v>
      </c>
      <c r="O5377" s="27">
        <f>IFERROR(VLOOKUP(N5377,'散件迭代（不定期更新）'!C:J,8,FALSE),0)</f>
        <v>0</v>
      </c>
      <c r="P5377" s="27" t="str">
        <f>IFERROR(VLOOKUP(N5377,'散件（更新）'!B:H,3,FALSE),0)</f>
        <v>206-1979-0205</v>
      </c>
      <c r="Q5377" s="27" t="str">
        <f>VLOOKUP(N5377,'散件（更新）'!B:H,2,FALSE)</f>
        <v>114-19790205</v>
      </c>
      <c r="R5377" s="27" t="str">
        <f>VLOOKUP(N5377,'散件（更新）'!B:H,7,FALSE)</f>
        <v>2*Filter&amp;1*HEPA</v>
      </c>
      <c r="S5377" s="27" t="str">
        <f>VLOOKUP(N5377,'散件（更新）'!B:E,4,FALSE)</f>
        <v>https://tineco-yxzt.oss-accelerate.aliyuncs.com/product/114-19790205.jpg</v>
      </c>
      <c r="T5377" s="27" t="s">
        <v>8759</v>
      </c>
      <c r="U5377" s="28" t="str">
        <f>VLOOKUP(N5377,'散件（更新）'!B:G,6,FALSE)</f>
        <v>2*滤芯+1*HEPA（彩盒）</v>
      </c>
      <c r="V5377" s="28" t="str">
        <f>VLOOKUP(N5377,'散件（更新）'!B:I,8,FALSE)</f>
        <v>6972200192967</v>
      </c>
    </row>
    <row r="5378" spans="1:22">
      <c r="A5378" s="57">
        <v>46169</v>
      </c>
      <c r="B5378" s="53" t="s">
        <v>170</v>
      </c>
      <c r="C5378" s="27" t="str">
        <f>VLOOKUP(B5378,'大货清单（不定期按GOMS更新）'!A:H,8,0)</f>
        <v>107-19790003</v>
      </c>
      <c r="D5378" s="27" t="str">
        <f>VLOOKUP(B5378,'大货清单（不定期按GOMS更新）'!A:C,3,0)</f>
        <v>ZB1979-03</v>
      </c>
      <c r="E5378" s="27" t="str">
        <f>VLOOKUP(B5378,'大货清单（不定期按GOMS更新）'!A:H,4,0)</f>
        <v>IT,FR,TR,ES,DE,NL,PL,SE</v>
      </c>
      <c r="F5378" s="27" t="str">
        <f>VLOOKUP(B5378,'大货清单（不定期按GOMS更新）'!A:H,2,0)</f>
        <v>PURE ONE X</v>
      </c>
      <c r="G5378" s="28">
        <f>VLOOKUP(B5378,'大货清单（不定期按GOMS更新）'!A:I,9,FALSE)</f>
        <v>6972200193834</v>
      </c>
      <c r="H5378" s="27" t="str">
        <f>VLOOKUP(B5378,'大货清单（不定期按GOMS更新）'!A:H,7,0)</f>
        <v>White&amp;Black</v>
      </c>
      <c r="I5378" s="27" t="str">
        <f>VLOOKUP(B5378,'大货清单（不定期按GOMS更新）'!A:F,6,FALSE)</f>
        <v>PHASEOUT</v>
      </c>
      <c r="J5378" s="27" t="str">
        <f>VLOOKUP(B5378,'大货清单（不定期按GOMS更新）'!A:K,11,FALSE)</f>
        <v>5.1</v>
      </c>
      <c r="K5378" s="27" t="str">
        <f>VLOOKUP(B5378,'大货清单（不定期按GOMS更新）'!A:N,12,FALSE)</f>
        <v>756</v>
      </c>
      <c r="L5378" s="27" t="str">
        <f>VLOOKUP(B5378,'大货清单（不定期按GOMS更新）'!A:M,13,FALSE)</f>
        <v>157</v>
      </c>
      <c r="M5378" s="27" t="str">
        <f>VLOOKUP(B5378,'大货清单（不定期按GOMS更新）'!A:N,14,FALSE)</f>
        <v>308</v>
      </c>
      <c r="N5378" s="53" t="s">
        <v>1393</v>
      </c>
      <c r="O5378" s="27" t="str">
        <f>IFERROR(VLOOKUP(N5378,'散件迭代（不定期更新）'!C:J,8,FALSE),0)</f>
        <v>A19</v>
      </c>
      <c r="P5378" s="27" t="str">
        <f>IFERROR(VLOOKUP(N5378,'散件（更新）'!B:H,3,FALSE),0)</f>
        <v>206-1873-2318</v>
      </c>
      <c r="Q5378" s="27" t="str">
        <f>VLOOKUP(N5378,'散件（更新）'!B:H,2,FALSE)</f>
        <v>114-18732318</v>
      </c>
      <c r="R5378" s="27" t="str">
        <f>VLOOKUP(N5378,'散件（更新）'!B:H,7,FALSE)</f>
        <v>Mini power brush</v>
      </c>
      <c r="S5378" s="27" t="str">
        <f>VLOOKUP(N5378,'散件（更新）'!B:E,4,FALSE)</f>
        <v>https://tineco-yxzt.oss-accelerate.aliyuncs.com/product/114-18732318.png</v>
      </c>
      <c r="T5378" s="27" t="s">
        <v>8759</v>
      </c>
      <c r="U5378" s="28" t="str">
        <f>VLOOKUP(N5378,'散件（更新）'!B:G,6,FALSE)</f>
        <v>FB1953A 小电动地刷胶袋组件带PTC</v>
      </c>
      <c r="V5378" s="28" t="str">
        <f>VLOOKUP(N5378,'散件（更新）'!B:I,8,FALSE)</f>
        <v>6972200193032</v>
      </c>
    </row>
    <row r="5379" spans="1:22">
      <c r="A5379" s="57">
        <v>46169</v>
      </c>
      <c r="B5379" s="53" t="s">
        <v>170</v>
      </c>
      <c r="C5379" s="27" t="str">
        <f>VLOOKUP(B5379,'大货清单（不定期按GOMS更新）'!A:H,8,0)</f>
        <v>107-19790003</v>
      </c>
      <c r="D5379" s="27" t="str">
        <f>VLOOKUP(B5379,'大货清单（不定期按GOMS更新）'!A:C,3,0)</f>
        <v>ZB1979-03</v>
      </c>
      <c r="E5379" s="27" t="str">
        <f>VLOOKUP(B5379,'大货清单（不定期按GOMS更新）'!A:H,4,0)</f>
        <v>IT,FR,TR,ES,DE,NL,PL,SE</v>
      </c>
      <c r="F5379" s="27" t="str">
        <f>VLOOKUP(B5379,'大货清单（不定期按GOMS更新）'!A:H,2,0)</f>
        <v>PURE ONE X</v>
      </c>
      <c r="G5379" s="28">
        <f>VLOOKUP(B5379,'大货清单（不定期按GOMS更新）'!A:I,9,FALSE)</f>
        <v>6972200193834</v>
      </c>
      <c r="H5379" s="27" t="str">
        <f>VLOOKUP(B5379,'大货清单（不定期按GOMS更新）'!A:H,7,0)</f>
        <v>White&amp;Black</v>
      </c>
      <c r="I5379" s="27" t="str">
        <f>VLOOKUP(B5379,'大货清单（不定期按GOMS更新）'!A:F,6,FALSE)</f>
        <v>PHASEOUT</v>
      </c>
      <c r="J5379" s="27" t="str">
        <f>VLOOKUP(B5379,'大货清单（不定期按GOMS更新）'!A:K,11,FALSE)</f>
        <v>5.1</v>
      </c>
      <c r="K5379" s="27" t="str">
        <f>VLOOKUP(B5379,'大货清单（不定期按GOMS更新）'!A:N,12,FALSE)</f>
        <v>756</v>
      </c>
      <c r="L5379" s="27" t="str">
        <f>VLOOKUP(B5379,'大货清单（不定期按GOMS更新）'!A:M,13,FALSE)</f>
        <v>157</v>
      </c>
      <c r="M5379" s="27" t="str">
        <f>VLOOKUP(B5379,'大货清单（不定期按GOMS更新）'!A:N,14,FALSE)</f>
        <v>308</v>
      </c>
      <c r="N5379" s="53" t="s">
        <v>1349</v>
      </c>
      <c r="O5379" s="27">
        <f>IFERROR(VLOOKUP(N5379,'散件迭代（不定期更新）'!C:J,8,FALSE),0)</f>
        <v>0</v>
      </c>
      <c r="P5379" s="27" t="str">
        <f>IFERROR(VLOOKUP(N5379,'散件（更新）'!B:H,3,FALSE),0)</f>
        <v>206-1965-0115</v>
      </c>
      <c r="Q5379" s="27" t="str">
        <f>VLOOKUP(N5379,'散件（更新）'!B:H,2,FALSE)</f>
        <v>114-19650115</v>
      </c>
      <c r="R5379" s="27" t="str">
        <f>VLOOKUP(N5379,'散件（更新）'!B:H,7,FALSE)</f>
        <v>Carpet brush</v>
      </c>
      <c r="S5379" s="27" t="str">
        <f>VLOOKUP(N5379,'散件（更新）'!B:E,4,FALSE)</f>
        <v>https://tineco-yxzt.oss-accelerate.aliyuncs.com/product/114-19650115.jpg</v>
      </c>
      <c r="T5379" s="27" t="s">
        <v>8759</v>
      </c>
      <c r="U5379" s="28" t="str">
        <f>VLOOKUP(N5379,'散件（更新）'!B:G,6,FALSE)</f>
        <v>FB1676G地刷组件（黑色按钮）</v>
      </c>
      <c r="V5379" s="28" t="str">
        <f>VLOOKUP(N5379,'散件（更新）'!B:I,8,FALSE)</f>
        <v>6972200192462</v>
      </c>
    </row>
    <row r="5380" spans="1:22">
      <c r="A5380" s="57">
        <v>46169</v>
      </c>
      <c r="B5380" s="53" t="s">
        <v>170</v>
      </c>
      <c r="C5380" s="27" t="str">
        <f>VLOOKUP(B5380,'大货清单（不定期按GOMS更新）'!A:H,8,0)</f>
        <v>107-19790003</v>
      </c>
      <c r="D5380" s="27" t="str">
        <f>VLOOKUP(B5380,'大货清单（不定期按GOMS更新）'!A:C,3,0)</f>
        <v>ZB1979-03</v>
      </c>
      <c r="E5380" s="27" t="str">
        <f>VLOOKUP(B5380,'大货清单（不定期按GOMS更新）'!A:H,4,0)</f>
        <v>IT,FR,TR,ES,DE,NL,PL,SE</v>
      </c>
      <c r="F5380" s="27" t="str">
        <f>VLOOKUP(B5380,'大货清单（不定期按GOMS更新）'!A:H,2,0)</f>
        <v>PURE ONE X</v>
      </c>
      <c r="G5380" s="28">
        <f>VLOOKUP(B5380,'大货清单（不定期按GOMS更新）'!A:I,9,FALSE)</f>
        <v>6972200193834</v>
      </c>
      <c r="H5380" s="27" t="str">
        <f>VLOOKUP(B5380,'大货清单（不定期按GOMS更新）'!A:H,7,0)</f>
        <v>White&amp;Black</v>
      </c>
      <c r="I5380" s="27" t="str">
        <f>VLOOKUP(B5380,'大货清单（不定期按GOMS更新）'!A:F,6,FALSE)</f>
        <v>PHASEOUT</v>
      </c>
      <c r="J5380" s="27" t="str">
        <f>VLOOKUP(B5380,'大货清单（不定期按GOMS更新）'!A:K,11,FALSE)</f>
        <v>5.1</v>
      </c>
      <c r="K5380" s="27" t="str">
        <f>VLOOKUP(B5380,'大货清单（不定期按GOMS更新）'!A:N,12,FALSE)</f>
        <v>756</v>
      </c>
      <c r="L5380" s="27" t="str">
        <f>VLOOKUP(B5380,'大货清单（不定期按GOMS更新）'!A:M,13,FALSE)</f>
        <v>157</v>
      </c>
      <c r="M5380" s="27" t="str">
        <f>VLOOKUP(B5380,'大货清单（不定期按GOMS更新）'!A:N,14,FALSE)</f>
        <v>308</v>
      </c>
      <c r="N5380" s="53" t="s">
        <v>1413</v>
      </c>
      <c r="O5380" s="27" t="str">
        <f>IFERROR(VLOOKUP(N5380,'散件迭代（不定期更新）'!C:J,8,FALSE),0)</f>
        <v>A35</v>
      </c>
      <c r="P5380" s="27" t="str">
        <f>IFERROR(VLOOKUP(N5380,'散件（更新）'!B:H,3,FALSE),0)</f>
        <v>206-1979-0202</v>
      </c>
      <c r="Q5380" s="27" t="str">
        <f>VLOOKUP(N5380,'散件（更新）'!B:H,2,FALSE)</f>
        <v>114-19790202</v>
      </c>
      <c r="R5380" s="27" t="str">
        <f>VLOOKUP(N5380,'散件（更新）'!B:H,7,FALSE)</f>
        <v>Dustbin</v>
      </c>
      <c r="S5380" s="27" t="str">
        <f>VLOOKUP(N5380,'散件（更新）'!B:E,4,FALSE)</f>
        <v>https://tineco-yxzt.oss-accelerate.aliyuncs.com/product/114-19790202.jpg</v>
      </c>
      <c r="T5380" s="27" t="s">
        <v>8759</v>
      </c>
      <c r="U5380" s="28" t="str">
        <f>VLOOKUP(N5380,'散件（更新）'!B:G,6,FALSE)</f>
        <v>尘桶</v>
      </c>
      <c r="V5380" s="28" t="str">
        <f>VLOOKUP(N5380,'散件（更新）'!B:I,8,FALSE)</f>
        <v>6972200192936</v>
      </c>
    </row>
    <row r="5381" spans="1:22">
      <c r="A5381" s="57">
        <v>46169</v>
      </c>
      <c r="B5381" s="53" t="s">
        <v>170</v>
      </c>
      <c r="C5381" s="27" t="str">
        <f>VLOOKUP(B5381,'大货清单（不定期按GOMS更新）'!A:H,8,0)</f>
        <v>107-19790003</v>
      </c>
      <c r="D5381" s="27" t="str">
        <f>VLOOKUP(B5381,'大货清单（不定期按GOMS更新）'!A:C,3,0)</f>
        <v>ZB1979-03</v>
      </c>
      <c r="E5381" s="27" t="str">
        <f>VLOOKUP(B5381,'大货清单（不定期按GOMS更新）'!A:H,4,0)</f>
        <v>IT,FR,TR,ES,DE,NL,PL,SE</v>
      </c>
      <c r="F5381" s="27" t="str">
        <f>VLOOKUP(B5381,'大货清单（不定期按GOMS更新）'!A:H,2,0)</f>
        <v>PURE ONE X</v>
      </c>
      <c r="G5381" s="28">
        <f>VLOOKUP(B5381,'大货清单（不定期按GOMS更新）'!A:I,9,FALSE)</f>
        <v>6972200193834</v>
      </c>
      <c r="H5381" s="27" t="str">
        <f>VLOOKUP(B5381,'大货清单（不定期按GOMS更新）'!A:H,7,0)</f>
        <v>White&amp;Black</v>
      </c>
      <c r="I5381" s="27" t="str">
        <f>VLOOKUP(B5381,'大货清单（不定期按GOMS更新）'!A:F,6,FALSE)</f>
        <v>PHASEOUT</v>
      </c>
      <c r="J5381" s="27" t="str">
        <f>VLOOKUP(B5381,'大货清单（不定期按GOMS更新）'!A:K,11,FALSE)</f>
        <v>5.1</v>
      </c>
      <c r="K5381" s="27" t="str">
        <f>VLOOKUP(B5381,'大货清单（不定期按GOMS更新）'!A:N,12,FALSE)</f>
        <v>756</v>
      </c>
      <c r="L5381" s="27" t="str">
        <f>VLOOKUP(B5381,'大货清单（不定期按GOMS更新）'!A:M,13,FALSE)</f>
        <v>157</v>
      </c>
      <c r="M5381" s="27" t="str">
        <f>VLOOKUP(B5381,'大货清单（不定期按GOMS更新）'!A:N,14,FALSE)</f>
        <v>308</v>
      </c>
      <c r="N5381" s="53" t="s">
        <v>1409</v>
      </c>
      <c r="O5381" s="27">
        <f>IFERROR(VLOOKUP(N5381,'散件迭代（不定期更新）'!C:J,8,FALSE),0)</f>
        <v>0</v>
      </c>
      <c r="P5381" s="27" t="str">
        <f>IFERROR(VLOOKUP(N5381,'散件（更新）'!B:H,3,FALSE),0)</f>
        <v>206-1979-0206</v>
      </c>
      <c r="Q5381" s="27" t="str">
        <f>VLOOKUP(N5381,'散件（更新）'!B:H,2,FALSE)</f>
        <v>114-19790206</v>
      </c>
      <c r="R5381" s="27" t="str">
        <f>VLOOKUP(N5381,'散件（更新）'!B:H,7,FALSE)</f>
        <v>HEPA Cover</v>
      </c>
      <c r="S5381" s="27" t="str">
        <f>VLOOKUP(N5381,'散件（更新）'!B:E,4,FALSE)</f>
        <v>https://tineco-yxzt.oss-accelerate.aliyuncs.com/product/114-19790206.jpg</v>
      </c>
      <c r="T5381" s="27" t="s">
        <v>8759</v>
      </c>
      <c r="U5381" s="28" t="str">
        <f>VLOOKUP(N5381,'散件（更新）'!B:G,6,FALSE)</f>
        <v>出风板组件</v>
      </c>
      <c r="V5381" s="28" t="str">
        <f>VLOOKUP(N5381,'散件（更新）'!B:I,8,FALSE)</f>
        <v>6972200192974</v>
      </c>
    </row>
    <row r="5382" spans="1:22">
      <c r="A5382" s="57">
        <v>46169</v>
      </c>
      <c r="B5382" s="53" t="s">
        <v>170</v>
      </c>
      <c r="C5382" s="27" t="str">
        <f>VLOOKUP(B5382,'大货清单（不定期按GOMS更新）'!A:H,8,0)</f>
        <v>107-19790003</v>
      </c>
      <c r="D5382" s="27" t="str">
        <f>VLOOKUP(B5382,'大货清单（不定期按GOMS更新）'!A:C,3,0)</f>
        <v>ZB1979-03</v>
      </c>
      <c r="E5382" s="27" t="str">
        <f>VLOOKUP(B5382,'大货清单（不定期按GOMS更新）'!A:H,4,0)</f>
        <v>IT,FR,TR,ES,DE,NL,PL,SE</v>
      </c>
      <c r="F5382" s="27" t="str">
        <f>VLOOKUP(B5382,'大货清单（不定期按GOMS更新）'!A:H,2,0)</f>
        <v>PURE ONE X</v>
      </c>
      <c r="G5382" s="28">
        <f>VLOOKUP(B5382,'大货清单（不定期按GOMS更新）'!A:I,9,FALSE)</f>
        <v>6972200193834</v>
      </c>
      <c r="H5382" s="27" t="str">
        <f>VLOOKUP(B5382,'大货清单（不定期按GOMS更新）'!A:H,7,0)</f>
        <v>White&amp;Black</v>
      </c>
      <c r="I5382" s="27" t="str">
        <f>VLOOKUP(B5382,'大货清单（不定期按GOMS更新）'!A:F,6,FALSE)</f>
        <v>PHASEOUT</v>
      </c>
      <c r="J5382" s="27" t="str">
        <f>VLOOKUP(B5382,'大货清单（不定期按GOMS更新）'!A:K,11,FALSE)</f>
        <v>5.1</v>
      </c>
      <c r="K5382" s="27" t="str">
        <f>VLOOKUP(B5382,'大货清单（不定期按GOMS更新）'!A:N,12,FALSE)</f>
        <v>756</v>
      </c>
      <c r="L5382" s="27" t="str">
        <f>VLOOKUP(B5382,'大货清单（不定期按GOMS更新）'!A:M,13,FALSE)</f>
        <v>157</v>
      </c>
      <c r="M5382" s="27" t="str">
        <f>VLOOKUP(B5382,'大货清单（不定期按GOMS更新）'!A:N,14,FALSE)</f>
        <v>308</v>
      </c>
      <c r="N5382" s="53" t="s">
        <v>1415</v>
      </c>
      <c r="O5382" s="27">
        <f>IFERROR(VLOOKUP(N5382,'散件迭代（不定期更新）'!C:J,8,FALSE),0)</f>
        <v>0</v>
      </c>
      <c r="P5382" s="27" t="str">
        <f>IFERROR(VLOOKUP(N5382,'散件（更新）'!B:H,3,FALSE),0)</f>
        <v>206-1979-0203</v>
      </c>
      <c r="Q5382" s="27" t="str">
        <f>VLOOKUP(N5382,'散件（更新）'!B:H,2,FALSE)</f>
        <v>114-19790203</v>
      </c>
      <c r="R5382" s="27" t="str">
        <f>VLOOKUP(N5382,'散件（更新）'!B:H,7,FALSE)</f>
        <v>Filter holder</v>
      </c>
      <c r="S5382" s="27" t="str">
        <f>VLOOKUP(N5382,'散件（更新）'!B:E,4,FALSE)</f>
        <v>https://tineco-yxzt.oss-accelerate.aliyuncs.com/product/114-19790203.jpg</v>
      </c>
      <c r="T5382" s="27" t="s">
        <v>8759</v>
      </c>
      <c r="U5382" s="28" t="str">
        <f>VLOOKUP(N5382,'散件（更新）'!B:G,6,FALSE)</f>
        <v>网孔过滤器</v>
      </c>
      <c r="V5382" s="28" t="str">
        <f>VLOOKUP(N5382,'散件（更新）'!B:I,8,FALSE)</f>
        <v>6972200192943</v>
      </c>
    </row>
    <row r="5383" spans="1:22">
      <c r="A5383" s="57">
        <v>46169</v>
      </c>
      <c r="B5383" s="53" t="s">
        <v>170</v>
      </c>
      <c r="C5383" s="27" t="str">
        <f>VLOOKUP(B5383,'大货清单（不定期按GOMS更新）'!A:H,8,0)</f>
        <v>107-19790003</v>
      </c>
      <c r="D5383" s="27" t="str">
        <f>VLOOKUP(B5383,'大货清单（不定期按GOMS更新）'!A:C,3,0)</f>
        <v>ZB1979-03</v>
      </c>
      <c r="E5383" s="27" t="str">
        <f>VLOOKUP(B5383,'大货清单（不定期按GOMS更新）'!A:H,4,0)</f>
        <v>IT,FR,TR,ES,DE,NL,PL,SE</v>
      </c>
      <c r="F5383" s="27" t="str">
        <f>VLOOKUP(B5383,'大货清单（不定期按GOMS更新）'!A:H,2,0)</f>
        <v>PURE ONE X</v>
      </c>
      <c r="G5383" s="28">
        <f>VLOOKUP(B5383,'大货清单（不定期按GOMS更新）'!A:I,9,FALSE)</f>
        <v>6972200193834</v>
      </c>
      <c r="H5383" s="27" t="str">
        <f>VLOOKUP(B5383,'大货清单（不定期按GOMS更新）'!A:H,7,0)</f>
        <v>White&amp;Black</v>
      </c>
      <c r="I5383" s="27" t="str">
        <f>VLOOKUP(B5383,'大货清单（不定期按GOMS更新）'!A:F,6,FALSE)</f>
        <v>PHASEOUT</v>
      </c>
      <c r="J5383" s="27" t="str">
        <f>VLOOKUP(B5383,'大货清单（不定期按GOMS更新）'!A:K,11,FALSE)</f>
        <v>5.1</v>
      </c>
      <c r="K5383" s="27" t="str">
        <f>VLOOKUP(B5383,'大货清单（不定期按GOMS更新）'!A:N,12,FALSE)</f>
        <v>756</v>
      </c>
      <c r="L5383" s="27" t="str">
        <f>VLOOKUP(B5383,'大货清单（不定期按GOMS更新）'!A:M,13,FALSE)</f>
        <v>157</v>
      </c>
      <c r="M5383" s="27" t="str">
        <f>VLOOKUP(B5383,'大货清单（不定期按GOMS更新）'!A:N,14,FALSE)</f>
        <v>308</v>
      </c>
      <c r="N5383" s="53" t="s">
        <v>1363</v>
      </c>
      <c r="O5383" s="27" t="str">
        <f>IFERROR(VLOOKUP(N5383,'散件迭代（不定期更新）'!C:J,8,FALSE),0)</f>
        <v>A12</v>
      </c>
      <c r="P5383" s="27" t="str">
        <f>IFERROR(VLOOKUP(N5383,'散件（更新）'!B:H,3,FALSE),0)</f>
        <v>206-1873-0010</v>
      </c>
      <c r="Q5383" s="27" t="str">
        <f>VLOOKUP(N5383,'散件（更新）'!B:H,2,FALSE)</f>
        <v>114-18730010</v>
      </c>
      <c r="R5383" s="27" t="str">
        <f>VLOOKUP(N5383,'散件（更新）'!B:H,7,FALSE)</f>
        <v>Accessory Kit</v>
      </c>
      <c r="S5383" s="27" t="str">
        <f>VLOOKUP(N5383,'散件（更新）'!B:E,4,FALSE)</f>
        <v>https://tineco-yxzt.oss-accelerate.aliyuncs.com/product/114-18730010.jpg</v>
      </c>
      <c r="T5383" s="27" t="s">
        <v>8759</v>
      </c>
      <c r="U5383" s="28" t="str">
        <f>VLOOKUP(N5383,'散件（更新）'!B:G,6,FALSE)</f>
        <v>附件套装(家电刷组件+伸缩扁吸组件+转折管组件+伸缩软管组件)</v>
      </c>
      <c r="V5383" s="28" t="str">
        <f>VLOOKUP(N5383,'散件（更新）'!B:I,8,FALSE)</f>
        <v>6972200191519</v>
      </c>
    </row>
    <row r="5384" spans="1:22">
      <c r="A5384" s="57">
        <v>46169</v>
      </c>
      <c r="B5384" s="53" t="s">
        <v>170</v>
      </c>
      <c r="C5384" s="27" t="str">
        <f>VLOOKUP(B5384,'大货清单（不定期按GOMS更新）'!A:H,8,0)</f>
        <v>107-19790003</v>
      </c>
      <c r="D5384" s="27" t="str">
        <f>VLOOKUP(B5384,'大货清单（不定期按GOMS更新）'!A:C,3,0)</f>
        <v>ZB1979-03</v>
      </c>
      <c r="E5384" s="27" t="str">
        <f>VLOOKUP(B5384,'大货清单（不定期按GOMS更新）'!A:H,4,0)</f>
        <v>IT,FR,TR,ES,DE,NL,PL,SE</v>
      </c>
      <c r="F5384" s="27" t="str">
        <f>VLOOKUP(B5384,'大货清单（不定期按GOMS更新）'!A:H,2,0)</f>
        <v>PURE ONE X</v>
      </c>
      <c r="G5384" s="28">
        <f>VLOOKUP(B5384,'大货清单（不定期按GOMS更新）'!A:I,9,FALSE)</f>
        <v>6972200193834</v>
      </c>
      <c r="H5384" s="27" t="str">
        <f>VLOOKUP(B5384,'大货清单（不定期按GOMS更新）'!A:H,7,0)</f>
        <v>White&amp;Black</v>
      </c>
      <c r="I5384" s="27" t="str">
        <f>VLOOKUP(B5384,'大货清单（不定期按GOMS更新）'!A:F,6,FALSE)</f>
        <v>PHASEOUT</v>
      </c>
      <c r="J5384" s="27" t="str">
        <f>VLOOKUP(B5384,'大货清单（不定期按GOMS更新）'!A:K,11,FALSE)</f>
        <v>5.1</v>
      </c>
      <c r="K5384" s="27" t="str">
        <f>VLOOKUP(B5384,'大货清单（不定期按GOMS更新）'!A:N,12,FALSE)</f>
        <v>756</v>
      </c>
      <c r="L5384" s="27" t="str">
        <f>VLOOKUP(B5384,'大货清单（不定期按GOMS更新）'!A:M,13,FALSE)</f>
        <v>157</v>
      </c>
      <c r="M5384" s="27" t="str">
        <f>VLOOKUP(B5384,'大货清单（不定期按GOMS更新）'!A:N,14,FALSE)</f>
        <v>308</v>
      </c>
      <c r="N5384" s="53" t="s">
        <v>1412</v>
      </c>
      <c r="O5384" s="27">
        <f>IFERROR(VLOOKUP(N5384,'散件迭代（不定期更新）'!C:J,8,FALSE),0)</f>
        <v>0</v>
      </c>
      <c r="P5384" s="27" t="str">
        <f>IFERROR(VLOOKUP(N5384,'散件（更新）'!B:H,3,FALSE),0)</f>
        <v>206-1979-0204</v>
      </c>
      <c r="Q5384" s="27" t="str">
        <f>VLOOKUP(N5384,'散件（更新）'!B:H,2,FALSE)</f>
        <v>114-19790204</v>
      </c>
      <c r="R5384" s="27" t="str">
        <f>VLOOKUP(N5384,'散件（更新）'!B:H,7,FALSE)</f>
        <v>Main Body</v>
      </c>
      <c r="S5384" s="27" t="str">
        <f>VLOOKUP(N5384,'散件（更新）'!B:E,4,FALSE)</f>
        <v>https://tineco-yxzt.oss-accelerate.aliyuncs.com/product/114-19790204.jpg</v>
      </c>
      <c r="T5384" s="27" t="s">
        <v>8759</v>
      </c>
      <c r="U5384" s="28" t="str">
        <f>VLOOKUP(N5384,'散件（更新）'!B:G,6,FALSE)</f>
        <v>手持组件(黑白色)</v>
      </c>
      <c r="V5384" s="28" t="str">
        <f>VLOOKUP(N5384,'散件（更新）'!B:I,8,FALSE)</f>
        <v>6972200192950</v>
      </c>
    </row>
    <row r="5385" spans="1:22">
      <c r="A5385" s="57">
        <v>46169</v>
      </c>
      <c r="B5385" s="53" t="s">
        <v>170</v>
      </c>
      <c r="C5385" s="27" t="str">
        <f>VLOOKUP(B5385,'大货清单（不定期按GOMS更新）'!A:H,8,0)</f>
        <v>107-19790003</v>
      </c>
      <c r="D5385" s="27" t="str">
        <f>VLOOKUP(B5385,'大货清单（不定期按GOMS更新）'!A:C,3,0)</f>
        <v>ZB1979-03</v>
      </c>
      <c r="E5385" s="27" t="str">
        <f>VLOOKUP(B5385,'大货清单（不定期按GOMS更新）'!A:H,4,0)</f>
        <v>IT,FR,TR,ES,DE,NL,PL,SE</v>
      </c>
      <c r="F5385" s="27" t="str">
        <f>VLOOKUP(B5385,'大货清单（不定期按GOMS更新）'!A:H,2,0)</f>
        <v>PURE ONE X</v>
      </c>
      <c r="G5385" s="28">
        <f>VLOOKUP(B5385,'大货清单（不定期按GOMS更新）'!A:I,9,FALSE)</f>
        <v>6972200193834</v>
      </c>
      <c r="H5385" s="27" t="str">
        <f>VLOOKUP(B5385,'大货清单（不定期按GOMS更新）'!A:H,7,0)</f>
        <v>White&amp;Black</v>
      </c>
      <c r="I5385" s="27" t="str">
        <f>VLOOKUP(B5385,'大货清单（不定期按GOMS更新）'!A:F,6,FALSE)</f>
        <v>PHASEOUT</v>
      </c>
      <c r="J5385" s="27" t="str">
        <f>VLOOKUP(B5385,'大货清单（不定期按GOMS更新）'!A:K,11,FALSE)</f>
        <v>5.1</v>
      </c>
      <c r="K5385" s="27" t="str">
        <f>VLOOKUP(B5385,'大货清单（不定期按GOMS更新）'!A:N,12,FALSE)</f>
        <v>756</v>
      </c>
      <c r="L5385" s="27" t="str">
        <f>VLOOKUP(B5385,'大货清单（不定期按GOMS更新）'!A:M,13,FALSE)</f>
        <v>157</v>
      </c>
      <c r="M5385" s="27" t="str">
        <f>VLOOKUP(B5385,'大货清单（不定期按GOMS更新）'!A:N,14,FALSE)</f>
        <v>308</v>
      </c>
      <c r="N5385" s="53" t="s">
        <v>1408</v>
      </c>
      <c r="O5385" s="27" t="str">
        <f>IFERROR(VLOOKUP(N5385,'散件迭代（不定期更新）'!C:J,8,FALSE),0)</f>
        <v>A25</v>
      </c>
      <c r="P5385" s="27" t="str">
        <f>IFERROR(VLOOKUP(N5385,'散件（更新）'!B:H,3,FALSE),0)</f>
        <v>206-1979-0004</v>
      </c>
      <c r="Q5385" s="27" t="str">
        <f>VLOOKUP(N5385,'散件（更新）'!B:H,2,FALSE)</f>
        <v>114-19790004</v>
      </c>
      <c r="R5385" s="27" t="str">
        <f>VLOOKUP(N5385,'散件（更新）'!B:H,7,FALSE)</f>
        <v>Adapter</v>
      </c>
      <c r="S5385" s="27" t="str">
        <f>VLOOKUP(N5385,'散件（更新）'!B:E,4,FALSE)</f>
        <v>https://tineco-yxzt.oss-accelerate.aliyuncs.com/product/114-19790004.png</v>
      </c>
      <c r="T5385" s="27" t="s">
        <v>8759</v>
      </c>
      <c r="U5385" s="28" t="str">
        <f>VLOOKUP(N5385,'散件（更新）'!B:G,6,FALSE)</f>
        <v>欧版直头适配器</v>
      </c>
      <c r="V5385" s="28" t="str">
        <f>VLOOKUP(N5385,'散件（更新）'!B:I,8,FALSE)</f>
        <v>6972200194091</v>
      </c>
    </row>
    <row r="5386" spans="1:22">
      <c r="A5386" s="57">
        <v>46169</v>
      </c>
      <c r="B5386" s="53" t="s">
        <v>170</v>
      </c>
      <c r="C5386" s="27" t="str">
        <f>VLOOKUP(B5386,'大货清单（不定期按GOMS更新）'!A:H,8,0)</f>
        <v>107-19790003</v>
      </c>
      <c r="D5386" s="27" t="str">
        <f>VLOOKUP(B5386,'大货清单（不定期按GOMS更新）'!A:C,3,0)</f>
        <v>ZB1979-03</v>
      </c>
      <c r="E5386" s="27" t="str">
        <f>VLOOKUP(B5386,'大货清单（不定期按GOMS更新）'!A:H,4,0)</f>
        <v>IT,FR,TR,ES,DE,NL,PL,SE</v>
      </c>
      <c r="F5386" s="27" t="str">
        <f>VLOOKUP(B5386,'大货清单（不定期按GOMS更新）'!A:H,2,0)</f>
        <v>PURE ONE X</v>
      </c>
      <c r="G5386" s="28">
        <f>VLOOKUP(B5386,'大货清单（不定期按GOMS更新）'!A:I,9,FALSE)</f>
        <v>6972200193834</v>
      </c>
      <c r="H5386" s="27" t="str">
        <f>VLOOKUP(B5386,'大货清单（不定期按GOMS更新）'!A:H,7,0)</f>
        <v>White&amp;Black</v>
      </c>
      <c r="I5386" s="27" t="str">
        <f>VLOOKUP(B5386,'大货清单（不定期按GOMS更新）'!A:F,6,FALSE)</f>
        <v>PHASEOUT</v>
      </c>
      <c r="J5386" s="27" t="str">
        <f>VLOOKUP(B5386,'大货清单（不定期按GOMS更新）'!A:K,11,FALSE)</f>
        <v>5.1</v>
      </c>
      <c r="K5386" s="27" t="str">
        <f>VLOOKUP(B5386,'大货清单（不定期按GOMS更新）'!A:N,12,FALSE)</f>
        <v>756</v>
      </c>
      <c r="L5386" s="27" t="str">
        <f>VLOOKUP(B5386,'大货清单（不定期按GOMS更新）'!A:M,13,FALSE)</f>
        <v>157</v>
      </c>
      <c r="M5386" s="27" t="str">
        <f>VLOOKUP(B5386,'大货清单（不定期按GOMS更新）'!A:N,14,FALSE)</f>
        <v>308</v>
      </c>
      <c r="N5386" s="53" t="s">
        <v>1414</v>
      </c>
      <c r="O5386" s="27">
        <f>IFERROR(VLOOKUP(N5386,'散件迭代（不定期更新）'!C:J,8,FALSE),0)</f>
        <v>0</v>
      </c>
      <c r="P5386" s="27" t="str">
        <f>IFERROR(VLOOKUP(N5386,'散件（更新）'!B:H,3,FALSE),0)</f>
        <v>206-1979-0201</v>
      </c>
      <c r="Q5386" s="27" t="str">
        <f>VLOOKUP(N5386,'散件（更新）'!B:H,2,FALSE)</f>
        <v>114-19790201</v>
      </c>
      <c r="R5386" s="27" t="str">
        <f>VLOOKUP(N5386,'散件（更新）'!B:H,7,FALSE)</f>
        <v>Wall-mounted dock</v>
      </c>
      <c r="S5386" s="27" t="str">
        <f>VLOOKUP(N5386,'散件（更新）'!B:E,4,FALSE)</f>
        <v>https://tineco-yxzt.oss-accelerate.aliyuncs.com/product/114-19790201.jpg</v>
      </c>
      <c r="T5386" s="27" t="s">
        <v>8759</v>
      </c>
      <c r="U5386" s="28" t="str">
        <f>VLOOKUP(N5386,'散件（更新）'!B:G,6,FALSE)</f>
        <v>墙挂带安装螺丝</v>
      </c>
      <c r="V5386" s="28" t="str">
        <f>VLOOKUP(N5386,'散件（更新）'!B:I,8,FALSE)</f>
        <v>6972200192912</v>
      </c>
    </row>
    <row r="5387" spans="1:22">
      <c r="A5387" s="57">
        <v>46169</v>
      </c>
      <c r="B5387" s="53" t="s">
        <v>170</v>
      </c>
      <c r="C5387" s="27" t="str">
        <f>VLOOKUP(B5387,'大货清单（不定期按GOMS更新）'!A:H,8,0)</f>
        <v>107-19790003</v>
      </c>
      <c r="D5387" s="27" t="str">
        <f>VLOOKUP(B5387,'大货清单（不定期按GOMS更新）'!A:C,3,0)</f>
        <v>ZB1979-03</v>
      </c>
      <c r="E5387" s="27" t="str">
        <f>VLOOKUP(B5387,'大货清单（不定期按GOMS更新）'!A:H,4,0)</f>
        <v>IT,FR,TR,ES,DE,NL,PL,SE</v>
      </c>
      <c r="F5387" s="27" t="str">
        <f>VLOOKUP(B5387,'大货清单（不定期按GOMS更新）'!A:H,2,0)</f>
        <v>PURE ONE X</v>
      </c>
      <c r="G5387" s="28">
        <f>VLOOKUP(B5387,'大货清单（不定期按GOMS更新）'!A:I,9,FALSE)</f>
        <v>6972200193834</v>
      </c>
      <c r="H5387" s="27" t="str">
        <f>VLOOKUP(B5387,'大货清单（不定期按GOMS更新）'!A:H,7,0)</f>
        <v>White&amp;Black</v>
      </c>
      <c r="I5387" s="27" t="str">
        <f>VLOOKUP(B5387,'大货清单（不定期按GOMS更新）'!A:F,6,FALSE)</f>
        <v>PHASEOUT</v>
      </c>
      <c r="J5387" s="27" t="str">
        <f>VLOOKUP(B5387,'大货清单（不定期按GOMS更新）'!A:K,11,FALSE)</f>
        <v>5.1</v>
      </c>
      <c r="K5387" s="27" t="str">
        <f>VLOOKUP(B5387,'大货清单（不定期按GOMS更新）'!A:N,12,FALSE)</f>
        <v>756</v>
      </c>
      <c r="L5387" s="27" t="str">
        <f>VLOOKUP(B5387,'大货清单（不定期按GOMS更新）'!A:M,13,FALSE)</f>
        <v>157</v>
      </c>
      <c r="M5387" s="27" t="str">
        <f>VLOOKUP(B5387,'大货清单（不定期按GOMS更新）'!A:N,14,FALSE)</f>
        <v>308</v>
      </c>
      <c r="N5387" s="53" t="s">
        <v>1390</v>
      </c>
      <c r="O5387" s="27">
        <f>IFERROR(VLOOKUP(N5387,'散件迭代（不定期更新）'!C:J,8,FALSE),0)</f>
        <v>0</v>
      </c>
      <c r="P5387" s="27" t="str">
        <f>IFERROR(VLOOKUP(N5387,'散件（更新）'!B:H,3,FALSE),0)</f>
        <v>206-1873-2333</v>
      </c>
      <c r="Q5387" s="27" t="str">
        <f>VLOOKUP(N5387,'散件（更新）'!B:H,2,FALSE)</f>
        <v>114-18732333</v>
      </c>
      <c r="R5387" s="27" t="str">
        <f>VLOOKUP(N5387,'散件（更新）'!B:H,7,FALSE)</f>
        <v>[EHA]Power brush release button + spring</v>
      </c>
      <c r="S5387" s="27" t="str">
        <f>VLOOKUP(N5387,'散件（更新）'!B:E,4,FALSE)</f>
        <v>https://tineco-yxzt.oss-accelerate.aliyuncs.com/20231219/9VSRB121100_1702948075363.png</v>
      </c>
      <c r="T5387" s="27" t="s">
        <v>8759</v>
      </c>
      <c r="U5387" s="28" t="str">
        <f>VLOOKUP(N5387,'散件（更新）'!B:G,6,FALSE)</f>
        <v>释放按钮+弹簧组件（散件专用）</v>
      </c>
      <c r="V5387" s="28" t="str">
        <f>VLOOKUP(N5387,'散件（更新）'!B:I,8,FALSE)</f>
        <v>6972200197429</v>
      </c>
    </row>
    <row r="5388" spans="1:22">
      <c r="A5388" s="57">
        <v>46169</v>
      </c>
      <c r="B5388" s="53" t="s">
        <v>170</v>
      </c>
      <c r="C5388" s="27" t="str">
        <f>VLOOKUP(B5388,'大货清单（不定期按GOMS更新）'!A:H,8,0)</f>
        <v>107-19790003</v>
      </c>
      <c r="D5388" s="27" t="str">
        <f>VLOOKUP(B5388,'大货清单（不定期按GOMS更新）'!A:C,3,0)</f>
        <v>ZB1979-03</v>
      </c>
      <c r="E5388" s="27" t="str">
        <f>VLOOKUP(B5388,'大货清单（不定期按GOMS更新）'!A:H,4,0)</f>
        <v>IT,FR,TR,ES,DE,NL,PL,SE</v>
      </c>
      <c r="F5388" s="27" t="str">
        <f>VLOOKUP(B5388,'大货清单（不定期按GOMS更新）'!A:H,2,0)</f>
        <v>PURE ONE X</v>
      </c>
      <c r="G5388" s="28">
        <f>VLOOKUP(B5388,'大货清单（不定期按GOMS更新）'!A:I,9,FALSE)</f>
        <v>6972200193834</v>
      </c>
      <c r="H5388" s="27" t="str">
        <f>VLOOKUP(B5388,'大货清单（不定期按GOMS更新）'!A:H,7,0)</f>
        <v>White&amp;Black</v>
      </c>
      <c r="I5388" s="27" t="str">
        <f>VLOOKUP(B5388,'大货清单（不定期按GOMS更新）'!A:F,6,FALSE)</f>
        <v>PHASEOUT</v>
      </c>
      <c r="J5388" s="27" t="str">
        <f>VLOOKUP(B5388,'大货清单（不定期按GOMS更新）'!A:K,11,FALSE)</f>
        <v>5.1</v>
      </c>
      <c r="K5388" s="27" t="str">
        <f>VLOOKUP(B5388,'大货清单（不定期按GOMS更新）'!A:N,12,FALSE)</f>
        <v>756</v>
      </c>
      <c r="L5388" s="27" t="str">
        <f>VLOOKUP(B5388,'大货清单（不定期按GOMS更新）'!A:M,13,FALSE)</f>
        <v>157</v>
      </c>
      <c r="M5388" s="27" t="str">
        <f>VLOOKUP(B5388,'大货清单（不定期按GOMS更新）'!A:N,14,FALSE)</f>
        <v>308</v>
      </c>
      <c r="N5388" s="53" t="s">
        <v>1225</v>
      </c>
      <c r="O5388" s="27">
        <f>IFERROR(VLOOKUP(N5388,'散件迭代（不定期更新）'!C:J,8,FALSE),0)</f>
        <v>0</v>
      </c>
      <c r="P5388" s="27" t="str">
        <f>IFERROR(VLOOKUP(N5388,'散件（更新）'!B:H,3,FALSE),0)</f>
        <v>206-1756-0099</v>
      </c>
      <c r="Q5388" s="27" t="str">
        <f>VLOOKUP(N5388,'散件（更新）'!B:H,2,FALSE)</f>
        <v>114-17560099</v>
      </c>
      <c r="R5388" s="27" t="str">
        <f>VLOOKUP(N5388,'散件（更新）'!B:H,7,FALSE)</f>
        <v>Repair Wheel</v>
      </c>
      <c r="S5388" s="27" t="str">
        <f>VLOOKUP(N5388,'散件（更新）'!B:E,4,FALSE)</f>
        <v>https://tineco-yxzt.oss-accelerate.aliyuncs.com/20231219/9VSRW100200_1702948075442.png</v>
      </c>
      <c r="T5388" s="27" t="s">
        <v>8759</v>
      </c>
      <c r="U5388" s="28" t="str">
        <f>VLOOKUP(N5388,'散件（更新）'!B:G,6,FALSE)</f>
        <v>地刷小轮+小轮轴组件</v>
      </c>
      <c r="V5388" s="28" t="str">
        <f>VLOOKUP(N5388,'散件（更新）'!B:I,8,FALSE)</f>
        <v>6972200194046</v>
      </c>
    </row>
    <row r="5389" spans="1:22">
      <c r="A5389" s="57">
        <v>46169</v>
      </c>
      <c r="B5389" s="53" t="s">
        <v>170</v>
      </c>
      <c r="C5389" s="27" t="str">
        <f>VLOOKUP(B5389,'大货清单（不定期按GOMS更新）'!A:H,8,0)</f>
        <v>107-19790003</v>
      </c>
      <c r="D5389" s="27" t="str">
        <f>VLOOKUP(B5389,'大货清单（不定期按GOMS更新）'!A:C,3,0)</f>
        <v>ZB1979-03</v>
      </c>
      <c r="E5389" s="27" t="str">
        <f>VLOOKUP(B5389,'大货清单（不定期按GOMS更新）'!A:H,4,0)</f>
        <v>IT,FR,TR,ES,DE,NL,PL,SE</v>
      </c>
      <c r="F5389" s="27" t="str">
        <f>VLOOKUP(B5389,'大货清单（不定期按GOMS更新）'!A:H,2,0)</f>
        <v>PURE ONE X</v>
      </c>
      <c r="G5389" s="28">
        <f>VLOOKUP(B5389,'大货清单（不定期按GOMS更新）'!A:I,9,FALSE)</f>
        <v>6972200193834</v>
      </c>
      <c r="H5389" s="27" t="str">
        <f>VLOOKUP(B5389,'大货清单（不定期按GOMS更新）'!A:H,7,0)</f>
        <v>White&amp;Black</v>
      </c>
      <c r="I5389" s="27" t="str">
        <f>VLOOKUP(B5389,'大货清单（不定期按GOMS更新）'!A:F,6,FALSE)</f>
        <v>PHASEOUT</v>
      </c>
      <c r="J5389" s="27" t="str">
        <f>VLOOKUP(B5389,'大货清单（不定期按GOMS更新）'!A:K,11,FALSE)</f>
        <v>5.1</v>
      </c>
      <c r="K5389" s="27" t="str">
        <f>VLOOKUP(B5389,'大货清单（不定期按GOMS更新）'!A:N,12,FALSE)</f>
        <v>756</v>
      </c>
      <c r="L5389" s="27" t="str">
        <f>VLOOKUP(B5389,'大货清单（不定期按GOMS更新）'!A:M,13,FALSE)</f>
        <v>157</v>
      </c>
      <c r="M5389" s="27" t="str">
        <f>VLOOKUP(B5389,'大货清单（不定期按GOMS更新）'!A:N,14,FALSE)</f>
        <v>308</v>
      </c>
      <c r="N5389" s="53" t="s">
        <v>1417</v>
      </c>
      <c r="O5389" s="27">
        <f>IFERROR(VLOOKUP(N5389,'散件迭代（不定期更新）'!C:J,8,FALSE),0)</f>
        <v>0</v>
      </c>
      <c r="P5389" s="27" t="str">
        <f>IFERROR(VLOOKUP(N5389,'散件（更新）'!B:H,3,FALSE),0)</f>
        <v>206-1979-0208</v>
      </c>
      <c r="Q5389" s="27" t="str">
        <f>VLOOKUP(N5389,'散件（更新）'!B:H,2,FALSE)</f>
        <v>114-19790208</v>
      </c>
      <c r="R5389" s="27" t="str">
        <f>VLOOKUP(N5389,'散件（更新）'!B:H,7,FALSE)</f>
        <v>Tube Assembly</v>
      </c>
      <c r="S5389" s="27" t="str">
        <f>VLOOKUP(N5389,'散件（更新）'!B:E,4,FALSE)</f>
        <v>https://tineco-yxzt.oss-accelerate.aliyuncs.com/product/114-19790208.jpg</v>
      </c>
      <c r="T5389" s="27" t="s">
        <v>8759</v>
      </c>
      <c r="U5389" s="28" t="str">
        <f>VLOOKUP(N5389,'散件（更新）'!B:G,6,FALSE)</f>
        <v>铝管组件（黑色）</v>
      </c>
      <c r="V5389" s="28" t="str">
        <f>VLOOKUP(N5389,'散件（更新）'!B:I,8,FALSE)</f>
        <v>6972200192929</v>
      </c>
    </row>
    <row r="5390" spans="1:22">
      <c r="A5390" s="57">
        <v>46169</v>
      </c>
      <c r="B5390" s="53" t="s">
        <v>2728</v>
      </c>
      <c r="C5390" s="27" t="str">
        <f>VLOOKUP(B5390,'大货清单（不定期按GOMS更新）'!A:H,8,0)</f>
        <v>107-19790001</v>
      </c>
      <c r="D5390" s="27" t="str">
        <f>VLOOKUP(B5390,'大货清单（不定期按GOMS更新）'!A:C,3,0)</f>
        <v>ZB1979-01</v>
      </c>
      <c r="E5390" s="27" t="str">
        <f>VLOOKUP(B5390,'大货清单（不定期按GOMS更新）'!A:H,4,0)</f>
        <v>GB</v>
      </c>
      <c r="F5390" s="27" t="str">
        <f>VLOOKUP(B5390,'大货清单（不定期按GOMS更新）'!A:H,2,0)</f>
        <v>PURE ONE X</v>
      </c>
      <c r="G5390" s="28">
        <f>VLOOKUP(B5390,'大货清单（不定期按GOMS更新）'!A:I,9,FALSE)</f>
        <v>6972200193377</v>
      </c>
      <c r="H5390" s="27" t="str">
        <f>VLOOKUP(B5390,'大货清单（不定期按GOMS更新）'!A:H,7,0)</f>
        <v>White&amp;Black</v>
      </c>
      <c r="I5390" s="27" t="str">
        <f>VLOOKUP(B5390,'大货清单（不定期按GOMS更新）'!A:F,6,FALSE)</f>
        <v>PHASEOUT</v>
      </c>
      <c r="J5390" s="27" t="str">
        <f>VLOOKUP(B5390,'大货清单（不定期按GOMS更新）'!A:K,11,FALSE)</f>
        <v>5.1</v>
      </c>
      <c r="K5390" s="27" t="str">
        <f>VLOOKUP(B5390,'大货清单（不定期按GOMS更新）'!A:N,12,FALSE)</f>
        <v>756</v>
      </c>
      <c r="L5390" s="27" t="str">
        <f>VLOOKUP(B5390,'大货清单（不定期按GOMS更新）'!A:M,13,FALSE)</f>
        <v>157</v>
      </c>
      <c r="M5390" s="27" t="str">
        <f>VLOOKUP(B5390,'大货清单（不定期按GOMS更新）'!A:N,14,FALSE)</f>
        <v>308</v>
      </c>
      <c r="N5390" s="53" t="s">
        <v>1227</v>
      </c>
      <c r="O5390" s="27" t="str">
        <f>IFERROR(VLOOKUP(N5390,'散件迭代（不定期更新）'!C:J,8,FALSE),0)</f>
        <v>A38</v>
      </c>
      <c r="P5390" s="27" t="str">
        <f>IFERROR(VLOOKUP(N5390,'散件（更新）'!B:H,3,FALSE),0)</f>
        <v>206-1756-0235</v>
      </c>
      <c r="Q5390" s="27" t="str">
        <f>VLOOKUP(N5390,'散件（更新）'!B:H,2,FALSE)</f>
        <v>114-17560235</v>
      </c>
      <c r="R5390" s="27" t="str">
        <f>VLOOKUP(N5390,'散件（更新）'!B:H,7,FALSE)</f>
        <v>1*Pre-filter cleaning tool &amp; 2* filters</v>
      </c>
      <c r="S5390" s="27" t="str">
        <f>VLOOKUP(N5390,'散件（更新）'!B:E,4,FALSE)</f>
        <v>https://tineco-yxzt.oss-accelerate.aliyuncs.com/product/114-17560235.jpg</v>
      </c>
      <c r="T5390" s="27" t="s">
        <v>8759</v>
      </c>
      <c r="U5390" s="28" t="str">
        <f>VLOOKUP(N5390,'散件（更新）'!B:G,6,FALSE)</f>
        <v>ZB1769B 滤芯清洁刷+进风过滤棉组件*2</v>
      </c>
      <c r="V5390" s="28" t="str">
        <f>VLOOKUP(N5390,'散件（更新）'!B:I,8,FALSE)</f>
        <v>6972200191601</v>
      </c>
    </row>
    <row r="5391" spans="1:22">
      <c r="A5391" s="57">
        <v>46169</v>
      </c>
      <c r="B5391" s="53" t="s">
        <v>2728</v>
      </c>
      <c r="C5391" s="27" t="str">
        <f>VLOOKUP(B5391,'大货清单（不定期按GOMS更新）'!A:H,8,0)</f>
        <v>107-19790001</v>
      </c>
      <c r="D5391" s="27" t="str">
        <f>VLOOKUP(B5391,'大货清单（不定期按GOMS更新）'!A:C,3,0)</f>
        <v>ZB1979-01</v>
      </c>
      <c r="E5391" s="27" t="str">
        <f>VLOOKUP(B5391,'大货清单（不定期按GOMS更新）'!A:H,4,0)</f>
        <v>GB</v>
      </c>
      <c r="F5391" s="27" t="str">
        <f>VLOOKUP(B5391,'大货清单（不定期按GOMS更新）'!A:H,2,0)</f>
        <v>PURE ONE X</v>
      </c>
      <c r="G5391" s="28">
        <f>VLOOKUP(B5391,'大货清单（不定期按GOMS更新）'!A:I,9,FALSE)</f>
        <v>6972200193377</v>
      </c>
      <c r="H5391" s="27" t="str">
        <f>VLOOKUP(B5391,'大货清单（不定期按GOMS更新）'!A:H,7,0)</f>
        <v>White&amp;Black</v>
      </c>
      <c r="I5391" s="27" t="str">
        <f>VLOOKUP(B5391,'大货清单（不定期按GOMS更新）'!A:F,6,FALSE)</f>
        <v>PHASEOUT</v>
      </c>
      <c r="J5391" s="27" t="str">
        <f>VLOOKUP(B5391,'大货清单（不定期按GOMS更新）'!A:K,11,FALSE)</f>
        <v>5.1</v>
      </c>
      <c r="K5391" s="27" t="str">
        <f>VLOOKUP(B5391,'大货清单（不定期按GOMS更新）'!A:N,12,FALSE)</f>
        <v>756</v>
      </c>
      <c r="L5391" s="27" t="str">
        <f>VLOOKUP(B5391,'大货清单（不定期按GOMS更新）'!A:M,13,FALSE)</f>
        <v>157</v>
      </c>
      <c r="M5391" s="27" t="str">
        <f>VLOOKUP(B5391,'大货清单（不定期按GOMS更新）'!A:N,14,FALSE)</f>
        <v>308</v>
      </c>
      <c r="N5391" s="53" t="s">
        <v>1228</v>
      </c>
      <c r="O5391" s="27">
        <f>IFERROR(VLOOKUP(N5391,'散件迭代（不定期更新）'!C:J,8,FALSE),0)</f>
        <v>0</v>
      </c>
      <c r="P5391" s="27" t="str">
        <f>IFERROR(VLOOKUP(N5391,'散件（更新）'!B:H,3,FALSE),0)</f>
        <v>206-1756-0204</v>
      </c>
      <c r="Q5391" s="27" t="str">
        <f>VLOOKUP(N5391,'散件（更新）'!B:H,2,FALSE)</f>
        <v>114-17560204</v>
      </c>
      <c r="R5391" s="27" t="str">
        <f>VLOOKUP(N5391,'散件（更新）'!B:H,7,FALSE)</f>
        <v>FILTER</v>
      </c>
      <c r="S5391" s="27" t="str">
        <f>VLOOKUP(N5391,'散件（更新）'!B:E,4,FALSE)</f>
        <v>https://tineco-yxzt.oss-accelerate.aliyuncs.com/product/114-17560204.jpg</v>
      </c>
      <c r="T5391" s="27" t="s">
        <v>8759</v>
      </c>
      <c r="U5391" s="28" t="str">
        <f>VLOOKUP(N5391,'散件（更新）'!B:G,6,FALSE)</f>
        <v>ZB1756 进风滤棉组件</v>
      </c>
      <c r="V5391" s="28" t="str">
        <f>VLOOKUP(N5391,'散件（更新）'!B:I,8,FALSE)</f>
        <v>6972200191182</v>
      </c>
    </row>
    <row r="5392" spans="1:22">
      <c r="A5392" s="57">
        <v>46169</v>
      </c>
      <c r="B5392" s="53" t="s">
        <v>2728</v>
      </c>
      <c r="C5392" s="27" t="str">
        <f>VLOOKUP(B5392,'大货清单（不定期按GOMS更新）'!A:H,8,0)</f>
        <v>107-19790001</v>
      </c>
      <c r="D5392" s="27" t="str">
        <f>VLOOKUP(B5392,'大货清单（不定期按GOMS更新）'!A:C,3,0)</f>
        <v>ZB1979-01</v>
      </c>
      <c r="E5392" s="27" t="str">
        <f>VLOOKUP(B5392,'大货清单（不定期按GOMS更新）'!A:H,4,0)</f>
        <v>GB</v>
      </c>
      <c r="F5392" s="27" t="str">
        <f>VLOOKUP(B5392,'大货清单（不定期按GOMS更新）'!A:H,2,0)</f>
        <v>PURE ONE X</v>
      </c>
      <c r="G5392" s="28">
        <f>VLOOKUP(B5392,'大货清单（不定期按GOMS更新）'!A:I,9,FALSE)</f>
        <v>6972200193377</v>
      </c>
      <c r="H5392" s="27" t="str">
        <f>VLOOKUP(B5392,'大货清单（不定期按GOMS更新）'!A:H,7,0)</f>
        <v>White&amp;Black</v>
      </c>
      <c r="I5392" s="27" t="str">
        <f>VLOOKUP(B5392,'大货清单（不定期按GOMS更新）'!A:F,6,FALSE)</f>
        <v>PHASEOUT</v>
      </c>
      <c r="J5392" s="27" t="str">
        <f>VLOOKUP(B5392,'大货清单（不定期按GOMS更新）'!A:K,11,FALSE)</f>
        <v>5.1</v>
      </c>
      <c r="K5392" s="27" t="str">
        <f>VLOOKUP(B5392,'大货清单（不定期按GOMS更新）'!A:N,12,FALSE)</f>
        <v>756</v>
      </c>
      <c r="L5392" s="27" t="str">
        <f>VLOOKUP(B5392,'大货清单（不定期按GOMS更新）'!A:M,13,FALSE)</f>
        <v>157</v>
      </c>
      <c r="M5392" s="27" t="str">
        <f>VLOOKUP(B5392,'大货清单（不定期按GOMS更新）'!A:N,14,FALSE)</f>
        <v>308</v>
      </c>
      <c r="N5392" s="53" t="s">
        <v>1307</v>
      </c>
      <c r="O5392" s="27" t="str">
        <f>IFERROR(VLOOKUP(N5392,'散件迭代（不定期更新）'!C:J,8,FALSE),0)</f>
        <v>A42</v>
      </c>
      <c r="P5392" s="27" t="str">
        <f>IFERROR(VLOOKUP(N5392,'散件（更新）'!B:H,3,FALSE),0)</f>
        <v>206-1769-0205</v>
      </c>
      <c r="Q5392" s="27" t="str">
        <f>VLOOKUP(N5392,'散件（更新）'!B:H,2,FALSE)</f>
        <v>114-17690205</v>
      </c>
      <c r="R5392" s="27" t="str">
        <f>VLOOKUP(N5392,'散件（更新）'!B:H,7,FALSE)</f>
        <v>Crevice Tool</v>
      </c>
      <c r="S5392" s="27" t="str">
        <f>VLOOKUP(N5392,'散件（更新）'!B:E,4,FALSE)</f>
        <v>https://tineco-yxzt.oss-accelerate.aliyuncs.com/product/114-17690205.png</v>
      </c>
      <c r="T5392" s="27" t="s">
        <v>8759</v>
      </c>
      <c r="U5392" s="28" t="str">
        <f>VLOOKUP(N5392,'散件（更新）'!B:G,6,FALSE)</f>
        <v>ZB1769B-04 扁吸</v>
      </c>
      <c r="V5392" s="28" t="str">
        <f>VLOOKUP(N5392,'散件（更新）'!B:I,8,FALSE)</f>
        <v>6972200191267</v>
      </c>
    </row>
    <row r="5393" spans="1:22">
      <c r="A5393" s="57">
        <v>46169</v>
      </c>
      <c r="B5393" s="53" t="s">
        <v>2728</v>
      </c>
      <c r="C5393" s="27" t="str">
        <f>VLOOKUP(B5393,'大货清单（不定期按GOMS更新）'!A:H,8,0)</f>
        <v>107-19790001</v>
      </c>
      <c r="D5393" s="27" t="str">
        <f>VLOOKUP(B5393,'大货清单（不定期按GOMS更新）'!A:C,3,0)</f>
        <v>ZB1979-01</v>
      </c>
      <c r="E5393" s="27" t="str">
        <f>VLOOKUP(B5393,'大货清单（不定期按GOMS更新）'!A:H,4,0)</f>
        <v>GB</v>
      </c>
      <c r="F5393" s="27" t="str">
        <f>VLOOKUP(B5393,'大货清单（不定期按GOMS更新）'!A:H,2,0)</f>
        <v>PURE ONE X</v>
      </c>
      <c r="G5393" s="28">
        <f>VLOOKUP(B5393,'大货清单（不定期按GOMS更新）'!A:I,9,FALSE)</f>
        <v>6972200193377</v>
      </c>
      <c r="H5393" s="27" t="str">
        <f>VLOOKUP(B5393,'大货清单（不定期按GOMS更新）'!A:H,7,0)</f>
        <v>White&amp;Black</v>
      </c>
      <c r="I5393" s="27" t="str">
        <f>VLOOKUP(B5393,'大货清单（不定期按GOMS更新）'!A:F,6,FALSE)</f>
        <v>PHASEOUT</v>
      </c>
      <c r="J5393" s="27" t="str">
        <f>VLOOKUP(B5393,'大货清单（不定期按GOMS更新）'!A:K,11,FALSE)</f>
        <v>5.1</v>
      </c>
      <c r="K5393" s="27" t="str">
        <f>VLOOKUP(B5393,'大货清单（不定期按GOMS更新）'!A:N,12,FALSE)</f>
        <v>756</v>
      </c>
      <c r="L5393" s="27" t="str">
        <f>VLOOKUP(B5393,'大货清单（不定期按GOMS更新）'!A:M,13,FALSE)</f>
        <v>157</v>
      </c>
      <c r="M5393" s="27" t="str">
        <f>VLOOKUP(B5393,'大货清单（不定期按GOMS更新）'!A:N,14,FALSE)</f>
        <v>308</v>
      </c>
      <c r="N5393" s="53" t="s">
        <v>252</v>
      </c>
      <c r="O5393" s="27">
        <f>IFERROR(VLOOKUP(N5393,'散件迭代（不定期更新）'!C:J,8,FALSE),0)</f>
        <v>0</v>
      </c>
      <c r="P5393" s="27" t="str">
        <f>IFERROR(VLOOKUP(N5393,'散件（更新）'!B:H,3,FALSE),0)</f>
        <v>206-1769-0233</v>
      </c>
      <c r="Q5393" s="27" t="str">
        <f>VLOOKUP(N5393,'散件（更新）'!B:H,2,FALSE)</f>
        <v>114-17690233</v>
      </c>
      <c r="R5393" s="27" t="str">
        <f>VLOOKUP(N5393,'散件（更新）'!B:H,7,FALSE)</f>
        <v>Hair cleaning tool</v>
      </c>
      <c r="S5393" s="27" t="str">
        <f>VLOOKUP(N5393,'散件（更新）'!B:E,4,FALSE)</f>
        <v>https://tineco-yxzt.oss-accelerate.aliyuncs.com/product/114-17690233.png</v>
      </c>
      <c r="T5393" s="27" t="s">
        <v>8759</v>
      </c>
      <c r="U5393" s="28" t="str">
        <f>VLOOKUP(N5393,'散件（更新）'!B:G,6,FALSE)</f>
        <v>ZB1769B 清洁刷植毛组件</v>
      </c>
      <c r="V5393" s="28" t="str">
        <f>VLOOKUP(N5393,'散件（更新）'!B:I,8,FALSE)</f>
        <v>6972200191151</v>
      </c>
    </row>
    <row r="5394" spans="1:22">
      <c r="A5394" s="57">
        <v>46169</v>
      </c>
      <c r="B5394" s="53" t="s">
        <v>2728</v>
      </c>
      <c r="C5394" s="27" t="str">
        <f>VLOOKUP(B5394,'大货清单（不定期按GOMS更新）'!A:H,8,0)</f>
        <v>107-19790001</v>
      </c>
      <c r="D5394" s="27" t="str">
        <f>VLOOKUP(B5394,'大货清单（不定期按GOMS更新）'!A:C,3,0)</f>
        <v>ZB1979-01</v>
      </c>
      <c r="E5394" s="27" t="str">
        <f>VLOOKUP(B5394,'大货清单（不定期按GOMS更新）'!A:H,4,0)</f>
        <v>GB</v>
      </c>
      <c r="F5394" s="27" t="str">
        <f>VLOOKUP(B5394,'大货清单（不定期按GOMS更新）'!A:H,2,0)</f>
        <v>PURE ONE X</v>
      </c>
      <c r="G5394" s="28">
        <f>VLOOKUP(B5394,'大货清单（不定期按GOMS更新）'!A:I,9,FALSE)</f>
        <v>6972200193377</v>
      </c>
      <c r="H5394" s="27" t="str">
        <f>VLOOKUP(B5394,'大货清单（不定期按GOMS更新）'!A:H,7,0)</f>
        <v>White&amp;Black</v>
      </c>
      <c r="I5394" s="27" t="str">
        <f>VLOOKUP(B5394,'大货清单（不定期按GOMS更新）'!A:F,6,FALSE)</f>
        <v>PHASEOUT</v>
      </c>
      <c r="J5394" s="27" t="str">
        <f>VLOOKUP(B5394,'大货清单（不定期按GOMS更新）'!A:K,11,FALSE)</f>
        <v>5.1</v>
      </c>
      <c r="K5394" s="27" t="str">
        <f>VLOOKUP(B5394,'大货清单（不定期按GOMS更新）'!A:N,12,FALSE)</f>
        <v>756</v>
      </c>
      <c r="L5394" s="27" t="str">
        <f>VLOOKUP(B5394,'大货清单（不定期按GOMS更新）'!A:M,13,FALSE)</f>
        <v>157</v>
      </c>
      <c r="M5394" s="27" t="str">
        <f>VLOOKUP(B5394,'大货清单（不定期按GOMS更新）'!A:N,14,FALSE)</f>
        <v>308</v>
      </c>
      <c r="N5394" s="53" t="s">
        <v>1376</v>
      </c>
      <c r="O5394" s="27" t="str">
        <f>IFERROR(VLOOKUP(N5394,'散件迭代（不定期更新）'!C:J,8,FALSE),0)</f>
        <v>A14</v>
      </c>
      <c r="P5394" s="27" t="str">
        <f>IFERROR(VLOOKUP(N5394,'散件（更新）'!B:H,3,FALSE),0)</f>
        <v>206-1873-0214</v>
      </c>
      <c r="Q5394" s="27" t="str">
        <f>VLOOKUP(N5394,'散件（更新）'!B:H,2,FALSE)</f>
        <v>114-18730214</v>
      </c>
      <c r="R5394" s="27" t="str">
        <f>VLOOKUP(N5394,'散件（更新）'!B:H,7,FALSE)</f>
        <v>Crevice &amp; 2-In-1 Dusting Brush</v>
      </c>
      <c r="S5394" s="27" t="str">
        <f>VLOOKUP(N5394,'散件（更新）'!B:E,4,FALSE)</f>
        <v>https://tineco-yxzt.oss-accelerate.aliyuncs.com/product/114-18730214.png</v>
      </c>
      <c r="T5394" s="27" t="s">
        <v>8759</v>
      </c>
      <c r="U5394" s="28" t="str">
        <f>VLOOKUP(N5394,'散件（更新）'!B:G,6,FALSE)</f>
        <v xml:space="preserve">组合刷组件+扁吸组件 </v>
      </c>
      <c r="V5394" s="28" t="str">
        <f>VLOOKUP(N5394,'散件（更新）'!B:I,8,FALSE)</f>
        <v>6972200191489</v>
      </c>
    </row>
    <row r="5395" spans="1:22">
      <c r="A5395" s="57">
        <v>46169</v>
      </c>
      <c r="B5395" s="53" t="s">
        <v>2728</v>
      </c>
      <c r="C5395" s="27" t="str">
        <f>VLOOKUP(B5395,'大货清单（不定期按GOMS更新）'!A:H,8,0)</f>
        <v>107-19790001</v>
      </c>
      <c r="D5395" s="27" t="str">
        <f>VLOOKUP(B5395,'大货清单（不定期按GOMS更新）'!A:C,3,0)</f>
        <v>ZB1979-01</v>
      </c>
      <c r="E5395" s="27" t="str">
        <f>VLOOKUP(B5395,'大货清单（不定期按GOMS更新）'!A:H,4,0)</f>
        <v>GB</v>
      </c>
      <c r="F5395" s="27" t="str">
        <f>VLOOKUP(B5395,'大货清单（不定期按GOMS更新）'!A:H,2,0)</f>
        <v>PURE ONE X</v>
      </c>
      <c r="G5395" s="28">
        <f>VLOOKUP(B5395,'大货清单（不定期按GOMS更新）'!A:I,9,FALSE)</f>
        <v>6972200193377</v>
      </c>
      <c r="H5395" s="27" t="str">
        <f>VLOOKUP(B5395,'大货清单（不定期按GOMS更新）'!A:H,7,0)</f>
        <v>White&amp;Black</v>
      </c>
      <c r="I5395" s="27" t="str">
        <f>VLOOKUP(B5395,'大货清单（不定期按GOMS更新）'!A:F,6,FALSE)</f>
        <v>PHASEOUT</v>
      </c>
      <c r="J5395" s="27" t="str">
        <f>VLOOKUP(B5395,'大货清单（不定期按GOMS更新）'!A:K,11,FALSE)</f>
        <v>5.1</v>
      </c>
      <c r="K5395" s="27" t="str">
        <f>VLOOKUP(B5395,'大货清单（不定期按GOMS更新）'!A:N,12,FALSE)</f>
        <v>756</v>
      </c>
      <c r="L5395" s="27" t="str">
        <f>VLOOKUP(B5395,'大货清单（不定期按GOMS更新）'!A:M,13,FALSE)</f>
        <v>157</v>
      </c>
      <c r="M5395" s="27" t="str">
        <f>VLOOKUP(B5395,'大货清单（不定期按GOMS更新）'!A:N,14,FALSE)</f>
        <v>308</v>
      </c>
      <c r="N5395" s="53" t="s">
        <v>1416</v>
      </c>
      <c r="O5395" s="27">
        <f>IFERROR(VLOOKUP(N5395,'散件迭代（不定期更新）'!C:J,8,FALSE),0)</f>
        <v>0</v>
      </c>
      <c r="P5395" s="27" t="str">
        <f>IFERROR(VLOOKUP(N5395,'散件（更新）'!B:H,3,FALSE),0)</f>
        <v>206-1979-0205</v>
      </c>
      <c r="Q5395" s="27" t="str">
        <f>VLOOKUP(N5395,'散件（更新）'!B:H,2,FALSE)</f>
        <v>114-19790205</v>
      </c>
      <c r="R5395" s="27" t="str">
        <f>VLOOKUP(N5395,'散件（更新）'!B:H,7,FALSE)</f>
        <v>2*Filter&amp;1*HEPA</v>
      </c>
      <c r="S5395" s="27" t="str">
        <f>VLOOKUP(N5395,'散件（更新）'!B:E,4,FALSE)</f>
        <v>https://tineco-yxzt.oss-accelerate.aliyuncs.com/product/114-19790205.jpg</v>
      </c>
      <c r="T5395" s="27" t="s">
        <v>8759</v>
      </c>
      <c r="U5395" s="28" t="str">
        <f>VLOOKUP(N5395,'散件（更新）'!B:G,6,FALSE)</f>
        <v>2*滤芯+1*HEPA（彩盒）</v>
      </c>
      <c r="V5395" s="28" t="str">
        <f>VLOOKUP(N5395,'散件（更新）'!B:I,8,FALSE)</f>
        <v>6972200192967</v>
      </c>
    </row>
    <row r="5396" spans="1:22">
      <c r="A5396" s="57">
        <v>46169</v>
      </c>
      <c r="B5396" s="53" t="s">
        <v>2728</v>
      </c>
      <c r="C5396" s="27" t="str">
        <f>VLOOKUP(B5396,'大货清单（不定期按GOMS更新）'!A:H,8,0)</f>
        <v>107-19790001</v>
      </c>
      <c r="D5396" s="27" t="str">
        <f>VLOOKUP(B5396,'大货清单（不定期按GOMS更新）'!A:C,3,0)</f>
        <v>ZB1979-01</v>
      </c>
      <c r="E5396" s="27" t="str">
        <f>VLOOKUP(B5396,'大货清单（不定期按GOMS更新）'!A:H,4,0)</f>
        <v>GB</v>
      </c>
      <c r="F5396" s="27" t="str">
        <f>VLOOKUP(B5396,'大货清单（不定期按GOMS更新）'!A:H,2,0)</f>
        <v>PURE ONE X</v>
      </c>
      <c r="G5396" s="28">
        <f>VLOOKUP(B5396,'大货清单（不定期按GOMS更新）'!A:I,9,FALSE)</f>
        <v>6972200193377</v>
      </c>
      <c r="H5396" s="27" t="str">
        <f>VLOOKUP(B5396,'大货清单（不定期按GOMS更新）'!A:H,7,0)</f>
        <v>White&amp;Black</v>
      </c>
      <c r="I5396" s="27" t="str">
        <f>VLOOKUP(B5396,'大货清单（不定期按GOMS更新）'!A:F,6,FALSE)</f>
        <v>PHASEOUT</v>
      </c>
      <c r="J5396" s="27" t="str">
        <f>VLOOKUP(B5396,'大货清单（不定期按GOMS更新）'!A:K,11,FALSE)</f>
        <v>5.1</v>
      </c>
      <c r="K5396" s="27" t="str">
        <f>VLOOKUP(B5396,'大货清单（不定期按GOMS更新）'!A:N,12,FALSE)</f>
        <v>756</v>
      </c>
      <c r="L5396" s="27" t="str">
        <f>VLOOKUP(B5396,'大货清单（不定期按GOMS更新）'!A:M,13,FALSE)</f>
        <v>157</v>
      </c>
      <c r="M5396" s="27" t="str">
        <f>VLOOKUP(B5396,'大货清单（不定期按GOMS更新）'!A:N,14,FALSE)</f>
        <v>308</v>
      </c>
      <c r="N5396" s="53" t="s">
        <v>1393</v>
      </c>
      <c r="O5396" s="27" t="str">
        <f>IFERROR(VLOOKUP(N5396,'散件迭代（不定期更新）'!C:J,8,FALSE),0)</f>
        <v>A19</v>
      </c>
      <c r="P5396" s="27" t="str">
        <f>IFERROR(VLOOKUP(N5396,'散件（更新）'!B:H,3,FALSE),0)</f>
        <v>206-1873-2318</v>
      </c>
      <c r="Q5396" s="27" t="str">
        <f>VLOOKUP(N5396,'散件（更新）'!B:H,2,FALSE)</f>
        <v>114-18732318</v>
      </c>
      <c r="R5396" s="27" t="str">
        <f>VLOOKUP(N5396,'散件（更新）'!B:H,7,FALSE)</f>
        <v>Mini power brush</v>
      </c>
      <c r="S5396" s="27" t="str">
        <f>VLOOKUP(N5396,'散件（更新）'!B:E,4,FALSE)</f>
        <v>https://tineco-yxzt.oss-accelerate.aliyuncs.com/product/114-18732318.png</v>
      </c>
      <c r="T5396" s="27" t="s">
        <v>8759</v>
      </c>
      <c r="U5396" s="28" t="str">
        <f>VLOOKUP(N5396,'散件（更新）'!B:G,6,FALSE)</f>
        <v>FB1953A 小电动地刷胶袋组件带PTC</v>
      </c>
      <c r="V5396" s="28" t="str">
        <f>VLOOKUP(N5396,'散件（更新）'!B:I,8,FALSE)</f>
        <v>6972200193032</v>
      </c>
    </row>
    <row r="5397" spans="1:22">
      <c r="A5397" s="57">
        <v>46169</v>
      </c>
      <c r="B5397" s="53" t="s">
        <v>2728</v>
      </c>
      <c r="C5397" s="27" t="str">
        <f>VLOOKUP(B5397,'大货清单（不定期按GOMS更新）'!A:H,8,0)</f>
        <v>107-19790001</v>
      </c>
      <c r="D5397" s="27" t="str">
        <f>VLOOKUP(B5397,'大货清单（不定期按GOMS更新）'!A:C,3,0)</f>
        <v>ZB1979-01</v>
      </c>
      <c r="E5397" s="27" t="str">
        <f>VLOOKUP(B5397,'大货清单（不定期按GOMS更新）'!A:H,4,0)</f>
        <v>GB</v>
      </c>
      <c r="F5397" s="27" t="str">
        <f>VLOOKUP(B5397,'大货清单（不定期按GOMS更新）'!A:H,2,0)</f>
        <v>PURE ONE X</v>
      </c>
      <c r="G5397" s="28">
        <f>VLOOKUP(B5397,'大货清单（不定期按GOMS更新）'!A:I,9,FALSE)</f>
        <v>6972200193377</v>
      </c>
      <c r="H5397" s="27" t="str">
        <f>VLOOKUP(B5397,'大货清单（不定期按GOMS更新）'!A:H,7,0)</f>
        <v>White&amp;Black</v>
      </c>
      <c r="I5397" s="27" t="str">
        <f>VLOOKUP(B5397,'大货清单（不定期按GOMS更新）'!A:F,6,FALSE)</f>
        <v>PHASEOUT</v>
      </c>
      <c r="J5397" s="27" t="str">
        <f>VLOOKUP(B5397,'大货清单（不定期按GOMS更新）'!A:K,11,FALSE)</f>
        <v>5.1</v>
      </c>
      <c r="K5397" s="27" t="str">
        <f>VLOOKUP(B5397,'大货清单（不定期按GOMS更新）'!A:N,12,FALSE)</f>
        <v>756</v>
      </c>
      <c r="L5397" s="27" t="str">
        <f>VLOOKUP(B5397,'大货清单（不定期按GOMS更新）'!A:M,13,FALSE)</f>
        <v>157</v>
      </c>
      <c r="M5397" s="27" t="str">
        <f>VLOOKUP(B5397,'大货清单（不定期按GOMS更新）'!A:N,14,FALSE)</f>
        <v>308</v>
      </c>
      <c r="N5397" s="53" t="s">
        <v>1349</v>
      </c>
      <c r="O5397" s="27">
        <f>IFERROR(VLOOKUP(N5397,'散件迭代（不定期更新）'!C:J,8,FALSE),0)</f>
        <v>0</v>
      </c>
      <c r="P5397" s="27" t="str">
        <f>IFERROR(VLOOKUP(N5397,'散件（更新）'!B:H,3,FALSE),0)</f>
        <v>206-1965-0115</v>
      </c>
      <c r="Q5397" s="27" t="str">
        <f>VLOOKUP(N5397,'散件（更新）'!B:H,2,FALSE)</f>
        <v>114-19650115</v>
      </c>
      <c r="R5397" s="27" t="str">
        <f>VLOOKUP(N5397,'散件（更新）'!B:H,7,FALSE)</f>
        <v>Carpet brush</v>
      </c>
      <c r="S5397" s="27" t="str">
        <f>VLOOKUP(N5397,'散件（更新）'!B:E,4,FALSE)</f>
        <v>https://tineco-yxzt.oss-accelerate.aliyuncs.com/product/114-19650115.jpg</v>
      </c>
      <c r="T5397" s="27" t="s">
        <v>8759</v>
      </c>
      <c r="U5397" s="28" t="str">
        <f>VLOOKUP(N5397,'散件（更新）'!B:G,6,FALSE)</f>
        <v>FB1676G地刷组件（黑色按钮）</v>
      </c>
      <c r="V5397" s="28" t="str">
        <f>VLOOKUP(N5397,'散件（更新）'!B:I,8,FALSE)</f>
        <v>6972200192462</v>
      </c>
    </row>
    <row r="5398" spans="1:22">
      <c r="A5398" s="57">
        <v>46169</v>
      </c>
      <c r="B5398" s="53" t="s">
        <v>2728</v>
      </c>
      <c r="C5398" s="27" t="str">
        <f>VLOOKUP(B5398,'大货清单（不定期按GOMS更新）'!A:H,8,0)</f>
        <v>107-19790001</v>
      </c>
      <c r="D5398" s="27" t="str">
        <f>VLOOKUP(B5398,'大货清单（不定期按GOMS更新）'!A:C,3,0)</f>
        <v>ZB1979-01</v>
      </c>
      <c r="E5398" s="27" t="str">
        <f>VLOOKUP(B5398,'大货清单（不定期按GOMS更新）'!A:H,4,0)</f>
        <v>GB</v>
      </c>
      <c r="F5398" s="27" t="str">
        <f>VLOOKUP(B5398,'大货清单（不定期按GOMS更新）'!A:H,2,0)</f>
        <v>PURE ONE X</v>
      </c>
      <c r="G5398" s="28">
        <f>VLOOKUP(B5398,'大货清单（不定期按GOMS更新）'!A:I,9,FALSE)</f>
        <v>6972200193377</v>
      </c>
      <c r="H5398" s="27" t="str">
        <f>VLOOKUP(B5398,'大货清单（不定期按GOMS更新）'!A:H,7,0)</f>
        <v>White&amp;Black</v>
      </c>
      <c r="I5398" s="27" t="str">
        <f>VLOOKUP(B5398,'大货清单（不定期按GOMS更新）'!A:F,6,FALSE)</f>
        <v>PHASEOUT</v>
      </c>
      <c r="J5398" s="27" t="str">
        <f>VLOOKUP(B5398,'大货清单（不定期按GOMS更新）'!A:K,11,FALSE)</f>
        <v>5.1</v>
      </c>
      <c r="K5398" s="27" t="str">
        <f>VLOOKUP(B5398,'大货清单（不定期按GOMS更新）'!A:N,12,FALSE)</f>
        <v>756</v>
      </c>
      <c r="L5398" s="27" t="str">
        <f>VLOOKUP(B5398,'大货清单（不定期按GOMS更新）'!A:M,13,FALSE)</f>
        <v>157</v>
      </c>
      <c r="M5398" s="27" t="str">
        <f>VLOOKUP(B5398,'大货清单（不定期按GOMS更新）'!A:N,14,FALSE)</f>
        <v>308</v>
      </c>
      <c r="N5398" s="53" t="s">
        <v>1413</v>
      </c>
      <c r="O5398" s="27" t="str">
        <f>IFERROR(VLOOKUP(N5398,'散件迭代（不定期更新）'!C:J,8,FALSE),0)</f>
        <v>A35</v>
      </c>
      <c r="P5398" s="27" t="str">
        <f>IFERROR(VLOOKUP(N5398,'散件（更新）'!B:H,3,FALSE),0)</f>
        <v>206-1979-0202</v>
      </c>
      <c r="Q5398" s="27" t="str">
        <f>VLOOKUP(N5398,'散件（更新）'!B:H,2,FALSE)</f>
        <v>114-19790202</v>
      </c>
      <c r="R5398" s="27" t="str">
        <f>VLOOKUP(N5398,'散件（更新）'!B:H,7,FALSE)</f>
        <v>Dustbin</v>
      </c>
      <c r="S5398" s="27" t="str">
        <f>VLOOKUP(N5398,'散件（更新）'!B:E,4,FALSE)</f>
        <v>https://tineco-yxzt.oss-accelerate.aliyuncs.com/product/114-19790202.jpg</v>
      </c>
      <c r="T5398" s="27" t="s">
        <v>8759</v>
      </c>
      <c r="U5398" s="28" t="str">
        <f>VLOOKUP(N5398,'散件（更新）'!B:G,6,FALSE)</f>
        <v>尘桶</v>
      </c>
      <c r="V5398" s="28" t="str">
        <f>VLOOKUP(N5398,'散件（更新）'!B:I,8,FALSE)</f>
        <v>6972200192936</v>
      </c>
    </row>
    <row r="5399" spans="1:22">
      <c r="A5399" s="57">
        <v>46169</v>
      </c>
      <c r="B5399" s="53" t="s">
        <v>2728</v>
      </c>
      <c r="C5399" s="27" t="str">
        <f>VLOOKUP(B5399,'大货清单（不定期按GOMS更新）'!A:H,8,0)</f>
        <v>107-19790001</v>
      </c>
      <c r="D5399" s="27" t="str">
        <f>VLOOKUP(B5399,'大货清单（不定期按GOMS更新）'!A:C,3,0)</f>
        <v>ZB1979-01</v>
      </c>
      <c r="E5399" s="27" t="str">
        <f>VLOOKUP(B5399,'大货清单（不定期按GOMS更新）'!A:H,4,0)</f>
        <v>GB</v>
      </c>
      <c r="F5399" s="27" t="str">
        <f>VLOOKUP(B5399,'大货清单（不定期按GOMS更新）'!A:H,2,0)</f>
        <v>PURE ONE X</v>
      </c>
      <c r="G5399" s="28">
        <f>VLOOKUP(B5399,'大货清单（不定期按GOMS更新）'!A:I,9,FALSE)</f>
        <v>6972200193377</v>
      </c>
      <c r="H5399" s="27" t="str">
        <f>VLOOKUP(B5399,'大货清单（不定期按GOMS更新）'!A:H,7,0)</f>
        <v>White&amp;Black</v>
      </c>
      <c r="I5399" s="27" t="str">
        <f>VLOOKUP(B5399,'大货清单（不定期按GOMS更新）'!A:F,6,FALSE)</f>
        <v>PHASEOUT</v>
      </c>
      <c r="J5399" s="27" t="str">
        <f>VLOOKUP(B5399,'大货清单（不定期按GOMS更新）'!A:K,11,FALSE)</f>
        <v>5.1</v>
      </c>
      <c r="K5399" s="27" t="str">
        <f>VLOOKUP(B5399,'大货清单（不定期按GOMS更新）'!A:N,12,FALSE)</f>
        <v>756</v>
      </c>
      <c r="L5399" s="27" t="str">
        <f>VLOOKUP(B5399,'大货清单（不定期按GOMS更新）'!A:M,13,FALSE)</f>
        <v>157</v>
      </c>
      <c r="M5399" s="27" t="str">
        <f>VLOOKUP(B5399,'大货清单（不定期按GOMS更新）'!A:N,14,FALSE)</f>
        <v>308</v>
      </c>
      <c r="N5399" s="53" t="s">
        <v>1409</v>
      </c>
      <c r="O5399" s="27">
        <f>IFERROR(VLOOKUP(N5399,'散件迭代（不定期更新）'!C:J,8,FALSE),0)</f>
        <v>0</v>
      </c>
      <c r="P5399" s="27" t="str">
        <f>IFERROR(VLOOKUP(N5399,'散件（更新）'!B:H,3,FALSE),0)</f>
        <v>206-1979-0206</v>
      </c>
      <c r="Q5399" s="27" t="str">
        <f>VLOOKUP(N5399,'散件（更新）'!B:H,2,FALSE)</f>
        <v>114-19790206</v>
      </c>
      <c r="R5399" s="27" t="str">
        <f>VLOOKUP(N5399,'散件（更新）'!B:H,7,FALSE)</f>
        <v>HEPA Cover</v>
      </c>
      <c r="S5399" s="27" t="str">
        <f>VLOOKUP(N5399,'散件（更新）'!B:E,4,FALSE)</f>
        <v>https://tineco-yxzt.oss-accelerate.aliyuncs.com/product/114-19790206.jpg</v>
      </c>
      <c r="T5399" s="27" t="s">
        <v>8759</v>
      </c>
      <c r="U5399" s="28" t="str">
        <f>VLOOKUP(N5399,'散件（更新）'!B:G,6,FALSE)</f>
        <v>出风板组件</v>
      </c>
      <c r="V5399" s="28" t="str">
        <f>VLOOKUP(N5399,'散件（更新）'!B:I,8,FALSE)</f>
        <v>6972200192974</v>
      </c>
    </row>
    <row r="5400" spans="1:22">
      <c r="A5400" s="57">
        <v>46169</v>
      </c>
      <c r="B5400" s="53" t="s">
        <v>2728</v>
      </c>
      <c r="C5400" s="27" t="str">
        <f>VLOOKUP(B5400,'大货清单（不定期按GOMS更新）'!A:H,8,0)</f>
        <v>107-19790001</v>
      </c>
      <c r="D5400" s="27" t="str">
        <f>VLOOKUP(B5400,'大货清单（不定期按GOMS更新）'!A:C,3,0)</f>
        <v>ZB1979-01</v>
      </c>
      <c r="E5400" s="27" t="str">
        <f>VLOOKUP(B5400,'大货清单（不定期按GOMS更新）'!A:H,4,0)</f>
        <v>GB</v>
      </c>
      <c r="F5400" s="27" t="str">
        <f>VLOOKUP(B5400,'大货清单（不定期按GOMS更新）'!A:H,2,0)</f>
        <v>PURE ONE X</v>
      </c>
      <c r="G5400" s="28">
        <f>VLOOKUP(B5400,'大货清单（不定期按GOMS更新）'!A:I,9,FALSE)</f>
        <v>6972200193377</v>
      </c>
      <c r="H5400" s="27" t="str">
        <f>VLOOKUP(B5400,'大货清单（不定期按GOMS更新）'!A:H,7,0)</f>
        <v>White&amp;Black</v>
      </c>
      <c r="I5400" s="27" t="str">
        <f>VLOOKUP(B5400,'大货清单（不定期按GOMS更新）'!A:F,6,FALSE)</f>
        <v>PHASEOUT</v>
      </c>
      <c r="J5400" s="27" t="str">
        <f>VLOOKUP(B5400,'大货清单（不定期按GOMS更新）'!A:K,11,FALSE)</f>
        <v>5.1</v>
      </c>
      <c r="K5400" s="27" t="str">
        <f>VLOOKUP(B5400,'大货清单（不定期按GOMS更新）'!A:N,12,FALSE)</f>
        <v>756</v>
      </c>
      <c r="L5400" s="27" t="str">
        <f>VLOOKUP(B5400,'大货清单（不定期按GOMS更新）'!A:M,13,FALSE)</f>
        <v>157</v>
      </c>
      <c r="M5400" s="27" t="str">
        <f>VLOOKUP(B5400,'大货清单（不定期按GOMS更新）'!A:N,14,FALSE)</f>
        <v>308</v>
      </c>
      <c r="N5400" s="53" t="s">
        <v>1415</v>
      </c>
      <c r="O5400" s="27">
        <f>IFERROR(VLOOKUP(N5400,'散件迭代（不定期更新）'!C:J,8,FALSE),0)</f>
        <v>0</v>
      </c>
      <c r="P5400" s="27" t="str">
        <f>IFERROR(VLOOKUP(N5400,'散件（更新）'!B:H,3,FALSE),0)</f>
        <v>206-1979-0203</v>
      </c>
      <c r="Q5400" s="27" t="str">
        <f>VLOOKUP(N5400,'散件（更新）'!B:H,2,FALSE)</f>
        <v>114-19790203</v>
      </c>
      <c r="R5400" s="27" t="str">
        <f>VLOOKUP(N5400,'散件（更新）'!B:H,7,FALSE)</f>
        <v>Filter holder</v>
      </c>
      <c r="S5400" s="27" t="str">
        <f>VLOOKUP(N5400,'散件（更新）'!B:E,4,FALSE)</f>
        <v>https://tineco-yxzt.oss-accelerate.aliyuncs.com/product/114-19790203.jpg</v>
      </c>
      <c r="T5400" s="27" t="s">
        <v>8759</v>
      </c>
      <c r="U5400" s="28" t="str">
        <f>VLOOKUP(N5400,'散件（更新）'!B:G,6,FALSE)</f>
        <v>网孔过滤器</v>
      </c>
      <c r="V5400" s="28" t="str">
        <f>VLOOKUP(N5400,'散件（更新）'!B:I,8,FALSE)</f>
        <v>6972200192943</v>
      </c>
    </row>
    <row r="5401" spans="1:22">
      <c r="A5401" s="57">
        <v>46169</v>
      </c>
      <c r="B5401" s="53" t="s">
        <v>2728</v>
      </c>
      <c r="C5401" s="27" t="str">
        <f>VLOOKUP(B5401,'大货清单（不定期按GOMS更新）'!A:H,8,0)</f>
        <v>107-19790001</v>
      </c>
      <c r="D5401" s="27" t="str">
        <f>VLOOKUP(B5401,'大货清单（不定期按GOMS更新）'!A:C,3,0)</f>
        <v>ZB1979-01</v>
      </c>
      <c r="E5401" s="27" t="str">
        <f>VLOOKUP(B5401,'大货清单（不定期按GOMS更新）'!A:H,4,0)</f>
        <v>GB</v>
      </c>
      <c r="F5401" s="27" t="str">
        <f>VLOOKUP(B5401,'大货清单（不定期按GOMS更新）'!A:H,2,0)</f>
        <v>PURE ONE X</v>
      </c>
      <c r="G5401" s="28">
        <f>VLOOKUP(B5401,'大货清单（不定期按GOMS更新）'!A:I,9,FALSE)</f>
        <v>6972200193377</v>
      </c>
      <c r="H5401" s="27" t="str">
        <f>VLOOKUP(B5401,'大货清单（不定期按GOMS更新）'!A:H,7,0)</f>
        <v>White&amp;Black</v>
      </c>
      <c r="I5401" s="27" t="str">
        <f>VLOOKUP(B5401,'大货清单（不定期按GOMS更新）'!A:F,6,FALSE)</f>
        <v>PHASEOUT</v>
      </c>
      <c r="J5401" s="27" t="str">
        <f>VLOOKUP(B5401,'大货清单（不定期按GOMS更新）'!A:K,11,FALSE)</f>
        <v>5.1</v>
      </c>
      <c r="K5401" s="27" t="str">
        <f>VLOOKUP(B5401,'大货清单（不定期按GOMS更新）'!A:N,12,FALSE)</f>
        <v>756</v>
      </c>
      <c r="L5401" s="27" t="str">
        <f>VLOOKUP(B5401,'大货清单（不定期按GOMS更新）'!A:M,13,FALSE)</f>
        <v>157</v>
      </c>
      <c r="M5401" s="27" t="str">
        <f>VLOOKUP(B5401,'大货清单（不定期按GOMS更新）'!A:N,14,FALSE)</f>
        <v>308</v>
      </c>
      <c r="N5401" s="53" t="s">
        <v>1412</v>
      </c>
      <c r="O5401" s="27">
        <f>IFERROR(VLOOKUP(N5401,'散件迭代（不定期更新）'!C:J,8,FALSE),0)</f>
        <v>0</v>
      </c>
      <c r="P5401" s="27" t="str">
        <f>IFERROR(VLOOKUP(N5401,'散件（更新）'!B:H,3,FALSE),0)</f>
        <v>206-1979-0204</v>
      </c>
      <c r="Q5401" s="27" t="str">
        <f>VLOOKUP(N5401,'散件（更新）'!B:H,2,FALSE)</f>
        <v>114-19790204</v>
      </c>
      <c r="R5401" s="27" t="str">
        <f>VLOOKUP(N5401,'散件（更新）'!B:H,7,FALSE)</f>
        <v>Main Body</v>
      </c>
      <c r="S5401" s="27" t="str">
        <f>VLOOKUP(N5401,'散件（更新）'!B:E,4,FALSE)</f>
        <v>https://tineco-yxzt.oss-accelerate.aliyuncs.com/product/114-19790204.jpg</v>
      </c>
      <c r="T5401" s="27" t="s">
        <v>8759</v>
      </c>
      <c r="U5401" s="28" t="str">
        <f>VLOOKUP(N5401,'散件（更新）'!B:G,6,FALSE)</f>
        <v>手持组件(黑白色)</v>
      </c>
      <c r="V5401" s="28" t="str">
        <f>VLOOKUP(N5401,'散件（更新）'!B:I,8,FALSE)</f>
        <v>6972200192950</v>
      </c>
    </row>
    <row r="5402" spans="1:22">
      <c r="A5402" s="57">
        <v>46169</v>
      </c>
      <c r="B5402" s="53" t="s">
        <v>2728</v>
      </c>
      <c r="C5402" s="27" t="str">
        <f>VLOOKUP(B5402,'大货清单（不定期按GOMS更新）'!A:H,8,0)</f>
        <v>107-19790001</v>
      </c>
      <c r="D5402" s="27" t="str">
        <f>VLOOKUP(B5402,'大货清单（不定期按GOMS更新）'!A:C,3,0)</f>
        <v>ZB1979-01</v>
      </c>
      <c r="E5402" s="27" t="str">
        <f>VLOOKUP(B5402,'大货清单（不定期按GOMS更新）'!A:H,4,0)</f>
        <v>GB</v>
      </c>
      <c r="F5402" s="27" t="str">
        <f>VLOOKUP(B5402,'大货清单（不定期按GOMS更新）'!A:H,2,0)</f>
        <v>PURE ONE X</v>
      </c>
      <c r="G5402" s="28">
        <f>VLOOKUP(B5402,'大货清单（不定期按GOMS更新）'!A:I,9,FALSE)</f>
        <v>6972200193377</v>
      </c>
      <c r="H5402" s="27" t="str">
        <f>VLOOKUP(B5402,'大货清单（不定期按GOMS更新）'!A:H,7,0)</f>
        <v>White&amp;Black</v>
      </c>
      <c r="I5402" s="27" t="str">
        <f>VLOOKUP(B5402,'大货清单（不定期按GOMS更新）'!A:F,6,FALSE)</f>
        <v>PHASEOUT</v>
      </c>
      <c r="J5402" s="27" t="str">
        <f>VLOOKUP(B5402,'大货清单（不定期按GOMS更新）'!A:K,11,FALSE)</f>
        <v>5.1</v>
      </c>
      <c r="K5402" s="27" t="str">
        <f>VLOOKUP(B5402,'大货清单（不定期按GOMS更新）'!A:N,12,FALSE)</f>
        <v>756</v>
      </c>
      <c r="L5402" s="27" t="str">
        <f>VLOOKUP(B5402,'大货清单（不定期按GOMS更新）'!A:M,13,FALSE)</f>
        <v>157</v>
      </c>
      <c r="M5402" s="27" t="str">
        <f>VLOOKUP(B5402,'大货清单（不定期按GOMS更新）'!A:N,14,FALSE)</f>
        <v>308</v>
      </c>
      <c r="N5402" s="53" t="s">
        <v>1405</v>
      </c>
      <c r="O5402" s="27" t="str">
        <f>IFERROR(VLOOKUP(N5402,'散件迭代（不定期更新）'!C:J,8,FALSE),0)</f>
        <v>A27</v>
      </c>
      <c r="P5402" s="27" t="str">
        <f>IFERROR(VLOOKUP(N5402,'散件（更新）'!B:H,3,FALSE),0)</f>
        <v>206-1979-0003</v>
      </c>
      <c r="Q5402" s="27" t="str">
        <f>VLOOKUP(N5402,'散件（更新）'!B:H,2,FALSE)</f>
        <v>114-19790003</v>
      </c>
      <c r="R5402" s="27" t="str">
        <f>VLOOKUP(N5402,'散件（更新）'!B:H,7,FALSE)</f>
        <v>Adapter</v>
      </c>
      <c r="S5402" s="27" t="str">
        <f>VLOOKUP(N5402,'散件（更新）'!B:E,4,FALSE)</f>
        <v>https://tineco-yxzt.oss-accelerate.aliyuncs.com/product/114-19790003.png</v>
      </c>
      <c r="T5402" s="27" t="s">
        <v>8759</v>
      </c>
      <c r="U5402" s="28" t="str">
        <f>VLOOKUP(N5402,'散件（更新）'!B:G,6,FALSE)</f>
        <v>英版直头适配器</v>
      </c>
      <c r="V5402" s="28" t="str">
        <f>VLOOKUP(N5402,'散件（更新）'!B:I,8,FALSE)</f>
        <v>6972200194084</v>
      </c>
    </row>
    <row r="5403" spans="1:22">
      <c r="A5403" s="57">
        <v>46169</v>
      </c>
      <c r="B5403" s="53" t="s">
        <v>2728</v>
      </c>
      <c r="C5403" s="27" t="str">
        <f>VLOOKUP(B5403,'大货清单（不定期按GOMS更新）'!A:H,8,0)</f>
        <v>107-19790001</v>
      </c>
      <c r="D5403" s="27" t="str">
        <f>VLOOKUP(B5403,'大货清单（不定期按GOMS更新）'!A:C,3,0)</f>
        <v>ZB1979-01</v>
      </c>
      <c r="E5403" s="27" t="str">
        <f>VLOOKUP(B5403,'大货清单（不定期按GOMS更新）'!A:H,4,0)</f>
        <v>GB</v>
      </c>
      <c r="F5403" s="27" t="str">
        <f>VLOOKUP(B5403,'大货清单（不定期按GOMS更新）'!A:H,2,0)</f>
        <v>PURE ONE X</v>
      </c>
      <c r="G5403" s="28">
        <f>VLOOKUP(B5403,'大货清单（不定期按GOMS更新）'!A:I,9,FALSE)</f>
        <v>6972200193377</v>
      </c>
      <c r="H5403" s="27" t="str">
        <f>VLOOKUP(B5403,'大货清单（不定期按GOMS更新）'!A:H,7,0)</f>
        <v>White&amp;Black</v>
      </c>
      <c r="I5403" s="27" t="str">
        <f>VLOOKUP(B5403,'大货清单（不定期按GOMS更新）'!A:F,6,FALSE)</f>
        <v>PHASEOUT</v>
      </c>
      <c r="J5403" s="27" t="str">
        <f>VLOOKUP(B5403,'大货清单（不定期按GOMS更新）'!A:K,11,FALSE)</f>
        <v>5.1</v>
      </c>
      <c r="K5403" s="27" t="str">
        <f>VLOOKUP(B5403,'大货清单（不定期按GOMS更新）'!A:N,12,FALSE)</f>
        <v>756</v>
      </c>
      <c r="L5403" s="27" t="str">
        <f>VLOOKUP(B5403,'大货清单（不定期按GOMS更新）'!A:M,13,FALSE)</f>
        <v>157</v>
      </c>
      <c r="M5403" s="27" t="str">
        <f>VLOOKUP(B5403,'大货清单（不定期按GOMS更新）'!A:N,14,FALSE)</f>
        <v>308</v>
      </c>
      <c r="N5403" s="53" t="s">
        <v>1414</v>
      </c>
      <c r="O5403" s="27">
        <f>IFERROR(VLOOKUP(N5403,'散件迭代（不定期更新）'!C:J,8,FALSE),0)</f>
        <v>0</v>
      </c>
      <c r="P5403" s="27" t="str">
        <f>IFERROR(VLOOKUP(N5403,'散件（更新）'!B:H,3,FALSE),0)</f>
        <v>206-1979-0201</v>
      </c>
      <c r="Q5403" s="27" t="str">
        <f>VLOOKUP(N5403,'散件（更新）'!B:H,2,FALSE)</f>
        <v>114-19790201</v>
      </c>
      <c r="R5403" s="27" t="str">
        <f>VLOOKUP(N5403,'散件（更新）'!B:H,7,FALSE)</f>
        <v>Wall-mounted dock</v>
      </c>
      <c r="S5403" s="27" t="str">
        <f>VLOOKUP(N5403,'散件（更新）'!B:E,4,FALSE)</f>
        <v>https://tineco-yxzt.oss-accelerate.aliyuncs.com/product/114-19790201.jpg</v>
      </c>
      <c r="T5403" s="27" t="s">
        <v>8759</v>
      </c>
      <c r="U5403" s="28" t="str">
        <f>VLOOKUP(N5403,'散件（更新）'!B:G,6,FALSE)</f>
        <v>墙挂带安装螺丝</v>
      </c>
      <c r="V5403" s="28" t="str">
        <f>VLOOKUP(N5403,'散件（更新）'!B:I,8,FALSE)</f>
        <v>6972200192912</v>
      </c>
    </row>
    <row r="5404" spans="1:22">
      <c r="A5404" s="57">
        <v>46169</v>
      </c>
      <c r="B5404" s="53" t="s">
        <v>2728</v>
      </c>
      <c r="C5404" s="27" t="str">
        <f>VLOOKUP(B5404,'大货清单（不定期按GOMS更新）'!A:H,8,0)</f>
        <v>107-19790001</v>
      </c>
      <c r="D5404" s="27" t="str">
        <f>VLOOKUP(B5404,'大货清单（不定期按GOMS更新）'!A:C,3,0)</f>
        <v>ZB1979-01</v>
      </c>
      <c r="E5404" s="27" t="str">
        <f>VLOOKUP(B5404,'大货清单（不定期按GOMS更新）'!A:H,4,0)</f>
        <v>GB</v>
      </c>
      <c r="F5404" s="27" t="str">
        <f>VLOOKUP(B5404,'大货清单（不定期按GOMS更新）'!A:H,2,0)</f>
        <v>PURE ONE X</v>
      </c>
      <c r="G5404" s="28">
        <f>VLOOKUP(B5404,'大货清单（不定期按GOMS更新）'!A:I,9,FALSE)</f>
        <v>6972200193377</v>
      </c>
      <c r="H5404" s="27" t="str">
        <f>VLOOKUP(B5404,'大货清单（不定期按GOMS更新）'!A:H,7,0)</f>
        <v>White&amp;Black</v>
      </c>
      <c r="I5404" s="27" t="str">
        <f>VLOOKUP(B5404,'大货清单（不定期按GOMS更新）'!A:F,6,FALSE)</f>
        <v>PHASEOUT</v>
      </c>
      <c r="J5404" s="27" t="str">
        <f>VLOOKUP(B5404,'大货清单（不定期按GOMS更新）'!A:K,11,FALSE)</f>
        <v>5.1</v>
      </c>
      <c r="K5404" s="27" t="str">
        <f>VLOOKUP(B5404,'大货清单（不定期按GOMS更新）'!A:N,12,FALSE)</f>
        <v>756</v>
      </c>
      <c r="L5404" s="27" t="str">
        <f>VLOOKUP(B5404,'大货清单（不定期按GOMS更新）'!A:M,13,FALSE)</f>
        <v>157</v>
      </c>
      <c r="M5404" s="27" t="str">
        <f>VLOOKUP(B5404,'大货清单（不定期按GOMS更新）'!A:N,14,FALSE)</f>
        <v>308</v>
      </c>
      <c r="N5404" s="53" t="s">
        <v>1390</v>
      </c>
      <c r="O5404" s="27">
        <f>IFERROR(VLOOKUP(N5404,'散件迭代（不定期更新）'!C:J,8,FALSE),0)</f>
        <v>0</v>
      </c>
      <c r="P5404" s="27" t="str">
        <f>IFERROR(VLOOKUP(N5404,'散件（更新）'!B:H,3,FALSE),0)</f>
        <v>206-1873-2333</v>
      </c>
      <c r="Q5404" s="27" t="str">
        <f>VLOOKUP(N5404,'散件（更新）'!B:H,2,FALSE)</f>
        <v>114-18732333</v>
      </c>
      <c r="R5404" s="27" t="str">
        <f>VLOOKUP(N5404,'散件（更新）'!B:H,7,FALSE)</f>
        <v>[EHA]Power brush release button + spring</v>
      </c>
      <c r="S5404" s="27" t="str">
        <f>VLOOKUP(N5404,'散件（更新）'!B:E,4,FALSE)</f>
        <v>https://tineco-yxzt.oss-accelerate.aliyuncs.com/20231219/9VSRB121100_1702948075363.png</v>
      </c>
      <c r="T5404" s="27" t="s">
        <v>8759</v>
      </c>
      <c r="U5404" s="28" t="str">
        <f>VLOOKUP(N5404,'散件（更新）'!B:G,6,FALSE)</f>
        <v>释放按钮+弹簧组件（散件专用）</v>
      </c>
      <c r="V5404" s="28" t="str">
        <f>VLOOKUP(N5404,'散件（更新）'!B:I,8,FALSE)</f>
        <v>6972200197429</v>
      </c>
    </row>
    <row r="5405" spans="1:22">
      <c r="A5405" s="57">
        <v>46169</v>
      </c>
      <c r="B5405" s="53" t="s">
        <v>2728</v>
      </c>
      <c r="C5405" s="27" t="str">
        <f>VLOOKUP(B5405,'大货清单（不定期按GOMS更新）'!A:H,8,0)</f>
        <v>107-19790001</v>
      </c>
      <c r="D5405" s="27" t="str">
        <f>VLOOKUP(B5405,'大货清单（不定期按GOMS更新）'!A:C,3,0)</f>
        <v>ZB1979-01</v>
      </c>
      <c r="E5405" s="27" t="str">
        <f>VLOOKUP(B5405,'大货清单（不定期按GOMS更新）'!A:H,4,0)</f>
        <v>GB</v>
      </c>
      <c r="F5405" s="27" t="str">
        <f>VLOOKUP(B5405,'大货清单（不定期按GOMS更新）'!A:H,2,0)</f>
        <v>PURE ONE X</v>
      </c>
      <c r="G5405" s="28">
        <f>VLOOKUP(B5405,'大货清单（不定期按GOMS更新）'!A:I,9,FALSE)</f>
        <v>6972200193377</v>
      </c>
      <c r="H5405" s="27" t="str">
        <f>VLOOKUP(B5405,'大货清单（不定期按GOMS更新）'!A:H,7,0)</f>
        <v>White&amp;Black</v>
      </c>
      <c r="I5405" s="27" t="str">
        <f>VLOOKUP(B5405,'大货清单（不定期按GOMS更新）'!A:F,6,FALSE)</f>
        <v>PHASEOUT</v>
      </c>
      <c r="J5405" s="27" t="str">
        <f>VLOOKUP(B5405,'大货清单（不定期按GOMS更新）'!A:K,11,FALSE)</f>
        <v>5.1</v>
      </c>
      <c r="K5405" s="27" t="str">
        <f>VLOOKUP(B5405,'大货清单（不定期按GOMS更新）'!A:N,12,FALSE)</f>
        <v>756</v>
      </c>
      <c r="L5405" s="27" t="str">
        <f>VLOOKUP(B5405,'大货清单（不定期按GOMS更新）'!A:M,13,FALSE)</f>
        <v>157</v>
      </c>
      <c r="M5405" s="27" t="str">
        <f>VLOOKUP(B5405,'大货清单（不定期按GOMS更新）'!A:N,14,FALSE)</f>
        <v>308</v>
      </c>
      <c r="N5405" s="53" t="s">
        <v>1225</v>
      </c>
      <c r="O5405" s="27">
        <f>IFERROR(VLOOKUP(N5405,'散件迭代（不定期更新）'!C:J,8,FALSE),0)</f>
        <v>0</v>
      </c>
      <c r="P5405" s="27" t="str">
        <f>IFERROR(VLOOKUP(N5405,'散件（更新）'!B:H,3,FALSE),0)</f>
        <v>206-1756-0099</v>
      </c>
      <c r="Q5405" s="27" t="str">
        <f>VLOOKUP(N5405,'散件（更新）'!B:H,2,FALSE)</f>
        <v>114-17560099</v>
      </c>
      <c r="R5405" s="27" t="str">
        <f>VLOOKUP(N5405,'散件（更新）'!B:H,7,FALSE)</f>
        <v>Repair Wheel</v>
      </c>
      <c r="S5405" s="27" t="str">
        <f>VLOOKUP(N5405,'散件（更新）'!B:E,4,FALSE)</f>
        <v>https://tineco-yxzt.oss-accelerate.aliyuncs.com/20231219/9VSRW100200_1702948075442.png</v>
      </c>
      <c r="T5405" s="27" t="s">
        <v>8759</v>
      </c>
      <c r="U5405" s="28" t="str">
        <f>VLOOKUP(N5405,'散件（更新）'!B:G,6,FALSE)</f>
        <v>地刷小轮+小轮轴组件</v>
      </c>
      <c r="V5405" s="28" t="str">
        <f>VLOOKUP(N5405,'散件（更新）'!B:I,8,FALSE)</f>
        <v>6972200194046</v>
      </c>
    </row>
    <row r="5406" spans="1:22">
      <c r="A5406" s="57">
        <v>46169</v>
      </c>
      <c r="B5406" s="53" t="s">
        <v>2728</v>
      </c>
      <c r="C5406" s="27" t="str">
        <f>VLOOKUP(B5406,'大货清单（不定期按GOMS更新）'!A:H,8,0)</f>
        <v>107-19790001</v>
      </c>
      <c r="D5406" s="27" t="str">
        <f>VLOOKUP(B5406,'大货清单（不定期按GOMS更新）'!A:C,3,0)</f>
        <v>ZB1979-01</v>
      </c>
      <c r="E5406" s="27" t="str">
        <f>VLOOKUP(B5406,'大货清单（不定期按GOMS更新）'!A:H,4,0)</f>
        <v>GB</v>
      </c>
      <c r="F5406" s="27" t="str">
        <f>VLOOKUP(B5406,'大货清单（不定期按GOMS更新）'!A:H,2,0)</f>
        <v>PURE ONE X</v>
      </c>
      <c r="G5406" s="28">
        <f>VLOOKUP(B5406,'大货清单（不定期按GOMS更新）'!A:I,9,FALSE)</f>
        <v>6972200193377</v>
      </c>
      <c r="H5406" s="27" t="str">
        <f>VLOOKUP(B5406,'大货清单（不定期按GOMS更新）'!A:H,7,0)</f>
        <v>White&amp;Black</v>
      </c>
      <c r="I5406" s="27" t="str">
        <f>VLOOKUP(B5406,'大货清单（不定期按GOMS更新）'!A:F,6,FALSE)</f>
        <v>PHASEOUT</v>
      </c>
      <c r="J5406" s="27" t="str">
        <f>VLOOKUP(B5406,'大货清单（不定期按GOMS更新）'!A:K,11,FALSE)</f>
        <v>5.1</v>
      </c>
      <c r="K5406" s="27" t="str">
        <f>VLOOKUP(B5406,'大货清单（不定期按GOMS更新）'!A:N,12,FALSE)</f>
        <v>756</v>
      </c>
      <c r="L5406" s="27" t="str">
        <f>VLOOKUP(B5406,'大货清单（不定期按GOMS更新）'!A:M,13,FALSE)</f>
        <v>157</v>
      </c>
      <c r="M5406" s="27" t="str">
        <f>VLOOKUP(B5406,'大货清单（不定期按GOMS更新）'!A:N,14,FALSE)</f>
        <v>308</v>
      </c>
      <c r="N5406" s="53" t="s">
        <v>1417</v>
      </c>
      <c r="O5406" s="27">
        <f>IFERROR(VLOOKUP(N5406,'散件迭代（不定期更新）'!C:J,8,FALSE),0)</f>
        <v>0</v>
      </c>
      <c r="P5406" s="27" t="str">
        <f>IFERROR(VLOOKUP(N5406,'散件（更新）'!B:H,3,FALSE),0)</f>
        <v>206-1979-0208</v>
      </c>
      <c r="Q5406" s="27" t="str">
        <f>VLOOKUP(N5406,'散件（更新）'!B:H,2,FALSE)</f>
        <v>114-19790208</v>
      </c>
      <c r="R5406" s="27" t="str">
        <f>VLOOKUP(N5406,'散件（更新）'!B:H,7,FALSE)</f>
        <v>Tube Assembly</v>
      </c>
      <c r="S5406" s="27" t="str">
        <f>VLOOKUP(N5406,'散件（更新）'!B:E,4,FALSE)</f>
        <v>https://tineco-yxzt.oss-accelerate.aliyuncs.com/product/114-19790208.jpg</v>
      </c>
      <c r="T5406" s="27" t="s">
        <v>8759</v>
      </c>
      <c r="U5406" s="28" t="str">
        <f>VLOOKUP(N5406,'散件（更新）'!B:G,6,FALSE)</f>
        <v>铝管组件（黑色）</v>
      </c>
      <c r="V5406" s="28" t="str">
        <f>VLOOKUP(N5406,'散件（更新）'!B:I,8,FALSE)</f>
        <v>6972200192929</v>
      </c>
    </row>
    <row r="5407" spans="1:22">
      <c r="A5407" s="57">
        <v>46169</v>
      </c>
      <c r="B5407" s="53" t="s">
        <v>173</v>
      </c>
      <c r="C5407" s="27" t="str">
        <f>VLOOKUP(B5407,'大货清单（不定期按GOMS更新）'!A:H,8,0)</f>
        <v>107-19790005</v>
      </c>
      <c r="D5407" s="27" t="str">
        <f>VLOOKUP(B5407,'大货清单（不定期按GOMS更新）'!A:C,3,0)</f>
        <v>ZB1979-05</v>
      </c>
      <c r="E5407" s="27" t="str">
        <f>VLOOKUP(B5407,'大货清单（不定期按GOMS更新）'!A:H,4,0)</f>
        <v>DE,CH,NL,AT,DK</v>
      </c>
      <c r="F5407" s="27" t="str">
        <f>VLOOKUP(B5407,'大货清单（不定期按GOMS更新）'!A:H,2,0)</f>
        <v>PURE ONE X Tango</v>
      </c>
      <c r="G5407" s="28">
        <f>VLOOKUP(B5407,'大货清单（不定期按GOMS更新）'!A:I,9,FALSE)</f>
        <v>6972200197696</v>
      </c>
      <c r="H5407" s="27" t="str">
        <f>VLOOKUP(B5407,'大货清单（不定期按GOMS更新）'!A:H,7,0)</f>
        <v>White&amp;Black</v>
      </c>
      <c r="I5407" s="27" t="str">
        <f>VLOOKUP(B5407,'大货清单（不定期按GOMS更新）'!A:F,6,FALSE)</f>
        <v>PHASEOUT</v>
      </c>
      <c r="J5407" s="27" t="str">
        <f>VLOOKUP(B5407,'大货清单（不定期按GOMS更新）'!A:K,11,FALSE)</f>
        <v>6</v>
      </c>
      <c r="K5407" s="27" t="str">
        <f>VLOOKUP(B5407,'大货清单（不定期按GOMS更新）'!A:N,12,FALSE)</f>
        <v>791</v>
      </c>
      <c r="L5407" s="27" t="str">
        <f>VLOOKUP(B5407,'大货清单（不定期按GOMS更新）'!A:M,13,FALSE)</f>
        <v>180</v>
      </c>
      <c r="M5407" s="27" t="str">
        <f>VLOOKUP(B5407,'大货清单（不定期按GOMS更新）'!A:N,14,FALSE)</f>
        <v>326</v>
      </c>
      <c r="N5407" s="53" t="s">
        <v>1227</v>
      </c>
      <c r="O5407" s="27" t="str">
        <f>IFERROR(VLOOKUP(N5407,'散件迭代（不定期更新）'!C:J,8,FALSE),0)</f>
        <v>A38</v>
      </c>
      <c r="P5407" s="27" t="str">
        <f>IFERROR(VLOOKUP(N5407,'散件（更新）'!B:H,3,FALSE),0)</f>
        <v>206-1756-0235</v>
      </c>
      <c r="Q5407" s="27" t="str">
        <f>VLOOKUP(N5407,'散件（更新）'!B:H,2,FALSE)</f>
        <v>114-17560235</v>
      </c>
      <c r="R5407" s="27" t="str">
        <f>VLOOKUP(N5407,'散件（更新）'!B:H,7,FALSE)</f>
        <v>1*Pre-filter cleaning tool &amp; 2* filters</v>
      </c>
      <c r="S5407" s="27" t="str">
        <f>VLOOKUP(N5407,'散件（更新）'!B:E,4,FALSE)</f>
        <v>https://tineco-yxzt.oss-accelerate.aliyuncs.com/product/114-17560235.jpg</v>
      </c>
      <c r="T5407" s="27" t="s">
        <v>8759</v>
      </c>
      <c r="U5407" s="28" t="str">
        <f>VLOOKUP(N5407,'散件（更新）'!B:G,6,FALSE)</f>
        <v>ZB1769B 滤芯清洁刷+进风过滤棉组件*2</v>
      </c>
      <c r="V5407" s="28" t="str">
        <f>VLOOKUP(N5407,'散件（更新）'!B:I,8,FALSE)</f>
        <v>6972200191601</v>
      </c>
    </row>
    <row r="5408" spans="1:22">
      <c r="A5408" s="57">
        <v>46169</v>
      </c>
      <c r="B5408" s="53" t="s">
        <v>173</v>
      </c>
      <c r="C5408" s="27" t="str">
        <f>VLOOKUP(B5408,'大货清单（不定期按GOMS更新）'!A:H,8,0)</f>
        <v>107-19790005</v>
      </c>
      <c r="D5408" s="27" t="str">
        <f>VLOOKUP(B5408,'大货清单（不定期按GOMS更新）'!A:C,3,0)</f>
        <v>ZB1979-05</v>
      </c>
      <c r="E5408" s="27" t="str">
        <f>VLOOKUP(B5408,'大货清单（不定期按GOMS更新）'!A:H,4,0)</f>
        <v>DE,CH,NL,AT,DK</v>
      </c>
      <c r="F5408" s="27" t="str">
        <f>VLOOKUP(B5408,'大货清单（不定期按GOMS更新）'!A:H,2,0)</f>
        <v>PURE ONE X Tango</v>
      </c>
      <c r="G5408" s="28">
        <f>VLOOKUP(B5408,'大货清单（不定期按GOMS更新）'!A:I,9,FALSE)</f>
        <v>6972200197696</v>
      </c>
      <c r="H5408" s="27" t="str">
        <f>VLOOKUP(B5408,'大货清单（不定期按GOMS更新）'!A:H,7,0)</f>
        <v>White&amp;Black</v>
      </c>
      <c r="I5408" s="27" t="str">
        <f>VLOOKUP(B5408,'大货清单（不定期按GOMS更新）'!A:F,6,FALSE)</f>
        <v>PHASEOUT</v>
      </c>
      <c r="J5408" s="27" t="str">
        <f>VLOOKUP(B5408,'大货清单（不定期按GOMS更新）'!A:K,11,FALSE)</f>
        <v>6</v>
      </c>
      <c r="K5408" s="27" t="str">
        <f>VLOOKUP(B5408,'大货清单（不定期按GOMS更新）'!A:N,12,FALSE)</f>
        <v>791</v>
      </c>
      <c r="L5408" s="27" t="str">
        <f>VLOOKUP(B5408,'大货清单（不定期按GOMS更新）'!A:M,13,FALSE)</f>
        <v>180</v>
      </c>
      <c r="M5408" s="27" t="str">
        <f>VLOOKUP(B5408,'大货清单（不定期按GOMS更新）'!A:N,14,FALSE)</f>
        <v>326</v>
      </c>
      <c r="N5408" s="53" t="s">
        <v>1228</v>
      </c>
      <c r="O5408" s="27">
        <f>IFERROR(VLOOKUP(N5408,'散件迭代（不定期更新）'!C:J,8,FALSE),0)</f>
        <v>0</v>
      </c>
      <c r="P5408" s="27" t="str">
        <f>IFERROR(VLOOKUP(N5408,'散件（更新）'!B:H,3,FALSE),0)</f>
        <v>206-1756-0204</v>
      </c>
      <c r="Q5408" s="27" t="str">
        <f>VLOOKUP(N5408,'散件（更新）'!B:H,2,FALSE)</f>
        <v>114-17560204</v>
      </c>
      <c r="R5408" s="27" t="str">
        <f>VLOOKUP(N5408,'散件（更新）'!B:H,7,FALSE)</f>
        <v>FILTER</v>
      </c>
      <c r="S5408" s="27" t="str">
        <f>VLOOKUP(N5408,'散件（更新）'!B:E,4,FALSE)</f>
        <v>https://tineco-yxzt.oss-accelerate.aliyuncs.com/product/114-17560204.jpg</v>
      </c>
      <c r="T5408" s="27" t="s">
        <v>8759</v>
      </c>
      <c r="U5408" s="28" t="str">
        <f>VLOOKUP(N5408,'散件（更新）'!B:G,6,FALSE)</f>
        <v>ZB1756 进风滤棉组件</v>
      </c>
      <c r="V5408" s="28" t="str">
        <f>VLOOKUP(N5408,'散件（更新）'!B:I,8,FALSE)</f>
        <v>6972200191182</v>
      </c>
    </row>
    <row r="5409" spans="1:22">
      <c r="A5409" s="57">
        <v>46169</v>
      </c>
      <c r="B5409" s="53" t="s">
        <v>173</v>
      </c>
      <c r="C5409" s="27" t="str">
        <f>VLOOKUP(B5409,'大货清单（不定期按GOMS更新）'!A:H,8,0)</f>
        <v>107-19790005</v>
      </c>
      <c r="D5409" s="27" t="str">
        <f>VLOOKUP(B5409,'大货清单（不定期按GOMS更新）'!A:C,3,0)</f>
        <v>ZB1979-05</v>
      </c>
      <c r="E5409" s="27" t="str">
        <f>VLOOKUP(B5409,'大货清单（不定期按GOMS更新）'!A:H,4,0)</f>
        <v>DE,CH,NL,AT,DK</v>
      </c>
      <c r="F5409" s="27" t="str">
        <f>VLOOKUP(B5409,'大货清单（不定期按GOMS更新）'!A:H,2,0)</f>
        <v>PURE ONE X Tango</v>
      </c>
      <c r="G5409" s="28">
        <f>VLOOKUP(B5409,'大货清单（不定期按GOMS更新）'!A:I,9,FALSE)</f>
        <v>6972200197696</v>
      </c>
      <c r="H5409" s="27" t="str">
        <f>VLOOKUP(B5409,'大货清单（不定期按GOMS更新）'!A:H,7,0)</f>
        <v>White&amp;Black</v>
      </c>
      <c r="I5409" s="27" t="str">
        <f>VLOOKUP(B5409,'大货清单（不定期按GOMS更新）'!A:F,6,FALSE)</f>
        <v>PHASEOUT</v>
      </c>
      <c r="J5409" s="27" t="str">
        <f>VLOOKUP(B5409,'大货清单（不定期按GOMS更新）'!A:K,11,FALSE)</f>
        <v>6</v>
      </c>
      <c r="K5409" s="27" t="str">
        <f>VLOOKUP(B5409,'大货清单（不定期按GOMS更新）'!A:N,12,FALSE)</f>
        <v>791</v>
      </c>
      <c r="L5409" s="27" t="str">
        <f>VLOOKUP(B5409,'大货清单（不定期按GOMS更新）'!A:M,13,FALSE)</f>
        <v>180</v>
      </c>
      <c r="M5409" s="27" t="str">
        <f>VLOOKUP(B5409,'大货清单（不定期按GOMS更新）'!A:N,14,FALSE)</f>
        <v>326</v>
      </c>
      <c r="N5409" s="53" t="s">
        <v>252</v>
      </c>
      <c r="O5409" s="27">
        <f>IFERROR(VLOOKUP(N5409,'散件迭代（不定期更新）'!C:J,8,FALSE),0)</f>
        <v>0</v>
      </c>
      <c r="P5409" s="27" t="str">
        <f>IFERROR(VLOOKUP(N5409,'散件（更新）'!B:H,3,FALSE),0)</f>
        <v>206-1769-0233</v>
      </c>
      <c r="Q5409" s="27" t="str">
        <f>VLOOKUP(N5409,'散件（更新）'!B:H,2,FALSE)</f>
        <v>114-17690233</v>
      </c>
      <c r="R5409" s="27" t="str">
        <f>VLOOKUP(N5409,'散件（更新）'!B:H,7,FALSE)</f>
        <v>Hair cleaning tool</v>
      </c>
      <c r="S5409" s="27" t="str">
        <f>VLOOKUP(N5409,'散件（更新）'!B:E,4,FALSE)</f>
        <v>https://tineco-yxzt.oss-accelerate.aliyuncs.com/product/114-17690233.png</v>
      </c>
      <c r="T5409" s="27" t="s">
        <v>8759</v>
      </c>
      <c r="U5409" s="28" t="str">
        <f>VLOOKUP(N5409,'散件（更新）'!B:G,6,FALSE)</f>
        <v>ZB1769B 清洁刷植毛组件</v>
      </c>
      <c r="V5409" s="28" t="str">
        <f>VLOOKUP(N5409,'散件（更新）'!B:I,8,FALSE)</f>
        <v>6972200191151</v>
      </c>
    </row>
    <row r="5410" spans="1:22">
      <c r="A5410" s="57">
        <v>46169</v>
      </c>
      <c r="B5410" s="53" t="s">
        <v>173</v>
      </c>
      <c r="C5410" s="27" t="str">
        <f>VLOOKUP(B5410,'大货清单（不定期按GOMS更新）'!A:H,8,0)</f>
        <v>107-19790005</v>
      </c>
      <c r="D5410" s="27" t="str">
        <f>VLOOKUP(B5410,'大货清单（不定期按GOMS更新）'!A:C,3,0)</f>
        <v>ZB1979-05</v>
      </c>
      <c r="E5410" s="27" t="str">
        <f>VLOOKUP(B5410,'大货清单（不定期按GOMS更新）'!A:H,4,0)</f>
        <v>DE,CH,NL,AT,DK</v>
      </c>
      <c r="F5410" s="27" t="str">
        <f>VLOOKUP(B5410,'大货清单（不定期按GOMS更新）'!A:H,2,0)</f>
        <v>PURE ONE X Tango</v>
      </c>
      <c r="G5410" s="28">
        <f>VLOOKUP(B5410,'大货清单（不定期按GOMS更新）'!A:I,9,FALSE)</f>
        <v>6972200197696</v>
      </c>
      <c r="H5410" s="27" t="str">
        <f>VLOOKUP(B5410,'大货清单（不定期按GOMS更新）'!A:H,7,0)</f>
        <v>White&amp;Black</v>
      </c>
      <c r="I5410" s="27" t="str">
        <f>VLOOKUP(B5410,'大货清单（不定期按GOMS更新）'!A:F,6,FALSE)</f>
        <v>PHASEOUT</v>
      </c>
      <c r="J5410" s="27" t="str">
        <f>VLOOKUP(B5410,'大货清单（不定期按GOMS更新）'!A:K,11,FALSE)</f>
        <v>6</v>
      </c>
      <c r="K5410" s="27" t="str">
        <f>VLOOKUP(B5410,'大货清单（不定期按GOMS更新）'!A:N,12,FALSE)</f>
        <v>791</v>
      </c>
      <c r="L5410" s="27" t="str">
        <f>VLOOKUP(B5410,'大货清单（不定期按GOMS更新）'!A:M,13,FALSE)</f>
        <v>180</v>
      </c>
      <c r="M5410" s="27" t="str">
        <f>VLOOKUP(B5410,'大货清单（不定期按GOMS更新）'!A:N,14,FALSE)</f>
        <v>326</v>
      </c>
      <c r="N5410" s="53" t="s">
        <v>1376</v>
      </c>
      <c r="O5410" s="27" t="str">
        <f>IFERROR(VLOOKUP(N5410,'散件迭代（不定期更新）'!C:J,8,FALSE),0)</f>
        <v>A14</v>
      </c>
      <c r="P5410" s="27" t="str">
        <f>IFERROR(VLOOKUP(N5410,'散件（更新）'!B:H,3,FALSE),0)</f>
        <v>206-1873-0214</v>
      </c>
      <c r="Q5410" s="27" t="str">
        <f>VLOOKUP(N5410,'散件（更新）'!B:H,2,FALSE)</f>
        <v>114-18730214</v>
      </c>
      <c r="R5410" s="27" t="str">
        <f>VLOOKUP(N5410,'散件（更新）'!B:H,7,FALSE)</f>
        <v>Crevice &amp; 2-In-1 Dusting Brush</v>
      </c>
      <c r="S5410" s="27" t="str">
        <f>VLOOKUP(N5410,'散件（更新）'!B:E,4,FALSE)</f>
        <v>https://tineco-yxzt.oss-accelerate.aliyuncs.com/product/114-18730214.png</v>
      </c>
      <c r="T5410" s="27" t="s">
        <v>8759</v>
      </c>
      <c r="U5410" s="28" t="str">
        <f>VLOOKUP(N5410,'散件（更新）'!B:G,6,FALSE)</f>
        <v xml:space="preserve">组合刷组件+扁吸组件 </v>
      </c>
      <c r="V5410" s="28" t="str">
        <f>VLOOKUP(N5410,'散件（更新）'!B:I,8,FALSE)</f>
        <v>6972200191489</v>
      </c>
    </row>
    <row r="5411" spans="1:22">
      <c r="A5411" s="57">
        <v>46169</v>
      </c>
      <c r="B5411" s="53" t="s">
        <v>173</v>
      </c>
      <c r="C5411" s="27" t="str">
        <f>VLOOKUP(B5411,'大货清单（不定期按GOMS更新）'!A:H,8,0)</f>
        <v>107-19790005</v>
      </c>
      <c r="D5411" s="27" t="str">
        <f>VLOOKUP(B5411,'大货清单（不定期按GOMS更新）'!A:C,3,0)</f>
        <v>ZB1979-05</v>
      </c>
      <c r="E5411" s="27" t="str">
        <f>VLOOKUP(B5411,'大货清单（不定期按GOMS更新）'!A:H,4,0)</f>
        <v>DE,CH,NL,AT,DK</v>
      </c>
      <c r="F5411" s="27" t="str">
        <f>VLOOKUP(B5411,'大货清单（不定期按GOMS更新）'!A:H,2,0)</f>
        <v>PURE ONE X Tango</v>
      </c>
      <c r="G5411" s="28">
        <f>VLOOKUP(B5411,'大货清单（不定期按GOMS更新）'!A:I,9,FALSE)</f>
        <v>6972200197696</v>
      </c>
      <c r="H5411" s="27" t="str">
        <f>VLOOKUP(B5411,'大货清单（不定期按GOMS更新）'!A:H,7,0)</f>
        <v>White&amp;Black</v>
      </c>
      <c r="I5411" s="27" t="str">
        <f>VLOOKUP(B5411,'大货清单（不定期按GOMS更新）'!A:F,6,FALSE)</f>
        <v>PHASEOUT</v>
      </c>
      <c r="J5411" s="27" t="str">
        <f>VLOOKUP(B5411,'大货清单（不定期按GOMS更新）'!A:K,11,FALSE)</f>
        <v>6</v>
      </c>
      <c r="K5411" s="27" t="str">
        <f>VLOOKUP(B5411,'大货清单（不定期按GOMS更新）'!A:N,12,FALSE)</f>
        <v>791</v>
      </c>
      <c r="L5411" s="27" t="str">
        <f>VLOOKUP(B5411,'大货清单（不定期按GOMS更新）'!A:M,13,FALSE)</f>
        <v>180</v>
      </c>
      <c r="M5411" s="27" t="str">
        <f>VLOOKUP(B5411,'大货清单（不定期按GOMS更新）'!A:N,14,FALSE)</f>
        <v>326</v>
      </c>
      <c r="N5411" s="53" t="s">
        <v>1416</v>
      </c>
      <c r="O5411" s="27">
        <f>IFERROR(VLOOKUP(N5411,'散件迭代（不定期更新）'!C:J,8,FALSE),0)</f>
        <v>0</v>
      </c>
      <c r="P5411" s="27" t="str">
        <f>IFERROR(VLOOKUP(N5411,'散件（更新）'!B:H,3,FALSE),0)</f>
        <v>206-1979-0205</v>
      </c>
      <c r="Q5411" s="27" t="str">
        <f>VLOOKUP(N5411,'散件（更新）'!B:H,2,FALSE)</f>
        <v>114-19790205</v>
      </c>
      <c r="R5411" s="27" t="str">
        <f>VLOOKUP(N5411,'散件（更新）'!B:H,7,FALSE)</f>
        <v>2*Filter&amp;1*HEPA</v>
      </c>
      <c r="S5411" s="27" t="str">
        <f>VLOOKUP(N5411,'散件（更新）'!B:E,4,FALSE)</f>
        <v>https://tineco-yxzt.oss-accelerate.aliyuncs.com/product/114-19790205.jpg</v>
      </c>
      <c r="T5411" s="27" t="s">
        <v>8759</v>
      </c>
      <c r="U5411" s="28" t="str">
        <f>VLOOKUP(N5411,'散件（更新）'!B:G,6,FALSE)</f>
        <v>2*滤芯+1*HEPA（彩盒）</v>
      </c>
      <c r="V5411" s="28" t="str">
        <f>VLOOKUP(N5411,'散件（更新）'!B:I,8,FALSE)</f>
        <v>6972200192967</v>
      </c>
    </row>
    <row r="5412" spans="1:22">
      <c r="A5412" s="57">
        <v>46169</v>
      </c>
      <c r="B5412" s="53" t="s">
        <v>173</v>
      </c>
      <c r="C5412" s="27" t="str">
        <f>VLOOKUP(B5412,'大货清单（不定期按GOMS更新）'!A:H,8,0)</f>
        <v>107-19790005</v>
      </c>
      <c r="D5412" s="27" t="str">
        <f>VLOOKUP(B5412,'大货清单（不定期按GOMS更新）'!A:C,3,0)</f>
        <v>ZB1979-05</v>
      </c>
      <c r="E5412" s="27" t="str">
        <f>VLOOKUP(B5412,'大货清单（不定期按GOMS更新）'!A:H,4,0)</f>
        <v>DE,CH,NL,AT,DK</v>
      </c>
      <c r="F5412" s="27" t="str">
        <f>VLOOKUP(B5412,'大货清单（不定期按GOMS更新）'!A:H,2,0)</f>
        <v>PURE ONE X Tango</v>
      </c>
      <c r="G5412" s="28">
        <f>VLOOKUP(B5412,'大货清单（不定期按GOMS更新）'!A:I,9,FALSE)</f>
        <v>6972200197696</v>
      </c>
      <c r="H5412" s="27" t="str">
        <f>VLOOKUP(B5412,'大货清单（不定期按GOMS更新）'!A:H,7,0)</f>
        <v>White&amp;Black</v>
      </c>
      <c r="I5412" s="27" t="str">
        <f>VLOOKUP(B5412,'大货清单（不定期按GOMS更新）'!A:F,6,FALSE)</f>
        <v>PHASEOUT</v>
      </c>
      <c r="J5412" s="27" t="str">
        <f>VLOOKUP(B5412,'大货清单（不定期按GOMS更新）'!A:K,11,FALSE)</f>
        <v>6</v>
      </c>
      <c r="K5412" s="27" t="str">
        <f>VLOOKUP(B5412,'大货清单（不定期按GOMS更新）'!A:N,12,FALSE)</f>
        <v>791</v>
      </c>
      <c r="L5412" s="27" t="str">
        <f>VLOOKUP(B5412,'大货清单（不定期按GOMS更新）'!A:M,13,FALSE)</f>
        <v>180</v>
      </c>
      <c r="M5412" s="27" t="str">
        <f>VLOOKUP(B5412,'大货清单（不定期按GOMS更新）'!A:N,14,FALSE)</f>
        <v>326</v>
      </c>
      <c r="N5412" s="53" t="s">
        <v>1355</v>
      </c>
      <c r="O5412" s="27" t="str">
        <f>IFERROR(VLOOKUP(N5412,'散件迭代（不定期更新）'!C:J,8,FALSE),0)</f>
        <v>A15</v>
      </c>
      <c r="P5412" s="27" t="str">
        <f>IFERROR(VLOOKUP(N5412,'散件（更新）'!B:H,3,FALSE),0)</f>
        <v>206-1965-0210</v>
      </c>
      <c r="Q5412" s="27" t="str">
        <f>VLOOKUP(N5412,'散件（更新）'!B:H,2,FALSE)</f>
        <v>114-19650210</v>
      </c>
      <c r="R5412" s="27" t="str">
        <f>VLOOKUP(N5412,'散件（更新）'!B:H,7,FALSE)</f>
        <v>Hard Floor Brush</v>
      </c>
      <c r="S5412" s="27" t="str">
        <f>VLOOKUP(N5412,'散件（更新）'!B:E,4,FALSE)</f>
        <v>https://tineco-yxzt.oss-accelerate.aliyuncs.com/product/114-19650210.jpg</v>
      </c>
      <c r="T5412" s="27" t="s">
        <v>8759</v>
      </c>
      <c r="U5412" s="28" t="str">
        <f>VLOOKUP(N5412,'散件（更新）'!B:G,6,FALSE)</f>
        <v>FB1753G地刷组件</v>
      </c>
      <c r="V5412" s="28" t="str">
        <f>VLOOKUP(N5412,'散件（更新）'!B:I,8,FALSE)</f>
        <v>6972200191946</v>
      </c>
    </row>
    <row r="5413" spans="1:22">
      <c r="A5413" s="57">
        <v>46169</v>
      </c>
      <c r="B5413" s="53" t="s">
        <v>173</v>
      </c>
      <c r="C5413" s="27" t="str">
        <f>VLOOKUP(B5413,'大货清单（不定期按GOMS更新）'!A:H,8,0)</f>
        <v>107-19790005</v>
      </c>
      <c r="D5413" s="27" t="str">
        <f>VLOOKUP(B5413,'大货清单（不定期按GOMS更新）'!A:C,3,0)</f>
        <v>ZB1979-05</v>
      </c>
      <c r="E5413" s="27" t="str">
        <f>VLOOKUP(B5413,'大货清单（不定期按GOMS更新）'!A:H,4,0)</f>
        <v>DE,CH,NL,AT,DK</v>
      </c>
      <c r="F5413" s="27" t="str">
        <f>VLOOKUP(B5413,'大货清单（不定期按GOMS更新）'!A:H,2,0)</f>
        <v>PURE ONE X Tango</v>
      </c>
      <c r="G5413" s="28">
        <f>VLOOKUP(B5413,'大货清单（不定期按GOMS更新）'!A:I,9,FALSE)</f>
        <v>6972200197696</v>
      </c>
      <c r="H5413" s="27" t="str">
        <f>VLOOKUP(B5413,'大货清单（不定期按GOMS更新）'!A:H,7,0)</f>
        <v>White&amp;Black</v>
      </c>
      <c r="I5413" s="27" t="str">
        <f>VLOOKUP(B5413,'大货清单（不定期按GOMS更新）'!A:F,6,FALSE)</f>
        <v>PHASEOUT</v>
      </c>
      <c r="J5413" s="27" t="str">
        <f>VLOOKUP(B5413,'大货清单（不定期按GOMS更新）'!A:K,11,FALSE)</f>
        <v>6</v>
      </c>
      <c r="K5413" s="27" t="str">
        <f>VLOOKUP(B5413,'大货清单（不定期按GOMS更新）'!A:N,12,FALSE)</f>
        <v>791</v>
      </c>
      <c r="L5413" s="27" t="str">
        <f>VLOOKUP(B5413,'大货清单（不定期按GOMS更新）'!A:M,13,FALSE)</f>
        <v>180</v>
      </c>
      <c r="M5413" s="27" t="str">
        <f>VLOOKUP(B5413,'大货清单（不定期按GOMS更新）'!A:N,14,FALSE)</f>
        <v>326</v>
      </c>
      <c r="N5413" s="53" t="s">
        <v>1393</v>
      </c>
      <c r="O5413" s="27" t="str">
        <f>IFERROR(VLOOKUP(N5413,'散件迭代（不定期更新）'!C:J,8,FALSE),0)</f>
        <v>A19</v>
      </c>
      <c r="P5413" s="27" t="str">
        <f>IFERROR(VLOOKUP(N5413,'散件（更新）'!B:H,3,FALSE),0)</f>
        <v>206-1873-2318</v>
      </c>
      <c r="Q5413" s="27" t="str">
        <f>VLOOKUP(N5413,'散件（更新）'!B:H,2,FALSE)</f>
        <v>114-18732318</v>
      </c>
      <c r="R5413" s="27" t="str">
        <f>VLOOKUP(N5413,'散件（更新）'!B:H,7,FALSE)</f>
        <v>Mini power brush</v>
      </c>
      <c r="S5413" s="27" t="str">
        <f>VLOOKUP(N5413,'散件（更新）'!B:E,4,FALSE)</f>
        <v>https://tineco-yxzt.oss-accelerate.aliyuncs.com/product/114-18732318.png</v>
      </c>
      <c r="T5413" s="27" t="s">
        <v>8759</v>
      </c>
      <c r="U5413" s="28" t="str">
        <f>VLOOKUP(N5413,'散件（更新）'!B:G,6,FALSE)</f>
        <v>FB1953A 小电动地刷胶袋组件带PTC</v>
      </c>
      <c r="V5413" s="28" t="str">
        <f>VLOOKUP(N5413,'散件（更新）'!B:I,8,FALSE)</f>
        <v>6972200193032</v>
      </c>
    </row>
    <row r="5414" spans="1:22">
      <c r="A5414" s="57">
        <v>46169</v>
      </c>
      <c r="B5414" s="53" t="s">
        <v>173</v>
      </c>
      <c r="C5414" s="27" t="str">
        <f>VLOOKUP(B5414,'大货清单（不定期按GOMS更新）'!A:H,8,0)</f>
        <v>107-19790005</v>
      </c>
      <c r="D5414" s="27" t="str">
        <f>VLOOKUP(B5414,'大货清单（不定期按GOMS更新）'!A:C,3,0)</f>
        <v>ZB1979-05</v>
      </c>
      <c r="E5414" s="27" t="str">
        <f>VLOOKUP(B5414,'大货清单（不定期按GOMS更新）'!A:H,4,0)</f>
        <v>DE,CH,NL,AT,DK</v>
      </c>
      <c r="F5414" s="27" t="str">
        <f>VLOOKUP(B5414,'大货清单（不定期按GOMS更新）'!A:H,2,0)</f>
        <v>PURE ONE X Tango</v>
      </c>
      <c r="G5414" s="28">
        <f>VLOOKUP(B5414,'大货清单（不定期按GOMS更新）'!A:I,9,FALSE)</f>
        <v>6972200197696</v>
      </c>
      <c r="H5414" s="27" t="str">
        <f>VLOOKUP(B5414,'大货清单（不定期按GOMS更新）'!A:H,7,0)</f>
        <v>White&amp;Black</v>
      </c>
      <c r="I5414" s="27" t="str">
        <f>VLOOKUP(B5414,'大货清单（不定期按GOMS更新）'!A:F,6,FALSE)</f>
        <v>PHASEOUT</v>
      </c>
      <c r="J5414" s="27" t="str">
        <f>VLOOKUP(B5414,'大货清单（不定期按GOMS更新）'!A:K,11,FALSE)</f>
        <v>6</v>
      </c>
      <c r="K5414" s="27" t="str">
        <f>VLOOKUP(B5414,'大货清单（不定期按GOMS更新）'!A:N,12,FALSE)</f>
        <v>791</v>
      </c>
      <c r="L5414" s="27" t="str">
        <f>VLOOKUP(B5414,'大货清单（不定期按GOMS更新）'!A:M,13,FALSE)</f>
        <v>180</v>
      </c>
      <c r="M5414" s="27" t="str">
        <f>VLOOKUP(B5414,'大货清单（不定期按GOMS更新）'!A:N,14,FALSE)</f>
        <v>326</v>
      </c>
      <c r="N5414" s="53" t="s">
        <v>1349</v>
      </c>
      <c r="O5414" s="27">
        <f>IFERROR(VLOOKUP(N5414,'散件迭代（不定期更新）'!C:J,8,FALSE),0)</f>
        <v>0</v>
      </c>
      <c r="P5414" s="27" t="str">
        <f>IFERROR(VLOOKUP(N5414,'散件（更新）'!B:H,3,FALSE),0)</f>
        <v>206-1965-0115</v>
      </c>
      <c r="Q5414" s="27" t="str">
        <f>VLOOKUP(N5414,'散件（更新）'!B:H,2,FALSE)</f>
        <v>114-19650115</v>
      </c>
      <c r="R5414" s="27" t="str">
        <f>VLOOKUP(N5414,'散件（更新）'!B:H,7,FALSE)</f>
        <v>Carpet brush</v>
      </c>
      <c r="S5414" s="27" t="str">
        <f>VLOOKUP(N5414,'散件（更新）'!B:E,4,FALSE)</f>
        <v>https://tineco-yxzt.oss-accelerate.aliyuncs.com/product/114-19650115.jpg</v>
      </c>
      <c r="T5414" s="27" t="s">
        <v>8759</v>
      </c>
      <c r="U5414" s="28" t="str">
        <f>VLOOKUP(N5414,'散件（更新）'!B:G,6,FALSE)</f>
        <v>FB1676G地刷组件（黑色按钮）</v>
      </c>
      <c r="V5414" s="28" t="str">
        <f>VLOOKUP(N5414,'散件（更新）'!B:I,8,FALSE)</f>
        <v>6972200192462</v>
      </c>
    </row>
    <row r="5415" spans="1:22">
      <c r="A5415" s="57">
        <v>46169</v>
      </c>
      <c r="B5415" s="53" t="s">
        <v>173</v>
      </c>
      <c r="C5415" s="27" t="str">
        <f>VLOOKUP(B5415,'大货清单（不定期按GOMS更新）'!A:H,8,0)</f>
        <v>107-19790005</v>
      </c>
      <c r="D5415" s="27" t="str">
        <f>VLOOKUP(B5415,'大货清单（不定期按GOMS更新）'!A:C,3,0)</f>
        <v>ZB1979-05</v>
      </c>
      <c r="E5415" s="27" t="str">
        <f>VLOOKUP(B5415,'大货清单（不定期按GOMS更新）'!A:H,4,0)</f>
        <v>DE,CH,NL,AT,DK</v>
      </c>
      <c r="F5415" s="27" t="str">
        <f>VLOOKUP(B5415,'大货清单（不定期按GOMS更新）'!A:H,2,0)</f>
        <v>PURE ONE X Tango</v>
      </c>
      <c r="G5415" s="28">
        <f>VLOOKUP(B5415,'大货清单（不定期按GOMS更新）'!A:I,9,FALSE)</f>
        <v>6972200197696</v>
      </c>
      <c r="H5415" s="27" t="str">
        <f>VLOOKUP(B5415,'大货清单（不定期按GOMS更新）'!A:H,7,0)</f>
        <v>White&amp;Black</v>
      </c>
      <c r="I5415" s="27" t="str">
        <f>VLOOKUP(B5415,'大货清单（不定期按GOMS更新）'!A:F,6,FALSE)</f>
        <v>PHASEOUT</v>
      </c>
      <c r="J5415" s="27" t="str">
        <f>VLOOKUP(B5415,'大货清单（不定期按GOMS更新）'!A:K,11,FALSE)</f>
        <v>6</v>
      </c>
      <c r="K5415" s="27" t="str">
        <f>VLOOKUP(B5415,'大货清单（不定期按GOMS更新）'!A:N,12,FALSE)</f>
        <v>791</v>
      </c>
      <c r="L5415" s="27" t="str">
        <f>VLOOKUP(B5415,'大货清单（不定期按GOMS更新）'!A:M,13,FALSE)</f>
        <v>180</v>
      </c>
      <c r="M5415" s="27" t="str">
        <f>VLOOKUP(B5415,'大货清单（不定期按GOMS更新）'!A:N,14,FALSE)</f>
        <v>326</v>
      </c>
      <c r="N5415" s="53" t="s">
        <v>1413</v>
      </c>
      <c r="O5415" s="27" t="str">
        <f>IFERROR(VLOOKUP(N5415,'散件迭代（不定期更新）'!C:J,8,FALSE),0)</f>
        <v>A35</v>
      </c>
      <c r="P5415" s="27" t="str">
        <f>IFERROR(VLOOKUP(N5415,'散件（更新）'!B:H,3,FALSE),0)</f>
        <v>206-1979-0202</v>
      </c>
      <c r="Q5415" s="27" t="str">
        <f>VLOOKUP(N5415,'散件（更新）'!B:H,2,FALSE)</f>
        <v>114-19790202</v>
      </c>
      <c r="R5415" s="27" t="str">
        <f>VLOOKUP(N5415,'散件（更新）'!B:H,7,FALSE)</f>
        <v>Dustbin</v>
      </c>
      <c r="S5415" s="27" t="str">
        <f>VLOOKUP(N5415,'散件（更新）'!B:E,4,FALSE)</f>
        <v>https://tineco-yxzt.oss-accelerate.aliyuncs.com/product/114-19790202.jpg</v>
      </c>
      <c r="T5415" s="27" t="s">
        <v>8759</v>
      </c>
      <c r="U5415" s="28" t="str">
        <f>VLOOKUP(N5415,'散件（更新）'!B:G,6,FALSE)</f>
        <v>尘桶</v>
      </c>
      <c r="V5415" s="28" t="str">
        <f>VLOOKUP(N5415,'散件（更新）'!B:I,8,FALSE)</f>
        <v>6972200192936</v>
      </c>
    </row>
    <row r="5416" spans="1:22">
      <c r="A5416" s="57">
        <v>46169</v>
      </c>
      <c r="B5416" s="53" t="s">
        <v>173</v>
      </c>
      <c r="C5416" s="27" t="str">
        <f>VLOOKUP(B5416,'大货清单（不定期按GOMS更新）'!A:H,8,0)</f>
        <v>107-19790005</v>
      </c>
      <c r="D5416" s="27" t="str">
        <f>VLOOKUP(B5416,'大货清单（不定期按GOMS更新）'!A:C,3,0)</f>
        <v>ZB1979-05</v>
      </c>
      <c r="E5416" s="27" t="str">
        <f>VLOOKUP(B5416,'大货清单（不定期按GOMS更新）'!A:H,4,0)</f>
        <v>DE,CH,NL,AT,DK</v>
      </c>
      <c r="F5416" s="27" t="str">
        <f>VLOOKUP(B5416,'大货清单（不定期按GOMS更新）'!A:H,2,0)</f>
        <v>PURE ONE X Tango</v>
      </c>
      <c r="G5416" s="28">
        <f>VLOOKUP(B5416,'大货清单（不定期按GOMS更新）'!A:I,9,FALSE)</f>
        <v>6972200197696</v>
      </c>
      <c r="H5416" s="27" t="str">
        <f>VLOOKUP(B5416,'大货清单（不定期按GOMS更新）'!A:H,7,0)</f>
        <v>White&amp;Black</v>
      </c>
      <c r="I5416" s="27" t="str">
        <f>VLOOKUP(B5416,'大货清单（不定期按GOMS更新）'!A:F,6,FALSE)</f>
        <v>PHASEOUT</v>
      </c>
      <c r="J5416" s="27" t="str">
        <f>VLOOKUP(B5416,'大货清单（不定期按GOMS更新）'!A:K,11,FALSE)</f>
        <v>6</v>
      </c>
      <c r="K5416" s="27" t="str">
        <f>VLOOKUP(B5416,'大货清单（不定期按GOMS更新）'!A:N,12,FALSE)</f>
        <v>791</v>
      </c>
      <c r="L5416" s="27" t="str">
        <f>VLOOKUP(B5416,'大货清单（不定期按GOMS更新）'!A:M,13,FALSE)</f>
        <v>180</v>
      </c>
      <c r="M5416" s="27" t="str">
        <f>VLOOKUP(B5416,'大货清单（不定期按GOMS更新）'!A:N,14,FALSE)</f>
        <v>326</v>
      </c>
      <c r="N5416" s="53" t="s">
        <v>1409</v>
      </c>
      <c r="O5416" s="27">
        <f>IFERROR(VLOOKUP(N5416,'散件迭代（不定期更新）'!C:J,8,FALSE),0)</f>
        <v>0</v>
      </c>
      <c r="P5416" s="27" t="str">
        <f>IFERROR(VLOOKUP(N5416,'散件（更新）'!B:H,3,FALSE),0)</f>
        <v>206-1979-0206</v>
      </c>
      <c r="Q5416" s="27" t="str">
        <f>VLOOKUP(N5416,'散件（更新）'!B:H,2,FALSE)</f>
        <v>114-19790206</v>
      </c>
      <c r="R5416" s="27" t="str">
        <f>VLOOKUP(N5416,'散件（更新）'!B:H,7,FALSE)</f>
        <v>HEPA Cover</v>
      </c>
      <c r="S5416" s="27" t="str">
        <f>VLOOKUP(N5416,'散件（更新）'!B:E,4,FALSE)</f>
        <v>https://tineco-yxzt.oss-accelerate.aliyuncs.com/product/114-19790206.jpg</v>
      </c>
      <c r="T5416" s="27" t="s">
        <v>8759</v>
      </c>
      <c r="U5416" s="28" t="str">
        <f>VLOOKUP(N5416,'散件（更新）'!B:G,6,FALSE)</f>
        <v>出风板组件</v>
      </c>
      <c r="V5416" s="28" t="str">
        <f>VLOOKUP(N5416,'散件（更新）'!B:I,8,FALSE)</f>
        <v>6972200192974</v>
      </c>
    </row>
    <row r="5417" spans="1:22">
      <c r="A5417" s="57">
        <v>46169</v>
      </c>
      <c r="B5417" s="53" t="s">
        <v>173</v>
      </c>
      <c r="C5417" s="27" t="str">
        <f>VLOOKUP(B5417,'大货清单（不定期按GOMS更新）'!A:H,8,0)</f>
        <v>107-19790005</v>
      </c>
      <c r="D5417" s="27" t="str">
        <f>VLOOKUP(B5417,'大货清单（不定期按GOMS更新）'!A:C,3,0)</f>
        <v>ZB1979-05</v>
      </c>
      <c r="E5417" s="27" t="str">
        <f>VLOOKUP(B5417,'大货清单（不定期按GOMS更新）'!A:H,4,0)</f>
        <v>DE,CH,NL,AT,DK</v>
      </c>
      <c r="F5417" s="27" t="str">
        <f>VLOOKUP(B5417,'大货清单（不定期按GOMS更新）'!A:H,2,0)</f>
        <v>PURE ONE X Tango</v>
      </c>
      <c r="G5417" s="28">
        <f>VLOOKUP(B5417,'大货清单（不定期按GOMS更新）'!A:I,9,FALSE)</f>
        <v>6972200197696</v>
      </c>
      <c r="H5417" s="27" t="str">
        <f>VLOOKUP(B5417,'大货清单（不定期按GOMS更新）'!A:H,7,0)</f>
        <v>White&amp;Black</v>
      </c>
      <c r="I5417" s="27" t="str">
        <f>VLOOKUP(B5417,'大货清单（不定期按GOMS更新）'!A:F,6,FALSE)</f>
        <v>PHASEOUT</v>
      </c>
      <c r="J5417" s="27" t="str">
        <f>VLOOKUP(B5417,'大货清单（不定期按GOMS更新）'!A:K,11,FALSE)</f>
        <v>6</v>
      </c>
      <c r="K5417" s="27" t="str">
        <f>VLOOKUP(B5417,'大货清单（不定期按GOMS更新）'!A:N,12,FALSE)</f>
        <v>791</v>
      </c>
      <c r="L5417" s="27" t="str">
        <f>VLOOKUP(B5417,'大货清单（不定期按GOMS更新）'!A:M,13,FALSE)</f>
        <v>180</v>
      </c>
      <c r="M5417" s="27" t="str">
        <f>VLOOKUP(B5417,'大货清单（不定期按GOMS更新）'!A:N,14,FALSE)</f>
        <v>326</v>
      </c>
      <c r="N5417" s="53" t="s">
        <v>1415</v>
      </c>
      <c r="O5417" s="27">
        <f>IFERROR(VLOOKUP(N5417,'散件迭代（不定期更新）'!C:J,8,FALSE),0)</f>
        <v>0</v>
      </c>
      <c r="P5417" s="27" t="str">
        <f>IFERROR(VLOOKUP(N5417,'散件（更新）'!B:H,3,FALSE),0)</f>
        <v>206-1979-0203</v>
      </c>
      <c r="Q5417" s="27" t="str">
        <f>VLOOKUP(N5417,'散件（更新）'!B:H,2,FALSE)</f>
        <v>114-19790203</v>
      </c>
      <c r="R5417" s="27" t="str">
        <f>VLOOKUP(N5417,'散件（更新）'!B:H,7,FALSE)</f>
        <v>Filter holder</v>
      </c>
      <c r="S5417" s="27" t="str">
        <f>VLOOKUP(N5417,'散件（更新）'!B:E,4,FALSE)</f>
        <v>https://tineco-yxzt.oss-accelerate.aliyuncs.com/product/114-19790203.jpg</v>
      </c>
      <c r="T5417" s="27" t="s">
        <v>8759</v>
      </c>
      <c r="U5417" s="28" t="str">
        <f>VLOOKUP(N5417,'散件（更新）'!B:G,6,FALSE)</f>
        <v>网孔过滤器</v>
      </c>
      <c r="V5417" s="28" t="str">
        <f>VLOOKUP(N5417,'散件（更新）'!B:I,8,FALSE)</f>
        <v>6972200192943</v>
      </c>
    </row>
    <row r="5418" spans="1:22">
      <c r="A5418" s="57">
        <v>46169</v>
      </c>
      <c r="B5418" s="53" t="s">
        <v>173</v>
      </c>
      <c r="C5418" s="27" t="str">
        <f>VLOOKUP(B5418,'大货清单（不定期按GOMS更新）'!A:H,8,0)</f>
        <v>107-19790005</v>
      </c>
      <c r="D5418" s="27" t="str">
        <f>VLOOKUP(B5418,'大货清单（不定期按GOMS更新）'!A:C,3,0)</f>
        <v>ZB1979-05</v>
      </c>
      <c r="E5418" s="27" t="str">
        <f>VLOOKUP(B5418,'大货清单（不定期按GOMS更新）'!A:H,4,0)</f>
        <v>DE,CH,NL,AT,DK</v>
      </c>
      <c r="F5418" s="27" t="str">
        <f>VLOOKUP(B5418,'大货清单（不定期按GOMS更新）'!A:H,2,0)</f>
        <v>PURE ONE X Tango</v>
      </c>
      <c r="G5418" s="28">
        <f>VLOOKUP(B5418,'大货清单（不定期按GOMS更新）'!A:I,9,FALSE)</f>
        <v>6972200197696</v>
      </c>
      <c r="H5418" s="27" t="str">
        <f>VLOOKUP(B5418,'大货清单（不定期按GOMS更新）'!A:H,7,0)</f>
        <v>White&amp;Black</v>
      </c>
      <c r="I5418" s="27" t="str">
        <f>VLOOKUP(B5418,'大货清单（不定期按GOMS更新）'!A:F,6,FALSE)</f>
        <v>PHASEOUT</v>
      </c>
      <c r="J5418" s="27" t="str">
        <f>VLOOKUP(B5418,'大货清单（不定期按GOMS更新）'!A:K,11,FALSE)</f>
        <v>6</v>
      </c>
      <c r="K5418" s="27" t="str">
        <f>VLOOKUP(B5418,'大货清单（不定期按GOMS更新）'!A:N,12,FALSE)</f>
        <v>791</v>
      </c>
      <c r="L5418" s="27" t="str">
        <f>VLOOKUP(B5418,'大货清单（不定期按GOMS更新）'!A:M,13,FALSE)</f>
        <v>180</v>
      </c>
      <c r="M5418" s="27" t="str">
        <f>VLOOKUP(B5418,'大货清单（不定期按GOMS更新）'!A:N,14,FALSE)</f>
        <v>326</v>
      </c>
      <c r="N5418" s="53" t="s">
        <v>1363</v>
      </c>
      <c r="O5418" s="27" t="str">
        <f>IFERROR(VLOOKUP(N5418,'散件迭代（不定期更新）'!C:J,8,FALSE),0)</f>
        <v>A12</v>
      </c>
      <c r="P5418" s="27" t="str">
        <f>IFERROR(VLOOKUP(N5418,'散件（更新）'!B:H,3,FALSE),0)</f>
        <v>206-1873-0010</v>
      </c>
      <c r="Q5418" s="27" t="str">
        <f>VLOOKUP(N5418,'散件（更新）'!B:H,2,FALSE)</f>
        <v>114-18730010</v>
      </c>
      <c r="R5418" s="27" t="str">
        <f>VLOOKUP(N5418,'散件（更新）'!B:H,7,FALSE)</f>
        <v>Accessory Kit</v>
      </c>
      <c r="S5418" s="27" t="str">
        <f>VLOOKUP(N5418,'散件（更新）'!B:E,4,FALSE)</f>
        <v>https://tineco-yxzt.oss-accelerate.aliyuncs.com/product/114-18730010.jpg</v>
      </c>
      <c r="T5418" s="27" t="s">
        <v>8759</v>
      </c>
      <c r="U5418" s="28" t="str">
        <f>VLOOKUP(N5418,'散件（更新）'!B:G,6,FALSE)</f>
        <v>附件套装(家电刷组件+伸缩扁吸组件+转折管组件+伸缩软管组件)</v>
      </c>
      <c r="V5418" s="28" t="str">
        <f>VLOOKUP(N5418,'散件（更新）'!B:I,8,FALSE)</f>
        <v>6972200191519</v>
      </c>
    </row>
    <row r="5419" spans="1:22">
      <c r="A5419" s="57">
        <v>46169</v>
      </c>
      <c r="B5419" s="53" t="s">
        <v>173</v>
      </c>
      <c r="C5419" s="27" t="str">
        <f>VLOOKUP(B5419,'大货清单（不定期按GOMS更新）'!A:H,8,0)</f>
        <v>107-19790005</v>
      </c>
      <c r="D5419" s="27" t="str">
        <f>VLOOKUP(B5419,'大货清单（不定期按GOMS更新）'!A:C,3,0)</f>
        <v>ZB1979-05</v>
      </c>
      <c r="E5419" s="27" t="str">
        <f>VLOOKUP(B5419,'大货清单（不定期按GOMS更新）'!A:H,4,0)</f>
        <v>DE,CH,NL,AT,DK</v>
      </c>
      <c r="F5419" s="27" t="str">
        <f>VLOOKUP(B5419,'大货清单（不定期按GOMS更新）'!A:H,2,0)</f>
        <v>PURE ONE X Tango</v>
      </c>
      <c r="G5419" s="28">
        <f>VLOOKUP(B5419,'大货清单（不定期按GOMS更新）'!A:I,9,FALSE)</f>
        <v>6972200197696</v>
      </c>
      <c r="H5419" s="27" t="str">
        <f>VLOOKUP(B5419,'大货清单（不定期按GOMS更新）'!A:H,7,0)</f>
        <v>White&amp;Black</v>
      </c>
      <c r="I5419" s="27" t="str">
        <f>VLOOKUP(B5419,'大货清单（不定期按GOMS更新）'!A:F,6,FALSE)</f>
        <v>PHASEOUT</v>
      </c>
      <c r="J5419" s="27" t="str">
        <f>VLOOKUP(B5419,'大货清单（不定期按GOMS更新）'!A:K,11,FALSE)</f>
        <v>6</v>
      </c>
      <c r="K5419" s="27" t="str">
        <f>VLOOKUP(B5419,'大货清单（不定期按GOMS更新）'!A:N,12,FALSE)</f>
        <v>791</v>
      </c>
      <c r="L5419" s="27" t="str">
        <f>VLOOKUP(B5419,'大货清单（不定期按GOMS更新）'!A:M,13,FALSE)</f>
        <v>180</v>
      </c>
      <c r="M5419" s="27" t="str">
        <f>VLOOKUP(B5419,'大货清单（不定期按GOMS更新）'!A:N,14,FALSE)</f>
        <v>326</v>
      </c>
      <c r="N5419" s="53" t="s">
        <v>1412</v>
      </c>
      <c r="O5419" s="27">
        <f>IFERROR(VLOOKUP(N5419,'散件迭代（不定期更新）'!C:J,8,FALSE),0)</f>
        <v>0</v>
      </c>
      <c r="P5419" s="27" t="str">
        <f>IFERROR(VLOOKUP(N5419,'散件（更新）'!B:H,3,FALSE),0)</f>
        <v>206-1979-0204</v>
      </c>
      <c r="Q5419" s="27" t="str">
        <f>VLOOKUP(N5419,'散件（更新）'!B:H,2,FALSE)</f>
        <v>114-19790204</v>
      </c>
      <c r="R5419" s="27" t="str">
        <f>VLOOKUP(N5419,'散件（更新）'!B:H,7,FALSE)</f>
        <v>Main Body</v>
      </c>
      <c r="S5419" s="27" t="str">
        <f>VLOOKUP(N5419,'散件（更新）'!B:E,4,FALSE)</f>
        <v>https://tineco-yxzt.oss-accelerate.aliyuncs.com/product/114-19790204.jpg</v>
      </c>
      <c r="T5419" s="27" t="s">
        <v>8759</v>
      </c>
      <c r="U5419" s="28" t="str">
        <f>VLOOKUP(N5419,'散件（更新）'!B:G,6,FALSE)</f>
        <v>手持组件(黑白色)</v>
      </c>
      <c r="V5419" s="28" t="str">
        <f>VLOOKUP(N5419,'散件（更新）'!B:I,8,FALSE)</f>
        <v>6972200192950</v>
      </c>
    </row>
    <row r="5420" spans="1:22">
      <c r="A5420" s="57">
        <v>46169</v>
      </c>
      <c r="B5420" s="53" t="s">
        <v>173</v>
      </c>
      <c r="C5420" s="27" t="str">
        <f>VLOOKUP(B5420,'大货清单（不定期按GOMS更新）'!A:H,8,0)</f>
        <v>107-19790005</v>
      </c>
      <c r="D5420" s="27" t="str">
        <f>VLOOKUP(B5420,'大货清单（不定期按GOMS更新）'!A:C,3,0)</f>
        <v>ZB1979-05</v>
      </c>
      <c r="E5420" s="27" t="str">
        <f>VLOOKUP(B5420,'大货清单（不定期按GOMS更新）'!A:H,4,0)</f>
        <v>DE,CH,NL,AT,DK</v>
      </c>
      <c r="F5420" s="27" t="str">
        <f>VLOOKUP(B5420,'大货清单（不定期按GOMS更新）'!A:H,2,0)</f>
        <v>PURE ONE X Tango</v>
      </c>
      <c r="G5420" s="28">
        <f>VLOOKUP(B5420,'大货清单（不定期按GOMS更新）'!A:I,9,FALSE)</f>
        <v>6972200197696</v>
      </c>
      <c r="H5420" s="27" t="str">
        <f>VLOOKUP(B5420,'大货清单（不定期按GOMS更新）'!A:H,7,0)</f>
        <v>White&amp;Black</v>
      </c>
      <c r="I5420" s="27" t="str">
        <f>VLOOKUP(B5420,'大货清单（不定期按GOMS更新）'!A:F,6,FALSE)</f>
        <v>PHASEOUT</v>
      </c>
      <c r="J5420" s="27" t="str">
        <f>VLOOKUP(B5420,'大货清单（不定期按GOMS更新）'!A:K,11,FALSE)</f>
        <v>6</v>
      </c>
      <c r="K5420" s="27" t="str">
        <f>VLOOKUP(B5420,'大货清单（不定期按GOMS更新）'!A:N,12,FALSE)</f>
        <v>791</v>
      </c>
      <c r="L5420" s="27" t="str">
        <f>VLOOKUP(B5420,'大货清单（不定期按GOMS更新）'!A:M,13,FALSE)</f>
        <v>180</v>
      </c>
      <c r="M5420" s="27" t="str">
        <f>VLOOKUP(B5420,'大货清单（不定期按GOMS更新）'!A:N,14,FALSE)</f>
        <v>326</v>
      </c>
      <c r="N5420" s="53" t="s">
        <v>1408</v>
      </c>
      <c r="O5420" s="27" t="str">
        <f>IFERROR(VLOOKUP(N5420,'散件迭代（不定期更新）'!C:J,8,FALSE),0)</f>
        <v>A25</v>
      </c>
      <c r="P5420" s="27" t="str">
        <f>IFERROR(VLOOKUP(N5420,'散件（更新）'!B:H,3,FALSE),0)</f>
        <v>206-1979-0004</v>
      </c>
      <c r="Q5420" s="27" t="str">
        <f>VLOOKUP(N5420,'散件（更新）'!B:H,2,FALSE)</f>
        <v>114-19790004</v>
      </c>
      <c r="R5420" s="27" t="str">
        <f>VLOOKUP(N5420,'散件（更新）'!B:H,7,FALSE)</f>
        <v>Adapter</v>
      </c>
      <c r="S5420" s="27" t="str">
        <f>VLOOKUP(N5420,'散件（更新）'!B:E,4,FALSE)</f>
        <v>https://tineco-yxzt.oss-accelerate.aliyuncs.com/product/114-19790004.png</v>
      </c>
      <c r="T5420" s="27" t="s">
        <v>8759</v>
      </c>
      <c r="U5420" s="28" t="str">
        <f>VLOOKUP(N5420,'散件（更新）'!B:G,6,FALSE)</f>
        <v>欧版直头适配器</v>
      </c>
      <c r="V5420" s="28" t="str">
        <f>VLOOKUP(N5420,'散件（更新）'!B:I,8,FALSE)</f>
        <v>6972200194091</v>
      </c>
    </row>
    <row r="5421" spans="1:22">
      <c r="A5421" s="57">
        <v>46169</v>
      </c>
      <c r="B5421" s="53" t="s">
        <v>173</v>
      </c>
      <c r="C5421" s="27" t="str">
        <f>VLOOKUP(B5421,'大货清单（不定期按GOMS更新）'!A:H,8,0)</f>
        <v>107-19790005</v>
      </c>
      <c r="D5421" s="27" t="str">
        <f>VLOOKUP(B5421,'大货清单（不定期按GOMS更新）'!A:C,3,0)</f>
        <v>ZB1979-05</v>
      </c>
      <c r="E5421" s="27" t="str">
        <f>VLOOKUP(B5421,'大货清单（不定期按GOMS更新）'!A:H,4,0)</f>
        <v>DE,CH,NL,AT,DK</v>
      </c>
      <c r="F5421" s="27" t="str">
        <f>VLOOKUP(B5421,'大货清单（不定期按GOMS更新）'!A:H,2,0)</f>
        <v>PURE ONE X Tango</v>
      </c>
      <c r="G5421" s="28">
        <f>VLOOKUP(B5421,'大货清单（不定期按GOMS更新）'!A:I,9,FALSE)</f>
        <v>6972200197696</v>
      </c>
      <c r="H5421" s="27" t="str">
        <f>VLOOKUP(B5421,'大货清单（不定期按GOMS更新）'!A:H,7,0)</f>
        <v>White&amp;Black</v>
      </c>
      <c r="I5421" s="27" t="str">
        <f>VLOOKUP(B5421,'大货清单（不定期按GOMS更新）'!A:F,6,FALSE)</f>
        <v>PHASEOUT</v>
      </c>
      <c r="J5421" s="27" t="str">
        <f>VLOOKUP(B5421,'大货清单（不定期按GOMS更新）'!A:K,11,FALSE)</f>
        <v>6</v>
      </c>
      <c r="K5421" s="27" t="str">
        <f>VLOOKUP(B5421,'大货清单（不定期按GOMS更新）'!A:N,12,FALSE)</f>
        <v>791</v>
      </c>
      <c r="L5421" s="27" t="str">
        <f>VLOOKUP(B5421,'大货清单（不定期按GOMS更新）'!A:M,13,FALSE)</f>
        <v>180</v>
      </c>
      <c r="M5421" s="27" t="str">
        <f>VLOOKUP(B5421,'大货清单（不定期按GOMS更新）'!A:N,14,FALSE)</f>
        <v>326</v>
      </c>
      <c r="N5421" s="53" t="s">
        <v>1414</v>
      </c>
      <c r="O5421" s="27">
        <f>IFERROR(VLOOKUP(N5421,'散件迭代（不定期更新）'!C:J,8,FALSE),0)</f>
        <v>0</v>
      </c>
      <c r="P5421" s="27" t="str">
        <f>IFERROR(VLOOKUP(N5421,'散件（更新）'!B:H,3,FALSE),0)</f>
        <v>206-1979-0201</v>
      </c>
      <c r="Q5421" s="27" t="str">
        <f>VLOOKUP(N5421,'散件（更新）'!B:H,2,FALSE)</f>
        <v>114-19790201</v>
      </c>
      <c r="R5421" s="27" t="str">
        <f>VLOOKUP(N5421,'散件（更新）'!B:H,7,FALSE)</f>
        <v>Wall-mounted dock</v>
      </c>
      <c r="S5421" s="27" t="str">
        <f>VLOOKUP(N5421,'散件（更新）'!B:E,4,FALSE)</f>
        <v>https://tineco-yxzt.oss-accelerate.aliyuncs.com/product/114-19790201.jpg</v>
      </c>
      <c r="T5421" s="27" t="s">
        <v>8759</v>
      </c>
      <c r="U5421" s="28" t="str">
        <f>VLOOKUP(N5421,'散件（更新）'!B:G,6,FALSE)</f>
        <v>墙挂带安装螺丝</v>
      </c>
      <c r="V5421" s="28" t="str">
        <f>VLOOKUP(N5421,'散件（更新）'!B:I,8,FALSE)</f>
        <v>6972200192912</v>
      </c>
    </row>
    <row r="5422" spans="1:22">
      <c r="A5422" s="57">
        <v>46169</v>
      </c>
      <c r="B5422" s="53" t="s">
        <v>173</v>
      </c>
      <c r="C5422" s="27" t="str">
        <f>VLOOKUP(B5422,'大货清单（不定期按GOMS更新）'!A:H,8,0)</f>
        <v>107-19790005</v>
      </c>
      <c r="D5422" s="27" t="str">
        <f>VLOOKUP(B5422,'大货清单（不定期按GOMS更新）'!A:C,3,0)</f>
        <v>ZB1979-05</v>
      </c>
      <c r="E5422" s="27" t="str">
        <f>VLOOKUP(B5422,'大货清单（不定期按GOMS更新）'!A:H,4,0)</f>
        <v>DE,CH,NL,AT,DK</v>
      </c>
      <c r="F5422" s="27" t="str">
        <f>VLOOKUP(B5422,'大货清单（不定期按GOMS更新）'!A:H,2,0)</f>
        <v>PURE ONE X Tango</v>
      </c>
      <c r="G5422" s="28">
        <f>VLOOKUP(B5422,'大货清单（不定期按GOMS更新）'!A:I,9,FALSE)</f>
        <v>6972200197696</v>
      </c>
      <c r="H5422" s="27" t="str">
        <f>VLOOKUP(B5422,'大货清单（不定期按GOMS更新）'!A:H,7,0)</f>
        <v>White&amp;Black</v>
      </c>
      <c r="I5422" s="27" t="str">
        <f>VLOOKUP(B5422,'大货清单（不定期按GOMS更新）'!A:F,6,FALSE)</f>
        <v>PHASEOUT</v>
      </c>
      <c r="J5422" s="27" t="str">
        <f>VLOOKUP(B5422,'大货清单（不定期按GOMS更新）'!A:K,11,FALSE)</f>
        <v>6</v>
      </c>
      <c r="K5422" s="27" t="str">
        <f>VLOOKUP(B5422,'大货清单（不定期按GOMS更新）'!A:N,12,FALSE)</f>
        <v>791</v>
      </c>
      <c r="L5422" s="27" t="str">
        <f>VLOOKUP(B5422,'大货清单（不定期按GOMS更新）'!A:M,13,FALSE)</f>
        <v>180</v>
      </c>
      <c r="M5422" s="27" t="str">
        <f>VLOOKUP(B5422,'大货清单（不定期按GOMS更新）'!A:N,14,FALSE)</f>
        <v>326</v>
      </c>
      <c r="N5422" s="53" t="s">
        <v>1390</v>
      </c>
      <c r="O5422" s="27">
        <f>IFERROR(VLOOKUP(N5422,'散件迭代（不定期更新）'!C:J,8,FALSE),0)</f>
        <v>0</v>
      </c>
      <c r="P5422" s="27" t="str">
        <f>IFERROR(VLOOKUP(N5422,'散件（更新）'!B:H,3,FALSE),0)</f>
        <v>206-1873-2333</v>
      </c>
      <c r="Q5422" s="27" t="str">
        <f>VLOOKUP(N5422,'散件（更新）'!B:H,2,FALSE)</f>
        <v>114-18732333</v>
      </c>
      <c r="R5422" s="27" t="str">
        <f>VLOOKUP(N5422,'散件（更新）'!B:H,7,FALSE)</f>
        <v>[EHA]Power brush release button + spring</v>
      </c>
      <c r="S5422" s="27" t="str">
        <f>VLOOKUP(N5422,'散件（更新）'!B:E,4,FALSE)</f>
        <v>https://tineco-yxzt.oss-accelerate.aliyuncs.com/20231219/9VSRB121100_1702948075363.png</v>
      </c>
      <c r="T5422" s="27" t="s">
        <v>8759</v>
      </c>
      <c r="U5422" s="28" t="str">
        <f>VLOOKUP(N5422,'散件（更新）'!B:G,6,FALSE)</f>
        <v>释放按钮+弹簧组件（散件专用）</v>
      </c>
      <c r="V5422" s="28" t="str">
        <f>VLOOKUP(N5422,'散件（更新）'!B:I,8,FALSE)</f>
        <v>6972200197429</v>
      </c>
    </row>
    <row r="5423" spans="1:22">
      <c r="A5423" s="57">
        <v>46169</v>
      </c>
      <c r="B5423" s="53" t="s">
        <v>173</v>
      </c>
      <c r="C5423" s="27" t="str">
        <f>VLOOKUP(B5423,'大货清单（不定期按GOMS更新）'!A:H,8,0)</f>
        <v>107-19790005</v>
      </c>
      <c r="D5423" s="27" t="str">
        <f>VLOOKUP(B5423,'大货清单（不定期按GOMS更新）'!A:C,3,0)</f>
        <v>ZB1979-05</v>
      </c>
      <c r="E5423" s="27" t="str">
        <f>VLOOKUP(B5423,'大货清单（不定期按GOMS更新）'!A:H,4,0)</f>
        <v>DE,CH,NL,AT,DK</v>
      </c>
      <c r="F5423" s="27" t="str">
        <f>VLOOKUP(B5423,'大货清单（不定期按GOMS更新）'!A:H,2,0)</f>
        <v>PURE ONE X Tango</v>
      </c>
      <c r="G5423" s="28">
        <f>VLOOKUP(B5423,'大货清单（不定期按GOMS更新）'!A:I,9,FALSE)</f>
        <v>6972200197696</v>
      </c>
      <c r="H5423" s="27" t="str">
        <f>VLOOKUP(B5423,'大货清单（不定期按GOMS更新）'!A:H,7,0)</f>
        <v>White&amp;Black</v>
      </c>
      <c r="I5423" s="27" t="str">
        <f>VLOOKUP(B5423,'大货清单（不定期按GOMS更新）'!A:F,6,FALSE)</f>
        <v>PHASEOUT</v>
      </c>
      <c r="J5423" s="27" t="str">
        <f>VLOOKUP(B5423,'大货清单（不定期按GOMS更新）'!A:K,11,FALSE)</f>
        <v>6</v>
      </c>
      <c r="K5423" s="27" t="str">
        <f>VLOOKUP(B5423,'大货清单（不定期按GOMS更新）'!A:N,12,FALSE)</f>
        <v>791</v>
      </c>
      <c r="L5423" s="27" t="str">
        <f>VLOOKUP(B5423,'大货清单（不定期按GOMS更新）'!A:M,13,FALSE)</f>
        <v>180</v>
      </c>
      <c r="M5423" s="27" t="str">
        <f>VLOOKUP(B5423,'大货清单（不定期按GOMS更新）'!A:N,14,FALSE)</f>
        <v>326</v>
      </c>
      <c r="N5423" s="53" t="s">
        <v>1225</v>
      </c>
      <c r="O5423" s="27">
        <f>IFERROR(VLOOKUP(N5423,'散件迭代（不定期更新）'!C:J,8,FALSE),0)</f>
        <v>0</v>
      </c>
      <c r="P5423" s="27" t="str">
        <f>IFERROR(VLOOKUP(N5423,'散件（更新）'!B:H,3,FALSE),0)</f>
        <v>206-1756-0099</v>
      </c>
      <c r="Q5423" s="27" t="str">
        <f>VLOOKUP(N5423,'散件（更新）'!B:H,2,FALSE)</f>
        <v>114-17560099</v>
      </c>
      <c r="R5423" s="27" t="str">
        <f>VLOOKUP(N5423,'散件（更新）'!B:H,7,FALSE)</f>
        <v>Repair Wheel</v>
      </c>
      <c r="S5423" s="27" t="str">
        <f>VLOOKUP(N5423,'散件（更新）'!B:E,4,FALSE)</f>
        <v>https://tineco-yxzt.oss-accelerate.aliyuncs.com/20231219/9VSRW100200_1702948075442.png</v>
      </c>
      <c r="T5423" s="27" t="s">
        <v>8759</v>
      </c>
      <c r="U5423" s="28" t="str">
        <f>VLOOKUP(N5423,'散件（更新）'!B:G,6,FALSE)</f>
        <v>地刷小轮+小轮轴组件</v>
      </c>
      <c r="V5423" s="28" t="str">
        <f>VLOOKUP(N5423,'散件（更新）'!B:I,8,FALSE)</f>
        <v>6972200194046</v>
      </c>
    </row>
    <row r="5424" spans="1:22">
      <c r="A5424" s="57">
        <v>46169</v>
      </c>
      <c r="B5424" s="53" t="s">
        <v>173</v>
      </c>
      <c r="C5424" s="27" t="str">
        <f>VLOOKUP(B5424,'大货清单（不定期按GOMS更新）'!A:H,8,0)</f>
        <v>107-19790005</v>
      </c>
      <c r="D5424" s="27" t="str">
        <f>VLOOKUP(B5424,'大货清单（不定期按GOMS更新）'!A:C,3,0)</f>
        <v>ZB1979-05</v>
      </c>
      <c r="E5424" s="27" t="str">
        <f>VLOOKUP(B5424,'大货清单（不定期按GOMS更新）'!A:H,4,0)</f>
        <v>DE,CH,NL,AT,DK</v>
      </c>
      <c r="F5424" s="27" t="str">
        <f>VLOOKUP(B5424,'大货清单（不定期按GOMS更新）'!A:H,2,0)</f>
        <v>PURE ONE X Tango</v>
      </c>
      <c r="G5424" s="28">
        <f>VLOOKUP(B5424,'大货清单（不定期按GOMS更新）'!A:I,9,FALSE)</f>
        <v>6972200197696</v>
      </c>
      <c r="H5424" s="27" t="str">
        <f>VLOOKUP(B5424,'大货清单（不定期按GOMS更新）'!A:H,7,0)</f>
        <v>White&amp;Black</v>
      </c>
      <c r="I5424" s="27" t="str">
        <f>VLOOKUP(B5424,'大货清单（不定期按GOMS更新）'!A:F,6,FALSE)</f>
        <v>PHASEOUT</v>
      </c>
      <c r="J5424" s="27" t="str">
        <f>VLOOKUP(B5424,'大货清单（不定期按GOMS更新）'!A:K,11,FALSE)</f>
        <v>6</v>
      </c>
      <c r="K5424" s="27" t="str">
        <f>VLOOKUP(B5424,'大货清单（不定期按GOMS更新）'!A:N,12,FALSE)</f>
        <v>791</v>
      </c>
      <c r="L5424" s="27" t="str">
        <f>VLOOKUP(B5424,'大货清单（不定期按GOMS更新）'!A:M,13,FALSE)</f>
        <v>180</v>
      </c>
      <c r="M5424" s="27" t="str">
        <f>VLOOKUP(B5424,'大货清单（不定期按GOMS更新）'!A:N,14,FALSE)</f>
        <v>326</v>
      </c>
      <c r="N5424" s="53" t="s">
        <v>1417</v>
      </c>
      <c r="O5424" s="27">
        <f>IFERROR(VLOOKUP(N5424,'散件迭代（不定期更新）'!C:J,8,FALSE),0)</f>
        <v>0</v>
      </c>
      <c r="P5424" s="27" t="str">
        <f>IFERROR(VLOOKUP(N5424,'散件（更新）'!B:H,3,FALSE),0)</f>
        <v>206-1979-0208</v>
      </c>
      <c r="Q5424" s="27" t="str">
        <f>VLOOKUP(N5424,'散件（更新）'!B:H,2,FALSE)</f>
        <v>114-19790208</v>
      </c>
      <c r="R5424" s="27" t="str">
        <f>VLOOKUP(N5424,'散件（更新）'!B:H,7,FALSE)</f>
        <v>Tube Assembly</v>
      </c>
      <c r="S5424" s="27" t="str">
        <f>VLOOKUP(N5424,'散件（更新）'!B:E,4,FALSE)</f>
        <v>https://tineco-yxzt.oss-accelerate.aliyuncs.com/product/114-19790208.jpg</v>
      </c>
      <c r="T5424" s="27" t="s">
        <v>8759</v>
      </c>
      <c r="U5424" s="28" t="str">
        <f>VLOOKUP(N5424,'散件（更新）'!B:G,6,FALSE)</f>
        <v>铝管组件（黑色）</v>
      </c>
      <c r="V5424" s="28" t="str">
        <f>VLOOKUP(N5424,'散件（更新）'!B:I,8,FALSE)</f>
        <v>6972200192929</v>
      </c>
    </row>
    <row r="5425" spans="1:22">
      <c r="A5425" s="57">
        <v>46169</v>
      </c>
      <c r="B5425" s="53" t="s">
        <v>2666</v>
      </c>
      <c r="C5425" s="27" t="str">
        <f>VLOOKUP(B5425,'大货清单（不定期按GOMS更新）'!A:H,8,0)</f>
        <v>107-18732101</v>
      </c>
      <c r="D5425" s="27" t="str">
        <f>VLOOKUP(B5425,'大货清单（不定期按GOMS更新）'!A:C,3,0)</f>
        <v>ZB1873U-01</v>
      </c>
      <c r="E5425" s="27" t="str">
        <f>VLOOKUP(B5425,'大货清单（不定期按GOMS更新）'!A:H,4,0)</f>
        <v>GB,AE</v>
      </c>
      <c r="F5425" s="27" t="str">
        <f>VLOOKUP(B5425,'大货清单（不定期按GOMS更新）'!A:H,2,0)</f>
        <v>PURE ONE S12</v>
      </c>
      <c r="G5425" s="28">
        <f>VLOOKUP(B5425,'大货清单（不定期按GOMS更新）'!A:I,9,FALSE)</f>
        <v>6972200192202</v>
      </c>
      <c r="H5425" s="27" t="str">
        <f>VLOOKUP(B5425,'大货清单（不定期按GOMS更新）'!A:H,7,0)</f>
        <v>Matte Black</v>
      </c>
      <c r="I5425" s="27" t="str">
        <f>VLOOKUP(B5425,'大货清单（不定期按GOMS更新）'!A:F,6,FALSE)</f>
        <v>PHASEOUT</v>
      </c>
      <c r="J5425" s="27" t="str">
        <f>VLOOKUP(B5425,'大货清单（不定期按GOMS更新）'!A:K,11,FALSE)</f>
        <v>6.3</v>
      </c>
      <c r="K5425" s="27" t="str">
        <f>VLOOKUP(B5425,'大货清单（不定期按GOMS更新）'!A:N,12,FALSE)</f>
        <v>776</v>
      </c>
      <c r="L5425" s="27" t="str">
        <f>VLOOKUP(B5425,'大货清单（不定期按GOMS更新）'!A:M,13,FALSE)</f>
        <v>154</v>
      </c>
      <c r="M5425" s="27" t="str">
        <f>VLOOKUP(B5425,'大货清单（不定期按GOMS更新）'!A:N,14,FALSE)</f>
        <v>323</v>
      </c>
      <c r="N5425" s="53" t="s">
        <v>1228</v>
      </c>
      <c r="O5425" s="27">
        <f>IFERROR(VLOOKUP(N5425,'散件迭代（不定期更新）'!C:J,8,FALSE),0)</f>
        <v>0</v>
      </c>
      <c r="P5425" s="27" t="str">
        <f>IFERROR(VLOOKUP(N5425,'散件（更新）'!B:H,3,FALSE),0)</f>
        <v>206-1756-0204</v>
      </c>
      <c r="Q5425" s="27" t="str">
        <f>VLOOKUP(N5425,'散件（更新）'!B:H,2,FALSE)</f>
        <v>114-17560204</v>
      </c>
      <c r="R5425" s="27" t="str">
        <f>VLOOKUP(N5425,'散件（更新）'!B:H,7,FALSE)</f>
        <v>FILTER</v>
      </c>
      <c r="S5425" s="27" t="str">
        <f>VLOOKUP(N5425,'散件（更新）'!B:E,4,FALSE)</f>
        <v>https://tineco-yxzt.oss-accelerate.aliyuncs.com/product/114-17560204.jpg</v>
      </c>
      <c r="T5425" s="27" t="s">
        <v>8759</v>
      </c>
      <c r="U5425" s="28" t="str">
        <f>VLOOKUP(N5425,'散件（更新）'!B:G,6,FALSE)</f>
        <v>ZB1756 进风滤棉组件</v>
      </c>
      <c r="V5425" s="28" t="str">
        <f>VLOOKUP(N5425,'散件（更新）'!B:I,8,FALSE)</f>
        <v>6972200191182</v>
      </c>
    </row>
    <row r="5426" spans="1:22">
      <c r="A5426" s="57">
        <v>46169</v>
      </c>
      <c r="B5426" s="53" t="s">
        <v>2666</v>
      </c>
      <c r="C5426" s="27" t="str">
        <f>VLOOKUP(B5426,'大货清单（不定期按GOMS更新）'!A:H,8,0)</f>
        <v>107-18732101</v>
      </c>
      <c r="D5426" s="27" t="str">
        <f>VLOOKUP(B5426,'大货清单（不定期按GOMS更新）'!A:C,3,0)</f>
        <v>ZB1873U-01</v>
      </c>
      <c r="E5426" s="27" t="str">
        <f>VLOOKUP(B5426,'大货清单（不定期按GOMS更新）'!A:H,4,0)</f>
        <v>GB,AE</v>
      </c>
      <c r="F5426" s="27" t="str">
        <f>VLOOKUP(B5426,'大货清单（不定期按GOMS更新）'!A:H,2,0)</f>
        <v>PURE ONE S12</v>
      </c>
      <c r="G5426" s="28">
        <f>VLOOKUP(B5426,'大货清单（不定期按GOMS更新）'!A:I,9,FALSE)</f>
        <v>6972200192202</v>
      </c>
      <c r="H5426" s="27" t="str">
        <f>VLOOKUP(B5426,'大货清单（不定期按GOMS更新）'!A:H,7,0)</f>
        <v>Matte Black</v>
      </c>
      <c r="I5426" s="27" t="str">
        <f>VLOOKUP(B5426,'大货清单（不定期按GOMS更新）'!A:F,6,FALSE)</f>
        <v>PHASEOUT</v>
      </c>
      <c r="J5426" s="27" t="str">
        <f>VLOOKUP(B5426,'大货清单（不定期按GOMS更新）'!A:K,11,FALSE)</f>
        <v>6.3</v>
      </c>
      <c r="K5426" s="27" t="str">
        <f>VLOOKUP(B5426,'大货清单（不定期按GOMS更新）'!A:N,12,FALSE)</f>
        <v>776</v>
      </c>
      <c r="L5426" s="27" t="str">
        <f>VLOOKUP(B5426,'大货清单（不定期按GOMS更新）'!A:M,13,FALSE)</f>
        <v>154</v>
      </c>
      <c r="M5426" s="27" t="str">
        <f>VLOOKUP(B5426,'大货清单（不定期按GOMS更新）'!A:N,14,FALSE)</f>
        <v>323</v>
      </c>
      <c r="N5426" s="53" t="s">
        <v>1281</v>
      </c>
      <c r="O5426" s="27">
        <f>IFERROR(VLOOKUP(N5426,'散件迭代（不定期更新）'!C:J,8,FALSE),0)</f>
        <v>0</v>
      </c>
      <c r="P5426" s="27" t="str">
        <f>IFERROR(VLOOKUP(N5426,'散件（更新）'!B:H,3,FALSE),0)</f>
        <v>206-1769-0014</v>
      </c>
      <c r="Q5426" s="27" t="str">
        <f>VLOOKUP(N5426,'散件（更新）'!B:H,2,FALSE)</f>
        <v>114-17690014</v>
      </c>
      <c r="R5426" s="27" t="str">
        <f>VLOOKUP(N5426,'散件（更新）'!B:H,7,FALSE)</f>
        <v>wall accessory holder</v>
      </c>
      <c r="S5426" s="27" t="str">
        <f>VLOOKUP(N5426,'散件（更新）'!B:E,4,FALSE)</f>
        <v>https://tineco-yxzt.oss-accelerate.aliyuncs.com/product/114-17690014.jpg</v>
      </c>
      <c r="T5426" s="27" t="s">
        <v>8759</v>
      </c>
      <c r="U5426" s="28" t="str">
        <f>VLOOKUP(N5426,'散件（更新）'!B:G,6,FALSE)</f>
        <v>附件延展架 墙挂版</v>
      </c>
      <c r="V5426" s="28" t="str">
        <f>VLOOKUP(N5426,'散件（更新）'!B:I,8,FALSE)</f>
        <v>6972200191199</v>
      </c>
    </row>
    <row r="5427" spans="1:22">
      <c r="A5427" s="57">
        <v>46169</v>
      </c>
      <c r="B5427" s="53" t="s">
        <v>2666</v>
      </c>
      <c r="C5427" s="27" t="str">
        <f>VLOOKUP(B5427,'大货清单（不定期按GOMS更新）'!A:H,8,0)</f>
        <v>107-18732101</v>
      </c>
      <c r="D5427" s="27" t="str">
        <f>VLOOKUP(B5427,'大货清单（不定期按GOMS更新）'!A:C,3,0)</f>
        <v>ZB1873U-01</v>
      </c>
      <c r="E5427" s="27" t="str">
        <f>VLOOKUP(B5427,'大货清单（不定期按GOMS更新）'!A:H,4,0)</f>
        <v>GB,AE</v>
      </c>
      <c r="F5427" s="27" t="str">
        <f>VLOOKUP(B5427,'大货清单（不定期按GOMS更新）'!A:H,2,0)</f>
        <v>PURE ONE S12</v>
      </c>
      <c r="G5427" s="28">
        <f>VLOOKUP(B5427,'大货清单（不定期按GOMS更新）'!A:I,9,FALSE)</f>
        <v>6972200192202</v>
      </c>
      <c r="H5427" s="27" t="str">
        <f>VLOOKUP(B5427,'大货清单（不定期按GOMS更新）'!A:H,7,0)</f>
        <v>Matte Black</v>
      </c>
      <c r="I5427" s="27" t="str">
        <f>VLOOKUP(B5427,'大货清单（不定期按GOMS更新）'!A:F,6,FALSE)</f>
        <v>PHASEOUT</v>
      </c>
      <c r="J5427" s="27" t="str">
        <f>VLOOKUP(B5427,'大货清单（不定期按GOMS更新）'!A:K,11,FALSE)</f>
        <v>6.3</v>
      </c>
      <c r="K5427" s="27" t="str">
        <f>VLOOKUP(B5427,'大货清单（不定期按GOMS更新）'!A:N,12,FALSE)</f>
        <v>776</v>
      </c>
      <c r="L5427" s="27" t="str">
        <f>VLOOKUP(B5427,'大货清单（不定期按GOMS更新）'!A:M,13,FALSE)</f>
        <v>154</v>
      </c>
      <c r="M5427" s="27" t="str">
        <f>VLOOKUP(B5427,'大货清单（不定期按GOMS更新）'!A:N,14,FALSE)</f>
        <v>323</v>
      </c>
      <c r="N5427" s="53" t="s">
        <v>1307</v>
      </c>
      <c r="O5427" s="27" t="str">
        <f>IFERROR(VLOOKUP(N5427,'散件迭代（不定期更新）'!C:J,8,FALSE),0)</f>
        <v>A42</v>
      </c>
      <c r="P5427" s="27" t="str">
        <f>IFERROR(VLOOKUP(N5427,'散件（更新）'!B:H,3,FALSE),0)</f>
        <v>206-1769-0205</v>
      </c>
      <c r="Q5427" s="27" t="str">
        <f>VLOOKUP(N5427,'散件（更新）'!B:H,2,FALSE)</f>
        <v>114-17690205</v>
      </c>
      <c r="R5427" s="27" t="str">
        <f>VLOOKUP(N5427,'散件（更新）'!B:H,7,FALSE)</f>
        <v>Crevice Tool</v>
      </c>
      <c r="S5427" s="27" t="str">
        <f>VLOOKUP(N5427,'散件（更新）'!B:E,4,FALSE)</f>
        <v>https://tineco-yxzt.oss-accelerate.aliyuncs.com/product/114-17690205.png</v>
      </c>
      <c r="T5427" s="27" t="s">
        <v>8759</v>
      </c>
      <c r="U5427" s="28" t="str">
        <f>VLOOKUP(N5427,'散件（更新）'!B:G,6,FALSE)</f>
        <v>ZB1769B-04 扁吸</v>
      </c>
      <c r="V5427" s="28" t="str">
        <f>VLOOKUP(N5427,'散件（更新）'!B:I,8,FALSE)</f>
        <v>6972200191267</v>
      </c>
    </row>
    <row r="5428" spans="1:22">
      <c r="A5428" s="57">
        <v>46169</v>
      </c>
      <c r="B5428" s="53" t="s">
        <v>2666</v>
      </c>
      <c r="C5428" s="27" t="str">
        <f>VLOOKUP(B5428,'大货清单（不定期按GOMS更新）'!A:H,8,0)</f>
        <v>107-18732101</v>
      </c>
      <c r="D5428" s="27" t="str">
        <f>VLOOKUP(B5428,'大货清单（不定期按GOMS更新）'!A:C,3,0)</f>
        <v>ZB1873U-01</v>
      </c>
      <c r="E5428" s="27" t="str">
        <f>VLOOKUP(B5428,'大货清单（不定期按GOMS更新）'!A:H,4,0)</f>
        <v>GB,AE</v>
      </c>
      <c r="F5428" s="27" t="str">
        <f>VLOOKUP(B5428,'大货清单（不定期按GOMS更新）'!A:H,2,0)</f>
        <v>PURE ONE S12</v>
      </c>
      <c r="G5428" s="28">
        <f>VLOOKUP(B5428,'大货清单（不定期按GOMS更新）'!A:I,9,FALSE)</f>
        <v>6972200192202</v>
      </c>
      <c r="H5428" s="27" t="str">
        <f>VLOOKUP(B5428,'大货清单（不定期按GOMS更新）'!A:H,7,0)</f>
        <v>Matte Black</v>
      </c>
      <c r="I5428" s="27" t="str">
        <f>VLOOKUP(B5428,'大货清单（不定期按GOMS更新）'!A:F,6,FALSE)</f>
        <v>PHASEOUT</v>
      </c>
      <c r="J5428" s="27" t="str">
        <f>VLOOKUP(B5428,'大货清单（不定期按GOMS更新）'!A:K,11,FALSE)</f>
        <v>6.3</v>
      </c>
      <c r="K5428" s="27" t="str">
        <f>VLOOKUP(B5428,'大货清单（不定期按GOMS更新）'!A:N,12,FALSE)</f>
        <v>776</v>
      </c>
      <c r="L5428" s="27" t="str">
        <f>VLOOKUP(B5428,'大货清单（不定期按GOMS更新）'!A:M,13,FALSE)</f>
        <v>154</v>
      </c>
      <c r="M5428" s="27" t="str">
        <f>VLOOKUP(B5428,'大货清单（不定期按GOMS更新）'!A:N,14,FALSE)</f>
        <v>323</v>
      </c>
      <c r="N5428" s="53" t="s">
        <v>252</v>
      </c>
      <c r="O5428" s="27">
        <f>IFERROR(VLOOKUP(N5428,'散件迭代（不定期更新）'!C:J,8,FALSE),0)</f>
        <v>0</v>
      </c>
      <c r="P5428" s="27" t="str">
        <f>IFERROR(VLOOKUP(N5428,'散件（更新）'!B:H,3,FALSE),0)</f>
        <v>206-1769-0233</v>
      </c>
      <c r="Q5428" s="27" t="str">
        <f>VLOOKUP(N5428,'散件（更新）'!B:H,2,FALSE)</f>
        <v>114-17690233</v>
      </c>
      <c r="R5428" s="27" t="str">
        <f>VLOOKUP(N5428,'散件（更新）'!B:H,7,FALSE)</f>
        <v>Hair cleaning tool</v>
      </c>
      <c r="S5428" s="27" t="str">
        <f>VLOOKUP(N5428,'散件（更新）'!B:E,4,FALSE)</f>
        <v>https://tineco-yxzt.oss-accelerate.aliyuncs.com/product/114-17690233.png</v>
      </c>
      <c r="T5428" s="27" t="s">
        <v>8759</v>
      </c>
      <c r="U5428" s="28" t="str">
        <f>VLOOKUP(N5428,'散件（更新）'!B:G,6,FALSE)</f>
        <v>ZB1769B 清洁刷植毛组件</v>
      </c>
      <c r="V5428" s="28" t="str">
        <f>VLOOKUP(N5428,'散件（更新）'!B:I,8,FALSE)</f>
        <v>6972200191151</v>
      </c>
    </row>
    <row r="5429" spans="1:22">
      <c r="A5429" s="57">
        <v>46169</v>
      </c>
      <c r="B5429" s="53" t="s">
        <v>2666</v>
      </c>
      <c r="C5429" s="27" t="str">
        <f>VLOOKUP(B5429,'大货清单（不定期按GOMS更新）'!A:H,8,0)</f>
        <v>107-18732101</v>
      </c>
      <c r="D5429" s="27" t="str">
        <f>VLOOKUP(B5429,'大货清单（不定期按GOMS更新）'!A:C,3,0)</f>
        <v>ZB1873U-01</v>
      </c>
      <c r="E5429" s="27" t="str">
        <f>VLOOKUP(B5429,'大货清单（不定期按GOMS更新）'!A:H,4,0)</f>
        <v>GB,AE</v>
      </c>
      <c r="F5429" s="27" t="str">
        <f>VLOOKUP(B5429,'大货清单（不定期按GOMS更新）'!A:H,2,0)</f>
        <v>PURE ONE S12</v>
      </c>
      <c r="G5429" s="28">
        <f>VLOOKUP(B5429,'大货清单（不定期按GOMS更新）'!A:I,9,FALSE)</f>
        <v>6972200192202</v>
      </c>
      <c r="H5429" s="27" t="str">
        <f>VLOOKUP(B5429,'大货清单（不定期按GOMS更新）'!A:H,7,0)</f>
        <v>Matte Black</v>
      </c>
      <c r="I5429" s="27" t="str">
        <f>VLOOKUP(B5429,'大货清单（不定期按GOMS更新）'!A:F,6,FALSE)</f>
        <v>PHASEOUT</v>
      </c>
      <c r="J5429" s="27" t="str">
        <f>VLOOKUP(B5429,'大货清单（不定期按GOMS更新）'!A:K,11,FALSE)</f>
        <v>6.3</v>
      </c>
      <c r="K5429" s="27" t="str">
        <f>VLOOKUP(B5429,'大货清单（不定期按GOMS更新）'!A:N,12,FALSE)</f>
        <v>776</v>
      </c>
      <c r="L5429" s="27" t="str">
        <f>VLOOKUP(B5429,'大货清单（不定期按GOMS更新）'!A:M,13,FALSE)</f>
        <v>154</v>
      </c>
      <c r="M5429" s="27" t="str">
        <f>VLOOKUP(B5429,'大货清单（不定期按GOMS更新）'!A:N,14,FALSE)</f>
        <v>323</v>
      </c>
      <c r="N5429" s="53" t="s">
        <v>1376</v>
      </c>
      <c r="O5429" s="27" t="str">
        <f>IFERROR(VLOOKUP(N5429,'散件迭代（不定期更新）'!C:J,8,FALSE),0)</f>
        <v>A14</v>
      </c>
      <c r="P5429" s="27" t="str">
        <f>IFERROR(VLOOKUP(N5429,'散件（更新）'!B:H,3,FALSE),0)</f>
        <v>206-1873-0214</v>
      </c>
      <c r="Q5429" s="27" t="str">
        <f>VLOOKUP(N5429,'散件（更新）'!B:H,2,FALSE)</f>
        <v>114-18730214</v>
      </c>
      <c r="R5429" s="27" t="str">
        <f>VLOOKUP(N5429,'散件（更新）'!B:H,7,FALSE)</f>
        <v>Crevice &amp; 2-In-1 Dusting Brush</v>
      </c>
      <c r="S5429" s="27" t="str">
        <f>VLOOKUP(N5429,'散件（更新）'!B:E,4,FALSE)</f>
        <v>https://tineco-yxzt.oss-accelerate.aliyuncs.com/product/114-18730214.png</v>
      </c>
      <c r="T5429" s="27" t="s">
        <v>8759</v>
      </c>
      <c r="U5429" s="28" t="str">
        <f>VLOOKUP(N5429,'散件（更新）'!B:G,6,FALSE)</f>
        <v xml:space="preserve">组合刷组件+扁吸组件 </v>
      </c>
      <c r="V5429" s="28" t="str">
        <f>VLOOKUP(N5429,'散件（更新）'!B:I,8,FALSE)</f>
        <v>6972200191489</v>
      </c>
    </row>
    <row r="5430" spans="1:22">
      <c r="A5430" s="57">
        <v>46169</v>
      </c>
      <c r="B5430" s="53" t="s">
        <v>2666</v>
      </c>
      <c r="C5430" s="27" t="str">
        <f>VLOOKUP(B5430,'大货清单（不定期按GOMS更新）'!A:H,8,0)</f>
        <v>107-18732101</v>
      </c>
      <c r="D5430" s="27" t="str">
        <f>VLOOKUP(B5430,'大货清单（不定期按GOMS更新）'!A:C,3,0)</f>
        <v>ZB1873U-01</v>
      </c>
      <c r="E5430" s="27" t="str">
        <f>VLOOKUP(B5430,'大货清单（不定期按GOMS更新）'!A:H,4,0)</f>
        <v>GB,AE</v>
      </c>
      <c r="F5430" s="27" t="str">
        <f>VLOOKUP(B5430,'大货清单（不定期按GOMS更新）'!A:H,2,0)</f>
        <v>PURE ONE S12</v>
      </c>
      <c r="G5430" s="28">
        <f>VLOOKUP(B5430,'大货清单（不定期按GOMS更新）'!A:I,9,FALSE)</f>
        <v>6972200192202</v>
      </c>
      <c r="H5430" s="27" t="str">
        <f>VLOOKUP(B5430,'大货清单（不定期按GOMS更新）'!A:H,7,0)</f>
        <v>Matte Black</v>
      </c>
      <c r="I5430" s="27" t="str">
        <f>VLOOKUP(B5430,'大货清单（不定期按GOMS更新）'!A:F,6,FALSE)</f>
        <v>PHASEOUT</v>
      </c>
      <c r="J5430" s="27" t="str">
        <f>VLOOKUP(B5430,'大货清单（不定期按GOMS更新）'!A:K,11,FALSE)</f>
        <v>6.3</v>
      </c>
      <c r="K5430" s="27" t="str">
        <f>VLOOKUP(B5430,'大货清单（不定期按GOMS更新）'!A:N,12,FALSE)</f>
        <v>776</v>
      </c>
      <c r="L5430" s="27" t="str">
        <f>VLOOKUP(B5430,'大货清单（不定期按GOMS更新）'!A:M,13,FALSE)</f>
        <v>154</v>
      </c>
      <c r="M5430" s="27" t="str">
        <f>VLOOKUP(B5430,'大货清单（不定期按GOMS更新）'!A:N,14,FALSE)</f>
        <v>323</v>
      </c>
      <c r="N5430" s="53" t="s">
        <v>1370</v>
      </c>
      <c r="O5430" s="27">
        <f>IFERROR(VLOOKUP(N5430,'散件迭代（不定期更新）'!C:J,8,FALSE),0)</f>
        <v>0</v>
      </c>
      <c r="P5430" s="27" t="str">
        <f>IFERROR(VLOOKUP(N5430,'散件（更新）'!B:H,3,FALSE),0)</f>
        <v>206-1873-0215</v>
      </c>
      <c r="Q5430" s="27" t="str">
        <f>VLOOKUP(N5430,'散件（更新）'!B:H,2,FALSE)</f>
        <v>114-18730215</v>
      </c>
      <c r="R5430" s="27" t="str">
        <f>VLOOKUP(N5430,'散件（更新）'!B:H,7,FALSE)</f>
        <v>2*Filter&amp;1*HEPA</v>
      </c>
      <c r="S5430" s="27" t="str">
        <f>VLOOKUP(N5430,'散件（更新）'!B:E,4,FALSE)</f>
        <v>https://tineco-yxzt.oss-accelerate.aliyuncs.com/product/114-18730215.jpg</v>
      </c>
      <c r="T5430" s="27" t="s">
        <v>8759</v>
      </c>
      <c r="U5430" s="28" t="str">
        <f>VLOOKUP(N5430,'散件（更新）'!B:G,6,FALSE)</f>
        <v>出风HEPA组件(H11) +ZB1756 进风过滤棉组件-网孔支架版本（彩盒）</v>
      </c>
      <c r="V5430" s="28" t="str">
        <f>VLOOKUP(N5430,'散件（更新）'!B:I,8,FALSE)</f>
        <v>6972200191458</v>
      </c>
    </row>
    <row r="5431" spans="1:22">
      <c r="A5431" s="57">
        <v>46169</v>
      </c>
      <c r="B5431" s="53" t="s">
        <v>2666</v>
      </c>
      <c r="C5431" s="27" t="str">
        <f>VLOOKUP(B5431,'大货清单（不定期按GOMS更新）'!A:H,8,0)</f>
        <v>107-18732101</v>
      </c>
      <c r="D5431" s="27" t="str">
        <f>VLOOKUP(B5431,'大货清单（不定期按GOMS更新）'!A:C,3,0)</f>
        <v>ZB1873U-01</v>
      </c>
      <c r="E5431" s="27" t="str">
        <f>VLOOKUP(B5431,'大货清单（不定期按GOMS更新）'!A:H,4,0)</f>
        <v>GB,AE</v>
      </c>
      <c r="F5431" s="27" t="str">
        <f>VLOOKUP(B5431,'大货清单（不定期按GOMS更新）'!A:H,2,0)</f>
        <v>PURE ONE S12</v>
      </c>
      <c r="G5431" s="28">
        <f>VLOOKUP(B5431,'大货清单（不定期按GOMS更新）'!A:I,9,FALSE)</f>
        <v>6972200192202</v>
      </c>
      <c r="H5431" s="27" t="str">
        <f>VLOOKUP(B5431,'大货清单（不定期按GOMS更新）'!A:H,7,0)</f>
        <v>Matte Black</v>
      </c>
      <c r="I5431" s="27" t="str">
        <f>VLOOKUP(B5431,'大货清单（不定期按GOMS更新）'!A:F,6,FALSE)</f>
        <v>PHASEOUT</v>
      </c>
      <c r="J5431" s="27" t="str">
        <f>VLOOKUP(B5431,'大货清单（不定期按GOMS更新）'!A:K,11,FALSE)</f>
        <v>6.3</v>
      </c>
      <c r="K5431" s="27" t="str">
        <f>VLOOKUP(B5431,'大货清单（不定期按GOMS更新）'!A:N,12,FALSE)</f>
        <v>776</v>
      </c>
      <c r="L5431" s="27" t="str">
        <f>VLOOKUP(B5431,'大货清单（不定期按GOMS更新）'!A:M,13,FALSE)</f>
        <v>154</v>
      </c>
      <c r="M5431" s="27" t="str">
        <f>VLOOKUP(B5431,'大货清单（不定期按GOMS更新）'!A:N,14,FALSE)</f>
        <v>323</v>
      </c>
      <c r="N5431" s="53" t="s">
        <v>1377</v>
      </c>
      <c r="O5431" s="27" t="str">
        <f>IFERROR(VLOOKUP(N5431,'散件迭代（不定期更新）'!C:J,8,FALSE),0)</f>
        <v>A15</v>
      </c>
      <c r="P5431" s="27" t="str">
        <f>IFERROR(VLOOKUP(N5431,'散件（更新）'!B:H,3,FALSE),0)</f>
        <v>206-1873-0218</v>
      </c>
      <c r="Q5431" s="27" t="str">
        <f>VLOOKUP(N5431,'散件（更新）'!B:H,2,FALSE)</f>
        <v>114-18730218</v>
      </c>
      <c r="R5431" s="27" t="str">
        <f>VLOOKUP(N5431,'散件（更新）'!B:H,7,FALSE)</f>
        <v>Hard floor brush</v>
      </c>
      <c r="S5431" s="27" t="str">
        <f>VLOOKUP(N5431,'散件（更新）'!B:E,4,FALSE)</f>
        <v>https://tineco-yxzt.oss-accelerate.aliyuncs.com/product/114-18730218.jpg</v>
      </c>
      <c r="T5431" s="27" t="s">
        <v>8759</v>
      </c>
      <c r="U5431" s="28" t="str">
        <f>VLOOKUP(N5431,'散件（更新）'!B:G,6,FALSE)</f>
        <v>FB1753 FB1753G地刷组件(大颗粒带灯21.6V，配S12)，增加铭牌491-1873-0225</v>
      </c>
      <c r="V5431" s="28" t="str">
        <f>VLOOKUP(N5431,'散件（更新）'!B:I,8,FALSE)</f>
        <v>6972200191380</v>
      </c>
    </row>
    <row r="5432" spans="1:22">
      <c r="A5432" s="57">
        <v>46169</v>
      </c>
      <c r="B5432" s="53" t="s">
        <v>2666</v>
      </c>
      <c r="C5432" s="27" t="str">
        <f>VLOOKUP(B5432,'大货清单（不定期按GOMS更新）'!A:H,8,0)</f>
        <v>107-18732101</v>
      </c>
      <c r="D5432" s="27" t="str">
        <f>VLOOKUP(B5432,'大货清单（不定期按GOMS更新）'!A:C,3,0)</f>
        <v>ZB1873U-01</v>
      </c>
      <c r="E5432" s="27" t="str">
        <f>VLOOKUP(B5432,'大货清单（不定期按GOMS更新）'!A:H,4,0)</f>
        <v>GB,AE</v>
      </c>
      <c r="F5432" s="27" t="str">
        <f>VLOOKUP(B5432,'大货清单（不定期按GOMS更新）'!A:H,2,0)</f>
        <v>PURE ONE S12</v>
      </c>
      <c r="G5432" s="28">
        <f>VLOOKUP(B5432,'大货清单（不定期按GOMS更新）'!A:I,9,FALSE)</f>
        <v>6972200192202</v>
      </c>
      <c r="H5432" s="27" t="str">
        <f>VLOOKUP(B5432,'大货清单（不定期按GOMS更新）'!A:H,7,0)</f>
        <v>Matte Black</v>
      </c>
      <c r="I5432" s="27" t="str">
        <f>VLOOKUP(B5432,'大货清单（不定期按GOMS更新）'!A:F,6,FALSE)</f>
        <v>PHASEOUT</v>
      </c>
      <c r="J5432" s="27" t="str">
        <f>VLOOKUP(B5432,'大货清单（不定期按GOMS更新）'!A:K,11,FALSE)</f>
        <v>6.3</v>
      </c>
      <c r="K5432" s="27" t="str">
        <f>VLOOKUP(B5432,'大货清单（不定期按GOMS更新）'!A:N,12,FALSE)</f>
        <v>776</v>
      </c>
      <c r="L5432" s="27" t="str">
        <f>VLOOKUP(B5432,'大货清单（不定期按GOMS更新）'!A:M,13,FALSE)</f>
        <v>154</v>
      </c>
      <c r="M5432" s="27" t="str">
        <f>VLOOKUP(B5432,'大货清单（不定期按GOMS更新）'!A:N,14,FALSE)</f>
        <v>323</v>
      </c>
      <c r="N5432" s="53" t="s">
        <v>1393</v>
      </c>
      <c r="O5432" s="27" t="str">
        <f>IFERROR(VLOOKUP(N5432,'散件迭代（不定期更新）'!C:J,8,FALSE),0)</f>
        <v>A19</v>
      </c>
      <c r="P5432" s="27" t="str">
        <f>IFERROR(VLOOKUP(N5432,'散件（更新）'!B:H,3,FALSE),0)</f>
        <v>206-1873-2318</v>
      </c>
      <c r="Q5432" s="27" t="str">
        <f>VLOOKUP(N5432,'散件（更新）'!B:H,2,FALSE)</f>
        <v>114-18732318</v>
      </c>
      <c r="R5432" s="27" t="str">
        <f>VLOOKUP(N5432,'散件（更新）'!B:H,7,FALSE)</f>
        <v>Mini power brush</v>
      </c>
      <c r="S5432" s="27" t="str">
        <f>VLOOKUP(N5432,'散件（更新）'!B:E,4,FALSE)</f>
        <v>https://tineco-yxzt.oss-accelerate.aliyuncs.com/product/114-18732318.png</v>
      </c>
      <c r="T5432" s="27" t="s">
        <v>8759</v>
      </c>
      <c r="U5432" s="28" t="str">
        <f>VLOOKUP(N5432,'散件（更新）'!B:G,6,FALSE)</f>
        <v>FB1953A 小电动地刷胶袋组件带PTC</v>
      </c>
      <c r="V5432" s="28" t="str">
        <f>VLOOKUP(N5432,'散件（更新）'!B:I,8,FALSE)</f>
        <v>6972200193032</v>
      </c>
    </row>
    <row r="5433" spans="1:22">
      <c r="A5433" s="57">
        <v>46169</v>
      </c>
      <c r="B5433" s="53" t="s">
        <v>2666</v>
      </c>
      <c r="C5433" s="27" t="str">
        <f>VLOOKUP(B5433,'大货清单（不定期按GOMS更新）'!A:H,8,0)</f>
        <v>107-18732101</v>
      </c>
      <c r="D5433" s="27" t="str">
        <f>VLOOKUP(B5433,'大货清单（不定期按GOMS更新）'!A:C,3,0)</f>
        <v>ZB1873U-01</v>
      </c>
      <c r="E5433" s="27" t="str">
        <f>VLOOKUP(B5433,'大货清单（不定期按GOMS更新）'!A:H,4,0)</f>
        <v>GB,AE</v>
      </c>
      <c r="F5433" s="27" t="str">
        <f>VLOOKUP(B5433,'大货清单（不定期按GOMS更新）'!A:H,2,0)</f>
        <v>PURE ONE S12</v>
      </c>
      <c r="G5433" s="28">
        <f>VLOOKUP(B5433,'大货清单（不定期按GOMS更新）'!A:I,9,FALSE)</f>
        <v>6972200192202</v>
      </c>
      <c r="H5433" s="27" t="str">
        <f>VLOOKUP(B5433,'大货清单（不定期按GOMS更新）'!A:H,7,0)</f>
        <v>Matte Black</v>
      </c>
      <c r="I5433" s="27" t="str">
        <f>VLOOKUP(B5433,'大货清单（不定期按GOMS更新）'!A:F,6,FALSE)</f>
        <v>PHASEOUT</v>
      </c>
      <c r="J5433" s="27" t="str">
        <f>VLOOKUP(B5433,'大货清单（不定期按GOMS更新）'!A:K,11,FALSE)</f>
        <v>6.3</v>
      </c>
      <c r="K5433" s="27" t="str">
        <f>VLOOKUP(B5433,'大货清单（不定期按GOMS更新）'!A:N,12,FALSE)</f>
        <v>776</v>
      </c>
      <c r="L5433" s="27" t="str">
        <f>VLOOKUP(B5433,'大货清单（不定期按GOMS更新）'!A:M,13,FALSE)</f>
        <v>154</v>
      </c>
      <c r="M5433" s="27" t="str">
        <f>VLOOKUP(B5433,'大货清单（不定期按GOMS更新）'!A:N,14,FALSE)</f>
        <v>323</v>
      </c>
      <c r="N5433" s="53" t="s">
        <v>307</v>
      </c>
      <c r="O5433" s="27">
        <f>IFERROR(VLOOKUP(N5433,'散件迭代（不定期更新）'!C:J,8,FALSE),0)</f>
        <v>0</v>
      </c>
      <c r="P5433" s="27" t="str">
        <f>IFERROR(VLOOKUP(N5433,'散件（更新）'!B:H,3,FALSE),0)</f>
        <v>206-1873-0201</v>
      </c>
      <c r="Q5433" s="27" t="str">
        <f>VLOOKUP(N5433,'散件（更新）'!B:H,2,FALSE)</f>
        <v>114-18730201</v>
      </c>
      <c r="R5433" s="27" t="str">
        <f>VLOOKUP(N5433,'散件（更新）'!B:H,7,FALSE)</f>
        <v>Carpet brush</v>
      </c>
      <c r="S5433" s="27" t="str">
        <f>VLOOKUP(N5433,'散件（更新）'!B:E,4,FALSE)</f>
        <v>https://tineco-yxzt.oss-accelerate.aliyuncs.com/20230906/114-18730201_1693968787766.png</v>
      </c>
      <c r="T5433" s="27" t="s">
        <v>8759</v>
      </c>
      <c r="U5433" s="28" t="str">
        <f>VLOOKUP(N5433,'散件（更新）'!B:G,6,FALSE)</f>
        <v>FB1878 地刷组件，加地刷铭牌491-1873-0218</v>
      </c>
      <c r="V5433" s="28" t="str">
        <f>VLOOKUP(N5433,'散件（更新）'!B:I,8,FALSE)</f>
        <v>6972200191397</v>
      </c>
    </row>
    <row r="5434" spans="1:22">
      <c r="A5434" s="57">
        <v>46169</v>
      </c>
      <c r="B5434" s="53" t="s">
        <v>2666</v>
      </c>
      <c r="C5434" s="27" t="str">
        <f>VLOOKUP(B5434,'大货清单（不定期按GOMS更新）'!A:H,8,0)</f>
        <v>107-18732101</v>
      </c>
      <c r="D5434" s="27" t="str">
        <f>VLOOKUP(B5434,'大货清单（不定期按GOMS更新）'!A:C,3,0)</f>
        <v>ZB1873U-01</v>
      </c>
      <c r="E5434" s="27" t="str">
        <f>VLOOKUP(B5434,'大货清单（不定期按GOMS更新）'!A:H,4,0)</f>
        <v>GB,AE</v>
      </c>
      <c r="F5434" s="27" t="str">
        <f>VLOOKUP(B5434,'大货清单（不定期按GOMS更新）'!A:H,2,0)</f>
        <v>PURE ONE S12</v>
      </c>
      <c r="G5434" s="28">
        <f>VLOOKUP(B5434,'大货清单（不定期按GOMS更新）'!A:I,9,FALSE)</f>
        <v>6972200192202</v>
      </c>
      <c r="H5434" s="27" t="str">
        <f>VLOOKUP(B5434,'大货清单（不定期按GOMS更新）'!A:H,7,0)</f>
        <v>Matte Black</v>
      </c>
      <c r="I5434" s="27" t="str">
        <f>VLOOKUP(B5434,'大货清单（不定期按GOMS更新）'!A:F,6,FALSE)</f>
        <v>PHASEOUT</v>
      </c>
      <c r="J5434" s="27" t="str">
        <f>VLOOKUP(B5434,'大货清单（不定期按GOMS更新）'!A:K,11,FALSE)</f>
        <v>6.3</v>
      </c>
      <c r="K5434" s="27" t="str">
        <f>VLOOKUP(B5434,'大货清单（不定期按GOMS更新）'!A:N,12,FALSE)</f>
        <v>776</v>
      </c>
      <c r="L5434" s="27" t="str">
        <f>VLOOKUP(B5434,'大货清单（不定期按GOMS更新）'!A:M,13,FALSE)</f>
        <v>154</v>
      </c>
      <c r="M5434" s="27" t="str">
        <f>VLOOKUP(B5434,'大货清单（不定期按GOMS更新）'!A:N,14,FALSE)</f>
        <v>323</v>
      </c>
      <c r="N5434" s="53" t="s">
        <v>1380</v>
      </c>
      <c r="O5434" s="27">
        <f>IFERROR(VLOOKUP(N5434,'散件迭代（不定期更新）'!C:J,8,FALSE),0)</f>
        <v>0</v>
      </c>
      <c r="P5434" s="27" t="str">
        <f>IFERROR(VLOOKUP(N5434,'散件（更新）'!B:H,3,FALSE),0)</f>
        <v>206-1873-0701</v>
      </c>
      <c r="Q5434" s="27" t="str">
        <f>VLOOKUP(N5434,'散件（更新）'!B:H,2,FALSE)</f>
        <v>114-18730701</v>
      </c>
      <c r="R5434" s="27" t="str">
        <f>VLOOKUP(N5434,'散件（更新）'!B:H,7,FALSE)</f>
        <v>Dustbin</v>
      </c>
      <c r="S5434" s="27" t="str">
        <f>VLOOKUP(N5434,'散件（更新）'!B:E,4,FALSE)</f>
        <v>https://tineco-yxzt.oss-accelerate.aliyuncs.com/product/114-18730701.jpg</v>
      </c>
      <c r="T5434" s="27" t="s">
        <v>8759</v>
      </c>
      <c r="U5434" s="28" t="str">
        <f>VLOOKUP(N5434,'散件（更新）'!B:G,6,FALSE)</f>
        <v>尘桶组件</v>
      </c>
      <c r="V5434" s="28" t="str">
        <f>VLOOKUP(N5434,'散件（更新）'!B:I,8,FALSE)</f>
        <v>6972200191410</v>
      </c>
    </row>
    <row r="5435" spans="1:22">
      <c r="A5435" s="57">
        <v>46169</v>
      </c>
      <c r="B5435" s="53" t="s">
        <v>2666</v>
      </c>
      <c r="C5435" s="27" t="str">
        <f>VLOOKUP(B5435,'大货清单（不定期按GOMS更新）'!A:H,8,0)</f>
        <v>107-18732101</v>
      </c>
      <c r="D5435" s="27" t="str">
        <f>VLOOKUP(B5435,'大货清单（不定期按GOMS更新）'!A:C,3,0)</f>
        <v>ZB1873U-01</v>
      </c>
      <c r="E5435" s="27" t="str">
        <f>VLOOKUP(B5435,'大货清单（不定期按GOMS更新）'!A:H,4,0)</f>
        <v>GB,AE</v>
      </c>
      <c r="F5435" s="27" t="str">
        <f>VLOOKUP(B5435,'大货清单（不定期按GOMS更新）'!A:H,2,0)</f>
        <v>PURE ONE S12</v>
      </c>
      <c r="G5435" s="28">
        <f>VLOOKUP(B5435,'大货清单（不定期按GOMS更新）'!A:I,9,FALSE)</f>
        <v>6972200192202</v>
      </c>
      <c r="H5435" s="27" t="str">
        <f>VLOOKUP(B5435,'大货清单（不定期按GOMS更新）'!A:H,7,0)</f>
        <v>Matte Black</v>
      </c>
      <c r="I5435" s="27" t="str">
        <f>VLOOKUP(B5435,'大货清单（不定期按GOMS更新）'!A:F,6,FALSE)</f>
        <v>PHASEOUT</v>
      </c>
      <c r="J5435" s="27" t="str">
        <f>VLOOKUP(B5435,'大货清单（不定期按GOMS更新）'!A:K,11,FALSE)</f>
        <v>6.3</v>
      </c>
      <c r="K5435" s="27" t="str">
        <f>VLOOKUP(B5435,'大货清单（不定期按GOMS更新）'!A:N,12,FALSE)</f>
        <v>776</v>
      </c>
      <c r="L5435" s="27" t="str">
        <f>VLOOKUP(B5435,'大货清单（不定期按GOMS更新）'!A:M,13,FALSE)</f>
        <v>154</v>
      </c>
      <c r="M5435" s="27" t="str">
        <f>VLOOKUP(B5435,'大货清单（不定期按GOMS更新）'!A:N,14,FALSE)</f>
        <v>323</v>
      </c>
      <c r="N5435" s="53" t="s">
        <v>1374</v>
      </c>
      <c r="O5435" s="27">
        <f>IFERROR(VLOOKUP(N5435,'散件迭代（不定期更新）'!C:J,8,FALSE),0)</f>
        <v>0</v>
      </c>
      <c r="P5435" s="27" t="str">
        <f>IFERROR(VLOOKUP(N5435,'散件（更新）'!B:H,3,FALSE),0)</f>
        <v>206-1873-0213</v>
      </c>
      <c r="Q5435" s="27" t="str">
        <f>VLOOKUP(N5435,'散件（更新）'!B:H,2,FALSE)</f>
        <v>114-18730213</v>
      </c>
      <c r="R5435" s="27" t="str">
        <f>VLOOKUP(N5435,'散件（更新）'!B:H,7,FALSE)</f>
        <v>Filter holder</v>
      </c>
      <c r="S5435" s="27" t="str">
        <f>VLOOKUP(N5435,'散件（更新）'!B:E,4,FALSE)</f>
        <v>https://tineco-yxzt.oss-accelerate.aliyuncs.com/product/114-18730213.jpg</v>
      </c>
      <c r="T5435" s="27" t="s">
        <v>8759</v>
      </c>
      <c r="U5435" s="28" t="str">
        <f>VLOOKUP(N5435,'散件（更新）'!B:G,6,FALSE)</f>
        <v>网孔过滤器包胶组件，增加清洗标贴491-1873-0368，</v>
      </c>
      <c r="V5435" s="28" t="str">
        <f>VLOOKUP(N5435,'散件（更新）'!B:I,8,FALSE)</f>
        <v>6972200191427</v>
      </c>
    </row>
    <row r="5436" spans="1:22">
      <c r="A5436" s="57">
        <v>46169</v>
      </c>
      <c r="B5436" s="53" t="s">
        <v>2666</v>
      </c>
      <c r="C5436" s="27" t="str">
        <f>VLOOKUP(B5436,'大货清单（不定期按GOMS更新）'!A:H,8,0)</f>
        <v>107-18732101</v>
      </c>
      <c r="D5436" s="27" t="str">
        <f>VLOOKUP(B5436,'大货清单（不定期按GOMS更新）'!A:C,3,0)</f>
        <v>ZB1873U-01</v>
      </c>
      <c r="E5436" s="27" t="str">
        <f>VLOOKUP(B5436,'大货清单（不定期按GOMS更新）'!A:H,4,0)</f>
        <v>GB,AE</v>
      </c>
      <c r="F5436" s="27" t="str">
        <f>VLOOKUP(B5436,'大货清单（不定期按GOMS更新）'!A:H,2,0)</f>
        <v>PURE ONE S12</v>
      </c>
      <c r="G5436" s="28">
        <f>VLOOKUP(B5436,'大货清单（不定期按GOMS更新）'!A:I,9,FALSE)</f>
        <v>6972200192202</v>
      </c>
      <c r="H5436" s="27" t="str">
        <f>VLOOKUP(B5436,'大货清单（不定期按GOMS更新）'!A:H,7,0)</f>
        <v>Matte Black</v>
      </c>
      <c r="I5436" s="27" t="str">
        <f>VLOOKUP(B5436,'大货清单（不定期按GOMS更新）'!A:F,6,FALSE)</f>
        <v>PHASEOUT</v>
      </c>
      <c r="J5436" s="27" t="str">
        <f>VLOOKUP(B5436,'大货清单（不定期按GOMS更新）'!A:K,11,FALSE)</f>
        <v>6.3</v>
      </c>
      <c r="K5436" s="27" t="str">
        <f>VLOOKUP(B5436,'大货清单（不定期按GOMS更新）'!A:N,12,FALSE)</f>
        <v>776</v>
      </c>
      <c r="L5436" s="27" t="str">
        <f>VLOOKUP(B5436,'大货清单（不定期按GOMS更新）'!A:M,13,FALSE)</f>
        <v>154</v>
      </c>
      <c r="M5436" s="27" t="str">
        <f>VLOOKUP(B5436,'大货清单（不定期按GOMS更新）'!A:N,14,FALSE)</f>
        <v>323</v>
      </c>
      <c r="N5436" s="53" t="s">
        <v>1366</v>
      </c>
      <c r="O5436" s="27" t="str">
        <f>IFERROR(VLOOKUP(N5436,'散件迭代（不定期更新）'!C:J,8,FALSE),0)</f>
        <v>A13</v>
      </c>
      <c r="P5436" s="27" t="str">
        <f>IFERROR(VLOOKUP(N5436,'散件（更新）'!B:H,3,FALSE),0)</f>
        <v>206-1873-0207</v>
      </c>
      <c r="Q5436" s="27" t="str">
        <f>VLOOKUP(N5436,'散件（更新）'!B:H,2,FALSE)</f>
        <v>114-18730207</v>
      </c>
      <c r="R5436" s="27" t="str">
        <f>VLOOKUP(N5436,'散件（更新）'!B:H,7,FALSE)</f>
        <v>HEPA</v>
      </c>
      <c r="S5436" s="27" t="str">
        <f>VLOOKUP(N5436,'散件（更新）'!B:E,4,FALSE)</f>
        <v>https://tineco-yxzt.oss-accelerate.aliyuncs.com/product/114-18730207.jpg</v>
      </c>
      <c r="T5436" s="27" t="s">
        <v>8759</v>
      </c>
      <c r="U5436" s="28" t="str">
        <f>VLOOKUP(N5436,'散件（更新）'!B:G,6,FALSE)</f>
        <v>出风HEPA组件，用206-1873-0154代替</v>
      </c>
      <c r="V5436" s="28" t="str">
        <f>VLOOKUP(N5436,'散件（更新）'!B:I,8,FALSE)</f>
        <v>6972200191465</v>
      </c>
    </row>
    <row r="5437" spans="1:22">
      <c r="A5437" s="57">
        <v>46169</v>
      </c>
      <c r="B5437" s="53" t="s">
        <v>2666</v>
      </c>
      <c r="C5437" s="27" t="str">
        <f>VLOOKUP(B5437,'大货清单（不定期按GOMS更新）'!A:H,8,0)</f>
        <v>107-18732101</v>
      </c>
      <c r="D5437" s="27" t="str">
        <f>VLOOKUP(B5437,'大货清单（不定期按GOMS更新）'!A:C,3,0)</f>
        <v>ZB1873U-01</v>
      </c>
      <c r="E5437" s="27" t="str">
        <f>VLOOKUP(B5437,'大货清单（不定期按GOMS更新）'!A:H,4,0)</f>
        <v>GB,AE</v>
      </c>
      <c r="F5437" s="27" t="str">
        <f>VLOOKUP(B5437,'大货清单（不定期按GOMS更新）'!A:H,2,0)</f>
        <v>PURE ONE S12</v>
      </c>
      <c r="G5437" s="28">
        <f>VLOOKUP(B5437,'大货清单（不定期按GOMS更新）'!A:I,9,FALSE)</f>
        <v>6972200192202</v>
      </c>
      <c r="H5437" s="27" t="str">
        <f>VLOOKUP(B5437,'大货清单（不定期按GOMS更新）'!A:H,7,0)</f>
        <v>Matte Black</v>
      </c>
      <c r="I5437" s="27" t="str">
        <f>VLOOKUP(B5437,'大货清单（不定期按GOMS更新）'!A:F,6,FALSE)</f>
        <v>PHASEOUT</v>
      </c>
      <c r="J5437" s="27" t="str">
        <f>VLOOKUP(B5437,'大货清单（不定期按GOMS更新）'!A:K,11,FALSE)</f>
        <v>6.3</v>
      </c>
      <c r="K5437" s="27" t="str">
        <f>VLOOKUP(B5437,'大货清单（不定期按GOMS更新）'!A:N,12,FALSE)</f>
        <v>776</v>
      </c>
      <c r="L5437" s="27" t="str">
        <f>VLOOKUP(B5437,'大货清单（不定期按GOMS更新）'!A:M,13,FALSE)</f>
        <v>154</v>
      </c>
      <c r="M5437" s="27" t="str">
        <f>VLOOKUP(B5437,'大货清单（不定期按GOMS更新）'!A:N,14,FALSE)</f>
        <v>323</v>
      </c>
      <c r="N5437" s="53" t="s">
        <v>1367</v>
      </c>
      <c r="O5437" s="27" t="str">
        <f>IFERROR(VLOOKUP(N5437,'散件迭代（不定期更新）'!C:J,8,FALSE),0)</f>
        <v>A48</v>
      </c>
      <c r="P5437" s="27" t="str">
        <f>IFERROR(VLOOKUP(N5437,'散件（更新）'!B:H,3,FALSE),0)</f>
        <v>206-1873-0216</v>
      </c>
      <c r="Q5437" s="27" t="str">
        <f>VLOOKUP(N5437,'散件（更新）'!B:H,2,FALSE)</f>
        <v>114-18730216</v>
      </c>
      <c r="R5437" s="27" t="str">
        <f>VLOOKUP(N5437,'散件（更新）'!B:H,7,FALSE)</f>
        <v>Main body</v>
      </c>
      <c r="S5437" s="27" t="str">
        <f>VLOOKUP(N5437,'散件（更新）'!B:E,4,FALSE)</f>
        <v>https://tineco-yxzt.oss-accelerate.aliyuncs.com/20231227/9VSMB121100_1703640269498.png</v>
      </c>
      <c r="T5437" s="27" t="s">
        <v>8759</v>
      </c>
      <c r="U5437" s="28" t="str">
        <f>VLOOKUP(N5437,'散件（更新）'!B:G,6,FALSE)</f>
        <v>主体组件黑色_屏显(散件专用），增加ZB1873R-01主机铭牌491-1873-0244及WIFI标贴491-1873-0324，缺少PCB板贴膜-已ECR增加</v>
      </c>
      <c r="V5437" s="28" t="str">
        <f>VLOOKUP(N5437,'散件（更新）'!B:I,8,FALSE)</f>
        <v>6972200191328</v>
      </c>
    </row>
    <row r="5438" spans="1:22">
      <c r="A5438" s="57">
        <v>46169</v>
      </c>
      <c r="B5438" s="53" t="s">
        <v>2666</v>
      </c>
      <c r="C5438" s="27" t="str">
        <f>VLOOKUP(B5438,'大货清单（不定期按GOMS更新）'!A:H,8,0)</f>
        <v>107-18732101</v>
      </c>
      <c r="D5438" s="27" t="str">
        <f>VLOOKUP(B5438,'大货清单（不定期按GOMS更新）'!A:C,3,0)</f>
        <v>ZB1873U-01</v>
      </c>
      <c r="E5438" s="27" t="str">
        <f>VLOOKUP(B5438,'大货清单（不定期按GOMS更新）'!A:H,4,0)</f>
        <v>GB,AE</v>
      </c>
      <c r="F5438" s="27" t="str">
        <f>VLOOKUP(B5438,'大货清单（不定期按GOMS更新）'!A:H,2,0)</f>
        <v>PURE ONE S12</v>
      </c>
      <c r="G5438" s="28">
        <f>VLOOKUP(B5438,'大货清单（不定期按GOMS更新）'!A:I,9,FALSE)</f>
        <v>6972200192202</v>
      </c>
      <c r="H5438" s="27" t="str">
        <f>VLOOKUP(B5438,'大货清单（不定期按GOMS更新）'!A:H,7,0)</f>
        <v>Matte Black</v>
      </c>
      <c r="I5438" s="27" t="str">
        <f>VLOOKUP(B5438,'大货清单（不定期按GOMS更新）'!A:F,6,FALSE)</f>
        <v>PHASEOUT</v>
      </c>
      <c r="J5438" s="27" t="str">
        <f>VLOOKUP(B5438,'大货清单（不定期按GOMS更新）'!A:K,11,FALSE)</f>
        <v>6.3</v>
      </c>
      <c r="K5438" s="27" t="str">
        <f>VLOOKUP(B5438,'大货清单（不定期按GOMS更新）'!A:N,12,FALSE)</f>
        <v>776</v>
      </c>
      <c r="L5438" s="27" t="str">
        <f>VLOOKUP(B5438,'大货清单（不定期按GOMS更新）'!A:M,13,FALSE)</f>
        <v>154</v>
      </c>
      <c r="M5438" s="27" t="str">
        <f>VLOOKUP(B5438,'大货清单（不定期按GOMS更新）'!A:N,14,FALSE)</f>
        <v>323</v>
      </c>
      <c r="N5438" s="53" t="s">
        <v>1341</v>
      </c>
      <c r="O5438" s="27" t="str">
        <f>IFERROR(VLOOKUP(N5438,'散件迭代（不定期更新）'!C:J,8,FALSE),0)</f>
        <v>A32</v>
      </c>
      <c r="P5438" s="27" t="str">
        <f>IFERROR(VLOOKUP(N5438,'散件（更新）'!B:H,3,FALSE),0)</f>
        <v>206-1965-0118</v>
      </c>
      <c r="Q5438" s="27" t="str">
        <f>VLOOKUP(N5438,'散件（更新）'!B:H,2,FALSE)</f>
        <v>114-19650118</v>
      </c>
      <c r="R5438" s="27" t="str">
        <f>VLOOKUP(N5438,'散件（更新）'!B:H,7,FALSE)</f>
        <v>Adapter</v>
      </c>
      <c r="S5438" s="27" t="str">
        <f>VLOOKUP(N5438,'散件（更新）'!B:E,4,FALSE)</f>
        <v>https://tineco-yxzt.oss-accelerate.aliyuncs.com/product/114-19650118.jpg</v>
      </c>
      <c r="T5438" s="27" t="s">
        <v>8759</v>
      </c>
      <c r="U5438" s="28" t="str">
        <f>VLOOKUP(N5438,'散件（更新）'!B:G,6,FALSE)</f>
        <v>BS轮充适配器组件</v>
      </c>
      <c r="V5438" s="28" t="str">
        <f>VLOOKUP(N5438,'散件（更新）'!B:I,8,FALSE)</f>
        <v>6972200192264</v>
      </c>
    </row>
    <row r="5439" spans="1:22">
      <c r="A5439" s="57">
        <v>46169</v>
      </c>
      <c r="B5439" s="53" t="s">
        <v>2666</v>
      </c>
      <c r="C5439" s="27" t="str">
        <f>VLOOKUP(B5439,'大货清单（不定期按GOMS更新）'!A:H,8,0)</f>
        <v>107-18732101</v>
      </c>
      <c r="D5439" s="27" t="str">
        <f>VLOOKUP(B5439,'大货清单（不定期按GOMS更新）'!A:C,3,0)</f>
        <v>ZB1873U-01</v>
      </c>
      <c r="E5439" s="27" t="str">
        <f>VLOOKUP(B5439,'大货清单（不定期按GOMS更新）'!A:H,4,0)</f>
        <v>GB,AE</v>
      </c>
      <c r="F5439" s="27" t="str">
        <f>VLOOKUP(B5439,'大货清单（不定期按GOMS更新）'!A:H,2,0)</f>
        <v>PURE ONE S12</v>
      </c>
      <c r="G5439" s="28">
        <f>VLOOKUP(B5439,'大货清单（不定期按GOMS更新）'!A:I,9,FALSE)</f>
        <v>6972200192202</v>
      </c>
      <c r="H5439" s="27" t="str">
        <f>VLOOKUP(B5439,'大货清单（不定期按GOMS更新）'!A:H,7,0)</f>
        <v>Matte Black</v>
      </c>
      <c r="I5439" s="27" t="str">
        <f>VLOOKUP(B5439,'大货清单（不定期按GOMS更新）'!A:F,6,FALSE)</f>
        <v>PHASEOUT</v>
      </c>
      <c r="J5439" s="27" t="str">
        <f>VLOOKUP(B5439,'大货清单（不定期按GOMS更新）'!A:K,11,FALSE)</f>
        <v>6.3</v>
      </c>
      <c r="K5439" s="27" t="str">
        <f>VLOOKUP(B5439,'大货清单（不定期按GOMS更新）'!A:N,12,FALSE)</f>
        <v>776</v>
      </c>
      <c r="L5439" s="27" t="str">
        <f>VLOOKUP(B5439,'大货清单（不定期按GOMS更新）'!A:M,13,FALSE)</f>
        <v>154</v>
      </c>
      <c r="M5439" s="27" t="str">
        <f>VLOOKUP(B5439,'大货清单（不定期按GOMS更新）'!A:N,14,FALSE)</f>
        <v>323</v>
      </c>
      <c r="N5439" s="53" t="s">
        <v>407</v>
      </c>
      <c r="O5439" s="27" t="str">
        <f>IFERROR(VLOOKUP(N5439,'散件迭代（不定期更新）'!C:J,8,FALSE),0)</f>
        <v>A17</v>
      </c>
      <c r="P5439" s="27" t="str">
        <f>IFERROR(VLOOKUP(N5439,'散件（更新）'!B:H,3,FALSE),0)</f>
        <v>206-1873-0706</v>
      </c>
      <c r="Q5439" s="27" t="str">
        <f>VLOOKUP(N5439,'散件（更新）'!B:H,2,FALSE)</f>
        <v>114-18730706</v>
      </c>
      <c r="R5439" s="27" t="str">
        <f>VLOOKUP(N5439,'散件（更新）'!B:H,7,FALSE)</f>
        <v>Battery</v>
      </c>
      <c r="S5439" s="27" t="str">
        <f>VLOOKUP(N5439,'散件（更新）'!B:E,4,FALSE)</f>
        <v>https://tineco-yxzt.oss-accelerate.aliyuncs.com/product/114-18730706.jpg</v>
      </c>
      <c r="T5439" s="27" t="s">
        <v>8759</v>
      </c>
      <c r="U5439" s="28" t="str">
        <f>VLOOKUP(N5439,'散件（更新）'!B:G,6,FALSE)</f>
        <v>ZB1873 电池包组件</v>
      </c>
      <c r="V5439" s="28" t="str">
        <f>VLOOKUP(N5439,'散件（更新）'!B:I,8,FALSE)</f>
        <v>6972200191342</v>
      </c>
    </row>
    <row r="5440" spans="1:22">
      <c r="A5440" s="57">
        <v>46169</v>
      </c>
      <c r="B5440" s="53" t="s">
        <v>2666</v>
      </c>
      <c r="C5440" s="27" t="str">
        <f>VLOOKUP(B5440,'大货清单（不定期按GOMS更新）'!A:H,8,0)</f>
        <v>107-18732101</v>
      </c>
      <c r="D5440" s="27" t="str">
        <f>VLOOKUP(B5440,'大货清单（不定期按GOMS更新）'!A:C,3,0)</f>
        <v>ZB1873U-01</v>
      </c>
      <c r="E5440" s="27" t="str">
        <f>VLOOKUP(B5440,'大货清单（不定期按GOMS更新）'!A:H,4,0)</f>
        <v>GB,AE</v>
      </c>
      <c r="F5440" s="27" t="str">
        <f>VLOOKUP(B5440,'大货清单（不定期按GOMS更新）'!A:H,2,0)</f>
        <v>PURE ONE S12</v>
      </c>
      <c r="G5440" s="28">
        <f>VLOOKUP(B5440,'大货清单（不定期按GOMS更新）'!A:I,9,FALSE)</f>
        <v>6972200192202</v>
      </c>
      <c r="H5440" s="27" t="str">
        <f>VLOOKUP(B5440,'大货清单（不定期按GOMS更新）'!A:H,7,0)</f>
        <v>Matte Black</v>
      </c>
      <c r="I5440" s="27" t="str">
        <f>VLOOKUP(B5440,'大货清单（不定期按GOMS更新）'!A:F,6,FALSE)</f>
        <v>PHASEOUT</v>
      </c>
      <c r="J5440" s="27" t="str">
        <f>VLOOKUP(B5440,'大货清单（不定期按GOMS更新）'!A:K,11,FALSE)</f>
        <v>6.3</v>
      </c>
      <c r="K5440" s="27" t="str">
        <f>VLOOKUP(B5440,'大货清单（不定期按GOMS更新）'!A:N,12,FALSE)</f>
        <v>776</v>
      </c>
      <c r="L5440" s="27" t="str">
        <f>VLOOKUP(B5440,'大货清单（不定期按GOMS更新）'!A:M,13,FALSE)</f>
        <v>154</v>
      </c>
      <c r="M5440" s="27" t="str">
        <f>VLOOKUP(B5440,'大货清单（不定期按GOMS更新）'!A:N,14,FALSE)</f>
        <v>323</v>
      </c>
      <c r="N5440" s="53" t="s">
        <v>1373</v>
      </c>
      <c r="O5440" s="27">
        <f>IFERROR(VLOOKUP(N5440,'散件迭代（不定期更新）'!C:J,8,FALSE),0)</f>
        <v>0</v>
      </c>
      <c r="P5440" s="27" t="str">
        <f>IFERROR(VLOOKUP(N5440,'散件（更新）'!B:H,3,FALSE),0)</f>
        <v>206-1873-0210</v>
      </c>
      <c r="Q5440" s="27" t="str">
        <f>VLOOKUP(N5440,'散件（更新）'!B:H,2,FALSE)</f>
        <v>114-18730210</v>
      </c>
      <c r="R5440" s="27" t="str">
        <f>VLOOKUP(N5440,'散件（更新）'!B:H,7,FALSE)</f>
        <v>Wall-mounted dock</v>
      </c>
      <c r="S5440" s="27" t="str">
        <f>VLOOKUP(N5440,'散件（更新）'!B:E,4,FALSE)</f>
        <v>https://tineco-yxzt.oss-accelerate.aliyuncs.com/product/114-18730210.jpg</v>
      </c>
      <c r="T5440" s="27" t="s">
        <v>8759</v>
      </c>
      <c r="U5440" s="28" t="str">
        <f>VLOOKUP(N5440,'散件（更新）'!B:G,6,FALSE)</f>
        <v>墙壁挂架组件</v>
      </c>
      <c r="V5440" s="28" t="str">
        <f>VLOOKUP(N5440,'散件（更新）'!B:I,8,FALSE)</f>
        <v>6972200191366</v>
      </c>
    </row>
    <row r="5441" spans="1:22">
      <c r="A5441" s="57">
        <v>46169</v>
      </c>
      <c r="B5441" s="53" t="s">
        <v>2666</v>
      </c>
      <c r="C5441" s="27" t="str">
        <f>VLOOKUP(B5441,'大货清单（不定期按GOMS更新）'!A:H,8,0)</f>
        <v>107-18732101</v>
      </c>
      <c r="D5441" s="27" t="str">
        <f>VLOOKUP(B5441,'大货清单（不定期按GOMS更新）'!A:C,3,0)</f>
        <v>ZB1873U-01</v>
      </c>
      <c r="E5441" s="27" t="str">
        <f>VLOOKUP(B5441,'大货清单（不定期按GOMS更新）'!A:H,4,0)</f>
        <v>GB,AE</v>
      </c>
      <c r="F5441" s="27" t="str">
        <f>VLOOKUP(B5441,'大货清单（不定期按GOMS更新）'!A:H,2,0)</f>
        <v>PURE ONE S12</v>
      </c>
      <c r="G5441" s="28">
        <f>VLOOKUP(B5441,'大货清单（不定期按GOMS更新）'!A:I,9,FALSE)</f>
        <v>6972200192202</v>
      </c>
      <c r="H5441" s="27" t="str">
        <f>VLOOKUP(B5441,'大货清单（不定期按GOMS更新）'!A:H,7,0)</f>
        <v>Matte Black</v>
      </c>
      <c r="I5441" s="27" t="str">
        <f>VLOOKUP(B5441,'大货清单（不定期按GOMS更新）'!A:F,6,FALSE)</f>
        <v>PHASEOUT</v>
      </c>
      <c r="J5441" s="27" t="str">
        <f>VLOOKUP(B5441,'大货清单（不定期按GOMS更新）'!A:K,11,FALSE)</f>
        <v>6.3</v>
      </c>
      <c r="K5441" s="27" t="str">
        <f>VLOOKUP(B5441,'大货清单（不定期按GOMS更新）'!A:N,12,FALSE)</f>
        <v>776</v>
      </c>
      <c r="L5441" s="27" t="str">
        <f>VLOOKUP(B5441,'大货清单（不定期按GOMS更新）'!A:M,13,FALSE)</f>
        <v>154</v>
      </c>
      <c r="M5441" s="27" t="str">
        <f>VLOOKUP(B5441,'大货清单（不定期按GOMS更新）'!A:N,14,FALSE)</f>
        <v>323</v>
      </c>
      <c r="N5441" s="53" t="s">
        <v>1390</v>
      </c>
      <c r="O5441" s="27">
        <f>IFERROR(VLOOKUP(N5441,'散件迭代（不定期更新）'!C:J,8,FALSE),0)</f>
        <v>0</v>
      </c>
      <c r="P5441" s="27" t="str">
        <f>IFERROR(VLOOKUP(N5441,'散件（更新）'!B:H,3,FALSE),0)</f>
        <v>206-1873-2333</v>
      </c>
      <c r="Q5441" s="27" t="str">
        <f>VLOOKUP(N5441,'散件（更新）'!B:H,2,FALSE)</f>
        <v>114-18732333</v>
      </c>
      <c r="R5441" s="27" t="str">
        <f>VLOOKUP(N5441,'散件（更新）'!B:H,7,FALSE)</f>
        <v>[EHA]Power brush release button + spring</v>
      </c>
      <c r="S5441" s="27" t="str">
        <f>VLOOKUP(N5441,'散件（更新）'!B:E,4,FALSE)</f>
        <v>https://tineco-yxzt.oss-accelerate.aliyuncs.com/20231219/9VSRB121100_1702948075363.png</v>
      </c>
      <c r="T5441" s="27" t="s">
        <v>8759</v>
      </c>
      <c r="U5441" s="28" t="str">
        <f>VLOOKUP(N5441,'散件（更新）'!B:G,6,FALSE)</f>
        <v>释放按钮+弹簧组件（散件专用）</v>
      </c>
      <c r="V5441" s="28" t="str">
        <f>VLOOKUP(N5441,'散件（更新）'!B:I,8,FALSE)</f>
        <v>6972200197429</v>
      </c>
    </row>
    <row r="5442" spans="1:22">
      <c r="A5442" s="57">
        <v>46169</v>
      </c>
      <c r="B5442" s="53" t="s">
        <v>2666</v>
      </c>
      <c r="C5442" s="27" t="str">
        <f>VLOOKUP(B5442,'大货清单（不定期按GOMS更新）'!A:H,8,0)</f>
        <v>107-18732101</v>
      </c>
      <c r="D5442" s="27" t="str">
        <f>VLOOKUP(B5442,'大货清单（不定期按GOMS更新）'!A:C,3,0)</f>
        <v>ZB1873U-01</v>
      </c>
      <c r="E5442" s="27" t="str">
        <f>VLOOKUP(B5442,'大货清单（不定期按GOMS更新）'!A:H,4,0)</f>
        <v>GB,AE</v>
      </c>
      <c r="F5442" s="27" t="str">
        <f>VLOOKUP(B5442,'大货清单（不定期按GOMS更新）'!A:H,2,0)</f>
        <v>PURE ONE S12</v>
      </c>
      <c r="G5442" s="28">
        <f>VLOOKUP(B5442,'大货清单（不定期按GOMS更新）'!A:I,9,FALSE)</f>
        <v>6972200192202</v>
      </c>
      <c r="H5442" s="27" t="str">
        <f>VLOOKUP(B5442,'大货清单（不定期按GOMS更新）'!A:H,7,0)</f>
        <v>Matte Black</v>
      </c>
      <c r="I5442" s="27" t="str">
        <f>VLOOKUP(B5442,'大货清单（不定期按GOMS更新）'!A:F,6,FALSE)</f>
        <v>PHASEOUT</v>
      </c>
      <c r="J5442" s="27" t="str">
        <f>VLOOKUP(B5442,'大货清单（不定期按GOMS更新）'!A:K,11,FALSE)</f>
        <v>6.3</v>
      </c>
      <c r="K5442" s="27" t="str">
        <f>VLOOKUP(B5442,'大货清单（不定期按GOMS更新）'!A:N,12,FALSE)</f>
        <v>776</v>
      </c>
      <c r="L5442" s="27" t="str">
        <f>VLOOKUP(B5442,'大货清单（不定期按GOMS更新）'!A:M,13,FALSE)</f>
        <v>154</v>
      </c>
      <c r="M5442" s="27" t="str">
        <f>VLOOKUP(B5442,'大货清单（不定期按GOMS更新）'!A:N,14,FALSE)</f>
        <v>323</v>
      </c>
      <c r="N5442" s="53" t="s">
        <v>1225</v>
      </c>
      <c r="O5442" s="27">
        <f>IFERROR(VLOOKUP(N5442,'散件迭代（不定期更新）'!C:J,8,FALSE),0)</f>
        <v>0</v>
      </c>
      <c r="P5442" s="27" t="str">
        <f>IFERROR(VLOOKUP(N5442,'散件（更新）'!B:H,3,FALSE),0)</f>
        <v>206-1756-0099</v>
      </c>
      <c r="Q5442" s="27" t="str">
        <f>VLOOKUP(N5442,'散件（更新）'!B:H,2,FALSE)</f>
        <v>114-17560099</v>
      </c>
      <c r="R5442" s="27" t="str">
        <f>VLOOKUP(N5442,'散件（更新）'!B:H,7,FALSE)</f>
        <v>Repair Wheel</v>
      </c>
      <c r="S5442" s="27" t="str">
        <f>VLOOKUP(N5442,'散件（更新）'!B:E,4,FALSE)</f>
        <v>https://tineco-yxzt.oss-accelerate.aliyuncs.com/20231219/9VSRW100200_1702948075442.png</v>
      </c>
      <c r="T5442" s="27" t="s">
        <v>8759</v>
      </c>
      <c r="U5442" s="28" t="str">
        <f>VLOOKUP(N5442,'散件（更新）'!B:G,6,FALSE)</f>
        <v>地刷小轮+小轮轴组件</v>
      </c>
      <c r="V5442" s="28" t="str">
        <f>VLOOKUP(N5442,'散件（更新）'!B:I,8,FALSE)</f>
        <v>6972200194046</v>
      </c>
    </row>
    <row r="5443" spans="1:22">
      <c r="A5443" s="57">
        <v>46169</v>
      </c>
      <c r="B5443" s="53" t="s">
        <v>2666</v>
      </c>
      <c r="C5443" s="27" t="str">
        <f>VLOOKUP(B5443,'大货清单（不定期按GOMS更新）'!A:H,8,0)</f>
        <v>107-18732101</v>
      </c>
      <c r="D5443" s="27" t="str">
        <f>VLOOKUP(B5443,'大货清单（不定期按GOMS更新）'!A:C,3,0)</f>
        <v>ZB1873U-01</v>
      </c>
      <c r="E5443" s="27" t="str">
        <f>VLOOKUP(B5443,'大货清单（不定期按GOMS更新）'!A:H,4,0)</f>
        <v>GB,AE</v>
      </c>
      <c r="F5443" s="27" t="str">
        <f>VLOOKUP(B5443,'大货清单（不定期按GOMS更新）'!A:H,2,0)</f>
        <v>PURE ONE S12</v>
      </c>
      <c r="G5443" s="28">
        <f>VLOOKUP(B5443,'大货清单（不定期按GOMS更新）'!A:I,9,FALSE)</f>
        <v>6972200192202</v>
      </c>
      <c r="H5443" s="27" t="str">
        <f>VLOOKUP(B5443,'大货清单（不定期按GOMS更新）'!A:H,7,0)</f>
        <v>Matte Black</v>
      </c>
      <c r="I5443" s="27" t="str">
        <f>VLOOKUP(B5443,'大货清单（不定期按GOMS更新）'!A:F,6,FALSE)</f>
        <v>PHASEOUT</v>
      </c>
      <c r="J5443" s="27" t="str">
        <f>VLOOKUP(B5443,'大货清单（不定期按GOMS更新）'!A:K,11,FALSE)</f>
        <v>6.3</v>
      </c>
      <c r="K5443" s="27" t="str">
        <f>VLOOKUP(B5443,'大货清单（不定期按GOMS更新）'!A:N,12,FALSE)</f>
        <v>776</v>
      </c>
      <c r="L5443" s="27" t="str">
        <f>VLOOKUP(B5443,'大货清单（不定期按GOMS更新）'!A:M,13,FALSE)</f>
        <v>154</v>
      </c>
      <c r="M5443" s="27" t="str">
        <f>VLOOKUP(B5443,'大货清单（不定期按GOMS更新）'!A:N,14,FALSE)</f>
        <v>323</v>
      </c>
      <c r="N5443" s="53" t="s">
        <v>404</v>
      </c>
      <c r="O5443" s="27">
        <f>IFERROR(VLOOKUP(N5443,'散件迭代（不定期更新）'!C:J,8,FALSE),0)</f>
        <v>0</v>
      </c>
      <c r="P5443" s="27" t="str">
        <f>IFERROR(VLOOKUP(N5443,'散件（更新）'!B:H,3,FALSE),0)</f>
        <v>206-1873-0220</v>
      </c>
      <c r="Q5443" s="27" t="str">
        <f>VLOOKUP(N5443,'散件（更新）'!B:H,2,FALSE)</f>
        <v>114-18730220</v>
      </c>
      <c r="R5443" s="27" t="str">
        <f>VLOOKUP(N5443,'散件（更新）'!B:H,7,FALSE)</f>
        <v>Screw assembly for wall-mounted dock</v>
      </c>
      <c r="S5443" s="27" t="str">
        <f>VLOOKUP(N5443,'散件（更新）'!B:E,4,FALSE)</f>
        <v>https://tineco-yxzt.oss-accelerate.aliyuncs.com/20231219/9VSSA121100_1702948075509.png</v>
      </c>
      <c r="T5443" s="27" t="s">
        <v>8759</v>
      </c>
      <c r="U5443" s="28" t="str">
        <f>VLOOKUP(N5443,'散件（更新）'!B:G,6,FALSE)</f>
        <v>壁钉组件</v>
      </c>
      <c r="V5443" s="28" t="str">
        <f>VLOOKUP(N5443,'散件（更新）'!B:I,8,FALSE)</f>
        <v>6972200191373</v>
      </c>
    </row>
    <row r="5444" spans="1:22">
      <c r="A5444" s="57">
        <v>46169</v>
      </c>
      <c r="B5444" s="53" t="s">
        <v>2666</v>
      </c>
      <c r="C5444" s="27" t="str">
        <f>VLOOKUP(B5444,'大货清单（不定期按GOMS更新）'!A:H,8,0)</f>
        <v>107-18732101</v>
      </c>
      <c r="D5444" s="27" t="str">
        <f>VLOOKUP(B5444,'大货清单（不定期按GOMS更新）'!A:C,3,0)</f>
        <v>ZB1873U-01</v>
      </c>
      <c r="E5444" s="27" t="str">
        <f>VLOOKUP(B5444,'大货清单（不定期按GOMS更新）'!A:H,4,0)</f>
        <v>GB,AE</v>
      </c>
      <c r="F5444" s="27" t="str">
        <f>VLOOKUP(B5444,'大货清单（不定期按GOMS更新）'!A:H,2,0)</f>
        <v>PURE ONE S12</v>
      </c>
      <c r="G5444" s="28">
        <f>VLOOKUP(B5444,'大货清单（不定期按GOMS更新）'!A:I,9,FALSE)</f>
        <v>6972200192202</v>
      </c>
      <c r="H5444" s="27" t="str">
        <f>VLOOKUP(B5444,'大货清单（不定期按GOMS更新）'!A:H,7,0)</f>
        <v>Matte Black</v>
      </c>
      <c r="I5444" s="27" t="str">
        <f>VLOOKUP(B5444,'大货清单（不定期按GOMS更新）'!A:F,6,FALSE)</f>
        <v>PHASEOUT</v>
      </c>
      <c r="J5444" s="27" t="str">
        <f>VLOOKUP(B5444,'大货清单（不定期按GOMS更新）'!A:K,11,FALSE)</f>
        <v>6.3</v>
      </c>
      <c r="K5444" s="27" t="str">
        <f>VLOOKUP(B5444,'大货清单（不定期按GOMS更新）'!A:N,12,FALSE)</f>
        <v>776</v>
      </c>
      <c r="L5444" s="27" t="str">
        <f>VLOOKUP(B5444,'大货清单（不定期按GOMS更新）'!A:M,13,FALSE)</f>
        <v>154</v>
      </c>
      <c r="M5444" s="27" t="str">
        <f>VLOOKUP(B5444,'大货清单（不定期按GOMS更新）'!A:N,14,FALSE)</f>
        <v>323</v>
      </c>
      <c r="N5444" s="53" t="s">
        <v>1387</v>
      </c>
      <c r="O5444" s="27">
        <f>IFERROR(VLOOKUP(N5444,'散件迭代（不定期更新）'!C:J,8,FALSE),0)</f>
        <v>0</v>
      </c>
      <c r="P5444" s="27" t="str">
        <f>IFERROR(VLOOKUP(N5444,'散件（更新）'!B:H,3,FALSE),0)</f>
        <v>206-1873-0204</v>
      </c>
      <c r="Q5444" s="27" t="str">
        <f>VLOOKUP(N5444,'散件（更新）'!B:H,2,FALSE)</f>
        <v>114-18730204</v>
      </c>
      <c r="R5444" s="27" t="str">
        <f>VLOOKUP(N5444,'散件（更新）'!B:H,7,FALSE)</f>
        <v>Automatic pre-filter cleaning tool</v>
      </c>
      <c r="S5444" s="27" t="str">
        <f>VLOOKUP(N5444,'散件（更新）'!B:E,4,FALSE)</f>
        <v>https://tineco-yxzt.oss-accelerate.aliyuncs.com/product/114-18730204.jpg</v>
      </c>
      <c r="T5444" s="27" t="s">
        <v>8759</v>
      </c>
      <c r="U5444" s="28" t="str">
        <f>VLOOKUP(N5444,'散件（更新）'!B:G,6,FALSE)</f>
        <v>FB1776 电动滤芯清洁器胶袋组件，加铭牌491-1873-0220及警告标贴491-1873-0361</v>
      </c>
      <c r="V5444" s="28" t="str">
        <f>VLOOKUP(N5444,'散件（更新）'!B:I,8,FALSE)</f>
        <v>6972200191434</v>
      </c>
    </row>
    <row r="5445" spans="1:22">
      <c r="A5445" s="57">
        <v>46169</v>
      </c>
      <c r="B5445" s="53" t="s">
        <v>2666</v>
      </c>
      <c r="C5445" s="27" t="str">
        <f>VLOOKUP(B5445,'大货清单（不定期按GOMS更新）'!A:H,8,0)</f>
        <v>107-18732101</v>
      </c>
      <c r="D5445" s="27" t="str">
        <f>VLOOKUP(B5445,'大货清单（不定期按GOMS更新）'!A:C,3,0)</f>
        <v>ZB1873U-01</v>
      </c>
      <c r="E5445" s="27" t="str">
        <f>VLOOKUP(B5445,'大货清单（不定期按GOMS更新）'!A:H,4,0)</f>
        <v>GB,AE</v>
      </c>
      <c r="F5445" s="27" t="str">
        <f>VLOOKUP(B5445,'大货清单（不定期按GOMS更新）'!A:H,2,0)</f>
        <v>PURE ONE S12</v>
      </c>
      <c r="G5445" s="28">
        <f>VLOOKUP(B5445,'大货清单（不定期按GOMS更新）'!A:I,9,FALSE)</f>
        <v>6972200192202</v>
      </c>
      <c r="H5445" s="27" t="str">
        <f>VLOOKUP(B5445,'大货清单（不定期按GOMS更新）'!A:H,7,0)</f>
        <v>Matte Black</v>
      </c>
      <c r="I5445" s="27" t="str">
        <f>VLOOKUP(B5445,'大货清单（不定期按GOMS更新）'!A:F,6,FALSE)</f>
        <v>PHASEOUT</v>
      </c>
      <c r="J5445" s="27" t="str">
        <f>VLOOKUP(B5445,'大货清单（不定期按GOMS更新）'!A:K,11,FALSE)</f>
        <v>6.3</v>
      </c>
      <c r="K5445" s="27" t="str">
        <f>VLOOKUP(B5445,'大货清单（不定期按GOMS更新）'!A:N,12,FALSE)</f>
        <v>776</v>
      </c>
      <c r="L5445" s="27" t="str">
        <f>VLOOKUP(B5445,'大货清单（不定期按GOMS更新）'!A:M,13,FALSE)</f>
        <v>154</v>
      </c>
      <c r="M5445" s="27" t="str">
        <f>VLOOKUP(B5445,'大货清单（不定期按GOMS更新）'!A:N,14,FALSE)</f>
        <v>323</v>
      </c>
      <c r="N5445" s="53" t="s">
        <v>1368</v>
      </c>
      <c r="O5445" s="27" t="str">
        <f>IFERROR(VLOOKUP(N5445,'散件迭代（不定期更新）'!C:J,8,FALSE),0)</f>
        <v>A49</v>
      </c>
      <c r="P5445" s="27" t="str">
        <f>IFERROR(VLOOKUP(N5445,'散件（更新）'!B:H,3,FALSE),0)</f>
        <v>206-1873-0211</v>
      </c>
      <c r="Q5445" s="27" t="str">
        <f>VLOOKUP(N5445,'散件（更新）'!B:H,2,FALSE)</f>
        <v>114-18730211</v>
      </c>
      <c r="R5445" s="27" t="str">
        <f>VLOOKUP(N5445,'散件（更新）'!B:H,7,FALSE)</f>
        <v>Tube Assembly</v>
      </c>
      <c r="S5445" s="27" t="str">
        <f>VLOOKUP(N5445,'散件（更新）'!B:E,4,FALSE)</f>
        <v>https://tineco-yxzt.oss-accelerate.aliyuncs.com/20231227/9VSUT121100_1703640269897.png</v>
      </c>
      <c r="T5445" s="27" t="s">
        <v>8759</v>
      </c>
      <c r="U5445" s="28" t="str">
        <f>VLOOKUP(N5445,'散件（更新）'!B:G,6,FALSE)</f>
        <v xml:space="preserve">加长管组件 </v>
      </c>
      <c r="V5445" s="28" t="str">
        <f>VLOOKUP(N5445,'散件（更新）'!B:I,8,FALSE)</f>
        <v>6972200191335</v>
      </c>
    </row>
    <row r="5446" spans="1:22">
      <c r="A5446" s="57">
        <v>46169</v>
      </c>
      <c r="B5446" s="53" t="s">
        <v>2675</v>
      </c>
      <c r="C5446" s="27" t="str">
        <f>VLOOKUP(B5446,'大货清单（不定期按GOMS更新）'!A:H,8,0)</f>
        <v>107-18732104</v>
      </c>
      <c r="D5446" s="27" t="str">
        <f>VLOOKUP(B5446,'大货清单（不定期按GOMS更新）'!A:C,3,0)</f>
        <v>ZB1873U-04</v>
      </c>
      <c r="E5446" s="27" t="str">
        <f>VLOOKUP(B5446,'大货清单（不定期按GOMS更新）'!A:H,4,0)</f>
        <v>GB</v>
      </c>
      <c r="F5446" s="27" t="str">
        <f>VLOOKUP(B5446,'大货清单（不定期按GOMS更新）'!A:H,2,0)</f>
        <v>PURE ONE S12 PRO EX</v>
      </c>
      <c r="G5446" s="28">
        <f>VLOOKUP(B5446,'大货清单（不定期按GOMS更新）'!A:I,9,FALSE)</f>
        <v>6972200192219</v>
      </c>
      <c r="H5446" s="27" t="str">
        <f>VLOOKUP(B5446,'大货清单（不定期按GOMS更新）'!A:H,7,0)</f>
        <v>Metallic Grey</v>
      </c>
      <c r="I5446" s="27" t="str">
        <f>VLOOKUP(B5446,'大货清单（不定期按GOMS更新）'!A:F,6,FALSE)</f>
        <v>PHASEOUT</v>
      </c>
      <c r="J5446" s="27" t="str">
        <f>VLOOKUP(B5446,'大货清单（不定期按GOMS更新）'!A:K,11,FALSE)</f>
        <v>8.5</v>
      </c>
      <c r="K5446" s="27" t="str">
        <f>VLOOKUP(B5446,'大货清单（不定期按GOMS更新）'!A:N,12,FALSE)</f>
        <v>840</v>
      </c>
      <c r="L5446" s="27" t="str">
        <f>VLOOKUP(B5446,'大货清单（不定期按GOMS更新）'!A:M,13,FALSE)</f>
        <v>163</v>
      </c>
      <c r="M5446" s="27" t="str">
        <f>VLOOKUP(B5446,'大货清单（不定期按GOMS更新）'!A:N,14,FALSE)</f>
        <v>394</v>
      </c>
      <c r="N5446" s="53" t="s">
        <v>1228</v>
      </c>
      <c r="O5446" s="27">
        <f>IFERROR(VLOOKUP(N5446,'散件迭代（不定期更新）'!C:J,8,FALSE),0)</f>
        <v>0</v>
      </c>
      <c r="P5446" s="27" t="str">
        <f>IFERROR(VLOOKUP(N5446,'散件（更新）'!B:H,3,FALSE),0)</f>
        <v>206-1756-0204</v>
      </c>
      <c r="Q5446" s="27" t="str">
        <f>VLOOKUP(N5446,'散件（更新）'!B:H,2,FALSE)</f>
        <v>114-17560204</v>
      </c>
      <c r="R5446" s="27" t="str">
        <f>VLOOKUP(N5446,'散件（更新）'!B:H,7,FALSE)</f>
        <v>FILTER</v>
      </c>
      <c r="S5446" s="27" t="str">
        <f>VLOOKUP(N5446,'散件（更新）'!B:E,4,FALSE)</f>
        <v>https://tineco-yxzt.oss-accelerate.aliyuncs.com/product/114-17560204.jpg</v>
      </c>
      <c r="T5446" s="27" t="s">
        <v>8759</v>
      </c>
      <c r="U5446" s="28" t="str">
        <f>VLOOKUP(N5446,'散件（更新）'!B:G,6,FALSE)</f>
        <v>ZB1756 进风滤棉组件</v>
      </c>
      <c r="V5446" s="28" t="str">
        <f>VLOOKUP(N5446,'散件（更新）'!B:I,8,FALSE)</f>
        <v>6972200191182</v>
      </c>
    </row>
    <row r="5447" spans="1:22">
      <c r="A5447" s="57">
        <v>46169</v>
      </c>
      <c r="B5447" s="53" t="s">
        <v>2675</v>
      </c>
      <c r="C5447" s="27" t="str">
        <f>VLOOKUP(B5447,'大货清单（不定期按GOMS更新）'!A:H,8,0)</f>
        <v>107-18732104</v>
      </c>
      <c r="D5447" s="27" t="str">
        <f>VLOOKUP(B5447,'大货清单（不定期按GOMS更新）'!A:C,3,0)</f>
        <v>ZB1873U-04</v>
      </c>
      <c r="E5447" s="27" t="str">
        <f>VLOOKUP(B5447,'大货清单（不定期按GOMS更新）'!A:H,4,0)</f>
        <v>GB</v>
      </c>
      <c r="F5447" s="27" t="str">
        <f>VLOOKUP(B5447,'大货清单（不定期按GOMS更新）'!A:H,2,0)</f>
        <v>PURE ONE S12 PRO EX</v>
      </c>
      <c r="G5447" s="28">
        <f>VLOOKUP(B5447,'大货清单（不定期按GOMS更新）'!A:I,9,FALSE)</f>
        <v>6972200192219</v>
      </c>
      <c r="H5447" s="27" t="str">
        <f>VLOOKUP(B5447,'大货清单（不定期按GOMS更新）'!A:H,7,0)</f>
        <v>Metallic Grey</v>
      </c>
      <c r="I5447" s="27" t="str">
        <f>VLOOKUP(B5447,'大货清单（不定期按GOMS更新）'!A:F,6,FALSE)</f>
        <v>PHASEOUT</v>
      </c>
      <c r="J5447" s="27" t="str">
        <f>VLOOKUP(B5447,'大货清单（不定期按GOMS更新）'!A:K,11,FALSE)</f>
        <v>8.5</v>
      </c>
      <c r="K5447" s="27" t="str">
        <f>VLOOKUP(B5447,'大货清单（不定期按GOMS更新）'!A:N,12,FALSE)</f>
        <v>840</v>
      </c>
      <c r="L5447" s="27" t="str">
        <f>VLOOKUP(B5447,'大货清单（不定期按GOMS更新）'!A:M,13,FALSE)</f>
        <v>163</v>
      </c>
      <c r="M5447" s="27" t="str">
        <f>VLOOKUP(B5447,'大货清单（不定期按GOMS更新）'!A:N,14,FALSE)</f>
        <v>394</v>
      </c>
      <c r="N5447" s="53" t="s">
        <v>1281</v>
      </c>
      <c r="O5447" s="27">
        <f>IFERROR(VLOOKUP(N5447,'散件迭代（不定期更新）'!C:J,8,FALSE),0)</f>
        <v>0</v>
      </c>
      <c r="P5447" s="27" t="str">
        <f>IFERROR(VLOOKUP(N5447,'散件（更新）'!B:H,3,FALSE),0)</f>
        <v>206-1769-0014</v>
      </c>
      <c r="Q5447" s="27" t="str">
        <f>VLOOKUP(N5447,'散件（更新）'!B:H,2,FALSE)</f>
        <v>114-17690014</v>
      </c>
      <c r="R5447" s="27" t="str">
        <f>VLOOKUP(N5447,'散件（更新）'!B:H,7,FALSE)</f>
        <v>wall accessory holder</v>
      </c>
      <c r="S5447" s="27" t="str">
        <f>VLOOKUP(N5447,'散件（更新）'!B:E,4,FALSE)</f>
        <v>https://tineco-yxzt.oss-accelerate.aliyuncs.com/product/114-17690014.jpg</v>
      </c>
      <c r="T5447" s="27" t="s">
        <v>8759</v>
      </c>
      <c r="U5447" s="28" t="str">
        <f>VLOOKUP(N5447,'散件（更新）'!B:G,6,FALSE)</f>
        <v>附件延展架 墙挂版</v>
      </c>
      <c r="V5447" s="28" t="str">
        <f>VLOOKUP(N5447,'散件（更新）'!B:I,8,FALSE)</f>
        <v>6972200191199</v>
      </c>
    </row>
    <row r="5448" spans="1:22">
      <c r="A5448" s="57">
        <v>46169</v>
      </c>
      <c r="B5448" s="53" t="s">
        <v>2675</v>
      </c>
      <c r="C5448" s="27" t="str">
        <f>VLOOKUP(B5448,'大货清单（不定期按GOMS更新）'!A:H,8,0)</f>
        <v>107-18732104</v>
      </c>
      <c r="D5448" s="27" t="str">
        <f>VLOOKUP(B5448,'大货清单（不定期按GOMS更新）'!A:C,3,0)</f>
        <v>ZB1873U-04</v>
      </c>
      <c r="E5448" s="27" t="str">
        <f>VLOOKUP(B5448,'大货清单（不定期按GOMS更新）'!A:H,4,0)</f>
        <v>GB</v>
      </c>
      <c r="F5448" s="27" t="str">
        <f>VLOOKUP(B5448,'大货清单（不定期按GOMS更新）'!A:H,2,0)</f>
        <v>PURE ONE S12 PRO EX</v>
      </c>
      <c r="G5448" s="28">
        <f>VLOOKUP(B5448,'大货清单（不定期按GOMS更新）'!A:I,9,FALSE)</f>
        <v>6972200192219</v>
      </c>
      <c r="H5448" s="27" t="str">
        <f>VLOOKUP(B5448,'大货清单（不定期按GOMS更新）'!A:H,7,0)</f>
        <v>Metallic Grey</v>
      </c>
      <c r="I5448" s="27" t="str">
        <f>VLOOKUP(B5448,'大货清单（不定期按GOMS更新）'!A:F,6,FALSE)</f>
        <v>PHASEOUT</v>
      </c>
      <c r="J5448" s="27" t="str">
        <f>VLOOKUP(B5448,'大货清单（不定期按GOMS更新）'!A:K,11,FALSE)</f>
        <v>8.5</v>
      </c>
      <c r="K5448" s="27" t="str">
        <f>VLOOKUP(B5448,'大货清单（不定期按GOMS更新）'!A:N,12,FALSE)</f>
        <v>840</v>
      </c>
      <c r="L5448" s="27" t="str">
        <f>VLOOKUP(B5448,'大货清单（不定期按GOMS更新）'!A:M,13,FALSE)</f>
        <v>163</v>
      </c>
      <c r="M5448" s="27" t="str">
        <f>VLOOKUP(B5448,'大货清单（不定期按GOMS更新）'!A:N,14,FALSE)</f>
        <v>394</v>
      </c>
      <c r="N5448" s="53" t="s">
        <v>1307</v>
      </c>
      <c r="O5448" s="27" t="str">
        <f>IFERROR(VLOOKUP(N5448,'散件迭代（不定期更新）'!C:J,8,FALSE),0)</f>
        <v>A42</v>
      </c>
      <c r="P5448" s="27" t="str">
        <f>IFERROR(VLOOKUP(N5448,'散件（更新）'!B:H,3,FALSE),0)</f>
        <v>206-1769-0205</v>
      </c>
      <c r="Q5448" s="27" t="str">
        <f>VLOOKUP(N5448,'散件（更新）'!B:H,2,FALSE)</f>
        <v>114-17690205</v>
      </c>
      <c r="R5448" s="27" t="str">
        <f>VLOOKUP(N5448,'散件（更新）'!B:H,7,FALSE)</f>
        <v>Crevice Tool</v>
      </c>
      <c r="S5448" s="27" t="str">
        <f>VLOOKUP(N5448,'散件（更新）'!B:E,4,FALSE)</f>
        <v>https://tineco-yxzt.oss-accelerate.aliyuncs.com/product/114-17690205.png</v>
      </c>
      <c r="T5448" s="27" t="s">
        <v>8759</v>
      </c>
      <c r="U5448" s="28" t="str">
        <f>VLOOKUP(N5448,'散件（更新）'!B:G,6,FALSE)</f>
        <v>ZB1769B-04 扁吸</v>
      </c>
      <c r="V5448" s="28" t="str">
        <f>VLOOKUP(N5448,'散件（更新）'!B:I,8,FALSE)</f>
        <v>6972200191267</v>
      </c>
    </row>
    <row r="5449" spans="1:22">
      <c r="A5449" s="57">
        <v>46169</v>
      </c>
      <c r="B5449" s="53" t="s">
        <v>2675</v>
      </c>
      <c r="C5449" s="27" t="str">
        <f>VLOOKUP(B5449,'大货清单（不定期按GOMS更新）'!A:H,8,0)</f>
        <v>107-18732104</v>
      </c>
      <c r="D5449" s="27" t="str">
        <f>VLOOKUP(B5449,'大货清单（不定期按GOMS更新）'!A:C,3,0)</f>
        <v>ZB1873U-04</v>
      </c>
      <c r="E5449" s="27" t="str">
        <f>VLOOKUP(B5449,'大货清单（不定期按GOMS更新）'!A:H,4,0)</f>
        <v>GB</v>
      </c>
      <c r="F5449" s="27" t="str">
        <f>VLOOKUP(B5449,'大货清单（不定期按GOMS更新）'!A:H,2,0)</f>
        <v>PURE ONE S12 PRO EX</v>
      </c>
      <c r="G5449" s="28">
        <f>VLOOKUP(B5449,'大货清单（不定期按GOMS更新）'!A:I,9,FALSE)</f>
        <v>6972200192219</v>
      </c>
      <c r="H5449" s="27" t="str">
        <f>VLOOKUP(B5449,'大货清单（不定期按GOMS更新）'!A:H,7,0)</f>
        <v>Metallic Grey</v>
      </c>
      <c r="I5449" s="27" t="str">
        <f>VLOOKUP(B5449,'大货清单（不定期按GOMS更新）'!A:F,6,FALSE)</f>
        <v>PHASEOUT</v>
      </c>
      <c r="J5449" s="27" t="str">
        <f>VLOOKUP(B5449,'大货清单（不定期按GOMS更新）'!A:K,11,FALSE)</f>
        <v>8.5</v>
      </c>
      <c r="K5449" s="27" t="str">
        <f>VLOOKUP(B5449,'大货清单（不定期按GOMS更新）'!A:N,12,FALSE)</f>
        <v>840</v>
      </c>
      <c r="L5449" s="27" t="str">
        <f>VLOOKUP(B5449,'大货清单（不定期按GOMS更新）'!A:M,13,FALSE)</f>
        <v>163</v>
      </c>
      <c r="M5449" s="27" t="str">
        <f>VLOOKUP(B5449,'大货清单（不定期按GOMS更新）'!A:N,14,FALSE)</f>
        <v>394</v>
      </c>
      <c r="N5449" s="53" t="s">
        <v>252</v>
      </c>
      <c r="O5449" s="27">
        <f>IFERROR(VLOOKUP(N5449,'散件迭代（不定期更新）'!C:J,8,FALSE),0)</f>
        <v>0</v>
      </c>
      <c r="P5449" s="27" t="str">
        <f>IFERROR(VLOOKUP(N5449,'散件（更新）'!B:H,3,FALSE),0)</f>
        <v>206-1769-0233</v>
      </c>
      <c r="Q5449" s="27" t="str">
        <f>VLOOKUP(N5449,'散件（更新）'!B:H,2,FALSE)</f>
        <v>114-17690233</v>
      </c>
      <c r="R5449" s="27" t="str">
        <f>VLOOKUP(N5449,'散件（更新）'!B:H,7,FALSE)</f>
        <v>Hair cleaning tool</v>
      </c>
      <c r="S5449" s="27" t="str">
        <f>VLOOKUP(N5449,'散件（更新）'!B:E,4,FALSE)</f>
        <v>https://tineco-yxzt.oss-accelerate.aliyuncs.com/product/114-17690233.png</v>
      </c>
      <c r="T5449" s="27" t="s">
        <v>8759</v>
      </c>
      <c r="U5449" s="28" t="str">
        <f>VLOOKUP(N5449,'散件（更新）'!B:G,6,FALSE)</f>
        <v>ZB1769B 清洁刷植毛组件</v>
      </c>
      <c r="V5449" s="28" t="str">
        <f>VLOOKUP(N5449,'散件（更新）'!B:I,8,FALSE)</f>
        <v>6972200191151</v>
      </c>
    </row>
    <row r="5450" spans="1:22">
      <c r="A5450" s="57">
        <v>46169</v>
      </c>
      <c r="B5450" s="53" t="s">
        <v>2675</v>
      </c>
      <c r="C5450" s="27" t="str">
        <f>VLOOKUP(B5450,'大货清单（不定期按GOMS更新）'!A:H,8,0)</f>
        <v>107-18732104</v>
      </c>
      <c r="D5450" s="27" t="str">
        <f>VLOOKUP(B5450,'大货清单（不定期按GOMS更新）'!A:C,3,0)</f>
        <v>ZB1873U-04</v>
      </c>
      <c r="E5450" s="27" t="str">
        <f>VLOOKUP(B5450,'大货清单（不定期按GOMS更新）'!A:H,4,0)</f>
        <v>GB</v>
      </c>
      <c r="F5450" s="27" t="str">
        <f>VLOOKUP(B5450,'大货清单（不定期按GOMS更新）'!A:H,2,0)</f>
        <v>PURE ONE S12 PRO EX</v>
      </c>
      <c r="G5450" s="28">
        <f>VLOOKUP(B5450,'大货清单（不定期按GOMS更新）'!A:I,9,FALSE)</f>
        <v>6972200192219</v>
      </c>
      <c r="H5450" s="27" t="str">
        <f>VLOOKUP(B5450,'大货清单（不定期按GOMS更新）'!A:H,7,0)</f>
        <v>Metallic Grey</v>
      </c>
      <c r="I5450" s="27" t="str">
        <f>VLOOKUP(B5450,'大货清单（不定期按GOMS更新）'!A:F,6,FALSE)</f>
        <v>PHASEOUT</v>
      </c>
      <c r="J5450" s="27" t="str">
        <f>VLOOKUP(B5450,'大货清单（不定期按GOMS更新）'!A:K,11,FALSE)</f>
        <v>8.5</v>
      </c>
      <c r="K5450" s="27" t="str">
        <f>VLOOKUP(B5450,'大货清单（不定期按GOMS更新）'!A:N,12,FALSE)</f>
        <v>840</v>
      </c>
      <c r="L5450" s="27" t="str">
        <f>VLOOKUP(B5450,'大货清单（不定期按GOMS更新）'!A:M,13,FALSE)</f>
        <v>163</v>
      </c>
      <c r="M5450" s="27" t="str">
        <f>VLOOKUP(B5450,'大货清单（不定期按GOMS更新）'!A:N,14,FALSE)</f>
        <v>394</v>
      </c>
      <c r="N5450" s="53" t="s">
        <v>1376</v>
      </c>
      <c r="O5450" s="27" t="str">
        <f>IFERROR(VLOOKUP(N5450,'散件迭代（不定期更新）'!C:J,8,FALSE),0)</f>
        <v>A14</v>
      </c>
      <c r="P5450" s="27" t="str">
        <f>IFERROR(VLOOKUP(N5450,'散件（更新）'!B:H,3,FALSE),0)</f>
        <v>206-1873-0214</v>
      </c>
      <c r="Q5450" s="27" t="str">
        <f>VLOOKUP(N5450,'散件（更新）'!B:H,2,FALSE)</f>
        <v>114-18730214</v>
      </c>
      <c r="R5450" s="27" t="str">
        <f>VLOOKUP(N5450,'散件（更新）'!B:H,7,FALSE)</f>
        <v>Crevice &amp; 2-In-1 Dusting Brush</v>
      </c>
      <c r="S5450" s="27" t="str">
        <f>VLOOKUP(N5450,'散件（更新）'!B:E,4,FALSE)</f>
        <v>https://tineco-yxzt.oss-accelerate.aliyuncs.com/product/114-18730214.png</v>
      </c>
      <c r="T5450" s="27" t="s">
        <v>8759</v>
      </c>
      <c r="U5450" s="28" t="str">
        <f>VLOOKUP(N5450,'散件（更新）'!B:G,6,FALSE)</f>
        <v xml:space="preserve">组合刷组件+扁吸组件 </v>
      </c>
      <c r="V5450" s="28" t="str">
        <f>VLOOKUP(N5450,'散件（更新）'!B:I,8,FALSE)</f>
        <v>6972200191489</v>
      </c>
    </row>
    <row r="5451" spans="1:22">
      <c r="A5451" s="57">
        <v>46169</v>
      </c>
      <c r="B5451" s="53" t="s">
        <v>2675</v>
      </c>
      <c r="C5451" s="27" t="str">
        <f>VLOOKUP(B5451,'大货清单（不定期按GOMS更新）'!A:H,8,0)</f>
        <v>107-18732104</v>
      </c>
      <c r="D5451" s="27" t="str">
        <f>VLOOKUP(B5451,'大货清单（不定期按GOMS更新）'!A:C,3,0)</f>
        <v>ZB1873U-04</v>
      </c>
      <c r="E5451" s="27" t="str">
        <f>VLOOKUP(B5451,'大货清单（不定期按GOMS更新）'!A:H,4,0)</f>
        <v>GB</v>
      </c>
      <c r="F5451" s="27" t="str">
        <f>VLOOKUP(B5451,'大货清单（不定期按GOMS更新）'!A:H,2,0)</f>
        <v>PURE ONE S12 PRO EX</v>
      </c>
      <c r="G5451" s="28">
        <f>VLOOKUP(B5451,'大货清单（不定期按GOMS更新）'!A:I,9,FALSE)</f>
        <v>6972200192219</v>
      </c>
      <c r="H5451" s="27" t="str">
        <f>VLOOKUP(B5451,'大货清单（不定期按GOMS更新）'!A:H,7,0)</f>
        <v>Metallic Grey</v>
      </c>
      <c r="I5451" s="27" t="str">
        <f>VLOOKUP(B5451,'大货清单（不定期按GOMS更新）'!A:F,6,FALSE)</f>
        <v>PHASEOUT</v>
      </c>
      <c r="J5451" s="27" t="str">
        <f>VLOOKUP(B5451,'大货清单（不定期按GOMS更新）'!A:K,11,FALSE)</f>
        <v>8.5</v>
      </c>
      <c r="K5451" s="27" t="str">
        <f>VLOOKUP(B5451,'大货清单（不定期按GOMS更新）'!A:N,12,FALSE)</f>
        <v>840</v>
      </c>
      <c r="L5451" s="27" t="str">
        <f>VLOOKUP(B5451,'大货清单（不定期按GOMS更新）'!A:M,13,FALSE)</f>
        <v>163</v>
      </c>
      <c r="M5451" s="27" t="str">
        <f>VLOOKUP(B5451,'大货清单（不定期按GOMS更新）'!A:N,14,FALSE)</f>
        <v>394</v>
      </c>
      <c r="N5451" s="53" t="s">
        <v>1370</v>
      </c>
      <c r="O5451" s="27">
        <f>IFERROR(VLOOKUP(N5451,'散件迭代（不定期更新）'!C:J,8,FALSE),0)</f>
        <v>0</v>
      </c>
      <c r="P5451" s="27" t="str">
        <f>IFERROR(VLOOKUP(N5451,'散件（更新）'!B:H,3,FALSE),0)</f>
        <v>206-1873-0215</v>
      </c>
      <c r="Q5451" s="27" t="str">
        <f>VLOOKUP(N5451,'散件（更新）'!B:H,2,FALSE)</f>
        <v>114-18730215</v>
      </c>
      <c r="R5451" s="27" t="str">
        <f>VLOOKUP(N5451,'散件（更新）'!B:H,7,FALSE)</f>
        <v>2*Filter&amp;1*HEPA</v>
      </c>
      <c r="S5451" s="27" t="str">
        <f>VLOOKUP(N5451,'散件（更新）'!B:E,4,FALSE)</f>
        <v>https://tineco-yxzt.oss-accelerate.aliyuncs.com/product/114-18730215.jpg</v>
      </c>
      <c r="T5451" s="27" t="s">
        <v>8759</v>
      </c>
      <c r="U5451" s="28" t="str">
        <f>VLOOKUP(N5451,'散件（更新）'!B:G,6,FALSE)</f>
        <v>出风HEPA组件(H11) +ZB1756 进风过滤棉组件-网孔支架版本（彩盒）</v>
      </c>
      <c r="V5451" s="28" t="str">
        <f>VLOOKUP(N5451,'散件（更新）'!B:I,8,FALSE)</f>
        <v>6972200191458</v>
      </c>
    </row>
    <row r="5452" spans="1:22">
      <c r="A5452" s="57">
        <v>46169</v>
      </c>
      <c r="B5452" s="53" t="s">
        <v>2675</v>
      </c>
      <c r="C5452" s="27" t="str">
        <f>VLOOKUP(B5452,'大货清单（不定期按GOMS更新）'!A:H,8,0)</f>
        <v>107-18732104</v>
      </c>
      <c r="D5452" s="27" t="str">
        <f>VLOOKUP(B5452,'大货清单（不定期按GOMS更新）'!A:C,3,0)</f>
        <v>ZB1873U-04</v>
      </c>
      <c r="E5452" s="27" t="str">
        <f>VLOOKUP(B5452,'大货清单（不定期按GOMS更新）'!A:H,4,0)</f>
        <v>GB</v>
      </c>
      <c r="F5452" s="27" t="str">
        <f>VLOOKUP(B5452,'大货清单（不定期按GOMS更新）'!A:H,2,0)</f>
        <v>PURE ONE S12 PRO EX</v>
      </c>
      <c r="G5452" s="28">
        <f>VLOOKUP(B5452,'大货清单（不定期按GOMS更新）'!A:I,9,FALSE)</f>
        <v>6972200192219</v>
      </c>
      <c r="H5452" s="27" t="str">
        <f>VLOOKUP(B5452,'大货清单（不定期按GOMS更新）'!A:H,7,0)</f>
        <v>Metallic Grey</v>
      </c>
      <c r="I5452" s="27" t="str">
        <f>VLOOKUP(B5452,'大货清单（不定期按GOMS更新）'!A:F,6,FALSE)</f>
        <v>PHASEOUT</v>
      </c>
      <c r="J5452" s="27" t="str">
        <f>VLOOKUP(B5452,'大货清单（不定期按GOMS更新）'!A:K,11,FALSE)</f>
        <v>8.5</v>
      </c>
      <c r="K5452" s="27" t="str">
        <f>VLOOKUP(B5452,'大货清单（不定期按GOMS更新）'!A:N,12,FALSE)</f>
        <v>840</v>
      </c>
      <c r="L5452" s="27" t="str">
        <f>VLOOKUP(B5452,'大货清单（不定期按GOMS更新）'!A:M,13,FALSE)</f>
        <v>163</v>
      </c>
      <c r="M5452" s="27" t="str">
        <f>VLOOKUP(B5452,'大货清单（不定期按GOMS更新）'!A:N,14,FALSE)</f>
        <v>394</v>
      </c>
      <c r="N5452" s="53" t="s">
        <v>1377</v>
      </c>
      <c r="O5452" s="27" t="str">
        <f>IFERROR(VLOOKUP(N5452,'散件迭代（不定期更新）'!C:J,8,FALSE),0)</f>
        <v>A15</v>
      </c>
      <c r="P5452" s="27" t="str">
        <f>IFERROR(VLOOKUP(N5452,'散件（更新）'!B:H,3,FALSE),0)</f>
        <v>206-1873-0218</v>
      </c>
      <c r="Q5452" s="27" t="str">
        <f>VLOOKUP(N5452,'散件（更新）'!B:H,2,FALSE)</f>
        <v>114-18730218</v>
      </c>
      <c r="R5452" s="27" t="str">
        <f>VLOOKUP(N5452,'散件（更新）'!B:H,7,FALSE)</f>
        <v>Hard floor brush</v>
      </c>
      <c r="S5452" s="27" t="str">
        <f>VLOOKUP(N5452,'散件（更新）'!B:E,4,FALSE)</f>
        <v>https://tineco-yxzt.oss-accelerate.aliyuncs.com/product/114-18730218.jpg</v>
      </c>
      <c r="T5452" s="27" t="s">
        <v>8759</v>
      </c>
      <c r="U5452" s="28" t="str">
        <f>VLOOKUP(N5452,'散件（更新）'!B:G,6,FALSE)</f>
        <v>FB1753 FB1753G地刷组件(大颗粒带灯21.6V，配S12)，增加铭牌491-1873-0225</v>
      </c>
      <c r="V5452" s="28" t="str">
        <f>VLOOKUP(N5452,'散件（更新）'!B:I,8,FALSE)</f>
        <v>6972200191380</v>
      </c>
    </row>
    <row r="5453" spans="1:22">
      <c r="A5453" s="57">
        <v>46169</v>
      </c>
      <c r="B5453" s="53" t="s">
        <v>2675</v>
      </c>
      <c r="C5453" s="27" t="str">
        <f>VLOOKUP(B5453,'大货清单（不定期按GOMS更新）'!A:H,8,0)</f>
        <v>107-18732104</v>
      </c>
      <c r="D5453" s="27" t="str">
        <f>VLOOKUP(B5453,'大货清单（不定期按GOMS更新）'!A:C,3,0)</f>
        <v>ZB1873U-04</v>
      </c>
      <c r="E5453" s="27" t="str">
        <f>VLOOKUP(B5453,'大货清单（不定期按GOMS更新）'!A:H,4,0)</f>
        <v>GB</v>
      </c>
      <c r="F5453" s="27" t="str">
        <f>VLOOKUP(B5453,'大货清单（不定期按GOMS更新）'!A:H,2,0)</f>
        <v>PURE ONE S12 PRO EX</v>
      </c>
      <c r="G5453" s="28">
        <f>VLOOKUP(B5453,'大货清单（不定期按GOMS更新）'!A:I,9,FALSE)</f>
        <v>6972200192219</v>
      </c>
      <c r="H5453" s="27" t="str">
        <f>VLOOKUP(B5453,'大货清单（不定期按GOMS更新）'!A:H,7,0)</f>
        <v>Metallic Grey</v>
      </c>
      <c r="I5453" s="27" t="str">
        <f>VLOOKUP(B5453,'大货清单（不定期按GOMS更新）'!A:F,6,FALSE)</f>
        <v>PHASEOUT</v>
      </c>
      <c r="J5453" s="27" t="str">
        <f>VLOOKUP(B5453,'大货清单（不定期按GOMS更新）'!A:K,11,FALSE)</f>
        <v>8.5</v>
      </c>
      <c r="K5453" s="27" t="str">
        <f>VLOOKUP(B5453,'大货清单（不定期按GOMS更新）'!A:N,12,FALSE)</f>
        <v>840</v>
      </c>
      <c r="L5453" s="27" t="str">
        <f>VLOOKUP(B5453,'大货清单（不定期按GOMS更新）'!A:M,13,FALSE)</f>
        <v>163</v>
      </c>
      <c r="M5453" s="27" t="str">
        <f>VLOOKUP(B5453,'大货清单（不定期按GOMS更新）'!A:N,14,FALSE)</f>
        <v>394</v>
      </c>
      <c r="N5453" s="53" t="s">
        <v>1393</v>
      </c>
      <c r="O5453" s="27" t="str">
        <f>IFERROR(VLOOKUP(N5453,'散件迭代（不定期更新）'!C:J,8,FALSE),0)</f>
        <v>A19</v>
      </c>
      <c r="P5453" s="27" t="str">
        <f>IFERROR(VLOOKUP(N5453,'散件（更新）'!B:H,3,FALSE),0)</f>
        <v>206-1873-2318</v>
      </c>
      <c r="Q5453" s="27" t="str">
        <f>VLOOKUP(N5453,'散件（更新）'!B:H,2,FALSE)</f>
        <v>114-18732318</v>
      </c>
      <c r="R5453" s="27" t="str">
        <f>VLOOKUP(N5453,'散件（更新）'!B:H,7,FALSE)</f>
        <v>Mini power brush</v>
      </c>
      <c r="S5453" s="27" t="str">
        <f>VLOOKUP(N5453,'散件（更新）'!B:E,4,FALSE)</f>
        <v>https://tineco-yxzt.oss-accelerate.aliyuncs.com/product/114-18732318.png</v>
      </c>
      <c r="T5453" s="27" t="s">
        <v>8759</v>
      </c>
      <c r="U5453" s="28" t="str">
        <f>VLOOKUP(N5453,'散件（更新）'!B:G,6,FALSE)</f>
        <v>FB1953A 小电动地刷胶袋组件带PTC</v>
      </c>
      <c r="V5453" s="28" t="str">
        <f>VLOOKUP(N5453,'散件（更新）'!B:I,8,FALSE)</f>
        <v>6972200193032</v>
      </c>
    </row>
    <row r="5454" spans="1:22">
      <c r="A5454" s="57">
        <v>46169</v>
      </c>
      <c r="B5454" s="53" t="s">
        <v>2675</v>
      </c>
      <c r="C5454" s="27" t="str">
        <f>VLOOKUP(B5454,'大货清单（不定期按GOMS更新）'!A:H,8,0)</f>
        <v>107-18732104</v>
      </c>
      <c r="D5454" s="27" t="str">
        <f>VLOOKUP(B5454,'大货清单（不定期按GOMS更新）'!A:C,3,0)</f>
        <v>ZB1873U-04</v>
      </c>
      <c r="E5454" s="27" t="str">
        <f>VLOOKUP(B5454,'大货清单（不定期按GOMS更新）'!A:H,4,0)</f>
        <v>GB</v>
      </c>
      <c r="F5454" s="27" t="str">
        <f>VLOOKUP(B5454,'大货清单（不定期按GOMS更新）'!A:H,2,0)</f>
        <v>PURE ONE S12 PRO EX</v>
      </c>
      <c r="G5454" s="28">
        <f>VLOOKUP(B5454,'大货清单（不定期按GOMS更新）'!A:I,9,FALSE)</f>
        <v>6972200192219</v>
      </c>
      <c r="H5454" s="27" t="str">
        <f>VLOOKUP(B5454,'大货清单（不定期按GOMS更新）'!A:H,7,0)</f>
        <v>Metallic Grey</v>
      </c>
      <c r="I5454" s="27" t="str">
        <f>VLOOKUP(B5454,'大货清单（不定期按GOMS更新）'!A:F,6,FALSE)</f>
        <v>PHASEOUT</v>
      </c>
      <c r="J5454" s="27" t="str">
        <f>VLOOKUP(B5454,'大货清单（不定期按GOMS更新）'!A:K,11,FALSE)</f>
        <v>8.5</v>
      </c>
      <c r="K5454" s="27" t="str">
        <f>VLOOKUP(B5454,'大货清单（不定期按GOMS更新）'!A:N,12,FALSE)</f>
        <v>840</v>
      </c>
      <c r="L5454" s="27" t="str">
        <f>VLOOKUP(B5454,'大货清单（不定期按GOMS更新）'!A:M,13,FALSE)</f>
        <v>163</v>
      </c>
      <c r="M5454" s="27" t="str">
        <f>VLOOKUP(B5454,'大货清单（不定期按GOMS更新）'!A:N,14,FALSE)</f>
        <v>394</v>
      </c>
      <c r="N5454" s="53" t="s">
        <v>307</v>
      </c>
      <c r="O5454" s="27">
        <f>IFERROR(VLOOKUP(N5454,'散件迭代（不定期更新）'!C:J,8,FALSE),0)</f>
        <v>0</v>
      </c>
      <c r="P5454" s="27" t="str">
        <f>IFERROR(VLOOKUP(N5454,'散件（更新）'!B:H,3,FALSE),0)</f>
        <v>206-1873-0201</v>
      </c>
      <c r="Q5454" s="27" t="str">
        <f>VLOOKUP(N5454,'散件（更新）'!B:H,2,FALSE)</f>
        <v>114-18730201</v>
      </c>
      <c r="R5454" s="27" t="str">
        <f>VLOOKUP(N5454,'散件（更新）'!B:H,7,FALSE)</f>
        <v>Carpet brush</v>
      </c>
      <c r="S5454" s="27" t="str">
        <f>VLOOKUP(N5454,'散件（更新）'!B:E,4,FALSE)</f>
        <v>https://tineco-yxzt.oss-accelerate.aliyuncs.com/20230906/114-18730201_1693968787766.png</v>
      </c>
      <c r="T5454" s="27" t="s">
        <v>8759</v>
      </c>
      <c r="U5454" s="28" t="str">
        <f>VLOOKUP(N5454,'散件（更新）'!B:G,6,FALSE)</f>
        <v>FB1878 地刷组件，加地刷铭牌491-1873-0218</v>
      </c>
      <c r="V5454" s="28" t="str">
        <f>VLOOKUP(N5454,'散件（更新）'!B:I,8,FALSE)</f>
        <v>6972200191397</v>
      </c>
    </row>
    <row r="5455" spans="1:22">
      <c r="A5455" s="57">
        <v>46169</v>
      </c>
      <c r="B5455" s="53" t="s">
        <v>2675</v>
      </c>
      <c r="C5455" s="27" t="str">
        <f>VLOOKUP(B5455,'大货清单（不定期按GOMS更新）'!A:H,8,0)</f>
        <v>107-18732104</v>
      </c>
      <c r="D5455" s="27" t="str">
        <f>VLOOKUP(B5455,'大货清单（不定期按GOMS更新）'!A:C,3,0)</f>
        <v>ZB1873U-04</v>
      </c>
      <c r="E5455" s="27" t="str">
        <f>VLOOKUP(B5455,'大货清单（不定期按GOMS更新）'!A:H,4,0)</f>
        <v>GB</v>
      </c>
      <c r="F5455" s="27" t="str">
        <f>VLOOKUP(B5455,'大货清单（不定期按GOMS更新）'!A:H,2,0)</f>
        <v>PURE ONE S12 PRO EX</v>
      </c>
      <c r="G5455" s="28">
        <f>VLOOKUP(B5455,'大货清单（不定期按GOMS更新）'!A:I,9,FALSE)</f>
        <v>6972200192219</v>
      </c>
      <c r="H5455" s="27" t="str">
        <f>VLOOKUP(B5455,'大货清单（不定期按GOMS更新）'!A:H,7,0)</f>
        <v>Metallic Grey</v>
      </c>
      <c r="I5455" s="27" t="str">
        <f>VLOOKUP(B5455,'大货清单（不定期按GOMS更新）'!A:F,6,FALSE)</f>
        <v>PHASEOUT</v>
      </c>
      <c r="J5455" s="27" t="str">
        <f>VLOOKUP(B5455,'大货清单（不定期按GOMS更新）'!A:K,11,FALSE)</f>
        <v>8.5</v>
      </c>
      <c r="K5455" s="27" t="str">
        <f>VLOOKUP(B5455,'大货清单（不定期按GOMS更新）'!A:N,12,FALSE)</f>
        <v>840</v>
      </c>
      <c r="L5455" s="27" t="str">
        <f>VLOOKUP(B5455,'大货清单（不定期按GOMS更新）'!A:M,13,FALSE)</f>
        <v>163</v>
      </c>
      <c r="M5455" s="27" t="str">
        <f>VLOOKUP(B5455,'大货清单（不定期按GOMS更新）'!A:N,14,FALSE)</f>
        <v>394</v>
      </c>
      <c r="N5455" s="53" t="s">
        <v>1380</v>
      </c>
      <c r="O5455" s="27">
        <f>IFERROR(VLOOKUP(N5455,'散件迭代（不定期更新）'!C:J,8,FALSE),0)</f>
        <v>0</v>
      </c>
      <c r="P5455" s="27" t="str">
        <f>IFERROR(VLOOKUP(N5455,'散件（更新）'!B:H,3,FALSE),0)</f>
        <v>206-1873-0701</v>
      </c>
      <c r="Q5455" s="27" t="str">
        <f>VLOOKUP(N5455,'散件（更新）'!B:H,2,FALSE)</f>
        <v>114-18730701</v>
      </c>
      <c r="R5455" s="27" t="str">
        <f>VLOOKUP(N5455,'散件（更新）'!B:H,7,FALSE)</f>
        <v>Dustbin</v>
      </c>
      <c r="S5455" s="27" t="str">
        <f>VLOOKUP(N5455,'散件（更新）'!B:E,4,FALSE)</f>
        <v>https://tineco-yxzt.oss-accelerate.aliyuncs.com/product/114-18730701.jpg</v>
      </c>
      <c r="T5455" s="27" t="s">
        <v>8759</v>
      </c>
      <c r="U5455" s="28" t="str">
        <f>VLOOKUP(N5455,'散件（更新）'!B:G,6,FALSE)</f>
        <v>尘桶组件</v>
      </c>
      <c r="V5455" s="28" t="str">
        <f>VLOOKUP(N5455,'散件（更新）'!B:I,8,FALSE)</f>
        <v>6972200191410</v>
      </c>
    </row>
    <row r="5456" spans="1:22">
      <c r="A5456" s="57">
        <v>46169</v>
      </c>
      <c r="B5456" s="53" t="s">
        <v>2675</v>
      </c>
      <c r="C5456" s="27" t="str">
        <f>VLOOKUP(B5456,'大货清单（不定期按GOMS更新）'!A:H,8,0)</f>
        <v>107-18732104</v>
      </c>
      <c r="D5456" s="27" t="str">
        <f>VLOOKUP(B5456,'大货清单（不定期按GOMS更新）'!A:C,3,0)</f>
        <v>ZB1873U-04</v>
      </c>
      <c r="E5456" s="27" t="str">
        <f>VLOOKUP(B5456,'大货清单（不定期按GOMS更新）'!A:H,4,0)</f>
        <v>GB</v>
      </c>
      <c r="F5456" s="27" t="str">
        <f>VLOOKUP(B5456,'大货清单（不定期按GOMS更新）'!A:H,2,0)</f>
        <v>PURE ONE S12 PRO EX</v>
      </c>
      <c r="G5456" s="28">
        <f>VLOOKUP(B5456,'大货清单（不定期按GOMS更新）'!A:I,9,FALSE)</f>
        <v>6972200192219</v>
      </c>
      <c r="H5456" s="27" t="str">
        <f>VLOOKUP(B5456,'大货清单（不定期按GOMS更新）'!A:H,7,0)</f>
        <v>Metallic Grey</v>
      </c>
      <c r="I5456" s="27" t="str">
        <f>VLOOKUP(B5456,'大货清单（不定期按GOMS更新）'!A:F,6,FALSE)</f>
        <v>PHASEOUT</v>
      </c>
      <c r="J5456" s="27" t="str">
        <f>VLOOKUP(B5456,'大货清单（不定期按GOMS更新）'!A:K,11,FALSE)</f>
        <v>8.5</v>
      </c>
      <c r="K5456" s="27" t="str">
        <f>VLOOKUP(B5456,'大货清单（不定期按GOMS更新）'!A:N,12,FALSE)</f>
        <v>840</v>
      </c>
      <c r="L5456" s="27" t="str">
        <f>VLOOKUP(B5456,'大货清单（不定期按GOMS更新）'!A:M,13,FALSE)</f>
        <v>163</v>
      </c>
      <c r="M5456" s="27" t="str">
        <f>VLOOKUP(B5456,'大货清单（不定期按GOMS更新）'!A:N,14,FALSE)</f>
        <v>394</v>
      </c>
      <c r="N5456" s="53" t="s">
        <v>1374</v>
      </c>
      <c r="O5456" s="27">
        <f>IFERROR(VLOOKUP(N5456,'散件迭代（不定期更新）'!C:J,8,FALSE),0)</f>
        <v>0</v>
      </c>
      <c r="P5456" s="27" t="str">
        <f>IFERROR(VLOOKUP(N5456,'散件（更新）'!B:H,3,FALSE),0)</f>
        <v>206-1873-0213</v>
      </c>
      <c r="Q5456" s="27" t="str">
        <f>VLOOKUP(N5456,'散件（更新）'!B:H,2,FALSE)</f>
        <v>114-18730213</v>
      </c>
      <c r="R5456" s="27" t="str">
        <f>VLOOKUP(N5456,'散件（更新）'!B:H,7,FALSE)</f>
        <v>Filter holder</v>
      </c>
      <c r="S5456" s="27" t="str">
        <f>VLOOKUP(N5456,'散件（更新）'!B:E,4,FALSE)</f>
        <v>https://tineco-yxzt.oss-accelerate.aliyuncs.com/product/114-18730213.jpg</v>
      </c>
      <c r="T5456" s="27" t="s">
        <v>8759</v>
      </c>
      <c r="U5456" s="28" t="str">
        <f>VLOOKUP(N5456,'散件（更新）'!B:G,6,FALSE)</f>
        <v>网孔过滤器包胶组件，增加清洗标贴491-1873-0368，</v>
      </c>
      <c r="V5456" s="28" t="str">
        <f>VLOOKUP(N5456,'散件（更新）'!B:I,8,FALSE)</f>
        <v>6972200191427</v>
      </c>
    </row>
    <row r="5457" spans="1:22">
      <c r="A5457" s="57">
        <v>46169</v>
      </c>
      <c r="B5457" s="53" t="s">
        <v>2675</v>
      </c>
      <c r="C5457" s="27" t="str">
        <f>VLOOKUP(B5457,'大货清单（不定期按GOMS更新）'!A:H,8,0)</f>
        <v>107-18732104</v>
      </c>
      <c r="D5457" s="27" t="str">
        <f>VLOOKUP(B5457,'大货清单（不定期按GOMS更新）'!A:C,3,0)</f>
        <v>ZB1873U-04</v>
      </c>
      <c r="E5457" s="27" t="str">
        <f>VLOOKUP(B5457,'大货清单（不定期按GOMS更新）'!A:H,4,0)</f>
        <v>GB</v>
      </c>
      <c r="F5457" s="27" t="str">
        <f>VLOOKUP(B5457,'大货清单（不定期按GOMS更新）'!A:H,2,0)</f>
        <v>PURE ONE S12 PRO EX</v>
      </c>
      <c r="G5457" s="28">
        <f>VLOOKUP(B5457,'大货清单（不定期按GOMS更新）'!A:I,9,FALSE)</f>
        <v>6972200192219</v>
      </c>
      <c r="H5457" s="27" t="str">
        <f>VLOOKUP(B5457,'大货清单（不定期按GOMS更新）'!A:H,7,0)</f>
        <v>Metallic Grey</v>
      </c>
      <c r="I5457" s="27" t="str">
        <f>VLOOKUP(B5457,'大货清单（不定期按GOMS更新）'!A:F,6,FALSE)</f>
        <v>PHASEOUT</v>
      </c>
      <c r="J5457" s="27" t="str">
        <f>VLOOKUP(B5457,'大货清单（不定期按GOMS更新）'!A:K,11,FALSE)</f>
        <v>8.5</v>
      </c>
      <c r="K5457" s="27" t="str">
        <f>VLOOKUP(B5457,'大货清单（不定期按GOMS更新）'!A:N,12,FALSE)</f>
        <v>840</v>
      </c>
      <c r="L5457" s="27" t="str">
        <f>VLOOKUP(B5457,'大货清单（不定期按GOMS更新）'!A:M,13,FALSE)</f>
        <v>163</v>
      </c>
      <c r="M5457" s="27" t="str">
        <f>VLOOKUP(B5457,'大货清单（不定期按GOMS更新）'!A:N,14,FALSE)</f>
        <v>394</v>
      </c>
      <c r="N5457" s="53" t="s">
        <v>1367</v>
      </c>
      <c r="O5457" s="27" t="str">
        <f>IFERROR(VLOOKUP(N5457,'散件迭代（不定期更新）'!C:J,8,FALSE),0)</f>
        <v>A48</v>
      </c>
      <c r="P5457" s="27" t="str">
        <f>IFERROR(VLOOKUP(N5457,'散件（更新）'!B:H,3,FALSE),0)</f>
        <v>206-1873-0216</v>
      </c>
      <c r="Q5457" s="27" t="str">
        <f>VLOOKUP(N5457,'散件（更新）'!B:H,2,FALSE)</f>
        <v>114-18730216</v>
      </c>
      <c r="R5457" s="27" t="str">
        <f>VLOOKUP(N5457,'散件（更新）'!B:H,7,FALSE)</f>
        <v>Main body</v>
      </c>
      <c r="S5457" s="27" t="str">
        <f>VLOOKUP(N5457,'散件（更新）'!B:E,4,FALSE)</f>
        <v>https://tineco-yxzt.oss-accelerate.aliyuncs.com/20231227/9VSMB121100_1703640269498.png</v>
      </c>
      <c r="T5457" s="27" t="s">
        <v>8759</v>
      </c>
      <c r="U5457" s="28" t="str">
        <f>VLOOKUP(N5457,'散件（更新）'!B:G,6,FALSE)</f>
        <v>主体组件黑色_屏显(散件专用），增加ZB1873R-01主机铭牌491-1873-0244及WIFI标贴491-1873-0324，缺少PCB板贴膜-已ECR增加</v>
      </c>
      <c r="V5457" s="28" t="str">
        <f>VLOOKUP(N5457,'散件（更新）'!B:I,8,FALSE)</f>
        <v>6972200191328</v>
      </c>
    </row>
    <row r="5458" spans="1:22">
      <c r="A5458" s="57">
        <v>46169</v>
      </c>
      <c r="B5458" s="53" t="s">
        <v>2675</v>
      </c>
      <c r="C5458" s="27" t="str">
        <f>VLOOKUP(B5458,'大货清单（不定期按GOMS更新）'!A:H,8,0)</f>
        <v>107-18732104</v>
      </c>
      <c r="D5458" s="27" t="str">
        <f>VLOOKUP(B5458,'大货清单（不定期按GOMS更新）'!A:C,3,0)</f>
        <v>ZB1873U-04</v>
      </c>
      <c r="E5458" s="27" t="str">
        <f>VLOOKUP(B5458,'大货清单（不定期按GOMS更新）'!A:H,4,0)</f>
        <v>GB</v>
      </c>
      <c r="F5458" s="27" t="str">
        <f>VLOOKUP(B5458,'大货清单（不定期按GOMS更新）'!A:H,2,0)</f>
        <v>PURE ONE S12 PRO EX</v>
      </c>
      <c r="G5458" s="28">
        <f>VLOOKUP(B5458,'大货清单（不定期按GOMS更新）'!A:I,9,FALSE)</f>
        <v>6972200192219</v>
      </c>
      <c r="H5458" s="27" t="str">
        <f>VLOOKUP(B5458,'大货清单（不定期按GOMS更新）'!A:H,7,0)</f>
        <v>Metallic Grey</v>
      </c>
      <c r="I5458" s="27" t="str">
        <f>VLOOKUP(B5458,'大货清单（不定期按GOMS更新）'!A:F,6,FALSE)</f>
        <v>PHASEOUT</v>
      </c>
      <c r="J5458" s="27" t="str">
        <f>VLOOKUP(B5458,'大货清单（不定期按GOMS更新）'!A:K,11,FALSE)</f>
        <v>8.5</v>
      </c>
      <c r="K5458" s="27" t="str">
        <f>VLOOKUP(B5458,'大货清单（不定期按GOMS更新）'!A:N,12,FALSE)</f>
        <v>840</v>
      </c>
      <c r="L5458" s="27" t="str">
        <f>VLOOKUP(B5458,'大货清单（不定期按GOMS更新）'!A:M,13,FALSE)</f>
        <v>163</v>
      </c>
      <c r="M5458" s="27" t="str">
        <f>VLOOKUP(B5458,'大货清单（不定期按GOMS更新）'!A:N,14,FALSE)</f>
        <v>394</v>
      </c>
      <c r="N5458" s="53" t="s">
        <v>1341</v>
      </c>
      <c r="O5458" s="27" t="str">
        <f>IFERROR(VLOOKUP(N5458,'散件迭代（不定期更新）'!C:J,8,FALSE),0)</f>
        <v>A32</v>
      </c>
      <c r="P5458" s="27" t="str">
        <f>IFERROR(VLOOKUP(N5458,'散件（更新）'!B:H,3,FALSE),0)</f>
        <v>206-1965-0118</v>
      </c>
      <c r="Q5458" s="27" t="str">
        <f>VLOOKUP(N5458,'散件（更新）'!B:H,2,FALSE)</f>
        <v>114-19650118</v>
      </c>
      <c r="R5458" s="27" t="str">
        <f>VLOOKUP(N5458,'散件（更新）'!B:H,7,FALSE)</f>
        <v>Adapter</v>
      </c>
      <c r="S5458" s="27" t="str">
        <f>VLOOKUP(N5458,'散件（更新）'!B:E,4,FALSE)</f>
        <v>https://tineco-yxzt.oss-accelerate.aliyuncs.com/product/114-19650118.jpg</v>
      </c>
      <c r="T5458" s="27" t="s">
        <v>8759</v>
      </c>
      <c r="U5458" s="28" t="str">
        <f>VLOOKUP(N5458,'散件（更新）'!B:G,6,FALSE)</f>
        <v>BS轮充适配器组件</v>
      </c>
      <c r="V5458" s="28" t="str">
        <f>VLOOKUP(N5458,'散件（更新）'!B:I,8,FALSE)</f>
        <v>6972200192264</v>
      </c>
    </row>
    <row r="5459" spans="1:22">
      <c r="A5459" s="57">
        <v>46169</v>
      </c>
      <c r="B5459" s="53" t="s">
        <v>2675</v>
      </c>
      <c r="C5459" s="27" t="str">
        <f>VLOOKUP(B5459,'大货清单（不定期按GOMS更新）'!A:H,8,0)</f>
        <v>107-18732104</v>
      </c>
      <c r="D5459" s="27" t="str">
        <f>VLOOKUP(B5459,'大货清单（不定期按GOMS更新）'!A:C,3,0)</f>
        <v>ZB1873U-04</v>
      </c>
      <c r="E5459" s="27" t="str">
        <f>VLOOKUP(B5459,'大货清单（不定期按GOMS更新）'!A:H,4,0)</f>
        <v>GB</v>
      </c>
      <c r="F5459" s="27" t="str">
        <f>VLOOKUP(B5459,'大货清单（不定期按GOMS更新）'!A:H,2,0)</f>
        <v>PURE ONE S12 PRO EX</v>
      </c>
      <c r="G5459" s="28">
        <f>VLOOKUP(B5459,'大货清单（不定期按GOMS更新）'!A:I,9,FALSE)</f>
        <v>6972200192219</v>
      </c>
      <c r="H5459" s="27" t="str">
        <f>VLOOKUP(B5459,'大货清单（不定期按GOMS更新）'!A:H,7,0)</f>
        <v>Metallic Grey</v>
      </c>
      <c r="I5459" s="27" t="str">
        <f>VLOOKUP(B5459,'大货清单（不定期按GOMS更新）'!A:F,6,FALSE)</f>
        <v>PHASEOUT</v>
      </c>
      <c r="J5459" s="27" t="str">
        <f>VLOOKUP(B5459,'大货清单（不定期按GOMS更新）'!A:K,11,FALSE)</f>
        <v>8.5</v>
      </c>
      <c r="K5459" s="27" t="str">
        <f>VLOOKUP(B5459,'大货清单（不定期按GOMS更新）'!A:N,12,FALSE)</f>
        <v>840</v>
      </c>
      <c r="L5459" s="27" t="str">
        <f>VLOOKUP(B5459,'大货清单（不定期按GOMS更新）'!A:M,13,FALSE)</f>
        <v>163</v>
      </c>
      <c r="M5459" s="27" t="str">
        <f>VLOOKUP(B5459,'大货清单（不定期按GOMS更新）'!A:N,14,FALSE)</f>
        <v>394</v>
      </c>
      <c r="N5459" s="53" t="s">
        <v>407</v>
      </c>
      <c r="O5459" s="27" t="str">
        <f>IFERROR(VLOOKUP(N5459,'散件迭代（不定期更新）'!C:J,8,FALSE),0)</f>
        <v>A17</v>
      </c>
      <c r="P5459" s="27" t="str">
        <f>IFERROR(VLOOKUP(N5459,'散件（更新）'!B:H,3,FALSE),0)</f>
        <v>206-1873-0706</v>
      </c>
      <c r="Q5459" s="27" t="str">
        <f>VLOOKUP(N5459,'散件（更新）'!B:H,2,FALSE)</f>
        <v>114-18730706</v>
      </c>
      <c r="R5459" s="27" t="str">
        <f>VLOOKUP(N5459,'散件（更新）'!B:H,7,FALSE)</f>
        <v>Battery</v>
      </c>
      <c r="S5459" s="27" t="str">
        <f>VLOOKUP(N5459,'散件（更新）'!B:E,4,FALSE)</f>
        <v>https://tineco-yxzt.oss-accelerate.aliyuncs.com/product/114-18730706.jpg</v>
      </c>
      <c r="T5459" s="27" t="s">
        <v>8759</v>
      </c>
      <c r="U5459" s="28" t="str">
        <f>VLOOKUP(N5459,'散件（更新）'!B:G,6,FALSE)</f>
        <v>ZB1873 电池包组件</v>
      </c>
      <c r="V5459" s="28" t="str">
        <f>VLOOKUP(N5459,'散件（更新）'!B:I,8,FALSE)</f>
        <v>6972200191342</v>
      </c>
    </row>
    <row r="5460" spans="1:22">
      <c r="A5460" s="57">
        <v>46169</v>
      </c>
      <c r="B5460" s="53" t="s">
        <v>2675</v>
      </c>
      <c r="C5460" s="27" t="str">
        <f>VLOOKUP(B5460,'大货清单（不定期按GOMS更新）'!A:H,8,0)</f>
        <v>107-18732104</v>
      </c>
      <c r="D5460" s="27" t="str">
        <f>VLOOKUP(B5460,'大货清单（不定期按GOMS更新）'!A:C,3,0)</f>
        <v>ZB1873U-04</v>
      </c>
      <c r="E5460" s="27" t="str">
        <f>VLOOKUP(B5460,'大货清单（不定期按GOMS更新）'!A:H,4,0)</f>
        <v>GB</v>
      </c>
      <c r="F5460" s="27" t="str">
        <f>VLOOKUP(B5460,'大货清单（不定期按GOMS更新）'!A:H,2,0)</f>
        <v>PURE ONE S12 PRO EX</v>
      </c>
      <c r="G5460" s="28">
        <f>VLOOKUP(B5460,'大货清单（不定期按GOMS更新）'!A:I,9,FALSE)</f>
        <v>6972200192219</v>
      </c>
      <c r="H5460" s="27" t="str">
        <f>VLOOKUP(B5460,'大货清单（不定期按GOMS更新）'!A:H,7,0)</f>
        <v>Metallic Grey</v>
      </c>
      <c r="I5460" s="27" t="str">
        <f>VLOOKUP(B5460,'大货清单（不定期按GOMS更新）'!A:F,6,FALSE)</f>
        <v>PHASEOUT</v>
      </c>
      <c r="J5460" s="27" t="str">
        <f>VLOOKUP(B5460,'大货清单（不定期按GOMS更新）'!A:K,11,FALSE)</f>
        <v>8.5</v>
      </c>
      <c r="K5460" s="27" t="str">
        <f>VLOOKUP(B5460,'大货清单（不定期按GOMS更新）'!A:N,12,FALSE)</f>
        <v>840</v>
      </c>
      <c r="L5460" s="27" t="str">
        <f>VLOOKUP(B5460,'大货清单（不定期按GOMS更新）'!A:M,13,FALSE)</f>
        <v>163</v>
      </c>
      <c r="M5460" s="27" t="str">
        <f>VLOOKUP(B5460,'大货清单（不定期按GOMS更新）'!A:N,14,FALSE)</f>
        <v>394</v>
      </c>
      <c r="N5460" s="53" t="s">
        <v>1381</v>
      </c>
      <c r="O5460" s="27" t="str">
        <f>IFERROR(VLOOKUP(N5460,'散件迭代（不定期更新）'!C:J,8,FALSE),0)</f>
        <v>A17</v>
      </c>
      <c r="P5460" s="27" t="str">
        <f>IFERROR(VLOOKUP(N5460,'散件（更新）'!B:H,3,FALSE),0)</f>
        <v>206-1873-1802</v>
      </c>
      <c r="Q5460" s="27" t="str">
        <f>VLOOKUP(N5460,'散件（更新）'!B:H,2,FALSE)</f>
        <v>114-18731802</v>
      </c>
      <c r="R5460" s="27" t="str">
        <f>VLOOKUP(N5460,'散件（更新）'!B:H,7,FALSE)</f>
        <v>Battery</v>
      </c>
      <c r="S5460" s="27" t="str">
        <f>VLOOKUP(N5460,'散件（更新）'!B:E,4,FALSE)</f>
        <v>https://tineco-yxzt.oss-accelerate.aliyuncs.com/product/114-18731802.jpg</v>
      </c>
      <c r="T5460" s="27" t="s">
        <v>8759</v>
      </c>
      <c r="U5460" s="28" t="str">
        <f>VLOOKUP(N5460,'散件（更新）'!B:G,6,FALSE)</f>
        <v>黑色2500mAH电池</v>
      </c>
      <c r="V5460" s="28" t="str">
        <f>VLOOKUP(N5460,'散件（更新）'!B:I,8,FALSE)</f>
        <v>6972200193889</v>
      </c>
    </row>
    <row r="5461" spans="1:22">
      <c r="A5461" s="57">
        <v>46169</v>
      </c>
      <c r="B5461" s="53" t="s">
        <v>2675</v>
      </c>
      <c r="C5461" s="27" t="str">
        <f>VLOOKUP(B5461,'大货清单（不定期按GOMS更新）'!A:H,8,0)</f>
        <v>107-18732104</v>
      </c>
      <c r="D5461" s="27" t="str">
        <f>VLOOKUP(B5461,'大货清单（不定期按GOMS更新）'!A:C,3,0)</f>
        <v>ZB1873U-04</v>
      </c>
      <c r="E5461" s="27" t="str">
        <f>VLOOKUP(B5461,'大货清单（不定期按GOMS更新）'!A:H,4,0)</f>
        <v>GB</v>
      </c>
      <c r="F5461" s="27" t="str">
        <f>VLOOKUP(B5461,'大货清单（不定期按GOMS更新）'!A:H,2,0)</f>
        <v>PURE ONE S12 PRO EX</v>
      </c>
      <c r="G5461" s="28">
        <f>VLOOKUP(B5461,'大货清单（不定期按GOMS更新）'!A:I,9,FALSE)</f>
        <v>6972200192219</v>
      </c>
      <c r="H5461" s="27" t="str">
        <f>VLOOKUP(B5461,'大货清单（不定期按GOMS更新）'!A:H,7,0)</f>
        <v>Metallic Grey</v>
      </c>
      <c r="I5461" s="27" t="str">
        <f>VLOOKUP(B5461,'大货清单（不定期按GOMS更新）'!A:F,6,FALSE)</f>
        <v>PHASEOUT</v>
      </c>
      <c r="J5461" s="27" t="str">
        <f>VLOOKUP(B5461,'大货清单（不定期按GOMS更新）'!A:K,11,FALSE)</f>
        <v>8.5</v>
      </c>
      <c r="K5461" s="27" t="str">
        <f>VLOOKUP(B5461,'大货清单（不定期按GOMS更新）'!A:N,12,FALSE)</f>
        <v>840</v>
      </c>
      <c r="L5461" s="27" t="str">
        <f>VLOOKUP(B5461,'大货清单（不定期按GOMS更新）'!A:M,13,FALSE)</f>
        <v>163</v>
      </c>
      <c r="M5461" s="27" t="str">
        <f>VLOOKUP(B5461,'大货清单（不定期按GOMS更新）'!A:N,14,FALSE)</f>
        <v>394</v>
      </c>
      <c r="N5461" s="53" t="s">
        <v>1373</v>
      </c>
      <c r="O5461" s="27">
        <f>IFERROR(VLOOKUP(N5461,'散件迭代（不定期更新）'!C:J,8,FALSE),0)</f>
        <v>0</v>
      </c>
      <c r="P5461" s="27" t="str">
        <f>IFERROR(VLOOKUP(N5461,'散件（更新）'!B:H,3,FALSE),0)</f>
        <v>206-1873-0210</v>
      </c>
      <c r="Q5461" s="27" t="str">
        <f>VLOOKUP(N5461,'散件（更新）'!B:H,2,FALSE)</f>
        <v>114-18730210</v>
      </c>
      <c r="R5461" s="27" t="str">
        <f>VLOOKUP(N5461,'散件（更新）'!B:H,7,FALSE)</f>
        <v>Wall-mounted dock</v>
      </c>
      <c r="S5461" s="27" t="str">
        <f>VLOOKUP(N5461,'散件（更新）'!B:E,4,FALSE)</f>
        <v>https://tineco-yxzt.oss-accelerate.aliyuncs.com/product/114-18730210.jpg</v>
      </c>
      <c r="T5461" s="27" t="s">
        <v>8759</v>
      </c>
      <c r="U5461" s="28" t="str">
        <f>VLOOKUP(N5461,'散件（更新）'!B:G,6,FALSE)</f>
        <v>墙壁挂架组件</v>
      </c>
      <c r="V5461" s="28" t="str">
        <f>VLOOKUP(N5461,'散件（更新）'!B:I,8,FALSE)</f>
        <v>6972200191366</v>
      </c>
    </row>
    <row r="5462" spans="1:22">
      <c r="A5462" s="57">
        <v>46169</v>
      </c>
      <c r="B5462" s="53" t="s">
        <v>2675</v>
      </c>
      <c r="C5462" s="27" t="str">
        <f>VLOOKUP(B5462,'大货清单（不定期按GOMS更新）'!A:H,8,0)</f>
        <v>107-18732104</v>
      </c>
      <c r="D5462" s="27" t="str">
        <f>VLOOKUP(B5462,'大货清单（不定期按GOMS更新）'!A:C,3,0)</f>
        <v>ZB1873U-04</v>
      </c>
      <c r="E5462" s="27" t="str">
        <f>VLOOKUP(B5462,'大货清单（不定期按GOMS更新）'!A:H,4,0)</f>
        <v>GB</v>
      </c>
      <c r="F5462" s="27" t="str">
        <f>VLOOKUP(B5462,'大货清单（不定期按GOMS更新）'!A:H,2,0)</f>
        <v>PURE ONE S12 PRO EX</v>
      </c>
      <c r="G5462" s="28">
        <f>VLOOKUP(B5462,'大货清单（不定期按GOMS更新）'!A:I,9,FALSE)</f>
        <v>6972200192219</v>
      </c>
      <c r="H5462" s="27" t="str">
        <f>VLOOKUP(B5462,'大货清单（不定期按GOMS更新）'!A:H,7,0)</f>
        <v>Metallic Grey</v>
      </c>
      <c r="I5462" s="27" t="str">
        <f>VLOOKUP(B5462,'大货清单（不定期按GOMS更新）'!A:F,6,FALSE)</f>
        <v>PHASEOUT</v>
      </c>
      <c r="J5462" s="27" t="str">
        <f>VLOOKUP(B5462,'大货清单（不定期按GOMS更新）'!A:K,11,FALSE)</f>
        <v>8.5</v>
      </c>
      <c r="K5462" s="27" t="str">
        <f>VLOOKUP(B5462,'大货清单（不定期按GOMS更新）'!A:N,12,FALSE)</f>
        <v>840</v>
      </c>
      <c r="L5462" s="27" t="str">
        <f>VLOOKUP(B5462,'大货清单（不定期按GOMS更新）'!A:M,13,FALSE)</f>
        <v>163</v>
      </c>
      <c r="M5462" s="27" t="str">
        <f>VLOOKUP(B5462,'大货清单（不定期按GOMS更新）'!A:N,14,FALSE)</f>
        <v>394</v>
      </c>
      <c r="N5462" s="53" t="s">
        <v>1390</v>
      </c>
      <c r="O5462" s="27">
        <f>IFERROR(VLOOKUP(N5462,'散件迭代（不定期更新）'!C:J,8,FALSE),0)</f>
        <v>0</v>
      </c>
      <c r="P5462" s="27" t="str">
        <f>IFERROR(VLOOKUP(N5462,'散件（更新）'!B:H,3,FALSE),0)</f>
        <v>206-1873-2333</v>
      </c>
      <c r="Q5462" s="27" t="str">
        <f>VLOOKUP(N5462,'散件（更新）'!B:H,2,FALSE)</f>
        <v>114-18732333</v>
      </c>
      <c r="R5462" s="27" t="str">
        <f>VLOOKUP(N5462,'散件（更新）'!B:H,7,FALSE)</f>
        <v>[EHA]Power brush release button + spring</v>
      </c>
      <c r="S5462" s="27" t="str">
        <f>VLOOKUP(N5462,'散件（更新）'!B:E,4,FALSE)</f>
        <v>https://tineco-yxzt.oss-accelerate.aliyuncs.com/20231219/9VSRB121100_1702948075363.png</v>
      </c>
      <c r="T5462" s="27" t="s">
        <v>8759</v>
      </c>
      <c r="U5462" s="28" t="str">
        <f>VLOOKUP(N5462,'散件（更新）'!B:G,6,FALSE)</f>
        <v>释放按钮+弹簧组件（散件专用）</v>
      </c>
      <c r="V5462" s="28" t="str">
        <f>VLOOKUP(N5462,'散件（更新）'!B:I,8,FALSE)</f>
        <v>6972200197429</v>
      </c>
    </row>
    <row r="5463" spans="1:22">
      <c r="A5463" s="57">
        <v>46169</v>
      </c>
      <c r="B5463" s="53" t="s">
        <v>2675</v>
      </c>
      <c r="C5463" s="27" t="str">
        <f>VLOOKUP(B5463,'大货清单（不定期按GOMS更新）'!A:H,8,0)</f>
        <v>107-18732104</v>
      </c>
      <c r="D5463" s="27" t="str">
        <f>VLOOKUP(B5463,'大货清单（不定期按GOMS更新）'!A:C,3,0)</f>
        <v>ZB1873U-04</v>
      </c>
      <c r="E5463" s="27" t="str">
        <f>VLOOKUP(B5463,'大货清单（不定期按GOMS更新）'!A:H,4,0)</f>
        <v>GB</v>
      </c>
      <c r="F5463" s="27" t="str">
        <f>VLOOKUP(B5463,'大货清单（不定期按GOMS更新）'!A:H,2,0)</f>
        <v>PURE ONE S12 PRO EX</v>
      </c>
      <c r="G5463" s="28">
        <f>VLOOKUP(B5463,'大货清单（不定期按GOMS更新）'!A:I,9,FALSE)</f>
        <v>6972200192219</v>
      </c>
      <c r="H5463" s="27" t="str">
        <f>VLOOKUP(B5463,'大货清单（不定期按GOMS更新）'!A:H,7,0)</f>
        <v>Metallic Grey</v>
      </c>
      <c r="I5463" s="27" t="str">
        <f>VLOOKUP(B5463,'大货清单（不定期按GOMS更新）'!A:F,6,FALSE)</f>
        <v>PHASEOUT</v>
      </c>
      <c r="J5463" s="27" t="str">
        <f>VLOOKUP(B5463,'大货清单（不定期按GOMS更新）'!A:K,11,FALSE)</f>
        <v>8.5</v>
      </c>
      <c r="K5463" s="27" t="str">
        <f>VLOOKUP(B5463,'大货清单（不定期按GOMS更新）'!A:N,12,FALSE)</f>
        <v>840</v>
      </c>
      <c r="L5463" s="27" t="str">
        <f>VLOOKUP(B5463,'大货清单（不定期按GOMS更新）'!A:M,13,FALSE)</f>
        <v>163</v>
      </c>
      <c r="M5463" s="27" t="str">
        <f>VLOOKUP(B5463,'大货清单（不定期按GOMS更新）'!A:N,14,FALSE)</f>
        <v>394</v>
      </c>
      <c r="N5463" s="53" t="s">
        <v>1225</v>
      </c>
      <c r="O5463" s="27">
        <f>IFERROR(VLOOKUP(N5463,'散件迭代（不定期更新）'!C:J,8,FALSE),0)</f>
        <v>0</v>
      </c>
      <c r="P5463" s="27" t="str">
        <f>IFERROR(VLOOKUP(N5463,'散件（更新）'!B:H,3,FALSE),0)</f>
        <v>206-1756-0099</v>
      </c>
      <c r="Q5463" s="27" t="str">
        <f>VLOOKUP(N5463,'散件（更新）'!B:H,2,FALSE)</f>
        <v>114-17560099</v>
      </c>
      <c r="R5463" s="27" t="str">
        <f>VLOOKUP(N5463,'散件（更新）'!B:H,7,FALSE)</f>
        <v>Repair Wheel</v>
      </c>
      <c r="S5463" s="27" t="str">
        <f>VLOOKUP(N5463,'散件（更新）'!B:E,4,FALSE)</f>
        <v>https://tineco-yxzt.oss-accelerate.aliyuncs.com/20231219/9VSRW100200_1702948075442.png</v>
      </c>
      <c r="T5463" s="27" t="s">
        <v>8759</v>
      </c>
      <c r="U5463" s="28" t="str">
        <f>VLOOKUP(N5463,'散件（更新）'!B:G,6,FALSE)</f>
        <v>地刷小轮+小轮轴组件</v>
      </c>
      <c r="V5463" s="28" t="str">
        <f>VLOOKUP(N5463,'散件（更新）'!B:I,8,FALSE)</f>
        <v>6972200194046</v>
      </c>
    </row>
    <row r="5464" spans="1:22">
      <c r="A5464" s="57">
        <v>46169</v>
      </c>
      <c r="B5464" s="53" t="s">
        <v>2675</v>
      </c>
      <c r="C5464" s="27" t="str">
        <f>VLOOKUP(B5464,'大货清单（不定期按GOMS更新）'!A:H,8,0)</f>
        <v>107-18732104</v>
      </c>
      <c r="D5464" s="27" t="str">
        <f>VLOOKUP(B5464,'大货清单（不定期按GOMS更新）'!A:C,3,0)</f>
        <v>ZB1873U-04</v>
      </c>
      <c r="E5464" s="27" t="str">
        <f>VLOOKUP(B5464,'大货清单（不定期按GOMS更新）'!A:H,4,0)</f>
        <v>GB</v>
      </c>
      <c r="F5464" s="27" t="str">
        <f>VLOOKUP(B5464,'大货清单（不定期按GOMS更新）'!A:H,2,0)</f>
        <v>PURE ONE S12 PRO EX</v>
      </c>
      <c r="G5464" s="28">
        <f>VLOOKUP(B5464,'大货清单（不定期按GOMS更新）'!A:I,9,FALSE)</f>
        <v>6972200192219</v>
      </c>
      <c r="H5464" s="27" t="str">
        <f>VLOOKUP(B5464,'大货清单（不定期按GOMS更新）'!A:H,7,0)</f>
        <v>Metallic Grey</v>
      </c>
      <c r="I5464" s="27" t="str">
        <f>VLOOKUP(B5464,'大货清单（不定期按GOMS更新）'!A:F,6,FALSE)</f>
        <v>PHASEOUT</v>
      </c>
      <c r="J5464" s="27" t="str">
        <f>VLOOKUP(B5464,'大货清单（不定期按GOMS更新）'!A:K,11,FALSE)</f>
        <v>8.5</v>
      </c>
      <c r="K5464" s="27" t="str">
        <f>VLOOKUP(B5464,'大货清单（不定期按GOMS更新）'!A:N,12,FALSE)</f>
        <v>840</v>
      </c>
      <c r="L5464" s="27" t="str">
        <f>VLOOKUP(B5464,'大货清单（不定期按GOMS更新）'!A:M,13,FALSE)</f>
        <v>163</v>
      </c>
      <c r="M5464" s="27" t="str">
        <f>VLOOKUP(B5464,'大货清单（不定期按GOMS更新）'!A:N,14,FALSE)</f>
        <v>394</v>
      </c>
      <c r="N5464" s="53" t="s">
        <v>404</v>
      </c>
      <c r="O5464" s="27">
        <f>IFERROR(VLOOKUP(N5464,'散件迭代（不定期更新）'!C:J,8,FALSE),0)</f>
        <v>0</v>
      </c>
      <c r="P5464" s="27" t="str">
        <f>IFERROR(VLOOKUP(N5464,'散件（更新）'!B:H,3,FALSE),0)</f>
        <v>206-1873-0220</v>
      </c>
      <c r="Q5464" s="27" t="str">
        <f>VLOOKUP(N5464,'散件（更新）'!B:H,2,FALSE)</f>
        <v>114-18730220</v>
      </c>
      <c r="R5464" s="27" t="str">
        <f>VLOOKUP(N5464,'散件（更新）'!B:H,7,FALSE)</f>
        <v>Screw assembly for wall-mounted dock</v>
      </c>
      <c r="S5464" s="27" t="str">
        <f>VLOOKUP(N5464,'散件（更新）'!B:E,4,FALSE)</f>
        <v>https://tineco-yxzt.oss-accelerate.aliyuncs.com/20231219/9VSSA121100_1702948075509.png</v>
      </c>
      <c r="T5464" s="27" t="s">
        <v>8759</v>
      </c>
      <c r="U5464" s="28" t="str">
        <f>VLOOKUP(N5464,'散件（更新）'!B:G,6,FALSE)</f>
        <v>壁钉组件</v>
      </c>
      <c r="V5464" s="28" t="str">
        <f>VLOOKUP(N5464,'散件（更新）'!B:I,8,FALSE)</f>
        <v>6972200191373</v>
      </c>
    </row>
    <row r="5465" spans="1:22">
      <c r="A5465" s="57">
        <v>46169</v>
      </c>
      <c r="B5465" s="53" t="s">
        <v>2675</v>
      </c>
      <c r="C5465" s="27" t="str">
        <f>VLOOKUP(B5465,'大货清单（不定期按GOMS更新）'!A:H,8,0)</f>
        <v>107-18732104</v>
      </c>
      <c r="D5465" s="27" t="str">
        <f>VLOOKUP(B5465,'大货清单（不定期按GOMS更新）'!A:C,3,0)</f>
        <v>ZB1873U-04</v>
      </c>
      <c r="E5465" s="27" t="str">
        <f>VLOOKUP(B5465,'大货清单（不定期按GOMS更新）'!A:H,4,0)</f>
        <v>GB</v>
      </c>
      <c r="F5465" s="27" t="str">
        <f>VLOOKUP(B5465,'大货清单（不定期按GOMS更新）'!A:H,2,0)</f>
        <v>PURE ONE S12 PRO EX</v>
      </c>
      <c r="G5465" s="28">
        <f>VLOOKUP(B5465,'大货清单（不定期按GOMS更新）'!A:I,9,FALSE)</f>
        <v>6972200192219</v>
      </c>
      <c r="H5465" s="27" t="str">
        <f>VLOOKUP(B5465,'大货清单（不定期按GOMS更新）'!A:H,7,0)</f>
        <v>Metallic Grey</v>
      </c>
      <c r="I5465" s="27" t="str">
        <f>VLOOKUP(B5465,'大货清单（不定期按GOMS更新）'!A:F,6,FALSE)</f>
        <v>PHASEOUT</v>
      </c>
      <c r="J5465" s="27" t="str">
        <f>VLOOKUP(B5465,'大货清单（不定期按GOMS更新）'!A:K,11,FALSE)</f>
        <v>8.5</v>
      </c>
      <c r="K5465" s="27" t="str">
        <f>VLOOKUP(B5465,'大货清单（不定期按GOMS更新）'!A:N,12,FALSE)</f>
        <v>840</v>
      </c>
      <c r="L5465" s="27" t="str">
        <f>VLOOKUP(B5465,'大货清单（不定期按GOMS更新）'!A:M,13,FALSE)</f>
        <v>163</v>
      </c>
      <c r="M5465" s="27" t="str">
        <f>VLOOKUP(B5465,'大货清单（不定期按GOMS更新）'!A:N,14,FALSE)</f>
        <v>394</v>
      </c>
      <c r="N5465" s="53" t="s">
        <v>1387</v>
      </c>
      <c r="O5465" s="27">
        <f>IFERROR(VLOOKUP(N5465,'散件迭代（不定期更新）'!C:J,8,FALSE),0)</f>
        <v>0</v>
      </c>
      <c r="P5465" s="27" t="str">
        <f>IFERROR(VLOOKUP(N5465,'散件（更新）'!B:H,3,FALSE),0)</f>
        <v>206-1873-0204</v>
      </c>
      <c r="Q5465" s="27" t="str">
        <f>VLOOKUP(N5465,'散件（更新）'!B:H,2,FALSE)</f>
        <v>114-18730204</v>
      </c>
      <c r="R5465" s="27" t="str">
        <f>VLOOKUP(N5465,'散件（更新）'!B:H,7,FALSE)</f>
        <v>Automatic pre-filter cleaning tool</v>
      </c>
      <c r="S5465" s="27" t="str">
        <f>VLOOKUP(N5465,'散件（更新）'!B:E,4,FALSE)</f>
        <v>https://tineco-yxzt.oss-accelerate.aliyuncs.com/product/114-18730204.jpg</v>
      </c>
      <c r="T5465" s="27" t="s">
        <v>8759</v>
      </c>
      <c r="U5465" s="28" t="str">
        <f>VLOOKUP(N5465,'散件（更新）'!B:G,6,FALSE)</f>
        <v>FB1776 电动滤芯清洁器胶袋组件，加铭牌491-1873-0220及警告标贴491-1873-0361</v>
      </c>
      <c r="V5465" s="28" t="str">
        <f>VLOOKUP(N5465,'散件（更新）'!B:I,8,FALSE)</f>
        <v>6972200191434</v>
      </c>
    </row>
    <row r="5466" spans="1:22">
      <c r="A5466" s="57">
        <v>46169</v>
      </c>
      <c r="B5466" s="53" t="s">
        <v>2675</v>
      </c>
      <c r="C5466" s="27" t="str">
        <f>VLOOKUP(B5466,'大货清单（不定期按GOMS更新）'!A:H,8,0)</f>
        <v>107-18732104</v>
      </c>
      <c r="D5466" s="27" t="str">
        <f>VLOOKUP(B5466,'大货清单（不定期按GOMS更新）'!A:C,3,0)</f>
        <v>ZB1873U-04</v>
      </c>
      <c r="E5466" s="27" t="str">
        <f>VLOOKUP(B5466,'大货清单（不定期按GOMS更新）'!A:H,4,0)</f>
        <v>GB</v>
      </c>
      <c r="F5466" s="27" t="str">
        <f>VLOOKUP(B5466,'大货清单（不定期按GOMS更新）'!A:H,2,0)</f>
        <v>PURE ONE S12 PRO EX</v>
      </c>
      <c r="G5466" s="28">
        <f>VLOOKUP(B5466,'大货清单（不定期按GOMS更新）'!A:I,9,FALSE)</f>
        <v>6972200192219</v>
      </c>
      <c r="H5466" s="27" t="str">
        <f>VLOOKUP(B5466,'大货清单（不定期按GOMS更新）'!A:H,7,0)</f>
        <v>Metallic Grey</v>
      </c>
      <c r="I5466" s="27" t="str">
        <f>VLOOKUP(B5466,'大货清单（不定期按GOMS更新）'!A:F,6,FALSE)</f>
        <v>PHASEOUT</v>
      </c>
      <c r="J5466" s="27" t="str">
        <f>VLOOKUP(B5466,'大货清单（不定期按GOMS更新）'!A:K,11,FALSE)</f>
        <v>8.5</v>
      </c>
      <c r="K5466" s="27" t="str">
        <f>VLOOKUP(B5466,'大货清单（不定期按GOMS更新）'!A:N,12,FALSE)</f>
        <v>840</v>
      </c>
      <c r="L5466" s="27" t="str">
        <f>VLOOKUP(B5466,'大货清单（不定期按GOMS更新）'!A:M,13,FALSE)</f>
        <v>163</v>
      </c>
      <c r="M5466" s="27" t="str">
        <f>VLOOKUP(B5466,'大货清单（不定期按GOMS更新）'!A:N,14,FALSE)</f>
        <v>394</v>
      </c>
      <c r="N5466" s="53" t="s">
        <v>330</v>
      </c>
      <c r="O5466" s="27">
        <f>IFERROR(VLOOKUP(N5466,'散件迭代（不定期更新）'!C:J,8,FALSE),0)</f>
        <v>0</v>
      </c>
      <c r="P5466" s="27" t="str">
        <f>IFERROR(VLOOKUP(N5466,'散件（更新）'!B:H,3,FALSE),0)</f>
        <v>206-1873-0206</v>
      </c>
      <c r="Q5466" s="27" t="str">
        <f>VLOOKUP(N5466,'散件（更新）'!B:H,2,FALSE)</f>
        <v>114-18730206</v>
      </c>
      <c r="R5466" s="27" t="str">
        <f>VLOOKUP(N5466,'散件（更新）'!B:H,7,FALSE)</f>
        <v>Flexible long crevice tool</v>
      </c>
      <c r="S5466" s="27" t="str">
        <f>VLOOKUP(N5466,'散件（更新）'!B:E,4,FALSE)</f>
        <v>https://tineco-yxzt.oss-accelerate.aliyuncs.com/product/114-18730206.png</v>
      </c>
      <c r="T5466" s="27" t="s">
        <v>8759</v>
      </c>
      <c r="U5466" s="28" t="str">
        <f>VLOOKUP(N5466,'散件（更新）'!B:G,6,FALSE)</f>
        <v>伸缩扁吸组件</v>
      </c>
      <c r="V5466" s="28" t="str">
        <f>VLOOKUP(N5466,'散件（更新）'!B:I,8,FALSE)</f>
        <v>6972200191533</v>
      </c>
    </row>
    <row r="5467" spans="1:22">
      <c r="A5467" s="57">
        <v>46169</v>
      </c>
      <c r="B5467" s="53" t="s">
        <v>2675</v>
      </c>
      <c r="C5467" s="27" t="str">
        <f>VLOOKUP(B5467,'大货清单（不定期按GOMS更新）'!A:H,8,0)</f>
        <v>107-18732104</v>
      </c>
      <c r="D5467" s="27" t="str">
        <f>VLOOKUP(B5467,'大货清单（不定期按GOMS更新）'!A:C,3,0)</f>
        <v>ZB1873U-04</v>
      </c>
      <c r="E5467" s="27" t="str">
        <f>VLOOKUP(B5467,'大货清单（不定期按GOMS更新）'!A:H,4,0)</f>
        <v>GB</v>
      </c>
      <c r="F5467" s="27" t="str">
        <f>VLOOKUP(B5467,'大货清单（不定期按GOMS更新）'!A:H,2,0)</f>
        <v>PURE ONE S12 PRO EX</v>
      </c>
      <c r="G5467" s="28">
        <f>VLOOKUP(B5467,'大货清单（不定期按GOMS更新）'!A:I,9,FALSE)</f>
        <v>6972200192219</v>
      </c>
      <c r="H5467" s="27" t="str">
        <f>VLOOKUP(B5467,'大货清单（不定期按GOMS更新）'!A:H,7,0)</f>
        <v>Metallic Grey</v>
      </c>
      <c r="I5467" s="27" t="str">
        <f>VLOOKUP(B5467,'大货清单（不定期按GOMS更新）'!A:F,6,FALSE)</f>
        <v>PHASEOUT</v>
      </c>
      <c r="J5467" s="27" t="str">
        <f>VLOOKUP(B5467,'大货清单（不定期按GOMS更新）'!A:K,11,FALSE)</f>
        <v>8.5</v>
      </c>
      <c r="K5467" s="27" t="str">
        <f>VLOOKUP(B5467,'大货清单（不定期按GOMS更新）'!A:N,12,FALSE)</f>
        <v>840</v>
      </c>
      <c r="L5467" s="27" t="str">
        <f>VLOOKUP(B5467,'大货清单（不定期按GOMS更新）'!A:M,13,FALSE)</f>
        <v>163</v>
      </c>
      <c r="M5467" s="27" t="str">
        <f>VLOOKUP(B5467,'大货清单（不定期按GOMS更新）'!A:N,14,FALSE)</f>
        <v>394</v>
      </c>
      <c r="N5467" s="53" t="s">
        <v>383</v>
      </c>
      <c r="O5467" s="27">
        <f>IFERROR(VLOOKUP(N5467,'散件迭代（不定期更新）'!C:J,8,FALSE),0)</f>
        <v>0</v>
      </c>
      <c r="P5467" s="27" t="str">
        <f>IFERROR(VLOOKUP(N5467,'散件（更新）'!B:H,3,FALSE),0)</f>
        <v>206-1873-0012</v>
      </c>
      <c r="Q5467" s="27" t="str">
        <f>VLOOKUP(N5467,'散件（更新）'!B:H,2,FALSE)</f>
        <v>114-18730012</v>
      </c>
      <c r="R5467" s="27" t="str">
        <f>VLOOKUP(N5467,'散件（更新）'!B:H,7,FALSE)</f>
        <v>Flexible extension hose</v>
      </c>
      <c r="S5467" s="27" t="str">
        <f>VLOOKUP(N5467,'散件（更新）'!B:E,4,FALSE)</f>
        <v>https://tineco-yxzt.oss-accelerate.aliyuncs.com/20231227/9VSUE121100_1703640269698.png</v>
      </c>
      <c r="T5467" s="27" t="s">
        <v>8759</v>
      </c>
      <c r="U5467" s="28" t="str">
        <f>VLOOKUP(N5467,'散件（更新）'!B:G,6,FALSE)</f>
        <v>ZB1669 伸缩软管组件</v>
      </c>
      <c r="V5467" s="28" t="str">
        <f>VLOOKUP(N5467,'散件（更新）'!B:I,8,FALSE)</f>
        <v>6972200191557</v>
      </c>
    </row>
    <row r="5468" spans="1:22">
      <c r="A5468" s="57">
        <v>46169</v>
      </c>
      <c r="B5468" s="53" t="s">
        <v>2675</v>
      </c>
      <c r="C5468" s="27" t="str">
        <f>VLOOKUP(B5468,'大货清单（不定期按GOMS更新）'!A:H,8,0)</f>
        <v>107-18732104</v>
      </c>
      <c r="D5468" s="27" t="str">
        <f>VLOOKUP(B5468,'大货清单（不定期按GOMS更新）'!A:C,3,0)</f>
        <v>ZB1873U-04</v>
      </c>
      <c r="E5468" s="27" t="str">
        <f>VLOOKUP(B5468,'大货清单（不定期按GOMS更新）'!A:H,4,0)</f>
        <v>GB</v>
      </c>
      <c r="F5468" s="27" t="str">
        <f>VLOOKUP(B5468,'大货清单（不定期按GOMS更新）'!A:H,2,0)</f>
        <v>PURE ONE S12 PRO EX</v>
      </c>
      <c r="G5468" s="28">
        <f>VLOOKUP(B5468,'大货清单（不定期按GOMS更新）'!A:I,9,FALSE)</f>
        <v>6972200192219</v>
      </c>
      <c r="H5468" s="27" t="str">
        <f>VLOOKUP(B5468,'大货清单（不定期按GOMS更新）'!A:H,7,0)</f>
        <v>Metallic Grey</v>
      </c>
      <c r="I5468" s="27" t="str">
        <f>VLOOKUP(B5468,'大货清单（不定期按GOMS更新）'!A:F,6,FALSE)</f>
        <v>PHASEOUT</v>
      </c>
      <c r="J5468" s="27" t="str">
        <f>VLOOKUP(B5468,'大货清单（不定期按GOMS更新）'!A:K,11,FALSE)</f>
        <v>8.5</v>
      </c>
      <c r="K5468" s="27" t="str">
        <f>VLOOKUP(B5468,'大货清单（不定期按GOMS更新）'!A:N,12,FALSE)</f>
        <v>840</v>
      </c>
      <c r="L5468" s="27" t="str">
        <f>VLOOKUP(B5468,'大货清单（不定期按GOMS更新）'!A:M,13,FALSE)</f>
        <v>163</v>
      </c>
      <c r="M5468" s="27" t="str">
        <f>VLOOKUP(B5468,'大货清单（不定期按GOMS更新）'!A:N,14,FALSE)</f>
        <v>394</v>
      </c>
      <c r="N5468" s="53" t="s">
        <v>380</v>
      </c>
      <c r="O5468" s="27">
        <f>IFERROR(VLOOKUP(N5468,'散件迭代（不定期更新）'!C:J,8,FALSE),0)</f>
        <v>0</v>
      </c>
      <c r="P5468" s="27" t="str">
        <f>IFERROR(VLOOKUP(N5468,'散件（更新）'!B:H,3,FALSE),0)</f>
        <v>206-1873-0011</v>
      </c>
      <c r="Q5468" s="27" t="str">
        <f>VLOOKUP(N5468,'散件（更新）'!B:H,2,FALSE)</f>
        <v>114-18730011</v>
      </c>
      <c r="R5468" s="27" t="str">
        <f>VLOOKUP(N5468,'散件（更新）'!B:H,7,FALSE)</f>
        <v>Flexible multi-angle tube</v>
      </c>
      <c r="S5468" s="27" t="str">
        <f>VLOOKUP(N5468,'散件（更新）'!B:E,4,FALSE)</f>
        <v>https://tineco-yxzt.oss-accelerate.aliyuncs.com/product/114-18730011.png</v>
      </c>
      <c r="T5468" s="27" t="s">
        <v>8759</v>
      </c>
      <c r="U5468" s="28" t="str">
        <f>VLOOKUP(N5468,'散件（更新）'!B:G,6,FALSE)</f>
        <v>转折管组件</v>
      </c>
      <c r="V5468" s="28" t="str">
        <f>VLOOKUP(N5468,'散件（更新）'!B:I,8,FALSE)</f>
        <v>6972200191540</v>
      </c>
    </row>
    <row r="5469" spans="1:22">
      <c r="A5469" s="57">
        <v>46169</v>
      </c>
      <c r="B5469" s="53" t="s">
        <v>2675</v>
      </c>
      <c r="C5469" s="27" t="str">
        <f>VLOOKUP(B5469,'大货清单（不定期按GOMS更新）'!A:H,8,0)</f>
        <v>107-18732104</v>
      </c>
      <c r="D5469" s="27" t="str">
        <f>VLOOKUP(B5469,'大货清单（不定期按GOMS更新）'!A:C,3,0)</f>
        <v>ZB1873U-04</v>
      </c>
      <c r="E5469" s="27" t="str">
        <f>VLOOKUP(B5469,'大货清单（不定期按GOMS更新）'!A:H,4,0)</f>
        <v>GB</v>
      </c>
      <c r="F5469" s="27" t="str">
        <f>VLOOKUP(B5469,'大货清单（不定期按GOMS更新）'!A:H,2,0)</f>
        <v>PURE ONE S12 PRO EX</v>
      </c>
      <c r="G5469" s="28">
        <f>VLOOKUP(B5469,'大货清单（不定期按GOMS更新）'!A:I,9,FALSE)</f>
        <v>6972200192219</v>
      </c>
      <c r="H5469" s="27" t="str">
        <f>VLOOKUP(B5469,'大货清单（不定期按GOMS更新）'!A:H,7,0)</f>
        <v>Metallic Grey</v>
      </c>
      <c r="I5469" s="27" t="str">
        <f>VLOOKUP(B5469,'大货清单（不定期按GOMS更新）'!A:F,6,FALSE)</f>
        <v>PHASEOUT</v>
      </c>
      <c r="J5469" s="27" t="str">
        <f>VLOOKUP(B5469,'大货清单（不定期按GOMS更新）'!A:K,11,FALSE)</f>
        <v>8.5</v>
      </c>
      <c r="K5469" s="27" t="str">
        <f>VLOOKUP(B5469,'大货清单（不定期按GOMS更新）'!A:N,12,FALSE)</f>
        <v>840</v>
      </c>
      <c r="L5469" s="27" t="str">
        <f>VLOOKUP(B5469,'大货清单（不定期按GOMS更新）'!A:M,13,FALSE)</f>
        <v>163</v>
      </c>
      <c r="M5469" s="27" t="str">
        <f>VLOOKUP(B5469,'大货清单（不定期按GOMS更新）'!A:N,14,FALSE)</f>
        <v>394</v>
      </c>
      <c r="N5469" s="53" t="s">
        <v>1368</v>
      </c>
      <c r="O5469" s="27" t="str">
        <f>IFERROR(VLOOKUP(N5469,'散件迭代（不定期更新）'!C:J,8,FALSE),0)</f>
        <v>A49</v>
      </c>
      <c r="P5469" s="27" t="str">
        <f>IFERROR(VLOOKUP(N5469,'散件（更新）'!B:H,3,FALSE),0)</f>
        <v>206-1873-0211</v>
      </c>
      <c r="Q5469" s="27" t="str">
        <f>VLOOKUP(N5469,'散件（更新）'!B:H,2,FALSE)</f>
        <v>114-18730211</v>
      </c>
      <c r="R5469" s="27" t="str">
        <f>VLOOKUP(N5469,'散件（更新）'!B:H,7,FALSE)</f>
        <v>Tube Assembly</v>
      </c>
      <c r="S5469" s="27" t="str">
        <f>VLOOKUP(N5469,'散件（更新）'!B:E,4,FALSE)</f>
        <v>https://tineco-yxzt.oss-accelerate.aliyuncs.com/20231227/9VSUT121100_1703640269897.png</v>
      </c>
      <c r="T5469" s="27" t="s">
        <v>8759</v>
      </c>
      <c r="U5469" s="28" t="str">
        <f>VLOOKUP(N5469,'散件（更新）'!B:G,6,FALSE)</f>
        <v xml:space="preserve">加长管组件 </v>
      </c>
      <c r="V5469" s="28" t="str">
        <f>VLOOKUP(N5469,'散件（更新）'!B:I,8,FALSE)</f>
        <v>6972200191335</v>
      </c>
    </row>
    <row r="5470" spans="1:22">
      <c r="A5470" s="57">
        <v>46169</v>
      </c>
      <c r="B5470" s="53" t="s">
        <v>149</v>
      </c>
      <c r="C5470" s="27" t="str">
        <f>VLOOKUP(B5470,'大货清单（不定期按GOMS更新）'!A:H,8,0)</f>
        <v>107-17562102</v>
      </c>
      <c r="D5470" s="27" t="str">
        <f>VLOOKUP(B5470,'大货清单（不定期按GOMS更新）'!A:C,3,0)</f>
        <v>ZB1756U-02</v>
      </c>
      <c r="E5470" s="27" t="str">
        <f>VLOOKUP(B5470,'大货清单（不定期按GOMS更新）'!A:H,4,0)</f>
        <v>UA,DE,FR,CH,AT,ES,IT,NL,PL,SE,MN</v>
      </c>
      <c r="F5470" s="27" t="str">
        <f>VLOOKUP(B5470,'大货清单（不定期按GOMS更新）'!A:H,2,0)</f>
        <v>A10 Hero</v>
      </c>
      <c r="G5470" s="28">
        <f>VLOOKUP(B5470,'大货清单（不定期按GOMS更新）'!A:I,9,FALSE)</f>
        <v>6972200192714</v>
      </c>
      <c r="H5470" s="27" t="str">
        <f>VLOOKUP(B5470,'大货清单（不定期按GOMS更新）'!A:H,7,0)</f>
        <v>Space Blue</v>
      </c>
      <c r="I5470" s="27" t="str">
        <f>VLOOKUP(B5470,'大货清单（不定期按GOMS更新）'!A:F,6,FALSE)</f>
        <v>PHASEOUT</v>
      </c>
      <c r="J5470" s="27" t="str">
        <f>VLOOKUP(B5470,'大货清单（不定期按GOMS更新）'!A:K,11,FALSE)</f>
        <v>5</v>
      </c>
      <c r="K5470" s="27" t="str">
        <f>VLOOKUP(B5470,'大货清单（不定期按GOMS更新）'!A:N,12,FALSE)</f>
        <v>756</v>
      </c>
      <c r="L5470" s="27" t="str">
        <f>VLOOKUP(B5470,'大货清单（不定期按GOMS更新）'!A:M,13,FALSE)</f>
        <v>154</v>
      </c>
      <c r="M5470" s="27" t="str">
        <f>VLOOKUP(B5470,'大货清单（不定期按GOMS更新）'!A:N,14,FALSE)</f>
        <v>279</v>
      </c>
      <c r="N5470" s="53" t="s">
        <v>1191</v>
      </c>
      <c r="O5470" s="27" t="str">
        <f>IFERROR(VLOOKUP(N5470,'散件迭代（不定期更新）'!C:J,8,FALSE),0)</f>
        <v>A26</v>
      </c>
      <c r="P5470" s="27" t="str">
        <f>IFERROR(VLOOKUP(N5470,'散件（更新）'!B:H,3,FALSE),0)</f>
        <v>206-1879-0120</v>
      </c>
      <c r="Q5470" s="27" t="str">
        <f>VLOOKUP(N5470,'散件（更新）'!B:H,2,FALSE)</f>
        <v>114-18790120</v>
      </c>
      <c r="R5470" s="27" t="str">
        <f>VLOOKUP(N5470,'散件（更新）'!B:H,7,FALSE)</f>
        <v>Adapter</v>
      </c>
      <c r="S5470" s="27" t="str">
        <f>VLOOKUP(N5470,'散件（更新）'!B:E,4,FALSE)</f>
        <v>https://tineco-yxzt.oss-accelerate.aliyuncs.com/product/114-18790120.jpg</v>
      </c>
      <c r="T5470" s="27" t="s">
        <v>8759</v>
      </c>
      <c r="U5470" s="28" t="str">
        <f>VLOOKUP(N5470,'散件（更新）'!B:G,6,FALSE)</f>
        <v>适配器（低配）</v>
      </c>
      <c r="V5470" s="28" t="str">
        <f>VLOOKUP(N5470,'散件（更新）'!B:I,8,FALSE)</f>
        <v>6972200191854</v>
      </c>
    </row>
    <row r="5471" spans="1:22">
      <c r="A5471" s="57">
        <v>46169</v>
      </c>
      <c r="B5471" s="53" t="s">
        <v>149</v>
      </c>
      <c r="C5471" s="27" t="str">
        <f>VLOOKUP(B5471,'大货清单（不定期按GOMS更新）'!A:H,8,0)</f>
        <v>107-17562102</v>
      </c>
      <c r="D5471" s="27" t="str">
        <f>VLOOKUP(B5471,'大货清单（不定期按GOMS更新）'!A:C,3,0)</f>
        <v>ZB1756U-02</v>
      </c>
      <c r="E5471" s="27" t="str">
        <f>VLOOKUP(B5471,'大货清单（不定期按GOMS更新）'!A:H,4,0)</f>
        <v>UA,DE,FR,CH,AT,ES,IT,NL,PL,SE,MN</v>
      </c>
      <c r="F5471" s="27" t="str">
        <f>VLOOKUP(B5471,'大货清单（不定期按GOMS更新）'!A:H,2,0)</f>
        <v>A10 Hero</v>
      </c>
      <c r="G5471" s="28">
        <f>VLOOKUP(B5471,'大货清单（不定期按GOMS更新）'!A:I,9,FALSE)</f>
        <v>6972200192714</v>
      </c>
      <c r="H5471" s="27" t="str">
        <f>VLOOKUP(B5471,'大货清单（不定期按GOMS更新）'!A:H,7,0)</f>
        <v>Space Blue</v>
      </c>
      <c r="I5471" s="27" t="str">
        <f>VLOOKUP(B5471,'大货清单（不定期按GOMS更新）'!A:F,6,FALSE)</f>
        <v>PHASEOUT</v>
      </c>
      <c r="J5471" s="27" t="str">
        <f>VLOOKUP(B5471,'大货清单（不定期按GOMS更新）'!A:K,11,FALSE)</f>
        <v>5</v>
      </c>
      <c r="K5471" s="27" t="str">
        <f>VLOOKUP(B5471,'大货清单（不定期按GOMS更新）'!A:N,12,FALSE)</f>
        <v>756</v>
      </c>
      <c r="L5471" s="27" t="str">
        <f>VLOOKUP(B5471,'大货清单（不定期按GOMS更新）'!A:M,13,FALSE)</f>
        <v>154</v>
      </c>
      <c r="M5471" s="27" t="str">
        <f>VLOOKUP(B5471,'大货清单（不定期按GOMS更新）'!A:N,14,FALSE)</f>
        <v>279</v>
      </c>
      <c r="N5471" s="53" t="s">
        <v>1267</v>
      </c>
      <c r="O5471" s="27">
        <f>IFERROR(VLOOKUP(N5471,'散件迭代（不定期更新）'!C:J,8,FALSE),0)</f>
        <v>0</v>
      </c>
      <c r="P5471" s="27" t="str">
        <f>IFERROR(VLOOKUP(N5471,'散件（更新）'!B:H,3,FALSE),0)</f>
        <v>206-1756-1801</v>
      </c>
      <c r="Q5471" s="27" t="str">
        <f>VLOOKUP(N5471,'散件（更新）'!B:H,2,FALSE)</f>
        <v>114-17561801</v>
      </c>
      <c r="R5471" s="27" t="str">
        <f>VLOOKUP(N5471,'散件（更新）'!B:H,7,FALSE)</f>
        <v>Hepa &amp; cover assembly</v>
      </c>
      <c r="S5471" s="27" t="str">
        <f>VLOOKUP(N5471,'散件（更新）'!B:E,4,FALSE)</f>
        <v>https://tineco-yxzt.oss-accelerate.aliyuncs.com/20231227/9VAAC101100_1703640267936.png</v>
      </c>
      <c r="T5471" s="27" t="s">
        <v>8759</v>
      </c>
      <c r="U5471" s="28" t="str">
        <f>VLOOKUP(N5471,'散件（更新）'!B:G,6,FALSE)</f>
        <v>HEPA+出风盖组件灰色</v>
      </c>
      <c r="V5471" s="28" t="str">
        <f>VLOOKUP(N5471,'散件（更新）'!B:I,8,FALSE)</f>
        <v>6972200191137</v>
      </c>
    </row>
    <row r="5472" spans="1:22">
      <c r="A5472" s="57">
        <v>46169</v>
      </c>
      <c r="B5472" s="53" t="s">
        <v>149</v>
      </c>
      <c r="C5472" s="27" t="str">
        <f>VLOOKUP(B5472,'大货清单（不定期按GOMS更新）'!A:H,8,0)</f>
        <v>107-17562102</v>
      </c>
      <c r="D5472" s="27" t="str">
        <f>VLOOKUP(B5472,'大货清单（不定期按GOMS更新）'!A:C,3,0)</f>
        <v>ZB1756U-02</v>
      </c>
      <c r="E5472" s="27" t="str">
        <f>VLOOKUP(B5472,'大货清单（不定期按GOMS更新）'!A:H,4,0)</f>
        <v>UA,DE,FR,CH,AT,ES,IT,NL,PL,SE,MN</v>
      </c>
      <c r="F5472" s="27" t="str">
        <f>VLOOKUP(B5472,'大货清单（不定期按GOMS更新）'!A:H,2,0)</f>
        <v>A10 Hero</v>
      </c>
      <c r="G5472" s="28">
        <f>VLOOKUP(B5472,'大货清单（不定期按GOMS更新）'!A:I,9,FALSE)</f>
        <v>6972200192714</v>
      </c>
      <c r="H5472" s="27" t="str">
        <f>VLOOKUP(B5472,'大货清单（不定期按GOMS更新）'!A:H,7,0)</f>
        <v>Space Blue</v>
      </c>
      <c r="I5472" s="27" t="str">
        <f>VLOOKUP(B5472,'大货清单（不定期按GOMS更新）'!A:F,6,FALSE)</f>
        <v>PHASEOUT</v>
      </c>
      <c r="J5472" s="27" t="str">
        <f>VLOOKUP(B5472,'大货清单（不定期按GOMS更新）'!A:K,11,FALSE)</f>
        <v>5</v>
      </c>
      <c r="K5472" s="27" t="str">
        <f>VLOOKUP(B5472,'大货清单（不定期按GOMS更新）'!A:N,12,FALSE)</f>
        <v>756</v>
      </c>
      <c r="L5472" s="27" t="str">
        <f>VLOOKUP(B5472,'大货清单（不定期按GOMS更新）'!A:M,13,FALSE)</f>
        <v>154</v>
      </c>
      <c r="M5472" s="27" t="str">
        <f>VLOOKUP(B5472,'大货清单（不定期按GOMS更新）'!A:N,14,FALSE)</f>
        <v>279</v>
      </c>
      <c r="N5472" s="53" t="s">
        <v>1235</v>
      </c>
      <c r="O5472" s="27" t="str">
        <f>IFERROR(VLOOKUP(N5472,'散件迭代（不定期更新）'!C:J,8,FALSE),0)</f>
        <v>A01</v>
      </c>
      <c r="P5472" s="27" t="str">
        <f>IFERROR(VLOOKUP(N5472,'散件（更新）'!B:H,3,FALSE),0)</f>
        <v>206-1756-0236</v>
      </c>
      <c r="Q5472" s="27" t="str">
        <f>VLOOKUP(N5472,'散件（更新）'!B:H,2,FALSE)</f>
        <v>114-17560236</v>
      </c>
      <c r="R5472" s="27" t="str">
        <f>VLOOKUP(N5472,'散件（更新）'!B:H,7,FALSE)</f>
        <v>Dustbin Assembly</v>
      </c>
      <c r="S5472" s="27" t="str">
        <f>VLOOKUP(N5472,'散件（更新）'!B:E,4,FALSE)</f>
        <v>https://tineco-yxzt.oss-accelerate.aliyuncs.com/product/114-17560236.jpg</v>
      </c>
      <c r="T5472" s="27" t="s">
        <v>8759</v>
      </c>
      <c r="U5472" s="28" t="str">
        <f>VLOOKUP(N5472,'散件（更新）'!B:G,6,FALSE)</f>
        <v>新开模尘桶组件ID: 364-1756-3601 + 网孔过滤器包胶组件（散件8433灰）ID:365-1756-3403(带清洗标贴,散件专用)</v>
      </c>
      <c r="V5472" s="28" t="str">
        <f>VLOOKUP(N5472,'散件（更新）'!B:I,8,FALSE)</f>
        <v>6972200191113</v>
      </c>
    </row>
    <row r="5473" spans="1:22">
      <c r="A5473" s="57">
        <v>46169</v>
      </c>
      <c r="B5473" s="53" t="s">
        <v>149</v>
      </c>
      <c r="C5473" s="27" t="str">
        <f>VLOOKUP(B5473,'大货清单（不定期按GOMS更新）'!A:H,8,0)</f>
        <v>107-17562102</v>
      </c>
      <c r="D5473" s="27" t="str">
        <f>VLOOKUP(B5473,'大货清单（不定期按GOMS更新）'!A:C,3,0)</f>
        <v>ZB1756U-02</v>
      </c>
      <c r="E5473" s="27" t="str">
        <f>VLOOKUP(B5473,'大货清单（不定期按GOMS更新）'!A:H,4,0)</f>
        <v>UA,DE,FR,CH,AT,ES,IT,NL,PL,SE,MN</v>
      </c>
      <c r="F5473" s="27" t="str">
        <f>VLOOKUP(B5473,'大货清单（不定期按GOMS更新）'!A:H,2,0)</f>
        <v>A10 Hero</v>
      </c>
      <c r="G5473" s="28">
        <f>VLOOKUP(B5473,'大货清单（不定期按GOMS更新）'!A:I,9,FALSE)</f>
        <v>6972200192714</v>
      </c>
      <c r="H5473" s="27" t="str">
        <f>VLOOKUP(B5473,'大货清单（不定期按GOMS更新）'!A:H,7,0)</f>
        <v>Space Blue</v>
      </c>
      <c r="I5473" s="27" t="str">
        <f>VLOOKUP(B5473,'大货清单（不定期按GOMS更新）'!A:F,6,FALSE)</f>
        <v>PHASEOUT</v>
      </c>
      <c r="J5473" s="27" t="str">
        <f>VLOOKUP(B5473,'大货清单（不定期按GOMS更新）'!A:K,11,FALSE)</f>
        <v>5</v>
      </c>
      <c r="K5473" s="27" t="str">
        <f>VLOOKUP(B5473,'大货清单（不定期按GOMS更新）'!A:N,12,FALSE)</f>
        <v>756</v>
      </c>
      <c r="L5473" s="27" t="str">
        <f>VLOOKUP(B5473,'大货清单（不定期按GOMS更新）'!A:M,13,FALSE)</f>
        <v>154</v>
      </c>
      <c r="M5473" s="27" t="str">
        <f>VLOOKUP(B5473,'大货清单（不定期按GOMS更新）'!A:N,14,FALSE)</f>
        <v>279</v>
      </c>
      <c r="N5473" s="53" t="s">
        <v>1227</v>
      </c>
      <c r="O5473" s="27" t="str">
        <f>IFERROR(VLOOKUP(N5473,'散件迭代（不定期更新）'!C:J,8,FALSE),0)</f>
        <v>A38</v>
      </c>
      <c r="P5473" s="27" t="str">
        <f>IFERROR(VLOOKUP(N5473,'散件（更新）'!B:H,3,FALSE),0)</f>
        <v>206-1756-0235</v>
      </c>
      <c r="Q5473" s="27" t="str">
        <f>VLOOKUP(N5473,'散件（更新）'!B:H,2,FALSE)</f>
        <v>114-17560235</v>
      </c>
      <c r="R5473" s="27" t="str">
        <f>VLOOKUP(N5473,'散件（更新）'!B:H,7,FALSE)</f>
        <v>1*Pre-filter cleaning tool &amp; 2* filters</v>
      </c>
      <c r="S5473" s="27" t="str">
        <f>VLOOKUP(N5473,'散件（更新）'!B:E,4,FALSE)</f>
        <v>https://tineco-yxzt.oss-accelerate.aliyuncs.com/product/114-17560235.jpg</v>
      </c>
      <c r="T5473" s="27" t="s">
        <v>8759</v>
      </c>
      <c r="U5473" s="28" t="str">
        <f>VLOOKUP(N5473,'散件（更新）'!B:G,6,FALSE)</f>
        <v>ZB1769B 滤芯清洁刷+进风过滤棉组件*2</v>
      </c>
      <c r="V5473" s="28" t="str">
        <f>VLOOKUP(N5473,'散件（更新）'!B:I,8,FALSE)</f>
        <v>6972200191601</v>
      </c>
    </row>
    <row r="5474" spans="1:22">
      <c r="A5474" s="57">
        <v>46169</v>
      </c>
      <c r="B5474" s="53" t="s">
        <v>149</v>
      </c>
      <c r="C5474" s="27" t="str">
        <f>VLOOKUP(B5474,'大货清单（不定期按GOMS更新）'!A:H,8,0)</f>
        <v>107-17562102</v>
      </c>
      <c r="D5474" s="27" t="str">
        <f>VLOOKUP(B5474,'大货清单（不定期按GOMS更新）'!A:C,3,0)</f>
        <v>ZB1756U-02</v>
      </c>
      <c r="E5474" s="27" t="str">
        <f>VLOOKUP(B5474,'大货清单（不定期按GOMS更新）'!A:H,4,0)</f>
        <v>UA,DE,FR,CH,AT,ES,IT,NL,PL,SE,MN</v>
      </c>
      <c r="F5474" s="27" t="str">
        <f>VLOOKUP(B5474,'大货清单（不定期按GOMS更新）'!A:H,2,0)</f>
        <v>A10 Hero</v>
      </c>
      <c r="G5474" s="28">
        <f>VLOOKUP(B5474,'大货清单（不定期按GOMS更新）'!A:I,9,FALSE)</f>
        <v>6972200192714</v>
      </c>
      <c r="H5474" s="27" t="str">
        <f>VLOOKUP(B5474,'大货清单（不定期按GOMS更新）'!A:H,7,0)</f>
        <v>Space Blue</v>
      </c>
      <c r="I5474" s="27" t="str">
        <f>VLOOKUP(B5474,'大货清单（不定期按GOMS更新）'!A:F,6,FALSE)</f>
        <v>PHASEOUT</v>
      </c>
      <c r="J5474" s="27" t="str">
        <f>VLOOKUP(B5474,'大货清单（不定期按GOMS更新）'!A:K,11,FALSE)</f>
        <v>5</v>
      </c>
      <c r="K5474" s="27" t="str">
        <f>VLOOKUP(B5474,'大货清单（不定期按GOMS更新）'!A:N,12,FALSE)</f>
        <v>756</v>
      </c>
      <c r="L5474" s="27" t="str">
        <f>VLOOKUP(B5474,'大货清单（不定期按GOMS更新）'!A:M,13,FALSE)</f>
        <v>154</v>
      </c>
      <c r="M5474" s="27" t="str">
        <f>VLOOKUP(B5474,'大货清单（不定期按GOMS更新）'!A:N,14,FALSE)</f>
        <v>279</v>
      </c>
      <c r="N5474" s="53" t="s">
        <v>1229</v>
      </c>
      <c r="O5474" s="27">
        <f>IFERROR(VLOOKUP(N5474,'散件迭代（不定期更新）'!C:J,8,FALSE),0)</f>
        <v>0</v>
      </c>
      <c r="P5474" s="27" t="str">
        <f>IFERROR(VLOOKUP(N5474,'散件（更新）'!B:H,3,FALSE),0)</f>
        <v>206-1756-0218</v>
      </c>
      <c r="Q5474" s="27" t="str">
        <f>VLOOKUP(N5474,'散件（更新）'!B:H,2,FALSE)</f>
        <v>114-17560218</v>
      </c>
      <c r="R5474" s="27" t="str">
        <f>VLOOKUP(N5474,'散件（更新）'!B:H,7,FALSE)</f>
        <v>2*Filter&amp;1*HEPA</v>
      </c>
      <c r="S5474" s="27" t="str">
        <f>VLOOKUP(N5474,'散件（更新）'!B:E,4,FALSE)</f>
        <v>https://tineco-yxzt.oss-accelerate.aliyuncs.com/product/114-17560218.jpg</v>
      </c>
      <c r="T5474" s="27" t="s">
        <v>8759</v>
      </c>
      <c r="U5474" s="28" t="str">
        <f>VLOOKUP(N5474,'散件（更新）'!B:G,6,FALSE)</f>
        <v>364-1756-0401【ZB1756 进风过滤棉包胶组件 环保3类 】*2
364-1756-1301【ZB1756 出风HEPA组件 环保3类】*1不带金属滤网</v>
      </c>
      <c r="V5474" s="28" t="str">
        <f>VLOOKUP(N5474,'散件（更新）'!B:I,8,FALSE)</f>
        <v>6972200191120</v>
      </c>
    </row>
    <row r="5475" spans="1:22">
      <c r="A5475" s="57">
        <v>46169</v>
      </c>
      <c r="B5475" s="53" t="s">
        <v>149</v>
      </c>
      <c r="C5475" s="27" t="str">
        <f>VLOOKUP(B5475,'大货清单（不定期按GOMS更新）'!A:H,8,0)</f>
        <v>107-17562102</v>
      </c>
      <c r="D5475" s="27" t="str">
        <f>VLOOKUP(B5475,'大货清单（不定期按GOMS更新）'!A:C,3,0)</f>
        <v>ZB1756U-02</v>
      </c>
      <c r="E5475" s="27" t="str">
        <f>VLOOKUP(B5475,'大货清单（不定期按GOMS更新）'!A:H,4,0)</f>
        <v>UA,DE,FR,CH,AT,ES,IT,NL,PL,SE,MN</v>
      </c>
      <c r="F5475" s="27" t="str">
        <f>VLOOKUP(B5475,'大货清单（不定期按GOMS更新）'!A:H,2,0)</f>
        <v>A10 Hero</v>
      </c>
      <c r="G5475" s="28">
        <f>VLOOKUP(B5475,'大货清单（不定期按GOMS更新）'!A:I,9,FALSE)</f>
        <v>6972200192714</v>
      </c>
      <c r="H5475" s="27" t="str">
        <f>VLOOKUP(B5475,'大货清单（不定期按GOMS更新）'!A:H,7,0)</f>
        <v>Space Blue</v>
      </c>
      <c r="I5475" s="27" t="str">
        <f>VLOOKUP(B5475,'大货清单（不定期按GOMS更新）'!A:F,6,FALSE)</f>
        <v>PHASEOUT</v>
      </c>
      <c r="J5475" s="27" t="str">
        <f>VLOOKUP(B5475,'大货清单（不定期按GOMS更新）'!A:K,11,FALSE)</f>
        <v>5</v>
      </c>
      <c r="K5475" s="27" t="str">
        <f>VLOOKUP(B5475,'大货清单（不定期按GOMS更新）'!A:N,12,FALSE)</f>
        <v>756</v>
      </c>
      <c r="L5475" s="27" t="str">
        <f>VLOOKUP(B5475,'大货清单（不定期按GOMS更新）'!A:M,13,FALSE)</f>
        <v>154</v>
      </c>
      <c r="M5475" s="27" t="str">
        <f>VLOOKUP(B5475,'大货清单（不定期按GOMS更新）'!A:N,14,FALSE)</f>
        <v>279</v>
      </c>
      <c r="N5475" s="53" t="s">
        <v>1239</v>
      </c>
      <c r="O5475" s="27">
        <f>IFERROR(VLOOKUP(N5475,'散件迭代（不定期更新）'!C:J,8,FALSE),0)</f>
        <v>0</v>
      </c>
      <c r="P5475" s="27" t="str">
        <f>IFERROR(VLOOKUP(N5475,'散件（更新）'!B:H,3,FALSE),0)</f>
        <v>206-1756-0243</v>
      </c>
      <c r="Q5475" s="27" t="str">
        <f>VLOOKUP(N5475,'散件（更新）'!B:H,2,FALSE)</f>
        <v>114-17560243</v>
      </c>
      <c r="R5475" s="27" t="str">
        <f>VLOOKUP(N5475,'散件（更新）'!B:H,7,FALSE)</f>
        <v>Hard floor brush</v>
      </c>
      <c r="S5475" s="27" t="str">
        <f>VLOOKUP(N5475,'散件（更新）'!B:E,4,FALSE)</f>
        <v>https://tineco-yxzt.oss-accelerate.aliyuncs.com/product/114-17560243.jpg</v>
      </c>
      <c r="T5475" s="27" t="s">
        <v>8759</v>
      </c>
      <c r="U5475" s="28" t="str">
        <f>VLOOKUP(N5475,'散件（更新）'!B:G,6,FALSE)</f>
        <v>FB1753F地刷组件</v>
      </c>
      <c r="V5475" s="28" t="str">
        <f>VLOOKUP(N5475,'散件（更新）'!B:I,8,FALSE)</f>
        <v>6972200191083</v>
      </c>
    </row>
    <row r="5476" spans="1:22">
      <c r="A5476" s="57">
        <v>46169</v>
      </c>
      <c r="B5476" s="53" t="s">
        <v>149</v>
      </c>
      <c r="C5476" s="27" t="str">
        <f>VLOOKUP(B5476,'大货清单（不定期按GOMS更新）'!A:H,8,0)</f>
        <v>107-17562102</v>
      </c>
      <c r="D5476" s="27" t="str">
        <f>VLOOKUP(B5476,'大货清单（不定期按GOMS更新）'!A:C,3,0)</f>
        <v>ZB1756U-02</v>
      </c>
      <c r="E5476" s="27" t="str">
        <f>VLOOKUP(B5476,'大货清单（不定期按GOMS更新）'!A:H,4,0)</f>
        <v>UA,DE,FR,CH,AT,ES,IT,NL,PL,SE,MN</v>
      </c>
      <c r="F5476" s="27" t="str">
        <f>VLOOKUP(B5476,'大货清单（不定期按GOMS更新）'!A:H,2,0)</f>
        <v>A10 Hero</v>
      </c>
      <c r="G5476" s="28">
        <f>VLOOKUP(B5476,'大货清单（不定期按GOMS更新）'!A:I,9,FALSE)</f>
        <v>6972200192714</v>
      </c>
      <c r="H5476" s="27" t="str">
        <f>VLOOKUP(B5476,'大货清单（不定期按GOMS更新）'!A:H,7,0)</f>
        <v>Space Blue</v>
      </c>
      <c r="I5476" s="27" t="str">
        <f>VLOOKUP(B5476,'大货清单（不定期按GOMS更新）'!A:F,6,FALSE)</f>
        <v>PHASEOUT</v>
      </c>
      <c r="J5476" s="27" t="str">
        <f>VLOOKUP(B5476,'大货清单（不定期按GOMS更新）'!A:K,11,FALSE)</f>
        <v>5</v>
      </c>
      <c r="K5476" s="27" t="str">
        <f>VLOOKUP(B5476,'大货清单（不定期按GOMS更新）'!A:N,12,FALSE)</f>
        <v>756</v>
      </c>
      <c r="L5476" s="27" t="str">
        <f>VLOOKUP(B5476,'大货清单（不定期按GOMS更新）'!A:M,13,FALSE)</f>
        <v>154</v>
      </c>
      <c r="M5476" s="27" t="str">
        <f>VLOOKUP(B5476,'大货清单（不定期按GOMS更新）'!A:N,14,FALSE)</f>
        <v>279</v>
      </c>
      <c r="N5476" s="53" t="s">
        <v>194</v>
      </c>
      <c r="O5476" s="27" t="str">
        <f>IFERROR(VLOOKUP(N5476,'散件迭代（不定期更新）'!C:J,8,FALSE),0)</f>
        <v>A03</v>
      </c>
      <c r="P5476" s="27" t="str">
        <f>IFERROR(VLOOKUP(N5476,'散件（更新）'!B:H,3,FALSE),0)</f>
        <v>206-1756-0201</v>
      </c>
      <c r="Q5476" s="27" t="str">
        <f>VLOOKUP(N5476,'散件（更新）'!B:H,2,FALSE)</f>
        <v>114-17560201</v>
      </c>
      <c r="R5476" s="27" t="str">
        <f>VLOOKUP(N5476,'散件（更新）'!B:H,7,FALSE)</f>
        <v>Carpet brush</v>
      </c>
      <c r="S5476" s="27" t="str">
        <f>VLOOKUP(N5476,'散件（更新）'!B:E,4,FALSE)</f>
        <v>https://tineco-yxzt.oss-accelerate.aliyuncs.com/product/114-17560201.jpg</v>
      </c>
      <c r="T5476" s="27" t="s">
        <v>8759</v>
      </c>
      <c r="U5476" s="28" t="str">
        <f>VLOOKUP(N5476,'散件（更新）'!B:G,6,FALSE)</f>
        <v>FB1676 地刷组件-地毯刷（人字形），用206-1756-0242代替</v>
      </c>
      <c r="V5476" s="28" t="str">
        <f>VLOOKUP(N5476,'散件（更新）'!B:I,8,FALSE)</f>
        <v>6972200191076</v>
      </c>
    </row>
    <row r="5477" spans="1:22">
      <c r="A5477" s="57">
        <v>46169</v>
      </c>
      <c r="B5477" s="53" t="s">
        <v>149</v>
      </c>
      <c r="C5477" s="27" t="str">
        <f>VLOOKUP(B5477,'大货清单（不定期按GOMS更新）'!A:H,8,0)</f>
        <v>107-17562102</v>
      </c>
      <c r="D5477" s="27" t="str">
        <f>VLOOKUP(B5477,'大货清单（不定期按GOMS更新）'!A:C,3,0)</f>
        <v>ZB1756U-02</v>
      </c>
      <c r="E5477" s="27" t="str">
        <f>VLOOKUP(B5477,'大货清单（不定期按GOMS更新）'!A:H,4,0)</f>
        <v>UA,DE,FR,CH,AT,ES,IT,NL,PL,SE,MN</v>
      </c>
      <c r="F5477" s="27" t="str">
        <f>VLOOKUP(B5477,'大货清单（不定期按GOMS更新）'!A:H,2,0)</f>
        <v>A10 Hero</v>
      </c>
      <c r="G5477" s="28">
        <f>VLOOKUP(B5477,'大货清单（不定期按GOMS更新）'!A:I,9,FALSE)</f>
        <v>6972200192714</v>
      </c>
      <c r="H5477" s="27" t="str">
        <f>VLOOKUP(B5477,'大货清单（不定期按GOMS更新）'!A:H,7,0)</f>
        <v>Space Blue</v>
      </c>
      <c r="I5477" s="27" t="str">
        <f>VLOOKUP(B5477,'大货清单（不定期按GOMS更新）'!A:F,6,FALSE)</f>
        <v>PHASEOUT</v>
      </c>
      <c r="J5477" s="27" t="str">
        <f>VLOOKUP(B5477,'大货清单（不定期按GOMS更新）'!A:K,11,FALSE)</f>
        <v>5</v>
      </c>
      <c r="K5477" s="27" t="str">
        <f>VLOOKUP(B5477,'大货清单（不定期按GOMS更新）'!A:N,12,FALSE)</f>
        <v>756</v>
      </c>
      <c r="L5477" s="27" t="str">
        <f>VLOOKUP(B5477,'大货清单（不定期按GOMS更新）'!A:M,13,FALSE)</f>
        <v>154</v>
      </c>
      <c r="M5477" s="27" t="str">
        <f>VLOOKUP(B5477,'大货清单（不定期按GOMS更新）'!A:N,14,FALSE)</f>
        <v>279</v>
      </c>
      <c r="N5477" s="53" t="s">
        <v>1228</v>
      </c>
      <c r="O5477" s="27">
        <f>IFERROR(VLOOKUP(N5477,'散件迭代（不定期更新）'!C:J,8,FALSE),0)</f>
        <v>0</v>
      </c>
      <c r="P5477" s="27" t="str">
        <f>IFERROR(VLOOKUP(N5477,'散件（更新）'!B:H,3,FALSE),0)</f>
        <v>206-1756-0204</v>
      </c>
      <c r="Q5477" s="27" t="str">
        <f>VLOOKUP(N5477,'散件（更新）'!B:H,2,FALSE)</f>
        <v>114-17560204</v>
      </c>
      <c r="R5477" s="27" t="str">
        <f>VLOOKUP(N5477,'散件（更新）'!B:H,7,FALSE)</f>
        <v>FILTER</v>
      </c>
      <c r="S5477" s="27" t="str">
        <f>VLOOKUP(N5477,'散件（更新）'!B:E,4,FALSE)</f>
        <v>https://tineco-yxzt.oss-accelerate.aliyuncs.com/product/114-17560204.jpg</v>
      </c>
      <c r="T5477" s="27" t="s">
        <v>8759</v>
      </c>
      <c r="U5477" s="28" t="str">
        <f>VLOOKUP(N5477,'散件（更新）'!B:G,6,FALSE)</f>
        <v>ZB1756 进风滤棉组件</v>
      </c>
      <c r="V5477" s="28" t="str">
        <f>VLOOKUP(N5477,'散件（更新）'!B:I,8,FALSE)</f>
        <v>6972200191182</v>
      </c>
    </row>
    <row r="5478" spans="1:22">
      <c r="A5478" s="57">
        <v>46169</v>
      </c>
      <c r="B5478" s="53" t="s">
        <v>149</v>
      </c>
      <c r="C5478" s="27" t="str">
        <f>VLOOKUP(B5478,'大货清单（不定期按GOMS更新）'!A:H,8,0)</f>
        <v>107-17562102</v>
      </c>
      <c r="D5478" s="27" t="str">
        <f>VLOOKUP(B5478,'大货清单（不定期按GOMS更新）'!A:C,3,0)</f>
        <v>ZB1756U-02</v>
      </c>
      <c r="E5478" s="27" t="str">
        <f>VLOOKUP(B5478,'大货清单（不定期按GOMS更新）'!A:H,4,0)</f>
        <v>UA,DE,FR,CH,AT,ES,IT,NL,PL,SE,MN</v>
      </c>
      <c r="F5478" s="27" t="str">
        <f>VLOOKUP(B5478,'大货清单（不定期按GOMS更新）'!A:H,2,0)</f>
        <v>A10 Hero</v>
      </c>
      <c r="G5478" s="28">
        <f>VLOOKUP(B5478,'大货清单（不定期按GOMS更新）'!A:I,9,FALSE)</f>
        <v>6972200192714</v>
      </c>
      <c r="H5478" s="27" t="str">
        <f>VLOOKUP(B5478,'大货清单（不定期按GOMS更新）'!A:H,7,0)</f>
        <v>Space Blue</v>
      </c>
      <c r="I5478" s="27" t="str">
        <f>VLOOKUP(B5478,'大货清单（不定期按GOMS更新）'!A:F,6,FALSE)</f>
        <v>PHASEOUT</v>
      </c>
      <c r="J5478" s="27" t="str">
        <f>VLOOKUP(B5478,'大货清单（不定期按GOMS更新）'!A:K,11,FALSE)</f>
        <v>5</v>
      </c>
      <c r="K5478" s="27" t="str">
        <f>VLOOKUP(B5478,'大货清单（不定期按GOMS更新）'!A:N,12,FALSE)</f>
        <v>756</v>
      </c>
      <c r="L5478" s="27" t="str">
        <f>VLOOKUP(B5478,'大货清单（不定期按GOMS更新）'!A:M,13,FALSE)</f>
        <v>154</v>
      </c>
      <c r="M5478" s="27" t="str">
        <f>VLOOKUP(B5478,'大货清单（不定期按GOMS更新）'!A:N,14,FALSE)</f>
        <v>279</v>
      </c>
      <c r="N5478" s="53" t="s">
        <v>1281</v>
      </c>
      <c r="O5478" s="27">
        <f>IFERROR(VLOOKUP(N5478,'散件迭代（不定期更新）'!C:J,8,FALSE),0)</f>
        <v>0</v>
      </c>
      <c r="P5478" s="27" t="str">
        <f>IFERROR(VLOOKUP(N5478,'散件（更新）'!B:H,3,FALSE),0)</f>
        <v>206-1769-0014</v>
      </c>
      <c r="Q5478" s="27" t="str">
        <f>VLOOKUP(N5478,'散件（更新）'!B:H,2,FALSE)</f>
        <v>114-17690014</v>
      </c>
      <c r="R5478" s="27" t="str">
        <f>VLOOKUP(N5478,'散件（更新）'!B:H,7,FALSE)</f>
        <v>wall accessory holder</v>
      </c>
      <c r="S5478" s="27" t="str">
        <f>VLOOKUP(N5478,'散件（更新）'!B:E,4,FALSE)</f>
        <v>https://tineco-yxzt.oss-accelerate.aliyuncs.com/product/114-17690014.jpg</v>
      </c>
      <c r="T5478" s="27" t="s">
        <v>8759</v>
      </c>
      <c r="U5478" s="28" t="str">
        <f>VLOOKUP(N5478,'散件（更新）'!B:G,6,FALSE)</f>
        <v>附件延展架 墙挂版</v>
      </c>
      <c r="V5478" s="28" t="str">
        <f>VLOOKUP(N5478,'散件（更新）'!B:I,8,FALSE)</f>
        <v>6972200191199</v>
      </c>
    </row>
    <row r="5479" spans="1:22">
      <c r="A5479" s="57">
        <v>46169</v>
      </c>
      <c r="B5479" s="53" t="s">
        <v>149</v>
      </c>
      <c r="C5479" s="27" t="str">
        <f>VLOOKUP(B5479,'大货清单（不定期按GOMS更新）'!A:H,8,0)</f>
        <v>107-17562102</v>
      </c>
      <c r="D5479" s="27" t="str">
        <f>VLOOKUP(B5479,'大货清单（不定期按GOMS更新）'!A:C,3,0)</f>
        <v>ZB1756U-02</v>
      </c>
      <c r="E5479" s="27" t="str">
        <f>VLOOKUP(B5479,'大货清单（不定期按GOMS更新）'!A:H,4,0)</f>
        <v>UA,DE,FR,CH,AT,ES,IT,NL,PL,SE,MN</v>
      </c>
      <c r="F5479" s="27" t="str">
        <f>VLOOKUP(B5479,'大货清单（不定期按GOMS更新）'!A:H,2,0)</f>
        <v>A10 Hero</v>
      </c>
      <c r="G5479" s="28">
        <f>VLOOKUP(B5479,'大货清单（不定期按GOMS更新）'!A:I,9,FALSE)</f>
        <v>6972200192714</v>
      </c>
      <c r="H5479" s="27" t="str">
        <f>VLOOKUP(B5479,'大货清单（不定期按GOMS更新）'!A:H,7,0)</f>
        <v>Space Blue</v>
      </c>
      <c r="I5479" s="27" t="str">
        <f>VLOOKUP(B5479,'大货清单（不定期按GOMS更新）'!A:F,6,FALSE)</f>
        <v>PHASEOUT</v>
      </c>
      <c r="J5479" s="27" t="str">
        <f>VLOOKUP(B5479,'大货清单（不定期按GOMS更新）'!A:K,11,FALSE)</f>
        <v>5</v>
      </c>
      <c r="K5479" s="27" t="str">
        <f>VLOOKUP(B5479,'大货清单（不定期按GOMS更新）'!A:N,12,FALSE)</f>
        <v>756</v>
      </c>
      <c r="L5479" s="27" t="str">
        <f>VLOOKUP(B5479,'大货清单（不定期按GOMS更新）'!A:M,13,FALSE)</f>
        <v>154</v>
      </c>
      <c r="M5479" s="27" t="str">
        <f>VLOOKUP(B5479,'大货清单（不定期按GOMS更新）'!A:N,14,FALSE)</f>
        <v>279</v>
      </c>
      <c r="N5479" s="53" t="s">
        <v>293</v>
      </c>
      <c r="O5479" s="27" t="str">
        <f>IFERROR(VLOOKUP(N5479,'散件迭代（不定期更新）'!C:J,8,FALSE),0)</f>
        <v>A06</v>
      </c>
      <c r="P5479" s="27" t="str">
        <f>IFERROR(VLOOKUP(N5479,'散件（更新）'!B:H,3,FALSE),0)</f>
        <v>206-1756-0702</v>
      </c>
      <c r="Q5479" s="27" t="str">
        <f>VLOOKUP(N5479,'散件（更新）'!B:H,2,FALSE)</f>
        <v>114-17560702</v>
      </c>
      <c r="R5479" s="27" t="str">
        <f>VLOOKUP(N5479,'散件（更新）'!B:H,7,FALSE)</f>
        <v>Main Body</v>
      </c>
      <c r="S5479" s="27" t="str">
        <f>VLOOKUP(N5479,'散件（更新）'!B:E,4,FALSE)</f>
        <v>https://tineco-yxzt.oss-accelerate.aliyuncs.com/product/114-17560702.jpg</v>
      </c>
      <c r="T5479" s="27" t="s">
        <v>8759</v>
      </c>
      <c r="U5479" s="28" t="str">
        <f>VLOOKUP(N5479,'散件（更新）'!B:G,6,FALSE)</f>
        <v xml:space="preserve">主体组件（含铭牌）364-1756-3206 </v>
      </c>
      <c r="V5479" s="28" t="str">
        <f>VLOOKUP(N5479,'散件（更新）'!B:I,8,FALSE)</f>
        <v>6972200191038</v>
      </c>
    </row>
    <row r="5480" spans="1:22">
      <c r="A5480" s="57">
        <v>46169</v>
      </c>
      <c r="B5480" s="53" t="s">
        <v>149</v>
      </c>
      <c r="C5480" s="27" t="str">
        <f>VLOOKUP(B5480,'大货清单（不定期按GOMS更新）'!A:H,8,0)</f>
        <v>107-17562102</v>
      </c>
      <c r="D5480" s="27" t="str">
        <f>VLOOKUP(B5480,'大货清单（不定期按GOMS更新）'!A:C,3,0)</f>
        <v>ZB1756U-02</v>
      </c>
      <c r="E5480" s="27" t="str">
        <f>VLOOKUP(B5480,'大货清单（不定期按GOMS更新）'!A:H,4,0)</f>
        <v>UA,DE,FR,CH,AT,ES,IT,NL,PL,SE,MN</v>
      </c>
      <c r="F5480" s="27" t="str">
        <f>VLOOKUP(B5480,'大货清单（不定期按GOMS更新）'!A:H,2,0)</f>
        <v>A10 Hero</v>
      </c>
      <c r="G5480" s="28">
        <f>VLOOKUP(B5480,'大货清单（不定期按GOMS更新）'!A:I,9,FALSE)</f>
        <v>6972200192714</v>
      </c>
      <c r="H5480" s="27" t="str">
        <f>VLOOKUP(B5480,'大货清单（不定期按GOMS更新）'!A:H,7,0)</f>
        <v>Space Blue</v>
      </c>
      <c r="I5480" s="27" t="str">
        <f>VLOOKUP(B5480,'大货清单（不定期按GOMS更新）'!A:F,6,FALSE)</f>
        <v>PHASEOUT</v>
      </c>
      <c r="J5480" s="27" t="str">
        <f>VLOOKUP(B5480,'大货清单（不定期按GOMS更新）'!A:K,11,FALSE)</f>
        <v>5</v>
      </c>
      <c r="K5480" s="27" t="str">
        <f>VLOOKUP(B5480,'大货清单（不定期按GOMS更新）'!A:N,12,FALSE)</f>
        <v>756</v>
      </c>
      <c r="L5480" s="27" t="str">
        <f>VLOOKUP(B5480,'大货清单（不定期按GOMS更新）'!A:M,13,FALSE)</f>
        <v>154</v>
      </c>
      <c r="M5480" s="27" t="str">
        <f>VLOOKUP(B5480,'大货清单（不定期按GOMS更新）'!A:N,14,FALSE)</f>
        <v>279</v>
      </c>
      <c r="N5480" s="53" t="s">
        <v>288</v>
      </c>
      <c r="O5480" s="27" t="str">
        <f>IFERROR(VLOOKUP(N5480,'散件迭代（不定期更新）'!C:J,8,FALSE),0)</f>
        <v>A02</v>
      </c>
      <c r="P5480" s="27" t="str">
        <f>IFERROR(VLOOKUP(N5480,'散件（更新）'!B:H,3,FALSE),0)</f>
        <v>206-1756-0701</v>
      </c>
      <c r="Q5480" s="27" t="str">
        <f>VLOOKUP(N5480,'散件（更新）'!B:H,2,FALSE)</f>
        <v>114-17560701</v>
      </c>
      <c r="R5480" s="27" t="str">
        <f>VLOOKUP(N5480,'散件（更新）'!B:H,7,FALSE)</f>
        <v>Battery（2000mAh）</v>
      </c>
      <c r="S5480" s="27" t="str">
        <f>VLOOKUP(N5480,'散件（更新）'!B:E,4,FALSE)</f>
        <v>https://tineco-yxzt.oss-accelerate.aliyuncs.com/product/114-17560701.jpg</v>
      </c>
      <c r="T5480" s="27" t="s">
        <v>8759</v>
      </c>
      <c r="U5480" s="28" t="str">
        <f>VLOOKUP(N5480,'散件（更新）'!B:G,6,FALSE)</f>
        <v xml:space="preserve">电池包组件
364-1756-3305（2000mAh）
</v>
      </c>
      <c r="V5480" s="28" t="str">
        <f>VLOOKUP(N5480,'散件（更新）'!B:I,8,FALSE)</f>
        <v>6972200191052</v>
      </c>
    </row>
    <row r="5481" spans="1:22">
      <c r="A5481" s="57">
        <v>46169</v>
      </c>
      <c r="B5481" s="53" t="s">
        <v>149</v>
      </c>
      <c r="C5481" s="27" t="str">
        <f>VLOOKUP(B5481,'大货清单（不定期按GOMS更新）'!A:H,8,0)</f>
        <v>107-17562102</v>
      </c>
      <c r="D5481" s="27" t="str">
        <f>VLOOKUP(B5481,'大货清单（不定期按GOMS更新）'!A:C,3,0)</f>
        <v>ZB1756U-02</v>
      </c>
      <c r="E5481" s="27" t="str">
        <f>VLOOKUP(B5481,'大货清单（不定期按GOMS更新）'!A:H,4,0)</f>
        <v>UA,DE,FR,CH,AT,ES,IT,NL,PL,SE,MN</v>
      </c>
      <c r="F5481" s="27" t="str">
        <f>VLOOKUP(B5481,'大货清单（不定期按GOMS更新）'!A:H,2,0)</f>
        <v>A10 Hero</v>
      </c>
      <c r="G5481" s="28">
        <f>VLOOKUP(B5481,'大货清单（不定期按GOMS更新）'!A:I,9,FALSE)</f>
        <v>6972200192714</v>
      </c>
      <c r="H5481" s="27" t="str">
        <f>VLOOKUP(B5481,'大货清单（不定期按GOMS更新）'!A:H,7,0)</f>
        <v>Space Blue</v>
      </c>
      <c r="I5481" s="27" t="str">
        <f>VLOOKUP(B5481,'大货清单（不定期按GOMS更新）'!A:F,6,FALSE)</f>
        <v>PHASEOUT</v>
      </c>
      <c r="J5481" s="27" t="str">
        <f>VLOOKUP(B5481,'大货清单（不定期按GOMS更新）'!A:K,11,FALSE)</f>
        <v>5</v>
      </c>
      <c r="K5481" s="27" t="str">
        <f>VLOOKUP(B5481,'大货清单（不定期按GOMS更新）'!A:N,12,FALSE)</f>
        <v>756</v>
      </c>
      <c r="L5481" s="27" t="str">
        <f>VLOOKUP(B5481,'大货清单（不定期按GOMS更新）'!A:M,13,FALSE)</f>
        <v>154</v>
      </c>
      <c r="M5481" s="27" t="str">
        <f>VLOOKUP(B5481,'大货清单（不定期按GOMS更新）'!A:N,14,FALSE)</f>
        <v>279</v>
      </c>
      <c r="N5481" s="53" t="s">
        <v>1297</v>
      </c>
      <c r="O5481" s="27">
        <f>IFERROR(VLOOKUP(N5481,'散件迭代（不定期更新）'!C:J,8,FALSE),0)</f>
        <v>0</v>
      </c>
      <c r="P5481" s="27" t="str">
        <f>IFERROR(VLOOKUP(N5481,'散件（更新）'!B:H,3,FALSE),0)</f>
        <v>206-1769-0704</v>
      </c>
      <c r="Q5481" s="27" t="str">
        <f>VLOOKUP(N5481,'散件（更新）'!B:H,2,FALSE)</f>
        <v>114-17690704</v>
      </c>
      <c r="R5481" s="27" t="str">
        <f>VLOOKUP(N5481,'散件（更新）'!B:H,7,FALSE)</f>
        <v>Repair button</v>
      </c>
      <c r="S5481" s="27" t="str">
        <f>VLOOKUP(N5481,'散件（更新）'!B:E,4,FALSE)</f>
        <v>https://tineco-yxzt.oss-accelerate.aliyuncs.com/20231219/9VARB111200_1702948060007.png</v>
      </c>
      <c r="T5481" s="27" t="s">
        <v>8759</v>
      </c>
      <c r="U5481" s="28" t="str">
        <f>VLOOKUP(N5481,'散件（更新）'!B:G,6,FALSE)</f>
        <v>接头释放钮+弹簧+滤芯</v>
      </c>
      <c r="V5481" s="28" t="str">
        <f>VLOOKUP(N5481,'散件（更新）'!B:I,8,FALSE)</f>
        <v>6972200195623</v>
      </c>
    </row>
    <row r="5482" spans="1:22">
      <c r="A5482" s="57">
        <v>46169</v>
      </c>
      <c r="B5482" s="53" t="s">
        <v>149</v>
      </c>
      <c r="C5482" s="27" t="str">
        <f>VLOOKUP(B5482,'大货清单（不定期按GOMS更新）'!A:H,8,0)</f>
        <v>107-17562102</v>
      </c>
      <c r="D5482" s="27" t="str">
        <f>VLOOKUP(B5482,'大货清单（不定期按GOMS更新）'!A:C,3,0)</f>
        <v>ZB1756U-02</v>
      </c>
      <c r="E5482" s="27" t="str">
        <f>VLOOKUP(B5482,'大货清单（不定期按GOMS更新）'!A:H,4,0)</f>
        <v>UA,DE,FR,CH,AT,ES,IT,NL,PL,SE,MN</v>
      </c>
      <c r="F5482" s="27" t="str">
        <f>VLOOKUP(B5482,'大货清单（不定期按GOMS更新）'!A:H,2,0)</f>
        <v>A10 Hero</v>
      </c>
      <c r="G5482" s="28">
        <f>VLOOKUP(B5482,'大货清单（不定期按GOMS更新）'!A:I,9,FALSE)</f>
        <v>6972200192714</v>
      </c>
      <c r="H5482" s="27" t="str">
        <f>VLOOKUP(B5482,'大货清单（不定期按GOMS更新）'!A:H,7,0)</f>
        <v>Space Blue</v>
      </c>
      <c r="I5482" s="27" t="str">
        <f>VLOOKUP(B5482,'大货清单（不定期按GOMS更新）'!A:F,6,FALSE)</f>
        <v>PHASEOUT</v>
      </c>
      <c r="J5482" s="27" t="str">
        <f>VLOOKUP(B5482,'大货清单（不定期按GOMS更新）'!A:K,11,FALSE)</f>
        <v>5</v>
      </c>
      <c r="K5482" s="27" t="str">
        <f>VLOOKUP(B5482,'大货清单（不定期按GOMS更新）'!A:N,12,FALSE)</f>
        <v>756</v>
      </c>
      <c r="L5482" s="27" t="str">
        <f>VLOOKUP(B5482,'大货清单（不定期按GOMS更新）'!A:M,13,FALSE)</f>
        <v>154</v>
      </c>
      <c r="M5482" s="27" t="str">
        <f>VLOOKUP(B5482,'大货清单（不定期按GOMS更新）'!A:N,14,FALSE)</f>
        <v>279</v>
      </c>
      <c r="N5482" s="53" t="s">
        <v>1307</v>
      </c>
      <c r="O5482" s="27" t="str">
        <f>IFERROR(VLOOKUP(N5482,'散件迭代（不定期更新）'!C:J,8,FALSE),0)</f>
        <v>A42</v>
      </c>
      <c r="P5482" s="27" t="str">
        <f>IFERROR(VLOOKUP(N5482,'散件（更新）'!B:H,3,FALSE),0)</f>
        <v>206-1769-0205</v>
      </c>
      <c r="Q5482" s="27" t="str">
        <f>VLOOKUP(N5482,'散件（更新）'!B:H,2,FALSE)</f>
        <v>114-17690205</v>
      </c>
      <c r="R5482" s="27" t="str">
        <f>VLOOKUP(N5482,'散件（更新）'!B:H,7,FALSE)</f>
        <v>Crevice Tool</v>
      </c>
      <c r="S5482" s="27" t="str">
        <f>VLOOKUP(N5482,'散件（更新）'!B:E,4,FALSE)</f>
        <v>https://tineco-yxzt.oss-accelerate.aliyuncs.com/product/114-17690205.png</v>
      </c>
      <c r="T5482" s="27" t="s">
        <v>8759</v>
      </c>
      <c r="U5482" s="28" t="str">
        <f>VLOOKUP(N5482,'散件（更新）'!B:G,6,FALSE)</f>
        <v>ZB1769B-04 扁吸</v>
      </c>
      <c r="V5482" s="28" t="str">
        <f>VLOOKUP(N5482,'散件（更新）'!B:I,8,FALSE)</f>
        <v>6972200191267</v>
      </c>
    </row>
    <row r="5483" spans="1:22">
      <c r="A5483" s="57">
        <v>46169</v>
      </c>
      <c r="B5483" s="53" t="s">
        <v>149</v>
      </c>
      <c r="C5483" s="27" t="str">
        <f>VLOOKUP(B5483,'大货清单（不定期按GOMS更新）'!A:H,8,0)</f>
        <v>107-17562102</v>
      </c>
      <c r="D5483" s="27" t="str">
        <f>VLOOKUP(B5483,'大货清单（不定期按GOMS更新）'!A:C,3,0)</f>
        <v>ZB1756U-02</v>
      </c>
      <c r="E5483" s="27" t="str">
        <f>VLOOKUP(B5483,'大货清单（不定期按GOMS更新）'!A:H,4,0)</f>
        <v>UA,DE,FR,CH,AT,ES,IT,NL,PL,SE,MN</v>
      </c>
      <c r="F5483" s="27" t="str">
        <f>VLOOKUP(B5483,'大货清单（不定期按GOMS更新）'!A:H,2,0)</f>
        <v>A10 Hero</v>
      </c>
      <c r="G5483" s="28">
        <f>VLOOKUP(B5483,'大货清单（不定期按GOMS更新）'!A:I,9,FALSE)</f>
        <v>6972200192714</v>
      </c>
      <c r="H5483" s="27" t="str">
        <f>VLOOKUP(B5483,'大货清单（不定期按GOMS更新）'!A:H,7,0)</f>
        <v>Space Blue</v>
      </c>
      <c r="I5483" s="27" t="str">
        <f>VLOOKUP(B5483,'大货清单（不定期按GOMS更新）'!A:F,6,FALSE)</f>
        <v>PHASEOUT</v>
      </c>
      <c r="J5483" s="27" t="str">
        <f>VLOOKUP(B5483,'大货清单（不定期按GOMS更新）'!A:K,11,FALSE)</f>
        <v>5</v>
      </c>
      <c r="K5483" s="27" t="str">
        <f>VLOOKUP(B5483,'大货清单（不定期按GOMS更新）'!A:N,12,FALSE)</f>
        <v>756</v>
      </c>
      <c r="L5483" s="27" t="str">
        <f>VLOOKUP(B5483,'大货清单（不定期按GOMS更新）'!A:M,13,FALSE)</f>
        <v>154</v>
      </c>
      <c r="M5483" s="27" t="str">
        <f>VLOOKUP(B5483,'大货清单（不定期按GOMS更新）'!A:N,14,FALSE)</f>
        <v>279</v>
      </c>
      <c r="N5483" s="53" t="s">
        <v>1289</v>
      </c>
      <c r="O5483" s="27" t="str">
        <f>IFERROR(VLOOKUP(N5483,'散件迭代（不定期更新）'!C:J,8,FALSE),0)</f>
        <v>A38</v>
      </c>
      <c r="P5483" s="27" t="str">
        <f>IFERROR(VLOOKUP(N5483,'散件（更新）'!B:H,3,FALSE),0)</f>
        <v>206-1769-0254</v>
      </c>
      <c r="Q5483" s="27" t="str">
        <f>VLOOKUP(N5483,'散件（更新）'!B:H,2,FALSE)</f>
        <v>114-17690254</v>
      </c>
      <c r="R5483" s="27" t="str">
        <f>VLOOKUP(N5483,'散件（更新）'!B:H,7,FALSE)</f>
        <v>Pre-filter Cleaning Tool</v>
      </c>
      <c r="S5483" s="27" t="str">
        <f>VLOOKUP(N5483,'散件（更新）'!B:E,4,FALSE)</f>
        <v>https://tineco-yxzt.oss-accelerate.aliyuncs.com/product/114-17690254.jpg</v>
      </c>
      <c r="T5483" s="27" t="s">
        <v>8759</v>
      </c>
      <c r="U5483" s="28" t="str">
        <f>VLOOKUP(N5483,'散件（更新）'!B:G,6,FALSE)</f>
        <v xml:space="preserve">ZB1769B 滤芯清洁刷 </v>
      </c>
      <c r="V5483" s="28" t="str">
        <f>VLOOKUP(N5483,'散件（更新）'!B:I,8,FALSE)</f>
        <v>6972200191175</v>
      </c>
    </row>
    <row r="5484" spans="1:22">
      <c r="A5484" s="57">
        <v>46169</v>
      </c>
      <c r="B5484" s="53" t="s">
        <v>149</v>
      </c>
      <c r="C5484" s="27" t="str">
        <f>VLOOKUP(B5484,'大货清单（不定期按GOMS更新）'!A:H,8,0)</f>
        <v>107-17562102</v>
      </c>
      <c r="D5484" s="27" t="str">
        <f>VLOOKUP(B5484,'大货清单（不定期按GOMS更新）'!A:C,3,0)</f>
        <v>ZB1756U-02</v>
      </c>
      <c r="E5484" s="27" t="str">
        <f>VLOOKUP(B5484,'大货清单（不定期按GOMS更新）'!A:H,4,0)</f>
        <v>UA,DE,FR,CH,AT,ES,IT,NL,PL,SE,MN</v>
      </c>
      <c r="F5484" s="27" t="str">
        <f>VLOOKUP(B5484,'大货清单（不定期按GOMS更新）'!A:H,2,0)</f>
        <v>A10 Hero</v>
      </c>
      <c r="G5484" s="28">
        <f>VLOOKUP(B5484,'大货清单（不定期按GOMS更新）'!A:I,9,FALSE)</f>
        <v>6972200192714</v>
      </c>
      <c r="H5484" s="27" t="str">
        <f>VLOOKUP(B5484,'大货清单（不定期按GOMS更新）'!A:H,7,0)</f>
        <v>Space Blue</v>
      </c>
      <c r="I5484" s="27" t="str">
        <f>VLOOKUP(B5484,'大货清单（不定期按GOMS更新）'!A:F,6,FALSE)</f>
        <v>PHASEOUT</v>
      </c>
      <c r="J5484" s="27" t="str">
        <f>VLOOKUP(B5484,'大货清单（不定期按GOMS更新）'!A:K,11,FALSE)</f>
        <v>5</v>
      </c>
      <c r="K5484" s="27" t="str">
        <f>VLOOKUP(B5484,'大货清单（不定期按GOMS更新）'!A:N,12,FALSE)</f>
        <v>756</v>
      </c>
      <c r="L5484" s="27" t="str">
        <f>VLOOKUP(B5484,'大货清单（不定期按GOMS更新）'!A:M,13,FALSE)</f>
        <v>154</v>
      </c>
      <c r="M5484" s="27" t="str">
        <f>VLOOKUP(B5484,'大货清单（不定期按GOMS更新）'!A:N,14,FALSE)</f>
        <v>279</v>
      </c>
      <c r="N5484" s="53" t="s">
        <v>252</v>
      </c>
      <c r="O5484" s="27">
        <f>IFERROR(VLOOKUP(N5484,'散件迭代（不定期更新）'!C:J,8,FALSE),0)</f>
        <v>0</v>
      </c>
      <c r="P5484" s="27" t="str">
        <f>IFERROR(VLOOKUP(N5484,'散件（更新）'!B:H,3,FALSE),0)</f>
        <v>206-1769-0233</v>
      </c>
      <c r="Q5484" s="27" t="str">
        <f>VLOOKUP(N5484,'散件（更新）'!B:H,2,FALSE)</f>
        <v>114-17690233</v>
      </c>
      <c r="R5484" s="27" t="str">
        <f>VLOOKUP(N5484,'散件（更新）'!B:H,7,FALSE)</f>
        <v>Hair cleaning tool</v>
      </c>
      <c r="S5484" s="27" t="str">
        <f>VLOOKUP(N5484,'散件（更新）'!B:E,4,FALSE)</f>
        <v>https://tineco-yxzt.oss-accelerate.aliyuncs.com/product/114-17690233.png</v>
      </c>
      <c r="T5484" s="27" t="s">
        <v>8759</v>
      </c>
      <c r="U5484" s="28" t="str">
        <f>VLOOKUP(N5484,'散件（更新）'!B:G,6,FALSE)</f>
        <v>ZB1769B 清洁刷植毛组件</v>
      </c>
      <c r="V5484" s="28" t="str">
        <f>VLOOKUP(N5484,'散件（更新）'!B:I,8,FALSE)</f>
        <v>6972200191151</v>
      </c>
    </row>
    <row r="5485" spans="1:22">
      <c r="A5485" s="57">
        <v>46169</v>
      </c>
      <c r="B5485" s="53" t="s">
        <v>149</v>
      </c>
      <c r="C5485" s="27" t="str">
        <f>VLOOKUP(B5485,'大货清单（不定期按GOMS更新）'!A:H,8,0)</f>
        <v>107-17562102</v>
      </c>
      <c r="D5485" s="27" t="str">
        <f>VLOOKUP(B5485,'大货清单（不定期按GOMS更新）'!A:C,3,0)</f>
        <v>ZB1756U-02</v>
      </c>
      <c r="E5485" s="27" t="str">
        <f>VLOOKUP(B5485,'大货清单（不定期按GOMS更新）'!A:H,4,0)</f>
        <v>UA,DE,FR,CH,AT,ES,IT,NL,PL,SE,MN</v>
      </c>
      <c r="F5485" s="27" t="str">
        <f>VLOOKUP(B5485,'大货清单（不定期按GOMS更新）'!A:H,2,0)</f>
        <v>A10 Hero</v>
      </c>
      <c r="G5485" s="28">
        <f>VLOOKUP(B5485,'大货清单（不定期按GOMS更新）'!A:I,9,FALSE)</f>
        <v>6972200192714</v>
      </c>
      <c r="H5485" s="27" t="str">
        <f>VLOOKUP(B5485,'大货清单（不定期按GOMS更新）'!A:H,7,0)</f>
        <v>Space Blue</v>
      </c>
      <c r="I5485" s="27" t="str">
        <f>VLOOKUP(B5485,'大货清单（不定期按GOMS更新）'!A:F,6,FALSE)</f>
        <v>PHASEOUT</v>
      </c>
      <c r="J5485" s="27" t="str">
        <f>VLOOKUP(B5485,'大货清单（不定期按GOMS更新）'!A:K,11,FALSE)</f>
        <v>5</v>
      </c>
      <c r="K5485" s="27" t="str">
        <f>VLOOKUP(B5485,'大货清单（不定期按GOMS更新）'!A:N,12,FALSE)</f>
        <v>756</v>
      </c>
      <c r="L5485" s="27" t="str">
        <f>VLOOKUP(B5485,'大货清单（不定期按GOMS更新）'!A:M,13,FALSE)</f>
        <v>154</v>
      </c>
      <c r="M5485" s="27" t="str">
        <f>VLOOKUP(B5485,'大货清单（不定期按GOMS更新）'!A:N,14,FALSE)</f>
        <v>279</v>
      </c>
      <c r="N5485" s="53" t="s">
        <v>1230</v>
      </c>
      <c r="O5485" s="27" t="str">
        <f>IFERROR(VLOOKUP(N5485,'散件迭代（不定期更新）'!C:J,8,FALSE),0)</f>
        <v>A04</v>
      </c>
      <c r="P5485" s="27" t="str">
        <f>IFERROR(VLOOKUP(N5485,'散件（更新）'!B:H,3,FALSE),0)</f>
        <v>206-1756-0220</v>
      </c>
      <c r="Q5485" s="27" t="str">
        <f>VLOOKUP(N5485,'散件（更新）'!B:H,2,FALSE)</f>
        <v>114-17560220</v>
      </c>
      <c r="R5485" s="27" t="str">
        <f>VLOOKUP(N5485,'散件（更新）'!B:H,7,FALSE)</f>
        <v>TUBE ASSEMBLY</v>
      </c>
      <c r="S5485" s="27" t="str">
        <f>VLOOKUP(N5485,'散件（更新）'!B:E,4,FALSE)</f>
        <v>https://tineco-yxzt.oss-accelerate.aliyuncs.com/product/114-17560220.jpg</v>
      </c>
      <c r="T5485" s="27" t="s">
        <v>8759</v>
      </c>
      <c r="U5485" s="28" t="str">
        <f>VLOOKUP(N5485,'散件（更新）'!B:G,6,FALSE)</f>
        <v>加长管组件ID:   415-0500-1254,用206-1756-0244</v>
      </c>
      <c r="V5485" s="28" t="str">
        <f>VLOOKUP(N5485,'散件（更新）'!B:I,8,FALSE)</f>
        <v>6972200191571</v>
      </c>
    </row>
    <row r="5486" spans="1:22">
      <c r="A5486" s="57">
        <v>46169</v>
      </c>
      <c r="B5486" s="53" t="s">
        <v>149</v>
      </c>
      <c r="C5486" s="27" t="str">
        <f>VLOOKUP(B5486,'大货清单（不定期按GOMS更新）'!A:H,8,0)</f>
        <v>107-17562102</v>
      </c>
      <c r="D5486" s="27" t="str">
        <f>VLOOKUP(B5486,'大货清单（不定期按GOMS更新）'!A:C,3,0)</f>
        <v>ZB1756U-02</v>
      </c>
      <c r="E5486" s="27" t="str">
        <f>VLOOKUP(B5486,'大货清单（不定期按GOMS更新）'!A:H,4,0)</f>
        <v>UA,DE,FR,CH,AT,ES,IT,NL,PL,SE,MN</v>
      </c>
      <c r="F5486" s="27" t="str">
        <f>VLOOKUP(B5486,'大货清单（不定期按GOMS更新）'!A:H,2,0)</f>
        <v>A10 Hero</v>
      </c>
      <c r="G5486" s="28">
        <f>VLOOKUP(B5486,'大货清单（不定期按GOMS更新）'!A:I,9,FALSE)</f>
        <v>6972200192714</v>
      </c>
      <c r="H5486" s="27" t="str">
        <f>VLOOKUP(B5486,'大货清单（不定期按GOMS更新）'!A:H,7,0)</f>
        <v>Space Blue</v>
      </c>
      <c r="I5486" s="27" t="str">
        <f>VLOOKUP(B5486,'大货清单（不定期按GOMS更新）'!A:F,6,FALSE)</f>
        <v>PHASEOUT</v>
      </c>
      <c r="J5486" s="27" t="str">
        <f>VLOOKUP(B5486,'大货清单（不定期按GOMS更新）'!A:K,11,FALSE)</f>
        <v>5</v>
      </c>
      <c r="K5486" s="27" t="str">
        <f>VLOOKUP(B5486,'大货清单（不定期按GOMS更新）'!A:N,12,FALSE)</f>
        <v>756</v>
      </c>
      <c r="L5486" s="27" t="str">
        <f>VLOOKUP(B5486,'大货清单（不定期按GOMS更新）'!A:M,13,FALSE)</f>
        <v>154</v>
      </c>
      <c r="M5486" s="27" t="str">
        <f>VLOOKUP(B5486,'大货清单（不定期按GOMS更新）'!A:N,14,FALSE)</f>
        <v>279</v>
      </c>
      <c r="N5486" s="53" t="s">
        <v>1376</v>
      </c>
      <c r="O5486" s="27" t="str">
        <f>IFERROR(VLOOKUP(N5486,'散件迭代（不定期更新）'!C:J,8,FALSE),0)</f>
        <v>A14</v>
      </c>
      <c r="P5486" s="27" t="str">
        <f>IFERROR(VLOOKUP(N5486,'散件（更新）'!B:H,3,FALSE),0)</f>
        <v>206-1873-0214</v>
      </c>
      <c r="Q5486" s="27" t="str">
        <f>VLOOKUP(N5486,'散件（更新）'!B:H,2,FALSE)</f>
        <v>114-18730214</v>
      </c>
      <c r="R5486" s="27" t="str">
        <f>VLOOKUP(N5486,'散件（更新）'!B:H,7,FALSE)</f>
        <v>Crevice &amp; 2-In-1 Dusting Brush</v>
      </c>
      <c r="S5486" s="27" t="str">
        <f>VLOOKUP(N5486,'散件（更新）'!B:E,4,FALSE)</f>
        <v>https://tineco-yxzt.oss-accelerate.aliyuncs.com/product/114-18730214.png</v>
      </c>
      <c r="T5486" s="27" t="s">
        <v>8759</v>
      </c>
      <c r="U5486" s="28" t="str">
        <f>VLOOKUP(N5486,'散件（更新）'!B:G,6,FALSE)</f>
        <v xml:space="preserve">组合刷组件+扁吸组件 </v>
      </c>
      <c r="V5486" s="28" t="str">
        <f>VLOOKUP(N5486,'散件（更新）'!B:I,8,FALSE)</f>
        <v>6972200191489</v>
      </c>
    </row>
    <row r="5487" spans="1:22">
      <c r="A5487" s="57">
        <v>46169</v>
      </c>
      <c r="B5487" s="53" t="s">
        <v>149</v>
      </c>
      <c r="C5487" s="27" t="str">
        <f>VLOOKUP(B5487,'大货清单（不定期按GOMS更新）'!A:H,8,0)</f>
        <v>107-17562102</v>
      </c>
      <c r="D5487" s="27" t="str">
        <f>VLOOKUP(B5487,'大货清单（不定期按GOMS更新）'!A:C,3,0)</f>
        <v>ZB1756U-02</v>
      </c>
      <c r="E5487" s="27" t="str">
        <f>VLOOKUP(B5487,'大货清单（不定期按GOMS更新）'!A:H,4,0)</f>
        <v>UA,DE,FR,CH,AT,ES,IT,NL,PL,SE,MN</v>
      </c>
      <c r="F5487" s="27" t="str">
        <f>VLOOKUP(B5487,'大货清单（不定期按GOMS更新）'!A:H,2,0)</f>
        <v>A10 Hero</v>
      </c>
      <c r="G5487" s="28">
        <f>VLOOKUP(B5487,'大货清单（不定期按GOMS更新）'!A:I,9,FALSE)</f>
        <v>6972200192714</v>
      </c>
      <c r="H5487" s="27" t="str">
        <f>VLOOKUP(B5487,'大货清单（不定期按GOMS更新）'!A:H,7,0)</f>
        <v>Space Blue</v>
      </c>
      <c r="I5487" s="27" t="str">
        <f>VLOOKUP(B5487,'大货清单（不定期按GOMS更新）'!A:F,6,FALSE)</f>
        <v>PHASEOUT</v>
      </c>
      <c r="J5487" s="27" t="str">
        <f>VLOOKUP(B5487,'大货清单（不定期按GOMS更新）'!A:K,11,FALSE)</f>
        <v>5</v>
      </c>
      <c r="K5487" s="27" t="str">
        <f>VLOOKUP(B5487,'大货清单（不定期按GOMS更新）'!A:N,12,FALSE)</f>
        <v>756</v>
      </c>
      <c r="L5487" s="27" t="str">
        <f>VLOOKUP(B5487,'大货清单（不定期按GOMS更新）'!A:M,13,FALSE)</f>
        <v>154</v>
      </c>
      <c r="M5487" s="27" t="str">
        <f>VLOOKUP(B5487,'大货清单（不定期按GOMS更新）'!A:N,14,FALSE)</f>
        <v>279</v>
      </c>
      <c r="N5487" s="53" t="s">
        <v>1339</v>
      </c>
      <c r="O5487" s="27">
        <f>IFERROR(VLOOKUP(N5487,'散件迭代（不定期更新）'!C:J,8,FALSE),0)</f>
        <v>0</v>
      </c>
      <c r="P5487" s="27" t="str">
        <f>IFERROR(VLOOKUP(N5487,'散件（更新）'!B:H,3,FALSE),0)</f>
        <v>206-1676-0003</v>
      </c>
      <c r="Q5487" s="27" t="str">
        <f>VLOOKUP(N5487,'散件（更新）'!B:H,2,FALSE)</f>
        <v>114-16760003</v>
      </c>
      <c r="R5487" s="27" t="str">
        <f>VLOOKUP(N5487,'散件（更新）'!B:H,7,FALSE)</f>
        <v>Brush Cover</v>
      </c>
      <c r="S5487" s="27" t="str">
        <f>VLOOKUP(N5487,'散件（更新）'!B:E,4,FALSE)</f>
        <v>https://tineco-yxzt.oss-accelerate.aliyuncs.com/20231219/9VSBC111100_1702948060830.png</v>
      </c>
      <c r="T5487" s="27" t="s">
        <v>8759</v>
      </c>
      <c r="U5487" s="28" t="str">
        <f>VLOOKUP(N5487,'散件（更新）'!B:G,6,FALSE)</f>
        <v>FB1676 滚刷释放盖板</v>
      </c>
      <c r="V5487" s="28" t="str">
        <f>VLOOKUP(N5487,'散件（更新）'!B:I,8,FALSE)</f>
        <v>6972200195685</v>
      </c>
    </row>
    <row r="5488" spans="1:22">
      <c r="A5488" s="57">
        <v>46169</v>
      </c>
      <c r="B5488" s="53" t="s">
        <v>149</v>
      </c>
      <c r="C5488" s="27" t="str">
        <f>VLOOKUP(B5488,'大货清单（不定期按GOMS更新）'!A:H,8,0)</f>
        <v>107-17562102</v>
      </c>
      <c r="D5488" s="27" t="str">
        <f>VLOOKUP(B5488,'大货清单（不定期按GOMS更新）'!A:C,3,0)</f>
        <v>ZB1756U-02</v>
      </c>
      <c r="E5488" s="27" t="str">
        <f>VLOOKUP(B5488,'大货清单（不定期按GOMS更新）'!A:H,4,0)</f>
        <v>UA,DE,FR,CH,AT,ES,IT,NL,PL,SE,MN</v>
      </c>
      <c r="F5488" s="27" t="str">
        <f>VLOOKUP(B5488,'大货清单（不定期按GOMS更新）'!A:H,2,0)</f>
        <v>A10 Hero</v>
      </c>
      <c r="G5488" s="28">
        <f>VLOOKUP(B5488,'大货清单（不定期按GOMS更新）'!A:I,9,FALSE)</f>
        <v>6972200192714</v>
      </c>
      <c r="H5488" s="27" t="str">
        <f>VLOOKUP(B5488,'大货清单（不定期按GOMS更新）'!A:H,7,0)</f>
        <v>Space Blue</v>
      </c>
      <c r="I5488" s="27" t="str">
        <f>VLOOKUP(B5488,'大货清单（不定期按GOMS更新）'!A:F,6,FALSE)</f>
        <v>PHASEOUT</v>
      </c>
      <c r="J5488" s="27" t="str">
        <f>VLOOKUP(B5488,'大货清单（不定期按GOMS更新）'!A:K,11,FALSE)</f>
        <v>5</v>
      </c>
      <c r="K5488" s="27" t="str">
        <f>VLOOKUP(B5488,'大货清单（不定期按GOMS更新）'!A:N,12,FALSE)</f>
        <v>756</v>
      </c>
      <c r="L5488" s="27" t="str">
        <f>VLOOKUP(B5488,'大货清单（不定期按GOMS更新）'!A:M,13,FALSE)</f>
        <v>154</v>
      </c>
      <c r="M5488" s="27" t="str">
        <f>VLOOKUP(B5488,'大货清单（不定期按GOMS更新）'!A:N,14,FALSE)</f>
        <v>279</v>
      </c>
      <c r="N5488" s="53" t="s">
        <v>1369</v>
      </c>
      <c r="O5488" s="27">
        <f>IFERROR(VLOOKUP(N5488,'散件迭代（不定期更新）'!C:J,8,FALSE),0)</f>
        <v>0</v>
      </c>
      <c r="P5488" s="27" t="str">
        <f>IFERROR(VLOOKUP(N5488,'散件（更新）'!B:H,3,FALSE),0)</f>
        <v>206-1873-0205</v>
      </c>
      <c r="Q5488" s="27" t="str">
        <f>VLOOKUP(N5488,'散件（更新）'!B:H,2,FALSE)</f>
        <v>114-18730205</v>
      </c>
      <c r="R5488" s="27" t="str">
        <f>VLOOKUP(N5488,'散件（更新）'!B:H,7,FALSE)</f>
        <v>Soft dusting brush</v>
      </c>
      <c r="S5488" s="27" t="str">
        <f>VLOOKUP(N5488,'散件（更新）'!B:E,4,FALSE)</f>
        <v>https://tineco-yxzt.oss-accelerate.aliyuncs.com/product/114-18730205.jpg</v>
      </c>
      <c r="T5488" s="27" t="s">
        <v>8759</v>
      </c>
      <c r="U5488" s="28" t="str">
        <f>VLOOKUP(N5488,'散件（更新）'!B:G,6,FALSE)</f>
        <v>AA1886家电刷</v>
      </c>
      <c r="V5488" s="28" t="str">
        <f>VLOOKUP(N5488,'散件（更新）'!B:I,8,FALSE)</f>
        <v>6972200191526</v>
      </c>
    </row>
    <row r="5489" spans="1:22">
      <c r="A5489" s="57">
        <v>46169</v>
      </c>
      <c r="B5489" s="53" t="s">
        <v>149</v>
      </c>
      <c r="C5489" s="27" t="str">
        <f>VLOOKUP(B5489,'大货清单（不定期按GOMS更新）'!A:H,8,0)</f>
        <v>107-17562102</v>
      </c>
      <c r="D5489" s="27" t="str">
        <f>VLOOKUP(B5489,'大货清单（不定期按GOMS更新）'!A:C,3,0)</f>
        <v>ZB1756U-02</v>
      </c>
      <c r="E5489" s="27" t="str">
        <f>VLOOKUP(B5489,'大货清单（不定期按GOMS更新）'!A:H,4,0)</f>
        <v>UA,DE,FR,CH,AT,ES,IT,NL,PL,SE,MN</v>
      </c>
      <c r="F5489" s="27" t="str">
        <f>VLOOKUP(B5489,'大货清单（不定期按GOMS更新）'!A:H,2,0)</f>
        <v>A10 Hero</v>
      </c>
      <c r="G5489" s="28">
        <f>VLOOKUP(B5489,'大货清单（不定期按GOMS更新）'!A:I,9,FALSE)</f>
        <v>6972200192714</v>
      </c>
      <c r="H5489" s="27" t="str">
        <f>VLOOKUP(B5489,'大货清单（不定期按GOMS更新）'!A:H,7,0)</f>
        <v>Space Blue</v>
      </c>
      <c r="I5489" s="27" t="str">
        <f>VLOOKUP(B5489,'大货清单（不定期按GOMS更新）'!A:F,6,FALSE)</f>
        <v>PHASEOUT</v>
      </c>
      <c r="J5489" s="27" t="str">
        <f>VLOOKUP(B5489,'大货清单（不定期按GOMS更新）'!A:K,11,FALSE)</f>
        <v>5</v>
      </c>
      <c r="K5489" s="27" t="str">
        <f>VLOOKUP(B5489,'大货清单（不定期按GOMS更新）'!A:N,12,FALSE)</f>
        <v>756</v>
      </c>
      <c r="L5489" s="27" t="str">
        <f>VLOOKUP(B5489,'大货清单（不定期按GOMS更新）'!A:M,13,FALSE)</f>
        <v>154</v>
      </c>
      <c r="M5489" s="27" t="str">
        <f>VLOOKUP(B5489,'大货清单（不定期按GOMS更新）'!A:N,14,FALSE)</f>
        <v>279</v>
      </c>
      <c r="N5489" s="53" t="s">
        <v>1344</v>
      </c>
      <c r="O5489" s="27" t="str">
        <f>IFERROR(VLOOKUP(N5489,'散件迭代（不定期更新）'!C:J,8,FALSE),0)</f>
        <v>A47</v>
      </c>
      <c r="P5489" s="27" t="str">
        <f>IFERROR(VLOOKUP(N5489,'散件（更新）'!B:H,3,FALSE),0)</f>
        <v>206-1965-0112</v>
      </c>
      <c r="Q5489" s="27" t="str">
        <f>VLOOKUP(N5489,'散件（更新）'!B:H,2,FALSE)</f>
        <v>114-19650112</v>
      </c>
      <c r="R5489" s="27" t="str">
        <f>VLOOKUP(N5489,'散件（更新）'!B:H,7,FALSE)</f>
        <v>Filter Holder</v>
      </c>
      <c r="S5489" s="27" t="str">
        <f>VLOOKUP(N5489,'散件（更新）'!B:E,4,FALSE)</f>
        <v>https://tineco-yxzt.oss-accelerate.aliyuncs.com/product/114-19650112.jpg</v>
      </c>
      <c r="T5489" s="27" t="s">
        <v>8759</v>
      </c>
      <c r="U5489" s="28" t="str">
        <f>VLOOKUP(N5489,'散件（更新）'!B:G,6,FALSE)</f>
        <v>滤网支架包胶组件+滤网上支架组件（直径86.5）</v>
      </c>
      <c r="V5489" s="28">
        <f>VLOOKUP(N5489,'散件（更新）'!B:I,8,FALSE)</f>
        <v>6972200196262</v>
      </c>
    </row>
    <row r="5490" spans="1:22">
      <c r="A5490" s="57">
        <v>46169</v>
      </c>
      <c r="B5490" s="53" t="s">
        <v>149</v>
      </c>
      <c r="C5490" s="27" t="str">
        <f>VLOOKUP(B5490,'大货清单（不定期按GOMS更新）'!A:H,8,0)</f>
        <v>107-17562102</v>
      </c>
      <c r="D5490" s="27" t="str">
        <f>VLOOKUP(B5490,'大货清单（不定期按GOMS更新）'!A:C,3,0)</f>
        <v>ZB1756U-02</v>
      </c>
      <c r="E5490" s="27" t="str">
        <f>VLOOKUP(B5490,'大货清单（不定期按GOMS更新）'!A:H,4,0)</f>
        <v>UA,DE,FR,CH,AT,ES,IT,NL,PL,SE,MN</v>
      </c>
      <c r="F5490" s="27" t="str">
        <f>VLOOKUP(B5490,'大货清单（不定期按GOMS更新）'!A:H,2,0)</f>
        <v>A10 Hero</v>
      </c>
      <c r="G5490" s="28">
        <f>VLOOKUP(B5490,'大货清单（不定期按GOMS更新）'!A:I,9,FALSE)</f>
        <v>6972200192714</v>
      </c>
      <c r="H5490" s="27" t="str">
        <f>VLOOKUP(B5490,'大货清单（不定期按GOMS更新）'!A:H,7,0)</f>
        <v>Space Blue</v>
      </c>
      <c r="I5490" s="27" t="str">
        <f>VLOOKUP(B5490,'大货清单（不定期按GOMS更新）'!A:F,6,FALSE)</f>
        <v>PHASEOUT</v>
      </c>
      <c r="J5490" s="27" t="str">
        <f>VLOOKUP(B5490,'大货清单（不定期按GOMS更新）'!A:K,11,FALSE)</f>
        <v>5</v>
      </c>
      <c r="K5490" s="27" t="str">
        <f>VLOOKUP(B5490,'大货清单（不定期按GOMS更新）'!A:N,12,FALSE)</f>
        <v>756</v>
      </c>
      <c r="L5490" s="27" t="str">
        <f>VLOOKUP(B5490,'大货清单（不定期按GOMS更新）'!A:M,13,FALSE)</f>
        <v>154</v>
      </c>
      <c r="M5490" s="27" t="str">
        <f>VLOOKUP(B5490,'大货清单（不定期按GOMS更新）'!A:N,14,FALSE)</f>
        <v>279</v>
      </c>
      <c r="N5490" s="53" t="s">
        <v>1363</v>
      </c>
      <c r="O5490" s="27" t="str">
        <f>IFERROR(VLOOKUP(N5490,'散件迭代（不定期更新）'!C:J,8,FALSE),0)</f>
        <v>A12</v>
      </c>
      <c r="P5490" s="27" t="str">
        <f>IFERROR(VLOOKUP(N5490,'散件（更新）'!B:H,3,FALSE),0)</f>
        <v>206-1873-0010</v>
      </c>
      <c r="Q5490" s="27" t="str">
        <f>VLOOKUP(N5490,'散件（更新）'!B:H,2,FALSE)</f>
        <v>114-18730010</v>
      </c>
      <c r="R5490" s="27" t="str">
        <f>VLOOKUP(N5490,'散件（更新）'!B:H,7,FALSE)</f>
        <v>Accessory Kit</v>
      </c>
      <c r="S5490" s="27" t="str">
        <f>VLOOKUP(N5490,'散件（更新）'!B:E,4,FALSE)</f>
        <v>https://tineco-yxzt.oss-accelerate.aliyuncs.com/product/114-18730010.jpg</v>
      </c>
      <c r="T5490" s="27" t="s">
        <v>8759</v>
      </c>
      <c r="U5490" s="28" t="str">
        <f>VLOOKUP(N5490,'散件（更新）'!B:G,6,FALSE)</f>
        <v>附件套装(家电刷组件+伸缩扁吸组件+转折管组件+伸缩软管组件)</v>
      </c>
      <c r="V5490" s="28" t="str">
        <f>VLOOKUP(N5490,'散件（更新）'!B:I,8,FALSE)</f>
        <v>6972200191519</v>
      </c>
    </row>
    <row r="5491" spans="1:22">
      <c r="A5491" s="57">
        <v>46169</v>
      </c>
      <c r="B5491" s="53" t="s">
        <v>149</v>
      </c>
      <c r="C5491" s="27" t="str">
        <f>VLOOKUP(B5491,'大货清单（不定期按GOMS更新）'!A:H,8,0)</f>
        <v>107-17562102</v>
      </c>
      <c r="D5491" s="27" t="str">
        <f>VLOOKUP(B5491,'大货清单（不定期按GOMS更新）'!A:C,3,0)</f>
        <v>ZB1756U-02</v>
      </c>
      <c r="E5491" s="27" t="str">
        <f>VLOOKUP(B5491,'大货清单（不定期按GOMS更新）'!A:H,4,0)</f>
        <v>UA,DE,FR,CH,AT,ES,IT,NL,PL,SE,MN</v>
      </c>
      <c r="F5491" s="27" t="str">
        <f>VLOOKUP(B5491,'大货清单（不定期按GOMS更新）'!A:H,2,0)</f>
        <v>A10 Hero</v>
      </c>
      <c r="G5491" s="28">
        <f>VLOOKUP(B5491,'大货清单（不定期按GOMS更新）'!A:I,9,FALSE)</f>
        <v>6972200192714</v>
      </c>
      <c r="H5491" s="27" t="str">
        <f>VLOOKUP(B5491,'大货清单（不定期按GOMS更新）'!A:H,7,0)</f>
        <v>Space Blue</v>
      </c>
      <c r="I5491" s="27" t="str">
        <f>VLOOKUP(B5491,'大货清单（不定期按GOMS更新）'!A:F,6,FALSE)</f>
        <v>PHASEOUT</v>
      </c>
      <c r="J5491" s="27" t="str">
        <f>VLOOKUP(B5491,'大货清单（不定期按GOMS更新）'!A:K,11,FALSE)</f>
        <v>5</v>
      </c>
      <c r="K5491" s="27" t="str">
        <f>VLOOKUP(B5491,'大货清单（不定期按GOMS更新）'!A:N,12,FALSE)</f>
        <v>756</v>
      </c>
      <c r="L5491" s="27" t="str">
        <f>VLOOKUP(B5491,'大货清单（不定期按GOMS更新）'!A:M,13,FALSE)</f>
        <v>154</v>
      </c>
      <c r="M5491" s="27" t="str">
        <f>VLOOKUP(B5491,'大货清单（不定期按GOMS更新）'!A:N,14,FALSE)</f>
        <v>279</v>
      </c>
      <c r="N5491" s="53" t="s">
        <v>1225</v>
      </c>
      <c r="O5491" s="27">
        <f>IFERROR(VLOOKUP(N5491,'散件迭代（不定期更新）'!C:J,8,FALSE),0)</f>
        <v>0</v>
      </c>
      <c r="P5491" s="27" t="str">
        <f>IFERROR(VLOOKUP(N5491,'散件（更新）'!B:H,3,FALSE),0)</f>
        <v>206-1756-0099</v>
      </c>
      <c r="Q5491" s="27" t="str">
        <f>VLOOKUP(N5491,'散件（更新）'!B:H,2,FALSE)</f>
        <v>114-17560099</v>
      </c>
      <c r="R5491" s="27" t="str">
        <f>VLOOKUP(N5491,'散件（更新）'!B:H,7,FALSE)</f>
        <v>Repair Wheel</v>
      </c>
      <c r="S5491" s="27" t="str">
        <f>VLOOKUP(N5491,'散件（更新）'!B:E,4,FALSE)</f>
        <v>https://tineco-yxzt.oss-accelerate.aliyuncs.com/20231219/9VSRW100200_1702948075442.png</v>
      </c>
      <c r="T5491" s="27" t="s">
        <v>8759</v>
      </c>
      <c r="U5491" s="28" t="str">
        <f>VLOOKUP(N5491,'散件（更新）'!B:G,6,FALSE)</f>
        <v>地刷小轮+小轮轴组件</v>
      </c>
      <c r="V5491" s="28" t="str">
        <f>VLOOKUP(N5491,'散件（更新）'!B:I,8,FALSE)</f>
        <v>6972200194046</v>
      </c>
    </row>
    <row r="5492" spans="1:22">
      <c r="A5492" s="57">
        <v>46169</v>
      </c>
      <c r="B5492" s="53" t="s">
        <v>149</v>
      </c>
      <c r="C5492" s="27" t="str">
        <f>VLOOKUP(B5492,'大货清单（不定期按GOMS更新）'!A:H,8,0)</f>
        <v>107-17562102</v>
      </c>
      <c r="D5492" s="27" t="str">
        <f>VLOOKUP(B5492,'大货清单（不定期按GOMS更新）'!A:C,3,0)</f>
        <v>ZB1756U-02</v>
      </c>
      <c r="E5492" s="27" t="str">
        <f>VLOOKUP(B5492,'大货清单（不定期按GOMS更新）'!A:H,4,0)</f>
        <v>UA,DE,FR,CH,AT,ES,IT,NL,PL,SE,MN</v>
      </c>
      <c r="F5492" s="27" t="str">
        <f>VLOOKUP(B5492,'大货清单（不定期按GOMS更新）'!A:H,2,0)</f>
        <v>A10 Hero</v>
      </c>
      <c r="G5492" s="28">
        <f>VLOOKUP(B5492,'大货清单（不定期按GOMS更新）'!A:I,9,FALSE)</f>
        <v>6972200192714</v>
      </c>
      <c r="H5492" s="27" t="str">
        <f>VLOOKUP(B5492,'大货清单（不定期按GOMS更新）'!A:H,7,0)</f>
        <v>Space Blue</v>
      </c>
      <c r="I5492" s="27" t="str">
        <f>VLOOKUP(B5492,'大货清单（不定期按GOMS更新）'!A:F,6,FALSE)</f>
        <v>PHASEOUT</v>
      </c>
      <c r="J5492" s="27" t="str">
        <f>VLOOKUP(B5492,'大货清单（不定期按GOMS更新）'!A:K,11,FALSE)</f>
        <v>5</v>
      </c>
      <c r="K5492" s="27" t="str">
        <f>VLOOKUP(B5492,'大货清单（不定期按GOMS更新）'!A:N,12,FALSE)</f>
        <v>756</v>
      </c>
      <c r="L5492" s="27" t="str">
        <f>VLOOKUP(B5492,'大货清单（不定期按GOMS更新）'!A:M,13,FALSE)</f>
        <v>154</v>
      </c>
      <c r="M5492" s="27" t="str">
        <f>VLOOKUP(B5492,'大货清单（不定期按GOMS更新）'!A:N,14,FALSE)</f>
        <v>279</v>
      </c>
      <c r="N5492" s="53" t="s">
        <v>404</v>
      </c>
      <c r="O5492" s="27">
        <f>IFERROR(VLOOKUP(N5492,'散件迭代（不定期更新）'!C:J,8,FALSE),0)</f>
        <v>0</v>
      </c>
      <c r="P5492" s="27" t="str">
        <f>IFERROR(VLOOKUP(N5492,'散件（更新）'!B:H,3,FALSE),0)</f>
        <v>206-1873-0220</v>
      </c>
      <c r="Q5492" s="27" t="str">
        <f>VLOOKUP(N5492,'散件（更新）'!B:H,2,FALSE)</f>
        <v>114-18730220</v>
      </c>
      <c r="R5492" s="27" t="str">
        <f>VLOOKUP(N5492,'散件（更新）'!B:H,7,FALSE)</f>
        <v>Screw assembly for wall-mounted dock</v>
      </c>
      <c r="S5492" s="27" t="str">
        <f>VLOOKUP(N5492,'散件（更新）'!B:E,4,FALSE)</f>
        <v>https://tineco-yxzt.oss-accelerate.aliyuncs.com/20231219/9VSSA121100_1702948075509.png</v>
      </c>
      <c r="T5492" s="27" t="s">
        <v>8759</v>
      </c>
      <c r="U5492" s="28" t="str">
        <f>VLOOKUP(N5492,'散件（更新）'!B:G,6,FALSE)</f>
        <v>壁钉组件</v>
      </c>
      <c r="V5492" s="28" t="str">
        <f>VLOOKUP(N5492,'散件（更新）'!B:I,8,FALSE)</f>
        <v>6972200191373</v>
      </c>
    </row>
    <row r="5493" spans="1:22">
      <c r="A5493" s="57">
        <v>46169</v>
      </c>
      <c r="B5493" s="53" t="s">
        <v>149</v>
      </c>
      <c r="C5493" s="27" t="str">
        <f>VLOOKUP(B5493,'大货清单（不定期按GOMS更新）'!A:H,8,0)</f>
        <v>107-17562102</v>
      </c>
      <c r="D5493" s="27" t="str">
        <f>VLOOKUP(B5493,'大货清单（不定期按GOMS更新）'!A:C,3,0)</f>
        <v>ZB1756U-02</v>
      </c>
      <c r="E5493" s="27" t="str">
        <f>VLOOKUP(B5493,'大货清单（不定期按GOMS更新）'!A:H,4,0)</f>
        <v>UA,DE,FR,CH,AT,ES,IT,NL,PL,SE,MN</v>
      </c>
      <c r="F5493" s="27" t="str">
        <f>VLOOKUP(B5493,'大货清单（不定期按GOMS更新）'!A:H,2,0)</f>
        <v>A10 Hero</v>
      </c>
      <c r="G5493" s="28">
        <f>VLOOKUP(B5493,'大货清单（不定期按GOMS更新）'!A:I,9,FALSE)</f>
        <v>6972200192714</v>
      </c>
      <c r="H5493" s="27" t="str">
        <f>VLOOKUP(B5493,'大货清单（不定期按GOMS更新）'!A:H,7,0)</f>
        <v>Space Blue</v>
      </c>
      <c r="I5493" s="27" t="str">
        <f>VLOOKUP(B5493,'大货清单（不定期按GOMS更新）'!A:F,6,FALSE)</f>
        <v>PHASEOUT</v>
      </c>
      <c r="J5493" s="27" t="str">
        <f>VLOOKUP(B5493,'大货清单（不定期按GOMS更新）'!A:K,11,FALSE)</f>
        <v>5</v>
      </c>
      <c r="K5493" s="27" t="str">
        <f>VLOOKUP(B5493,'大货清单（不定期按GOMS更新）'!A:N,12,FALSE)</f>
        <v>756</v>
      </c>
      <c r="L5493" s="27" t="str">
        <f>VLOOKUP(B5493,'大货清单（不定期按GOMS更新）'!A:M,13,FALSE)</f>
        <v>154</v>
      </c>
      <c r="M5493" s="27" t="str">
        <f>VLOOKUP(B5493,'大货清单（不定期按GOMS更新）'!A:N,14,FALSE)</f>
        <v>279</v>
      </c>
      <c r="N5493" s="53" t="s">
        <v>330</v>
      </c>
      <c r="O5493" s="27">
        <f>IFERROR(VLOOKUP(N5493,'散件迭代（不定期更新）'!C:J,8,FALSE),0)</f>
        <v>0</v>
      </c>
      <c r="P5493" s="27" t="str">
        <f>IFERROR(VLOOKUP(N5493,'散件（更新）'!B:H,3,FALSE),0)</f>
        <v>206-1873-0206</v>
      </c>
      <c r="Q5493" s="27" t="str">
        <f>VLOOKUP(N5493,'散件（更新）'!B:H,2,FALSE)</f>
        <v>114-18730206</v>
      </c>
      <c r="R5493" s="27" t="str">
        <f>VLOOKUP(N5493,'散件（更新）'!B:H,7,FALSE)</f>
        <v>Flexible long crevice tool</v>
      </c>
      <c r="S5493" s="27" t="str">
        <f>VLOOKUP(N5493,'散件（更新）'!B:E,4,FALSE)</f>
        <v>https://tineco-yxzt.oss-accelerate.aliyuncs.com/product/114-18730206.png</v>
      </c>
      <c r="T5493" s="27" t="s">
        <v>8759</v>
      </c>
      <c r="U5493" s="28" t="str">
        <f>VLOOKUP(N5493,'散件（更新）'!B:G,6,FALSE)</f>
        <v>伸缩扁吸组件</v>
      </c>
      <c r="V5493" s="28" t="str">
        <f>VLOOKUP(N5493,'散件（更新）'!B:I,8,FALSE)</f>
        <v>6972200191533</v>
      </c>
    </row>
    <row r="5494" spans="1:22">
      <c r="A5494" s="57">
        <v>46169</v>
      </c>
      <c r="B5494" s="53" t="s">
        <v>149</v>
      </c>
      <c r="C5494" s="27" t="str">
        <f>VLOOKUP(B5494,'大货清单（不定期按GOMS更新）'!A:H,8,0)</f>
        <v>107-17562102</v>
      </c>
      <c r="D5494" s="27" t="str">
        <f>VLOOKUP(B5494,'大货清单（不定期按GOMS更新）'!A:C,3,0)</f>
        <v>ZB1756U-02</v>
      </c>
      <c r="E5494" s="27" t="str">
        <f>VLOOKUP(B5494,'大货清单（不定期按GOMS更新）'!A:H,4,0)</f>
        <v>UA,DE,FR,CH,AT,ES,IT,NL,PL,SE,MN</v>
      </c>
      <c r="F5494" s="27" t="str">
        <f>VLOOKUP(B5494,'大货清单（不定期按GOMS更新）'!A:H,2,0)</f>
        <v>A10 Hero</v>
      </c>
      <c r="G5494" s="28">
        <f>VLOOKUP(B5494,'大货清单（不定期按GOMS更新）'!A:I,9,FALSE)</f>
        <v>6972200192714</v>
      </c>
      <c r="H5494" s="27" t="str">
        <f>VLOOKUP(B5494,'大货清单（不定期按GOMS更新）'!A:H,7,0)</f>
        <v>Space Blue</v>
      </c>
      <c r="I5494" s="27" t="str">
        <f>VLOOKUP(B5494,'大货清单（不定期按GOMS更新）'!A:F,6,FALSE)</f>
        <v>PHASEOUT</v>
      </c>
      <c r="J5494" s="27" t="str">
        <f>VLOOKUP(B5494,'大货清单（不定期按GOMS更新）'!A:K,11,FALSE)</f>
        <v>5</v>
      </c>
      <c r="K5494" s="27" t="str">
        <f>VLOOKUP(B5494,'大货清单（不定期按GOMS更新）'!A:N,12,FALSE)</f>
        <v>756</v>
      </c>
      <c r="L5494" s="27" t="str">
        <f>VLOOKUP(B5494,'大货清单（不定期按GOMS更新）'!A:M,13,FALSE)</f>
        <v>154</v>
      </c>
      <c r="M5494" s="27" t="str">
        <f>VLOOKUP(B5494,'大货清单（不定期按GOMS更新）'!A:N,14,FALSE)</f>
        <v>279</v>
      </c>
      <c r="N5494" s="53" t="s">
        <v>383</v>
      </c>
      <c r="O5494" s="27">
        <f>IFERROR(VLOOKUP(N5494,'散件迭代（不定期更新）'!C:J,8,FALSE),0)</f>
        <v>0</v>
      </c>
      <c r="P5494" s="27" t="str">
        <f>IFERROR(VLOOKUP(N5494,'散件（更新）'!B:H,3,FALSE),0)</f>
        <v>206-1873-0012</v>
      </c>
      <c r="Q5494" s="27" t="str">
        <f>VLOOKUP(N5494,'散件（更新）'!B:H,2,FALSE)</f>
        <v>114-18730012</v>
      </c>
      <c r="R5494" s="27" t="str">
        <f>VLOOKUP(N5494,'散件（更新）'!B:H,7,FALSE)</f>
        <v>Flexible extension hose</v>
      </c>
      <c r="S5494" s="27" t="str">
        <f>VLOOKUP(N5494,'散件（更新）'!B:E,4,FALSE)</f>
        <v>https://tineco-yxzt.oss-accelerate.aliyuncs.com/20231227/9VSUE121100_1703640269698.png</v>
      </c>
      <c r="T5494" s="27" t="s">
        <v>8759</v>
      </c>
      <c r="U5494" s="28" t="str">
        <f>VLOOKUP(N5494,'散件（更新）'!B:G,6,FALSE)</f>
        <v>ZB1669 伸缩软管组件</v>
      </c>
      <c r="V5494" s="28" t="str">
        <f>VLOOKUP(N5494,'散件（更新）'!B:I,8,FALSE)</f>
        <v>6972200191557</v>
      </c>
    </row>
    <row r="5495" spans="1:22">
      <c r="A5495" s="57">
        <v>46169</v>
      </c>
      <c r="B5495" s="53" t="s">
        <v>2696</v>
      </c>
      <c r="C5495" s="27" t="str">
        <f>VLOOKUP(B5495,'大货清单（不定期按GOMS更新）'!A:H,8,0)</f>
        <v>107-17562101</v>
      </c>
      <c r="D5495" s="27" t="str">
        <f>VLOOKUP(B5495,'大货清单（不定期按GOMS更新）'!A:C,3,0)</f>
        <v>ZB1756U-01</v>
      </c>
      <c r="E5495" s="27" t="str">
        <f>VLOOKUP(B5495,'大货清单（不定期按GOMS更新）'!A:H,4,0)</f>
        <v>GB,AE</v>
      </c>
      <c r="F5495" s="27" t="str">
        <f>VLOOKUP(B5495,'大货清单（不定期按GOMS更新）'!A:H,2,0)</f>
        <v>A10 Hero</v>
      </c>
      <c r="G5495" s="28">
        <f>VLOOKUP(B5495,'大货清单（不定期按GOMS更新）'!A:I,9,FALSE)</f>
        <v>6972200192707</v>
      </c>
      <c r="H5495" s="27" t="str">
        <f>VLOOKUP(B5495,'大货清单（不定期按GOMS更新）'!A:H,7,0)</f>
        <v>Space Blue</v>
      </c>
      <c r="I5495" s="27" t="str">
        <f>VLOOKUP(B5495,'大货清单（不定期按GOMS更新）'!A:F,6,FALSE)</f>
        <v>PHASEOUT</v>
      </c>
      <c r="J5495" s="27" t="str">
        <f>VLOOKUP(B5495,'大货清单（不定期按GOMS更新）'!A:K,11,FALSE)</f>
        <v>5</v>
      </c>
      <c r="K5495" s="27" t="str">
        <f>VLOOKUP(B5495,'大货清单（不定期按GOMS更新）'!A:N,12,FALSE)</f>
        <v>756</v>
      </c>
      <c r="L5495" s="27" t="str">
        <f>VLOOKUP(B5495,'大货清单（不定期按GOMS更新）'!A:M,13,FALSE)</f>
        <v>154</v>
      </c>
      <c r="M5495" s="27" t="str">
        <f>VLOOKUP(B5495,'大货清单（不定期按GOMS更新）'!A:N,14,FALSE)</f>
        <v>279</v>
      </c>
      <c r="N5495" s="53" t="s">
        <v>1267</v>
      </c>
      <c r="O5495" s="27">
        <f>IFERROR(VLOOKUP(N5495,'散件迭代（不定期更新）'!C:J,8,FALSE),0)</f>
        <v>0</v>
      </c>
      <c r="P5495" s="27" t="str">
        <f>IFERROR(VLOOKUP(N5495,'散件（更新）'!B:H,3,FALSE),0)</f>
        <v>206-1756-1801</v>
      </c>
      <c r="Q5495" s="27" t="str">
        <f>VLOOKUP(N5495,'散件（更新）'!B:H,2,FALSE)</f>
        <v>114-17561801</v>
      </c>
      <c r="R5495" s="27" t="str">
        <f>VLOOKUP(N5495,'散件（更新）'!B:H,7,FALSE)</f>
        <v>Hepa &amp; cover assembly</v>
      </c>
      <c r="S5495" s="27" t="str">
        <f>VLOOKUP(N5495,'散件（更新）'!B:E,4,FALSE)</f>
        <v>https://tineco-yxzt.oss-accelerate.aliyuncs.com/20231227/9VAAC101100_1703640267936.png</v>
      </c>
      <c r="T5495" s="27" t="s">
        <v>8759</v>
      </c>
      <c r="U5495" s="28" t="str">
        <f>VLOOKUP(N5495,'散件（更新）'!B:G,6,FALSE)</f>
        <v>HEPA+出风盖组件灰色</v>
      </c>
      <c r="V5495" s="28" t="str">
        <f>VLOOKUP(N5495,'散件（更新）'!B:I,8,FALSE)</f>
        <v>6972200191137</v>
      </c>
    </row>
    <row r="5496" spans="1:22">
      <c r="A5496" s="57">
        <v>46169</v>
      </c>
      <c r="B5496" s="53" t="s">
        <v>2696</v>
      </c>
      <c r="C5496" s="27" t="str">
        <f>VLOOKUP(B5496,'大货清单（不定期按GOMS更新）'!A:H,8,0)</f>
        <v>107-17562101</v>
      </c>
      <c r="D5496" s="27" t="str">
        <f>VLOOKUP(B5496,'大货清单（不定期按GOMS更新）'!A:C,3,0)</f>
        <v>ZB1756U-01</v>
      </c>
      <c r="E5496" s="27" t="str">
        <f>VLOOKUP(B5496,'大货清单（不定期按GOMS更新）'!A:H,4,0)</f>
        <v>GB,AE</v>
      </c>
      <c r="F5496" s="27" t="str">
        <f>VLOOKUP(B5496,'大货清单（不定期按GOMS更新）'!A:H,2,0)</f>
        <v>A10 Hero</v>
      </c>
      <c r="G5496" s="28">
        <f>VLOOKUP(B5496,'大货清单（不定期按GOMS更新）'!A:I,9,FALSE)</f>
        <v>6972200192707</v>
      </c>
      <c r="H5496" s="27" t="str">
        <f>VLOOKUP(B5496,'大货清单（不定期按GOMS更新）'!A:H,7,0)</f>
        <v>Space Blue</v>
      </c>
      <c r="I5496" s="27" t="str">
        <f>VLOOKUP(B5496,'大货清单（不定期按GOMS更新）'!A:F,6,FALSE)</f>
        <v>PHASEOUT</v>
      </c>
      <c r="J5496" s="27" t="str">
        <f>VLOOKUP(B5496,'大货清单（不定期按GOMS更新）'!A:K,11,FALSE)</f>
        <v>5</v>
      </c>
      <c r="K5496" s="27" t="str">
        <f>VLOOKUP(B5496,'大货清单（不定期按GOMS更新）'!A:N,12,FALSE)</f>
        <v>756</v>
      </c>
      <c r="L5496" s="27" t="str">
        <f>VLOOKUP(B5496,'大货清单（不定期按GOMS更新）'!A:M,13,FALSE)</f>
        <v>154</v>
      </c>
      <c r="M5496" s="27" t="str">
        <f>VLOOKUP(B5496,'大货清单（不定期按GOMS更新）'!A:N,14,FALSE)</f>
        <v>279</v>
      </c>
      <c r="N5496" s="53" t="s">
        <v>1235</v>
      </c>
      <c r="O5496" s="27" t="str">
        <f>IFERROR(VLOOKUP(N5496,'散件迭代（不定期更新）'!C:J,8,FALSE),0)</f>
        <v>A01</v>
      </c>
      <c r="P5496" s="27" t="str">
        <f>IFERROR(VLOOKUP(N5496,'散件（更新）'!B:H,3,FALSE),0)</f>
        <v>206-1756-0236</v>
      </c>
      <c r="Q5496" s="27" t="str">
        <f>VLOOKUP(N5496,'散件（更新）'!B:H,2,FALSE)</f>
        <v>114-17560236</v>
      </c>
      <c r="R5496" s="27" t="str">
        <f>VLOOKUP(N5496,'散件（更新）'!B:H,7,FALSE)</f>
        <v>Dustbin Assembly</v>
      </c>
      <c r="S5496" s="27" t="str">
        <f>VLOOKUP(N5496,'散件（更新）'!B:E,4,FALSE)</f>
        <v>https://tineco-yxzt.oss-accelerate.aliyuncs.com/product/114-17560236.jpg</v>
      </c>
      <c r="T5496" s="27" t="s">
        <v>8759</v>
      </c>
      <c r="U5496" s="28" t="str">
        <f>VLOOKUP(N5496,'散件（更新）'!B:G,6,FALSE)</f>
        <v>新开模尘桶组件ID: 364-1756-3601 + 网孔过滤器包胶组件（散件8433灰）ID:365-1756-3403(带清洗标贴,散件专用)</v>
      </c>
      <c r="V5496" s="28" t="str">
        <f>VLOOKUP(N5496,'散件（更新）'!B:I,8,FALSE)</f>
        <v>6972200191113</v>
      </c>
    </row>
    <row r="5497" spans="1:22">
      <c r="A5497" s="57">
        <v>46169</v>
      </c>
      <c r="B5497" s="53" t="s">
        <v>2696</v>
      </c>
      <c r="C5497" s="27" t="str">
        <f>VLOOKUP(B5497,'大货清单（不定期按GOMS更新）'!A:H,8,0)</f>
        <v>107-17562101</v>
      </c>
      <c r="D5497" s="27" t="str">
        <f>VLOOKUP(B5497,'大货清单（不定期按GOMS更新）'!A:C,3,0)</f>
        <v>ZB1756U-01</v>
      </c>
      <c r="E5497" s="27" t="str">
        <f>VLOOKUP(B5497,'大货清单（不定期按GOMS更新）'!A:H,4,0)</f>
        <v>GB,AE</v>
      </c>
      <c r="F5497" s="27" t="str">
        <f>VLOOKUP(B5497,'大货清单（不定期按GOMS更新）'!A:H,2,0)</f>
        <v>A10 Hero</v>
      </c>
      <c r="G5497" s="28">
        <f>VLOOKUP(B5497,'大货清单（不定期按GOMS更新）'!A:I,9,FALSE)</f>
        <v>6972200192707</v>
      </c>
      <c r="H5497" s="27" t="str">
        <f>VLOOKUP(B5497,'大货清单（不定期按GOMS更新）'!A:H,7,0)</f>
        <v>Space Blue</v>
      </c>
      <c r="I5497" s="27" t="str">
        <f>VLOOKUP(B5497,'大货清单（不定期按GOMS更新）'!A:F,6,FALSE)</f>
        <v>PHASEOUT</v>
      </c>
      <c r="J5497" s="27" t="str">
        <f>VLOOKUP(B5497,'大货清单（不定期按GOMS更新）'!A:K,11,FALSE)</f>
        <v>5</v>
      </c>
      <c r="K5497" s="27" t="str">
        <f>VLOOKUP(B5497,'大货清单（不定期按GOMS更新）'!A:N,12,FALSE)</f>
        <v>756</v>
      </c>
      <c r="L5497" s="27" t="str">
        <f>VLOOKUP(B5497,'大货清单（不定期按GOMS更新）'!A:M,13,FALSE)</f>
        <v>154</v>
      </c>
      <c r="M5497" s="27" t="str">
        <f>VLOOKUP(B5497,'大货清单（不定期按GOMS更新）'!A:N,14,FALSE)</f>
        <v>279</v>
      </c>
      <c r="N5497" s="53" t="s">
        <v>1227</v>
      </c>
      <c r="O5497" s="27" t="str">
        <f>IFERROR(VLOOKUP(N5497,'散件迭代（不定期更新）'!C:J,8,FALSE),0)</f>
        <v>A38</v>
      </c>
      <c r="P5497" s="27" t="str">
        <f>IFERROR(VLOOKUP(N5497,'散件（更新）'!B:H,3,FALSE),0)</f>
        <v>206-1756-0235</v>
      </c>
      <c r="Q5497" s="27" t="str">
        <f>VLOOKUP(N5497,'散件（更新）'!B:H,2,FALSE)</f>
        <v>114-17560235</v>
      </c>
      <c r="R5497" s="27" t="str">
        <f>VLOOKUP(N5497,'散件（更新）'!B:H,7,FALSE)</f>
        <v>1*Pre-filter cleaning tool &amp; 2* filters</v>
      </c>
      <c r="S5497" s="27" t="str">
        <f>VLOOKUP(N5497,'散件（更新）'!B:E,4,FALSE)</f>
        <v>https://tineco-yxzt.oss-accelerate.aliyuncs.com/product/114-17560235.jpg</v>
      </c>
      <c r="T5497" s="27" t="s">
        <v>8759</v>
      </c>
      <c r="U5497" s="28" t="str">
        <f>VLOOKUP(N5497,'散件（更新）'!B:G,6,FALSE)</f>
        <v>ZB1769B 滤芯清洁刷+进风过滤棉组件*2</v>
      </c>
      <c r="V5497" s="28" t="str">
        <f>VLOOKUP(N5497,'散件（更新）'!B:I,8,FALSE)</f>
        <v>6972200191601</v>
      </c>
    </row>
    <row r="5498" spans="1:22">
      <c r="A5498" s="57">
        <v>46169</v>
      </c>
      <c r="B5498" s="53" t="s">
        <v>2696</v>
      </c>
      <c r="C5498" s="27" t="str">
        <f>VLOOKUP(B5498,'大货清单（不定期按GOMS更新）'!A:H,8,0)</f>
        <v>107-17562101</v>
      </c>
      <c r="D5498" s="27" t="str">
        <f>VLOOKUP(B5498,'大货清单（不定期按GOMS更新）'!A:C,3,0)</f>
        <v>ZB1756U-01</v>
      </c>
      <c r="E5498" s="27" t="str">
        <f>VLOOKUP(B5498,'大货清单（不定期按GOMS更新）'!A:H,4,0)</f>
        <v>GB,AE</v>
      </c>
      <c r="F5498" s="27" t="str">
        <f>VLOOKUP(B5498,'大货清单（不定期按GOMS更新）'!A:H,2,0)</f>
        <v>A10 Hero</v>
      </c>
      <c r="G5498" s="28">
        <f>VLOOKUP(B5498,'大货清单（不定期按GOMS更新）'!A:I,9,FALSE)</f>
        <v>6972200192707</v>
      </c>
      <c r="H5498" s="27" t="str">
        <f>VLOOKUP(B5498,'大货清单（不定期按GOMS更新）'!A:H,7,0)</f>
        <v>Space Blue</v>
      </c>
      <c r="I5498" s="27" t="str">
        <f>VLOOKUP(B5498,'大货清单（不定期按GOMS更新）'!A:F,6,FALSE)</f>
        <v>PHASEOUT</v>
      </c>
      <c r="J5498" s="27" t="str">
        <f>VLOOKUP(B5498,'大货清单（不定期按GOMS更新）'!A:K,11,FALSE)</f>
        <v>5</v>
      </c>
      <c r="K5498" s="27" t="str">
        <f>VLOOKUP(B5498,'大货清单（不定期按GOMS更新）'!A:N,12,FALSE)</f>
        <v>756</v>
      </c>
      <c r="L5498" s="27" t="str">
        <f>VLOOKUP(B5498,'大货清单（不定期按GOMS更新）'!A:M,13,FALSE)</f>
        <v>154</v>
      </c>
      <c r="M5498" s="27" t="str">
        <f>VLOOKUP(B5498,'大货清单（不定期按GOMS更新）'!A:N,14,FALSE)</f>
        <v>279</v>
      </c>
      <c r="N5498" s="53" t="s">
        <v>1229</v>
      </c>
      <c r="O5498" s="27">
        <f>IFERROR(VLOOKUP(N5498,'散件迭代（不定期更新）'!C:J,8,FALSE),0)</f>
        <v>0</v>
      </c>
      <c r="P5498" s="27" t="str">
        <f>IFERROR(VLOOKUP(N5498,'散件（更新）'!B:H,3,FALSE),0)</f>
        <v>206-1756-0218</v>
      </c>
      <c r="Q5498" s="27" t="str">
        <f>VLOOKUP(N5498,'散件（更新）'!B:H,2,FALSE)</f>
        <v>114-17560218</v>
      </c>
      <c r="R5498" s="27" t="str">
        <f>VLOOKUP(N5498,'散件（更新）'!B:H,7,FALSE)</f>
        <v>2*Filter&amp;1*HEPA</v>
      </c>
      <c r="S5498" s="27" t="str">
        <f>VLOOKUP(N5498,'散件（更新）'!B:E,4,FALSE)</f>
        <v>https://tineco-yxzt.oss-accelerate.aliyuncs.com/product/114-17560218.jpg</v>
      </c>
      <c r="T5498" s="27" t="s">
        <v>8759</v>
      </c>
      <c r="U5498" s="28" t="str">
        <f>VLOOKUP(N5498,'散件（更新）'!B:G,6,FALSE)</f>
        <v>364-1756-0401【ZB1756 进风过滤棉包胶组件 环保3类 】*2
364-1756-1301【ZB1756 出风HEPA组件 环保3类】*1不带金属滤网</v>
      </c>
      <c r="V5498" s="28" t="str">
        <f>VLOOKUP(N5498,'散件（更新）'!B:I,8,FALSE)</f>
        <v>6972200191120</v>
      </c>
    </row>
    <row r="5499" spans="1:22">
      <c r="A5499" s="57">
        <v>46169</v>
      </c>
      <c r="B5499" s="53" t="s">
        <v>2696</v>
      </c>
      <c r="C5499" s="27" t="str">
        <f>VLOOKUP(B5499,'大货清单（不定期按GOMS更新）'!A:H,8,0)</f>
        <v>107-17562101</v>
      </c>
      <c r="D5499" s="27" t="str">
        <f>VLOOKUP(B5499,'大货清单（不定期按GOMS更新）'!A:C,3,0)</f>
        <v>ZB1756U-01</v>
      </c>
      <c r="E5499" s="27" t="str">
        <f>VLOOKUP(B5499,'大货清单（不定期按GOMS更新）'!A:H,4,0)</f>
        <v>GB,AE</v>
      </c>
      <c r="F5499" s="27" t="str">
        <f>VLOOKUP(B5499,'大货清单（不定期按GOMS更新）'!A:H,2,0)</f>
        <v>A10 Hero</v>
      </c>
      <c r="G5499" s="28">
        <f>VLOOKUP(B5499,'大货清单（不定期按GOMS更新）'!A:I,9,FALSE)</f>
        <v>6972200192707</v>
      </c>
      <c r="H5499" s="27" t="str">
        <f>VLOOKUP(B5499,'大货清单（不定期按GOMS更新）'!A:H,7,0)</f>
        <v>Space Blue</v>
      </c>
      <c r="I5499" s="27" t="str">
        <f>VLOOKUP(B5499,'大货清单（不定期按GOMS更新）'!A:F,6,FALSE)</f>
        <v>PHASEOUT</v>
      </c>
      <c r="J5499" s="27" t="str">
        <f>VLOOKUP(B5499,'大货清单（不定期按GOMS更新）'!A:K,11,FALSE)</f>
        <v>5</v>
      </c>
      <c r="K5499" s="27" t="str">
        <f>VLOOKUP(B5499,'大货清单（不定期按GOMS更新）'!A:N,12,FALSE)</f>
        <v>756</v>
      </c>
      <c r="L5499" s="27" t="str">
        <f>VLOOKUP(B5499,'大货清单（不定期按GOMS更新）'!A:M,13,FALSE)</f>
        <v>154</v>
      </c>
      <c r="M5499" s="27" t="str">
        <f>VLOOKUP(B5499,'大货清单（不定期按GOMS更新）'!A:N,14,FALSE)</f>
        <v>279</v>
      </c>
      <c r="N5499" s="53" t="s">
        <v>194</v>
      </c>
      <c r="O5499" s="27" t="str">
        <f>IFERROR(VLOOKUP(N5499,'散件迭代（不定期更新）'!C:J,8,FALSE),0)</f>
        <v>A03</v>
      </c>
      <c r="P5499" s="27" t="str">
        <f>IFERROR(VLOOKUP(N5499,'散件（更新）'!B:H,3,FALSE),0)</f>
        <v>206-1756-0201</v>
      </c>
      <c r="Q5499" s="27" t="str">
        <f>VLOOKUP(N5499,'散件（更新）'!B:H,2,FALSE)</f>
        <v>114-17560201</v>
      </c>
      <c r="R5499" s="27" t="str">
        <f>VLOOKUP(N5499,'散件（更新）'!B:H,7,FALSE)</f>
        <v>Carpet brush</v>
      </c>
      <c r="S5499" s="27" t="str">
        <f>VLOOKUP(N5499,'散件（更新）'!B:E,4,FALSE)</f>
        <v>https://tineco-yxzt.oss-accelerate.aliyuncs.com/product/114-17560201.jpg</v>
      </c>
      <c r="T5499" s="27" t="s">
        <v>8759</v>
      </c>
      <c r="U5499" s="28" t="str">
        <f>VLOOKUP(N5499,'散件（更新）'!B:G,6,FALSE)</f>
        <v>FB1676 地刷组件-地毯刷（人字形），用206-1756-0242代替</v>
      </c>
      <c r="V5499" s="28" t="str">
        <f>VLOOKUP(N5499,'散件（更新）'!B:I,8,FALSE)</f>
        <v>6972200191076</v>
      </c>
    </row>
    <row r="5500" spans="1:22">
      <c r="A5500" s="57">
        <v>46169</v>
      </c>
      <c r="B5500" s="53" t="s">
        <v>2696</v>
      </c>
      <c r="C5500" s="27" t="str">
        <f>VLOOKUP(B5500,'大货清单（不定期按GOMS更新）'!A:H,8,0)</f>
        <v>107-17562101</v>
      </c>
      <c r="D5500" s="27" t="str">
        <f>VLOOKUP(B5500,'大货清单（不定期按GOMS更新）'!A:C,3,0)</f>
        <v>ZB1756U-01</v>
      </c>
      <c r="E5500" s="27" t="str">
        <f>VLOOKUP(B5500,'大货清单（不定期按GOMS更新）'!A:H,4,0)</f>
        <v>GB,AE</v>
      </c>
      <c r="F5500" s="27" t="str">
        <f>VLOOKUP(B5500,'大货清单（不定期按GOMS更新）'!A:H,2,0)</f>
        <v>A10 Hero</v>
      </c>
      <c r="G5500" s="28">
        <f>VLOOKUP(B5500,'大货清单（不定期按GOMS更新）'!A:I,9,FALSE)</f>
        <v>6972200192707</v>
      </c>
      <c r="H5500" s="27" t="str">
        <f>VLOOKUP(B5500,'大货清单（不定期按GOMS更新）'!A:H,7,0)</f>
        <v>Space Blue</v>
      </c>
      <c r="I5500" s="27" t="str">
        <f>VLOOKUP(B5500,'大货清单（不定期按GOMS更新）'!A:F,6,FALSE)</f>
        <v>PHASEOUT</v>
      </c>
      <c r="J5500" s="27" t="str">
        <f>VLOOKUP(B5500,'大货清单（不定期按GOMS更新）'!A:K,11,FALSE)</f>
        <v>5</v>
      </c>
      <c r="K5500" s="27" t="str">
        <f>VLOOKUP(B5500,'大货清单（不定期按GOMS更新）'!A:N,12,FALSE)</f>
        <v>756</v>
      </c>
      <c r="L5500" s="27" t="str">
        <f>VLOOKUP(B5500,'大货清单（不定期按GOMS更新）'!A:M,13,FALSE)</f>
        <v>154</v>
      </c>
      <c r="M5500" s="27" t="str">
        <f>VLOOKUP(B5500,'大货清单（不定期按GOMS更新）'!A:N,14,FALSE)</f>
        <v>279</v>
      </c>
      <c r="N5500" s="53" t="s">
        <v>1261</v>
      </c>
      <c r="O5500" s="27" t="str">
        <f>IFERROR(VLOOKUP(N5500,'散件迭代（不定期更新）'!C:J,8,FALSE),0)</f>
        <v>A30</v>
      </c>
      <c r="P5500" s="27" t="str">
        <f>IFERROR(VLOOKUP(N5500,'散件（更新）'!B:H,3,FALSE),0)</f>
        <v>206-1756-0402</v>
      </c>
      <c r="Q5500" s="27" t="str">
        <f>VLOOKUP(N5500,'散件（更新）'!B:H,2,FALSE)</f>
        <v>114-17560402</v>
      </c>
      <c r="R5500" s="27" t="str">
        <f>VLOOKUP(N5500,'散件（更新）'!B:H,7,FALSE)</f>
        <v>Filter holder</v>
      </c>
      <c r="S5500" s="27" t="str">
        <f>VLOOKUP(N5500,'散件（更新）'!B:E,4,FALSE)</f>
        <v>https://tineco-yxzt.oss-accelerate.aliyuncs.com/product/114-17560402.jpg</v>
      </c>
      <c r="T5500" s="27" t="s">
        <v>8759</v>
      </c>
      <c r="U5500" s="28" t="str">
        <f>VLOOKUP(N5500,'散件（更新）'!B:G,6,FALSE)</f>
        <v>网孔过滤器包胶组件365-1756-2713*1+过滤棉和网孔过滤器清洗提示标贴 491-1756-03P8*1</v>
      </c>
      <c r="V5500" s="28" t="str">
        <f>VLOOKUP(N5500,'散件（更新）'!B:I,8,FALSE)</f>
        <v>6972200191304</v>
      </c>
    </row>
    <row r="5501" spans="1:22">
      <c r="A5501" s="57">
        <v>46169</v>
      </c>
      <c r="B5501" s="53" t="s">
        <v>2696</v>
      </c>
      <c r="C5501" s="27" t="str">
        <f>VLOOKUP(B5501,'大货清单（不定期按GOMS更新）'!A:H,8,0)</f>
        <v>107-17562101</v>
      </c>
      <c r="D5501" s="27" t="str">
        <f>VLOOKUP(B5501,'大货清单（不定期按GOMS更新）'!A:C,3,0)</f>
        <v>ZB1756U-01</v>
      </c>
      <c r="E5501" s="27" t="str">
        <f>VLOOKUP(B5501,'大货清单（不定期按GOMS更新）'!A:H,4,0)</f>
        <v>GB,AE</v>
      </c>
      <c r="F5501" s="27" t="str">
        <f>VLOOKUP(B5501,'大货清单（不定期按GOMS更新）'!A:H,2,0)</f>
        <v>A10 Hero</v>
      </c>
      <c r="G5501" s="28">
        <f>VLOOKUP(B5501,'大货清单（不定期按GOMS更新）'!A:I,9,FALSE)</f>
        <v>6972200192707</v>
      </c>
      <c r="H5501" s="27" t="str">
        <f>VLOOKUP(B5501,'大货清单（不定期按GOMS更新）'!A:H,7,0)</f>
        <v>Space Blue</v>
      </c>
      <c r="I5501" s="27" t="str">
        <f>VLOOKUP(B5501,'大货清单（不定期按GOMS更新）'!A:F,6,FALSE)</f>
        <v>PHASEOUT</v>
      </c>
      <c r="J5501" s="27" t="str">
        <f>VLOOKUP(B5501,'大货清单（不定期按GOMS更新）'!A:K,11,FALSE)</f>
        <v>5</v>
      </c>
      <c r="K5501" s="27" t="str">
        <f>VLOOKUP(B5501,'大货清单（不定期按GOMS更新）'!A:N,12,FALSE)</f>
        <v>756</v>
      </c>
      <c r="L5501" s="27" t="str">
        <f>VLOOKUP(B5501,'大货清单（不定期按GOMS更新）'!A:M,13,FALSE)</f>
        <v>154</v>
      </c>
      <c r="M5501" s="27" t="str">
        <f>VLOOKUP(B5501,'大货清单（不定期按GOMS更新）'!A:N,14,FALSE)</f>
        <v>279</v>
      </c>
      <c r="N5501" s="53" t="s">
        <v>1228</v>
      </c>
      <c r="O5501" s="27">
        <f>IFERROR(VLOOKUP(N5501,'散件迭代（不定期更新）'!C:J,8,FALSE),0)</f>
        <v>0</v>
      </c>
      <c r="P5501" s="27" t="str">
        <f>IFERROR(VLOOKUP(N5501,'散件（更新）'!B:H,3,FALSE),0)</f>
        <v>206-1756-0204</v>
      </c>
      <c r="Q5501" s="27" t="str">
        <f>VLOOKUP(N5501,'散件（更新）'!B:H,2,FALSE)</f>
        <v>114-17560204</v>
      </c>
      <c r="R5501" s="27" t="str">
        <f>VLOOKUP(N5501,'散件（更新）'!B:H,7,FALSE)</f>
        <v>FILTER</v>
      </c>
      <c r="S5501" s="27" t="str">
        <f>VLOOKUP(N5501,'散件（更新）'!B:E,4,FALSE)</f>
        <v>https://tineco-yxzt.oss-accelerate.aliyuncs.com/product/114-17560204.jpg</v>
      </c>
      <c r="T5501" s="27" t="s">
        <v>8759</v>
      </c>
      <c r="U5501" s="28" t="str">
        <f>VLOOKUP(N5501,'散件（更新）'!B:G,6,FALSE)</f>
        <v>ZB1756 进风滤棉组件</v>
      </c>
      <c r="V5501" s="28" t="str">
        <f>VLOOKUP(N5501,'散件（更新）'!B:I,8,FALSE)</f>
        <v>6972200191182</v>
      </c>
    </row>
    <row r="5502" spans="1:22">
      <c r="A5502" s="57">
        <v>46169</v>
      </c>
      <c r="B5502" s="53" t="s">
        <v>2696</v>
      </c>
      <c r="C5502" s="27" t="str">
        <f>VLOOKUP(B5502,'大货清单（不定期按GOMS更新）'!A:H,8,0)</f>
        <v>107-17562101</v>
      </c>
      <c r="D5502" s="27" t="str">
        <f>VLOOKUP(B5502,'大货清单（不定期按GOMS更新）'!A:C,3,0)</f>
        <v>ZB1756U-01</v>
      </c>
      <c r="E5502" s="27" t="str">
        <f>VLOOKUP(B5502,'大货清单（不定期按GOMS更新）'!A:H,4,0)</f>
        <v>GB,AE</v>
      </c>
      <c r="F5502" s="27" t="str">
        <f>VLOOKUP(B5502,'大货清单（不定期按GOMS更新）'!A:H,2,0)</f>
        <v>A10 Hero</v>
      </c>
      <c r="G5502" s="28">
        <f>VLOOKUP(B5502,'大货清单（不定期按GOMS更新）'!A:I,9,FALSE)</f>
        <v>6972200192707</v>
      </c>
      <c r="H5502" s="27" t="str">
        <f>VLOOKUP(B5502,'大货清单（不定期按GOMS更新）'!A:H,7,0)</f>
        <v>Space Blue</v>
      </c>
      <c r="I5502" s="27" t="str">
        <f>VLOOKUP(B5502,'大货清单（不定期按GOMS更新）'!A:F,6,FALSE)</f>
        <v>PHASEOUT</v>
      </c>
      <c r="J5502" s="27" t="str">
        <f>VLOOKUP(B5502,'大货清单（不定期按GOMS更新）'!A:K,11,FALSE)</f>
        <v>5</v>
      </c>
      <c r="K5502" s="27" t="str">
        <f>VLOOKUP(B5502,'大货清单（不定期按GOMS更新）'!A:N,12,FALSE)</f>
        <v>756</v>
      </c>
      <c r="L5502" s="27" t="str">
        <f>VLOOKUP(B5502,'大货清单（不定期按GOMS更新）'!A:M,13,FALSE)</f>
        <v>154</v>
      </c>
      <c r="M5502" s="27" t="str">
        <f>VLOOKUP(B5502,'大货清单（不定期按GOMS更新）'!A:N,14,FALSE)</f>
        <v>279</v>
      </c>
      <c r="N5502" s="53" t="s">
        <v>1281</v>
      </c>
      <c r="O5502" s="27">
        <f>IFERROR(VLOOKUP(N5502,'散件迭代（不定期更新）'!C:J,8,FALSE),0)</f>
        <v>0</v>
      </c>
      <c r="P5502" s="27" t="str">
        <f>IFERROR(VLOOKUP(N5502,'散件（更新）'!B:H,3,FALSE),0)</f>
        <v>206-1769-0014</v>
      </c>
      <c r="Q5502" s="27" t="str">
        <f>VLOOKUP(N5502,'散件（更新）'!B:H,2,FALSE)</f>
        <v>114-17690014</v>
      </c>
      <c r="R5502" s="27" t="str">
        <f>VLOOKUP(N5502,'散件（更新）'!B:H,7,FALSE)</f>
        <v>wall accessory holder</v>
      </c>
      <c r="S5502" s="27" t="str">
        <f>VLOOKUP(N5502,'散件（更新）'!B:E,4,FALSE)</f>
        <v>https://tineco-yxzt.oss-accelerate.aliyuncs.com/product/114-17690014.jpg</v>
      </c>
      <c r="T5502" s="27" t="s">
        <v>8759</v>
      </c>
      <c r="U5502" s="28" t="str">
        <f>VLOOKUP(N5502,'散件（更新）'!B:G,6,FALSE)</f>
        <v>附件延展架 墙挂版</v>
      </c>
      <c r="V5502" s="28" t="str">
        <f>VLOOKUP(N5502,'散件（更新）'!B:I,8,FALSE)</f>
        <v>6972200191199</v>
      </c>
    </row>
    <row r="5503" spans="1:22">
      <c r="A5503" s="57">
        <v>46169</v>
      </c>
      <c r="B5503" s="53" t="s">
        <v>2696</v>
      </c>
      <c r="C5503" s="27" t="str">
        <f>VLOOKUP(B5503,'大货清单（不定期按GOMS更新）'!A:H,8,0)</f>
        <v>107-17562101</v>
      </c>
      <c r="D5503" s="27" t="str">
        <f>VLOOKUP(B5503,'大货清单（不定期按GOMS更新）'!A:C,3,0)</f>
        <v>ZB1756U-01</v>
      </c>
      <c r="E5503" s="27" t="str">
        <f>VLOOKUP(B5503,'大货清单（不定期按GOMS更新）'!A:H,4,0)</f>
        <v>GB,AE</v>
      </c>
      <c r="F5503" s="27" t="str">
        <f>VLOOKUP(B5503,'大货清单（不定期按GOMS更新）'!A:H,2,0)</f>
        <v>A10 Hero</v>
      </c>
      <c r="G5503" s="28">
        <f>VLOOKUP(B5503,'大货清单（不定期按GOMS更新）'!A:I,9,FALSE)</f>
        <v>6972200192707</v>
      </c>
      <c r="H5503" s="27" t="str">
        <f>VLOOKUP(B5503,'大货清单（不定期按GOMS更新）'!A:H,7,0)</f>
        <v>Space Blue</v>
      </c>
      <c r="I5503" s="27" t="str">
        <f>VLOOKUP(B5503,'大货清单（不定期按GOMS更新）'!A:F,6,FALSE)</f>
        <v>PHASEOUT</v>
      </c>
      <c r="J5503" s="27" t="str">
        <f>VLOOKUP(B5503,'大货清单（不定期按GOMS更新）'!A:K,11,FALSE)</f>
        <v>5</v>
      </c>
      <c r="K5503" s="27" t="str">
        <f>VLOOKUP(B5503,'大货清单（不定期按GOMS更新）'!A:N,12,FALSE)</f>
        <v>756</v>
      </c>
      <c r="L5503" s="27" t="str">
        <f>VLOOKUP(B5503,'大货清单（不定期按GOMS更新）'!A:M,13,FALSE)</f>
        <v>154</v>
      </c>
      <c r="M5503" s="27" t="str">
        <f>VLOOKUP(B5503,'大货清单（不定期按GOMS更新）'!A:N,14,FALSE)</f>
        <v>279</v>
      </c>
      <c r="N5503" s="53" t="s">
        <v>1226</v>
      </c>
      <c r="O5503" s="27" t="str">
        <f>IFERROR(VLOOKUP(N5503,'散件迭代（不定期更新）'!C:J,8,FALSE),0)</f>
        <v>A12</v>
      </c>
      <c r="P5503" s="27" t="str">
        <f>IFERROR(VLOOKUP(N5503,'散件（更新）'!B:H,3,FALSE),0)</f>
        <v>206-1756-0212</v>
      </c>
      <c r="Q5503" s="27" t="str">
        <f>VLOOKUP(N5503,'散件（更新）'!B:H,2,FALSE)</f>
        <v>114-17560212</v>
      </c>
      <c r="R5503" s="27" t="str">
        <f>VLOOKUP(N5503,'散件（更新）'!B:H,7,FALSE)</f>
        <v>Accessory Kit</v>
      </c>
      <c r="S5503" s="27" t="str">
        <f>VLOOKUP(N5503,'散件（更新）'!B:E,4,FALSE)</f>
        <v>https://tineco-yxzt.oss-accelerate.aliyuncs.com/product/114-17560212.jpg</v>
      </c>
      <c r="T5503" s="27" t="s">
        <v>8759</v>
      </c>
      <c r="U5503" s="28" t="str">
        <f>VLOOKUP(N5503,'散件（更新）'!B:G,6,FALSE)</f>
        <v>家电刷组件364-1669-1714，多角度折弯清洁管（折弯刷组件）364-1669-1803，伸缩软管组件364-1669-1904，车用长扁吸415-0500-1092。用206-1873-0010代替</v>
      </c>
      <c r="V5503" s="28" t="str">
        <f>VLOOKUP(N5503,'散件（更新）'!B:I,8,FALSE)</f>
        <v>6972200194275</v>
      </c>
    </row>
    <row r="5504" spans="1:22">
      <c r="A5504" s="57">
        <v>46169</v>
      </c>
      <c r="B5504" s="53" t="s">
        <v>2696</v>
      </c>
      <c r="C5504" s="27" t="str">
        <f>VLOOKUP(B5504,'大货清单（不定期按GOMS更新）'!A:H,8,0)</f>
        <v>107-17562101</v>
      </c>
      <c r="D5504" s="27" t="str">
        <f>VLOOKUP(B5504,'大货清单（不定期按GOMS更新）'!A:C,3,0)</f>
        <v>ZB1756U-01</v>
      </c>
      <c r="E5504" s="27" t="str">
        <f>VLOOKUP(B5504,'大货清单（不定期按GOMS更新）'!A:H,4,0)</f>
        <v>GB,AE</v>
      </c>
      <c r="F5504" s="27" t="str">
        <f>VLOOKUP(B5504,'大货清单（不定期按GOMS更新）'!A:H,2,0)</f>
        <v>A10 Hero</v>
      </c>
      <c r="G5504" s="28">
        <f>VLOOKUP(B5504,'大货清单（不定期按GOMS更新）'!A:I,9,FALSE)</f>
        <v>6972200192707</v>
      </c>
      <c r="H5504" s="27" t="str">
        <f>VLOOKUP(B5504,'大货清单（不定期按GOMS更新）'!A:H,7,0)</f>
        <v>Space Blue</v>
      </c>
      <c r="I5504" s="27" t="str">
        <f>VLOOKUP(B5504,'大货清单（不定期按GOMS更新）'!A:F,6,FALSE)</f>
        <v>PHASEOUT</v>
      </c>
      <c r="J5504" s="27" t="str">
        <f>VLOOKUP(B5504,'大货清单（不定期按GOMS更新）'!A:K,11,FALSE)</f>
        <v>5</v>
      </c>
      <c r="K5504" s="27" t="str">
        <f>VLOOKUP(B5504,'大货清单（不定期按GOMS更新）'!A:N,12,FALSE)</f>
        <v>756</v>
      </c>
      <c r="L5504" s="27" t="str">
        <f>VLOOKUP(B5504,'大货清单（不定期按GOMS更新）'!A:M,13,FALSE)</f>
        <v>154</v>
      </c>
      <c r="M5504" s="27" t="str">
        <f>VLOOKUP(B5504,'大货清单（不定期按GOMS更新）'!A:N,14,FALSE)</f>
        <v>279</v>
      </c>
      <c r="N5504" s="53" t="s">
        <v>293</v>
      </c>
      <c r="O5504" s="27" t="str">
        <f>IFERROR(VLOOKUP(N5504,'散件迭代（不定期更新）'!C:J,8,FALSE),0)</f>
        <v>A06</v>
      </c>
      <c r="P5504" s="27" t="str">
        <f>IFERROR(VLOOKUP(N5504,'散件（更新）'!B:H,3,FALSE),0)</f>
        <v>206-1756-0702</v>
      </c>
      <c r="Q5504" s="27" t="str">
        <f>VLOOKUP(N5504,'散件（更新）'!B:H,2,FALSE)</f>
        <v>114-17560702</v>
      </c>
      <c r="R5504" s="27" t="str">
        <f>VLOOKUP(N5504,'散件（更新）'!B:H,7,FALSE)</f>
        <v>Main Body</v>
      </c>
      <c r="S5504" s="27" t="str">
        <f>VLOOKUP(N5504,'散件（更新）'!B:E,4,FALSE)</f>
        <v>https://tineco-yxzt.oss-accelerate.aliyuncs.com/product/114-17560702.jpg</v>
      </c>
      <c r="T5504" s="27" t="s">
        <v>8759</v>
      </c>
      <c r="U5504" s="28" t="str">
        <f>VLOOKUP(N5504,'散件（更新）'!B:G,6,FALSE)</f>
        <v xml:space="preserve">主体组件（含铭牌）364-1756-3206 </v>
      </c>
      <c r="V5504" s="28" t="str">
        <f>VLOOKUP(N5504,'散件（更新）'!B:I,8,FALSE)</f>
        <v>6972200191038</v>
      </c>
    </row>
    <row r="5505" spans="1:22">
      <c r="A5505" s="57">
        <v>46169</v>
      </c>
      <c r="B5505" s="53" t="s">
        <v>2696</v>
      </c>
      <c r="C5505" s="27" t="str">
        <f>VLOOKUP(B5505,'大货清单（不定期按GOMS更新）'!A:H,8,0)</f>
        <v>107-17562101</v>
      </c>
      <c r="D5505" s="27" t="str">
        <f>VLOOKUP(B5505,'大货清单（不定期按GOMS更新）'!A:C,3,0)</f>
        <v>ZB1756U-01</v>
      </c>
      <c r="E5505" s="27" t="str">
        <f>VLOOKUP(B5505,'大货清单（不定期按GOMS更新）'!A:H,4,0)</f>
        <v>GB,AE</v>
      </c>
      <c r="F5505" s="27" t="str">
        <f>VLOOKUP(B5505,'大货清单（不定期按GOMS更新）'!A:H,2,0)</f>
        <v>A10 Hero</v>
      </c>
      <c r="G5505" s="28">
        <f>VLOOKUP(B5505,'大货清单（不定期按GOMS更新）'!A:I,9,FALSE)</f>
        <v>6972200192707</v>
      </c>
      <c r="H5505" s="27" t="str">
        <f>VLOOKUP(B5505,'大货清单（不定期按GOMS更新）'!A:H,7,0)</f>
        <v>Space Blue</v>
      </c>
      <c r="I5505" s="27" t="str">
        <f>VLOOKUP(B5505,'大货清单（不定期按GOMS更新）'!A:F,6,FALSE)</f>
        <v>PHASEOUT</v>
      </c>
      <c r="J5505" s="27" t="str">
        <f>VLOOKUP(B5505,'大货清单（不定期按GOMS更新）'!A:K,11,FALSE)</f>
        <v>5</v>
      </c>
      <c r="K5505" s="27" t="str">
        <f>VLOOKUP(B5505,'大货清单（不定期按GOMS更新）'!A:N,12,FALSE)</f>
        <v>756</v>
      </c>
      <c r="L5505" s="27" t="str">
        <f>VLOOKUP(B5505,'大货清单（不定期按GOMS更新）'!A:M,13,FALSE)</f>
        <v>154</v>
      </c>
      <c r="M5505" s="27" t="str">
        <f>VLOOKUP(B5505,'大货清单（不定期按GOMS更新）'!A:N,14,FALSE)</f>
        <v>279</v>
      </c>
      <c r="N5505" s="53" t="s">
        <v>1264</v>
      </c>
      <c r="O5505" s="27" t="str">
        <f>IFERROR(VLOOKUP(N5505,'散件迭代（不定期更新）'!C:J,8,FALSE),0)</f>
        <v>A27</v>
      </c>
      <c r="P5505" s="27" t="str">
        <f>IFERROR(VLOOKUP(N5505,'散件（更新）'!B:H,3,FALSE),0)</f>
        <v>206-1756-0703</v>
      </c>
      <c r="Q5505" s="27" t="str">
        <f>VLOOKUP(N5505,'散件（更新）'!B:H,2,FALSE)</f>
        <v>114-17560703</v>
      </c>
      <c r="R5505" s="27" t="str">
        <f>VLOOKUP(N5505,'散件（更新）'!B:H,7,FALSE)</f>
        <v>Adapter</v>
      </c>
      <c r="S5505" s="27" t="str">
        <f>VLOOKUP(N5505,'散件（更新）'!B:E,4,FALSE)</f>
        <v>https://tineco-yxzt.oss-accelerate.aliyuncs.com/product/114-17560703.jpg</v>
      </c>
      <c r="T5505" s="27" t="s">
        <v>8759</v>
      </c>
      <c r="U5505" s="28" t="str">
        <f>VLOOKUP(N5505,'散件（更新）'!B:G,6,FALSE)</f>
        <v>适配器</v>
      </c>
      <c r="V5505" s="28" t="str">
        <f>VLOOKUP(N5505,'散件（更新）'!B:I,8,FALSE)</f>
        <v>6972200191014</v>
      </c>
    </row>
    <row r="5506" spans="1:22">
      <c r="A5506" s="57">
        <v>46169</v>
      </c>
      <c r="B5506" s="53" t="s">
        <v>2696</v>
      </c>
      <c r="C5506" s="27" t="str">
        <f>VLOOKUP(B5506,'大货清单（不定期按GOMS更新）'!A:H,8,0)</f>
        <v>107-17562101</v>
      </c>
      <c r="D5506" s="27" t="str">
        <f>VLOOKUP(B5506,'大货清单（不定期按GOMS更新）'!A:C,3,0)</f>
        <v>ZB1756U-01</v>
      </c>
      <c r="E5506" s="27" t="str">
        <f>VLOOKUP(B5506,'大货清单（不定期按GOMS更新）'!A:H,4,0)</f>
        <v>GB,AE</v>
      </c>
      <c r="F5506" s="27" t="str">
        <f>VLOOKUP(B5506,'大货清单（不定期按GOMS更新）'!A:H,2,0)</f>
        <v>A10 Hero</v>
      </c>
      <c r="G5506" s="28">
        <f>VLOOKUP(B5506,'大货清单（不定期按GOMS更新）'!A:I,9,FALSE)</f>
        <v>6972200192707</v>
      </c>
      <c r="H5506" s="27" t="str">
        <f>VLOOKUP(B5506,'大货清单（不定期按GOMS更新）'!A:H,7,0)</f>
        <v>Space Blue</v>
      </c>
      <c r="I5506" s="27" t="str">
        <f>VLOOKUP(B5506,'大货清单（不定期按GOMS更新）'!A:F,6,FALSE)</f>
        <v>PHASEOUT</v>
      </c>
      <c r="J5506" s="27" t="str">
        <f>VLOOKUP(B5506,'大货清单（不定期按GOMS更新）'!A:K,11,FALSE)</f>
        <v>5</v>
      </c>
      <c r="K5506" s="27" t="str">
        <f>VLOOKUP(B5506,'大货清单（不定期按GOMS更新）'!A:N,12,FALSE)</f>
        <v>756</v>
      </c>
      <c r="L5506" s="27" t="str">
        <f>VLOOKUP(B5506,'大货清单（不定期按GOMS更新）'!A:M,13,FALSE)</f>
        <v>154</v>
      </c>
      <c r="M5506" s="27" t="str">
        <f>VLOOKUP(B5506,'大货清单（不定期按GOMS更新）'!A:N,14,FALSE)</f>
        <v>279</v>
      </c>
      <c r="N5506" s="53" t="s">
        <v>288</v>
      </c>
      <c r="O5506" s="27" t="str">
        <f>IFERROR(VLOOKUP(N5506,'散件迭代（不定期更新）'!C:J,8,FALSE),0)</f>
        <v>A02</v>
      </c>
      <c r="P5506" s="27" t="str">
        <f>IFERROR(VLOOKUP(N5506,'散件（更新）'!B:H,3,FALSE),0)</f>
        <v>206-1756-0701</v>
      </c>
      <c r="Q5506" s="27" t="str">
        <f>VLOOKUP(N5506,'散件（更新）'!B:H,2,FALSE)</f>
        <v>114-17560701</v>
      </c>
      <c r="R5506" s="27" t="str">
        <f>VLOOKUP(N5506,'散件（更新）'!B:H,7,FALSE)</f>
        <v>Battery（2000mAh）</v>
      </c>
      <c r="S5506" s="27" t="str">
        <f>VLOOKUP(N5506,'散件（更新）'!B:E,4,FALSE)</f>
        <v>https://tineco-yxzt.oss-accelerate.aliyuncs.com/product/114-17560701.jpg</v>
      </c>
      <c r="T5506" s="27" t="s">
        <v>8759</v>
      </c>
      <c r="U5506" s="28" t="str">
        <f>VLOOKUP(N5506,'散件（更新）'!B:G,6,FALSE)</f>
        <v xml:space="preserve">电池包组件
364-1756-3305（2000mAh）
</v>
      </c>
      <c r="V5506" s="28" t="str">
        <f>VLOOKUP(N5506,'散件（更新）'!B:I,8,FALSE)</f>
        <v>6972200191052</v>
      </c>
    </row>
    <row r="5507" spans="1:22">
      <c r="A5507" s="57">
        <v>46169</v>
      </c>
      <c r="B5507" s="53" t="s">
        <v>2696</v>
      </c>
      <c r="C5507" s="27" t="str">
        <f>VLOOKUP(B5507,'大货清单（不定期按GOMS更新）'!A:H,8,0)</f>
        <v>107-17562101</v>
      </c>
      <c r="D5507" s="27" t="str">
        <f>VLOOKUP(B5507,'大货清单（不定期按GOMS更新）'!A:C,3,0)</f>
        <v>ZB1756U-01</v>
      </c>
      <c r="E5507" s="27" t="str">
        <f>VLOOKUP(B5507,'大货清单（不定期按GOMS更新）'!A:H,4,0)</f>
        <v>GB,AE</v>
      </c>
      <c r="F5507" s="27" t="str">
        <f>VLOOKUP(B5507,'大货清单（不定期按GOMS更新）'!A:H,2,0)</f>
        <v>A10 Hero</v>
      </c>
      <c r="G5507" s="28">
        <f>VLOOKUP(B5507,'大货清单（不定期按GOMS更新）'!A:I,9,FALSE)</f>
        <v>6972200192707</v>
      </c>
      <c r="H5507" s="27" t="str">
        <f>VLOOKUP(B5507,'大货清单（不定期按GOMS更新）'!A:H,7,0)</f>
        <v>Space Blue</v>
      </c>
      <c r="I5507" s="27" t="str">
        <f>VLOOKUP(B5507,'大货清单（不定期按GOMS更新）'!A:F,6,FALSE)</f>
        <v>PHASEOUT</v>
      </c>
      <c r="J5507" s="27" t="str">
        <f>VLOOKUP(B5507,'大货清单（不定期按GOMS更新）'!A:K,11,FALSE)</f>
        <v>5</v>
      </c>
      <c r="K5507" s="27" t="str">
        <f>VLOOKUP(B5507,'大货清单（不定期按GOMS更新）'!A:N,12,FALSE)</f>
        <v>756</v>
      </c>
      <c r="L5507" s="27" t="str">
        <f>VLOOKUP(B5507,'大货清单（不定期按GOMS更新）'!A:M,13,FALSE)</f>
        <v>154</v>
      </c>
      <c r="M5507" s="27" t="str">
        <f>VLOOKUP(B5507,'大货清单（不定期按GOMS更新）'!A:N,14,FALSE)</f>
        <v>279</v>
      </c>
      <c r="N5507" s="53" t="s">
        <v>1265</v>
      </c>
      <c r="O5507" s="27">
        <f>IFERROR(VLOOKUP(N5507,'散件迭代（不定期更新）'!C:J,8,FALSE),0)</f>
        <v>0</v>
      </c>
      <c r="P5507" s="27" t="str">
        <f>IFERROR(VLOOKUP(N5507,'散件（更新）'!B:H,3,FALSE),0)</f>
        <v>206-1756-0706</v>
      </c>
      <c r="Q5507" s="27" t="str">
        <f>VLOOKUP(N5507,'散件（更新）'!B:H,2,FALSE)</f>
        <v>114-17560706</v>
      </c>
      <c r="R5507" s="27" t="str">
        <f>VLOOKUP(N5507,'散件（更新）'!B:H,7,FALSE)</f>
        <v>Wall-mounted dock</v>
      </c>
      <c r="S5507" s="27" t="str">
        <f>VLOOKUP(N5507,'散件（更新）'!B:E,4,FALSE)</f>
        <v>https://tineco-yxzt.oss-accelerate.aliyuncs.com/product/114-17560706.jpg</v>
      </c>
      <c r="T5507" s="27" t="s">
        <v>8759</v>
      </c>
      <c r="U5507" s="28" t="str">
        <f>VLOOKUP(N5507,'散件（更新）'!B:G,6,FALSE)</f>
        <v>墙壁挂架组件（带安装螺丝）
ZB1516 壁钉包装组件</v>
      </c>
      <c r="V5507" s="28" t="str">
        <f>VLOOKUP(N5507,'散件（更新）'!B:I,8,FALSE)</f>
        <v>6972200191069</v>
      </c>
    </row>
    <row r="5508" spans="1:22">
      <c r="A5508" s="57">
        <v>46169</v>
      </c>
      <c r="B5508" s="53" t="s">
        <v>2696</v>
      </c>
      <c r="C5508" s="27" t="str">
        <f>VLOOKUP(B5508,'大货清单（不定期按GOMS更新）'!A:H,8,0)</f>
        <v>107-17562101</v>
      </c>
      <c r="D5508" s="27" t="str">
        <f>VLOOKUP(B5508,'大货清单（不定期按GOMS更新）'!A:C,3,0)</f>
        <v>ZB1756U-01</v>
      </c>
      <c r="E5508" s="27" t="str">
        <f>VLOOKUP(B5508,'大货清单（不定期按GOMS更新）'!A:H,4,0)</f>
        <v>GB,AE</v>
      </c>
      <c r="F5508" s="27" t="str">
        <f>VLOOKUP(B5508,'大货清单（不定期按GOMS更新）'!A:H,2,0)</f>
        <v>A10 Hero</v>
      </c>
      <c r="G5508" s="28">
        <f>VLOOKUP(B5508,'大货清单（不定期按GOMS更新）'!A:I,9,FALSE)</f>
        <v>6972200192707</v>
      </c>
      <c r="H5508" s="27" t="str">
        <f>VLOOKUP(B5508,'大货清单（不定期按GOMS更新）'!A:H,7,0)</f>
        <v>Space Blue</v>
      </c>
      <c r="I5508" s="27" t="str">
        <f>VLOOKUP(B5508,'大货清单（不定期按GOMS更新）'!A:F,6,FALSE)</f>
        <v>PHASEOUT</v>
      </c>
      <c r="J5508" s="27" t="str">
        <f>VLOOKUP(B5508,'大货清单（不定期按GOMS更新）'!A:K,11,FALSE)</f>
        <v>5</v>
      </c>
      <c r="K5508" s="27" t="str">
        <f>VLOOKUP(B5508,'大货清单（不定期按GOMS更新）'!A:N,12,FALSE)</f>
        <v>756</v>
      </c>
      <c r="L5508" s="27" t="str">
        <f>VLOOKUP(B5508,'大货清单（不定期按GOMS更新）'!A:M,13,FALSE)</f>
        <v>154</v>
      </c>
      <c r="M5508" s="27" t="str">
        <f>VLOOKUP(B5508,'大货清单（不定期按GOMS更新）'!A:N,14,FALSE)</f>
        <v>279</v>
      </c>
      <c r="N5508" s="53" t="s">
        <v>1297</v>
      </c>
      <c r="O5508" s="27">
        <f>IFERROR(VLOOKUP(N5508,'散件迭代（不定期更新）'!C:J,8,FALSE),0)</f>
        <v>0</v>
      </c>
      <c r="P5508" s="27" t="str">
        <f>IFERROR(VLOOKUP(N5508,'散件（更新）'!B:H,3,FALSE),0)</f>
        <v>206-1769-0704</v>
      </c>
      <c r="Q5508" s="27" t="str">
        <f>VLOOKUP(N5508,'散件（更新）'!B:H,2,FALSE)</f>
        <v>114-17690704</v>
      </c>
      <c r="R5508" s="27" t="str">
        <f>VLOOKUP(N5508,'散件（更新）'!B:H,7,FALSE)</f>
        <v>Repair button</v>
      </c>
      <c r="S5508" s="27" t="str">
        <f>VLOOKUP(N5508,'散件（更新）'!B:E,4,FALSE)</f>
        <v>https://tineco-yxzt.oss-accelerate.aliyuncs.com/20231219/9VARB111200_1702948060007.png</v>
      </c>
      <c r="T5508" s="27" t="s">
        <v>8759</v>
      </c>
      <c r="U5508" s="28" t="str">
        <f>VLOOKUP(N5508,'散件（更新）'!B:G,6,FALSE)</f>
        <v>接头释放钮+弹簧+滤芯</v>
      </c>
      <c r="V5508" s="28" t="str">
        <f>VLOOKUP(N5508,'散件（更新）'!B:I,8,FALSE)</f>
        <v>6972200195623</v>
      </c>
    </row>
    <row r="5509" spans="1:22">
      <c r="A5509" s="57">
        <v>46169</v>
      </c>
      <c r="B5509" s="53" t="s">
        <v>2696</v>
      </c>
      <c r="C5509" s="27" t="str">
        <f>VLOOKUP(B5509,'大货清单（不定期按GOMS更新）'!A:H,8,0)</f>
        <v>107-17562101</v>
      </c>
      <c r="D5509" s="27" t="str">
        <f>VLOOKUP(B5509,'大货清单（不定期按GOMS更新）'!A:C,3,0)</f>
        <v>ZB1756U-01</v>
      </c>
      <c r="E5509" s="27" t="str">
        <f>VLOOKUP(B5509,'大货清单（不定期按GOMS更新）'!A:H,4,0)</f>
        <v>GB,AE</v>
      </c>
      <c r="F5509" s="27" t="str">
        <f>VLOOKUP(B5509,'大货清单（不定期按GOMS更新）'!A:H,2,0)</f>
        <v>A10 Hero</v>
      </c>
      <c r="G5509" s="28">
        <f>VLOOKUP(B5509,'大货清单（不定期按GOMS更新）'!A:I,9,FALSE)</f>
        <v>6972200192707</v>
      </c>
      <c r="H5509" s="27" t="str">
        <f>VLOOKUP(B5509,'大货清单（不定期按GOMS更新）'!A:H,7,0)</f>
        <v>Space Blue</v>
      </c>
      <c r="I5509" s="27" t="str">
        <f>VLOOKUP(B5509,'大货清单（不定期按GOMS更新）'!A:F,6,FALSE)</f>
        <v>PHASEOUT</v>
      </c>
      <c r="J5509" s="27" t="str">
        <f>VLOOKUP(B5509,'大货清单（不定期按GOMS更新）'!A:K,11,FALSE)</f>
        <v>5</v>
      </c>
      <c r="K5509" s="27" t="str">
        <f>VLOOKUP(B5509,'大货清单（不定期按GOMS更新）'!A:N,12,FALSE)</f>
        <v>756</v>
      </c>
      <c r="L5509" s="27" t="str">
        <f>VLOOKUP(B5509,'大货清单（不定期按GOMS更新）'!A:M,13,FALSE)</f>
        <v>154</v>
      </c>
      <c r="M5509" s="27" t="str">
        <f>VLOOKUP(B5509,'大货清单（不定期按GOMS更新）'!A:N,14,FALSE)</f>
        <v>279</v>
      </c>
      <c r="N5509" s="53" t="s">
        <v>252</v>
      </c>
      <c r="O5509" s="27">
        <f>IFERROR(VLOOKUP(N5509,'散件迭代（不定期更新）'!C:J,8,FALSE),0)</f>
        <v>0</v>
      </c>
      <c r="P5509" s="27" t="str">
        <f>IFERROR(VLOOKUP(N5509,'散件（更新）'!B:H,3,FALSE),0)</f>
        <v>206-1769-0233</v>
      </c>
      <c r="Q5509" s="27" t="str">
        <f>VLOOKUP(N5509,'散件（更新）'!B:H,2,FALSE)</f>
        <v>114-17690233</v>
      </c>
      <c r="R5509" s="27" t="str">
        <f>VLOOKUP(N5509,'散件（更新）'!B:H,7,FALSE)</f>
        <v>Hair cleaning tool</v>
      </c>
      <c r="S5509" s="27" t="str">
        <f>VLOOKUP(N5509,'散件（更新）'!B:E,4,FALSE)</f>
        <v>https://tineco-yxzt.oss-accelerate.aliyuncs.com/product/114-17690233.png</v>
      </c>
      <c r="T5509" s="27" t="s">
        <v>8759</v>
      </c>
      <c r="U5509" s="28" t="str">
        <f>VLOOKUP(N5509,'散件（更新）'!B:G,6,FALSE)</f>
        <v>ZB1769B 清洁刷植毛组件</v>
      </c>
      <c r="V5509" s="28" t="str">
        <f>VLOOKUP(N5509,'散件（更新）'!B:I,8,FALSE)</f>
        <v>6972200191151</v>
      </c>
    </row>
    <row r="5510" spans="1:22">
      <c r="A5510" s="57">
        <v>46169</v>
      </c>
      <c r="B5510" s="53" t="s">
        <v>2696</v>
      </c>
      <c r="C5510" s="27" t="str">
        <f>VLOOKUP(B5510,'大货清单（不定期按GOMS更新）'!A:H,8,0)</f>
        <v>107-17562101</v>
      </c>
      <c r="D5510" s="27" t="str">
        <f>VLOOKUP(B5510,'大货清单（不定期按GOMS更新）'!A:C,3,0)</f>
        <v>ZB1756U-01</v>
      </c>
      <c r="E5510" s="27" t="str">
        <f>VLOOKUP(B5510,'大货清单（不定期按GOMS更新）'!A:H,4,0)</f>
        <v>GB,AE</v>
      </c>
      <c r="F5510" s="27" t="str">
        <f>VLOOKUP(B5510,'大货清单（不定期按GOMS更新）'!A:H,2,0)</f>
        <v>A10 Hero</v>
      </c>
      <c r="G5510" s="28">
        <f>VLOOKUP(B5510,'大货清单（不定期按GOMS更新）'!A:I,9,FALSE)</f>
        <v>6972200192707</v>
      </c>
      <c r="H5510" s="27" t="str">
        <f>VLOOKUP(B5510,'大货清单（不定期按GOMS更新）'!A:H,7,0)</f>
        <v>Space Blue</v>
      </c>
      <c r="I5510" s="27" t="str">
        <f>VLOOKUP(B5510,'大货清单（不定期按GOMS更新）'!A:F,6,FALSE)</f>
        <v>PHASEOUT</v>
      </c>
      <c r="J5510" s="27" t="str">
        <f>VLOOKUP(B5510,'大货清单（不定期按GOMS更新）'!A:K,11,FALSE)</f>
        <v>5</v>
      </c>
      <c r="K5510" s="27" t="str">
        <f>VLOOKUP(B5510,'大货清单（不定期按GOMS更新）'!A:N,12,FALSE)</f>
        <v>756</v>
      </c>
      <c r="L5510" s="27" t="str">
        <f>VLOOKUP(B5510,'大货清单（不定期按GOMS更新）'!A:M,13,FALSE)</f>
        <v>154</v>
      </c>
      <c r="M5510" s="27" t="str">
        <f>VLOOKUP(B5510,'大货清单（不定期按GOMS更新）'!A:N,14,FALSE)</f>
        <v>279</v>
      </c>
      <c r="N5510" s="53" t="s">
        <v>1230</v>
      </c>
      <c r="O5510" s="27" t="str">
        <f>IFERROR(VLOOKUP(N5510,'散件迭代（不定期更新）'!C:J,8,FALSE),0)</f>
        <v>A04</v>
      </c>
      <c r="P5510" s="27" t="str">
        <f>IFERROR(VLOOKUP(N5510,'散件（更新）'!B:H,3,FALSE),0)</f>
        <v>206-1756-0220</v>
      </c>
      <c r="Q5510" s="27" t="str">
        <f>VLOOKUP(N5510,'散件（更新）'!B:H,2,FALSE)</f>
        <v>114-17560220</v>
      </c>
      <c r="R5510" s="27" t="str">
        <f>VLOOKUP(N5510,'散件（更新）'!B:H,7,FALSE)</f>
        <v>TUBE ASSEMBLY</v>
      </c>
      <c r="S5510" s="27" t="str">
        <f>VLOOKUP(N5510,'散件（更新）'!B:E,4,FALSE)</f>
        <v>https://tineco-yxzt.oss-accelerate.aliyuncs.com/product/114-17560220.jpg</v>
      </c>
      <c r="T5510" s="27" t="s">
        <v>8759</v>
      </c>
      <c r="U5510" s="28" t="str">
        <f>VLOOKUP(N5510,'散件（更新）'!B:G,6,FALSE)</f>
        <v>加长管组件ID:   415-0500-1254,用206-1756-0244</v>
      </c>
      <c r="V5510" s="28" t="str">
        <f>VLOOKUP(N5510,'散件（更新）'!B:I,8,FALSE)</f>
        <v>6972200191571</v>
      </c>
    </row>
    <row r="5511" spans="1:22">
      <c r="A5511" s="57">
        <v>46169</v>
      </c>
      <c r="B5511" s="53" t="s">
        <v>2696</v>
      </c>
      <c r="C5511" s="27" t="str">
        <f>VLOOKUP(B5511,'大货清单（不定期按GOMS更新）'!A:H,8,0)</f>
        <v>107-17562101</v>
      </c>
      <c r="D5511" s="27" t="str">
        <f>VLOOKUP(B5511,'大货清单（不定期按GOMS更新）'!A:C,3,0)</f>
        <v>ZB1756U-01</v>
      </c>
      <c r="E5511" s="27" t="str">
        <f>VLOOKUP(B5511,'大货清单（不定期按GOMS更新）'!A:H,4,0)</f>
        <v>GB,AE</v>
      </c>
      <c r="F5511" s="27" t="str">
        <f>VLOOKUP(B5511,'大货清单（不定期按GOMS更新）'!A:H,2,0)</f>
        <v>A10 Hero</v>
      </c>
      <c r="G5511" s="28">
        <f>VLOOKUP(B5511,'大货清单（不定期按GOMS更新）'!A:I,9,FALSE)</f>
        <v>6972200192707</v>
      </c>
      <c r="H5511" s="27" t="str">
        <f>VLOOKUP(B5511,'大货清单（不定期按GOMS更新）'!A:H,7,0)</f>
        <v>Space Blue</v>
      </c>
      <c r="I5511" s="27" t="str">
        <f>VLOOKUP(B5511,'大货清单（不定期按GOMS更新）'!A:F,6,FALSE)</f>
        <v>PHASEOUT</v>
      </c>
      <c r="J5511" s="27" t="str">
        <f>VLOOKUP(B5511,'大货清单（不定期按GOMS更新）'!A:K,11,FALSE)</f>
        <v>5</v>
      </c>
      <c r="K5511" s="27" t="str">
        <f>VLOOKUP(B5511,'大货清单（不定期按GOMS更新）'!A:N,12,FALSE)</f>
        <v>756</v>
      </c>
      <c r="L5511" s="27" t="str">
        <f>VLOOKUP(B5511,'大货清单（不定期按GOMS更新）'!A:M,13,FALSE)</f>
        <v>154</v>
      </c>
      <c r="M5511" s="27" t="str">
        <f>VLOOKUP(B5511,'大货清单（不定期按GOMS更新）'!A:N,14,FALSE)</f>
        <v>279</v>
      </c>
      <c r="N5511" s="53" t="s">
        <v>1339</v>
      </c>
      <c r="O5511" s="27">
        <f>IFERROR(VLOOKUP(N5511,'散件迭代（不定期更新）'!C:J,8,FALSE),0)</f>
        <v>0</v>
      </c>
      <c r="P5511" s="27" t="str">
        <f>IFERROR(VLOOKUP(N5511,'散件（更新）'!B:H,3,FALSE),0)</f>
        <v>206-1676-0003</v>
      </c>
      <c r="Q5511" s="27" t="str">
        <f>VLOOKUP(N5511,'散件（更新）'!B:H,2,FALSE)</f>
        <v>114-16760003</v>
      </c>
      <c r="R5511" s="27" t="str">
        <f>VLOOKUP(N5511,'散件（更新）'!B:H,7,FALSE)</f>
        <v>Brush Cover</v>
      </c>
      <c r="S5511" s="27" t="str">
        <f>VLOOKUP(N5511,'散件（更新）'!B:E,4,FALSE)</f>
        <v>https://tineco-yxzt.oss-accelerate.aliyuncs.com/20231219/9VSBC111100_1702948060830.png</v>
      </c>
      <c r="T5511" s="27" t="s">
        <v>8759</v>
      </c>
      <c r="U5511" s="28" t="str">
        <f>VLOOKUP(N5511,'散件（更新）'!B:G,6,FALSE)</f>
        <v>FB1676 滚刷释放盖板</v>
      </c>
      <c r="V5511" s="28" t="str">
        <f>VLOOKUP(N5511,'散件（更新）'!B:I,8,FALSE)</f>
        <v>6972200195685</v>
      </c>
    </row>
    <row r="5512" spans="1:22">
      <c r="A5512" s="57">
        <v>46169</v>
      </c>
      <c r="B5512" s="53" t="s">
        <v>2696</v>
      </c>
      <c r="C5512" s="27" t="str">
        <f>VLOOKUP(B5512,'大货清单（不定期按GOMS更新）'!A:H,8,0)</f>
        <v>107-17562101</v>
      </c>
      <c r="D5512" s="27" t="str">
        <f>VLOOKUP(B5512,'大货清单（不定期按GOMS更新）'!A:C,3,0)</f>
        <v>ZB1756U-01</v>
      </c>
      <c r="E5512" s="27" t="str">
        <f>VLOOKUP(B5512,'大货清单（不定期按GOMS更新）'!A:H,4,0)</f>
        <v>GB,AE</v>
      </c>
      <c r="F5512" s="27" t="str">
        <f>VLOOKUP(B5512,'大货清单（不定期按GOMS更新）'!A:H,2,0)</f>
        <v>A10 Hero</v>
      </c>
      <c r="G5512" s="28">
        <f>VLOOKUP(B5512,'大货清单（不定期按GOMS更新）'!A:I,9,FALSE)</f>
        <v>6972200192707</v>
      </c>
      <c r="H5512" s="27" t="str">
        <f>VLOOKUP(B5512,'大货清单（不定期按GOMS更新）'!A:H,7,0)</f>
        <v>Space Blue</v>
      </c>
      <c r="I5512" s="27" t="str">
        <f>VLOOKUP(B5512,'大货清单（不定期按GOMS更新）'!A:F,6,FALSE)</f>
        <v>PHASEOUT</v>
      </c>
      <c r="J5512" s="27" t="str">
        <f>VLOOKUP(B5512,'大货清单（不定期按GOMS更新）'!A:K,11,FALSE)</f>
        <v>5</v>
      </c>
      <c r="K5512" s="27" t="str">
        <f>VLOOKUP(B5512,'大货清单（不定期按GOMS更新）'!A:N,12,FALSE)</f>
        <v>756</v>
      </c>
      <c r="L5512" s="27" t="str">
        <f>VLOOKUP(B5512,'大货清单（不定期按GOMS更新）'!A:M,13,FALSE)</f>
        <v>154</v>
      </c>
      <c r="M5512" s="27" t="str">
        <f>VLOOKUP(B5512,'大货清单（不定期按GOMS更新）'!A:N,14,FALSE)</f>
        <v>279</v>
      </c>
      <c r="N5512" s="53" t="s">
        <v>1372</v>
      </c>
      <c r="O5512" s="27" t="str">
        <f>IFERROR(VLOOKUP(N5512,'散件迭代（不定期更新）'!C:J,8,FALSE),0)</f>
        <v>A44</v>
      </c>
      <c r="P5512" s="27" t="str">
        <f>IFERROR(VLOOKUP(N5512,'散件（更新）'!B:H,3,FALSE),0)</f>
        <v>206-1873-0208</v>
      </c>
      <c r="Q5512" s="27" t="str">
        <f>VLOOKUP(N5512,'散件（更新）'!B:H,2,FALSE)</f>
        <v>114-18730208</v>
      </c>
      <c r="R5512" s="27" t="str">
        <f>VLOOKUP(N5512,'散件（更新）'!B:H,7,FALSE)</f>
        <v>2-in-1 dusting brush</v>
      </c>
      <c r="S5512" s="27" t="str">
        <f>VLOOKUP(N5512,'散件（更新）'!B:E,4,FALSE)</f>
        <v>https://tineco-yxzt.oss-accelerate.aliyuncs.com/product/114-18730208.png</v>
      </c>
      <c r="T5512" s="27" t="s">
        <v>8759</v>
      </c>
      <c r="U5512" s="28" t="str">
        <f>VLOOKUP(N5512,'散件（更新）'!B:G,6,FALSE)</f>
        <v>组合刷组件</v>
      </c>
      <c r="V5512" s="28" t="str">
        <f>VLOOKUP(N5512,'散件（更新）'!B:I,8,FALSE)</f>
        <v>6972200191502</v>
      </c>
    </row>
    <row r="5513" spans="1:22">
      <c r="A5513" s="57">
        <v>46169</v>
      </c>
      <c r="B5513" s="53" t="s">
        <v>2696</v>
      </c>
      <c r="C5513" s="27" t="str">
        <f>VLOOKUP(B5513,'大货清单（不定期按GOMS更新）'!A:H,8,0)</f>
        <v>107-17562101</v>
      </c>
      <c r="D5513" s="27" t="str">
        <f>VLOOKUP(B5513,'大货清单（不定期按GOMS更新）'!A:C,3,0)</f>
        <v>ZB1756U-01</v>
      </c>
      <c r="E5513" s="27" t="str">
        <f>VLOOKUP(B5513,'大货清单（不定期按GOMS更新）'!A:H,4,0)</f>
        <v>GB,AE</v>
      </c>
      <c r="F5513" s="27" t="str">
        <f>VLOOKUP(B5513,'大货清单（不定期按GOMS更新）'!A:H,2,0)</f>
        <v>A10 Hero</v>
      </c>
      <c r="G5513" s="28">
        <f>VLOOKUP(B5513,'大货清单（不定期按GOMS更新）'!A:I,9,FALSE)</f>
        <v>6972200192707</v>
      </c>
      <c r="H5513" s="27" t="str">
        <f>VLOOKUP(B5513,'大货清单（不定期按GOMS更新）'!A:H,7,0)</f>
        <v>Space Blue</v>
      </c>
      <c r="I5513" s="27" t="str">
        <f>VLOOKUP(B5513,'大货清单（不定期按GOMS更新）'!A:F,6,FALSE)</f>
        <v>PHASEOUT</v>
      </c>
      <c r="J5513" s="27" t="str">
        <f>VLOOKUP(B5513,'大货清单（不定期按GOMS更新）'!A:K,11,FALSE)</f>
        <v>5</v>
      </c>
      <c r="K5513" s="27" t="str">
        <f>VLOOKUP(B5513,'大货清单（不定期按GOMS更新）'!A:N,12,FALSE)</f>
        <v>756</v>
      </c>
      <c r="L5513" s="27" t="str">
        <f>VLOOKUP(B5513,'大货清单（不定期按GOMS更新）'!A:M,13,FALSE)</f>
        <v>154</v>
      </c>
      <c r="M5513" s="27" t="str">
        <f>VLOOKUP(B5513,'大货清单（不定期按GOMS更新）'!A:N,14,FALSE)</f>
        <v>279</v>
      </c>
      <c r="N5513" s="53" t="s">
        <v>1393</v>
      </c>
      <c r="O5513" s="27" t="str">
        <f>IFERROR(VLOOKUP(N5513,'散件迭代（不定期更新）'!C:J,8,FALSE),0)</f>
        <v>A19</v>
      </c>
      <c r="P5513" s="27" t="str">
        <f>IFERROR(VLOOKUP(N5513,'散件（更新）'!B:H,3,FALSE),0)</f>
        <v>206-1873-2318</v>
      </c>
      <c r="Q5513" s="27" t="str">
        <f>VLOOKUP(N5513,'散件（更新）'!B:H,2,FALSE)</f>
        <v>114-18732318</v>
      </c>
      <c r="R5513" s="27" t="str">
        <f>VLOOKUP(N5513,'散件（更新）'!B:H,7,FALSE)</f>
        <v>Mini power brush</v>
      </c>
      <c r="S5513" s="27" t="str">
        <f>VLOOKUP(N5513,'散件（更新）'!B:E,4,FALSE)</f>
        <v>https://tineco-yxzt.oss-accelerate.aliyuncs.com/product/114-18732318.png</v>
      </c>
      <c r="T5513" s="27" t="s">
        <v>8759</v>
      </c>
      <c r="U5513" s="28" t="str">
        <f>VLOOKUP(N5513,'散件（更新）'!B:G,6,FALSE)</f>
        <v>FB1953A 小电动地刷胶袋组件带PTC</v>
      </c>
      <c r="V5513" s="28" t="str">
        <f>VLOOKUP(N5513,'散件（更新）'!B:I,8,FALSE)</f>
        <v>6972200193032</v>
      </c>
    </row>
    <row r="5514" spans="1:22">
      <c r="A5514" s="57">
        <v>46169</v>
      </c>
      <c r="B5514" s="53" t="s">
        <v>2696</v>
      </c>
      <c r="C5514" s="27" t="str">
        <f>VLOOKUP(B5514,'大货清单（不定期按GOMS更新）'!A:H,8,0)</f>
        <v>107-17562101</v>
      </c>
      <c r="D5514" s="27" t="str">
        <f>VLOOKUP(B5514,'大货清单（不定期按GOMS更新）'!A:C,3,0)</f>
        <v>ZB1756U-01</v>
      </c>
      <c r="E5514" s="27" t="str">
        <f>VLOOKUP(B5514,'大货清单（不定期按GOMS更新）'!A:H,4,0)</f>
        <v>GB,AE</v>
      </c>
      <c r="F5514" s="27" t="str">
        <f>VLOOKUP(B5514,'大货清单（不定期按GOMS更新）'!A:H,2,0)</f>
        <v>A10 Hero</v>
      </c>
      <c r="G5514" s="28">
        <f>VLOOKUP(B5514,'大货清单（不定期按GOMS更新）'!A:I,9,FALSE)</f>
        <v>6972200192707</v>
      </c>
      <c r="H5514" s="27" t="str">
        <f>VLOOKUP(B5514,'大货清单（不定期按GOMS更新）'!A:H,7,0)</f>
        <v>Space Blue</v>
      </c>
      <c r="I5514" s="27" t="str">
        <f>VLOOKUP(B5514,'大货清单（不定期按GOMS更新）'!A:F,6,FALSE)</f>
        <v>PHASEOUT</v>
      </c>
      <c r="J5514" s="27" t="str">
        <f>VLOOKUP(B5514,'大货清单（不定期按GOMS更新）'!A:K,11,FALSE)</f>
        <v>5</v>
      </c>
      <c r="K5514" s="27" t="str">
        <f>VLOOKUP(B5514,'大货清单（不定期按GOMS更新）'!A:N,12,FALSE)</f>
        <v>756</v>
      </c>
      <c r="L5514" s="27" t="str">
        <f>VLOOKUP(B5514,'大货清单（不定期按GOMS更新）'!A:M,13,FALSE)</f>
        <v>154</v>
      </c>
      <c r="M5514" s="27" t="str">
        <f>VLOOKUP(B5514,'大货清单（不定期按GOMS更新）'!A:N,14,FALSE)</f>
        <v>279</v>
      </c>
      <c r="N5514" s="53" t="s">
        <v>1369</v>
      </c>
      <c r="O5514" s="27">
        <f>IFERROR(VLOOKUP(N5514,'散件迭代（不定期更新）'!C:J,8,FALSE),0)</f>
        <v>0</v>
      </c>
      <c r="P5514" s="27" t="str">
        <f>IFERROR(VLOOKUP(N5514,'散件（更新）'!B:H,3,FALSE),0)</f>
        <v>206-1873-0205</v>
      </c>
      <c r="Q5514" s="27" t="str">
        <f>VLOOKUP(N5514,'散件（更新）'!B:H,2,FALSE)</f>
        <v>114-18730205</v>
      </c>
      <c r="R5514" s="27" t="str">
        <f>VLOOKUP(N5514,'散件（更新）'!B:H,7,FALSE)</f>
        <v>Soft dusting brush</v>
      </c>
      <c r="S5514" s="27" t="str">
        <f>VLOOKUP(N5514,'散件（更新）'!B:E,4,FALSE)</f>
        <v>https://tineco-yxzt.oss-accelerate.aliyuncs.com/product/114-18730205.jpg</v>
      </c>
      <c r="T5514" s="27" t="s">
        <v>8759</v>
      </c>
      <c r="U5514" s="28" t="str">
        <f>VLOOKUP(N5514,'散件（更新）'!B:G,6,FALSE)</f>
        <v>AA1886家电刷</v>
      </c>
      <c r="V5514" s="28" t="str">
        <f>VLOOKUP(N5514,'散件（更新）'!B:I,8,FALSE)</f>
        <v>6972200191526</v>
      </c>
    </row>
    <row r="5515" spans="1:22">
      <c r="A5515" s="57">
        <v>46169</v>
      </c>
      <c r="B5515" s="53" t="s">
        <v>2696</v>
      </c>
      <c r="C5515" s="27" t="str">
        <f>VLOOKUP(B5515,'大货清单（不定期按GOMS更新）'!A:H,8,0)</f>
        <v>107-17562101</v>
      </c>
      <c r="D5515" s="27" t="str">
        <f>VLOOKUP(B5515,'大货清单（不定期按GOMS更新）'!A:C,3,0)</f>
        <v>ZB1756U-01</v>
      </c>
      <c r="E5515" s="27" t="str">
        <f>VLOOKUP(B5515,'大货清单（不定期按GOMS更新）'!A:H,4,0)</f>
        <v>GB,AE</v>
      </c>
      <c r="F5515" s="27" t="str">
        <f>VLOOKUP(B5515,'大货清单（不定期按GOMS更新）'!A:H,2,0)</f>
        <v>A10 Hero</v>
      </c>
      <c r="G5515" s="28">
        <f>VLOOKUP(B5515,'大货清单（不定期按GOMS更新）'!A:I,9,FALSE)</f>
        <v>6972200192707</v>
      </c>
      <c r="H5515" s="27" t="str">
        <f>VLOOKUP(B5515,'大货清单（不定期按GOMS更新）'!A:H,7,0)</f>
        <v>Space Blue</v>
      </c>
      <c r="I5515" s="27" t="str">
        <f>VLOOKUP(B5515,'大货清单（不定期按GOMS更新）'!A:F,6,FALSE)</f>
        <v>PHASEOUT</v>
      </c>
      <c r="J5515" s="27" t="str">
        <f>VLOOKUP(B5515,'大货清单（不定期按GOMS更新）'!A:K,11,FALSE)</f>
        <v>5</v>
      </c>
      <c r="K5515" s="27" t="str">
        <f>VLOOKUP(B5515,'大货清单（不定期按GOMS更新）'!A:N,12,FALSE)</f>
        <v>756</v>
      </c>
      <c r="L5515" s="27" t="str">
        <f>VLOOKUP(B5515,'大货清单（不定期按GOMS更新）'!A:M,13,FALSE)</f>
        <v>154</v>
      </c>
      <c r="M5515" s="27" t="str">
        <f>VLOOKUP(B5515,'大货清单（不定期按GOMS更新）'!A:N,14,FALSE)</f>
        <v>279</v>
      </c>
      <c r="N5515" s="53" t="s">
        <v>1225</v>
      </c>
      <c r="O5515" s="27">
        <f>IFERROR(VLOOKUP(N5515,'散件迭代（不定期更新）'!C:J,8,FALSE),0)</f>
        <v>0</v>
      </c>
      <c r="P5515" s="27" t="str">
        <f>IFERROR(VLOOKUP(N5515,'散件（更新）'!B:H,3,FALSE),0)</f>
        <v>206-1756-0099</v>
      </c>
      <c r="Q5515" s="27" t="str">
        <f>VLOOKUP(N5515,'散件（更新）'!B:H,2,FALSE)</f>
        <v>114-17560099</v>
      </c>
      <c r="R5515" s="27" t="str">
        <f>VLOOKUP(N5515,'散件（更新）'!B:H,7,FALSE)</f>
        <v>Repair Wheel</v>
      </c>
      <c r="S5515" s="27" t="str">
        <f>VLOOKUP(N5515,'散件（更新）'!B:E,4,FALSE)</f>
        <v>https://tineco-yxzt.oss-accelerate.aliyuncs.com/20231219/9VSRW100200_1702948075442.png</v>
      </c>
      <c r="T5515" s="27" t="s">
        <v>8759</v>
      </c>
      <c r="U5515" s="28" t="str">
        <f>VLOOKUP(N5515,'散件（更新）'!B:G,6,FALSE)</f>
        <v>地刷小轮+小轮轴组件</v>
      </c>
      <c r="V5515" s="28" t="str">
        <f>VLOOKUP(N5515,'散件（更新）'!B:I,8,FALSE)</f>
        <v>6972200194046</v>
      </c>
    </row>
    <row r="5516" spans="1:22">
      <c r="A5516" s="57">
        <v>46169</v>
      </c>
      <c r="B5516" s="53" t="s">
        <v>2696</v>
      </c>
      <c r="C5516" s="27" t="str">
        <f>VLOOKUP(B5516,'大货清单（不定期按GOMS更新）'!A:H,8,0)</f>
        <v>107-17562101</v>
      </c>
      <c r="D5516" s="27" t="str">
        <f>VLOOKUP(B5516,'大货清单（不定期按GOMS更新）'!A:C,3,0)</f>
        <v>ZB1756U-01</v>
      </c>
      <c r="E5516" s="27" t="str">
        <f>VLOOKUP(B5516,'大货清单（不定期按GOMS更新）'!A:H,4,0)</f>
        <v>GB,AE</v>
      </c>
      <c r="F5516" s="27" t="str">
        <f>VLOOKUP(B5516,'大货清单（不定期按GOMS更新）'!A:H,2,0)</f>
        <v>A10 Hero</v>
      </c>
      <c r="G5516" s="28">
        <f>VLOOKUP(B5516,'大货清单（不定期按GOMS更新）'!A:I,9,FALSE)</f>
        <v>6972200192707</v>
      </c>
      <c r="H5516" s="27" t="str">
        <f>VLOOKUP(B5516,'大货清单（不定期按GOMS更新）'!A:H,7,0)</f>
        <v>Space Blue</v>
      </c>
      <c r="I5516" s="27" t="str">
        <f>VLOOKUP(B5516,'大货清单（不定期按GOMS更新）'!A:F,6,FALSE)</f>
        <v>PHASEOUT</v>
      </c>
      <c r="J5516" s="27" t="str">
        <f>VLOOKUP(B5516,'大货清单（不定期按GOMS更新）'!A:K,11,FALSE)</f>
        <v>5</v>
      </c>
      <c r="K5516" s="27" t="str">
        <f>VLOOKUP(B5516,'大货清单（不定期按GOMS更新）'!A:N,12,FALSE)</f>
        <v>756</v>
      </c>
      <c r="L5516" s="27" t="str">
        <f>VLOOKUP(B5516,'大货清单（不定期按GOMS更新）'!A:M,13,FALSE)</f>
        <v>154</v>
      </c>
      <c r="M5516" s="27" t="str">
        <f>VLOOKUP(B5516,'大货清单（不定期按GOMS更新）'!A:N,14,FALSE)</f>
        <v>279</v>
      </c>
      <c r="N5516" s="53" t="s">
        <v>404</v>
      </c>
      <c r="O5516" s="27">
        <f>IFERROR(VLOOKUP(N5516,'散件迭代（不定期更新）'!C:J,8,FALSE),0)</f>
        <v>0</v>
      </c>
      <c r="P5516" s="27" t="str">
        <f>IFERROR(VLOOKUP(N5516,'散件（更新）'!B:H,3,FALSE),0)</f>
        <v>206-1873-0220</v>
      </c>
      <c r="Q5516" s="27" t="str">
        <f>VLOOKUP(N5516,'散件（更新）'!B:H,2,FALSE)</f>
        <v>114-18730220</v>
      </c>
      <c r="R5516" s="27" t="str">
        <f>VLOOKUP(N5516,'散件（更新）'!B:H,7,FALSE)</f>
        <v>Screw assembly for wall-mounted dock</v>
      </c>
      <c r="S5516" s="27" t="str">
        <f>VLOOKUP(N5516,'散件（更新）'!B:E,4,FALSE)</f>
        <v>https://tineco-yxzt.oss-accelerate.aliyuncs.com/20231219/9VSSA121100_1702948075509.png</v>
      </c>
      <c r="T5516" s="27" t="s">
        <v>8759</v>
      </c>
      <c r="U5516" s="28" t="str">
        <f>VLOOKUP(N5516,'散件（更新）'!B:G,6,FALSE)</f>
        <v>壁钉组件</v>
      </c>
      <c r="V5516" s="28" t="str">
        <f>VLOOKUP(N5516,'散件（更新）'!B:I,8,FALSE)</f>
        <v>6972200191373</v>
      </c>
    </row>
    <row r="5517" spans="1:22">
      <c r="A5517" s="57">
        <v>46169</v>
      </c>
      <c r="B5517" s="53" t="s">
        <v>99</v>
      </c>
      <c r="C5517" s="27" t="str">
        <f>VLOOKUP(B5517,'大货清单（不定期按GOMS更新）'!A:H,8,0)</f>
        <v>112-20130701</v>
      </c>
      <c r="D5517" s="27" t="str">
        <f>VLOOKUP(B5517,'大货清单（不定期按GOMS更新）'!A:C,3,0)</f>
        <v>BA2013G-01</v>
      </c>
      <c r="E5517" s="27" t="str">
        <f>VLOOKUP(B5517,'大货清单（不定期按GOMS更新）'!A:H,4,0)</f>
        <v>DE,FR</v>
      </c>
      <c r="F5517" s="27" t="str">
        <f>VLOOKUP(B5517,'大货清单（不定期按GOMS更新）'!A:H,2,0)</f>
        <v>ZIVA ONE</v>
      </c>
      <c r="G5517" s="28">
        <f>VLOOKUP(B5517,'大货清单（不定期按GOMS更新）'!A:I,9,FALSE)</f>
        <v>6972200195852</v>
      </c>
      <c r="H5517" s="27" t="str">
        <f>VLOOKUP(B5517,'大货清单（不定期按GOMS更新）'!A:H,7,0)</f>
        <v>Purple</v>
      </c>
      <c r="I5517" s="27" t="str">
        <f>VLOOKUP(B5517,'大货清单（不定期按GOMS更新）'!A:F,6,FALSE)</f>
        <v>PHASEOUT</v>
      </c>
      <c r="J5517" s="27" t="str">
        <f>VLOOKUP(B5517,'大货清单（不定期按GOMS更新）'!A:K,11,FALSE)</f>
        <v>666</v>
      </c>
      <c r="K5517" s="27" t="str">
        <f>VLOOKUP(B5517,'大货清单（不定期按GOMS更新）'!A:N,12,FALSE)</f>
        <v>66</v>
      </c>
      <c r="L5517" s="27" t="str">
        <f>VLOOKUP(B5517,'大货清单（不定期按GOMS更新）'!A:M,13,FALSE)</f>
        <v>66</v>
      </c>
      <c r="M5517" s="27" t="str">
        <f>VLOOKUP(B5517,'大货清单（不定期按GOMS更新）'!A:N,14,FALSE)</f>
        <v>66</v>
      </c>
      <c r="N5517" s="53" t="s">
        <v>5235</v>
      </c>
      <c r="O5517" s="27">
        <f>IFERROR(VLOOKUP(N5517,'散件迭代（不定期更新）'!C:J,8,FALSE),0)</f>
        <v>0</v>
      </c>
      <c r="P5517" s="27" t="str">
        <f>IFERROR(VLOOKUP(N5517,'散件（更新）'!B:H,3,FALSE),0)</f>
        <v>206-2013-0700</v>
      </c>
      <c r="Q5517" s="27" t="str">
        <f>VLOOKUP(N5517,'散件（更新）'!B:H,2,FALSE)</f>
        <v>114-20130700</v>
      </c>
      <c r="R5517" s="27" t="str">
        <f>VLOOKUP(N5517,'散件（更新）'!B:H,7,FALSE)</f>
        <v>Adapter</v>
      </c>
      <c r="S5517" s="27" t="str">
        <f>VLOOKUP(N5517,'散件（更新）'!B:E,4,FALSE)</f>
        <v>https://tineco-yxzt.oss-accelerate.aliyuncs.com/product/114-20130700.png</v>
      </c>
      <c r="T5517" s="27" t="s">
        <v>8759</v>
      </c>
      <c r="U5517" s="28" t="str">
        <f>VLOOKUP(N5517,'散件（更新）'!B:G,6,FALSE)</f>
        <v>磁吸适配器欧版</v>
      </c>
      <c r="V5517" s="28" t="str">
        <f>VLOOKUP(N5517,'散件（更新）'!B:I,8,FALSE)</f>
        <v>6972200196392</v>
      </c>
    </row>
    <row r="5518" spans="1:22">
      <c r="A5518" s="57">
        <v>46169</v>
      </c>
      <c r="B5518" s="53" t="s">
        <v>99</v>
      </c>
      <c r="C5518" s="27" t="str">
        <f>VLOOKUP(B5518,'大货清单（不定期按GOMS更新）'!A:H,8,0)</f>
        <v>112-20130701</v>
      </c>
      <c r="D5518" s="27" t="str">
        <f>VLOOKUP(B5518,'大货清单（不定期按GOMS更新）'!A:C,3,0)</f>
        <v>BA2013G-01</v>
      </c>
      <c r="E5518" s="27" t="str">
        <f>VLOOKUP(B5518,'大货清单（不定期按GOMS更新）'!A:H,4,0)</f>
        <v>DE,FR</v>
      </c>
      <c r="F5518" s="27" t="str">
        <f>VLOOKUP(B5518,'大货清单（不定期按GOMS更新）'!A:H,2,0)</f>
        <v>ZIVA ONE</v>
      </c>
      <c r="G5518" s="28">
        <f>VLOOKUP(B5518,'大货清单（不定期按GOMS更新）'!A:I,9,FALSE)</f>
        <v>6972200195852</v>
      </c>
      <c r="H5518" s="27" t="str">
        <f>VLOOKUP(B5518,'大货清单（不定期按GOMS更新）'!A:H,7,0)</f>
        <v>Purple</v>
      </c>
      <c r="I5518" s="27" t="str">
        <f>VLOOKUP(B5518,'大货清单（不定期按GOMS更新）'!A:F,6,FALSE)</f>
        <v>PHASEOUT</v>
      </c>
      <c r="J5518" s="27" t="str">
        <f>VLOOKUP(B5518,'大货清单（不定期按GOMS更新）'!A:K,11,FALSE)</f>
        <v>666</v>
      </c>
      <c r="K5518" s="27" t="str">
        <f>VLOOKUP(B5518,'大货清单（不定期按GOMS更新）'!A:N,12,FALSE)</f>
        <v>66</v>
      </c>
      <c r="L5518" s="27" t="str">
        <f>VLOOKUP(B5518,'大货清单（不定期按GOMS更新）'!A:M,13,FALSE)</f>
        <v>66</v>
      </c>
      <c r="M5518" s="27" t="str">
        <f>VLOOKUP(B5518,'大货清单（不定期按GOMS更新）'!A:N,14,FALSE)</f>
        <v>66</v>
      </c>
      <c r="N5518" s="53" t="s">
        <v>5238</v>
      </c>
      <c r="O5518" s="27">
        <f>IFERROR(VLOOKUP(N5518,'散件迭代（不定期更新）'!C:J,8,FALSE),0)</f>
        <v>0</v>
      </c>
      <c r="P5518" s="27" t="str">
        <f>IFERROR(VLOOKUP(N5518,'散件（更新）'!B:H,3,FALSE),0)</f>
        <v>206-2013-0601</v>
      </c>
      <c r="Q5518" s="27" t="str">
        <f>VLOOKUP(N5518,'散件（更新）'!B:H,2,FALSE)</f>
        <v>114-20130601</v>
      </c>
      <c r="R5518" s="27" t="str">
        <f>VLOOKUP(N5518,'散件（更新）'!B:H,7,FALSE)</f>
        <v>Hair cleaning tool</v>
      </c>
      <c r="S5518" s="27" t="str">
        <f>VLOOKUP(N5518,'散件（更新）'!B:E,4,FALSE)</f>
        <v>https://tineco-yxzt.oss-accelerate.aliyuncs.com/20231219/9HBTH100000_1702948039264.png</v>
      </c>
      <c r="T5518" s="27" t="s">
        <v>8759</v>
      </c>
      <c r="U5518" s="28" t="str">
        <f>VLOOKUP(N5518,'散件（更新）'!B:G,6,FALSE)</f>
        <v>清洁毛刷+绒布袋</v>
      </c>
      <c r="V5518" s="28" t="str">
        <f>VLOOKUP(N5518,'散件（更新）'!B:I,8,FALSE)</f>
        <v>6972200196422</v>
      </c>
    </row>
    <row r="5519" spans="1:22">
      <c r="A5519" s="57">
        <v>46169</v>
      </c>
      <c r="B5519" s="53" t="s">
        <v>98</v>
      </c>
      <c r="C5519" s="27" t="str">
        <f>VLOOKUP(B5519,'大货清单（不定期按GOMS更新）'!A:H,8,0)</f>
        <v>111-19600401</v>
      </c>
      <c r="D5519" s="27" t="str">
        <f>VLOOKUP(B5519,'大货清单（不定期按GOMS更新）'!A:C,3,0)</f>
        <v>CD1960D-01</v>
      </c>
      <c r="E5519" s="27" t="str">
        <f>VLOOKUP(B5519,'大货清单（不定期按GOMS更新）'!A:H,4,0)</f>
        <v>DE,FR</v>
      </c>
      <c r="F5519" s="27" t="str">
        <f>VLOOKUP(B5519,'大货清单（不定期按GOMS更新）'!A:H,2,0)</f>
        <v>MODA ONE</v>
      </c>
      <c r="G5519" s="28">
        <f>VLOOKUP(B5519,'大货清单（不定期按GOMS更新）'!A:I,9,FALSE)</f>
        <v>6972200192370</v>
      </c>
      <c r="H5519" s="27" t="str">
        <f>VLOOKUP(B5519,'大货清单（不定期按GOMS更新）'!A:H,7,0)</f>
        <v>Mocha</v>
      </c>
      <c r="I5519" s="27" t="str">
        <f>VLOOKUP(B5519,'大货清单（不定期按GOMS更新）'!A:F,6,FALSE)</f>
        <v>PHASEOUT</v>
      </c>
      <c r="J5519" s="27" t="str">
        <f>VLOOKUP(B5519,'大货清单（不定期按GOMS更新）'!A:K,11,FALSE)</f>
        <v>8.57</v>
      </c>
      <c r="K5519" s="27" t="str">
        <f>VLOOKUP(B5519,'大货清单（不定期按GOMS更新）'!A:N,12,FALSE)</f>
        <v>402</v>
      </c>
      <c r="L5519" s="27" t="str">
        <f>VLOOKUP(B5519,'大货清单（不定期按GOMS更新）'!A:M,13,FALSE)</f>
        <v>368</v>
      </c>
      <c r="M5519" s="27" t="str">
        <f>VLOOKUP(B5519,'大货清单（不定期按GOMS更新）'!A:N,14,FALSE)</f>
        <v>267</v>
      </c>
      <c r="N5519" s="53" t="s">
        <v>1015</v>
      </c>
      <c r="O5519" s="27">
        <f>IFERROR(VLOOKUP(N5519,'散件迭代（不定期更新）'!C:J,8,FALSE),0)</f>
        <v>0</v>
      </c>
      <c r="P5519" s="27" t="str">
        <f>IFERROR(VLOOKUP(N5519,'散件（更新）'!B:H,3,FALSE),0)</f>
        <v>206-1960-0106</v>
      </c>
      <c r="Q5519" s="27" t="str">
        <f>VLOOKUP(N5519,'散件（更新）'!B:H,2,FALSE)</f>
        <v>114-19600106</v>
      </c>
      <c r="R5519" s="27" t="str">
        <f>VLOOKUP(N5519,'散件（更新）'!B:H,7,FALSE)</f>
        <v>Airflow Inter Cover</v>
      </c>
      <c r="S5519" s="27" t="str">
        <f>VLOOKUP(N5519,'散件（更新）'!B:E,4,FALSE)</f>
        <v>https://tineco-yxzt.oss-accelerate.aliyuncs.com/20231219/9HDFF051300_1702948039524.png</v>
      </c>
      <c r="T5519" s="27" t="s">
        <v>8759</v>
      </c>
      <c r="U5519" s="28" t="str">
        <f>VLOOKUP(N5519,'散件（更新）'!B:G,6,FALSE)</f>
        <v xml:space="preserve">进风盖组件  深咖 Mocha </v>
      </c>
      <c r="V5519" s="28" t="str">
        <f>VLOOKUP(N5519,'散件（更新）'!B:I,8,FALSE)</f>
        <v>6972200192561</v>
      </c>
    </row>
    <row r="5520" spans="1:22">
      <c r="A5520" s="57">
        <v>46169</v>
      </c>
      <c r="B5520" s="53" t="s">
        <v>98</v>
      </c>
      <c r="C5520" s="27" t="str">
        <f>VLOOKUP(B5520,'大货清单（不定期按GOMS更新）'!A:H,8,0)</f>
        <v>111-19600401</v>
      </c>
      <c r="D5520" s="27" t="str">
        <f>VLOOKUP(B5520,'大货清单（不定期按GOMS更新）'!A:C,3,0)</f>
        <v>CD1960D-01</v>
      </c>
      <c r="E5520" s="27" t="str">
        <f>VLOOKUP(B5520,'大货清单（不定期按GOMS更新）'!A:H,4,0)</f>
        <v>DE,FR</v>
      </c>
      <c r="F5520" s="27" t="str">
        <f>VLOOKUP(B5520,'大货清单（不定期按GOMS更新）'!A:H,2,0)</f>
        <v>MODA ONE</v>
      </c>
      <c r="G5520" s="28">
        <f>VLOOKUP(B5520,'大货清单（不定期按GOMS更新）'!A:I,9,FALSE)</f>
        <v>6972200192370</v>
      </c>
      <c r="H5520" s="27" t="str">
        <f>VLOOKUP(B5520,'大货清单（不定期按GOMS更新）'!A:H,7,0)</f>
        <v>Mocha</v>
      </c>
      <c r="I5520" s="27" t="str">
        <f>VLOOKUP(B5520,'大货清单（不定期按GOMS更新）'!A:F,6,FALSE)</f>
        <v>PHASEOUT</v>
      </c>
      <c r="J5520" s="27" t="str">
        <f>VLOOKUP(B5520,'大货清单（不定期按GOMS更新）'!A:K,11,FALSE)</f>
        <v>8.57</v>
      </c>
      <c r="K5520" s="27" t="str">
        <f>VLOOKUP(B5520,'大货清单（不定期按GOMS更新）'!A:N,12,FALSE)</f>
        <v>402</v>
      </c>
      <c r="L5520" s="27" t="str">
        <f>VLOOKUP(B5520,'大货清单（不定期按GOMS更新）'!A:M,13,FALSE)</f>
        <v>368</v>
      </c>
      <c r="M5520" s="27" t="str">
        <f>VLOOKUP(B5520,'大货清单（不定期按GOMS更新）'!A:N,14,FALSE)</f>
        <v>267</v>
      </c>
      <c r="N5520" s="53" t="s">
        <v>1016</v>
      </c>
      <c r="O5520" s="27">
        <f>IFERROR(VLOOKUP(N5520,'散件迭代（不定期更新）'!C:J,8,FALSE),0)</f>
        <v>0</v>
      </c>
      <c r="P5520" s="27" t="str">
        <f>IFERROR(VLOOKUP(N5520,'散件（更新）'!B:H,3,FALSE),0)</f>
        <v>206-1960-0103</v>
      </c>
      <c r="Q5520" s="27" t="str">
        <f>VLOOKUP(N5520,'散件（更新）'!B:H,2,FALSE)</f>
        <v>114-19600103</v>
      </c>
      <c r="R5520" s="27" t="str">
        <f>VLOOKUP(N5520,'散件（更新）'!B:H,7,FALSE)</f>
        <v>Diffuser</v>
      </c>
      <c r="S5520" s="27" t="str">
        <f>VLOOKUP(N5520,'散件（更新）'!B:E,4,FALSE)</f>
        <v>https://tineco-yxzt.oss-accelerate.aliyuncs.com/product/114-19600103.png</v>
      </c>
      <c r="T5520" s="27" t="s">
        <v>8759</v>
      </c>
      <c r="U5520" s="28" t="str">
        <f>VLOOKUP(N5520,'散件（更新）'!B:G,6,FALSE)</f>
        <v>蓬松风嘴组件</v>
      </c>
      <c r="V5520" s="28" t="str">
        <f>VLOOKUP(N5520,'散件（更新）'!B:I,8,FALSE)</f>
        <v>6972200192530</v>
      </c>
    </row>
    <row r="5521" spans="1:22">
      <c r="A5521" s="57">
        <v>46169</v>
      </c>
      <c r="B5521" s="53" t="s">
        <v>98</v>
      </c>
      <c r="C5521" s="27" t="str">
        <f>VLOOKUP(B5521,'大货清单（不定期按GOMS更新）'!A:H,8,0)</f>
        <v>111-19600401</v>
      </c>
      <c r="D5521" s="27" t="str">
        <f>VLOOKUP(B5521,'大货清单（不定期按GOMS更新）'!A:C,3,0)</f>
        <v>CD1960D-01</v>
      </c>
      <c r="E5521" s="27" t="str">
        <f>VLOOKUP(B5521,'大货清单（不定期按GOMS更新）'!A:H,4,0)</f>
        <v>DE,FR</v>
      </c>
      <c r="F5521" s="27" t="str">
        <f>VLOOKUP(B5521,'大货清单（不定期按GOMS更新）'!A:H,2,0)</f>
        <v>MODA ONE</v>
      </c>
      <c r="G5521" s="28">
        <f>VLOOKUP(B5521,'大货清单（不定期按GOMS更新）'!A:I,9,FALSE)</f>
        <v>6972200192370</v>
      </c>
      <c r="H5521" s="27" t="str">
        <f>VLOOKUP(B5521,'大货清单（不定期按GOMS更新）'!A:H,7,0)</f>
        <v>Mocha</v>
      </c>
      <c r="I5521" s="27" t="str">
        <f>VLOOKUP(B5521,'大货清单（不定期按GOMS更新）'!A:F,6,FALSE)</f>
        <v>PHASEOUT</v>
      </c>
      <c r="J5521" s="27" t="str">
        <f>VLOOKUP(B5521,'大货清单（不定期按GOMS更新）'!A:K,11,FALSE)</f>
        <v>8.57</v>
      </c>
      <c r="K5521" s="27" t="str">
        <f>VLOOKUP(B5521,'大货清单（不定期按GOMS更新）'!A:N,12,FALSE)</f>
        <v>402</v>
      </c>
      <c r="L5521" s="27" t="str">
        <f>VLOOKUP(B5521,'大货清单（不定期按GOMS更新）'!A:M,13,FALSE)</f>
        <v>368</v>
      </c>
      <c r="M5521" s="27" t="str">
        <f>VLOOKUP(B5521,'大货清单（不定期按GOMS更新）'!A:N,14,FALSE)</f>
        <v>267</v>
      </c>
      <c r="N5521" s="53" t="s">
        <v>1013</v>
      </c>
      <c r="O5521" s="27">
        <f>IFERROR(VLOOKUP(N5521,'散件迭代（不定期更新）'!C:J,8,FALSE),0)</f>
        <v>0</v>
      </c>
      <c r="P5521" s="27" t="str">
        <f>IFERROR(VLOOKUP(N5521,'散件（更新）'!B:H,3,FALSE),0)</f>
        <v>206-1960-0102</v>
      </c>
      <c r="Q5521" s="27" t="str">
        <f>VLOOKUP(N5521,'散件（更新）'!B:H,2,FALSE)</f>
        <v>114-19600102</v>
      </c>
      <c r="R5521" s="27" t="str">
        <f>VLOOKUP(N5521,'散件（更新）'!B:H,7,FALSE)</f>
        <v>Smoothing Nozzle</v>
      </c>
      <c r="S5521" s="27" t="str">
        <f>VLOOKUP(N5521,'散件（更新）'!B:E,4,FALSE)</f>
        <v>https://tineco-yxzt.oss-accelerate.aliyuncs.com/product/114-19600102.png</v>
      </c>
      <c r="T5521" s="27" t="s">
        <v>8759</v>
      </c>
      <c r="U5521" s="28" t="str">
        <f>VLOOKUP(N5521,'散件（更新）'!B:G,6,FALSE)</f>
        <v xml:space="preserve">顺滑附件组件 </v>
      </c>
      <c r="V5521" s="28" t="str">
        <f>VLOOKUP(N5521,'散件（更新）'!B:I,8,FALSE)</f>
        <v>6972200192523</v>
      </c>
    </row>
    <row r="5522" spans="1:22">
      <c r="A5522" s="57">
        <v>46169</v>
      </c>
      <c r="B5522" s="53" t="s">
        <v>98</v>
      </c>
      <c r="C5522" s="27" t="str">
        <f>VLOOKUP(B5522,'大货清单（不定期按GOMS更新）'!A:H,8,0)</f>
        <v>111-19600401</v>
      </c>
      <c r="D5522" s="27" t="str">
        <f>VLOOKUP(B5522,'大货清单（不定期按GOMS更新）'!A:C,3,0)</f>
        <v>CD1960D-01</v>
      </c>
      <c r="E5522" s="27" t="str">
        <f>VLOOKUP(B5522,'大货清单（不定期按GOMS更新）'!A:H,4,0)</f>
        <v>DE,FR</v>
      </c>
      <c r="F5522" s="27" t="str">
        <f>VLOOKUP(B5522,'大货清单（不定期按GOMS更新）'!A:H,2,0)</f>
        <v>MODA ONE</v>
      </c>
      <c r="G5522" s="28">
        <f>VLOOKUP(B5522,'大货清单（不定期按GOMS更新）'!A:I,9,FALSE)</f>
        <v>6972200192370</v>
      </c>
      <c r="H5522" s="27" t="str">
        <f>VLOOKUP(B5522,'大货清单（不定期按GOMS更新）'!A:H,7,0)</f>
        <v>Mocha</v>
      </c>
      <c r="I5522" s="27" t="str">
        <f>VLOOKUP(B5522,'大货清单（不定期按GOMS更新）'!A:F,6,FALSE)</f>
        <v>PHASEOUT</v>
      </c>
      <c r="J5522" s="27" t="str">
        <f>VLOOKUP(B5522,'大货清单（不定期按GOMS更新）'!A:K,11,FALSE)</f>
        <v>8.57</v>
      </c>
      <c r="K5522" s="27" t="str">
        <f>VLOOKUP(B5522,'大货清单（不定期按GOMS更新）'!A:N,12,FALSE)</f>
        <v>402</v>
      </c>
      <c r="L5522" s="27" t="str">
        <f>VLOOKUP(B5522,'大货清单（不定期按GOMS更新）'!A:M,13,FALSE)</f>
        <v>368</v>
      </c>
      <c r="M5522" s="27" t="str">
        <f>VLOOKUP(B5522,'大货清单（不定期按GOMS更新）'!A:N,14,FALSE)</f>
        <v>267</v>
      </c>
      <c r="N5522" s="53" t="s">
        <v>1014</v>
      </c>
      <c r="O5522" s="27">
        <f>IFERROR(VLOOKUP(N5522,'散件迭代（不定期更新）'!C:J,8,FALSE),0)</f>
        <v>0</v>
      </c>
      <c r="P5522" s="27" t="str">
        <f>IFERROR(VLOOKUP(N5522,'散件（更新）'!B:H,3,FALSE),0)</f>
        <v>206-1960-0101</v>
      </c>
      <c r="Q5522" s="27" t="str">
        <f>VLOOKUP(N5522,'散件（更新）'!B:H,2,FALSE)</f>
        <v>114-19600101</v>
      </c>
      <c r="R5522" s="27" t="str">
        <f>VLOOKUP(N5522,'散件（更新）'!B:H,7,FALSE)</f>
        <v>Styling Nozzle</v>
      </c>
      <c r="S5522" s="27" t="str">
        <f>VLOOKUP(N5522,'散件（更新）'!B:E,4,FALSE)</f>
        <v>https://tineco-yxzt.oss-accelerate.aliyuncs.com/20231219/9HDNT051100_1702948043345.png</v>
      </c>
      <c r="T5522" s="27" t="s">
        <v>8759</v>
      </c>
      <c r="U5522" s="28" t="str">
        <f>VLOOKUP(N5522,'散件（更新）'!B:G,6,FALSE)</f>
        <v>造型附件组件</v>
      </c>
      <c r="V5522" s="28" t="str">
        <f>VLOOKUP(N5522,'散件（更新）'!B:I,8,FALSE)</f>
        <v>6972200192516</v>
      </c>
    </row>
    <row r="5523" spans="1:22">
      <c r="A5523" s="57">
        <v>46169</v>
      </c>
      <c r="B5523" s="53" t="s">
        <v>3362</v>
      </c>
      <c r="C5523" s="27" t="str">
        <f>VLOOKUP(B5523,'大货清单（不定期按GOMS更新）'!A:H,8,0)</f>
        <v>111-19600404</v>
      </c>
      <c r="D5523" s="27" t="str">
        <f>VLOOKUP(B5523,'大货清单（不定期按GOMS更新）'!A:C,3,0)</f>
        <v>CD1960D-04</v>
      </c>
      <c r="E5523" s="27" t="str">
        <f>VLOOKUP(B5523,'大货清单（不定期按GOMS更新）'!A:H,4,0)</f>
        <v>GB</v>
      </c>
      <c r="F5523" s="27" t="str">
        <f>VLOOKUP(B5523,'大货清单（不定期按GOMS更新）'!A:H,2,0)</f>
        <v>MODA ONE</v>
      </c>
      <c r="G5523" s="28">
        <f>VLOOKUP(B5523,'大货清单（不定期按GOMS更新）'!A:I,9,FALSE)</f>
        <v>6972200192394</v>
      </c>
      <c r="H5523" s="27" t="str">
        <f>VLOOKUP(B5523,'大货清单（不定期按GOMS更新）'!A:H,7,0)</f>
        <v>Mocha</v>
      </c>
      <c r="I5523" s="27" t="str">
        <f>VLOOKUP(B5523,'大货清单（不定期按GOMS更新）'!A:F,6,FALSE)</f>
        <v>PHASEOUT</v>
      </c>
      <c r="J5523" s="27" t="str">
        <f>VLOOKUP(B5523,'大货清单（不定期按GOMS更新）'!A:K,11,FALSE)</f>
        <v>8.57</v>
      </c>
      <c r="K5523" s="27" t="str">
        <f>VLOOKUP(B5523,'大货清单（不定期按GOMS更新）'!A:N,12,FALSE)</f>
        <v>402</v>
      </c>
      <c r="L5523" s="27" t="str">
        <f>VLOOKUP(B5523,'大货清单（不定期按GOMS更新）'!A:M,13,FALSE)</f>
        <v>368</v>
      </c>
      <c r="M5523" s="27" t="str">
        <f>VLOOKUP(B5523,'大货清单（不定期按GOMS更新）'!A:N,14,FALSE)</f>
        <v>267</v>
      </c>
      <c r="N5523" s="53" t="s">
        <v>1015</v>
      </c>
      <c r="O5523" s="27">
        <f>IFERROR(VLOOKUP(N5523,'散件迭代（不定期更新）'!C:J,8,FALSE),0)</f>
        <v>0</v>
      </c>
      <c r="P5523" s="27" t="str">
        <f>IFERROR(VLOOKUP(N5523,'散件（更新）'!B:H,3,FALSE),0)</f>
        <v>206-1960-0106</v>
      </c>
      <c r="Q5523" s="27" t="str">
        <f>VLOOKUP(N5523,'散件（更新）'!B:H,2,FALSE)</f>
        <v>114-19600106</v>
      </c>
      <c r="R5523" s="27" t="str">
        <f>VLOOKUP(N5523,'散件（更新）'!B:H,7,FALSE)</f>
        <v>Airflow Inter Cover</v>
      </c>
      <c r="S5523" s="27" t="str">
        <f>VLOOKUP(N5523,'散件（更新）'!B:E,4,FALSE)</f>
        <v>https://tineco-yxzt.oss-accelerate.aliyuncs.com/20231219/9HDFF051300_1702948039524.png</v>
      </c>
      <c r="T5523" s="27" t="s">
        <v>8759</v>
      </c>
      <c r="U5523" s="28" t="str">
        <f>VLOOKUP(N5523,'散件（更新）'!B:G,6,FALSE)</f>
        <v xml:space="preserve">进风盖组件  深咖 Mocha </v>
      </c>
      <c r="V5523" s="28" t="str">
        <f>VLOOKUP(N5523,'散件（更新）'!B:I,8,FALSE)</f>
        <v>6972200192561</v>
      </c>
    </row>
    <row r="5524" spans="1:22">
      <c r="A5524" s="57">
        <v>46169</v>
      </c>
      <c r="B5524" s="53" t="s">
        <v>3362</v>
      </c>
      <c r="C5524" s="27" t="str">
        <f>VLOOKUP(B5524,'大货清单（不定期按GOMS更新）'!A:H,8,0)</f>
        <v>111-19600404</v>
      </c>
      <c r="D5524" s="27" t="str">
        <f>VLOOKUP(B5524,'大货清单（不定期按GOMS更新）'!A:C,3,0)</f>
        <v>CD1960D-04</v>
      </c>
      <c r="E5524" s="27" t="str">
        <f>VLOOKUP(B5524,'大货清单（不定期按GOMS更新）'!A:H,4,0)</f>
        <v>GB</v>
      </c>
      <c r="F5524" s="27" t="str">
        <f>VLOOKUP(B5524,'大货清单（不定期按GOMS更新）'!A:H,2,0)</f>
        <v>MODA ONE</v>
      </c>
      <c r="G5524" s="28">
        <f>VLOOKUP(B5524,'大货清单（不定期按GOMS更新）'!A:I,9,FALSE)</f>
        <v>6972200192394</v>
      </c>
      <c r="H5524" s="27" t="str">
        <f>VLOOKUP(B5524,'大货清单（不定期按GOMS更新）'!A:H,7,0)</f>
        <v>Mocha</v>
      </c>
      <c r="I5524" s="27" t="str">
        <f>VLOOKUP(B5524,'大货清单（不定期按GOMS更新）'!A:F,6,FALSE)</f>
        <v>PHASEOUT</v>
      </c>
      <c r="J5524" s="27" t="str">
        <f>VLOOKUP(B5524,'大货清单（不定期按GOMS更新）'!A:K,11,FALSE)</f>
        <v>8.57</v>
      </c>
      <c r="K5524" s="27" t="str">
        <f>VLOOKUP(B5524,'大货清单（不定期按GOMS更新）'!A:N,12,FALSE)</f>
        <v>402</v>
      </c>
      <c r="L5524" s="27" t="str">
        <f>VLOOKUP(B5524,'大货清单（不定期按GOMS更新）'!A:M,13,FALSE)</f>
        <v>368</v>
      </c>
      <c r="M5524" s="27" t="str">
        <f>VLOOKUP(B5524,'大货清单（不定期按GOMS更新）'!A:N,14,FALSE)</f>
        <v>267</v>
      </c>
      <c r="N5524" s="53" t="s">
        <v>1016</v>
      </c>
      <c r="O5524" s="27">
        <f>IFERROR(VLOOKUP(N5524,'散件迭代（不定期更新）'!C:J,8,FALSE),0)</f>
        <v>0</v>
      </c>
      <c r="P5524" s="27" t="str">
        <f>IFERROR(VLOOKUP(N5524,'散件（更新）'!B:H,3,FALSE),0)</f>
        <v>206-1960-0103</v>
      </c>
      <c r="Q5524" s="27" t="str">
        <f>VLOOKUP(N5524,'散件（更新）'!B:H,2,FALSE)</f>
        <v>114-19600103</v>
      </c>
      <c r="R5524" s="27" t="str">
        <f>VLOOKUP(N5524,'散件（更新）'!B:H,7,FALSE)</f>
        <v>Diffuser</v>
      </c>
      <c r="S5524" s="27" t="str">
        <f>VLOOKUP(N5524,'散件（更新）'!B:E,4,FALSE)</f>
        <v>https://tineco-yxzt.oss-accelerate.aliyuncs.com/product/114-19600103.png</v>
      </c>
      <c r="T5524" s="27" t="s">
        <v>8759</v>
      </c>
      <c r="U5524" s="28" t="str">
        <f>VLOOKUP(N5524,'散件（更新）'!B:G,6,FALSE)</f>
        <v>蓬松风嘴组件</v>
      </c>
      <c r="V5524" s="28" t="str">
        <f>VLOOKUP(N5524,'散件（更新）'!B:I,8,FALSE)</f>
        <v>6972200192530</v>
      </c>
    </row>
    <row r="5525" spans="1:22">
      <c r="A5525" s="57">
        <v>46169</v>
      </c>
      <c r="B5525" s="53" t="s">
        <v>3362</v>
      </c>
      <c r="C5525" s="27" t="str">
        <f>VLOOKUP(B5525,'大货清单（不定期按GOMS更新）'!A:H,8,0)</f>
        <v>111-19600404</v>
      </c>
      <c r="D5525" s="27" t="str">
        <f>VLOOKUP(B5525,'大货清单（不定期按GOMS更新）'!A:C,3,0)</f>
        <v>CD1960D-04</v>
      </c>
      <c r="E5525" s="27" t="str">
        <f>VLOOKUP(B5525,'大货清单（不定期按GOMS更新）'!A:H,4,0)</f>
        <v>GB</v>
      </c>
      <c r="F5525" s="27" t="str">
        <f>VLOOKUP(B5525,'大货清单（不定期按GOMS更新）'!A:H,2,0)</f>
        <v>MODA ONE</v>
      </c>
      <c r="G5525" s="28">
        <f>VLOOKUP(B5525,'大货清单（不定期按GOMS更新）'!A:I,9,FALSE)</f>
        <v>6972200192394</v>
      </c>
      <c r="H5525" s="27" t="str">
        <f>VLOOKUP(B5525,'大货清单（不定期按GOMS更新）'!A:H,7,0)</f>
        <v>Mocha</v>
      </c>
      <c r="I5525" s="27" t="str">
        <f>VLOOKUP(B5525,'大货清单（不定期按GOMS更新）'!A:F,6,FALSE)</f>
        <v>PHASEOUT</v>
      </c>
      <c r="J5525" s="27" t="str">
        <f>VLOOKUP(B5525,'大货清单（不定期按GOMS更新）'!A:K,11,FALSE)</f>
        <v>8.57</v>
      </c>
      <c r="K5525" s="27" t="str">
        <f>VLOOKUP(B5525,'大货清单（不定期按GOMS更新）'!A:N,12,FALSE)</f>
        <v>402</v>
      </c>
      <c r="L5525" s="27" t="str">
        <f>VLOOKUP(B5525,'大货清单（不定期按GOMS更新）'!A:M,13,FALSE)</f>
        <v>368</v>
      </c>
      <c r="M5525" s="27" t="str">
        <f>VLOOKUP(B5525,'大货清单（不定期按GOMS更新）'!A:N,14,FALSE)</f>
        <v>267</v>
      </c>
      <c r="N5525" s="53" t="s">
        <v>1013</v>
      </c>
      <c r="O5525" s="27">
        <f>IFERROR(VLOOKUP(N5525,'散件迭代（不定期更新）'!C:J,8,FALSE),0)</f>
        <v>0</v>
      </c>
      <c r="P5525" s="27" t="str">
        <f>IFERROR(VLOOKUP(N5525,'散件（更新）'!B:H,3,FALSE),0)</f>
        <v>206-1960-0102</v>
      </c>
      <c r="Q5525" s="27" t="str">
        <f>VLOOKUP(N5525,'散件（更新）'!B:H,2,FALSE)</f>
        <v>114-19600102</v>
      </c>
      <c r="R5525" s="27" t="str">
        <f>VLOOKUP(N5525,'散件（更新）'!B:H,7,FALSE)</f>
        <v>Smoothing Nozzle</v>
      </c>
      <c r="S5525" s="27" t="str">
        <f>VLOOKUP(N5525,'散件（更新）'!B:E,4,FALSE)</f>
        <v>https://tineco-yxzt.oss-accelerate.aliyuncs.com/product/114-19600102.png</v>
      </c>
      <c r="T5525" s="27" t="s">
        <v>8759</v>
      </c>
      <c r="U5525" s="28" t="str">
        <f>VLOOKUP(N5525,'散件（更新）'!B:G,6,FALSE)</f>
        <v xml:space="preserve">顺滑附件组件 </v>
      </c>
      <c r="V5525" s="28" t="str">
        <f>VLOOKUP(N5525,'散件（更新）'!B:I,8,FALSE)</f>
        <v>6972200192523</v>
      </c>
    </row>
    <row r="5526" spans="1:22">
      <c r="A5526" s="57">
        <v>46169</v>
      </c>
      <c r="B5526" s="53" t="s">
        <v>3362</v>
      </c>
      <c r="C5526" s="27" t="str">
        <f>VLOOKUP(B5526,'大货清单（不定期按GOMS更新）'!A:H,8,0)</f>
        <v>111-19600404</v>
      </c>
      <c r="D5526" s="27" t="str">
        <f>VLOOKUP(B5526,'大货清单（不定期按GOMS更新）'!A:C,3,0)</f>
        <v>CD1960D-04</v>
      </c>
      <c r="E5526" s="27" t="str">
        <f>VLOOKUP(B5526,'大货清单（不定期按GOMS更新）'!A:H,4,0)</f>
        <v>GB</v>
      </c>
      <c r="F5526" s="27" t="str">
        <f>VLOOKUP(B5526,'大货清单（不定期按GOMS更新）'!A:H,2,0)</f>
        <v>MODA ONE</v>
      </c>
      <c r="G5526" s="28">
        <f>VLOOKUP(B5526,'大货清单（不定期按GOMS更新）'!A:I,9,FALSE)</f>
        <v>6972200192394</v>
      </c>
      <c r="H5526" s="27" t="str">
        <f>VLOOKUP(B5526,'大货清单（不定期按GOMS更新）'!A:H,7,0)</f>
        <v>Mocha</v>
      </c>
      <c r="I5526" s="27" t="str">
        <f>VLOOKUP(B5526,'大货清单（不定期按GOMS更新）'!A:F,6,FALSE)</f>
        <v>PHASEOUT</v>
      </c>
      <c r="J5526" s="27" t="str">
        <f>VLOOKUP(B5526,'大货清单（不定期按GOMS更新）'!A:K,11,FALSE)</f>
        <v>8.57</v>
      </c>
      <c r="K5526" s="27" t="str">
        <f>VLOOKUP(B5526,'大货清单（不定期按GOMS更新）'!A:N,12,FALSE)</f>
        <v>402</v>
      </c>
      <c r="L5526" s="27" t="str">
        <f>VLOOKUP(B5526,'大货清单（不定期按GOMS更新）'!A:M,13,FALSE)</f>
        <v>368</v>
      </c>
      <c r="M5526" s="27" t="str">
        <f>VLOOKUP(B5526,'大货清单（不定期按GOMS更新）'!A:N,14,FALSE)</f>
        <v>267</v>
      </c>
      <c r="N5526" s="53" t="s">
        <v>1014</v>
      </c>
      <c r="O5526" s="27">
        <f>IFERROR(VLOOKUP(N5526,'散件迭代（不定期更新）'!C:J,8,FALSE),0)</f>
        <v>0</v>
      </c>
      <c r="P5526" s="27" t="str">
        <f>IFERROR(VLOOKUP(N5526,'散件（更新）'!B:H,3,FALSE),0)</f>
        <v>206-1960-0101</v>
      </c>
      <c r="Q5526" s="27" t="str">
        <f>VLOOKUP(N5526,'散件（更新）'!B:H,2,FALSE)</f>
        <v>114-19600101</v>
      </c>
      <c r="R5526" s="27" t="str">
        <f>VLOOKUP(N5526,'散件（更新）'!B:H,7,FALSE)</f>
        <v>Styling Nozzle</v>
      </c>
      <c r="S5526" s="27" t="str">
        <f>VLOOKUP(N5526,'散件（更新）'!B:E,4,FALSE)</f>
        <v>https://tineco-yxzt.oss-accelerate.aliyuncs.com/20231219/9HDNT051100_1702948043345.png</v>
      </c>
      <c r="T5526" s="27" t="s">
        <v>8759</v>
      </c>
      <c r="U5526" s="28" t="str">
        <f>VLOOKUP(N5526,'散件（更新）'!B:G,6,FALSE)</f>
        <v>造型附件组件</v>
      </c>
      <c r="V5526" s="28" t="str">
        <f>VLOOKUP(N5526,'散件（更新）'!B:I,8,FALSE)</f>
        <v>6972200192516</v>
      </c>
    </row>
    <row r="5527" spans="1:22">
      <c r="A5527" s="57">
        <v>46169</v>
      </c>
      <c r="B5527" s="53" t="s">
        <v>2853</v>
      </c>
      <c r="C5527" s="27" t="str">
        <f>VLOOKUP(B5527,'大货清单（不定期按GOMS更新）'!A:H,8,0)</f>
        <v>111-19600406</v>
      </c>
      <c r="D5527" s="27" t="str">
        <f>VLOOKUP(B5527,'大货清单（不定期按GOMS更新）'!A:C,3,0)</f>
        <v>CD1960D-06</v>
      </c>
      <c r="E5527" s="27" t="str">
        <f>VLOOKUP(B5527,'大货清单（不定期按GOMS更新）'!A:H,4,0)</f>
        <v>GB</v>
      </c>
      <c r="F5527" s="27" t="str">
        <f>VLOOKUP(B5527,'大货清单（不定期按GOMS更新）'!A:H,2,0)</f>
        <v>MODA ONE</v>
      </c>
      <c r="G5527" s="28">
        <f>VLOOKUP(B5527,'大货清单（不定期按GOMS更新）'!A:I,9,FALSE)</f>
        <v>6972200192417</v>
      </c>
      <c r="H5527" s="27" t="str">
        <f>VLOOKUP(B5527,'大货清单（不定期按GOMS更新）'!A:H,7,0)</f>
        <v>Sangria</v>
      </c>
      <c r="I5527" s="27" t="str">
        <f>VLOOKUP(B5527,'大货清单（不定期按GOMS更新）'!A:F,6,FALSE)</f>
        <v>PHASEOUT</v>
      </c>
      <c r="J5527" s="27" t="str">
        <f>VLOOKUP(B5527,'大货清单（不定期按GOMS更新）'!A:K,11,FALSE)</f>
        <v>8.57</v>
      </c>
      <c r="K5527" s="27" t="str">
        <f>VLOOKUP(B5527,'大货清单（不定期按GOMS更新）'!A:N,12,FALSE)</f>
        <v>402</v>
      </c>
      <c r="L5527" s="27" t="str">
        <f>VLOOKUP(B5527,'大货清单（不定期按GOMS更新）'!A:M,13,FALSE)</f>
        <v>368</v>
      </c>
      <c r="M5527" s="27" t="str">
        <f>VLOOKUP(B5527,'大货清单（不定期按GOMS更新）'!A:N,14,FALSE)</f>
        <v>267</v>
      </c>
      <c r="N5527" s="53" t="s">
        <v>5193</v>
      </c>
      <c r="O5527" s="27">
        <f>IFERROR(VLOOKUP(N5527,'散件迭代（不定期更新）'!C:J,8,FALSE),0)</f>
        <v>0</v>
      </c>
      <c r="P5527" s="27" t="str">
        <f>IFERROR(VLOOKUP(N5527,'散件（更新）'!B:H,3,FALSE),0)</f>
        <v>206-1960-0104</v>
      </c>
      <c r="Q5527" s="27" t="str">
        <f>VLOOKUP(N5527,'散件（更新）'!B:H,2,FALSE)</f>
        <v>114-19600104</v>
      </c>
      <c r="R5527" s="27" t="str">
        <f>VLOOKUP(N5527,'散件（更新）'!B:H,7,FALSE)</f>
        <v>Airflow Inter Cover</v>
      </c>
      <c r="S5527" s="27" t="str">
        <f>VLOOKUP(N5527,'散件（更新）'!B:E,4,FALSE)</f>
        <v>https://tineco-yxzt.oss-accelerate.aliyuncs.com/product/114-19600104.jpg</v>
      </c>
      <c r="T5527" s="27" t="s">
        <v>8759</v>
      </c>
      <c r="U5527" s="28" t="str">
        <f>VLOOKUP(N5527,'散件（更新）'!B:G,6,FALSE)</f>
        <v xml:space="preserve">进风盖组件 深烟红 Sangria </v>
      </c>
      <c r="V5527" s="28" t="str">
        <f>VLOOKUP(N5527,'散件（更新）'!B:I,8,FALSE)</f>
        <v>6972200192547</v>
      </c>
    </row>
    <row r="5528" spans="1:22">
      <c r="A5528" s="57">
        <v>46169</v>
      </c>
      <c r="B5528" s="53" t="s">
        <v>2853</v>
      </c>
      <c r="C5528" s="27" t="str">
        <f>VLOOKUP(B5528,'大货清单（不定期按GOMS更新）'!A:H,8,0)</f>
        <v>111-19600406</v>
      </c>
      <c r="D5528" s="27" t="str">
        <f>VLOOKUP(B5528,'大货清单（不定期按GOMS更新）'!A:C,3,0)</f>
        <v>CD1960D-06</v>
      </c>
      <c r="E5528" s="27" t="str">
        <f>VLOOKUP(B5528,'大货清单（不定期按GOMS更新）'!A:H,4,0)</f>
        <v>GB</v>
      </c>
      <c r="F5528" s="27" t="str">
        <f>VLOOKUP(B5528,'大货清单（不定期按GOMS更新）'!A:H,2,0)</f>
        <v>MODA ONE</v>
      </c>
      <c r="G5528" s="28">
        <f>VLOOKUP(B5528,'大货清单（不定期按GOMS更新）'!A:I,9,FALSE)</f>
        <v>6972200192417</v>
      </c>
      <c r="H5528" s="27" t="str">
        <f>VLOOKUP(B5528,'大货清单（不定期按GOMS更新）'!A:H,7,0)</f>
        <v>Sangria</v>
      </c>
      <c r="I5528" s="27" t="str">
        <f>VLOOKUP(B5528,'大货清单（不定期按GOMS更新）'!A:F,6,FALSE)</f>
        <v>PHASEOUT</v>
      </c>
      <c r="J5528" s="27" t="str">
        <f>VLOOKUP(B5528,'大货清单（不定期按GOMS更新）'!A:K,11,FALSE)</f>
        <v>8.57</v>
      </c>
      <c r="K5528" s="27" t="str">
        <f>VLOOKUP(B5528,'大货清单（不定期按GOMS更新）'!A:N,12,FALSE)</f>
        <v>402</v>
      </c>
      <c r="L5528" s="27" t="str">
        <f>VLOOKUP(B5528,'大货清单（不定期按GOMS更新）'!A:M,13,FALSE)</f>
        <v>368</v>
      </c>
      <c r="M5528" s="27" t="str">
        <f>VLOOKUP(B5528,'大货清单（不定期按GOMS更新）'!A:N,14,FALSE)</f>
        <v>267</v>
      </c>
      <c r="N5528" s="53" t="s">
        <v>1016</v>
      </c>
      <c r="O5528" s="27">
        <f>IFERROR(VLOOKUP(N5528,'散件迭代（不定期更新）'!C:J,8,FALSE),0)</f>
        <v>0</v>
      </c>
      <c r="P5528" s="27" t="str">
        <f>IFERROR(VLOOKUP(N5528,'散件（更新）'!B:H,3,FALSE),0)</f>
        <v>206-1960-0103</v>
      </c>
      <c r="Q5528" s="27" t="str">
        <f>VLOOKUP(N5528,'散件（更新）'!B:H,2,FALSE)</f>
        <v>114-19600103</v>
      </c>
      <c r="R5528" s="27" t="str">
        <f>VLOOKUP(N5528,'散件（更新）'!B:H,7,FALSE)</f>
        <v>Diffuser</v>
      </c>
      <c r="S5528" s="27" t="str">
        <f>VLOOKUP(N5528,'散件（更新）'!B:E,4,FALSE)</f>
        <v>https://tineco-yxzt.oss-accelerate.aliyuncs.com/product/114-19600103.png</v>
      </c>
      <c r="T5528" s="27" t="s">
        <v>8759</v>
      </c>
      <c r="U5528" s="28" t="str">
        <f>VLOOKUP(N5528,'散件（更新）'!B:G,6,FALSE)</f>
        <v>蓬松风嘴组件</v>
      </c>
      <c r="V5528" s="28" t="str">
        <f>VLOOKUP(N5528,'散件（更新）'!B:I,8,FALSE)</f>
        <v>6972200192530</v>
      </c>
    </row>
    <row r="5529" spans="1:22">
      <c r="A5529" s="57">
        <v>46169</v>
      </c>
      <c r="B5529" s="53" t="s">
        <v>2853</v>
      </c>
      <c r="C5529" s="27" t="str">
        <f>VLOOKUP(B5529,'大货清单（不定期按GOMS更新）'!A:H,8,0)</f>
        <v>111-19600406</v>
      </c>
      <c r="D5529" s="27" t="str">
        <f>VLOOKUP(B5529,'大货清单（不定期按GOMS更新）'!A:C,3,0)</f>
        <v>CD1960D-06</v>
      </c>
      <c r="E5529" s="27" t="str">
        <f>VLOOKUP(B5529,'大货清单（不定期按GOMS更新）'!A:H,4,0)</f>
        <v>GB</v>
      </c>
      <c r="F5529" s="27" t="str">
        <f>VLOOKUP(B5529,'大货清单（不定期按GOMS更新）'!A:H,2,0)</f>
        <v>MODA ONE</v>
      </c>
      <c r="G5529" s="28">
        <f>VLOOKUP(B5529,'大货清单（不定期按GOMS更新）'!A:I,9,FALSE)</f>
        <v>6972200192417</v>
      </c>
      <c r="H5529" s="27" t="str">
        <f>VLOOKUP(B5529,'大货清单（不定期按GOMS更新）'!A:H,7,0)</f>
        <v>Sangria</v>
      </c>
      <c r="I5529" s="27" t="str">
        <f>VLOOKUP(B5529,'大货清单（不定期按GOMS更新）'!A:F,6,FALSE)</f>
        <v>PHASEOUT</v>
      </c>
      <c r="J5529" s="27" t="str">
        <f>VLOOKUP(B5529,'大货清单（不定期按GOMS更新）'!A:K,11,FALSE)</f>
        <v>8.57</v>
      </c>
      <c r="K5529" s="27" t="str">
        <f>VLOOKUP(B5529,'大货清单（不定期按GOMS更新）'!A:N,12,FALSE)</f>
        <v>402</v>
      </c>
      <c r="L5529" s="27" t="str">
        <f>VLOOKUP(B5529,'大货清单（不定期按GOMS更新）'!A:M,13,FALSE)</f>
        <v>368</v>
      </c>
      <c r="M5529" s="27" t="str">
        <f>VLOOKUP(B5529,'大货清单（不定期按GOMS更新）'!A:N,14,FALSE)</f>
        <v>267</v>
      </c>
      <c r="N5529" s="53" t="s">
        <v>1013</v>
      </c>
      <c r="O5529" s="27">
        <f>IFERROR(VLOOKUP(N5529,'散件迭代（不定期更新）'!C:J,8,FALSE),0)</f>
        <v>0</v>
      </c>
      <c r="P5529" s="27" t="str">
        <f>IFERROR(VLOOKUP(N5529,'散件（更新）'!B:H,3,FALSE),0)</f>
        <v>206-1960-0102</v>
      </c>
      <c r="Q5529" s="27" t="str">
        <f>VLOOKUP(N5529,'散件（更新）'!B:H,2,FALSE)</f>
        <v>114-19600102</v>
      </c>
      <c r="R5529" s="27" t="str">
        <f>VLOOKUP(N5529,'散件（更新）'!B:H,7,FALSE)</f>
        <v>Smoothing Nozzle</v>
      </c>
      <c r="S5529" s="27" t="str">
        <f>VLOOKUP(N5529,'散件（更新）'!B:E,4,FALSE)</f>
        <v>https://tineco-yxzt.oss-accelerate.aliyuncs.com/product/114-19600102.png</v>
      </c>
      <c r="T5529" s="27" t="s">
        <v>8759</v>
      </c>
      <c r="U5529" s="28" t="str">
        <f>VLOOKUP(N5529,'散件（更新）'!B:G,6,FALSE)</f>
        <v xml:space="preserve">顺滑附件组件 </v>
      </c>
      <c r="V5529" s="28" t="str">
        <f>VLOOKUP(N5529,'散件（更新）'!B:I,8,FALSE)</f>
        <v>6972200192523</v>
      </c>
    </row>
    <row r="5530" spans="1:22">
      <c r="A5530" s="57">
        <v>46169</v>
      </c>
      <c r="B5530" s="53" t="s">
        <v>2853</v>
      </c>
      <c r="C5530" s="27" t="str">
        <f>VLOOKUP(B5530,'大货清单（不定期按GOMS更新）'!A:H,8,0)</f>
        <v>111-19600406</v>
      </c>
      <c r="D5530" s="27" t="str">
        <f>VLOOKUP(B5530,'大货清单（不定期按GOMS更新）'!A:C,3,0)</f>
        <v>CD1960D-06</v>
      </c>
      <c r="E5530" s="27" t="str">
        <f>VLOOKUP(B5530,'大货清单（不定期按GOMS更新）'!A:H,4,0)</f>
        <v>GB</v>
      </c>
      <c r="F5530" s="27" t="str">
        <f>VLOOKUP(B5530,'大货清单（不定期按GOMS更新）'!A:H,2,0)</f>
        <v>MODA ONE</v>
      </c>
      <c r="G5530" s="28">
        <f>VLOOKUP(B5530,'大货清单（不定期按GOMS更新）'!A:I,9,FALSE)</f>
        <v>6972200192417</v>
      </c>
      <c r="H5530" s="27" t="str">
        <f>VLOOKUP(B5530,'大货清单（不定期按GOMS更新）'!A:H,7,0)</f>
        <v>Sangria</v>
      </c>
      <c r="I5530" s="27" t="str">
        <f>VLOOKUP(B5530,'大货清单（不定期按GOMS更新）'!A:F,6,FALSE)</f>
        <v>PHASEOUT</v>
      </c>
      <c r="J5530" s="27" t="str">
        <f>VLOOKUP(B5530,'大货清单（不定期按GOMS更新）'!A:K,11,FALSE)</f>
        <v>8.57</v>
      </c>
      <c r="K5530" s="27" t="str">
        <f>VLOOKUP(B5530,'大货清单（不定期按GOMS更新）'!A:N,12,FALSE)</f>
        <v>402</v>
      </c>
      <c r="L5530" s="27" t="str">
        <f>VLOOKUP(B5530,'大货清单（不定期按GOMS更新）'!A:M,13,FALSE)</f>
        <v>368</v>
      </c>
      <c r="M5530" s="27" t="str">
        <f>VLOOKUP(B5530,'大货清单（不定期按GOMS更新）'!A:N,14,FALSE)</f>
        <v>267</v>
      </c>
      <c r="N5530" s="53" t="s">
        <v>1014</v>
      </c>
      <c r="O5530" s="27">
        <f>IFERROR(VLOOKUP(N5530,'散件迭代（不定期更新）'!C:J,8,FALSE),0)</f>
        <v>0</v>
      </c>
      <c r="P5530" s="27" t="str">
        <f>IFERROR(VLOOKUP(N5530,'散件（更新）'!B:H,3,FALSE),0)</f>
        <v>206-1960-0101</v>
      </c>
      <c r="Q5530" s="27" t="str">
        <f>VLOOKUP(N5530,'散件（更新）'!B:H,2,FALSE)</f>
        <v>114-19600101</v>
      </c>
      <c r="R5530" s="27" t="str">
        <f>VLOOKUP(N5530,'散件（更新）'!B:H,7,FALSE)</f>
        <v>Styling Nozzle</v>
      </c>
      <c r="S5530" s="27" t="str">
        <f>VLOOKUP(N5530,'散件（更新）'!B:E,4,FALSE)</f>
        <v>https://tineco-yxzt.oss-accelerate.aliyuncs.com/20231219/9HDNT051100_1702948043345.png</v>
      </c>
      <c r="T5530" s="27" t="s">
        <v>8759</v>
      </c>
      <c r="U5530" s="28" t="str">
        <f>VLOOKUP(N5530,'散件（更新）'!B:G,6,FALSE)</f>
        <v>造型附件组件</v>
      </c>
      <c r="V5530" s="28" t="str">
        <f>VLOOKUP(N5530,'散件（更新）'!B:I,8,FALSE)</f>
        <v>6972200192516</v>
      </c>
    </row>
    <row r="5531" spans="1:22">
      <c r="A5531" s="57">
        <v>46169</v>
      </c>
      <c r="B5531" s="53" t="s">
        <v>151</v>
      </c>
      <c r="C5531" s="27" t="str">
        <f>VLOOKUP(B5531,'大货清单（不定期按GOMS更新）'!A:H,8,0)</f>
        <v>107-17561302</v>
      </c>
      <c r="D5531" s="27" t="str">
        <f>VLOOKUP(B5531,'大货清单（不定期按GOMS更新）'!A:C,3,0)</f>
        <v>ZB1756M-02</v>
      </c>
      <c r="E5531" s="27" t="str">
        <f>VLOOKUP(B5531,'大货清单（不定期按GOMS更新）'!A:H,4,0)</f>
        <v>TR,FR,DE,CH,AT,NL,IT,ES,PL,SE</v>
      </c>
      <c r="F5531" s="27" t="str">
        <f>VLOOKUP(B5531,'大货清单（不定期按GOMS更新）'!A:H,2,0)</f>
        <v>A10-D</v>
      </c>
      <c r="G5531" s="28">
        <f>VLOOKUP(B5531,'大货清单（不定期按GOMS更新）'!A:I,9,FALSE)</f>
        <v>6972200193308</v>
      </c>
      <c r="H5531" s="27" t="str">
        <f>VLOOKUP(B5531,'大货清单（不定期按GOMS更新）'!A:H,7,0)</f>
        <v>Purple</v>
      </c>
      <c r="I5531" s="27" t="str">
        <f>VLOOKUP(B5531,'大货清单（不定期按GOMS更新）'!A:F,6,FALSE)</f>
        <v>PHASEOUT</v>
      </c>
      <c r="J5531" s="27" t="str">
        <f>VLOOKUP(B5531,'大货清单（不定期按GOMS更新）'!A:K,11,FALSE)</f>
        <v>3.91</v>
      </c>
      <c r="K5531" s="27" t="str">
        <f>VLOOKUP(B5531,'大货清单（不定期按GOMS更新）'!A:N,12,FALSE)</f>
        <v>742</v>
      </c>
      <c r="L5531" s="27" t="str">
        <f>VLOOKUP(B5531,'大货清单（不定期按GOMS更新）'!A:M,13,FALSE)</f>
        <v>155</v>
      </c>
      <c r="M5531" s="27" t="str">
        <f>VLOOKUP(B5531,'大货清单（不定期按GOMS更新）'!A:N,14,FALSE)</f>
        <v>281</v>
      </c>
      <c r="N5531" s="53" t="s">
        <v>1191</v>
      </c>
      <c r="O5531" s="27" t="str">
        <f>IFERROR(VLOOKUP(N5531,'散件迭代（不定期更新）'!C:J,8,FALSE),0)</f>
        <v>A26</v>
      </c>
      <c r="P5531" s="27" t="str">
        <f>IFERROR(VLOOKUP(N5531,'散件（更新）'!B:H,3,FALSE),0)</f>
        <v>206-1879-0120</v>
      </c>
      <c r="Q5531" s="27" t="str">
        <f>VLOOKUP(N5531,'散件（更新）'!B:H,2,FALSE)</f>
        <v>114-18790120</v>
      </c>
      <c r="R5531" s="27" t="str">
        <f>VLOOKUP(N5531,'散件（更新）'!B:H,7,FALSE)</f>
        <v>Adapter</v>
      </c>
      <c r="S5531" s="27" t="str">
        <f>VLOOKUP(N5531,'散件（更新）'!B:E,4,FALSE)</f>
        <v>https://tineco-yxzt.oss-accelerate.aliyuncs.com/product/114-18790120.jpg</v>
      </c>
      <c r="T5531" s="27" t="s">
        <v>8759</v>
      </c>
      <c r="U5531" s="28" t="str">
        <f>VLOOKUP(N5531,'散件（更新）'!B:G,6,FALSE)</f>
        <v>适配器（低配）</v>
      </c>
      <c r="V5531" s="28" t="str">
        <f>VLOOKUP(N5531,'散件（更新）'!B:I,8,FALSE)</f>
        <v>6972200191854</v>
      </c>
    </row>
    <row r="5532" spans="1:22">
      <c r="A5532" s="57">
        <v>46169</v>
      </c>
      <c r="B5532" s="53" t="s">
        <v>151</v>
      </c>
      <c r="C5532" s="27" t="str">
        <f>VLOOKUP(B5532,'大货清单（不定期按GOMS更新）'!A:H,8,0)</f>
        <v>107-17561302</v>
      </c>
      <c r="D5532" s="27" t="str">
        <f>VLOOKUP(B5532,'大货清单（不定期按GOMS更新）'!A:C,3,0)</f>
        <v>ZB1756M-02</v>
      </c>
      <c r="E5532" s="27" t="str">
        <f>VLOOKUP(B5532,'大货清单（不定期按GOMS更新）'!A:H,4,0)</f>
        <v>TR,FR,DE,CH,AT,NL,IT,ES,PL,SE</v>
      </c>
      <c r="F5532" s="27" t="str">
        <f>VLOOKUP(B5532,'大货清单（不定期按GOMS更新）'!A:H,2,0)</f>
        <v>A10-D</v>
      </c>
      <c r="G5532" s="28">
        <f>VLOOKUP(B5532,'大货清单（不定期按GOMS更新）'!A:I,9,FALSE)</f>
        <v>6972200193308</v>
      </c>
      <c r="H5532" s="27" t="str">
        <f>VLOOKUP(B5532,'大货清单（不定期按GOMS更新）'!A:H,7,0)</f>
        <v>Purple</v>
      </c>
      <c r="I5532" s="27" t="str">
        <f>VLOOKUP(B5532,'大货清单（不定期按GOMS更新）'!A:F,6,FALSE)</f>
        <v>PHASEOUT</v>
      </c>
      <c r="J5532" s="27" t="str">
        <f>VLOOKUP(B5532,'大货清单（不定期按GOMS更新）'!A:K,11,FALSE)</f>
        <v>3.91</v>
      </c>
      <c r="K5532" s="27" t="str">
        <f>VLOOKUP(B5532,'大货清单（不定期按GOMS更新）'!A:N,12,FALSE)</f>
        <v>742</v>
      </c>
      <c r="L5532" s="27" t="str">
        <f>VLOOKUP(B5532,'大货清单（不定期按GOMS更新）'!A:M,13,FALSE)</f>
        <v>155</v>
      </c>
      <c r="M5532" s="27" t="str">
        <f>VLOOKUP(B5532,'大货清单（不定期按GOMS更新）'!A:N,14,FALSE)</f>
        <v>281</v>
      </c>
      <c r="N5532" s="53" t="s">
        <v>202</v>
      </c>
      <c r="O5532" s="27" t="str">
        <f>IFERROR(VLOOKUP(N5532,'散件迭代（不定期更新）'!C:J,8,FALSE),0)</f>
        <v>A14</v>
      </c>
      <c r="P5532" s="27" t="str">
        <f>IFERROR(VLOOKUP(N5532,'散件（更新）'!B:H,3,FALSE),0)</f>
        <v>206-1756-0207</v>
      </c>
      <c r="Q5532" s="27" t="str">
        <f>VLOOKUP(N5532,'散件（更新）'!B:H,2,FALSE)</f>
        <v>114-17560207</v>
      </c>
      <c r="R5532" s="27" t="str">
        <f>VLOOKUP(N5532,'散件（更新）'!B:H,7,FALSE)</f>
        <v>Crevice &amp; 2-In-1 Dusting Brush</v>
      </c>
      <c r="S5532" s="27" t="str">
        <f>VLOOKUP(N5532,'散件（更新）'!B:E,4,FALSE)</f>
        <v>https://tineco-yxzt.oss-accelerate.aliyuncs.com/20231219/9VAAB101100_1702948048662.png</v>
      </c>
      <c r="T5532" s="27" t="s">
        <v>8759</v>
      </c>
      <c r="U5532" s="28" t="str">
        <f>VLOOKUP(N5532,'散件（更新）'!B:G,6,FALSE)</f>
        <v>扁吸+组合刷</v>
      </c>
      <c r="V5532" s="28" t="str">
        <f>VLOOKUP(N5532,'散件（更新）'!B:I,8,FALSE)</f>
        <v>6972200191144</v>
      </c>
    </row>
    <row r="5533" spans="1:22">
      <c r="A5533" s="57">
        <v>46169</v>
      </c>
      <c r="B5533" s="53" t="s">
        <v>151</v>
      </c>
      <c r="C5533" s="27" t="str">
        <f>VLOOKUP(B5533,'大货清单（不定期按GOMS更新）'!A:H,8,0)</f>
        <v>107-17561302</v>
      </c>
      <c r="D5533" s="27" t="str">
        <f>VLOOKUP(B5533,'大货清单（不定期按GOMS更新）'!A:C,3,0)</f>
        <v>ZB1756M-02</v>
      </c>
      <c r="E5533" s="27" t="str">
        <f>VLOOKUP(B5533,'大货清单（不定期按GOMS更新）'!A:H,4,0)</f>
        <v>TR,FR,DE,CH,AT,NL,IT,ES,PL,SE</v>
      </c>
      <c r="F5533" s="27" t="str">
        <f>VLOOKUP(B5533,'大货清单（不定期按GOMS更新）'!A:H,2,0)</f>
        <v>A10-D</v>
      </c>
      <c r="G5533" s="28">
        <f>VLOOKUP(B5533,'大货清单（不定期按GOMS更新）'!A:I,9,FALSE)</f>
        <v>6972200193308</v>
      </c>
      <c r="H5533" s="27" t="str">
        <f>VLOOKUP(B5533,'大货清单（不定期按GOMS更新）'!A:H,7,0)</f>
        <v>Purple</v>
      </c>
      <c r="I5533" s="27" t="str">
        <f>VLOOKUP(B5533,'大货清单（不定期按GOMS更新）'!A:F,6,FALSE)</f>
        <v>PHASEOUT</v>
      </c>
      <c r="J5533" s="27" t="str">
        <f>VLOOKUP(B5533,'大货清单（不定期按GOMS更新）'!A:K,11,FALSE)</f>
        <v>3.91</v>
      </c>
      <c r="K5533" s="27" t="str">
        <f>VLOOKUP(B5533,'大货清单（不定期按GOMS更新）'!A:N,12,FALSE)</f>
        <v>742</v>
      </c>
      <c r="L5533" s="27" t="str">
        <f>VLOOKUP(B5533,'大货清单（不定期按GOMS更新）'!A:M,13,FALSE)</f>
        <v>155</v>
      </c>
      <c r="M5533" s="27" t="str">
        <f>VLOOKUP(B5533,'大货清单（不定期按GOMS更新）'!A:N,14,FALSE)</f>
        <v>281</v>
      </c>
      <c r="N5533" s="53" t="s">
        <v>1267</v>
      </c>
      <c r="O5533" s="27">
        <f>IFERROR(VLOOKUP(N5533,'散件迭代（不定期更新）'!C:J,8,FALSE),0)</f>
        <v>0</v>
      </c>
      <c r="P5533" s="27" t="str">
        <f>IFERROR(VLOOKUP(N5533,'散件（更新）'!B:H,3,FALSE),0)</f>
        <v>206-1756-1801</v>
      </c>
      <c r="Q5533" s="27" t="str">
        <f>VLOOKUP(N5533,'散件（更新）'!B:H,2,FALSE)</f>
        <v>114-17561801</v>
      </c>
      <c r="R5533" s="27" t="str">
        <f>VLOOKUP(N5533,'散件（更新）'!B:H,7,FALSE)</f>
        <v>Hepa &amp; cover assembly</v>
      </c>
      <c r="S5533" s="27" t="str">
        <f>VLOOKUP(N5533,'散件（更新）'!B:E,4,FALSE)</f>
        <v>https://tineco-yxzt.oss-accelerate.aliyuncs.com/20231227/9VAAC101100_1703640267936.png</v>
      </c>
      <c r="T5533" s="27" t="s">
        <v>8759</v>
      </c>
      <c r="U5533" s="28" t="str">
        <f>VLOOKUP(N5533,'散件（更新）'!B:G,6,FALSE)</f>
        <v>HEPA+出风盖组件灰色</v>
      </c>
      <c r="V5533" s="28" t="str">
        <f>VLOOKUP(N5533,'散件（更新）'!B:I,8,FALSE)</f>
        <v>6972200191137</v>
      </c>
    </row>
    <row r="5534" spans="1:22">
      <c r="A5534" s="57">
        <v>46169</v>
      </c>
      <c r="B5534" s="53" t="s">
        <v>151</v>
      </c>
      <c r="C5534" s="27" t="str">
        <f>VLOOKUP(B5534,'大货清单（不定期按GOMS更新）'!A:H,8,0)</f>
        <v>107-17561302</v>
      </c>
      <c r="D5534" s="27" t="str">
        <f>VLOOKUP(B5534,'大货清单（不定期按GOMS更新）'!A:C,3,0)</f>
        <v>ZB1756M-02</v>
      </c>
      <c r="E5534" s="27" t="str">
        <f>VLOOKUP(B5534,'大货清单（不定期按GOMS更新）'!A:H,4,0)</f>
        <v>TR,FR,DE,CH,AT,NL,IT,ES,PL,SE</v>
      </c>
      <c r="F5534" s="27" t="str">
        <f>VLOOKUP(B5534,'大货清单（不定期按GOMS更新）'!A:H,2,0)</f>
        <v>A10-D</v>
      </c>
      <c r="G5534" s="28">
        <f>VLOOKUP(B5534,'大货清单（不定期按GOMS更新）'!A:I,9,FALSE)</f>
        <v>6972200193308</v>
      </c>
      <c r="H5534" s="27" t="str">
        <f>VLOOKUP(B5534,'大货清单（不定期按GOMS更新）'!A:H,7,0)</f>
        <v>Purple</v>
      </c>
      <c r="I5534" s="27" t="str">
        <f>VLOOKUP(B5534,'大货清单（不定期按GOMS更新）'!A:F,6,FALSE)</f>
        <v>PHASEOUT</v>
      </c>
      <c r="J5534" s="27" t="str">
        <f>VLOOKUP(B5534,'大货清单（不定期按GOMS更新）'!A:K,11,FALSE)</f>
        <v>3.91</v>
      </c>
      <c r="K5534" s="27" t="str">
        <f>VLOOKUP(B5534,'大货清单（不定期按GOMS更新）'!A:N,12,FALSE)</f>
        <v>742</v>
      </c>
      <c r="L5534" s="27" t="str">
        <f>VLOOKUP(B5534,'大货清单（不定期按GOMS更新）'!A:M,13,FALSE)</f>
        <v>155</v>
      </c>
      <c r="M5534" s="27" t="str">
        <f>VLOOKUP(B5534,'大货清单（不定期按GOMS更新）'!A:N,14,FALSE)</f>
        <v>281</v>
      </c>
      <c r="N5534" s="53" t="s">
        <v>1235</v>
      </c>
      <c r="O5534" s="27" t="str">
        <f>IFERROR(VLOOKUP(N5534,'散件迭代（不定期更新）'!C:J,8,FALSE),0)</f>
        <v>A01</v>
      </c>
      <c r="P5534" s="27" t="str">
        <f>IFERROR(VLOOKUP(N5534,'散件（更新）'!B:H,3,FALSE),0)</f>
        <v>206-1756-0236</v>
      </c>
      <c r="Q5534" s="27" t="str">
        <f>VLOOKUP(N5534,'散件（更新）'!B:H,2,FALSE)</f>
        <v>114-17560236</v>
      </c>
      <c r="R5534" s="27" t="str">
        <f>VLOOKUP(N5534,'散件（更新）'!B:H,7,FALSE)</f>
        <v>Dustbin Assembly</v>
      </c>
      <c r="S5534" s="27" t="str">
        <f>VLOOKUP(N5534,'散件（更新）'!B:E,4,FALSE)</f>
        <v>https://tineco-yxzt.oss-accelerate.aliyuncs.com/product/114-17560236.jpg</v>
      </c>
      <c r="T5534" s="27" t="s">
        <v>8759</v>
      </c>
      <c r="U5534" s="28" t="str">
        <f>VLOOKUP(N5534,'散件（更新）'!B:G,6,FALSE)</f>
        <v>新开模尘桶组件ID: 364-1756-3601 + 网孔过滤器包胶组件（散件8433灰）ID:365-1756-3403(带清洗标贴,散件专用)</v>
      </c>
      <c r="V5534" s="28" t="str">
        <f>VLOOKUP(N5534,'散件（更新）'!B:I,8,FALSE)</f>
        <v>6972200191113</v>
      </c>
    </row>
    <row r="5535" spans="1:22">
      <c r="A5535" s="57">
        <v>46169</v>
      </c>
      <c r="B5535" s="53" t="s">
        <v>151</v>
      </c>
      <c r="C5535" s="27" t="str">
        <f>VLOOKUP(B5535,'大货清单（不定期按GOMS更新）'!A:H,8,0)</f>
        <v>107-17561302</v>
      </c>
      <c r="D5535" s="27" t="str">
        <f>VLOOKUP(B5535,'大货清单（不定期按GOMS更新）'!A:C,3,0)</f>
        <v>ZB1756M-02</v>
      </c>
      <c r="E5535" s="27" t="str">
        <f>VLOOKUP(B5535,'大货清单（不定期按GOMS更新）'!A:H,4,0)</f>
        <v>TR,FR,DE,CH,AT,NL,IT,ES,PL,SE</v>
      </c>
      <c r="F5535" s="27" t="str">
        <f>VLOOKUP(B5535,'大货清单（不定期按GOMS更新）'!A:H,2,0)</f>
        <v>A10-D</v>
      </c>
      <c r="G5535" s="28">
        <f>VLOOKUP(B5535,'大货清单（不定期按GOMS更新）'!A:I,9,FALSE)</f>
        <v>6972200193308</v>
      </c>
      <c r="H5535" s="27" t="str">
        <f>VLOOKUP(B5535,'大货清单（不定期按GOMS更新）'!A:H,7,0)</f>
        <v>Purple</v>
      </c>
      <c r="I5535" s="27" t="str">
        <f>VLOOKUP(B5535,'大货清单（不定期按GOMS更新）'!A:F,6,FALSE)</f>
        <v>PHASEOUT</v>
      </c>
      <c r="J5535" s="27" t="str">
        <f>VLOOKUP(B5535,'大货清单（不定期按GOMS更新）'!A:K,11,FALSE)</f>
        <v>3.91</v>
      </c>
      <c r="K5535" s="27" t="str">
        <f>VLOOKUP(B5535,'大货清单（不定期按GOMS更新）'!A:N,12,FALSE)</f>
        <v>742</v>
      </c>
      <c r="L5535" s="27" t="str">
        <f>VLOOKUP(B5535,'大货清单（不定期按GOMS更新）'!A:M,13,FALSE)</f>
        <v>155</v>
      </c>
      <c r="M5535" s="27" t="str">
        <f>VLOOKUP(B5535,'大货清单（不定期按GOMS更新）'!A:N,14,FALSE)</f>
        <v>281</v>
      </c>
      <c r="N5535" s="53" t="s">
        <v>1229</v>
      </c>
      <c r="O5535" s="27">
        <f>IFERROR(VLOOKUP(N5535,'散件迭代（不定期更新）'!C:J,8,FALSE),0)</f>
        <v>0</v>
      </c>
      <c r="P5535" s="27" t="str">
        <f>IFERROR(VLOOKUP(N5535,'散件（更新）'!B:H,3,FALSE),0)</f>
        <v>206-1756-0218</v>
      </c>
      <c r="Q5535" s="27" t="str">
        <f>VLOOKUP(N5535,'散件（更新）'!B:H,2,FALSE)</f>
        <v>114-17560218</v>
      </c>
      <c r="R5535" s="27" t="str">
        <f>VLOOKUP(N5535,'散件（更新）'!B:H,7,FALSE)</f>
        <v>2*Filter&amp;1*HEPA</v>
      </c>
      <c r="S5535" s="27" t="str">
        <f>VLOOKUP(N5535,'散件（更新）'!B:E,4,FALSE)</f>
        <v>https://tineco-yxzt.oss-accelerate.aliyuncs.com/product/114-17560218.jpg</v>
      </c>
      <c r="T5535" s="27" t="s">
        <v>8759</v>
      </c>
      <c r="U5535" s="28" t="str">
        <f>VLOOKUP(N5535,'散件（更新）'!B:G,6,FALSE)</f>
        <v>364-1756-0401【ZB1756 进风过滤棉包胶组件 环保3类 】*2
364-1756-1301【ZB1756 出风HEPA组件 环保3类】*1不带金属滤网</v>
      </c>
      <c r="V5535" s="28" t="str">
        <f>VLOOKUP(N5535,'散件（更新）'!B:I,8,FALSE)</f>
        <v>6972200191120</v>
      </c>
    </row>
    <row r="5536" spans="1:22">
      <c r="A5536" s="57">
        <v>46169</v>
      </c>
      <c r="B5536" s="53" t="s">
        <v>151</v>
      </c>
      <c r="C5536" s="27" t="str">
        <f>VLOOKUP(B5536,'大货清单（不定期按GOMS更新）'!A:H,8,0)</f>
        <v>107-17561302</v>
      </c>
      <c r="D5536" s="27" t="str">
        <f>VLOOKUP(B5536,'大货清单（不定期按GOMS更新）'!A:C,3,0)</f>
        <v>ZB1756M-02</v>
      </c>
      <c r="E5536" s="27" t="str">
        <f>VLOOKUP(B5536,'大货清单（不定期按GOMS更新）'!A:H,4,0)</f>
        <v>TR,FR,DE,CH,AT,NL,IT,ES,PL,SE</v>
      </c>
      <c r="F5536" s="27" t="str">
        <f>VLOOKUP(B5536,'大货清单（不定期按GOMS更新）'!A:H,2,0)</f>
        <v>A10-D</v>
      </c>
      <c r="G5536" s="28">
        <f>VLOOKUP(B5536,'大货清单（不定期按GOMS更新）'!A:I,9,FALSE)</f>
        <v>6972200193308</v>
      </c>
      <c r="H5536" s="27" t="str">
        <f>VLOOKUP(B5536,'大货清单（不定期按GOMS更新）'!A:H,7,0)</f>
        <v>Purple</v>
      </c>
      <c r="I5536" s="27" t="str">
        <f>VLOOKUP(B5536,'大货清单（不定期按GOMS更新）'!A:F,6,FALSE)</f>
        <v>PHASEOUT</v>
      </c>
      <c r="J5536" s="27" t="str">
        <f>VLOOKUP(B5536,'大货清单（不定期按GOMS更新）'!A:K,11,FALSE)</f>
        <v>3.91</v>
      </c>
      <c r="K5536" s="27" t="str">
        <f>VLOOKUP(B5536,'大货清单（不定期按GOMS更新）'!A:N,12,FALSE)</f>
        <v>742</v>
      </c>
      <c r="L5536" s="27" t="str">
        <f>VLOOKUP(B5536,'大货清单（不定期按GOMS更新）'!A:M,13,FALSE)</f>
        <v>155</v>
      </c>
      <c r="M5536" s="27" t="str">
        <f>VLOOKUP(B5536,'大货清单（不定期按GOMS更新）'!A:N,14,FALSE)</f>
        <v>281</v>
      </c>
      <c r="N5536" s="53" t="s">
        <v>1224</v>
      </c>
      <c r="O5536" s="27">
        <f>IFERROR(VLOOKUP(N5536,'散件迭代（不定期更新）'!C:J,8,FALSE),0)</f>
        <v>0</v>
      </c>
      <c r="P5536" s="27" t="str">
        <f>IFERROR(VLOOKUP(N5536,'散件（更新）'!B:H,3,FALSE),0)</f>
        <v>206-1756-0245</v>
      </c>
      <c r="Q5536" s="27" t="str">
        <f>VLOOKUP(N5536,'散件（更新）'!B:H,2,FALSE)</f>
        <v>114-17560245</v>
      </c>
      <c r="R5536" s="27" t="str">
        <f>VLOOKUP(N5536,'散件（更新）'!B:H,7,FALSE)</f>
        <v>FB1753 Hard Floor Brush</v>
      </c>
      <c r="S5536" s="27" t="str">
        <f>VLOOKUP(N5536,'散件（更新）'!B:E,4,FALSE)</f>
        <v>https://tineco-yxzt.oss-accelerate.aliyuncs.com/product/114-17560245.jpg</v>
      </c>
      <c r="T5536" s="27" t="s">
        <v>8759</v>
      </c>
      <c r="U5536" s="28" t="str">
        <f>VLOOKUP(N5536,'散件（更新）'!B:G,6,FALSE)</f>
        <v>FB1753地板刷(带PTC，A0DASH专用)</v>
      </c>
      <c r="V5536" s="28" t="str">
        <f>VLOOKUP(N5536,'散件（更新）'!B:I,8,FALSE)</f>
        <v>6972200194015</v>
      </c>
    </row>
    <row r="5537" spans="1:22">
      <c r="A5537" s="57">
        <v>46169</v>
      </c>
      <c r="B5537" s="53" t="s">
        <v>151</v>
      </c>
      <c r="C5537" s="27" t="str">
        <f>VLOOKUP(B5537,'大货清单（不定期按GOMS更新）'!A:H,8,0)</f>
        <v>107-17561302</v>
      </c>
      <c r="D5537" s="27" t="str">
        <f>VLOOKUP(B5537,'大货清单（不定期按GOMS更新）'!A:C,3,0)</f>
        <v>ZB1756M-02</v>
      </c>
      <c r="E5537" s="27" t="str">
        <f>VLOOKUP(B5537,'大货清单（不定期按GOMS更新）'!A:H,4,0)</f>
        <v>TR,FR,DE,CH,AT,NL,IT,ES,PL,SE</v>
      </c>
      <c r="F5537" s="27" t="str">
        <f>VLOOKUP(B5537,'大货清单（不定期按GOMS更新）'!A:H,2,0)</f>
        <v>A10-D</v>
      </c>
      <c r="G5537" s="28">
        <f>VLOOKUP(B5537,'大货清单（不定期按GOMS更新）'!A:I,9,FALSE)</f>
        <v>6972200193308</v>
      </c>
      <c r="H5537" s="27" t="str">
        <f>VLOOKUP(B5537,'大货清单（不定期按GOMS更新）'!A:H,7,0)</f>
        <v>Purple</v>
      </c>
      <c r="I5537" s="27" t="str">
        <f>VLOOKUP(B5537,'大货清单（不定期按GOMS更新）'!A:F,6,FALSE)</f>
        <v>PHASEOUT</v>
      </c>
      <c r="J5537" s="27" t="str">
        <f>VLOOKUP(B5537,'大货清单（不定期按GOMS更新）'!A:K,11,FALSE)</f>
        <v>3.91</v>
      </c>
      <c r="K5537" s="27" t="str">
        <f>VLOOKUP(B5537,'大货清单（不定期按GOMS更新）'!A:N,12,FALSE)</f>
        <v>742</v>
      </c>
      <c r="L5537" s="27" t="str">
        <f>VLOOKUP(B5537,'大货清单（不定期按GOMS更新）'!A:M,13,FALSE)</f>
        <v>155</v>
      </c>
      <c r="M5537" s="27" t="str">
        <f>VLOOKUP(B5537,'大货清单（不定期按GOMS更新）'!A:N,14,FALSE)</f>
        <v>281</v>
      </c>
      <c r="N5537" s="53" t="s">
        <v>1270</v>
      </c>
      <c r="O5537" s="27" t="str">
        <f>IFERROR(VLOOKUP(N5537,'散件迭代（不定期更新）'!C:J,8,FALSE),0)</f>
        <v>A05</v>
      </c>
      <c r="P5537" s="27" t="str">
        <f>IFERROR(VLOOKUP(N5537,'散件（更新）'!B:H,3,FALSE),0)</f>
        <v>206-1756-0806</v>
      </c>
      <c r="Q5537" s="27" t="str">
        <f>VLOOKUP(N5537,'散件（更新）'!B:H,2,FALSE)</f>
        <v>114-17560806</v>
      </c>
      <c r="R5537" s="27" t="str">
        <f>VLOOKUP(N5537,'散件（更新）'!B:H,7,FALSE)</f>
        <v>Carpet brush</v>
      </c>
      <c r="S5537" s="27" t="str">
        <f>VLOOKUP(N5537,'散件（更新）'!B:E,4,FALSE)</f>
        <v>https://tineco-yxzt.oss-accelerate.aliyuncs.com/product/114-17560806.jpg</v>
      </c>
      <c r="T5537" s="27" t="s">
        <v>8759</v>
      </c>
      <c r="U5537" s="28" t="str">
        <f>VLOOKUP(N5537,'散件（更新）'!B:G,6,FALSE)</f>
        <v>FB1759地毯刷（双软毛单向螺旋/旧弯管/带PTC）</v>
      </c>
      <c r="V5537" s="28" t="str">
        <f>VLOOKUP(N5537,'散件（更新）'!B:I,8,FALSE)</f>
        <v>6972200193650</v>
      </c>
    </row>
    <row r="5538" spans="1:22">
      <c r="A5538" s="57">
        <v>46169</v>
      </c>
      <c r="B5538" s="53" t="s">
        <v>151</v>
      </c>
      <c r="C5538" s="27" t="str">
        <f>VLOOKUP(B5538,'大货清单（不定期按GOMS更新）'!A:H,8,0)</f>
        <v>107-17561302</v>
      </c>
      <c r="D5538" s="27" t="str">
        <f>VLOOKUP(B5538,'大货清单（不定期按GOMS更新）'!A:C,3,0)</f>
        <v>ZB1756M-02</v>
      </c>
      <c r="E5538" s="27" t="str">
        <f>VLOOKUP(B5538,'大货清单（不定期按GOMS更新）'!A:H,4,0)</f>
        <v>TR,FR,DE,CH,AT,NL,IT,ES,PL,SE</v>
      </c>
      <c r="F5538" s="27" t="str">
        <f>VLOOKUP(B5538,'大货清单（不定期按GOMS更新）'!A:H,2,0)</f>
        <v>A10-D</v>
      </c>
      <c r="G5538" s="28">
        <f>VLOOKUP(B5538,'大货清单（不定期按GOMS更新）'!A:I,9,FALSE)</f>
        <v>6972200193308</v>
      </c>
      <c r="H5538" s="27" t="str">
        <f>VLOOKUP(B5538,'大货清单（不定期按GOMS更新）'!A:H,7,0)</f>
        <v>Purple</v>
      </c>
      <c r="I5538" s="27" t="str">
        <f>VLOOKUP(B5538,'大货清单（不定期按GOMS更新）'!A:F,6,FALSE)</f>
        <v>PHASEOUT</v>
      </c>
      <c r="J5538" s="27" t="str">
        <f>VLOOKUP(B5538,'大货清单（不定期按GOMS更新）'!A:K,11,FALSE)</f>
        <v>3.91</v>
      </c>
      <c r="K5538" s="27" t="str">
        <f>VLOOKUP(B5538,'大货清单（不定期按GOMS更新）'!A:N,12,FALSE)</f>
        <v>742</v>
      </c>
      <c r="L5538" s="27" t="str">
        <f>VLOOKUP(B5538,'大货清单（不定期按GOMS更新）'!A:M,13,FALSE)</f>
        <v>155</v>
      </c>
      <c r="M5538" s="27" t="str">
        <f>VLOOKUP(B5538,'大货清单（不定期按GOMS更新）'!A:N,14,FALSE)</f>
        <v>281</v>
      </c>
      <c r="N5538" s="53" t="s">
        <v>5239</v>
      </c>
      <c r="O5538" s="27">
        <f>IFERROR(VLOOKUP(N5538,'散件迭代（不定期更新）'!C:J,8,FALSE),0)</f>
        <v>0</v>
      </c>
      <c r="P5538" s="27" t="str">
        <f>IFERROR(VLOOKUP(N5538,'散件（更新）'!B:H,3,FALSE),0)</f>
        <v>206-1756-0903</v>
      </c>
      <c r="Q5538" s="27" t="str">
        <f>VLOOKUP(N5538,'散件（更新）'!B:H,2,FALSE)</f>
        <v>114-17560903</v>
      </c>
      <c r="R5538" s="27" t="str">
        <f>VLOOKUP(N5538,'散件（更新）'!B:H,7,FALSE)</f>
        <v>Brush Roller</v>
      </c>
      <c r="S5538" s="27" t="str">
        <f>VLOOKUP(N5538,'散件（更新）'!B:E,4,FALSE)</f>
        <v>https://tineco-yxzt.oss-accelerate.aliyuncs.com/20231219/9VABR102700_1702948054363.png</v>
      </c>
      <c r="T5538" s="27" t="s">
        <v>8759</v>
      </c>
      <c r="U5538" s="28" t="str">
        <f>VLOOKUP(N5538,'散件（更新）'!B:G,6,FALSE)</f>
        <v>FB1881 绒毛滚刷组件</v>
      </c>
      <c r="V5538" s="28" t="str">
        <f>VLOOKUP(N5538,'散件（更新）'!B:I,8,FALSE)</f>
        <v>6972200196705</v>
      </c>
    </row>
    <row r="5539" spans="1:22">
      <c r="A5539" s="57">
        <v>46169</v>
      </c>
      <c r="B5539" s="53" t="s">
        <v>151</v>
      </c>
      <c r="C5539" s="27" t="str">
        <f>VLOOKUP(B5539,'大货清单（不定期按GOMS更新）'!A:H,8,0)</f>
        <v>107-17561302</v>
      </c>
      <c r="D5539" s="27" t="str">
        <f>VLOOKUP(B5539,'大货清单（不定期按GOMS更新）'!A:C,3,0)</f>
        <v>ZB1756M-02</v>
      </c>
      <c r="E5539" s="27" t="str">
        <f>VLOOKUP(B5539,'大货清单（不定期按GOMS更新）'!A:H,4,0)</f>
        <v>TR,FR,DE,CH,AT,NL,IT,ES,PL,SE</v>
      </c>
      <c r="F5539" s="27" t="str">
        <f>VLOOKUP(B5539,'大货清单（不定期按GOMS更新）'!A:H,2,0)</f>
        <v>A10-D</v>
      </c>
      <c r="G5539" s="28">
        <f>VLOOKUP(B5539,'大货清单（不定期按GOMS更新）'!A:I,9,FALSE)</f>
        <v>6972200193308</v>
      </c>
      <c r="H5539" s="27" t="str">
        <f>VLOOKUP(B5539,'大货清单（不定期按GOMS更新）'!A:H,7,0)</f>
        <v>Purple</v>
      </c>
      <c r="I5539" s="27" t="str">
        <f>VLOOKUP(B5539,'大货清单（不定期按GOMS更新）'!A:F,6,FALSE)</f>
        <v>PHASEOUT</v>
      </c>
      <c r="J5539" s="27" t="str">
        <f>VLOOKUP(B5539,'大货清单（不定期按GOMS更新）'!A:K,11,FALSE)</f>
        <v>3.91</v>
      </c>
      <c r="K5539" s="27" t="str">
        <f>VLOOKUP(B5539,'大货清单（不定期按GOMS更新）'!A:N,12,FALSE)</f>
        <v>742</v>
      </c>
      <c r="L5539" s="27" t="str">
        <f>VLOOKUP(B5539,'大货清单（不定期按GOMS更新）'!A:M,13,FALSE)</f>
        <v>155</v>
      </c>
      <c r="M5539" s="27" t="str">
        <f>VLOOKUP(B5539,'大货清单（不定期按GOMS更新）'!A:N,14,FALSE)</f>
        <v>281</v>
      </c>
      <c r="N5539" s="53" t="s">
        <v>1261</v>
      </c>
      <c r="O5539" s="27" t="str">
        <f>IFERROR(VLOOKUP(N5539,'散件迭代（不定期更新）'!C:J,8,FALSE),0)</f>
        <v>A30</v>
      </c>
      <c r="P5539" s="27" t="str">
        <f>IFERROR(VLOOKUP(N5539,'散件（更新）'!B:H,3,FALSE),0)</f>
        <v>206-1756-0402</v>
      </c>
      <c r="Q5539" s="27" t="str">
        <f>VLOOKUP(N5539,'散件（更新）'!B:H,2,FALSE)</f>
        <v>114-17560402</v>
      </c>
      <c r="R5539" s="27" t="str">
        <f>VLOOKUP(N5539,'散件（更新）'!B:H,7,FALSE)</f>
        <v>Filter holder</v>
      </c>
      <c r="S5539" s="27" t="str">
        <f>VLOOKUP(N5539,'散件（更新）'!B:E,4,FALSE)</f>
        <v>https://tineco-yxzt.oss-accelerate.aliyuncs.com/product/114-17560402.jpg</v>
      </c>
      <c r="T5539" s="27" t="s">
        <v>8759</v>
      </c>
      <c r="U5539" s="28" t="str">
        <f>VLOOKUP(N5539,'散件（更新）'!B:G,6,FALSE)</f>
        <v>网孔过滤器包胶组件365-1756-2713*1+过滤棉和网孔过滤器清洗提示标贴 491-1756-03P8*1</v>
      </c>
      <c r="V5539" s="28" t="str">
        <f>VLOOKUP(N5539,'散件（更新）'!B:I,8,FALSE)</f>
        <v>6972200191304</v>
      </c>
    </row>
    <row r="5540" spans="1:22">
      <c r="A5540" s="57">
        <v>46169</v>
      </c>
      <c r="B5540" s="53" t="s">
        <v>151</v>
      </c>
      <c r="C5540" s="27" t="str">
        <f>VLOOKUP(B5540,'大货清单（不定期按GOMS更新）'!A:H,8,0)</f>
        <v>107-17561302</v>
      </c>
      <c r="D5540" s="27" t="str">
        <f>VLOOKUP(B5540,'大货清单（不定期按GOMS更新）'!A:C,3,0)</f>
        <v>ZB1756M-02</v>
      </c>
      <c r="E5540" s="27" t="str">
        <f>VLOOKUP(B5540,'大货清单（不定期按GOMS更新）'!A:H,4,0)</f>
        <v>TR,FR,DE,CH,AT,NL,IT,ES,PL,SE</v>
      </c>
      <c r="F5540" s="27" t="str">
        <f>VLOOKUP(B5540,'大货清单（不定期按GOMS更新）'!A:H,2,0)</f>
        <v>A10-D</v>
      </c>
      <c r="G5540" s="28">
        <f>VLOOKUP(B5540,'大货清单（不定期按GOMS更新）'!A:I,9,FALSE)</f>
        <v>6972200193308</v>
      </c>
      <c r="H5540" s="27" t="str">
        <f>VLOOKUP(B5540,'大货清单（不定期按GOMS更新）'!A:H,7,0)</f>
        <v>Purple</v>
      </c>
      <c r="I5540" s="27" t="str">
        <f>VLOOKUP(B5540,'大货清单（不定期按GOMS更新）'!A:F,6,FALSE)</f>
        <v>PHASEOUT</v>
      </c>
      <c r="J5540" s="27" t="str">
        <f>VLOOKUP(B5540,'大货清单（不定期按GOMS更新）'!A:K,11,FALSE)</f>
        <v>3.91</v>
      </c>
      <c r="K5540" s="27" t="str">
        <f>VLOOKUP(B5540,'大货清单（不定期按GOMS更新）'!A:N,12,FALSE)</f>
        <v>742</v>
      </c>
      <c r="L5540" s="27" t="str">
        <f>VLOOKUP(B5540,'大货清单（不定期按GOMS更新）'!A:M,13,FALSE)</f>
        <v>155</v>
      </c>
      <c r="M5540" s="27" t="str">
        <f>VLOOKUP(B5540,'大货清单（不定期按GOMS更新）'!A:N,14,FALSE)</f>
        <v>281</v>
      </c>
      <c r="N5540" s="53" t="s">
        <v>1228</v>
      </c>
      <c r="O5540" s="27">
        <f>IFERROR(VLOOKUP(N5540,'散件迭代（不定期更新）'!C:J,8,FALSE),0)</f>
        <v>0</v>
      </c>
      <c r="P5540" s="27" t="str">
        <f>IFERROR(VLOOKUP(N5540,'散件（更新）'!B:H,3,FALSE),0)</f>
        <v>206-1756-0204</v>
      </c>
      <c r="Q5540" s="27" t="str">
        <f>VLOOKUP(N5540,'散件（更新）'!B:H,2,FALSE)</f>
        <v>114-17560204</v>
      </c>
      <c r="R5540" s="27" t="str">
        <f>VLOOKUP(N5540,'散件（更新）'!B:H,7,FALSE)</f>
        <v>FILTER</v>
      </c>
      <c r="S5540" s="27" t="str">
        <f>VLOOKUP(N5540,'散件（更新）'!B:E,4,FALSE)</f>
        <v>https://tineco-yxzt.oss-accelerate.aliyuncs.com/product/114-17560204.jpg</v>
      </c>
      <c r="T5540" s="27" t="s">
        <v>8759</v>
      </c>
      <c r="U5540" s="28" t="str">
        <f>VLOOKUP(N5540,'散件（更新）'!B:G,6,FALSE)</f>
        <v>ZB1756 进风滤棉组件</v>
      </c>
      <c r="V5540" s="28" t="str">
        <f>VLOOKUP(N5540,'散件（更新）'!B:I,8,FALSE)</f>
        <v>6972200191182</v>
      </c>
    </row>
    <row r="5541" spans="1:22">
      <c r="A5541" s="57">
        <v>46169</v>
      </c>
      <c r="B5541" s="53" t="s">
        <v>151</v>
      </c>
      <c r="C5541" s="27" t="str">
        <f>VLOOKUP(B5541,'大货清单（不定期按GOMS更新）'!A:H,8,0)</f>
        <v>107-17561302</v>
      </c>
      <c r="D5541" s="27" t="str">
        <f>VLOOKUP(B5541,'大货清单（不定期按GOMS更新）'!A:C,3,0)</f>
        <v>ZB1756M-02</v>
      </c>
      <c r="E5541" s="27" t="str">
        <f>VLOOKUP(B5541,'大货清单（不定期按GOMS更新）'!A:H,4,0)</f>
        <v>TR,FR,DE,CH,AT,NL,IT,ES,PL,SE</v>
      </c>
      <c r="F5541" s="27" t="str">
        <f>VLOOKUP(B5541,'大货清单（不定期按GOMS更新）'!A:H,2,0)</f>
        <v>A10-D</v>
      </c>
      <c r="G5541" s="28">
        <f>VLOOKUP(B5541,'大货清单（不定期按GOMS更新）'!A:I,9,FALSE)</f>
        <v>6972200193308</v>
      </c>
      <c r="H5541" s="27" t="str">
        <f>VLOOKUP(B5541,'大货清单（不定期按GOMS更新）'!A:H,7,0)</f>
        <v>Purple</v>
      </c>
      <c r="I5541" s="27" t="str">
        <f>VLOOKUP(B5541,'大货清单（不定期按GOMS更新）'!A:F,6,FALSE)</f>
        <v>PHASEOUT</v>
      </c>
      <c r="J5541" s="27" t="str">
        <f>VLOOKUP(B5541,'大货清单（不定期按GOMS更新）'!A:K,11,FALSE)</f>
        <v>3.91</v>
      </c>
      <c r="K5541" s="27" t="str">
        <f>VLOOKUP(B5541,'大货清单（不定期按GOMS更新）'!A:N,12,FALSE)</f>
        <v>742</v>
      </c>
      <c r="L5541" s="27" t="str">
        <f>VLOOKUP(B5541,'大货清单（不定期按GOMS更新）'!A:M,13,FALSE)</f>
        <v>155</v>
      </c>
      <c r="M5541" s="27" t="str">
        <f>VLOOKUP(B5541,'大货清单（不定期按GOMS更新）'!A:N,14,FALSE)</f>
        <v>281</v>
      </c>
      <c r="N5541" s="53" t="s">
        <v>1272</v>
      </c>
      <c r="O5541" s="27">
        <f>IFERROR(VLOOKUP(N5541,'散件迭代（不定期更新）'!C:J,8,FALSE),0)</f>
        <v>0</v>
      </c>
      <c r="P5541" s="27" t="str">
        <f>IFERROR(VLOOKUP(N5541,'散件（更新）'!B:H,3,FALSE),0)</f>
        <v>206-1756-0802</v>
      </c>
      <c r="Q5541" s="27" t="str">
        <f>VLOOKUP(N5541,'散件（更新）'!B:H,2,FALSE)</f>
        <v>114-17560802</v>
      </c>
      <c r="R5541" s="27" t="str">
        <f>VLOOKUP(N5541,'散件（更新）'!B:H,7,FALSE)</f>
        <v>Main Body</v>
      </c>
      <c r="S5541" s="27" t="str">
        <f>VLOOKUP(N5541,'散件（更新）'!B:E,4,FALSE)</f>
        <v>https://tineco-yxzt.oss-accelerate.aliyuncs.com/product/114-17560802.jpg</v>
      </c>
      <c r="T5541" s="27" t="s">
        <v>8759</v>
      </c>
      <c r="U5541" s="28" t="str">
        <f>VLOOKUP(N5541,'散件（更新）'!B:G,6,FALSE)</f>
        <v>手持组件</v>
      </c>
      <c r="V5541" s="28" t="str">
        <f>VLOOKUP(N5541,'散件（更新）'!B:I,8,FALSE)</f>
        <v>6972200192998</v>
      </c>
    </row>
    <row r="5542" spans="1:22">
      <c r="A5542" s="57">
        <v>46169</v>
      </c>
      <c r="B5542" s="53" t="s">
        <v>151</v>
      </c>
      <c r="C5542" s="27" t="str">
        <f>VLOOKUP(B5542,'大货清单（不定期按GOMS更新）'!A:H,8,0)</f>
        <v>107-17561302</v>
      </c>
      <c r="D5542" s="27" t="str">
        <f>VLOOKUP(B5542,'大货清单（不定期按GOMS更新）'!A:C,3,0)</f>
        <v>ZB1756M-02</v>
      </c>
      <c r="E5542" s="27" t="str">
        <f>VLOOKUP(B5542,'大货清单（不定期按GOMS更新）'!A:H,4,0)</f>
        <v>TR,FR,DE,CH,AT,NL,IT,ES,PL,SE</v>
      </c>
      <c r="F5542" s="27" t="str">
        <f>VLOOKUP(B5542,'大货清单（不定期按GOMS更新）'!A:H,2,0)</f>
        <v>A10-D</v>
      </c>
      <c r="G5542" s="28">
        <f>VLOOKUP(B5542,'大货清单（不定期按GOMS更新）'!A:I,9,FALSE)</f>
        <v>6972200193308</v>
      </c>
      <c r="H5542" s="27" t="str">
        <f>VLOOKUP(B5542,'大货清单（不定期按GOMS更新）'!A:H,7,0)</f>
        <v>Purple</v>
      </c>
      <c r="I5542" s="27" t="str">
        <f>VLOOKUP(B5542,'大货清单（不定期按GOMS更新）'!A:F,6,FALSE)</f>
        <v>PHASEOUT</v>
      </c>
      <c r="J5542" s="27" t="str">
        <f>VLOOKUP(B5542,'大货清单（不定期按GOMS更新）'!A:K,11,FALSE)</f>
        <v>3.91</v>
      </c>
      <c r="K5542" s="27" t="str">
        <f>VLOOKUP(B5542,'大货清单（不定期按GOMS更新）'!A:N,12,FALSE)</f>
        <v>742</v>
      </c>
      <c r="L5542" s="27" t="str">
        <f>VLOOKUP(B5542,'大货清单（不定期按GOMS更新）'!A:M,13,FALSE)</f>
        <v>155</v>
      </c>
      <c r="M5542" s="27" t="str">
        <f>VLOOKUP(B5542,'大货清单（不定期按GOMS更新）'!A:N,14,FALSE)</f>
        <v>281</v>
      </c>
      <c r="N5542" s="53" t="s">
        <v>1268</v>
      </c>
      <c r="O5542" s="27">
        <f>IFERROR(VLOOKUP(N5542,'散件迭代（不定期更新）'!C:J,8,FALSE),0)</f>
        <v>0</v>
      </c>
      <c r="P5542" s="27" t="str">
        <f>IFERROR(VLOOKUP(N5542,'散件（更新）'!B:H,3,FALSE),0)</f>
        <v>206-1756-0804</v>
      </c>
      <c r="Q5542" s="27" t="str">
        <f>VLOOKUP(N5542,'散件（更新）'!B:H,2,FALSE)</f>
        <v>114-17560804</v>
      </c>
      <c r="R5542" s="27" t="str">
        <f>VLOOKUP(N5542,'散件（更新）'!B:H,7,FALSE)</f>
        <v>Wall-mounted Dock</v>
      </c>
      <c r="S5542" s="27" t="str">
        <f>VLOOKUP(N5542,'散件（更新）'!B:E,4,FALSE)</f>
        <v>https://tineco-yxzt.oss-accelerate.aliyuncs.com/product/114-17560804.jpg</v>
      </c>
      <c r="T5542" s="27" t="s">
        <v>8759</v>
      </c>
      <c r="U5542" s="28" t="str">
        <f>VLOOKUP(N5542,'散件（更新）'!B:G,6,FALSE)</f>
        <v>墙挂带安装螺丝</v>
      </c>
      <c r="V5542" s="28" t="str">
        <f>VLOOKUP(N5542,'散件（更新）'!B:I,8,FALSE)</f>
        <v>6972200193018</v>
      </c>
    </row>
    <row r="5543" spans="1:22">
      <c r="A5543" s="57">
        <v>46169</v>
      </c>
      <c r="B5543" s="53" t="s">
        <v>151</v>
      </c>
      <c r="C5543" s="27" t="str">
        <f>VLOOKUP(B5543,'大货清单（不定期按GOMS更新）'!A:H,8,0)</f>
        <v>107-17561302</v>
      </c>
      <c r="D5543" s="27" t="str">
        <f>VLOOKUP(B5543,'大货清单（不定期按GOMS更新）'!A:C,3,0)</f>
        <v>ZB1756M-02</v>
      </c>
      <c r="E5543" s="27" t="str">
        <f>VLOOKUP(B5543,'大货清单（不定期按GOMS更新）'!A:H,4,0)</f>
        <v>TR,FR,DE,CH,AT,NL,IT,ES,PL,SE</v>
      </c>
      <c r="F5543" s="27" t="str">
        <f>VLOOKUP(B5543,'大货清单（不定期按GOMS更新）'!A:H,2,0)</f>
        <v>A10-D</v>
      </c>
      <c r="G5543" s="28">
        <f>VLOOKUP(B5543,'大货清单（不定期按GOMS更新）'!A:I,9,FALSE)</f>
        <v>6972200193308</v>
      </c>
      <c r="H5543" s="27" t="str">
        <f>VLOOKUP(B5543,'大货清单（不定期按GOMS更新）'!A:H,7,0)</f>
        <v>Purple</v>
      </c>
      <c r="I5543" s="27" t="str">
        <f>VLOOKUP(B5543,'大货清单（不定期按GOMS更新）'!A:F,6,FALSE)</f>
        <v>PHASEOUT</v>
      </c>
      <c r="J5543" s="27" t="str">
        <f>VLOOKUP(B5543,'大货清单（不定期按GOMS更新）'!A:K,11,FALSE)</f>
        <v>3.91</v>
      </c>
      <c r="K5543" s="27" t="str">
        <f>VLOOKUP(B5543,'大货清单（不定期按GOMS更新）'!A:N,12,FALSE)</f>
        <v>742</v>
      </c>
      <c r="L5543" s="27" t="str">
        <f>VLOOKUP(B5543,'大货清单（不定期按GOMS更新）'!A:M,13,FALSE)</f>
        <v>155</v>
      </c>
      <c r="M5543" s="27" t="str">
        <f>VLOOKUP(B5543,'大货清单（不定期按GOMS更新）'!A:N,14,FALSE)</f>
        <v>281</v>
      </c>
      <c r="N5543" s="53" t="s">
        <v>1297</v>
      </c>
      <c r="O5543" s="27">
        <f>IFERROR(VLOOKUP(N5543,'散件迭代（不定期更新）'!C:J,8,FALSE),0)</f>
        <v>0</v>
      </c>
      <c r="P5543" s="27" t="str">
        <f>IFERROR(VLOOKUP(N5543,'散件（更新）'!B:H,3,FALSE),0)</f>
        <v>206-1769-0704</v>
      </c>
      <c r="Q5543" s="27" t="str">
        <f>VLOOKUP(N5543,'散件（更新）'!B:H,2,FALSE)</f>
        <v>114-17690704</v>
      </c>
      <c r="R5543" s="27" t="str">
        <f>VLOOKUP(N5543,'散件（更新）'!B:H,7,FALSE)</f>
        <v>Repair button</v>
      </c>
      <c r="S5543" s="27" t="str">
        <f>VLOOKUP(N5543,'散件（更新）'!B:E,4,FALSE)</f>
        <v>https://tineco-yxzt.oss-accelerate.aliyuncs.com/20231219/9VARB111200_1702948060007.png</v>
      </c>
      <c r="T5543" s="27" t="s">
        <v>8759</v>
      </c>
      <c r="U5543" s="28" t="str">
        <f>VLOOKUP(N5543,'散件（更新）'!B:G,6,FALSE)</f>
        <v>接头释放钮+弹簧+滤芯</v>
      </c>
      <c r="V5543" s="28" t="str">
        <f>VLOOKUP(N5543,'散件（更新）'!B:I,8,FALSE)</f>
        <v>6972200195623</v>
      </c>
    </row>
    <row r="5544" spans="1:22">
      <c r="A5544" s="57">
        <v>46169</v>
      </c>
      <c r="B5544" s="53" t="s">
        <v>151</v>
      </c>
      <c r="C5544" s="27" t="str">
        <f>VLOOKUP(B5544,'大货清单（不定期按GOMS更新）'!A:H,8,0)</f>
        <v>107-17561302</v>
      </c>
      <c r="D5544" s="27" t="str">
        <f>VLOOKUP(B5544,'大货清单（不定期按GOMS更新）'!A:C,3,0)</f>
        <v>ZB1756M-02</v>
      </c>
      <c r="E5544" s="27" t="str">
        <f>VLOOKUP(B5544,'大货清单（不定期按GOMS更新）'!A:H,4,0)</f>
        <v>TR,FR,DE,CH,AT,NL,IT,ES,PL,SE</v>
      </c>
      <c r="F5544" s="27" t="str">
        <f>VLOOKUP(B5544,'大货清单（不定期按GOMS更新）'!A:H,2,0)</f>
        <v>A10-D</v>
      </c>
      <c r="G5544" s="28">
        <f>VLOOKUP(B5544,'大货清单（不定期按GOMS更新）'!A:I,9,FALSE)</f>
        <v>6972200193308</v>
      </c>
      <c r="H5544" s="27" t="str">
        <f>VLOOKUP(B5544,'大货清单（不定期按GOMS更新）'!A:H,7,0)</f>
        <v>Purple</v>
      </c>
      <c r="I5544" s="27" t="str">
        <f>VLOOKUP(B5544,'大货清单（不定期按GOMS更新）'!A:F,6,FALSE)</f>
        <v>PHASEOUT</v>
      </c>
      <c r="J5544" s="27" t="str">
        <f>VLOOKUP(B5544,'大货清单（不定期按GOMS更新）'!A:K,11,FALSE)</f>
        <v>3.91</v>
      </c>
      <c r="K5544" s="27" t="str">
        <f>VLOOKUP(B5544,'大货清单（不定期按GOMS更新）'!A:N,12,FALSE)</f>
        <v>742</v>
      </c>
      <c r="L5544" s="27" t="str">
        <f>VLOOKUP(B5544,'大货清单（不定期按GOMS更新）'!A:M,13,FALSE)</f>
        <v>155</v>
      </c>
      <c r="M5544" s="27" t="str">
        <f>VLOOKUP(B5544,'大货清单（不定期按GOMS更新）'!A:N,14,FALSE)</f>
        <v>281</v>
      </c>
      <c r="N5544" s="53" t="s">
        <v>5174</v>
      </c>
      <c r="O5544" s="27" t="str">
        <f>IFERROR(VLOOKUP(N5544,'散件迭代（不定期更新）'!C:J,8,FALSE),0)</f>
        <v>A42</v>
      </c>
      <c r="P5544" s="27" t="str">
        <f>IFERROR(VLOOKUP(N5544,'散件（更新）'!B:H,3,FALSE),0)</f>
        <v>206-1769-0204</v>
      </c>
      <c r="Q5544" s="27" t="str">
        <f>VLOOKUP(N5544,'散件（更新）'!B:H,2,FALSE)</f>
        <v>114-17690204</v>
      </c>
      <c r="R5544" s="27" t="str">
        <f>VLOOKUP(N5544,'散件（更新）'!B:H,7,FALSE)</f>
        <v>Crevice Tool</v>
      </c>
      <c r="S5544" s="27" t="str">
        <f>VLOOKUP(N5544,'散件（更新）'!B:E,4,FALSE)</f>
        <v>https://tineco-yxzt.oss-accelerate.aliyuncs.com/product/114-17690204.png</v>
      </c>
      <c r="T5544" s="27" t="s">
        <v>8759</v>
      </c>
      <c r="U5544" s="28" t="str">
        <f>VLOOKUP(N5544,'散件（更新）'!B:G,6,FALSE)</f>
        <v>ZB1769B-03 扁吸</v>
      </c>
      <c r="V5544" s="28" t="str">
        <f>VLOOKUP(N5544,'散件（更新）'!B:I,8,FALSE)</f>
        <v>6972200191250</v>
      </c>
    </row>
    <row r="5545" spans="1:22">
      <c r="A5545" s="57">
        <v>46169</v>
      </c>
      <c r="B5545" s="53" t="s">
        <v>151</v>
      </c>
      <c r="C5545" s="27" t="str">
        <f>VLOOKUP(B5545,'大货清单（不定期按GOMS更新）'!A:H,8,0)</f>
        <v>107-17561302</v>
      </c>
      <c r="D5545" s="27" t="str">
        <f>VLOOKUP(B5545,'大货清单（不定期按GOMS更新）'!A:C,3,0)</f>
        <v>ZB1756M-02</v>
      </c>
      <c r="E5545" s="27" t="str">
        <f>VLOOKUP(B5545,'大货清单（不定期按GOMS更新）'!A:H,4,0)</f>
        <v>TR,FR,DE,CH,AT,NL,IT,ES,PL,SE</v>
      </c>
      <c r="F5545" s="27" t="str">
        <f>VLOOKUP(B5545,'大货清单（不定期按GOMS更新）'!A:H,2,0)</f>
        <v>A10-D</v>
      </c>
      <c r="G5545" s="28">
        <f>VLOOKUP(B5545,'大货清单（不定期按GOMS更新）'!A:I,9,FALSE)</f>
        <v>6972200193308</v>
      </c>
      <c r="H5545" s="27" t="str">
        <f>VLOOKUP(B5545,'大货清单（不定期按GOMS更新）'!A:H,7,0)</f>
        <v>Purple</v>
      </c>
      <c r="I5545" s="27" t="str">
        <f>VLOOKUP(B5545,'大货清单（不定期按GOMS更新）'!A:F,6,FALSE)</f>
        <v>PHASEOUT</v>
      </c>
      <c r="J5545" s="27" t="str">
        <f>VLOOKUP(B5545,'大货清单（不定期按GOMS更新）'!A:K,11,FALSE)</f>
        <v>3.91</v>
      </c>
      <c r="K5545" s="27" t="str">
        <f>VLOOKUP(B5545,'大货清单（不定期按GOMS更新）'!A:N,12,FALSE)</f>
        <v>742</v>
      </c>
      <c r="L5545" s="27" t="str">
        <f>VLOOKUP(B5545,'大货清单（不定期按GOMS更新）'!A:M,13,FALSE)</f>
        <v>155</v>
      </c>
      <c r="M5545" s="27" t="str">
        <f>VLOOKUP(B5545,'大货清单（不定期按GOMS更新）'!A:N,14,FALSE)</f>
        <v>281</v>
      </c>
      <c r="N5545" s="53" t="s">
        <v>1289</v>
      </c>
      <c r="O5545" s="27" t="str">
        <f>IFERROR(VLOOKUP(N5545,'散件迭代（不定期更新）'!C:J,8,FALSE),0)</f>
        <v>A38</v>
      </c>
      <c r="P5545" s="27" t="str">
        <f>IFERROR(VLOOKUP(N5545,'散件（更新）'!B:H,3,FALSE),0)</f>
        <v>206-1769-0254</v>
      </c>
      <c r="Q5545" s="27" t="str">
        <f>VLOOKUP(N5545,'散件（更新）'!B:H,2,FALSE)</f>
        <v>114-17690254</v>
      </c>
      <c r="R5545" s="27" t="str">
        <f>VLOOKUP(N5545,'散件（更新）'!B:H,7,FALSE)</f>
        <v>Pre-filter Cleaning Tool</v>
      </c>
      <c r="S5545" s="27" t="str">
        <f>VLOOKUP(N5545,'散件（更新）'!B:E,4,FALSE)</f>
        <v>https://tineco-yxzt.oss-accelerate.aliyuncs.com/product/114-17690254.jpg</v>
      </c>
      <c r="T5545" s="27" t="s">
        <v>8759</v>
      </c>
      <c r="U5545" s="28" t="str">
        <f>VLOOKUP(N5545,'散件（更新）'!B:G,6,FALSE)</f>
        <v xml:space="preserve">ZB1769B 滤芯清洁刷 </v>
      </c>
      <c r="V5545" s="28" t="str">
        <f>VLOOKUP(N5545,'散件（更新）'!B:I,8,FALSE)</f>
        <v>6972200191175</v>
      </c>
    </row>
    <row r="5546" spans="1:22">
      <c r="A5546" s="57">
        <v>46169</v>
      </c>
      <c r="B5546" s="53" t="s">
        <v>151</v>
      </c>
      <c r="C5546" s="27" t="str">
        <f>VLOOKUP(B5546,'大货清单（不定期按GOMS更新）'!A:H,8,0)</f>
        <v>107-17561302</v>
      </c>
      <c r="D5546" s="27" t="str">
        <f>VLOOKUP(B5546,'大货清单（不定期按GOMS更新）'!A:C,3,0)</f>
        <v>ZB1756M-02</v>
      </c>
      <c r="E5546" s="27" t="str">
        <f>VLOOKUP(B5546,'大货清单（不定期按GOMS更新）'!A:H,4,0)</f>
        <v>TR,FR,DE,CH,AT,NL,IT,ES,PL,SE</v>
      </c>
      <c r="F5546" s="27" t="str">
        <f>VLOOKUP(B5546,'大货清单（不定期按GOMS更新）'!A:H,2,0)</f>
        <v>A10-D</v>
      </c>
      <c r="G5546" s="28">
        <f>VLOOKUP(B5546,'大货清单（不定期按GOMS更新）'!A:I,9,FALSE)</f>
        <v>6972200193308</v>
      </c>
      <c r="H5546" s="27" t="str">
        <f>VLOOKUP(B5546,'大货清单（不定期按GOMS更新）'!A:H,7,0)</f>
        <v>Purple</v>
      </c>
      <c r="I5546" s="27" t="str">
        <f>VLOOKUP(B5546,'大货清单（不定期按GOMS更新）'!A:F,6,FALSE)</f>
        <v>PHASEOUT</v>
      </c>
      <c r="J5546" s="27" t="str">
        <f>VLOOKUP(B5546,'大货清单（不定期按GOMS更新）'!A:K,11,FALSE)</f>
        <v>3.91</v>
      </c>
      <c r="K5546" s="27" t="str">
        <f>VLOOKUP(B5546,'大货清单（不定期按GOMS更新）'!A:N,12,FALSE)</f>
        <v>742</v>
      </c>
      <c r="L5546" s="27" t="str">
        <f>VLOOKUP(B5546,'大货清单（不定期按GOMS更新）'!A:M,13,FALSE)</f>
        <v>155</v>
      </c>
      <c r="M5546" s="27" t="str">
        <f>VLOOKUP(B5546,'大货清单（不定期按GOMS更新）'!A:N,14,FALSE)</f>
        <v>281</v>
      </c>
      <c r="N5546" s="53" t="s">
        <v>252</v>
      </c>
      <c r="O5546" s="27">
        <f>IFERROR(VLOOKUP(N5546,'散件迭代（不定期更新）'!C:J,8,FALSE),0)</f>
        <v>0</v>
      </c>
      <c r="P5546" s="27" t="str">
        <f>IFERROR(VLOOKUP(N5546,'散件（更新）'!B:H,3,FALSE),0)</f>
        <v>206-1769-0233</v>
      </c>
      <c r="Q5546" s="27" t="str">
        <f>VLOOKUP(N5546,'散件（更新）'!B:H,2,FALSE)</f>
        <v>114-17690233</v>
      </c>
      <c r="R5546" s="27" t="str">
        <f>VLOOKUP(N5546,'散件（更新）'!B:H,7,FALSE)</f>
        <v>Hair cleaning tool</v>
      </c>
      <c r="S5546" s="27" t="str">
        <f>VLOOKUP(N5546,'散件（更新）'!B:E,4,FALSE)</f>
        <v>https://tineco-yxzt.oss-accelerate.aliyuncs.com/product/114-17690233.png</v>
      </c>
      <c r="T5546" s="27" t="s">
        <v>8759</v>
      </c>
      <c r="U5546" s="28" t="str">
        <f>VLOOKUP(N5546,'散件（更新）'!B:G,6,FALSE)</f>
        <v>ZB1769B 清洁刷植毛组件</v>
      </c>
      <c r="V5546" s="28" t="str">
        <f>VLOOKUP(N5546,'散件（更新）'!B:I,8,FALSE)</f>
        <v>6972200191151</v>
      </c>
    </row>
    <row r="5547" spans="1:22">
      <c r="A5547" s="57">
        <v>46169</v>
      </c>
      <c r="B5547" s="53" t="s">
        <v>151</v>
      </c>
      <c r="C5547" s="27" t="str">
        <f>VLOOKUP(B5547,'大货清单（不定期按GOMS更新）'!A:H,8,0)</f>
        <v>107-17561302</v>
      </c>
      <c r="D5547" s="27" t="str">
        <f>VLOOKUP(B5547,'大货清单（不定期按GOMS更新）'!A:C,3,0)</f>
        <v>ZB1756M-02</v>
      </c>
      <c r="E5547" s="27" t="str">
        <f>VLOOKUP(B5547,'大货清单（不定期按GOMS更新）'!A:H,4,0)</f>
        <v>TR,FR,DE,CH,AT,NL,IT,ES,PL,SE</v>
      </c>
      <c r="F5547" s="27" t="str">
        <f>VLOOKUP(B5547,'大货清单（不定期按GOMS更新）'!A:H,2,0)</f>
        <v>A10-D</v>
      </c>
      <c r="G5547" s="28">
        <f>VLOOKUP(B5547,'大货清单（不定期按GOMS更新）'!A:I,9,FALSE)</f>
        <v>6972200193308</v>
      </c>
      <c r="H5547" s="27" t="str">
        <f>VLOOKUP(B5547,'大货清单（不定期按GOMS更新）'!A:H,7,0)</f>
        <v>Purple</v>
      </c>
      <c r="I5547" s="27" t="str">
        <f>VLOOKUP(B5547,'大货清单（不定期按GOMS更新）'!A:F,6,FALSE)</f>
        <v>PHASEOUT</v>
      </c>
      <c r="J5547" s="27" t="str">
        <f>VLOOKUP(B5547,'大货清单（不定期按GOMS更新）'!A:K,11,FALSE)</f>
        <v>3.91</v>
      </c>
      <c r="K5547" s="27" t="str">
        <f>VLOOKUP(B5547,'大货清单（不定期按GOMS更新）'!A:N,12,FALSE)</f>
        <v>742</v>
      </c>
      <c r="L5547" s="27" t="str">
        <f>VLOOKUP(B5547,'大货清单（不定期按GOMS更新）'!A:M,13,FALSE)</f>
        <v>155</v>
      </c>
      <c r="M5547" s="27" t="str">
        <f>VLOOKUP(B5547,'大货清单（不定期按GOMS更新）'!A:N,14,FALSE)</f>
        <v>281</v>
      </c>
      <c r="N5547" s="53" t="s">
        <v>1269</v>
      </c>
      <c r="O5547" s="27">
        <f>IFERROR(VLOOKUP(N5547,'散件迭代（不定期更新）'!C:J,8,FALSE),0)</f>
        <v>0</v>
      </c>
      <c r="P5547" s="27" t="str">
        <f>IFERROR(VLOOKUP(N5547,'散件（更新）'!B:H,3,FALSE),0)</f>
        <v>206-1756-0803</v>
      </c>
      <c r="Q5547" s="27" t="str">
        <f>VLOOKUP(N5547,'散件（更新）'!B:H,2,FALSE)</f>
        <v>114-17560803</v>
      </c>
      <c r="R5547" s="27" t="str">
        <f>VLOOKUP(N5547,'散件（更新）'!B:H,7,FALSE)</f>
        <v>Tube Assembly</v>
      </c>
      <c r="S5547" s="27" t="str">
        <f>VLOOKUP(N5547,'散件（更新）'!B:E,4,FALSE)</f>
        <v>https://tineco-yxzt.oss-accelerate.aliyuncs.com/product/114-17560803.jpg</v>
      </c>
      <c r="T5547" s="27" t="s">
        <v>8759</v>
      </c>
      <c r="U5547" s="28" t="str">
        <f>VLOOKUP(N5547,'散件（更新）'!B:G,6,FALSE)</f>
        <v>铝管组件（紫色）</v>
      </c>
      <c r="V5547" s="28" t="str">
        <f>VLOOKUP(N5547,'散件（更新）'!B:I,8,FALSE)</f>
        <v>6972200193001</v>
      </c>
    </row>
    <row r="5548" spans="1:22">
      <c r="A5548" s="57">
        <v>46169</v>
      </c>
      <c r="B5548" s="53" t="s">
        <v>151</v>
      </c>
      <c r="C5548" s="27" t="str">
        <f>VLOOKUP(B5548,'大货清单（不定期按GOMS更新）'!A:H,8,0)</f>
        <v>107-17561302</v>
      </c>
      <c r="D5548" s="27" t="str">
        <f>VLOOKUP(B5548,'大货清单（不定期按GOMS更新）'!A:C,3,0)</f>
        <v>ZB1756M-02</v>
      </c>
      <c r="E5548" s="27" t="str">
        <f>VLOOKUP(B5548,'大货清单（不定期按GOMS更新）'!A:H,4,0)</f>
        <v>TR,FR,DE,CH,AT,NL,IT,ES,PL,SE</v>
      </c>
      <c r="F5548" s="27" t="str">
        <f>VLOOKUP(B5548,'大货清单（不定期按GOMS更新）'!A:H,2,0)</f>
        <v>A10-D</v>
      </c>
      <c r="G5548" s="28">
        <f>VLOOKUP(B5548,'大货清单（不定期按GOMS更新）'!A:I,9,FALSE)</f>
        <v>6972200193308</v>
      </c>
      <c r="H5548" s="27" t="str">
        <f>VLOOKUP(B5548,'大货清单（不定期按GOMS更新）'!A:H,7,0)</f>
        <v>Purple</v>
      </c>
      <c r="I5548" s="27" t="str">
        <f>VLOOKUP(B5548,'大货清单（不定期按GOMS更新）'!A:F,6,FALSE)</f>
        <v>PHASEOUT</v>
      </c>
      <c r="J5548" s="27" t="str">
        <f>VLOOKUP(B5548,'大货清单（不定期按GOMS更新）'!A:K,11,FALSE)</f>
        <v>3.91</v>
      </c>
      <c r="K5548" s="27" t="str">
        <f>VLOOKUP(B5548,'大货清单（不定期按GOMS更新）'!A:N,12,FALSE)</f>
        <v>742</v>
      </c>
      <c r="L5548" s="27" t="str">
        <f>VLOOKUP(B5548,'大货清单（不定期按GOMS更新）'!A:M,13,FALSE)</f>
        <v>155</v>
      </c>
      <c r="M5548" s="27" t="str">
        <f>VLOOKUP(B5548,'大货清单（不定期按GOMS更新）'!A:N,14,FALSE)</f>
        <v>281</v>
      </c>
      <c r="N5548" s="53" t="s">
        <v>1339</v>
      </c>
      <c r="O5548" s="27">
        <f>IFERROR(VLOOKUP(N5548,'散件迭代（不定期更新）'!C:J,8,FALSE),0)</f>
        <v>0</v>
      </c>
      <c r="P5548" s="27" t="str">
        <f>IFERROR(VLOOKUP(N5548,'散件（更新）'!B:H,3,FALSE),0)</f>
        <v>206-1676-0003</v>
      </c>
      <c r="Q5548" s="27" t="str">
        <f>VLOOKUP(N5548,'散件（更新）'!B:H,2,FALSE)</f>
        <v>114-16760003</v>
      </c>
      <c r="R5548" s="27" t="str">
        <f>VLOOKUP(N5548,'散件（更新）'!B:H,7,FALSE)</f>
        <v>Brush Cover</v>
      </c>
      <c r="S5548" s="27" t="str">
        <f>VLOOKUP(N5548,'散件（更新）'!B:E,4,FALSE)</f>
        <v>https://tineco-yxzt.oss-accelerate.aliyuncs.com/20231219/9VSBC111100_1702948060830.png</v>
      </c>
      <c r="T5548" s="27" t="s">
        <v>8759</v>
      </c>
      <c r="U5548" s="28" t="str">
        <f>VLOOKUP(N5548,'散件（更新）'!B:G,6,FALSE)</f>
        <v>FB1676 滚刷释放盖板</v>
      </c>
      <c r="V5548" s="28" t="str">
        <f>VLOOKUP(N5548,'散件（更新）'!B:I,8,FALSE)</f>
        <v>6972200195685</v>
      </c>
    </row>
    <row r="5549" spans="1:22">
      <c r="A5549" s="57">
        <v>46169</v>
      </c>
      <c r="B5549" s="53" t="s">
        <v>151</v>
      </c>
      <c r="C5549" s="27" t="str">
        <f>VLOOKUP(B5549,'大货清单（不定期按GOMS更新）'!A:H,8,0)</f>
        <v>107-17561302</v>
      </c>
      <c r="D5549" s="27" t="str">
        <f>VLOOKUP(B5549,'大货清单（不定期按GOMS更新）'!A:C,3,0)</f>
        <v>ZB1756M-02</v>
      </c>
      <c r="E5549" s="27" t="str">
        <f>VLOOKUP(B5549,'大货清单（不定期按GOMS更新）'!A:H,4,0)</f>
        <v>TR,FR,DE,CH,AT,NL,IT,ES,PL,SE</v>
      </c>
      <c r="F5549" s="27" t="str">
        <f>VLOOKUP(B5549,'大货清单（不定期按GOMS更新）'!A:H,2,0)</f>
        <v>A10-D</v>
      </c>
      <c r="G5549" s="28">
        <f>VLOOKUP(B5549,'大货清单（不定期按GOMS更新）'!A:I,9,FALSE)</f>
        <v>6972200193308</v>
      </c>
      <c r="H5549" s="27" t="str">
        <f>VLOOKUP(B5549,'大货清单（不定期按GOMS更新）'!A:H,7,0)</f>
        <v>Purple</v>
      </c>
      <c r="I5549" s="27" t="str">
        <f>VLOOKUP(B5549,'大货清单（不定期按GOMS更新）'!A:F,6,FALSE)</f>
        <v>PHASEOUT</v>
      </c>
      <c r="J5549" s="27" t="str">
        <f>VLOOKUP(B5549,'大货清单（不定期按GOMS更新）'!A:K,11,FALSE)</f>
        <v>3.91</v>
      </c>
      <c r="K5549" s="27" t="str">
        <f>VLOOKUP(B5549,'大货清单（不定期按GOMS更新）'!A:N,12,FALSE)</f>
        <v>742</v>
      </c>
      <c r="L5549" s="27" t="str">
        <f>VLOOKUP(B5549,'大货清单（不定期按GOMS更新）'!A:M,13,FALSE)</f>
        <v>155</v>
      </c>
      <c r="M5549" s="27" t="str">
        <f>VLOOKUP(B5549,'大货清单（不定期按GOMS更新）'!A:N,14,FALSE)</f>
        <v>281</v>
      </c>
      <c r="N5549" s="53" t="s">
        <v>1372</v>
      </c>
      <c r="O5549" s="27" t="str">
        <f>IFERROR(VLOOKUP(N5549,'散件迭代（不定期更新）'!C:J,8,FALSE),0)</f>
        <v>A44</v>
      </c>
      <c r="P5549" s="27" t="str">
        <f>IFERROR(VLOOKUP(N5549,'散件（更新）'!B:H,3,FALSE),0)</f>
        <v>206-1873-0208</v>
      </c>
      <c r="Q5549" s="27" t="str">
        <f>VLOOKUP(N5549,'散件（更新）'!B:H,2,FALSE)</f>
        <v>114-18730208</v>
      </c>
      <c r="R5549" s="27" t="str">
        <f>VLOOKUP(N5549,'散件（更新）'!B:H,7,FALSE)</f>
        <v>2-in-1 dusting brush</v>
      </c>
      <c r="S5549" s="27" t="str">
        <f>VLOOKUP(N5549,'散件（更新）'!B:E,4,FALSE)</f>
        <v>https://tineco-yxzt.oss-accelerate.aliyuncs.com/product/114-18730208.png</v>
      </c>
      <c r="T5549" s="27" t="s">
        <v>8759</v>
      </c>
      <c r="U5549" s="28" t="str">
        <f>VLOOKUP(N5549,'散件（更新）'!B:G,6,FALSE)</f>
        <v>组合刷组件</v>
      </c>
      <c r="V5549" s="28" t="str">
        <f>VLOOKUP(N5549,'散件（更新）'!B:I,8,FALSE)</f>
        <v>6972200191502</v>
      </c>
    </row>
    <row r="5550" spans="1:22">
      <c r="A5550" s="57">
        <v>46169</v>
      </c>
      <c r="B5550" s="53" t="s">
        <v>151</v>
      </c>
      <c r="C5550" s="27" t="str">
        <f>VLOOKUP(B5550,'大货清单（不定期按GOMS更新）'!A:H,8,0)</f>
        <v>107-17561302</v>
      </c>
      <c r="D5550" s="27" t="str">
        <f>VLOOKUP(B5550,'大货清单（不定期按GOMS更新）'!A:C,3,0)</f>
        <v>ZB1756M-02</v>
      </c>
      <c r="E5550" s="27" t="str">
        <f>VLOOKUP(B5550,'大货清单（不定期按GOMS更新）'!A:H,4,0)</f>
        <v>TR,FR,DE,CH,AT,NL,IT,ES,PL,SE</v>
      </c>
      <c r="F5550" s="27" t="str">
        <f>VLOOKUP(B5550,'大货清单（不定期按GOMS更新）'!A:H,2,0)</f>
        <v>A10-D</v>
      </c>
      <c r="G5550" s="28">
        <f>VLOOKUP(B5550,'大货清单（不定期按GOMS更新）'!A:I,9,FALSE)</f>
        <v>6972200193308</v>
      </c>
      <c r="H5550" s="27" t="str">
        <f>VLOOKUP(B5550,'大货清单（不定期按GOMS更新）'!A:H,7,0)</f>
        <v>Purple</v>
      </c>
      <c r="I5550" s="27" t="str">
        <f>VLOOKUP(B5550,'大货清单（不定期按GOMS更新）'!A:F,6,FALSE)</f>
        <v>PHASEOUT</v>
      </c>
      <c r="J5550" s="27" t="str">
        <f>VLOOKUP(B5550,'大货清单（不定期按GOMS更新）'!A:K,11,FALSE)</f>
        <v>3.91</v>
      </c>
      <c r="K5550" s="27" t="str">
        <f>VLOOKUP(B5550,'大货清单（不定期按GOMS更新）'!A:N,12,FALSE)</f>
        <v>742</v>
      </c>
      <c r="L5550" s="27" t="str">
        <f>VLOOKUP(B5550,'大货清单（不定期按GOMS更新）'!A:M,13,FALSE)</f>
        <v>155</v>
      </c>
      <c r="M5550" s="27" t="str">
        <f>VLOOKUP(B5550,'大货清单（不定期按GOMS更新）'!A:N,14,FALSE)</f>
        <v>281</v>
      </c>
      <c r="N5550" s="53" t="s">
        <v>1393</v>
      </c>
      <c r="O5550" s="27" t="str">
        <f>IFERROR(VLOOKUP(N5550,'散件迭代（不定期更新）'!C:J,8,FALSE),0)</f>
        <v>A19</v>
      </c>
      <c r="P5550" s="27" t="str">
        <f>IFERROR(VLOOKUP(N5550,'散件（更新）'!B:H,3,FALSE),0)</f>
        <v>206-1873-2318</v>
      </c>
      <c r="Q5550" s="27" t="str">
        <f>VLOOKUP(N5550,'散件（更新）'!B:H,2,FALSE)</f>
        <v>114-18732318</v>
      </c>
      <c r="R5550" s="27" t="str">
        <f>VLOOKUP(N5550,'散件（更新）'!B:H,7,FALSE)</f>
        <v>Mini power brush</v>
      </c>
      <c r="S5550" s="27" t="str">
        <f>VLOOKUP(N5550,'散件（更新）'!B:E,4,FALSE)</f>
        <v>https://tineco-yxzt.oss-accelerate.aliyuncs.com/product/114-18732318.png</v>
      </c>
      <c r="T5550" s="27" t="s">
        <v>8759</v>
      </c>
      <c r="U5550" s="28" t="str">
        <f>VLOOKUP(N5550,'散件（更新）'!B:G,6,FALSE)</f>
        <v>FB1953A 小电动地刷胶袋组件带PTC</v>
      </c>
      <c r="V5550" s="28" t="str">
        <f>VLOOKUP(N5550,'散件（更新）'!B:I,8,FALSE)</f>
        <v>6972200193032</v>
      </c>
    </row>
    <row r="5551" spans="1:22">
      <c r="A5551" s="57">
        <v>46169</v>
      </c>
      <c r="B5551" s="53" t="s">
        <v>151</v>
      </c>
      <c r="C5551" s="27" t="str">
        <f>VLOOKUP(B5551,'大货清单（不定期按GOMS更新）'!A:H,8,0)</f>
        <v>107-17561302</v>
      </c>
      <c r="D5551" s="27" t="str">
        <f>VLOOKUP(B5551,'大货清单（不定期按GOMS更新）'!A:C,3,0)</f>
        <v>ZB1756M-02</v>
      </c>
      <c r="E5551" s="27" t="str">
        <f>VLOOKUP(B5551,'大货清单（不定期按GOMS更新）'!A:H,4,0)</f>
        <v>TR,FR,DE,CH,AT,NL,IT,ES,PL,SE</v>
      </c>
      <c r="F5551" s="27" t="str">
        <f>VLOOKUP(B5551,'大货清单（不定期按GOMS更新）'!A:H,2,0)</f>
        <v>A10-D</v>
      </c>
      <c r="G5551" s="28">
        <f>VLOOKUP(B5551,'大货清单（不定期按GOMS更新）'!A:I,9,FALSE)</f>
        <v>6972200193308</v>
      </c>
      <c r="H5551" s="27" t="str">
        <f>VLOOKUP(B5551,'大货清单（不定期按GOMS更新）'!A:H,7,0)</f>
        <v>Purple</v>
      </c>
      <c r="I5551" s="27" t="str">
        <f>VLOOKUP(B5551,'大货清单（不定期按GOMS更新）'!A:F,6,FALSE)</f>
        <v>PHASEOUT</v>
      </c>
      <c r="J5551" s="27" t="str">
        <f>VLOOKUP(B5551,'大货清单（不定期按GOMS更新）'!A:K,11,FALSE)</f>
        <v>3.91</v>
      </c>
      <c r="K5551" s="27" t="str">
        <f>VLOOKUP(B5551,'大货清单（不定期按GOMS更新）'!A:N,12,FALSE)</f>
        <v>742</v>
      </c>
      <c r="L5551" s="27" t="str">
        <f>VLOOKUP(B5551,'大货清单（不定期按GOMS更新）'!A:M,13,FALSE)</f>
        <v>155</v>
      </c>
      <c r="M5551" s="27" t="str">
        <f>VLOOKUP(B5551,'大货清单（不定期按GOMS更新）'!A:N,14,FALSE)</f>
        <v>281</v>
      </c>
      <c r="N5551" s="53" t="s">
        <v>1363</v>
      </c>
      <c r="O5551" s="27" t="str">
        <f>IFERROR(VLOOKUP(N5551,'散件迭代（不定期更新）'!C:J,8,FALSE),0)</f>
        <v>A12</v>
      </c>
      <c r="P5551" s="27" t="str">
        <f>IFERROR(VLOOKUP(N5551,'散件（更新）'!B:H,3,FALSE),0)</f>
        <v>206-1873-0010</v>
      </c>
      <c r="Q5551" s="27" t="str">
        <f>VLOOKUP(N5551,'散件（更新）'!B:H,2,FALSE)</f>
        <v>114-18730010</v>
      </c>
      <c r="R5551" s="27" t="str">
        <f>VLOOKUP(N5551,'散件（更新）'!B:H,7,FALSE)</f>
        <v>Accessory Kit</v>
      </c>
      <c r="S5551" s="27" t="str">
        <f>VLOOKUP(N5551,'散件（更新）'!B:E,4,FALSE)</f>
        <v>https://tineco-yxzt.oss-accelerate.aliyuncs.com/product/114-18730010.jpg</v>
      </c>
      <c r="T5551" s="27" t="s">
        <v>8759</v>
      </c>
      <c r="U5551" s="28" t="str">
        <f>VLOOKUP(N5551,'散件（更新）'!B:G,6,FALSE)</f>
        <v>附件套装(家电刷组件+伸缩扁吸组件+转折管组件+伸缩软管组件)</v>
      </c>
      <c r="V5551" s="28" t="str">
        <f>VLOOKUP(N5551,'散件（更新）'!B:I,8,FALSE)</f>
        <v>6972200191519</v>
      </c>
    </row>
    <row r="5552" spans="1:22">
      <c r="A5552" s="57">
        <v>46169</v>
      </c>
      <c r="B5552" s="53" t="s">
        <v>151</v>
      </c>
      <c r="C5552" s="27" t="str">
        <f>VLOOKUP(B5552,'大货清单（不定期按GOMS更新）'!A:H,8,0)</f>
        <v>107-17561302</v>
      </c>
      <c r="D5552" s="27" t="str">
        <f>VLOOKUP(B5552,'大货清单（不定期按GOMS更新）'!A:C,3,0)</f>
        <v>ZB1756M-02</v>
      </c>
      <c r="E5552" s="27" t="str">
        <f>VLOOKUP(B5552,'大货清单（不定期按GOMS更新）'!A:H,4,0)</f>
        <v>TR,FR,DE,CH,AT,NL,IT,ES,PL,SE</v>
      </c>
      <c r="F5552" s="27" t="str">
        <f>VLOOKUP(B5552,'大货清单（不定期按GOMS更新）'!A:H,2,0)</f>
        <v>A10-D</v>
      </c>
      <c r="G5552" s="28">
        <f>VLOOKUP(B5552,'大货清单（不定期按GOMS更新）'!A:I,9,FALSE)</f>
        <v>6972200193308</v>
      </c>
      <c r="H5552" s="27" t="str">
        <f>VLOOKUP(B5552,'大货清单（不定期按GOMS更新）'!A:H,7,0)</f>
        <v>Purple</v>
      </c>
      <c r="I5552" s="27" t="str">
        <f>VLOOKUP(B5552,'大货清单（不定期按GOMS更新）'!A:F,6,FALSE)</f>
        <v>PHASEOUT</v>
      </c>
      <c r="J5552" s="27" t="str">
        <f>VLOOKUP(B5552,'大货清单（不定期按GOMS更新）'!A:K,11,FALSE)</f>
        <v>3.91</v>
      </c>
      <c r="K5552" s="27" t="str">
        <f>VLOOKUP(B5552,'大货清单（不定期按GOMS更新）'!A:N,12,FALSE)</f>
        <v>742</v>
      </c>
      <c r="L5552" s="27" t="str">
        <f>VLOOKUP(B5552,'大货清单（不定期按GOMS更新）'!A:M,13,FALSE)</f>
        <v>155</v>
      </c>
      <c r="M5552" s="27" t="str">
        <f>VLOOKUP(B5552,'大货清单（不定期按GOMS更新）'!A:N,14,FALSE)</f>
        <v>281</v>
      </c>
      <c r="N5552" s="53" t="s">
        <v>1225</v>
      </c>
      <c r="O5552" s="27">
        <f>IFERROR(VLOOKUP(N5552,'散件迭代（不定期更新）'!C:J,8,FALSE),0)</f>
        <v>0</v>
      </c>
      <c r="P5552" s="27" t="str">
        <f>IFERROR(VLOOKUP(N5552,'散件（更新）'!B:H,3,FALSE),0)</f>
        <v>206-1756-0099</v>
      </c>
      <c r="Q5552" s="27" t="str">
        <f>VLOOKUP(N5552,'散件（更新）'!B:H,2,FALSE)</f>
        <v>114-17560099</v>
      </c>
      <c r="R5552" s="27" t="str">
        <f>VLOOKUP(N5552,'散件（更新）'!B:H,7,FALSE)</f>
        <v>Repair Wheel</v>
      </c>
      <c r="S5552" s="27" t="str">
        <f>VLOOKUP(N5552,'散件（更新）'!B:E,4,FALSE)</f>
        <v>https://tineco-yxzt.oss-accelerate.aliyuncs.com/20231219/9VSRW100200_1702948075442.png</v>
      </c>
      <c r="T5552" s="27" t="s">
        <v>8759</v>
      </c>
      <c r="U5552" s="28" t="str">
        <f>VLOOKUP(N5552,'散件（更新）'!B:G,6,FALSE)</f>
        <v>地刷小轮+小轮轴组件</v>
      </c>
      <c r="V5552" s="28" t="str">
        <f>VLOOKUP(N5552,'散件（更新）'!B:I,8,FALSE)</f>
        <v>6972200194046</v>
      </c>
    </row>
    <row r="5553" spans="1:22">
      <c r="A5553" s="57">
        <v>46169</v>
      </c>
      <c r="B5553" s="53" t="s">
        <v>151</v>
      </c>
      <c r="C5553" s="27" t="str">
        <f>VLOOKUP(B5553,'大货清单（不定期按GOMS更新）'!A:H,8,0)</f>
        <v>107-17561302</v>
      </c>
      <c r="D5553" s="27" t="str">
        <f>VLOOKUP(B5553,'大货清单（不定期按GOMS更新）'!A:C,3,0)</f>
        <v>ZB1756M-02</v>
      </c>
      <c r="E5553" s="27" t="str">
        <f>VLOOKUP(B5553,'大货清单（不定期按GOMS更新）'!A:H,4,0)</f>
        <v>TR,FR,DE,CH,AT,NL,IT,ES,PL,SE</v>
      </c>
      <c r="F5553" s="27" t="str">
        <f>VLOOKUP(B5553,'大货清单（不定期按GOMS更新）'!A:H,2,0)</f>
        <v>A10-D</v>
      </c>
      <c r="G5553" s="28">
        <f>VLOOKUP(B5553,'大货清单（不定期按GOMS更新）'!A:I,9,FALSE)</f>
        <v>6972200193308</v>
      </c>
      <c r="H5553" s="27" t="str">
        <f>VLOOKUP(B5553,'大货清单（不定期按GOMS更新）'!A:H,7,0)</f>
        <v>Purple</v>
      </c>
      <c r="I5553" s="27" t="str">
        <f>VLOOKUP(B5553,'大货清单（不定期按GOMS更新）'!A:F,6,FALSE)</f>
        <v>PHASEOUT</v>
      </c>
      <c r="J5553" s="27" t="str">
        <f>VLOOKUP(B5553,'大货清单（不定期按GOMS更新）'!A:K,11,FALSE)</f>
        <v>3.91</v>
      </c>
      <c r="K5553" s="27" t="str">
        <f>VLOOKUP(B5553,'大货清单（不定期按GOMS更新）'!A:N,12,FALSE)</f>
        <v>742</v>
      </c>
      <c r="L5553" s="27" t="str">
        <f>VLOOKUP(B5553,'大货清单（不定期按GOMS更新）'!A:M,13,FALSE)</f>
        <v>155</v>
      </c>
      <c r="M5553" s="27" t="str">
        <f>VLOOKUP(B5553,'大货清单（不定期按GOMS更新）'!A:N,14,FALSE)</f>
        <v>281</v>
      </c>
      <c r="N5553" s="53" t="s">
        <v>404</v>
      </c>
      <c r="O5553" s="27">
        <f>IFERROR(VLOOKUP(N5553,'散件迭代（不定期更新）'!C:J,8,FALSE),0)</f>
        <v>0</v>
      </c>
      <c r="P5553" s="27" t="str">
        <f>IFERROR(VLOOKUP(N5553,'散件（更新）'!B:H,3,FALSE),0)</f>
        <v>206-1873-0220</v>
      </c>
      <c r="Q5553" s="27" t="str">
        <f>VLOOKUP(N5553,'散件（更新）'!B:H,2,FALSE)</f>
        <v>114-18730220</v>
      </c>
      <c r="R5553" s="27" t="str">
        <f>VLOOKUP(N5553,'散件（更新）'!B:H,7,FALSE)</f>
        <v>Screw assembly for wall-mounted dock</v>
      </c>
      <c r="S5553" s="27" t="str">
        <f>VLOOKUP(N5553,'散件（更新）'!B:E,4,FALSE)</f>
        <v>https://tineco-yxzt.oss-accelerate.aliyuncs.com/20231219/9VSSA121100_1702948075509.png</v>
      </c>
      <c r="T5553" s="27" t="s">
        <v>8759</v>
      </c>
      <c r="U5553" s="28" t="str">
        <f>VLOOKUP(N5553,'散件（更新）'!B:G,6,FALSE)</f>
        <v>壁钉组件</v>
      </c>
      <c r="V5553" s="28" t="str">
        <f>VLOOKUP(N5553,'散件（更新）'!B:I,8,FALSE)</f>
        <v>6972200191373</v>
      </c>
    </row>
    <row r="5554" spans="1:22">
      <c r="A5554" s="57">
        <v>46169</v>
      </c>
      <c r="B5554" s="53" t="s">
        <v>2693</v>
      </c>
      <c r="C5554" s="27" t="str">
        <f>VLOOKUP(B5554,'大货清单（不定期按GOMS更新）'!A:H,8,0)</f>
        <v>107-17561301</v>
      </c>
      <c r="D5554" s="27" t="str">
        <f>VLOOKUP(B5554,'大货清单（不定期按GOMS更新）'!A:C,3,0)</f>
        <v>ZB1756M-01</v>
      </c>
      <c r="E5554" s="27" t="str">
        <f>VLOOKUP(B5554,'大货清单（不定期按GOMS更新）'!A:H,4,0)</f>
        <v>GB,AE</v>
      </c>
      <c r="F5554" s="27" t="str">
        <f>VLOOKUP(B5554,'大货清单（不定期按GOMS更新）'!A:H,2,0)</f>
        <v>A10-D</v>
      </c>
      <c r="G5554" s="28">
        <f>VLOOKUP(B5554,'大货清单（不定期按GOMS更新）'!A:I,9,FALSE)</f>
        <v>6972200193292</v>
      </c>
      <c r="H5554" s="27" t="str">
        <f>VLOOKUP(B5554,'大货清单（不定期按GOMS更新）'!A:H,7,0)</f>
        <v>Purple</v>
      </c>
      <c r="I5554" s="27" t="str">
        <f>VLOOKUP(B5554,'大货清单（不定期按GOMS更新）'!A:F,6,FALSE)</f>
        <v>PHASEOUT</v>
      </c>
      <c r="J5554" s="27" t="str">
        <f>VLOOKUP(B5554,'大货清单（不定期按GOMS更新）'!A:K,11,FALSE)</f>
        <v>3.91</v>
      </c>
      <c r="K5554" s="27" t="str">
        <f>VLOOKUP(B5554,'大货清单（不定期按GOMS更新）'!A:N,12,FALSE)</f>
        <v>742</v>
      </c>
      <c r="L5554" s="27" t="str">
        <f>VLOOKUP(B5554,'大货清单（不定期按GOMS更新）'!A:M,13,FALSE)</f>
        <v>155</v>
      </c>
      <c r="M5554" s="27" t="str">
        <f>VLOOKUP(B5554,'大货清单（不定期按GOMS更新）'!A:N,14,FALSE)</f>
        <v>281</v>
      </c>
      <c r="N5554" s="53" t="s">
        <v>202</v>
      </c>
      <c r="O5554" s="27" t="str">
        <f>IFERROR(VLOOKUP(N5554,'散件迭代（不定期更新）'!C:J,8,FALSE),0)</f>
        <v>A14</v>
      </c>
      <c r="P5554" s="27" t="str">
        <f>IFERROR(VLOOKUP(N5554,'散件（更新）'!B:H,3,FALSE),0)</f>
        <v>206-1756-0207</v>
      </c>
      <c r="Q5554" s="27" t="str">
        <f>VLOOKUP(N5554,'散件（更新）'!B:H,2,FALSE)</f>
        <v>114-17560207</v>
      </c>
      <c r="R5554" s="27" t="str">
        <f>VLOOKUP(N5554,'散件（更新）'!B:H,7,FALSE)</f>
        <v>Crevice &amp; 2-In-1 Dusting Brush</v>
      </c>
      <c r="S5554" s="27" t="str">
        <f>VLOOKUP(N5554,'散件（更新）'!B:E,4,FALSE)</f>
        <v>https://tineco-yxzt.oss-accelerate.aliyuncs.com/20231219/9VAAB101100_1702948048662.png</v>
      </c>
      <c r="T5554" s="27" t="s">
        <v>8759</v>
      </c>
      <c r="U5554" s="28" t="str">
        <f>VLOOKUP(N5554,'散件（更新）'!B:G,6,FALSE)</f>
        <v>扁吸+组合刷</v>
      </c>
      <c r="V5554" s="28" t="str">
        <f>VLOOKUP(N5554,'散件（更新）'!B:I,8,FALSE)</f>
        <v>6972200191144</v>
      </c>
    </row>
    <row r="5555" spans="1:22">
      <c r="A5555" s="57">
        <v>46169</v>
      </c>
      <c r="B5555" s="53" t="s">
        <v>2693</v>
      </c>
      <c r="C5555" s="27" t="str">
        <f>VLOOKUP(B5555,'大货清单（不定期按GOMS更新）'!A:H,8,0)</f>
        <v>107-17561301</v>
      </c>
      <c r="D5555" s="27" t="str">
        <f>VLOOKUP(B5555,'大货清单（不定期按GOMS更新）'!A:C,3,0)</f>
        <v>ZB1756M-01</v>
      </c>
      <c r="E5555" s="27" t="str">
        <f>VLOOKUP(B5555,'大货清单（不定期按GOMS更新）'!A:H,4,0)</f>
        <v>GB,AE</v>
      </c>
      <c r="F5555" s="27" t="str">
        <f>VLOOKUP(B5555,'大货清单（不定期按GOMS更新）'!A:H,2,0)</f>
        <v>A10-D</v>
      </c>
      <c r="G5555" s="28">
        <f>VLOOKUP(B5555,'大货清单（不定期按GOMS更新）'!A:I,9,FALSE)</f>
        <v>6972200193292</v>
      </c>
      <c r="H5555" s="27" t="str">
        <f>VLOOKUP(B5555,'大货清单（不定期按GOMS更新）'!A:H,7,0)</f>
        <v>Purple</v>
      </c>
      <c r="I5555" s="27" t="str">
        <f>VLOOKUP(B5555,'大货清单（不定期按GOMS更新）'!A:F,6,FALSE)</f>
        <v>PHASEOUT</v>
      </c>
      <c r="J5555" s="27" t="str">
        <f>VLOOKUP(B5555,'大货清单（不定期按GOMS更新）'!A:K,11,FALSE)</f>
        <v>3.91</v>
      </c>
      <c r="K5555" s="27" t="str">
        <f>VLOOKUP(B5555,'大货清单（不定期按GOMS更新）'!A:N,12,FALSE)</f>
        <v>742</v>
      </c>
      <c r="L5555" s="27" t="str">
        <f>VLOOKUP(B5555,'大货清单（不定期按GOMS更新）'!A:M,13,FALSE)</f>
        <v>155</v>
      </c>
      <c r="M5555" s="27" t="str">
        <f>VLOOKUP(B5555,'大货清单（不定期按GOMS更新）'!A:N,14,FALSE)</f>
        <v>281</v>
      </c>
      <c r="N5555" s="53" t="s">
        <v>1267</v>
      </c>
      <c r="O5555" s="27">
        <f>IFERROR(VLOOKUP(N5555,'散件迭代（不定期更新）'!C:J,8,FALSE),0)</f>
        <v>0</v>
      </c>
      <c r="P5555" s="27" t="str">
        <f>IFERROR(VLOOKUP(N5555,'散件（更新）'!B:H,3,FALSE),0)</f>
        <v>206-1756-1801</v>
      </c>
      <c r="Q5555" s="27" t="str">
        <f>VLOOKUP(N5555,'散件（更新）'!B:H,2,FALSE)</f>
        <v>114-17561801</v>
      </c>
      <c r="R5555" s="27" t="str">
        <f>VLOOKUP(N5555,'散件（更新）'!B:H,7,FALSE)</f>
        <v>Hepa &amp; cover assembly</v>
      </c>
      <c r="S5555" s="27" t="str">
        <f>VLOOKUP(N5555,'散件（更新）'!B:E,4,FALSE)</f>
        <v>https://tineco-yxzt.oss-accelerate.aliyuncs.com/20231227/9VAAC101100_1703640267936.png</v>
      </c>
      <c r="T5555" s="27" t="s">
        <v>8759</v>
      </c>
      <c r="U5555" s="28" t="str">
        <f>VLOOKUP(N5555,'散件（更新）'!B:G,6,FALSE)</f>
        <v>HEPA+出风盖组件灰色</v>
      </c>
      <c r="V5555" s="28" t="str">
        <f>VLOOKUP(N5555,'散件（更新）'!B:I,8,FALSE)</f>
        <v>6972200191137</v>
      </c>
    </row>
    <row r="5556" spans="1:22">
      <c r="A5556" s="57">
        <v>46169</v>
      </c>
      <c r="B5556" s="53" t="s">
        <v>2693</v>
      </c>
      <c r="C5556" s="27" t="str">
        <f>VLOOKUP(B5556,'大货清单（不定期按GOMS更新）'!A:H,8,0)</f>
        <v>107-17561301</v>
      </c>
      <c r="D5556" s="27" t="str">
        <f>VLOOKUP(B5556,'大货清单（不定期按GOMS更新）'!A:C,3,0)</f>
        <v>ZB1756M-01</v>
      </c>
      <c r="E5556" s="27" t="str">
        <f>VLOOKUP(B5556,'大货清单（不定期按GOMS更新）'!A:H,4,0)</f>
        <v>GB,AE</v>
      </c>
      <c r="F5556" s="27" t="str">
        <f>VLOOKUP(B5556,'大货清单（不定期按GOMS更新）'!A:H,2,0)</f>
        <v>A10-D</v>
      </c>
      <c r="G5556" s="28">
        <f>VLOOKUP(B5556,'大货清单（不定期按GOMS更新）'!A:I,9,FALSE)</f>
        <v>6972200193292</v>
      </c>
      <c r="H5556" s="27" t="str">
        <f>VLOOKUP(B5556,'大货清单（不定期按GOMS更新）'!A:H,7,0)</f>
        <v>Purple</v>
      </c>
      <c r="I5556" s="27" t="str">
        <f>VLOOKUP(B5556,'大货清单（不定期按GOMS更新）'!A:F,6,FALSE)</f>
        <v>PHASEOUT</v>
      </c>
      <c r="J5556" s="27" t="str">
        <f>VLOOKUP(B5556,'大货清单（不定期按GOMS更新）'!A:K,11,FALSE)</f>
        <v>3.91</v>
      </c>
      <c r="K5556" s="27" t="str">
        <f>VLOOKUP(B5556,'大货清单（不定期按GOMS更新）'!A:N,12,FALSE)</f>
        <v>742</v>
      </c>
      <c r="L5556" s="27" t="str">
        <f>VLOOKUP(B5556,'大货清单（不定期按GOMS更新）'!A:M,13,FALSE)</f>
        <v>155</v>
      </c>
      <c r="M5556" s="27" t="str">
        <f>VLOOKUP(B5556,'大货清单（不定期按GOMS更新）'!A:N,14,FALSE)</f>
        <v>281</v>
      </c>
      <c r="N5556" s="53" t="s">
        <v>1235</v>
      </c>
      <c r="O5556" s="27" t="str">
        <f>IFERROR(VLOOKUP(N5556,'散件迭代（不定期更新）'!C:J,8,FALSE),0)</f>
        <v>A01</v>
      </c>
      <c r="P5556" s="27" t="str">
        <f>IFERROR(VLOOKUP(N5556,'散件（更新）'!B:H,3,FALSE),0)</f>
        <v>206-1756-0236</v>
      </c>
      <c r="Q5556" s="27" t="str">
        <f>VLOOKUP(N5556,'散件（更新）'!B:H,2,FALSE)</f>
        <v>114-17560236</v>
      </c>
      <c r="R5556" s="27" t="str">
        <f>VLOOKUP(N5556,'散件（更新）'!B:H,7,FALSE)</f>
        <v>Dustbin Assembly</v>
      </c>
      <c r="S5556" s="27" t="str">
        <f>VLOOKUP(N5556,'散件（更新）'!B:E,4,FALSE)</f>
        <v>https://tineco-yxzt.oss-accelerate.aliyuncs.com/product/114-17560236.jpg</v>
      </c>
      <c r="T5556" s="27" t="s">
        <v>8759</v>
      </c>
      <c r="U5556" s="28" t="str">
        <f>VLOOKUP(N5556,'散件（更新）'!B:G,6,FALSE)</f>
        <v>新开模尘桶组件ID: 364-1756-3601 + 网孔过滤器包胶组件（散件8433灰）ID:365-1756-3403(带清洗标贴,散件专用)</v>
      </c>
      <c r="V5556" s="28" t="str">
        <f>VLOOKUP(N5556,'散件（更新）'!B:I,8,FALSE)</f>
        <v>6972200191113</v>
      </c>
    </row>
    <row r="5557" spans="1:22">
      <c r="A5557" s="57">
        <v>46169</v>
      </c>
      <c r="B5557" s="53" t="s">
        <v>2693</v>
      </c>
      <c r="C5557" s="27" t="str">
        <f>VLOOKUP(B5557,'大货清单（不定期按GOMS更新）'!A:H,8,0)</f>
        <v>107-17561301</v>
      </c>
      <c r="D5557" s="27" t="str">
        <f>VLOOKUP(B5557,'大货清单（不定期按GOMS更新）'!A:C,3,0)</f>
        <v>ZB1756M-01</v>
      </c>
      <c r="E5557" s="27" t="str">
        <f>VLOOKUP(B5557,'大货清单（不定期按GOMS更新）'!A:H,4,0)</f>
        <v>GB,AE</v>
      </c>
      <c r="F5557" s="27" t="str">
        <f>VLOOKUP(B5557,'大货清单（不定期按GOMS更新）'!A:H,2,0)</f>
        <v>A10-D</v>
      </c>
      <c r="G5557" s="28">
        <f>VLOOKUP(B5557,'大货清单（不定期按GOMS更新）'!A:I,9,FALSE)</f>
        <v>6972200193292</v>
      </c>
      <c r="H5557" s="27" t="str">
        <f>VLOOKUP(B5557,'大货清单（不定期按GOMS更新）'!A:H,7,0)</f>
        <v>Purple</v>
      </c>
      <c r="I5557" s="27" t="str">
        <f>VLOOKUP(B5557,'大货清单（不定期按GOMS更新）'!A:F,6,FALSE)</f>
        <v>PHASEOUT</v>
      </c>
      <c r="J5557" s="27" t="str">
        <f>VLOOKUP(B5557,'大货清单（不定期按GOMS更新）'!A:K,11,FALSE)</f>
        <v>3.91</v>
      </c>
      <c r="K5557" s="27" t="str">
        <f>VLOOKUP(B5557,'大货清单（不定期按GOMS更新）'!A:N,12,FALSE)</f>
        <v>742</v>
      </c>
      <c r="L5557" s="27" t="str">
        <f>VLOOKUP(B5557,'大货清单（不定期按GOMS更新）'!A:M,13,FALSE)</f>
        <v>155</v>
      </c>
      <c r="M5557" s="27" t="str">
        <f>VLOOKUP(B5557,'大货清单（不定期按GOMS更新）'!A:N,14,FALSE)</f>
        <v>281</v>
      </c>
      <c r="N5557" s="53" t="s">
        <v>1229</v>
      </c>
      <c r="O5557" s="27">
        <f>IFERROR(VLOOKUP(N5557,'散件迭代（不定期更新）'!C:J,8,FALSE),0)</f>
        <v>0</v>
      </c>
      <c r="P5557" s="27" t="str">
        <f>IFERROR(VLOOKUP(N5557,'散件（更新）'!B:H,3,FALSE),0)</f>
        <v>206-1756-0218</v>
      </c>
      <c r="Q5557" s="27" t="str">
        <f>VLOOKUP(N5557,'散件（更新）'!B:H,2,FALSE)</f>
        <v>114-17560218</v>
      </c>
      <c r="R5557" s="27" t="str">
        <f>VLOOKUP(N5557,'散件（更新）'!B:H,7,FALSE)</f>
        <v>2*Filter&amp;1*HEPA</v>
      </c>
      <c r="S5557" s="27" t="str">
        <f>VLOOKUP(N5557,'散件（更新）'!B:E,4,FALSE)</f>
        <v>https://tineco-yxzt.oss-accelerate.aliyuncs.com/product/114-17560218.jpg</v>
      </c>
      <c r="T5557" s="27" t="s">
        <v>8759</v>
      </c>
      <c r="U5557" s="28" t="str">
        <f>VLOOKUP(N5557,'散件（更新）'!B:G,6,FALSE)</f>
        <v>364-1756-0401【ZB1756 进风过滤棉包胶组件 环保3类 】*2
364-1756-1301【ZB1756 出风HEPA组件 环保3类】*1不带金属滤网</v>
      </c>
      <c r="V5557" s="28" t="str">
        <f>VLOOKUP(N5557,'散件（更新）'!B:I,8,FALSE)</f>
        <v>6972200191120</v>
      </c>
    </row>
    <row r="5558" spans="1:22">
      <c r="A5558" s="57">
        <v>46169</v>
      </c>
      <c r="B5558" s="53" t="s">
        <v>2693</v>
      </c>
      <c r="C5558" s="27" t="str">
        <f>VLOOKUP(B5558,'大货清单（不定期按GOMS更新）'!A:H,8,0)</f>
        <v>107-17561301</v>
      </c>
      <c r="D5558" s="27" t="str">
        <f>VLOOKUP(B5558,'大货清单（不定期按GOMS更新）'!A:C,3,0)</f>
        <v>ZB1756M-01</v>
      </c>
      <c r="E5558" s="27" t="str">
        <f>VLOOKUP(B5558,'大货清单（不定期按GOMS更新）'!A:H,4,0)</f>
        <v>GB,AE</v>
      </c>
      <c r="F5558" s="27" t="str">
        <f>VLOOKUP(B5558,'大货清单（不定期按GOMS更新）'!A:H,2,0)</f>
        <v>A10-D</v>
      </c>
      <c r="G5558" s="28">
        <f>VLOOKUP(B5558,'大货清单（不定期按GOMS更新）'!A:I,9,FALSE)</f>
        <v>6972200193292</v>
      </c>
      <c r="H5558" s="27" t="str">
        <f>VLOOKUP(B5558,'大货清单（不定期按GOMS更新）'!A:H,7,0)</f>
        <v>Purple</v>
      </c>
      <c r="I5558" s="27" t="str">
        <f>VLOOKUP(B5558,'大货清单（不定期按GOMS更新）'!A:F,6,FALSE)</f>
        <v>PHASEOUT</v>
      </c>
      <c r="J5558" s="27" t="str">
        <f>VLOOKUP(B5558,'大货清单（不定期按GOMS更新）'!A:K,11,FALSE)</f>
        <v>3.91</v>
      </c>
      <c r="K5558" s="27" t="str">
        <f>VLOOKUP(B5558,'大货清单（不定期按GOMS更新）'!A:N,12,FALSE)</f>
        <v>742</v>
      </c>
      <c r="L5558" s="27" t="str">
        <f>VLOOKUP(B5558,'大货清单（不定期按GOMS更新）'!A:M,13,FALSE)</f>
        <v>155</v>
      </c>
      <c r="M5558" s="27" t="str">
        <f>VLOOKUP(B5558,'大货清单（不定期按GOMS更新）'!A:N,14,FALSE)</f>
        <v>281</v>
      </c>
      <c r="N5558" s="53" t="s">
        <v>1224</v>
      </c>
      <c r="O5558" s="27">
        <f>IFERROR(VLOOKUP(N5558,'散件迭代（不定期更新）'!C:J,8,FALSE),0)</f>
        <v>0</v>
      </c>
      <c r="P5558" s="27" t="str">
        <f>IFERROR(VLOOKUP(N5558,'散件（更新）'!B:H,3,FALSE),0)</f>
        <v>206-1756-0245</v>
      </c>
      <c r="Q5558" s="27" t="str">
        <f>VLOOKUP(N5558,'散件（更新）'!B:H,2,FALSE)</f>
        <v>114-17560245</v>
      </c>
      <c r="R5558" s="27" t="str">
        <f>VLOOKUP(N5558,'散件（更新）'!B:H,7,FALSE)</f>
        <v>FB1753 Hard Floor Brush</v>
      </c>
      <c r="S5558" s="27" t="str">
        <f>VLOOKUP(N5558,'散件（更新）'!B:E,4,FALSE)</f>
        <v>https://tineco-yxzt.oss-accelerate.aliyuncs.com/product/114-17560245.jpg</v>
      </c>
      <c r="T5558" s="27" t="s">
        <v>8759</v>
      </c>
      <c r="U5558" s="28" t="str">
        <f>VLOOKUP(N5558,'散件（更新）'!B:G,6,FALSE)</f>
        <v>FB1753地板刷(带PTC，A0DASH专用)</v>
      </c>
      <c r="V5558" s="28" t="str">
        <f>VLOOKUP(N5558,'散件（更新）'!B:I,8,FALSE)</f>
        <v>6972200194015</v>
      </c>
    </row>
    <row r="5559" spans="1:22">
      <c r="A5559" s="57">
        <v>46169</v>
      </c>
      <c r="B5559" s="53" t="s">
        <v>2693</v>
      </c>
      <c r="C5559" s="27" t="str">
        <f>VLOOKUP(B5559,'大货清单（不定期按GOMS更新）'!A:H,8,0)</f>
        <v>107-17561301</v>
      </c>
      <c r="D5559" s="27" t="str">
        <f>VLOOKUP(B5559,'大货清单（不定期按GOMS更新）'!A:C,3,0)</f>
        <v>ZB1756M-01</v>
      </c>
      <c r="E5559" s="27" t="str">
        <f>VLOOKUP(B5559,'大货清单（不定期按GOMS更新）'!A:H,4,0)</f>
        <v>GB,AE</v>
      </c>
      <c r="F5559" s="27" t="str">
        <f>VLOOKUP(B5559,'大货清单（不定期按GOMS更新）'!A:H,2,0)</f>
        <v>A10-D</v>
      </c>
      <c r="G5559" s="28">
        <f>VLOOKUP(B5559,'大货清单（不定期按GOMS更新）'!A:I,9,FALSE)</f>
        <v>6972200193292</v>
      </c>
      <c r="H5559" s="27" t="str">
        <f>VLOOKUP(B5559,'大货清单（不定期按GOMS更新）'!A:H,7,0)</f>
        <v>Purple</v>
      </c>
      <c r="I5559" s="27" t="str">
        <f>VLOOKUP(B5559,'大货清单（不定期按GOMS更新）'!A:F,6,FALSE)</f>
        <v>PHASEOUT</v>
      </c>
      <c r="J5559" s="27" t="str">
        <f>VLOOKUP(B5559,'大货清单（不定期按GOMS更新）'!A:K,11,FALSE)</f>
        <v>3.91</v>
      </c>
      <c r="K5559" s="27" t="str">
        <f>VLOOKUP(B5559,'大货清单（不定期按GOMS更新）'!A:N,12,FALSE)</f>
        <v>742</v>
      </c>
      <c r="L5559" s="27" t="str">
        <f>VLOOKUP(B5559,'大货清单（不定期按GOMS更新）'!A:M,13,FALSE)</f>
        <v>155</v>
      </c>
      <c r="M5559" s="27" t="str">
        <f>VLOOKUP(B5559,'大货清单（不定期按GOMS更新）'!A:N,14,FALSE)</f>
        <v>281</v>
      </c>
      <c r="N5559" s="53" t="s">
        <v>1270</v>
      </c>
      <c r="O5559" s="27" t="str">
        <f>IFERROR(VLOOKUP(N5559,'散件迭代（不定期更新）'!C:J,8,FALSE),0)</f>
        <v>A05</v>
      </c>
      <c r="P5559" s="27" t="str">
        <f>IFERROR(VLOOKUP(N5559,'散件（更新）'!B:H,3,FALSE),0)</f>
        <v>206-1756-0806</v>
      </c>
      <c r="Q5559" s="27" t="str">
        <f>VLOOKUP(N5559,'散件（更新）'!B:H,2,FALSE)</f>
        <v>114-17560806</v>
      </c>
      <c r="R5559" s="27" t="str">
        <f>VLOOKUP(N5559,'散件（更新）'!B:H,7,FALSE)</f>
        <v>Carpet brush</v>
      </c>
      <c r="S5559" s="27" t="str">
        <f>VLOOKUP(N5559,'散件（更新）'!B:E,4,FALSE)</f>
        <v>https://tineco-yxzt.oss-accelerate.aliyuncs.com/product/114-17560806.jpg</v>
      </c>
      <c r="T5559" s="27" t="s">
        <v>8759</v>
      </c>
      <c r="U5559" s="28" t="str">
        <f>VLOOKUP(N5559,'散件（更新）'!B:G,6,FALSE)</f>
        <v>FB1759地毯刷（双软毛单向螺旋/旧弯管/带PTC）</v>
      </c>
      <c r="V5559" s="28" t="str">
        <f>VLOOKUP(N5559,'散件（更新）'!B:I,8,FALSE)</f>
        <v>6972200193650</v>
      </c>
    </row>
    <row r="5560" spans="1:22">
      <c r="A5560" s="57">
        <v>46169</v>
      </c>
      <c r="B5560" s="53" t="s">
        <v>2693</v>
      </c>
      <c r="C5560" s="27" t="str">
        <f>VLOOKUP(B5560,'大货清单（不定期按GOMS更新）'!A:H,8,0)</f>
        <v>107-17561301</v>
      </c>
      <c r="D5560" s="27" t="str">
        <f>VLOOKUP(B5560,'大货清单（不定期按GOMS更新）'!A:C,3,0)</f>
        <v>ZB1756M-01</v>
      </c>
      <c r="E5560" s="27" t="str">
        <f>VLOOKUP(B5560,'大货清单（不定期按GOMS更新）'!A:H,4,0)</f>
        <v>GB,AE</v>
      </c>
      <c r="F5560" s="27" t="str">
        <f>VLOOKUP(B5560,'大货清单（不定期按GOMS更新）'!A:H,2,0)</f>
        <v>A10-D</v>
      </c>
      <c r="G5560" s="28">
        <f>VLOOKUP(B5560,'大货清单（不定期按GOMS更新）'!A:I,9,FALSE)</f>
        <v>6972200193292</v>
      </c>
      <c r="H5560" s="27" t="str">
        <f>VLOOKUP(B5560,'大货清单（不定期按GOMS更新）'!A:H,7,0)</f>
        <v>Purple</v>
      </c>
      <c r="I5560" s="27" t="str">
        <f>VLOOKUP(B5560,'大货清单（不定期按GOMS更新）'!A:F,6,FALSE)</f>
        <v>PHASEOUT</v>
      </c>
      <c r="J5560" s="27" t="str">
        <f>VLOOKUP(B5560,'大货清单（不定期按GOMS更新）'!A:K,11,FALSE)</f>
        <v>3.91</v>
      </c>
      <c r="K5560" s="27" t="str">
        <f>VLOOKUP(B5560,'大货清单（不定期按GOMS更新）'!A:N,12,FALSE)</f>
        <v>742</v>
      </c>
      <c r="L5560" s="27" t="str">
        <f>VLOOKUP(B5560,'大货清单（不定期按GOMS更新）'!A:M,13,FALSE)</f>
        <v>155</v>
      </c>
      <c r="M5560" s="27" t="str">
        <f>VLOOKUP(B5560,'大货清单（不定期按GOMS更新）'!A:N,14,FALSE)</f>
        <v>281</v>
      </c>
      <c r="N5560" s="53" t="s">
        <v>5239</v>
      </c>
      <c r="O5560" s="27">
        <f>IFERROR(VLOOKUP(N5560,'散件迭代（不定期更新）'!C:J,8,FALSE),0)</f>
        <v>0</v>
      </c>
      <c r="P5560" s="27" t="str">
        <f>IFERROR(VLOOKUP(N5560,'散件（更新）'!B:H,3,FALSE),0)</f>
        <v>206-1756-0903</v>
      </c>
      <c r="Q5560" s="27" t="str">
        <f>VLOOKUP(N5560,'散件（更新）'!B:H,2,FALSE)</f>
        <v>114-17560903</v>
      </c>
      <c r="R5560" s="27" t="str">
        <f>VLOOKUP(N5560,'散件（更新）'!B:H,7,FALSE)</f>
        <v>Brush Roller</v>
      </c>
      <c r="S5560" s="27" t="str">
        <f>VLOOKUP(N5560,'散件（更新）'!B:E,4,FALSE)</f>
        <v>https://tineco-yxzt.oss-accelerate.aliyuncs.com/20231219/9VABR102700_1702948054363.png</v>
      </c>
      <c r="T5560" s="27" t="s">
        <v>8759</v>
      </c>
      <c r="U5560" s="28" t="str">
        <f>VLOOKUP(N5560,'散件（更新）'!B:G,6,FALSE)</f>
        <v>FB1881 绒毛滚刷组件</v>
      </c>
      <c r="V5560" s="28" t="str">
        <f>VLOOKUP(N5560,'散件（更新）'!B:I,8,FALSE)</f>
        <v>6972200196705</v>
      </c>
    </row>
    <row r="5561" spans="1:22">
      <c r="A5561" s="57">
        <v>46169</v>
      </c>
      <c r="B5561" s="53" t="s">
        <v>2693</v>
      </c>
      <c r="C5561" s="27" t="str">
        <f>VLOOKUP(B5561,'大货清单（不定期按GOMS更新）'!A:H,8,0)</f>
        <v>107-17561301</v>
      </c>
      <c r="D5561" s="27" t="str">
        <f>VLOOKUP(B5561,'大货清单（不定期按GOMS更新）'!A:C,3,0)</f>
        <v>ZB1756M-01</v>
      </c>
      <c r="E5561" s="27" t="str">
        <f>VLOOKUP(B5561,'大货清单（不定期按GOMS更新）'!A:H,4,0)</f>
        <v>GB,AE</v>
      </c>
      <c r="F5561" s="27" t="str">
        <f>VLOOKUP(B5561,'大货清单（不定期按GOMS更新）'!A:H,2,0)</f>
        <v>A10-D</v>
      </c>
      <c r="G5561" s="28">
        <f>VLOOKUP(B5561,'大货清单（不定期按GOMS更新）'!A:I,9,FALSE)</f>
        <v>6972200193292</v>
      </c>
      <c r="H5561" s="27" t="str">
        <f>VLOOKUP(B5561,'大货清单（不定期按GOMS更新）'!A:H,7,0)</f>
        <v>Purple</v>
      </c>
      <c r="I5561" s="27" t="str">
        <f>VLOOKUP(B5561,'大货清单（不定期按GOMS更新）'!A:F,6,FALSE)</f>
        <v>PHASEOUT</v>
      </c>
      <c r="J5561" s="27" t="str">
        <f>VLOOKUP(B5561,'大货清单（不定期按GOMS更新）'!A:K,11,FALSE)</f>
        <v>3.91</v>
      </c>
      <c r="K5561" s="27" t="str">
        <f>VLOOKUP(B5561,'大货清单（不定期按GOMS更新）'!A:N,12,FALSE)</f>
        <v>742</v>
      </c>
      <c r="L5561" s="27" t="str">
        <f>VLOOKUP(B5561,'大货清单（不定期按GOMS更新）'!A:M,13,FALSE)</f>
        <v>155</v>
      </c>
      <c r="M5561" s="27" t="str">
        <f>VLOOKUP(B5561,'大货清单（不定期按GOMS更新）'!A:N,14,FALSE)</f>
        <v>281</v>
      </c>
      <c r="N5561" s="53" t="s">
        <v>1261</v>
      </c>
      <c r="O5561" s="27" t="str">
        <f>IFERROR(VLOOKUP(N5561,'散件迭代（不定期更新）'!C:J,8,FALSE),0)</f>
        <v>A30</v>
      </c>
      <c r="P5561" s="27" t="str">
        <f>IFERROR(VLOOKUP(N5561,'散件（更新）'!B:H,3,FALSE),0)</f>
        <v>206-1756-0402</v>
      </c>
      <c r="Q5561" s="27" t="str">
        <f>VLOOKUP(N5561,'散件（更新）'!B:H,2,FALSE)</f>
        <v>114-17560402</v>
      </c>
      <c r="R5561" s="27" t="str">
        <f>VLOOKUP(N5561,'散件（更新）'!B:H,7,FALSE)</f>
        <v>Filter holder</v>
      </c>
      <c r="S5561" s="27" t="str">
        <f>VLOOKUP(N5561,'散件（更新）'!B:E,4,FALSE)</f>
        <v>https://tineco-yxzt.oss-accelerate.aliyuncs.com/product/114-17560402.jpg</v>
      </c>
      <c r="T5561" s="27" t="s">
        <v>8759</v>
      </c>
      <c r="U5561" s="28" t="str">
        <f>VLOOKUP(N5561,'散件（更新）'!B:G,6,FALSE)</f>
        <v>网孔过滤器包胶组件365-1756-2713*1+过滤棉和网孔过滤器清洗提示标贴 491-1756-03P8*1</v>
      </c>
      <c r="V5561" s="28" t="str">
        <f>VLOOKUP(N5561,'散件（更新）'!B:I,8,FALSE)</f>
        <v>6972200191304</v>
      </c>
    </row>
    <row r="5562" spans="1:22">
      <c r="A5562" s="57">
        <v>46169</v>
      </c>
      <c r="B5562" s="53" t="s">
        <v>2693</v>
      </c>
      <c r="C5562" s="27" t="str">
        <f>VLOOKUP(B5562,'大货清单（不定期按GOMS更新）'!A:H,8,0)</f>
        <v>107-17561301</v>
      </c>
      <c r="D5562" s="27" t="str">
        <f>VLOOKUP(B5562,'大货清单（不定期按GOMS更新）'!A:C,3,0)</f>
        <v>ZB1756M-01</v>
      </c>
      <c r="E5562" s="27" t="str">
        <f>VLOOKUP(B5562,'大货清单（不定期按GOMS更新）'!A:H,4,0)</f>
        <v>GB,AE</v>
      </c>
      <c r="F5562" s="27" t="str">
        <f>VLOOKUP(B5562,'大货清单（不定期按GOMS更新）'!A:H,2,0)</f>
        <v>A10-D</v>
      </c>
      <c r="G5562" s="28">
        <f>VLOOKUP(B5562,'大货清单（不定期按GOMS更新）'!A:I,9,FALSE)</f>
        <v>6972200193292</v>
      </c>
      <c r="H5562" s="27" t="str">
        <f>VLOOKUP(B5562,'大货清单（不定期按GOMS更新）'!A:H,7,0)</f>
        <v>Purple</v>
      </c>
      <c r="I5562" s="27" t="str">
        <f>VLOOKUP(B5562,'大货清单（不定期按GOMS更新）'!A:F,6,FALSE)</f>
        <v>PHASEOUT</v>
      </c>
      <c r="J5562" s="27" t="str">
        <f>VLOOKUP(B5562,'大货清单（不定期按GOMS更新）'!A:K,11,FALSE)</f>
        <v>3.91</v>
      </c>
      <c r="K5562" s="27" t="str">
        <f>VLOOKUP(B5562,'大货清单（不定期按GOMS更新）'!A:N,12,FALSE)</f>
        <v>742</v>
      </c>
      <c r="L5562" s="27" t="str">
        <f>VLOOKUP(B5562,'大货清单（不定期按GOMS更新）'!A:M,13,FALSE)</f>
        <v>155</v>
      </c>
      <c r="M5562" s="27" t="str">
        <f>VLOOKUP(B5562,'大货清单（不定期按GOMS更新）'!A:N,14,FALSE)</f>
        <v>281</v>
      </c>
      <c r="N5562" s="53" t="s">
        <v>1228</v>
      </c>
      <c r="O5562" s="27">
        <f>IFERROR(VLOOKUP(N5562,'散件迭代（不定期更新）'!C:J,8,FALSE),0)</f>
        <v>0</v>
      </c>
      <c r="P5562" s="27" t="str">
        <f>IFERROR(VLOOKUP(N5562,'散件（更新）'!B:H,3,FALSE),0)</f>
        <v>206-1756-0204</v>
      </c>
      <c r="Q5562" s="27" t="str">
        <f>VLOOKUP(N5562,'散件（更新）'!B:H,2,FALSE)</f>
        <v>114-17560204</v>
      </c>
      <c r="R5562" s="27" t="str">
        <f>VLOOKUP(N5562,'散件（更新）'!B:H,7,FALSE)</f>
        <v>FILTER</v>
      </c>
      <c r="S5562" s="27" t="str">
        <f>VLOOKUP(N5562,'散件（更新）'!B:E,4,FALSE)</f>
        <v>https://tineco-yxzt.oss-accelerate.aliyuncs.com/product/114-17560204.jpg</v>
      </c>
      <c r="T5562" s="27" t="s">
        <v>8759</v>
      </c>
      <c r="U5562" s="28" t="str">
        <f>VLOOKUP(N5562,'散件（更新）'!B:G,6,FALSE)</f>
        <v>ZB1756 进风滤棉组件</v>
      </c>
      <c r="V5562" s="28" t="str">
        <f>VLOOKUP(N5562,'散件（更新）'!B:I,8,FALSE)</f>
        <v>6972200191182</v>
      </c>
    </row>
    <row r="5563" spans="1:22">
      <c r="A5563" s="57">
        <v>46169</v>
      </c>
      <c r="B5563" s="53" t="s">
        <v>2693</v>
      </c>
      <c r="C5563" s="27" t="str">
        <f>VLOOKUP(B5563,'大货清单（不定期按GOMS更新）'!A:H,8,0)</f>
        <v>107-17561301</v>
      </c>
      <c r="D5563" s="27" t="str">
        <f>VLOOKUP(B5563,'大货清单（不定期按GOMS更新）'!A:C,3,0)</f>
        <v>ZB1756M-01</v>
      </c>
      <c r="E5563" s="27" t="str">
        <f>VLOOKUP(B5563,'大货清单（不定期按GOMS更新）'!A:H,4,0)</f>
        <v>GB,AE</v>
      </c>
      <c r="F5563" s="27" t="str">
        <f>VLOOKUP(B5563,'大货清单（不定期按GOMS更新）'!A:H,2,0)</f>
        <v>A10-D</v>
      </c>
      <c r="G5563" s="28">
        <f>VLOOKUP(B5563,'大货清单（不定期按GOMS更新）'!A:I,9,FALSE)</f>
        <v>6972200193292</v>
      </c>
      <c r="H5563" s="27" t="str">
        <f>VLOOKUP(B5563,'大货清单（不定期按GOMS更新）'!A:H,7,0)</f>
        <v>Purple</v>
      </c>
      <c r="I5563" s="27" t="str">
        <f>VLOOKUP(B5563,'大货清单（不定期按GOMS更新）'!A:F,6,FALSE)</f>
        <v>PHASEOUT</v>
      </c>
      <c r="J5563" s="27" t="str">
        <f>VLOOKUP(B5563,'大货清单（不定期按GOMS更新）'!A:K,11,FALSE)</f>
        <v>3.91</v>
      </c>
      <c r="K5563" s="27" t="str">
        <f>VLOOKUP(B5563,'大货清单（不定期按GOMS更新）'!A:N,12,FALSE)</f>
        <v>742</v>
      </c>
      <c r="L5563" s="27" t="str">
        <f>VLOOKUP(B5563,'大货清单（不定期按GOMS更新）'!A:M,13,FALSE)</f>
        <v>155</v>
      </c>
      <c r="M5563" s="27" t="str">
        <f>VLOOKUP(B5563,'大货清单（不定期按GOMS更新）'!A:N,14,FALSE)</f>
        <v>281</v>
      </c>
      <c r="N5563" s="53" t="s">
        <v>1272</v>
      </c>
      <c r="O5563" s="27">
        <f>IFERROR(VLOOKUP(N5563,'散件迭代（不定期更新）'!C:J,8,FALSE),0)</f>
        <v>0</v>
      </c>
      <c r="P5563" s="27" t="str">
        <f>IFERROR(VLOOKUP(N5563,'散件（更新）'!B:H,3,FALSE),0)</f>
        <v>206-1756-0802</v>
      </c>
      <c r="Q5563" s="27" t="str">
        <f>VLOOKUP(N5563,'散件（更新）'!B:H,2,FALSE)</f>
        <v>114-17560802</v>
      </c>
      <c r="R5563" s="27" t="str">
        <f>VLOOKUP(N5563,'散件（更新）'!B:H,7,FALSE)</f>
        <v>Main Body</v>
      </c>
      <c r="S5563" s="27" t="str">
        <f>VLOOKUP(N5563,'散件（更新）'!B:E,4,FALSE)</f>
        <v>https://tineco-yxzt.oss-accelerate.aliyuncs.com/product/114-17560802.jpg</v>
      </c>
      <c r="T5563" s="27" t="s">
        <v>8759</v>
      </c>
      <c r="U5563" s="28" t="str">
        <f>VLOOKUP(N5563,'散件（更新）'!B:G,6,FALSE)</f>
        <v>手持组件</v>
      </c>
      <c r="V5563" s="28" t="str">
        <f>VLOOKUP(N5563,'散件（更新）'!B:I,8,FALSE)</f>
        <v>6972200192998</v>
      </c>
    </row>
    <row r="5564" spans="1:22">
      <c r="A5564" s="57">
        <v>46169</v>
      </c>
      <c r="B5564" s="53" t="s">
        <v>2693</v>
      </c>
      <c r="C5564" s="27" t="str">
        <f>VLOOKUP(B5564,'大货清单（不定期按GOMS更新）'!A:H,8,0)</f>
        <v>107-17561301</v>
      </c>
      <c r="D5564" s="27" t="str">
        <f>VLOOKUP(B5564,'大货清单（不定期按GOMS更新）'!A:C,3,0)</f>
        <v>ZB1756M-01</v>
      </c>
      <c r="E5564" s="27" t="str">
        <f>VLOOKUP(B5564,'大货清单（不定期按GOMS更新）'!A:H,4,0)</f>
        <v>GB,AE</v>
      </c>
      <c r="F5564" s="27" t="str">
        <f>VLOOKUP(B5564,'大货清单（不定期按GOMS更新）'!A:H,2,0)</f>
        <v>A10-D</v>
      </c>
      <c r="G5564" s="28">
        <f>VLOOKUP(B5564,'大货清单（不定期按GOMS更新）'!A:I,9,FALSE)</f>
        <v>6972200193292</v>
      </c>
      <c r="H5564" s="27" t="str">
        <f>VLOOKUP(B5564,'大货清单（不定期按GOMS更新）'!A:H,7,0)</f>
        <v>Purple</v>
      </c>
      <c r="I5564" s="27" t="str">
        <f>VLOOKUP(B5564,'大货清单（不定期按GOMS更新）'!A:F,6,FALSE)</f>
        <v>PHASEOUT</v>
      </c>
      <c r="J5564" s="27" t="str">
        <f>VLOOKUP(B5564,'大货清单（不定期按GOMS更新）'!A:K,11,FALSE)</f>
        <v>3.91</v>
      </c>
      <c r="K5564" s="27" t="str">
        <f>VLOOKUP(B5564,'大货清单（不定期按GOMS更新）'!A:N,12,FALSE)</f>
        <v>742</v>
      </c>
      <c r="L5564" s="27" t="str">
        <f>VLOOKUP(B5564,'大货清单（不定期按GOMS更新）'!A:M,13,FALSE)</f>
        <v>155</v>
      </c>
      <c r="M5564" s="27" t="str">
        <f>VLOOKUP(B5564,'大货清单（不定期按GOMS更新）'!A:N,14,FALSE)</f>
        <v>281</v>
      </c>
      <c r="N5564" s="53" t="s">
        <v>1268</v>
      </c>
      <c r="O5564" s="27">
        <f>IFERROR(VLOOKUP(N5564,'散件迭代（不定期更新）'!C:J,8,FALSE),0)</f>
        <v>0</v>
      </c>
      <c r="P5564" s="27" t="str">
        <f>IFERROR(VLOOKUP(N5564,'散件（更新）'!B:H,3,FALSE),0)</f>
        <v>206-1756-0804</v>
      </c>
      <c r="Q5564" s="27" t="str">
        <f>VLOOKUP(N5564,'散件（更新）'!B:H,2,FALSE)</f>
        <v>114-17560804</v>
      </c>
      <c r="R5564" s="27" t="str">
        <f>VLOOKUP(N5564,'散件（更新）'!B:H,7,FALSE)</f>
        <v>Wall-mounted Dock</v>
      </c>
      <c r="S5564" s="27" t="str">
        <f>VLOOKUP(N5564,'散件（更新）'!B:E,4,FALSE)</f>
        <v>https://tineco-yxzt.oss-accelerate.aliyuncs.com/product/114-17560804.jpg</v>
      </c>
      <c r="T5564" s="27" t="s">
        <v>8759</v>
      </c>
      <c r="U5564" s="28" t="str">
        <f>VLOOKUP(N5564,'散件（更新）'!B:G,6,FALSE)</f>
        <v>墙挂带安装螺丝</v>
      </c>
      <c r="V5564" s="28" t="str">
        <f>VLOOKUP(N5564,'散件（更新）'!B:I,8,FALSE)</f>
        <v>6972200193018</v>
      </c>
    </row>
    <row r="5565" spans="1:22">
      <c r="A5565" s="57">
        <v>46169</v>
      </c>
      <c r="B5565" s="53" t="s">
        <v>2693</v>
      </c>
      <c r="C5565" s="27" t="str">
        <f>VLOOKUP(B5565,'大货清单（不定期按GOMS更新）'!A:H,8,0)</f>
        <v>107-17561301</v>
      </c>
      <c r="D5565" s="27" t="str">
        <f>VLOOKUP(B5565,'大货清单（不定期按GOMS更新）'!A:C,3,0)</f>
        <v>ZB1756M-01</v>
      </c>
      <c r="E5565" s="27" t="str">
        <f>VLOOKUP(B5565,'大货清单（不定期按GOMS更新）'!A:H,4,0)</f>
        <v>GB,AE</v>
      </c>
      <c r="F5565" s="27" t="str">
        <f>VLOOKUP(B5565,'大货清单（不定期按GOMS更新）'!A:H,2,0)</f>
        <v>A10-D</v>
      </c>
      <c r="G5565" s="28">
        <f>VLOOKUP(B5565,'大货清单（不定期按GOMS更新）'!A:I,9,FALSE)</f>
        <v>6972200193292</v>
      </c>
      <c r="H5565" s="27" t="str">
        <f>VLOOKUP(B5565,'大货清单（不定期按GOMS更新）'!A:H,7,0)</f>
        <v>Purple</v>
      </c>
      <c r="I5565" s="27" t="str">
        <f>VLOOKUP(B5565,'大货清单（不定期按GOMS更新）'!A:F,6,FALSE)</f>
        <v>PHASEOUT</v>
      </c>
      <c r="J5565" s="27" t="str">
        <f>VLOOKUP(B5565,'大货清单（不定期按GOMS更新）'!A:K,11,FALSE)</f>
        <v>3.91</v>
      </c>
      <c r="K5565" s="27" t="str">
        <f>VLOOKUP(B5565,'大货清单（不定期按GOMS更新）'!A:N,12,FALSE)</f>
        <v>742</v>
      </c>
      <c r="L5565" s="27" t="str">
        <f>VLOOKUP(B5565,'大货清单（不定期按GOMS更新）'!A:M,13,FALSE)</f>
        <v>155</v>
      </c>
      <c r="M5565" s="27" t="str">
        <f>VLOOKUP(B5565,'大货清单（不定期按GOMS更新）'!A:N,14,FALSE)</f>
        <v>281</v>
      </c>
      <c r="N5565" s="53" t="s">
        <v>1297</v>
      </c>
      <c r="O5565" s="27">
        <f>IFERROR(VLOOKUP(N5565,'散件迭代（不定期更新）'!C:J,8,FALSE),0)</f>
        <v>0</v>
      </c>
      <c r="P5565" s="27" t="str">
        <f>IFERROR(VLOOKUP(N5565,'散件（更新）'!B:H,3,FALSE),0)</f>
        <v>206-1769-0704</v>
      </c>
      <c r="Q5565" s="27" t="str">
        <f>VLOOKUP(N5565,'散件（更新）'!B:H,2,FALSE)</f>
        <v>114-17690704</v>
      </c>
      <c r="R5565" s="27" t="str">
        <f>VLOOKUP(N5565,'散件（更新）'!B:H,7,FALSE)</f>
        <v>Repair button</v>
      </c>
      <c r="S5565" s="27" t="str">
        <f>VLOOKUP(N5565,'散件（更新）'!B:E,4,FALSE)</f>
        <v>https://tineco-yxzt.oss-accelerate.aliyuncs.com/20231219/9VARB111200_1702948060007.png</v>
      </c>
      <c r="T5565" s="27" t="s">
        <v>8759</v>
      </c>
      <c r="U5565" s="28" t="str">
        <f>VLOOKUP(N5565,'散件（更新）'!B:G,6,FALSE)</f>
        <v>接头释放钮+弹簧+滤芯</v>
      </c>
      <c r="V5565" s="28" t="str">
        <f>VLOOKUP(N5565,'散件（更新）'!B:I,8,FALSE)</f>
        <v>6972200195623</v>
      </c>
    </row>
    <row r="5566" spans="1:22">
      <c r="A5566" s="57">
        <v>46169</v>
      </c>
      <c r="B5566" s="53" t="s">
        <v>2693</v>
      </c>
      <c r="C5566" s="27" t="str">
        <f>VLOOKUP(B5566,'大货清单（不定期按GOMS更新）'!A:H,8,0)</f>
        <v>107-17561301</v>
      </c>
      <c r="D5566" s="27" t="str">
        <f>VLOOKUP(B5566,'大货清单（不定期按GOMS更新）'!A:C,3,0)</f>
        <v>ZB1756M-01</v>
      </c>
      <c r="E5566" s="27" t="str">
        <f>VLOOKUP(B5566,'大货清单（不定期按GOMS更新）'!A:H,4,0)</f>
        <v>GB,AE</v>
      </c>
      <c r="F5566" s="27" t="str">
        <f>VLOOKUP(B5566,'大货清单（不定期按GOMS更新）'!A:H,2,0)</f>
        <v>A10-D</v>
      </c>
      <c r="G5566" s="28">
        <f>VLOOKUP(B5566,'大货清单（不定期按GOMS更新）'!A:I,9,FALSE)</f>
        <v>6972200193292</v>
      </c>
      <c r="H5566" s="27" t="str">
        <f>VLOOKUP(B5566,'大货清单（不定期按GOMS更新）'!A:H,7,0)</f>
        <v>Purple</v>
      </c>
      <c r="I5566" s="27" t="str">
        <f>VLOOKUP(B5566,'大货清单（不定期按GOMS更新）'!A:F,6,FALSE)</f>
        <v>PHASEOUT</v>
      </c>
      <c r="J5566" s="27" t="str">
        <f>VLOOKUP(B5566,'大货清单（不定期按GOMS更新）'!A:K,11,FALSE)</f>
        <v>3.91</v>
      </c>
      <c r="K5566" s="27" t="str">
        <f>VLOOKUP(B5566,'大货清单（不定期按GOMS更新）'!A:N,12,FALSE)</f>
        <v>742</v>
      </c>
      <c r="L5566" s="27" t="str">
        <f>VLOOKUP(B5566,'大货清单（不定期按GOMS更新）'!A:M,13,FALSE)</f>
        <v>155</v>
      </c>
      <c r="M5566" s="27" t="str">
        <f>VLOOKUP(B5566,'大货清单（不定期按GOMS更新）'!A:N,14,FALSE)</f>
        <v>281</v>
      </c>
      <c r="N5566" s="53" t="s">
        <v>5174</v>
      </c>
      <c r="O5566" s="27" t="str">
        <f>IFERROR(VLOOKUP(N5566,'散件迭代（不定期更新）'!C:J,8,FALSE),0)</f>
        <v>A42</v>
      </c>
      <c r="P5566" s="27" t="str">
        <f>IFERROR(VLOOKUP(N5566,'散件（更新）'!B:H,3,FALSE),0)</f>
        <v>206-1769-0204</v>
      </c>
      <c r="Q5566" s="27" t="str">
        <f>VLOOKUP(N5566,'散件（更新）'!B:H,2,FALSE)</f>
        <v>114-17690204</v>
      </c>
      <c r="R5566" s="27" t="str">
        <f>VLOOKUP(N5566,'散件（更新）'!B:H,7,FALSE)</f>
        <v>Crevice Tool</v>
      </c>
      <c r="S5566" s="27" t="str">
        <f>VLOOKUP(N5566,'散件（更新）'!B:E,4,FALSE)</f>
        <v>https://tineco-yxzt.oss-accelerate.aliyuncs.com/product/114-17690204.png</v>
      </c>
      <c r="T5566" s="27" t="s">
        <v>8759</v>
      </c>
      <c r="U5566" s="28" t="str">
        <f>VLOOKUP(N5566,'散件（更新）'!B:G,6,FALSE)</f>
        <v>ZB1769B-03 扁吸</v>
      </c>
      <c r="V5566" s="28" t="str">
        <f>VLOOKUP(N5566,'散件（更新）'!B:I,8,FALSE)</f>
        <v>6972200191250</v>
      </c>
    </row>
    <row r="5567" spans="1:22">
      <c r="A5567" s="57">
        <v>46169</v>
      </c>
      <c r="B5567" s="53" t="s">
        <v>2693</v>
      </c>
      <c r="C5567" s="27" t="str">
        <f>VLOOKUP(B5567,'大货清单（不定期按GOMS更新）'!A:H,8,0)</f>
        <v>107-17561301</v>
      </c>
      <c r="D5567" s="27" t="str">
        <f>VLOOKUP(B5567,'大货清单（不定期按GOMS更新）'!A:C,3,0)</f>
        <v>ZB1756M-01</v>
      </c>
      <c r="E5567" s="27" t="str">
        <f>VLOOKUP(B5567,'大货清单（不定期按GOMS更新）'!A:H,4,0)</f>
        <v>GB,AE</v>
      </c>
      <c r="F5567" s="27" t="str">
        <f>VLOOKUP(B5567,'大货清单（不定期按GOMS更新）'!A:H,2,0)</f>
        <v>A10-D</v>
      </c>
      <c r="G5567" s="28">
        <f>VLOOKUP(B5567,'大货清单（不定期按GOMS更新）'!A:I,9,FALSE)</f>
        <v>6972200193292</v>
      </c>
      <c r="H5567" s="27" t="str">
        <f>VLOOKUP(B5567,'大货清单（不定期按GOMS更新）'!A:H,7,0)</f>
        <v>Purple</v>
      </c>
      <c r="I5567" s="27" t="str">
        <f>VLOOKUP(B5567,'大货清单（不定期按GOMS更新）'!A:F,6,FALSE)</f>
        <v>PHASEOUT</v>
      </c>
      <c r="J5567" s="27" t="str">
        <f>VLOOKUP(B5567,'大货清单（不定期按GOMS更新）'!A:K,11,FALSE)</f>
        <v>3.91</v>
      </c>
      <c r="K5567" s="27" t="str">
        <f>VLOOKUP(B5567,'大货清单（不定期按GOMS更新）'!A:N,12,FALSE)</f>
        <v>742</v>
      </c>
      <c r="L5567" s="27" t="str">
        <f>VLOOKUP(B5567,'大货清单（不定期按GOMS更新）'!A:M,13,FALSE)</f>
        <v>155</v>
      </c>
      <c r="M5567" s="27" t="str">
        <f>VLOOKUP(B5567,'大货清单（不定期按GOMS更新）'!A:N,14,FALSE)</f>
        <v>281</v>
      </c>
      <c r="N5567" s="53" t="s">
        <v>1289</v>
      </c>
      <c r="O5567" s="27" t="str">
        <f>IFERROR(VLOOKUP(N5567,'散件迭代（不定期更新）'!C:J,8,FALSE),0)</f>
        <v>A38</v>
      </c>
      <c r="P5567" s="27" t="str">
        <f>IFERROR(VLOOKUP(N5567,'散件（更新）'!B:H,3,FALSE),0)</f>
        <v>206-1769-0254</v>
      </c>
      <c r="Q5567" s="27" t="str">
        <f>VLOOKUP(N5567,'散件（更新）'!B:H,2,FALSE)</f>
        <v>114-17690254</v>
      </c>
      <c r="R5567" s="27" t="str">
        <f>VLOOKUP(N5567,'散件（更新）'!B:H,7,FALSE)</f>
        <v>Pre-filter Cleaning Tool</v>
      </c>
      <c r="S5567" s="27" t="str">
        <f>VLOOKUP(N5567,'散件（更新）'!B:E,4,FALSE)</f>
        <v>https://tineco-yxzt.oss-accelerate.aliyuncs.com/product/114-17690254.jpg</v>
      </c>
      <c r="T5567" s="27" t="s">
        <v>8759</v>
      </c>
      <c r="U5567" s="28" t="str">
        <f>VLOOKUP(N5567,'散件（更新）'!B:G,6,FALSE)</f>
        <v xml:space="preserve">ZB1769B 滤芯清洁刷 </v>
      </c>
      <c r="V5567" s="28" t="str">
        <f>VLOOKUP(N5567,'散件（更新）'!B:I,8,FALSE)</f>
        <v>6972200191175</v>
      </c>
    </row>
    <row r="5568" spans="1:22">
      <c r="A5568" s="57">
        <v>46169</v>
      </c>
      <c r="B5568" s="53" t="s">
        <v>2693</v>
      </c>
      <c r="C5568" s="27" t="str">
        <f>VLOOKUP(B5568,'大货清单（不定期按GOMS更新）'!A:H,8,0)</f>
        <v>107-17561301</v>
      </c>
      <c r="D5568" s="27" t="str">
        <f>VLOOKUP(B5568,'大货清单（不定期按GOMS更新）'!A:C,3,0)</f>
        <v>ZB1756M-01</v>
      </c>
      <c r="E5568" s="27" t="str">
        <f>VLOOKUP(B5568,'大货清单（不定期按GOMS更新）'!A:H,4,0)</f>
        <v>GB,AE</v>
      </c>
      <c r="F5568" s="27" t="str">
        <f>VLOOKUP(B5568,'大货清单（不定期按GOMS更新）'!A:H,2,0)</f>
        <v>A10-D</v>
      </c>
      <c r="G5568" s="28">
        <f>VLOOKUP(B5568,'大货清单（不定期按GOMS更新）'!A:I,9,FALSE)</f>
        <v>6972200193292</v>
      </c>
      <c r="H5568" s="27" t="str">
        <f>VLOOKUP(B5568,'大货清单（不定期按GOMS更新）'!A:H,7,0)</f>
        <v>Purple</v>
      </c>
      <c r="I5568" s="27" t="str">
        <f>VLOOKUP(B5568,'大货清单（不定期按GOMS更新）'!A:F,6,FALSE)</f>
        <v>PHASEOUT</v>
      </c>
      <c r="J5568" s="27" t="str">
        <f>VLOOKUP(B5568,'大货清单（不定期按GOMS更新）'!A:K,11,FALSE)</f>
        <v>3.91</v>
      </c>
      <c r="K5568" s="27" t="str">
        <f>VLOOKUP(B5568,'大货清单（不定期按GOMS更新）'!A:N,12,FALSE)</f>
        <v>742</v>
      </c>
      <c r="L5568" s="27" t="str">
        <f>VLOOKUP(B5568,'大货清单（不定期按GOMS更新）'!A:M,13,FALSE)</f>
        <v>155</v>
      </c>
      <c r="M5568" s="27" t="str">
        <f>VLOOKUP(B5568,'大货清单（不定期按GOMS更新）'!A:N,14,FALSE)</f>
        <v>281</v>
      </c>
      <c r="N5568" s="53" t="s">
        <v>252</v>
      </c>
      <c r="O5568" s="27">
        <f>IFERROR(VLOOKUP(N5568,'散件迭代（不定期更新）'!C:J,8,FALSE),0)</f>
        <v>0</v>
      </c>
      <c r="P5568" s="27" t="str">
        <f>IFERROR(VLOOKUP(N5568,'散件（更新）'!B:H,3,FALSE),0)</f>
        <v>206-1769-0233</v>
      </c>
      <c r="Q5568" s="27" t="str">
        <f>VLOOKUP(N5568,'散件（更新）'!B:H,2,FALSE)</f>
        <v>114-17690233</v>
      </c>
      <c r="R5568" s="27" t="str">
        <f>VLOOKUP(N5568,'散件（更新）'!B:H,7,FALSE)</f>
        <v>Hair cleaning tool</v>
      </c>
      <c r="S5568" s="27" t="str">
        <f>VLOOKUP(N5568,'散件（更新）'!B:E,4,FALSE)</f>
        <v>https://tineco-yxzt.oss-accelerate.aliyuncs.com/product/114-17690233.png</v>
      </c>
      <c r="T5568" s="27" t="s">
        <v>8759</v>
      </c>
      <c r="U5568" s="28" t="str">
        <f>VLOOKUP(N5568,'散件（更新）'!B:G,6,FALSE)</f>
        <v>ZB1769B 清洁刷植毛组件</v>
      </c>
      <c r="V5568" s="28" t="str">
        <f>VLOOKUP(N5568,'散件（更新）'!B:I,8,FALSE)</f>
        <v>6972200191151</v>
      </c>
    </row>
    <row r="5569" spans="1:22">
      <c r="A5569" s="57">
        <v>46169</v>
      </c>
      <c r="B5569" s="53" t="s">
        <v>2693</v>
      </c>
      <c r="C5569" s="27" t="str">
        <f>VLOOKUP(B5569,'大货清单（不定期按GOMS更新）'!A:H,8,0)</f>
        <v>107-17561301</v>
      </c>
      <c r="D5569" s="27" t="str">
        <f>VLOOKUP(B5569,'大货清单（不定期按GOMS更新）'!A:C,3,0)</f>
        <v>ZB1756M-01</v>
      </c>
      <c r="E5569" s="27" t="str">
        <f>VLOOKUP(B5569,'大货清单（不定期按GOMS更新）'!A:H,4,0)</f>
        <v>GB,AE</v>
      </c>
      <c r="F5569" s="27" t="str">
        <f>VLOOKUP(B5569,'大货清单（不定期按GOMS更新）'!A:H,2,0)</f>
        <v>A10-D</v>
      </c>
      <c r="G5569" s="28">
        <f>VLOOKUP(B5569,'大货清单（不定期按GOMS更新）'!A:I,9,FALSE)</f>
        <v>6972200193292</v>
      </c>
      <c r="H5569" s="27" t="str">
        <f>VLOOKUP(B5569,'大货清单（不定期按GOMS更新）'!A:H,7,0)</f>
        <v>Purple</v>
      </c>
      <c r="I5569" s="27" t="str">
        <f>VLOOKUP(B5569,'大货清单（不定期按GOMS更新）'!A:F,6,FALSE)</f>
        <v>PHASEOUT</v>
      </c>
      <c r="J5569" s="27" t="str">
        <f>VLOOKUP(B5569,'大货清单（不定期按GOMS更新）'!A:K,11,FALSE)</f>
        <v>3.91</v>
      </c>
      <c r="K5569" s="27" t="str">
        <f>VLOOKUP(B5569,'大货清单（不定期按GOMS更新）'!A:N,12,FALSE)</f>
        <v>742</v>
      </c>
      <c r="L5569" s="27" t="str">
        <f>VLOOKUP(B5569,'大货清单（不定期按GOMS更新）'!A:M,13,FALSE)</f>
        <v>155</v>
      </c>
      <c r="M5569" s="27" t="str">
        <f>VLOOKUP(B5569,'大货清单（不定期按GOMS更新）'!A:N,14,FALSE)</f>
        <v>281</v>
      </c>
      <c r="N5569" s="53" t="s">
        <v>1269</v>
      </c>
      <c r="O5569" s="27">
        <f>IFERROR(VLOOKUP(N5569,'散件迭代（不定期更新）'!C:J,8,FALSE),0)</f>
        <v>0</v>
      </c>
      <c r="P5569" s="27" t="str">
        <f>IFERROR(VLOOKUP(N5569,'散件（更新）'!B:H,3,FALSE),0)</f>
        <v>206-1756-0803</v>
      </c>
      <c r="Q5569" s="27" t="str">
        <f>VLOOKUP(N5569,'散件（更新）'!B:H,2,FALSE)</f>
        <v>114-17560803</v>
      </c>
      <c r="R5569" s="27" t="str">
        <f>VLOOKUP(N5569,'散件（更新）'!B:H,7,FALSE)</f>
        <v>Tube Assembly</v>
      </c>
      <c r="S5569" s="27" t="str">
        <f>VLOOKUP(N5569,'散件（更新）'!B:E,4,FALSE)</f>
        <v>https://tineco-yxzt.oss-accelerate.aliyuncs.com/product/114-17560803.jpg</v>
      </c>
      <c r="T5569" s="27" t="s">
        <v>8759</v>
      </c>
      <c r="U5569" s="28" t="str">
        <f>VLOOKUP(N5569,'散件（更新）'!B:G,6,FALSE)</f>
        <v>铝管组件（紫色）</v>
      </c>
      <c r="V5569" s="28" t="str">
        <f>VLOOKUP(N5569,'散件（更新）'!B:I,8,FALSE)</f>
        <v>6972200193001</v>
      </c>
    </row>
    <row r="5570" spans="1:22">
      <c r="A5570" s="57">
        <v>46169</v>
      </c>
      <c r="B5570" s="53" t="s">
        <v>2693</v>
      </c>
      <c r="C5570" s="27" t="str">
        <f>VLOOKUP(B5570,'大货清单（不定期按GOMS更新）'!A:H,8,0)</f>
        <v>107-17561301</v>
      </c>
      <c r="D5570" s="27" t="str">
        <f>VLOOKUP(B5570,'大货清单（不定期按GOMS更新）'!A:C,3,0)</f>
        <v>ZB1756M-01</v>
      </c>
      <c r="E5570" s="27" t="str">
        <f>VLOOKUP(B5570,'大货清单（不定期按GOMS更新）'!A:H,4,0)</f>
        <v>GB,AE</v>
      </c>
      <c r="F5570" s="27" t="str">
        <f>VLOOKUP(B5570,'大货清单（不定期按GOMS更新）'!A:H,2,0)</f>
        <v>A10-D</v>
      </c>
      <c r="G5570" s="28">
        <f>VLOOKUP(B5570,'大货清单（不定期按GOMS更新）'!A:I,9,FALSE)</f>
        <v>6972200193292</v>
      </c>
      <c r="H5570" s="27" t="str">
        <f>VLOOKUP(B5570,'大货清单（不定期按GOMS更新）'!A:H,7,0)</f>
        <v>Purple</v>
      </c>
      <c r="I5570" s="27" t="str">
        <f>VLOOKUP(B5570,'大货清单（不定期按GOMS更新）'!A:F,6,FALSE)</f>
        <v>PHASEOUT</v>
      </c>
      <c r="J5570" s="27" t="str">
        <f>VLOOKUP(B5570,'大货清单（不定期按GOMS更新）'!A:K,11,FALSE)</f>
        <v>3.91</v>
      </c>
      <c r="K5570" s="27" t="str">
        <f>VLOOKUP(B5570,'大货清单（不定期按GOMS更新）'!A:N,12,FALSE)</f>
        <v>742</v>
      </c>
      <c r="L5570" s="27" t="str">
        <f>VLOOKUP(B5570,'大货清单（不定期按GOMS更新）'!A:M,13,FALSE)</f>
        <v>155</v>
      </c>
      <c r="M5570" s="27" t="str">
        <f>VLOOKUP(B5570,'大货清单（不定期按GOMS更新）'!A:N,14,FALSE)</f>
        <v>281</v>
      </c>
      <c r="N5570" s="53" t="s">
        <v>1339</v>
      </c>
      <c r="O5570" s="27">
        <f>IFERROR(VLOOKUP(N5570,'散件迭代（不定期更新）'!C:J,8,FALSE),0)</f>
        <v>0</v>
      </c>
      <c r="P5570" s="27" t="str">
        <f>IFERROR(VLOOKUP(N5570,'散件（更新）'!B:H,3,FALSE),0)</f>
        <v>206-1676-0003</v>
      </c>
      <c r="Q5570" s="27" t="str">
        <f>VLOOKUP(N5570,'散件（更新）'!B:H,2,FALSE)</f>
        <v>114-16760003</v>
      </c>
      <c r="R5570" s="27" t="str">
        <f>VLOOKUP(N5570,'散件（更新）'!B:H,7,FALSE)</f>
        <v>Brush Cover</v>
      </c>
      <c r="S5570" s="27" t="str">
        <f>VLOOKUP(N5570,'散件（更新）'!B:E,4,FALSE)</f>
        <v>https://tineco-yxzt.oss-accelerate.aliyuncs.com/20231219/9VSBC111100_1702948060830.png</v>
      </c>
      <c r="T5570" s="27" t="s">
        <v>8759</v>
      </c>
      <c r="U5570" s="28" t="str">
        <f>VLOOKUP(N5570,'散件（更新）'!B:G,6,FALSE)</f>
        <v>FB1676 滚刷释放盖板</v>
      </c>
      <c r="V5570" s="28" t="str">
        <f>VLOOKUP(N5570,'散件（更新）'!B:I,8,FALSE)</f>
        <v>6972200195685</v>
      </c>
    </row>
    <row r="5571" spans="1:22">
      <c r="A5571" s="57">
        <v>46169</v>
      </c>
      <c r="B5571" s="53" t="s">
        <v>2693</v>
      </c>
      <c r="C5571" s="27" t="str">
        <f>VLOOKUP(B5571,'大货清单（不定期按GOMS更新）'!A:H,8,0)</f>
        <v>107-17561301</v>
      </c>
      <c r="D5571" s="27" t="str">
        <f>VLOOKUP(B5571,'大货清单（不定期按GOMS更新）'!A:C,3,0)</f>
        <v>ZB1756M-01</v>
      </c>
      <c r="E5571" s="27" t="str">
        <f>VLOOKUP(B5571,'大货清单（不定期按GOMS更新）'!A:H,4,0)</f>
        <v>GB,AE</v>
      </c>
      <c r="F5571" s="27" t="str">
        <f>VLOOKUP(B5571,'大货清单（不定期按GOMS更新）'!A:H,2,0)</f>
        <v>A10-D</v>
      </c>
      <c r="G5571" s="28">
        <f>VLOOKUP(B5571,'大货清单（不定期按GOMS更新）'!A:I,9,FALSE)</f>
        <v>6972200193292</v>
      </c>
      <c r="H5571" s="27" t="str">
        <f>VLOOKUP(B5571,'大货清单（不定期按GOMS更新）'!A:H,7,0)</f>
        <v>Purple</v>
      </c>
      <c r="I5571" s="27" t="str">
        <f>VLOOKUP(B5571,'大货清单（不定期按GOMS更新）'!A:F,6,FALSE)</f>
        <v>PHASEOUT</v>
      </c>
      <c r="J5571" s="27" t="str">
        <f>VLOOKUP(B5571,'大货清单（不定期按GOMS更新）'!A:K,11,FALSE)</f>
        <v>3.91</v>
      </c>
      <c r="K5571" s="27" t="str">
        <f>VLOOKUP(B5571,'大货清单（不定期按GOMS更新）'!A:N,12,FALSE)</f>
        <v>742</v>
      </c>
      <c r="L5571" s="27" t="str">
        <f>VLOOKUP(B5571,'大货清单（不定期按GOMS更新）'!A:M,13,FALSE)</f>
        <v>155</v>
      </c>
      <c r="M5571" s="27" t="str">
        <f>VLOOKUP(B5571,'大货清单（不定期按GOMS更新）'!A:N,14,FALSE)</f>
        <v>281</v>
      </c>
      <c r="N5571" s="53" t="s">
        <v>1372</v>
      </c>
      <c r="O5571" s="27" t="str">
        <f>IFERROR(VLOOKUP(N5571,'散件迭代（不定期更新）'!C:J,8,FALSE),0)</f>
        <v>A44</v>
      </c>
      <c r="P5571" s="27" t="str">
        <f>IFERROR(VLOOKUP(N5571,'散件（更新）'!B:H,3,FALSE),0)</f>
        <v>206-1873-0208</v>
      </c>
      <c r="Q5571" s="27" t="str">
        <f>VLOOKUP(N5571,'散件（更新）'!B:H,2,FALSE)</f>
        <v>114-18730208</v>
      </c>
      <c r="R5571" s="27" t="str">
        <f>VLOOKUP(N5571,'散件（更新）'!B:H,7,FALSE)</f>
        <v>2-in-1 dusting brush</v>
      </c>
      <c r="S5571" s="27" t="str">
        <f>VLOOKUP(N5571,'散件（更新）'!B:E,4,FALSE)</f>
        <v>https://tineco-yxzt.oss-accelerate.aliyuncs.com/product/114-18730208.png</v>
      </c>
      <c r="T5571" s="27" t="s">
        <v>8759</v>
      </c>
      <c r="U5571" s="28" t="str">
        <f>VLOOKUP(N5571,'散件（更新）'!B:G,6,FALSE)</f>
        <v>组合刷组件</v>
      </c>
      <c r="V5571" s="28" t="str">
        <f>VLOOKUP(N5571,'散件（更新）'!B:I,8,FALSE)</f>
        <v>6972200191502</v>
      </c>
    </row>
    <row r="5572" spans="1:22">
      <c r="A5572" s="57">
        <v>46169</v>
      </c>
      <c r="B5572" s="53" t="s">
        <v>2693</v>
      </c>
      <c r="C5572" s="27" t="str">
        <f>VLOOKUP(B5572,'大货清单（不定期按GOMS更新）'!A:H,8,0)</f>
        <v>107-17561301</v>
      </c>
      <c r="D5572" s="27" t="str">
        <f>VLOOKUP(B5572,'大货清单（不定期按GOMS更新）'!A:C,3,0)</f>
        <v>ZB1756M-01</v>
      </c>
      <c r="E5572" s="27" t="str">
        <f>VLOOKUP(B5572,'大货清单（不定期按GOMS更新）'!A:H,4,0)</f>
        <v>GB,AE</v>
      </c>
      <c r="F5572" s="27" t="str">
        <f>VLOOKUP(B5572,'大货清单（不定期按GOMS更新）'!A:H,2,0)</f>
        <v>A10-D</v>
      </c>
      <c r="G5572" s="28">
        <f>VLOOKUP(B5572,'大货清单（不定期按GOMS更新）'!A:I,9,FALSE)</f>
        <v>6972200193292</v>
      </c>
      <c r="H5572" s="27" t="str">
        <f>VLOOKUP(B5572,'大货清单（不定期按GOMS更新）'!A:H,7,0)</f>
        <v>Purple</v>
      </c>
      <c r="I5572" s="27" t="str">
        <f>VLOOKUP(B5572,'大货清单（不定期按GOMS更新）'!A:F,6,FALSE)</f>
        <v>PHASEOUT</v>
      </c>
      <c r="J5572" s="27" t="str">
        <f>VLOOKUP(B5572,'大货清单（不定期按GOMS更新）'!A:K,11,FALSE)</f>
        <v>3.91</v>
      </c>
      <c r="K5572" s="27" t="str">
        <f>VLOOKUP(B5572,'大货清单（不定期按GOMS更新）'!A:N,12,FALSE)</f>
        <v>742</v>
      </c>
      <c r="L5572" s="27" t="str">
        <f>VLOOKUP(B5572,'大货清单（不定期按GOMS更新）'!A:M,13,FALSE)</f>
        <v>155</v>
      </c>
      <c r="M5572" s="27" t="str">
        <f>VLOOKUP(B5572,'大货清单（不定期按GOMS更新）'!A:N,14,FALSE)</f>
        <v>281</v>
      </c>
      <c r="N5572" s="53" t="s">
        <v>1393</v>
      </c>
      <c r="O5572" s="27" t="str">
        <f>IFERROR(VLOOKUP(N5572,'散件迭代（不定期更新）'!C:J,8,FALSE),0)</f>
        <v>A19</v>
      </c>
      <c r="P5572" s="27" t="str">
        <f>IFERROR(VLOOKUP(N5572,'散件（更新）'!B:H,3,FALSE),0)</f>
        <v>206-1873-2318</v>
      </c>
      <c r="Q5572" s="27" t="str">
        <f>VLOOKUP(N5572,'散件（更新）'!B:H,2,FALSE)</f>
        <v>114-18732318</v>
      </c>
      <c r="R5572" s="27" t="str">
        <f>VLOOKUP(N5572,'散件（更新）'!B:H,7,FALSE)</f>
        <v>Mini power brush</v>
      </c>
      <c r="S5572" s="27" t="str">
        <f>VLOOKUP(N5572,'散件（更新）'!B:E,4,FALSE)</f>
        <v>https://tineco-yxzt.oss-accelerate.aliyuncs.com/product/114-18732318.png</v>
      </c>
      <c r="T5572" s="27" t="s">
        <v>8759</v>
      </c>
      <c r="U5572" s="28" t="str">
        <f>VLOOKUP(N5572,'散件（更新）'!B:G,6,FALSE)</f>
        <v>FB1953A 小电动地刷胶袋组件带PTC</v>
      </c>
      <c r="V5572" s="28" t="str">
        <f>VLOOKUP(N5572,'散件（更新）'!B:I,8,FALSE)</f>
        <v>6972200193032</v>
      </c>
    </row>
    <row r="5573" spans="1:22">
      <c r="A5573" s="57">
        <v>46169</v>
      </c>
      <c r="B5573" s="53" t="s">
        <v>2693</v>
      </c>
      <c r="C5573" s="27" t="str">
        <f>VLOOKUP(B5573,'大货清单（不定期按GOMS更新）'!A:H,8,0)</f>
        <v>107-17561301</v>
      </c>
      <c r="D5573" s="27" t="str">
        <f>VLOOKUP(B5573,'大货清单（不定期按GOMS更新）'!A:C,3,0)</f>
        <v>ZB1756M-01</v>
      </c>
      <c r="E5573" s="27" t="str">
        <f>VLOOKUP(B5573,'大货清单（不定期按GOMS更新）'!A:H,4,0)</f>
        <v>GB,AE</v>
      </c>
      <c r="F5573" s="27" t="str">
        <f>VLOOKUP(B5573,'大货清单（不定期按GOMS更新）'!A:H,2,0)</f>
        <v>A10-D</v>
      </c>
      <c r="G5573" s="28">
        <f>VLOOKUP(B5573,'大货清单（不定期按GOMS更新）'!A:I,9,FALSE)</f>
        <v>6972200193292</v>
      </c>
      <c r="H5573" s="27" t="str">
        <f>VLOOKUP(B5573,'大货清单（不定期按GOMS更新）'!A:H,7,0)</f>
        <v>Purple</v>
      </c>
      <c r="I5573" s="27" t="str">
        <f>VLOOKUP(B5573,'大货清单（不定期按GOMS更新）'!A:F,6,FALSE)</f>
        <v>PHASEOUT</v>
      </c>
      <c r="J5573" s="27" t="str">
        <f>VLOOKUP(B5573,'大货清单（不定期按GOMS更新）'!A:K,11,FALSE)</f>
        <v>3.91</v>
      </c>
      <c r="K5573" s="27" t="str">
        <f>VLOOKUP(B5573,'大货清单（不定期按GOMS更新）'!A:N,12,FALSE)</f>
        <v>742</v>
      </c>
      <c r="L5573" s="27" t="str">
        <f>VLOOKUP(B5573,'大货清单（不定期按GOMS更新）'!A:M,13,FALSE)</f>
        <v>155</v>
      </c>
      <c r="M5573" s="27" t="str">
        <f>VLOOKUP(B5573,'大货清单（不定期按GOMS更新）'!A:N,14,FALSE)</f>
        <v>281</v>
      </c>
      <c r="N5573" s="53" t="s">
        <v>1363</v>
      </c>
      <c r="O5573" s="27" t="str">
        <f>IFERROR(VLOOKUP(N5573,'散件迭代（不定期更新）'!C:J,8,FALSE),0)</f>
        <v>A12</v>
      </c>
      <c r="P5573" s="27" t="str">
        <f>IFERROR(VLOOKUP(N5573,'散件（更新）'!B:H,3,FALSE),0)</f>
        <v>206-1873-0010</v>
      </c>
      <c r="Q5573" s="27" t="str">
        <f>VLOOKUP(N5573,'散件（更新）'!B:H,2,FALSE)</f>
        <v>114-18730010</v>
      </c>
      <c r="R5573" s="27" t="str">
        <f>VLOOKUP(N5573,'散件（更新）'!B:H,7,FALSE)</f>
        <v>Accessory Kit</v>
      </c>
      <c r="S5573" s="27" t="str">
        <f>VLOOKUP(N5573,'散件（更新）'!B:E,4,FALSE)</f>
        <v>https://tineco-yxzt.oss-accelerate.aliyuncs.com/product/114-18730010.jpg</v>
      </c>
      <c r="T5573" s="27" t="s">
        <v>8759</v>
      </c>
      <c r="U5573" s="28" t="str">
        <f>VLOOKUP(N5573,'散件（更新）'!B:G,6,FALSE)</f>
        <v>附件套装(家电刷组件+伸缩扁吸组件+转折管组件+伸缩软管组件)</v>
      </c>
      <c r="V5573" s="28" t="str">
        <f>VLOOKUP(N5573,'散件（更新）'!B:I,8,FALSE)</f>
        <v>6972200191519</v>
      </c>
    </row>
    <row r="5574" spans="1:22">
      <c r="A5574" s="57">
        <v>46169</v>
      </c>
      <c r="B5574" s="53" t="s">
        <v>2693</v>
      </c>
      <c r="C5574" s="27" t="str">
        <f>VLOOKUP(B5574,'大货清单（不定期按GOMS更新）'!A:H,8,0)</f>
        <v>107-17561301</v>
      </c>
      <c r="D5574" s="27" t="str">
        <f>VLOOKUP(B5574,'大货清单（不定期按GOMS更新）'!A:C,3,0)</f>
        <v>ZB1756M-01</v>
      </c>
      <c r="E5574" s="27" t="str">
        <f>VLOOKUP(B5574,'大货清单（不定期按GOMS更新）'!A:H,4,0)</f>
        <v>GB,AE</v>
      </c>
      <c r="F5574" s="27" t="str">
        <f>VLOOKUP(B5574,'大货清单（不定期按GOMS更新）'!A:H,2,0)</f>
        <v>A10-D</v>
      </c>
      <c r="G5574" s="28">
        <f>VLOOKUP(B5574,'大货清单（不定期按GOMS更新）'!A:I,9,FALSE)</f>
        <v>6972200193292</v>
      </c>
      <c r="H5574" s="27" t="str">
        <f>VLOOKUP(B5574,'大货清单（不定期按GOMS更新）'!A:H,7,0)</f>
        <v>Purple</v>
      </c>
      <c r="I5574" s="27" t="str">
        <f>VLOOKUP(B5574,'大货清单（不定期按GOMS更新）'!A:F,6,FALSE)</f>
        <v>PHASEOUT</v>
      </c>
      <c r="J5574" s="27" t="str">
        <f>VLOOKUP(B5574,'大货清单（不定期按GOMS更新）'!A:K,11,FALSE)</f>
        <v>3.91</v>
      </c>
      <c r="K5574" s="27" t="str">
        <f>VLOOKUP(B5574,'大货清单（不定期按GOMS更新）'!A:N,12,FALSE)</f>
        <v>742</v>
      </c>
      <c r="L5574" s="27" t="str">
        <f>VLOOKUP(B5574,'大货清单（不定期按GOMS更新）'!A:M,13,FALSE)</f>
        <v>155</v>
      </c>
      <c r="M5574" s="27" t="str">
        <f>VLOOKUP(B5574,'大货清单（不定期按GOMS更新）'!A:N,14,FALSE)</f>
        <v>281</v>
      </c>
      <c r="N5574" s="53" t="s">
        <v>1225</v>
      </c>
      <c r="O5574" s="27">
        <f>IFERROR(VLOOKUP(N5574,'散件迭代（不定期更新）'!C:J,8,FALSE),0)</f>
        <v>0</v>
      </c>
      <c r="P5574" s="27" t="str">
        <f>IFERROR(VLOOKUP(N5574,'散件（更新）'!B:H,3,FALSE),0)</f>
        <v>206-1756-0099</v>
      </c>
      <c r="Q5574" s="27" t="str">
        <f>VLOOKUP(N5574,'散件（更新）'!B:H,2,FALSE)</f>
        <v>114-17560099</v>
      </c>
      <c r="R5574" s="27" t="str">
        <f>VLOOKUP(N5574,'散件（更新）'!B:H,7,FALSE)</f>
        <v>Repair Wheel</v>
      </c>
      <c r="S5574" s="27" t="str">
        <f>VLOOKUP(N5574,'散件（更新）'!B:E,4,FALSE)</f>
        <v>https://tineco-yxzt.oss-accelerate.aliyuncs.com/20231219/9VSRW100200_1702948075442.png</v>
      </c>
      <c r="T5574" s="27" t="s">
        <v>8759</v>
      </c>
      <c r="U5574" s="28" t="str">
        <f>VLOOKUP(N5574,'散件（更新）'!B:G,6,FALSE)</f>
        <v>地刷小轮+小轮轴组件</v>
      </c>
      <c r="V5574" s="28" t="str">
        <f>VLOOKUP(N5574,'散件（更新）'!B:I,8,FALSE)</f>
        <v>6972200194046</v>
      </c>
    </row>
    <row r="5575" spans="1:22">
      <c r="A5575" s="57">
        <v>46169</v>
      </c>
      <c r="B5575" s="53" t="s">
        <v>2693</v>
      </c>
      <c r="C5575" s="27" t="str">
        <f>VLOOKUP(B5575,'大货清单（不定期按GOMS更新）'!A:H,8,0)</f>
        <v>107-17561301</v>
      </c>
      <c r="D5575" s="27" t="str">
        <f>VLOOKUP(B5575,'大货清单（不定期按GOMS更新）'!A:C,3,0)</f>
        <v>ZB1756M-01</v>
      </c>
      <c r="E5575" s="27" t="str">
        <f>VLOOKUP(B5575,'大货清单（不定期按GOMS更新）'!A:H,4,0)</f>
        <v>GB,AE</v>
      </c>
      <c r="F5575" s="27" t="str">
        <f>VLOOKUP(B5575,'大货清单（不定期按GOMS更新）'!A:H,2,0)</f>
        <v>A10-D</v>
      </c>
      <c r="G5575" s="28">
        <f>VLOOKUP(B5575,'大货清单（不定期按GOMS更新）'!A:I,9,FALSE)</f>
        <v>6972200193292</v>
      </c>
      <c r="H5575" s="27" t="str">
        <f>VLOOKUP(B5575,'大货清单（不定期按GOMS更新）'!A:H,7,0)</f>
        <v>Purple</v>
      </c>
      <c r="I5575" s="27" t="str">
        <f>VLOOKUP(B5575,'大货清单（不定期按GOMS更新）'!A:F,6,FALSE)</f>
        <v>PHASEOUT</v>
      </c>
      <c r="J5575" s="27" t="str">
        <f>VLOOKUP(B5575,'大货清单（不定期按GOMS更新）'!A:K,11,FALSE)</f>
        <v>3.91</v>
      </c>
      <c r="K5575" s="27" t="str">
        <f>VLOOKUP(B5575,'大货清单（不定期按GOMS更新）'!A:N,12,FALSE)</f>
        <v>742</v>
      </c>
      <c r="L5575" s="27" t="str">
        <f>VLOOKUP(B5575,'大货清单（不定期按GOMS更新）'!A:M,13,FALSE)</f>
        <v>155</v>
      </c>
      <c r="M5575" s="27" t="str">
        <f>VLOOKUP(B5575,'大货清单（不定期按GOMS更新）'!A:N,14,FALSE)</f>
        <v>281</v>
      </c>
      <c r="N5575" s="53" t="s">
        <v>404</v>
      </c>
      <c r="O5575" s="27">
        <f>IFERROR(VLOOKUP(N5575,'散件迭代（不定期更新）'!C:J,8,FALSE),0)</f>
        <v>0</v>
      </c>
      <c r="P5575" s="27" t="str">
        <f>IFERROR(VLOOKUP(N5575,'散件（更新）'!B:H,3,FALSE),0)</f>
        <v>206-1873-0220</v>
      </c>
      <c r="Q5575" s="27" t="str">
        <f>VLOOKUP(N5575,'散件（更新）'!B:H,2,FALSE)</f>
        <v>114-18730220</v>
      </c>
      <c r="R5575" s="27" t="str">
        <f>VLOOKUP(N5575,'散件（更新）'!B:H,7,FALSE)</f>
        <v>Screw assembly for wall-mounted dock</v>
      </c>
      <c r="S5575" s="27" t="str">
        <f>VLOOKUP(N5575,'散件（更新）'!B:E,4,FALSE)</f>
        <v>https://tineco-yxzt.oss-accelerate.aliyuncs.com/20231219/9VSSA121100_1702948075509.png</v>
      </c>
      <c r="T5575" s="27" t="s">
        <v>8759</v>
      </c>
      <c r="U5575" s="28" t="str">
        <f>VLOOKUP(N5575,'散件（更新）'!B:G,6,FALSE)</f>
        <v>壁钉组件</v>
      </c>
      <c r="V5575" s="28" t="str">
        <f>VLOOKUP(N5575,'散件（更新）'!B:I,8,FALSE)</f>
        <v>6972200191373</v>
      </c>
    </row>
    <row r="5576" spans="1:22">
      <c r="A5576" s="57">
        <v>46169</v>
      </c>
      <c r="B5576" s="53" t="s">
        <v>2774</v>
      </c>
      <c r="C5576" s="27" t="str">
        <f>VLOOKUP(B5576,'大货清单（不定期按GOMS更新）'!A:H,8,0)</f>
        <v>107-17561303</v>
      </c>
      <c r="D5576" s="27" t="str">
        <f>VLOOKUP(B5576,'大货清单（不定期按GOMS更新）'!A:C,3,0)</f>
        <v>ZB1756M-03</v>
      </c>
      <c r="E5576" s="27" t="str">
        <f>VLOOKUP(B5576,'大货清单（不定期按GOMS更新）'!A:H,4,0)</f>
        <v>GB</v>
      </c>
      <c r="F5576" s="27" t="str">
        <f>VLOOKUP(B5576,'大货清单（不定期按GOMS更新）'!A:H,2,0)</f>
        <v>A10-D</v>
      </c>
      <c r="G5576" s="28">
        <f>VLOOKUP(B5576,'大货清单（不定期按GOMS更新）'!A:I,9,FALSE)</f>
        <v>6972200193513</v>
      </c>
      <c r="H5576" s="27" t="str">
        <f>VLOOKUP(B5576,'大货清单（不定期按GOMS更新）'!A:H,7,0)</f>
        <v>Purple</v>
      </c>
      <c r="I5576" s="27" t="str">
        <f>VLOOKUP(B5576,'大货清单（不定期按GOMS更新）'!A:F,6,FALSE)</f>
        <v>PHASEOUT</v>
      </c>
      <c r="J5576" s="27" t="str">
        <f>VLOOKUP(B5576,'大货清单（不定期按GOMS更新）'!A:K,11,FALSE)</f>
        <v>3.91</v>
      </c>
      <c r="K5576" s="27" t="str">
        <f>VLOOKUP(B5576,'大货清单（不定期按GOMS更新）'!A:N,12,FALSE)</f>
        <v>742</v>
      </c>
      <c r="L5576" s="27" t="str">
        <f>VLOOKUP(B5576,'大货清单（不定期按GOMS更新）'!A:M,13,FALSE)</f>
        <v>155</v>
      </c>
      <c r="M5576" s="27" t="str">
        <f>VLOOKUP(B5576,'大货清单（不定期按GOMS更新）'!A:N,14,FALSE)</f>
        <v>281</v>
      </c>
      <c r="N5576" s="53" t="s">
        <v>202</v>
      </c>
      <c r="O5576" s="27" t="str">
        <f>IFERROR(VLOOKUP(N5576,'散件迭代（不定期更新）'!C:J,8,FALSE),0)</f>
        <v>A14</v>
      </c>
      <c r="P5576" s="27" t="str">
        <f>IFERROR(VLOOKUP(N5576,'散件（更新）'!B:H,3,FALSE),0)</f>
        <v>206-1756-0207</v>
      </c>
      <c r="Q5576" s="27" t="str">
        <f>VLOOKUP(N5576,'散件（更新）'!B:H,2,FALSE)</f>
        <v>114-17560207</v>
      </c>
      <c r="R5576" s="27" t="str">
        <f>VLOOKUP(N5576,'散件（更新）'!B:H,7,FALSE)</f>
        <v>Crevice &amp; 2-In-1 Dusting Brush</v>
      </c>
      <c r="S5576" s="27" t="str">
        <f>VLOOKUP(N5576,'散件（更新）'!B:E,4,FALSE)</f>
        <v>https://tineco-yxzt.oss-accelerate.aliyuncs.com/20231219/9VAAB101100_1702948048662.png</v>
      </c>
      <c r="T5576" s="27" t="s">
        <v>8759</v>
      </c>
      <c r="U5576" s="28" t="str">
        <f>VLOOKUP(N5576,'散件（更新）'!B:G,6,FALSE)</f>
        <v>扁吸+组合刷</v>
      </c>
      <c r="V5576" s="28" t="str">
        <f>VLOOKUP(N5576,'散件（更新）'!B:I,8,FALSE)</f>
        <v>6972200191144</v>
      </c>
    </row>
    <row r="5577" spans="1:22">
      <c r="A5577" s="57">
        <v>46169</v>
      </c>
      <c r="B5577" s="53" t="s">
        <v>2774</v>
      </c>
      <c r="C5577" s="27" t="str">
        <f>VLOOKUP(B5577,'大货清单（不定期按GOMS更新）'!A:H,8,0)</f>
        <v>107-17561303</v>
      </c>
      <c r="D5577" s="27" t="str">
        <f>VLOOKUP(B5577,'大货清单（不定期按GOMS更新）'!A:C,3,0)</f>
        <v>ZB1756M-03</v>
      </c>
      <c r="E5577" s="27" t="str">
        <f>VLOOKUP(B5577,'大货清单（不定期按GOMS更新）'!A:H,4,0)</f>
        <v>GB</v>
      </c>
      <c r="F5577" s="27" t="str">
        <f>VLOOKUP(B5577,'大货清单（不定期按GOMS更新）'!A:H,2,0)</f>
        <v>A10-D</v>
      </c>
      <c r="G5577" s="28">
        <f>VLOOKUP(B5577,'大货清单（不定期按GOMS更新）'!A:I,9,FALSE)</f>
        <v>6972200193513</v>
      </c>
      <c r="H5577" s="27" t="str">
        <f>VLOOKUP(B5577,'大货清单（不定期按GOMS更新）'!A:H,7,0)</f>
        <v>Purple</v>
      </c>
      <c r="I5577" s="27" t="str">
        <f>VLOOKUP(B5577,'大货清单（不定期按GOMS更新）'!A:F,6,FALSE)</f>
        <v>PHASEOUT</v>
      </c>
      <c r="J5577" s="27" t="str">
        <f>VLOOKUP(B5577,'大货清单（不定期按GOMS更新）'!A:K,11,FALSE)</f>
        <v>3.91</v>
      </c>
      <c r="K5577" s="27" t="str">
        <f>VLOOKUP(B5577,'大货清单（不定期按GOMS更新）'!A:N,12,FALSE)</f>
        <v>742</v>
      </c>
      <c r="L5577" s="27" t="str">
        <f>VLOOKUP(B5577,'大货清单（不定期按GOMS更新）'!A:M,13,FALSE)</f>
        <v>155</v>
      </c>
      <c r="M5577" s="27" t="str">
        <f>VLOOKUP(B5577,'大货清单（不定期按GOMS更新）'!A:N,14,FALSE)</f>
        <v>281</v>
      </c>
      <c r="N5577" s="53" t="s">
        <v>1267</v>
      </c>
      <c r="O5577" s="27">
        <f>IFERROR(VLOOKUP(N5577,'散件迭代（不定期更新）'!C:J,8,FALSE),0)</f>
        <v>0</v>
      </c>
      <c r="P5577" s="27" t="str">
        <f>IFERROR(VLOOKUP(N5577,'散件（更新）'!B:H,3,FALSE),0)</f>
        <v>206-1756-1801</v>
      </c>
      <c r="Q5577" s="27" t="str">
        <f>VLOOKUP(N5577,'散件（更新）'!B:H,2,FALSE)</f>
        <v>114-17561801</v>
      </c>
      <c r="R5577" s="27" t="str">
        <f>VLOOKUP(N5577,'散件（更新）'!B:H,7,FALSE)</f>
        <v>Hepa &amp; cover assembly</v>
      </c>
      <c r="S5577" s="27" t="str">
        <f>VLOOKUP(N5577,'散件（更新）'!B:E,4,FALSE)</f>
        <v>https://tineco-yxzt.oss-accelerate.aliyuncs.com/20231227/9VAAC101100_1703640267936.png</v>
      </c>
      <c r="T5577" s="27" t="s">
        <v>8759</v>
      </c>
      <c r="U5577" s="28" t="str">
        <f>VLOOKUP(N5577,'散件（更新）'!B:G,6,FALSE)</f>
        <v>HEPA+出风盖组件灰色</v>
      </c>
      <c r="V5577" s="28" t="str">
        <f>VLOOKUP(N5577,'散件（更新）'!B:I,8,FALSE)</f>
        <v>6972200191137</v>
      </c>
    </row>
    <row r="5578" spans="1:22">
      <c r="A5578" s="57">
        <v>46169</v>
      </c>
      <c r="B5578" s="53" t="s">
        <v>2774</v>
      </c>
      <c r="C5578" s="27" t="str">
        <f>VLOOKUP(B5578,'大货清单（不定期按GOMS更新）'!A:H,8,0)</f>
        <v>107-17561303</v>
      </c>
      <c r="D5578" s="27" t="str">
        <f>VLOOKUP(B5578,'大货清单（不定期按GOMS更新）'!A:C,3,0)</f>
        <v>ZB1756M-03</v>
      </c>
      <c r="E5578" s="27" t="str">
        <f>VLOOKUP(B5578,'大货清单（不定期按GOMS更新）'!A:H,4,0)</f>
        <v>GB</v>
      </c>
      <c r="F5578" s="27" t="str">
        <f>VLOOKUP(B5578,'大货清单（不定期按GOMS更新）'!A:H,2,0)</f>
        <v>A10-D</v>
      </c>
      <c r="G5578" s="28">
        <f>VLOOKUP(B5578,'大货清单（不定期按GOMS更新）'!A:I,9,FALSE)</f>
        <v>6972200193513</v>
      </c>
      <c r="H5578" s="27" t="str">
        <f>VLOOKUP(B5578,'大货清单（不定期按GOMS更新）'!A:H,7,0)</f>
        <v>Purple</v>
      </c>
      <c r="I5578" s="27" t="str">
        <f>VLOOKUP(B5578,'大货清单（不定期按GOMS更新）'!A:F,6,FALSE)</f>
        <v>PHASEOUT</v>
      </c>
      <c r="J5578" s="27" t="str">
        <f>VLOOKUP(B5578,'大货清单（不定期按GOMS更新）'!A:K,11,FALSE)</f>
        <v>3.91</v>
      </c>
      <c r="K5578" s="27" t="str">
        <f>VLOOKUP(B5578,'大货清单（不定期按GOMS更新）'!A:N,12,FALSE)</f>
        <v>742</v>
      </c>
      <c r="L5578" s="27" t="str">
        <f>VLOOKUP(B5578,'大货清单（不定期按GOMS更新）'!A:M,13,FALSE)</f>
        <v>155</v>
      </c>
      <c r="M5578" s="27" t="str">
        <f>VLOOKUP(B5578,'大货清单（不定期按GOMS更新）'!A:N,14,FALSE)</f>
        <v>281</v>
      </c>
      <c r="N5578" s="53" t="s">
        <v>1235</v>
      </c>
      <c r="O5578" s="27" t="str">
        <f>IFERROR(VLOOKUP(N5578,'散件迭代（不定期更新）'!C:J,8,FALSE),0)</f>
        <v>A01</v>
      </c>
      <c r="P5578" s="27" t="str">
        <f>IFERROR(VLOOKUP(N5578,'散件（更新）'!B:H,3,FALSE),0)</f>
        <v>206-1756-0236</v>
      </c>
      <c r="Q5578" s="27" t="str">
        <f>VLOOKUP(N5578,'散件（更新）'!B:H,2,FALSE)</f>
        <v>114-17560236</v>
      </c>
      <c r="R5578" s="27" t="str">
        <f>VLOOKUP(N5578,'散件（更新）'!B:H,7,FALSE)</f>
        <v>Dustbin Assembly</v>
      </c>
      <c r="S5578" s="27" t="str">
        <f>VLOOKUP(N5578,'散件（更新）'!B:E,4,FALSE)</f>
        <v>https://tineco-yxzt.oss-accelerate.aliyuncs.com/product/114-17560236.jpg</v>
      </c>
      <c r="T5578" s="27" t="s">
        <v>8759</v>
      </c>
      <c r="U5578" s="28" t="str">
        <f>VLOOKUP(N5578,'散件（更新）'!B:G,6,FALSE)</f>
        <v>新开模尘桶组件ID: 364-1756-3601 + 网孔过滤器包胶组件（散件8433灰）ID:365-1756-3403(带清洗标贴,散件专用)</v>
      </c>
      <c r="V5578" s="28" t="str">
        <f>VLOOKUP(N5578,'散件（更新）'!B:I,8,FALSE)</f>
        <v>6972200191113</v>
      </c>
    </row>
    <row r="5579" spans="1:22">
      <c r="A5579" s="57">
        <v>46169</v>
      </c>
      <c r="B5579" s="53" t="s">
        <v>2774</v>
      </c>
      <c r="C5579" s="27" t="str">
        <f>VLOOKUP(B5579,'大货清单（不定期按GOMS更新）'!A:H,8,0)</f>
        <v>107-17561303</v>
      </c>
      <c r="D5579" s="27" t="str">
        <f>VLOOKUP(B5579,'大货清单（不定期按GOMS更新）'!A:C,3,0)</f>
        <v>ZB1756M-03</v>
      </c>
      <c r="E5579" s="27" t="str">
        <f>VLOOKUP(B5579,'大货清单（不定期按GOMS更新）'!A:H,4,0)</f>
        <v>GB</v>
      </c>
      <c r="F5579" s="27" t="str">
        <f>VLOOKUP(B5579,'大货清单（不定期按GOMS更新）'!A:H,2,0)</f>
        <v>A10-D</v>
      </c>
      <c r="G5579" s="28">
        <f>VLOOKUP(B5579,'大货清单（不定期按GOMS更新）'!A:I,9,FALSE)</f>
        <v>6972200193513</v>
      </c>
      <c r="H5579" s="27" t="str">
        <f>VLOOKUP(B5579,'大货清单（不定期按GOMS更新）'!A:H,7,0)</f>
        <v>Purple</v>
      </c>
      <c r="I5579" s="27" t="str">
        <f>VLOOKUP(B5579,'大货清单（不定期按GOMS更新）'!A:F,6,FALSE)</f>
        <v>PHASEOUT</v>
      </c>
      <c r="J5579" s="27" t="str">
        <f>VLOOKUP(B5579,'大货清单（不定期按GOMS更新）'!A:K,11,FALSE)</f>
        <v>3.91</v>
      </c>
      <c r="K5579" s="27" t="str">
        <f>VLOOKUP(B5579,'大货清单（不定期按GOMS更新）'!A:N,12,FALSE)</f>
        <v>742</v>
      </c>
      <c r="L5579" s="27" t="str">
        <f>VLOOKUP(B5579,'大货清单（不定期按GOMS更新）'!A:M,13,FALSE)</f>
        <v>155</v>
      </c>
      <c r="M5579" s="27" t="str">
        <f>VLOOKUP(B5579,'大货清单（不定期按GOMS更新）'!A:N,14,FALSE)</f>
        <v>281</v>
      </c>
      <c r="N5579" s="53" t="s">
        <v>1229</v>
      </c>
      <c r="O5579" s="27">
        <f>IFERROR(VLOOKUP(N5579,'散件迭代（不定期更新）'!C:J,8,FALSE),0)</f>
        <v>0</v>
      </c>
      <c r="P5579" s="27" t="str">
        <f>IFERROR(VLOOKUP(N5579,'散件（更新）'!B:H,3,FALSE),0)</f>
        <v>206-1756-0218</v>
      </c>
      <c r="Q5579" s="27" t="str">
        <f>VLOOKUP(N5579,'散件（更新）'!B:H,2,FALSE)</f>
        <v>114-17560218</v>
      </c>
      <c r="R5579" s="27" t="str">
        <f>VLOOKUP(N5579,'散件（更新）'!B:H,7,FALSE)</f>
        <v>2*Filter&amp;1*HEPA</v>
      </c>
      <c r="S5579" s="27" t="str">
        <f>VLOOKUP(N5579,'散件（更新）'!B:E,4,FALSE)</f>
        <v>https://tineco-yxzt.oss-accelerate.aliyuncs.com/product/114-17560218.jpg</v>
      </c>
      <c r="T5579" s="27" t="s">
        <v>8759</v>
      </c>
      <c r="U5579" s="28" t="str">
        <f>VLOOKUP(N5579,'散件（更新）'!B:G,6,FALSE)</f>
        <v>364-1756-0401【ZB1756 进风过滤棉包胶组件 环保3类 】*2
364-1756-1301【ZB1756 出风HEPA组件 环保3类】*1不带金属滤网</v>
      </c>
      <c r="V5579" s="28" t="str">
        <f>VLOOKUP(N5579,'散件（更新）'!B:I,8,FALSE)</f>
        <v>6972200191120</v>
      </c>
    </row>
    <row r="5580" spans="1:22">
      <c r="A5580" s="57">
        <v>46169</v>
      </c>
      <c r="B5580" s="53" t="s">
        <v>2774</v>
      </c>
      <c r="C5580" s="27" t="str">
        <f>VLOOKUP(B5580,'大货清单（不定期按GOMS更新）'!A:H,8,0)</f>
        <v>107-17561303</v>
      </c>
      <c r="D5580" s="27" t="str">
        <f>VLOOKUP(B5580,'大货清单（不定期按GOMS更新）'!A:C,3,0)</f>
        <v>ZB1756M-03</v>
      </c>
      <c r="E5580" s="27" t="str">
        <f>VLOOKUP(B5580,'大货清单（不定期按GOMS更新）'!A:H,4,0)</f>
        <v>GB</v>
      </c>
      <c r="F5580" s="27" t="str">
        <f>VLOOKUP(B5580,'大货清单（不定期按GOMS更新）'!A:H,2,0)</f>
        <v>A10-D</v>
      </c>
      <c r="G5580" s="28">
        <f>VLOOKUP(B5580,'大货清单（不定期按GOMS更新）'!A:I,9,FALSE)</f>
        <v>6972200193513</v>
      </c>
      <c r="H5580" s="27" t="str">
        <f>VLOOKUP(B5580,'大货清单（不定期按GOMS更新）'!A:H,7,0)</f>
        <v>Purple</v>
      </c>
      <c r="I5580" s="27" t="str">
        <f>VLOOKUP(B5580,'大货清单（不定期按GOMS更新）'!A:F,6,FALSE)</f>
        <v>PHASEOUT</v>
      </c>
      <c r="J5580" s="27" t="str">
        <f>VLOOKUP(B5580,'大货清单（不定期按GOMS更新）'!A:K,11,FALSE)</f>
        <v>3.91</v>
      </c>
      <c r="K5580" s="27" t="str">
        <f>VLOOKUP(B5580,'大货清单（不定期按GOMS更新）'!A:N,12,FALSE)</f>
        <v>742</v>
      </c>
      <c r="L5580" s="27" t="str">
        <f>VLOOKUP(B5580,'大货清单（不定期按GOMS更新）'!A:M,13,FALSE)</f>
        <v>155</v>
      </c>
      <c r="M5580" s="27" t="str">
        <f>VLOOKUP(B5580,'大货清单（不定期按GOMS更新）'!A:N,14,FALSE)</f>
        <v>281</v>
      </c>
      <c r="N5580" s="53" t="s">
        <v>1224</v>
      </c>
      <c r="O5580" s="27">
        <f>IFERROR(VLOOKUP(N5580,'散件迭代（不定期更新）'!C:J,8,FALSE),0)</f>
        <v>0</v>
      </c>
      <c r="P5580" s="27" t="str">
        <f>IFERROR(VLOOKUP(N5580,'散件（更新）'!B:H,3,FALSE),0)</f>
        <v>206-1756-0245</v>
      </c>
      <c r="Q5580" s="27" t="str">
        <f>VLOOKUP(N5580,'散件（更新）'!B:H,2,FALSE)</f>
        <v>114-17560245</v>
      </c>
      <c r="R5580" s="27" t="str">
        <f>VLOOKUP(N5580,'散件（更新）'!B:H,7,FALSE)</f>
        <v>FB1753 Hard Floor Brush</v>
      </c>
      <c r="S5580" s="27" t="str">
        <f>VLOOKUP(N5580,'散件（更新）'!B:E,4,FALSE)</f>
        <v>https://tineco-yxzt.oss-accelerate.aliyuncs.com/product/114-17560245.jpg</v>
      </c>
      <c r="T5580" s="27" t="s">
        <v>8759</v>
      </c>
      <c r="U5580" s="28" t="str">
        <f>VLOOKUP(N5580,'散件（更新）'!B:G,6,FALSE)</f>
        <v>FB1753地板刷(带PTC，A0DASH专用)</v>
      </c>
      <c r="V5580" s="28" t="str">
        <f>VLOOKUP(N5580,'散件（更新）'!B:I,8,FALSE)</f>
        <v>6972200194015</v>
      </c>
    </row>
    <row r="5581" spans="1:22">
      <c r="A5581" s="57">
        <v>46169</v>
      </c>
      <c r="B5581" s="53" t="s">
        <v>2774</v>
      </c>
      <c r="C5581" s="27" t="str">
        <f>VLOOKUP(B5581,'大货清单（不定期按GOMS更新）'!A:H,8,0)</f>
        <v>107-17561303</v>
      </c>
      <c r="D5581" s="27" t="str">
        <f>VLOOKUP(B5581,'大货清单（不定期按GOMS更新）'!A:C,3,0)</f>
        <v>ZB1756M-03</v>
      </c>
      <c r="E5581" s="27" t="str">
        <f>VLOOKUP(B5581,'大货清单（不定期按GOMS更新）'!A:H,4,0)</f>
        <v>GB</v>
      </c>
      <c r="F5581" s="27" t="str">
        <f>VLOOKUP(B5581,'大货清单（不定期按GOMS更新）'!A:H,2,0)</f>
        <v>A10-D</v>
      </c>
      <c r="G5581" s="28">
        <f>VLOOKUP(B5581,'大货清单（不定期按GOMS更新）'!A:I,9,FALSE)</f>
        <v>6972200193513</v>
      </c>
      <c r="H5581" s="27" t="str">
        <f>VLOOKUP(B5581,'大货清单（不定期按GOMS更新）'!A:H,7,0)</f>
        <v>Purple</v>
      </c>
      <c r="I5581" s="27" t="str">
        <f>VLOOKUP(B5581,'大货清单（不定期按GOMS更新）'!A:F,6,FALSE)</f>
        <v>PHASEOUT</v>
      </c>
      <c r="J5581" s="27" t="str">
        <f>VLOOKUP(B5581,'大货清单（不定期按GOMS更新）'!A:K,11,FALSE)</f>
        <v>3.91</v>
      </c>
      <c r="K5581" s="27" t="str">
        <f>VLOOKUP(B5581,'大货清单（不定期按GOMS更新）'!A:N,12,FALSE)</f>
        <v>742</v>
      </c>
      <c r="L5581" s="27" t="str">
        <f>VLOOKUP(B5581,'大货清单（不定期按GOMS更新）'!A:M,13,FALSE)</f>
        <v>155</v>
      </c>
      <c r="M5581" s="27" t="str">
        <f>VLOOKUP(B5581,'大货清单（不定期按GOMS更新）'!A:N,14,FALSE)</f>
        <v>281</v>
      </c>
      <c r="N5581" s="53" t="s">
        <v>1270</v>
      </c>
      <c r="O5581" s="27" t="str">
        <f>IFERROR(VLOOKUP(N5581,'散件迭代（不定期更新）'!C:J,8,FALSE),0)</f>
        <v>A05</v>
      </c>
      <c r="P5581" s="27" t="str">
        <f>IFERROR(VLOOKUP(N5581,'散件（更新）'!B:H,3,FALSE),0)</f>
        <v>206-1756-0806</v>
      </c>
      <c r="Q5581" s="27" t="str">
        <f>VLOOKUP(N5581,'散件（更新）'!B:H,2,FALSE)</f>
        <v>114-17560806</v>
      </c>
      <c r="R5581" s="27" t="str">
        <f>VLOOKUP(N5581,'散件（更新）'!B:H,7,FALSE)</f>
        <v>Carpet brush</v>
      </c>
      <c r="S5581" s="27" t="str">
        <f>VLOOKUP(N5581,'散件（更新）'!B:E,4,FALSE)</f>
        <v>https://tineco-yxzt.oss-accelerate.aliyuncs.com/product/114-17560806.jpg</v>
      </c>
      <c r="T5581" s="27" t="s">
        <v>8759</v>
      </c>
      <c r="U5581" s="28" t="str">
        <f>VLOOKUP(N5581,'散件（更新）'!B:G,6,FALSE)</f>
        <v>FB1759地毯刷（双软毛单向螺旋/旧弯管/带PTC）</v>
      </c>
      <c r="V5581" s="28" t="str">
        <f>VLOOKUP(N5581,'散件（更新）'!B:I,8,FALSE)</f>
        <v>6972200193650</v>
      </c>
    </row>
    <row r="5582" spans="1:22">
      <c r="A5582" s="57">
        <v>46169</v>
      </c>
      <c r="B5582" s="53" t="s">
        <v>2774</v>
      </c>
      <c r="C5582" s="27" t="str">
        <f>VLOOKUP(B5582,'大货清单（不定期按GOMS更新）'!A:H,8,0)</f>
        <v>107-17561303</v>
      </c>
      <c r="D5582" s="27" t="str">
        <f>VLOOKUP(B5582,'大货清单（不定期按GOMS更新）'!A:C,3,0)</f>
        <v>ZB1756M-03</v>
      </c>
      <c r="E5582" s="27" t="str">
        <f>VLOOKUP(B5582,'大货清单（不定期按GOMS更新）'!A:H,4,0)</f>
        <v>GB</v>
      </c>
      <c r="F5582" s="27" t="str">
        <f>VLOOKUP(B5582,'大货清单（不定期按GOMS更新）'!A:H,2,0)</f>
        <v>A10-D</v>
      </c>
      <c r="G5582" s="28">
        <f>VLOOKUP(B5582,'大货清单（不定期按GOMS更新）'!A:I,9,FALSE)</f>
        <v>6972200193513</v>
      </c>
      <c r="H5582" s="27" t="str">
        <f>VLOOKUP(B5582,'大货清单（不定期按GOMS更新）'!A:H,7,0)</f>
        <v>Purple</v>
      </c>
      <c r="I5582" s="27" t="str">
        <f>VLOOKUP(B5582,'大货清单（不定期按GOMS更新）'!A:F,6,FALSE)</f>
        <v>PHASEOUT</v>
      </c>
      <c r="J5582" s="27" t="str">
        <f>VLOOKUP(B5582,'大货清单（不定期按GOMS更新）'!A:K,11,FALSE)</f>
        <v>3.91</v>
      </c>
      <c r="K5582" s="27" t="str">
        <f>VLOOKUP(B5582,'大货清单（不定期按GOMS更新）'!A:N,12,FALSE)</f>
        <v>742</v>
      </c>
      <c r="L5582" s="27" t="str">
        <f>VLOOKUP(B5582,'大货清单（不定期按GOMS更新）'!A:M,13,FALSE)</f>
        <v>155</v>
      </c>
      <c r="M5582" s="27" t="str">
        <f>VLOOKUP(B5582,'大货清单（不定期按GOMS更新）'!A:N,14,FALSE)</f>
        <v>281</v>
      </c>
      <c r="N5582" s="53" t="s">
        <v>5239</v>
      </c>
      <c r="O5582" s="27">
        <f>IFERROR(VLOOKUP(N5582,'散件迭代（不定期更新）'!C:J,8,FALSE),0)</f>
        <v>0</v>
      </c>
      <c r="P5582" s="27" t="str">
        <f>IFERROR(VLOOKUP(N5582,'散件（更新）'!B:H,3,FALSE),0)</f>
        <v>206-1756-0903</v>
      </c>
      <c r="Q5582" s="27" t="str">
        <f>VLOOKUP(N5582,'散件（更新）'!B:H,2,FALSE)</f>
        <v>114-17560903</v>
      </c>
      <c r="R5582" s="27" t="str">
        <f>VLOOKUP(N5582,'散件（更新）'!B:H,7,FALSE)</f>
        <v>Brush Roller</v>
      </c>
      <c r="S5582" s="27" t="str">
        <f>VLOOKUP(N5582,'散件（更新）'!B:E,4,FALSE)</f>
        <v>https://tineco-yxzt.oss-accelerate.aliyuncs.com/20231219/9VABR102700_1702948054363.png</v>
      </c>
      <c r="T5582" s="27" t="s">
        <v>8759</v>
      </c>
      <c r="U5582" s="28" t="str">
        <f>VLOOKUP(N5582,'散件（更新）'!B:G,6,FALSE)</f>
        <v>FB1881 绒毛滚刷组件</v>
      </c>
      <c r="V5582" s="28" t="str">
        <f>VLOOKUP(N5582,'散件（更新）'!B:I,8,FALSE)</f>
        <v>6972200196705</v>
      </c>
    </row>
    <row r="5583" spans="1:22">
      <c r="A5583" s="57">
        <v>46169</v>
      </c>
      <c r="B5583" s="53" t="s">
        <v>2774</v>
      </c>
      <c r="C5583" s="27" t="str">
        <f>VLOOKUP(B5583,'大货清单（不定期按GOMS更新）'!A:H,8,0)</f>
        <v>107-17561303</v>
      </c>
      <c r="D5583" s="27" t="str">
        <f>VLOOKUP(B5583,'大货清单（不定期按GOMS更新）'!A:C,3,0)</f>
        <v>ZB1756M-03</v>
      </c>
      <c r="E5583" s="27" t="str">
        <f>VLOOKUP(B5583,'大货清单（不定期按GOMS更新）'!A:H,4,0)</f>
        <v>GB</v>
      </c>
      <c r="F5583" s="27" t="str">
        <f>VLOOKUP(B5583,'大货清单（不定期按GOMS更新）'!A:H,2,0)</f>
        <v>A10-D</v>
      </c>
      <c r="G5583" s="28">
        <f>VLOOKUP(B5583,'大货清单（不定期按GOMS更新）'!A:I,9,FALSE)</f>
        <v>6972200193513</v>
      </c>
      <c r="H5583" s="27" t="str">
        <f>VLOOKUP(B5583,'大货清单（不定期按GOMS更新）'!A:H,7,0)</f>
        <v>Purple</v>
      </c>
      <c r="I5583" s="27" t="str">
        <f>VLOOKUP(B5583,'大货清单（不定期按GOMS更新）'!A:F,6,FALSE)</f>
        <v>PHASEOUT</v>
      </c>
      <c r="J5583" s="27" t="str">
        <f>VLOOKUP(B5583,'大货清单（不定期按GOMS更新）'!A:K,11,FALSE)</f>
        <v>3.91</v>
      </c>
      <c r="K5583" s="27" t="str">
        <f>VLOOKUP(B5583,'大货清单（不定期按GOMS更新）'!A:N,12,FALSE)</f>
        <v>742</v>
      </c>
      <c r="L5583" s="27" t="str">
        <f>VLOOKUP(B5583,'大货清单（不定期按GOMS更新）'!A:M,13,FALSE)</f>
        <v>155</v>
      </c>
      <c r="M5583" s="27" t="str">
        <f>VLOOKUP(B5583,'大货清单（不定期按GOMS更新）'!A:N,14,FALSE)</f>
        <v>281</v>
      </c>
      <c r="N5583" s="53" t="s">
        <v>1261</v>
      </c>
      <c r="O5583" s="27" t="str">
        <f>IFERROR(VLOOKUP(N5583,'散件迭代（不定期更新）'!C:J,8,FALSE),0)</f>
        <v>A30</v>
      </c>
      <c r="P5583" s="27" t="str">
        <f>IFERROR(VLOOKUP(N5583,'散件（更新）'!B:H,3,FALSE),0)</f>
        <v>206-1756-0402</v>
      </c>
      <c r="Q5583" s="27" t="str">
        <f>VLOOKUP(N5583,'散件（更新）'!B:H,2,FALSE)</f>
        <v>114-17560402</v>
      </c>
      <c r="R5583" s="27" t="str">
        <f>VLOOKUP(N5583,'散件（更新）'!B:H,7,FALSE)</f>
        <v>Filter holder</v>
      </c>
      <c r="S5583" s="27" t="str">
        <f>VLOOKUP(N5583,'散件（更新）'!B:E,4,FALSE)</f>
        <v>https://tineco-yxzt.oss-accelerate.aliyuncs.com/product/114-17560402.jpg</v>
      </c>
      <c r="T5583" s="27" t="s">
        <v>8759</v>
      </c>
      <c r="U5583" s="28" t="str">
        <f>VLOOKUP(N5583,'散件（更新）'!B:G,6,FALSE)</f>
        <v>网孔过滤器包胶组件365-1756-2713*1+过滤棉和网孔过滤器清洗提示标贴 491-1756-03P8*1</v>
      </c>
      <c r="V5583" s="28" t="str">
        <f>VLOOKUP(N5583,'散件（更新）'!B:I,8,FALSE)</f>
        <v>6972200191304</v>
      </c>
    </row>
    <row r="5584" spans="1:22">
      <c r="A5584" s="57">
        <v>46169</v>
      </c>
      <c r="B5584" s="53" t="s">
        <v>2774</v>
      </c>
      <c r="C5584" s="27" t="str">
        <f>VLOOKUP(B5584,'大货清单（不定期按GOMS更新）'!A:H,8,0)</f>
        <v>107-17561303</v>
      </c>
      <c r="D5584" s="27" t="str">
        <f>VLOOKUP(B5584,'大货清单（不定期按GOMS更新）'!A:C,3,0)</f>
        <v>ZB1756M-03</v>
      </c>
      <c r="E5584" s="27" t="str">
        <f>VLOOKUP(B5584,'大货清单（不定期按GOMS更新）'!A:H,4,0)</f>
        <v>GB</v>
      </c>
      <c r="F5584" s="27" t="str">
        <f>VLOOKUP(B5584,'大货清单（不定期按GOMS更新）'!A:H,2,0)</f>
        <v>A10-D</v>
      </c>
      <c r="G5584" s="28">
        <f>VLOOKUP(B5584,'大货清单（不定期按GOMS更新）'!A:I,9,FALSE)</f>
        <v>6972200193513</v>
      </c>
      <c r="H5584" s="27" t="str">
        <f>VLOOKUP(B5584,'大货清单（不定期按GOMS更新）'!A:H,7,0)</f>
        <v>Purple</v>
      </c>
      <c r="I5584" s="27" t="str">
        <f>VLOOKUP(B5584,'大货清单（不定期按GOMS更新）'!A:F,6,FALSE)</f>
        <v>PHASEOUT</v>
      </c>
      <c r="J5584" s="27" t="str">
        <f>VLOOKUP(B5584,'大货清单（不定期按GOMS更新）'!A:K,11,FALSE)</f>
        <v>3.91</v>
      </c>
      <c r="K5584" s="27" t="str">
        <f>VLOOKUP(B5584,'大货清单（不定期按GOMS更新）'!A:N,12,FALSE)</f>
        <v>742</v>
      </c>
      <c r="L5584" s="27" t="str">
        <f>VLOOKUP(B5584,'大货清单（不定期按GOMS更新）'!A:M,13,FALSE)</f>
        <v>155</v>
      </c>
      <c r="M5584" s="27" t="str">
        <f>VLOOKUP(B5584,'大货清单（不定期按GOMS更新）'!A:N,14,FALSE)</f>
        <v>281</v>
      </c>
      <c r="N5584" s="53" t="s">
        <v>1228</v>
      </c>
      <c r="O5584" s="27">
        <f>IFERROR(VLOOKUP(N5584,'散件迭代（不定期更新）'!C:J,8,FALSE),0)</f>
        <v>0</v>
      </c>
      <c r="P5584" s="27" t="str">
        <f>IFERROR(VLOOKUP(N5584,'散件（更新）'!B:H,3,FALSE),0)</f>
        <v>206-1756-0204</v>
      </c>
      <c r="Q5584" s="27" t="str">
        <f>VLOOKUP(N5584,'散件（更新）'!B:H,2,FALSE)</f>
        <v>114-17560204</v>
      </c>
      <c r="R5584" s="27" t="str">
        <f>VLOOKUP(N5584,'散件（更新）'!B:H,7,FALSE)</f>
        <v>FILTER</v>
      </c>
      <c r="S5584" s="27" t="str">
        <f>VLOOKUP(N5584,'散件（更新）'!B:E,4,FALSE)</f>
        <v>https://tineco-yxzt.oss-accelerate.aliyuncs.com/product/114-17560204.jpg</v>
      </c>
      <c r="T5584" s="27" t="s">
        <v>8759</v>
      </c>
      <c r="U5584" s="28" t="str">
        <f>VLOOKUP(N5584,'散件（更新）'!B:G,6,FALSE)</f>
        <v>ZB1756 进风滤棉组件</v>
      </c>
      <c r="V5584" s="28" t="str">
        <f>VLOOKUP(N5584,'散件（更新）'!B:I,8,FALSE)</f>
        <v>6972200191182</v>
      </c>
    </row>
    <row r="5585" spans="1:22">
      <c r="A5585" s="57">
        <v>46169</v>
      </c>
      <c r="B5585" s="53" t="s">
        <v>2774</v>
      </c>
      <c r="C5585" s="27" t="str">
        <f>VLOOKUP(B5585,'大货清单（不定期按GOMS更新）'!A:H,8,0)</f>
        <v>107-17561303</v>
      </c>
      <c r="D5585" s="27" t="str">
        <f>VLOOKUP(B5585,'大货清单（不定期按GOMS更新）'!A:C,3,0)</f>
        <v>ZB1756M-03</v>
      </c>
      <c r="E5585" s="27" t="str">
        <f>VLOOKUP(B5585,'大货清单（不定期按GOMS更新）'!A:H,4,0)</f>
        <v>GB</v>
      </c>
      <c r="F5585" s="27" t="str">
        <f>VLOOKUP(B5585,'大货清单（不定期按GOMS更新）'!A:H,2,0)</f>
        <v>A10-D</v>
      </c>
      <c r="G5585" s="28">
        <f>VLOOKUP(B5585,'大货清单（不定期按GOMS更新）'!A:I,9,FALSE)</f>
        <v>6972200193513</v>
      </c>
      <c r="H5585" s="27" t="str">
        <f>VLOOKUP(B5585,'大货清单（不定期按GOMS更新）'!A:H,7,0)</f>
        <v>Purple</v>
      </c>
      <c r="I5585" s="27" t="str">
        <f>VLOOKUP(B5585,'大货清单（不定期按GOMS更新）'!A:F,6,FALSE)</f>
        <v>PHASEOUT</v>
      </c>
      <c r="J5585" s="27" t="str">
        <f>VLOOKUP(B5585,'大货清单（不定期按GOMS更新）'!A:K,11,FALSE)</f>
        <v>3.91</v>
      </c>
      <c r="K5585" s="27" t="str">
        <f>VLOOKUP(B5585,'大货清单（不定期按GOMS更新）'!A:N,12,FALSE)</f>
        <v>742</v>
      </c>
      <c r="L5585" s="27" t="str">
        <f>VLOOKUP(B5585,'大货清单（不定期按GOMS更新）'!A:M,13,FALSE)</f>
        <v>155</v>
      </c>
      <c r="M5585" s="27" t="str">
        <f>VLOOKUP(B5585,'大货清单（不定期按GOMS更新）'!A:N,14,FALSE)</f>
        <v>281</v>
      </c>
      <c r="N5585" s="53" t="s">
        <v>1272</v>
      </c>
      <c r="O5585" s="27">
        <f>IFERROR(VLOOKUP(N5585,'散件迭代（不定期更新）'!C:J,8,FALSE),0)</f>
        <v>0</v>
      </c>
      <c r="P5585" s="27" t="str">
        <f>IFERROR(VLOOKUP(N5585,'散件（更新）'!B:H,3,FALSE),0)</f>
        <v>206-1756-0802</v>
      </c>
      <c r="Q5585" s="27" t="str">
        <f>VLOOKUP(N5585,'散件（更新）'!B:H,2,FALSE)</f>
        <v>114-17560802</v>
      </c>
      <c r="R5585" s="27" t="str">
        <f>VLOOKUP(N5585,'散件（更新）'!B:H,7,FALSE)</f>
        <v>Main Body</v>
      </c>
      <c r="S5585" s="27" t="str">
        <f>VLOOKUP(N5585,'散件（更新）'!B:E,4,FALSE)</f>
        <v>https://tineco-yxzt.oss-accelerate.aliyuncs.com/product/114-17560802.jpg</v>
      </c>
      <c r="T5585" s="27" t="s">
        <v>8759</v>
      </c>
      <c r="U5585" s="28" t="str">
        <f>VLOOKUP(N5585,'散件（更新）'!B:G,6,FALSE)</f>
        <v>手持组件</v>
      </c>
      <c r="V5585" s="28" t="str">
        <f>VLOOKUP(N5585,'散件（更新）'!B:I,8,FALSE)</f>
        <v>6972200192998</v>
      </c>
    </row>
    <row r="5586" spans="1:22">
      <c r="A5586" s="57">
        <v>46169</v>
      </c>
      <c r="B5586" s="53" t="s">
        <v>2774</v>
      </c>
      <c r="C5586" s="27" t="str">
        <f>VLOOKUP(B5586,'大货清单（不定期按GOMS更新）'!A:H,8,0)</f>
        <v>107-17561303</v>
      </c>
      <c r="D5586" s="27" t="str">
        <f>VLOOKUP(B5586,'大货清单（不定期按GOMS更新）'!A:C,3,0)</f>
        <v>ZB1756M-03</v>
      </c>
      <c r="E5586" s="27" t="str">
        <f>VLOOKUP(B5586,'大货清单（不定期按GOMS更新）'!A:H,4,0)</f>
        <v>GB</v>
      </c>
      <c r="F5586" s="27" t="str">
        <f>VLOOKUP(B5586,'大货清单（不定期按GOMS更新）'!A:H,2,0)</f>
        <v>A10-D</v>
      </c>
      <c r="G5586" s="28">
        <f>VLOOKUP(B5586,'大货清单（不定期按GOMS更新）'!A:I,9,FALSE)</f>
        <v>6972200193513</v>
      </c>
      <c r="H5586" s="27" t="str">
        <f>VLOOKUP(B5586,'大货清单（不定期按GOMS更新）'!A:H,7,0)</f>
        <v>Purple</v>
      </c>
      <c r="I5586" s="27" t="str">
        <f>VLOOKUP(B5586,'大货清单（不定期按GOMS更新）'!A:F,6,FALSE)</f>
        <v>PHASEOUT</v>
      </c>
      <c r="J5586" s="27" t="str">
        <f>VLOOKUP(B5586,'大货清单（不定期按GOMS更新）'!A:K,11,FALSE)</f>
        <v>3.91</v>
      </c>
      <c r="K5586" s="27" t="str">
        <f>VLOOKUP(B5586,'大货清单（不定期按GOMS更新）'!A:N,12,FALSE)</f>
        <v>742</v>
      </c>
      <c r="L5586" s="27" t="str">
        <f>VLOOKUP(B5586,'大货清单（不定期按GOMS更新）'!A:M,13,FALSE)</f>
        <v>155</v>
      </c>
      <c r="M5586" s="27" t="str">
        <f>VLOOKUP(B5586,'大货清单（不定期按GOMS更新）'!A:N,14,FALSE)</f>
        <v>281</v>
      </c>
      <c r="N5586" s="53" t="s">
        <v>1268</v>
      </c>
      <c r="O5586" s="27">
        <f>IFERROR(VLOOKUP(N5586,'散件迭代（不定期更新）'!C:J,8,FALSE),0)</f>
        <v>0</v>
      </c>
      <c r="P5586" s="27" t="str">
        <f>IFERROR(VLOOKUP(N5586,'散件（更新）'!B:H,3,FALSE),0)</f>
        <v>206-1756-0804</v>
      </c>
      <c r="Q5586" s="27" t="str">
        <f>VLOOKUP(N5586,'散件（更新）'!B:H,2,FALSE)</f>
        <v>114-17560804</v>
      </c>
      <c r="R5586" s="27" t="str">
        <f>VLOOKUP(N5586,'散件（更新）'!B:H,7,FALSE)</f>
        <v>Wall-mounted Dock</v>
      </c>
      <c r="S5586" s="27" t="str">
        <f>VLOOKUP(N5586,'散件（更新）'!B:E,4,FALSE)</f>
        <v>https://tineco-yxzt.oss-accelerate.aliyuncs.com/product/114-17560804.jpg</v>
      </c>
      <c r="T5586" s="27" t="s">
        <v>8759</v>
      </c>
      <c r="U5586" s="28" t="str">
        <f>VLOOKUP(N5586,'散件（更新）'!B:G,6,FALSE)</f>
        <v>墙挂带安装螺丝</v>
      </c>
      <c r="V5586" s="28" t="str">
        <f>VLOOKUP(N5586,'散件（更新）'!B:I,8,FALSE)</f>
        <v>6972200193018</v>
      </c>
    </row>
    <row r="5587" spans="1:22">
      <c r="A5587" s="57">
        <v>46169</v>
      </c>
      <c r="B5587" s="53" t="s">
        <v>2774</v>
      </c>
      <c r="C5587" s="27" t="str">
        <f>VLOOKUP(B5587,'大货清单（不定期按GOMS更新）'!A:H,8,0)</f>
        <v>107-17561303</v>
      </c>
      <c r="D5587" s="27" t="str">
        <f>VLOOKUP(B5587,'大货清单（不定期按GOMS更新）'!A:C,3,0)</f>
        <v>ZB1756M-03</v>
      </c>
      <c r="E5587" s="27" t="str">
        <f>VLOOKUP(B5587,'大货清单（不定期按GOMS更新）'!A:H,4,0)</f>
        <v>GB</v>
      </c>
      <c r="F5587" s="27" t="str">
        <f>VLOOKUP(B5587,'大货清单（不定期按GOMS更新）'!A:H,2,0)</f>
        <v>A10-D</v>
      </c>
      <c r="G5587" s="28">
        <f>VLOOKUP(B5587,'大货清单（不定期按GOMS更新）'!A:I,9,FALSE)</f>
        <v>6972200193513</v>
      </c>
      <c r="H5587" s="27" t="str">
        <f>VLOOKUP(B5587,'大货清单（不定期按GOMS更新）'!A:H,7,0)</f>
        <v>Purple</v>
      </c>
      <c r="I5587" s="27" t="str">
        <f>VLOOKUP(B5587,'大货清单（不定期按GOMS更新）'!A:F,6,FALSE)</f>
        <v>PHASEOUT</v>
      </c>
      <c r="J5587" s="27" t="str">
        <f>VLOOKUP(B5587,'大货清单（不定期按GOMS更新）'!A:K,11,FALSE)</f>
        <v>3.91</v>
      </c>
      <c r="K5587" s="27" t="str">
        <f>VLOOKUP(B5587,'大货清单（不定期按GOMS更新）'!A:N,12,FALSE)</f>
        <v>742</v>
      </c>
      <c r="L5587" s="27" t="str">
        <f>VLOOKUP(B5587,'大货清单（不定期按GOMS更新）'!A:M,13,FALSE)</f>
        <v>155</v>
      </c>
      <c r="M5587" s="27" t="str">
        <f>VLOOKUP(B5587,'大货清单（不定期按GOMS更新）'!A:N,14,FALSE)</f>
        <v>281</v>
      </c>
      <c r="N5587" s="53" t="s">
        <v>1297</v>
      </c>
      <c r="O5587" s="27">
        <f>IFERROR(VLOOKUP(N5587,'散件迭代（不定期更新）'!C:J,8,FALSE),0)</f>
        <v>0</v>
      </c>
      <c r="P5587" s="27" t="str">
        <f>IFERROR(VLOOKUP(N5587,'散件（更新）'!B:H,3,FALSE),0)</f>
        <v>206-1769-0704</v>
      </c>
      <c r="Q5587" s="27" t="str">
        <f>VLOOKUP(N5587,'散件（更新）'!B:H,2,FALSE)</f>
        <v>114-17690704</v>
      </c>
      <c r="R5587" s="27" t="str">
        <f>VLOOKUP(N5587,'散件（更新）'!B:H,7,FALSE)</f>
        <v>Repair button</v>
      </c>
      <c r="S5587" s="27" t="str">
        <f>VLOOKUP(N5587,'散件（更新）'!B:E,4,FALSE)</f>
        <v>https://tineco-yxzt.oss-accelerate.aliyuncs.com/20231219/9VARB111200_1702948060007.png</v>
      </c>
      <c r="T5587" s="27" t="s">
        <v>8759</v>
      </c>
      <c r="U5587" s="28" t="str">
        <f>VLOOKUP(N5587,'散件（更新）'!B:G,6,FALSE)</f>
        <v>接头释放钮+弹簧+滤芯</v>
      </c>
      <c r="V5587" s="28" t="str">
        <f>VLOOKUP(N5587,'散件（更新）'!B:I,8,FALSE)</f>
        <v>6972200195623</v>
      </c>
    </row>
    <row r="5588" spans="1:22">
      <c r="A5588" s="57">
        <v>46169</v>
      </c>
      <c r="B5588" s="53" t="s">
        <v>2774</v>
      </c>
      <c r="C5588" s="27" t="str">
        <f>VLOOKUP(B5588,'大货清单（不定期按GOMS更新）'!A:H,8,0)</f>
        <v>107-17561303</v>
      </c>
      <c r="D5588" s="27" t="str">
        <f>VLOOKUP(B5588,'大货清单（不定期按GOMS更新）'!A:C,3,0)</f>
        <v>ZB1756M-03</v>
      </c>
      <c r="E5588" s="27" t="str">
        <f>VLOOKUP(B5588,'大货清单（不定期按GOMS更新）'!A:H,4,0)</f>
        <v>GB</v>
      </c>
      <c r="F5588" s="27" t="str">
        <f>VLOOKUP(B5588,'大货清单（不定期按GOMS更新）'!A:H,2,0)</f>
        <v>A10-D</v>
      </c>
      <c r="G5588" s="28">
        <f>VLOOKUP(B5588,'大货清单（不定期按GOMS更新）'!A:I,9,FALSE)</f>
        <v>6972200193513</v>
      </c>
      <c r="H5588" s="27" t="str">
        <f>VLOOKUP(B5588,'大货清单（不定期按GOMS更新）'!A:H,7,0)</f>
        <v>Purple</v>
      </c>
      <c r="I5588" s="27" t="str">
        <f>VLOOKUP(B5588,'大货清单（不定期按GOMS更新）'!A:F,6,FALSE)</f>
        <v>PHASEOUT</v>
      </c>
      <c r="J5588" s="27" t="str">
        <f>VLOOKUP(B5588,'大货清单（不定期按GOMS更新）'!A:K,11,FALSE)</f>
        <v>3.91</v>
      </c>
      <c r="K5588" s="27" t="str">
        <f>VLOOKUP(B5588,'大货清单（不定期按GOMS更新）'!A:N,12,FALSE)</f>
        <v>742</v>
      </c>
      <c r="L5588" s="27" t="str">
        <f>VLOOKUP(B5588,'大货清单（不定期按GOMS更新）'!A:M,13,FALSE)</f>
        <v>155</v>
      </c>
      <c r="M5588" s="27" t="str">
        <f>VLOOKUP(B5588,'大货清单（不定期按GOMS更新）'!A:N,14,FALSE)</f>
        <v>281</v>
      </c>
      <c r="N5588" s="53" t="s">
        <v>5174</v>
      </c>
      <c r="O5588" s="27" t="str">
        <f>IFERROR(VLOOKUP(N5588,'散件迭代（不定期更新）'!C:J,8,FALSE),0)</f>
        <v>A42</v>
      </c>
      <c r="P5588" s="27" t="str">
        <f>IFERROR(VLOOKUP(N5588,'散件（更新）'!B:H,3,FALSE),0)</f>
        <v>206-1769-0204</v>
      </c>
      <c r="Q5588" s="27" t="str">
        <f>VLOOKUP(N5588,'散件（更新）'!B:H,2,FALSE)</f>
        <v>114-17690204</v>
      </c>
      <c r="R5588" s="27" t="str">
        <f>VLOOKUP(N5588,'散件（更新）'!B:H,7,FALSE)</f>
        <v>Crevice Tool</v>
      </c>
      <c r="S5588" s="27" t="str">
        <f>VLOOKUP(N5588,'散件（更新）'!B:E,4,FALSE)</f>
        <v>https://tineco-yxzt.oss-accelerate.aliyuncs.com/product/114-17690204.png</v>
      </c>
      <c r="T5588" s="27" t="s">
        <v>8759</v>
      </c>
      <c r="U5588" s="28" t="str">
        <f>VLOOKUP(N5588,'散件（更新）'!B:G,6,FALSE)</f>
        <v>ZB1769B-03 扁吸</v>
      </c>
      <c r="V5588" s="28" t="str">
        <f>VLOOKUP(N5588,'散件（更新）'!B:I,8,FALSE)</f>
        <v>6972200191250</v>
      </c>
    </row>
    <row r="5589" spans="1:22">
      <c r="A5589" s="57">
        <v>46169</v>
      </c>
      <c r="B5589" s="53" t="s">
        <v>2774</v>
      </c>
      <c r="C5589" s="27" t="str">
        <f>VLOOKUP(B5589,'大货清单（不定期按GOMS更新）'!A:H,8,0)</f>
        <v>107-17561303</v>
      </c>
      <c r="D5589" s="27" t="str">
        <f>VLOOKUP(B5589,'大货清单（不定期按GOMS更新）'!A:C,3,0)</f>
        <v>ZB1756M-03</v>
      </c>
      <c r="E5589" s="27" t="str">
        <f>VLOOKUP(B5589,'大货清单（不定期按GOMS更新）'!A:H,4,0)</f>
        <v>GB</v>
      </c>
      <c r="F5589" s="27" t="str">
        <f>VLOOKUP(B5589,'大货清单（不定期按GOMS更新）'!A:H,2,0)</f>
        <v>A10-D</v>
      </c>
      <c r="G5589" s="28">
        <f>VLOOKUP(B5589,'大货清单（不定期按GOMS更新）'!A:I,9,FALSE)</f>
        <v>6972200193513</v>
      </c>
      <c r="H5589" s="27" t="str">
        <f>VLOOKUP(B5589,'大货清单（不定期按GOMS更新）'!A:H,7,0)</f>
        <v>Purple</v>
      </c>
      <c r="I5589" s="27" t="str">
        <f>VLOOKUP(B5589,'大货清单（不定期按GOMS更新）'!A:F,6,FALSE)</f>
        <v>PHASEOUT</v>
      </c>
      <c r="J5589" s="27" t="str">
        <f>VLOOKUP(B5589,'大货清单（不定期按GOMS更新）'!A:K,11,FALSE)</f>
        <v>3.91</v>
      </c>
      <c r="K5589" s="27" t="str">
        <f>VLOOKUP(B5589,'大货清单（不定期按GOMS更新）'!A:N,12,FALSE)</f>
        <v>742</v>
      </c>
      <c r="L5589" s="27" t="str">
        <f>VLOOKUP(B5589,'大货清单（不定期按GOMS更新）'!A:M,13,FALSE)</f>
        <v>155</v>
      </c>
      <c r="M5589" s="27" t="str">
        <f>VLOOKUP(B5589,'大货清单（不定期按GOMS更新）'!A:N,14,FALSE)</f>
        <v>281</v>
      </c>
      <c r="N5589" s="53" t="s">
        <v>1289</v>
      </c>
      <c r="O5589" s="27" t="str">
        <f>IFERROR(VLOOKUP(N5589,'散件迭代（不定期更新）'!C:J,8,FALSE),0)</f>
        <v>A38</v>
      </c>
      <c r="P5589" s="27" t="str">
        <f>IFERROR(VLOOKUP(N5589,'散件（更新）'!B:H,3,FALSE),0)</f>
        <v>206-1769-0254</v>
      </c>
      <c r="Q5589" s="27" t="str">
        <f>VLOOKUP(N5589,'散件（更新）'!B:H,2,FALSE)</f>
        <v>114-17690254</v>
      </c>
      <c r="R5589" s="27" t="str">
        <f>VLOOKUP(N5589,'散件（更新）'!B:H,7,FALSE)</f>
        <v>Pre-filter Cleaning Tool</v>
      </c>
      <c r="S5589" s="27" t="str">
        <f>VLOOKUP(N5589,'散件（更新）'!B:E,4,FALSE)</f>
        <v>https://tineco-yxzt.oss-accelerate.aliyuncs.com/product/114-17690254.jpg</v>
      </c>
      <c r="T5589" s="27" t="s">
        <v>8759</v>
      </c>
      <c r="U5589" s="28" t="str">
        <f>VLOOKUP(N5589,'散件（更新）'!B:G,6,FALSE)</f>
        <v xml:space="preserve">ZB1769B 滤芯清洁刷 </v>
      </c>
      <c r="V5589" s="28" t="str">
        <f>VLOOKUP(N5589,'散件（更新）'!B:I,8,FALSE)</f>
        <v>6972200191175</v>
      </c>
    </row>
    <row r="5590" spans="1:22">
      <c r="A5590" s="57">
        <v>46169</v>
      </c>
      <c r="B5590" s="53" t="s">
        <v>2774</v>
      </c>
      <c r="C5590" s="27" t="str">
        <f>VLOOKUP(B5590,'大货清单（不定期按GOMS更新）'!A:H,8,0)</f>
        <v>107-17561303</v>
      </c>
      <c r="D5590" s="27" t="str">
        <f>VLOOKUP(B5590,'大货清单（不定期按GOMS更新）'!A:C,3,0)</f>
        <v>ZB1756M-03</v>
      </c>
      <c r="E5590" s="27" t="str">
        <f>VLOOKUP(B5590,'大货清单（不定期按GOMS更新）'!A:H,4,0)</f>
        <v>GB</v>
      </c>
      <c r="F5590" s="27" t="str">
        <f>VLOOKUP(B5590,'大货清单（不定期按GOMS更新）'!A:H,2,0)</f>
        <v>A10-D</v>
      </c>
      <c r="G5590" s="28">
        <f>VLOOKUP(B5590,'大货清单（不定期按GOMS更新）'!A:I,9,FALSE)</f>
        <v>6972200193513</v>
      </c>
      <c r="H5590" s="27" t="str">
        <f>VLOOKUP(B5590,'大货清单（不定期按GOMS更新）'!A:H,7,0)</f>
        <v>Purple</v>
      </c>
      <c r="I5590" s="27" t="str">
        <f>VLOOKUP(B5590,'大货清单（不定期按GOMS更新）'!A:F,6,FALSE)</f>
        <v>PHASEOUT</v>
      </c>
      <c r="J5590" s="27" t="str">
        <f>VLOOKUP(B5590,'大货清单（不定期按GOMS更新）'!A:K,11,FALSE)</f>
        <v>3.91</v>
      </c>
      <c r="K5590" s="27" t="str">
        <f>VLOOKUP(B5590,'大货清单（不定期按GOMS更新）'!A:N,12,FALSE)</f>
        <v>742</v>
      </c>
      <c r="L5590" s="27" t="str">
        <f>VLOOKUP(B5590,'大货清单（不定期按GOMS更新）'!A:M,13,FALSE)</f>
        <v>155</v>
      </c>
      <c r="M5590" s="27" t="str">
        <f>VLOOKUP(B5590,'大货清单（不定期按GOMS更新）'!A:N,14,FALSE)</f>
        <v>281</v>
      </c>
      <c r="N5590" s="53" t="s">
        <v>252</v>
      </c>
      <c r="O5590" s="27">
        <f>IFERROR(VLOOKUP(N5590,'散件迭代（不定期更新）'!C:J,8,FALSE),0)</f>
        <v>0</v>
      </c>
      <c r="P5590" s="27" t="str">
        <f>IFERROR(VLOOKUP(N5590,'散件（更新）'!B:H,3,FALSE),0)</f>
        <v>206-1769-0233</v>
      </c>
      <c r="Q5590" s="27" t="str">
        <f>VLOOKUP(N5590,'散件（更新）'!B:H,2,FALSE)</f>
        <v>114-17690233</v>
      </c>
      <c r="R5590" s="27" t="str">
        <f>VLOOKUP(N5590,'散件（更新）'!B:H,7,FALSE)</f>
        <v>Hair cleaning tool</v>
      </c>
      <c r="S5590" s="27" t="str">
        <f>VLOOKUP(N5590,'散件（更新）'!B:E,4,FALSE)</f>
        <v>https://tineco-yxzt.oss-accelerate.aliyuncs.com/product/114-17690233.png</v>
      </c>
      <c r="T5590" s="27" t="s">
        <v>8759</v>
      </c>
      <c r="U5590" s="28" t="str">
        <f>VLOOKUP(N5590,'散件（更新）'!B:G,6,FALSE)</f>
        <v>ZB1769B 清洁刷植毛组件</v>
      </c>
      <c r="V5590" s="28" t="str">
        <f>VLOOKUP(N5590,'散件（更新）'!B:I,8,FALSE)</f>
        <v>6972200191151</v>
      </c>
    </row>
    <row r="5591" spans="1:22">
      <c r="A5591" s="57">
        <v>46169</v>
      </c>
      <c r="B5591" s="53" t="s">
        <v>2774</v>
      </c>
      <c r="C5591" s="27" t="str">
        <f>VLOOKUP(B5591,'大货清单（不定期按GOMS更新）'!A:H,8,0)</f>
        <v>107-17561303</v>
      </c>
      <c r="D5591" s="27" t="str">
        <f>VLOOKUP(B5591,'大货清单（不定期按GOMS更新）'!A:C,3,0)</f>
        <v>ZB1756M-03</v>
      </c>
      <c r="E5591" s="27" t="str">
        <f>VLOOKUP(B5591,'大货清单（不定期按GOMS更新）'!A:H,4,0)</f>
        <v>GB</v>
      </c>
      <c r="F5591" s="27" t="str">
        <f>VLOOKUP(B5591,'大货清单（不定期按GOMS更新）'!A:H,2,0)</f>
        <v>A10-D</v>
      </c>
      <c r="G5591" s="28">
        <f>VLOOKUP(B5591,'大货清单（不定期按GOMS更新）'!A:I,9,FALSE)</f>
        <v>6972200193513</v>
      </c>
      <c r="H5591" s="27" t="str">
        <f>VLOOKUP(B5591,'大货清单（不定期按GOMS更新）'!A:H,7,0)</f>
        <v>Purple</v>
      </c>
      <c r="I5591" s="27" t="str">
        <f>VLOOKUP(B5591,'大货清单（不定期按GOMS更新）'!A:F,6,FALSE)</f>
        <v>PHASEOUT</v>
      </c>
      <c r="J5591" s="27" t="str">
        <f>VLOOKUP(B5591,'大货清单（不定期按GOMS更新）'!A:K,11,FALSE)</f>
        <v>3.91</v>
      </c>
      <c r="K5591" s="27" t="str">
        <f>VLOOKUP(B5591,'大货清单（不定期按GOMS更新）'!A:N,12,FALSE)</f>
        <v>742</v>
      </c>
      <c r="L5591" s="27" t="str">
        <f>VLOOKUP(B5591,'大货清单（不定期按GOMS更新）'!A:M,13,FALSE)</f>
        <v>155</v>
      </c>
      <c r="M5591" s="27" t="str">
        <f>VLOOKUP(B5591,'大货清单（不定期按GOMS更新）'!A:N,14,FALSE)</f>
        <v>281</v>
      </c>
      <c r="N5591" s="53" t="s">
        <v>1269</v>
      </c>
      <c r="O5591" s="27">
        <f>IFERROR(VLOOKUP(N5591,'散件迭代（不定期更新）'!C:J,8,FALSE),0)</f>
        <v>0</v>
      </c>
      <c r="P5591" s="27" t="str">
        <f>IFERROR(VLOOKUP(N5591,'散件（更新）'!B:H,3,FALSE),0)</f>
        <v>206-1756-0803</v>
      </c>
      <c r="Q5591" s="27" t="str">
        <f>VLOOKUP(N5591,'散件（更新）'!B:H,2,FALSE)</f>
        <v>114-17560803</v>
      </c>
      <c r="R5591" s="27" t="str">
        <f>VLOOKUP(N5591,'散件（更新）'!B:H,7,FALSE)</f>
        <v>Tube Assembly</v>
      </c>
      <c r="S5591" s="27" t="str">
        <f>VLOOKUP(N5591,'散件（更新）'!B:E,4,FALSE)</f>
        <v>https://tineco-yxzt.oss-accelerate.aliyuncs.com/product/114-17560803.jpg</v>
      </c>
      <c r="T5591" s="27" t="s">
        <v>8759</v>
      </c>
      <c r="U5591" s="28" t="str">
        <f>VLOOKUP(N5591,'散件（更新）'!B:G,6,FALSE)</f>
        <v>铝管组件（紫色）</v>
      </c>
      <c r="V5591" s="28" t="str">
        <f>VLOOKUP(N5591,'散件（更新）'!B:I,8,FALSE)</f>
        <v>6972200193001</v>
      </c>
    </row>
    <row r="5592" spans="1:22">
      <c r="A5592" s="57">
        <v>46169</v>
      </c>
      <c r="B5592" s="53" t="s">
        <v>2774</v>
      </c>
      <c r="C5592" s="27" t="str">
        <f>VLOOKUP(B5592,'大货清单（不定期按GOMS更新）'!A:H,8,0)</f>
        <v>107-17561303</v>
      </c>
      <c r="D5592" s="27" t="str">
        <f>VLOOKUP(B5592,'大货清单（不定期按GOMS更新）'!A:C,3,0)</f>
        <v>ZB1756M-03</v>
      </c>
      <c r="E5592" s="27" t="str">
        <f>VLOOKUP(B5592,'大货清单（不定期按GOMS更新）'!A:H,4,0)</f>
        <v>GB</v>
      </c>
      <c r="F5592" s="27" t="str">
        <f>VLOOKUP(B5592,'大货清单（不定期按GOMS更新）'!A:H,2,0)</f>
        <v>A10-D</v>
      </c>
      <c r="G5592" s="28">
        <f>VLOOKUP(B5592,'大货清单（不定期按GOMS更新）'!A:I,9,FALSE)</f>
        <v>6972200193513</v>
      </c>
      <c r="H5592" s="27" t="str">
        <f>VLOOKUP(B5592,'大货清单（不定期按GOMS更新）'!A:H,7,0)</f>
        <v>Purple</v>
      </c>
      <c r="I5592" s="27" t="str">
        <f>VLOOKUP(B5592,'大货清单（不定期按GOMS更新）'!A:F,6,FALSE)</f>
        <v>PHASEOUT</v>
      </c>
      <c r="J5592" s="27" t="str">
        <f>VLOOKUP(B5592,'大货清单（不定期按GOMS更新）'!A:K,11,FALSE)</f>
        <v>3.91</v>
      </c>
      <c r="K5592" s="27" t="str">
        <f>VLOOKUP(B5592,'大货清单（不定期按GOMS更新）'!A:N,12,FALSE)</f>
        <v>742</v>
      </c>
      <c r="L5592" s="27" t="str">
        <f>VLOOKUP(B5592,'大货清单（不定期按GOMS更新）'!A:M,13,FALSE)</f>
        <v>155</v>
      </c>
      <c r="M5592" s="27" t="str">
        <f>VLOOKUP(B5592,'大货清单（不定期按GOMS更新）'!A:N,14,FALSE)</f>
        <v>281</v>
      </c>
      <c r="N5592" s="53" t="s">
        <v>1339</v>
      </c>
      <c r="O5592" s="27">
        <f>IFERROR(VLOOKUP(N5592,'散件迭代（不定期更新）'!C:J,8,FALSE),0)</f>
        <v>0</v>
      </c>
      <c r="P5592" s="27" t="str">
        <f>IFERROR(VLOOKUP(N5592,'散件（更新）'!B:H,3,FALSE),0)</f>
        <v>206-1676-0003</v>
      </c>
      <c r="Q5592" s="27" t="str">
        <f>VLOOKUP(N5592,'散件（更新）'!B:H,2,FALSE)</f>
        <v>114-16760003</v>
      </c>
      <c r="R5592" s="27" t="str">
        <f>VLOOKUP(N5592,'散件（更新）'!B:H,7,FALSE)</f>
        <v>Brush Cover</v>
      </c>
      <c r="S5592" s="27" t="str">
        <f>VLOOKUP(N5592,'散件（更新）'!B:E,4,FALSE)</f>
        <v>https://tineco-yxzt.oss-accelerate.aliyuncs.com/20231219/9VSBC111100_1702948060830.png</v>
      </c>
      <c r="T5592" s="27" t="s">
        <v>8759</v>
      </c>
      <c r="U5592" s="28" t="str">
        <f>VLOOKUP(N5592,'散件（更新）'!B:G,6,FALSE)</f>
        <v>FB1676 滚刷释放盖板</v>
      </c>
      <c r="V5592" s="28" t="str">
        <f>VLOOKUP(N5592,'散件（更新）'!B:I,8,FALSE)</f>
        <v>6972200195685</v>
      </c>
    </row>
    <row r="5593" spans="1:22">
      <c r="A5593" s="57">
        <v>46169</v>
      </c>
      <c r="B5593" s="53" t="s">
        <v>2774</v>
      </c>
      <c r="C5593" s="27" t="str">
        <f>VLOOKUP(B5593,'大货清单（不定期按GOMS更新）'!A:H,8,0)</f>
        <v>107-17561303</v>
      </c>
      <c r="D5593" s="27" t="str">
        <f>VLOOKUP(B5593,'大货清单（不定期按GOMS更新）'!A:C,3,0)</f>
        <v>ZB1756M-03</v>
      </c>
      <c r="E5593" s="27" t="str">
        <f>VLOOKUP(B5593,'大货清单（不定期按GOMS更新）'!A:H,4,0)</f>
        <v>GB</v>
      </c>
      <c r="F5593" s="27" t="str">
        <f>VLOOKUP(B5593,'大货清单（不定期按GOMS更新）'!A:H,2,0)</f>
        <v>A10-D</v>
      </c>
      <c r="G5593" s="28">
        <f>VLOOKUP(B5593,'大货清单（不定期按GOMS更新）'!A:I,9,FALSE)</f>
        <v>6972200193513</v>
      </c>
      <c r="H5593" s="27" t="str">
        <f>VLOOKUP(B5593,'大货清单（不定期按GOMS更新）'!A:H,7,0)</f>
        <v>Purple</v>
      </c>
      <c r="I5593" s="27" t="str">
        <f>VLOOKUP(B5593,'大货清单（不定期按GOMS更新）'!A:F,6,FALSE)</f>
        <v>PHASEOUT</v>
      </c>
      <c r="J5593" s="27" t="str">
        <f>VLOOKUP(B5593,'大货清单（不定期按GOMS更新）'!A:K,11,FALSE)</f>
        <v>3.91</v>
      </c>
      <c r="K5593" s="27" t="str">
        <f>VLOOKUP(B5593,'大货清单（不定期按GOMS更新）'!A:N,12,FALSE)</f>
        <v>742</v>
      </c>
      <c r="L5593" s="27" t="str">
        <f>VLOOKUP(B5593,'大货清单（不定期按GOMS更新）'!A:M,13,FALSE)</f>
        <v>155</v>
      </c>
      <c r="M5593" s="27" t="str">
        <f>VLOOKUP(B5593,'大货清单（不定期按GOMS更新）'!A:N,14,FALSE)</f>
        <v>281</v>
      </c>
      <c r="N5593" s="53" t="s">
        <v>1372</v>
      </c>
      <c r="O5593" s="27" t="str">
        <f>IFERROR(VLOOKUP(N5593,'散件迭代（不定期更新）'!C:J,8,FALSE),0)</f>
        <v>A44</v>
      </c>
      <c r="P5593" s="27" t="str">
        <f>IFERROR(VLOOKUP(N5593,'散件（更新）'!B:H,3,FALSE),0)</f>
        <v>206-1873-0208</v>
      </c>
      <c r="Q5593" s="27" t="str">
        <f>VLOOKUP(N5593,'散件（更新）'!B:H,2,FALSE)</f>
        <v>114-18730208</v>
      </c>
      <c r="R5593" s="27" t="str">
        <f>VLOOKUP(N5593,'散件（更新）'!B:H,7,FALSE)</f>
        <v>2-in-1 dusting brush</v>
      </c>
      <c r="S5593" s="27" t="str">
        <f>VLOOKUP(N5593,'散件（更新）'!B:E,4,FALSE)</f>
        <v>https://tineco-yxzt.oss-accelerate.aliyuncs.com/product/114-18730208.png</v>
      </c>
      <c r="T5593" s="27" t="s">
        <v>8759</v>
      </c>
      <c r="U5593" s="28" t="str">
        <f>VLOOKUP(N5593,'散件（更新）'!B:G,6,FALSE)</f>
        <v>组合刷组件</v>
      </c>
      <c r="V5593" s="28" t="str">
        <f>VLOOKUP(N5593,'散件（更新）'!B:I,8,FALSE)</f>
        <v>6972200191502</v>
      </c>
    </row>
    <row r="5594" spans="1:22">
      <c r="A5594" s="57">
        <v>46169</v>
      </c>
      <c r="B5594" s="53" t="s">
        <v>2774</v>
      </c>
      <c r="C5594" s="27" t="str">
        <f>VLOOKUP(B5594,'大货清单（不定期按GOMS更新）'!A:H,8,0)</f>
        <v>107-17561303</v>
      </c>
      <c r="D5594" s="27" t="str">
        <f>VLOOKUP(B5594,'大货清单（不定期按GOMS更新）'!A:C,3,0)</f>
        <v>ZB1756M-03</v>
      </c>
      <c r="E5594" s="27" t="str">
        <f>VLOOKUP(B5594,'大货清单（不定期按GOMS更新）'!A:H,4,0)</f>
        <v>GB</v>
      </c>
      <c r="F5594" s="27" t="str">
        <f>VLOOKUP(B5594,'大货清单（不定期按GOMS更新）'!A:H,2,0)</f>
        <v>A10-D</v>
      </c>
      <c r="G5594" s="28">
        <f>VLOOKUP(B5594,'大货清单（不定期按GOMS更新）'!A:I,9,FALSE)</f>
        <v>6972200193513</v>
      </c>
      <c r="H5594" s="27" t="str">
        <f>VLOOKUP(B5594,'大货清单（不定期按GOMS更新）'!A:H,7,0)</f>
        <v>Purple</v>
      </c>
      <c r="I5594" s="27" t="str">
        <f>VLOOKUP(B5594,'大货清单（不定期按GOMS更新）'!A:F,6,FALSE)</f>
        <v>PHASEOUT</v>
      </c>
      <c r="J5594" s="27" t="str">
        <f>VLOOKUP(B5594,'大货清单（不定期按GOMS更新）'!A:K,11,FALSE)</f>
        <v>3.91</v>
      </c>
      <c r="K5594" s="27" t="str">
        <f>VLOOKUP(B5594,'大货清单（不定期按GOMS更新）'!A:N,12,FALSE)</f>
        <v>742</v>
      </c>
      <c r="L5594" s="27" t="str">
        <f>VLOOKUP(B5594,'大货清单（不定期按GOMS更新）'!A:M,13,FALSE)</f>
        <v>155</v>
      </c>
      <c r="M5594" s="27" t="str">
        <f>VLOOKUP(B5594,'大货清单（不定期按GOMS更新）'!A:N,14,FALSE)</f>
        <v>281</v>
      </c>
      <c r="N5594" s="53" t="s">
        <v>1393</v>
      </c>
      <c r="O5594" s="27" t="str">
        <f>IFERROR(VLOOKUP(N5594,'散件迭代（不定期更新）'!C:J,8,FALSE),0)</f>
        <v>A19</v>
      </c>
      <c r="P5594" s="27" t="str">
        <f>IFERROR(VLOOKUP(N5594,'散件（更新）'!B:H,3,FALSE),0)</f>
        <v>206-1873-2318</v>
      </c>
      <c r="Q5594" s="27" t="str">
        <f>VLOOKUP(N5594,'散件（更新）'!B:H,2,FALSE)</f>
        <v>114-18732318</v>
      </c>
      <c r="R5594" s="27" t="str">
        <f>VLOOKUP(N5594,'散件（更新）'!B:H,7,FALSE)</f>
        <v>Mini power brush</v>
      </c>
      <c r="S5594" s="27" t="str">
        <f>VLOOKUP(N5594,'散件（更新）'!B:E,4,FALSE)</f>
        <v>https://tineco-yxzt.oss-accelerate.aliyuncs.com/product/114-18732318.png</v>
      </c>
      <c r="T5594" s="27" t="s">
        <v>8759</v>
      </c>
      <c r="U5594" s="28" t="str">
        <f>VLOOKUP(N5594,'散件（更新）'!B:G,6,FALSE)</f>
        <v>FB1953A 小电动地刷胶袋组件带PTC</v>
      </c>
      <c r="V5594" s="28" t="str">
        <f>VLOOKUP(N5594,'散件（更新）'!B:I,8,FALSE)</f>
        <v>6972200193032</v>
      </c>
    </row>
    <row r="5595" spans="1:22">
      <c r="A5595" s="57">
        <v>46169</v>
      </c>
      <c r="B5595" s="53" t="s">
        <v>2774</v>
      </c>
      <c r="C5595" s="27" t="str">
        <f>VLOOKUP(B5595,'大货清单（不定期按GOMS更新）'!A:H,8,0)</f>
        <v>107-17561303</v>
      </c>
      <c r="D5595" s="27" t="str">
        <f>VLOOKUP(B5595,'大货清单（不定期按GOMS更新）'!A:C,3,0)</f>
        <v>ZB1756M-03</v>
      </c>
      <c r="E5595" s="27" t="str">
        <f>VLOOKUP(B5595,'大货清单（不定期按GOMS更新）'!A:H,4,0)</f>
        <v>GB</v>
      </c>
      <c r="F5595" s="27" t="str">
        <f>VLOOKUP(B5595,'大货清单（不定期按GOMS更新）'!A:H,2,0)</f>
        <v>A10-D</v>
      </c>
      <c r="G5595" s="28">
        <f>VLOOKUP(B5595,'大货清单（不定期按GOMS更新）'!A:I,9,FALSE)</f>
        <v>6972200193513</v>
      </c>
      <c r="H5595" s="27" t="str">
        <f>VLOOKUP(B5595,'大货清单（不定期按GOMS更新）'!A:H,7,0)</f>
        <v>Purple</v>
      </c>
      <c r="I5595" s="27" t="str">
        <f>VLOOKUP(B5595,'大货清单（不定期按GOMS更新）'!A:F,6,FALSE)</f>
        <v>PHASEOUT</v>
      </c>
      <c r="J5595" s="27" t="str">
        <f>VLOOKUP(B5595,'大货清单（不定期按GOMS更新）'!A:K,11,FALSE)</f>
        <v>3.91</v>
      </c>
      <c r="K5595" s="27" t="str">
        <f>VLOOKUP(B5595,'大货清单（不定期按GOMS更新）'!A:N,12,FALSE)</f>
        <v>742</v>
      </c>
      <c r="L5595" s="27" t="str">
        <f>VLOOKUP(B5595,'大货清单（不定期按GOMS更新）'!A:M,13,FALSE)</f>
        <v>155</v>
      </c>
      <c r="M5595" s="27" t="str">
        <f>VLOOKUP(B5595,'大货清单（不定期按GOMS更新）'!A:N,14,FALSE)</f>
        <v>281</v>
      </c>
      <c r="N5595" s="53" t="s">
        <v>1363</v>
      </c>
      <c r="O5595" s="27" t="str">
        <f>IFERROR(VLOOKUP(N5595,'散件迭代（不定期更新）'!C:J,8,FALSE),0)</f>
        <v>A12</v>
      </c>
      <c r="P5595" s="27" t="str">
        <f>IFERROR(VLOOKUP(N5595,'散件（更新）'!B:H,3,FALSE),0)</f>
        <v>206-1873-0010</v>
      </c>
      <c r="Q5595" s="27" t="str">
        <f>VLOOKUP(N5595,'散件（更新）'!B:H,2,FALSE)</f>
        <v>114-18730010</v>
      </c>
      <c r="R5595" s="27" t="str">
        <f>VLOOKUP(N5595,'散件（更新）'!B:H,7,FALSE)</f>
        <v>Accessory Kit</v>
      </c>
      <c r="S5595" s="27" t="str">
        <f>VLOOKUP(N5595,'散件（更新）'!B:E,4,FALSE)</f>
        <v>https://tineco-yxzt.oss-accelerate.aliyuncs.com/product/114-18730010.jpg</v>
      </c>
      <c r="T5595" s="27" t="s">
        <v>8759</v>
      </c>
      <c r="U5595" s="28" t="str">
        <f>VLOOKUP(N5595,'散件（更新）'!B:G,6,FALSE)</f>
        <v>附件套装(家电刷组件+伸缩扁吸组件+转折管组件+伸缩软管组件)</v>
      </c>
      <c r="V5595" s="28" t="str">
        <f>VLOOKUP(N5595,'散件（更新）'!B:I,8,FALSE)</f>
        <v>6972200191519</v>
      </c>
    </row>
    <row r="5596" spans="1:22">
      <c r="A5596" s="57">
        <v>46169</v>
      </c>
      <c r="B5596" s="53" t="s">
        <v>2774</v>
      </c>
      <c r="C5596" s="27" t="str">
        <f>VLOOKUP(B5596,'大货清单（不定期按GOMS更新）'!A:H,8,0)</f>
        <v>107-17561303</v>
      </c>
      <c r="D5596" s="27" t="str">
        <f>VLOOKUP(B5596,'大货清单（不定期按GOMS更新）'!A:C,3,0)</f>
        <v>ZB1756M-03</v>
      </c>
      <c r="E5596" s="27" t="str">
        <f>VLOOKUP(B5596,'大货清单（不定期按GOMS更新）'!A:H,4,0)</f>
        <v>GB</v>
      </c>
      <c r="F5596" s="27" t="str">
        <f>VLOOKUP(B5596,'大货清单（不定期按GOMS更新）'!A:H,2,0)</f>
        <v>A10-D</v>
      </c>
      <c r="G5596" s="28">
        <f>VLOOKUP(B5596,'大货清单（不定期按GOMS更新）'!A:I,9,FALSE)</f>
        <v>6972200193513</v>
      </c>
      <c r="H5596" s="27" t="str">
        <f>VLOOKUP(B5596,'大货清单（不定期按GOMS更新）'!A:H,7,0)</f>
        <v>Purple</v>
      </c>
      <c r="I5596" s="27" t="str">
        <f>VLOOKUP(B5596,'大货清单（不定期按GOMS更新）'!A:F,6,FALSE)</f>
        <v>PHASEOUT</v>
      </c>
      <c r="J5596" s="27" t="str">
        <f>VLOOKUP(B5596,'大货清单（不定期按GOMS更新）'!A:K,11,FALSE)</f>
        <v>3.91</v>
      </c>
      <c r="K5596" s="27" t="str">
        <f>VLOOKUP(B5596,'大货清单（不定期按GOMS更新）'!A:N,12,FALSE)</f>
        <v>742</v>
      </c>
      <c r="L5596" s="27" t="str">
        <f>VLOOKUP(B5596,'大货清单（不定期按GOMS更新）'!A:M,13,FALSE)</f>
        <v>155</v>
      </c>
      <c r="M5596" s="27" t="str">
        <f>VLOOKUP(B5596,'大货清单（不定期按GOMS更新）'!A:N,14,FALSE)</f>
        <v>281</v>
      </c>
      <c r="N5596" s="53" t="s">
        <v>1225</v>
      </c>
      <c r="O5596" s="27">
        <f>IFERROR(VLOOKUP(N5596,'散件迭代（不定期更新）'!C:J,8,FALSE),0)</f>
        <v>0</v>
      </c>
      <c r="P5596" s="27" t="str">
        <f>IFERROR(VLOOKUP(N5596,'散件（更新）'!B:H,3,FALSE),0)</f>
        <v>206-1756-0099</v>
      </c>
      <c r="Q5596" s="27" t="str">
        <f>VLOOKUP(N5596,'散件（更新）'!B:H,2,FALSE)</f>
        <v>114-17560099</v>
      </c>
      <c r="R5596" s="27" t="str">
        <f>VLOOKUP(N5596,'散件（更新）'!B:H,7,FALSE)</f>
        <v>Repair Wheel</v>
      </c>
      <c r="S5596" s="27" t="str">
        <f>VLOOKUP(N5596,'散件（更新）'!B:E,4,FALSE)</f>
        <v>https://tineco-yxzt.oss-accelerate.aliyuncs.com/20231219/9VSRW100200_1702948075442.png</v>
      </c>
      <c r="T5596" s="27" t="s">
        <v>8759</v>
      </c>
      <c r="U5596" s="28" t="str">
        <f>VLOOKUP(N5596,'散件（更新）'!B:G,6,FALSE)</f>
        <v>地刷小轮+小轮轴组件</v>
      </c>
      <c r="V5596" s="28" t="str">
        <f>VLOOKUP(N5596,'散件（更新）'!B:I,8,FALSE)</f>
        <v>6972200194046</v>
      </c>
    </row>
    <row r="5597" spans="1:22">
      <c r="A5597" s="57">
        <v>46169</v>
      </c>
      <c r="B5597" s="53" t="s">
        <v>2774</v>
      </c>
      <c r="C5597" s="27" t="str">
        <f>VLOOKUP(B5597,'大货清单（不定期按GOMS更新）'!A:H,8,0)</f>
        <v>107-17561303</v>
      </c>
      <c r="D5597" s="27" t="str">
        <f>VLOOKUP(B5597,'大货清单（不定期按GOMS更新）'!A:C,3,0)</f>
        <v>ZB1756M-03</v>
      </c>
      <c r="E5597" s="27" t="str">
        <f>VLOOKUP(B5597,'大货清单（不定期按GOMS更新）'!A:H,4,0)</f>
        <v>GB</v>
      </c>
      <c r="F5597" s="27" t="str">
        <f>VLOOKUP(B5597,'大货清单（不定期按GOMS更新）'!A:H,2,0)</f>
        <v>A10-D</v>
      </c>
      <c r="G5597" s="28">
        <f>VLOOKUP(B5597,'大货清单（不定期按GOMS更新）'!A:I,9,FALSE)</f>
        <v>6972200193513</v>
      </c>
      <c r="H5597" s="27" t="str">
        <f>VLOOKUP(B5597,'大货清单（不定期按GOMS更新）'!A:H,7,0)</f>
        <v>Purple</v>
      </c>
      <c r="I5597" s="27" t="str">
        <f>VLOOKUP(B5597,'大货清单（不定期按GOMS更新）'!A:F,6,FALSE)</f>
        <v>PHASEOUT</v>
      </c>
      <c r="J5597" s="27" t="str">
        <f>VLOOKUP(B5597,'大货清单（不定期按GOMS更新）'!A:K,11,FALSE)</f>
        <v>3.91</v>
      </c>
      <c r="K5597" s="27" t="str">
        <f>VLOOKUP(B5597,'大货清单（不定期按GOMS更新）'!A:N,12,FALSE)</f>
        <v>742</v>
      </c>
      <c r="L5597" s="27" t="str">
        <f>VLOOKUP(B5597,'大货清单（不定期按GOMS更新）'!A:M,13,FALSE)</f>
        <v>155</v>
      </c>
      <c r="M5597" s="27" t="str">
        <f>VLOOKUP(B5597,'大货清单（不定期按GOMS更新）'!A:N,14,FALSE)</f>
        <v>281</v>
      </c>
      <c r="N5597" s="53" t="s">
        <v>404</v>
      </c>
      <c r="O5597" s="27">
        <f>IFERROR(VLOOKUP(N5597,'散件迭代（不定期更新）'!C:J,8,FALSE),0)</f>
        <v>0</v>
      </c>
      <c r="P5597" s="27" t="str">
        <f>IFERROR(VLOOKUP(N5597,'散件（更新）'!B:H,3,FALSE),0)</f>
        <v>206-1873-0220</v>
      </c>
      <c r="Q5597" s="27" t="str">
        <f>VLOOKUP(N5597,'散件（更新）'!B:H,2,FALSE)</f>
        <v>114-18730220</v>
      </c>
      <c r="R5597" s="27" t="str">
        <f>VLOOKUP(N5597,'散件（更新）'!B:H,7,FALSE)</f>
        <v>Screw assembly for wall-mounted dock</v>
      </c>
      <c r="S5597" s="27" t="str">
        <f>VLOOKUP(N5597,'散件（更新）'!B:E,4,FALSE)</f>
        <v>https://tineco-yxzt.oss-accelerate.aliyuncs.com/20231219/9VSSA121100_1702948075509.png</v>
      </c>
      <c r="T5597" s="27" t="s">
        <v>8759</v>
      </c>
      <c r="U5597" s="28" t="str">
        <f>VLOOKUP(N5597,'散件（更新）'!B:G,6,FALSE)</f>
        <v>壁钉组件</v>
      </c>
      <c r="V5597" s="28" t="str">
        <f>VLOOKUP(N5597,'散件（更新）'!B:I,8,FALSE)</f>
        <v>6972200191373</v>
      </c>
    </row>
    <row r="5598" spans="1:22">
      <c r="A5598" s="57">
        <v>46169</v>
      </c>
      <c r="B5598" s="53" t="s">
        <v>2887</v>
      </c>
      <c r="C5598" s="27" t="str">
        <f>VLOOKUP(B5598,'大货清单（不定期按GOMS更新）'!A:H,8,0)</f>
        <v>107-19800901</v>
      </c>
      <c r="D5598" s="27" t="str">
        <f>VLOOKUP(B5598,'大货清单（不定期按GOMS更新）'!A:C,3,0)</f>
        <v>ZB1980I-01</v>
      </c>
      <c r="E5598" s="27" t="str">
        <f>VLOOKUP(B5598,'大货清单（不定期按GOMS更新）'!A:H,4,0)</f>
        <v>GB</v>
      </c>
      <c r="F5598" s="27" t="str">
        <f>VLOOKUP(B5598,'大货清单（不定期按GOMS更新）'!A:H,2,0)</f>
        <v>PWRHERO Mini A1</v>
      </c>
      <c r="G5598" s="28">
        <f>VLOOKUP(B5598,'大货清单（不定期按GOMS更新）'!A:I,9,FALSE)</f>
        <v>6972200196231</v>
      </c>
      <c r="H5598" s="27" t="str">
        <f>VLOOKUP(B5598,'大货清单（不定期按GOMS更新）'!A:H,7,0)</f>
        <v>White</v>
      </c>
      <c r="I5598" s="27" t="str">
        <f>VLOOKUP(B5598,'大货清单（不定期按GOMS更新）'!A:F,6,FALSE)</f>
        <v>PHASEOUT</v>
      </c>
      <c r="J5598" s="27" t="str">
        <f>VLOOKUP(B5598,'大货清单（不定期按GOMS更新）'!A:K,11,FALSE)</f>
        <v>1.35</v>
      </c>
      <c r="K5598" s="27" t="str">
        <f>VLOOKUP(B5598,'大货清单（不定期按GOMS更新）'!A:N,12,FALSE)</f>
        <v>476</v>
      </c>
      <c r="L5598" s="27" t="str">
        <f>VLOOKUP(B5598,'大货清单（不定期按GOMS更新）'!A:M,13,FALSE)</f>
        <v>146</v>
      </c>
      <c r="M5598" s="27" t="str">
        <f>VLOOKUP(B5598,'大货清单（不定期按GOMS更新）'!A:N,14,FALSE)</f>
        <v>106</v>
      </c>
      <c r="N5598" s="53" t="s">
        <v>1320</v>
      </c>
      <c r="O5598" s="27">
        <f>IFERROR(VLOOKUP(N5598,'散件迭代（不定期更新）'!C:J,8,FALSE),0)</f>
        <v>0</v>
      </c>
      <c r="P5598" s="27" t="str">
        <f>IFERROR(VLOOKUP(N5598,'散件（更新）'!B:H,3,FALSE),0)</f>
        <v>206-1980-0001</v>
      </c>
      <c r="Q5598" s="27" t="str">
        <f>VLOOKUP(N5598,'散件（更新）'!B:H,2,FALSE)</f>
        <v>114-19800001</v>
      </c>
      <c r="R5598" s="27" t="str">
        <f>VLOOKUP(N5598,'散件（更新）'!B:H,7,FALSE)</f>
        <v>Upholstery nozzle</v>
      </c>
      <c r="S5598" s="27" t="str">
        <f>VLOOKUP(N5598,'散件（更新）'!B:E,4,FALSE)</f>
        <v>https://tineco-yxzt.oss-accelerate.aliyuncs.com/product/114-19800001.png</v>
      </c>
      <c r="T5598" s="27" t="s">
        <v>8759</v>
      </c>
      <c r="U5598" s="28" t="str">
        <f>VLOOKUP(N5598,'散件（更新）'!B:G,6,FALSE)</f>
        <v>小家电刷</v>
      </c>
      <c r="V5598" s="28" t="str">
        <f>VLOOKUP(N5598,'散件（更新）'!B:I,8,FALSE)</f>
        <v>6972200194886</v>
      </c>
    </row>
    <row r="5599" spans="1:22">
      <c r="A5599" s="57">
        <v>46169</v>
      </c>
      <c r="B5599" s="53" t="s">
        <v>2887</v>
      </c>
      <c r="C5599" s="27" t="str">
        <f>VLOOKUP(B5599,'大货清单（不定期按GOMS更新）'!A:H,8,0)</f>
        <v>107-19800901</v>
      </c>
      <c r="D5599" s="27" t="str">
        <f>VLOOKUP(B5599,'大货清单（不定期按GOMS更新）'!A:C,3,0)</f>
        <v>ZB1980I-01</v>
      </c>
      <c r="E5599" s="27" t="str">
        <f>VLOOKUP(B5599,'大货清单（不定期按GOMS更新）'!A:H,4,0)</f>
        <v>GB</v>
      </c>
      <c r="F5599" s="27" t="str">
        <f>VLOOKUP(B5599,'大货清单（不定期按GOMS更新）'!A:H,2,0)</f>
        <v>PWRHERO Mini A1</v>
      </c>
      <c r="G5599" s="28">
        <f>VLOOKUP(B5599,'大货清单（不定期按GOMS更新）'!A:I,9,FALSE)</f>
        <v>6972200196231</v>
      </c>
      <c r="H5599" s="27" t="str">
        <f>VLOOKUP(B5599,'大货清单（不定期按GOMS更新）'!A:H,7,0)</f>
        <v>White</v>
      </c>
      <c r="I5599" s="27" t="str">
        <f>VLOOKUP(B5599,'大货清单（不定期按GOMS更新）'!A:F,6,FALSE)</f>
        <v>PHASEOUT</v>
      </c>
      <c r="J5599" s="27" t="str">
        <f>VLOOKUP(B5599,'大货清单（不定期按GOMS更新）'!A:K,11,FALSE)</f>
        <v>1.35</v>
      </c>
      <c r="K5599" s="27" t="str">
        <f>VLOOKUP(B5599,'大货清单（不定期按GOMS更新）'!A:N,12,FALSE)</f>
        <v>476</v>
      </c>
      <c r="L5599" s="27" t="str">
        <f>VLOOKUP(B5599,'大货清单（不定期按GOMS更新）'!A:M,13,FALSE)</f>
        <v>146</v>
      </c>
      <c r="M5599" s="27" t="str">
        <f>VLOOKUP(B5599,'大货清单（不定期按GOMS更新）'!A:N,14,FALSE)</f>
        <v>106</v>
      </c>
      <c r="N5599" s="53" t="s">
        <v>5228</v>
      </c>
      <c r="O5599" s="27">
        <f>IFERROR(VLOOKUP(N5599,'散件迭代（不定期更新）'!C:J,8,FALSE),0)</f>
        <v>0</v>
      </c>
      <c r="P5599" s="27" t="str">
        <f>IFERROR(VLOOKUP(N5599,'散件（更新）'!B:H,3,FALSE),0)</f>
        <v>206-1980-0008</v>
      </c>
      <c r="Q5599" s="27" t="str">
        <f>VLOOKUP(N5599,'散件（更新）'!B:H,2,FALSE)</f>
        <v>114-19800008</v>
      </c>
      <c r="R5599" s="27" t="str">
        <f>VLOOKUP(N5599,'散件（更新）'!B:H,7,FALSE)</f>
        <v>Dustbin</v>
      </c>
      <c r="S5599" s="27" t="str">
        <f>VLOOKUP(N5599,'散件（更新）'!B:E,4,FALSE)</f>
        <v>https://tineco-yxzt.oss-accelerate.aliyuncs.com/20231219/9VSDB011000_1702948063404.png</v>
      </c>
      <c r="T5599" s="27" t="s">
        <v>8759</v>
      </c>
      <c r="U5599" s="28" t="str">
        <f>VLOOKUP(N5599,'散件（更新）'!B:G,6,FALSE)</f>
        <v>尘桶组件低配</v>
      </c>
      <c r="V5599" s="28" t="str">
        <f>VLOOKUP(N5599,'散件（更新）'!B:I,8,FALSE)</f>
        <v>6972200194961</v>
      </c>
    </row>
    <row r="5600" spans="1:22">
      <c r="A5600" s="57">
        <v>46169</v>
      </c>
      <c r="B5600" s="53" t="s">
        <v>2887</v>
      </c>
      <c r="C5600" s="27" t="str">
        <f>VLOOKUP(B5600,'大货清单（不定期按GOMS更新）'!A:H,8,0)</f>
        <v>107-19800901</v>
      </c>
      <c r="D5600" s="27" t="str">
        <f>VLOOKUP(B5600,'大货清单（不定期按GOMS更新）'!A:C,3,0)</f>
        <v>ZB1980I-01</v>
      </c>
      <c r="E5600" s="27" t="str">
        <f>VLOOKUP(B5600,'大货清单（不定期按GOMS更新）'!A:H,4,0)</f>
        <v>GB</v>
      </c>
      <c r="F5600" s="27" t="str">
        <f>VLOOKUP(B5600,'大货清单（不定期按GOMS更新）'!A:H,2,0)</f>
        <v>PWRHERO Mini A1</v>
      </c>
      <c r="G5600" s="28">
        <f>VLOOKUP(B5600,'大货清单（不定期按GOMS更新）'!A:I,9,FALSE)</f>
        <v>6972200196231</v>
      </c>
      <c r="H5600" s="27" t="str">
        <f>VLOOKUP(B5600,'大货清单（不定期按GOMS更新）'!A:H,7,0)</f>
        <v>White</v>
      </c>
      <c r="I5600" s="27" t="str">
        <f>VLOOKUP(B5600,'大货清单（不定期按GOMS更新）'!A:F,6,FALSE)</f>
        <v>PHASEOUT</v>
      </c>
      <c r="J5600" s="27" t="str">
        <f>VLOOKUP(B5600,'大货清单（不定期按GOMS更新）'!A:K,11,FALSE)</f>
        <v>1.35</v>
      </c>
      <c r="K5600" s="27" t="str">
        <f>VLOOKUP(B5600,'大货清单（不定期按GOMS更新）'!A:N,12,FALSE)</f>
        <v>476</v>
      </c>
      <c r="L5600" s="27" t="str">
        <f>VLOOKUP(B5600,'大货清单（不定期按GOMS更新）'!A:M,13,FALSE)</f>
        <v>146</v>
      </c>
      <c r="M5600" s="27" t="str">
        <f>VLOOKUP(B5600,'大货清单（不定期按GOMS更新）'!A:N,14,FALSE)</f>
        <v>106</v>
      </c>
      <c r="N5600" s="53" t="s">
        <v>1324</v>
      </c>
      <c r="O5600" s="27">
        <f>IFERROR(VLOOKUP(N5600,'散件迭代（不定期更新）'!C:J,8,FALSE),0)</f>
        <v>0</v>
      </c>
      <c r="P5600" s="27" t="str">
        <f>IFERROR(VLOOKUP(N5600,'散件（更新）'!B:H,3,FALSE),0)</f>
        <v>206-1980-0009</v>
      </c>
      <c r="Q5600" s="27" t="str">
        <f>VLOOKUP(N5600,'散件（更新）'!B:H,2,FALSE)</f>
        <v>114-19800009</v>
      </c>
      <c r="R5600" s="27" t="str">
        <f>VLOOKUP(N5600,'散件（更新）'!B:H,7,FALSE)</f>
        <v>filter</v>
      </c>
      <c r="S5600" s="27" t="str">
        <f>VLOOKUP(N5600,'散件（更新）'!B:E,4,FALSE)</f>
        <v>https://tineco-yxzt.oss-accelerate.aliyuncs.com/product/114-19800009.jpg</v>
      </c>
      <c r="T5600" s="27" t="s">
        <v>8759</v>
      </c>
      <c r="U5600" s="28" t="str">
        <f>VLOOKUP(N5600,'散件（更新）'!B:G,6,FALSE)</f>
        <v>HEPA组件+过滤器支架组件</v>
      </c>
      <c r="V5600" s="28" t="str">
        <f>VLOOKUP(N5600,'散件（更新）'!B:I,8,FALSE)</f>
        <v>6972200194985</v>
      </c>
    </row>
    <row r="5601" spans="1:22">
      <c r="A5601" s="57">
        <v>46169</v>
      </c>
      <c r="B5601" s="53" t="s">
        <v>2887</v>
      </c>
      <c r="C5601" s="27" t="str">
        <f>VLOOKUP(B5601,'大货清单（不定期按GOMS更新）'!A:H,8,0)</f>
        <v>107-19800901</v>
      </c>
      <c r="D5601" s="27" t="str">
        <f>VLOOKUP(B5601,'大货清单（不定期按GOMS更新）'!A:C,3,0)</f>
        <v>ZB1980I-01</v>
      </c>
      <c r="E5601" s="27" t="str">
        <f>VLOOKUP(B5601,'大货清单（不定期按GOMS更新）'!A:H,4,0)</f>
        <v>GB</v>
      </c>
      <c r="F5601" s="27" t="str">
        <f>VLOOKUP(B5601,'大货清单（不定期按GOMS更新）'!A:H,2,0)</f>
        <v>PWRHERO Mini A1</v>
      </c>
      <c r="G5601" s="28">
        <f>VLOOKUP(B5601,'大货清单（不定期按GOMS更新）'!A:I,9,FALSE)</f>
        <v>6972200196231</v>
      </c>
      <c r="H5601" s="27" t="str">
        <f>VLOOKUP(B5601,'大货清单（不定期按GOMS更新）'!A:H,7,0)</f>
        <v>White</v>
      </c>
      <c r="I5601" s="27" t="str">
        <f>VLOOKUP(B5601,'大货清单（不定期按GOMS更新）'!A:F,6,FALSE)</f>
        <v>PHASEOUT</v>
      </c>
      <c r="J5601" s="27" t="str">
        <f>VLOOKUP(B5601,'大货清单（不定期按GOMS更新）'!A:K,11,FALSE)</f>
        <v>1.35</v>
      </c>
      <c r="K5601" s="27" t="str">
        <f>VLOOKUP(B5601,'大货清单（不定期按GOMS更新）'!A:N,12,FALSE)</f>
        <v>476</v>
      </c>
      <c r="L5601" s="27" t="str">
        <f>VLOOKUP(B5601,'大货清单（不定期按GOMS更新）'!A:M,13,FALSE)</f>
        <v>146</v>
      </c>
      <c r="M5601" s="27" t="str">
        <f>VLOOKUP(B5601,'大货清单（不定期按GOMS更新）'!A:N,14,FALSE)</f>
        <v>106</v>
      </c>
      <c r="N5601" s="53" t="s">
        <v>5226</v>
      </c>
      <c r="O5601" s="27">
        <f>IFERROR(VLOOKUP(N5601,'散件迭代（不定期更新）'!C:J,8,FALSE),0)</f>
        <v>0</v>
      </c>
      <c r="P5601" s="27" t="str">
        <f>IFERROR(VLOOKUP(N5601,'散件（更新）'!B:H,3,FALSE),0)</f>
        <v>206-1980-0006</v>
      </c>
      <c r="Q5601" s="27" t="str">
        <f>VLOOKUP(N5601,'散件（更新）'!B:H,2,FALSE)</f>
        <v>114-19800006</v>
      </c>
      <c r="R5601" s="27" t="str">
        <f>VLOOKUP(N5601,'散件（更新）'!B:H,7,FALSE)</f>
        <v>Main body</v>
      </c>
      <c r="S5601" s="27" t="str">
        <f>VLOOKUP(N5601,'散件（更新）'!B:E,4,FALSE)</f>
        <v>https://tineco-yxzt.oss-accelerate.aliyuncs.com/20231219/9VSMB011000_1702948066834.png</v>
      </c>
      <c r="T5601" s="27" t="s">
        <v>8759</v>
      </c>
      <c r="U5601" s="28" t="str">
        <f>VLOOKUP(N5601,'散件（更新）'!B:G,6,FALSE)</f>
        <v>主机低配</v>
      </c>
      <c r="V5601" s="28" t="str">
        <f>VLOOKUP(N5601,'散件（更新）'!B:I,8,FALSE)</f>
        <v>6972200194930</v>
      </c>
    </row>
    <row r="5602" spans="1:22">
      <c r="A5602" s="57">
        <v>46169</v>
      </c>
      <c r="B5602" s="53" t="s">
        <v>2887</v>
      </c>
      <c r="C5602" s="27" t="str">
        <f>VLOOKUP(B5602,'大货清单（不定期按GOMS更新）'!A:H,8,0)</f>
        <v>107-19800901</v>
      </c>
      <c r="D5602" s="27" t="str">
        <f>VLOOKUP(B5602,'大货清单（不定期按GOMS更新）'!A:C,3,0)</f>
        <v>ZB1980I-01</v>
      </c>
      <c r="E5602" s="27" t="str">
        <f>VLOOKUP(B5602,'大货清单（不定期按GOMS更新）'!A:H,4,0)</f>
        <v>GB</v>
      </c>
      <c r="F5602" s="27" t="str">
        <f>VLOOKUP(B5602,'大货清单（不定期按GOMS更新）'!A:H,2,0)</f>
        <v>PWRHERO Mini A1</v>
      </c>
      <c r="G5602" s="28">
        <f>VLOOKUP(B5602,'大货清单（不定期按GOMS更新）'!A:I,9,FALSE)</f>
        <v>6972200196231</v>
      </c>
      <c r="H5602" s="27" t="str">
        <f>VLOOKUP(B5602,'大货清单（不定期按GOMS更新）'!A:H,7,0)</f>
        <v>White</v>
      </c>
      <c r="I5602" s="27" t="str">
        <f>VLOOKUP(B5602,'大货清单（不定期按GOMS更新）'!A:F,6,FALSE)</f>
        <v>PHASEOUT</v>
      </c>
      <c r="J5602" s="27" t="str">
        <f>VLOOKUP(B5602,'大货清单（不定期按GOMS更新）'!A:K,11,FALSE)</f>
        <v>1.35</v>
      </c>
      <c r="K5602" s="27" t="str">
        <f>VLOOKUP(B5602,'大货清单（不定期按GOMS更新）'!A:N,12,FALSE)</f>
        <v>476</v>
      </c>
      <c r="L5602" s="27" t="str">
        <f>VLOOKUP(B5602,'大货清单（不定期按GOMS更新）'!A:M,13,FALSE)</f>
        <v>146</v>
      </c>
      <c r="M5602" s="27" t="str">
        <f>VLOOKUP(B5602,'大货清单（不定期按GOMS更新）'!A:N,14,FALSE)</f>
        <v>106</v>
      </c>
      <c r="N5602" s="53" t="s">
        <v>5231</v>
      </c>
      <c r="O5602" s="27">
        <f>IFERROR(VLOOKUP(N5602,'散件迭代（不定期更新）'!C:J,8,FALSE),0)</f>
        <v>0</v>
      </c>
      <c r="P5602" s="27" t="str">
        <f>IFERROR(VLOOKUP(N5602,'散件（更新）'!B:H,3,FALSE),0)</f>
        <v>206-1980-0801</v>
      </c>
      <c r="Q5602" s="27" t="str">
        <f>VLOOKUP(N5602,'散件（更新）'!B:H,2,FALSE)</f>
        <v>114-19800801</v>
      </c>
      <c r="R5602" s="27" t="str">
        <f>VLOOKUP(N5602,'散件（更新）'!B:H,7,FALSE)</f>
        <v>Adapter</v>
      </c>
      <c r="S5602" s="27" t="str">
        <f>VLOOKUP(N5602,'散件（更新）'!B:E,4,FALSE)</f>
        <v>https://tineco-yxzt.oss-accelerate.aliyuncs.com/product/114-19800801.png</v>
      </c>
      <c r="T5602" s="27" t="s">
        <v>8759</v>
      </c>
      <c r="U5602" s="28" t="str">
        <f>VLOOKUP(N5602,'散件（更新）'!B:G,6,FALSE)</f>
        <v>适配器UK</v>
      </c>
      <c r="V5602" s="28" t="str">
        <f>VLOOKUP(N5602,'散件（更新）'!B:I,8,FALSE)</f>
        <v>6972200195630</v>
      </c>
    </row>
    <row r="5603" spans="1:22">
      <c r="A5603" s="57">
        <v>46169</v>
      </c>
      <c r="B5603" s="53" t="s">
        <v>2887</v>
      </c>
      <c r="C5603" s="27" t="str">
        <f>VLOOKUP(B5603,'大货清单（不定期按GOMS更新）'!A:H,8,0)</f>
        <v>107-19800901</v>
      </c>
      <c r="D5603" s="27" t="str">
        <f>VLOOKUP(B5603,'大货清单（不定期按GOMS更新）'!A:C,3,0)</f>
        <v>ZB1980I-01</v>
      </c>
      <c r="E5603" s="27" t="str">
        <f>VLOOKUP(B5603,'大货清单（不定期按GOMS更新）'!A:H,4,0)</f>
        <v>GB</v>
      </c>
      <c r="F5603" s="27" t="str">
        <f>VLOOKUP(B5603,'大货清单（不定期按GOMS更新）'!A:H,2,0)</f>
        <v>PWRHERO Mini A1</v>
      </c>
      <c r="G5603" s="28">
        <f>VLOOKUP(B5603,'大货清单（不定期按GOMS更新）'!A:I,9,FALSE)</f>
        <v>6972200196231</v>
      </c>
      <c r="H5603" s="27" t="str">
        <f>VLOOKUP(B5603,'大货清单（不定期按GOMS更新）'!A:H,7,0)</f>
        <v>White</v>
      </c>
      <c r="I5603" s="27" t="str">
        <f>VLOOKUP(B5603,'大货清单（不定期按GOMS更新）'!A:F,6,FALSE)</f>
        <v>PHASEOUT</v>
      </c>
      <c r="J5603" s="27" t="str">
        <f>VLOOKUP(B5603,'大货清单（不定期按GOMS更新）'!A:K,11,FALSE)</f>
        <v>1.35</v>
      </c>
      <c r="K5603" s="27" t="str">
        <f>VLOOKUP(B5603,'大货清单（不定期按GOMS更新）'!A:N,12,FALSE)</f>
        <v>476</v>
      </c>
      <c r="L5603" s="27" t="str">
        <f>VLOOKUP(B5603,'大货清单（不定期按GOMS更新）'!A:M,13,FALSE)</f>
        <v>146</v>
      </c>
      <c r="M5603" s="27" t="str">
        <f>VLOOKUP(B5603,'大货清单（不定期按GOMS更新）'!A:N,14,FALSE)</f>
        <v>106</v>
      </c>
      <c r="N5603" s="53" t="s">
        <v>1319</v>
      </c>
      <c r="O5603" s="27">
        <f>IFERROR(VLOOKUP(N5603,'散件迭代（不定期更新）'!C:J,8,FALSE),0)</f>
        <v>0</v>
      </c>
      <c r="P5603" s="27" t="str">
        <f>IFERROR(VLOOKUP(N5603,'散件（更新）'!B:H,3,FALSE),0)</f>
        <v>206-1980-0003</v>
      </c>
      <c r="Q5603" s="27" t="str">
        <f>VLOOKUP(N5603,'散件（更新）'!B:H,2,FALSE)</f>
        <v>114-19800003</v>
      </c>
      <c r="R5603" s="27" t="str">
        <f>VLOOKUP(N5603,'散件（更新）'!B:H,7,FALSE)</f>
        <v>Charging dock</v>
      </c>
      <c r="S5603" s="27" t="str">
        <f>VLOOKUP(N5603,'散件（更新）'!B:E,4,FALSE)</f>
        <v>https://tineco-yxzt.oss-accelerate.aliyuncs.com/20231219/9VSPD041000_1702948069987.png</v>
      </c>
      <c r="T5603" s="27" t="s">
        <v>8759</v>
      </c>
      <c r="U5603" s="28" t="str">
        <f>VLOOKUP(N5603,'散件（更新）'!B:G,6,FALSE)</f>
        <v>挂架组件</v>
      </c>
      <c r="V5603" s="28" t="str">
        <f>VLOOKUP(N5603,'散件（更新）'!B:I,8,FALSE)</f>
        <v>6972200194909</v>
      </c>
    </row>
    <row r="5604" spans="1:22">
      <c r="A5604" s="57">
        <v>46169</v>
      </c>
      <c r="B5604" s="53" t="s">
        <v>2887</v>
      </c>
      <c r="C5604" s="27" t="str">
        <f>VLOOKUP(B5604,'大货清单（不定期按GOMS更新）'!A:H,8,0)</f>
        <v>107-19800901</v>
      </c>
      <c r="D5604" s="27" t="str">
        <f>VLOOKUP(B5604,'大货清单（不定期按GOMS更新）'!A:C,3,0)</f>
        <v>ZB1980I-01</v>
      </c>
      <c r="E5604" s="27" t="str">
        <f>VLOOKUP(B5604,'大货清单（不定期按GOMS更新）'!A:H,4,0)</f>
        <v>GB</v>
      </c>
      <c r="F5604" s="27" t="str">
        <f>VLOOKUP(B5604,'大货清单（不定期按GOMS更新）'!A:H,2,0)</f>
        <v>PWRHERO Mini A1</v>
      </c>
      <c r="G5604" s="28">
        <f>VLOOKUP(B5604,'大货清单（不定期按GOMS更新）'!A:I,9,FALSE)</f>
        <v>6972200196231</v>
      </c>
      <c r="H5604" s="27" t="str">
        <f>VLOOKUP(B5604,'大货清单（不定期按GOMS更新）'!A:H,7,0)</f>
        <v>White</v>
      </c>
      <c r="I5604" s="27" t="str">
        <f>VLOOKUP(B5604,'大货清单（不定期按GOMS更新）'!A:F,6,FALSE)</f>
        <v>PHASEOUT</v>
      </c>
      <c r="J5604" s="27" t="str">
        <f>VLOOKUP(B5604,'大货清单（不定期按GOMS更新）'!A:K,11,FALSE)</f>
        <v>1.35</v>
      </c>
      <c r="K5604" s="27" t="str">
        <f>VLOOKUP(B5604,'大货清单（不定期按GOMS更新）'!A:N,12,FALSE)</f>
        <v>476</v>
      </c>
      <c r="L5604" s="27" t="str">
        <f>VLOOKUP(B5604,'大货清单（不定期按GOMS更新）'!A:M,13,FALSE)</f>
        <v>146</v>
      </c>
      <c r="M5604" s="27" t="str">
        <f>VLOOKUP(B5604,'大货清单（不定期按GOMS更新）'!A:N,14,FALSE)</f>
        <v>106</v>
      </c>
      <c r="N5604" s="53" t="s">
        <v>1323</v>
      </c>
      <c r="O5604" s="27">
        <f>IFERROR(VLOOKUP(N5604,'散件迭代（不定期更新）'!C:J,8,FALSE),0)</f>
        <v>0</v>
      </c>
      <c r="P5604" s="27" t="str">
        <f>IFERROR(VLOOKUP(N5604,'散件（更新）'!B:H,3,FALSE),0)</f>
        <v>206-1980-0002</v>
      </c>
      <c r="Q5604" s="27" t="str">
        <f>VLOOKUP(N5604,'散件（更新）'!B:H,2,FALSE)</f>
        <v>114-19800002</v>
      </c>
      <c r="R5604" s="27" t="str">
        <f>VLOOKUP(N5604,'散件（更新）'!B:H,7,FALSE)</f>
        <v>Crevice tool</v>
      </c>
      <c r="S5604" s="27" t="str">
        <f>VLOOKUP(N5604,'散件（更新）'!B:E,4,FALSE)</f>
        <v>https://tineco-yxzt.oss-accelerate.aliyuncs.com/product/114-19800002.png</v>
      </c>
      <c r="T5604" s="27" t="s">
        <v>8759</v>
      </c>
      <c r="U5604" s="28" t="str">
        <f>VLOOKUP(N5604,'散件（更新）'!B:G,6,FALSE)</f>
        <v>长扁吸</v>
      </c>
      <c r="V5604" s="28" t="str">
        <f>VLOOKUP(N5604,'散件（更新）'!B:I,8,FALSE)</f>
        <v>6972200194893</v>
      </c>
    </row>
    <row r="5605" spans="1:22">
      <c r="A5605" s="57">
        <v>46169</v>
      </c>
      <c r="B5605" s="53" t="s">
        <v>156</v>
      </c>
      <c r="C5605" s="27" t="str">
        <f>VLOOKUP(B5605,'大货清单（不定期按GOMS更新）'!A:H,8,0)</f>
        <v>107-19800802</v>
      </c>
      <c r="D5605" s="27" t="str">
        <f>VLOOKUP(B5605,'大货清单（不定期按GOMS更新）'!A:C,3,0)</f>
        <v>ZB1980H-02</v>
      </c>
      <c r="E5605" s="27" t="str">
        <f>VLOOKUP(B5605,'大货清单（不定期按GOMS更新）'!A:H,4,0)</f>
        <v>FR,DE,NL,PL,SE,VN</v>
      </c>
      <c r="F5605" s="27" t="str">
        <f>VLOOKUP(B5605,'大货清单（不定期按GOMS更新）'!A:H,2,0)</f>
        <v>PURE ONE Mini S4</v>
      </c>
      <c r="G5605" s="28">
        <f>VLOOKUP(B5605,'大货清单（不定期按GOMS更新）'!A:I,9,FALSE)</f>
        <v>6972200195593</v>
      </c>
      <c r="H5605" s="27" t="str">
        <f>VLOOKUP(B5605,'大货清单（不定期按GOMS更新）'!A:H,7,0)</f>
        <v>White</v>
      </c>
      <c r="I5605" s="27" t="str">
        <f>VLOOKUP(B5605,'大货清单（不定期按GOMS更新）'!A:F,6,FALSE)</f>
        <v>PHASEOUT</v>
      </c>
      <c r="J5605" s="27" t="str">
        <f>VLOOKUP(B5605,'大货清单（不定期按GOMS更新）'!A:K,11,FALSE)</f>
        <v>9.2</v>
      </c>
      <c r="K5605" s="27" t="str">
        <f>VLOOKUP(B5605,'大货清单（不定期按GOMS更新）'!A:N,12,FALSE)</f>
        <v>494</v>
      </c>
      <c r="L5605" s="27" t="str">
        <f>VLOOKUP(B5605,'大货清单（不定期按GOMS更新）'!A:M,13,FALSE)</f>
        <v>298</v>
      </c>
      <c r="M5605" s="27" t="str">
        <f>VLOOKUP(B5605,'大货清单（不定期按GOMS更新）'!A:N,14,FALSE)</f>
        <v>462</v>
      </c>
      <c r="N5605" s="53" t="s">
        <v>252</v>
      </c>
      <c r="O5605" s="27">
        <f>IFERROR(VLOOKUP(N5605,'散件迭代（不定期更新）'!C:J,8,FALSE),0)</f>
        <v>0</v>
      </c>
      <c r="P5605" s="27" t="str">
        <f>IFERROR(VLOOKUP(N5605,'散件（更新）'!B:H,3,FALSE),0)</f>
        <v>206-1769-0233</v>
      </c>
      <c r="Q5605" s="27" t="str">
        <f>VLOOKUP(N5605,'散件（更新）'!B:H,2,FALSE)</f>
        <v>114-17690233</v>
      </c>
      <c r="R5605" s="27" t="str">
        <f>VLOOKUP(N5605,'散件（更新）'!B:H,7,FALSE)</f>
        <v>Hair cleaning tool</v>
      </c>
      <c r="S5605" s="27" t="str">
        <f>VLOOKUP(N5605,'散件（更新）'!B:E,4,FALSE)</f>
        <v>https://tineco-yxzt.oss-accelerate.aliyuncs.com/product/114-17690233.png</v>
      </c>
      <c r="T5605" s="27" t="s">
        <v>8759</v>
      </c>
      <c r="U5605" s="28" t="str">
        <f>VLOOKUP(N5605,'散件（更新）'!B:G,6,FALSE)</f>
        <v>ZB1769B 清洁刷植毛组件</v>
      </c>
      <c r="V5605" s="28" t="str">
        <f>VLOOKUP(N5605,'散件（更新）'!B:I,8,FALSE)</f>
        <v>6972200191151</v>
      </c>
    </row>
    <row r="5606" spans="1:22">
      <c r="A5606" s="57">
        <v>46169</v>
      </c>
      <c r="B5606" s="53" t="s">
        <v>156</v>
      </c>
      <c r="C5606" s="27" t="str">
        <f>VLOOKUP(B5606,'大货清单（不定期按GOMS更新）'!A:H,8,0)</f>
        <v>107-19800802</v>
      </c>
      <c r="D5606" s="27" t="str">
        <f>VLOOKUP(B5606,'大货清单（不定期按GOMS更新）'!A:C,3,0)</f>
        <v>ZB1980H-02</v>
      </c>
      <c r="E5606" s="27" t="str">
        <f>VLOOKUP(B5606,'大货清单（不定期按GOMS更新）'!A:H,4,0)</f>
        <v>FR,DE,NL,PL,SE,VN</v>
      </c>
      <c r="F5606" s="27" t="str">
        <f>VLOOKUP(B5606,'大货清单（不定期按GOMS更新）'!A:H,2,0)</f>
        <v>PURE ONE Mini S4</v>
      </c>
      <c r="G5606" s="28">
        <f>VLOOKUP(B5606,'大货清单（不定期按GOMS更新）'!A:I,9,FALSE)</f>
        <v>6972200195593</v>
      </c>
      <c r="H5606" s="27" t="str">
        <f>VLOOKUP(B5606,'大货清单（不定期按GOMS更新）'!A:H,7,0)</f>
        <v>White</v>
      </c>
      <c r="I5606" s="27" t="str">
        <f>VLOOKUP(B5606,'大货清单（不定期按GOMS更新）'!A:F,6,FALSE)</f>
        <v>PHASEOUT</v>
      </c>
      <c r="J5606" s="27" t="str">
        <f>VLOOKUP(B5606,'大货清单（不定期按GOMS更新）'!A:K,11,FALSE)</f>
        <v>9.2</v>
      </c>
      <c r="K5606" s="27" t="str">
        <f>VLOOKUP(B5606,'大货清单（不定期按GOMS更新）'!A:N,12,FALSE)</f>
        <v>494</v>
      </c>
      <c r="L5606" s="27" t="str">
        <f>VLOOKUP(B5606,'大货清单（不定期按GOMS更新）'!A:M,13,FALSE)</f>
        <v>298</v>
      </c>
      <c r="M5606" s="27" t="str">
        <f>VLOOKUP(B5606,'大货清单（不定期按GOMS更新）'!A:N,14,FALSE)</f>
        <v>462</v>
      </c>
      <c r="N5606" s="53" t="s">
        <v>1320</v>
      </c>
      <c r="O5606" s="27">
        <f>IFERROR(VLOOKUP(N5606,'散件迭代（不定期更新）'!C:J,8,FALSE),0)</f>
        <v>0</v>
      </c>
      <c r="P5606" s="27" t="str">
        <f>IFERROR(VLOOKUP(N5606,'散件（更新）'!B:H,3,FALSE),0)</f>
        <v>206-1980-0001</v>
      </c>
      <c r="Q5606" s="27" t="str">
        <f>VLOOKUP(N5606,'散件（更新）'!B:H,2,FALSE)</f>
        <v>114-19800001</v>
      </c>
      <c r="R5606" s="27" t="str">
        <f>VLOOKUP(N5606,'散件（更新）'!B:H,7,FALSE)</f>
        <v>Upholstery nozzle</v>
      </c>
      <c r="S5606" s="27" t="str">
        <f>VLOOKUP(N5606,'散件（更新）'!B:E,4,FALSE)</f>
        <v>https://tineco-yxzt.oss-accelerate.aliyuncs.com/product/114-19800001.png</v>
      </c>
      <c r="T5606" s="27" t="s">
        <v>8759</v>
      </c>
      <c r="U5606" s="28" t="str">
        <f>VLOOKUP(N5606,'散件（更新）'!B:G,6,FALSE)</f>
        <v>小家电刷</v>
      </c>
      <c r="V5606" s="28" t="str">
        <f>VLOOKUP(N5606,'散件（更新）'!B:I,8,FALSE)</f>
        <v>6972200194886</v>
      </c>
    </row>
    <row r="5607" spans="1:22">
      <c r="A5607" s="57">
        <v>46169</v>
      </c>
      <c r="B5607" s="53" t="s">
        <v>156</v>
      </c>
      <c r="C5607" s="27" t="str">
        <f>VLOOKUP(B5607,'大货清单（不定期按GOMS更新）'!A:H,8,0)</f>
        <v>107-19800802</v>
      </c>
      <c r="D5607" s="27" t="str">
        <f>VLOOKUP(B5607,'大货清单（不定期按GOMS更新）'!A:C,3,0)</f>
        <v>ZB1980H-02</v>
      </c>
      <c r="E5607" s="27" t="str">
        <f>VLOOKUP(B5607,'大货清单（不定期按GOMS更新）'!A:H,4,0)</f>
        <v>FR,DE,NL,PL,SE,VN</v>
      </c>
      <c r="F5607" s="27" t="str">
        <f>VLOOKUP(B5607,'大货清单（不定期按GOMS更新）'!A:H,2,0)</f>
        <v>PURE ONE Mini S4</v>
      </c>
      <c r="G5607" s="28">
        <f>VLOOKUP(B5607,'大货清单（不定期按GOMS更新）'!A:I,9,FALSE)</f>
        <v>6972200195593</v>
      </c>
      <c r="H5607" s="27" t="str">
        <f>VLOOKUP(B5607,'大货清单（不定期按GOMS更新）'!A:H,7,0)</f>
        <v>White</v>
      </c>
      <c r="I5607" s="27" t="str">
        <f>VLOOKUP(B5607,'大货清单（不定期按GOMS更新）'!A:F,6,FALSE)</f>
        <v>PHASEOUT</v>
      </c>
      <c r="J5607" s="27" t="str">
        <f>VLOOKUP(B5607,'大货清单（不定期按GOMS更新）'!A:K,11,FALSE)</f>
        <v>9.2</v>
      </c>
      <c r="K5607" s="27" t="str">
        <f>VLOOKUP(B5607,'大货清单（不定期按GOMS更新）'!A:N,12,FALSE)</f>
        <v>494</v>
      </c>
      <c r="L5607" s="27" t="str">
        <f>VLOOKUP(B5607,'大货清单（不定期按GOMS更新）'!A:M,13,FALSE)</f>
        <v>298</v>
      </c>
      <c r="M5607" s="27" t="str">
        <f>VLOOKUP(B5607,'大货清单（不定期按GOMS更新）'!A:N,14,FALSE)</f>
        <v>462</v>
      </c>
      <c r="N5607" s="53" t="s">
        <v>1322</v>
      </c>
      <c r="O5607" s="27">
        <f>IFERROR(VLOOKUP(N5607,'散件迭代（不定期更新）'!C:J,8,FALSE),0)</f>
        <v>0</v>
      </c>
      <c r="P5607" s="27" t="str">
        <f>IFERROR(VLOOKUP(N5607,'散件（更新）'!B:H,3,FALSE),0)</f>
        <v>206-1980-0007</v>
      </c>
      <c r="Q5607" s="27" t="str">
        <f>VLOOKUP(N5607,'散件（更新）'!B:H,2,FALSE)</f>
        <v>114-19800007</v>
      </c>
      <c r="R5607" s="27" t="str">
        <f>VLOOKUP(N5607,'散件（更新）'!B:H,7,FALSE)</f>
        <v>Dustbin</v>
      </c>
      <c r="S5607" s="27" t="str">
        <f>VLOOKUP(N5607,'散件（更新）'!B:E,4,FALSE)</f>
        <v>https://tineco-yxzt.oss-accelerate.aliyuncs.com/20231219/9VSDB041000_1702948063483.png</v>
      </c>
      <c r="T5607" s="27" t="s">
        <v>8759</v>
      </c>
      <c r="U5607" s="28" t="str">
        <f>VLOOKUP(N5607,'散件（更新）'!B:G,6,FALSE)</f>
        <v>尘桶组件高配</v>
      </c>
      <c r="V5607" s="28" t="str">
        <f>VLOOKUP(N5607,'散件（更新）'!B:I,8,FALSE)</f>
        <v>6972200194954</v>
      </c>
    </row>
    <row r="5608" spans="1:22">
      <c r="A5608" s="57">
        <v>46169</v>
      </c>
      <c r="B5608" s="53" t="s">
        <v>156</v>
      </c>
      <c r="C5608" s="27" t="str">
        <f>VLOOKUP(B5608,'大货清单（不定期按GOMS更新）'!A:H,8,0)</f>
        <v>107-19800802</v>
      </c>
      <c r="D5608" s="27" t="str">
        <f>VLOOKUP(B5608,'大货清单（不定期按GOMS更新）'!A:C,3,0)</f>
        <v>ZB1980H-02</v>
      </c>
      <c r="E5608" s="27" t="str">
        <f>VLOOKUP(B5608,'大货清单（不定期按GOMS更新）'!A:H,4,0)</f>
        <v>FR,DE,NL,PL,SE,VN</v>
      </c>
      <c r="F5608" s="27" t="str">
        <f>VLOOKUP(B5608,'大货清单（不定期按GOMS更新）'!A:H,2,0)</f>
        <v>PURE ONE Mini S4</v>
      </c>
      <c r="G5608" s="28">
        <f>VLOOKUP(B5608,'大货清单（不定期按GOMS更新）'!A:I,9,FALSE)</f>
        <v>6972200195593</v>
      </c>
      <c r="H5608" s="27" t="str">
        <f>VLOOKUP(B5608,'大货清单（不定期按GOMS更新）'!A:H,7,0)</f>
        <v>White</v>
      </c>
      <c r="I5608" s="27" t="str">
        <f>VLOOKUP(B5608,'大货清单（不定期按GOMS更新）'!A:F,6,FALSE)</f>
        <v>PHASEOUT</v>
      </c>
      <c r="J5608" s="27" t="str">
        <f>VLOOKUP(B5608,'大货清单（不定期按GOMS更新）'!A:K,11,FALSE)</f>
        <v>9.2</v>
      </c>
      <c r="K5608" s="27" t="str">
        <f>VLOOKUP(B5608,'大货清单（不定期按GOMS更新）'!A:N,12,FALSE)</f>
        <v>494</v>
      </c>
      <c r="L5608" s="27" t="str">
        <f>VLOOKUP(B5608,'大货清单（不定期按GOMS更新）'!A:M,13,FALSE)</f>
        <v>298</v>
      </c>
      <c r="M5608" s="27" t="str">
        <f>VLOOKUP(B5608,'大货清单（不定期按GOMS更新）'!A:N,14,FALSE)</f>
        <v>462</v>
      </c>
      <c r="N5608" s="53" t="s">
        <v>1324</v>
      </c>
      <c r="O5608" s="27">
        <f>IFERROR(VLOOKUP(N5608,'散件迭代（不定期更新）'!C:J,8,FALSE),0)</f>
        <v>0</v>
      </c>
      <c r="P5608" s="27" t="str">
        <f>IFERROR(VLOOKUP(N5608,'散件（更新）'!B:H,3,FALSE),0)</f>
        <v>206-1980-0009</v>
      </c>
      <c r="Q5608" s="27" t="str">
        <f>VLOOKUP(N5608,'散件（更新）'!B:H,2,FALSE)</f>
        <v>114-19800009</v>
      </c>
      <c r="R5608" s="27" t="str">
        <f>VLOOKUP(N5608,'散件（更新）'!B:H,7,FALSE)</f>
        <v>filter</v>
      </c>
      <c r="S5608" s="27" t="str">
        <f>VLOOKUP(N5608,'散件（更新）'!B:E,4,FALSE)</f>
        <v>https://tineco-yxzt.oss-accelerate.aliyuncs.com/product/114-19800009.jpg</v>
      </c>
      <c r="T5608" s="27" t="s">
        <v>8759</v>
      </c>
      <c r="U5608" s="28" t="str">
        <f>VLOOKUP(N5608,'散件（更新）'!B:G,6,FALSE)</f>
        <v>HEPA组件+过滤器支架组件</v>
      </c>
      <c r="V5608" s="28" t="str">
        <f>VLOOKUP(N5608,'散件（更新）'!B:I,8,FALSE)</f>
        <v>6972200194985</v>
      </c>
    </row>
    <row r="5609" spans="1:22">
      <c r="A5609" s="57">
        <v>46169</v>
      </c>
      <c r="B5609" s="53" t="s">
        <v>156</v>
      </c>
      <c r="C5609" s="27" t="str">
        <f>VLOOKUP(B5609,'大货清单（不定期按GOMS更新）'!A:H,8,0)</f>
        <v>107-19800802</v>
      </c>
      <c r="D5609" s="27" t="str">
        <f>VLOOKUP(B5609,'大货清单（不定期按GOMS更新）'!A:C,3,0)</f>
        <v>ZB1980H-02</v>
      </c>
      <c r="E5609" s="27" t="str">
        <f>VLOOKUP(B5609,'大货清单（不定期按GOMS更新）'!A:H,4,0)</f>
        <v>FR,DE,NL,PL,SE,VN</v>
      </c>
      <c r="F5609" s="27" t="str">
        <f>VLOOKUP(B5609,'大货清单（不定期按GOMS更新）'!A:H,2,0)</f>
        <v>PURE ONE Mini S4</v>
      </c>
      <c r="G5609" s="28">
        <f>VLOOKUP(B5609,'大货清单（不定期按GOMS更新）'!A:I,9,FALSE)</f>
        <v>6972200195593</v>
      </c>
      <c r="H5609" s="27" t="str">
        <f>VLOOKUP(B5609,'大货清单（不定期按GOMS更新）'!A:H,7,0)</f>
        <v>White</v>
      </c>
      <c r="I5609" s="27" t="str">
        <f>VLOOKUP(B5609,'大货清单（不定期按GOMS更新）'!A:F,6,FALSE)</f>
        <v>PHASEOUT</v>
      </c>
      <c r="J5609" s="27" t="str">
        <f>VLOOKUP(B5609,'大货清单（不定期按GOMS更新）'!A:K,11,FALSE)</f>
        <v>9.2</v>
      </c>
      <c r="K5609" s="27" t="str">
        <f>VLOOKUP(B5609,'大货清单（不定期按GOMS更新）'!A:N,12,FALSE)</f>
        <v>494</v>
      </c>
      <c r="L5609" s="27" t="str">
        <f>VLOOKUP(B5609,'大货清单（不定期按GOMS更新）'!A:M,13,FALSE)</f>
        <v>298</v>
      </c>
      <c r="M5609" s="27" t="str">
        <f>VLOOKUP(B5609,'大货清单（不定期按GOMS更新）'!A:N,14,FALSE)</f>
        <v>462</v>
      </c>
      <c r="N5609" s="53" t="s">
        <v>1321</v>
      </c>
      <c r="O5609" s="27">
        <f>IFERROR(VLOOKUP(N5609,'散件迭代（不定期更新）'!C:J,8,FALSE),0)</f>
        <v>0</v>
      </c>
      <c r="P5609" s="27" t="str">
        <f>IFERROR(VLOOKUP(N5609,'散件（更新）'!B:H,3,FALSE),0)</f>
        <v>206-1980-0005</v>
      </c>
      <c r="Q5609" s="27" t="str">
        <f>VLOOKUP(N5609,'散件（更新）'!B:H,2,FALSE)</f>
        <v>114-19800005</v>
      </c>
      <c r="R5609" s="27" t="str">
        <f>VLOOKUP(N5609,'散件（更新）'!B:H,7,FALSE)</f>
        <v>Main body</v>
      </c>
      <c r="S5609" s="27" t="str">
        <f>VLOOKUP(N5609,'散件（更新）'!B:E,4,FALSE)</f>
        <v>https://tineco-yxzt.oss-accelerate.aliyuncs.com/20231219/9VSMB041000_1702948066913.png</v>
      </c>
      <c r="T5609" s="27" t="s">
        <v>8759</v>
      </c>
      <c r="U5609" s="28" t="str">
        <f>VLOOKUP(N5609,'散件（更新）'!B:G,6,FALSE)</f>
        <v>主机高配</v>
      </c>
      <c r="V5609" s="28" t="str">
        <f>VLOOKUP(N5609,'散件（更新）'!B:I,8,FALSE)</f>
        <v>6972200194923</v>
      </c>
    </row>
    <row r="5610" spans="1:22">
      <c r="A5610" s="57">
        <v>46169</v>
      </c>
      <c r="B5610" s="53" t="s">
        <v>156</v>
      </c>
      <c r="C5610" s="27" t="str">
        <f>VLOOKUP(B5610,'大货清单（不定期按GOMS更新）'!A:H,8,0)</f>
        <v>107-19800802</v>
      </c>
      <c r="D5610" s="27" t="str">
        <f>VLOOKUP(B5610,'大货清单（不定期按GOMS更新）'!A:C,3,0)</f>
        <v>ZB1980H-02</v>
      </c>
      <c r="E5610" s="27" t="str">
        <f>VLOOKUP(B5610,'大货清单（不定期按GOMS更新）'!A:H,4,0)</f>
        <v>FR,DE,NL,PL,SE,VN</v>
      </c>
      <c r="F5610" s="27" t="str">
        <f>VLOOKUP(B5610,'大货清单（不定期按GOMS更新）'!A:H,2,0)</f>
        <v>PURE ONE Mini S4</v>
      </c>
      <c r="G5610" s="28">
        <f>VLOOKUP(B5610,'大货清单（不定期按GOMS更新）'!A:I,9,FALSE)</f>
        <v>6972200195593</v>
      </c>
      <c r="H5610" s="27" t="str">
        <f>VLOOKUP(B5610,'大货清单（不定期按GOMS更新）'!A:H,7,0)</f>
        <v>White</v>
      </c>
      <c r="I5610" s="27" t="str">
        <f>VLOOKUP(B5610,'大货清单（不定期按GOMS更新）'!A:F,6,FALSE)</f>
        <v>PHASEOUT</v>
      </c>
      <c r="J5610" s="27" t="str">
        <f>VLOOKUP(B5610,'大货清单（不定期按GOMS更新）'!A:K,11,FALSE)</f>
        <v>9.2</v>
      </c>
      <c r="K5610" s="27" t="str">
        <f>VLOOKUP(B5610,'大货清单（不定期按GOMS更新）'!A:N,12,FALSE)</f>
        <v>494</v>
      </c>
      <c r="L5610" s="27" t="str">
        <f>VLOOKUP(B5610,'大货清单（不定期按GOMS更新）'!A:M,13,FALSE)</f>
        <v>298</v>
      </c>
      <c r="M5610" s="27" t="str">
        <f>VLOOKUP(B5610,'大货清单（不定期按GOMS更新）'!A:N,14,FALSE)</f>
        <v>462</v>
      </c>
      <c r="N5610" s="53" t="s">
        <v>1325</v>
      </c>
      <c r="O5610" s="27">
        <f>IFERROR(VLOOKUP(N5610,'散件迭代（不定期更新）'!C:J,8,FALSE),0)</f>
        <v>0</v>
      </c>
      <c r="P5610" s="27" t="str">
        <f>IFERROR(VLOOKUP(N5610,'散件（更新）'!B:H,3,FALSE),0)</f>
        <v>206-1980-0802</v>
      </c>
      <c r="Q5610" s="27" t="str">
        <f>VLOOKUP(N5610,'散件（更新）'!B:H,2,FALSE)</f>
        <v>114-19800802</v>
      </c>
      <c r="R5610" s="27" t="str">
        <f>VLOOKUP(N5610,'散件（更新）'!B:H,7,FALSE)</f>
        <v>Adapter</v>
      </c>
      <c r="S5610" s="27" t="str">
        <f>VLOOKUP(N5610,'散件（更新）'!B:E,4,FALSE)</f>
        <v>https://tineco-yxzt.oss-accelerate.aliyuncs.com/product/114-19800802.png</v>
      </c>
      <c r="T5610" s="27" t="s">
        <v>8759</v>
      </c>
      <c r="U5610" s="28" t="str">
        <f>VLOOKUP(N5610,'散件（更新）'!B:G,6,FALSE)</f>
        <v>适配器DE</v>
      </c>
      <c r="V5610" s="28" t="str">
        <f>VLOOKUP(N5610,'散件（更新）'!B:I,8,FALSE)</f>
        <v>6972200195647</v>
      </c>
    </row>
    <row r="5611" spans="1:22">
      <c r="A5611" s="57">
        <v>46169</v>
      </c>
      <c r="B5611" s="53" t="s">
        <v>156</v>
      </c>
      <c r="C5611" s="27" t="str">
        <f>VLOOKUP(B5611,'大货清单（不定期按GOMS更新）'!A:H,8,0)</f>
        <v>107-19800802</v>
      </c>
      <c r="D5611" s="27" t="str">
        <f>VLOOKUP(B5611,'大货清单（不定期按GOMS更新）'!A:C,3,0)</f>
        <v>ZB1980H-02</v>
      </c>
      <c r="E5611" s="27" t="str">
        <f>VLOOKUP(B5611,'大货清单（不定期按GOMS更新）'!A:H,4,0)</f>
        <v>FR,DE,NL,PL,SE,VN</v>
      </c>
      <c r="F5611" s="27" t="str">
        <f>VLOOKUP(B5611,'大货清单（不定期按GOMS更新）'!A:H,2,0)</f>
        <v>PURE ONE Mini S4</v>
      </c>
      <c r="G5611" s="28">
        <f>VLOOKUP(B5611,'大货清单（不定期按GOMS更新）'!A:I,9,FALSE)</f>
        <v>6972200195593</v>
      </c>
      <c r="H5611" s="27" t="str">
        <f>VLOOKUP(B5611,'大货清单（不定期按GOMS更新）'!A:H,7,0)</f>
        <v>White</v>
      </c>
      <c r="I5611" s="27" t="str">
        <f>VLOOKUP(B5611,'大货清单（不定期按GOMS更新）'!A:F,6,FALSE)</f>
        <v>PHASEOUT</v>
      </c>
      <c r="J5611" s="27" t="str">
        <f>VLOOKUP(B5611,'大货清单（不定期按GOMS更新）'!A:K,11,FALSE)</f>
        <v>9.2</v>
      </c>
      <c r="K5611" s="27" t="str">
        <f>VLOOKUP(B5611,'大货清单（不定期按GOMS更新）'!A:N,12,FALSE)</f>
        <v>494</v>
      </c>
      <c r="L5611" s="27" t="str">
        <f>VLOOKUP(B5611,'大货清单（不定期按GOMS更新）'!A:M,13,FALSE)</f>
        <v>298</v>
      </c>
      <c r="M5611" s="27" t="str">
        <f>VLOOKUP(B5611,'大货清单（不定期按GOMS更新）'!A:N,14,FALSE)</f>
        <v>462</v>
      </c>
      <c r="N5611" s="53" t="s">
        <v>1319</v>
      </c>
      <c r="O5611" s="27">
        <f>IFERROR(VLOOKUP(N5611,'散件迭代（不定期更新）'!C:J,8,FALSE),0)</f>
        <v>0</v>
      </c>
      <c r="P5611" s="27" t="str">
        <f>IFERROR(VLOOKUP(N5611,'散件（更新）'!B:H,3,FALSE),0)</f>
        <v>206-1980-0003</v>
      </c>
      <c r="Q5611" s="27" t="str">
        <f>VLOOKUP(N5611,'散件（更新）'!B:H,2,FALSE)</f>
        <v>114-19800003</v>
      </c>
      <c r="R5611" s="27" t="str">
        <f>VLOOKUP(N5611,'散件（更新）'!B:H,7,FALSE)</f>
        <v>Charging dock</v>
      </c>
      <c r="S5611" s="27" t="str">
        <f>VLOOKUP(N5611,'散件（更新）'!B:E,4,FALSE)</f>
        <v>https://tineco-yxzt.oss-accelerate.aliyuncs.com/20231219/9VSPD041000_1702948069987.png</v>
      </c>
      <c r="T5611" s="27" t="s">
        <v>8759</v>
      </c>
      <c r="U5611" s="28" t="str">
        <f>VLOOKUP(N5611,'散件（更新）'!B:G,6,FALSE)</f>
        <v>挂架组件</v>
      </c>
      <c r="V5611" s="28" t="str">
        <f>VLOOKUP(N5611,'散件（更新）'!B:I,8,FALSE)</f>
        <v>6972200194909</v>
      </c>
    </row>
    <row r="5612" spans="1:22">
      <c r="A5612" s="57">
        <v>46169</v>
      </c>
      <c r="B5612" s="53" t="s">
        <v>156</v>
      </c>
      <c r="C5612" s="27" t="str">
        <f>VLOOKUP(B5612,'大货清单（不定期按GOMS更新）'!A:H,8,0)</f>
        <v>107-19800802</v>
      </c>
      <c r="D5612" s="27" t="str">
        <f>VLOOKUP(B5612,'大货清单（不定期按GOMS更新）'!A:C,3,0)</f>
        <v>ZB1980H-02</v>
      </c>
      <c r="E5612" s="27" t="str">
        <f>VLOOKUP(B5612,'大货清单（不定期按GOMS更新）'!A:H,4,0)</f>
        <v>FR,DE,NL,PL,SE,VN</v>
      </c>
      <c r="F5612" s="27" t="str">
        <f>VLOOKUP(B5612,'大货清单（不定期按GOMS更新）'!A:H,2,0)</f>
        <v>PURE ONE Mini S4</v>
      </c>
      <c r="G5612" s="28">
        <f>VLOOKUP(B5612,'大货清单（不定期按GOMS更新）'!A:I,9,FALSE)</f>
        <v>6972200195593</v>
      </c>
      <c r="H5612" s="27" t="str">
        <f>VLOOKUP(B5612,'大货清单（不定期按GOMS更新）'!A:H,7,0)</f>
        <v>White</v>
      </c>
      <c r="I5612" s="27" t="str">
        <f>VLOOKUP(B5612,'大货清单（不定期按GOMS更新）'!A:F,6,FALSE)</f>
        <v>PHASEOUT</v>
      </c>
      <c r="J5612" s="27" t="str">
        <f>VLOOKUP(B5612,'大货清单（不定期按GOMS更新）'!A:K,11,FALSE)</f>
        <v>9.2</v>
      </c>
      <c r="K5612" s="27" t="str">
        <f>VLOOKUP(B5612,'大货清单（不定期按GOMS更新）'!A:N,12,FALSE)</f>
        <v>494</v>
      </c>
      <c r="L5612" s="27" t="str">
        <f>VLOOKUP(B5612,'大货清单（不定期按GOMS更新）'!A:M,13,FALSE)</f>
        <v>298</v>
      </c>
      <c r="M5612" s="27" t="str">
        <f>VLOOKUP(B5612,'大货清单（不定期按GOMS更新）'!A:N,14,FALSE)</f>
        <v>462</v>
      </c>
      <c r="N5612" s="53" t="s">
        <v>1323</v>
      </c>
      <c r="O5612" s="27">
        <f>IFERROR(VLOOKUP(N5612,'散件迭代（不定期更新）'!C:J,8,FALSE),0)</f>
        <v>0</v>
      </c>
      <c r="P5612" s="27" t="str">
        <f>IFERROR(VLOOKUP(N5612,'散件（更新）'!B:H,3,FALSE),0)</f>
        <v>206-1980-0002</v>
      </c>
      <c r="Q5612" s="27" t="str">
        <f>VLOOKUP(N5612,'散件（更新）'!B:H,2,FALSE)</f>
        <v>114-19800002</v>
      </c>
      <c r="R5612" s="27" t="str">
        <f>VLOOKUP(N5612,'散件（更新）'!B:H,7,FALSE)</f>
        <v>Crevice tool</v>
      </c>
      <c r="S5612" s="27" t="str">
        <f>VLOOKUP(N5612,'散件（更新）'!B:E,4,FALSE)</f>
        <v>https://tineco-yxzt.oss-accelerate.aliyuncs.com/product/114-19800002.png</v>
      </c>
      <c r="T5612" s="27" t="s">
        <v>8759</v>
      </c>
      <c r="U5612" s="28" t="str">
        <f>VLOOKUP(N5612,'散件（更新）'!B:G,6,FALSE)</f>
        <v>长扁吸</v>
      </c>
      <c r="V5612" s="28" t="str">
        <f>VLOOKUP(N5612,'散件（更新）'!B:I,8,FALSE)</f>
        <v>6972200194893</v>
      </c>
    </row>
    <row r="5613" spans="1:22">
      <c r="A5613" s="57">
        <v>46169</v>
      </c>
      <c r="B5613" s="53" t="s">
        <v>2699</v>
      </c>
      <c r="C5613" s="27" t="str">
        <f>VLOOKUP(B5613,'大货清单（不定期按GOMS更新）'!A:H,8,0)</f>
        <v>107-19800801</v>
      </c>
      <c r="D5613" s="27" t="str">
        <f>VLOOKUP(B5613,'大货清单（不定期按GOMS更新）'!A:C,3,0)</f>
        <v>ZB1980H-01</v>
      </c>
      <c r="E5613" s="27" t="str">
        <f>VLOOKUP(B5613,'大货清单（不定期按GOMS更新）'!A:H,4,0)</f>
        <v>GB</v>
      </c>
      <c r="F5613" s="27" t="str">
        <f>VLOOKUP(B5613,'大货清单（不定期按GOMS更新）'!A:H,2,0)</f>
        <v>PURE ONE Mini S4</v>
      </c>
      <c r="G5613" s="28">
        <f>VLOOKUP(B5613,'大货清单（不定期按GOMS更新）'!A:I,9,FALSE)</f>
        <v>6972200195586</v>
      </c>
      <c r="H5613" s="27" t="str">
        <f>VLOOKUP(B5613,'大货清单（不定期按GOMS更新）'!A:H,7,0)</f>
        <v>White</v>
      </c>
      <c r="I5613" s="27" t="str">
        <f>VLOOKUP(B5613,'大货清单（不定期按GOMS更新）'!A:F,6,FALSE)</f>
        <v>PHASEOUT</v>
      </c>
      <c r="J5613" s="27" t="str">
        <f>VLOOKUP(B5613,'大货清单（不定期按GOMS更新）'!A:K,11,FALSE)</f>
        <v>9.2</v>
      </c>
      <c r="K5613" s="27" t="str">
        <f>VLOOKUP(B5613,'大货清单（不定期按GOMS更新）'!A:N,12,FALSE)</f>
        <v>490</v>
      </c>
      <c r="L5613" s="27" t="str">
        <f>VLOOKUP(B5613,'大货清单（不定期按GOMS更新）'!A:M,13,FALSE)</f>
        <v>457</v>
      </c>
      <c r="M5613" s="27" t="str">
        <f>VLOOKUP(B5613,'大货清单（不定期按GOMS更新）'!A:N,14,FALSE)</f>
        <v>294</v>
      </c>
      <c r="N5613" s="53" t="s">
        <v>252</v>
      </c>
      <c r="O5613" s="27">
        <f>IFERROR(VLOOKUP(N5613,'散件迭代（不定期更新）'!C:J,8,FALSE),0)</f>
        <v>0</v>
      </c>
      <c r="P5613" s="27" t="str">
        <f>IFERROR(VLOOKUP(N5613,'散件（更新）'!B:H,3,FALSE),0)</f>
        <v>206-1769-0233</v>
      </c>
      <c r="Q5613" s="27" t="str">
        <f>VLOOKUP(N5613,'散件（更新）'!B:H,2,FALSE)</f>
        <v>114-17690233</v>
      </c>
      <c r="R5613" s="27" t="str">
        <f>VLOOKUP(N5613,'散件（更新）'!B:H,7,FALSE)</f>
        <v>Hair cleaning tool</v>
      </c>
      <c r="S5613" s="27" t="str">
        <f>VLOOKUP(N5613,'散件（更新）'!B:E,4,FALSE)</f>
        <v>https://tineco-yxzt.oss-accelerate.aliyuncs.com/product/114-17690233.png</v>
      </c>
      <c r="T5613" s="27" t="s">
        <v>8759</v>
      </c>
      <c r="U5613" s="28" t="str">
        <f>VLOOKUP(N5613,'散件（更新）'!B:G,6,FALSE)</f>
        <v>ZB1769B 清洁刷植毛组件</v>
      </c>
      <c r="V5613" s="28" t="str">
        <f>VLOOKUP(N5613,'散件（更新）'!B:I,8,FALSE)</f>
        <v>6972200191151</v>
      </c>
    </row>
    <row r="5614" spans="1:22">
      <c r="A5614" s="57">
        <v>46169</v>
      </c>
      <c r="B5614" s="53" t="s">
        <v>2699</v>
      </c>
      <c r="C5614" s="27" t="str">
        <f>VLOOKUP(B5614,'大货清单（不定期按GOMS更新）'!A:H,8,0)</f>
        <v>107-19800801</v>
      </c>
      <c r="D5614" s="27" t="str">
        <f>VLOOKUP(B5614,'大货清单（不定期按GOMS更新）'!A:C,3,0)</f>
        <v>ZB1980H-01</v>
      </c>
      <c r="E5614" s="27" t="str">
        <f>VLOOKUP(B5614,'大货清单（不定期按GOMS更新）'!A:H,4,0)</f>
        <v>GB</v>
      </c>
      <c r="F5614" s="27" t="str">
        <f>VLOOKUP(B5614,'大货清单（不定期按GOMS更新）'!A:H,2,0)</f>
        <v>PURE ONE Mini S4</v>
      </c>
      <c r="G5614" s="28">
        <f>VLOOKUP(B5614,'大货清单（不定期按GOMS更新）'!A:I,9,FALSE)</f>
        <v>6972200195586</v>
      </c>
      <c r="H5614" s="27" t="str">
        <f>VLOOKUP(B5614,'大货清单（不定期按GOMS更新）'!A:H,7,0)</f>
        <v>White</v>
      </c>
      <c r="I5614" s="27" t="str">
        <f>VLOOKUP(B5614,'大货清单（不定期按GOMS更新）'!A:F,6,FALSE)</f>
        <v>PHASEOUT</v>
      </c>
      <c r="J5614" s="27" t="str">
        <f>VLOOKUP(B5614,'大货清单（不定期按GOMS更新）'!A:K,11,FALSE)</f>
        <v>9.2</v>
      </c>
      <c r="K5614" s="27" t="str">
        <f>VLOOKUP(B5614,'大货清单（不定期按GOMS更新）'!A:N,12,FALSE)</f>
        <v>490</v>
      </c>
      <c r="L5614" s="27" t="str">
        <f>VLOOKUP(B5614,'大货清单（不定期按GOMS更新）'!A:M,13,FALSE)</f>
        <v>457</v>
      </c>
      <c r="M5614" s="27" t="str">
        <f>VLOOKUP(B5614,'大货清单（不定期按GOMS更新）'!A:N,14,FALSE)</f>
        <v>294</v>
      </c>
      <c r="N5614" s="53" t="s">
        <v>1320</v>
      </c>
      <c r="O5614" s="27">
        <f>IFERROR(VLOOKUP(N5614,'散件迭代（不定期更新）'!C:J,8,FALSE),0)</f>
        <v>0</v>
      </c>
      <c r="P5614" s="27" t="str">
        <f>IFERROR(VLOOKUP(N5614,'散件（更新）'!B:H,3,FALSE),0)</f>
        <v>206-1980-0001</v>
      </c>
      <c r="Q5614" s="27" t="str">
        <f>VLOOKUP(N5614,'散件（更新）'!B:H,2,FALSE)</f>
        <v>114-19800001</v>
      </c>
      <c r="R5614" s="27" t="str">
        <f>VLOOKUP(N5614,'散件（更新）'!B:H,7,FALSE)</f>
        <v>Upholstery nozzle</v>
      </c>
      <c r="S5614" s="27" t="str">
        <f>VLOOKUP(N5614,'散件（更新）'!B:E,4,FALSE)</f>
        <v>https://tineco-yxzt.oss-accelerate.aliyuncs.com/product/114-19800001.png</v>
      </c>
      <c r="T5614" s="27" t="s">
        <v>8759</v>
      </c>
      <c r="U5614" s="28" t="str">
        <f>VLOOKUP(N5614,'散件（更新）'!B:G,6,FALSE)</f>
        <v>小家电刷</v>
      </c>
      <c r="V5614" s="28" t="str">
        <f>VLOOKUP(N5614,'散件（更新）'!B:I,8,FALSE)</f>
        <v>6972200194886</v>
      </c>
    </row>
    <row r="5615" spans="1:22">
      <c r="A5615" s="57">
        <v>46169</v>
      </c>
      <c r="B5615" s="53" t="s">
        <v>2699</v>
      </c>
      <c r="C5615" s="27" t="str">
        <f>VLOOKUP(B5615,'大货清单（不定期按GOMS更新）'!A:H,8,0)</f>
        <v>107-19800801</v>
      </c>
      <c r="D5615" s="27" t="str">
        <f>VLOOKUP(B5615,'大货清单（不定期按GOMS更新）'!A:C,3,0)</f>
        <v>ZB1980H-01</v>
      </c>
      <c r="E5615" s="27" t="str">
        <f>VLOOKUP(B5615,'大货清单（不定期按GOMS更新）'!A:H,4,0)</f>
        <v>GB</v>
      </c>
      <c r="F5615" s="27" t="str">
        <f>VLOOKUP(B5615,'大货清单（不定期按GOMS更新）'!A:H,2,0)</f>
        <v>PURE ONE Mini S4</v>
      </c>
      <c r="G5615" s="28">
        <f>VLOOKUP(B5615,'大货清单（不定期按GOMS更新）'!A:I,9,FALSE)</f>
        <v>6972200195586</v>
      </c>
      <c r="H5615" s="27" t="str">
        <f>VLOOKUP(B5615,'大货清单（不定期按GOMS更新）'!A:H,7,0)</f>
        <v>White</v>
      </c>
      <c r="I5615" s="27" t="str">
        <f>VLOOKUP(B5615,'大货清单（不定期按GOMS更新）'!A:F,6,FALSE)</f>
        <v>PHASEOUT</v>
      </c>
      <c r="J5615" s="27" t="str">
        <f>VLOOKUP(B5615,'大货清单（不定期按GOMS更新）'!A:K,11,FALSE)</f>
        <v>9.2</v>
      </c>
      <c r="K5615" s="27" t="str">
        <f>VLOOKUP(B5615,'大货清单（不定期按GOMS更新）'!A:N,12,FALSE)</f>
        <v>490</v>
      </c>
      <c r="L5615" s="27" t="str">
        <f>VLOOKUP(B5615,'大货清单（不定期按GOMS更新）'!A:M,13,FALSE)</f>
        <v>457</v>
      </c>
      <c r="M5615" s="27" t="str">
        <f>VLOOKUP(B5615,'大货清单（不定期按GOMS更新）'!A:N,14,FALSE)</f>
        <v>294</v>
      </c>
      <c r="N5615" s="53" t="s">
        <v>1322</v>
      </c>
      <c r="O5615" s="27">
        <f>IFERROR(VLOOKUP(N5615,'散件迭代（不定期更新）'!C:J,8,FALSE),0)</f>
        <v>0</v>
      </c>
      <c r="P5615" s="27" t="str">
        <f>IFERROR(VLOOKUP(N5615,'散件（更新）'!B:H,3,FALSE),0)</f>
        <v>206-1980-0007</v>
      </c>
      <c r="Q5615" s="27" t="str">
        <f>VLOOKUP(N5615,'散件（更新）'!B:H,2,FALSE)</f>
        <v>114-19800007</v>
      </c>
      <c r="R5615" s="27" t="str">
        <f>VLOOKUP(N5615,'散件（更新）'!B:H,7,FALSE)</f>
        <v>Dustbin</v>
      </c>
      <c r="S5615" s="27" t="str">
        <f>VLOOKUP(N5615,'散件（更新）'!B:E,4,FALSE)</f>
        <v>https://tineco-yxzt.oss-accelerate.aliyuncs.com/20231219/9VSDB041000_1702948063483.png</v>
      </c>
      <c r="T5615" s="27" t="s">
        <v>8759</v>
      </c>
      <c r="U5615" s="28" t="str">
        <f>VLOOKUP(N5615,'散件（更新）'!B:G,6,FALSE)</f>
        <v>尘桶组件高配</v>
      </c>
      <c r="V5615" s="28" t="str">
        <f>VLOOKUP(N5615,'散件（更新）'!B:I,8,FALSE)</f>
        <v>6972200194954</v>
      </c>
    </row>
    <row r="5616" spans="1:22">
      <c r="A5616" s="57">
        <v>46169</v>
      </c>
      <c r="B5616" s="53" t="s">
        <v>2699</v>
      </c>
      <c r="C5616" s="27" t="str">
        <f>VLOOKUP(B5616,'大货清单（不定期按GOMS更新）'!A:H,8,0)</f>
        <v>107-19800801</v>
      </c>
      <c r="D5616" s="27" t="str">
        <f>VLOOKUP(B5616,'大货清单（不定期按GOMS更新）'!A:C,3,0)</f>
        <v>ZB1980H-01</v>
      </c>
      <c r="E5616" s="27" t="str">
        <f>VLOOKUP(B5616,'大货清单（不定期按GOMS更新）'!A:H,4,0)</f>
        <v>GB</v>
      </c>
      <c r="F5616" s="27" t="str">
        <f>VLOOKUP(B5616,'大货清单（不定期按GOMS更新）'!A:H,2,0)</f>
        <v>PURE ONE Mini S4</v>
      </c>
      <c r="G5616" s="28">
        <f>VLOOKUP(B5616,'大货清单（不定期按GOMS更新）'!A:I,9,FALSE)</f>
        <v>6972200195586</v>
      </c>
      <c r="H5616" s="27" t="str">
        <f>VLOOKUP(B5616,'大货清单（不定期按GOMS更新）'!A:H,7,0)</f>
        <v>White</v>
      </c>
      <c r="I5616" s="27" t="str">
        <f>VLOOKUP(B5616,'大货清单（不定期按GOMS更新）'!A:F,6,FALSE)</f>
        <v>PHASEOUT</v>
      </c>
      <c r="J5616" s="27" t="str">
        <f>VLOOKUP(B5616,'大货清单（不定期按GOMS更新）'!A:K,11,FALSE)</f>
        <v>9.2</v>
      </c>
      <c r="K5616" s="27" t="str">
        <f>VLOOKUP(B5616,'大货清单（不定期按GOMS更新）'!A:N,12,FALSE)</f>
        <v>490</v>
      </c>
      <c r="L5616" s="27" t="str">
        <f>VLOOKUP(B5616,'大货清单（不定期按GOMS更新）'!A:M,13,FALSE)</f>
        <v>457</v>
      </c>
      <c r="M5616" s="27" t="str">
        <f>VLOOKUP(B5616,'大货清单（不定期按GOMS更新）'!A:N,14,FALSE)</f>
        <v>294</v>
      </c>
      <c r="N5616" s="53" t="s">
        <v>1324</v>
      </c>
      <c r="O5616" s="27">
        <f>IFERROR(VLOOKUP(N5616,'散件迭代（不定期更新）'!C:J,8,FALSE),0)</f>
        <v>0</v>
      </c>
      <c r="P5616" s="27" t="str">
        <f>IFERROR(VLOOKUP(N5616,'散件（更新）'!B:H,3,FALSE),0)</f>
        <v>206-1980-0009</v>
      </c>
      <c r="Q5616" s="27" t="str">
        <f>VLOOKUP(N5616,'散件（更新）'!B:H,2,FALSE)</f>
        <v>114-19800009</v>
      </c>
      <c r="R5616" s="27" t="str">
        <f>VLOOKUP(N5616,'散件（更新）'!B:H,7,FALSE)</f>
        <v>filter</v>
      </c>
      <c r="S5616" s="27" t="str">
        <f>VLOOKUP(N5616,'散件（更新）'!B:E,4,FALSE)</f>
        <v>https://tineco-yxzt.oss-accelerate.aliyuncs.com/product/114-19800009.jpg</v>
      </c>
      <c r="T5616" s="27" t="s">
        <v>8759</v>
      </c>
      <c r="U5616" s="28" t="str">
        <f>VLOOKUP(N5616,'散件（更新）'!B:G,6,FALSE)</f>
        <v>HEPA组件+过滤器支架组件</v>
      </c>
      <c r="V5616" s="28" t="str">
        <f>VLOOKUP(N5616,'散件（更新）'!B:I,8,FALSE)</f>
        <v>6972200194985</v>
      </c>
    </row>
    <row r="5617" spans="1:22">
      <c r="A5617" s="57">
        <v>46169</v>
      </c>
      <c r="B5617" s="53" t="s">
        <v>2699</v>
      </c>
      <c r="C5617" s="27" t="str">
        <f>VLOOKUP(B5617,'大货清单（不定期按GOMS更新）'!A:H,8,0)</f>
        <v>107-19800801</v>
      </c>
      <c r="D5617" s="27" t="str">
        <f>VLOOKUP(B5617,'大货清单（不定期按GOMS更新）'!A:C,3,0)</f>
        <v>ZB1980H-01</v>
      </c>
      <c r="E5617" s="27" t="str">
        <f>VLOOKUP(B5617,'大货清单（不定期按GOMS更新）'!A:H,4,0)</f>
        <v>GB</v>
      </c>
      <c r="F5617" s="27" t="str">
        <f>VLOOKUP(B5617,'大货清单（不定期按GOMS更新）'!A:H,2,0)</f>
        <v>PURE ONE Mini S4</v>
      </c>
      <c r="G5617" s="28">
        <f>VLOOKUP(B5617,'大货清单（不定期按GOMS更新）'!A:I,9,FALSE)</f>
        <v>6972200195586</v>
      </c>
      <c r="H5617" s="27" t="str">
        <f>VLOOKUP(B5617,'大货清单（不定期按GOMS更新）'!A:H,7,0)</f>
        <v>White</v>
      </c>
      <c r="I5617" s="27" t="str">
        <f>VLOOKUP(B5617,'大货清单（不定期按GOMS更新）'!A:F,6,FALSE)</f>
        <v>PHASEOUT</v>
      </c>
      <c r="J5617" s="27" t="str">
        <f>VLOOKUP(B5617,'大货清单（不定期按GOMS更新）'!A:K,11,FALSE)</f>
        <v>9.2</v>
      </c>
      <c r="K5617" s="27" t="str">
        <f>VLOOKUP(B5617,'大货清单（不定期按GOMS更新）'!A:N,12,FALSE)</f>
        <v>490</v>
      </c>
      <c r="L5617" s="27" t="str">
        <f>VLOOKUP(B5617,'大货清单（不定期按GOMS更新）'!A:M,13,FALSE)</f>
        <v>457</v>
      </c>
      <c r="M5617" s="27" t="str">
        <f>VLOOKUP(B5617,'大货清单（不定期按GOMS更新）'!A:N,14,FALSE)</f>
        <v>294</v>
      </c>
      <c r="N5617" s="53" t="s">
        <v>1321</v>
      </c>
      <c r="O5617" s="27">
        <f>IFERROR(VLOOKUP(N5617,'散件迭代（不定期更新）'!C:J,8,FALSE),0)</f>
        <v>0</v>
      </c>
      <c r="P5617" s="27" t="str">
        <f>IFERROR(VLOOKUP(N5617,'散件（更新）'!B:H,3,FALSE),0)</f>
        <v>206-1980-0005</v>
      </c>
      <c r="Q5617" s="27" t="str">
        <f>VLOOKUP(N5617,'散件（更新）'!B:H,2,FALSE)</f>
        <v>114-19800005</v>
      </c>
      <c r="R5617" s="27" t="str">
        <f>VLOOKUP(N5617,'散件（更新）'!B:H,7,FALSE)</f>
        <v>Main body</v>
      </c>
      <c r="S5617" s="27" t="str">
        <f>VLOOKUP(N5617,'散件（更新）'!B:E,4,FALSE)</f>
        <v>https://tineco-yxzt.oss-accelerate.aliyuncs.com/20231219/9VSMB041000_1702948066913.png</v>
      </c>
      <c r="T5617" s="27" t="s">
        <v>8759</v>
      </c>
      <c r="U5617" s="28" t="str">
        <f>VLOOKUP(N5617,'散件（更新）'!B:G,6,FALSE)</f>
        <v>主机高配</v>
      </c>
      <c r="V5617" s="28" t="str">
        <f>VLOOKUP(N5617,'散件（更新）'!B:I,8,FALSE)</f>
        <v>6972200194923</v>
      </c>
    </row>
    <row r="5618" spans="1:22">
      <c r="A5618" s="57">
        <v>46169</v>
      </c>
      <c r="B5618" s="53" t="s">
        <v>2699</v>
      </c>
      <c r="C5618" s="27" t="str">
        <f>VLOOKUP(B5618,'大货清单（不定期按GOMS更新）'!A:H,8,0)</f>
        <v>107-19800801</v>
      </c>
      <c r="D5618" s="27" t="str">
        <f>VLOOKUP(B5618,'大货清单（不定期按GOMS更新）'!A:C,3,0)</f>
        <v>ZB1980H-01</v>
      </c>
      <c r="E5618" s="27" t="str">
        <f>VLOOKUP(B5618,'大货清单（不定期按GOMS更新）'!A:H,4,0)</f>
        <v>GB</v>
      </c>
      <c r="F5618" s="27" t="str">
        <f>VLOOKUP(B5618,'大货清单（不定期按GOMS更新）'!A:H,2,0)</f>
        <v>PURE ONE Mini S4</v>
      </c>
      <c r="G5618" s="28">
        <f>VLOOKUP(B5618,'大货清单（不定期按GOMS更新）'!A:I,9,FALSE)</f>
        <v>6972200195586</v>
      </c>
      <c r="H5618" s="27" t="str">
        <f>VLOOKUP(B5618,'大货清单（不定期按GOMS更新）'!A:H,7,0)</f>
        <v>White</v>
      </c>
      <c r="I5618" s="27" t="str">
        <f>VLOOKUP(B5618,'大货清单（不定期按GOMS更新）'!A:F,6,FALSE)</f>
        <v>PHASEOUT</v>
      </c>
      <c r="J5618" s="27" t="str">
        <f>VLOOKUP(B5618,'大货清单（不定期按GOMS更新）'!A:K,11,FALSE)</f>
        <v>9.2</v>
      </c>
      <c r="K5618" s="27" t="str">
        <f>VLOOKUP(B5618,'大货清单（不定期按GOMS更新）'!A:N,12,FALSE)</f>
        <v>490</v>
      </c>
      <c r="L5618" s="27" t="str">
        <f>VLOOKUP(B5618,'大货清单（不定期按GOMS更新）'!A:M,13,FALSE)</f>
        <v>457</v>
      </c>
      <c r="M5618" s="27" t="str">
        <f>VLOOKUP(B5618,'大货清单（不定期按GOMS更新）'!A:N,14,FALSE)</f>
        <v>294</v>
      </c>
      <c r="N5618" s="53" t="s">
        <v>5231</v>
      </c>
      <c r="O5618" s="27">
        <f>IFERROR(VLOOKUP(N5618,'散件迭代（不定期更新）'!C:J,8,FALSE),0)</f>
        <v>0</v>
      </c>
      <c r="P5618" s="27" t="str">
        <f>IFERROR(VLOOKUP(N5618,'散件（更新）'!B:H,3,FALSE),0)</f>
        <v>206-1980-0801</v>
      </c>
      <c r="Q5618" s="27" t="str">
        <f>VLOOKUP(N5618,'散件（更新）'!B:H,2,FALSE)</f>
        <v>114-19800801</v>
      </c>
      <c r="R5618" s="27" t="str">
        <f>VLOOKUP(N5618,'散件（更新）'!B:H,7,FALSE)</f>
        <v>Adapter</v>
      </c>
      <c r="S5618" s="27" t="str">
        <f>VLOOKUP(N5618,'散件（更新）'!B:E,4,FALSE)</f>
        <v>https://tineco-yxzt.oss-accelerate.aliyuncs.com/product/114-19800801.png</v>
      </c>
      <c r="T5618" s="27" t="s">
        <v>8759</v>
      </c>
      <c r="U5618" s="28" t="str">
        <f>VLOOKUP(N5618,'散件（更新）'!B:G,6,FALSE)</f>
        <v>适配器UK</v>
      </c>
      <c r="V5618" s="28" t="str">
        <f>VLOOKUP(N5618,'散件（更新）'!B:I,8,FALSE)</f>
        <v>6972200195630</v>
      </c>
    </row>
    <row r="5619" spans="1:22">
      <c r="A5619" s="57">
        <v>46169</v>
      </c>
      <c r="B5619" s="53" t="s">
        <v>2699</v>
      </c>
      <c r="C5619" s="27" t="str">
        <f>VLOOKUP(B5619,'大货清单（不定期按GOMS更新）'!A:H,8,0)</f>
        <v>107-19800801</v>
      </c>
      <c r="D5619" s="27" t="str">
        <f>VLOOKUP(B5619,'大货清单（不定期按GOMS更新）'!A:C,3,0)</f>
        <v>ZB1980H-01</v>
      </c>
      <c r="E5619" s="27" t="str">
        <f>VLOOKUP(B5619,'大货清单（不定期按GOMS更新）'!A:H,4,0)</f>
        <v>GB</v>
      </c>
      <c r="F5619" s="27" t="str">
        <f>VLOOKUP(B5619,'大货清单（不定期按GOMS更新）'!A:H,2,0)</f>
        <v>PURE ONE Mini S4</v>
      </c>
      <c r="G5619" s="28">
        <f>VLOOKUP(B5619,'大货清单（不定期按GOMS更新）'!A:I,9,FALSE)</f>
        <v>6972200195586</v>
      </c>
      <c r="H5619" s="27" t="str">
        <f>VLOOKUP(B5619,'大货清单（不定期按GOMS更新）'!A:H,7,0)</f>
        <v>White</v>
      </c>
      <c r="I5619" s="27" t="str">
        <f>VLOOKUP(B5619,'大货清单（不定期按GOMS更新）'!A:F,6,FALSE)</f>
        <v>PHASEOUT</v>
      </c>
      <c r="J5619" s="27" t="str">
        <f>VLOOKUP(B5619,'大货清单（不定期按GOMS更新）'!A:K,11,FALSE)</f>
        <v>9.2</v>
      </c>
      <c r="K5619" s="27" t="str">
        <f>VLOOKUP(B5619,'大货清单（不定期按GOMS更新）'!A:N,12,FALSE)</f>
        <v>490</v>
      </c>
      <c r="L5619" s="27" t="str">
        <f>VLOOKUP(B5619,'大货清单（不定期按GOMS更新）'!A:M,13,FALSE)</f>
        <v>457</v>
      </c>
      <c r="M5619" s="27" t="str">
        <f>VLOOKUP(B5619,'大货清单（不定期按GOMS更新）'!A:N,14,FALSE)</f>
        <v>294</v>
      </c>
      <c r="N5619" s="53" t="s">
        <v>1319</v>
      </c>
      <c r="O5619" s="27">
        <f>IFERROR(VLOOKUP(N5619,'散件迭代（不定期更新）'!C:J,8,FALSE),0)</f>
        <v>0</v>
      </c>
      <c r="P5619" s="27" t="str">
        <f>IFERROR(VLOOKUP(N5619,'散件（更新）'!B:H,3,FALSE),0)</f>
        <v>206-1980-0003</v>
      </c>
      <c r="Q5619" s="27" t="str">
        <f>VLOOKUP(N5619,'散件（更新）'!B:H,2,FALSE)</f>
        <v>114-19800003</v>
      </c>
      <c r="R5619" s="27" t="str">
        <f>VLOOKUP(N5619,'散件（更新）'!B:H,7,FALSE)</f>
        <v>Charging dock</v>
      </c>
      <c r="S5619" s="27" t="str">
        <f>VLOOKUP(N5619,'散件（更新）'!B:E,4,FALSE)</f>
        <v>https://tineco-yxzt.oss-accelerate.aliyuncs.com/20231219/9VSPD041000_1702948069987.png</v>
      </c>
      <c r="T5619" s="27" t="s">
        <v>8759</v>
      </c>
      <c r="U5619" s="28" t="str">
        <f>VLOOKUP(N5619,'散件（更新）'!B:G,6,FALSE)</f>
        <v>挂架组件</v>
      </c>
      <c r="V5619" s="28" t="str">
        <f>VLOOKUP(N5619,'散件（更新）'!B:I,8,FALSE)</f>
        <v>6972200194909</v>
      </c>
    </row>
    <row r="5620" spans="1:22">
      <c r="A5620" s="57">
        <v>46169</v>
      </c>
      <c r="B5620" s="53" t="s">
        <v>2699</v>
      </c>
      <c r="C5620" s="27" t="str">
        <f>VLOOKUP(B5620,'大货清单（不定期按GOMS更新）'!A:H,8,0)</f>
        <v>107-19800801</v>
      </c>
      <c r="D5620" s="27" t="str">
        <f>VLOOKUP(B5620,'大货清单（不定期按GOMS更新）'!A:C,3,0)</f>
        <v>ZB1980H-01</v>
      </c>
      <c r="E5620" s="27" t="str">
        <f>VLOOKUP(B5620,'大货清单（不定期按GOMS更新）'!A:H,4,0)</f>
        <v>GB</v>
      </c>
      <c r="F5620" s="27" t="str">
        <f>VLOOKUP(B5620,'大货清单（不定期按GOMS更新）'!A:H,2,0)</f>
        <v>PURE ONE Mini S4</v>
      </c>
      <c r="G5620" s="28">
        <f>VLOOKUP(B5620,'大货清单（不定期按GOMS更新）'!A:I,9,FALSE)</f>
        <v>6972200195586</v>
      </c>
      <c r="H5620" s="27" t="str">
        <f>VLOOKUP(B5620,'大货清单（不定期按GOMS更新）'!A:H,7,0)</f>
        <v>White</v>
      </c>
      <c r="I5620" s="27" t="str">
        <f>VLOOKUP(B5620,'大货清单（不定期按GOMS更新）'!A:F,6,FALSE)</f>
        <v>PHASEOUT</v>
      </c>
      <c r="J5620" s="27" t="str">
        <f>VLOOKUP(B5620,'大货清单（不定期按GOMS更新）'!A:K,11,FALSE)</f>
        <v>9.2</v>
      </c>
      <c r="K5620" s="27" t="str">
        <f>VLOOKUP(B5620,'大货清单（不定期按GOMS更新）'!A:N,12,FALSE)</f>
        <v>490</v>
      </c>
      <c r="L5620" s="27" t="str">
        <f>VLOOKUP(B5620,'大货清单（不定期按GOMS更新）'!A:M,13,FALSE)</f>
        <v>457</v>
      </c>
      <c r="M5620" s="27" t="str">
        <f>VLOOKUP(B5620,'大货清单（不定期按GOMS更新）'!A:N,14,FALSE)</f>
        <v>294</v>
      </c>
      <c r="N5620" s="53" t="s">
        <v>1323</v>
      </c>
      <c r="O5620" s="27">
        <f>IFERROR(VLOOKUP(N5620,'散件迭代（不定期更新）'!C:J,8,FALSE),0)</f>
        <v>0</v>
      </c>
      <c r="P5620" s="27" t="str">
        <f>IFERROR(VLOOKUP(N5620,'散件（更新）'!B:H,3,FALSE),0)</f>
        <v>206-1980-0002</v>
      </c>
      <c r="Q5620" s="27" t="str">
        <f>VLOOKUP(N5620,'散件（更新）'!B:H,2,FALSE)</f>
        <v>114-19800002</v>
      </c>
      <c r="R5620" s="27" t="str">
        <f>VLOOKUP(N5620,'散件（更新）'!B:H,7,FALSE)</f>
        <v>Crevice tool</v>
      </c>
      <c r="S5620" s="27" t="str">
        <f>VLOOKUP(N5620,'散件（更新）'!B:E,4,FALSE)</f>
        <v>https://tineco-yxzt.oss-accelerate.aliyuncs.com/product/114-19800002.png</v>
      </c>
      <c r="T5620" s="27" t="s">
        <v>8759</v>
      </c>
      <c r="U5620" s="28" t="str">
        <f>VLOOKUP(N5620,'散件（更新）'!B:G,6,FALSE)</f>
        <v>长扁吸</v>
      </c>
      <c r="V5620" s="28" t="str">
        <f>VLOOKUP(N5620,'散件（更新）'!B:I,8,FALSE)</f>
        <v>6972200194893</v>
      </c>
    </row>
  </sheetData>
  <autoFilter ref="A1:V5620" xr:uid="{00000000-0001-0000-0100-000000000000}"/>
  <sortState xmlns:xlrd2="http://schemas.microsoft.com/office/spreadsheetml/2017/richdata2" ref="A2:U998">
    <sortCondition ref="D2:D998"/>
    <sortCondition ref="A2:A998"/>
  </sortState>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D42CA-34BF-41CC-BBF3-0E192B781A68}">
  <sheetPr>
    <tabColor rgb="FFFFFF00"/>
  </sheetPr>
  <dimension ref="A1:E277"/>
  <sheetViews>
    <sheetView topLeftCell="A222" workbookViewId="0">
      <selection activeCell="A242" sqref="A242:XFD242"/>
    </sheetView>
  </sheetViews>
  <sheetFormatPr baseColWidth="10" defaultColWidth="9.23046875" defaultRowHeight="14.6"/>
  <cols>
    <col min="1" max="1" width="20" style="10" bestFit="1" customWidth="1"/>
    <col min="2" max="2" width="26.4609375" customWidth="1"/>
    <col min="3" max="3" width="6.921875" customWidth="1"/>
    <col min="4" max="4" width="28.23046875" customWidth="1"/>
    <col min="5" max="5" width="16.3046875" customWidth="1"/>
    <col min="6" max="6" width="7.84375" customWidth="1"/>
    <col min="7" max="7" width="4.3046875" customWidth="1"/>
  </cols>
  <sheetData>
    <row r="1" spans="1:5" ht="28.3">
      <c r="A1" s="43" t="s">
        <v>13312</v>
      </c>
      <c r="B1" s="43" t="s">
        <v>13315</v>
      </c>
      <c r="C1" s="43" t="s">
        <v>13314</v>
      </c>
      <c r="D1" s="44" t="s">
        <v>13668</v>
      </c>
      <c r="E1" s="44" t="s">
        <v>13313</v>
      </c>
    </row>
    <row r="2" spans="1:5" ht="16.3">
      <c r="A2" s="45" t="s">
        <v>13021</v>
      </c>
      <c r="B2" s="32" t="s">
        <v>44</v>
      </c>
      <c r="C2" s="33" t="s">
        <v>11247</v>
      </c>
      <c r="D2" s="32" t="s">
        <v>13022</v>
      </c>
      <c r="E2" s="34">
        <v>6932485014422</v>
      </c>
    </row>
    <row r="3" spans="1:5" ht="16.3">
      <c r="A3" s="45" t="s">
        <v>13023</v>
      </c>
      <c r="B3" s="35" t="s">
        <v>44</v>
      </c>
      <c r="C3" s="33" t="s">
        <v>11247</v>
      </c>
      <c r="D3" s="32" t="s">
        <v>13024</v>
      </c>
      <c r="E3" s="36">
        <v>6932485014439</v>
      </c>
    </row>
    <row r="4" spans="1:5" ht="16.3">
      <c r="A4" s="45" t="s">
        <v>13025</v>
      </c>
      <c r="B4" s="35" t="s">
        <v>45</v>
      </c>
      <c r="C4" s="33" t="s">
        <v>11247</v>
      </c>
      <c r="D4" s="32" t="s">
        <v>13026</v>
      </c>
      <c r="E4" s="36">
        <v>6932485014446</v>
      </c>
    </row>
    <row r="5" spans="1:5" ht="16.3">
      <c r="A5" s="45" t="s">
        <v>13027</v>
      </c>
      <c r="B5" s="32" t="s">
        <v>45</v>
      </c>
      <c r="C5" s="33" t="s">
        <v>11247</v>
      </c>
      <c r="D5" s="32" t="s">
        <v>13028</v>
      </c>
      <c r="E5" s="36">
        <v>6932485014453</v>
      </c>
    </row>
    <row r="6" spans="1:5" ht="16.3">
      <c r="A6" s="45" t="s">
        <v>13029</v>
      </c>
      <c r="B6" s="32" t="s">
        <v>53</v>
      </c>
      <c r="C6" s="33" t="s">
        <v>11247</v>
      </c>
      <c r="D6" s="32" t="s">
        <v>13030</v>
      </c>
      <c r="E6" s="36">
        <v>6932485014460</v>
      </c>
    </row>
    <row r="7" spans="1:5" ht="16.3">
      <c r="A7" s="45" t="s">
        <v>13031</v>
      </c>
      <c r="B7" s="32" t="s">
        <v>53</v>
      </c>
      <c r="C7" s="33" t="s">
        <v>11247</v>
      </c>
      <c r="D7" s="32" t="s">
        <v>13032</v>
      </c>
      <c r="E7" s="36">
        <v>6932485014477</v>
      </c>
    </row>
    <row r="8" spans="1:5" ht="16.3">
      <c r="A8" s="45" t="s">
        <v>13033</v>
      </c>
      <c r="B8" s="32" t="s">
        <v>55</v>
      </c>
      <c r="C8" s="33" t="s">
        <v>11247</v>
      </c>
      <c r="D8" s="32" t="s">
        <v>13034</v>
      </c>
      <c r="E8" s="36">
        <v>6932485014484</v>
      </c>
    </row>
    <row r="9" spans="1:5" ht="16.3">
      <c r="A9" s="45" t="s">
        <v>13035</v>
      </c>
      <c r="B9" s="32" t="s">
        <v>55</v>
      </c>
      <c r="C9" s="33" t="s">
        <v>11247</v>
      </c>
      <c r="D9" s="32" t="s">
        <v>13036</v>
      </c>
      <c r="E9" s="36">
        <v>6932485014491</v>
      </c>
    </row>
    <row r="10" spans="1:5" ht="16.3">
      <c r="A10" s="45" t="s">
        <v>13037</v>
      </c>
      <c r="B10" s="32" t="s">
        <v>140</v>
      </c>
      <c r="C10" s="33" t="s">
        <v>11247</v>
      </c>
      <c r="D10" s="32" t="s">
        <v>13038</v>
      </c>
      <c r="E10" s="36">
        <v>6932485014507</v>
      </c>
    </row>
    <row r="11" spans="1:5" ht="16.3">
      <c r="A11" s="45" t="s">
        <v>13039</v>
      </c>
      <c r="B11" s="32" t="s">
        <v>140</v>
      </c>
      <c r="C11" s="33" t="s">
        <v>11247</v>
      </c>
      <c r="D11" s="32" t="s">
        <v>13040</v>
      </c>
      <c r="E11" s="36">
        <v>6932485014514</v>
      </c>
    </row>
    <row r="12" spans="1:5" ht="16.3">
      <c r="A12" s="45" t="s">
        <v>13041</v>
      </c>
      <c r="B12" s="32" t="s">
        <v>137</v>
      </c>
      <c r="C12" s="33" t="s">
        <v>11247</v>
      </c>
      <c r="D12" s="32" t="s">
        <v>13042</v>
      </c>
      <c r="E12" s="36">
        <v>6932485014521</v>
      </c>
    </row>
    <row r="13" spans="1:5" ht="16.3">
      <c r="A13" s="45" t="s">
        <v>13043</v>
      </c>
      <c r="B13" s="32" t="s">
        <v>137</v>
      </c>
      <c r="C13" s="33" t="s">
        <v>11247</v>
      </c>
      <c r="D13" s="32" t="s">
        <v>13044</v>
      </c>
      <c r="E13" s="36">
        <v>6932485014538</v>
      </c>
    </row>
    <row r="14" spans="1:5" ht="16.3">
      <c r="A14" s="45" t="s">
        <v>13045</v>
      </c>
      <c r="B14" s="32" t="s">
        <v>1198</v>
      </c>
      <c r="C14" s="33" t="s">
        <v>11247</v>
      </c>
      <c r="D14" s="32" t="s">
        <v>13046</v>
      </c>
      <c r="E14" s="36">
        <v>6932485014545</v>
      </c>
    </row>
    <row r="15" spans="1:5" ht="16.3">
      <c r="A15" s="45" t="s">
        <v>13047</v>
      </c>
      <c r="B15" s="32" t="s">
        <v>1198</v>
      </c>
      <c r="C15" s="33" t="s">
        <v>11247</v>
      </c>
      <c r="D15" s="32" t="s">
        <v>13048</v>
      </c>
      <c r="E15" s="36">
        <v>6932485014552</v>
      </c>
    </row>
    <row r="16" spans="1:5" ht="16.3">
      <c r="A16" s="45" t="s">
        <v>13049</v>
      </c>
      <c r="B16" s="32" t="s">
        <v>50</v>
      </c>
      <c r="C16" s="33" t="s">
        <v>11247</v>
      </c>
      <c r="D16" s="32" t="s">
        <v>13050</v>
      </c>
      <c r="E16" s="36">
        <v>6932485014569</v>
      </c>
    </row>
    <row r="17" spans="1:5" ht="16.3">
      <c r="A17" s="45" t="s">
        <v>13051</v>
      </c>
      <c r="B17" s="32" t="s">
        <v>50</v>
      </c>
      <c r="C17" s="33" t="s">
        <v>11247</v>
      </c>
      <c r="D17" s="32" t="s">
        <v>13052</v>
      </c>
      <c r="E17" s="36">
        <v>6932485014576</v>
      </c>
    </row>
    <row r="18" spans="1:5" ht="16.3">
      <c r="A18" s="45" t="s">
        <v>13053</v>
      </c>
      <c r="B18" s="32" t="s">
        <v>51</v>
      </c>
      <c r="C18" s="33" t="s">
        <v>11247</v>
      </c>
      <c r="D18" s="32" t="s">
        <v>13054</v>
      </c>
      <c r="E18" s="36">
        <v>6932485014583</v>
      </c>
    </row>
    <row r="19" spans="1:5" ht="16.3">
      <c r="A19" s="45" t="s">
        <v>13055</v>
      </c>
      <c r="B19" s="32" t="s">
        <v>51</v>
      </c>
      <c r="C19" s="33" t="s">
        <v>11247</v>
      </c>
      <c r="D19" s="32" t="s">
        <v>13056</v>
      </c>
      <c r="E19" s="36">
        <v>6932485014590</v>
      </c>
    </row>
    <row r="20" spans="1:5" ht="16.3">
      <c r="A20" s="45" t="s">
        <v>13057</v>
      </c>
      <c r="B20" s="35" t="s">
        <v>48</v>
      </c>
      <c r="C20" s="33" t="s">
        <v>11247</v>
      </c>
      <c r="D20" s="32" t="s">
        <v>13058</v>
      </c>
      <c r="E20" s="36">
        <v>6932485014606</v>
      </c>
    </row>
    <row r="21" spans="1:5" ht="16.3">
      <c r="A21" s="45" t="s">
        <v>13059</v>
      </c>
      <c r="B21" s="32" t="s">
        <v>48</v>
      </c>
      <c r="C21" s="33" t="s">
        <v>11247</v>
      </c>
      <c r="D21" s="32" t="s">
        <v>13060</v>
      </c>
      <c r="E21" s="36">
        <v>6932485014613</v>
      </c>
    </row>
    <row r="22" spans="1:5" ht="16.3">
      <c r="A22" s="45" t="s">
        <v>13061</v>
      </c>
      <c r="B22" s="32" t="s">
        <v>49</v>
      </c>
      <c r="C22" s="33" t="s">
        <v>11247</v>
      </c>
      <c r="D22" s="32" t="s">
        <v>13062</v>
      </c>
      <c r="E22" s="36">
        <v>6932485014620</v>
      </c>
    </row>
    <row r="23" spans="1:5" ht="16.3">
      <c r="A23" s="45" t="s">
        <v>13063</v>
      </c>
      <c r="B23" s="32" t="s">
        <v>49</v>
      </c>
      <c r="C23" s="33" t="s">
        <v>11247</v>
      </c>
      <c r="D23" s="32" t="s">
        <v>13064</v>
      </c>
      <c r="E23" s="36">
        <v>6932485014637</v>
      </c>
    </row>
    <row r="24" spans="1:5" ht="16.3">
      <c r="A24" s="45" t="s">
        <v>13065</v>
      </c>
      <c r="B24" s="32" t="s">
        <v>48</v>
      </c>
      <c r="C24" s="33" t="s">
        <v>11247</v>
      </c>
      <c r="D24" s="32" t="s">
        <v>13066</v>
      </c>
      <c r="E24" s="36">
        <v>6932485014644</v>
      </c>
    </row>
    <row r="25" spans="1:5" ht="16.3">
      <c r="A25" s="45" t="s">
        <v>13067</v>
      </c>
      <c r="B25" s="32" t="s">
        <v>48</v>
      </c>
      <c r="C25" s="33" t="s">
        <v>11247</v>
      </c>
      <c r="D25" s="32" t="s">
        <v>13068</v>
      </c>
      <c r="E25" s="36">
        <v>6932485014651</v>
      </c>
    </row>
    <row r="26" spans="1:5" ht="16.3">
      <c r="A26" s="45" t="s">
        <v>13069</v>
      </c>
      <c r="B26" s="32" t="s">
        <v>51</v>
      </c>
      <c r="C26" s="33" t="s">
        <v>11247</v>
      </c>
      <c r="D26" s="32" t="s">
        <v>13070</v>
      </c>
      <c r="E26" s="36">
        <v>6932485014668</v>
      </c>
    </row>
    <row r="27" spans="1:5" ht="16.3">
      <c r="A27" s="45" t="s">
        <v>13071</v>
      </c>
      <c r="B27" s="35" t="s">
        <v>51</v>
      </c>
      <c r="C27" s="33" t="s">
        <v>11247</v>
      </c>
      <c r="D27" s="32" t="s">
        <v>13072</v>
      </c>
      <c r="E27" s="36">
        <v>6932485014675</v>
      </c>
    </row>
    <row r="28" spans="1:5" ht="16.3">
      <c r="A28" s="45" t="s">
        <v>13073</v>
      </c>
      <c r="B28" s="35" t="s">
        <v>46</v>
      </c>
      <c r="C28" s="33" t="s">
        <v>11247</v>
      </c>
      <c r="D28" s="32" t="s">
        <v>13074</v>
      </c>
      <c r="E28" s="36">
        <v>6932485014682</v>
      </c>
    </row>
    <row r="29" spans="1:5" ht="16.3">
      <c r="A29" s="45" t="s">
        <v>13075</v>
      </c>
      <c r="B29" s="32" t="s">
        <v>46</v>
      </c>
      <c r="C29" s="33" t="s">
        <v>11247</v>
      </c>
      <c r="D29" s="32" t="s">
        <v>13076</v>
      </c>
      <c r="E29" s="36">
        <v>6932485014699</v>
      </c>
    </row>
    <row r="30" spans="1:5" ht="16.3">
      <c r="A30" s="45" t="s">
        <v>13077</v>
      </c>
      <c r="B30" s="32" t="s">
        <v>111</v>
      </c>
      <c r="C30" s="33" t="s">
        <v>11247</v>
      </c>
      <c r="D30" s="32" t="s">
        <v>13078</v>
      </c>
      <c r="E30" s="36">
        <v>6932485014705</v>
      </c>
    </row>
    <row r="31" spans="1:5" ht="16.3">
      <c r="A31" s="45" t="s">
        <v>13079</v>
      </c>
      <c r="B31" s="32" t="s">
        <v>111</v>
      </c>
      <c r="C31" s="33" t="s">
        <v>11247</v>
      </c>
      <c r="D31" s="32" t="s">
        <v>13080</v>
      </c>
      <c r="E31" s="36">
        <v>6932485014712</v>
      </c>
    </row>
    <row r="32" spans="1:5" ht="16.3">
      <c r="A32" s="45" t="s">
        <v>13081</v>
      </c>
      <c r="B32" s="32" t="s">
        <v>47</v>
      </c>
      <c r="C32" s="33" t="s">
        <v>11247</v>
      </c>
      <c r="D32" s="32" t="s">
        <v>13082</v>
      </c>
      <c r="E32" s="36">
        <v>6932485014729</v>
      </c>
    </row>
    <row r="33" spans="1:5" ht="16.3">
      <c r="A33" s="45" t="s">
        <v>13083</v>
      </c>
      <c r="B33" s="32" t="s">
        <v>47</v>
      </c>
      <c r="C33" s="33" t="s">
        <v>11247</v>
      </c>
      <c r="D33" s="32" t="s">
        <v>13084</v>
      </c>
      <c r="E33" s="36">
        <v>6932485014736</v>
      </c>
    </row>
    <row r="34" spans="1:5" ht="16.3">
      <c r="A34" s="45" t="s">
        <v>13085</v>
      </c>
      <c r="B34" s="32" t="s">
        <v>1123</v>
      </c>
      <c r="C34" s="33" t="s">
        <v>11247</v>
      </c>
      <c r="D34" s="32" t="s">
        <v>13086</v>
      </c>
      <c r="E34" s="36">
        <v>6932485014743</v>
      </c>
    </row>
    <row r="35" spans="1:5" ht="16.3">
      <c r="A35" s="45" t="s">
        <v>13087</v>
      </c>
      <c r="B35" s="32" t="s">
        <v>1123</v>
      </c>
      <c r="C35" s="33" t="s">
        <v>11247</v>
      </c>
      <c r="D35" s="32" t="s">
        <v>13088</v>
      </c>
      <c r="E35" s="36">
        <v>6932485014750</v>
      </c>
    </row>
    <row r="36" spans="1:5" ht="16.3">
      <c r="A36" s="45" t="s">
        <v>13089</v>
      </c>
      <c r="B36" s="32" t="s">
        <v>5080</v>
      </c>
      <c r="C36" s="33" t="s">
        <v>11247</v>
      </c>
      <c r="D36" s="32" t="s">
        <v>13090</v>
      </c>
      <c r="E36" s="36">
        <v>6932485014767</v>
      </c>
    </row>
    <row r="37" spans="1:5" ht="16.3">
      <c r="A37" s="45" t="s">
        <v>13091</v>
      </c>
      <c r="B37" s="32" t="s">
        <v>5080</v>
      </c>
      <c r="C37" s="33" t="s">
        <v>11247</v>
      </c>
      <c r="D37" s="32" t="s">
        <v>13092</v>
      </c>
      <c r="E37" s="36">
        <v>6932485014774</v>
      </c>
    </row>
    <row r="38" spans="1:5" ht="16.3">
      <c r="A38" s="45" t="s">
        <v>13093</v>
      </c>
      <c r="B38" s="32" t="s">
        <v>56</v>
      </c>
      <c r="C38" s="33" t="s">
        <v>11247</v>
      </c>
      <c r="D38" s="32" t="s">
        <v>13094</v>
      </c>
      <c r="E38" s="36">
        <v>6932485014781</v>
      </c>
    </row>
    <row r="39" spans="1:5" ht="16.3">
      <c r="A39" s="45" t="s">
        <v>13095</v>
      </c>
      <c r="B39" s="32" t="s">
        <v>56</v>
      </c>
      <c r="C39" s="33" t="s">
        <v>11247</v>
      </c>
      <c r="D39" s="32" t="s">
        <v>13096</v>
      </c>
      <c r="E39" s="36">
        <v>6932485014798</v>
      </c>
    </row>
    <row r="40" spans="1:5" ht="16.3">
      <c r="A40" s="45" t="s">
        <v>13097</v>
      </c>
      <c r="B40" s="32" t="s">
        <v>57</v>
      </c>
      <c r="C40" s="33" t="s">
        <v>11247</v>
      </c>
      <c r="D40" s="32" t="s">
        <v>13098</v>
      </c>
      <c r="E40" s="36">
        <v>6932485014804</v>
      </c>
    </row>
    <row r="41" spans="1:5" ht="16.3">
      <c r="A41" s="45" t="s">
        <v>13099</v>
      </c>
      <c r="B41" s="35" t="s">
        <v>57</v>
      </c>
      <c r="C41" s="33" t="s">
        <v>11247</v>
      </c>
      <c r="D41" s="32" t="s">
        <v>13100</v>
      </c>
      <c r="E41" s="36">
        <v>6932485014811</v>
      </c>
    </row>
    <row r="42" spans="1:5" ht="16.3">
      <c r="A42" s="45" t="s">
        <v>13101</v>
      </c>
      <c r="B42" s="35" t="s">
        <v>1141</v>
      </c>
      <c r="C42" s="33" t="s">
        <v>11247</v>
      </c>
      <c r="D42" s="32" t="s">
        <v>13102</v>
      </c>
      <c r="E42" s="36">
        <v>6932485014828</v>
      </c>
    </row>
    <row r="43" spans="1:5" ht="16.3">
      <c r="A43" s="45" t="s">
        <v>13103</v>
      </c>
      <c r="B43" s="32" t="s">
        <v>1141</v>
      </c>
      <c r="C43" s="33" t="s">
        <v>11247</v>
      </c>
      <c r="D43" s="32" t="s">
        <v>13104</v>
      </c>
      <c r="E43" s="36">
        <v>6932485014835</v>
      </c>
    </row>
    <row r="44" spans="1:5" ht="16.3">
      <c r="A44" s="45" t="s">
        <v>13105</v>
      </c>
      <c r="B44" s="32" t="s">
        <v>2274</v>
      </c>
      <c r="C44" s="33" t="s">
        <v>11247</v>
      </c>
      <c r="D44" s="32" t="s">
        <v>13106</v>
      </c>
      <c r="E44" s="36">
        <v>6932485014842</v>
      </c>
    </row>
    <row r="45" spans="1:5" ht="16.3">
      <c r="A45" s="45" t="s">
        <v>13107</v>
      </c>
      <c r="B45" s="32" t="s">
        <v>2274</v>
      </c>
      <c r="C45" s="33" t="s">
        <v>11247</v>
      </c>
      <c r="D45" s="32" t="s">
        <v>13108</v>
      </c>
      <c r="E45" s="36">
        <v>6932485014859</v>
      </c>
    </row>
    <row r="46" spans="1:5" ht="16.3">
      <c r="A46" s="45" t="s">
        <v>13109</v>
      </c>
      <c r="B46" s="35" t="s">
        <v>2341</v>
      </c>
      <c r="C46" s="33" t="s">
        <v>11247</v>
      </c>
      <c r="D46" s="32" t="s">
        <v>13110</v>
      </c>
      <c r="E46" s="36">
        <v>6932485014866</v>
      </c>
    </row>
    <row r="47" spans="1:5" ht="16.3">
      <c r="A47" s="45" t="s">
        <v>13111</v>
      </c>
      <c r="B47" s="32" t="s">
        <v>2341</v>
      </c>
      <c r="C47" s="33" t="s">
        <v>11247</v>
      </c>
      <c r="D47" s="32" t="s">
        <v>13112</v>
      </c>
      <c r="E47" s="36">
        <v>6932485014873</v>
      </c>
    </row>
    <row r="48" spans="1:5" ht="16.3">
      <c r="A48" s="45" t="s">
        <v>13113</v>
      </c>
      <c r="B48" s="32" t="s">
        <v>3681</v>
      </c>
      <c r="C48" s="33" t="s">
        <v>11247</v>
      </c>
      <c r="D48" s="32" t="s">
        <v>13114</v>
      </c>
      <c r="E48" s="36">
        <v>6932485014880</v>
      </c>
    </row>
    <row r="49" spans="1:5" ht="16.3">
      <c r="A49" s="45" t="s">
        <v>13115</v>
      </c>
      <c r="B49" s="35" t="s">
        <v>3681</v>
      </c>
      <c r="C49" s="33" t="s">
        <v>11247</v>
      </c>
      <c r="D49" s="32" t="s">
        <v>13116</v>
      </c>
      <c r="E49" s="36">
        <v>6932485014897</v>
      </c>
    </row>
    <row r="50" spans="1:5" ht="16.3">
      <c r="A50" s="45" t="s">
        <v>13117</v>
      </c>
      <c r="B50" s="32" t="s">
        <v>3719</v>
      </c>
      <c r="C50" s="33" t="s">
        <v>11247</v>
      </c>
      <c r="D50" s="32" t="s">
        <v>13118</v>
      </c>
      <c r="E50" s="36">
        <v>6932485014903</v>
      </c>
    </row>
    <row r="51" spans="1:5" ht="16.3">
      <c r="A51" s="45" t="s">
        <v>13119</v>
      </c>
      <c r="B51" s="32" t="s">
        <v>3719</v>
      </c>
      <c r="C51" s="33" t="s">
        <v>11247</v>
      </c>
      <c r="D51" s="32" t="s">
        <v>13120</v>
      </c>
      <c r="E51" s="36">
        <v>6932485014910</v>
      </c>
    </row>
    <row r="52" spans="1:5" ht="16.3">
      <c r="A52" s="45" t="s">
        <v>13121</v>
      </c>
      <c r="B52" s="32" t="s">
        <v>4244</v>
      </c>
      <c r="C52" s="33" t="s">
        <v>11247</v>
      </c>
      <c r="D52" s="32" t="s">
        <v>13122</v>
      </c>
      <c r="E52" s="36">
        <v>6932485014927</v>
      </c>
    </row>
    <row r="53" spans="1:5" ht="16.3">
      <c r="A53" s="45" t="s">
        <v>13123</v>
      </c>
      <c r="B53" s="32" t="s">
        <v>4244</v>
      </c>
      <c r="C53" s="33" t="s">
        <v>11247</v>
      </c>
      <c r="D53" s="32" t="s">
        <v>13124</v>
      </c>
      <c r="E53" s="36">
        <v>6932485014934</v>
      </c>
    </row>
    <row r="54" spans="1:5" ht="16.3">
      <c r="A54" s="45" t="s">
        <v>13125</v>
      </c>
      <c r="B54" s="32" t="s">
        <v>4894</v>
      </c>
      <c r="C54" s="33" t="s">
        <v>11247</v>
      </c>
      <c r="D54" s="32" t="s">
        <v>13126</v>
      </c>
      <c r="E54" s="36">
        <v>6932485014941</v>
      </c>
    </row>
    <row r="55" spans="1:5" ht="16.3">
      <c r="A55" s="45" t="s">
        <v>13127</v>
      </c>
      <c r="B55" s="32" t="s">
        <v>4894</v>
      </c>
      <c r="C55" s="33" t="s">
        <v>11247</v>
      </c>
      <c r="D55" s="32" t="s">
        <v>13128</v>
      </c>
      <c r="E55" s="36">
        <v>6932485014958</v>
      </c>
    </row>
    <row r="56" spans="1:5" ht="16.3">
      <c r="A56" s="45" t="s">
        <v>13129</v>
      </c>
      <c r="B56" s="32" t="s">
        <v>2342</v>
      </c>
      <c r="C56" s="33" t="s">
        <v>11247</v>
      </c>
      <c r="D56" s="32" t="s">
        <v>13130</v>
      </c>
      <c r="E56" s="36">
        <v>6932485014965</v>
      </c>
    </row>
    <row r="57" spans="1:5" ht="16.3">
      <c r="A57" s="45" t="s">
        <v>13131</v>
      </c>
      <c r="B57" s="32" t="s">
        <v>2342</v>
      </c>
      <c r="C57" s="33" t="s">
        <v>11247</v>
      </c>
      <c r="D57" s="32" t="s">
        <v>13132</v>
      </c>
      <c r="E57" s="36">
        <v>6932485014972</v>
      </c>
    </row>
    <row r="58" spans="1:5" ht="16.3">
      <c r="A58" s="45" t="s">
        <v>13133</v>
      </c>
      <c r="B58" s="32" t="s">
        <v>3714</v>
      </c>
      <c r="C58" s="33" t="s">
        <v>11247</v>
      </c>
      <c r="D58" s="32" t="s">
        <v>13134</v>
      </c>
      <c r="E58" s="36">
        <v>6932485014989</v>
      </c>
    </row>
    <row r="59" spans="1:5" ht="16.3">
      <c r="A59" s="45" t="s">
        <v>13135</v>
      </c>
      <c r="B59" s="32" t="s">
        <v>3714</v>
      </c>
      <c r="C59" s="33" t="s">
        <v>11247</v>
      </c>
      <c r="D59" s="32" t="s">
        <v>13136</v>
      </c>
      <c r="E59" s="36">
        <v>6932485014996</v>
      </c>
    </row>
    <row r="60" spans="1:5" ht="16.3">
      <c r="A60" s="45" t="s">
        <v>13137</v>
      </c>
      <c r="B60" s="32" t="s">
        <v>4134</v>
      </c>
      <c r="C60" s="33" t="s">
        <v>11247</v>
      </c>
      <c r="D60" s="32" t="s">
        <v>13138</v>
      </c>
      <c r="E60" s="36">
        <v>6932485015009</v>
      </c>
    </row>
    <row r="61" spans="1:5" ht="16.3">
      <c r="A61" s="45" t="s">
        <v>13139</v>
      </c>
      <c r="B61" s="32" t="s">
        <v>4134</v>
      </c>
      <c r="C61" s="33" t="s">
        <v>11247</v>
      </c>
      <c r="D61" s="32" t="s">
        <v>13140</v>
      </c>
      <c r="E61" s="36">
        <v>6932485015016</v>
      </c>
    </row>
    <row r="62" spans="1:5" ht="16.3">
      <c r="A62" s="45" t="s">
        <v>13141</v>
      </c>
      <c r="B62" s="32" t="s">
        <v>4879</v>
      </c>
      <c r="C62" s="33" t="s">
        <v>11247</v>
      </c>
      <c r="D62" s="32" t="s">
        <v>13142</v>
      </c>
      <c r="E62" s="36">
        <v>6932485015023</v>
      </c>
    </row>
    <row r="63" spans="1:5" ht="16.3">
      <c r="A63" s="45" t="s">
        <v>13143</v>
      </c>
      <c r="B63" s="32" t="s">
        <v>4879</v>
      </c>
      <c r="C63" s="33" t="s">
        <v>11247</v>
      </c>
      <c r="D63" s="32" t="s">
        <v>13144</v>
      </c>
      <c r="E63" s="36">
        <v>6932485015030</v>
      </c>
    </row>
    <row r="64" spans="1:5" ht="16.3">
      <c r="A64" s="45" t="s">
        <v>13145</v>
      </c>
      <c r="B64" s="32" t="s">
        <v>4302</v>
      </c>
      <c r="C64" s="33" t="s">
        <v>11247</v>
      </c>
      <c r="D64" s="32" t="s">
        <v>13146</v>
      </c>
      <c r="E64" s="36">
        <v>6932485015047</v>
      </c>
    </row>
    <row r="65" spans="1:5" ht="16.3">
      <c r="A65" s="45" t="s">
        <v>13147</v>
      </c>
      <c r="B65" s="32" t="s">
        <v>4302</v>
      </c>
      <c r="C65" s="33" t="s">
        <v>11247</v>
      </c>
      <c r="D65" s="32" t="s">
        <v>13148</v>
      </c>
      <c r="E65" s="36">
        <v>6932485015054</v>
      </c>
    </row>
    <row r="66" spans="1:5" ht="16.3">
      <c r="A66" s="45" t="s">
        <v>13149</v>
      </c>
      <c r="B66" s="32" t="s">
        <v>7771</v>
      </c>
      <c r="C66" s="33" t="s">
        <v>11247</v>
      </c>
      <c r="D66" s="32" t="s">
        <v>13150</v>
      </c>
      <c r="E66" s="36">
        <v>6932485015061</v>
      </c>
    </row>
    <row r="67" spans="1:5" ht="16.3">
      <c r="A67" s="45" t="s">
        <v>13151</v>
      </c>
      <c r="B67" s="32" t="s">
        <v>7771</v>
      </c>
      <c r="C67" s="33" t="s">
        <v>11247</v>
      </c>
      <c r="D67" s="32" t="s">
        <v>13152</v>
      </c>
      <c r="E67" s="36">
        <v>6932485015078</v>
      </c>
    </row>
    <row r="68" spans="1:5" ht="16.3">
      <c r="A68" s="45" t="s">
        <v>13153</v>
      </c>
      <c r="B68" s="32" t="s">
        <v>7718</v>
      </c>
      <c r="C68" s="33" t="s">
        <v>11247</v>
      </c>
      <c r="D68" s="32" t="s">
        <v>13154</v>
      </c>
      <c r="E68" s="36">
        <v>6932485015085</v>
      </c>
    </row>
    <row r="69" spans="1:5" ht="16.3">
      <c r="A69" s="45" t="s">
        <v>13155</v>
      </c>
      <c r="B69" s="32" t="s">
        <v>7718</v>
      </c>
      <c r="C69" s="33" t="s">
        <v>11247</v>
      </c>
      <c r="D69" s="32" t="s">
        <v>13156</v>
      </c>
      <c r="E69" s="36">
        <v>6932485015092</v>
      </c>
    </row>
    <row r="70" spans="1:5" ht="16.3">
      <c r="A70" s="45" t="s">
        <v>13157</v>
      </c>
      <c r="B70" s="32" t="s">
        <v>2342</v>
      </c>
      <c r="C70" s="33" t="s">
        <v>11247</v>
      </c>
      <c r="D70" s="32" t="s">
        <v>13158</v>
      </c>
      <c r="E70" s="36">
        <v>6932485015108</v>
      </c>
    </row>
    <row r="71" spans="1:5" ht="16.3">
      <c r="A71" s="45" t="s">
        <v>13159</v>
      </c>
      <c r="B71" s="32" t="s">
        <v>2342</v>
      </c>
      <c r="C71" s="33" t="s">
        <v>11247</v>
      </c>
      <c r="D71" s="32" t="s">
        <v>13160</v>
      </c>
      <c r="E71" s="36">
        <v>6932485015115</v>
      </c>
    </row>
    <row r="72" spans="1:5" ht="16.3">
      <c r="A72" s="45" t="s">
        <v>13161</v>
      </c>
      <c r="B72" s="32" t="s">
        <v>4328</v>
      </c>
      <c r="C72" s="33" t="s">
        <v>11247</v>
      </c>
      <c r="D72" s="32" t="s">
        <v>13162</v>
      </c>
      <c r="E72" s="36">
        <v>6932485015122</v>
      </c>
    </row>
    <row r="73" spans="1:5" ht="16.3">
      <c r="A73" s="45" t="s">
        <v>13163</v>
      </c>
      <c r="B73" s="32" t="s">
        <v>4328</v>
      </c>
      <c r="C73" s="33" t="s">
        <v>11247</v>
      </c>
      <c r="D73" s="32" t="s">
        <v>13164</v>
      </c>
      <c r="E73" s="36">
        <v>6932485015139</v>
      </c>
    </row>
    <row r="74" spans="1:5" ht="16.3">
      <c r="A74" s="45" t="s">
        <v>13165</v>
      </c>
      <c r="B74" s="32" t="s">
        <v>1141</v>
      </c>
      <c r="C74" s="33" t="s">
        <v>11247</v>
      </c>
      <c r="D74" s="32" t="s">
        <v>13166</v>
      </c>
      <c r="E74" s="36">
        <v>6932485015146</v>
      </c>
    </row>
    <row r="75" spans="1:5" ht="16.3">
      <c r="A75" s="45" t="s">
        <v>13167</v>
      </c>
      <c r="B75" s="32" t="s">
        <v>1141</v>
      </c>
      <c r="C75" s="33" t="s">
        <v>11247</v>
      </c>
      <c r="D75" s="32" t="s">
        <v>13168</v>
      </c>
      <c r="E75" s="36">
        <v>6932485015153</v>
      </c>
    </row>
    <row r="76" spans="1:5" ht="16.3">
      <c r="A76" s="45" t="s">
        <v>13169</v>
      </c>
      <c r="B76" s="32" t="s">
        <v>4751</v>
      </c>
      <c r="C76" s="33" t="s">
        <v>11247</v>
      </c>
      <c r="D76" s="32" t="s">
        <v>13170</v>
      </c>
      <c r="E76" s="36">
        <v>6932485015160</v>
      </c>
    </row>
    <row r="77" spans="1:5" ht="16.3">
      <c r="A77" s="45" t="s">
        <v>13171</v>
      </c>
      <c r="B77" s="32" t="s">
        <v>4751</v>
      </c>
      <c r="C77" s="33" t="s">
        <v>11247</v>
      </c>
      <c r="D77" s="32" t="s">
        <v>13172</v>
      </c>
      <c r="E77" s="36">
        <v>6932485015177</v>
      </c>
    </row>
    <row r="78" spans="1:5" ht="16.3">
      <c r="A78" s="45" t="s">
        <v>13173</v>
      </c>
      <c r="B78" s="32" t="s">
        <v>4796</v>
      </c>
      <c r="C78" s="33" t="s">
        <v>11247</v>
      </c>
      <c r="D78" s="32" t="s">
        <v>13174</v>
      </c>
      <c r="E78" s="36">
        <v>6932485015184</v>
      </c>
    </row>
    <row r="79" spans="1:5" ht="16.3">
      <c r="A79" s="45" t="s">
        <v>13175</v>
      </c>
      <c r="B79" s="35" t="s">
        <v>4796</v>
      </c>
      <c r="C79" s="33" t="s">
        <v>11247</v>
      </c>
      <c r="D79" s="32" t="s">
        <v>13176</v>
      </c>
      <c r="E79" s="36">
        <v>6932485015191</v>
      </c>
    </row>
    <row r="80" spans="1:5" ht="16.3">
      <c r="A80" s="45" t="s">
        <v>13177</v>
      </c>
      <c r="B80" s="32" t="s">
        <v>7727</v>
      </c>
      <c r="C80" s="33" t="s">
        <v>11247</v>
      </c>
      <c r="D80" s="32" t="s">
        <v>13178</v>
      </c>
      <c r="E80" s="36">
        <v>6932485015207</v>
      </c>
    </row>
    <row r="81" spans="1:5" ht="16.3">
      <c r="A81" s="45" t="s">
        <v>13179</v>
      </c>
      <c r="B81" s="32" t="s">
        <v>7727</v>
      </c>
      <c r="C81" s="33" t="s">
        <v>11247</v>
      </c>
      <c r="D81" s="32" t="s">
        <v>13180</v>
      </c>
      <c r="E81" s="36">
        <v>6932485015214</v>
      </c>
    </row>
    <row r="82" spans="1:5" ht="16.3">
      <c r="A82" s="45" t="s">
        <v>13181</v>
      </c>
      <c r="B82" s="32" t="s">
        <v>9138</v>
      </c>
      <c r="C82" s="33" t="s">
        <v>11247</v>
      </c>
      <c r="D82" s="32" t="s">
        <v>13182</v>
      </c>
      <c r="E82" s="36">
        <v>6932485015221</v>
      </c>
    </row>
    <row r="83" spans="1:5" ht="16.3">
      <c r="A83" s="45" t="s">
        <v>13183</v>
      </c>
      <c r="B83" s="35" t="s">
        <v>9138</v>
      </c>
      <c r="C83" s="33" t="s">
        <v>11247</v>
      </c>
      <c r="D83" s="37" t="s">
        <v>13184</v>
      </c>
      <c r="E83" s="36">
        <v>6932485015238</v>
      </c>
    </row>
    <row r="84" spans="1:5" ht="16.3">
      <c r="A84" s="45" t="s">
        <v>13185</v>
      </c>
      <c r="B84" s="32" t="s">
        <v>4120</v>
      </c>
      <c r="C84" s="33" t="s">
        <v>11247</v>
      </c>
      <c r="D84" s="32" t="s">
        <v>13186</v>
      </c>
      <c r="E84" s="36">
        <v>6932485015245</v>
      </c>
    </row>
    <row r="85" spans="1:5" ht="16.3">
      <c r="A85" s="45" t="s">
        <v>13187</v>
      </c>
      <c r="B85" s="32" t="s">
        <v>4120</v>
      </c>
      <c r="C85" s="33" t="s">
        <v>11247</v>
      </c>
      <c r="D85" s="32" t="s">
        <v>13188</v>
      </c>
      <c r="E85" s="36">
        <v>6932485015252</v>
      </c>
    </row>
    <row r="86" spans="1:5" ht="16.3">
      <c r="A86" s="45" t="s">
        <v>13189</v>
      </c>
      <c r="B86" s="32" t="s">
        <v>4021</v>
      </c>
      <c r="C86" s="33" t="s">
        <v>11247</v>
      </c>
      <c r="D86" s="32" t="s">
        <v>13190</v>
      </c>
      <c r="E86" s="36">
        <v>6932485015269</v>
      </c>
    </row>
    <row r="87" spans="1:5" ht="16.3">
      <c r="A87" s="45" t="s">
        <v>13191</v>
      </c>
      <c r="B87" s="32" t="s">
        <v>4021</v>
      </c>
      <c r="C87" s="33" t="s">
        <v>11247</v>
      </c>
      <c r="D87" s="32" t="s">
        <v>13192</v>
      </c>
      <c r="E87" s="36">
        <v>6932485015276</v>
      </c>
    </row>
    <row r="88" spans="1:5" ht="16.3">
      <c r="A88" s="45" t="s">
        <v>13193</v>
      </c>
      <c r="B88" s="35" t="s">
        <v>4021</v>
      </c>
      <c r="C88" s="33" t="s">
        <v>11247</v>
      </c>
      <c r="D88" s="35" t="s">
        <v>13194</v>
      </c>
      <c r="E88" s="36">
        <v>6932485015283</v>
      </c>
    </row>
    <row r="89" spans="1:5" ht="16.3">
      <c r="A89" s="45" t="s">
        <v>13195</v>
      </c>
      <c r="B89" s="32" t="s">
        <v>4021</v>
      </c>
      <c r="C89" s="33" t="s">
        <v>11247</v>
      </c>
      <c r="D89" s="32" t="s">
        <v>13196</v>
      </c>
      <c r="E89" s="36">
        <v>6932485015290</v>
      </c>
    </row>
    <row r="90" spans="1:5" ht="16.3">
      <c r="A90" s="45" t="s">
        <v>13197</v>
      </c>
      <c r="B90" s="32" t="s">
        <v>7450</v>
      </c>
      <c r="C90" s="33" t="s">
        <v>11247</v>
      </c>
      <c r="D90" s="32" t="s">
        <v>13198</v>
      </c>
      <c r="E90" s="36">
        <v>6932485015306</v>
      </c>
    </row>
    <row r="91" spans="1:5" ht="16.3">
      <c r="A91" s="45" t="s">
        <v>13199</v>
      </c>
      <c r="B91" s="32" t="s">
        <v>7450</v>
      </c>
      <c r="C91" s="33" t="s">
        <v>11247</v>
      </c>
      <c r="D91" s="32" t="s">
        <v>13200</v>
      </c>
      <c r="E91" s="36">
        <v>6932485015313</v>
      </c>
    </row>
    <row r="92" spans="1:5" ht="16.3">
      <c r="A92" s="45" t="s">
        <v>13201</v>
      </c>
      <c r="B92" s="32" t="s">
        <v>7411</v>
      </c>
      <c r="C92" s="33" t="s">
        <v>11247</v>
      </c>
      <c r="D92" s="32" t="s">
        <v>13202</v>
      </c>
      <c r="E92" s="36">
        <v>6932485015320</v>
      </c>
    </row>
    <row r="93" spans="1:5" ht="16.3">
      <c r="A93" s="45" t="s">
        <v>13203</v>
      </c>
      <c r="B93" s="32" t="s">
        <v>7411</v>
      </c>
      <c r="C93" s="33" t="s">
        <v>11247</v>
      </c>
      <c r="D93" s="32" t="s">
        <v>13204</v>
      </c>
      <c r="E93" s="36">
        <v>6932485015337</v>
      </c>
    </row>
    <row r="94" spans="1:5" ht="16.3">
      <c r="A94" s="45" t="s">
        <v>13205</v>
      </c>
      <c r="B94" s="32" t="s">
        <v>48</v>
      </c>
      <c r="C94" s="33" t="s">
        <v>11247</v>
      </c>
      <c r="D94" s="32" t="s">
        <v>13206</v>
      </c>
      <c r="E94" s="36">
        <v>6932485015344</v>
      </c>
    </row>
    <row r="95" spans="1:5" ht="16.3">
      <c r="A95" s="45" t="s">
        <v>13207</v>
      </c>
      <c r="B95" s="32" t="s">
        <v>48</v>
      </c>
      <c r="C95" s="33" t="s">
        <v>11247</v>
      </c>
      <c r="D95" s="32" t="s">
        <v>13208</v>
      </c>
      <c r="E95" s="36">
        <v>6932485015351</v>
      </c>
    </row>
    <row r="96" spans="1:5" ht="16.3">
      <c r="A96" s="45" t="s">
        <v>13209</v>
      </c>
      <c r="B96" s="35" t="s">
        <v>49</v>
      </c>
      <c r="C96" s="33" t="s">
        <v>11247</v>
      </c>
      <c r="D96" s="32" t="s">
        <v>13210</v>
      </c>
      <c r="E96" s="36">
        <v>6932485015368</v>
      </c>
    </row>
    <row r="97" spans="1:5" ht="16.3">
      <c r="A97" s="45" t="s">
        <v>13211</v>
      </c>
      <c r="B97" s="32" t="s">
        <v>49</v>
      </c>
      <c r="C97" s="33" t="s">
        <v>11247</v>
      </c>
      <c r="D97" s="32" t="s">
        <v>13212</v>
      </c>
      <c r="E97" s="36">
        <v>6932485015375</v>
      </c>
    </row>
    <row r="98" spans="1:5" ht="16.3">
      <c r="A98" s="45" t="s">
        <v>13213</v>
      </c>
      <c r="B98" s="32" t="s">
        <v>8247</v>
      </c>
      <c r="C98" s="33" t="s">
        <v>11247</v>
      </c>
      <c r="D98" s="32" t="s">
        <v>13214</v>
      </c>
      <c r="E98" s="36">
        <v>6932485015382</v>
      </c>
    </row>
    <row r="99" spans="1:5" ht="16.3">
      <c r="A99" s="45" t="s">
        <v>13215</v>
      </c>
      <c r="B99" s="32" t="s">
        <v>8247</v>
      </c>
      <c r="C99" s="33" t="s">
        <v>11247</v>
      </c>
      <c r="D99" s="32" t="s">
        <v>13216</v>
      </c>
      <c r="E99" s="36">
        <v>6932485015399</v>
      </c>
    </row>
    <row r="100" spans="1:5" ht="16.3">
      <c r="A100" s="45" t="s">
        <v>13217</v>
      </c>
      <c r="B100" s="32" t="s">
        <v>7394</v>
      </c>
      <c r="C100" s="33" t="s">
        <v>11247</v>
      </c>
      <c r="D100" s="32" t="s">
        <v>13218</v>
      </c>
      <c r="E100" s="36">
        <v>6932485015405</v>
      </c>
    </row>
    <row r="101" spans="1:5" ht="16.3">
      <c r="A101" s="45" t="s">
        <v>13219</v>
      </c>
      <c r="B101" s="32" t="s">
        <v>7394</v>
      </c>
      <c r="C101" s="33" t="s">
        <v>11247</v>
      </c>
      <c r="D101" s="32" t="s">
        <v>13220</v>
      </c>
      <c r="E101" s="36">
        <v>6932485015412</v>
      </c>
    </row>
    <row r="102" spans="1:5" ht="16.3">
      <c r="A102" s="45" t="s">
        <v>13221</v>
      </c>
      <c r="B102" s="32" t="s">
        <v>7401</v>
      </c>
      <c r="C102" s="33" t="s">
        <v>11247</v>
      </c>
      <c r="D102" s="32" t="s">
        <v>13222</v>
      </c>
      <c r="E102" s="36">
        <v>6932485015429</v>
      </c>
    </row>
    <row r="103" spans="1:5" ht="16.3">
      <c r="A103" s="45" t="s">
        <v>13223</v>
      </c>
      <c r="B103" s="32" t="s">
        <v>7401</v>
      </c>
      <c r="C103" s="33" t="s">
        <v>11247</v>
      </c>
      <c r="D103" s="32" t="s">
        <v>13224</v>
      </c>
      <c r="E103" s="36">
        <v>6932485015436</v>
      </c>
    </row>
    <row r="104" spans="1:5" ht="16.3">
      <c r="A104" s="45" t="s">
        <v>13225</v>
      </c>
      <c r="B104" s="32" t="s">
        <v>9137</v>
      </c>
      <c r="C104" s="33" t="s">
        <v>11247</v>
      </c>
      <c r="D104" s="32" t="s">
        <v>13226</v>
      </c>
      <c r="E104" s="36">
        <v>6932485015443</v>
      </c>
    </row>
    <row r="105" spans="1:5" ht="16.3">
      <c r="A105" s="45" t="s">
        <v>13227</v>
      </c>
      <c r="B105" s="32" t="s">
        <v>9137</v>
      </c>
      <c r="C105" s="33" t="s">
        <v>11247</v>
      </c>
      <c r="D105" s="32" t="s">
        <v>13228</v>
      </c>
      <c r="E105" s="36">
        <v>6932485015450</v>
      </c>
    </row>
    <row r="106" spans="1:5" ht="16.3">
      <c r="A106" s="45" t="s">
        <v>13229</v>
      </c>
      <c r="B106" s="32" t="s">
        <v>9136</v>
      </c>
      <c r="C106" s="33" t="s">
        <v>11247</v>
      </c>
      <c r="D106" s="32" t="s">
        <v>13230</v>
      </c>
      <c r="E106" s="36">
        <v>6932485015467</v>
      </c>
    </row>
    <row r="107" spans="1:5" ht="16.3">
      <c r="A107" s="45" t="s">
        <v>13231</v>
      </c>
      <c r="B107" s="32" t="s">
        <v>9136</v>
      </c>
      <c r="C107" s="33" t="s">
        <v>11247</v>
      </c>
      <c r="D107" s="32" t="s">
        <v>13232</v>
      </c>
      <c r="E107" s="36">
        <v>6932485015474</v>
      </c>
    </row>
    <row r="108" spans="1:5" ht="16.3">
      <c r="A108" s="45" t="s">
        <v>13233</v>
      </c>
      <c r="B108" s="32" t="s">
        <v>7758</v>
      </c>
      <c r="C108" s="33" t="s">
        <v>11247</v>
      </c>
      <c r="D108" s="32" t="s">
        <v>13234</v>
      </c>
      <c r="E108" s="36">
        <v>6932485015481</v>
      </c>
    </row>
    <row r="109" spans="1:5" ht="16.3">
      <c r="A109" s="45" t="s">
        <v>13235</v>
      </c>
      <c r="B109" s="32" t="s">
        <v>7758</v>
      </c>
      <c r="C109" s="33" t="s">
        <v>11247</v>
      </c>
      <c r="D109" s="32" t="s">
        <v>13236</v>
      </c>
      <c r="E109" s="36">
        <v>6932485015498</v>
      </c>
    </row>
    <row r="110" spans="1:5" ht="16.3">
      <c r="A110" s="45" t="s">
        <v>13237</v>
      </c>
      <c r="B110" s="32" t="s">
        <v>4120</v>
      </c>
      <c r="C110" s="33" t="s">
        <v>11247</v>
      </c>
      <c r="D110" s="32" t="s">
        <v>13238</v>
      </c>
      <c r="E110" s="36">
        <v>6932485015504</v>
      </c>
    </row>
    <row r="111" spans="1:5" ht="16.3">
      <c r="A111" s="45" t="s">
        <v>13239</v>
      </c>
      <c r="B111" s="35" t="s">
        <v>4120</v>
      </c>
      <c r="C111" s="33" t="s">
        <v>11247</v>
      </c>
      <c r="D111" s="32" t="s">
        <v>13240</v>
      </c>
      <c r="E111" s="36">
        <v>6932485015511</v>
      </c>
    </row>
    <row r="112" spans="1:5" ht="16.3">
      <c r="A112" s="45" t="s">
        <v>13241</v>
      </c>
      <c r="B112" s="32" t="s">
        <v>9142</v>
      </c>
      <c r="C112" s="33" t="s">
        <v>11247</v>
      </c>
      <c r="D112" s="32" t="s">
        <v>13242</v>
      </c>
      <c r="E112" s="36">
        <v>6932485015528</v>
      </c>
    </row>
    <row r="113" spans="1:5" ht="16.3">
      <c r="A113" s="45" t="s">
        <v>13243</v>
      </c>
      <c r="B113" s="32" t="s">
        <v>9142</v>
      </c>
      <c r="C113" s="33" t="s">
        <v>11247</v>
      </c>
      <c r="D113" s="32" t="s">
        <v>13244</v>
      </c>
      <c r="E113" s="36">
        <v>6932485015535</v>
      </c>
    </row>
    <row r="114" spans="1:5" ht="16.3">
      <c r="A114" s="45" t="s">
        <v>13245</v>
      </c>
      <c r="B114" s="32" t="s">
        <v>7114</v>
      </c>
      <c r="C114" s="33" t="s">
        <v>11247</v>
      </c>
      <c r="D114" s="32" t="s">
        <v>13246</v>
      </c>
      <c r="E114" s="36">
        <v>6932485015542</v>
      </c>
    </row>
    <row r="115" spans="1:5" ht="16.3">
      <c r="A115" s="45" t="s">
        <v>13247</v>
      </c>
      <c r="B115" s="32" t="s">
        <v>7114</v>
      </c>
      <c r="C115" s="33" t="s">
        <v>11247</v>
      </c>
      <c r="D115" s="32" t="s">
        <v>13248</v>
      </c>
      <c r="E115" s="36">
        <v>6932485015559</v>
      </c>
    </row>
    <row r="116" spans="1:5" ht="16.3">
      <c r="A116" s="45" t="s">
        <v>13249</v>
      </c>
      <c r="B116" s="32" t="s">
        <v>9139</v>
      </c>
      <c r="C116" s="33" t="s">
        <v>11247</v>
      </c>
      <c r="D116" s="32" t="s">
        <v>13250</v>
      </c>
      <c r="E116" s="36">
        <v>6932485015566</v>
      </c>
    </row>
    <row r="117" spans="1:5" ht="16.3">
      <c r="A117" s="45" t="s">
        <v>13251</v>
      </c>
      <c r="B117" s="32" t="s">
        <v>9139</v>
      </c>
      <c r="C117" s="33" t="s">
        <v>11247</v>
      </c>
      <c r="D117" s="32" t="s">
        <v>13252</v>
      </c>
      <c r="E117" s="36">
        <v>6932485015573</v>
      </c>
    </row>
    <row r="118" spans="1:5" ht="16.3">
      <c r="A118" s="45" t="s">
        <v>13253</v>
      </c>
      <c r="B118" s="32" t="s">
        <v>8249</v>
      </c>
      <c r="C118" s="33" t="s">
        <v>11247</v>
      </c>
      <c r="D118" s="32" t="s">
        <v>13254</v>
      </c>
      <c r="E118" s="36">
        <v>6932485015580</v>
      </c>
    </row>
    <row r="119" spans="1:5" ht="16.3">
      <c r="A119" s="45" t="s">
        <v>13255</v>
      </c>
      <c r="B119" s="32" t="s">
        <v>8249</v>
      </c>
      <c r="C119" s="33" t="s">
        <v>11247</v>
      </c>
      <c r="D119" s="32" t="s">
        <v>13256</v>
      </c>
      <c r="E119" s="36">
        <v>6932485015597</v>
      </c>
    </row>
    <row r="120" spans="1:5" ht="16.3">
      <c r="A120" s="45" t="s">
        <v>13257</v>
      </c>
      <c r="B120" s="32" t="s">
        <v>11102</v>
      </c>
      <c r="C120" s="33" t="s">
        <v>11247</v>
      </c>
      <c r="D120" s="32" t="s">
        <v>13258</v>
      </c>
      <c r="E120" s="36">
        <v>6932485015603</v>
      </c>
    </row>
    <row r="121" spans="1:5" ht="16.3">
      <c r="A121" s="45" t="s">
        <v>13259</v>
      </c>
      <c r="B121" s="32" t="s">
        <v>11102</v>
      </c>
      <c r="C121" s="33" t="s">
        <v>11247</v>
      </c>
      <c r="D121" s="32" t="s">
        <v>13260</v>
      </c>
      <c r="E121" s="36">
        <v>6932485015610</v>
      </c>
    </row>
    <row r="122" spans="1:5" ht="16.3">
      <c r="A122" s="45" t="s">
        <v>13261</v>
      </c>
      <c r="B122" s="32" t="s">
        <v>13262</v>
      </c>
      <c r="C122" s="33" t="s">
        <v>11247</v>
      </c>
      <c r="D122" s="32" t="s">
        <v>13263</v>
      </c>
      <c r="E122" s="36">
        <v>6932485015627</v>
      </c>
    </row>
    <row r="123" spans="1:5" ht="16.3">
      <c r="A123" s="45" t="s">
        <v>13264</v>
      </c>
      <c r="B123" s="35" t="s">
        <v>13262</v>
      </c>
      <c r="C123" s="33" t="s">
        <v>11247</v>
      </c>
      <c r="D123" s="32" t="s">
        <v>13265</v>
      </c>
      <c r="E123" s="36">
        <v>6932485015634</v>
      </c>
    </row>
    <row r="124" spans="1:5" ht="16.3">
      <c r="A124" s="45" t="s">
        <v>13266</v>
      </c>
      <c r="B124" s="32" t="s">
        <v>13267</v>
      </c>
      <c r="C124" s="33" t="s">
        <v>11247</v>
      </c>
      <c r="D124" s="32" t="s">
        <v>13268</v>
      </c>
      <c r="E124" s="36">
        <v>6932485015641</v>
      </c>
    </row>
    <row r="125" spans="1:5" ht="16.3">
      <c r="A125" s="45" t="s">
        <v>13269</v>
      </c>
      <c r="B125" s="35" t="s">
        <v>13267</v>
      </c>
      <c r="C125" s="33" t="s">
        <v>11247</v>
      </c>
      <c r="D125" s="32" t="s">
        <v>13270</v>
      </c>
      <c r="E125" s="36">
        <v>6932485015658</v>
      </c>
    </row>
    <row r="126" spans="1:5" ht="16.3">
      <c r="A126" s="45" t="s">
        <v>13271</v>
      </c>
      <c r="B126" s="32" t="s">
        <v>13272</v>
      </c>
      <c r="C126" s="33" t="s">
        <v>11247</v>
      </c>
      <c r="D126" s="32" t="s">
        <v>13273</v>
      </c>
      <c r="E126" s="36">
        <v>6932485015665</v>
      </c>
    </row>
    <row r="127" spans="1:5" ht="16.3">
      <c r="A127" s="45" t="s">
        <v>13274</v>
      </c>
      <c r="B127" s="32" t="s">
        <v>13272</v>
      </c>
      <c r="C127" s="33" t="s">
        <v>11247</v>
      </c>
      <c r="D127" s="32" t="s">
        <v>13275</v>
      </c>
      <c r="E127" s="36">
        <v>6932485015672</v>
      </c>
    </row>
    <row r="128" spans="1:5" ht="16.3">
      <c r="A128" s="45" t="s">
        <v>13276</v>
      </c>
      <c r="B128" s="35" t="s">
        <v>11073</v>
      </c>
      <c r="C128" s="33" t="s">
        <v>11247</v>
      </c>
      <c r="D128" s="32" t="s">
        <v>13277</v>
      </c>
      <c r="E128" s="36">
        <v>6932485015689</v>
      </c>
    </row>
    <row r="129" spans="1:5" ht="16.3">
      <c r="A129" s="45" t="s">
        <v>13278</v>
      </c>
      <c r="B129" s="32" t="s">
        <v>11073</v>
      </c>
      <c r="C129" s="33" t="s">
        <v>11247</v>
      </c>
      <c r="D129" s="32" t="s">
        <v>13279</v>
      </c>
      <c r="E129" s="36">
        <v>6932485015696</v>
      </c>
    </row>
    <row r="130" spans="1:5" ht="16.3">
      <c r="A130" s="45" t="s">
        <v>13280</v>
      </c>
      <c r="B130" s="32" t="s">
        <v>11105</v>
      </c>
      <c r="C130" s="33" t="s">
        <v>11247</v>
      </c>
      <c r="D130" s="32" t="s">
        <v>13281</v>
      </c>
      <c r="E130" s="36">
        <v>6932485015702</v>
      </c>
    </row>
    <row r="131" spans="1:5" ht="16.3">
      <c r="A131" s="45" t="s">
        <v>13282</v>
      </c>
      <c r="B131" s="32" t="s">
        <v>11105</v>
      </c>
      <c r="C131" s="33" t="s">
        <v>11247</v>
      </c>
      <c r="D131" s="32" t="s">
        <v>13283</v>
      </c>
      <c r="E131" s="36">
        <v>6932485015719</v>
      </c>
    </row>
    <row r="132" spans="1:5" ht="16.3">
      <c r="A132" s="45" t="s">
        <v>13284</v>
      </c>
      <c r="B132" s="32" t="s">
        <v>13285</v>
      </c>
      <c r="C132" s="33" t="s">
        <v>11247</v>
      </c>
      <c r="D132" s="32" t="s">
        <v>13286</v>
      </c>
      <c r="E132" s="36">
        <v>6932485015726</v>
      </c>
    </row>
    <row r="133" spans="1:5" ht="16.3">
      <c r="A133" s="45" t="s">
        <v>13287</v>
      </c>
      <c r="B133" s="32" t="s">
        <v>13285</v>
      </c>
      <c r="C133" s="33" t="s">
        <v>11247</v>
      </c>
      <c r="D133" s="32" t="s">
        <v>13288</v>
      </c>
      <c r="E133" s="36">
        <v>6932485015733</v>
      </c>
    </row>
    <row r="134" spans="1:5" ht="16.3">
      <c r="A134" s="45" t="s">
        <v>13289</v>
      </c>
      <c r="B134" s="32" t="s">
        <v>13290</v>
      </c>
      <c r="C134" s="33" t="s">
        <v>11247</v>
      </c>
      <c r="D134" s="32" t="s">
        <v>13291</v>
      </c>
      <c r="E134" s="36">
        <v>6932485015740</v>
      </c>
    </row>
    <row r="135" spans="1:5" ht="16.3">
      <c r="A135" s="45" t="s">
        <v>13292</v>
      </c>
      <c r="B135" s="32" t="s">
        <v>13290</v>
      </c>
      <c r="C135" s="33" t="s">
        <v>11247</v>
      </c>
      <c r="D135" s="32" t="s">
        <v>13293</v>
      </c>
      <c r="E135" s="36">
        <v>6932485015757</v>
      </c>
    </row>
    <row r="136" spans="1:5" ht="16.3">
      <c r="A136" s="45" t="s">
        <v>13294</v>
      </c>
      <c r="B136" s="32" t="s">
        <v>11079</v>
      </c>
      <c r="C136" s="33" t="s">
        <v>11247</v>
      </c>
      <c r="D136" s="32" t="s">
        <v>13295</v>
      </c>
      <c r="E136" s="36">
        <v>6932485015764</v>
      </c>
    </row>
    <row r="137" spans="1:5" ht="16.3">
      <c r="A137" s="45" t="s">
        <v>13296</v>
      </c>
      <c r="B137" s="32" t="s">
        <v>11079</v>
      </c>
      <c r="C137" s="33" t="s">
        <v>11247</v>
      </c>
      <c r="D137" s="32" t="s">
        <v>13297</v>
      </c>
      <c r="E137" s="36">
        <v>6932485015771</v>
      </c>
    </row>
    <row r="138" spans="1:5" ht="16.3">
      <c r="A138" s="45" t="s">
        <v>13298</v>
      </c>
      <c r="B138" s="35" t="s">
        <v>11087</v>
      </c>
      <c r="C138" s="33" t="s">
        <v>11247</v>
      </c>
      <c r="D138" s="32" t="s">
        <v>13299</v>
      </c>
      <c r="E138" s="36">
        <v>6932485015788</v>
      </c>
    </row>
    <row r="139" spans="1:5" ht="16.3">
      <c r="A139" s="45" t="s">
        <v>13300</v>
      </c>
      <c r="B139" s="32" t="s">
        <v>11087</v>
      </c>
      <c r="C139" s="33" t="s">
        <v>11247</v>
      </c>
      <c r="D139" s="32" t="s">
        <v>13301</v>
      </c>
      <c r="E139" s="36">
        <v>6932485015795</v>
      </c>
    </row>
    <row r="140" spans="1:5" ht="16.3">
      <c r="A140" s="45" t="s">
        <v>13302</v>
      </c>
      <c r="B140" s="32" t="s">
        <v>13303</v>
      </c>
      <c r="C140" s="33" t="s">
        <v>11247</v>
      </c>
      <c r="D140" s="32" t="s">
        <v>13304</v>
      </c>
      <c r="E140" s="36">
        <v>6932485015801</v>
      </c>
    </row>
    <row r="141" spans="1:5" ht="16.3">
      <c r="A141" s="45" t="s">
        <v>13305</v>
      </c>
      <c r="B141" s="32" t="s">
        <v>13303</v>
      </c>
      <c r="C141" s="33" t="s">
        <v>11247</v>
      </c>
      <c r="D141" s="32" t="s">
        <v>13306</v>
      </c>
      <c r="E141" s="36">
        <v>6932485015818</v>
      </c>
    </row>
    <row r="142" spans="1:5" ht="16.3">
      <c r="A142" s="45" t="s">
        <v>13307</v>
      </c>
      <c r="B142" s="32" t="s">
        <v>13308</v>
      </c>
      <c r="C142" s="33" t="s">
        <v>11247</v>
      </c>
      <c r="D142" s="32" t="s">
        <v>13309</v>
      </c>
      <c r="E142" s="36">
        <v>6932485015825</v>
      </c>
    </row>
    <row r="143" spans="1:5" ht="16.3">
      <c r="A143" s="45" t="s">
        <v>13310</v>
      </c>
      <c r="B143" s="32" t="s">
        <v>13308</v>
      </c>
      <c r="C143" s="33" t="s">
        <v>11247</v>
      </c>
      <c r="D143" s="32" t="s">
        <v>13311</v>
      </c>
      <c r="E143" s="36">
        <v>6932485015832</v>
      </c>
    </row>
    <row r="144" spans="1:5" ht="16.3">
      <c r="A144" s="45" t="s">
        <v>13915</v>
      </c>
      <c r="B144" s="35" t="s">
        <v>11118</v>
      </c>
      <c r="C144" s="33" t="s">
        <v>11247</v>
      </c>
      <c r="D144" s="46" t="s">
        <v>13975</v>
      </c>
      <c r="E144" s="47">
        <v>6932485016303</v>
      </c>
    </row>
    <row r="145" spans="1:5" ht="16.3">
      <c r="A145" s="45" t="s">
        <v>13916</v>
      </c>
      <c r="B145" s="35" t="s">
        <v>11118</v>
      </c>
      <c r="C145" s="33" t="s">
        <v>11247</v>
      </c>
      <c r="D145" s="46" t="s">
        <v>13976</v>
      </c>
      <c r="E145" s="47">
        <v>6932485016310</v>
      </c>
    </row>
    <row r="146" spans="1:5" ht="16.3">
      <c r="A146" s="45" t="s">
        <v>13917</v>
      </c>
      <c r="B146" s="46" t="s">
        <v>11123</v>
      </c>
      <c r="C146" s="33" t="s">
        <v>11247</v>
      </c>
      <c r="D146" s="46" t="s">
        <v>13977</v>
      </c>
      <c r="E146" s="47">
        <v>6932485016327</v>
      </c>
    </row>
    <row r="147" spans="1:5" ht="16.3">
      <c r="A147" s="45" t="s">
        <v>13918</v>
      </c>
      <c r="B147" s="46" t="s">
        <v>11123</v>
      </c>
      <c r="C147" s="33" t="s">
        <v>11247</v>
      </c>
      <c r="D147" s="46" t="s">
        <v>13978</v>
      </c>
      <c r="E147" s="47">
        <v>6932485016334</v>
      </c>
    </row>
    <row r="148" spans="1:5" ht="16.3">
      <c r="A148" s="45" t="s">
        <v>13919</v>
      </c>
      <c r="B148" s="46" t="s">
        <v>8243</v>
      </c>
      <c r="C148" s="33" t="s">
        <v>11247</v>
      </c>
      <c r="D148" s="46" t="s">
        <v>13979</v>
      </c>
      <c r="E148" s="47">
        <v>6932485016341</v>
      </c>
    </row>
    <row r="149" spans="1:5" ht="16.3">
      <c r="A149" s="45" t="s">
        <v>13920</v>
      </c>
      <c r="B149" s="46" t="s">
        <v>8243</v>
      </c>
      <c r="C149" s="33" t="s">
        <v>11247</v>
      </c>
      <c r="D149" s="46" t="s">
        <v>13980</v>
      </c>
      <c r="E149" s="47">
        <v>6932485016358</v>
      </c>
    </row>
    <row r="150" spans="1:5" ht="16.3">
      <c r="A150" s="45" t="s">
        <v>13921</v>
      </c>
      <c r="B150" s="46" t="s">
        <v>52</v>
      </c>
      <c r="C150" s="33" t="s">
        <v>11247</v>
      </c>
      <c r="D150" s="46" t="s">
        <v>13981</v>
      </c>
      <c r="E150" s="47">
        <v>6932485016365</v>
      </c>
    </row>
    <row r="151" spans="1:5" ht="16.3">
      <c r="A151" s="45" t="s">
        <v>13922</v>
      </c>
      <c r="B151" s="46" t="s">
        <v>52</v>
      </c>
      <c r="C151" s="33" t="s">
        <v>11247</v>
      </c>
      <c r="D151" s="46" t="s">
        <v>13982</v>
      </c>
      <c r="E151" s="47">
        <v>6932485016372</v>
      </c>
    </row>
    <row r="152" spans="1:5" ht="16.3">
      <c r="A152" s="45" t="s">
        <v>13923</v>
      </c>
      <c r="B152" s="46" t="s">
        <v>52</v>
      </c>
      <c r="C152" s="33" t="s">
        <v>11247</v>
      </c>
      <c r="D152" s="46" t="s">
        <v>13983</v>
      </c>
      <c r="E152" s="47">
        <v>6932485016389</v>
      </c>
    </row>
    <row r="153" spans="1:5" ht="16.3">
      <c r="A153" s="45" t="s">
        <v>13924</v>
      </c>
      <c r="B153" s="46" t="s">
        <v>52</v>
      </c>
      <c r="C153" s="33" t="s">
        <v>11247</v>
      </c>
      <c r="D153" s="46" t="s">
        <v>13984</v>
      </c>
      <c r="E153" s="47">
        <v>6932485016396</v>
      </c>
    </row>
    <row r="154" spans="1:5" ht="16.3">
      <c r="A154" s="45" t="s">
        <v>13925</v>
      </c>
      <c r="B154" s="46" t="s">
        <v>21</v>
      </c>
      <c r="C154" s="33" t="s">
        <v>11247</v>
      </c>
      <c r="D154" s="46" t="s">
        <v>13985</v>
      </c>
      <c r="E154" s="47">
        <v>6932485016402</v>
      </c>
    </row>
    <row r="155" spans="1:5" ht="16.3">
      <c r="A155" s="45" t="s">
        <v>13926</v>
      </c>
      <c r="B155" s="46" t="s">
        <v>21</v>
      </c>
      <c r="C155" s="33" t="s">
        <v>11247</v>
      </c>
      <c r="D155" s="46" t="s">
        <v>13986</v>
      </c>
      <c r="E155" s="47">
        <v>6932485016419</v>
      </c>
    </row>
    <row r="156" spans="1:5" ht="16.3">
      <c r="A156" s="45" t="s">
        <v>13927</v>
      </c>
      <c r="B156" s="46" t="s">
        <v>19</v>
      </c>
      <c r="C156" s="33" t="s">
        <v>11247</v>
      </c>
      <c r="D156" s="46" t="s">
        <v>13987</v>
      </c>
      <c r="E156" s="47">
        <v>6932485016426</v>
      </c>
    </row>
    <row r="157" spans="1:5" ht="16.3">
      <c r="A157" s="45" t="s">
        <v>13928</v>
      </c>
      <c r="B157" s="46" t="s">
        <v>19</v>
      </c>
      <c r="C157" s="33" t="s">
        <v>11247</v>
      </c>
      <c r="D157" s="46" t="s">
        <v>13988</v>
      </c>
      <c r="E157" s="47">
        <v>6932485016433</v>
      </c>
    </row>
    <row r="158" spans="1:5" ht="16.3">
      <c r="A158" s="45" t="s">
        <v>13929</v>
      </c>
      <c r="B158" s="46" t="s">
        <v>5093</v>
      </c>
      <c r="C158" s="33" t="s">
        <v>11247</v>
      </c>
      <c r="D158" s="46" t="s">
        <v>13989</v>
      </c>
      <c r="E158" s="47">
        <v>6932485016440</v>
      </c>
    </row>
    <row r="159" spans="1:5" ht="16.3">
      <c r="A159" s="45" t="s">
        <v>13930</v>
      </c>
      <c r="B159" s="35" t="s">
        <v>5093</v>
      </c>
      <c r="C159" s="33" t="s">
        <v>11247</v>
      </c>
      <c r="D159" s="46" t="s">
        <v>13990</v>
      </c>
      <c r="E159" s="47">
        <v>6932485016457</v>
      </c>
    </row>
    <row r="160" spans="1:5" ht="16.3">
      <c r="A160" s="45" t="s">
        <v>13931</v>
      </c>
      <c r="B160" s="46" t="s">
        <v>1073</v>
      </c>
      <c r="C160" s="33" t="s">
        <v>11247</v>
      </c>
      <c r="D160" s="46" t="s">
        <v>13991</v>
      </c>
      <c r="E160" s="47">
        <v>6932485016464</v>
      </c>
    </row>
    <row r="161" spans="1:5" ht="16.3">
      <c r="A161" s="45" t="s">
        <v>13932</v>
      </c>
      <c r="B161" s="46" t="s">
        <v>1073</v>
      </c>
      <c r="C161" s="33" t="s">
        <v>11247</v>
      </c>
      <c r="D161" s="46" t="s">
        <v>13992</v>
      </c>
      <c r="E161" s="47">
        <v>6932485016471</v>
      </c>
    </row>
    <row r="162" spans="1:5" ht="16.3">
      <c r="A162" s="45" t="s">
        <v>13933</v>
      </c>
      <c r="B162" s="46" t="s">
        <v>11125</v>
      </c>
      <c r="C162" s="33" t="s">
        <v>11247</v>
      </c>
      <c r="D162" s="46" t="s">
        <v>13993</v>
      </c>
      <c r="E162" s="47">
        <v>6932485016488</v>
      </c>
    </row>
    <row r="163" spans="1:5" ht="16.3">
      <c r="A163" s="45" t="s">
        <v>13934</v>
      </c>
      <c r="B163" s="46" t="s">
        <v>11125</v>
      </c>
      <c r="C163" s="33" t="s">
        <v>11247</v>
      </c>
      <c r="D163" s="46" t="s">
        <v>13994</v>
      </c>
      <c r="E163" s="47">
        <v>6932485016495</v>
      </c>
    </row>
    <row r="164" spans="1:5" ht="16.3">
      <c r="A164" s="45" t="s">
        <v>13935</v>
      </c>
      <c r="B164" s="46" t="s">
        <v>4206</v>
      </c>
      <c r="C164" s="33" t="s">
        <v>11247</v>
      </c>
      <c r="D164" s="46" t="s">
        <v>13995</v>
      </c>
      <c r="E164" s="47">
        <v>6932485016501</v>
      </c>
    </row>
    <row r="165" spans="1:5" ht="16.3">
      <c r="A165" s="45" t="s">
        <v>13936</v>
      </c>
      <c r="B165" s="46" t="s">
        <v>4206</v>
      </c>
      <c r="C165" s="33" t="s">
        <v>11247</v>
      </c>
      <c r="D165" s="46" t="s">
        <v>13996</v>
      </c>
      <c r="E165" s="47">
        <v>6932485016518</v>
      </c>
    </row>
    <row r="166" spans="1:5" ht="16.3">
      <c r="A166" s="45" t="s">
        <v>13937</v>
      </c>
      <c r="B166" s="35" t="s">
        <v>11077</v>
      </c>
      <c r="C166" s="33" t="s">
        <v>11247</v>
      </c>
      <c r="D166" s="46" t="s">
        <v>13997</v>
      </c>
      <c r="E166" s="47">
        <v>6932485016525</v>
      </c>
    </row>
    <row r="167" spans="1:5" ht="16.3">
      <c r="A167" s="45" t="s">
        <v>13938</v>
      </c>
      <c r="B167" s="46" t="s">
        <v>11077</v>
      </c>
      <c r="C167" s="33" t="s">
        <v>11247</v>
      </c>
      <c r="D167" s="46" t="s">
        <v>13998</v>
      </c>
      <c r="E167" s="47">
        <v>6932485016532</v>
      </c>
    </row>
    <row r="168" spans="1:5" ht="16.3">
      <c r="A168" s="45" t="s">
        <v>13939</v>
      </c>
      <c r="B168" s="46" t="s">
        <v>11071</v>
      </c>
      <c r="C168" s="33" t="s">
        <v>11247</v>
      </c>
      <c r="D168" s="46" t="s">
        <v>13999</v>
      </c>
      <c r="E168" s="47">
        <v>6932485016549</v>
      </c>
    </row>
    <row r="169" spans="1:5" ht="16.3">
      <c r="A169" s="45" t="s">
        <v>13940</v>
      </c>
      <c r="B169" s="46" t="s">
        <v>11071</v>
      </c>
      <c r="C169" s="33" t="s">
        <v>11247</v>
      </c>
      <c r="D169" s="46" t="s">
        <v>14000</v>
      </c>
      <c r="E169" s="47">
        <v>6932485016556</v>
      </c>
    </row>
    <row r="170" spans="1:5" ht="16.3">
      <c r="A170" s="45" t="s">
        <v>13941</v>
      </c>
      <c r="B170" s="46" t="s">
        <v>11082</v>
      </c>
      <c r="C170" s="33" t="s">
        <v>11247</v>
      </c>
      <c r="D170" s="46" t="s">
        <v>14001</v>
      </c>
      <c r="E170" s="47">
        <v>6932485016563</v>
      </c>
    </row>
    <row r="171" spans="1:5" ht="16.3">
      <c r="A171" s="45" t="s">
        <v>13942</v>
      </c>
      <c r="B171" s="46" t="s">
        <v>11082</v>
      </c>
      <c r="C171" s="33" t="s">
        <v>11247</v>
      </c>
      <c r="D171" s="46" t="s">
        <v>14002</v>
      </c>
      <c r="E171" s="47">
        <v>6932485016570</v>
      </c>
    </row>
    <row r="172" spans="1:5" ht="16.3">
      <c r="A172" s="45" t="s">
        <v>13943</v>
      </c>
      <c r="B172" s="46" t="s">
        <v>11128</v>
      </c>
      <c r="C172" s="33" t="s">
        <v>11247</v>
      </c>
      <c r="D172" s="46" t="s">
        <v>14003</v>
      </c>
      <c r="E172" s="47">
        <v>6932485016587</v>
      </c>
    </row>
    <row r="173" spans="1:5" ht="16.3">
      <c r="A173" s="45" t="s">
        <v>13944</v>
      </c>
      <c r="B173" s="46" t="s">
        <v>11128</v>
      </c>
      <c r="C173" s="33" t="s">
        <v>11247</v>
      </c>
      <c r="D173" s="46" t="s">
        <v>14004</v>
      </c>
      <c r="E173" s="47">
        <v>6932485016594</v>
      </c>
    </row>
    <row r="174" spans="1:5" ht="16.3">
      <c r="A174" s="45" t="s">
        <v>13945</v>
      </c>
      <c r="B174" s="46" t="s">
        <v>964</v>
      </c>
      <c r="C174" s="33" t="s">
        <v>11247</v>
      </c>
      <c r="D174" s="46" t="s">
        <v>14005</v>
      </c>
      <c r="E174" s="47">
        <v>6932485016600</v>
      </c>
    </row>
    <row r="175" spans="1:5" ht="16.3">
      <c r="A175" s="45" t="s">
        <v>13946</v>
      </c>
      <c r="B175" s="46" t="s">
        <v>964</v>
      </c>
      <c r="C175" s="33" t="s">
        <v>11247</v>
      </c>
      <c r="D175" s="46" t="s">
        <v>14006</v>
      </c>
      <c r="E175" s="47">
        <v>6932485016617</v>
      </c>
    </row>
    <row r="176" spans="1:5" ht="16.3">
      <c r="A176" s="45" t="s">
        <v>13947</v>
      </c>
      <c r="B176" s="46" t="s">
        <v>7328</v>
      </c>
      <c r="C176" s="33" t="s">
        <v>11247</v>
      </c>
      <c r="D176" s="46" t="s">
        <v>14007</v>
      </c>
      <c r="E176" s="47">
        <v>6932485016624</v>
      </c>
    </row>
    <row r="177" spans="1:5" ht="16.3">
      <c r="A177" s="45" t="s">
        <v>13948</v>
      </c>
      <c r="B177" s="46" t="s">
        <v>7328</v>
      </c>
      <c r="C177" s="33" t="s">
        <v>11247</v>
      </c>
      <c r="D177" s="46" t="s">
        <v>14008</v>
      </c>
      <c r="E177" s="47">
        <v>6932485016631</v>
      </c>
    </row>
    <row r="178" spans="1:5" ht="16.3">
      <c r="A178" s="45" t="s">
        <v>13949</v>
      </c>
      <c r="B178" s="46" t="s">
        <v>948</v>
      </c>
      <c r="C178" s="33" t="s">
        <v>11247</v>
      </c>
      <c r="D178" s="46" t="s">
        <v>14009</v>
      </c>
      <c r="E178" s="47">
        <v>6932485016648</v>
      </c>
    </row>
    <row r="179" spans="1:5" ht="16.3">
      <c r="A179" s="45" t="s">
        <v>13950</v>
      </c>
      <c r="B179" s="35" t="s">
        <v>948</v>
      </c>
      <c r="C179" s="33" t="s">
        <v>11247</v>
      </c>
      <c r="D179" s="46" t="s">
        <v>14010</v>
      </c>
      <c r="E179" s="47">
        <v>6932485016655</v>
      </c>
    </row>
    <row r="180" spans="1:5" ht="16.3">
      <c r="A180" s="45" t="s">
        <v>13951</v>
      </c>
      <c r="B180" s="35" t="s">
        <v>11085</v>
      </c>
      <c r="C180" s="33" t="s">
        <v>11247</v>
      </c>
      <c r="D180" s="46" t="s">
        <v>14011</v>
      </c>
      <c r="E180" s="47">
        <v>6932485016662</v>
      </c>
    </row>
    <row r="181" spans="1:5" ht="16.3">
      <c r="A181" s="45" t="s">
        <v>13952</v>
      </c>
      <c r="B181" s="46" t="s">
        <v>11085</v>
      </c>
      <c r="C181" s="33" t="s">
        <v>11247</v>
      </c>
      <c r="D181" s="46" t="s">
        <v>14012</v>
      </c>
      <c r="E181" s="47">
        <v>6932485016679</v>
      </c>
    </row>
    <row r="182" spans="1:5" ht="16.3">
      <c r="A182" s="45" t="s">
        <v>13953</v>
      </c>
      <c r="B182" s="46" t="s">
        <v>3853</v>
      </c>
      <c r="C182" s="33" t="s">
        <v>11247</v>
      </c>
      <c r="D182" s="46" t="s">
        <v>14013</v>
      </c>
      <c r="E182" s="47">
        <v>6932485016686</v>
      </c>
    </row>
    <row r="183" spans="1:5" ht="16.3">
      <c r="A183" s="45" t="s">
        <v>13954</v>
      </c>
      <c r="B183" s="46" t="s">
        <v>3853</v>
      </c>
      <c r="C183" s="33" t="s">
        <v>11247</v>
      </c>
      <c r="D183" s="46" t="s">
        <v>14014</v>
      </c>
      <c r="E183" s="47">
        <v>6932485016693</v>
      </c>
    </row>
    <row r="184" spans="1:5" ht="16.3">
      <c r="A184" s="45" t="s">
        <v>13955</v>
      </c>
      <c r="B184" s="35" t="s">
        <v>3392</v>
      </c>
      <c r="C184" s="33" t="s">
        <v>11247</v>
      </c>
      <c r="D184" s="46" t="s">
        <v>14015</v>
      </c>
      <c r="E184" s="47">
        <v>6932485016709</v>
      </c>
    </row>
    <row r="185" spans="1:5" ht="16.3">
      <c r="A185" s="45" t="s">
        <v>13956</v>
      </c>
      <c r="B185" s="46" t="s">
        <v>3392</v>
      </c>
      <c r="C185" s="33" t="s">
        <v>11247</v>
      </c>
      <c r="D185" s="46" t="s">
        <v>14016</v>
      </c>
      <c r="E185" s="47">
        <v>6932485016716</v>
      </c>
    </row>
    <row r="186" spans="1:5" ht="16.3">
      <c r="A186" s="45" t="s">
        <v>13957</v>
      </c>
      <c r="B186" s="46" t="s">
        <v>9156</v>
      </c>
      <c r="C186" s="33" t="s">
        <v>11247</v>
      </c>
      <c r="D186" s="46" t="s">
        <v>14017</v>
      </c>
      <c r="E186" s="47">
        <v>6932485016723</v>
      </c>
    </row>
    <row r="187" spans="1:5" ht="16.3">
      <c r="A187" s="45" t="s">
        <v>13958</v>
      </c>
      <c r="B187" s="35" t="s">
        <v>9156</v>
      </c>
      <c r="C187" s="33" t="s">
        <v>11247</v>
      </c>
      <c r="D187" s="46" t="s">
        <v>14018</v>
      </c>
      <c r="E187" s="47">
        <v>6932485016730</v>
      </c>
    </row>
    <row r="188" spans="1:5" ht="16.3">
      <c r="A188" s="45" t="s">
        <v>13959</v>
      </c>
      <c r="B188" s="46" t="s">
        <v>5072</v>
      </c>
      <c r="C188" s="33" t="s">
        <v>11247</v>
      </c>
      <c r="D188" s="46" t="s">
        <v>14019</v>
      </c>
      <c r="E188" s="47">
        <v>6932485016747</v>
      </c>
    </row>
    <row r="189" spans="1:5" ht="16.3">
      <c r="A189" s="45" t="s">
        <v>13960</v>
      </c>
      <c r="B189" s="46" t="s">
        <v>5072</v>
      </c>
      <c r="C189" s="33" t="s">
        <v>11247</v>
      </c>
      <c r="D189" s="46" t="s">
        <v>14020</v>
      </c>
      <c r="E189" s="47">
        <v>6932485016754</v>
      </c>
    </row>
    <row r="190" spans="1:5" ht="16.3">
      <c r="A190" s="45" t="s">
        <v>13961</v>
      </c>
      <c r="B190" s="46" t="s">
        <v>4898</v>
      </c>
      <c r="C190" s="33" t="s">
        <v>11247</v>
      </c>
      <c r="D190" s="46" t="s">
        <v>14021</v>
      </c>
      <c r="E190" s="47">
        <v>6932485016761</v>
      </c>
    </row>
    <row r="191" spans="1:5" ht="16.3">
      <c r="A191" s="45" t="s">
        <v>13962</v>
      </c>
      <c r="B191" s="46" t="s">
        <v>4898</v>
      </c>
      <c r="C191" s="33" t="s">
        <v>11247</v>
      </c>
      <c r="D191" s="46" t="s">
        <v>14022</v>
      </c>
      <c r="E191" s="47">
        <v>6932485016778</v>
      </c>
    </row>
    <row r="192" spans="1:5" ht="16.3">
      <c r="A192" s="45" t="s">
        <v>13963</v>
      </c>
      <c r="B192" s="46" t="s">
        <v>5110</v>
      </c>
      <c r="C192" s="33" t="s">
        <v>11247</v>
      </c>
      <c r="D192" s="46" t="s">
        <v>14023</v>
      </c>
      <c r="E192" s="47">
        <v>6932485016785</v>
      </c>
    </row>
    <row r="193" spans="1:5" ht="16.3">
      <c r="A193" s="45" t="s">
        <v>13964</v>
      </c>
      <c r="B193" s="46" t="s">
        <v>5110</v>
      </c>
      <c r="C193" s="33" t="s">
        <v>11247</v>
      </c>
      <c r="D193" s="46" t="s">
        <v>14024</v>
      </c>
      <c r="E193" s="47">
        <v>6932485016792</v>
      </c>
    </row>
    <row r="194" spans="1:5" ht="16.3">
      <c r="A194" s="45" t="s">
        <v>13965</v>
      </c>
      <c r="B194" s="46" t="s">
        <v>5097</v>
      </c>
      <c r="C194" s="33" t="s">
        <v>11247</v>
      </c>
      <c r="D194" s="46" t="s">
        <v>14025</v>
      </c>
      <c r="E194" s="47">
        <v>6932485016808</v>
      </c>
    </row>
    <row r="195" spans="1:5" ht="16.3">
      <c r="A195" s="45" t="s">
        <v>13966</v>
      </c>
      <c r="B195" s="46" t="s">
        <v>5097</v>
      </c>
      <c r="C195" s="33" t="s">
        <v>11247</v>
      </c>
      <c r="D195" s="46" t="s">
        <v>14026</v>
      </c>
      <c r="E195" s="47">
        <v>6932485016815</v>
      </c>
    </row>
    <row r="196" spans="1:5" ht="16.3">
      <c r="A196" s="45" t="s">
        <v>13967</v>
      </c>
      <c r="B196" s="46" t="s">
        <v>5076</v>
      </c>
      <c r="C196" s="33" t="s">
        <v>11247</v>
      </c>
      <c r="D196" s="46" t="s">
        <v>14027</v>
      </c>
      <c r="E196" s="47">
        <v>6932485016822</v>
      </c>
    </row>
    <row r="197" spans="1:5" ht="16.3">
      <c r="A197" s="45" t="s">
        <v>13968</v>
      </c>
      <c r="B197" s="46" t="s">
        <v>5076</v>
      </c>
      <c r="C197" s="33" t="s">
        <v>11247</v>
      </c>
      <c r="D197" s="46" t="s">
        <v>14028</v>
      </c>
      <c r="E197" s="47">
        <v>6932485016839</v>
      </c>
    </row>
    <row r="198" spans="1:5" ht="16.3">
      <c r="A198" s="45" t="s">
        <v>13969</v>
      </c>
      <c r="B198" s="46" t="s">
        <v>8240</v>
      </c>
      <c r="C198" s="33" t="s">
        <v>11247</v>
      </c>
      <c r="D198" s="46" t="s">
        <v>14029</v>
      </c>
      <c r="E198" s="47">
        <v>6932485016846</v>
      </c>
    </row>
    <row r="199" spans="1:5" ht="16.3">
      <c r="A199" s="45" t="s">
        <v>13970</v>
      </c>
      <c r="B199" s="46" t="s">
        <v>8240</v>
      </c>
      <c r="C199" s="33" t="s">
        <v>11247</v>
      </c>
      <c r="D199" s="46" t="s">
        <v>14030</v>
      </c>
      <c r="E199" s="47">
        <v>6932485016853</v>
      </c>
    </row>
    <row r="200" spans="1:5" ht="16.3">
      <c r="A200" s="45" t="s">
        <v>13971</v>
      </c>
      <c r="B200" s="46" t="s">
        <v>8240</v>
      </c>
      <c r="C200" s="33" t="s">
        <v>11247</v>
      </c>
      <c r="D200" s="46" t="s">
        <v>14031</v>
      </c>
      <c r="E200" s="47">
        <v>6932485016860</v>
      </c>
    </row>
    <row r="201" spans="1:5" ht="16.3">
      <c r="A201" s="45" t="s">
        <v>13972</v>
      </c>
      <c r="B201" s="46" t="s">
        <v>8240</v>
      </c>
      <c r="C201" s="33" t="s">
        <v>11247</v>
      </c>
      <c r="D201" s="46" t="s">
        <v>14032</v>
      </c>
      <c r="E201" s="47">
        <v>6932485016877</v>
      </c>
    </row>
    <row r="202" spans="1:5" ht="16.3">
      <c r="A202" s="45" t="s">
        <v>13973</v>
      </c>
      <c r="B202" s="46" t="s">
        <v>8241</v>
      </c>
      <c r="C202" s="33" t="s">
        <v>11247</v>
      </c>
      <c r="D202" s="46" t="s">
        <v>14033</v>
      </c>
      <c r="E202" s="47">
        <v>6932485016884</v>
      </c>
    </row>
    <row r="203" spans="1:5" ht="16.3">
      <c r="A203" s="45" t="s">
        <v>13974</v>
      </c>
      <c r="B203" s="46" t="s">
        <v>8241</v>
      </c>
      <c r="C203" s="33" t="s">
        <v>11247</v>
      </c>
      <c r="D203" s="46" t="s">
        <v>14034</v>
      </c>
      <c r="E203" s="47">
        <v>6932485016891</v>
      </c>
    </row>
    <row r="204" spans="1:5">
      <c r="A204" s="45" t="s">
        <v>19329</v>
      </c>
      <c r="B204" s="112" t="s">
        <v>4263</v>
      </c>
      <c r="C204" s="33" t="s">
        <v>19448</v>
      </c>
      <c r="D204" s="115" t="s">
        <v>19330</v>
      </c>
      <c r="E204" s="116">
        <v>6932485022717</v>
      </c>
    </row>
    <row r="205" spans="1:5">
      <c r="A205" s="45" t="s">
        <v>19331</v>
      </c>
      <c r="B205" s="113" t="s">
        <v>4263</v>
      </c>
      <c r="C205" s="33" t="s">
        <v>19448</v>
      </c>
      <c r="D205" s="115" t="s">
        <v>19332</v>
      </c>
      <c r="E205" s="117">
        <v>6932485022724</v>
      </c>
    </row>
    <row r="206" spans="1:5">
      <c r="A206" s="45" t="s">
        <v>19333</v>
      </c>
      <c r="B206" s="114" t="s">
        <v>19029</v>
      </c>
      <c r="C206" s="33" t="s">
        <v>19448</v>
      </c>
      <c r="D206" s="115" t="s">
        <v>19334</v>
      </c>
      <c r="E206" s="117">
        <v>6932485022731</v>
      </c>
    </row>
    <row r="207" spans="1:5">
      <c r="A207" s="45" t="s">
        <v>19335</v>
      </c>
      <c r="B207" s="112" t="s">
        <v>19029</v>
      </c>
      <c r="C207" s="33" t="s">
        <v>19448</v>
      </c>
      <c r="D207" s="112" t="s">
        <v>19336</v>
      </c>
      <c r="E207" s="117">
        <v>6932485022748</v>
      </c>
    </row>
    <row r="208" spans="1:5">
      <c r="A208" s="45" t="s">
        <v>19337</v>
      </c>
      <c r="B208" s="112" t="s">
        <v>1606</v>
      </c>
      <c r="C208" s="33" t="s">
        <v>19448</v>
      </c>
      <c r="D208" s="112" t="s">
        <v>19338</v>
      </c>
      <c r="E208" s="117">
        <v>6932485022755</v>
      </c>
    </row>
    <row r="209" spans="1:5">
      <c r="A209" s="45" t="s">
        <v>19339</v>
      </c>
      <c r="B209" s="112" t="s">
        <v>1606</v>
      </c>
      <c r="C209" s="33" t="s">
        <v>19448</v>
      </c>
      <c r="D209" s="112" t="s">
        <v>19340</v>
      </c>
      <c r="E209" s="117">
        <v>6932485022762</v>
      </c>
    </row>
    <row r="210" spans="1:5">
      <c r="A210" s="45" t="s">
        <v>19341</v>
      </c>
      <c r="B210" s="112" t="s">
        <v>13730</v>
      </c>
      <c r="C210" s="33" t="s">
        <v>19448</v>
      </c>
      <c r="D210" s="112" t="s">
        <v>19342</v>
      </c>
      <c r="E210" s="117">
        <v>6932485022779</v>
      </c>
    </row>
    <row r="211" spans="1:5">
      <c r="A211" s="45" t="s">
        <v>19343</v>
      </c>
      <c r="B211" s="112" t="s">
        <v>13730</v>
      </c>
      <c r="C211" s="33" t="s">
        <v>19448</v>
      </c>
      <c r="D211" s="112" t="s">
        <v>19344</v>
      </c>
      <c r="E211" s="117">
        <v>6932485022786</v>
      </c>
    </row>
    <row r="212" spans="1:5">
      <c r="A212" s="45" t="s">
        <v>19345</v>
      </c>
      <c r="B212" s="112" t="s">
        <v>8241</v>
      </c>
      <c r="C212" s="33" t="s">
        <v>19448</v>
      </c>
      <c r="D212" s="112" t="s">
        <v>19346</v>
      </c>
      <c r="E212" s="117">
        <v>6932485022793</v>
      </c>
    </row>
    <row r="213" spans="1:5">
      <c r="A213" s="45" t="s">
        <v>19347</v>
      </c>
      <c r="B213" s="112" t="s">
        <v>8241</v>
      </c>
      <c r="C213" s="33" t="s">
        <v>19448</v>
      </c>
      <c r="D213" s="112" t="s">
        <v>19348</v>
      </c>
      <c r="E213" s="117">
        <v>6932485022809</v>
      </c>
    </row>
    <row r="214" spans="1:5">
      <c r="A214" s="45" t="s">
        <v>19349</v>
      </c>
      <c r="B214" s="112" t="s">
        <v>13736</v>
      </c>
      <c r="C214" s="33" t="s">
        <v>19448</v>
      </c>
      <c r="D214" s="112" t="s">
        <v>19350</v>
      </c>
      <c r="E214" s="117">
        <v>6932485022816</v>
      </c>
    </row>
    <row r="215" spans="1:5">
      <c r="A215" s="45" t="s">
        <v>19351</v>
      </c>
      <c r="B215" s="112" t="s">
        <v>13736</v>
      </c>
      <c r="C215" s="33" t="s">
        <v>19448</v>
      </c>
      <c r="D215" s="112" t="s">
        <v>19352</v>
      </c>
      <c r="E215" s="117">
        <v>6932485022823</v>
      </c>
    </row>
    <row r="216" spans="1:5">
      <c r="A216" s="45" t="s">
        <v>19353</v>
      </c>
      <c r="B216" s="112" t="s">
        <v>13736</v>
      </c>
      <c r="C216" s="33" t="s">
        <v>19448</v>
      </c>
      <c r="D216" s="112" t="s">
        <v>19354</v>
      </c>
      <c r="E216" s="117">
        <v>6932485022830</v>
      </c>
    </row>
    <row r="217" spans="1:5">
      <c r="A217" s="45" t="s">
        <v>19355</v>
      </c>
      <c r="B217" s="112" t="s">
        <v>13736</v>
      </c>
      <c r="C217" s="33" t="s">
        <v>19448</v>
      </c>
      <c r="D217" s="112" t="s">
        <v>19356</v>
      </c>
      <c r="E217" s="117">
        <v>6932485022847</v>
      </c>
    </row>
    <row r="218" spans="1:5">
      <c r="A218" s="45" t="s">
        <v>19357</v>
      </c>
      <c r="B218" s="112" t="s">
        <v>12649</v>
      </c>
      <c r="C218" s="33" t="s">
        <v>19448</v>
      </c>
      <c r="D218" s="112" t="s">
        <v>19358</v>
      </c>
      <c r="E218" s="117">
        <v>6932485022854</v>
      </c>
    </row>
    <row r="219" spans="1:5">
      <c r="A219" s="45" t="s">
        <v>19359</v>
      </c>
      <c r="B219" s="112" t="s">
        <v>12649</v>
      </c>
      <c r="C219" s="33" t="s">
        <v>19448</v>
      </c>
      <c r="D219" s="112" t="s">
        <v>19360</v>
      </c>
      <c r="E219" s="117">
        <v>6932485022861</v>
      </c>
    </row>
    <row r="220" spans="1:5">
      <c r="A220" s="45" t="s">
        <v>19361</v>
      </c>
      <c r="B220" s="112" t="s">
        <v>12649</v>
      </c>
      <c r="C220" s="33" t="s">
        <v>19448</v>
      </c>
      <c r="D220" s="112" t="s">
        <v>19362</v>
      </c>
      <c r="E220" s="117">
        <v>6932485022878</v>
      </c>
    </row>
    <row r="221" spans="1:5">
      <c r="A221" s="45" t="s">
        <v>19363</v>
      </c>
      <c r="B221" s="112" t="s">
        <v>12649</v>
      </c>
      <c r="C221" s="33" t="s">
        <v>19448</v>
      </c>
      <c r="D221" s="112" t="s">
        <v>19364</v>
      </c>
      <c r="E221" s="117">
        <v>6932485022885</v>
      </c>
    </row>
    <row r="222" spans="1:5">
      <c r="A222" s="45" t="s">
        <v>19365</v>
      </c>
      <c r="B222" s="112" t="s">
        <v>13731</v>
      </c>
      <c r="C222" s="33" t="s">
        <v>19448</v>
      </c>
      <c r="D222" s="112" t="s">
        <v>19366</v>
      </c>
      <c r="E222" s="117">
        <v>6932485022892</v>
      </c>
    </row>
    <row r="223" spans="1:5">
      <c r="A223" s="45" t="s">
        <v>19367</v>
      </c>
      <c r="B223" s="112" t="s">
        <v>13731</v>
      </c>
      <c r="C223" s="33" t="s">
        <v>19448</v>
      </c>
      <c r="D223" s="112" t="s">
        <v>19368</v>
      </c>
      <c r="E223" s="117">
        <v>6932485022908</v>
      </c>
    </row>
    <row r="224" spans="1:5">
      <c r="A224" s="45" t="s">
        <v>19369</v>
      </c>
      <c r="B224" s="112" t="s">
        <v>11085</v>
      </c>
      <c r="C224" s="33" t="s">
        <v>19448</v>
      </c>
      <c r="D224" s="112" t="s">
        <v>19370</v>
      </c>
      <c r="E224" s="117">
        <v>6932485022915</v>
      </c>
    </row>
    <row r="225" spans="1:5">
      <c r="A225" s="45" t="s">
        <v>19371</v>
      </c>
      <c r="B225" s="112" t="s">
        <v>11085</v>
      </c>
      <c r="C225" s="33" t="s">
        <v>19448</v>
      </c>
      <c r="D225" s="112" t="s">
        <v>19372</v>
      </c>
      <c r="E225" s="117">
        <v>6932485022922</v>
      </c>
    </row>
    <row r="226" spans="1:5">
      <c r="A226" s="45" t="s">
        <v>19373</v>
      </c>
      <c r="B226" s="112" t="s">
        <v>14102</v>
      </c>
      <c r="C226" s="33" t="s">
        <v>19448</v>
      </c>
      <c r="D226" s="112" t="s">
        <v>19374</v>
      </c>
      <c r="E226" s="117">
        <v>6932485022939</v>
      </c>
    </row>
    <row r="227" spans="1:5">
      <c r="A227" s="45" t="s">
        <v>19375</v>
      </c>
      <c r="B227" s="112" t="s">
        <v>14102</v>
      </c>
      <c r="C227" s="33" t="s">
        <v>19448</v>
      </c>
      <c r="D227" s="112" t="s">
        <v>19376</v>
      </c>
      <c r="E227" s="117">
        <v>6932485022946</v>
      </c>
    </row>
    <row r="228" spans="1:5">
      <c r="A228" s="45" t="s">
        <v>19377</v>
      </c>
      <c r="B228" s="112" t="s">
        <v>19043</v>
      </c>
      <c r="C228" s="33" t="s">
        <v>19448</v>
      </c>
      <c r="D228" s="112" t="s">
        <v>19378</v>
      </c>
      <c r="E228" s="117">
        <v>6932485022953</v>
      </c>
    </row>
    <row r="229" spans="1:5">
      <c r="A229" s="45" t="s">
        <v>19379</v>
      </c>
      <c r="B229" s="4" t="s">
        <v>19043</v>
      </c>
      <c r="C229" s="33" t="s">
        <v>19448</v>
      </c>
      <c r="D229" s="4" t="s">
        <v>19380</v>
      </c>
      <c r="E229" s="117">
        <v>6932485022960</v>
      </c>
    </row>
    <row r="230" spans="1:5">
      <c r="A230" s="45" t="s">
        <v>19381</v>
      </c>
      <c r="B230" s="4" t="s">
        <v>19051</v>
      </c>
      <c r="C230" s="33" t="s">
        <v>19448</v>
      </c>
      <c r="D230" s="4" t="s">
        <v>19382</v>
      </c>
      <c r="E230" s="117">
        <v>6932485022977</v>
      </c>
    </row>
    <row r="231" spans="1:5">
      <c r="A231" s="45" t="s">
        <v>19383</v>
      </c>
      <c r="B231" s="4" t="s">
        <v>19051</v>
      </c>
      <c r="C231" s="33" t="s">
        <v>19448</v>
      </c>
      <c r="D231" s="4" t="s">
        <v>19384</v>
      </c>
      <c r="E231" s="117">
        <v>6932485022984</v>
      </c>
    </row>
    <row r="232" spans="1:5">
      <c r="A232" s="45" t="s">
        <v>19385</v>
      </c>
      <c r="B232" s="4" t="s">
        <v>19034</v>
      </c>
      <c r="C232" s="33" t="s">
        <v>19448</v>
      </c>
      <c r="D232" s="4" t="s">
        <v>19386</v>
      </c>
      <c r="E232" s="117">
        <v>6932485022991</v>
      </c>
    </row>
    <row r="233" spans="1:5">
      <c r="A233" s="45" t="s">
        <v>19387</v>
      </c>
      <c r="B233" s="4" t="s">
        <v>14101</v>
      </c>
      <c r="C233" s="33" t="s">
        <v>19448</v>
      </c>
      <c r="D233" s="4" t="s">
        <v>19388</v>
      </c>
      <c r="E233" s="117">
        <v>6932485023004</v>
      </c>
    </row>
    <row r="234" spans="1:5">
      <c r="A234" s="45" t="s">
        <v>19389</v>
      </c>
      <c r="B234" s="4" t="s">
        <v>14101</v>
      </c>
      <c r="C234" s="33" t="s">
        <v>19448</v>
      </c>
      <c r="D234" s="4" t="s">
        <v>19390</v>
      </c>
      <c r="E234" s="117">
        <v>6932485023011</v>
      </c>
    </row>
    <row r="235" spans="1:5">
      <c r="A235" s="45" t="s">
        <v>19583</v>
      </c>
      <c r="B235" s="4" t="s">
        <v>19024</v>
      </c>
      <c r="C235" s="33" t="s">
        <v>19448</v>
      </c>
      <c r="D235" s="4" t="s">
        <v>19391</v>
      </c>
      <c r="E235" s="117">
        <v>6932485023028</v>
      </c>
    </row>
    <row r="236" spans="1:5">
      <c r="A236" s="45" t="s">
        <v>19584</v>
      </c>
      <c r="B236" s="4" t="s">
        <v>19024</v>
      </c>
      <c r="C236" s="33" t="s">
        <v>19448</v>
      </c>
      <c r="D236" s="4" t="s">
        <v>19392</v>
      </c>
      <c r="E236" s="117">
        <v>6932485023035</v>
      </c>
    </row>
    <row r="237" spans="1:5">
      <c r="A237" s="45" t="s">
        <v>19393</v>
      </c>
      <c r="B237" s="4" t="s">
        <v>19055</v>
      </c>
      <c r="C237" s="33" t="s">
        <v>19448</v>
      </c>
      <c r="D237" s="4" t="s">
        <v>19394</v>
      </c>
      <c r="E237" s="117">
        <v>6932485023042</v>
      </c>
    </row>
    <row r="238" spans="1:5">
      <c r="A238" s="45" t="s">
        <v>19395</v>
      </c>
      <c r="B238" s="4" t="s">
        <v>19055</v>
      </c>
      <c r="C238" s="33" t="s">
        <v>19448</v>
      </c>
      <c r="D238" s="4" t="s">
        <v>19396</v>
      </c>
      <c r="E238" s="117">
        <v>6932485023059</v>
      </c>
    </row>
    <row r="239" spans="1:5">
      <c r="A239" s="45" t="s">
        <v>19397</v>
      </c>
      <c r="B239" s="4" t="s">
        <v>13734</v>
      </c>
      <c r="C239" s="33" t="s">
        <v>19448</v>
      </c>
      <c r="D239" s="4" t="s">
        <v>19398</v>
      </c>
      <c r="E239" s="117">
        <v>6932485023066</v>
      </c>
    </row>
    <row r="240" spans="1:5">
      <c r="A240" s="45" t="s">
        <v>19399</v>
      </c>
      <c r="B240" s="4" t="s">
        <v>13734</v>
      </c>
      <c r="C240" s="33" t="s">
        <v>19448</v>
      </c>
      <c r="D240" s="4" t="s">
        <v>19400</v>
      </c>
      <c r="E240" s="117">
        <v>6932485023073</v>
      </c>
    </row>
    <row r="241" spans="1:5">
      <c r="A241" s="45" t="s">
        <v>19401</v>
      </c>
      <c r="B241" s="4" t="s">
        <v>19058</v>
      </c>
      <c r="C241" s="33" t="s">
        <v>19448</v>
      </c>
      <c r="D241" s="4" t="s">
        <v>19402</v>
      </c>
      <c r="E241" s="117">
        <v>6932485023080</v>
      </c>
    </row>
    <row r="242" spans="1:5">
      <c r="A242" s="45" t="s">
        <v>19403</v>
      </c>
      <c r="B242" s="4" t="s">
        <v>19058</v>
      </c>
      <c r="C242" s="33" t="s">
        <v>19448</v>
      </c>
      <c r="D242" s="4" t="s">
        <v>19404</v>
      </c>
      <c r="E242" s="117">
        <v>6932485023097</v>
      </c>
    </row>
    <row r="243" spans="1:5">
      <c r="A243" s="45" t="s">
        <v>19405</v>
      </c>
      <c r="B243" s="4" t="s">
        <v>19056</v>
      </c>
      <c r="C243" s="33" t="s">
        <v>19448</v>
      </c>
      <c r="D243" s="4" t="s">
        <v>19406</v>
      </c>
      <c r="E243" s="117">
        <v>6932485023103</v>
      </c>
    </row>
    <row r="244" spans="1:5">
      <c r="A244" s="45" t="s">
        <v>19407</v>
      </c>
      <c r="B244" s="4" t="s">
        <v>19056</v>
      </c>
      <c r="C244" s="33" t="s">
        <v>19448</v>
      </c>
      <c r="D244" s="4" t="s">
        <v>19408</v>
      </c>
      <c r="E244" s="117">
        <v>6932485023110</v>
      </c>
    </row>
    <row r="245" spans="1:5">
      <c r="A245" s="45" t="s">
        <v>19409</v>
      </c>
      <c r="B245" s="4" t="s">
        <v>13727</v>
      </c>
      <c r="C245" s="33" t="s">
        <v>19448</v>
      </c>
      <c r="D245" s="4" t="s">
        <v>19410</v>
      </c>
      <c r="E245" s="117">
        <v>6932485023127</v>
      </c>
    </row>
    <row r="246" spans="1:5">
      <c r="A246" s="45" t="s">
        <v>19411</v>
      </c>
      <c r="B246" s="4" t="s">
        <v>13727</v>
      </c>
      <c r="C246" s="33" t="s">
        <v>19448</v>
      </c>
      <c r="D246" s="4" t="s">
        <v>19412</v>
      </c>
      <c r="E246" s="117">
        <v>6932485023134</v>
      </c>
    </row>
    <row r="247" spans="1:5">
      <c r="A247" s="45" t="s">
        <v>19413</v>
      </c>
      <c r="B247" s="4" t="s">
        <v>19414</v>
      </c>
      <c r="C247" s="33" t="s">
        <v>19448</v>
      </c>
      <c r="D247" s="4" t="s">
        <v>19415</v>
      </c>
      <c r="E247" s="117">
        <v>6932485023141</v>
      </c>
    </row>
    <row r="248" spans="1:5">
      <c r="A248" s="45" t="s">
        <v>19416</v>
      </c>
      <c r="B248" s="4" t="s">
        <v>19414</v>
      </c>
      <c r="C248" s="33" t="s">
        <v>19448</v>
      </c>
      <c r="D248" s="4" t="s">
        <v>19417</v>
      </c>
      <c r="E248" s="117">
        <v>6932485023158</v>
      </c>
    </row>
    <row r="249" spans="1:5">
      <c r="A249" s="45" t="s">
        <v>19418</v>
      </c>
      <c r="B249" s="4" t="s">
        <v>13725</v>
      </c>
      <c r="C249" s="33" t="s">
        <v>19448</v>
      </c>
      <c r="D249" s="4" t="s">
        <v>19419</v>
      </c>
      <c r="E249" s="117">
        <v>6932485023165</v>
      </c>
    </row>
    <row r="250" spans="1:5">
      <c r="A250" s="45" t="s">
        <v>19420</v>
      </c>
      <c r="B250" s="4" t="s">
        <v>13725</v>
      </c>
      <c r="C250" s="33" t="s">
        <v>19448</v>
      </c>
      <c r="D250" s="4" t="s">
        <v>19421</v>
      </c>
      <c r="E250" s="117">
        <v>6932485023172</v>
      </c>
    </row>
    <row r="251" spans="1:5">
      <c r="A251" s="45" t="s">
        <v>19585</v>
      </c>
      <c r="B251" s="4" t="s">
        <v>13726</v>
      </c>
      <c r="C251" s="33" t="s">
        <v>19448</v>
      </c>
      <c r="D251" s="4" t="s">
        <v>19422</v>
      </c>
      <c r="E251" s="117">
        <v>6932485023189</v>
      </c>
    </row>
    <row r="252" spans="1:5">
      <c r="A252" s="45" t="s">
        <v>19586</v>
      </c>
      <c r="B252" s="4" t="s">
        <v>13726</v>
      </c>
      <c r="C252" s="33" t="s">
        <v>19448</v>
      </c>
      <c r="D252" s="4" t="s">
        <v>19423</v>
      </c>
      <c r="E252" s="117">
        <v>6932485023196</v>
      </c>
    </row>
    <row r="253" spans="1:5">
      <c r="A253" s="45" t="s">
        <v>19424</v>
      </c>
      <c r="B253" s="4" t="s">
        <v>19059</v>
      </c>
      <c r="C253" s="33" t="s">
        <v>19448</v>
      </c>
      <c r="D253" s="4" t="s">
        <v>19425</v>
      </c>
      <c r="E253" s="117">
        <v>6932485023202</v>
      </c>
    </row>
    <row r="254" spans="1:5">
      <c r="A254" s="45" t="s">
        <v>19426</v>
      </c>
      <c r="B254" s="4" t="s">
        <v>19059</v>
      </c>
      <c r="C254" s="33" t="s">
        <v>19448</v>
      </c>
      <c r="D254" s="4" t="s">
        <v>19427</v>
      </c>
      <c r="E254" s="117">
        <v>6932485023219</v>
      </c>
    </row>
    <row r="255" spans="1:5">
      <c r="A255" s="45" t="s">
        <v>19428</v>
      </c>
      <c r="B255" s="4" t="s">
        <v>19044</v>
      </c>
      <c r="C255" s="33" t="s">
        <v>19448</v>
      </c>
      <c r="D255" s="4" t="s">
        <v>19429</v>
      </c>
      <c r="E255" s="117">
        <v>6932485023226</v>
      </c>
    </row>
    <row r="256" spans="1:5">
      <c r="A256" s="45" t="s">
        <v>19430</v>
      </c>
      <c r="B256" s="4" t="s">
        <v>19044</v>
      </c>
      <c r="C256" s="33" t="s">
        <v>19448</v>
      </c>
      <c r="D256" s="4" t="s">
        <v>19431</v>
      </c>
      <c r="E256" s="117">
        <v>6932485023233</v>
      </c>
    </row>
    <row r="257" spans="1:5">
      <c r="A257" s="45" t="s">
        <v>19432</v>
      </c>
      <c r="B257" s="4" t="s">
        <v>19042</v>
      </c>
      <c r="C257" s="33" t="s">
        <v>19448</v>
      </c>
      <c r="D257" s="4" t="s">
        <v>19433</v>
      </c>
      <c r="E257" s="117">
        <v>6932485023240</v>
      </c>
    </row>
    <row r="258" spans="1:5">
      <c r="A258" s="45" t="s">
        <v>19434</v>
      </c>
      <c r="B258" s="4" t="s">
        <v>19042</v>
      </c>
      <c r="C258" s="33" t="s">
        <v>19448</v>
      </c>
      <c r="D258" s="4" t="s">
        <v>19435</v>
      </c>
      <c r="E258" s="117">
        <v>6932485023257</v>
      </c>
    </row>
    <row r="259" spans="1:5">
      <c r="A259" s="45" t="s">
        <v>19436</v>
      </c>
      <c r="B259" s="4" t="s">
        <v>19066</v>
      </c>
      <c r="C259" s="33" t="s">
        <v>19448</v>
      </c>
      <c r="D259" s="4" t="s">
        <v>19437</v>
      </c>
      <c r="E259" s="117">
        <v>6932485023264</v>
      </c>
    </row>
    <row r="260" spans="1:5">
      <c r="A260" s="45" t="s">
        <v>19438</v>
      </c>
      <c r="B260" s="4" t="s">
        <v>19066</v>
      </c>
      <c r="C260" s="33" t="s">
        <v>19448</v>
      </c>
      <c r="D260" s="4" t="s">
        <v>19439</v>
      </c>
      <c r="E260" s="117">
        <v>6932485023271</v>
      </c>
    </row>
    <row r="261" spans="1:5">
      <c r="A261" s="45" t="s">
        <v>19440</v>
      </c>
      <c r="B261" s="4" t="s">
        <v>19048</v>
      </c>
      <c r="C261" s="33" t="s">
        <v>19448</v>
      </c>
      <c r="D261" s="4" t="s">
        <v>19441</v>
      </c>
      <c r="E261" s="117">
        <v>6932485023288</v>
      </c>
    </row>
    <row r="262" spans="1:5">
      <c r="A262" s="45" t="s">
        <v>19442</v>
      </c>
      <c r="B262" s="4" t="s">
        <v>19048</v>
      </c>
      <c r="C262" s="33" t="s">
        <v>19448</v>
      </c>
      <c r="D262" s="4" t="s">
        <v>19443</v>
      </c>
      <c r="E262" s="117">
        <v>6932485023295</v>
      </c>
    </row>
    <row r="263" spans="1:5">
      <c r="A263" s="45" t="s">
        <v>19444</v>
      </c>
      <c r="B263" s="4" t="s">
        <v>19065</v>
      </c>
      <c r="C263" s="33" t="s">
        <v>19448</v>
      </c>
      <c r="D263" s="4" t="s">
        <v>19445</v>
      </c>
      <c r="E263" s="117">
        <v>6932485023301</v>
      </c>
    </row>
    <row r="264" spans="1:5">
      <c r="A264" s="45" t="s">
        <v>19446</v>
      </c>
      <c r="B264" s="4" t="s">
        <v>19065</v>
      </c>
      <c r="C264" s="33" t="s">
        <v>19448</v>
      </c>
      <c r="D264" s="4" t="s">
        <v>19447</v>
      </c>
      <c r="E264" s="117">
        <v>6932485023318</v>
      </c>
    </row>
    <row r="265" spans="1:5">
      <c r="A265" s="10" t="s">
        <v>19570</v>
      </c>
      <c r="B265" t="s">
        <v>3392</v>
      </c>
      <c r="C265" s="33" t="s">
        <v>19448</v>
      </c>
      <c r="D265" t="s">
        <v>19559</v>
      </c>
    </row>
    <row r="266" spans="1:5">
      <c r="A266" s="10" t="s">
        <v>19571</v>
      </c>
      <c r="B266" t="s">
        <v>3392</v>
      </c>
      <c r="C266" s="33" t="s">
        <v>19448</v>
      </c>
      <c r="D266" t="s">
        <v>19565</v>
      </c>
    </row>
    <row r="267" spans="1:5">
      <c r="A267" s="10" t="s">
        <v>19572</v>
      </c>
      <c r="B267" t="s">
        <v>19034</v>
      </c>
      <c r="C267" s="33" t="s">
        <v>19448</v>
      </c>
      <c r="D267" t="s">
        <v>19561</v>
      </c>
    </row>
    <row r="268" spans="1:5">
      <c r="A268" s="10" t="s">
        <v>19573</v>
      </c>
      <c r="B268" t="s">
        <v>49</v>
      </c>
      <c r="C268" s="33" t="s">
        <v>19448</v>
      </c>
      <c r="D268" t="s">
        <v>19560</v>
      </c>
    </row>
    <row r="269" spans="1:5">
      <c r="A269" s="10" t="s">
        <v>19574</v>
      </c>
      <c r="B269" t="s">
        <v>49</v>
      </c>
      <c r="C269" s="33" t="s">
        <v>19448</v>
      </c>
      <c r="D269" t="s">
        <v>19563</v>
      </c>
    </row>
    <row r="270" spans="1:5">
      <c r="A270" s="10" t="s">
        <v>19575</v>
      </c>
      <c r="B270" t="s">
        <v>19456</v>
      </c>
      <c r="C270" s="33" t="s">
        <v>19448</v>
      </c>
      <c r="D270" t="s">
        <v>19562</v>
      </c>
    </row>
    <row r="271" spans="1:5">
      <c r="A271" s="10" t="s">
        <v>19576</v>
      </c>
      <c r="B271" t="s">
        <v>19456</v>
      </c>
      <c r="C271" s="33" t="s">
        <v>19448</v>
      </c>
      <c r="D271" t="s">
        <v>19557</v>
      </c>
    </row>
    <row r="272" spans="1:5">
      <c r="A272" s="10" t="s">
        <v>19577</v>
      </c>
      <c r="B272" t="s">
        <v>19457</v>
      </c>
      <c r="C272" s="33" t="s">
        <v>19448</v>
      </c>
      <c r="D272" t="s">
        <v>19568</v>
      </c>
    </row>
    <row r="273" spans="1:4">
      <c r="A273" s="10" t="s">
        <v>19578</v>
      </c>
      <c r="B273" t="s">
        <v>19457</v>
      </c>
      <c r="C273" s="33" t="s">
        <v>19448</v>
      </c>
      <c r="D273" t="s">
        <v>19569</v>
      </c>
    </row>
    <row r="274" spans="1:4">
      <c r="A274" s="10" t="s">
        <v>19579</v>
      </c>
      <c r="B274" t="s">
        <v>19455</v>
      </c>
      <c r="C274" s="33" t="s">
        <v>19448</v>
      </c>
      <c r="D274" t="s">
        <v>19564</v>
      </c>
    </row>
    <row r="275" spans="1:4">
      <c r="A275" s="10" t="s">
        <v>19580</v>
      </c>
      <c r="B275" t="s">
        <v>19455</v>
      </c>
      <c r="C275" s="33" t="s">
        <v>19448</v>
      </c>
      <c r="D275" t="s">
        <v>19567</v>
      </c>
    </row>
    <row r="276" spans="1:4">
      <c r="A276" s="10" t="s">
        <v>19581</v>
      </c>
      <c r="B276" t="s">
        <v>19458</v>
      </c>
      <c r="C276" s="33" t="s">
        <v>19448</v>
      </c>
      <c r="D276" t="s">
        <v>19558</v>
      </c>
    </row>
    <row r="277" spans="1:4">
      <c r="A277" s="10" t="s">
        <v>19582</v>
      </c>
      <c r="B277" t="s">
        <v>19458</v>
      </c>
      <c r="C277" s="33" t="s">
        <v>19448</v>
      </c>
      <c r="D277" t="s">
        <v>19566</v>
      </c>
    </row>
  </sheetData>
  <autoFilter ref="A1:E277" xr:uid="{370D42CA-34BF-41CC-BBF3-0E192B781A68}"/>
  <phoneticPr fontId="2" type="noConversion"/>
  <conditionalFormatting sqref="A1">
    <cfRule type="duplicateValues" dxfId="43" priority="10"/>
  </conditionalFormatting>
  <conditionalFormatting sqref="A2:A264">
    <cfRule type="duplicateValues" dxfId="42" priority="14"/>
  </conditionalFormatting>
  <conditionalFormatting sqref="D1">
    <cfRule type="duplicateValues" dxfId="41" priority="11"/>
    <cfRule type="duplicateValues" dxfId="40" priority="12"/>
    <cfRule type="duplicateValues" dxfId="39" priority="13"/>
  </conditionalFormatting>
  <conditionalFormatting sqref="D1:D1048576">
    <cfRule type="duplicateValues" dxfId="38" priority="1"/>
  </conditionalFormatting>
  <conditionalFormatting sqref="D2:D143">
    <cfRule type="duplicateValues" dxfId="37" priority="15"/>
  </conditionalFormatting>
  <conditionalFormatting sqref="D144:D203">
    <cfRule type="duplicateValues" dxfId="36" priority="7"/>
  </conditionalFormatting>
  <conditionalFormatting sqref="D204">
    <cfRule type="duplicateValues" dxfId="35" priority="3"/>
  </conditionalFormatting>
  <conditionalFormatting sqref="D596:D1048576 D1:D203">
    <cfRule type="duplicateValues" dxfId="34" priority="4"/>
  </conditionalFormatting>
  <conditionalFormatting sqref="D596:D1048576">
    <cfRule type="duplicateValues" dxfId="33" priority="5"/>
  </conditionalFormatting>
  <conditionalFormatting sqref="E2">
    <cfRule type="duplicateValues" dxfId="32" priority="9"/>
  </conditionalFormatting>
  <conditionalFormatting sqref="E204">
    <cfRule type="duplicateValues" dxfId="31"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315"/>
  <sheetViews>
    <sheetView zoomScale="110" zoomScaleNormal="110" workbookViewId="0">
      <pane ySplit="1" topLeftCell="A1037" activePane="bottomLeft" state="frozen"/>
      <selection pane="bottomLeft" activeCell="H1064" sqref="H1064"/>
    </sheetView>
  </sheetViews>
  <sheetFormatPr baseColWidth="10" defaultColWidth="8.69140625" defaultRowHeight="12"/>
  <cols>
    <col min="1" max="1" width="11.3046875" style="78" customWidth="1"/>
    <col min="2" max="2" width="11.921875" style="78" customWidth="1"/>
    <col min="3" max="3" width="7.3828125" style="78" customWidth="1"/>
    <col min="4" max="4" width="3.69140625" style="79" customWidth="1"/>
    <col min="5" max="5" width="4.3828125" style="78" customWidth="1"/>
    <col min="6" max="6" width="9.61328125" style="155" customWidth="1"/>
    <col min="7" max="7" width="4.69140625" style="79" customWidth="1"/>
    <col min="8" max="8" width="11.69140625" style="79" customWidth="1"/>
    <col min="9" max="9" width="13.07421875" style="81" customWidth="1"/>
    <col min="10" max="10" width="10.3828125" style="78" customWidth="1"/>
    <col min="11" max="11" width="4.765625" style="78" customWidth="1"/>
    <col min="12" max="14" width="4.765625" style="104" customWidth="1"/>
    <col min="15" max="15" width="9.15234375" style="79" customWidth="1"/>
    <col min="16" max="16" width="5.84375" style="77" customWidth="1"/>
    <col min="17" max="17" width="5.07421875" style="26" customWidth="1"/>
    <col min="18" max="18" width="5.15234375" style="26" customWidth="1"/>
    <col min="19" max="16384" width="8.69140625" style="26"/>
  </cols>
  <sheetData>
    <row r="1" spans="1:17" s="76" customFormat="1" ht="24.55" customHeight="1">
      <c r="A1" s="73" t="s">
        <v>2235</v>
      </c>
      <c r="B1" s="74" t="s">
        <v>2236</v>
      </c>
      <c r="C1" s="74" t="s">
        <v>2237</v>
      </c>
      <c r="D1" s="73" t="s">
        <v>2238</v>
      </c>
      <c r="E1" s="74" t="s">
        <v>2239</v>
      </c>
      <c r="F1" s="151" t="s">
        <v>7382</v>
      </c>
      <c r="G1" s="73" t="s">
        <v>2240</v>
      </c>
      <c r="H1" s="73" t="s">
        <v>2241</v>
      </c>
      <c r="I1" s="120" t="s">
        <v>13365</v>
      </c>
      <c r="J1" s="121" t="s">
        <v>14210</v>
      </c>
      <c r="K1" s="74" t="s">
        <v>20167</v>
      </c>
      <c r="L1" s="73" t="s">
        <v>15959</v>
      </c>
      <c r="M1" s="73" t="s">
        <v>15960</v>
      </c>
      <c r="N1" s="73" t="s">
        <v>15961</v>
      </c>
      <c r="O1" s="75" t="s">
        <v>4973</v>
      </c>
      <c r="P1" s="83" t="s">
        <v>19296</v>
      </c>
      <c r="Q1" s="84" t="s">
        <v>7562</v>
      </c>
    </row>
    <row r="2" spans="1:17">
      <c r="A2" s="85" t="s">
        <v>4476</v>
      </c>
      <c r="B2" s="85" t="s">
        <v>5</v>
      </c>
      <c r="C2" s="85" t="s">
        <v>66</v>
      </c>
      <c r="D2" s="86">
        <v>0</v>
      </c>
      <c r="E2" s="85" t="s">
        <v>2253</v>
      </c>
      <c r="F2" s="153" t="s">
        <v>2243</v>
      </c>
      <c r="G2" s="86" t="s">
        <v>16</v>
      </c>
      <c r="H2" s="85" t="s">
        <v>13669</v>
      </c>
      <c r="I2" s="87" t="s">
        <v>15946</v>
      </c>
      <c r="J2" s="87">
        <v>0</v>
      </c>
      <c r="K2" s="87" t="s">
        <v>15962</v>
      </c>
      <c r="L2" s="102" t="s">
        <v>16159</v>
      </c>
      <c r="M2" s="102" t="s">
        <v>16271</v>
      </c>
      <c r="N2" s="102" t="s">
        <v>16358</v>
      </c>
      <c r="O2" s="93"/>
      <c r="P2" s="89"/>
      <c r="Q2" s="90"/>
    </row>
    <row r="3" spans="1:17">
      <c r="A3" s="85" t="s">
        <v>3140</v>
      </c>
      <c r="B3" s="85" t="s">
        <v>49</v>
      </c>
      <c r="C3" s="85" t="s">
        <v>3141</v>
      </c>
      <c r="D3" s="86" t="s">
        <v>3874</v>
      </c>
      <c r="E3" s="85" t="s">
        <v>2251</v>
      </c>
      <c r="F3" s="153" t="s">
        <v>2243</v>
      </c>
      <c r="G3" s="86" t="s">
        <v>22</v>
      </c>
      <c r="H3" s="85" t="s">
        <v>3142</v>
      </c>
      <c r="I3" s="87">
        <v>6972200199249</v>
      </c>
      <c r="J3" s="87" t="s">
        <v>13316</v>
      </c>
      <c r="K3" s="87" t="s">
        <v>15963</v>
      </c>
      <c r="L3" s="102" t="s">
        <v>16160</v>
      </c>
      <c r="M3" s="102" t="s">
        <v>16272</v>
      </c>
      <c r="N3" s="102" t="s">
        <v>16251</v>
      </c>
      <c r="O3" s="93"/>
      <c r="P3" s="89"/>
      <c r="Q3" s="90"/>
    </row>
    <row r="4" spans="1:17">
      <c r="A4" s="85" t="s">
        <v>3485</v>
      </c>
      <c r="B4" s="85" t="s">
        <v>5</v>
      </c>
      <c r="C4" s="85" t="s">
        <v>3486</v>
      </c>
      <c r="D4" s="86">
        <v>0</v>
      </c>
      <c r="E4" s="85"/>
      <c r="F4" s="153" t="s">
        <v>2243</v>
      </c>
      <c r="G4" s="86" t="s">
        <v>16</v>
      </c>
      <c r="H4" s="85" t="s">
        <v>3487</v>
      </c>
      <c r="I4" s="87" t="e">
        <v>#N/A</v>
      </c>
      <c r="J4" s="87">
        <v>0</v>
      </c>
      <c r="K4" s="87" t="s">
        <v>15964</v>
      </c>
      <c r="L4" s="102" t="s">
        <v>16161</v>
      </c>
      <c r="M4" s="102" t="s">
        <v>16273</v>
      </c>
      <c r="N4" s="102" t="s">
        <v>16160</v>
      </c>
      <c r="O4" s="93"/>
      <c r="P4" s="89"/>
      <c r="Q4" s="90"/>
    </row>
    <row r="5" spans="1:17">
      <c r="A5" s="85" t="s">
        <v>4741</v>
      </c>
      <c r="B5" s="85" t="s">
        <v>9149</v>
      </c>
      <c r="C5" s="85" t="s">
        <v>4742</v>
      </c>
      <c r="D5" s="86" t="s">
        <v>2475</v>
      </c>
      <c r="E5" s="85" t="s">
        <v>2253</v>
      </c>
      <c r="F5" s="153" t="s">
        <v>2245</v>
      </c>
      <c r="G5" s="86" t="s">
        <v>4743</v>
      </c>
      <c r="H5" s="85" t="s">
        <v>4744</v>
      </c>
      <c r="I5" s="87" t="e">
        <v>#N/A</v>
      </c>
      <c r="J5" s="87" t="s">
        <v>13366</v>
      </c>
      <c r="K5" s="87" t="s">
        <v>15965</v>
      </c>
      <c r="L5" s="102" t="s">
        <v>16162</v>
      </c>
      <c r="M5" s="102" t="s">
        <v>16160</v>
      </c>
      <c r="N5" s="102" t="s">
        <v>16359</v>
      </c>
      <c r="O5" s="93"/>
      <c r="P5" s="89"/>
      <c r="Q5" s="90"/>
    </row>
    <row r="6" spans="1:17">
      <c r="A6" s="85" t="s">
        <v>4653</v>
      </c>
      <c r="B6" s="85" t="s">
        <v>4654</v>
      </c>
      <c r="C6" s="85" t="s">
        <v>4655</v>
      </c>
      <c r="D6" s="86" t="s">
        <v>2475</v>
      </c>
      <c r="E6" s="85" t="s">
        <v>2242</v>
      </c>
      <c r="F6" s="153" t="s">
        <v>2243</v>
      </c>
      <c r="G6" s="86" t="s">
        <v>20</v>
      </c>
      <c r="H6" s="85" t="s">
        <v>4656</v>
      </c>
      <c r="I6" s="87" t="e">
        <v>#N/A</v>
      </c>
      <c r="J6" s="87" t="s">
        <v>13367</v>
      </c>
      <c r="K6" s="87" t="s">
        <v>15966</v>
      </c>
      <c r="L6" s="102" t="s">
        <v>16160</v>
      </c>
      <c r="M6" s="102" t="s">
        <v>16272</v>
      </c>
      <c r="N6" s="102" t="s">
        <v>16251</v>
      </c>
      <c r="O6" s="93"/>
      <c r="P6" s="89"/>
      <c r="Q6" s="90"/>
    </row>
    <row r="7" spans="1:17">
      <c r="A7" s="85" t="s">
        <v>2496</v>
      </c>
      <c r="B7" s="85" t="s">
        <v>2497</v>
      </c>
      <c r="C7" s="85" t="s">
        <v>2498</v>
      </c>
      <c r="D7" s="86" t="s">
        <v>3924</v>
      </c>
      <c r="E7" s="85" t="s">
        <v>2251</v>
      </c>
      <c r="F7" s="153" t="s">
        <v>2245</v>
      </c>
      <c r="G7" s="86" t="s">
        <v>54</v>
      </c>
      <c r="H7" s="85" t="s">
        <v>2499</v>
      </c>
      <c r="I7" s="87" t="e">
        <v>#N/A</v>
      </c>
      <c r="J7" s="87" t="s">
        <v>13368</v>
      </c>
      <c r="K7" s="87" t="s">
        <v>15967</v>
      </c>
      <c r="L7" s="102" t="s">
        <v>16160</v>
      </c>
      <c r="M7" s="102" t="s">
        <v>16272</v>
      </c>
      <c r="N7" s="102" t="s">
        <v>16251</v>
      </c>
      <c r="O7" s="93"/>
      <c r="P7" s="89"/>
      <c r="Q7" s="90"/>
    </row>
    <row r="8" spans="1:17">
      <c r="A8" s="85" t="s">
        <v>3548</v>
      </c>
      <c r="B8" s="85" t="s">
        <v>2735</v>
      </c>
      <c r="C8" s="85" t="s">
        <v>3549</v>
      </c>
      <c r="D8" s="86">
        <v>0</v>
      </c>
      <c r="E8" s="85"/>
      <c r="F8" s="153" t="s">
        <v>2243</v>
      </c>
      <c r="G8" s="86" t="s">
        <v>26</v>
      </c>
      <c r="H8" s="85" t="s">
        <v>3550</v>
      </c>
      <c r="I8" s="87" t="e">
        <v>#N/A</v>
      </c>
      <c r="J8" s="87">
        <v>0</v>
      </c>
      <c r="K8" s="87">
        <v>0</v>
      </c>
      <c r="L8" s="102">
        <v>0</v>
      </c>
      <c r="M8" s="102">
        <v>0</v>
      </c>
      <c r="N8" s="102">
        <v>0</v>
      </c>
      <c r="O8" s="93"/>
      <c r="P8" s="89"/>
      <c r="Q8" s="90"/>
    </row>
    <row r="9" spans="1:17">
      <c r="A9" s="85" t="s">
        <v>4663</v>
      </c>
      <c r="B9" s="85" t="s">
        <v>53</v>
      </c>
      <c r="C9" s="85" t="s">
        <v>4664</v>
      </c>
      <c r="D9" s="86" t="s">
        <v>3110</v>
      </c>
      <c r="E9" s="85" t="s">
        <v>2253</v>
      </c>
      <c r="F9" s="153" t="s">
        <v>2243</v>
      </c>
      <c r="G9" s="86" t="s">
        <v>54</v>
      </c>
      <c r="H9" s="85" t="s">
        <v>4665</v>
      </c>
      <c r="I9" s="87">
        <v>6972200199447</v>
      </c>
      <c r="J9" s="87" t="s">
        <v>818</v>
      </c>
      <c r="K9" s="87" t="s">
        <v>15968</v>
      </c>
      <c r="L9" s="102" t="s">
        <v>16163</v>
      </c>
      <c r="M9" s="102" t="s">
        <v>16274</v>
      </c>
      <c r="N9" s="102" t="s">
        <v>16288</v>
      </c>
      <c r="O9" s="93"/>
      <c r="P9" s="89"/>
      <c r="Q9" s="90"/>
    </row>
    <row r="10" spans="1:17">
      <c r="A10" s="85" t="s">
        <v>105</v>
      </c>
      <c r="B10" s="85" t="s">
        <v>44</v>
      </c>
      <c r="C10" s="85" t="s">
        <v>104</v>
      </c>
      <c r="D10" s="86" t="s">
        <v>4090</v>
      </c>
      <c r="E10" s="85" t="s">
        <v>2251</v>
      </c>
      <c r="F10" s="153" t="s">
        <v>2243</v>
      </c>
      <c r="G10" s="86" t="s">
        <v>20</v>
      </c>
      <c r="H10" s="85" t="s">
        <v>2261</v>
      </c>
      <c r="I10" s="87">
        <v>6972200190512</v>
      </c>
      <c r="J10" s="87" t="s">
        <v>13316</v>
      </c>
      <c r="K10" s="87" t="s">
        <v>15969</v>
      </c>
      <c r="L10" s="102" t="s">
        <v>16160</v>
      </c>
      <c r="M10" s="102" t="s">
        <v>16272</v>
      </c>
      <c r="N10" s="102" t="s">
        <v>16208</v>
      </c>
      <c r="O10" s="93"/>
      <c r="P10" s="89"/>
      <c r="Q10" s="90"/>
    </row>
    <row r="11" spans="1:17">
      <c r="A11" s="85" t="s">
        <v>138</v>
      </c>
      <c r="B11" s="85" t="s">
        <v>137</v>
      </c>
      <c r="C11" s="85" t="s">
        <v>136</v>
      </c>
      <c r="D11" s="86" t="s">
        <v>4033</v>
      </c>
      <c r="E11" s="85" t="s">
        <v>2242</v>
      </c>
      <c r="F11" s="153" t="s">
        <v>2245</v>
      </c>
      <c r="G11" s="86" t="s">
        <v>54</v>
      </c>
      <c r="H11" s="85" t="s">
        <v>2259</v>
      </c>
      <c r="I11" s="87">
        <v>6972200199225</v>
      </c>
      <c r="J11" s="87" t="s">
        <v>818</v>
      </c>
      <c r="K11" s="87" t="s">
        <v>15970</v>
      </c>
      <c r="L11" s="102" t="s">
        <v>16160</v>
      </c>
      <c r="M11" s="102" t="s">
        <v>16272</v>
      </c>
      <c r="N11" s="102" t="s">
        <v>16251</v>
      </c>
      <c r="O11" s="93"/>
      <c r="P11" s="89"/>
      <c r="Q11" s="90"/>
    </row>
    <row r="12" spans="1:17">
      <c r="A12" s="85" t="s">
        <v>2826</v>
      </c>
      <c r="B12" s="85" t="s">
        <v>2690</v>
      </c>
      <c r="C12" s="85" t="s">
        <v>2827</v>
      </c>
      <c r="D12" s="86" t="s">
        <v>2509</v>
      </c>
      <c r="E12" s="85" t="s">
        <v>2251</v>
      </c>
      <c r="F12" s="153" t="s">
        <v>2243</v>
      </c>
      <c r="G12" s="86" t="s">
        <v>26</v>
      </c>
      <c r="H12" s="85" t="s">
        <v>2828</v>
      </c>
      <c r="I12" s="87" t="e">
        <v>#N/A</v>
      </c>
      <c r="J12" s="87" t="s">
        <v>13369</v>
      </c>
      <c r="K12" s="87" t="s">
        <v>15971</v>
      </c>
      <c r="L12" s="102" t="s">
        <v>16159</v>
      </c>
      <c r="M12" s="102" t="s">
        <v>16271</v>
      </c>
      <c r="N12" s="102" t="s">
        <v>16358</v>
      </c>
      <c r="O12" s="93"/>
      <c r="P12" s="89"/>
      <c r="Q12" s="90"/>
    </row>
    <row r="13" spans="1:17">
      <c r="A13" s="85" t="s">
        <v>133</v>
      </c>
      <c r="B13" s="85" t="s">
        <v>53</v>
      </c>
      <c r="C13" s="85" t="s">
        <v>132</v>
      </c>
      <c r="D13" s="86" t="s">
        <v>3936</v>
      </c>
      <c r="E13" s="85" t="s">
        <v>2242</v>
      </c>
      <c r="F13" s="153" t="s">
        <v>2243</v>
      </c>
      <c r="G13" s="86" t="s">
        <v>54</v>
      </c>
      <c r="H13" s="85" t="s">
        <v>2256</v>
      </c>
      <c r="I13" s="87">
        <v>6972200192158</v>
      </c>
      <c r="J13" s="87" t="s">
        <v>818</v>
      </c>
      <c r="K13" s="87" t="s">
        <v>15969</v>
      </c>
      <c r="L13" s="102" t="s">
        <v>16160</v>
      </c>
      <c r="M13" s="102" t="s">
        <v>16272</v>
      </c>
      <c r="N13" s="102" t="s">
        <v>16208</v>
      </c>
      <c r="O13" s="93"/>
      <c r="P13" s="89"/>
      <c r="Q13" s="90"/>
    </row>
    <row r="14" spans="1:17">
      <c r="A14" s="85" t="s">
        <v>3620</v>
      </c>
      <c r="B14" s="85" t="s">
        <v>48</v>
      </c>
      <c r="C14" s="85" t="s">
        <v>3621</v>
      </c>
      <c r="D14" s="86" t="s">
        <v>3110</v>
      </c>
      <c r="E14" s="85" t="s">
        <v>2253</v>
      </c>
      <c r="F14" s="153" t="s">
        <v>2243</v>
      </c>
      <c r="G14" s="86" t="s">
        <v>2346</v>
      </c>
      <c r="H14" s="85" t="s">
        <v>3622</v>
      </c>
      <c r="I14" s="87">
        <v>6974950102272</v>
      </c>
      <c r="J14" s="87">
        <v>0</v>
      </c>
      <c r="K14" s="87" t="s">
        <v>15972</v>
      </c>
      <c r="L14" s="102" t="s">
        <v>16164</v>
      </c>
      <c r="M14" s="102" t="s">
        <v>16275</v>
      </c>
      <c r="N14" s="102" t="s">
        <v>16360</v>
      </c>
      <c r="O14" s="93"/>
      <c r="P14" s="89"/>
      <c r="Q14" s="90"/>
    </row>
    <row r="15" spans="1:17">
      <c r="A15" s="85" t="s">
        <v>3530</v>
      </c>
      <c r="B15" s="85" t="s">
        <v>2636</v>
      </c>
      <c r="C15" s="85" t="s">
        <v>3531</v>
      </c>
      <c r="D15" s="86">
        <v>0</v>
      </c>
      <c r="E15" s="85"/>
      <c r="F15" s="153" t="s">
        <v>2243</v>
      </c>
      <c r="G15" s="86" t="s">
        <v>26</v>
      </c>
      <c r="H15" s="85" t="s">
        <v>3532</v>
      </c>
      <c r="I15" s="87" t="e">
        <v>#N/A</v>
      </c>
      <c r="J15" s="87">
        <v>0</v>
      </c>
      <c r="K15" s="87" t="s">
        <v>15963</v>
      </c>
      <c r="L15" s="102" t="s">
        <v>16165</v>
      </c>
      <c r="M15" s="102" t="s">
        <v>16276</v>
      </c>
      <c r="N15" s="102" t="s">
        <v>16235</v>
      </c>
      <c r="O15" s="93"/>
      <c r="P15" s="89"/>
      <c r="Q15" s="90"/>
    </row>
    <row r="16" spans="1:17">
      <c r="A16" s="85" t="s">
        <v>4666</v>
      </c>
      <c r="B16" s="85" t="s">
        <v>0</v>
      </c>
      <c r="C16" s="85" t="s">
        <v>4667</v>
      </c>
      <c r="D16" s="86" t="s">
        <v>2513</v>
      </c>
      <c r="E16" s="85" t="s">
        <v>2242</v>
      </c>
      <c r="F16" s="153" t="s">
        <v>4593</v>
      </c>
      <c r="G16" s="86" t="s">
        <v>4600</v>
      </c>
      <c r="H16" s="85" t="s">
        <v>4668</v>
      </c>
      <c r="I16" s="87">
        <v>6972200192400</v>
      </c>
      <c r="J16" s="87" t="s">
        <v>818</v>
      </c>
      <c r="K16" s="87" t="s">
        <v>15973</v>
      </c>
      <c r="L16" s="102" t="s">
        <v>16166</v>
      </c>
      <c r="M16" s="102" t="s">
        <v>16277</v>
      </c>
      <c r="N16" s="102" t="s">
        <v>16206</v>
      </c>
      <c r="O16" s="93"/>
      <c r="P16" s="89"/>
      <c r="Q16" s="90"/>
    </row>
    <row r="17" spans="1:17">
      <c r="A17" s="85" t="s">
        <v>3569</v>
      </c>
      <c r="B17" s="85" t="s">
        <v>51</v>
      </c>
      <c r="C17" s="85" t="s">
        <v>3570</v>
      </c>
      <c r="D17" s="86" t="s">
        <v>2475</v>
      </c>
      <c r="E17" s="85" t="s">
        <v>2242</v>
      </c>
      <c r="F17" s="153" t="s">
        <v>2243</v>
      </c>
      <c r="G17" s="86" t="s">
        <v>2346</v>
      </c>
      <c r="H17" s="85" t="s">
        <v>3571</v>
      </c>
      <c r="I17" s="87" t="e">
        <v>#N/A</v>
      </c>
      <c r="J17" s="87" t="s">
        <v>13370</v>
      </c>
      <c r="K17" s="87" t="s">
        <v>15969</v>
      </c>
      <c r="L17" s="102" t="s">
        <v>16160</v>
      </c>
      <c r="M17" s="102" t="s">
        <v>16272</v>
      </c>
      <c r="N17" s="102" t="s">
        <v>16251</v>
      </c>
      <c r="O17" s="93"/>
      <c r="P17" s="89"/>
      <c r="Q17" s="90"/>
    </row>
    <row r="18" spans="1:17">
      <c r="A18" s="85" t="s">
        <v>4076</v>
      </c>
      <c r="B18" s="85" t="s">
        <v>4077</v>
      </c>
      <c r="C18" s="85" t="s">
        <v>4078</v>
      </c>
      <c r="D18" s="86" t="s">
        <v>2600</v>
      </c>
      <c r="E18" s="85" t="s">
        <v>2253</v>
      </c>
      <c r="F18" s="153" t="s">
        <v>2243</v>
      </c>
      <c r="G18" s="86" t="s">
        <v>20</v>
      </c>
      <c r="H18" s="85" t="s">
        <v>4079</v>
      </c>
      <c r="I18" s="87">
        <v>6974950104405</v>
      </c>
      <c r="J18" s="87" t="s">
        <v>818</v>
      </c>
      <c r="K18" s="87" t="s">
        <v>15974</v>
      </c>
      <c r="L18" s="102" t="s">
        <v>16167</v>
      </c>
      <c r="M18" s="102" t="s">
        <v>16278</v>
      </c>
      <c r="N18" s="102" t="s">
        <v>16324</v>
      </c>
      <c r="O18" s="93"/>
      <c r="P18" s="89"/>
      <c r="Q18" s="90"/>
    </row>
    <row r="19" spans="1:17">
      <c r="A19" s="85" t="s">
        <v>2872</v>
      </c>
      <c r="B19" s="85" t="s">
        <v>53</v>
      </c>
      <c r="C19" s="85" t="s">
        <v>2873</v>
      </c>
      <c r="D19" s="86" t="s">
        <v>2612</v>
      </c>
      <c r="E19" s="85" t="s">
        <v>2242</v>
      </c>
      <c r="F19" s="153" t="s">
        <v>2243</v>
      </c>
      <c r="G19" s="86" t="s">
        <v>54</v>
      </c>
      <c r="H19" s="85" t="s">
        <v>2874</v>
      </c>
      <c r="I19" s="87">
        <v>6972200195180</v>
      </c>
      <c r="J19" s="87" t="s">
        <v>818</v>
      </c>
      <c r="K19" s="87" t="s">
        <v>15968</v>
      </c>
      <c r="L19" s="102" t="s">
        <v>16164</v>
      </c>
      <c r="M19" s="102" t="s">
        <v>16275</v>
      </c>
      <c r="N19" s="102" t="s">
        <v>16361</v>
      </c>
      <c r="O19" s="93"/>
      <c r="P19" s="89"/>
      <c r="Q19" s="90"/>
    </row>
    <row r="20" spans="1:17">
      <c r="A20" s="85" t="s">
        <v>3542</v>
      </c>
      <c r="B20" s="85" t="s">
        <v>9</v>
      </c>
      <c r="C20" s="85" t="s">
        <v>3543</v>
      </c>
      <c r="D20" s="86">
        <v>0</v>
      </c>
      <c r="E20" s="85"/>
      <c r="F20" s="153" t="s">
        <v>2243</v>
      </c>
      <c r="G20" s="86" t="s">
        <v>18</v>
      </c>
      <c r="H20" s="85" t="s">
        <v>3544</v>
      </c>
      <c r="I20" s="87" t="e">
        <v>#N/A</v>
      </c>
      <c r="J20" s="87" t="s">
        <v>818</v>
      </c>
      <c r="K20" s="87">
        <v>0</v>
      </c>
      <c r="L20" s="102">
        <v>0</v>
      </c>
      <c r="M20" s="102">
        <v>0</v>
      </c>
      <c r="N20" s="102">
        <v>0</v>
      </c>
      <c r="O20" s="93"/>
      <c r="P20" s="89"/>
      <c r="Q20" s="90"/>
    </row>
    <row r="21" spans="1:17">
      <c r="A21" s="85" t="s">
        <v>2340</v>
      </c>
      <c r="B21" s="85" t="s">
        <v>3681</v>
      </c>
      <c r="C21" s="85" t="s">
        <v>2345</v>
      </c>
      <c r="D21" s="86" t="s">
        <v>9173</v>
      </c>
      <c r="E21" s="85" t="s">
        <v>2253</v>
      </c>
      <c r="F21" s="153" t="s">
        <v>2245</v>
      </c>
      <c r="G21" s="86" t="s">
        <v>34</v>
      </c>
      <c r="H21" s="85" t="s">
        <v>2349</v>
      </c>
      <c r="I21" s="87" t="s">
        <v>13317</v>
      </c>
      <c r="J21" s="87" t="s">
        <v>818</v>
      </c>
      <c r="K21" s="87" t="s">
        <v>15975</v>
      </c>
      <c r="L21" s="102" t="s">
        <v>16168</v>
      </c>
      <c r="M21" s="102" t="s">
        <v>16274</v>
      </c>
      <c r="N21" s="102" t="s">
        <v>16362</v>
      </c>
      <c r="O21" s="93"/>
      <c r="P21" s="89"/>
      <c r="Q21" s="90"/>
    </row>
    <row r="22" spans="1:17">
      <c r="A22" s="85" t="s">
        <v>149</v>
      </c>
      <c r="B22" s="85" t="s">
        <v>9</v>
      </c>
      <c r="C22" s="85" t="s">
        <v>148</v>
      </c>
      <c r="D22" s="86" t="s">
        <v>4099</v>
      </c>
      <c r="E22" s="85" t="s">
        <v>2251</v>
      </c>
      <c r="F22" s="153" t="s">
        <v>2243</v>
      </c>
      <c r="G22" s="86" t="s">
        <v>18</v>
      </c>
      <c r="H22" s="85" t="s">
        <v>2283</v>
      </c>
      <c r="I22" s="87">
        <v>6972200192714</v>
      </c>
      <c r="J22" s="87" t="s">
        <v>818</v>
      </c>
      <c r="K22" s="87" t="s">
        <v>15976</v>
      </c>
      <c r="L22" s="102" t="s">
        <v>16159</v>
      </c>
      <c r="M22" s="102" t="s">
        <v>16271</v>
      </c>
      <c r="N22" s="102" t="s">
        <v>16358</v>
      </c>
      <c r="O22" s="93"/>
      <c r="P22" s="89"/>
      <c r="Q22" s="90"/>
    </row>
    <row r="23" spans="1:17">
      <c r="A23" s="85" t="s">
        <v>3049</v>
      </c>
      <c r="B23" s="85" t="s">
        <v>15</v>
      </c>
      <c r="C23" s="85" t="s">
        <v>3050</v>
      </c>
      <c r="D23" s="86" t="s">
        <v>2608</v>
      </c>
      <c r="E23" s="85" t="s">
        <v>2253</v>
      </c>
      <c r="F23" s="153" t="s">
        <v>2243</v>
      </c>
      <c r="G23" s="86" t="s">
        <v>27</v>
      </c>
      <c r="H23" s="85" t="s">
        <v>3051</v>
      </c>
      <c r="I23" s="87">
        <v>6972200199416</v>
      </c>
      <c r="J23" s="87" t="s">
        <v>818</v>
      </c>
      <c r="K23" s="87" t="s">
        <v>15977</v>
      </c>
      <c r="L23" s="102" t="s">
        <v>16169</v>
      </c>
      <c r="M23" s="102" t="s">
        <v>16279</v>
      </c>
      <c r="N23" s="102" t="s">
        <v>16363</v>
      </c>
      <c r="O23" s="93"/>
      <c r="P23" s="89"/>
      <c r="Q23" s="90"/>
    </row>
    <row r="24" spans="1:17">
      <c r="A24" s="85" t="s">
        <v>3545</v>
      </c>
      <c r="B24" s="85" t="s">
        <v>9</v>
      </c>
      <c r="C24" s="85" t="s">
        <v>3546</v>
      </c>
      <c r="D24" s="86">
        <v>0</v>
      </c>
      <c r="E24" s="85"/>
      <c r="F24" s="153" t="s">
        <v>2243</v>
      </c>
      <c r="G24" s="86" t="s">
        <v>18</v>
      </c>
      <c r="H24" s="85" t="s">
        <v>3547</v>
      </c>
      <c r="I24" s="87" t="e">
        <v>#N/A</v>
      </c>
      <c r="J24" s="87" t="s">
        <v>818</v>
      </c>
      <c r="K24" s="87">
        <v>0</v>
      </c>
      <c r="L24" s="102">
        <v>0</v>
      </c>
      <c r="M24" s="102">
        <v>0</v>
      </c>
      <c r="N24" s="102">
        <v>0</v>
      </c>
      <c r="O24" s="93"/>
      <c r="P24" s="89"/>
      <c r="Q24" s="90"/>
    </row>
    <row r="25" spans="1:17">
      <c r="A25" s="85" t="s">
        <v>2802</v>
      </c>
      <c r="B25" s="92" t="s">
        <v>9</v>
      </c>
      <c r="C25" s="85" t="s">
        <v>2803</v>
      </c>
      <c r="D25" s="86" t="s">
        <v>2505</v>
      </c>
      <c r="E25" s="85" t="s">
        <v>2251</v>
      </c>
      <c r="F25" s="153" t="s">
        <v>2243</v>
      </c>
      <c r="G25" s="86" t="s">
        <v>18</v>
      </c>
      <c r="H25" s="86" t="s">
        <v>2804</v>
      </c>
      <c r="I25" s="87">
        <v>6972200192646</v>
      </c>
      <c r="J25" s="87" t="s">
        <v>818</v>
      </c>
      <c r="K25" s="87" t="s">
        <v>15976</v>
      </c>
      <c r="L25" s="102" t="s">
        <v>16159</v>
      </c>
      <c r="M25" s="102" t="s">
        <v>16271</v>
      </c>
      <c r="N25" s="102" t="s">
        <v>16358</v>
      </c>
      <c r="O25" s="93" t="s">
        <v>15923</v>
      </c>
      <c r="P25" s="89"/>
      <c r="Q25" s="90"/>
    </row>
    <row r="26" spans="1:17">
      <c r="A26" s="85" t="s">
        <v>3737</v>
      </c>
      <c r="B26" s="85" t="s">
        <v>21</v>
      </c>
      <c r="C26" s="85" t="s">
        <v>3738</v>
      </c>
      <c r="D26" s="86" t="s">
        <v>7138</v>
      </c>
      <c r="E26" s="85" t="s">
        <v>2253</v>
      </c>
      <c r="F26" s="153" t="s">
        <v>2245</v>
      </c>
      <c r="G26" s="86" t="s">
        <v>20</v>
      </c>
      <c r="H26" s="85" t="s">
        <v>3739</v>
      </c>
      <c r="I26" s="87">
        <v>6974950103323</v>
      </c>
      <c r="J26" s="87" t="s">
        <v>818</v>
      </c>
      <c r="K26" s="87" t="s">
        <v>15978</v>
      </c>
      <c r="L26" s="102" t="s">
        <v>16170</v>
      </c>
      <c r="M26" s="102" t="s">
        <v>16280</v>
      </c>
      <c r="N26" s="102" t="s">
        <v>16243</v>
      </c>
      <c r="O26" s="93"/>
      <c r="P26" s="89"/>
      <c r="Q26" s="90"/>
    </row>
    <row r="27" spans="1:17">
      <c r="A27" s="85" t="s">
        <v>3750</v>
      </c>
      <c r="B27" s="85" t="s">
        <v>48</v>
      </c>
      <c r="C27" s="85" t="s">
        <v>3751</v>
      </c>
      <c r="D27" s="86" t="s">
        <v>5059</v>
      </c>
      <c r="E27" s="85" t="s">
        <v>2253</v>
      </c>
      <c r="F27" s="153" t="s">
        <v>2243</v>
      </c>
      <c r="G27" s="86" t="s">
        <v>20</v>
      </c>
      <c r="H27" s="85" t="s">
        <v>3752</v>
      </c>
      <c r="I27" s="87">
        <v>6974950103682</v>
      </c>
      <c r="J27" s="87" t="s">
        <v>818</v>
      </c>
      <c r="K27" s="87" t="s">
        <v>15969</v>
      </c>
      <c r="L27" s="102" t="s">
        <v>16160</v>
      </c>
      <c r="M27" s="102" t="s">
        <v>16272</v>
      </c>
      <c r="N27" s="102" t="s">
        <v>16251</v>
      </c>
      <c r="O27" s="93"/>
      <c r="P27" s="89"/>
      <c r="Q27" s="90"/>
    </row>
    <row r="28" spans="1:17">
      <c r="A28" s="85" t="s">
        <v>4647</v>
      </c>
      <c r="B28" s="85">
        <v>0</v>
      </c>
      <c r="C28" s="85" t="s">
        <v>4648</v>
      </c>
      <c r="D28" s="86" t="s">
        <v>2475</v>
      </c>
      <c r="E28" s="85" t="s">
        <v>2253</v>
      </c>
      <c r="F28" s="153" t="s">
        <v>4593</v>
      </c>
      <c r="G28" s="86">
        <v>0</v>
      </c>
      <c r="H28" s="85" t="s">
        <v>4649</v>
      </c>
      <c r="I28" s="87" t="e">
        <v>#N/A</v>
      </c>
      <c r="J28" s="87">
        <v>194846002721</v>
      </c>
      <c r="K28" s="87" t="s">
        <v>15979</v>
      </c>
      <c r="L28" s="102" t="s">
        <v>16171</v>
      </c>
      <c r="M28" s="102" t="s">
        <v>16281</v>
      </c>
      <c r="N28" s="102" t="s">
        <v>16268</v>
      </c>
      <c r="O28" s="93" t="s">
        <v>9262</v>
      </c>
      <c r="P28" s="89"/>
      <c r="Q28" s="90"/>
    </row>
    <row r="29" spans="1:17">
      <c r="A29" s="88" t="s">
        <v>3209</v>
      </c>
      <c r="B29" s="92" t="s">
        <v>1123</v>
      </c>
      <c r="C29" s="91" t="s">
        <v>3210</v>
      </c>
      <c r="D29" s="86" t="s">
        <v>2505</v>
      </c>
      <c r="E29" s="91" t="s">
        <v>2242</v>
      </c>
      <c r="F29" s="153" t="s">
        <v>2245</v>
      </c>
      <c r="G29" s="93" t="s">
        <v>34</v>
      </c>
      <c r="H29" s="93" t="s">
        <v>3211</v>
      </c>
      <c r="I29" s="87">
        <v>6972200198853</v>
      </c>
      <c r="J29" s="87" t="s">
        <v>818</v>
      </c>
      <c r="K29" s="87" t="s">
        <v>15980</v>
      </c>
      <c r="L29" s="102" t="s">
        <v>16172</v>
      </c>
      <c r="M29" s="102" t="s">
        <v>16225</v>
      </c>
      <c r="N29" s="102" t="s">
        <v>16175</v>
      </c>
      <c r="O29" s="93"/>
      <c r="P29" s="89"/>
      <c r="Q29" s="90"/>
    </row>
    <row r="30" spans="1:17">
      <c r="A30" s="85" t="s">
        <v>3072</v>
      </c>
      <c r="B30" s="85" t="s">
        <v>46</v>
      </c>
      <c r="C30" s="85" t="s">
        <v>3073</v>
      </c>
      <c r="D30" s="86" t="s">
        <v>2527</v>
      </c>
      <c r="E30" s="85" t="s">
        <v>2253</v>
      </c>
      <c r="F30" s="153" t="s">
        <v>2243</v>
      </c>
      <c r="G30" s="86" t="s">
        <v>20</v>
      </c>
      <c r="H30" s="85" t="s">
        <v>3074</v>
      </c>
      <c r="I30" s="87">
        <v>6972200199263</v>
      </c>
      <c r="J30" s="87" t="s">
        <v>818</v>
      </c>
      <c r="K30" s="87" t="s">
        <v>15981</v>
      </c>
      <c r="L30" s="102" t="s">
        <v>16160</v>
      </c>
      <c r="M30" s="102" t="s">
        <v>16282</v>
      </c>
      <c r="N30" s="102" t="s">
        <v>16364</v>
      </c>
      <c r="O30" s="93"/>
      <c r="P30" s="89"/>
      <c r="Q30" s="90"/>
    </row>
    <row r="31" spans="1:17">
      <c r="A31" s="85" t="s">
        <v>2896</v>
      </c>
      <c r="B31" s="85" t="s">
        <v>0</v>
      </c>
      <c r="C31" s="85" t="s">
        <v>2897</v>
      </c>
      <c r="D31" s="86" t="s">
        <v>2509</v>
      </c>
      <c r="E31" s="85" t="s">
        <v>2251</v>
      </c>
      <c r="F31" s="153" t="s">
        <v>2243</v>
      </c>
      <c r="G31" s="86" t="s">
        <v>2840</v>
      </c>
      <c r="H31" s="85" t="s">
        <v>2898</v>
      </c>
      <c r="I31" s="87" t="e">
        <v>#N/A</v>
      </c>
      <c r="J31" s="87" t="s">
        <v>13371</v>
      </c>
      <c r="K31" s="87" t="s">
        <v>15982</v>
      </c>
      <c r="L31" s="102" t="s">
        <v>16173</v>
      </c>
      <c r="M31" s="102" t="s">
        <v>16283</v>
      </c>
      <c r="N31" s="102" t="s">
        <v>16365</v>
      </c>
      <c r="O31" s="93" t="s">
        <v>9262</v>
      </c>
      <c r="P31" s="89"/>
      <c r="Q31" s="90"/>
    </row>
    <row r="32" spans="1:17">
      <c r="A32" s="85" t="s">
        <v>3479</v>
      </c>
      <c r="B32" s="85" t="s">
        <v>3358</v>
      </c>
      <c r="C32" s="85" t="s">
        <v>3480</v>
      </c>
      <c r="D32" s="86" t="s">
        <v>2475</v>
      </c>
      <c r="E32" s="85"/>
      <c r="F32" s="153" t="s">
        <v>2243</v>
      </c>
      <c r="G32" s="86" t="s">
        <v>2630</v>
      </c>
      <c r="H32" s="85" t="s">
        <v>3481</v>
      </c>
      <c r="I32" s="87" t="e">
        <v>#N/A</v>
      </c>
      <c r="J32" s="87" t="s">
        <v>13372</v>
      </c>
      <c r="K32" s="87" t="s">
        <v>15983</v>
      </c>
      <c r="L32" s="102" t="s">
        <v>16161</v>
      </c>
      <c r="M32" s="102" t="s">
        <v>16273</v>
      </c>
      <c r="N32" s="102" t="s">
        <v>16160</v>
      </c>
      <c r="O32" s="93"/>
      <c r="P32" s="89"/>
      <c r="Q32" s="90"/>
    </row>
    <row r="33" spans="1:17">
      <c r="A33" s="85" t="s">
        <v>3128</v>
      </c>
      <c r="B33" s="85" t="s">
        <v>51</v>
      </c>
      <c r="C33" s="85" t="s">
        <v>3129</v>
      </c>
      <c r="D33" s="86" t="s">
        <v>3887</v>
      </c>
      <c r="E33" s="85" t="s">
        <v>2253</v>
      </c>
      <c r="F33" s="153" t="s">
        <v>2243</v>
      </c>
      <c r="G33" s="86" t="s">
        <v>20</v>
      </c>
      <c r="H33" s="85" t="s">
        <v>3130</v>
      </c>
      <c r="I33" s="87">
        <v>6972200199454</v>
      </c>
      <c r="J33" s="87" t="s">
        <v>818</v>
      </c>
      <c r="K33" s="87" t="s">
        <v>15972</v>
      </c>
      <c r="L33" s="102" t="s">
        <v>16164</v>
      </c>
      <c r="M33" s="102" t="s">
        <v>16275</v>
      </c>
      <c r="N33" s="102" t="s">
        <v>16360</v>
      </c>
      <c r="O33" s="93"/>
      <c r="P33" s="89"/>
      <c r="Q33" s="90"/>
    </row>
    <row r="34" spans="1:17">
      <c r="A34" s="85" t="s">
        <v>3395</v>
      </c>
      <c r="B34" s="85" t="s">
        <v>3396</v>
      </c>
      <c r="C34" s="85" t="s">
        <v>3397</v>
      </c>
      <c r="D34" s="86" t="s">
        <v>3838</v>
      </c>
      <c r="E34" s="85" t="s">
        <v>2253</v>
      </c>
      <c r="F34" s="153" t="s">
        <v>2245</v>
      </c>
      <c r="G34" s="86" t="s">
        <v>3398</v>
      </c>
      <c r="H34" s="85" t="s">
        <v>3399</v>
      </c>
      <c r="I34" s="87" t="e">
        <v>#N/A</v>
      </c>
      <c r="J34" s="87" t="s">
        <v>13373</v>
      </c>
      <c r="K34" s="87" t="s">
        <v>15984</v>
      </c>
      <c r="L34" s="102" t="s">
        <v>16174</v>
      </c>
      <c r="M34" s="102" t="s">
        <v>16284</v>
      </c>
      <c r="N34" s="102" t="s">
        <v>16344</v>
      </c>
      <c r="O34" s="93"/>
      <c r="P34" s="89"/>
      <c r="Q34" s="90"/>
    </row>
    <row r="35" spans="1:17">
      <c r="A35" s="85" t="s">
        <v>5060</v>
      </c>
      <c r="B35" s="85" t="s">
        <v>4064</v>
      </c>
      <c r="C35" s="85" t="s">
        <v>5061</v>
      </c>
      <c r="D35" s="86" t="s">
        <v>2968</v>
      </c>
      <c r="E35" s="85" t="s">
        <v>2253</v>
      </c>
      <c r="F35" s="153" t="s">
        <v>2245</v>
      </c>
      <c r="G35" s="86" t="s">
        <v>20</v>
      </c>
      <c r="H35" s="85" t="s">
        <v>5062</v>
      </c>
      <c r="I35" s="87">
        <v>6974950108922</v>
      </c>
      <c r="J35" s="87" t="s">
        <v>818</v>
      </c>
      <c r="K35" s="87" t="s">
        <v>15985</v>
      </c>
      <c r="L35" s="102" t="s">
        <v>16175</v>
      </c>
      <c r="M35" s="102" t="s">
        <v>16164</v>
      </c>
      <c r="N35" s="102" t="s">
        <v>16366</v>
      </c>
      <c r="O35" s="93"/>
      <c r="P35" s="89"/>
      <c r="Q35" s="90"/>
    </row>
    <row r="36" spans="1:17">
      <c r="A36" s="85" t="s">
        <v>3674</v>
      </c>
      <c r="B36" s="85" t="s">
        <v>2342</v>
      </c>
      <c r="C36" s="85" t="s">
        <v>3675</v>
      </c>
      <c r="D36" s="86" t="s">
        <v>3933</v>
      </c>
      <c r="E36" s="85" t="s">
        <v>2253</v>
      </c>
      <c r="F36" s="153" t="s">
        <v>2243</v>
      </c>
      <c r="G36" s="86" t="s">
        <v>20</v>
      </c>
      <c r="H36" s="85" t="s">
        <v>3676</v>
      </c>
      <c r="I36" s="87">
        <v>6974950102456</v>
      </c>
      <c r="J36" s="87" t="s">
        <v>818</v>
      </c>
      <c r="K36" s="87" t="s">
        <v>15986</v>
      </c>
      <c r="L36" s="102" t="s">
        <v>16167</v>
      </c>
      <c r="M36" s="102" t="s">
        <v>16278</v>
      </c>
      <c r="N36" s="102" t="s">
        <v>16324</v>
      </c>
      <c r="O36" s="93"/>
      <c r="P36" s="89"/>
      <c r="Q36" s="90"/>
    </row>
    <row r="37" spans="1:17">
      <c r="A37" s="85" t="s">
        <v>3577</v>
      </c>
      <c r="B37" s="85" t="s">
        <v>3578</v>
      </c>
      <c r="C37" s="85" t="s">
        <v>3579</v>
      </c>
      <c r="D37" s="86" t="s">
        <v>3838</v>
      </c>
      <c r="E37" s="85" t="s">
        <v>2253</v>
      </c>
      <c r="F37" s="153" t="s">
        <v>2245</v>
      </c>
      <c r="G37" s="86" t="s">
        <v>28</v>
      </c>
      <c r="H37" s="85" t="s">
        <v>3580</v>
      </c>
      <c r="I37" s="87" t="e">
        <v>#N/A</v>
      </c>
      <c r="J37" s="87" t="s">
        <v>13374</v>
      </c>
      <c r="K37" s="87" t="s">
        <v>15987</v>
      </c>
      <c r="L37" s="102" t="s">
        <v>16176</v>
      </c>
      <c r="M37" s="102" t="s">
        <v>16285</v>
      </c>
      <c r="N37" s="102" t="s">
        <v>16189</v>
      </c>
      <c r="O37" s="93" t="s">
        <v>15917</v>
      </c>
      <c r="P37" s="89"/>
      <c r="Q37" s="90"/>
    </row>
    <row r="38" spans="1:17">
      <c r="A38" s="85" t="s">
        <v>2850</v>
      </c>
      <c r="B38" s="92" t="s">
        <v>2287</v>
      </c>
      <c r="C38" s="85" t="s">
        <v>2851</v>
      </c>
      <c r="D38" s="86" t="s">
        <v>2505</v>
      </c>
      <c r="E38" s="85" t="s">
        <v>2242</v>
      </c>
      <c r="F38" s="153" t="s">
        <v>2243</v>
      </c>
      <c r="G38" s="86" t="s">
        <v>20</v>
      </c>
      <c r="H38" s="86" t="s">
        <v>2852</v>
      </c>
      <c r="I38" s="87">
        <v>6972200193988</v>
      </c>
      <c r="J38" s="87" t="s">
        <v>818</v>
      </c>
      <c r="K38" s="87" t="s">
        <v>15988</v>
      </c>
      <c r="L38" s="102" t="s">
        <v>16177</v>
      </c>
      <c r="M38" s="102" t="s">
        <v>16286</v>
      </c>
      <c r="N38" s="102" t="s">
        <v>16367</v>
      </c>
      <c r="O38" s="93" t="s">
        <v>15923</v>
      </c>
      <c r="P38" s="89"/>
      <c r="Q38" s="90"/>
    </row>
    <row r="39" spans="1:17">
      <c r="A39" s="85" t="s">
        <v>3926</v>
      </c>
      <c r="B39" s="85" t="s">
        <v>57</v>
      </c>
      <c r="C39" s="85" t="s">
        <v>3925</v>
      </c>
      <c r="D39" s="86" t="s">
        <v>2513</v>
      </c>
      <c r="E39" s="85" t="s">
        <v>2253</v>
      </c>
      <c r="F39" s="153" t="s">
        <v>2243</v>
      </c>
      <c r="G39" s="86" t="s">
        <v>54</v>
      </c>
      <c r="H39" s="85" t="s">
        <v>3927</v>
      </c>
      <c r="I39" s="87">
        <v>6974950104900</v>
      </c>
      <c r="J39" s="87" t="s">
        <v>818</v>
      </c>
      <c r="K39" s="87" t="s">
        <v>15989</v>
      </c>
      <c r="L39" s="102" t="s">
        <v>16167</v>
      </c>
      <c r="M39" s="102" t="s">
        <v>16287</v>
      </c>
      <c r="N39" s="102" t="s">
        <v>16313</v>
      </c>
      <c r="O39" s="93"/>
      <c r="P39" s="89"/>
      <c r="Q39" s="90"/>
    </row>
    <row r="40" spans="1:17">
      <c r="A40" s="85" t="s">
        <v>3608</v>
      </c>
      <c r="B40" s="85" t="s">
        <v>56</v>
      </c>
      <c r="C40" s="85" t="s">
        <v>3609</v>
      </c>
      <c r="D40" s="86" t="s">
        <v>65</v>
      </c>
      <c r="E40" s="85" t="s">
        <v>2253</v>
      </c>
      <c r="F40" s="153" t="s">
        <v>2245</v>
      </c>
      <c r="G40" s="86" t="s">
        <v>54</v>
      </c>
      <c r="H40" s="85" t="s">
        <v>3610</v>
      </c>
      <c r="I40" s="87">
        <v>6974950102111</v>
      </c>
      <c r="J40" s="87" t="s">
        <v>818</v>
      </c>
      <c r="K40" s="87" t="s">
        <v>15990</v>
      </c>
      <c r="L40" s="102" t="s">
        <v>16167</v>
      </c>
      <c r="M40" s="102" t="s">
        <v>16287</v>
      </c>
      <c r="N40" s="102" t="s">
        <v>16225</v>
      </c>
      <c r="O40" s="93"/>
      <c r="P40" s="89"/>
      <c r="Q40" s="90"/>
    </row>
    <row r="41" spans="1:17">
      <c r="A41" s="85" t="s">
        <v>131</v>
      </c>
      <c r="B41" s="85" t="s">
        <v>53</v>
      </c>
      <c r="C41" s="85" t="s">
        <v>130</v>
      </c>
      <c r="D41" s="86" t="s">
        <v>3929</v>
      </c>
      <c r="E41" s="85" t="s">
        <v>2251</v>
      </c>
      <c r="F41" s="153" t="s">
        <v>2243</v>
      </c>
      <c r="G41" s="86" t="s">
        <v>54</v>
      </c>
      <c r="H41" s="85" t="s">
        <v>2255</v>
      </c>
      <c r="I41" s="87">
        <v>6972200190482</v>
      </c>
      <c r="J41" s="87" t="s">
        <v>818</v>
      </c>
      <c r="K41" s="87" t="s">
        <v>15969</v>
      </c>
      <c r="L41" s="102" t="s">
        <v>16160</v>
      </c>
      <c r="M41" s="102" t="s">
        <v>16272</v>
      </c>
      <c r="N41" s="102" t="s">
        <v>16208</v>
      </c>
      <c r="O41" s="93"/>
      <c r="P41" s="89"/>
      <c r="Q41" s="90"/>
    </row>
    <row r="42" spans="1:17">
      <c r="A42" s="85" t="s">
        <v>4640</v>
      </c>
      <c r="B42" s="85" t="s">
        <v>46</v>
      </c>
      <c r="C42" s="85" t="s">
        <v>4641</v>
      </c>
      <c r="D42" s="86" t="s">
        <v>3110</v>
      </c>
      <c r="E42" s="85" t="s">
        <v>2253</v>
      </c>
      <c r="F42" s="153" t="s">
        <v>2243</v>
      </c>
      <c r="G42" s="86" t="s">
        <v>20</v>
      </c>
      <c r="H42" s="85" t="s">
        <v>4642</v>
      </c>
      <c r="I42" s="87">
        <v>6972200199430</v>
      </c>
      <c r="J42" s="87" t="s">
        <v>818</v>
      </c>
      <c r="K42" s="87" t="s">
        <v>15991</v>
      </c>
      <c r="L42" s="102" t="s">
        <v>16164</v>
      </c>
      <c r="M42" s="102" t="s">
        <v>16288</v>
      </c>
      <c r="N42" s="102" t="s">
        <v>16251</v>
      </c>
      <c r="O42" s="93"/>
      <c r="P42" s="89"/>
      <c r="Q42" s="90"/>
    </row>
    <row r="43" spans="1:17">
      <c r="A43" s="85" t="s">
        <v>4020</v>
      </c>
      <c r="B43" s="85" t="s">
        <v>4021</v>
      </c>
      <c r="C43" s="85" t="s">
        <v>4022</v>
      </c>
      <c r="D43" s="86" t="s">
        <v>3852</v>
      </c>
      <c r="E43" s="85" t="s">
        <v>2253</v>
      </c>
      <c r="F43" s="153" t="s">
        <v>2245</v>
      </c>
      <c r="G43" s="86" t="s">
        <v>4023</v>
      </c>
      <c r="H43" s="85" t="s">
        <v>4024</v>
      </c>
      <c r="I43" s="87">
        <v>6974950105013</v>
      </c>
      <c r="J43" s="87" t="s">
        <v>818</v>
      </c>
      <c r="K43" s="87" t="s">
        <v>15980</v>
      </c>
      <c r="L43" s="102" t="s">
        <v>16178</v>
      </c>
      <c r="M43" s="102" t="s">
        <v>16289</v>
      </c>
      <c r="N43" s="102" t="s">
        <v>16341</v>
      </c>
      <c r="O43" s="93"/>
      <c r="P43" s="89"/>
      <c r="Q43" s="90"/>
    </row>
    <row r="44" spans="1:17">
      <c r="A44" s="85" t="s">
        <v>4045</v>
      </c>
      <c r="B44" s="85" t="s">
        <v>4302</v>
      </c>
      <c r="C44" s="85" t="s">
        <v>4046</v>
      </c>
      <c r="D44" s="86" t="s">
        <v>2523</v>
      </c>
      <c r="E44" s="85" t="s">
        <v>2242</v>
      </c>
      <c r="F44" s="153" t="s">
        <v>2245</v>
      </c>
      <c r="G44" s="86" t="s">
        <v>27</v>
      </c>
      <c r="H44" s="85" t="s">
        <v>4047</v>
      </c>
      <c r="I44" s="87">
        <v>6974950106782</v>
      </c>
      <c r="J44" s="87" t="s">
        <v>818</v>
      </c>
      <c r="K44" s="87" t="s">
        <v>15977</v>
      </c>
      <c r="L44" s="102" t="s">
        <v>16179</v>
      </c>
      <c r="M44" s="102" t="s">
        <v>16278</v>
      </c>
      <c r="N44" s="102" t="s">
        <v>16344</v>
      </c>
      <c r="O44" s="93"/>
      <c r="P44" s="89"/>
      <c r="Q44" s="90"/>
    </row>
    <row r="45" spans="1:17">
      <c r="A45" s="85" t="s">
        <v>2805</v>
      </c>
      <c r="B45" s="85" t="s">
        <v>9</v>
      </c>
      <c r="C45" s="85" t="s">
        <v>2806</v>
      </c>
      <c r="D45" s="86" t="s">
        <v>3928</v>
      </c>
      <c r="E45" s="85" t="s">
        <v>2251</v>
      </c>
      <c r="F45" s="153" t="s">
        <v>2243</v>
      </c>
      <c r="G45" s="86" t="s">
        <v>18</v>
      </c>
      <c r="H45" s="85" t="s">
        <v>2807</v>
      </c>
      <c r="I45" s="87">
        <v>6972200192639</v>
      </c>
      <c r="J45" s="87" t="s">
        <v>818</v>
      </c>
      <c r="K45" s="87" t="s">
        <v>15976</v>
      </c>
      <c r="L45" s="102" t="s">
        <v>16180</v>
      </c>
      <c r="M45" s="102" t="s">
        <v>16290</v>
      </c>
      <c r="N45" s="102" t="s">
        <v>16368</v>
      </c>
      <c r="O45" s="93"/>
      <c r="P45" s="89"/>
      <c r="Q45" s="90"/>
    </row>
    <row r="46" spans="1:17">
      <c r="A46" s="85" t="s">
        <v>2956</v>
      </c>
      <c r="B46" s="85" t="s">
        <v>2957</v>
      </c>
      <c r="C46" s="85" t="s">
        <v>2958</v>
      </c>
      <c r="D46" s="86" t="s">
        <v>2475</v>
      </c>
      <c r="E46" s="85" t="s">
        <v>2253</v>
      </c>
      <c r="F46" s="153" t="s">
        <v>2243</v>
      </c>
      <c r="G46" s="86" t="s">
        <v>28</v>
      </c>
      <c r="H46" s="85" t="s">
        <v>2959</v>
      </c>
      <c r="I46" s="87" t="e">
        <v>#N/A</v>
      </c>
      <c r="J46" s="87" t="s">
        <v>13375</v>
      </c>
      <c r="K46" s="87" t="s">
        <v>15992</v>
      </c>
      <c r="L46" s="102" t="s">
        <v>16160</v>
      </c>
      <c r="M46" s="102" t="s">
        <v>16272</v>
      </c>
      <c r="N46" s="102" t="s">
        <v>16369</v>
      </c>
      <c r="O46" s="93"/>
      <c r="P46" s="89"/>
      <c r="Q46" s="90"/>
    </row>
    <row r="47" spans="1:17">
      <c r="A47" s="85" t="s">
        <v>122</v>
      </c>
      <c r="B47" s="85" t="s">
        <v>49</v>
      </c>
      <c r="C47" s="85" t="s">
        <v>121</v>
      </c>
      <c r="D47" s="86" t="s">
        <v>9174</v>
      </c>
      <c r="E47" s="85" t="s">
        <v>2253</v>
      </c>
      <c r="F47" s="153" t="s">
        <v>2245</v>
      </c>
      <c r="G47" s="86" t="s">
        <v>22</v>
      </c>
      <c r="H47" s="85" t="s">
        <v>2266</v>
      </c>
      <c r="I47" s="87">
        <v>6972200198495</v>
      </c>
      <c r="J47" s="87" t="s">
        <v>818</v>
      </c>
      <c r="K47" s="87" t="s">
        <v>15963</v>
      </c>
      <c r="L47" s="102" t="s">
        <v>16160</v>
      </c>
      <c r="M47" s="102" t="s">
        <v>16272</v>
      </c>
      <c r="N47" s="102" t="s">
        <v>16251</v>
      </c>
      <c r="O47" s="93"/>
      <c r="P47" s="89"/>
      <c r="Q47" s="90"/>
    </row>
    <row r="48" spans="1:17">
      <c r="A48" s="85" t="s">
        <v>3757</v>
      </c>
      <c r="B48" s="85" t="s">
        <v>3758</v>
      </c>
      <c r="C48" s="85" t="s">
        <v>3759</v>
      </c>
      <c r="D48" s="86" t="s">
        <v>3735</v>
      </c>
      <c r="E48" s="85" t="s">
        <v>2253</v>
      </c>
      <c r="F48" s="153" t="s">
        <v>2243</v>
      </c>
      <c r="G48" s="86" t="s">
        <v>54</v>
      </c>
      <c r="H48" s="85" t="s">
        <v>3760</v>
      </c>
      <c r="I48" s="87">
        <v>6974950103675</v>
      </c>
      <c r="J48" s="87" t="s">
        <v>818</v>
      </c>
      <c r="K48" s="87" t="s">
        <v>15967</v>
      </c>
      <c r="L48" s="102" t="s">
        <v>16160</v>
      </c>
      <c r="M48" s="102" t="s">
        <v>16272</v>
      </c>
      <c r="N48" s="102" t="s">
        <v>16251</v>
      </c>
      <c r="O48" s="93"/>
      <c r="P48" s="89"/>
      <c r="Q48" s="90"/>
    </row>
    <row r="49" spans="1:17">
      <c r="A49" s="85" t="s">
        <v>4084</v>
      </c>
      <c r="B49" s="85" t="s">
        <v>4751</v>
      </c>
      <c r="C49" s="85" t="s">
        <v>4085</v>
      </c>
      <c r="D49" s="86" t="s">
        <v>9175</v>
      </c>
      <c r="E49" s="85" t="s">
        <v>2253</v>
      </c>
      <c r="F49" s="153" t="s">
        <v>2245</v>
      </c>
      <c r="G49" s="86" t="s">
        <v>20</v>
      </c>
      <c r="H49" s="85" t="s">
        <v>4086</v>
      </c>
      <c r="I49" s="87" t="s">
        <v>13318</v>
      </c>
      <c r="J49" s="87" t="s">
        <v>818</v>
      </c>
      <c r="K49" s="87" t="s">
        <v>15993</v>
      </c>
      <c r="L49" s="102" t="s">
        <v>16181</v>
      </c>
      <c r="M49" s="102" t="s">
        <v>16291</v>
      </c>
      <c r="N49" s="102" t="s">
        <v>16370</v>
      </c>
      <c r="O49" s="93"/>
      <c r="P49" s="89"/>
      <c r="Q49" s="90"/>
    </row>
    <row r="50" spans="1:17">
      <c r="A50" s="85" t="s">
        <v>2795</v>
      </c>
      <c r="B50" s="85" t="s">
        <v>9</v>
      </c>
      <c r="C50" s="85" t="s">
        <v>2796</v>
      </c>
      <c r="D50" s="86" t="s">
        <v>2485</v>
      </c>
      <c r="E50" s="85" t="s">
        <v>2253</v>
      </c>
      <c r="F50" s="153" t="s">
        <v>2243</v>
      </c>
      <c r="G50" s="86" t="s">
        <v>18</v>
      </c>
      <c r="H50" s="85" t="s">
        <v>2797</v>
      </c>
      <c r="I50" s="87" t="e">
        <v>#N/A</v>
      </c>
      <c r="J50" s="87" t="s">
        <v>13376</v>
      </c>
      <c r="K50" s="87" t="s">
        <v>15976</v>
      </c>
      <c r="L50" s="102" t="s">
        <v>16159</v>
      </c>
      <c r="M50" s="102" t="s">
        <v>16271</v>
      </c>
      <c r="N50" s="102" t="s">
        <v>16358</v>
      </c>
      <c r="O50" s="93"/>
      <c r="P50" s="89"/>
      <c r="Q50" s="90"/>
    </row>
    <row r="51" spans="1:17">
      <c r="A51" s="85" t="s">
        <v>3425</v>
      </c>
      <c r="B51" s="85" t="s">
        <v>5</v>
      </c>
      <c r="C51" s="85" t="s">
        <v>3426</v>
      </c>
      <c r="D51" s="86" t="s">
        <v>2523</v>
      </c>
      <c r="E51" s="85" t="s">
        <v>2242</v>
      </c>
      <c r="F51" s="153" t="s">
        <v>2243</v>
      </c>
      <c r="G51" s="86" t="s">
        <v>16</v>
      </c>
      <c r="H51" s="85" t="s">
        <v>3427</v>
      </c>
      <c r="I51" s="87" t="e">
        <v>#N/A</v>
      </c>
      <c r="J51" s="87" t="s">
        <v>13377</v>
      </c>
      <c r="K51" s="87" t="s">
        <v>15994</v>
      </c>
      <c r="L51" s="102" t="s">
        <v>16182</v>
      </c>
      <c r="M51" s="102" t="s">
        <v>16292</v>
      </c>
      <c r="N51" s="102" t="s">
        <v>16347</v>
      </c>
      <c r="O51" s="93"/>
      <c r="P51" s="89"/>
      <c r="Q51" s="90"/>
    </row>
    <row r="52" spans="1:17">
      <c r="A52" s="85" t="s">
        <v>3518</v>
      </c>
      <c r="B52" s="85" t="s">
        <v>2636</v>
      </c>
      <c r="C52" s="85" t="s">
        <v>3519</v>
      </c>
      <c r="D52" s="86">
        <v>0</v>
      </c>
      <c r="E52" s="85"/>
      <c r="F52" s="153" t="s">
        <v>2243</v>
      </c>
      <c r="G52" s="86" t="s">
        <v>26</v>
      </c>
      <c r="H52" s="85" t="s">
        <v>3520</v>
      </c>
      <c r="I52" s="87" t="e">
        <v>#N/A</v>
      </c>
      <c r="J52" s="87" t="s">
        <v>15941</v>
      </c>
      <c r="K52" s="87" t="s">
        <v>15963</v>
      </c>
      <c r="L52" s="102" t="s">
        <v>16165</v>
      </c>
      <c r="M52" s="102" t="s">
        <v>16276</v>
      </c>
      <c r="N52" s="102" t="s">
        <v>16235</v>
      </c>
      <c r="O52" s="93"/>
      <c r="P52" s="89"/>
      <c r="Q52" s="90"/>
    </row>
    <row r="53" spans="1:17">
      <c r="A53" s="85" t="s">
        <v>2905</v>
      </c>
      <c r="B53" s="85" t="s">
        <v>56</v>
      </c>
      <c r="C53" s="85" t="s">
        <v>2906</v>
      </c>
      <c r="D53" s="86" t="s">
        <v>2523</v>
      </c>
      <c r="E53" s="85" t="s">
        <v>2242</v>
      </c>
      <c r="F53" s="153" t="s">
        <v>2243</v>
      </c>
      <c r="G53" s="86" t="s">
        <v>54</v>
      </c>
      <c r="H53" s="85" t="s">
        <v>2907</v>
      </c>
      <c r="I53" s="87">
        <v>6972200196903</v>
      </c>
      <c r="J53" s="87" t="s">
        <v>818</v>
      </c>
      <c r="K53" s="87" t="s">
        <v>15989</v>
      </c>
      <c r="L53" s="102" t="s">
        <v>16167</v>
      </c>
      <c r="M53" s="102" t="s">
        <v>16287</v>
      </c>
      <c r="N53" s="102" t="s">
        <v>16225</v>
      </c>
      <c r="O53" s="93"/>
      <c r="P53" s="89"/>
      <c r="Q53" s="90"/>
    </row>
    <row r="54" spans="1:17">
      <c r="A54" s="85" t="s">
        <v>4748</v>
      </c>
      <c r="B54" s="85" t="s">
        <v>4021</v>
      </c>
      <c r="C54" s="85" t="s">
        <v>4749</v>
      </c>
      <c r="D54" s="86" t="s">
        <v>9176</v>
      </c>
      <c r="E54" s="85" t="s">
        <v>2253</v>
      </c>
      <c r="F54" s="153" t="s">
        <v>2245</v>
      </c>
      <c r="G54" s="86" t="s">
        <v>4023</v>
      </c>
      <c r="H54" s="85" t="s">
        <v>4750</v>
      </c>
      <c r="I54" s="87">
        <v>6974950108304</v>
      </c>
      <c r="J54" s="87" t="s">
        <v>818</v>
      </c>
      <c r="K54" s="87" t="s">
        <v>15995</v>
      </c>
      <c r="L54" s="102" t="s">
        <v>16167</v>
      </c>
      <c r="M54" s="102" t="s">
        <v>16278</v>
      </c>
      <c r="N54" s="102" t="s">
        <v>16324</v>
      </c>
      <c r="O54" s="93"/>
      <c r="P54" s="89"/>
      <c r="Q54" s="90"/>
    </row>
    <row r="55" spans="1:17">
      <c r="A55" s="85" t="s">
        <v>4660</v>
      </c>
      <c r="B55" s="85" t="s">
        <v>21</v>
      </c>
      <c r="C55" s="85" t="s">
        <v>4661</v>
      </c>
      <c r="D55" s="86">
        <v>0</v>
      </c>
      <c r="E55" s="85"/>
      <c r="F55" s="153" t="s">
        <v>2243</v>
      </c>
      <c r="G55" s="86" t="s">
        <v>20</v>
      </c>
      <c r="H55" s="85" t="s">
        <v>4662</v>
      </c>
      <c r="I55" s="87" t="e">
        <v>#N/A</v>
      </c>
      <c r="J55" s="87" t="s">
        <v>818</v>
      </c>
      <c r="K55" s="87" t="s">
        <v>15996</v>
      </c>
      <c r="L55" s="102" t="s">
        <v>16183</v>
      </c>
      <c r="M55" s="102" t="s">
        <v>16183</v>
      </c>
      <c r="N55" s="102" t="s">
        <v>16183</v>
      </c>
      <c r="O55" s="93"/>
      <c r="P55" s="89"/>
      <c r="Q55" s="90"/>
    </row>
    <row r="56" spans="1:17">
      <c r="A56" s="85" t="s">
        <v>4054</v>
      </c>
      <c r="B56" s="85" t="s">
        <v>4055</v>
      </c>
      <c r="C56" s="85" t="s">
        <v>4056</v>
      </c>
      <c r="D56" s="86" t="s">
        <v>9177</v>
      </c>
      <c r="E56" s="85" t="s">
        <v>2253</v>
      </c>
      <c r="F56" s="153" t="s">
        <v>2243</v>
      </c>
      <c r="G56" s="86" t="s">
        <v>3591</v>
      </c>
      <c r="H56" s="85" t="s">
        <v>4057</v>
      </c>
      <c r="I56" s="87">
        <v>6974950106416</v>
      </c>
      <c r="J56" s="87" t="s">
        <v>818</v>
      </c>
      <c r="K56" s="87" t="s">
        <v>15992</v>
      </c>
      <c r="L56" s="102" t="s">
        <v>16174</v>
      </c>
      <c r="M56" s="102" t="s">
        <v>16293</v>
      </c>
      <c r="N56" s="102" t="s">
        <v>16274</v>
      </c>
      <c r="O56" s="93"/>
      <c r="P56" s="89"/>
      <c r="Q56" s="90"/>
    </row>
    <row r="57" spans="1:17">
      <c r="A57" s="85" t="s">
        <v>4763</v>
      </c>
      <c r="B57" s="85" t="s">
        <v>4263</v>
      </c>
      <c r="C57" s="85" t="s">
        <v>4764</v>
      </c>
      <c r="D57" s="86" t="s">
        <v>9178</v>
      </c>
      <c r="E57" s="85" t="s">
        <v>2253</v>
      </c>
      <c r="F57" s="153" t="s">
        <v>2245</v>
      </c>
      <c r="G57" s="86" t="s">
        <v>27</v>
      </c>
      <c r="H57" s="85" t="s">
        <v>4765</v>
      </c>
      <c r="I57" s="87">
        <v>6974950109158</v>
      </c>
      <c r="J57" s="87" t="s">
        <v>818</v>
      </c>
      <c r="K57" s="87" t="s">
        <v>15997</v>
      </c>
      <c r="L57" s="102" t="s">
        <v>16184</v>
      </c>
      <c r="M57" s="102" t="s">
        <v>16294</v>
      </c>
      <c r="N57" s="102" t="s">
        <v>16371</v>
      </c>
      <c r="O57" s="93" t="s">
        <v>9260</v>
      </c>
      <c r="P57" s="89"/>
      <c r="Q57" s="90"/>
    </row>
    <row r="58" spans="1:17">
      <c r="A58" s="85" t="s">
        <v>5064</v>
      </c>
      <c r="B58" s="85" t="s">
        <v>4814</v>
      </c>
      <c r="C58" s="85" t="s">
        <v>5065</v>
      </c>
      <c r="D58" s="86" t="s">
        <v>2968</v>
      </c>
      <c r="E58" s="85" t="s">
        <v>2253</v>
      </c>
      <c r="F58" s="153" t="s">
        <v>2245</v>
      </c>
      <c r="G58" s="86" t="s">
        <v>20</v>
      </c>
      <c r="H58" s="85" t="s">
        <v>5066</v>
      </c>
      <c r="I58" s="87">
        <v>6974950108281</v>
      </c>
      <c r="J58" s="87" t="s">
        <v>818</v>
      </c>
      <c r="K58" s="87" t="s">
        <v>15998</v>
      </c>
      <c r="L58" s="102" t="s">
        <v>16185</v>
      </c>
      <c r="M58" s="102" t="s">
        <v>16295</v>
      </c>
      <c r="N58" s="102" t="s">
        <v>16372</v>
      </c>
      <c r="O58" s="93"/>
      <c r="P58" s="89"/>
      <c r="Q58" s="90"/>
    </row>
    <row r="59" spans="1:17">
      <c r="A59" s="85" t="s">
        <v>4643</v>
      </c>
      <c r="B59" s="92" t="s">
        <v>4644</v>
      </c>
      <c r="C59" s="85" t="s">
        <v>4645</v>
      </c>
      <c r="D59" s="86" t="s">
        <v>2505</v>
      </c>
      <c r="E59" s="85" t="s">
        <v>2253</v>
      </c>
      <c r="F59" s="153" t="s">
        <v>2243</v>
      </c>
      <c r="G59" s="86" t="s">
        <v>16</v>
      </c>
      <c r="H59" s="86" t="s">
        <v>4646</v>
      </c>
      <c r="I59" s="87">
        <v>6974950100094</v>
      </c>
      <c r="J59" s="87" t="s">
        <v>818</v>
      </c>
      <c r="K59" s="87">
        <v>0</v>
      </c>
      <c r="L59" s="102">
        <v>0</v>
      </c>
      <c r="M59" s="102">
        <v>0</v>
      </c>
      <c r="N59" s="102">
        <v>0</v>
      </c>
      <c r="O59" s="93" t="s">
        <v>15923</v>
      </c>
      <c r="P59" s="89"/>
      <c r="Q59" s="90"/>
    </row>
    <row r="60" spans="1:17">
      <c r="A60" s="85" t="s">
        <v>2983</v>
      </c>
      <c r="B60" s="85" t="s">
        <v>46</v>
      </c>
      <c r="C60" s="85" t="s">
        <v>2984</v>
      </c>
      <c r="D60" s="86" t="s">
        <v>2985</v>
      </c>
      <c r="E60" s="85" t="s">
        <v>2253</v>
      </c>
      <c r="F60" s="153" t="s">
        <v>2243</v>
      </c>
      <c r="G60" s="86" t="s">
        <v>20</v>
      </c>
      <c r="H60" s="85" t="s">
        <v>2986</v>
      </c>
      <c r="I60" s="87">
        <v>6972200199911</v>
      </c>
      <c r="J60" s="87" t="s">
        <v>818</v>
      </c>
      <c r="K60" s="87" t="s">
        <v>15981</v>
      </c>
      <c r="L60" s="102" t="s">
        <v>16160</v>
      </c>
      <c r="M60" s="102" t="s">
        <v>16282</v>
      </c>
      <c r="N60" s="102" t="s">
        <v>16364</v>
      </c>
      <c r="O60" s="93"/>
      <c r="P60" s="89"/>
      <c r="Q60" s="90"/>
    </row>
    <row r="61" spans="1:17">
      <c r="A61" s="85" t="s">
        <v>3330</v>
      </c>
      <c r="B61" s="85" t="s">
        <v>3045</v>
      </c>
      <c r="C61" s="85" t="s">
        <v>3331</v>
      </c>
      <c r="D61" s="86" t="s">
        <v>2513</v>
      </c>
      <c r="E61" s="85" t="s">
        <v>2242</v>
      </c>
      <c r="F61" s="153" t="s">
        <v>2243</v>
      </c>
      <c r="G61" s="86" t="s">
        <v>28</v>
      </c>
      <c r="H61" s="85" t="s">
        <v>3332</v>
      </c>
      <c r="I61" s="87">
        <v>6972200196880</v>
      </c>
      <c r="J61" s="87" t="s">
        <v>818</v>
      </c>
      <c r="K61" s="87" t="s">
        <v>15999</v>
      </c>
      <c r="L61" s="102" t="s">
        <v>16159</v>
      </c>
      <c r="M61" s="102" t="s">
        <v>16296</v>
      </c>
      <c r="N61" s="102" t="s">
        <v>16373</v>
      </c>
      <c r="O61" s="93"/>
      <c r="P61" s="89"/>
      <c r="Q61" s="90"/>
    </row>
    <row r="62" spans="1:17">
      <c r="A62" s="85" t="s">
        <v>4657</v>
      </c>
      <c r="B62" s="85" t="s">
        <v>15</v>
      </c>
      <c r="C62" s="85" t="s">
        <v>4658</v>
      </c>
      <c r="D62" s="86">
        <v>0</v>
      </c>
      <c r="E62" s="85"/>
      <c r="F62" s="153" t="s">
        <v>2243</v>
      </c>
      <c r="G62" s="86" t="s">
        <v>27</v>
      </c>
      <c r="H62" s="85" t="s">
        <v>4659</v>
      </c>
      <c r="I62" s="87">
        <v>6972200197672</v>
      </c>
      <c r="J62" s="87" t="s">
        <v>818</v>
      </c>
      <c r="K62" s="87" t="s">
        <v>15996</v>
      </c>
      <c r="L62" s="102" t="s">
        <v>16183</v>
      </c>
      <c r="M62" s="102" t="s">
        <v>16183</v>
      </c>
      <c r="N62" s="102" t="s">
        <v>16183</v>
      </c>
      <c r="O62" s="93"/>
      <c r="P62" s="89"/>
      <c r="Q62" s="90"/>
    </row>
    <row r="63" spans="1:17">
      <c r="A63" s="85" t="s">
        <v>3155</v>
      </c>
      <c r="B63" s="85" t="s">
        <v>32</v>
      </c>
      <c r="C63" s="85" t="s">
        <v>3156</v>
      </c>
      <c r="D63" s="86" t="s">
        <v>2968</v>
      </c>
      <c r="E63" s="85" t="s">
        <v>2253</v>
      </c>
      <c r="F63" s="153" t="s">
        <v>2243</v>
      </c>
      <c r="G63" s="86" t="s">
        <v>26</v>
      </c>
      <c r="H63" s="85" t="s">
        <v>3157</v>
      </c>
      <c r="I63" s="87">
        <v>6972200197689</v>
      </c>
      <c r="J63" s="87" t="s">
        <v>818</v>
      </c>
      <c r="K63" s="87" t="s">
        <v>16000</v>
      </c>
      <c r="L63" s="102" t="s">
        <v>16186</v>
      </c>
      <c r="M63" s="102" t="s">
        <v>16297</v>
      </c>
      <c r="N63" s="102" t="s">
        <v>16374</v>
      </c>
      <c r="O63" s="93"/>
      <c r="P63" s="89"/>
      <c r="Q63" s="90"/>
    </row>
    <row r="64" spans="1:17">
      <c r="A64" s="85" t="s">
        <v>4760</v>
      </c>
      <c r="B64" s="85" t="s">
        <v>9150</v>
      </c>
      <c r="C64" s="85" t="s">
        <v>4761</v>
      </c>
      <c r="D64" s="86" t="s">
        <v>2485</v>
      </c>
      <c r="E64" s="85" t="s">
        <v>2253</v>
      </c>
      <c r="F64" s="153" t="s">
        <v>2245</v>
      </c>
      <c r="G64" s="86" t="s">
        <v>4743</v>
      </c>
      <c r="H64" s="85" t="s">
        <v>4762</v>
      </c>
      <c r="I64" s="87" t="e">
        <v>#N/A</v>
      </c>
      <c r="J64" s="87" t="s">
        <v>13378</v>
      </c>
      <c r="K64" s="87" t="s">
        <v>16001</v>
      </c>
      <c r="L64" s="102" t="s">
        <v>16162</v>
      </c>
      <c r="M64" s="102" t="s">
        <v>16160</v>
      </c>
      <c r="N64" s="102" t="s">
        <v>16359</v>
      </c>
      <c r="O64" s="93"/>
      <c r="P64" s="89"/>
      <c r="Q64" s="90"/>
    </row>
    <row r="65" spans="1:17">
      <c r="A65" s="85" t="s">
        <v>3494</v>
      </c>
      <c r="B65" s="85" t="s">
        <v>10</v>
      </c>
      <c r="C65" s="85" t="s">
        <v>3495</v>
      </c>
      <c r="D65" s="86">
        <v>0</v>
      </c>
      <c r="E65" s="85"/>
      <c r="F65" s="153" t="s">
        <v>2243</v>
      </c>
      <c r="G65" s="86" t="s">
        <v>17</v>
      </c>
      <c r="H65" s="85" t="s">
        <v>3496</v>
      </c>
      <c r="I65" s="87" t="e">
        <v>#N/A</v>
      </c>
      <c r="J65" s="87" t="s">
        <v>818</v>
      </c>
      <c r="K65" s="87" t="s">
        <v>16002</v>
      </c>
      <c r="L65" s="102" t="s">
        <v>16161</v>
      </c>
      <c r="M65" s="102" t="s">
        <v>16273</v>
      </c>
      <c r="N65" s="102" t="s">
        <v>16160</v>
      </c>
      <c r="O65" s="93"/>
      <c r="P65" s="89"/>
      <c r="Q65" s="90"/>
    </row>
    <row r="66" spans="1:17">
      <c r="A66" s="88" t="s">
        <v>11258</v>
      </c>
      <c r="B66" s="92" t="s">
        <v>5080</v>
      </c>
      <c r="C66" s="91" t="s">
        <v>11255</v>
      </c>
      <c r="D66" s="86" t="s">
        <v>2505</v>
      </c>
      <c r="E66" s="91" t="s">
        <v>2242</v>
      </c>
      <c r="F66" s="153" t="s">
        <v>2245</v>
      </c>
      <c r="G66" s="93" t="s">
        <v>20</v>
      </c>
      <c r="H66" s="93" t="s">
        <v>7414</v>
      </c>
      <c r="I66" s="87">
        <v>6932485002719</v>
      </c>
      <c r="J66" s="87" t="s">
        <v>818</v>
      </c>
      <c r="K66" s="87" t="s">
        <v>16003</v>
      </c>
      <c r="L66" s="102" t="s">
        <v>16172</v>
      </c>
      <c r="M66" s="102" t="s">
        <v>16225</v>
      </c>
      <c r="N66" s="102" t="s">
        <v>16175</v>
      </c>
      <c r="O66" s="93"/>
      <c r="P66" s="89"/>
      <c r="Q66" s="90"/>
    </row>
    <row r="67" spans="1:17">
      <c r="A67" s="85" t="s">
        <v>3284</v>
      </c>
      <c r="B67" s="92" t="s">
        <v>52</v>
      </c>
      <c r="C67" s="85" t="s">
        <v>3285</v>
      </c>
      <c r="D67" s="86" t="s">
        <v>2505</v>
      </c>
      <c r="E67" s="85" t="s">
        <v>2253</v>
      </c>
      <c r="F67" s="153" t="s">
        <v>2243</v>
      </c>
      <c r="G67" s="86" t="s">
        <v>2346</v>
      </c>
      <c r="H67" s="86" t="s">
        <v>3286</v>
      </c>
      <c r="I67" s="87">
        <v>6974950100360</v>
      </c>
      <c r="J67" s="87" t="s">
        <v>818</v>
      </c>
      <c r="K67" s="87" t="s">
        <v>16004</v>
      </c>
      <c r="L67" s="102" t="s">
        <v>16187</v>
      </c>
      <c r="M67" s="102" t="s">
        <v>16298</v>
      </c>
      <c r="N67" s="102" t="s">
        <v>16354</v>
      </c>
      <c r="O67" s="93" t="s">
        <v>15923</v>
      </c>
      <c r="P67" s="89"/>
      <c r="Q67" s="90"/>
    </row>
    <row r="68" spans="1:17">
      <c r="A68" s="85" t="s">
        <v>3473</v>
      </c>
      <c r="B68" s="85" t="s">
        <v>9</v>
      </c>
      <c r="C68" s="85" t="s">
        <v>3474</v>
      </c>
      <c r="D68" s="86">
        <v>0</v>
      </c>
      <c r="E68" s="85"/>
      <c r="F68" s="153" t="s">
        <v>2243</v>
      </c>
      <c r="G68" s="86" t="s">
        <v>18</v>
      </c>
      <c r="H68" s="85" t="s">
        <v>3475</v>
      </c>
      <c r="I68" s="87" t="e">
        <v>#N/A</v>
      </c>
      <c r="J68" s="87" t="s">
        <v>818</v>
      </c>
      <c r="K68" s="87" t="s">
        <v>16005</v>
      </c>
      <c r="L68" s="102" t="s">
        <v>16188</v>
      </c>
      <c r="M68" s="102" t="s">
        <v>16271</v>
      </c>
      <c r="N68" s="102" t="s">
        <v>16367</v>
      </c>
      <c r="O68" s="93"/>
      <c r="P68" s="89"/>
      <c r="Q68" s="90"/>
    </row>
    <row r="69" spans="1:17">
      <c r="A69" s="85" t="s">
        <v>2768</v>
      </c>
      <c r="B69" s="85" t="s">
        <v>4</v>
      </c>
      <c r="C69" s="85" t="s">
        <v>2769</v>
      </c>
      <c r="D69" s="86" t="s">
        <v>2523</v>
      </c>
      <c r="E69" s="85" t="s">
        <v>2242</v>
      </c>
      <c r="F69" s="153" t="s">
        <v>2243</v>
      </c>
      <c r="G69" s="86" t="s">
        <v>23</v>
      </c>
      <c r="H69" s="85" t="s">
        <v>2770</v>
      </c>
      <c r="I69" s="87">
        <v>6972200192653</v>
      </c>
      <c r="J69" s="87" t="s">
        <v>818</v>
      </c>
      <c r="K69" s="87" t="s">
        <v>16006</v>
      </c>
      <c r="L69" s="102" t="s">
        <v>16159</v>
      </c>
      <c r="M69" s="102" t="s">
        <v>16271</v>
      </c>
      <c r="N69" s="102" t="s">
        <v>16358</v>
      </c>
      <c r="O69" s="93"/>
      <c r="P69" s="89"/>
      <c r="Q69" s="90"/>
    </row>
    <row r="70" spans="1:17">
      <c r="A70" s="85" t="s">
        <v>101</v>
      </c>
      <c r="B70" s="85" t="s">
        <v>21</v>
      </c>
      <c r="C70" s="85" t="s">
        <v>100</v>
      </c>
      <c r="D70" s="86" t="s">
        <v>9179</v>
      </c>
      <c r="E70" s="85" t="s">
        <v>3848</v>
      </c>
      <c r="F70" s="153" t="s">
        <v>2243</v>
      </c>
      <c r="G70" s="86" t="s">
        <v>20</v>
      </c>
      <c r="H70" s="85" t="s">
        <v>2247</v>
      </c>
      <c r="I70" s="87">
        <v>6972200197399</v>
      </c>
      <c r="J70" s="87" t="s">
        <v>818</v>
      </c>
      <c r="K70" s="87" t="s">
        <v>16007</v>
      </c>
      <c r="L70" s="102" t="s">
        <v>16170</v>
      </c>
      <c r="M70" s="102" t="s">
        <v>16280</v>
      </c>
      <c r="N70" s="102" t="s">
        <v>16243</v>
      </c>
      <c r="O70" s="93"/>
      <c r="P70" s="89"/>
      <c r="Q70" s="90"/>
    </row>
    <row r="71" spans="1:17">
      <c r="A71" s="85" t="s">
        <v>4097</v>
      </c>
      <c r="B71" s="85" t="s">
        <v>2342</v>
      </c>
      <c r="C71" s="85" t="s">
        <v>4080</v>
      </c>
      <c r="D71" s="86" t="s">
        <v>2600</v>
      </c>
      <c r="E71" s="85" t="s">
        <v>2253</v>
      </c>
      <c r="F71" s="153" t="s">
        <v>2243</v>
      </c>
      <c r="G71" s="86" t="s">
        <v>20</v>
      </c>
      <c r="H71" s="85" t="s">
        <v>4098</v>
      </c>
      <c r="I71" s="87">
        <v>6974950104412</v>
      </c>
      <c r="J71" s="87" t="s">
        <v>818</v>
      </c>
      <c r="K71" s="87" t="s">
        <v>16008</v>
      </c>
      <c r="L71" s="102" t="s">
        <v>16167</v>
      </c>
      <c r="M71" s="102" t="s">
        <v>16278</v>
      </c>
      <c r="N71" s="102" t="s">
        <v>16366</v>
      </c>
      <c r="O71" s="93"/>
      <c r="P71" s="89"/>
      <c r="Q71" s="90"/>
    </row>
    <row r="72" spans="1:17">
      <c r="A72" s="85" t="s">
        <v>3664</v>
      </c>
      <c r="B72" s="85" t="s">
        <v>3665</v>
      </c>
      <c r="C72" s="85" t="s">
        <v>3666</v>
      </c>
      <c r="D72" s="86" t="s">
        <v>2475</v>
      </c>
      <c r="E72" s="85" t="s">
        <v>2253</v>
      </c>
      <c r="F72" s="153" t="s">
        <v>2243</v>
      </c>
      <c r="G72" s="86" t="s">
        <v>2840</v>
      </c>
      <c r="H72" s="85" t="s">
        <v>3667</v>
      </c>
      <c r="I72" s="87" t="e">
        <v>#N/A</v>
      </c>
      <c r="J72" s="87" t="s">
        <v>13379</v>
      </c>
      <c r="K72" s="87" t="s">
        <v>16009</v>
      </c>
      <c r="L72" s="102" t="s">
        <v>16189</v>
      </c>
      <c r="M72" s="102" t="s">
        <v>16299</v>
      </c>
      <c r="N72" s="102" t="s">
        <v>16179</v>
      </c>
      <c r="O72" s="93"/>
      <c r="P72" s="89"/>
      <c r="Q72" s="90"/>
    </row>
    <row r="73" spans="1:17">
      <c r="A73" s="85" t="s">
        <v>3627</v>
      </c>
      <c r="B73" s="85" t="s">
        <v>1326</v>
      </c>
      <c r="C73" s="85" t="s">
        <v>3628</v>
      </c>
      <c r="D73" s="86" t="s">
        <v>2600</v>
      </c>
      <c r="E73" s="85" t="s">
        <v>2253</v>
      </c>
      <c r="F73" s="153" t="s">
        <v>2243</v>
      </c>
      <c r="G73" s="86" t="s">
        <v>3591</v>
      </c>
      <c r="H73" s="85" t="s">
        <v>3629</v>
      </c>
      <c r="I73" s="87">
        <v>6974950102173</v>
      </c>
      <c r="J73" s="87" t="s">
        <v>818</v>
      </c>
      <c r="K73" s="87" t="s">
        <v>16010</v>
      </c>
      <c r="L73" s="102" t="s">
        <v>16190</v>
      </c>
      <c r="M73" s="102" t="s">
        <v>16300</v>
      </c>
      <c r="N73" s="102" t="s">
        <v>16280</v>
      </c>
      <c r="O73" s="93"/>
      <c r="P73" s="89"/>
      <c r="Q73" s="90"/>
    </row>
    <row r="74" spans="1:17">
      <c r="A74" s="85" t="s">
        <v>3939</v>
      </c>
      <c r="B74" s="85" t="s">
        <v>3938</v>
      </c>
      <c r="C74" s="85" t="s">
        <v>3937</v>
      </c>
      <c r="D74" s="86" t="s">
        <v>2485</v>
      </c>
      <c r="E74" s="85" t="s">
        <v>2253</v>
      </c>
      <c r="F74" s="153" t="s">
        <v>2243</v>
      </c>
      <c r="G74" s="86" t="s">
        <v>22</v>
      </c>
      <c r="H74" s="85" t="s">
        <v>3940</v>
      </c>
      <c r="I74" s="87" t="e">
        <v>#N/A</v>
      </c>
      <c r="J74" s="87" t="s">
        <v>13380</v>
      </c>
      <c r="K74" s="87" t="s">
        <v>16011</v>
      </c>
      <c r="L74" s="102" t="s">
        <v>16191</v>
      </c>
      <c r="M74" s="102" t="s">
        <v>16301</v>
      </c>
      <c r="N74" s="102" t="s">
        <v>16271</v>
      </c>
      <c r="O74" s="93"/>
      <c r="P74" s="89"/>
      <c r="Q74" s="90"/>
    </row>
    <row r="75" spans="1:17">
      <c r="A75" s="85" t="s">
        <v>3447</v>
      </c>
      <c r="B75" s="85" t="s">
        <v>2628</v>
      </c>
      <c r="C75" s="85" t="s">
        <v>3448</v>
      </c>
      <c r="D75" s="86">
        <v>0</v>
      </c>
      <c r="E75" s="85"/>
      <c r="F75" s="153" t="s">
        <v>2243</v>
      </c>
      <c r="G75" s="86" t="s">
        <v>2630</v>
      </c>
      <c r="H75" s="85" t="s">
        <v>3449</v>
      </c>
      <c r="I75" s="87" t="e">
        <v>#N/A</v>
      </c>
      <c r="J75" s="87" t="s">
        <v>818</v>
      </c>
      <c r="K75" s="87" t="s">
        <v>16012</v>
      </c>
      <c r="L75" s="102" t="s">
        <v>16192</v>
      </c>
      <c r="M75" s="102" t="s">
        <v>16302</v>
      </c>
      <c r="N75" s="102" t="s">
        <v>16214</v>
      </c>
      <c r="O75" s="93"/>
      <c r="P75" s="89"/>
      <c r="Q75" s="90"/>
    </row>
    <row r="76" spans="1:17">
      <c r="A76" s="85" t="s">
        <v>4756</v>
      </c>
      <c r="B76" s="85" t="s">
        <v>3658</v>
      </c>
      <c r="C76" s="85" t="s">
        <v>4757</v>
      </c>
      <c r="D76" s="86" t="s">
        <v>2485</v>
      </c>
      <c r="E76" s="85" t="s">
        <v>2253</v>
      </c>
      <c r="F76" s="153" t="s">
        <v>2245</v>
      </c>
      <c r="G76" s="86" t="s">
        <v>4758</v>
      </c>
      <c r="H76" s="85" t="s">
        <v>4759</v>
      </c>
      <c r="I76" s="87" t="e">
        <v>#N/A</v>
      </c>
      <c r="J76" s="87" t="s">
        <v>13381</v>
      </c>
      <c r="K76" s="87" t="s">
        <v>16013</v>
      </c>
      <c r="L76" s="102" t="s">
        <v>16160</v>
      </c>
      <c r="M76" s="102" t="s">
        <v>16272</v>
      </c>
      <c r="N76" s="102" t="s">
        <v>16251</v>
      </c>
      <c r="O76" s="93"/>
      <c r="P76" s="89"/>
      <c r="Q76" s="90"/>
    </row>
    <row r="77" spans="1:17">
      <c r="A77" s="85" t="s">
        <v>3931</v>
      </c>
      <c r="B77" s="85" t="s">
        <v>36</v>
      </c>
      <c r="C77" s="85" t="s">
        <v>3930</v>
      </c>
      <c r="D77" s="86" t="s">
        <v>2600</v>
      </c>
      <c r="E77" s="85" t="s">
        <v>2253</v>
      </c>
      <c r="F77" s="153" t="s">
        <v>2245</v>
      </c>
      <c r="G77" s="86" t="s">
        <v>34</v>
      </c>
      <c r="H77" s="85" t="s">
        <v>3932</v>
      </c>
      <c r="I77" s="87">
        <v>6974950104481</v>
      </c>
      <c r="J77" s="87" t="s">
        <v>818</v>
      </c>
      <c r="K77" s="87" t="s">
        <v>16009</v>
      </c>
      <c r="L77" s="102" t="s">
        <v>16193</v>
      </c>
      <c r="M77" s="102" t="s">
        <v>16303</v>
      </c>
      <c r="N77" s="102" t="s">
        <v>16315</v>
      </c>
      <c r="O77" s="93"/>
      <c r="P77" s="89"/>
      <c r="Q77" s="90"/>
    </row>
    <row r="78" spans="1:17">
      <c r="A78" s="85" t="s">
        <v>2789</v>
      </c>
      <c r="B78" s="85" t="s">
        <v>38</v>
      </c>
      <c r="C78" s="85" t="s">
        <v>2790</v>
      </c>
      <c r="D78" s="86" t="s">
        <v>2523</v>
      </c>
      <c r="E78" s="85" t="s">
        <v>2242</v>
      </c>
      <c r="F78" s="153" t="s">
        <v>2243</v>
      </c>
      <c r="G78" s="86" t="s">
        <v>27</v>
      </c>
      <c r="H78" s="85" t="s">
        <v>2791</v>
      </c>
      <c r="I78" s="87">
        <v>6972200193100</v>
      </c>
      <c r="J78" s="87" t="s">
        <v>818</v>
      </c>
      <c r="K78" s="87" t="s">
        <v>15992</v>
      </c>
      <c r="L78" s="102" t="s">
        <v>16194</v>
      </c>
      <c r="M78" s="102" t="s">
        <v>16273</v>
      </c>
      <c r="N78" s="102" t="s">
        <v>16160</v>
      </c>
      <c r="O78" s="93"/>
      <c r="P78" s="89"/>
      <c r="Q78" s="90"/>
    </row>
    <row r="79" spans="1:17">
      <c r="A79" s="85" t="s">
        <v>2783</v>
      </c>
      <c r="B79" s="85" t="s">
        <v>4</v>
      </c>
      <c r="C79" s="85" t="s">
        <v>2784</v>
      </c>
      <c r="D79" s="86" t="s">
        <v>65</v>
      </c>
      <c r="E79" s="85" t="s">
        <v>2253</v>
      </c>
      <c r="F79" s="153" t="s">
        <v>2243</v>
      </c>
      <c r="G79" s="86" t="s">
        <v>23</v>
      </c>
      <c r="H79" s="85" t="s">
        <v>2785</v>
      </c>
      <c r="I79" s="87">
        <v>6972200194541</v>
      </c>
      <c r="J79" s="87" t="s">
        <v>818</v>
      </c>
      <c r="K79" s="87" t="s">
        <v>16006</v>
      </c>
      <c r="L79" s="102" t="s">
        <v>16180</v>
      </c>
      <c r="M79" s="102" t="s">
        <v>16290</v>
      </c>
      <c r="N79" s="102" t="s">
        <v>16368</v>
      </c>
      <c r="O79" s="93"/>
      <c r="P79" s="89"/>
      <c r="Q79" s="90"/>
    </row>
    <row r="80" spans="1:17">
      <c r="A80" s="85" t="s">
        <v>3497</v>
      </c>
      <c r="B80" s="85" t="s">
        <v>5</v>
      </c>
      <c r="C80" s="85" t="s">
        <v>3498</v>
      </c>
      <c r="D80" s="86">
        <v>0</v>
      </c>
      <c r="E80" s="85"/>
      <c r="F80" s="153" t="s">
        <v>2243</v>
      </c>
      <c r="G80" s="86" t="s">
        <v>16</v>
      </c>
      <c r="H80" s="85" t="s">
        <v>3499</v>
      </c>
      <c r="I80" s="87" t="e">
        <v>#N/A</v>
      </c>
      <c r="J80" s="87" t="s">
        <v>818</v>
      </c>
      <c r="K80" s="87" t="s">
        <v>15994</v>
      </c>
      <c r="L80" s="102" t="s">
        <v>16182</v>
      </c>
      <c r="M80" s="102" t="s">
        <v>16292</v>
      </c>
      <c r="N80" s="102" t="s">
        <v>16347</v>
      </c>
      <c r="O80" s="93"/>
      <c r="P80" s="89"/>
      <c r="Q80" s="90"/>
    </row>
    <row r="81" spans="1:17">
      <c r="A81" s="85" t="s">
        <v>2669</v>
      </c>
      <c r="B81" s="85" t="s">
        <v>2649</v>
      </c>
      <c r="C81" s="85" t="s">
        <v>2670</v>
      </c>
      <c r="D81" s="86" t="s">
        <v>2612</v>
      </c>
      <c r="E81" s="85" t="s">
        <v>2242</v>
      </c>
      <c r="F81" s="153" t="s">
        <v>2243</v>
      </c>
      <c r="G81" s="86" t="s">
        <v>31</v>
      </c>
      <c r="H81" s="85" t="s">
        <v>2671</v>
      </c>
      <c r="I81" s="87">
        <v>6972200193735</v>
      </c>
      <c r="J81" s="87" t="s">
        <v>818</v>
      </c>
      <c r="K81" s="87" t="s">
        <v>16002</v>
      </c>
      <c r="L81" s="102" t="s">
        <v>16195</v>
      </c>
      <c r="M81" s="102" t="s">
        <v>16304</v>
      </c>
      <c r="N81" s="102" t="s">
        <v>16225</v>
      </c>
      <c r="O81" s="93"/>
      <c r="P81" s="89"/>
      <c r="Q81" s="90"/>
    </row>
    <row r="82" spans="1:17">
      <c r="A82" s="85" t="s">
        <v>2919</v>
      </c>
      <c r="B82" s="85" t="s">
        <v>2912</v>
      </c>
      <c r="C82" s="85" t="s">
        <v>2920</v>
      </c>
      <c r="D82" s="86" t="s">
        <v>3838</v>
      </c>
      <c r="E82" s="85" t="s">
        <v>2253</v>
      </c>
      <c r="F82" s="153" t="s">
        <v>2243</v>
      </c>
      <c r="G82" s="86" t="s">
        <v>54</v>
      </c>
      <c r="H82" s="85" t="s">
        <v>2921</v>
      </c>
      <c r="I82" s="87" t="e">
        <v>#N/A</v>
      </c>
      <c r="J82" s="87" t="s">
        <v>13382</v>
      </c>
      <c r="K82" s="87" t="s">
        <v>15992</v>
      </c>
      <c r="L82" s="102" t="s">
        <v>16196</v>
      </c>
      <c r="M82" s="102" t="s">
        <v>16305</v>
      </c>
      <c r="N82" s="102" t="s">
        <v>16375</v>
      </c>
      <c r="O82" s="93"/>
      <c r="P82" s="89"/>
      <c r="Q82" s="90"/>
    </row>
    <row r="83" spans="1:17">
      <c r="A83" s="85" t="s">
        <v>126</v>
      </c>
      <c r="B83" s="85" t="s">
        <v>51</v>
      </c>
      <c r="C83" s="85" t="s">
        <v>125</v>
      </c>
      <c r="D83" s="86" t="s">
        <v>4034</v>
      </c>
      <c r="E83" s="85" t="s">
        <v>2242</v>
      </c>
      <c r="F83" s="153" t="s">
        <v>2243</v>
      </c>
      <c r="G83" s="86" t="s">
        <v>20</v>
      </c>
      <c r="H83" s="85" t="s">
        <v>2267</v>
      </c>
      <c r="I83" s="87">
        <v>6972200196125</v>
      </c>
      <c r="J83" s="87" t="s">
        <v>818</v>
      </c>
      <c r="K83" s="87" t="s">
        <v>15969</v>
      </c>
      <c r="L83" s="102" t="s">
        <v>16160</v>
      </c>
      <c r="M83" s="102" t="s">
        <v>16272</v>
      </c>
      <c r="N83" s="102" t="s">
        <v>16251</v>
      </c>
      <c r="O83" s="93"/>
      <c r="P83" s="89"/>
      <c r="Q83" s="90"/>
    </row>
    <row r="84" spans="1:17">
      <c r="A84" s="85" t="s">
        <v>1035</v>
      </c>
      <c r="B84" s="85" t="s">
        <v>964</v>
      </c>
      <c r="C84" s="85" t="s">
        <v>1034</v>
      </c>
      <c r="D84" s="86" t="s">
        <v>9180</v>
      </c>
      <c r="E84" s="85" t="s">
        <v>3848</v>
      </c>
      <c r="F84" s="153" t="s">
        <v>2243</v>
      </c>
      <c r="G84" s="86" t="s">
        <v>20</v>
      </c>
      <c r="H84" s="85" t="s">
        <v>2279</v>
      </c>
      <c r="I84" s="87">
        <v>6972200199577</v>
      </c>
      <c r="J84" s="87" t="s">
        <v>818</v>
      </c>
      <c r="K84" s="87" t="s">
        <v>15963</v>
      </c>
      <c r="L84" s="102" t="s">
        <v>16197</v>
      </c>
      <c r="M84" s="102" t="s">
        <v>16306</v>
      </c>
      <c r="N84" s="102" t="s">
        <v>16342</v>
      </c>
      <c r="O84" s="93"/>
      <c r="P84" s="89"/>
      <c r="Q84" s="90"/>
    </row>
    <row r="85" spans="1:17">
      <c r="A85" s="85" t="s">
        <v>170</v>
      </c>
      <c r="B85" s="85" t="s">
        <v>38</v>
      </c>
      <c r="C85" s="85" t="s">
        <v>88</v>
      </c>
      <c r="D85" s="86" t="s">
        <v>3934</v>
      </c>
      <c r="E85" s="85" t="s">
        <v>2251</v>
      </c>
      <c r="F85" s="153" t="s">
        <v>2243</v>
      </c>
      <c r="G85" s="86" t="s">
        <v>34</v>
      </c>
      <c r="H85" s="85" t="s">
        <v>2292</v>
      </c>
      <c r="I85" s="87">
        <v>6972200193834</v>
      </c>
      <c r="J85" s="87" t="s">
        <v>818</v>
      </c>
      <c r="K85" s="87" t="s">
        <v>15997</v>
      </c>
      <c r="L85" s="102" t="s">
        <v>16159</v>
      </c>
      <c r="M85" s="102" t="s">
        <v>16296</v>
      </c>
      <c r="N85" s="102" t="s">
        <v>16373</v>
      </c>
      <c r="O85" s="93"/>
      <c r="P85" s="89"/>
      <c r="Q85" s="90"/>
    </row>
    <row r="86" spans="1:17">
      <c r="A86" s="85" t="s">
        <v>3503</v>
      </c>
      <c r="B86" s="85" t="s">
        <v>5</v>
      </c>
      <c r="C86" s="85" t="s">
        <v>3504</v>
      </c>
      <c r="D86" s="86">
        <v>0</v>
      </c>
      <c r="E86" s="85"/>
      <c r="F86" s="153" t="s">
        <v>2243</v>
      </c>
      <c r="G86" s="86" t="s">
        <v>16</v>
      </c>
      <c r="H86" s="85" t="s">
        <v>3505</v>
      </c>
      <c r="I86" s="87" t="e">
        <v>#N/A</v>
      </c>
      <c r="J86" s="87" t="s">
        <v>818</v>
      </c>
      <c r="K86" s="87" t="s">
        <v>15994</v>
      </c>
      <c r="L86" s="102" t="s">
        <v>16198</v>
      </c>
      <c r="M86" s="102" t="s">
        <v>16307</v>
      </c>
      <c r="N86" s="102" t="s">
        <v>16311</v>
      </c>
      <c r="O86" s="93"/>
      <c r="P86" s="89"/>
      <c r="Q86" s="90"/>
    </row>
    <row r="87" spans="1:17">
      <c r="A87" s="85" t="s">
        <v>3168</v>
      </c>
      <c r="B87" s="85" t="s">
        <v>46</v>
      </c>
      <c r="C87" s="85" t="s">
        <v>3169</v>
      </c>
      <c r="D87" s="86" t="s">
        <v>2612</v>
      </c>
      <c r="E87" s="85" t="s">
        <v>2253</v>
      </c>
      <c r="F87" s="153" t="s">
        <v>2243</v>
      </c>
      <c r="G87" s="86" t="s">
        <v>20</v>
      </c>
      <c r="H87" s="85" t="s">
        <v>3170</v>
      </c>
      <c r="I87" s="87">
        <v>6972200198969</v>
      </c>
      <c r="J87" s="87" t="s">
        <v>818</v>
      </c>
      <c r="K87" s="87" t="s">
        <v>15981</v>
      </c>
      <c r="L87" s="102" t="s">
        <v>16160</v>
      </c>
      <c r="M87" s="102" t="s">
        <v>16282</v>
      </c>
      <c r="N87" s="102" t="s">
        <v>16364</v>
      </c>
      <c r="O87" s="93"/>
      <c r="P87" s="89"/>
      <c r="Q87" s="90"/>
    </row>
    <row r="88" spans="1:17">
      <c r="A88" s="85" t="s">
        <v>2675</v>
      </c>
      <c r="B88" s="85" t="s">
        <v>32</v>
      </c>
      <c r="C88" s="85" t="s">
        <v>2676</v>
      </c>
      <c r="D88" s="86" t="s">
        <v>2513</v>
      </c>
      <c r="E88" s="85" t="s">
        <v>2242</v>
      </c>
      <c r="F88" s="153" t="s">
        <v>2243</v>
      </c>
      <c r="G88" s="86" t="s">
        <v>26</v>
      </c>
      <c r="H88" s="85" t="s">
        <v>2677</v>
      </c>
      <c r="I88" s="87">
        <v>6972200192219</v>
      </c>
      <c r="J88" s="87" t="s">
        <v>818</v>
      </c>
      <c r="K88" s="87" t="s">
        <v>15972</v>
      </c>
      <c r="L88" s="102" t="s">
        <v>16165</v>
      </c>
      <c r="M88" s="102" t="s">
        <v>16276</v>
      </c>
      <c r="N88" s="102" t="s">
        <v>16235</v>
      </c>
      <c r="O88" s="93"/>
      <c r="P88" s="89"/>
      <c r="Q88" s="90"/>
    </row>
    <row r="89" spans="1:17">
      <c r="A89" s="85" t="s">
        <v>3314</v>
      </c>
      <c r="B89" s="85" t="s">
        <v>38</v>
      </c>
      <c r="C89" s="85" t="s">
        <v>3315</v>
      </c>
      <c r="D89" s="86" t="s">
        <v>3110</v>
      </c>
      <c r="E89" s="85" t="s">
        <v>2253</v>
      </c>
      <c r="F89" s="153" t="s">
        <v>2243</v>
      </c>
      <c r="G89" s="86" t="s">
        <v>34</v>
      </c>
      <c r="H89" s="85" t="s">
        <v>3316</v>
      </c>
      <c r="I89" s="87">
        <v>6972200196958</v>
      </c>
      <c r="J89" s="87" t="s">
        <v>818</v>
      </c>
      <c r="K89" s="87" t="s">
        <v>16014</v>
      </c>
      <c r="L89" s="102" t="s">
        <v>16199</v>
      </c>
      <c r="M89" s="102" t="s">
        <v>16304</v>
      </c>
      <c r="N89" s="102" t="s">
        <v>16376</v>
      </c>
      <c r="O89" s="93"/>
      <c r="P89" s="89"/>
      <c r="Q89" s="90"/>
    </row>
    <row r="90" spans="1:17">
      <c r="A90" s="85" t="s">
        <v>2940</v>
      </c>
      <c r="B90" s="85" t="s">
        <v>2941</v>
      </c>
      <c r="C90" s="85" t="s">
        <v>2942</v>
      </c>
      <c r="D90" s="86" t="s">
        <v>3838</v>
      </c>
      <c r="E90" s="85" t="s">
        <v>2253</v>
      </c>
      <c r="F90" s="153" t="s">
        <v>2243</v>
      </c>
      <c r="G90" s="86" t="s">
        <v>20</v>
      </c>
      <c r="H90" s="85" t="s">
        <v>2943</v>
      </c>
      <c r="I90" s="87" t="e">
        <v>#N/A</v>
      </c>
      <c r="J90" s="87" t="s">
        <v>13383</v>
      </c>
      <c r="K90" s="87" t="s">
        <v>15976</v>
      </c>
      <c r="L90" s="102" t="s">
        <v>16160</v>
      </c>
      <c r="M90" s="102" t="s">
        <v>16272</v>
      </c>
      <c r="N90" s="102" t="s">
        <v>16251</v>
      </c>
      <c r="O90" s="93"/>
      <c r="P90" s="89"/>
      <c r="Q90" s="90"/>
    </row>
    <row r="91" spans="1:17">
      <c r="A91" s="85" t="s">
        <v>4745</v>
      </c>
      <c r="B91" s="85" t="s">
        <v>4433</v>
      </c>
      <c r="C91" s="85" t="s">
        <v>4746</v>
      </c>
      <c r="D91" s="86" t="s">
        <v>5070</v>
      </c>
      <c r="E91" s="85" t="s">
        <v>2253</v>
      </c>
      <c r="F91" s="153" t="s">
        <v>2245</v>
      </c>
      <c r="G91" s="86" t="s">
        <v>20</v>
      </c>
      <c r="H91" s="85" t="s">
        <v>4747</v>
      </c>
      <c r="I91" s="87">
        <v>6974950108243</v>
      </c>
      <c r="J91" s="87" t="s">
        <v>818</v>
      </c>
      <c r="K91" s="87" t="s">
        <v>16015</v>
      </c>
      <c r="L91" s="102" t="s">
        <v>16167</v>
      </c>
      <c r="M91" s="102" t="s">
        <v>16278</v>
      </c>
      <c r="N91" s="102" t="s">
        <v>16160</v>
      </c>
      <c r="O91" s="93"/>
      <c r="P91" s="89"/>
      <c r="Q91" s="90"/>
    </row>
    <row r="92" spans="1:17">
      <c r="A92" s="85" t="s">
        <v>3506</v>
      </c>
      <c r="B92" s="85" t="s">
        <v>10</v>
      </c>
      <c r="C92" s="85" t="s">
        <v>3507</v>
      </c>
      <c r="D92" s="86">
        <v>0</v>
      </c>
      <c r="E92" s="85"/>
      <c r="F92" s="153" t="s">
        <v>2243</v>
      </c>
      <c r="G92" s="86" t="s">
        <v>17</v>
      </c>
      <c r="H92" s="85" t="s">
        <v>3508</v>
      </c>
      <c r="I92" s="87" t="e">
        <v>#N/A</v>
      </c>
      <c r="J92" s="87" t="s">
        <v>818</v>
      </c>
      <c r="K92" s="87" t="s">
        <v>15994</v>
      </c>
      <c r="L92" s="102" t="s">
        <v>16182</v>
      </c>
      <c r="M92" s="102" t="s">
        <v>16292</v>
      </c>
      <c r="N92" s="102" t="s">
        <v>16347</v>
      </c>
      <c r="O92" s="93"/>
      <c r="P92" s="89"/>
      <c r="Q92" s="90"/>
    </row>
    <row r="93" spans="1:17">
      <c r="A93" s="85" t="s">
        <v>4771</v>
      </c>
      <c r="B93" s="85" t="s">
        <v>4751</v>
      </c>
      <c r="C93" s="85" t="s">
        <v>4772</v>
      </c>
      <c r="D93" s="86" t="s">
        <v>3735</v>
      </c>
      <c r="E93" s="85" t="s">
        <v>2253</v>
      </c>
      <c r="F93" s="153" t="s">
        <v>2243</v>
      </c>
      <c r="G93" s="86" t="s">
        <v>20</v>
      </c>
      <c r="H93" s="85" t="s">
        <v>4773</v>
      </c>
      <c r="I93" s="87">
        <v>6974950108564</v>
      </c>
      <c r="J93" s="87" t="s">
        <v>818</v>
      </c>
      <c r="K93" s="87" t="s">
        <v>16015</v>
      </c>
      <c r="L93" s="102" t="s">
        <v>16167</v>
      </c>
      <c r="M93" s="102" t="s">
        <v>16278</v>
      </c>
      <c r="N93" s="102" t="s">
        <v>16160</v>
      </c>
      <c r="O93" s="93"/>
      <c r="P93" s="89"/>
      <c r="Q93" s="90"/>
    </row>
    <row r="94" spans="1:17">
      <c r="A94" s="85" t="s">
        <v>2610</v>
      </c>
      <c r="B94" s="85" t="s">
        <v>5</v>
      </c>
      <c r="C94" s="85" t="s">
        <v>2611</v>
      </c>
      <c r="D94" s="86" t="s">
        <v>2612</v>
      </c>
      <c r="E94" s="85" t="s">
        <v>2253</v>
      </c>
      <c r="F94" s="153" t="s">
        <v>2243</v>
      </c>
      <c r="G94" s="86" t="s">
        <v>16</v>
      </c>
      <c r="H94" s="85" t="s">
        <v>2613</v>
      </c>
      <c r="I94" s="87">
        <v>6972200193537</v>
      </c>
      <c r="J94" s="87" t="s">
        <v>818</v>
      </c>
      <c r="K94" s="87" t="s">
        <v>16016</v>
      </c>
      <c r="L94" s="102" t="s">
        <v>16180</v>
      </c>
      <c r="M94" s="102" t="s">
        <v>16290</v>
      </c>
      <c r="N94" s="102" t="s">
        <v>16368</v>
      </c>
      <c r="O94" s="93"/>
      <c r="P94" s="89"/>
      <c r="Q94" s="90"/>
    </row>
    <row r="95" spans="1:17">
      <c r="A95" s="85" t="s">
        <v>4074</v>
      </c>
      <c r="B95" s="85" t="s">
        <v>4736</v>
      </c>
      <c r="C95" s="85" t="s">
        <v>4018</v>
      </c>
      <c r="D95" s="86" t="s">
        <v>3204</v>
      </c>
      <c r="E95" s="85" t="s">
        <v>2253</v>
      </c>
      <c r="F95" s="153" t="s">
        <v>2245</v>
      </c>
      <c r="G95" s="86" t="s">
        <v>3591</v>
      </c>
      <c r="H95" s="85" t="s">
        <v>4075</v>
      </c>
      <c r="I95" s="87">
        <v>6974950105525</v>
      </c>
      <c r="J95" s="87" t="s">
        <v>818</v>
      </c>
      <c r="K95" s="87" t="s">
        <v>16017</v>
      </c>
      <c r="L95" s="102" t="s">
        <v>16162</v>
      </c>
      <c r="M95" s="102" t="s">
        <v>16268</v>
      </c>
      <c r="N95" s="102" t="s">
        <v>16359</v>
      </c>
      <c r="O95" s="93"/>
      <c r="P95" s="89"/>
      <c r="Q95" s="90"/>
    </row>
    <row r="96" spans="1:17">
      <c r="A96" s="85" t="s">
        <v>4737</v>
      </c>
      <c r="B96" s="85" t="s">
        <v>4738</v>
      </c>
      <c r="C96" s="85" t="s">
        <v>4739</v>
      </c>
      <c r="D96" s="86" t="s">
        <v>9181</v>
      </c>
      <c r="E96" s="85" t="s">
        <v>2253</v>
      </c>
      <c r="F96" s="153" t="s">
        <v>2245</v>
      </c>
      <c r="G96" s="86" t="s">
        <v>27</v>
      </c>
      <c r="H96" s="85" t="s">
        <v>4740</v>
      </c>
      <c r="I96" s="87">
        <v>6974950106874</v>
      </c>
      <c r="J96" s="87" t="s">
        <v>818</v>
      </c>
      <c r="K96" s="87" t="s">
        <v>16018</v>
      </c>
      <c r="L96" s="102" t="s">
        <v>16175</v>
      </c>
      <c r="M96" s="102" t="s">
        <v>16308</v>
      </c>
      <c r="N96" s="102" t="s">
        <v>16371</v>
      </c>
      <c r="O96" s="93"/>
      <c r="P96" s="89"/>
      <c r="Q96" s="90"/>
    </row>
    <row r="97" spans="1:17">
      <c r="A97" s="85" t="s">
        <v>3090</v>
      </c>
      <c r="B97" s="85" t="s">
        <v>9152</v>
      </c>
      <c r="C97" s="85" t="s">
        <v>3091</v>
      </c>
      <c r="D97" s="86" t="s">
        <v>3923</v>
      </c>
      <c r="E97" s="85" t="s">
        <v>2242</v>
      </c>
      <c r="F97" s="153" t="s">
        <v>2243</v>
      </c>
      <c r="G97" s="86" t="s">
        <v>16</v>
      </c>
      <c r="H97" s="85" t="s">
        <v>3092</v>
      </c>
      <c r="I97" s="87" t="e">
        <v>#N/A</v>
      </c>
      <c r="J97" s="87" t="s">
        <v>13384</v>
      </c>
      <c r="K97" s="87" t="s">
        <v>16016</v>
      </c>
      <c r="L97" s="102" t="s">
        <v>16200</v>
      </c>
      <c r="M97" s="102" t="s">
        <v>16309</v>
      </c>
      <c r="N97" s="102" t="s">
        <v>16311</v>
      </c>
      <c r="O97" s="93"/>
      <c r="P97" s="89"/>
      <c r="Q97" s="90"/>
    </row>
    <row r="98" spans="1:17">
      <c r="A98" s="85" t="s">
        <v>3515</v>
      </c>
      <c r="B98" s="85" t="s">
        <v>13</v>
      </c>
      <c r="C98" s="85" t="s">
        <v>3516</v>
      </c>
      <c r="D98" s="86">
        <v>0</v>
      </c>
      <c r="E98" s="85"/>
      <c r="F98" s="153" t="s">
        <v>2243</v>
      </c>
      <c r="G98" s="86" t="s">
        <v>20</v>
      </c>
      <c r="H98" s="85" t="s">
        <v>3517</v>
      </c>
      <c r="I98" s="87" t="e">
        <v>#N/A</v>
      </c>
      <c r="J98" s="87" t="s">
        <v>15942</v>
      </c>
      <c r="K98" s="87" t="s">
        <v>16019</v>
      </c>
      <c r="L98" s="102" t="s">
        <v>16201</v>
      </c>
      <c r="M98" s="102" t="s">
        <v>16276</v>
      </c>
      <c r="N98" s="102" t="s">
        <v>16235</v>
      </c>
      <c r="O98" s="93"/>
      <c r="P98" s="89"/>
      <c r="Q98" s="90"/>
    </row>
    <row r="99" spans="1:17">
      <c r="A99" s="85" t="s">
        <v>168</v>
      </c>
      <c r="B99" s="85" t="s">
        <v>35</v>
      </c>
      <c r="C99" s="85" t="s">
        <v>86</v>
      </c>
      <c r="D99" s="86" t="s">
        <v>4025</v>
      </c>
      <c r="E99" s="85" t="s">
        <v>2242</v>
      </c>
      <c r="F99" s="153" t="s">
        <v>2245</v>
      </c>
      <c r="G99" s="86" t="s">
        <v>34</v>
      </c>
      <c r="H99" s="85" t="s">
        <v>2306</v>
      </c>
      <c r="I99" s="87">
        <v>6972200199041</v>
      </c>
      <c r="J99" s="87" t="s">
        <v>818</v>
      </c>
      <c r="K99" s="87" t="s">
        <v>16009</v>
      </c>
      <c r="L99" s="102" t="s">
        <v>16193</v>
      </c>
      <c r="M99" s="102" t="s">
        <v>16303</v>
      </c>
      <c r="N99" s="102" t="s">
        <v>16315</v>
      </c>
      <c r="O99" s="93"/>
      <c r="P99" s="89"/>
      <c r="Q99" s="90"/>
    </row>
    <row r="100" spans="1:17">
      <c r="A100" s="85" t="s">
        <v>3180</v>
      </c>
      <c r="B100" s="85" t="s">
        <v>51</v>
      </c>
      <c r="C100" s="85" t="s">
        <v>3181</v>
      </c>
      <c r="D100" s="86" t="s">
        <v>2513</v>
      </c>
      <c r="E100" s="85" t="s">
        <v>2242</v>
      </c>
      <c r="F100" s="153" t="s">
        <v>2243</v>
      </c>
      <c r="G100" s="86" t="s">
        <v>20</v>
      </c>
      <c r="H100" s="85" t="s">
        <v>3182</v>
      </c>
      <c r="I100" s="87">
        <v>6972200196088</v>
      </c>
      <c r="J100" s="87" t="s">
        <v>818</v>
      </c>
      <c r="K100" s="87" t="s">
        <v>15969</v>
      </c>
      <c r="L100" s="102" t="s">
        <v>16160</v>
      </c>
      <c r="M100" s="102" t="s">
        <v>16272</v>
      </c>
      <c r="N100" s="102" t="s">
        <v>16251</v>
      </c>
      <c r="O100" s="93"/>
      <c r="P100" s="89"/>
      <c r="Q100" s="90"/>
    </row>
    <row r="101" spans="1:17">
      <c r="A101" s="85" t="s">
        <v>2562</v>
      </c>
      <c r="B101" s="85" t="s">
        <v>11</v>
      </c>
      <c r="C101" s="85" t="s">
        <v>2563</v>
      </c>
      <c r="D101" s="86" t="s">
        <v>2509</v>
      </c>
      <c r="E101" s="85" t="s">
        <v>2251</v>
      </c>
      <c r="F101" s="153" t="s">
        <v>2243</v>
      </c>
      <c r="G101" s="86" t="s">
        <v>28</v>
      </c>
      <c r="H101" s="85" t="s">
        <v>2564</v>
      </c>
      <c r="I101" s="87" t="e">
        <v>#N/A</v>
      </c>
      <c r="J101" s="87" t="s">
        <v>13385</v>
      </c>
      <c r="K101" s="87" t="s">
        <v>16020</v>
      </c>
      <c r="L101" s="102" t="s">
        <v>16159</v>
      </c>
      <c r="M101" s="102" t="s">
        <v>16296</v>
      </c>
      <c r="N101" s="102" t="s">
        <v>16373</v>
      </c>
      <c r="O101" s="93"/>
      <c r="P101" s="89"/>
      <c r="Q101" s="90"/>
    </row>
    <row r="102" spans="1:17">
      <c r="A102" s="85" t="s">
        <v>3023</v>
      </c>
      <c r="B102" s="92" t="s">
        <v>56</v>
      </c>
      <c r="C102" s="92" t="s">
        <v>3024</v>
      </c>
      <c r="D102" s="86" t="s">
        <v>2505</v>
      </c>
      <c r="E102" s="92" t="s">
        <v>2253</v>
      </c>
      <c r="F102" s="153" t="s">
        <v>2245</v>
      </c>
      <c r="G102" s="86" t="s">
        <v>54</v>
      </c>
      <c r="H102" s="86" t="s">
        <v>3025</v>
      </c>
      <c r="I102" s="87">
        <v>6972200198464</v>
      </c>
      <c r="J102" s="87" t="s">
        <v>818</v>
      </c>
      <c r="K102" s="87" t="s">
        <v>15989</v>
      </c>
      <c r="L102" s="102" t="s">
        <v>16167</v>
      </c>
      <c r="M102" s="102" t="s">
        <v>16287</v>
      </c>
      <c r="N102" s="102" t="s">
        <v>16225</v>
      </c>
      <c r="O102" s="93"/>
      <c r="P102" s="89"/>
      <c r="Q102" s="90"/>
    </row>
    <row r="103" spans="1:17">
      <c r="A103" s="85" t="s">
        <v>3307</v>
      </c>
      <c r="B103" s="85" t="s">
        <v>11</v>
      </c>
      <c r="C103" s="85" t="s">
        <v>3308</v>
      </c>
      <c r="D103" s="86" t="s">
        <v>2985</v>
      </c>
      <c r="E103" s="85" t="s">
        <v>2253</v>
      </c>
      <c r="F103" s="153" t="s">
        <v>2243</v>
      </c>
      <c r="G103" s="86" t="s">
        <v>28</v>
      </c>
      <c r="H103" s="85" t="s">
        <v>3309</v>
      </c>
      <c r="I103" s="87">
        <v>6972200196941</v>
      </c>
      <c r="J103" s="87" t="s">
        <v>818</v>
      </c>
      <c r="K103" s="87" t="s">
        <v>16021</v>
      </c>
      <c r="L103" s="102" t="s">
        <v>16199</v>
      </c>
      <c r="M103" s="102" t="s">
        <v>16304</v>
      </c>
      <c r="N103" s="102" t="s">
        <v>16376</v>
      </c>
      <c r="O103" s="93"/>
      <c r="P103" s="89"/>
      <c r="Q103" s="90"/>
    </row>
    <row r="104" spans="1:17">
      <c r="A104" s="85" t="s">
        <v>2493</v>
      </c>
      <c r="B104" s="85" t="s">
        <v>4</v>
      </c>
      <c r="C104" s="85" t="s">
        <v>2494</v>
      </c>
      <c r="D104" s="86" t="s">
        <v>2475</v>
      </c>
      <c r="E104" s="85" t="s">
        <v>2253</v>
      </c>
      <c r="F104" s="153" t="s">
        <v>2243</v>
      </c>
      <c r="G104" s="86" t="s">
        <v>23</v>
      </c>
      <c r="H104" s="85" t="s">
        <v>2495</v>
      </c>
      <c r="I104" s="87" t="e">
        <v>#N/A</v>
      </c>
      <c r="J104" s="87" t="s">
        <v>13386</v>
      </c>
      <c r="K104" s="87" t="s">
        <v>16022</v>
      </c>
      <c r="L104" s="102" t="s">
        <v>16174</v>
      </c>
      <c r="M104" s="102" t="s">
        <v>16284</v>
      </c>
      <c r="N104" s="102" t="s">
        <v>16377</v>
      </c>
      <c r="O104" s="93"/>
      <c r="P104" s="89"/>
      <c r="Q104" s="90"/>
    </row>
    <row r="105" spans="1:17">
      <c r="A105" s="85" t="s">
        <v>3639</v>
      </c>
      <c r="B105" s="92" t="s">
        <v>1141</v>
      </c>
      <c r="C105" s="85" t="s">
        <v>3640</v>
      </c>
      <c r="D105" s="86" t="s">
        <v>2505</v>
      </c>
      <c r="E105" s="85" t="s">
        <v>2253</v>
      </c>
      <c r="F105" s="153" t="s">
        <v>2243</v>
      </c>
      <c r="G105" s="86" t="s">
        <v>20</v>
      </c>
      <c r="H105" s="86" t="s">
        <v>3641</v>
      </c>
      <c r="I105" s="87">
        <v>9352491609394</v>
      </c>
      <c r="J105" s="87" t="s">
        <v>818</v>
      </c>
      <c r="K105" s="87" t="s">
        <v>16023</v>
      </c>
      <c r="L105" s="102" t="s">
        <v>16202</v>
      </c>
      <c r="M105" s="102" t="s">
        <v>16278</v>
      </c>
      <c r="N105" s="102" t="s">
        <v>16324</v>
      </c>
      <c r="O105" s="93"/>
      <c r="P105" s="89"/>
      <c r="Q105" s="90"/>
    </row>
    <row r="106" spans="1:17">
      <c r="A106" s="85" t="s">
        <v>3416</v>
      </c>
      <c r="B106" s="85" t="s">
        <v>1</v>
      </c>
      <c r="C106" s="85" t="s">
        <v>3417</v>
      </c>
      <c r="D106" s="86" t="s">
        <v>2475</v>
      </c>
      <c r="E106" s="85" t="s">
        <v>2242</v>
      </c>
      <c r="F106" s="153" t="s">
        <v>2243</v>
      </c>
      <c r="G106" s="86" t="s">
        <v>23</v>
      </c>
      <c r="H106" s="85" t="s">
        <v>3418</v>
      </c>
      <c r="I106" s="87" t="e">
        <v>#N/A</v>
      </c>
      <c r="J106" s="87" t="s">
        <v>13387</v>
      </c>
      <c r="K106" s="87" t="s">
        <v>15985</v>
      </c>
      <c r="L106" s="102" t="s">
        <v>16203</v>
      </c>
      <c r="M106" s="102" t="s">
        <v>16310</v>
      </c>
      <c r="N106" s="102" t="s">
        <v>16345</v>
      </c>
      <c r="O106" s="93" t="s">
        <v>9262</v>
      </c>
      <c r="P106" s="89"/>
      <c r="Q106" s="90"/>
    </row>
    <row r="107" spans="1:17">
      <c r="A107" s="85" t="s">
        <v>5071</v>
      </c>
      <c r="B107" s="85" t="s">
        <v>5072</v>
      </c>
      <c r="C107" s="85" t="s">
        <v>5073</v>
      </c>
      <c r="D107" s="86" t="s">
        <v>9182</v>
      </c>
      <c r="E107" s="85" t="s">
        <v>2253</v>
      </c>
      <c r="F107" s="153" t="s">
        <v>2245</v>
      </c>
      <c r="G107" s="86" t="s">
        <v>3591</v>
      </c>
      <c r="H107" s="85" t="s">
        <v>5074</v>
      </c>
      <c r="I107" s="87">
        <v>6974950109639</v>
      </c>
      <c r="J107" s="87" t="s">
        <v>818</v>
      </c>
      <c r="K107" s="87" t="s">
        <v>16024</v>
      </c>
      <c r="L107" s="102" t="s">
        <v>16204</v>
      </c>
      <c r="M107" s="102" t="s">
        <v>16305</v>
      </c>
      <c r="N107" s="102" t="s">
        <v>16189</v>
      </c>
      <c r="O107" s="93"/>
      <c r="P107" s="89"/>
      <c r="Q107" s="90"/>
    </row>
    <row r="108" spans="1:17">
      <c r="A108" s="85" t="s">
        <v>3921</v>
      </c>
      <c r="B108" s="85" t="s">
        <v>19</v>
      </c>
      <c r="C108" s="85" t="s">
        <v>3920</v>
      </c>
      <c r="D108" s="86" t="s">
        <v>2600</v>
      </c>
      <c r="E108" s="85" t="s">
        <v>2253</v>
      </c>
      <c r="F108" s="153" t="s">
        <v>2243</v>
      </c>
      <c r="G108" s="86" t="s">
        <v>20</v>
      </c>
      <c r="H108" s="85" t="s">
        <v>3922</v>
      </c>
      <c r="I108" s="87">
        <v>6974950104504</v>
      </c>
      <c r="J108" s="87" t="s">
        <v>818</v>
      </c>
      <c r="K108" s="87" t="s">
        <v>16025</v>
      </c>
      <c r="L108" s="102" t="s">
        <v>16170</v>
      </c>
      <c r="M108" s="102" t="s">
        <v>16280</v>
      </c>
      <c r="N108" s="102" t="s">
        <v>16243</v>
      </c>
      <c r="O108" s="93"/>
      <c r="P108" s="89"/>
      <c r="Q108" s="90"/>
    </row>
    <row r="109" spans="1:17">
      <c r="A109" s="85" t="s">
        <v>2592</v>
      </c>
      <c r="B109" s="85" t="s">
        <v>6</v>
      </c>
      <c r="C109" s="85" t="s">
        <v>2593</v>
      </c>
      <c r="D109" s="86" t="s">
        <v>3851</v>
      </c>
      <c r="E109" s="85" t="s">
        <v>3848</v>
      </c>
      <c r="F109" s="153" t="s">
        <v>2243</v>
      </c>
      <c r="G109" s="86" t="s">
        <v>16</v>
      </c>
      <c r="H109" s="85" t="s">
        <v>2594</v>
      </c>
      <c r="I109" s="87" t="e">
        <v>#N/A</v>
      </c>
      <c r="J109" s="87" t="s">
        <v>13388</v>
      </c>
      <c r="K109" s="87" t="s">
        <v>15962</v>
      </c>
      <c r="L109" s="102" t="s">
        <v>16159</v>
      </c>
      <c r="M109" s="102" t="s">
        <v>16271</v>
      </c>
      <c r="N109" s="102" t="s">
        <v>16358</v>
      </c>
      <c r="O109" s="93" t="s">
        <v>9261</v>
      </c>
      <c r="P109" s="89"/>
      <c r="Q109" s="90"/>
    </row>
    <row r="110" spans="1:17">
      <c r="A110" s="85" t="s">
        <v>3345</v>
      </c>
      <c r="B110" s="85" t="s">
        <v>1141</v>
      </c>
      <c r="C110" s="85" t="s">
        <v>3346</v>
      </c>
      <c r="D110" s="86" t="s">
        <v>3839</v>
      </c>
      <c r="E110" s="85" t="s">
        <v>3848</v>
      </c>
      <c r="F110" s="153" t="s">
        <v>2243</v>
      </c>
      <c r="G110" s="86" t="s">
        <v>20</v>
      </c>
      <c r="H110" s="85" t="s">
        <v>3347</v>
      </c>
      <c r="I110" s="87" t="e">
        <v>#N/A</v>
      </c>
      <c r="J110" s="87" t="s">
        <v>13389</v>
      </c>
      <c r="K110" s="87" t="s">
        <v>15974</v>
      </c>
      <c r="L110" s="102" t="s">
        <v>16167</v>
      </c>
      <c r="M110" s="102" t="s">
        <v>16278</v>
      </c>
      <c r="N110" s="102" t="s">
        <v>16324</v>
      </c>
      <c r="O110" s="93"/>
      <c r="P110" s="89"/>
      <c r="Q110" s="90"/>
    </row>
    <row r="111" spans="1:17">
      <c r="A111" s="85" t="s">
        <v>4058</v>
      </c>
      <c r="B111" s="92" t="s">
        <v>3392</v>
      </c>
      <c r="C111" s="85" t="s">
        <v>4059</v>
      </c>
      <c r="D111" s="86" t="s">
        <v>2505</v>
      </c>
      <c r="E111" s="85" t="s">
        <v>2242</v>
      </c>
      <c r="F111" s="153" t="s">
        <v>2243</v>
      </c>
      <c r="G111" s="86" t="s">
        <v>3390</v>
      </c>
      <c r="H111" s="86" t="s">
        <v>4060</v>
      </c>
      <c r="I111" s="87">
        <v>6974950104726</v>
      </c>
      <c r="J111" s="87" t="s">
        <v>818</v>
      </c>
      <c r="K111" s="87" t="s">
        <v>16026</v>
      </c>
      <c r="L111" s="102" t="s">
        <v>16171</v>
      </c>
      <c r="M111" s="102" t="s">
        <v>16281</v>
      </c>
      <c r="N111" s="102" t="s">
        <v>16268</v>
      </c>
      <c r="O111" s="93"/>
      <c r="P111" s="89"/>
      <c r="Q111" s="90"/>
    </row>
    <row r="112" spans="1:17">
      <c r="A112" s="85" t="s">
        <v>3718</v>
      </c>
      <c r="B112" s="85" t="s">
        <v>3719</v>
      </c>
      <c r="C112" s="85" t="s">
        <v>3720</v>
      </c>
      <c r="D112" s="86" t="s">
        <v>3935</v>
      </c>
      <c r="E112" s="85" t="s">
        <v>3848</v>
      </c>
      <c r="F112" s="153" t="s">
        <v>2243</v>
      </c>
      <c r="G112" s="86" t="s">
        <v>20</v>
      </c>
      <c r="H112" s="85" t="s">
        <v>3721</v>
      </c>
      <c r="I112" s="87" t="e">
        <v>#N/A</v>
      </c>
      <c r="J112" s="87" t="s">
        <v>13390</v>
      </c>
      <c r="K112" s="87" t="s">
        <v>16027</v>
      </c>
      <c r="L112" s="102" t="s">
        <v>16205</v>
      </c>
      <c r="M112" s="102" t="s">
        <v>16311</v>
      </c>
      <c r="N112" s="102" t="s">
        <v>16378</v>
      </c>
      <c r="O112" s="93"/>
      <c r="P112" s="89"/>
      <c r="Q112" s="90"/>
    </row>
    <row r="113" spans="1:17">
      <c r="A113" s="85" t="s">
        <v>3404</v>
      </c>
      <c r="B113" s="85" t="s">
        <v>3405</v>
      </c>
      <c r="C113" s="85" t="s">
        <v>3406</v>
      </c>
      <c r="D113" s="86" t="s">
        <v>3838</v>
      </c>
      <c r="E113" s="85" t="s">
        <v>2253</v>
      </c>
      <c r="F113" s="153" t="s">
        <v>2243</v>
      </c>
      <c r="G113" s="86" t="s">
        <v>3407</v>
      </c>
      <c r="H113" s="85" t="s">
        <v>3408</v>
      </c>
      <c r="I113" s="87" t="e">
        <v>#N/A</v>
      </c>
      <c r="J113" s="87" t="s">
        <v>13391</v>
      </c>
      <c r="K113" s="87" t="s">
        <v>16028</v>
      </c>
      <c r="L113" s="102" t="s">
        <v>16174</v>
      </c>
      <c r="M113" s="102" t="s">
        <v>16284</v>
      </c>
      <c r="N113" s="102" t="s">
        <v>16299</v>
      </c>
      <c r="O113" s="93"/>
      <c r="P113" s="89"/>
      <c r="Q113" s="90"/>
    </row>
    <row r="114" spans="1:17">
      <c r="A114" s="85" t="s">
        <v>2672</v>
      </c>
      <c r="B114" s="85" t="s">
        <v>81</v>
      </c>
      <c r="C114" s="85" t="s">
        <v>2673</v>
      </c>
      <c r="D114" s="86" t="s">
        <v>2600</v>
      </c>
      <c r="E114" s="85" t="s">
        <v>2242</v>
      </c>
      <c r="F114" s="153" t="s">
        <v>2243</v>
      </c>
      <c r="G114" s="86" t="s">
        <v>26</v>
      </c>
      <c r="H114" s="85" t="s">
        <v>2674</v>
      </c>
      <c r="I114" s="87">
        <v>6972200193896</v>
      </c>
      <c r="J114" s="87" t="s">
        <v>818</v>
      </c>
      <c r="K114" s="87" t="s">
        <v>15963</v>
      </c>
      <c r="L114" s="102" t="s">
        <v>16165</v>
      </c>
      <c r="M114" s="102" t="s">
        <v>16276</v>
      </c>
      <c r="N114" s="102" t="s">
        <v>16235</v>
      </c>
      <c r="O114" s="93"/>
      <c r="P114" s="89"/>
      <c r="Q114" s="90"/>
    </row>
    <row r="115" spans="1:17">
      <c r="A115" s="85" t="s">
        <v>4650</v>
      </c>
      <c r="B115" s="85" t="s">
        <v>9</v>
      </c>
      <c r="C115" s="85" t="s">
        <v>4651</v>
      </c>
      <c r="D115" s="86" t="s">
        <v>2523</v>
      </c>
      <c r="E115" s="85"/>
      <c r="F115" s="153" t="s">
        <v>2243</v>
      </c>
      <c r="G115" s="86" t="s">
        <v>16</v>
      </c>
      <c r="H115" s="85" t="s">
        <v>4652</v>
      </c>
      <c r="I115" s="87" t="e">
        <v>#N/A</v>
      </c>
      <c r="J115" s="87" t="s">
        <v>818</v>
      </c>
      <c r="K115" s="87" t="s">
        <v>15996</v>
      </c>
      <c r="L115" s="102" t="s">
        <v>16183</v>
      </c>
      <c r="M115" s="102" t="s">
        <v>16183</v>
      </c>
      <c r="N115" s="102" t="s">
        <v>16183</v>
      </c>
      <c r="O115" s="93"/>
      <c r="P115" s="89"/>
      <c r="Q115" s="90"/>
    </row>
    <row r="116" spans="1:17">
      <c r="A116" s="85" t="s">
        <v>2503</v>
      </c>
      <c r="B116" s="92" t="s">
        <v>44</v>
      </c>
      <c r="C116" s="85" t="s">
        <v>2504</v>
      </c>
      <c r="D116" s="86" t="s">
        <v>2505</v>
      </c>
      <c r="E116" s="85" t="s">
        <v>2251</v>
      </c>
      <c r="F116" s="153" t="s">
        <v>2243</v>
      </c>
      <c r="G116" s="86" t="s">
        <v>20</v>
      </c>
      <c r="H116" s="86" t="s">
        <v>2506</v>
      </c>
      <c r="I116" s="87">
        <v>935249160182469</v>
      </c>
      <c r="J116" s="87" t="s">
        <v>818</v>
      </c>
      <c r="K116" s="87" t="s">
        <v>15969</v>
      </c>
      <c r="L116" s="102" t="s">
        <v>16160</v>
      </c>
      <c r="M116" s="102" t="s">
        <v>16272</v>
      </c>
      <c r="N116" s="102" t="s">
        <v>16208</v>
      </c>
      <c r="O116" s="93"/>
      <c r="P116" s="89"/>
      <c r="Q116" s="90"/>
    </row>
    <row r="117" spans="1:17">
      <c r="A117" s="85" t="s">
        <v>4752</v>
      </c>
      <c r="B117" s="85" t="s">
        <v>4753</v>
      </c>
      <c r="C117" s="85" t="s">
        <v>4754</v>
      </c>
      <c r="D117" s="86" t="s">
        <v>2513</v>
      </c>
      <c r="E117" s="85" t="s">
        <v>2242</v>
      </c>
      <c r="F117" s="153" t="s">
        <v>2245</v>
      </c>
      <c r="G117" s="86" t="s">
        <v>22</v>
      </c>
      <c r="H117" s="85" t="s">
        <v>4755</v>
      </c>
      <c r="I117" s="87">
        <v>6974950108182</v>
      </c>
      <c r="J117" s="87" t="s">
        <v>818</v>
      </c>
      <c r="K117" s="87" t="s">
        <v>16029</v>
      </c>
      <c r="L117" s="102" t="s">
        <v>16160</v>
      </c>
      <c r="M117" s="102" t="s">
        <v>16272</v>
      </c>
      <c r="N117" s="102" t="s">
        <v>16251</v>
      </c>
      <c r="O117" s="93"/>
      <c r="P117" s="89"/>
      <c r="Q117" s="90"/>
    </row>
    <row r="118" spans="1:17">
      <c r="A118" s="85" t="s">
        <v>5075</v>
      </c>
      <c r="B118" s="85" t="s">
        <v>5076</v>
      </c>
      <c r="C118" s="85" t="s">
        <v>5077</v>
      </c>
      <c r="D118" s="86" t="s">
        <v>9183</v>
      </c>
      <c r="E118" s="85" t="s">
        <v>2253</v>
      </c>
      <c r="F118" s="153" t="s">
        <v>2245</v>
      </c>
      <c r="G118" s="86" t="s">
        <v>3591</v>
      </c>
      <c r="H118" s="85" t="s">
        <v>5078</v>
      </c>
      <c r="I118" s="87" t="s">
        <v>13319</v>
      </c>
      <c r="J118" s="87" t="s">
        <v>818</v>
      </c>
      <c r="K118" s="87" t="s">
        <v>16030</v>
      </c>
      <c r="L118" s="102" t="s">
        <v>16175</v>
      </c>
      <c r="M118" s="102" t="s">
        <v>16308</v>
      </c>
      <c r="N118" s="102" t="s">
        <v>16371</v>
      </c>
      <c r="O118" s="93"/>
      <c r="P118" s="89"/>
      <c r="Q118" s="90"/>
    </row>
    <row r="119" spans="1:17">
      <c r="A119" s="85" t="s">
        <v>2472</v>
      </c>
      <c r="B119" s="85" t="s">
        <v>2473</v>
      </c>
      <c r="C119" s="85" t="s">
        <v>2474</v>
      </c>
      <c r="D119" s="86" t="s">
        <v>2475</v>
      </c>
      <c r="E119" s="85" t="s">
        <v>2253</v>
      </c>
      <c r="F119" s="153" t="s">
        <v>2243</v>
      </c>
      <c r="G119" s="86" t="s">
        <v>28</v>
      </c>
      <c r="H119" s="85" t="s">
        <v>2476</v>
      </c>
      <c r="I119" s="87" t="e">
        <v>#N/A</v>
      </c>
      <c r="J119" s="87" t="s">
        <v>13392</v>
      </c>
      <c r="K119" s="87" t="s">
        <v>16031</v>
      </c>
      <c r="L119" s="102" t="s">
        <v>16159</v>
      </c>
      <c r="M119" s="102" t="s">
        <v>16296</v>
      </c>
      <c r="N119" s="102" t="s">
        <v>16373</v>
      </c>
      <c r="O119" s="93"/>
      <c r="P119" s="89"/>
      <c r="Q119" s="90"/>
    </row>
    <row r="120" spans="1:17">
      <c r="A120" s="85" t="s">
        <v>4766</v>
      </c>
      <c r="B120" s="85" t="s">
        <v>4767</v>
      </c>
      <c r="C120" s="85" t="s">
        <v>4768</v>
      </c>
      <c r="D120" s="86" t="s">
        <v>3838</v>
      </c>
      <c r="E120" s="85" t="s">
        <v>2253</v>
      </c>
      <c r="F120" s="153" t="s">
        <v>2245</v>
      </c>
      <c r="G120" s="86" t="s">
        <v>4769</v>
      </c>
      <c r="H120" s="85" t="s">
        <v>4770</v>
      </c>
      <c r="I120" s="87" t="e">
        <v>#N/A</v>
      </c>
      <c r="J120" s="87" t="s">
        <v>13393</v>
      </c>
      <c r="K120" s="87" t="s">
        <v>16032</v>
      </c>
      <c r="L120" s="102" t="s">
        <v>16175</v>
      </c>
      <c r="M120" s="102" t="s">
        <v>16308</v>
      </c>
      <c r="N120" s="102" t="s">
        <v>16371</v>
      </c>
      <c r="O120" s="93"/>
      <c r="P120" s="89"/>
      <c r="Q120" s="90"/>
    </row>
    <row r="121" spans="1:17">
      <c r="A121" s="85" t="s">
        <v>154</v>
      </c>
      <c r="B121" s="85" t="s">
        <v>10</v>
      </c>
      <c r="C121" s="85" t="s">
        <v>69</v>
      </c>
      <c r="D121" s="86" t="s">
        <v>64</v>
      </c>
      <c r="E121" s="85" t="s">
        <v>2242</v>
      </c>
      <c r="F121" s="153" t="s">
        <v>2243</v>
      </c>
      <c r="G121" s="86" t="s">
        <v>17</v>
      </c>
      <c r="H121" s="85" t="s">
        <v>2244</v>
      </c>
      <c r="I121" s="87">
        <v>6972200191687</v>
      </c>
      <c r="J121" s="87" t="s">
        <v>818</v>
      </c>
      <c r="K121" s="87" t="s">
        <v>15964</v>
      </c>
      <c r="L121" s="102" t="s">
        <v>16161</v>
      </c>
      <c r="M121" s="102" t="s">
        <v>16273</v>
      </c>
      <c r="N121" s="102" t="s">
        <v>16160</v>
      </c>
      <c r="O121" s="93" t="s">
        <v>9261</v>
      </c>
      <c r="P121" s="89"/>
      <c r="Q121" s="90"/>
    </row>
    <row r="122" spans="1:17">
      <c r="A122" s="85" t="s">
        <v>4637</v>
      </c>
      <c r="B122" s="85" t="s">
        <v>1326</v>
      </c>
      <c r="C122" s="85" t="s">
        <v>4638</v>
      </c>
      <c r="D122" s="86">
        <v>0</v>
      </c>
      <c r="E122" s="85"/>
      <c r="F122" s="153" t="s">
        <v>2243</v>
      </c>
      <c r="G122" s="86" t="s">
        <v>27</v>
      </c>
      <c r="H122" s="85" t="s">
        <v>4639</v>
      </c>
      <c r="I122" s="87">
        <v>6974950101336</v>
      </c>
      <c r="J122" s="87" t="s">
        <v>818</v>
      </c>
      <c r="K122" s="87" t="s">
        <v>16033</v>
      </c>
      <c r="L122" s="102" t="s">
        <v>16200</v>
      </c>
      <c r="M122" s="102" t="s">
        <v>16309</v>
      </c>
      <c r="N122" s="102" t="s">
        <v>16311</v>
      </c>
      <c r="O122" s="93"/>
      <c r="P122" s="89"/>
      <c r="Q122" s="90"/>
    </row>
    <row r="123" spans="1:17">
      <c r="A123" s="85" t="s">
        <v>2490</v>
      </c>
      <c r="B123" s="85" t="s">
        <v>53</v>
      </c>
      <c r="C123" s="85" t="s">
        <v>2491</v>
      </c>
      <c r="D123" s="86" t="s">
        <v>2485</v>
      </c>
      <c r="E123" s="85" t="s">
        <v>3848</v>
      </c>
      <c r="F123" s="153" t="s">
        <v>2243</v>
      </c>
      <c r="G123" s="86" t="s">
        <v>54</v>
      </c>
      <c r="H123" s="85" t="s">
        <v>2492</v>
      </c>
      <c r="I123" s="87" t="e">
        <v>#N/A</v>
      </c>
      <c r="J123" s="87" t="s">
        <v>13394</v>
      </c>
      <c r="K123" s="87" t="s">
        <v>15969</v>
      </c>
      <c r="L123" s="102" t="s">
        <v>16160</v>
      </c>
      <c r="M123" s="102" t="s">
        <v>16272</v>
      </c>
      <c r="N123" s="102" t="s">
        <v>16208</v>
      </c>
      <c r="O123" s="93"/>
      <c r="P123" s="89"/>
      <c r="Q123" s="90"/>
    </row>
    <row r="124" spans="1:17">
      <c r="A124" s="85" t="s">
        <v>3599</v>
      </c>
      <c r="B124" s="92" t="s">
        <v>2341</v>
      </c>
      <c r="C124" s="92" t="s">
        <v>3600</v>
      </c>
      <c r="D124" s="86" t="s">
        <v>7699</v>
      </c>
      <c r="E124" s="92" t="s">
        <v>2253</v>
      </c>
      <c r="F124" s="153" t="s">
        <v>2245</v>
      </c>
      <c r="G124" s="86" t="s">
        <v>3941</v>
      </c>
      <c r="H124" s="86" t="s">
        <v>3601</v>
      </c>
      <c r="I124" s="87">
        <v>6974950104061</v>
      </c>
      <c r="J124" s="87" t="s">
        <v>818</v>
      </c>
      <c r="K124" s="87" t="s">
        <v>15975</v>
      </c>
      <c r="L124" s="102" t="s">
        <v>16168</v>
      </c>
      <c r="M124" s="102" t="s">
        <v>16274</v>
      </c>
      <c r="N124" s="102" t="s">
        <v>16362</v>
      </c>
      <c r="O124" s="93"/>
      <c r="P124" s="89"/>
      <c r="Q124" s="90"/>
    </row>
    <row r="125" spans="1:17">
      <c r="A125" s="85" t="s">
        <v>2893</v>
      </c>
      <c r="B125" s="85" t="s">
        <v>46</v>
      </c>
      <c r="C125" s="85" t="s">
        <v>2894</v>
      </c>
      <c r="D125" s="86" t="s">
        <v>2523</v>
      </c>
      <c r="E125" s="85" t="s">
        <v>2242</v>
      </c>
      <c r="F125" s="153" t="s">
        <v>2245</v>
      </c>
      <c r="G125" s="86" t="s">
        <v>20</v>
      </c>
      <c r="H125" s="85" t="s">
        <v>2895</v>
      </c>
      <c r="I125" s="87">
        <v>6972200196682</v>
      </c>
      <c r="J125" s="87" t="s">
        <v>818</v>
      </c>
      <c r="K125" s="87" t="s">
        <v>15981</v>
      </c>
      <c r="L125" s="102" t="s">
        <v>16160</v>
      </c>
      <c r="M125" s="102" t="s">
        <v>16282</v>
      </c>
      <c r="N125" s="102" t="s">
        <v>16364</v>
      </c>
      <c r="O125" s="93"/>
      <c r="P125" s="89"/>
      <c r="Q125" s="90"/>
    </row>
    <row r="126" spans="1:17">
      <c r="A126" s="85" t="s">
        <v>4011</v>
      </c>
      <c r="B126" s="85" t="s">
        <v>4605</v>
      </c>
      <c r="C126" s="85" t="s">
        <v>4012</v>
      </c>
      <c r="D126" s="86" t="s">
        <v>2600</v>
      </c>
      <c r="E126" s="85" t="s">
        <v>2253</v>
      </c>
      <c r="F126" s="153" t="s">
        <v>2245</v>
      </c>
      <c r="G126" s="86" t="s">
        <v>27</v>
      </c>
      <c r="H126" s="85" t="s">
        <v>4013</v>
      </c>
      <c r="I126" s="87" t="e">
        <v>#N/A</v>
      </c>
      <c r="J126" s="87" t="s">
        <v>13395</v>
      </c>
      <c r="K126" s="87" t="s">
        <v>16017</v>
      </c>
      <c r="L126" s="102" t="s">
        <v>16162</v>
      </c>
      <c r="M126" s="102" t="s">
        <v>16268</v>
      </c>
      <c r="N126" s="102" t="s">
        <v>16359</v>
      </c>
      <c r="O126" s="93"/>
      <c r="P126" s="89"/>
      <c r="Q126" s="90"/>
    </row>
    <row r="127" spans="1:17">
      <c r="A127" s="85" t="s">
        <v>2712</v>
      </c>
      <c r="B127" s="85" t="s">
        <v>0</v>
      </c>
      <c r="C127" s="85" t="s">
        <v>2713</v>
      </c>
      <c r="D127" s="86" t="s">
        <v>2475</v>
      </c>
      <c r="E127" s="85" t="s">
        <v>3848</v>
      </c>
      <c r="F127" s="153" t="s">
        <v>2243</v>
      </c>
      <c r="G127" s="86" t="s">
        <v>25</v>
      </c>
      <c r="H127" s="85" t="s">
        <v>2714</v>
      </c>
      <c r="I127" s="87" t="e">
        <v>#N/A</v>
      </c>
      <c r="J127" s="87" t="s">
        <v>13396</v>
      </c>
      <c r="K127" s="87" t="s">
        <v>15973</v>
      </c>
      <c r="L127" s="102" t="s">
        <v>16206</v>
      </c>
      <c r="M127" s="102" t="s">
        <v>16277</v>
      </c>
      <c r="N127" s="102" t="s">
        <v>16166</v>
      </c>
      <c r="O127" s="93" t="s">
        <v>9262</v>
      </c>
      <c r="P127" s="89"/>
      <c r="Q127" s="90"/>
    </row>
    <row r="128" spans="1:17">
      <c r="A128" s="85" t="s">
        <v>2480</v>
      </c>
      <c r="B128" s="85" t="s">
        <v>44</v>
      </c>
      <c r="C128" s="85" t="s">
        <v>2481</v>
      </c>
      <c r="D128" s="86" t="s">
        <v>3924</v>
      </c>
      <c r="E128" s="85" t="s">
        <v>3848</v>
      </c>
      <c r="F128" s="153" t="s">
        <v>2245</v>
      </c>
      <c r="G128" s="86" t="s">
        <v>20</v>
      </c>
      <c r="H128" s="85" t="s">
        <v>2482</v>
      </c>
      <c r="I128" s="87" t="e">
        <v>#N/A</v>
      </c>
      <c r="J128" s="87" t="s">
        <v>13397</v>
      </c>
      <c r="K128" s="87" t="s">
        <v>15969</v>
      </c>
      <c r="L128" s="102" t="s">
        <v>16160</v>
      </c>
      <c r="M128" s="102" t="s">
        <v>16272</v>
      </c>
      <c r="N128" s="102" t="s">
        <v>16208</v>
      </c>
      <c r="O128" s="93"/>
      <c r="P128" s="89"/>
      <c r="Q128" s="90"/>
    </row>
    <row r="129" spans="1:17">
      <c r="A129" s="85" t="s">
        <v>3557</v>
      </c>
      <c r="B129" s="85" t="s">
        <v>10</v>
      </c>
      <c r="C129" s="85" t="s">
        <v>3558</v>
      </c>
      <c r="D129" s="86">
        <v>0</v>
      </c>
      <c r="E129" s="85"/>
      <c r="F129" s="153" t="s">
        <v>2243</v>
      </c>
      <c r="G129" s="86" t="s">
        <v>17</v>
      </c>
      <c r="H129" s="85" t="s">
        <v>3559</v>
      </c>
      <c r="I129" s="87" t="e">
        <v>#N/A</v>
      </c>
      <c r="J129" s="87" t="s">
        <v>818</v>
      </c>
      <c r="K129" s="87">
        <v>0</v>
      </c>
      <c r="L129" s="102">
        <v>0</v>
      </c>
      <c r="M129" s="102">
        <v>0</v>
      </c>
      <c r="N129" s="102">
        <v>0</v>
      </c>
      <c r="O129" s="93"/>
      <c r="P129" s="89"/>
      <c r="Q129" s="90"/>
    </row>
    <row r="130" spans="1:17">
      <c r="A130" s="85" t="s">
        <v>162</v>
      </c>
      <c r="B130" s="85" t="s">
        <v>12</v>
      </c>
      <c r="C130" s="85" t="s">
        <v>78</v>
      </c>
      <c r="D130" s="86" t="s">
        <v>4073</v>
      </c>
      <c r="E130" s="85" t="s">
        <v>2242</v>
      </c>
      <c r="F130" s="153" t="s">
        <v>2243</v>
      </c>
      <c r="G130" s="86" t="s">
        <v>28</v>
      </c>
      <c r="H130" s="85" t="s">
        <v>2297</v>
      </c>
      <c r="I130" s="87">
        <v>6972200190451</v>
      </c>
      <c r="J130" s="87" t="s">
        <v>818</v>
      </c>
      <c r="K130" s="87" t="s">
        <v>16034</v>
      </c>
      <c r="L130" s="102" t="s">
        <v>16194</v>
      </c>
      <c r="M130" s="102" t="s">
        <v>16273</v>
      </c>
      <c r="N130" s="102" t="s">
        <v>16160</v>
      </c>
      <c r="O130" s="93"/>
      <c r="P130" s="89"/>
      <c r="Q130" s="90"/>
    </row>
    <row r="131" spans="1:17">
      <c r="A131" s="85" t="s">
        <v>3339</v>
      </c>
      <c r="B131" s="85" t="s">
        <v>13</v>
      </c>
      <c r="C131" s="85" t="s">
        <v>3340</v>
      </c>
      <c r="D131" s="86" t="s">
        <v>2523</v>
      </c>
      <c r="E131" s="85" t="s">
        <v>2242</v>
      </c>
      <c r="F131" s="153" t="s">
        <v>2243</v>
      </c>
      <c r="G131" s="86" t="s">
        <v>31</v>
      </c>
      <c r="H131" s="85" t="s">
        <v>3341</v>
      </c>
      <c r="I131" s="87" t="e">
        <v>#N/A</v>
      </c>
      <c r="J131" s="87" t="s">
        <v>13398</v>
      </c>
      <c r="K131" s="87" t="s">
        <v>16019</v>
      </c>
      <c r="L131" s="102" t="s">
        <v>16201</v>
      </c>
      <c r="M131" s="102" t="s">
        <v>16276</v>
      </c>
      <c r="N131" s="102" t="s">
        <v>16235</v>
      </c>
      <c r="O131" s="93"/>
      <c r="P131" s="89"/>
      <c r="Q131" s="90"/>
    </row>
    <row r="132" spans="1:17">
      <c r="A132" s="85" t="s">
        <v>4774</v>
      </c>
      <c r="B132" s="85" t="s">
        <v>3665</v>
      </c>
      <c r="C132" s="85" t="s">
        <v>4775</v>
      </c>
      <c r="D132" s="86" t="s">
        <v>2475</v>
      </c>
      <c r="E132" s="85" t="s">
        <v>2253</v>
      </c>
      <c r="F132" s="153" t="s">
        <v>2245</v>
      </c>
      <c r="G132" s="86" t="s">
        <v>2630</v>
      </c>
      <c r="H132" s="85" t="s">
        <v>4776</v>
      </c>
      <c r="I132" s="87" t="e">
        <v>#N/A</v>
      </c>
      <c r="J132" s="87" t="s">
        <v>13399</v>
      </c>
      <c r="K132" s="87" t="s">
        <v>16009</v>
      </c>
      <c r="L132" s="102" t="s">
        <v>16189</v>
      </c>
      <c r="M132" s="102" t="s">
        <v>16299</v>
      </c>
      <c r="N132" s="102" t="s">
        <v>16179</v>
      </c>
      <c r="O132" s="93"/>
      <c r="P132" s="89"/>
      <c r="Q132" s="90"/>
    </row>
    <row r="133" spans="1:17">
      <c r="A133" s="85" t="s">
        <v>4035</v>
      </c>
      <c r="B133" s="85" t="s">
        <v>2342</v>
      </c>
      <c r="C133" s="85" t="s">
        <v>4036</v>
      </c>
      <c r="D133" s="86" t="s">
        <v>4037</v>
      </c>
      <c r="E133" s="85" t="s">
        <v>2242</v>
      </c>
      <c r="F133" s="153" t="s">
        <v>2245</v>
      </c>
      <c r="G133" s="86" t="s">
        <v>20</v>
      </c>
      <c r="H133" s="85" t="s">
        <v>4038</v>
      </c>
      <c r="I133" s="87">
        <v>6974950102425</v>
      </c>
      <c r="J133" s="87" t="s">
        <v>818</v>
      </c>
      <c r="K133" s="87" t="s">
        <v>15968</v>
      </c>
      <c r="L133" s="102" t="s">
        <v>16167</v>
      </c>
      <c r="M133" s="102" t="s">
        <v>16278</v>
      </c>
      <c r="N133" s="102" t="s">
        <v>16373</v>
      </c>
      <c r="O133" s="93"/>
      <c r="P133" s="89"/>
      <c r="Q133" s="90"/>
    </row>
    <row r="134" spans="1:17">
      <c r="A134" s="85" t="s">
        <v>141</v>
      </c>
      <c r="B134" s="85" t="s">
        <v>140</v>
      </c>
      <c r="C134" s="85" t="s">
        <v>139</v>
      </c>
      <c r="D134" s="86" t="s">
        <v>4032</v>
      </c>
      <c r="E134" s="85" t="s">
        <v>2251</v>
      </c>
      <c r="F134" s="153" t="s">
        <v>2245</v>
      </c>
      <c r="G134" s="86" t="s">
        <v>54</v>
      </c>
      <c r="H134" s="85" t="s">
        <v>2258</v>
      </c>
      <c r="I134" s="87">
        <v>6972200194176</v>
      </c>
      <c r="J134" s="87" t="s">
        <v>818</v>
      </c>
      <c r="K134" s="87" t="s">
        <v>15967</v>
      </c>
      <c r="L134" s="102" t="s">
        <v>16160</v>
      </c>
      <c r="M134" s="102" t="s">
        <v>16272</v>
      </c>
      <c r="N134" s="102" t="s">
        <v>16251</v>
      </c>
      <c r="O134" s="93"/>
      <c r="P134" s="89"/>
      <c r="Q134" s="90"/>
    </row>
    <row r="135" spans="1:17">
      <c r="A135" s="85" t="s">
        <v>3560</v>
      </c>
      <c r="B135" s="85" t="s">
        <v>3311</v>
      </c>
      <c r="C135" s="85" t="s">
        <v>3561</v>
      </c>
      <c r="D135" s="86">
        <v>0</v>
      </c>
      <c r="E135" s="85"/>
      <c r="F135" s="153" t="s">
        <v>2243</v>
      </c>
      <c r="G135" s="86" t="s">
        <v>17</v>
      </c>
      <c r="H135" s="85" t="s">
        <v>3562</v>
      </c>
      <c r="I135" s="87" t="e">
        <v>#N/A</v>
      </c>
      <c r="J135" s="87" t="s">
        <v>818</v>
      </c>
      <c r="K135" s="87">
        <v>0</v>
      </c>
      <c r="L135" s="102">
        <v>0</v>
      </c>
      <c r="M135" s="102">
        <v>0</v>
      </c>
      <c r="N135" s="102">
        <v>0</v>
      </c>
      <c r="O135" s="93"/>
      <c r="P135" s="89"/>
      <c r="Q135" s="90"/>
    </row>
    <row r="136" spans="1:17">
      <c r="A136" s="85" t="s">
        <v>3230</v>
      </c>
      <c r="B136" s="85" t="s">
        <v>2</v>
      </c>
      <c r="C136" s="85" t="s">
        <v>3231</v>
      </c>
      <c r="D136" s="86" t="s">
        <v>3838</v>
      </c>
      <c r="E136" s="85" t="s">
        <v>2242</v>
      </c>
      <c r="F136" s="153" t="s">
        <v>2245</v>
      </c>
      <c r="G136" s="86" t="s">
        <v>18</v>
      </c>
      <c r="H136" s="85" t="s">
        <v>3232</v>
      </c>
      <c r="I136" s="87" t="e">
        <v>#N/A</v>
      </c>
      <c r="J136" s="87" t="s">
        <v>13400</v>
      </c>
      <c r="K136" s="87" t="s">
        <v>16035</v>
      </c>
      <c r="L136" s="102" t="s">
        <v>16177</v>
      </c>
      <c r="M136" s="102" t="s">
        <v>16312</v>
      </c>
      <c r="N136" s="102" t="s">
        <v>16367</v>
      </c>
      <c r="O136" s="93"/>
      <c r="P136" s="89"/>
      <c r="Q136" s="90"/>
    </row>
    <row r="137" spans="1:17">
      <c r="A137" s="85" t="s">
        <v>99</v>
      </c>
      <c r="B137" s="85" t="s">
        <v>1</v>
      </c>
      <c r="C137" s="85" t="s">
        <v>62</v>
      </c>
      <c r="D137" s="86" t="s">
        <v>1012</v>
      </c>
      <c r="E137" s="85" t="s">
        <v>2242</v>
      </c>
      <c r="F137" s="153" t="s">
        <v>2243</v>
      </c>
      <c r="G137" s="86" t="s">
        <v>23</v>
      </c>
      <c r="H137" s="85" t="s">
        <v>2277</v>
      </c>
      <c r="I137" s="87">
        <v>6972200195852</v>
      </c>
      <c r="J137" s="87" t="s">
        <v>818</v>
      </c>
      <c r="K137" s="87" t="s">
        <v>15996</v>
      </c>
      <c r="L137" s="102" t="s">
        <v>16183</v>
      </c>
      <c r="M137" s="102" t="s">
        <v>16183</v>
      </c>
      <c r="N137" s="102" t="s">
        <v>16183</v>
      </c>
      <c r="O137" s="93" t="s">
        <v>9262</v>
      </c>
      <c r="P137" s="89"/>
      <c r="Q137" s="90"/>
    </row>
    <row r="138" spans="1:17">
      <c r="A138" s="85" t="s">
        <v>3055</v>
      </c>
      <c r="B138" s="85" t="s">
        <v>3056</v>
      </c>
      <c r="C138" s="85" t="s">
        <v>3057</v>
      </c>
      <c r="D138" s="86" t="s">
        <v>2509</v>
      </c>
      <c r="E138" s="85" t="s">
        <v>2253</v>
      </c>
      <c r="F138" s="153" t="s">
        <v>2245</v>
      </c>
      <c r="G138" s="86" t="s">
        <v>22</v>
      </c>
      <c r="H138" s="85" t="s">
        <v>3058</v>
      </c>
      <c r="I138" s="87" t="e">
        <v>#N/A</v>
      </c>
      <c r="J138" s="87" t="s">
        <v>13401</v>
      </c>
      <c r="K138" s="87" t="s">
        <v>16036</v>
      </c>
      <c r="L138" s="102" t="s">
        <v>16174</v>
      </c>
      <c r="M138" s="102" t="s">
        <v>16284</v>
      </c>
      <c r="N138" s="102" t="s">
        <v>16344</v>
      </c>
      <c r="O138" s="93"/>
      <c r="P138" s="89"/>
      <c r="Q138" s="90"/>
    </row>
    <row r="139" spans="1:17">
      <c r="A139" s="85" t="s">
        <v>3572</v>
      </c>
      <c r="B139" s="85" t="s">
        <v>3573</v>
      </c>
      <c r="C139" s="85" t="s">
        <v>3574</v>
      </c>
      <c r="D139" s="86" t="s">
        <v>3838</v>
      </c>
      <c r="E139" s="85" t="s">
        <v>2253</v>
      </c>
      <c r="F139" s="153" t="s">
        <v>2243</v>
      </c>
      <c r="G139" s="86" t="s">
        <v>3575</v>
      </c>
      <c r="H139" s="85" t="s">
        <v>3576</v>
      </c>
      <c r="I139" s="87" t="e">
        <v>#N/A</v>
      </c>
      <c r="J139" s="87" t="s">
        <v>13402</v>
      </c>
      <c r="K139" s="87" t="s">
        <v>16037</v>
      </c>
      <c r="L139" s="102" t="s">
        <v>16207</v>
      </c>
      <c r="M139" s="102" t="s">
        <v>16284</v>
      </c>
      <c r="N139" s="102" t="s">
        <v>16352</v>
      </c>
      <c r="O139" s="93"/>
      <c r="P139" s="89"/>
      <c r="Q139" s="90"/>
    </row>
    <row r="140" spans="1:17">
      <c r="A140" s="85" t="s">
        <v>5067</v>
      </c>
      <c r="B140" s="92" t="s">
        <v>9151</v>
      </c>
      <c r="C140" s="92" t="s">
        <v>5068</v>
      </c>
      <c r="D140" s="86" t="s">
        <v>7699</v>
      </c>
      <c r="E140" s="92" t="s">
        <v>2253</v>
      </c>
      <c r="F140" s="153" t="s">
        <v>2245</v>
      </c>
      <c r="G140" s="86" t="s">
        <v>27</v>
      </c>
      <c r="H140" s="86" t="s">
        <v>5069</v>
      </c>
      <c r="I140" s="87" t="s">
        <v>13320</v>
      </c>
      <c r="J140" s="87" t="s">
        <v>818</v>
      </c>
      <c r="K140" s="87" t="s">
        <v>16017</v>
      </c>
      <c r="L140" s="102" t="s">
        <v>16208</v>
      </c>
      <c r="M140" s="102" t="s">
        <v>16313</v>
      </c>
      <c r="N140" s="102" t="s">
        <v>16324</v>
      </c>
      <c r="O140" s="93"/>
      <c r="P140" s="89"/>
      <c r="Q140" s="90"/>
    </row>
    <row r="141" spans="1:17">
      <c r="A141" s="85" t="s">
        <v>3215</v>
      </c>
      <c r="B141" s="85" t="s">
        <v>57</v>
      </c>
      <c r="C141" s="85" t="s">
        <v>3216</v>
      </c>
      <c r="D141" s="86" t="s">
        <v>2509</v>
      </c>
      <c r="E141" s="85" t="s">
        <v>2253</v>
      </c>
      <c r="F141" s="153" t="s">
        <v>2243</v>
      </c>
      <c r="G141" s="86" t="s">
        <v>54</v>
      </c>
      <c r="H141" s="85" t="s">
        <v>3217</v>
      </c>
      <c r="I141" s="87" t="e">
        <v>#N/A</v>
      </c>
      <c r="J141" s="87" t="s">
        <v>13403</v>
      </c>
      <c r="K141" s="87" t="s">
        <v>16038</v>
      </c>
      <c r="L141" s="102" t="s">
        <v>16167</v>
      </c>
      <c r="M141" s="102" t="s">
        <v>16287</v>
      </c>
      <c r="N141" s="102" t="s">
        <v>16225</v>
      </c>
      <c r="O141" s="93"/>
      <c r="P141" s="89"/>
      <c r="Q141" s="90"/>
    </row>
    <row r="142" spans="1:17">
      <c r="A142" s="88" t="s">
        <v>3700</v>
      </c>
      <c r="B142" s="92" t="s">
        <v>2342</v>
      </c>
      <c r="C142" s="91" t="s">
        <v>3701</v>
      </c>
      <c r="D142" s="86" t="s">
        <v>2505</v>
      </c>
      <c r="E142" s="91" t="s">
        <v>2242</v>
      </c>
      <c r="F142" s="153" t="s">
        <v>2245</v>
      </c>
      <c r="G142" s="93" t="s">
        <v>2346</v>
      </c>
      <c r="H142" s="93" t="s">
        <v>3702</v>
      </c>
      <c r="I142" s="87">
        <v>6974950103095</v>
      </c>
      <c r="J142" s="87" t="s">
        <v>15944</v>
      </c>
      <c r="K142" s="87" t="s">
        <v>16008</v>
      </c>
      <c r="L142" s="102" t="s">
        <v>16202</v>
      </c>
      <c r="M142" s="102" t="s">
        <v>16278</v>
      </c>
      <c r="N142" s="102" t="s">
        <v>16366</v>
      </c>
      <c r="O142" s="93"/>
      <c r="P142" s="89"/>
      <c r="Q142" s="90"/>
    </row>
    <row r="143" spans="1:17">
      <c r="A143" s="85" t="s">
        <v>2525</v>
      </c>
      <c r="B143" s="85" t="s">
        <v>44</v>
      </c>
      <c r="C143" s="85" t="s">
        <v>2526</v>
      </c>
      <c r="D143" s="86" t="s">
        <v>2527</v>
      </c>
      <c r="E143" s="85" t="s">
        <v>2253</v>
      </c>
      <c r="F143" s="153" t="s">
        <v>2243</v>
      </c>
      <c r="G143" s="86" t="s">
        <v>20</v>
      </c>
      <c r="H143" s="85" t="s">
        <v>2528</v>
      </c>
      <c r="I143" s="87">
        <v>6972200195180</v>
      </c>
      <c r="J143" s="87" t="s">
        <v>818</v>
      </c>
      <c r="K143" s="87" t="s">
        <v>15969</v>
      </c>
      <c r="L143" s="102" t="s">
        <v>16160</v>
      </c>
      <c r="M143" s="102" t="s">
        <v>16272</v>
      </c>
      <c r="N143" s="102" t="s">
        <v>16208</v>
      </c>
      <c r="O143" s="93"/>
      <c r="P143" s="89"/>
      <c r="Q143" s="90"/>
    </row>
    <row r="144" spans="1:17">
      <c r="A144" s="85" t="s">
        <v>4232</v>
      </c>
      <c r="B144" s="85" t="s">
        <v>4134</v>
      </c>
      <c r="C144" s="85" t="s">
        <v>4233</v>
      </c>
      <c r="D144" s="86" t="s">
        <v>2523</v>
      </c>
      <c r="E144" s="85" t="s">
        <v>2242</v>
      </c>
      <c r="F144" s="153" t="s">
        <v>2245</v>
      </c>
      <c r="G144" s="86" t="s">
        <v>20</v>
      </c>
      <c r="H144" s="85" t="s">
        <v>4234</v>
      </c>
      <c r="I144" s="87">
        <v>6974950105310</v>
      </c>
      <c r="J144" s="87" t="s">
        <v>818</v>
      </c>
      <c r="K144" s="87" t="s">
        <v>16039</v>
      </c>
      <c r="L144" s="102" t="s">
        <v>16209</v>
      </c>
      <c r="M144" s="102" t="s">
        <v>16314</v>
      </c>
      <c r="N144" s="102" t="s">
        <v>16379</v>
      </c>
      <c r="O144" s="93"/>
      <c r="P144" s="89"/>
      <c r="Q144" s="90"/>
    </row>
    <row r="145" spans="1:17">
      <c r="A145" s="85" t="s">
        <v>4786</v>
      </c>
      <c r="B145" s="85" t="s">
        <v>4787</v>
      </c>
      <c r="C145" s="85" t="s">
        <v>4788</v>
      </c>
      <c r="D145" s="86" t="s">
        <v>3838</v>
      </c>
      <c r="E145" s="85" t="s">
        <v>2253</v>
      </c>
      <c r="F145" s="153" t="s">
        <v>2245</v>
      </c>
      <c r="G145" s="86" t="s">
        <v>20</v>
      </c>
      <c r="H145" s="85" t="s">
        <v>4789</v>
      </c>
      <c r="I145" s="87" t="e">
        <v>#N/A</v>
      </c>
      <c r="J145" s="87" t="s">
        <v>13404</v>
      </c>
      <c r="K145" s="87" t="s">
        <v>16040</v>
      </c>
      <c r="L145" s="102" t="s">
        <v>16160</v>
      </c>
      <c r="M145" s="102" t="s">
        <v>16272</v>
      </c>
      <c r="N145" s="102" t="s">
        <v>16251</v>
      </c>
      <c r="O145" s="93" t="s">
        <v>15918</v>
      </c>
      <c r="P145" s="89"/>
      <c r="Q145" s="90"/>
    </row>
    <row r="146" spans="1:17">
      <c r="A146" s="85" t="s">
        <v>4672</v>
      </c>
      <c r="B146" s="85" t="s">
        <v>4796</v>
      </c>
      <c r="C146" s="85" t="s">
        <v>4673</v>
      </c>
      <c r="D146" s="86" t="s">
        <v>9184</v>
      </c>
      <c r="E146" s="85" t="s">
        <v>2253</v>
      </c>
      <c r="F146" s="153" t="s">
        <v>2245</v>
      </c>
      <c r="G146" s="86" t="s">
        <v>22</v>
      </c>
      <c r="H146" s="85" t="s">
        <v>4674</v>
      </c>
      <c r="I146" s="87" t="s">
        <v>13321</v>
      </c>
      <c r="J146" s="87" t="s">
        <v>818</v>
      </c>
      <c r="K146" s="87" t="s">
        <v>16015</v>
      </c>
      <c r="L146" s="102" t="s">
        <v>16167</v>
      </c>
      <c r="M146" s="102" t="s">
        <v>16278</v>
      </c>
      <c r="N146" s="102" t="s">
        <v>16160</v>
      </c>
      <c r="O146" s="93"/>
      <c r="P146" s="89"/>
      <c r="Q146" s="90"/>
    </row>
    <row r="147" spans="1:17">
      <c r="A147" s="85" t="s">
        <v>3903</v>
      </c>
      <c r="B147" s="85" t="s">
        <v>56</v>
      </c>
      <c r="C147" s="85" t="s">
        <v>3902</v>
      </c>
      <c r="D147" s="86" t="s">
        <v>3849</v>
      </c>
      <c r="E147" s="85" t="s">
        <v>2253</v>
      </c>
      <c r="F147" s="153" t="s">
        <v>2245</v>
      </c>
      <c r="G147" s="86" t="s">
        <v>54</v>
      </c>
      <c r="H147" s="85" t="s">
        <v>3904</v>
      </c>
      <c r="I147" s="87">
        <v>6974950102241</v>
      </c>
      <c r="J147" s="87" t="s">
        <v>818</v>
      </c>
      <c r="K147" s="87" t="s">
        <v>16041</v>
      </c>
      <c r="L147" s="102" t="s">
        <v>16210</v>
      </c>
      <c r="M147" s="102" t="s">
        <v>16306</v>
      </c>
      <c r="N147" s="102" t="s">
        <v>16380</v>
      </c>
      <c r="O147" s="93"/>
      <c r="P147" s="89"/>
      <c r="Q147" s="90"/>
    </row>
    <row r="148" spans="1:17">
      <c r="A148" s="85" t="s">
        <v>4237</v>
      </c>
      <c r="B148" s="85" t="s">
        <v>4751</v>
      </c>
      <c r="C148" s="85" t="s">
        <v>4088</v>
      </c>
      <c r="D148" s="86" t="s">
        <v>3839</v>
      </c>
      <c r="E148" s="85" t="s">
        <v>2242</v>
      </c>
      <c r="F148" s="153" t="s">
        <v>2243</v>
      </c>
      <c r="G148" s="86" t="s">
        <v>20</v>
      </c>
      <c r="H148" s="85" t="s">
        <v>4238</v>
      </c>
      <c r="I148" s="87" t="e">
        <v>#N/A</v>
      </c>
      <c r="J148" s="87" t="s">
        <v>13405</v>
      </c>
      <c r="K148" s="87" t="s">
        <v>16015</v>
      </c>
      <c r="L148" s="102" t="s">
        <v>16167</v>
      </c>
      <c r="M148" s="102" t="s">
        <v>16278</v>
      </c>
      <c r="N148" s="102" t="s">
        <v>16160</v>
      </c>
      <c r="O148" s="93"/>
      <c r="P148" s="89"/>
      <c r="Q148" s="90"/>
    </row>
    <row r="149" spans="1:17">
      <c r="A149" s="85" t="s">
        <v>2762</v>
      </c>
      <c r="B149" s="92" t="s">
        <v>38</v>
      </c>
      <c r="C149" s="85" t="s">
        <v>2763</v>
      </c>
      <c r="D149" s="86" t="s">
        <v>7699</v>
      </c>
      <c r="E149" s="85" t="s">
        <v>2253</v>
      </c>
      <c r="F149" s="153" t="s">
        <v>2243</v>
      </c>
      <c r="G149" s="86" t="s">
        <v>34</v>
      </c>
      <c r="H149" s="86" t="s">
        <v>2764</v>
      </c>
      <c r="I149" s="87">
        <v>9352491602999</v>
      </c>
      <c r="J149" s="87" t="s">
        <v>818</v>
      </c>
      <c r="K149" s="87" t="s">
        <v>15997</v>
      </c>
      <c r="L149" s="102" t="s">
        <v>16159</v>
      </c>
      <c r="M149" s="102" t="s">
        <v>16296</v>
      </c>
      <c r="N149" s="102" t="s">
        <v>16373</v>
      </c>
      <c r="O149" s="93" t="s">
        <v>15923</v>
      </c>
      <c r="P149" s="89"/>
      <c r="Q149" s="90"/>
    </row>
    <row r="150" spans="1:17">
      <c r="A150" s="85" t="s">
        <v>3581</v>
      </c>
      <c r="B150" s="85" t="s">
        <v>3582</v>
      </c>
      <c r="C150" s="85" t="s">
        <v>3583</v>
      </c>
      <c r="D150" s="86" t="s">
        <v>2475</v>
      </c>
      <c r="E150" s="85" t="s">
        <v>2253</v>
      </c>
      <c r="F150" s="153" t="s">
        <v>2243</v>
      </c>
      <c r="G150" s="86" t="s">
        <v>3398</v>
      </c>
      <c r="H150" s="85" t="s">
        <v>3584</v>
      </c>
      <c r="I150" s="87" t="e">
        <v>#N/A</v>
      </c>
      <c r="J150" s="87" t="s">
        <v>13406</v>
      </c>
      <c r="K150" s="87" t="s">
        <v>15987</v>
      </c>
      <c r="L150" s="102" t="s">
        <v>16176</v>
      </c>
      <c r="M150" s="102" t="s">
        <v>16285</v>
      </c>
      <c r="N150" s="102" t="s">
        <v>16189</v>
      </c>
      <c r="O150" s="93"/>
      <c r="P150" s="89"/>
      <c r="Q150" s="90"/>
    </row>
    <row r="151" spans="1:17">
      <c r="A151" s="85" t="s">
        <v>5079</v>
      </c>
      <c r="B151" s="85" t="s">
        <v>5080</v>
      </c>
      <c r="C151" s="85" t="s">
        <v>5081</v>
      </c>
      <c r="D151" s="86" t="s">
        <v>2513</v>
      </c>
      <c r="E151" s="85" t="s">
        <v>2242</v>
      </c>
      <c r="F151" s="153" t="s">
        <v>2245</v>
      </c>
      <c r="G151" s="86" t="s">
        <v>20</v>
      </c>
      <c r="H151" s="85" t="s">
        <v>5082</v>
      </c>
      <c r="I151" s="87">
        <v>6974950109134</v>
      </c>
      <c r="J151" s="87" t="s">
        <v>818</v>
      </c>
      <c r="K151" s="87" t="s">
        <v>16003</v>
      </c>
      <c r="L151" s="102" t="s">
        <v>16172</v>
      </c>
      <c r="M151" s="102" t="s">
        <v>16225</v>
      </c>
      <c r="N151" s="102" t="s">
        <v>16175</v>
      </c>
      <c r="O151" s="93"/>
      <c r="P151" s="89"/>
      <c r="Q151" s="90"/>
    </row>
    <row r="152" spans="1:17">
      <c r="A152" s="85" t="s">
        <v>3889</v>
      </c>
      <c r="B152" s="85" t="s">
        <v>3392</v>
      </c>
      <c r="C152" s="85" t="s">
        <v>3888</v>
      </c>
      <c r="D152" s="86" t="s">
        <v>2513</v>
      </c>
      <c r="E152" s="85" t="s">
        <v>2242</v>
      </c>
      <c r="F152" s="153" t="s">
        <v>2243</v>
      </c>
      <c r="G152" s="86" t="s">
        <v>3390</v>
      </c>
      <c r="H152" s="85" t="s">
        <v>3890</v>
      </c>
      <c r="I152" s="87">
        <v>6974950104528</v>
      </c>
      <c r="J152" s="87" t="s">
        <v>818</v>
      </c>
      <c r="K152" s="87" t="s">
        <v>16026</v>
      </c>
      <c r="L152" s="102" t="s">
        <v>16171</v>
      </c>
      <c r="M152" s="102" t="s">
        <v>16281</v>
      </c>
      <c r="N152" s="102" t="s">
        <v>16268</v>
      </c>
      <c r="O152" s="93"/>
      <c r="P152" s="89"/>
      <c r="Q152" s="90"/>
    </row>
    <row r="153" spans="1:17">
      <c r="A153" s="85" t="s">
        <v>4249</v>
      </c>
      <c r="B153" s="85" t="s">
        <v>46</v>
      </c>
      <c r="C153" s="85" t="s">
        <v>4250</v>
      </c>
      <c r="D153" s="86" t="s">
        <v>4837</v>
      </c>
      <c r="E153" s="85" t="s">
        <v>2253</v>
      </c>
      <c r="F153" s="153" t="s">
        <v>2245</v>
      </c>
      <c r="G153" s="86" t="s">
        <v>20</v>
      </c>
      <c r="H153" s="85" t="s">
        <v>4251</v>
      </c>
      <c r="I153" s="87" t="s">
        <v>13322</v>
      </c>
      <c r="J153" s="87" t="s">
        <v>818</v>
      </c>
      <c r="K153" s="87" t="s">
        <v>15981</v>
      </c>
      <c r="L153" s="102" t="s">
        <v>16160</v>
      </c>
      <c r="M153" s="102" t="s">
        <v>16282</v>
      </c>
      <c r="N153" s="102" t="s">
        <v>16364</v>
      </c>
      <c r="O153" s="93"/>
      <c r="P153" s="89"/>
      <c r="Q153" s="90"/>
    </row>
    <row r="154" spans="1:17">
      <c r="A154" s="85" t="s">
        <v>4270</v>
      </c>
      <c r="B154" s="85" t="s">
        <v>4064</v>
      </c>
      <c r="C154" s="85" t="s">
        <v>4271</v>
      </c>
      <c r="D154" s="86" t="s">
        <v>9185</v>
      </c>
      <c r="E154" s="85" t="s">
        <v>2253</v>
      </c>
      <c r="F154" s="153" t="s">
        <v>2245</v>
      </c>
      <c r="G154" s="86" t="s">
        <v>20</v>
      </c>
      <c r="H154" s="85" t="s">
        <v>4272</v>
      </c>
      <c r="I154" s="87">
        <v>6974950105396</v>
      </c>
      <c r="J154" s="87" t="s">
        <v>818</v>
      </c>
      <c r="K154" s="87" t="s">
        <v>16023</v>
      </c>
      <c r="L154" s="102" t="s">
        <v>16211</v>
      </c>
      <c r="M154" s="102" t="s">
        <v>16315</v>
      </c>
      <c r="N154" s="102" t="s">
        <v>16341</v>
      </c>
      <c r="O154" s="93"/>
      <c r="P154" s="89"/>
      <c r="Q154" s="90"/>
    </row>
    <row r="155" spans="1:17">
      <c r="A155" s="85" t="s">
        <v>103</v>
      </c>
      <c r="B155" s="85" t="s">
        <v>19</v>
      </c>
      <c r="C155" s="85" t="s">
        <v>102</v>
      </c>
      <c r="D155" s="86" t="s">
        <v>4226</v>
      </c>
      <c r="E155" s="85" t="s">
        <v>3848</v>
      </c>
      <c r="F155" s="153" t="s">
        <v>2243</v>
      </c>
      <c r="G155" s="86" t="s">
        <v>20</v>
      </c>
      <c r="H155" s="85" t="s">
        <v>2248</v>
      </c>
      <c r="I155" s="87">
        <v>6972200197405</v>
      </c>
      <c r="J155" s="87" t="s">
        <v>818</v>
      </c>
      <c r="K155" s="87" t="s">
        <v>16025</v>
      </c>
      <c r="L155" s="102" t="s">
        <v>16170</v>
      </c>
      <c r="M155" s="102" t="s">
        <v>16280</v>
      </c>
      <c r="N155" s="102" t="s">
        <v>16243</v>
      </c>
      <c r="O155" s="93"/>
      <c r="P155" s="89"/>
      <c r="Q155" s="90"/>
    </row>
    <row r="156" spans="1:17">
      <c r="A156" s="85" t="s">
        <v>2738</v>
      </c>
      <c r="B156" s="85" t="s">
        <v>2628</v>
      </c>
      <c r="C156" s="85" t="s">
        <v>2739</v>
      </c>
      <c r="D156" s="86" t="s">
        <v>2608</v>
      </c>
      <c r="E156" s="85" t="s">
        <v>2253</v>
      </c>
      <c r="F156" s="153" t="s">
        <v>2243</v>
      </c>
      <c r="G156" s="86" t="s">
        <v>2630</v>
      </c>
      <c r="H156" s="85" t="s">
        <v>2740</v>
      </c>
      <c r="I156" s="87">
        <v>6972200193605</v>
      </c>
      <c r="J156" s="87" t="s">
        <v>818</v>
      </c>
      <c r="K156" s="87" t="s">
        <v>15970</v>
      </c>
      <c r="L156" s="102" t="s">
        <v>16212</v>
      </c>
      <c r="M156" s="102" t="s">
        <v>16316</v>
      </c>
      <c r="N156" s="102" t="s">
        <v>16189</v>
      </c>
      <c r="O156" s="93"/>
      <c r="P156" s="89"/>
      <c r="Q156" s="90"/>
    </row>
    <row r="157" spans="1:17">
      <c r="A157" s="85" t="s">
        <v>2537</v>
      </c>
      <c r="B157" s="85" t="s">
        <v>44</v>
      </c>
      <c r="C157" s="85" t="s">
        <v>2538</v>
      </c>
      <c r="D157" s="86" t="s">
        <v>2539</v>
      </c>
      <c r="E157" s="85" t="s">
        <v>2253</v>
      </c>
      <c r="F157" s="153" t="s">
        <v>2243</v>
      </c>
      <c r="G157" s="86" t="s">
        <v>20</v>
      </c>
      <c r="H157" s="85" t="s">
        <v>2540</v>
      </c>
      <c r="I157" s="87">
        <v>6972200192721</v>
      </c>
      <c r="J157" s="87" t="s">
        <v>818</v>
      </c>
      <c r="K157" s="87" t="s">
        <v>15969</v>
      </c>
      <c r="L157" s="102" t="s">
        <v>16160</v>
      </c>
      <c r="M157" s="102" t="s">
        <v>16272</v>
      </c>
      <c r="N157" s="102" t="s">
        <v>16208</v>
      </c>
      <c r="O157" s="93"/>
      <c r="P157" s="89"/>
      <c r="Q157" s="90"/>
    </row>
    <row r="158" spans="1:17">
      <c r="A158" s="85" t="s">
        <v>4216</v>
      </c>
      <c r="B158" s="85" t="s">
        <v>4736</v>
      </c>
      <c r="C158" s="85" t="s">
        <v>4217</v>
      </c>
      <c r="D158" s="86" t="s">
        <v>2600</v>
      </c>
      <c r="E158" s="85" t="s">
        <v>2253</v>
      </c>
      <c r="F158" s="153" t="s">
        <v>2245</v>
      </c>
      <c r="G158" s="86" t="s">
        <v>3591</v>
      </c>
      <c r="H158" s="85" t="s">
        <v>4218</v>
      </c>
      <c r="I158" s="87">
        <v>6974950105518</v>
      </c>
      <c r="J158" s="87" t="s">
        <v>818</v>
      </c>
      <c r="K158" s="87" t="s">
        <v>16017</v>
      </c>
      <c r="L158" s="102" t="s">
        <v>16162</v>
      </c>
      <c r="M158" s="102" t="s">
        <v>16268</v>
      </c>
      <c r="N158" s="102" t="s">
        <v>16359</v>
      </c>
      <c r="O158" s="93"/>
      <c r="P158" s="89"/>
      <c r="Q158" s="90"/>
    </row>
    <row r="159" spans="1:17">
      <c r="A159" s="85" t="s">
        <v>3900</v>
      </c>
      <c r="B159" s="85" t="s">
        <v>47</v>
      </c>
      <c r="C159" s="85" t="s">
        <v>3899</v>
      </c>
      <c r="D159" s="86" t="s">
        <v>2513</v>
      </c>
      <c r="E159" s="85" t="s">
        <v>2242</v>
      </c>
      <c r="F159" s="153" t="s">
        <v>2243</v>
      </c>
      <c r="G159" s="86" t="s">
        <v>20</v>
      </c>
      <c r="H159" s="85" t="s">
        <v>3901</v>
      </c>
      <c r="I159" s="87">
        <v>6974950104870</v>
      </c>
      <c r="J159" s="87" t="s">
        <v>818</v>
      </c>
      <c r="K159" s="87" t="s">
        <v>16042</v>
      </c>
      <c r="L159" s="102" t="s">
        <v>16213</v>
      </c>
      <c r="M159" s="102" t="s">
        <v>16275</v>
      </c>
      <c r="N159" s="102" t="s">
        <v>16175</v>
      </c>
      <c r="O159" s="93"/>
      <c r="P159" s="89"/>
      <c r="Q159" s="90"/>
    </row>
    <row r="160" spans="1:17">
      <c r="A160" s="85" t="s">
        <v>158</v>
      </c>
      <c r="B160" s="85" t="s">
        <v>11</v>
      </c>
      <c r="C160" s="85" t="s">
        <v>73</v>
      </c>
      <c r="D160" s="86" t="s">
        <v>3891</v>
      </c>
      <c r="E160" s="85" t="s">
        <v>2251</v>
      </c>
      <c r="F160" s="153" t="s">
        <v>2245</v>
      </c>
      <c r="G160" s="86" t="s">
        <v>22</v>
      </c>
      <c r="H160" s="85" t="s">
        <v>2296</v>
      </c>
      <c r="I160" s="87">
        <v>6972200190376</v>
      </c>
      <c r="J160" s="87" t="s">
        <v>818</v>
      </c>
      <c r="K160" s="87" t="s">
        <v>16043</v>
      </c>
      <c r="L160" s="102" t="s">
        <v>16159</v>
      </c>
      <c r="M160" s="102" t="s">
        <v>16296</v>
      </c>
      <c r="N160" s="102" t="s">
        <v>16373</v>
      </c>
      <c r="O160" s="93"/>
      <c r="P160" s="89"/>
      <c r="Q160" s="90"/>
    </row>
    <row r="161" spans="1:17">
      <c r="A161" s="85" t="s">
        <v>3413</v>
      </c>
      <c r="B161" s="85" t="s">
        <v>3853</v>
      </c>
      <c r="C161" s="85" t="s">
        <v>3414</v>
      </c>
      <c r="D161" s="86" t="s">
        <v>3838</v>
      </c>
      <c r="E161" s="85" t="s">
        <v>3848</v>
      </c>
      <c r="F161" s="153" t="s">
        <v>2243</v>
      </c>
      <c r="G161" s="86" t="s">
        <v>3591</v>
      </c>
      <c r="H161" s="85" t="s">
        <v>3415</v>
      </c>
      <c r="I161" s="87" t="e">
        <v>#N/A</v>
      </c>
      <c r="J161" s="87" t="s">
        <v>13407</v>
      </c>
      <c r="K161" s="87" t="s">
        <v>16026</v>
      </c>
      <c r="L161" s="102" t="s">
        <v>16171</v>
      </c>
      <c r="M161" s="102" t="s">
        <v>16281</v>
      </c>
      <c r="N161" s="102" t="s">
        <v>16268</v>
      </c>
      <c r="O161" s="93"/>
      <c r="P161" s="89"/>
      <c r="Q161" s="90"/>
    </row>
    <row r="162" spans="1:17">
      <c r="A162" s="85" t="s">
        <v>3476</v>
      </c>
      <c r="B162" s="85" t="s">
        <v>9</v>
      </c>
      <c r="C162" s="85" t="s">
        <v>3477</v>
      </c>
      <c r="D162" s="86">
        <v>0</v>
      </c>
      <c r="E162" s="85"/>
      <c r="F162" s="153" t="s">
        <v>2243</v>
      </c>
      <c r="G162" s="86" t="s">
        <v>18</v>
      </c>
      <c r="H162" s="85" t="s">
        <v>3478</v>
      </c>
      <c r="I162" s="87" t="e">
        <v>#N/A</v>
      </c>
      <c r="J162" s="87" t="s">
        <v>818</v>
      </c>
      <c r="K162" s="87" t="s">
        <v>16044</v>
      </c>
      <c r="L162" s="102" t="s">
        <v>16209</v>
      </c>
      <c r="M162" s="102" t="s">
        <v>16292</v>
      </c>
      <c r="N162" s="102" t="s">
        <v>16347</v>
      </c>
      <c r="O162" s="93"/>
      <c r="P162" s="89"/>
      <c r="Q162" s="90"/>
    </row>
    <row r="163" spans="1:17">
      <c r="A163" s="85" t="s">
        <v>3524</v>
      </c>
      <c r="B163" s="85" t="s">
        <v>2662</v>
      </c>
      <c r="C163" s="85" t="s">
        <v>3525</v>
      </c>
      <c r="D163" s="86">
        <v>0</v>
      </c>
      <c r="E163" s="85"/>
      <c r="F163" s="153" t="s">
        <v>2243</v>
      </c>
      <c r="G163" s="86" t="s">
        <v>22</v>
      </c>
      <c r="H163" s="85" t="s">
        <v>3526</v>
      </c>
      <c r="I163" s="87" t="e">
        <v>#N/A</v>
      </c>
      <c r="J163" s="87" t="s">
        <v>15943</v>
      </c>
      <c r="K163" s="87" t="s">
        <v>16019</v>
      </c>
      <c r="L163" s="102" t="s">
        <v>16201</v>
      </c>
      <c r="M163" s="102" t="s">
        <v>16276</v>
      </c>
      <c r="N163" s="102" t="s">
        <v>16235</v>
      </c>
      <c r="O163" s="93"/>
      <c r="P163" s="89"/>
      <c r="Q163" s="90"/>
    </row>
    <row r="164" spans="1:17">
      <c r="A164" s="85" t="s">
        <v>145</v>
      </c>
      <c r="B164" s="85" t="s">
        <v>57</v>
      </c>
      <c r="C164" s="85" t="s">
        <v>144</v>
      </c>
      <c r="D164" s="86" t="s">
        <v>9186</v>
      </c>
      <c r="E164" s="85" t="s">
        <v>2253</v>
      </c>
      <c r="F164" s="153" t="s">
        <v>2245</v>
      </c>
      <c r="G164" s="86" t="s">
        <v>54</v>
      </c>
      <c r="H164" s="85" t="s">
        <v>2254</v>
      </c>
      <c r="I164" s="87">
        <v>6972200199935</v>
      </c>
      <c r="J164" s="87" t="s">
        <v>818</v>
      </c>
      <c r="K164" s="87" t="s">
        <v>16038</v>
      </c>
      <c r="L164" s="102" t="s">
        <v>16167</v>
      </c>
      <c r="M164" s="102" t="s">
        <v>16287</v>
      </c>
      <c r="N164" s="102" t="s">
        <v>16225</v>
      </c>
      <c r="O164" s="93"/>
      <c r="P164" s="89"/>
      <c r="Q164" s="90"/>
    </row>
    <row r="165" spans="1:17">
      <c r="A165" s="85" t="s">
        <v>2678</v>
      </c>
      <c r="B165" s="85" t="s">
        <v>2649</v>
      </c>
      <c r="C165" s="85" t="s">
        <v>2679</v>
      </c>
      <c r="D165" s="86" t="s">
        <v>3849</v>
      </c>
      <c r="E165" s="85" t="s">
        <v>2253</v>
      </c>
      <c r="F165" s="153" t="s">
        <v>2243</v>
      </c>
      <c r="G165" s="86" t="s">
        <v>31</v>
      </c>
      <c r="H165" s="85" t="s">
        <v>2680</v>
      </c>
      <c r="I165" s="87">
        <v>6972200193063</v>
      </c>
      <c r="J165" s="87" t="s">
        <v>818</v>
      </c>
      <c r="K165" s="87" t="s">
        <v>16002</v>
      </c>
      <c r="L165" s="102" t="s">
        <v>16195</v>
      </c>
      <c r="M165" s="102" t="s">
        <v>16304</v>
      </c>
      <c r="N165" s="102" t="s">
        <v>16225</v>
      </c>
      <c r="O165" s="93"/>
      <c r="P165" s="89"/>
      <c r="Q165" s="90"/>
    </row>
    <row r="166" spans="1:17">
      <c r="A166" s="85" t="s">
        <v>4669</v>
      </c>
      <c r="B166" s="85" t="s">
        <v>3624</v>
      </c>
      <c r="C166" s="85" t="s">
        <v>4670</v>
      </c>
      <c r="D166" s="86" t="s">
        <v>2527</v>
      </c>
      <c r="E166" s="85" t="s">
        <v>2253</v>
      </c>
      <c r="F166" s="153" t="s">
        <v>2245</v>
      </c>
      <c r="G166" s="86" t="s">
        <v>4801</v>
      </c>
      <c r="H166" s="85" t="s">
        <v>4671</v>
      </c>
      <c r="I166" s="87">
        <v>6974950107963</v>
      </c>
      <c r="J166" s="87" t="s">
        <v>818</v>
      </c>
      <c r="K166" s="87" t="s">
        <v>16002</v>
      </c>
      <c r="L166" s="102" t="s">
        <v>16200</v>
      </c>
      <c r="M166" s="102" t="s">
        <v>16317</v>
      </c>
      <c r="N166" s="102" t="s">
        <v>16274</v>
      </c>
      <c r="O166" s="93"/>
      <c r="P166" s="89"/>
      <c r="Q166" s="90"/>
    </row>
    <row r="167" spans="1:17">
      <c r="A167" s="85" t="s">
        <v>156</v>
      </c>
      <c r="B167" s="85" t="s">
        <v>15</v>
      </c>
      <c r="C167" s="85" t="s">
        <v>71</v>
      </c>
      <c r="D167" s="86" t="s">
        <v>3880</v>
      </c>
      <c r="E167" s="85" t="s">
        <v>3848</v>
      </c>
      <c r="F167" s="153" t="s">
        <v>2243</v>
      </c>
      <c r="G167" s="86" t="s">
        <v>27</v>
      </c>
      <c r="H167" s="85" t="s">
        <v>2291</v>
      </c>
      <c r="I167" s="87">
        <v>6972200195593</v>
      </c>
      <c r="J167" s="87" t="s">
        <v>818</v>
      </c>
      <c r="K167" s="87" t="s">
        <v>15977</v>
      </c>
      <c r="L167" s="102" t="s">
        <v>16169</v>
      </c>
      <c r="M167" s="102" t="s">
        <v>16279</v>
      </c>
      <c r="N167" s="102" t="s">
        <v>16363</v>
      </c>
      <c r="O167" s="93"/>
      <c r="P167" s="89"/>
      <c r="Q167" s="90"/>
    </row>
    <row r="168" spans="1:17">
      <c r="A168" s="85" t="s">
        <v>3611</v>
      </c>
      <c r="B168" s="85" t="s">
        <v>1141</v>
      </c>
      <c r="C168" s="85" t="s">
        <v>3612</v>
      </c>
      <c r="D168" s="86" t="s">
        <v>3887</v>
      </c>
      <c r="E168" s="85" t="s">
        <v>2253</v>
      </c>
      <c r="F168" s="153" t="s">
        <v>2243</v>
      </c>
      <c r="G168" s="86" t="s">
        <v>20</v>
      </c>
      <c r="H168" s="85" t="s">
        <v>3613</v>
      </c>
      <c r="I168" s="87">
        <v>6974950102074</v>
      </c>
      <c r="J168" s="87" t="s">
        <v>818</v>
      </c>
      <c r="K168" s="87" t="s">
        <v>16045</v>
      </c>
      <c r="L168" s="102" t="s">
        <v>16211</v>
      </c>
      <c r="M168" s="102" t="s">
        <v>16315</v>
      </c>
      <c r="N168" s="102" t="s">
        <v>16203</v>
      </c>
      <c r="O168" s="93"/>
      <c r="P168" s="89"/>
      <c r="Q168" s="90"/>
    </row>
    <row r="169" spans="1:17">
      <c r="A169" s="85" t="s">
        <v>4782</v>
      </c>
      <c r="B169" s="85" t="s">
        <v>4783</v>
      </c>
      <c r="C169" s="85" t="s">
        <v>4784</v>
      </c>
      <c r="D169" s="86" t="s">
        <v>3838</v>
      </c>
      <c r="E169" s="85" t="s">
        <v>2253</v>
      </c>
      <c r="F169" s="153" t="s">
        <v>2245</v>
      </c>
      <c r="G169" s="86" t="s">
        <v>20</v>
      </c>
      <c r="H169" s="85" t="s">
        <v>4785</v>
      </c>
      <c r="I169" s="87" t="e">
        <v>#N/A</v>
      </c>
      <c r="J169" s="87" t="s">
        <v>13408</v>
      </c>
      <c r="K169" s="87" t="s">
        <v>16029</v>
      </c>
      <c r="L169" s="102" t="s">
        <v>16160</v>
      </c>
      <c r="M169" s="102" t="s">
        <v>16272</v>
      </c>
      <c r="N169" s="102" t="s">
        <v>16251</v>
      </c>
      <c r="O169" s="93"/>
      <c r="P169" s="89"/>
      <c r="Q169" s="90"/>
    </row>
    <row r="170" spans="1:17">
      <c r="A170" s="85" t="s">
        <v>3258</v>
      </c>
      <c r="B170" s="85" t="s">
        <v>3259</v>
      </c>
      <c r="C170" s="85" t="s">
        <v>3260</v>
      </c>
      <c r="D170" s="86" t="s">
        <v>3838</v>
      </c>
      <c r="E170" s="85" t="s">
        <v>2253</v>
      </c>
      <c r="F170" s="153" t="s">
        <v>2243</v>
      </c>
      <c r="G170" s="86" t="s">
        <v>20</v>
      </c>
      <c r="H170" s="85" t="s">
        <v>3261</v>
      </c>
      <c r="I170" s="87" t="e">
        <v>#N/A</v>
      </c>
      <c r="J170" s="87" t="s">
        <v>13409</v>
      </c>
      <c r="K170" s="87" t="s">
        <v>16046</v>
      </c>
      <c r="L170" s="102" t="s">
        <v>16214</v>
      </c>
      <c r="M170" s="102" t="s">
        <v>16306</v>
      </c>
      <c r="N170" s="102" t="s">
        <v>16340</v>
      </c>
      <c r="O170" s="93"/>
      <c r="P170" s="89"/>
      <c r="Q170" s="90"/>
    </row>
    <row r="171" spans="1:17">
      <c r="A171" s="85" t="s">
        <v>2815</v>
      </c>
      <c r="B171" s="85" t="s">
        <v>15</v>
      </c>
      <c r="C171" s="85" t="s">
        <v>2816</v>
      </c>
      <c r="D171" s="86" t="s">
        <v>3838</v>
      </c>
      <c r="E171" s="85" t="s">
        <v>3848</v>
      </c>
      <c r="F171" s="153" t="s">
        <v>2243</v>
      </c>
      <c r="G171" s="86" t="s">
        <v>27</v>
      </c>
      <c r="H171" s="85" t="s">
        <v>2817</v>
      </c>
      <c r="I171" s="87" t="e">
        <v>#N/A</v>
      </c>
      <c r="J171" s="87" t="s">
        <v>13410</v>
      </c>
      <c r="K171" s="87" t="s">
        <v>15977</v>
      </c>
      <c r="L171" s="102" t="s">
        <v>16169</v>
      </c>
      <c r="M171" s="102" t="s">
        <v>16279</v>
      </c>
      <c r="N171" s="102" t="s">
        <v>16363</v>
      </c>
      <c r="O171" s="93"/>
      <c r="P171" s="89"/>
      <c r="Q171" s="90"/>
    </row>
    <row r="172" spans="1:17">
      <c r="A172" s="85" t="s">
        <v>2339</v>
      </c>
      <c r="B172" s="85" t="s">
        <v>2342</v>
      </c>
      <c r="C172" s="85" t="s">
        <v>2344</v>
      </c>
      <c r="D172" s="86" t="s">
        <v>4289</v>
      </c>
      <c r="E172" s="85" t="s">
        <v>2242</v>
      </c>
      <c r="F172" s="153" t="s">
        <v>2243</v>
      </c>
      <c r="G172" s="86" t="s">
        <v>20</v>
      </c>
      <c r="H172" s="85" t="s">
        <v>2348</v>
      </c>
      <c r="I172" s="87">
        <v>6974950102425</v>
      </c>
      <c r="J172" s="87" t="s">
        <v>818</v>
      </c>
      <c r="K172" s="87" t="s">
        <v>16008</v>
      </c>
      <c r="L172" s="102" t="s">
        <v>16167</v>
      </c>
      <c r="M172" s="102" t="s">
        <v>16278</v>
      </c>
      <c r="N172" s="102" t="s">
        <v>16366</v>
      </c>
      <c r="O172" s="93"/>
      <c r="P172" s="89"/>
      <c r="Q172" s="90"/>
    </row>
    <row r="173" spans="1:17">
      <c r="A173" s="85" t="s">
        <v>1033</v>
      </c>
      <c r="B173" s="85" t="s">
        <v>948</v>
      </c>
      <c r="C173" s="85" t="s">
        <v>1032</v>
      </c>
      <c r="D173" s="86" t="s">
        <v>4227</v>
      </c>
      <c r="E173" s="85" t="s">
        <v>2242</v>
      </c>
      <c r="F173" s="153" t="s">
        <v>2243</v>
      </c>
      <c r="G173" s="86" t="s">
        <v>20</v>
      </c>
      <c r="H173" s="85" t="s">
        <v>2280</v>
      </c>
      <c r="I173" s="87">
        <v>6972200199560</v>
      </c>
      <c r="J173" s="87" t="s">
        <v>818</v>
      </c>
      <c r="K173" s="87" t="s">
        <v>15995</v>
      </c>
      <c r="L173" s="102" t="s">
        <v>16197</v>
      </c>
      <c r="M173" s="102" t="s">
        <v>16306</v>
      </c>
      <c r="N173" s="102" t="s">
        <v>16342</v>
      </c>
      <c r="O173" s="93"/>
      <c r="P173" s="89"/>
      <c r="Q173" s="90"/>
    </row>
    <row r="174" spans="1:17">
      <c r="A174" s="85" t="s">
        <v>4777</v>
      </c>
      <c r="B174" s="85" t="s">
        <v>4778</v>
      </c>
      <c r="C174" s="85" t="s">
        <v>4779</v>
      </c>
      <c r="D174" s="86" t="s">
        <v>3838</v>
      </c>
      <c r="E174" s="85" t="s">
        <v>2253</v>
      </c>
      <c r="F174" s="153" t="s">
        <v>2245</v>
      </c>
      <c r="G174" s="86" t="s">
        <v>4780</v>
      </c>
      <c r="H174" s="85" t="s">
        <v>4781</v>
      </c>
      <c r="I174" s="87" t="e">
        <v>#N/A</v>
      </c>
      <c r="J174" s="87" t="s">
        <v>13411</v>
      </c>
      <c r="K174" s="87" t="s">
        <v>16047</v>
      </c>
      <c r="L174" s="102" t="s">
        <v>16175</v>
      </c>
      <c r="M174" s="102" t="s">
        <v>16308</v>
      </c>
      <c r="N174" s="102" t="s">
        <v>16371</v>
      </c>
      <c r="O174" s="93"/>
      <c r="P174" s="89"/>
      <c r="Q174" s="90"/>
    </row>
    <row r="175" spans="1:17">
      <c r="A175" s="85" t="s">
        <v>3551</v>
      </c>
      <c r="B175" s="85" t="s">
        <v>9</v>
      </c>
      <c r="C175" s="85" t="s">
        <v>3552</v>
      </c>
      <c r="D175" s="86">
        <v>0</v>
      </c>
      <c r="E175" s="85"/>
      <c r="F175" s="153" t="s">
        <v>2243</v>
      </c>
      <c r="G175" s="86" t="s">
        <v>18</v>
      </c>
      <c r="H175" s="85" t="s">
        <v>3553</v>
      </c>
      <c r="I175" s="87" t="e">
        <v>#N/A</v>
      </c>
      <c r="J175" s="87" t="s">
        <v>818</v>
      </c>
      <c r="K175" s="87">
        <v>0</v>
      </c>
      <c r="L175" s="102">
        <v>0</v>
      </c>
      <c r="M175" s="102">
        <v>0</v>
      </c>
      <c r="N175" s="102">
        <v>0</v>
      </c>
      <c r="O175" s="93"/>
      <c r="P175" s="89"/>
      <c r="Q175" s="90"/>
    </row>
    <row r="176" spans="1:17">
      <c r="A176" s="85" t="s">
        <v>3593</v>
      </c>
      <c r="B176" s="85" t="s">
        <v>1326</v>
      </c>
      <c r="C176" s="85" t="s">
        <v>3594</v>
      </c>
      <c r="D176" s="86" t="s">
        <v>65</v>
      </c>
      <c r="E176" s="85" t="s">
        <v>2253</v>
      </c>
      <c r="F176" s="153" t="s">
        <v>2245</v>
      </c>
      <c r="G176" s="86" t="s">
        <v>3591</v>
      </c>
      <c r="H176" s="85" t="s">
        <v>3595</v>
      </c>
      <c r="I176" s="87">
        <v>6974950102036</v>
      </c>
      <c r="J176" s="87" t="s">
        <v>818</v>
      </c>
      <c r="K176" s="87" t="s">
        <v>16048</v>
      </c>
      <c r="L176" s="102" t="s">
        <v>16200</v>
      </c>
      <c r="M176" s="102" t="s">
        <v>16309</v>
      </c>
      <c r="N176" s="102" t="s">
        <v>16311</v>
      </c>
      <c r="O176" s="93"/>
      <c r="P176" s="89"/>
      <c r="Q176" s="90"/>
    </row>
    <row r="177" spans="1:17">
      <c r="A177" s="85" t="s">
        <v>4675</v>
      </c>
      <c r="B177" s="85" t="s">
        <v>1123</v>
      </c>
      <c r="C177" s="85" t="s">
        <v>4676</v>
      </c>
      <c r="D177" s="86" t="s">
        <v>2985</v>
      </c>
      <c r="E177" s="85" t="s">
        <v>2253</v>
      </c>
      <c r="F177" s="153" t="s">
        <v>2243</v>
      </c>
      <c r="G177" s="86" t="s">
        <v>34</v>
      </c>
      <c r="H177" s="85" t="s">
        <v>4677</v>
      </c>
      <c r="I177" s="87">
        <v>6972200198846</v>
      </c>
      <c r="J177" s="87" t="s">
        <v>818</v>
      </c>
      <c r="K177" s="87" t="s">
        <v>16015</v>
      </c>
      <c r="L177" s="102" t="s">
        <v>16215</v>
      </c>
      <c r="M177" s="102" t="s">
        <v>16280</v>
      </c>
      <c r="N177" s="102" t="s">
        <v>16245</v>
      </c>
      <c r="O177" s="93"/>
      <c r="P177" s="89"/>
      <c r="Q177" s="90"/>
    </row>
    <row r="178" spans="1:17">
      <c r="A178" s="85" t="s">
        <v>3897</v>
      </c>
      <c r="B178" s="85" t="s">
        <v>1329</v>
      </c>
      <c r="C178" s="85" t="s">
        <v>3896</v>
      </c>
      <c r="D178" s="86" t="s">
        <v>2600</v>
      </c>
      <c r="E178" s="85" t="s">
        <v>2253</v>
      </c>
      <c r="F178" s="153" t="s">
        <v>2245</v>
      </c>
      <c r="G178" s="86" t="s">
        <v>27</v>
      </c>
      <c r="H178" s="85" t="s">
        <v>3898</v>
      </c>
      <c r="I178" s="87">
        <v>6974950104498</v>
      </c>
      <c r="J178" s="87" t="s">
        <v>818</v>
      </c>
      <c r="K178" s="87" t="s">
        <v>16049</v>
      </c>
      <c r="L178" s="102" t="s">
        <v>16200</v>
      </c>
      <c r="M178" s="102" t="s">
        <v>16309</v>
      </c>
      <c r="N178" s="102" t="s">
        <v>16311</v>
      </c>
      <c r="O178" s="93"/>
      <c r="P178" s="89"/>
      <c r="Q178" s="90"/>
    </row>
    <row r="179" spans="1:17">
      <c r="A179" s="85" t="s">
        <v>2747</v>
      </c>
      <c r="B179" s="85" t="s">
        <v>2628</v>
      </c>
      <c r="C179" s="85" t="s">
        <v>2748</v>
      </c>
      <c r="D179" s="86" t="s">
        <v>3839</v>
      </c>
      <c r="E179" s="85" t="s">
        <v>3848</v>
      </c>
      <c r="F179" s="153" t="s">
        <v>2243</v>
      </c>
      <c r="G179" s="86" t="s">
        <v>2630</v>
      </c>
      <c r="H179" s="85" t="s">
        <v>2749</v>
      </c>
      <c r="I179" s="87" t="e">
        <v>#N/A</v>
      </c>
      <c r="J179" s="87" t="s">
        <v>13412</v>
      </c>
      <c r="K179" s="87" t="s">
        <v>16050</v>
      </c>
      <c r="L179" s="102" t="s">
        <v>16208</v>
      </c>
      <c r="M179" s="102" t="s">
        <v>16287</v>
      </c>
      <c r="N179" s="102" t="s">
        <v>16350</v>
      </c>
      <c r="O179" s="93"/>
      <c r="P179" s="89"/>
      <c r="Q179" s="90"/>
    </row>
    <row r="180" spans="1:17">
      <c r="A180" s="85" t="s">
        <v>3034</v>
      </c>
      <c r="B180" s="92" t="s">
        <v>5</v>
      </c>
      <c r="C180" s="85" t="s">
        <v>3035</v>
      </c>
      <c r="D180" s="86" t="s">
        <v>2505</v>
      </c>
      <c r="E180" s="85" t="s">
        <v>2253</v>
      </c>
      <c r="F180" s="153" t="s">
        <v>2243</v>
      </c>
      <c r="G180" s="86" t="s">
        <v>16</v>
      </c>
      <c r="H180" s="86" t="s">
        <v>3036</v>
      </c>
      <c r="I180" s="87">
        <v>6972200199034</v>
      </c>
      <c r="J180" s="87" t="s">
        <v>818</v>
      </c>
      <c r="K180" s="87" t="s">
        <v>16020</v>
      </c>
      <c r="L180" s="102" t="s">
        <v>16159</v>
      </c>
      <c r="M180" s="102" t="s">
        <v>16271</v>
      </c>
      <c r="N180" s="102" t="s">
        <v>16358</v>
      </c>
      <c r="O180" s="93" t="s">
        <v>15923</v>
      </c>
      <c r="P180" s="89"/>
      <c r="Q180" s="90"/>
    </row>
    <row r="181" spans="1:17">
      <c r="A181" s="85" t="s">
        <v>3500</v>
      </c>
      <c r="B181" s="85" t="s">
        <v>5</v>
      </c>
      <c r="C181" s="85" t="s">
        <v>3501</v>
      </c>
      <c r="D181" s="86">
        <v>0</v>
      </c>
      <c r="E181" s="85"/>
      <c r="F181" s="153" t="s">
        <v>2243</v>
      </c>
      <c r="G181" s="86" t="s">
        <v>16</v>
      </c>
      <c r="H181" s="85" t="s">
        <v>3502</v>
      </c>
      <c r="I181" s="87" t="e">
        <v>#N/A</v>
      </c>
      <c r="J181" s="87" t="s">
        <v>818</v>
      </c>
      <c r="K181" s="87" t="s">
        <v>15994</v>
      </c>
      <c r="L181" s="102" t="s">
        <v>16182</v>
      </c>
      <c r="M181" s="102" t="s">
        <v>16292</v>
      </c>
      <c r="N181" s="102" t="s">
        <v>16347</v>
      </c>
      <c r="O181" s="93"/>
      <c r="P181" s="89"/>
      <c r="Q181" s="90"/>
    </row>
    <row r="182" spans="1:17">
      <c r="A182" s="85" t="s">
        <v>2960</v>
      </c>
      <c r="B182" s="85" t="s">
        <v>2497</v>
      </c>
      <c r="C182" s="85" t="s">
        <v>2961</v>
      </c>
      <c r="D182" s="86" t="s">
        <v>3887</v>
      </c>
      <c r="E182" s="85" t="s">
        <v>2253</v>
      </c>
      <c r="F182" s="153" t="s">
        <v>2243</v>
      </c>
      <c r="G182" s="86" t="s">
        <v>54</v>
      </c>
      <c r="H182" s="85" t="s">
        <v>2962</v>
      </c>
      <c r="I182" s="87">
        <v>6972200199904</v>
      </c>
      <c r="J182" s="87" t="s">
        <v>818</v>
      </c>
      <c r="K182" s="87" t="s">
        <v>16051</v>
      </c>
      <c r="L182" s="102" t="s">
        <v>16164</v>
      </c>
      <c r="M182" s="102" t="s">
        <v>16275</v>
      </c>
      <c r="N182" s="102" t="s">
        <v>16360</v>
      </c>
      <c r="O182" s="93"/>
      <c r="P182" s="89"/>
      <c r="Q182" s="90"/>
    </row>
    <row r="183" spans="1:17">
      <c r="A183" s="85" t="s">
        <v>2753</v>
      </c>
      <c r="B183" s="85" t="s">
        <v>53</v>
      </c>
      <c r="C183" s="85" t="s">
        <v>2754</v>
      </c>
      <c r="D183" s="86" t="s">
        <v>2600</v>
      </c>
      <c r="E183" s="85" t="s">
        <v>2242</v>
      </c>
      <c r="F183" s="153" t="s">
        <v>2243</v>
      </c>
      <c r="G183" s="86" t="s">
        <v>54</v>
      </c>
      <c r="H183" s="85" t="s">
        <v>2755</v>
      </c>
      <c r="I183" s="87">
        <v>6972200193131</v>
      </c>
      <c r="J183" s="87" t="s">
        <v>818</v>
      </c>
      <c r="K183" s="87" t="s">
        <v>15969</v>
      </c>
      <c r="L183" s="102" t="s">
        <v>16160</v>
      </c>
      <c r="M183" s="102" t="s">
        <v>16272</v>
      </c>
      <c r="N183" s="102" t="s">
        <v>16208</v>
      </c>
      <c r="O183" s="93"/>
      <c r="P183" s="89"/>
      <c r="Q183" s="90"/>
    </row>
    <row r="184" spans="1:17">
      <c r="A184" s="85" t="s">
        <v>3290</v>
      </c>
      <c r="B184" s="85" t="s">
        <v>44</v>
      </c>
      <c r="C184" s="85" t="s">
        <v>3291</v>
      </c>
      <c r="D184" s="86" t="s">
        <v>2968</v>
      </c>
      <c r="E184" s="85" t="s">
        <v>2253</v>
      </c>
      <c r="F184" s="153" t="s">
        <v>2243</v>
      </c>
      <c r="G184" s="86" t="s">
        <v>20</v>
      </c>
      <c r="H184" s="85" t="s">
        <v>3292</v>
      </c>
      <c r="I184" s="87">
        <v>6972200197290</v>
      </c>
      <c r="J184" s="87" t="s">
        <v>818</v>
      </c>
      <c r="K184" s="87" t="s">
        <v>15968</v>
      </c>
      <c r="L184" s="102" t="s">
        <v>16164</v>
      </c>
      <c r="M184" s="102" t="s">
        <v>16275</v>
      </c>
      <c r="N184" s="102" t="s">
        <v>16361</v>
      </c>
      <c r="O184" s="93"/>
      <c r="P184" s="89"/>
      <c r="Q184" s="90"/>
    </row>
    <row r="185" spans="1:17">
      <c r="A185" s="85" t="s">
        <v>2658</v>
      </c>
      <c r="B185" s="85" t="s">
        <v>13</v>
      </c>
      <c r="C185" s="85" t="s">
        <v>2659</v>
      </c>
      <c r="D185" s="86" t="s">
        <v>2485</v>
      </c>
      <c r="E185" s="85" t="s">
        <v>2242</v>
      </c>
      <c r="F185" s="153" t="s">
        <v>2243</v>
      </c>
      <c r="G185" s="86" t="s">
        <v>31</v>
      </c>
      <c r="H185" s="85" t="s">
        <v>2660</v>
      </c>
      <c r="I185" s="87" t="e">
        <v>#N/A</v>
      </c>
      <c r="J185" s="87" t="s">
        <v>13413</v>
      </c>
      <c r="K185" s="87" t="s">
        <v>16050</v>
      </c>
      <c r="L185" s="102" t="s">
        <v>16188</v>
      </c>
      <c r="M185" s="102" t="s">
        <v>16271</v>
      </c>
      <c r="N185" s="102" t="s">
        <v>16367</v>
      </c>
      <c r="O185" s="93"/>
      <c r="P185" s="89"/>
      <c r="Q185" s="90"/>
    </row>
    <row r="186" spans="1:17">
      <c r="A186" s="85" t="s">
        <v>2853</v>
      </c>
      <c r="B186" s="85" t="s">
        <v>0</v>
      </c>
      <c r="C186" s="85" t="s">
        <v>2854</v>
      </c>
      <c r="D186" s="86" t="s">
        <v>2513</v>
      </c>
      <c r="E186" s="85" t="s">
        <v>2242</v>
      </c>
      <c r="F186" s="153" t="s">
        <v>2243</v>
      </c>
      <c r="G186" s="86" t="s">
        <v>25</v>
      </c>
      <c r="H186" s="85" t="s">
        <v>2855</v>
      </c>
      <c r="I186" s="87">
        <v>6972200192417</v>
      </c>
      <c r="J186" s="87" t="s">
        <v>818</v>
      </c>
      <c r="K186" s="87" t="s">
        <v>15973</v>
      </c>
      <c r="L186" s="102" t="s">
        <v>16206</v>
      </c>
      <c r="M186" s="102" t="s">
        <v>16277</v>
      </c>
      <c r="N186" s="102" t="s">
        <v>16166</v>
      </c>
      <c r="O186" s="93"/>
      <c r="P186" s="89"/>
      <c r="Q186" s="90"/>
    </row>
    <row r="187" spans="1:17">
      <c r="A187" s="85" t="s">
        <v>3409</v>
      </c>
      <c r="B187" s="85" t="s">
        <v>3410</v>
      </c>
      <c r="C187" s="85" t="s">
        <v>3411</v>
      </c>
      <c r="D187" s="86" t="s">
        <v>2475</v>
      </c>
      <c r="E187" s="85" t="s">
        <v>2253</v>
      </c>
      <c r="F187" s="153" t="s">
        <v>2245</v>
      </c>
      <c r="G187" s="86" t="s">
        <v>23</v>
      </c>
      <c r="H187" s="85" t="s">
        <v>3412</v>
      </c>
      <c r="I187" s="87" t="e">
        <v>#N/A</v>
      </c>
      <c r="J187" s="87" t="s">
        <v>13414</v>
      </c>
      <c r="K187" s="87" t="s">
        <v>15988</v>
      </c>
      <c r="L187" s="102" t="s">
        <v>16174</v>
      </c>
      <c r="M187" s="102" t="s">
        <v>16284</v>
      </c>
      <c r="N187" s="102" t="s">
        <v>16344</v>
      </c>
      <c r="O187" s="93"/>
      <c r="P187" s="89"/>
      <c r="Q187" s="90"/>
    </row>
    <row r="188" spans="1:17">
      <c r="A188" s="85" t="s">
        <v>174</v>
      </c>
      <c r="B188" s="85" t="s">
        <v>2287</v>
      </c>
      <c r="C188" s="85" t="s">
        <v>92</v>
      </c>
      <c r="D188" s="86" t="s">
        <v>4291</v>
      </c>
      <c r="E188" s="85" t="s">
        <v>3848</v>
      </c>
      <c r="F188" s="153" t="s">
        <v>2243</v>
      </c>
      <c r="G188" s="86" t="s">
        <v>20</v>
      </c>
      <c r="H188" s="85" t="s">
        <v>2288</v>
      </c>
      <c r="I188" s="87">
        <v>6972200193964</v>
      </c>
      <c r="J188" s="87" t="s">
        <v>818</v>
      </c>
      <c r="K188" s="87" t="s">
        <v>15988</v>
      </c>
      <c r="L188" s="102" t="s">
        <v>16177</v>
      </c>
      <c r="M188" s="102" t="s">
        <v>16286</v>
      </c>
      <c r="N188" s="102" t="s">
        <v>16367</v>
      </c>
      <c r="O188" s="93"/>
      <c r="P188" s="89"/>
      <c r="Q188" s="90"/>
    </row>
    <row r="189" spans="1:17">
      <c r="A189" s="85" t="s">
        <v>3729</v>
      </c>
      <c r="B189" s="92" t="s">
        <v>3730</v>
      </c>
      <c r="C189" s="92" t="s">
        <v>3731</v>
      </c>
      <c r="D189" s="86" t="s">
        <v>2505</v>
      </c>
      <c r="E189" s="92" t="s">
        <v>2253</v>
      </c>
      <c r="F189" s="153" t="s">
        <v>2245</v>
      </c>
      <c r="G189" s="86" t="s">
        <v>20</v>
      </c>
      <c r="H189" s="86" t="s">
        <v>3732</v>
      </c>
      <c r="I189" s="87">
        <v>6974950103651</v>
      </c>
      <c r="J189" s="87" t="s">
        <v>818</v>
      </c>
      <c r="K189" s="87" t="s">
        <v>16008</v>
      </c>
      <c r="L189" s="102" t="s">
        <v>16202</v>
      </c>
      <c r="M189" s="102" t="s">
        <v>16278</v>
      </c>
      <c r="N189" s="102" t="s">
        <v>16366</v>
      </c>
      <c r="O189" s="93"/>
      <c r="P189" s="89"/>
      <c r="Q189" s="90"/>
    </row>
    <row r="190" spans="1:17">
      <c r="A190" s="85" t="s">
        <v>2311</v>
      </c>
      <c r="B190" s="85" t="s">
        <v>2312</v>
      </c>
      <c r="C190" s="85" t="s">
        <v>2313</v>
      </c>
      <c r="D190" s="86" t="s">
        <v>9187</v>
      </c>
      <c r="E190" s="85" t="s">
        <v>2253</v>
      </c>
      <c r="F190" s="153" t="s">
        <v>2243</v>
      </c>
      <c r="G190" s="86" t="s">
        <v>22</v>
      </c>
      <c r="H190" s="85" t="s">
        <v>2314</v>
      </c>
      <c r="I190" s="87" t="s">
        <v>13323</v>
      </c>
      <c r="J190" s="87" t="s">
        <v>818</v>
      </c>
      <c r="K190" s="87" t="s">
        <v>15980</v>
      </c>
      <c r="L190" s="102" t="s">
        <v>16180</v>
      </c>
      <c r="M190" s="102" t="s">
        <v>16284</v>
      </c>
      <c r="N190" s="102" t="s">
        <v>16381</v>
      </c>
      <c r="O190" s="93"/>
      <c r="P190" s="89"/>
      <c r="Q190" s="90"/>
    </row>
    <row r="191" spans="1:17">
      <c r="A191" s="85" t="s">
        <v>2991</v>
      </c>
      <c r="B191" s="85" t="s">
        <v>2992</v>
      </c>
      <c r="C191" s="85" t="s">
        <v>2993</v>
      </c>
      <c r="D191" s="86" t="s">
        <v>2485</v>
      </c>
      <c r="E191" s="85" t="s">
        <v>2253</v>
      </c>
      <c r="F191" s="153" t="s">
        <v>2243</v>
      </c>
      <c r="G191" s="86" t="s">
        <v>31</v>
      </c>
      <c r="H191" s="85" t="s">
        <v>2994</v>
      </c>
      <c r="I191" s="87" t="e">
        <v>#N/A</v>
      </c>
      <c r="J191" s="87" t="s">
        <v>13415</v>
      </c>
      <c r="K191" s="87" t="s">
        <v>16052</v>
      </c>
      <c r="L191" s="102" t="s">
        <v>16188</v>
      </c>
      <c r="M191" s="102" t="s">
        <v>16271</v>
      </c>
      <c r="N191" s="102" t="s">
        <v>16367</v>
      </c>
      <c r="O191" s="93"/>
      <c r="P191" s="89"/>
      <c r="Q191" s="90"/>
    </row>
    <row r="192" spans="1:17">
      <c r="A192" s="85" t="s">
        <v>4790</v>
      </c>
      <c r="B192" s="85" t="s">
        <v>4021</v>
      </c>
      <c r="C192" s="85" t="s">
        <v>4791</v>
      </c>
      <c r="D192" s="86" t="s">
        <v>5070</v>
      </c>
      <c r="E192" s="85" t="s">
        <v>2253</v>
      </c>
      <c r="F192" s="153" t="s">
        <v>2245</v>
      </c>
      <c r="G192" s="86" t="s">
        <v>4023</v>
      </c>
      <c r="H192" s="85" t="s">
        <v>4792</v>
      </c>
      <c r="I192" s="87">
        <v>6974950105044</v>
      </c>
      <c r="J192" s="87" t="s">
        <v>818</v>
      </c>
      <c r="K192" s="87" t="s">
        <v>15980</v>
      </c>
      <c r="L192" s="102" t="s">
        <v>16167</v>
      </c>
      <c r="M192" s="102" t="s">
        <v>16278</v>
      </c>
      <c r="N192" s="102" t="s">
        <v>16324</v>
      </c>
      <c r="O192" s="93"/>
      <c r="P192" s="89"/>
      <c r="Q192" s="90"/>
    </row>
    <row r="193" spans="1:17">
      <c r="A193" s="85" t="s">
        <v>3761</v>
      </c>
      <c r="B193" s="85" t="s">
        <v>3650</v>
      </c>
      <c r="C193" s="85" t="s">
        <v>3762</v>
      </c>
      <c r="D193" s="86" t="s">
        <v>2485</v>
      </c>
      <c r="E193" s="85" t="s">
        <v>2253</v>
      </c>
      <c r="F193" s="153" t="s">
        <v>2245</v>
      </c>
      <c r="G193" s="86" t="s">
        <v>27</v>
      </c>
      <c r="H193" s="85" t="s">
        <v>3763</v>
      </c>
      <c r="I193" s="87" t="e">
        <v>#N/A</v>
      </c>
      <c r="J193" s="87" t="s">
        <v>13416</v>
      </c>
      <c r="K193" s="87" t="s">
        <v>15989</v>
      </c>
      <c r="L193" s="102" t="s">
        <v>16167</v>
      </c>
      <c r="M193" s="102" t="s">
        <v>16287</v>
      </c>
      <c r="N193" s="102" t="s">
        <v>16313</v>
      </c>
      <c r="O193" s="93"/>
      <c r="P193" s="89"/>
      <c r="Q193" s="90"/>
    </row>
    <row r="194" spans="1:17">
      <c r="A194" s="85" t="s">
        <v>3327</v>
      </c>
      <c r="B194" s="85" t="s">
        <v>140</v>
      </c>
      <c r="C194" s="85" t="s">
        <v>3328</v>
      </c>
      <c r="D194" s="86" t="s">
        <v>65</v>
      </c>
      <c r="E194" s="85" t="s">
        <v>2253</v>
      </c>
      <c r="F194" s="153" t="s">
        <v>2243</v>
      </c>
      <c r="G194" s="86" t="s">
        <v>54</v>
      </c>
      <c r="H194" s="85" t="s">
        <v>3329</v>
      </c>
      <c r="I194" s="87">
        <v>6972200196064</v>
      </c>
      <c r="J194" s="87" t="s">
        <v>818</v>
      </c>
      <c r="K194" s="87" t="s">
        <v>16051</v>
      </c>
      <c r="L194" s="102" t="s">
        <v>16164</v>
      </c>
      <c r="M194" s="102" t="s">
        <v>16275</v>
      </c>
      <c r="N194" s="102" t="s">
        <v>16360</v>
      </c>
      <c r="O194" s="93"/>
      <c r="P194" s="89"/>
      <c r="Q194" s="90"/>
    </row>
    <row r="195" spans="1:17">
      <c r="A195" s="85" t="s">
        <v>3419</v>
      </c>
      <c r="B195" s="85" t="s">
        <v>5</v>
      </c>
      <c r="C195" s="85" t="s">
        <v>3420</v>
      </c>
      <c r="D195" s="86" t="s">
        <v>2475</v>
      </c>
      <c r="E195" s="85" t="s">
        <v>2242</v>
      </c>
      <c r="F195" s="153" t="s">
        <v>2243</v>
      </c>
      <c r="G195" s="86" t="s">
        <v>16</v>
      </c>
      <c r="H195" s="85" t="s">
        <v>3421</v>
      </c>
      <c r="I195" s="87" t="e">
        <v>#N/A</v>
      </c>
      <c r="J195" s="87" t="s">
        <v>13417</v>
      </c>
      <c r="K195" s="87" t="s">
        <v>15964</v>
      </c>
      <c r="L195" s="102" t="s">
        <v>16161</v>
      </c>
      <c r="M195" s="102" t="s">
        <v>16273</v>
      </c>
      <c r="N195" s="102" t="s">
        <v>16160</v>
      </c>
      <c r="O195" s="93"/>
      <c r="P195" s="89"/>
      <c r="Q195" s="90"/>
    </row>
    <row r="196" spans="1:17">
      <c r="A196" s="85" t="s">
        <v>4219</v>
      </c>
      <c r="B196" s="85" t="s">
        <v>4064</v>
      </c>
      <c r="C196" s="85" t="s">
        <v>4220</v>
      </c>
      <c r="D196" s="86" t="s">
        <v>2513</v>
      </c>
      <c r="E196" s="85" t="s">
        <v>3848</v>
      </c>
      <c r="F196" s="153" t="s">
        <v>2243</v>
      </c>
      <c r="G196" s="86" t="s">
        <v>22</v>
      </c>
      <c r="H196" s="85" t="s">
        <v>4221</v>
      </c>
      <c r="I196" s="87" t="s">
        <v>13324</v>
      </c>
      <c r="J196" s="87" t="s">
        <v>818</v>
      </c>
      <c r="K196" s="87" t="s">
        <v>15991</v>
      </c>
      <c r="L196" s="102" t="s">
        <v>16175</v>
      </c>
      <c r="M196" s="102" t="s">
        <v>16164</v>
      </c>
      <c r="N196" s="102" t="s">
        <v>16366</v>
      </c>
      <c r="O196" s="93"/>
      <c r="P196" s="89"/>
      <c r="Q196" s="90"/>
    </row>
    <row r="197" spans="1:17">
      <c r="A197" s="85" t="s">
        <v>4793</v>
      </c>
      <c r="B197" s="85" t="s">
        <v>4302</v>
      </c>
      <c r="C197" s="85" t="s">
        <v>4794</v>
      </c>
      <c r="D197" s="86" t="s">
        <v>5070</v>
      </c>
      <c r="E197" s="85" t="s">
        <v>2253</v>
      </c>
      <c r="F197" s="153" t="s">
        <v>2245</v>
      </c>
      <c r="G197" s="86" t="s">
        <v>27</v>
      </c>
      <c r="H197" s="85" t="s">
        <v>4795</v>
      </c>
      <c r="I197" s="87">
        <v>6974950108588</v>
      </c>
      <c r="J197" s="87" t="s">
        <v>818</v>
      </c>
      <c r="K197" s="87" t="s">
        <v>15977</v>
      </c>
      <c r="L197" s="102" t="s">
        <v>16179</v>
      </c>
      <c r="M197" s="102" t="s">
        <v>16278</v>
      </c>
      <c r="N197" s="102" t="s">
        <v>16344</v>
      </c>
      <c r="O197" s="93"/>
      <c r="P197" s="89"/>
      <c r="Q197" s="90"/>
    </row>
    <row r="198" spans="1:17">
      <c r="A198" s="85" t="s">
        <v>2859</v>
      </c>
      <c r="B198" s="85" t="s">
        <v>4</v>
      </c>
      <c r="C198" s="85" t="s">
        <v>2860</v>
      </c>
      <c r="D198" s="86" t="s">
        <v>2485</v>
      </c>
      <c r="E198" s="85" t="s">
        <v>2253</v>
      </c>
      <c r="F198" s="153" t="s">
        <v>2243</v>
      </c>
      <c r="G198" s="86" t="s">
        <v>23</v>
      </c>
      <c r="H198" s="85" t="s">
        <v>2861</v>
      </c>
      <c r="I198" s="87" t="e">
        <v>#N/A</v>
      </c>
      <c r="J198" s="87" t="s">
        <v>13418</v>
      </c>
      <c r="K198" s="87" t="s">
        <v>16022</v>
      </c>
      <c r="L198" s="102" t="s">
        <v>16174</v>
      </c>
      <c r="M198" s="102" t="s">
        <v>16284</v>
      </c>
      <c r="N198" s="102" t="s">
        <v>16377</v>
      </c>
      <c r="O198" s="93"/>
      <c r="P198" s="89"/>
      <c r="Q198" s="90"/>
    </row>
    <row r="199" spans="1:17">
      <c r="A199" s="85" t="s">
        <v>3122</v>
      </c>
      <c r="B199" s="85" t="s">
        <v>48</v>
      </c>
      <c r="C199" s="85" t="s">
        <v>3123</v>
      </c>
      <c r="D199" s="86" t="s">
        <v>2867</v>
      </c>
      <c r="E199" s="85" t="s">
        <v>2253</v>
      </c>
      <c r="F199" s="153" t="s">
        <v>2243</v>
      </c>
      <c r="G199" s="86" t="s">
        <v>20</v>
      </c>
      <c r="H199" s="85" t="s">
        <v>3124</v>
      </c>
      <c r="I199" s="87">
        <v>6972200198976</v>
      </c>
      <c r="J199" s="87" t="s">
        <v>818</v>
      </c>
      <c r="K199" s="87" t="s">
        <v>15972</v>
      </c>
      <c r="L199" s="102" t="s">
        <v>16164</v>
      </c>
      <c r="M199" s="102" t="s">
        <v>16275</v>
      </c>
      <c r="N199" s="102" t="s">
        <v>16360</v>
      </c>
      <c r="O199" s="93"/>
      <c r="P199" s="89"/>
      <c r="Q199" s="90"/>
    </row>
    <row r="200" spans="1:17">
      <c r="A200" s="85" t="s">
        <v>19476</v>
      </c>
      <c r="B200" s="85" t="s">
        <v>3392</v>
      </c>
      <c r="C200" s="85" t="s">
        <v>3893</v>
      </c>
      <c r="D200" s="86" t="s">
        <v>3894</v>
      </c>
      <c r="E200" s="85" t="s">
        <v>2253</v>
      </c>
      <c r="F200" s="153" t="s">
        <v>2243</v>
      </c>
      <c r="G200" s="86" t="s">
        <v>4290</v>
      </c>
      <c r="H200" s="85" t="s">
        <v>3895</v>
      </c>
      <c r="I200" s="87" t="e">
        <v>#N/A</v>
      </c>
      <c r="J200" s="87" t="s">
        <v>818</v>
      </c>
      <c r="K200" s="87" t="s">
        <v>15979</v>
      </c>
      <c r="L200" s="102" t="s">
        <v>16171</v>
      </c>
      <c r="M200" s="102" t="s">
        <v>16281</v>
      </c>
      <c r="N200" s="102" t="s">
        <v>16268</v>
      </c>
      <c r="O200" s="93" t="s">
        <v>9262</v>
      </c>
      <c r="P200" s="89"/>
      <c r="Q200" s="90"/>
    </row>
    <row r="201" spans="1:17">
      <c r="A201" s="85" t="s">
        <v>3884</v>
      </c>
      <c r="B201" s="85" t="s">
        <v>45</v>
      </c>
      <c r="C201" s="85" t="s">
        <v>3883</v>
      </c>
      <c r="D201" s="86" t="s">
        <v>2513</v>
      </c>
      <c r="E201" s="85" t="s">
        <v>2253</v>
      </c>
      <c r="F201" s="153" t="s">
        <v>2243</v>
      </c>
      <c r="G201" s="86" t="s">
        <v>22</v>
      </c>
      <c r="H201" s="85" t="s">
        <v>3885</v>
      </c>
      <c r="I201" s="87">
        <v>6974950104894</v>
      </c>
      <c r="J201" s="87" t="s">
        <v>818</v>
      </c>
      <c r="K201" s="87" t="s">
        <v>16053</v>
      </c>
      <c r="L201" s="102" t="s">
        <v>16160</v>
      </c>
      <c r="M201" s="102" t="s">
        <v>16272</v>
      </c>
      <c r="N201" s="102" t="s">
        <v>16208</v>
      </c>
      <c r="O201" s="93"/>
      <c r="P201" s="89"/>
      <c r="Q201" s="90"/>
    </row>
    <row r="202" spans="1:17">
      <c r="A202" s="85" t="s">
        <v>4228</v>
      </c>
      <c r="B202" s="92" t="s">
        <v>4134</v>
      </c>
      <c r="C202" s="92" t="s">
        <v>4183</v>
      </c>
      <c r="D202" s="86" t="s">
        <v>2505</v>
      </c>
      <c r="E202" s="92" t="s">
        <v>2242</v>
      </c>
      <c r="F202" s="153" t="s">
        <v>2245</v>
      </c>
      <c r="G202" s="86" t="s">
        <v>20</v>
      </c>
      <c r="H202" s="86" t="s">
        <v>4229</v>
      </c>
      <c r="I202" s="87">
        <v>6974950105303</v>
      </c>
      <c r="J202" s="87" t="s">
        <v>818</v>
      </c>
      <c r="K202" s="87" t="s">
        <v>16039</v>
      </c>
      <c r="L202" s="102" t="s">
        <v>16209</v>
      </c>
      <c r="M202" s="102" t="s">
        <v>16314</v>
      </c>
      <c r="N202" s="102" t="s">
        <v>16379</v>
      </c>
      <c r="O202" s="93"/>
      <c r="P202" s="89"/>
      <c r="Q202" s="90"/>
    </row>
    <row r="203" spans="1:17">
      <c r="A203" s="85" t="s">
        <v>2829</v>
      </c>
      <c r="B203" s="85" t="s">
        <v>2830</v>
      </c>
      <c r="C203" s="85" t="s">
        <v>2831</v>
      </c>
      <c r="D203" s="86" t="s">
        <v>2475</v>
      </c>
      <c r="E203" s="85" t="s">
        <v>2253</v>
      </c>
      <c r="F203" s="153" t="s">
        <v>2243</v>
      </c>
      <c r="G203" s="86" t="s">
        <v>23</v>
      </c>
      <c r="H203" s="85" t="s">
        <v>2832</v>
      </c>
      <c r="I203" s="87" t="e">
        <v>#N/A</v>
      </c>
      <c r="J203" s="87" t="s">
        <v>13419</v>
      </c>
      <c r="K203" s="87" t="s">
        <v>16051</v>
      </c>
      <c r="L203" s="102" t="s">
        <v>16216</v>
      </c>
      <c r="M203" s="102" t="s">
        <v>16173</v>
      </c>
      <c r="N203" s="102" t="s">
        <v>16382</v>
      </c>
      <c r="O203" s="93"/>
      <c r="P203" s="89"/>
      <c r="Q203" s="90"/>
    </row>
    <row r="204" spans="1:17">
      <c r="A204" s="85" t="s">
        <v>3278</v>
      </c>
      <c r="B204" s="85" t="s">
        <v>55</v>
      </c>
      <c r="C204" s="85" t="s">
        <v>3279</v>
      </c>
      <c r="D204" s="86" t="s">
        <v>2509</v>
      </c>
      <c r="E204" s="85" t="s">
        <v>2253</v>
      </c>
      <c r="F204" s="153" t="s">
        <v>2243</v>
      </c>
      <c r="G204" s="86" t="s">
        <v>54</v>
      </c>
      <c r="H204" s="85" t="s">
        <v>3280</v>
      </c>
      <c r="I204" s="87" t="e">
        <v>#N/A</v>
      </c>
      <c r="J204" s="87" t="s">
        <v>13420</v>
      </c>
      <c r="K204" s="87" t="s">
        <v>15963</v>
      </c>
      <c r="L204" s="102" t="s">
        <v>16160</v>
      </c>
      <c r="M204" s="102" t="s">
        <v>16272</v>
      </c>
      <c r="N204" s="102" t="s">
        <v>16260</v>
      </c>
      <c r="O204" s="93"/>
      <c r="P204" s="89"/>
      <c r="Q204" s="90"/>
    </row>
    <row r="205" spans="1:17">
      <c r="A205" s="85" t="s">
        <v>3295</v>
      </c>
      <c r="B205" s="85" t="s">
        <v>140</v>
      </c>
      <c r="C205" s="85" t="s">
        <v>3296</v>
      </c>
      <c r="D205" s="86" t="s">
        <v>2527</v>
      </c>
      <c r="E205" s="85" t="s">
        <v>2253</v>
      </c>
      <c r="F205" s="153" t="s">
        <v>2243</v>
      </c>
      <c r="G205" s="86" t="s">
        <v>54</v>
      </c>
      <c r="H205" s="85" t="s">
        <v>3297</v>
      </c>
      <c r="I205" s="87">
        <v>6972200197665</v>
      </c>
      <c r="J205" s="87" t="s">
        <v>818</v>
      </c>
      <c r="K205" s="87" t="s">
        <v>15967</v>
      </c>
      <c r="L205" s="102" t="s">
        <v>16160</v>
      </c>
      <c r="M205" s="102" t="s">
        <v>16272</v>
      </c>
      <c r="N205" s="102" t="s">
        <v>16251</v>
      </c>
      <c r="O205" s="93"/>
      <c r="P205" s="89"/>
      <c r="Q205" s="90"/>
    </row>
    <row r="206" spans="1:17">
      <c r="A206" s="85" t="s">
        <v>3697</v>
      </c>
      <c r="B206" s="85" t="s">
        <v>1141</v>
      </c>
      <c r="C206" s="85" t="s">
        <v>3698</v>
      </c>
      <c r="D206" s="86" t="s">
        <v>2527</v>
      </c>
      <c r="E206" s="85" t="s">
        <v>2253</v>
      </c>
      <c r="F206" s="153" t="s">
        <v>2243</v>
      </c>
      <c r="G206" s="86" t="s">
        <v>20</v>
      </c>
      <c r="H206" s="85" t="s">
        <v>3699</v>
      </c>
      <c r="I206" s="87">
        <v>6974950103026</v>
      </c>
      <c r="J206" s="87" t="s">
        <v>818</v>
      </c>
      <c r="K206" s="87" t="s">
        <v>15974</v>
      </c>
      <c r="L206" s="102" t="s">
        <v>16167</v>
      </c>
      <c r="M206" s="102" t="s">
        <v>16278</v>
      </c>
      <c r="N206" s="102" t="s">
        <v>16324</v>
      </c>
      <c r="O206" s="93"/>
      <c r="P206" s="89"/>
      <c r="Q206" s="90"/>
    </row>
    <row r="207" spans="1:17">
      <c r="A207" s="85" t="s">
        <v>3623</v>
      </c>
      <c r="B207" s="85" t="s">
        <v>3624</v>
      </c>
      <c r="C207" s="85" t="s">
        <v>3625</v>
      </c>
      <c r="D207" s="86" t="s">
        <v>4837</v>
      </c>
      <c r="E207" s="85" t="s">
        <v>2253</v>
      </c>
      <c r="F207" s="153" t="s">
        <v>2243</v>
      </c>
      <c r="G207" s="86" t="s">
        <v>20</v>
      </c>
      <c r="H207" s="85" t="s">
        <v>3626</v>
      </c>
      <c r="I207" s="87">
        <v>6974950102296</v>
      </c>
      <c r="J207" s="87" t="s">
        <v>818</v>
      </c>
      <c r="K207" s="87" t="s">
        <v>16054</v>
      </c>
      <c r="L207" s="102" t="s">
        <v>16217</v>
      </c>
      <c r="M207" s="102" t="s">
        <v>16318</v>
      </c>
      <c r="N207" s="102" t="s">
        <v>16383</v>
      </c>
      <c r="O207" s="93"/>
      <c r="P207" s="89"/>
      <c r="Q207" s="90"/>
    </row>
    <row r="208" spans="1:17">
      <c r="A208" s="85" t="s">
        <v>2786</v>
      </c>
      <c r="B208" s="85" t="s">
        <v>38</v>
      </c>
      <c r="C208" s="85" t="s">
        <v>2787</v>
      </c>
      <c r="D208" s="86" t="s">
        <v>65</v>
      </c>
      <c r="E208" s="85" t="s">
        <v>2253</v>
      </c>
      <c r="F208" s="153" t="s">
        <v>2243</v>
      </c>
      <c r="G208" s="86" t="s">
        <v>34</v>
      </c>
      <c r="H208" s="85" t="s">
        <v>2788</v>
      </c>
      <c r="I208" s="87">
        <v>6972200194596</v>
      </c>
      <c r="J208" s="87" t="s">
        <v>818</v>
      </c>
      <c r="K208" s="87" t="s">
        <v>16014</v>
      </c>
      <c r="L208" s="102" t="s">
        <v>16199</v>
      </c>
      <c r="M208" s="102" t="s">
        <v>16304</v>
      </c>
      <c r="N208" s="102" t="s">
        <v>16376</v>
      </c>
      <c r="O208" s="93"/>
      <c r="P208" s="89"/>
      <c r="Q208" s="90"/>
    </row>
    <row r="209" spans="1:17">
      <c r="A209" s="85" t="s">
        <v>2550</v>
      </c>
      <c r="B209" s="85" t="s">
        <v>11</v>
      </c>
      <c r="C209" s="85" t="s">
        <v>2551</v>
      </c>
      <c r="D209" s="86" t="s">
        <v>2485</v>
      </c>
      <c r="E209" s="85" t="s">
        <v>2242</v>
      </c>
      <c r="F209" s="153" t="s">
        <v>2243</v>
      </c>
      <c r="G209" s="86" t="s">
        <v>22</v>
      </c>
      <c r="H209" s="85" t="s">
        <v>2552</v>
      </c>
      <c r="I209" s="87" t="e">
        <v>#N/A</v>
      </c>
      <c r="J209" s="87" t="s">
        <v>13421</v>
      </c>
      <c r="K209" s="87" t="s">
        <v>16020</v>
      </c>
      <c r="L209" s="102" t="s">
        <v>16159</v>
      </c>
      <c r="M209" s="102" t="s">
        <v>16296</v>
      </c>
      <c r="N209" s="102" t="s">
        <v>16373</v>
      </c>
      <c r="O209" s="93"/>
      <c r="P209" s="89"/>
      <c r="Q209" s="90"/>
    </row>
    <row r="210" spans="1:17">
      <c r="A210" s="85" t="s">
        <v>5084</v>
      </c>
      <c r="B210" s="85" t="s">
        <v>5080</v>
      </c>
      <c r="C210" s="85" t="s">
        <v>5085</v>
      </c>
      <c r="D210" s="86" t="s">
        <v>3851</v>
      </c>
      <c r="E210" s="85" t="s">
        <v>2242</v>
      </c>
      <c r="F210" s="153" t="s">
        <v>2245</v>
      </c>
      <c r="G210" s="86" t="s">
        <v>20</v>
      </c>
      <c r="H210" s="85" t="s">
        <v>5086</v>
      </c>
      <c r="I210" s="87" t="e">
        <v>#N/A</v>
      </c>
      <c r="J210" s="87" t="s">
        <v>13422</v>
      </c>
      <c r="K210" s="87" t="s">
        <v>16003</v>
      </c>
      <c r="L210" s="102" t="s">
        <v>16172</v>
      </c>
      <c r="M210" s="102" t="s">
        <v>16225</v>
      </c>
      <c r="N210" s="102" t="s">
        <v>16175</v>
      </c>
      <c r="O210" s="93"/>
      <c r="P210" s="89"/>
      <c r="Q210" s="90"/>
    </row>
    <row r="211" spans="1:17">
      <c r="A211" s="85" t="s">
        <v>3351</v>
      </c>
      <c r="B211" s="85" t="s">
        <v>1329</v>
      </c>
      <c r="C211" s="85" t="s">
        <v>3352</v>
      </c>
      <c r="D211" s="86" t="s">
        <v>2485</v>
      </c>
      <c r="E211" s="85" t="s">
        <v>2242</v>
      </c>
      <c r="F211" s="153" t="s">
        <v>2243</v>
      </c>
      <c r="G211" s="86" t="s">
        <v>27</v>
      </c>
      <c r="H211" s="85" t="s">
        <v>3353</v>
      </c>
      <c r="I211" s="87" t="e">
        <v>#N/A</v>
      </c>
      <c r="J211" s="87" t="s">
        <v>13423</v>
      </c>
      <c r="K211" s="87" t="s">
        <v>16055</v>
      </c>
      <c r="L211" s="102" t="s">
        <v>16200</v>
      </c>
      <c r="M211" s="102" t="s">
        <v>16309</v>
      </c>
      <c r="N211" s="102" t="s">
        <v>16311</v>
      </c>
      <c r="O211" s="93"/>
      <c r="P211" s="89"/>
      <c r="Q211" s="90"/>
    </row>
    <row r="212" spans="1:17">
      <c r="A212" s="85" t="s">
        <v>4243</v>
      </c>
      <c r="B212" s="85" t="s">
        <v>4244</v>
      </c>
      <c r="C212" s="85" t="s">
        <v>4040</v>
      </c>
      <c r="D212" s="86" t="s">
        <v>4245</v>
      </c>
      <c r="E212" s="85" t="s">
        <v>3848</v>
      </c>
      <c r="F212" s="153" t="s">
        <v>2245</v>
      </c>
      <c r="G212" s="86" t="s">
        <v>20</v>
      </c>
      <c r="H212" s="85" t="s">
        <v>4246</v>
      </c>
      <c r="I212" s="87">
        <v>6974950105075</v>
      </c>
      <c r="J212" s="87" t="s">
        <v>818</v>
      </c>
      <c r="K212" s="87" t="s">
        <v>16056</v>
      </c>
      <c r="L212" s="102" t="s">
        <v>16218</v>
      </c>
      <c r="M212" s="102" t="s">
        <v>16319</v>
      </c>
      <c r="N212" s="102" t="s">
        <v>16228</v>
      </c>
      <c r="O212" s="93"/>
      <c r="P212" s="89"/>
      <c r="Q212" s="90"/>
    </row>
    <row r="213" spans="1:17">
      <c r="A213" s="85" t="s">
        <v>152</v>
      </c>
      <c r="B213" s="85" t="s">
        <v>6</v>
      </c>
      <c r="C213" s="85" t="s">
        <v>67</v>
      </c>
      <c r="D213" s="86" t="s">
        <v>3882</v>
      </c>
      <c r="E213" s="85" t="s">
        <v>2242</v>
      </c>
      <c r="F213" s="153" t="s">
        <v>2243</v>
      </c>
      <c r="G213" s="86" t="s">
        <v>16</v>
      </c>
      <c r="H213" s="85" t="s">
        <v>2286</v>
      </c>
      <c r="I213" s="87">
        <v>6972200193094</v>
      </c>
      <c r="J213" s="87" t="s">
        <v>818</v>
      </c>
      <c r="K213" s="87" t="s">
        <v>15962</v>
      </c>
      <c r="L213" s="102" t="s">
        <v>16159</v>
      </c>
      <c r="M213" s="102" t="s">
        <v>16271</v>
      </c>
      <c r="N213" s="102" t="s">
        <v>16358</v>
      </c>
      <c r="O213" s="93"/>
      <c r="P213" s="89"/>
      <c r="Q213" s="90"/>
    </row>
    <row r="214" spans="1:17">
      <c r="A214" s="85" t="s">
        <v>5087</v>
      </c>
      <c r="B214" s="85" t="s">
        <v>5088</v>
      </c>
      <c r="C214" s="85" t="s">
        <v>5089</v>
      </c>
      <c r="D214" s="86" t="s">
        <v>3838</v>
      </c>
      <c r="E214" s="85" t="s">
        <v>2253</v>
      </c>
      <c r="F214" s="153" t="s">
        <v>2245</v>
      </c>
      <c r="G214" s="86" t="s">
        <v>5090</v>
      </c>
      <c r="H214" s="85" t="s">
        <v>5091</v>
      </c>
      <c r="I214" s="87" t="e">
        <v>#N/A</v>
      </c>
      <c r="J214" s="87" t="s">
        <v>13424</v>
      </c>
      <c r="K214" s="87" t="s">
        <v>16057</v>
      </c>
      <c r="L214" s="102" t="s">
        <v>16175</v>
      </c>
      <c r="M214" s="102" t="s">
        <v>16308</v>
      </c>
      <c r="N214" s="102" t="s">
        <v>16371</v>
      </c>
      <c r="O214" s="93"/>
      <c r="P214" s="89"/>
      <c r="Q214" s="90"/>
    </row>
    <row r="215" spans="1:17">
      <c r="A215" s="85" t="s">
        <v>2774</v>
      </c>
      <c r="B215" s="85" t="s">
        <v>4</v>
      </c>
      <c r="C215" s="85" t="s">
        <v>2775</v>
      </c>
      <c r="D215" s="86" t="s">
        <v>2513</v>
      </c>
      <c r="E215" s="85" t="s">
        <v>2253</v>
      </c>
      <c r="F215" s="153" t="s">
        <v>2243</v>
      </c>
      <c r="G215" s="86" t="s">
        <v>23</v>
      </c>
      <c r="H215" s="85" t="s">
        <v>2776</v>
      </c>
      <c r="I215" s="87">
        <v>6972200193513</v>
      </c>
      <c r="J215" s="87" t="s">
        <v>818</v>
      </c>
      <c r="K215" s="87" t="s">
        <v>16022</v>
      </c>
      <c r="L215" s="102" t="s">
        <v>16174</v>
      </c>
      <c r="M215" s="102" t="s">
        <v>16284</v>
      </c>
      <c r="N215" s="102" t="s">
        <v>16377</v>
      </c>
      <c r="O215" s="93"/>
      <c r="P215" s="89"/>
      <c r="Q215" s="90"/>
    </row>
    <row r="216" spans="1:17">
      <c r="A216" s="85" t="s">
        <v>2936</v>
      </c>
      <c r="B216" s="85" t="s">
        <v>2937</v>
      </c>
      <c r="C216" s="85" t="s">
        <v>2938</v>
      </c>
      <c r="D216" s="86" t="s">
        <v>3838</v>
      </c>
      <c r="E216" s="85" t="s">
        <v>2253</v>
      </c>
      <c r="F216" s="153" t="s">
        <v>2245</v>
      </c>
      <c r="G216" s="86" t="s">
        <v>54</v>
      </c>
      <c r="H216" s="85" t="s">
        <v>2939</v>
      </c>
      <c r="I216" s="87" t="e">
        <v>#N/A</v>
      </c>
      <c r="J216" s="87" t="s">
        <v>13425</v>
      </c>
      <c r="K216" s="87" t="s">
        <v>15992</v>
      </c>
      <c r="L216" s="102" t="s">
        <v>16160</v>
      </c>
      <c r="M216" s="102" t="s">
        <v>16272</v>
      </c>
      <c r="N216" s="102" t="s">
        <v>16369</v>
      </c>
      <c r="O216" s="93"/>
      <c r="P216" s="89"/>
      <c r="Q216" s="90"/>
    </row>
    <row r="217" spans="1:17">
      <c r="A217" s="85" t="s">
        <v>4267</v>
      </c>
      <c r="B217" s="85" t="s">
        <v>4064</v>
      </c>
      <c r="C217" s="85" t="s">
        <v>4268</v>
      </c>
      <c r="D217" s="86" t="s">
        <v>2523</v>
      </c>
      <c r="E217" s="85" t="s">
        <v>2242</v>
      </c>
      <c r="F217" s="153" t="s">
        <v>2245</v>
      </c>
      <c r="G217" s="86" t="s">
        <v>20</v>
      </c>
      <c r="H217" s="85" t="s">
        <v>4269</v>
      </c>
      <c r="I217" s="87">
        <v>6974950105563</v>
      </c>
      <c r="J217" s="87" t="s">
        <v>818</v>
      </c>
      <c r="K217" s="87" t="s">
        <v>15991</v>
      </c>
      <c r="L217" s="102" t="s">
        <v>16175</v>
      </c>
      <c r="M217" s="102" t="s">
        <v>16164</v>
      </c>
      <c r="N217" s="102" t="s">
        <v>16366</v>
      </c>
      <c r="O217" s="93"/>
      <c r="P217" s="89"/>
      <c r="Q217" s="90"/>
    </row>
    <row r="218" spans="1:17">
      <c r="A218" s="85" t="s">
        <v>2987</v>
      </c>
      <c r="B218" s="85" t="s">
        <v>2988</v>
      </c>
      <c r="C218" s="85" t="s">
        <v>2989</v>
      </c>
      <c r="D218" s="86" t="s">
        <v>3838</v>
      </c>
      <c r="E218" s="85" t="s">
        <v>2253</v>
      </c>
      <c r="F218" s="153" t="s">
        <v>2243</v>
      </c>
      <c r="G218" s="86" t="s">
        <v>43</v>
      </c>
      <c r="H218" s="85" t="s">
        <v>2990</v>
      </c>
      <c r="I218" s="87" t="e">
        <v>#N/A</v>
      </c>
      <c r="J218" s="87" t="s">
        <v>13426</v>
      </c>
      <c r="K218" s="87" t="s">
        <v>16058</v>
      </c>
      <c r="L218" s="102" t="s">
        <v>16200</v>
      </c>
      <c r="M218" s="102" t="s">
        <v>16309</v>
      </c>
      <c r="N218" s="102" t="s">
        <v>16311</v>
      </c>
      <c r="O218" s="93"/>
      <c r="P218" s="89"/>
      <c r="Q218" s="90"/>
    </row>
    <row r="219" spans="1:17">
      <c r="A219" s="85" t="s">
        <v>2577</v>
      </c>
      <c r="B219" s="85" t="s">
        <v>5</v>
      </c>
      <c r="C219" s="85" t="s">
        <v>2578</v>
      </c>
      <c r="D219" s="86" t="s">
        <v>2485</v>
      </c>
      <c r="E219" s="85" t="s">
        <v>2253</v>
      </c>
      <c r="F219" s="153" t="s">
        <v>2243</v>
      </c>
      <c r="G219" s="86" t="s">
        <v>16</v>
      </c>
      <c r="H219" s="85" t="s">
        <v>2579</v>
      </c>
      <c r="I219" s="87" t="e">
        <v>#N/A</v>
      </c>
      <c r="J219" s="87" t="s">
        <v>13427</v>
      </c>
      <c r="K219" s="87" t="s">
        <v>16020</v>
      </c>
      <c r="L219" s="102" t="s">
        <v>16159</v>
      </c>
      <c r="M219" s="102" t="s">
        <v>16271</v>
      </c>
      <c r="N219" s="102" t="s">
        <v>16358</v>
      </c>
      <c r="O219" s="93"/>
      <c r="P219" s="89"/>
      <c r="Q219" s="90"/>
    </row>
    <row r="220" spans="1:17">
      <c r="A220" s="85" t="s">
        <v>2706</v>
      </c>
      <c r="B220" s="85" t="s">
        <v>15</v>
      </c>
      <c r="C220" s="85" t="s">
        <v>2707</v>
      </c>
      <c r="D220" s="86" t="s">
        <v>2523</v>
      </c>
      <c r="E220" s="85" t="s">
        <v>2242</v>
      </c>
      <c r="F220" s="153" t="s">
        <v>2243</v>
      </c>
      <c r="G220" s="86" t="s">
        <v>27</v>
      </c>
      <c r="H220" s="85" t="s">
        <v>2708</v>
      </c>
      <c r="I220" s="87" t="s">
        <v>19550</v>
      </c>
      <c r="J220" s="87" t="s">
        <v>13428</v>
      </c>
      <c r="K220" s="87" t="s">
        <v>15977</v>
      </c>
      <c r="L220" s="102" t="s">
        <v>16169</v>
      </c>
      <c r="M220" s="102" t="s">
        <v>16279</v>
      </c>
      <c r="N220" s="102" t="s">
        <v>16363</v>
      </c>
      <c r="O220" s="93"/>
      <c r="P220" s="89"/>
      <c r="Q220" s="90"/>
    </row>
    <row r="221" spans="1:17">
      <c r="A221" s="85" t="s">
        <v>5092</v>
      </c>
      <c r="B221" s="85" t="s">
        <v>5093</v>
      </c>
      <c r="C221" s="85" t="s">
        <v>5094</v>
      </c>
      <c r="D221" s="86" t="s">
        <v>3919</v>
      </c>
      <c r="E221" s="85" t="s">
        <v>2242</v>
      </c>
      <c r="F221" s="153" t="s">
        <v>2245</v>
      </c>
      <c r="G221" s="86" t="s">
        <v>27</v>
      </c>
      <c r="H221" s="85" t="s">
        <v>5095</v>
      </c>
      <c r="I221" s="87" t="e">
        <v>#N/A</v>
      </c>
      <c r="J221" s="87" t="s">
        <v>13429</v>
      </c>
      <c r="K221" s="87" t="s">
        <v>16059</v>
      </c>
      <c r="L221" s="102" t="s">
        <v>16219</v>
      </c>
      <c r="M221" s="102" t="s">
        <v>16320</v>
      </c>
      <c r="N221" s="102" t="s">
        <v>16311</v>
      </c>
      <c r="O221" s="93"/>
      <c r="P221" s="89"/>
      <c r="Q221" s="90"/>
    </row>
    <row r="222" spans="1:17">
      <c r="A222" s="85" t="s">
        <v>3649</v>
      </c>
      <c r="B222" s="85" t="s">
        <v>3650</v>
      </c>
      <c r="C222" s="85" t="s">
        <v>3651</v>
      </c>
      <c r="D222" s="86" t="s">
        <v>3838</v>
      </c>
      <c r="E222" s="85" t="s">
        <v>2253</v>
      </c>
      <c r="F222" s="153" t="s">
        <v>2245</v>
      </c>
      <c r="G222" s="86" t="s">
        <v>3881</v>
      </c>
      <c r="H222" s="85" t="s">
        <v>3652</v>
      </c>
      <c r="I222" s="87" t="e">
        <v>#N/A</v>
      </c>
      <c r="J222" s="87" t="s">
        <v>13430</v>
      </c>
      <c r="K222" s="87" t="s">
        <v>15989</v>
      </c>
      <c r="L222" s="102" t="s">
        <v>16167</v>
      </c>
      <c r="M222" s="102" t="s">
        <v>16287</v>
      </c>
      <c r="N222" s="102" t="s">
        <v>16313</v>
      </c>
      <c r="O222" s="93"/>
      <c r="P222" s="89"/>
      <c r="Q222" s="90"/>
    </row>
    <row r="223" spans="1:17">
      <c r="A223" s="85" t="s">
        <v>2833</v>
      </c>
      <c r="B223" s="85" t="s">
        <v>2834</v>
      </c>
      <c r="C223" s="85" t="s">
        <v>2835</v>
      </c>
      <c r="D223" s="86" t="s">
        <v>2523</v>
      </c>
      <c r="E223" s="85" t="s">
        <v>2242</v>
      </c>
      <c r="F223" s="153" t="s">
        <v>2243</v>
      </c>
      <c r="G223" s="86" t="s">
        <v>18</v>
      </c>
      <c r="H223" s="85" t="s">
        <v>2836</v>
      </c>
      <c r="I223" s="87">
        <v>6972200190192</v>
      </c>
      <c r="J223" s="87" t="s">
        <v>818</v>
      </c>
      <c r="K223" s="87" t="s">
        <v>16060</v>
      </c>
      <c r="L223" s="102" t="s">
        <v>16183</v>
      </c>
      <c r="M223" s="102" t="s">
        <v>16183</v>
      </c>
      <c r="N223" s="102" t="s">
        <v>16183</v>
      </c>
      <c r="O223" s="93"/>
      <c r="P223" s="89"/>
      <c r="Q223" s="90"/>
    </row>
    <row r="224" spans="1:17">
      <c r="A224" s="85" t="s">
        <v>3287</v>
      </c>
      <c r="B224" s="85" t="s">
        <v>140</v>
      </c>
      <c r="C224" s="85" t="s">
        <v>3288</v>
      </c>
      <c r="D224" s="86" t="s">
        <v>3869</v>
      </c>
      <c r="E224" s="85" t="s">
        <v>2253</v>
      </c>
      <c r="F224" s="153" t="s">
        <v>2243</v>
      </c>
      <c r="G224" s="86" t="s">
        <v>54</v>
      </c>
      <c r="H224" s="85" t="s">
        <v>3289</v>
      </c>
      <c r="I224" s="87">
        <v>6972200198457</v>
      </c>
      <c r="J224" s="87" t="s">
        <v>818</v>
      </c>
      <c r="K224" s="87" t="s">
        <v>16051</v>
      </c>
      <c r="L224" s="102" t="s">
        <v>16164</v>
      </c>
      <c r="M224" s="102" t="s">
        <v>16275</v>
      </c>
      <c r="N224" s="102" t="s">
        <v>16360</v>
      </c>
      <c r="O224" s="93"/>
      <c r="P224" s="89"/>
      <c r="Q224" s="90"/>
    </row>
    <row r="225" spans="1:17">
      <c r="A225" s="85" t="s">
        <v>3348</v>
      </c>
      <c r="B225" s="92" t="s">
        <v>3102</v>
      </c>
      <c r="C225" s="85" t="s">
        <v>3349</v>
      </c>
      <c r="D225" s="86" t="s">
        <v>2505</v>
      </c>
      <c r="E225" s="85" t="s">
        <v>2242</v>
      </c>
      <c r="F225" s="153" t="s">
        <v>2243</v>
      </c>
      <c r="G225" s="86" t="s">
        <v>16</v>
      </c>
      <c r="H225" s="86" t="s">
        <v>3350</v>
      </c>
      <c r="I225" s="87">
        <v>6974950100186</v>
      </c>
      <c r="J225" s="87" t="s">
        <v>818</v>
      </c>
      <c r="K225" s="87" t="s">
        <v>16020</v>
      </c>
      <c r="L225" s="102" t="s">
        <v>16200</v>
      </c>
      <c r="M225" s="102" t="s">
        <v>16309</v>
      </c>
      <c r="N225" s="102" t="s">
        <v>16311</v>
      </c>
      <c r="O225" s="93" t="s">
        <v>15923</v>
      </c>
      <c r="P225" s="89"/>
      <c r="Q225" s="90"/>
    </row>
    <row r="226" spans="1:17">
      <c r="A226" s="85" t="s">
        <v>4262</v>
      </c>
      <c r="B226" s="85" t="s">
        <v>4263</v>
      </c>
      <c r="C226" s="85" t="s">
        <v>4264</v>
      </c>
      <c r="D226" s="86" t="s">
        <v>3838</v>
      </c>
      <c r="E226" s="85" t="s">
        <v>2253</v>
      </c>
      <c r="F226" s="153" t="s">
        <v>2245</v>
      </c>
      <c r="G226" s="86" t="s">
        <v>27</v>
      </c>
      <c r="H226" s="85" t="s">
        <v>4265</v>
      </c>
      <c r="I226" s="87" t="e">
        <v>#N/A</v>
      </c>
      <c r="J226" s="87" t="s">
        <v>13431</v>
      </c>
      <c r="K226" s="87" t="s">
        <v>15997</v>
      </c>
      <c r="L226" s="102" t="s">
        <v>16184</v>
      </c>
      <c r="M226" s="102" t="s">
        <v>16294</v>
      </c>
      <c r="N226" s="102" t="s">
        <v>16371</v>
      </c>
      <c r="O226" s="93"/>
      <c r="P226" s="89"/>
      <c r="Q226" s="90"/>
    </row>
    <row r="227" spans="1:17">
      <c r="A227" s="85" t="s">
        <v>3187</v>
      </c>
      <c r="B227" s="85" t="s">
        <v>3188</v>
      </c>
      <c r="C227" s="85" t="s">
        <v>3189</v>
      </c>
      <c r="D227" s="86" t="s">
        <v>2475</v>
      </c>
      <c r="E227" s="85" t="s">
        <v>2253</v>
      </c>
      <c r="F227" s="153" t="s">
        <v>2243</v>
      </c>
      <c r="G227" s="86" t="s">
        <v>20</v>
      </c>
      <c r="H227" s="85" t="s">
        <v>3190</v>
      </c>
      <c r="I227" s="87" t="e">
        <v>#N/A</v>
      </c>
      <c r="J227" s="87" t="s">
        <v>13432</v>
      </c>
      <c r="K227" s="87" t="s">
        <v>16061</v>
      </c>
      <c r="L227" s="102" t="s">
        <v>16174</v>
      </c>
      <c r="M227" s="102" t="s">
        <v>16284</v>
      </c>
      <c r="N227" s="102" t="s">
        <v>16344</v>
      </c>
      <c r="O227" s="93"/>
      <c r="P227" s="89"/>
      <c r="Q227" s="90"/>
    </row>
    <row r="228" spans="1:17">
      <c r="A228" s="85" t="s">
        <v>2734</v>
      </c>
      <c r="B228" s="85" t="s">
        <v>2735</v>
      </c>
      <c r="C228" s="85" t="s">
        <v>2736</v>
      </c>
      <c r="D228" s="86" t="s">
        <v>2523</v>
      </c>
      <c r="E228" s="85" t="s">
        <v>2242</v>
      </c>
      <c r="F228" s="153" t="s">
        <v>2243</v>
      </c>
      <c r="G228" s="86" t="s">
        <v>26</v>
      </c>
      <c r="H228" s="85" t="s">
        <v>2737</v>
      </c>
      <c r="I228" s="87" t="s">
        <v>19551</v>
      </c>
      <c r="J228" s="87" t="s">
        <v>13433</v>
      </c>
      <c r="K228" s="87" t="s">
        <v>16062</v>
      </c>
      <c r="L228" s="102" t="s">
        <v>16182</v>
      </c>
      <c r="M228" s="102" t="s">
        <v>16292</v>
      </c>
      <c r="N228" s="102" t="s">
        <v>16347</v>
      </c>
      <c r="O228" s="93"/>
      <c r="P228" s="89"/>
      <c r="Q228" s="90"/>
    </row>
    <row r="229" spans="1:17">
      <c r="A229" s="85" t="s">
        <v>2702</v>
      </c>
      <c r="B229" s="85" t="s">
        <v>2703</v>
      </c>
      <c r="C229" s="85" t="s">
        <v>2704</v>
      </c>
      <c r="D229" s="86" t="s">
        <v>3838</v>
      </c>
      <c r="E229" s="85" t="s">
        <v>3848</v>
      </c>
      <c r="F229" s="153" t="s">
        <v>2243</v>
      </c>
      <c r="G229" s="86" t="s">
        <v>27</v>
      </c>
      <c r="H229" s="85" t="s">
        <v>2705</v>
      </c>
      <c r="I229" s="87" t="e">
        <v>#N/A</v>
      </c>
      <c r="J229" s="87" t="s">
        <v>13434</v>
      </c>
      <c r="K229" s="87" t="s">
        <v>16063</v>
      </c>
      <c r="L229" s="102" t="s">
        <v>16220</v>
      </c>
      <c r="M229" s="102" t="s">
        <v>16268</v>
      </c>
      <c r="N229" s="102" t="s">
        <v>16384</v>
      </c>
      <c r="O229" s="93"/>
      <c r="P229" s="89"/>
      <c r="Q229" s="90"/>
    </row>
    <row r="230" spans="1:17">
      <c r="A230" s="85" t="s">
        <v>3589</v>
      </c>
      <c r="B230" s="85" t="s">
        <v>1329</v>
      </c>
      <c r="C230" s="85" t="s">
        <v>3590</v>
      </c>
      <c r="D230" s="86" t="s">
        <v>3879</v>
      </c>
      <c r="E230" s="85" t="s">
        <v>2253</v>
      </c>
      <c r="F230" s="153" t="s">
        <v>2245</v>
      </c>
      <c r="G230" s="86" t="s">
        <v>3591</v>
      </c>
      <c r="H230" s="85" t="s">
        <v>3592</v>
      </c>
      <c r="I230" s="87">
        <v>6974950102029</v>
      </c>
      <c r="J230" s="87" t="s">
        <v>818</v>
      </c>
      <c r="K230" s="87" t="s">
        <v>16048</v>
      </c>
      <c r="L230" s="102" t="s">
        <v>16200</v>
      </c>
      <c r="M230" s="102" t="s">
        <v>16309</v>
      </c>
      <c r="N230" s="102" t="s">
        <v>16311</v>
      </c>
      <c r="O230" s="93"/>
      <c r="P230" s="89"/>
      <c r="Q230" s="90"/>
    </row>
    <row r="231" spans="1:17">
      <c r="A231" s="88" t="s">
        <v>7485</v>
      </c>
      <c r="B231" s="85" t="s">
        <v>5093</v>
      </c>
      <c r="C231" s="91" t="s">
        <v>7487</v>
      </c>
      <c r="D231" s="86" t="s">
        <v>7488</v>
      </c>
      <c r="E231" s="91" t="s">
        <v>2253</v>
      </c>
      <c r="F231" s="153" t="s">
        <v>2245</v>
      </c>
      <c r="G231" s="93" t="s">
        <v>27</v>
      </c>
      <c r="H231" s="91" t="s">
        <v>7486</v>
      </c>
      <c r="I231" s="87">
        <v>6974950108229</v>
      </c>
      <c r="J231" s="87" t="s">
        <v>818</v>
      </c>
      <c r="K231" s="87" t="s">
        <v>16064</v>
      </c>
      <c r="L231" s="102" t="s">
        <v>16221</v>
      </c>
      <c r="M231" s="102" t="s">
        <v>16321</v>
      </c>
      <c r="N231" s="102" t="s">
        <v>16385</v>
      </c>
      <c r="O231" s="93" t="s">
        <v>16156</v>
      </c>
      <c r="P231" s="89"/>
      <c r="Q231" s="90"/>
    </row>
    <row r="232" spans="1:17">
      <c r="A232" s="85" t="s">
        <v>167</v>
      </c>
      <c r="B232" s="85" t="s">
        <v>85</v>
      </c>
      <c r="C232" s="85" t="s">
        <v>84</v>
      </c>
      <c r="D232" s="86" t="s">
        <v>4288</v>
      </c>
      <c r="E232" s="85" t="s">
        <v>2253</v>
      </c>
      <c r="F232" s="153" t="s">
        <v>2243</v>
      </c>
      <c r="G232" s="86" t="s">
        <v>22</v>
      </c>
      <c r="H232" s="85" t="s">
        <v>2307</v>
      </c>
      <c r="I232" s="87">
        <v>6972200199058</v>
      </c>
      <c r="J232" s="87" t="s">
        <v>818</v>
      </c>
      <c r="K232" s="87" t="s">
        <v>16000</v>
      </c>
      <c r="L232" s="102" t="s">
        <v>16222</v>
      </c>
      <c r="M232" s="102" t="s">
        <v>16322</v>
      </c>
      <c r="N232" s="102" t="s">
        <v>16386</v>
      </c>
      <c r="O232" s="93"/>
      <c r="P232" s="89"/>
      <c r="Q232" s="90"/>
    </row>
    <row r="233" spans="1:17">
      <c r="A233" s="85" t="s">
        <v>2777</v>
      </c>
      <c r="B233" s="85" t="s">
        <v>4</v>
      </c>
      <c r="C233" s="85" t="s">
        <v>2778</v>
      </c>
      <c r="D233" s="86" t="s">
        <v>2608</v>
      </c>
      <c r="E233" s="85" t="s">
        <v>2253</v>
      </c>
      <c r="F233" s="153" t="s">
        <v>2243</v>
      </c>
      <c r="G233" s="86" t="s">
        <v>23</v>
      </c>
      <c r="H233" s="85" t="s">
        <v>2779</v>
      </c>
      <c r="I233" s="87">
        <v>6972200192660</v>
      </c>
      <c r="J233" s="87" t="s">
        <v>818</v>
      </c>
      <c r="K233" s="87" t="s">
        <v>16006</v>
      </c>
      <c r="L233" s="102" t="s">
        <v>16180</v>
      </c>
      <c r="M233" s="102" t="s">
        <v>16290</v>
      </c>
      <c r="N233" s="102" t="s">
        <v>16368</v>
      </c>
      <c r="O233" s="93"/>
      <c r="P233" s="89"/>
      <c r="Q233" s="90"/>
    </row>
    <row r="234" spans="1:17">
      <c r="A234" s="85" t="s">
        <v>120</v>
      </c>
      <c r="B234" s="85" t="s">
        <v>48</v>
      </c>
      <c r="C234" s="85" t="s">
        <v>119</v>
      </c>
      <c r="D234" s="86" t="s">
        <v>3892</v>
      </c>
      <c r="E234" s="85" t="s">
        <v>3848</v>
      </c>
      <c r="F234" s="153" t="s">
        <v>2243</v>
      </c>
      <c r="G234" s="86" t="s">
        <v>20</v>
      </c>
      <c r="H234" s="85" t="s">
        <v>2264</v>
      </c>
      <c r="I234" s="87">
        <v>6972200196132</v>
      </c>
      <c r="J234" s="87" t="s">
        <v>818</v>
      </c>
      <c r="K234" s="87" t="s">
        <v>15969</v>
      </c>
      <c r="L234" s="102" t="s">
        <v>16160</v>
      </c>
      <c r="M234" s="102" t="s">
        <v>16272</v>
      </c>
      <c r="N234" s="102" t="s">
        <v>16251</v>
      </c>
      <c r="O234" s="93"/>
      <c r="P234" s="89"/>
      <c r="Q234" s="90"/>
    </row>
    <row r="235" spans="1:17">
      <c r="A235" s="85" t="s">
        <v>2338</v>
      </c>
      <c r="B235" s="85" t="s">
        <v>2341</v>
      </c>
      <c r="C235" s="85" t="s">
        <v>2343</v>
      </c>
      <c r="D235" s="86" t="s">
        <v>9189</v>
      </c>
      <c r="E235" s="85" t="s">
        <v>3848</v>
      </c>
      <c r="F235" s="153" t="s">
        <v>2245</v>
      </c>
      <c r="G235" s="86" t="s">
        <v>34</v>
      </c>
      <c r="H235" s="85" t="s">
        <v>2347</v>
      </c>
      <c r="I235" s="87" t="s">
        <v>13325</v>
      </c>
      <c r="J235" s="87" t="s">
        <v>818</v>
      </c>
      <c r="K235" s="87" t="s">
        <v>15975</v>
      </c>
      <c r="L235" s="102" t="s">
        <v>16168</v>
      </c>
      <c r="M235" s="102" t="s">
        <v>16274</v>
      </c>
      <c r="N235" s="102" t="s">
        <v>16362</v>
      </c>
      <c r="O235" s="93"/>
      <c r="P235" s="89"/>
      <c r="Q235" s="90"/>
    </row>
    <row r="236" spans="1:17">
      <c r="A236" s="85" t="s">
        <v>3125</v>
      </c>
      <c r="B236" s="85" t="s">
        <v>44</v>
      </c>
      <c r="C236" s="85" t="s">
        <v>3126</v>
      </c>
      <c r="D236" s="86" t="s">
        <v>2867</v>
      </c>
      <c r="E236" s="85" t="s">
        <v>2253</v>
      </c>
      <c r="F236" s="153" t="s">
        <v>2243</v>
      </c>
      <c r="G236" s="86" t="s">
        <v>20</v>
      </c>
      <c r="H236" s="85" t="s">
        <v>3127</v>
      </c>
      <c r="I236" s="87">
        <v>6972200199003</v>
      </c>
      <c r="J236" s="87" t="s">
        <v>818</v>
      </c>
      <c r="K236" s="87" t="s">
        <v>15968</v>
      </c>
      <c r="L236" s="102" t="s">
        <v>16164</v>
      </c>
      <c r="M236" s="102" t="s">
        <v>16275</v>
      </c>
      <c r="N236" s="102" t="s">
        <v>16361</v>
      </c>
      <c r="O236" s="93"/>
      <c r="P236" s="89"/>
      <c r="Q236" s="90"/>
    </row>
    <row r="237" spans="1:17">
      <c r="A237" s="85" t="s">
        <v>3617</v>
      </c>
      <c r="B237" s="85" t="s">
        <v>3410</v>
      </c>
      <c r="C237" s="85" t="s">
        <v>3618</v>
      </c>
      <c r="D237" s="86" t="s">
        <v>2485</v>
      </c>
      <c r="E237" s="85" t="s">
        <v>2253</v>
      </c>
      <c r="F237" s="153" t="s">
        <v>2245</v>
      </c>
      <c r="G237" s="86" t="s">
        <v>23</v>
      </c>
      <c r="H237" s="85" t="s">
        <v>3619</v>
      </c>
      <c r="I237" s="87" t="e">
        <v>#N/A</v>
      </c>
      <c r="J237" s="87" t="s">
        <v>13435</v>
      </c>
      <c r="K237" s="87" t="s">
        <v>15988</v>
      </c>
      <c r="L237" s="102" t="s">
        <v>16174</v>
      </c>
      <c r="M237" s="102" t="s">
        <v>16284</v>
      </c>
      <c r="N237" s="102" t="s">
        <v>16344</v>
      </c>
      <c r="O237" s="93"/>
      <c r="P237" s="89"/>
      <c r="Q237" s="90"/>
    </row>
    <row r="238" spans="1:17">
      <c r="A238" s="85" t="s">
        <v>155</v>
      </c>
      <c r="B238" s="85" t="s">
        <v>3102</v>
      </c>
      <c r="C238" s="85" t="s">
        <v>70</v>
      </c>
      <c r="D238" s="86" t="s">
        <v>4281</v>
      </c>
      <c r="E238" s="85" t="s">
        <v>3848</v>
      </c>
      <c r="F238" s="153" t="s">
        <v>2243</v>
      </c>
      <c r="G238" s="86" t="s">
        <v>16</v>
      </c>
      <c r="H238" s="85" t="s">
        <v>2290</v>
      </c>
      <c r="I238" s="87">
        <v>6972200198082</v>
      </c>
      <c r="J238" s="87" t="s">
        <v>818</v>
      </c>
      <c r="K238" s="87" t="s">
        <v>16020</v>
      </c>
      <c r="L238" s="102" t="s">
        <v>16200</v>
      </c>
      <c r="M238" s="102" t="s">
        <v>16309</v>
      </c>
      <c r="N238" s="102" t="s">
        <v>16311</v>
      </c>
      <c r="O238" s="93"/>
      <c r="P238" s="89"/>
      <c r="Q238" s="90"/>
    </row>
    <row r="239" spans="1:17">
      <c r="A239" s="85" t="s">
        <v>3221</v>
      </c>
      <c r="B239" s="85" t="s">
        <v>44</v>
      </c>
      <c r="C239" s="85" t="s">
        <v>3222</v>
      </c>
      <c r="D239" s="86" t="s">
        <v>3204</v>
      </c>
      <c r="E239" s="85" t="s">
        <v>2253</v>
      </c>
      <c r="F239" s="153" t="s">
        <v>2243</v>
      </c>
      <c r="G239" s="86" t="s">
        <v>20</v>
      </c>
      <c r="H239" s="85" t="s">
        <v>3223</v>
      </c>
      <c r="I239" s="87">
        <v>6972200198907</v>
      </c>
      <c r="J239" s="87" t="s">
        <v>818</v>
      </c>
      <c r="K239" s="87" t="s">
        <v>15969</v>
      </c>
      <c r="L239" s="102" t="s">
        <v>16160</v>
      </c>
      <c r="M239" s="102" t="s">
        <v>16272</v>
      </c>
      <c r="N239" s="102" t="s">
        <v>16208</v>
      </c>
      <c r="O239" s="93"/>
      <c r="P239" s="89"/>
      <c r="Q239" s="90"/>
    </row>
    <row r="240" spans="1:17">
      <c r="A240" s="85" t="s">
        <v>163</v>
      </c>
      <c r="B240" s="85" t="s">
        <v>13</v>
      </c>
      <c r="C240" s="85" t="s">
        <v>79</v>
      </c>
      <c r="D240" s="86" t="s">
        <v>4285</v>
      </c>
      <c r="E240" s="85" t="s">
        <v>2251</v>
      </c>
      <c r="F240" s="153" t="s">
        <v>2243</v>
      </c>
      <c r="G240" s="86" t="s">
        <v>31</v>
      </c>
      <c r="H240" s="85" t="s">
        <v>2303</v>
      </c>
      <c r="I240" s="87" t="s">
        <v>15947</v>
      </c>
      <c r="J240" s="87" t="s">
        <v>818</v>
      </c>
      <c r="K240" s="87" t="s">
        <v>16050</v>
      </c>
      <c r="L240" s="102" t="s">
        <v>16188</v>
      </c>
      <c r="M240" s="102" t="s">
        <v>16271</v>
      </c>
      <c r="N240" s="102" t="s">
        <v>16367</v>
      </c>
      <c r="O240" s="93"/>
      <c r="P240" s="89"/>
      <c r="Q240" s="90"/>
    </row>
    <row r="241" spans="1:17">
      <c r="A241" s="85" t="s">
        <v>3488</v>
      </c>
      <c r="B241" s="85" t="s">
        <v>10</v>
      </c>
      <c r="C241" s="85" t="s">
        <v>3489</v>
      </c>
      <c r="D241" s="86">
        <v>0</v>
      </c>
      <c r="E241" s="85"/>
      <c r="F241" s="153" t="s">
        <v>2243</v>
      </c>
      <c r="G241" s="86" t="s">
        <v>17</v>
      </c>
      <c r="H241" s="85" t="s">
        <v>3490</v>
      </c>
      <c r="I241" s="87" t="e">
        <v>#N/A</v>
      </c>
      <c r="J241" s="87" t="s">
        <v>818</v>
      </c>
      <c r="K241" s="87" t="s">
        <v>16002</v>
      </c>
      <c r="L241" s="102" t="s">
        <v>16161</v>
      </c>
      <c r="M241" s="102" t="s">
        <v>16273</v>
      </c>
      <c r="N241" s="102" t="s">
        <v>16160</v>
      </c>
      <c r="O241" s="93"/>
      <c r="P241" s="89"/>
      <c r="Q241" s="90"/>
    </row>
    <row r="242" spans="1:17">
      <c r="A242" s="85" t="s">
        <v>3037</v>
      </c>
      <c r="B242" s="85" t="s">
        <v>3038</v>
      </c>
      <c r="C242" s="85" t="s">
        <v>3039</v>
      </c>
      <c r="D242" s="86" t="s">
        <v>2485</v>
      </c>
      <c r="E242" s="85" t="s">
        <v>2253</v>
      </c>
      <c r="F242" s="153" t="s">
        <v>2243</v>
      </c>
      <c r="G242" s="86" t="s">
        <v>20</v>
      </c>
      <c r="H242" s="85" t="s">
        <v>3040</v>
      </c>
      <c r="I242" s="87" t="e">
        <v>#N/A</v>
      </c>
      <c r="J242" s="87" t="s">
        <v>13436</v>
      </c>
      <c r="K242" s="87" t="s">
        <v>16049</v>
      </c>
      <c r="L242" s="102" t="s">
        <v>16223</v>
      </c>
      <c r="M242" s="102" t="s">
        <v>16284</v>
      </c>
      <c r="N242" s="102" t="s">
        <v>16344</v>
      </c>
      <c r="O242" s="93"/>
      <c r="P242" s="89"/>
      <c r="Q242" s="90"/>
    </row>
    <row r="243" spans="1:17">
      <c r="A243" s="85" t="s">
        <v>3336</v>
      </c>
      <c r="B243" s="85" t="s">
        <v>0</v>
      </c>
      <c r="C243" s="85" t="s">
        <v>3337</v>
      </c>
      <c r="D243" s="86" t="s">
        <v>2485</v>
      </c>
      <c r="E243" s="85" t="s">
        <v>2251</v>
      </c>
      <c r="F243" s="153" t="s">
        <v>2243</v>
      </c>
      <c r="G243" s="86" t="s">
        <v>24</v>
      </c>
      <c r="H243" s="85" t="s">
        <v>3338</v>
      </c>
      <c r="I243" s="87" t="e">
        <v>#N/A</v>
      </c>
      <c r="J243" s="87" t="s">
        <v>13437</v>
      </c>
      <c r="K243" s="87" t="s">
        <v>15982</v>
      </c>
      <c r="L243" s="102" t="s">
        <v>16173</v>
      </c>
      <c r="M243" s="102" t="s">
        <v>16283</v>
      </c>
      <c r="N243" s="102" t="s">
        <v>16365</v>
      </c>
      <c r="O243" s="93"/>
      <c r="P243" s="89"/>
      <c r="Q243" s="90"/>
    </row>
    <row r="244" spans="1:17">
      <c r="A244" s="85" t="s">
        <v>4678</v>
      </c>
      <c r="B244" s="85" t="s">
        <v>59</v>
      </c>
      <c r="C244" s="85" t="s">
        <v>4679</v>
      </c>
      <c r="D244" s="86">
        <v>0</v>
      </c>
      <c r="E244" s="85"/>
      <c r="F244" s="153" t="s">
        <v>2243</v>
      </c>
      <c r="G244" s="86" t="s">
        <v>27</v>
      </c>
      <c r="H244" s="85" t="s">
        <v>4680</v>
      </c>
      <c r="I244" s="87" t="s">
        <v>15948</v>
      </c>
      <c r="J244" s="87" t="s">
        <v>818</v>
      </c>
      <c r="K244" s="87" t="s">
        <v>15996</v>
      </c>
      <c r="L244" s="102" t="s">
        <v>16183</v>
      </c>
      <c r="M244" s="102" t="s">
        <v>16183</v>
      </c>
      <c r="N244" s="102" t="s">
        <v>16183</v>
      </c>
      <c r="O244" s="93"/>
      <c r="P244" s="89"/>
      <c r="Q244" s="90"/>
    </row>
    <row r="245" spans="1:17">
      <c r="A245" s="85" t="s">
        <v>2696</v>
      </c>
      <c r="B245" s="85" t="s">
        <v>9</v>
      </c>
      <c r="C245" s="85" t="s">
        <v>2697</v>
      </c>
      <c r="D245" s="86" t="s">
        <v>3837</v>
      </c>
      <c r="E245" s="85" t="s">
        <v>2242</v>
      </c>
      <c r="F245" s="153" t="s">
        <v>2243</v>
      </c>
      <c r="G245" s="86" t="s">
        <v>18</v>
      </c>
      <c r="H245" s="85" t="s">
        <v>2698</v>
      </c>
      <c r="I245" s="87">
        <v>6972200192707</v>
      </c>
      <c r="J245" s="87" t="s">
        <v>818</v>
      </c>
      <c r="K245" s="87" t="s">
        <v>15976</v>
      </c>
      <c r="L245" s="102" t="s">
        <v>16159</v>
      </c>
      <c r="M245" s="102" t="s">
        <v>16271</v>
      </c>
      <c r="N245" s="102" t="s">
        <v>16358</v>
      </c>
      <c r="O245" s="93"/>
      <c r="P245" s="89"/>
      <c r="Q245" s="90"/>
    </row>
    <row r="246" spans="1:17">
      <c r="A246" s="85" t="s">
        <v>1200</v>
      </c>
      <c r="B246" s="85" t="s">
        <v>1198</v>
      </c>
      <c r="C246" s="85" t="s">
        <v>1199</v>
      </c>
      <c r="D246" s="86" t="s">
        <v>64</v>
      </c>
      <c r="E246" s="85" t="s">
        <v>2253</v>
      </c>
      <c r="F246" s="153" t="s">
        <v>2243</v>
      </c>
      <c r="G246" s="86" t="s">
        <v>54</v>
      </c>
      <c r="H246" s="85" t="s">
        <v>2260</v>
      </c>
      <c r="I246" s="87" t="s">
        <v>13326</v>
      </c>
      <c r="J246" s="87" t="s">
        <v>818</v>
      </c>
      <c r="K246" s="87" t="s">
        <v>15967</v>
      </c>
      <c r="L246" s="102" t="s">
        <v>16160</v>
      </c>
      <c r="M246" s="102" t="s">
        <v>16272</v>
      </c>
      <c r="N246" s="102" t="s">
        <v>16251</v>
      </c>
      <c r="O246" s="93"/>
      <c r="P246" s="89"/>
      <c r="Q246" s="90"/>
    </row>
    <row r="247" spans="1:17">
      <c r="A247" s="85" t="s">
        <v>3143</v>
      </c>
      <c r="B247" s="85" t="s">
        <v>47</v>
      </c>
      <c r="C247" s="85" t="s">
        <v>3144</v>
      </c>
      <c r="D247" s="86" t="s">
        <v>3839</v>
      </c>
      <c r="E247" s="85" t="s">
        <v>2242</v>
      </c>
      <c r="F247" s="153" t="s">
        <v>2243</v>
      </c>
      <c r="G247" s="86" t="s">
        <v>20</v>
      </c>
      <c r="H247" s="85" t="s">
        <v>3145</v>
      </c>
      <c r="I247" s="87" t="e">
        <v>#N/A</v>
      </c>
      <c r="J247" s="87" t="s">
        <v>13438</v>
      </c>
      <c r="K247" s="87" t="s">
        <v>16042</v>
      </c>
      <c r="L247" s="102" t="s">
        <v>16213</v>
      </c>
      <c r="M247" s="102" t="s">
        <v>16275</v>
      </c>
      <c r="N247" s="102" t="s">
        <v>16175</v>
      </c>
      <c r="O247" s="93"/>
      <c r="P247" s="89"/>
      <c r="Q247" s="90"/>
    </row>
    <row r="248" spans="1:17">
      <c r="A248" s="85" t="s">
        <v>2928</v>
      </c>
      <c r="B248" s="85" t="s">
        <v>2912</v>
      </c>
      <c r="C248" s="85" t="s">
        <v>2929</v>
      </c>
      <c r="D248" s="86" t="s">
        <v>2475</v>
      </c>
      <c r="E248" s="85" t="s">
        <v>2253</v>
      </c>
      <c r="F248" s="153" t="s">
        <v>2243</v>
      </c>
      <c r="G248" s="86" t="s">
        <v>54</v>
      </c>
      <c r="H248" s="85" t="s">
        <v>2930</v>
      </c>
      <c r="I248" s="87" t="e">
        <v>#N/A</v>
      </c>
      <c r="J248" s="87" t="s">
        <v>13439</v>
      </c>
      <c r="K248" s="87" t="s">
        <v>16052</v>
      </c>
      <c r="L248" s="102" t="s">
        <v>16167</v>
      </c>
      <c r="M248" s="102" t="s">
        <v>16287</v>
      </c>
      <c r="N248" s="102" t="s">
        <v>16225</v>
      </c>
      <c r="O248" s="93"/>
      <c r="P248" s="89"/>
      <c r="Q248" s="90"/>
    </row>
    <row r="249" spans="1:17">
      <c r="A249" s="85" t="s">
        <v>4259</v>
      </c>
      <c r="B249" s="85" t="s">
        <v>4260</v>
      </c>
      <c r="C249" s="85" t="s">
        <v>4165</v>
      </c>
      <c r="D249" s="86" t="s">
        <v>2600</v>
      </c>
      <c r="E249" s="85" t="s">
        <v>2253</v>
      </c>
      <c r="F249" s="153" t="s">
        <v>2245</v>
      </c>
      <c r="G249" s="86" t="s">
        <v>27</v>
      </c>
      <c r="H249" s="85" t="s">
        <v>4261</v>
      </c>
      <c r="I249" s="87">
        <v>6974950104948</v>
      </c>
      <c r="J249" s="87" t="s">
        <v>818</v>
      </c>
      <c r="K249" s="87" t="s">
        <v>16017</v>
      </c>
      <c r="L249" s="102" t="s">
        <v>16162</v>
      </c>
      <c r="M249" s="102" t="s">
        <v>16268</v>
      </c>
      <c r="N249" s="102" t="s">
        <v>16359</v>
      </c>
      <c r="O249" s="93"/>
      <c r="P249" s="89"/>
      <c r="Q249" s="90"/>
    </row>
    <row r="250" spans="1:17">
      <c r="A250" s="85" t="s">
        <v>3044</v>
      </c>
      <c r="B250" s="85" t="s">
        <v>3045</v>
      </c>
      <c r="C250" s="85" t="s">
        <v>3046</v>
      </c>
      <c r="D250" s="86" t="s">
        <v>2485</v>
      </c>
      <c r="E250" s="85" t="s">
        <v>2253</v>
      </c>
      <c r="F250" s="153" t="s">
        <v>2243</v>
      </c>
      <c r="G250" s="86" t="s">
        <v>3047</v>
      </c>
      <c r="H250" s="85" t="s">
        <v>3048</v>
      </c>
      <c r="I250" s="87" t="e">
        <v>#N/A</v>
      </c>
      <c r="J250" s="87" t="s">
        <v>13440</v>
      </c>
      <c r="K250" s="87" t="s">
        <v>16065</v>
      </c>
      <c r="L250" s="102" t="s">
        <v>16159</v>
      </c>
      <c r="M250" s="102" t="s">
        <v>16296</v>
      </c>
      <c r="N250" s="102" t="s">
        <v>16373</v>
      </c>
      <c r="O250" s="93"/>
      <c r="P250" s="89"/>
      <c r="Q250" s="90"/>
    </row>
    <row r="251" spans="1:17">
      <c r="A251" s="85" t="s">
        <v>171</v>
      </c>
      <c r="B251" s="85" t="s">
        <v>40</v>
      </c>
      <c r="C251" s="85" t="s">
        <v>89</v>
      </c>
      <c r="D251" s="86" t="s">
        <v>4240</v>
      </c>
      <c r="E251" s="85" t="s">
        <v>2253</v>
      </c>
      <c r="F251" s="153" t="s">
        <v>2243</v>
      </c>
      <c r="G251" s="86" t="s">
        <v>34</v>
      </c>
      <c r="H251" s="85" t="s">
        <v>2294</v>
      </c>
      <c r="I251" s="87" t="s">
        <v>13327</v>
      </c>
      <c r="J251" s="87" t="s">
        <v>818</v>
      </c>
      <c r="K251" s="87" t="s">
        <v>16066</v>
      </c>
      <c r="L251" s="102" t="s">
        <v>16159</v>
      </c>
      <c r="M251" s="102" t="s">
        <v>16296</v>
      </c>
      <c r="N251" s="102" t="s">
        <v>16373</v>
      </c>
      <c r="O251" s="93"/>
      <c r="P251" s="89"/>
      <c r="Q251" s="90"/>
    </row>
    <row r="252" spans="1:17">
      <c r="A252" s="85" t="s">
        <v>2811</v>
      </c>
      <c r="B252" s="85" t="s">
        <v>2812</v>
      </c>
      <c r="C252" s="85" t="s">
        <v>2813</v>
      </c>
      <c r="D252" s="86" t="s">
        <v>2475</v>
      </c>
      <c r="E252" s="85" t="s">
        <v>2253</v>
      </c>
      <c r="F252" s="153" t="s">
        <v>2243</v>
      </c>
      <c r="G252" s="86" t="s">
        <v>34</v>
      </c>
      <c r="H252" s="85" t="s">
        <v>2814</v>
      </c>
      <c r="I252" s="87" t="s">
        <v>19552</v>
      </c>
      <c r="J252" s="87" t="s">
        <v>13441</v>
      </c>
      <c r="K252" s="87" t="s">
        <v>16051</v>
      </c>
      <c r="L252" s="102" t="s">
        <v>16216</v>
      </c>
      <c r="M252" s="102" t="s">
        <v>16173</v>
      </c>
      <c r="N252" s="102" t="s">
        <v>16382</v>
      </c>
      <c r="O252" s="93"/>
      <c r="P252" s="89"/>
      <c r="Q252" s="90"/>
    </row>
    <row r="253" spans="1:17">
      <c r="A253" s="85" t="s">
        <v>3233</v>
      </c>
      <c r="B253" s="85" t="s">
        <v>52</v>
      </c>
      <c r="C253" s="85" t="s">
        <v>3234</v>
      </c>
      <c r="D253" s="86" t="s">
        <v>3838</v>
      </c>
      <c r="E253" s="85" t="s">
        <v>3848</v>
      </c>
      <c r="F253" s="153" t="s">
        <v>2243</v>
      </c>
      <c r="G253" s="86" t="s">
        <v>22</v>
      </c>
      <c r="H253" s="85" t="s">
        <v>3235</v>
      </c>
      <c r="I253" s="87" t="e">
        <v>#N/A</v>
      </c>
      <c r="J253" s="87" t="s">
        <v>13442</v>
      </c>
      <c r="K253" s="87" t="s">
        <v>15978</v>
      </c>
      <c r="L253" s="102" t="s">
        <v>16170</v>
      </c>
      <c r="M253" s="102" t="s">
        <v>16280</v>
      </c>
      <c r="N253" s="102" t="s">
        <v>16243</v>
      </c>
      <c r="O253" s="93"/>
      <c r="P253" s="89"/>
      <c r="Q253" s="90"/>
    </row>
    <row r="254" spans="1:17">
      <c r="A254" s="85" t="s">
        <v>3134</v>
      </c>
      <c r="B254" s="85" t="s">
        <v>36</v>
      </c>
      <c r="C254" s="85" t="s">
        <v>3135</v>
      </c>
      <c r="D254" s="86" t="s">
        <v>2509</v>
      </c>
      <c r="E254" s="85" t="s">
        <v>2242</v>
      </c>
      <c r="F254" s="153" t="s">
        <v>2243</v>
      </c>
      <c r="G254" s="86" t="s">
        <v>34</v>
      </c>
      <c r="H254" s="85" t="s">
        <v>3136</v>
      </c>
      <c r="I254" s="87" t="e">
        <v>#N/A</v>
      </c>
      <c r="J254" s="87" t="s">
        <v>13443</v>
      </c>
      <c r="K254" s="87" t="s">
        <v>16009</v>
      </c>
      <c r="L254" s="102" t="s">
        <v>16193</v>
      </c>
      <c r="M254" s="102" t="s">
        <v>16303</v>
      </c>
      <c r="N254" s="102" t="s">
        <v>16315</v>
      </c>
      <c r="O254" s="93"/>
      <c r="P254" s="89"/>
      <c r="Q254" s="90"/>
    </row>
    <row r="255" spans="1:17">
      <c r="A255" s="85" t="s">
        <v>5096</v>
      </c>
      <c r="B255" s="85" t="s">
        <v>5097</v>
      </c>
      <c r="C255" s="85" t="s">
        <v>5098</v>
      </c>
      <c r="D255" s="86" t="s">
        <v>2513</v>
      </c>
      <c r="E255" s="85" t="s">
        <v>2242</v>
      </c>
      <c r="F255" s="153" t="s">
        <v>2245</v>
      </c>
      <c r="G255" s="86" t="s">
        <v>3591</v>
      </c>
      <c r="H255" s="85" t="s">
        <v>5099</v>
      </c>
      <c r="I255" s="87">
        <v>6974950109363</v>
      </c>
      <c r="J255" s="87" t="s">
        <v>818</v>
      </c>
      <c r="K255" s="87" t="s">
        <v>16067</v>
      </c>
      <c r="L255" s="102" t="s">
        <v>16175</v>
      </c>
      <c r="M255" s="102" t="s">
        <v>16308</v>
      </c>
      <c r="N255" s="102" t="s">
        <v>16371</v>
      </c>
      <c r="O255" s="93"/>
      <c r="P255" s="89"/>
      <c r="Q255" s="90"/>
    </row>
    <row r="256" spans="1:17">
      <c r="A256" s="85" t="s">
        <v>112</v>
      </c>
      <c r="B256" s="85" t="s">
        <v>111</v>
      </c>
      <c r="C256" s="85" t="s">
        <v>110</v>
      </c>
      <c r="D256" s="86" t="s">
        <v>9190</v>
      </c>
      <c r="E256" s="85" t="s">
        <v>2253</v>
      </c>
      <c r="F256" s="153" t="s">
        <v>2245</v>
      </c>
      <c r="G256" s="86" t="s">
        <v>22</v>
      </c>
      <c r="H256" s="85" t="s">
        <v>2271</v>
      </c>
      <c r="I256" s="87">
        <v>6972200198501</v>
      </c>
      <c r="J256" s="87" t="s">
        <v>818</v>
      </c>
      <c r="K256" s="87" t="s">
        <v>16053</v>
      </c>
      <c r="L256" s="102" t="s">
        <v>16160</v>
      </c>
      <c r="M256" s="102" t="s">
        <v>16282</v>
      </c>
      <c r="N256" s="102" t="s">
        <v>16364</v>
      </c>
      <c r="O256" s="93"/>
      <c r="P256" s="89"/>
      <c r="Q256" s="90"/>
    </row>
    <row r="257" spans="1:17">
      <c r="A257" s="85" t="s">
        <v>4224</v>
      </c>
      <c r="B257" s="85" t="s">
        <v>15</v>
      </c>
      <c r="C257" s="85" t="s">
        <v>4092</v>
      </c>
      <c r="D257" s="86" t="s">
        <v>2600</v>
      </c>
      <c r="E257" s="85" t="s">
        <v>2253</v>
      </c>
      <c r="F257" s="153" t="s">
        <v>2245</v>
      </c>
      <c r="G257" s="86" t="s">
        <v>27</v>
      </c>
      <c r="H257" s="85" t="s">
        <v>4225</v>
      </c>
      <c r="I257" s="87">
        <v>6974950105181</v>
      </c>
      <c r="J257" s="87" t="s">
        <v>818</v>
      </c>
      <c r="K257" s="87" t="s">
        <v>15977</v>
      </c>
      <c r="L257" s="102" t="s">
        <v>16169</v>
      </c>
      <c r="M257" s="102" t="s">
        <v>16279</v>
      </c>
      <c r="N257" s="102" t="s">
        <v>16363</v>
      </c>
      <c r="O257" s="93"/>
      <c r="P257" s="89"/>
      <c r="Q257" s="90"/>
    </row>
    <row r="258" spans="1:17">
      <c r="A258" s="85" t="s">
        <v>2483</v>
      </c>
      <c r="B258" s="85" t="s">
        <v>44</v>
      </c>
      <c r="C258" s="85" t="s">
        <v>2484</v>
      </c>
      <c r="D258" s="86" t="s">
        <v>2485</v>
      </c>
      <c r="E258" s="85" t="s">
        <v>3848</v>
      </c>
      <c r="F258" s="153" t="s">
        <v>2243</v>
      </c>
      <c r="G258" s="86" t="s">
        <v>20</v>
      </c>
      <c r="H258" s="85" t="s">
        <v>2486</v>
      </c>
      <c r="I258" s="87" t="e">
        <v>#N/A</v>
      </c>
      <c r="J258" s="87" t="s">
        <v>13444</v>
      </c>
      <c r="K258" s="87" t="s">
        <v>15969</v>
      </c>
      <c r="L258" s="102" t="s">
        <v>16160</v>
      </c>
      <c r="M258" s="102" t="s">
        <v>16272</v>
      </c>
      <c r="N258" s="102" t="s">
        <v>16208</v>
      </c>
      <c r="O258" s="93"/>
      <c r="P258" s="89"/>
      <c r="Q258" s="90"/>
    </row>
    <row r="259" spans="1:17">
      <c r="A259" s="85" t="s">
        <v>4213</v>
      </c>
      <c r="B259" s="92" t="s">
        <v>4302</v>
      </c>
      <c r="C259" s="92" t="s">
        <v>4214</v>
      </c>
      <c r="D259" s="86" t="s">
        <v>7699</v>
      </c>
      <c r="E259" s="92" t="s">
        <v>2242</v>
      </c>
      <c r="F259" s="153" t="s">
        <v>2245</v>
      </c>
      <c r="G259" s="86" t="s">
        <v>27</v>
      </c>
      <c r="H259" s="86" t="s">
        <v>4215</v>
      </c>
      <c r="I259" s="87" t="s">
        <v>13328</v>
      </c>
      <c r="J259" s="87" t="s">
        <v>818</v>
      </c>
      <c r="K259" s="87" t="s">
        <v>15977</v>
      </c>
      <c r="L259" s="102" t="s">
        <v>16179</v>
      </c>
      <c r="M259" s="102" t="s">
        <v>16278</v>
      </c>
      <c r="N259" s="102" t="s">
        <v>16344</v>
      </c>
      <c r="O259" s="93"/>
      <c r="P259" s="89"/>
      <c r="Q259" s="90"/>
    </row>
    <row r="260" spans="1:17">
      <c r="A260" s="85" t="s">
        <v>3011</v>
      </c>
      <c r="B260" s="85" t="s">
        <v>3012</v>
      </c>
      <c r="C260" s="85" t="s">
        <v>3013</v>
      </c>
      <c r="D260" s="86" t="s">
        <v>2509</v>
      </c>
      <c r="E260" s="85" t="s">
        <v>2253</v>
      </c>
      <c r="F260" s="153" t="s">
        <v>2243</v>
      </c>
      <c r="G260" s="86" t="s">
        <v>28</v>
      </c>
      <c r="H260" s="85" t="s">
        <v>3014</v>
      </c>
      <c r="I260" s="87" t="e">
        <v>#N/A</v>
      </c>
      <c r="J260" s="87" t="s">
        <v>13445</v>
      </c>
      <c r="K260" s="87" t="s">
        <v>16068</v>
      </c>
      <c r="L260" s="102" t="s">
        <v>16200</v>
      </c>
      <c r="M260" s="102" t="s">
        <v>16309</v>
      </c>
      <c r="N260" s="102" t="s">
        <v>16311</v>
      </c>
      <c r="O260" s="93"/>
      <c r="P260" s="89"/>
      <c r="Q260" s="90"/>
    </row>
    <row r="261" spans="1:17">
      <c r="A261" s="85" t="s">
        <v>2780</v>
      </c>
      <c r="B261" s="85" t="s">
        <v>4</v>
      </c>
      <c r="C261" s="85" t="s">
        <v>2781</v>
      </c>
      <c r="D261" s="86" t="s">
        <v>2612</v>
      </c>
      <c r="E261" s="85" t="s">
        <v>2242</v>
      </c>
      <c r="F261" s="153" t="s">
        <v>2243</v>
      </c>
      <c r="G261" s="86" t="s">
        <v>23</v>
      </c>
      <c r="H261" s="85" t="s">
        <v>2782</v>
      </c>
      <c r="I261" s="87">
        <v>6972200193520</v>
      </c>
      <c r="J261" s="87" t="s">
        <v>818</v>
      </c>
      <c r="K261" s="87" t="s">
        <v>16006</v>
      </c>
      <c r="L261" s="102" t="s">
        <v>16180</v>
      </c>
      <c r="M261" s="102" t="s">
        <v>16290</v>
      </c>
      <c r="N261" s="102" t="s">
        <v>16368</v>
      </c>
      <c r="O261" s="93"/>
      <c r="P261" s="89"/>
      <c r="Q261" s="90"/>
    </row>
    <row r="262" spans="1:17">
      <c r="A262" s="85" t="s">
        <v>3733</v>
      </c>
      <c r="B262" s="85" t="s">
        <v>3878</v>
      </c>
      <c r="C262" s="85" t="s">
        <v>3734</v>
      </c>
      <c r="D262" s="86" t="s">
        <v>7138</v>
      </c>
      <c r="E262" s="85" t="s">
        <v>2253</v>
      </c>
      <c r="F262" s="153" t="s">
        <v>2245</v>
      </c>
      <c r="G262" s="86" t="s">
        <v>27</v>
      </c>
      <c r="H262" s="85" t="s">
        <v>3736</v>
      </c>
      <c r="I262" s="87" t="s">
        <v>13329</v>
      </c>
      <c r="J262" s="87" t="s">
        <v>818</v>
      </c>
      <c r="K262" s="87" t="s">
        <v>15989</v>
      </c>
      <c r="L262" s="102" t="s">
        <v>16167</v>
      </c>
      <c r="M262" s="102" t="s">
        <v>16287</v>
      </c>
      <c r="N262" s="102" t="s">
        <v>16225</v>
      </c>
      <c r="O262" s="93"/>
      <c r="P262" s="89"/>
      <c r="Q262" s="90"/>
    </row>
    <row r="263" spans="1:17">
      <c r="A263" s="85" t="s">
        <v>3509</v>
      </c>
      <c r="B263" s="85" t="s">
        <v>5</v>
      </c>
      <c r="C263" s="85" t="s">
        <v>3510</v>
      </c>
      <c r="D263" s="86" t="s">
        <v>2475</v>
      </c>
      <c r="E263" s="85"/>
      <c r="F263" s="153" t="s">
        <v>2243</v>
      </c>
      <c r="G263" s="86" t="s">
        <v>16</v>
      </c>
      <c r="H263" s="85" t="s">
        <v>3511</v>
      </c>
      <c r="I263" s="87" t="e">
        <v>#N/A</v>
      </c>
      <c r="J263" s="87" t="s">
        <v>13446</v>
      </c>
      <c r="K263" s="87" t="s">
        <v>16069</v>
      </c>
      <c r="L263" s="102" t="s">
        <v>16161</v>
      </c>
      <c r="M263" s="102" t="s">
        <v>16273</v>
      </c>
      <c r="N263" s="102" t="s">
        <v>16160</v>
      </c>
      <c r="O263" s="93"/>
      <c r="P263" s="89"/>
      <c r="Q263" s="90"/>
    </row>
    <row r="264" spans="1:17">
      <c r="A264" s="85" t="s">
        <v>3377</v>
      </c>
      <c r="B264" s="92" t="s">
        <v>3237</v>
      </c>
      <c r="C264" s="85" t="s">
        <v>3378</v>
      </c>
      <c r="D264" s="86" t="s">
        <v>2505</v>
      </c>
      <c r="E264" s="85" t="s">
        <v>2242</v>
      </c>
      <c r="F264" s="153" t="s">
        <v>2243</v>
      </c>
      <c r="G264" s="86" t="s">
        <v>20</v>
      </c>
      <c r="H264" s="86" t="s">
        <v>3379</v>
      </c>
      <c r="I264" s="87">
        <v>6974950100353</v>
      </c>
      <c r="J264" s="87" t="s">
        <v>818</v>
      </c>
      <c r="K264" s="87" t="s">
        <v>16070</v>
      </c>
      <c r="L264" s="102" t="s">
        <v>16170</v>
      </c>
      <c r="M264" s="102" t="s">
        <v>16280</v>
      </c>
      <c r="N264" s="102" t="s">
        <v>16243</v>
      </c>
      <c r="O264" s="93" t="s">
        <v>15923</v>
      </c>
      <c r="P264" s="89"/>
      <c r="Q264" s="90"/>
    </row>
    <row r="265" spans="1:17">
      <c r="A265" s="85" t="s">
        <v>3387</v>
      </c>
      <c r="B265" s="85" t="s">
        <v>3388</v>
      </c>
      <c r="C265" s="85" t="s">
        <v>3389</v>
      </c>
      <c r="D265" s="86" t="s">
        <v>3838</v>
      </c>
      <c r="E265" s="85" t="s">
        <v>3848</v>
      </c>
      <c r="F265" s="153" t="s">
        <v>2245</v>
      </c>
      <c r="G265" s="86" t="s">
        <v>3390</v>
      </c>
      <c r="H265" s="85" t="s">
        <v>3391</v>
      </c>
      <c r="I265" s="87" t="e">
        <v>#N/A</v>
      </c>
      <c r="J265" s="87" t="s">
        <v>13447</v>
      </c>
      <c r="K265" s="87" t="s">
        <v>16071</v>
      </c>
      <c r="L265" s="102" t="s">
        <v>16224</v>
      </c>
      <c r="M265" s="102" t="s">
        <v>16281</v>
      </c>
      <c r="N265" s="102" t="s">
        <v>16268</v>
      </c>
      <c r="O265" s="93"/>
      <c r="P265" s="89"/>
      <c r="Q265" s="90"/>
    </row>
    <row r="266" spans="1:17">
      <c r="A266" s="85" t="s">
        <v>2556</v>
      </c>
      <c r="B266" s="85" t="s">
        <v>8</v>
      </c>
      <c r="C266" s="85" t="s">
        <v>2557</v>
      </c>
      <c r="D266" s="86" t="s">
        <v>2475</v>
      </c>
      <c r="E266" s="85" t="s">
        <v>3848</v>
      </c>
      <c r="F266" s="153" t="s">
        <v>2243</v>
      </c>
      <c r="G266" s="86" t="s">
        <v>28</v>
      </c>
      <c r="H266" s="85" t="s">
        <v>2558</v>
      </c>
      <c r="I266" s="87" t="e">
        <v>#N/A</v>
      </c>
      <c r="J266" s="87" t="s">
        <v>13448</v>
      </c>
      <c r="K266" s="87" t="s">
        <v>16072</v>
      </c>
      <c r="L266" s="102" t="s">
        <v>16194</v>
      </c>
      <c r="M266" s="102" t="s">
        <v>16273</v>
      </c>
      <c r="N266" s="102" t="s">
        <v>16160</v>
      </c>
      <c r="O266" s="93"/>
      <c r="P266" s="89"/>
      <c r="Q266" s="90"/>
    </row>
    <row r="267" spans="1:17">
      <c r="A267" s="85" t="s">
        <v>4256</v>
      </c>
      <c r="B267" s="85" t="s">
        <v>1141</v>
      </c>
      <c r="C267" s="85" t="s">
        <v>4070</v>
      </c>
      <c r="D267" s="86" t="s">
        <v>3919</v>
      </c>
      <c r="E267" s="85" t="s">
        <v>2242</v>
      </c>
      <c r="F267" s="153" t="s">
        <v>2243</v>
      </c>
      <c r="G267" s="86" t="s">
        <v>20</v>
      </c>
      <c r="H267" s="85" t="s">
        <v>4257</v>
      </c>
      <c r="I267" s="87" t="e">
        <v>#N/A</v>
      </c>
      <c r="J267" s="87" t="s">
        <v>13449</v>
      </c>
      <c r="K267" s="87" t="s">
        <v>15974</v>
      </c>
      <c r="L267" s="102" t="s">
        <v>16167</v>
      </c>
      <c r="M267" s="102" t="s">
        <v>16278</v>
      </c>
      <c r="N267" s="102" t="s">
        <v>16324</v>
      </c>
      <c r="O267" s="93"/>
      <c r="P267" s="89"/>
      <c r="Q267" s="90"/>
    </row>
    <row r="268" spans="1:17">
      <c r="A268" s="85" t="s">
        <v>2915</v>
      </c>
      <c r="B268" s="85" t="s">
        <v>2916</v>
      </c>
      <c r="C268" s="85" t="s">
        <v>2917</v>
      </c>
      <c r="D268" s="86" t="s">
        <v>3886</v>
      </c>
      <c r="E268" s="85" t="s">
        <v>2251</v>
      </c>
      <c r="F268" s="153" t="s">
        <v>2243</v>
      </c>
      <c r="G268" s="86" t="s">
        <v>34</v>
      </c>
      <c r="H268" s="85" t="s">
        <v>2918</v>
      </c>
      <c r="I268" s="87" t="e">
        <v>#N/A</v>
      </c>
      <c r="J268" s="87" t="s">
        <v>13450</v>
      </c>
      <c r="K268" s="87" t="s">
        <v>15976</v>
      </c>
      <c r="L268" s="102" t="s">
        <v>16167</v>
      </c>
      <c r="M268" s="102" t="s">
        <v>16160</v>
      </c>
      <c r="N268" s="102" t="s">
        <v>16387</v>
      </c>
      <c r="O268" s="93" t="s">
        <v>9262</v>
      </c>
      <c r="P268" s="89"/>
      <c r="Q268" s="90"/>
    </row>
    <row r="269" spans="1:17">
      <c r="A269" s="85" t="s">
        <v>3585</v>
      </c>
      <c r="B269" s="85" t="s">
        <v>3586</v>
      </c>
      <c r="C269" s="85" t="s">
        <v>3587</v>
      </c>
      <c r="D269" s="86" t="s">
        <v>2475</v>
      </c>
      <c r="E269" s="85" t="s">
        <v>2253</v>
      </c>
      <c r="F269" s="153" t="s">
        <v>2243</v>
      </c>
      <c r="G269" s="86" t="s">
        <v>28</v>
      </c>
      <c r="H269" s="85" t="s">
        <v>3588</v>
      </c>
      <c r="I269" s="87" t="e">
        <v>#N/A</v>
      </c>
      <c r="J269" s="87" t="s">
        <v>13451</v>
      </c>
      <c r="K269" s="87" t="s">
        <v>16068</v>
      </c>
      <c r="L269" s="102" t="s">
        <v>16176</v>
      </c>
      <c r="M269" s="102" t="s">
        <v>16285</v>
      </c>
      <c r="N269" s="102" t="s">
        <v>16189</v>
      </c>
      <c r="O269" s="93"/>
      <c r="P269" s="89"/>
      <c r="Q269" s="90"/>
    </row>
    <row r="270" spans="1:17">
      <c r="A270" s="85" t="s">
        <v>2511</v>
      </c>
      <c r="B270" s="85" t="s">
        <v>2287</v>
      </c>
      <c r="C270" s="85" t="s">
        <v>2512</v>
      </c>
      <c r="D270" s="86" t="s">
        <v>2513</v>
      </c>
      <c r="E270" s="85" t="s">
        <v>2242</v>
      </c>
      <c r="F270" s="153" t="s">
        <v>2243</v>
      </c>
      <c r="G270" s="86" t="s">
        <v>20</v>
      </c>
      <c r="H270" s="85" t="s">
        <v>2514</v>
      </c>
      <c r="I270" s="87">
        <v>6972200193971</v>
      </c>
      <c r="J270" s="87" t="s">
        <v>818</v>
      </c>
      <c r="K270" s="87" t="s">
        <v>15988</v>
      </c>
      <c r="L270" s="102" t="s">
        <v>16177</v>
      </c>
      <c r="M270" s="102" t="s">
        <v>16286</v>
      </c>
      <c r="N270" s="102" t="s">
        <v>16367</v>
      </c>
      <c r="O270" s="93"/>
      <c r="P270" s="89"/>
      <c r="Q270" s="90"/>
    </row>
    <row r="271" spans="1:17">
      <c r="A271" s="85" t="s">
        <v>3633</v>
      </c>
      <c r="B271" s="85" t="s">
        <v>1326</v>
      </c>
      <c r="C271" s="85" t="s">
        <v>3634</v>
      </c>
      <c r="D271" s="86" t="s">
        <v>3117</v>
      </c>
      <c r="E271" s="85" t="s">
        <v>2253</v>
      </c>
      <c r="F271" s="153" t="s">
        <v>2243</v>
      </c>
      <c r="G271" s="86" t="s">
        <v>3591</v>
      </c>
      <c r="H271" s="85" t="s">
        <v>3635</v>
      </c>
      <c r="I271" s="87">
        <v>6974950102289</v>
      </c>
      <c r="J271" s="87" t="s">
        <v>818</v>
      </c>
      <c r="K271" s="87" t="s">
        <v>16010</v>
      </c>
      <c r="L271" s="102" t="s">
        <v>16190</v>
      </c>
      <c r="M271" s="102" t="s">
        <v>16300</v>
      </c>
      <c r="N271" s="102" t="s">
        <v>16280</v>
      </c>
      <c r="O271" s="93"/>
      <c r="P271" s="89"/>
      <c r="Q271" s="90"/>
    </row>
    <row r="272" spans="1:17">
      <c r="A272" s="85" t="s">
        <v>153</v>
      </c>
      <c r="B272" s="85" t="s">
        <v>10</v>
      </c>
      <c r="C272" s="85" t="s">
        <v>68</v>
      </c>
      <c r="D272" s="86" t="s">
        <v>4033</v>
      </c>
      <c r="E272" s="85" t="s">
        <v>2242</v>
      </c>
      <c r="F272" s="153" t="s">
        <v>2243</v>
      </c>
      <c r="G272" s="86" t="s">
        <v>17</v>
      </c>
      <c r="H272" s="85" t="s">
        <v>2285</v>
      </c>
      <c r="I272" s="87">
        <v>6972200192349</v>
      </c>
      <c r="J272" s="87" t="s">
        <v>818</v>
      </c>
      <c r="K272" s="87" t="s">
        <v>16034</v>
      </c>
      <c r="L272" s="102" t="s">
        <v>16161</v>
      </c>
      <c r="M272" s="102" t="s">
        <v>16273</v>
      </c>
      <c r="N272" s="102" t="s">
        <v>16160</v>
      </c>
      <c r="O272" s="93"/>
      <c r="P272" s="89"/>
      <c r="Q272" s="90"/>
    </row>
    <row r="273" spans="1:17">
      <c r="A273" s="85" t="s">
        <v>4451</v>
      </c>
      <c r="B273" s="85" t="s">
        <v>4021</v>
      </c>
      <c r="C273" s="85" t="s">
        <v>4452</v>
      </c>
      <c r="D273" s="86" t="s">
        <v>9191</v>
      </c>
      <c r="E273" s="85" t="s">
        <v>2253</v>
      </c>
      <c r="F273" s="153" t="s">
        <v>2245</v>
      </c>
      <c r="G273" s="86" t="s">
        <v>4023</v>
      </c>
      <c r="H273" s="85" t="s">
        <v>4453</v>
      </c>
      <c r="I273" s="87" t="s">
        <v>13330</v>
      </c>
      <c r="J273" s="87" t="s">
        <v>818</v>
      </c>
      <c r="K273" s="87" t="s">
        <v>15995</v>
      </c>
      <c r="L273" s="102" t="s">
        <v>16167</v>
      </c>
      <c r="M273" s="102" t="s">
        <v>16278</v>
      </c>
      <c r="N273" s="102" t="s">
        <v>16324</v>
      </c>
      <c r="O273" s="93"/>
      <c r="P273" s="89"/>
      <c r="Q273" s="90"/>
    </row>
    <row r="274" spans="1:17">
      <c r="A274" s="85" t="s">
        <v>4806</v>
      </c>
      <c r="B274" s="85" t="s">
        <v>9153</v>
      </c>
      <c r="C274" s="85" t="s">
        <v>4807</v>
      </c>
      <c r="D274" s="86" t="s">
        <v>3838</v>
      </c>
      <c r="E274" s="85" t="s">
        <v>2253</v>
      </c>
      <c r="F274" s="153" t="s">
        <v>2245</v>
      </c>
      <c r="G274" s="86" t="s">
        <v>4808</v>
      </c>
      <c r="H274" s="85" t="s">
        <v>4809</v>
      </c>
      <c r="I274" s="87" t="e">
        <v>#N/A</v>
      </c>
      <c r="J274" s="87" t="s">
        <v>13452</v>
      </c>
      <c r="K274" s="87" t="s">
        <v>15995</v>
      </c>
      <c r="L274" s="102" t="s">
        <v>16167</v>
      </c>
      <c r="M274" s="102" t="s">
        <v>16278</v>
      </c>
      <c r="N274" s="102" t="s">
        <v>16324</v>
      </c>
      <c r="O274" s="93"/>
      <c r="P274" s="89"/>
      <c r="Q274" s="90"/>
    </row>
    <row r="275" spans="1:17">
      <c r="A275" s="85" t="s">
        <v>3146</v>
      </c>
      <c r="B275" s="85" t="s">
        <v>19</v>
      </c>
      <c r="C275" s="85" t="s">
        <v>3147</v>
      </c>
      <c r="D275" s="86" t="s">
        <v>2513</v>
      </c>
      <c r="E275" s="85" t="s">
        <v>2242</v>
      </c>
      <c r="F275" s="153" t="s">
        <v>2243</v>
      </c>
      <c r="G275" s="86" t="s">
        <v>22</v>
      </c>
      <c r="H275" s="85" t="s">
        <v>3148</v>
      </c>
      <c r="I275" s="87">
        <v>6972200197719</v>
      </c>
      <c r="J275" s="87" t="s">
        <v>818</v>
      </c>
      <c r="K275" s="87" t="s">
        <v>16025</v>
      </c>
      <c r="L275" s="102" t="s">
        <v>16170</v>
      </c>
      <c r="M275" s="102" t="s">
        <v>16280</v>
      </c>
      <c r="N275" s="102" t="s">
        <v>16243</v>
      </c>
      <c r="O275" s="93"/>
      <c r="P275" s="89"/>
      <c r="Q275" s="90"/>
    </row>
    <row r="276" spans="1:17">
      <c r="A276" s="85" t="s">
        <v>3236</v>
      </c>
      <c r="B276" s="85" t="s">
        <v>3237</v>
      </c>
      <c r="C276" s="85" t="s">
        <v>3238</v>
      </c>
      <c r="D276" s="86" t="s">
        <v>2475</v>
      </c>
      <c r="E276" s="85" t="s">
        <v>2253</v>
      </c>
      <c r="F276" s="153" t="s">
        <v>2243</v>
      </c>
      <c r="G276" s="86" t="s">
        <v>20</v>
      </c>
      <c r="H276" s="85" t="s">
        <v>3239</v>
      </c>
      <c r="I276" s="87" t="e">
        <v>#N/A</v>
      </c>
      <c r="J276" s="87" t="s">
        <v>13453</v>
      </c>
      <c r="K276" s="87" t="s">
        <v>16070</v>
      </c>
      <c r="L276" s="102" t="s">
        <v>16170</v>
      </c>
      <c r="M276" s="102" t="s">
        <v>16280</v>
      </c>
      <c r="N276" s="102" t="s">
        <v>16243</v>
      </c>
      <c r="O276" s="93"/>
      <c r="P276" s="89"/>
      <c r="Q276" s="90"/>
    </row>
    <row r="277" spans="1:17">
      <c r="A277" s="85" t="s">
        <v>2837</v>
      </c>
      <c r="B277" s="85" t="s">
        <v>9</v>
      </c>
      <c r="C277" s="85" t="s">
        <v>2838</v>
      </c>
      <c r="D277" s="86" t="s">
        <v>2523</v>
      </c>
      <c r="E277" s="85" t="s">
        <v>2242</v>
      </c>
      <c r="F277" s="153" t="s">
        <v>2243</v>
      </c>
      <c r="G277" s="86" t="s">
        <v>18</v>
      </c>
      <c r="H277" s="85" t="s">
        <v>2839</v>
      </c>
      <c r="I277" s="87" t="s">
        <v>19553</v>
      </c>
      <c r="J277" s="87" t="s">
        <v>13454</v>
      </c>
      <c r="K277" s="87" t="s">
        <v>16011</v>
      </c>
      <c r="L277" s="102" t="s">
        <v>16209</v>
      </c>
      <c r="M277" s="102" t="s">
        <v>16292</v>
      </c>
      <c r="N277" s="102" t="s">
        <v>16347</v>
      </c>
      <c r="O277" s="93"/>
      <c r="P277" s="89"/>
      <c r="Q277" s="90"/>
    </row>
    <row r="278" spans="1:17">
      <c r="A278" s="85" t="s">
        <v>2529</v>
      </c>
      <c r="B278" s="85" t="s">
        <v>44</v>
      </c>
      <c r="C278" s="85" t="s">
        <v>2530</v>
      </c>
      <c r="D278" s="86" t="s">
        <v>2531</v>
      </c>
      <c r="E278" s="85" t="s">
        <v>2253</v>
      </c>
      <c r="F278" s="153" t="s">
        <v>2243</v>
      </c>
      <c r="G278" s="86" t="s">
        <v>20</v>
      </c>
      <c r="H278" s="85" t="s">
        <v>2532</v>
      </c>
      <c r="I278" s="87">
        <v>6972200193612</v>
      </c>
      <c r="J278" s="87" t="s">
        <v>818</v>
      </c>
      <c r="K278" s="87" t="s">
        <v>15968</v>
      </c>
      <c r="L278" s="102" t="s">
        <v>16164</v>
      </c>
      <c r="M278" s="102" t="s">
        <v>16275</v>
      </c>
      <c r="N278" s="102" t="s">
        <v>16361</v>
      </c>
      <c r="O278" s="93"/>
      <c r="P278" s="89"/>
      <c r="Q278" s="90"/>
    </row>
    <row r="279" spans="1:17">
      <c r="A279" s="85" t="s">
        <v>4474</v>
      </c>
      <c r="B279" s="85" t="s">
        <v>4751</v>
      </c>
      <c r="C279" s="85" t="s">
        <v>4336</v>
      </c>
      <c r="D279" s="86">
        <v>0</v>
      </c>
      <c r="E279" s="85"/>
      <c r="F279" s="153" t="s">
        <v>2243</v>
      </c>
      <c r="G279" s="86" t="s">
        <v>20</v>
      </c>
      <c r="H279" s="85" t="s">
        <v>4475</v>
      </c>
      <c r="I279" s="87" t="e">
        <v>#N/A</v>
      </c>
      <c r="J279" s="87" t="s">
        <v>818</v>
      </c>
      <c r="K279" s="87" t="s">
        <v>16015</v>
      </c>
      <c r="L279" s="102" t="s">
        <v>16167</v>
      </c>
      <c r="M279" s="102" t="s">
        <v>16278</v>
      </c>
      <c r="N279" s="102" t="s">
        <v>16160</v>
      </c>
      <c r="O279" s="93"/>
      <c r="P279" s="89"/>
      <c r="Q279" s="90"/>
    </row>
    <row r="280" spans="1:17">
      <c r="A280" s="85" t="s">
        <v>3183</v>
      </c>
      <c r="B280" s="85" t="s">
        <v>56</v>
      </c>
      <c r="C280" s="85" t="s">
        <v>3184</v>
      </c>
      <c r="D280" s="86" t="s">
        <v>3185</v>
      </c>
      <c r="E280" s="85" t="s">
        <v>2253</v>
      </c>
      <c r="F280" s="153" t="s">
        <v>2243</v>
      </c>
      <c r="G280" s="86" t="s">
        <v>54</v>
      </c>
      <c r="H280" s="85" t="s">
        <v>3186</v>
      </c>
      <c r="I280" s="87">
        <v>6972200199027</v>
      </c>
      <c r="J280" s="87" t="s">
        <v>818</v>
      </c>
      <c r="K280" s="87" t="s">
        <v>15989</v>
      </c>
      <c r="L280" s="102" t="s">
        <v>16167</v>
      </c>
      <c r="M280" s="102" t="s">
        <v>16287</v>
      </c>
      <c r="N280" s="102" t="s">
        <v>16225</v>
      </c>
      <c r="O280" s="93"/>
      <c r="P280" s="89"/>
      <c r="Q280" s="90"/>
    </row>
    <row r="281" spans="1:17">
      <c r="A281" s="85" t="s">
        <v>169</v>
      </c>
      <c r="B281" s="85" t="s">
        <v>36</v>
      </c>
      <c r="C281" s="85" t="s">
        <v>87</v>
      </c>
      <c r="D281" s="86" t="s">
        <v>9192</v>
      </c>
      <c r="E281" s="85" t="s">
        <v>3848</v>
      </c>
      <c r="F281" s="153" t="s">
        <v>2245</v>
      </c>
      <c r="G281" s="86" t="s">
        <v>34</v>
      </c>
      <c r="H281" s="85" t="s">
        <v>2309</v>
      </c>
      <c r="I281" s="87" t="s">
        <v>13331</v>
      </c>
      <c r="J281" s="87" t="s">
        <v>818</v>
      </c>
      <c r="K281" s="87" t="s">
        <v>16009</v>
      </c>
      <c r="L281" s="102" t="s">
        <v>16193</v>
      </c>
      <c r="M281" s="102" t="s">
        <v>16303</v>
      </c>
      <c r="N281" s="102" t="s">
        <v>16315</v>
      </c>
      <c r="O281" s="93"/>
      <c r="P281" s="89"/>
      <c r="Q281" s="90"/>
    </row>
    <row r="282" spans="1:17">
      <c r="A282" s="85" t="s">
        <v>3845</v>
      </c>
      <c r="B282" s="92" t="s">
        <v>3383</v>
      </c>
      <c r="C282" s="85" t="s">
        <v>3844</v>
      </c>
      <c r="D282" s="86" t="s">
        <v>2505</v>
      </c>
      <c r="E282" s="85" t="s">
        <v>2242</v>
      </c>
      <c r="F282" s="153" t="s">
        <v>2243</v>
      </c>
      <c r="G282" s="86" t="s">
        <v>34</v>
      </c>
      <c r="H282" s="86" t="s">
        <v>3846</v>
      </c>
      <c r="I282" s="87">
        <v>6974950104368</v>
      </c>
      <c r="J282" s="87" t="s">
        <v>818</v>
      </c>
      <c r="K282" s="87" t="s">
        <v>16053</v>
      </c>
      <c r="L282" s="102" t="s">
        <v>16191</v>
      </c>
      <c r="M282" s="102" t="s">
        <v>16323</v>
      </c>
      <c r="N282" s="102" t="s">
        <v>16388</v>
      </c>
      <c r="O282" s="93"/>
      <c r="P282" s="89"/>
      <c r="Q282" s="90"/>
    </row>
    <row r="283" spans="1:17">
      <c r="A283" s="85" t="s">
        <v>107</v>
      </c>
      <c r="B283" s="85" t="s">
        <v>45</v>
      </c>
      <c r="C283" s="85" t="s">
        <v>106</v>
      </c>
      <c r="D283" s="86" t="s">
        <v>9193</v>
      </c>
      <c r="E283" s="85" t="s">
        <v>2253</v>
      </c>
      <c r="F283" s="153" t="s">
        <v>2245</v>
      </c>
      <c r="G283" s="86" t="s">
        <v>22</v>
      </c>
      <c r="H283" s="85" t="s">
        <v>2262</v>
      </c>
      <c r="I283" s="87">
        <v>6972200198471</v>
      </c>
      <c r="J283" s="87" t="s">
        <v>818</v>
      </c>
      <c r="K283" s="87" t="s">
        <v>16053</v>
      </c>
      <c r="L283" s="102" t="s">
        <v>16160</v>
      </c>
      <c r="M283" s="102" t="s">
        <v>16272</v>
      </c>
      <c r="N283" s="102" t="s">
        <v>16208</v>
      </c>
      <c r="O283" s="93"/>
      <c r="P283" s="89"/>
      <c r="Q283" s="90"/>
    </row>
    <row r="284" spans="1:17">
      <c r="A284" s="85" t="s">
        <v>3019</v>
      </c>
      <c r="B284" s="85" t="s">
        <v>3020</v>
      </c>
      <c r="C284" s="85" t="s">
        <v>3021</v>
      </c>
      <c r="D284" s="86" t="s">
        <v>2475</v>
      </c>
      <c r="E284" s="85" t="s">
        <v>2253</v>
      </c>
      <c r="F284" s="153" t="s">
        <v>2243</v>
      </c>
      <c r="G284" s="86" t="s">
        <v>34</v>
      </c>
      <c r="H284" s="85" t="s">
        <v>3022</v>
      </c>
      <c r="I284" s="87" t="e">
        <v>#N/A</v>
      </c>
      <c r="J284" s="87" t="s">
        <v>13455</v>
      </c>
      <c r="K284" s="87" t="s">
        <v>16073</v>
      </c>
      <c r="L284" s="102" t="s">
        <v>16159</v>
      </c>
      <c r="M284" s="102" t="s">
        <v>16296</v>
      </c>
      <c r="N284" s="102" t="s">
        <v>16373</v>
      </c>
      <c r="O284" s="93"/>
      <c r="P284" s="89"/>
      <c r="Q284" s="90"/>
    </row>
    <row r="285" spans="1:17">
      <c r="A285" s="85" t="s">
        <v>2521</v>
      </c>
      <c r="B285" s="85" t="s">
        <v>44</v>
      </c>
      <c r="C285" s="85" t="s">
        <v>2522</v>
      </c>
      <c r="D285" s="86" t="s">
        <v>2523</v>
      </c>
      <c r="E285" s="85" t="s">
        <v>2242</v>
      </c>
      <c r="F285" s="153" t="s">
        <v>2243</v>
      </c>
      <c r="G285" s="86" t="s">
        <v>20</v>
      </c>
      <c r="H285" s="85" t="s">
        <v>2524</v>
      </c>
      <c r="I285" s="87">
        <v>6972200193070</v>
      </c>
      <c r="J285" s="87" t="s">
        <v>818</v>
      </c>
      <c r="K285" s="87" t="s">
        <v>15969</v>
      </c>
      <c r="L285" s="102" t="s">
        <v>16160</v>
      </c>
      <c r="M285" s="102" t="s">
        <v>16272</v>
      </c>
      <c r="N285" s="102" t="s">
        <v>16208</v>
      </c>
      <c r="O285" s="93"/>
      <c r="P285" s="89"/>
      <c r="Q285" s="90"/>
    </row>
    <row r="286" spans="1:17">
      <c r="A286" s="85" t="s">
        <v>5100</v>
      </c>
      <c r="B286" s="85" t="s">
        <v>5101</v>
      </c>
      <c r="C286" s="85" t="s">
        <v>5102</v>
      </c>
      <c r="D286" s="86" t="s">
        <v>2509</v>
      </c>
      <c r="E286" s="85" t="s">
        <v>2253</v>
      </c>
      <c r="F286" s="153" t="s">
        <v>2245</v>
      </c>
      <c r="G286" s="86" t="s">
        <v>5103</v>
      </c>
      <c r="H286" s="85" t="s">
        <v>5104</v>
      </c>
      <c r="I286" s="87" t="e">
        <v>#N/A</v>
      </c>
      <c r="J286" s="87" t="s">
        <v>13456</v>
      </c>
      <c r="K286" s="87" t="s">
        <v>16024</v>
      </c>
      <c r="L286" s="102" t="s">
        <v>16204</v>
      </c>
      <c r="M286" s="102" t="s">
        <v>16305</v>
      </c>
      <c r="N286" s="102" t="s">
        <v>16189</v>
      </c>
      <c r="O286" s="93"/>
      <c r="P286" s="89"/>
      <c r="Q286" s="90"/>
    </row>
    <row r="287" spans="1:17">
      <c r="A287" s="85" t="s">
        <v>4617</v>
      </c>
      <c r="B287" s="85" t="s">
        <v>1329</v>
      </c>
      <c r="C287" s="85" t="s">
        <v>4618</v>
      </c>
      <c r="D287" s="86">
        <v>0</v>
      </c>
      <c r="E287" s="85"/>
      <c r="F287" s="153" t="s">
        <v>2243</v>
      </c>
      <c r="G287" s="86" t="s">
        <v>27</v>
      </c>
      <c r="H287" s="85" t="s">
        <v>4619</v>
      </c>
      <c r="I287" s="87">
        <v>6974950101329</v>
      </c>
      <c r="J287" s="87" t="s">
        <v>818</v>
      </c>
      <c r="K287" s="87" t="s">
        <v>16055</v>
      </c>
      <c r="L287" s="102" t="s">
        <v>16200</v>
      </c>
      <c r="M287" s="102" t="s">
        <v>16309</v>
      </c>
      <c r="N287" s="102" t="s">
        <v>16311</v>
      </c>
      <c r="O287" s="93"/>
      <c r="P287" s="89"/>
      <c r="Q287" s="90"/>
    </row>
    <row r="288" spans="1:17">
      <c r="A288" s="85" t="s">
        <v>3554</v>
      </c>
      <c r="B288" s="85" t="s">
        <v>10</v>
      </c>
      <c r="C288" s="85" t="s">
        <v>3555</v>
      </c>
      <c r="D288" s="86">
        <v>0</v>
      </c>
      <c r="E288" s="85"/>
      <c r="F288" s="153" t="s">
        <v>2243</v>
      </c>
      <c r="G288" s="86" t="s">
        <v>17</v>
      </c>
      <c r="H288" s="85" t="s">
        <v>3556</v>
      </c>
      <c r="I288" s="87" t="e">
        <v>#N/A</v>
      </c>
      <c r="J288" s="87" t="s">
        <v>818</v>
      </c>
      <c r="K288" s="87">
        <v>0</v>
      </c>
      <c r="L288" s="102">
        <v>0</v>
      </c>
      <c r="M288" s="102">
        <v>0</v>
      </c>
      <c r="N288" s="102">
        <v>0</v>
      </c>
      <c r="O288" s="93"/>
      <c r="P288" s="89"/>
      <c r="Q288" s="90"/>
    </row>
    <row r="289" spans="1:17">
      <c r="A289" s="85" t="s">
        <v>2818</v>
      </c>
      <c r="B289" s="85" t="s">
        <v>2819</v>
      </c>
      <c r="C289" s="85" t="s">
        <v>2820</v>
      </c>
      <c r="D289" s="86" t="s">
        <v>3838</v>
      </c>
      <c r="E289" s="85" t="s">
        <v>2251</v>
      </c>
      <c r="F289" s="153" t="s">
        <v>2243</v>
      </c>
      <c r="G289" s="86" t="s">
        <v>2630</v>
      </c>
      <c r="H289" s="85" t="s">
        <v>2821</v>
      </c>
      <c r="I289" s="87" t="e">
        <v>#N/A</v>
      </c>
      <c r="J289" s="87" t="s">
        <v>13457</v>
      </c>
      <c r="K289" s="87" t="s">
        <v>16074</v>
      </c>
      <c r="L289" s="102" t="s">
        <v>16208</v>
      </c>
      <c r="M289" s="102" t="s">
        <v>16287</v>
      </c>
      <c r="N289" s="102" t="s">
        <v>16350</v>
      </c>
      <c r="O289" s="93"/>
      <c r="P289" s="89"/>
      <c r="Q289" s="90"/>
    </row>
    <row r="290" spans="1:17">
      <c r="A290" s="85" t="s">
        <v>3668</v>
      </c>
      <c r="B290" s="85" t="s">
        <v>3665</v>
      </c>
      <c r="C290" s="85" t="s">
        <v>3669</v>
      </c>
      <c r="D290" s="86" t="s">
        <v>2475</v>
      </c>
      <c r="E290" s="85" t="s">
        <v>2253</v>
      </c>
      <c r="F290" s="153" t="s">
        <v>2245</v>
      </c>
      <c r="G290" s="86" t="s">
        <v>20</v>
      </c>
      <c r="H290" s="85" t="s">
        <v>3670</v>
      </c>
      <c r="I290" s="87" t="e">
        <v>#N/A</v>
      </c>
      <c r="J290" s="87" t="s">
        <v>13458</v>
      </c>
      <c r="K290" s="87" t="s">
        <v>16009</v>
      </c>
      <c r="L290" s="102" t="s">
        <v>16189</v>
      </c>
      <c r="M290" s="102" t="s">
        <v>16299</v>
      </c>
      <c r="N290" s="102" t="s">
        <v>16179</v>
      </c>
      <c r="O290" s="93"/>
      <c r="P290" s="89"/>
      <c r="Q290" s="90"/>
    </row>
    <row r="291" spans="1:17">
      <c r="A291" s="85" t="s">
        <v>3384</v>
      </c>
      <c r="B291" s="85" t="s">
        <v>3853</v>
      </c>
      <c r="C291" s="85" t="s">
        <v>3385</v>
      </c>
      <c r="D291" s="86" t="s">
        <v>4805</v>
      </c>
      <c r="E291" s="85" t="s">
        <v>2242</v>
      </c>
      <c r="F291" s="153" t="s">
        <v>2243</v>
      </c>
      <c r="G291" s="86" t="s">
        <v>3591</v>
      </c>
      <c r="H291" s="85" t="s">
        <v>3386</v>
      </c>
      <c r="I291" s="87" t="s">
        <v>13332</v>
      </c>
      <c r="J291" s="87" t="s">
        <v>818</v>
      </c>
      <c r="K291" s="87" t="s">
        <v>16026</v>
      </c>
      <c r="L291" s="102" t="s">
        <v>16171</v>
      </c>
      <c r="M291" s="102" t="s">
        <v>16281</v>
      </c>
      <c r="N291" s="102" t="s">
        <v>16268</v>
      </c>
      <c r="O291" s="93"/>
      <c r="P291" s="89"/>
      <c r="Q291" s="90"/>
    </row>
    <row r="292" spans="1:17">
      <c r="A292" s="85" t="s">
        <v>2547</v>
      </c>
      <c r="B292" s="85" t="s">
        <v>12</v>
      </c>
      <c r="C292" s="85" t="s">
        <v>2548</v>
      </c>
      <c r="D292" s="86" t="s">
        <v>2475</v>
      </c>
      <c r="E292" s="85" t="s">
        <v>2242</v>
      </c>
      <c r="F292" s="153" t="s">
        <v>2243</v>
      </c>
      <c r="G292" s="86" t="s">
        <v>28</v>
      </c>
      <c r="H292" s="85" t="s">
        <v>2549</v>
      </c>
      <c r="I292" s="87" t="e">
        <v>#N/A</v>
      </c>
      <c r="J292" s="87" t="s">
        <v>13459</v>
      </c>
      <c r="K292" s="87" t="s">
        <v>16034</v>
      </c>
      <c r="L292" s="102" t="s">
        <v>16194</v>
      </c>
      <c r="M292" s="102" t="s">
        <v>16273</v>
      </c>
      <c r="N292" s="102" t="s">
        <v>16160</v>
      </c>
      <c r="O292" s="93"/>
      <c r="P292" s="89"/>
      <c r="Q292" s="90"/>
    </row>
    <row r="293" spans="1:17">
      <c r="A293" s="85" t="s">
        <v>3365</v>
      </c>
      <c r="B293" s="85" t="s">
        <v>1326</v>
      </c>
      <c r="C293" s="85" t="s">
        <v>3366</v>
      </c>
      <c r="D293" s="86" t="s">
        <v>2475</v>
      </c>
      <c r="E293" s="85" t="s">
        <v>2242</v>
      </c>
      <c r="F293" s="153" t="s">
        <v>2243</v>
      </c>
      <c r="G293" s="86" t="s">
        <v>27</v>
      </c>
      <c r="H293" s="85" t="s">
        <v>3367</v>
      </c>
      <c r="I293" s="87" t="e">
        <v>#N/A</v>
      </c>
      <c r="J293" s="87" t="s">
        <v>13460</v>
      </c>
      <c r="K293" s="87" t="s">
        <v>16033</v>
      </c>
      <c r="L293" s="102" t="s">
        <v>16200</v>
      </c>
      <c r="M293" s="102" t="s">
        <v>16309</v>
      </c>
      <c r="N293" s="102" t="s">
        <v>16311</v>
      </c>
      <c r="O293" s="93"/>
      <c r="P293" s="89"/>
      <c r="Q293" s="90"/>
    </row>
    <row r="294" spans="1:17">
      <c r="A294" s="85" t="s">
        <v>2890</v>
      </c>
      <c r="B294" s="85" t="s">
        <v>50</v>
      </c>
      <c r="C294" s="85" t="s">
        <v>2891</v>
      </c>
      <c r="D294" s="86" t="s">
        <v>3851</v>
      </c>
      <c r="E294" s="85" t="s">
        <v>2242</v>
      </c>
      <c r="F294" s="153" t="s">
        <v>2243</v>
      </c>
      <c r="G294" s="86" t="s">
        <v>20</v>
      </c>
      <c r="H294" s="85" t="s">
        <v>2892</v>
      </c>
      <c r="I294" s="87" t="e">
        <v>#N/A</v>
      </c>
      <c r="J294" s="87" t="s">
        <v>13461</v>
      </c>
      <c r="K294" s="87" t="s">
        <v>15969</v>
      </c>
      <c r="L294" s="102" t="s">
        <v>16160</v>
      </c>
      <c r="M294" s="102" t="s">
        <v>16272</v>
      </c>
      <c r="N294" s="102" t="s">
        <v>16251</v>
      </c>
      <c r="O294" s="93"/>
      <c r="P294" s="89"/>
      <c r="Q294" s="90"/>
    </row>
    <row r="295" spans="1:17">
      <c r="A295" s="85" t="s">
        <v>3174</v>
      </c>
      <c r="B295" s="85" t="s">
        <v>44</v>
      </c>
      <c r="C295" s="85" t="s">
        <v>3175</v>
      </c>
      <c r="D295" s="86" t="s">
        <v>2612</v>
      </c>
      <c r="E295" s="85" t="s">
        <v>2253</v>
      </c>
      <c r="F295" s="153" t="s">
        <v>2243</v>
      </c>
      <c r="G295" s="86" t="s">
        <v>20</v>
      </c>
      <c r="H295" s="85" t="s">
        <v>3176</v>
      </c>
      <c r="I295" s="87">
        <v>6972200198952</v>
      </c>
      <c r="J295" s="87" t="s">
        <v>818</v>
      </c>
      <c r="K295" s="87" t="s">
        <v>15968</v>
      </c>
      <c r="L295" s="102" t="s">
        <v>16164</v>
      </c>
      <c r="M295" s="102" t="s">
        <v>16275</v>
      </c>
      <c r="N295" s="102" t="s">
        <v>16361</v>
      </c>
      <c r="O295" s="93"/>
      <c r="P295" s="89"/>
      <c r="Q295" s="90"/>
    </row>
    <row r="296" spans="1:17">
      <c r="A296" s="85" t="s">
        <v>2661</v>
      </c>
      <c r="B296" s="85" t="s">
        <v>2662</v>
      </c>
      <c r="C296" s="85" t="s">
        <v>2663</v>
      </c>
      <c r="D296" s="86" t="s">
        <v>2485</v>
      </c>
      <c r="E296" s="85" t="s">
        <v>2242</v>
      </c>
      <c r="F296" s="153" t="s">
        <v>2243</v>
      </c>
      <c r="G296" s="86" t="s">
        <v>2664</v>
      </c>
      <c r="H296" s="85" t="s">
        <v>2665</v>
      </c>
      <c r="I296" s="87" t="e">
        <v>#N/A</v>
      </c>
      <c r="J296" s="87" t="s">
        <v>13462</v>
      </c>
      <c r="K296" s="87" t="s">
        <v>16019</v>
      </c>
      <c r="L296" s="102" t="s">
        <v>16201</v>
      </c>
      <c r="M296" s="102" t="s">
        <v>16276</v>
      </c>
      <c r="N296" s="102" t="s">
        <v>16235</v>
      </c>
      <c r="O296" s="93"/>
      <c r="P296" s="89"/>
      <c r="Q296" s="90"/>
    </row>
    <row r="297" spans="1:17">
      <c r="A297" s="85" t="s">
        <v>2468</v>
      </c>
      <c r="B297" s="85" t="s">
        <v>3392</v>
      </c>
      <c r="C297" s="85" t="s">
        <v>3393</v>
      </c>
      <c r="D297" s="86" t="s">
        <v>4621</v>
      </c>
      <c r="E297" s="85" t="s">
        <v>3848</v>
      </c>
      <c r="F297" s="153" t="s">
        <v>2243</v>
      </c>
      <c r="G297" s="86" t="s">
        <v>3390</v>
      </c>
      <c r="H297" s="85" t="s">
        <v>3394</v>
      </c>
      <c r="I297" s="87">
        <v>6974950103088</v>
      </c>
      <c r="J297" s="87" t="s">
        <v>818</v>
      </c>
      <c r="K297" s="87" t="s">
        <v>16026</v>
      </c>
      <c r="L297" s="102" t="s">
        <v>16171</v>
      </c>
      <c r="M297" s="102" t="s">
        <v>16281</v>
      </c>
      <c r="N297" s="102" t="s">
        <v>16268</v>
      </c>
      <c r="O297" s="93"/>
      <c r="P297" s="89"/>
      <c r="Q297" s="90"/>
    </row>
    <row r="298" spans="1:17">
      <c r="A298" s="85" t="s">
        <v>4424</v>
      </c>
      <c r="B298" s="85" t="s">
        <v>4260</v>
      </c>
      <c r="C298" s="85" t="s">
        <v>4052</v>
      </c>
      <c r="D298" s="86" t="s">
        <v>3204</v>
      </c>
      <c r="E298" s="85" t="s">
        <v>2253</v>
      </c>
      <c r="F298" s="153" t="s">
        <v>2245</v>
      </c>
      <c r="G298" s="86" t="s">
        <v>27</v>
      </c>
      <c r="H298" s="85" t="s">
        <v>4425</v>
      </c>
      <c r="I298" s="87">
        <v>6974950104931</v>
      </c>
      <c r="J298" s="87" t="s">
        <v>818</v>
      </c>
      <c r="K298" s="87" t="s">
        <v>16017</v>
      </c>
      <c r="L298" s="102" t="s">
        <v>16162</v>
      </c>
      <c r="M298" s="102" t="s">
        <v>16268</v>
      </c>
      <c r="N298" s="102" t="s">
        <v>16359</v>
      </c>
      <c r="O298" s="93"/>
      <c r="P298" s="89"/>
      <c r="Q298" s="90"/>
    </row>
    <row r="299" spans="1:17">
      <c r="A299" s="85" t="s">
        <v>3630</v>
      </c>
      <c r="B299" s="85" t="s">
        <v>2497</v>
      </c>
      <c r="C299" s="85" t="s">
        <v>3631</v>
      </c>
      <c r="D299" s="86" t="s">
        <v>4837</v>
      </c>
      <c r="E299" s="85" t="s">
        <v>2253</v>
      </c>
      <c r="F299" s="153" t="s">
        <v>2243</v>
      </c>
      <c r="G299" s="86" t="s">
        <v>54</v>
      </c>
      <c r="H299" s="85" t="s">
        <v>3632</v>
      </c>
      <c r="I299" s="87">
        <v>6974950102265</v>
      </c>
      <c r="J299" s="87" t="s">
        <v>818</v>
      </c>
      <c r="K299" s="87" t="s">
        <v>15967</v>
      </c>
      <c r="L299" s="102" t="s">
        <v>16225</v>
      </c>
      <c r="M299" s="102" t="s">
        <v>16324</v>
      </c>
      <c r="N299" s="102" t="s">
        <v>16234</v>
      </c>
      <c r="O299" s="93"/>
      <c r="P299" s="89"/>
      <c r="Q299" s="90"/>
    </row>
    <row r="300" spans="1:17">
      <c r="A300" s="85" t="s">
        <v>4463</v>
      </c>
      <c r="B300" s="85" t="s">
        <v>4134</v>
      </c>
      <c r="C300" s="85" t="s">
        <v>4177</v>
      </c>
      <c r="D300" s="86" t="s">
        <v>3851</v>
      </c>
      <c r="E300" s="85" t="s">
        <v>2242</v>
      </c>
      <c r="F300" s="153" t="s">
        <v>2245</v>
      </c>
      <c r="G300" s="86" t="s">
        <v>20</v>
      </c>
      <c r="H300" s="85" t="s">
        <v>4464</v>
      </c>
      <c r="I300" s="87" t="e">
        <v>#N/A</v>
      </c>
      <c r="J300" s="87" t="s">
        <v>13463</v>
      </c>
      <c r="K300" s="87" t="s">
        <v>16039</v>
      </c>
      <c r="L300" s="102" t="s">
        <v>16209</v>
      </c>
      <c r="M300" s="102" t="s">
        <v>16314</v>
      </c>
      <c r="N300" s="102" t="s">
        <v>16379</v>
      </c>
      <c r="O300" s="93"/>
      <c r="P300" s="89"/>
      <c r="Q300" s="90"/>
    </row>
    <row r="301" spans="1:17">
      <c r="A301" s="85" t="s">
        <v>4426</v>
      </c>
      <c r="B301" s="85" t="s">
        <v>4021</v>
      </c>
      <c r="C301" s="85" t="s">
        <v>4043</v>
      </c>
      <c r="D301" s="86" t="s">
        <v>3838</v>
      </c>
      <c r="E301" s="85" t="s">
        <v>2242</v>
      </c>
      <c r="F301" s="153" t="s">
        <v>2245</v>
      </c>
      <c r="G301" s="86" t="s">
        <v>4023</v>
      </c>
      <c r="H301" s="85" t="s">
        <v>4427</v>
      </c>
      <c r="I301" s="87" t="e">
        <v>#N/A</v>
      </c>
      <c r="J301" s="87" t="s">
        <v>13464</v>
      </c>
      <c r="K301" s="87" t="s">
        <v>15995</v>
      </c>
      <c r="L301" s="102" t="s">
        <v>16167</v>
      </c>
      <c r="M301" s="102" t="s">
        <v>16278</v>
      </c>
      <c r="N301" s="102" t="s">
        <v>16324</v>
      </c>
      <c r="O301" s="93"/>
      <c r="P301" s="89"/>
      <c r="Q301" s="90"/>
    </row>
    <row r="302" spans="1:17">
      <c r="A302" s="85" t="s">
        <v>4810</v>
      </c>
      <c r="B302" s="85" t="s">
        <v>4302</v>
      </c>
      <c r="C302" s="85" t="s">
        <v>4811</v>
      </c>
      <c r="D302" s="86" t="s">
        <v>3735</v>
      </c>
      <c r="E302" s="85" t="s">
        <v>2253</v>
      </c>
      <c r="F302" s="153" t="s">
        <v>2245</v>
      </c>
      <c r="G302" s="86" t="s">
        <v>4613</v>
      </c>
      <c r="H302" s="85" t="s">
        <v>4812</v>
      </c>
      <c r="I302" s="87">
        <v>6974950108328</v>
      </c>
      <c r="J302" s="87" t="s">
        <v>818</v>
      </c>
      <c r="K302" s="87" t="s">
        <v>15977</v>
      </c>
      <c r="L302" s="102" t="s">
        <v>16179</v>
      </c>
      <c r="M302" s="102" t="s">
        <v>16278</v>
      </c>
      <c r="N302" s="102" t="s">
        <v>16344</v>
      </c>
      <c r="O302" s="93"/>
      <c r="P302" s="89"/>
      <c r="Q302" s="90"/>
    </row>
    <row r="303" spans="1:17">
      <c r="A303" s="85" t="s">
        <v>3707</v>
      </c>
      <c r="B303" s="85" t="s">
        <v>1326</v>
      </c>
      <c r="C303" s="85" t="s">
        <v>3708</v>
      </c>
      <c r="D303" s="86" t="s">
        <v>2513</v>
      </c>
      <c r="E303" s="85" t="s">
        <v>2242</v>
      </c>
      <c r="F303" s="153" t="s">
        <v>2243</v>
      </c>
      <c r="G303" s="86" t="s">
        <v>3591</v>
      </c>
      <c r="H303" s="85" t="s">
        <v>3709</v>
      </c>
      <c r="I303" s="87">
        <v>6974950103477</v>
      </c>
      <c r="J303" s="87" t="s">
        <v>818</v>
      </c>
      <c r="K303" s="87" t="s">
        <v>16033</v>
      </c>
      <c r="L303" s="102" t="s">
        <v>16200</v>
      </c>
      <c r="M303" s="102" t="s">
        <v>16309</v>
      </c>
      <c r="N303" s="102" t="s">
        <v>16311</v>
      </c>
      <c r="O303" s="93"/>
      <c r="P303" s="89"/>
      <c r="Q303" s="90"/>
    </row>
    <row r="304" spans="1:17">
      <c r="A304" s="85" t="s">
        <v>3086</v>
      </c>
      <c r="B304" s="85" t="s">
        <v>3087</v>
      </c>
      <c r="C304" s="85" t="s">
        <v>3088</v>
      </c>
      <c r="D304" s="86" t="s">
        <v>2475</v>
      </c>
      <c r="E304" s="85" t="s">
        <v>2253</v>
      </c>
      <c r="F304" s="153" t="s">
        <v>2243</v>
      </c>
      <c r="G304" s="86" t="s">
        <v>2630</v>
      </c>
      <c r="H304" s="85" t="s">
        <v>3089</v>
      </c>
      <c r="I304" s="87" t="e">
        <v>#N/A</v>
      </c>
      <c r="J304" s="87" t="s">
        <v>13465</v>
      </c>
      <c r="K304" s="87" t="s">
        <v>16075</v>
      </c>
      <c r="L304" s="102" t="s">
        <v>16177</v>
      </c>
      <c r="M304" s="102" t="s">
        <v>16312</v>
      </c>
      <c r="N304" s="102" t="s">
        <v>16389</v>
      </c>
      <c r="O304" s="93"/>
      <c r="P304" s="89"/>
      <c r="Q304" s="90"/>
    </row>
    <row r="305" spans="1:17">
      <c r="A305" s="85" t="s">
        <v>3677</v>
      </c>
      <c r="B305" s="85" t="s">
        <v>3678</v>
      </c>
      <c r="C305" s="85" t="s">
        <v>3679</v>
      </c>
      <c r="D305" s="86" t="s">
        <v>2475</v>
      </c>
      <c r="E305" s="85" t="s">
        <v>2253</v>
      </c>
      <c r="F305" s="153" t="s">
        <v>2245</v>
      </c>
      <c r="G305" s="86" t="s">
        <v>27</v>
      </c>
      <c r="H305" s="85" t="s">
        <v>3680</v>
      </c>
      <c r="I305" s="87" t="e">
        <v>#N/A</v>
      </c>
      <c r="J305" s="87" t="s">
        <v>13466</v>
      </c>
      <c r="K305" s="87" t="s">
        <v>16076</v>
      </c>
      <c r="L305" s="102" t="s">
        <v>16191</v>
      </c>
      <c r="M305" s="102" t="s">
        <v>16325</v>
      </c>
      <c r="N305" s="102" t="s">
        <v>16203</v>
      </c>
      <c r="O305" s="93"/>
      <c r="P305" s="89"/>
      <c r="Q305" s="90"/>
    </row>
    <row r="306" spans="1:17">
      <c r="A306" s="85" t="s">
        <v>4832</v>
      </c>
      <c r="B306" s="85" t="s">
        <v>9154</v>
      </c>
      <c r="C306" s="85" t="s">
        <v>4833</v>
      </c>
      <c r="D306" s="86" t="s">
        <v>3838</v>
      </c>
      <c r="E306" s="85" t="s">
        <v>2253</v>
      </c>
      <c r="F306" s="153" t="s">
        <v>2245</v>
      </c>
      <c r="G306" s="86" t="s">
        <v>4834</v>
      </c>
      <c r="H306" s="85" t="s">
        <v>4835</v>
      </c>
      <c r="I306" s="87" t="e">
        <v>#N/A</v>
      </c>
      <c r="J306" s="87" t="s">
        <v>13467</v>
      </c>
      <c r="K306" s="87" t="s">
        <v>16011</v>
      </c>
      <c r="L306" s="102" t="s">
        <v>16167</v>
      </c>
      <c r="M306" s="102" t="s">
        <v>16278</v>
      </c>
      <c r="N306" s="102" t="s">
        <v>16324</v>
      </c>
      <c r="O306" s="93" t="s">
        <v>15918</v>
      </c>
      <c r="P306" s="89"/>
      <c r="Q306" s="90"/>
    </row>
    <row r="307" spans="1:17">
      <c r="A307" s="85" t="s">
        <v>4417</v>
      </c>
      <c r="B307" s="85" t="s">
        <v>4134</v>
      </c>
      <c r="C307" s="85" t="s">
        <v>4015</v>
      </c>
      <c r="D307" s="86" t="s">
        <v>9194</v>
      </c>
      <c r="E307" s="85" t="s">
        <v>2253</v>
      </c>
      <c r="F307" s="153" t="s">
        <v>2245</v>
      </c>
      <c r="G307" s="86" t="s">
        <v>20</v>
      </c>
      <c r="H307" s="85" t="s">
        <v>4418</v>
      </c>
      <c r="I307" s="87">
        <v>6974950105341</v>
      </c>
      <c r="J307" s="87" t="s">
        <v>818</v>
      </c>
      <c r="K307" s="87" t="s">
        <v>15978</v>
      </c>
      <c r="L307" s="102" t="s">
        <v>16226</v>
      </c>
      <c r="M307" s="102" t="s">
        <v>16326</v>
      </c>
      <c r="N307" s="102" t="s">
        <v>16390</v>
      </c>
      <c r="O307" s="93"/>
      <c r="P307" s="89"/>
      <c r="Q307" s="90"/>
    </row>
    <row r="308" spans="1:17">
      <c r="A308" s="85" t="s">
        <v>3107</v>
      </c>
      <c r="B308" s="85" t="s">
        <v>33</v>
      </c>
      <c r="C308" s="85" t="s">
        <v>3108</v>
      </c>
      <c r="D308" s="86" t="s">
        <v>3838</v>
      </c>
      <c r="E308" s="85" t="s">
        <v>2242</v>
      </c>
      <c r="F308" s="153" t="s">
        <v>2243</v>
      </c>
      <c r="G308" s="86" t="s">
        <v>34</v>
      </c>
      <c r="H308" s="85" t="s">
        <v>3109</v>
      </c>
      <c r="I308" s="87" t="e">
        <v>#N/A</v>
      </c>
      <c r="J308" s="87" t="s">
        <v>13468</v>
      </c>
      <c r="K308" s="87" t="s">
        <v>16053</v>
      </c>
      <c r="L308" s="102" t="s">
        <v>16193</v>
      </c>
      <c r="M308" s="102" t="s">
        <v>16303</v>
      </c>
      <c r="N308" s="102" t="s">
        <v>16315</v>
      </c>
      <c r="O308" s="93"/>
      <c r="P308" s="89"/>
      <c r="Q308" s="90"/>
    </row>
    <row r="309" spans="1:17">
      <c r="A309" s="85" t="s">
        <v>4379</v>
      </c>
      <c r="B309" s="85" t="s">
        <v>4260</v>
      </c>
      <c r="C309" s="85" t="s">
        <v>4380</v>
      </c>
      <c r="D309" s="86" t="s">
        <v>3325</v>
      </c>
      <c r="E309" s="85" t="s">
        <v>2253</v>
      </c>
      <c r="F309" s="153" t="s">
        <v>2245</v>
      </c>
      <c r="G309" s="86" t="s">
        <v>27</v>
      </c>
      <c r="H309" s="85" t="s">
        <v>4381</v>
      </c>
      <c r="I309" s="87" t="s">
        <v>13333</v>
      </c>
      <c r="J309" s="87" t="s">
        <v>818</v>
      </c>
      <c r="K309" s="87" t="s">
        <v>16017</v>
      </c>
      <c r="L309" s="102" t="s">
        <v>16162</v>
      </c>
      <c r="M309" s="102" t="s">
        <v>16268</v>
      </c>
      <c r="N309" s="102" t="s">
        <v>16359</v>
      </c>
      <c r="O309" s="93"/>
      <c r="P309" s="89"/>
      <c r="Q309" s="90"/>
    </row>
    <row r="310" spans="1:17">
      <c r="A310" s="85" t="s">
        <v>2686</v>
      </c>
      <c r="B310" s="85" t="s">
        <v>9</v>
      </c>
      <c r="C310" s="85" t="s">
        <v>2687</v>
      </c>
      <c r="D310" s="86" t="s">
        <v>2485</v>
      </c>
      <c r="E310" s="85" t="s">
        <v>2242</v>
      </c>
      <c r="F310" s="153" t="s">
        <v>2243</v>
      </c>
      <c r="G310" s="86" t="s">
        <v>18</v>
      </c>
      <c r="H310" s="85" t="s">
        <v>2688</v>
      </c>
      <c r="I310" s="87" t="e">
        <v>#N/A</v>
      </c>
      <c r="J310" s="87" t="s">
        <v>13469</v>
      </c>
      <c r="K310" s="87" t="s">
        <v>15976</v>
      </c>
      <c r="L310" s="102" t="s">
        <v>16159</v>
      </c>
      <c r="M310" s="102" t="s">
        <v>16271</v>
      </c>
      <c r="N310" s="102" t="s">
        <v>16358</v>
      </c>
      <c r="O310" s="93"/>
      <c r="P310" s="89"/>
      <c r="Q310" s="90"/>
    </row>
    <row r="311" spans="1:17">
      <c r="A311" s="85" t="s">
        <v>2533</v>
      </c>
      <c r="B311" s="85" t="s">
        <v>2534</v>
      </c>
      <c r="C311" s="85" t="s">
        <v>2535</v>
      </c>
      <c r="D311" s="86" t="s">
        <v>3838</v>
      </c>
      <c r="E311" s="85" t="s">
        <v>2251</v>
      </c>
      <c r="F311" s="153" t="s">
        <v>2245</v>
      </c>
      <c r="G311" s="86" t="s">
        <v>54</v>
      </c>
      <c r="H311" s="85" t="s">
        <v>2536</v>
      </c>
      <c r="I311" s="87" t="e">
        <v>#N/A</v>
      </c>
      <c r="J311" s="87" t="s">
        <v>13470</v>
      </c>
      <c r="K311" s="87" t="s">
        <v>16017</v>
      </c>
      <c r="L311" s="102" t="s">
        <v>16160</v>
      </c>
      <c r="M311" s="102" t="s">
        <v>16272</v>
      </c>
      <c r="N311" s="102" t="s">
        <v>16208</v>
      </c>
      <c r="O311" s="93"/>
      <c r="P311" s="89"/>
      <c r="Q311" s="90"/>
    </row>
    <row r="312" spans="1:17">
      <c r="A312" s="85" t="s">
        <v>5105</v>
      </c>
      <c r="B312" s="85" t="s">
        <v>5106</v>
      </c>
      <c r="C312" s="85" t="s">
        <v>5107</v>
      </c>
      <c r="D312" s="86" t="s">
        <v>3839</v>
      </c>
      <c r="E312" s="85" t="s">
        <v>2242</v>
      </c>
      <c r="F312" s="153" t="s">
        <v>2245</v>
      </c>
      <c r="G312" s="86" t="s">
        <v>3591</v>
      </c>
      <c r="H312" s="85" t="s">
        <v>5108</v>
      </c>
      <c r="I312" s="87" t="e">
        <v>#N/A</v>
      </c>
      <c r="J312" s="87" t="s">
        <v>13471</v>
      </c>
      <c r="K312" s="87" t="s">
        <v>16067</v>
      </c>
      <c r="L312" s="102" t="s">
        <v>16175</v>
      </c>
      <c r="M312" s="102" t="s">
        <v>16308</v>
      </c>
      <c r="N312" s="102" t="s">
        <v>16371</v>
      </c>
      <c r="O312" s="93"/>
      <c r="P312" s="89"/>
      <c r="Q312" s="90"/>
    </row>
    <row r="313" spans="1:17">
      <c r="A313" s="85" t="s">
        <v>2559</v>
      </c>
      <c r="B313" s="85" t="s">
        <v>11</v>
      </c>
      <c r="C313" s="85" t="s">
        <v>2560</v>
      </c>
      <c r="D313" s="86" t="s">
        <v>9195</v>
      </c>
      <c r="E313" s="85" t="s">
        <v>3848</v>
      </c>
      <c r="F313" s="153" t="s">
        <v>2245</v>
      </c>
      <c r="G313" s="86" t="s">
        <v>28</v>
      </c>
      <c r="H313" s="85" t="s">
        <v>2561</v>
      </c>
      <c r="I313" s="87" t="e">
        <v>#N/A</v>
      </c>
      <c r="J313" s="87" t="s">
        <v>13472</v>
      </c>
      <c r="K313" s="87" t="s">
        <v>16020</v>
      </c>
      <c r="L313" s="102" t="s">
        <v>16227</v>
      </c>
      <c r="M313" s="102" t="s">
        <v>16327</v>
      </c>
      <c r="N313" s="102" t="s">
        <v>16324</v>
      </c>
      <c r="O313" s="93"/>
      <c r="P313" s="89"/>
      <c r="Q313" s="90"/>
    </row>
    <row r="314" spans="1:17">
      <c r="A314" s="85" t="s">
        <v>2862</v>
      </c>
      <c r="B314" s="85" t="s">
        <v>59</v>
      </c>
      <c r="C314" s="85" t="s">
        <v>2863</v>
      </c>
      <c r="D314" s="86" t="s">
        <v>2523</v>
      </c>
      <c r="E314" s="85" t="s">
        <v>2242</v>
      </c>
      <c r="F314" s="153" t="s">
        <v>2243</v>
      </c>
      <c r="G314" s="86" t="s">
        <v>27</v>
      </c>
      <c r="H314" s="85" t="s">
        <v>2864</v>
      </c>
      <c r="I314" s="87" t="e">
        <v>#N/A</v>
      </c>
      <c r="J314" s="87" t="s">
        <v>13473</v>
      </c>
      <c r="K314" s="87" t="s">
        <v>16077</v>
      </c>
      <c r="L314" s="102" t="s">
        <v>16228</v>
      </c>
      <c r="M314" s="102" t="s">
        <v>16328</v>
      </c>
      <c r="N314" s="102" t="s">
        <v>16344</v>
      </c>
      <c r="O314" s="93"/>
      <c r="P314" s="89"/>
      <c r="Q314" s="90"/>
    </row>
    <row r="315" spans="1:17">
      <c r="A315" s="85" t="s">
        <v>2925</v>
      </c>
      <c r="B315" s="85" t="s">
        <v>75</v>
      </c>
      <c r="C315" s="85" t="s">
        <v>2926</v>
      </c>
      <c r="D315" s="86" t="s">
        <v>2513</v>
      </c>
      <c r="E315" s="85" t="s">
        <v>2242</v>
      </c>
      <c r="F315" s="153" t="s">
        <v>2243</v>
      </c>
      <c r="G315" s="86" t="s">
        <v>28</v>
      </c>
      <c r="H315" s="85" t="s">
        <v>2927</v>
      </c>
      <c r="I315" s="87">
        <v>6972200196873</v>
      </c>
      <c r="J315" s="87" t="s">
        <v>818</v>
      </c>
      <c r="K315" s="87" t="s">
        <v>16031</v>
      </c>
      <c r="L315" s="102" t="s">
        <v>16159</v>
      </c>
      <c r="M315" s="102" t="s">
        <v>16296</v>
      </c>
      <c r="N315" s="102" t="s">
        <v>16373</v>
      </c>
      <c r="O315" s="93"/>
      <c r="P315" s="89"/>
      <c r="Q315" s="90"/>
    </row>
    <row r="316" spans="1:17">
      <c r="A316" s="85" t="s">
        <v>3041</v>
      </c>
      <c r="B316" s="85" t="s">
        <v>2473</v>
      </c>
      <c r="C316" s="85" t="s">
        <v>3042</v>
      </c>
      <c r="D316" s="86" t="s">
        <v>2485</v>
      </c>
      <c r="E316" s="85" t="s">
        <v>2253</v>
      </c>
      <c r="F316" s="153" t="s">
        <v>2243</v>
      </c>
      <c r="G316" s="86" t="s">
        <v>28</v>
      </c>
      <c r="H316" s="85" t="s">
        <v>3043</v>
      </c>
      <c r="I316" s="87" t="e">
        <v>#N/A</v>
      </c>
      <c r="J316" s="87" t="s">
        <v>13474</v>
      </c>
      <c r="K316" s="87" t="s">
        <v>16031</v>
      </c>
      <c r="L316" s="102" t="s">
        <v>16159</v>
      </c>
      <c r="M316" s="102" t="s">
        <v>16296</v>
      </c>
      <c r="N316" s="102" t="s">
        <v>16373</v>
      </c>
      <c r="O316" s="93"/>
      <c r="P316" s="89"/>
      <c r="Q316" s="90"/>
    </row>
    <row r="317" spans="1:17">
      <c r="A317" s="85" t="s">
        <v>5109</v>
      </c>
      <c r="B317" s="85" t="s">
        <v>5110</v>
      </c>
      <c r="C317" s="85" t="s">
        <v>5111</v>
      </c>
      <c r="D317" s="86" t="s">
        <v>2513</v>
      </c>
      <c r="E317" s="85" t="s">
        <v>2253</v>
      </c>
      <c r="F317" s="153" t="s">
        <v>2245</v>
      </c>
      <c r="G317" s="86" t="s">
        <v>27</v>
      </c>
      <c r="H317" s="85" t="s">
        <v>5112</v>
      </c>
      <c r="I317" s="87">
        <v>6974950109240</v>
      </c>
      <c r="J317" s="87" t="s">
        <v>818</v>
      </c>
      <c r="K317" s="87" t="s">
        <v>16020</v>
      </c>
      <c r="L317" s="102" t="s">
        <v>16175</v>
      </c>
      <c r="M317" s="102" t="s">
        <v>16308</v>
      </c>
      <c r="N317" s="102" t="s">
        <v>16371</v>
      </c>
      <c r="O317" s="93"/>
      <c r="P317" s="89"/>
      <c r="Q317" s="90"/>
    </row>
    <row r="318" spans="1:17">
      <c r="A318" s="85" t="s">
        <v>3539</v>
      </c>
      <c r="B318" s="85" t="s">
        <v>2628</v>
      </c>
      <c r="C318" s="85" t="s">
        <v>3540</v>
      </c>
      <c r="D318" s="86">
        <v>0</v>
      </c>
      <c r="E318" s="85"/>
      <c r="F318" s="153" t="s">
        <v>2243</v>
      </c>
      <c r="G318" s="86" t="s">
        <v>2630</v>
      </c>
      <c r="H318" s="85" t="s">
        <v>3541</v>
      </c>
      <c r="I318" s="87" t="e">
        <v>#N/A</v>
      </c>
      <c r="J318" s="87" t="s">
        <v>818</v>
      </c>
      <c r="K318" s="87">
        <v>0</v>
      </c>
      <c r="L318" s="102">
        <v>0</v>
      </c>
      <c r="M318" s="102">
        <v>0</v>
      </c>
      <c r="N318" s="102">
        <v>0</v>
      </c>
      <c r="O318" s="93"/>
      <c r="P318" s="89"/>
      <c r="Q318" s="90"/>
    </row>
    <row r="319" spans="1:17">
      <c r="A319" s="85" t="s">
        <v>4609</v>
      </c>
      <c r="B319" s="85" t="s">
        <v>4610</v>
      </c>
      <c r="C319" s="85" t="s">
        <v>4611</v>
      </c>
      <c r="D319" s="86" t="s">
        <v>2475</v>
      </c>
      <c r="E319" s="85" t="s">
        <v>2253</v>
      </c>
      <c r="F319" s="153" t="s">
        <v>2243</v>
      </c>
      <c r="G319" s="86" t="s">
        <v>43</v>
      </c>
      <c r="H319" s="85" t="s">
        <v>4612</v>
      </c>
      <c r="I319" s="87" t="e">
        <v>#N/A</v>
      </c>
      <c r="J319" s="87" t="s">
        <v>13475</v>
      </c>
      <c r="K319" s="87" t="s">
        <v>16078</v>
      </c>
      <c r="L319" s="102" t="s">
        <v>16174</v>
      </c>
      <c r="M319" s="102" t="s">
        <v>16284</v>
      </c>
      <c r="N319" s="102" t="s">
        <v>16344</v>
      </c>
      <c r="O319" s="93"/>
      <c r="P319" s="89"/>
      <c r="Q319" s="90"/>
    </row>
    <row r="320" spans="1:17">
      <c r="A320" s="85" t="s">
        <v>4441</v>
      </c>
      <c r="B320" s="85" t="s">
        <v>4244</v>
      </c>
      <c r="C320" s="85" t="s">
        <v>4442</v>
      </c>
      <c r="D320" s="86" t="s">
        <v>9196</v>
      </c>
      <c r="E320" s="85" t="s">
        <v>2253</v>
      </c>
      <c r="F320" s="153" t="s">
        <v>2245</v>
      </c>
      <c r="G320" s="86" t="s">
        <v>4816</v>
      </c>
      <c r="H320" s="85" t="s">
        <v>4443</v>
      </c>
      <c r="I320" s="87">
        <v>6974950105051</v>
      </c>
      <c r="J320" s="87" t="s">
        <v>818</v>
      </c>
      <c r="K320" s="87" t="s">
        <v>15998</v>
      </c>
      <c r="L320" s="102" t="s">
        <v>16185</v>
      </c>
      <c r="M320" s="102" t="s">
        <v>16295</v>
      </c>
      <c r="N320" s="102" t="s">
        <v>16372</v>
      </c>
      <c r="O320" s="93"/>
      <c r="P320" s="89"/>
      <c r="Q320" s="90"/>
    </row>
    <row r="321" spans="1:17">
      <c r="A321" s="85" t="s">
        <v>4398</v>
      </c>
      <c r="B321" s="85" t="s">
        <v>4244</v>
      </c>
      <c r="C321" s="85" t="s">
        <v>4172</v>
      </c>
      <c r="D321" s="86" t="s">
        <v>9197</v>
      </c>
      <c r="E321" s="85" t="s">
        <v>2253</v>
      </c>
      <c r="F321" s="153" t="s">
        <v>2245</v>
      </c>
      <c r="G321" s="86" t="s">
        <v>20</v>
      </c>
      <c r="H321" s="85" t="s">
        <v>4400</v>
      </c>
      <c r="I321" s="87">
        <v>6974950105068</v>
      </c>
      <c r="J321" s="87" t="s">
        <v>818</v>
      </c>
      <c r="K321" s="87" t="s">
        <v>15998</v>
      </c>
      <c r="L321" s="102" t="s">
        <v>16185</v>
      </c>
      <c r="M321" s="102" t="s">
        <v>16295</v>
      </c>
      <c r="N321" s="102" t="s">
        <v>16372</v>
      </c>
      <c r="O321" s="93"/>
      <c r="P321" s="89"/>
      <c r="Q321" s="90"/>
    </row>
    <row r="322" spans="1:17">
      <c r="A322" s="85" t="s">
        <v>5113</v>
      </c>
      <c r="B322" s="85" t="s">
        <v>5114</v>
      </c>
      <c r="C322" s="85" t="s">
        <v>5115</v>
      </c>
      <c r="D322" s="86" t="s">
        <v>2485</v>
      </c>
      <c r="E322" s="85" t="s">
        <v>2253</v>
      </c>
      <c r="F322" s="153" t="s">
        <v>2245</v>
      </c>
      <c r="G322" s="86" t="s">
        <v>5116</v>
      </c>
      <c r="H322" s="85" t="s">
        <v>5117</v>
      </c>
      <c r="I322" s="87" t="e">
        <v>#N/A</v>
      </c>
      <c r="J322" s="87" t="s">
        <v>13476</v>
      </c>
      <c r="K322" s="87" t="s">
        <v>16062</v>
      </c>
      <c r="L322" s="102" t="s">
        <v>16229</v>
      </c>
      <c r="M322" s="102" t="s">
        <v>16308</v>
      </c>
      <c r="N322" s="102" t="s">
        <v>16371</v>
      </c>
      <c r="O322" s="93"/>
      <c r="P322" s="89"/>
      <c r="Q322" s="90"/>
    </row>
    <row r="323" spans="1:17">
      <c r="A323" s="85" t="s">
        <v>4845</v>
      </c>
      <c r="B323" s="85" t="s">
        <v>4846</v>
      </c>
      <c r="C323" s="85" t="s">
        <v>4847</v>
      </c>
      <c r="D323" s="86" t="s">
        <v>2475</v>
      </c>
      <c r="E323" s="85" t="s">
        <v>2253</v>
      </c>
      <c r="F323" s="153" t="s">
        <v>2245</v>
      </c>
      <c r="G323" s="86" t="s">
        <v>4848</v>
      </c>
      <c r="H323" s="85" t="s">
        <v>4849</v>
      </c>
      <c r="I323" s="87" t="e">
        <v>#N/A</v>
      </c>
      <c r="J323" s="87" t="s">
        <v>13477</v>
      </c>
      <c r="K323" s="87" t="s">
        <v>16079</v>
      </c>
      <c r="L323" s="102" t="s">
        <v>16218</v>
      </c>
      <c r="M323" s="102" t="s">
        <v>16319</v>
      </c>
      <c r="N323" s="102" t="s">
        <v>16228</v>
      </c>
      <c r="O323" s="93" t="s">
        <v>15918</v>
      </c>
      <c r="P323" s="89"/>
      <c r="Q323" s="90"/>
    </row>
    <row r="324" spans="1:17">
      <c r="A324" s="85" t="s">
        <v>3240</v>
      </c>
      <c r="B324" s="85" t="s">
        <v>3241</v>
      </c>
      <c r="C324" s="85" t="s">
        <v>3242</v>
      </c>
      <c r="D324" s="86" t="s">
        <v>2475</v>
      </c>
      <c r="E324" s="85" t="s">
        <v>2251</v>
      </c>
      <c r="F324" s="153" t="s">
        <v>2243</v>
      </c>
      <c r="G324" s="86" t="s">
        <v>2630</v>
      </c>
      <c r="H324" s="85" t="s">
        <v>3243</v>
      </c>
      <c r="I324" s="87" t="e">
        <v>#N/A</v>
      </c>
      <c r="J324" s="87" t="s">
        <v>13478</v>
      </c>
      <c r="K324" s="87" t="s">
        <v>15970</v>
      </c>
      <c r="L324" s="102" t="s">
        <v>16230</v>
      </c>
      <c r="M324" s="102" t="s">
        <v>16311</v>
      </c>
      <c r="N324" s="102" t="s">
        <v>16309</v>
      </c>
      <c r="O324" s="93"/>
      <c r="P324" s="89"/>
      <c r="Q324" s="90"/>
    </row>
    <row r="325" spans="1:17">
      <c r="A325" s="85" t="s">
        <v>3858</v>
      </c>
      <c r="B325" s="85" t="s">
        <v>3754</v>
      </c>
      <c r="C325" s="85" t="s">
        <v>3857</v>
      </c>
      <c r="D325" s="86" t="s">
        <v>2600</v>
      </c>
      <c r="E325" s="85" t="s">
        <v>2253</v>
      </c>
      <c r="F325" s="153" t="s">
        <v>2243</v>
      </c>
      <c r="G325" s="86" t="s">
        <v>20</v>
      </c>
      <c r="H325" s="85" t="s">
        <v>3859</v>
      </c>
      <c r="I325" s="87">
        <v>6974950104429</v>
      </c>
      <c r="J325" s="87" t="s">
        <v>818</v>
      </c>
      <c r="K325" s="87" t="s">
        <v>15995</v>
      </c>
      <c r="L325" s="102" t="s">
        <v>16231</v>
      </c>
      <c r="M325" s="102" t="s">
        <v>16329</v>
      </c>
      <c r="N325" s="102" t="s">
        <v>16189</v>
      </c>
      <c r="O325" s="93"/>
      <c r="P325" s="89"/>
      <c r="Q325" s="90"/>
    </row>
    <row r="326" spans="1:17">
      <c r="A326" s="85" t="s">
        <v>4813</v>
      </c>
      <c r="B326" s="85" t="s">
        <v>4814</v>
      </c>
      <c r="C326" s="85" t="s">
        <v>4815</v>
      </c>
      <c r="D326" s="86" t="s">
        <v>2527</v>
      </c>
      <c r="E326" s="85" t="s">
        <v>2253</v>
      </c>
      <c r="F326" s="153" t="s">
        <v>2245</v>
      </c>
      <c r="G326" s="86" t="s">
        <v>4816</v>
      </c>
      <c r="H326" s="85" t="s">
        <v>4817</v>
      </c>
      <c r="I326" s="87">
        <v>6974950108571</v>
      </c>
      <c r="J326" s="87" t="s">
        <v>818</v>
      </c>
      <c r="K326" s="87" t="s">
        <v>16080</v>
      </c>
      <c r="L326" s="102" t="s">
        <v>16218</v>
      </c>
      <c r="M326" s="102" t="s">
        <v>16319</v>
      </c>
      <c r="N326" s="102" t="s">
        <v>16228</v>
      </c>
      <c r="O326" s="93"/>
      <c r="P326" s="89"/>
      <c r="Q326" s="90"/>
    </row>
    <row r="327" spans="1:17">
      <c r="A327" s="85" t="s">
        <v>3177</v>
      </c>
      <c r="B327" s="92" t="s">
        <v>53</v>
      </c>
      <c r="C327" s="85" t="s">
        <v>3178</v>
      </c>
      <c r="D327" s="86" t="s">
        <v>2505</v>
      </c>
      <c r="E327" s="85" t="s">
        <v>2242</v>
      </c>
      <c r="F327" s="153" t="s">
        <v>2243</v>
      </c>
      <c r="G327" s="86" t="s">
        <v>54</v>
      </c>
      <c r="H327" s="86" t="s">
        <v>3179</v>
      </c>
      <c r="I327" s="87">
        <v>6972200197276</v>
      </c>
      <c r="J327" s="87" t="s">
        <v>818</v>
      </c>
      <c r="K327" s="87" t="s">
        <v>15969</v>
      </c>
      <c r="L327" s="102" t="s">
        <v>16160</v>
      </c>
      <c r="M327" s="102" t="s">
        <v>16272</v>
      </c>
      <c r="N327" s="102" t="s">
        <v>16208</v>
      </c>
      <c r="O327" s="93"/>
      <c r="P327" s="89"/>
      <c r="Q327" s="90"/>
    </row>
    <row r="328" spans="1:17">
      <c r="A328" s="85" t="s">
        <v>3469</v>
      </c>
      <c r="B328" s="85" t="s">
        <v>3358</v>
      </c>
      <c r="C328" s="85" t="s">
        <v>3470</v>
      </c>
      <c r="D328" s="86">
        <v>0</v>
      </c>
      <c r="E328" s="85"/>
      <c r="F328" s="153" t="s">
        <v>2243</v>
      </c>
      <c r="G328" s="86" t="s">
        <v>3471</v>
      </c>
      <c r="H328" s="85" t="s">
        <v>3472</v>
      </c>
      <c r="I328" s="87" t="e">
        <v>#N/A</v>
      </c>
      <c r="J328" s="87" t="s">
        <v>818</v>
      </c>
      <c r="K328" s="87" t="s">
        <v>15996</v>
      </c>
      <c r="L328" s="102" t="s">
        <v>16183</v>
      </c>
      <c r="M328" s="102" t="s">
        <v>16183</v>
      </c>
      <c r="N328" s="102" t="s">
        <v>16183</v>
      </c>
      <c r="O328" s="93"/>
      <c r="P328" s="89"/>
      <c r="Q328" s="90"/>
    </row>
    <row r="329" spans="1:17">
      <c r="A329" s="85" t="s">
        <v>3434</v>
      </c>
      <c r="B329" s="85" t="s">
        <v>3435</v>
      </c>
      <c r="C329" s="85" t="s">
        <v>3436</v>
      </c>
      <c r="D329" s="86" t="s">
        <v>2523</v>
      </c>
      <c r="E329" s="85" t="s">
        <v>2242</v>
      </c>
      <c r="F329" s="153" t="s">
        <v>2243</v>
      </c>
      <c r="G329" s="86" t="s">
        <v>23</v>
      </c>
      <c r="H329" s="85" t="s">
        <v>3437</v>
      </c>
      <c r="I329" s="87">
        <v>6972200195845</v>
      </c>
      <c r="J329" s="87" t="s">
        <v>818</v>
      </c>
      <c r="K329" s="87" t="s">
        <v>15996</v>
      </c>
      <c r="L329" s="102" t="s">
        <v>16183</v>
      </c>
      <c r="M329" s="102" t="s">
        <v>16183</v>
      </c>
      <c r="N329" s="102" t="s">
        <v>16183</v>
      </c>
      <c r="O329" s="93"/>
      <c r="P329" s="89"/>
      <c r="Q329" s="90"/>
    </row>
    <row r="330" spans="1:17">
      <c r="A330" s="85" t="s">
        <v>2995</v>
      </c>
      <c r="B330" s="85" t="s">
        <v>2996</v>
      </c>
      <c r="C330" s="85" t="s">
        <v>2997</v>
      </c>
      <c r="D330" s="86" t="s">
        <v>2485</v>
      </c>
      <c r="E330" s="85" t="s">
        <v>2253</v>
      </c>
      <c r="F330" s="153" t="s">
        <v>2243</v>
      </c>
      <c r="G330" s="86" t="s">
        <v>2840</v>
      </c>
      <c r="H330" s="85" t="s">
        <v>2998</v>
      </c>
      <c r="I330" s="87" t="e">
        <v>#N/A</v>
      </c>
      <c r="J330" s="87" t="s">
        <v>13479</v>
      </c>
      <c r="K330" s="87" t="s">
        <v>15976</v>
      </c>
      <c r="L330" s="102" t="s">
        <v>16174</v>
      </c>
      <c r="M330" s="102" t="s">
        <v>16284</v>
      </c>
      <c r="N330" s="102" t="s">
        <v>16344</v>
      </c>
      <c r="O330" s="93"/>
      <c r="P330" s="89"/>
      <c r="Q330" s="90"/>
    </row>
    <row r="331" spans="1:17">
      <c r="A331" s="85" t="s">
        <v>2948</v>
      </c>
      <c r="B331" s="85" t="s">
        <v>2949</v>
      </c>
      <c r="C331" s="85" t="s">
        <v>2950</v>
      </c>
      <c r="D331" s="86" t="s">
        <v>3838</v>
      </c>
      <c r="E331" s="85" t="s">
        <v>2253</v>
      </c>
      <c r="F331" s="153" t="s">
        <v>2243</v>
      </c>
      <c r="G331" s="86" t="s">
        <v>22</v>
      </c>
      <c r="H331" s="85" t="s">
        <v>2951</v>
      </c>
      <c r="I331" s="87" t="e">
        <v>#N/A</v>
      </c>
      <c r="J331" s="87" t="s">
        <v>13480</v>
      </c>
      <c r="K331" s="87" t="s">
        <v>15976</v>
      </c>
      <c r="L331" s="102" t="s">
        <v>16160</v>
      </c>
      <c r="M331" s="102" t="s">
        <v>16272</v>
      </c>
      <c r="N331" s="102" t="s">
        <v>16260</v>
      </c>
      <c r="O331" s="93"/>
      <c r="P331" s="89"/>
      <c r="Q331" s="90"/>
    </row>
    <row r="332" spans="1:17">
      <c r="A332" s="85" t="s">
        <v>4838</v>
      </c>
      <c r="B332" s="85" t="s">
        <v>9155</v>
      </c>
      <c r="C332" s="85" t="s">
        <v>4839</v>
      </c>
      <c r="D332" s="86" t="s">
        <v>3838</v>
      </c>
      <c r="E332" s="85" t="s">
        <v>2253</v>
      </c>
      <c r="F332" s="153" t="s">
        <v>2245</v>
      </c>
      <c r="G332" s="86" t="s">
        <v>4840</v>
      </c>
      <c r="H332" s="85" t="s">
        <v>4841</v>
      </c>
      <c r="I332" s="87" t="e">
        <v>#N/A</v>
      </c>
      <c r="J332" s="87" t="s">
        <v>13481</v>
      </c>
      <c r="K332" s="87" t="s">
        <v>15966</v>
      </c>
      <c r="L332" s="102" t="s">
        <v>16162</v>
      </c>
      <c r="M332" s="102" t="s">
        <v>16160</v>
      </c>
      <c r="N332" s="102" t="s">
        <v>16359</v>
      </c>
      <c r="O332" s="93"/>
      <c r="P332" s="89"/>
      <c r="Q332" s="90"/>
    </row>
    <row r="333" spans="1:17">
      <c r="A333" s="85" t="s">
        <v>4384</v>
      </c>
      <c r="B333" s="85" t="s">
        <v>4302</v>
      </c>
      <c r="C333" s="85" t="s">
        <v>4016</v>
      </c>
      <c r="D333" s="86" t="s">
        <v>3839</v>
      </c>
      <c r="E333" s="85" t="s">
        <v>2242</v>
      </c>
      <c r="F333" s="153" t="s">
        <v>2245</v>
      </c>
      <c r="G333" s="86" t="s">
        <v>27</v>
      </c>
      <c r="H333" s="85" t="s">
        <v>4385</v>
      </c>
      <c r="I333" s="87" t="e">
        <v>#N/A</v>
      </c>
      <c r="J333" s="87" t="s">
        <v>13482</v>
      </c>
      <c r="K333" s="87" t="s">
        <v>15977</v>
      </c>
      <c r="L333" s="102" t="s">
        <v>16179</v>
      </c>
      <c r="M333" s="102" t="s">
        <v>16278</v>
      </c>
      <c r="N333" s="102" t="s">
        <v>16344</v>
      </c>
      <c r="O333" s="93"/>
      <c r="P333" s="89"/>
      <c r="Q333" s="90"/>
    </row>
    <row r="334" spans="1:17">
      <c r="A334" s="85" t="s">
        <v>4825</v>
      </c>
      <c r="B334" s="85" t="s">
        <v>4064</v>
      </c>
      <c r="C334" s="85" t="s">
        <v>4826</v>
      </c>
      <c r="D334" s="86" t="s">
        <v>2527</v>
      </c>
      <c r="E334" s="85" t="s">
        <v>2253</v>
      </c>
      <c r="F334" s="153" t="s">
        <v>2245</v>
      </c>
      <c r="G334" s="86" t="s">
        <v>20</v>
      </c>
      <c r="H334" s="85" t="s">
        <v>4827</v>
      </c>
      <c r="I334" s="87">
        <v>6974950105419</v>
      </c>
      <c r="J334" s="87" t="s">
        <v>818</v>
      </c>
      <c r="K334" s="87" t="s">
        <v>15985</v>
      </c>
      <c r="L334" s="102" t="s">
        <v>16167</v>
      </c>
      <c r="M334" s="102" t="s">
        <v>16278</v>
      </c>
      <c r="N334" s="102" t="s">
        <v>16324</v>
      </c>
      <c r="O334" s="93"/>
      <c r="P334" s="89"/>
      <c r="Q334" s="90"/>
    </row>
    <row r="335" spans="1:17">
      <c r="A335" s="85" t="s">
        <v>4850</v>
      </c>
      <c r="B335" s="85" t="s">
        <v>36</v>
      </c>
      <c r="C335" s="85" t="s">
        <v>4851</v>
      </c>
      <c r="D335" s="86" t="s">
        <v>4852</v>
      </c>
      <c r="E335" s="85" t="s">
        <v>2253</v>
      </c>
      <c r="F335" s="153" t="s">
        <v>2243</v>
      </c>
      <c r="G335" s="86" t="s">
        <v>3591</v>
      </c>
      <c r="H335" s="85" t="s">
        <v>4853</v>
      </c>
      <c r="I335" s="87">
        <v>6974950108519</v>
      </c>
      <c r="J335" s="87" t="s">
        <v>818</v>
      </c>
      <c r="K335" s="87" t="s">
        <v>16009</v>
      </c>
      <c r="L335" s="102" t="s">
        <v>16193</v>
      </c>
      <c r="M335" s="102" t="s">
        <v>16303</v>
      </c>
      <c r="N335" s="102" t="s">
        <v>16315</v>
      </c>
      <c r="O335" s="93"/>
      <c r="P335" s="89"/>
      <c r="Q335" s="90"/>
    </row>
    <row r="336" spans="1:17">
      <c r="A336" s="85" t="s">
        <v>1404</v>
      </c>
      <c r="B336" s="85" t="s">
        <v>1402</v>
      </c>
      <c r="C336" s="85" t="s">
        <v>1403</v>
      </c>
      <c r="D336" s="86" t="s">
        <v>64</v>
      </c>
      <c r="E336" s="85" t="s">
        <v>2242</v>
      </c>
      <c r="F336" s="153" t="s">
        <v>2243</v>
      </c>
      <c r="G336" s="86" t="s">
        <v>34</v>
      </c>
      <c r="H336" s="85" t="s">
        <v>2310</v>
      </c>
      <c r="I336" s="87">
        <v>6974950100940</v>
      </c>
      <c r="J336" s="87" t="s">
        <v>818</v>
      </c>
      <c r="K336" s="87" t="s">
        <v>15968</v>
      </c>
      <c r="L336" s="102" t="s">
        <v>16193</v>
      </c>
      <c r="M336" s="102" t="s">
        <v>16303</v>
      </c>
      <c r="N336" s="102" t="s">
        <v>16315</v>
      </c>
      <c r="O336" s="93"/>
      <c r="P336" s="89"/>
      <c r="Q336" s="90"/>
    </row>
    <row r="337" spans="1:17">
      <c r="A337" s="85" t="s">
        <v>3218</v>
      </c>
      <c r="B337" s="85" t="s">
        <v>1123</v>
      </c>
      <c r="C337" s="85" t="s">
        <v>3219</v>
      </c>
      <c r="D337" s="86" t="s">
        <v>9198</v>
      </c>
      <c r="E337" s="85" t="s">
        <v>3848</v>
      </c>
      <c r="F337" s="153" t="s">
        <v>2245</v>
      </c>
      <c r="G337" s="86" t="s">
        <v>34</v>
      </c>
      <c r="H337" s="85" t="s">
        <v>3220</v>
      </c>
      <c r="I337" s="87" t="e">
        <v>#N/A</v>
      </c>
      <c r="J337" s="87" t="s">
        <v>13483</v>
      </c>
      <c r="K337" s="87" t="s">
        <v>15980</v>
      </c>
      <c r="L337" s="102" t="s">
        <v>16172</v>
      </c>
      <c r="M337" s="102" t="s">
        <v>16225</v>
      </c>
      <c r="N337" s="102" t="s">
        <v>16175</v>
      </c>
      <c r="O337" s="93"/>
      <c r="P337" s="89"/>
      <c r="Q337" s="90"/>
    </row>
    <row r="338" spans="1:17">
      <c r="A338" s="85" t="s">
        <v>4444</v>
      </c>
      <c r="B338" s="85" t="s">
        <v>4302</v>
      </c>
      <c r="C338" s="85" t="s">
        <v>4445</v>
      </c>
      <c r="D338" s="86" t="s">
        <v>9199</v>
      </c>
      <c r="E338" s="85" t="s">
        <v>2253</v>
      </c>
      <c r="F338" s="153" t="s">
        <v>2245</v>
      </c>
      <c r="G338" s="86" t="s">
        <v>3591</v>
      </c>
      <c r="H338" s="85" t="s">
        <v>4446</v>
      </c>
      <c r="I338" s="87">
        <v>6974950106799</v>
      </c>
      <c r="J338" s="87" t="s">
        <v>818</v>
      </c>
      <c r="K338" s="87" t="s">
        <v>15977</v>
      </c>
      <c r="L338" s="102" t="s">
        <v>16179</v>
      </c>
      <c r="M338" s="102" t="s">
        <v>16278</v>
      </c>
      <c r="N338" s="102" t="s">
        <v>16344</v>
      </c>
      <c r="O338" s="93"/>
      <c r="P338" s="89"/>
      <c r="Q338" s="90"/>
    </row>
    <row r="339" spans="1:17">
      <c r="A339" s="85" t="s">
        <v>2666</v>
      </c>
      <c r="B339" s="85" t="s">
        <v>13</v>
      </c>
      <c r="C339" s="85" t="s">
        <v>2667</v>
      </c>
      <c r="D339" s="86" t="s">
        <v>3837</v>
      </c>
      <c r="E339" s="85" t="s">
        <v>2242</v>
      </c>
      <c r="F339" s="153" t="s">
        <v>2243</v>
      </c>
      <c r="G339" s="86" t="s">
        <v>31</v>
      </c>
      <c r="H339" s="85" t="s">
        <v>2668</v>
      </c>
      <c r="I339" s="87">
        <v>6972200192202</v>
      </c>
      <c r="J339" s="87" t="s">
        <v>818</v>
      </c>
      <c r="K339" s="87" t="s">
        <v>16050</v>
      </c>
      <c r="L339" s="102" t="s">
        <v>16188</v>
      </c>
      <c r="M339" s="102" t="s">
        <v>16271</v>
      </c>
      <c r="N339" s="102" t="s">
        <v>16367</v>
      </c>
      <c r="O339" s="93"/>
      <c r="P339" s="89"/>
      <c r="Q339" s="90"/>
    </row>
    <row r="340" spans="1:17">
      <c r="A340" s="85" t="s">
        <v>2952</v>
      </c>
      <c r="B340" s="85" t="s">
        <v>2953</v>
      </c>
      <c r="C340" s="85" t="s">
        <v>2954</v>
      </c>
      <c r="D340" s="86" t="s">
        <v>3838</v>
      </c>
      <c r="E340" s="85" t="s">
        <v>2253</v>
      </c>
      <c r="F340" s="153" t="s">
        <v>2243</v>
      </c>
      <c r="G340" s="86" t="s">
        <v>54</v>
      </c>
      <c r="H340" s="85" t="s">
        <v>2955</v>
      </c>
      <c r="I340" s="87" t="e">
        <v>#N/A</v>
      </c>
      <c r="J340" s="87" t="s">
        <v>13484</v>
      </c>
      <c r="K340" s="87" t="s">
        <v>15976</v>
      </c>
      <c r="L340" s="102" t="s">
        <v>16160</v>
      </c>
      <c r="M340" s="102" t="s">
        <v>16272</v>
      </c>
      <c r="N340" s="102" t="s">
        <v>16260</v>
      </c>
      <c r="O340" s="93"/>
      <c r="P340" s="89"/>
      <c r="Q340" s="90"/>
    </row>
    <row r="341" spans="1:17">
      <c r="A341" s="85" t="s">
        <v>2731</v>
      </c>
      <c r="B341" s="85" t="s">
        <v>56</v>
      </c>
      <c r="C341" s="85" t="s">
        <v>2732</v>
      </c>
      <c r="D341" s="86" t="s">
        <v>2485</v>
      </c>
      <c r="E341" s="85" t="s">
        <v>2253</v>
      </c>
      <c r="F341" s="153" t="s">
        <v>2243</v>
      </c>
      <c r="G341" s="86" t="s">
        <v>54</v>
      </c>
      <c r="H341" s="85" t="s">
        <v>2733</v>
      </c>
      <c r="I341" s="87" t="e">
        <v>#N/A</v>
      </c>
      <c r="J341" s="87" t="s">
        <v>13485</v>
      </c>
      <c r="K341" s="87" t="s">
        <v>15989</v>
      </c>
      <c r="L341" s="102" t="s">
        <v>16167</v>
      </c>
      <c r="M341" s="102" t="s">
        <v>16287</v>
      </c>
      <c r="N341" s="102" t="s">
        <v>16225</v>
      </c>
      <c r="O341" s="93"/>
      <c r="P341" s="89"/>
      <c r="Q341" s="90"/>
    </row>
    <row r="342" spans="1:17">
      <c r="A342" s="85" t="s">
        <v>2652</v>
      </c>
      <c r="B342" s="85" t="s">
        <v>32</v>
      </c>
      <c r="C342" s="85" t="s">
        <v>2653</v>
      </c>
      <c r="D342" s="86" t="s">
        <v>2527</v>
      </c>
      <c r="E342" s="85" t="s">
        <v>2253</v>
      </c>
      <c r="F342" s="153" t="s">
        <v>2243</v>
      </c>
      <c r="G342" s="86" t="s">
        <v>26</v>
      </c>
      <c r="H342" s="85" t="s">
        <v>2654</v>
      </c>
      <c r="I342" s="87">
        <v>6972200195135</v>
      </c>
      <c r="J342" s="87" t="s">
        <v>818</v>
      </c>
      <c r="K342" s="87" t="s">
        <v>15972</v>
      </c>
      <c r="L342" s="102" t="s">
        <v>16165</v>
      </c>
      <c r="M342" s="102" t="s">
        <v>16276</v>
      </c>
      <c r="N342" s="102" t="s">
        <v>16235</v>
      </c>
      <c r="O342" s="93"/>
      <c r="P342" s="89"/>
      <c r="Q342" s="90"/>
    </row>
    <row r="343" spans="1:17">
      <c r="A343" s="85" t="s">
        <v>5121</v>
      </c>
      <c r="B343" s="85" t="s">
        <v>9156</v>
      </c>
      <c r="C343" s="85" t="s">
        <v>5122</v>
      </c>
      <c r="D343" s="86" t="s">
        <v>5123</v>
      </c>
      <c r="E343" s="85" t="s">
        <v>2242</v>
      </c>
      <c r="F343" s="153" t="s">
        <v>2245</v>
      </c>
      <c r="G343" s="86" t="s">
        <v>3591</v>
      </c>
      <c r="H343" s="85" t="s">
        <v>5124</v>
      </c>
      <c r="I343" s="87">
        <v>6974950109202</v>
      </c>
      <c r="J343" s="87" t="s">
        <v>818</v>
      </c>
      <c r="K343" s="87" t="s">
        <v>16024</v>
      </c>
      <c r="L343" s="102" t="s">
        <v>16204</v>
      </c>
      <c r="M343" s="102" t="s">
        <v>16305</v>
      </c>
      <c r="N343" s="102" t="s">
        <v>16189</v>
      </c>
      <c r="O343" s="93"/>
      <c r="P343" s="89"/>
      <c r="Q343" s="90"/>
    </row>
    <row r="344" spans="1:17">
      <c r="A344" s="85" t="s">
        <v>3602</v>
      </c>
      <c r="B344" s="85" t="s">
        <v>2341</v>
      </c>
      <c r="C344" s="85" t="s">
        <v>3603</v>
      </c>
      <c r="D344" s="86" t="s">
        <v>3851</v>
      </c>
      <c r="E344" s="85" t="s">
        <v>3848</v>
      </c>
      <c r="F344" s="153" t="s">
        <v>2245</v>
      </c>
      <c r="G344" s="86" t="s">
        <v>34</v>
      </c>
      <c r="H344" s="85" t="s">
        <v>3604</v>
      </c>
      <c r="I344" s="87" t="e">
        <v>#N/A</v>
      </c>
      <c r="J344" s="87" t="s">
        <v>13486</v>
      </c>
      <c r="K344" s="87" t="s">
        <v>15975</v>
      </c>
      <c r="L344" s="102" t="s">
        <v>16168</v>
      </c>
      <c r="M344" s="102" t="s">
        <v>16274</v>
      </c>
      <c r="N344" s="102" t="s">
        <v>16268</v>
      </c>
      <c r="O344" s="93"/>
      <c r="P344" s="89"/>
      <c r="Q344" s="90"/>
    </row>
    <row r="345" spans="1:17">
      <c r="A345" s="85" t="s">
        <v>4432</v>
      </c>
      <c r="B345" s="85" t="s">
        <v>4433</v>
      </c>
      <c r="C345" s="85" t="s">
        <v>4434</v>
      </c>
      <c r="D345" s="86" t="s">
        <v>9200</v>
      </c>
      <c r="E345" s="85" t="s">
        <v>2253</v>
      </c>
      <c r="F345" s="153" t="s">
        <v>2245</v>
      </c>
      <c r="G345" s="86" t="s">
        <v>20</v>
      </c>
      <c r="H345" s="85" t="s">
        <v>4435</v>
      </c>
      <c r="I345" s="87">
        <v>6974950106744</v>
      </c>
      <c r="J345" s="87" t="s">
        <v>818</v>
      </c>
      <c r="K345" s="87" t="s">
        <v>15993</v>
      </c>
      <c r="L345" s="102" t="s">
        <v>16181</v>
      </c>
      <c r="M345" s="102" t="s">
        <v>16291</v>
      </c>
      <c r="N345" s="102" t="s">
        <v>16370</v>
      </c>
      <c r="O345" s="93"/>
      <c r="P345" s="89"/>
      <c r="Q345" s="90"/>
    </row>
    <row r="346" spans="1:17">
      <c r="A346" s="85" t="s">
        <v>4395</v>
      </c>
      <c r="B346" s="85" t="s">
        <v>4302</v>
      </c>
      <c r="C346" s="85" t="s">
        <v>4396</v>
      </c>
      <c r="D346" s="86" t="s">
        <v>9201</v>
      </c>
      <c r="E346" s="85" t="s">
        <v>3848</v>
      </c>
      <c r="F346" s="153" t="s">
        <v>2245</v>
      </c>
      <c r="G346" s="86" t="s">
        <v>27</v>
      </c>
      <c r="H346" s="85" t="s">
        <v>4397</v>
      </c>
      <c r="I346" s="87">
        <v>6974950106751</v>
      </c>
      <c r="J346" s="87" t="s">
        <v>818</v>
      </c>
      <c r="K346" s="87" t="s">
        <v>15977</v>
      </c>
      <c r="L346" s="102" t="s">
        <v>16179</v>
      </c>
      <c r="M346" s="102" t="s">
        <v>16278</v>
      </c>
      <c r="N346" s="102" t="s">
        <v>16344</v>
      </c>
      <c r="O346" s="93"/>
      <c r="P346" s="89"/>
      <c r="Q346" s="90"/>
    </row>
    <row r="347" spans="1:17">
      <c r="A347" s="85" t="s">
        <v>4822</v>
      </c>
      <c r="B347" s="85" t="s">
        <v>4021</v>
      </c>
      <c r="C347" s="85" t="s">
        <v>4823</v>
      </c>
      <c r="D347" s="86" t="s">
        <v>2527</v>
      </c>
      <c r="E347" s="85" t="s">
        <v>2253</v>
      </c>
      <c r="F347" s="153" t="s">
        <v>2245</v>
      </c>
      <c r="G347" s="86" t="s">
        <v>4023</v>
      </c>
      <c r="H347" s="85" t="s">
        <v>4824</v>
      </c>
      <c r="I347" s="87">
        <v>6974950105037</v>
      </c>
      <c r="J347" s="87" t="s">
        <v>818</v>
      </c>
      <c r="K347" s="87" t="s">
        <v>15980</v>
      </c>
      <c r="L347" s="102" t="s">
        <v>16167</v>
      </c>
      <c r="M347" s="102" t="s">
        <v>16278</v>
      </c>
      <c r="N347" s="102" t="s">
        <v>16324</v>
      </c>
      <c r="O347" s="93"/>
      <c r="P347" s="89"/>
      <c r="Q347" s="90"/>
    </row>
    <row r="348" spans="1:17">
      <c r="A348" s="85" t="s">
        <v>4419</v>
      </c>
      <c r="B348" s="85" t="s">
        <v>2341</v>
      </c>
      <c r="C348" s="85" t="s">
        <v>4420</v>
      </c>
      <c r="D348" s="86" t="s">
        <v>2527</v>
      </c>
      <c r="E348" s="85" t="s">
        <v>2253</v>
      </c>
      <c r="F348" s="153" t="s">
        <v>2245</v>
      </c>
      <c r="G348" s="86" t="s">
        <v>4613</v>
      </c>
      <c r="H348" s="85" t="s">
        <v>4421</v>
      </c>
      <c r="I348" s="87">
        <v>6974950106928</v>
      </c>
      <c r="J348" s="87" t="s">
        <v>818</v>
      </c>
      <c r="K348" s="87" t="s">
        <v>15975</v>
      </c>
      <c r="L348" s="102" t="s">
        <v>16168</v>
      </c>
      <c r="M348" s="102" t="s">
        <v>16274</v>
      </c>
      <c r="N348" s="102" t="s">
        <v>16278</v>
      </c>
      <c r="O348" s="93"/>
      <c r="P348" s="89"/>
      <c r="Q348" s="90"/>
    </row>
    <row r="349" spans="1:17">
      <c r="A349" s="85" t="s">
        <v>3450</v>
      </c>
      <c r="B349" s="85" t="s">
        <v>2628</v>
      </c>
      <c r="C349" s="85" t="s">
        <v>3451</v>
      </c>
      <c r="D349" s="86" t="s">
        <v>2475</v>
      </c>
      <c r="E349" s="85"/>
      <c r="F349" s="153" t="s">
        <v>2243</v>
      </c>
      <c r="G349" s="86" t="s">
        <v>2630</v>
      </c>
      <c r="H349" s="85" t="s">
        <v>3452</v>
      </c>
      <c r="I349" s="87" t="e">
        <v>#N/A</v>
      </c>
      <c r="J349" s="87" t="s">
        <v>13412</v>
      </c>
      <c r="K349" s="87" t="s">
        <v>16081</v>
      </c>
      <c r="L349" s="102" t="s">
        <v>16232</v>
      </c>
      <c r="M349" s="102" t="s">
        <v>16330</v>
      </c>
      <c r="N349" s="102" t="s">
        <v>16341</v>
      </c>
      <c r="O349" s="93"/>
      <c r="P349" s="89"/>
      <c r="Q349" s="90"/>
    </row>
    <row r="350" spans="1:17">
      <c r="A350" s="85" t="s">
        <v>3227</v>
      </c>
      <c r="B350" s="85" t="s">
        <v>14</v>
      </c>
      <c r="C350" s="85" t="s">
        <v>3228</v>
      </c>
      <c r="D350" s="86" t="s">
        <v>3839</v>
      </c>
      <c r="E350" s="85" t="s">
        <v>2242</v>
      </c>
      <c r="F350" s="153" t="s">
        <v>2243</v>
      </c>
      <c r="G350" s="86" t="s">
        <v>18</v>
      </c>
      <c r="H350" s="85" t="s">
        <v>3229</v>
      </c>
      <c r="I350" s="87" t="e">
        <v>#N/A</v>
      </c>
      <c r="J350" s="87" t="s">
        <v>13487</v>
      </c>
      <c r="K350" s="87" t="s">
        <v>16082</v>
      </c>
      <c r="L350" s="102" t="s">
        <v>16177</v>
      </c>
      <c r="M350" s="102" t="s">
        <v>16312</v>
      </c>
      <c r="N350" s="102" t="s">
        <v>16367</v>
      </c>
      <c r="O350" s="93"/>
      <c r="P350" s="89"/>
      <c r="Q350" s="90"/>
    </row>
    <row r="351" spans="1:17">
      <c r="A351" s="85" t="s">
        <v>2639</v>
      </c>
      <c r="B351" s="85" t="s">
        <v>13</v>
      </c>
      <c r="C351" s="85" t="s">
        <v>2640</v>
      </c>
      <c r="D351" s="86" t="s">
        <v>2485</v>
      </c>
      <c r="E351" s="85" t="s">
        <v>2242</v>
      </c>
      <c r="F351" s="153" t="s">
        <v>2243</v>
      </c>
      <c r="G351" s="86" t="s">
        <v>31</v>
      </c>
      <c r="H351" s="85" t="s">
        <v>2641</v>
      </c>
      <c r="I351" s="87" t="e">
        <v>#N/A</v>
      </c>
      <c r="J351" s="87" t="s">
        <v>13488</v>
      </c>
      <c r="K351" s="87" t="s">
        <v>16019</v>
      </c>
      <c r="L351" s="102" t="s">
        <v>16201</v>
      </c>
      <c r="M351" s="102" t="s">
        <v>16276</v>
      </c>
      <c r="N351" s="102" t="s">
        <v>16235</v>
      </c>
      <c r="O351" s="93"/>
      <c r="P351" s="89"/>
      <c r="Q351" s="90"/>
    </row>
    <row r="352" spans="1:17">
      <c r="A352" s="85" t="s">
        <v>3007</v>
      </c>
      <c r="B352" s="85" t="s">
        <v>3008</v>
      </c>
      <c r="C352" s="85" t="s">
        <v>3009</v>
      </c>
      <c r="D352" s="86" t="s">
        <v>2485</v>
      </c>
      <c r="E352" s="85" t="s">
        <v>2253</v>
      </c>
      <c r="F352" s="153" t="s">
        <v>2243</v>
      </c>
      <c r="G352" s="86" t="s">
        <v>34</v>
      </c>
      <c r="H352" s="85" t="s">
        <v>3010</v>
      </c>
      <c r="I352" s="87" t="e">
        <v>#N/A</v>
      </c>
      <c r="J352" s="87" t="s">
        <v>13489</v>
      </c>
      <c r="K352" s="87" t="s">
        <v>16083</v>
      </c>
      <c r="L352" s="102" t="s">
        <v>16200</v>
      </c>
      <c r="M352" s="102" t="s">
        <v>16309</v>
      </c>
      <c r="N352" s="102" t="s">
        <v>16311</v>
      </c>
      <c r="O352" s="93"/>
      <c r="P352" s="89"/>
      <c r="Q352" s="90"/>
    </row>
    <row r="353" spans="1:17">
      <c r="A353" s="85" t="s">
        <v>2500</v>
      </c>
      <c r="B353" s="85" t="s">
        <v>56</v>
      </c>
      <c r="C353" s="85" t="s">
        <v>2501</v>
      </c>
      <c r="D353" s="86" t="s">
        <v>4410</v>
      </c>
      <c r="E353" s="85" t="s">
        <v>2253</v>
      </c>
      <c r="F353" s="153" t="s">
        <v>2243</v>
      </c>
      <c r="G353" s="86" t="s">
        <v>54</v>
      </c>
      <c r="H353" s="85" t="s">
        <v>2502</v>
      </c>
      <c r="I353" s="87" t="e">
        <v>#N/A</v>
      </c>
      <c r="J353" s="87" t="s">
        <v>13490</v>
      </c>
      <c r="K353" s="87" t="s">
        <v>15989</v>
      </c>
      <c r="L353" s="102" t="s">
        <v>16167</v>
      </c>
      <c r="M353" s="102" t="s">
        <v>16287</v>
      </c>
      <c r="N353" s="102" t="s">
        <v>16225</v>
      </c>
      <c r="O353" s="93"/>
      <c r="P353" s="89"/>
      <c r="Q353" s="90"/>
    </row>
    <row r="354" spans="1:17">
      <c r="A354" s="85" t="s">
        <v>3298</v>
      </c>
      <c r="B354" s="92" t="s">
        <v>50</v>
      </c>
      <c r="C354" s="85" t="s">
        <v>3299</v>
      </c>
      <c r="D354" s="86" t="s">
        <v>2505</v>
      </c>
      <c r="E354" s="85" t="s">
        <v>2253</v>
      </c>
      <c r="F354" s="153" t="s">
        <v>2243</v>
      </c>
      <c r="G354" s="86" t="s">
        <v>20</v>
      </c>
      <c r="H354" s="86" t="s">
        <v>3300</v>
      </c>
      <c r="I354" s="87">
        <v>9352491606393</v>
      </c>
      <c r="J354" s="87" t="s">
        <v>818</v>
      </c>
      <c r="K354" s="87" t="s">
        <v>15969</v>
      </c>
      <c r="L354" s="102" t="s">
        <v>16160</v>
      </c>
      <c r="M354" s="102" t="s">
        <v>16272</v>
      </c>
      <c r="N354" s="102" t="s">
        <v>16251</v>
      </c>
      <c r="O354" s="93"/>
      <c r="P354" s="89"/>
      <c r="Q354" s="90"/>
    </row>
    <row r="355" spans="1:17">
      <c r="A355" s="85" t="s">
        <v>4436</v>
      </c>
      <c r="B355" s="85" t="s">
        <v>4302</v>
      </c>
      <c r="C355" s="85" t="s">
        <v>4437</v>
      </c>
      <c r="D355" s="86" t="s">
        <v>2513</v>
      </c>
      <c r="E355" s="85" t="s">
        <v>2242</v>
      </c>
      <c r="F355" s="153" t="s">
        <v>2245</v>
      </c>
      <c r="G355" s="86" t="s">
        <v>27</v>
      </c>
      <c r="H355" s="85" t="s">
        <v>4438</v>
      </c>
      <c r="I355" s="87">
        <v>6974950106768</v>
      </c>
      <c r="J355" s="87" t="s">
        <v>818</v>
      </c>
      <c r="K355" s="87" t="s">
        <v>15977</v>
      </c>
      <c r="L355" s="102" t="s">
        <v>16179</v>
      </c>
      <c r="M355" s="102" t="s">
        <v>16278</v>
      </c>
      <c r="N355" s="102" t="s">
        <v>16344</v>
      </c>
      <c r="O355" s="93"/>
      <c r="P355" s="89"/>
      <c r="Q355" s="90"/>
    </row>
    <row r="356" spans="1:17">
      <c r="A356" s="85" t="s">
        <v>4386</v>
      </c>
      <c r="B356" s="85" t="s">
        <v>3650</v>
      </c>
      <c r="C356" s="85" t="s">
        <v>4387</v>
      </c>
      <c r="D356" s="86" t="s">
        <v>3110</v>
      </c>
      <c r="E356" s="85" t="s">
        <v>2253</v>
      </c>
      <c r="F356" s="153" t="s">
        <v>2245</v>
      </c>
      <c r="G356" s="86" t="s">
        <v>54</v>
      </c>
      <c r="H356" s="85" t="s">
        <v>4388</v>
      </c>
      <c r="I356" s="87">
        <v>6974950107338</v>
      </c>
      <c r="J356" s="87" t="s">
        <v>818</v>
      </c>
      <c r="K356" s="87" t="s">
        <v>15990</v>
      </c>
      <c r="L356" s="102" t="s">
        <v>16167</v>
      </c>
      <c r="M356" s="102" t="s">
        <v>16287</v>
      </c>
      <c r="N356" s="102" t="s">
        <v>16225</v>
      </c>
      <c r="O356" s="93"/>
      <c r="P356" s="89"/>
      <c r="Q356" s="90"/>
    </row>
    <row r="357" spans="1:17">
      <c r="A357" s="85" t="s">
        <v>2744</v>
      </c>
      <c r="B357" s="85" t="s">
        <v>2628</v>
      </c>
      <c r="C357" s="85" t="s">
        <v>2745</v>
      </c>
      <c r="D357" s="86" t="s">
        <v>2527</v>
      </c>
      <c r="E357" s="85" t="s">
        <v>2253</v>
      </c>
      <c r="F357" s="153" t="s">
        <v>2243</v>
      </c>
      <c r="G357" s="86" t="s">
        <v>2630</v>
      </c>
      <c r="H357" s="85" t="s">
        <v>2746</v>
      </c>
      <c r="I357" s="87">
        <v>6972200195111</v>
      </c>
      <c r="J357" s="87" t="s">
        <v>818</v>
      </c>
      <c r="K357" s="87" t="s">
        <v>16050</v>
      </c>
      <c r="L357" s="102" t="s">
        <v>16233</v>
      </c>
      <c r="M357" s="102" t="s">
        <v>16331</v>
      </c>
      <c r="N357" s="102" t="s">
        <v>16350</v>
      </c>
      <c r="O357" s="93"/>
      <c r="P357" s="89"/>
      <c r="Q357" s="90"/>
    </row>
    <row r="358" spans="1:17">
      <c r="A358" s="85" t="s">
        <v>3301</v>
      </c>
      <c r="B358" s="92" t="s">
        <v>5</v>
      </c>
      <c r="C358" s="85" t="s">
        <v>3302</v>
      </c>
      <c r="D358" s="86" t="s">
        <v>2505</v>
      </c>
      <c r="E358" s="85" t="s">
        <v>2242</v>
      </c>
      <c r="F358" s="153" t="s">
        <v>2243</v>
      </c>
      <c r="G358" s="86" t="s">
        <v>16</v>
      </c>
      <c r="H358" s="86" t="s">
        <v>3303</v>
      </c>
      <c r="I358" s="87">
        <v>6972200197252</v>
      </c>
      <c r="J358" s="87" t="s">
        <v>818</v>
      </c>
      <c r="K358" s="87" t="s">
        <v>16020</v>
      </c>
      <c r="L358" s="102" t="s">
        <v>16159</v>
      </c>
      <c r="M358" s="102" t="s">
        <v>16271</v>
      </c>
      <c r="N358" s="102" t="s">
        <v>16358</v>
      </c>
      <c r="O358" s="93" t="s">
        <v>15923</v>
      </c>
      <c r="P358" s="89"/>
      <c r="Q358" s="90"/>
    </row>
    <row r="359" spans="1:17">
      <c r="A359" s="85" t="s">
        <v>2974</v>
      </c>
      <c r="B359" s="85" t="s">
        <v>35</v>
      </c>
      <c r="C359" s="85" t="s">
        <v>2975</v>
      </c>
      <c r="D359" s="86" t="s">
        <v>3849</v>
      </c>
      <c r="E359" s="85" t="s">
        <v>2253</v>
      </c>
      <c r="F359" s="153" t="s">
        <v>2243</v>
      </c>
      <c r="G359" s="86" t="s">
        <v>34</v>
      </c>
      <c r="H359" s="85" t="s">
        <v>2976</v>
      </c>
      <c r="I359" s="87">
        <v>6972200199966</v>
      </c>
      <c r="J359" s="87" t="s">
        <v>818</v>
      </c>
      <c r="K359" s="87" t="s">
        <v>16053</v>
      </c>
      <c r="L359" s="102" t="s">
        <v>16217</v>
      </c>
      <c r="M359" s="102" t="s">
        <v>16318</v>
      </c>
      <c r="N359" s="102" t="s">
        <v>16383</v>
      </c>
      <c r="O359" s="93"/>
      <c r="P359" s="89"/>
      <c r="Q359" s="90"/>
    </row>
    <row r="360" spans="1:17">
      <c r="A360" s="85" t="s">
        <v>3030</v>
      </c>
      <c r="B360" s="85" t="s">
        <v>3031</v>
      </c>
      <c r="C360" s="85" t="s">
        <v>3032</v>
      </c>
      <c r="D360" s="86" t="s">
        <v>3847</v>
      </c>
      <c r="E360" s="85" t="s">
        <v>2253</v>
      </c>
      <c r="F360" s="153" t="s">
        <v>2243</v>
      </c>
      <c r="G360" s="86" t="s">
        <v>22</v>
      </c>
      <c r="H360" s="85" t="s">
        <v>3033</v>
      </c>
      <c r="I360" s="87" t="e">
        <v>#N/A</v>
      </c>
      <c r="J360" s="87" t="s">
        <v>13491</v>
      </c>
      <c r="K360" s="87" t="s">
        <v>16076</v>
      </c>
      <c r="L360" s="102" t="s">
        <v>16174</v>
      </c>
      <c r="M360" s="102" t="s">
        <v>16284</v>
      </c>
      <c r="N360" s="102" t="s">
        <v>16299</v>
      </c>
      <c r="O360" s="93"/>
      <c r="P360" s="89"/>
      <c r="Q360" s="90"/>
    </row>
    <row r="361" spans="1:17">
      <c r="A361" s="85" t="s">
        <v>143</v>
      </c>
      <c r="B361" s="85" t="s">
        <v>56</v>
      </c>
      <c r="C361" s="85" t="s">
        <v>142</v>
      </c>
      <c r="D361" s="86" t="s">
        <v>4389</v>
      </c>
      <c r="E361" s="85" t="s">
        <v>3848</v>
      </c>
      <c r="F361" s="153" t="s">
        <v>2245</v>
      </c>
      <c r="G361" s="86" t="s">
        <v>54</v>
      </c>
      <c r="H361" s="85" t="s">
        <v>2252</v>
      </c>
      <c r="I361" s="87" t="s">
        <v>13334</v>
      </c>
      <c r="J361" s="87" t="s">
        <v>818</v>
      </c>
      <c r="K361" s="87" t="s">
        <v>15989</v>
      </c>
      <c r="L361" s="102" t="s">
        <v>16167</v>
      </c>
      <c r="M361" s="102" t="s">
        <v>16287</v>
      </c>
      <c r="N361" s="102" t="s">
        <v>16225</v>
      </c>
      <c r="O361" s="93"/>
      <c r="P361" s="89"/>
      <c r="Q361" s="90"/>
    </row>
    <row r="362" spans="1:17">
      <c r="A362" s="85" t="s">
        <v>3456</v>
      </c>
      <c r="B362" s="85" t="s">
        <v>3358</v>
      </c>
      <c r="C362" s="85" t="s">
        <v>3457</v>
      </c>
      <c r="D362" s="86">
        <v>0</v>
      </c>
      <c r="E362" s="85"/>
      <c r="F362" s="153" t="s">
        <v>2243</v>
      </c>
      <c r="G362" s="86" t="s">
        <v>3458</v>
      </c>
      <c r="H362" s="85" t="s">
        <v>3459</v>
      </c>
      <c r="I362" s="87" t="e">
        <v>#N/A</v>
      </c>
      <c r="J362" s="87" t="s">
        <v>818</v>
      </c>
      <c r="K362" s="87" t="s">
        <v>15996</v>
      </c>
      <c r="L362" s="102" t="s">
        <v>16183</v>
      </c>
      <c r="M362" s="102" t="s">
        <v>16183</v>
      </c>
      <c r="N362" s="102" t="s">
        <v>16183</v>
      </c>
      <c r="O362" s="93"/>
      <c r="P362" s="89"/>
      <c r="Q362" s="90"/>
    </row>
    <row r="363" spans="1:17">
      <c r="A363" s="85" t="s">
        <v>2586</v>
      </c>
      <c r="B363" s="85" t="s">
        <v>5</v>
      </c>
      <c r="C363" s="85" t="s">
        <v>2587</v>
      </c>
      <c r="D363" s="86" t="s">
        <v>3837</v>
      </c>
      <c r="E363" s="85" t="s">
        <v>2242</v>
      </c>
      <c r="F363" s="153" t="s">
        <v>2243</v>
      </c>
      <c r="G363" s="86" t="s">
        <v>16</v>
      </c>
      <c r="H363" s="85" t="s">
        <v>2588</v>
      </c>
      <c r="I363" s="87">
        <v>6972200192325</v>
      </c>
      <c r="J363" s="87" t="s">
        <v>818</v>
      </c>
      <c r="K363" s="87" t="s">
        <v>16020</v>
      </c>
      <c r="L363" s="102" t="s">
        <v>16159</v>
      </c>
      <c r="M363" s="102" t="s">
        <v>16271</v>
      </c>
      <c r="N363" s="102" t="s">
        <v>16358</v>
      </c>
      <c r="O363" s="93"/>
      <c r="P363" s="89"/>
      <c r="Q363" s="90"/>
    </row>
    <row r="364" spans="1:17">
      <c r="A364" s="85" t="s">
        <v>3661</v>
      </c>
      <c r="B364" s="85" t="s">
        <v>2342</v>
      </c>
      <c r="C364" s="85" t="s">
        <v>3662</v>
      </c>
      <c r="D364" s="86" t="s">
        <v>3919</v>
      </c>
      <c r="E364" s="85" t="s">
        <v>2242</v>
      </c>
      <c r="F364" s="153" t="s">
        <v>2243</v>
      </c>
      <c r="G364" s="86" t="s">
        <v>20</v>
      </c>
      <c r="H364" s="85" t="s">
        <v>3663</v>
      </c>
      <c r="I364" s="87" t="e">
        <v>#N/A</v>
      </c>
      <c r="J364" s="87" t="s">
        <v>13492</v>
      </c>
      <c r="K364" s="87" t="s">
        <v>16008</v>
      </c>
      <c r="L364" s="102" t="s">
        <v>16167</v>
      </c>
      <c r="M364" s="102" t="s">
        <v>16278</v>
      </c>
      <c r="N364" s="102" t="s">
        <v>16366</v>
      </c>
      <c r="O364" s="93"/>
      <c r="P364" s="89"/>
      <c r="Q364" s="90"/>
    </row>
    <row r="365" spans="1:17">
      <c r="A365" s="85" t="s">
        <v>3194</v>
      </c>
      <c r="B365" s="85" t="s">
        <v>3195</v>
      </c>
      <c r="C365" s="85" t="s">
        <v>3196</v>
      </c>
      <c r="D365" s="86" t="s">
        <v>2475</v>
      </c>
      <c r="E365" s="85" t="s">
        <v>2242</v>
      </c>
      <c r="F365" s="153" t="s">
        <v>2243</v>
      </c>
      <c r="G365" s="86" t="s">
        <v>20</v>
      </c>
      <c r="H365" s="85" t="s">
        <v>3197</v>
      </c>
      <c r="I365" s="87" t="e">
        <v>#N/A</v>
      </c>
      <c r="J365" s="87" t="s">
        <v>13493</v>
      </c>
      <c r="K365" s="87" t="s">
        <v>15988</v>
      </c>
      <c r="L365" s="102" t="s">
        <v>16177</v>
      </c>
      <c r="M365" s="102" t="s">
        <v>16286</v>
      </c>
      <c r="N365" s="102" t="s">
        <v>16367</v>
      </c>
      <c r="O365" s="93"/>
      <c r="P365" s="89"/>
      <c r="Q365" s="90"/>
    </row>
    <row r="366" spans="1:17">
      <c r="A366" s="85" t="s">
        <v>4454</v>
      </c>
      <c r="B366" s="85" t="s">
        <v>48</v>
      </c>
      <c r="C366" s="85" t="s">
        <v>4185</v>
      </c>
      <c r="D366" s="86" t="s">
        <v>9202</v>
      </c>
      <c r="E366" s="85" t="s">
        <v>3848</v>
      </c>
      <c r="F366" s="153" t="s">
        <v>2245</v>
      </c>
      <c r="G366" s="86" t="s">
        <v>20</v>
      </c>
      <c r="H366" s="85" t="s">
        <v>4455</v>
      </c>
      <c r="I366" s="87">
        <v>6974950105259</v>
      </c>
      <c r="J366" s="87" t="s">
        <v>818</v>
      </c>
      <c r="K366" s="87" t="s">
        <v>15991</v>
      </c>
      <c r="L366" s="102" t="s">
        <v>16175</v>
      </c>
      <c r="M366" s="102" t="s">
        <v>16164</v>
      </c>
      <c r="N366" s="102" t="s">
        <v>16366</v>
      </c>
      <c r="O366" s="93"/>
      <c r="P366" s="89"/>
      <c r="Q366" s="90"/>
    </row>
    <row r="367" spans="1:17">
      <c r="A367" s="85" t="s">
        <v>160</v>
      </c>
      <c r="B367" s="85" t="s">
        <v>3</v>
      </c>
      <c r="C367" s="85" t="s">
        <v>76</v>
      </c>
      <c r="D367" s="86" t="s">
        <v>4457</v>
      </c>
      <c r="E367" s="85" t="s">
        <v>3848</v>
      </c>
      <c r="F367" s="153" t="s">
        <v>2243</v>
      </c>
      <c r="G367" s="86" t="s">
        <v>22</v>
      </c>
      <c r="H367" s="85" t="s">
        <v>2301</v>
      </c>
      <c r="I367" s="87">
        <v>6972200198204</v>
      </c>
      <c r="J367" s="87" t="s">
        <v>818</v>
      </c>
      <c r="K367" s="87" t="s">
        <v>16020</v>
      </c>
      <c r="L367" s="102" t="s">
        <v>16200</v>
      </c>
      <c r="M367" s="102" t="s">
        <v>16309</v>
      </c>
      <c r="N367" s="102" t="s">
        <v>16311</v>
      </c>
      <c r="O367" s="93"/>
      <c r="P367" s="89"/>
      <c r="Q367" s="90"/>
    </row>
    <row r="368" spans="1:17">
      <c r="A368" s="85" t="s">
        <v>3841</v>
      </c>
      <c r="B368" s="92" t="s">
        <v>47</v>
      </c>
      <c r="C368" s="85" t="s">
        <v>3840</v>
      </c>
      <c r="D368" s="86" t="s">
        <v>2505</v>
      </c>
      <c r="E368" s="85" t="s">
        <v>2242</v>
      </c>
      <c r="F368" s="153" t="s">
        <v>2243</v>
      </c>
      <c r="G368" s="86" t="s">
        <v>2346</v>
      </c>
      <c r="H368" s="86" t="s">
        <v>3842</v>
      </c>
      <c r="I368" s="87">
        <v>6974950104887</v>
      </c>
      <c r="J368" s="87" t="s">
        <v>818</v>
      </c>
      <c r="K368" s="87" t="s">
        <v>16042</v>
      </c>
      <c r="L368" s="102" t="s">
        <v>16213</v>
      </c>
      <c r="M368" s="102" t="s">
        <v>16275</v>
      </c>
      <c r="N368" s="102" t="s">
        <v>16175</v>
      </c>
      <c r="O368" s="93"/>
      <c r="P368" s="89"/>
      <c r="Q368" s="90"/>
    </row>
    <row r="369" spans="1:17">
      <c r="A369" s="85" t="s">
        <v>3119</v>
      </c>
      <c r="B369" s="85" t="s">
        <v>46</v>
      </c>
      <c r="C369" s="85" t="s">
        <v>3120</v>
      </c>
      <c r="D369" s="86" t="s">
        <v>2867</v>
      </c>
      <c r="E369" s="85" t="s">
        <v>2253</v>
      </c>
      <c r="F369" s="153" t="s">
        <v>2243</v>
      </c>
      <c r="G369" s="86" t="s">
        <v>20</v>
      </c>
      <c r="H369" s="85" t="s">
        <v>3121</v>
      </c>
      <c r="I369" s="87">
        <v>6972200198990</v>
      </c>
      <c r="J369" s="87" t="s">
        <v>818</v>
      </c>
      <c r="K369" s="87" t="s">
        <v>15991</v>
      </c>
      <c r="L369" s="102" t="s">
        <v>16164</v>
      </c>
      <c r="M369" s="102" t="s">
        <v>16288</v>
      </c>
      <c r="N369" s="102" t="s">
        <v>16251</v>
      </c>
      <c r="O369" s="93"/>
      <c r="P369" s="89"/>
      <c r="Q369" s="90"/>
    </row>
    <row r="370" spans="1:17">
      <c r="A370" s="85" t="s">
        <v>5125</v>
      </c>
      <c r="B370" s="85" t="s">
        <v>5110</v>
      </c>
      <c r="C370" s="85" t="s">
        <v>5126</v>
      </c>
      <c r="D370" s="86" t="s">
        <v>9203</v>
      </c>
      <c r="E370" s="85" t="s">
        <v>2253</v>
      </c>
      <c r="F370" s="153" t="s">
        <v>2245</v>
      </c>
      <c r="G370" s="86" t="s">
        <v>27</v>
      </c>
      <c r="H370" s="85" t="s">
        <v>5127</v>
      </c>
      <c r="I370" s="87" t="s">
        <v>13335</v>
      </c>
      <c r="J370" s="87" t="s">
        <v>818</v>
      </c>
      <c r="K370" s="87" t="s">
        <v>16020</v>
      </c>
      <c r="L370" s="102" t="s">
        <v>16175</v>
      </c>
      <c r="M370" s="102" t="s">
        <v>16308</v>
      </c>
      <c r="N370" s="102" t="s">
        <v>16371</v>
      </c>
      <c r="O370" s="93"/>
      <c r="P370" s="89"/>
      <c r="Q370" s="90"/>
    </row>
    <row r="371" spans="1:17">
      <c r="A371" s="85" t="s">
        <v>161</v>
      </c>
      <c r="B371" s="85" t="s">
        <v>8</v>
      </c>
      <c r="C371" s="85" t="s">
        <v>77</v>
      </c>
      <c r="D371" s="86" t="s">
        <v>3843</v>
      </c>
      <c r="E371" s="85" t="s">
        <v>2251</v>
      </c>
      <c r="F371" s="153" t="s">
        <v>2243</v>
      </c>
      <c r="G371" s="86" t="s">
        <v>28</v>
      </c>
      <c r="H371" s="85" t="s">
        <v>2300</v>
      </c>
      <c r="I371" s="87">
        <v>6972200196354</v>
      </c>
      <c r="J371" s="87" t="s">
        <v>818</v>
      </c>
      <c r="K371" s="87" t="s">
        <v>16072</v>
      </c>
      <c r="L371" s="102" t="s">
        <v>16194</v>
      </c>
      <c r="M371" s="102" t="s">
        <v>16273</v>
      </c>
      <c r="N371" s="102" t="s">
        <v>16160</v>
      </c>
      <c r="O371" s="93"/>
      <c r="P371" s="89"/>
      <c r="Q371" s="90"/>
    </row>
    <row r="372" spans="1:17">
      <c r="A372" s="85" t="s">
        <v>3362</v>
      </c>
      <c r="B372" s="85" t="s">
        <v>0</v>
      </c>
      <c r="C372" s="85" t="s">
        <v>3363</v>
      </c>
      <c r="D372" s="86" t="s">
        <v>2513</v>
      </c>
      <c r="E372" s="85" t="s">
        <v>2242</v>
      </c>
      <c r="F372" s="153" t="s">
        <v>2243</v>
      </c>
      <c r="G372" s="86" t="s">
        <v>24</v>
      </c>
      <c r="H372" s="85" t="s">
        <v>3364</v>
      </c>
      <c r="I372" s="87">
        <v>6972200192394</v>
      </c>
      <c r="J372" s="87" t="s">
        <v>818</v>
      </c>
      <c r="K372" s="87" t="s">
        <v>15973</v>
      </c>
      <c r="L372" s="102" t="s">
        <v>16206</v>
      </c>
      <c r="M372" s="102" t="s">
        <v>16277</v>
      </c>
      <c r="N372" s="102" t="s">
        <v>16166</v>
      </c>
      <c r="O372" s="93"/>
      <c r="P372" s="89"/>
      <c r="Q372" s="90"/>
    </row>
    <row r="373" spans="1:17">
      <c r="A373" s="85" t="s">
        <v>4802</v>
      </c>
      <c r="B373" s="85" t="s">
        <v>4302</v>
      </c>
      <c r="C373" s="85" t="s">
        <v>4803</v>
      </c>
      <c r="D373" s="86" t="s">
        <v>2527</v>
      </c>
      <c r="E373" s="85" t="s">
        <v>2253</v>
      </c>
      <c r="F373" s="153" t="s">
        <v>2245</v>
      </c>
      <c r="G373" s="86" t="s">
        <v>4613</v>
      </c>
      <c r="H373" s="85" t="s">
        <v>4804</v>
      </c>
      <c r="I373" s="87">
        <v>6974950108953</v>
      </c>
      <c r="J373" s="87" t="s">
        <v>818</v>
      </c>
      <c r="K373" s="87" t="s">
        <v>15977</v>
      </c>
      <c r="L373" s="102" t="s">
        <v>16179</v>
      </c>
      <c r="M373" s="102" t="s">
        <v>16278</v>
      </c>
      <c r="N373" s="102" t="s">
        <v>16344</v>
      </c>
      <c r="O373" s="93"/>
      <c r="P373" s="89"/>
      <c r="Q373" s="90"/>
    </row>
    <row r="374" spans="1:17">
      <c r="A374" s="85" t="s">
        <v>3491</v>
      </c>
      <c r="B374" s="85" t="s">
        <v>5</v>
      </c>
      <c r="C374" s="85" t="s">
        <v>3492</v>
      </c>
      <c r="D374" s="86">
        <v>0</v>
      </c>
      <c r="E374" s="85"/>
      <c r="F374" s="153" t="s">
        <v>2243</v>
      </c>
      <c r="G374" s="86" t="s">
        <v>16</v>
      </c>
      <c r="H374" s="85" t="s">
        <v>3493</v>
      </c>
      <c r="I374" s="87" t="e">
        <v>#N/A</v>
      </c>
      <c r="J374" s="87" t="s">
        <v>818</v>
      </c>
      <c r="K374" s="87" t="s">
        <v>15964</v>
      </c>
      <c r="L374" s="102" t="s">
        <v>16161</v>
      </c>
      <c r="M374" s="102" t="s">
        <v>16273</v>
      </c>
      <c r="N374" s="102" t="s">
        <v>16160</v>
      </c>
      <c r="O374" s="93"/>
      <c r="P374" s="89"/>
      <c r="Q374" s="90"/>
    </row>
    <row r="375" spans="1:17">
      <c r="A375" s="85" t="s">
        <v>164</v>
      </c>
      <c r="B375" s="85" t="s">
        <v>32</v>
      </c>
      <c r="C375" s="85" t="s">
        <v>80</v>
      </c>
      <c r="D375" s="86" t="s">
        <v>4394</v>
      </c>
      <c r="E375" s="85" t="s">
        <v>2251</v>
      </c>
      <c r="F375" s="153" t="s">
        <v>2243</v>
      </c>
      <c r="G375" s="86" t="s">
        <v>26</v>
      </c>
      <c r="H375" s="85" t="s">
        <v>2304</v>
      </c>
      <c r="I375" s="87" t="s">
        <v>15949</v>
      </c>
      <c r="J375" s="87" t="s">
        <v>818</v>
      </c>
      <c r="K375" s="87" t="s">
        <v>15972</v>
      </c>
      <c r="L375" s="102" t="s">
        <v>16165</v>
      </c>
      <c r="M375" s="102" t="s">
        <v>16276</v>
      </c>
      <c r="N375" s="102" t="s">
        <v>16235</v>
      </c>
      <c r="O375" s="93"/>
      <c r="P375" s="89"/>
      <c r="Q375" s="90"/>
    </row>
    <row r="376" spans="1:17">
      <c r="A376" s="85" t="s">
        <v>4407</v>
      </c>
      <c r="B376" s="85" t="s">
        <v>4751</v>
      </c>
      <c r="C376" s="85" t="s">
        <v>4408</v>
      </c>
      <c r="D376" s="86" t="s">
        <v>9204</v>
      </c>
      <c r="E376" s="85" t="s">
        <v>3848</v>
      </c>
      <c r="F376" s="153" t="s">
        <v>2245</v>
      </c>
      <c r="G376" s="86" t="s">
        <v>20</v>
      </c>
      <c r="H376" s="85" t="s">
        <v>4409</v>
      </c>
      <c r="I376" s="87">
        <v>6974950105457</v>
      </c>
      <c r="J376" s="87" t="s">
        <v>818</v>
      </c>
      <c r="K376" s="87" t="s">
        <v>16015</v>
      </c>
      <c r="L376" s="102" t="s">
        <v>16167</v>
      </c>
      <c r="M376" s="102" t="s">
        <v>16278</v>
      </c>
      <c r="N376" s="102" t="s">
        <v>16160</v>
      </c>
      <c r="O376" s="93"/>
      <c r="P376" s="89"/>
      <c r="Q376" s="90"/>
    </row>
    <row r="377" spans="1:17">
      <c r="A377" s="85" t="s">
        <v>4392</v>
      </c>
      <c r="B377" s="85" t="s">
        <v>4021</v>
      </c>
      <c r="C377" s="85" t="s">
        <v>4283</v>
      </c>
      <c r="D377" s="86" t="s">
        <v>4620</v>
      </c>
      <c r="E377" s="85" t="s">
        <v>3848</v>
      </c>
      <c r="F377" s="153" t="s">
        <v>2245</v>
      </c>
      <c r="G377" s="86" t="s">
        <v>4023</v>
      </c>
      <c r="H377" s="85" t="s">
        <v>4393</v>
      </c>
      <c r="I377" s="87">
        <v>6974950104979</v>
      </c>
      <c r="J377" s="87" t="s">
        <v>818</v>
      </c>
      <c r="K377" s="87" t="s">
        <v>15995</v>
      </c>
      <c r="L377" s="102" t="s">
        <v>16167</v>
      </c>
      <c r="M377" s="102" t="s">
        <v>16278</v>
      </c>
      <c r="N377" s="102" t="s">
        <v>16324</v>
      </c>
      <c r="O377" s="93"/>
      <c r="P377" s="89"/>
      <c r="Q377" s="90"/>
    </row>
    <row r="378" spans="1:17">
      <c r="A378" s="85" t="s">
        <v>3317</v>
      </c>
      <c r="B378" s="85" t="s">
        <v>56</v>
      </c>
      <c r="C378" s="85" t="s">
        <v>3318</v>
      </c>
      <c r="D378" s="86" t="s">
        <v>3850</v>
      </c>
      <c r="E378" s="85" t="s">
        <v>2253</v>
      </c>
      <c r="F378" s="153" t="s">
        <v>2243</v>
      </c>
      <c r="G378" s="86" t="s">
        <v>54</v>
      </c>
      <c r="H378" s="85" t="s">
        <v>3319</v>
      </c>
      <c r="I378" s="87">
        <v>6972200197160</v>
      </c>
      <c r="J378" s="87" t="s">
        <v>818</v>
      </c>
      <c r="K378" s="87" t="s">
        <v>16051</v>
      </c>
      <c r="L378" s="102" t="s">
        <v>16234</v>
      </c>
      <c r="M378" s="102" t="s">
        <v>16332</v>
      </c>
      <c r="N378" s="102" t="s">
        <v>16383</v>
      </c>
      <c r="O378" s="93"/>
      <c r="P378" s="89"/>
      <c r="Q378" s="90"/>
    </row>
    <row r="379" spans="1:17">
      <c r="A379" s="85" t="s">
        <v>2759</v>
      </c>
      <c r="B379" s="85" t="s">
        <v>53</v>
      </c>
      <c r="C379" s="85" t="s">
        <v>2760</v>
      </c>
      <c r="D379" s="86" t="s">
        <v>2539</v>
      </c>
      <c r="E379" s="85" t="s">
        <v>2253</v>
      </c>
      <c r="F379" s="153" t="s">
        <v>2243</v>
      </c>
      <c r="G379" s="86" t="s">
        <v>54</v>
      </c>
      <c r="H379" s="85" t="s">
        <v>2761</v>
      </c>
      <c r="I379" s="87">
        <v>6972200192738</v>
      </c>
      <c r="J379" s="87" t="s">
        <v>818</v>
      </c>
      <c r="K379" s="87" t="s">
        <v>15969</v>
      </c>
      <c r="L379" s="102" t="s">
        <v>16160</v>
      </c>
      <c r="M379" s="102" t="s">
        <v>16272</v>
      </c>
      <c r="N379" s="102" t="s">
        <v>16208</v>
      </c>
      <c r="O379" s="93"/>
      <c r="P379" s="89"/>
      <c r="Q379" s="90"/>
    </row>
    <row r="380" spans="1:17">
      <c r="A380" s="94" t="s">
        <v>7838</v>
      </c>
      <c r="B380" s="92" t="s">
        <v>7718</v>
      </c>
      <c r="C380" s="91" t="s">
        <v>8257</v>
      </c>
      <c r="D380" s="86" t="s">
        <v>2505</v>
      </c>
      <c r="E380" s="91" t="s">
        <v>2242</v>
      </c>
      <c r="F380" s="153" t="s">
        <v>2245</v>
      </c>
      <c r="G380" s="93" t="s">
        <v>27</v>
      </c>
      <c r="H380" s="93" t="s">
        <v>8301</v>
      </c>
      <c r="I380" s="87">
        <v>6932485003211</v>
      </c>
      <c r="J380" s="87" t="s">
        <v>818</v>
      </c>
      <c r="K380" s="87" t="s">
        <v>15972</v>
      </c>
      <c r="L380" s="102" t="s">
        <v>16162</v>
      </c>
      <c r="M380" s="102" t="s">
        <v>16189</v>
      </c>
      <c r="N380" s="102" t="s">
        <v>16387</v>
      </c>
      <c r="O380" s="95" t="s">
        <v>13902</v>
      </c>
      <c r="P380" s="89"/>
      <c r="Q380" s="90"/>
    </row>
    <row r="381" spans="1:17">
      <c r="A381" s="85" t="s">
        <v>1446</v>
      </c>
      <c r="B381" s="85" t="s">
        <v>51</v>
      </c>
      <c r="C381" s="85" t="s">
        <v>1445</v>
      </c>
      <c r="D381" s="86" t="s">
        <v>4391</v>
      </c>
      <c r="E381" s="85" t="s">
        <v>2242</v>
      </c>
      <c r="F381" s="153" t="s">
        <v>2243</v>
      </c>
      <c r="G381" s="86" t="s">
        <v>2346</v>
      </c>
      <c r="H381" s="85" t="s">
        <v>2269</v>
      </c>
      <c r="I381" s="87">
        <v>6972200196125</v>
      </c>
      <c r="J381" s="87" t="s">
        <v>818</v>
      </c>
      <c r="K381" s="87" t="s">
        <v>15969</v>
      </c>
      <c r="L381" s="102" t="s">
        <v>16160</v>
      </c>
      <c r="M381" s="102" t="s">
        <v>16272</v>
      </c>
      <c r="N381" s="102" t="s">
        <v>16251</v>
      </c>
      <c r="O381" s="93"/>
      <c r="P381" s="89"/>
      <c r="Q381" s="90"/>
    </row>
    <row r="382" spans="1:17">
      <c r="A382" s="85" t="s">
        <v>4460</v>
      </c>
      <c r="B382" s="85" t="s">
        <v>4021</v>
      </c>
      <c r="C382" s="85" t="s">
        <v>4461</v>
      </c>
      <c r="D382" s="86" t="s">
        <v>4836</v>
      </c>
      <c r="E382" s="85" t="s">
        <v>2253</v>
      </c>
      <c r="F382" s="153" t="s">
        <v>2245</v>
      </c>
      <c r="G382" s="86" t="s">
        <v>4023</v>
      </c>
      <c r="H382" s="85" t="s">
        <v>4462</v>
      </c>
      <c r="I382" s="87" t="s">
        <v>13336</v>
      </c>
      <c r="J382" s="87" t="s">
        <v>818</v>
      </c>
      <c r="K382" s="87" t="s">
        <v>16017</v>
      </c>
      <c r="L382" s="102" t="s">
        <v>16167</v>
      </c>
      <c r="M382" s="102" t="s">
        <v>16278</v>
      </c>
      <c r="N382" s="102" t="s">
        <v>16324</v>
      </c>
      <c r="O382" s="93"/>
      <c r="P382" s="89"/>
      <c r="Q382" s="90"/>
    </row>
    <row r="383" spans="1:17">
      <c r="A383" s="85" t="s">
        <v>3764</v>
      </c>
      <c r="B383" s="85" t="s">
        <v>3765</v>
      </c>
      <c r="C383" s="85" t="s">
        <v>3766</v>
      </c>
      <c r="D383" s="86" t="s">
        <v>2523</v>
      </c>
      <c r="E383" s="85" t="s">
        <v>2242</v>
      </c>
      <c r="F383" s="153" t="s">
        <v>2243</v>
      </c>
      <c r="G383" s="86" t="s">
        <v>2346</v>
      </c>
      <c r="H383" s="85" t="s">
        <v>3767</v>
      </c>
      <c r="I383" s="87">
        <v>6974950103736</v>
      </c>
      <c r="J383" s="87" t="s">
        <v>818</v>
      </c>
      <c r="K383" s="87" t="s">
        <v>16008</v>
      </c>
      <c r="L383" s="102" t="s">
        <v>16167</v>
      </c>
      <c r="M383" s="102" t="s">
        <v>16278</v>
      </c>
      <c r="N383" s="102" t="s">
        <v>16366</v>
      </c>
      <c r="O383" s="93"/>
      <c r="P383" s="89"/>
      <c r="Q383" s="90"/>
    </row>
    <row r="384" spans="1:17">
      <c r="A384" s="85" t="s">
        <v>5058</v>
      </c>
      <c r="B384" s="85" t="s">
        <v>5080</v>
      </c>
      <c r="C384" s="85" t="s">
        <v>5158</v>
      </c>
      <c r="D384" s="86" t="s">
        <v>9205</v>
      </c>
      <c r="E384" s="85" t="s">
        <v>2242</v>
      </c>
      <c r="F384" s="153" t="s">
        <v>2245</v>
      </c>
      <c r="G384" s="86" t="s">
        <v>20</v>
      </c>
      <c r="H384" s="85" t="s">
        <v>5128</v>
      </c>
      <c r="I384" s="87" t="s">
        <v>13337</v>
      </c>
      <c r="J384" s="87" t="s">
        <v>818</v>
      </c>
      <c r="K384" s="87" t="s">
        <v>16003</v>
      </c>
      <c r="L384" s="102" t="s">
        <v>16172</v>
      </c>
      <c r="M384" s="102" t="s">
        <v>16225</v>
      </c>
      <c r="N384" s="102" t="s">
        <v>16175</v>
      </c>
      <c r="O384" s="93"/>
      <c r="P384" s="89"/>
      <c r="Q384" s="90"/>
    </row>
    <row r="385" spans="1:17">
      <c r="A385" s="85" t="s">
        <v>3855</v>
      </c>
      <c r="B385" s="85" t="s">
        <v>35</v>
      </c>
      <c r="C385" s="85" t="s">
        <v>3854</v>
      </c>
      <c r="D385" s="86" t="s">
        <v>2513</v>
      </c>
      <c r="E385" s="85" t="s">
        <v>2253</v>
      </c>
      <c r="F385" s="153" t="s">
        <v>2243</v>
      </c>
      <c r="G385" s="86" t="s">
        <v>27</v>
      </c>
      <c r="H385" s="85" t="s">
        <v>3856</v>
      </c>
      <c r="I385" s="87">
        <v>6974950104665</v>
      </c>
      <c r="J385" s="87" t="s">
        <v>818</v>
      </c>
      <c r="K385" s="87" t="s">
        <v>16009</v>
      </c>
      <c r="L385" s="102" t="s">
        <v>16193</v>
      </c>
      <c r="M385" s="102" t="s">
        <v>16303</v>
      </c>
      <c r="N385" s="102" t="s">
        <v>16315</v>
      </c>
      <c r="O385" s="93"/>
      <c r="P385" s="89"/>
      <c r="Q385" s="90"/>
    </row>
    <row r="386" spans="1:17">
      <c r="A386" s="85" t="s">
        <v>3079</v>
      </c>
      <c r="B386" s="85" t="s">
        <v>3076</v>
      </c>
      <c r="C386" s="85" t="s">
        <v>3080</v>
      </c>
      <c r="D386" s="86" t="s">
        <v>2475</v>
      </c>
      <c r="E386" s="85" t="s">
        <v>2253</v>
      </c>
      <c r="F386" s="153" t="s">
        <v>2243</v>
      </c>
      <c r="G386" s="86" t="s">
        <v>2630</v>
      </c>
      <c r="H386" s="85" t="s">
        <v>3081</v>
      </c>
      <c r="I386" s="87" t="e">
        <v>#N/A</v>
      </c>
      <c r="J386" s="87" t="s">
        <v>13494</v>
      </c>
      <c r="K386" s="87" t="s">
        <v>16076</v>
      </c>
      <c r="L386" s="102" t="s">
        <v>16177</v>
      </c>
      <c r="M386" s="102" t="s">
        <v>16312</v>
      </c>
      <c r="N386" s="102" t="s">
        <v>16389</v>
      </c>
      <c r="O386" s="93"/>
      <c r="P386" s="89"/>
      <c r="Q386" s="90"/>
    </row>
    <row r="387" spans="1:17">
      <c r="A387" s="85" t="s">
        <v>3206</v>
      </c>
      <c r="B387" s="85" t="s">
        <v>19</v>
      </c>
      <c r="C387" s="85" t="s">
        <v>3207</v>
      </c>
      <c r="D387" s="86" t="s">
        <v>3851</v>
      </c>
      <c r="E387" s="85" t="s">
        <v>2242</v>
      </c>
      <c r="F387" s="153" t="s">
        <v>2243</v>
      </c>
      <c r="G387" s="86" t="s">
        <v>20</v>
      </c>
      <c r="H387" s="85" t="s">
        <v>3208</v>
      </c>
      <c r="I387" s="87" t="e">
        <v>#N/A</v>
      </c>
      <c r="J387" s="87" t="s">
        <v>13495</v>
      </c>
      <c r="K387" s="87" t="s">
        <v>16025</v>
      </c>
      <c r="L387" s="102" t="s">
        <v>16170</v>
      </c>
      <c r="M387" s="102" t="s">
        <v>16280</v>
      </c>
      <c r="N387" s="102" t="s">
        <v>16243</v>
      </c>
      <c r="O387" s="93"/>
      <c r="P387" s="89"/>
      <c r="Q387" s="90"/>
    </row>
    <row r="388" spans="1:17">
      <c r="A388" s="85" t="s">
        <v>4842</v>
      </c>
      <c r="B388" s="85" t="s">
        <v>4798</v>
      </c>
      <c r="C388" s="85" t="s">
        <v>4843</v>
      </c>
      <c r="D388" s="86" t="s">
        <v>3887</v>
      </c>
      <c r="E388" s="85" t="s">
        <v>2253</v>
      </c>
      <c r="F388" s="153" t="s">
        <v>2245</v>
      </c>
      <c r="G388" s="86" t="s">
        <v>20</v>
      </c>
      <c r="H388" s="85" t="s">
        <v>4844</v>
      </c>
      <c r="I388" s="87">
        <v>6974950105198</v>
      </c>
      <c r="J388" s="87" t="s">
        <v>818</v>
      </c>
      <c r="K388" s="87" t="s">
        <v>16084</v>
      </c>
      <c r="L388" s="102" t="s">
        <v>16211</v>
      </c>
      <c r="M388" s="102" t="s">
        <v>16315</v>
      </c>
      <c r="N388" s="102" t="s">
        <v>16313</v>
      </c>
      <c r="O388" s="93"/>
      <c r="P388" s="89"/>
      <c r="Q388" s="90"/>
    </row>
    <row r="389" spans="1:17">
      <c r="A389" s="85" t="s">
        <v>5129</v>
      </c>
      <c r="B389" s="85" t="s">
        <v>4134</v>
      </c>
      <c r="C389" s="85" t="s">
        <v>5130</v>
      </c>
      <c r="D389" s="86" t="s">
        <v>2968</v>
      </c>
      <c r="E389" s="85" t="s">
        <v>2253</v>
      </c>
      <c r="F389" s="153" t="s">
        <v>2245</v>
      </c>
      <c r="G389" s="86" t="s">
        <v>5131</v>
      </c>
      <c r="H389" s="85" t="s">
        <v>5132</v>
      </c>
      <c r="I389" s="87">
        <v>6974950108267</v>
      </c>
      <c r="J389" s="87" t="s">
        <v>818</v>
      </c>
      <c r="K389" s="87" t="s">
        <v>16085</v>
      </c>
      <c r="L389" s="102" t="s">
        <v>16226</v>
      </c>
      <c r="M389" s="102" t="s">
        <v>16326</v>
      </c>
      <c r="N389" s="102" t="s">
        <v>16390</v>
      </c>
      <c r="O389" s="93"/>
      <c r="P389" s="89"/>
      <c r="Q389" s="90"/>
    </row>
    <row r="390" spans="1:17">
      <c r="A390" s="88" t="s">
        <v>7646</v>
      </c>
      <c r="B390" s="92" t="s">
        <v>2342</v>
      </c>
      <c r="C390" s="91" t="s">
        <v>7702</v>
      </c>
      <c r="D390" s="86" t="s">
        <v>2505</v>
      </c>
      <c r="E390" s="91" t="s">
        <v>2242</v>
      </c>
      <c r="F390" s="153" t="s">
        <v>2245</v>
      </c>
      <c r="G390" s="93" t="s">
        <v>20</v>
      </c>
      <c r="H390" s="93" t="s">
        <v>7588</v>
      </c>
      <c r="I390" s="87" t="s">
        <v>13338</v>
      </c>
      <c r="J390" s="87" t="s">
        <v>818</v>
      </c>
      <c r="K390" s="87" t="s">
        <v>15968</v>
      </c>
      <c r="L390" s="102" t="s">
        <v>16202</v>
      </c>
      <c r="M390" s="102" t="s">
        <v>16278</v>
      </c>
      <c r="N390" s="102" t="s">
        <v>16391</v>
      </c>
      <c r="O390" s="93" t="s">
        <v>16157</v>
      </c>
      <c r="P390" s="89"/>
      <c r="Q390" s="90"/>
    </row>
    <row r="391" spans="1:17">
      <c r="A391" s="85" t="s">
        <v>3533</v>
      </c>
      <c r="B391" s="85" t="s">
        <v>94</v>
      </c>
      <c r="C391" s="85" t="s">
        <v>3534</v>
      </c>
      <c r="D391" s="86" t="s">
        <v>2475</v>
      </c>
      <c r="E391" s="85" t="s">
        <v>2242</v>
      </c>
      <c r="F391" s="153" t="s">
        <v>2243</v>
      </c>
      <c r="G391" s="86" t="s">
        <v>27</v>
      </c>
      <c r="H391" s="85" t="s">
        <v>3535</v>
      </c>
      <c r="I391" s="87" t="e">
        <v>#N/A</v>
      </c>
      <c r="J391" s="87" t="s">
        <v>13496</v>
      </c>
      <c r="K391" s="87" t="s">
        <v>15963</v>
      </c>
      <c r="L391" s="102" t="s">
        <v>16235</v>
      </c>
      <c r="M391" s="102" t="s">
        <v>16333</v>
      </c>
      <c r="N391" s="102" t="s">
        <v>16392</v>
      </c>
      <c r="O391" s="93" t="s">
        <v>9262</v>
      </c>
      <c r="P391" s="89"/>
      <c r="Q391" s="90"/>
    </row>
    <row r="392" spans="1:17">
      <c r="A392" s="85" t="s">
        <v>4828</v>
      </c>
      <c r="B392" s="85" t="s">
        <v>4829</v>
      </c>
      <c r="C392" s="85" t="s">
        <v>4830</v>
      </c>
      <c r="D392" s="86" t="s">
        <v>2527</v>
      </c>
      <c r="E392" s="85" t="s">
        <v>2253</v>
      </c>
      <c r="F392" s="153" t="s">
        <v>2245</v>
      </c>
      <c r="G392" s="86" t="s">
        <v>20</v>
      </c>
      <c r="H392" s="85" t="s">
        <v>4831</v>
      </c>
      <c r="I392" s="87">
        <v>6974950109097</v>
      </c>
      <c r="J392" s="87" t="s">
        <v>818</v>
      </c>
      <c r="K392" s="87" t="s">
        <v>15977</v>
      </c>
      <c r="L392" s="102" t="s">
        <v>16167</v>
      </c>
      <c r="M392" s="102" t="s">
        <v>16278</v>
      </c>
      <c r="N392" s="102" t="s">
        <v>16160</v>
      </c>
      <c r="O392" s="93"/>
      <c r="P392" s="89"/>
      <c r="Q392" s="90"/>
    </row>
    <row r="393" spans="1:17">
      <c r="A393" s="85" t="s">
        <v>4471</v>
      </c>
      <c r="B393" s="85" t="s">
        <v>4064</v>
      </c>
      <c r="C393" s="85" t="s">
        <v>4472</v>
      </c>
      <c r="D393" s="86" t="s">
        <v>9206</v>
      </c>
      <c r="E393" s="85" t="s">
        <v>3848</v>
      </c>
      <c r="F393" s="153" t="s">
        <v>2245</v>
      </c>
      <c r="G393" s="86" t="s">
        <v>20</v>
      </c>
      <c r="H393" s="85" t="s">
        <v>4473</v>
      </c>
      <c r="I393" s="87">
        <v>6974950105389</v>
      </c>
      <c r="J393" s="87" t="s">
        <v>818</v>
      </c>
      <c r="K393" s="87" t="s">
        <v>15991</v>
      </c>
      <c r="L393" s="102" t="s">
        <v>16175</v>
      </c>
      <c r="M393" s="102" t="s">
        <v>16164</v>
      </c>
      <c r="N393" s="102" t="s">
        <v>16366</v>
      </c>
      <c r="O393" s="93"/>
      <c r="P393" s="89"/>
      <c r="Q393" s="90"/>
    </row>
    <row r="394" spans="1:17">
      <c r="A394" s="85" t="s">
        <v>4818</v>
      </c>
      <c r="B394" s="85" t="s">
        <v>4819</v>
      </c>
      <c r="C394" s="85" t="s">
        <v>4820</v>
      </c>
      <c r="D394" s="86" t="s">
        <v>2475</v>
      </c>
      <c r="E394" s="85" t="s">
        <v>2253</v>
      </c>
      <c r="F394" s="153" t="s">
        <v>2245</v>
      </c>
      <c r="G394" s="86" t="s">
        <v>20</v>
      </c>
      <c r="H394" s="85" t="s">
        <v>4821</v>
      </c>
      <c r="I394" s="87" t="e">
        <v>#N/A</v>
      </c>
      <c r="J394" s="87" t="s">
        <v>13497</v>
      </c>
      <c r="K394" s="87" t="s">
        <v>16041</v>
      </c>
      <c r="L394" s="102" t="s">
        <v>16167</v>
      </c>
      <c r="M394" s="102" t="s">
        <v>16278</v>
      </c>
      <c r="N394" s="102" t="s">
        <v>16160</v>
      </c>
      <c r="O394" s="93" t="s">
        <v>15918</v>
      </c>
      <c r="P394" s="89"/>
      <c r="Q394" s="90"/>
    </row>
    <row r="395" spans="1:17">
      <c r="A395" s="85" t="s">
        <v>2869</v>
      </c>
      <c r="B395" s="85" t="s">
        <v>51</v>
      </c>
      <c r="C395" s="85" t="s">
        <v>2870</v>
      </c>
      <c r="D395" s="86" t="s">
        <v>3851</v>
      </c>
      <c r="E395" s="85" t="s">
        <v>2242</v>
      </c>
      <c r="F395" s="153" t="s">
        <v>2243</v>
      </c>
      <c r="G395" s="86" t="s">
        <v>20</v>
      </c>
      <c r="H395" s="85" t="s">
        <v>2871</v>
      </c>
      <c r="I395" s="87" t="e">
        <v>#N/A</v>
      </c>
      <c r="J395" s="87" t="s">
        <v>13370</v>
      </c>
      <c r="K395" s="87" t="s">
        <v>15969</v>
      </c>
      <c r="L395" s="102" t="s">
        <v>16160</v>
      </c>
      <c r="M395" s="102" t="s">
        <v>16272</v>
      </c>
      <c r="N395" s="102" t="s">
        <v>16251</v>
      </c>
      <c r="O395" s="93"/>
      <c r="P395" s="89"/>
      <c r="Q395" s="90"/>
    </row>
    <row r="396" spans="1:17">
      <c r="A396" s="85" t="s">
        <v>4614</v>
      </c>
      <c r="B396" s="85" t="s">
        <v>0</v>
      </c>
      <c r="C396" s="85" t="s">
        <v>4615</v>
      </c>
      <c r="D396" s="86">
        <v>0</v>
      </c>
      <c r="E396" s="85"/>
      <c r="F396" s="153" t="s">
        <v>2243</v>
      </c>
      <c r="G396" s="86" t="s">
        <v>24</v>
      </c>
      <c r="H396" s="85" t="s">
        <v>4616</v>
      </c>
      <c r="I396" s="87" t="e">
        <v>#N/A</v>
      </c>
      <c r="J396" s="87" t="s">
        <v>818</v>
      </c>
      <c r="K396" s="87" t="s">
        <v>15973</v>
      </c>
      <c r="L396" s="102" t="s">
        <v>16166</v>
      </c>
      <c r="M396" s="102" t="s">
        <v>16277</v>
      </c>
      <c r="N396" s="102" t="s">
        <v>16206</v>
      </c>
      <c r="O396" s="93"/>
      <c r="P396" s="89"/>
      <c r="Q396" s="90"/>
    </row>
    <row r="397" spans="1:17">
      <c r="A397" s="85" t="s">
        <v>128</v>
      </c>
      <c r="B397" s="85" t="s">
        <v>1123</v>
      </c>
      <c r="C397" s="85" t="s">
        <v>127</v>
      </c>
      <c r="D397" s="86" t="s">
        <v>9207</v>
      </c>
      <c r="E397" s="85" t="s">
        <v>3848</v>
      </c>
      <c r="F397" s="153" t="s">
        <v>2245</v>
      </c>
      <c r="G397" s="86" t="s">
        <v>34</v>
      </c>
      <c r="H397" s="85" t="s">
        <v>2281</v>
      </c>
      <c r="I397" s="87" t="s">
        <v>13339</v>
      </c>
      <c r="J397" s="87" t="s">
        <v>818</v>
      </c>
      <c r="K397" s="87" t="s">
        <v>15980</v>
      </c>
      <c r="L397" s="102" t="s">
        <v>16172</v>
      </c>
      <c r="M397" s="102" t="s">
        <v>16225</v>
      </c>
      <c r="N397" s="102" t="s">
        <v>16175</v>
      </c>
      <c r="O397" s="93"/>
      <c r="P397" s="89"/>
      <c r="Q397" s="90"/>
    </row>
    <row r="398" spans="1:17">
      <c r="A398" s="85" t="s">
        <v>3614</v>
      </c>
      <c r="B398" s="85" t="s">
        <v>1141</v>
      </c>
      <c r="C398" s="85" t="s">
        <v>3615</v>
      </c>
      <c r="D398" s="86" t="s">
        <v>3852</v>
      </c>
      <c r="E398" s="85" t="s">
        <v>2253</v>
      </c>
      <c r="F398" s="153" t="s">
        <v>2243</v>
      </c>
      <c r="G398" s="86" t="s">
        <v>20</v>
      </c>
      <c r="H398" s="85" t="s">
        <v>3616</v>
      </c>
      <c r="I398" s="87" t="s">
        <v>13340</v>
      </c>
      <c r="J398" s="87" t="s">
        <v>818</v>
      </c>
      <c r="K398" s="87" t="s">
        <v>16045</v>
      </c>
      <c r="L398" s="102" t="s">
        <v>16211</v>
      </c>
      <c r="M398" s="102" t="s">
        <v>16315</v>
      </c>
      <c r="N398" s="102" t="s">
        <v>16203</v>
      </c>
      <c r="O398" s="93"/>
      <c r="P398" s="89"/>
      <c r="Q398" s="90"/>
    </row>
    <row r="399" spans="1:17">
      <c r="A399" s="85" t="s">
        <v>2689</v>
      </c>
      <c r="B399" s="85" t="s">
        <v>2690</v>
      </c>
      <c r="C399" s="85" t="s">
        <v>2691</v>
      </c>
      <c r="D399" s="86" t="s">
        <v>2485</v>
      </c>
      <c r="E399" s="85" t="s">
        <v>2242</v>
      </c>
      <c r="F399" s="153" t="s">
        <v>2243</v>
      </c>
      <c r="G399" s="86" t="s">
        <v>26</v>
      </c>
      <c r="H399" s="85" t="s">
        <v>2692</v>
      </c>
      <c r="I399" s="87" t="e">
        <v>#N/A</v>
      </c>
      <c r="J399" s="87" t="s">
        <v>13498</v>
      </c>
      <c r="K399" s="87" t="s">
        <v>15971</v>
      </c>
      <c r="L399" s="102" t="s">
        <v>16159</v>
      </c>
      <c r="M399" s="102" t="s">
        <v>16271</v>
      </c>
      <c r="N399" s="102" t="s">
        <v>16358</v>
      </c>
      <c r="O399" s="93"/>
      <c r="P399" s="89"/>
      <c r="Q399" s="90"/>
    </row>
    <row r="400" spans="1:17">
      <c r="A400" s="85" t="s">
        <v>2598</v>
      </c>
      <c r="B400" s="85" t="s">
        <v>2473</v>
      </c>
      <c r="C400" s="85" t="s">
        <v>2599</v>
      </c>
      <c r="D400" s="86" t="s">
        <v>2600</v>
      </c>
      <c r="E400" s="85" t="s">
        <v>2242</v>
      </c>
      <c r="F400" s="153" t="s">
        <v>2243</v>
      </c>
      <c r="G400" s="86" t="s">
        <v>28</v>
      </c>
      <c r="H400" s="85" t="s">
        <v>2601</v>
      </c>
      <c r="I400" s="87">
        <v>6972200193919</v>
      </c>
      <c r="J400" s="87" t="s">
        <v>818</v>
      </c>
      <c r="K400" s="87" t="s">
        <v>16031</v>
      </c>
      <c r="L400" s="102" t="s">
        <v>16159</v>
      </c>
      <c r="M400" s="102" t="s">
        <v>16296</v>
      </c>
      <c r="N400" s="102" t="s">
        <v>16373</v>
      </c>
      <c r="O400" s="93"/>
      <c r="P400" s="89"/>
      <c r="Q400" s="90"/>
    </row>
    <row r="401" spans="1:17">
      <c r="A401" s="85" t="s">
        <v>3158</v>
      </c>
      <c r="B401" s="85" t="s">
        <v>3159</v>
      </c>
      <c r="C401" s="85" t="s">
        <v>3160</v>
      </c>
      <c r="D401" s="86" t="s">
        <v>2509</v>
      </c>
      <c r="E401" s="85" t="s">
        <v>2251</v>
      </c>
      <c r="F401" s="153" t="s">
        <v>2243</v>
      </c>
      <c r="G401" s="86" t="s">
        <v>34</v>
      </c>
      <c r="H401" s="85" t="s">
        <v>3161</v>
      </c>
      <c r="I401" s="87" t="e">
        <v>#N/A</v>
      </c>
      <c r="J401" s="87" t="s">
        <v>13499</v>
      </c>
      <c r="K401" s="87" t="s">
        <v>16081</v>
      </c>
      <c r="L401" s="102" t="s">
        <v>16236</v>
      </c>
      <c r="M401" s="102" t="s">
        <v>16311</v>
      </c>
      <c r="N401" s="102" t="s">
        <v>16309</v>
      </c>
      <c r="O401" s="93"/>
      <c r="P401" s="89"/>
      <c r="Q401" s="90"/>
    </row>
    <row r="402" spans="1:17">
      <c r="A402" s="85" t="s">
        <v>3262</v>
      </c>
      <c r="B402" s="85" t="s">
        <v>45</v>
      </c>
      <c r="C402" s="85" t="s">
        <v>3263</v>
      </c>
      <c r="D402" s="86" t="s">
        <v>2509</v>
      </c>
      <c r="E402" s="85" t="s">
        <v>2253</v>
      </c>
      <c r="F402" s="153" t="s">
        <v>2245</v>
      </c>
      <c r="G402" s="86" t="s">
        <v>22</v>
      </c>
      <c r="H402" s="85" t="s">
        <v>3264</v>
      </c>
      <c r="I402" s="87" t="e">
        <v>#N/A</v>
      </c>
      <c r="J402" s="87" t="s">
        <v>13500</v>
      </c>
      <c r="K402" s="87" t="s">
        <v>16053</v>
      </c>
      <c r="L402" s="102" t="s">
        <v>16160</v>
      </c>
      <c r="M402" s="102" t="s">
        <v>16272</v>
      </c>
      <c r="N402" s="102" t="s">
        <v>16208</v>
      </c>
      <c r="O402" s="93"/>
      <c r="P402" s="89"/>
      <c r="Q402" s="90"/>
    </row>
    <row r="403" spans="1:17">
      <c r="A403" s="85" t="s">
        <v>4626</v>
      </c>
      <c r="B403" s="85" t="s">
        <v>52</v>
      </c>
      <c r="C403" s="85" t="s">
        <v>4627</v>
      </c>
      <c r="D403" s="86">
        <v>0</v>
      </c>
      <c r="E403" s="85"/>
      <c r="F403" s="153" t="s">
        <v>2243</v>
      </c>
      <c r="G403" s="86" t="s">
        <v>20</v>
      </c>
      <c r="H403" s="85" t="s">
        <v>4628</v>
      </c>
      <c r="I403" s="87" t="e">
        <v>#N/A</v>
      </c>
      <c r="J403" s="87" t="s">
        <v>818</v>
      </c>
      <c r="K403" s="87" t="s">
        <v>15996</v>
      </c>
      <c r="L403" s="102" t="s">
        <v>16183</v>
      </c>
      <c r="M403" s="102" t="s">
        <v>16183</v>
      </c>
      <c r="N403" s="102" t="s">
        <v>16183</v>
      </c>
      <c r="O403" s="93"/>
      <c r="P403" s="89"/>
      <c r="Q403" s="90"/>
    </row>
    <row r="404" spans="1:17">
      <c r="A404" s="85" t="s">
        <v>3438</v>
      </c>
      <c r="B404" s="85" t="s">
        <v>10</v>
      </c>
      <c r="C404" s="85" t="s">
        <v>3439</v>
      </c>
      <c r="D404" s="86">
        <v>0</v>
      </c>
      <c r="E404" s="85"/>
      <c r="F404" s="153" t="s">
        <v>2243</v>
      </c>
      <c r="G404" s="86" t="s">
        <v>17</v>
      </c>
      <c r="H404" s="85" t="s">
        <v>3440</v>
      </c>
      <c r="I404" s="87" t="e">
        <v>#N/A</v>
      </c>
      <c r="J404" s="87" t="s">
        <v>818</v>
      </c>
      <c r="K404" s="87" t="s">
        <v>15964</v>
      </c>
      <c r="L404" s="102" t="s">
        <v>16161</v>
      </c>
      <c r="M404" s="102" t="s">
        <v>16273</v>
      </c>
      <c r="N404" s="102" t="s">
        <v>16160</v>
      </c>
      <c r="O404" s="93"/>
      <c r="P404" s="89"/>
      <c r="Q404" s="90"/>
    </row>
    <row r="405" spans="1:17">
      <c r="A405" s="85" t="s">
        <v>3642</v>
      </c>
      <c r="B405" s="85" t="s">
        <v>3643</v>
      </c>
      <c r="C405" s="85" t="s">
        <v>3644</v>
      </c>
      <c r="D405" s="86" t="s">
        <v>2475</v>
      </c>
      <c r="E405" s="85" t="s">
        <v>2253</v>
      </c>
      <c r="F405" s="153" t="s">
        <v>2243</v>
      </c>
      <c r="G405" s="86" t="s">
        <v>2840</v>
      </c>
      <c r="H405" s="85" t="s">
        <v>3645</v>
      </c>
      <c r="I405" s="87" t="e">
        <v>#N/A</v>
      </c>
      <c r="J405" s="87" t="s">
        <v>13501</v>
      </c>
      <c r="K405" s="87" t="s">
        <v>15992</v>
      </c>
      <c r="L405" s="102" t="s">
        <v>16160</v>
      </c>
      <c r="M405" s="102" t="s">
        <v>16272</v>
      </c>
      <c r="N405" s="102" t="s">
        <v>16369</v>
      </c>
      <c r="O405" s="93"/>
      <c r="P405" s="89"/>
      <c r="Q405" s="90"/>
    </row>
    <row r="406" spans="1:17">
      <c r="A406" s="85" t="s">
        <v>2728</v>
      </c>
      <c r="B406" s="85" t="s">
        <v>38</v>
      </c>
      <c r="C406" s="85" t="s">
        <v>2729</v>
      </c>
      <c r="D406" s="86" t="s">
        <v>2513</v>
      </c>
      <c r="E406" s="85" t="s">
        <v>2242</v>
      </c>
      <c r="F406" s="153" t="s">
        <v>2243</v>
      </c>
      <c r="G406" s="86" t="s">
        <v>34</v>
      </c>
      <c r="H406" s="85" t="s">
        <v>2730</v>
      </c>
      <c r="I406" s="87">
        <v>6972200193377</v>
      </c>
      <c r="J406" s="87" t="s">
        <v>818</v>
      </c>
      <c r="K406" s="87" t="s">
        <v>15997</v>
      </c>
      <c r="L406" s="102" t="s">
        <v>16159</v>
      </c>
      <c r="M406" s="102" t="s">
        <v>16296</v>
      </c>
      <c r="N406" s="102" t="s">
        <v>16373</v>
      </c>
      <c r="O406" s="93"/>
      <c r="P406" s="89"/>
      <c r="Q406" s="90"/>
    </row>
    <row r="407" spans="1:17">
      <c r="A407" s="85" t="s">
        <v>2841</v>
      </c>
      <c r="B407" s="85" t="s">
        <v>0</v>
      </c>
      <c r="C407" s="85" t="s">
        <v>2842</v>
      </c>
      <c r="D407" s="86" t="s">
        <v>2608</v>
      </c>
      <c r="E407" s="85" t="s">
        <v>2253</v>
      </c>
      <c r="F407" s="153" t="s">
        <v>2243</v>
      </c>
      <c r="G407" s="86" t="s">
        <v>25</v>
      </c>
      <c r="H407" s="85" t="s">
        <v>2843</v>
      </c>
      <c r="I407" s="87">
        <v>6972200192417</v>
      </c>
      <c r="J407" s="87" t="s">
        <v>818</v>
      </c>
      <c r="K407" s="87" t="s">
        <v>15975</v>
      </c>
      <c r="L407" s="102" t="s">
        <v>16237</v>
      </c>
      <c r="M407" s="102" t="s">
        <v>16334</v>
      </c>
      <c r="N407" s="102" t="s">
        <v>16345</v>
      </c>
      <c r="O407" s="93"/>
      <c r="P407" s="89"/>
      <c r="Q407" s="90"/>
    </row>
    <row r="408" spans="1:17">
      <c r="A408" s="85" t="s">
        <v>3563</v>
      </c>
      <c r="B408" s="85" t="s">
        <v>3311</v>
      </c>
      <c r="C408" s="85" t="s">
        <v>3564</v>
      </c>
      <c r="D408" s="86">
        <v>0</v>
      </c>
      <c r="E408" s="85"/>
      <c r="F408" s="153" t="s">
        <v>2243</v>
      </c>
      <c r="G408" s="86" t="s">
        <v>17</v>
      </c>
      <c r="H408" s="85" t="s">
        <v>3565</v>
      </c>
      <c r="I408" s="87" t="s">
        <v>15950</v>
      </c>
      <c r="J408" s="87" t="s">
        <v>818</v>
      </c>
      <c r="K408" s="87">
        <v>0</v>
      </c>
      <c r="L408" s="102">
        <v>0</v>
      </c>
      <c r="M408" s="102">
        <v>0</v>
      </c>
      <c r="N408" s="102">
        <v>0</v>
      </c>
      <c r="O408" s="93"/>
      <c r="P408" s="89"/>
      <c r="Q408" s="90"/>
    </row>
    <row r="409" spans="1:17">
      <c r="A409" s="85" t="s">
        <v>2884</v>
      </c>
      <c r="B409" s="85" t="s">
        <v>48</v>
      </c>
      <c r="C409" s="85" t="s">
        <v>2885</v>
      </c>
      <c r="D409" s="86" t="s">
        <v>2485</v>
      </c>
      <c r="E409" s="85" t="s">
        <v>3848</v>
      </c>
      <c r="F409" s="153" t="s">
        <v>2243</v>
      </c>
      <c r="G409" s="86" t="s">
        <v>20</v>
      </c>
      <c r="H409" s="85" t="s">
        <v>2886</v>
      </c>
      <c r="I409" s="87" t="e">
        <v>#N/A</v>
      </c>
      <c r="J409" s="87" t="s">
        <v>13502</v>
      </c>
      <c r="K409" s="87" t="s">
        <v>15969</v>
      </c>
      <c r="L409" s="102" t="s">
        <v>16160</v>
      </c>
      <c r="M409" s="102" t="s">
        <v>16272</v>
      </c>
      <c r="N409" s="102" t="s">
        <v>16251</v>
      </c>
      <c r="O409" s="93"/>
      <c r="P409" s="89"/>
      <c r="Q409" s="90"/>
    </row>
    <row r="410" spans="1:17">
      <c r="A410" s="85" t="s">
        <v>4633</v>
      </c>
      <c r="B410" s="85" t="s">
        <v>1326</v>
      </c>
      <c r="C410" s="85" t="s">
        <v>4634</v>
      </c>
      <c r="D410" s="86" t="s">
        <v>2527</v>
      </c>
      <c r="E410" s="85" t="s">
        <v>2253</v>
      </c>
      <c r="F410" s="153" t="s">
        <v>2245</v>
      </c>
      <c r="G410" s="86" t="s">
        <v>3591</v>
      </c>
      <c r="H410" s="85" t="s">
        <v>4635</v>
      </c>
      <c r="I410" s="87">
        <v>6974950107970</v>
      </c>
      <c r="J410" s="87" t="s">
        <v>818</v>
      </c>
      <c r="K410" s="87" t="s">
        <v>16086</v>
      </c>
      <c r="L410" s="102" t="s">
        <v>16200</v>
      </c>
      <c r="M410" s="102" t="s">
        <v>16309</v>
      </c>
      <c r="N410" s="102" t="s">
        <v>16311</v>
      </c>
      <c r="O410" s="93"/>
      <c r="P410" s="89"/>
      <c r="Q410" s="90"/>
    </row>
    <row r="411" spans="1:17">
      <c r="A411" s="85" t="s">
        <v>4110</v>
      </c>
      <c r="B411" s="85" t="s">
        <v>5133</v>
      </c>
      <c r="C411" s="85" t="s">
        <v>4111</v>
      </c>
      <c r="D411" s="86" t="s">
        <v>2475</v>
      </c>
      <c r="E411" s="85" t="s">
        <v>2253</v>
      </c>
      <c r="F411" s="153" t="s">
        <v>2245</v>
      </c>
      <c r="G411" s="86" t="s">
        <v>2630</v>
      </c>
      <c r="H411" s="85" t="s">
        <v>4112</v>
      </c>
      <c r="I411" s="87" t="e">
        <v>#N/A</v>
      </c>
      <c r="J411" s="87" t="s">
        <v>13503</v>
      </c>
      <c r="K411" s="87" t="s">
        <v>16087</v>
      </c>
      <c r="L411" s="102" t="s">
        <v>16191</v>
      </c>
      <c r="M411" s="102" t="s">
        <v>16325</v>
      </c>
      <c r="N411" s="102" t="s">
        <v>16274</v>
      </c>
      <c r="O411" s="93" t="s">
        <v>15918</v>
      </c>
      <c r="P411" s="89"/>
      <c r="Q411" s="90"/>
    </row>
    <row r="412" spans="1:17">
      <c r="A412" s="85" t="s">
        <v>3165</v>
      </c>
      <c r="B412" s="85" t="s">
        <v>41</v>
      </c>
      <c r="C412" s="85" t="s">
        <v>3166</v>
      </c>
      <c r="D412" s="86" t="s">
        <v>2475</v>
      </c>
      <c r="E412" s="85" t="s">
        <v>2253</v>
      </c>
      <c r="F412" s="153" t="s">
        <v>2243</v>
      </c>
      <c r="G412" s="86" t="s">
        <v>34</v>
      </c>
      <c r="H412" s="85" t="s">
        <v>3167</v>
      </c>
      <c r="I412" s="87" t="e">
        <v>#N/A</v>
      </c>
      <c r="J412" s="87" t="s">
        <v>13504</v>
      </c>
      <c r="K412" s="87" t="s">
        <v>16088</v>
      </c>
      <c r="L412" s="102" t="s">
        <v>16200</v>
      </c>
      <c r="M412" s="102" t="s">
        <v>16309</v>
      </c>
      <c r="N412" s="102" t="s">
        <v>16311</v>
      </c>
      <c r="O412" s="93"/>
      <c r="P412" s="89"/>
      <c r="Q412" s="90"/>
    </row>
    <row r="413" spans="1:17">
      <c r="A413" s="85" t="s">
        <v>5134</v>
      </c>
      <c r="B413" s="85" t="s">
        <v>45</v>
      </c>
      <c r="C413" s="85" t="s">
        <v>5135</v>
      </c>
      <c r="D413" s="86" t="s">
        <v>2475</v>
      </c>
      <c r="E413" s="85" t="s">
        <v>2253</v>
      </c>
      <c r="F413" s="153" t="s">
        <v>2245</v>
      </c>
      <c r="G413" s="86" t="s">
        <v>2346</v>
      </c>
      <c r="H413" s="85" t="s">
        <v>5136</v>
      </c>
      <c r="I413" s="87" t="e">
        <v>#N/A</v>
      </c>
      <c r="J413" s="87" t="s">
        <v>13505</v>
      </c>
      <c r="K413" s="87" t="s">
        <v>16053</v>
      </c>
      <c r="L413" s="102" t="s">
        <v>16160</v>
      </c>
      <c r="M413" s="102" t="s">
        <v>16272</v>
      </c>
      <c r="N413" s="102" t="s">
        <v>16208</v>
      </c>
      <c r="O413" s="93"/>
      <c r="P413" s="89"/>
      <c r="Q413" s="90"/>
    </row>
    <row r="414" spans="1:17">
      <c r="A414" s="85" t="s">
        <v>3690</v>
      </c>
      <c r="B414" s="85" t="s">
        <v>3691</v>
      </c>
      <c r="C414" s="85" t="s">
        <v>3692</v>
      </c>
      <c r="D414" s="86" t="s">
        <v>2475</v>
      </c>
      <c r="E414" s="85" t="s">
        <v>2253</v>
      </c>
      <c r="F414" s="153" t="s">
        <v>2245</v>
      </c>
      <c r="G414" s="86" t="s">
        <v>27</v>
      </c>
      <c r="H414" s="85" t="s">
        <v>3693</v>
      </c>
      <c r="I414" s="87" t="e">
        <v>#N/A</v>
      </c>
      <c r="J414" s="87" t="s">
        <v>13506</v>
      </c>
      <c r="K414" s="87" t="s">
        <v>15989</v>
      </c>
      <c r="L414" s="102" t="s">
        <v>16167</v>
      </c>
      <c r="M414" s="102" t="s">
        <v>16287</v>
      </c>
      <c r="N414" s="102" t="s">
        <v>16313</v>
      </c>
      <c r="O414" s="93"/>
      <c r="P414" s="89"/>
      <c r="Q414" s="90"/>
    </row>
    <row r="415" spans="1:17">
      <c r="A415" s="85" t="s">
        <v>4871</v>
      </c>
      <c r="B415" s="85" t="s">
        <v>4872</v>
      </c>
      <c r="C415" s="85" t="s">
        <v>4873</v>
      </c>
      <c r="D415" s="86" t="s">
        <v>3838</v>
      </c>
      <c r="E415" s="85" t="s">
        <v>2253</v>
      </c>
      <c r="F415" s="153" t="s">
        <v>2245</v>
      </c>
      <c r="G415" s="86" t="s">
        <v>22</v>
      </c>
      <c r="H415" s="85" t="s">
        <v>4874</v>
      </c>
      <c r="I415" s="87" t="e">
        <v>#N/A</v>
      </c>
      <c r="J415" s="87" t="s">
        <v>13507</v>
      </c>
      <c r="K415" s="87" t="s">
        <v>16089</v>
      </c>
      <c r="L415" s="102" t="s">
        <v>16229</v>
      </c>
      <c r="M415" s="102" t="s">
        <v>16308</v>
      </c>
      <c r="N415" s="102" t="s">
        <v>16371</v>
      </c>
      <c r="O415" s="93"/>
      <c r="P415" s="89"/>
      <c r="Q415" s="90"/>
    </row>
    <row r="416" spans="1:17">
      <c r="A416" s="85" t="s">
        <v>4169</v>
      </c>
      <c r="B416" s="85" t="s">
        <v>3392</v>
      </c>
      <c r="C416" s="85" t="s">
        <v>4170</v>
      </c>
      <c r="D416" s="86" t="s">
        <v>3849</v>
      </c>
      <c r="E416" s="85" t="s">
        <v>2253</v>
      </c>
      <c r="F416" s="153" t="s">
        <v>2243</v>
      </c>
      <c r="G416" s="86" t="s">
        <v>3390</v>
      </c>
      <c r="H416" s="85" t="s">
        <v>4171</v>
      </c>
      <c r="I416" s="87">
        <v>6974950104849</v>
      </c>
      <c r="J416" s="87" t="s">
        <v>818</v>
      </c>
      <c r="K416" s="87" t="s">
        <v>16090</v>
      </c>
      <c r="L416" s="102" t="s">
        <v>16224</v>
      </c>
      <c r="M416" s="102" t="s">
        <v>16281</v>
      </c>
      <c r="N416" s="102" t="s">
        <v>16268</v>
      </c>
      <c r="O416" s="93"/>
      <c r="P416" s="89"/>
      <c r="Q416" s="90"/>
    </row>
    <row r="417" spans="1:17">
      <c r="A417" s="85" t="s">
        <v>2234</v>
      </c>
      <c r="B417" s="85" t="s">
        <v>2274</v>
      </c>
      <c r="C417" s="85" t="s">
        <v>2275</v>
      </c>
      <c r="D417" s="86" t="s">
        <v>9208</v>
      </c>
      <c r="E417" s="85" t="s">
        <v>2253</v>
      </c>
      <c r="F417" s="153" t="s">
        <v>2243</v>
      </c>
      <c r="G417" s="86" t="s">
        <v>20</v>
      </c>
      <c r="H417" s="85" t="s">
        <v>2276</v>
      </c>
      <c r="I417" s="87">
        <v>6974950102142</v>
      </c>
      <c r="J417" s="87" t="s">
        <v>818</v>
      </c>
      <c r="K417" s="87" t="s">
        <v>16015</v>
      </c>
      <c r="L417" s="102" t="s">
        <v>16167</v>
      </c>
      <c r="M417" s="102" t="s">
        <v>16278</v>
      </c>
      <c r="N417" s="102" t="s">
        <v>16324</v>
      </c>
      <c r="O417" s="93"/>
      <c r="P417" s="89"/>
      <c r="Q417" s="90"/>
    </row>
    <row r="418" spans="1:17">
      <c r="A418" s="85" t="s">
        <v>2715</v>
      </c>
      <c r="B418" s="85" t="s">
        <v>0</v>
      </c>
      <c r="C418" s="85" t="s">
        <v>2716</v>
      </c>
      <c r="D418" s="86" t="s">
        <v>2475</v>
      </c>
      <c r="E418" s="85" t="s">
        <v>3848</v>
      </c>
      <c r="F418" s="153" t="s">
        <v>2243</v>
      </c>
      <c r="G418" s="86" t="s">
        <v>24</v>
      </c>
      <c r="H418" s="85" t="s">
        <v>2717</v>
      </c>
      <c r="I418" s="87" t="e">
        <v>#N/A</v>
      </c>
      <c r="J418" s="87" t="s">
        <v>13508</v>
      </c>
      <c r="K418" s="87" t="s">
        <v>15973</v>
      </c>
      <c r="L418" s="102" t="s">
        <v>16173</v>
      </c>
      <c r="M418" s="102" t="s">
        <v>16283</v>
      </c>
      <c r="N418" s="102" t="s">
        <v>16365</v>
      </c>
      <c r="O418" s="93" t="s">
        <v>9262</v>
      </c>
      <c r="P418" s="89"/>
      <c r="Q418" s="90"/>
    </row>
    <row r="419" spans="1:17">
      <c r="A419" s="85" t="s">
        <v>3657</v>
      </c>
      <c r="B419" s="85" t="s">
        <v>3658</v>
      </c>
      <c r="C419" s="85" t="s">
        <v>3659</v>
      </c>
      <c r="D419" s="86" t="s">
        <v>3838</v>
      </c>
      <c r="E419" s="85" t="s">
        <v>2253</v>
      </c>
      <c r="F419" s="153" t="s">
        <v>2245</v>
      </c>
      <c r="G419" s="86" t="s">
        <v>2840</v>
      </c>
      <c r="H419" s="85" t="s">
        <v>3660</v>
      </c>
      <c r="I419" s="87" t="e">
        <v>#N/A</v>
      </c>
      <c r="J419" s="87" t="s">
        <v>13509</v>
      </c>
      <c r="K419" s="87" t="s">
        <v>16091</v>
      </c>
      <c r="L419" s="102" t="s">
        <v>16160</v>
      </c>
      <c r="M419" s="102" t="s">
        <v>16272</v>
      </c>
      <c r="N419" s="102" t="s">
        <v>16251</v>
      </c>
      <c r="O419" s="93"/>
      <c r="P419" s="89"/>
      <c r="Q419" s="90"/>
    </row>
    <row r="420" spans="1:17">
      <c r="A420" s="85" t="s">
        <v>3224</v>
      </c>
      <c r="B420" s="85" t="s">
        <v>2618</v>
      </c>
      <c r="C420" s="85" t="s">
        <v>3225</v>
      </c>
      <c r="D420" s="86" t="s">
        <v>2475</v>
      </c>
      <c r="E420" s="85" t="s">
        <v>2253</v>
      </c>
      <c r="F420" s="153" t="s">
        <v>2243</v>
      </c>
      <c r="G420" s="86" t="s">
        <v>43</v>
      </c>
      <c r="H420" s="85" t="s">
        <v>3226</v>
      </c>
      <c r="I420" s="87" t="e">
        <v>#N/A</v>
      </c>
      <c r="J420" s="87" t="s">
        <v>13510</v>
      </c>
      <c r="K420" s="87" t="s">
        <v>16092</v>
      </c>
      <c r="L420" s="102" t="s">
        <v>16174</v>
      </c>
      <c r="M420" s="102" t="s">
        <v>16284</v>
      </c>
      <c r="N420" s="102" t="s">
        <v>16344</v>
      </c>
      <c r="O420" s="93"/>
      <c r="P420" s="89"/>
      <c r="Q420" s="90"/>
    </row>
    <row r="421" spans="1:17">
      <c r="A421" s="85" t="s">
        <v>4153</v>
      </c>
      <c r="B421" s="85" t="s">
        <v>4154</v>
      </c>
      <c r="C421" s="85" t="s">
        <v>4155</v>
      </c>
      <c r="D421" s="86" t="s">
        <v>3838</v>
      </c>
      <c r="E421" s="85" t="s">
        <v>2253</v>
      </c>
      <c r="F421" s="153" t="s">
        <v>2245</v>
      </c>
      <c r="G421" s="86" t="s">
        <v>2630</v>
      </c>
      <c r="H421" s="85" t="s">
        <v>4156</v>
      </c>
      <c r="I421" s="87" t="e">
        <v>#N/A</v>
      </c>
      <c r="J421" s="87" t="s">
        <v>13511</v>
      </c>
      <c r="K421" s="87" t="s">
        <v>16093</v>
      </c>
      <c r="L421" s="102" t="s">
        <v>16191</v>
      </c>
      <c r="M421" s="102" t="s">
        <v>16325</v>
      </c>
      <c r="N421" s="102" t="s">
        <v>16274</v>
      </c>
      <c r="O421" s="93"/>
      <c r="P421" s="89"/>
      <c r="Q421" s="90"/>
    </row>
    <row r="422" spans="1:17">
      <c r="A422" s="85" t="s">
        <v>4205</v>
      </c>
      <c r="B422" s="85" t="s">
        <v>4206</v>
      </c>
      <c r="C422" s="85" t="s">
        <v>4091</v>
      </c>
      <c r="D422" s="86" t="s">
        <v>2523</v>
      </c>
      <c r="E422" s="85" t="s">
        <v>2242</v>
      </c>
      <c r="F422" s="153" t="s">
        <v>2243</v>
      </c>
      <c r="G422" s="86" t="s">
        <v>4023</v>
      </c>
      <c r="H422" s="85" t="s">
        <v>4207</v>
      </c>
      <c r="I422" s="87">
        <v>6974950105006</v>
      </c>
      <c r="J422" s="87" t="s">
        <v>818</v>
      </c>
      <c r="K422" s="87" t="s">
        <v>15995</v>
      </c>
      <c r="L422" s="102" t="s">
        <v>16167</v>
      </c>
      <c r="M422" s="102" t="s">
        <v>16278</v>
      </c>
      <c r="N422" s="102" t="s">
        <v>16324</v>
      </c>
      <c r="O422" s="93"/>
      <c r="P422" s="89"/>
      <c r="Q422" s="90"/>
    </row>
    <row r="423" spans="1:17">
      <c r="A423" s="85" t="s">
        <v>4148</v>
      </c>
      <c r="B423" s="85" t="s">
        <v>4134</v>
      </c>
      <c r="C423" s="85" t="s">
        <v>4149</v>
      </c>
      <c r="D423" s="86" t="s">
        <v>9209</v>
      </c>
      <c r="E423" s="85" t="s">
        <v>2253</v>
      </c>
      <c r="F423" s="153" t="s">
        <v>2245</v>
      </c>
      <c r="G423" s="86" t="s">
        <v>20</v>
      </c>
      <c r="H423" s="85" t="s">
        <v>4150</v>
      </c>
      <c r="I423" s="87">
        <v>6974950105334</v>
      </c>
      <c r="J423" s="87" t="s">
        <v>818</v>
      </c>
      <c r="K423" s="87" t="s">
        <v>16094</v>
      </c>
      <c r="L423" s="102" t="s">
        <v>16226</v>
      </c>
      <c r="M423" s="102" t="s">
        <v>16326</v>
      </c>
      <c r="N423" s="102" t="s">
        <v>16390</v>
      </c>
      <c r="O423" s="93"/>
      <c r="P423" s="89"/>
      <c r="Q423" s="90"/>
    </row>
    <row r="424" spans="1:17">
      <c r="A424" s="85" t="s">
        <v>3380</v>
      </c>
      <c r="B424" s="85" t="s">
        <v>1402</v>
      </c>
      <c r="C424" s="85" t="s">
        <v>3381</v>
      </c>
      <c r="D424" s="86" t="s">
        <v>2475</v>
      </c>
      <c r="E424" s="85" t="s">
        <v>2242</v>
      </c>
      <c r="F424" s="153" t="s">
        <v>2243</v>
      </c>
      <c r="G424" s="86" t="s">
        <v>34</v>
      </c>
      <c r="H424" s="85" t="s">
        <v>3382</v>
      </c>
      <c r="I424" s="87" t="e">
        <v>#N/A</v>
      </c>
      <c r="J424" s="87" t="s">
        <v>13512</v>
      </c>
      <c r="K424" s="87" t="s">
        <v>15968</v>
      </c>
      <c r="L424" s="102" t="s">
        <v>16193</v>
      </c>
      <c r="M424" s="102" t="s">
        <v>16303</v>
      </c>
      <c r="N424" s="102" t="s">
        <v>16315</v>
      </c>
      <c r="O424" s="93"/>
      <c r="P424" s="89"/>
      <c r="Q424" s="90"/>
    </row>
    <row r="425" spans="1:17">
      <c r="A425" s="85" t="s">
        <v>4130</v>
      </c>
      <c r="B425" s="85" t="s">
        <v>4021</v>
      </c>
      <c r="C425" s="85" t="s">
        <v>4131</v>
      </c>
      <c r="D425" s="86" t="s">
        <v>2513</v>
      </c>
      <c r="E425" s="85" t="s">
        <v>2242</v>
      </c>
      <c r="F425" s="153" t="s">
        <v>2245</v>
      </c>
      <c r="G425" s="86" t="s">
        <v>4023</v>
      </c>
      <c r="H425" s="85" t="s">
        <v>4132</v>
      </c>
      <c r="I425" s="87">
        <v>6974950104962</v>
      </c>
      <c r="J425" s="87" t="s">
        <v>818</v>
      </c>
      <c r="K425" s="87" t="s">
        <v>15995</v>
      </c>
      <c r="L425" s="102" t="s">
        <v>16167</v>
      </c>
      <c r="M425" s="102" t="s">
        <v>16278</v>
      </c>
      <c r="N425" s="102" t="s">
        <v>16324</v>
      </c>
      <c r="O425" s="93"/>
      <c r="P425" s="89"/>
      <c r="Q425" s="90"/>
    </row>
    <row r="426" spans="1:17">
      <c r="A426" s="85" t="s">
        <v>2980</v>
      </c>
      <c r="B426" s="85" t="s">
        <v>50</v>
      </c>
      <c r="C426" s="85" t="s">
        <v>2981</v>
      </c>
      <c r="D426" s="86" t="s">
        <v>2968</v>
      </c>
      <c r="E426" s="85" t="s">
        <v>2253</v>
      </c>
      <c r="F426" s="153" t="s">
        <v>2243</v>
      </c>
      <c r="G426" s="86" t="s">
        <v>20</v>
      </c>
      <c r="H426" s="85" t="s">
        <v>2982</v>
      </c>
      <c r="I426" s="87">
        <v>6972200199256</v>
      </c>
      <c r="J426" s="87" t="s">
        <v>818</v>
      </c>
      <c r="K426" s="87" t="s">
        <v>15972</v>
      </c>
      <c r="L426" s="102" t="s">
        <v>16164</v>
      </c>
      <c r="M426" s="102" t="s">
        <v>16275</v>
      </c>
      <c r="N426" s="102" t="s">
        <v>16360</v>
      </c>
      <c r="O426" s="93"/>
      <c r="P426" s="89"/>
      <c r="Q426" s="90"/>
    </row>
    <row r="427" spans="1:17">
      <c r="A427" s="85" t="s">
        <v>3248</v>
      </c>
      <c r="B427" s="92" t="s">
        <v>19</v>
      </c>
      <c r="C427" s="85" t="s">
        <v>3249</v>
      </c>
      <c r="D427" s="86" t="s">
        <v>7699</v>
      </c>
      <c r="E427" s="85" t="s">
        <v>2253</v>
      </c>
      <c r="F427" s="153" t="s">
        <v>2243</v>
      </c>
      <c r="G427" s="86" t="s">
        <v>20</v>
      </c>
      <c r="H427" s="86" t="s">
        <v>3250</v>
      </c>
      <c r="I427" s="87">
        <v>9352491607338</v>
      </c>
      <c r="J427" s="87" t="s">
        <v>818</v>
      </c>
      <c r="K427" s="87" t="s">
        <v>15978</v>
      </c>
      <c r="L427" s="102" t="s">
        <v>16170</v>
      </c>
      <c r="M427" s="102" t="s">
        <v>16280</v>
      </c>
      <c r="N427" s="102" t="s">
        <v>16243</v>
      </c>
      <c r="O427" s="93" t="s">
        <v>9261</v>
      </c>
      <c r="P427" s="89"/>
      <c r="Q427" s="90"/>
    </row>
    <row r="428" spans="1:17">
      <c r="A428" s="85" t="s">
        <v>3713</v>
      </c>
      <c r="B428" s="85" t="s">
        <v>3714</v>
      </c>
      <c r="C428" s="85" t="s">
        <v>3715</v>
      </c>
      <c r="D428" s="86" t="s">
        <v>9210</v>
      </c>
      <c r="E428" s="85" t="s">
        <v>2253</v>
      </c>
      <c r="F428" s="153" t="s">
        <v>2245</v>
      </c>
      <c r="G428" s="86" t="s">
        <v>3716</v>
      </c>
      <c r="H428" s="85" t="s">
        <v>3717</v>
      </c>
      <c r="I428" s="87">
        <v>6974950103026</v>
      </c>
      <c r="J428" s="87" t="s">
        <v>818</v>
      </c>
      <c r="K428" s="87" t="s">
        <v>15965</v>
      </c>
      <c r="L428" s="102" t="s">
        <v>16167</v>
      </c>
      <c r="M428" s="102" t="s">
        <v>16278</v>
      </c>
      <c r="N428" s="102" t="s">
        <v>16366</v>
      </c>
      <c r="O428" s="93"/>
      <c r="P428" s="89"/>
      <c r="Q428" s="90"/>
    </row>
    <row r="429" spans="1:17">
      <c r="A429" s="85" t="s">
        <v>135</v>
      </c>
      <c r="B429" s="85" t="s">
        <v>55</v>
      </c>
      <c r="C429" s="85" t="s">
        <v>134</v>
      </c>
      <c r="D429" s="86" t="s">
        <v>4129</v>
      </c>
      <c r="E429" s="85" t="s">
        <v>2253</v>
      </c>
      <c r="F429" s="153" t="s">
        <v>2243</v>
      </c>
      <c r="G429" s="86" t="s">
        <v>54</v>
      </c>
      <c r="H429" s="85" t="s">
        <v>2257</v>
      </c>
      <c r="I429" s="87">
        <v>6972200198488</v>
      </c>
      <c r="J429" s="87" t="s">
        <v>818</v>
      </c>
      <c r="K429" s="87" t="s">
        <v>15963</v>
      </c>
      <c r="L429" s="102" t="s">
        <v>16160</v>
      </c>
      <c r="M429" s="102" t="s">
        <v>16272</v>
      </c>
      <c r="N429" s="102" t="s">
        <v>16260</v>
      </c>
      <c r="O429" s="93"/>
      <c r="P429" s="89"/>
      <c r="Q429" s="90"/>
    </row>
    <row r="430" spans="1:17">
      <c r="A430" s="85" t="s">
        <v>3281</v>
      </c>
      <c r="B430" s="85" t="s">
        <v>46</v>
      </c>
      <c r="C430" s="85" t="s">
        <v>3282</v>
      </c>
      <c r="D430" s="86" t="s">
        <v>3325</v>
      </c>
      <c r="E430" s="85" t="s">
        <v>2253</v>
      </c>
      <c r="F430" s="153" t="s">
        <v>2245</v>
      </c>
      <c r="G430" s="86" t="s">
        <v>20</v>
      </c>
      <c r="H430" s="85" t="s">
        <v>3283</v>
      </c>
      <c r="I430" s="87">
        <v>6972200196194</v>
      </c>
      <c r="J430" s="87" t="s">
        <v>818</v>
      </c>
      <c r="K430" s="87" t="s">
        <v>15981</v>
      </c>
      <c r="L430" s="102" t="s">
        <v>16160</v>
      </c>
      <c r="M430" s="102" t="s">
        <v>16282</v>
      </c>
      <c r="N430" s="102" t="s">
        <v>16364</v>
      </c>
      <c r="O430" s="93"/>
      <c r="P430" s="89"/>
      <c r="Q430" s="90"/>
    </row>
    <row r="431" spans="1:17">
      <c r="A431" s="85" t="s">
        <v>3521</v>
      </c>
      <c r="B431" s="85" t="s">
        <v>13</v>
      </c>
      <c r="C431" s="85" t="s">
        <v>3522</v>
      </c>
      <c r="D431" s="86">
        <v>0</v>
      </c>
      <c r="E431" s="85"/>
      <c r="F431" s="153" t="s">
        <v>2243</v>
      </c>
      <c r="G431" s="86" t="s">
        <v>20</v>
      </c>
      <c r="H431" s="85" t="s">
        <v>3523</v>
      </c>
      <c r="I431" s="87" t="e">
        <v>#N/A</v>
      </c>
      <c r="J431" s="87" t="s">
        <v>818</v>
      </c>
      <c r="K431" s="87" t="s">
        <v>16019</v>
      </c>
      <c r="L431" s="102" t="s">
        <v>16201</v>
      </c>
      <c r="M431" s="102" t="s">
        <v>16276</v>
      </c>
      <c r="N431" s="102" t="s">
        <v>16235</v>
      </c>
      <c r="O431" s="93"/>
      <c r="P431" s="89"/>
      <c r="Q431" s="90"/>
    </row>
    <row r="432" spans="1:17">
      <c r="A432" s="85" t="s">
        <v>2902</v>
      </c>
      <c r="B432" s="85" t="s">
        <v>46</v>
      </c>
      <c r="C432" s="85" t="s">
        <v>2903</v>
      </c>
      <c r="D432" s="86" t="s">
        <v>3839</v>
      </c>
      <c r="E432" s="85" t="s">
        <v>2242</v>
      </c>
      <c r="F432" s="153" t="s">
        <v>2245</v>
      </c>
      <c r="G432" s="86" t="s">
        <v>20</v>
      </c>
      <c r="H432" s="85" t="s">
        <v>2904</v>
      </c>
      <c r="I432" s="87" t="e">
        <v>#N/A</v>
      </c>
      <c r="J432" s="87" t="s">
        <v>13513</v>
      </c>
      <c r="K432" s="87" t="s">
        <v>15981</v>
      </c>
      <c r="L432" s="102" t="s">
        <v>16160</v>
      </c>
      <c r="M432" s="102" t="s">
        <v>16282</v>
      </c>
      <c r="N432" s="102" t="s">
        <v>16364</v>
      </c>
      <c r="O432" s="93"/>
      <c r="P432" s="89"/>
      <c r="Q432" s="90"/>
    </row>
    <row r="433" spans="1:17">
      <c r="A433" s="85" t="s">
        <v>3400</v>
      </c>
      <c r="B433" s="85" t="s">
        <v>3401</v>
      </c>
      <c r="C433" s="85" t="s">
        <v>3402</v>
      </c>
      <c r="D433" s="86" t="s">
        <v>3838</v>
      </c>
      <c r="E433" s="85" t="s">
        <v>2253</v>
      </c>
      <c r="F433" s="153" t="s">
        <v>2245</v>
      </c>
      <c r="G433" s="86" t="s">
        <v>22</v>
      </c>
      <c r="H433" s="85" t="s">
        <v>3403</v>
      </c>
      <c r="I433" s="87" t="e">
        <v>#N/A</v>
      </c>
      <c r="J433" s="87" t="s">
        <v>13514</v>
      </c>
      <c r="K433" s="87" t="s">
        <v>16095</v>
      </c>
      <c r="L433" s="102" t="s">
        <v>16174</v>
      </c>
      <c r="M433" s="102" t="s">
        <v>16284</v>
      </c>
      <c r="N433" s="102" t="s">
        <v>16299</v>
      </c>
      <c r="O433" s="93"/>
      <c r="P433" s="89"/>
      <c r="Q433" s="90"/>
    </row>
    <row r="434" spans="1:17">
      <c r="A434" s="85" t="s">
        <v>5137</v>
      </c>
      <c r="B434" s="85" t="s">
        <v>5097</v>
      </c>
      <c r="C434" s="85" t="s">
        <v>5138</v>
      </c>
      <c r="D434" s="86" t="s">
        <v>9211</v>
      </c>
      <c r="E434" s="85" t="s">
        <v>2242</v>
      </c>
      <c r="F434" s="153" t="s">
        <v>2245</v>
      </c>
      <c r="G434" s="86" t="s">
        <v>3591</v>
      </c>
      <c r="H434" s="85" t="s">
        <v>5139</v>
      </c>
      <c r="I434" s="87">
        <v>6974950109189</v>
      </c>
      <c r="J434" s="87" t="s">
        <v>818</v>
      </c>
      <c r="K434" s="87" t="s">
        <v>16067</v>
      </c>
      <c r="L434" s="102" t="s">
        <v>16175</v>
      </c>
      <c r="M434" s="102" t="s">
        <v>16308</v>
      </c>
      <c r="N434" s="102" t="s">
        <v>16371</v>
      </c>
      <c r="O434" s="93"/>
      <c r="P434" s="89"/>
      <c r="Q434" s="90"/>
    </row>
    <row r="435" spans="1:17">
      <c r="A435" s="85" t="s">
        <v>2822</v>
      </c>
      <c r="B435" s="85" t="s">
        <v>2823</v>
      </c>
      <c r="C435" s="85" t="s">
        <v>2824</v>
      </c>
      <c r="D435" s="86" t="s">
        <v>2475</v>
      </c>
      <c r="E435" s="85" t="s">
        <v>2253</v>
      </c>
      <c r="F435" s="153" t="s">
        <v>2243</v>
      </c>
      <c r="G435" s="86" t="s">
        <v>2630</v>
      </c>
      <c r="H435" s="85" t="s">
        <v>2825</v>
      </c>
      <c r="I435" s="87" t="e">
        <v>#N/A</v>
      </c>
      <c r="J435" s="87" t="s">
        <v>13515</v>
      </c>
      <c r="K435" s="87" t="s">
        <v>16096</v>
      </c>
      <c r="L435" s="102" t="s">
        <v>16238</v>
      </c>
      <c r="M435" s="102" t="s">
        <v>16335</v>
      </c>
      <c r="N435" s="102" t="s">
        <v>16393</v>
      </c>
      <c r="O435" s="93"/>
      <c r="P435" s="89"/>
      <c r="Q435" s="90"/>
    </row>
    <row r="436" spans="1:17">
      <c r="A436" s="85" t="s">
        <v>173</v>
      </c>
      <c r="B436" s="85" t="s">
        <v>39</v>
      </c>
      <c r="C436" s="85" t="s">
        <v>91</v>
      </c>
      <c r="D436" s="86" t="s">
        <v>4198</v>
      </c>
      <c r="E436" s="85" t="s">
        <v>2253</v>
      </c>
      <c r="F436" s="153" t="s">
        <v>2243</v>
      </c>
      <c r="G436" s="86" t="s">
        <v>34</v>
      </c>
      <c r="H436" s="85" t="s">
        <v>2293</v>
      </c>
      <c r="I436" s="87">
        <v>6972200197696</v>
      </c>
      <c r="J436" s="87" t="s">
        <v>818</v>
      </c>
      <c r="K436" s="87" t="s">
        <v>16021</v>
      </c>
      <c r="L436" s="102" t="s">
        <v>16194</v>
      </c>
      <c r="M436" s="102" t="s">
        <v>16273</v>
      </c>
      <c r="N436" s="102" t="s">
        <v>16160</v>
      </c>
      <c r="O436" s="93"/>
      <c r="P436" s="89"/>
      <c r="Q436" s="90"/>
    </row>
    <row r="437" spans="1:17">
      <c r="A437" s="85" t="s">
        <v>3876</v>
      </c>
      <c r="B437" s="85" t="s">
        <v>3650</v>
      </c>
      <c r="C437" s="85" t="s">
        <v>3875</v>
      </c>
      <c r="D437" s="86" t="s">
        <v>2600</v>
      </c>
      <c r="E437" s="85" t="s">
        <v>2253</v>
      </c>
      <c r="F437" s="153" t="s">
        <v>2245</v>
      </c>
      <c r="G437" s="86" t="s">
        <v>3881</v>
      </c>
      <c r="H437" s="85" t="s">
        <v>3877</v>
      </c>
      <c r="I437" s="87" t="s">
        <v>13341</v>
      </c>
      <c r="J437" s="87" t="s">
        <v>818</v>
      </c>
      <c r="K437" s="87" t="s">
        <v>15989</v>
      </c>
      <c r="L437" s="102" t="s">
        <v>16167</v>
      </c>
      <c r="M437" s="102" t="s">
        <v>16287</v>
      </c>
      <c r="N437" s="102" t="s">
        <v>16313</v>
      </c>
      <c r="O437" s="93"/>
      <c r="P437" s="89"/>
      <c r="Q437" s="90"/>
    </row>
    <row r="438" spans="1:17">
      <c r="A438" s="85" t="s">
        <v>4886</v>
      </c>
      <c r="B438" s="85" t="s">
        <v>4829</v>
      </c>
      <c r="C438" s="85" t="s">
        <v>4887</v>
      </c>
      <c r="D438" s="86" t="s">
        <v>9212</v>
      </c>
      <c r="E438" s="85" t="s">
        <v>2253</v>
      </c>
      <c r="F438" s="153" t="s">
        <v>2245</v>
      </c>
      <c r="G438" s="86" t="s">
        <v>20</v>
      </c>
      <c r="H438" s="85" t="s">
        <v>4888</v>
      </c>
      <c r="I438" s="87">
        <v>6974950105204</v>
      </c>
      <c r="J438" s="87" t="s">
        <v>818</v>
      </c>
      <c r="K438" s="87" t="s">
        <v>16084</v>
      </c>
      <c r="L438" s="102" t="s">
        <v>16211</v>
      </c>
      <c r="M438" s="102" t="s">
        <v>16315</v>
      </c>
      <c r="N438" s="102" t="s">
        <v>16313</v>
      </c>
      <c r="O438" s="93"/>
      <c r="P438" s="89"/>
      <c r="Q438" s="90"/>
    </row>
    <row r="439" spans="1:17">
      <c r="A439" s="85" t="s">
        <v>3453</v>
      </c>
      <c r="B439" s="85" t="s">
        <v>9</v>
      </c>
      <c r="C439" s="85" t="s">
        <v>3454</v>
      </c>
      <c r="D439" s="86">
        <v>0</v>
      </c>
      <c r="E439" s="85"/>
      <c r="F439" s="153" t="s">
        <v>2243</v>
      </c>
      <c r="G439" s="86" t="s">
        <v>18</v>
      </c>
      <c r="H439" s="85" t="s">
        <v>3455</v>
      </c>
      <c r="I439" s="87" t="e">
        <v>#N/A</v>
      </c>
      <c r="J439" s="87" t="s">
        <v>818</v>
      </c>
      <c r="K439" s="87" t="s">
        <v>16044</v>
      </c>
      <c r="L439" s="102" t="s">
        <v>16209</v>
      </c>
      <c r="M439" s="102" t="s">
        <v>16292</v>
      </c>
      <c r="N439" s="102" t="s">
        <v>16347</v>
      </c>
      <c r="O439" s="93"/>
      <c r="P439" s="89"/>
      <c r="Q439" s="90"/>
    </row>
    <row r="440" spans="1:17">
      <c r="A440" s="85" t="s">
        <v>4875</v>
      </c>
      <c r="B440" s="85" t="s">
        <v>9157</v>
      </c>
      <c r="C440" s="85" t="s">
        <v>4876</v>
      </c>
      <c r="D440" s="86" t="s">
        <v>3838</v>
      </c>
      <c r="E440" s="85" t="s">
        <v>2253</v>
      </c>
      <c r="F440" s="153" t="s">
        <v>2245</v>
      </c>
      <c r="G440" s="86" t="s">
        <v>4877</v>
      </c>
      <c r="H440" s="85" t="s">
        <v>4878</v>
      </c>
      <c r="I440" s="87" t="e">
        <v>#N/A</v>
      </c>
      <c r="J440" s="87" t="s">
        <v>13516</v>
      </c>
      <c r="K440" s="87" t="s">
        <v>15995</v>
      </c>
      <c r="L440" s="102" t="s">
        <v>16167</v>
      </c>
      <c r="M440" s="102" t="s">
        <v>16278</v>
      </c>
      <c r="N440" s="102" t="s">
        <v>16324</v>
      </c>
      <c r="O440" s="93"/>
      <c r="P440" s="89"/>
      <c r="Q440" s="90"/>
    </row>
    <row r="441" spans="1:17">
      <c r="A441" s="85" t="s">
        <v>4136</v>
      </c>
      <c r="B441" s="85" t="s">
        <v>48</v>
      </c>
      <c r="C441" s="85" t="s">
        <v>4031</v>
      </c>
      <c r="D441" s="86" t="s">
        <v>3839</v>
      </c>
      <c r="E441" s="85" t="s">
        <v>2242</v>
      </c>
      <c r="F441" s="153" t="s">
        <v>2245</v>
      </c>
      <c r="G441" s="86" t="s">
        <v>22</v>
      </c>
      <c r="H441" s="85" t="s">
        <v>4137</v>
      </c>
      <c r="I441" s="87" t="e">
        <v>#N/A</v>
      </c>
      <c r="J441" s="87" t="s">
        <v>13517</v>
      </c>
      <c r="K441" s="87" t="s">
        <v>16097</v>
      </c>
      <c r="L441" s="102" t="s">
        <v>16175</v>
      </c>
      <c r="M441" s="102" t="s">
        <v>16164</v>
      </c>
      <c r="N441" s="102" t="s">
        <v>16366</v>
      </c>
      <c r="O441" s="93"/>
      <c r="P441" s="89"/>
      <c r="Q441" s="90"/>
    </row>
    <row r="442" spans="1:17">
      <c r="A442" s="85" t="s">
        <v>2847</v>
      </c>
      <c r="B442" s="85" t="s">
        <v>2497</v>
      </c>
      <c r="C442" s="85" t="s">
        <v>2848</v>
      </c>
      <c r="D442" s="86" t="s">
        <v>2513</v>
      </c>
      <c r="E442" s="85" t="s">
        <v>2251</v>
      </c>
      <c r="F442" s="153" t="s">
        <v>2243</v>
      </c>
      <c r="G442" s="86" t="s">
        <v>54</v>
      </c>
      <c r="H442" s="85" t="s">
        <v>2849</v>
      </c>
      <c r="I442" s="87">
        <v>6972200194183</v>
      </c>
      <c r="J442" s="87" t="s">
        <v>818</v>
      </c>
      <c r="K442" s="87" t="s">
        <v>15967</v>
      </c>
      <c r="L442" s="102" t="s">
        <v>16160</v>
      </c>
      <c r="M442" s="102" t="s">
        <v>16272</v>
      </c>
      <c r="N442" s="102" t="s">
        <v>16251</v>
      </c>
      <c r="O442" s="93"/>
      <c r="P442" s="89"/>
      <c r="Q442" s="90"/>
    </row>
    <row r="443" spans="1:17">
      <c r="A443" s="85" t="s">
        <v>2908</v>
      </c>
      <c r="B443" s="92" t="s">
        <v>46</v>
      </c>
      <c r="C443" s="85" t="s">
        <v>2909</v>
      </c>
      <c r="D443" s="86" t="s">
        <v>2505</v>
      </c>
      <c r="E443" s="85" t="s">
        <v>2253</v>
      </c>
      <c r="F443" s="153" t="s">
        <v>2243</v>
      </c>
      <c r="G443" s="86" t="s">
        <v>20</v>
      </c>
      <c r="H443" s="86" t="s">
        <v>2910</v>
      </c>
      <c r="I443" s="87">
        <v>6974950100278</v>
      </c>
      <c r="J443" s="87" t="s">
        <v>818</v>
      </c>
      <c r="K443" s="87" t="s">
        <v>15981</v>
      </c>
      <c r="L443" s="102" t="s">
        <v>16160</v>
      </c>
      <c r="M443" s="102" t="s">
        <v>16282</v>
      </c>
      <c r="N443" s="102" t="s">
        <v>16364</v>
      </c>
      <c r="O443" s="93"/>
      <c r="P443" s="89"/>
      <c r="Q443" s="90"/>
    </row>
    <row r="444" spans="1:17">
      <c r="A444" s="85" t="s">
        <v>175</v>
      </c>
      <c r="B444" s="85" t="s">
        <v>42</v>
      </c>
      <c r="C444" s="85" t="s">
        <v>93</v>
      </c>
      <c r="D444" s="86" t="s">
        <v>3868</v>
      </c>
      <c r="E444" s="85" t="s">
        <v>2253</v>
      </c>
      <c r="F444" s="153" t="s">
        <v>2243</v>
      </c>
      <c r="G444" s="86" t="s">
        <v>43</v>
      </c>
      <c r="H444" s="85" t="s">
        <v>2289</v>
      </c>
      <c r="I444" s="87">
        <v>6972200196835</v>
      </c>
      <c r="J444" s="87" t="s">
        <v>818</v>
      </c>
      <c r="K444" s="87" t="s">
        <v>16076</v>
      </c>
      <c r="L444" s="102" t="s">
        <v>16174</v>
      </c>
      <c r="M444" s="102" t="s">
        <v>16284</v>
      </c>
      <c r="N444" s="102" t="s">
        <v>16344</v>
      </c>
      <c r="O444" s="93"/>
      <c r="P444" s="89"/>
      <c r="Q444" s="90"/>
    </row>
    <row r="445" spans="1:17">
      <c r="A445" s="85" t="s">
        <v>3131</v>
      </c>
      <c r="B445" s="85" t="s">
        <v>36</v>
      </c>
      <c r="C445" s="85" t="s">
        <v>3132</v>
      </c>
      <c r="D445" s="86" t="s">
        <v>2513</v>
      </c>
      <c r="E445" s="85" t="s">
        <v>2242</v>
      </c>
      <c r="F445" s="153" t="s">
        <v>2243</v>
      </c>
      <c r="G445" s="86" t="s">
        <v>34</v>
      </c>
      <c r="H445" s="85" t="s">
        <v>3133</v>
      </c>
      <c r="I445" s="87">
        <v>6972200199065</v>
      </c>
      <c r="J445" s="87" t="s">
        <v>818</v>
      </c>
      <c r="K445" s="87" t="s">
        <v>16009</v>
      </c>
      <c r="L445" s="102" t="s">
        <v>16193</v>
      </c>
      <c r="M445" s="102" t="s">
        <v>16303</v>
      </c>
      <c r="N445" s="102" t="s">
        <v>16315</v>
      </c>
      <c r="O445" s="93"/>
      <c r="P445" s="89"/>
      <c r="Q445" s="90"/>
    </row>
    <row r="446" spans="1:17">
      <c r="A446" s="85" t="s">
        <v>3743</v>
      </c>
      <c r="B446" s="85" t="s">
        <v>3744</v>
      </c>
      <c r="C446" s="85" t="s">
        <v>3745</v>
      </c>
      <c r="D446" s="86" t="s">
        <v>3735</v>
      </c>
      <c r="E446" s="85" t="s">
        <v>2253</v>
      </c>
      <c r="F446" s="153" t="s">
        <v>2243</v>
      </c>
      <c r="G446" s="86" t="s">
        <v>34</v>
      </c>
      <c r="H446" s="85" t="s">
        <v>3746</v>
      </c>
      <c r="I446" s="87">
        <v>6974950103750</v>
      </c>
      <c r="J446" s="87" t="s">
        <v>818</v>
      </c>
      <c r="K446" s="87" t="s">
        <v>16098</v>
      </c>
      <c r="L446" s="102" t="s">
        <v>16200</v>
      </c>
      <c r="M446" s="102" t="s">
        <v>16317</v>
      </c>
      <c r="N446" s="102" t="s">
        <v>16274</v>
      </c>
      <c r="O446" s="93"/>
      <c r="P446" s="89"/>
      <c r="Q446" s="90"/>
    </row>
    <row r="447" spans="1:17">
      <c r="A447" s="85" t="s">
        <v>2771</v>
      </c>
      <c r="B447" s="85" t="s">
        <v>4</v>
      </c>
      <c r="C447" s="85" t="s">
        <v>2772</v>
      </c>
      <c r="D447" s="86" t="s">
        <v>2600</v>
      </c>
      <c r="E447" s="85" t="s">
        <v>2242</v>
      </c>
      <c r="F447" s="153" t="s">
        <v>2243</v>
      </c>
      <c r="G447" s="86" t="s">
        <v>23</v>
      </c>
      <c r="H447" s="85" t="s">
        <v>2773</v>
      </c>
      <c r="I447" s="87">
        <v>6972200192677</v>
      </c>
      <c r="J447" s="87" t="s">
        <v>818</v>
      </c>
      <c r="K447" s="87" t="s">
        <v>16099</v>
      </c>
      <c r="L447" s="102" t="s">
        <v>16239</v>
      </c>
      <c r="M447" s="102" t="s">
        <v>16322</v>
      </c>
      <c r="N447" s="102" t="s">
        <v>16352</v>
      </c>
      <c r="O447" s="93"/>
      <c r="P447" s="89"/>
      <c r="Q447" s="90"/>
    </row>
    <row r="448" spans="1:17">
      <c r="A448" s="85" t="s">
        <v>2595</v>
      </c>
      <c r="B448" s="85" t="s">
        <v>11</v>
      </c>
      <c r="C448" s="85" t="s">
        <v>2596</v>
      </c>
      <c r="D448" s="86" t="s">
        <v>2513</v>
      </c>
      <c r="E448" s="85" t="s">
        <v>2242</v>
      </c>
      <c r="F448" s="153" t="s">
        <v>2243</v>
      </c>
      <c r="G448" s="86" t="s">
        <v>22</v>
      </c>
      <c r="H448" s="85" t="s">
        <v>2597</v>
      </c>
      <c r="I448" s="87">
        <v>6972200190383</v>
      </c>
      <c r="J448" s="87" t="s">
        <v>818</v>
      </c>
      <c r="K448" s="87" t="s">
        <v>16020</v>
      </c>
      <c r="L448" s="102" t="s">
        <v>16159</v>
      </c>
      <c r="M448" s="102" t="s">
        <v>16296</v>
      </c>
      <c r="N448" s="102" t="s">
        <v>16373</v>
      </c>
      <c r="O448" s="93"/>
      <c r="P448" s="89"/>
      <c r="Q448" s="90"/>
    </row>
    <row r="449" spans="1:17">
      <c r="A449" s="85" t="s">
        <v>2580</v>
      </c>
      <c r="B449" s="85" t="s">
        <v>7</v>
      </c>
      <c r="C449" s="85" t="s">
        <v>2581</v>
      </c>
      <c r="D449" s="86" t="s">
        <v>2475</v>
      </c>
      <c r="E449" s="85" t="s">
        <v>3848</v>
      </c>
      <c r="F449" s="153" t="s">
        <v>2243</v>
      </c>
      <c r="G449" s="86" t="s">
        <v>16</v>
      </c>
      <c r="H449" s="85" t="s">
        <v>2582</v>
      </c>
      <c r="I449" s="87" t="e">
        <v>#N/A</v>
      </c>
      <c r="J449" s="87" t="s">
        <v>13518</v>
      </c>
      <c r="K449" s="87" t="s">
        <v>16081</v>
      </c>
      <c r="L449" s="102" t="s">
        <v>16240</v>
      </c>
      <c r="M449" s="102" t="s">
        <v>16336</v>
      </c>
      <c r="N449" s="102" t="s">
        <v>16268</v>
      </c>
      <c r="O449" s="93"/>
      <c r="P449" s="89"/>
      <c r="Q449" s="90"/>
    </row>
    <row r="450" spans="1:17">
      <c r="A450" s="85" t="s">
        <v>2798</v>
      </c>
      <c r="B450" s="85" t="s">
        <v>2799</v>
      </c>
      <c r="C450" s="85" t="s">
        <v>2800</v>
      </c>
      <c r="D450" s="86" t="s">
        <v>3838</v>
      </c>
      <c r="E450" s="85" t="s">
        <v>2251</v>
      </c>
      <c r="F450" s="153" t="s">
        <v>2243</v>
      </c>
      <c r="G450" s="86" t="s">
        <v>18</v>
      </c>
      <c r="H450" s="85" t="s">
        <v>2801</v>
      </c>
      <c r="I450" s="87" t="e">
        <v>#N/A</v>
      </c>
      <c r="J450" s="87" t="s">
        <v>13519</v>
      </c>
      <c r="K450" s="87" t="s">
        <v>15983</v>
      </c>
      <c r="L450" s="102" t="s">
        <v>16161</v>
      </c>
      <c r="M450" s="102" t="s">
        <v>16273</v>
      </c>
      <c r="N450" s="102" t="s">
        <v>16160</v>
      </c>
      <c r="O450" s="93"/>
      <c r="P450" s="89"/>
      <c r="Q450" s="90"/>
    </row>
    <row r="451" spans="1:17">
      <c r="A451" s="85" t="s">
        <v>3566</v>
      </c>
      <c r="B451" s="85" t="s">
        <v>48</v>
      </c>
      <c r="C451" s="85" t="s">
        <v>3567</v>
      </c>
      <c r="D451" s="86" t="s">
        <v>3919</v>
      </c>
      <c r="E451" s="85" t="s">
        <v>3848</v>
      </c>
      <c r="F451" s="153" t="s">
        <v>2245</v>
      </c>
      <c r="G451" s="86" t="s">
        <v>22</v>
      </c>
      <c r="H451" s="85" t="s">
        <v>3568</v>
      </c>
      <c r="I451" s="87" t="e">
        <v>#N/A</v>
      </c>
      <c r="J451" s="87" t="s">
        <v>13520</v>
      </c>
      <c r="K451" s="87" t="s">
        <v>15969</v>
      </c>
      <c r="L451" s="102" t="s">
        <v>16160</v>
      </c>
      <c r="M451" s="102" t="s">
        <v>16272</v>
      </c>
      <c r="N451" s="102" t="s">
        <v>16251</v>
      </c>
      <c r="O451" s="93"/>
      <c r="P451" s="89"/>
      <c r="Q451" s="90"/>
    </row>
    <row r="452" spans="1:17">
      <c r="A452" s="88" t="s">
        <v>2624</v>
      </c>
      <c r="B452" s="85" t="s">
        <v>13</v>
      </c>
      <c r="C452" s="88" t="s">
        <v>2625</v>
      </c>
      <c r="D452" s="86" t="s">
        <v>3870</v>
      </c>
      <c r="E452" s="88" t="s">
        <v>3848</v>
      </c>
      <c r="F452" s="153" t="s">
        <v>2243</v>
      </c>
      <c r="G452" s="93" t="s">
        <v>31</v>
      </c>
      <c r="H452" s="88" t="s">
        <v>2626</v>
      </c>
      <c r="I452" s="87" t="e">
        <v>#N/A</v>
      </c>
      <c r="J452" s="87" t="s">
        <v>13521</v>
      </c>
      <c r="K452" s="87" t="s">
        <v>16050</v>
      </c>
      <c r="L452" s="102" t="s">
        <v>16188</v>
      </c>
      <c r="M452" s="102" t="s">
        <v>16271</v>
      </c>
      <c r="N452" s="102" t="s">
        <v>16367</v>
      </c>
      <c r="O452" s="93"/>
      <c r="P452" s="89"/>
      <c r="Q452" s="90"/>
    </row>
    <row r="453" spans="1:17">
      <c r="A453" s="88" t="s">
        <v>3171</v>
      </c>
      <c r="B453" s="85" t="s">
        <v>3</v>
      </c>
      <c r="C453" s="88" t="s">
        <v>3172</v>
      </c>
      <c r="D453" s="86" t="s">
        <v>2475</v>
      </c>
      <c r="E453" s="88" t="s">
        <v>2253</v>
      </c>
      <c r="F453" s="153" t="s">
        <v>2243</v>
      </c>
      <c r="G453" s="93" t="s">
        <v>28</v>
      </c>
      <c r="H453" s="88" t="s">
        <v>3173</v>
      </c>
      <c r="I453" s="87" t="e">
        <v>#N/A</v>
      </c>
      <c r="J453" s="87" t="s">
        <v>13522</v>
      </c>
      <c r="K453" s="87" t="s">
        <v>16020</v>
      </c>
      <c r="L453" s="102" t="s">
        <v>16200</v>
      </c>
      <c r="M453" s="102" t="s">
        <v>16309</v>
      </c>
      <c r="N453" s="102" t="s">
        <v>16311</v>
      </c>
      <c r="O453" s="93"/>
      <c r="P453" s="89"/>
      <c r="Q453" s="90"/>
    </row>
    <row r="454" spans="1:17">
      <c r="A454" s="88" t="s">
        <v>3075</v>
      </c>
      <c r="B454" s="85" t="s">
        <v>3076</v>
      </c>
      <c r="C454" s="88" t="s">
        <v>3077</v>
      </c>
      <c r="D454" s="86" t="s">
        <v>2475</v>
      </c>
      <c r="E454" s="88" t="s">
        <v>2253</v>
      </c>
      <c r="F454" s="153" t="s">
        <v>2243</v>
      </c>
      <c r="G454" s="93" t="s">
        <v>22</v>
      </c>
      <c r="H454" s="88" t="s">
        <v>3078</v>
      </c>
      <c r="I454" s="87" t="e">
        <v>#N/A</v>
      </c>
      <c r="J454" s="87" t="s">
        <v>13523</v>
      </c>
      <c r="K454" s="87" t="s">
        <v>16076</v>
      </c>
      <c r="L454" s="102" t="s">
        <v>16177</v>
      </c>
      <c r="M454" s="102" t="s">
        <v>16312</v>
      </c>
      <c r="N454" s="102" t="s">
        <v>16389</v>
      </c>
      <c r="O454" s="93"/>
      <c r="P454" s="89"/>
      <c r="Q454" s="90"/>
    </row>
    <row r="455" spans="1:17">
      <c r="A455" s="88" t="s">
        <v>4194</v>
      </c>
      <c r="B455" s="85" t="s">
        <v>4195</v>
      </c>
      <c r="C455" s="88" t="s">
        <v>4196</v>
      </c>
      <c r="D455" s="86" t="s">
        <v>3838</v>
      </c>
      <c r="E455" s="88" t="s">
        <v>2253</v>
      </c>
      <c r="F455" s="153" t="s">
        <v>2245</v>
      </c>
      <c r="G455" s="93" t="s">
        <v>27</v>
      </c>
      <c r="H455" s="88" t="s">
        <v>4197</v>
      </c>
      <c r="I455" s="87" t="e">
        <v>#N/A</v>
      </c>
      <c r="J455" s="87" t="s">
        <v>13524</v>
      </c>
      <c r="K455" s="87" t="s">
        <v>16021</v>
      </c>
      <c r="L455" s="102" t="s">
        <v>16184</v>
      </c>
      <c r="M455" s="102" t="s">
        <v>16294</v>
      </c>
      <c r="N455" s="102" t="s">
        <v>16371</v>
      </c>
      <c r="O455" s="93"/>
      <c r="P455" s="89"/>
      <c r="Q455" s="90"/>
    </row>
    <row r="456" spans="1:17">
      <c r="A456" s="88" t="s">
        <v>2477</v>
      </c>
      <c r="B456" s="85" t="s">
        <v>44</v>
      </c>
      <c r="C456" s="88" t="s">
        <v>2478</v>
      </c>
      <c r="D456" s="86" t="s">
        <v>3863</v>
      </c>
      <c r="E456" s="88" t="s">
        <v>2251</v>
      </c>
      <c r="F456" s="153" t="s">
        <v>2243</v>
      </c>
      <c r="G456" s="93" t="s">
        <v>20</v>
      </c>
      <c r="H456" s="88" t="s">
        <v>2479</v>
      </c>
      <c r="I456" s="87">
        <v>6972200192141</v>
      </c>
      <c r="J456" s="87" t="s">
        <v>818</v>
      </c>
      <c r="K456" s="87" t="s">
        <v>15969</v>
      </c>
      <c r="L456" s="102" t="s">
        <v>16160</v>
      </c>
      <c r="M456" s="102" t="s">
        <v>16272</v>
      </c>
      <c r="N456" s="102" t="s">
        <v>16208</v>
      </c>
      <c r="O456" s="93"/>
      <c r="P456" s="89"/>
      <c r="Q456" s="90"/>
    </row>
    <row r="457" spans="1:17">
      <c r="A457" s="88" t="s">
        <v>4893</v>
      </c>
      <c r="B457" s="85" t="s">
        <v>4894</v>
      </c>
      <c r="C457" s="88" t="s">
        <v>4895</v>
      </c>
      <c r="D457" s="86" t="s">
        <v>9213</v>
      </c>
      <c r="E457" s="88" t="s">
        <v>2253</v>
      </c>
      <c r="F457" s="153" t="s">
        <v>2245</v>
      </c>
      <c r="G457" s="93" t="s">
        <v>22</v>
      </c>
      <c r="H457" s="88" t="s">
        <v>4896</v>
      </c>
      <c r="I457" s="87" t="s">
        <v>13342</v>
      </c>
      <c r="J457" s="87" t="s">
        <v>818</v>
      </c>
      <c r="K457" s="87" t="s">
        <v>16080</v>
      </c>
      <c r="L457" s="102" t="s">
        <v>16218</v>
      </c>
      <c r="M457" s="102" t="s">
        <v>16319</v>
      </c>
      <c r="N457" s="102" t="s">
        <v>16228</v>
      </c>
      <c r="O457" s="93"/>
      <c r="P457" s="89"/>
      <c r="Q457" s="90"/>
    </row>
    <row r="458" spans="1:17">
      <c r="A458" s="88" t="s">
        <v>3251</v>
      </c>
      <c r="B458" s="85" t="s">
        <v>3252</v>
      </c>
      <c r="C458" s="88" t="s">
        <v>3253</v>
      </c>
      <c r="D458" s="86" t="s">
        <v>2475</v>
      </c>
      <c r="E458" s="88" t="s">
        <v>2253</v>
      </c>
      <c r="F458" s="153" t="s">
        <v>2243</v>
      </c>
      <c r="G458" s="93" t="s">
        <v>22</v>
      </c>
      <c r="H458" s="88" t="s">
        <v>3254</v>
      </c>
      <c r="I458" s="87" t="e">
        <v>#N/A</v>
      </c>
      <c r="J458" s="87" t="s">
        <v>13525</v>
      </c>
      <c r="K458" s="87" t="s">
        <v>16070</v>
      </c>
      <c r="L458" s="102" t="s">
        <v>16170</v>
      </c>
      <c r="M458" s="102" t="s">
        <v>16280</v>
      </c>
      <c r="N458" s="102" t="s">
        <v>16243</v>
      </c>
      <c r="O458" s="93"/>
      <c r="P458" s="89"/>
      <c r="Q458" s="90"/>
    </row>
    <row r="459" spans="1:17">
      <c r="A459" s="88" t="s">
        <v>3527</v>
      </c>
      <c r="B459" s="85" t="s">
        <v>13</v>
      </c>
      <c r="C459" s="88" t="s">
        <v>3528</v>
      </c>
      <c r="D459" s="86">
        <v>0</v>
      </c>
      <c r="E459" s="88"/>
      <c r="F459" s="153" t="s">
        <v>2243</v>
      </c>
      <c r="G459" s="93" t="s">
        <v>20</v>
      </c>
      <c r="H459" s="88" t="s">
        <v>3529</v>
      </c>
      <c r="I459" s="87" t="e">
        <v>#N/A</v>
      </c>
      <c r="J459" s="87" t="s">
        <v>818</v>
      </c>
      <c r="K459" s="87" t="s">
        <v>16019</v>
      </c>
      <c r="L459" s="102" t="s">
        <v>16201</v>
      </c>
      <c r="M459" s="102" t="s">
        <v>16276</v>
      </c>
      <c r="N459" s="102" t="s">
        <v>16235</v>
      </c>
      <c r="O459" s="93"/>
      <c r="P459" s="89"/>
      <c r="Q459" s="90"/>
    </row>
    <row r="460" spans="1:17">
      <c r="A460" s="88" t="s">
        <v>4173</v>
      </c>
      <c r="B460" s="85" t="s">
        <v>4879</v>
      </c>
      <c r="C460" s="88" t="s">
        <v>4174</v>
      </c>
      <c r="D460" s="86" t="s">
        <v>9214</v>
      </c>
      <c r="E460" s="88" t="s">
        <v>2253</v>
      </c>
      <c r="F460" s="153" t="s">
        <v>2245</v>
      </c>
      <c r="G460" s="93" t="s">
        <v>4636</v>
      </c>
      <c r="H460" s="88" t="s">
        <v>4175</v>
      </c>
      <c r="I460" s="87">
        <v>6974950105327</v>
      </c>
      <c r="J460" s="87" t="s">
        <v>818</v>
      </c>
      <c r="K460" s="87" t="s">
        <v>16039</v>
      </c>
      <c r="L460" s="102" t="s">
        <v>16209</v>
      </c>
      <c r="M460" s="102" t="s">
        <v>16314</v>
      </c>
      <c r="N460" s="102" t="s">
        <v>16379</v>
      </c>
      <c r="O460" s="93"/>
      <c r="P460" s="89"/>
      <c r="Q460" s="90"/>
    </row>
    <row r="461" spans="1:17">
      <c r="A461" s="88" t="s">
        <v>3536</v>
      </c>
      <c r="B461" s="85" t="s">
        <v>13</v>
      </c>
      <c r="C461" s="88" t="s">
        <v>3537</v>
      </c>
      <c r="D461" s="86">
        <v>0</v>
      </c>
      <c r="E461" s="88"/>
      <c r="F461" s="153" t="s">
        <v>2243</v>
      </c>
      <c r="G461" s="93" t="s">
        <v>31</v>
      </c>
      <c r="H461" s="88" t="s">
        <v>3538</v>
      </c>
      <c r="I461" s="87" t="e">
        <v>#N/A</v>
      </c>
      <c r="J461" s="87" t="s">
        <v>818</v>
      </c>
      <c r="K461" s="87">
        <v>0</v>
      </c>
      <c r="L461" s="102">
        <v>0</v>
      </c>
      <c r="M461" s="102">
        <v>0</v>
      </c>
      <c r="N461" s="102">
        <v>0</v>
      </c>
      <c r="O461" s="93"/>
      <c r="P461" s="89"/>
      <c r="Q461" s="90"/>
    </row>
    <row r="462" spans="1:17">
      <c r="A462" s="88" t="s">
        <v>3768</v>
      </c>
      <c r="B462" s="85" t="s">
        <v>1141</v>
      </c>
      <c r="C462" s="88" t="s">
        <v>3769</v>
      </c>
      <c r="D462" s="86" t="s">
        <v>2523</v>
      </c>
      <c r="E462" s="88" t="s">
        <v>2242</v>
      </c>
      <c r="F462" s="153" t="s">
        <v>2243</v>
      </c>
      <c r="G462" s="93" t="s">
        <v>20</v>
      </c>
      <c r="H462" s="88" t="s">
        <v>3770</v>
      </c>
      <c r="I462" s="87">
        <v>6974950103705</v>
      </c>
      <c r="J462" s="87" t="s">
        <v>818</v>
      </c>
      <c r="K462" s="87" t="s">
        <v>15974</v>
      </c>
      <c r="L462" s="102" t="s">
        <v>16167</v>
      </c>
      <c r="M462" s="102" t="s">
        <v>16278</v>
      </c>
      <c r="N462" s="102" t="s">
        <v>16324</v>
      </c>
      <c r="O462" s="93"/>
      <c r="P462" s="89"/>
      <c r="Q462" s="90"/>
    </row>
    <row r="463" spans="1:17">
      <c r="A463" s="88" t="s">
        <v>4858</v>
      </c>
      <c r="B463" s="85" t="s">
        <v>4859</v>
      </c>
      <c r="C463" s="88" t="s">
        <v>4860</v>
      </c>
      <c r="D463" s="86" t="s">
        <v>3838</v>
      </c>
      <c r="E463" s="88" t="s">
        <v>2253</v>
      </c>
      <c r="F463" s="153" t="s">
        <v>2245</v>
      </c>
      <c r="G463" s="93" t="s">
        <v>20</v>
      </c>
      <c r="H463" s="88" t="s">
        <v>4861</v>
      </c>
      <c r="I463" s="87" t="e">
        <v>#N/A</v>
      </c>
      <c r="J463" s="87" t="s">
        <v>13526</v>
      </c>
      <c r="K463" s="87" t="s">
        <v>16029</v>
      </c>
      <c r="L463" s="102" t="s">
        <v>16160</v>
      </c>
      <c r="M463" s="102" t="s">
        <v>16272</v>
      </c>
      <c r="N463" s="102" t="s">
        <v>16251</v>
      </c>
      <c r="O463" s="93"/>
      <c r="P463" s="89"/>
      <c r="Q463" s="90"/>
    </row>
    <row r="464" spans="1:17">
      <c r="A464" s="88" t="s">
        <v>3374</v>
      </c>
      <c r="B464" s="85" t="s">
        <v>948</v>
      </c>
      <c r="C464" s="88" t="s">
        <v>3375</v>
      </c>
      <c r="D464" s="86" t="s">
        <v>2475</v>
      </c>
      <c r="E464" s="88" t="s">
        <v>2242</v>
      </c>
      <c r="F464" s="153" t="s">
        <v>2243</v>
      </c>
      <c r="G464" s="93" t="s">
        <v>20</v>
      </c>
      <c r="H464" s="88" t="s">
        <v>3376</v>
      </c>
      <c r="I464" s="87" t="e">
        <v>#N/A</v>
      </c>
      <c r="J464" s="87" t="s">
        <v>13527</v>
      </c>
      <c r="K464" s="87" t="s">
        <v>15995</v>
      </c>
      <c r="L464" s="102" t="s">
        <v>16197</v>
      </c>
      <c r="M464" s="102" t="s">
        <v>16306</v>
      </c>
      <c r="N464" s="102" t="s">
        <v>16342</v>
      </c>
      <c r="O464" s="93"/>
      <c r="P464" s="89"/>
      <c r="Q464" s="90"/>
    </row>
    <row r="465" spans="1:17">
      <c r="A465" s="88" t="s">
        <v>4889</v>
      </c>
      <c r="B465" s="85" t="s">
        <v>4890</v>
      </c>
      <c r="C465" s="88" t="s">
        <v>4891</v>
      </c>
      <c r="D465" s="86" t="s">
        <v>3838</v>
      </c>
      <c r="E465" s="88" t="s">
        <v>2253</v>
      </c>
      <c r="F465" s="153" t="s">
        <v>2245</v>
      </c>
      <c r="G465" s="93" t="s">
        <v>20</v>
      </c>
      <c r="H465" s="88" t="s">
        <v>4892</v>
      </c>
      <c r="I465" s="87" t="e">
        <v>#N/A</v>
      </c>
      <c r="J465" s="87" t="s">
        <v>13528</v>
      </c>
      <c r="K465" s="87" t="s">
        <v>16100</v>
      </c>
      <c r="L465" s="102" t="s">
        <v>16241</v>
      </c>
      <c r="M465" s="102" t="s">
        <v>16274</v>
      </c>
      <c r="N465" s="102" t="s">
        <v>16394</v>
      </c>
      <c r="O465" s="93"/>
      <c r="P465" s="89"/>
      <c r="Q465" s="90"/>
    </row>
    <row r="466" spans="1:17">
      <c r="A466" s="88" t="s">
        <v>2944</v>
      </c>
      <c r="B466" s="85" t="s">
        <v>2945</v>
      </c>
      <c r="C466" s="88" t="s">
        <v>2946</v>
      </c>
      <c r="D466" s="86" t="s">
        <v>3838</v>
      </c>
      <c r="E466" s="88" t="s">
        <v>2253</v>
      </c>
      <c r="F466" s="153" t="s">
        <v>2245</v>
      </c>
      <c r="G466" s="93" t="s">
        <v>28</v>
      </c>
      <c r="H466" s="88" t="s">
        <v>2947</v>
      </c>
      <c r="I466" s="87" t="e">
        <v>#N/A</v>
      </c>
      <c r="J466" s="87" t="s">
        <v>13529</v>
      </c>
      <c r="K466" s="87" t="s">
        <v>16041</v>
      </c>
      <c r="L466" s="102" t="s">
        <v>16160</v>
      </c>
      <c r="M466" s="102" t="s">
        <v>16272</v>
      </c>
      <c r="N466" s="102" t="s">
        <v>16251</v>
      </c>
      <c r="O466" s="93"/>
      <c r="P466" s="89"/>
      <c r="Q466" s="90"/>
    </row>
    <row r="467" spans="1:17">
      <c r="A467" s="88" t="s">
        <v>4124</v>
      </c>
      <c r="B467" s="85" t="s">
        <v>4736</v>
      </c>
      <c r="C467" s="88" t="s">
        <v>4125</v>
      </c>
      <c r="D467" s="86" t="s">
        <v>3325</v>
      </c>
      <c r="E467" s="88" t="s">
        <v>2253</v>
      </c>
      <c r="F467" s="153" t="s">
        <v>2245</v>
      </c>
      <c r="G467" s="93" t="s">
        <v>3591</v>
      </c>
      <c r="H467" s="88" t="s">
        <v>4126</v>
      </c>
      <c r="I467" s="87">
        <v>6974950105532</v>
      </c>
      <c r="J467" s="87" t="s">
        <v>818</v>
      </c>
      <c r="K467" s="87" t="s">
        <v>16017</v>
      </c>
      <c r="L467" s="102" t="s">
        <v>16162</v>
      </c>
      <c r="M467" s="102" t="s">
        <v>16268</v>
      </c>
      <c r="N467" s="102" t="s">
        <v>16359</v>
      </c>
      <c r="O467" s="93"/>
      <c r="P467" s="89"/>
      <c r="Q467" s="90"/>
    </row>
    <row r="468" spans="1:17">
      <c r="A468" s="88" t="s">
        <v>4158</v>
      </c>
      <c r="B468" s="92" t="s">
        <v>4159</v>
      </c>
      <c r="C468" s="88" t="s">
        <v>4160</v>
      </c>
      <c r="D468" s="86" t="s">
        <v>2505</v>
      </c>
      <c r="E468" s="88" t="s">
        <v>2253</v>
      </c>
      <c r="F468" s="153" t="s">
        <v>2243</v>
      </c>
      <c r="G468" s="93" t="s">
        <v>20</v>
      </c>
      <c r="H468" s="93" t="s">
        <v>4161</v>
      </c>
      <c r="I468" s="87">
        <v>9352491610635</v>
      </c>
      <c r="J468" s="87" t="s">
        <v>818</v>
      </c>
      <c r="K468" s="87" t="s">
        <v>16008</v>
      </c>
      <c r="L468" s="102" t="s">
        <v>16202</v>
      </c>
      <c r="M468" s="102" t="s">
        <v>16278</v>
      </c>
      <c r="N468" s="102" t="s">
        <v>16366</v>
      </c>
      <c r="O468" s="93"/>
      <c r="P468" s="89"/>
      <c r="Q468" s="90"/>
    </row>
    <row r="469" spans="1:17">
      <c r="A469" s="88" t="s">
        <v>2632</v>
      </c>
      <c r="B469" s="85" t="s">
        <v>13</v>
      </c>
      <c r="C469" s="88" t="s">
        <v>2633</v>
      </c>
      <c r="D469" s="86" t="s">
        <v>2475</v>
      </c>
      <c r="E469" s="88" t="s">
        <v>2242</v>
      </c>
      <c r="F469" s="153" t="s">
        <v>2243</v>
      </c>
      <c r="G469" s="93" t="s">
        <v>31</v>
      </c>
      <c r="H469" s="88" t="s">
        <v>2634</v>
      </c>
      <c r="I469" s="87" t="e">
        <v>#N/A</v>
      </c>
      <c r="J469" s="87" t="s">
        <v>13530</v>
      </c>
      <c r="K469" s="87" t="s">
        <v>16019</v>
      </c>
      <c r="L469" s="102" t="s">
        <v>16201</v>
      </c>
      <c r="M469" s="102" t="s">
        <v>16276</v>
      </c>
      <c r="N469" s="102" t="s">
        <v>16235</v>
      </c>
      <c r="O469" s="93"/>
      <c r="P469" s="89"/>
      <c r="Q469" s="90"/>
    </row>
    <row r="470" spans="1:17">
      <c r="A470" s="88" t="s">
        <v>2565</v>
      </c>
      <c r="B470" s="92" t="s">
        <v>11</v>
      </c>
      <c r="C470" s="88" t="s">
        <v>2566</v>
      </c>
      <c r="D470" s="86" t="s">
        <v>7699</v>
      </c>
      <c r="E470" s="88" t="s">
        <v>2253</v>
      </c>
      <c r="F470" s="153" t="s">
        <v>2243</v>
      </c>
      <c r="G470" s="93" t="s">
        <v>28</v>
      </c>
      <c r="H470" s="93" t="s">
        <v>2567</v>
      </c>
      <c r="I470" s="87">
        <v>9352491601831</v>
      </c>
      <c r="J470" s="87" t="s">
        <v>818</v>
      </c>
      <c r="K470" s="87" t="s">
        <v>16020</v>
      </c>
      <c r="L470" s="102" t="s">
        <v>16159</v>
      </c>
      <c r="M470" s="102" t="s">
        <v>16296</v>
      </c>
      <c r="N470" s="102" t="s">
        <v>16373</v>
      </c>
      <c r="O470" s="93"/>
      <c r="P470" s="89"/>
      <c r="Q470" s="90"/>
    </row>
    <row r="471" spans="1:17">
      <c r="A471" s="88" t="s">
        <v>3866</v>
      </c>
      <c r="B471" s="85" t="s">
        <v>3853</v>
      </c>
      <c r="C471" s="88" t="s">
        <v>3865</v>
      </c>
      <c r="D471" s="86" t="s">
        <v>2513</v>
      </c>
      <c r="E471" s="88" t="s">
        <v>2242</v>
      </c>
      <c r="F471" s="153" t="s">
        <v>2243</v>
      </c>
      <c r="G471" s="93" t="s">
        <v>3591</v>
      </c>
      <c r="H471" s="88" t="s">
        <v>3867</v>
      </c>
      <c r="I471" s="87">
        <v>6974950104719</v>
      </c>
      <c r="J471" s="87" t="s">
        <v>818</v>
      </c>
      <c r="K471" s="87" t="s">
        <v>16026</v>
      </c>
      <c r="L471" s="102" t="s">
        <v>16171</v>
      </c>
      <c r="M471" s="102" t="s">
        <v>16281</v>
      </c>
      <c r="N471" s="102" t="s">
        <v>16268</v>
      </c>
      <c r="O471" s="93"/>
      <c r="P471" s="89"/>
      <c r="Q471" s="90"/>
    </row>
    <row r="472" spans="1:17">
      <c r="A472" s="88" t="s">
        <v>4622</v>
      </c>
      <c r="B472" s="85" t="s">
        <v>49</v>
      </c>
      <c r="C472" s="88" t="s">
        <v>4623</v>
      </c>
      <c r="D472" s="86" t="s">
        <v>4624</v>
      </c>
      <c r="E472" s="88" t="s">
        <v>2253</v>
      </c>
      <c r="F472" s="153" t="s">
        <v>2243</v>
      </c>
      <c r="G472" s="93" t="s">
        <v>22</v>
      </c>
      <c r="H472" s="88" t="s">
        <v>4625</v>
      </c>
      <c r="I472" s="87">
        <v>6974950101602</v>
      </c>
      <c r="J472" s="87" t="s">
        <v>818</v>
      </c>
      <c r="K472" s="87" t="s">
        <v>15969</v>
      </c>
      <c r="L472" s="102" t="s">
        <v>16160</v>
      </c>
      <c r="M472" s="102" t="s">
        <v>16272</v>
      </c>
      <c r="N472" s="102" t="s">
        <v>16251</v>
      </c>
      <c r="O472" s="93" t="s">
        <v>9262</v>
      </c>
      <c r="P472" s="89"/>
      <c r="Q472" s="90"/>
    </row>
    <row r="473" spans="1:17">
      <c r="A473" s="88" t="s">
        <v>3069</v>
      </c>
      <c r="B473" s="85" t="s">
        <v>48</v>
      </c>
      <c r="C473" s="88" t="s">
        <v>3070</v>
      </c>
      <c r="D473" s="86" t="s">
        <v>2527</v>
      </c>
      <c r="E473" s="88" t="s">
        <v>2253</v>
      </c>
      <c r="F473" s="153" t="s">
        <v>2243</v>
      </c>
      <c r="G473" s="93" t="s">
        <v>20</v>
      </c>
      <c r="H473" s="88" t="s">
        <v>3071</v>
      </c>
      <c r="I473" s="87">
        <v>6972200199270</v>
      </c>
      <c r="J473" s="87" t="s">
        <v>818</v>
      </c>
      <c r="K473" s="87" t="s">
        <v>15969</v>
      </c>
      <c r="L473" s="102" t="s">
        <v>16160</v>
      </c>
      <c r="M473" s="102" t="s">
        <v>16272</v>
      </c>
      <c r="N473" s="102" t="s">
        <v>16251</v>
      </c>
      <c r="O473" s="93"/>
      <c r="P473" s="89"/>
      <c r="Q473" s="90"/>
    </row>
    <row r="474" spans="1:17">
      <c r="A474" s="88" t="s">
        <v>2878</v>
      </c>
      <c r="B474" s="85" t="s">
        <v>50</v>
      </c>
      <c r="C474" s="88" t="s">
        <v>2879</v>
      </c>
      <c r="D474" s="86" t="s">
        <v>2485</v>
      </c>
      <c r="E474" s="88" t="s">
        <v>2242</v>
      </c>
      <c r="F474" s="153" t="s">
        <v>2243</v>
      </c>
      <c r="G474" s="93" t="s">
        <v>20</v>
      </c>
      <c r="H474" s="88" t="s">
        <v>2880</v>
      </c>
      <c r="I474" s="87" t="e">
        <v>#N/A</v>
      </c>
      <c r="J474" s="87" t="s">
        <v>13531</v>
      </c>
      <c r="K474" s="87" t="s">
        <v>15969</v>
      </c>
      <c r="L474" s="102" t="s">
        <v>16160</v>
      </c>
      <c r="M474" s="102" t="s">
        <v>16272</v>
      </c>
      <c r="N474" s="102" t="s">
        <v>16251</v>
      </c>
      <c r="O474" s="93"/>
      <c r="P474" s="89"/>
      <c r="Q474" s="90"/>
    </row>
    <row r="475" spans="1:17">
      <c r="A475" s="88" t="s">
        <v>2469</v>
      </c>
      <c r="B475" s="85" t="s">
        <v>38</v>
      </c>
      <c r="C475" s="88" t="s">
        <v>2470</v>
      </c>
      <c r="D475" s="86" t="s">
        <v>3847</v>
      </c>
      <c r="E475" s="88" t="s">
        <v>3848</v>
      </c>
      <c r="F475" s="153" t="s">
        <v>2243</v>
      </c>
      <c r="G475" s="93" t="s">
        <v>34</v>
      </c>
      <c r="H475" s="88" t="s">
        <v>2471</v>
      </c>
      <c r="I475" s="87" t="e">
        <v>#N/A</v>
      </c>
      <c r="J475" s="87" t="s">
        <v>13532</v>
      </c>
      <c r="K475" s="87" t="s">
        <v>15997</v>
      </c>
      <c r="L475" s="102" t="s">
        <v>16159</v>
      </c>
      <c r="M475" s="102" t="s">
        <v>16296</v>
      </c>
      <c r="N475" s="102" t="s">
        <v>16373</v>
      </c>
      <c r="O475" s="93"/>
      <c r="P475" s="89"/>
      <c r="Q475" s="90"/>
    </row>
    <row r="476" spans="1:17">
      <c r="A476" s="88" t="s">
        <v>2627</v>
      </c>
      <c r="B476" s="85" t="s">
        <v>2628</v>
      </c>
      <c r="C476" s="88" t="s">
        <v>2629</v>
      </c>
      <c r="D476" s="86" t="s">
        <v>2485</v>
      </c>
      <c r="E476" s="88" t="s">
        <v>3848</v>
      </c>
      <c r="F476" s="153" t="s">
        <v>2243</v>
      </c>
      <c r="G476" s="93" t="s">
        <v>2630</v>
      </c>
      <c r="H476" s="88" t="s">
        <v>2631</v>
      </c>
      <c r="I476" s="87" t="e">
        <v>#N/A</v>
      </c>
      <c r="J476" s="87" t="s">
        <v>13533</v>
      </c>
      <c r="K476" s="87" t="s">
        <v>16050</v>
      </c>
      <c r="L476" s="102" t="s">
        <v>16208</v>
      </c>
      <c r="M476" s="102" t="s">
        <v>16287</v>
      </c>
      <c r="N476" s="102" t="s">
        <v>16350</v>
      </c>
      <c r="O476" s="93"/>
      <c r="P476" s="89"/>
      <c r="Q476" s="90"/>
    </row>
    <row r="477" spans="1:17">
      <c r="A477" s="88" t="s">
        <v>4133</v>
      </c>
      <c r="B477" s="85" t="s">
        <v>4134</v>
      </c>
      <c r="C477" s="88" t="s">
        <v>4105</v>
      </c>
      <c r="D477" s="86" t="s">
        <v>9215</v>
      </c>
      <c r="E477" s="88" t="s">
        <v>3848</v>
      </c>
      <c r="F477" s="153" t="s">
        <v>2245</v>
      </c>
      <c r="G477" s="93" t="s">
        <v>20</v>
      </c>
      <c r="H477" s="88" t="s">
        <v>4135</v>
      </c>
      <c r="I477" s="87" t="s">
        <v>13343</v>
      </c>
      <c r="J477" s="87" t="s">
        <v>818</v>
      </c>
      <c r="K477" s="87" t="s">
        <v>16039</v>
      </c>
      <c r="L477" s="102" t="s">
        <v>16209</v>
      </c>
      <c r="M477" s="102" t="s">
        <v>16314</v>
      </c>
      <c r="N477" s="102" t="s">
        <v>16379</v>
      </c>
      <c r="O477" s="93"/>
      <c r="P477" s="89"/>
      <c r="Q477" s="90"/>
    </row>
    <row r="478" spans="1:17">
      <c r="A478" s="88" t="s">
        <v>2887</v>
      </c>
      <c r="B478" s="85" t="s">
        <v>2703</v>
      </c>
      <c r="C478" s="88" t="s">
        <v>2888</v>
      </c>
      <c r="D478" s="86" t="s">
        <v>2513</v>
      </c>
      <c r="E478" s="88" t="s">
        <v>2253</v>
      </c>
      <c r="F478" s="153" t="s">
        <v>2243</v>
      </c>
      <c r="G478" s="93" t="s">
        <v>27</v>
      </c>
      <c r="H478" s="88" t="s">
        <v>2889</v>
      </c>
      <c r="I478" s="87">
        <v>6972200196231</v>
      </c>
      <c r="J478" s="87" t="s">
        <v>818</v>
      </c>
      <c r="K478" s="87" t="s">
        <v>16101</v>
      </c>
      <c r="L478" s="102" t="s">
        <v>16242</v>
      </c>
      <c r="M478" s="102" t="s">
        <v>16337</v>
      </c>
      <c r="N478" s="102" t="s">
        <v>16395</v>
      </c>
      <c r="O478" s="93"/>
      <c r="P478" s="89"/>
      <c r="Q478" s="90"/>
    </row>
    <row r="479" spans="1:17">
      <c r="A479" s="88" t="s">
        <v>3111</v>
      </c>
      <c r="B479" s="85" t="s">
        <v>3112</v>
      </c>
      <c r="C479" s="88" t="s">
        <v>3113</v>
      </c>
      <c r="D479" s="86" t="s">
        <v>2475</v>
      </c>
      <c r="E479" s="88" t="s">
        <v>2253</v>
      </c>
      <c r="F479" s="153" t="s">
        <v>2243</v>
      </c>
      <c r="G479" s="93" t="s">
        <v>20</v>
      </c>
      <c r="H479" s="88" t="s">
        <v>3114</v>
      </c>
      <c r="I479" s="87" t="e">
        <v>#N/A</v>
      </c>
      <c r="J479" s="87" t="s">
        <v>13534</v>
      </c>
      <c r="K479" s="87" t="s">
        <v>16092</v>
      </c>
      <c r="L479" s="102" t="s">
        <v>16174</v>
      </c>
      <c r="M479" s="102" t="s">
        <v>16284</v>
      </c>
      <c r="N479" s="102" t="s">
        <v>16344</v>
      </c>
      <c r="O479" s="93"/>
      <c r="P479" s="89"/>
      <c r="Q479" s="90"/>
    </row>
    <row r="480" spans="1:17">
      <c r="A480" s="88" t="s">
        <v>3274</v>
      </c>
      <c r="B480" s="85" t="s">
        <v>3275</v>
      </c>
      <c r="C480" s="88" t="s">
        <v>3276</v>
      </c>
      <c r="D480" s="86" t="s">
        <v>3838</v>
      </c>
      <c r="E480" s="88" t="s">
        <v>2251</v>
      </c>
      <c r="F480" s="153" t="s">
        <v>2245</v>
      </c>
      <c r="G480" s="93" t="s">
        <v>54</v>
      </c>
      <c r="H480" s="88" t="s">
        <v>3277</v>
      </c>
      <c r="I480" s="87" t="e">
        <v>#N/A</v>
      </c>
      <c r="J480" s="87" t="s">
        <v>13535</v>
      </c>
      <c r="K480" s="87" t="s">
        <v>16009</v>
      </c>
      <c r="L480" s="102" t="s">
        <v>16160</v>
      </c>
      <c r="M480" s="102" t="s">
        <v>16272</v>
      </c>
      <c r="N480" s="102" t="s">
        <v>16260</v>
      </c>
      <c r="O480" s="93"/>
      <c r="P480" s="89"/>
      <c r="Q480" s="90"/>
    </row>
    <row r="481" spans="1:17">
      <c r="A481" s="88" t="s">
        <v>5140</v>
      </c>
      <c r="B481" s="85" t="s">
        <v>9158</v>
      </c>
      <c r="C481" s="88" t="s">
        <v>5141</v>
      </c>
      <c r="D481" s="86" t="s">
        <v>2475</v>
      </c>
      <c r="E481" s="88" t="s">
        <v>2253</v>
      </c>
      <c r="F481" s="153" t="s">
        <v>2245</v>
      </c>
      <c r="G481" s="93" t="s">
        <v>2630</v>
      </c>
      <c r="H481" s="88" t="s">
        <v>5142</v>
      </c>
      <c r="I481" s="87" t="e">
        <v>#N/A</v>
      </c>
      <c r="J481" s="87" t="s">
        <v>13536</v>
      </c>
      <c r="K481" s="87" t="s">
        <v>15980</v>
      </c>
      <c r="L481" s="102" t="s">
        <v>16172</v>
      </c>
      <c r="M481" s="102" t="s">
        <v>16225</v>
      </c>
      <c r="N481" s="102" t="s">
        <v>16175</v>
      </c>
      <c r="O481" s="93"/>
      <c r="P481" s="89"/>
      <c r="Q481" s="90"/>
    </row>
    <row r="482" spans="1:17">
      <c r="A482" s="88" t="s">
        <v>3753</v>
      </c>
      <c r="B482" s="85" t="s">
        <v>3754</v>
      </c>
      <c r="C482" s="88" t="s">
        <v>3755</v>
      </c>
      <c r="D482" s="86" t="s">
        <v>3735</v>
      </c>
      <c r="E482" s="88" t="s">
        <v>2253</v>
      </c>
      <c r="F482" s="153" t="s">
        <v>2243</v>
      </c>
      <c r="G482" s="93" t="s">
        <v>20</v>
      </c>
      <c r="H482" s="88" t="s">
        <v>3756</v>
      </c>
      <c r="I482" s="87">
        <v>6974950103699</v>
      </c>
      <c r="J482" s="87" t="s">
        <v>818</v>
      </c>
      <c r="K482" s="87" t="s">
        <v>15995</v>
      </c>
      <c r="L482" s="102" t="s">
        <v>16231</v>
      </c>
      <c r="M482" s="102" t="s">
        <v>16329</v>
      </c>
      <c r="N482" s="102" t="s">
        <v>16189</v>
      </c>
      <c r="O482" s="93"/>
      <c r="P482" s="89"/>
      <c r="Q482" s="90"/>
    </row>
    <row r="483" spans="1:17">
      <c r="A483" s="88" t="s">
        <v>3191</v>
      </c>
      <c r="B483" s="85" t="s">
        <v>2287</v>
      </c>
      <c r="C483" s="88" t="s">
        <v>3192</v>
      </c>
      <c r="D483" s="86" t="s">
        <v>9216</v>
      </c>
      <c r="E483" s="88" t="s">
        <v>2253</v>
      </c>
      <c r="F483" s="153" t="s">
        <v>2243</v>
      </c>
      <c r="G483" s="93" t="s">
        <v>20</v>
      </c>
      <c r="H483" s="88" t="s">
        <v>3193</v>
      </c>
      <c r="I483" s="87">
        <v>6972200193964</v>
      </c>
      <c r="J483" s="87" t="s">
        <v>818</v>
      </c>
      <c r="K483" s="87" t="s">
        <v>15988</v>
      </c>
      <c r="L483" s="102" t="s">
        <v>16177</v>
      </c>
      <c r="M483" s="102" t="s">
        <v>16286</v>
      </c>
      <c r="N483" s="102" t="s">
        <v>16367</v>
      </c>
      <c r="O483" s="93"/>
      <c r="P483" s="89"/>
      <c r="Q483" s="90"/>
    </row>
    <row r="484" spans="1:17">
      <c r="A484" s="88" t="s">
        <v>4865</v>
      </c>
      <c r="B484" s="85" t="s">
        <v>4866</v>
      </c>
      <c r="C484" s="88" t="s">
        <v>4867</v>
      </c>
      <c r="D484" s="86" t="s">
        <v>3838</v>
      </c>
      <c r="E484" s="88" t="s">
        <v>2253</v>
      </c>
      <c r="F484" s="153" t="s">
        <v>2245</v>
      </c>
      <c r="G484" s="93" t="s">
        <v>4868</v>
      </c>
      <c r="H484" s="88" t="s">
        <v>4869</v>
      </c>
      <c r="I484" s="87" t="e">
        <v>#N/A</v>
      </c>
      <c r="J484" s="87" t="s">
        <v>13537</v>
      </c>
      <c r="K484" s="87" t="s">
        <v>15999</v>
      </c>
      <c r="L484" s="102" t="s">
        <v>16175</v>
      </c>
      <c r="M484" s="102" t="s">
        <v>16308</v>
      </c>
      <c r="N484" s="102" t="s">
        <v>16371</v>
      </c>
      <c r="O484" s="93"/>
      <c r="P484" s="89"/>
      <c r="Q484" s="90"/>
    </row>
    <row r="485" spans="1:17">
      <c r="A485" s="88" t="s">
        <v>3162</v>
      </c>
      <c r="B485" s="85" t="s">
        <v>40</v>
      </c>
      <c r="C485" s="88" t="s">
        <v>3163</v>
      </c>
      <c r="D485" s="86" t="s">
        <v>3864</v>
      </c>
      <c r="E485" s="88" t="s">
        <v>2242</v>
      </c>
      <c r="F485" s="153" t="s">
        <v>2243</v>
      </c>
      <c r="G485" s="93" t="s">
        <v>34</v>
      </c>
      <c r="H485" s="88" t="s">
        <v>3164</v>
      </c>
      <c r="I485" s="87" t="e">
        <v>#N/A</v>
      </c>
      <c r="J485" s="87" t="s">
        <v>13538</v>
      </c>
      <c r="K485" s="87" t="s">
        <v>16088</v>
      </c>
      <c r="L485" s="102" t="s">
        <v>16200</v>
      </c>
      <c r="M485" s="102" t="s">
        <v>16309</v>
      </c>
      <c r="N485" s="102" t="s">
        <v>16311</v>
      </c>
      <c r="O485" s="93"/>
      <c r="P485" s="89"/>
      <c r="Q485" s="90"/>
    </row>
    <row r="486" spans="1:17">
      <c r="A486" s="88" t="s">
        <v>3466</v>
      </c>
      <c r="B486" s="85" t="s">
        <v>3358</v>
      </c>
      <c r="C486" s="88" t="s">
        <v>3467</v>
      </c>
      <c r="D486" s="86">
        <v>0</v>
      </c>
      <c r="E486" s="88"/>
      <c r="F486" s="153" t="s">
        <v>2243</v>
      </c>
      <c r="G486" s="93" t="s">
        <v>2630</v>
      </c>
      <c r="H486" s="88" t="s">
        <v>3468</v>
      </c>
      <c r="I486" s="87" t="e">
        <v>#N/A</v>
      </c>
      <c r="J486" s="87" t="s">
        <v>818</v>
      </c>
      <c r="K486" s="87" t="s">
        <v>15996</v>
      </c>
      <c r="L486" s="102" t="s">
        <v>16183</v>
      </c>
      <c r="M486" s="102" t="s">
        <v>16183</v>
      </c>
      <c r="N486" s="102" t="s">
        <v>16183</v>
      </c>
      <c r="O486" s="93"/>
      <c r="P486" s="89"/>
      <c r="Q486" s="90"/>
    </row>
    <row r="487" spans="1:17">
      <c r="A487" s="88" t="s">
        <v>3431</v>
      </c>
      <c r="B487" s="85" t="s">
        <v>5</v>
      </c>
      <c r="C487" s="88" t="s">
        <v>3432</v>
      </c>
      <c r="D487" s="86" t="s">
        <v>2513</v>
      </c>
      <c r="E487" s="88" t="s">
        <v>2242</v>
      </c>
      <c r="F487" s="153" t="s">
        <v>2243</v>
      </c>
      <c r="G487" s="93" t="s">
        <v>16</v>
      </c>
      <c r="H487" s="88" t="s">
        <v>3433</v>
      </c>
      <c r="I487" s="87">
        <v>6972200192745</v>
      </c>
      <c r="J487" s="87" t="s">
        <v>818</v>
      </c>
      <c r="K487" s="87" t="s">
        <v>15962</v>
      </c>
      <c r="L487" s="102" t="s">
        <v>16159</v>
      </c>
      <c r="M487" s="102" t="s">
        <v>16271</v>
      </c>
      <c r="N487" s="102" t="s">
        <v>16358</v>
      </c>
      <c r="O487" s="93"/>
      <c r="P487" s="89"/>
      <c r="Q487" s="90"/>
    </row>
    <row r="488" spans="1:17">
      <c r="A488" s="88" t="s">
        <v>3003</v>
      </c>
      <c r="B488" s="85" t="s">
        <v>3004</v>
      </c>
      <c r="C488" s="88" t="s">
        <v>3005</v>
      </c>
      <c r="D488" s="86" t="s">
        <v>2475</v>
      </c>
      <c r="E488" s="88" t="s">
        <v>2253</v>
      </c>
      <c r="F488" s="153" t="s">
        <v>2243</v>
      </c>
      <c r="G488" s="93" t="s">
        <v>28</v>
      </c>
      <c r="H488" s="88" t="s">
        <v>3006</v>
      </c>
      <c r="I488" s="87" t="e">
        <v>#N/A</v>
      </c>
      <c r="J488" s="87" t="s">
        <v>13539</v>
      </c>
      <c r="K488" s="87" t="s">
        <v>15987</v>
      </c>
      <c r="L488" s="102" t="s">
        <v>16159</v>
      </c>
      <c r="M488" s="102" t="s">
        <v>16296</v>
      </c>
      <c r="N488" s="102" t="s">
        <v>16373</v>
      </c>
      <c r="O488" s="93"/>
      <c r="P488" s="89"/>
      <c r="Q488" s="90"/>
    </row>
    <row r="489" spans="1:17">
      <c r="A489" s="88" t="s">
        <v>2571</v>
      </c>
      <c r="B489" s="85" t="s">
        <v>10</v>
      </c>
      <c r="C489" s="88" t="s">
        <v>2572</v>
      </c>
      <c r="D489" s="86" t="s">
        <v>3874</v>
      </c>
      <c r="E489" s="88" t="s">
        <v>2251</v>
      </c>
      <c r="F489" s="153" t="s">
        <v>2243</v>
      </c>
      <c r="G489" s="93" t="s">
        <v>17</v>
      </c>
      <c r="H489" s="88" t="s">
        <v>2573</v>
      </c>
      <c r="I489" s="87">
        <v>6972200192332</v>
      </c>
      <c r="J489" s="87" t="s">
        <v>818</v>
      </c>
      <c r="K489" s="87" t="s">
        <v>15964</v>
      </c>
      <c r="L489" s="102" t="s">
        <v>16161</v>
      </c>
      <c r="M489" s="102" t="s">
        <v>16273</v>
      </c>
      <c r="N489" s="102" t="s">
        <v>16160</v>
      </c>
      <c r="O489" s="93"/>
      <c r="P489" s="89"/>
      <c r="Q489" s="90"/>
    </row>
    <row r="490" spans="1:17">
      <c r="A490" s="88" t="s">
        <v>2614</v>
      </c>
      <c r="B490" s="85" t="s">
        <v>5</v>
      </c>
      <c r="C490" s="88" t="s">
        <v>2615</v>
      </c>
      <c r="D490" s="86" t="s">
        <v>65</v>
      </c>
      <c r="E490" s="88" t="s">
        <v>2253</v>
      </c>
      <c r="F490" s="153" t="s">
        <v>2243</v>
      </c>
      <c r="G490" s="93" t="s">
        <v>16</v>
      </c>
      <c r="H490" s="88" t="s">
        <v>2616</v>
      </c>
      <c r="I490" s="87">
        <v>6972200194558</v>
      </c>
      <c r="J490" s="87" t="s">
        <v>818</v>
      </c>
      <c r="K490" s="87" t="s">
        <v>16016</v>
      </c>
      <c r="L490" s="102" t="s">
        <v>16180</v>
      </c>
      <c r="M490" s="102" t="s">
        <v>16290</v>
      </c>
      <c r="N490" s="102" t="s">
        <v>16368</v>
      </c>
      <c r="O490" s="93"/>
      <c r="P490" s="89"/>
      <c r="Q490" s="90"/>
    </row>
    <row r="491" spans="1:17">
      <c r="A491" s="88" t="s">
        <v>3463</v>
      </c>
      <c r="B491" s="85" t="s">
        <v>3358</v>
      </c>
      <c r="C491" s="88" t="s">
        <v>3464</v>
      </c>
      <c r="D491" s="86" t="s">
        <v>2485</v>
      </c>
      <c r="E491" s="88"/>
      <c r="F491" s="153" t="s">
        <v>2243</v>
      </c>
      <c r="G491" s="93" t="s">
        <v>3458</v>
      </c>
      <c r="H491" s="88" t="s">
        <v>3465</v>
      </c>
      <c r="I491" s="87" t="e">
        <v>#N/A</v>
      </c>
      <c r="J491" s="87" t="s">
        <v>13540</v>
      </c>
      <c r="K491" s="87" t="s">
        <v>15996</v>
      </c>
      <c r="L491" s="102" t="s">
        <v>16183</v>
      </c>
      <c r="M491" s="102" t="s">
        <v>16183</v>
      </c>
      <c r="N491" s="102" t="s">
        <v>16183</v>
      </c>
      <c r="O491" s="93"/>
      <c r="P491" s="89"/>
      <c r="Q491" s="90"/>
    </row>
    <row r="492" spans="1:17">
      <c r="A492" s="88" t="s">
        <v>166</v>
      </c>
      <c r="B492" s="85" t="s">
        <v>33</v>
      </c>
      <c r="C492" s="88" t="s">
        <v>83</v>
      </c>
      <c r="D492" s="86" t="s">
        <v>4113</v>
      </c>
      <c r="E492" s="88" t="s">
        <v>3848</v>
      </c>
      <c r="F492" s="153" t="s">
        <v>2245</v>
      </c>
      <c r="G492" s="93" t="s">
        <v>34</v>
      </c>
      <c r="H492" s="88" t="s">
        <v>2308</v>
      </c>
      <c r="I492" s="87" t="s">
        <v>13344</v>
      </c>
      <c r="J492" s="87" t="s">
        <v>818</v>
      </c>
      <c r="K492" s="87" t="s">
        <v>16053</v>
      </c>
      <c r="L492" s="102" t="s">
        <v>16193</v>
      </c>
      <c r="M492" s="102" t="s">
        <v>16303</v>
      </c>
      <c r="N492" s="102" t="s">
        <v>16315</v>
      </c>
      <c r="O492" s="93"/>
      <c r="P492" s="89"/>
      <c r="Q492" s="90"/>
    </row>
    <row r="493" spans="1:17">
      <c r="A493" s="88" t="s">
        <v>4883</v>
      </c>
      <c r="B493" s="85" t="s">
        <v>4751</v>
      </c>
      <c r="C493" s="88" t="s">
        <v>4884</v>
      </c>
      <c r="D493" s="86" t="s">
        <v>2527</v>
      </c>
      <c r="E493" s="88" t="s">
        <v>2253</v>
      </c>
      <c r="F493" s="153" t="s">
        <v>2245</v>
      </c>
      <c r="G493" s="93" t="s">
        <v>20</v>
      </c>
      <c r="H493" s="88" t="s">
        <v>4885</v>
      </c>
      <c r="I493" s="87">
        <v>6974950108946</v>
      </c>
      <c r="J493" s="87" t="s">
        <v>818</v>
      </c>
      <c r="K493" s="87" t="s">
        <v>16015</v>
      </c>
      <c r="L493" s="102" t="s">
        <v>16167</v>
      </c>
      <c r="M493" s="102" t="s">
        <v>16278</v>
      </c>
      <c r="N493" s="102" t="s">
        <v>16160</v>
      </c>
      <c r="O493" s="93"/>
      <c r="P493" s="89"/>
      <c r="Q493" s="90"/>
    </row>
    <row r="494" spans="1:17">
      <c r="A494" s="88" t="s">
        <v>4897</v>
      </c>
      <c r="B494" s="85" t="s">
        <v>4898</v>
      </c>
      <c r="C494" s="88" t="s">
        <v>4899</v>
      </c>
      <c r="D494" s="86" t="s">
        <v>3839</v>
      </c>
      <c r="E494" s="88" t="s">
        <v>2242</v>
      </c>
      <c r="F494" s="153" t="s">
        <v>2245</v>
      </c>
      <c r="G494" s="93" t="s">
        <v>4900</v>
      </c>
      <c r="H494" s="88" t="s">
        <v>4901</v>
      </c>
      <c r="I494" s="87" t="e">
        <v>#N/A</v>
      </c>
      <c r="J494" s="87" t="s">
        <v>13541</v>
      </c>
      <c r="K494" s="87" t="s">
        <v>16066</v>
      </c>
      <c r="L494" s="102" t="s">
        <v>16175</v>
      </c>
      <c r="M494" s="102" t="s">
        <v>16308</v>
      </c>
      <c r="N494" s="102" t="s">
        <v>16371</v>
      </c>
      <c r="O494" s="93"/>
      <c r="P494" s="89"/>
      <c r="Q494" s="90"/>
    </row>
    <row r="495" spans="1:17">
      <c r="A495" s="88" t="s">
        <v>3255</v>
      </c>
      <c r="B495" s="85" t="s">
        <v>48</v>
      </c>
      <c r="C495" s="88" t="s">
        <v>3256</v>
      </c>
      <c r="D495" s="86" t="s">
        <v>3839</v>
      </c>
      <c r="E495" s="88" t="s">
        <v>2242</v>
      </c>
      <c r="F495" s="153" t="s">
        <v>2243</v>
      </c>
      <c r="G495" s="93" t="s">
        <v>22</v>
      </c>
      <c r="H495" s="88" t="s">
        <v>3257</v>
      </c>
      <c r="I495" s="87" t="e">
        <v>#N/A</v>
      </c>
      <c r="J495" s="87" t="s">
        <v>13542</v>
      </c>
      <c r="K495" s="87" t="s">
        <v>15969</v>
      </c>
      <c r="L495" s="102" t="s">
        <v>16160</v>
      </c>
      <c r="M495" s="102" t="s">
        <v>16272</v>
      </c>
      <c r="N495" s="102" t="s">
        <v>16251</v>
      </c>
      <c r="O495" s="93"/>
      <c r="P495" s="89"/>
      <c r="Q495" s="90"/>
    </row>
    <row r="496" spans="1:17">
      <c r="A496" s="88" t="s">
        <v>3015</v>
      </c>
      <c r="B496" s="85" t="s">
        <v>3016</v>
      </c>
      <c r="C496" s="88" t="s">
        <v>3017</v>
      </c>
      <c r="D496" s="86" t="s">
        <v>2485</v>
      </c>
      <c r="E496" s="88" t="s">
        <v>2253</v>
      </c>
      <c r="F496" s="153" t="s">
        <v>2243</v>
      </c>
      <c r="G496" s="93" t="s">
        <v>26</v>
      </c>
      <c r="H496" s="88" t="s">
        <v>3018</v>
      </c>
      <c r="I496" s="87" t="e">
        <v>#N/A</v>
      </c>
      <c r="J496" s="87" t="s">
        <v>13543</v>
      </c>
      <c r="K496" s="87" t="s">
        <v>16052</v>
      </c>
      <c r="L496" s="102" t="s">
        <v>16188</v>
      </c>
      <c r="M496" s="102" t="s">
        <v>16271</v>
      </c>
      <c r="N496" s="102" t="s">
        <v>16367</v>
      </c>
      <c r="O496" s="93"/>
      <c r="P496" s="89"/>
      <c r="Q496" s="90"/>
    </row>
    <row r="497" spans="1:17">
      <c r="A497" s="88" t="s">
        <v>4629</v>
      </c>
      <c r="B497" s="85" t="s">
        <v>4630</v>
      </c>
      <c r="C497" s="88" t="s">
        <v>4631</v>
      </c>
      <c r="D497" s="86" t="s">
        <v>3838</v>
      </c>
      <c r="E497" s="88" t="s">
        <v>2253</v>
      </c>
      <c r="F497" s="153" t="s">
        <v>2245</v>
      </c>
      <c r="G497" s="93" t="s">
        <v>20</v>
      </c>
      <c r="H497" s="88" t="s">
        <v>4632</v>
      </c>
      <c r="I497" s="87" t="e">
        <v>#N/A</v>
      </c>
      <c r="J497" s="87" t="s">
        <v>13544</v>
      </c>
      <c r="K497" s="87" t="s">
        <v>16100</v>
      </c>
      <c r="L497" s="102" t="s">
        <v>16167</v>
      </c>
      <c r="M497" s="102" t="s">
        <v>16278</v>
      </c>
      <c r="N497" s="102" t="s">
        <v>16160</v>
      </c>
      <c r="O497" s="93"/>
      <c r="P497" s="89"/>
      <c r="Q497" s="90"/>
    </row>
    <row r="498" spans="1:17">
      <c r="A498" s="88" t="s">
        <v>4202</v>
      </c>
      <c r="B498" s="85" t="s">
        <v>4244</v>
      </c>
      <c r="C498" s="88" t="s">
        <v>4203</v>
      </c>
      <c r="D498" s="86">
        <v>0</v>
      </c>
      <c r="E498" s="88"/>
      <c r="F498" s="153" t="s">
        <v>2243</v>
      </c>
      <c r="G498" s="86" t="s">
        <v>20</v>
      </c>
      <c r="H498" s="88" t="s">
        <v>4204</v>
      </c>
      <c r="I498" s="87" t="e">
        <v>#N/A</v>
      </c>
      <c r="J498" s="87" t="s">
        <v>818</v>
      </c>
      <c r="K498" s="87" t="s">
        <v>16056</v>
      </c>
      <c r="L498" s="102" t="s">
        <v>16218</v>
      </c>
      <c r="M498" s="102" t="s">
        <v>16319</v>
      </c>
      <c r="N498" s="102" t="s">
        <v>16228</v>
      </c>
      <c r="O498" s="93"/>
      <c r="P498" s="89"/>
      <c r="Q498" s="90"/>
    </row>
    <row r="499" spans="1:17">
      <c r="A499" s="88" t="s">
        <v>4178</v>
      </c>
      <c r="B499" s="85" t="s">
        <v>1141</v>
      </c>
      <c r="C499" s="88" t="s">
        <v>4179</v>
      </c>
      <c r="D499" s="86" t="s">
        <v>4180</v>
      </c>
      <c r="E499" s="88" t="s">
        <v>2242</v>
      </c>
      <c r="F499" s="153" t="s">
        <v>2245</v>
      </c>
      <c r="G499" s="93" t="s">
        <v>20</v>
      </c>
      <c r="H499" s="88" t="s">
        <v>4181</v>
      </c>
      <c r="I499" s="87">
        <v>6974950105433</v>
      </c>
      <c r="J499" s="87" t="s">
        <v>818</v>
      </c>
      <c r="K499" s="87" t="s">
        <v>15974</v>
      </c>
      <c r="L499" s="102" t="s">
        <v>16167</v>
      </c>
      <c r="M499" s="102" t="s">
        <v>16278</v>
      </c>
      <c r="N499" s="102" t="s">
        <v>16324</v>
      </c>
      <c r="O499" s="93"/>
      <c r="P499" s="89"/>
      <c r="Q499" s="90"/>
    </row>
    <row r="500" spans="1:17">
      <c r="A500" s="88" t="s">
        <v>4854</v>
      </c>
      <c r="B500" s="85" t="s">
        <v>9159</v>
      </c>
      <c r="C500" s="88" t="s">
        <v>4855</v>
      </c>
      <c r="D500" s="86" t="s">
        <v>3838</v>
      </c>
      <c r="E500" s="88" t="s">
        <v>2253</v>
      </c>
      <c r="F500" s="153" t="s">
        <v>2245</v>
      </c>
      <c r="G500" s="93" t="s">
        <v>4856</v>
      </c>
      <c r="H500" s="88" t="s">
        <v>4857</v>
      </c>
      <c r="I500" s="87" t="e">
        <v>#N/A</v>
      </c>
      <c r="J500" s="87" t="s">
        <v>13545</v>
      </c>
      <c r="K500" s="87" t="s">
        <v>15965</v>
      </c>
      <c r="L500" s="102" t="s">
        <v>16162</v>
      </c>
      <c r="M500" s="102" t="s">
        <v>16268</v>
      </c>
      <c r="N500" s="102" t="s">
        <v>16359</v>
      </c>
      <c r="O500" s="93"/>
      <c r="P500" s="89"/>
      <c r="Q500" s="90"/>
    </row>
    <row r="501" spans="1:17">
      <c r="A501" s="88" t="s">
        <v>3357</v>
      </c>
      <c r="B501" s="85" t="s">
        <v>3358</v>
      </c>
      <c r="C501" s="88" t="s">
        <v>3359</v>
      </c>
      <c r="D501" s="86">
        <v>0</v>
      </c>
      <c r="E501" s="88"/>
      <c r="F501" s="153" t="s">
        <v>2243</v>
      </c>
      <c r="G501" s="93" t="s">
        <v>3360</v>
      </c>
      <c r="H501" s="88" t="s">
        <v>3361</v>
      </c>
      <c r="I501" s="87" t="e">
        <v>#N/A</v>
      </c>
      <c r="J501" s="87" t="s">
        <v>818</v>
      </c>
      <c r="K501" s="87" t="s">
        <v>15996</v>
      </c>
      <c r="L501" s="102" t="s">
        <v>16183</v>
      </c>
      <c r="M501" s="102" t="s">
        <v>16183</v>
      </c>
      <c r="N501" s="102" t="s">
        <v>16183</v>
      </c>
      <c r="O501" s="93"/>
      <c r="P501" s="89"/>
      <c r="Q501" s="90"/>
    </row>
    <row r="502" spans="1:17">
      <c r="A502" s="88" t="s">
        <v>3596</v>
      </c>
      <c r="B502" s="85" t="s">
        <v>1326</v>
      </c>
      <c r="C502" s="88" t="s">
        <v>3597</v>
      </c>
      <c r="D502" s="86" t="s">
        <v>2985</v>
      </c>
      <c r="E502" s="88" t="s">
        <v>2253</v>
      </c>
      <c r="F502" s="153" t="s">
        <v>2243</v>
      </c>
      <c r="G502" s="93" t="s">
        <v>3591</v>
      </c>
      <c r="H502" s="88" t="s">
        <v>3598</v>
      </c>
      <c r="I502" s="87">
        <v>6974950102098</v>
      </c>
      <c r="J502" s="87" t="s">
        <v>818</v>
      </c>
      <c r="K502" s="87" t="s">
        <v>16010</v>
      </c>
      <c r="L502" s="102" t="s">
        <v>16190</v>
      </c>
      <c r="M502" s="102" t="s">
        <v>16300</v>
      </c>
      <c r="N502" s="102" t="s">
        <v>16280</v>
      </c>
      <c r="O502" s="93"/>
      <c r="P502" s="89"/>
      <c r="Q502" s="90"/>
    </row>
    <row r="503" spans="1:17">
      <c r="A503" s="88" t="s">
        <v>3082</v>
      </c>
      <c r="B503" s="85" t="s">
        <v>3083</v>
      </c>
      <c r="C503" s="88" t="s">
        <v>3084</v>
      </c>
      <c r="D503" s="86" t="s">
        <v>2475</v>
      </c>
      <c r="E503" s="88" t="s">
        <v>2253</v>
      </c>
      <c r="F503" s="153" t="s">
        <v>2243</v>
      </c>
      <c r="G503" s="93" t="s">
        <v>2630</v>
      </c>
      <c r="H503" s="88" t="s">
        <v>3085</v>
      </c>
      <c r="I503" s="87" t="e">
        <v>#N/A</v>
      </c>
      <c r="J503" s="87" t="s">
        <v>13546</v>
      </c>
      <c r="K503" s="87" t="s">
        <v>16102</v>
      </c>
      <c r="L503" s="102" t="s">
        <v>16177</v>
      </c>
      <c r="M503" s="102" t="s">
        <v>16312</v>
      </c>
      <c r="N503" s="102" t="s">
        <v>16389</v>
      </c>
      <c r="O503" s="93"/>
      <c r="P503" s="89"/>
      <c r="Q503" s="90"/>
    </row>
    <row r="504" spans="1:17">
      <c r="A504" s="88" t="s">
        <v>3065</v>
      </c>
      <c r="B504" s="85" t="s">
        <v>3066</v>
      </c>
      <c r="C504" s="88" t="s">
        <v>3067</v>
      </c>
      <c r="D504" s="86" t="s">
        <v>2475</v>
      </c>
      <c r="E504" s="88" t="s">
        <v>2253</v>
      </c>
      <c r="F504" s="153" t="s">
        <v>2243</v>
      </c>
      <c r="G504" s="93" t="s">
        <v>34</v>
      </c>
      <c r="H504" s="88" t="s">
        <v>3068</v>
      </c>
      <c r="I504" s="87" t="e">
        <v>#N/A</v>
      </c>
      <c r="J504" s="87" t="s">
        <v>13547</v>
      </c>
      <c r="K504" s="87" t="s">
        <v>16103</v>
      </c>
      <c r="L504" s="102" t="s">
        <v>16159</v>
      </c>
      <c r="M504" s="102" t="s">
        <v>16296</v>
      </c>
      <c r="N504" s="102" t="s">
        <v>16396</v>
      </c>
      <c r="O504" s="93"/>
      <c r="P504" s="89"/>
      <c r="Q504" s="90"/>
    </row>
    <row r="505" spans="1:17">
      <c r="A505" s="88" t="s">
        <v>2693</v>
      </c>
      <c r="B505" s="85" t="s">
        <v>4</v>
      </c>
      <c r="C505" s="88" t="s">
        <v>2694</v>
      </c>
      <c r="D505" s="86" t="s">
        <v>3837</v>
      </c>
      <c r="E505" s="88" t="s">
        <v>2242</v>
      </c>
      <c r="F505" s="153" t="s">
        <v>2243</v>
      </c>
      <c r="G505" s="93" t="s">
        <v>23</v>
      </c>
      <c r="H505" s="88" t="s">
        <v>2695</v>
      </c>
      <c r="I505" s="87">
        <v>6972200193292</v>
      </c>
      <c r="J505" s="87" t="s">
        <v>818</v>
      </c>
      <c r="K505" s="87" t="s">
        <v>16022</v>
      </c>
      <c r="L505" s="102" t="s">
        <v>16174</v>
      </c>
      <c r="M505" s="102" t="s">
        <v>16284</v>
      </c>
      <c r="N505" s="102" t="s">
        <v>16377</v>
      </c>
      <c r="O505" s="93"/>
      <c r="P505" s="89"/>
      <c r="Q505" s="90"/>
    </row>
    <row r="506" spans="1:17">
      <c r="A506" s="88" t="s">
        <v>3198</v>
      </c>
      <c r="B506" s="85" t="s">
        <v>3199</v>
      </c>
      <c r="C506" s="88" t="s">
        <v>3200</v>
      </c>
      <c r="D506" s="86" t="s">
        <v>3864</v>
      </c>
      <c r="E506" s="88" t="s">
        <v>2242</v>
      </c>
      <c r="F506" s="153" t="s">
        <v>2245</v>
      </c>
      <c r="G506" s="93" t="s">
        <v>54</v>
      </c>
      <c r="H506" s="88" t="s">
        <v>3201</v>
      </c>
      <c r="I506" s="87" t="e">
        <v>#N/A</v>
      </c>
      <c r="J506" s="87" t="s">
        <v>13548</v>
      </c>
      <c r="K506" s="87" t="s">
        <v>16053</v>
      </c>
      <c r="L506" s="102" t="s">
        <v>16160</v>
      </c>
      <c r="M506" s="102" t="s">
        <v>16272</v>
      </c>
      <c r="N506" s="102" t="s">
        <v>16251</v>
      </c>
      <c r="O506" s="93"/>
      <c r="P506" s="89"/>
      <c r="Q506" s="90"/>
    </row>
    <row r="507" spans="1:17">
      <c r="A507" s="88" t="s">
        <v>5143</v>
      </c>
      <c r="B507" s="85" t="s">
        <v>3678</v>
      </c>
      <c r="C507" s="88" t="s">
        <v>5144</v>
      </c>
      <c r="D507" s="86" t="s">
        <v>2485</v>
      </c>
      <c r="E507" s="88" t="s">
        <v>2253</v>
      </c>
      <c r="F507" s="153" t="s">
        <v>2245</v>
      </c>
      <c r="G507" s="93" t="s">
        <v>27</v>
      </c>
      <c r="H507" s="88" t="s">
        <v>5145</v>
      </c>
      <c r="I507" s="87" t="e">
        <v>#N/A</v>
      </c>
      <c r="J507" s="87" t="s">
        <v>13549</v>
      </c>
      <c r="K507" s="87" t="s">
        <v>16076</v>
      </c>
      <c r="L507" s="102" t="s">
        <v>16191</v>
      </c>
      <c r="M507" s="102" t="s">
        <v>16325</v>
      </c>
      <c r="N507" s="102" t="s">
        <v>16203</v>
      </c>
      <c r="O507" s="93"/>
      <c r="P507" s="89"/>
      <c r="Q507" s="90"/>
    </row>
    <row r="508" spans="1:17">
      <c r="A508" s="88" t="s">
        <v>2553</v>
      </c>
      <c r="B508" s="85" t="s">
        <v>8</v>
      </c>
      <c r="C508" s="88" t="s">
        <v>2554</v>
      </c>
      <c r="D508" s="86" t="s">
        <v>2509</v>
      </c>
      <c r="E508" s="88" t="s">
        <v>2253</v>
      </c>
      <c r="F508" s="153" t="s">
        <v>2243</v>
      </c>
      <c r="G508" s="93" t="s">
        <v>28</v>
      </c>
      <c r="H508" s="88" t="s">
        <v>2555</v>
      </c>
      <c r="I508" s="87" t="e">
        <v>#N/A</v>
      </c>
      <c r="J508" s="87" t="s">
        <v>13550</v>
      </c>
      <c r="K508" s="87" t="s">
        <v>16072</v>
      </c>
      <c r="L508" s="102" t="s">
        <v>16194</v>
      </c>
      <c r="M508" s="102" t="s">
        <v>16273</v>
      </c>
      <c r="N508" s="102" t="s">
        <v>16160</v>
      </c>
      <c r="O508" s="93"/>
      <c r="P508" s="89"/>
      <c r="Q508" s="90"/>
    </row>
    <row r="509" spans="1:17">
      <c r="A509" s="88" t="s">
        <v>2931</v>
      </c>
      <c r="B509" s="85" t="s">
        <v>2932</v>
      </c>
      <c r="C509" s="88" t="s">
        <v>2933</v>
      </c>
      <c r="D509" s="86" t="s">
        <v>2509</v>
      </c>
      <c r="E509" s="88" t="s">
        <v>2253</v>
      </c>
      <c r="F509" s="153" t="s">
        <v>2243</v>
      </c>
      <c r="G509" s="93" t="s">
        <v>2934</v>
      </c>
      <c r="H509" s="88" t="s">
        <v>2935</v>
      </c>
      <c r="I509" s="87" t="e">
        <v>#N/A</v>
      </c>
      <c r="J509" s="87" t="s">
        <v>13551</v>
      </c>
      <c r="K509" s="87" t="s">
        <v>15987</v>
      </c>
      <c r="L509" s="102" t="s">
        <v>16174</v>
      </c>
      <c r="M509" s="102" t="s">
        <v>16284</v>
      </c>
      <c r="N509" s="102" t="s">
        <v>16344</v>
      </c>
      <c r="O509" s="93"/>
      <c r="P509" s="89"/>
      <c r="Q509" s="90"/>
    </row>
    <row r="510" spans="1:17">
      <c r="A510" s="88" t="s">
        <v>2583</v>
      </c>
      <c r="B510" s="85" t="s">
        <v>6</v>
      </c>
      <c r="C510" s="88" t="s">
        <v>2584</v>
      </c>
      <c r="D510" s="86" t="s">
        <v>2485</v>
      </c>
      <c r="E510" s="88" t="s">
        <v>3848</v>
      </c>
      <c r="F510" s="153" t="s">
        <v>2243</v>
      </c>
      <c r="G510" s="93" t="s">
        <v>16</v>
      </c>
      <c r="H510" s="88" t="s">
        <v>2585</v>
      </c>
      <c r="I510" s="87" t="e">
        <v>#N/A</v>
      </c>
      <c r="J510" s="87" t="s">
        <v>13552</v>
      </c>
      <c r="K510" s="87" t="s">
        <v>15962</v>
      </c>
      <c r="L510" s="102" t="s">
        <v>16159</v>
      </c>
      <c r="M510" s="102" t="s">
        <v>16271</v>
      </c>
      <c r="N510" s="102" t="s">
        <v>16358</v>
      </c>
      <c r="O510" s="93"/>
      <c r="P510" s="89"/>
      <c r="Q510" s="90"/>
    </row>
    <row r="511" spans="1:17">
      <c r="A511" s="88" t="s">
        <v>3103</v>
      </c>
      <c r="B511" s="85" t="s">
        <v>3104</v>
      </c>
      <c r="C511" s="88" t="s">
        <v>3105</v>
      </c>
      <c r="D511" s="86" t="s">
        <v>2509</v>
      </c>
      <c r="E511" s="88" t="s">
        <v>2251</v>
      </c>
      <c r="F511" s="153" t="s">
        <v>2243</v>
      </c>
      <c r="G511" s="93" t="s">
        <v>43</v>
      </c>
      <c r="H511" s="88" t="s">
        <v>3106</v>
      </c>
      <c r="I511" s="87" t="e">
        <v>#N/A</v>
      </c>
      <c r="J511" s="87" t="s">
        <v>13553</v>
      </c>
      <c r="K511" s="87" t="s">
        <v>15976</v>
      </c>
      <c r="L511" s="102" t="s">
        <v>16200</v>
      </c>
      <c r="M511" s="102" t="s">
        <v>16309</v>
      </c>
      <c r="N511" s="102" t="s">
        <v>16311</v>
      </c>
      <c r="O511" s="93"/>
      <c r="P511" s="89"/>
      <c r="Q511" s="90"/>
    </row>
    <row r="512" spans="1:17">
      <c r="A512" s="88" t="s">
        <v>4119</v>
      </c>
      <c r="B512" s="85" t="s">
        <v>4120</v>
      </c>
      <c r="C512" s="88" t="s">
        <v>4121</v>
      </c>
      <c r="D512" s="86" t="s">
        <v>3839</v>
      </c>
      <c r="E512" s="88" t="s">
        <v>2242</v>
      </c>
      <c r="F512" s="153" t="s">
        <v>2243</v>
      </c>
      <c r="G512" s="93" t="s">
        <v>4122</v>
      </c>
      <c r="H512" s="88" t="s">
        <v>4123</v>
      </c>
      <c r="I512" s="87" t="e">
        <v>#N/A</v>
      </c>
      <c r="J512" s="87" t="s">
        <v>13554</v>
      </c>
      <c r="K512" s="87" t="s">
        <v>15977</v>
      </c>
      <c r="L512" s="102" t="s">
        <v>16167</v>
      </c>
      <c r="M512" s="102" t="s">
        <v>16278</v>
      </c>
      <c r="N512" s="102" t="s">
        <v>16324</v>
      </c>
      <c r="O512" s="93"/>
      <c r="P512" s="89"/>
      <c r="Q512" s="90"/>
    </row>
    <row r="513" spans="1:17">
      <c r="A513" s="88" t="s">
        <v>4199</v>
      </c>
      <c r="B513" s="85" t="s">
        <v>4120</v>
      </c>
      <c r="C513" s="88" t="s">
        <v>4200</v>
      </c>
      <c r="D513" s="86" t="s">
        <v>5146</v>
      </c>
      <c r="E513" s="88" t="s">
        <v>2242</v>
      </c>
      <c r="F513" s="153" t="s">
        <v>2245</v>
      </c>
      <c r="G513" s="93" t="s">
        <v>4122</v>
      </c>
      <c r="H513" s="88" t="s">
        <v>4201</v>
      </c>
      <c r="I513" s="87">
        <v>6974950104986</v>
      </c>
      <c r="J513" s="87" t="s">
        <v>818</v>
      </c>
      <c r="K513" s="87" t="s">
        <v>15977</v>
      </c>
      <c r="L513" s="102" t="s">
        <v>16167</v>
      </c>
      <c r="M513" s="102" t="s">
        <v>16278</v>
      </c>
      <c r="N513" s="102" t="s">
        <v>16324</v>
      </c>
      <c r="O513" s="93"/>
      <c r="P513" s="89"/>
      <c r="Q513" s="90"/>
    </row>
    <row r="514" spans="1:17">
      <c r="A514" s="88" t="s">
        <v>3861</v>
      </c>
      <c r="B514" s="85" t="s">
        <v>2341</v>
      </c>
      <c r="C514" s="88" t="s">
        <v>3860</v>
      </c>
      <c r="D514" s="86" t="s">
        <v>2600</v>
      </c>
      <c r="E514" s="88" t="s">
        <v>2253</v>
      </c>
      <c r="F514" s="153" t="s">
        <v>2245</v>
      </c>
      <c r="G514" s="93" t="s">
        <v>27</v>
      </c>
      <c r="H514" s="88" t="s">
        <v>3862</v>
      </c>
      <c r="I514" s="87">
        <v>6974950104627</v>
      </c>
      <c r="J514" s="87" t="s">
        <v>818</v>
      </c>
      <c r="K514" s="87" t="s">
        <v>15975</v>
      </c>
      <c r="L514" s="102" t="s">
        <v>16168</v>
      </c>
      <c r="M514" s="102" t="s">
        <v>16274</v>
      </c>
      <c r="N514" s="102" t="s">
        <v>16362</v>
      </c>
      <c r="O514" s="93"/>
      <c r="P514" s="89"/>
      <c r="Q514" s="90"/>
    </row>
    <row r="515" spans="1:17">
      <c r="A515" s="88" t="s">
        <v>2966</v>
      </c>
      <c r="B515" s="85" t="s">
        <v>46</v>
      </c>
      <c r="C515" s="88" t="s">
        <v>2967</v>
      </c>
      <c r="D515" s="86" t="s">
        <v>2968</v>
      </c>
      <c r="E515" s="88" t="s">
        <v>2253</v>
      </c>
      <c r="F515" s="153" t="s">
        <v>2245</v>
      </c>
      <c r="G515" s="93" t="s">
        <v>20</v>
      </c>
      <c r="H515" s="88" t="s">
        <v>2969</v>
      </c>
      <c r="I515" s="87">
        <v>6972200199423</v>
      </c>
      <c r="J515" s="87" t="s">
        <v>818</v>
      </c>
      <c r="K515" s="87" t="s">
        <v>15981</v>
      </c>
      <c r="L515" s="102" t="s">
        <v>16160</v>
      </c>
      <c r="M515" s="102" t="s">
        <v>16282</v>
      </c>
      <c r="N515" s="102" t="s">
        <v>16364</v>
      </c>
      <c r="O515" s="93"/>
      <c r="P515" s="89"/>
      <c r="Q515" s="90"/>
    </row>
    <row r="516" spans="1:17">
      <c r="A516" s="88" t="s">
        <v>4862</v>
      </c>
      <c r="B516" s="85" t="s">
        <v>1588</v>
      </c>
      <c r="C516" s="88" t="s">
        <v>4863</v>
      </c>
      <c r="D516" s="86" t="s">
        <v>3839</v>
      </c>
      <c r="E516" s="88" t="s">
        <v>2242</v>
      </c>
      <c r="F516" s="153" t="s">
        <v>2245</v>
      </c>
      <c r="G516" s="93" t="s">
        <v>27</v>
      </c>
      <c r="H516" s="88" t="s">
        <v>4864</v>
      </c>
      <c r="I516" s="87" t="e">
        <v>#N/A</v>
      </c>
      <c r="J516" s="87" t="s">
        <v>13555</v>
      </c>
      <c r="K516" s="87" t="s">
        <v>16066</v>
      </c>
      <c r="L516" s="102" t="s">
        <v>16175</v>
      </c>
      <c r="M516" s="102" t="s">
        <v>16308</v>
      </c>
      <c r="N516" s="102" t="s">
        <v>16371</v>
      </c>
      <c r="O516" s="93"/>
      <c r="P516" s="89"/>
      <c r="Q516" s="90"/>
    </row>
    <row r="517" spans="1:17">
      <c r="A517" s="88" t="s">
        <v>147</v>
      </c>
      <c r="B517" s="85" t="s">
        <v>9</v>
      </c>
      <c r="C517" s="88" t="s">
        <v>146</v>
      </c>
      <c r="D517" s="86" t="s">
        <v>2249</v>
      </c>
      <c r="E517" s="88" t="s">
        <v>2242</v>
      </c>
      <c r="F517" s="153" t="s">
        <v>2243</v>
      </c>
      <c r="G517" s="93" t="s">
        <v>18</v>
      </c>
      <c r="H517" s="88" t="s">
        <v>2250</v>
      </c>
      <c r="I517" s="87" t="e">
        <v>#N/A</v>
      </c>
      <c r="J517" s="87" t="s">
        <v>818</v>
      </c>
      <c r="K517" s="87" t="s">
        <v>16044</v>
      </c>
      <c r="L517" s="102" t="s">
        <v>16209</v>
      </c>
      <c r="M517" s="102" t="s">
        <v>16292</v>
      </c>
      <c r="N517" s="102" t="s">
        <v>16347</v>
      </c>
      <c r="O517" s="93" t="s">
        <v>9261</v>
      </c>
      <c r="P517" s="89"/>
      <c r="Q517" s="90"/>
    </row>
    <row r="518" spans="1:17">
      <c r="A518" s="88" t="s">
        <v>2881</v>
      </c>
      <c r="B518" s="85" t="s">
        <v>48</v>
      </c>
      <c r="C518" s="88" t="s">
        <v>2882</v>
      </c>
      <c r="D518" s="86" t="s">
        <v>2475</v>
      </c>
      <c r="E518" s="88" t="s">
        <v>3848</v>
      </c>
      <c r="F518" s="153" t="s">
        <v>2243</v>
      </c>
      <c r="G518" s="93" t="s">
        <v>20</v>
      </c>
      <c r="H518" s="88" t="s">
        <v>2883</v>
      </c>
      <c r="I518" s="87" t="e">
        <v>#N/A</v>
      </c>
      <c r="J518" s="87" t="s">
        <v>13556</v>
      </c>
      <c r="K518" s="87" t="s">
        <v>15969</v>
      </c>
      <c r="L518" s="102" t="s">
        <v>16160</v>
      </c>
      <c r="M518" s="102" t="s">
        <v>16272</v>
      </c>
      <c r="N518" s="102" t="s">
        <v>16251</v>
      </c>
      <c r="O518" s="93"/>
      <c r="P518" s="89"/>
      <c r="Q518" s="90"/>
    </row>
    <row r="519" spans="1:17">
      <c r="A519" s="88" t="s">
        <v>2999</v>
      </c>
      <c r="B519" s="85" t="s">
        <v>3000</v>
      </c>
      <c r="C519" s="88" t="s">
        <v>3001</v>
      </c>
      <c r="D519" s="86" t="s">
        <v>2509</v>
      </c>
      <c r="E519" s="88" t="s">
        <v>2253</v>
      </c>
      <c r="F519" s="153" t="s">
        <v>2243</v>
      </c>
      <c r="G519" s="93" t="s">
        <v>2934</v>
      </c>
      <c r="H519" s="88" t="s">
        <v>3002</v>
      </c>
      <c r="I519" s="87" t="e">
        <v>#N/A</v>
      </c>
      <c r="J519" s="87" t="s">
        <v>13557</v>
      </c>
      <c r="K519" s="87" t="s">
        <v>16102</v>
      </c>
      <c r="L519" s="102" t="s">
        <v>16174</v>
      </c>
      <c r="M519" s="102" t="s">
        <v>16284</v>
      </c>
      <c r="N519" s="102" t="s">
        <v>16344</v>
      </c>
      <c r="O519" s="93"/>
      <c r="P519" s="89"/>
      <c r="Q519" s="90"/>
    </row>
    <row r="520" spans="1:17">
      <c r="A520" s="88" t="s">
        <v>3354</v>
      </c>
      <c r="B520" s="85" t="s">
        <v>2662</v>
      </c>
      <c r="C520" s="88" t="s">
        <v>3355</v>
      </c>
      <c r="D520" s="86" t="s">
        <v>2475</v>
      </c>
      <c r="E520" s="88" t="s">
        <v>2242</v>
      </c>
      <c r="F520" s="153" t="s">
        <v>2243</v>
      </c>
      <c r="G520" s="93" t="s">
        <v>2664</v>
      </c>
      <c r="H520" s="88" t="s">
        <v>3356</v>
      </c>
      <c r="I520" s="87" t="e">
        <v>#N/A</v>
      </c>
      <c r="J520" s="87" t="s">
        <v>13558</v>
      </c>
      <c r="K520" s="87" t="s">
        <v>16019</v>
      </c>
      <c r="L520" s="102" t="s">
        <v>16201</v>
      </c>
      <c r="M520" s="102" t="s">
        <v>16276</v>
      </c>
      <c r="N520" s="102" t="s">
        <v>16235</v>
      </c>
      <c r="O520" s="93"/>
      <c r="P520" s="89"/>
      <c r="Q520" s="90"/>
    </row>
    <row r="521" spans="1:17">
      <c r="A521" s="88" t="s">
        <v>5147</v>
      </c>
      <c r="B521" s="85" t="s">
        <v>5072</v>
      </c>
      <c r="C521" s="88" t="s">
        <v>5148</v>
      </c>
      <c r="D521" s="86" t="s">
        <v>2513</v>
      </c>
      <c r="E521" s="88" t="s">
        <v>2242</v>
      </c>
      <c r="F521" s="153" t="s">
        <v>2245</v>
      </c>
      <c r="G521" s="93" t="s">
        <v>3591</v>
      </c>
      <c r="H521" s="88" t="s">
        <v>5149</v>
      </c>
      <c r="I521" s="87">
        <v>6974950109349</v>
      </c>
      <c r="J521" s="87" t="s">
        <v>818</v>
      </c>
      <c r="K521" s="87" t="s">
        <v>16024</v>
      </c>
      <c r="L521" s="102" t="s">
        <v>16204</v>
      </c>
      <c r="M521" s="102" t="s">
        <v>16305</v>
      </c>
      <c r="N521" s="102" t="s">
        <v>16189</v>
      </c>
      <c r="O521" s="93"/>
      <c r="P521" s="89"/>
      <c r="Q521" s="90"/>
    </row>
    <row r="522" spans="1:17">
      <c r="A522" s="88" t="s">
        <v>4902</v>
      </c>
      <c r="B522" s="85" t="s">
        <v>4903</v>
      </c>
      <c r="C522" s="88" t="s">
        <v>4904</v>
      </c>
      <c r="D522" s="86" t="s">
        <v>2485</v>
      </c>
      <c r="E522" s="88" t="s">
        <v>2253</v>
      </c>
      <c r="F522" s="153" t="s">
        <v>2245</v>
      </c>
      <c r="G522" s="93" t="s">
        <v>20</v>
      </c>
      <c r="H522" s="88" t="s">
        <v>4905</v>
      </c>
      <c r="I522" s="87" t="e">
        <v>#N/A</v>
      </c>
      <c r="J522" s="87" t="s">
        <v>13559</v>
      </c>
      <c r="K522" s="87" t="s">
        <v>15968</v>
      </c>
      <c r="L522" s="102" t="s">
        <v>16167</v>
      </c>
      <c r="M522" s="102" t="s">
        <v>16278</v>
      </c>
      <c r="N522" s="102" t="s">
        <v>16324</v>
      </c>
      <c r="O522" s="93"/>
      <c r="P522" s="89"/>
      <c r="Q522" s="90"/>
    </row>
    <row r="523" spans="1:17">
      <c r="A523" s="88" t="s">
        <v>3268</v>
      </c>
      <c r="B523" s="85" t="s">
        <v>21</v>
      </c>
      <c r="C523" s="88" t="s">
        <v>3269</v>
      </c>
      <c r="D523" s="86" t="s">
        <v>3838</v>
      </c>
      <c r="E523" s="88" t="s">
        <v>3848</v>
      </c>
      <c r="F523" s="153" t="s">
        <v>2245</v>
      </c>
      <c r="G523" s="93" t="s">
        <v>20</v>
      </c>
      <c r="H523" s="88" t="s">
        <v>3270</v>
      </c>
      <c r="I523" s="87" t="e">
        <v>#N/A</v>
      </c>
      <c r="J523" s="87" t="s">
        <v>13560</v>
      </c>
      <c r="K523" s="87" t="s">
        <v>15978</v>
      </c>
      <c r="L523" s="102" t="s">
        <v>16170</v>
      </c>
      <c r="M523" s="102" t="s">
        <v>16280</v>
      </c>
      <c r="N523" s="102" t="s">
        <v>16243</v>
      </c>
      <c r="O523" s="93"/>
      <c r="P523" s="89"/>
      <c r="Q523" s="90"/>
    </row>
    <row r="524" spans="1:17">
      <c r="A524" s="88" t="s">
        <v>2718</v>
      </c>
      <c r="B524" s="92" t="s">
        <v>2719</v>
      </c>
      <c r="C524" s="88" t="s">
        <v>2720</v>
      </c>
      <c r="D524" s="86" t="s">
        <v>7699</v>
      </c>
      <c r="E524" s="88" t="s">
        <v>2253</v>
      </c>
      <c r="F524" s="153" t="s">
        <v>2243</v>
      </c>
      <c r="G524" s="93" t="s">
        <v>26</v>
      </c>
      <c r="H524" s="93" t="s">
        <v>2721</v>
      </c>
      <c r="I524" s="87" t="e">
        <v>#N/A</v>
      </c>
      <c r="J524" s="87" t="s">
        <v>13561</v>
      </c>
      <c r="K524" s="87" t="s">
        <v>16104</v>
      </c>
      <c r="L524" s="102" t="s">
        <v>16165</v>
      </c>
      <c r="M524" s="102" t="s">
        <v>16276</v>
      </c>
      <c r="N524" s="102" t="s">
        <v>16235</v>
      </c>
      <c r="O524" s="93" t="s">
        <v>9261</v>
      </c>
      <c r="P524" s="89"/>
      <c r="Q524" s="90"/>
    </row>
    <row r="525" spans="1:17">
      <c r="A525" s="88" t="s">
        <v>2856</v>
      </c>
      <c r="B525" s="85" t="s">
        <v>42</v>
      </c>
      <c r="C525" s="88" t="s">
        <v>2857</v>
      </c>
      <c r="D525" s="86" t="s">
        <v>2513</v>
      </c>
      <c r="E525" s="88" t="s">
        <v>2253</v>
      </c>
      <c r="F525" s="153" t="s">
        <v>2243</v>
      </c>
      <c r="G525" s="93" t="s">
        <v>43</v>
      </c>
      <c r="H525" s="88" t="s">
        <v>2858</v>
      </c>
      <c r="I525" s="87">
        <v>6972200196217</v>
      </c>
      <c r="J525" s="87" t="s">
        <v>818</v>
      </c>
      <c r="K525" s="87" t="s">
        <v>16076</v>
      </c>
      <c r="L525" s="102" t="s">
        <v>16174</v>
      </c>
      <c r="M525" s="102" t="s">
        <v>16284</v>
      </c>
      <c r="N525" s="102" t="s">
        <v>16344</v>
      </c>
      <c r="O525" s="93"/>
      <c r="P525" s="89"/>
      <c r="Q525" s="90"/>
    </row>
    <row r="526" spans="1:17">
      <c r="A526" s="88" t="s">
        <v>2515</v>
      </c>
      <c r="B526" s="85" t="s">
        <v>44</v>
      </c>
      <c r="C526" s="88" t="s">
        <v>2516</v>
      </c>
      <c r="D526" s="86" t="s">
        <v>3869</v>
      </c>
      <c r="E526" s="88" t="s">
        <v>2253</v>
      </c>
      <c r="F526" s="153" t="s">
        <v>2243</v>
      </c>
      <c r="G526" s="93" t="s">
        <v>20</v>
      </c>
      <c r="H526" s="88" t="s">
        <v>2517</v>
      </c>
      <c r="I526" s="87">
        <v>6972200195173</v>
      </c>
      <c r="J526" s="87" t="s">
        <v>818</v>
      </c>
      <c r="K526" s="87" t="s">
        <v>15968</v>
      </c>
      <c r="L526" s="102" t="s">
        <v>16164</v>
      </c>
      <c r="M526" s="102" t="s">
        <v>16275</v>
      </c>
      <c r="N526" s="102" t="s">
        <v>16361</v>
      </c>
      <c r="O526" s="93"/>
      <c r="P526" s="89"/>
      <c r="Q526" s="90"/>
    </row>
    <row r="527" spans="1:17">
      <c r="A527" s="88" t="s">
        <v>3725</v>
      </c>
      <c r="B527" s="92" t="s">
        <v>3726</v>
      </c>
      <c r="C527" s="88" t="s">
        <v>3727</v>
      </c>
      <c r="D527" s="86" t="s">
        <v>2505</v>
      </c>
      <c r="E527" s="88" t="s">
        <v>2253</v>
      </c>
      <c r="F527" s="153" t="s">
        <v>2243</v>
      </c>
      <c r="G527" s="93" t="s">
        <v>20</v>
      </c>
      <c r="H527" s="93" t="s">
        <v>3728</v>
      </c>
      <c r="I527" s="87">
        <v>6974950103644</v>
      </c>
      <c r="J527" s="87" t="s">
        <v>818</v>
      </c>
      <c r="K527" s="87" t="s">
        <v>16008</v>
      </c>
      <c r="L527" s="102" t="s">
        <v>16202</v>
      </c>
      <c r="M527" s="102" t="s">
        <v>16278</v>
      </c>
      <c r="N527" s="102" t="s">
        <v>16366</v>
      </c>
      <c r="O527" s="93"/>
      <c r="P527" s="89"/>
      <c r="Q527" s="90"/>
    </row>
    <row r="528" spans="1:17">
      <c r="A528" s="88" t="s">
        <v>3872</v>
      </c>
      <c r="B528" s="85" t="s">
        <v>1402</v>
      </c>
      <c r="C528" s="88" t="s">
        <v>3871</v>
      </c>
      <c r="D528" s="86" t="s">
        <v>2485</v>
      </c>
      <c r="E528" s="88" t="s">
        <v>2253</v>
      </c>
      <c r="F528" s="153" t="s">
        <v>2245</v>
      </c>
      <c r="G528" s="93" t="s">
        <v>20</v>
      </c>
      <c r="H528" s="88" t="s">
        <v>3873</v>
      </c>
      <c r="I528" s="87" t="e">
        <v>#N/A</v>
      </c>
      <c r="J528" s="87" t="s">
        <v>13562</v>
      </c>
      <c r="K528" s="87" t="s">
        <v>15968</v>
      </c>
      <c r="L528" s="102" t="s">
        <v>16193</v>
      </c>
      <c r="M528" s="102" t="s">
        <v>16303</v>
      </c>
      <c r="N528" s="102" t="s">
        <v>16315</v>
      </c>
      <c r="O528" s="93"/>
      <c r="P528" s="89"/>
      <c r="Q528" s="90"/>
    </row>
    <row r="529" spans="1:17">
      <c r="A529" s="88" t="s">
        <v>2709</v>
      </c>
      <c r="B529" s="85" t="s">
        <v>0</v>
      </c>
      <c r="C529" s="88" t="s">
        <v>2710</v>
      </c>
      <c r="D529" s="86" t="s">
        <v>2485</v>
      </c>
      <c r="E529" s="88" t="s">
        <v>2242</v>
      </c>
      <c r="F529" s="153" t="s">
        <v>2243</v>
      </c>
      <c r="G529" s="93" t="s">
        <v>25</v>
      </c>
      <c r="H529" s="88" t="s">
        <v>2711</v>
      </c>
      <c r="I529" s="87" t="e">
        <v>#N/A</v>
      </c>
      <c r="J529" s="87" t="s">
        <v>13563</v>
      </c>
      <c r="K529" s="87" t="s">
        <v>15973</v>
      </c>
      <c r="L529" s="102" t="s">
        <v>16206</v>
      </c>
      <c r="M529" s="102" t="s">
        <v>16277</v>
      </c>
      <c r="N529" s="102" t="s">
        <v>16166</v>
      </c>
      <c r="O529" s="93"/>
      <c r="P529" s="89"/>
      <c r="Q529" s="90"/>
    </row>
    <row r="530" spans="1:17">
      <c r="A530" s="88" t="s">
        <v>2922</v>
      </c>
      <c r="B530" s="85" t="s">
        <v>2830</v>
      </c>
      <c r="C530" s="88" t="s">
        <v>2923</v>
      </c>
      <c r="D530" s="86" t="s">
        <v>2485</v>
      </c>
      <c r="E530" s="88" t="s">
        <v>2253</v>
      </c>
      <c r="F530" s="153" t="s">
        <v>2243</v>
      </c>
      <c r="G530" s="93" t="s">
        <v>23</v>
      </c>
      <c r="H530" s="88" t="s">
        <v>2924</v>
      </c>
      <c r="I530" s="87" t="e">
        <v>#N/A</v>
      </c>
      <c r="J530" s="87" t="s">
        <v>13564</v>
      </c>
      <c r="K530" s="87" t="s">
        <v>16022</v>
      </c>
      <c r="L530" s="102" t="s">
        <v>16174</v>
      </c>
      <c r="M530" s="102" t="s">
        <v>16284</v>
      </c>
      <c r="N530" s="102" t="s">
        <v>16377</v>
      </c>
      <c r="O530" s="93"/>
      <c r="P530" s="89"/>
      <c r="Q530" s="90"/>
    </row>
    <row r="531" spans="1:17">
      <c r="A531" s="88" t="s">
        <v>4880</v>
      </c>
      <c r="B531" s="85" t="s">
        <v>5150</v>
      </c>
      <c r="C531" s="88" t="s">
        <v>4881</v>
      </c>
      <c r="D531" s="86" t="s">
        <v>2509</v>
      </c>
      <c r="E531" s="88" t="s">
        <v>2253</v>
      </c>
      <c r="F531" s="153" t="s">
        <v>2245</v>
      </c>
      <c r="G531" s="93" t="s">
        <v>22</v>
      </c>
      <c r="H531" s="88" t="s">
        <v>4882</v>
      </c>
      <c r="I531" s="87" t="e">
        <v>#N/A</v>
      </c>
      <c r="J531" s="87" t="s">
        <v>13565</v>
      </c>
      <c r="K531" s="87" t="s">
        <v>16032</v>
      </c>
      <c r="L531" s="102" t="s">
        <v>16175</v>
      </c>
      <c r="M531" s="102" t="s">
        <v>16308</v>
      </c>
      <c r="N531" s="102" t="s">
        <v>16371</v>
      </c>
      <c r="O531" s="93"/>
      <c r="P531" s="89"/>
      <c r="Q531" s="90"/>
    </row>
    <row r="532" spans="1:17">
      <c r="A532" s="88" t="s">
        <v>129</v>
      </c>
      <c r="B532" s="85" t="s">
        <v>52</v>
      </c>
      <c r="C532" s="88" t="s">
        <v>63</v>
      </c>
      <c r="D532" s="86" t="s">
        <v>4162</v>
      </c>
      <c r="E532" s="88" t="s">
        <v>3848</v>
      </c>
      <c r="F532" s="153" t="s">
        <v>2243</v>
      </c>
      <c r="G532" s="93" t="s">
        <v>20</v>
      </c>
      <c r="H532" s="88" t="s">
        <v>2246</v>
      </c>
      <c r="I532" s="87">
        <v>6972200197412</v>
      </c>
      <c r="J532" s="87" t="s">
        <v>818</v>
      </c>
      <c r="K532" s="87" t="s">
        <v>16105</v>
      </c>
      <c r="L532" s="102" t="s">
        <v>16170</v>
      </c>
      <c r="M532" s="102" t="s">
        <v>16280</v>
      </c>
      <c r="N532" s="102" t="s">
        <v>16243</v>
      </c>
      <c r="O532" s="93"/>
      <c r="P532" s="89"/>
      <c r="Q532" s="90"/>
    </row>
    <row r="533" spans="1:17">
      <c r="A533" s="88" t="s">
        <v>1330</v>
      </c>
      <c r="B533" s="85" t="s">
        <v>1329</v>
      </c>
      <c r="C533" s="88" t="s">
        <v>1010</v>
      </c>
      <c r="D533" s="86" t="s">
        <v>4157</v>
      </c>
      <c r="E533" s="88" t="s">
        <v>2242</v>
      </c>
      <c r="F533" s="153" t="s">
        <v>2243</v>
      </c>
      <c r="G533" s="93" t="s">
        <v>27</v>
      </c>
      <c r="H533" s="88" t="s">
        <v>2316</v>
      </c>
      <c r="I533" s="87" t="s">
        <v>13345</v>
      </c>
      <c r="J533" s="87" t="s">
        <v>818</v>
      </c>
      <c r="K533" s="87" t="s">
        <v>16055</v>
      </c>
      <c r="L533" s="102" t="s">
        <v>16200</v>
      </c>
      <c r="M533" s="102" t="s">
        <v>16309</v>
      </c>
      <c r="N533" s="102" t="s">
        <v>16311</v>
      </c>
      <c r="O533" s="93"/>
      <c r="P533" s="89"/>
      <c r="Q533" s="90"/>
    </row>
    <row r="534" spans="1:17">
      <c r="A534" s="88" t="s">
        <v>4166</v>
      </c>
      <c r="B534" s="85" t="s">
        <v>4064</v>
      </c>
      <c r="C534" s="88" t="s">
        <v>4167</v>
      </c>
      <c r="D534" s="86" t="s">
        <v>9217</v>
      </c>
      <c r="E534" s="88" t="s">
        <v>2253</v>
      </c>
      <c r="F534" s="153" t="s">
        <v>2245</v>
      </c>
      <c r="G534" s="93" t="s">
        <v>20</v>
      </c>
      <c r="H534" s="88" t="s">
        <v>4168</v>
      </c>
      <c r="I534" s="87">
        <v>6974950105266</v>
      </c>
      <c r="J534" s="87" t="s">
        <v>818</v>
      </c>
      <c r="K534" s="87" t="s">
        <v>15985</v>
      </c>
      <c r="L534" s="102" t="s">
        <v>16175</v>
      </c>
      <c r="M534" s="102" t="s">
        <v>16164</v>
      </c>
      <c r="N534" s="102" t="s">
        <v>16366</v>
      </c>
      <c r="O534" s="93"/>
      <c r="P534" s="89"/>
      <c r="Q534" s="90"/>
    </row>
    <row r="535" spans="1:17">
      <c r="A535" s="88" t="s">
        <v>3747</v>
      </c>
      <c r="B535" s="85" t="s">
        <v>1326</v>
      </c>
      <c r="C535" s="88" t="s">
        <v>3748</v>
      </c>
      <c r="D535" s="86" t="s">
        <v>3735</v>
      </c>
      <c r="E535" s="88" t="s">
        <v>2253</v>
      </c>
      <c r="F535" s="153" t="s">
        <v>2243</v>
      </c>
      <c r="G535" s="93" t="s">
        <v>3591</v>
      </c>
      <c r="H535" s="88" t="s">
        <v>3749</v>
      </c>
      <c r="I535" s="87">
        <v>6974950103743</v>
      </c>
      <c r="J535" s="87" t="s">
        <v>818</v>
      </c>
      <c r="K535" s="87" t="s">
        <v>16048</v>
      </c>
      <c r="L535" s="102" t="s">
        <v>16200</v>
      </c>
      <c r="M535" s="102" t="s">
        <v>16309</v>
      </c>
      <c r="N535" s="102" t="s">
        <v>16311</v>
      </c>
      <c r="O535" s="93"/>
      <c r="P535" s="89"/>
      <c r="Q535" s="90"/>
    </row>
    <row r="536" spans="1:17">
      <c r="A536" s="88" t="s">
        <v>3482</v>
      </c>
      <c r="B536" s="85" t="s">
        <v>3358</v>
      </c>
      <c r="C536" s="88" t="s">
        <v>3483</v>
      </c>
      <c r="D536" s="86" t="s">
        <v>2475</v>
      </c>
      <c r="E536" s="88"/>
      <c r="F536" s="153" t="s">
        <v>2243</v>
      </c>
      <c r="G536" s="93" t="s">
        <v>3458</v>
      </c>
      <c r="H536" s="88" t="s">
        <v>3484</v>
      </c>
      <c r="I536" s="87" t="e">
        <v>#N/A</v>
      </c>
      <c r="J536" s="87" t="s">
        <v>13566</v>
      </c>
      <c r="K536" s="87" t="s">
        <v>15983</v>
      </c>
      <c r="L536" s="102" t="s">
        <v>16161</v>
      </c>
      <c r="M536" s="102" t="s">
        <v>16273</v>
      </c>
      <c r="N536" s="102" t="s">
        <v>16160</v>
      </c>
      <c r="O536" s="93"/>
      <c r="P536" s="89"/>
      <c r="Q536" s="90"/>
    </row>
    <row r="537" spans="1:17">
      <c r="A537" s="88" t="s">
        <v>4934</v>
      </c>
      <c r="B537" s="85" t="s">
        <v>3275</v>
      </c>
      <c r="C537" s="88" t="s">
        <v>4935</v>
      </c>
      <c r="D537" s="86" t="s">
        <v>2485</v>
      </c>
      <c r="E537" s="88" t="s">
        <v>2253</v>
      </c>
      <c r="F537" s="153" t="s">
        <v>2245</v>
      </c>
      <c r="G537" s="93" t="s">
        <v>54</v>
      </c>
      <c r="H537" s="88" t="s">
        <v>4936</v>
      </c>
      <c r="I537" s="87" t="e">
        <v>#N/A</v>
      </c>
      <c r="J537" s="87" t="s">
        <v>13567</v>
      </c>
      <c r="K537" s="87" t="s">
        <v>16009</v>
      </c>
      <c r="L537" s="102" t="s">
        <v>16160</v>
      </c>
      <c r="M537" s="102" t="s">
        <v>16272</v>
      </c>
      <c r="N537" s="102" t="s">
        <v>16208</v>
      </c>
      <c r="O537" s="93"/>
      <c r="P537" s="89"/>
      <c r="Q537" s="90"/>
    </row>
    <row r="538" spans="1:17">
      <c r="A538" s="88" t="s">
        <v>2865</v>
      </c>
      <c r="B538" s="85" t="s">
        <v>51</v>
      </c>
      <c r="C538" s="88" t="s">
        <v>2866</v>
      </c>
      <c r="D538" s="86" t="s">
        <v>2867</v>
      </c>
      <c r="E538" s="88" t="s">
        <v>2253</v>
      </c>
      <c r="F538" s="153" t="s">
        <v>2243</v>
      </c>
      <c r="G538" s="93" t="s">
        <v>20</v>
      </c>
      <c r="H538" s="88" t="s">
        <v>2868</v>
      </c>
      <c r="I538" s="87">
        <v>6972200198983</v>
      </c>
      <c r="J538" s="87" t="s">
        <v>818</v>
      </c>
      <c r="K538" s="87" t="s">
        <v>15972</v>
      </c>
      <c r="L538" s="102" t="s">
        <v>16164</v>
      </c>
      <c r="M538" s="102" t="s">
        <v>16275</v>
      </c>
      <c r="N538" s="102" t="s">
        <v>16360</v>
      </c>
      <c r="O538" s="93"/>
      <c r="P538" s="89"/>
      <c r="Q538" s="90"/>
    </row>
    <row r="539" spans="1:17">
      <c r="A539" s="88" t="s">
        <v>3646</v>
      </c>
      <c r="B539" s="85" t="s">
        <v>4605</v>
      </c>
      <c r="C539" s="88" t="s">
        <v>3647</v>
      </c>
      <c r="D539" s="86" t="s">
        <v>3325</v>
      </c>
      <c r="E539" s="88" t="s">
        <v>2251</v>
      </c>
      <c r="F539" s="153" t="s">
        <v>2245</v>
      </c>
      <c r="G539" s="93" t="s">
        <v>27</v>
      </c>
      <c r="H539" s="88" t="s">
        <v>3648</v>
      </c>
      <c r="I539" s="87">
        <v>6975159900218</v>
      </c>
      <c r="J539" s="87" t="s">
        <v>818</v>
      </c>
      <c r="K539" s="87" t="s">
        <v>16017</v>
      </c>
      <c r="L539" s="102" t="s">
        <v>16208</v>
      </c>
      <c r="M539" s="102" t="s">
        <v>16313</v>
      </c>
      <c r="N539" s="102" t="s">
        <v>16366</v>
      </c>
      <c r="O539" s="93"/>
      <c r="P539" s="89"/>
      <c r="Q539" s="90"/>
    </row>
    <row r="540" spans="1:17">
      <c r="A540" s="88" t="s">
        <v>4365</v>
      </c>
      <c r="B540" s="85" t="s">
        <v>1141</v>
      </c>
      <c r="C540" s="88" t="s">
        <v>4366</v>
      </c>
      <c r="D540" s="86" t="s">
        <v>2513</v>
      </c>
      <c r="E540" s="88" t="s">
        <v>2242</v>
      </c>
      <c r="F540" s="153" t="s">
        <v>2245</v>
      </c>
      <c r="G540" s="93" t="s">
        <v>20</v>
      </c>
      <c r="H540" s="88" t="s">
        <v>4367</v>
      </c>
      <c r="I540" s="87">
        <v>6974950105440</v>
      </c>
      <c r="J540" s="87" t="s">
        <v>818</v>
      </c>
      <c r="K540" s="87" t="s">
        <v>15974</v>
      </c>
      <c r="L540" s="102" t="s">
        <v>16167</v>
      </c>
      <c r="M540" s="102" t="s">
        <v>16278</v>
      </c>
      <c r="N540" s="102" t="s">
        <v>16324</v>
      </c>
      <c r="O540" s="93"/>
      <c r="P540" s="89"/>
      <c r="Q540" s="90"/>
    </row>
    <row r="541" spans="1:17">
      <c r="A541" s="88" t="s">
        <v>3323</v>
      </c>
      <c r="B541" s="85" t="s">
        <v>15</v>
      </c>
      <c r="C541" s="88" t="s">
        <v>3324</v>
      </c>
      <c r="D541" s="86" t="s">
        <v>3325</v>
      </c>
      <c r="E541" s="88" t="s">
        <v>2253</v>
      </c>
      <c r="F541" s="153" t="s">
        <v>2243</v>
      </c>
      <c r="G541" s="93" t="s">
        <v>27</v>
      </c>
      <c r="H541" s="88" t="s">
        <v>3326</v>
      </c>
      <c r="I541" s="87">
        <v>6972200196361</v>
      </c>
      <c r="J541" s="87" t="s">
        <v>818</v>
      </c>
      <c r="K541" s="87" t="s">
        <v>15977</v>
      </c>
      <c r="L541" s="102" t="s">
        <v>16169</v>
      </c>
      <c r="M541" s="102" t="s">
        <v>16279</v>
      </c>
      <c r="N541" s="102" t="s">
        <v>16363</v>
      </c>
      <c r="O541" s="93"/>
      <c r="P541" s="89"/>
      <c r="Q541" s="90"/>
    </row>
    <row r="542" spans="1:17">
      <c r="A542" s="88" t="s">
        <v>4963</v>
      </c>
      <c r="B542" s="85" t="s">
        <v>1329</v>
      </c>
      <c r="C542" s="88" t="s">
        <v>4964</v>
      </c>
      <c r="D542" s="86" t="s">
        <v>2985</v>
      </c>
      <c r="E542" s="88" t="s">
        <v>2253</v>
      </c>
      <c r="F542" s="153" t="s">
        <v>2243</v>
      </c>
      <c r="G542" s="93" t="s">
        <v>3591</v>
      </c>
      <c r="H542" s="88" t="s">
        <v>4965</v>
      </c>
      <c r="I542" s="87">
        <v>6974950108502</v>
      </c>
      <c r="J542" s="87" t="s">
        <v>818</v>
      </c>
      <c r="K542" s="87" t="s">
        <v>16048</v>
      </c>
      <c r="L542" s="102" t="s">
        <v>16200</v>
      </c>
      <c r="M542" s="102" t="s">
        <v>16309</v>
      </c>
      <c r="N542" s="102" t="s">
        <v>16311</v>
      </c>
      <c r="O542" s="93"/>
      <c r="P542" s="89"/>
      <c r="Q542" s="90"/>
    </row>
    <row r="543" spans="1:17">
      <c r="A543" s="88" t="s">
        <v>3304</v>
      </c>
      <c r="B543" s="85" t="s">
        <v>48</v>
      </c>
      <c r="C543" s="88" t="s">
        <v>3305</v>
      </c>
      <c r="D543" s="86" t="s">
        <v>3905</v>
      </c>
      <c r="E543" s="88" t="s">
        <v>2253</v>
      </c>
      <c r="F543" s="153" t="s">
        <v>2243</v>
      </c>
      <c r="G543" s="93" t="s">
        <v>20</v>
      </c>
      <c r="H543" s="88" t="s">
        <v>3306</v>
      </c>
      <c r="I543" s="87">
        <v>6972200196927</v>
      </c>
      <c r="J543" s="87" t="s">
        <v>818</v>
      </c>
      <c r="K543" s="87" t="s">
        <v>15972</v>
      </c>
      <c r="L543" s="102" t="s">
        <v>16164</v>
      </c>
      <c r="M543" s="102" t="s">
        <v>16275</v>
      </c>
      <c r="N543" s="102" t="s">
        <v>16360</v>
      </c>
      <c r="O543" s="93"/>
      <c r="P543" s="89"/>
      <c r="Q543" s="90"/>
    </row>
    <row r="544" spans="1:17">
      <c r="A544" s="88" t="s">
        <v>2725</v>
      </c>
      <c r="B544" s="85" t="s">
        <v>39</v>
      </c>
      <c r="C544" s="88" t="s">
        <v>2726</v>
      </c>
      <c r="D544" s="86" t="s">
        <v>3838</v>
      </c>
      <c r="E544" s="88" t="s">
        <v>3848</v>
      </c>
      <c r="F544" s="153" t="s">
        <v>2243</v>
      </c>
      <c r="G544" s="93" t="s">
        <v>34</v>
      </c>
      <c r="H544" s="88" t="s">
        <v>2727</v>
      </c>
      <c r="I544" s="87" t="e">
        <v>#N/A</v>
      </c>
      <c r="J544" s="87" t="s">
        <v>13568</v>
      </c>
      <c r="K544" s="87" t="s">
        <v>16021</v>
      </c>
      <c r="L544" s="102" t="s">
        <v>16194</v>
      </c>
      <c r="M544" s="102" t="s">
        <v>16273</v>
      </c>
      <c r="N544" s="102" t="s">
        <v>16160</v>
      </c>
      <c r="O544" s="93"/>
      <c r="P544" s="89"/>
      <c r="Q544" s="90"/>
    </row>
    <row r="545" spans="1:17">
      <c r="A545" s="88" t="s">
        <v>3052</v>
      </c>
      <c r="B545" s="85" t="s">
        <v>2649</v>
      </c>
      <c r="C545" s="88" t="s">
        <v>3053</v>
      </c>
      <c r="D545" s="86" t="s">
        <v>2485</v>
      </c>
      <c r="E545" s="88" t="s">
        <v>2253</v>
      </c>
      <c r="F545" s="153" t="s">
        <v>2243</v>
      </c>
      <c r="G545" s="93" t="s">
        <v>20</v>
      </c>
      <c r="H545" s="88" t="s">
        <v>3054</v>
      </c>
      <c r="I545" s="87" t="e">
        <v>#N/A</v>
      </c>
      <c r="J545" s="87" t="s">
        <v>13569</v>
      </c>
      <c r="K545" s="87" t="s">
        <v>15989</v>
      </c>
      <c r="L545" s="102" t="s">
        <v>16188</v>
      </c>
      <c r="M545" s="102" t="s">
        <v>16271</v>
      </c>
      <c r="N545" s="102" t="s">
        <v>16367</v>
      </c>
      <c r="O545" s="93"/>
      <c r="P545" s="89"/>
      <c r="Q545" s="90"/>
    </row>
    <row r="546" spans="1:17">
      <c r="A546" s="88" t="s">
        <v>98</v>
      </c>
      <c r="B546" s="85" t="s">
        <v>0</v>
      </c>
      <c r="C546" s="88" t="s">
        <v>61</v>
      </c>
      <c r="D546" s="86" t="s">
        <v>1012</v>
      </c>
      <c r="E546" s="88" t="s">
        <v>2242</v>
      </c>
      <c r="F546" s="153" t="s">
        <v>2243</v>
      </c>
      <c r="G546" s="93" t="s">
        <v>24</v>
      </c>
      <c r="H546" s="88" t="s">
        <v>2278</v>
      </c>
      <c r="I546" s="87">
        <v>6972200192370</v>
      </c>
      <c r="J546" s="87" t="s">
        <v>818</v>
      </c>
      <c r="K546" s="87" t="s">
        <v>15973</v>
      </c>
      <c r="L546" s="102" t="s">
        <v>16206</v>
      </c>
      <c r="M546" s="102" t="s">
        <v>16277</v>
      </c>
      <c r="N546" s="102" t="s">
        <v>16166</v>
      </c>
      <c r="O546" s="93"/>
      <c r="P546" s="89"/>
      <c r="Q546" s="90"/>
    </row>
    <row r="547" spans="1:17">
      <c r="A547" s="88" t="s">
        <v>4370</v>
      </c>
      <c r="B547" s="85" t="s">
        <v>4605</v>
      </c>
      <c r="C547" s="88" t="s">
        <v>4061</v>
      </c>
      <c r="D547" s="86" t="s">
        <v>3204</v>
      </c>
      <c r="E547" s="88" t="s">
        <v>2253</v>
      </c>
      <c r="F547" s="153" t="s">
        <v>2245</v>
      </c>
      <c r="G547" s="93" t="s">
        <v>27</v>
      </c>
      <c r="H547" s="88" t="s">
        <v>4371</v>
      </c>
      <c r="I547" s="87">
        <v>6974950104917</v>
      </c>
      <c r="J547" s="87" t="s">
        <v>818</v>
      </c>
      <c r="K547" s="87" t="s">
        <v>16017</v>
      </c>
      <c r="L547" s="102" t="s">
        <v>16162</v>
      </c>
      <c r="M547" s="102" t="s">
        <v>16268</v>
      </c>
      <c r="N547" s="102" t="s">
        <v>16359</v>
      </c>
      <c r="O547" s="93"/>
      <c r="P547" s="89"/>
      <c r="Q547" s="90"/>
    </row>
    <row r="548" spans="1:17">
      <c r="A548" s="88" t="s">
        <v>2541</v>
      </c>
      <c r="B548" s="85" t="s">
        <v>42</v>
      </c>
      <c r="C548" s="88" t="s">
        <v>2542</v>
      </c>
      <c r="D548" s="86" t="s">
        <v>2475</v>
      </c>
      <c r="E548" s="88" t="s">
        <v>2253</v>
      </c>
      <c r="F548" s="153" t="s">
        <v>2243</v>
      </c>
      <c r="G548" s="93" t="s">
        <v>43</v>
      </c>
      <c r="H548" s="88" t="s">
        <v>2543</v>
      </c>
      <c r="I548" s="87" t="e">
        <v>#N/A</v>
      </c>
      <c r="J548" s="87" t="s">
        <v>13570</v>
      </c>
      <c r="K548" s="87" t="s">
        <v>16076</v>
      </c>
      <c r="L548" s="102" t="s">
        <v>16174</v>
      </c>
      <c r="M548" s="102" t="s">
        <v>16284</v>
      </c>
      <c r="N548" s="102" t="s">
        <v>16344</v>
      </c>
      <c r="O548" s="93"/>
      <c r="P548" s="89"/>
      <c r="Q548" s="90"/>
    </row>
    <row r="549" spans="1:17">
      <c r="A549" s="88" t="s">
        <v>3605</v>
      </c>
      <c r="B549" s="85" t="s">
        <v>1141</v>
      </c>
      <c r="C549" s="88" t="s">
        <v>3606</v>
      </c>
      <c r="D549" s="86" t="s">
        <v>65</v>
      </c>
      <c r="E549" s="88" t="s">
        <v>2253</v>
      </c>
      <c r="F549" s="153" t="s">
        <v>2243</v>
      </c>
      <c r="G549" s="93" t="s">
        <v>20</v>
      </c>
      <c r="H549" s="88" t="s">
        <v>3607</v>
      </c>
      <c r="I549" s="87">
        <v>6974950102067</v>
      </c>
      <c r="J549" s="87" t="s">
        <v>818</v>
      </c>
      <c r="K549" s="87" t="s">
        <v>16045</v>
      </c>
      <c r="L549" s="102" t="s">
        <v>16211</v>
      </c>
      <c r="M549" s="102" t="s">
        <v>16315</v>
      </c>
      <c r="N549" s="102" t="s">
        <v>16203</v>
      </c>
      <c r="O549" s="93"/>
      <c r="P549" s="89"/>
      <c r="Q549" s="90"/>
    </row>
    <row r="550" spans="1:17">
      <c r="A550" s="88" t="s">
        <v>1328</v>
      </c>
      <c r="B550" s="85" t="s">
        <v>1326</v>
      </c>
      <c r="C550" s="88" t="s">
        <v>1327</v>
      </c>
      <c r="D550" s="86" t="s">
        <v>4946</v>
      </c>
      <c r="E550" s="88" t="s">
        <v>3848</v>
      </c>
      <c r="F550" s="153" t="s">
        <v>2243</v>
      </c>
      <c r="G550" s="93" t="s">
        <v>27</v>
      </c>
      <c r="H550" s="88" t="s">
        <v>2315</v>
      </c>
      <c r="I550" s="87">
        <v>6974950101305</v>
      </c>
      <c r="J550" s="87" t="s">
        <v>818</v>
      </c>
      <c r="K550" s="87" t="s">
        <v>16033</v>
      </c>
      <c r="L550" s="102" t="s">
        <v>16200</v>
      </c>
      <c r="M550" s="102" t="s">
        <v>16309</v>
      </c>
      <c r="N550" s="102" t="s">
        <v>16311</v>
      </c>
      <c r="O550" s="93"/>
      <c r="P550" s="89"/>
      <c r="Q550" s="90"/>
    </row>
    <row r="551" spans="1:17">
      <c r="A551" s="88" t="s">
        <v>2756</v>
      </c>
      <c r="B551" s="85" t="s">
        <v>53</v>
      </c>
      <c r="C551" s="88" t="s">
        <v>2757</v>
      </c>
      <c r="D551" s="86" t="s">
        <v>2523</v>
      </c>
      <c r="E551" s="88" t="s">
        <v>2242</v>
      </c>
      <c r="F551" s="153" t="s">
        <v>2243</v>
      </c>
      <c r="G551" s="93" t="s">
        <v>54</v>
      </c>
      <c r="H551" s="88" t="s">
        <v>2758</v>
      </c>
      <c r="I551" s="87">
        <v>6972200193087</v>
      </c>
      <c r="J551" s="87" t="s">
        <v>818</v>
      </c>
      <c r="K551" s="87" t="s">
        <v>15969</v>
      </c>
      <c r="L551" s="102" t="s">
        <v>16160</v>
      </c>
      <c r="M551" s="102" t="s">
        <v>16272</v>
      </c>
      <c r="N551" s="102" t="s">
        <v>16208</v>
      </c>
      <c r="O551" s="93"/>
      <c r="P551" s="89"/>
      <c r="Q551" s="90"/>
    </row>
    <row r="552" spans="1:17">
      <c r="A552" s="88" t="s">
        <v>3703</v>
      </c>
      <c r="B552" s="85" t="s">
        <v>3704</v>
      </c>
      <c r="C552" s="88" t="s">
        <v>3705</v>
      </c>
      <c r="D552" s="86" t="s">
        <v>2513</v>
      </c>
      <c r="E552" s="88" t="s">
        <v>2242</v>
      </c>
      <c r="F552" s="153" t="s">
        <v>2243</v>
      </c>
      <c r="G552" s="93" t="s">
        <v>28</v>
      </c>
      <c r="H552" s="88" t="s">
        <v>3706</v>
      </c>
      <c r="I552" s="87">
        <v>6974950103484</v>
      </c>
      <c r="J552" s="87" t="s">
        <v>818</v>
      </c>
      <c r="K552" s="87" t="s">
        <v>16043</v>
      </c>
      <c r="L552" s="102" t="s">
        <v>16168</v>
      </c>
      <c r="M552" s="102" t="s">
        <v>16296</v>
      </c>
      <c r="N552" s="102" t="s">
        <v>16373</v>
      </c>
      <c r="O552" s="93"/>
      <c r="P552" s="89"/>
      <c r="Q552" s="90"/>
    </row>
    <row r="553" spans="1:17">
      <c r="A553" s="88" t="s">
        <v>2635</v>
      </c>
      <c r="B553" s="85" t="s">
        <v>2636</v>
      </c>
      <c r="C553" s="88" t="s">
        <v>2637</v>
      </c>
      <c r="D553" s="86" t="s">
        <v>2475</v>
      </c>
      <c r="E553" s="88" t="s">
        <v>2242</v>
      </c>
      <c r="F553" s="153" t="s">
        <v>2243</v>
      </c>
      <c r="G553" s="93" t="s">
        <v>26</v>
      </c>
      <c r="H553" s="88" t="s">
        <v>2638</v>
      </c>
      <c r="I553" s="87" t="e">
        <v>#N/A</v>
      </c>
      <c r="J553" s="87" t="s">
        <v>13571</v>
      </c>
      <c r="K553" s="87" t="s">
        <v>15963</v>
      </c>
      <c r="L553" s="102" t="s">
        <v>16165</v>
      </c>
      <c r="M553" s="102" t="s">
        <v>16276</v>
      </c>
      <c r="N553" s="102" t="s">
        <v>16235</v>
      </c>
      <c r="O553" s="93"/>
      <c r="P553" s="89"/>
      <c r="Q553" s="90"/>
    </row>
    <row r="554" spans="1:17">
      <c r="A554" s="88" t="s">
        <v>2645</v>
      </c>
      <c r="B554" s="85" t="s">
        <v>32</v>
      </c>
      <c r="C554" s="88" t="s">
        <v>2646</v>
      </c>
      <c r="D554" s="86" t="s">
        <v>3838</v>
      </c>
      <c r="E554" s="88" t="s">
        <v>3848</v>
      </c>
      <c r="F554" s="153" t="s">
        <v>2243</v>
      </c>
      <c r="G554" s="93" t="s">
        <v>26</v>
      </c>
      <c r="H554" s="88" t="s">
        <v>2647</v>
      </c>
      <c r="I554" s="87" t="e">
        <v>#N/A</v>
      </c>
      <c r="J554" s="87" t="s">
        <v>13571</v>
      </c>
      <c r="K554" s="87" t="s">
        <v>15972</v>
      </c>
      <c r="L554" s="102" t="s">
        <v>16165</v>
      </c>
      <c r="M554" s="102" t="s">
        <v>16276</v>
      </c>
      <c r="N554" s="102" t="s">
        <v>16235</v>
      </c>
      <c r="O554" s="93"/>
      <c r="P554" s="89"/>
      <c r="Q554" s="90"/>
    </row>
    <row r="555" spans="1:17">
      <c r="A555" s="88" t="s">
        <v>4921</v>
      </c>
      <c r="B555" s="85" t="s">
        <v>4922</v>
      </c>
      <c r="C555" s="88" t="s">
        <v>4923</v>
      </c>
      <c r="D555" s="86" t="s">
        <v>3838</v>
      </c>
      <c r="E555" s="88" t="s">
        <v>2253</v>
      </c>
      <c r="F555" s="153" t="s">
        <v>2245</v>
      </c>
      <c r="G555" s="93" t="s">
        <v>20</v>
      </c>
      <c r="H555" s="88" t="s">
        <v>4924</v>
      </c>
      <c r="I555" s="87" t="e">
        <v>#N/A</v>
      </c>
      <c r="J555" s="87" t="s">
        <v>13572</v>
      </c>
      <c r="K555" s="87" t="s">
        <v>16100</v>
      </c>
      <c r="L555" s="102" t="s">
        <v>16243</v>
      </c>
      <c r="M555" s="102" t="s">
        <v>16278</v>
      </c>
      <c r="N555" s="102" t="s">
        <v>16367</v>
      </c>
      <c r="O555" s="93"/>
      <c r="P555" s="89"/>
      <c r="Q555" s="90"/>
    </row>
    <row r="556" spans="1:17">
      <c r="A556" s="88" t="s">
        <v>2899</v>
      </c>
      <c r="B556" s="85" t="s">
        <v>48</v>
      </c>
      <c r="C556" s="88" t="s">
        <v>2900</v>
      </c>
      <c r="D556" s="86" t="s">
        <v>4837</v>
      </c>
      <c r="E556" s="88" t="s">
        <v>3848</v>
      </c>
      <c r="F556" s="153" t="s">
        <v>2243</v>
      </c>
      <c r="G556" s="93" t="s">
        <v>20</v>
      </c>
      <c r="H556" s="88" t="s">
        <v>2901</v>
      </c>
      <c r="I556" s="87">
        <v>697220019615669</v>
      </c>
      <c r="J556" s="87" t="s">
        <v>818</v>
      </c>
      <c r="K556" s="87" t="s">
        <v>15972</v>
      </c>
      <c r="L556" s="102" t="s">
        <v>16164</v>
      </c>
      <c r="M556" s="102" t="s">
        <v>16275</v>
      </c>
      <c r="N556" s="102" t="s">
        <v>16360</v>
      </c>
      <c r="O556" s="93"/>
      <c r="P556" s="89"/>
      <c r="Q556" s="90"/>
    </row>
    <row r="557" spans="1:17">
      <c r="A557" s="88" t="s">
        <v>3333</v>
      </c>
      <c r="B557" s="85" t="s">
        <v>3311</v>
      </c>
      <c r="C557" s="88" t="s">
        <v>3334</v>
      </c>
      <c r="D557" s="86" t="s">
        <v>2523</v>
      </c>
      <c r="E557" s="88" t="s">
        <v>2242</v>
      </c>
      <c r="F557" s="153" t="s">
        <v>2243</v>
      </c>
      <c r="G557" s="93" t="s">
        <v>17</v>
      </c>
      <c r="H557" s="88" t="s">
        <v>3335</v>
      </c>
      <c r="I557" s="87" t="s">
        <v>19554</v>
      </c>
      <c r="J557" s="87" t="s">
        <v>13573</v>
      </c>
      <c r="K557" s="87" t="s">
        <v>15994</v>
      </c>
      <c r="L557" s="102" t="s">
        <v>16182</v>
      </c>
      <c r="M557" s="102" t="s">
        <v>16292</v>
      </c>
      <c r="N557" s="102" t="s">
        <v>16347</v>
      </c>
      <c r="O557" s="93"/>
      <c r="P557" s="89"/>
      <c r="Q557" s="90"/>
    </row>
    <row r="558" spans="1:17">
      <c r="A558" s="85" t="s">
        <v>4797</v>
      </c>
      <c r="B558" s="85" t="s">
        <v>4798</v>
      </c>
      <c r="C558" s="92" t="s">
        <v>4799</v>
      </c>
      <c r="D558" s="86" t="s">
        <v>9188</v>
      </c>
      <c r="E558" s="92" t="s">
        <v>2253</v>
      </c>
      <c r="F558" s="153" t="s">
        <v>2245</v>
      </c>
      <c r="G558" s="86" t="s">
        <v>20</v>
      </c>
      <c r="H558" s="92" t="s">
        <v>4800</v>
      </c>
      <c r="I558" s="87">
        <v>6974950108908</v>
      </c>
      <c r="J558" s="87" t="s">
        <v>818</v>
      </c>
      <c r="K558" s="87" t="s">
        <v>16106</v>
      </c>
      <c r="L558" s="102" t="s">
        <v>16167</v>
      </c>
      <c r="M558" s="102" t="s">
        <v>16278</v>
      </c>
      <c r="N558" s="102" t="s">
        <v>16160</v>
      </c>
      <c r="O558" s="93"/>
      <c r="P558" s="89"/>
      <c r="Q558" s="90"/>
    </row>
    <row r="559" spans="1:17">
      <c r="A559" s="88" t="s">
        <v>4928</v>
      </c>
      <c r="B559" s="85" t="s">
        <v>4898</v>
      </c>
      <c r="C559" s="88" t="s">
        <v>4929</v>
      </c>
      <c r="D559" s="86" t="s">
        <v>9218</v>
      </c>
      <c r="E559" s="88" t="s">
        <v>3848</v>
      </c>
      <c r="F559" s="153" t="s">
        <v>2245</v>
      </c>
      <c r="G559" s="93" t="s">
        <v>27</v>
      </c>
      <c r="H559" s="88" t="s">
        <v>4930</v>
      </c>
      <c r="I559" s="87">
        <v>6974950106850</v>
      </c>
      <c r="J559" s="87" t="s">
        <v>818</v>
      </c>
      <c r="K559" s="87" t="s">
        <v>16066</v>
      </c>
      <c r="L559" s="102" t="s">
        <v>16175</v>
      </c>
      <c r="M559" s="102" t="s">
        <v>16308</v>
      </c>
      <c r="N559" s="102" t="s">
        <v>16371</v>
      </c>
      <c r="O559" s="93"/>
      <c r="P559" s="89"/>
      <c r="Q559" s="90"/>
    </row>
    <row r="560" spans="1:17">
      <c r="A560" s="88" t="s">
        <v>2750</v>
      </c>
      <c r="B560" s="85" t="s">
        <v>44</v>
      </c>
      <c r="C560" s="88" t="s">
        <v>2751</v>
      </c>
      <c r="D560" s="86" t="s">
        <v>2600</v>
      </c>
      <c r="E560" s="88" t="s">
        <v>2242</v>
      </c>
      <c r="F560" s="153" t="s">
        <v>2243</v>
      </c>
      <c r="G560" s="93" t="s">
        <v>20</v>
      </c>
      <c r="H560" s="88" t="s">
        <v>2752</v>
      </c>
      <c r="I560" s="87">
        <v>6972200193933</v>
      </c>
      <c r="J560" s="87" t="s">
        <v>818</v>
      </c>
      <c r="K560" s="87" t="s">
        <v>15969</v>
      </c>
      <c r="L560" s="102" t="s">
        <v>16160</v>
      </c>
      <c r="M560" s="102" t="s">
        <v>16272</v>
      </c>
      <c r="N560" s="102" t="s">
        <v>16208</v>
      </c>
      <c r="O560" s="93"/>
      <c r="P560" s="89"/>
      <c r="Q560" s="90"/>
    </row>
    <row r="561" spans="1:17">
      <c r="A561" s="88" t="s">
        <v>3371</v>
      </c>
      <c r="B561" s="85" t="s">
        <v>964</v>
      </c>
      <c r="C561" s="88" t="s">
        <v>3372</v>
      </c>
      <c r="D561" s="86" t="s">
        <v>2475</v>
      </c>
      <c r="E561" s="88" t="s">
        <v>2242</v>
      </c>
      <c r="F561" s="153" t="s">
        <v>2243</v>
      </c>
      <c r="G561" s="93" t="s">
        <v>20</v>
      </c>
      <c r="H561" s="88" t="s">
        <v>3373</v>
      </c>
      <c r="I561" s="87" t="e">
        <v>#N/A</v>
      </c>
      <c r="J561" s="87" t="s">
        <v>13574</v>
      </c>
      <c r="K561" s="87" t="s">
        <v>15963</v>
      </c>
      <c r="L561" s="102" t="s">
        <v>16197</v>
      </c>
      <c r="M561" s="102" t="s">
        <v>16306</v>
      </c>
      <c r="N561" s="102" t="s">
        <v>16342</v>
      </c>
      <c r="O561" s="93"/>
      <c r="P561" s="89"/>
      <c r="Q561" s="90"/>
    </row>
    <row r="562" spans="1:17">
      <c r="A562" s="88" t="s">
        <v>96</v>
      </c>
      <c r="B562" s="85" t="s">
        <v>94</v>
      </c>
      <c r="C562" s="88" t="s">
        <v>60</v>
      </c>
      <c r="D562" s="86" t="s">
        <v>9219</v>
      </c>
      <c r="E562" s="88" t="s">
        <v>3848</v>
      </c>
      <c r="F562" s="153" t="s">
        <v>2243</v>
      </c>
      <c r="G562" s="93" t="s">
        <v>27</v>
      </c>
      <c r="H562" s="88" t="s">
        <v>2282</v>
      </c>
      <c r="I562" s="87">
        <v>6972200199621</v>
      </c>
      <c r="J562" s="87" t="s">
        <v>818</v>
      </c>
      <c r="K562" s="87" t="s">
        <v>15963</v>
      </c>
      <c r="L562" s="102" t="s">
        <v>16235</v>
      </c>
      <c r="M562" s="102" t="s">
        <v>16333</v>
      </c>
      <c r="N562" s="102" t="s">
        <v>16392</v>
      </c>
      <c r="O562" s="93"/>
      <c r="P562" s="89"/>
      <c r="Q562" s="90"/>
    </row>
    <row r="563" spans="1:17">
      <c r="A563" s="88" t="s">
        <v>4306</v>
      </c>
      <c r="B563" s="85" t="s">
        <v>2342</v>
      </c>
      <c r="C563" s="88" t="s">
        <v>4027</v>
      </c>
      <c r="D563" s="86" t="s">
        <v>2509</v>
      </c>
      <c r="E563" s="88" t="s">
        <v>2242</v>
      </c>
      <c r="F563" s="153" t="s">
        <v>2243</v>
      </c>
      <c r="G563" s="93" t="s">
        <v>20</v>
      </c>
      <c r="H563" s="88" t="s">
        <v>4307</v>
      </c>
      <c r="I563" s="87" t="e">
        <v>#N/A</v>
      </c>
      <c r="J563" s="87" t="s">
        <v>13575</v>
      </c>
      <c r="K563" s="87" t="s">
        <v>15968</v>
      </c>
      <c r="L563" s="102" t="s">
        <v>16167</v>
      </c>
      <c r="M563" s="102" t="s">
        <v>16278</v>
      </c>
      <c r="N563" s="102" t="s">
        <v>16373</v>
      </c>
      <c r="O563" s="93"/>
      <c r="P563" s="89"/>
      <c r="Q563" s="90"/>
    </row>
    <row r="564" spans="1:17">
      <c r="A564" s="88" t="s">
        <v>3310</v>
      </c>
      <c r="B564" s="85" t="s">
        <v>3311</v>
      </c>
      <c r="C564" s="88" t="s">
        <v>3312</v>
      </c>
      <c r="D564" s="86" t="s">
        <v>2523</v>
      </c>
      <c r="E564" s="88" t="s">
        <v>2242</v>
      </c>
      <c r="F564" s="153" t="s">
        <v>2243</v>
      </c>
      <c r="G564" s="93" t="s">
        <v>17</v>
      </c>
      <c r="H564" s="88" t="s">
        <v>3313</v>
      </c>
      <c r="I564" s="87">
        <v>6972200192363</v>
      </c>
      <c r="J564" s="87" t="s">
        <v>818</v>
      </c>
      <c r="K564" s="87" t="s">
        <v>15994</v>
      </c>
      <c r="L564" s="102" t="s">
        <v>16182</v>
      </c>
      <c r="M564" s="102" t="s">
        <v>16292</v>
      </c>
      <c r="N564" s="102" t="s">
        <v>16347</v>
      </c>
      <c r="O564" s="93"/>
      <c r="P564" s="89"/>
      <c r="Q564" s="90"/>
    </row>
    <row r="565" spans="1:17">
      <c r="A565" s="88" t="s">
        <v>2574</v>
      </c>
      <c r="B565" s="85" t="s">
        <v>5</v>
      </c>
      <c r="C565" s="88" t="s">
        <v>2575</v>
      </c>
      <c r="D565" s="86" t="s">
        <v>3847</v>
      </c>
      <c r="E565" s="88" t="s">
        <v>3848</v>
      </c>
      <c r="F565" s="153" t="s">
        <v>2243</v>
      </c>
      <c r="G565" s="93" t="s">
        <v>16</v>
      </c>
      <c r="H565" s="88" t="s">
        <v>2576</v>
      </c>
      <c r="I565" s="87" t="e">
        <v>#N/A</v>
      </c>
      <c r="J565" s="87" t="s">
        <v>13576</v>
      </c>
      <c r="K565" s="87" t="s">
        <v>16020</v>
      </c>
      <c r="L565" s="102" t="s">
        <v>16159</v>
      </c>
      <c r="M565" s="102" t="s">
        <v>16271</v>
      </c>
      <c r="N565" s="102" t="s">
        <v>16358</v>
      </c>
      <c r="O565" s="93"/>
      <c r="P565" s="89"/>
      <c r="Q565" s="90"/>
    </row>
    <row r="566" spans="1:17">
      <c r="A566" s="88" t="s">
        <v>3152</v>
      </c>
      <c r="B566" s="85" t="s">
        <v>21</v>
      </c>
      <c r="C566" s="88" t="s">
        <v>3153</v>
      </c>
      <c r="D566" s="86" t="s">
        <v>2513</v>
      </c>
      <c r="E566" s="88" t="s">
        <v>2242</v>
      </c>
      <c r="F566" s="153" t="s">
        <v>2243</v>
      </c>
      <c r="G566" s="93" t="s">
        <v>22</v>
      </c>
      <c r="H566" s="88" t="s">
        <v>3154</v>
      </c>
      <c r="I566" s="87">
        <v>6972200198174</v>
      </c>
      <c r="J566" s="87" t="s">
        <v>818</v>
      </c>
      <c r="K566" s="87" t="s">
        <v>15978</v>
      </c>
      <c r="L566" s="102" t="s">
        <v>16170</v>
      </c>
      <c r="M566" s="102" t="s">
        <v>16280</v>
      </c>
      <c r="N566" s="102" t="s">
        <v>16243</v>
      </c>
      <c r="O566" s="93"/>
      <c r="P566" s="89"/>
      <c r="Q566" s="90"/>
    </row>
    <row r="567" spans="1:17">
      <c r="A567" s="88" t="s">
        <v>4931</v>
      </c>
      <c r="B567" s="85" t="s">
        <v>5151</v>
      </c>
      <c r="C567" s="88" t="s">
        <v>4932</v>
      </c>
      <c r="D567" s="86" t="s">
        <v>2509</v>
      </c>
      <c r="E567" s="88" t="s">
        <v>2253</v>
      </c>
      <c r="F567" s="153" t="s">
        <v>2245</v>
      </c>
      <c r="G567" s="93" t="s">
        <v>28</v>
      </c>
      <c r="H567" s="88" t="s">
        <v>4933</v>
      </c>
      <c r="I567" s="87" t="e">
        <v>#N/A</v>
      </c>
      <c r="J567" s="87" t="s">
        <v>13577</v>
      </c>
      <c r="K567" s="87" t="s">
        <v>16107</v>
      </c>
      <c r="L567" s="102" t="s">
        <v>16244</v>
      </c>
      <c r="M567" s="102" t="s">
        <v>16338</v>
      </c>
      <c r="N567" s="102" t="s">
        <v>16397</v>
      </c>
      <c r="O567" s="93"/>
      <c r="P567" s="89"/>
      <c r="Q567" s="90"/>
    </row>
    <row r="568" spans="1:17">
      <c r="A568" s="88" t="s">
        <v>2606</v>
      </c>
      <c r="B568" s="85" t="s">
        <v>5</v>
      </c>
      <c r="C568" s="88" t="s">
        <v>2607</v>
      </c>
      <c r="D568" s="86" t="s">
        <v>2608</v>
      </c>
      <c r="E568" s="88" t="s">
        <v>2253</v>
      </c>
      <c r="F568" s="153" t="s">
        <v>2243</v>
      </c>
      <c r="G568" s="93" t="s">
        <v>16</v>
      </c>
      <c r="H568" s="88" t="s">
        <v>2609</v>
      </c>
      <c r="I568" s="87">
        <v>6972200192691</v>
      </c>
      <c r="J568" s="87" t="s">
        <v>818</v>
      </c>
      <c r="K568" s="87" t="s">
        <v>15976</v>
      </c>
      <c r="L568" s="102" t="s">
        <v>16159</v>
      </c>
      <c r="M568" s="102" t="s">
        <v>16339</v>
      </c>
      <c r="N568" s="102" t="s">
        <v>16303</v>
      </c>
      <c r="O568" s="93"/>
      <c r="P568" s="89"/>
      <c r="Q568" s="90"/>
    </row>
    <row r="569" spans="1:17">
      <c r="A569" s="88" t="s">
        <v>2589</v>
      </c>
      <c r="B569" s="85" t="s">
        <v>10</v>
      </c>
      <c r="C569" s="88" t="s">
        <v>2590</v>
      </c>
      <c r="D569" s="86" t="s">
        <v>2485</v>
      </c>
      <c r="E569" s="88" t="s">
        <v>2242</v>
      </c>
      <c r="F569" s="153" t="s">
        <v>2243</v>
      </c>
      <c r="G569" s="93" t="s">
        <v>17</v>
      </c>
      <c r="H569" s="88" t="s">
        <v>2591</v>
      </c>
      <c r="I569" s="87" t="e">
        <v>#N/A</v>
      </c>
      <c r="J569" s="87" t="s">
        <v>13578</v>
      </c>
      <c r="K569" s="87" t="s">
        <v>16034</v>
      </c>
      <c r="L569" s="102" t="s">
        <v>16161</v>
      </c>
      <c r="M569" s="102" t="s">
        <v>16273</v>
      </c>
      <c r="N569" s="102" t="s">
        <v>16160</v>
      </c>
      <c r="O569" s="93"/>
      <c r="P569" s="89"/>
      <c r="Q569" s="90"/>
    </row>
    <row r="570" spans="1:17">
      <c r="A570" s="88" t="s">
        <v>4911</v>
      </c>
      <c r="B570" s="85" t="s">
        <v>9160</v>
      </c>
      <c r="C570" s="88" t="s">
        <v>4912</v>
      </c>
      <c r="D570" s="86" t="s">
        <v>3838</v>
      </c>
      <c r="E570" s="88" t="s">
        <v>2253</v>
      </c>
      <c r="F570" s="153" t="s">
        <v>2245</v>
      </c>
      <c r="G570" s="93" t="s">
        <v>4913</v>
      </c>
      <c r="H570" s="88" t="s">
        <v>4914</v>
      </c>
      <c r="I570" s="87" t="e">
        <v>#N/A</v>
      </c>
      <c r="J570" s="87" t="s">
        <v>13579</v>
      </c>
      <c r="K570" s="87" t="s">
        <v>16017</v>
      </c>
      <c r="L570" s="102" t="s">
        <v>16162</v>
      </c>
      <c r="M570" s="102" t="s">
        <v>16268</v>
      </c>
      <c r="N570" s="102" t="s">
        <v>16359</v>
      </c>
      <c r="O570" s="93"/>
      <c r="P570" s="89"/>
      <c r="Q570" s="90"/>
    </row>
    <row r="571" spans="1:17">
      <c r="A571" s="88" t="s">
        <v>3026</v>
      </c>
      <c r="B571" s="85" t="s">
        <v>9161</v>
      </c>
      <c r="C571" s="88" t="s">
        <v>3028</v>
      </c>
      <c r="D571" s="86" t="s">
        <v>2485</v>
      </c>
      <c r="E571" s="88" t="s">
        <v>2253</v>
      </c>
      <c r="F571" s="153" t="s">
        <v>2245</v>
      </c>
      <c r="G571" s="93" t="s">
        <v>20</v>
      </c>
      <c r="H571" s="88" t="s">
        <v>3029</v>
      </c>
      <c r="I571" s="87" t="e">
        <v>#N/A</v>
      </c>
      <c r="J571" s="87" t="s">
        <v>13580</v>
      </c>
      <c r="K571" s="87" t="s">
        <v>16009</v>
      </c>
      <c r="L571" s="102" t="s">
        <v>16160</v>
      </c>
      <c r="M571" s="102" t="s">
        <v>16272</v>
      </c>
      <c r="N571" s="102" t="s">
        <v>16208</v>
      </c>
      <c r="O571" s="93"/>
      <c r="P571" s="89"/>
      <c r="Q571" s="90"/>
    </row>
    <row r="572" spans="1:17">
      <c r="A572" s="88" t="s">
        <v>4954</v>
      </c>
      <c r="B572" s="85" t="s">
        <v>4955</v>
      </c>
      <c r="C572" s="88" t="s">
        <v>4956</v>
      </c>
      <c r="D572" s="86" t="s">
        <v>2475</v>
      </c>
      <c r="E572" s="88" t="s">
        <v>2253</v>
      </c>
      <c r="F572" s="153" t="s">
        <v>2245</v>
      </c>
      <c r="G572" s="93" t="s">
        <v>4957</v>
      </c>
      <c r="H572" s="88" t="s">
        <v>4958</v>
      </c>
      <c r="I572" s="87" t="e">
        <v>#N/A</v>
      </c>
      <c r="J572" s="87" t="s">
        <v>13581</v>
      </c>
      <c r="K572" s="87" t="s">
        <v>16080</v>
      </c>
      <c r="L572" s="102" t="s">
        <v>16218</v>
      </c>
      <c r="M572" s="102" t="s">
        <v>16319</v>
      </c>
      <c r="N572" s="102" t="s">
        <v>16228</v>
      </c>
      <c r="O572" s="93"/>
      <c r="P572" s="89"/>
      <c r="Q572" s="90"/>
    </row>
    <row r="573" spans="1:17">
      <c r="A573" s="88" t="s">
        <v>3265</v>
      </c>
      <c r="B573" s="85" t="s">
        <v>49</v>
      </c>
      <c r="C573" s="88" t="s">
        <v>3266</v>
      </c>
      <c r="D573" s="86" t="s">
        <v>2509</v>
      </c>
      <c r="E573" s="88" t="s">
        <v>2253</v>
      </c>
      <c r="F573" s="153" t="s">
        <v>2243</v>
      </c>
      <c r="G573" s="93" t="s">
        <v>20</v>
      </c>
      <c r="H573" s="88" t="s">
        <v>3267</v>
      </c>
      <c r="I573" s="87" t="e">
        <v>#N/A</v>
      </c>
      <c r="J573" s="87" t="s">
        <v>13582</v>
      </c>
      <c r="K573" s="87" t="s">
        <v>15963</v>
      </c>
      <c r="L573" s="102" t="s">
        <v>16160</v>
      </c>
      <c r="M573" s="102" t="s">
        <v>16272</v>
      </c>
      <c r="N573" s="102" t="s">
        <v>16251</v>
      </c>
      <c r="O573" s="93"/>
      <c r="P573" s="89"/>
      <c r="Q573" s="90"/>
    </row>
    <row r="574" spans="1:17">
      <c r="A574" s="88" t="s">
        <v>2808</v>
      </c>
      <c r="B574" s="85" t="s">
        <v>9</v>
      </c>
      <c r="C574" s="88" t="s">
        <v>2809</v>
      </c>
      <c r="D574" s="86" t="s">
        <v>2612</v>
      </c>
      <c r="E574" s="88" t="s">
        <v>2242</v>
      </c>
      <c r="F574" s="153" t="s">
        <v>2243</v>
      </c>
      <c r="G574" s="93" t="s">
        <v>18</v>
      </c>
      <c r="H574" s="88" t="s">
        <v>2810</v>
      </c>
      <c r="I574" s="87">
        <v>6972200193490</v>
      </c>
      <c r="J574" s="87" t="s">
        <v>818</v>
      </c>
      <c r="K574" s="87" t="s">
        <v>15976</v>
      </c>
      <c r="L574" s="102" t="s">
        <v>16180</v>
      </c>
      <c r="M574" s="102" t="s">
        <v>16290</v>
      </c>
      <c r="N574" s="102" t="s">
        <v>16368</v>
      </c>
      <c r="O574" s="93"/>
      <c r="P574" s="89"/>
      <c r="Q574" s="90"/>
    </row>
    <row r="575" spans="1:17">
      <c r="A575" s="88" t="s">
        <v>3460</v>
      </c>
      <c r="B575" s="85" t="s">
        <v>9</v>
      </c>
      <c r="C575" s="88" t="s">
        <v>3461</v>
      </c>
      <c r="D575" s="86" t="s">
        <v>2475</v>
      </c>
      <c r="E575" s="88" t="s">
        <v>2242</v>
      </c>
      <c r="F575" s="153" t="s">
        <v>2243</v>
      </c>
      <c r="G575" s="93" t="s">
        <v>18</v>
      </c>
      <c r="H575" s="88" t="s">
        <v>3462</v>
      </c>
      <c r="I575" s="87" t="e">
        <v>#N/A</v>
      </c>
      <c r="J575" s="87" t="s">
        <v>13583</v>
      </c>
      <c r="K575" s="87" t="s">
        <v>16044</v>
      </c>
      <c r="L575" s="102" t="s">
        <v>16209</v>
      </c>
      <c r="M575" s="102" t="s">
        <v>16292</v>
      </c>
      <c r="N575" s="102" t="s">
        <v>16347</v>
      </c>
      <c r="O575" s="93"/>
      <c r="P575" s="89"/>
      <c r="Q575" s="90"/>
    </row>
    <row r="576" spans="1:17">
      <c r="A576" s="88" t="s">
        <v>4915</v>
      </c>
      <c r="B576" s="85" t="s">
        <v>5152</v>
      </c>
      <c r="C576" s="88" t="s">
        <v>4916</v>
      </c>
      <c r="D576" s="86" t="s">
        <v>2485</v>
      </c>
      <c r="E576" s="88" t="s">
        <v>2253</v>
      </c>
      <c r="F576" s="153" t="s">
        <v>95</v>
      </c>
      <c r="G576" s="93" t="s">
        <v>22</v>
      </c>
      <c r="H576" s="88" t="s">
        <v>4917</v>
      </c>
      <c r="I576" s="87" t="e">
        <v>#N/A</v>
      </c>
      <c r="J576" s="87" t="s">
        <v>13584</v>
      </c>
      <c r="K576" s="87" t="s">
        <v>16108</v>
      </c>
      <c r="L576" s="102" t="s">
        <v>16175</v>
      </c>
      <c r="M576" s="102" t="s">
        <v>16308</v>
      </c>
      <c r="N576" s="102" t="s">
        <v>16371</v>
      </c>
      <c r="O576" s="93"/>
      <c r="P576" s="89"/>
      <c r="Q576" s="90"/>
    </row>
    <row r="577" spans="1:17">
      <c r="A577" s="88" t="s">
        <v>2648</v>
      </c>
      <c r="B577" s="85" t="s">
        <v>2649</v>
      </c>
      <c r="C577" s="88" t="s">
        <v>2650</v>
      </c>
      <c r="D577" s="86" t="s">
        <v>65</v>
      </c>
      <c r="E577" s="88" t="s">
        <v>2253</v>
      </c>
      <c r="F577" s="153" t="s">
        <v>2243</v>
      </c>
      <c r="G577" s="93" t="s">
        <v>31</v>
      </c>
      <c r="H577" s="88" t="s">
        <v>2651</v>
      </c>
      <c r="I577" s="87">
        <v>6972200194589</v>
      </c>
      <c r="J577" s="87" t="s">
        <v>818</v>
      </c>
      <c r="K577" s="87" t="s">
        <v>16002</v>
      </c>
      <c r="L577" s="102" t="s">
        <v>16195</v>
      </c>
      <c r="M577" s="102" t="s">
        <v>16304</v>
      </c>
      <c r="N577" s="102" t="s">
        <v>16225</v>
      </c>
      <c r="O577" s="93"/>
      <c r="P577" s="89"/>
      <c r="Q577" s="90"/>
    </row>
    <row r="578" spans="1:17">
      <c r="A578" s="88" t="s">
        <v>3512</v>
      </c>
      <c r="B578" s="85" t="s">
        <v>10</v>
      </c>
      <c r="C578" s="88" t="s">
        <v>3513</v>
      </c>
      <c r="D578" s="86" t="s">
        <v>2475</v>
      </c>
      <c r="E578" s="88"/>
      <c r="F578" s="153" t="s">
        <v>2243</v>
      </c>
      <c r="G578" s="93" t="s">
        <v>17</v>
      </c>
      <c r="H578" s="88" t="s">
        <v>3514</v>
      </c>
      <c r="I578" s="87" t="e">
        <v>#N/A</v>
      </c>
      <c r="J578" s="87" t="s">
        <v>13585</v>
      </c>
      <c r="K578" s="87" t="s">
        <v>16109</v>
      </c>
      <c r="L578" s="102" t="s">
        <v>16161</v>
      </c>
      <c r="M578" s="102" t="s">
        <v>16273</v>
      </c>
      <c r="N578" s="102" t="s">
        <v>16160</v>
      </c>
      <c r="O578" s="93"/>
      <c r="P578" s="89"/>
      <c r="Q578" s="90"/>
    </row>
    <row r="579" spans="1:17">
      <c r="A579" s="88" t="s">
        <v>3444</v>
      </c>
      <c r="B579" s="85" t="s">
        <v>10</v>
      </c>
      <c r="C579" s="88" t="s">
        <v>3445</v>
      </c>
      <c r="D579" s="86">
        <v>0</v>
      </c>
      <c r="E579" s="88"/>
      <c r="F579" s="153" t="s">
        <v>2243</v>
      </c>
      <c r="G579" s="93" t="s">
        <v>17</v>
      </c>
      <c r="H579" s="88" t="s">
        <v>3446</v>
      </c>
      <c r="I579" s="87" t="e">
        <v>#N/A</v>
      </c>
      <c r="J579" s="87" t="s">
        <v>818</v>
      </c>
      <c r="K579" s="87" t="s">
        <v>16002</v>
      </c>
      <c r="L579" s="102" t="s">
        <v>16161</v>
      </c>
      <c r="M579" s="102" t="s">
        <v>16273</v>
      </c>
      <c r="N579" s="102" t="s">
        <v>16160</v>
      </c>
      <c r="O579" s="93"/>
      <c r="P579" s="89"/>
      <c r="Q579" s="90"/>
    </row>
    <row r="580" spans="1:17">
      <c r="A580" s="88" t="s">
        <v>3686</v>
      </c>
      <c r="B580" s="85" t="s">
        <v>3687</v>
      </c>
      <c r="C580" s="88" t="s">
        <v>3688</v>
      </c>
      <c r="D580" s="86" t="s">
        <v>2485</v>
      </c>
      <c r="E580" s="88" t="s">
        <v>2253</v>
      </c>
      <c r="F580" s="153" t="s">
        <v>2245</v>
      </c>
      <c r="G580" s="93" t="s">
        <v>20</v>
      </c>
      <c r="H580" s="88" t="s">
        <v>3689</v>
      </c>
      <c r="I580" s="87" t="e">
        <v>#N/A</v>
      </c>
      <c r="J580" s="87" t="s">
        <v>13586</v>
      </c>
      <c r="K580" s="87" t="s">
        <v>16110</v>
      </c>
      <c r="L580" s="102" t="s">
        <v>16160</v>
      </c>
      <c r="M580" s="102" t="s">
        <v>16272</v>
      </c>
      <c r="N580" s="102" t="s">
        <v>16251</v>
      </c>
      <c r="O580" s="93"/>
      <c r="P580" s="89"/>
      <c r="Q580" s="90"/>
    </row>
    <row r="581" spans="1:17">
      <c r="A581" s="88" t="s">
        <v>3710</v>
      </c>
      <c r="B581" s="85" t="s">
        <v>3383</v>
      </c>
      <c r="C581" s="88" t="s">
        <v>3711</v>
      </c>
      <c r="D581" s="86" t="s">
        <v>2513</v>
      </c>
      <c r="E581" s="88" t="s">
        <v>2242</v>
      </c>
      <c r="F581" s="153" t="s">
        <v>2243</v>
      </c>
      <c r="G581" s="93" t="s">
        <v>34</v>
      </c>
      <c r="H581" s="88" t="s">
        <v>3712</v>
      </c>
      <c r="I581" s="87">
        <v>6974950103491</v>
      </c>
      <c r="J581" s="87" t="s">
        <v>818</v>
      </c>
      <c r="K581" s="87" t="s">
        <v>16053</v>
      </c>
      <c r="L581" s="102" t="s">
        <v>16193</v>
      </c>
      <c r="M581" s="102" t="s">
        <v>16303</v>
      </c>
      <c r="N581" s="102" t="s">
        <v>16315</v>
      </c>
      <c r="O581" s="93"/>
      <c r="P581" s="89"/>
      <c r="Q581" s="90"/>
    </row>
    <row r="582" spans="1:17">
      <c r="A582" s="88" t="s">
        <v>1075</v>
      </c>
      <c r="B582" s="85" t="s">
        <v>1073</v>
      </c>
      <c r="C582" s="88" t="s">
        <v>1074</v>
      </c>
      <c r="D582" s="86" t="s">
        <v>4966</v>
      </c>
      <c r="E582" s="88" t="s">
        <v>3848</v>
      </c>
      <c r="F582" s="153" t="s">
        <v>2245</v>
      </c>
      <c r="G582" s="93" t="s">
        <v>20</v>
      </c>
      <c r="H582" s="88" t="s">
        <v>2263</v>
      </c>
      <c r="I582" s="87">
        <v>6974950100889</v>
      </c>
      <c r="J582" s="87" t="s">
        <v>818</v>
      </c>
      <c r="K582" s="87" t="s">
        <v>15995</v>
      </c>
      <c r="L582" s="102" t="s">
        <v>16231</v>
      </c>
      <c r="M582" s="102" t="s">
        <v>16329</v>
      </c>
      <c r="N582" s="102" t="s">
        <v>16189</v>
      </c>
      <c r="O582" s="93"/>
      <c r="P582" s="89"/>
      <c r="Q582" s="90"/>
    </row>
    <row r="583" spans="1:17">
      <c r="A583" s="88" t="s">
        <v>2655</v>
      </c>
      <c r="B583" s="85" t="s">
        <v>2649</v>
      </c>
      <c r="C583" s="88" t="s">
        <v>2656</v>
      </c>
      <c r="D583" s="86" t="s">
        <v>3906</v>
      </c>
      <c r="E583" s="88" t="s">
        <v>2251</v>
      </c>
      <c r="F583" s="153" t="s">
        <v>2243</v>
      </c>
      <c r="G583" s="93" t="s">
        <v>31</v>
      </c>
      <c r="H583" s="88" t="s">
        <v>2657</v>
      </c>
      <c r="I583" s="87" t="e">
        <v>#N/A</v>
      </c>
      <c r="J583" s="87" t="s">
        <v>13530</v>
      </c>
      <c r="K583" s="87" t="s">
        <v>15989</v>
      </c>
      <c r="L583" s="102" t="s">
        <v>16188</v>
      </c>
      <c r="M583" s="102" t="s">
        <v>16271</v>
      </c>
      <c r="N583" s="102" t="s">
        <v>16367</v>
      </c>
      <c r="O583" s="93"/>
      <c r="P583" s="89"/>
      <c r="Q583" s="90"/>
    </row>
    <row r="584" spans="1:17">
      <c r="A584" s="88" t="s">
        <v>3682</v>
      </c>
      <c r="B584" s="85" t="s">
        <v>3683</v>
      </c>
      <c r="C584" s="88" t="s">
        <v>3684</v>
      </c>
      <c r="D584" s="86" t="s">
        <v>3838</v>
      </c>
      <c r="E584" s="88" t="s">
        <v>2253</v>
      </c>
      <c r="F584" s="153" t="s">
        <v>2245</v>
      </c>
      <c r="G584" s="93" t="s">
        <v>20</v>
      </c>
      <c r="H584" s="88" t="s">
        <v>3685</v>
      </c>
      <c r="I584" s="87" t="e">
        <v>#N/A</v>
      </c>
      <c r="J584" s="87" t="s">
        <v>13587</v>
      </c>
      <c r="K584" s="87" t="s">
        <v>16111</v>
      </c>
      <c r="L584" s="102" t="s">
        <v>16167</v>
      </c>
      <c r="M584" s="102" t="s">
        <v>16278</v>
      </c>
      <c r="N584" s="102" t="s">
        <v>16373</v>
      </c>
      <c r="O584" s="93"/>
      <c r="P584" s="89"/>
      <c r="Q584" s="90"/>
    </row>
    <row r="585" spans="1:17">
      <c r="A585" s="88" t="s">
        <v>2544</v>
      </c>
      <c r="B585" s="85" t="s">
        <v>11</v>
      </c>
      <c r="C585" s="88" t="s">
        <v>2545</v>
      </c>
      <c r="D585" s="86" t="s">
        <v>2475</v>
      </c>
      <c r="E585" s="88" t="s">
        <v>2242</v>
      </c>
      <c r="F585" s="153" t="s">
        <v>2243</v>
      </c>
      <c r="G585" s="93" t="s">
        <v>22</v>
      </c>
      <c r="H585" s="88" t="s">
        <v>2546</v>
      </c>
      <c r="I585" s="87" t="e">
        <v>#N/A</v>
      </c>
      <c r="J585" s="87" t="s">
        <v>13588</v>
      </c>
      <c r="K585" s="87" t="s">
        <v>16020</v>
      </c>
      <c r="L585" s="102" t="s">
        <v>16159</v>
      </c>
      <c r="M585" s="102" t="s">
        <v>16296</v>
      </c>
      <c r="N585" s="102" t="s">
        <v>16373</v>
      </c>
      <c r="O585" s="93"/>
      <c r="P585" s="89"/>
      <c r="Q585" s="90"/>
    </row>
    <row r="586" spans="1:17">
      <c r="A586" s="88" t="s">
        <v>4959</v>
      </c>
      <c r="B586" s="85" t="s">
        <v>4960</v>
      </c>
      <c r="C586" s="88" t="s">
        <v>4961</v>
      </c>
      <c r="D586" s="86" t="s">
        <v>2509</v>
      </c>
      <c r="E586" s="88" t="s">
        <v>2253</v>
      </c>
      <c r="F586" s="153" t="s">
        <v>2245</v>
      </c>
      <c r="G586" s="93" t="s">
        <v>4780</v>
      </c>
      <c r="H586" s="88" t="s">
        <v>4962</v>
      </c>
      <c r="I586" s="87" t="e">
        <v>#N/A</v>
      </c>
      <c r="J586" s="87" t="s">
        <v>13589</v>
      </c>
      <c r="K586" s="87" t="s">
        <v>16112</v>
      </c>
      <c r="L586" s="102" t="s">
        <v>16175</v>
      </c>
      <c r="M586" s="102" t="s">
        <v>16308</v>
      </c>
      <c r="N586" s="102" t="s">
        <v>16371</v>
      </c>
      <c r="O586" s="93" t="s">
        <v>15918</v>
      </c>
      <c r="P586" s="89"/>
      <c r="Q586" s="90"/>
    </row>
    <row r="587" spans="1:17">
      <c r="A587" s="88" t="s">
        <v>4345</v>
      </c>
      <c r="B587" s="85" t="s">
        <v>9162</v>
      </c>
      <c r="C587" s="88" t="s">
        <v>4346</v>
      </c>
      <c r="D587" s="86" t="s">
        <v>2475</v>
      </c>
      <c r="E587" s="88" t="s">
        <v>2253</v>
      </c>
      <c r="F587" s="153" t="s">
        <v>2245</v>
      </c>
      <c r="G587" s="93" t="s">
        <v>4868</v>
      </c>
      <c r="H587" s="88" t="s">
        <v>4347</v>
      </c>
      <c r="I587" s="87" t="e">
        <v>#N/A</v>
      </c>
      <c r="J587" s="87" t="s">
        <v>13590</v>
      </c>
      <c r="K587" s="87" t="s">
        <v>16108</v>
      </c>
      <c r="L587" s="102" t="s">
        <v>16175</v>
      </c>
      <c r="M587" s="102" t="s">
        <v>16308</v>
      </c>
      <c r="N587" s="102" t="s">
        <v>16371</v>
      </c>
      <c r="O587" s="93" t="s">
        <v>15919</v>
      </c>
      <c r="P587" s="89"/>
      <c r="Q587" s="90"/>
    </row>
    <row r="588" spans="1:17">
      <c r="A588" s="88" t="s">
        <v>3149</v>
      </c>
      <c r="B588" s="85" t="s">
        <v>52</v>
      </c>
      <c r="C588" s="88" t="s">
        <v>3150</v>
      </c>
      <c r="D588" s="86" t="s">
        <v>2513</v>
      </c>
      <c r="E588" s="88" t="s">
        <v>3848</v>
      </c>
      <c r="F588" s="153" t="s">
        <v>2243</v>
      </c>
      <c r="G588" s="93" t="s">
        <v>22</v>
      </c>
      <c r="H588" s="88" t="s">
        <v>3151</v>
      </c>
      <c r="I588" s="87">
        <v>6972200197726</v>
      </c>
      <c r="J588" s="87" t="s">
        <v>818</v>
      </c>
      <c r="K588" s="87" t="s">
        <v>16105</v>
      </c>
      <c r="L588" s="102" t="s">
        <v>16170</v>
      </c>
      <c r="M588" s="102" t="s">
        <v>16280</v>
      </c>
      <c r="N588" s="102" t="s">
        <v>16243</v>
      </c>
      <c r="O588" s="93"/>
      <c r="P588" s="89"/>
      <c r="Q588" s="90"/>
    </row>
    <row r="589" spans="1:17">
      <c r="A589" s="88" t="s">
        <v>3320</v>
      </c>
      <c r="B589" s="85" t="s">
        <v>46</v>
      </c>
      <c r="C589" s="88" t="s">
        <v>3321</v>
      </c>
      <c r="D589" s="86" t="s">
        <v>2485</v>
      </c>
      <c r="E589" s="88" t="s">
        <v>2242</v>
      </c>
      <c r="F589" s="153" t="s">
        <v>2243</v>
      </c>
      <c r="G589" s="93" t="s">
        <v>20</v>
      </c>
      <c r="H589" s="88" t="s">
        <v>3322</v>
      </c>
      <c r="I589" s="87" t="e">
        <v>#N/A</v>
      </c>
      <c r="J589" s="87" t="s">
        <v>13591</v>
      </c>
      <c r="K589" s="87" t="s">
        <v>16113</v>
      </c>
      <c r="L589" s="102" t="s">
        <v>16160</v>
      </c>
      <c r="M589" s="102" t="s">
        <v>16282</v>
      </c>
      <c r="N589" s="102" t="s">
        <v>16364</v>
      </c>
      <c r="O589" s="93"/>
      <c r="P589" s="89"/>
      <c r="Q589" s="90"/>
    </row>
    <row r="590" spans="1:17">
      <c r="A590" s="88" t="s">
        <v>2621</v>
      </c>
      <c r="B590" s="85" t="s">
        <v>42</v>
      </c>
      <c r="C590" s="88" t="s">
        <v>2622</v>
      </c>
      <c r="D590" s="86" t="s">
        <v>2485</v>
      </c>
      <c r="E590" s="88" t="s">
        <v>2253</v>
      </c>
      <c r="F590" s="153" t="s">
        <v>2243</v>
      </c>
      <c r="G590" s="93" t="s">
        <v>43</v>
      </c>
      <c r="H590" s="88" t="s">
        <v>2623</v>
      </c>
      <c r="I590" s="87" t="e">
        <v>#N/A</v>
      </c>
      <c r="J590" s="87" t="s">
        <v>13592</v>
      </c>
      <c r="K590" s="87" t="s">
        <v>16076</v>
      </c>
      <c r="L590" s="102" t="s">
        <v>16174</v>
      </c>
      <c r="M590" s="102" t="s">
        <v>16284</v>
      </c>
      <c r="N590" s="102" t="s">
        <v>16344</v>
      </c>
      <c r="O590" s="93"/>
      <c r="P590" s="89"/>
      <c r="Q590" s="90"/>
    </row>
    <row r="591" spans="1:17">
      <c r="A591" s="88" t="s">
        <v>5153</v>
      </c>
      <c r="B591" s="85" t="s">
        <v>2341</v>
      </c>
      <c r="C591" s="88" t="s">
        <v>5119</v>
      </c>
      <c r="D591" s="86" t="s">
        <v>2968</v>
      </c>
      <c r="E591" s="88" t="s">
        <v>2253</v>
      </c>
      <c r="F591" s="153" t="s">
        <v>2245</v>
      </c>
      <c r="G591" s="93" t="s">
        <v>27</v>
      </c>
      <c r="H591" s="88" t="s">
        <v>5154</v>
      </c>
      <c r="I591" s="87">
        <v>6974950106935</v>
      </c>
      <c r="J591" s="87" t="s">
        <v>818</v>
      </c>
      <c r="K591" s="87" t="s">
        <v>16114</v>
      </c>
      <c r="L591" s="102" t="s">
        <v>16188</v>
      </c>
      <c r="M591" s="102" t="s">
        <v>16340</v>
      </c>
      <c r="N591" s="102" t="s">
        <v>16370</v>
      </c>
      <c r="O591" s="93"/>
      <c r="P591" s="89"/>
      <c r="Q591" s="90"/>
    </row>
    <row r="592" spans="1:17">
      <c r="A592" s="88" t="s">
        <v>1444</v>
      </c>
      <c r="B592" s="85" t="s">
        <v>48</v>
      </c>
      <c r="C592" s="88" t="s">
        <v>1443</v>
      </c>
      <c r="D592" s="86" t="s">
        <v>4310</v>
      </c>
      <c r="E592" s="88" t="s">
        <v>2251</v>
      </c>
      <c r="F592" s="153" t="s">
        <v>2245</v>
      </c>
      <c r="G592" s="93" t="s">
        <v>20</v>
      </c>
      <c r="H592" s="88" t="s">
        <v>2268</v>
      </c>
      <c r="I592" s="87" t="s">
        <v>13665</v>
      </c>
      <c r="J592" s="87" t="s">
        <v>818</v>
      </c>
      <c r="K592" s="87" t="s">
        <v>15969</v>
      </c>
      <c r="L592" s="102" t="s">
        <v>16160</v>
      </c>
      <c r="M592" s="102" t="s">
        <v>16272</v>
      </c>
      <c r="N592" s="102" t="s">
        <v>16251</v>
      </c>
      <c r="O592" s="93"/>
      <c r="P592" s="89"/>
      <c r="Q592" s="90"/>
    </row>
    <row r="593" spans="1:17">
      <c r="A593" s="88" t="s">
        <v>3636</v>
      </c>
      <c r="B593" s="85" t="s">
        <v>1326</v>
      </c>
      <c r="C593" s="88" t="s">
        <v>3637</v>
      </c>
      <c r="D593" s="86" t="s">
        <v>2968</v>
      </c>
      <c r="E593" s="88" t="s">
        <v>2253</v>
      </c>
      <c r="F593" s="153" t="s">
        <v>2243</v>
      </c>
      <c r="G593" s="93" t="s">
        <v>3591</v>
      </c>
      <c r="H593" s="88" t="s">
        <v>3638</v>
      </c>
      <c r="I593" s="87">
        <v>6974950102340</v>
      </c>
      <c r="J593" s="87" t="s">
        <v>818</v>
      </c>
      <c r="K593" s="87" t="s">
        <v>16033</v>
      </c>
      <c r="L593" s="102" t="s">
        <v>16190</v>
      </c>
      <c r="M593" s="102" t="s">
        <v>16300</v>
      </c>
      <c r="N593" s="102" t="s">
        <v>16280</v>
      </c>
      <c r="O593" s="93"/>
      <c r="P593" s="89"/>
      <c r="Q593" s="90"/>
    </row>
    <row r="594" spans="1:17">
      <c r="A594" s="88" t="s">
        <v>2875</v>
      </c>
      <c r="B594" s="85" t="s">
        <v>46</v>
      </c>
      <c r="C594" s="88" t="s">
        <v>2876</v>
      </c>
      <c r="D594" s="86" t="s">
        <v>3912</v>
      </c>
      <c r="E594" s="88" t="s">
        <v>2253</v>
      </c>
      <c r="F594" s="153" t="s">
        <v>2245</v>
      </c>
      <c r="G594" s="93" t="s">
        <v>20</v>
      </c>
      <c r="H594" s="88" t="s">
        <v>2877</v>
      </c>
      <c r="I594" s="87">
        <v>6972200196200</v>
      </c>
      <c r="J594" s="87" t="s">
        <v>818</v>
      </c>
      <c r="K594" s="87" t="s">
        <v>15991</v>
      </c>
      <c r="L594" s="102" t="s">
        <v>16164</v>
      </c>
      <c r="M594" s="102" t="s">
        <v>16288</v>
      </c>
      <c r="N594" s="102" t="s">
        <v>16398</v>
      </c>
      <c r="O594" s="93"/>
      <c r="P594" s="89"/>
      <c r="Q594" s="90"/>
    </row>
    <row r="595" spans="1:17">
      <c r="A595" s="88" t="s">
        <v>2970</v>
      </c>
      <c r="B595" s="85" t="s">
        <v>2971</v>
      </c>
      <c r="C595" s="88" t="s">
        <v>2972</v>
      </c>
      <c r="D595" s="86" t="s">
        <v>3919</v>
      </c>
      <c r="E595" s="88" t="s">
        <v>2242</v>
      </c>
      <c r="F595" s="153" t="s">
        <v>2245</v>
      </c>
      <c r="G595" s="93" t="s">
        <v>54</v>
      </c>
      <c r="H595" s="88" t="s">
        <v>2973</v>
      </c>
      <c r="I595" s="87" t="e">
        <v>#N/A</v>
      </c>
      <c r="J595" s="87" t="s">
        <v>13593</v>
      </c>
      <c r="K595" s="87" t="s">
        <v>16038</v>
      </c>
      <c r="L595" s="102" t="s">
        <v>16167</v>
      </c>
      <c r="M595" s="102" t="s">
        <v>16287</v>
      </c>
      <c r="N595" s="102" t="s">
        <v>16225</v>
      </c>
      <c r="O595" s="93"/>
      <c r="P595" s="89"/>
      <c r="Q595" s="90"/>
    </row>
    <row r="596" spans="1:17">
      <c r="A596" s="88" t="s">
        <v>4906</v>
      </c>
      <c r="B596" s="85" t="s">
        <v>4907</v>
      </c>
      <c r="C596" s="88" t="s">
        <v>4908</v>
      </c>
      <c r="D596" s="86" t="s">
        <v>3838</v>
      </c>
      <c r="E596" s="88" t="s">
        <v>2253</v>
      </c>
      <c r="F596" s="153" t="s">
        <v>2245</v>
      </c>
      <c r="G596" s="93" t="s">
        <v>4909</v>
      </c>
      <c r="H596" s="88" t="s">
        <v>4910</v>
      </c>
      <c r="I596" s="87" t="e">
        <v>#N/A</v>
      </c>
      <c r="J596" s="87" t="s">
        <v>13594</v>
      </c>
      <c r="K596" s="87" t="s">
        <v>16115</v>
      </c>
      <c r="L596" s="102" t="s">
        <v>16175</v>
      </c>
      <c r="M596" s="102" t="s">
        <v>16308</v>
      </c>
      <c r="N596" s="102" t="s">
        <v>16371</v>
      </c>
      <c r="O596" s="93"/>
      <c r="P596" s="89"/>
      <c r="Q596" s="90"/>
    </row>
    <row r="597" spans="1:17">
      <c r="A597" s="88" t="s">
        <v>2487</v>
      </c>
      <c r="B597" s="85" t="s">
        <v>53</v>
      </c>
      <c r="C597" s="88" t="s">
        <v>2488</v>
      </c>
      <c r="D597" s="86" t="s">
        <v>3918</v>
      </c>
      <c r="E597" s="88" t="s">
        <v>3848</v>
      </c>
      <c r="F597" s="153" t="s">
        <v>2245</v>
      </c>
      <c r="G597" s="93" t="s">
        <v>54</v>
      </c>
      <c r="H597" s="88" t="s">
        <v>2489</v>
      </c>
      <c r="I597" s="87" t="e">
        <v>#N/A</v>
      </c>
      <c r="J597" s="87" t="s">
        <v>13595</v>
      </c>
      <c r="K597" s="87" t="s">
        <v>15969</v>
      </c>
      <c r="L597" s="102" t="s">
        <v>16160</v>
      </c>
      <c r="M597" s="102" t="s">
        <v>16272</v>
      </c>
      <c r="N597" s="102" t="s">
        <v>16208</v>
      </c>
      <c r="O597" s="93"/>
      <c r="P597" s="89"/>
      <c r="Q597" s="90"/>
    </row>
    <row r="598" spans="1:17">
      <c r="A598" s="88" t="s">
        <v>3212</v>
      </c>
      <c r="B598" s="85" t="s">
        <v>1123</v>
      </c>
      <c r="C598" s="88" t="s">
        <v>3213</v>
      </c>
      <c r="D598" s="86" t="s">
        <v>2513</v>
      </c>
      <c r="E598" s="88" t="s">
        <v>2242</v>
      </c>
      <c r="F598" s="153" t="s">
        <v>2243</v>
      </c>
      <c r="G598" s="93" t="s">
        <v>34</v>
      </c>
      <c r="H598" s="88" t="s">
        <v>3214</v>
      </c>
      <c r="I598" s="87">
        <v>6972200198860</v>
      </c>
      <c r="J598" s="87" t="s">
        <v>818</v>
      </c>
      <c r="K598" s="87" t="s">
        <v>15980</v>
      </c>
      <c r="L598" s="102" t="s">
        <v>16172</v>
      </c>
      <c r="M598" s="102" t="s">
        <v>16225</v>
      </c>
      <c r="N598" s="102" t="s">
        <v>16175</v>
      </c>
      <c r="O598" s="93"/>
      <c r="P598" s="89"/>
      <c r="Q598" s="90"/>
    </row>
    <row r="599" spans="1:17">
      <c r="A599" s="88" t="s">
        <v>4925</v>
      </c>
      <c r="B599" s="85" t="s">
        <v>36</v>
      </c>
      <c r="C599" s="88" t="s">
        <v>4926</v>
      </c>
      <c r="D599" s="86" t="s">
        <v>3735</v>
      </c>
      <c r="E599" s="88" t="s">
        <v>2253</v>
      </c>
      <c r="F599" s="153" t="s">
        <v>2243</v>
      </c>
      <c r="G599" s="93" t="s">
        <v>3591</v>
      </c>
      <c r="H599" s="88" t="s">
        <v>4927</v>
      </c>
      <c r="I599" s="87">
        <v>6974950108311</v>
      </c>
      <c r="J599" s="87" t="s">
        <v>818</v>
      </c>
      <c r="K599" s="87" t="s">
        <v>16009</v>
      </c>
      <c r="L599" s="102" t="s">
        <v>16193</v>
      </c>
      <c r="M599" s="102" t="s">
        <v>16303</v>
      </c>
      <c r="N599" s="102" t="s">
        <v>16315</v>
      </c>
      <c r="O599" s="93"/>
      <c r="P599" s="89"/>
      <c r="Q599" s="90"/>
    </row>
    <row r="600" spans="1:17">
      <c r="A600" s="88" t="s">
        <v>4374</v>
      </c>
      <c r="B600" s="85" t="s">
        <v>49</v>
      </c>
      <c r="C600" s="88" t="s">
        <v>4101</v>
      </c>
      <c r="D600" s="86" t="s">
        <v>9220</v>
      </c>
      <c r="E600" s="88" t="s">
        <v>2253</v>
      </c>
      <c r="F600" s="153" t="s">
        <v>2243</v>
      </c>
      <c r="G600" s="93" t="s">
        <v>22</v>
      </c>
      <c r="H600" s="88" t="s">
        <v>4375</v>
      </c>
      <c r="I600" s="87">
        <v>6974950105402</v>
      </c>
      <c r="J600" s="87" t="s">
        <v>818</v>
      </c>
      <c r="K600" s="87" t="s">
        <v>16046</v>
      </c>
      <c r="L600" s="102" t="s">
        <v>16175</v>
      </c>
      <c r="M600" s="102" t="s">
        <v>16164</v>
      </c>
      <c r="N600" s="102" t="s">
        <v>16366</v>
      </c>
      <c r="O600" s="93"/>
      <c r="P600" s="89"/>
      <c r="Q600" s="90"/>
    </row>
    <row r="601" spans="1:17">
      <c r="A601" s="88" t="s">
        <v>4918</v>
      </c>
      <c r="B601" s="85" t="s">
        <v>3401</v>
      </c>
      <c r="C601" s="88" t="s">
        <v>4919</v>
      </c>
      <c r="D601" s="86" t="s">
        <v>2485</v>
      </c>
      <c r="E601" s="88" t="s">
        <v>2253</v>
      </c>
      <c r="F601" s="153" t="s">
        <v>2245</v>
      </c>
      <c r="G601" s="93" t="s">
        <v>22</v>
      </c>
      <c r="H601" s="88" t="s">
        <v>4920</v>
      </c>
      <c r="I601" s="87" t="e">
        <v>#N/A</v>
      </c>
      <c r="J601" s="87" t="s">
        <v>13596</v>
      </c>
      <c r="K601" s="87" t="s">
        <v>16095</v>
      </c>
      <c r="L601" s="102" t="s">
        <v>16174</v>
      </c>
      <c r="M601" s="102" t="s">
        <v>16284</v>
      </c>
      <c r="N601" s="102" t="s">
        <v>16299</v>
      </c>
      <c r="O601" s="93"/>
      <c r="P601" s="89"/>
      <c r="Q601" s="90"/>
    </row>
    <row r="602" spans="1:17">
      <c r="A602" s="88" t="s">
        <v>2963</v>
      </c>
      <c r="B602" s="85" t="s">
        <v>59</v>
      </c>
      <c r="C602" s="88" t="s">
        <v>2964</v>
      </c>
      <c r="D602" s="86" t="s">
        <v>3908</v>
      </c>
      <c r="E602" s="88" t="s">
        <v>2242</v>
      </c>
      <c r="F602" s="153" t="s">
        <v>2243</v>
      </c>
      <c r="G602" s="93" t="s">
        <v>27</v>
      </c>
      <c r="H602" s="88" t="s">
        <v>2965</v>
      </c>
      <c r="I602" s="87" t="e">
        <v>#N/A</v>
      </c>
      <c r="J602" s="87" t="s">
        <v>13597</v>
      </c>
      <c r="K602" s="87" t="s">
        <v>16077</v>
      </c>
      <c r="L602" s="102" t="s">
        <v>16228</v>
      </c>
      <c r="M602" s="102" t="s">
        <v>16328</v>
      </c>
      <c r="N602" s="102" t="s">
        <v>16344</v>
      </c>
      <c r="O602" s="93"/>
      <c r="P602" s="89"/>
      <c r="Q602" s="90"/>
    </row>
    <row r="603" spans="1:17">
      <c r="A603" s="88" t="s">
        <v>3096</v>
      </c>
      <c r="B603" s="85" t="s">
        <v>3083</v>
      </c>
      <c r="C603" s="88" t="s">
        <v>3097</v>
      </c>
      <c r="D603" s="86" t="s">
        <v>2475</v>
      </c>
      <c r="E603" s="88" t="s">
        <v>2253</v>
      </c>
      <c r="F603" s="153" t="s">
        <v>2243</v>
      </c>
      <c r="G603" s="93" t="s">
        <v>22</v>
      </c>
      <c r="H603" s="88" t="s">
        <v>3098</v>
      </c>
      <c r="I603" s="87" t="e">
        <v>#N/A</v>
      </c>
      <c r="J603" s="87" t="s">
        <v>13598</v>
      </c>
      <c r="K603" s="87" t="s">
        <v>16102</v>
      </c>
      <c r="L603" s="102" t="s">
        <v>16177</v>
      </c>
      <c r="M603" s="102" t="s">
        <v>16312</v>
      </c>
      <c r="N603" s="102" t="s">
        <v>16389</v>
      </c>
      <c r="O603" s="93"/>
      <c r="P603" s="89"/>
      <c r="Q603" s="90"/>
    </row>
    <row r="604" spans="1:17">
      <c r="A604" s="88" t="s">
        <v>2765</v>
      </c>
      <c r="B604" s="85" t="s">
        <v>9</v>
      </c>
      <c r="C604" s="88" t="s">
        <v>2766</v>
      </c>
      <c r="D604" s="86" t="s">
        <v>3847</v>
      </c>
      <c r="E604" s="88" t="s">
        <v>2251</v>
      </c>
      <c r="F604" s="153" t="s">
        <v>2243</v>
      </c>
      <c r="G604" s="93" t="s">
        <v>18</v>
      </c>
      <c r="H604" s="88" t="s">
        <v>2767</v>
      </c>
      <c r="I604" s="87" t="e">
        <v>#N/A</v>
      </c>
      <c r="J604" s="87" t="s">
        <v>13599</v>
      </c>
      <c r="K604" s="87" t="s">
        <v>15976</v>
      </c>
      <c r="L604" s="102" t="s">
        <v>16159</v>
      </c>
      <c r="M604" s="102" t="s">
        <v>16271</v>
      </c>
      <c r="N604" s="102" t="s">
        <v>16358</v>
      </c>
      <c r="O604" s="93"/>
      <c r="P604" s="89"/>
      <c r="Q604" s="90"/>
    </row>
    <row r="605" spans="1:17">
      <c r="A605" s="88" t="s">
        <v>2602</v>
      </c>
      <c r="B605" s="92" t="s">
        <v>2603</v>
      </c>
      <c r="C605" s="88" t="s">
        <v>2604</v>
      </c>
      <c r="D605" s="86" t="s">
        <v>2505</v>
      </c>
      <c r="E605" s="88" t="s">
        <v>2242</v>
      </c>
      <c r="F605" s="153" t="s">
        <v>2243</v>
      </c>
      <c r="G605" s="93" t="s">
        <v>17</v>
      </c>
      <c r="H605" s="93" t="s">
        <v>2605</v>
      </c>
      <c r="I605" s="87">
        <v>6972200192684</v>
      </c>
      <c r="J605" s="87" t="s">
        <v>818</v>
      </c>
      <c r="K605" s="87" t="s">
        <v>15970</v>
      </c>
      <c r="L605" s="102" t="s">
        <v>16161</v>
      </c>
      <c r="M605" s="102" t="s">
        <v>16273</v>
      </c>
      <c r="N605" s="102" t="s">
        <v>16160</v>
      </c>
      <c r="O605" s="93" t="s">
        <v>9261</v>
      </c>
      <c r="P605" s="89"/>
      <c r="Q605" s="90"/>
    </row>
    <row r="606" spans="1:17">
      <c r="A606" s="88" t="s">
        <v>3202</v>
      </c>
      <c r="B606" s="85" t="s">
        <v>53</v>
      </c>
      <c r="C606" s="88" t="s">
        <v>3203</v>
      </c>
      <c r="D606" s="86" t="s">
        <v>3204</v>
      </c>
      <c r="E606" s="88" t="s">
        <v>2253</v>
      </c>
      <c r="F606" s="153" t="s">
        <v>2243</v>
      </c>
      <c r="G606" s="93" t="s">
        <v>54</v>
      </c>
      <c r="H606" s="88" t="s">
        <v>3205</v>
      </c>
      <c r="I606" s="87">
        <v>6972200198891</v>
      </c>
      <c r="J606" s="87" t="s">
        <v>818</v>
      </c>
      <c r="K606" s="87" t="s">
        <v>15969</v>
      </c>
      <c r="L606" s="102" t="s">
        <v>16160</v>
      </c>
      <c r="M606" s="102" t="s">
        <v>16272</v>
      </c>
      <c r="N606" s="102" t="s">
        <v>16208</v>
      </c>
      <c r="O606" s="93"/>
      <c r="P606" s="89"/>
      <c r="Q606" s="90"/>
    </row>
    <row r="607" spans="1:17">
      <c r="A607" s="88" t="s">
        <v>3428</v>
      </c>
      <c r="B607" s="85" t="s">
        <v>10</v>
      </c>
      <c r="C607" s="88" t="s">
        <v>3429</v>
      </c>
      <c r="D607" s="86" t="s">
        <v>2475</v>
      </c>
      <c r="E607" s="88" t="s">
        <v>2242</v>
      </c>
      <c r="F607" s="153" t="s">
        <v>2243</v>
      </c>
      <c r="G607" s="93" t="s">
        <v>17</v>
      </c>
      <c r="H607" s="88" t="s">
        <v>3430</v>
      </c>
      <c r="I607" s="87" t="e">
        <v>#N/A</v>
      </c>
      <c r="J607" s="87" t="s">
        <v>13600</v>
      </c>
      <c r="K607" s="87" t="s">
        <v>16002</v>
      </c>
      <c r="L607" s="102" t="s">
        <v>16161</v>
      </c>
      <c r="M607" s="102" t="s">
        <v>16273</v>
      </c>
      <c r="N607" s="102" t="s">
        <v>16160</v>
      </c>
      <c r="O607" s="93"/>
      <c r="P607" s="89"/>
      <c r="Q607" s="90"/>
    </row>
    <row r="608" spans="1:17">
      <c r="A608" s="88" t="s">
        <v>4968</v>
      </c>
      <c r="B608" s="85" t="s">
        <v>4969</v>
      </c>
      <c r="C608" s="88" t="s">
        <v>4970</v>
      </c>
      <c r="D608" s="86" t="s">
        <v>3838</v>
      </c>
      <c r="E608" s="88" t="s">
        <v>2253</v>
      </c>
      <c r="F608" s="153" t="s">
        <v>2245</v>
      </c>
      <c r="G608" s="93" t="s">
        <v>4971</v>
      </c>
      <c r="H608" s="88" t="s">
        <v>4972</v>
      </c>
      <c r="I608" s="87" t="e">
        <v>#N/A</v>
      </c>
      <c r="J608" s="87" t="s">
        <v>13601</v>
      </c>
      <c r="K608" s="87" t="s">
        <v>16115</v>
      </c>
      <c r="L608" s="102" t="s">
        <v>16175</v>
      </c>
      <c r="M608" s="102" t="s">
        <v>16308</v>
      </c>
      <c r="N608" s="102" t="s">
        <v>16371</v>
      </c>
      <c r="O608" s="93"/>
      <c r="P608" s="89"/>
      <c r="Q608" s="90"/>
    </row>
    <row r="609" spans="1:17">
      <c r="A609" s="88" t="s">
        <v>3915</v>
      </c>
      <c r="B609" s="85" t="s">
        <v>3914</v>
      </c>
      <c r="C609" s="88" t="s">
        <v>3913</v>
      </c>
      <c r="D609" s="86" t="s">
        <v>2513</v>
      </c>
      <c r="E609" s="88" t="s">
        <v>2253</v>
      </c>
      <c r="F609" s="153" t="s">
        <v>2243</v>
      </c>
      <c r="G609" s="93" t="s">
        <v>4613</v>
      </c>
      <c r="H609" s="88" t="s">
        <v>3916</v>
      </c>
      <c r="I609" s="87">
        <v>6974950104658</v>
      </c>
      <c r="J609" s="87" t="s">
        <v>818</v>
      </c>
      <c r="K609" s="87" t="s">
        <v>16088</v>
      </c>
      <c r="L609" s="102" t="s">
        <v>16200</v>
      </c>
      <c r="M609" s="102" t="s">
        <v>16309</v>
      </c>
      <c r="N609" s="102" t="s">
        <v>16311</v>
      </c>
      <c r="O609" s="93"/>
      <c r="P609" s="89"/>
      <c r="Q609" s="90"/>
    </row>
    <row r="610" spans="1:17">
      <c r="A610" s="88" t="s">
        <v>3771</v>
      </c>
      <c r="B610" s="85" t="s">
        <v>3772</v>
      </c>
      <c r="C610" s="88" t="s">
        <v>3773</v>
      </c>
      <c r="D610" s="86" t="s">
        <v>2513</v>
      </c>
      <c r="E610" s="88" t="s">
        <v>2242</v>
      </c>
      <c r="F610" s="153" t="s">
        <v>2243</v>
      </c>
      <c r="G610" s="93" t="s">
        <v>22</v>
      </c>
      <c r="H610" s="88" t="s">
        <v>3774</v>
      </c>
      <c r="I610" s="87">
        <v>6974950104351</v>
      </c>
      <c r="J610" s="87" t="s">
        <v>818</v>
      </c>
      <c r="K610" s="87" t="s">
        <v>16116</v>
      </c>
      <c r="L610" s="102" t="s">
        <v>16174</v>
      </c>
      <c r="M610" s="102" t="s">
        <v>16284</v>
      </c>
      <c r="N610" s="102" t="s">
        <v>16344</v>
      </c>
      <c r="O610" s="93"/>
      <c r="P610" s="89"/>
      <c r="Q610" s="90"/>
    </row>
    <row r="611" spans="1:17">
      <c r="A611" s="88" t="s">
        <v>3062</v>
      </c>
      <c r="B611" s="85" t="s">
        <v>1123</v>
      </c>
      <c r="C611" s="88" t="s">
        <v>3063</v>
      </c>
      <c r="D611" s="86" t="s">
        <v>2608</v>
      </c>
      <c r="E611" s="88" t="s">
        <v>2253</v>
      </c>
      <c r="F611" s="153" t="s">
        <v>2245</v>
      </c>
      <c r="G611" s="93" t="s">
        <v>34</v>
      </c>
      <c r="H611" s="88" t="s">
        <v>3064</v>
      </c>
      <c r="I611" s="87">
        <v>6972200199690</v>
      </c>
      <c r="J611" s="87" t="s">
        <v>818</v>
      </c>
      <c r="K611" s="87" t="s">
        <v>16015</v>
      </c>
      <c r="L611" s="102" t="s">
        <v>16245</v>
      </c>
      <c r="M611" s="102" t="s">
        <v>16280</v>
      </c>
      <c r="N611" s="102" t="s">
        <v>16210</v>
      </c>
      <c r="O611" s="93"/>
      <c r="P611" s="89"/>
      <c r="Q611" s="90"/>
    </row>
    <row r="612" spans="1:17">
      <c r="A612" s="88" t="s">
        <v>2911</v>
      </c>
      <c r="B612" s="85" t="s">
        <v>2912</v>
      </c>
      <c r="C612" s="88" t="s">
        <v>2913</v>
      </c>
      <c r="D612" s="86" t="s">
        <v>2485</v>
      </c>
      <c r="E612" s="88" t="s">
        <v>2253</v>
      </c>
      <c r="F612" s="153" t="s">
        <v>2243</v>
      </c>
      <c r="G612" s="93" t="s">
        <v>54</v>
      </c>
      <c r="H612" s="88" t="s">
        <v>2914</v>
      </c>
      <c r="I612" s="87" t="e">
        <v>#N/A</v>
      </c>
      <c r="J612" s="87" t="s">
        <v>13602</v>
      </c>
      <c r="K612" s="87" t="s">
        <v>15992</v>
      </c>
      <c r="L612" s="102" t="s">
        <v>16222</v>
      </c>
      <c r="M612" s="102" t="s">
        <v>16305</v>
      </c>
      <c r="N612" s="102" t="s">
        <v>16375</v>
      </c>
      <c r="O612" s="93"/>
      <c r="P612" s="89"/>
      <c r="Q612" s="90"/>
    </row>
    <row r="613" spans="1:17">
      <c r="A613" s="88" t="s">
        <v>4606</v>
      </c>
      <c r="B613" s="85" t="s">
        <v>3027</v>
      </c>
      <c r="C613" s="88" t="s">
        <v>4607</v>
      </c>
      <c r="D613" s="86" t="s">
        <v>2475</v>
      </c>
      <c r="E613" s="88" t="s">
        <v>2251</v>
      </c>
      <c r="F613" s="153" t="s">
        <v>2243</v>
      </c>
      <c r="G613" s="93" t="s">
        <v>22</v>
      </c>
      <c r="H613" s="88" t="s">
        <v>4608</v>
      </c>
      <c r="I613" s="87" t="e">
        <v>#N/A</v>
      </c>
      <c r="J613" s="87" t="s">
        <v>13603</v>
      </c>
      <c r="K613" s="87" t="s">
        <v>16009</v>
      </c>
      <c r="L613" s="102" t="s">
        <v>16246</v>
      </c>
      <c r="M613" s="102" t="s">
        <v>16341</v>
      </c>
      <c r="N613" s="102" t="s">
        <v>16352</v>
      </c>
      <c r="O613" s="93"/>
      <c r="P613" s="89"/>
      <c r="Q613" s="90"/>
    </row>
    <row r="614" spans="1:17">
      <c r="A614" s="88" t="s">
        <v>4940</v>
      </c>
      <c r="B614" s="85" t="s">
        <v>4898</v>
      </c>
      <c r="C614" s="88" t="s">
        <v>4941</v>
      </c>
      <c r="D614" s="86" t="s">
        <v>2513</v>
      </c>
      <c r="E614" s="88" t="s">
        <v>2242</v>
      </c>
      <c r="F614" s="153" t="s">
        <v>2245</v>
      </c>
      <c r="G614" s="93" t="s">
        <v>4900</v>
      </c>
      <c r="H614" s="88" t="s">
        <v>4942</v>
      </c>
      <c r="I614" s="87">
        <v>6974950106904</v>
      </c>
      <c r="J614" s="87" t="s">
        <v>818</v>
      </c>
      <c r="K614" s="87" t="s">
        <v>16066</v>
      </c>
      <c r="L614" s="102" t="s">
        <v>16175</v>
      </c>
      <c r="M614" s="102" t="s">
        <v>16308</v>
      </c>
      <c r="N614" s="102" t="s">
        <v>16371</v>
      </c>
      <c r="O614" s="93"/>
      <c r="P614" s="89"/>
      <c r="Q614" s="90"/>
    </row>
    <row r="615" spans="1:17">
      <c r="A615" s="88" t="s">
        <v>172</v>
      </c>
      <c r="B615" s="85" t="s">
        <v>41</v>
      </c>
      <c r="C615" s="88" t="s">
        <v>90</v>
      </c>
      <c r="D615" s="86" t="s">
        <v>4314</v>
      </c>
      <c r="E615" s="88" t="s">
        <v>2242</v>
      </c>
      <c r="F615" s="153" t="s">
        <v>2243</v>
      </c>
      <c r="G615" s="93" t="s">
        <v>34</v>
      </c>
      <c r="H615" s="88" t="s">
        <v>2295</v>
      </c>
      <c r="I615" s="87" t="s">
        <v>13346</v>
      </c>
      <c r="J615" s="87" t="s">
        <v>818</v>
      </c>
      <c r="K615" s="87" t="s">
        <v>16088</v>
      </c>
      <c r="L615" s="102" t="s">
        <v>16200</v>
      </c>
      <c r="M615" s="102" t="s">
        <v>16309</v>
      </c>
      <c r="N615" s="102" t="s">
        <v>16311</v>
      </c>
      <c r="O615" s="93"/>
      <c r="P615" s="89"/>
      <c r="Q615" s="90"/>
    </row>
    <row r="616" spans="1:17">
      <c r="A616" s="88" t="s">
        <v>3059</v>
      </c>
      <c r="B616" s="85" t="s">
        <v>85</v>
      </c>
      <c r="C616" s="88" t="s">
        <v>3060</v>
      </c>
      <c r="D616" s="86" t="s">
        <v>2509</v>
      </c>
      <c r="E616" s="88" t="s">
        <v>2251</v>
      </c>
      <c r="F616" s="153" t="s">
        <v>2245</v>
      </c>
      <c r="G616" s="93" t="s">
        <v>22</v>
      </c>
      <c r="H616" s="88" t="s">
        <v>3061</v>
      </c>
      <c r="I616" s="87" t="e">
        <v>#N/A</v>
      </c>
      <c r="J616" s="87" t="s">
        <v>13604</v>
      </c>
      <c r="K616" s="87" t="s">
        <v>16000</v>
      </c>
      <c r="L616" s="102" t="s">
        <v>16222</v>
      </c>
      <c r="M616" s="102" t="s">
        <v>16322</v>
      </c>
      <c r="N616" s="102" t="s">
        <v>16386</v>
      </c>
      <c r="O616" s="93"/>
      <c r="P616" s="89"/>
      <c r="Q616" s="90"/>
    </row>
    <row r="617" spans="1:17">
      <c r="A617" s="88" t="s">
        <v>2699</v>
      </c>
      <c r="B617" s="85" t="s">
        <v>15</v>
      </c>
      <c r="C617" s="88" t="s">
        <v>2700</v>
      </c>
      <c r="D617" s="86" t="s">
        <v>2513</v>
      </c>
      <c r="E617" s="88" t="s">
        <v>2242</v>
      </c>
      <c r="F617" s="153" t="s">
        <v>2243</v>
      </c>
      <c r="G617" s="93" t="s">
        <v>27</v>
      </c>
      <c r="H617" s="88" t="s">
        <v>2701</v>
      </c>
      <c r="I617" s="87">
        <v>6972200195586</v>
      </c>
      <c r="J617" s="87" t="s">
        <v>818</v>
      </c>
      <c r="K617" s="87" t="s">
        <v>15977</v>
      </c>
      <c r="L617" s="102" t="s">
        <v>16247</v>
      </c>
      <c r="M617" s="102" t="s">
        <v>16342</v>
      </c>
      <c r="N617" s="102" t="s">
        <v>16399</v>
      </c>
      <c r="O617" s="93"/>
      <c r="P617" s="89"/>
      <c r="Q617" s="90"/>
    </row>
    <row r="618" spans="1:17">
      <c r="A618" s="88" t="s">
        <v>2977</v>
      </c>
      <c r="B618" s="85" t="s">
        <v>47</v>
      </c>
      <c r="C618" s="88" t="s">
        <v>2978</v>
      </c>
      <c r="D618" s="86" t="s">
        <v>2867</v>
      </c>
      <c r="E618" s="88" t="s">
        <v>2253</v>
      </c>
      <c r="F618" s="153" t="s">
        <v>2243</v>
      </c>
      <c r="G618" s="93" t="s">
        <v>20</v>
      </c>
      <c r="H618" s="88" t="s">
        <v>2979</v>
      </c>
      <c r="I618" s="87">
        <v>6972200199928</v>
      </c>
      <c r="J618" s="87" t="s">
        <v>818</v>
      </c>
      <c r="K618" s="87" t="s">
        <v>16117</v>
      </c>
      <c r="L618" s="102" t="s">
        <v>16248</v>
      </c>
      <c r="M618" s="102" t="s">
        <v>16343</v>
      </c>
      <c r="N618" s="102" t="s">
        <v>16266</v>
      </c>
      <c r="O618" s="93"/>
      <c r="P618" s="89"/>
      <c r="Q618" s="90"/>
    </row>
    <row r="619" spans="1:17">
      <c r="A619" s="88" t="s">
        <v>165</v>
      </c>
      <c r="B619" s="85" t="s">
        <v>81</v>
      </c>
      <c r="C619" s="88" t="s">
        <v>82</v>
      </c>
      <c r="D619" s="86" t="s">
        <v>9221</v>
      </c>
      <c r="E619" s="88" t="s">
        <v>2251</v>
      </c>
      <c r="F619" s="153" t="s">
        <v>2243</v>
      </c>
      <c r="G619" s="93" t="s">
        <v>26</v>
      </c>
      <c r="H619" s="88" t="s">
        <v>2302</v>
      </c>
      <c r="I619" s="87">
        <v>6972200196248</v>
      </c>
      <c r="J619" s="87" t="s">
        <v>818</v>
      </c>
      <c r="K619" s="87" t="s">
        <v>15963</v>
      </c>
      <c r="L619" s="102" t="s">
        <v>16165</v>
      </c>
      <c r="M619" s="102" t="s">
        <v>16276</v>
      </c>
      <c r="N619" s="102" t="s">
        <v>16235</v>
      </c>
      <c r="O619" s="93"/>
      <c r="P619" s="89"/>
      <c r="Q619" s="90"/>
    </row>
    <row r="620" spans="1:17">
      <c r="A620" s="88" t="s">
        <v>2642</v>
      </c>
      <c r="B620" s="85" t="s">
        <v>32</v>
      </c>
      <c r="C620" s="88" t="s">
        <v>2643</v>
      </c>
      <c r="D620" s="86" t="s">
        <v>2485</v>
      </c>
      <c r="E620" s="88" t="s">
        <v>2253</v>
      </c>
      <c r="F620" s="153" t="s">
        <v>2243</v>
      </c>
      <c r="G620" s="93" t="s">
        <v>26</v>
      </c>
      <c r="H620" s="88" t="s">
        <v>2644</v>
      </c>
      <c r="I620" s="87" t="e">
        <v>#N/A</v>
      </c>
      <c r="J620" s="87" t="s">
        <v>13605</v>
      </c>
      <c r="K620" s="87" t="s">
        <v>15972</v>
      </c>
      <c r="L620" s="102" t="s">
        <v>16165</v>
      </c>
      <c r="M620" s="102" t="s">
        <v>16276</v>
      </c>
      <c r="N620" s="102" t="s">
        <v>16235</v>
      </c>
      <c r="O620" s="93"/>
      <c r="P620" s="89"/>
      <c r="Q620" s="90"/>
    </row>
    <row r="621" spans="1:17">
      <c r="A621" s="88" t="s">
        <v>2844</v>
      </c>
      <c r="B621" s="85" t="s">
        <v>0</v>
      </c>
      <c r="C621" s="88" t="s">
        <v>2845</v>
      </c>
      <c r="D621" s="86" t="s">
        <v>2527</v>
      </c>
      <c r="E621" s="88" t="s">
        <v>2253</v>
      </c>
      <c r="F621" s="153" t="s">
        <v>2243</v>
      </c>
      <c r="G621" s="93" t="s">
        <v>25</v>
      </c>
      <c r="H621" s="88" t="s">
        <v>2846</v>
      </c>
      <c r="I621" s="87">
        <v>6972200195142</v>
      </c>
      <c r="J621" s="87" t="s">
        <v>818</v>
      </c>
      <c r="K621" s="87" t="s">
        <v>15973</v>
      </c>
      <c r="L621" s="102" t="s">
        <v>16206</v>
      </c>
      <c r="M621" s="102" t="s">
        <v>16277</v>
      </c>
      <c r="N621" s="102" t="s">
        <v>16166</v>
      </c>
      <c r="O621" s="93"/>
      <c r="P621" s="89"/>
      <c r="Q621" s="90"/>
    </row>
    <row r="622" spans="1:17">
      <c r="A622" s="88" t="s">
        <v>3099</v>
      </c>
      <c r="B622" s="85" t="s">
        <v>3102</v>
      </c>
      <c r="C622" s="88" t="s">
        <v>3100</v>
      </c>
      <c r="D622" s="86" t="s">
        <v>9222</v>
      </c>
      <c r="E622" s="88" t="s">
        <v>2242</v>
      </c>
      <c r="F622" s="153" t="s">
        <v>2243</v>
      </c>
      <c r="G622" s="93" t="s">
        <v>16</v>
      </c>
      <c r="H622" s="88" t="s">
        <v>3101</v>
      </c>
      <c r="I622" s="87" t="s">
        <v>13347</v>
      </c>
      <c r="J622" s="87" t="s">
        <v>13606</v>
      </c>
      <c r="K622" s="87" t="s">
        <v>16020</v>
      </c>
      <c r="L622" s="102" t="s">
        <v>16200</v>
      </c>
      <c r="M622" s="102" t="s">
        <v>16309</v>
      </c>
      <c r="N622" s="102" t="s">
        <v>16311</v>
      </c>
      <c r="O622" s="93"/>
      <c r="P622" s="89"/>
      <c r="Q622" s="90"/>
    </row>
    <row r="623" spans="1:17">
      <c r="A623" s="88" t="s">
        <v>3722</v>
      </c>
      <c r="B623" s="85" t="s">
        <v>3719</v>
      </c>
      <c r="C623" s="88" t="s">
        <v>3723</v>
      </c>
      <c r="D623" s="86" t="s">
        <v>4289</v>
      </c>
      <c r="E623" s="88" t="s">
        <v>2242</v>
      </c>
      <c r="F623" s="153" t="s">
        <v>2243</v>
      </c>
      <c r="G623" s="93" t="s">
        <v>2346</v>
      </c>
      <c r="H623" s="88" t="s">
        <v>3724</v>
      </c>
      <c r="I623" s="87">
        <v>6974950103200</v>
      </c>
      <c r="J623" s="87" t="s">
        <v>818</v>
      </c>
      <c r="K623" s="87" t="s">
        <v>16027</v>
      </c>
      <c r="L623" s="102" t="s">
        <v>16205</v>
      </c>
      <c r="M623" s="102" t="s">
        <v>16311</v>
      </c>
      <c r="N623" s="102" t="s">
        <v>16378</v>
      </c>
      <c r="O623" s="93"/>
      <c r="P623" s="89"/>
      <c r="Q623" s="90"/>
    </row>
    <row r="624" spans="1:17">
      <c r="A624" s="88" t="s">
        <v>3422</v>
      </c>
      <c r="B624" s="85" t="s">
        <v>9</v>
      </c>
      <c r="C624" s="88" t="s">
        <v>3423</v>
      </c>
      <c r="D624" s="86" t="s">
        <v>3906</v>
      </c>
      <c r="E624" s="88" t="s">
        <v>2242</v>
      </c>
      <c r="F624" s="153" t="s">
        <v>2243</v>
      </c>
      <c r="G624" s="93" t="s">
        <v>18</v>
      </c>
      <c r="H624" s="88" t="s">
        <v>3424</v>
      </c>
      <c r="I624" s="87" t="e">
        <v>#N/A</v>
      </c>
      <c r="J624" s="87" t="s">
        <v>13607</v>
      </c>
      <c r="K624" s="87" t="s">
        <v>16020</v>
      </c>
      <c r="L624" s="102" t="s">
        <v>16161</v>
      </c>
      <c r="M624" s="102" t="s">
        <v>16273</v>
      </c>
      <c r="N624" s="102" t="s">
        <v>16160</v>
      </c>
      <c r="O624" s="93"/>
      <c r="P624" s="89"/>
      <c r="Q624" s="90"/>
    </row>
    <row r="625" spans="1:17">
      <c r="A625" s="88" t="s">
        <v>4591</v>
      </c>
      <c r="B625" s="85" t="s">
        <v>44</v>
      </c>
      <c r="C625" s="88" t="s">
        <v>4592</v>
      </c>
      <c r="D625" s="86">
        <v>0</v>
      </c>
      <c r="E625" s="88"/>
      <c r="F625" s="153" t="s">
        <v>2243</v>
      </c>
      <c r="G625" s="93" t="s">
        <v>20</v>
      </c>
      <c r="H625" s="88" t="s">
        <v>4594</v>
      </c>
      <c r="I625" s="87" t="e">
        <v>#N/A</v>
      </c>
      <c r="J625" s="87" t="s">
        <v>15945</v>
      </c>
      <c r="K625" s="87" t="s">
        <v>15968</v>
      </c>
      <c r="L625" s="102" t="s">
        <v>16239</v>
      </c>
      <c r="M625" s="102" t="s">
        <v>16324</v>
      </c>
      <c r="N625" s="102" t="s">
        <v>16225</v>
      </c>
      <c r="O625" s="93"/>
      <c r="P625" s="89"/>
      <c r="Q625" s="90"/>
    </row>
    <row r="626" spans="1:17">
      <c r="A626" s="88" t="s">
        <v>4315</v>
      </c>
      <c r="B626" s="85" t="s">
        <v>4316</v>
      </c>
      <c r="C626" s="88" t="s">
        <v>4317</v>
      </c>
      <c r="D626" s="86" t="s">
        <v>2513</v>
      </c>
      <c r="E626" s="88" t="s">
        <v>2242</v>
      </c>
      <c r="F626" s="153" t="s">
        <v>2245</v>
      </c>
      <c r="G626" s="93" t="s">
        <v>20</v>
      </c>
      <c r="H626" s="88" t="s">
        <v>4318</v>
      </c>
      <c r="I626" s="87">
        <v>6974950105372</v>
      </c>
      <c r="J626" s="87" t="s">
        <v>818</v>
      </c>
      <c r="K626" s="87" t="s">
        <v>15968</v>
      </c>
      <c r="L626" s="102" t="s">
        <v>16167</v>
      </c>
      <c r="M626" s="102" t="s">
        <v>16278</v>
      </c>
      <c r="N626" s="102" t="s">
        <v>16324</v>
      </c>
      <c r="O626" s="93"/>
      <c r="P626" s="89"/>
      <c r="Q626" s="90"/>
    </row>
    <row r="627" spans="1:17">
      <c r="A627" s="88" t="s">
        <v>109</v>
      </c>
      <c r="B627" s="85" t="s">
        <v>46</v>
      </c>
      <c r="C627" s="88" t="s">
        <v>108</v>
      </c>
      <c r="D627" s="86" t="s">
        <v>4967</v>
      </c>
      <c r="E627" s="88" t="s">
        <v>2251</v>
      </c>
      <c r="F627" s="153" t="s">
        <v>2245</v>
      </c>
      <c r="G627" s="93" t="s">
        <v>20</v>
      </c>
      <c r="H627" s="88" t="s">
        <v>2270</v>
      </c>
      <c r="I627" s="87">
        <v>6972200196163</v>
      </c>
      <c r="J627" s="87" t="s">
        <v>818</v>
      </c>
      <c r="K627" s="87" t="s">
        <v>15981</v>
      </c>
      <c r="L627" s="102" t="s">
        <v>16160</v>
      </c>
      <c r="M627" s="102" t="s">
        <v>16282</v>
      </c>
      <c r="N627" s="102" t="s">
        <v>16364</v>
      </c>
      <c r="O627" s="93"/>
      <c r="P627" s="89"/>
      <c r="Q627" s="90"/>
    </row>
    <row r="628" spans="1:17">
      <c r="A628" s="85" t="s">
        <v>4296</v>
      </c>
      <c r="B628" s="92" t="s">
        <v>4751</v>
      </c>
      <c r="C628" s="92" t="s">
        <v>4297</v>
      </c>
      <c r="D628" s="86" t="s">
        <v>7699</v>
      </c>
      <c r="E628" s="92" t="s">
        <v>3848</v>
      </c>
      <c r="F628" s="153" t="s">
        <v>2245</v>
      </c>
      <c r="G628" s="86" t="s">
        <v>20</v>
      </c>
      <c r="H628" s="86" t="s">
        <v>4298</v>
      </c>
      <c r="I628" s="87">
        <v>6974950105495</v>
      </c>
      <c r="J628" s="87" t="s">
        <v>818</v>
      </c>
      <c r="K628" s="87" t="s">
        <v>16015</v>
      </c>
      <c r="L628" s="102" t="s">
        <v>16167</v>
      </c>
      <c r="M628" s="102" t="s">
        <v>16278</v>
      </c>
      <c r="N628" s="102" t="s">
        <v>16160</v>
      </c>
      <c r="O628" s="93"/>
      <c r="P628" s="89"/>
      <c r="Q628" s="90"/>
    </row>
    <row r="629" spans="1:17">
      <c r="A629" s="88" t="s">
        <v>2722</v>
      </c>
      <c r="B629" s="85" t="s">
        <v>38</v>
      </c>
      <c r="C629" s="88" t="s">
        <v>2723</v>
      </c>
      <c r="D629" s="86" t="s">
        <v>2485</v>
      </c>
      <c r="E629" s="88" t="s">
        <v>3848</v>
      </c>
      <c r="F629" s="153" t="s">
        <v>2243</v>
      </c>
      <c r="G629" s="93" t="s">
        <v>34</v>
      </c>
      <c r="H629" s="88" t="s">
        <v>2724</v>
      </c>
      <c r="I629" s="87" t="e">
        <v>#N/A</v>
      </c>
      <c r="J629" s="87" t="s">
        <v>13608</v>
      </c>
      <c r="K629" s="87" t="s">
        <v>15997</v>
      </c>
      <c r="L629" s="102" t="s">
        <v>16159</v>
      </c>
      <c r="M629" s="102" t="s">
        <v>16296</v>
      </c>
      <c r="N629" s="102" t="s">
        <v>16373</v>
      </c>
      <c r="O629" s="93"/>
      <c r="P629" s="89"/>
      <c r="Q629" s="90"/>
    </row>
    <row r="630" spans="1:17">
      <c r="A630" s="88" t="s">
        <v>4937</v>
      </c>
      <c r="B630" s="85" t="s">
        <v>4898</v>
      </c>
      <c r="C630" s="88" t="s">
        <v>4938</v>
      </c>
      <c r="D630" s="86" t="s">
        <v>2608</v>
      </c>
      <c r="E630" s="88" t="s">
        <v>2253</v>
      </c>
      <c r="F630" s="153" t="s">
        <v>2245</v>
      </c>
      <c r="G630" s="93" t="s">
        <v>27</v>
      </c>
      <c r="H630" s="88" t="s">
        <v>4939</v>
      </c>
      <c r="I630" s="87">
        <v>6974950106911</v>
      </c>
      <c r="J630" s="87" t="s">
        <v>818</v>
      </c>
      <c r="K630" s="87" t="s">
        <v>16118</v>
      </c>
      <c r="L630" s="102" t="s">
        <v>16211</v>
      </c>
      <c r="M630" s="102" t="s">
        <v>16297</v>
      </c>
      <c r="N630" s="102" t="s">
        <v>16306</v>
      </c>
      <c r="O630" s="93"/>
      <c r="P630" s="89"/>
      <c r="Q630" s="90"/>
    </row>
    <row r="631" spans="1:17">
      <c r="A631" s="88" t="s">
        <v>3271</v>
      </c>
      <c r="B631" s="85" t="s">
        <v>50</v>
      </c>
      <c r="C631" s="88" t="s">
        <v>3272</v>
      </c>
      <c r="D631" s="86" t="s">
        <v>65</v>
      </c>
      <c r="E631" s="88" t="s">
        <v>2253</v>
      </c>
      <c r="F631" s="153" t="s">
        <v>2243</v>
      </c>
      <c r="G631" s="93" t="s">
        <v>20</v>
      </c>
      <c r="H631" s="88" t="s">
        <v>3273</v>
      </c>
      <c r="I631" s="87">
        <v>6972200196118</v>
      </c>
      <c r="J631" s="87" t="s">
        <v>818</v>
      </c>
      <c r="K631" s="87" t="s">
        <v>15972</v>
      </c>
      <c r="L631" s="102" t="s">
        <v>16164</v>
      </c>
      <c r="M631" s="102" t="s">
        <v>16275</v>
      </c>
      <c r="N631" s="102" t="s">
        <v>16360</v>
      </c>
      <c r="O631" s="93"/>
      <c r="P631" s="89"/>
      <c r="Q631" s="90"/>
    </row>
    <row r="632" spans="1:17">
      <c r="A632" s="88" t="s">
        <v>3137</v>
      </c>
      <c r="B632" s="85" t="s">
        <v>35</v>
      </c>
      <c r="C632" s="88" t="s">
        <v>3138</v>
      </c>
      <c r="D632" s="86" t="s">
        <v>3838</v>
      </c>
      <c r="E632" s="88" t="s">
        <v>2242</v>
      </c>
      <c r="F632" s="153" t="s">
        <v>2243</v>
      </c>
      <c r="G632" s="93" t="s">
        <v>34</v>
      </c>
      <c r="H632" s="88" t="s">
        <v>3139</v>
      </c>
      <c r="I632" s="87" t="e">
        <v>#N/A</v>
      </c>
      <c r="J632" s="87" t="s">
        <v>13609</v>
      </c>
      <c r="K632" s="87" t="s">
        <v>16009</v>
      </c>
      <c r="L632" s="102" t="s">
        <v>16193</v>
      </c>
      <c r="M632" s="102" t="s">
        <v>16303</v>
      </c>
      <c r="N632" s="102" t="s">
        <v>16315</v>
      </c>
      <c r="O632" s="93"/>
      <c r="P632" s="89"/>
      <c r="Q632" s="90"/>
    </row>
    <row r="633" spans="1:17">
      <c r="A633" s="88" t="s">
        <v>3441</v>
      </c>
      <c r="B633" s="85" t="s">
        <v>5</v>
      </c>
      <c r="C633" s="88" t="s">
        <v>3442</v>
      </c>
      <c r="D633" s="86">
        <v>0</v>
      </c>
      <c r="E633" s="88"/>
      <c r="F633" s="153" t="s">
        <v>2243</v>
      </c>
      <c r="G633" s="93" t="s">
        <v>16</v>
      </c>
      <c r="H633" s="88" t="s">
        <v>3443</v>
      </c>
      <c r="I633" s="87" t="e">
        <v>#N/A</v>
      </c>
      <c r="J633" s="87" t="s">
        <v>818</v>
      </c>
      <c r="K633" s="87" t="s">
        <v>15964</v>
      </c>
      <c r="L633" s="102" t="s">
        <v>16161</v>
      </c>
      <c r="M633" s="102" t="s">
        <v>16273</v>
      </c>
      <c r="N633" s="102" t="s">
        <v>16160</v>
      </c>
      <c r="O633" s="93"/>
      <c r="P633" s="89"/>
      <c r="Q633" s="90"/>
    </row>
    <row r="634" spans="1:17">
      <c r="A634" s="88" t="s">
        <v>4327</v>
      </c>
      <c r="B634" s="85" t="s">
        <v>4328</v>
      </c>
      <c r="C634" s="88" t="s">
        <v>4143</v>
      </c>
      <c r="D634" s="86" t="s">
        <v>9223</v>
      </c>
      <c r="E634" s="88" t="s">
        <v>2253</v>
      </c>
      <c r="F634" s="153" t="s">
        <v>2245</v>
      </c>
      <c r="G634" s="93" t="s">
        <v>4329</v>
      </c>
      <c r="H634" s="88" t="s">
        <v>4330</v>
      </c>
      <c r="I634" s="87" t="s">
        <v>13348</v>
      </c>
      <c r="J634" s="87" t="s">
        <v>818</v>
      </c>
      <c r="K634" s="87" t="s">
        <v>15980</v>
      </c>
      <c r="L634" s="102" t="s">
        <v>16167</v>
      </c>
      <c r="M634" s="102" t="s">
        <v>16278</v>
      </c>
      <c r="N634" s="102" t="s">
        <v>16160</v>
      </c>
      <c r="O634" s="93"/>
      <c r="P634" s="89"/>
      <c r="Q634" s="90"/>
    </row>
    <row r="635" spans="1:17">
      <c r="A635" s="88" t="s">
        <v>4602</v>
      </c>
      <c r="B635" s="85" t="s">
        <v>7</v>
      </c>
      <c r="C635" s="88" t="s">
        <v>4603</v>
      </c>
      <c r="D635" s="86" t="s">
        <v>2968</v>
      </c>
      <c r="E635" s="88" t="s">
        <v>2253</v>
      </c>
      <c r="F635" s="153" t="s">
        <v>2243</v>
      </c>
      <c r="G635" s="93" t="s">
        <v>16</v>
      </c>
      <c r="H635" s="88" t="s">
        <v>4604</v>
      </c>
      <c r="I635" s="87">
        <v>6972200197511</v>
      </c>
      <c r="J635" s="87" t="s">
        <v>818</v>
      </c>
      <c r="K635" s="87" t="s">
        <v>15996</v>
      </c>
      <c r="L635" s="102" t="s">
        <v>16183</v>
      </c>
      <c r="M635" s="102" t="s">
        <v>16183</v>
      </c>
      <c r="N635" s="102" t="s">
        <v>16183</v>
      </c>
      <c r="O635" s="93"/>
      <c r="P635" s="89"/>
      <c r="Q635" s="90"/>
    </row>
    <row r="636" spans="1:17">
      <c r="A636" s="88" t="s">
        <v>2617</v>
      </c>
      <c r="B636" s="85" t="s">
        <v>2618</v>
      </c>
      <c r="C636" s="88" t="s">
        <v>2619</v>
      </c>
      <c r="D636" s="86" t="s">
        <v>2475</v>
      </c>
      <c r="E636" s="88" t="s">
        <v>2253</v>
      </c>
      <c r="F636" s="153" t="s">
        <v>2243</v>
      </c>
      <c r="G636" s="93" t="s">
        <v>43</v>
      </c>
      <c r="H636" s="88" t="s">
        <v>2620</v>
      </c>
      <c r="I636" s="87" t="e">
        <v>#N/A</v>
      </c>
      <c r="J636" s="87" t="s">
        <v>13610</v>
      </c>
      <c r="K636" s="87" t="s">
        <v>16053</v>
      </c>
      <c r="L636" s="102" t="s">
        <v>16216</v>
      </c>
      <c r="M636" s="102" t="s">
        <v>16173</v>
      </c>
      <c r="N636" s="102" t="s">
        <v>16382</v>
      </c>
      <c r="O636" s="93"/>
      <c r="P636" s="89"/>
      <c r="Q636" s="90"/>
    </row>
    <row r="637" spans="1:17">
      <c r="A637" s="88" t="s">
        <v>151</v>
      </c>
      <c r="B637" s="85" t="s">
        <v>4</v>
      </c>
      <c r="C637" s="88" t="s">
        <v>150</v>
      </c>
      <c r="D637" s="86" t="s">
        <v>3917</v>
      </c>
      <c r="E637" s="88" t="s">
        <v>2251</v>
      </c>
      <c r="F637" s="153" t="s">
        <v>2243</v>
      </c>
      <c r="G637" s="93" t="s">
        <v>23</v>
      </c>
      <c r="H637" s="88" t="s">
        <v>2284</v>
      </c>
      <c r="I637" s="87">
        <v>6972200193308</v>
      </c>
      <c r="J637" s="87" t="s">
        <v>818</v>
      </c>
      <c r="K637" s="87" t="s">
        <v>16022</v>
      </c>
      <c r="L637" s="102" t="s">
        <v>16174</v>
      </c>
      <c r="M637" s="102" t="s">
        <v>16284</v>
      </c>
      <c r="N637" s="102" t="s">
        <v>16377</v>
      </c>
      <c r="O637" s="93"/>
      <c r="P637" s="89"/>
      <c r="Q637" s="90"/>
    </row>
    <row r="638" spans="1:17">
      <c r="A638" s="88" t="s">
        <v>3694</v>
      </c>
      <c r="B638" s="85" t="s">
        <v>948</v>
      </c>
      <c r="C638" s="88" t="s">
        <v>3695</v>
      </c>
      <c r="D638" s="86" t="s">
        <v>3849</v>
      </c>
      <c r="E638" s="88" t="s">
        <v>2253</v>
      </c>
      <c r="F638" s="153" t="s">
        <v>2243</v>
      </c>
      <c r="G638" s="93" t="s">
        <v>20</v>
      </c>
      <c r="H638" s="88" t="s">
        <v>3696</v>
      </c>
      <c r="I638" s="87">
        <v>6974950103118</v>
      </c>
      <c r="J638" s="87" t="s">
        <v>818</v>
      </c>
      <c r="K638" s="87" t="s">
        <v>15972</v>
      </c>
      <c r="L638" s="102" t="s">
        <v>16197</v>
      </c>
      <c r="M638" s="102" t="s">
        <v>16306</v>
      </c>
      <c r="N638" s="102" t="s">
        <v>16400</v>
      </c>
      <c r="O638" s="93"/>
      <c r="P638" s="89"/>
      <c r="Q638" s="90"/>
    </row>
    <row r="639" spans="1:17">
      <c r="A639" s="88" t="s">
        <v>3244</v>
      </c>
      <c r="B639" s="85" t="s">
        <v>3245</v>
      </c>
      <c r="C639" s="88" t="s">
        <v>3246</v>
      </c>
      <c r="D639" s="86" t="s">
        <v>2509</v>
      </c>
      <c r="E639" s="88" t="s">
        <v>2253</v>
      </c>
      <c r="F639" s="153" t="s">
        <v>2243</v>
      </c>
      <c r="G639" s="93" t="s">
        <v>2630</v>
      </c>
      <c r="H639" s="88" t="s">
        <v>3247</v>
      </c>
      <c r="I639" s="87" t="e">
        <v>#N/A</v>
      </c>
      <c r="J639" s="87" t="s">
        <v>13611</v>
      </c>
      <c r="K639" s="87" t="s">
        <v>16081</v>
      </c>
      <c r="L639" s="102" t="s">
        <v>16236</v>
      </c>
      <c r="M639" s="102" t="s">
        <v>16309</v>
      </c>
      <c r="N639" s="102" t="s">
        <v>16311</v>
      </c>
      <c r="O639" s="93"/>
      <c r="P639" s="89"/>
      <c r="Q639" s="90"/>
    </row>
    <row r="640" spans="1:17">
      <c r="A640" s="88" t="s">
        <v>4951</v>
      </c>
      <c r="B640" s="85" t="s">
        <v>2341</v>
      </c>
      <c r="C640" s="88" t="s">
        <v>4952</v>
      </c>
      <c r="D640" s="86" t="s">
        <v>3117</v>
      </c>
      <c r="E640" s="88" t="s">
        <v>2253</v>
      </c>
      <c r="F640" s="153" t="s">
        <v>2245</v>
      </c>
      <c r="G640" s="93" t="s">
        <v>27</v>
      </c>
      <c r="H640" s="88" t="s">
        <v>4953</v>
      </c>
      <c r="I640" s="87">
        <v>6974950108007</v>
      </c>
      <c r="J640" s="87" t="s">
        <v>818</v>
      </c>
      <c r="K640" s="87" t="s">
        <v>16114</v>
      </c>
      <c r="L640" s="102" t="s">
        <v>16188</v>
      </c>
      <c r="M640" s="102" t="s">
        <v>16340</v>
      </c>
      <c r="N640" s="102" t="s">
        <v>16370</v>
      </c>
      <c r="O640" s="93"/>
      <c r="P640" s="89"/>
      <c r="Q640" s="90"/>
    </row>
    <row r="641" spans="1:17">
      <c r="A641" s="88" t="s">
        <v>157</v>
      </c>
      <c r="B641" s="85" t="s">
        <v>59</v>
      </c>
      <c r="C641" s="88" t="s">
        <v>72</v>
      </c>
      <c r="D641" s="86" t="s">
        <v>9224</v>
      </c>
      <c r="E641" s="88" t="s">
        <v>2242</v>
      </c>
      <c r="F641" s="153" t="s">
        <v>2243</v>
      </c>
      <c r="G641" s="93" t="s">
        <v>27</v>
      </c>
      <c r="H641" s="88" t="s">
        <v>2305</v>
      </c>
      <c r="I641" s="87">
        <v>6972200199379</v>
      </c>
      <c r="J641" s="87" t="s">
        <v>818</v>
      </c>
      <c r="K641" s="87" t="s">
        <v>16077</v>
      </c>
      <c r="L641" s="102" t="s">
        <v>16228</v>
      </c>
      <c r="M641" s="102" t="s">
        <v>16328</v>
      </c>
      <c r="N641" s="102" t="s">
        <v>16344</v>
      </c>
      <c r="O641" s="93"/>
      <c r="P641" s="89"/>
      <c r="Q641" s="90"/>
    </row>
    <row r="642" spans="1:17">
      <c r="A642" s="88" t="s">
        <v>2792</v>
      </c>
      <c r="B642" s="85" t="s">
        <v>38</v>
      </c>
      <c r="C642" s="88" t="s">
        <v>2793</v>
      </c>
      <c r="D642" s="86" t="s">
        <v>2600</v>
      </c>
      <c r="E642" s="88" t="s">
        <v>2242</v>
      </c>
      <c r="F642" s="153" t="s">
        <v>2243</v>
      </c>
      <c r="G642" s="93" t="s">
        <v>34</v>
      </c>
      <c r="H642" s="88" t="s">
        <v>2794</v>
      </c>
      <c r="I642" s="87">
        <v>6972200193902</v>
      </c>
      <c r="J642" s="87" t="s">
        <v>818</v>
      </c>
      <c r="K642" s="87" t="s">
        <v>15997</v>
      </c>
      <c r="L642" s="102" t="s">
        <v>16159</v>
      </c>
      <c r="M642" s="102" t="s">
        <v>16296</v>
      </c>
      <c r="N642" s="102" t="s">
        <v>16373</v>
      </c>
      <c r="O642" s="93"/>
      <c r="P642" s="89"/>
      <c r="Q642" s="90"/>
    </row>
    <row r="643" spans="1:17">
      <c r="A643" s="88" t="s">
        <v>124</v>
      </c>
      <c r="B643" s="85" t="s">
        <v>50</v>
      </c>
      <c r="C643" s="88" t="s">
        <v>123</v>
      </c>
      <c r="D643" s="86" t="s">
        <v>64</v>
      </c>
      <c r="E643" s="88" t="s">
        <v>2242</v>
      </c>
      <c r="F643" s="153" t="s">
        <v>2243</v>
      </c>
      <c r="G643" s="93" t="s">
        <v>20</v>
      </c>
      <c r="H643" s="88" t="s">
        <v>2265</v>
      </c>
      <c r="I643" s="87">
        <v>6972200196071</v>
      </c>
      <c r="J643" s="87" t="s">
        <v>818</v>
      </c>
      <c r="K643" s="87" t="s">
        <v>15969</v>
      </c>
      <c r="L643" s="102" t="s">
        <v>16160</v>
      </c>
      <c r="M643" s="102" t="s">
        <v>16272</v>
      </c>
      <c r="N643" s="102" t="s">
        <v>16251</v>
      </c>
      <c r="O643" s="93"/>
      <c r="P643" s="89"/>
      <c r="Q643" s="90"/>
    </row>
    <row r="644" spans="1:17">
      <c r="A644" s="88" t="s">
        <v>3740</v>
      </c>
      <c r="B644" s="85" t="s">
        <v>52</v>
      </c>
      <c r="C644" s="88" t="s">
        <v>3741</v>
      </c>
      <c r="D644" s="86" t="s">
        <v>3735</v>
      </c>
      <c r="E644" s="88" t="s">
        <v>2253</v>
      </c>
      <c r="F644" s="153" t="s">
        <v>2245</v>
      </c>
      <c r="G644" s="93" t="s">
        <v>20</v>
      </c>
      <c r="H644" s="88" t="s">
        <v>3742</v>
      </c>
      <c r="I644" s="87">
        <v>6974950103316</v>
      </c>
      <c r="J644" s="87" t="s">
        <v>818</v>
      </c>
      <c r="K644" s="87" t="s">
        <v>16119</v>
      </c>
      <c r="L644" s="102" t="s">
        <v>16170</v>
      </c>
      <c r="M644" s="102" t="s">
        <v>16280</v>
      </c>
      <c r="N644" s="102" t="s">
        <v>16243</v>
      </c>
      <c r="O644" s="93"/>
      <c r="P644" s="89"/>
      <c r="Q644" s="90"/>
    </row>
    <row r="645" spans="1:17">
      <c r="A645" s="88" t="s">
        <v>4943</v>
      </c>
      <c r="B645" s="85" t="s">
        <v>1123</v>
      </c>
      <c r="C645" s="88" t="s">
        <v>4944</v>
      </c>
      <c r="D645" s="86" t="s">
        <v>3735</v>
      </c>
      <c r="E645" s="88" t="s">
        <v>2253</v>
      </c>
      <c r="F645" s="153" t="s">
        <v>2245</v>
      </c>
      <c r="G645" s="93" t="s">
        <v>27</v>
      </c>
      <c r="H645" s="88" t="s">
        <v>4945</v>
      </c>
      <c r="I645" s="87">
        <v>6974950108342</v>
      </c>
      <c r="J645" s="87" t="s">
        <v>818</v>
      </c>
      <c r="K645" s="87" t="s">
        <v>15980</v>
      </c>
      <c r="L645" s="102" t="s">
        <v>16172</v>
      </c>
      <c r="M645" s="102" t="s">
        <v>16225</v>
      </c>
      <c r="N645" s="102" t="s">
        <v>16175</v>
      </c>
      <c r="O645" s="93"/>
      <c r="P645" s="89"/>
      <c r="Q645" s="90"/>
    </row>
    <row r="646" spans="1:17">
      <c r="A646" s="88" t="s">
        <v>159</v>
      </c>
      <c r="B646" s="85" t="s">
        <v>75</v>
      </c>
      <c r="C646" s="88" t="s">
        <v>74</v>
      </c>
      <c r="D646" s="86" t="s">
        <v>2298</v>
      </c>
      <c r="E646" s="88" t="s">
        <v>2242</v>
      </c>
      <c r="F646" s="153" t="s">
        <v>2243</v>
      </c>
      <c r="G646" s="93" t="s">
        <v>28</v>
      </c>
      <c r="H646" s="88" t="s">
        <v>2299</v>
      </c>
      <c r="I646" s="87">
        <v>6972200196224</v>
      </c>
      <c r="J646" s="87" t="s">
        <v>818</v>
      </c>
      <c r="K646" s="87" t="s">
        <v>16031</v>
      </c>
      <c r="L646" s="102" t="s">
        <v>16159</v>
      </c>
      <c r="M646" s="102" t="s">
        <v>16296</v>
      </c>
      <c r="N646" s="102" t="s">
        <v>16373</v>
      </c>
      <c r="O646" s="93"/>
      <c r="P646" s="89"/>
      <c r="Q646" s="90"/>
    </row>
    <row r="647" spans="1:17">
      <c r="A647" s="88" t="s">
        <v>3115</v>
      </c>
      <c r="B647" s="85" t="s">
        <v>51</v>
      </c>
      <c r="C647" s="88" t="s">
        <v>3116</v>
      </c>
      <c r="D647" s="86" t="s">
        <v>3117</v>
      </c>
      <c r="E647" s="88" t="s">
        <v>2253</v>
      </c>
      <c r="F647" s="153" t="s">
        <v>2243</v>
      </c>
      <c r="G647" s="93" t="s">
        <v>20</v>
      </c>
      <c r="H647" s="88" t="s">
        <v>3118</v>
      </c>
      <c r="I647" s="87">
        <v>6972200199232</v>
      </c>
      <c r="J647" s="87" t="s">
        <v>818</v>
      </c>
      <c r="K647" s="87" t="s">
        <v>15972</v>
      </c>
      <c r="L647" s="102" t="s">
        <v>16164</v>
      </c>
      <c r="M647" s="102" t="s">
        <v>16275</v>
      </c>
      <c r="N647" s="102" t="s">
        <v>16360</v>
      </c>
      <c r="O647" s="93"/>
      <c r="P647" s="89"/>
      <c r="Q647" s="90"/>
    </row>
    <row r="648" spans="1:17">
      <c r="A648" s="88" t="s">
        <v>3653</v>
      </c>
      <c r="B648" s="85" t="s">
        <v>3654</v>
      </c>
      <c r="C648" s="88" t="s">
        <v>3655</v>
      </c>
      <c r="D648" s="86" t="s">
        <v>3838</v>
      </c>
      <c r="E648" s="88" t="s">
        <v>2253</v>
      </c>
      <c r="F648" s="153" t="s">
        <v>2243</v>
      </c>
      <c r="G648" s="93" t="s">
        <v>20</v>
      </c>
      <c r="H648" s="88" t="s">
        <v>3656</v>
      </c>
      <c r="I648" s="87" t="e">
        <v>#N/A</v>
      </c>
      <c r="J648" s="87" t="s">
        <v>13612</v>
      </c>
      <c r="K648" s="87" t="s">
        <v>15965</v>
      </c>
      <c r="L648" s="102" t="s">
        <v>16167</v>
      </c>
      <c r="M648" s="102" t="s">
        <v>16278</v>
      </c>
      <c r="N648" s="102" t="s">
        <v>16366</v>
      </c>
      <c r="O648" s="93"/>
      <c r="P648" s="89"/>
      <c r="Q648" s="90"/>
    </row>
    <row r="649" spans="1:17">
      <c r="A649" s="88" t="s">
        <v>5155</v>
      </c>
      <c r="B649" s="85" t="s">
        <v>5072</v>
      </c>
      <c r="C649" s="88" t="s">
        <v>5156</v>
      </c>
      <c r="D649" s="86" t="s">
        <v>3839</v>
      </c>
      <c r="E649" s="88" t="s">
        <v>2242</v>
      </c>
      <c r="F649" s="153" t="s">
        <v>2245</v>
      </c>
      <c r="G649" s="93" t="s">
        <v>3591</v>
      </c>
      <c r="H649" s="88" t="s">
        <v>5157</v>
      </c>
      <c r="I649" s="87" t="e">
        <v>#N/A</v>
      </c>
      <c r="J649" s="87" t="s">
        <v>13613</v>
      </c>
      <c r="K649" s="87" t="s">
        <v>16024</v>
      </c>
      <c r="L649" s="102" t="s">
        <v>16204</v>
      </c>
      <c r="M649" s="102" t="s">
        <v>16305</v>
      </c>
      <c r="N649" s="102" t="s">
        <v>16189</v>
      </c>
      <c r="O649" s="93"/>
      <c r="P649" s="89"/>
      <c r="Q649" s="90"/>
    </row>
    <row r="650" spans="1:17">
      <c r="A650" s="88" t="s">
        <v>4308</v>
      </c>
      <c r="B650" s="85" t="s">
        <v>3392</v>
      </c>
      <c r="C650" s="88" t="s">
        <v>4152</v>
      </c>
      <c r="D650" s="86" t="s">
        <v>2600</v>
      </c>
      <c r="E650" s="88" t="s">
        <v>2253</v>
      </c>
      <c r="F650" s="153" t="s">
        <v>2245</v>
      </c>
      <c r="G650" s="93" t="s">
        <v>3390</v>
      </c>
      <c r="H650" s="88" t="s">
        <v>4309</v>
      </c>
      <c r="I650" s="87">
        <v>6974950104344</v>
      </c>
      <c r="J650" s="87" t="s">
        <v>818</v>
      </c>
      <c r="K650" s="87" t="s">
        <v>16026</v>
      </c>
      <c r="L650" s="102" t="s">
        <v>16171</v>
      </c>
      <c r="M650" s="102" t="s">
        <v>16281</v>
      </c>
      <c r="N650" s="102" t="s">
        <v>16268</v>
      </c>
      <c r="O650" s="93"/>
      <c r="P650" s="89"/>
      <c r="Q650" s="90"/>
    </row>
    <row r="651" spans="1:17">
      <c r="A651" s="88" t="s">
        <v>3671</v>
      </c>
      <c r="B651" s="85" t="s">
        <v>2342</v>
      </c>
      <c r="C651" s="88" t="s">
        <v>3672</v>
      </c>
      <c r="D651" s="86" t="s">
        <v>3907</v>
      </c>
      <c r="E651" s="88" t="s">
        <v>2253</v>
      </c>
      <c r="F651" s="153" t="s">
        <v>2243</v>
      </c>
      <c r="G651" s="93" t="s">
        <v>20</v>
      </c>
      <c r="H651" s="88" t="s">
        <v>3673</v>
      </c>
      <c r="I651" s="87">
        <v>6974950102432</v>
      </c>
      <c r="J651" s="87" t="s">
        <v>818</v>
      </c>
      <c r="K651" s="87" t="s">
        <v>15986</v>
      </c>
      <c r="L651" s="102" t="s">
        <v>16211</v>
      </c>
      <c r="M651" s="102" t="s">
        <v>16315</v>
      </c>
      <c r="N651" s="102" t="s">
        <v>16362</v>
      </c>
      <c r="O651" s="93"/>
      <c r="P651" s="89"/>
      <c r="Q651" s="90"/>
    </row>
    <row r="652" spans="1:17">
      <c r="A652" s="88" t="s">
        <v>15925</v>
      </c>
      <c r="B652" s="92" t="s">
        <v>57</v>
      </c>
      <c r="C652" s="88" t="s">
        <v>3293</v>
      </c>
      <c r="D652" s="86" t="s">
        <v>2505</v>
      </c>
      <c r="E652" s="88" t="s">
        <v>2242</v>
      </c>
      <c r="F652" s="153" t="s">
        <v>2243</v>
      </c>
      <c r="G652" s="93" t="s">
        <v>54</v>
      </c>
      <c r="H652" s="93" t="s">
        <v>3294</v>
      </c>
      <c r="I652" s="87">
        <v>6972200197269</v>
      </c>
      <c r="J652" s="87" t="s">
        <v>818</v>
      </c>
      <c r="K652" s="87" t="s">
        <v>16038</v>
      </c>
      <c r="L652" s="102" t="s">
        <v>16167</v>
      </c>
      <c r="M652" s="102" t="s">
        <v>16287</v>
      </c>
      <c r="N652" s="102" t="s">
        <v>16225</v>
      </c>
      <c r="O652" s="93"/>
      <c r="P652" s="89"/>
      <c r="Q652" s="90"/>
    </row>
    <row r="653" spans="1:17">
      <c r="A653" s="88" t="s">
        <v>2518</v>
      </c>
      <c r="B653" s="85" t="s">
        <v>44</v>
      </c>
      <c r="C653" s="88" t="s">
        <v>2519</v>
      </c>
      <c r="D653" s="86" t="s">
        <v>65</v>
      </c>
      <c r="E653" s="88" t="s">
        <v>2253</v>
      </c>
      <c r="F653" s="153" t="s">
        <v>2243</v>
      </c>
      <c r="G653" s="93" t="s">
        <v>20</v>
      </c>
      <c r="H653" s="88" t="s">
        <v>2520</v>
      </c>
      <c r="I653" s="87">
        <v>6972200194572</v>
      </c>
      <c r="J653" s="87" t="s">
        <v>818</v>
      </c>
      <c r="K653" s="87" t="s">
        <v>15968</v>
      </c>
      <c r="L653" s="102" t="s">
        <v>16164</v>
      </c>
      <c r="M653" s="102" t="s">
        <v>16275</v>
      </c>
      <c r="N653" s="102" t="s">
        <v>16361</v>
      </c>
      <c r="O653" s="93"/>
      <c r="P653" s="89"/>
      <c r="Q653" s="90"/>
    </row>
    <row r="654" spans="1:17">
      <c r="A654" s="88" t="s">
        <v>4598</v>
      </c>
      <c r="B654" s="85" t="s">
        <v>0</v>
      </c>
      <c r="C654" s="88" t="s">
        <v>4599</v>
      </c>
      <c r="D654" s="86">
        <v>0</v>
      </c>
      <c r="E654" s="88"/>
      <c r="F654" s="153" t="s">
        <v>2243</v>
      </c>
      <c r="G654" s="93" t="s">
        <v>4600</v>
      </c>
      <c r="H654" s="88" t="s">
        <v>4601</v>
      </c>
      <c r="I654" s="87" t="e">
        <v>#N/A</v>
      </c>
      <c r="J654" s="87" t="s">
        <v>818</v>
      </c>
      <c r="K654" s="87" t="s">
        <v>15973</v>
      </c>
      <c r="L654" s="102" t="s">
        <v>16166</v>
      </c>
      <c r="M654" s="102" t="s">
        <v>16277</v>
      </c>
      <c r="N654" s="102" t="s">
        <v>16206</v>
      </c>
      <c r="O654" s="93"/>
      <c r="P654" s="89"/>
      <c r="Q654" s="90"/>
    </row>
    <row r="655" spans="1:17">
      <c r="A655" s="88" t="s">
        <v>4595</v>
      </c>
      <c r="B655" s="85" t="s">
        <v>49</v>
      </c>
      <c r="C655" s="88" t="s">
        <v>4596</v>
      </c>
      <c r="D655" s="86" t="s">
        <v>3838</v>
      </c>
      <c r="E655" s="88" t="s">
        <v>2253</v>
      </c>
      <c r="F655" s="153" t="s">
        <v>2243</v>
      </c>
      <c r="G655" s="93" t="s">
        <v>20</v>
      </c>
      <c r="H655" s="88" t="s">
        <v>4597</v>
      </c>
      <c r="I655" s="87" t="e">
        <v>#N/A</v>
      </c>
      <c r="J655" s="87" t="s">
        <v>13582</v>
      </c>
      <c r="K655" s="87" t="s">
        <v>15969</v>
      </c>
      <c r="L655" s="102" t="s">
        <v>16160</v>
      </c>
      <c r="M655" s="102" t="s">
        <v>16272</v>
      </c>
      <c r="N655" s="102" t="s">
        <v>16251</v>
      </c>
      <c r="O655" s="93" t="s">
        <v>15919</v>
      </c>
      <c r="P655" s="89"/>
      <c r="Q655" s="90"/>
    </row>
    <row r="656" spans="1:17">
      <c r="A656" s="88" t="s">
        <v>4947</v>
      </c>
      <c r="B656" s="85" t="s">
        <v>4302</v>
      </c>
      <c r="C656" s="88" t="s">
        <v>4948</v>
      </c>
      <c r="D656" s="86" t="s">
        <v>3204</v>
      </c>
      <c r="E656" s="88" t="s">
        <v>2253</v>
      </c>
      <c r="F656" s="153" t="s">
        <v>2245</v>
      </c>
      <c r="G656" s="93" t="s">
        <v>4949</v>
      </c>
      <c r="H656" s="88" t="s">
        <v>4950</v>
      </c>
      <c r="I656" s="87">
        <v>6974950108250</v>
      </c>
      <c r="J656" s="87" t="s">
        <v>818</v>
      </c>
      <c r="K656" s="87" t="s">
        <v>15977</v>
      </c>
      <c r="L656" s="102" t="s">
        <v>16179</v>
      </c>
      <c r="M656" s="102" t="s">
        <v>16278</v>
      </c>
      <c r="N656" s="102" t="s">
        <v>16344</v>
      </c>
      <c r="O656" s="93"/>
      <c r="P656" s="89"/>
      <c r="Q656" s="90"/>
    </row>
    <row r="657" spans="1:17">
      <c r="A657" s="88" t="s">
        <v>114</v>
      </c>
      <c r="B657" s="85" t="s">
        <v>47</v>
      </c>
      <c r="C657" s="88" t="s">
        <v>113</v>
      </c>
      <c r="D657" s="86" t="s">
        <v>4344</v>
      </c>
      <c r="E657" s="88" t="s">
        <v>3848</v>
      </c>
      <c r="F657" s="153" t="s">
        <v>2245</v>
      </c>
      <c r="G657" s="93" t="s">
        <v>20</v>
      </c>
      <c r="H657" s="88" t="s">
        <v>2272</v>
      </c>
      <c r="I657" s="87" t="s">
        <v>13349</v>
      </c>
      <c r="J657" s="87" t="s">
        <v>818</v>
      </c>
      <c r="K657" s="87" t="s">
        <v>16042</v>
      </c>
      <c r="L657" s="102" t="s">
        <v>16213</v>
      </c>
      <c r="M657" s="102" t="s">
        <v>16275</v>
      </c>
      <c r="N657" s="102" t="s">
        <v>16175</v>
      </c>
      <c r="O657" s="93"/>
      <c r="P657" s="89"/>
      <c r="Q657" s="90"/>
    </row>
    <row r="658" spans="1:17">
      <c r="A658" s="88" t="s">
        <v>3910</v>
      </c>
      <c r="B658" s="85" t="s">
        <v>2342</v>
      </c>
      <c r="C658" s="88" t="s">
        <v>3909</v>
      </c>
      <c r="D658" s="86" t="s">
        <v>3204</v>
      </c>
      <c r="E658" s="88" t="s">
        <v>2253</v>
      </c>
      <c r="F658" s="153" t="s">
        <v>2243</v>
      </c>
      <c r="G658" s="93" t="s">
        <v>20</v>
      </c>
      <c r="H658" s="88" t="s">
        <v>3911</v>
      </c>
      <c r="I658" s="87">
        <v>6974950104399</v>
      </c>
      <c r="J658" s="87" t="s">
        <v>818</v>
      </c>
      <c r="K658" s="87" t="s">
        <v>16017</v>
      </c>
      <c r="L658" s="102" t="s">
        <v>16167</v>
      </c>
      <c r="M658" s="102" t="s">
        <v>16278</v>
      </c>
      <c r="N658" s="102" t="s">
        <v>16366</v>
      </c>
      <c r="O658" s="93"/>
      <c r="P658" s="89"/>
      <c r="Q658" s="90"/>
    </row>
    <row r="659" spans="1:17">
      <c r="A659" s="88" t="s">
        <v>2507</v>
      </c>
      <c r="B659" s="85" t="s">
        <v>2287</v>
      </c>
      <c r="C659" s="88" t="s">
        <v>2508</v>
      </c>
      <c r="D659" s="86" t="s">
        <v>3839</v>
      </c>
      <c r="E659" s="88" t="s">
        <v>2251</v>
      </c>
      <c r="F659" s="153" t="s">
        <v>2243</v>
      </c>
      <c r="G659" s="93" t="s">
        <v>20</v>
      </c>
      <c r="H659" s="88" t="s">
        <v>2510</v>
      </c>
      <c r="I659" s="87" t="e">
        <v>#N/A</v>
      </c>
      <c r="J659" s="87" t="s">
        <v>13614</v>
      </c>
      <c r="K659" s="87" t="s">
        <v>15988</v>
      </c>
      <c r="L659" s="102" t="s">
        <v>16177</v>
      </c>
      <c r="M659" s="102" t="s">
        <v>16286</v>
      </c>
      <c r="N659" s="102" t="s">
        <v>16367</v>
      </c>
      <c r="O659" s="93"/>
      <c r="P659" s="89"/>
      <c r="Q659" s="90"/>
    </row>
    <row r="660" spans="1:17">
      <c r="A660" s="88" t="s">
        <v>3093</v>
      </c>
      <c r="B660" s="85" t="s">
        <v>3087</v>
      </c>
      <c r="C660" s="88" t="s">
        <v>3094</v>
      </c>
      <c r="D660" s="86" t="s">
        <v>2475</v>
      </c>
      <c r="E660" s="88" t="s">
        <v>2253</v>
      </c>
      <c r="F660" s="153" t="s">
        <v>2243</v>
      </c>
      <c r="G660" s="93" t="s">
        <v>22</v>
      </c>
      <c r="H660" s="88" t="s">
        <v>3095</v>
      </c>
      <c r="I660" s="87" t="e">
        <v>#N/A</v>
      </c>
      <c r="J660" s="87" t="s">
        <v>13615</v>
      </c>
      <c r="K660" s="87" t="s">
        <v>16075</v>
      </c>
      <c r="L660" s="102" t="s">
        <v>16177</v>
      </c>
      <c r="M660" s="102" t="s">
        <v>16312</v>
      </c>
      <c r="N660" s="102" t="s">
        <v>16389</v>
      </c>
      <c r="O660" s="93"/>
      <c r="P660" s="89"/>
      <c r="Q660" s="90"/>
    </row>
    <row r="661" spans="1:17">
      <c r="A661" s="88" t="s">
        <v>2681</v>
      </c>
      <c r="B661" s="85" t="s">
        <v>2682</v>
      </c>
      <c r="C661" s="88" t="s">
        <v>2683</v>
      </c>
      <c r="D661" s="86" t="s">
        <v>2475</v>
      </c>
      <c r="E661" s="88" t="s">
        <v>2242</v>
      </c>
      <c r="F661" s="153" t="s">
        <v>2243</v>
      </c>
      <c r="G661" s="93" t="s">
        <v>2684</v>
      </c>
      <c r="H661" s="88" t="s">
        <v>2685</v>
      </c>
      <c r="I661" s="87" t="e">
        <v>#N/A</v>
      </c>
      <c r="J661" s="87" t="s">
        <v>13616</v>
      </c>
      <c r="K661" s="87" t="s">
        <v>16120</v>
      </c>
      <c r="L661" s="102" t="s">
        <v>16201</v>
      </c>
      <c r="M661" s="102" t="s">
        <v>16276</v>
      </c>
      <c r="N661" s="102" t="s">
        <v>16235</v>
      </c>
      <c r="O661" s="93"/>
      <c r="P661" s="89"/>
      <c r="Q661" s="90"/>
    </row>
    <row r="662" spans="1:17">
      <c r="A662" s="88" t="s">
        <v>3342</v>
      </c>
      <c r="B662" s="85" t="s">
        <v>1073</v>
      </c>
      <c r="C662" s="88" t="s">
        <v>3343</v>
      </c>
      <c r="D662" s="86" t="s">
        <v>3919</v>
      </c>
      <c r="E662" s="88" t="s">
        <v>2242</v>
      </c>
      <c r="F662" s="153" t="s">
        <v>2243</v>
      </c>
      <c r="G662" s="93" t="s">
        <v>20</v>
      </c>
      <c r="H662" s="88" t="s">
        <v>3344</v>
      </c>
      <c r="I662" s="87" t="e">
        <v>#N/A</v>
      </c>
      <c r="J662" s="87" t="s">
        <v>13617</v>
      </c>
      <c r="K662" s="87" t="s">
        <v>15969</v>
      </c>
      <c r="L662" s="102" t="s">
        <v>16160</v>
      </c>
      <c r="M662" s="102" t="s">
        <v>16272</v>
      </c>
      <c r="N662" s="102" t="s">
        <v>16251</v>
      </c>
      <c r="O662" s="93"/>
      <c r="P662" s="89"/>
      <c r="Q662" s="90"/>
    </row>
    <row r="663" spans="1:17">
      <c r="A663" s="88" t="s">
        <v>4301</v>
      </c>
      <c r="B663" s="85" t="s">
        <v>4302</v>
      </c>
      <c r="C663" s="88" t="s">
        <v>4303</v>
      </c>
      <c r="D663" s="86" t="s">
        <v>3852</v>
      </c>
      <c r="E663" s="88" t="s">
        <v>2253</v>
      </c>
      <c r="F663" s="153" t="s">
        <v>2245</v>
      </c>
      <c r="G663" s="93" t="s">
        <v>3591</v>
      </c>
      <c r="H663" s="88" t="s">
        <v>4304</v>
      </c>
      <c r="I663" s="87">
        <v>6974950106805</v>
      </c>
      <c r="J663" s="87" t="s">
        <v>818</v>
      </c>
      <c r="K663" s="87" t="s">
        <v>15977</v>
      </c>
      <c r="L663" s="102" t="s">
        <v>16249</v>
      </c>
      <c r="M663" s="102" t="s">
        <v>16291</v>
      </c>
      <c r="N663" s="102" t="s">
        <v>16279</v>
      </c>
      <c r="O663" s="93"/>
      <c r="P663" s="89"/>
      <c r="Q663" s="90"/>
    </row>
    <row r="664" spans="1:17">
      <c r="A664" s="88" t="s">
        <v>2741</v>
      </c>
      <c r="B664" s="85" t="s">
        <v>2628</v>
      </c>
      <c r="C664" s="88" t="s">
        <v>2742</v>
      </c>
      <c r="D664" s="86" t="s">
        <v>65</v>
      </c>
      <c r="E664" s="88" t="s">
        <v>2253</v>
      </c>
      <c r="F664" s="153" t="s">
        <v>2243</v>
      </c>
      <c r="G664" s="93" t="s">
        <v>2630</v>
      </c>
      <c r="H664" s="88" t="s">
        <v>2743</v>
      </c>
      <c r="I664" s="87">
        <v>6972200194565</v>
      </c>
      <c r="J664" s="87" t="s">
        <v>818</v>
      </c>
      <c r="K664" s="87" t="s">
        <v>15970</v>
      </c>
      <c r="L664" s="102" t="s">
        <v>16212</v>
      </c>
      <c r="M664" s="102" t="s">
        <v>16316</v>
      </c>
      <c r="N664" s="102" t="s">
        <v>16189</v>
      </c>
      <c r="O664" s="93"/>
      <c r="P664" s="89"/>
      <c r="Q664" s="90"/>
    </row>
    <row r="665" spans="1:17">
      <c r="A665" s="88" t="s">
        <v>2568</v>
      </c>
      <c r="B665" s="85" t="s">
        <v>5</v>
      </c>
      <c r="C665" s="88" t="s">
        <v>2569</v>
      </c>
      <c r="D665" s="86" t="s">
        <v>2523</v>
      </c>
      <c r="E665" s="88" t="s">
        <v>2242</v>
      </c>
      <c r="F665" s="153" t="s">
        <v>2243</v>
      </c>
      <c r="G665" s="93" t="s">
        <v>16</v>
      </c>
      <c r="H665" s="88" t="s">
        <v>2570</v>
      </c>
      <c r="I665" s="87">
        <v>6972200195319</v>
      </c>
      <c r="J665" s="87" t="s">
        <v>818</v>
      </c>
      <c r="K665" s="87" t="s">
        <v>16081</v>
      </c>
      <c r="L665" s="102" t="s">
        <v>16209</v>
      </c>
      <c r="M665" s="102" t="s">
        <v>16292</v>
      </c>
      <c r="N665" s="102" t="s">
        <v>16347</v>
      </c>
      <c r="O665" s="93"/>
      <c r="P665" s="89"/>
      <c r="Q665" s="90"/>
    </row>
    <row r="666" spans="1:17">
      <c r="A666" s="88" t="s">
        <v>1166</v>
      </c>
      <c r="B666" s="85" t="s">
        <v>1141</v>
      </c>
      <c r="C666" s="88" t="s">
        <v>1165</v>
      </c>
      <c r="D666" s="86" t="s">
        <v>4350</v>
      </c>
      <c r="E666" s="88" t="s">
        <v>3848</v>
      </c>
      <c r="F666" s="153" t="s">
        <v>2243</v>
      </c>
      <c r="G666" s="93" t="s">
        <v>20</v>
      </c>
      <c r="H666" s="88" t="s">
        <v>2273</v>
      </c>
      <c r="I666" s="87">
        <v>6974950100346</v>
      </c>
      <c r="J666" s="87" t="s">
        <v>818</v>
      </c>
      <c r="K666" s="87" t="s">
        <v>15974</v>
      </c>
      <c r="L666" s="102" t="s">
        <v>16167</v>
      </c>
      <c r="M666" s="102" t="s">
        <v>16278</v>
      </c>
      <c r="N666" s="102" t="s">
        <v>16324</v>
      </c>
      <c r="O666" s="93"/>
      <c r="P666" s="89"/>
      <c r="Q666" s="90"/>
    </row>
    <row r="667" spans="1:17">
      <c r="A667" s="88" t="s">
        <v>4372</v>
      </c>
      <c r="B667" s="85" t="s">
        <v>4244</v>
      </c>
      <c r="C667" s="88" t="s">
        <v>4049</v>
      </c>
      <c r="D667" s="86" t="s">
        <v>3919</v>
      </c>
      <c r="E667" s="88" t="s">
        <v>3848</v>
      </c>
      <c r="F667" s="153" t="s">
        <v>2245</v>
      </c>
      <c r="G667" s="93" t="s">
        <v>20</v>
      </c>
      <c r="H667" s="88" t="s">
        <v>4373</v>
      </c>
      <c r="I667" s="87" t="e">
        <v>#N/A</v>
      </c>
      <c r="J667" s="87" t="s">
        <v>13618</v>
      </c>
      <c r="K667" s="87" t="s">
        <v>16080</v>
      </c>
      <c r="L667" s="102" t="s">
        <v>16218</v>
      </c>
      <c r="M667" s="102" t="s">
        <v>16319</v>
      </c>
      <c r="N667" s="102" t="s">
        <v>16228</v>
      </c>
      <c r="O667" s="93"/>
      <c r="P667" s="89"/>
      <c r="Q667" s="90"/>
    </row>
    <row r="668" spans="1:17">
      <c r="A668" s="94" t="s">
        <v>7087</v>
      </c>
      <c r="B668" s="85" t="s">
        <v>4021</v>
      </c>
      <c r="C668" s="94" t="s">
        <v>7088</v>
      </c>
      <c r="D668" s="86" t="s">
        <v>2867</v>
      </c>
      <c r="E668" s="94" t="s">
        <v>2253</v>
      </c>
      <c r="F668" s="153" t="s">
        <v>2245</v>
      </c>
      <c r="G668" s="95" t="s">
        <v>7089</v>
      </c>
      <c r="H668" s="94" t="s">
        <v>7090</v>
      </c>
      <c r="I668" s="87">
        <v>6974950109127</v>
      </c>
      <c r="J668" s="87" t="s">
        <v>818</v>
      </c>
      <c r="K668" s="87" t="s">
        <v>15980</v>
      </c>
      <c r="L668" s="102" t="s">
        <v>16211</v>
      </c>
      <c r="M668" s="102" t="s">
        <v>16315</v>
      </c>
      <c r="N668" s="102" t="s">
        <v>16203</v>
      </c>
      <c r="O668" s="95" t="s">
        <v>13903</v>
      </c>
      <c r="P668" s="89"/>
      <c r="Q668" s="90"/>
    </row>
    <row r="669" spans="1:17">
      <c r="A669" s="94" t="s">
        <v>7091</v>
      </c>
      <c r="B669" s="85" t="s">
        <v>5072</v>
      </c>
      <c r="C669" s="94" t="s">
        <v>7092</v>
      </c>
      <c r="D669" s="86" t="s">
        <v>4870</v>
      </c>
      <c r="E669" s="94" t="s">
        <v>2253</v>
      </c>
      <c r="F669" s="153" t="s">
        <v>2245</v>
      </c>
      <c r="G669" s="95" t="s">
        <v>27</v>
      </c>
      <c r="H669" s="94" t="s">
        <v>7093</v>
      </c>
      <c r="I669" s="87">
        <v>6932485000395</v>
      </c>
      <c r="J669" s="87" t="s">
        <v>818</v>
      </c>
      <c r="K669" s="87" t="s">
        <v>16024</v>
      </c>
      <c r="L669" s="102" t="s">
        <v>16204</v>
      </c>
      <c r="M669" s="102" t="s">
        <v>16305</v>
      </c>
      <c r="N669" s="102" t="s">
        <v>16189</v>
      </c>
      <c r="O669" s="95" t="s">
        <v>13903</v>
      </c>
      <c r="P669" s="89"/>
      <c r="Q669" s="90"/>
    </row>
    <row r="670" spans="1:17">
      <c r="A670" s="94" t="s">
        <v>7094</v>
      </c>
      <c r="B670" s="85" t="s">
        <v>5072</v>
      </c>
      <c r="C670" s="94" t="s">
        <v>7095</v>
      </c>
      <c r="D670" s="86" t="s">
        <v>3735</v>
      </c>
      <c r="E670" s="94" t="s">
        <v>2253</v>
      </c>
      <c r="F670" s="153" t="s">
        <v>2245</v>
      </c>
      <c r="G670" s="95" t="s">
        <v>34</v>
      </c>
      <c r="H670" s="94" t="s">
        <v>7096</v>
      </c>
      <c r="I670" s="87">
        <v>6932485000449</v>
      </c>
      <c r="J670" s="87" t="s">
        <v>818</v>
      </c>
      <c r="K670" s="87" t="s">
        <v>16024</v>
      </c>
      <c r="L670" s="102" t="s">
        <v>16204</v>
      </c>
      <c r="M670" s="102" t="s">
        <v>16305</v>
      </c>
      <c r="N670" s="102" t="s">
        <v>16189</v>
      </c>
      <c r="O670" s="95" t="s">
        <v>13903</v>
      </c>
      <c r="P670" s="89"/>
      <c r="Q670" s="90"/>
    </row>
    <row r="671" spans="1:17">
      <c r="A671" s="94" t="s">
        <v>7097</v>
      </c>
      <c r="B671" s="85" t="s">
        <v>7328</v>
      </c>
      <c r="C671" s="94" t="s">
        <v>7098</v>
      </c>
      <c r="D671" s="86" t="s">
        <v>9225</v>
      </c>
      <c r="E671" s="85" t="s">
        <v>2253</v>
      </c>
      <c r="F671" s="153" t="s">
        <v>2245</v>
      </c>
      <c r="G671" s="86" t="s">
        <v>27</v>
      </c>
      <c r="H671" s="94" t="s">
        <v>7099</v>
      </c>
      <c r="I671" s="87" t="s">
        <v>13350</v>
      </c>
      <c r="J671" s="87" t="s">
        <v>818</v>
      </c>
      <c r="K671" s="87" t="s">
        <v>16121</v>
      </c>
      <c r="L671" s="102" t="s">
        <v>16250</v>
      </c>
      <c r="M671" s="102" t="s">
        <v>16344</v>
      </c>
      <c r="N671" s="102" t="s">
        <v>16401</v>
      </c>
      <c r="O671" s="95" t="s">
        <v>13903</v>
      </c>
      <c r="P671" s="89"/>
      <c r="Q671" s="90"/>
    </row>
    <row r="672" spans="1:17">
      <c r="A672" s="94" t="s">
        <v>7100</v>
      </c>
      <c r="B672" s="85" t="s">
        <v>4898</v>
      </c>
      <c r="C672" s="94" t="s">
        <v>7101</v>
      </c>
      <c r="D672" s="86" t="s">
        <v>3735</v>
      </c>
      <c r="E672" s="94" t="s">
        <v>2253</v>
      </c>
      <c r="F672" s="153" t="s">
        <v>2245</v>
      </c>
      <c r="G672" s="95" t="s">
        <v>34</v>
      </c>
      <c r="H672" s="94" t="s">
        <v>7102</v>
      </c>
      <c r="I672" s="87">
        <v>6932485000463</v>
      </c>
      <c r="J672" s="87" t="s">
        <v>818</v>
      </c>
      <c r="K672" s="87" t="s">
        <v>16122</v>
      </c>
      <c r="L672" s="102" t="s">
        <v>16175</v>
      </c>
      <c r="M672" s="102" t="s">
        <v>16308</v>
      </c>
      <c r="N672" s="102" t="s">
        <v>16371</v>
      </c>
      <c r="O672" s="95" t="s">
        <v>13903</v>
      </c>
      <c r="P672" s="89"/>
      <c r="Q672" s="90"/>
    </row>
    <row r="673" spans="1:17">
      <c r="A673" s="94" t="s">
        <v>7103</v>
      </c>
      <c r="B673" s="85" t="s">
        <v>5080</v>
      </c>
      <c r="C673" s="94" t="s">
        <v>7104</v>
      </c>
      <c r="D673" s="86" t="s">
        <v>3735</v>
      </c>
      <c r="E673" s="94" t="s">
        <v>2253</v>
      </c>
      <c r="F673" s="153" t="s">
        <v>2245</v>
      </c>
      <c r="G673" s="95" t="s">
        <v>20</v>
      </c>
      <c r="H673" s="94" t="s">
        <v>7105</v>
      </c>
      <c r="I673" s="87" t="s">
        <v>13351</v>
      </c>
      <c r="J673" s="87" t="s">
        <v>818</v>
      </c>
      <c r="K673" s="87" t="s">
        <v>16003</v>
      </c>
      <c r="L673" s="102" t="s">
        <v>16172</v>
      </c>
      <c r="M673" s="102" t="s">
        <v>16225</v>
      </c>
      <c r="N673" s="102" t="s">
        <v>16175</v>
      </c>
      <c r="O673" s="95" t="s">
        <v>13903</v>
      </c>
      <c r="P673" s="89"/>
      <c r="Q673" s="90"/>
    </row>
    <row r="674" spans="1:17">
      <c r="A674" s="94" t="s">
        <v>7106</v>
      </c>
      <c r="B674" s="85" t="s">
        <v>7107</v>
      </c>
      <c r="C674" s="94" t="s">
        <v>7108</v>
      </c>
      <c r="D674" s="86" t="s">
        <v>3735</v>
      </c>
      <c r="E674" s="94" t="s">
        <v>2253</v>
      </c>
      <c r="F674" s="153" t="s">
        <v>2245</v>
      </c>
      <c r="G674" s="95" t="s">
        <v>34</v>
      </c>
      <c r="H674" s="94" t="s">
        <v>7109</v>
      </c>
      <c r="I674" s="87">
        <v>6932485000456</v>
      </c>
      <c r="J674" s="87" t="s">
        <v>818</v>
      </c>
      <c r="K674" s="87" t="s">
        <v>16030</v>
      </c>
      <c r="L674" s="102" t="s">
        <v>16175</v>
      </c>
      <c r="M674" s="102" t="s">
        <v>16308</v>
      </c>
      <c r="N674" s="102" t="s">
        <v>16371</v>
      </c>
      <c r="O674" s="95" t="s">
        <v>13903</v>
      </c>
      <c r="P674" s="89"/>
      <c r="Q674" s="90"/>
    </row>
    <row r="675" spans="1:17">
      <c r="A675" s="94" t="s">
        <v>7110</v>
      </c>
      <c r="B675" s="85" t="s">
        <v>9163</v>
      </c>
      <c r="C675" s="94" t="s">
        <v>7111</v>
      </c>
      <c r="D675" s="86" t="s">
        <v>2475</v>
      </c>
      <c r="E675" s="94" t="s">
        <v>2253</v>
      </c>
      <c r="F675" s="153" t="s">
        <v>2245</v>
      </c>
      <c r="G675" s="95" t="s">
        <v>4808</v>
      </c>
      <c r="H675" s="94" t="s">
        <v>7112</v>
      </c>
      <c r="I675" s="87" t="e">
        <v>#N/A</v>
      </c>
      <c r="J675" s="87" t="s">
        <v>13619</v>
      </c>
      <c r="K675" s="87" t="s">
        <v>16100</v>
      </c>
      <c r="L675" s="102" t="s">
        <v>16241</v>
      </c>
      <c r="M675" s="102" t="s">
        <v>16274</v>
      </c>
      <c r="N675" s="102" t="s">
        <v>16394</v>
      </c>
      <c r="O675" s="95" t="s">
        <v>13903</v>
      </c>
      <c r="P675" s="89"/>
      <c r="Q675" s="90"/>
    </row>
    <row r="676" spans="1:17">
      <c r="A676" s="94" t="s">
        <v>7113</v>
      </c>
      <c r="B676" s="85" t="s">
        <v>7114</v>
      </c>
      <c r="C676" s="94" t="s">
        <v>7115</v>
      </c>
      <c r="D676" s="86" t="s">
        <v>2867</v>
      </c>
      <c r="E676" s="94" t="s">
        <v>2253</v>
      </c>
      <c r="F676" s="153" t="s">
        <v>2245</v>
      </c>
      <c r="G676" s="95" t="s">
        <v>27</v>
      </c>
      <c r="H676" s="94" t="s">
        <v>7116</v>
      </c>
      <c r="I676" s="87">
        <v>6974950109073</v>
      </c>
      <c r="J676" s="87" t="s">
        <v>818</v>
      </c>
      <c r="K676" s="87" t="s">
        <v>15977</v>
      </c>
      <c r="L676" s="102" t="s">
        <v>16249</v>
      </c>
      <c r="M676" s="102" t="s">
        <v>16291</v>
      </c>
      <c r="N676" s="102" t="s">
        <v>16279</v>
      </c>
      <c r="O676" s="95" t="s">
        <v>13903</v>
      </c>
      <c r="P676" s="89"/>
      <c r="Q676" s="90"/>
    </row>
    <row r="677" spans="1:17">
      <c r="A677" s="94" t="s">
        <v>7117</v>
      </c>
      <c r="B677" s="85" t="s">
        <v>5106</v>
      </c>
      <c r="C677" s="94" t="s">
        <v>7118</v>
      </c>
      <c r="D677" s="86" t="s">
        <v>2600</v>
      </c>
      <c r="E677" s="94" t="s">
        <v>2253</v>
      </c>
      <c r="F677" s="153" t="s">
        <v>2245</v>
      </c>
      <c r="G677" s="95" t="s">
        <v>27</v>
      </c>
      <c r="H677" s="94" t="s">
        <v>7119</v>
      </c>
      <c r="I677" s="87">
        <v>6974950109974</v>
      </c>
      <c r="J677" s="87" t="s">
        <v>818</v>
      </c>
      <c r="K677" s="87" t="s">
        <v>16067</v>
      </c>
      <c r="L677" s="102" t="s">
        <v>16175</v>
      </c>
      <c r="M677" s="102" t="s">
        <v>16308</v>
      </c>
      <c r="N677" s="102" t="s">
        <v>16371</v>
      </c>
      <c r="O677" s="95" t="s">
        <v>13903</v>
      </c>
      <c r="P677" s="89"/>
      <c r="Q677" s="90"/>
    </row>
    <row r="678" spans="1:17">
      <c r="A678" s="94" t="s">
        <v>7120</v>
      </c>
      <c r="B678" s="85" t="s">
        <v>5072</v>
      </c>
      <c r="C678" s="94" t="s">
        <v>7121</v>
      </c>
      <c r="D678" s="86" t="s">
        <v>9226</v>
      </c>
      <c r="E678" s="94" t="s">
        <v>2253</v>
      </c>
      <c r="F678" s="153" t="s">
        <v>2245</v>
      </c>
      <c r="G678" s="95" t="s">
        <v>27</v>
      </c>
      <c r="H678" s="94" t="s">
        <v>7122</v>
      </c>
      <c r="I678" s="87">
        <v>6974950109998</v>
      </c>
      <c r="J678" s="87" t="s">
        <v>818</v>
      </c>
      <c r="K678" s="87" t="s">
        <v>16024</v>
      </c>
      <c r="L678" s="102" t="s">
        <v>16204</v>
      </c>
      <c r="M678" s="102" t="s">
        <v>16305</v>
      </c>
      <c r="N678" s="102" t="s">
        <v>16189</v>
      </c>
      <c r="O678" s="95" t="s">
        <v>13903</v>
      </c>
      <c r="P678" s="89"/>
      <c r="Q678" s="90"/>
    </row>
    <row r="679" spans="1:17">
      <c r="A679" s="94" t="s">
        <v>7123</v>
      </c>
      <c r="B679" s="85" t="s">
        <v>5072</v>
      </c>
      <c r="C679" s="94" t="s">
        <v>7124</v>
      </c>
      <c r="D679" s="86" t="s">
        <v>4399</v>
      </c>
      <c r="E679" s="94" t="s">
        <v>2253</v>
      </c>
      <c r="F679" s="153" t="s">
        <v>2245</v>
      </c>
      <c r="G679" s="95" t="s">
        <v>34</v>
      </c>
      <c r="H679" s="94" t="s">
        <v>7125</v>
      </c>
      <c r="I679" s="87">
        <v>6932485000579</v>
      </c>
      <c r="J679" s="87" t="s">
        <v>818</v>
      </c>
      <c r="K679" s="87" t="s">
        <v>16123</v>
      </c>
      <c r="L679" s="102" t="s">
        <v>16227</v>
      </c>
      <c r="M679" s="102" t="s">
        <v>16345</v>
      </c>
      <c r="N679" s="102" t="s">
        <v>16289</v>
      </c>
      <c r="O679" s="95" t="s">
        <v>13903</v>
      </c>
      <c r="P679" s="89"/>
      <c r="Q679" s="90"/>
    </row>
    <row r="680" spans="1:17">
      <c r="A680" s="94" t="s">
        <v>7126</v>
      </c>
      <c r="B680" s="85" t="s">
        <v>7127</v>
      </c>
      <c r="C680" s="94" t="s">
        <v>7128</v>
      </c>
      <c r="D680" s="86" t="s">
        <v>3838</v>
      </c>
      <c r="E680" s="94" t="s">
        <v>2253</v>
      </c>
      <c r="F680" s="153" t="s">
        <v>2245</v>
      </c>
      <c r="G680" s="95" t="s">
        <v>7129</v>
      </c>
      <c r="H680" s="94" t="s">
        <v>7130</v>
      </c>
      <c r="I680" s="87" t="e">
        <v>#N/A</v>
      </c>
      <c r="J680" s="87" t="s">
        <v>13620</v>
      </c>
      <c r="K680" s="87" t="s">
        <v>16051</v>
      </c>
      <c r="L680" s="102" t="s">
        <v>16251</v>
      </c>
      <c r="M680" s="102" t="s">
        <v>16160</v>
      </c>
      <c r="N680" s="102" t="s">
        <v>16402</v>
      </c>
      <c r="O680" s="95" t="s">
        <v>13903</v>
      </c>
      <c r="P680" s="89"/>
      <c r="Q680" s="90"/>
    </row>
    <row r="681" spans="1:17">
      <c r="A681" s="94" t="s">
        <v>7131</v>
      </c>
      <c r="B681" s="85" t="s">
        <v>7132</v>
      </c>
      <c r="C681" s="94" t="s">
        <v>7133</v>
      </c>
      <c r="D681" s="86" t="s">
        <v>3838</v>
      </c>
      <c r="E681" s="94" t="s">
        <v>2253</v>
      </c>
      <c r="F681" s="153" t="s">
        <v>2245</v>
      </c>
      <c r="G681" s="95" t="s">
        <v>7134</v>
      </c>
      <c r="H681" s="94" t="s">
        <v>7135</v>
      </c>
      <c r="I681" s="87">
        <v>6974950109912</v>
      </c>
      <c r="J681" s="87" t="s">
        <v>13621</v>
      </c>
      <c r="K681" s="87" t="s">
        <v>16121</v>
      </c>
      <c r="L681" s="102" t="s">
        <v>16250</v>
      </c>
      <c r="M681" s="102" t="s">
        <v>16344</v>
      </c>
      <c r="N681" s="102" t="s">
        <v>16401</v>
      </c>
      <c r="O681" s="95" t="s">
        <v>13903</v>
      </c>
      <c r="P681" s="89"/>
      <c r="Q681" s="90"/>
    </row>
    <row r="682" spans="1:17">
      <c r="A682" s="94" t="s">
        <v>7136</v>
      </c>
      <c r="B682" s="85" t="s">
        <v>48</v>
      </c>
      <c r="C682" s="94" t="s">
        <v>7137</v>
      </c>
      <c r="D682" s="86" t="s">
        <v>7138</v>
      </c>
      <c r="E682" s="94" t="s">
        <v>2253</v>
      </c>
      <c r="F682" s="153" t="s">
        <v>2245</v>
      </c>
      <c r="G682" s="95" t="s">
        <v>20</v>
      </c>
      <c r="H682" s="94" t="s">
        <v>7139</v>
      </c>
      <c r="I682" s="87">
        <v>6974950103682</v>
      </c>
      <c r="J682" s="87" t="s">
        <v>818</v>
      </c>
      <c r="K682" s="87" t="s">
        <v>15991</v>
      </c>
      <c r="L682" s="102" t="s">
        <v>16175</v>
      </c>
      <c r="M682" s="102" t="s">
        <v>16164</v>
      </c>
      <c r="N682" s="102" t="s">
        <v>16403</v>
      </c>
      <c r="O682" s="95" t="s">
        <v>13903</v>
      </c>
      <c r="P682" s="89"/>
      <c r="Q682" s="90"/>
    </row>
    <row r="683" spans="1:17">
      <c r="A683" s="94" t="s">
        <v>7140</v>
      </c>
      <c r="B683" s="85" t="s">
        <v>4134</v>
      </c>
      <c r="C683" s="94" t="s">
        <v>7141</v>
      </c>
      <c r="D683" s="86" t="s">
        <v>2867</v>
      </c>
      <c r="E683" s="94" t="s">
        <v>2253</v>
      </c>
      <c r="F683" s="153" t="s">
        <v>2245</v>
      </c>
      <c r="G683" s="95" t="s">
        <v>20</v>
      </c>
      <c r="H683" s="94" t="s">
        <v>7142</v>
      </c>
      <c r="I683" s="87">
        <v>6974950109059</v>
      </c>
      <c r="J683" s="87" t="s">
        <v>818</v>
      </c>
      <c r="K683" s="87" t="s">
        <v>15978</v>
      </c>
      <c r="L683" s="102" t="s">
        <v>16252</v>
      </c>
      <c r="M683" s="102" t="s">
        <v>16346</v>
      </c>
      <c r="N683" s="102" t="s">
        <v>16367</v>
      </c>
      <c r="O683" s="95" t="s">
        <v>13903</v>
      </c>
      <c r="P683" s="89"/>
      <c r="Q683" s="90"/>
    </row>
    <row r="684" spans="1:17">
      <c r="A684" s="94" t="s">
        <v>11061</v>
      </c>
      <c r="B684" s="94" t="s">
        <v>7727</v>
      </c>
      <c r="C684" s="94" t="s">
        <v>11256</v>
      </c>
      <c r="D684" s="94" t="s">
        <v>2505</v>
      </c>
      <c r="E684" s="91" t="s">
        <v>2242</v>
      </c>
      <c r="F684" s="153" t="s">
        <v>2245</v>
      </c>
      <c r="G684" s="95" t="s">
        <v>7729</v>
      </c>
      <c r="H684" s="93" t="s">
        <v>11180</v>
      </c>
      <c r="I684" s="87">
        <v>6932485006465</v>
      </c>
      <c r="J684" s="87" t="s">
        <v>818</v>
      </c>
      <c r="K684" s="87" t="s">
        <v>16100</v>
      </c>
      <c r="L684" s="102" t="s">
        <v>16253</v>
      </c>
      <c r="M684" s="102" t="s">
        <v>16268</v>
      </c>
      <c r="N684" s="102" t="s">
        <v>16387</v>
      </c>
      <c r="O684" s="95" t="s">
        <v>13904</v>
      </c>
      <c r="P684" s="89"/>
      <c r="Q684" s="90"/>
    </row>
    <row r="685" spans="1:17">
      <c r="A685" s="94" t="s">
        <v>7312</v>
      </c>
      <c r="B685" s="85" t="s">
        <v>7328</v>
      </c>
      <c r="C685" s="94" t="s">
        <v>7331</v>
      </c>
      <c r="D685" s="86" t="s">
        <v>3735</v>
      </c>
      <c r="E685" s="94" t="s">
        <v>2253</v>
      </c>
      <c r="F685" s="153" t="s">
        <v>2245</v>
      </c>
      <c r="G685" s="95" t="s">
        <v>7347</v>
      </c>
      <c r="H685" s="94" t="s">
        <v>7349</v>
      </c>
      <c r="I685" s="87">
        <v>6974950109950</v>
      </c>
      <c r="J685" s="87" t="s">
        <v>818</v>
      </c>
      <c r="K685" s="87" t="s">
        <v>16121</v>
      </c>
      <c r="L685" s="102" t="s">
        <v>16250</v>
      </c>
      <c r="M685" s="102" t="s">
        <v>16344</v>
      </c>
      <c r="N685" s="102" t="s">
        <v>16401</v>
      </c>
      <c r="O685" s="95" t="s">
        <v>13905</v>
      </c>
      <c r="P685" s="89"/>
      <c r="Q685" s="90"/>
    </row>
    <row r="686" spans="1:17">
      <c r="A686" s="94" t="s">
        <v>7313</v>
      </c>
      <c r="B686" s="85" t="s">
        <v>7329</v>
      </c>
      <c r="C686" s="94" t="s">
        <v>7332</v>
      </c>
      <c r="D686" s="86" t="s">
        <v>3849</v>
      </c>
      <c r="E686" s="94" t="s">
        <v>2253</v>
      </c>
      <c r="F686" s="153" t="s">
        <v>2245</v>
      </c>
      <c r="G686" s="95" t="s">
        <v>27</v>
      </c>
      <c r="H686" s="94" t="s">
        <v>7350</v>
      </c>
      <c r="I686" s="87">
        <v>6932485001668</v>
      </c>
      <c r="J686" s="87" t="s">
        <v>818</v>
      </c>
      <c r="K686" s="87" t="s">
        <v>16124</v>
      </c>
      <c r="L686" s="102" t="s">
        <v>16184</v>
      </c>
      <c r="M686" s="102" t="s">
        <v>16294</v>
      </c>
      <c r="N686" s="102" t="s">
        <v>16371</v>
      </c>
      <c r="O686" s="95" t="s">
        <v>13905</v>
      </c>
      <c r="P686" s="89"/>
      <c r="Q686" s="90"/>
    </row>
    <row r="687" spans="1:17">
      <c r="A687" s="88" t="s">
        <v>7645</v>
      </c>
      <c r="B687" s="92" t="s">
        <v>7685</v>
      </c>
      <c r="C687" s="91" t="s">
        <v>7700</v>
      </c>
      <c r="D687" s="86" t="s">
        <v>7699</v>
      </c>
      <c r="E687" s="91" t="s">
        <v>2253</v>
      </c>
      <c r="F687" s="153" t="s">
        <v>2245</v>
      </c>
      <c r="G687" s="93" t="s">
        <v>7701</v>
      </c>
      <c r="H687" s="93" t="s">
        <v>7587</v>
      </c>
      <c r="I687" s="87" t="s">
        <v>13352</v>
      </c>
      <c r="J687" s="87" t="s">
        <v>818</v>
      </c>
      <c r="K687" s="87" t="s">
        <v>16117</v>
      </c>
      <c r="L687" s="102" t="s">
        <v>16253</v>
      </c>
      <c r="M687" s="102" t="s">
        <v>16268</v>
      </c>
      <c r="N687" s="102" t="s">
        <v>16387</v>
      </c>
      <c r="O687" s="93" t="s">
        <v>16157</v>
      </c>
      <c r="P687" s="89"/>
      <c r="Q687" s="90"/>
    </row>
    <row r="688" spans="1:17">
      <c r="A688" s="94" t="s">
        <v>7315</v>
      </c>
      <c r="B688" s="85" t="s">
        <v>7328</v>
      </c>
      <c r="C688" s="94" t="s">
        <v>7334</v>
      </c>
      <c r="D688" s="86" t="s">
        <v>2608</v>
      </c>
      <c r="E688" s="94" t="s">
        <v>2253</v>
      </c>
      <c r="F688" s="153" t="s">
        <v>2245</v>
      </c>
      <c r="G688" s="95" t="s">
        <v>27</v>
      </c>
      <c r="H688" s="94" t="s">
        <v>7352</v>
      </c>
      <c r="I688" s="87">
        <v>6932485001729</v>
      </c>
      <c r="J688" s="87" t="s">
        <v>818</v>
      </c>
      <c r="K688" s="87" t="s">
        <v>16034</v>
      </c>
      <c r="L688" s="102" t="s">
        <v>16250</v>
      </c>
      <c r="M688" s="102" t="s">
        <v>16344</v>
      </c>
      <c r="N688" s="102" t="s">
        <v>16401</v>
      </c>
      <c r="O688" s="95" t="s">
        <v>13905</v>
      </c>
      <c r="P688" s="89"/>
      <c r="Q688" s="90"/>
    </row>
    <row r="689" spans="1:17">
      <c r="A689" s="94" t="s">
        <v>7316</v>
      </c>
      <c r="B689" s="85" t="s">
        <v>4736</v>
      </c>
      <c r="C689" s="94" t="s">
        <v>7335</v>
      </c>
      <c r="D689" s="86" t="s">
        <v>2527</v>
      </c>
      <c r="E689" s="94" t="s">
        <v>2253</v>
      </c>
      <c r="F689" s="153" t="s">
        <v>2245</v>
      </c>
      <c r="G689" s="95" t="s">
        <v>3591</v>
      </c>
      <c r="H689" s="94" t="s">
        <v>7353</v>
      </c>
      <c r="I689" s="87">
        <v>6975159900546</v>
      </c>
      <c r="J689" s="87" t="s">
        <v>818</v>
      </c>
      <c r="K689" s="87" t="s">
        <v>16017</v>
      </c>
      <c r="L689" s="102" t="s">
        <v>16162</v>
      </c>
      <c r="M689" s="102" t="s">
        <v>16268</v>
      </c>
      <c r="N689" s="102" t="s">
        <v>16359</v>
      </c>
      <c r="O689" s="95" t="s">
        <v>13905</v>
      </c>
      <c r="P689" s="89"/>
      <c r="Q689" s="90"/>
    </row>
    <row r="690" spans="1:17">
      <c r="A690" s="88" t="s">
        <v>7644</v>
      </c>
      <c r="B690" s="92" t="s">
        <v>7697</v>
      </c>
      <c r="C690" s="91" t="s">
        <v>7698</v>
      </c>
      <c r="D690" s="86" t="s">
        <v>7699</v>
      </c>
      <c r="E690" s="91" t="s">
        <v>2253</v>
      </c>
      <c r="F690" s="153" t="s">
        <v>2245</v>
      </c>
      <c r="G690" s="93" t="s">
        <v>4329</v>
      </c>
      <c r="H690" s="93" t="s">
        <v>7586</v>
      </c>
      <c r="I690" s="87" t="s">
        <v>13353</v>
      </c>
      <c r="J690" s="87" t="s">
        <v>818</v>
      </c>
      <c r="K690" s="87" t="s">
        <v>16125</v>
      </c>
      <c r="L690" s="102" t="s">
        <v>16253</v>
      </c>
      <c r="M690" s="102" t="s">
        <v>16268</v>
      </c>
      <c r="N690" s="102" t="s">
        <v>16387</v>
      </c>
      <c r="O690" s="93" t="s">
        <v>16157</v>
      </c>
      <c r="P690" s="89"/>
      <c r="Q690" s="90"/>
    </row>
    <row r="691" spans="1:17">
      <c r="A691" s="94" t="s">
        <v>7318</v>
      </c>
      <c r="B691" s="85" t="s">
        <v>7330</v>
      </c>
      <c r="C691" s="94" t="s">
        <v>7337</v>
      </c>
      <c r="D691" s="86" t="s">
        <v>2485</v>
      </c>
      <c r="E691" s="94" t="s">
        <v>2253</v>
      </c>
      <c r="F691" s="153" t="s">
        <v>95</v>
      </c>
      <c r="G691" s="95" t="s">
        <v>4856</v>
      </c>
      <c r="H691" s="94" t="s">
        <v>7355</v>
      </c>
      <c r="I691" s="87" t="e">
        <v>#N/A</v>
      </c>
      <c r="J691" s="87" t="s">
        <v>13622</v>
      </c>
      <c r="K691" s="87" t="s">
        <v>16021</v>
      </c>
      <c r="L691" s="102" t="s">
        <v>16162</v>
      </c>
      <c r="M691" s="102" t="s">
        <v>16268</v>
      </c>
      <c r="N691" s="102" t="s">
        <v>16359</v>
      </c>
      <c r="O691" s="95" t="s">
        <v>13905</v>
      </c>
      <c r="P691" s="89"/>
      <c r="Q691" s="90"/>
    </row>
    <row r="692" spans="1:17">
      <c r="A692" s="94" t="s">
        <v>7319</v>
      </c>
      <c r="B692" s="85" t="s">
        <v>4605</v>
      </c>
      <c r="C692" s="94" t="s">
        <v>7338</v>
      </c>
      <c r="D692" s="86" t="s">
        <v>2527</v>
      </c>
      <c r="E692" s="94" t="s">
        <v>2253</v>
      </c>
      <c r="F692" s="153" t="s">
        <v>2245</v>
      </c>
      <c r="G692" s="95" t="s">
        <v>27</v>
      </c>
      <c r="H692" s="94" t="s">
        <v>7356</v>
      </c>
      <c r="I692" s="87">
        <v>6975159900553</v>
      </c>
      <c r="J692" s="87" t="s">
        <v>818</v>
      </c>
      <c r="K692" s="87" t="s">
        <v>16017</v>
      </c>
      <c r="L692" s="102" t="s">
        <v>16162</v>
      </c>
      <c r="M692" s="102" t="s">
        <v>16268</v>
      </c>
      <c r="N692" s="102" t="s">
        <v>16359</v>
      </c>
      <c r="O692" s="95" t="s">
        <v>13905</v>
      </c>
      <c r="P692" s="89"/>
      <c r="Q692" s="90"/>
    </row>
    <row r="693" spans="1:17">
      <c r="A693" s="94" t="s">
        <v>7320</v>
      </c>
      <c r="B693" s="85" t="s">
        <v>5097</v>
      </c>
      <c r="C693" s="94" t="s">
        <v>7339</v>
      </c>
      <c r="D693" s="86" t="s">
        <v>2608</v>
      </c>
      <c r="E693" s="94" t="s">
        <v>2253</v>
      </c>
      <c r="F693" s="153" t="s">
        <v>2245</v>
      </c>
      <c r="G693" s="95" t="s">
        <v>34</v>
      </c>
      <c r="H693" s="94" t="s">
        <v>7357</v>
      </c>
      <c r="I693" s="87">
        <v>6932485000821</v>
      </c>
      <c r="J693" s="87" t="s">
        <v>818</v>
      </c>
      <c r="K693" s="87" t="s">
        <v>16126</v>
      </c>
      <c r="L693" s="102" t="s">
        <v>16211</v>
      </c>
      <c r="M693" s="102" t="s">
        <v>16297</v>
      </c>
      <c r="N693" s="102" t="s">
        <v>16306</v>
      </c>
      <c r="O693" s="95" t="s">
        <v>13905</v>
      </c>
      <c r="P693" s="89"/>
      <c r="Q693" s="90"/>
    </row>
    <row r="694" spans="1:17">
      <c r="A694" s="85" t="s">
        <v>4405</v>
      </c>
      <c r="B694" s="85" t="s">
        <v>4021</v>
      </c>
      <c r="C694" s="92" t="s">
        <v>4322</v>
      </c>
      <c r="D694" s="86" t="s">
        <v>9188</v>
      </c>
      <c r="E694" s="92" t="s">
        <v>3848</v>
      </c>
      <c r="F694" s="153" t="s">
        <v>2245</v>
      </c>
      <c r="G694" s="86" t="s">
        <v>4023</v>
      </c>
      <c r="H694" s="92" t="s">
        <v>4406</v>
      </c>
      <c r="I694" s="87">
        <v>6974950104993</v>
      </c>
      <c r="J694" s="87" t="s">
        <v>818</v>
      </c>
      <c r="K694" s="87" t="s">
        <v>15995</v>
      </c>
      <c r="L694" s="102" t="s">
        <v>16167</v>
      </c>
      <c r="M694" s="102" t="s">
        <v>16278</v>
      </c>
      <c r="N694" s="102" t="s">
        <v>16324</v>
      </c>
      <c r="O694" s="93"/>
      <c r="P694" s="89"/>
      <c r="Q694" s="90"/>
    </row>
    <row r="695" spans="1:17">
      <c r="A695" s="85" t="s">
        <v>4063</v>
      </c>
      <c r="B695" s="92" t="s">
        <v>4064</v>
      </c>
      <c r="C695" s="92" t="s">
        <v>4065</v>
      </c>
      <c r="D695" s="86" t="s">
        <v>7699</v>
      </c>
      <c r="E695" s="92" t="s">
        <v>3848</v>
      </c>
      <c r="F695" s="153" t="s">
        <v>2245</v>
      </c>
      <c r="G695" s="86" t="s">
        <v>20</v>
      </c>
      <c r="H695" s="86" t="s">
        <v>4066</v>
      </c>
      <c r="I695" s="87" t="s">
        <v>13354</v>
      </c>
      <c r="J695" s="87" t="s">
        <v>818</v>
      </c>
      <c r="K695" s="87" t="s">
        <v>15991</v>
      </c>
      <c r="L695" s="102" t="s">
        <v>16175</v>
      </c>
      <c r="M695" s="102" t="s">
        <v>16164</v>
      </c>
      <c r="N695" s="102" t="s">
        <v>16366</v>
      </c>
      <c r="O695" s="93"/>
      <c r="P695" s="89"/>
      <c r="Q695" s="90"/>
    </row>
    <row r="696" spans="1:17">
      <c r="A696" s="94" t="s">
        <v>7323</v>
      </c>
      <c r="B696" s="85" t="s">
        <v>4260</v>
      </c>
      <c r="C696" s="94" t="s">
        <v>7342</v>
      </c>
      <c r="D696" s="86" t="s">
        <v>2527</v>
      </c>
      <c r="E696" s="94" t="s">
        <v>2253</v>
      </c>
      <c r="F696" s="153" t="s">
        <v>2245</v>
      </c>
      <c r="G696" s="95" t="s">
        <v>27</v>
      </c>
      <c r="H696" s="94" t="s">
        <v>7360</v>
      </c>
      <c r="I696" s="87">
        <v>6975159900560</v>
      </c>
      <c r="J696" s="87" t="s">
        <v>818</v>
      </c>
      <c r="K696" s="87" t="s">
        <v>16017</v>
      </c>
      <c r="L696" s="102" t="s">
        <v>16162</v>
      </c>
      <c r="M696" s="102" t="s">
        <v>16268</v>
      </c>
      <c r="N696" s="102" t="s">
        <v>16359</v>
      </c>
      <c r="O696" s="95" t="s">
        <v>13905</v>
      </c>
      <c r="P696" s="89"/>
      <c r="Q696" s="90"/>
    </row>
    <row r="697" spans="1:17">
      <c r="A697" s="94" t="s">
        <v>7324</v>
      </c>
      <c r="B697" s="85" t="s">
        <v>52</v>
      </c>
      <c r="C697" s="94" t="s">
        <v>7343</v>
      </c>
      <c r="D697" s="86" t="s">
        <v>64</v>
      </c>
      <c r="E697" s="94" t="s">
        <v>2253</v>
      </c>
      <c r="F697" s="153" t="s">
        <v>2245</v>
      </c>
      <c r="G697" s="93" t="s">
        <v>20</v>
      </c>
      <c r="H697" s="88" t="s">
        <v>7361</v>
      </c>
      <c r="I697" s="87">
        <v>6972200197412</v>
      </c>
      <c r="J697" s="87" t="s">
        <v>818</v>
      </c>
      <c r="K697" s="87" t="s">
        <v>16119</v>
      </c>
      <c r="L697" s="102" t="s">
        <v>16170</v>
      </c>
      <c r="M697" s="102" t="s">
        <v>16280</v>
      </c>
      <c r="N697" s="102" t="s">
        <v>16243</v>
      </c>
      <c r="O697" s="93" t="s">
        <v>16158</v>
      </c>
      <c r="P697" s="89"/>
      <c r="Q697" s="94"/>
    </row>
    <row r="698" spans="1:17">
      <c r="A698" s="94" t="s">
        <v>7325</v>
      </c>
      <c r="B698" s="85" t="s">
        <v>7328</v>
      </c>
      <c r="C698" s="94" t="s">
        <v>7344</v>
      </c>
      <c r="D698" s="86" t="s">
        <v>9227</v>
      </c>
      <c r="E698" s="94" t="s">
        <v>2253</v>
      </c>
      <c r="F698" s="153" t="s">
        <v>2245</v>
      </c>
      <c r="G698" s="93" t="s">
        <v>27</v>
      </c>
      <c r="H698" s="88" t="s">
        <v>7362</v>
      </c>
      <c r="I698" s="87">
        <v>6932485000913</v>
      </c>
      <c r="J698" s="87" t="s">
        <v>818</v>
      </c>
      <c r="K698" s="87" t="s">
        <v>16121</v>
      </c>
      <c r="L698" s="102" t="s">
        <v>16250</v>
      </c>
      <c r="M698" s="102" t="s">
        <v>16344</v>
      </c>
      <c r="N698" s="102" t="s">
        <v>16401</v>
      </c>
      <c r="O698" s="93" t="s">
        <v>16158</v>
      </c>
      <c r="P698" s="89"/>
      <c r="Q698" s="90"/>
    </row>
    <row r="699" spans="1:17">
      <c r="A699" s="85" t="s">
        <v>4733</v>
      </c>
      <c r="B699" s="92" t="s">
        <v>49</v>
      </c>
      <c r="C699" s="92" t="s">
        <v>4734</v>
      </c>
      <c r="D699" s="86" t="s">
        <v>2505</v>
      </c>
      <c r="E699" s="92" t="s">
        <v>2253</v>
      </c>
      <c r="F699" s="153" t="s">
        <v>2245</v>
      </c>
      <c r="G699" s="86" t="s">
        <v>20</v>
      </c>
      <c r="H699" s="86" t="s">
        <v>4735</v>
      </c>
      <c r="I699" s="87">
        <v>6974950108915</v>
      </c>
      <c r="J699" s="87" t="s">
        <v>818</v>
      </c>
      <c r="K699" s="87" t="s">
        <v>16046</v>
      </c>
      <c r="L699" s="102" t="s">
        <v>16167</v>
      </c>
      <c r="M699" s="102" t="s">
        <v>16278</v>
      </c>
      <c r="N699" s="102" t="s">
        <v>16324</v>
      </c>
      <c r="O699" s="93"/>
      <c r="P699" s="89"/>
      <c r="Q699" s="90"/>
    </row>
    <row r="700" spans="1:17">
      <c r="A700" s="94" t="s">
        <v>7327</v>
      </c>
      <c r="B700" s="85" t="s">
        <v>5106</v>
      </c>
      <c r="C700" s="94" t="s">
        <v>7346</v>
      </c>
      <c r="D700" s="86" t="s">
        <v>9228</v>
      </c>
      <c r="E700" s="94" t="s">
        <v>2253</v>
      </c>
      <c r="F700" s="153" t="s">
        <v>2245</v>
      </c>
      <c r="G700" s="93" t="s">
        <v>7348</v>
      </c>
      <c r="H700" s="88" t="s">
        <v>7364</v>
      </c>
      <c r="I700" s="87" t="s">
        <v>13355</v>
      </c>
      <c r="J700" s="87" t="s">
        <v>818</v>
      </c>
      <c r="K700" s="87" t="s">
        <v>16127</v>
      </c>
      <c r="L700" s="102" t="s">
        <v>16175</v>
      </c>
      <c r="M700" s="102" t="s">
        <v>16308</v>
      </c>
      <c r="N700" s="102" t="s">
        <v>16371</v>
      </c>
      <c r="O700" s="93" t="s">
        <v>16158</v>
      </c>
      <c r="P700" s="89"/>
      <c r="Q700" s="90"/>
    </row>
    <row r="701" spans="1:17">
      <c r="A701" s="91" t="s">
        <v>7383</v>
      </c>
      <c r="B701" s="85" t="s">
        <v>9165</v>
      </c>
      <c r="C701" s="91" t="s">
        <v>7385</v>
      </c>
      <c r="D701" s="86" t="s">
        <v>9229</v>
      </c>
      <c r="E701" s="85" t="s">
        <v>2253</v>
      </c>
      <c r="F701" s="153" t="s">
        <v>2245</v>
      </c>
      <c r="G701" s="86" t="s">
        <v>20</v>
      </c>
      <c r="H701" s="88" t="s">
        <v>7384</v>
      </c>
      <c r="I701" s="87">
        <v>6932485002238</v>
      </c>
      <c r="J701" s="87" t="s">
        <v>818</v>
      </c>
      <c r="K701" s="87" t="s">
        <v>15975</v>
      </c>
      <c r="L701" s="102" t="s">
        <v>16167</v>
      </c>
      <c r="M701" s="102" t="s">
        <v>16278</v>
      </c>
      <c r="N701" s="102" t="s">
        <v>16203</v>
      </c>
      <c r="O701" s="93" t="s">
        <v>16156</v>
      </c>
      <c r="P701" s="89"/>
      <c r="Q701" s="90"/>
    </row>
    <row r="702" spans="1:17">
      <c r="A702" s="91" t="s">
        <v>7386</v>
      </c>
      <c r="B702" s="85" t="s">
        <v>4120</v>
      </c>
      <c r="C702" s="91" t="s">
        <v>7388</v>
      </c>
      <c r="D702" s="86" t="s">
        <v>3838</v>
      </c>
      <c r="E702" s="85" t="s">
        <v>2242</v>
      </c>
      <c r="F702" s="153" t="s">
        <v>2245</v>
      </c>
      <c r="G702" s="86" t="s">
        <v>22</v>
      </c>
      <c r="H702" s="88" t="s">
        <v>7387</v>
      </c>
      <c r="I702" s="87" t="e">
        <v>#N/A</v>
      </c>
      <c r="J702" s="87" t="s">
        <v>13554</v>
      </c>
      <c r="K702" s="87" t="s">
        <v>15995</v>
      </c>
      <c r="L702" s="102" t="s">
        <v>16167</v>
      </c>
      <c r="M702" s="102" t="s">
        <v>16347</v>
      </c>
      <c r="N702" s="102" t="s">
        <v>16404</v>
      </c>
      <c r="O702" s="93" t="s">
        <v>16156</v>
      </c>
      <c r="P702" s="89"/>
      <c r="Q702" s="90"/>
    </row>
    <row r="703" spans="1:17">
      <c r="A703" s="91" t="s">
        <v>7389</v>
      </c>
      <c r="B703" s="85" t="s">
        <v>4302</v>
      </c>
      <c r="C703" s="91" t="s">
        <v>7391</v>
      </c>
      <c r="D703" s="86" t="s">
        <v>2539</v>
      </c>
      <c r="E703" s="91" t="s">
        <v>2253</v>
      </c>
      <c r="F703" s="153" t="s">
        <v>2245</v>
      </c>
      <c r="G703" s="93" t="s">
        <v>3591</v>
      </c>
      <c r="H703" s="88" t="s">
        <v>7390</v>
      </c>
      <c r="I703" s="87">
        <v>6932485001439</v>
      </c>
      <c r="J703" s="87" t="s">
        <v>818</v>
      </c>
      <c r="K703" s="87" t="s">
        <v>15977</v>
      </c>
      <c r="L703" s="102" t="s">
        <v>16179</v>
      </c>
      <c r="M703" s="102" t="s">
        <v>16278</v>
      </c>
      <c r="N703" s="102" t="s">
        <v>16344</v>
      </c>
      <c r="O703" s="93" t="s">
        <v>16156</v>
      </c>
      <c r="P703" s="89"/>
      <c r="Q703" s="90"/>
    </row>
    <row r="704" spans="1:17">
      <c r="A704" s="88" t="s">
        <v>7392</v>
      </c>
      <c r="B704" s="85" t="s">
        <v>7394</v>
      </c>
      <c r="C704" s="88" t="s">
        <v>7395</v>
      </c>
      <c r="D704" s="86" t="s">
        <v>8290</v>
      </c>
      <c r="E704" s="88" t="s">
        <v>2242</v>
      </c>
      <c r="F704" s="153" t="s">
        <v>2245</v>
      </c>
      <c r="G704" s="93" t="s">
        <v>4801</v>
      </c>
      <c r="H704" s="88" t="s">
        <v>7393</v>
      </c>
      <c r="I704" s="87" t="s">
        <v>13356</v>
      </c>
      <c r="J704" s="87" t="s">
        <v>818</v>
      </c>
      <c r="K704" s="87" t="s">
        <v>15985</v>
      </c>
      <c r="L704" s="102" t="s">
        <v>16254</v>
      </c>
      <c r="M704" s="102" t="s">
        <v>16348</v>
      </c>
      <c r="N704" s="102" t="s">
        <v>16160</v>
      </c>
      <c r="O704" s="93" t="s">
        <v>16156</v>
      </c>
      <c r="P704" s="89"/>
      <c r="Q704" s="90"/>
    </row>
    <row r="705" spans="1:17">
      <c r="A705" s="88" t="s">
        <v>7396</v>
      </c>
      <c r="B705" s="85" t="s">
        <v>7758</v>
      </c>
      <c r="C705" s="88" t="s">
        <v>7398</v>
      </c>
      <c r="D705" s="86" t="s">
        <v>9230</v>
      </c>
      <c r="E705" s="85" t="s">
        <v>2253</v>
      </c>
      <c r="F705" s="153" t="s">
        <v>2245</v>
      </c>
      <c r="G705" s="86" t="s">
        <v>4957</v>
      </c>
      <c r="H705" s="88" t="s">
        <v>7397</v>
      </c>
      <c r="I705" s="87">
        <v>6932485001941</v>
      </c>
      <c r="J705" s="87" t="s">
        <v>818</v>
      </c>
      <c r="K705" s="87" t="s">
        <v>16085</v>
      </c>
      <c r="L705" s="102" t="s">
        <v>16186</v>
      </c>
      <c r="M705" s="102" t="s">
        <v>16278</v>
      </c>
      <c r="N705" s="102" t="s">
        <v>16203</v>
      </c>
      <c r="O705" s="93" t="s">
        <v>16156</v>
      </c>
      <c r="P705" s="89"/>
      <c r="Q705" s="90"/>
    </row>
    <row r="706" spans="1:17">
      <c r="A706" s="88" t="s">
        <v>7399</v>
      </c>
      <c r="B706" s="85" t="s">
        <v>7401</v>
      </c>
      <c r="C706" s="88" t="s">
        <v>7402</v>
      </c>
      <c r="D706" s="86" t="s">
        <v>5083</v>
      </c>
      <c r="E706" s="88" t="s">
        <v>2253</v>
      </c>
      <c r="F706" s="153" t="s">
        <v>2245</v>
      </c>
      <c r="G706" s="93" t="s">
        <v>20</v>
      </c>
      <c r="H706" s="88" t="s">
        <v>7400</v>
      </c>
      <c r="I706" s="87" t="s">
        <v>13357</v>
      </c>
      <c r="J706" s="87" t="s">
        <v>818</v>
      </c>
      <c r="K706" s="87" t="s">
        <v>15975</v>
      </c>
      <c r="L706" s="102" t="s">
        <v>16253</v>
      </c>
      <c r="M706" s="102" t="s">
        <v>16349</v>
      </c>
      <c r="N706" s="102" t="s">
        <v>16370</v>
      </c>
      <c r="O706" s="93" t="s">
        <v>16156</v>
      </c>
      <c r="P706" s="89"/>
      <c r="Q706" s="90"/>
    </row>
    <row r="707" spans="1:17">
      <c r="A707" s="88" t="s">
        <v>7403</v>
      </c>
      <c r="B707" s="85" t="s">
        <v>9136</v>
      </c>
      <c r="C707" s="88" t="s">
        <v>7405</v>
      </c>
      <c r="D707" s="86" t="s">
        <v>9231</v>
      </c>
      <c r="E707" s="85" t="s">
        <v>2253</v>
      </c>
      <c r="F707" s="153" t="s">
        <v>2245</v>
      </c>
      <c r="G707" s="86" t="s">
        <v>9135</v>
      </c>
      <c r="H707" s="88" t="s">
        <v>7404</v>
      </c>
      <c r="I707" s="87" t="s">
        <v>13358</v>
      </c>
      <c r="J707" s="87" t="s">
        <v>818</v>
      </c>
      <c r="K707" s="87" t="s">
        <v>15969</v>
      </c>
      <c r="L707" s="102" t="s">
        <v>16251</v>
      </c>
      <c r="M707" s="102" t="s">
        <v>16347</v>
      </c>
      <c r="N707" s="102" t="s">
        <v>16352</v>
      </c>
      <c r="O707" s="93" t="s">
        <v>16156</v>
      </c>
      <c r="P707" s="89"/>
      <c r="Q707" s="90"/>
    </row>
    <row r="708" spans="1:17">
      <c r="A708" s="88" t="s">
        <v>7406</v>
      </c>
      <c r="B708" s="85" t="s">
        <v>9137</v>
      </c>
      <c r="C708" s="88" t="s">
        <v>7408</v>
      </c>
      <c r="D708" s="86" t="s">
        <v>9232</v>
      </c>
      <c r="E708" s="85" t="s">
        <v>3848</v>
      </c>
      <c r="F708" s="153" t="s">
        <v>2245</v>
      </c>
      <c r="G708" s="86" t="s">
        <v>9135</v>
      </c>
      <c r="H708" s="88" t="s">
        <v>7407</v>
      </c>
      <c r="I708" s="87" t="s">
        <v>13359</v>
      </c>
      <c r="J708" s="87" t="s">
        <v>818</v>
      </c>
      <c r="K708" s="87" t="s">
        <v>15969</v>
      </c>
      <c r="L708" s="102" t="s">
        <v>16251</v>
      </c>
      <c r="M708" s="102" t="s">
        <v>16347</v>
      </c>
      <c r="N708" s="102" t="s">
        <v>16352</v>
      </c>
      <c r="O708" s="93" t="s">
        <v>16156</v>
      </c>
      <c r="P708" s="89"/>
      <c r="Q708" s="90"/>
    </row>
    <row r="709" spans="1:17">
      <c r="A709" s="88" t="s">
        <v>7409</v>
      </c>
      <c r="B709" s="85" t="s">
        <v>7411</v>
      </c>
      <c r="C709" s="88" t="s">
        <v>7412</v>
      </c>
      <c r="D709" s="86" t="s">
        <v>9233</v>
      </c>
      <c r="E709" s="88" t="s">
        <v>2253</v>
      </c>
      <c r="F709" s="153" t="s">
        <v>2245</v>
      </c>
      <c r="G709" s="93" t="s">
        <v>7413</v>
      </c>
      <c r="H709" s="88" t="s">
        <v>7410</v>
      </c>
      <c r="I709" s="87">
        <v>6932485002306</v>
      </c>
      <c r="J709" s="87" t="s">
        <v>818</v>
      </c>
      <c r="K709" s="87" t="s">
        <v>16128</v>
      </c>
      <c r="L709" s="102" t="s">
        <v>16186</v>
      </c>
      <c r="M709" s="102" t="s">
        <v>16278</v>
      </c>
      <c r="N709" s="102" t="s">
        <v>16203</v>
      </c>
      <c r="O709" s="93" t="s">
        <v>16156</v>
      </c>
      <c r="P709" s="89"/>
      <c r="Q709" s="90"/>
    </row>
    <row r="710" spans="1:17">
      <c r="A710" s="94" t="s">
        <v>11055</v>
      </c>
      <c r="B710" s="94" t="s">
        <v>8247</v>
      </c>
      <c r="C710" s="94" t="s">
        <v>11110</v>
      </c>
      <c r="D710" s="94" t="s">
        <v>2505</v>
      </c>
      <c r="E710" s="91" t="s">
        <v>2242</v>
      </c>
      <c r="F710" s="153" t="s">
        <v>2245</v>
      </c>
      <c r="G710" s="95" t="s">
        <v>11143</v>
      </c>
      <c r="H710" s="93" t="s">
        <v>11174</v>
      </c>
      <c r="I710" s="87">
        <v>6932485006441</v>
      </c>
      <c r="J710" s="87" t="s">
        <v>818</v>
      </c>
      <c r="K710" s="87" t="s">
        <v>15995</v>
      </c>
      <c r="L710" s="102" t="s">
        <v>16254</v>
      </c>
      <c r="M710" s="102" t="s">
        <v>16350</v>
      </c>
      <c r="N710" s="102" t="s">
        <v>16349</v>
      </c>
      <c r="O710" s="95" t="s">
        <v>13904</v>
      </c>
      <c r="P710" s="89"/>
      <c r="Q710" s="90"/>
    </row>
    <row r="711" spans="1:17">
      <c r="A711" s="88" t="s">
        <v>7415</v>
      </c>
      <c r="B711" s="85" t="s">
        <v>7727</v>
      </c>
      <c r="C711" s="88" t="s">
        <v>7417</v>
      </c>
      <c r="D711" s="86" t="s">
        <v>9234</v>
      </c>
      <c r="E711" s="85" t="s">
        <v>3848</v>
      </c>
      <c r="F711" s="153" t="s">
        <v>2245</v>
      </c>
      <c r="G711" s="86" t="s">
        <v>4329</v>
      </c>
      <c r="H711" s="88" t="s">
        <v>7416</v>
      </c>
      <c r="I711" s="87">
        <v>6932485003501</v>
      </c>
      <c r="J711" s="87" t="s">
        <v>818</v>
      </c>
      <c r="K711" s="87" t="s">
        <v>16100</v>
      </c>
      <c r="L711" s="102" t="s">
        <v>16253</v>
      </c>
      <c r="M711" s="102" t="s">
        <v>16268</v>
      </c>
      <c r="N711" s="102" t="s">
        <v>16387</v>
      </c>
      <c r="O711" s="93" t="s">
        <v>16156</v>
      </c>
      <c r="P711" s="89"/>
      <c r="Q711" s="90"/>
    </row>
    <row r="712" spans="1:17">
      <c r="A712" s="88" t="s">
        <v>7418</v>
      </c>
      <c r="B712" s="85" t="s">
        <v>4206</v>
      </c>
      <c r="C712" s="88" t="s">
        <v>7420</v>
      </c>
      <c r="D712" s="86" t="s">
        <v>9235</v>
      </c>
      <c r="E712" s="85" t="s">
        <v>2253</v>
      </c>
      <c r="F712" s="153" t="s">
        <v>2245</v>
      </c>
      <c r="G712" s="86" t="s">
        <v>54</v>
      </c>
      <c r="H712" s="88" t="s">
        <v>7419</v>
      </c>
      <c r="I712" s="87">
        <v>6932485001743</v>
      </c>
      <c r="J712" s="87" t="s">
        <v>818</v>
      </c>
      <c r="K712" s="87" t="s">
        <v>16041</v>
      </c>
      <c r="L712" s="102" t="s">
        <v>16167</v>
      </c>
      <c r="M712" s="102" t="s">
        <v>16347</v>
      </c>
      <c r="N712" s="102" t="s">
        <v>16404</v>
      </c>
      <c r="O712" s="93" t="s">
        <v>16156</v>
      </c>
      <c r="P712" s="89"/>
      <c r="Q712" s="90"/>
    </row>
    <row r="713" spans="1:17">
      <c r="A713" s="88" t="s">
        <v>7421</v>
      </c>
      <c r="B713" s="85" t="s">
        <v>9166</v>
      </c>
      <c r="C713" s="88" t="s">
        <v>7423</v>
      </c>
      <c r="D713" s="86" t="s">
        <v>9236</v>
      </c>
      <c r="E713" s="85" t="s">
        <v>2253</v>
      </c>
      <c r="F713" s="153" t="s">
        <v>2245</v>
      </c>
      <c r="G713" s="86" t="s">
        <v>4329</v>
      </c>
      <c r="H713" s="88" t="s">
        <v>7422</v>
      </c>
      <c r="I713" s="87" t="s">
        <v>13360</v>
      </c>
      <c r="J713" s="87" t="s">
        <v>818</v>
      </c>
      <c r="K713" s="87" t="s">
        <v>16015</v>
      </c>
      <c r="L713" s="102" t="s">
        <v>16253</v>
      </c>
      <c r="M713" s="102" t="s">
        <v>16268</v>
      </c>
      <c r="N713" s="102" t="s">
        <v>16387</v>
      </c>
      <c r="O713" s="93" t="s">
        <v>16156</v>
      </c>
      <c r="P713" s="89"/>
      <c r="Q713" s="90"/>
    </row>
    <row r="714" spans="1:17">
      <c r="A714" s="88" t="s">
        <v>7424</v>
      </c>
      <c r="B714" s="85" t="s">
        <v>7401</v>
      </c>
      <c r="C714" s="88" t="s">
        <v>7426</v>
      </c>
      <c r="D714" s="86" t="s">
        <v>4837</v>
      </c>
      <c r="E714" s="88"/>
      <c r="F714" s="153" t="s">
        <v>2245</v>
      </c>
      <c r="G714" s="93" t="s">
        <v>4801</v>
      </c>
      <c r="H714" s="88" t="s">
        <v>7425</v>
      </c>
      <c r="I714" s="87">
        <v>6932485001842</v>
      </c>
      <c r="J714" s="87" t="s">
        <v>818</v>
      </c>
      <c r="K714" s="87" t="s">
        <v>15991</v>
      </c>
      <c r="L714" s="102" t="s">
        <v>16254</v>
      </c>
      <c r="M714" s="102" t="s">
        <v>16348</v>
      </c>
      <c r="N714" s="102" t="s">
        <v>16160</v>
      </c>
      <c r="O714" s="93" t="s">
        <v>16156</v>
      </c>
      <c r="P714" s="89"/>
      <c r="Q714" s="90"/>
    </row>
    <row r="715" spans="1:17">
      <c r="A715" s="88" t="s">
        <v>7427</v>
      </c>
      <c r="B715" s="85" t="s">
        <v>9138</v>
      </c>
      <c r="C715" s="88" t="s">
        <v>7429</v>
      </c>
      <c r="D715" s="86" t="s">
        <v>9237</v>
      </c>
      <c r="E715" s="85" t="s">
        <v>2253</v>
      </c>
      <c r="F715" s="153" t="s">
        <v>2245</v>
      </c>
      <c r="G715" s="86" t="s">
        <v>7729</v>
      </c>
      <c r="H715" s="88" t="s">
        <v>7428</v>
      </c>
      <c r="I715" s="87" t="s">
        <v>13361</v>
      </c>
      <c r="J715" s="87" t="s">
        <v>818</v>
      </c>
      <c r="K715" s="87" t="s">
        <v>16114</v>
      </c>
      <c r="L715" s="102" t="s">
        <v>16253</v>
      </c>
      <c r="M715" s="102" t="s">
        <v>16268</v>
      </c>
      <c r="N715" s="102" t="s">
        <v>16344</v>
      </c>
      <c r="O715" s="93" t="s">
        <v>16156</v>
      </c>
      <c r="P715" s="89"/>
      <c r="Q715" s="90"/>
    </row>
    <row r="716" spans="1:17">
      <c r="A716" s="88" t="s">
        <v>7430</v>
      </c>
      <c r="B716" s="85" t="s">
        <v>9139</v>
      </c>
      <c r="C716" s="88" t="s">
        <v>7432</v>
      </c>
      <c r="D716" s="86" t="s">
        <v>9238</v>
      </c>
      <c r="E716" s="85" t="s">
        <v>2253</v>
      </c>
      <c r="F716" s="153" t="s">
        <v>2245</v>
      </c>
      <c r="G716" s="86" t="s">
        <v>9140</v>
      </c>
      <c r="H716" s="88" t="s">
        <v>7431</v>
      </c>
      <c r="I716" s="87">
        <v>6932485001699</v>
      </c>
      <c r="J716" s="87" t="s">
        <v>818</v>
      </c>
      <c r="K716" s="87" t="s">
        <v>16046</v>
      </c>
      <c r="L716" s="102" t="s">
        <v>16162</v>
      </c>
      <c r="M716" s="102" t="s">
        <v>16189</v>
      </c>
      <c r="N716" s="102" t="s">
        <v>16387</v>
      </c>
      <c r="O716" s="93" t="s">
        <v>16156</v>
      </c>
      <c r="P716" s="89"/>
      <c r="Q716" s="90"/>
    </row>
    <row r="717" spans="1:17">
      <c r="A717" s="88" t="s">
        <v>7433</v>
      </c>
      <c r="B717" s="85" t="s">
        <v>4134</v>
      </c>
      <c r="C717" s="88" t="s">
        <v>7435</v>
      </c>
      <c r="D717" s="86" t="s">
        <v>2539</v>
      </c>
      <c r="E717" s="88" t="s">
        <v>2253</v>
      </c>
      <c r="F717" s="153" t="s">
        <v>2245</v>
      </c>
      <c r="G717" s="93" t="s">
        <v>20</v>
      </c>
      <c r="H717" s="88" t="s">
        <v>7434</v>
      </c>
      <c r="I717" s="87">
        <v>6932485001422</v>
      </c>
      <c r="J717" s="87" t="s">
        <v>818</v>
      </c>
      <c r="K717" s="87" t="s">
        <v>16039</v>
      </c>
      <c r="L717" s="102" t="s">
        <v>16209</v>
      </c>
      <c r="M717" s="102" t="s">
        <v>16314</v>
      </c>
      <c r="N717" s="102" t="s">
        <v>16379</v>
      </c>
      <c r="O717" s="93" t="s">
        <v>16156</v>
      </c>
      <c r="P717" s="89"/>
      <c r="Q717" s="90"/>
    </row>
    <row r="718" spans="1:17">
      <c r="A718" s="88" t="s">
        <v>7436</v>
      </c>
      <c r="B718" s="85" t="s">
        <v>9165</v>
      </c>
      <c r="C718" s="88" t="s">
        <v>7438</v>
      </c>
      <c r="D718" s="86" t="s">
        <v>5120</v>
      </c>
      <c r="E718" s="85" t="s">
        <v>2253</v>
      </c>
      <c r="F718" s="153" t="s">
        <v>2245</v>
      </c>
      <c r="G718" s="86" t="s">
        <v>20</v>
      </c>
      <c r="H718" s="88" t="s">
        <v>7437</v>
      </c>
      <c r="I718" s="87">
        <v>6932485002245</v>
      </c>
      <c r="J718" s="87" t="s">
        <v>818</v>
      </c>
      <c r="K718" s="87" t="s">
        <v>15975</v>
      </c>
      <c r="L718" s="102" t="s">
        <v>16167</v>
      </c>
      <c r="M718" s="102" t="s">
        <v>16278</v>
      </c>
      <c r="N718" s="102" t="s">
        <v>16203</v>
      </c>
      <c r="O718" s="93" t="s">
        <v>16156</v>
      </c>
      <c r="P718" s="89"/>
      <c r="Q718" s="90"/>
    </row>
    <row r="719" spans="1:17">
      <c r="A719" s="88" t="s">
        <v>7439</v>
      </c>
      <c r="B719" s="85" t="s">
        <v>9167</v>
      </c>
      <c r="C719" s="88" t="s">
        <v>7441</v>
      </c>
      <c r="D719" s="86" t="s">
        <v>2509</v>
      </c>
      <c r="E719" s="85" t="s">
        <v>2253</v>
      </c>
      <c r="F719" s="153" t="s">
        <v>2245</v>
      </c>
      <c r="G719" s="86" t="s">
        <v>20</v>
      </c>
      <c r="H719" s="88" t="s">
        <v>7440</v>
      </c>
      <c r="I719" s="87" t="e">
        <v>#N/A</v>
      </c>
      <c r="J719" s="87" t="s">
        <v>13623</v>
      </c>
      <c r="K719" s="87" t="s">
        <v>16129</v>
      </c>
      <c r="L719" s="102" t="s">
        <v>16255</v>
      </c>
      <c r="M719" s="102" t="s">
        <v>16351</v>
      </c>
      <c r="N719" s="102" t="s">
        <v>16405</v>
      </c>
      <c r="O719" s="93" t="s">
        <v>15919</v>
      </c>
      <c r="P719" s="89"/>
      <c r="Q719" s="90"/>
    </row>
    <row r="720" spans="1:17">
      <c r="A720" s="88" t="s">
        <v>7442</v>
      </c>
      <c r="B720" s="85" t="s">
        <v>7401</v>
      </c>
      <c r="C720" s="88" t="s">
        <v>7444</v>
      </c>
      <c r="D720" s="86" t="s">
        <v>9239</v>
      </c>
      <c r="E720" s="88" t="s">
        <v>2253</v>
      </c>
      <c r="F720" s="153" t="s">
        <v>2245</v>
      </c>
      <c r="G720" s="93" t="s">
        <v>22</v>
      </c>
      <c r="H720" s="88" t="s">
        <v>7443</v>
      </c>
      <c r="I720" s="87" t="s">
        <v>13362</v>
      </c>
      <c r="J720" s="87" t="s">
        <v>818</v>
      </c>
      <c r="K720" s="87" t="s">
        <v>15991</v>
      </c>
      <c r="L720" s="102" t="s">
        <v>16254</v>
      </c>
      <c r="M720" s="102" t="s">
        <v>16348</v>
      </c>
      <c r="N720" s="102" t="s">
        <v>16160</v>
      </c>
      <c r="O720" s="93" t="s">
        <v>16156</v>
      </c>
      <c r="P720" s="89"/>
      <c r="Q720" s="90"/>
    </row>
    <row r="721" spans="1:17">
      <c r="A721" s="88" t="s">
        <v>7445</v>
      </c>
      <c r="B721" s="85" t="s">
        <v>7727</v>
      </c>
      <c r="C721" s="88" t="s">
        <v>7447</v>
      </c>
      <c r="D721" s="86" t="s">
        <v>9240</v>
      </c>
      <c r="E721" s="85" t="s">
        <v>2253</v>
      </c>
      <c r="F721" s="153" t="s">
        <v>2245</v>
      </c>
      <c r="G721" s="86" t="s">
        <v>7729</v>
      </c>
      <c r="H721" s="88" t="s">
        <v>7446</v>
      </c>
      <c r="I721" s="87">
        <v>6932485001897</v>
      </c>
      <c r="J721" s="87" t="s">
        <v>818</v>
      </c>
      <c r="K721" s="87" t="s">
        <v>16130</v>
      </c>
      <c r="L721" s="102" t="s">
        <v>16253</v>
      </c>
      <c r="M721" s="102" t="s">
        <v>16268</v>
      </c>
      <c r="N721" s="102" t="s">
        <v>16387</v>
      </c>
      <c r="O721" s="93" t="s">
        <v>16156</v>
      </c>
      <c r="P721" s="89"/>
      <c r="Q721" s="90"/>
    </row>
    <row r="722" spans="1:17">
      <c r="A722" s="88" t="s">
        <v>7448</v>
      </c>
      <c r="B722" s="85" t="s">
        <v>7450</v>
      </c>
      <c r="C722" s="88" t="s">
        <v>7451</v>
      </c>
      <c r="D722" s="86" t="s">
        <v>9241</v>
      </c>
      <c r="E722" s="88" t="s">
        <v>2242</v>
      </c>
      <c r="F722" s="153" t="s">
        <v>2245</v>
      </c>
      <c r="G722" s="93" t="s">
        <v>7413</v>
      </c>
      <c r="H722" s="88" t="s">
        <v>7449</v>
      </c>
      <c r="I722" s="87">
        <v>6932485002290</v>
      </c>
      <c r="J722" s="87" t="s">
        <v>818</v>
      </c>
      <c r="K722" s="87" t="s">
        <v>16131</v>
      </c>
      <c r="L722" s="102" t="s">
        <v>16186</v>
      </c>
      <c r="M722" s="102" t="s">
        <v>16278</v>
      </c>
      <c r="N722" s="102" t="s">
        <v>16203</v>
      </c>
      <c r="O722" s="93" t="s">
        <v>16156</v>
      </c>
      <c r="P722" s="89"/>
      <c r="Q722" s="90"/>
    </row>
    <row r="723" spans="1:17">
      <c r="A723" s="88" t="s">
        <v>7452</v>
      </c>
      <c r="B723" s="85" t="s">
        <v>7727</v>
      </c>
      <c r="C723" s="88" t="s">
        <v>7454</v>
      </c>
      <c r="D723" s="86" t="s">
        <v>5083</v>
      </c>
      <c r="E723" s="85" t="s">
        <v>2253</v>
      </c>
      <c r="F723" s="153" t="s">
        <v>2245</v>
      </c>
      <c r="G723" s="86" t="s">
        <v>7729</v>
      </c>
      <c r="H723" s="88" t="s">
        <v>7453</v>
      </c>
      <c r="I723" s="87">
        <v>6932485001880</v>
      </c>
      <c r="J723" s="87" t="s">
        <v>818</v>
      </c>
      <c r="K723" s="87" t="s">
        <v>16117</v>
      </c>
      <c r="L723" s="102" t="s">
        <v>16246</v>
      </c>
      <c r="M723" s="102" t="s">
        <v>16164</v>
      </c>
      <c r="N723" s="102" t="s">
        <v>16288</v>
      </c>
      <c r="O723" s="93" t="s">
        <v>16156</v>
      </c>
      <c r="P723" s="89"/>
      <c r="Q723" s="90"/>
    </row>
    <row r="724" spans="1:17">
      <c r="A724" s="88" t="s">
        <v>7455</v>
      </c>
      <c r="B724" s="85" t="s">
        <v>9168</v>
      </c>
      <c r="C724" s="88" t="s">
        <v>7457</v>
      </c>
      <c r="D724" s="86" t="s">
        <v>3838</v>
      </c>
      <c r="E724" s="85" t="s">
        <v>2253</v>
      </c>
      <c r="F724" s="153" t="s">
        <v>2245</v>
      </c>
      <c r="G724" s="86" t="s">
        <v>7757</v>
      </c>
      <c r="H724" s="88" t="s">
        <v>7456</v>
      </c>
      <c r="I724" s="87" t="e">
        <v>#N/A</v>
      </c>
      <c r="J724" s="87" t="s">
        <v>13624</v>
      </c>
      <c r="K724" s="87" t="s">
        <v>15993</v>
      </c>
      <c r="L724" s="102" t="s">
        <v>16255</v>
      </c>
      <c r="M724" s="102" t="s">
        <v>16351</v>
      </c>
      <c r="N724" s="102" t="s">
        <v>16405</v>
      </c>
      <c r="O724" s="93" t="s">
        <v>15919</v>
      </c>
      <c r="P724" s="89"/>
      <c r="Q724" s="90"/>
    </row>
    <row r="725" spans="1:17">
      <c r="A725" s="88" t="s">
        <v>7458</v>
      </c>
      <c r="B725" s="85" t="s">
        <v>4120</v>
      </c>
      <c r="C725" s="88" t="s">
        <v>7460</v>
      </c>
      <c r="D725" s="86" t="s">
        <v>9242</v>
      </c>
      <c r="E725" s="85" t="s">
        <v>2242</v>
      </c>
      <c r="F725" s="153" t="s">
        <v>2245</v>
      </c>
      <c r="G725" s="86" t="s">
        <v>22</v>
      </c>
      <c r="H725" s="88" t="s">
        <v>7459</v>
      </c>
      <c r="I725" s="87">
        <v>6974950104986</v>
      </c>
      <c r="J725" s="87" t="s">
        <v>818</v>
      </c>
      <c r="K725" s="87" t="s">
        <v>15995</v>
      </c>
      <c r="L725" s="102" t="s">
        <v>16167</v>
      </c>
      <c r="M725" s="102" t="s">
        <v>16347</v>
      </c>
      <c r="N725" s="102" t="s">
        <v>16404</v>
      </c>
      <c r="O725" s="93" t="s">
        <v>16156</v>
      </c>
      <c r="P725" s="89"/>
      <c r="Q725" s="90"/>
    </row>
    <row r="726" spans="1:17">
      <c r="A726" s="88" t="s">
        <v>7461</v>
      </c>
      <c r="B726" s="85" t="s">
        <v>7329</v>
      </c>
      <c r="C726" s="88" t="s">
        <v>7463</v>
      </c>
      <c r="D726" s="86" t="s">
        <v>3185</v>
      </c>
      <c r="E726" s="85" t="s">
        <v>2253</v>
      </c>
      <c r="F726" s="153" t="s">
        <v>2245</v>
      </c>
      <c r="G726" s="86" t="s">
        <v>9141</v>
      </c>
      <c r="H726" s="88" t="s">
        <v>7462</v>
      </c>
      <c r="I726" s="87">
        <v>6932485001736</v>
      </c>
      <c r="J726" s="87" t="s">
        <v>818</v>
      </c>
      <c r="K726" s="87" t="s">
        <v>16124</v>
      </c>
      <c r="L726" s="102" t="s">
        <v>16184</v>
      </c>
      <c r="M726" s="102" t="s">
        <v>16294</v>
      </c>
      <c r="N726" s="102" t="s">
        <v>16371</v>
      </c>
      <c r="O726" s="93" t="s">
        <v>16156</v>
      </c>
      <c r="P726" s="89"/>
      <c r="Q726" s="90"/>
    </row>
    <row r="727" spans="1:17">
      <c r="A727" s="88" t="s">
        <v>7464</v>
      </c>
      <c r="B727" s="85" t="s">
        <v>7758</v>
      </c>
      <c r="C727" s="88" t="s">
        <v>7466</v>
      </c>
      <c r="D727" s="86" t="s">
        <v>5083</v>
      </c>
      <c r="E727" s="85" t="s">
        <v>2253</v>
      </c>
      <c r="F727" s="153" t="s">
        <v>2245</v>
      </c>
      <c r="G727" s="86" t="s">
        <v>4957</v>
      </c>
      <c r="H727" s="88" t="s">
        <v>7465</v>
      </c>
      <c r="I727" s="87">
        <v>6932485001965</v>
      </c>
      <c r="J727" s="87" t="s">
        <v>818</v>
      </c>
      <c r="K727" s="87" t="s">
        <v>16007</v>
      </c>
      <c r="L727" s="102" t="s">
        <v>16256</v>
      </c>
      <c r="M727" s="102" t="s">
        <v>16340</v>
      </c>
      <c r="N727" s="102" t="s">
        <v>16192</v>
      </c>
      <c r="O727" s="93" t="s">
        <v>16156</v>
      </c>
      <c r="P727" s="89"/>
      <c r="Q727" s="90"/>
    </row>
    <row r="728" spans="1:17">
      <c r="A728" s="88" t="s">
        <v>7467</v>
      </c>
      <c r="B728" s="85" t="s">
        <v>5093</v>
      </c>
      <c r="C728" s="88" t="s">
        <v>7469</v>
      </c>
      <c r="D728" s="86" t="s">
        <v>2527</v>
      </c>
      <c r="E728" s="88" t="s">
        <v>2253</v>
      </c>
      <c r="F728" s="153" t="s">
        <v>2245</v>
      </c>
      <c r="G728" s="93" t="s">
        <v>27</v>
      </c>
      <c r="H728" s="88" t="s">
        <v>7468</v>
      </c>
      <c r="I728" s="87">
        <v>6932485001712</v>
      </c>
      <c r="J728" s="87" t="s">
        <v>818</v>
      </c>
      <c r="K728" s="87" t="s">
        <v>16064</v>
      </c>
      <c r="L728" s="102" t="s">
        <v>16221</v>
      </c>
      <c r="M728" s="102" t="s">
        <v>16321</v>
      </c>
      <c r="N728" s="102" t="s">
        <v>16385</v>
      </c>
      <c r="O728" s="93" t="s">
        <v>16156</v>
      </c>
      <c r="P728" s="89"/>
      <c r="Q728" s="90"/>
    </row>
    <row r="729" spans="1:17">
      <c r="A729" s="88" t="s">
        <v>7470</v>
      </c>
      <c r="B729" s="85" t="s">
        <v>7740</v>
      </c>
      <c r="C729" s="88" t="s">
        <v>7472</v>
      </c>
      <c r="D729" s="86" t="s">
        <v>9243</v>
      </c>
      <c r="E729" s="85" t="s">
        <v>2253</v>
      </c>
      <c r="F729" s="153" t="s">
        <v>2245</v>
      </c>
      <c r="G729" s="86" t="s">
        <v>27</v>
      </c>
      <c r="H729" s="88" t="s">
        <v>7471</v>
      </c>
      <c r="I729" s="87">
        <v>6932485003136</v>
      </c>
      <c r="J729" s="87" t="s">
        <v>818</v>
      </c>
      <c r="K729" s="87" t="s">
        <v>15977</v>
      </c>
      <c r="L729" s="102" t="s">
        <v>16257</v>
      </c>
      <c r="M729" s="102" t="s">
        <v>16291</v>
      </c>
      <c r="N729" s="102" t="s">
        <v>16368</v>
      </c>
      <c r="O729" s="93" t="s">
        <v>16156</v>
      </c>
      <c r="P729" s="89"/>
      <c r="Q729" s="90"/>
    </row>
    <row r="730" spans="1:17">
      <c r="A730" s="88" t="s">
        <v>7473</v>
      </c>
      <c r="B730" s="85" t="s">
        <v>9142</v>
      </c>
      <c r="C730" s="88" t="s">
        <v>7475</v>
      </c>
      <c r="D730" s="86" t="s">
        <v>9244</v>
      </c>
      <c r="E730" s="85" t="s">
        <v>2253</v>
      </c>
      <c r="F730" s="153" t="s">
        <v>2245</v>
      </c>
      <c r="G730" s="86" t="s">
        <v>22</v>
      </c>
      <c r="H730" s="88" t="s">
        <v>7474</v>
      </c>
      <c r="I730" s="87" t="s">
        <v>13348</v>
      </c>
      <c r="J730" s="87" t="s">
        <v>818</v>
      </c>
      <c r="K730" s="87" t="s">
        <v>16046</v>
      </c>
      <c r="L730" s="102" t="s">
        <v>16167</v>
      </c>
      <c r="M730" s="102" t="s">
        <v>16278</v>
      </c>
      <c r="N730" s="102" t="s">
        <v>16203</v>
      </c>
      <c r="O730" s="93" t="s">
        <v>16156</v>
      </c>
      <c r="P730" s="89"/>
      <c r="Q730" s="90"/>
    </row>
    <row r="731" spans="1:17">
      <c r="A731" s="88" t="s">
        <v>7476</v>
      </c>
      <c r="B731" s="85" t="s">
        <v>5093</v>
      </c>
      <c r="C731" s="88" t="s">
        <v>7478</v>
      </c>
      <c r="D731" s="86" t="s">
        <v>9245</v>
      </c>
      <c r="E731" s="85" t="s">
        <v>2242</v>
      </c>
      <c r="F731" s="153" t="s">
        <v>2245</v>
      </c>
      <c r="G731" s="86" t="s">
        <v>27</v>
      </c>
      <c r="H731" s="88" t="s">
        <v>7477</v>
      </c>
      <c r="I731" s="87">
        <v>6974950108205</v>
      </c>
      <c r="J731" s="87" t="s">
        <v>818</v>
      </c>
      <c r="K731" s="87" t="s">
        <v>16059</v>
      </c>
      <c r="L731" s="102" t="s">
        <v>16219</v>
      </c>
      <c r="M731" s="102" t="s">
        <v>16320</v>
      </c>
      <c r="N731" s="102" t="s">
        <v>16311</v>
      </c>
      <c r="O731" s="93" t="s">
        <v>16156</v>
      </c>
      <c r="P731" s="89"/>
      <c r="Q731" s="90"/>
    </row>
    <row r="732" spans="1:17">
      <c r="A732" s="88" t="s">
        <v>7479</v>
      </c>
      <c r="B732" s="85" t="s">
        <v>7329</v>
      </c>
      <c r="C732" s="88" t="s">
        <v>7481</v>
      </c>
      <c r="D732" s="86" t="s">
        <v>4870</v>
      </c>
      <c r="E732" s="88" t="s">
        <v>2253</v>
      </c>
      <c r="F732" s="153" t="s">
        <v>2245</v>
      </c>
      <c r="G732" s="93" t="s">
        <v>27</v>
      </c>
      <c r="H732" s="88" t="s">
        <v>7480</v>
      </c>
      <c r="I732" s="87">
        <v>6932485002757</v>
      </c>
      <c r="J732" s="87" t="s">
        <v>818</v>
      </c>
      <c r="K732" s="87" t="s">
        <v>16124</v>
      </c>
      <c r="L732" s="102" t="s">
        <v>16184</v>
      </c>
      <c r="M732" s="102" t="s">
        <v>16294</v>
      </c>
      <c r="N732" s="102" t="s">
        <v>16371</v>
      </c>
      <c r="O732" s="93" t="s">
        <v>16156</v>
      </c>
      <c r="P732" s="89"/>
      <c r="Q732" s="90"/>
    </row>
    <row r="733" spans="1:17">
      <c r="A733" s="88" t="s">
        <v>7482</v>
      </c>
      <c r="B733" s="85" t="s">
        <v>7740</v>
      </c>
      <c r="C733" s="88" t="s">
        <v>7484</v>
      </c>
      <c r="D733" s="86" t="s">
        <v>9246</v>
      </c>
      <c r="E733" s="85" t="s">
        <v>2253</v>
      </c>
      <c r="F733" s="153" t="s">
        <v>2245</v>
      </c>
      <c r="G733" s="86" t="s">
        <v>27</v>
      </c>
      <c r="H733" s="88" t="s">
        <v>7483</v>
      </c>
      <c r="I733" s="87" t="s">
        <v>13363</v>
      </c>
      <c r="J733" s="87" t="s">
        <v>818</v>
      </c>
      <c r="K733" s="87" t="s">
        <v>15977</v>
      </c>
      <c r="L733" s="102" t="s">
        <v>16162</v>
      </c>
      <c r="M733" s="102" t="s">
        <v>16189</v>
      </c>
      <c r="N733" s="102" t="s">
        <v>16387</v>
      </c>
      <c r="O733" s="93" t="s">
        <v>16156</v>
      </c>
      <c r="P733" s="89"/>
      <c r="Q733" s="90"/>
    </row>
    <row r="734" spans="1:17">
      <c r="A734" s="88" t="s">
        <v>7489</v>
      </c>
      <c r="B734" s="92" t="s">
        <v>7401</v>
      </c>
      <c r="C734" s="91" t="s">
        <v>7491</v>
      </c>
      <c r="D734" s="86" t="s">
        <v>7699</v>
      </c>
      <c r="E734" s="91"/>
      <c r="F734" s="153" t="s">
        <v>2245</v>
      </c>
      <c r="G734" s="93" t="s">
        <v>4801</v>
      </c>
      <c r="H734" s="93" t="s">
        <v>7490</v>
      </c>
      <c r="I734" s="87">
        <v>6932485001811</v>
      </c>
      <c r="J734" s="87" t="s">
        <v>818</v>
      </c>
      <c r="K734" s="87" t="s">
        <v>15968</v>
      </c>
      <c r="L734" s="102" t="s">
        <v>16254</v>
      </c>
      <c r="M734" s="102" t="s">
        <v>16348</v>
      </c>
      <c r="N734" s="102" t="s">
        <v>16160</v>
      </c>
      <c r="O734" s="93" t="s">
        <v>16156</v>
      </c>
      <c r="P734" s="89"/>
      <c r="Q734" s="90"/>
    </row>
    <row r="735" spans="1:17">
      <c r="A735" s="94" t="s">
        <v>11041</v>
      </c>
      <c r="B735" s="94" t="s">
        <v>11091</v>
      </c>
      <c r="C735" s="94" t="s">
        <v>11092</v>
      </c>
      <c r="D735" s="94" t="s">
        <v>2505</v>
      </c>
      <c r="E735" s="91" t="s">
        <v>2242</v>
      </c>
      <c r="F735" s="153" t="s">
        <v>2245</v>
      </c>
      <c r="G735" s="95" t="s">
        <v>11144</v>
      </c>
      <c r="H735" s="93" t="s">
        <v>11160</v>
      </c>
      <c r="I735" s="87">
        <v>6932485006458</v>
      </c>
      <c r="J735" s="87" t="s">
        <v>818</v>
      </c>
      <c r="K735" s="87" t="s">
        <v>15995</v>
      </c>
      <c r="L735" s="102" t="s">
        <v>16254</v>
      </c>
      <c r="M735" s="102" t="s">
        <v>16348</v>
      </c>
      <c r="N735" s="102" t="s">
        <v>16160</v>
      </c>
      <c r="O735" s="95" t="s">
        <v>13904</v>
      </c>
      <c r="P735" s="89"/>
      <c r="Q735" s="90"/>
    </row>
    <row r="736" spans="1:17">
      <c r="A736" s="88" t="s">
        <v>7492</v>
      </c>
      <c r="B736" s="85" t="s">
        <v>7401</v>
      </c>
      <c r="C736" s="88" t="s">
        <v>7494</v>
      </c>
      <c r="D736" s="86" t="s">
        <v>9247</v>
      </c>
      <c r="E736" s="88" t="s">
        <v>2253</v>
      </c>
      <c r="F736" s="153" t="s">
        <v>2245</v>
      </c>
      <c r="G736" s="93" t="s">
        <v>4801</v>
      </c>
      <c r="H736" s="88" t="s">
        <v>7493</v>
      </c>
      <c r="I736" s="87">
        <v>6932485001835</v>
      </c>
      <c r="J736" s="87" t="s">
        <v>818</v>
      </c>
      <c r="K736" s="87" t="s">
        <v>15991</v>
      </c>
      <c r="L736" s="102" t="s">
        <v>16254</v>
      </c>
      <c r="M736" s="102" t="s">
        <v>16348</v>
      </c>
      <c r="N736" s="102" t="s">
        <v>16160</v>
      </c>
      <c r="O736" s="93" t="s">
        <v>16156</v>
      </c>
      <c r="P736" s="89"/>
      <c r="Q736" s="90"/>
    </row>
    <row r="737" spans="1:17">
      <c r="A737" s="88" t="s">
        <v>7621</v>
      </c>
      <c r="B737" s="85" t="s">
        <v>8246</v>
      </c>
      <c r="C737" s="88" t="s">
        <v>7750</v>
      </c>
      <c r="D737" s="86" t="s">
        <v>9248</v>
      </c>
      <c r="E737" s="85" t="s">
        <v>2253</v>
      </c>
      <c r="F737" s="153" t="s">
        <v>2245</v>
      </c>
      <c r="G737" s="86" t="s">
        <v>20</v>
      </c>
      <c r="H737" s="88" t="s">
        <v>7563</v>
      </c>
      <c r="I737" s="87">
        <v>6932485005871</v>
      </c>
      <c r="J737" s="87">
        <v>194846102087</v>
      </c>
      <c r="K737" s="87" t="s">
        <v>16085</v>
      </c>
      <c r="L737" s="102" t="s">
        <v>16186</v>
      </c>
      <c r="M737" s="102" t="s">
        <v>16278</v>
      </c>
      <c r="N737" s="102" t="s">
        <v>16203</v>
      </c>
      <c r="O737" s="93" t="s">
        <v>16157</v>
      </c>
      <c r="P737" s="89"/>
      <c r="Q737" s="90"/>
    </row>
    <row r="738" spans="1:17">
      <c r="A738" s="88" t="s">
        <v>7622</v>
      </c>
      <c r="B738" s="85" t="s">
        <v>8246</v>
      </c>
      <c r="C738" s="88" t="s">
        <v>7751</v>
      </c>
      <c r="D738" s="86" t="s">
        <v>9249</v>
      </c>
      <c r="E738" s="85" t="s">
        <v>2253</v>
      </c>
      <c r="F738" s="153" t="s">
        <v>2245</v>
      </c>
      <c r="G738" s="86" t="s">
        <v>20</v>
      </c>
      <c r="H738" s="88" t="s">
        <v>7564</v>
      </c>
      <c r="I738" s="87">
        <v>6932485005864</v>
      </c>
      <c r="J738" s="87">
        <v>194846102070</v>
      </c>
      <c r="K738" s="87" t="s">
        <v>16085</v>
      </c>
      <c r="L738" s="102" t="s">
        <v>16186</v>
      </c>
      <c r="M738" s="102" t="s">
        <v>16278</v>
      </c>
      <c r="N738" s="102" t="s">
        <v>16203</v>
      </c>
      <c r="O738" s="93" t="s">
        <v>16157</v>
      </c>
      <c r="P738" s="89"/>
      <c r="Q738" s="90"/>
    </row>
    <row r="739" spans="1:17">
      <c r="A739" s="88" t="s">
        <v>7623</v>
      </c>
      <c r="B739" s="85" t="s">
        <v>7752</v>
      </c>
      <c r="C739" s="88" t="s">
        <v>7753</v>
      </c>
      <c r="D739" s="86" t="s">
        <v>2485</v>
      </c>
      <c r="E739" s="88" t="s">
        <v>2253</v>
      </c>
      <c r="F739" s="153" t="s">
        <v>2245</v>
      </c>
      <c r="G739" s="93" t="s">
        <v>4329</v>
      </c>
      <c r="H739" s="88" t="s">
        <v>7565</v>
      </c>
      <c r="I739" s="87" t="e">
        <v>#N/A</v>
      </c>
      <c r="J739" s="87" t="s">
        <v>13625</v>
      </c>
      <c r="K739" s="87" t="s">
        <v>16108</v>
      </c>
      <c r="L739" s="102" t="s">
        <v>16175</v>
      </c>
      <c r="M739" s="102" t="s">
        <v>16308</v>
      </c>
      <c r="N739" s="102" t="s">
        <v>16371</v>
      </c>
      <c r="O739" s="93" t="s">
        <v>16157</v>
      </c>
      <c r="P739" s="89"/>
      <c r="Q739" s="90"/>
    </row>
    <row r="740" spans="1:17">
      <c r="A740" s="88" t="s">
        <v>7624</v>
      </c>
      <c r="B740" s="85" t="s">
        <v>3714</v>
      </c>
      <c r="C740" s="88" t="s">
        <v>7754</v>
      </c>
      <c r="D740" s="86" t="s">
        <v>7755</v>
      </c>
      <c r="E740" s="88" t="s">
        <v>2253</v>
      </c>
      <c r="F740" s="153" t="s">
        <v>95</v>
      </c>
      <c r="G740" s="93" t="s">
        <v>22</v>
      </c>
      <c r="H740" s="88" t="s">
        <v>7566</v>
      </c>
      <c r="I740" s="87">
        <v>6932485004737</v>
      </c>
      <c r="J740" s="87" t="s">
        <v>818</v>
      </c>
      <c r="K740" s="87" t="s">
        <v>15968</v>
      </c>
      <c r="L740" s="102" t="s">
        <v>16202</v>
      </c>
      <c r="M740" s="102" t="s">
        <v>16278</v>
      </c>
      <c r="N740" s="102" t="s">
        <v>16391</v>
      </c>
      <c r="O740" s="93" t="s">
        <v>16157</v>
      </c>
      <c r="P740" s="89"/>
      <c r="Q740" s="90"/>
    </row>
    <row r="741" spans="1:17">
      <c r="A741" s="88" t="s">
        <v>7625</v>
      </c>
      <c r="B741" s="85" t="s">
        <v>7688</v>
      </c>
      <c r="C741" s="88" t="s">
        <v>7756</v>
      </c>
      <c r="D741" s="86" t="s">
        <v>2475</v>
      </c>
      <c r="E741" s="88" t="s">
        <v>2253</v>
      </c>
      <c r="F741" s="153" t="s">
        <v>2245</v>
      </c>
      <c r="G741" s="93" t="s">
        <v>7757</v>
      </c>
      <c r="H741" s="88" t="s">
        <v>7567</v>
      </c>
      <c r="I741" s="87" t="e">
        <v>#N/A</v>
      </c>
      <c r="J741" s="87" t="s">
        <v>13626</v>
      </c>
      <c r="K741" s="87" t="s">
        <v>15966</v>
      </c>
      <c r="L741" s="102" t="s">
        <v>16251</v>
      </c>
      <c r="M741" s="102" t="s">
        <v>16347</v>
      </c>
      <c r="N741" s="102" t="s">
        <v>16352</v>
      </c>
      <c r="O741" s="93" t="s">
        <v>16157</v>
      </c>
      <c r="P741" s="89"/>
      <c r="Q741" s="90"/>
    </row>
    <row r="742" spans="1:17">
      <c r="A742" s="88" t="s">
        <v>7626</v>
      </c>
      <c r="B742" s="85" t="s">
        <v>7758</v>
      </c>
      <c r="C742" s="88" t="s">
        <v>7759</v>
      </c>
      <c r="D742" s="86" t="s">
        <v>2527</v>
      </c>
      <c r="E742" s="88" t="s">
        <v>2253</v>
      </c>
      <c r="F742" s="153" t="s">
        <v>95</v>
      </c>
      <c r="G742" s="93" t="s">
        <v>4957</v>
      </c>
      <c r="H742" s="88" t="s">
        <v>7568</v>
      </c>
      <c r="I742" s="87">
        <v>6932485001958</v>
      </c>
      <c r="J742" s="87" t="s">
        <v>818</v>
      </c>
      <c r="K742" s="87" t="s">
        <v>16085</v>
      </c>
      <c r="L742" s="102" t="s">
        <v>16186</v>
      </c>
      <c r="M742" s="102" t="s">
        <v>16278</v>
      </c>
      <c r="N742" s="102" t="s">
        <v>16203</v>
      </c>
      <c r="O742" s="93" t="s">
        <v>16157</v>
      </c>
      <c r="P742" s="89"/>
      <c r="Q742" s="90"/>
    </row>
    <row r="743" spans="1:17">
      <c r="A743" s="88" t="s">
        <v>7627</v>
      </c>
      <c r="B743" s="85" t="s">
        <v>7760</v>
      </c>
      <c r="C743" s="88" t="s">
        <v>7761</v>
      </c>
      <c r="D743" s="86" t="s">
        <v>2485</v>
      </c>
      <c r="E743" s="88" t="s">
        <v>2253</v>
      </c>
      <c r="F743" s="153" t="s">
        <v>95</v>
      </c>
      <c r="G743" s="93" t="s">
        <v>27</v>
      </c>
      <c r="H743" s="88" t="s">
        <v>7569</v>
      </c>
      <c r="I743" s="87" t="e">
        <v>#N/A</v>
      </c>
      <c r="J743" s="87" t="s">
        <v>13627</v>
      </c>
      <c r="K743" s="87" t="s">
        <v>16132</v>
      </c>
      <c r="L743" s="102" t="s">
        <v>16175</v>
      </c>
      <c r="M743" s="102" t="s">
        <v>16308</v>
      </c>
      <c r="N743" s="102" t="s">
        <v>16279</v>
      </c>
      <c r="O743" s="93" t="s">
        <v>16157</v>
      </c>
      <c r="P743" s="89"/>
      <c r="Q743" s="90"/>
    </row>
    <row r="744" spans="1:17">
      <c r="A744" s="88" t="s">
        <v>7628</v>
      </c>
      <c r="B744" s="92" t="s">
        <v>7328</v>
      </c>
      <c r="C744" s="88" t="s">
        <v>7762</v>
      </c>
      <c r="D744" s="86" t="s">
        <v>2505</v>
      </c>
      <c r="E744" s="88" t="s">
        <v>2253</v>
      </c>
      <c r="F744" s="153" t="s">
        <v>95</v>
      </c>
      <c r="G744" s="93" t="s">
        <v>7763</v>
      </c>
      <c r="H744" s="93" t="s">
        <v>7570</v>
      </c>
      <c r="I744" s="87">
        <v>6932485004508</v>
      </c>
      <c r="J744" s="87" t="s">
        <v>818</v>
      </c>
      <c r="K744" s="87" t="s">
        <v>16121</v>
      </c>
      <c r="L744" s="102" t="s">
        <v>16250</v>
      </c>
      <c r="M744" s="102" t="s">
        <v>16344</v>
      </c>
      <c r="N744" s="102" t="s">
        <v>16377</v>
      </c>
      <c r="O744" s="93" t="s">
        <v>15924</v>
      </c>
      <c r="P744" s="89"/>
      <c r="Q744" s="90"/>
    </row>
    <row r="745" spans="1:17">
      <c r="A745" s="88" t="s">
        <v>7629</v>
      </c>
      <c r="B745" s="85" t="s">
        <v>7742</v>
      </c>
      <c r="C745" s="88" t="s">
        <v>7764</v>
      </c>
      <c r="D745" s="86" t="s">
        <v>3735</v>
      </c>
      <c r="E745" s="88" t="s">
        <v>2253</v>
      </c>
      <c r="F745" s="153" t="s">
        <v>2245</v>
      </c>
      <c r="G745" s="93" t="s">
        <v>7765</v>
      </c>
      <c r="H745" s="88" t="s">
        <v>7571</v>
      </c>
      <c r="I745" s="87">
        <v>6932485005666</v>
      </c>
      <c r="J745" s="87" t="s">
        <v>818</v>
      </c>
      <c r="K745" s="87" t="s">
        <v>15975</v>
      </c>
      <c r="L745" s="102" t="s">
        <v>16167</v>
      </c>
      <c r="M745" s="102" t="s">
        <v>16278</v>
      </c>
      <c r="N745" s="102" t="s">
        <v>16203</v>
      </c>
      <c r="O745" s="93" t="s">
        <v>16157</v>
      </c>
      <c r="P745" s="89"/>
      <c r="Q745" s="90"/>
    </row>
    <row r="746" spans="1:17">
      <c r="A746" s="88" t="s">
        <v>7630</v>
      </c>
      <c r="B746" s="85" t="s">
        <v>5063</v>
      </c>
      <c r="C746" s="88" t="s">
        <v>7766</v>
      </c>
      <c r="D746" s="86" t="s">
        <v>3110</v>
      </c>
      <c r="E746" s="85" t="s">
        <v>2253</v>
      </c>
      <c r="F746" s="153" t="s">
        <v>2245</v>
      </c>
      <c r="G746" s="86" t="s">
        <v>27</v>
      </c>
      <c r="H746" s="88" t="s">
        <v>7572</v>
      </c>
      <c r="I746" s="87">
        <v>6932485005840</v>
      </c>
      <c r="J746" s="87" t="s">
        <v>818</v>
      </c>
      <c r="K746" s="87" t="s">
        <v>15997</v>
      </c>
      <c r="L746" s="102" t="s">
        <v>16184</v>
      </c>
      <c r="M746" s="102" t="s">
        <v>16294</v>
      </c>
      <c r="N746" s="102" t="s">
        <v>16371</v>
      </c>
      <c r="O746" s="93" t="s">
        <v>16157</v>
      </c>
      <c r="P746" s="89"/>
      <c r="Q746" s="90"/>
    </row>
    <row r="747" spans="1:17">
      <c r="A747" s="88" t="s">
        <v>7631</v>
      </c>
      <c r="B747" s="85" t="s">
        <v>7767</v>
      </c>
      <c r="C747" s="88" t="s">
        <v>7768</v>
      </c>
      <c r="D747" s="86" t="s">
        <v>3838</v>
      </c>
      <c r="E747" s="88" t="s">
        <v>2253</v>
      </c>
      <c r="F747" s="153" t="s">
        <v>2245</v>
      </c>
      <c r="G747" s="93" t="s">
        <v>7769</v>
      </c>
      <c r="H747" s="88" t="s">
        <v>7573</v>
      </c>
      <c r="I747" s="87" t="e">
        <v>#N/A</v>
      </c>
      <c r="J747" s="87" t="s">
        <v>13628</v>
      </c>
      <c r="K747" s="87" t="s">
        <v>16106</v>
      </c>
      <c r="L747" s="102" t="s">
        <v>16258</v>
      </c>
      <c r="M747" s="102" t="s">
        <v>16314</v>
      </c>
      <c r="N747" s="102" t="s">
        <v>16402</v>
      </c>
      <c r="O747" s="93" t="s">
        <v>16157</v>
      </c>
      <c r="P747" s="89"/>
      <c r="Q747" s="90"/>
    </row>
    <row r="748" spans="1:17">
      <c r="A748" s="88" t="s">
        <v>7632</v>
      </c>
      <c r="B748" s="85" t="s">
        <v>7742</v>
      </c>
      <c r="C748" s="88" t="s">
        <v>7770</v>
      </c>
      <c r="D748" s="86" t="s">
        <v>9250</v>
      </c>
      <c r="E748" s="88" t="s">
        <v>2253</v>
      </c>
      <c r="F748" s="153" t="s">
        <v>2245</v>
      </c>
      <c r="G748" s="93" t="s">
        <v>3941</v>
      </c>
      <c r="H748" s="88" t="s">
        <v>7574</v>
      </c>
      <c r="I748" s="87">
        <v>6932485002269</v>
      </c>
      <c r="J748" s="87" t="s">
        <v>818</v>
      </c>
      <c r="K748" s="87" t="s">
        <v>15975</v>
      </c>
      <c r="L748" s="102" t="s">
        <v>16167</v>
      </c>
      <c r="M748" s="102" t="s">
        <v>16278</v>
      </c>
      <c r="N748" s="102" t="s">
        <v>16203</v>
      </c>
      <c r="O748" s="93" t="s">
        <v>16157</v>
      </c>
      <c r="P748" s="89"/>
      <c r="Q748" s="90"/>
    </row>
    <row r="749" spans="1:17">
      <c r="A749" s="88" t="s">
        <v>7633</v>
      </c>
      <c r="B749" s="85" t="s">
        <v>7771</v>
      </c>
      <c r="C749" s="88" t="s">
        <v>7772</v>
      </c>
      <c r="D749" s="86" t="s">
        <v>9251</v>
      </c>
      <c r="E749" s="88" t="s">
        <v>2253</v>
      </c>
      <c r="F749" s="153" t="s">
        <v>2245</v>
      </c>
      <c r="G749" s="93" t="s">
        <v>7773</v>
      </c>
      <c r="H749" s="88" t="s">
        <v>7575</v>
      </c>
      <c r="I749" s="87">
        <v>6932485001682</v>
      </c>
      <c r="J749" s="87" t="s">
        <v>818</v>
      </c>
      <c r="K749" s="87" t="s">
        <v>16110</v>
      </c>
      <c r="L749" s="102" t="s">
        <v>16162</v>
      </c>
      <c r="M749" s="102" t="s">
        <v>16189</v>
      </c>
      <c r="N749" s="102" t="s">
        <v>16387</v>
      </c>
      <c r="O749" s="93" t="s">
        <v>16157</v>
      </c>
      <c r="P749" s="89"/>
      <c r="Q749" s="90"/>
    </row>
    <row r="750" spans="1:17">
      <c r="A750" s="88" t="s">
        <v>7634</v>
      </c>
      <c r="B750" s="85" t="s">
        <v>7679</v>
      </c>
      <c r="C750" s="88" t="s">
        <v>7680</v>
      </c>
      <c r="D750" s="86" t="s">
        <v>2509</v>
      </c>
      <c r="E750" s="88" t="s">
        <v>2253</v>
      </c>
      <c r="F750" s="153" t="s">
        <v>2245</v>
      </c>
      <c r="G750" s="93" t="s">
        <v>20</v>
      </c>
      <c r="H750" s="88" t="s">
        <v>7576</v>
      </c>
      <c r="I750" s="87" t="e">
        <v>#N/A</v>
      </c>
      <c r="J750" s="87" t="s">
        <v>13629</v>
      </c>
      <c r="K750" s="87" t="s">
        <v>16051</v>
      </c>
      <c r="L750" s="102" t="s">
        <v>16251</v>
      </c>
      <c r="M750" s="102" t="s">
        <v>16347</v>
      </c>
      <c r="N750" s="102" t="s">
        <v>16352</v>
      </c>
      <c r="O750" s="93" t="s">
        <v>16157</v>
      </c>
      <c r="P750" s="89"/>
      <c r="Q750" s="90"/>
    </row>
    <row r="751" spans="1:17">
      <c r="A751" s="88" t="s">
        <v>7635</v>
      </c>
      <c r="B751" s="85" t="s">
        <v>7681</v>
      </c>
      <c r="C751" s="88" t="s">
        <v>7682</v>
      </c>
      <c r="D751" s="86" t="s">
        <v>2475</v>
      </c>
      <c r="E751" s="88" t="s">
        <v>2253</v>
      </c>
      <c r="F751" s="153" t="s">
        <v>2245</v>
      </c>
      <c r="G751" s="93" t="s">
        <v>27</v>
      </c>
      <c r="H751" s="88" t="s">
        <v>7577</v>
      </c>
      <c r="I751" s="87" t="e">
        <v>#N/A</v>
      </c>
      <c r="J751" s="87" t="s">
        <v>13630</v>
      </c>
      <c r="K751" s="87" t="s">
        <v>16133</v>
      </c>
      <c r="L751" s="102" t="s">
        <v>16218</v>
      </c>
      <c r="M751" s="102" t="s">
        <v>16325</v>
      </c>
      <c r="N751" s="102" t="s">
        <v>16203</v>
      </c>
      <c r="O751" s="93"/>
      <c r="P751" s="89"/>
      <c r="Q751" s="90"/>
    </row>
    <row r="752" spans="1:17">
      <c r="A752" s="88" t="s">
        <v>7636</v>
      </c>
      <c r="B752" s="85" t="s">
        <v>7683</v>
      </c>
      <c r="C752" s="88" t="s">
        <v>7684</v>
      </c>
      <c r="D752" s="86" t="s">
        <v>3838</v>
      </c>
      <c r="E752" s="88" t="s">
        <v>2251</v>
      </c>
      <c r="F752" s="153" t="s">
        <v>2245</v>
      </c>
      <c r="G752" s="93" t="s">
        <v>3591</v>
      </c>
      <c r="H752" s="88" t="s">
        <v>7578</v>
      </c>
      <c r="I752" s="87" t="e">
        <v>#N/A</v>
      </c>
      <c r="J752" s="87" t="s">
        <v>13631</v>
      </c>
      <c r="K752" s="87" t="s">
        <v>16093</v>
      </c>
      <c r="L752" s="102" t="s">
        <v>16175</v>
      </c>
      <c r="M752" s="102" t="s">
        <v>16308</v>
      </c>
      <c r="N752" s="102" t="s">
        <v>16279</v>
      </c>
      <c r="O752" s="93" t="s">
        <v>16157</v>
      </c>
      <c r="P752" s="89"/>
      <c r="Q752" s="90"/>
    </row>
    <row r="753" spans="1:17">
      <c r="A753" s="88" t="s">
        <v>7637</v>
      </c>
      <c r="B753" s="85" t="s">
        <v>7685</v>
      </c>
      <c r="C753" s="88" t="s">
        <v>7686</v>
      </c>
      <c r="D753" s="86" t="s">
        <v>7687</v>
      </c>
      <c r="E753" s="88" t="s">
        <v>2253</v>
      </c>
      <c r="F753" s="153" t="s">
        <v>2245</v>
      </c>
      <c r="G753" s="93" t="s">
        <v>5103</v>
      </c>
      <c r="H753" s="88" t="s">
        <v>7579</v>
      </c>
      <c r="I753" s="87">
        <v>6971745580833</v>
      </c>
      <c r="J753" s="87" t="s">
        <v>818</v>
      </c>
      <c r="K753" s="87" t="s">
        <v>16084</v>
      </c>
      <c r="L753" s="102" t="s">
        <v>16246</v>
      </c>
      <c r="M753" s="102" t="s">
        <v>16164</v>
      </c>
      <c r="N753" s="102" t="s">
        <v>16288</v>
      </c>
      <c r="O753" s="93" t="s">
        <v>16157</v>
      </c>
      <c r="P753" s="89"/>
      <c r="Q753" s="90"/>
    </row>
    <row r="754" spans="1:17">
      <c r="A754" s="88" t="s">
        <v>7638</v>
      </c>
      <c r="B754" s="85" t="s">
        <v>7688</v>
      </c>
      <c r="C754" s="88" t="s">
        <v>7689</v>
      </c>
      <c r="D754" s="86" t="s">
        <v>2509</v>
      </c>
      <c r="E754" s="88" t="s">
        <v>2253</v>
      </c>
      <c r="F754" s="153" t="s">
        <v>2245</v>
      </c>
      <c r="G754" s="93" t="s">
        <v>2840</v>
      </c>
      <c r="H754" s="88" t="s">
        <v>7580</v>
      </c>
      <c r="I754" s="87" t="e">
        <v>#N/A</v>
      </c>
      <c r="J754" s="87" t="s">
        <v>13632</v>
      </c>
      <c r="K754" s="87" t="s">
        <v>15966</v>
      </c>
      <c r="L754" s="102" t="s">
        <v>16251</v>
      </c>
      <c r="M754" s="102" t="s">
        <v>16347</v>
      </c>
      <c r="N754" s="102" t="s">
        <v>16352</v>
      </c>
      <c r="O754" s="93" t="s">
        <v>16157</v>
      </c>
      <c r="P754" s="89"/>
      <c r="Q754" s="90"/>
    </row>
    <row r="755" spans="1:17">
      <c r="A755" s="88" t="s">
        <v>7639</v>
      </c>
      <c r="B755" s="85" t="s">
        <v>7690</v>
      </c>
      <c r="C755" s="88" t="s">
        <v>7691</v>
      </c>
      <c r="D755" s="86" t="s">
        <v>2509</v>
      </c>
      <c r="E755" s="88" t="s">
        <v>2251</v>
      </c>
      <c r="F755" s="153" t="s">
        <v>2245</v>
      </c>
      <c r="G755" s="93" t="s">
        <v>27</v>
      </c>
      <c r="H755" s="88" t="s">
        <v>7581</v>
      </c>
      <c r="I755" s="87" t="e">
        <v>#N/A</v>
      </c>
      <c r="J755" s="87" t="s">
        <v>13633</v>
      </c>
      <c r="K755" s="87" t="s">
        <v>15970</v>
      </c>
      <c r="L755" s="102" t="s">
        <v>16251</v>
      </c>
      <c r="M755" s="102" t="s">
        <v>16352</v>
      </c>
      <c r="N755" s="102" t="s">
        <v>16367</v>
      </c>
      <c r="O755" s="93" t="s">
        <v>16157</v>
      </c>
      <c r="P755" s="89"/>
      <c r="Q755" s="90"/>
    </row>
    <row r="756" spans="1:17">
      <c r="A756" s="88" t="s">
        <v>7640</v>
      </c>
      <c r="B756" s="85" t="s">
        <v>7679</v>
      </c>
      <c r="C756" s="88" t="s">
        <v>7692</v>
      </c>
      <c r="D756" s="86" t="s">
        <v>2475</v>
      </c>
      <c r="E756" s="88" t="s">
        <v>2253</v>
      </c>
      <c r="F756" s="153" t="s">
        <v>2245</v>
      </c>
      <c r="G756" s="93" t="s">
        <v>20</v>
      </c>
      <c r="H756" s="88" t="s">
        <v>7582</v>
      </c>
      <c r="I756" s="87" t="e">
        <v>#N/A</v>
      </c>
      <c r="J756" s="87" t="s">
        <v>13634</v>
      </c>
      <c r="K756" s="87" t="s">
        <v>16051</v>
      </c>
      <c r="L756" s="102" t="s">
        <v>16251</v>
      </c>
      <c r="M756" s="102" t="s">
        <v>16347</v>
      </c>
      <c r="N756" s="102" t="s">
        <v>16352</v>
      </c>
      <c r="O756" s="93" t="s">
        <v>16157</v>
      </c>
      <c r="P756" s="89"/>
      <c r="Q756" s="90"/>
    </row>
    <row r="757" spans="1:17">
      <c r="A757" s="88" t="s">
        <v>7641</v>
      </c>
      <c r="B757" s="85" t="s">
        <v>7114</v>
      </c>
      <c r="C757" s="88" t="s">
        <v>7693</v>
      </c>
      <c r="D757" s="86" t="s">
        <v>3839</v>
      </c>
      <c r="E757" s="88" t="s">
        <v>2242</v>
      </c>
      <c r="F757" s="153" t="s">
        <v>2245</v>
      </c>
      <c r="G757" s="93" t="s">
        <v>27</v>
      </c>
      <c r="H757" s="88" t="s">
        <v>7583</v>
      </c>
      <c r="I757" s="87" t="e">
        <v>#N/A</v>
      </c>
      <c r="J757" s="87" t="s">
        <v>13482</v>
      </c>
      <c r="K757" s="87" t="s">
        <v>15991</v>
      </c>
      <c r="L757" s="102" t="s">
        <v>16162</v>
      </c>
      <c r="M757" s="102" t="s">
        <v>16189</v>
      </c>
      <c r="N757" s="102" t="s">
        <v>16387</v>
      </c>
      <c r="O757" s="93" t="s">
        <v>16157</v>
      </c>
      <c r="P757" s="89"/>
      <c r="Q757" s="90"/>
    </row>
    <row r="758" spans="1:17">
      <c r="A758" s="88" t="s">
        <v>7642</v>
      </c>
      <c r="B758" s="85" t="s">
        <v>7694</v>
      </c>
      <c r="C758" s="88" t="s">
        <v>7695</v>
      </c>
      <c r="D758" s="86" t="s">
        <v>2509</v>
      </c>
      <c r="E758" s="88" t="s">
        <v>2253</v>
      </c>
      <c r="F758" s="153" t="s">
        <v>2245</v>
      </c>
      <c r="G758" s="93" t="s">
        <v>4329</v>
      </c>
      <c r="H758" s="88" t="s">
        <v>7584</v>
      </c>
      <c r="I758" s="87" t="e">
        <v>#N/A</v>
      </c>
      <c r="J758" s="87" t="s">
        <v>13635</v>
      </c>
      <c r="K758" s="87" t="s">
        <v>16134</v>
      </c>
      <c r="L758" s="102" t="s">
        <v>16229</v>
      </c>
      <c r="M758" s="102" t="s">
        <v>16308</v>
      </c>
      <c r="N758" s="102" t="s">
        <v>16371</v>
      </c>
      <c r="O758" s="93" t="s">
        <v>16157</v>
      </c>
      <c r="P758" s="89"/>
      <c r="Q758" s="90"/>
    </row>
    <row r="759" spans="1:17">
      <c r="A759" s="88" t="s">
        <v>7643</v>
      </c>
      <c r="B759" s="85" t="s">
        <v>4302</v>
      </c>
      <c r="C759" s="88" t="s">
        <v>7696</v>
      </c>
      <c r="D759" s="86" t="s">
        <v>3837</v>
      </c>
      <c r="E759" s="88" t="s">
        <v>2242</v>
      </c>
      <c r="F759" s="153" t="s">
        <v>2245</v>
      </c>
      <c r="G759" s="93" t="s">
        <v>27</v>
      </c>
      <c r="H759" s="88" t="s">
        <v>7585</v>
      </c>
      <c r="I759" s="87">
        <v>6974950106768</v>
      </c>
      <c r="J759" s="87" t="s">
        <v>818</v>
      </c>
      <c r="K759" s="87" t="s">
        <v>15991</v>
      </c>
      <c r="L759" s="102" t="s">
        <v>16162</v>
      </c>
      <c r="M759" s="102" t="s">
        <v>16189</v>
      </c>
      <c r="N759" s="102" t="s">
        <v>16387</v>
      </c>
      <c r="O759" s="93" t="s">
        <v>16157</v>
      </c>
      <c r="P759" s="89"/>
      <c r="Q759" s="90"/>
    </row>
    <row r="760" spans="1:17">
      <c r="A760" s="94" t="s">
        <v>7314</v>
      </c>
      <c r="B760" s="92" t="s">
        <v>9164</v>
      </c>
      <c r="C760" s="96" t="s">
        <v>7333</v>
      </c>
      <c r="D760" s="86" t="s">
        <v>7699</v>
      </c>
      <c r="E760" s="92" t="s">
        <v>2253</v>
      </c>
      <c r="F760" s="153" t="s">
        <v>2245</v>
      </c>
      <c r="G760" s="86" t="s">
        <v>9135</v>
      </c>
      <c r="H760" s="95" t="s">
        <v>7351</v>
      </c>
      <c r="I760" s="87">
        <v>6932485000166</v>
      </c>
      <c r="J760" s="87" t="s">
        <v>818</v>
      </c>
      <c r="K760" s="87" t="s">
        <v>16135</v>
      </c>
      <c r="L760" s="102" t="s">
        <v>16251</v>
      </c>
      <c r="M760" s="102" t="s">
        <v>16347</v>
      </c>
      <c r="N760" s="102" t="s">
        <v>16352</v>
      </c>
      <c r="O760" s="95" t="s">
        <v>13905</v>
      </c>
      <c r="P760" s="89"/>
      <c r="Q760" s="90"/>
    </row>
    <row r="761" spans="1:17">
      <c r="A761" s="94" t="s">
        <v>11031</v>
      </c>
      <c r="B761" s="94" t="s">
        <v>11075</v>
      </c>
      <c r="C761" s="94" t="s">
        <v>11076</v>
      </c>
      <c r="D761" s="94" t="s">
        <v>7699</v>
      </c>
      <c r="E761" s="91" t="s">
        <v>2253</v>
      </c>
      <c r="F761" s="153" t="s">
        <v>2245</v>
      </c>
      <c r="G761" s="95" t="s">
        <v>20</v>
      </c>
      <c r="H761" s="93" t="s">
        <v>11150</v>
      </c>
      <c r="I761" s="87">
        <v>6932485008810</v>
      </c>
      <c r="J761" s="87" t="s">
        <v>818</v>
      </c>
      <c r="K761" s="87" t="s">
        <v>16136</v>
      </c>
      <c r="L761" s="102" t="s">
        <v>16251</v>
      </c>
      <c r="M761" s="102" t="s">
        <v>16352</v>
      </c>
      <c r="N761" s="102" t="s">
        <v>16367</v>
      </c>
      <c r="O761" s="95" t="s">
        <v>13904</v>
      </c>
      <c r="P761" s="89"/>
      <c r="Q761" s="90"/>
    </row>
    <row r="762" spans="1:17">
      <c r="A762" s="94" t="s">
        <v>7326</v>
      </c>
      <c r="B762" s="92" t="s">
        <v>7328</v>
      </c>
      <c r="C762" s="94" t="s">
        <v>7345</v>
      </c>
      <c r="D762" s="86" t="s">
        <v>7699</v>
      </c>
      <c r="E762" s="94" t="s">
        <v>2253</v>
      </c>
      <c r="F762" s="153" t="s">
        <v>2245</v>
      </c>
      <c r="G762" s="93" t="s">
        <v>27</v>
      </c>
      <c r="H762" s="93" t="s">
        <v>7363</v>
      </c>
      <c r="I762" s="87">
        <v>6974950109943</v>
      </c>
      <c r="J762" s="87" t="s">
        <v>818</v>
      </c>
      <c r="K762" s="87" t="s">
        <v>16121</v>
      </c>
      <c r="L762" s="102" t="s">
        <v>16250</v>
      </c>
      <c r="M762" s="102" t="s">
        <v>16344</v>
      </c>
      <c r="N762" s="102" t="s">
        <v>16377</v>
      </c>
      <c r="O762" s="93" t="s">
        <v>16158</v>
      </c>
      <c r="P762" s="89"/>
      <c r="Q762" s="90"/>
    </row>
    <row r="763" spans="1:17">
      <c r="A763" s="88" t="s">
        <v>7647</v>
      </c>
      <c r="B763" s="85" t="s">
        <v>7401</v>
      </c>
      <c r="C763" s="88" t="s">
        <v>7703</v>
      </c>
      <c r="D763" s="86" t="s">
        <v>3735</v>
      </c>
      <c r="E763" s="85" t="s">
        <v>2253</v>
      </c>
      <c r="F763" s="153" t="s">
        <v>2245</v>
      </c>
      <c r="G763" s="86" t="s">
        <v>20</v>
      </c>
      <c r="H763" s="88" t="s">
        <v>7589</v>
      </c>
      <c r="I763" s="87">
        <v>6932485005857</v>
      </c>
      <c r="J763" s="87">
        <v>194846102063</v>
      </c>
      <c r="K763" s="87" t="s">
        <v>15991</v>
      </c>
      <c r="L763" s="102" t="s">
        <v>16254</v>
      </c>
      <c r="M763" s="102" t="s">
        <v>16348</v>
      </c>
      <c r="N763" s="102" t="s">
        <v>16160</v>
      </c>
      <c r="O763" s="93" t="s">
        <v>16157</v>
      </c>
      <c r="P763" s="89"/>
      <c r="Q763" s="90"/>
    </row>
    <row r="764" spans="1:17">
      <c r="A764" s="88" t="s">
        <v>7648</v>
      </c>
      <c r="B764" s="85" t="s">
        <v>7685</v>
      </c>
      <c r="C764" s="88" t="s">
        <v>7704</v>
      </c>
      <c r="D764" s="86" t="s">
        <v>2475</v>
      </c>
      <c r="E764" s="88" t="s">
        <v>2242</v>
      </c>
      <c r="F764" s="153" t="s">
        <v>2245</v>
      </c>
      <c r="G764" s="93" t="s">
        <v>7701</v>
      </c>
      <c r="H764" s="88" t="s">
        <v>7590</v>
      </c>
      <c r="I764" s="87" t="e">
        <v>#N/A</v>
      </c>
      <c r="J764" s="87" t="s">
        <v>13636</v>
      </c>
      <c r="K764" s="87" t="s">
        <v>16130</v>
      </c>
      <c r="L764" s="102" t="s">
        <v>16253</v>
      </c>
      <c r="M764" s="102" t="s">
        <v>16268</v>
      </c>
      <c r="N764" s="102" t="s">
        <v>16387</v>
      </c>
      <c r="O764" s="93" t="s">
        <v>16157</v>
      </c>
      <c r="P764" s="89"/>
      <c r="Q764" s="90"/>
    </row>
    <row r="765" spans="1:17">
      <c r="A765" s="88" t="s">
        <v>7649</v>
      </c>
      <c r="B765" s="85" t="s">
        <v>7685</v>
      </c>
      <c r="C765" s="88" t="s">
        <v>7705</v>
      </c>
      <c r="D765" s="86" t="s">
        <v>2527</v>
      </c>
      <c r="E765" s="88" t="s">
        <v>2253</v>
      </c>
      <c r="F765" s="153" t="s">
        <v>2245</v>
      </c>
      <c r="G765" s="93" t="s">
        <v>5103</v>
      </c>
      <c r="H765" s="88" t="s">
        <v>7591</v>
      </c>
      <c r="I765" s="87">
        <v>6932485005291</v>
      </c>
      <c r="J765" s="87" t="s">
        <v>818</v>
      </c>
      <c r="K765" s="87" t="s">
        <v>16015</v>
      </c>
      <c r="L765" s="102" t="s">
        <v>16253</v>
      </c>
      <c r="M765" s="102" t="s">
        <v>16268</v>
      </c>
      <c r="N765" s="102" t="s">
        <v>16387</v>
      </c>
      <c r="O765" s="93" t="s">
        <v>16157</v>
      </c>
      <c r="P765" s="89"/>
      <c r="Q765" s="90"/>
    </row>
    <row r="766" spans="1:17">
      <c r="A766" s="88" t="s">
        <v>7650</v>
      </c>
      <c r="B766" s="85" t="s">
        <v>7114</v>
      </c>
      <c r="C766" s="88" t="s">
        <v>7706</v>
      </c>
      <c r="D766" s="86" t="s">
        <v>9252</v>
      </c>
      <c r="E766" s="88" t="s">
        <v>3848</v>
      </c>
      <c r="F766" s="153" t="s">
        <v>2245</v>
      </c>
      <c r="G766" s="93" t="s">
        <v>27</v>
      </c>
      <c r="H766" s="88" t="s">
        <v>7592</v>
      </c>
      <c r="I766" s="87">
        <v>6974950106751</v>
      </c>
      <c r="J766" s="87" t="s">
        <v>818</v>
      </c>
      <c r="K766" s="87" t="s">
        <v>15991</v>
      </c>
      <c r="L766" s="102" t="s">
        <v>16162</v>
      </c>
      <c r="M766" s="102" t="s">
        <v>16189</v>
      </c>
      <c r="N766" s="102" t="s">
        <v>16387</v>
      </c>
      <c r="O766" s="93" t="s">
        <v>16157</v>
      </c>
      <c r="P766" s="89"/>
      <c r="Q766" s="90"/>
    </row>
    <row r="767" spans="1:17">
      <c r="A767" s="88" t="s">
        <v>7651</v>
      </c>
      <c r="B767" s="85" t="s">
        <v>9169</v>
      </c>
      <c r="C767" s="88" t="s">
        <v>7707</v>
      </c>
      <c r="D767" s="86" t="s">
        <v>3735</v>
      </c>
      <c r="E767" s="88" t="s">
        <v>2253</v>
      </c>
      <c r="F767" s="153" t="s">
        <v>2245</v>
      </c>
      <c r="G767" s="93" t="s">
        <v>7413</v>
      </c>
      <c r="H767" s="88" t="s">
        <v>7593</v>
      </c>
      <c r="I767" s="87">
        <v>6932485005680</v>
      </c>
      <c r="J767" s="87" t="s">
        <v>818</v>
      </c>
      <c r="K767" s="87" t="s">
        <v>16131</v>
      </c>
      <c r="L767" s="102" t="s">
        <v>16186</v>
      </c>
      <c r="M767" s="102" t="s">
        <v>16278</v>
      </c>
      <c r="N767" s="102" t="s">
        <v>16203</v>
      </c>
      <c r="O767" s="93" t="s">
        <v>16157</v>
      </c>
      <c r="P767" s="89"/>
      <c r="Q767" s="90"/>
    </row>
    <row r="768" spans="1:17">
      <c r="A768" s="88" t="s">
        <v>7652</v>
      </c>
      <c r="B768" s="85" t="s">
        <v>7708</v>
      </c>
      <c r="C768" s="88" t="s">
        <v>7709</v>
      </c>
      <c r="D768" s="86" t="s">
        <v>2509</v>
      </c>
      <c r="E768" s="88" t="s">
        <v>2251</v>
      </c>
      <c r="F768" s="153" t="s">
        <v>2245</v>
      </c>
      <c r="G768" s="93" t="s">
        <v>22</v>
      </c>
      <c r="H768" s="88" t="s">
        <v>7594</v>
      </c>
      <c r="I768" s="87" t="e">
        <v>#N/A</v>
      </c>
      <c r="J768" s="87" t="s">
        <v>13637</v>
      </c>
      <c r="K768" s="87" t="s">
        <v>16032</v>
      </c>
      <c r="L768" s="102" t="s">
        <v>16175</v>
      </c>
      <c r="M768" s="102" t="s">
        <v>16308</v>
      </c>
      <c r="N768" s="102" t="s">
        <v>16371</v>
      </c>
      <c r="O768" s="93" t="s">
        <v>16157</v>
      </c>
      <c r="P768" s="89"/>
      <c r="Q768" s="90"/>
    </row>
    <row r="769" spans="1:17">
      <c r="A769" s="88" t="s">
        <v>7653</v>
      </c>
      <c r="B769" s="85" t="s">
        <v>7710</v>
      </c>
      <c r="C769" s="88" t="s">
        <v>7711</v>
      </c>
      <c r="D769" s="86" t="s">
        <v>3838</v>
      </c>
      <c r="E769" s="88" t="s">
        <v>2251</v>
      </c>
      <c r="F769" s="153" t="s">
        <v>2245</v>
      </c>
      <c r="G769" s="93" t="s">
        <v>20</v>
      </c>
      <c r="H769" s="88" t="s">
        <v>7595</v>
      </c>
      <c r="I769" s="87" t="e">
        <v>#N/A</v>
      </c>
      <c r="J769" s="87" t="s">
        <v>13638</v>
      </c>
      <c r="K769" s="87" t="s">
        <v>16109</v>
      </c>
      <c r="L769" s="102" t="s">
        <v>16251</v>
      </c>
      <c r="M769" s="102" t="s">
        <v>16352</v>
      </c>
      <c r="N769" s="102" t="s">
        <v>16367</v>
      </c>
      <c r="O769" s="93" t="s">
        <v>16157</v>
      </c>
      <c r="P769" s="89"/>
      <c r="Q769" s="90"/>
    </row>
    <row r="770" spans="1:17">
      <c r="A770" s="88" t="s">
        <v>7654</v>
      </c>
      <c r="B770" s="85" t="s">
        <v>9170</v>
      </c>
      <c r="C770" s="88" t="s">
        <v>7712</v>
      </c>
      <c r="D770" s="86" t="s">
        <v>2539</v>
      </c>
      <c r="E770" s="85" t="s">
        <v>2253</v>
      </c>
      <c r="F770" s="153" t="s">
        <v>2245</v>
      </c>
      <c r="G770" s="86" t="s">
        <v>7347</v>
      </c>
      <c r="H770" s="88" t="s">
        <v>7596</v>
      </c>
      <c r="I770" s="87">
        <v>6932485005703</v>
      </c>
      <c r="J770" s="87" t="s">
        <v>818</v>
      </c>
      <c r="K770" s="87" t="s">
        <v>16137</v>
      </c>
      <c r="L770" s="102" t="s">
        <v>16259</v>
      </c>
      <c r="M770" s="102" t="s">
        <v>16353</v>
      </c>
      <c r="N770" s="102" t="s">
        <v>16406</v>
      </c>
      <c r="O770" s="93" t="s">
        <v>16157</v>
      </c>
      <c r="P770" s="89"/>
      <c r="Q770" s="90"/>
    </row>
    <row r="771" spans="1:17">
      <c r="A771" s="88" t="s">
        <v>7655</v>
      </c>
      <c r="B771" s="85" t="s">
        <v>7713</v>
      </c>
      <c r="C771" s="88" t="s">
        <v>7714</v>
      </c>
      <c r="D771" s="86" t="s">
        <v>3849</v>
      </c>
      <c r="E771" s="88" t="s">
        <v>2253</v>
      </c>
      <c r="F771" s="153" t="s">
        <v>2245</v>
      </c>
      <c r="G771" s="93" t="s">
        <v>2630</v>
      </c>
      <c r="H771" s="88" t="s">
        <v>7597</v>
      </c>
      <c r="I771" s="87">
        <v>6932485003624</v>
      </c>
      <c r="J771" s="87" t="s">
        <v>818</v>
      </c>
      <c r="K771" s="87" t="s">
        <v>16138</v>
      </c>
      <c r="L771" s="102" t="s">
        <v>16187</v>
      </c>
      <c r="M771" s="102" t="s">
        <v>16164</v>
      </c>
      <c r="N771" s="102" t="s">
        <v>16302</v>
      </c>
      <c r="O771" s="93" t="s">
        <v>16157</v>
      </c>
      <c r="P771" s="89"/>
      <c r="Q771" s="90"/>
    </row>
    <row r="772" spans="1:17">
      <c r="A772" s="88" t="s">
        <v>7656</v>
      </c>
      <c r="B772" s="85" t="s">
        <v>7401</v>
      </c>
      <c r="C772" s="88" t="s">
        <v>7715</v>
      </c>
      <c r="D772" s="86" t="s">
        <v>2527</v>
      </c>
      <c r="E772" s="88" t="s">
        <v>2253</v>
      </c>
      <c r="F772" s="153" t="s">
        <v>2245</v>
      </c>
      <c r="G772" s="93" t="s">
        <v>4801</v>
      </c>
      <c r="H772" s="88" t="s">
        <v>7598</v>
      </c>
      <c r="I772" s="87">
        <v>6932485001835</v>
      </c>
      <c r="J772" s="87" t="s">
        <v>818</v>
      </c>
      <c r="K772" s="87" t="s">
        <v>16017</v>
      </c>
      <c r="L772" s="102" t="s">
        <v>16254</v>
      </c>
      <c r="M772" s="102" t="s">
        <v>16348</v>
      </c>
      <c r="N772" s="102" t="s">
        <v>16160</v>
      </c>
      <c r="O772" s="93" t="s">
        <v>16157</v>
      </c>
      <c r="P772" s="89"/>
      <c r="Q772" s="90"/>
    </row>
    <row r="773" spans="1:17">
      <c r="A773" s="88" t="s">
        <v>7657</v>
      </c>
      <c r="B773" s="85" t="s">
        <v>7716</v>
      </c>
      <c r="C773" s="88" t="s">
        <v>7717</v>
      </c>
      <c r="D773" s="86" t="s">
        <v>3838</v>
      </c>
      <c r="E773" s="88" t="s">
        <v>2253</v>
      </c>
      <c r="F773" s="153" t="s">
        <v>2245</v>
      </c>
      <c r="G773" s="93" t="s">
        <v>20</v>
      </c>
      <c r="H773" s="88" t="s">
        <v>7599</v>
      </c>
      <c r="I773" s="87" t="e">
        <v>#N/A</v>
      </c>
      <c r="J773" s="87" t="s">
        <v>13639</v>
      </c>
      <c r="K773" s="87" t="s">
        <v>16020</v>
      </c>
      <c r="L773" s="102" t="s">
        <v>16251</v>
      </c>
      <c r="M773" s="102" t="s">
        <v>16352</v>
      </c>
      <c r="N773" s="102" t="s">
        <v>16367</v>
      </c>
      <c r="O773" s="93" t="s">
        <v>15919</v>
      </c>
      <c r="P773" s="89"/>
      <c r="Q773" s="90"/>
    </row>
    <row r="774" spans="1:17">
      <c r="A774" s="88" t="s">
        <v>7658</v>
      </c>
      <c r="B774" s="85" t="s">
        <v>7718</v>
      </c>
      <c r="C774" s="88" t="s">
        <v>7719</v>
      </c>
      <c r="D774" s="86" t="s">
        <v>3839</v>
      </c>
      <c r="E774" s="88" t="s">
        <v>2242</v>
      </c>
      <c r="F774" s="153" t="s">
        <v>2245</v>
      </c>
      <c r="G774" s="93" t="s">
        <v>27</v>
      </c>
      <c r="H774" s="88" t="s">
        <v>7600</v>
      </c>
      <c r="I774" s="87" t="e">
        <v>#N/A</v>
      </c>
      <c r="J774" s="87" t="s">
        <v>13640</v>
      </c>
      <c r="K774" s="87" t="s">
        <v>15972</v>
      </c>
      <c r="L774" s="102" t="s">
        <v>16162</v>
      </c>
      <c r="M774" s="102" t="s">
        <v>16189</v>
      </c>
      <c r="N774" s="102" t="s">
        <v>16387</v>
      </c>
      <c r="O774" s="93" t="s">
        <v>16157</v>
      </c>
      <c r="P774" s="89"/>
      <c r="Q774" s="90"/>
    </row>
    <row r="775" spans="1:17">
      <c r="A775" s="88" t="s">
        <v>7659</v>
      </c>
      <c r="B775" s="85" t="s">
        <v>7720</v>
      </c>
      <c r="C775" s="88" t="s">
        <v>7721</v>
      </c>
      <c r="D775" s="86" t="s">
        <v>2509</v>
      </c>
      <c r="E775" s="88" t="s">
        <v>2253</v>
      </c>
      <c r="F775" s="153" t="s">
        <v>2245</v>
      </c>
      <c r="G775" s="93" t="s">
        <v>27</v>
      </c>
      <c r="H775" s="88" t="s">
        <v>7601</v>
      </c>
      <c r="I775" s="87" t="e">
        <v>#N/A</v>
      </c>
      <c r="J775" s="87" t="s">
        <v>13641</v>
      </c>
      <c r="K775" s="87" t="s">
        <v>16106</v>
      </c>
      <c r="L775" s="102" t="s">
        <v>16258</v>
      </c>
      <c r="M775" s="102" t="s">
        <v>16314</v>
      </c>
      <c r="N775" s="102" t="s">
        <v>16402</v>
      </c>
      <c r="O775" s="93" t="s">
        <v>16157</v>
      </c>
      <c r="P775" s="89"/>
      <c r="Q775" s="90"/>
    </row>
    <row r="776" spans="1:17">
      <c r="A776" s="88" t="s">
        <v>7660</v>
      </c>
      <c r="B776" s="85" t="s">
        <v>7685</v>
      </c>
      <c r="C776" s="88" t="s">
        <v>7722</v>
      </c>
      <c r="D776" s="86" t="s">
        <v>9248</v>
      </c>
      <c r="E776" s="88" t="s">
        <v>2253</v>
      </c>
      <c r="F776" s="153" t="s">
        <v>2245</v>
      </c>
      <c r="G776" s="93" t="s">
        <v>5103</v>
      </c>
      <c r="H776" s="88" t="s">
        <v>7602</v>
      </c>
      <c r="I776" s="87">
        <v>6971745580840</v>
      </c>
      <c r="J776" s="87" t="s">
        <v>818</v>
      </c>
      <c r="K776" s="87" t="s">
        <v>16117</v>
      </c>
      <c r="L776" s="102" t="s">
        <v>16253</v>
      </c>
      <c r="M776" s="102" t="s">
        <v>16268</v>
      </c>
      <c r="N776" s="102" t="s">
        <v>16387</v>
      </c>
      <c r="O776" s="93" t="s">
        <v>16157</v>
      </c>
      <c r="P776" s="89"/>
      <c r="Q776" s="90"/>
    </row>
    <row r="777" spans="1:17">
      <c r="A777" s="88" t="s">
        <v>7661</v>
      </c>
      <c r="B777" s="85" t="s">
        <v>9171</v>
      </c>
      <c r="C777" s="88" t="s">
        <v>7723</v>
      </c>
      <c r="D777" s="86" t="s">
        <v>3839</v>
      </c>
      <c r="E777" s="88" t="s">
        <v>2242</v>
      </c>
      <c r="F777" s="153" t="s">
        <v>2245</v>
      </c>
      <c r="G777" s="93" t="s">
        <v>7413</v>
      </c>
      <c r="H777" s="88" t="s">
        <v>7603</v>
      </c>
      <c r="I777" s="87" t="e">
        <v>#N/A</v>
      </c>
      <c r="J777" s="87" t="s">
        <v>13642</v>
      </c>
      <c r="K777" s="87" t="s">
        <v>16139</v>
      </c>
      <c r="L777" s="102" t="s">
        <v>16186</v>
      </c>
      <c r="M777" s="102" t="s">
        <v>16278</v>
      </c>
      <c r="N777" s="102" t="s">
        <v>16203</v>
      </c>
      <c r="O777" s="93" t="s">
        <v>16157</v>
      </c>
      <c r="P777" s="89"/>
      <c r="Q777" s="90"/>
    </row>
    <row r="778" spans="1:17">
      <c r="A778" s="88" t="s">
        <v>7662</v>
      </c>
      <c r="B778" s="85" t="s">
        <v>7718</v>
      </c>
      <c r="C778" s="88" t="s">
        <v>7724</v>
      </c>
      <c r="D778" s="86" t="s">
        <v>7725</v>
      </c>
      <c r="E778" s="88" t="s">
        <v>2242</v>
      </c>
      <c r="F778" s="153" t="s">
        <v>2245</v>
      </c>
      <c r="G778" s="93" t="s">
        <v>27</v>
      </c>
      <c r="H778" s="88" t="s">
        <v>7604</v>
      </c>
      <c r="I778" s="87">
        <v>6932485001705</v>
      </c>
      <c r="J778" s="87" t="s">
        <v>818</v>
      </c>
      <c r="K778" s="87" t="s">
        <v>15972</v>
      </c>
      <c r="L778" s="102" t="s">
        <v>16162</v>
      </c>
      <c r="M778" s="102" t="s">
        <v>16189</v>
      </c>
      <c r="N778" s="102" t="s">
        <v>16387</v>
      </c>
      <c r="O778" s="93" t="s">
        <v>16157</v>
      </c>
      <c r="P778" s="89"/>
      <c r="Q778" s="90"/>
    </row>
    <row r="779" spans="1:17">
      <c r="A779" s="91" t="s">
        <v>7663</v>
      </c>
      <c r="B779" s="85" t="s">
        <v>7683</v>
      </c>
      <c r="C779" s="91" t="s">
        <v>7726</v>
      </c>
      <c r="D779" s="86" t="s">
        <v>2485</v>
      </c>
      <c r="E779" s="91" t="s">
        <v>2253</v>
      </c>
      <c r="F779" s="153" t="s">
        <v>2245</v>
      </c>
      <c r="G779" s="93" t="s">
        <v>3591</v>
      </c>
      <c r="H779" s="94" t="s">
        <v>7605</v>
      </c>
      <c r="I779" s="87" t="e">
        <v>#N/A</v>
      </c>
      <c r="J779" s="87" t="s">
        <v>13643</v>
      </c>
      <c r="K779" s="87" t="s">
        <v>16093</v>
      </c>
      <c r="L779" s="102" t="s">
        <v>16175</v>
      </c>
      <c r="M779" s="102" t="s">
        <v>16308</v>
      </c>
      <c r="N779" s="102" t="s">
        <v>16279</v>
      </c>
      <c r="O779" s="95" t="s">
        <v>13902</v>
      </c>
      <c r="P779" s="89"/>
      <c r="Q779" s="90"/>
    </row>
    <row r="780" spans="1:17">
      <c r="A780" s="91" t="s">
        <v>7664</v>
      </c>
      <c r="B780" s="85" t="s">
        <v>7727</v>
      </c>
      <c r="C780" s="91" t="s">
        <v>7728</v>
      </c>
      <c r="D780" s="86" t="s">
        <v>2527</v>
      </c>
      <c r="E780" s="91" t="s">
        <v>2253</v>
      </c>
      <c r="F780" s="153" t="s">
        <v>2245</v>
      </c>
      <c r="G780" s="93" t="s">
        <v>7729</v>
      </c>
      <c r="H780" s="94" t="s">
        <v>7606</v>
      </c>
      <c r="I780" s="87">
        <v>6932485001903</v>
      </c>
      <c r="J780" s="87" t="s">
        <v>818</v>
      </c>
      <c r="K780" s="87" t="s">
        <v>16130</v>
      </c>
      <c r="L780" s="102" t="s">
        <v>16253</v>
      </c>
      <c r="M780" s="102" t="s">
        <v>16268</v>
      </c>
      <c r="N780" s="102" t="s">
        <v>16387</v>
      </c>
      <c r="O780" s="95" t="s">
        <v>13902</v>
      </c>
      <c r="P780" s="89"/>
      <c r="Q780" s="90"/>
    </row>
    <row r="781" spans="1:17">
      <c r="A781" s="91" t="s">
        <v>7665</v>
      </c>
      <c r="B781" s="85" t="s">
        <v>9172</v>
      </c>
      <c r="C781" s="91" t="s">
        <v>7730</v>
      </c>
      <c r="D781" s="86" t="s">
        <v>2608</v>
      </c>
      <c r="E781" s="91" t="s">
        <v>2253</v>
      </c>
      <c r="F781" s="153" t="s">
        <v>2245</v>
      </c>
      <c r="G781" s="93" t="s">
        <v>20</v>
      </c>
      <c r="H781" s="94" t="s">
        <v>7607</v>
      </c>
      <c r="I781" s="87">
        <v>6932485003631</v>
      </c>
      <c r="J781" s="87" t="s">
        <v>818</v>
      </c>
      <c r="K781" s="87" t="s">
        <v>15977</v>
      </c>
      <c r="L781" s="102" t="s">
        <v>16187</v>
      </c>
      <c r="M781" s="102" t="s">
        <v>16313</v>
      </c>
      <c r="N781" s="102" t="s">
        <v>16225</v>
      </c>
      <c r="O781" s="95" t="s">
        <v>13902</v>
      </c>
      <c r="P781" s="89"/>
      <c r="Q781" s="90"/>
    </row>
    <row r="782" spans="1:17">
      <c r="A782" s="91" t="s">
        <v>7666</v>
      </c>
      <c r="B782" s="85" t="s">
        <v>7731</v>
      </c>
      <c r="C782" s="91" t="s">
        <v>7732</v>
      </c>
      <c r="D782" s="86" t="s">
        <v>3839</v>
      </c>
      <c r="E782" s="91" t="s">
        <v>2242</v>
      </c>
      <c r="F782" s="153" t="s">
        <v>2245</v>
      </c>
      <c r="G782" s="93" t="s">
        <v>4801</v>
      </c>
      <c r="H782" s="94" t="s">
        <v>7608</v>
      </c>
      <c r="I782" s="87" t="e">
        <v>#N/A</v>
      </c>
      <c r="J782" s="87" t="s">
        <v>13644</v>
      </c>
      <c r="K782" s="87" t="s">
        <v>16140</v>
      </c>
      <c r="L782" s="102" t="s">
        <v>16254</v>
      </c>
      <c r="M782" s="102" t="s">
        <v>16350</v>
      </c>
      <c r="N782" s="102" t="s">
        <v>16349</v>
      </c>
      <c r="O782" s="95" t="s">
        <v>13902</v>
      </c>
      <c r="P782" s="89"/>
      <c r="Q782" s="90"/>
    </row>
    <row r="783" spans="1:17">
      <c r="A783" s="91" t="s">
        <v>7667</v>
      </c>
      <c r="B783" s="85" t="s">
        <v>7697</v>
      </c>
      <c r="C783" s="91" t="s">
        <v>7733</v>
      </c>
      <c r="D783" s="86" t="s">
        <v>3919</v>
      </c>
      <c r="E783" s="91" t="s">
        <v>2242</v>
      </c>
      <c r="F783" s="153" t="s">
        <v>2245</v>
      </c>
      <c r="G783" s="93" t="s">
        <v>4329</v>
      </c>
      <c r="H783" s="94" t="s">
        <v>7609</v>
      </c>
      <c r="I783" s="87" t="e">
        <v>#N/A</v>
      </c>
      <c r="J783" s="87" t="s">
        <v>13645</v>
      </c>
      <c r="K783" s="87" t="s">
        <v>16114</v>
      </c>
      <c r="L783" s="102" t="s">
        <v>16253</v>
      </c>
      <c r="M783" s="102" t="s">
        <v>16268</v>
      </c>
      <c r="N783" s="102" t="s">
        <v>16387</v>
      </c>
      <c r="O783" s="95" t="s">
        <v>13902</v>
      </c>
      <c r="P783" s="89"/>
      <c r="Q783" s="90"/>
    </row>
    <row r="784" spans="1:17">
      <c r="A784" s="91" t="s">
        <v>7668</v>
      </c>
      <c r="B784" s="85" t="s">
        <v>5093</v>
      </c>
      <c r="C784" s="91" t="s">
        <v>7734</v>
      </c>
      <c r="D784" s="86" t="s">
        <v>9253</v>
      </c>
      <c r="E784" s="91" t="s">
        <v>2251</v>
      </c>
      <c r="F784" s="153" t="s">
        <v>2245</v>
      </c>
      <c r="G784" s="93" t="s">
        <v>27</v>
      </c>
      <c r="H784" s="94" t="s">
        <v>7610</v>
      </c>
      <c r="I784" s="87">
        <v>6974950108212</v>
      </c>
      <c r="J784" s="87" t="s">
        <v>818</v>
      </c>
      <c r="K784" s="87" t="s">
        <v>16059</v>
      </c>
      <c r="L784" s="102" t="s">
        <v>16219</v>
      </c>
      <c r="M784" s="102" t="s">
        <v>16320</v>
      </c>
      <c r="N784" s="102" t="s">
        <v>16311</v>
      </c>
      <c r="O784" s="95" t="s">
        <v>13902</v>
      </c>
      <c r="P784" s="89"/>
      <c r="Q784" s="90"/>
    </row>
    <row r="785" spans="1:17">
      <c r="A785" s="91" t="s">
        <v>7669</v>
      </c>
      <c r="B785" s="85" t="s">
        <v>7735</v>
      </c>
      <c r="C785" s="91" t="s">
        <v>7736</v>
      </c>
      <c r="D785" s="86" t="s">
        <v>3838</v>
      </c>
      <c r="E785" s="91" t="s">
        <v>2253</v>
      </c>
      <c r="F785" s="153" t="s">
        <v>2245</v>
      </c>
      <c r="G785" s="93" t="s">
        <v>27</v>
      </c>
      <c r="H785" s="94" t="s">
        <v>7611</v>
      </c>
      <c r="I785" s="87" t="e">
        <v>#N/A</v>
      </c>
      <c r="J785" s="87" t="s">
        <v>13646</v>
      </c>
      <c r="K785" s="87" t="s">
        <v>16020</v>
      </c>
      <c r="L785" s="102" t="s">
        <v>16251</v>
      </c>
      <c r="M785" s="102" t="s">
        <v>16352</v>
      </c>
      <c r="N785" s="102" t="s">
        <v>16367</v>
      </c>
      <c r="O785" s="93" t="s">
        <v>15919</v>
      </c>
      <c r="P785" s="89"/>
      <c r="Q785" s="90"/>
    </row>
    <row r="786" spans="1:17">
      <c r="A786" s="91" t="s">
        <v>7670</v>
      </c>
      <c r="B786" s="85" t="s">
        <v>7727</v>
      </c>
      <c r="C786" s="91" t="s">
        <v>7737</v>
      </c>
      <c r="D786" s="86" t="s">
        <v>7138</v>
      </c>
      <c r="E786" s="85" t="s">
        <v>2253</v>
      </c>
      <c r="F786" s="153" t="s">
        <v>2245</v>
      </c>
      <c r="G786" s="86" t="s">
        <v>7729</v>
      </c>
      <c r="H786" s="94" t="s">
        <v>7612</v>
      </c>
      <c r="I786" s="87">
        <v>6971745580871</v>
      </c>
      <c r="J786" s="87" t="s">
        <v>818</v>
      </c>
      <c r="K786" s="87" t="s">
        <v>16130</v>
      </c>
      <c r="L786" s="102" t="s">
        <v>16253</v>
      </c>
      <c r="M786" s="102" t="s">
        <v>16268</v>
      </c>
      <c r="N786" s="102" t="s">
        <v>16387</v>
      </c>
      <c r="O786" s="95" t="s">
        <v>13902</v>
      </c>
      <c r="P786" s="89"/>
      <c r="Q786" s="90"/>
    </row>
    <row r="787" spans="1:17">
      <c r="A787" s="91" t="s">
        <v>7671</v>
      </c>
      <c r="B787" s="85" t="s">
        <v>7738</v>
      </c>
      <c r="C787" s="91" t="s">
        <v>7739</v>
      </c>
      <c r="D787" s="86" t="s">
        <v>2509</v>
      </c>
      <c r="E787" s="91" t="s">
        <v>2253</v>
      </c>
      <c r="F787" s="153" t="s">
        <v>2245</v>
      </c>
      <c r="G787" s="93" t="s">
        <v>27</v>
      </c>
      <c r="H787" s="94" t="s">
        <v>7613</v>
      </c>
      <c r="I787" s="87" t="e">
        <v>#N/A</v>
      </c>
      <c r="J787" s="87" t="s">
        <v>13647</v>
      </c>
      <c r="K787" s="87" t="s">
        <v>15995</v>
      </c>
      <c r="L787" s="102" t="s">
        <v>16216</v>
      </c>
      <c r="M787" s="102" t="s">
        <v>16354</v>
      </c>
      <c r="N787" s="102" t="s">
        <v>16407</v>
      </c>
      <c r="O787" s="93" t="s">
        <v>15919</v>
      </c>
      <c r="P787" s="89"/>
      <c r="Q787" s="90"/>
    </row>
    <row r="788" spans="1:17">
      <c r="A788" s="91" t="s">
        <v>7672</v>
      </c>
      <c r="B788" s="85" t="s">
        <v>7740</v>
      </c>
      <c r="C788" s="91" t="s">
        <v>7741</v>
      </c>
      <c r="D788" s="86" t="s">
        <v>9254</v>
      </c>
      <c r="E788" s="91" t="s">
        <v>2253</v>
      </c>
      <c r="F788" s="153" t="s">
        <v>2245</v>
      </c>
      <c r="G788" s="93" t="s">
        <v>27</v>
      </c>
      <c r="H788" s="94" t="s">
        <v>7614</v>
      </c>
      <c r="I788" s="87">
        <v>6932485003167</v>
      </c>
      <c r="J788" s="87" t="s">
        <v>818</v>
      </c>
      <c r="K788" s="87" t="s">
        <v>15977</v>
      </c>
      <c r="L788" s="102" t="s">
        <v>16162</v>
      </c>
      <c r="M788" s="102" t="s">
        <v>16189</v>
      </c>
      <c r="N788" s="102" t="s">
        <v>16387</v>
      </c>
      <c r="O788" s="95" t="s">
        <v>13902</v>
      </c>
      <c r="P788" s="89"/>
      <c r="Q788" s="90"/>
    </row>
    <row r="789" spans="1:17">
      <c r="A789" s="91" t="s">
        <v>7673</v>
      </c>
      <c r="B789" s="85" t="s">
        <v>7742</v>
      </c>
      <c r="C789" s="91" t="s">
        <v>7743</v>
      </c>
      <c r="D789" s="86" t="s">
        <v>2527</v>
      </c>
      <c r="E789" s="91" t="s">
        <v>2253</v>
      </c>
      <c r="F789" s="153" t="s">
        <v>95</v>
      </c>
      <c r="G789" s="93" t="s">
        <v>20</v>
      </c>
      <c r="H789" s="94" t="s">
        <v>7615</v>
      </c>
      <c r="I789" s="87">
        <v>6932485002252</v>
      </c>
      <c r="J789" s="87" t="s">
        <v>818</v>
      </c>
      <c r="K789" s="87" t="s">
        <v>15975</v>
      </c>
      <c r="L789" s="102" t="s">
        <v>16167</v>
      </c>
      <c r="M789" s="102" t="s">
        <v>16278</v>
      </c>
      <c r="N789" s="102" t="s">
        <v>16203</v>
      </c>
      <c r="O789" s="95" t="s">
        <v>13902</v>
      </c>
      <c r="P789" s="89"/>
      <c r="Q789" s="90"/>
    </row>
    <row r="790" spans="1:17">
      <c r="A790" s="91" t="s">
        <v>7674</v>
      </c>
      <c r="B790" s="85" t="s">
        <v>7685</v>
      </c>
      <c r="C790" s="91" t="s">
        <v>7744</v>
      </c>
      <c r="D790" s="86" t="s">
        <v>9255</v>
      </c>
      <c r="E790" s="91" t="s">
        <v>2253</v>
      </c>
      <c r="F790" s="153" t="s">
        <v>2245</v>
      </c>
      <c r="G790" s="93" t="s">
        <v>5103</v>
      </c>
      <c r="H790" s="94" t="s">
        <v>7616</v>
      </c>
      <c r="I790" s="87">
        <v>6932485005284</v>
      </c>
      <c r="J790" s="87" t="s">
        <v>818</v>
      </c>
      <c r="K790" s="87" t="s">
        <v>16125</v>
      </c>
      <c r="L790" s="102" t="s">
        <v>16253</v>
      </c>
      <c r="M790" s="102" t="s">
        <v>16268</v>
      </c>
      <c r="N790" s="102" t="s">
        <v>16387</v>
      </c>
      <c r="O790" s="95" t="s">
        <v>13902</v>
      </c>
      <c r="P790" s="89"/>
      <c r="Q790" s="90"/>
    </row>
    <row r="791" spans="1:17">
      <c r="A791" s="91" t="s">
        <v>7675</v>
      </c>
      <c r="B791" s="85" t="s">
        <v>4120</v>
      </c>
      <c r="C791" s="91" t="s">
        <v>7745</v>
      </c>
      <c r="D791" s="86" t="s">
        <v>2513</v>
      </c>
      <c r="E791" s="91" t="s">
        <v>3848</v>
      </c>
      <c r="F791" s="153" t="s">
        <v>2245</v>
      </c>
      <c r="G791" s="93" t="s">
        <v>34</v>
      </c>
      <c r="H791" s="94" t="s">
        <v>7617</v>
      </c>
      <c r="I791" s="87">
        <v>6932485001750</v>
      </c>
      <c r="J791" s="87" t="s">
        <v>818</v>
      </c>
      <c r="K791" s="87" t="s">
        <v>15995</v>
      </c>
      <c r="L791" s="102" t="s">
        <v>16167</v>
      </c>
      <c r="M791" s="102" t="s">
        <v>16347</v>
      </c>
      <c r="N791" s="102" t="s">
        <v>16366</v>
      </c>
      <c r="O791" s="95" t="s">
        <v>13902</v>
      </c>
      <c r="P791" s="89"/>
      <c r="Q791" s="90"/>
    </row>
    <row r="792" spans="1:17">
      <c r="A792" s="91" t="s">
        <v>7676</v>
      </c>
      <c r="B792" s="85" t="s">
        <v>7740</v>
      </c>
      <c r="C792" s="91" t="s">
        <v>7746</v>
      </c>
      <c r="D792" s="86" t="s">
        <v>2527</v>
      </c>
      <c r="E792" s="91" t="s">
        <v>2253</v>
      </c>
      <c r="F792" s="153" t="s">
        <v>95</v>
      </c>
      <c r="G792" s="93" t="s">
        <v>27</v>
      </c>
      <c r="H792" s="94" t="s">
        <v>7618</v>
      </c>
      <c r="I792" s="87">
        <v>6932485003150</v>
      </c>
      <c r="J792" s="87" t="s">
        <v>818</v>
      </c>
      <c r="K792" s="87" t="s">
        <v>15977</v>
      </c>
      <c r="L792" s="102" t="s">
        <v>16162</v>
      </c>
      <c r="M792" s="102" t="s">
        <v>16189</v>
      </c>
      <c r="N792" s="102" t="s">
        <v>16387</v>
      </c>
      <c r="O792" s="95" t="s">
        <v>13902</v>
      </c>
      <c r="P792" s="89"/>
      <c r="Q792" s="90"/>
    </row>
    <row r="793" spans="1:17">
      <c r="A793" s="91" t="s">
        <v>7677</v>
      </c>
      <c r="B793" s="85" t="s">
        <v>7747</v>
      </c>
      <c r="C793" s="91" t="s">
        <v>7748</v>
      </c>
      <c r="D793" s="86" t="s">
        <v>3838</v>
      </c>
      <c r="E793" s="91" t="s">
        <v>2253</v>
      </c>
      <c r="F793" s="153" t="s">
        <v>2245</v>
      </c>
      <c r="G793" s="93" t="s">
        <v>5103</v>
      </c>
      <c r="H793" s="94" t="s">
        <v>7619</v>
      </c>
      <c r="I793" s="87" t="e">
        <v>#N/A</v>
      </c>
      <c r="J793" s="87" t="s">
        <v>13648</v>
      </c>
      <c r="K793" s="87" t="s">
        <v>16121</v>
      </c>
      <c r="L793" s="102" t="s">
        <v>16204</v>
      </c>
      <c r="M793" s="102" t="s">
        <v>16305</v>
      </c>
      <c r="N793" s="102" t="s">
        <v>16189</v>
      </c>
      <c r="O793" s="93" t="s">
        <v>15919</v>
      </c>
      <c r="P793" s="89"/>
      <c r="Q793" s="90"/>
    </row>
    <row r="794" spans="1:17">
      <c r="A794" s="91" t="s">
        <v>7678</v>
      </c>
      <c r="B794" s="85" t="s">
        <v>7718</v>
      </c>
      <c r="C794" s="91" t="s">
        <v>7749</v>
      </c>
      <c r="D794" s="86" t="s">
        <v>2513</v>
      </c>
      <c r="E794" s="91" t="s">
        <v>3848</v>
      </c>
      <c r="F794" s="153" t="s">
        <v>2245</v>
      </c>
      <c r="G794" s="93" t="s">
        <v>27</v>
      </c>
      <c r="H794" s="94" t="s">
        <v>7620</v>
      </c>
      <c r="I794" s="87">
        <v>6971745580789</v>
      </c>
      <c r="J794" s="87" t="s">
        <v>818</v>
      </c>
      <c r="K794" s="87" t="s">
        <v>15972</v>
      </c>
      <c r="L794" s="102" t="s">
        <v>16162</v>
      </c>
      <c r="M794" s="102" t="s">
        <v>16189</v>
      </c>
      <c r="N794" s="102" t="s">
        <v>16387</v>
      </c>
      <c r="O794" s="95" t="s">
        <v>13902</v>
      </c>
      <c r="P794" s="89"/>
      <c r="Q794" s="90"/>
    </row>
    <row r="795" spans="1:17">
      <c r="A795" s="94" t="s">
        <v>7777</v>
      </c>
      <c r="B795" s="85" t="s">
        <v>8239</v>
      </c>
      <c r="C795" s="91" t="s">
        <v>8254</v>
      </c>
      <c r="D795" s="86" t="s">
        <v>2475</v>
      </c>
      <c r="E795" s="91" t="s">
        <v>2253</v>
      </c>
      <c r="F795" s="153" t="s">
        <v>95</v>
      </c>
      <c r="G795" s="93" t="s">
        <v>8294</v>
      </c>
      <c r="H795" s="91" t="s">
        <v>8298</v>
      </c>
      <c r="I795" s="87" t="e">
        <v>#N/A</v>
      </c>
      <c r="J795" s="87" t="s">
        <v>13649</v>
      </c>
      <c r="K795" s="87" t="s">
        <v>15977</v>
      </c>
      <c r="L795" s="102" t="s">
        <v>16251</v>
      </c>
      <c r="M795" s="102" t="s">
        <v>16352</v>
      </c>
      <c r="N795" s="102" t="s">
        <v>16367</v>
      </c>
      <c r="O795" s="95" t="s">
        <v>13902</v>
      </c>
      <c r="P795" s="89"/>
      <c r="Q795" s="90"/>
    </row>
    <row r="796" spans="1:17">
      <c r="A796" s="94" t="s">
        <v>11049</v>
      </c>
      <c r="B796" s="94" t="s">
        <v>8246</v>
      </c>
      <c r="C796" s="94" t="s">
        <v>11101</v>
      </c>
      <c r="D796" s="94" t="s">
        <v>2505</v>
      </c>
      <c r="E796" s="91" t="s">
        <v>2242</v>
      </c>
      <c r="F796" s="153" t="s">
        <v>2245</v>
      </c>
      <c r="G796" s="95" t="s">
        <v>20</v>
      </c>
      <c r="H796" s="93" t="s">
        <v>11168</v>
      </c>
      <c r="I796" s="87">
        <v>6932485006748</v>
      </c>
      <c r="J796" s="87" t="s">
        <v>818</v>
      </c>
      <c r="K796" s="87" t="s">
        <v>16085</v>
      </c>
      <c r="L796" s="102" t="s">
        <v>16186</v>
      </c>
      <c r="M796" s="102" t="s">
        <v>16278</v>
      </c>
      <c r="N796" s="102" t="s">
        <v>16203</v>
      </c>
      <c r="O796" s="95" t="s">
        <v>13904</v>
      </c>
      <c r="P796" s="89"/>
      <c r="Q796" s="90"/>
    </row>
    <row r="797" spans="1:17">
      <c r="A797" s="94" t="s">
        <v>7795</v>
      </c>
      <c r="B797" s="85" t="s">
        <v>7718</v>
      </c>
      <c r="C797" s="91" t="s">
        <v>8256</v>
      </c>
      <c r="D797" s="86" t="s">
        <v>65</v>
      </c>
      <c r="E797" s="91" t="s">
        <v>2253</v>
      </c>
      <c r="F797" s="153" t="s">
        <v>2245</v>
      </c>
      <c r="G797" s="93" t="s">
        <v>27</v>
      </c>
      <c r="H797" s="88" t="s">
        <v>8300</v>
      </c>
      <c r="I797" s="87">
        <v>6932485006625</v>
      </c>
      <c r="J797" s="87" t="s">
        <v>818</v>
      </c>
      <c r="K797" s="87" t="s">
        <v>16110</v>
      </c>
      <c r="L797" s="102" t="s">
        <v>16162</v>
      </c>
      <c r="M797" s="102" t="s">
        <v>16189</v>
      </c>
      <c r="N797" s="102" t="s">
        <v>16387</v>
      </c>
      <c r="O797" s="95" t="s">
        <v>13902</v>
      </c>
      <c r="P797" s="89"/>
      <c r="Q797" s="90"/>
    </row>
    <row r="798" spans="1:17">
      <c r="A798" s="97" t="s">
        <v>11064</v>
      </c>
      <c r="B798" s="90" t="s">
        <v>4120</v>
      </c>
      <c r="C798" s="90" t="s">
        <v>11257</v>
      </c>
      <c r="D798" s="90" t="s">
        <v>2505</v>
      </c>
      <c r="E798" s="91" t="s">
        <v>2242</v>
      </c>
      <c r="F798" s="153" t="s">
        <v>2245</v>
      </c>
      <c r="G798" s="98" t="s">
        <v>22</v>
      </c>
      <c r="H798" s="93" t="s">
        <v>11183</v>
      </c>
      <c r="I798" s="87">
        <v>6932485006250</v>
      </c>
      <c r="J798" s="87" t="s">
        <v>818</v>
      </c>
      <c r="K798" s="87" t="s">
        <v>16041</v>
      </c>
      <c r="L798" s="102" t="s">
        <v>16167</v>
      </c>
      <c r="M798" s="102" t="s">
        <v>16347</v>
      </c>
      <c r="N798" s="102" t="s">
        <v>16404</v>
      </c>
      <c r="O798" s="95" t="s">
        <v>13904</v>
      </c>
      <c r="P798" s="89"/>
      <c r="Q798" s="90"/>
    </row>
    <row r="799" spans="1:17">
      <c r="A799" s="94" t="s">
        <v>7844</v>
      </c>
      <c r="B799" s="85" t="s">
        <v>7713</v>
      </c>
      <c r="C799" s="91" t="s">
        <v>8258</v>
      </c>
      <c r="D799" s="86" t="s">
        <v>9256</v>
      </c>
      <c r="E799" s="91" t="s">
        <v>2253</v>
      </c>
      <c r="F799" s="153" t="s">
        <v>2245</v>
      </c>
      <c r="G799" s="93" t="s">
        <v>2630</v>
      </c>
      <c r="H799" s="88" t="s">
        <v>8302</v>
      </c>
      <c r="I799" s="87">
        <v>6932485005796</v>
      </c>
      <c r="J799" s="87" t="s">
        <v>818</v>
      </c>
      <c r="K799" s="87" t="s">
        <v>16141</v>
      </c>
      <c r="L799" s="102" t="s">
        <v>16251</v>
      </c>
      <c r="M799" s="102" t="s">
        <v>16347</v>
      </c>
      <c r="N799" s="102" t="s">
        <v>16352</v>
      </c>
      <c r="O799" s="95" t="s">
        <v>13902</v>
      </c>
      <c r="P799" s="89"/>
      <c r="Q799" s="90"/>
    </row>
    <row r="800" spans="1:17">
      <c r="A800" s="94" t="s">
        <v>7855</v>
      </c>
      <c r="B800" s="85" t="s">
        <v>8240</v>
      </c>
      <c r="C800" s="91" t="s">
        <v>8259</v>
      </c>
      <c r="D800" s="86" t="s">
        <v>7725</v>
      </c>
      <c r="E800" s="91" t="s">
        <v>2242</v>
      </c>
      <c r="F800" s="153" t="s">
        <v>2245</v>
      </c>
      <c r="G800" s="93" t="s">
        <v>22</v>
      </c>
      <c r="H800" s="88" t="s">
        <v>8303</v>
      </c>
      <c r="I800" s="87">
        <v>6932485006793</v>
      </c>
      <c r="J800" s="87" t="s">
        <v>818</v>
      </c>
      <c r="K800" s="87" t="s">
        <v>15967</v>
      </c>
      <c r="L800" s="102" t="s">
        <v>16208</v>
      </c>
      <c r="M800" s="102" t="s">
        <v>16292</v>
      </c>
      <c r="N800" s="102" t="s">
        <v>16408</v>
      </c>
      <c r="O800" s="95" t="s">
        <v>13902</v>
      </c>
      <c r="P800" s="89"/>
      <c r="Q800" s="90" t="s">
        <v>11253</v>
      </c>
    </row>
    <row r="801" spans="1:17">
      <c r="A801" s="94" t="s">
        <v>7886</v>
      </c>
      <c r="B801" s="92" t="s">
        <v>7742</v>
      </c>
      <c r="C801" s="91" t="s">
        <v>8260</v>
      </c>
      <c r="D801" s="86" t="s">
        <v>2505</v>
      </c>
      <c r="E801" s="91" t="s">
        <v>2253</v>
      </c>
      <c r="F801" s="153" t="s">
        <v>95</v>
      </c>
      <c r="G801" s="93" t="s">
        <v>7089</v>
      </c>
      <c r="H801" s="93" t="s">
        <v>8304</v>
      </c>
      <c r="I801" s="87">
        <v>6932485002283</v>
      </c>
      <c r="J801" s="87" t="s">
        <v>818</v>
      </c>
      <c r="K801" s="87" t="s">
        <v>15975</v>
      </c>
      <c r="L801" s="102" t="s">
        <v>16167</v>
      </c>
      <c r="M801" s="102" t="s">
        <v>16278</v>
      </c>
      <c r="N801" s="102" t="s">
        <v>16203</v>
      </c>
      <c r="O801" s="95" t="s">
        <v>13902</v>
      </c>
      <c r="P801" s="89"/>
      <c r="Q801" s="90"/>
    </row>
    <row r="802" spans="1:17">
      <c r="A802" s="94" t="s">
        <v>7927</v>
      </c>
      <c r="B802" s="85" t="s">
        <v>8241</v>
      </c>
      <c r="C802" s="91" t="s">
        <v>8261</v>
      </c>
      <c r="D802" s="86" t="s">
        <v>2513</v>
      </c>
      <c r="E802" s="91" t="s">
        <v>2242</v>
      </c>
      <c r="F802" s="153" t="s">
        <v>2245</v>
      </c>
      <c r="G802" s="93" t="s">
        <v>2630</v>
      </c>
      <c r="H802" s="91" t="s">
        <v>8305</v>
      </c>
      <c r="I802" s="87">
        <v>6932485006823</v>
      </c>
      <c r="J802" s="87" t="s">
        <v>818</v>
      </c>
      <c r="K802" s="87" t="s">
        <v>15966</v>
      </c>
      <c r="L802" s="102" t="s">
        <v>16199</v>
      </c>
      <c r="M802" s="102" t="s">
        <v>16285</v>
      </c>
      <c r="N802" s="102" t="s">
        <v>16409</v>
      </c>
      <c r="O802" s="95" t="s">
        <v>13902</v>
      </c>
      <c r="P802" s="89"/>
      <c r="Q802" s="90"/>
    </row>
    <row r="803" spans="1:17">
      <c r="A803" s="94" t="s">
        <v>7928</v>
      </c>
      <c r="B803" s="85" t="s">
        <v>8241</v>
      </c>
      <c r="C803" s="91" t="s">
        <v>8262</v>
      </c>
      <c r="D803" s="86" t="s">
        <v>8290</v>
      </c>
      <c r="E803" s="91" t="s">
        <v>3848</v>
      </c>
      <c r="F803" s="153" t="s">
        <v>2245</v>
      </c>
      <c r="G803" s="93" t="s">
        <v>2630</v>
      </c>
      <c r="H803" s="91" t="s">
        <v>8306</v>
      </c>
      <c r="I803" s="87">
        <v>6932485006816</v>
      </c>
      <c r="J803" s="87" t="s">
        <v>818</v>
      </c>
      <c r="K803" s="87" t="s">
        <v>15966</v>
      </c>
      <c r="L803" s="102" t="s">
        <v>16199</v>
      </c>
      <c r="M803" s="102" t="s">
        <v>16285</v>
      </c>
      <c r="N803" s="102" t="s">
        <v>16409</v>
      </c>
      <c r="O803" s="95" t="s">
        <v>13902</v>
      </c>
      <c r="P803" s="89"/>
      <c r="Q803" s="90" t="s">
        <v>11253</v>
      </c>
    </row>
    <row r="804" spans="1:17">
      <c r="A804" s="94" t="s">
        <v>7931</v>
      </c>
      <c r="B804" s="85" t="s">
        <v>8239</v>
      </c>
      <c r="C804" s="91" t="s">
        <v>8263</v>
      </c>
      <c r="D804" s="86" t="s">
        <v>2475</v>
      </c>
      <c r="E804" s="91" t="s">
        <v>2253</v>
      </c>
      <c r="F804" s="153" t="s">
        <v>95</v>
      </c>
      <c r="G804" s="93" t="s">
        <v>22</v>
      </c>
      <c r="H804" s="91" t="s">
        <v>8307</v>
      </c>
      <c r="I804" s="87" t="e">
        <v>#N/A</v>
      </c>
      <c r="J804" s="87" t="s">
        <v>13641</v>
      </c>
      <c r="K804" s="87" t="s">
        <v>15977</v>
      </c>
      <c r="L804" s="102" t="s">
        <v>16251</v>
      </c>
      <c r="M804" s="102" t="s">
        <v>16352</v>
      </c>
      <c r="N804" s="102" t="s">
        <v>16367</v>
      </c>
      <c r="O804" s="95" t="s">
        <v>13902</v>
      </c>
      <c r="P804" s="89"/>
      <c r="Q804" s="90"/>
    </row>
    <row r="805" spans="1:17">
      <c r="A805" s="94" t="s">
        <v>7940</v>
      </c>
      <c r="B805" s="85" t="s">
        <v>8243</v>
      </c>
      <c r="C805" s="91" t="s">
        <v>8264</v>
      </c>
      <c r="D805" s="86" t="s">
        <v>8291</v>
      </c>
      <c r="E805" s="91" t="s">
        <v>2242</v>
      </c>
      <c r="F805" s="153" t="s">
        <v>2245</v>
      </c>
      <c r="G805" s="93" t="s">
        <v>22</v>
      </c>
      <c r="H805" s="91" t="s">
        <v>8308</v>
      </c>
      <c r="I805" s="87">
        <v>6932485006786</v>
      </c>
      <c r="J805" s="87" t="s">
        <v>818</v>
      </c>
      <c r="K805" s="87" t="s">
        <v>16142</v>
      </c>
      <c r="L805" s="102" t="s">
        <v>16208</v>
      </c>
      <c r="M805" s="102" t="s">
        <v>16292</v>
      </c>
      <c r="N805" s="102" t="s">
        <v>16408</v>
      </c>
      <c r="O805" s="95" t="s">
        <v>13902</v>
      </c>
      <c r="P805" s="89"/>
      <c r="Q805" s="90"/>
    </row>
    <row r="806" spans="1:17">
      <c r="A806" s="94" t="s">
        <v>7942</v>
      </c>
      <c r="B806" s="85" t="s">
        <v>8239</v>
      </c>
      <c r="C806" s="91" t="s">
        <v>8265</v>
      </c>
      <c r="D806" s="86" t="s">
        <v>2475</v>
      </c>
      <c r="E806" s="91" t="s">
        <v>2253</v>
      </c>
      <c r="F806" s="153" t="s">
        <v>95</v>
      </c>
      <c r="G806" s="93" t="s">
        <v>2630</v>
      </c>
      <c r="H806" s="91" t="s">
        <v>8309</v>
      </c>
      <c r="I806" s="87" t="e">
        <v>#N/A</v>
      </c>
      <c r="J806" s="87" t="s">
        <v>13650</v>
      </c>
      <c r="K806" s="87" t="s">
        <v>15977</v>
      </c>
      <c r="L806" s="102" t="s">
        <v>16251</v>
      </c>
      <c r="M806" s="102" t="s">
        <v>16352</v>
      </c>
      <c r="N806" s="102" t="s">
        <v>16367</v>
      </c>
      <c r="O806" s="95" t="s">
        <v>13902</v>
      </c>
      <c r="P806" s="89"/>
      <c r="Q806" s="90"/>
    </row>
    <row r="807" spans="1:17">
      <c r="A807" s="94" t="s">
        <v>7971</v>
      </c>
      <c r="B807" s="85" t="s">
        <v>8240</v>
      </c>
      <c r="C807" s="91" t="s">
        <v>8266</v>
      </c>
      <c r="D807" s="86" t="s">
        <v>8292</v>
      </c>
      <c r="E807" s="91" t="s">
        <v>2253</v>
      </c>
      <c r="F807" s="153" t="s">
        <v>2245</v>
      </c>
      <c r="G807" s="93" t="s">
        <v>22</v>
      </c>
      <c r="H807" s="91" t="s">
        <v>8310</v>
      </c>
      <c r="I807" s="87">
        <v>6932485006809</v>
      </c>
      <c r="J807" s="87" t="s">
        <v>818</v>
      </c>
      <c r="K807" s="87" t="s">
        <v>15967</v>
      </c>
      <c r="L807" s="102" t="s">
        <v>16208</v>
      </c>
      <c r="M807" s="102" t="s">
        <v>16292</v>
      </c>
      <c r="N807" s="102" t="s">
        <v>16408</v>
      </c>
      <c r="O807" s="95" t="s">
        <v>13902</v>
      </c>
      <c r="P807" s="89"/>
      <c r="Q807" s="90" t="s">
        <v>11253</v>
      </c>
    </row>
    <row r="808" spans="1:17">
      <c r="A808" s="94" t="s">
        <v>7978</v>
      </c>
      <c r="B808" s="85" t="s">
        <v>8240</v>
      </c>
      <c r="C808" s="91" t="s">
        <v>8267</v>
      </c>
      <c r="D808" s="86" t="s">
        <v>2509</v>
      </c>
      <c r="E808" s="91" t="s">
        <v>2242</v>
      </c>
      <c r="F808" s="153" t="s">
        <v>2245</v>
      </c>
      <c r="G808" s="93" t="s">
        <v>22</v>
      </c>
      <c r="H808" s="91" t="s">
        <v>8311</v>
      </c>
      <c r="I808" s="87" t="e">
        <v>#N/A</v>
      </c>
      <c r="J808" s="87" t="s">
        <v>13651</v>
      </c>
      <c r="K808" s="87" t="s">
        <v>15967</v>
      </c>
      <c r="L808" s="102" t="s">
        <v>16208</v>
      </c>
      <c r="M808" s="102" t="s">
        <v>16292</v>
      </c>
      <c r="N808" s="102" t="s">
        <v>16408</v>
      </c>
      <c r="O808" s="95" t="s">
        <v>13902</v>
      </c>
      <c r="P808" s="89"/>
      <c r="Q808" s="90"/>
    </row>
    <row r="809" spans="1:17">
      <c r="A809" s="94" t="s">
        <v>7980</v>
      </c>
      <c r="B809" s="85" t="s">
        <v>8243</v>
      </c>
      <c r="C809" s="91" t="s">
        <v>8268</v>
      </c>
      <c r="D809" s="86" t="s">
        <v>2509</v>
      </c>
      <c r="E809" s="91" t="s">
        <v>2242</v>
      </c>
      <c r="F809" s="153" t="s">
        <v>2245</v>
      </c>
      <c r="G809" s="93" t="s">
        <v>22</v>
      </c>
      <c r="H809" s="91" t="s">
        <v>8312</v>
      </c>
      <c r="I809" s="87" t="e">
        <v>#N/A</v>
      </c>
      <c r="J809" s="87" t="s">
        <v>13652</v>
      </c>
      <c r="K809" s="87" t="s">
        <v>16142</v>
      </c>
      <c r="L809" s="102" t="s">
        <v>16208</v>
      </c>
      <c r="M809" s="102" t="s">
        <v>16292</v>
      </c>
      <c r="N809" s="102" t="s">
        <v>16408</v>
      </c>
      <c r="O809" s="95" t="s">
        <v>13902</v>
      </c>
      <c r="P809" s="89"/>
      <c r="Q809" s="90"/>
    </row>
    <row r="810" spans="1:17">
      <c r="A810" s="94" t="s">
        <v>7995</v>
      </c>
      <c r="B810" s="85" t="s">
        <v>8244</v>
      </c>
      <c r="C810" s="91" t="s">
        <v>8269</v>
      </c>
      <c r="D810" s="86" t="s">
        <v>8293</v>
      </c>
      <c r="E810" s="91" t="s">
        <v>2253</v>
      </c>
      <c r="F810" s="153" t="s">
        <v>2245</v>
      </c>
      <c r="G810" s="93" t="s">
        <v>20</v>
      </c>
      <c r="H810" s="91" t="s">
        <v>8313</v>
      </c>
      <c r="I810" s="87">
        <v>6932485006205</v>
      </c>
      <c r="J810" s="87" t="s">
        <v>818</v>
      </c>
      <c r="K810" s="87" t="s">
        <v>15970</v>
      </c>
      <c r="L810" s="102" t="s">
        <v>16251</v>
      </c>
      <c r="M810" s="102" t="s">
        <v>16352</v>
      </c>
      <c r="N810" s="102" t="s">
        <v>16367</v>
      </c>
      <c r="O810" s="95" t="s">
        <v>13902</v>
      </c>
      <c r="P810" s="89"/>
      <c r="Q810" s="90"/>
    </row>
    <row r="811" spans="1:17">
      <c r="A811" s="94" t="s">
        <v>8005</v>
      </c>
      <c r="B811" s="85" t="s">
        <v>8245</v>
      </c>
      <c r="C811" s="91" t="s">
        <v>8270</v>
      </c>
      <c r="D811" s="86" t="s">
        <v>2527</v>
      </c>
      <c r="E811" s="91" t="s">
        <v>2253</v>
      </c>
      <c r="F811" s="153" t="s">
        <v>2245</v>
      </c>
      <c r="G811" s="93" t="s">
        <v>27</v>
      </c>
      <c r="H811" s="91" t="s">
        <v>8314</v>
      </c>
      <c r="I811" s="87">
        <v>6975159900805</v>
      </c>
      <c r="J811" s="87" t="s">
        <v>818</v>
      </c>
      <c r="K811" s="87" t="s">
        <v>16143</v>
      </c>
      <c r="L811" s="102" t="s">
        <v>16251</v>
      </c>
      <c r="M811" s="102" t="s">
        <v>16278</v>
      </c>
      <c r="N811" s="102" t="s">
        <v>16311</v>
      </c>
      <c r="O811" s="95" t="s">
        <v>13902</v>
      </c>
      <c r="P811" s="89"/>
      <c r="Q811" s="90"/>
    </row>
    <row r="812" spans="1:17">
      <c r="A812" s="94" t="s">
        <v>8011</v>
      </c>
      <c r="B812" s="85" t="s">
        <v>7685</v>
      </c>
      <c r="C812" s="91" t="s">
        <v>8271</v>
      </c>
      <c r="D812" s="86" t="s">
        <v>9257</v>
      </c>
      <c r="E812" s="91" t="s">
        <v>2253</v>
      </c>
      <c r="F812" s="153" t="s">
        <v>2245</v>
      </c>
      <c r="G812" s="93" t="s">
        <v>5103</v>
      </c>
      <c r="H812" s="91" t="s">
        <v>8315</v>
      </c>
      <c r="I812" s="87">
        <v>6932485006656</v>
      </c>
      <c r="J812" s="87" t="s">
        <v>818</v>
      </c>
      <c r="K812" s="87" t="s">
        <v>16125</v>
      </c>
      <c r="L812" s="102" t="s">
        <v>16253</v>
      </c>
      <c r="M812" s="102" t="s">
        <v>16268</v>
      </c>
      <c r="N812" s="102" t="s">
        <v>16387</v>
      </c>
      <c r="O812" s="95" t="s">
        <v>13902</v>
      </c>
      <c r="P812" s="89"/>
      <c r="Q812" s="90"/>
    </row>
    <row r="813" spans="1:17">
      <c r="A813" s="94" t="s">
        <v>8023</v>
      </c>
      <c r="B813" s="85" t="s">
        <v>8246</v>
      </c>
      <c r="C813" s="91" t="s">
        <v>8272</v>
      </c>
      <c r="D813" s="86" t="s">
        <v>2867</v>
      </c>
      <c r="E813" s="91" t="s">
        <v>2253</v>
      </c>
      <c r="F813" s="153" t="s">
        <v>2245</v>
      </c>
      <c r="G813" s="93" t="s">
        <v>20</v>
      </c>
      <c r="H813" s="91" t="s">
        <v>8316</v>
      </c>
      <c r="I813" s="87" t="e">
        <v>#N/A</v>
      </c>
      <c r="J813" s="87" t="s">
        <v>818</v>
      </c>
      <c r="K813" s="87" t="s">
        <v>16007</v>
      </c>
      <c r="L813" s="102" t="s">
        <v>16256</v>
      </c>
      <c r="M813" s="102" t="s">
        <v>16340</v>
      </c>
      <c r="N813" s="102" t="s">
        <v>16192</v>
      </c>
      <c r="O813" s="95" t="s">
        <v>13902</v>
      </c>
      <c r="P813" s="89"/>
      <c r="Q813" s="90"/>
    </row>
    <row r="814" spans="1:17">
      <c r="A814" s="94" t="s">
        <v>8037</v>
      </c>
      <c r="B814" s="85" t="s">
        <v>7727</v>
      </c>
      <c r="C814" s="91" t="s">
        <v>8273</v>
      </c>
      <c r="D814" s="86" t="s">
        <v>3204</v>
      </c>
      <c r="E814" s="91" t="s">
        <v>2253</v>
      </c>
      <c r="F814" s="153" t="s">
        <v>2245</v>
      </c>
      <c r="G814" s="93" t="s">
        <v>7729</v>
      </c>
      <c r="H814" s="91" t="s">
        <v>8317</v>
      </c>
      <c r="I814" s="87">
        <v>6932485006663</v>
      </c>
      <c r="J814" s="87" t="s">
        <v>818</v>
      </c>
      <c r="K814" s="87" t="s">
        <v>16130</v>
      </c>
      <c r="L814" s="102" t="s">
        <v>16253</v>
      </c>
      <c r="M814" s="102" t="s">
        <v>16268</v>
      </c>
      <c r="N814" s="102" t="s">
        <v>16387</v>
      </c>
      <c r="O814" s="95" t="s">
        <v>13902</v>
      </c>
      <c r="P814" s="89"/>
      <c r="Q814" s="90"/>
    </row>
    <row r="815" spans="1:17">
      <c r="A815" s="94" t="s">
        <v>8043</v>
      </c>
      <c r="B815" s="85" t="s">
        <v>7740</v>
      </c>
      <c r="C815" s="91" t="s">
        <v>8274</v>
      </c>
      <c r="D815" s="86" t="s">
        <v>7755</v>
      </c>
      <c r="E815" s="91" t="s">
        <v>2253</v>
      </c>
      <c r="F815" s="153" t="s">
        <v>2245</v>
      </c>
      <c r="G815" s="93" t="s">
        <v>27</v>
      </c>
      <c r="H815" s="91" t="s">
        <v>8318</v>
      </c>
      <c r="I815" s="87">
        <v>6932485004485</v>
      </c>
      <c r="J815" s="87" t="s">
        <v>818</v>
      </c>
      <c r="K815" s="87" t="s">
        <v>15977</v>
      </c>
      <c r="L815" s="102" t="s">
        <v>16162</v>
      </c>
      <c r="M815" s="102" t="s">
        <v>16189</v>
      </c>
      <c r="N815" s="102" t="s">
        <v>16387</v>
      </c>
      <c r="O815" s="95" t="s">
        <v>13902</v>
      </c>
      <c r="P815" s="89"/>
      <c r="Q815" s="90"/>
    </row>
    <row r="816" spans="1:17">
      <c r="A816" s="94" t="s">
        <v>8081</v>
      </c>
      <c r="B816" s="85" t="s">
        <v>8242</v>
      </c>
      <c r="C816" s="91" t="s">
        <v>8275</v>
      </c>
      <c r="D816" s="86" t="s">
        <v>9258</v>
      </c>
      <c r="E816" s="91" t="s">
        <v>2253</v>
      </c>
      <c r="F816" s="153" t="s">
        <v>2245</v>
      </c>
      <c r="G816" s="93" t="s">
        <v>8295</v>
      </c>
      <c r="H816" s="91" t="s">
        <v>8319</v>
      </c>
      <c r="I816" s="87">
        <v>6971745580826</v>
      </c>
      <c r="J816" s="87" t="s">
        <v>818</v>
      </c>
      <c r="K816" s="87" t="s">
        <v>16009</v>
      </c>
      <c r="L816" s="102" t="s">
        <v>16251</v>
      </c>
      <c r="M816" s="102" t="s">
        <v>16278</v>
      </c>
      <c r="N816" s="102" t="s">
        <v>16311</v>
      </c>
      <c r="O816" s="95" t="s">
        <v>13902</v>
      </c>
      <c r="P816" s="89"/>
      <c r="Q816" s="90"/>
    </row>
    <row r="817" spans="1:17">
      <c r="A817" s="94" t="s">
        <v>8084</v>
      </c>
      <c r="B817" s="85" t="s">
        <v>7697</v>
      </c>
      <c r="C817" s="91" t="s">
        <v>8276</v>
      </c>
      <c r="D817" s="86" t="s">
        <v>2527</v>
      </c>
      <c r="E817" s="91" t="s">
        <v>2253</v>
      </c>
      <c r="F817" s="153" t="s">
        <v>2245</v>
      </c>
      <c r="G817" s="93" t="s">
        <v>4329</v>
      </c>
      <c r="H817" s="91" t="s">
        <v>8320</v>
      </c>
      <c r="I817" s="87">
        <v>6971745580857</v>
      </c>
      <c r="J817" s="87" t="s">
        <v>818</v>
      </c>
      <c r="K817" s="87" t="s">
        <v>16125</v>
      </c>
      <c r="L817" s="102" t="s">
        <v>16253</v>
      </c>
      <c r="M817" s="102" t="s">
        <v>16268</v>
      </c>
      <c r="N817" s="102" t="s">
        <v>16387</v>
      </c>
      <c r="O817" s="95" t="s">
        <v>13902</v>
      </c>
      <c r="P817" s="89"/>
      <c r="Q817" s="90"/>
    </row>
    <row r="818" spans="1:17">
      <c r="A818" s="94" t="s">
        <v>8114</v>
      </c>
      <c r="B818" s="85" t="s">
        <v>8247</v>
      </c>
      <c r="C818" s="91" t="s">
        <v>8277</v>
      </c>
      <c r="D818" s="86" t="s">
        <v>3839</v>
      </c>
      <c r="E818" s="91" t="s">
        <v>2242</v>
      </c>
      <c r="F818" s="153" t="s">
        <v>2245</v>
      </c>
      <c r="G818" s="93" t="s">
        <v>7701</v>
      </c>
      <c r="H818" s="91" t="s">
        <v>8321</v>
      </c>
      <c r="I818" s="87" t="e">
        <v>#N/A</v>
      </c>
      <c r="J818" s="87" t="s">
        <v>13653</v>
      </c>
      <c r="K818" s="87" t="s">
        <v>15995</v>
      </c>
      <c r="L818" s="102" t="s">
        <v>16254</v>
      </c>
      <c r="M818" s="102" t="s">
        <v>16350</v>
      </c>
      <c r="N818" s="102" t="s">
        <v>16349</v>
      </c>
      <c r="O818" s="95" t="s">
        <v>13902</v>
      </c>
      <c r="P818" s="89"/>
      <c r="Q818" s="90"/>
    </row>
    <row r="819" spans="1:17">
      <c r="A819" s="94" t="s">
        <v>8134</v>
      </c>
      <c r="B819" s="85" t="s">
        <v>8248</v>
      </c>
      <c r="C819" s="91" t="s">
        <v>8278</v>
      </c>
      <c r="D819" s="86" t="s">
        <v>2475</v>
      </c>
      <c r="E819" s="91"/>
      <c r="F819" s="153" t="s">
        <v>95</v>
      </c>
      <c r="G819" s="93" t="s">
        <v>27</v>
      </c>
      <c r="H819" s="91" t="s">
        <v>8322</v>
      </c>
      <c r="I819" s="87" t="e">
        <v>#N/A</v>
      </c>
      <c r="J819" s="87" t="s">
        <v>13654</v>
      </c>
      <c r="K819" s="87" t="s">
        <v>15991</v>
      </c>
      <c r="L819" s="102" t="s">
        <v>16251</v>
      </c>
      <c r="M819" s="102" t="s">
        <v>16352</v>
      </c>
      <c r="N819" s="102" t="s">
        <v>16367</v>
      </c>
      <c r="O819" s="95" t="s">
        <v>13902</v>
      </c>
      <c r="P819" s="89"/>
      <c r="Q819" s="90"/>
    </row>
    <row r="820" spans="1:17">
      <c r="A820" s="94" t="s">
        <v>8136</v>
      </c>
      <c r="B820" s="85" t="s">
        <v>8249</v>
      </c>
      <c r="C820" s="91" t="s">
        <v>8279</v>
      </c>
      <c r="D820" s="86" t="s">
        <v>9259</v>
      </c>
      <c r="E820" s="85"/>
      <c r="F820" s="153" t="s">
        <v>2245</v>
      </c>
      <c r="G820" s="86">
        <v>0</v>
      </c>
      <c r="H820" s="91" t="s">
        <v>8323</v>
      </c>
      <c r="I820" s="87">
        <v>6932485006403</v>
      </c>
      <c r="J820" s="87" t="s">
        <v>818</v>
      </c>
      <c r="K820" s="87" t="s">
        <v>16008</v>
      </c>
      <c r="L820" s="102" t="s">
        <v>16162</v>
      </c>
      <c r="M820" s="102" t="s">
        <v>16189</v>
      </c>
      <c r="N820" s="102" t="s">
        <v>16387</v>
      </c>
      <c r="O820" s="95" t="s">
        <v>13902</v>
      </c>
      <c r="P820" s="89"/>
      <c r="Q820" s="90" t="s">
        <v>11253</v>
      </c>
    </row>
    <row r="821" spans="1:17">
      <c r="A821" s="94" t="s">
        <v>8142</v>
      </c>
      <c r="B821" s="85" t="s">
        <v>8249</v>
      </c>
      <c r="C821" s="91" t="s">
        <v>8280</v>
      </c>
      <c r="D821" s="86" t="s">
        <v>3839</v>
      </c>
      <c r="E821" s="91" t="s">
        <v>2242</v>
      </c>
      <c r="F821" s="153" t="s">
        <v>2245</v>
      </c>
      <c r="G821" s="93" t="s">
        <v>8296</v>
      </c>
      <c r="H821" s="91" t="s">
        <v>8324</v>
      </c>
      <c r="I821" s="87" t="e">
        <v>#N/A</v>
      </c>
      <c r="J821" s="87" t="s">
        <v>13655</v>
      </c>
      <c r="K821" s="87" t="s">
        <v>15968</v>
      </c>
      <c r="L821" s="102" t="s">
        <v>16162</v>
      </c>
      <c r="M821" s="102" t="s">
        <v>16189</v>
      </c>
      <c r="N821" s="102" t="s">
        <v>16387</v>
      </c>
      <c r="O821" s="95" t="s">
        <v>13902</v>
      </c>
      <c r="P821" s="89"/>
      <c r="Q821" s="90"/>
    </row>
    <row r="822" spans="1:17">
      <c r="A822" s="94" t="s">
        <v>8165</v>
      </c>
      <c r="B822" s="85" t="s">
        <v>8250</v>
      </c>
      <c r="C822" s="91" t="s">
        <v>8281</v>
      </c>
      <c r="D822" s="86" t="s">
        <v>65</v>
      </c>
      <c r="E822" s="91" t="s">
        <v>2253</v>
      </c>
      <c r="F822" s="153" t="s">
        <v>2245</v>
      </c>
      <c r="G822" s="93" t="s">
        <v>8297</v>
      </c>
      <c r="H822" s="91" t="s">
        <v>8325</v>
      </c>
      <c r="I822" s="87">
        <v>6975159900638</v>
      </c>
      <c r="J822" s="87" t="s">
        <v>818</v>
      </c>
      <c r="K822" s="87" t="s">
        <v>16144</v>
      </c>
      <c r="L822" s="102" t="s">
        <v>16251</v>
      </c>
      <c r="M822" s="102" t="s">
        <v>16278</v>
      </c>
      <c r="N822" s="102" t="s">
        <v>16311</v>
      </c>
      <c r="O822" s="95" t="s">
        <v>13902</v>
      </c>
      <c r="P822" s="89"/>
      <c r="Q822" s="90"/>
    </row>
    <row r="823" spans="1:17">
      <c r="A823" s="94" t="s">
        <v>8166</v>
      </c>
      <c r="B823" s="85" t="s">
        <v>1123</v>
      </c>
      <c r="C823" s="91" t="s">
        <v>8282</v>
      </c>
      <c r="D823" s="86" t="s">
        <v>3204</v>
      </c>
      <c r="E823" s="91" t="s">
        <v>2253</v>
      </c>
      <c r="F823" s="153" t="s">
        <v>95</v>
      </c>
      <c r="G823" s="93" t="s">
        <v>34</v>
      </c>
      <c r="H823" s="91" t="s">
        <v>8326</v>
      </c>
      <c r="I823" s="87" t="e">
        <v>#N/A</v>
      </c>
      <c r="J823" s="87" t="s">
        <v>818</v>
      </c>
      <c r="K823" s="87" t="s">
        <v>16046</v>
      </c>
      <c r="L823" s="102" t="s">
        <v>16172</v>
      </c>
      <c r="M823" s="102" t="s">
        <v>16225</v>
      </c>
      <c r="N823" s="102" t="s">
        <v>16175</v>
      </c>
      <c r="O823" s="95" t="s">
        <v>13902</v>
      </c>
      <c r="P823" s="89"/>
      <c r="Q823" s="90"/>
    </row>
    <row r="824" spans="1:17">
      <c r="A824" s="94" t="s">
        <v>8177</v>
      </c>
      <c r="B824" s="85" t="s">
        <v>8243</v>
      </c>
      <c r="C824" s="91" t="s">
        <v>8283</v>
      </c>
      <c r="D824" s="86" t="s">
        <v>7725</v>
      </c>
      <c r="E824" s="91" t="s">
        <v>2242</v>
      </c>
      <c r="F824" s="153" t="s">
        <v>2245</v>
      </c>
      <c r="G824" s="93" t="s">
        <v>22</v>
      </c>
      <c r="H824" s="91" t="s">
        <v>8327</v>
      </c>
      <c r="I824" s="87">
        <v>6932485006779</v>
      </c>
      <c r="J824" s="87" t="s">
        <v>818</v>
      </c>
      <c r="K824" s="87" t="s">
        <v>16142</v>
      </c>
      <c r="L824" s="102" t="s">
        <v>16208</v>
      </c>
      <c r="M824" s="102" t="s">
        <v>16292</v>
      </c>
      <c r="N824" s="102" t="s">
        <v>16408</v>
      </c>
      <c r="O824" s="95" t="s">
        <v>13902</v>
      </c>
      <c r="P824" s="89"/>
      <c r="Q824" s="90" t="s">
        <v>11253</v>
      </c>
    </row>
    <row r="825" spans="1:17">
      <c r="A825" s="94" t="s">
        <v>8185</v>
      </c>
      <c r="B825" s="85" t="s">
        <v>7718</v>
      </c>
      <c r="C825" s="91" t="s">
        <v>8284</v>
      </c>
      <c r="D825" s="86" t="s">
        <v>2608</v>
      </c>
      <c r="E825" s="91" t="s">
        <v>2253</v>
      </c>
      <c r="F825" s="153" t="s">
        <v>2245</v>
      </c>
      <c r="G825" s="93" t="s">
        <v>27</v>
      </c>
      <c r="H825" s="91" t="s">
        <v>8328</v>
      </c>
      <c r="I825" s="87">
        <v>6932485006618</v>
      </c>
      <c r="J825" s="87" t="s">
        <v>818</v>
      </c>
      <c r="K825" s="87" t="s">
        <v>16046</v>
      </c>
      <c r="L825" s="102" t="s">
        <v>16257</v>
      </c>
      <c r="M825" s="102" t="s">
        <v>16291</v>
      </c>
      <c r="N825" s="102" t="s">
        <v>16368</v>
      </c>
      <c r="O825" s="95" t="s">
        <v>13902</v>
      </c>
      <c r="P825" s="89"/>
      <c r="Q825" s="90"/>
    </row>
    <row r="826" spans="1:17">
      <c r="A826" s="94" t="s">
        <v>8201</v>
      </c>
      <c r="B826" s="85" t="s">
        <v>8251</v>
      </c>
      <c r="C826" s="91" t="s">
        <v>8285</v>
      </c>
      <c r="D826" s="86" t="s">
        <v>2608</v>
      </c>
      <c r="E826" s="91" t="s">
        <v>2253</v>
      </c>
      <c r="F826" s="153" t="s">
        <v>2245</v>
      </c>
      <c r="G826" s="93" t="s">
        <v>2630</v>
      </c>
      <c r="H826" s="91" t="s">
        <v>8329</v>
      </c>
      <c r="I826" s="87">
        <v>6932485003648</v>
      </c>
      <c r="J826" s="87" t="s">
        <v>818</v>
      </c>
      <c r="K826" s="87" t="s">
        <v>16145</v>
      </c>
      <c r="L826" s="102" t="s">
        <v>16187</v>
      </c>
      <c r="M826" s="102" t="s">
        <v>16313</v>
      </c>
      <c r="N826" s="102" t="s">
        <v>16225</v>
      </c>
      <c r="O826" s="95" t="s">
        <v>13902</v>
      </c>
      <c r="P826" s="89"/>
      <c r="Q826" s="90"/>
    </row>
    <row r="827" spans="1:17">
      <c r="A827" s="94" t="s">
        <v>8205</v>
      </c>
      <c r="B827" s="85" t="s">
        <v>8241</v>
      </c>
      <c r="C827" s="91" t="s">
        <v>8286</v>
      </c>
      <c r="D827" s="86" t="s">
        <v>2509</v>
      </c>
      <c r="E827" s="91" t="s">
        <v>2242</v>
      </c>
      <c r="F827" s="153" t="s">
        <v>2245</v>
      </c>
      <c r="G827" s="93" t="s">
        <v>2630</v>
      </c>
      <c r="H827" s="91" t="s">
        <v>8330</v>
      </c>
      <c r="I827" s="87" t="e">
        <v>#N/A</v>
      </c>
      <c r="J827" s="87" t="s">
        <v>13656</v>
      </c>
      <c r="K827" s="87" t="s">
        <v>15966</v>
      </c>
      <c r="L827" s="102" t="s">
        <v>16199</v>
      </c>
      <c r="M827" s="102" t="s">
        <v>16285</v>
      </c>
      <c r="N827" s="102" t="s">
        <v>16409</v>
      </c>
      <c r="O827" s="95" t="s">
        <v>13902</v>
      </c>
      <c r="P827" s="89"/>
      <c r="Q827" s="90"/>
    </row>
    <row r="828" spans="1:17">
      <c r="A828" s="94" t="s">
        <v>8209</v>
      </c>
      <c r="B828" s="85" t="s">
        <v>8252</v>
      </c>
      <c r="C828" s="91" t="s">
        <v>8287</v>
      </c>
      <c r="D828" s="86" t="s">
        <v>2475</v>
      </c>
      <c r="E828" s="91"/>
      <c r="F828" s="153" t="s">
        <v>2245</v>
      </c>
      <c r="G828" s="93" t="s">
        <v>20</v>
      </c>
      <c r="H828" s="91" t="s">
        <v>8331</v>
      </c>
      <c r="I828" s="87" t="e">
        <v>#N/A</v>
      </c>
      <c r="J828" s="87" t="s">
        <v>13657</v>
      </c>
      <c r="K828" s="87" t="s">
        <v>15991</v>
      </c>
      <c r="L828" s="102" t="s">
        <v>16251</v>
      </c>
      <c r="M828" s="102" t="s">
        <v>16352</v>
      </c>
      <c r="N828" s="102" t="s">
        <v>16367</v>
      </c>
      <c r="O828" s="95" t="s">
        <v>13902</v>
      </c>
      <c r="P828" s="89"/>
      <c r="Q828" s="90"/>
    </row>
    <row r="829" spans="1:17">
      <c r="A829" s="94" t="s">
        <v>8223</v>
      </c>
      <c r="B829" s="85" t="s">
        <v>8253</v>
      </c>
      <c r="C829" s="91" t="s">
        <v>8288</v>
      </c>
      <c r="D829" s="86" t="s">
        <v>2475</v>
      </c>
      <c r="E829" s="91" t="s">
        <v>2253</v>
      </c>
      <c r="F829" s="153" t="s">
        <v>2245</v>
      </c>
      <c r="G829" s="93" t="s">
        <v>20</v>
      </c>
      <c r="H829" s="91" t="s">
        <v>8332</v>
      </c>
      <c r="I829" s="87" t="e">
        <v>#N/A</v>
      </c>
      <c r="J829" s="87" t="s">
        <v>13658</v>
      </c>
      <c r="K829" s="87" t="s">
        <v>15972</v>
      </c>
      <c r="L829" s="102" t="s">
        <v>16251</v>
      </c>
      <c r="M829" s="102" t="s">
        <v>16352</v>
      </c>
      <c r="N829" s="102" t="s">
        <v>16367</v>
      </c>
      <c r="O829" s="95" t="s">
        <v>13902</v>
      </c>
      <c r="P829" s="89"/>
      <c r="Q829" s="90"/>
    </row>
    <row r="830" spans="1:17">
      <c r="A830" s="94" t="s">
        <v>8228</v>
      </c>
      <c r="B830" s="85" t="s">
        <v>7328</v>
      </c>
      <c r="C830" s="91" t="s">
        <v>8289</v>
      </c>
      <c r="D830" s="86" t="s">
        <v>4837</v>
      </c>
      <c r="E830" s="91" t="s">
        <v>2253</v>
      </c>
      <c r="F830" s="153" t="s">
        <v>2245</v>
      </c>
      <c r="G830" s="93" t="s">
        <v>27</v>
      </c>
      <c r="H830" s="91" t="s">
        <v>8333</v>
      </c>
      <c r="I830" s="87">
        <v>6932485005802</v>
      </c>
      <c r="J830" s="87" t="s">
        <v>818</v>
      </c>
      <c r="K830" s="87" t="s">
        <v>16121</v>
      </c>
      <c r="L830" s="102" t="s">
        <v>16250</v>
      </c>
      <c r="M830" s="102" t="s">
        <v>16344</v>
      </c>
      <c r="N830" s="102" t="s">
        <v>16401</v>
      </c>
      <c r="O830" s="95" t="s">
        <v>13902</v>
      </c>
      <c r="P830" s="89"/>
      <c r="Q830" s="90"/>
    </row>
    <row r="831" spans="1:17">
      <c r="A831" s="91" t="s">
        <v>9148</v>
      </c>
      <c r="B831" s="91" t="s">
        <v>11190</v>
      </c>
      <c r="C831" s="91" t="s">
        <v>9147</v>
      </c>
      <c r="D831" s="91" t="s">
        <v>2505</v>
      </c>
      <c r="E831" s="91" t="s">
        <v>2253</v>
      </c>
      <c r="F831" s="153" t="s">
        <v>2245</v>
      </c>
      <c r="G831" s="93" t="s">
        <v>2346</v>
      </c>
      <c r="H831" s="93" t="s">
        <v>11191</v>
      </c>
      <c r="I831" s="87">
        <v>6932485009879</v>
      </c>
      <c r="J831" s="87" t="s">
        <v>818</v>
      </c>
      <c r="K831" s="87" t="s">
        <v>16114</v>
      </c>
      <c r="L831" s="102" t="s">
        <v>16260</v>
      </c>
      <c r="M831" s="102" t="s">
        <v>16268</v>
      </c>
      <c r="N831" s="102" t="s">
        <v>16344</v>
      </c>
      <c r="O831" s="95" t="s">
        <v>13906</v>
      </c>
      <c r="P831" s="89"/>
      <c r="Q831" s="90"/>
    </row>
    <row r="832" spans="1:17">
      <c r="A832" s="94" t="s">
        <v>11028</v>
      </c>
      <c r="B832" s="94" t="s">
        <v>8247</v>
      </c>
      <c r="C832" s="94" t="s">
        <v>11070</v>
      </c>
      <c r="D832" s="94" t="s">
        <v>11130</v>
      </c>
      <c r="E832" s="91" t="s">
        <v>3848</v>
      </c>
      <c r="F832" s="153" t="s">
        <v>2245</v>
      </c>
      <c r="G832" s="95" t="s">
        <v>11143</v>
      </c>
      <c r="H832" s="91" t="s">
        <v>11147</v>
      </c>
      <c r="I832" s="87">
        <v>6932485006427</v>
      </c>
      <c r="J832" s="87" t="s">
        <v>818</v>
      </c>
      <c r="K832" s="87" t="s">
        <v>15995</v>
      </c>
      <c r="L832" s="102" t="s">
        <v>16254</v>
      </c>
      <c r="M832" s="102" t="s">
        <v>16350</v>
      </c>
      <c r="N832" s="102" t="s">
        <v>16349</v>
      </c>
      <c r="O832" s="95" t="s">
        <v>13906</v>
      </c>
      <c r="P832" s="89"/>
      <c r="Q832" s="90" t="s">
        <v>11253</v>
      </c>
    </row>
    <row r="833" spans="1:17">
      <c r="A833" s="94" t="s">
        <v>11029</v>
      </c>
      <c r="B833" s="94" t="s">
        <v>11071</v>
      </c>
      <c r="C833" s="94" t="s">
        <v>11072</v>
      </c>
      <c r="D833" s="94" t="s">
        <v>11131</v>
      </c>
      <c r="E833" s="91" t="s">
        <v>2242</v>
      </c>
      <c r="F833" s="153" t="s">
        <v>2245</v>
      </c>
      <c r="G833" s="95" t="s">
        <v>8296</v>
      </c>
      <c r="H833" s="91" t="s">
        <v>11148</v>
      </c>
      <c r="I833" s="87">
        <v>6932485008445</v>
      </c>
      <c r="J833" s="87" t="s">
        <v>818</v>
      </c>
      <c r="K833" s="87" t="s">
        <v>16000</v>
      </c>
      <c r="L833" s="102" t="s">
        <v>16162</v>
      </c>
      <c r="M833" s="102" t="s">
        <v>16189</v>
      </c>
      <c r="N833" s="102" t="s">
        <v>16387</v>
      </c>
      <c r="O833" s="95" t="s">
        <v>13906</v>
      </c>
      <c r="P833" s="89"/>
      <c r="Q833" s="90" t="s">
        <v>11253</v>
      </c>
    </row>
    <row r="834" spans="1:17">
      <c r="A834" s="94" t="s">
        <v>11030</v>
      </c>
      <c r="B834" s="94" t="s">
        <v>11073</v>
      </c>
      <c r="C834" s="94" t="s">
        <v>11074</v>
      </c>
      <c r="D834" s="94" t="s">
        <v>2475</v>
      </c>
      <c r="E834" s="91" t="s">
        <v>2242</v>
      </c>
      <c r="F834" s="153" t="s">
        <v>2245</v>
      </c>
      <c r="G834" s="95" t="s">
        <v>4957</v>
      </c>
      <c r="H834" s="91" t="s">
        <v>11149</v>
      </c>
      <c r="I834" s="87" t="e">
        <v>#N/A</v>
      </c>
      <c r="J834" s="87">
        <v>194846102209</v>
      </c>
      <c r="K834" s="87" t="s">
        <v>16100</v>
      </c>
      <c r="L834" s="102" t="s">
        <v>16260</v>
      </c>
      <c r="M834" s="102" t="s">
        <v>16268</v>
      </c>
      <c r="N834" s="102" t="s">
        <v>16344</v>
      </c>
      <c r="O834" s="95" t="s">
        <v>13904</v>
      </c>
      <c r="P834" s="89"/>
      <c r="Q834" s="90"/>
    </row>
    <row r="835" spans="1:17">
      <c r="A835" s="94" t="s">
        <v>7783</v>
      </c>
      <c r="B835" s="92" t="s">
        <v>4302</v>
      </c>
      <c r="C835" s="91" t="s">
        <v>8255</v>
      </c>
      <c r="D835" s="86" t="s">
        <v>2505</v>
      </c>
      <c r="E835" s="91" t="s">
        <v>2242</v>
      </c>
      <c r="F835" s="153" t="s">
        <v>2245</v>
      </c>
      <c r="G835" s="93" t="s">
        <v>27</v>
      </c>
      <c r="H835" s="93" t="s">
        <v>8299</v>
      </c>
      <c r="I835" s="87">
        <v>6932485003181</v>
      </c>
      <c r="J835" s="87" t="s">
        <v>818</v>
      </c>
      <c r="K835" s="87" t="s">
        <v>15991</v>
      </c>
      <c r="L835" s="102" t="s">
        <v>16162</v>
      </c>
      <c r="M835" s="102" t="s">
        <v>16189</v>
      </c>
      <c r="N835" s="102" t="s">
        <v>16387</v>
      </c>
      <c r="O835" s="95" t="s">
        <v>13902</v>
      </c>
      <c r="P835" s="89"/>
      <c r="Q835" s="90"/>
    </row>
    <row r="836" spans="1:17">
      <c r="A836" s="94" t="s">
        <v>11032</v>
      </c>
      <c r="B836" s="94" t="s">
        <v>11077</v>
      </c>
      <c r="C836" s="94" t="s">
        <v>11078</v>
      </c>
      <c r="D836" s="94" t="s">
        <v>11132</v>
      </c>
      <c r="E836" s="91" t="s">
        <v>2253</v>
      </c>
      <c r="F836" s="153" t="s">
        <v>2245</v>
      </c>
      <c r="G836" s="95" t="s">
        <v>4957</v>
      </c>
      <c r="H836" s="91" t="s">
        <v>11151</v>
      </c>
      <c r="I836" s="87">
        <v>6932485006717</v>
      </c>
      <c r="J836" s="87" t="s">
        <v>818</v>
      </c>
      <c r="K836" s="87" t="s">
        <v>16146</v>
      </c>
      <c r="L836" s="102" t="s">
        <v>16186</v>
      </c>
      <c r="M836" s="102" t="s">
        <v>16278</v>
      </c>
      <c r="N836" s="102" t="s">
        <v>16203</v>
      </c>
      <c r="O836" s="95" t="s">
        <v>13904</v>
      </c>
      <c r="P836" s="89"/>
      <c r="Q836" s="90" t="s">
        <v>11253</v>
      </c>
    </row>
    <row r="837" spans="1:17">
      <c r="A837" s="94" t="s">
        <v>11033</v>
      </c>
      <c r="B837" s="90" t="s">
        <v>11079</v>
      </c>
      <c r="C837" s="90" t="s">
        <v>11080</v>
      </c>
      <c r="D837" s="90" t="s">
        <v>3838</v>
      </c>
      <c r="E837" s="91" t="s">
        <v>2242</v>
      </c>
      <c r="F837" s="153" t="s">
        <v>2245</v>
      </c>
      <c r="G837" s="98" t="s">
        <v>5103</v>
      </c>
      <c r="H837" s="91" t="s">
        <v>11152</v>
      </c>
      <c r="I837" s="87" t="e">
        <v>#N/A</v>
      </c>
      <c r="J837" s="87" t="s">
        <v>13659</v>
      </c>
      <c r="K837" s="87" t="s">
        <v>16100</v>
      </c>
      <c r="L837" s="102" t="s">
        <v>16253</v>
      </c>
      <c r="M837" s="102" t="s">
        <v>16268</v>
      </c>
      <c r="N837" s="102" t="s">
        <v>16387</v>
      </c>
      <c r="O837" s="95" t="s">
        <v>13904</v>
      </c>
      <c r="P837" s="89"/>
      <c r="Q837" s="90"/>
    </row>
    <row r="838" spans="1:17">
      <c r="A838" s="94" t="s">
        <v>11034</v>
      </c>
      <c r="B838" s="90" t="s">
        <v>11079</v>
      </c>
      <c r="C838" s="90" t="s">
        <v>11081</v>
      </c>
      <c r="D838" s="90" t="s">
        <v>11133</v>
      </c>
      <c r="E838" s="91" t="s">
        <v>2242</v>
      </c>
      <c r="F838" s="153" t="s">
        <v>2245</v>
      </c>
      <c r="G838" s="98" t="s">
        <v>5103</v>
      </c>
      <c r="H838" s="91" t="s">
        <v>11153</v>
      </c>
      <c r="I838" s="87">
        <v>6971745580963</v>
      </c>
      <c r="J838" s="87" t="s">
        <v>818</v>
      </c>
      <c r="K838" s="87" t="s">
        <v>16100</v>
      </c>
      <c r="L838" s="102" t="s">
        <v>16253</v>
      </c>
      <c r="M838" s="102" t="s">
        <v>16268</v>
      </c>
      <c r="N838" s="102" t="s">
        <v>16387</v>
      </c>
      <c r="O838" s="95" t="s">
        <v>13904</v>
      </c>
      <c r="P838" s="89"/>
      <c r="Q838" s="90" t="s">
        <v>11253</v>
      </c>
    </row>
    <row r="839" spans="1:17">
      <c r="A839" s="94" t="s">
        <v>11035</v>
      </c>
      <c r="B839" s="94" t="s">
        <v>11082</v>
      </c>
      <c r="C839" s="94" t="s">
        <v>11083</v>
      </c>
      <c r="D839" s="94" t="s">
        <v>11134</v>
      </c>
      <c r="E839" s="91" t="s">
        <v>2253</v>
      </c>
      <c r="F839" s="153" t="s">
        <v>2245</v>
      </c>
      <c r="G839" s="95" t="s">
        <v>11143</v>
      </c>
      <c r="H839" s="91" t="s">
        <v>11154</v>
      </c>
      <c r="I839" s="87">
        <v>6932485007387</v>
      </c>
      <c r="J839" s="87" t="s">
        <v>818</v>
      </c>
      <c r="K839" s="87" t="s">
        <v>16110</v>
      </c>
      <c r="L839" s="102" t="s">
        <v>16254</v>
      </c>
      <c r="M839" s="102" t="s">
        <v>16350</v>
      </c>
      <c r="N839" s="102" t="s">
        <v>16349</v>
      </c>
      <c r="O839" s="95" t="s">
        <v>13904</v>
      </c>
      <c r="P839" s="89"/>
      <c r="Q839" s="90"/>
    </row>
    <row r="840" spans="1:17">
      <c r="A840" s="94" t="s">
        <v>11036</v>
      </c>
      <c r="B840" s="94" t="s">
        <v>8249</v>
      </c>
      <c r="C840" s="94" t="s">
        <v>11084</v>
      </c>
      <c r="D840" s="94" t="s">
        <v>2513</v>
      </c>
      <c r="E840" s="91" t="s">
        <v>2242</v>
      </c>
      <c r="F840" s="153" t="s">
        <v>2245</v>
      </c>
      <c r="G840" s="95" t="s">
        <v>8296</v>
      </c>
      <c r="H840" s="91" t="s">
        <v>11155</v>
      </c>
      <c r="I840" s="87">
        <v>6932485006601</v>
      </c>
      <c r="J840" s="87" t="s">
        <v>818</v>
      </c>
      <c r="K840" s="87" t="s">
        <v>16008</v>
      </c>
      <c r="L840" s="102" t="s">
        <v>16162</v>
      </c>
      <c r="M840" s="102" t="s">
        <v>16189</v>
      </c>
      <c r="N840" s="102" t="s">
        <v>16387</v>
      </c>
      <c r="O840" s="95" t="s">
        <v>13904</v>
      </c>
      <c r="P840" s="89"/>
      <c r="Q840" s="90"/>
    </row>
    <row r="841" spans="1:17">
      <c r="A841" s="94" t="s">
        <v>11037</v>
      </c>
      <c r="B841" s="94" t="s">
        <v>11085</v>
      </c>
      <c r="C841" s="94" t="s">
        <v>11086</v>
      </c>
      <c r="D841" s="94" t="s">
        <v>11135</v>
      </c>
      <c r="E841" s="91" t="s">
        <v>2253</v>
      </c>
      <c r="F841" s="153" t="s">
        <v>2245</v>
      </c>
      <c r="G841" s="95" t="s">
        <v>20</v>
      </c>
      <c r="H841" s="91" t="s">
        <v>11156</v>
      </c>
      <c r="I841" s="87">
        <v>6932485008643</v>
      </c>
      <c r="J841" s="87" t="s">
        <v>818</v>
      </c>
      <c r="K841" s="87" t="s">
        <v>16032</v>
      </c>
      <c r="L841" s="102" t="s">
        <v>16257</v>
      </c>
      <c r="M841" s="102" t="s">
        <v>16308</v>
      </c>
      <c r="N841" s="102" t="s">
        <v>16403</v>
      </c>
      <c r="O841" s="95" t="s">
        <v>13904</v>
      </c>
      <c r="P841" s="89"/>
      <c r="Q841" s="90"/>
    </row>
    <row r="842" spans="1:17">
      <c r="A842" s="94" t="s">
        <v>11038</v>
      </c>
      <c r="B842" s="94" t="s">
        <v>11087</v>
      </c>
      <c r="C842" s="94" t="s">
        <v>11088</v>
      </c>
      <c r="D842" s="94" t="s">
        <v>8292</v>
      </c>
      <c r="E842" s="91" t="s">
        <v>2253</v>
      </c>
      <c r="F842" s="153" t="s">
        <v>2245</v>
      </c>
      <c r="G842" s="95" t="s">
        <v>4801</v>
      </c>
      <c r="H842" s="91" t="s">
        <v>11157</v>
      </c>
      <c r="I842" s="87" t="s">
        <v>19275</v>
      </c>
      <c r="J842" s="87" t="s">
        <v>818</v>
      </c>
      <c r="K842" s="87" t="s">
        <v>16130</v>
      </c>
      <c r="L842" s="102" t="s">
        <v>16253</v>
      </c>
      <c r="M842" s="102" t="s">
        <v>16268</v>
      </c>
      <c r="N842" s="102" t="s">
        <v>16344</v>
      </c>
      <c r="O842" s="95" t="s">
        <v>13904</v>
      </c>
      <c r="P842" s="89"/>
      <c r="Q842" s="90" t="s">
        <v>11253</v>
      </c>
    </row>
    <row r="843" spans="1:17">
      <c r="A843" s="94" t="s">
        <v>11039</v>
      </c>
      <c r="B843" s="94" t="s">
        <v>7127</v>
      </c>
      <c r="C843" s="94" t="s">
        <v>11089</v>
      </c>
      <c r="D843" s="94" t="s">
        <v>2475</v>
      </c>
      <c r="E843" s="91" t="s">
        <v>2251</v>
      </c>
      <c r="F843" s="153" t="s">
        <v>2245</v>
      </c>
      <c r="G843" s="95" t="s">
        <v>3458</v>
      </c>
      <c r="H843" s="91" t="s">
        <v>11158</v>
      </c>
      <c r="I843" s="87" t="e">
        <v>#N/A</v>
      </c>
      <c r="J843" s="87" t="s">
        <v>13660</v>
      </c>
      <c r="K843" s="87" t="s">
        <v>15970</v>
      </c>
      <c r="L843" s="102" t="s">
        <v>16251</v>
      </c>
      <c r="M843" s="102" t="s">
        <v>16347</v>
      </c>
      <c r="N843" s="102" t="s">
        <v>16352</v>
      </c>
      <c r="O843" s="95" t="s">
        <v>13904</v>
      </c>
      <c r="P843" s="89"/>
      <c r="Q843" s="90"/>
    </row>
    <row r="844" spans="1:17">
      <c r="A844" s="94" t="s">
        <v>11040</v>
      </c>
      <c r="B844" s="94" t="s">
        <v>7740</v>
      </c>
      <c r="C844" s="94" t="s">
        <v>11090</v>
      </c>
      <c r="D844" s="94" t="s">
        <v>2867</v>
      </c>
      <c r="E844" s="91" t="s">
        <v>2253</v>
      </c>
      <c r="F844" s="153" t="s">
        <v>2245</v>
      </c>
      <c r="G844" s="95" t="s">
        <v>27</v>
      </c>
      <c r="H844" s="91" t="s">
        <v>11159</v>
      </c>
      <c r="I844" s="87" t="e">
        <v>#N/A</v>
      </c>
      <c r="J844" s="87" t="s">
        <v>818</v>
      </c>
      <c r="K844" s="87" t="s">
        <v>16100</v>
      </c>
      <c r="L844" s="102" t="s">
        <v>16257</v>
      </c>
      <c r="M844" s="102" t="s">
        <v>16291</v>
      </c>
      <c r="N844" s="102" t="s">
        <v>16368</v>
      </c>
      <c r="O844" s="95" t="s">
        <v>13904</v>
      </c>
      <c r="P844" s="89"/>
      <c r="Q844" s="90"/>
    </row>
    <row r="845" spans="1:17">
      <c r="A845" s="85" t="s">
        <v>3368</v>
      </c>
      <c r="B845" s="92" t="s">
        <v>37</v>
      </c>
      <c r="C845" s="92" t="s">
        <v>3369</v>
      </c>
      <c r="D845" s="86" t="s">
        <v>7699</v>
      </c>
      <c r="E845" s="92" t="s">
        <v>2253</v>
      </c>
      <c r="F845" s="153" t="s">
        <v>2245</v>
      </c>
      <c r="G845" s="86" t="s">
        <v>34</v>
      </c>
      <c r="H845" s="86" t="s">
        <v>3370</v>
      </c>
      <c r="I845" s="87">
        <v>9352491607673</v>
      </c>
      <c r="J845" s="87" t="s">
        <v>818</v>
      </c>
      <c r="K845" s="87" t="s">
        <v>16147</v>
      </c>
      <c r="L845" s="102" t="s">
        <v>16261</v>
      </c>
      <c r="M845" s="102" t="s">
        <v>16303</v>
      </c>
      <c r="N845" s="102" t="s">
        <v>16410</v>
      </c>
      <c r="O845" s="93"/>
      <c r="P845" s="89"/>
      <c r="Q845" s="90"/>
    </row>
    <row r="846" spans="1:17">
      <c r="A846" s="94" t="s">
        <v>11042</v>
      </c>
      <c r="B846" s="94" t="s">
        <v>7685</v>
      </c>
      <c r="C846" s="94" t="s">
        <v>11093</v>
      </c>
      <c r="D846" s="94" t="s">
        <v>11136</v>
      </c>
      <c r="E846" s="91" t="s">
        <v>2253</v>
      </c>
      <c r="F846" s="153" t="s">
        <v>2245</v>
      </c>
      <c r="G846" s="95" t="s">
        <v>5103</v>
      </c>
      <c r="H846" s="91" t="s">
        <v>11161</v>
      </c>
      <c r="I846" s="87">
        <v>6932485006960</v>
      </c>
      <c r="J846" s="87" t="s">
        <v>818</v>
      </c>
      <c r="K846" s="87" t="s">
        <v>16125</v>
      </c>
      <c r="L846" s="102" t="s">
        <v>16253</v>
      </c>
      <c r="M846" s="102" t="s">
        <v>16268</v>
      </c>
      <c r="N846" s="102" t="s">
        <v>16344</v>
      </c>
      <c r="O846" s="95" t="s">
        <v>13904</v>
      </c>
      <c r="P846" s="89"/>
      <c r="Q846" s="90"/>
    </row>
    <row r="847" spans="1:17">
      <c r="A847" s="94" t="s">
        <v>11043</v>
      </c>
      <c r="B847" s="94" t="s">
        <v>11094</v>
      </c>
      <c r="C847" s="94" t="s">
        <v>11095</v>
      </c>
      <c r="D847" s="94" t="s">
        <v>2475</v>
      </c>
      <c r="E847" s="91" t="s">
        <v>2253</v>
      </c>
      <c r="F847" s="153" t="s">
        <v>2245</v>
      </c>
      <c r="G847" s="95" t="s">
        <v>4801</v>
      </c>
      <c r="H847" s="91" t="s">
        <v>11162</v>
      </c>
      <c r="I847" s="87" t="e">
        <v>#N/A</v>
      </c>
      <c r="J847" s="87" t="s">
        <v>13661</v>
      </c>
      <c r="K847" s="87" t="s">
        <v>16015</v>
      </c>
      <c r="L847" s="102" t="s">
        <v>16262</v>
      </c>
      <c r="M847" s="102" t="s">
        <v>16189</v>
      </c>
      <c r="N847" s="102" t="s">
        <v>16411</v>
      </c>
      <c r="O847" s="95" t="s">
        <v>13904</v>
      </c>
      <c r="P847" s="89"/>
      <c r="Q847" s="90"/>
    </row>
    <row r="848" spans="1:17">
      <c r="A848" s="94" t="s">
        <v>11044</v>
      </c>
      <c r="B848" s="94" t="s">
        <v>7114</v>
      </c>
      <c r="C848" s="94" t="s">
        <v>11096</v>
      </c>
      <c r="D848" s="94" t="s">
        <v>2523</v>
      </c>
      <c r="E848" s="91" t="s">
        <v>2242</v>
      </c>
      <c r="F848" s="153" t="s">
        <v>2245</v>
      </c>
      <c r="G848" s="95" t="s">
        <v>27</v>
      </c>
      <c r="H848" s="91" t="s">
        <v>11163</v>
      </c>
      <c r="I848" s="87">
        <v>6974950106782</v>
      </c>
      <c r="J848" s="87" t="s">
        <v>818</v>
      </c>
      <c r="K848" s="87" t="s">
        <v>15991</v>
      </c>
      <c r="L848" s="102" t="s">
        <v>16162</v>
      </c>
      <c r="M848" s="102" t="s">
        <v>16189</v>
      </c>
      <c r="N848" s="102" t="s">
        <v>16387</v>
      </c>
      <c r="O848" s="95" t="s">
        <v>13904</v>
      </c>
      <c r="P848" s="89"/>
      <c r="Q848" s="90"/>
    </row>
    <row r="849" spans="1:17">
      <c r="A849" s="94" t="s">
        <v>11045</v>
      </c>
      <c r="B849" s="94" t="s">
        <v>7718</v>
      </c>
      <c r="C849" s="94" t="s">
        <v>11097</v>
      </c>
      <c r="D849" s="94" t="s">
        <v>2539</v>
      </c>
      <c r="E849" s="91" t="s">
        <v>2242</v>
      </c>
      <c r="F849" s="153" t="s">
        <v>2245</v>
      </c>
      <c r="G849" s="95" t="s">
        <v>27</v>
      </c>
      <c r="H849" s="91" t="s">
        <v>11164</v>
      </c>
      <c r="I849" s="87" t="e">
        <v>#N/A</v>
      </c>
      <c r="J849" s="87" t="s">
        <v>818</v>
      </c>
      <c r="K849" s="87" t="s">
        <v>15972</v>
      </c>
      <c r="L849" s="102" t="s">
        <v>16162</v>
      </c>
      <c r="M849" s="102" t="s">
        <v>16189</v>
      </c>
      <c r="N849" s="102" t="s">
        <v>16387</v>
      </c>
      <c r="O849" s="95" t="s">
        <v>13904</v>
      </c>
      <c r="P849" s="89"/>
      <c r="Q849" s="90"/>
    </row>
    <row r="850" spans="1:17">
      <c r="A850" s="94" t="s">
        <v>11046</v>
      </c>
      <c r="B850" s="94" t="s">
        <v>9171</v>
      </c>
      <c r="C850" s="94" t="s">
        <v>11098</v>
      </c>
      <c r="D850" s="94" t="s">
        <v>2523</v>
      </c>
      <c r="E850" s="91" t="s">
        <v>2242</v>
      </c>
      <c r="F850" s="153" t="s">
        <v>2245</v>
      </c>
      <c r="G850" s="95" t="s">
        <v>11145</v>
      </c>
      <c r="H850" s="91" t="s">
        <v>11165</v>
      </c>
      <c r="I850" s="87">
        <v>6932485006755</v>
      </c>
      <c r="J850" s="87" t="s">
        <v>818</v>
      </c>
      <c r="K850" s="87" t="s">
        <v>16131</v>
      </c>
      <c r="L850" s="102" t="s">
        <v>16186</v>
      </c>
      <c r="M850" s="102" t="s">
        <v>16278</v>
      </c>
      <c r="N850" s="102" t="s">
        <v>16203</v>
      </c>
      <c r="O850" s="95" t="s">
        <v>13904</v>
      </c>
      <c r="P850" s="89"/>
      <c r="Q850" s="90"/>
    </row>
    <row r="851" spans="1:17">
      <c r="A851" s="94" t="s">
        <v>11047</v>
      </c>
      <c r="B851" s="94" t="s">
        <v>8247</v>
      </c>
      <c r="C851" s="94" t="s">
        <v>11099</v>
      </c>
      <c r="D851" s="94" t="s">
        <v>2513</v>
      </c>
      <c r="E851" s="91" t="s">
        <v>2242</v>
      </c>
      <c r="F851" s="153" t="s">
        <v>2245</v>
      </c>
      <c r="G851" s="95" t="s">
        <v>11143</v>
      </c>
      <c r="H851" s="91" t="s">
        <v>11166</v>
      </c>
      <c r="I851" s="87">
        <v>6932485006595</v>
      </c>
      <c r="J851" s="87" t="s">
        <v>818</v>
      </c>
      <c r="K851" s="87" t="s">
        <v>15995</v>
      </c>
      <c r="L851" s="102" t="s">
        <v>16254</v>
      </c>
      <c r="M851" s="102" t="s">
        <v>16350</v>
      </c>
      <c r="N851" s="102" t="s">
        <v>16349</v>
      </c>
      <c r="O851" s="95" t="s">
        <v>13904</v>
      </c>
      <c r="P851" s="89"/>
      <c r="Q851" s="90"/>
    </row>
    <row r="852" spans="1:17">
      <c r="A852" s="94" t="s">
        <v>11048</v>
      </c>
      <c r="B852" s="94" t="s">
        <v>11085</v>
      </c>
      <c r="C852" s="94" t="s">
        <v>11100</v>
      </c>
      <c r="D852" s="94" t="s">
        <v>3838</v>
      </c>
      <c r="E852" s="91" t="s">
        <v>2242</v>
      </c>
      <c r="F852" s="153" t="s">
        <v>2245</v>
      </c>
      <c r="G852" s="95" t="s">
        <v>20</v>
      </c>
      <c r="H852" s="91" t="s">
        <v>11167</v>
      </c>
      <c r="I852" s="87" t="e">
        <v>#N/A</v>
      </c>
      <c r="J852" s="87" t="s">
        <v>13662</v>
      </c>
      <c r="K852" s="87" t="s">
        <v>16032</v>
      </c>
      <c r="L852" s="102" t="s">
        <v>16257</v>
      </c>
      <c r="M852" s="102" t="s">
        <v>16308</v>
      </c>
      <c r="N852" s="102" t="s">
        <v>16403</v>
      </c>
      <c r="O852" s="95" t="s">
        <v>13904</v>
      </c>
      <c r="P852" s="89"/>
      <c r="Q852" s="90"/>
    </row>
    <row r="853" spans="1:17">
      <c r="A853" s="94" t="s">
        <v>7322</v>
      </c>
      <c r="B853" s="92" t="s">
        <v>7329</v>
      </c>
      <c r="C853" s="94" t="s">
        <v>7341</v>
      </c>
      <c r="D853" s="86" t="s">
        <v>7699</v>
      </c>
      <c r="E853" s="94" t="s">
        <v>2253</v>
      </c>
      <c r="F853" s="153" t="s">
        <v>2245</v>
      </c>
      <c r="G853" s="95" t="s">
        <v>27</v>
      </c>
      <c r="H853" s="95" t="s">
        <v>7359</v>
      </c>
      <c r="I853" s="87">
        <v>6932485001606</v>
      </c>
      <c r="J853" s="87" t="s">
        <v>818</v>
      </c>
      <c r="K853" s="87" t="s">
        <v>16124</v>
      </c>
      <c r="L853" s="102" t="s">
        <v>16184</v>
      </c>
      <c r="M853" s="102" t="s">
        <v>16294</v>
      </c>
      <c r="N853" s="102" t="s">
        <v>16371</v>
      </c>
      <c r="O853" s="95" t="s">
        <v>13905</v>
      </c>
      <c r="P853" s="89"/>
      <c r="Q853" s="90"/>
    </row>
    <row r="854" spans="1:17">
      <c r="A854" s="94" t="s">
        <v>11050</v>
      </c>
      <c r="B854" s="94" t="s">
        <v>11102</v>
      </c>
      <c r="C854" s="94" t="s">
        <v>11103</v>
      </c>
      <c r="D854" s="94" t="s">
        <v>11137</v>
      </c>
      <c r="E854" s="91" t="s">
        <v>2253</v>
      </c>
      <c r="F854" s="153" t="s">
        <v>2245</v>
      </c>
      <c r="G854" s="95" t="s">
        <v>8296</v>
      </c>
      <c r="H854" s="91" t="s">
        <v>11169</v>
      </c>
      <c r="I854" s="87">
        <v>6932485006410</v>
      </c>
      <c r="J854" s="87" t="s">
        <v>818</v>
      </c>
      <c r="K854" s="87" t="s">
        <v>15977</v>
      </c>
      <c r="L854" s="102" t="s">
        <v>16162</v>
      </c>
      <c r="M854" s="102" t="s">
        <v>16189</v>
      </c>
      <c r="N854" s="102" t="s">
        <v>16387</v>
      </c>
      <c r="O854" s="95" t="s">
        <v>13904</v>
      </c>
      <c r="P854" s="89"/>
      <c r="Q854" s="90" t="s">
        <v>11253</v>
      </c>
    </row>
    <row r="855" spans="1:17">
      <c r="A855" s="94" t="s">
        <v>11051</v>
      </c>
      <c r="B855" s="94" t="s">
        <v>8246</v>
      </c>
      <c r="C855" s="94" t="s">
        <v>11104</v>
      </c>
      <c r="D855" s="94" t="s">
        <v>11136</v>
      </c>
      <c r="E855" s="91" t="s">
        <v>2253</v>
      </c>
      <c r="F855" s="153" t="s">
        <v>2245</v>
      </c>
      <c r="G855" s="95" t="s">
        <v>20</v>
      </c>
      <c r="H855" s="91" t="s">
        <v>11170</v>
      </c>
      <c r="I855" s="87">
        <v>6932485006939</v>
      </c>
      <c r="J855" s="87" t="s">
        <v>818</v>
      </c>
      <c r="K855" s="87" t="s">
        <v>16085</v>
      </c>
      <c r="L855" s="102" t="s">
        <v>16186</v>
      </c>
      <c r="M855" s="102" t="s">
        <v>16278</v>
      </c>
      <c r="N855" s="102" t="s">
        <v>16203</v>
      </c>
      <c r="O855" s="95" t="s">
        <v>13904</v>
      </c>
      <c r="P855" s="89"/>
      <c r="Q855" s="90"/>
    </row>
    <row r="856" spans="1:17">
      <c r="A856" s="94" t="s">
        <v>11052</v>
      </c>
      <c r="B856" s="94" t="s">
        <v>11105</v>
      </c>
      <c r="C856" s="94" t="s">
        <v>11106</v>
      </c>
      <c r="D856" s="94" t="s">
        <v>11138</v>
      </c>
      <c r="E856" s="91" t="s">
        <v>2253</v>
      </c>
      <c r="F856" s="153" t="s">
        <v>2245</v>
      </c>
      <c r="G856" s="95" t="s">
        <v>4957</v>
      </c>
      <c r="H856" s="91" t="s">
        <v>11171</v>
      </c>
      <c r="I856" s="87">
        <v>6971745580857</v>
      </c>
      <c r="J856" s="87" t="s">
        <v>818</v>
      </c>
      <c r="K856" s="87" t="s">
        <v>16015</v>
      </c>
      <c r="L856" s="102" t="s">
        <v>16260</v>
      </c>
      <c r="M856" s="102" t="s">
        <v>16268</v>
      </c>
      <c r="N856" s="102" t="s">
        <v>16344</v>
      </c>
      <c r="O856" s="95" t="s">
        <v>13904</v>
      </c>
      <c r="P856" s="89"/>
      <c r="Q856" s="90" t="s">
        <v>11253</v>
      </c>
    </row>
    <row r="857" spans="1:17">
      <c r="A857" s="94" t="s">
        <v>11053</v>
      </c>
      <c r="B857" s="94" t="s">
        <v>11107</v>
      </c>
      <c r="C857" s="94" t="s">
        <v>11108</v>
      </c>
      <c r="D857" s="94" t="s">
        <v>2539</v>
      </c>
      <c r="E857" s="91" t="s">
        <v>2242</v>
      </c>
      <c r="F857" s="153" t="s">
        <v>2245</v>
      </c>
      <c r="G857" s="95" t="s">
        <v>22</v>
      </c>
      <c r="H857" s="91" t="s">
        <v>11172</v>
      </c>
      <c r="I857" s="87">
        <v>6932485005734</v>
      </c>
      <c r="J857" s="87" t="s">
        <v>818</v>
      </c>
      <c r="K857" s="87" t="s">
        <v>15995</v>
      </c>
      <c r="L857" s="102" t="s">
        <v>16167</v>
      </c>
      <c r="M857" s="102" t="s">
        <v>16347</v>
      </c>
      <c r="N857" s="102" t="s">
        <v>16404</v>
      </c>
      <c r="O857" s="95" t="s">
        <v>13904</v>
      </c>
      <c r="P857" s="89"/>
      <c r="Q857" s="90"/>
    </row>
    <row r="858" spans="1:17">
      <c r="A858" s="94" t="s">
        <v>11054</v>
      </c>
      <c r="B858" s="94" t="s">
        <v>11085</v>
      </c>
      <c r="C858" s="94" t="s">
        <v>11109</v>
      </c>
      <c r="D858" s="94" t="s">
        <v>11139</v>
      </c>
      <c r="E858" s="91" t="s">
        <v>2242</v>
      </c>
      <c r="F858" s="153" t="s">
        <v>2245</v>
      </c>
      <c r="G858" s="95" t="s">
        <v>20</v>
      </c>
      <c r="H858" s="91" t="s">
        <v>11173</v>
      </c>
      <c r="I858" s="87">
        <v>6932485008629</v>
      </c>
      <c r="J858" s="87" t="s">
        <v>818</v>
      </c>
      <c r="K858" s="87" t="s">
        <v>16032</v>
      </c>
      <c r="L858" s="102" t="s">
        <v>16257</v>
      </c>
      <c r="M858" s="102" t="s">
        <v>16308</v>
      </c>
      <c r="N858" s="102" t="s">
        <v>16403</v>
      </c>
      <c r="O858" s="95" t="s">
        <v>13904</v>
      </c>
      <c r="P858" s="89"/>
      <c r="Q858" s="90" t="s">
        <v>11253</v>
      </c>
    </row>
    <row r="859" spans="1:17">
      <c r="A859" s="94" t="s">
        <v>7143</v>
      </c>
      <c r="B859" s="92" t="s">
        <v>4898</v>
      </c>
      <c r="C859" s="94" t="s">
        <v>7144</v>
      </c>
      <c r="D859" s="86" t="s">
        <v>2505</v>
      </c>
      <c r="E859" s="94" t="s">
        <v>2242</v>
      </c>
      <c r="F859" s="153" t="s">
        <v>2245</v>
      </c>
      <c r="G859" s="95" t="s">
        <v>27</v>
      </c>
      <c r="H859" s="95" t="s">
        <v>7145</v>
      </c>
      <c r="I859" s="87">
        <v>6974950106898</v>
      </c>
      <c r="J859" s="87" t="s">
        <v>818</v>
      </c>
      <c r="K859" s="87" t="s">
        <v>16066</v>
      </c>
      <c r="L859" s="102" t="s">
        <v>16175</v>
      </c>
      <c r="M859" s="102" t="s">
        <v>16308</v>
      </c>
      <c r="N859" s="102" t="s">
        <v>16371</v>
      </c>
      <c r="O859" s="95" t="s">
        <v>13903</v>
      </c>
      <c r="P859" s="89"/>
      <c r="Q859" s="90"/>
    </row>
    <row r="860" spans="1:17">
      <c r="A860" s="94" t="s">
        <v>11056</v>
      </c>
      <c r="B860" s="94" t="s">
        <v>11082</v>
      </c>
      <c r="C860" s="94" t="s">
        <v>11111</v>
      </c>
      <c r="D860" s="94" t="s">
        <v>11140</v>
      </c>
      <c r="E860" s="91" t="s">
        <v>2253</v>
      </c>
      <c r="F860" s="153" t="s">
        <v>2245</v>
      </c>
      <c r="G860" s="95" t="s">
        <v>11143</v>
      </c>
      <c r="H860" s="91" t="s">
        <v>11175</v>
      </c>
      <c r="I860" s="87">
        <v>6932485006434</v>
      </c>
      <c r="J860" s="87" t="s">
        <v>818</v>
      </c>
      <c r="K860" s="87" t="s">
        <v>16110</v>
      </c>
      <c r="L860" s="102" t="s">
        <v>16254</v>
      </c>
      <c r="M860" s="102" t="s">
        <v>16350</v>
      </c>
      <c r="N860" s="102" t="s">
        <v>16349</v>
      </c>
      <c r="O860" s="95" t="s">
        <v>13904</v>
      </c>
      <c r="P860" s="89"/>
      <c r="Q860" s="90" t="s">
        <v>11253</v>
      </c>
    </row>
    <row r="861" spans="1:17">
      <c r="A861" s="94" t="s">
        <v>11057</v>
      </c>
      <c r="B861" s="94" t="s">
        <v>11073</v>
      </c>
      <c r="C861" s="94" t="s">
        <v>11112</v>
      </c>
      <c r="D861" s="94" t="s">
        <v>11133</v>
      </c>
      <c r="E861" s="91" t="s">
        <v>2242</v>
      </c>
      <c r="F861" s="153" t="s">
        <v>2245</v>
      </c>
      <c r="G861" s="95" t="s">
        <v>4957</v>
      </c>
      <c r="H861" s="91" t="s">
        <v>11176</v>
      </c>
      <c r="I861" s="87">
        <v>6932485009862</v>
      </c>
      <c r="J861" s="87" t="s">
        <v>818</v>
      </c>
      <c r="K861" s="87" t="s">
        <v>16130</v>
      </c>
      <c r="L861" s="102" t="s">
        <v>16260</v>
      </c>
      <c r="M861" s="102" t="s">
        <v>16268</v>
      </c>
      <c r="N861" s="102" t="s">
        <v>16344</v>
      </c>
      <c r="O861" s="95" t="s">
        <v>13904</v>
      </c>
      <c r="P861" s="89"/>
      <c r="Q861" s="90" t="s">
        <v>11253</v>
      </c>
    </row>
    <row r="862" spans="1:17">
      <c r="A862" s="94" t="s">
        <v>11058</v>
      </c>
      <c r="B862" s="94" t="s">
        <v>11085</v>
      </c>
      <c r="C862" s="94" t="s">
        <v>11113</v>
      </c>
      <c r="D862" s="94" t="s">
        <v>2513</v>
      </c>
      <c r="E862" s="91" t="s">
        <v>2242</v>
      </c>
      <c r="F862" s="153" t="s">
        <v>2245</v>
      </c>
      <c r="G862" s="95" t="s">
        <v>20</v>
      </c>
      <c r="H862" s="91" t="s">
        <v>11177</v>
      </c>
      <c r="I862" s="87">
        <v>6932485008636</v>
      </c>
      <c r="J862" s="87" t="s">
        <v>818</v>
      </c>
      <c r="K862" s="87" t="s">
        <v>16032</v>
      </c>
      <c r="L862" s="102" t="s">
        <v>16257</v>
      </c>
      <c r="M862" s="102" t="s">
        <v>16308</v>
      </c>
      <c r="N862" s="102" t="s">
        <v>16403</v>
      </c>
      <c r="O862" s="95" t="s">
        <v>13904</v>
      </c>
      <c r="P862" s="89"/>
      <c r="Q862" s="90"/>
    </row>
    <row r="863" spans="1:17">
      <c r="A863" s="94" t="s">
        <v>11059</v>
      </c>
      <c r="B863" s="94" t="s">
        <v>11114</v>
      </c>
      <c r="C863" s="94" t="s">
        <v>11115</v>
      </c>
      <c r="D863" s="94" t="s">
        <v>2539</v>
      </c>
      <c r="E863" s="91" t="s">
        <v>2242</v>
      </c>
      <c r="F863" s="153" t="s">
        <v>2245</v>
      </c>
      <c r="G863" s="95" t="s">
        <v>20</v>
      </c>
      <c r="H863" s="91" t="s">
        <v>11178</v>
      </c>
      <c r="I863" s="87">
        <v>6932485005741</v>
      </c>
      <c r="J863" s="87" t="s">
        <v>818</v>
      </c>
      <c r="K863" s="87" t="s">
        <v>15991</v>
      </c>
      <c r="L863" s="102" t="s">
        <v>16175</v>
      </c>
      <c r="M863" s="102" t="s">
        <v>16164</v>
      </c>
      <c r="N863" s="102" t="s">
        <v>16366</v>
      </c>
      <c r="O863" s="95" t="s">
        <v>13904</v>
      </c>
      <c r="P863" s="89"/>
      <c r="Q863" s="90"/>
    </row>
    <row r="864" spans="1:17">
      <c r="A864" s="94" t="s">
        <v>11060</v>
      </c>
      <c r="B864" s="94" t="s">
        <v>8241</v>
      </c>
      <c r="C864" s="94" t="s">
        <v>11116</v>
      </c>
      <c r="D864" s="94" t="s">
        <v>3838</v>
      </c>
      <c r="E864" s="91" t="s">
        <v>2242</v>
      </c>
      <c r="F864" s="153" t="s">
        <v>2245</v>
      </c>
      <c r="G864" s="95" t="s">
        <v>11146</v>
      </c>
      <c r="H864" s="91" t="s">
        <v>11179</v>
      </c>
      <c r="I864" s="87" t="e">
        <v>#N/A</v>
      </c>
      <c r="J864" s="87" t="s">
        <v>13663</v>
      </c>
      <c r="K864" s="87" t="s">
        <v>15966</v>
      </c>
      <c r="L864" s="102" t="s">
        <v>16199</v>
      </c>
      <c r="M864" s="102" t="s">
        <v>16285</v>
      </c>
      <c r="N864" s="102" t="s">
        <v>16409</v>
      </c>
      <c r="O864" s="95" t="s">
        <v>13904</v>
      </c>
      <c r="P864" s="89"/>
      <c r="Q864" s="90"/>
    </row>
    <row r="865" spans="1:17">
      <c r="A865" s="94" t="s">
        <v>7321</v>
      </c>
      <c r="B865" s="92" t="s">
        <v>5097</v>
      </c>
      <c r="C865" s="94" t="s">
        <v>7340</v>
      </c>
      <c r="D865" s="86" t="s">
        <v>7699</v>
      </c>
      <c r="E865" s="92" t="s">
        <v>2251</v>
      </c>
      <c r="F865" s="153" t="s">
        <v>2245</v>
      </c>
      <c r="G865" s="86" t="s">
        <v>27</v>
      </c>
      <c r="H865" s="95" t="s">
        <v>7358</v>
      </c>
      <c r="I865" s="87">
        <v>6932485001644</v>
      </c>
      <c r="J865" s="87" t="s">
        <v>818</v>
      </c>
      <c r="K865" s="87" t="s">
        <v>16127</v>
      </c>
      <c r="L865" s="102" t="s">
        <v>16175</v>
      </c>
      <c r="M865" s="102" t="s">
        <v>16308</v>
      </c>
      <c r="N865" s="102" t="s">
        <v>16371</v>
      </c>
      <c r="O865" s="95" t="s">
        <v>13905</v>
      </c>
      <c r="P865" s="89"/>
      <c r="Q865" s="90"/>
    </row>
    <row r="866" spans="1:17">
      <c r="A866" s="94" t="s">
        <v>11062</v>
      </c>
      <c r="B866" s="94" t="s">
        <v>7758</v>
      </c>
      <c r="C866" s="94" t="s">
        <v>11117</v>
      </c>
      <c r="D866" s="94" t="s">
        <v>11141</v>
      </c>
      <c r="E866" s="91" t="s">
        <v>2242</v>
      </c>
      <c r="F866" s="153" t="s">
        <v>2245</v>
      </c>
      <c r="G866" s="95" t="s">
        <v>4957</v>
      </c>
      <c r="H866" s="91" t="s">
        <v>11181</v>
      </c>
      <c r="I866" s="87">
        <v>6932485006724</v>
      </c>
      <c r="J866" s="87" t="s">
        <v>818</v>
      </c>
      <c r="K866" s="87" t="s">
        <v>16085</v>
      </c>
      <c r="L866" s="102" t="s">
        <v>16186</v>
      </c>
      <c r="M866" s="102" t="s">
        <v>16278</v>
      </c>
      <c r="N866" s="102" t="s">
        <v>16203</v>
      </c>
      <c r="O866" s="95" t="s">
        <v>13904</v>
      </c>
      <c r="P866" s="89"/>
      <c r="Q866" s="90" t="s">
        <v>11253</v>
      </c>
    </row>
    <row r="867" spans="1:17">
      <c r="A867" s="94" t="s">
        <v>11063</v>
      </c>
      <c r="B867" s="94" t="s">
        <v>11118</v>
      </c>
      <c r="C867" s="94" t="s">
        <v>11119</v>
      </c>
      <c r="D867" s="94" t="s">
        <v>11131</v>
      </c>
      <c r="E867" s="91" t="s">
        <v>2242</v>
      </c>
      <c r="F867" s="153" t="s">
        <v>2245</v>
      </c>
      <c r="G867" s="95" t="s">
        <v>3591</v>
      </c>
      <c r="H867" s="91" t="s">
        <v>11182</v>
      </c>
      <c r="I867" s="87">
        <v>6932485008452</v>
      </c>
      <c r="J867" s="87" t="s">
        <v>818</v>
      </c>
      <c r="K867" s="87" t="s">
        <v>16148</v>
      </c>
      <c r="L867" s="102" t="s">
        <v>16162</v>
      </c>
      <c r="M867" s="102" t="s">
        <v>16189</v>
      </c>
      <c r="N867" s="102" t="s">
        <v>16387</v>
      </c>
      <c r="O867" s="95" t="s">
        <v>13904</v>
      </c>
      <c r="P867" s="89"/>
      <c r="Q867" s="90" t="s">
        <v>11253</v>
      </c>
    </row>
    <row r="868" spans="1:17">
      <c r="A868" s="94" t="s">
        <v>7317</v>
      </c>
      <c r="B868" s="92" t="s">
        <v>5072</v>
      </c>
      <c r="C868" s="94" t="s">
        <v>7336</v>
      </c>
      <c r="D868" s="86" t="s">
        <v>7699</v>
      </c>
      <c r="E868" s="92" t="s">
        <v>2251</v>
      </c>
      <c r="F868" s="153" t="s">
        <v>2245</v>
      </c>
      <c r="G868" s="86" t="s">
        <v>27</v>
      </c>
      <c r="H868" s="95" t="s">
        <v>7354</v>
      </c>
      <c r="I868" s="87" t="s">
        <v>13364</v>
      </c>
      <c r="J868" s="87" t="s">
        <v>818</v>
      </c>
      <c r="K868" s="87" t="s">
        <v>16024</v>
      </c>
      <c r="L868" s="102" t="s">
        <v>16204</v>
      </c>
      <c r="M868" s="102" t="s">
        <v>16305</v>
      </c>
      <c r="N868" s="102" t="s">
        <v>16189</v>
      </c>
      <c r="O868" s="95" t="s">
        <v>13905</v>
      </c>
      <c r="P868" s="89"/>
      <c r="Q868" s="90"/>
    </row>
    <row r="869" spans="1:17">
      <c r="A869" s="97" t="s">
        <v>13670</v>
      </c>
      <c r="B869" s="90" t="s">
        <v>7697</v>
      </c>
      <c r="C869" s="90" t="s">
        <v>11120</v>
      </c>
      <c r="D869" s="90" t="s">
        <v>2867</v>
      </c>
      <c r="E869" s="91" t="s">
        <v>2253</v>
      </c>
      <c r="F869" s="153" t="s">
        <v>2245</v>
      </c>
      <c r="G869" s="98" t="s">
        <v>4329</v>
      </c>
      <c r="H869" s="91" t="s">
        <v>11184</v>
      </c>
      <c r="I869" s="87">
        <v>6971745580864</v>
      </c>
      <c r="J869" s="87" t="s">
        <v>818</v>
      </c>
      <c r="K869" s="87" t="s">
        <v>16024</v>
      </c>
      <c r="L869" s="102" t="s">
        <v>16246</v>
      </c>
      <c r="M869" s="102" t="s">
        <v>16164</v>
      </c>
      <c r="N869" s="102" t="s">
        <v>16288</v>
      </c>
      <c r="O869" s="95" t="s">
        <v>13904</v>
      </c>
      <c r="P869" s="89"/>
      <c r="Q869" s="90"/>
    </row>
    <row r="870" spans="1:17">
      <c r="A870" s="97" t="s">
        <v>11065</v>
      </c>
      <c r="B870" s="90" t="s">
        <v>11121</v>
      </c>
      <c r="C870" s="90" t="s">
        <v>11122</v>
      </c>
      <c r="D870" s="90" t="s">
        <v>2513</v>
      </c>
      <c r="E870" s="91" t="s">
        <v>2242</v>
      </c>
      <c r="F870" s="153" t="s">
        <v>2245</v>
      </c>
      <c r="G870" s="98" t="s">
        <v>4801</v>
      </c>
      <c r="H870" s="91" t="s">
        <v>11185</v>
      </c>
      <c r="I870" s="87">
        <v>6932485006700</v>
      </c>
      <c r="J870" s="87" t="s">
        <v>818</v>
      </c>
      <c r="K870" s="87" t="s">
        <v>15985</v>
      </c>
      <c r="L870" s="102" t="s">
        <v>16254</v>
      </c>
      <c r="M870" s="102" t="s">
        <v>16348</v>
      </c>
      <c r="N870" s="102" t="s">
        <v>16160</v>
      </c>
      <c r="O870" s="95" t="s">
        <v>13904</v>
      </c>
      <c r="P870" s="89"/>
      <c r="Q870" s="90"/>
    </row>
    <row r="871" spans="1:17">
      <c r="A871" s="94" t="s">
        <v>11066</v>
      </c>
      <c r="B871" s="90" t="s">
        <v>11123</v>
      </c>
      <c r="C871" s="90" t="s">
        <v>11124</v>
      </c>
      <c r="D871" s="90" t="s">
        <v>64</v>
      </c>
      <c r="E871" s="91" t="s">
        <v>2253</v>
      </c>
      <c r="F871" s="153" t="s">
        <v>2245</v>
      </c>
      <c r="G871" s="98" t="s">
        <v>20</v>
      </c>
      <c r="H871" s="91" t="s">
        <v>11186</v>
      </c>
      <c r="I871" s="87">
        <v>6932485008667</v>
      </c>
      <c r="J871" s="87" t="s">
        <v>818</v>
      </c>
      <c r="K871" s="87" t="s">
        <v>16065</v>
      </c>
      <c r="L871" s="102" t="s">
        <v>16257</v>
      </c>
      <c r="M871" s="102" t="s">
        <v>16308</v>
      </c>
      <c r="N871" s="102" t="s">
        <v>16403</v>
      </c>
      <c r="O871" s="95" t="s">
        <v>13904</v>
      </c>
      <c r="P871" s="89"/>
      <c r="Q871" s="90" t="s">
        <v>11253</v>
      </c>
    </row>
    <row r="872" spans="1:17">
      <c r="A872" s="94" t="s">
        <v>11067</v>
      </c>
      <c r="B872" s="94" t="s">
        <v>11125</v>
      </c>
      <c r="C872" s="94" t="s">
        <v>11126</v>
      </c>
      <c r="D872" s="94" t="s">
        <v>11131</v>
      </c>
      <c r="E872" s="91" t="s">
        <v>2242</v>
      </c>
      <c r="F872" s="153" t="s">
        <v>2245</v>
      </c>
      <c r="G872" s="95" t="s">
        <v>4801</v>
      </c>
      <c r="H872" s="91" t="s">
        <v>11187</v>
      </c>
      <c r="I872" s="87">
        <v>6932485008469</v>
      </c>
      <c r="J872" s="87" t="s">
        <v>818</v>
      </c>
      <c r="K872" s="87" t="s">
        <v>15985</v>
      </c>
      <c r="L872" s="102" t="s">
        <v>16254</v>
      </c>
      <c r="M872" s="102" t="s">
        <v>16348</v>
      </c>
      <c r="N872" s="102" t="s">
        <v>16160</v>
      </c>
      <c r="O872" s="95" t="s">
        <v>13904</v>
      </c>
      <c r="P872" s="89"/>
      <c r="Q872" s="90" t="s">
        <v>11253</v>
      </c>
    </row>
    <row r="873" spans="1:17">
      <c r="A873" s="94" t="s">
        <v>11068</v>
      </c>
      <c r="B873" s="94" t="s">
        <v>11102</v>
      </c>
      <c r="C873" s="94" t="s">
        <v>11127</v>
      </c>
      <c r="D873" s="94" t="s">
        <v>11142</v>
      </c>
      <c r="E873" s="91" t="s">
        <v>2253</v>
      </c>
      <c r="F873" s="153" t="s">
        <v>2245</v>
      </c>
      <c r="G873" s="95" t="s">
        <v>8296</v>
      </c>
      <c r="H873" s="91" t="s">
        <v>11188</v>
      </c>
      <c r="I873" s="87">
        <v>6932485007394</v>
      </c>
      <c r="J873" s="87" t="s">
        <v>818</v>
      </c>
      <c r="K873" s="87" t="s">
        <v>15977</v>
      </c>
      <c r="L873" s="102" t="s">
        <v>16162</v>
      </c>
      <c r="M873" s="102" t="s">
        <v>16189</v>
      </c>
      <c r="N873" s="102" t="s">
        <v>16387</v>
      </c>
      <c r="O873" s="95" t="s">
        <v>13904</v>
      </c>
      <c r="P873" s="89"/>
      <c r="Q873" s="90"/>
    </row>
    <row r="874" spans="1:17">
      <c r="A874" s="94" t="s">
        <v>11069</v>
      </c>
      <c r="B874" s="94" t="s">
        <v>11128</v>
      </c>
      <c r="C874" s="94" t="s">
        <v>11129</v>
      </c>
      <c r="D874" s="94" t="s">
        <v>11131</v>
      </c>
      <c r="E874" s="91" t="s">
        <v>2242</v>
      </c>
      <c r="F874" s="153" t="s">
        <v>2245</v>
      </c>
      <c r="G874" s="95" t="s">
        <v>11143</v>
      </c>
      <c r="H874" s="91" t="s">
        <v>11189</v>
      </c>
      <c r="I874" s="87">
        <v>6932485008438</v>
      </c>
      <c r="J874" s="87" t="s">
        <v>818</v>
      </c>
      <c r="K874" s="87" t="s">
        <v>16149</v>
      </c>
      <c r="L874" s="102" t="s">
        <v>16254</v>
      </c>
      <c r="M874" s="102" t="s">
        <v>16350</v>
      </c>
      <c r="N874" s="102" t="s">
        <v>16349</v>
      </c>
      <c r="O874" s="95" t="s">
        <v>13904</v>
      </c>
      <c r="P874" s="89"/>
      <c r="Q874" s="90" t="s">
        <v>11253</v>
      </c>
    </row>
    <row r="875" spans="1:17">
      <c r="A875" s="94" t="s">
        <v>12646</v>
      </c>
      <c r="B875" s="94" t="s">
        <v>12649</v>
      </c>
      <c r="C875" s="94" t="s">
        <v>12650</v>
      </c>
      <c r="D875" s="94" t="s">
        <v>3838</v>
      </c>
      <c r="E875" s="94" t="s">
        <v>2242</v>
      </c>
      <c r="F875" s="153" t="s">
        <v>2245</v>
      </c>
      <c r="G875" s="94" t="s">
        <v>2630</v>
      </c>
      <c r="H875" s="94" t="s">
        <v>12651</v>
      </c>
      <c r="I875" s="87" t="e">
        <v>#N/A</v>
      </c>
      <c r="J875" s="87" t="s">
        <v>13664</v>
      </c>
      <c r="K875" s="87" t="s">
        <v>16084</v>
      </c>
      <c r="L875" s="102" t="s">
        <v>16204</v>
      </c>
      <c r="M875" s="102" t="s">
        <v>16305</v>
      </c>
      <c r="N875" s="102" t="s">
        <v>16189</v>
      </c>
      <c r="O875" s="95" t="s">
        <v>13904</v>
      </c>
      <c r="P875" s="89"/>
      <c r="Q875" s="90"/>
    </row>
    <row r="876" spans="1:17">
      <c r="A876" s="94" t="s">
        <v>13671</v>
      </c>
      <c r="B876" s="91" t="s">
        <v>13722</v>
      </c>
      <c r="C876" s="94" t="s">
        <v>13739</v>
      </c>
      <c r="D876" s="94" t="s">
        <v>13790</v>
      </c>
      <c r="E876" s="94" t="s">
        <v>2253</v>
      </c>
      <c r="F876" s="153" t="s">
        <v>2245</v>
      </c>
      <c r="G876" s="93" t="s">
        <v>13807</v>
      </c>
      <c r="H876" s="91" t="s">
        <v>13808</v>
      </c>
      <c r="I876" s="87">
        <v>6932485009633</v>
      </c>
      <c r="J876" s="87" t="s">
        <v>818</v>
      </c>
      <c r="K876" s="87" t="s">
        <v>16150</v>
      </c>
      <c r="L876" s="102" t="s">
        <v>16263</v>
      </c>
      <c r="M876" s="102" t="s">
        <v>16278</v>
      </c>
      <c r="N876" s="102" t="s">
        <v>16350</v>
      </c>
      <c r="O876" s="95" t="s">
        <v>13907</v>
      </c>
      <c r="P876" s="89"/>
      <c r="Q876" s="90"/>
    </row>
    <row r="877" spans="1:17">
      <c r="A877" s="94" t="s">
        <v>13672</v>
      </c>
      <c r="B877" s="91" t="s">
        <v>13723</v>
      </c>
      <c r="C877" s="94" t="s">
        <v>13740</v>
      </c>
      <c r="D877" s="94" t="s">
        <v>2505</v>
      </c>
      <c r="E877" s="94" t="s">
        <v>2253</v>
      </c>
      <c r="F877" s="153" t="s">
        <v>2245</v>
      </c>
      <c r="G877" s="93" t="s">
        <v>22</v>
      </c>
      <c r="H877" s="93" t="s">
        <v>13809</v>
      </c>
      <c r="I877" s="87" t="s">
        <v>13810</v>
      </c>
      <c r="J877" s="87" t="s">
        <v>818</v>
      </c>
      <c r="K877" s="87" t="s">
        <v>15991</v>
      </c>
      <c r="L877" s="102" t="s">
        <v>16254</v>
      </c>
      <c r="M877" s="102" t="s">
        <v>16348</v>
      </c>
      <c r="N877" s="102" t="s">
        <v>16160</v>
      </c>
      <c r="O877" s="95" t="s">
        <v>13907</v>
      </c>
      <c r="P877" s="89"/>
      <c r="Q877" s="90"/>
    </row>
    <row r="878" spans="1:17" ht="16.3">
      <c r="A878" s="94" t="s">
        <v>13673</v>
      </c>
      <c r="B878" s="91" t="s">
        <v>13724</v>
      </c>
      <c r="C878" s="94" t="s">
        <v>13741</v>
      </c>
      <c r="D878" s="94" t="s">
        <v>2513</v>
      </c>
      <c r="E878" s="94" t="s">
        <v>2242</v>
      </c>
      <c r="F878" s="153" t="s">
        <v>2245</v>
      </c>
      <c r="G878" s="93" t="s">
        <v>13807</v>
      </c>
      <c r="H878" s="91" t="s">
        <v>13811</v>
      </c>
      <c r="I878" s="87">
        <v>6932485009756</v>
      </c>
      <c r="J878" s="87" t="s">
        <v>818</v>
      </c>
      <c r="K878" s="87" t="s">
        <v>16017</v>
      </c>
      <c r="L878" s="102" t="s">
        <v>16264</v>
      </c>
      <c r="M878" s="102" t="s">
        <v>16278</v>
      </c>
      <c r="N878" s="102" t="s">
        <v>16203</v>
      </c>
      <c r="O878" s="95" t="s">
        <v>13806</v>
      </c>
      <c r="P878" s="89"/>
      <c r="Q878" s="90"/>
    </row>
    <row r="879" spans="1:17" ht="16.3">
      <c r="A879" s="94" t="s">
        <v>13674</v>
      </c>
      <c r="B879" s="91" t="s">
        <v>13725</v>
      </c>
      <c r="C879" s="94" t="s">
        <v>13742</v>
      </c>
      <c r="D879" s="94" t="s">
        <v>11135</v>
      </c>
      <c r="E879" s="94" t="s">
        <v>2253</v>
      </c>
      <c r="F879" s="153" t="s">
        <v>2245</v>
      </c>
      <c r="G879" s="93" t="s">
        <v>13812</v>
      </c>
      <c r="H879" s="91" t="s">
        <v>13813</v>
      </c>
      <c r="I879" s="87" t="s">
        <v>13814</v>
      </c>
      <c r="J879" s="87" t="s">
        <v>818</v>
      </c>
      <c r="K879" s="87" t="s">
        <v>16151</v>
      </c>
      <c r="L879" s="102" t="s">
        <v>16265</v>
      </c>
      <c r="M879" s="102" t="s">
        <v>16189</v>
      </c>
      <c r="N879" s="102" t="s">
        <v>16362</v>
      </c>
      <c r="O879" s="95" t="s">
        <v>13806</v>
      </c>
      <c r="P879" s="89"/>
      <c r="Q879" s="90"/>
    </row>
    <row r="880" spans="1:17" ht="16.3">
      <c r="A880" s="94" t="s">
        <v>13675</v>
      </c>
      <c r="B880" s="91" t="s">
        <v>13726</v>
      </c>
      <c r="C880" s="94" t="s">
        <v>13743</v>
      </c>
      <c r="D880" s="94" t="s">
        <v>2531</v>
      </c>
      <c r="E880" s="94" t="s">
        <v>2253</v>
      </c>
      <c r="F880" s="153" t="s">
        <v>2245</v>
      </c>
      <c r="G880" s="93" t="s">
        <v>5103</v>
      </c>
      <c r="H880" s="91" t="s">
        <v>13815</v>
      </c>
      <c r="I880" s="87" t="s">
        <v>13816</v>
      </c>
      <c r="J880" s="87" t="s">
        <v>818</v>
      </c>
      <c r="K880" s="87" t="s">
        <v>16125</v>
      </c>
      <c r="L880" s="102" t="s">
        <v>16253</v>
      </c>
      <c r="M880" s="102" t="s">
        <v>16268</v>
      </c>
      <c r="N880" s="102" t="s">
        <v>16344</v>
      </c>
      <c r="O880" s="95" t="s">
        <v>13806</v>
      </c>
      <c r="P880" s="89"/>
      <c r="Q880" s="90"/>
    </row>
    <row r="881" spans="1:17" ht="16.3">
      <c r="A881" s="94" t="s">
        <v>13676</v>
      </c>
      <c r="B881" s="91" t="s">
        <v>13272</v>
      </c>
      <c r="C881" s="94" t="s">
        <v>13744</v>
      </c>
      <c r="D881" s="94" t="s">
        <v>13791</v>
      </c>
      <c r="E881" s="94" t="s">
        <v>2242</v>
      </c>
      <c r="F881" s="153" t="s">
        <v>2245</v>
      </c>
      <c r="G881" s="93" t="s">
        <v>27</v>
      </c>
      <c r="H881" s="91" t="s">
        <v>13817</v>
      </c>
      <c r="I881" s="87" t="s">
        <v>13818</v>
      </c>
      <c r="J881" s="87" t="s">
        <v>818</v>
      </c>
      <c r="K881" s="87" t="s">
        <v>16152</v>
      </c>
      <c r="L881" s="102" t="s">
        <v>16266</v>
      </c>
      <c r="M881" s="102" t="s">
        <v>16352</v>
      </c>
      <c r="N881" s="102" t="s">
        <v>16412</v>
      </c>
      <c r="O881" s="95" t="s">
        <v>13806</v>
      </c>
      <c r="P881" s="89"/>
      <c r="Q881" s="90"/>
    </row>
    <row r="882" spans="1:17" ht="16.3">
      <c r="A882" s="94" t="s">
        <v>13677</v>
      </c>
      <c r="B882" s="91" t="s">
        <v>11073</v>
      </c>
      <c r="C882" s="94" t="s">
        <v>13745</v>
      </c>
      <c r="D882" s="94" t="s">
        <v>3735</v>
      </c>
      <c r="E882" s="94" t="s">
        <v>2253</v>
      </c>
      <c r="F882" s="153" t="s">
        <v>2245</v>
      </c>
      <c r="G882" s="93" t="s">
        <v>4957</v>
      </c>
      <c r="H882" s="91" t="s">
        <v>13819</v>
      </c>
      <c r="I882" s="87" t="s">
        <v>13820</v>
      </c>
      <c r="J882" s="87" t="s">
        <v>818</v>
      </c>
      <c r="K882" s="87" t="s">
        <v>16114</v>
      </c>
      <c r="L882" s="102" t="s">
        <v>16260</v>
      </c>
      <c r="M882" s="102" t="s">
        <v>16268</v>
      </c>
      <c r="N882" s="102" t="s">
        <v>16344</v>
      </c>
      <c r="O882" s="95" t="s">
        <v>13806</v>
      </c>
      <c r="P882" s="89"/>
      <c r="Q882" s="90"/>
    </row>
    <row r="883" spans="1:17" ht="16.3">
      <c r="A883" s="94" t="s">
        <v>13678</v>
      </c>
      <c r="B883" s="91" t="s">
        <v>12649</v>
      </c>
      <c r="C883" s="90" t="s">
        <v>13746</v>
      </c>
      <c r="D883" s="90"/>
      <c r="E883" s="90"/>
      <c r="F883" s="153" t="s">
        <v>95</v>
      </c>
      <c r="G883" s="93" t="s">
        <v>23</v>
      </c>
      <c r="H883" s="91" t="s">
        <v>13821</v>
      </c>
      <c r="I883" s="87" t="e">
        <v>#N/A</v>
      </c>
      <c r="J883" s="87" t="s">
        <v>818</v>
      </c>
      <c r="K883" s="87" t="s">
        <v>16084</v>
      </c>
      <c r="L883" s="102" t="s">
        <v>16204</v>
      </c>
      <c r="M883" s="102" t="s">
        <v>16305</v>
      </c>
      <c r="N883" s="102" t="s">
        <v>16189</v>
      </c>
      <c r="O883" s="95" t="s">
        <v>13806</v>
      </c>
      <c r="P883" s="89"/>
      <c r="Q883" s="90"/>
    </row>
    <row r="884" spans="1:17" ht="16.3">
      <c r="A884" s="94" t="s">
        <v>13679</v>
      </c>
      <c r="B884" s="91" t="s">
        <v>13727</v>
      </c>
      <c r="C884" s="94" t="s">
        <v>13747</v>
      </c>
      <c r="D884" s="94" t="s">
        <v>11135</v>
      </c>
      <c r="E884" s="94" t="s">
        <v>2253</v>
      </c>
      <c r="F884" s="153" t="s">
        <v>2245</v>
      </c>
      <c r="G884" s="93" t="s">
        <v>3591</v>
      </c>
      <c r="H884" s="91" t="s">
        <v>13822</v>
      </c>
      <c r="I884" s="87" t="s">
        <v>13823</v>
      </c>
      <c r="J884" s="87" t="s">
        <v>818</v>
      </c>
      <c r="K884" s="87" t="s">
        <v>16153</v>
      </c>
      <c r="L884" s="102" t="s">
        <v>16266</v>
      </c>
      <c r="M884" s="102" t="s">
        <v>16352</v>
      </c>
      <c r="N884" s="102" t="s">
        <v>16412</v>
      </c>
      <c r="O884" s="95" t="s">
        <v>13806</v>
      </c>
      <c r="P884" s="89"/>
      <c r="Q884" s="90"/>
    </row>
    <row r="885" spans="1:17" ht="16.3">
      <c r="A885" s="94" t="s">
        <v>13680</v>
      </c>
      <c r="B885" s="91" t="s">
        <v>13308</v>
      </c>
      <c r="C885" s="94" t="s">
        <v>13748</v>
      </c>
      <c r="D885" s="94" t="s">
        <v>11133</v>
      </c>
      <c r="E885" s="94" t="s">
        <v>2242</v>
      </c>
      <c r="F885" s="153" t="s">
        <v>2245</v>
      </c>
      <c r="G885" s="93" t="s">
        <v>13807</v>
      </c>
      <c r="H885" s="91" t="s">
        <v>13824</v>
      </c>
      <c r="I885" s="87" t="s">
        <v>13825</v>
      </c>
      <c r="J885" s="87" t="s">
        <v>818</v>
      </c>
      <c r="K885" s="87" t="s">
        <v>16046</v>
      </c>
      <c r="L885" s="102" t="s">
        <v>16264</v>
      </c>
      <c r="M885" s="102" t="s">
        <v>16278</v>
      </c>
      <c r="N885" s="102" t="s">
        <v>16203</v>
      </c>
      <c r="O885" s="95" t="s">
        <v>13806</v>
      </c>
      <c r="P885" s="89"/>
      <c r="Q885" s="90"/>
    </row>
    <row r="886" spans="1:17" ht="16.3">
      <c r="A886" s="94" t="s">
        <v>13681</v>
      </c>
      <c r="B886" s="91" t="s">
        <v>7411</v>
      </c>
      <c r="C886" s="94" t="s">
        <v>13749</v>
      </c>
      <c r="D886" s="94" t="s">
        <v>13792</v>
      </c>
      <c r="E886" s="94" t="s">
        <v>2253</v>
      </c>
      <c r="F886" s="153" t="s">
        <v>2245</v>
      </c>
      <c r="G886" s="93" t="s">
        <v>7413</v>
      </c>
      <c r="H886" s="91" t="s">
        <v>13826</v>
      </c>
      <c r="I886" s="87" t="s">
        <v>13827</v>
      </c>
      <c r="J886" s="87" t="s">
        <v>818</v>
      </c>
      <c r="K886" s="87" t="s">
        <v>16128</v>
      </c>
      <c r="L886" s="102" t="s">
        <v>16186</v>
      </c>
      <c r="M886" s="102" t="s">
        <v>16278</v>
      </c>
      <c r="N886" s="102" t="s">
        <v>16203</v>
      </c>
      <c r="O886" s="95" t="s">
        <v>13806</v>
      </c>
      <c r="P886" s="89"/>
      <c r="Q886" s="90"/>
    </row>
    <row r="887" spans="1:17" ht="16.3">
      <c r="A887" s="94" t="s">
        <v>13682</v>
      </c>
      <c r="B887" s="91" t="s">
        <v>13267</v>
      </c>
      <c r="C887" s="94" t="s">
        <v>13750</v>
      </c>
      <c r="D887" s="94" t="s">
        <v>13793</v>
      </c>
      <c r="E887" s="94" t="s">
        <v>2242</v>
      </c>
      <c r="F887" s="153" t="s">
        <v>2245</v>
      </c>
      <c r="G887" s="93" t="s">
        <v>20</v>
      </c>
      <c r="H887" s="91" t="s">
        <v>13828</v>
      </c>
      <c r="I887" s="87">
        <v>6932485017843</v>
      </c>
      <c r="J887" s="87" t="s">
        <v>818</v>
      </c>
      <c r="K887" s="87" t="s">
        <v>16053</v>
      </c>
      <c r="L887" s="102" t="s">
        <v>16267</v>
      </c>
      <c r="M887" s="102" t="s">
        <v>16355</v>
      </c>
      <c r="N887" s="102" t="s">
        <v>16391</v>
      </c>
      <c r="O887" s="95" t="s">
        <v>13806</v>
      </c>
      <c r="P887" s="89"/>
      <c r="Q887" s="90"/>
    </row>
    <row r="888" spans="1:17" ht="16.3">
      <c r="A888" s="94" t="s">
        <v>13683</v>
      </c>
      <c r="B888" s="91" t="s">
        <v>13728</v>
      </c>
      <c r="C888" s="94" t="s">
        <v>13751</v>
      </c>
      <c r="D888" s="94" t="s">
        <v>2475</v>
      </c>
      <c r="E888" s="94" t="s">
        <v>2242</v>
      </c>
      <c r="F888" s="153" t="s">
        <v>2245</v>
      </c>
      <c r="G888" s="93" t="s">
        <v>27</v>
      </c>
      <c r="H888" s="91" t="s">
        <v>13829</v>
      </c>
      <c r="I888" s="87" t="e">
        <v>#N/A</v>
      </c>
      <c r="J888" s="91" t="s">
        <v>13830</v>
      </c>
      <c r="K888" s="87" t="s">
        <v>16152</v>
      </c>
      <c r="L888" s="102" t="s">
        <v>16266</v>
      </c>
      <c r="M888" s="102" t="s">
        <v>16352</v>
      </c>
      <c r="N888" s="102" t="s">
        <v>16412</v>
      </c>
      <c r="O888" s="95" t="s">
        <v>13806</v>
      </c>
      <c r="P888" s="89"/>
      <c r="Q888" s="90"/>
    </row>
    <row r="889" spans="1:17" ht="16.3">
      <c r="A889" s="94" t="s">
        <v>13684</v>
      </c>
      <c r="B889" s="91" t="s">
        <v>13728</v>
      </c>
      <c r="C889" s="90" t="s">
        <v>13752</v>
      </c>
      <c r="D889" s="90" t="s">
        <v>2608</v>
      </c>
      <c r="E889" s="90" t="s">
        <v>2253</v>
      </c>
      <c r="F889" s="153" t="s">
        <v>2245</v>
      </c>
      <c r="G889" s="93" t="s">
        <v>3591</v>
      </c>
      <c r="H889" s="91" t="s">
        <v>13831</v>
      </c>
      <c r="I889" s="87" t="s">
        <v>13832</v>
      </c>
      <c r="J889" s="87" t="s">
        <v>818</v>
      </c>
      <c r="K889" s="87" t="s">
        <v>15968</v>
      </c>
      <c r="L889" s="102" t="s">
        <v>16268</v>
      </c>
      <c r="M889" s="102" t="s">
        <v>16279</v>
      </c>
      <c r="N889" s="102" t="s">
        <v>16413</v>
      </c>
      <c r="O889" s="95" t="s">
        <v>13806</v>
      </c>
      <c r="P889" s="89"/>
      <c r="Q889" s="90"/>
    </row>
    <row r="890" spans="1:17" ht="16.3">
      <c r="A890" s="94" t="s">
        <v>13685</v>
      </c>
      <c r="B890" s="91" t="s">
        <v>13729</v>
      </c>
      <c r="C890" s="94" t="s">
        <v>13753</v>
      </c>
      <c r="D890" s="94" t="s">
        <v>2608</v>
      </c>
      <c r="E890" s="94" t="s">
        <v>2253</v>
      </c>
      <c r="F890" s="153" t="s">
        <v>2245</v>
      </c>
      <c r="G890" s="93" t="s">
        <v>13807</v>
      </c>
      <c r="H890" s="91" t="s">
        <v>13833</v>
      </c>
      <c r="I890" s="87">
        <v>6932485009602</v>
      </c>
      <c r="J890" s="87" t="s">
        <v>818</v>
      </c>
      <c r="K890" s="87" t="s">
        <v>16139</v>
      </c>
      <c r="L890" s="102" t="s">
        <v>16232</v>
      </c>
      <c r="M890" s="102" t="s">
        <v>16315</v>
      </c>
      <c r="N890" s="102" t="s">
        <v>16355</v>
      </c>
      <c r="O890" s="95" t="s">
        <v>13806</v>
      </c>
      <c r="P890" s="89"/>
      <c r="Q890" s="90"/>
    </row>
    <row r="891" spans="1:17" ht="16.3">
      <c r="A891" s="94" t="s">
        <v>13686</v>
      </c>
      <c r="B891" s="91" t="s">
        <v>13730</v>
      </c>
      <c r="C891" s="94" t="s">
        <v>13754</v>
      </c>
      <c r="D891" s="94"/>
      <c r="E891" s="94"/>
      <c r="F891" s="153" t="s">
        <v>2245</v>
      </c>
      <c r="G891" s="93" t="s">
        <v>27</v>
      </c>
      <c r="H891" s="91" t="s">
        <v>13834</v>
      </c>
      <c r="I891" s="87">
        <v>6932485013975</v>
      </c>
      <c r="J891" s="87" t="s">
        <v>818</v>
      </c>
      <c r="K891" s="87" t="s">
        <v>16040</v>
      </c>
      <c r="L891" s="102" t="s">
        <v>16175</v>
      </c>
      <c r="M891" s="102" t="s">
        <v>16308</v>
      </c>
      <c r="N891" s="102" t="s">
        <v>16279</v>
      </c>
      <c r="O891" s="95" t="s">
        <v>13806</v>
      </c>
      <c r="P891" s="89"/>
      <c r="Q891" s="90"/>
    </row>
    <row r="892" spans="1:17" ht="16.3">
      <c r="A892" s="94" t="s">
        <v>13687</v>
      </c>
      <c r="B892" s="91" t="s">
        <v>13731</v>
      </c>
      <c r="C892" s="94" t="s">
        <v>13755</v>
      </c>
      <c r="D892" s="94" t="s">
        <v>3838</v>
      </c>
      <c r="E892" s="94" t="s">
        <v>2242</v>
      </c>
      <c r="F892" s="153" t="s">
        <v>2245</v>
      </c>
      <c r="G892" s="93" t="s">
        <v>13835</v>
      </c>
      <c r="H892" s="91" t="s">
        <v>13836</v>
      </c>
      <c r="I892" s="87" t="e">
        <v>#N/A</v>
      </c>
      <c r="J892" s="91" t="s">
        <v>13837</v>
      </c>
      <c r="K892" s="87" t="s">
        <v>16125</v>
      </c>
      <c r="L892" s="102" t="s">
        <v>16269</v>
      </c>
      <c r="M892" s="102" t="s">
        <v>16356</v>
      </c>
      <c r="N892" s="102" t="s">
        <v>16225</v>
      </c>
      <c r="O892" s="95" t="s">
        <v>13806</v>
      </c>
      <c r="P892" s="89"/>
      <c r="Q892" s="90"/>
    </row>
    <row r="893" spans="1:17" ht="16.3">
      <c r="A893" s="94" t="s">
        <v>13688</v>
      </c>
      <c r="B893" s="91" t="s">
        <v>13732</v>
      </c>
      <c r="C893" s="94" t="s">
        <v>13756</v>
      </c>
      <c r="D893" s="94" t="s">
        <v>13794</v>
      </c>
      <c r="E893" s="94" t="s">
        <v>2253</v>
      </c>
      <c r="F893" s="153" t="s">
        <v>2245</v>
      </c>
      <c r="G893" s="93" t="s">
        <v>3591</v>
      </c>
      <c r="H893" s="91" t="s">
        <v>13838</v>
      </c>
      <c r="I893" s="87" t="s">
        <v>13839</v>
      </c>
      <c r="J893" s="87" t="s">
        <v>818</v>
      </c>
      <c r="K893" s="87" t="s">
        <v>16013</v>
      </c>
      <c r="L893" s="102" t="s">
        <v>16162</v>
      </c>
      <c r="M893" s="102" t="s">
        <v>16189</v>
      </c>
      <c r="N893" s="102" t="s">
        <v>16387</v>
      </c>
      <c r="O893" s="95" t="s">
        <v>13806</v>
      </c>
      <c r="P893" s="89"/>
      <c r="Q893" s="90"/>
    </row>
    <row r="894" spans="1:17" ht="16.3">
      <c r="A894" s="94" t="s">
        <v>13689</v>
      </c>
      <c r="B894" s="91" t="s">
        <v>13733</v>
      </c>
      <c r="C894" s="94" t="s">
        <v>13757</v>
      </c>
      <c r="D894" s="94" t="s">
        <v>2505</v>
      </c>
      <c r="E894" s="94" t="s">
        <v>2242</v>
      </c>
      <c r="F894" s="153" t="s">
        <v>2245</v>
      </c>
      <c r="G894" s="93" t="s">
        <v>2346</v>
      </c>
      <c r="H894" s="93" t="s">
        <v>13840</v>
      </c>
      <c r="I894" s="87">
        <v>6971745581892</v>
      </c>
      <c r="J894" s="87" t="s">
        <v>818</v>
      </c>
      <c r="K894" s="87" t="s">
        <v>16023</v>
      </c>
      <c r="L894" s="102" t="s">
        <v>16260</v>
      </c>
      <c r="M894" s="102" t="s">
        <v>16268</v>
      </c>
      <c r="N894" s="102" t="s">
        <v>16344</v>
      </c>
      <c r="O894" s="95" t="s">
        <v>13806</v>
      </c>
      <c r="P894" s="89"/>
      <c r="Q894" s="90"/>
    </row>
    <row r="895" spans="1:17" ht="16.3">
      <c r="A895" s="94" t="s">
        <v>13690</v>
      </c>
      <c r="B895" s="91" t="s">
        <v>11073</v>
      </c>
      <c r="C895" s="94" t="s">
        <v>13758</v>
      </c>
      <c r="D895" s="94" t="s">
        <v>2513</v>
      </c>
      <c r="E895" s="94" t="s">
        <v>2242</v>
      </c>
      <c r="F895" s="153" t="s">
        <v>95</v>
      </c>
      <c r="G895" s="93" t="s">
        <v>4957</v>
      </c>
      <c r="H895" s="91" t="s">
        <v>13841</v>
      </c>
      <c r="I895" s="87">
        <v>6932485011360</v>
      </c>
      <c r="J895" s="87" t="s">
        <v>818</v>
      </c>
      <c r="K895" s="87" t="s">
        <v>16130</v>
      </c>
      <c r="L895" s="102" t="s">
        <v>16260</v>
      </c>
      <c r="M895" s="102" t="s">
        <v>16268</v>
      </c>
      <c r="N895" s="102" t="s">
        <v>16344</v>
      </c>
      <c r="O895" s="95" t="s">
        <v>13806</v>
      </c>
      <c r="P895" s="89"/>
      <c r="Q895" s="90"/>
    </row>
    <row r="896" spans="1:17" ht="16.3">
      <c r="A896" s="97" t="s">
        <v>13691</v>
      </c>
      <c r="B896" s="91" t="s">
        <v>13734</v>
      </c>
      <c r="C896" s="90" t="s">
        <v>13759</v>
      </c>
      <c r="D896" s="90" t="s">
        <v>3117</v>
      </c>
      <c r="E896" s="90" t="s">
        <v>2253</v>
      </c>
      <c r="F896" s="153" t="s">
        <v>2245</v>
      </c>
      <c r="G896" s="93" t="s">
        <v>3591</v>
      </c>
      <c r="H896" s="91" t="s">
        <v>13842</v>
      </c>
      <c r="I896" s="87">
        <v>6932485010707</v>
      </c>
      <c r="J896" s="87" t="s">
        <v>818</v>
      </c>
      <c r="K896" s="87" t="s">
        <v>15977</v>
      </c>
      <c r="L896" s="102" t="s">
        <v>16270</v>
      </c>
      <c r="M896" s="102" t="s">
        <v>16340</v>
      </c>
      <c r="N896" s="102" t="s">
        <v>16299</v>
      </c>
      <c r="O896" s="95" t="s">
        <v>13806</v>
      </c>
      <c r="P896" s="89"/>
      <c r="Q896" s="90"/>
    </row>
    <row r="897" spans="1:17" ht="16.3">
      <c r="A897" s="97" t="s">
        <v>13692</v>
      </c>
      <c r="B897" s="91" t="s">
        <v>8241</v>
      </c>
      <c r="C897" s="90" t="s">
        <v>13760</v>
      </c>
      <c r="D897" s="90" t="s">
        <v>13795</v>
      </c>
      <c r="E897" s="90" t="s">
        <v>2253</v>
      </c>
      <c r="F897" s="153" t="s">
        <v>2245</v>
      </c>
      <c r="G897" s="93" t="s">
        <v>2630</v>
      </c>
      <c r="H897" s="91" t="s">
        <v>13843</v>
      </c>
      <c r="I897" s="87" t="s">
        <v>13844</v>
      </c>
      <c r="J897" s="87" t="s">
        <v>818</v>
      </c>
      <c r="K897" s="87" t="s">
        <v>15966</v>
      </c>
      <c r="L897" s="102" t="s">
        <v>16199</v>
      </c>
      <c r="M897" s="102" t="s">
        <v>16285</v>
      </c>
      <c r="N897" s="102" t="s">
        <v>16409</v>
      </c>
      <c r="O897" s="95" t="s">
        <v>13806</v>
      </c>
      <c r="P897" s="89"/>
      <c r="Q897" s="90"/>
    </row>
    <row r="898" spans="1:17" ht="16.3">
      <c r="A898" s="94" t="s">
        <v>13693</v>
      </c>
      <c r="B898" s="91" t="s">
        <v>13735</v>
      </c>
      <c r="C898" s="94" t="s">
        <v>13761</v>
      </c>
      <c r="D898" s="94" t="s">
        <v>65</v>
      </c>
      <c r="E898" s="94" t="s">
        <v>2253</v>
      </c>
      <c r="F898" s="153" t="s">
        <v>2245</v>
      </c>
      <c r="G898" s="93" t="s">
        <v>27</v>
      </c>
      <c r="H898" s="91" t="s">
        <v>13845</v>
      </c>
      <c r="I898" s="87" t="s">
        <v>13846</v>
      </c>
      <c r="J898" s="87" t="s">
        <v>818</v>
      </c>
      <c r="K898" s="87" t="s">
        <v>16076</v>
      </c>
      <c r="L898" s="102" t="s">
        <v>16191</v>
      </c>
      <c r="M898" s="102" t="s">
        <v>16325</v>
      </c>
      <c r="N898" s="102" t="s">
        <v>16203</v>
      </c>
      <c r="O898" s="95" t="s">
        <v>13806</v>
      </c>
      <c r="P898" s="89"/>
      <c r="Q898" s="90"/>
    </row>
    <row r="899" spans="1:17" ht="16.3">
      <c r="A899" s="94" t="s">
        <v>13694</v>
      </c>
      <c r="B899" s="91" t="s">
        <v>13736</v>
      </c>
      <c r="C899" s="90" t="s">
        <v>13762</v>
      </c>
      <c r="D899" s="90" t="s">
        <v>64</v>
      </c>
      <c r="E899" s="90" t="s">
        <v>2242</v>
      </c>
      <c r="F899" s="153" t="s">
        <v>95</v>
      </c>
      <c r="G899" s="93" t="s">
        <v>13847</v>
      </c>
      <c r="H899" s="91" t="s">
        <v>13848</v>
      </c>
      <c r="I899" s="87" t="s">
        <v>13849</v>
      </c>
      <c r="J899" s="87" t="s">
        <v>818</v>
      </c>
      <c r="K899" s="87" t="s">
        <v>15966</v>
      </c>
      <c r="L899" s="102" t="s">
        <v>16199</v>
      </c>
      <c r="M899" s="102" t="s">
        <v>16285</v>
      </c>
      <c r="N899" s="102" t="s">
        <v>16409</v>
      </c>
      <c r="O899" s="95" t="s">
        <v>13806</v>
      </c>
      <c r="P899" s="89"/>
      <c r="Q899" s="90"/>
    </row>
    <row r="900" spans="1:17" ht="16.3">
      <c r="A900" s="94" t="s">
        <v>13695</v>
      </c>
      <c r="B900" s="91" t="s">
        <v>13737</v>
      </c>
      <c r="C900" s="94" t="s">
        <v>13763</v>
      </c>
      <c r="D900" s="94" t="s">
        <v>13796</v>
      </c>
      <c r="E900" s="94" t="s">
        <v>2253</v>
      </c>
      <c r="F900" s="153" t="s">
        <v>2245</v>
      </c>
      <c r="G900" s="93" t="s">
        <v>20</v>
      </c>
      <c r="H900" s="91" t="s">
        <v>13850</v>
      </c>
      <c r="I900" s="87" t="s">
        <v>13851</v>
      </c>
      <c r="J900" s="87" t="s">
        <v>818</v>
      </c>
      <c r="K900" s="87" t="s">
        <v>15977</v>
      </c>
      <c r="L900" s="102" t="s">
        <v>16187</v>
      </c>
      <c r="M900" s="102" t="s">
        <v>16313</v>
      </c>
      <c r="N900" s="102" t="s">
        <v>16225</v>
      </c>
      <c r="O900" s="95" t="s">
        <v>13806</v>
      </c>
      <c r="P900" s="89"/>
      <c r="Q900" s="90"/>
    </row>
    <row r="901" spans="1:17" ht="16.3">
      <c r="A901" s="94" t="s">
        <v>13696</v>
      </c>
      <c r="B901" s="91" t="s">
        <v>8249</v>
      </c>
      <c r="C901" s="94" t="s">
        <v>13764</v>
      </c>
      <c r="D901" s="94" t="s">
        <v>2505</v>
      </c>
      <c r="E901" s="94" t="s">
        <v>2242</v>
      </c>
      <c r="F901" s="153" t="s">
        <v>2245</v>
      </c>
      <c r="G901" s="93" t="s">
        <v>8296</v>
      </c>
      <c r="H901" s="93" t="s">
        <v>13852</v>
      </c>
      <c r="I901" s="87" t="s">
        <v>13853</v>
      </c>
      <c r="J901" s="87" t="s">
        <v>818</v>
      </c>
      <c r="K901" s="87" t="s">
        <v>16008</v>
      </c>
      <c r="L901" s="102" t="s">
        <v>16162</v>
      </c>
      <c r="M901" s="102" t="s">
        <v>16189</v>
      </c>
      <c r="N901" s="102" t="s">
        <v>16387</v>
      </c>
      <c r="O901" s="95" t="s">
        <v>13806</v>
      </c>
      <c r="P901" s="89"/>
      <c r="Q901" s="90"/>
    </row>
    <row r="902" spans="1:17" ht="16.3">
      <c r="A902" s="94" t="s">
        <v>13697</v>
      </c>
      <c r="B902" s="91" t="s">
        <v>13290</v>
      </c>
      <c r="C902" s="94" t="s">
        <v>13765</v>
      </c>
      <c r="D902" s="94" t="s">
        <v>13797</v>
      </c>
      <c r="E902" s="94" t="s">
        <v>2253</v>
      </c>
      <c r="F902" s="153" t="s">
        <v>2245</v>
      </c>
      <c r="G902" s="93" t="s">
        <v>4329</v>
      </c>
      <c r="H902" s="91" t="s">
        <v>13854</v>
      </c>
      <c r="I902" s="87" t="s">
        <v>13855</v>
      </c>
      <c r="J902" s="87" t="s">
        <v>818</v>
      </c>
      <c r="K902" s="87" t="s">
        <v>16151</v>
      </c>
      <c r="L902" s="102" t="s">
        <v>16265</v>
      </c>
      <c r="M902" s="102" t="s">
        <v>16189</v>
      </c>
      <c r="N902" s="102" t="s">
        <v>16362</v>
      </c>
      <c r="O902" s="95" t="s">
        <v>13806</v>
      </c>
      <c r="P902" s="89"/>
      <c r="Q902" s="90"/>
    </row>
    <row r="903" spans="1:17" ht="16.3">
      <c r="A903" s="94" t="s">
        <v>13698</v>
      </c>
      <c r="B903" s="91" t="s">
        <v>11190</v>
      </c>
      <c r="C903" s="94" t="s">
        <v>13766</v>
      </c>
      <c r="D903" s="94" t="s">
        <v>2867</v>
      </c>
      <c r="E903" s="94" t="s">
        <v>2253</v>
      </c>
      <c r="F903" s="153" t="s">
        <v>2245</v>
      </c>
      <c r="G903" s="93" t="s">
        <v>13856</v>
      </c>
      <c r="H903" s="91" t="s">
        <v>13857</v>
      </c>
      <c r="I903" s="87" t="s">
        <v>13858</v>
      </c>
      <c r="J903" s="87" t="s">
        <v>818</v>
      </c>
      <c r="K903" s="87" t="s">
        <v>16024</v>
      </c>
      <c r="L903" s="102" t="s">
        <v>16207</v>
      </c>
      <c r="M903" s="102" t="s">
        <v>16164</v>
      </c>
      <c r="N903" s="102" t="s">
        <v>16288</v>
      </c>
      <c r="O903" s="95" t="s">
        <v>13806</v>
      </c>
      <c r="P903" s="89"/>
      <c r="Q903" s="90"/>
    </row>
    <row r="904" spans="1:17" ht="16.3">
      <c r="A904" s="94" t="s">
        <v>13699</v>
      </c>
      <c r="B904" s="91" t="s">
        <v>13738</v>
      </c>
      <c r="C904" s="94" t="s">
        <v>13767</v>
      </c>
      <c r="D904" s="94" t="s">
        <v>13798</v>
      </c>
      <c r="E904" s="94" t="s">
        <v>2253</v>
      </c>
      <c r="F904" s="153" t="s">
        <v>2245</v>
      </c>
      <c r="G904" s="93" t="s">
        <v>4801</v>
      </c>
      <c r="H904" s="91" t="s">
        <v>13859</v>
      </c>
      <c r="I904" s="87" t="s">
        <v>13860</v>
      </c>
      <c r="J904" s="87" t="s">
        <v>818</v>
      </c>
      <c r="K904" s="87" t="s">
        <v>16130</v>
      </c>
      <c r="L904" s="102" t="s">
        <v>16253</v>
      </c>
      <c r="M904" s="102" t="s">
        <v>16268</v>
      </c>
      <c r="N904" s="102" t="s">
        <v>16344</v>
      </c>
      <c r="O904" s="95" t="s">
        <v>13806</v>
      </c>
      <c r="P904" s="89"/>
      <c r="Q904" s="90"/>
    </row>
    <row r="905" spans="1:17" ht="16.3">
      <c r="A905" s="99" t="s">
        <v>13700</v>
      </c>
      <c r="B905" s="91" t="s">
        <v>7328</v>
      </c>
      <c r="C905" s="99" t="s">
        <v>13768</v>
      </c>
      <c r="D905" s="99" t="s">
        <v>13799</v>
      </c>
      <c r="E905" s="99" t="s">
        <v>2253</v>
      </c>
      <c r="F905" s="153" t="s">
        <v>2245</v>
      </c>
      <c r="G905" s="93" t="s">
        <v>27</v>
      </c>
      <c r="H905" s="91" t="s">
        <v>13861</v>
      </c>
      <c r="I905" s="87">
        <v>6932485014064</v>
      </c>
      <c r="J905" s="87" t="s">
        <v>818</v>
      </c>
      <c r="K905" s="87" t="s">
        <v>16121</v>
      </c>
      <c r="L905" s="102" t="s">
        <v>16250</v>
      </c>
      <c r="M905" s="102" t="s">
        <v>16344</v>
      </c>
      <c r="N905" s="102" t="s">
        <v>16401</v>
      </c>
      <c r="O905" s="95" t="s">
        <v>13806</v>
      </c>
      <c r="P905" s="89"/>
      <c r="Q905" s="90"/>
    </row>
    <row r="906" spans="1:17" ht="16.3">
      <c r="A906" s="95" t="s">
        <v>13701</v>
      </c>
      <c r="B906" s="91" t="s">
        <v>4206</v>
      </c>
      <c r="C906" s="99" t="s">
        <v>13769</v>
      </c>
      <c r="D906" s="99" t="s">
        <v>65</v>
      </c>
      <c r="E906" s="99" t="s">
        <v>2253</v>
      </c>
      <c r="F906" s="153" t="s">
        <v>2245</v>
      </c>
      <c r="G906" s="93" t="s">
        <v>34</v>
      </c>
      <c r="H906" s="91" t="s">
        <v>13862</v>
      </c>
      <c r="I906" s="87" t="s">
        <v>13863</v>
      </c>
      <c r="J906" s="87" t="s">
        <v>818</v>
      </c>
      <c r="K906" s="87" t="s">
        <v>15977</v>
      </c>
      <c r="L906" s="102" t="s">
        <v>16167</v>
      </c>
      <c r="M906" s="102" t="s">
        <v>16347</v>
      </c>
      <c r="N906" s="102" t="s">
        <v>16366</v>
      </c>
      <c r="O906" s="95" t="s">
        <v>13806</v>
      </c>
      <c r="P906" s="89"/>
      <c r="Q906" s="90"/>
    </row>
    <row r="907" spans="1:17" ht="16.3">
      <c r="A907" s="95" t="s">
        <v>13702</v>
      </c>
      <c r="B907" s="91" t="s">
        <v>13908</v>
      </c>
      <c r="C907" s="99" t="s">
        <v>13770</v>
      </c>
      <c r="D907" s="99" t="s">
        <v>65</v>
      </c>
      <c r="E907" s="99" t="s">
        <v>2253</v>
      </c>
      <c r="F907" s="153" t="s">
        <v>2245</v>
      </c>
      <c r="G907" s="93" t="s">
        <v>20</v>
      </c>
      <c r="H907" s="91" t="s">
        <v>13864</v>
      </c>
      <c r="I907" s="87" t="s">
        <v>13865</v>
      </c>
      <c r="J907" s="87" t="s">
        <v>818</v>
      </c>
      <c r="K907" s="87" t="s">
        <v>16065</v>
      </c>
      <c r="L907" s="102" t="s">
        <v>16257</v>
      </c>
      <c r="M907" s="102" t="s">
        <v>16308</v>
      </c>
      <c r="N907" s="102" t="s">
        <v>16403</v>
      </c>
      <c r="O907" s="95" t="s">
        <v>13806</v>
      </c>
      <c r="P907" s="89"/>
      <c r="Q907" s="90"/>
    </row>
    <row r="908" spans="1:17" ht="16.3">
      <c r="A908" s="98" t="s">
        <v>13703</v>
      </c>
      <c r="B908" s="91" t="s">
        <v>9139</v>
      </c>
      <c r="C908" s="99" t="s">
        <v>13771</v>
      </c>
      <c r="D908" s="99" t="s">
        <v>13800</v>
      </c>
      <c r="E908" s="99" t="s">
        <v>2253</v>
      </c>
      <c r="F908" s="153" t="s">
        <v>2245</v>
      </c>
      <c r="G908" s="93" t="s">
        <v>9140</v>
      </c>
      <c r="H908" s="91" t="s">
        <v>13866</v>
      </c>
      <c r="I908" s="87" t="s">
        <v>13867</v>
      </c>
      <c r="J908" s="87" t="s">
        <v>818</v>
      </c>
      <c r="K908" s="87" t="s">
        <v>16046</v>
      </c>
      <c r="L908" s="102" t="s">
        <v>16162</v>
      </c>
      <c r="M908" s="102" t="s">
        <v>16189</v>
      </c>
      <c r="N908" s="102" t="s">
        <v>16387</v>
      </c>
      <c r="O908" s="95" t="s">
        <v>13806</v>
      </c>
      <c r="P908" s="89"/>
      <c r="Q908" s="90"/>
    </row>
    <row r="909" spans="1:17" ht="16.3">
      <c r="A909" s="98" t="s">
        <v>13704</v>
      </c>
      <c r="B909" s="91" t="s">
        <v>13909</v>
      </c>
      <c r="C909" s="99" t="s">
        <v>13772</v>
      </c>
      <c r="D909" s="99" t="s">
        <v>2513</v>
      </c>
      <c r="E909" s="99" t="s">
        <v>2242</v>
      </c>
      <c r="F909" s="153" t="s">
        <v>2245</v>
      </c>
      <c r="G909" s="93" t="s">
        <v>13807</v>
      </c>
      <c r="H909" s="91" t="s">
        <v>13868</v>
      </c>
      <c r="I909" s="87">
        <v>6932485009664</v>
      </c>
      <c r="J909" s="87" t="s">
        <v>818</v>
      </c>
      <c r="K909" s="87" t="s">
        <v>16100</v>
      </c>
      <c r="L909" s="102" t="s">
        <v>16264</v>
      </c>
      <c r="M909" s="102" t="s">
        <v>16278</v>
      </c>
      <c r="N909" s="102" t="s">
        <v>16203</v>
      </c>
      <c r="O909" s="95" t="s">
        <v>13806</v>
      </c>
      <c r="P909" s="89"/>
      <c r="Q909" s="90"/>
    </row>
    <row r="910" spans="1:17" ht="16.3">
      <c r="A910" s="98" t="s">
        <v>13705</v>
      </c>
      <c r="B910" s="91" t="s">
        <v>13910</v>
      </c>
      <c r="C910" s="99" t="s">
        <v>13773</v>
      </c>
      <c r="D910" s="99" t="s">
        <v>3204</v>
      </c>
      <c r="E910" s="99" t="s">
        <v>2253</v>
      </c>
      <c r="F910" s="153" t="s">
        <v>2245</v>
      </c>
      <c r="G910" s="93" t="s">
        <v>11143</v>
      </c>
      <c r="H910" s="91" t="s">
        <v>13869</v>
      </c>
      <c r="I910" s="87" t="s">
        <v>13870</v>
      </c>
      <c r="J910" s="87" t="s">
        <v>818</v>
      </c>
      <c r="K910" s="87" t="s">
        <v>16110</v>
      </c>
      <c r="L910" s="102" t="s">
        <v>16254</v>
      </c>
      <c r="M910" s="102" t="s">
        <v>16350</v>
      </c>
      <c r="N910" s="102" t="s">
        <v>16349</v>
      </c>
      <c r="O910" s="95" t="s">
        <v>13806</v>
      </c>
      <c r="P910" s="89"/>
      <c r="Q910" s="90"/>
    </row>
    <row r="911" spans="1:17" ht="16.3">
      <c r="A911" s="98" t="s">
        <v>13706</v>
      </c>
      <c r="B911" s="91" t="s">
        <v>8249</v>
      </c>
      <c r="C911" s="99" t="s">
        <v>13774</v>
      </c>
      <c r="D911" s="99" t="s">
        <v>2523</v>
      </c>
      <c r="E911" s="99" t="s">
        <v>2242</v>
      </c>
      <c r="F911" s="153" t="s">
        <v>2245</v>
      </c>
      <c r="G911" s="93" t="s">
        <v>8296</v>
      </c>
      <c r="H911" s="91" t="s">
        <v>13871</v>
      </c>
      <c r="I911" s="87" t="s">
        <v>13872</v>
      </c>
      <c r="J911" s="87" t="s">
        <v>818</v>
      </c>
      <c r="K911" s="87" t="s">
        <v>16008</v>
      </c>
      <c r="L911" s="102" t="s">
        <v>16162</v>
      </c>
      <c r="M911" s="102" t="s">
        <v>16189</v>
      </c>
      <c r="N911" s="102" t="s">
        <v>16387</v>
      </c>
      <c r="O911" s="95" t="s">
        <v>13806</v>
      </c>
      <c r="P911" s="89"/>
      <c r="Q911" s="90"/>
    </row>
    <row r="912" spans="1:17" ht="16.3">
      <c r="A912" s="98" t="s">
        <v>13707</v>
      </c>
      <c r="B912" s="91" t="s">
        <v>11073</v>
      </c>
      <c r="C912" s="99" t="s">
        <v>13775</v>
      </c>
      <c r="D912" s="99" t="s">
        <v>2531</v>
      </c>
      <c r="E912" s="99" t="s">
        <v>2253</v>
      </c>
      <c r="F912" s="153" t="s">
        <v>2245</v>
      </c>
      <c r="G912" s="93" t="s">
        <v>4957</v>
      </c>
      <c r="H912" s="91" t="s">
        <v>13873</v>
      </c>
      <c r="I912" s="87" t="s">
        <v>13874</v>
      </c>
      <c r="J912" s="87" t="s">
        <v>818</v>
      </c>
      <c r="K912" s="87" t="s">
        <v>16114</v>
      </c>
      <c r="L912" s="102" t="s">
        <v>16260</v>
      </c>
      <c r="M912" s="102" t="s">
        <v>16268</v>
      </c>
      <c r="N912" s="102" t="s">
        <v>16344</v>
      </c>
      <c r="O912" s="95" t="s">
        <v>13806</v>
      </c>
      <c r="P912" s="89"/>
      <c r="Q912" s="90"/>
    </row>
    <row r="913" spans="1:17" ht="16.3">
      <c r="A913" s="98" t="s">
        <v>13708</v>
      </c>
      <c r="B913" s="91" t="s">
        <v>13728</v>
      </c>
      <c r="C913" s="99" t="s">
        <v>13776</v>
      </c>
      <c r="D913" s="99" t="s">
        <v>2513</v>
      </c>
      <c r="E913" s="99" t="s">
        <v>2242</v>
      </c>
      <c r="F913" s="153" t="s">
        <v>2245</v>
      </c>
      <c r="G913" s="93" t="s">
        <v>27</v>
      </c>
      <c r="H913" s="91" t="s">
        <v>13875</v>
      </c>
      <c r="I913" s="87" t="s">
        <v>13876</v>
      </c>
      <c r="J913" s="87" t="s">
        <v>818</v>
      </c>
      <c r="K913" s="87" t="s">
        <v>16152</v>
      </c>
      <c r="L913" s="102" t="s">
        <v>16266</v>
      </c>
      <c r="M913" s="102" t="s">
        <v>16352</v>
      </c>
      <c r="N913" s="102" t="s">
        <v>16412</v>
      </c>
      <c r="O913" s="95" t="s">
        <v>13806</v>
      </c>
      <c r="P913" s="89"/>
      <c r="Q913" s="90"/>
    </row>
    <row r="914" spans="1:17" ht="16.3">
      <c r="A914" s="98" t="s">
        <v>13709</v>
      </c>
      <c r="B914" s="91" t="s">
        <v>13262</v>
      </c>
      <c r="C914" s="99" t="s">
        <v>13777</v>
      </c>
      <c r="D914" s="99" t="s">
        <v>13801</v>
      </c>
      <c r="E914" s="99" t="s">
        <v>2242</v>
      </c>
      <c r="F914" s="153" t="s">
        <v>2245</v>
      </c>
      <c r="G914" s="93" t="s">
        <v>4801</v>
      </c>
      <c r="H914" s="91" t="s">
        <v>13877</v>
      </c>
      <c r="I914" s="87">
        <v>6932485017836</v>
      </c>
      <c r="J914" s="87" t="s">
        <v>818</v>
      </c>
      <c r="K914" s="87" t="s">
        <v>15995</v>
      </c>
      <c r="L914" s="102" t="s">
        <v>16267</v>
      </c>
      <c r="M914" s="102" t="s">
        <v>16355</v>
      </c>
      <c r="N914" s="102" t="s">
        <v>16391</v>
      </c>
      <c r="O914" s="95" t="s">
        <v>13806</v>
      </c>
      <c r="P914" s="89"/>
      <c r="Q914" s="90"/>
    </row>
    <row r="915" spans="1:17" ht="16.3">
      <c r="A915" s="98" t="s">
        <v>13710</v>
      </c>
      <c r="B915" s="91" t="s">
        <v>12649</v>
      </c>
      <c r="C915" s="99" t="s">
        <v>13778</v>
      </c>
      <c r="D915" s="99" t="s">
        <v>13802</v>
      </c>
      <c r="E915" s="99" t="s">
        <v>3848</v>
      </c>
      <c r="F915" s="153" t="s">
        <v>2245</v>
      </c>
      <c r="G915" s="93" t="s">
        <v>2630</v>
      </c>
      <c r="H915" s="91" t="s">
        <v>13878</v>
      </c>
      <c r="I915" s="87" t="s">
        <v>13879</v>
      </c>
      <c r="J915" s="87" t="s">
        <v>818</v>
      </c>
      <c r="K915" s="87" t="s">
        <v>16084</v>
      </c>
      <c r="L915" s="102" t="s">
        <v>16204</v>
      </c>
      <c r="M915" s="102" t="s">
        <v>16305</v>
      </c>
      <c r="N915" s="102" t="s">
        <v>16189</v>
      </c>
      <c r="O915" s="95" t="s">
        <v>13806</v>
      </c>
      <c r="P915" s="89"/>
      <c r="Q915" s="90"/>
    </row>
    <row r="916" spans="1:17" ht="16.3">
      <c r="A916" s="99" t="s">
        <v>13711</v>
      </c>
      <c r="B916" s="91" t="s">
        <v>13724</v>
      </c>
      <c r="C916" s="99" t="s">
        <v>13779</v>
      </c>
      <c r="D916" s="99" t="s">
        <v>3838</v>
      </c>
      <c r="E916" s="99" t="s">
        <v>2242</v>
      </c>
      <c r="F916" s="153" t="s">
        <v>2245</v>
      </c>
      <c r="G916" s="93" t="s">
        <v>13807</v>
      </c>
      <c r="H916" s="91" t="s">
        <v>13880</v>
      </c>
      <c r="I916" s="87" t="e">
        <v>#N/A</v>
      </c>
      <c r="J916" s="91" t="s">
        <v>13881</v>
      </c>
      <c r="K916" s="87" t="s">
        <v>15995</v>
      </c>
      <c r="L916" s="102" t="s">
        <v>16264</v>
      </c>
      <c r="M916" s="102" t="s">
        <v>16278</v>
      </c>
      <c r="N916" s="102" t="s">
        <v>16203</v>
      </c>
      <c r="O916" s="95" t="s">
        <v>13806</v>
      </c>
      <c r="P916" s="89"/>
      <c r="Q916" s="90"/>
    </row>
    <row r="917" spans="1:17" ht="16.3">
      <c r="A917" s="99" t="s">
        <v>13712</v>
      </c>
      <c r="B917" s="91" t="s">
        <v>11073</v>
      </c>
      <c r="C917" s="99" t="s">
        <v>13780</v>
      </c>
      <c r="D917" s="99" t="s">
        <v>13803</v>
      </c>
      <c r="E917" s="99" t="s">
        <v>2253</v>
      </c>
      <c r="F917" s="153" t="s">
        <v>2245</v>
      </c>
      <c r="G917" s="93" t="s">
        <v>4957</v>
      </c>
      <c r="H917" s="91" t="s">
        <v>13882</v>
      </c>
      <c r="I917" s="87" t="s">
        <v>13883</v>
      </c>
      <c r="J917" s="87" t="s">
        <v>818</v>
      </c>
      <c r="K917" s="87" t="s">
        <v>16154</v>
      </c>
      <c r="L917" s="102" t="s">
        <v>16207</v>
      </c>
      <c r="M917" s="102" t="s">
        <v>16164</v>
      </c>
      <c r="N917" s="102" t="s">
        <v>16288</v>
      </c>
      <c r="O917" s="95" t="s">
        <v>13806</v>
      </c>
      <c r="P917" s="89"/>
      <c r="Q917" s="90"/>
    </row>
    <row r="918" spans="1:17" ht="16.3">
      <c r="A918" s="99" t="s">
        <v>13713</v>
      </c>
      <c r="B918" s="91" t="s">
        <v>13911</v>
      </c>
      <c r="C918" s="99" t="s">
        <v>13781</v>
      </c>
      <c r="D918" s="99" t="s">
        <v>13791</v>
      </c>
      <c r="E918" s="99" t="s">
        <v>2242</v>
      </c>
      <c r="F918" s="153" t="s">
        <v>2245</v>
      </c>
      <c r="G918" s="93" t="s">
        <v>13884</v>
      </c>
      <c r="H918" s="91" t="s">
        <v>13885</v>
      </c>
      <c r="I918" s="87">
        <v>6932485017744</v>
      </c>
      <c r="J918" s="87" t="s">
        <v>818</v>
      </c>
      <c r="K918" s="87" t="s">
        <v>15966</v>
      </c>
      <c r="L918" s="102" t="s">
        <v>16199</v>
      </c>
      <c r="M918" s="102" t="s">
        <v>16285</v>
      </c>
      <c r="N918" s="102" t="s">
        <v>16409</v>
      </c>
      <c r="O918" s="95" t="s">
        <v>13806</v>
      </c>
      <c r="P918" s="89"/>
      <c r="Q918" s="90"/>
    </row>
    <row r="919" spans="1:17" ht="16.3">
      <c r="A919" s="99" t="s">
        <v>13714</v>
      </c>
      <c r="B919" s="91" t="s">
        <v>13303</v>
      </c>
      <c r="C919" s="99" t="s">
        <v>13782</v>
      </c>
      <c r="D919" s="99" t="s">
        <v>13804</v>
      </c>
      <c r="E919" s="99" t="s">
        <v>2253</v>
      </c>
      <c r="F919" s="153" t="s">
        <v>2245</v>
      </c>
      <c r="G919" s="93" t="s">
        <v>13807</v>
      </c>
      <c r="H919" s="91" t="s">
        <v>13886</v>
      </c>
      <c r="I919" s="87" t="s">
        <v>13887</v>
      </c>
      <c r="J919" s="87" t="s">
        <v>818</v>
      </c>
      <c r="K919" s="87" t="s">
        <v>16023</v>
      </c>
      <c r="L919" s="102" t="s">
        <v>16264</v>
      </c>
      <c r="M919" s="102" t="s">
        <v>16278</v>
      </c>
      <c r="N919" s="102" t="s">
        <v>16350</v>
      </c>
      <c r="O919" s="95" t="s">
        <v>13806</v>
      </c>
      <c r="P919" s="89"/>
      <c r="Q919" s="90"/>
    </row>
    <row r="920" spans="1:17" ht="16.3">
      <c r="A920" s="99" t="s">
        <v>13715</v>
      </c>
      <c r="B920" s="91" t="s">
        <v>13912</v>
      </c>
      <c r="C920" s="99" t="s">
        <v>13783</v>
      </c>
      <c r="D920" s="99" t="s">
        <v>2608</v>
      </c>
      <c r="E920" s="99" t="s">
        <v>2253</v>
      </c>
      <c r="F920" s="153" t="s">
        <v>2245</v>
      </c>
      <c r="G920" s="93" t="s">
        <v>5103</v>
      </c>
      <c r="H920" s="91" t="s">
        <v>13888</v>
      </c>
      <c r="I920" s="87" t="s">
        <v>13889</v>
      </c>
      <c r="J920" s="87" t="s">
        <v>818</v>
      </c>
      <c r="K920" s="87" t="s">
        <v>16125</v>
      </c>
      <c r="L920" s="102" t="s">
        <v>16246</v>
      </c>
      <c r="M920" s="102" t="s">
        <v>16164</v>
      </c>
      <c r="N920" s="102" t="s">
        <v>16288</v>
      </c>
      <c r="O920" s="95" t="s">
        <v>13806</v>
      </c>
      <c r="P920" s="89"/>
      <c r="Q920" s="90"/>
    </row>
    <row r="921" spans="1:17" ht="16.3">
      <c r="A921" s="99" t="s">
        <v>13716</v>
      </c>
      <c r="B921" s="91" t="s">
        <v>13285</v>
      </c>
      <c r="C921" s="99" t="s">
        <v>13784</v>
      </c>
      <c r="D921" s="99" t="s">
        <v>13805</v>
      </c>
      <c r="E921" s="99" t="s">
        <v>2253</v>
      </c>
      <c r="F921" s="153" t="s">
        <v>2245</v>
      </c>
      <c r="G921" s="93" t="s">
        <v>3591</v>
      </c>
      <c r="H921" s="91" t="s">
        <v>13890</v>
      </c>
      <c r="I921" s="87" t="s">
        <v>13891</v>
      </c>
      <c r="J921" s="87" t="s">
        <v>818</v>
      </c>
      <c r="K921" s="87" t="s">
        <v>15977</v>
      </c>
      <c r="L921" s="102" t="s">
        <v>16254</v>
      </c>
      <c r="M921" s="102" t="s">
        <v>16350</v>
      </c>
      <c r="N921" s="102" t="s">
        <v>16349</v>
      </c>
      <c r="O921" s="95" t="s">
        <v>13806</v>
      </c>
      <c r="P921" s="89"/>
      <c r="Q921" s="90"/>
    </row>
    <row r="922" spans="1:17" ht="16.3">
      <c r="A922" s="99" t="s">
        <v>13717</v>
      </c>
      <c r="B922" s="91" t="s">
        <v>13308</v>
      </c>
      <c r="C922" s="99" t="s">
        <v>13785</v>
      </c>
      <c r="D922" s="99" t="s">
        <v>2509</v>
      </c>
      <c r="E922" s="99" t="s">
        <v>2242</v>
      </c>
      <c r="F922" s="153" t="s">
        <v>2245</v>
      </c>
      <c r="G922" s="93" t="s">
        <v>13807</v>
      </c>
      <c r="H922" s="91" t="s">
        <v>13892</v>
      </c>
      <c r="I922" s="87" t="e">
        <v>#N/A</v>
      </c>
      <c r="J922" s="91" t="s">
        <v>13893</v>
      </c>
      <c r="K922" s="87" t="s">
        <v>15975</v>
      </c>
      <c r="L922" s="102" t="s">
        <v>16264</v>
      </c>
      <c r="M922" s="102" t="s">
        <v>16278</v>
      </c>
      <c r="N922" s="102" t="s">
        <v>16203</v>
      </c>
      <c r="O922" s="95" t="s">
        <v>13806</v>
      </c>
      <c r="P922" s="89"/>
      <c r="Q922" s="90"/>
    </row>
    <row r="923" spans="1:17" ht="16.3">
      <c r="A923" s="99" t="s">
        <v>13718</v>
      </c>
      <c r="B923" s="91" t="s">
        <v>13731</v>
      </c>
      <c r="C923" s="99" t="s">
        <v>13786</v>
      </c>
      <c r="D923" s="99" t="s">
        <v>13791</v>
      </c>
      <c r="E923" s="99" t="s">
        <v>2242</v>
      </c>
      <c r="F923" s="153" t="s">
        <v>2245</v>
      </c>
      <c r="G923" s="93" t="s">
        <v>13835</v>
      </c>
      <c r="H923" s="91" t="s">
        <v>13894</v>
      </c>
      <c r="I923" s="87" t="s">
        <v>13895</v>
      </c>
      <c r="J923" s="87" t="s">
        <v>818</v>
      </c>
      <c r="K923" s="87" t="s">
        <v>16125</v>
      </c>
      <c r="L923" s="102" t="s">
        <v>16269</v>
      </c>
      <c r="M923" s="102" t="s">
        <v>16356</v>
      </c>
      <c r="N923" s="102" t="s">
        <v>16225</v>
      </c>
      <c r="O923" s="95" t="s">
        <v>13806</v>
      </c>
      <c r="P923" s="89"/>
      <c r="Q923" s="90"/>
    </row>
    <row r="924" spans="1:17" ht="16.3">
      <c r="A924" s="99" t="s">
        <v>13719</v>
      </c>
      <c r="B924" s="91" t="s">
        <v>13729</v>
      </c>
      <c r="C924" s="99" t="s">
        <v>13787</v>
      </c>
      <c r="D924" s="99" t="s">
        <v>3204</v>
      </c>
      <c r="E924" s="99" t="s">
        <v>2253</v>
      </c>
      <c r="F924" s="153" t="s">
        <v>2245</v>
      </c>
      <c r="G924" s="93" t="s">
        <v>13807</v>
      </c>
      <c r="H924" s="91" t="s">
        <v>13896</v>
      </c>
      <c r="I924" s="87">
        <v>6932485009626</v>
      </c>
      <c r="J924" s="87" t="s">
        <v>818</v>
      </c>
      <c r="K924" s="87" t="s">
        <v>16079</v>
      </c>
      <c r="L924" s="102" t="s">
        <v>16263</v>
      </c>
      <c r="M924" s="102" t="s">
        <v>16278</v>
      </c>
      <c r="N924" s="102" t="s">
        <v>16350</v>
      </c>
      <c r="O924" s="95" t="s">
        <v>13806</v>
      </c>
      <c r="P924" s="89"/>
      <c r="Q924" s="90"/>
    </row>
    <row r="925" spans="1:17" ht="16.3">
      <c r="A925" s="99" t="s">
        <v>13720</v>
      </c>
      <c r="B925" s="91" t="s">
        <v>13913</v>
      </c>
      <c r="C925" s="99" t="s">
        <v>13788</v>
      </c>
      <c r="D925" s="99" t="s">
        <v>65</v>
      </c>
      <c r="E925" s="99" t="s">
        <v>2253</v>
      </c>
      <c r="F925" s="153" t="s">
        <v>2245</v>
      </c>
      <c r="G925" s="93" t="s">
        <v>9135</v>
      </c>
      <c r="H925" s="91" t="s">
        <v>13897</v>
      </c>
      <c r="I925" s="87" t="s">
        <v>13898</v>
      </c>
      <c r="J925" s="87" t="s">
        <v>818</v>
      </c>
      <c r="K925" s="87" t="s">
        <v>15970</v>
      </c>
      <c r="L925" s="102" t="s">
        <v>16251</v>
      </c>
      <c r="M925" s="102" t="s">
        <v>16347</v>
      </c>
      <c r="N925" s="102" t="s">
        <v>16352</v>
      </c>
      <c r="O925" s="95" t="s">
        <v>13806</v>
      </c>
      <c r="P925" s="89"/>
      <c r="Q925" s="90"/>
    </row>
    <row r="926" spans="1:17" ht="16.3">
      <c r="A926" s="99" t="s">
        <v>13721</v>
      </c>
      <c r="B926" s="91" t="s">
        <v>13914</v>
      </c>
      <c r="C926" s="99" t="s">
        <v>13789</v>
      </c>
      <c r="D926" s="99" t="s">
        <v>65</v>
      </c>
      <c r="E926" s="99" t="s">
        <v>2253</v>
      </c>
      <c r="F926" s="153" t="s">
        <v>2245</v>
      </c>
      <c r="G926" s="93" t="s">
        <v>13899</v>
      </c>
      <c r="H926" s="91" t="s">
        <v>13900</v>
      </c>
      <c r="I926" s="87" t="s">
        <v>13901</v>
      </c>
      <c r="J926" s="87" t="s">
        <v>818</v>
      </c>
      <c r="K926" s="87" t="s">
        <v>16000</v>
      </c>
      <c r="L926" s="102" t="s">
        <v>16251</v>
      </c>
      <c r="M926" s="102" t="s">
        <v>16352</v>
      </c>
      <c r="N926" s="102" t="s">
        <v>16367</v>
      </c>
      <c r="O926" s="95" t="s">
        <v>13806</v>
      </c>
      <c r="P926" s="89"/>
      <c r="Q926" s="90"/>
    </row>
    <row r="927" spans="1:17">
      <c r="A927" s="94" t="s">
        <v>14090</v>
      </c>
      <c r="B927" s="94" t="s">
        <v>7450</v>
      </c>
      <c r="C927" s="94" t="s">
        <v>14106</v>
      </c>
      <c r="D927" s="94" t="s">
        <v>2539</v>
      </c>
      <c r="E927" s="94" t="s">
        <v>2242</v>
      </c>
      <c r="F927" s="153" t="s">
        <v>95</v>
      </c>
      <c r="G927" s="93" t="s">
        <v>14155</v>
      </c>
      <c r="H927" s="91" t="s">
        <v>14159</v>
      </c>
      <c r="I927" s="100">
        <v>6932485006229</v>
      </c>
      <c r="J927" s="87" t="s">
        <v>818</v>
      </c>
      <c r="K927" s="87" t="s">
        <v>16131</v>
      </c>
      <c r="L927" s="102" t="s">
        <v>16186</v>
      </c>
      <c r="M927" s="102" t="s">
        <v>16278</v>
      </c>
      <c r="N927" s="102" t="s">
        <v>16203</v>
      </c>
      <c r="O927" s="95" t="s">
        <v>14209</v>
      </c>
      <c r="P927" s="89"/>
      <c r="Q927" s="90"/>
    </row>
    <row r="928" spans="1:17">
      <c r="A928" s="94" t="s">
        <v>14091</v>
      </c>
      <c r="B928" s="94" t="s">
        <v>13736</v>
      </c>
      <c r="C928" s="94" t="s">
        <v>14107</v>
      </c>
      <c r="D928" s="94" t="s">
        <v>14145</v>
      </c>
      <c r="E928" s="94" t="s">
        <v>2253</v>
      </c>
      <c r="F928" s="153" t="s">
        <v>2245</v>
      </c>
      <c r="G928" s="93" t="s">
        <v>11146</v>
      </c>
      <c r="H928" s="91" t="s">
        <v>14160</v>
      </c>
      <c r="I928" s="100">
        <v>6932485006847</v>
      </c>
      <c r="J928" s="87" t="s">
        <v>818</v>
      </c>
      <c r="K928" s="87" t="s">
        <v>15966</v>
      </c>
      <c r="L928" s="102" t="s">
        <v>16199</v>
      </c>
      <c r="M928" s="102" t="s">
        <v>16285</v>
      </c>
      <c r="N928" s="102" t="s">
        <v>16409</v>
      </c>
      <c r="O928" s="95" t="s">
        <v>14209</v>
      </c>
      <c r="P928" s="89"/>
      <c r="Q928" s="90"/>
    </row>
    <row r="929" spans="1:17">
      <c r="A929" s="94" t="s">
        <v>14092</v>
      </c>
      <c r="B929" s="94" t="s">
        <v>14096</v>
      </c>
      <c r="C929" s="94" t="s">
        <v>14108</v>
      </c>
      <c r="D929" s="94" t="s">
        <v>14146</v>
      </c>
      <c r="E929" s="94" t="s">
        <v>2253</v>
      </c>
      <c r="F929" s="153" t="s">
        <v>2245</v>
      </c>
      <c r="G929" s="93" t="s">
        <v>14207</v>
      </c>
      <c r="H929" s="91" t="s">
        <v>14161</v>
      </c>
      <c r="I929" s="100">
        <v>6932485014040</v>
      </c>
      <c r="J929" s="87" t="s">
        <v>818</v>
      </c>
      <c r="K929" s="87" t="s">
        <v>16130</v>
      </c>
      <c r="L929" s="102" t="s">
        <v>16253</v>
      </c>
      <c r="M929" s="102" t="s">
        <v>16268</v>
      </c>
      <c r="N929" s="102" t="s">
        <v>16344</v>
      </c>
      <c r="O929" s="95" t="s">
        <v>14208</v>
      </c>
      <c r="P929" s="89"/>
      <c r="Q929" s="90"/>
    </row>
    <row r="930" spans="1:17">
      <c r="A930" s="94" t="s">
        <v>14093</v>
      </c>
      <c r="B930" s="94" t="s">
        <v>7718</v>
      </c>
      <c r="C930" s="94" t="s">
        <v>14109</v>
      </c>
      <c r="D930" s="94" t="s">
        <v>14147</v>
      </c>
      <c r="E930" s="94" t="s">
        <v>2253</v>
      </c>
      <c r="F930" s="153" t="s">
        <v>95</v>
      </c>
      <c r="G930" s="93" t="s">
        <v>27</v>
      </c>
      <c r="H930" s="91" t="s">
        <v>14162</v>
      </c>
      <c r="I930" s="87" t="e">
        <v>#N/A</v>
      </c>
      <c r="J930" s="87" t="s">
        <v>818</v>
      </c>
      <c r="K930" s="87" t="s">
        <v>16110</v>
      </c>
      <c r="L930" s="102" t="s">
        <v>16162</v>
      </c>
      <c r="M930" s="102" t="s">
        <v>16189</v>
      </c>
      <c r="N930" s="102" t="s">
        <v>16387</v>
      </c>
      <c r="O930" s="95" t="s">
        <v>14208</v>
      </c>
      <c r="P930" s="89"/>
      <c r="Q930" s="90"/>
    </row>
    <row r="931" spans="1:17">
      <c r="A931" s="94" t="s">
        <v>14095</v>
      </c>
      <c r="B931" s="90" t="s">
        <v>14097</v>
      </c>
      <c r="C931" s="90" t="s">
        <v>14110</v>
      </c>
      <c r="D931" s="90" t="s">
        <v>2985</v>
      </c>
      <c r="E931" s="90" t="s">
        <v>2253</v>
      </c>
      <c r="F931" s="153" t="s">
        <v>2245</v>
      </c>
      <c r="G931" s="93" t="s">
        <v>4329</v>
      </c>
      <c r="H931" s="91" t="s">
        <v>14163</v>
      </c>
      <c r="I931" s="100">
        <v>6932485012930</v>
      </c>
      <c r="J931" s="87" t="s">
        <v>818</v>
      </c>
      <c r="K931" s="87" t="s">
        <v>16155</v>
      </c>
      <c r="L931" s="102" t="s">
        <v>16199</v>
      </c>
      <c r="M931" s="102" t="s">
        <v>16357</v>
      </c>
      <c r="N931" s="102" t="s">
        <v>16314</v>
      </c>
      <c r="O931" s="95" t="s">
        <v>14208</v>
      </c>
      <c r="P931" s="89"/>
      <c r="Q931" s="90"/>
    </row>
    <row r="932" spans="1:17">
      <c r="A932" s="94" t="s">
        <v>14035</v>
      </c>
      <c r="B932" s="90" t="s">
        <v>11079</v>
      </c>
      <c r="C932" s="90" t="s">
        <v>14047</v>
      </c>
      <c r="D932" s="90" t="s">
        <v>2505</v>
      </c>
      <c r="E932" s="90" t="s">
        <v>2242</v>
      </c>
      <c r="F932" s="153" t="s">
        <v>2245</v>
      </c>
      <c r="G932" s="93" t="s">
        <v>5103</v>
      </c>
      <c r="H932" s="93" t="s">
        <v>14164</v>
      </c>
      <c r="I932" s="100">
        <v>6932485013401</v>
      </c>
      <c r="J932" s="87" t="s">
        <v>818</v>
      </c>
      <c r="K932" s="87" t="s">
        <v>16100</v>
      </c>
      <c r="L932" s="102" t="s">
        <v>16253</v>
      </c>
      <c r="M932" s="102" t="s">
        <v>16268</v>
      </c>
      <c r="N932" s="102" t="s">
        <v>16387</v>
      </c>
      <c r="O932" s="95" t="s">
        <v>14208</v>
      </c>
      <c r="P932" s="89"/>
      <c r="Q932" s="90"/>
    </row>
    <row r="933" spans="1:17">
      <c r="A933" s="94" t="s">
        <v>14056</v>
      </c>
      <c r="B933" s="90" t="s">
        <v>13262</v>
      </c>
      <c r="C933" s="90" t="s">
        <v>14111</v>
      </c>
      <c r="D933" s="90" t="s">
        <v>2513</v>
      </c>
      <c r="E933" s="90" t="s">
        <v>2242</v>
      </c>
      <c r="F933" s="153" t="s">
        <v>2245</v>
      </c>
      <c r="G933" s="93" t="s">
        <v>4801</v>
      </c>
      <c r="H933" s="91" t="s">
        <v>14165</v>
      </c>
      <c r="I933" s="100">
        <v>6932485017621</v>
      </c>
      <c r="J933" s="87" t="s">
        <v>818</v>
      </c>
      <c r="K933" s="87" t="s">
        <v>15995</v>
      </c>
      <c r="L933" s="102" t="s">
        <v>16267</v>
      </c>
      <c r="M933" s="102" t="s">
        <v>16355</v>
      </c>
      <c r="N933" s="102" t="s">
        <v>16391</v>
      </c>
      <c r="O933" s="95" t="s">
        <v>14208</v>
      </c>
      <c r="P933" s="89"/>
      <c r="Q933" s="90"/>
    </row>
    <row r="934" spans="1:17">
      <c r="A934" s="94" t="s">
        <v>14036</v>
      </c>
      <c r="B934" s="94" t="s">
        <v>8241</v>
      </c>
      <c r="C934" s="94" t="s">
        <v>14048</v>
      </c>
      <c r="D934" s="94" t="s">
        <v>2505</v>
      </c>
      <c r="E934" s="94" t="s">
        <v>2242</v>
      </c>
      <c r="F934" s="153" t="s">
        <v>2245</v>
      </c>
      <c r="G934" s="93" t="s">
        <v>2630</v>
      </c>
      <c r="H934" s="93" t="s">
        <v>14166</v>
      </c>
      <c r="I934" s="100">
        <v>6932485008414</v>
      </c>
      <c r="J934" s="87" t="s">
        <v>818</v>
      </c>
      <c r="K934" s="87" t="s">
        <v>15966</v>
      </c>
      <c r="L934" s="102" t="s">
        <v>16199</v>
      </c>
      <c r="M934" s="102" t="s">
        <v>16285</v>
      </c>
      <c r="N934" s="102" t="s">
        <v>16409</v>
      </c>
      <c r="O934" s="95" t="s">
        <v>14208</v>
      </c>
      <c r="P934" s="89"/>
      <c r="Q934" s="90"/>
    </row>
    <row r="935" spans="1:17">
      <c r="A935" s="99" t="s">
        <v>14057</v>
      </c>
      <c r="B935" s="90" t="s">
        <v>13726</v>
      </c>
      <c r="C935" s="90" t="s">
        <v>14112</v>
      </c>
      <c r="D935" s="99" t="s">
        <v>2608</v>
      </c>
      <c r="E935" s="99" t="s">
        <v>2253</v>
      </c>
      <c r="F935" s="153" t="s">
        <v>2245</v>
      </c>
      <c r="G935" s="93" t="s">
        <v>14156</v>
      </c>
      <c r="H935" s="91" t="s">
        <v>14167</v>
      </c>
      <c r="I935" s="100">
        <v>6932485013395</v>
      </c>
      <c r="J935" s="87" t="s">
        <v>818</v>
      </c>
      <c r="K935" s="87" t="s">
        <v>16084</v>
      </c>
      <c r="L935" s="102" t="s">
        <v>16246</v>
      </c>
      <c r="M935" s="102" t="s">
        <v>16164</v>
      </c>
      <c r="N935" s="102" t="s">
        <v>16288</v>
      </c>
      <c r="O935" s="95" t="s">
        <v>14208</v>
      </c>
      <c r="P935" s="89"/>
      <c r="Q935" s="90"/>
    </row>
    <row r="936" spans="1:17">
      <c r="A936" s="94" t="s">
        <v>14058</v>
      </c>
      <c r="B936" s="94" t="s">
        <v>11102</v>
      </c>
      <c r="C936" s="94" t="s">
        <v>14113</v>
      </c>
      <c r="D936" s="94" t="s">
        <v>14148</v>
      </c>
      <c r="E936" s="94" t="s">
        <v>2253</v>
      </c>
      <c r="F936" s="153" t="s">
        <v>2245</v>
      </c>
      <c r="G936" s="93" t="s">
        <v>28</v>
      </c>
      <c r="H936" s="91" t="s">
        <v>14168</v>
      </c>
      <c r="I936" s="100">
        <v>6932485009442</v>
      </c>
      <c r="J936" s="87" t="s">
        <v>818</v>
      </c>
      <c r="K936" s="87" t="s">
        <v>15977</v>
      </c>
      <c r="L936" s="102" t="s">
        <v>16162</v>
      </c>
      <c r="M936" s="102" t="s">
        <v>16189</v>
      </c>
      <c r="N936" s="102" t="s">
        <v>16387</v>
      </c>
      <c r="O936" s="95" t="s">
        <v>14208</v>
      </c>
      <c r="P936" s="89"/>
      <c r="Q936" s="90"/>
    </row>
    <row r="937" spans="1:17">
      <c r="A937" s="94" t="s">
        <v>14059</v>
      </c>
      <c r="B937" s="94" t="s">
        <v>14098</v>
      </c>
      <c r="C937" s="94" t="s">
        <v>14114</v>
      </c>
      <c r="D937" s="94" t="s">
        <v>3838</v>
      </c>
      <c r="E937" s="94" t="s">
        <v>2242</v>
      </c>
      <c r="F937" s="153" t="s">
        <v>2245</v>
      </c>
      <c r="G937" s="93" t="s">
        <v>27</v>
      </c>
      <c r="H937" s="91" t="s">
        <v>14169</v>
      </c>
      <c r="I937" s="100">
        <v>6932485017874</v>
      </c>
      <c r="J937" s="87">
        <v>194846102339</v>
      </c>
      <c r="K937" s="87" t="s">
        <v>16000</v>
      </c>
      <c r="L937" s="102" t="s">
        <v>16267</v>
      </c>
      <c r="M937" s="102" t="s">
        <v>16355</v>
      </c>
      <c r="N937" s="102" t="s">
        <v>16414</v>
      </c>
      <c r="O937" s="95" t="s">
        <v>14208</v>
      </c>
      <c r="P937" s="89"/>
      <c r="Q937" s="90"/>
    </row>
    <row r="938" spans="1:17">
      <c r="A938" s="94" t="s">
        <v>14060</v>
      </c>
      <c r="B938" s="94" t="s">
        <v>7771</v>
      </c>
      <c r="C938" s="94" t="s">
        <v>14115</v>
      </c>
      <c r="D938" s="94" t="s">
        <v>13794</v>
      </c>
      <c r="E938" s="94" t="s">
        <v>2253</v>
      </c>
      <c r="F938" s="153" t="s">
        <v>95</v>
      </c>
      <c r="G938" s="93" t="s">
        <v>27</v>
      </c>
      <c r="H938" s="91" t="s">
        <v>14170</v>
      </c>
      <c r="I938" s="87" t="s">
        <v>19276</v>
      </c>
      <c r="J938" s="87" t="s">
        <v>818</v>
      </c>
      <c r="K938" s="87" t="s">
        <v>16013</v>
      </c>
      <c r="L938" s="102" t="s">
        <v>16162</v>
      </c>
      <c r="M938" s="102" t="s">
        <v>16189</v>
      </c>
      <c r="N938" s="102" t="s">
        <v>16387</v>
      </c>
      <c r="O938" s="95" t="s">
        <v>14208</v>
      </c>
      <c r="P938" s="89"/>
      <c r="Q938" s="90"/>
    </row>
    <row r="939" spans="1:17">
      <c r="A939" s="94" t="s">
        <v>14061</v>
      </c>
      <c r="B939" s="94" t="s">
        <v>13262</v>
      </c>
      <c r="C939" s="94" t="s">
        <v>14116</v>
      </c>
      <c r="D939" s="94" t="s">
        <v>2475</v>
      </c>
      <c r="E939" s="94" t="s">
        <v>2242</v>
      </c>
      <c r="F939" s="153" t="s">
        <v>2245</v>
      </c>
      <c r="G939" s="93" t="s">
        <v>20</v>
      </c>
      <c r="H939" s="91" t="s">
        <v>14171</v>
      </c>
      <c r="I939" s="100">
        <v>6932485017867</v>
      </c>
      <c r="J939" s="87">
        <v>194846102322</v>
      </c>
      <c r="K939" s="87" t="s">
        <v>16045</v>
      </c>
      <c r="L939" s="102" t="s">
        <v>16267</v>
      </c>
      <c r="M939" s="102" t="s">
        <v>16355</v>
      </c>
      <c r="N939" s="102" t="s">
        <v>16414</v>
      </c>
      <c r="O939" s="95" t="s">
        <v>14208</v>
      </c>
      <c r="P939" s="89"/>
      <c r="Q939" s="90"/>
    </row>
    <row r="940" spans="1:17">
      <c r="A940" s="94" t="s">
        <v>14062</v>
      </c>
      <c r="B940" s="94" t="s">
        <v>13722</v>
      </c>
      <c r="C940" s="94" t="s">
        <v>14117</v>
      </c>
      <c r="D940" s="94" t="s">
        <v>14148</v>
      </c>
      <c r="E940" s="94" t="s">
        <v>2253</v>
      </c>
      <c r="F940" s="153" t="s">
        <v>2245</v>
      </c>
      <c r="G940" s="93" t="s">
        <v>13807</v>
      </c>
      <c r="H940" s="91" t="s">
        <v>14172</v>
      </c>
      <c r="I940" s="100">
        <v>6932485014170</v>
      </c>
      <c r="J940" s="87" t="s">
        <v>818</v>
      </c>
      <c r="K940" s="87" t="s">
        <v>16150</v>
      </c>
      <c r="L940" s="102" t="s">
        <v>16263</v>
      </c>
      <c r="M940" s="102" t="s">
        <v>16278</v>
      </c>
      <c r="N940" s="102" t="s">
        <v>16350</v>
      </c>
      <c r="O940" s="95" t="s">
        <v>14208</v>
      </c>
      <c r="P940" s="89"/>
      <c r="Q940" s="90"/>
    </row>
    <row r="941" spans="1:17">
      <c r="A941" s="94" t="s">
        <v>14037</v>
      </c>
      <c r="B941" s="94" t="s">
        <v>8240</v>
      </c>
      <c r="C941" s="94" t="s">
        <v>14049</v>
      </c>
      <c r="D941" s="94" t="s">
        <v>2505</v>
      </c>
      <c r="E941" s="94" t="s">
        <v>2242</v>
      </c>
      <c r="F941" s="153" t="s">
        <v>2245</v>
      </c>
      <c r="G941" s="93" t="s">
        <v>14157</v>
      </c>
      <c r="H941" s="93" t="s">
        <v>14173</v>
      </c>
      <c r="I941" s="100">
        <v>6932485008407</v>
      </c>
      <c r="J941" s="87" t="s">
        <v>818</v>
      </c>
      <c r="K941" s="87" t="s">
        <v>15970</v>
      </c>
      <c r="L941" s="102" t="s">
        <v>16208</v>
      </c>
      <c r="M941" s="102" t="s">
        <v>16292</v>
      </c>
      <c r="N941" s="102" t="s">
        <v>16380</v>
      </c>
      <c r="O941" s="95" t="s">
        <v>14208</v>
      </c>
      <c r="P941" s="89"/>
      <c r="Q941" s="90"/>
    </row>
    <row r="942" spans="1:17">
      <c r="A942" s="94" t="s">
        <v>14063</v>
      </c>
      <c r="B942" s="94" t="s">
        <v>13729</v>
      </c>
      <c r="C942" s="94" t="s">
        <v>14118</v>
      </c>
      <c r="D942" s="94" t="s">
        <v>3735</v>
      </c>
      <c r="E942" s="94" t="s">
        <v>2253</v>
      </c>
      <c r="F942" s="153" t="s">
        <v>95</v>
      </c>
      <c r="G942" s="93" t="s">
        <v>13807</v>
      </c>
      <c r="H942" s="91" t="s">
        <v>14174</v>
      </c>
      <c r="I942" s="100">
        <v>6932485009619</v>
      </c>
      <c r="J942" s="87" t="s">
        <v>818</v>
      </c>
      <c r="K942" s="87" t="s">
        <v>16079</v>
      </c>
      <c r="L942" s="102" t="s">
        <v>16263</v>
      </c>
      <c r="M942" s="102" t="s">
        <v>16278</v>
      </c>
      <c r="N942" s="102" t="s">
        <v>16350</v>
      </c>
      <c r="O942" s="95" t="s">
        <v>14208</v>
      </c>
      <c r="P942" s="89"/>
      <c r="Q942" s="90"/>
    </row>
    <row r="943" spans="1:17">
      <c r="A943" s="94" t="s">
        <v>14064</v>
      </c>
      <c r="B943" s="94" t="s">
        <v>9138</v>
      </c>
      <c r="C943" s="94" t="s">
        <v>14119</v>
      </c>
      <c r="D943" s="94" t="s">
        <v>2608</v>
      </c>
      <c r="E943" s="94" t="s">
        <v>2253</v>
      </c>
      <c r="F943" s="153" t="s">
        <v>2245</v>
      </c>
      <c r="G943" s="93" t="s">
        <v>7729</v>
      </c>
      <c r="H943" s="91" t="s">
        <v>14175</v>
      </c>
      <c r="I943" s="100">
        <v>6932485014033</v>
      </c>
      <c r="J943" s="87" t="s">
        <v>818</v>
      </c>
      <c r="K943" s="87" t="s">
        <v>16130</v>
      </c>
      <c r="L943" s="102" t="s">
        <v>16253</v>
      </c>
      <c r="M943" s="102" t="s">
        <v>16268</v>
      </c>
      <c r="N943" s="102" t="s">
        <v>16387</v>
      </c>
      <c r="O943" s="95" t="s">
        <v>14208</v>
      </c>
      <c r="P943" s="89"/>
      <c r="Q943" s="90"/>
    </row>
    <row r="944" spans="1:17">
      <c r="A944" s="94" t="s">
        <v>14065</v>
      </c>
      <c r="B944" s="94" t="s">
        <v>11102</v>
      </c>
      <c r="C944" s="94" t="s">
        <v>14120</v>
      </c>
      <c r="D944" s="94" t="s">
        <v>2527</v>
      </c>
      <c r="E944" s="94" t="s">
        <v>2253</v>
      </c>
      <c r="F944" s="153" t="s">
        <v>2245</v>
      </c>
      <c r="G944" s="93" t="s">
        <v>28</v>
      </c>
      <c r="H944" s="91" t="s">
        <v>14176</v>
      </c>
      <c r="I944" s="87">
        <v>6932485011667</v>
      </c>
      <c r="J944" s="87" t="s">
        <v>818</v>
      </c>
      <c r="K944" s="87" t="s">
        <v>15977</v>
      </c>
      <c r="L944" s="102" t="s">
        <v>16162</v>
      </c>
      <c r="M944" s="102" t="s">
        <v>16189</v>
      </c>
      <c r="N944" s="102" t="s">
        <v>16387</v>
      </c>
      <c r="O944" s="95" t="s">
        <v>14208</v>
      </c>
      <c r="P944" s="89"/>
      <c r="Q944" s="90"/>
    </row>
    <row r="945" spans="1:17">
      <c r="A945" s="94" t="s">
        <v>14066</v>
      </c>
      <c r="B945" s="94" t="s">
        <v>13267</v>
      </c>
      <c r="C945" s="94" t="s">
        <v>14121</v>
      </c>
      <c r="D945" s="94" t="s">
        <v>2513</v>
      </c>
      <c r="E945" s="94" t="s">
        <v>2242</v>
      </c>
      <c r="F945" s="153" t="s">
        <v>2245</v>
      </c>
      <c r="G945" s="93" t="s">
        <v>4868</v>
      </c>
      <c r="H945" s="91" t="s">
        <v>14177</v>
      </c>
      <c r="I945" s="100">
        <v>6932485017614</v>
      </c>
      <c r="J945" s="87" t="s">
        <v>818</v>
      </c>
      <c r="K945" s="87" t="s">
        <v>16053</v>
      </c>
      <c r="L945" s="102" t="s">
        <v>16267</v>
      </c>
      <c r="M945" s="102" t="s">
        <v>16355</v>
      </c>
      <c r="N945" s="102" t="s">
        <v>16391</v>
      </c>
      <c r="O945" s="95" t="s">
        <v>14208</v>
      </c>
      <c r="P945" s="89"/>
      <c r="Q945" s="90"/>
    </row>
    <row r="946" spans="1:17">
      <c r="A946" s="94" t="s">
        <v>14067</v>
      </c>
      <c r="B946" s="90" t="s">
        <v>13726</v>
      </c>
      <c r="C946" s="90" t="s">
        <v>14122</v>
      </c>
      <c r="D946" s="90" t="s">
        <v>2608</v>
      </c>
      <c r="E946" s="90" t="s">
        <v>2253</v>
      </c>
      <c r="F946" s="153" t="s">
        <v>2245</v>
      </c>
      <c r="G946" s="93" t="s">
        <v>5103</v>
      </c>
      <c r="H946" s="91" t="s">
        <v>14178</v>
      </c>
      <c r="I946" s="100">
        <v>6932485013357</v>
      </c>
      <c r="J946" s="87" t="s">
        <v>818</v>
      </c>
      <c r="K946" s="87" t="s">
        <v>16084</v>
      </c>
      <c r="L946" s="102" t="s">
        <v>16246</v>
      </c>
      <c r="M946" s="102" t="s">
        <v>16164</v>
      </c>
      <c r="N946" s="102" t="s">
        <v>16288</v>
      </c>
      <c r="O946" s="95" t="s">
        <v>14208</v>
      </c>
      <c r="P946" s="89"/>
      <c r="Q946" s="90"/>
    </row>
    <row r="947" spans="1:17">
      <c r="A947" s="94" t="s">
        <v>14068</v>
      </c>
      <c r="B947" s="94" t="s">
        <v>13724</v>
      </c>
      <c r="C947" s="94" t="s">
        <v>14123</v>
      </c>
      <c r="D947" s="94" t="s">
        <v>2539</v>
      </c>
      <c r="E947" s="94" t="s">
        <v>2242</v>
      </c>
      <c r="F947" s="153" t="s">
        <v>95</v>
      </c>
      <c r="G947" s="93" t="s">
        <v>13807</v>
      </c>
      <c r="H947" s="91" t="s">
        <v>14179</v>
      </c>
      <c r="I947" s="87">
        <v>6932485009596</v>
      </c>
      <c r="J947" s="87" t="s">
        <v>818</v>
      </c>
      <c r="K947" s="87" t="s">
        <v>15995</v>
      </c>
      <c r="L947" s="102" t="s">
        <v>16264</v>
      </c>
      <c r="M947" s="102" t="s">
        <v>16278</v>
      </c>
      <c r="N947" s="102" t="s">
        <v>16203</v>
      </c>
      <c r="O947" s="95" t="s">
        <v>14208</v>
      </c>
      <c r="P947" s="89"/>
      <c r="Q947" s="90"/>
    </row>
    <row r="948" spans="1:17">
      <c r="A948" s="94" t="s">
        <v>14069</v>
      </c>
      <c r="B948" s="94" t="s">
        <v>14099</v>
      </c>
      <c r="C948" s="94" t="s">
        <v>14124</v>
      </c>
      <c r="D948" s="94" t="s">
        <v>3735</v>
      </c>
      <c r="E948" s="94" t="s">
        <v>2253</v>
      </c>
      <c r="F948" s="153" t="s">
        <v>2245</v>
      </c>
      <c r="G948" s="93" t="s">
        <v>11143</v>
      </c>
      <c r="H948" s="91" t="s">
        <v>14180</v>
      </c>
      <c r="I948" s="100">
        <v>6932485012244</v>
      </c>
      <c r="J948" s="87" t="s">
        <v>818</v>
      </c>
      <c r="K948" s="87" t="s">
        <v>16153</v>
      </c>
      <c r="L948" s="102" t="s">
        <v>16254</v>
      </c>
      <c r="M948" s="102" t="s">
        <v>16350</v>
      </c>
      <c r="N948" s="102" t="s">
        <v>16349</v>
      </c>
      <c r="O948" s="95" t="s">
        <v>14208</v>
      </c>
      <c r="P948" s="89"/>
      <c r="Q948" s="90"/>
    </row>
    <row r="949" spans="1:17">
      <c r="A949" s="94" t="s">
        <v>14070</v>
      </c>
      <c r="B949" s="94" t="s">
        <v>13734</v>
      </c>
      <c r="C949" s="94" t="s">
        <v>14125</v>
      </c>
      <c r="D949" s="94" t="s">
        <v>2523</v>
      </c>
      <c r="E949" s="94" t="s">
        <v>2242</v>
      </c>
      <c r="F949" s="153" t="s">
        <v>2245</v>
      </c>
      <c r="G949" s="93" t="s">
        <v>3591</v>
      </c>
      <c r="H949" s="91" t="s">
        <v>14181</v>
      </c>
      <c r="I949" s="100">
        <v>6932485010684</v>
      </c>
      <c r="J949" s="87" t="s">
        <v>818</v>
      </c>
      <c r="K949" s="87" t="s">
        <v>15995</v>
      </c>
      <c r="L949" s="102" t="s">
        <v>16240</v>
      </c>
      <c r="M949" s="102" t="s">
        <v>16189</v>
      </c>
      <c r="N949" s="102" t="s">
        <v>16359</v>
      </c>
      <c r="O949" s="95" t="s">
        <v>14208</v>
      </c>
      <c r="P949" s="89"/>
      <c r="Q949" s="90"/>
    </row>
    <row r="950" spans="1:17">
      <c r="A950" s="94" t="s">
        <v>14071</v>
      </c>
      <c r="B950" s="94" t="s">
        <v>14100</v>
      </c>
      <c r="C950" s="94" t="s">
        <v>14126</v>
      </c>
      <c r="D950" s="94" t="s">
        <v>14149</v>
      </c>
      <c r="E950" s="94" t="s">
        <v>2253</v>
      </c>
      <c r="F950" s="153" t="s">
        <v>2245</v>
      </c>
      <c r="G950" s="93" t="s">
        <v>3591</v>
      </c>
      <c r="H950" s="91" t="s">
        <v>14182</v>
      </c>
      <c r="I950" s="100">
        <v>6932485012947</v>
      </c>
      <c r="J950" s="87" t="s">
        <v>818</v>
      </c>
      <c r="K950" s="87" t="s">
        <v>15977</v>
      </c>
      <c r="L950" s="102" t="s">
        <v>16162</v>
      </c>
      <c r="M950" s="102" t="s">
        <v>16189</v>
      </c>
      <c r="N950" s="102" t="s">
        <v>16387</v>
      </c>
      <c r="O950" s="95" t="s">
        <v>14208</v>
      </c>
      <c r="P950" s="89"/>
      <c r="Q950" s="90"/>
    </row>
    <row r="951" spans="1:17">
      <c r="A951" s="94" t="s">
        <v>14038</v>
      </c>
      <c r="B951" s="94" t="s">
        <v>14044</v>
      </c>
      <c r="C951" s="94" t="s">
        <v>14050</v>
      </c>
      <c r="D951" s="94" t="s">
        <v>14150</v>
      </c>
      <c r="E951" s="94" t="s">
        <v>2253</v>
      </c>
      <c r="F951" s="153" t="s">
        <v>2245</v>
      </c>
      <c r="G951" s="93" t="s">
        <v>14157</v>
      </c>
      <c r="H951" s="93" t="s">
        <v>14183</v>
      </c>
      <c r="I951" s="100">
        <v>6932485008391</v>
      </c>
      <c r="J951" s="87" t="s">
        <v>818</v>
      </c>
      <c r="K951" s="87" t="s">
        <v>15970</v>
      </c>
      <c r="L951" s="102" t="s">
        <v>16208</v>
      </c>
      <c r="M951" s="102" t="s">
        <v>16292</v>
      </c>
      <c r="N951" s="102" t="s">
        <v>16380</v>
      </c>
      <c r="O951" s="95" t="s">
        <v>14208</v>
      </c>
      <c r="P951" s="89"/>
      <c r="Q951" s="90"/>
    </row>
    <row r="952" spans="1:17">
      <c r="A952" s="94" t="s">
        <v>14072</v>
      </c>
      <c r="B952" s="94" t="s">
        <v>4898</v>
      </c>
      <c r="C952" s="94" t="s">
        <v>14127</v>
      </c>
      <c r="D952" s="94" t="s">
        <v>2539</v>
      </c>
      <c r="E952" s="94" t="s">
        <v>2242</v>
      </c>
      <c r="F952" s="153" t="s">
        <v>95</v>
      </c>
      <c r="G952" s="93" t="s">
        <v>27</v>
      </c>
      <c r="H952" s="91" t="s">
        <v>14184</v>
      </c>
      <c r="I952" s="87" t="e">
        <v>#N/A</v>
      </c>
      <c r="J952" s="87" t="s">
        <v>818</v>
      </c>
      <c r="K952" s="87" t="s">
        <v>16066</v>
      </c>
      <c r="L952" s="102" t="s">
        <v>16175</v>
      </c>
      <c r="M952" s="102" t="s">
        <v>16308</v>
      </c>
      <c r="N952" s="102" t="s">
        <v>16371</v>
      </c>
      <c r="O952" s="95" t="s">
        <v>14208</v>
      </c>
      <c r="P952" s="89"/>
      <c r="Q952" s="90"/>
    </row>
    <row r="953" spans="1:17">
      <c r="A953" s="94" t="s">
        <v>14039</v>
      </c>
      <c r="B953" s="94" t="s">
        <v>12649</v>
      </c>
      <c r="C953" s="94" t="s">
        <v>14051</v>
      </c>
      <c r="D953" s="94" t="s">
        <v>7699</v>
      </c>
      <c r="E953" s="94" t="s">
        <v>2253</v>
      </c>
      <c r="F953" s="153" t="s">
        <v>2245</v>
      </c>
      <c r="G953" s="93" t="s">
        <v>23</v>
      </c>
      <c r="H953" s="93" t="s">
        <v>14185</v>
      </c>
      <c r="I953" s="87" t="s">
        <v>19277</v>
      </c>
      <c r="J953" s="87" t="s">
        <v>818</v>
      </c>
      <c r="K953" s="87" t="s">
        <v>16084</v>
      </c>
      <c r="L953" s="102" t="s">
        <v>16204</v>
      </c>
      <c r="M953" s="102" t="s">
        <v>16305</v>
      </c>
      <c r="N953" s="102" t="s">
        <v>16189</v>
      </c>
      <c r="O953" s="95" t="s">
        <v>14208</v>
      </c>
      <c r="P953" s="89"/>
      <c r="Q953" s="90"/>
    </row>
    <row r="954" spans="1:17">
      <c r="A954" s="94" t="s">
        <v>14073</v>
      </c>
      <c r="B954" s="94" t="s">
        <v>13909</v>
      </c>
      <c r="C954" s="94" t="s">
        <v>14128</v>
      </c>
      <c r="D954" s="94" t="s">
        <v>2523</v>
      </c>
      <c r="E954" s="94" t="s">
        <v>2242</v>
      </c>
      <c r="F954" s="153" t="s">
        <v>2245</v>
      </c>
      <c r="G954" s="93" t="s">
        <v>13807</v>
      </c>
      <c r="H954" s="91" t="s">
        <v>14186</v>
      </c>
      <c r="I954" s="87">
        <v>6932485009657</v>
      </c>
      <c r="J954" s="87" t="s">
        <v>818</v>
      </c>
      <c r="K954" s="87" t="s">
        <v>16100</v>
      </c>
      <c r="L954" s="102" t="s">
        <v>16264</v>
      </c>
      <c r="M954" s="102" t="s">
        <v>16278</v>
      </c>
      <c r="N954" s="102" t="s">
        <v>16203</v>
      </c>
      <c r="O954" s="95" t="s">
        <v>14208</v>
      </c>
      <c r="P954" s="89"/>
      <c r="Q954" s="90"/>
    </row>
    <row r="955" spans="1:17">
      <c r="A955" s="94" t="s">
        <v>14040</v>
      </c>
      <c r="B955" s="94" t="s">
        <v>13728</v>
      </c>
      <c r="C955" s="94" t="s">
        <v>14052</v>
      </c>
      <c r="D955" s="94" t="s">
        <v>2505</v>
      </c>
      <c r="E955" s="94" t="s">
        <v>2242</v>
      </c>
      <c r="F955" s="153" t="s">
        <v>2245</v>
      </c>
      <c r="G955" s="93" t="s">
        <v>3591</v>
      </c>
      <c r="H955" s="93" t="s">
        <v>14187</v>
      </c>
      <c r="I955" s="100">
        <v>6932485009459</v>
      </c>
      <c r="J955" s="87" t="s">
        <v>818</v>
      </c>
      <c r="K955" s="87" t="s">
        <v>15972</v>
      </c>
      <c r="L955" s="102" t="s">
        <v>16266</v>
      </c>
      <c r="M955" s="102" t="s">
        <v>16352</v>
      </c>
      <c r="N955" s="102" t="s">
        <v>16412</v>
      </c>
      <c r="O955" s="95" t="s">
        <v>14208</v>
      </c>
      <c r="P955" s="89"/>
      <c r="Q955" s="90"/>
    </row>
    <row r="956" spans="1:17">
      <c r="A956" s="94" t="s">
        <v>14074</v>
      </c>
      <c r="B956" s="94" t="s">
        <v>7329</v>
      </c>
      <c r="C956" s="94" t="s">
        <v>14129</v>
      </c>
      <c r="D956" s="94" t="s">
        <v>14151</v>
      </c>
      <c r="E956" s="94" t="s">
        <v>2253</v>
      </c>
      <c r="F956" s="153" t="s">
        <v>2245</v>
      </c>
      <c r="G956" s="93" t="s">
        <v>27</v>
      </c>
      <c r="H956" s="91" t="s">
        <v>14188</v>
      </c>
      <c r="I956" s="100">
        <v>6932485006137</v>
      </c>
      <c r="J956" s="87" t="s">
        <v>818</v>
      </c>
      <c r="K956" s="87" t="s">
        <v>16124</v>
      </c>
      <c r="L956" s="102" t="s">
        <v>16184</v>
      </c>
      <c r="M956" s="102" t="s">
        <v>16294</v>
      </c>
      <c r="N956" s="102" t="s">
        <v>16371</v>
      </c>
      <c r="O956" s="95" t="s">
        <v>14208</v>
      </c>
      <c r="P956" s="89"/>
      <c r="Q956" s="90"/>
    </row>
    <row r="957" spans="1:17">
      <c r="A957" s="94" t="s">
        <v>14075</v>
      </c>
      <c r="B957" s="94" t="s">
        <v>14100</v>
      </c>
      <c r="C957" s="94" t="s">
        <v>14130</v>
      </c>
      <c r="D957" s="94" t="s">
        <v>2608</v>
      </c>
      <c r="E957" s="94" t="s">
        <v>2253</v>
      </c>
      <c r="F957" s="153" t="s">
        <v>2245</v>
      </c>
      <c r="G957" s="93" t="s">
        <v>3591</v>
      </c>
      <c r="H957" s="91" t="s">
        <v>14189</v>
      </c>
      <c r="I957" s="100">
        <v>6932485012954</v>
      </c>
      <c r="J957" s="87" t="s">
        <v>818</v>
      </c>
      <c r="K957" s="87" t="s">
        <v>16100</v>
      </c>
      <c r="L957" s="102" t="s">
        <v>16257</v>
      </c>
      <c r="M957" s="102" t="s">
        <v>16291</v>
      </c>
      <c r="N957" s="102" t="s">
        <v>16368</v>
      </c>
      <c r="O957" s="95" t="s">
        <v>14208</v>
      </c>
      <c r="P957" s="89"/>
      <c r="Q957" s="90"/>
    </row>
    <row r="958" spans="1:17">
      <c r="A958" s="94" t="s">
        <v>14076</v>
      </c>
      <c r="B958" s="94" t="s">
        <v>14101</v>
      </c>
      <c r="C958" s="94" t="s">
        <v>14131</v>
      </c>
      <c r="D958" s="94" t="s">
        <v>3735</v>
      </c>
      <c r="E958" s="94" t="s">
        <v>2253</v>
      </c>
      <c r="F958" s="153" t="s">
        <v>2245</v>
      </c>
      <c r="G958" s="93" t="s">
        <v>2630</v>
      </c>
      <c r="H958" s="91" t="s">
        <v>14190</v>
      </c>
      <c r="I958" s="100">
        <v>6932485013326</v>
      </c>
      <c r="J958" s="87" t="s">
        <v>818</v>
      </c>
      <c r="K958" s="87" t="s">
        <v>15970</v>
      </c>
      <c r="L958" s="102" t="s">
        <v>16251</v>
      </c>
      <c r="M958" s="102" t="s">
        <v>16347</v>
      </c>
      <c r="N958" s="102" t="s">
        <v>16352</v>
      </c>
      <c r="O958" s="95" t="s">
        <v>14208</v>
      </c>
      <c r="P958" s="89"/>
      <c r="Q958" s="90"/>
    </row>
    <row r="959" spans="1:17">
      <c r="A959" s="94" t="s">
        <v>14077</v>
      </c>
      <c r="B959" s="94" t="s">
        <v>11085</v>
      </c>
      <c r="C959" s="94" t="s">
        <v>14132</v>
      </c>
      <c r="D959" s="94" t="s">
        <v>14152</v>
      </c>
      <c r="E959" s="94" t="s">
        <v>2253</v>
      </c>
      <c r="F959" s="153" t="s">
        <v>2245</v>
      </c>
      <c r="G959" s="93" t="s">
        <v>20</v>
      </c>
      <c r="H959" s="91" t="s">
        <v>14191</v>
      </c>
      <c r="I959" s="100">
        <v>6932485008650</v>
      </c>
      <c r="J959" s="87" t="s">
        <v>818</v>
      </c>
      <c r="K959" s="87" t="s">
        <v>16032</v>
      </c>
      <c r="L959" s="102" t="s">
        <v>16257</v>
      </c>
      <c r="M959" s="102" t="s">
        <v>16308</v>
      </c>
      <c r="N959" s="102" t="s">
        <v>16403</v>
      </c>
      <c r="O959" s="95" t="s">
        <v>14208</v>
      </c>
      <c r="P959" s="89"/>
      <c r="Q959" s="90"/>
    </row>
    <row r="960" spans="1:17">
      <c r="A960" s="94" t="s">
        <v>14078</v>
      </c>
      <c r="B960" s="94" t="s">
        <v>13290</v>
      </c>
      <c r="C960" s="94" t="s">
        <v>14133</v>
      </c>
      <c r="D960" s="94" t="s">
        <v>3110</v>
      </c>
      <c r="E960" s="94" t="s">
        <v>2253</v>
      </c>
      <c r="F960" s="153" t="s">
        <v>2245</v>
      </c>
      <c r="G960" s="93" t="s">
        <v>4329</v>
      </c>
      <c r="H960" s="91" t="s">
        <v>14192</v>
      </c>
      <c r="I960" s="100">
        <v>6932485017591</v>
      </c>
      <c r="J960" s="87" t="s">
        <v>818</v>
      </c>
      <c r="K960" s="87" t="s">
        <v>16151</v>
      </c>
      <c r="L960" s="102" t="s">
        <v>16265</v>
      </c>
      <c r="M960" s="102" t="s">
        <v>16189</v>
      </c>
      <c r="N960" s="102" t="s">
        <v>16362</v>
      </c>
      <c r="O960" s="95" t="s">
        <v>14208</v>
      </c>
      <c r="P960" s="89"/>
      <c r="Q960" s="90"/>
    </row>
    <row r="961" spans="1:17">
      <c r="A961" s="94" t="s">
        <v>14079</v>
      </c>
      <c r="B961" s="94" t="s">
        <v>13267</v>
      </c>
      <c r="C961" s="94" t="s">
        <v>14134</v>
      </c>
      <c r="D961" s="94" t="s">
        <v>3838</v>
      </c>
      <c r="E961" s="94" t="s">
        <v>2242</v>
      </c>
      <c r="F961" s="153" t="s">
        <v>2245</v>
      </c>
      <c r="G961" s="93" t="s">
        <v>4868</v>
      </c>
      <c r="H961" s="91" t="s">
        <v>14193</v>
      </c>
      <c r="I961" s="100">
        <v>6932485017850</v>
      </c>
      <c r="J961" s="87">
        <v>194846102315</v>
      </c>
      <c r="K961" s="87" t="s">
        <v>16045</v>
      </c>
      <c r="L961" s="102" t="s">
        <v>16267</v>
      </c>
      <c r="M961" s="102" t="s">
        <v>16355</v>
      </c>
      <c r="N961" s="102" t="s">
        <v>16414</v>
      </c>
      <c r="O961" s="95" t="s">
        <v>14208</v>
      </c>
      <c r="P961" s="89"/>
      <c r="Q961" s="90"/>
    </row>
    <row r="962" spans="1:17">
      <c r="A962" s="94" t="s">
        <v>14080</v>
      </c>
      <c r="B962" s="94" t="s">
        <v>13728</v>
      </c>
      <c r="C962" s="94" t="s">
        <v>14135</v>
      </c>
      <c r="D962" s="94" t="s">
        <v>3735</v>
      </c>
      <c r="E962" s="94" t="s">
        <v>2253</v>
      </c>
      <c r="F962" s="153" t="s">
        <v>2245</v>
      </c>
      <c r="G962" s="93" t="s">
        <v>3591</v>
      </c>
      <c r="H962" s="91" t="s">
        <v>14194</v>
      </c>
      <c r="I962" s="100">
        <v>6932485009473</v>
      </c>
      <c r="J962" s="87" t="s">
        <v>818</v>
      </c>
      <c r="K962" s="87" t="s">
        <v>15972</v>
      </c>
      <c r="L962" s="102" t="s">
        <v>16266</v>
      </c>
      <c r="M962" s="102" t="s">
        <v>16352</v>
      </c>
      <c r="N962" s="102" t="s">
        <v>16412</v>
      </c>
      <c r="O962" s="95" t="s">
        <v>14208</v>
      </c>
      <c r="P962" s="89"/>
      <c r="Q962" s="90"/>
    </row>
    <row r="963" spans="1:17">
      <c r="A963" s="94" t="s">
        <v>14081</v>
      </c>
      <c r="B963" s="90" t="s">
        <v>13726</v>
      </c>
      <c r="C963" s="90" t="s">
        <v>14136</v>
      </c>
      <c r="D963" s="90" t="s">
        <v>14153</v>
      </c>
      <c r="E963" s="90" t="s">
        <v>2251</v>
      </c>
      <c r="F963" s="153" t="s">
        <v>2245</v>
      </c>
      <c r="G963" s="93" t="s">
        <v>7701</v>
      </c>
      <c r="H963" s="91" t="s">
        <v>14195</v>
      </c>
      <c r="I963" s="100">
        <v>6932485009503</v>
      </c>
      <c r="J963" s="87" t="s">
        <v>818</v>
      </c>
      <c r="K963" s="87" t="s">
        <v>16117</v>
      </c>
      <c r="L963" s="102" t="s">
        <v>16253</v>
      </c>
      <c r="M963" s="102" t="s">
        <v>16268</v>
      </c>
      <c r="N963" s="102" t="s">
        <v>16344</v>
      </c>
      <c r="O963" s="95" t="s">
        <v>14208</v>
      </c>
      <c r="P963" s="89"/>
      <c r="Q963" s="90"/>
    </row>
    <row r="964" spans="1:17">
      <c r="A964" s="94" t="s">
        <v>14082</v>
      </c>
      <c r="B964" s="94" t="s">
        <v>9138</v>
      </c>
      <c r="C964" s="94" t="s">
        <v>14137</v>
      </c>
      <c r="D964" s="94" t="s">
        <v>2608</v>
      </c>
      <c r="E964" s="94" t="s">
        <v>2253</v>
      </c>
      <c r="F964" s="153" t="s">
        <v>95</v>
      </c>
      <c r="G964" s="93" t="s">
        <v>7729</v>
      </c>
      <c r="H964" s="91" t="s">
        <v>14196</v>
      </c>
      <c r="I964" s="100">
        <v>6932485009671</v>
      </c>
      <c r="J964" s="87" t="s">
        <v>818</v>
      </c>
      <c r="K964" s="87" t="s">
        <v>16117</v>
      </c>
      <c r="L964" s="102" t="s">
        <v>16246</v>
      </c>
      <c r="M964" s="102" t="s">
        <v>16164</v>
      </c>
      <c r="N964" s="102" t="s">
        <v>16288</v>
      </c>
      <c r="O964" s="95" t="s">
        <v>14208</v>
      </c>
      <c r="P964" s="89"/>
      <c r="Q964" s="90"/>
    </row>
    <row r="965" spans="1:17">
      <c r="A965" s="94" t="s">
        <v>14083</v>
      </c>
      <c r="B965" s="90" t="s">
        <v>13726</v>
      </c>
      <c r="C965" s="90" t="s">
        <v>14138</v>
      </c>
      <c r="D965" s="90" t="s">
        <v>65</v>
      </c>
      <c r="E965" s="90" t="s">
        <v>2253</v>
      </c>
      <c r="F965" s="153" t="s">
        <v>2245</v>
      </c>
      <c r="G965" s="93" t="s">
        <v>3575</v>
      </c>
      <c r="H965" s="91" t="s">
        <v>14197</v>
      </c>
      <c r="I965" s="100">
        <v>6932485013388</v>
      </c>
      <c r="J965" s="87" t="s">
        <v>818</v>
      </c>
      <c r="K965" s="87" t="s">
        <v>16125</v>
      </c>
      <c r="L965" s="102" t="s">
        <v>16253</v>
      </c>
      <c r="M965" s="102" t="s">
        <v>16268</v>
      </c>
      <c r="N965" s="102" t="s">
        <v>16344</v>
      </c>
      <c r="O965" s="95" t="s">
        <v>14208</v>
      </c>
      <c r="P965" s="89"/>
      <c r="Q965" s="90"/>
    </row>
    <row r="966" spans="1:17">
      <c r="A966" s="94" t="s">
        <v>14041</v>
      </c>
      <c r="B966" s="90" t="s">
        <v>14045</v>
      </c>
      <c r="C966" s="90" t="s">
        <v>14053</v>
      </c>
      <c r="D966" s="99" t="s">
        <v>14150</v>
      </c>
      <c r="E966" s="99" t="s">
        <v>2253</v>
      </c>
      <c r="F966" s="153" t="s">
        <v>2245</v>
      </c>
      <c r="G966" s="93" t="s">
        <v>4801</v>
      </c>
      <c r="H966" s="93" t="s">
        <v>14198</v>
      </c>
      <c r="I966" s="87">
        <v>6932485017294</v>
      </c>
      <c r="J966" s="87" t="s">
        <v>818</v>
      </c>
      <c r="K966" s="87" t="s">
        <v>16065</v>
      </c>
      <c r="L966" s="102" t="s">
        <v>16257</v>
      </c>
      <c r="M966" s="102" t="s">
        <v>16308</v>
      </c>
      <c r="N966" s="102" t="s">
        <v>16403</v>
      </c>
      <c r="O966" s="95" t="s">
        <v>14208</v>
      </c>
      <c r="P966" s="89"/>
      <c r="Q966" s="90"/>
    </row>
    <row r="967" spans="1:17">
      <c r="A967" s="94" t="s">
        <v>14084</v>
      </c>
      <c r="B967" s="94" t="s">
        <v>13908</v>
      </c>
      <c r="C967" s="94" t="s">
        <v>14139</v>
      </c>
      <c r="D967" s="94" t="s">
        <v>14152</v>
      </c>
      <c r="E967" s="94" t="s">
        <v>2253</v>
      </c>
      <c r="F967" s="153" t="s">
        <v>2245</v>
      </c>
      <c r="G967" s="93" t="s">
        <v>20</v>
      </c>
      <c r="H967" s="91" t="s">
        <v>14199</v>
      </c>
      <c r="I967" s="100">
        <v>6932485008674</v>
      </c>
      <c r="J967" s="87" t="s">
        <v>818</v>
      </c>
      <c r="K967" s="87" t="s">
        <v>16065</v>
      </c>
      <c r="L967" s="102" t="s">
        <v>16257</v>
      </c>
      <c r="M967" s="102" t="s">
        <v>16308</v>
      </c>
      <c r="N967" s="102" t="s">
        <v>16403</v>
      </c>
      <c r="O967" s="95" t="s">
        <v>14208</v>
      </c>
      <c r="P967" s="89"/>
      <c r="Q967" s="90"/>
    </row>
    <row r="968" spans="1:17">
      <c r="A968" s="94" t="s">
        <v>14085</v>
      </c>
      <c r="B968" s="90" t="s">
        <v>14102</v>
      </c>
      <c r="C968" s="90" t="s">
        <v>14140</v>
      </c>
      <c r="D968" s="99" t="s">
        <v>11135</v>
      </c>
      <c r="E968" s="99" t="s">
        <v>2253</v>
      </c>
      <c r="F968" s="153" t="s">
        <v>2245</v>
      </c>
      <c r="G968" s="93" t="s">
        <v>14158</v>
      </c>
      <c r="H968" s="91" t="s">
        <v>14200</v>
      </c>
      <c r="I968" s="87">
        <v>6932485014286</v>
      </c>
      <c r="J968" s="87" t="s">
        <v>818</v>
      </c>
      <c r="K968" s="87" t="s">
        <v>16016</v>
      </c>
      <c r="L968" s="102" t="s">
        <v>16257</v>
      </c>
      <c r="M968" s="102" t="s">
        <v>16308</v>
      </c>
      <c r="N968" s="102" t="s">
        <v>16403</v>
      </c>
      <c r="O968" s="95" t="s">
        <v>14208</v>
      </c>
      <c r="P968" s="89"/>
      <c r="Q968" s="90"/>
    </row>
    <row r="969" spans="1:17">
      <c r="A969" s="94" t="s">
        <v>14086</v>
      </c>
      <c r="B969" s="90" t="s">
        <v>14103</v>
      </c>
      <c r="C969" s="90" t="s">
        <v>14141</v>
      </c>
      <c r="D969" s="99" t="s">
        <v>2985</v>
      </c>
      <c r="E969" s="99" t="s">
        <v>2253</v>
      </c>
      <c r="F969" s="153" t="s">
        <v>2245</v>
      </c>
      <c r="G969" s="93" t="s">
        <v>7729</v>
      </c>
      <c r="H969" s="91" t="s">
        <v>14201</v>
      </c>
      <c r="I969" s="100">
        <v>6932485014026</v>
      </c>
      <c r="J969" s="87" t="s">
        <v>818</v>
      </c>
      <c r="K969" s="87" t="s">
        <v>16130</v>
      </c>
      <c r="L969" s="102" t="s">
        <v>16253</v>
      </c>
      <c r="M969" s="102" t="s">
        <v>16268</v>
      </c>
      <c r="N969" s="102" t="s">
        <v>16344</v>
      </c>
      <c r="O969" s="95" t="s">
        <v>14208</v>
      </c>
      <c r="P969" s="89"/>
      <c r="Q969" s="90"/>
    </row>
    <row r="970" spans="1:17">
      <c r="A970" s="94" t="s">
        <v>14087</v>
      </c>
      <c r="B970" s="90" t="s">
        <v>14104</v>
      </c>
      <c r="C970" s="90" t="s">
        <v>14142</v>
      </c>
      <c r="D970" s="99" t="s">
        <v>2608</v>
      </c>
      <c r="E970" s="99" t="s">
        <v>2253</v>
      </c>
      <c r="F970" s="153" t="s">
        <v>2245</v>
      </c>
      <c r="G970" s="93" t="s">
        <v>5103</v>
      </c>
      <c r="H970" s="91" t="s">
        <v>14202</v>
      </c>
      <c r="I970" s="100">
        <v>6932485014057</v>
      </c>
      <c r="J970" s="87" t="s">
        <v>818</v>
      </c>
      <c r="K970" s="87" t="s">
        <v>16117</v>
      </c>
      <c r="L970" s="102" t="s">
        <v>16246</v>
      </c>
      <c r="M970" s="102" t="s">
        <v>16164</v>
      </c>
      <c r="N970" s="102" t="s">
        <v>16288</v>
      </c>
      <c r="O970" s="95" t="s">
        <v>14208</v>
      </c>
      <c r="P970" s="89"/>
      <c r="Q970" s="90"/>
    </row>
    <row r="971" spans="1:17">
      <c r="A971" s="94" t="s">
        <v>14088</v>
      </c>
      <c r="B971" s="90" t="s">
        <v>14105</v>
      </c>
      <c r="C971" s="90" t="s">
        <v>14143</v>
      </c>
      <c r="D971" s="99" t="s">
        <v>14154</v>
      </c>
      <c r="E971" s="99" t="s">
        <v>2253</v>
      </c>
      <c r="F971" s="153" t="s">
        <v>2245</v>
      </c>
      <c r="G971" s="93" t="s">
        <v>3941</v>
      </c>
      <c r="H971" s="91" t="s">
        <v>14203</v>
      </c>
      <c r="I971" s="100">
        <v>6932485008995</v>
      </c>
      <c r="J971" s="87" t="s">
        <v>818</v>
      </c>
      <c r="K971" s="87" t="s">
        <v>16000</v>
      </c>
      <c r="L971" s="102" t="s">
        <v>16254</v>
      </c>
      <c r="M971" s="102" t="s">
        <v>16350</v>
      </c>
      <c r="N971" s="102" t="s">
        <v>16349</v>
      </c>
      <c r="O971" s="95" t="s">
        <v>14208</v>
      </c>
      <c r="P971" s="89"/>
      <c r="Q971" s="90"/>
    </row>
    <row r="972" spans="1:17">
      <c r="A972" s="94" t="s">
        <v>14042</v>
      </c>
      <c r="B972" s="90" t="s">
        <v>14046</v>
      </c>
      <c r="C972" s="90" t="s">
        <v>14054</v>
      </c>
      <c r="D972" s="99" t="s">
        <v>2505</v>
      </c>
      <c r="E972" s="99" t="s">
        <v>2253</v>
      </c>
      <c r="F972" s="153" t="s">
        <v>2245</v>
      </c>
      <c r="G972" s="93" t="s">
        <v>2630</v>
      </c>
      <c r="H972" s="93" t="s">
        <v>14204</v>
      </c>
      <c r="I972" s="87" t="s">
        <v>19278</v>
      </c>
      <c r="J972" s="87" t="s">
        <v>818</v>
      </c>
      <c r="K972" s="87" t="s">
        <v>16141</v>
      </c>
      <c r="L972" s="102" t="s">
        <v>16251</v>
      </c>
      <c r="M972" s="102" t="s">
        <v>16347</v>
      </c>
      <c r="N972" s="102" t="s">
        <v>16352</v>
      </c>
      <c r="O972" s="95" t="s">
        <v>14208</v>
      </c>
      <c r="P972" s="89"/>
      <c r="Q972" s="90"/>
    </row>
    <row r="973" spans="1:17">
      <c r="A973" s="94" t="s">
        <v>14089</v>
      </c>
      <c r="B973" s="90" t="s">
        <v>14099</v>
      </c>
      <c r="C973" s="90" t="s">
        <v>14144</v>
      </c>
      <c r="D973" s="99" t="s">
        <v>2523</v>
      </c>
      <c r="E973" s="99" t="s">
        <v>2242</v>
      </c>
      <c r="F973" s="153" t="s">
        <v>2245</v>
      </c>
      <c r="G973" s="93" t="s">
        <v>11143</v>
      </c>
      <c r="H973" s="91" t="s">
        <v>14205</v>
      </c>
      <c r="I973" s="100">
        <v>6932485009411</v>
      </c>
      <c r="J973" s="87" t="s">
        <v>818</v>
      </c>
      <c r="K973" s="87" t="s">
        <v>15995</v>
      </c>
      <c r="L973" s="102" t="s">
        <v>16254</v>
      </c>
      <c r="M973" s="102" t="s">
        <v>16350</v>
      </c>
      <c r="N973" s="102" t="s">
        <v>16349</v>
      </c>
      <c r="O973" s="95" t="s">
        <v>14208</v>
      </c>
      <c r="P973" s="89"/>
      <c r="Q973" s="90"/>
    </row>
    <row r="974" spans="1:17">
      <c r="A974" s="94" t="s">
        <v>14043</v>
      </c>
      <c r="B974" s="90" t="s">
        <v>13909</v>
      </c>
      <c r="C974" s="90" t="s">
        <v>14055</v>
      </c>
      <c r="D974" s="99" t="s">
        <v>2505</v>
      </c>
      <c r="E974" s="99" t="s">
        <v>2242</v>
      </c>
      <c r="F974" s="153" t="s">
        <v>2245</v>
      </c>
      <c r="G974" s="93" t="s">
        <v>13807</v>
      </c>
      <c r="H974" s="93" t="s">
        <v>14206</v>
      </c>
      <c r="I974" s="87">
        <v>6932485009640</v>
      </c>
      <c r="J974" s="87" t="s">
        <v>818</v>
      </c>
      <c r="K974" s="87" t="s">
        <v>16100</v>
      </c>
      <c r="L974" s="102" t="s">
        <v>16264</v>
      </c>
      <c r="M974" s="102" t="s">
        <v>16278</v>
      </c>
      <c r="N974" s="102" t="s">
        <v>16203</v>
      </c>
      <c r="O974" s="95" t="s">
        <v>14208</v>
      </c>
      <c r="P974" s="89"/>
      <c r="Q974" s="90"/>
    </row>
    <row r="975" spans="1:17">
      <c r="A975" s="94" t="s">
        <v>14094</v>
      </c>
      <c r="B975" s="90" t="s">
        <v>1606</v>
      </c>
      <c r="C975" s="90" t="s">
        <v>16419</v>
      </c>
      <c r="D975" s="90" t="s">
        <v>16418</v>
      </c>
      <c r="E975" s="90" t="s">
        <v>2242</v>
      </c>
      <c r="F975" s="153" t="s">
        <v>2245</v>
      </c>
      <c r="G975" s="101" t="s">
        <v>27</v>
      </c>
      <c r="H975" s="93" t="s">
        <v>16420</v>
      </c>
      <c r="I975" s="100">
        <v>6932485013968</v>
      </c>
      <c r="J975" s="87" t="s">
        <v>818</v>
      </c>
      <c r="K975" s="91">
        <v>5.14</v>
      </c>
      <c r="L975" s="103">
        <v>676</v>
      </c>
      <c r="M975" s="103">
        <v>165</v>
      </c>
      <c r="N975" s="103">
        <v>298</v>
      </c>
      <c r="O975" s="95" t="s">
        <v>14208</v>
      </c>
      <c r="P975" s="89"/>
      <c r="Q975" s="90"/>
    </row>
    <row r="976" spans="1:17">
      <c r="A976" s="94" t="s">
        <v>18942</v>
      </c>
      <c r="B976" s="90" t="s">
        <v>14097</v>
      </c>
      <c r="C976" s="91" t="s">
        <v>19067</v>
      </c>
      <c r="D976" s="93" t="s">
        <v>3849</v>
      </c>
      <c r="E976" s="91" t="s">
        <v>2253</v>
      </c>
      <c r="F976" s="153" t="s">
        <v>2245</v>
      </c>
      <c r="G976" s="93" t="s">
        <v>4329</v>
      </c>
      <c r="H976" s="93" t="s">
        <v>19170</v>
      </c>
      <c r="I976" s="100">
        <v>6932485017881</v>
      </c>
      <c r="J976" s="87" t="s">
        <v>818</v>
      </c>
      <c r="K976" s="91" t="s">
        <v>16155</v>
      </c>
      <c r="L976" s="103" t="s">
        <v>16199</v>
      </c>
      <c r="M976" s="103" t="s">
        <v>16357</v>
      </c>
      <c r="N976" s="103" t="s">
        <v>16314</v>
      </c>
      <c r="O976" s="93" t="s">
        <v>19246</v>
      </c>
      <c r="P976" s="89"/>
      <c r="Q976" s="90"/>
    </row>
    <row r="977" spans="1:17">
      <c r="A977" s="94" t="s">
        <v>18943</v>
      </c>
      <c r="B977" s="94" t="s">
        <v>19017</v>
      </c>
      <c r="C977" s="91" t="s">
        <v>19068</v>
      </c>
      <c r="D977" s="93" t="s">
        <v>2539</v>
      </c>
      <c r="E977" s="91" t="s">
        <v>2253</v>
      </c>
      <c r="F977" s="153" t="s">
        <v>95</v>
      </c>
      <c r="G977" s="93" t="s">
        <v>7347</v>
      </c>
      <c r="H977" s="93" t="s">
        <v>19171</v>
      </c>
      <c r="I977" s="100">
        <v>6932485018239</v>
      </c>
      <c r="J977" s="87" t="s">
        <v>818</v>
      </c>
      <c r="K977" s="91" t="s">
        <v>16094</v>
      </c>
      <c r="L977" s="103" t="s">
        <v>19254</v>
      </c>
      <c r="M977" s="103" t="s">
        <v>19255</v>
      </c>
      <c r="N977" s="103" t="s">
        <v>19256</v>
      </c>
      <c r="O977" s="93" t="s">
        <v>19246</v>
      </c>
      <c r="P977" s="89"/>
      <c r="Q977" s="90"/>
    </row>
    <row r="978" spans="1:17">
      <c r="A978" s="94" t="s">
        <v>18944</v>
      </c>
      <c r="B978" s="90" t="s">
        <v>19018</v>
      </c>
      <c r="C978" s="91" t="s">
        <v>19069</v>
      </c>
      <c r="D978" s="93" t="s">
        <v>2485</v>
      </c>
      <c r="E978" s="91" t="s">
        <v>2253</v>
      </c>
      <c r="F978" s="153" t="s">
        <v>2245</v>
      </c>
      <c r="G978" s="93" t="s">
        <v>4808</v>
      </c>
      <c r="H978" s="93" t="s">
        <v>19172</v>
      </c>
      <c r="I978" s="87" t="e">
        <v>#N/A</v>
      </c>
      <c r="J978" s="87" t="s">
        <v>818</v>
      </c>
      <c r="K978" s="91" t="s">
        <v>16140</v>
      </c>
      <c r="L978" s="103" t="s">
        <v>16167</v>
      </c>
      <c r="M978" s="103" t="s">
        <v>16347</v>
      </c>
      <c r="N978" s="103" t="s">
        <v>16366</v>
      </c>
      <c r="O978" s="93" t="s">
        <v>19246</v>
      </c>
      <c r="P978" s="89"/>
      <c r="Q978" s="90"/>
    </row>
    <row r="979" spans="1:17">
      <c r="A979" s="94" t="s">
        <v>18945</v>
      </c>
      <c r="B979" s="90" t="s">
        <v>13734</v>
      </c>
      <c r="C979" s="91" t="s">
        <v>19070</v>
      </c>
      <c r="D979" s="93" t="s">
        <v>2539</v>
      </c>
      <c r="E979" s="91" t="s">
        <v>2253</v>
      </c>
      <c r="F979" s="153" t="s">
        <v>2245</v>
      </c>
      <c r="G979" s="93" t="s">
        <v>27</v>
      </c>
      <c r="H979" s="93" t="s">
        <v>19173</v>
      </c>
      <c r="I979" s="100">
        <v>6932485015924</v>
      </c>
      <c r="J979" s="87" t="s">
        <v>818</v>
      </c>
      <c r="K979" s="91" t="s">
        <v>16017</v>
      </c>
      <c r="L979" s="103" t="s">
        <v>16240</v>
      </c>
      <c r="M979" s="103" t="s">
        <v>16189</v>
      </c>
      <c r="N979" s="103" t="s">
        <v>16359</v>
      </c>
      <c r="O979" s="93" t="s">
        <v>19246</v>
      </c>
      <c r="P979" s="89"/>
      <c r="Q979" s="90"/>
    </row>
    <row r="980" spans="1:17">
      <c r="A980" s="94" t="s">
        <v>18946</v>
      </c>
      <c r="B980" s="94" t="s">
        <v>14103</v>
      </c>
      <c r="C980" s="91" t="s">
        <v>19071</v>
      </c>
      <c r="D980" s="93" t="s">
        <v>2527</v>
      </c>
      <c r="E980" s="91" t="s">
        <v>2253</v>
      </c>
      <c r="F980" s="153" t="s">
        <v>2245</v>
      </c>
      <c r="G980" s="93" t="s">
        <v>7729</v>
      </c>
      <c r="H980" s="93" t="s">
        <v>19174</v>
      </c>
      <c r="I980" s="100">
        <v>6932485018062</v>
      </c>
      <c r="J980" s="87" t="s">
        <v>818</v>
      </c>
      <c r="K980" s="91" t="s">
        <v>16130</v>
      </c>
      <c r="L980" s="103" t="s">
        <v>16253</v>
      </c>
      <c r="M980" s="103" t="s">
        <v>16268</v>
      </c>
      <c r="N980" s="103" t="s">
        <v>16344</v>
      </c>
      <c r="O980" s="93" t="s">
        <v>19246</v>
      </c>
      <c r="P980" s="89"/>
      <c r="Q980" s="90"/>
    </row>
    <row r="981" spans="1:17">
      <c r="A981" s="94" t="s">
        <v>18947</v>
      </c>
      <c r="B981" s="90" t="s">
        <v>14101</v>
      </c>
      <c r="C981" s="91" t="s">
        <v>19072</v>
      </c>
      <c r="D981" s="93" t="s">
        <v>11131</v>
      </c>
      <c r="E981" s="91" t="s">
        <v>2253</v>
      </c>
      <c r="F981" s="153" t="s">
        <v>2245</v>
      </c>
      <c r="G981" s="93" t="s">
        <v>2630</v>
      </c>
      <c r="H981" s="93" t="s">
        <v>19175</v>
      </c>
      <c r="I981" s="100">
        <v>6932485017904</v>
      </c>
      <c r="J981" s="87" t="s">
        <v>818</v>
      </c>
      <c r="K981" s="91" t="s">
        <v>16009</v>
      </c>
      <c r="L981" s="103" t="s">
        <v>16251</v>
      </c>
      <c r="M981" s="103" t="s">
        <v>16347</v>
      </c>
      <c r="N981" s="103" t="s">
        <v>16352</v>
      </c>
      <c r="O981" s="93" t="s">
        <v>19246</v>
      </c>
      <c r="P981" s="89"/>
      <c r="Q981" s="90"/>
    </row>
    <row r="982" spans="1:17">
      <c r="A982" s="94" t="s">
        <v>18948</v>
      </c>
      <c r="B982" s="90" t="s">
        <v>19019</v>
      </c>
      <c r="C982" s="91" t="s">
        <v>19073</v>
      </c>
      <c r="D982" s="93" t="s">
        <v>2527</v>
      </c>
      <c r="E982" s="91" t="s">
        <v>2253</v>
      </c>
      <c r="F982" s="153" t="s">
        <v>2245</v>
      </c>
      <c r="G982" s="93" t="s">
        <v>19157</v>
      </c>
      <c r="H982" s="93" t="s">
        <v>19176</v>
      </c>
      <c r="I982" s="87" t="s">
        <v>19279</v>
      </c>
      <c r="J982" s="87" t="s">
        <v>818</v>
      </c>
      <c r="K982" s="91" t="s">
        <v>16023</v>
      </c>
      <c r="L982" s="103" t="s">
        <v>16267</v>
      </c>
      <c r="M982" s="103" t="s">
        <v>16355</v>
      </c>
      <c r="N982" s="103" t="s">
        <v>16376</v>
      </c>
      <c r="O982" s="93" t="s">
        <v>19246</v>
      </c>
      <c r="P982" s="89"/>
      <c r="Q982" s="90"/>
    </row>
    <row r="983" spans="1:17">
      <c r="A983" s="94" t="s">
        <v>18949</v>
      </c>
      <c r="B983" s="90" t="s">
        <v>19020</v>
      </c>
      <c r="C983" s="91" t="s">
        <v>19074</v>
      </c>
      <c r="D983" s="93" t="s">
        <v>2600</v>
      </c>
      <c r="E983" s="91" t="s">
        <v>2253</v>
      </c>
      <c r="F983" s="153" t="s">
        <v>2245</v>
      </c>
      <c r="G983" s="93" t="s">
        <v>4329</v>
      </c>
      <c r="H983" s="93" t="s">
        <v>19177</v>
      </c>
      <c r="I983" s="100">
        <v>6932485017911</v>
      </c>
      <c r="J983" s="87" t="s">
        <v>818</v>
      </c>
      <c r="K983" s="91" t="s">
        <v>19247</v>
      </c>
      <c r="L983" s="103" t="s">
        <v>16214</v>
      </c>
      <c r="M983" s="103" t="s">
        <v>19257</v>
      </c>
      <c r="N983" s="103" t="s">
        <v>16305</v>
      </c>
      <c r="O983" s="93" t="s">
        <v>19246</v>
      </c>
      <c r="P983" s="89"/>
      <c r="Q983" s="90"/>
    </row>
    <row r="984" spans="1:17">
      <c r="A984" s="94" t="s">
        <v>18950</v>
      </c>
      <c r="B984" s="90" t="s">
        <v>19021</v>
      </c>
      <c r="C984" s="91" t="s">
        <v>19075</v>
      </c>
      <c r="D984" s="93" t="s">
        <v>2968</v>
      </c>
      <c r="E984" s="91" t="s">
        <v>2253</v>
      </c>
      <c r="F984" s="153" t="s">
        <v>2245</v>
      </c>
      <c r="G984" s="93" t="s">
        <v>19158</v>
      </c>
      <c r="H984" s="93" t="s">
        <v>19178</v>
      </c>
      <c r="I984" s="100">
        <v>6932485020058</v>
      </c>
      <c r="J984" s="87" t="s">
        <v>818</v>
      </c>
      <c r="K984" s="91" t="s">
        <v>15963</v>
      </c>
      <c r="L984" s="103" t="s">
        <v>16254</v>
      </c>
      <c r="M984" s="103" t="s">
        <v>16348</v>
      </c>
      <c r="N984" s="103" t="s">
        <v>16160</v>
      </c>
      <c r="O984" s="93" t="s">
        <v>19246</v>
      </c>
      <c r="P984" s="89"/>
      <c r="Q984" s="90"/>
    </row>
    <row r="985" spans="1:17">
      <c r="A985" s="94" t="s">
        <v>18951</v>
      </c>
      <c r="B985" s="90" t="s">
        <v>19022</v>
      </c>
      <c r="C985" s="91" t="s">
        <v>19076</v>
      </c>
      <c r="D985" s="93" t="s">
        <v>2539</v>
      </c>
      <c r="E985" s="91" t="s">
        <v>2253</v>
      </c>
      <c r="F985" s="153" t="s">
        <v>95</v>
      </c>
      <c r="G985" s="93" t="s">
        <v>7347</v>
      </c>
      <c r="H985" s="93" t="s">
        <v>19179</v>
      </c>
      <c r="I985" s="100">
        <v>6932485018253</v>
      </c>
      <c r="J985" s="87" t="s">
        <v>818</v>
      </c>
      <c r="K985" s="91" t="s">
        <v>16028</v>
      </c>
      <c r="L985" s="103" t="s">
        <v>16382</v>
      </c>
      <c r="M985" s="103" t="s">
        <v>19258</v>
      </c>
      <c r="N985" s="103" t="s">
        <v>16354</v>
      </c>
      <c r="O985" s="93" t="s">
        <v>19246</v>
      </c>
      <c r="P985" s="89"/>
      <c r="Q985" s="90"/>
    </row>
    <row r="986" spans="1:17">
      <c r="A986" s="94" t="s">
        <v>18952</v>
      </c>
      <c r="B986" s="90" t="s">
        <v>19023</v>
      </c>
      <c r="C986" s="91" t="s">
        <v>19077</v>
      </c>
      <c r="D986" s="93" t="s">
        <v>11142</v>
      </c>
      <c r="E986" s="91" t="s">
        <v>2253</v>
      </c>
      <c r="F986" s="153" t="s">
        <v>2245</v>
      </c>
      <c r="G986" s="93" t="s">
        <v>20</v>
      </c>
      <c r="H986" s="93" t="s">
        <v>19180</v>
      </c>
      <c r="I986" s="87" t="s">
        <v>19280</v>
      </c>
      <c r="J986" s="87" t="s">
        <v>818</v>
      </c>
      <c r="K986" s="91" t="s">
        <v>16114</v>
      </c>
      <c r="L986" s="103" t="s">
        <v>16260</v>
      </c>
      <c r="M986" s="103" t="s">
        <v>16268</v>
      </c>
      <c r="N986" s="103" t="s">
        <v>16344</v>
      </c>
      <c r="O986" s="93" t="s">
        <v>19246</v>
      </c>
      <c r="P986" s="89"/>
      <c r="Q986" s="90"/>
    </row>
    <row r="987" spans="1:17">
      <c r="A987" s="94" t="s">
        <v>18953</v>
      </c>
      <c r="B987" s="90" t="s">
        <v>19020</v>
      </c>
      <c r="C987" s="91" t="s">
        <v>19078</v>
      </c>
      <c r="D987" s="93" t="s">
        <v>19143</v>
      </c>
      <c r="E987" s="91" t="s">
        <v>2253</v>
      </c>
      <c r="F987" s="153" t="s">
        <v>2245</v>
      </c>
      <c r="G987" s="93" t="s">
        <v>4329</v>
      </c>
      <c r="H987" s="93" t="s">
        <v>19181</v>
      </c>
      <c r="I987" s="100">
        <v>6932485013340</v>
      </c>
      <c r="J987" s="87" t="s">
        <v>818</v>
      </c>
      <c r="K987" s="91" t="s">
        <v>19248</v>
      </c>
      <c r="L987" s="103" t="s">
        <v>16214</v>
      </c>
      <c r="M987" s="103" t="s">
        <v>19257</v>
      </c>
      <c r="N987" s="103" t="s">
        <v>16305</v>
      </c>
      <c r="O987" s="93" t="s">
        <v>19246</v>
      </c>
      <c r="P987" s="89"/>
      <c r="Q987" s="90"/>
    </row>
    <row r="988" spans="1:17">
      <c r="A988" s="94" t="s">
        <v>18954</v>
      </c>
      <c r="B988" s="90" t="s">
        <v>19024</v>
      </c>
      <c r="C988" s="91" t="s">
        <v>19079</v>
      </c>
      <c r="D988" s="93" t="s">
        <v>13791</v>
      </c>
      <c r="E988" s="91" t="s">
        <v>2242</v>
      </c>
      <c r="F988" s="153" t="s">
        <v>2245</v>
      </c>
      <c r="G988" s="93" t="s">
        <v>2630</v>
      </c>
      <c r="H988" s="93" t="s">
        <v>19182</v>
      </c>
      <c r="I988" s="87" t="s">
        <v>19281</v>
      </c>
      <c r="J988" s="87" t="s">
        <v>818</v>
      </c>
      <c r="K988" s="91" t="s">
        <v>19249</v>
      </c>
      <c r="L988" s="103" t="s">
        <v>19259</v>
      </c>
      <c r="M988" s="103" t="s">
        <v>16189</v>
      </c>
      <c r="N988" s="103" t="s">
        <v>16350</v>
      </c>
      <c r="O988" s="93" t="s">
        <v>19246</v>
      </c>
      <c r="P988" s="89"/>
      <c r="Q988" s="90"/>
    </row>
    <row r="989" spans="1:17">
      <c r="A989" s="94" t="s">
        <v>18955</v>
      </c>
      <c r="B989" s="91" t="s">
        <v>19025</v>
      </c>
      <c r="C989" s="91" t="s">
        <v>19080</v>
      </c>
      <c r="D989" s="93" t="s">
        <v>2475</v>
      </c>
      <c r="E989" s="91" t="s">
        <v>2242</v>
      </c>
      <c r="F989" s="153" t="s">
        <v>2245</v>
      </c>
      <c r="G989" s="93" t="s">
        <v>22</v>
      </c>
      <c r="H989" s="93" t="s">
        <v>19183</v>
      </c>
      <c r="I989" s="87" t="e">
        <v>#N/A</v>
      </c>
      <c r="J989" s="87" t="s">
        <v>818</v>
      </c>
      <c r="K989" s="91" t="s">
        <v>19250</v>
      </c>
      <c r="L989" s="103" t="s">
        <v>16257</v>
      </c>
      <c r="M989" s="103" t="s">
        <v>16308</v>
      </c>
      <c r="N989" s="103" t="s">
        <v>16403</v>
      </c>
      <c r="O989" s="93" t="s">
        <v>19246</v>
      </c>
      <c r="P989" s="89"/>
      <c r="Q989" s="90"/>
    </row>
    <row r="990" spans="1:17">
      <c r="A990" s="94" t="s">
        <v>18956</v>
      </c>
      <c r="B990" s="91" t="s">
        <v>19026</v>
      </c>
      <c r="C990" s="91" t="s">
        <v>19081</v>
      </c>
      <c r="D990" s="93" t="s">
        <v>2600</v>
      </c>
      <c r="E990" s="91" t="s">
        <v>2253</v>
      </c>
      <c r="F990" s="153" t="s">
        <v>2245</v>
      </c>
      <c r="G990" s="93" t="s">
        <v>20</v>
      </c>
      <c r="H990" s="93" t="s">
        <v>19184</v>
      </c>
      <c r="I990" s="87" t="e">
        <v>#N/A</v>
      </c>
      <c r="J990" s="87" t="s">
        <v>818</v>
      </c>
      <c r="K990" s="91" t="s">
        <v>16151</v>
      </c>
      <c r="L990" s="103" t="s">
        <v>16207</v>
      </c>
      <c r="M990" s="103" t="s">
        <v>16164</v>
      </c>
      <c r="N990" s="103" t="s">
        <v>16288</v>
      </c>
      <c r="O990" s="93" t="s">
        <v>19246</v>
      </c>
      <c r="P990" s="89"/>
      <c r="Q990" s="90"/>
    </row>
    <row r="991" spans="1:17">
      <c r="A991" s="94" t="s">
        <v>18957</v>
      </c>
      <c r="B991" s="91" t="s">
        <v>13267</v>
      </c>
      <c r="C991" s="91" t="s">
        <v>19082</v>
      </c>
      <c r="D991" s="93" t="s">
        <v>2505</v>
      </c>
      <c r="E991" s="91" t="s">
        <v>2242</v>
      </c>
      <c r="F991" s="153" t="s">
        <v>2245</v>
      </c>
      <c r="G991" s="93" t="s">
        <v>19159</v>
      </c>
      <c r="H991" s="93" t="s">
        <v>19185</v>
      </c>
      <c r="I991" s="100">
        <v>6932485011940</v>
      </c>
      <c r="J991" s="87" t="s">
        <v>818</v>
      </c>
      <c r="K991" s="91" t="s">
        <v>16015</v>
      </c>
      <c r="L991" s="103" t="s">
        <v>16267</v>
      </c>
      <c r="M991" s="103" t="s">
        <v>16355</v>
      </c>
      <c r="N991" s="103" t="s">
        <v>16391</v>
      </c>
      <c r="O991" s="93" t="s">
        <v>19246</v>
      </c>
      <c r="P991" s="89"/>
      <c r="Q991" s="90"/>
    </row>
    <row r="992" spans="1:17">
      <c r="A992" s="94" t="s">
        <v>18958</v>
      </c>
      <c r="B992" s="91" t="s">
        <v>19027</v>
      </c>
      <c r="C992" s="91" t="s">
        <v>19083</v>
      </c>
      <c r="D992" s="93" t="s">
        <v>2527</v>
      </c>
      <c r="E992" s="91" t="s">
        <v>2253</v>
      </c>
      <c r="F992" s="153" t="s">
        <v>2245</v>
      </c>
      <c r="G992" s="93" t="s">
        <v>19160</v>
      </c>
      <c r="H992" s="93" t="s">
        <v>19186</v>
      </c>
      <c r="I992" s="87" t="s">
        <v>19282</v>
      </c>
      <c r="J992" s="87" t="s">
        <v>818</v>
      </c>
      <c r="K992" s="91" t="s">
        <v>16023</v>
      </c>
      <c r="L992" s="103" t="s">
        <v>16267</v>
      </c>
      <c r="M992" s="103" t="s">
        <v>16355</v>
      </c>
      <c r="N992" s="103" t="s">
        <v>16376</v>
      </c>
      <c r="O992" s="93" t="s">
        <v>19246</v>
      </c>
      <c r="P992" s="89"/>
      <c r="Q992" s="90"/>
    </row>
    <row r="993" spans="1:17">
      <c r="A993" s="94" t="s">
        <v>18959</v>
      </c>
      <c r="B993" s="91" t="s">
        <v>19028</v>
      </c>
      <c r="C993" s="91" t="s">
        <v>19084</v>
      </c>
      <c r="D993" s="93" t="s">
        <v>2608</v>
      </c>
      <c r="E993" s="91" t="s">
        <v>2253</v>
      </c>
      <c r="F993" s="153" t="s">
        <v>2245</v>
      </c>
      <c r="G993" s="93" t="s">
        <v>4613</v>
      </c>
      <c r="H993" s="93" t="s">
        <v>19187</v>
      </c>
      <c r="I993" s="100">
        <v>6932485015900</v>
      </c>
      <c r="J993" s="87" t="s">
        <v>818</v>
      </c>
      <c r="K993" s="91" t="s">
        <v>16129</v>
      </c>
      <c r="L993" s="103" t="s">
        <v>16207</v>
      </c>
      <c r="M993" s="103" t="s">
        <v>16164</v>
      </c>
      <c r="N993" s="103" t="s">
        <v>16288</v>
      </c>
      <c r="O993" s="93" t="s">
        <v>19246</v>
      </c>
      <c r="P993" s="89"/>
      <c r="Q993" s="90"/>
    </row>
    <row r="994" spans="1:17">
      <c r="A994" s="94" t="s">
        <v>18960</v>
      </c>
      <c r="B994" s="91" t="s">
        <v>19029</v>
      </c>
      <c r="C994" s="91" t="s">
        <v>19085</v>
      </c>
      <c r="D994" s="93" t="s">
        <v>64</v>
      </c>
      <c r="E994" s="91" t="s">
        <v>2253</v>
      </c>
      <c r="F994" s="153" t="s">
        <v>2245</v>
      </c>
      <c r="G994" s="93" t="s">
        <v>27</v>
      </c>
      <c r="H994" s="93" t="s">
        <v>19188</v>
      </c>
      <c r="I994" s="100">
        <v>6932485019373</v>
      </c>
      <c r="J994" s="87" t="s">
        <v>818</v>
      </c>
      <c r="K994" s="91" t="s">
        <v>19251</v>
      </c>
      <c r="L994" s="103" t="s">
        <v>16220</v>
      </c>
      <c r="M994" s="103" t="s">
        <v>19260</v>
      </c>
      <c r="N994" s="103" t="s">
        <v>16411</v>
      </c>
      <c r="O994" s="93" t="s">
        <v>19246</v>
      </c>
      <c r="P994" s="89"/>
      <c r="Q994" s="90"/>
    </row>
    <row r="995" spans="1:17">
      <c r="A995" s="94" t="s">
        <v>18961</v>
      </c>
      <c r="B995" s="91" t="s">
        <v>19030</v>
      </c>
      <c r="C995" s="91" t="s">
        <v>19086</v>
      </c>
      <c r="D995" s="93" t="s">
        <v>2475</v>
      </c>
      <c r="E995" s="91" t="s">
        <v>2253</v>
      </c>
      <c r="F995" s="153" t="s">
        <v>95</v>
      </c>
      <c r="G995" s="93" t="s">
        <v>8294</v>
      </c>
      <c r="H995" s="93" t="s">
        <v>19189</v>
      </c>
      <c r="I995" s="87" t="e">
        <v>#N/A</v>
      </c>
      <c r="J995" s="87" t="s">
        <v>818</v>
      </c>
      <c r="K995" s="91" t="s">
        <v>16110</v>
      </c>
      <c r="L995" s="103" t="s">
        <v>16251</v>
      </c>
      <c r="M995" s="103" t="s">
        <v>16352</v>
      </c>
      <c r="N995" s="103" t="s">
        <v>16367</v>
      </c>
      <c r="O995" s="93" t="s">
        <v>19246</v>
      </c>
      <c r="P995" s="89"/>
      <c r="Q995" s="90"/>
    </row>
    <row r="996" spans="1:17">
      <c r="A996" s="94" t="s">
        <v>18962</v>
      </c>
      <c r="B996" s="91" t="s">
        <v>19020</v>
      </c>
      <c r="C996" s="91" t="s">
        <v>19087</v>
      </c>
      <c r="D996" s="93" t="s">
        <v>2608</v>
      </c>
      <c r="E996" s="91" t="s">
        <v>2253</v>
      </c>
      <c r="F996" s="153" t="s">
        <v>95</v>
      </c>
      <c r="G996" s="93" t="s">
        <v>4329</v>
      </c>
      <c r="H996" s="93" t="s">
        <v>19190</v>
      </c>
      <c r="I996" s="100">
        <v>6932485013333</v>
      </c>
      <c r="J996" s="87" t="s">
        <v>818</v>
      </c>
      <c r="K996" s="91" t="s">
        <v>19247</v>
      </c>
      <c r="L996" s="103" t="s">
        <v>16214</v>
      </c>
      <c r="M996" s="103" t="s">
        <v>19257</v>
      </c>
      <c r="N996" s="103" t="s">
        <v>16305</v>
      </c>
      <c r="O996" s="93" t="s">
        <v>19246</v>
      </c>
      <c r="P996" s="89"/>
      <c r="Q996" s="90"/>
    </row>
    <row r="997" spans="1:17">
      <c r="A997" s="94" t="s">
        <v>18963</v>
      </c>
      <c r="B997" s="91" t="s">
        <v>19031</v>
      </c>
      <c r="C997" s="91" t="s">
        <v>19088</v>
      </c>
      <c r="D997" s="93" t="s">
        <v>5120</v>
      </c>
      <c r="E997" s="91" t="s">
        <v>2253</v>
      </c>
      <c r="F997" s="153" t="s">
        <v>2245</v>
      </c>
      <c r="G997" s="93" t="s">
        <v>20</v>
      </c>
      <c r="H997" s="93" t="s">
        <v>19191</v>
      </c>
      <c r="I997" s="87" t="e">
        <v>#N/A</v>
      </c>
      <c r="J997" s="87" t="s">
        <v>818</v>
      </c>
      <c r="K997" s="91" t="s">
        <v>16090</v>
      </c>
      <c r="L997" s="103" t="s">
        <v>19261</v>
      </c>
      <c r="M997" s="103" t="s">
        <v>16278</v>
      </c>
      <c r="N997" s="103" t="s">
        <v>19262</v>
      </c>
      <c r="O997" s="93" t="s">
        <v>19246</v>
      </c>
      <c r="P997" s="89"/>
      <c r="Q997" s="90"/>
    </row>
    <row r="998" spans="1:17">
      <c r="A998" s="94" t="s">
        <v>18964</v>
      </c>
      <c r="B998" s="91" t="s">
        <v>19032</v>
      </c>
      <c r="C998" s="91" t="s">
        <v>19089</v>
      </c>
      <c r="D998" s="93" t="s">
        <v>2475</v>
      </c>
      <c r="E998" s="91" t="s">
        <v>2251</v>
      </c>
      <c r="F998" s="153" t="s">
        <v>2245</v>
      </c>
      <c r="G998" s="93" t="s">
        <v>3458</v>
      </c>
      <c r="H998" s="93" t="s">
        <v>19192</v>
      </c>
      <c r="I998" s="87" t="e">
        <v>#N/A</v>
      </c>
      <c r="J998" s="87" t="s">
        <v>818</v>
      </c>
      <c r="K998" s="91" t="s">
        <v>16009</v>
      </c>
      <c r="L998" s="103" t="s">
        <v>16251</v>
      </c>
      <c r="M998" s="103" t="s">
        <v>16347</v>
      </c>
      <c r="N998" s="103" t="s">
        <v>16352</v>
      </c>
      <c r="O998" s="93" t="s">
        <v>19246</v>
      </c>
      <c r="P998" s="89"/>
      <c r="Q998" s="90"/>
    </row>
    <row r="999" spans="1:17">
      <c r="A999" s="94" t="s">
        <v>18965</v>
      </c>
      <c r="B999" s="91" t="s">
        <v>19033</v>
      </c>
      <c r="C999" s="91" t="s">
        <v>19090</v>
      </c>
      <c r="D999" s="93" t="s">
        <v>19144</v>
      </c>
      <c r="E999" s="91" t="s">
        <v>2253</v>
      </c>
      <c r="F999" s="153" t="s">
        <v>2245</v>
      </c>
      <c r="G999" s="93" t="s">
        <v>3591</v>
      </c>
      <c r="H999" s="93" t="s">
        <v>19193</v>
      </c>
      <c r="I999" s="100">
        <v>6932485019885</v>
      </c>
      <c r="J999" s="87" t="s">
        <v>818</v>
      </c>
      <c r="K999" s="91" t="s">
        <v>16100</v>
      </c>
      <c r="L999" s="103" t="s">
        <v>16257</v>
      </c>
      <c r="M999" s="103" t="s">
        <v>16291</v>
      </c>
      <c r="N999" s="103" t="s">
        <v>16368</v>
      </c>
      <c r="O999" s="93" t="s">
        <v>19246</v>
      </c>
      <c r="P999" s="89"/>
      <c r="Q999" s="90"/>
    </row>
    <row r="1000" spans="1:17">
      <c r="A1000" s="94" t="s">
        <v>18966</v>
      </c>
      <c r="B1000" s="91" t="s">
        <v>19034</v>
      </c>
      <c r="C1000" s="91" t="s">
        <v>19091</v>
      </c>
      <c r="D1000" s="93" t="s">
        <v>19145</v>
      </c>
      <c r="E1000" s="91" t="s">
        <v>2242</v>
      </c>
      <c r="F1000" s="153" t="s">
        <v>2245</v>
      </c>
      <c r="G1000" s="93" t="s">
        <v>4329</v>
      </c>
      <c r="H1000" s="93" t="s">
        <v>19194</v>
      </c>
      <c r="I1000" s="100">
        <v>6932485019601</v>
      </c>
      <c r="J1000" s="87" t="s">
        <v>818</v>
      </c>
      <c r="K1000" s="91" t="s">
        <v>16065</v>
      </c>
      <c r="L1000" s="103" t="s">
        <v>16175</v>
      </c>
      <c r="M1000" s="103" t="s">
        <v>16308</v>
      </c>
      <c r="N1000" s="103" t="s">
        <v>16371</v>
      </c>
      <c r="O1000" s="93" t="s">
        <v>19246</v>
      </c>
      <c r="P1000" s="89"/>
      <c r="Q1000" s="90"/>
    </row>
    <row r="1001" spans="1:17">
      <c r="A1001" s="94" t="s">
        <v>18967</v>
      </c>
      <c r="B1001" s="91" t="s">
        <v>19035</v>
      </c>
      <c r="C1001" s="91" t="s">
        <v>19092</v>
      </c>
      <c r="D1001" s="93" t="s">
        <v>19295</v>
      </c>
      <c r="E1001" s="91"/>
      <c r="F1001" s="153" t="s">
        <v>2245</v>
      </c>
      <c r="G1001" s="93" t="s">
        <v>4758</v>
      </c>
      <c r="H1001" s="93" t="s">
        <v>19195</v>
      </c>
      <c r="I1001" s="87" t="e">
        <v>#N/A</v>
      </c>
      <c r="J1001" s="87" t="s">
        <v>818</v>
      </c>
      <c r="K1001" s="91"/>
      <c r="L1001" s="103"/>
      <c r="M1001" s="103"/>
      <c r="N1001" s="103"/>
      <c r="O1001" s="93" t="s">
        <v>19246</v>
      </c>
      <c r="P1001" s="89"/>
      <c r="Q1001" s="90"/>
    </row>
    <row r="1002" spans="1:17">
      <c r="A1002" s="94" t="s">
        <v>18968</v>
      </c>
      <c r="B1002" s="91" t="s">
        <v>13726</v>
      </c>
      <c r="C1002" s="91" t="s">
        <v>19093</v>
      </c>
      <c r="D1002" s="93" t="s">
        <v>19294</v>
      </c>
      <c r="E1002" s="91"/>
      <c r="F1002" s="153" t="s">
        <v>95</v>
      </c>
      <c r="G1002" s="93" t="s">
        <v>5103</v>
      </c>
      <c r="H1002" s="93" t="s">
        <v>19196</v>
      </c>
      <c r="I1002" s="100">
        <v>6932485013371</v>
      </c>
      <c r="J1002" s="87" t="s">
        <v>818</v>
      </c>
      <c r="K1002" s="91"/>
      <c r="L1002" s="103"/>
      <c r="M1002" s="103"/>
      <c r="N1002" s="103"/>
      <c r="O1002" s="93" t="s">
        <v>19246</v>
      </c>
      <c r="P1002" s="89"/>
      <c r="Q1002" s="90"/>
    </row>
    <row r="1003" spans="1:17">
      <c r="A1003" s="94" t="s">
        <v>18969</v>
      </c>
      <c r="B1003" s="91" t="s">
        <v>19036</v>
      </c>
      <c r="C1003" s="91" t="s">
        <v>19094</v>
      </c>
      <c r="D1003" s="93" t="s">
        <v>2475</v>
      </c>
      <c r="E1003" s="91" t="s">
        <v>2253</v>
      </c>
      <c r="F1003" s="153" t="s">
        <v>2245</v>
      </c>
      <c r="G1003" s="93" t="s">
        <v>4329</v>
      </c>
      <c r="H1003" s="93" t="s">
        <v>19197</v>
      </c>
      <c r="I1003" s="87" t="e">
        <v>#N/A</v>
      </c>
      <c r="J1003" s="87" t="s">
        <v>818</v>
      </c>
      <c r="K1003" s="91" t="s">
        <v>15971</v>
      </c>
      <c r="L1003" s="103" t="s">
        <v>16175</v>
      </c>
      <c r="M1003" s="103" t="s">
        <v>16308</v>
      </c>
      <c r="N1003" s="103" t="s">
        <v>16279</v>
      </c>
      <c r="O1003" s="93" t="s">
        <v>19246</v>
      </c>
      <c r="P1003" s="89"/>
      <c r="Q1003" s="90"/>
    </row>
    <row r="1004" spans="1:17">
      <c r="A1004" s="94" t="s">
        <v>18970</v>
      </c>
      <c r="B1004" s="91" t="s">
        <v>19037</v>
      </c>
      <c r="C1004" s="91" t="s">
        <v>19095</v>
      </c>
      <c r="D1004" s="93" t="s">
        <v>9181</v>
      </c>
      <c r="E1004" s="91" t="s">
        <v>2253</v>
      </c>
      <c r="F1004" s="153" t="s">
        <v>2245</v>
      </c>
      <c r="G1004" s="93" t="s">
        <v>8296</v>
      </c>
      <c r="H1004" s="93" t="s">
        <v>19198</v>
      </c>
      <c r="I1004" s="100">
        <v>6932485019786</v>
      </c>
      <c r="J1004" s="87" t="s">
        <v>818</v>
      </c>
      <c r="K1004" s="91" t="s">
        <v>19252</v>
      </c>
      <c r="L1004" s="103" t="s">
        <v>16162</v>
      </c>
      <c r="M1004" s="103" t="s">
        <v>16189</v>
      </c>
      <c r="N1004" s="103" t="s">
        <v>16387</v>
      </c>
      <c r="O1004" s="93" t="s">
        <v>19246</v>
      </c>
      <c r="P1004" s="89"/>
      <c r="Q1004" s="90"/>
    </row>
    <row r="1005" spans="1:17">
      <c r="A1005" s="94" t="s">
        <v>18971</v>
      </c>
      <c r="B1005" s="91" t="s">
        <v>19020</v>
      </c>
      <c r="C1005" s="91" t="s">
        <v>19096</v>
      </c>
      <c r="D1005" s="93" t="s">
        <v>2527</v>
      </c>
      <c r="E1005" s="91" t="s">
        <v>2253</v>
      </c>
      <c r="F1005" s="153" t="s">
        <v>2245</v>
      </c>
      <c r="G1005" s="93" t="s">
        <v>4329</v>
      </c>
      <c r="H1005" s="93" t="s">
        <v>19199</v>
      </c>
      <c r="I1005" s="100">
        <v>6932485018024</v>
      </c>
      <c r="J1005" s="87" t="s">
        <v>818</v>
      </c>
      <c r="K1005" s="91" t="s">
        <v>19248</v>
      </c>
      <c r="L1005" s="103" t="s">
        <v>16214</v>
      </c>
      <c r="M1005" s="103" t="s">
        <v>19257</v>
      </c>
      <c r="N1005" s="103" t="s">
        <v>16305</v>
      </c>
      <c r="O1005" s="93" t="s">
        <v>19246</v>
      </c>
      <c r="P1005" s="89"/>
      <c r="Q1005" s="90"/>
    </row>
    <row r="1006" spans="1:17">
      <c r="A1006" s="94" t="s">
        <v>18972</v>
      </c>
      <c r="B1006" s="91" t="s">
        <v>19038</v>
      </c>
      <c r="C1006" s="91" t="s">
        <v>19097</v>
      </c>
      <c r="D1006" s="93" t="s">
        <v>2539</v>
      </c>
      <c r="E1006" s="91" t="s">
        <v>2253</v>
      </c>
      <c r="F1006" s="153" t="s">
        <v>95</v>
      </c>
      <c r="G1006" s="93" t="s">
        <v>7347</v>
      </c>
      <c r="H1006" s="93" t="s">
        <v>19200</v>
      </c>
      <c r="I1006" s="100">
        <v>6932485018246</v>
      </c>
      <c r="J1006" s="87" t="s">
        <v>818</v>
      </c>
      <c r="K1006" s="91" t="s">
        <v>16059</v>
      </c>
      <c r="L1006" s="103" t="s">
        <v>19263</v>
      </c>
      <c r="M1006" s="103" t="s">
        <v>19264</v>
      </c>
      <c r="N1006" s="103" t="s">
        <v>19265</v>
      </c>
      <c r="O1006" s="93" t="s">
        <v>19246</v>
      </c>
      <c r="P1006" s="89"/>
      <c r="Q1006" s="90"/>
    </row>
    <row r="1007" spans="1:17">
      <c r="A1007" s="94" t="s">
        <v>18973</v>
      </c>
      <c r="B1007" s="91" t="s">
        <v>19039</v>
      </c>
      <c r="C1007" s="91" t="s">
        <v>19098</v>
      </c>
      <c r="D1007" s="93" t="s">
        <v>19146</v>
      </c>
      <c r="E1007" s="91" t="s">
        <v>2253</v>
      </c>
      <c r="F1007" s="153" t="s">
        <v>2245</v>
      </c>
      <c r="G1007" s="93" t="s">
        <v>2630</v>
      </c>
      <c r="H1007" s="93" t="s">
        <v>19201</v>
      </c>
      <c r="I1007" s="100">
        <v>6932485018468</v>
      </c>
      <c r="J1007" s="87" t="s">
        <v>818</v>
      </c>
      <c r="K1007" s="91" t="s">
        <v>15963</v>
      </c>
      <c r="L1007" s="103" t="s">
        <v>16254</v>
      </c>
      <c r="M1007" s="103" t="s">
        <v>16348</v>
      </c>
      <c r="N1007" s="103" t="s">
        <v>16160</v>
      </c>
      <c r="O1007" s="93" t="s">
        <v>19246</v>
      </c>
      <c r="P1007" s="89"/>
      <c r="Q1007" s="90"/>
    </row>
    <row r="1008" spans="1:17">
      <c r="A1008" s="94" t="s">
        <v>18974</v>
      </c>
      <c r="B1008" s="91" t="s">
        <v>19040</v>
      </c>
      <c r="C1008" s="91" t="s">
        <v>19099</v>
      </c>
      <c r="D1008" s="93" t="s">
        <v>3849</v>
      </c>
      <c r="E1008" s="91" t="s">
        <v>2253</v>
      </c>
      <c r="F1008" s="153" t="s">
        <v>2245</v>
      </c>
      <c r="G1008" s="93" t="s">
        <v>2630</v>
      </c>
      <c r="H1008" s="93" t="s">
        <v>19202</v>
      </c>
      <c r="I1008" s="100">
        <v>6932485018475</v>
      </c>
      <c r="J1008" s="87" t="s">
        <v>818</v>
      </c>
      <c r="K1008" s="91" t="s">
        <v>16009</v>
      </c>
      <c r="L1008" s="103" t="s">
        <v>16253</v>
      </c>
      <c r="M1008" s="103" t="s">
        <v>16349</v>
      </c>
      <c r="N1008" s="103" t="s">
        <v>16370</v>
      </c>
      <c r="O1008" s="93" t="s">
        <v>19246</v>
      </c>
      <c r="P1008" s="89"/>
      <c r="Q1008" s="90"/>
    </row>
    <row r="1009" spans="1:17">
      <c r="A1009" s="94" t="s">
        <v>18975</v>
      </c>
      <c r="B1009" s="91" t="s">
        <v>12649</v>
      </c>
      <c r="C1009" s="91" t="s">
        <v>19100</v>
      </c>
      <c r="D1009" s="93" t="s">
        <v>19147</v>
      </c>
      <c r="E1009" s="91" t="s">
        <v>2251</v>
      </c>
      <c r="F1009" s="153" t="s">
        <v>95</v>
      </c>
      <c r="G1009" s="93" t="s">
        <v>23</v>
      </c>
      <c r="H1009" s="93" t="s">
        <v>19203</v>
      </c>
      <c r="I1009" s="100">
        <v>6932485018420</v>
      </c>
      <c r="J1009" s="87" t="s">
        <v>818</v>
      </c>
      <c r="K1009" s="91" t="s">
        <v>16084</v>
      </c>
      <c r="L1009" s="103" t="s">
        <v>16204</v>
      </c>
      <c r="M1009" s="103" t="s">
        <v>16305</v>
      </c>
      <c r="N1009" s="103" t="s">
        <v>16189</v>
      </c>
      <c r="O1009" s="93" t="s">
        <v>19246</v>
      </c>
      <c r="P1009" s="89"/>
      <c r="Q1009" s="90"/>
    </row>
    <row r="1010" spans="1:17">
      <c r="A1010" s="94" t="s">
        <v>18976</v>
      </c>
      <c r="B1010" s="91" t="s">
        <v>19041</v>
      </c>
      <c r="C1010" s="91" t="s">
        <v>19101</v>
      </c>
      <c r="D1010" s="93" t="s">
        <v>19291</v>
      </c>
      <c r="E1010" s="91"/>
      <c r="F1010" s="153" t="s">
        <v>95</v>
      </c>
      <c r="G1010" s="93" t="s">
        <v>3941</v>
      </c>
      <c r="H1010" s="93" t="s">
        <v>19204</v>
      </c>
      <c r="I1010" s="100">
        <v>6932485009015</v>
      </c>
      <c r="J1010" s="87" t="s">
        <v>818</v>
      </c>
      <c r="K1010" s="91" t="s">
        <v>16051</v>
      </c>
      <c r="L1010" s="103" t="s">
        <v>16254</v>
      </c>
      <c r="M1010" s="103" t="s">
        <v>16350</v>
      </c>
      <c r="N1010" s="103" t="s">
        <v>16349</v>
      </c>
      <c r="O1010" s="93" t="s">
        <v>19246</v>
      </c>
      <c r="P1010" s="89"/>
      <c r="Q1010" s="90"/>
    </row>
    <row r="1011" spans="1:17">
      <c r="A1011" s="94" t="s">
        <v>18977</v>
      </c>
      <c r="B1011" s="91" t="s">
        <v>19042</v>
      </c>
      <c r="C1011" s="91" t="s">
        <v>19102</v>
      </c>
      <c r="D1011" s="93" t="s">
        <v>13791</v>
      </c>
      <c r="E1011" s="91" t="s">
        <v>2242</v>
      </c>
      <c r="F1011" s="153" t="s">
        <v>2245</v>
      </c>
      <c r="G1011" s="93" t="s">
        <v>4816</v>
      </c>
      <c r="H1011" s="93" t="s">
        <v>19205</v>
      </c>
      <c r="I1011" s="100">
        <v>6932485018437</v>
      </c>
      <c r="J1011" s="87" t="s">
        <v>818</v>
      </c>
      <c r="K1011" s="91" t="s">
        <v>16023</v>
      </c>
      <c r="L1011" s="103" t="s">
        <v>16260</v>
      </c>
      <c r="M1011" s="103" t="s">
        <v>16268</v>
      </c>
      <c r="N1011" s="103" t="s">
        <v>16344</v>
      </c>
      <c r="O1011" s="93" t="s">
        <v>19246</v>
      </c>
      <c r="P1011" s="89"/>
      <c r="Q1011" s="90"/>
    </row>
    <row r="1012" spans="1:17">
      <c r="A1012" s="94" t="s">
        <v>18978</v>
      </c>
      <c r="B1012" s="91" t="s">
        <v>19024</v>
      </c>
      <c r="C1012" s="91" t="s">
        <v>19103</v>
      </c>
      <c r="D1012" s="93" t="s">
        <v>2527</v>
      </c>
      <c r="E1012" s="91" t="s">
        <v>2253</v>
      </c>
      <c r="F1012" s="153" t="s">
        <v>2245</v>
      </c>
      <c r="G1012" s="93" t="s">
        <v>2630</v>
      </c>
      <c r="H1012" s="93" t="s">
        <v>19206</v>
      </c>
      <c r="I1012" s="100">
        <v>6932485017966</v>
      </c>
      <c r="J1012" s="87" t="s">
        <v>818</v>
      </c>
      <c r="K1012" s="91" t="s">
        <v>19253</v>
      </c>
      <c r="L1012" s="103" t="s">
        <v>19259</v>
      </c>
      <c r="M1012" s="103" t="s">
        <v>16189</v>
      </c>
      <c r="N1012" s="103" t="s">
        <v>16350</v>
      </c>
      <c r="O1012" s="93" t="s">
        <v>19246</v>
      </c>
      <c r="P1012" s="89"/>
      <c r="Q1012" s="90"/>
    </row>
    <row r="1013" spans="1:17">
      <c r="A1013" s="94" t="s">
        <v>18979</v>
      </c>
      <c r="B1013" s="91" t="s">
        <v>19043</v>
      </c>
      <c r="C1013" s="91" t="s">
        <v>19104</v>
      </c>
      <c r="D1013" s="93" t="s">
        <v>11133</v>
      </c>
      <c r="E1013" s="91" t="s">
        <v>2242</v>
      </c>
      <c r="F1013" s="153" t="s">
        <v>2245</v>
      </c>
      <c r="G1013" s="93" t="s">
        <v>19161</v>
      </c>
      <c r="H1013" s="93" t="s">
        <v>19207</v>
      </c>
      <c r="I1013" s="100">
        <v>6932485020065</v>
      </c>
      <c r="J1013" s="87" t="s">
        <v>818</v>
      </c>
      <c r="K1013" s="91" t="s">
        <v>16016</v>
      </c>
      <c r="L1013" s="103" t="s">
        <v>16257</v>
      </c>
      <c r="M1013" s="103" t="s">
        <v>16308</v>
      </c>
      <c r="N1013" s="103" t="s">
        <v>16403</v>
      </c>
      <c r="O1013" s="93" t="s">
        <v>19246</v>
      </c>
      <c r="P1013" s="89"/>
      <c r="Q1013" s="90"/>
    </row>
    <row r="1014" spans="1:17">
      <c r="A1014" s="94" t="s">
        <v>18980</v>
      </c>
      <c r="B1014" s="91" t="s">
        <v>19030</v>
      </c>
      <c r="C1014" s="91" t="s">
        <v>19105</v>
      </c>
      <c r="D1014" s="93" t="s">
        <v>2475</v>
      </c>
      <c r="E1014" s="91" t="s">
        <v>2253</v>
      </c>
      <c r="F1014" s="153" t="s">
        <v>2245</v>
      </c>
      <c r="G1014" s="93" t="s">
        <v>2630</v>
      </c>
      <c r="H1014" s="93" t="s">
        <v>19208</v>
      </c>
      <c r="I1014" s="87" t="e">
        <v>#N/A</v>
      </c>
      <c r="J1014" s="87" t="s">
        <v>818</v>
      </c>
      <c r="K1014" s="91" t="s">
        <v>16110</v>
      </c>
      <c r="L1014" s="103" t="s">
        <v>16251</v>
      </c>
      <c r="M1014" s="103" t="s">
        <v>16352</v>
      </c>
      <c r="N1014" s="103" t="s">
        <v>16367</v>
      </c>
      <c r="O1014" s="93" t="s">
        <v>19246</v>
      </c>
      <c r="P1014" s="89"/>
      <c r="Q1014" s="90"/>
    </row>
    <row r="1015" spans="1:17">
      <c r="A1015" s="94" t="s">
        <v>18981</v>
      </c>
      <c r="B1015" s="91" t="s">
        <v>13726</v>
      </c>
      <c r="C1015" s="91" t="s">
        <v>19106</v>
      </c>
      <c r="D1015" s="93" t="s">
        <v>19148</v>
      </c>
      <c r="E1015" s="91" t="s">
        <v>2253</v>
      </c>
      <c r="F1015" s="153" t="s">
        <v>2245</v>
      </c>
      <c r="G1015" s="93" t="s">
        <v>19162</v>
      </c>
      <c r="H1015" s="93" t="s">
        <v>19209</v>
      </c>
      <c r="I1015" s="100">
        <v>6932485019748</v>
      </c>
      <c r="J1015" s="87" t="s">
        <v>818</v>
      </c>
      <c r="K1015" s="91" t="s">
        <v>16024</v>
      </c>
      <c r="L1015" s="103" t="s">
        <v>16246</v>
      </c>
      <c r="M1015" s="103" t="s">
        <v>16164</v>
      </c>
      <c r="N1015" s="103" t="s">
        <v>16288</v>
      </c>
      <c r="O1015" s="93" t="s">
        <v>19246</v>
      </c>
      <c r="P1015" s="89"/>
      <c r="Q1015" s="90"/>
    </row>
    <row r="1016" spans="1:17">
      <c r="A1016" s="94" t="s">
        <v>18982</v>
      </c>
      <c r="B1016" s="91" t="s">
        <v>19044</v>
      </c>
      <c r="C1016" s="91" t="s">
        <v>19107</v>
      </c>
      <c r="D1016" s="93" t="s">
        <v>19149</v>
      </c>
      <c r="E1016" s="91" t="s">
        <v>2251</v>
      </c>
      <c r="F1016" s="153" t="s">
        <v>2245</v>
      </c>
      <c r="G1016" s="93" t="s">
        <v>19163</v>
      </c>
      <c r="H1016" s="93" t="s">
        <v>19210</v>
      </c>
      <c r="I1016" s="100">
        <v>6932485015887</v>
      </c>
      <c r="J1016" s="87" t="s">
        <v>818</v>
      </c>
      <c r="K1016" s="91" t="s">
        <v>15980</v>
      </c>
      <c r="L1016" s="103" t="s">
        <v>16260</v>
      </c>
      <c r="M1016" s="103" t="s">
        <v>16160</v>
      </c>
      <c r="N1016" s="103" t="s">
        <v>16344</v>
      </c>
      <c r="O1016" s="93" t="s">
        <v>19246</v>
      </c>
      <c r="P1016" s="89"/>
      <c r="Q1016" s="90"/>
    </row>
    <row r="1017" spans="1:17">
      <c r="A1017" s="94" t="s">
        <v>18983</v>
      </c>
      <c r="B1017" s="91" t="s">
        <v>13734</v>
      </c>
      <c r="C1017" s="91" t="s">
        <v>19108</v>
      </c>
      <c r="D1017" s="93" t="s">
        <v>19150</v>
      </c>
      <c r="E1017" s="91" t="s">
        <v>2253</v>
      </c>
      <c r="F1017" s="153" t="s">
        <v>2245</v>
      </c>
      <c r="G1017" s="93" t="s">
        <v>27</v>
      </c>
      <c r="H1017" s="93" t="s">
        <v>19211</v>
      </c>
      <c r="I1017" s="87" t="s">
        <v>19283</v>
      </c>
      <c r="J1017" s="87" t="s">
        <v>818</v>
      </c>
      <c r="K1017" s="91" t="s">
        <v>15974</v>
      </c>
      <c r="L1017" s="103" t="s">
        <v>16270</v>
      </c>
      <c r="M1017" s="103" t="s">
        <v>16340</v>
      </c>
      <c r="N1017" s="103" t="s">
        <v>16299</v>
      </c>
      <c r="O1017" s="93" t="s">
        <v>19246</v>
      </c>
      <c r="P1017" s="89"/>
      <c r="Q1017" s="90"/>
    </row>
    <row r="1018" spans="1:17">
      <c r="A1018" s="94" t="s">
        <v>18984</v>
      </c>
      <c r="B1018" s="91" t="s">
        <v>19045</v>
      </c>
      <c r="C1018" s="91" t="s">
        <v>19109</v>
      </c>
      <c r="D1018" s="93" t="s">
        <v>2485</v>
      </c>
      <c r="E1018" s="91" t="s">
        <v>2253</v>
      </c>
      <c r="F1018" s="153" t="s">
        <v>2245</v>
      </c>
      <c r="G1018" s="93" t="s">
        <v>19164</v>
      </c>
      <c r="H1018" s="93" t="s">
        <v>19212</v>
      </c>
      <c r="I1018" s="87" t="e">
        <v>#N/A</v>
      </c>
      <c r="J1018" s="87" t="s">
        <v>818</v>
      </c>
      <c r="K1018" s="91" t="s">
        <v>15976</v>
      </c>
      <c r="L1018" s="103" t="s">
        <v>19266</v>
      </c>
      <c r="M1018" s="103" t="s">
        <v>19267</v>
      </c>
      <c r="N1018" s="103" t="s">
        <v>16371</v>
      </c>
      <c r="O1018" s="93" t="s">
        <v>19246</v>
      </c>
      <c r="P1018" s="89"/>
      <c r="Q1018" s="90"/>
    </row>
    <row r="1019" spans="1:17">
      <c r="A1019" s="94" t="s">
        <v>18985</v>
      </c>
      <c r="B1019" s="91" t="s">
        <v>19046</v>
      </c>
      <c r="C1019" s="91" t="s">
        <v>19110</v>
      </c>
      <c r="D1019" s="93" t="s">
        <v>3849</v>
      </c>
      <c r="E1019" s="91" t="s">
        <v>2253</v>
      </c>
      <c r="F1019" s="153" t="s">
        <v>2245</v>
      </c>
      <c r="G1019" s="93" t="s">
        <v>19165</v>
      </c>
      <c r="H1019" s="93" t="s">
        <v>19213</v>
      </c>
      <c r="I1019" s="100">
        <v>6932485019847</v>
      </c>
      <c r="J1019" s="87" t="s">
        <v>818</v>
      </c>
      <c r="K1019" s="91" t="s">
        <v>16000</v>
      </c>
      <c r="L1019" s="103" t="s">
        <v>19268</v>
      </c>
      <c r="M1019" s="103" t="s">
        <v>16311</v>
      </c>
      <c r="N1019" s="103" t="s">
        <v>19269</v>
      </c>
      <c r="O1019" s="93" t="s">
        <v>19246</v>
      </c>
      <c r="P1019" s="89"/>
      <c r="Q1019" s="90"/>
    </row>
    <row r="1020" spans="1:17">
      <c r="A1020" s="94" t="s">
        <v>18986</v>
      </c>
      <c r="B1020" s="91" t="s">
        <v>19047</v>
      </c>
      <c r="C1020" s="91" t="s">
        <v>19111</v>
      </c>
      <c r="D1020" s="93" t="s">
        <v>2527</v>
      </c>
      <c r="E1020" s="91" t="s">
        <v>2253</v>
      </c>
      <c r="F1020" s="153" t="s">
        <v>2245</v>
      </c>
      <c r="G1020" s="93" t="s">
        <v>19158</v>
      </c>
      <c r="H1020" s="93" t="s">
        <v>19214</v>
      </c>
      <c r="I1020" s="100">
        <v>6932485019304</v>
      </c>
      <c r="J1020" s="87" t="s">
        <v>818</v>
      </c>
      <c r="K1020" s="91" t="s">
        <v>16113</v>
      </c>
      <c r="L1020" s="103" t="s">
        <v>16254</v>
      </c>
      <c r="M1020" s="103" t="s">
        <v>16348</v>
      </c>
      <c r="N1020" s="103" t="s">
        <v>16160</v>
      </c>
      <c r="O1020" s="93" t="s">
        <v>19246</v>
      </c>
      <c r="P1020" s="89"/>
      <c r="Q1020" s="90"/>
    </row>
    <row r="1021" spans="1:17">
      <c r="A1021" s="94" t="s">
        <v>18987</v>
      </c>
      <c r="B1021" s="91" t="s">
        <v>19048</v>
      </c>
      <c r="C1021" s="91" t="s">
        <v>19112</v>
      </c>
      <c r="D1021" s="93" t="s">
        <v>19151</v>
      </c>
      <c r="E1021" s="91" t="s">
        <v>2242</v>
      </c>
      <c r="F1021" s="153" t="s">
        <v>2245</v>
      </c>
      <c r="G1021" s="93" t="s">
        <v>19166</v>
      </c>
      <c r="H1021" s="93" t="s">
        <v>19215</v>
      </c>
      <c r="I1021" s="100">
        <v>6932485018048</v>
      </c>
      <c r="J1021" s="87" t="s">
        <v>818</v>
      </c>
      <c r="K1021" s="91" t="s">
        <v>16130</v>
      </c>
      <c r="L1021" s="103" t="s">
        <v>16253</v>
      </c>
      <c r="M1021" s="103" t="s">
        <v>16268</v>
      </c>
      <c r="N1021" s="103" t="s">
        <v>16387</v>
      </c>
      <c r="O1021" s="93" t="s">
        <v>19246</v>
      </c>
      <c r="P1021" s="89"/>
      <c r="Q1021" s="90"/>
    </row>
    <row r="1022" spans="1:17">
      <c r="A1022" s="94" t="s">
        <v>18988</v>
      </c>
      <c r="B1022" s="91" t="s">
        <v>13726</v>
      </c>
      <c r="C1022" s="91" t="s">
        <v>19113</v>
      </c>
      <c r="D1022" s="93" t="s">
        <v>2527</v>
      </c>
      <c r="E1022" s="91" t="s">
        <v>2253</v>
      </c>
      <c r="F1022" s="153" t="s">
        <v>2245</v>
      </c>
      <c r="G1022" s="93" t="s">
        <v>3575</v>
      </c>
      <c r="H1022" s="93" t="s">
        <v>19216</v>
      </c>
      <c r="I1022" s="100">
        <v>6932485018031</v>
      </c>
      <c r="J1022" s="87" t="s">
        <v>818</v>
      </c>
      <c r="K1022" s="91" t="s">
        <v>16125</v>
      </c>
      <c r="L1022" s="103" t="s">
        <v>16253</v>
      </c>
      <c r="M1022" s="103" t="s">
        <v>16268</v>
      </c>
      <c r="N1022" s="103" t="s">
        <v>16344</v>
      </c>
      <c r="O1022" s="93" t="s">
        <v>19246</v>
      </c>
      <c r="P1022" s="89"/>
      <c r="Q1022" s="90"/>
    </row>
    <row r="1023" spans="1:17">
      <c r="A1023" s="94" t="s">
        <v>18989</v>
      </c>
      <c r="B1023" s="91" t="s">
        <v>11190</v>
      </c>
      <c r="C1023" s="91" t="s">
        <v>19114</v>
      </c>
      <c r="D1023" s="93" t="s">
        <v>3110</v>
      </c>
      <c r="E1023" s="91" t="s">
        <v>2253</v>
      </c>
      <c r="F1023" s="153" t="s">
        <v>2245</v>
      </c>
      <c r="G1023" s="93" t="s">
        <v>11144</v>
      </c>
      <c r="H1023" s="93" t="s">
        <v>19217</v>
      </c>
      <c r="I1023" s="87" t="e">
        <v>#N/A</v>
      </c>
      <c r="J1023" s="87" t="s">
        <v>818</v>
      </c>
      <c r="K1023" s="91" t="s">
        <v>16114</v>
      </c>
      <c r="L1023" s="103" t="s">
        <v>16260</v>
      </c>
      <c r="M1023" s="103" t="s">
        <v>16268</v>
      </c>
      <c r="N1023" s="103" t="s">
        <v>16344</v>
      </c>
      <c r="O1023" s="93" t="s">
        <v>19246</v>
      </c>
      <c r="P1023" s="89"/>
      <c r="Q1023" s="90"/>
    </row>
    <row r="1024" spans="1:17">
      <c r="A1024" s="94" t="s">
        <v>18990</v>
      </c>
      <c r="B1024" s="91" t="s">
        <v>19049</v>
      </c>
      <c r="C1024" s="91" t="s">
        <v>19115</v>
      </c>
      <c r="D1024" s="93" t="s">
        <v>2985</v>
      </c>
      <c r="E1024" s="91" t="s">
        <v>2253</v>
      </c>
      <c r="F1024" s="153" t="s">
        <v>2245</v>
      </c>
      <c r="G1024" s="93" t="s">
        <v>14157</v>
      </c>
      <c r="H1024" s="93" t="s">
        <v>19218</v>
      </c>
      <c r="I1024" s="87" t="e">
        <v>#N/A</v>
      </c>
      <c r="J1024" s="87" t="s">
        <v>818</v>
      </c>
      <c r="K1024" s="91" t="s">
        <v>15970</v>
      </c>
      <c r="L1024" s="103" t="s">
        <v>16208</v>
      </c>
      <c r="M1024" s="103" t="s">
        <v>16292</v>
      </c>
      <c r="N1024" s="103" t="s">
        <v>16408</v>
      </c>
      <c r="O1024" s="93" t="s">
        <v>19246</v>
      </c>
      <c r="P1024" s="89"/>
      <c r="Q1024" s="90"/>
    </row>
    <row r="1025" spans="1:17">
      <c r="A1025" s="94" t="s">
        <v>18991</v>
      </c>
      <c r="B1025" s="91" t="s">
        <v>19050</v>
      </c>
      <c r="C1025" s="91" t="s">
        <v>19116</v>
      </c>
      <c r="D1025" s="93" t="s">
        <v>3849</v>
      </c>
      <c r="E1025" s="91" t="s">
        <v>2253</v>
      </c>
      <c r="F1025" s="153" t="s">
        <v>2245</v>
      </c>
      <c r="G1025" s="93" t="s">
        <v>14157</v>
      </c>
      <c r="H1025" s="93" t="s">
        <v>19219</v>
      </c>
      <c r="I1025" s="87" t="e">
        <v>#N/A</v>
      </c>
      <c r="J1025" s="87" t="s">
        <v>818</v>
      </c>
      <c r="K1025" s="91" t="s">
        <v>16078</v>
      </c>
      <c r="L1025" s="103" t="s">
        <v>16248</v>
      </c>
      <c r="M1025" s="103" t="s">
        <v>19270</v>
      </c>
      <c r="N1025" s="103" t="s">
        <v>16414</v>
      </c>
      <c r="O1025" s="93" t="s">
        <v>19246</v>
      </c>
      <c r="P1025" s="89"/>
      <c r="Q1025" s="90"/>
    </row>
    <row r="1026" spans="1:17">
      <c r="A1026" s="94" t="s">
        <v>18992</v>
      </c>
      <c r="B1026" s="91" t="s">
        <v>19051</v>
      </c>
      <c r="C1026" s="91" t="s">
        <v>19117</v>
      </c>
      <c r="D1026" s="93" t="s">
        <v>19152</v>
      </c>
      <c r="E1026" s="91" t="s">
        <v>2253</v>
      </c>
      <c r="F1026" s="153" t="s">
        <v>2245</v>
      </c>
      <c r="G1026" s="93" t="s">
        <v>4329</v>
      </c>
      <c r="H1026" s="93" t="s">
        <v>19220</v>
      </c>
      <c r="I1026" s="100">
        <v>6932485018017</v>
      </c>
      <c r="J1026" s="87" t="s">
        <v>818</v>
      </c>
      <c r="K1026" s="91" t="s">
        <v>16016</v>
      </c>
      <c r="L1026" s="103" t="s">
        <v>16175</v>
      </c>
      <c r="M1026" s="103" t="s">
        <v>16308</v>
      </c>
      <c r="N1026" s="103" t="s">
        <v>16371</v>
      </c>
      <c r="O1026" s="93" t="s">
        <v>19246</v>
      </c>
      <c r="P1026" s="89"/>
      <c r="Q1026" s="90"/>
    </row>
    <row r="1027" spans="1:17">
      <c r="A1027" s="94" t="s">
        <v>18993</v>
      </c>
      <c r="B1027" s="91" t="s">
        <v>19052</v>
      </c>
      <c r="C1027" s="91" t="s">
        <v>19118</v>
      </c>
      <c r="D1027" s="93" t="s">
        <v>3849</v>
      </c>
      <c r="E1027" s="91" t="s">
        <v>2253</v>
      </c>
      <c r="F1027" s="153" t="s">
        <v>2245</v>
      </c>
      <c r="G1027" s="93" t="s">
        <v>8296</v>
      </c>
      <c r="H1027" s="93" t="s">
        <v>19221</v>
      </c>
      <c r="I1027" s="87" t="e">
        <v>#N/A</v>
      </c>
      <c r="J1027" s="87" t="s">
        <v>818</v>
      </c>
      <c r="K1027" s="91" t="s">
        <v>16100</v>
      </c>
      <c r="L1027" s="103" t="s">
        <v>16257</v>
      </c>
      <c r="M1027" s="103" t="s">
        <v>16291</v>
      </c>
      <c r="N1027" s="103" t="s">
        <v>16368</v>
      </c>
      <c r="O1027" s="93" t="s">
        <v>19246</v>
      </c>
      <c r="P1027" s="89"/>
      <c r="Q1027" s="90"/>
    </row>
    <row r="1028" spans="1:17">
      <c r="A1028" s="94" t="s">
        <v>18994</v>
      </c>
      <c r="B1028" s="91" t="s">
        <v>13285</v>
      </c>
      <c r="C1028" s="91" t="s">
        <v>19119</v>
      </c>
      <c r="D1028" s="93" t="s">
        <v>3735</v>
      </c>
      <c r="E1028" s="91" t="s">
        <v>2253</v>
      </c>
      <c r="F1028" s="153" t="s">
        <v>2245</v>
      </c>
      <c r="G1028" s="93" t="s">
        <v>3941</v>
      </c>
      <c r="H1028" s="93" t="s">
        <v>19222</v>
      </c>
      <c r="I1028" s="100">
        <v>6932485018413</v>
      </c>
      <c r="J1028" s="87" t="s">
        <v>818</v>
      </c>
      <c r="K1028" s="91" t="s">
        <v>15985</v>
      </c>
      <c r="L1028" s="103" t="s">
        <v>16254</v>
      </c>
      <c r="M1028" s="103" t="s">
        <v>16350</v>
      </c>
      <c r="N1028" s="103" t="s">
        <v>16349</v>
      </c>
      <c r="O1028" s="93" t="s">
        <v>19246</v>
      </c>
      <c r="P1028" s="89"/>
      <c r="Q1028" s="90"/>
    </row>
    <row r="1029" spans="1:17">
      <c r="A1029" s="94" t="s">
        <v>18995</v>
      </c>
      <c r="B1029" s="91" t="s">
        <v>19053</v>
      </c>
      <c r="C1029" s="91" t="s">
        <v>19120</v>
      </c>
      <c r="D1029" s="93" t="s">
        <v>2475</v>
      </c>
      <c r="E1029" s="91" t="s">
        <v>2253</v>
      </c>
      <c r="F1029" s="153" t="s">
        <v>2245</v>
      </c>
      <c r="G1029" s="93" t="s">
        <v>19167</v>
      </c>
      <c r="H1029" s="93" t="s">
        <v>19223</v>
      </c>
      <c r="I1029" s="87" t="e">
        <v>#N/A</v>
      </c>
      <c r="J1029" s="87" t="s">
        <v>818</v>
      </c>
      <c r="K1029" s="91" t="s">
        <v>15976</v>
      </c>
      <c r="L1029" s="103" t="s">
        <v>16175</v>
      </c>
      <c r="M1029" s="103" t="s">
        <v>19267</v>
      </c>
      <c r="N1029" s="103" t="s">
        <v>16371</v>
      </c>
      <c r="O1029" s="93" t="s">
        <v>19246</v>
      </c>
      <c r="P1029" s="89"/>
      <c r="Q1029" s="90"/>
    </row>
    <row r="1030" spans="1:17">
      <c r="A1030" s="94" t="s">
        <v>18996</v>
      </c>
      <c r="B1030" s="91" t="s">
        <v>19024</v>
      </c>
      <c r="C1030" s="91" t="s">
        <v>19121</v>
      </c>
      <c r="D1030" s="93" t="s">
        <v>5070</v>
      </c>
      <c r="E1030" s="91" t="s">
        <v>2253</v>
      </c>
      <c r="F1030" s="153" t="s">
        <v>2245</v>
      </c>
      <c r="G1030" s="93" t="s">
        <v>2630</v>
      </c>
      <c r="H1030" s="93" t="s">
        <v>19224</v>
      </c>
      <c r="I1030" s="87" t="s">
        <v>19284</v>
      </c>
      <c r="J1030" s="87" t="s">
        <v>818</v>
      </c>
      <c r="K1030" s="91" t="s">
        <v>16026</v>
      </c>
      <c r="L1030" s="103" t="s">
        <v>19271</v>
      </c>
      <c r="M1030" s="103" t="s">
        <v>16340</v>
      </c>
      <c r="N1030" s="103" t="s">
        <v>16355</v>
      </c>
      <c r="O1030" s="93" t="s">
        <v>19246</v>
      </c>
      <c r="P1030" s="89"/>
      <c r="Q1030" s="90"/>
    </row>
    <row r="1031" spans="1:17">
      <c r="A1031" s="94" t="s">
        <v>18997</v>
      </c>
      <c r="B1031" s="91" t="s">
        <v>13734</v>
      </c>
      <c r="C1031" s="91" t="s">
        <v>19122</v>
      </c>
      <c r="D1031" s="93" t="s">
        <v>11133</v>
      </c>
      <c r="E1031" s="91" t="s">
        <v>2242</v>
      </c>
      <c r="F1031" s="153" t="s">
        <v>2245</v>
      </c>
      <c r="G1031" s="93" t="s">
        <v>19159</v>
      </c>
      <c r="H1031" s="93" t="s">
        <v>19225</v>
      </c>
      <c r="I1031" s="100">
        <v>6932485017768</v>
      </c>
      <c r="J1031" s="87" t="s">
        <v>818</v>
      </c>
      <c r="K1031" s="91" t="s">
        <v>15995</v>
      </c>
      <c r="L1031" s="103" t="s">
        <v>16240</v>
      </c>
      <c r="M1031" s="103" t="s">
        <v>16189</v>
      </c>
      <c r="N1031" s="103" t="s">
        <v>16359</v>
      </c>
      <c r="O1031" s="93" t="s">
        <v>19246</v>
      </c>
      <c r="P1031" s="89"/>
      <c r="Q1031" s="90"/>
    </row>
    <row r="1032" spans="1:17">
      <c r="A1032" s="94" t="s">
        <v>18998</v>
      </c>
      <c r="B1032" s="91" t="s">
        <v>19054</v>
      </c>
      <c r="C1032" s="91" t="s">
        <v>19123</v>
      </c>
      <c r="D1032" s="93" t="s">
        <v>3849</v>
      </c>
      <c r="E1032" s="91" t="s">
        <v>2253</v>
      </c>
      <c r="F1032" s="153" t="s">
        <v>2245</v>
      </c>
      <c r="G1032" s="93" t="s">
        <v>20</v>
      </c>
      <c r="H1032" s="93" t="s">
        <v>19226</v>
      </c>
      <c r="I1032" s="87" t="s">
        <v>19285</v>
      </c>
      <c r="J1032" s="87" t="s">
        <v>818</v>
      </c>
      <c r="K1032" s="91" t="s">
        <v>16151</v>
      </c>
      <c r="L1032" s="103" t="s">
        <v>16207</v>
      </c>
      <c r="M1032" s="103" t="s">
        <v>16164</v>
      </c>
      <c r="N1032" s="103" t="s">
        <v>16288</v>
      </c>
      <c r="O1032" s="93" t="s">
        <v>19246</v>
      </c>
      <c r="P1032" s="89"/>
      <c r="Q1032" s="90"/>
    </row>
    <row r="1033" spans="1:17">
      <c r="A1033" s="94" t="s">
        <v>18999</v>
      </c>
      <c r="B1033" s="91" t="s">
        <v>19055</v>
      </c>
      <c r="C1033" s="91" t="s">
        <v>19124</v>
      </c>
      <c r="D1033" s="93" t="s">
        <v>19153</v>
      </c>
      <c r="E1033" s="91" t="s">
        <v>2253</v>
      </c>
      <c r="F1033" s="153" t="s">
        <v>2245</v>
      </c>
      <c r="G1033" s="93" t="s">
        <v>2630</v>
      </c>
      <c r="H1033" s="93" t="s">
        <v>19227</v>
      </c>
      <c r="I1033" s="100">
        <v>6932485017638</v>
      </c>
      <c r="J1033" s="87" t="s">
        <v>818</v>
      </c>
      <c r="K1033" s="91" t="s">
        <v>16123</v>
      </c>
      <c r="L1033" s="103" t="s">
        <v>19259</v>
      </c>
      <c r="M1033" s="103" t="s">
        <v>16189</v>
      </c>
      <c r="N1033" s="103" t="s">
        <v>16350</v>
      </c>
      <c r="O1033" s="93" t="s">
        <v>19246</v>
      </c>
      <c r="P1033" s="89"/>
      <c r="Q1033" s="90"/>
    </row>
    <row r="1034" spans="1:17">
      <c r="A1034" s="94" t="s">
        <v>19000</v>
      </c>
      <c r="B1034" s="91" t="s">
        <v>19056</v>
      </c>
      <c r="C1034" s="91" t="s">
        <v>19125</v>
      </c>
      <c r="D1034" s="93" t="s">
        <v>19154</v>
      </c>
      <c r="E1034" s="91" t="s">
        <v>2253</v>
      </c>
      <c r="F1034" s="153" t="s">
        <v>2245</v>
      </c>
      <c r="G1034" s="93" t="s">
        <v>19165</v>
      </c>
      <c r="H1034" s="93" t="s">
        <v>19228</v>
      </c>
      <c r="I1034" s="100">
        <v>6932485017799</v>
      </c>
      <c r="J1034" s="87" t="s">
        <v>818</v>
      </c>
      <c r="K1034" s="91" t="s">
        <v>16110</v>
      </c>
      <c r="L1034" s="103" t="s">
        <v>19272</v>
      </c>
      <c r="M1034" s="103" t="s">
        <v>16394</v>
      </c>
      <c r="N1034" s="103" t="s">
        <v>19273</v>
      </c>
      <c r="O1034" s="93" t="s">
        <v>19246</v>
      </c>
      <c r="P1034" s="89"/>
      <c r="Q1034" s="90"/>
    </row>
    <row r="1035" spans="1:17">
      <c r="A1035" s="94" t="s">
        <v>19001</v>
      </c>
      <c r="B1035" s="91" t="s">
        <v>9139</v>
      </c>
      <c r="C1035" s="91" t="s">
        <v>19126</v>
      </c>
      <c r="D1035" s="93" t="s">
        <v>3110</v>
      </c>
      <c r="E1035" s="91" t="s">
        <v>2253</v>
      </c>
      <c r="F1035" s="153" t="s">
        <v>2245</v>
      </c>
      <c r="G1035" s="93" t="s">
        <v>20</v>
      </c>
      <c r="H1035" s="93" t="s">
        <v>19229</v>
      </c>
      <c r="I1035" s="87">
        <v>6971745581069</v>
      </c>
      <c r="J1035" s="87" t="s">
        <v>818</v>
      </c>
      <c r="K1035" s="91" t="s">
        <v>16046</v>
      </c>
      <c r="L1035" s="103" t="s">
        <v>16162</v>
      </c>
      <c r="M1035" s="103" t="s">
        <v>16189</v>
      </c>
      <c r="N1035" s="103" t="s">
        <v>16387</v>
      </c>
      <c r="O1035" s="93" t="s">
        <v>19246</v>
      </c>
      <c r="P1035" s="89"/>
      <c r="Q1035" s="90"/>
    </row>
    <row r="1036" spans="1:17">
      <c r="A1036" s="94" t="s">
        <v>19002</v>
      </c>
      <c r="B1036" s="91" t="s">
        <v>19057</v>
      </c>
      <c r="C1036" s="91" t="s">
        <v>19127</v>
      </c>
      <c r="D1036" s="93" t="s">
        <v>65</v>
      </c>
      <c r="E1036" s="91" t="s">
        <v>2253</v>
      </c>
      <c r="F1036" s="153" t="s">
        <v>2245</v>
      </c>
      <c r="G1036" s="93" t="s">
        <v>13807</v>
      </c>
      <c r="H1036" s="93" t="s">
        <v>19230</v>
      </c>
      <c r="I1036" s="100">
        <v>6932485019793</v>
      </c>
      <c r="J1036" s="87" t="s">
        <v>818</v>
      </c>
      <c r="K1036" s="91" t="s">
        <v>16151</v>
      </c>
      <c r="L1036" s="103" t="s">
        <v>16263</v>
      </c>
      <c r="M1036" s="103" t="s">
        <v>16278</v>
      </c>
      <c r="N1036" s="103" t="s">
        <v>16350</v>
      </c>
      <c r="O1036" s="93" t="s">
        <v>19246</v>
      </c>
      <c r="P1036" s="89"/>
      <c r="Q1036" s="90"/>
    </row>
    <row r="1037" spans="1:17">
      <c r="A1037" s="94" t="s">
        <v>19003</v>
      </c>
      <c r="B1037" s="91" t="s">
        <v>19058</v>
      </c>
      <c r="C1037" s="91" t="s">
        <v>19128</v>
      </c>
      <c r="D1037" s="93" t="s">
        <v>19155</v>
      </c>
      <c r="E1037" s="91" t="s">
        <v>2253</v>
      </c>
      <c r="F1037" s="153" t="s">
        <v>2245</v>
      </c>
      <c r="G1037" s="93" t="s">
        <v>27</v>
      </c>
      <c r="H1037" s="93" t="s">
        <v>19231</v>
      </c>
      <c r="I1037" s="100">
        <v>6932485017775</v>
      </c>
      <c r="J1037" s="87" t="s">
        <v>818</v>
      </c>
      <c r="K1037" s="91" t="s">
        <v>15968</v>
      </c>
      <c r="L1037" s="103" t="s">
        <v>16240</v>
      </c>
      <c r="M1037" s="103" t="s">
        <v>16189</v>
      </c>
      <c r="N1037" s="103" t="s">
        <v>16359</v>
      </c>
      <c r="O1037" s="93" t="s">
        <v>19246</v>
      </c>
      <c r="P1037" s="89"/>
      <c r="Q1037" s="90"/>
    </row>
    <row r="1038" spans="1:17">
      <c r="A1038" s="94" t="s">
        <v>19004</v>
      </c>
      <c r="B1038" s="91" t="s">
        <v>19059</v>
      </c>
      <c r="C1038" s="91" t="s">
        <v>19129</v>
      </c>
      <c r="D1038" s="93" t="s">
        <v>19156</v>
      </c>
      <c r="E1038" s="91" t="s">
        <v>3848</v>
      </c>
      <c r="F1038" s="153" t="s">
        <v>2245</v>
      </c>
      <c r="G1038" s="93" t="s">
        <v>4329</v>
      </c>
      <c r="H1038" s="93" t="s">
        <v>19232</v>
      </c>
      <c r="I1038" s="87" t="s">
        <v>19286</v>
      </c>
      <c r="J1038" s="87" t="s">
        <v>818</v>
      </c>
      <c r="K1038" s="91" t="s">
        <v>16025</v>
      </c>
      <c r="L1038" s="103" t="s">
        <v>16208</v>
      </c>
      <c r="M1038" s="103" t="s">
        <v>16314</v>
      </c>
      <c r="N1038" s="103" t="s">
        <v>19274</v>
      </c>
      <c r="O1038" s="93" t="s">
        <v>19246</v>
      </c>
      <c r="P1038" s="89"/>
      <c r="Q1038" s="90"/>
    </row>
    <row r="1039" spans="1:17">
      <c r="A1039" s="94" t="s">
        <v>19005</v>
      </c>
      <c r="B1039" s="91" t="s">
        <v>13734</v>
      </c>
      <c r="C1039" s="91" t="s">
        <v>19130</v>
      </c>
      <c r="D1039" s="93" t="s">
        <v>2527</v>
      </c>
      <c r="E1039" s="91" t="s">
        <v>2253</v>
      </c>
      <c r="F1039" s="153" t="s">
        <v>2245</v>
      </c>
      <c r="G1039" s="93" t="s">
        <v>27</v>
      </c>
      <c r="H1039" s="93" t="s">
        <v>19233</v>
      </c>
      <c r="I1039" s="87" t="s">
        <v>19287</v>
      </c>
      <c r="J1039" s="87" t="s">
        <v>818</v>
      </c>
      <c r="K1039" s="91" t="s">
        <v>16017</v>
      </c>
      <c r="L1039" s="103" t="s">
        <v>16240</v>
      </c>
      <c r="M1039" s="103" t="s">
        <v>16189</v>
      </c>
      <c r="N1039" s="103" t="s">
        <v>16359</v>
      </c>
      <c r="O1039" s="93" t="s">
        <v>19246</v>
      </c>
      <c r="P1039" s="89"/>
      <c r="Q1039" s="90"/>
    </row>
    <row r="1040" spans="1:17">
      <c r="A1040" s="94" t="s">
        <v>19006</v>
      </c>
      <c r="B1040" s="91" t="s">
        <v>19060</v>
      </c>
      <c r="C1040" s="91" t="s">
        <v>19131</v>
      </c>
      <c r="D1040" s="93" t="s">
        <v>65</v>
      </c>
      <c r="E1040" s="91" t="s">
        <v>2253</v>
      </c>
      <c r="F1040" s="153" t="s">
        <v>2245</v>
      </c>
      <c r="G1040" s="93" t="s">
        <v>13807</v>
      </c>
      <c r="H1040" s="93" t="s">
        <v>19234</v>
      </c>
      <c r="I1040" s="100">
        <v>6932485018505</v>
      </c>
      <c r="J1040" s="87" t="s">
        <v>818</v>
      </c>
      <c r="K1040" s="91" t="s">
        <v>16150</v>
      </c>
      <c r="L1040" s="103" t="s">
        <v>16263</v>
      </c>
      <c r="M1040" s="103" t="s">
        <v>16278</v>
      </c>
      <c r="N1040" s="103" t="s">
        <v>16350</v>
      </c>
      <c r="O1040" s="93" t="s">
        <v>19246</v>
      </c>
      <c r="P1040" s="89"/>
      <c r="Q1040" s="90"/>
    </row>
    <row r="1041" spans="1:17">
      <c r="A1041" s="94" t="s">
        <v>19007</v>
      </c>
      <c r="B1041" s="91" t="s">
        <v>19061</v>
      </c>
      <c r="C1041" s="91" t="s">
        <v>19132</v>
      </c>
      <c r="D1041" s="93" t="s">
        <v>3838</v>
      </c>
      <c r="E1041" s="91" t="s">
        <v>2242</v>
      </c>
      <c r="F1041" s="153" t="s">
        <v>2245</v>
      </c>
      <c r="G1041" s="93" t="s">
        <v>3591</v>
      </c>
      <c r="H1041" s="93" t="s">
        <v>19235</v>
      </c>
      <c r="I1041" s="87" t="e">
        <v>#N/A</v>
      </c>
      <c r="J1041" s="87" t="s">
        <v>19475</v>
      </c>
      <c r="K1041" s="91" t="s">
        <v>16113</v>
      </c>
      <c r="L1041" s="103" t="s">
        <v>16254</v>
      </c>
      <c r="M1041" s="103" t="s">
        <v>16348</v>
      </c>
      <c r="N1041" s="103" t="s">
        <v>16160</v>
      </c>
      <c r="O1041" s="93" t="s">
        <v>19246</v>
      </c>
      <c r="P1041" s="89"/>
      <c r="Q1041" s="90"/>
    </row>
    <row r="1042" spans="1:17">
      <c r="A1042" s="94" t="s">
        <v>19008</v>
      </c>
      <c r="B1042" s="91" t="s">
        <v>19062</v>
      </c>
      <c r="C1042" s="91" t="s">
        <v>19133</v>
      </c>
      <c r="D1042" s="93" t="s">
        <v>19292</v>
      </c>
      <c r="E1042" s="91"/>
      <c r="F1042" s="153" t="s">
        <v>2245</v>
      </c>
      <c r="G1042" s="93" t="s">
        <v>19164</v>
      </c>
      <c r="H1042" s="93" t="s">
        <v>19236</v>
      </c>
      <c r="I1042" s="87" t="e">
        <v>#N/A</v>
      </c>
      <c r="J1042" s="87" t="s">
        <v>818</v>
      </c>
      <c r="K1042" s="91" t="s">
        <v>16020</v>
      </c>
      <c r="L1042" s="103" t="s">
        <v>19266</v>
      </c>
      <c r="M1042" s="103" t="s">
        <v>19267</v>
      </c>
      <c r="N1042" s="103" t="s">
        <v>16371</v>
      </c>
      <c r="O1042" s="93" t="s">
        <v>19246</v>
      </c>
      <c r="P1042" s="89"/>
      <c r="Q1042" s="90"/>
    </row>
    <row r="1043" spans="1:17">
      <c r="A1043" s="94" t="s">
        <v>19009</v>
      </c>
      <c r="B1043" s="91" t="s">
        <v>13285</v>
      </c>
      <c r="C1043" s="91" t="s">
        <v>19134</v>
      </c>
      <c r="D1043" s="93" t="s">
        <v>19293</v>
      </c>
      <c r="E1043" s="91"/>
      <c r="F1043" s="153" t="s">
        <v>2245</v>
      </c>
      <c r="G1043" s="93" t="s">
        <v>3941</v>
      </c>
      <c r="H1043" s="93" t="s">
        <v>19237</v>
      </c>
      <c r="I1043" s="87" t="s">
        <v>19474</v>
      </c>
      <c r="J1043" s="87" t="s">
        <v>818</v>
      </c>
      <c r="K1043" s="91" t="s">
        <v>15977</v>
      </c>
      <c r="L1043" s="103" t="s">
        <v>16254</v>
      </c>
      <c r="M1043" s="103" t="s">
        <v>16350</v>
      </c>
      <c r="N1043" s="103" t="s">
        <v>16349</v>
      </c>
      <c r="O1043" s="93" t="s">
        <v>19246</v>
      </c>
      <c r="P1043" s="89"/>
      <c r="Q1043" s="90"/>
    </row>
    <row r="1044" spans="1:17">
      <c r="A1044" s="94" t="s">
        <v>19980</v>
      </c>
      <c r="B1044" s="91" t="s">
        <v>19024</v>
      </c>
      <c r="C1044" s="91" t="s">
        <v>19135</v>
      </c>
      <c r="D1044" s="93" t="s">
        <v>11136</v>
      </c>
      <c r="E1044" s="91" t="s">
        <v>2253</v>
      </c>
      <c r="F1044" s="153" t="s">
        <v>95</v>
      </c>
      <c r="G1044" s="93" t="s">
        <v>19168</v>
      </c>
      <c r="H1044" s="93" t="s">
        <v>19238</v>
      </c>
      <c r="I1044" s="87" t="s">
        <v>19288</v>
      </c>
      <c r="J1044" s="87" t="s">
        <v>818</v>
      </c>
      <c r="K1044" s="91"/>
      <c r="L1044" s="103"/>
      <c r="M1044" s="103"/>
      <c r="N1044" s="103"/>
      <c r="O1044" s="93" t="s">
        <v>19246</v>
      </c>
      <c r="P1044" s="89"/>
      <c r="Q1044" s="90"/>
    </row>
    <row r="1045" spans="1:17">
      <c r="A1045" s="94" t="s">
        <v>19010</v>
      </c>
      <c r="B1045" s="91" t="s">
        <v>19063</v>
      </c>
      <c r="C1045" s="91" t="s">
        <v>19136</v>
      </c>
      <c r="D1045" s="93" t="s">
        <v>19292</v>
      </c>
      <c r="E1045" s="91"/>
      <c r="F1045" s="153" t="s">
        <v>2245</v>
      </c>
      <c r="G1045" s="93" t="s">
        <v>20</v>
      </c>
      <c r="H1045" s="93" t="s">
        <v>19239</v>
      </c>
      <c r="I1045" s="87" t="e">
        <v>#N/A</v>
      </c>
      <c r="J1045" s="87" t="s">
        <v>818</v>
      </c>
      <c r="K1045" s="91" t="s">
        <v>16020</v>
      </c>
      <c r="L1045" s="103" t="s">
        <v>19266</v>
      </c>
      <c r="M1045" s="103" t="s">
        <v>19267</v>
      </c>
      <c r="N1045" s="103" t="s">
        <v>16371</v>
      </c>
      <c r="O1045" s="93" t="s">
        <v>19246</v>
      </c>
      <c r="P1045" s="89"/>
      <c r="Q1045" s="90"/>
    </row>
    <row r="1046" spans="1:17">
      <c r="A1046" s="94" t="s">
        <v>19011</v>
      </c>
      <c r="B1046" s="91" t="s">
        <v>13734</v>
      </c>
      <c r="C1046" s="91" t="s">
        <v>19137</v>
      </c>
      <c r="D1046" s="93" t="s">
        <v>3110</v>
      </c>
      <c r="E1046" s="91" t="s">
        <v>2253</v>
      </c>
      <c r="F1046" s="153" t="s">
        <v>2245</v>
      </c>
      <c r="G1046" s="93" t="s">
        <v>27</v>
      </c>
      <c r="H1046" s="93" t="s">
        <v>19240</v>
      </c>
      <c r="I1046" s="87" t="s">
        <v>19289</v>
      </c>
      <c r="J1046" s="87" t="s">
        <v>818</v>
      </c>
      <c r="K1046" s="91" t="s">
        <v>16017</v>
      </c>
      <c r="L1046" s="103" t="s">
        <v>16240</v>
      </c>
      <c r="M1046" s="103" t="s">
        <v>16189</v>
      </c>
      <c r="N1046" s="103" t="s">
        <v>16359</v>
      </c>
      <c r="O1046" s="93" t="s">
        <v>19246</v>
      </c>
      <c r="P1046" s="89"/>
      <c r="Q1046" s="90"/>
    </row>
    <row r="1047" spans="1:17">
      <c r="A1047" s="94" t="s">
        <v>19012</v>
      </c>
      <c r="B1047" s="91" t="s">
        <v>19030</v>
      </c>
      <c r="C1047" s="91" t="s">
        <v>19138</v>
      </c>
      <c r="D1047" s="93" t="s">
        <v>2475</v>
      </c>
      <c r="E1047" s="91" t="s">
        <v>2253</v>
      </c>
      <c r="F1047" s="153" t="s">
        <v>95</v>
      </c>
      <c r="G1047" s="93" t="s">
        <v>22</v>
      </c>
      <c r="H1047" s="93" t="s">
        <v>19241</v>
      </c>
      <c r="I1047" s="87" t="e">
        <v>#N/A</v>
      </c>
      <c r="J1047" s="87" t="s">
        <v>818</v>
      </c>
      <c r="K1047" s="91" t="s">
        <v>16110</v>
      </c>
      <c r="L1047" s="103" t="s">
        <v>16251</v>
      </c>
      <c r="M1047" s="103" t="s">
        <v>16352</v>
      </c>
      <c r="N1047" s="103" t="s">
        <v>16367</v>
      </c>
      <c r="O1047" s="93" t="s">
        <v>19246</v>
      </c>
      <c r="P1047" s="89"/>
      <c r="Q1047" s="90"/>
    </row>
    <row r="1048" spans="1:17">
      <c r="A1048" s="94" t="s">
        <v>19013</v>
      </c>
      <c r="B1048" s="91" t="s">
        <v>19064</v>
      </c>
      <c r="C1048" s="91" t="s">
        <v>19139</v>
      </c>
      <c r="D1048" s="93" t="s">
        <v>2527</v>
      </c>
      <c r="E1048" s="91" t="s">
        <v>2253</v>
      </c>
      <c r="F1048" s="153" t="s">
        <v>95</v>
      </c>
      <c r="G1048" s="93" t="s">
        <v>19169</v>
      </c>
      <c r="H1048" s="93" t="s">
        <v>19242</v>
      </c>
      <c r="I1048" s="87" t="s">
        <v>19290</v>
      </c>
      <c r="J1048" s="87" t="s">
        <v>818</v>
      </c>
      <c r="K1048" s="91" t="s">
        <v>16000</v>
      </c>
      <c r="L1048" s="103" t="s">
        <v>16267</v>
      </c>
      <c r="M1048" s="103" t="s">
        <v>16355</v>
      </c>
      <c r="N1048" s="103" t="s">
        <v>16376</v>
      </c>
      <c r="O1048" s="93" t="s">
        <v>19246</v>
      </c>
      <c r="P1048" s="89"/>
      <c r="Q1048" s="90"/>
    </row>
    <row r="1049" spans="1:17">
      <c r="A1049" s="94" t="s">
        <v>19014</v>
      </c>
      <c r="B1049" s="91" t="s">
        <v>19028</v>
      </c>
      <c r="C1049" s="91" t="s">
        <v>19140</v>
      </c>
      <c r="D1049" s="93" t="s">
        <v>65</v>
      </c>
      <c r="E1049" s="91" t="s">
        <v>2253</v>
      </c>
      <c r="F1049" s="153" t="s">
        <v>2245</v>
      </c>
      <c r="G1049" s="93" t="s">
        <v>4613</v>
      </c>
      <c r="H1049" s="93" t="s">
        <v>19243</v>
      </c>
      <c r="I1049" s="100">
        <v>6932485015894</v>
      </c>
      <c r="J1049" s="87" t="s">
        <v>818</v>
      </c>
      <c r="K1049" s="91" t="s">
        <v>16045</v>
      </c>
      <c r="L1049" s="103" t="s">
        <v>16260</v>
      </c>
      <c r="M1049" s="103" t="s">
        <v>16268</v>
      </c>
      <c r="N1049" s="103" t="s">
        <v>16344</v>
      </c>
      <c r="O1049" s="93" t="s">
        <v>19246</v>
      </c>
      <c r="P1049" s="89"/>
      <c r="Q1049" s="90"/>
    </row>
    <row r="1050" spans="1:17">
      <c r="A1050" s="94" t="s">
        <v>19015</v>
      </c>
      <c r="B1050" s="91" t="s">
        <v>19065</v>
      </c>
      <c r="C1050" s="91" t="s">
        <v>19141</v>
      </c>
      <c r="D1050" s="93" t="s">
        <v>19152</v>
      </c>
      <c r="E1050" s="91" t="s">
        <v>2253</v>
      </c>
      <c r="F1050" s="153" t="s">
        <v>2245</v>
      </c>
      <c r="G1050" s="93" t="s">
        <v>4868</v>
      </c>
      <c r="H1050" s="93" t="s">
        <v>19244</v>
      </c>
      <c r="I1050" s="100">
        <v>6932485018055</v>
      </c>
      <c r="J1050" s="87" t="s">
        <v>818</v>
      </c>
      <c r="K1050" s="91" t="s">
        <v>16154</v>
      </c>
      <c r="L1050" s="103" t="s">
        <v>16253</v>
      </c>
      <c r="M1050" s="103" t="s">
        <v>16268</v>
      </c>
      <c r="N1050" s="103" t="s">
        <v>16344</v>
      </c>
      <c r="O1050" s="93" t="s">
        <v>19246</v>
      </c>
      <c r="P1050" s="89"/>
      <c r="Q1050" s="90"/>
    </row>
    <row r="1051" spans="1:17">
      <c r="A1051" s="94" t="s">
        <v>19016</v>
      </c>
      <c r="B1051" s="91" t="s">
        <v>19066</v>
      </c>
      <c r="C1051" s="91" t="s">
        <v>19142</v>
      </c>
      <c r="D1051" s="93" t="s">
        <v>64</v>
      </c>
      <c r="E1051" s="91" t="s">
        <v>2253</v>
      </c>
      <c r="F1051" s="153" t="s">
        <v>2245</v>
      </c>
      <c r="G1051" s="93" t="s">
        <v>22</v>
      </c>
      <c r="H1051" s="93" t="s">
        <v>19245</v>
      </c>
      <c r="I1051" s="100">
        <v>6932485018444</v>
      </c>
      <c r="J1051" s="87" t="s">
        <v>818</v>
      </c>
      <c r="K1051" s="91" t="s">
        <v>16114</v>
      </c>
      <c r="L1051" s="103" t="s">
        <v>16260</v>
      </c>
      <c r="M1051" s="103" t="s">
        <v>16268</v>
      </c>
      <c r="N1051" s="103" t="s">
        <v>16344</v>
      </c>
      <c r="O1051" s="93" t="s">
        <v>19246</v>
      </c>
      <c r="P1051" s="89"/>
      <c r="Q1051" s="90"/>
    </row>
    <row r="1052" spans="1:17">
      <c r="A1052" s="94" t="s">
        <v>19451</v>
      </c>
      <c r="B1052" s="94" t="s">
        <v>19455</v>
      </c>
      <c r="C1052" s="94" t="s">
        <v>19459</v>
      </c>
      <c r="D1052" s="93" t="s">
        <v>64</v>
      </c>
      <c r="E1052" s="94" t="s">
        <v>2253</v>
      </c>
      <c r="F1052" s="153" t="s">
        <v>95</v>
      </c>
      <c r="G1052" s="94" t="s">
        <v>19465</v>
      </c>
      <c r="H1052" s="94" t="s">
        <v>19467</v>
      </c>
      <c r="I1052" s="87">
        <v>6971745581793</v>
      </c>
      <c r="J1052" s="87" t="s">
        <v>818</v>
      </c>
      <c r="K1052" s="94" t="s">
        <v>16045</v>
      </c>
      <c r="L1052" s="94" t="s">
        <v>16253</v>
      </c>
      <c r="M1052" s="94" t="s">
        <v>16268</v>
      </c>
      <c r="N1052" s="94" t="s">
        <v>16344</v>
      </c>
      <c r="O1052" s="79" t="s">
        <v>19472</v>
      </c>
    </row>
    <row r="1053" spans="1:17">
      <c r="A1053" s="94" t="s">
        <v>19452</v>
      </c>
      <c r="B1053" s="94" t="s">
        <v>19456</v>
      </c>
      <c r="C1053" s="94" t="s">
        <v>19460</v>
      </c>
      <c r="D1053" s="93" t="s">
        <v>64</v>
      </c>
      <c r="E1053" s="94" t="s">
        <v>2253</v>
      </c>
      <c r="F1053" s="153" t="s">
        <v>95</v>
      </c>
      <c r="G1053" s="94" t="s">
        <v>19466</v>
      </c>
      <c r="H1053" s="94" t="s">
        <v>19468</v>
      </c>
      <c r="I1053" s="95" t="s">
        <v>19471</v>
      </c>
      <c r="J1053" s="87" t="s">
        <v>818</v>
      </c>
      <c r="K1053" s="94" t="s">
        <v>19473</v>
      </c>
      <c r="L1053" s="94" t="s">
        <v>19259</v>
      </c>
      <c r="M1053" s="94" t="s">
        <v>16314</v>
      </c>
      <c r="N1053" s="94" t="s">
        <v>16365</v>
      </c>
      <c r="O1053" s="79" t="s">
        <v>19472</v>
      </c>
    </row>
    <row r="1054" spans="1:17">
      <c r="A1054" s="95" t="s">
        <v>19453</v>
      </c>
      <c r="B1054" s="99" t="s">
        <v>19457</v>
      </c>
      <c r="C1054" s="99" t="s">
        <v>19461</v>
      </c>
      <c r="D1054" s="93" t="s">
        <v>19463</v>
      </c>
      <c r="E1054" s="99" t="s">
        <v>2242</v>
      </c>
      <c r="F1054" s="153" t="s">
        <v>95</v>
      </c>
      <c r="G1054" s="99" t="s">
        <v>13807</v>
      </c>
      <c r="H1054" s="99" t="s">
        <v>19469</v>
      </c>
      <c r="I1054" s="87">
        <v>6971745581762</v>
      </c>
      <c r="J1054" s="87" t="s">
        <v>818</v>
      </c>
      <c r="K1054" s="99" t="s">
        <v>16046</v>
      </c>
      <c r="L1054" s="99" t="s">
        <v>16264</v>
      </c>
      <c r="M1054" s="99" t="s">
        <v>16278</v>
      </c>
      <c r="N1054" s="99" t="s">
        <v>16203</v>
      </c>
      <c r="O1054" s="79" t="s">
        <v>19472</v>
      </c>
    </row>
    <row r="1055" spans="1:17">
      <c r="A1055" s="95" t="s">
        <v>19454</v>
      </c>
      <c r="B1055" s="99" t="s">
        <v>19458</v>
      </c>
      <c r="C1055" s="99" t="s">
        <v>19462</v>
      </c>
      <c r="D1055" s="93" t="s">
        <v>19464</v>
      </c>
      <c r="E1055" s="99" t="s">
        <v>2242</v>
      </c>
      <c r="F1055" s="153" t="s">
        <v>95</v>
      </c>
      <c r="G1055" s="99" t="s">
        <v>23</v>
      </c>
      <c r="H1055" s="99" t="s">
        <v>19470</v>
      </c>
      <c r="I1055" s="87">
        <v>6971745581960</v>
      </c>
      <c r="J1055" s="87" t="s">
        <v>818</v>
      </c>
      <c r="K1055" s="99" t="s">
        <v>16140</v>
      </c>
      <c r="L1055" s="99" t="s">
        <v>16253</v>
      </c>
      <c r="M1055" s="99" t="s">
        <v>16268</v>
      </c>
      <c r="N1055" s="99" t="s">
        <v>16344</v>
      </c>
      <c r="O1055" s="79" t="s">
        <v>19472</v>
      </c>
    </row>
    <row r="1056" spans="1:17">
      <c r="A1056" s="94" t="s">
        <v>19546</v>
      </c>
      <c r="B1056" s="94" t="s">
        <v>19048</v>
      </c>
      <c r="C1056" s="94" t="s">
        <v>19547</v>
      </c>
      <c r="D1056" s="94" t="s">
        <v>2513</v>
      </c>
      <c r="E1056" s="94" t="s">
        <v>2242</v>
      </c>
      <c r="F1056" s="154" t="s">
        <v>95</v>
      </c>
      <c r="G1056" s="94" t="s">
        <v>19166</v>
      </c>
      <c r="H1056" s="94" t="s">
        <v>19545</v>
      </c>
      <c r="I1056" s="87" t="e">
        <v>#N/A</v>
      </c>
      <c r="J1056" s="87" t="s">
        <v>818</v>
      </c>
      <c r="K1056" s="94" t="s">
        <v>16130</v>
      </c>
      <c r="L1056" s="94" t="s">
        <v>16253</v>
      </c>
      <c r="M1056" s="94" t="s">
        <v>16268</v>
      </c>
      <c r="N1056" s="94" t="s">
        <v>16387</v>
      </c>
      <c r="O1056" s="79" t="s">
        <v>19472</v>
      </c>
    </row>
    <row r="1057" spans="1:15">
      <c r="A1057" s="78" t="s">
        <v>19981</v>
      </c>
      <c r="B1057" s="152" t="s">
        <v>20030</v>
      </c>
      <c r="C1057" s="78" t="s">
        <v>20062</v>
      </c>
      <c r="D1057" s="79" t="s">
        <v>20111</v>
      </c>
      <c r="E1057" s="78" t="s">
        <v>3848</v>
      </c>
      <c r="F1057" s="155" t="s">
        <v>2245</v>
      </c>
      <c r="G1057" s="79" t="s">
        <v>8296</v>
      </c>
      <c r="H1057" s="79" t="s">
        <v>20132</v>
      </c>
      <c r="K1057" s="78" t="s">
        <v>16100</v>
      </c>
      <c r="L1057" s="104" t="s">
        <v>8759</v>
      </c>
      <c r="M1057" s="104" t="s">
        <v>8759</v>
      </c>
      <c r="N1057" s="104" t="s">
        <v>8759</v>
      </c>
      <c r="O1057" s="79" t="s">
        <v>20166</v>
      </c>
    </row>
    <row r="1058" spans="1:15">
      <c r="A1058" s="78" t="s">
        <v>19982</v>
      </c>
      <c r="B1058" s="80" t="s">
        <v>14</v>
      </c>
      <c r="C1058" s="78" t="s">
        <v>20063</v>
      </c>
      <c r="D1058" s="79" t="s">
        <v>64</v>
      </c>
      <c r="E1058" s="78" t="s">
        <v>2242</v>
      </c>
      <c r="F1058" s="155" t="s">
        <v>4593</v>
      </c>
      <c r="G1058" s="79" t="s">
        <v>18</v>
      </c>
      <c r="H1058" s="79" t="s">
        <v>20133</v>
      </c>
      <c r="K1058" s="78" t="s">
        <v>15996</v>
      </c>
      <c r="L1058" s="104" t="s">
        <v>8759</v>
      </c>
      <c r="M1058" s="104" t="s">
        <v>8759</v>
      </c>
      <c r="N1058" s="104" t="s">
        <v>8759</v>
      </c>
      <c r="O1058" s="79" t="s">
        <v>20166</v>
      </c>
    </row>
    <row r="1059" spans="1:15">
      <c r="A1059" s="78" t="s">
        <v>19983</v>
      </c>
      <c r="B1059" s="152" t="s">
        <v>20031</v>
      </c>
      <c r="C1059" s="78" t="s">
        <v>20064</v>
      </c>
      <c r="D1059" s="79" t="s">
        <v>20112</v>
      </c>
      <c r="E1059" s="78" t="s">
        <v>2242</v>
      </c>
      <c r="F1059" s="155" t="s">
        <v>95</v>
      </c>
      <c r="G1059" s="79" t="s">
        <v>4801</v>
      </c>
      <c r="H1059" s="79" t="s">
        <v>20134</v>
      </c>
      <c r="K1059" s="78" t="s">
        <v>16140</v>
      </c>
      <c r="L1059" s="104" t="s">
        <v>8759</v>
      </c>
      <c r="M1059" s="104" t="s">
        <v>8759</v>
      </c>
      <c r="N1059" s="104" t="s">
        <v>8759</v>
      </c>
      <c r="O1059" s="79" t="s">
        <v>20165</v>
      </c>
    </row>
    <row r="1060" spans="1:15">
      <c r="A1060" s="78" t="s">
        <v>19984</v>
      </c>
      <c r="B1060" s="80" t="s">
        <v>20032</v>
      </c>
      <c r="C1060" s="78" t="s">
        <v>20065</v>
      </c>
      <c r="D1060" s="79" t="s">
        <v>20113</v>
      </c>
      <c r="H1060" s="79" t="s">
        <v>19984</v>
      </c>
      <c r="K1060" s="78" t="s">
        <v>16099</v>
      </c>
      <c r="L1060" s="104" t="s">
        <v>4010</v>
      </c>
      <c r="M1060" s="104" t="s">
        <v>4010</v>
      </c>
      <c r="N1060" s="104" t="s">
        <v>4010</v>
      </c>
      <c r="O1060" s="79" t="s">
        <v>20165</v>
      </c>
    </row>
    <row r="1061" spans="1:15">
      <c r="A1061" s="78" t="s">
        <v>19985</v>
      </c>
      <c r="B1061" s="152" t="s">
        <v>20033</v>
      </c>
      <c r="C1061" s="78" t="s">
        <v>20066</v>
      </c>
      <c r="D1061" s="79" t="s">
        <v>20114</v>
      </c>
      <c r="H1061" s="79" t="s">
        <v>19985</v>
      </c>
      <c r="K1061" s="78" t="s">
        <v>20168</v>
      </c>
      <c r="L1061" s="104" t="s">
        <v>4010</v>
      </c>
      <c r="M1061" s="104" t="s">
        <v>4010</v>
      </c>
      <c r="N1061" s="104" t="s">
        <v>4010</v>
      </c>
      <c r="O1061" s="79" t="s">
        <v>20165</v>
      </c>
    </row>
    <row r="1062" spans="1:15">
      <c r="A1062" s="78" t="s">
        <v>19986</v>
      </c>
      <c r="B1062" s="152" t="s">
        <v>20034</v>
      </c>
      <c r="C1062" s="78" t="s">
        <v>20067</v>
      </c>
      <c r="D1062" s="79" t="s">
        <v>64</v>
      </c>
      <c r="E1062" s="78" t="s">
        <v>2253</v>
      </c>
      <c r="F1062" s="155" t="s">
        <v>4593</v>
      </c>
      <c r="G1062" s="79" t="s">
        <v>23</v>
      </c>
      <c r="H1062" s="79" t="s">
        <v>20135</v>
      </c>
      <c r="K1062" s="78" t="s">
        <v>15996</v>
      </c>
      <c r="L1062" s="104" t="s">
        <v>8759</v>
      </c>
      <c r="M1062" s="104" t="s">
        <v>8759</v>
      </c>
      <c r="N1062" s="104" t="s">
        <v>8759</v>
      </c>
      <c r="O1062" s="79" t="s">
        <v>20165</v>
      </c>
    </row>
    <row r="1063" spans="1:15">
      <c r="A1063" s="78" t="s">
        <v>19987</v>
      </c>
      <c r="B1063" s="80" t="s">
        <v>20035</v>
      </c>
      <c r="C1063" s="78" t="s">
        <v>20068</v>
      </c>
      <c r="D1063" s="79" t="s">
        <v>2513</v>
      </c>
      <c r="E1063" s="78" t="s">
        <v>2242</v>
      </c>
      <c r="F1063" s="155" t="s">
        <v>95</v>
      </c>
      <c r="G1063" s="79" t="s">
        <v>23</v>
      </c>
      <c r="H1063" s="79" t="s">
        <v>20136</v>
      </c>
      <c r="K1063" s="78" t="s">
        <v>16140</v>
      </c>
      <c r="L1063" s="104" t="s">
        <v>8759</v>
      </c>
      <c r="M1063" s="104" t="s">
        <v>8759</v>
      </c>
      <c r="N1063" s="104" t="s">
        <v>8759</v>
      </c>
      <c r="O1063" s="79" t="s">
        <v>20165</v>
      </c>
    </row>
    <row r="1064" spans="1:15">
      <c r="A1064" s="78" t="s">
        <v>19988</v>
      </c>
      <c r="B1064" s="80" t="s">
        <v>20036</v>
      </c>
      <c r="C1064" s="78" t="s">
        <v>20069</v>
      </c>
      <c r="D1064" s="79" t="s">
        <v>20115</v>
      </c>
      <c r="E1064" s="78" t="s">
        <v>2242</v>
      </c>
      <c r="F1064" s="155" t="s">
        <v>2245</v>
      </c>
      <c r="G1064" s="79" t="s">
        <v>7413</v>
      </c>
      <c r="H1064" s="79" t="s">
        <v>20137</v>
      </c>
      <c r="K1064" s="78" t="s">
        <v>15980</v>
      </c>
      <c r="L1064" s="104" t="s">
        <v>8759</v>
      </c>
      <c r="M1064" s="104" t="s">
        <v>8759</v>
      </c>
      <c r="N1064" s="104" t="s">
        <v>8759</v>
      </c>
      <c r="O1064" s="79" t="s">
        <v>20165</v>
      </c>
    </row>
    <row r="1065" spans="1:15">
      <c r="A1065" s="78" t="s">
        <v>19989</v>
      </c>
      <c r="B1065" s="80" t="s">
        <v>20037</v>
      </c>
      <c r="C1065" s="78" t="s">
        <v>20070</v>
      </c>
      <c r="D1065" s="79" t="s">
        <v>20116</v>
      </c>
      <c r="H1065" s="79" t="s">
        <v>19989</v>
      </c>
      <c r="K1065" s="78" t="s">
        <v>16073</v>
      </c>
      <c r="L1065" s="104" t="s">
        <v>4010</v>
      </c>
      <c r="M1065" s="104" t="s">
        <v>4010</v>
      </c>
      <c r="N1065" s="104" t="s">
        <v>4010</v>
      </c>
      <c r="O1065" s="79" t="s">
        <v>20165</v>
      </c>
    </row>
    <row r="1066" spans="1:15">
      <c r="A1066" s="78" t="s">
        <v>19990</v>
      </c>
      <c r="B1066" s="80" t="s">
        <v>7</v>
      </c>
      <c r="C1066" s="78" t="s">
        <v>20071</v>
      </c>
      <c r="D1066" s="79" t="s">
        <v>64</v>
      </c>
      <c r="E1066" s="78" t="s">
        <v>2253</v>
      </c>
      <c r="F1066" s="155" t="s">
        <v>4593</v>
      </c>
      <c r="G1066" s="79" t="s">
        <v>16</v>
      </c>
      <c r="H1066" s="79" t="s">
        <v>20138</v>
      </c>
      <c r="K1066" s="78" t="s">
        <v>15996</v>
      </c>
      <c r="L1066" s="104" t="s">
        <v>8759</v>
      </c>
      <c r="M1066" s="104" t="s">
        <v>8759</v>
      </c>
      <c r="N1066" s="104" t="s">
        <v>8759</v>
      </c>
      <c r="O1066" s="79" t="s">
        <v>20165</v>
      </c>
    </row>
    <row r="1067" spans="1:15">
      <c r="A1067" s="78" t="s">
        <v>19991</v>
      </c>
      <c r="B1067" s="152" t="s">
        <v>20038</v>
      </c>
      <c r="C1067" s="78" t="s">
        <v>20072</v>
      </c>
      <c r="D1067" s="79" t="s">
        <v>11135</v>
      </c>
      <c r="E1067" s="78" t="s">
        <v>2253</v>
      </c>
      <c r="F1067" s="155" t="s">
        <v>95</v>
      </c>
      <c r="G1067" s="79" t="s">
        <v>20129</v>
      </c>
      <c r="H1067" s="79" t="s">
        <v>20139</v>
      </c>
      <c r="K1067" s="78" t="s">
        <v>16125</v>
      </c>
      <c r="L1067" s="104" t="s">
        <v>8759</v>
      </c>
      <c r="M1067" s="104" t="s">
        <v>8759</v>
      </c>
      <c r="N1067" s="104" t="s">
        <v>8759</v>
      </c>
      <c r="O1067" s="79" t="s">
        <v>20165</v>
      </c>
    </row>
    <row r="1068" spans="1:15">
      <c r="A1068" s="78" t="s">
        <v>19992</v>
      </c>
      <c r="B1068" s="80" t="s">
        <v>0</v>
      </c>
      <c r="C1068" s="78" t="s">
        <v>20073</v>
      </c>
      <c r="D1068" s="79" t="s">
        <v>64</v>
      </c>
      <c r="E1068" s="78" t="s">
        <v>2242</v>
      </c>
      <c r="F1068" s="155" t="s">
        <v>4593</v>
      </c>
      <c r="G1068" s="79" t="s">
        <v>25</v>
      </c>
      <c r="H1068" s="79" t="s">
        <v>20140</v>
      </c>
      <c r="K1068" s="78" t="s">
        <v>15973</v>
      </c>
      <c r="L1068" s="104" t="s">
        <v>8759</v>
      </c>
      <c r="M1068" s="104" t="s">
        <v>8759</v>
      </c>
      <c r="N1068" s="104" t="s">
        <v>8759</v>
      </c>
      <c r="O1068" s="79" t="s">
        <v>20165</v>
      </c>
    </row>
    <row r="1069" spans="1:15">
      <c r="A1069" s="78" t="s">
        <v>19993</v>
      </c>
      <c r="B1069" s="152" t="s">
        <v>20039</v>
      </c>
      <c r="C1069" s="78" t="s">
        <v>20074</v>
      </c>
      <c r="D1069" s="79" t="s">
        <v>20117</v>
      </c>
      <c r="H1069" s="79" t="s">
        <v>19993</v>
      </c>
      <c r="K1069" s="78" t="s">
        <v>16052</v>
      </c>
      <c r="L1069" s="104" t="s">
        <v>818</v>
      </c>
      <c r="M1069" s="104" t="s">
        <v>818</v>
      </c>
      <c r="N1069" s="104" t="s">
        <v>818</v>
      </c>
      <c r="O1069" s="79" t="s">
        <v>20165</v>
      </c>
    </row>
    <row r="1070" spans="1:15">
      <c r="A1070" s="78" t="s">
        <v>19994</v>
      </c>
      <c r="B1070" s="80" t="s">
        <v>20040</v>
      </c>
      <c r="C1070" s="78" t="s">
        <v>20075</v>
      </c>
      <c r="D1070" s="79" t="s">
        <v>2513</v>
      </c>
      <c r="E1070" s="78" t="s">
        <v>2242</v>
      </c>
      <c r="F1070" s="155" t="s">
        <v>2245</v>
      </c>
      <c r="G1070" s="79" t="s">
        <v>34</v>
      </c>
      <c r="H1070" s="79" t="s">
        <v>20141</v>
      </c>
      <c r="K1070" s="78" t="s">
        <v>15991</v>
      </c>
      <c r="L1070" s="104" t="s">
        <v>8759</v>
      </c>
      <c r="M1070" s="104" t="s">
        <v>8759</v>
      </c>
      <c r="N1070" s="104" t="s">
        <v>8759</v>
      </c>
      <c r="O1070" s="79" t="s">
        <v>20165</v>
      </c>
    </row>
    <row r="1071" spans="1:15">
      <c r="A1071" s="78" t="s">
        <v>19995</v>
      </c>
      <c r="B1071" s="152" t="s">
        <v>20041</v>
      </c>
      <c r="C1071" s="78" t="s">
        <v>20076</v>
      </c>
      <c r="D1071" s="79" t="s">
        <v>20118</v>
      </c>
      <c r="E1071" s="78" t="s">
        <v>2251</v>
      </c>
      <c r="F1071" s="155" t="s">
        <v>95</v>
      </c>
      <c r="G1071" s="79" t="s">
        <v>4329</v>
      </c>
      <c r="H1071" s="79" t="s">
        <v>20142</v>
      </c>
      <c r="K1071" s="78" t="s">
        <v>20169</v>
      </c>
      <c r="L1071" s="104" t="s">
        <v>8759</v>
      </c>
      <c r="M1071" s="104" t="s">
        <v>8759</v>
      </c>
      <c r="N1071" s="104" t="s">
        <v>8759</v>
      </c>
      <c r="O1071" s="79" t="s">
        <v>20165</v>
      </c>
    </row>
    <row r="1072" spans="1:15">
      <c r="A1072" s="78" t="s">
        <v>19996</v>
      </c>
      <c r="B1072" s="80" t="s">
        <v>20042</v>
      </c>
      <c r="C1072" s="78" t="s">
        <v>20077</v>
      </c>
      <c r="D1072" s="79" t="s">
        <v>20119</v>
      </c>
      <c r="H1072" s="79" t="s">
        <v>19996</v>
      </c>
      <c r="K1072" s="78" t="s">
        <v>16036</v>
      </c>
      <c r="L1072" s="104" t="s">
        <v>818</v>
      </c>
      <c r="M1072" s="104" t="s">
        <v>818</v>
      </c>
      <c r="N1072" s="104" t="s">
        <v>818</v>
      </c>
      <c r="O1072" s="79" t="s">
        <v>20165</v>
      </c>
    </row>
    <row r="1073" spans="1:15">
      <c r="A1073" s="78" t="s">
        <v>19997</v>
      </c>
      <c r="B1073" s="80" t="s">
        <v>20043</v>
      </c>
      <c r="C1073" s="78" t="s">
        <v>20078</v>
      </c>
      <c r="D1073" s="79" t="s">
        <v>11135</v>
      </c>
      <c r="E1073" s="78" t="s">
        <v>2253</v>
      </c>
      <c r="F1073" s="155" t="s">
        <v>95</v>
      </c>
      <c r="G1073" s="79" t="s">
        <v>11143</v>
      </c>
      <c r="H1073" s="79" t="s">
        <v>20143</v>
      </c>
      <c r="K1073" s="78" t="s">
        <v>15972</v>
      </c>
      <c r="L1073" s="104" t="s">
        <v>8759</v>
      </c>
      <c r="M1073" s="104" t="s">
        <v>8759</v>
      </c>
      <c r="N1073" s="104" t="s">
        <v>8759</v>
      </c>
      <c r="O1073" s="79" t="s">
        <v>20165</v>
      </c>
    </row>
    <row r="1074" spans="1:15">
      <c r="A1074" s="78" t="s">
        <v>19998</v>
      </c>
      <c r="B1074" s="80" t="s">
        <v>20044</v>
      </c>
      <c r="C1074" s="78" t="s">
        <v>20079</v>
      </c>
      <c r="D1074" s="79" t="s">
        <v>20120</v>
      </c>
      <c r="H1074" s="79" t="s">
        <v>19998</v>
      </c>
      <c r="K1074" s="78" t="s">
        <v>16036</v>
      </c>
      <c r="L1074" s="104" t="s">
        <v>818</v>
      </c>
      <c r="M1074" s="104" t="s">
        <v>818</v>
      </c>
      <c r="N1074" s="104" t="s">
        <v>818</v>
      </c>
      <c r="O1074" s="79" t="s">
        <v>20165</v>
      </c>
    </row>
    <row r="1075" spans="1:15">
      <c r="A1075" s="78" t="s">
        <v>19999</v>
      </c>
      <c r="B1075" s="80" t="s">
        <v>1</v>
      </c>
      <c r="C1075" s="78" t="s">
        <v>20080</v>
      </c>
      <c r="D1075" s="79" t="s">
        <v>2513</v>
      </c>
      <c r="F1075" s="155" t="s">
        <v>4593</v>
      </c>
      <c r="G1075" s="79" t="s">
        <v>23</v>
      </c>
      <c r="H1075" s="79" t="s">
        <v>20144</v>
      </c>
      <c r="K1075" s="78" t="s">
        <v>15996</v>
      </c>
      <c r="L1075" s="104" t="s">
        <v>8759</v>
      </c>
      <c r="M1075" s="104" t="s">
        <v>8759</v>
      </c>
      <c r="N1075" s="104" t="s">
        <v>8759</v>
      </c>
      <c r="O1075" s="79" t="s">
        <v>20165</v>
      </c>
    </row>
    <row r="1076" spans="1:15">
      <c r="A1076" s="78" t="s">
        <v>20000</v>
      </c>
      <c r="B1076" s="152" t="s">
        <v>20045</v>
      </c>
      <c r="C1076" s="78" t="s">
        <v>20081</v>
      </c>
      <c r="D1076" s="79" t="s">
        <v>20112</v>
      </c>
      <c r="E1076" s="78" t="s">
        <v>2242</v>
      </c>
      <c r="F1076" s="155" t="s">
        <v>95</v>
      </c>
      <c r="G1076" s="79" t="s">
        <v>11143</v>
      </c>
      <c r="H1076" s="79" t="s">
        <v>20145</v>
      </c>
      <c r="K1076" s="78" t="s">
        <v>15969</v>
      </c>
      <c r="L1076" s="104" t="s">
        <v>8759</v>
      </c>
      <c r="M1076" s="104" t="s">
        <v>8759</v>
      </c>
      <c r="N1076" s="104" t="s">
        <v>8759</v>
      </c>
      <c r="O1076" s="79" t="s">
        <v>20165</v>
      </c>
    </row>
    <row r="1077" spans="1:15">
      <c r="A1077" s="78" t="s">
        <v>20001</v>
      </c>
      <c r="B1077" s="80" t="s">
        <v>20046</v>
      </c>
      <c r="C1077" s="78" t="s">
        <v>20082</v>
      </c>
      <c r="D1077" s="79" t="s">
        <v>20121</v>
      </c>
      <c r="E1077" s="78" t="s">
        <v>2242</v>
      </c>
      <c r="F1077" s="155" t="s">
        <v>2245</v>
      </c>
      <c r="G1077" s="79" t="s">
        <v>8296</v>
      </c>
      <c r="H1077" s="79" t="s">
        <v>20146</v>
      </c>
      <c r="K1077" s="78" t="s">
        <v>16000</v>
      </c>
      <c r="L1077" s="104" t="s">
        <v>8759</v>
      </c>
      <c r="M1077" s="104" t="s">
        <v>8759</v>
      </c>
      <c r="N1077" s="104" t="s">
        <v>8759</v>
      </c>
      <c r="O1077" s="79" t="s">
        <v>20165</v>
      </c>
    </row>
    <row r="1078" spans="1:15">
      <c r="A1078" s="78" t="s">
        <v>20002</v>
      </c>
      <c r="B1078" s="152" t="s">
        <v>20035</v>
      </c>
      <c r="C1078" s="78" t="s">
        <v>20083</v>
      </c>
      <c r="D1078" s="79" t="s">
        <v>20112</v>
      </c>
      <c r="E1078" s="78" t="s">
        <v>2242</v>
      </c>
      <c r="F1078" s="155" t="s">
        <v>95</v>
      </c>
      <c r="G1078" s="79" t="s">
        <v>23</v>
      </c>
      <c r="H1078" s="79" t="s">
        <v>20147</v>
      </c>
      <c r="K1078" s="78" t="s">
        <v>16140</v>
      </c>
      <c r="L1078" s="104" t="s">
        <v>8759</v>
      </c>
      <c r="M1078" s="104" t="s">
        <v>8759</v>
      </c>
      <c r="N1078" s="104" t="s">
        <v>8759</v>
      </c>
      <c r="O1078" s="79" t="s">
        <v>20165</v>
      </c>
    </row>
    <row r="1079" spans="1:15">
      <c r="A1079" s="78" t="s">
        <v>20003</v>
      </c>
      <c r="B1079" s="80" t="s">
        <v>20047</v>
      </c>
      <c r="C1079" s="78" t="s">
        <v>20084</v>
      </c>
      <c r="D1079" s="79" t="s">
        <v>20122</v>
      </c>
      <c r="H1079" s="79" t="s">
        <v>20003</v>
      </c>
      <c r="K1079" s="78" t="s">
        <v>16052</v>
      </c>
      <c r="L1079" s="104" t="s">
        <v>4010</v>
      </c>
      <c r="M1079" s="104" t="s">
        <v>4010</v>
      </c>
      <c r="N1079" s="104" t="s">
        <v>4010</v>
      </c>
      <c r="O1079" s="79" t="s">
        <v>20165</v>
      </c>
    </row>
    <row r="1080" spans="1:15">
      <c r="A1080" s="78" t="s">
        <v>20004</v>
      </c>
      <c r="B1080" s="80" t="s">
        <v>48</v>
      </c>
      <c r="C1080" s="78" t="s">
        <v>20085</v>
      </c>
      <c r="D1080" s="79" t="s">
        <v>2513</v>
      </c>
      <c r="E1080" s="78" t="s">
        <v>2242</v>
      </c>
      <c r="F1080" s="155" t="s">
        <v>4593</v>
      </c>
      <c r="G1080" s="79" t="s">
        <v>20</v>
      </c>
      <c r="H1080" s="79" t="s">
        <v>20148</v>
      </c>
      <c r="K1080" s="78" t="s">
        <v>15996</v>
      </c>
      <c r="L1080" s="104" t="s">
        <v>8759</v>
      </c>
      <c r="M1080" s="104" t="s">
        <v>8759</v>
      </c>
      <c r="N1080" s="104" t="s">
        <v>8759</v>
      </c>
      <c r="O1080" s="79" t="s">
        <v>20165</v>
      </c>
    </row>
    <row r="1081" spans="1:15">
      <c r="A1081" s="78" t="s">
        <v>20005</v>
      </c>
      <c r="B1081" s="152" t="s">
        <v>20048</v>
      </c>
      <c r="C1081" s="78" t="s">
        <v>20086</v>
      </c>
      <c r="D1081" s="79" t="s">
        <v>11135</v>
      </c>
      <c r="E1081" s="78" t="s">
        <v>2253</v>
      </c>
      <c r="F1081" s="155" t="s">
        <v>95</v>
      </c>
      <c r="G1081" s="79" t="s">
        <v>20</v>
      </c>
      <c r="H1081" s="79" t="s">
        <v>20149</v>
      </c>
      <c r="K1081" s="78" t="s">
        <v>16015</v>
      </c>
      <c r="L1081" s="104" t="s">
        <v>8759</v>
      </c>
      <c r="M1081" s="104" t="s">
        <v>8759</v>
      </c>
      <c r="N1081" s="104" t="s">
        <v>8759</v>
      </c>
      <c r="O1081" s="79" t="s">
        <v>20165</v>
      </c>
    </row>
    <row r="1082" spans="1:15">
      <c r="A1082" s="78" t="s">
        <v>20006</v>
      </c>
      <c r="B1082" s="80" t="s">
        <v>20049</v>
      </c>
      <c r="C1082" s="78" t="s">
        <v>20087</v>
      </c>
      <c r="D1082" s="79" t="s">
        <v>19151</v>
      </c>
      <c r="E1082" s="78" t="s">
        <v>2242</v>
      </c>
      <c r="F1082" s="155" t="s">
        <v>95</v>
      </c>
      <c r="G1082" s="79" t="s">
        <v>20130</v>
      </c>
      <c r="H1082" s="79" t="s">
        <v>20150</v>
      </c>
      <c r="K1082" s="78" t="s">
        <v>15971</v>
      </c>
      <c r="L1082" s="104" t="s">
        <v>8759</v>
      </c>
      <c r="M1082" s="104" t="s">
        <v>8759</v>
      </c>
      <c r="N1082" s="104" t="s">
        <v>8759</v>
      </c>
      <c r="O1082" s="79" t="s">
        <v>20165</v>
      </c>
    </row>
    <row r="1083" spans="1:15">
      <c r="A1083" s="78" t="s">
        <v>20007</v>
      </c>
      <c r="B1083" s="152" t="s">
        <v>20050</v>
      </c>
      <c r="C1083" s="78" t="s">
        <v>20088</v>
      </c>
      <c r="D1083" s="79" t="s">
        <v>20123</v>
      </c>
      <c r="H1083" s="79" t="s">
        <v>20007</v>
      </c>
      <c r="K1083" s="78" t="s">
        <v>16052</v>
      </c>
      <c r="L1083" s="104" t="s">
        <v>818</v>
      </c>
      <c r="M1083" s="104" t="s">
        <v>818</v>
      </c>
      <c r="N1083" s="104" t="s">
        <v>818</v>
      </c>
      <c r="O1083" s="79" t="s">
        <v>20165</v>
      </c>
    </row>
    <row r="1084" spans="1:15">
      <c r="A1084" s="78" t="s">
        <v>20008</v>
      </c>
      <c r="B1084" s="152" t="s">
        <v>20044</v>
      </c>
      <c r="C1084" s="78" t="s">
        <v>20089</v>
      </c>
      <c r="D1084" s="79" t="s">
        <v>20124</v>
      </c>
      <c r="H1084" s="79" t="s">
        <v>20008</v>
      </c>
      <c r="K1084" s="78" t="s">
        <v>16036</v>
      </c>
      <c r="L1084" s="104" t="s">
        <v>818</v>
      </c>
      <c r="M1084" s="104" t="s">
        <v>818</v>
      </c>
      <c r="N1084" s="104" t="s">
        <v>818</v>
      </c>
      <c r="O1084" s="79" t="s">
        <v>20165</v>
      </c>
    </row>
    <row r="1085" spans="1:15">
      <c r="A1085" s="78" t="s">
        <v>20009</v>
      </c>
      <c r="B1085" s="152" t="s">
        <v>37</v>
      </c>
      <c r="C1085" s="78" t="s">
        <v>20090</v>
      </c>
      <c r="D1085" s="79" t="s">
        <v>64</v>
      </c>
      <c r="E1085" s="78" t="s">
        <v>2242</v>
      </c>
      <c r="F1085" s="155" t="s">
        <v>4593</v>
      </c>
      <c r="G1085" s="79" t="s">
        <v>34</v>
      </c>
      <c r="H1085" s="79" t="s">
        <v>20151</v>
      </c>
      <c r="K1085" s="78" t="s">
        <v>15996</v>
      </c>
      <c r="L1085" s="104" t="s">
        <v>8759</v>
      </c>
      <c r="M1085" s="104" t="s">
        <v>8759</v>
      </c>
      <c r="N1085" s="104" t="s">
        <v>8759</v>
      </c>
      <c r="O1085" s="79" t="s">
        <v>20165</v>
      </c>
    </row>
    <row r="1086" spans="1:15">
      <c r="A1086" s="78" t="s">
        <v>20010</v>
      </c>
      <c r="B1086" s="80" t="s">
        <v>20051</v>
      </c>
      <c r="C1086" s="78" t="s">
        <v>20091</v>
      </c>
      <c r="D1086" s="79" t="s">
        <v>11135</v>
      </c>
      <c r="E1086" s="78" t="s">
        <v>2251</v>
      </c>
      <c r="F1086" s="155" t="s">
        <v>95</v>
      </c>
      <c r="G1086" s="79" t="s">
        <v>3575</v>
      </c>
      <c r="H1086" s="79" t="s">
        <v>20152</v>
      </c>
      <c r="K1086" s="78" t="s">
        <v>16015</v>
      </c>
      <c r="L1086" s="104" t="s">
        <v>8759</v>
      </c>
      <c r="M1086" s="104" t="s">
        <v>8759</v>
      </c>
      <c r="N1086" s="104" t="s">
        <v>8759</v>
      </c>
      <c r="O1086" s="79" t="s">
        <v>20165</v>
      </c>
    </row>
    <row r="1087" spans="1:15">
      <c r="A1087" s="78" t="s">
        <v>20011</v>
      </c>
      <c r="B1087" s="152" t="s">
        <v>20052</v>
      </c>
      <c r="C1087" s="78" t="s">
        <v>20092</v>
      </c>
      <c r="D1087" s="79" t="s">
        <v>11131</v>
      </c>
      <c r="E1087" s="78" t="s">
        <v>2253</v>
      </c>
      <c r="F1087" s="155" t="s">
        <v>95</v>
      </c>
      <c r="G1087" s="79" t="s">
        <v>4801</v>
      </c>
      <c r="H1087" s="79" t="s">
        <v>20153</v>
      </c>
      <c r="K1087" s="78" t="s">
        <v>20170</v>
      </c>
      <c r="L1087" s="104" t="s">
        <v>8759</v>
      </c>
      <c r="M1087" s="104" t="s">
        <v>8759</v>
      </c>
      <c r="N1087" s="104" t="s">
        <v>8759</v>
      </c>
      <c r="O1087" s="79" t="s">
        <v>20165</v>
      </c>
    </row>
    <row r="1088" spans="1:15">
      <c r="A1088" s="78" t="s">
        <v>20012</v>
      </c>
      <c r="B1088" s="80" t="s">
        <v>20053</v>
      </c>
      <c r="C1088" s="78" t="s">
        <v>20093</v>
      </c>
      <c r="D1088" s="79" t="s">
        <v>20125</v>
      </c>
      <c r="H1088" s="79" t="s">
        <v>20012</v>
      </c>
      <c r="K1088" s="78" t="s">
        <v>16036</v>
      </c>
      <c r="L1088" s="104" t="s">
        <v>818</v>
      </c>
      <c r="M1088" s="104" t="s">
        <v>818</v>
      </c>
      <c r="N1088" s="104" t="s">
        <v>818</v>
      </c>
      <c r="O1088" s="79" t="s">
        <v>20165</v>
      </c>
    </row>
    <row r="1089" spans="1:15">
      <c r="A1089" s="78" t="s">
        <v>20013</v>
      </c>
      <c r="B1089" s="80" t="s">
        <v>9</v>
      </c>
      <c r="C1089" s="78" t="s">
        <v>20094</v>
      </c>
      <c r="D1089" s="79" t="s">
        <v>2513</v>
      </c>
      <c r="F1089" s="155" t="s">
        <v>4593</v>
      </c>
      <c r="G1089" s="79" t="s">
        <v>18</v>
      </c>
      <c r="H1089" s="79" t="s">
        <v>20154</v>
      </c>
      <c r="K1089" s="78" t="s">
        <v>15996</v>
      </c>
      <c r="L1089" s="104" t="s">
        <v>8759</v>
      </c>
      <c r="M1089" s="104" t="s">
        <v>8759</v>
      </c>
      <c r="N1089" s="104" t="s">
        <v>8759</v>
      </c>
      <c r="O1089" s="79" t="s">
        <v>20165</v>
      </c>
    </row>
    <row r="1090" spans="1:15">
      <c r="A1090" s="78" t="s">
        <v>20014</v>
      </c>
      <c r="B1090" s="80" t="s">
        <v>38</v>
      </c>
      <c r="C1090" s="78" t="s">
        <v>20095</v>
      </c>
      <c r="D1090" s="79" t="s">
        <v>2513</v>
      </c>
      <c r="F1090" s="155" t="s">
        <v>4593</v>
      </c>
      <c r="G1090" s="79" t="s">
        <v>34</v>
      </c>
      <c r="H1090" s="79" t="s">
        <v>20155</v>
      </c>
      <c r="K1090" s="78" t="s">
        <v>15996</v>
      </c>
      <c r="L1090" s="104" t="s">
        <v>8759</v>
      </c>
      <c r="M1090" s="104" t="s">
        <v>8759</v>
      </c>
      <c r="N1090" s="104" t="s">
        <v>8759</v>
      </c>
      <c r="O1090" s="79" t="s">
        <v>20165</v>
      </c>
    </row>
    <row r="1091" spans="1:15">
      <c r="A1091" s="78" t="s">
        <v>20015</v>
      </c>
      <c r="B1091" s="80" t="s">
        <v>20054</v>
      </c>
      <c r="C1091" s="78" t="s">
        <v>20096</v>
      </c>
      <c r="D1091" s="79" t="s">
        <v>64</v>
      </c>
      <c r="H1091" s="79" t="s">
        <v>20015</v>
      </c>
      <c r="K1091" s="78" t="s">
        <v>16020</v>
      </c>
      <c r="L1091" s="104" t="s">
        <v>818</v>
      </c>
      <c r="M1091" s="104" t="s">
        <v>818</v>
      </c>
      <c r="N1091" s="104" t="s">
        <v>818</v>
      </c>
      <c r="O1091" s="79" t="s">
        <v>20165</v>
      </c>
    </row>
    <row r="1092" spans="1:15">
      <c r="A1092" s="78" t="s">
        <v>20016</v>
      </c>
      <c r="B1092" s="80" t="s">
        <v>19042</v>
      </c>
      <c r="C1092" s="78" t="s">
        <v>20097</v>
      </c>
      <c r="D1092" s="79" t="s">
        <v>20126</v>
      </c>
      <c r="E1092" s="78" t="s">
        <v>3848</v>
      </c>
      <c r="F1092" s="155" t="s">
        <v>2245</v>
      </c>
      <c r="G1092" s="79" t="s">
        <v>20131</v>
      </c>
      <c r="H1092" s="79" t="s">
        <v>20156</v>
      </c>
      <c r="K1092" s="78" t="s">
        <v>16023</v>
      </c>
      <c r="L1092" s="104" t="s">
        <v>8759</v>
      </c>
      <c r="M1092" s="104" t="s">
        <v>8759</v>
      </c>
      <c r="N1092" s="104" t="s">
        <v>8759</v>
      </c>
      <c r="O1092" s="79" t="s">
        <v>20165</v>
      </c>
    </row>
    <row r="1093" spans="1:15">
      <c r="A1093" s="78" t="s">
        <v>20017</v>
      </c>
      <c r="B1093" s="80" t="s">
        <v>20055</v>
      </c>
      <c r="C1093" s="78" t="s">
        <v>20098</v>
      </c>
      <c r="D1093" s="79" t="s">
        <v>64</v>
      </c>
      <c r="H1093" s="79" t="s">
        <v>20017</v>
      </c>
      <c r="K1093" s="78" t="s">
        <v>16076</v>
      </c>
      <c r="L1093" s="104" t="s">
        <v>8759</v>
      </c>
      <c r="M1093" s="104" t="s">
        <v>8759</v>
      </c>
      <c r="N1093" s="104" t="s">
        <v>8759</v>
      </c>
      <c r="O1093" s="79" t="s">
        <v>20165</v>
      </c>
    </row>
    <row r="1094" spans="1:15">
      <c r="A1094" s="78" t="s">
        <v>20018</v>
      </c>
      <c r="B1094" s="80" t="s">
        <v>20050</v>
      </c>
      <c r="C1094" s="78" t="s">
        <v>20099</v>
      </c>
      <c r="D1094" s="79" t="s">
        <v>20127</v>
      </c>
      <c r="H1094" s="79" t="s">
        <v>20018</v>
      </c>
      <c r="K1094" s="78" t="s">
        <v>16052</v>
      </c>
      <c r="L1094" s="104" t="s">
        <v>818</v>
      </c>
      <c r="M1094" s="104" t="s">
        <v>818</v>
      </c>
      <c r="N1094" s="104" t="s">
        <v>818</v>
      </c>
      <c r="O1094" s="79" t="s">
        <v>20165</v>
      </c>
    </row>
    <row r="1095" spans="1:15">
      <c r="A1095" s="78" t="s">
        <v>20019</v>
      </c>
      <c r="B1095" s="152" t="s">
        <v>20046</v>
      </c>
      <c r="C1095" s="78" t="s">
        <v>20100</v>
      </c>
      <c r="D1095" s="79" t="s">
        <v>2513</v>
      </c>
      <c r="E1095" s="78" t="s">
        <v>2242</v>
      </c>
      <c r="F1095" s="155" t="s">
        <v>2245</v>
      </c>
      <c r="G1095" s="79" t="s">
        <v>8296</v>
      </c>
      <c r="H1095" s="79" t="s">
        <v>20157</v>
      </c>
      <c r="K1095" s="78" t="s">
        <v>16000</v>
      </c>
      <c r="L1095" s="104" t="s">
        <v>8759</v>
      </c>
      <c r="M1095" s="104" t="s">
        <v>8759</v>
      </c>
      <c r="N1095" s="104" t="s">
        <v>8759</v>
      </c>
      <c r="O1095" s="79" t="s">
        <v>20165</v>
      </c>
    </row>
    <row r="1096" spans="1:15">
      <c r="A1096" s="78" t="s">
        <v>20020</v>
      </c>
      <c r="B1096" s="80" t="s">
        <v>20056</v>
      </c>
      <c r="C1096" s="78" t="s">
        <v>20101</v>
      </c>
      <c r="D1096" s="79" t="s">
        <v>11135</v>
      </c>
      <c r="E1096" s="78" t="s">
        <v>2251</v>
      </c>
      <c r="F1096" s="155" t="s">
        <v>2245</v>
      </c>
      <c r="G1096" s="79" t="s">
        <v>34</v>
      </c>
      <c r="H1096" s="79" t="s">
        <v>20158</v>
      </c>
      <c r="K1096" s="78" t="s">
        <v>16046</v>
      </c>
      <c r="L1096" s="104" t="s">
        <v>8759</v>
      </c>
      <c r="M1096" s="104" t="s">
        <v>8759</v>
      </c>
      <c r="N1096" s="104" t="s">
        <v>8759</v>
      </c>
      <c r="O1096" s="79" t="s">
        <v>20165</v>
      </c>
    </row>
    <row r="1097" spans="1:15">
      <c r="A1097" s="78" t="s">
        <v>20021</v>
      </c>
      <c r="B1097" s="152" t="s">
        <v>20057</v>
      </c>
      <c r="C1097" s="78" t="s">
        <v>20102</v>
      </c>
      <c r="D1097" s="79" t="s">
        <v>64</v>
      </c>
      <c r="H1097" s="79" t="s">
        <v>20021</v>
      </c>
      <c r="K1097" s="78" t="s">
        <v>16020</v>
      </c>
      <c r="L1097" s="104" t="s">
        <v>8759</v>
      </c>
      <c r="M1097" s="104" t="s">
        <v>8759</v>
      </c>
      <c r="N1097" s="104" t="s">
        <v>8759</v>
      </c>
      <c r="O1097" s="79" t="s">
        <v>20165</v>
      </c>
    </row>
    <row r="1098" spans="1:15">
      <c r="A1098" s="78" t="s">
        <v>20022</v>
      </c>
      <c r="B1098" s="80" t="s">
        <v>20058</v>
      </c>
      <c r="C1098" s="78" t="s">
        <v>20103</v>
      </c>
      <c r="D1098" s="79" t="s">
        <v>20112</v>
      </c>
      <c r="E1098" s="78" t="s">
        <v>2242</v>
      </c>
      <c r="F1098" s="155" t="s">
        <v>95</v>
      </c>
      <c r="G1098" s="79" t="s">
        <v>4801</v>
      </c>
      <c r="H1098" s="79" t="s">
        <v>20159</v>
      </c>
      <c r="K1098" s="78" t="s">
        <v>16015</v>
      </c>
      <c r="L1098" s="104" t="s">
        <v>8759</v>
      </c>
      <c r="M1098" s="104" t="s">
        <v>8759</v>
      </c>
      <c r="N1098" s="104" t="s">
        <v>8759</v>
      </c>
      <c r="O1098" s="79" t="s">
        <v>20165</v>
      </c>
    </row>
    <row r="1099" spans="1:15">
      <c r="A1099" s="78" t="s">
        <v>20023</v>
      </c>
      <c r="B1099" s="152" t="s">
        <v>20059</v>
      </c>
      <c r="C1099" s="78" t="s">
        <v>20104</v>
      </c>
      <c r="D1099" s="79" t="s">
        <v>64</v>
      </c>
      <c r="H1099" s="79" t="s">
        <v>20023</v>
      </c>
      <c r="K1099" s="78" t="s">
        <v>16020</v>
      </c>
      <c r="L1099" s="104" t="s">
        <v>8759</v>
      </c>
      <c r="M1099" s="104" t="s">
        <v>8759</v>
      </c>
      <c r="N1099" s="104" t="s">
        <v>8759</v>
      </c>
      <c r="O1099" s="79" t="s">
        <v>20165</v>
      </c>
    </row>
    <row r="1100" spans="1:15">
      <c r="A1100" s="78" t="s">
        <v>20024</v>
      </c>
      <c r="B1100" s="80" t="s">
        <v>11079</v>
      </c>
      <c r="C1100" s="78" t="s">
        <v>20105</v>
      </c>
      <c r="D1100" s="79" t="s">
        <v>2513</v>
      </c>
      <c r="E1100" s="78" t="s">
        <v>2242</v>
      </c>
      <c r="F1100" s="155" t="s">
        <v>2245</v>
      </c>
      <c r="G1100" s="79" t="s">
        <v>5103</v>
      </c>
      <c r="H1100" s="79" t="s">
        <v>20160</v>
      </c>
      <c r="K1100" s="78" t="s">
        <v>16100</v>
      </c>
      <c r="L1100" s="104" t="s">
        <v>8759</v>
      </c>
      <c r="M1100" s="104" t="s">
        <v>8759</v>
      </c>
      <c r="N1100" s="104" t="s">
        <v>8759</v>
      </c>
      <c r="O1100" s="79" t="s">
        <v>20165</v>
      </c>
    </row>
    <row r="1101" spans="1:15">
      <c r="A1101" s="78" t="s">
        <v>20025</v>
      </c>
      <c r="B1101" s="80" t="s">
        <v>2</v>
      </c>
      <c r="C1101" s="78" t="s">
        <v>20106</v>
      </c>
      <c r="D1101" s="79" t="s">
        <v>64</v>
      </c>
      <c r="E1101" s="78" t="s">
        <v>2242</v>
      </c>
      <c r="F1101" s="155" t="s">
        <v>4593</v>
      </c>
      <c r="G1101" s="79" t="s">
        <v>18</v>
      </c>
      <c r="H1101" s="79" t="s">
        <v>20161</v>
      </c>
      <c r="K1101" s="78" t="s">
        <v>15996</v>
      </c>
      <c r="L1101" s="104" t="s">
        <v>8759</v>
      </c>
      <c r="M1101" s="104" t="s">
        <v>8759</v>
      </c>
      <c r="N1101" s="104" t="s">
        <v>8759</v>
      </c>
      <c r="O1101" s="79" t="s">
        <v>20165</v>
      </c>
    </row>
    <row r="1102" spans="1:15">
      <c r="A1102" s="78" t="s">
        <v>20026</v>
      </c>
      <c r="B1102" s="152" t="s">
        <v>19458</v>
      </c>
      <c r="C1102" s="78" t="s">
        <v>20107</v>
      </c>
      <c r="D1102" s="79" t="s">
        <v>2513</v>
      </c>
      <c r="E1102" s="78" t="s">
        <v>2242</v>
      </c>
      <c r="F1102" s="155" t="s">
        <v>2245</v>
      </c>
      <c r="G1102" s="79" t="s">
        <v>23</v>
      </c>
      <c r="H1102" s="79" t="s">
        <v>20162</v>
      </c>
      <c r="K1102" s="78" t="s">
        <v>16140</v>
      </c>
      <c r="L1102" s="104" t="s">
        <v>8759</v>
      </c>
      <c r="M1102" s="104" t="s">
        <v>8759</v>
      </c>
      <c r="N1102" s="104" t="s">
        <v>8759</v>
      </c>
      <c r="O1102" s="79" t="s">
        <v>20165</v>
      </c>
    </row>
    <row r="1103" spans="1:15">
      <c r="A1103" s="78" t="s">
        <v>20027</v>
      </c>
      <c r="B1103" s="152" t="s">
        <v>20060</v>
      </c>
      <c r="C1103" s="78" t="s">
        <v>20108</v>
      </c>
      <c r="D1103" s="79" t="s">
        <v>20112</v>
      </c>
      <c r="E1103" s="78" t="s">
        <v>2242</v>
      </c>
      <c r="F1103" s="155" t="s">
        <v>95</v>
      </c>
      <c r="G1103" s="79" t="s">
        <v>20</v>
      </c>
      <c r="H1103" s="79" t="s">
        <v>20163</v>
      </c>
      <c r="K1103" s="78" t="s">
        <v>16023</v>
      </c>
      <c r="L1103" s="104" t="s">
        <v>8759</v>
      </c>
      <c r="M1103" s="104" t="s">
        <v>8759</v>
      </c>
      <c r="N1103" s="104" t="s">
        <v>8759</v>
      </c>
      <c r="O1103" s="79" t="s">
        <v>20165</v>
      </c>
    </row>
    <row r="1104" spans="1:15">
      <c r="A1104" s="78" t="s">
        <v>20028</v>
      </c>
      <c r="B1104" s="80" t="s">
        <v>20061</v>
      </c>
      <c r="C1104" s="78" t="s">
        <v>20109</v>
      </c>
      <c r="D1104" s="79" t="s">
        <v>64</v>
      </c>
      <c r="H1104" s="79" t="s">
        <v>20028</v>
      </c>
      <c r="K1104" s="78" t="s">
        <v>16011</v>
      </c>
      <c r="L1104" s="104" t="s">
        <v>8759</v>
      </c>
      <c r="M1104" s="104" t="s">
        <v>8759</v>
      </c>
      <c r="N1104" s="104" t="s">
        <v>8759</v>
      </c>
      <c r="O1104" s="79" t="s">
        <v>20165</v>
      </c>
    </row>
    <row r="1105" spans="1:15">
      <c r="A1105" s="78" t="s">
        <v>20029</v>
      </c>
      <c r="B1105" s="152" t="s">
        <v>20040</v>
      </c>
      <c r="C1105" s="78" t="s">
        <v>20110</v>
      </c>
      <c r="D1105" s="79" t="s">
        <v>20128</v>
      </c>
      <c r="E1105" s="78" t="s">
        <v>2242</v>
      </c>
      <c r="F1105" s="155" t="s">
        <v>2245</v>
      </c>
      <c r="G1105" s="79" t="s">
        <v>34</v>
      </c>
      <c r="H1105" s="79" t="s">
        <v>20164</v>
      </c>
      <c r="K1105" s="78" t="s">
        <v>15991</v>
      </c>
      <c r="L1105" s="104" t="s">
        <v>8759</v>
      </c>
      <c r="M1105" s="104" t="s">
        <v>8759</v>
      </c>
      <c r="N1105" s="104" t="s">
        <v>8759</v>
      </c>
      <c r="O1105" s="79" t="s">
        <v>20165</v>
      </c>
    </row>
    <row r="1106" spans="1:15">
      <c r="A1106" s="80"/>
    </row>
    <row r="1107" spans="1:15">
      <c r="A1107" s="80"/>
    </row>
    <row r="1108" spans="1:15">
      <c r="A1108" s="80"/>
    </row>
    <row r="1109" spans="1:15">
      <c r="A1109" s="80"/>
    </row>
    <row r="1110" spans="1:15">
      <c r="A1110" s="80"/>
    </row>
    <row r="1111" spans="1:15">
      <c r="A1111" s="80"/>
    </row>
    <row r="1112" spans="1:15">
      <c r="A1112" s="80"/>
    </row>
    <row r="1113" spans="1:15">
      <c r="A1113" s="80"/>
    </row>
    <row r="1114" spans="1:15">
      <c r="A1114" s="80"/>
    </row>
    <row r="1115" spans="1:15">
      <c r="A1115" s="80"/>
    </row>
    <row r="1116" spans="1:15">
      <c r="A1116" s="80"/>
    </row>
    <row r="1117" spans="1:15">
      <c r="A1117" s="80"/>
    </row>
    <row r="1118" spans="1:15">
      <c r="A1118" s="80"/>
    </row>
    <row r="1119" spans="1:15">
      <c r="A1119" s="80"/>
    </row>
    <row r="1120" spans="1:15">
      <c r="A1120" s="80"/>
    </row>
    <row r="1121" spans="1:1">
      <c r="A1121" s="80"/>
    </row>
    <row r="1122" spans="1:1">
      <c r="A1122" s="80"/>
    </row>
    <row r="1123" spans="1:1">
      <c r="A1123" s="80"/>
    </row>
    <row r="1124" spans="1:1">
      <c r="A1124" s="80"/>
    </row>
    <row r="1125" spans="1:1">
      <c r="A1125" s="80"/>
    </row>
    <row r="1126" spans="1:1">
      <c r="A1126" s="80"/>
    </row>
    <row r="1127" spans="1:1">
      <c r="A1127" s="80"/>
    </row>
    <row r="1128" spans="1:1">
      <c r="A1128" s="80"/>
    </row>
    <row r="1129" spans="1:1">
      <c r="A1129" s="80"/>
    </row>
    <row r="1130" spans="1:1">
      <c r="A1130" s="80"/>
    </row>
    <row r="1131" spans="1:1">
      <c r="A1131" s="80"/>
    </row>
    <row r="1132" spans="1:1">
      <c r="A1132" s="80"/>
    </row>
    <row r="1133" spans="1:1">
      <c r="A1133" s="80"/>
    </row>
    <row r="1134" spans="1:1">
      <c r="A1134" s="80"/>
    </row>
    <row r="1135" spans="1:1">
      <c r="A1135" s="80"/>
    </row>
    <row r="1136" spans="1:1">
      <c r="A1136" s="80"/>
    </row>
    <row r="1137" spans="1:1">
      <c r="A1137" s="80"/>
    </row>
    <row r="1138" spans="1:1">
      <c r="A1138" s="80"/>
    </row>
    <row r="1139" spans="1:1">
      <c r="A1139" s="80"/>
    </row>
    <row r="1140" spans="1:1">
      <c r="A1140" s="80"/>
    </row>
    <row r="1141" spans="1:1">
      <c r="A1141" s="80"/>
    </row>
    <row r="1142" spans="1:1">
      <c r="A1142" s="80"/>
    </row>
    <row r="1143" spans="1:1">
      <c r="A1143" s="80"/>
    </row>
    <row r="1144" spans="1:1">
      <c r="A1144" s="80"/>
    </row>
    <row r="1145" spans="1:1">
      <c r="A1145" s="80"/>
    </row>
    <row r="1146" spans="1:1">
      <c r="A1146" s="80"/>
    </row>
    <row r="1147" spans="1:1">
      <c r="A1147" s="80"/>
    </row>
    <row r="1148" spans="1:1">
      <c r="A1148" s="80"/>
    </row>
    <row r="1149" spans="1:1">
      <c r="A1149" s="80"/>
    </row>
    <row r="1150" spans="1:1">
      <c r="A1150" s="80"/>
    </row>
    <row r="1151" spans="1:1">
      <c r="A1151" s="80"/>
    </row>
    <row r="1152" spans="1:1">
      <c r="A1152" s="80"/>
    </row>
    <row r="1153" spans="1:1">
      <c r="A1153" s="80"/>
    </row>
    <row r="1154" spans="1:1">
      <c r="A1154" s="80"/>
    </row>
    <row r="1155" spans="1:1">
      <c r="A1155" s="80"/>
    </row>
    <row r="1156" spans="1:1">
      <c r="A1156" s="80"/>
    </row>
    <row r="1157" spans="1:1">
      <c r="A1157" s="80"/>
    </row>
    <row r="1158" spans="1:1">
      <c r="A1158" s="80"/>
    </row>
    <row r="1159" spans="1:1">
      <c r="A1159" s="80"/>
    </row>
    <row r="1160" spans="1:1">
      <c r="A1160" s="80"/>
    </row>
    <row r="1161" spans="1:1">
      <c r="A1161" s="80"/>
    </row>
    <row r="1162" spans="1:1">
      <c r="A1162" s="80"/>
    </row>
    <row r="1163" spans="1:1">
      <c r="A1163" s="80"/>
    </row>
    <row r="1164" spans="1:1">
      <c r="A1164" s="80"/>
    </row>
    <row r="1165" spans="1:1">
      <c r="A1165" s="80"/>
    </row>
    <row r="1166" spans="1:1">
      <c r="A1166" s="80"/>
    </row>
    <row r="1167" spans="1:1">
      <c r="A1167" s="80"/>
    </row>
    <row r="1168" spans="1:1">
      <c r="A1168" s="80"/>
    </row>
    <row r="1169" spans="1:1">
      <c r="A1169" s="80"/>
    </row>
    <row r="1170" spans="1:1">
      <c r="A1170" s="80"/>
    </row>
    <row r="1171" spans="1:1">
      <c r="A1171" s="80"/>
    </row>
    <row r="1172" spans="1:1">
      <c r="A1172" s="80"/>
    </row>
    <row r="1173" spans="1:1">
      <c r="A1173" s="80"/>
    </row>
    <row r="1174" spans="1:1">
      <c r="A1174" s="80"/>
    </row>
    <row r="1175" spans="1:1">
      <c r="A1175" s="80"/>
    </row>
    <row r="1176" spans="1:1">
      <c r="A1176" s="80"/>
    </row>
    <row r="1177" spans="1:1">
      <c r="A1177" s="80"/>
    </row>
    <row r="1178" spans="1:1">
      <c r="A1178" s="80"/>
    </row>
    <row r="1179" spans="1:1">
      <c r="A1179" s="80"/>
    </row>
    <row r="1180" spans="1:1">
      <c r="A1180" s="80"/>
    </row>
    <row r="1181" spans="1:1">
      <c r="A1181" s="80"/>
    </row>
    <row r="1182" spans="1:1">
      <c r="A1182" s="80"/>
    </row>
    <row r="1183" spans="1:1">
      <c r="A1183" s="80"/>
    </row>
    <row r="1184" spans="1:1">
      <c r="A1184" s="80"/>
    </row>
    <row r="1185" spans="1:1">
      <c r="A1185" s="80"/>
    </row>
    <row r="1186" spans="1:1">
      <c r="A1186" s="80"/>
    </row>
    <row r="1187" spans="1:1">
      <c r="A1187" s="80"/>
    </row>
    <row r="1188" spans="1:1">
      <c r="A1188" s="80"/>
    </row>
    <row r="1189" spans="1:1">
      <c r="A1189" s="80"/>
    </row>
    <row r="1190" spans="1:1">
      <c r="A1190" s="80"/>
    </row>
    <row r="1191" spans="1:1">
      <c r="A1191" s="80"/>
    </row>
    <row r="1192" spans="1:1">
      <c r="A1192" s="80"/>
    </row>
    <row r="1193" spans="1:1">
      <c r="A1193" s="80"/>
    </row>
    <row r="1194" spans="1:1">
      <c r="A1194" s="80"/>
    </row>
    <row r="1195" spans="1:1">
      <c r="A1195" s="80"/>
    </row>
    <row r="1196" spans="1:1">
      <c r="A1196" s="80"/>
    </row>
    <row r="1197" spans="1:1">
      <c r="A1197" s="80"/>
    </row>
    <row r="1198" spans="1:1">
      <c r="A1198" s="80"/>
    </row>
    <row r="1199" spans="1:1">
      <c r="A1199" s="80"/>
    </row>
    <row r="1200" spans="1:1">
      <c r="A1200" s="80"/>
    </row>
    <row r="1201" spans="1:1">
      <c r="A1201" s="80"/>
    </row>
    <row r="1202" spans="1:1">
      <c r="A1202" s="80"/>
    </row>
    <row r="1203" spans="1:1">
      <c r="A1203" s="80"/>
    </row>
    <row r="1204" spans="1:1">
      <c r="A1204" s="80"/>
    </row>
    <row r="1205" spans="1:1">
      <c r="A1205" s="80"/>
    </row>
    <row r="1206" spans="1:1">
      <c r="A1206" s="80"/>
    </row>
    <row r="1207" spans="1:1">
      <c r="A1207" s="80"/>
    </row>
    <row r="1208" spans="1:1">
      <c r="A1208" s="80"/>
    </row>
    <row r="1209" spans="1:1">
      <c r="A1209" s="80"/>
    </row>
    <row r="1210" spans="1:1">
      <c r="A1210" s="80"/>
    </row>
    <row r="1211" spans="1:1">
      <c r="A1211" s="80"/>
    </row>
    <row r="1212" spans="1:1">
      <c r="A1212" s="80"/>
    </row>
    <row r="1213" spans="1:1">
      <c r="A1213" s="80"/>
    </row>
    <row r="1214" spans="1:1">
      <c r="A1214" s="80"/>
    </row>
    <row r="1215" spans="1:1">
      <c r="A1215" s="80"/>
    </row>
    <row r="1216" spans="1:1">
      <c r="A1216" s="80"/>
    </row>
    <row r="1217" spans="1:1">
      <c r="A1217" s="80"/>
    </row>
    <row r="1218" spans="1:1">
      <c r="A1218" s="80"/>
    </row>
    <row r="1219" spans="1:1">
      <c r="A1219" s="80"/>
    </row>
    <row r="1220" spans="1:1">
      <c r="A1220" s="80"/>
    </row>
    <row r="1221" spans="1:1">
      <c r="A1221" s="80"/>
    </row>
    <row r="1222" spans="1:1">
      <c r="A1222" s="80"/>
    </row>
    <row r="1223" spans="1:1">
      <c r="A1223" s="80"/>
    </row>
    <row r="1224" spans="1:1">
      <c r="A1224" s="80"/>
    </row>
    <row r="1225" spans="1:1">
      <c r="A1225" s="80"/>
    </row>
    <row r="1226" spans="1:1">
      <c r="A1226" s="80"/>
    </row>
    <row r="1227" spans="1:1">
      <c r="A1227" s="80"/>
    </row>
    <row r="1228" spans="1:1">
      <c r="A1228" s="80"/>
    </row>
    <row r="1229" spans="1:1">
      <c r="A1229" s="80"/>
    </row>
    <row r="1230" spans="1:1">
      <c r="A1230" s="80"/>
    </row>
    <row r="1231" spans="1:1">
      <c r="A1231" s="80"/>
    </row>
    <row r="1232" spans="1:1">
      <c r="A1232" s="80"/>
    </row>
    <row r="1233" spans="1:1">
      <c r="A1233" s="80"/>
    </row>
    <row r="1234" spans="1:1">
      <c r="A1234" s="80"/>
    </row>
    <row r="1235" spans="1:1">
      <c r="A1235" s="80"/>
    </row>
    <row r="1236" spans="1:1">
      <c r="A1236" s="80"/>
    </row>
    <row r="1237" spans="1:1">
      <c r="A1237" s="80"/>
    </row>
    <row r="1238" spans="1:1">
      <c r="A1238" s="80"/>
    </row>
    <row r="1239" spans="1:1">
      <c r="A1239" s="80"/>
    </row>
    <row r="1240" spans="1:1">
      <c r="A1240" s="80"/>
    </row>
    <row r="1241" spans="1:1">
      <c r="A1241" s="80"/>
    </row>
    <row r="1242" spans="1:1">
      <c r="A1242" s="80"/>
    </row>
    <row r="1243" spans="1:1">
      <c r="A1243" s="80"/>
    </row>
    <row r="1244" spans="1:1">
      <c r="A1244" s="80"/>
    </row>
    <row r="1245" spans="1:1">
      <c r="A1245" s="80"/>
    </row>
    <row r="1246" spans="1:1">
      <c r="A1246" s="80"/>
    </row>
    <row r="1247" spans="1:1">
      <c r="A1247" s="80"/>
    </row>
    <row r="1248" spans="1:1">
      <c r="A1248" s="80"/>
    </row>
    <row r="1249" spans="1:1">
      <c r="A1249" s="80"/>
    </row>
    <row r="1250" spans="1:1">
      <c r="A1250" s="80"/>
    </row>
    <row r="1251" spans="1:1">
      <c r="A1251" s="80"/>
    </row>
    <row r="1252" spans="1:1">
      <c r="A1252" s="80"/>
    </row>
    <row r="1253" spans="1:1">
      <c r="A1253" s="80"/>
    </row>
    <row r="1254" spans="1:1">
      <c r="A1254" s="80"/>
    </row>
    <row r="1255" spans="1:1">
      <c r="A1255" s="80"/>
    </row>
    <row r="1256" spans="1:1">
      <c r="A1256" s="80"/>
    </row>
    <row r="1257" spans="1:1">
      <c r="A1257" s="80"/>
    </row>
    <row r="1258" spans="1:1">
      <c r="A1258" s="80"/>
    </row>
    <row r="1259" spans="1:1">
      <c r="A1259" s="80"/>
    </row>
    <row r="1260" spans="1:1">
      <c r="A1260" s="80"/>
    </row>
    <row r="1261" spans="1:1">
      <c r="A1261" s="80"/>
    </row>
    <row r="1262" spans="1:1">
      <c r="A1262" s="80"/>
    </row>
    <row r="1263" spans="1:1">
      <c r="A1263" s="80"/>
    </row>
    <row r="1264" spans="1:1">
      <c r="A1264" s="80"/>
    </row>
    <row r="1265" spans="1:1">
      <c r="A1265" s="80"/>
    </row>
    <row r="1266" spans="1:1">
      <c r="A1266" s="80"/>
    </row>
    <row r="1267" spans="1:1">
      <c r="A1267" s="80"/>
    </row>
    <row r="1268" spans="1:1">
      <c r="A1268" s="80"/>
    </row>
    <row r="1269" spans="1:1">
      <c r="A1269" s="80"/>
    </row>
    <row r="1270" spans="1:1">
      <c r="A1270" s="80"/>
    </row>
    <row r="1271" spans="1:1">
      <c r="A1271" s="80"/>
    </row>
    <row r="1272" spans="1:1">
      <c r="A1272" s="80"/>
    </row>
    <row r="1273" spans="1:1">
      <c r="A1273" s="80"/>
    </row>
    <row r="1274" spans="1:1">
      <c r="A1274" s="80"/>
    </row>
    <row r="1275" spans="1:1">
      <c r="A1275" s="80"/>
    </row>
    <row r="1276" spans="1:1">
      <c r="A1276" s="80"/>
    </row>
    <row r="1277" spans="1:1">
      <c r="A1277" s="80"/>
    </row>
    <row r="1278" spans="1:1">
      <c r="A1278" s="80"/>
    </row>
    <row r="1279" spans="1:1">
      <c r="A1279" s="80"/>
    </row>
    <row r="1280" spans="1:1">
      <c r="A1280" s="80"/>
    </row>
    <row r="1281" spans="1:1">
      <c r="A1281" s="80"/>
    </row>
    <row r="1282" spans="1:1">
      <c r="A1282" s="80"/>
    </row>
    <row r="1283" spans="1:1">
      <c r="A1283" s="80"/>
    </row>
    <row r="1284" spans="1:1">
      <c r="A1284" s="80"/>
    </row>
    <row r="1285" spans="1:1">
      <c r="A1285" s="80"/>
    </row>
    <row r="1286" spans="1:1">
      <c r="A1286" s="80"/>
    </row>
    <row r="1287" spans="1:1">
      <c r="A1287" s="80"/>
    </row>
    <row r="1288" spans="1:1">
      <c r="A1288" s="80"/>
    </row>
    <row r="1289" spans="1:1">
      <c r="A1289" s="80"/>
    </row>
    <row r="1290" spans="1:1">
      <c r="A1290" s="80"/>
    </row>
    <row r="1291" spans="1:1">
      <c r="A1291" s="80"/>
    </row>
    <row r="1292" spans="1:1">
      <c r="A1292" s="80"/>
    </row>
    <row r="1293" spans="1:1">
      <c r="A1293" s="80"/>
    </row>
    <row r="1294" spans="1:1">
      <c r="A1294" s="80"/>
    </row>
    <row r="1295" spans="1:1">
      <c r="A1295" s="80"/>
    </row>
    <row r="1296" spans="1:1">
      <c r="A1296" s="80"/>
    </row>
    <row r="1297" spans="1:1">
      <c r="A1297" s="80"/>
    </row>
    <row r="1298" spans="1:1">
      <c r="A1298" s="80"/>
    </row>
    <row r="1299" spans="1:1">
      <c r="A1299" s="80"/>
    </row>
    <row r="1300" spans="1:1">
      <c r="A1300" s="80"/>
    </row>
    <row r="1301" spans="1:1">
      <c r="A1301" s="80"/>
    </row>
    <row r="1302" spans="1:1">
      <c r="A1302" s="80"/>
    </row>
    <row r="1303" spans="1:1">
      <c r="A1303" s="80"/>
    </row>
    <row r="1304" spans="1:1">
      <c r="A1304" s="80"/>
    </row>
    <row r="1305" spans="1:1">
      <c r="A1305" s="80"/>
    </row>
    <row r="1306" spans="1:1">
      <c r="A1306" s="80"/>
    </row>
    <row r="1307" spans="1:1">
      <c r="A1307" s="80"/>
    </row>
    <row r="1308" spans="1:1">
      <c r="A1308" s="80"/>
    </row>
    <row r="1309" spans="1:1">
      <c r="A1309" s="80"/>
    </row>
    <row r="1310" spans="1:1">
      <c r="A1310" s="80"/>
    </row>
    <row r="1311" spans="1:1">
      <c r="A1311" s="80"/>
    </row>
    <row r="1312" spans="1:1">
      <c r="A1312" s="80"/>
    </row>
    <row r="1313" spans="1:1">
      <c r="A1313" s="80"/>
    </row>
    <row r="1314" spans="1:1">
      <c r="A1314" s="80"/>
    </row>
    <row r="1315" spans="1:1">
      <c r="A1315" s="80"/>
    </row>
    <row r="1316" spans="1:1">
      <c r="A1316" s="80"/>
    </row>
    <row r="1317" spans="1:1">
      <c r="A1317" s="80"/>
    </row>
    <row r="1318" spans="1:1">
      <c r="A1318" s="80"/>
    </row>
    <row r="1319" spans="1:1">
      <c r="A1319" s="80"/>
    </row>
    <row r="1320" spans="1:1">
      <c r="A1320" s="80"/>
    </row>
    <row r="1321" spans="1:1">
      <c r="A1321" s="80"/>
    </row>
    <row r="1322" spans="1:1">
      <c r="A1322" s="80"/>
    </row>
    <row r="1323" spans="1:1">
      <c r="A1323" s="80"/>
    </row>
    <row r="1324" spans="1:1">
      <c r="A1324" s="80"/>
    </row>
    <row r="1325" spans="1:1">
      <c r="A1325" s="80"/>
    </row>
    <row r="1326" spans="1:1">
      <c r="A1326" s="80"/>
    </row>
    <row r="1327" spans="1:1">
      <c r="A1327" s="80"/>
    </row>
    <row r="1328" spans="1:1">
      <c r="A1328" s="80"/>
    </row>
    <row r="1329" spans="1:1">
      <c r="A1329" s="80"/>
    </row>
    <row r="1330" spans="1:1">
      <c r="A1330" s="80"/>
    </row>
    <row r="1331" spans="1:1">
      <c r="A1331" s="80"/>
    </row>
    <row r="1332" spans="1:1">
      <c r="A1332" s="80"/>
    </row>
    <row r="1333" spans="1:1">
      <c r="A1333" s="80"/>
    </row>
    <row r="1334" spans="1:1">
      <c r="A1334" s="80"/>
    </row>
    <row r="1335" spans="1:1">
      <c r="A1335" s="80"/>
    </row>
    <row r="1336" spans="1:1">
      <c r="A1336" s="80"/>
    </row>
    <row r="1337" spans="1:1">
      <c r="A1337" s="80"/>
    </row>
    <row r="1338" spans="1:1">
      <c r="A1338" s="80"/>
    </row>
    <row r="1339" spans="1:1">
      <c r="A1339" s="80"/>
    </row>
    <row r="1340" spans="1:1">
      <c r="A1340" s="80"/>
    </row>
    <row r="1341" spans="1:1">
      <c r="A1341" s="80"/>
    </row>
    <row r="1342" spans="1:1">
      <c r="A1342" s="80"/>
    </row>
    <row r="1343" spans="1:1">
      <c r="A1343" s="80"/>
    </row>
    <row r="1344" spans="1:1">
      <c r="A1344" s="80"/>
    </row>
    <row r="1345" spans="1:1">
      <c r="A1345" s="80"/>
    </row>
    <row r="1346" spans="1:1">
      <c r="A1346" s="80"/>
    </row>
    <row r="1347" spans="1:1">
      <c r="A1347" s="80"/>
    </row>
    <row r="1348" spans="1:1">
      <c r="A1348" s="80"/>
    </row>
    <row r="1349" spans="1:1">
      <c r="A1349" s="80"/>
    </row>
    <row r="1350" spans="1:1">
      <c r="A1350" s="80"/>
    </row>
    <row r="1351" spans="1:1">
      <c r="A1351" s="80"/>
    </row>
    <row r="1352" spans="1:1">
      <c r="A1352" s="80"/>
    </row>
    <row r="1353" spans="1:1">
      <c r="A1353" s="80"/>
    </row>
    <row r="1354" spans="1:1">
      <c r="A1354" s="80"/>
    </row>
    <row r="1355" spans="1:1">
      <c r="A1355" s="80"/>
    </row>
    <row r="1356" spans="1:1">
      <c r="A1356" s="80"/>
    </row>
    <row r="1357" spans="1:1">
      <c r="A1357" s="80"/>
    </row>
    <row r="1358" spans="1:1">
      <c r="A1358" s="80"/>
    </row>
    <row r="1359" spans="1:1">
      <c r="A1359" s="80"/>
    </row>
    <row r="1360" spans="1:1">
      <c r="A1360" s="80"/>
    </row>
    <row r="1361" spans="1:1">
      <c r="A1361" s="80"/>
    </row>
    <row r="1362" spans="1:1">
      <c r="A1362" s="80"/>
    </row>
    <row r="1363" spans="1:1">
      <c r="A1363" s="80"/>
    </row>
    <row r="1364" spans="1:1">
      <c r="A1364" s="80"/>
    </row>
    <row r="1365" spans="1:1">
      <c r="A1365" s="80"/>
    </row>
    <row r="1366" spans="1:1">
      <c r="A1366" s="80"/>
    </row>
    <row r="1367" spans="1:1">
      <c r="A1367" s="80"/>
    </row>
    <row r="1368" spans="1:1">
      <c r="A1368" s="80"/>
    </row>
    <row r="1369" spans="1:1">
      <c r="A1369" s="80"/>
    </row>
    <row r="1370" spans="1:1">
      <c r="A1370" s="80"/>
    </row>
    <row r="1371" spans="1:1">
      <c r="A1371" s="80"/>
    </row>
    <row r="1372" spans="1:1">
      <c r="A1372" s="80"/>
    </row>
    <row r="1373" spans="1:1">
      <c r="A1373" s="80"/>
    </row>
    <row r="1374" spans="1:1">
      <c r="A1374" s="80"/>
    </row>
    <row r="1375" spans="1:1">
      <c r="A1375" s="80"/>
    </row>
    <row r="1376" spans="1:1">
      <c r="A1376" s="80"/>
    </row>
    <row r="1377" spans="1:1">
      <c r="A1377" s="80"/>
    </row>
    <row r="1378" spans="1:1">
      <c r="A1378" s="80"/>
    </row>
    <row r="1379" spans="1:1">
      <c r="A1379" s="80"/>
    </row>
    <row r="1380" spans="1:1">
      <c r="A1380" s="80"/>
    </row>
    <row r="1381" spans="1:1">
      <c r="A1381" s="80"/>
    </row>
    <row r="1382" spans="1:1">
      <c r="A1382" s="80"/>
    </row>
    <row r="1383" spans="1:1">
      <c r="A1383" s="80"/>
    </row>
    <row r="1384" spans="1:1">
      <c r="A1384" s="80"/>
    </row>
    <row r="1385" spans="1:1">
      <c r="A1385" s="80"/>
    </row>
    <row r="1386" spans="1:1">
      <c r="A1386" s="80"/>
    </row>
    <row r="1387" spans="1:1">
      <c r="A1387" s="80"/>
    </row>
    <row r="1388" spans="1:1">
      <c r="A1388" s="80"/>
    </row>
    <row r="1389" spans="1:1">
      <c r="A1389" s="80"/>
    </row>
    <row r="1390" spans="1:1">
      <c r="A1390" s="80"/>
    </row>
    <row r="1391" spans="1:1">
      <c r="A1391" s="80"/>
    </row>
    <row r="1392" spans="1:1">
      <c r="A1392" s="80"/>
    </row>
    <row r="1393" spans="1:1">
      <c r="A1393" s="80"/>
    </row>
    <row r="1394" spans="1:1">
      <c r="A1394" s="80"/>
    </row>
    <row r="1395" spans="1:1">
      <c r="A1395" s="80"/>
    </row>
    <row r="1396" spans="1:1">
      <c r="A1396" s="80"/>
    </row>
    <row r="1397" spans="1:1">
      <c r="A1397" s="80"/>
    </row>
    <row r="1398" spans="1:1">
      <c r="A1398" s="80"/>
    </row>
    <row r="1399" spans="1:1">
      <c r="A1399" s="80"/>
    </row>
    <row r="1400" spans="1:1">
      <c r="A1400" s="80"/>
    </row>
    <row r="1401" spans="1:1">
      <c r="A1401" s="80"/>
    </row>
    <row r="1402" spans="1:1">
      <c r="A1402" s="80"/>
    </row>
    <row r="1403" spans="1:1">
      <c r="A1403" s="80"/>
    </row>
    <row r="1404" spans="1:1">
      <c r="A1404" s="80"/>
    </row>
    <row r="1405" spans="1:1">
      <c r="A1405" s="80"/>
    </row>
    <row r="1406" spans="1:1">
      <c r="A1406" s="80"/>
    </row>
    <row r="1407" spans="1:1">
      <c r="A1407" s="80"/>
    </row>
    <row r="1408" spans="1:1">
      <c r="A1408" s="80"/>
    </row>
    <row r="1409" spans="1:1">
      <c r="A1409" s="80"/>
    </row>
    <row r="1410" spans="1:1">
      <c r="A1410" s="80"/>
    </row>
    <row r="1411" spans="1:1">
      <c r="A1411" s="80"/>
    </row>
    <row r="1412" spans="1:1">
      <c r="A1412" s="80"/>
    </row>
    <row r="1413" spans="1:1">
      <c r="A1413" s="80"/>
    </row>
    <row r="1414" spans="1:1">
      <c r="A1414" s="80"/>
    </row>
    <row r="1415" spans="1:1">
      <c r="A1415" s="80"/>
    </row>
    <row r="1416" spans="1:1">
      <c r="A1416" s="80"/>
    </row>
    <row r="1417" spans="1:1">
      <c r="A1417" s="80"/>
    </row>
    <row r="1418" spans="1:1">
      <c r="A1418" s="80"/>
    </row>
    <row r="1419" spans="1:1">
      <c r="A1419" s="80"/>
    </row>
    <row r="1420" spans="1:1">
      <c r="A1420" s="80"/>
    </row>
    <row r="1421" spans="1:1">
      <c r="A1421" s="80"/>
    </row>
    <row r="1422" spans="1:1">
      <c r="A1422" s="80"/>
    </row>
    <row r="1423" spans="1:1">
      <c r="A1423" s="80"/>
    </row>
    <row r="1424" spans="1:1">
      <c r="A1424" s="80"/>
    </row>
    <row r="1425" spans="1:1">
      <c r="A1425" s="80"/>
    </row>
    <row r="1426" spans="1:1">
      <c r="A1426" s="80"/>
    </row>
    <row r="1427" spans="1:1">
      <c r="A1427" s="80"/>
    </row>
    <row r="1428" spans="1:1">
      <c r="A1428" s="80"/>
    </row>
    <row r="1429" spans="1:1">
      <c r="A1429" s="80"/>
    </row>
    <row r="1430" spans="1:1">
      <c r="A1430" s="80"/>
    </row>
    <row r="1431" spans="1:1">
      <c r="A1431" s="80"/>
    </row>
    <row r="1432" spans="1:1">
      <c r="A1432" s="80"/>
    </row>
    <row r="1433" spans="1:1">
      <c r="A1433" s="80"/>
    </row>
    <row r="1434" spans="1:1">
      <c r="A1434" s="80"/>
    </row>
    <row r="1435" spans="1:1">
      <c r="A1435" s="80"/>
    </row>
    <row r="1436" spans="1:1">
      <c r="A1436" s="80"/>
    </row>
    <row r="1437" spans="1:1">
      <c r="A1437" s="80"/>
    </row>
    <row r="1438" spans="1:1">
      <c r="A1438" s="80"/>
    </row>
    <row r="1439" spans="1:1">
      <c r="A1439" s="80"/>
    </row>
    <row r="1440" spans="1:1">
      <c r="A1440" s="80"/>
    </row>
    <row r="1441" spans="1:1">
      <c r="A1441" s="80"/>
    </row>
    <row r="1442" spans="1:1">
      <c r="A1442" s="80"/>
    </row>
    <row r="1443" spans="1:1">
      <c r="A1443" s="80"/>
    </row>
    <row r="1444" spans="1:1">
      <c r="A1444" s="80"/>
    </row>
    <row r="1445" spans="1:1">
      <c r="A1445" s="80"/>
    </row>
    <row r="1446" spans="1:1">
      <c r="A1446" s="80"/>
    </row>
    <row r="1447" spans="1:1">
      <c r="A1447" s="80"/>
    </row>
    <row r="1448" spans="1:1">
      <c r="A1448" s="80"/>
    </row>
    <row r="1449" spans="1:1">
      <c r="A1449" s="80"/>
    </row>
    <row r="1450" spans="1:1">
      <c r="A1450" s="80"/>
    </row>
    <row r="1451" spans="1:1">
      <c r="A1451" s="80"/>
    </row>
    <row r="1452" spans="1:1">
      <c r="A1452" s="80"/>
    </row>
    <row r="1453" spans="1:1">
      <c r="A1453" s="80"/>
    </row>
    <row r="1454" spans="1:1">
      <c r="A1454" s="80"/>
    </row>
    <row r="1455" spans="1:1">
      <c r="A1455" s="80"/>
    </row>
    <row r="1456" spans="1:1">
      <c r="A1456" s="80"/>
    </row>
    <row r="1457" spans="1:1">
      <c r="A1457" s="80"/>
    </row>
    <row r="1458" spans="1:1">
      <c r="A1458" s="80"/>
    </row>
    <row r="1459" spans="1:1">
      <c r="A1459" s="80"/>
    </row>
    <row r="1460" spans="1:1">
      <c r="A1460" s="80"/>
    </row>
    <row r="1461" spans="1:1">
      <c r="A1461" s="80"/>
    </row>
    <row r="1462" spans="1:1">
      <c r="A1462" s="80"/>
    </row>
    <row r="1463" spans="1:1">
      <c r="A1463" s="80"/>
    </row>
    <row r="1464" spans="1:1">
      <c r="A1464" s="80"/>
    </row>
    <row r="1465" spans="1:1">
      <c r="A1465" s="80"/>
    </row>
    <row r="1466" spans="1:1">
      <c r="A1466" s="80"/>
    </row>
    <row r="1467" spans="1:1">
      <c r="A1467" s="80"/>
    </row>
    <row r="1468" spans="1:1">
      <c r="A1468" s="80"/>
    </row>
    <row r="1469" spans="1:1">
      <c r="A1469" s="80"/>
    </row>
    <row r="1470" spans="1:1">
      <c r="A1470" s="80"/>
    </row>
    <row r="1471" spans="1:1">
      <c r="A1471" s="80"/>
    </row>
    <row r="1472" spans="1:1">
      <c r="A1472" s="80"/>
    </row>
    <row r="1473" spans="1:1">
      <c r="A1473" s="80"/>
    </row>
    <row r="1474" spans="1:1">
      <c r="A1474" s="80"/>
    </row>
    <row r="1475" spans="1:1">
      <c r="A1475" s="80"/>
    </row>
    <row r="1476" spans="1:1">
      <c r="A1476" s="80"/>
    </row>
    <row r="1477" spans="1:1">
      <c r="A1477" s="80"/>
    </row>
    <row r="1478" spans="1:1">
      <c r="A1478" s="80"/>
    </row>
    <row r="1479" spans="1:1">
      <c r="A1479" s="80"/>
    </row>
    <row r="1480" spans="1:1">
      <c r="A1480" s="80"/>
    </row>
    <row r="1481" spans="1:1">
      <c r="A1481" s="80"/>
    </row>
    <row r="1482" spans="1:1">
      <c r="A1482" s="80"/>
    </row>
    <row r="1483" spans="1:1">
      <c r="A1483" s="80"/>
    </row>
    <row r="1484" spans="1:1">
      <c r="A1484" s="80"/>
    </row>
    <row r="1485" spans="1:1">
      <c r="A1485" s="80"/>
    </row>
    <row r="1486" spans="1:1">
      <c r="A1486" s="80"/>
    </row>
    <row r="1487" spans="1:1">
      <c r="A1487" s="80"/>
    </row>
    <row r="1488" spans="1:1">
      <c r="A1488" s="80"/>
    </row>
    <row r="1489" spans="1:1">
      <c r="A1489" s="80"/>
    </row>
    <row r="1490" spans="1:1">
      <c r="A1490" s="80"/>
    </row>
    <row r="1491" spans="1:1">
      <c r="A1491" s="80"/>
    </row>
    <row r="1492" spans="1:1">
      <c r="A1492" s="80"/>
    </row>
    <row r="1493" spans="1:1">
      <c r="A1493" s="80"/>
    </row>
    <row r="1494" spans="1:1">
      <c r="A1494" s="80"/>
    </row>
    <row r="1495" spans="1:1">
      <c r="A1495" s="80"/>
    </row>
    <row r="1496" spans="1:1">
      <c r="A1496" s="80"/>
    </row>
    <row r="1497" spans="1:1">
      <c r="A1497" s="80"/>
    </row>
    <row r="1498" spans="1:1">
      <c r="A1498" s="80"/>
    </row>
    <row r="1499" spans="1:1">
      <c r="A1499" s="80"/>
    </row>
    <row r="1500" spans="1:1">
      <c r="A1500" s="80"/>
    </row>
    <row r="1501" spans="1:1">
      <c r="A1501" s="80"/>
    </row>
    <row r="1502" spans="1:1">
      <c r="A1502" s="80"/>
    </row>
    <row r="1503" spans="1:1">
      <c r="A1503" s="80"/>
    </row>
    <row r="1504" spans="1:1">
      <c r="A1504" s="80"/>
    </row>
    <row r="1505" spans="1:1">
      <c r="A1505" s="80"/>
    </row>
    <row r="1506" spans="1:1">
      <c r="A1506" s="80"/>
    </row>
    <row r="1507" spans="1:1">
      <c r="A1507" s="80"/>
    </row>
    <row r="1508" spans="1:1">
      <c r="A1508" s="80"/>
    </row>
    <row r="1509" spans="1:1">
      <c r="A1509" s="80"/>
    </row>
    <row r="1510" spans="1:1">
      <c r="A1510" s="80"/>
    </row>
    <row r="1511" spans="1:1">
      <c r="A1511" s="80"/>
    </row>
    <row r="1512" spans="1:1">
      <c r="A1512" s="80"/>
    </row>
    <row r="1513" spans="1:1">
      <c r="A1513" s="80"/>
    </row>
    <row r="1514" spans="1:1">
      <c r="A1514" s="80"/>
    </row>
    <row r="1515" spans="1:1">
      <c r="A1515" s="80"/>
    </row>
    <row r="1516" spans="1:1">
      <c r="A1516" s="80"/>
    </row>
    <row r="1517" spans="1:1">
      <c r="A1517" s="80"/>
    </row>
    <row r="1518" spans="1:1">
      <c r="A1518" s="80"/>
    </row>
    <row r="1519" spans="1:1">
      <c r="A1519" s="80"/>
    </row>
    <row r="1520" spans="1:1">
      <c r="A1520" s="80"/>
    </row>
    <row r="1521" spans="1:1">
      <c r="A1521" s="80"/>
    </row>
    <row r="1522" spans="1:1">
      <c r="A1522" s="80"/>
    </row>
    <row r="1523" spans="1:1">
      <c r="A1523" s="80"/>
    </row>
    <row r="1524" spans="1:1">
      <c r="A1524" s="80"/>
    </row>
    <row r="1525" spans="1:1">
      <c r="A1525" s="80"/>
    </row>
    <row r="1526" spans="1:1">
      <c r="A1526" s="80"/>
    </row>
    <row r="1527" spans="1:1">
      <c r="A1527" s="80"/>
    </row>
    <row r="1528" spans="1:1">
      <c r="A1528" s="80"/>
    </row>
    <row r="1529" spans="1:1">
      <c r="A1529" s="80"/>
    </row>
    <row r="1530" spans="1:1">
      <c r="A1530" s="80"/>
    </row>
    <row r="1531" spans="1:1">
      <c r="A1531" s="80"/>
    </row>
    <row r="1532" spans="1:1">
      <c r="A1532" s="80"/>
    </row>
    <row r="1533" spans="1:1">
      <c r="A1533" s="80"/>
    </row>
    <row r="1534" spans="1:1">
      <c r="A1534" s="80"/>
    </row>
    <row r="1535" spans="1:1">
      <c r="A1535" s="80"/>
    </row>
    <row r="1536" spans="1:1">
      <c r="A1536" s="80"/>
    </row>
    <row r="1537" spans="1:1">
      <c r="A1537" s="80"/>
    </row>
    <row r="1538" spans="1:1">
      <c r="A1538" s="80"/>
    </row>
    <row r="1539" spans="1:1">
      <c r="A1539" s="80"/>
    </row>
    <row r="1540" spans="1:1">
      <c r="A1540" s="80"/>
    </row>
    <row r="1541" spans="1:1">
      <c r="A1541" s="80"/>
    </row>
    <row r="1542" spans="1:1">
      <c r="A1542" s="80"/>
    </row>
    <row r="1543" spans="1:1">
      <c r="A1543" s="80"/>
    </row>
    <row r="1544" spans="1:1">
      <c r="A1544" s="80"/>
    </row>
    <row r="1545" spans="1:1">
      <c r="A1545" s="80"/>
    </row>
    <row r="1546" spans="1:1">
      <c r="A1546" s="80"/>
    </row>
    <row r="1547" spans="1:1">
      <c r="A1547" s="80"/>
    </row>
    <row r="1548" spans="1:1">
      <c r="A1548" s="80"/>
    </row>
    <row r="1549" spans="1:1">
      <c r="A1549" s="80"/>
    </row>
    <row r="1550" spans="1:1">
      <c r="A1550" s="80"/>
    </row>
    <row r="1551" spans="1:1">
      <c r="A1551" s="80"/>
    </row>
    <row r="1552" spans="1:1">
      <c r="A1552" s="80"/>
    </row>
    <row r="1553" spans="1:1">
      <c r="A1553" s="80"/>
    </row>
    <row r="1554" spans="1:1">
      <c r="A1554" s="80"/>
    </row>
    <row r="1555" spans="1:1">
      <c r="A1555" s="80"/>
    </row>
    <row r="1556" spans="1:1">
      <c r="A1556" s="80"/>
    </row>
    <row r="1557" spans="1:1">
      <c r="A1557" s="80"/>
    </row>
    <row r="1558" spans="1:1">
      <c r="A1558" s="80"/>
    </row>
    <row r="1559" spans="1:1">
      <c r="A1559" s="80"/>
    </row>
    <row r="1560" spans="1:1">
      <c r="A1560" s="80"/>
    </row>
    <row r="1561" spans="1:1">
      <c r="A1561" s="80"/>
    </row>
    <row r="1562" spans="1:1">
      <c r="A1562" s="80"/>
    </row>
    <row r="1563" spans="1:1">
      <c r="A1563" s="80"/>
    </row>
    <row r="1564" spans="1:1">
      <c r="A1564" s="80"/>
    </row>
    <row r="1565" spans="1:1">
      <c r="A1565" s="80"/>
    </row>
    <row r="1566" spans="1:1">
      <c r="A1566" s="80"/>
    </row>
    <row r="1567" spans="1:1">
      <c r="A1567" s="80"/>
    </row>
    <row r="1568" spans="1:1">
      <c r="A1568" s="80"/>
    </row>
    <row r="1569" spans="1:1">
      <c r="A1569" s="80"/>
    </row>
    <row r="1570" spans="1:1">
      <c r="A1570" s="80"/>
    </row>
    <row r="1571" spans="1:1">
      <c r="A1571" s="80"/>
    </row>
    <row r="1572" spans="1:1">
      <c r="A1572" s="80"/>
    </row>
    <row r="1573" spans="1:1">
      <c r="A1573" s="80"/>
    </row>
    <row r="1574" spans="1:1">
      <c r="A1574" s="80"/>
    </row>
    <row r="1575" spans="1:1">
      <c r="A1575" s="80"/>
    </row>
    <row r="1576" spans="1:1">
      <c r="A1576" s="80"/>
    </row>
    <row r="1577" spans="1:1">
      <c r="A1577" s="80"/>
    </row>
    <row r="1578" spans="1:1">
      <c r="A1578" s="80"/>
    </row>
    <row r="1579" spans="1:1">
      <c r="A1579" s="80"/>
    </row>
    <row r="1580" spans="1:1">
      <c r="A1580" s="80"/>
    </row>
    <row r="1581" spans="1:1">
      <c r="A1581" s="80"/>
    </row>
    <row r="1582" spans="1:1">
      <c r="A1582" s="80"/>
    </row>
    <row r="1583" spans="1:1">
      <c r="A1583" s="80"/>
    </row>
    <row r="1584" spans="1:1">
      <c r="A1584" s="80"/>
    </row>
    <row r="1585" spans="1:1">
      <c r="A1585" s="80"/>
    </row>
    <row r="1586" spans="1:1">
      <c r="A1586" s="80"/>
    </row>
    <row r="1587" spans="1:1">
      <c r="A1587" s="80"/>
    </row>
    <row r="1588" spans="1:1">
      <c r="A1588" s="80"/>
    </row>
    <row r="1589" spans="1:1">
      <c r="A1589" s="80"/>
    </row>
    <row r="1590" spans="1:1">
      <c r="A1590" s="80"/>
    </row>
    <row r="1591" spans="1:1">
      <c r="A1591" s="80"/>
    </row>
    <row r="1592" spans="1:1">
      <c r="A1592" s="80"/>
    </row>
    <row r="1593" spans="1:1">
      <c r="A1593" s="80"/>
    </row>
    <row r="1594" spans="1:1">
      <c r="A1594" s="80"/>
    </row>
    <row r="1595" spans="1:1">
      <c r="A1595" s="80"/>
    </row>
    <row r="1596" spans="1:1">
      <c r="A1596" s="80"/>
    </row>
    <row r="1597" spans="1:1">
      <c r="A1597" s="80"/>
    </row>
    <row r="1598" spans="1:1">
      <c r="A1598" s="80"/>
    </row>
    <row r="1599" spans="1:1">
      <c r="A1599" s="80"/>
    </row>
    <row r="1600" spans="1:1">
      <c r="A1600" s="80"/>
    </row>
    <row r="1601" spans="1:1">
      <c r="A1601" s="80"/>
    </row>
    <row r="1602" spans="1:1">
      <c r="A1602" s="80"/>
    </row>
    <row r="1603" spans="1:1">
      <c r="A1603" s="80"/>
    </row>
    <row r="1604" spans="1:1">
      <c r="A1604" s="80"/>
    </row>
    <row r="1605" spans="1:1">
      <c r="A1605" s="80"/>
    </row>
    <row r="1606" spans="1:1">
      <c r="A1606" s="80"/>
    </row>
    <row r="1607" spans="1:1">
      <c r="A1607" s="80"/>
    </row>
    <row r="1608" spans="1:1">
      <c r="A1608" s="80"/>
    </row>
    <row r="1609" spans="1:1">
      <c r="A1609" s="80"/>
    </row>
    <row r="1610" spans="1:1">
      <c r="A1610" s="80"/>
    </row>
    <row r="1611" spans="1:1">
      <c r="A1611" s="80"/>
    </row>
    <row r="1612" spans="1:1">
      <c r="A1612" s="80"/>
    </row>
    <row r="1613" spans="1:1">
      <c r="A1613" s="80"/>
    </row>
    <row r="1614" spans="1:1">
      <c r="A1614" s="80"/>
    </row>
    <row r="1615" spans="1:1">
      <c r="A1615" s="80"/>
    </row>
    <row r="1616" spans="1:1">
      <c r="A1616" s="80"/>
    </row>
    <row r="1617" spans="1:1">
      <c r="A1617" s="80"/>
    </row>
    <row r="1618" spans="1:1">
      <c r="A1618" s="80"/>
    </row>
    <row r="1619" spans="1:1">
      <c r="A1619" s="80"/>
    </row>
    <row r="1620" spans="1:1">
      <c r="A1620" s="80"/>
    </row>
    <row r="1621" spans="1:1">
      <c r="A1621" s="80"/>
    </row>
    <row r="1622" spans="1:1">
      <c r="A1622" s="80"/>
    </row>
    <row r="1623" spans="1:1">
      <c r="A1623" s="80"/>
    </row>
    <row r="1624" spans="1:1">
      <c r="A1624" s="80"/>
    </row>
    <row r="1625" spans="1:1">
      <c r="A1625" s="80"/>
    </row>
    <row r="1626" spans="1:1">
      <c r="A1626" s="80"/>
    </row>
    <row r="1627" spans="1:1">
      <c r="A1627" s="80"/>
    </row>
    <row r="1628" spans="1:1">
      <c r="A1628" s="80"/>
    </row>
    <row r="1629" spans="1:1">
      <c r="A1629" s="80"/>
    </row>
    <row r="1630" spans="1:1">
      <c r="A1630" s="80"/>
    </row>
    <row r="1631" spans="1:1">
      <c r="A1631" s="80"/>
    </row>
    <row r="1632" spans="1:1">
      <c r="A1632" s="80"/>
    </row>
    <row r="1633" spans="1:1">
      <c r="A1633" s="80"/>
    </row>
    <row r="1634" spans="1:1">
      <c r="A1634" s="80"/>
    </row>
    <row r="1635" spans="1:1">
      <c r="A1635" s="80"/>
    </row>
    <row r="1636" spans="1:1">
      <c r="A1636" s="80"/>
    </row>
    <row r="1637" spans="1:1">
      <c r="A1637" s="80"/>
    </row>
    <row r="1638" spans="1:1">
      <c r="A1638" s="80"/>
    </row>
    <row r="1639" spans="1:1">
      <c r="A1639" s="80"/>
    </row>
    <row r="1640" spans="1:1">
      <c r="A1640" s="80"/>
    </row>
    <row r="1641" spans="1:1">
      <c r="A1641" s="80"/>
    </row>
    <row r="1642" spans="1:1">
      <c r="A1642" s="80"/>
    </row>
    <row r="1643" spans="1:1">
      <c r="A1643" s="80"/>
    </row>
    <row r="1644" spans="1:1">
      <c r="A1644" s="80"/>
    </row>
    <row r="1645" spans="1:1">
      <c r="A1645" s="80"/>
    </row>
    <row r="1646" spans="1:1">
      <c r="A1646" s="80"/>
    </row>
    <row r="1647" spans="1:1">
      <c r="A1647" s="80"/>
    </row>
    <row r="1648" spans="1:1">
      <c r="A1648" s="80"/>
    </row>
    <row r="1649" spans="1:1">
      <c r="A1649" s="80"/>
    </row>
    <row r="1650" spans="1:1">
      <c r="A1650" s="80"/>
    </row>
    <row r="1651" spans="1:1">
      <c r="A1651" s="80"/>
    </row>
    <row r="1652" spans="1:1">
      <c r="A1652" s="80"/>
    </row>
    <row r="1653" spans="1:1">
      <c r="A1653" s="80"/>
    </row>
    <row r="1654" spans="1:1">
      <c r="A1654" s="80"/>
    </row>
    <row r="1655" spans="1:1">
      <c r="A1655" s="80"/>
    </row>
    <row r="1656" spans="1:1">
      <c r="A1656" s="80"/>
    </row>
    <row r="1657" spans="1:1">
      <c r="A1657" s="80"/>
    </row>
    <row r="1658" spans="1:1">
      <c r="A1658" s="80"/>
    </row>
    <row r="1659" spans="1:1">
      <c r="A1659" s="80"/>
    </row>
    <row r="1660" spans="1:1">
      <c r="A1660" s="80"/>
    </row>
    <row r="1661" spans="1:1">
      <c r="A1661" s="80"/>
    </row>
    <row r="1662" spans="1:1">
      <c r="A1662" s="80"/>
    </row>
    <row r="1663" spans="1:1">
      <c r="A1663" s="80"/>
    </row>
    <row r="1664" spans="1:1">
      <c r="A1664" s="80"/>
    </row>
    <row r="1665" spans="1:1">
      <c r="A1665" s="80"/>
    </row>
    <row r="1666" spans="1:1">
      <c r="A1666" s="80"/>
    </row>
    <row r="1667" spans="1:1">
      <c r="A1667" s="80"/>
    </row>
    <row r="1668" spans="1:1">
      <c r="A1668" s="80"/>
    </row>
    <row r="1669" spans="1:1">
      <c r="A1669" s="80"/>
    </row>
    <row r="1670" spans="1:1">
      <c r="A1670" s="80"/>
    </row>
    <row r="1671" spans="1:1">
      <c r="A1671" s="80"/>
    </row>
    <row r="1672" spans="1:1">
      <c r="A1672" s="80"/>
    </row>
    <row r="1673" spans="1:1">
      <c r="A1673" s="80"/>
    </row>
    <row r="1674" spans="1:1">
      <c r="A1674" s="80"/>
    </row>
    <row r="1675" spans="1:1">
      <c r="A1675" s="80"/>
    </row>
    <row r="1676" spans="1:1">
      <c r="A1676" s="80"/>
    </row>
    <row r="1677" spans="1:1">
      <c r="A1677" s="80"/>
    </row>
    <row r="1678" spans="1:1">
      <c r="A1678" s="80"/>
    </row>
    <row r="1679" spans="1:1">
      <c r="A1679" s="80"/>
    </row>
    <row r="1680" spans="1:1">
      <c r="A1680" s="80"/>
    </row>
    <row r="1681" spans="1:1">
      <c r="A1681" s="80"/>
    </row>
    <row r="1682" spans="1:1">
      <c r="A1682" s="80"/>
    </row>
    <row r="1683" spans="1:1">
      <c r="A1683" s="80"/>
    </row>
    <row r="1684" spans="1:1">
      <c r="A1684" s="80"/>
    </row>
    <row r="1685" spans="1:1">
      <c r="A1685" s="80"/>
    </row>
    <row r="1686" spans="1:1">
      <c r="A1686" s="80"/>
    </row>
    <row r="1687" spans="1:1">
      <c r="A1687" s="80"/>
    </row>
    <row r="1688" spans="1:1">
      <c r="A1688" s="80"/>
    </row>
    <row r="1689" spans="1:1">
      <c r="A1689" s="80"/>
    </row>
    <row r="1690" spans="1:1">
      <c r="A1690" s="80"/>
    </row>
    <row r="1691" spans="1:1">
      <c r="A1691" s="80"/>
    </row>
    <row r="1692" spans="1:1">
      <c r="A1692" s="80"/>
    </row>
    <row r="1693" spans="1:1">
      <c r="A1693" s="80"/>
    </row>
    <row r="1694" spans="1:1">
      <c r="A1694" s="80"/>
    </row>
    <row r="1695" spans="1:1">
      <c r="A1695" s="80"/>
    </row>
    <row r="1696" spans="1:1">
      <c r="A1696" s="80"/>
    </row>
    <row r="1697" spans="1:1">
      <c r="A1697" s="80"/>
    </row>
    <row r="1698" spans="1:1">
      <c r="A1698" s="80"/>
    </row>
    <row r="1699" spans="1:1">
      <c r="A1699" s="80"/>
    </row>
    <row r="1700" spans="1:1">
      <c r="A1700" s="80"/>
    </row>
    <row r="1701" spans="1:1">
      <c r="A1701" s="80"/>
    </row>
    <row r="1702" spans="1:1">
      <c r="A1702" s="80"/>
    </row>
    <row r="1703" spans="1:1">
      <c r="A1703" s="80"/>
    </row>
    <row r="1704" spans="1:1">
      <c r="A1704" s="80"/>
    </row>
    <row r="1705" spans="1:1">
      <c r="A1705" s="80"/>
    </row>
    <row r="1706" spans="1:1">
      <c r="A1706" s="80"/>
    </row>
    <row r="1707" spans="1:1">
      <c r="A1707" s="80"/>
    </row>
    <row r="1708" spans="1:1">
      <c r="A1708" s="80"/>
    </row>
    <row r="1709" spans="1:1">
      <c r="A1709" s="80"/>
    </row>
    <row r="1710" spans="1:1">
      <c r="A1710" s="80"/>
    </row>
    <row r="1711" spans="1:1">
      <c r="A1711" s="80"/>
    </row>
    <row r="1712" spans="1:1">
      <c r="A1712" s="80"/>
    </row>
    <row r="1713" spans="1:1">
      <c r="A1713" s="80"/>
    </row>
    <row r="1714" spans="1:1">
      <c r="A1714" s="80"/>
    </row>
    <row r="1715" spans="1:1">
      <c r="A1715" s="80"/>
    </row>
    <row r="1716" spans="1:1">
      <c r="A1716" s="80"/>
    </row>
    <row r="1717" spans="1:1">
      <c r="A1717" s="80"/>
    </row>
    <row r="1718" spans="1:1">
      <c r="A1718" s="80"/>
    </row>
    <row r="1719" spans="1:1">
      <c r="A1719" s="80"/>
    </row>
    <row r="1720" spans="1:1">
      <c r="A1720" s="80"/>
    </row>
    <row r="1721" spans="1:1">
      <c r="A1721" s="80"/>
    </row>
    <row r="1722" spans="1:1">
      <c r="A1722" s="80"/>
    </row>
    <row r="1723" spans="1:1">
      <c r="A1723" s="80"/>
    </row>
    <row r="1724" spans="1:1">
      <c r="A1724" s="80"/>
    </row>
    <row r="1725" spans="1:1">
      <c r="A1725" s="80"/>
    </row>
    <row r="1726" spans="1:1">
      <c r="A1726" s="80"/>
    </row>
    <row r="1727" spans="1:1">
      <c r="A1727" s="80"/>
    </row>
    <row r="1728" spans="1:1">
      <c r="A1728" s="80"/>
    </row>
    <row r="1729" spans="1:1">
      <c r="A1729" s="80"/>
    </row>
    <row r="1730" spans="1:1">
      <c r="A1730" s="80"/>
    </row>
    <row r="1731" spans="1:1">
      <c r="A1731" s="80"/>
    </row>
    <row r="1732" spans="1:1">
      <c r="A1732" s="80"/>
    </row>
    <row r="1733" spans="1:1">
      <c r="A1733" s="80"/>
    </row>
    <row r="1734" spans="1:1">
      <c r="A1734" s="80"/>
    </row>
    <row r="1735" spans="1:1">
      <c r="A1735" s="80"/>
    </row>
    <row r="1736" spans="1:1">
      <c r="A1736" s="80"/>
    </row>
    <row r="1737" spans="1:1">
      <c r="A1737" s="80"/>
    </row>
    <row r="1738" spans="1:1">
      <c r="A1738" s="80"/>
    </row>
    <row r="1739" spans="1:1">
      <c r="A1739" s="80"/>
    </row>
    <row r="1740" spans="1:1">
      <c r="A1740" s="80"/>
    </row>
    <row r="1741" spans="1:1">
      <c r="A1741" s="80"/>
    </row>
    <row r="1742" spans="1:1">
      <c r="A1742" s="80"/>
    </row>
    <row r="1743" spans="1:1">
      <c r="A1743" s="80"/>
    </row>
    <row r="1744" spans="1:1">
      <c r="A1744" s="80"/>
    </row>
    <row r="1745" spans="1:1">
      <c r="A1745" s="80"/>
    </row>
    <row r="1746" spans="1:1">
      <c r="A1746" s="80"/>
    </row>
    <row r="1747" spans="1:1">
      <c r="A1747" s="80"/>
    </row>
    <row r="1748" spans="1:1">
      <c r="A1748" s="80"/>
    </row>
    <row r="1749" spans="1:1">
      <c r="A1749" s="80"/>
    </row>
    <row r="1750" spans="1:1">
      <c r="A1750" s="80"/>
    </row>
    <row r="1751" spans="1:1">
      <c r="A1751" s="80"/>
    </row>
    <row r="1752" spans="1:1">
      <c r="A1752" s="80"/>
    </row>
    <row r="1753" spans="1:1">
      <c r="A1753" s="80"/>
    </row>
    <row r="1754" spans="1:1">
      <c r="A1754" s="80"/>
    </row>
    <row r="1755" spans="1:1">
      <c r="A1755" s="80"/>
    </row>
    <row r="1756" spans="1:1">
      <c r="A1756" s="80"/>
    </row>
    <row r="1757" spans="1:1">
      <c r="A1757" s="80"/>
    </row>
    <row r="1758" spans="1:1">
      <c r="A1758" s="80"/>
    </row>
    <row r="1759" spans="1:1">
      <c r="A1759" s="80"/>
    </row>
    <row r="1760" spans="1:1">
      <c r="A1760" s="80"/>
    </row>
    <row r="1761" spans="1:1">
      <c r="A1761" s="80"/>
    </row>
    <row r="1762" spans="1:1">
      <c r="A1762" s="80"/>
    </row>
    <row r="1763" spans="1:1">
      <c r="A1763" s="80"/>
    </row>
    <row r="1764" spans="1:1">
      <c r="A1764" s="80"/>
    </row>
    <row r="1765" spans="1:1">
      <c r="A1765" s="80"/>
    </row>
    <row r="1766" spans="1:1">
      <c r="A1766" s="80"/>
    </row>
    <row r="1767" spans="1:1">
      <c r="A1767" s="80"/>
    </row>
    <row r="1768" spans="1:1">
      <c r="A1768" s="80"/>
    </row>
    <row r="1769" spans="1:1">
      <c r="A1769" s="80"/>
    </row>
    <row r="1770" spans="1:1">
      <c r="A1770" s="80"/>
    </row>
    <row r="1771" spans="1:1">
      <c r="A1771" s="80"/>
    </row>
    <row r="1772" spans="1:1">
      <c r="A1772" s="80"/>
    </row>
    <row r="1773" spans="1:1">
      <c r="A1773" s="80"/>
    </row>
    <row r="1774" spans="1:1">
      <c r="A1774" s="80"/>
    </row>
    <row r="1775" spans="1:1">
      <c r="A1775" s="80"/>
    </row>
    <row r="1776" spans="1:1">
      <c r="A1776" s="80"/>
    </row>
    <row r="1777" spans="1:1">
      <c r="A1777" s="80"/>
    </row>
    <row r="1778" spans="1:1">
      <c r="A1778" s="80"/>
    </row>
    <row r="1779" spans="1:1">
      <c r="A1779" s="80"/>
    </row>
    <row r="1780" spans="1:1">
      <c r="A1780" s="80"/>
    </row>
    <row r="1781" spans="1:1">
      <c r="A1781" s="80"/>
    </row>
    <row r="1782" spans="1:1">
      <c r="A1782" s="80"/>
    </row>
    <row r="1783" spans="1:1">
      <c r="A1783" s="80"/>
    </row>
    <row r="1784" spans="1:1">
      <c r="A1784" s="80"/>
    </row>
    <row r="1785" spans="1:1">
      <c r="A1785" s="80"/>
    </row>
    <row r="1786" spans="1:1">
      <c r="A1786" s="80"/>
    </row>
    <row r="1787" spans="1:1">
      <c r="A1787" s="80"/>
    </row>
    <row r="1788" spans="1:1">
      <c r="A1788" s="80"/>
    </row>
    <row r="1789" spans="1:1">
      <c r="A1789" s="80"/>
    </row>
    <row r="1790" spans="1:1">
      <c r="A1790" s="80"/>
    </row>
    <row r="1791" spans="1:1">
      <c r="A1791" s="80"/>
    </row>
    <row r="1792" spans="1:1">
      <c r="A1792" s="80"/>
    </row>
    <row r="1793" spans="1:1">
      <c r="A1793" s="80"/>
    </row>
    <row r="1794" spans="1:1">
      <c r="A1794" s="80"/>
    </row>
    <row r="1795" spans="1:1">
      <c r="A1795" s="80"/>
    </row>
    <row r="1796" spans="1:1">
      <c r="A1796" s="80"/>
    </row>
    <row r="1797" spans="1:1">
      <c r="A1797" s="80"/>
    </row>
    <row r="1798" spans="1:1">
      <c r="A1798" s="80"/>
    </row>
    <row r="1799" spans="1:1">
      <c r="A1799" s="80"/>
    </row>
    <row r="1800" spans="1:1">
      <c r="A1800" s="80"/>
    </row>
    <row r="1801" spans="1:1">
      <c r="A1801" s="80"/>
    </row>
    <row r="1802" spans="1:1">
      <c r="A1802" s="80"/>
    </row>
    <row r="1803" spans="1:1">
      <c r="A1803" s="80"/>
    </row>
    <row r="1804" spans="1:1">
      <c r="A1804" s="80"/>
    </row>
    <row r="1805" spans="1:1">
      <c r="A1805" s="80"/>
    </row>
    <row r="1806" spans="1:1">
      <c r="A1806" s="80"/>
    </row>
    <row r="1807" spans="1:1">
      <c r="A1807" s="80"/>
    </row>
    <row r="1808" spans="1:1">
      <c r="A1808" s="80"/>
    </row>
    <row r="1809" spans="1:1">
      <c r="A1809" s="80"/>
    </row>
    <row r="1810" spans="1:1">
      <c r="A1810" s="80"/>
    </row>
    <row r="1811" spans="1:1">
      <c r="A1811" s="80"/>
    </row>
    <row r="1812" spans="1:1">
      <c r="A1812" s="80"/>
    </row>
    <row r="1813" spans="1:1">
      <c r="A1813" s="80"/>
    </row>
    <row r="1814" spans="1:1">
      <c r="A1814" s="80"/>
    </row>
    <row r="1815" spans="1:1">
      <c r="A1815" s="80"/>
    </row>
    <row r="1816" spans="1:1">
      <c r="A1816" s="80"/>
    </row>
    <row r="1817" spans="1:1">
      <c r="A1817" s="80"/>
    </row>
    <row r="1818" spans="1:1">
      <c r="A1818" s="80"/>
    </row>
    <row r="1819" spans="1:1">
      <c r="A1819" s="80"/>
    </row>
    <row r="1820" spans="1:1">
      <c r="A1820" s="80"/>
    </row>
    <row r="1821" spans="1:1">
      <c r="A1821" s="80"/>
    </row>
    <row r="1822" spans="1:1">
      <c r="A1822" s="80"/>
    </row>
    <row r="1823" spans="1:1">
      <c r="A1823" s="80"/>
    </row>
    <row r="1824" spans="1:1">
      <c r="A1824" s="80"/>
    </row>
    <row r="1825" spans="1:1">
      <c r="A1825" s="80"/>
    </row>
    <row r="1826" spans="1:1">
      <c r="A1826" s="80"/>
    </row>
    <row r="1827" spans="1:1">
      <c r="A1827" s="80"/>
    </row>
    <row r="1828" spans="1:1">
      <c r="A1828" s="80"/>
    </row>
    <row r="1829" spans="1:1">
      <c r="A1829" s="80"/>
    </row>
    <row r="1830" spans="1:1">
      <c r="A1830" s="80"/>
    </row>
    <row r="1831" spans="1:1">
      <c r="A1831" s="80"/>
    </row>
    <row r="1832" spans="1:1">
      <c r="A1832" s="80"/>
    </row>
    <row r="1833" spans="1:1">
      <c r="A1833" s="80"/>
    </row>
    <row r="1834" spans="1:1">
      <c r="A1834" s="80"/>
    </row>
    <row r="1835" spans="1:1">
      <c r="A1835" s="80"/>
    </row>
    <row r="1836" spans="1:1">
      <c r="A1836" s="80"/>
    </row>
    <row r="1837" spans="1:1">
      <c r="A1837" s="80"/>
    </row>
    <row r="1838" spans="1:1">
      <c r="A1838" s="80"/>
    </row>
    <row r="1839" spans="1:1">
      <c r="A1839" s="80"/>
    </row>
    <row r="1840" spans="1:1">
      <c r="A1840" s="80"/>
    </row>
    <row r="1841" spans="1:1">
      <c r="A1841" s="80"/>
    </row>
    <row r="1842" spans="1:1">
      <c r="A1842" s="80"/>
    </row>
    <row r="1843" spans="1:1">
      <c r="A1843" s="80"/>
    </row>
    <row r="1844" spans="1:1">
      <c r="A1844" s="80"/>
    </row>
    <row r="1845" spans="1:1">
      <c r="A1845" s="80"/>
    </row>
    <row r="1846" spans="1:1">
      <c r="A1846" s="80"/>
    </row>
    <row r="1847" spans="1:1">
      <c r="A1847" s="80"/>
    </row>
    <row r="1848" spans="1:1">
      <c r="A1848" s="80"/>
    </row>
    <row r="1849" spans="1:1">
      <c r="A1849" s="80"/>
    </row>
    <row r="1850" spans="1:1">
      <c r="A1850" s="80"/>
    </row>
    <row r="1851" spans="1:1">
      <c r="A1851" s="80"/>
    </row>
    <row r="1852" spans="1:1">
      <c r="A1852" s="80"/>
    </row>
    <row r="1853" spans="1:1">
      <c r="A1853" s="80"/>
    </row>
    <row r="1854" spans="1:1">
      <c r="A1854" s="80"/>
    </row>
    <row r="1855" spans="1:1">
      <c r="A1855" s="80"/>
    </row>
    <row r="1856" spans="1:1">
      <c r="A1856" s="80"/>
    </row>
    <row r="1857" spans="1:1">
      <c r="A1857" s="80"/>
    </row>
    <row r="1858" spans="1:1">
      <c r="A1858" s="80"/>
    </row>
    <row r="1859" spans="1:1">
      <c r="A1859" s="80"/>
    </row>
    <row r="1860" spans="1:1">
      <c r="A1860" s="80"/>
    </row>
    <row r="1861" spans="1:1">
      <c r="A1861" s="80"/>
    </row>
    <row r="1862" spans="1:1">
      <c r="A1862" s="80"/>
    </row>
    <row r="1863" spans="1:1">
      <c r="A1863" s="80"/>
    </row>
    <row r="1864" spans="1:1">
      <c r="A1864" s="80"/>
    </row>
    <row r="1865" spans="1:1">
      <c r="A1865" s="80"/>
    </row>
    <row r="1866" spans="1:1">
      <c r="A1866" s="80"/>
    </row>
    <row r="1867" spans="1:1">
      <c r="A1867" s="80"/>
    </row>
    <row r="1868" spans="1:1">
      <c r="A1868" s="80"/>
    </row>
    <row r="1869" spans="1:1">
      <c r="A1869" s="80"/>
    </row>
    <row r="1870" spans="1:1">
      <c r="A1870" s="80"/>
    </row>
    <row r="1871" spans="1:1">
      <c r="A1871" s="80"/>
    </row>
    <row r="1872" spans="1:1">
      <c r="A1872" s="80"/>
    </row>
    <row r="1873" spans="1:1">
      <c r="A1873" s="80"/>
    </row>
    <row r="1874" spans="1:1">
      <c r="A1874" s="80"/>
    </row>
    <row r="1875" spans="1:1">
      <c r="A1875" s="80"/>
    </row>
    <row r="1876" spans="1:1">
      <c r="A1876" s="80"/>
    </row>
    <row r="1877" spans="1:1">
      <c r="A1877" s="80"/>
    </row>
    <row r="1878" spans="1:1">
      <c r="A1878" s="80"/>
    </row>
    <row r="1879" spans="1:1">
      <c r="A1879" s="80"/>
    </row>
    <row r="1880" spans="1:1">
      <c r="A1880" s="80"/>
    </row>
    <row r="1881" spans="1:1">
      <c r="A1881" s="80"/>
    </row>
    <row r="1882" spans="1:1">
      <c r="A1882" s="80"/>
    </row>
    <row r="1883" spans="1:1">
      <c r="A1883" s="80"/>
    </row>
    <row r="1884" spans="1:1">
      <c r="A1884" s="80"/>
    </row>
    <row r="1885" spans="1:1">
      <c r="A1885" s="80"/>
    </row>
    <row r="1886" spans="1:1">
      <c r="A1886" s="80"/>
    </row>
    <row r="1887" spans="1:1">
      <c r="A1887" s="80"/>
    </row>
    <row r="1888" spans="1:1">
      <c r="A1888" s="80"/>
    </row>
    <row r="1889" spans="1:1">
      <c r="A1889" s="80"/>
    </row>
    <row r="1890" spans="1:1">
      <c r="A1890" s="80"/>
    </row>
    <row r="1891" spans="1:1">
      <c r="A1891" s="80"/>
    </row>
    <row r="1892" spans="1:1">
      <c r="A1892" s="80"/>
    </row>
    <row r="1893" spans="1:1">
      <c r="A1893" s="80"/>
    </row>
    <row r="1894" spans="1:1">
      <c r="A1894" s="80"/>
    </row>
    <row r="1895" spans="1:1">
      <c r="A1895" s="80"/>
    </row>
    <row r="1896" spans="1:1">
      <c r="A1896" s="80"/>
    </row>
    <row r="1897" spans="1:1">
      <c r="A1897" s="80"/>
    </row>
    <row r="1898" spans="1:1">
      <c r="A1898" s="80"/>
    </row>
    <row r="1899" spans="1:1">
      <c r="A1899" s="80"/>
    </row>
    <row r="1900" spans="1:1">
      <c r="A1900" s="80"/>
    </row>
    <row r="1901" spans="1:1">
      <c r="A1901" s="80"/>
    </row>
    <row r="1902" spans="1:1">
      <c r="A1902" s="80"/>
    </row>
    <row r="1903" spans="1:1">
      <c r="A1903" s="80"/>
    </row>
    <row r="1904" spans="1:1">
      <c r="A1904" s="80"/>
    </row>
    <row r="1905" spans="1:1">
      <c r="A1905" s="80"/>
    </row>
    <row r="1906" spans="1:1">
      <c r="A1906" s="80"/>
    </row>
    <row r="1907" spans="1:1">
      <c r="A1907" s="80"/>
    </row>
    <row r="1908" spans="1:1">
      <c r="A1908" s="80"/>
    </row>
    <row r="1909" spans="1:1">
      <c r="A1909" s="80"/>
    </row>
    <row r="1910" spans="1:1">
      <c r="A1910" s="80"/>
    </row>
    <row r="1911" spans="1:1">
      <c r="A1911" s="80"/>
    </row>
    <row r="1912" spans="1:1">
      <c r="A1912" s="80"/>
    </row>
    <row r="1913" spans="1:1">
      <c r="A1913" s="80"/>
    </row>
    <row r="1914" spans="1:1">
      <c r="A1914" s="80"/>
    </row>
    <row r="1915" spans="1:1">
      <c r="A1915" s="80"/>
    </row>
    <row r="1916" spans="1:1">
      <c r="A1916" s="80"/>
    </row>
    <row r="1917" spans="1:1">
      <c r="A1917" s="80"/>
    </row>
    <row r="1918" spans="1:1">
      <c r="A1918" s="80"/>
    </row>
    <row r="1919" spans="1:1">
      <c r="A1919" s="80"/>
    </row>
    <row r="1920" spans="1:1">
      <c r="A1920" s="80"/>
    </row>
    <row r="1921" spans="1:1">
      <c r="A1921" s="80"/>
    </row>
    <row r="1922" spans="1:1">
      <c r="A1922" s="80"/>
    </row>
    <row r="1923" spans="1:1">
      <c r="A1923" s="80"/>
    </row>
    <row r="1924" spans="1:1">
      <c r="A1924" s="80"/>
    </row>
    <row r="1925" spans="1:1">
      <c r="A1925" s="80"/>
    </row>
    <row r="1926" spans="1:1">
      <c r="A1926" s="80"/>
    </row>
    <row r="1927" spans="1:1">
      <c r="A1927" s="80"/>
    </row>
    <row r="1928" spans="1:1">
      <c r="A1928" s="80"/>
    </row>
    <row r="1929" spans="1:1">
      <c r="A1929" s="80"/>
    </row>
    <row r="1930" spans="1:1">
      <c r="A1930" s="80"/>
    </row>
    <row r="1931" spans="1:1">
      <c r="A1931" s="80"/>
    </row>
    <row r="1932" spans="1:1">
      <c r="A1932" s="80"/>
    </row>
    <row r="1933" spans="1:1">
      <c r="A1933" s="80"/>
    </row>
    <row r="1934" spans="1:1">
      <c r="A1934" s="80"/>
    </row>
    <row r="1935" spans="1:1">
      <c r="A1935" s="80"/>
    </row>
    <row r="1936" spans="1:1">
      <c r="A1936" s="80"/>
    </row>
    <row r="1937" spans="1:1">
      <c r="A1937" s="80"/>
    </row>
    <row r="1938" spans="1:1">
      <c r="A1938" s="80"/>
    </row>
    <row r="1939" spans="1:1">
      <c r="A1939" s="80"/>
    </row>
    <row r="1940" spans="1:1">
      <c r="A1940" s="80"/>
    </row>
    <row r="1941" spans="1:1">
      <c r="A1941" s="80"/>
    </row>
    <row r="1942" spans="1:1">
      <c r="A1942" s="80"/>
    </row>
    <row r="1943" spans="1:1">
      <c r="A1943" s="80"/>
    </row>
    <row r="1944" spans="1:1">
      <c r="A1944" s="80"/>
    </row>
    <row r="1945" spans="1:1">
      <c r="A1945" s="80"/>
    </row>
    <row r="1946" spans="1:1">
      <c r="A1946" s="80"/>
    </row>
    <row r="1947" spans="1:1">
      <c r="A1947" s="80"/>
    </row>
    <row r="1948" spans="1:1">
      <c r="A1948" s="80"/>
    </row>
    <row r="1949" spans="1:1">
      <c r="A1949" s="80"/>
    </row>
    <row r="1950" spans="1:1">
      <c r="A1950" s="80"/>
    </row>
    <row r="1951" spans="1:1">
      <c r="A1951" s="80"/>
    </row>
    <row r="1952" spans="1:1">
      <c r="A1952" s="80"/>
    </row>
    <row r="1953" spans="1:1">
      <c r="A1953" s="80"/>
    </row>
    <row r="1954" spans="1:1">
      <c r="A1954" s="80"/>
    </row>
    <row r="1955" spans="1:1">
      <c r="A1955" s="80"/>
    </row>
    <row r="1956" spans="1:1">
      <c r="A1956" s="80"/>
    </row>
    <row r="1957" spans="1:1">
      <c r="A1957" s="80"/>
    </row>
    <row r="1958" spans="1:1">
      <c r="A1958" s="80"/>
    </row>
    <row r="1959" spans="1:1">
      <c r="A1959" s="80"/>
    </row>
    <row r="1960" spans="1:1">
      <c r="A1960" s="80"/>
    </row>
    <row r="1961" spans="1:1">
      <c r="A1961" s="80"/>
    </row>
    <row r="1962" spans="1:1">
      <c r="A1962" s="80"/>
    </row>
    <row r="1963" spans="1:1">
      <c r="A1963" s="80"/>
    </row>
    <row r="1964" spans="1:1">
      <c r="A1964" s="80"/>
    </row>
    <row r="1965" spans="1:1">
      <c r="A1965" s="80"/>
    </row>
    <row r="1966" spans="1:1">
      <c r="A1966" s="80"/>
    </row>
    <row r="1967" spans="1:1">
      <c r="A1967" s="80"/>
    </row>
    <row r="1968" spans="1:1">
      <c r="A1968" s="80"/>
    </row>
    <row r="1969" spans="1:1">
      <c r="A1969" s="80"/>
    </row>
    <row r="1970" spans="1:1">
      <c r="A1970" s="80"/>
    </row>
    <row r="1971" spans="1:1">
      <c r="A1971" s="80"/>
    </row>
    <row r="1972" spans="1:1">
      <c r="A1972" s="80"/>
    </row>
    <row r="1973" spans="1:1">
      <c r="A1973" s="80"/>
    </row>
    <row r="1974" spans="1:1">
      <c r="A1974" s="80"/>
    </row>
    <row r="1975" spans="1:1">
      <c r="A1975" s="80"/>
    </row>
    <row r="1976" spans="1:1">
      <c r="A1976" s="80"/>
    </row>
    <row r="1977" spans="1:1">
      <c r="A1977" s="80"/>
    </row>
    <row r="1978" spans="1:1">
      <c r="A1978" s="80"/>
    </row>
    <row r="1979" spans="1:1">
      <c r="A1979" s="80"/>
    </row>
    <row r="1980" spans="1:1">
      <c r="A1980" s="80"/>
    </row>
    <row r="1981" spans="1:1">
      <c r="A1981" s="80"/>
    </row>
    <row r="1982" spans="1:1">
      <c r="A1982" s="80"/>
    </row>
    <row r="1983" spans="1:1">
      <c r="A1983" s="80"/>
    </row>
    <row r="1984" spans="1:1">
      <c r="A1984" s="80"/>
    </row>
    <row r="1985" spans="1:1">
      <c r="A1985" s="80"/>
    </row>
    <row r="1986" spans="1:1">
      <c r="A1986" s="80"/>
    </row>
    <row r="1987" spans="1:1">
      <c r="A1987" s="80"/>
    </row>
    <row r="1988" spans="1:1">
      <c r="A1988" s="80"/>
    </row>
    <row r="1989" spans="1:1">
      <c r="A1989" s="80"/>
    </row>
    <row r="1990" spans="1:1">
      <c r="A1990" s="80"/>
    </row>
    <row r="1991" spans="1:1">
      <c r="A1991" s="80"/>
    </row>
    <row r="1992" spans="1:1">
      <c r="A1992" s="80"/>
    </row>
    <row r="1993" spans="1:1">
      <c r="A1993" s="80"/>
    </row>
    <row r="1994" spans="1:1">
      <c r="A1994" s="80"/>
    </row>
    <row r="1995" spans="1:1">
      <c r="A1995" s="80"/>
    </row>
    <row r="1996" spans="1:1">
      <c r="A1996" s="80"/>
    </row>
    <row r="1997" spans="1:1">
      <c r="A1997" s="80"/>
    </row>
    <row r="1998" spans="1:1">
      <c r="A1998" s="80"/>
    </row>
    <row r="1999" spans="1:1">
      <c r="A1999" s="80"/>
    </row>
    <row r="2000" spans="1:1">
      <c r="A2000" s="80"/>
    </row>
    <row r="2001" spans="1:1">
      <c r="A2001" s="80"/>
    </row>
    <row r="2002" spans="1:1">
      <c r="A2002" s="80"/>
    </row>
    <row r="2003" spans="1:1">
      <c r="A2003" s="80"/>
    </row>
    <row r="2004" spans="1:1">
      <c r="A2004" s="80"/>
    </row>
    <row r="2005" spans="1:1">
      <c r="A2005" s="80"/>
    </row>
    <row r="2006" spans="1:1">
      <c r="A2006" s="80"/>
    </row>
    <row r="2007" spans="1:1">
      <c r="A2007" s="80"/>
    </row>
    <row r="2008" spans="1:1">
      <c r="A2008" s="80"/>
    </row>
    <row r="2009" spans="1:1">
      <c r="A2009" s="80"/>
    </row>
    <row r="2010" spans="1:1">
      <c r="A2010" s="80"/>
    </row>
    <row r="2011" spans="1:1">
      <c r="A2011" s="80"/>
    </row>
    <row r="2012" spans="1:1">
      <c r="A2012" s="80"/>
    </row>
    <row r="2013" spans="1:1">
      <c r="A2013" s="80"/>
    </row>
    <row r="2014" spans="1:1">
      <c r="A2014" s="80"/>
    </row>
    <row r="2015" spans="1:1">
      <c r="A2015" s="80"/>
    </row>
    <row r="2016" spans="1:1">
      <c r="A2016" s="80"/>
    </row>
    <row r="2017" spans="1:1">
      <c r="A2017" s="80"/>
    </row>
    <row r="2018" spans="1:1">
      <c r="A2018" s="80"/>
    </row>
    <row r="2019" spans="1:1">
      <c r="A2019" s="80"/>
    </row>
    <row r="2020" spans="1:1">
      <c r="A2020" s="80"/>
    </row>
    <row r="2021" spans="1:1">
      <c r="A2021" s="80"/>
    </row>
    <row r="2022" spans="1:1">
      <c r="A2022" s="80"/>
    </row>
    <row r="2023" spans="1:1">
      <c r="A2023" s="80"/>
    </row>
    <row r="2024" spans="1:1">
      <c r="A2024" s="80"/>
    </row>
    <row r="2025" spans="1:1">
      <c r="A2025" s="80"/>
    </row>
    <row r="2026" spans="1:1">
      <c r="A2026" s="80"/>
    </row>
    <row r="2027" spans="1:1">
      <c r="A2027" s="80"/>
    </row>
    <row r="2028" spans="1:1">
      <c r="A2028" s="80"/>
    </row>
    <row r="2029" spans="1:1">
      <c r="A2029" s="80"/>
    </row>
    <row r="2030" spans="1:1">
      <c r="A2030" s="80"/>
    </row>
    <row r="2031" spans="1:1">
      <c r="A2031" s="80"/>
    </row>
    <row r="2032" spans="1:1">
      <c r="A2032" s="80"/>
    </row>
    <row r="2033" spans="1:1">
      <c r="A2033" s="80"/>
    </row>
    <row r="2034" spans="1:1">
      <c r="A2034" s="80"/>
    </row>
    <row r="2035" spans="1:1">
      <c r="A2035" s="80"/>
    </row>
    <row r="2036" spans="1:1">
      <c r="A2036" s="80"/>
    </row>
    <row r="2037" spans="1:1">
      <c r="A2037" s="80"/>
    </row>
    <row r="2038" spans="1:1">
      <c r="A2038" s="80"/>
    </row>
    <row r="2039" spans="1:1">
      <c r="A2039" s="80"/>
    </row>
    <row r="2040" spans="1:1">
      <c r="A2040" s="80"/>
    </row>
    <row r="2041" spans="1:1">
      <c r="A2041" s="80"/>
    </row>
    <row r="2042" spans="1:1">
      <c r="A2042" s="80"/>
    </row>
    <row r="2043" spans="1:1">
      <c r="A2043" s="80"/>
    </row>
    <row r="2044" spans="1:1">
      <c r="A2044" s="80"/>
    </row>
    <row r="2045" spans="1:1">
      <c r="A2045" s="80"/>
    </row>
    <row r="2046" spans="1:1">
      <c r="A2046" s="80"/>
    </row>
    <row r="2047" spans="1:1">
      <c r="A2047" s="80"/>
    </row>
    <row r="2048" spans="1:1">
      <c r="A2048" s="80"/>
    </row>
    <row r="2049" spans="1:1">
      <c r="A2049" s="80"/>
    </row>
    <row r="2050" spans="1:1">
      <c r="A2050" s="80"/>
    </row>
    <row r="2051" spans="1:1">
      <c r="A2051" s="80"/>
    </row>
    <row r="2052" spans="1:1">
      <c r="A2052" s="80"/>
    </row>
    <row r="2053" spans="1:1">
      <c r="A2053" s="80"/>
    </row>
    <row r="2054" spans="1:1">
      <c r="A2054" s="80"/>
    </row>
    <row r="2055" spans="1:1">
      <c r="A2055" s="80"/>
    </row>
    <row r="2056" spans="1:1">
      <c r="A2056" s="80"/>
    </row>
    <row r="2057" spans="1:1">
      <c r="A2057" s="80"/>
    </row>
    <row r="2058" spans="1:1">
      <c r="A2058" s="80"/>
    </row>
    <row r="2059" spans="1:1">
      <c r="A2059" s="80"/>
    </row>
    <row r="2060" spans="1:1">
      <c r="A2060" s="80"/>
    </row>
    <row r="2061" spans="1:1">
      <c r="A2061" s="80"/>
    </row>
    <row r="2062" spans="1:1">
      <c r="A2062" s="80"/>
    </row>
    <row r="2063" spans="1:1">
      <c r="A2063" s="80"/>
    </row>
    <row r="2064" spans="1:1">
      <c r="A2064" s="80"/>
    </row>
    <row r="2065" spans="1:1">
      <c r="A2065" s="80"/>
    </row>
    <row r="2066" spans="1:1">
      <c r="A2066" s="80"/>
    </row>
    <row r="2067" spans="1:1">
      <c r="A2067" s="80"/>
    </row>
    <row r="2068" spans="1:1">
      <c r="A2068" s="80"/>
    </row>
    <row r="2069" spans="1:1">
      <c r="A2069" s="80"/>
    </row>
    <row r="2070" spans="1:1">
      <c r="A2070" s="80"/>
    </row>
    <row r="2071" spans="1:1">
      <c r="A2071" s="80"/>
    </row>
    <row r="2072" spans="1:1">
      <c r="A2072" s="80"/>
    </row>
    <row r="2073" spans="1:1">
      <c r="A2073" s="80"/>
    </row>
    <row r="2074" spans="1:1">
      <c r="A2074" s="80"/>
    </row>
    <row r="2075" spans="1:1">
      <c r="A2075" s="80"/>
    </row>
    <row r="2076" spans="1:1">
      <c r="A2076" s="80"/>
    </row>
    <row r="2077" spans="1:1">
      <c r="A2077" s="80"/>
    </row>
    <row r="2078" spans="1:1">
      <c r="A2078" s="80"/>
    </row>
    <row r="2079" spans="1:1">
      <c r="A2079" s="80"/>
    </row>
    <row r="2080" spans="1:1">
      <c r="A2080" s="80"/>
    </row>
    <row r="2081" spans="1:1">
      <c r="A2081" s="80"/>
    </row>
    <row r="2082" spans="1:1">
      <c r="A2082" s="80"/>
    </row>
    <row r="2083" spans="1:1">
      <c r="A2083" s="80"/>
    </row>
    <row r="2084" spans="1:1">
      <c r="A2084" s="80"/>
    </row>
    <row r="2085" spans="1:1">
      <c r="A2085" s="80"/>
    </row>
    <row r="2086" spans="1:1">
      <c r="A2086" s="80"/>
    </row>
    <row r="2087" spans="1:1">
      <c r="A2087" s="80"/>
    </row>
    <row r="2088" spans="1:1">
      <c r="A2088" s="80"/>
    </row>
    <row r="2089" spans="1:1">
      <c r="A2089" s="80"/>
    </row>
    <row r="2090" spans="1:1">
      <c r="A2090" s="80"/>
    </row>
    <row r="2091" spans="1:1">
      <c r="A2091" s="80"/>
    </row>
    <row r="2092" spans="1:1">
      <c r="A2092" s="80"/>
    </row>
    <row r="2093" spans="1:1">
      <c r="A2093" s="80"/>
    </row>
    <row r="2094" spans="1:1">
      <c r="A2094" s="80"/>
    </row>
    <row r="2095" spans="1:1">
      <c r="A2095" s="80"/>
    </row>
    <row r="2096" spans="1:1">
      <c r="A2096" s="80"/>
    </row>
    <row r="2097" spans="1:1">
      <c r="A2097" s="80"/>
    </row>
    <row r="2098" spans="1:1">
      <c r="A2098" s="80"/>
    </row>
    <row r="2099" spans="1:1">
      <c r="A2099" s="80"/>
    </row>
    <row r="2100" spans="1:1">
      <c r="A2100" s="80"/>
    </row>
    <row r="2101" spans="1:1">
      <c r="A2101" s="80"/>
    </row>
    <row r="2102" spans="1:1">
      <c r="A2102" s="80"/>
    </row>
    <row r="2103" spans="1:1">
      <c r="A2103" s="80"/>
    </row>
    <row r="2104" spans="1:1">
      <c r="A2104" s="80"/>
    </row>
    <row r="2105" spans="1:1">
      <c r="A2105" s="80"/>
    </row>
    <row r="2106" spans="1:1">
      <c r="A2106" s="80"/>
    </row>
    <row r="2107" spans="1:1">
      <c r="A2107" s="80"/>
    </row>
    <row r="2108" spans="1:1">
      <c r="A2108" s="80"/>
    </row>
    <row r="2109" spans="1:1">
      <c r="A2109" s="80"/>
    </row>
    <row r="2110" spans="1:1">
      <c r="A2110" s="80"/>
    </row>
    <row r="2111" spans="1:1">
      <c r="A2111" s="80"/>
    </row>
    <row r="2112" spans="1:1">
      <c r="A2112" s="80"/>
    </row>
    <row r="2113" spans="1:1">
      <c r="A2113" s="80"/>
    </row>
    <row r="2114" spans="1:1">
      <c r="A2114" s="80"/>
    </row>
    <row r="2115" spans="1:1">
      <c r="A2115" s="80"/>
    </row>
    <row r="2116" spans="1:1">
      <c r="A2116" s="80"/>
    </row>
    <row r="2117" spans="1:1">
      <c r="A2117" s="80"/>
    </row>
    <row r="2118" spans="1:1">
      <c r="A2118" s="80"/>
    </row>
    <row r="2119" spans="1:1">
      <c r="A2119" s="80"/>
    </row>
    <row r="2120" spans="1:1">
      <c r="A2120" s="80"/>
    </row>
    <row r="2121" spans="1:1">
      <c r="A2121" s="80"/>
    </row>
    <row r="2122" spans="1:1">
      <c r="A2122" s="80"/>
    </row>
    <row r="2123" spans="1:1">
      <c r="A2123" s="80"/>
    </row>
    <row r="2124" spans="1:1">
      <c r="A2124" s="80"/>
    </row>
    <row r="2125" spans="1:1">
      <c r="A2125" s="80"/>
    </row>
    <row r="2126" spans="1:1">
      <c r="A2126" s="80"/>
    </row>
    <row r="2127" spans="1:1">
      <c r="A2127" s="80"/>
    </row>
    <row r="2128" spans="1:1">
      <c r="A2128" s="80"/>
    </row>
    <row r="2129" spans="1:1">
      <c r="A2129" s="80"/>
    </row>
    <row r="2130" spans="1:1">
      <c r="A2130" s="80"/>
    </row>
    <row r="2131" spans="1:1">
      <c r="A2131" s="80"/>
    </row>
    <row r="2132" spans="1:1">
      <c r="A2132" s="80"/>
    </row>
    <row r="2133" spans="1:1">
      <c r="A2133" s="80"/>
    </row>
    <row r="2134" spans="1:1">
      <c r="A2134" s="80"/>
    </row>
    <row r="2135" spans="1:1">
      <c r="A2135" s="80"/>
    </row>
    <row r="2136" spans="1:1">
      <c r="A2136" s="80"/>
    </row>
    <row r="2137" spans="1:1">
      <c r="A2137" s="80"/>
    </row>
    <row r="2138" spans="1:1">
      <c r="A2138" s="80"/>
    </row>
    <row r="2139" spans="1:1">
      <c r="A2139" s="80"/>
    </row>
    <row r="2140" spans="1:1">
      <c r="A2140" s="80"/>
    </row>
    <row r="2141" spans="1:1">
      <c r="A2141" s="80"/>
    </row>
    <row r="2142" spans="1:1">
      <c r="A2142" s="80"/>
    </row>
    <row r="2143" spans="1:1">
      <c r="A2143" s="80"/>
    </row>
    <row r="2144" spans="1:1">
      <c r="A2144" s="80"/>
    </row>
    <row r="2145" spans="1:1">
      <c r="A2145" s="80"/>
    </row>
    <row r="2146" spans="1:1">
      <c r="A2146" s="80"/>
    </row>
    <row r="2147" spans="1:1">
      <c r="A2147" s="80"/>
    </row>
    <row r="2148" spans="1:1">
      <c r="A2148" s="80"/>
    </row>
    <row r="2149" spans="1:1">
      <c r="A2149" s="80"/>
    </row>
    <row r="2150" spans="1:1">
      <c r="A2150" s="80"/>
    </row>
    <row r="2151" spans="1:1">
      <c r="A2151" s="80"/>
    </row>
    <row r="2152" spans="1:1">
      <c r="A2152" s="80"/>
    </row>
    <row r="2153" spans="1:1">
      <c r="A2153" s="80"/>
    </row>
    <row r="2154" spans="1:1">
      <c r="A2154" s="80"/>
    </row>
    <row r="2155" spans="1:1">
      <c r="A2155" s="80"/>
    </row>
    <row r="2156" spans="1:1">
      <c r="A2156" s="80"/>
    </row>
    <row r="2157" spans="1:1">
      <c r="A2157" s="80"/>
    </row>
    <row r="2158" spans="1:1">
      <c r="A2158" s="80"/>
    </row>
    <row r="2159" spans="1:1">
      <c r="A2159" s="80"/>
    </row>
    <row r="2160" spans="1:1">
      <c r="A2160" s="80"/>
    </row>
    <row r="2161" spans="1:1">
      <c r="A2161" s="80"/>
    </row>
    <row r="2162" spans="1:1">
      <c r="A2162" s="80"/>
    </row>
    <row r="2163" spans="1:1">
      <c r="A2163" s="80"/>
    </row>
    <row r="2164" spans="1:1">
      <c r="A2164" s="80"/>
    </row>
    <row r="2165" spans="1:1">
      <c r="A2165" s="80"/>
    </row>
    <row r="2166" spans="1:1">
      <c r="A2166" s="80"/>
    </row>
    <row r="2167" spans="1:1">
      <c r="A2167" s="80"/>
    </row>
    <row r="2168" spans="1:1">
      <c r="A2168" s="80"/>
    </row>
    <row r="2169" spans="1:1">
      <c r="A2169" s="80"/>
    </row>
    <row r="2170" spans="1:1">
      <c r="A2170" s="80"/>
    </row>
    <row r="2171" spans="1:1">
      <c r="A2171" s="80"/>
    </row>
    <row r="2172" spans="1:1">
      <c r="A2172" s="80"/>
    </row>
    <row r="2173" spans="1:1">
      <c r="A2173" s="80"/>
    </row>
    <row r="2174" spans="1:1">
      <c r="A2174" s="80"/>
    </row>
    <row r="2175" spans="1:1">
      <c r="A2175" s="80"/>
    </row>
    <row r="2176" spans="1:1">
      <c r="A2176" s="80"/>
    </row>
    <row r="2177" spans="1:1">
      <c r="A2177" s="80"/>
    </row>
    <row r="2178" spans="1:1">
      <c r="A2178" s="80"/>
    </row>
    <row r="2179" spans="1:1">
      <c r="A2179" s="80"/>
    </row>
    <row r="2180" spans="1:1">
      <c r="A2180" s="80"/>
    </row>
    <row r="2181" spans="1:1">
      <c r="A2181" s="80"/>
    </row>
    <row r="2182" spans="1:1">
      <c r="A2182" s="80"/>
    </row>
    <row r="2183" spans="1:1">
      <c r="A2183" s="80"/>
    </row>
    <row r="2184" spans="1:1">
      <c r="A2184" s="80"/>
    </row>
    <row r="2185" spans="1:1">
      <c r="A2185" s="80"/>
    </row>
    <row r="2186" spans="1:1">
      <c r="A2186" s="80"/>
    </row>
    <row r="2187" spans="1:1">
      <c r="A2187" s="80"/>
    </row>
    <row r="2188" spans="1:1">
      <c r="A2188" s="80"/>
    </row>
    <row r="2189" spans="1:1">
      <c r="A2189" s="80"/>
    </row>
    <row r="2190" spans="1:1">
      <c r="A2190" s="80"/>
    </row>
    <row r="2191" spans="1:1">
      <c r="A2191" s="80"/>
    </row>
    <row r="2192" spans="1:1">
      <c r="A2192" s="80"/>
    </row>
    <row r="2193" spans="1:1">
      <c r="A2193" s="80"/>
    </row>
    <row r="2194" spans="1:1">
      <c r="A2194" s="80"/>
    </row>
    <row r="2195" spans="1:1">
      <c r="A2195" s="80"/>
    </row>
    <row r="2196" spans="1:1">
      <c r="A2196" s="80"/>
    </row>
    <row r="2197" spans="1:1">
      <c r="A2197" s="80"/>
    </row>
    <row r="2198" spans="1:1">
      <c r="A2198" s="80"/>
    </row>
    <row r="2199" spans="1:1">
      <c r="A2199" s="80"/>
    </row>
    <row r="2200" spans="1:1">
      <c r="A2200" s="80"/>
    </row>
    <row r="2201" spans="1:1">
      <c r="A2201" s="80"/>
    </row>
    <row r="2202" spans="1:1">
      <c r="A2202" s="80"/>
    </row>
    <row r="2203" spans="1:1">
      <c r="A2203" s="80"/>
    </row>
    <row r="2204" spans="1:1">
      <c r="A2204" s="80"/>
    </row>
    <row r="2205" spans="1:1">
      <c r="A2205" s="80"/>
    </row>
    <row r="2206" spans="1:1">
      <c r="A2206" s="80"/>
    </row>
    <row r="2207" spans="1:1">
      <c r="A2207" s="80"/>
    </row>
    <row r="2208" spans="1:1">
      <c r="A2208" s="80"/>
    </row>
    <row r="2209" spans="1:1">
      <c r="A2209" s="80"/>
    </row>
    <row r="2210" spans="1:1">
      <c r="A2210" s="80"/>
    </row>
    <row r="2211" spans="1:1">
      <c r="A2211" s="80"/>
    </row>
    <row r="2212" spans="1:1">
      <c r="A2212" s="80"/>
    </row>
    <row r="2213" spans="1:1">
      <c r="A2213" s="80"/>
    </row>
    <row r="2214" spans="1:1">
      <c r="A2214" s="80"/>
    </row>
    <row r="2215" spans="1:1">
      <c r="A2215" s="80"/>
    </row>
    <row r="2216" spans="1:1">
      <c r="A2216" s="80"/>
    </row>
    <row r="2217" spans="1:1">
      <c r="A2217" s="80"/>
    </row>
    <row r="2218" spans="1:1">
      <c r="A2218" s="80"/>
    </row>
    <row r="2219" spans="1:1">
      <c r="A2219" s="80"/>
    </row>
    <row r="2220" spans="1:1">
      <c r="A2220" s="80"/>
    </row>
    <row r="2221" spans="1:1">
      <c r="A2221" s="80"/>
    </row>
    <row r="2222" spans="1:1">
      <c r="A2222" s="80"/>
    </row>
    <row r="2223" spans="1:1">
      <c r="A2223" s="80"/>
    </row>
    <row r="2224" spans="1:1">
      <c r="A2224" s="80"/>
    </row>
    <row r="2225" spans="1:1">
      <c r="A2225" s="80"/>
    </row>
    <row r="2226" spans="1:1">
      <c r="A2226" s="80"/>
    </row>
    <row r="2227" spans="1:1">
      <c r="A2227" s="80"/>
    </row>
    <row r="2228" spans="1:1">
      <c r="A2228" s="80"/>
    </row>
    <row r="2229" spans="1:1">
      <c r="A2229" s="80"/>
    </row>
    <row r="2230" spans="1:1">
      <c r="A2230" s="80"/>
    </row>
    <row r="2231" spans="1:1">
      <c r="A2231" s="80"/>
    </row>
    <row r="2232" spans="1:1">
      <c r="A2232" s="80"/>
    </row>
    <row r="2233" spans="1:1">
      <c r="A2233" s="80"/>
    </row>
    <row r="2234" spans="1:1">
      <c r="A2234" s="80"/>
    </row>
    <row r="2235" spans="1:1">
      <c r="A2235" s="80"/>
    </row>
    <row r="2236" spans="1:1">
      <c r="A2236" s="80"/>
    </row>
    <row r="2237" spans="1:1">
      <c r="A2237" s="80"/>
    </row>
    <row r="2238" spans="1:1">
      <c r="A2238" s="80"/>
    </row>
    <row r="2239" spans="1:1">
      <c r="A2239" s="80"/>
    </row>
    <row r="2240" spans="1:1">
      <c r="A2240" s="80"/>
    </row>
    <row r="2241" spans="1:1">
      <c r="A2241" s="80"/>
    </row>
    <row r="2242" spans="1:1">
      <c r="A2242" s="80"/>
    </row>
    <row r="2243" spans="1:1">
      <c r="A2243" s="80"/>
    </row>
    <row r="2244" spans="1:1">
      <c r="A2244" s="80"/>
    </row>
    <row r="2245" spans="1:1">
      <c r="A2245" s="80"/>
    </row>
    <row r="2246" spans="1:1">
      <c r="A2246" s="80"/>
    </row>
    <row r="2247" spans="1:1">
      <c r="A2247" s="80"/>
    </row>
    <row r="2248" spans="1:1">
      <c r="A2248" s="80"/>
    </row>
    <row r="2249" spans="1:1">
      <c r="A2249" s="80"/>
    </row>
    <row r="2250" spans="1:1">
      <c r="A2250" s="80"/>
    </row>
    <row r="2251" spans="1:1">
      <c r="A2251" s="80"/>
    </row>
    <row r="2252" spans="1:1">
      <c r="A2252" s="80"/>
    </row>
    <row r="2253" spans="1:1">
      <c r="A2253" s="80"/>
    </row>
    <row r="2254" spans="1:1">
      <c r="A2254" s="80"/>
    </row>
    <row r="2255" spans="1:1">
      <c r="A2255" s="80"/>
    </row>
    <row r="2256" spans="1:1">
      <c r="A2256" s="80"/>
    </row>
    <row r="2257" spans="1:1">
      <c r="A2257" s="80"/>
    </row>
    <row r="2258" spans="1:1">
      <c r="A2258" s="80"/>
    </row>
    <row r="2259" spans="1:1">
      <c r="A2259" s="80"/>
    </row>
    <row r="2260" spans="1:1">
      <c r="A2260" s="80"/>
    </row>
    <row r="2261" spans="1:1">
      <c r="A2261" s="80"/>
    </row>
    <row r="2262" spans="1:1">
      <c r="A2262" s="80"/>
    </row>
    <row r="2263" spans="1:1">
      <c r="A2263" s="80"/>
    </row>
    <row r="2264" spans="1:1">
      <c r="A2264" s="80"/>
    </row>
    <row r="2265" spans="1:1">
      <c r="A2265" s="80"/>
    </row>
    <row r="2266" spans="1:1">
      <c r="A2266" s="80"/>
    </row>
    <row r="2267" spans="1:1">
      <c r="A2267" s="80"/>
    </row>
    <row r="2268" spans="1:1">
      <c r="A2268" s="80"/>
    </row>
    <row r="2269" spans="1:1">
      <c r="A2269" s="80"/>
    </row>
    <row r="2270" spans="1:1">
      <c r="A2270" s="80"/>
    </row>
    <row r="2271" spans="1:1">
      <c r="A2271" s="80"/>
    </row>
    <row r="2272" spans="1:1">
      <c r="A2272" s="80"/>
    </row>
    <row r="2273" spans="1:1">
      <c r="A2273" s="80"/>
    </row>
    <row r="2274" spans="1:1">
      <c r="A2274" s="80"/>
    </row>
    <row r="2275" spans="1:1">
      <c r="A2275" s="80"/>
    </row>
    <row r="2276" spans="1:1">
      <c r="A2276" s="80"/>
    </row>
    <row r="2277" spans="1:1">
      <c r="A2277" s="80"/>
    </row>
    <row r="2278" spans="1:1">
      <c r="A2278" s="80"/>
    </row>
    <row r="2279" spans="1:1">
      <c r="A2279" s="80"/>
    </row>
    <row r="2280" spans="1:1">
      <c r="A2280" s="80"/>
    </row>
    <row r="2281" spans="1:1">
      <c r="A2281" s="80"/>
    </row>
    <row r="2282" spans="1:1">
      <c r="A2282" s="80"/>
    </row>
    <row r="2283" spans="1:1">
      <c r="A2283" s="80"/>
    </row>
    <row r="2284" spans="1:1">
      <c r="A2284" s="80"/>
    </row>
    <row r="2285" spans="1:1">
      <c r="A2285" s="80"/>
    </row>
    <row r="2286" spans="1:1">
      <c r="A2286" s="80"/>
    </row>
    <row r="2287" spans="1:1">
      <c r="A2287" s="80"/>
    </row>
    <row r="2288" spans="1:1">
      <c r="A2288" s="80"/>
    </row>
    <row r="2289" spans="1:1">
      <c r="A2289" s="80"/>
    </row>
    <row r="2290" spans="1:1">
      <c r="A2290" s="80"/>
    </row>
    <row r="2291" spans="1:1">
      <c r="A2291" s="80"/>
    </row>
    <row r="2292" spans="1:1">
      <c r="A2292" s="80"/>
    </row>
    <row r="2293" spans="1:1">
      <c r="A2293" s="80"/>
    </row>
    <row r="2294" spans="1:1">
      <c r="A2294" s="80"/>
    </row>
    <row r="2295" spans="1:1">
      <c r="A2295" s="80"/>
    </row>
    <row r="2296" spans="1:1">
      <c r="A2296" s="80"/>
    </row>
    <row r="2297" spans="1:1">
      <c r="A2297" s="80"/>
    </row>
    <row r="2298" spans="1:1">
      <c r="A2298" s="80"/>
    </row>
    <row r="2299" spans="1:1">
      <c r="A2299" s="80"/>
    </row>
    <row r="2300" spans="1:1">
      <c r="A2300" s="80"/>
    </row>
    <row r="2301" spans="1:1">
      <c r="A2301" s="80"/>
    </row>
    <row r="2302" spans="1:1">
      <c r="A2302" s="80"/>
    </row>
    <row r="2303" spans="1:1">
      <c r="A2303" s="80"/>
    </row>
    <row r="2304" spans="1:1">
      <c r="A2304" s="80"/>
    </row>
    <row r="2305" spans="1:1">
      <c r="A2305" s="80"/>
    </row>
    <row r="2306" spans="1:1">
      <c r="A2306" s="80"/>
    </row>
    <row r="2307" spans="1:1">
      <c r="A2307" s="80"/>
    </row>
    <row r="2308" spans="1:1">
      <c r="A2308" s="80"/>
    </row>
    <row r="2309" spans="1:1">
      <c r="A2309" s="80"/>
    </row>
    <row r="2310" spans="1:1">
      <c r="A2310" s="80"/>
    </row>
    <row r="2311" spans="1:1">
      <c r="A2311" s="80"/>
    </row>
    <row r="2312" spans="1:1">
      <c r="A2312" s="80"/>
    </row>
    <row r="2313" spans="1:1">
      <c r="A2313" s="80"/>
    </row>
    <row r="2314" spans="1:1">
      <c r="A2314" s="80"/>
    </row>
    <row r="2315" spans="1:1">
      <c r="A2315" s="80"/>
    </row>
    <row r="2316" spans="1:1">
      <c r="A2316" s="80"/>
    </row>
    <row r="2317" spans="1:1">
      <c r="A2317" s="80"/>
    </row>
    <row r="2318" spans="1:1">
      <c r="A2318" s="80"/>
    </row>
    <row r="2319" spans="1:1">
      <c r="A2319" s="80"/>
    </row>
    <row r="2320" spans="1:1">
      <c r="A2320" s="80"/>
    </row>
    <row r="2321" spans="1:1">
      <c r="A2321" s="80"/>
    </row>
    <row r="2322" spans="1:1">
      <c r="A2322" s="80"/>
    </row>
    <row r="2323" spans="1:1">
      <c r="A2323" s="80"/>
    </row>
    <row r="2324" spans="1:1">
      <c r="A2324" s="80"/>
    </row>
    <row r="2325" spans="1:1">
      <c r="A2325" s="80"/>
    </row>
    <row r="2326" spans="1:1">
      <c r="A2326" s="80"/>
    </row>
    <row r="2327" spans="1:1">
      <c r="A2327" s="80"/>
    </row>
    <row r="2328" spans="1:1">
      <c r="A2328" s="80"/>
    </row>
    <row r="2329" spans="1:1">
      <c r="A2329" s="80"/>
    </row>
    <row r="2330" spans="1:1">
      <c r="A2330" s="80"/>
    </row>
    <row r="2331" spans="1:1">
      <c r="A2331" s="80"/>
    </row>
    <row r="2332" spans="1:1">
      <c r="A2332" s="80"/>
    </row>
    <row r="2333" spans="1:1">
      <c r="A2333" s="80"/>
    </row>
    <row r="2334" spans="1:1">
      <c r="A2334" s="80"/>
    </row>
    <row r="2335" spans="1:1">
      <c r="A2335" s="80"/>
    </row>
    <row r="2336" spans="1:1">
      <c r="A2336" s="80"/>
    </row>
    <row r="2337" spans="1:1">
      <c r="A2337" s="80"/>
    </row>
    <row r="2338" spans="1:1">
      <c r="A2338" s="80"/>
    </row>
    <row r="2339" spans="1:1">
      <c r="A2339" s="80"/>
    </row>
    <row r="2340" spans="1:1">
      <c r="A2340" s="80"/>
    </row>
    <row r="2341" spans="1:1">
      <c r="A2341" s="80"/>
    </row>
    <row r="2342" spans="1:1">
      <c r="A2342" s="80"/>
    </row>
    <row r="2343" spans="1:1">
      <c r="A2343" s="80"/>
    </row>
    <row r="2344" spans="1:1">
      <c r="A2344" s="80"/>
    </row>
    <row r="2345" spans="1:1">
      <c r="A2345" s="80"/>
    </row>
    <row r="2346" spans="1:1">
      <c r="A2346" s="80"/>
    </row>
    <row r="2347" spans="1:1">
      <c r="A2347" s="80"/>
    </row>
    <row r="2348" spans="1:1">
      <c r="A2348" s="80"/>
    </row>
    <row r="2349" spans="1:1">
      <c r="A2349" s="80"/>
    </row>
    <row r="2350" spans="1:1">
      <c r="A2350" s="80"/>
    </row>
    <row r="2351" spans="1:1">
      <c r="A2351" s="80"/>
    </row>
    <row r="2352" spans="1:1">
      <c r="A2352" s="80"/>
    </row>
    <row r="2353" spans="1:1">
      <c r="A2353" s="80"/>
    </row>
    <row r="2354" spans="1:1">
      <c r="A2354" s="80"/>
    </row>
    <row r="2355" spans="1:1">
      <c r="A2355" s="80"/>
    </row>
    <row r="2356" spans="1:1">
      <c r="A2356" s="80"/>
    </row>
    <row r="2357" spans="1:1">
      <c r="A2357" s="80"/>
    </row>
    <row r="2358" spans="1:1">
      <c r="A2358" s="80"/>
    </row>
    <row r="2359" spans="1:1">
      <c r="A2359" s="80"/>
    </row>
    <row r="2360" spans="1:1">
      <c r="A2360" s="80"/>
    </row>
    <row r="2361" spans="1:1">
      <c r="A2361" s="80"/>
    </row>
    <row r="2362" spans="1:1">
      <c r="A2362" s="80"/>
    </row>
    <row r="2363" spans="1:1">
      <c r="A2363" s="80"/>
    </row>
    <row r="2364" spans="1:1">
      <c r="A2364" s="80"/>
    </row>
    <row r="2365" spans="1:1">
      <c r="A2365" s="80"/>
    </row>
    <row r="2366" spans="1:1">
      <c r="A2366" s="80"/>
    </row>
    <row r="2367" spans="1:1">
      <c r="A2367" s="80"/>
    </row>
    <row r="2368" spans="1:1">
      <c r="A2368" s="80"/>
    </row>
    <row r="2369" spans="1:1">
      <c r="A2369" s="80"/>
    </row>
    <row r="2370" spans="1:1">
      <c r="A2370" s="80"/>
    </row>
    <row r="2371" spans="1:1">
      <c r="A2371" s="80"/>
    </row>
    <row r="2372" spans="1:1">
      <c r="A2372" s="80"/>
    </row>
    <row r="2373" spans="1:1">
      <c r="A2373" s="80"/>
    </row>
    <row r="2374" spans="1:1">
      <c r="A2374" s="80"/>
    </row>
    <row r="2375" spans="1:1">
      <c r="A2375" s="80"/>
    </row>
    <row r="2376" spans="1:1">
      <c r="A2376" s="80"/>
    </row>
    <row r="2377" spans="1:1">
      <c r="A2377" s="80"/>
    </row>
    <row r="2378" spans="1:1">
      <c r="A2378" s="80"/>
    </row>
    <row r="2379" spans="1:1">
      <c r="A2379" s="80"/>
    </row>
    <row r="2380" spans="1:1">
      <c r="A2380" s="80"/>
    </row>
    <row r="2381" spans="1:1">
      <c r="A2381" s="80"/>
    </row>
    <row r="2382" spans="1:1">
      <c r="A2382" s="80"/>
    </row>
    <row r="2383" spans="1:1">
      <c r="A2383" s="80"/>
    </row>
    <row r="2384" spans="1:1">
      <c r="A2384" s="80"/>
    </row>
    <row r="2385" spans="1:1">
      <c r="A2385" s="80"/>
    </row>
    <row r="2386" spans="1:1">
      <c r="A2386" s="80"/>
    </row>
    <row r="2387" spans="1:1">
      <c r="A2387" s="80"/>
    </row>
    <row r="2388" spans="1:1">
      <c r="A2388" s="80"/>
    </row>
    <row r="2389" spans="1:1">
      <c r="A2389" s="80"/>
    </row>
    <row r="2390" spans="1:1">
      <c r="A2390" s="80"/>
    </row>
    <row r="2391" spans="1:1">
      <c r="A2391" s="80"/>
    </row>
    <row r="2392" spans="1:1">
      <c r="A2392" s="80"/>
    </row>
    <row r="2393" spans="1:1">
      <c r="A2393" s="80"/>
    </row>
    <row r="2394" spans="1:1">
      <c r="A2394" s="80"/>
    </row>
    <row r="2395" spans="1:1">
      <c r="A2395" s="80"/>
    </row>
    <row r="2396" spans="1:1">
      <c r="A2396" s="80"/>
    </row>
    <row r="2397" spans="1:1">
      <c r="A2397" s="80"/>
    </row>
    <row r="2398" spans="1:1">
      <c r="A2398" s="80"/>
    </row>
    <row r="2399" spans="1:1">
      <c r="A2399" s="80"/>
    </row>
    <row r="2400" spans="1:1">
      <c r="A2400" s="80"/>
    </row>
    <row r="2401" spans="1:1">
      <c r="A2401" s="80"/>
    </row>
    <row r="2402" spans="1:1">
      <c r="A2402" s="80"/>
    </row>
    <row r="2403" spans="1:1">
      <c r="A2403" s="80"/>
    </row>
    <row r="2404" spans="1:1">
      <c r="A2404" s="80"/>
    </row>
    <row r="2405" spans="1:1">
      <c r="A2405" s="80"/>
    </row>
    <row r="2406" spans="1:1">
      <c r="A2406" s="80"/>
    </row>
    <row r="2407" spans="1:1">
      <c r="A2407" s="80"/>
    </row>
    <row r="2408" spans="1:1">
      <c r="A2408" s="80"/>
    </row>
    <row r="2409" spans="1:1">
      <c r="A2409" s="80"/>
    </row>
    <row r="2410" spans="1:1">
      <c r="A2410" s="80"/>
    </row>
    <row r="2411" spans="1:1">
      <c r="A2411" s="80"/>
    </row>
    <row r="2412" spans="1:1">
      <c r="A2412" s="80"/>
    </row>
    <row r="2413" spans="1:1">
      <c r="A2413" s="80"/>
    </row>
    <row r="2414" spans="1:1">
      <c r="A2414" s="80"/>
    </row>
    <row r="2415" spans="1:1">
      <c r="A2415" s="80"/>
    </row>
    <row r="2416" spans="1:1">
      <c r="A2416" s="80"/>
    </row>
    <row r="2417" spans="1:1">
      <c r="A2417" s="80"/>
    </row>
    <row r="2418" spans="1:1">
      <c r="A2418" s="80"/>
    </row>
    <row r="2419" spans="1:1">
      <c r="A2419" s="80"/>
    </row>
    <row r="2420" spans="1:1">
      <c r="A2420" s="80"/>
    </row>
    <row r="2421" spans="1:1">
      <c r="A2421" s="80"/>
    </row>
    <row r="2422" spans="1:1">
      <c r="A2422" s="80"/>
    </row>
    <row r="2423" spans="1:1">
      <c r="A2423" s="80"/>
    </row>
    <row r="2424" spans="1:1">
      <c r="A2424" s="80"/>
    </row>
    <row r="2425" spans="1:1">
      <c r="A2425" s="80"/>
    </row>
    <row r="2426" spans="1:1">
      <c r="A2426" s="80"/>
    </row>
    <row r="2427" spans="1:1">
      <c r="A2427" s="80"/>
    </row>
    <row r="2428" spans="1:1">
      <c r="A2428" s="80"/>
    </row>
    <row r="2429" spans="1:1">
      <c r="A2429" s="80"/>
    </row>
    <row r="2430" spans="1:1">
      <c r="A2430" s="80"/>
    </row>
    <row r="2431" spans="1:1">
      <c r="A2431" s="80"/>
    </row>
    <row r="2432" spans="1:1">
      <c r="A2432" s="80"/>
    </row>
    <row r="2433" spans="1:1">
      <c r="A2433" s="80"/>
    </row>
    <row r="2434" spans="1:1">
      <c r="A2434" s="80"/>
    </row>
    <row r="2435" spans="1:1">
      <c r="A2435" s="80"/>
    </row>
    <row r="2436" spans="1:1">
      <c r="A2436" s="80"/>
    </row>
    <row r="2437" spans="1:1">
      <c r="A2437" s="80"/>
    </row>
    <row r="2438" spans="1:1">
      <c r="A2438" s="80"/>
    </row>
    <row r="2439" spans="1:1">
      <c r="A2439" s="80"/>
    </row>
    <row r="2440" spans="1:1">
      <c r="A2440" s="80"/>
    </row>
    <row r="2441" spans="1:1">
      <c r="A2441" s="80"/>
    </row>
    <row r="2442" spans="1:1">
      <c r="A2442" s="80"/>
    </row>
    <row r="2443" spans="1:1">
      <c r="A2443" s="80"/>
    </row>
    <row r="2444" spans="1:1">
      <c r="A2444" s="80"/>
    </row>
    <row r="2445" spans="1:1">
      <c r="A2445" s="80"/>
    </row>
    <row r="2446" spans="1:1">
      <c r="A2446" s="80"/>
    </row>
    <row r="2447" spans="1:1">
      <c r="A2447" s="80"/>
    </row>
    <row r="2448" spans="1:1">
      <c r="A2448" s="80"/>
    </row>
    <row r="2449" spans="1:1">
      <c r="A2449" s="80"/>
    </row>
    <row r="2450" spans="1:1">
      <c r="A2450" s="80"/>
    </row>
    <row r="2451" spans="1:1">
      <c r="A2451" s="80"/>
    </row>
    <row r="2452" spans="1:1">
      <c r="A2452" s="80"/>
    </row>
    <row r="2453" spans="1:1">
      <c r="A2453" s="80"/>
    </row>
    <row r="2454" spans="1:1">
      <c r="A2454" s="80"/>
    </row>
    <row r="2455" spans="1:1">
      <c r="A2455" s="80"/>
    </row>
    <row r="2456" spans="1:1">
      <c r="A2456" s="80"/>
    </row>
    <row r="2457" spans="1:1">
      <c r="A2457" s="80"/>
    </row>
    <row r="2458" spans="1:1">
      <c r="A2458" s="80"/>
    </row>
    <row r="2459" spans="1:1">
      <c r="A2459" s="80"/>
    </row>
    <row r="2460" spans="1:1">
      <c r="A2460" s="80"/>
    </row>
    <row r="2461" spans="1:1">
      <c r="A2461" s="80"/>
    </row>
    <row r="2462" spans="1:1">
      <c r="A2462" s="80"/>
    </row>
    <row r="2463" spans="1:1">
      <c r="A2463" s="80"/>
    </row>
    <row r="2464" spans="1:1">
      <c r="A2464" s="80"/>
    </row>
    <row r="2465" spans="1:1">
      <c r="A2465" s="80"/>
    </row>
    <row r="2466" spans="1:1">
      <c r="A2466" s="80"/>
    </row>
    <row r="2467" spans="1:1">
      <c r="A2467" s="80"/>
    </row>
    <row r="2468" spans="1:1">
      <c r="A2468" s="80"/>
    </row>
    <row r="2469" spans="1:1">
      <c r="A2469" s="80"/>
    </row>
    <row r="2470" spans="1:1">
      <c r="A2470" s="80"/>
    </row>
    <row r="2471" spans="1:1">
      <c r="A2471" s="80"/>
    </row>
    <row r="2472" spans="1:1">
      <c r="A2472" s="80"/>
    </row>
    <row r="2473" spans="1:1">
      <c r="A2473" s="80"/>
    </row>
    <row r="2474" spans="1:1">
      <c r="A2474" s="80"/>
    </row>
    <row r="2475" spans="1:1">
      <c r="A2475" s="80"/>
    </row>
    <row r="2476" spans="1:1">
      <c r="A2476" s="80"/>
    </row>
    <row r="2477" spans="1:1">
      <c r="A2477" s="80"/>
    </row>
    <row r="2478" spans="1:1">
      <c r="A2478" s="80"/>
    </row>
    <row r="2479" spans="1:1">
      <c r="A2479" s="80"/>
    </row>
    <row r="2480" spans="1:1">
      <c r="A2480" s="80"/>
    </row>
    <row r="2481" spans="1:1">
      <c r="A2481" s="80"/>
    </row>
    <row r="2482" spans="1:1">
      <c r="A2482" s="80"/>
    </row>
    <row r="2483" spans="1:1">
      <c r="A2483" s="80"/>
    </row>
    <row r="2484" spans="1:1">
      <c r="A2484" s="80"/>
    </row>
    <row r="2485" spans="1:1">
      <c r="A2485" s="80"/>
    </row>
    <row r="2486" spans="1:1">
      <c r="A2486" s="80"/>
    </row>
    <row r="2487" spans="1:1">
      <c r="A2487" s="80"/>
    </row>
    <row r="2488" spans="1:1">
      <c r="A2488" s="80"/>
    </row>
    <row r="2489" spans="1:1">
      <c r="A2489" s="80"/>
    </row>
    <row r="2490" spans="1:1">
      <c r="A2490" s="80"/>
    </row>
    <row r="2491" spans="1:1">
      <c r="A2491" s="80"/>
    </row>
    <row r="2492" spans="1:1">
      <c r="A2492" s="80"/>
    </row>
    <row r="2493" spans="1:1">
      <c r="A2493" s="80"/>
    </row>
    <row r="2494" spans="1:1">
      <c r="A2494" s="80"/>
    </row>
    <row r="2495" spans="1:1">
      <c r="A2495" s="80"/>
    </row>
    <row r="2496" spans="1:1">
      <c r="A2496" s="80"/>
    </row>
    <row r="2497" spans="1:1">
      <c r="A2497" s="80"/>
    </row>
    <row r="2498" spans="1:1">
      <c r="A2498" s="80"/>
    </row>
    <row r="2499" spans="1:1">
      <c r="A2499" s="80"/>
    </row>
    <row r="2500" spans="1:1">
      <c r="A2500" s="80"/>
    </row>
    <row r="2501" spans="1:1">
      <c r="A2501" s="80"/>
    </row>
    <row r="2502" spans="1:1">
      <c r="A2502" s="80"/>
    </row>
    <row r="2503" spans="1:1">
      <c r="A2503" s="80"/>
    </row>
    <row r="2504" spans="1:1">
      <c r="A2504" s="80"/>
    </row>
    <row r="2505" spans="1:1">
      <c r="A2505" s="80"/>
    </row>
    <row r="2506" spans="1:1">
      <c r="A2506" s="80"/>
    </row>
    <row r="2507" spans="1:1">
      <c r="A2507" s="80"/>
    </row>
    <row r="2508" spans="1:1">
      <c r="A2508" s="80"/>
    </row>
    <row r="2509" spans="1:1">
      <c r="A2509" s="80"/>
    </row>
    <row r="2510" spans="1:1">
      <c r="A2510" s="80"/>
    </row>
    <row r="2511" spans="1:1">
      <c r="A2511" s="80"/>
    </row>
    <row r="2512" spans="1:1">
      <c r="A2512" s="80"/>
    </row>
    <row r="2513" spans="1:1">
      <c r="A2513" s="80"/>
    </row>
    <row r="2514" spans="1:1">
      <c r="A2514" s="80"/>
    </row>
    <row r="2515" spans="1:1">
      <c r="A2515" s="80"/>
    </row>
    <row r="2516" spans="1:1">
      <c r="A2516" s="80"/>
    </row>
    <row r="2517" spans="1:1">
      <c r="A2517" s="80"/>
    </row>
    <row r="2518" spans="1:1">
      <c r="A2518" s="80"/>
    </row>
    <row r="2519" spans="1:1">
      <c r="A2519" s="80"/>
    </row>
    <row r="2520" spans="1:1">
      <c r="A2520" s="80"/>
    </row>
    <row r="2521" spans="1:1">
      <c r="A2521" s="80"/>
    </row>
    <row r="2522" spans="1:1">
      <c r="A2522" s="80"/>
    </row>
    <row r="2523" spans="1:1">
      <c r="A2523" s="80"/>
    </row>
    <row r="2524" spans="1:1">
      <c r="A2524" s="80"/>
    </row>
    <row r="2525" spans="1:1">
      <c r="A2525" s="80"/>
    </row>
    <row r="2526" spans="1:1">
      <c r="A2526" s="80"/>
    </row>
    <row r="2527" spans="1:1">
      <c r="A2527" s="80"/>
    </row>
    <row r="2528" spans="1:1">
      <c r="A2528" s="80"/>
    </row>
    <row r="2529" spans="1:1">
      <c r="A2529" s="80"/>
    </row>
    <row r="2530" spans="1:1">
      <c r="A2530" s="80"/>
    </row>
    <row r="2531" spans="1:1">
      <c r="A2531" s="80"/>
    </row>
    <row r="2532" spans="1:1">
      <c r="A2532" s="80"/>
    </row>
    <row r="2533" spans="1:1">
      <c r="A2533" s="80"/>
    </row>
    <row r="2534" spans="1:1">
      <c r="A2534" s="80"/>
    </row>
    <row r="2535" spans="1:1">
      <c r="A2535" s="80"/>
    </row>
    <row r="2536" spans="1:1">
      <c r="A2536" s="80"/>
    </row>
    <row r="2537" spans="1:1">
      <c r="A2537" s="80"/>
    </row>
    <row r="2538" spans="1:1">
      <c r="A2538" s="80"/>
    </row>
    <row r="2539" spans="1:1">
      <c r="A2539" s="80"/>
    </row>
    <row r="2540" spans="1:1">
      <c r="A2540" s="80"/>
    </row>
    <row r="2541" spans="1:1">
      <c r="A2541" s="80"/>
    </row>
    <row r="2542" spans="1:1">
      <c r="A2542" s="80"/>
    </row>
    <row r="2543" spans="1:1">
      <c r="A2543" s="80"/>
    </row>
    <row r="2544" spans="1:1">
      <c r="A2544" s="80"/>
    </row>
    <row r="2545" spans="1:1">
      <c r="A2545" s="80"/>
    </row>
    <row r="2546" spans="1:1">
      <c r="A2546" s="80"/>
    </row>
    <row r="2547" spans="1:1">
      <c r="A2547" s="80"/>
    </row>
    <row r="2548" spans="1:1">
      <c r="A2548" s="80"/>
    </row>
    <row r="2549" spans="1:1">
      <c r="A2549" s="80"/>
    </row>
    <row r="2550" spans="1:1">
      <c r="A2550" s="80"/>
    </row>
    <row r="2551" spans="1:1">
      <c r="A2551" s="80"/>
    </row>
    <row r="2552" spans="1:1">
      <c r="A2552" s="80"/>
    </row>
    <row r="2553" spans="1:1">
      <c r="A2553" s="80"/>
    </row>
    <row r="2554" spans="1:1">
      <c r="A2554" s="80"/>
    </row>
    <row r="2555" spans="1:1">
      <c r="A2555" s="80"/>
    </row>
    <row r="2556" spans="1:1">
      <c r="A2556" s="80"/>
    </row>
    <row r="2557" spans="1:1">
      <c r="A2557" s="80"/>
    </row>
    <row r="2558" spans="1:1">
      <c r="A2558" s="80"/>
    </row>
    <row r="2559" spans="1:1">
      <c r="A2559" s="80"/>
    </row>
    <row r="2560" spans="1:1">
      <c r="A2560" s="80"/>
    </row>
    <row r="2561" spans="1:1">
      <c r="A2561" s="80"/>
    </row>
    <row r="2562" spans="1:1">
      <c r="A2562" s="80"/>
    </row>
    <row r="2563" spans="1:1">
      <c r="A2563" s="80"/>
    </row>
    <row r="2564" spans="1:1">
      <c r="A2564" s="80"/>
    </row>
    <row r="2565" spans="1:1">
      <c r="A2565" s="80"/>
    </row>
    <row r="2566" spans="1:1">
      <c r="A2566" s="80"/>
    </row>
    <row r="2567" spans="1:1">
      <c r="A2567" s="80"/>
    </row>
    <row r="2568" spans="1:1">
      <c r="A2568" s="80"/>
    </row>
    <row r="2569" spans="1:1">
      <c r="A2569" s="80"/>
    </row>
    <row r="2570" spans="1:1">
      <c r="A2570" s="80"/>
    </row>
    <row r="2571" spans="1:1">
      <c r="A2571" s="80"/>
    </row>
    <row r="2572" spans="1:1">
      <c r="A2572" s="80"/>
    </row>
    <row r="2573" spans="1:1">
      <c r="A2573" s="80"/>
    </row>
    <row r="2574" spans="1:1">
      <c r="A2574" s="80"/>
    </row>
    <row r="2575" spans="1:1">
      <c r="A2575" s="80"/>
    </row>
    <row r="2576" spans="1:1">
      <c r="A2576" s="80"/>
    </row>
    <row r="2577" spans="1:1">
      <c r="A2577" s="80"/>
    </row>
    <row r="2578" spans="1:1">
      <c r="A2578" s="80"/>
    </row>
    <row r="2579" spans="1:1">
      <c r="A2579" s="80"/>
    </row>
    <row r="2580" spans="1:1">
      <c r="A2580" s="80"/>
    </row>
    <row r="2581" spans="1:1">
      <c r="A2581" s="80"/>
    </row>
    <row r="2582" spans="1:1">
      <c r="A2582" s="80"/>
    </row>
    <row r="2583" spans="1:1">
      <c r="A2583" s="80"/>
    </row>
    <row r="2584" spans="1:1">
      <c r="A2584" s="80"/>
    </row>
    <row r="2585" spans="1:1">
      <c r="A2585" s="80"/>
    </row>
    <row r="2586" spans="1:1">
      <c r="A2586" s="80"/>
    </row>
    <row r="2587" spans="1:1">
      <c r="A2587" s="80"/>
    </row>
    <row r="2588" spans="1:1">
      <c r="A2588" s="80"/>
    </row>
    <row r="2589" spans="1:1">
      <c r="A2589" s="80"/>
    </row>
    <row r="2590" spans="1:1">
      <c r="A2590" s="80"/>
    </row>
    <row r="2591" spans="1:1">
      <c r="A2591" s="80"/>
    </row>
    <row r="2592" spans="1:1">
      <c r="A2592" s="80"/>
    </row>
    <row r="2593" spans="1:1">
      <c r="A2593" s="80"/>
    </row>
    <row r="2594" spans="1:1">
      <c r="A2594" s="80"/>
    </row>
    <row r="2595" spans="1:1">
      <c r="A2595" s="80"/>
    </row>
    <row r="2596" spans="1:1">
      <c r="A2596" s="80"/>
    </row>
    <row r="2597" spans="1:1">
      <c r="A2597" s="80"/>
    </row>
    <row r="2598" spans="1:1">
      <c r="A2598" s="80"/>
    </row>
    <row r="2599" spans="1:1">
      <c r="A2599" s="80"/>
    </row>
    <row r="2600" spans="1:1">
      <c r="A2600" s="80"/>
    </row>
    <row r="2601" spans="1:1">
      <c r="A2601" s="80"/>
    </row>
    <row r="2602" spans="1:1">
      <c r="A2602" s="80"/>
    </row>
    <row r="2603" spans="1:1">
      <c r="A2603" s="80"/>
    </row>
    <row r="2604" spans="1:1">
      <c r="A2604" s="80"/>
    </row>
    <row r="2605" spans="1:1">
      <c r="A2605" s="80"/>
    </row>
    <row r="2606" spans="1:1">
      <c r="A2606" s="80"/>
    </row>
    <row r="2607" spans="1:1">
      <c r="A2607" s="80"/>
    </row>
    <row r="2608" spans="1:1">
      <c r="A2608" s="80"/>
    </row>
    <row r="2609" spans="1:1">
      <c r="A2609" s="80"/>
    </row>
    <row r="2610" spans="1:1">
      <c r="A2610" s="80"/>
    </row>
    <row r="2611" spans="1:1">
      <c r="A2611" s="80"/>
    </row>
    <row r="2612" spans="1:1">
      <c r="A2612" s="80"/>
    </row>
    <row r="2613" spans="1:1">
      <c r="A2613" s="80"/>
    </row>
    <row r="2614" spans="1:1">
      <c r="A2614" s="80"/>
    </row>
    <row r="2615" spans="1:1">
      <c r="A2615" s="80"/>
    </row>
    <row r="2616" spans="1:1">
      <c r="A2616" s="80"/>
    </row>
    <row r="2617" spans="1:1">
      <c r="A2617" s="80"/>
    </row>
    <row r="2618" spans="1:1">
      <c r="A2618" s="80"/>
    </row>
    <row r="2619" spans="1:1">
      <c r="A2619" s="80"/>
    </row>
    <row r="2620" spans="1:1">
      <c r="A2620" s="80"/>
    </row>
    <row r="2621" spans="1:1">
      <c r="A2621" s="80"/>
    </row>
    <row r="2622" spans="1:1">
      <c r="A2622" s="80"/>
    </row>
    <row r="2623" spans="1:1">
      <c r="A2623" s="80"/>
    </row>
    <row r="2624" spans="1:1">
      <c r="A2624" s="80"/>
    </row>
    <row r="2625" spans="1:1">
      <c r="A2625" s="80"/>
    </row>
    <row r="2626" spans="1:1">
      <c r="A2626" s="80"/>
    </row>
    <row r="2627" spans="1:1">
      <c r="A2627" s="80"/>
    </row>
    <row r="2628" spans="1:1">
      <c r="A2628" s="80"/>
    </row>
    <row r="2629" spans="1:1">
      <c r="A2629" s="80"/>
    </row>
    <row r="2630" spans="1:1">
      <c r="A2630" s="80"/>
    </row>
    <row r="2631" spans="1:1">
      <c r="A2631" s="80"/>
    </row>
    <row r="2632" spans="1:1">
      <c r="A2632" s="80"/>
    </row>
    <row r="2633" spans="1:1">
      <c r="A2633" s="80"/>
    </row>
    <row r="2634" spans="1:1">
      <c r="A2634" s="80"/>
    </row>
    <row r="2635" spans="1:1">
      <c r="A2635" s="80"/>
    </row>
    <row r="2636" spans="1:1">
      <c r="A2636" s="80"/>
    </row>
    <row r="2637" spans="1:1">
      <c r="A2637" s="80"/>
    </row>
    <row r="2638" spans="1:1">
      <c r="A2638" s="80"/>
    </row>
    <row r="2639" spans="1:1">
      <c r="A2639" s="80"/>
    </row>
    <row r="2640" spans="1:1">
      <c r="A2640" s="80"/>
    </row>
    <row r="2641" spans="1:1">
      <c r="A2641" s="80"/>
    </row>
    <row r="2642" spans="1:1">
      <c r="A2642" s="80"/>
    </row>
    <row r="2643" spans="1:1">
      <c r="A2643" s="80"/>
    </row>
    <row r="2644" spans="1:1">
      <c r="A2644" s="80"/>
    </row>
    <row r="2645" spans="1:1">
      <c r="A2645" s="80"/>
    </row>
    <row r="2646" spans="1:1">
      <c r="A2646" s="80"/>
    </row>
    <row r="2647" spans="1:1">
      <c r="A2647" s="80"/>
    </row>
    <row r="2648" spans="1:1">
      <c r="A2648" s="80"/>
    </row>
    <row r="2649" spans="1:1">
      <c r="A2649" s="80"/>
    </row>
    <row r="2650" spans="1:1">
      <c r="A2650" s="80"/>
    </row>
    <row r="2651" spans="1:1">
      <c r="A2651" s="80"/>
    </row>
    <row r="2652" spans="1:1">
      <c r="A2652" s="80"/>
    </row>
    <row r="2653" spans="1:1">
      <c r="A2653" s="80"/>
    </row>
    <row r="2654" spans="1:1">
      <c r="A2654" s="80"/>
    </row>
    <row r="2655" spans="1:1">
      <c r="A2655" s="80"/>
    </row>
    <row r="2656" spans="1:1">
      <c r="A2656" s="80"/>
    </row>
    <row r="2657" spans="1:1">
      <c r="A2657" s="80"/>
    </row>
    <row r="2658" spans="1:1">
      <c r="A2658" s="80"/>
    </row>
    <row r="2659" spans="1:1">
      <c r="A2659" s="80"/>
    </row>
    <row r="2660" spans="1:1">
      <c r="A2660" s="80"/>
    </row>
    <row r="2661" spans="1:1">
      <c r="A2661" s="80"/>
    </row>
    <row r="2662" spans="1:1">
      <c r="A2662" s="80"/>
    </row>
    <row r="2663" spans="1:1">
      <c r="A2663" s="80"/>
    </row>
    <row r="2664" spans="1:1">
      <c r="A2664" s="80"/>
    </row>
    <row r="2665" spans="1:1">
      <c r="A2665" s="80"/>
    </row>
    <row r="2666" spans="1:1">
      <c r="A2666" s="80"/>
    </row>
    <row r="2667" spans="1:1">
      <c r="A2667" s="80"/>
    </row>
    <row r="2668" spans="1:1">
      <c r="A2668" s="80"/>
    </row>
    <row r="2669" spans="1:1">
      <c r="A2669" s="80"/>
    </row>
    <row r="2670" spans="1:1">
      <c r="A2670" s="80"/>
    </row>
    <row r="2671" spans="1:1">
      <c r="A2671" s="80"/>
    </row>
    <row r="2672" spans="1:1">
      <c r="A2672" s="80"/>
    </row>
    <row r="2673" spans="1:1">
      <c r="A2673" s="80"/>
    </row>
    <row r="2674" spans="1:1">
      <c r="A2674" s="80"/>
    </row>
    <row r="2675" spans="1:1">
      <c r="A2675" s="80"/>
    </row>
    <row r="2676" spans="1:1">
      <c r="A2676" s="80"/>
    </row>
    <row r="2677" spans="1:1">
      <c r="A2677" s="80"/>
    </row>
    <row r="2678" spans="1:1">
      <c r="A2678" s="80"/>
    </row>
    <row r="2679" spans="1:1">
      <c r="A2679" s="80"/>
    </row>
    <row r="2680" spans="1:1">
      <c r="A2680" s="80"/>
    </row>
    <row r="2681" spans="1:1">
      <c r="A2681" s="80"/>
    </row>
    <row r="2682" spans="1:1">
      <c r="A2682" s="80"/>
    </row>
    <row r="2683" spans="1:1">
      <c r="A2683" s="80"/>
    </row>
    <row r="2684" spans="1:1">
      <c r="A2684" s="80"/>
    </row>
    <row r="2685" spans="1:1">
      <c r="A2685" s="80"/>
    </row>
    <row r="2686" spans="1:1">
      <c r="A2686" s="80"/>
    </row>
    <row r="2687" spans="1:1">
      <c r="A2687" s="80"/>
    </row>
    <row r="2688" spans="1:1">
      <c r="A2688" s="80"/>
    </row>
    <row r="2689" spans="1:1">
      <c r="A2689" s="80"/>
    </row>
    <row r="2690" spans="1:1">
      <c r="A2690" s="80"/>
    </row>
    <row r="2691" spans="1:1">
      <c r="A2691" s="80"/>
    </row>
    <row r="2692" spans="1:1">
      <c r="A2692" s="80"/>
    </row>
    <row r="2693" spans="1:1">
      <c r="A2693" s="80"/>
    </row>
    <row r="2694" spans="1:1">
      <c r="A2694" s="80"/>
    </row>
    <row r="2695" spans="1:1">
      <c r="A2695" s="80"/>
    </row>
    <row r="2696" spans="1:1">
      <c r="A2696" s="80"/>
    </row>
    <row r="2697" spans="1:1">
      <c r="A2697" s="80"/>
    </row>
    <row r="2698" spans="1:1">
      <c r="A2698" s="80"/>
    </row>
    <row r="2699" spans="1:1">
      <c r="A2699" s="80"/>
    </row>
    <row r="2700" spans="1:1">
      <c r="A2700" s="80"/>
    </row>
    <row r="2701" spans="1:1">
      <c r="A2701" s="80"/>
    </row>
    <row r="2702" spans="1:1">
      <c r="A2702" s="80"/>
    </row>
    <row r="2703" spans="1:1">
      <c r="A2703" s="80"/>
    </row>
    <row r="2704" spans="1:1">
      <c r="A2704" s="80"/>
    </row>
    <row r="2705" spans="1:1">
      <c r="A2705" s="80"/>
    </row>
    <row r="2706" spans="1:1">
      <c r="A2706" s="80"/>
    </row>
    <row r="2707" spans="1:1">
      <c r="A2707" s="80"/>
    </row>
    <row r="2708" spans="1:1">
      <c r="A2708" s="80"/>
    </row>
    <row r="2709" spans="1:1">
      <c r="A2709" s="80"/>
    </row>
    <row r="2710" spans="1:1">
      <c r="A2710" s="80"/>
    </row>
    <row r="2711" spans="1:1">
      <c r="A2711" s="80"/>
    </row>
    <row r="2712" spans="1:1">
      <c r="A2712" s="80"/>
    </row>
    <row r="2713" spans="1:1">
      <c r="A2713" s="80"/>
    </row>
    <row r="2714" spans="1:1">
      <c r="A2714" s="80"/>
    </row>
    <row r="2715" spans="1:1">
      <c r="A2715" s="80"/>
    </row>
    <row r="2716" spans="1:1">
      <c r="A2716" s="80"/>
    </row>
    <row r="2717" spans="1:1">
      <c r="A2717" s="80"/>
    </row>
    <row r="2718" spans="1:1">
      <c r="A2718" s="80"/>
    </row>
    <row r="2719" spans="1:1">
      <c r="A2719" s="80"/>
    </row>
    <row r="2720" spans="1:1">
      <c r="A2720" s="80"/>
    </row>
    <row r="2721" spans="1:1">
      <c r="A2721" s="80"/>
    </row>
    <row r="2722" spans="1:1">
      <c r="A2722" s="80"/>
    </row>
    <row r="2723" spans="1:1">
      <c r="A2723" s="80"/>
    </row>
    <row r="2724" spans="1:1">
      <c r="A2724" s="80"/>
    </row>
    <row r="2725" spans="1:1">
      <c r="A2725" s="80"/>
    </row>
    <row r="2726" spans="1:1">
      <c r="A2726" s="80"/>
    </row>
    <row r="2727" spans="1:1">
      <c r="A2727" s="80"/>
    </row>
    <row r="2728" spans="1:1">
      <c r="A2728" s="80"/>
    </row>
    <row r="2729" spans="1:1">
      <c r="A2729" s="80"/>
    </row>
    <row r="2730" spans="1:1">
      <c r="A2730" s="80"/>
    </row>
    <row r="2731" spans="1:1">
      <c r="A2731" s="80"/>
    </row>
    <row r="2732" spans="1:1">
      <c r="A2732" s="80"/>
    </row>
    <row r="2733" spans="1:1">
      <c r="A2733" s="80"/>
    </row>
    <row r="2734" spans="1:1">
      <c r="A2734" s="80"/>
    </row>
    <row r="2735" spans="1:1">
      <c r="A2735" s="80"/>
    </row>
    <row r="2736" spans="1:1">
      <c r="A2736" s="80"/>
    </row>
    <row r="2737" spans="1:1">
      <c r="A2737" s="80"/>
    </row>
    <row r="2738" spans="1:1">
      <c r="A2738" s="80"/>
    </row>
    <row r="2739" spans="1:1">
      <c r="A2739" s="80"/>
    </row>
    <row r="2740" spans="1:1">
      <c r="A2740" s="80"/>
    </row>
    <row r="2741" spans="1:1">
      <c r="A2741" s="80"/>
    </row>
    <row r="2742" spans="1:1">
      <c r="A2742" s="80"/>
    </row>
    <row r="2743" spans="1:1">
      <c r="A2743" s="80"/>
    </row>
    <row r="2744" spans="1:1">
      <c r="A2744" s="80"/>
    </row>
    <row r="2745" spans="1:1">
      <c r="A2745" s="80"/>
    </row>
    <row r="2746" spans="1:1">
      <c r="A2746" s="80"/>
    </row>
    <row r="2747" spans="1:1">
      <c r="A2747" s="80"/>
    </row>
    <row r="2748" spans="1:1">
      <c r="A2748" s="80"/>
    </row>
    <row r="2749" spans="1:1">
      <c r="A2749" s="80"/>
    </row>
    <row r="2750" spans="1:1">
      <c r="A2750" s="80"/>
    </row>
    <row r="2751" spans="1:1">
      <c r="A2751" s="80"/>
    </row>
    <row r="2752" spans="1:1">
      <c r="A2752" s="80"/>
    </row>
    <row r="2753" spans="1:1">
      <c r="A2753" s="80"/>
    </row>
    <row r="2754" spans="1:1">
      <c r="A2754" s="80"/>
    </row>
    <row r="2755" spans="1:1">
      <c r="A2755" s="80"/>
    </row>
    <row r="2756" spans="1:1">
      <c r="A2756" s="80"/>
    </row>
    <row r="2757" spans="1:1">
      <c r="A2757" s="80"/>
    </row>
    <row r="2758" spans="1:1">
      <c r="A2758" s="80"/>
    </row>
    <row r="2759" spans="1:1">
      <c r="A2759" s="80"/>
    </row>
    <row r="2760" spans="1:1">
      <c r="A2760" s="80"/>
    </row>
    <row r="2761" spans="1:1">
      <c r="A2761" s="80"/>
    </row>
    <row r="2762" spans="1:1">
      <c r="A2762" s="80"/>
    </row>
    <row r="2763" spans="1:1">
      <c r="A2763" s="80"/>
    </row>
    <row r="2764" spans="1:1">
      <c r="A2764" s="80"/>
    </row>
    <row r="2765" spans="1:1">
      <c r="A2765" s="80"/>
    </row>
    <row r="2766" spans="1:1">
      <c r="A2766" s="80"/>
    </row>
    <row r="2767" spans="1:1">
      <c r="A2767" s="80"/>
    </row>
    <row r="2768" spans="1:1">
      <c r="A2768" s="80"/>
    </row>
    <row r="2769" spans="1:1">
      <c r="A2769" s="80"/>
    </row>
    <row r="2770" spans="1:1">
      <c r="A2770" s="80"/>
    </row>
    <row r="2771" spans="1:1">
      <c r="A2771" s="80"/>
    </row>
    <row r="2772" spans="1:1">
      <c r="A2772" s="80"/>
    </row>
    <row r="2773" spans="1:1">
      <c r="A2773" s="80"/>
    </row>
    <row r="2774" spans="1:1">
      <c r="A2774" s="80"/>
    </row>
    <row r="2775" spans="1:1">
      <c r="A2775" s="80"/>
    </row>
    <row r="2776" spans="1:1">
      <c r="A2776" s="80"/>
    </row>
    <row r="2777" spans="1:1">
      <c r="A2777" s="80"/>
    </row>
    <row r="2778" spans="1:1">
      <c r="A2778" s="80"/>
    </row>
    <row r="2779" spans="1:1">
      <c r="A2779" s="80"/>
    </row>
    <row r="2780" spans="1:1">
      <c r="A2780" s="80"/>
    </row>
    <row r="2781" spans="1:1">
      <c r="A2781" s="80"/>
    </row>
    <row r="2782" spans="1:1">
      <c r="A2782" s="80"/>
    </row>
    <row r="2783" spans="1:1">
      <c r="A2783" s="80"/>
    </row>
    <row r="2784" spans="1:1">
      <c r="A2784" s="80"/>
    </row>
    <row r="2785" spans="1:1">
      <c r="A2785" s="80"/>
    </row>
    <row r="2786" spans="1:1">
      <c r="A2786" s="80"/>
    </row>
    <row r="2787" spans="1:1">
      <c r="A2787" s="80"/>
    </row>
    <row r="2788" spans="1:1">
      <c r="A2788" s="80"/>
    </row>
    <row r="2789" spans="1:1">
      <c r="A2789" s="80"/>
    </row>
    <row r="2790" spans="1:1">
      <c r="A2790" s="80"/>
    </row>
    <row r="2791" spans="1:1">
      <c r="A2791" s="80"/>
    </row>
    <row r="2792" spans="1:1">
      <c r="A2792" s="80"/>
    </row>
    <row r="2793" spans="1:1">
      <c r="A2793" s="80"/>
    </row>
    <row r="2794" spans="1:1">
      <c r="A2794" s="80"/>
    </row>
    <row r="2795" spans="1:1">
      <c r="A2795" s="80"/>
    </row>
    <row r="2796" spans="1:1">
      <c r="A2796" s="80"/>
    </row>
    <row r="2797" spans="1:1">
      <c r="A2797" s="80"/>
    </row>
    <row r="2798" spans="1:1">
      <c r="A2798" s="80"/>
    </row>
    <row r="2799" spans="1:1">
      <c r="A2799" s="80"/>
    </row>
    <row r="2800" spans="1:1">
      <c r="A2800" s="80"/>
    </row>
    <row r="2801" spans="1:1">
      <c r="A2801" s="80"/>
    </row>
    <row r="2802" spans="1:1">
      <c r="A2802" s="80"/>
    </row>
    <row r="2803" spans="1:1">
      <c r="A2803" s="80"/>
    </row>
    <row r="2804" spans="1:1">
      <c r="A2804" s="80"/>
    </row>
    <row r="2805" spans="1:1">
      <c r="A2805" s="80"/>
    </row>
    <row r="2806" spans="1:1">
      <c r="A2806" s="80"/>
    </row>
    <row r="2807" spans="1:1">
      <c r="A2807" s="80"/>
    </row>
    <row r="2808" spans="1:1">
      <c r="A2808" s="80"/>
    </row>
    <row r="2809" spans="1:1">
      <c r="A2809" s="80"/>
    </row>
    <row r="2810" spans="1:1">
      <c r="A2810" s="80"/>
    </row>
    <row r="2811" spans="1:1">
      <c r="A2811" s="80"/>
    </row>
    <row r="2812" spans="1:1">
      <c r="A2812" s="80"/>
    </row>
    <row r="2813" spans="1:1">
      <c r="A2813" s="80"/>
    </row>
    <row r="2814" spans="1:1">
      <c r="A2814" s="80"/>
    </row>
    <row r="2815" spans="1:1">
      <c r="A2815" s="80"/>
    </row>
    <row r="2816" spans="1:1">
      <c r="A2816" s="80"/>
    </row>
    <row r="2817" spans="1:1">
      <c r="A2817" s="80"/>
    </row>
    <row r="2818" spans="1:1">
      <c r="A2818" s="80"/>
    </row>
    <row r="2819" spans="1:1">
      <c r="A2819" s="80"/>
    </row>
    <row r="2820" spans="1:1">
      <c r="A2820" s="80"/>
    </row>
    <row r="2821" spans="1:1">
      <c r="A2821" s="80"/>
    </row>
    <row r="2822" spans="1:1">
      <c r="A2822" s="80"/>
    </row>
    <row r="2823" spans="1:1">
      <c r="A2823" s="80"/>
    </row>
    <row r="2824" spans="1:1">
      <c r="A2824" s="80"/>
    </row>
    <row r="2825" spans="1:1">
      <c r="A2825" s="80"/>
    </row>
    <row r="2826" spans="1:1">
      <c r="A2826" s="80"/>
    </row>
    <row r="2827" spans="1:1">
      <c r="A2827" s="80"/>
    </row>
    <row r="2828" spans="1:1">
      <c r="A2828" s="80"/>
    </row>
    <row r="2829" spans="1:1">
      <c r="A2829" s="80"/>
    </row>
    <row r="2830" spans="1:1">
      <c r="A2830" s="80"/>
    </row>
    <row r="2831" spans="1:1">
      <c r="A2831" s="80"/>
    </row>
    <row r="2832" spans="1:1">
      <c r="A2832" s="80"/>
    </row>
    <row r="2833" spans="1:1">
      <c r="A2833" s="80"/>
    </row>
    <row r="2834" spans="1:1">
      <c r="A2834" s="80"/>
    </row>
    <row r="2835" spans="1:1">
      <c r="A2835" s="80"/>
    </row>
    <row r="2836" spans="1:1">
      <c r="A2836" s="80"/>
    </row>
    <row r="2837" spans="1:1">
      <c r="A2837" s="80"/>
    </row>
    <row r="2838" spans="1:1">
      <c r="A2838" s="80"/>
    </row>
    <row r="2839" spans="1:1">
      <c r="A2839" s="80"/>
    </row>
    <row r="2840" spans="1:1">
      <c r="A2840" s="80"/>
    </row>
    <row r="2841" spans="1:1">
      <c r="A2841" s="80"/>
    </row>
    <row r="2842" spans="1:1">
      <c r="A2842" s="80"/>
    </row>
    <row r="2843" spans="1:1">
      <c r="A2843" s="80"/>
    </row>
    <row r="2844" spans="1:1">
      <c r="A2844" s="80"/>
    </row>
    <row r="2845" spans="1:1">
      <c r="A2845" s="80"/>
    </row>
    <row r="2846" spans="1:1">
      <c r="A2846" s="80"/>
    </row>
    <row r="2847" spans="1:1">
      <c r="A2847" s="80"/>
    </row>
    <row r="2848" spans="1:1">
      <c r="A2848" s="80"/>
    </row>
    <row r="2849" spans="1:1">
      <c r="A2849" s="80"/>
    </row>
    <row r="2850" spans="1:1">
      <c r="A2850" s="80"/>
    </row>
    <row r="2851" spans="1:1">
      <c r="A2851" s="80"/>
    </row>
    <row r="2852" spans="1:1">
      <c r="A2852" s="80"/>
    </row>
    <row r="2853" spans="1:1">
      <c r="A2853" s="80"/>
    </row>
    <row r="2854" spans="1:1">
      <c r="A2854" s="80"/>
    </row>
    <row r="2855" spans="1:1">
      <c r="A2855" s="80"/>
    </row>
    <row r="2856" spans="1:1">
      <c r="A2856" s="80"/>
    </row>
    <row r="2857" spans="1:1">
      <c r="A2857" s="80"/>
    </row>
    <row r="2858" spans="1:1">
      <c r="A2858" s="80"/>
    </row>
    <row r="2859" spans="1:1">
      <c r="A2859" s="80"/>
    </row>
    <row r="2860" spans="1:1">
      <c r="A2860" s="80"/>
    </row>
    <row r="2861" spans="1:1">
      <c r="A2861" s="80"/>
    </row>
    <row r="2862" spans="1:1">
      <c r="A2862" s="80"/>
    </row>
    <row r="2863" spans="1:1">
      <c r="A2863" s="80"/>
    </row>
    <row r="2864" spans="1:1">
      <c r="A2864" s="80"/>
    </row>
    <row r="2865" spans="1:1">
      <c r="A2865" s="80"/>
    </row>
    <row r="2866" spans="1:1">
      <c r="A2866" s="80"/>
    </row>
    <row r="2867" spans="1:1">
      <c r="A2867" s="80"/>
    </row>
    <row r="2868" spans="1:1">
      <c r="A2868" s="80"/>
    </row>
    <row r="2869" spans="1:1">
      <c r="A2869" s="80"/>
    </row>
    <row r="2870" spans="1:1">
      <c r="A2870" s="80"/>
    </row>
    <row r="2871" spans="1:1">
      <c r="A2871" s="80"/>
    </row>
    <row r="2872" spans="1:1">
      <c r="A2872" s="80"/>
    </row>
    <row r="2873" spans="1:1">
      <c r="A2873" s="80"/>
    </row>
    <row r="2874" spans="1:1">
      <c r="A2874" s="80"/>
    </row>
    <row r="2875" spans="1:1">
      <c r="A2875" s="80"/>
    </row>
    <row r="2876" spans="1:1">
      <c r="A2876" s="80"/>
    </row>
    <row r="2877" spans="1:1">
      <c r="A2877" s="80"/>
    </row>
    <row r="2878" spans="1:1">
      <c r="A2878" s="80"/>
    </row>
    <row r="2879" spans="1:1">
      <c r="A2879" s="80"/>
    </row>
    <row r="2880" spans="1:1">
      <c r="A2880" s="80"/>
    </row>
    <row r="2881" spans="1:1">
      <c r="A2881" s="80"/>
    </row>
    <row r="2882" spans="1:1">
      <c r="A2882" s="80"/>
    </row>
    <row r="2883" spans="1:1">
      <c r="A2883" s="80"/>
    </row>
    <row r="2884" spans="1:1">
      <c r="A2884" s="80"/>
    </row>
    <row r="2885" spans="1:1">
      <c r="A2885" s="80"/>
    </row>
    <row r="2886" spans="1:1">
      <c r="A2886" s="80"/>
    </row>
    <row r="2887" spans="1:1">
      <c r="A2887" s="80"/>
    </row>
    <row r="2888" spans="1:1">
      <c r="A2888" s="80"/>
    </row>
    <row r="2889" spans="1:1">
      <c r="A2889" s="80"/>
    </row>
    <row r="2890" spans="1:1">
      <c r="A2890" s="80"/>
    </row>
    <row r="2891" spans="1:1">
      <c r="A2891" s="80"/>
    </row>
    <row r="2892" spans="1:1">
      <c r="A2892" s="80"/>
    </row>
    <row r="2893" spans="1:1">
      <c r="A2893" s="80"/>
    </row>
    <row r="2894" spans="1:1">
      <c r="A2894" s="80"/>
    </row>
    <row r="2895" spans="1:1">
      <c r="A2895" s="80"/>
    </row>
    <row r="2896" spans="1:1">
      <c r="A2896" s="80"/>
    </row>
    <row r="2897" spans="1:1">
      <c r="A2897" s="80"/>
    </row>
    <row r="2898" spans="1:1">
      <c r="A2898" s="80"/>
    </row>
    <row r="2899" spans="1:1">
      <c r="A2899" s="80"/>
    </row>
    <row r="2900" spans="1:1">
      <c r="A2900" s="80"/>
    </row>
    <row r="2901" spans="1:1">
      <c r="A2901" s="80"/>
    </row>
    <row r="2902" spans="1:1">
      <c r="A2902" s="80"/>
    </row>
    <row r="2903" spans="1:1">
      <c r="A2903" s="80"/>
    </row>
    <row r="2904" spans="1:1">
      <c r="A2904" s="80"/>
    </row>
    <row r="2905" spans="1:1">
      <c r="A2905" s="80"/>
    </row>
    <row r="2906" spans="1:1">
      <c r="A2906" s="80"/>
    </row>
    <row r="2907" spans="1:1">
      <c r="A2907" s="80"/>
    </row>
    <row r="2908" spans="1:1">
      <c r="A2908" s="80"/>
    </row>
    <row r="2909" spans="1:1">
      <c r="A2909" s="80"/>
    </row>
    <row r="2910" spans="1:1">
      <c r="A2910" s="80"/>
    </row>
    <row r="2911" spans="1:1">
      <c r="A2911" s="80"/>
    </row>
    <row r="2912" spans="1:1">
      <c r="A2912" s="80"/>
    </row>
    <row r="2913" spans="1:1">
      <c r="A2913" s="80"/>
    </row>
    <row r="2914" spans="1:1">
      <c r="A2914" s="80"/>
    </row>
    <row r="2915" spans="1:1">
      <c r="A2915" s="80"/>
    </row>
    <row r="2916" spans="1:1">
      <c r="A2916" s="80"/>
    </row>
    <row r="2917" spans="1:1">
      <c r="A2917" s="80"/>
    </row>
    <row r="2918" spans="1:1">
      <c r="A2918" s="80"/>
    </row>
    <row r="2919" spans="1:1">
      <c r="A2919" s="80"/>
    </row>
    <row r="2920" spans="1:1">
      <c r="A2920" s="80"/>
    </row>
    <row r="2921" spans="1:1">
      <c r="A2921" s="80"/>
    </row>
    <row r="2922" spans="1:1">
      <c r="A2922" s="80"/>
    </row>
    <row r="2923" spans="1:1">
      <c r="A2923" s="80"/>
    </row>
    <row r="2924" spans="1:1">
      <c r="A2924" s="80"/>
    </row>
    <row r="2925" spans="1:1">
      <c r="A2925" s="80"/>
    </row>
    <row r="2926" spans="1:1">
      <c r="A2926" s="80"/>
    </row>
    <row r="2927" spans="1:1">
      <c r="A2927" s="80"/>
    </row>
    <row r="2928" spans="1:1">
      <c r="A2928" s="80"/>
    </row>
    <row r="2929" spans="1:1">
      <c r="A2929" s="80"/>
    </row>
    <row r="2930" spans="1:1">
      <c r="A2930" s="80"/>
    </row>
    <row r="2931" spans="1:1">
      <c r="A2931" s="80"/>
    </row>
    <row r="2932" spans="1:1">
      <c r="A2932" s="80"/>
    </row>
    <row r="2933" spans="1:1">
      <c r="A2933" s="80"/>
    </row>
    <row r="2934" spans="1:1">
      <c r="A2934" s="80"/>
    </row>
    <row r="2935" spans="1:1">
      <c r="A2935" s="80"/>
    </row>
    <row r="2936" spans="1:1">
      <c r="A2936" s="80"/>
    </row>
    <row r="2937" spans="1:1">
      <c r="A2937" s="80"/>
    </row>
    <row r="2938" spans="1:1">
      <c r="A2938" s="80"/>
    </row>
    <row r="2939" spans="1:1">
      <c r="A2939" s="80"/>
    </row>
    <row r="2940" spans="1:1">
      <c r="A2940" s="80"/>
    </row>
    <row r="2941" spans="1:1">
      <c r="A2941" s="80"/>
    </row>
    <row r="2942" spans="1:1">
      <c r="A2942" s="80"/>
    </row>
    <row r="2943" spans="1:1">
      <c r="A2943" s="80"/>
    </row>
    <row r="2944" spans="1:1">
      <c r="A2944" s="80"/>
    </row>
    <row r="2945" spans="1:1">
      <c r="A2945" s="80"/>
    </row>
    <row r="2946" spans="1:1">
      <c r="A2946" s="80"/>
    </row>
    <row r="2947" spans="1:1">
      <c r="A2947" s="80"/>
    </row>
    <row r="2948" spans="1:1">
      <c r="A2948" s="80"/>
    </row>
    <row r="2949" spans="1:1">
      <c r="A2949" s="80"/>
    </row>
    <row r="2950" spans="1:1">
      <c r="A2950" s="80"/>
    </row>
    <row r="2951" spans="1:1">
      <c r="A2951" s="80"/>
    </row>
    <row r="2952" spans="1:1">
      <c r="A2952" s="80"/>
    </row>
    <row r="2953" spans="1:1">
      <c r="A2953" s="80"/>
    </row>
    <row r="2954" spans="1:1">
      <c r="A2954" s="80"/>
    </row>
    <row r="2955" spans="1:1">
      <c r="A2955" s="80"/>
    </row>
    <row r="2956" spans="1:1">
      <c r="A2956" s="80"/>
    </row>
    <row r="2957" spans="1:1">
      <c r="A2957" s="80"/>
    </row>
    <row r="2958" spans="1:1">
      <c r="A2958" s="80"/>
    </row>
    <row r="2959" spans="1:1">
      <c r="A2959" s="80"/>
    </row>
    <row r="2960" spans="1:1">
      <c r="A2960" s="80"/>
    </row>
    <row r="2961" spans="1:1">
      <c r="A2961" s="80"/>
    </row>
    <row r="2962" spans="1:1">
      <c r="A2962" s="80"/>
    </row>
    <row r="2963" spans="1:1">
      <c r="A2963" s="80"/>
    </row>
    <row r="2964" spans="1:1">
      <c r="A2964" s="80"/>
    </row>
    <row r="2965" spans="1:1">
      <c r="A2965" s="80"/>
    </row>
    <row r="2966" spans="1:1">
      <c r="A2966" s="80"/>
    </row>
    <row r="2967" spans="1:1">
      <c r="A2967" s="80"/>
    </row>
    <row r="2968" spans="1:1">
      <c r="A2968" s="80"/>
    </row>
    <row r="2969" spans="1:1">
      <c r="A2969" s="80"/>
    </row>
    <row r="2970" spans="1:1">
      <c r="A2970" s="80"/>
    </row>
    <row r="2971" spans="1:1">
      <c r="A2971" s="80"/>
    </row>
    <row r="2972" spans="1:1">
      <c r="A2972" s="80"/>
    </row>
    <row r="2973" spans="1:1">
      <c r="A2973" s="80"/>
    </row>
    <row r="2974" spans="1:1">
      <c r="A2974" s="80"/>
    </row>
    <row r="2975" spans="1:1">
      <c r="A2975" s="80"/>
    </row>
    <row r="2976" spans="1:1">
      <c r="A2976" s="80"/>
    </row>
    <row r="2977" spans="1:1">
      <c r="A2977" s="80"/>
    </row>
    <row r="2978" spans="1:1">
      <c r="A2978" s="80"/>
    </row>
    <row r="2979" spans="1:1">
      <c r="A2979" s="80"/>
    </row>
    <row r="2980" spans="1:1">
      <c r="A2980" s="80"/>
    </row>
    <row r="2981" spans="1:1">
      <c r="A2981" s="80"/>
    </row>
    <row r="2982" spans="1:1">
      <c r="A2982" s="80"/>
    </row>
    <row r="2983" spans="1:1">
      <c r="A2983" s="80"/>
    </row>
    <row r="2984" spans="1:1">
      <c r="A2984" s="80"/>
    </row>
    <row r="2985" spans="1:1">
      <c r="A2985" s="80"/>
    </row>
    <row r="2986" spans="1:1">
      <c r="A2986" s="80"/>
    </row>
    <row r="2987" spans="1:1">
      <c r="A2987" s="80"/>
    </row>
    <row r="2988" spans="1:1">
      <c r="A2988" s="80"/>
    </row>
    <row r="2989" spans="1:1">
      <c r="A2989" s="80"/>
    </row>
    <row r="2990" spans="1:1">
      <c r="A2990" s="80"/>
    </row>
    <row r="2991" spans="1:1">
      <c r="A2991" s="80"/>
    </row>
    <row r="2992" spans="1:1">
      <c r="A2992" s="80"/>
    </row>
    <row r="2993" spans="1:1">
      <c r="A2993" s="80"/>
    </row>
    <row r="2994" spans="1:1">
      <c r="A2994" s="80"/>
    </row>
    <row r="2995" spans="1:1">
      <c r="A2995" s="80"/>
    </row>
    <row r="2996" spans="1:1">
      <c r="A2996" s="80"/>
    </row>
    <row r="2997" spans="1:1">
      <c r="A2997" s="80"/>
    </row>
    <row r="2998" spans="1:1">
      <c r="A2998" s="80"/>
    </row>
    <row r="2999" spans="1:1">
      <c r="A2999" s="80"/>
    </row>
    <row r="3000" spans="1:1">
      <c r="A3000" s="80"/>
    </row>
    <row r="3001" spans="1:1">
      <c r="A3001" s="80"/>
    </row>
    <row r="3002" spans="1:1">
      <c r="A3002" s="80"/>
    </row>
    <row r="3003" spans="1:1">
      <c r="A3003" s="80"/>
    </row>
    <row r="3004" spans="1:1">
      <c r="A3004" s="80"/>
    </row>
    <row r="3005" spans="1:1">
      <c r="A3005" s="80"/>
    </row>
    <row r="3006" spans="1:1">
      <c r="A3006" s="80"/>
    </row>
    <row r="3007" spans="1:1">
      <c r="A3007" s="80"/>
    </row>
    <row r="3008" spans="1:1">
      <c r="A3008" s="80"/>
    </row>
    <row r="3009" spans="1:1">
      <c r="A3009" s="80"/>
    </row>
    <row r="3010" spans="1:1">
      <c r="A3010" s="80"/>
    </row>
    <row r="3011" spans="1:1">
      <c r="A3011" s="80"/>
    </row>
    <row r="3012" spans="1:1">
      <c r="A3012" s="80"/>
    </row>
    <row r="3013" spans="1:1">
      <c r="A3013" s="80"/>
    </row>
    <row r="3014" spans="1:1">
      <c r="A3014" s="80"/>
    </row>
    <row r="3015" spans="1:1">
      <c r="A3015" s="80"/>
    </row>
    <row r="3016" spans="1:1">
      <c r="A3016" s="80"/>
    </row>
    <row r="3017" spans="1:1">
      <c r="A3017" s="80"/>
    </row>
    <row r="3018" spans="1:1">
      <c r="A3018" s="80"/>
    </row>
    <row r="3019" spans="1:1">
      <c r="A3019" s="80"/>
    </row>
    <row r="3020" spans="1:1">
      <c r="A3020" s="80"/>
    </row>
    <row r="3021" spans="1:1">
      <c r="A3021" s="80"/>
    </row>
    <row r="3022" spans="1:1">
      <c r="A3022" s="80"/>
    </row>
    <row r="3023" spans="1:1">
      <c r="A3023" s="80"/>
    </row>
    <row r="3024" spans="1:1">
      <c r="A3024" s="80"/>
    </row>
    <row r="3025" spans="1:1">
      <c r="A3025" s="80"/>
    </row>
    <row r="3026" spans="1:1">
      <c r="A3026" s="80"/>
    </row>
    <row r="3027" spans="1:1">
      <c r="A3027" s="80"/>
    </row>
    <row r="3028" spans="1:1">
      <c r="A3028" s="80"/>
    </row>
    <row r="3029" spans="1:1">
      <c r="A3029" s="80"/>
    </row>
    <row r="3030" spans="1:1">
      <c r="A3030" s="80"/>
    </row>
    <row r="3031" spans="1:1">
      <c r="A3031" s="80"/>
    </row>
    <row r="3032" spans="1:1">
      <c r="A3032" s="80"/>
    </row>
    <row r="3033" spans="1:1">
      <c r="A3033" s="80"/>
    </row>
    <row r="3034" spans="1:1">
      <c r="A3034" s="80"/>
    </row>
    <row r="3035" spans="1:1">
      <c r="A3035" s="80"/>
    </row>
    <row r="3036" spans="1:1">
      <c r="A3036" s="80"/>
    </row>
    <row r="3037" spans="1:1">
      <c r="A3037" s="80"/>
    </row>
    <row r="3038" spans="1:1">
      <c r="A3038" s="80"/>
    </row>
    <row r="3039" spans="1:1">
      <c r="A3039" s="80"/>
    </row>
    <row r="3040" spans="1:1">
      <c r="A3040" s="80"/>
    </row>
    <row r="3041" spans="1:1">
      <c r="A3041" s="80"/>
    </row>
    <row r="3042" spans="1:1">
      <c r="A3042" s="80"/>
    </row>
    <row r="3043" spans="1:1">
      <c r="A3043" s="80"/>
    </row>
    <row r="3044" spans="1:1">
      <c r="A3044" s="80"/>
    </row>
    <row r="3045" spans="1:1">
      <c r="A3045" s="80"/>
    </row>
    <row r="3046" spans="1:1">
      <c r="A3046" s="80"/>
    </row>
    <row r="3047" spans="1:1">
      <c r="A3047" s="80"/>
    </row>
    <row r="3048" spans="1:1">
      <c r="A3048" s="80"/>
    </row>
    <row r="3049" spans="1:1">
      <c r="A3049" s="80"/>
    </row>
    <row r="3050" spans="1:1">
      <c r="A3050" s="80"/>
    </row>
    <row r="3051" spans="1:1">
      <c r="A3051" s="80"/>
    </row>
    <row r="3052" spans="1:1">
      <c r="A3052" s="80"/>
    </row>
    <row r="3053" spans="1:1">
      <c r="A3053" s="80"/>
    </row>
    <row r="3054" spans="1:1">
      <c r="A3054" s="80"/>
    </row>
    <row r="3055" spans="1:1">
      <c r="A3055" s="80"/>
    </row>
    <row r="3056" spans="1:1">
      <c r="A3056" s="80"/>
    </row>
    <row r="3057" spans="1:1">
      <c r="A3057" s="80"/>
    </row>
    <row r="3058" spans="1:1">
      <c r="A3058" s="80"/>
    </row>
    <row r="3059" spans="1:1">
      <c r="A3059" s="80"/>
    </row>
    <row r="3060" spans="1:1">
      <c r="A3060" s="80"/>
    </row>
    <row r="3061" spans="1:1">
      <c r="A3061" s="80"/>
    </row>
    <row r="3062" spans="1:1">
      <c r="A3062" s="80"/>
    </row>
    <row r="3063" spans="1:1">
      <c r="A3063" s="80"/>
    </row>
    <row r="3064" spans="1:1">
      <c r="A3064" s="80"/>
    </row>
    <row r="3065" spans="1:1">
      <c r="A3065" s="80"/>
    </row>
    <row r="3066" spans="1:1">
      <c r="A3066" s="80"/>
    </row>
    <row r="3067" spans="1:1">
      <c r="A3067" s="80"/>
    </row>
    <row r="3068" spans="1:1">
      <c r="A3068" s="80"/>
    </row>
    <row r="3069" spans="1:1">
      <c r="A3069" s="80"/>
    </row>
    <row r="3070" spans="1:1">
      <c r="A3070" s="80"/>
    </row>
    <row r="3071" spans="1:1">
      <c r="A3071" s="80"/>
    </row>
    <row r="3072" spans="1:1">
      <c r="A3072" s="80"/>
    </row>
    <row r="3073" spans="1:1">
      <c r="A3073" s="80"/>
    </row>
    <row r="3074" spans="1:1">
      <c r="A3074" s="80"/>
    </row>
    <row r="3075" spans="1:1">
      <c r="A3075" s="80"/>
    </row>
    <row r="3076" spans="1:1">
      <c r="A3076" s="80"/>
    </row>
    <row r="3077" spans="1:1">
      <c r="A3077" s="80"/>
    </row>
    <row r="3078" spans="1:1">
      <c r="A3078" s="80"/>
    </row>
    <row r="3079" spans="1:1">
      <c r="A3079" s="80"/>
    </row>
    <row r="3080" spans="1:1">
      <c r="A3080" s="80"/>
    </row>
    <row r="3081" spans="1:1">
      <c r="A3081" s="80"/>
    </row>
    <row r="3082" spans="1:1">
      <c r="A3082" s="80"/>
    </row>
    <row r="3083" spans="1:1">
      <c r="A3083" s="80"/>
    </row>
    <row r="3084" spans="1:1">
      <c r="A3084" s="80"/>
    </row>
    <row r="3085" spans="1:1">
      <c r="A3085" s="80"/>
    </row>
    <row r="3086" spans="1:1">
      <c r="A3086" s="80"/>
    </row>
    <row r="3087" spans="1:1">
      <c r="A3087" s="80"/>
    </row>
    <row r="3088" spans="1:1">
      <c r="A3088" s="80"/>
    </row>
    <row r="3089" spans="1:1">
      <c r="A3089" s="80"/>
    </row>
    <row r="3090" spans="1:1">
      <c r="A3090" s="80"/>
    </row>
    <row r="3091" spans="1:1">
      <c r="A3091" s="80"/>
    </row>
    <row r="3092" spans="1:1">
      <c r="A3092" s="80"/>
    </row>
    <row r="3093" spans="1:1">
      <c r="A3093" s="80"/>
    </row>
    <row r="3094" spans="1:1">
      <c r="A3094" s="80"/>
    </row>
    <row r="3095" spans="1:1">
      <c r="A3095" s="80"/>
    </row>
    <row r="3096" spans="1:1">
      <c r="A3096" s="80"/>
    </row>
    <row r="3097" spans="1:1">
      <c r="A3097" s="80"/>
    </row>
    <row r="3098" spans="1:1">
      <c r="A3098" s="80"/>
    </row>
    <row r="3099" spans="1:1">
      <c r="A3099" s="80"/>
    </row>
    <row r="3100" spans="1:1">
      <c r="A3100" s="80"/>
    </row>
    <row r="3101" spans="1:1">
      <c r="A3101" s="80"/>
    </row>
    <row r="3102" spans="1:1">
      <c r="A3102" s="80"/>
    </row>
    <row r="3103" spans="1:1">
      <c r="A3103" s="80"/>
    </row>
    <row r="3104" spans="1:1">
      <c r="A3104" s="80"/>
    </row>
    <row r="3105" spans="1:1">
      <c r="A3105" s="80"/>
    </row>
    <row r="3106" spans="1:1">
      <c r="A3106" s="80"/>
    </row>
    <row r="3107" spans="1:1">
      <c r="A3107" s="80"/>
    </row>
    <row r="3108" spans="1:1">
      <c r="A3108" s="80"/>
    </row>
    <row r="3109" spans="1:1">
      <c r="A3109" s="80"/>
    </row>
    <row r="3110" spans="1:1">
      <c r="A3110" s="80"/>
    </row>
    <row r="3111" spans="1:1">
      <c r="A3111" s="80"/>
    </row>
    <row r="3112" spans="1:1">
      <c r="A3112" s="80"/>
    </row>
    <row r="3113" spans="1:1">
      <c r="A3113" s="80"/>
    </row>
    <row r="3114" spans="1:1">
      <c r="A3114" s="80"/>
    </row>
    <row r="3115" spans="1:1">
      <c r="A3115" s="80"/>
    </row>
    <row r="3116" spans="1:1">
      <c r="A3116" s="80"/>
    </row>
    <row r="3117" spans="1:1">
      <c r="A3117" s="80"/>
    </row>
    <row r="3118" spans="1:1">
      <c r="A3118" s="80"/>
    </row>
    <row r="3119" spans="1:1">
      <c r="A3119" s="80"/>
    </row>
    <row r="3120" spans="1:1">
      <c r="A3120" s="80"/>
    </row>
    <row r="3121" spans="1:1">
      <c r="A3121" s="80"/>
    </row>
    <row r="3122" spans="1:1">
      <c r="A3122" s="80"/>
    </row>
    <row r="3123" spans="1:1">
      <c r="A3123" s="80"/>
    </row>
    <row r="3124" spans="1:1">
      <c r="A3124" s="80"/>
    </row>
    <row r="3125" spans="1:1">
      <c r="A3125" s="80"/>
    </row>
    <row r="3126" spans="1:1">
      <c r="A3126" s="80"/>
    </row>
    <row r="3127" spans="1:1">
      <c r="A3127" s="80"/>
    </row>
    <row r="3128" spans="1:1">
      <c r="A3128" s="80"/>
    </row>
    <row r="3129" spans="1:1">
      <c r="A3129" s="80"/>
    </row>
    <row r="3130" spans="1:1">
      <c r="A3130" s="80"/>
    </row>
    <row r="3131" spans="1:1">
      <c r="A3131" s="80"/>
    </row>
    <row r="3132" spans="1:1">
      <c r="A3132" s="80"/>
    </row>
    <row r="3133" spans="1:1">
      <c r="A3133" s="80"/>
    </row>
    <row r="3134" spans="1:1">
      <c r="A3134" s="80"/>
    </row>
    <row r="3135" spans="1:1">
      <c r="A3135" s="80"/>
    </row>
    <row r="3136" spans="1:1">
      <c r="A3136" s="80"/>
    </row>
    <row r="3137" spans="1:1">
      <c r="A3137" s="80"/>
    </row>
    <row r="3138" spans="1:1">
      <c r="A3138" s="80"/>
    </row>
    <row r="3139" spans="1:1">
      <c r="A3139" s="80"/>
    </row>
    <row r="3140" spans="1:1">
      <c r="A3140" s="80"/>
    </row>
    <row r="3141" spans="1:1">
      <c r="A3141" s="80"/>
    </row>
    <row r="3142" spans="1:1">
      <c r="A3142" s="80"/>
    </row>
    <row r="3143" spans="1:1">
      <c r="A3143" s="80"/>
    </row>
    <row r="3144" spans="1:1">
      <c r="A3144" s="80"/>
    </row>
    <row r="3145" spans="1:1">
      <c r="A3145" s="80"/>
    </row>
    <row r="3146" spans="1:1">
      <c r="A3146" s="80"/>
    </row>
    <row r="3147" spans="1:1">
      <c r="A3147" s="80"/>
    </row>
    <row r="3148" spans="1:1">
      <c r="A3148" s="80"/>
    </row>
    <row r="3149" spans="1:1">
      <c r="A3149" s="80"/>
    </row>
    <row r="3150" spans="1:1">
      <c r="A3150" s="80"/>
    </row>
    <row r="3151" spans="1:1">
      <c r="A3151" s="80"/>
    </row>
    <row r="3152" spans="1:1">
      <c r="A3152" s="80"/>
    </row>
    <row r="3153" spans="1:1">
      <c r="A3153" s="80"/>
    </row>
    <row r="3154" spans="1:1">
      <c r="A3154" s="80"/>
    </row>
    <row r="3155" spans="1:1">
      <c r="A3155" s="80"/>
    </row>
    <row r="3156" spans="1:1">
      <c r="A3156" s="80"/>
    </row>
    <row r="3157" spans="1:1">
      <c r="A3157" s="80"/>
    </row>
    <row r="3158" spans="1:1">
      <c r="A3158" s="80"/>
    </row>
    <row r="3159" spans="1:1">
      <c r="A3159" s="80"/>
    </row>
    <row r="3160" spans="1:1">
      <c r="A3160" s="80"/>
    </row>
    <row r="3161" spans="1:1">
      <c r="A3161" s="80"/>
    </row>
    <row r="3162" spans="1:1">
      <c r="A3162" s="80"/>
    </row>
    <row r="3163" spans="1:1">
      <c r="A3163" s="80"/>
    </row>
    <row r="3164" spans="1:1">
      <c r="A3164" s="80"/>
    </row>
    <row r="3165" spans="1:1">
      <c r="A3165" s="80"/>
    </row>
    <row r="3166" spans="1:1">
      <c r="A3166" s="80"/>
    </row>
    <row r="3167" spans="1:1">
      <c r="A3167" s="80"/>
    </row>
    <row r="3168" spans="1:1">
      <c r="A3168" s="80"/>
    </row>
    <row r="3169" spans="1:1">
      <c r="A3169" s="80"/>
    </row>
    <row r="3170" spans="1:1">
      <c r="A3170" s="80"/>
    </row>
    <row r="3171" spans="1:1">
      <c r="A3171" s="80"/>
    </row>
    <row r="3172" spans="1:1">
      <c r="A3172" s="80"/>
    </row>
    <row r="3173" spans="1:1">
      <c r="A3173" s="80"/>
    </row>
    <row r="3174" spans="1:1">
      <c r="A3174" s="80"/>
    </row>
    <row r="3175" spans="1:1">
      <c r="A3175" s="80"/>
    </row>
    <row r="3176" spans="1:1">
      <c r="A3176" s="80"/>
    </row>
    <row r="3177" spans="1:1">
      <c r="A3177" s="80"/>
    </row>
    <row r="3178" spans="1:1">
      <c r="A3178" s="80"/>
    </row>
    <row r="3179" spans="1:1">
      <c r="A3179" s="80"/>
    </row>
    <row r="3180" spans="1:1">
      <c r="A3180" s="80"/>
    </row>
    <row r="3181" spans="1:1">
      <c r="A3181" s="80"/>
    </row>
    <row r="3182" spans="1:1">
      <c r="A3182" s="80"/>
    </row>
    <row r="3183" spans="1:1">
      <c r="A3183" s="80"/>
    </row>
    <row r="3184" spans="1:1">
      <c r="A3184" s="80"/>
    </row>
    <row r="3185" spans="1:1">
      <c r="A3185" s="80"/>
    </row>
    <row r="3186" spans="1:1">
      <c r="A3186" s="80"/>
    </row>
    <row r="3187" spans="1:1">
      <c r="A3187" s="80"/>
    </row>
    <row r="3188" spans="1:1">
      <c r="A3188" s="80"/>
    </row>
    <row r="3189" spans="1:1">
      <c r="A3189" s="80"/>
    </row>
    <row r="3190" spans="1:1">
      <c r="A3190" s="80"/>
    </row>
    <row r="3191" spans="1:1">
      <c r="A3191" s="80"/>
    </row>
    <row r="3192" spans="1:1">
      <c r="A3192" s="80"/>
    </row>
    <row r="3193" spans="1:1">
      <c r="A3193" s="80"/>
    </row>
    <row r="3194" spans="1:1">
      <c r="A3194" s="80"/>
    </row>
    <row r="3195" spans="1:1">
      <c r="A3195" s="80"/>
    </row>
    <row r="3196" spans="1:1">
      <c r="A3196" s="80"/>
    </row>
    <row r="3197" spans="1:1">
      <c r="A3197" s="80"/>
    </row>
    <row r="3198" spans="1:1">
      <c r="A3198" s="80"/>
    </row>
    <row r="3199" spans="1:1">
      <c r="A3199" s="80"/>
    </row>
    <row r="3200" spans="1:1">
      <c r="A3200" s="80"/>
    </row>
    <row r="3201" spans="1:1">
      <c r="A3201" s="80"/>
    </row>
    <row r="3202" spans="1:1">
      <c r="A3202" s="80"/>
    </row>
    <row r="3203" spans="1:1">
      <c r="A3203" s="80"/>
    </row>
    <row r="3204" spans="1:1">
      <c r="A3204" s="80"/>
    </row>
    <row r="3205" spans="1:1">
      <c r="A3205" s="80"/>
    </row>
    <row r="3206" spans="1:1">
      <c r="A3206" s="80"/>
    </row>
    <row r="3207" spans="1:1">
      <c r="A3207" s="80"/>
    </row>
    <row r="3208" spans="1:1">
      <c r="A3208" s="80"/>
    </row>
    <row r="3209" spans="1:1">
      <c r="A3209" s="80"/>
    </row>
    <row r="3210" spans="1:1">
      <c r="A3210" s="80"/>
    </row>
    <row r="3211" spans="1:1">
      <c r="A3211" s="80"/>
    </row>
    <row r="3212" spans="1:1">
      <c r="A3212" s="80"/>
    </row>
    <row r="3213" spans="1:1">
      <c r="A3213" s="80"/>
    </row>
    <row r="3214" spans="1:1">
      <c r="A3214" s="80"/>
    </row>
    <row r="3215" spans="1:1">
      <c r="A3215" s="80"/>
    </row>
    <row r="3216" spans="1:1">
      <c r="A3216" s="80"/>
    </row>
    <row r="3217" spans="1:1">
      <c r="A3217" s="80"/>
    </row>
    <row r="3218" spans="1:1">
      <c r="A3218" s="80"/>
    </row>
    <row r="3219" spans="1:1">
      <c r="A3219" s="80"/>
    </row>
    <row r="3220" spans="1:1">
      <c r="A3220" s="80"/>
    </row>
    <row r="3221" spans="1:1">
      <c r="A3221" s="80"/>
    </row>
    <row r="3222" spans="1:1">
      <c r="A3222" s="80"/>
    </row>
    <row r="3223" spans="1:1">
      <c r="A3223" s="80"/>
    </row>
    <row r="3224" spans="1:1">
      <c r="A3224" s="80"/>
    </row>
    <row r="3225" spans="1:1">
      <c r="A3225" s="80"/>
    </row>
    <row r="3226" spans="1:1">
      <c r="A3226" s="80"/>
    </row>
    <row r="3227" spans="1:1">
      <c r="A3227" s="80"/>
    </row>
    <row r="3228" spans="1:1">
      <c r="A3228" s="80"/>
    </row>
    <row r="3229" spans="1:1">
      <c r="A3229" s="80"/>
    </row>
    <row r="3230" spans="1:1">
      <c r="A3230" s="80"/>
    </row>
    <row r="3231" spans="1:1">
      <c r="A3231" s="80"/>
    </row>
    <row r="3232" spans="1:1">
      <c r="A3232" s="80"/>
    </row>
    <row r="3233" spans="1:1">
      <c r="A3233" s="80"/>
    </row>
    <row r="3234" spans="1:1">
      <c r="A3234" s="80"/>
    </row>
    <row r="3235" spans="1:1">
      <c r="A3235" s="80"/>
    </row>
    <row r="3236" spans="1:1">
      <c r="A3236" s="80"/>
    </row>
    <row r="3237" spans="1:1">
      <c r="A3237" s="80"/>
    </row>
    <row r="3238" spans="1:1">
      <c r="A3238" s="80"/>
    </row>
    <row r="3239" spans="1:1">
      <c r="A3239" s="80"/>
    </row>
    <row r="3240" spans="1:1">
      <c r="A3240" s="80"/>
    </row>
    <row r="3241" spans="1:1">
      <c r="A3241" s="80"/>
    </row>
    <row r="3242" spans="1:1">
      <c r="A3242" s="80"/>
    </row>
    <row r="3243" spans="1:1">
      <c r="A3243" s="80"/>
    </row>
    <row r="3244" spans="1:1">
      <c r="A3244" s="80"/>
    </row>
    <row r="3245" spans="1:1">
      <c r="A3245" s="80"/>
    </row>
    <row r="3246" spans="1:1">
      <c r="A3246" s="80"/>
    </row>
    <row r="3247" spans="1:1">
      <c r="A3247" s="80"/>
    </row>
    <row r="3248" spans="1:1">
      <c r="A3248" s="80"/>
    </row>
    <row r="3249" spans="1:1">
      <c r="A3249" s="80"/>
    </row>
    <row r="3250" spans="1:1">
      <c r="A3250" s="80"/>
    </row>
    <row r="3251" spans="1:1">
      <c r="A3251" s="80"/>
    </row>
    <row r="3252" spans="1:1">
      <c r="A3252" s="80"/>
    </row>
    <row r="3253" spans="1:1">
      <c r="A3253" s="80"/>
    </row>
    <row r="3254" spans="1:1">
      <c r="A3254" s="80"/>
    </row>
    <row r="3255" spans="1:1">
      <c r="A3255" s="80"/>
    </row>
    <row r="3256" spans="1:1">
      <c r="A3256" s="80"/>
    </row>
    <row r="3257" spans="1:1">
      <c r="A3257" s="80"/>
    </row>
    <row r="3258" spans="1:1">
      <c r="A3258" s="80"/>
    </row>
    <row r="3259" spans="1:1">
      <c r="A3259" s="80"/>
    </row>
    <row r="3260" spans="1:1">
      <c r="A3260" s="80"/>
    </row>
    <row r="3261" spans="1:1">
      <c r="A3261" s="80"/>
    </row>
    <row r="3262" spans="1:1">
      <c r="A3262" s="80"/>
    </row>
    <row r="3263" spans="1:1">
      <c r="A3263" s="80"/>
    </row>
    <row r="3264" spans="1:1">
      <c r="A3264" s="80"/>
    </row>
    <row r="3265" spans="1:1">
      <c r="A3265" s="80"/>
    </row>
    <row r="3266" spans="1:1">
      <c r="A3266" s="80"/>
    </row>
    <row r="3267" spans="1:1">
      <c r="A3267" s="80"/>
    </row>
    <row r="3268" spans="1:1">
      <c r="A3268" s="80"/>
    </row>
    <row r="3269" spans="1:1">
      <c r="A3269" s="80"/>
    </row>
    <row r="3270" spans="1:1">
      <c r="A3270" s="80"/>
    </row>
    <row r="3271" spans="1:1">
      <c r="A3271" s="80"/>
    </row>
    <row r="3272" spans="1:1">
      <c r="A3272" s="80"/>
    </row>
    <row r="3273" spans="1:1">
      <c r="A3273" s="80"/>
    </row>
    <row r="3274" spans="1:1">
      <c r="A3274" s="80"/>
    </row>
    <row r="3275" spans="1:1">
      <c r="A3275" s="80"/>
    </row>
    <row r="3276" spans="1:1">
      <c r="A3276" s="80"/>
    </row>
    <row r="3277" spans="1:1">
      <c r="A3277" s="80"/>
    </row>
    <row r="3278" spans="1:1">
      <c r="A3278" s="80"/>
    </row>
    <row r="3279" spans="1:1">
      <c r="A3279" s="80"/>
    </row>
    <row r="3280" spans="1:1">
      <c r="A3280" s="80"/>
    </row>
    <row r="3281" spans="1:1">
      <c r="A3281" s="80"/>
    </row>
    <row r="3282" spans="1:1">
      <c r="A3282" s="80"/>
    </row>
    <row r="3283" spans="1:1">
      <c r="A3283" s="80"/>
    </row>
    <row r="3284" spans="1:1">
      <c r="A3284" s="80"/>
    </row>
    <row r="3285" spans="1:1">
      <c r="A3285" s="80"/>
    </row>
    <row r="3286" spans="1:1">
      <c r="A3286" s="80"/>
    </row>
    <row r="3287" spans="1:1">
      <c r="A3287" s="80"/>
    </row>
    <row r="3288" spans="1:1">
      <c r="A3288" s="80"/>
    </row>
    <row r="3289" spans="1:1">
      <c r="A3289" s="80"/>
    </row>
    <row r="3290" spans="1:1">
      <c r="A3290" s="80"/>
    </row>
    <row r="3291" spans="1:1">
      <c r="A3291" s="80"/>
    </row>
    <row r="3292" spans="1:1">
      <c r="A3292" s="80"/>
    </row>
    <row r="3293" spans="1:1">
      <c r="A3293" s="80"/>
    </row>
    <row r="3294" spans="1:1">
      <c r="A3294" s="80"/>
    </row>
    <row r="3295" spans="1:1">
      <c r="A3295" s="80"/>
    </row>
    <row r="3296" spans="1:1">
      <c r="A3296" s="80"/>
    </row>
    <row r="3297" spans="1:1">
      <c r="A3297" s="80"/>
    </row>
    <row r="3298" spans="1:1">
      <c r="A3298" s="80"/>
    </row>
    <row r="3299" spans="1:1">
      <c r="A3299" s="80"/>
    </row>
    <row r="3300" spans="1:1">
      <c r="A3300" s="80"/>
    </row>
    <row r="3301" spans="1:1">
      <c r="A3301" s="80"/>
    </row>
    <row r="3302" spans="1:1">
      <c r="A3302" s="80"/>
    </row>
    <row r="3303" spans="1:1">
      <c r="A3303" s="80"/>
    </row>
    <row r="3304" spans="1:1">
      <c r="A3304" s="80"/>
    </row>
    <row r="3305" spans="1:1">
      <c r="A3305" s="80"/>
    </row>
    <row r="3306" spans="1:1">
      <c r="A3306" s="80"/>
    </row>
    <row r="3307" spans="1:1">
      <c r="A3307" s="80"/>
    </row>
    <row r="3308" spans="1:1">
      <c r="A3308" s="80"/>
    </row>
    <row r="3309" spans="1:1">
      <c r="A3309" s="80"/>
    </row>
    <row r="3310" spans="1:1">
      <c r="A3310" s="80"/>
    </row>
    <row r="3311" spans="1:1">
      <c r="A3311" s="80"/>
    </row>
    <row r="3312" spans="1:1">
      <c r="A3312" s="80"/>
    </row>
    <row r="3313" spans="1:1">
      <c r="A3313" s="80"/>
    </row>
    <row r="3314" spans="1:1">
      <c r="A3314" s="80"/>
    </row>
    <row r="3315" spans="1:1">
      <c r="A3315" s="80"/>
    </row>
    <row r="3316" spans="1:1">
      <c r="A3316" s="80"/>
    </row>
    <row r="3317" spans="1:1">
      <c r="A3317" s="80"/>
    </row>
    <row r="3318" spans="1:1">
      <c r="A3318" s="80"/>
    </row>
    <row r="3319" spans="1:1">
      <c r="A3319" s="80"/>
    </row>
    <row r="3320" spans="1:1">
      <c r="A3320" s="80"/>
    </row>
    <row r="3321" spans="1:1">
      <c r="A3321" s="80"/>
    </row>
    <row r="3322" spans="1:1">
      <c r="A3322" s="80"/>
    </row>
    <row r="3323" spans="1:1">
      <c r="A3323" s="80"/>
    </row>
    <row r="3324" spans="1:1">
      <c r="A3324" s="80"/>
    </row>
    <row r="3325" spans="1:1">
      <c r="A3325" s="80"/>
    </row>
    <row r="3326" spans="1:1">
      <c r="A3326" s="80"/>
    </row>
    <row r="3327" spans="1:1">
      <c r="A3327" s="80"/>
    </row>
    <row r="3328" spans="1:1">
      <c r="A3328" s="80"/>
    </row>
    <row r="3329" spans="1:1">
      <c r="A3329" s="80"/>
    </row>
    <row r="3330" spans="1:1">
      <c r="A3330" s="80"/>
    </row>
    <row r="3331" spans="1:1">
      <c r="A3331" s="80"/>
    </row>
    <row r="3332" spans="1:1">
      <c r="A3332" s="80"/>
    </row>
    <row r="3333" spans="1:1">
      <c r="A3333" s="80"/>
    </row>
    <row r="3334" spans="1:1">
      <c r="A3334" s="80"/>
    </row>
    <row r="3335" spans="1:1">
      <c r="A3335" s="80"/>
    </row>
    <row r="3336" spans="1:1">
      <c r="A3336" s="80"/>
    </row>
    <row r="3337" spans="1:1">
      <c r="A3337" s="80"/>
    </row>
    <row r="3338" spans="1:1">
      <c r="A3338" s="80"/>
    </row>
    <row r="3339" spans="1:1">
      <c r="A3339" s="80"/>
    </row>
    <row r="3340" spans="1:1">
      <c r="A3340" s="80"/>
    </row>
    <row r="3341" spans="1:1">
      <c r="A3341" s="80"/>
    </row>
    <row r="3342" spans="1:1">
      <c r="A3342" s="80"/>
    </row>
    <row r="3343" spans="1:1">
      <c r="A3343" s="80"/>
    </row>
    <row r="3344" spans="1:1">
      <c r="A3344" s="80"/>
    </row>
    <row r="3345" spans="1:1">
      <c r="A3345" s="80"/>
    </row>
    <row r="3346" spans="1:1">
      <c r="A3346" s="80"/>
    </row>
    <row r="3347" spans="1:1">
      <c r="A3347" s="80"/>
    </row>
    <row r="3348" spans="1:1">
      <c r="A3348" s="80"/>
    </row>
    <row r="3349" spans="1:1">
      <c r="A3349" s="80"/>
    </row>
    <row r="3350" spans="1:1">
      <c r="A3350" s="80"/>
    </row>
    <row r="3351" spans="1:1">
      <c r="A3351" s="80"/>
    </row>
    <row r="3352" spans="1:1">
      <c r="A3352" s="80"/>
    </row>
    <row r="3353" spans="1:1">
      <c r="A3353" s="80"/>
    </row>
    <row r="3354" spans="1:1">
      <c r="A3354" s="80"/>
    </row>
    <row r="3355" spans="1:1">
      <c r="A3355" s="80"/>
    </row>
    <row r="3356" spans="1:1">
      <c r="A3356" s="80"/>
    </row>
    <row r="3357" spans="1:1">
      <c r="A3357" s="80"/>
    </row>
    <row r="3358" spans="1:1">
      <c r="A3358" s="80"/>
    </row>
    <row r="3359" spans="1:1">
      <c r="A3359" s="80"/>
    </row>
    <row r="3360" spans="1:1">
      <c r="A3360" s="80"/>
    </row>
    <row r="3361" spans="1:1">
      <c r="A3361" s="80"/>
    </row>
    <row r="3362" spans="1:1">
      <c r="A3362" s="80"/>
    </row>
    <row r="3363" spans="1:1">
      <c r="A3363" s="80"/>
    </row>
    <row r="3364" spans="1:1">
      <c r="A3364" s="80"/>
    </row>
    <row r="3365" spans="1:1">
      <c r="A3365" s="80"/>
    </row>
    <row r="3366" spans="1:1">
      <c r="A3366" s="80"/>
    </row>
    <row r="3367" spans="1:1">
      <c r="A3367" s="80"/>
    </row>
    <row r="3368" spans="1:1">
      <c r="A3368" s="80"/>
    </row>
    <row r="3369" spans="1:1">
      <c r="A3369" s="80"/>
    </row>
    <row r="3370" spans="1:1">
      <c r="A3370" s="80"/>
    </row>
    <row r="3371" spans="1:1">
      <c r="A3371" s="80"/>
    </row>
    <row r="3372" spans="1:1">
      <c r="A3372" s="80"/>
    </row>
    <row r="3373" spans="1:1">
      <c r="A3373" s="80"/>
    </row>
    <row r="3374" spans="1:1">
      <c r="A3374" s="80"/>
    </row>
    <row r="3375" spans="1:1">
      <c r="A3375" s="80"/>
    </row>
    <row r="3376" spans="1:1">
      <c r="A3376" s="80"/>
    </row>
    <row r="3377" spans="1:1">
      <c r="A3377" s="80"/>
    </row>
    <row r="3378" spans="1:1">
      <c r="A3378" s="80"/>
    </row>
    <row r="3379" spans="1:1">
      <c r="A3379" s="80"/>
    </row>
    <row r="3380" spans="1:1">
      <c r="A3380" s="80"/>
    </row>
    <row r="3381" spans="1:1">
      <c r="A3381" s="80"/>
    </row>
    <row r="3382" spans="1:1">
      <c r="A3382" s="80"/>
    </row>
    <row r="3383" spans="1:1">
      <c r="A3383" s="80"/>
    </row>
    <row r="3384" spans="1:1">
      <c r="A3384" s="80"/>
    </row>
    <row r="3385" spans="1:1">
      <c r="A3385" s="80"/>
    </row>
    <row r="3386" spans="1:1">
      <c r="A3386" s="80"/>
    </row>
    <row r="3387" spans="1:1">
      <c r="A3387" s="80"/>
    </row>
    <row r="3388" spans="1:1">
      <c r="A3388" s="80"/>
    </row>
    <row r="3389" spans="1:1">
      <c r="A3389" s="80"/>
    </row>
    <row r="3390" spans="1:1">
      <c r="A3390" s="80"/>
    </row>
    <row r="3391" spans="1:1">
      <c r="A3391" s="80"/>
    </row>
    <row r="3392" spans="1:1">
      <c r="A3392" s="80"/>
    </row>
    <row r="3393" spans="1:1">
      <c r="A3393" s="80"/>
    </row>
    <row r="3394" spans="1:1">
      <c r="A3394" s="80"/>
    </row>
    <row r="3395" spans="1:1">
      <c r="A3395" s="80"/>
    </row>
    <row r="3396" spans="1:1">
      <c r="A3396" s="80"/>
    </row>
    <row r="3397" spans="1:1">
      <c r="A3397" s="80"/>
    </row>
    <row r="3398" spans="1:1">
      <c r="A3398" s="80"/>
    </row>
    <row r="3399" spans="1:1">
      <c r="A3399" s="80"/>
    </row>
    <row r="3400" spans="1:1">
      <c r="A3400" s="80"/>
    </row>
    <row r="3401" spans="1:1">
      <c r="A3401" s="80"/>
    </row>
    <row r="3402" spans="1:1">
      <c r="A3402" s="80"/>
    </row>
    <row r="3403" spans="1:1">
      <c r="A3403" s="80"/>
    </row>
    <row r="3404" spans="1:1">
      <c r="A3404" s="80"/>
    </row>
    <row r="3405" spans="1:1">
      <c r="A3405" s="80"/>
    </row>
    <row r="3406" spans="1:1">
      <c r="A3406" s="80"/>
    </row>
    <row r="3407" spans="1:1">
      <c r="A3407" s="80"/>
    </row>
    <row r="3408" spans="1:1">
      <c r="A3408" s="80"/>
    </row>
    <row r="3409" spans="1:1">
      <c r="A3409" s="80"/>
    </row>
    <row r="3410" spans="1:1">
      <c r="A3410" s="80"/>
    </row>
    <row r="3411" spans="1:1">
      <c r="A3411" s="80"/>
    </row>
    <row r="3412" spans="1:1">
      <c r="A3412" s="80"/>
    </row>
    <row r="3413" spans="1:1">
      <c r="A3413" s="80"/>
    </row>
    <row r="3414" spans="1:1">
      <c r="A3414" s="80"/>
    </row>
    <row r="3415" spans="1:1">
      <c r="A3415" s="80"/>
    </row>
    <row r="3416" spans="1:1">
      <c r="A3416" s="80"/>
    </row>
    <row r="3417" spans="1:1">
      <c r="A3417" s="80"/>
    </row>
    <row r="3418" spans="1:1">
      <c r="A3418" s="80"/>
    </row>
    <row r="3419" spans="1:1">
      <c r="A3419" s="80"/>
    </row>
    <row r="3420" spans="1:1">
      <c r="A3420" s="80"/>
    </row>
    <row r="3421" spans="1:1">
      <c r="A3421" s="80"/>
    </row>
    <row r="3422" spans="1:1">
      <c r="A3422" s="80"/>
    </row>
    <row r="3423" spans="1:1">
      <c r="A3423" s="80"/>
    </row>
    <row r="3424" spans="1:1">
      <c r="A3424" s="80"/>
    </row>
    <row r="3425" spans="1:1">
      <c r="A3425" s="80"/>
    </row>
    <row r="3426" spans="1:1">
      <c r="A3426" s="80"/>
    </row>
    <row r="3427" spans="1:1">
      <c r="A3427" s="80"/>
    </row>
    <row r="3428" spans="1:1">
      <c r="A3428" s="80"/>
    </row>
    <row r="3429" spans="1:1">
      <c r="A3429" s="80"/>
    </row>
    <row r="3430" spans="1:1">
      <c r="A3430" s="80"/>
    </row>
    <row r="3431" spans="1:1">
      <c r="A3431" s="80"/>
    </row>
    <row r="3432" spans="1:1">
      <c r="A3432" s="80"/>
    </row>
    <row r="3433" spans="1:1">
      <c r="A3433" s="80"/>
    </row>
    <row r="3434" spans="1:1">
      <c r="A3434" s="80"/>
    </row>
    <row r="3435" spans="1:1">
      <c r="A3435" s="80"/>
    </row>
    <row r="3436" spans="1:1">
      <c r="A3436" s="80"/>
    </row>
    <row r="3437" spans="1:1">
      <c r="A3437" s="80"/>
    </row>
    <row r="3438" spans="1:1">
      <c r="A3438" s="80"/>
    </row>
    <row r="3439" spans="1:1">
      <c r="A3439" s="80"/>
    </row>
    <row r="3440" spans="1:1">
      <c r="A3440" s="80"/>
    </row>
    <row r="3441" spans="1:1">
      <c r="A3441" s="80"/>
    </row>
    <row r="3442" spans="1:1">
      <c r="A3442" s="80"/>
    </row>
    <row r="3443" spans="1:1">
      <c r="A3443" s="80"/>
    </row>
    <row r="3444" spans="1:1">
      <c r="A3444" s="80"/>
    </row>
    <row r="3445" spans="1:1">
      <c r="A3445" s="80"/>
    </row>
    <row r="3446" spans="1:1">
      <c r="A3446" s="80"/>
    </row>
    <row r="3447" spans="1:1">
      <c r="A3447" s="80"/>
    </row>
    <row r="3448" spans="1:1">
      <c r="A3448" s="80"/>
    </row>
    <row r="3449" spans="1:1">
      <c r="A3449" s="80"/>
    </row>
    <row r="3450" spans="1:1">
      <c r="A3450" s="80"/>
    </row>
    <row r="3451" spans="1:1">
      <c r="A3451" s="80"/>
    </row>
    <row r="3452" spans="1:1">
      <c r="A3452" s="80"/>
    </row>
    <row r="3453" spans="1:1">
      <c r="A3453" s="80"/>
    </row>
    <row r="3454" spans="1:1">
      <c r="A3454" s="80"/>
    </row>
    <row r="3455" spans="1:1">
      <c r="A3455" s="80"/>
    </row>
    <row r="3456" spans="1:1">
      <c r="A3456" s="80"/>
    </row>
    <row r="3457" spans="1:1">
      <c r="A3457" s="80"/>
    </row>
    <row r="3458" spans="1:1">
      <c r="A3458" s="80"/>
    </row>
    <row r="3459" spans="1:1">
      <c r="A3459" s="80"/>
    </row>
    <row r="3460" spans="1:1">
      <c r="A3460" s="80"/>
    </row>
    <row r="3461" spans="1:1">
      <c r="A3461" s="80"/>
    </row>
    <row r="3462" spans="1:1">
      <c r="A3462" s="80"/>
    </row>
    <row r="3463" spans="1:1">
      <c r="A3463" s="80"/>
    </row>
    <row r="3464" spans="1:1">
      <c r="A3464" s="80"/>
    </row>
    <row r="3465" spans="1:1">
      <c r="A3465" s="80"/>
    </row>
    <row r="3466" spans="1:1">
      <c r="A3466" s="80"/>
    </row>
    <row r="3467" spans="1:1">
      <c r="A3467" s="80"/>
    </row>
    <row r="3468" spans="1:1">
      <c r="A3468" s="80"/>
    </row>
    <row r="3469" spans="1:1">
      <c r="A3469" s="80"/>
    </row>
    <row r="3470" spans="1:1">
      <c r="A3470" s="80"/>
    </row>
    <row r="3471" spans="1:1">
      <c r="A3471" s="80"/>
    </row>
    <row r="3472" spans="1:1">
      <c r="A3472" s="80"/>
    </row>
    <row r="3473" spans="1:1">
      <c r="A3473" s="80"/>
    </row>
    <row r="3474" spans="1:1">
      <c r="A3474" s="80"/>
    </row>
    <row r="3475" spans="1:1">
      <c r="A3475" s="80"/>
    </row>
    <row r="3476" spans="1:1">
      <c r="A3476" s="80"/>
    </row>
    <row r="3477" spans="1:1">
      <c r="A3477" s="80"/>
    </row>
    <row r="3478" spans="1:1">
      <c r="A3478" s="80"/>
    </row>
    <row r="3479" spans="1:1">
      <c r="A3479" s="80"/>
    </row>
    <row r="3480" spans="1:1">
      <c r="A3480" s="80"/>
    </row>
    <row r="3481" spans="1:1">
      <c r="A3481" s="80"/>
    </row>
    <row r="3482" spans="1:1">
      <c r="A3482" s="80"/>
    </row>
    <row r="3483" spans="1:1">
      <c r="A3483" s="80"/>
    </row>
    <row r="3484" spans="1:1">
      <c r="A3484" s="80"/>
    </row>
    <row r="3485" spans="1:1">
      <c r="A3485" s="80"/>
    </row>
    <row r="3486" spans="1:1">
      <c r="A3486" s="80"/>
    </row>
    <row r="3487" spans="1:1">
      <c r="A3487" s="80"/>
    </row>
    <row r="3488" spans="1:1">
      <c r="A3488" s="80"/>
    </row>
    <row r="3489" spans="1:1">
      <c r="A3489" s="80"/>
    </row>
    <row r="3490" spans="1:1">
      <c r="A3490" s="80"/>
    </row>
    <row r="3491" spans="1:1">
      <c r="A3491" s="80"/>
    </row>
    <row r="3492" spans="1:1">
      <c r="A3492" s="80"/>
    </row>
    <row r="3493" spans="1:1">
      <c r="A3493" s="80"/>
    </row>
    <row r="3494" spans="1:1">
      <c r="A3494" s="80"/>
    </row>
    <row r="3495" spans="1:1">
      <c r="A3495" s="80"/>
    </row>
    <row r="3496" spans="1:1">
      <c r="A3496" s="80"/>
    </row>
    <row r="3497" spans="1:1">
      <c r="A3497" s="80"/>
    </row>
    <row r="3498" spans="1:1">
      <c r="A3498" s="80"/>
    </row>
    <row r="3499" spans="1:1">
      <c r="A3499" s="80"/>
    </row>
    <row r="3500" spans="1:1">
      <c r="A3500" s="80"/>
    </row>
    <row r="3501" spans="1:1">
      <c r="A3501" s="80"/>
    </row>
    <row r="3502" spans="1:1">
      <c r="A3502" s="80"/>
    </row>
    <row r="3503" spans="1:1">
      <c r="A3503" s="80"/>
    </row>
    <row r="3504" spans="1:1">
      <c r="A3504" s="80"/>
    </row>
    <row r="3505" spans="1:1">
      <c r="A3505" s="80"/>
    </row>
    <row r="3506" spans="1:1">
      <c r="A3506" s="80"/>
    </row>
    <row r="3507" spans="1:1">
      <c r="A3507" s="80"/>
    </row>
    <row r="3508" spans="1:1">
      <c r="A3508" s="80"/>
    </row>
    <row r="3509" spans="1:1">
      <c r="A3509" s="80"/>
    </row>
    <row r="3510" spans="1:1">
      <c r="A3510" s="80"/>
    </row>
    <row r="3511" spans="1:1">
      <c r="A3511" s="80"/>
    </row>
    <row r="3512" spans="1:1">
      <c r="A3512" s="80"/>
    </row>
    <row r="3513" spans="1:1">
      <c r="A3513" s="80"/>
    </row>
    <row r="3514" spans="1:1">
      <c r="A3514" s="80"/>
    </row>
    <row r="3515" spans="1:1">
      <c r="A3515" s="80"/>
    </row>
    <row r="3516" spans="1:1">
      <c r="A3516" s="80"/>
    </row>
    <row r="3517" spans="1:1">
      <c r="A3517" s="80"/>
    </row>
    <row r="3518" spans="1:1">
      <c r="A3518" s="80"/>
    </row>
    <row r="3519" spans="1:1">
      <c r="A3519" s="80"/>
    </row>
    <row r="3520" spans="1:1">
      <c r="A3520" s="80"/>
    </row>
    <row r="3521" spans="1:1">
      <c r="A3521" s="80"/>
    </row>
    <row r="3522" spans="1:1">
      <c r="A3522" s="80"/>
    </row>
    <row r="3523" spans="1:1">
      <c r="A3523" s="80"/>
    </row>
    <row r="3524" spans="1:1">
      <c r="A3524" s="80"/>
    </row>
    <row r="3525" spans="1:1">
      <c r="A3525" s="80"/>
    </row>
    <row r="3526" spans="1:1">
      <c r="A3526" s="80"/>
    </row>
    <row r="3527" spans="1:1">
      <c r="A3527" s="80"/>
    </row>
    <row r="3528" spans="1:1">
      <c r="A3528" s="80"/>
    </row>
    <row r="3529" spans="1:1">
      <c r="A3529" s="80"/>
    </row>
    <row r="3530" spans="1:1">
      <c r="A3530" s="80"/>
    </row>
    <row r="3531" spans="1:1">
      <c r="A3531" s="80"/>
    </row>
    <row r="3532" spans="1:1">
      <c r="A3532" s="80"/>
    </row>
    <row r="3533" spans="1:1">
      <c r="A3533" s="80"/>
    </row>
    <row r="3534" spans="1:1">
      <c r="A3534" s="80"/>
    </row>
    <row r="3535" spans="1:1">
      <c r="A3535" s="80"/>
    </row>
    <row r="3536" spans="1:1">
      <c r="A3536" s="80"/>
    </row>
    <row r="3537" spans="1:1">
      <c r="A3537" s="80"/>
    </row>
    <row r="3538" spans="1:1">
      <c r="A3538" s="80"/>
    </row>
    <row r="3539" spans="1:1">
      <c r="A3539" s="80"/>
    </row>
    <row r="3540" spans="1:1">
      <c r="A3540" s="80"/>
    </row>
    <row r="3541" spans="1:1">
      <c r="A3541" s="80"/>
    </row>
    <row r="3542" spans="1:1">
      <c r="A3542" s="80"/>
    </row>
    <row r="3543" spans="1:1">
      <c r="A3543" s="80"/>
    </row>
    <row r="3544" spans="1:1">
      <c r="A3544" s="80"/>
    </row>
    <row r="3545" spans="1:1">
      <c r="A3545" s="80"/>
    </row>
    <row r="3546" spans="1:1">
      <c r="A3546" s="80"/>
    </row>
    <row r="3547" spans="1:1">
      <c r="A3547" s="80"/>
    </row>
    <row r="3548" spans="1:1">
      <c r="A3548" s="80"/>
    </row>
    <row r="3549" spans="1:1">
      <c r="A3549" s="80"/>
    </row>
    <row r="3550" spans="1:1">
      <c r="A3550" s="80"/>
    </row>
    <row r="3551" spans="1:1">
      <c r="A3551" s="80"/>
    </row>
    <row r="3552" spans="1:1">
      <c r="A3552" s="80"/>
    </row>
    <row r="3553" spans="1:1">
      <c r="A3553" s="80"/>
    </row>
    <row r="3554" spans="1:1">
      <c r="A3554" s="80"/>
    </row>
    <row r="3555" spans="1:1">
      <c r="A3555" s="80"/>
    </row>
    <row r="3556" spans="1:1">
      <c r="A3556" s="80"/>
    </row>
    <row r="3557" spans="1:1">
      <c r="A3557" s="80"/>
    </row>
    <row r="3558" spans="1:1">
      <c r="A3558" s="80"/>
    </row>
    <row r="3559" spans="1:1">
      <c r="A3559" s="80"/>
    </row>
    <row r="3560" spans="1:1">
      <c r="A3560" s="80"/>
    </row>
    <row r="3561" spans="1:1">
      <c r="A3561" s="80"/>
    </row>
    <row r="3562" spans="1:1">
      <c r="A3562" s="80"/>
    </row>
    <row r="3563" spans="1:1">
      <c r="A3563" s="80"/>
    </row>
    <row r="3564" spans="1:1">
      <c r="A3564" s="80"/>
    </row>
    <row r="3565" spans="1:1">
      <c r="A3565" s="80"/>
    </row>
    <row r="3566" spans="1:1">
      <c r="A3566" s="80"/>
    </row>
    <row r="3567" spans="1:1">
      <c r="A3567" s="80"/>
    </row>
    <row r="3568" spans="1:1">
      <c r="A3568" s="80"/>
    </row>
    <row r="3569" spans="1:1">
      <c r="A3569" s="80"/>
    </row>
    <row r="3570" spans="1:1">
      <c r="A3570" s="80"/>
    </row>
    <row r="3571" spans="1:1">
      <c r="A3571" s="80"/>
    </row>
    <row r="3572" spans="1:1">
      <c r="A3572" s="80"/>
    </row>
    <row r="3573" spans="1:1">
      <c r="A3573" s="80"/>
    </row>
    <row r="3574" spans="1:1">
      <c r="A3574" s="80"/>
    </row>
    <row r="3575" spans="1:1">
      <c r="A3575" s="80"/>
    </row>
    <row r="3576" spans="1:1">
      <c r="A3576" s="80"/>
    </row>
    <row r="3577" spans="1:1">
      <c r="A3577" s="80"/>
    </row>
    <row r="3578" spans="1:1">
      <c r="A3578" s="80"/>
    </row>
    <row r="3579" spans="1:1">
      <c r="A3579" s="80"/>
    </row>
    <row r="3580" spans="1:1">
      <c r="A3580" s="80"/>
    </row>
    <row r="3581" spans="1:1">
      <c r="A3581" s="80"/>
    </row>
    <row r="3582" spans="1:1">
      <c r="A3582" s="80"/>
    </row>
    <row r="3583" spans="1:1">
      <c r="A3583" s="80"/>
    </row>
    <row r="3584" spans="1:1">
      <c r="A3584" s="80"/>
    </row>
    <row r="3585" spans="1:1">
      <c r="A3585" s="80"/>
    </row>
    <row r="3586" spans="1:1">
      <c r="A3586" s="80"/>
    </row>
    <row r="3587" spans="1:1">
      <c r="A3587" s="80"/>
    </row>
    <row r="3588" spans="1:1">
      <c r="A3588" s="80"/>
    </row>
    <row r="3589" spans="1:1">
      <c r="A3589" s="80"/>
    </row>
    <row r="3590" spans="1:1">
      <c r="A3590" s="80"/>
    </row>
    <row r="3591" spans="1:1">
      <c r="A3591" s="80"/>
    </row>
    <row r="3592" spans="1:1">
      <c r="A3592" s="80"/>
    </row>
    <row r="3593" spans="1:1">
      <c r="A3593" s="80"/>
    </row>
    <row r="3594" spans="1:1">
      <c r="A3594" s="80"/>
    </row>
    <row r="3595" spans="1:1">
      <c r="A3595" s="80"/>
    </row>
    <row r="3596" spans="1:1">
      <c r="A3596" s="80"/>
    </row>
    <row r="3597" spans="1:1">
      <c r="A3597" s="80"/>
    </row>
    <row r="3598" spans="1:1">
      <c r="A3598" s="80"/>
    </row>
    <row r="3599" spans="1:1">
      <c r="A3599" s="80"/>
    </row>
    <row r="3600" spans="1:1">
      <c r="A3600" s="80"/>
    </row>
    <row r="3601" spans="1:1">
      <c r="A3601" s="80"/>
    </row>
    <row r="3602" spans="1:1">
      <c r="A3602" s="80"/>
    </row>
    <row r="3603" spans="1:1">
      <c r="A3603" s="80"/>
    </row>
    <row r="3604" spans="1:1">
      <c r="A3604" s="80"/>
    </row>
    <row r="3605" spans="1:1">
      <c r="A3605" s="80"/>
    </row>
    <row r="3606" spans="1:1">
      <c r="A3606" s="80"/>
    </row>
    <row r="3607" spans="1:1">
      <c r="A3607" s="80"/>
    </row>
    <row r="3608" spans="1:1">
      <c r="A3608" s="80"/>
    </row>
    <row r="3609" spans="1:1">
      <c r="A3609" s="80"/>
    </row>
    <row r="3610" spans="1:1">
      <c r="A3610" s="80"/>
    </row>
    <row r="3611" spans="1:1">
      <c r="A3611" s="80"/>
    </row>
    <row r="3612" spans="1:1">
      <c r="A3612" s="80"/>
    </row>
    <row r="3613" spans="1:1">
      <c r="A3613" s="80"/>
    </row>
    <row r="3614" spans="1:1">
      <c r="A3614" s="80"/>
    </row>
    <row r="3615" spans="1:1">
      <c r="A3615" s="80"/>
    </row>
    <row r="3616" spans="1:1">
      <c r="A3616" s="80"/>
    </row>
    <row r="3617" spans="1:1">
      <c r="A3617" s="80"/>
    </row>
    <row r="3618" spans="1:1">
      <c r="A3618" s="80"/>
    </row>
    <row r="3619" spans="1:1">
      <c r="A3619" s="80"/>
    </row>
    <row r="3620" spans="1:1">
      <c r="A3620" s="80"/>
    </row>
    <row r="3621" spans="1:1">
      <c r="A3621" s="80"/>
    </row>
    <row r="3622" spans="1:1">
      <c r="A3622" s="80"/>
    </row>
    <row r="3623" spans="1:1">
      <c r="A3623" s="80"/>
    </row>
    <row r="3624" spans="1:1">
      <c r="A3624" s="80"/>
    </row>
    <row r="3625" spans="1:1">
      <c r="A3625" s="80"/>
    </row>
    <row r="3626" spans="1:1">
      <c r="A3626" s="80"/>
    </row>
    <row r="3627" spans="1:1">
      <c r="A3627" s="80"/>
    </row>
    <row r="3628" spans="1:1">
      <c r="A3628" s="80"/>
    </row>
    <row r="3629" spans="1:1">
      <c r="A3629" s="80"/>
    </row>
    <row r="3630" spans="1:1">
      <c r="A3630" s="80"/>
    </row>
    <row r="3631" spans="1:1">
      <c r="A3631" s="80"/>
    </row>
    <row r="3632" spans="1:1">
      <c r="A3632" s="80"/>
    </row>
    <row r="3633" spans="1:1">
      <c r="A3633" s="80"/>
    </row>
    <row r="3634" spans="1:1">
      <c r="A3634" s="80"/>
    </row>
    <row r="3635" spans="1:1">
      <c r="A3635" s="80"/>
    </row>
    <row r="3636" spans="1:1">
      <c r="A3636" s="80"/>
    </row>
    <row r="3637" spans="1:1">
      <c r="A3637" s="80"/>
    </row>
    <row r="3638" spans="1:1">
      <c r="A3638" s="80"/>
    </row>
    <row r="3639" spans="1:1">
      <c r="A3639" s="80"/>
    </row>
    <row r="3640" spans="1:1">
      <c r="A3640" s="80"/>
    </row>
    <row r="3641" spans="1:1">
      <c r="A3641" s="80"/>
    </row>
    <row r="3642" spans="1:1">
      <c r="A3642" s="80"/>
    </row>
    <row r="3643" spans="1:1">
      <c r="A3643" s="80"/>
    </row>
    <row r="3644" spans="1:1">
      <c r="A3644" s="80"/>
    </row>
    <row r="3645" spans="1:1">
      <c r="A3645" s="80"/>
    </row>
    <row r="3646" spans="1:1">
      <c r="A3646" s="80"/>
    </row>
    <row r="3647" spans="1:1">
      <c r="A3647" s="80"/>
    </row>
    <row r="3648" spans="1:1">
      <c r="A3648" s="80"/>
    </row>
    <row r="3649" spans="1:1">
      <c r="A3649" s="80"/>
    </row>
    <row r="3650" spans="1:1">
      <c r="A3650" s="80"/>
    </row>
    <row r="3651" spans="1:1">
      <c r="A3651" s="80"/>
    </row>
    <row r="3652" spans="1:1">
      <c r="A3652" s="80"/>
    </row>
    <row r="3653" spans="1:1">
      <c r="A3653" s="80"/>
    </row>
    <row r="3654" spans="1:1">
      <c r="A3654" s="80"/>
    </row>
    <row r="3655" spans="1:1">
      <c r="A3655" s="80"/>
    </row>
    <row r="3656" spans="1:1">
      <c r="A3656" s="80"/>
    </row>
    <row r="3657" spans="1:1">
      <c r="A3657" s="80"/>
    </row>
    <row r="3658" spans="1:1">
      <c r="A3658" s="80"/>
    </row>
    <row r="3659" spans="1:1">
      <c r="A3659" s="80"/>
    </row>
    <row r="3660" spans="1:1">
      <c r="A3660" s="80"/>
    </row>
    <row r="3661" spans="1:1">
      <c r="A3661" s="80"/>
    </row>
    <row r="3662" spans="1:1">
      <c r="A3662" s="80"/>
    </row>
    <row r="3663" spans="1:1">
      <c r="A3663" s="80"/>
    </row>
    <row r="3664" spans="1:1">
      <c r="A3664" s="80"/>
    </row>
    <row r="3665" spans="1:1">
      <c r="A3665" s="80"/>
    </row>
    <row r="3666" spans="1:1">
      <c r="A3666" s="80"/>
    </row>
    <row r="3667" spans="1:1">
      <c r="A3667" s="80"/>
    </row>
    <row r="3668" spans="1:1">
      <c r="A3668" s="80"/>
    </row>
    <row r="3669" spans="1:1">
      <c r="A3669" s="80"/>
    </row>
    <row r="3670" spans="1:1">
      <c r="A3670" s="80"/>
    </row>
    <row r="3671" spans="1:1">
      <c r="A3671" s="80"/>
    </row>
    <row r="3672" spans="1:1">
      <c r="A3672" s="80"/>
    </row>
    <row r="3673" spans="1:1">
      <c r="A3673" s="80"/>
    </row>
    <row r="3674" spans="1:1">
      <c r="A3674" s="80"/>
    </row>
    <row r="3675" spans="1:1">
      <c r="A3675" s="80"/>
    </row>
    <row r="3676" spans="1:1">
      <c r="A3676" s="80"/>
    </row>
    <row r="3677" spans="1:1">
      <c r="A3677" s="80"/>
    </row>
    <row r="3678" spans="1:1">
      <c r="A3678" s="80"/>
    </row>
    <row r="3679" spans="1:1">
      <c r="A3679" s="80"/>
    </row>
    <row r="3680" spans="1:1">
      <c r="A3680" s="80"/>
    </row>
    <row r="3681" spans="1:1">
      <c r="A3681" s="80"/>
    </row>
    <row r="3682" spans="1:1">
      <c r="A3682" s="80"/>
    </row>
    <row r="3683" spans="1:1">
      <c r="A3683" s="80"/>
    </row>
    <row r="3684" spans="1:1">
      <c r="A3684" s="80"/>
    </row>
    <row r="3685" spans="1:1">
      <c r="A3685" s="80"/>
    </row>
    <row r="3686" spans="1:1">
      <c r="A3686" s="80"/>
    </row>
    <row r="3687" spans="1:1">
      <c r="A3687" s="80"/>
    </row>
    <row r="3688" spans="1:1">
      <c r="A3688" s="80"/>
    </row>
    <row r="3689" spans="1:1">
      <c r="A3689" s="80"/>
    </row>
    <row r="3690" spans="1:1">
      <c r="A3690" s="80"/>
    </row>
    <row r="3691" spans="1:1">
      <c r="A3691" s="80"/>
    </row>
    <row r="3692" spans="1:1">
      <c r="A3692" s="80"/>
    </row>
    <row r="3693" spans="1:1">
      <c r="A3693" s="80"/>
    </row>
    <row r="3694" spans="1:1">
      <c r="A3694" s="80"/>
    </row>
    <row r="3695" spans="1:1">
      <c r="A3695" s="80"/>
    </row>
    <row r="3696" spans="1:1">
      <c r="A3696" s="80"/>
    </row>
    <row r="3697" spans="1:1">
      <c r="A3697" s="80"/>
    </row>
    <row r="3698" spans="1:1">
      <c r="A3698" s="80"/>
    </row>
    <row r="3699" spans="1:1">
      <c r="A3699" s="80"/>
    </row>
    <row r="3700" spans="1:1">
      <c r="A3700" s="80"/>
    </row>
    <row r="3701" spans="1:1">
      <c r="A3701" s="80"/>
    </row>
    <row r="3702" spans="1:1">
      <c r="A3702" s="80"/>
    </row>
    <row r="3703" spans="1:1">
      <c r="A3703" s="80"/>
    </row>
    <row r="3704" spans="1:1">
      <c r="A3704" s="80"/>
    </row>
    <row r="3705" spans="1:1">
      <c r="A3705" s="80"/>
    </row>
    <row r="3706" spans="1:1">
      <c r="A3706" s="80"/>
    </row>
    <row r="3707" spans="1:1">
      <c r="A3707" s="80"/>
    </row>
    <row r="3708" spans="1:1">
      <c r="A3708" s="80"/>
    </row>
    <row r="3709" spans="1:1">
      <c r="A3709" s="80"/>
    </row>
    <row r="3710" spans="1:1">
      <c r="A3710" s="80"/>
    </row>
    <row r="3711" spans="1:1">
      <c r="A3711" s="80"/>
    </row>
    <row r="3712" spans="1:1">
      <c r="A3712" s="80"/>
    </row>
    <row r="3713" spans="1:1">
      <c r="A3713" s="80"/>
    </row>
    <row r="3714" spans="1:1">
      <c r="A3714" s="80"/>
    </row>
    <row r="3715" spans="1:1">
      <c r="A3715" s="80"/>
    </row>
    <row r="3716" spans="1:1">
      <c r="A3716" s="80"/>
    </row>
    <row r="3717" spans="1:1">
      <c r="A3717" s="80"/>
    </row>
    <row r="3718" spans="1:1">
      <c r="A3718" s="80"/>
    </row>
    <row r="3719" spans="1:1">
      <c r="A3719" s="80"/>
    </row>
    <row r="3720" spans="1:1">
      <c r="A3720" s="80"/>
    </row>
    <row r="3721" spans="1:1">
      <c r="A3721" s="80"/>
    </row>
    <row r="3722" spans="1:1">
      <c r="A3722" s="80"/>
    </row>
    <row r="3723" spans="1:1">
      <c r="A3723" s="80"/>
    </row>
    <row r="3724" spans="1:1">
      <c r="A3724" s="80"/>
    </row>
    <row r="3725" spans="1:1">
      <c r="A3725" s="80"/>
    </row>
    <row r="3726" spans="1:1">
      <c r="A3726" s="80"/>
    </row>
    <row r="3727" spans="1:1">
      <c r="A3727" s="80"/>
    </row>
    <row r="3728" spans="1:1">
      <c r="A3728" s="80"/>
    </row>
    <row r="3729" spans="1:1">
      <c r="A3729" s="80"/>
    </row>
    <row r="3730" spans="1:1">
      <c r="A3730" s="80"/>
    </row>
    <row r="3731" spans="1:1">
      <c r="A3731" s="80"/>
    </row>
    <row r="3732" spans="1:1">
      <c r="A3732" s="80"/>
    </row>
    <row r="3733" spans="1:1">
      <c r="A3733" s="80"/>
    </row>
    <row r="3734" spans="1:1">
      <c r="A3734" s="80"/>
    </row>
    <row r="3735" spans="1:1">
      <c r="A3735" s="80"/>
    </row>
    <row r="3736" spans="1:1">
      <c r="A3736" s="80"/>
    </row>
    <row r="3737" spans="1:1">
      <c r="A3737" s="80"/>
    </row>
    <row r="3738" spans="1:1">
      <c r="A3738" s="80"/>
    </row>
    <row r="3739" spans="1:1">
      <c r="A3739" s="80"/>
    </row>
    <row r="3740" spans="1:1">
      <c r="A3740" s="80"/>
    </row>
    <row r="3741" spans="1:1">
      <c r="A3741" s="80"/>
    </row>
    <row r="3742" spans="1:1">
      <c r="A3742" s="80"/>
    </row>
    <row r="3743" spans="1:1">
      <c r="A3743" s="80"/>
    </row>
    <row r="3744" spans="1:1">
      <c r="A3744" s="80"/>
    </row>
    <row r="3745" spans="1:1">
      <c r="A3745" s="80"/>
    </row>
    <row r="3746" spans="1:1">
      <c r="A3746" s="80"/>
    </row>
    <row r="3747" spans="1:1">
      <c r="A3747" s="80"/>
    </row>
    <row r="3748" spans="1:1">
      <c r="A3748" s="80"/>
    </row>
    <row r="3749" spans="1:1">
      <c r="A3749" s="80"/>
    </row>
    <row r="3750" spans="1:1">
      <c r="A3750" s="80"/>
    </row>
    <row r="3751" spans="1:1">
      <c r="A3751" s="80"/>
    </row>
    <row r="3752" spans="1:1">
      <c r="A3752" s="80"/>
    </row>
    <row r="3753" spans="1:1">
      <c r="A3753" s="80"/>
    </row>
    <row r="3754" spans="1:1">
      <c r="A3754" s="80"/>
    </row>
    <row r="3755" spans="1:1">
      <c r="A3755" s="80"/>
    </row>
    <row r="3756" spans="1:1">
      <c r="A3756" s="80"/>
    </row>
    <row r="3757" spans="1:1">
      <c r="A3757" s="80"/>
    </row>
    <row r="3758" spans="1:1">
      <c r="A3758" s="80"/>
    </row>
    <row r="3759" spans="1:1">
      <c r="A3759" s="80"/>
    </row>
    <row r="3760" spans="1:1">
      <c r="A3760" s="80"/>
    </row>
    <row r="3761" spans="1:1">
      <c r="A3761" s="80"/>
    </row>
    <row r="3762" spans="1:1">
      <c r="A3762" s="80"/>
    </row>
    <row r="3763" spans="1:1">
      <c r="A3763" s="80"/>
    </row>
    <row r="3764" spans="1:1">
      <c r="A3764" s="80"/>
    </row>
    <row r="3765" spans="1:1">
      <c r="A3765" s="80"/>
    </row>
    <row r="3766" spans="1:1">
      <c r="A3766" s="80"/>
    </row>
    <row r="3767" spans="1:1">
      <c r="A3767" s="80"/>
    </row>
    <row r="3768" spans="1:1">
      <c r="A3768" s="80"/>
    </row>
    <row r="3769" spans="1:1">
      <c r="A3769" s="80"/>
    </row>
    <row r="3770" spans="1:1">
      <c r="A3770" s="80"/>
    </row>
    <row r="3771" spans="1:1">
      <c r="A3771" s="80"/>
    </row>
    <row r="3772" spans="1:1">
      <c r="A3772" s="80"/>
    </row>
    <row r="3773" spans="1:1">
      <c r="A3773" s="80"/>
    </row>
    <row r="3774" spans="1:1">
      <c r="A3774" s="80"/>
    </row>
    <row r="3775" spans="1:1">
      <c r="A3775" s="80"/>
    </row>
    <row r="3776" spans="1:1">
      <c r="A3776" s="80"/>
    </row>
    <row r="3777" spans="1:1">
      <c r="A3777" s="80"/>
    </row>
    <row r="3778" spans="1:1">
      <c r="A3778" s="80"/>
    </row>
    <row r="3779" spans="1:1">
      <c r="A3779" s="80"/>
    </row>
    <row r="3780" spans="1:1">
      <c r="A3780" s="80"/>
    </row>
    <row r="3781" spans="1:1">
      <c r="A3781" s="80"/>
    </row>
    <row r="3782" spans="1:1">
      <c r="A3782" s="80"/>
    </row>
    <row r="3783" spans="1:1">
      <c r="A3783" s="80"/>
    </row>
    <row r="3784" spans="1:1">
      <c r="A3784" s="80"/>
    </row>
    <row r="3785" spans="1:1">
      <c r="A3785" s="80"/>
    </row>
    <row r="3786" spans="1:1">
      <c r="A3786" s="80"/>
    </row>
    <row r="3787" spans="1:1">
      <c r="A3787" s="80"/>
    </row>
    <row r="3788" spans="1:1">
      <c r="A3788" s="80"/>
    </row>
    <row r="3789" spans="1:1">
      <c r="A3789" s="80"/>
    </row>
    <row r="3790" spans="1:1">
      <c r="A3790" s="80"/>
    </row>
    <row r="3791" spans="1:1">
      <c r="A3791" s="80"/>
    </row>
    <row r="3792" spans="1:1">
      <c r="A3792" s="80"/>
    </row>
    <row r="3793" spans="1:1">
      <c r="A3793" s="80"/>
    </row>
    <row r="3794" spans="1:1">
      <c r="A3794" s="80"/>
    </row>
    <row r="3795" spans="1:1">
      <c r="A3795" s="80"/>
    </row>
    <row r="3796" spans="1:1">
      <c r="A3796" s="80"/>
    </row>
    <row r="3797" spans="1:1">
      <c r="A3797" s="80"/>
    </row>
    <row r="3798" spans="1:1">
      <c r="A3798" s="80"/>
    </row>
    <row r="3799" spans="1:1">
      <c r="A3799" s="80"/>
    </row>
    <row r="3800" spans="1:1">
      <c r="A3800" s="80"/>
    </row>
    <row r="3801" spans="1:1">
      <c r="A3801" s="80"/>
    </row>
    <row r="3802" spans="1:1">
      <c r="A3802" s="80"/>
    </row>
    <row r="3803" spans="1:1">
      <c r="A3803" s="80"/>
    </row>
    <row r="3804" spans="1:1">
      <c r="A3804" s="80"/>
    </row>
    <row r="3805" spans="1:1">
      <c r="A3805" s="80"/>
    </row>
    <row r="3806" spans="1:1">
      <c r="A3806" s="80"/>
    </row>
    <row r="3807" spans="1:1">
      <c r="A3807" s="80"/>
    </row>
    <row r="3808" spans="1:1">
      <c r="A3808" s="80"/>
    </row>
    <row r="3809" spans="1:1">
      <c r="A3809" s="80"/>
    </row>
    <row r="3810" spans="1:1">
      <c r="A3810" s="80"/>
    </row>
    <row r="3811" spans="1:1">
      <c r="A3811" s="80"/>
    </row>
    <row r="3812" spans="1:1">
      <c r="A3812" s="80"/>
    </row>
    <row r="3813" spans="1:1">
      <c r="A3813" s="80"/>
    </row>
    <row r="3814" spans="1:1">
      <c r="A3814" s="80"/>
    </row>
    <row r="3815" spans="1:1">
      <c r="A3815" s="80"/>
    </row>
    <row r="3816" spans="1:1">
      <c r="A3816" s="80"/>
    </row>
    <row r="3817" spans="1:1">
      <c r="A3817" s="80"/>
    </row>
    <row r="3818" spans="1:1">
      <c r="A3818" s="80"/>
    </row>
    <row r="3819" spans="1:1">
      <c r="A3819" s="80"/>
    </row>
    <row r="3820" spans="1:1">
      <c r="A3820" s="80"/>
    </row>
    <row r="3821" spans="1:1">
      <c r="A3821" s="80"/>
    </row>
    <row r="3822" spans="1:1">
      <c r="A3822" s="80"/>
    </row>
    <row r="3823" spans="1:1">
      <c r="A3823" s="80"/>
    </row>
    <row r="3824" spans="1:1">
      <c r="A3824" s="80"/>
    </row>
    <row r="3825" spans="1:1">
      <c r="A3825" s="80"/>
    </row>
    <row r="3826" spans="1:1">
      <c r="A3826" s="80"/>
    </row>
    <row r="3827" spans="1:1">
      <c r="A3827" s="80"/>
    </row>
    <row r="3828" spans="1:1">
      <c r="A3828" s="80"/>
    </row>
    <row r="3829" spans="1:1">
      <c r="A3829" s="80"/>
    </row>
    <row r="3830" spans="1:1">
      <c r="A3830" s="80"/>
    </row>
    <row r="3831" spans="1:1">
      <c r="A3831" s="80"/>
    </row>
    <row r="3832" spans="1:1">
      <c r="A3832" s="80"/>
    </row>
    <row r="3833" spans="1:1">
      <c r="A3833" s="80"/>
    </row>
    <row r="3834" spans="1:1">
      <c r="A3834" s="80"/>
    </row>
    <row r="3835" spans="1:1">
      <c r="A3835" s="80"/>
    </row>
    <row r="3836" spans="1:1">
      <c r="A3836" s="80"/>
    </row>
    <row r="3837" spans="1:1">
      <c r="A3837" s="80"/>
    </row>
    <row r="3838" spans="1:1">
      <c r="A3838" s="80"/>
    </row>
    <row r="3839" spans="1:1">
      <c r="A3839" s="80"/>
    </row>
    <row r="3840" spans="1:1">
      <c r="A3840" s="80"/>
    </row>
    <row r="3841" spans="1:1">
      <c r="A3841" s="80"/>
    </row>
    <row r="3842" spans="1:1">
      <c r="A3842" s="80"/>
    </row>
    <row r="3843" spans="1:1">
      <c r="A3843" s="80"/>
    </row>
    <row r="3844" spans="1:1">
      <c r="A3844" s="80"/>
    </row>
    <row r="3845" spans="1:1">
      <c r="A3845" s="80"/>
    </row>
    <row r="3846" spans="1:1">
      <c r="A3846" s="80"/>
    </row>
    <row r="3847" spans="1:1">
      <c r="A3847" s="80"/>
    </row>
    <row r="3848" spans="1:1">
      <c r="A3848" s="80"/>
    </row>
    <row r="3849" spans="1:1">
      <c r="A3849" s="80"/>
    </row>
    <row r="3850" spans="1:1">
      <c r="A3850" s="80"/>
    </row>
    <row r="3851" spans="1:1">
      <c r="A3851" s="80"/>
    </row>
    <row r="3852" spans="1:1">
      <c r="A3852" s="80"/>
    </row>
    <row r="3853" spans="1:1">
      <c r="A3853" s="80"/>
    </row>
    <row r="3854" spans="1:1">
      <c r="A3854" s="80"/>
    </row>
    <row r="3855" spans="1:1">
      <c r="A3855" s="80"/>
    </row>
    <row r="3856" spans="1:1">
      <c r="A3856" s="80"/>
    </row>
    <row r="3857" spans="1:1">
      <c r="A3857" s="80"/>
    </row>
    <row r="3858" spans="1:1">
      <c r="A3858" s="80"/>
    </row>
    <row r="3859" spans="1:1">
      <c r="A3859" s="80"/>
    </row>
    <row r="3860" spans="1:1">
      <c r="A3860" s="80"/>
    </row>
    <row r="3861" spans="1:1">
      <c r="A3861" s="80"/>
    </row>
    <row r="3862" spans="1:1">
      <c r="A3862" s="80"/>
    </row>
    <row r="3863" spans="1:1">
      <c r="A3863" s="80"/>
    </row>
    <row r="3864" spans="1:1">
      <c r="A3864" s="80"/>
    </row>
    <row r="3865" spans="1:1">
      <c r="A3865" s="80"/>
    </row>
    <row r="3866" spans="1:1">
      <c r="A3866" s="80"/>
    </row>
    <row r="3867" spans="1:1">
      <c r="A3867" s="80"/>
    </row>
    <row r="3868" spans="1:1">
      <c r="A3868" s="80"/>
    </row>
    <row r="3869" spans="1:1">
      <c r="A3869" s="80"/>
    </row>
    <row r="3870" spans="1:1">
      <c r="A3870" s="80"/>
    </row>
    <row r="3871" spans="1:1">
      <c r="A3871" s="80"/>
    </row>
    <row r="3872" spans="1:1">
      <c r="A3872" s="80"/>
    </row>
    <row r="3873" spans="1:1">
      <c r="A3873" s="80"/>
    </row>
    <row r="3874" spans="1:1">
      <c r="A3874" s="80"/>
    </row>
    <row r="3875" spans="1:1">
      <c r="A3875" s="80"/>
    </row>
    <row r="3876" spans="1:1">
      <c r="A3876" s="80"/>
    </row>
    <row r="3877" spans="1:1">
      <c r="A3877" s="80"/>
    </row>
    <row r="3878" spans="1:1">
      <c r="A3878" s="80"/>
    </row>
    <row r="3879" spans="1:1">
      <c r="A3879" s="80"/>
    </row>
    <row r="3880" spans="1:1">
      <c r="A3880" s="80"/>
    </row>
    <row r="3881" spans="1:1">
      <c r="A3881" s="80"/>
    </row>
    <row r="3882" spans="1:1">
      <c r="A3882" s="80"/>
    </row>
    <row r="3883" spans="1:1">
      <c r="A3883" s="80"/>
    </row>
    <row r="3884" spans="1:1">
      <c r="A3884" s="80"/>
    </row>
    <row r="3885" spans="1:1">
      <c r="A3885" s="80"/>
    </row>
    <row r="3886" spans="1:1">
      <c r="A3886" s="80"/>
    </row>
    <row r="3887" spans="1:1">
      <c r="A3887" s="80"/>
    </row>
    <row r="3888" spans="1:1">
      <c r="A3888" s="80"/>
    </row>
    <row r="3889" spans="1:1">
      <c r="A3889" s="80"/>
    </row>
    <row r="3890" spans="1:1">
      <c r="A3890" s="80"/>
    </row>
    <row r="3891" spans="1:1">
      <c r="A3891" s="80"/>
    </row>
    <row r="3892" spans="1:1">
      <c r="A3892" s="80"/>
    </row>
    <row r="3893" spans="1:1">
      <c r="A3893" s="80"/>
    </row>
    <row r="3894" spans="1:1">
      <c r="A3894" s="80"/>
    </row>
    <row r="3895" spans="1:1">
      <c r="A3895" s="80"/>
    </row>
    <row r="3896" spans="1:1">
      <c r="A3896" s="80"/>
    </row>
    <row r="3897" spans="1:1">
      <c r="A3897" s="80"/>
    </row>
    <row r="3898" spans="1:1">
      <c r="A3898" s="80"/>
    </row>
    <row r="3899" spans="1:1">
      <c r="A3899" s="80"/>
    </row>
    <row r="3900" spans="1:1">
      <c r="A3900" s="80"/>
    </row>
    <row r="3901" spans="1:1">
      <c r="A3901" s="80"/>
    </row>
    <row r="3902" spans="1:1">
      <c r="A3902" s="80"/>
    </row>
    <row r="3903" spans="1:1">
      <c r="A3903" s="80"/>
    </row>
    <row r="3904" spans="1:1">
      <c r="A3904" s="80"/>
    </row>
    <row r="3905" spans="1:1">
      <c r="A3905" s="80"/>
    </row>
    <row r="3906" spans="1:1">
      <c r="A3906" s="80"/>
    </row>
    <row r="3907" spans="1:1">
      <c r="A3907" s="80"/>
    </row>
    <row r="3908" spans="1:1">
      <c r="A3908" s="80"/>
    </row>
    <row r="3909" spans="1:1">
      <c r="A3909" s="80"/>
    </row>
    <row r="3910" spans="1:1">
      <c r="A3910" s="80"/>
    </row>
    <row r="3911" spans="1:1">
      <c r="A3911" s="80"/>
    </row>
    <row r="3912" spans="1:1">
      <c r="A3912" s="80"/>
    </row>
    <row r="3913" spans="1:1">
      <c r="A3913" s="80"/>
    </row>
    <row r="3914" spans="1:1">
      <c r="A3914" s="80"/>
    </row>
    <row r="3915" spans="1:1">
      <c r="A3915" s="80"/>
    </row>
    <row r="3916" spans="1:1">
      <c r="A3916" s="80"/>
    </row>
    <row r="3917" spans="1:1">
      <c r="A3917" s="80"/>
    </row>
    <row r="3918" spans="1:1">
      <c r="A3918" s="80"/>
    </row>
    <row r="3919" spans="1:1">
      <c r="A3919" s="80"/>
    </row>
    <row r="3920" spans="1:1">
      <c r="A3920" s="80"/>
    </row>
    <row r="3921" spans="1:1">
      <c r="A3921" s="80"/>
    </row>
    <row r="3922" spans="1:1">
      <c r="A3922" s="80"/>
    </row>
    <row r="3923" spans="1:1">
      <c r="A3923" s="80"/>
    </row>
    <row r="3924" spans="1:1">
      <c r="A3924" s="80"/>
    </row>
    <row r="3925" spans="1:1">
      <c r="A3925" s="80"/>
    </row>
    <row r="3926" spans="1:1">
      <c r="A3926" s="80"/>
    </row>
    <row r="3927" spans="1:1">
      <c r="A3927" s="80"/>
    </row>
    <row r="3928" spans="1:1">
      <c r="A3928" s="80"/>
    </row>
    <row r="3929" spans="1:1">
      <c r="A3929" s="80"/>
    </row>
    <row r="3930" spans="1:1">
      <c r="A3930" s="80"/>
    </row>
    <row r="3931" spans="1:1">
      <c r="A3931" s="80"/>
    </row>
    <row r="3932" spans="1:1">
      <c r="A3932" s="80"/>
    </row>
    <row r="3933" spans="1:1">
      <c r="A3933" s="80"/>
    </row>
    <row r="3934" spans="1:1">
      <c r="A3934" s="80"/>
    </row>
    <row r="3935" spans="1:1">
      <c r="A3935" s="80"/>
    </row>
    <row r="3936" spans="1:1">
      <c r="A3936" s="80"/>
    </row>
    <row r="3937" spans="1:1">
      <c r="A3937" s="80"/>
    </row>
    <row r="3938" spans="1:1">
      <c r="A3938" s="80"/>
    </row>
    <row r="3939" spans="1:1">
      <c r="A3939" s="80"/>
    </row>
    <row r="3940" spans="1:1">
      <c r="A3940" s="80"/>
    </row>
    <row r="3941" spans="1:1">
      <c r="A3941" s="80"/>
    </row>
    <row r="3942" spans="1:1">
      <c r="A3942" s="80"/>
    </row>
    <row r="3943" spans="1:1">
      <c r="A3943" s="80"/>
    </row>
    <row r="3944" spans="1:1">
      <c r="A3944" s="80"/>
    </row>
    <row r="3945" spans="1:1">
      <c r="A3945" s="80"/>
    </row>
    <row r="3946" spans="1:1">
      <c r="A3946" s="80"/>
    </row>
    <row r="3947" spans="1:1">
      <c r="A3947" s="80"/>
    </row>
    <row r="3948" spans="1:1">
      <c r="A3948" s="80"/>
    </row>
    <row r="3949" spans="1:1">
      <c r="A3949" s="80"/>
    </row>
    <row r="3950" spans="1:1">
      <c r="A3950" s="80"/>
    </row>
    <row r="3951" spans="1:1">
      <c r="A3951" s="80"/>
    </row>
    <row r="3952" spans="1:1">
      <c r="A3952" s="80"/>
    </row>
    <row r="3953" spans="1:1">
      <c r="A3953" s="80"/>
    </row>
    <row r="3954" spans="1:1">
      <c r="A3954" s="80"/>
    </row>
    <row r="3955" spans="1:1">
      <c r="A3955" s="80"/>
    </row>
    <row r="3956" spans="1:1">
      <c r="A3956" s="80"/>
    </row>
    <row r="3957" spans="1:1">
      <c r="A3957" s="80"/>
    </row>
    <row r="3958" spans="1:1">
      <c r="A3958" s="80"/>
    </row>
    <row r="3959" spans="1:1">
      <c r="A3959" s="80"/>
    </row>
    <row r="3960" spans="1:1">
      <c r="A3960" s="80"/>
    </row>
    <row r="3961" spans="1:1">
      <c r="A3961" s="80"/>
    </row>
    <row r="3962" spans="1:1">
      <c r="A3962" s="80"/>
    </row>
    <row r="3963" spans="1:1">
      <c r="A3963" s="80"/>
    </row>
    <row r="3964" spans="1:1">
      <c r="A3964" s="80"/>
    </row>
    <row r="3965" spans="1:1">
      <c r="A3965" s="80"/>
    </row>
    <row r="3966" spans="1:1">
      <c r="A3966" s="80"/>
    </row>
    <row r="3967" spans="1:1">
      <c r="A3967" s="80"/>
    </row>
    <row r="3968" spans="1:1">
      <c r="A3968" s="80"/>
    </row>
    <row r="3969" spans="1:1">
      <c r="A3969" s="80"/>
    </row>
    <row r="3970" spans="1:1">
      <c r="A3970" s="80"/>
    </row>
    <row r="3971" spans="1:1">
      <c r="A3971" s="80"/>
    </row>
    <row r="3972" spans="1:1">
      <c r="A3972" s="80"/>
    </row>
    <row r="3973" spans="1:1">
      <c r="A3973" s="80"/>
    </row>
    <row r="3974" spans="1:1">
      <c r="A3974" s="80"/>
    </row>
    <row r="3975" spans="1:1">
      <c r="A3975" s="80"/>
    </row>
    <row r="3976" spans="1:1">
      <c r="A3976" s="80"/>
    </row>
    <row r="3977" spans="1:1">
      <c r="A3977" s="80"/>
    </row>
    <row r="3978" spans="1:1">
      <c r="A3978" s="80"/>
    </row>
    <row r="3979" spans="1:1">
      <c r="A3979" s="80"/>
    </row>
    <row r="3980" spans="1:1">
      <c r="A3980" s="80"/>
    </row>
    <row r="3981" spans="1:1">
      <c r="A3981" s="80"/>
    </row>
    <row r="3982" spans="1:1">
      <c r="A3982" s="80"/>
    </row>
    <row r="3983" spans="1:1">
      <c r="A3983" s="80"/>
    </row>
    <row r="3984" spans="1:1">
      <c r="A3984" s="80"/>
    </row>
    <row r="3985" spans="1:1">
      <c r="A3985" s="80"/>
    </row>
    <row r="3986" spans="1:1">
      <c r="A3986" s="80"/>
    </row>
    <row r="3987" spans="1:1">
      <c r="A3987" s="80"/>
    </row>
    <row r="3988" spans="1:1">
      <c r="A3988" s="80"/>
    </row>
    <row r="3989" spans="1:1">
      <c r="A3989" s="80"/>
    </row>
    <row r="3990" spans="1:1">
      <c r="A3990" s="80"/>
    </row>
    <row r="3991" spans="1:1">
      <c r="A3991" s="80"/>
    </row>
    <row r="3992" spans="1:1">
      <c r="A3992" s="80"/>
    </row>
    <row r="3993" spans="1:1">
      <c r="A3993" s="80"/>
    </row>
    <row r="3994" spans="1:1">
      <c r="A3994" s="80"/>
    </row>
    <row r="3995" spans="1:1">
      <c r="A3995" s="80"/>
    </row>
    <row r="3996" spans="1:1">
      <c r="A3996" s="80"/>
    </row>
    <row r="3997" spans="1:1">
      <c r="A3997" s="80"/>
    </row>
    <row r="3998" spans="1:1">
      <c r="A3998" s="80"/>
    </row>
    <row r="3999" spans="1:1">
      <c r="A3999" s="80"/>
    </row>
    <row r="4000" spans="1:1">
      <c r="A4000" s="80"/>
    </row>
    <row r="4001" spans="1:1">
      <c r="A4001" s="80"/>
    </row>
    <row r="4002" spans="1:1">
      <c r="A4002" s="80"/>
    </row>
    <row r="4003" spans="1:1">
      <c r="A4003" s="80"/>
    </row>
    <row r="4004" spans="1:1">
      <c r="A4004" s="80"/>
    </row>
    <row r="4005" spans="1:1">
      <c r="A4005" s="80"/>
    </row>
    <row r="4006" spans="1:1">
      <c r="A4006" s="80"/>
    </row>
    <row r="4007" spans="1:1">
      <c r="A4007" s="80"/>
    </row>
    <row r="4008" spans="1:1">
      <c r="A4008" s="80"/>
    </row>
    <row r="4009" spans="1:1">
      <c r="A4009" s="80"/>
    </row>
    <row r="4010" spans="1:1">
      <c r="A4010" s="80"/>
    </row>
    <row r="4011" spans="1:1">
      <c r="A4011" s="80"/>
    </row>
    <row r="4012" spans="1:1">
      <c r="A4012" s="80"/>
    </row>
    <row r="4013" spans="1:1">
      <c r="A4013" s="80"/>
    </row>
    <row r="4014" spans="1:1">
      <c r="A4014" s="80"/>
    </row>
    <row r="4015" spans="1:1">
      <c r="A4015" s="80"/>
    </row>
    <row r="4016" spans="1:1">
      <c r="A4016" s="80"/>
    </row>
    <row r="4017" spans="1:1">
      <c r="A4017" s="80"/>
    </row>
    <row r="4018" spans="1:1">
      <c r="A4018" s="80"/>
    </row>
    <row r="4019" spans="1:1">
      <c r="A4019" s="80"/>
    </row>
    <row r="4020" spans="1:1">
      <c r="A4020" s="80"/>
    </row>
    <row r="4021" spans="1:1">
      <c r="A4021" s="80"/>
    </row>
    <row r="4022" spans="1:1">
      <c r="A4022" s="80"/>
    </row>
    <row r="4023" spans="1:1">
      <c r="A4023" s="80"/>
    </row>
    <row r="4024" spans="1:1">
      <c r="A4024" s="80"/>
    </row>
    <row r="4025" spans="1:1">
      <c r="A4025" s="80"/>
    </row>
    <row r="4026" spans="1:1">
      <c r="A4026" s="80"/>
    </row>
    <row r="4027" spans="1:1">
      <c r="A4027" s="80"/>
    </row>
    <row r="4028" spans="1:1">
      <c r="A4028" s="80"/>
    </row>
    <row r="4029" spans="1:1">
      <c r="A4029" s="80"/>
    </row>
    <row r="4030" spans="1:1">
      <c r="A4030" s="80"/>
    </row>
    <row r="4031" spans="1:1">
      <c r="A4031" s="80"/>
    </row>
    <row r="4032" spans="1:1">
      <c r="A4032" s="80"/>
    </row>
    <row r="4033" spans="1:1">
      <c r="A4033" s="80"/>
    </row>
    <row r="4034" spans="1:1">
      <c r="A4034" s="80"/>
    </row>
    <row r="4035" spans="1:1">
      <c r="A4035" s="80"/>
    </row>
    <row r="4036" spans="1:1">
      <c r="A4036" s="80"/>
    </row>
    <row r="4037" spans="1:1">
      <c r="A4037" s="80"/>
    </row>
    <row r="4038" spans="1:1">
      <c r="A4038" s="80"/>
    </row>
    <row r="4039" spans="1:1">
      <c r="A4039" s="80"/>
    </row>
    <row r="4040" spans="1:1">
      <c r="A4040" s="80"/>
    </row>
    <row r="4041" spans="1:1">
      <c r="A4041" s="80"/>
    </row>
    <row r="4042" spans="1:1">
      <c r="A4042" s="80"/>
    </row>
    <row r="4043" spans="1:1">
      <c r="A4043" s="80"/>
    </row>
    <row r="4044" spans="1:1">
      <c r="A4044" s="80"/>
    </row>
    <row r="4045" spans="1:1">
      <c r="A4045" s="80"/>
    </row>
    <row r="4046" spans="1:1">
      <c r="A4046" s="80"/>
    </row>
    <row r="4047" spans="1:1">
      <c r="A4047" s="80"/>
    </row>
    <row r="4048" spans="1:1">
      <c r="A4048" s="80"/>
    </row>
    <row r="4049" spans="1:1">
      <c r="A4049" s="80"/>
    </row>
    <row r="4050" spans="1:1">
      <c r="A4050" s="80"/>
    </row>
    <row r="4051" spans="1:1">
      <c r="A4051" s="80"/>
    </row>
    <row r="4052" spans="1:1">
      <c r="A4052" s="80"/>
    </row>
    <row r="4053" spans="1:1">
      <c r="A4053" s="80"/>
    </row>
    <row r="4054" spans="1:1">
      <c r="A4054" s="80"/>
    </row>
    <row r="4055" spans="1:1">
      <c r="A4055" s="80"/>
    </row>
    <row r="4056" spans="1:1">
      <c r="A4056" s="80"/>
    </row>
    <row r="4057" spans="1:1">
      <c r="A4057" s="80"/>
    </row>
    <row r="4058" spans="1:1">
      <c r="A4058" s="80"/>
    </row>
    <row r="4059" spans="1:1">
      <c r="A4059" s="80"/>
    </row>
    <row r="4060" spans="1:1">
      <c r="A4060" s="80"/>
    </row>
    <row r="4061" spans="1:1">
      <c r="A4061" s="80"/>
    </row>
    <row r="4062" spans="1:1">
      <c r="A4062" s="80"/>
    </row>
    <row r="4063" spans="1:1">
      <c r="A4063" s="80"/>
    </row>
    <row r="4064" spans="1:1">
      <c r="A4064" s="80"/>
    </row>
    <row r="4065" spans="1:1">
      <c r="A4065" s="80"/>
    </row>
    <row r="4066" spans="1:1">
      <c r="A4066" s="80"/>
    </row>
    <row r="4067" spans="1:1">
      <c r="A4067" s="80"/>
    </row>
    <row r="4068" spans="1:1">
      <c r="A4068" s="80"/>
    </row>
    <row r="4069" spans="1:1">
      <c r="A4069" s="80"/>
    </row>
    <row r="4070" spans="1:1">
      <c r="A4070" s="80"/>
    </row>
    <row r="4071" spans="1:1">
      <c r="A4071" s="80"/>
    </row>
    <row r="4072" spans="1:1">
      <c r="A4072" s="80"/>
    </row>
    <row r="4073" spans="1:1">
      <c r="A4073" s="80"/>
    </row>
    <row r="4074" spans="1:1">
      <c r="A4074" s="80"/>
    </row>
    <row r="4075" spans="1:1">
      <c r="A4075" s="80"/>
    </row>
    <row r="4076" spans="1:1">
      <c r="A4076" s="80"/>
    </row>
    <row r="4077" spans="1:1">
      <c r="A4077" s="80"/>
    </row>
    <row r="4078" spans="1:1">
      <c r="A4078" s="80"/>
    </row>
    <row r="4079" spans="1:1">
      <c r="A4079" s="80"/>
    </row>
    <row r="4080" spans="1:1">
      <c r="A4080" s="80"/>
    </row>
    <row r="4081" spans="1:1">
      <c r="A4081" s="80"/>
    </row>
    <row r="4082" spans="1:1">
      <c r="A4082" s="80"/>
    </row>
    <row r="4083" spans="1:1">
      <c r="A4083" s="80"/>
    </row>
    <row r="4084" spans="1:1">
      <c r="A4084" s="80"/>
    </row>
    <row r="4085" spans="1:1">
      <c r="A4085" s="80"/>
    </row>
    <row r="4086" spans="1:1">
      <c r="A4086" s="80"/>
    </row>
    <row r="4087" spans="1:1">
      <c r="A4087" s="80"/>
    </row>
    <row r="4088" spans="1:1">
      <c r="A4088" s="80"/>
    </row>
    <row r="4089" spans="1:1">
      <c r="A4089" s="80"/>
    </row>
    <row r="4090" spans="1:1">
      <c r="A4090" s="80"/>
    </row>
    <row r="4091" spans="1:1">
      <c r="A4091" s="80"/>
    </row>
    <row r="4092" spans="1:1">
      <c r="A4092" s="80"/>
    </row>
    <row r="4093" spans="1:1">
      <c r="A4093" s="80"/>
    </row>
    <row r="4094" spans="1:1">
      <c r="A4094" s="80"/>
    </row>
    <row r="4095" spans="1:1">
      <c r="A4095" s="80"/>
    </row>
    <row r="4096" spans="1:1">
      <c r="A4096" s="80"/>
    </row>
    <row r="4097" spans="1:1">
      <c r="A4097" s="80"/>
    </row>
    <row r="4098" spans="1:1">
      <c r="A4098" s="80"/>
    </row>
    <row r="4099" spans="1:1">
      <c r="A4099" s="80"/>
    </row>
    <row r="4100" spans="1:1">
      <c r="A4100" s="80"/>
    </row>
    <row r="4101" spans="1:1">
      <c r="A4101" s="80"/>
    </row>
    <row r="4102" spans="1:1">
      <c r="A4102" s="80"/>
    </row>
    <row r="4103" spans="1:1">
      <c r="A4103" s="80"/>
    </row>
    <row r="4104" spans="1:1">
      <c r="A4104" s="80"/>
    </row>
    <row r="4105" spans="1:1">
      <c r="A4105" s="80"/>
    </row>
    <row r="4106" spans="1:1">
      <c r="A4106" s="80"/>
    </row>
    <row r="4107" spans="1:1">
      <c r="A4107" s="80"/>
    </row>
    <row r="4108" spans="1:1">
      <c r="A4108" s="80"/>
    </row>
    <row r="4109" spans="1:1">
      <c r="A4109" s="80"/>
    </row>
    <row r="4110" spans="1:1">
      <c r="A4110" s="80"/>
    </row>
    <row r="4111" spans="1:1">
      <c r="A4111" s="80"/>
    </row>
    <row r="4112" spans="1:1">
      <c r="A4112" s="80"/>
    </row>
    <row r="4113" spans="1:1">
      <c r="A4113" s="80"/>
    </row>
    <row r="4114" spans="1:1">
      <c r="A4114" s="80"/>
    </row>
    <row r="4115" spans="1:1">
      <c r="A4115" s="80"/>
    </row>
    <row r="4116" spans="1:1">
      <c r="A4116" s="80"/>
    </row>
    <row r="4117" spans="1:1">
      <c r="A4117" s="80"/>
    </row>
    <row r="4118" spans="1:1">
      <c r="A4118" s="80"/>
    </row>
    <row r="4119" spans="1:1">
      <c r="A4119" s="80"/>
    </row>
    <row r="4120" spans="1:1">
      <c r="A4120" s="80"/>
    </row>
    <row r="4121" spans="1:1">
      <c r="A4121" s="80"/>
    </row>
    <row r="4122" spans="1:1">
      <c r="A4122" s="80"/>
    </row>
    <row r="4123" spans="1:1">
      <c r="A4123" s="80"/>
    </row>
    <row r="4124" spans="1:1">
      <c r="A4124" s="80"/>
    </row>
    <row r="4125" spans="1:1">
      <c r="A4125" s="80"/>
    </row>
    <row r="4126" spans="1:1">
      <c r="A4126" s="80"/>
    </row>
    <row r="4127" spans="1:1">
      <c r="A4127" s="80"/>
    </row>
    <row r="4128" spans="1:1">
      <c r="A4128" s="80"/>
    </row>
    <row r="4129" spans="1:1">
      <c r="A4129" s="80"/>
    </row>
    <row r="4130" spans="1:1">
      <c r="A4130" s="80"/>
    </row>
    <row r="4131" spans="1:1">
      <c r="A4131" s="80"/>
    </row>
    <row r="4132" spans="1:1">
      <c r="A4132" s="80"/>
    </row>
    <row r="4133" spans="1:1">
      <c r="A4133" s="80"/>
    </row>
    <row r="4134" spans="1:1">
      <c r="A4134" s="80"/>
    </row>
    <row r="4135" spans="1:1">
      <c r="A4135" s="80"/>
    </row>
    <row r="4136" spans="1:1">
      <c r="A4136" s="80"/>
    </row>
    <row r="4137" spans="1:1">
      <c r="A4137" s="80"/>
    </row>
    <row r="4138" spans="1:1">
      <c r="A4138" s="80"/>
    </row>
    <row r="4139" spans="1:1">
      <c r="A4139" s="80"/>
    </row>
    <row r="4140" spans="1:1">
      <c r="A4140" s="80"/>
    </row>
    <row r="4141" spans="1:1">
      <c r="A4141" s="80"/>
    </row>
    <row r="4142" spans="1:1">
      <c r="A4142" s="80"/>
    </row>
    <row r="4143" spans="1:1">
      <c r="A4143" s="80"/>
    </row>
    <row r="4144" spans="1:1">
      <c r="A4144" s="80"/>
    </row>
    <row r="4145" spans="1:1">
      <c r="A4145" s="80"/>
    </row>
    <row r="4146" spans="1:1">
      <c r="A4146" s="80"/>
    </row>
    <row r="4147" spans="1:1">
      <c r="A4147" s="80"/>
    </row>
    <row r="4148" spans="1:1">
      <c r="A4148" s="80"/>
    </row>
    <row r="4149" spans="1:1">
      <c r="A4149" s="80"/>
    </row>
    <row r="4150" spans="1:1">
      <c r="A4150" s="80"/>
    </row>
    <row r="4151" spans="1:1">
      <c r="A4151" s="80"/>
    </row>
    <row r="4152" spans="1:1">
      <c r="A4152" s="80"/>
    </row>
    <row r="4153" spans="1:1">
      <c r="A4153" s="80"/>
    </row>
    <row r="4154" spans="1:1">
      <c r="A4154" s="80"/>
    </row>
    <row r="4155" spans="1:1">
      <c r="A4155" s="80"/>
    </row>
    <row r="4156" spans="1:1">
      <c r="A4156" s="80"/>
    </row>
    <row r="4157" spans="1:1">
      <c r="A4157" s="80"/>
    </row>
    <row r="4158" spans="1:1">
      <c r="A4158" s="80"/>
    </row>
    <row r="4159" spans="1:1">
      <c r="A4159" s="80"/>
    </row>
    <row r="4160" spans="1:1">
      <c r="A4160" s="80"/>
    </row>
    <row r="4161" spans="1:1">
      <c r="A4161" s="80"/>
    </row>
    <row r="4162" spans="1:1">
      <c r="A4162" s="80"/>
    </row>
    <row r="4163" spans="1:1">
      <c r="A4163" s="80"/>
    </row>
    <row r="4164" spans="1:1">
      <c r="A4164" s="80"/>
    </row>
    <row r="4165" spans="1:1">
      <c r="A4165" s="80"/>
    </row>
    <row r="4166" spans="1:1">
      <c r="A4166" s="80"/>
    </row>
    <row r="4167" spans="1:1">
      <c r="A4167" s="80"/>
    </row>
    <row r="4168" spans="1:1">
      <c r="A4168" s="80"/>
    </row>
    <row r="4169" spans="1:1">
      <c r="A4169" s="80"/>
    </row>
    <row r="4170" spans="1:1">
      <c r="A4170" s="80"/>
    </row>
    <row r="4171" spans="1:1">
      <c r="A4171" s="80"/>
    </row>
    <row r="4172" spans="1:1">
      <c r="A4172" s="80"/>
    </row>
    <row r="4173" spans="1:1">
      <c r="A4173" s="80"/>
    </row>
    <row r="4174" spans="1:1">
      <c r="A4174" s="80"/>
    </row>
    <row r="4175" spans="1:1">
      <c r="A4175" s="80"/>
    </row>
    <row r="4176" spans="1:1">
      <c r="A4176" s="80"/>
    </row>
    <row r="4177" spans="1:1">
      <c r="A4177" s="80"/>
    </row>
    <row r="4178" spans="1:1">
      <c r="A4178" s="80"/>
    </row>
    <row r="4179" spans="1:1">
      <c r="A4179" s="80"/>
    </row>
    <row r="4180" spans="1:1">
      <c r="A4180" s="80"/>
    </row>
    <row r="4181" spans="1:1">
      <c r="A4181" s="80"/>
    </row>
    <row r="4182" spans="1:1">
      <c r="A4182" s="80"/>
    </row>
    <row r="4183" spans="1:1">
      <c r="A4183" s="80"/>
    </row>
    <row r="4184" spans="1:1">
      <c r="A4184" s="80"/>
    </row>
    <row r="4185" spans="1:1">
      <c r="A4185" s="80"/>
    </row>
    <row r="4186" spans="1:1">
      <c r="A4186" s="80"/>
    </row>
    <row r="4187" spans="1:1">
      <c r="A4187" s="80"/>
    </row>
    <row r="4188" spans="1:1">
      <c r="A4188" s="80"/>
    </row>
    <row r="4189" spans="1:1">
      <c r="A4189" s="80"/>
    </row>
    <row r="4190" spans="1:1">
      <c r="A4190" s="80"/>
    </row>
    <row r="4191" spans="1:1">
      <c r="A4191" s="80"/>
    </row>
    <row r="4192" spans="1:1">
      <c r="A4192" s="80"/>
    </row>
    <row r="4193" spans="1:1">
      <c r="A4193" s="80"/>
    </row>
    <row r="4194" spans="1:1">
      <c r="A4194" s="80"/>
    </row>
    <row r="4195" spans="1:1">
      <c r="A4195" s="80"/>
    </row>
    <row r="4196" spans="1:1">
      <c r="A4196" s="80"/>
    </row>
    <row r="4197" spans="1:1">
      <c r="A4197" s="80"/>
    </row>
    <row r="4198" spans="1:1">
      <c r="A4198" s="80"/>
    </row>
    <row r="4199" spans="1:1">
      <c r="A4199" s="80"/>
    </row>
    <row r="4200" spans="1:1">
      <c r="A4200" s="80"/>
    </row>
    <row r="4201" spans="1:1">
      <c r="A4201" s="80"/>
    </row>
    <row r="4202" spans="1:1">
      <c r="A4202" s="80"/>
    </row>
    <row r="4203" spans="1:1">
      <c r="A4203" s="80"/>
    </row>
    <row r="4204" spans="1:1">
      <c r="A4204" s="80"/>
    </row>
    <row r="4205" spans="1:1">
      <c r="A4205" s="80"/>
    </row>
    <row r="4206" spans="1:1">
      <c r="A4206" s="80"/>
    </row>
    <row r="4207" spans="1:1">
      <c r="A4207" s="80"/>
    </row>
    <row r="4208" spans="1:1">
      <c r="A4208" s="80"/>
    </row>
    <row r="4209" spans="1:1">
      <c r="A4209" s="80"/>
    </row>
    <row r="4210" spans="1:1">
      <c r="A4210" s="80"/>
    </row>
    <row r="4211" spans="1:1">
      <c r="A4211" s="80"/>
    </row>
    <row r="4212" spans="1:1">
      <c r="A4212" s="80"/>
    </row>
    <row r="4213" spans="1:1">
      <c r="A4213" s="80"/>
    </row>
    <row r="4214" spans="1:1">
      <c r="A4214" s="80"/>
    </row>
    <row r="4215" spans="1:1">
      <c r="A4215" s="80"/>
    </row>
    <row r="4216" spans="1:1">
      <c r="A4216" s="80"/>
    </row>
    <row r="4217" spans="1:1">
      <c r="A4217" s="80"/>
    </row>
    <row r="4218" spans="1:1">
      <c r="A4218" s="80"/>
    </row>
    <row r="4219" spans="1:1">
      <c r="A4219" s="80"/>
    </row>
    <row r="4220" spans="1:1">
      <c r="A4220" s="80"/>
    </row>
    <row r="4221" spans="1:1">
      <c r="A4221" s="80"/>
    </row>
    <row r="4222" spans="1:1">
      <c r="A4222" s="80"/>
    </row>
    <row r="4223" spans="1:1">
      <c r="A4223" s="80"/>
    </row>
    <row r="4224" spans="1:1">
      <c r="A4224" s="80"/>
    </row>
    <row r="4225" spans="1:1">
      <c r="A4225" s="80"/>
    </row>
    <row r="4226" spans="1:1">
      <c r="A4226" s="80"/>
    </row>
    <row r="4227" spans="1:1">
      <c r="A4227" s="80"/>
    </row>
    <row r="4228" spans="1:1">
      <c r="A4228" s="80"/>
    </row>
    <row r="4229" spans="1:1">
      <c r="A4229" s="80"/>
    </row>
    <row r="4230" spans="1:1">
      <c r="A4230" s="80"/>
    </row>
    <row r="4231" spans="1:1">
      <c r="A4231" s="80"/>
    </row>
    <row r="4232" spans="1:1">
      <c r="A4232" s="80"/>
    </row>
    <row r="4233" spans="1:1">
      <c r="A4233" s="80"/>
    </row>
    <row r="4234" spans="1:1">
      <c r="A4234" s="80"/>
    </row>
    <row r="4235" spans="1:1">
      <c r="A4235" s="80"/>
    </row>
    <row r="4236" spans="1:1">
      <c r="A4236" s="80"/>
    </row>
    <row r="4237" spans="1:1">
      <c r="A4237" s="80"/>
    </row>
    <row r="4238" spans="1:1">
      <c r="A4238" s="80"/>
    </row>
    <row r="4239" spans="1:1">
      <c r="A4239" s="80"/>
    </row>
    <row r="4240" spans="1:1">
      <c r="A4240" s="80"/>
    </row>
    <row r="4241" spans="1:1">
      <c r="A4241" s="80"/>
    </row>
    <row r="4242" spans="1:1">
      <c r="A4242" s="80"/>
    </row>
    <row r="4243" spans="1:1">
      <c r="A4243" s="80"/>
    </row>
    <row r="4244" spans="1:1">
      <c r="A4244" s="80"/>
    </row>
    <row r="4245" spans="1:1">
      <c r="A4245" s="80"/>
    </row>
    <row r="4246" spans="1:1">
      <c r="A4246" s="80"/>
    </row>
    <row r="4247" spans="1:1">
      <c r="A4247" s="80"/>
    </row>
    <row r="4248" spans="1:1">
      <c r="A4248" s="80"/>
    </row>
    <row r="4249" spans="1:1">
      <c r="A4249" s="80"/>
    </row>
    <row r="4250" spans="1:1">
      <c r="A4250" s="80"/>
    </row>
    <row r="4251" spans="1:1">
      <c r="A4251" s="80"/>
    </row>
    <row r="4252" spans="1:1">
      <c r="A4252" s="80"/>
    </row>
    <row r="4253" spans="1:1">
      <c r="A4253" s="80"/>
    </row>
    <row r="4254" spans="1:1">
      <c r="A4254" s="80"/>
    </row>
    <row r="4255" spans="1:1">
      <c r="A4255" s="80"/>
    </row>
    <row r="4256" spans="1:1">
      <c r="A4256" s="80"/>
    </row>
    <row r="4257" spans="1:1">
      <c r="A4257" s="80"/>
    </row>
    <row r="4258" spans="1:1">
      <c r="A4258" s="80"/>
    </row>
    <row r="4259" spans="1:1">
      <c r="A4259" s="80"/>
    </row>
    <row r="4260" spans="1:1">
      <c r="A4260" s="80"/>
    </row>
    <row r="4261" spans="1:1">
      <c r="A4261" s="80"/>
    </row>
    <row r="4262" spans="1:1">
      <c r="A4262" s="80"/>
    </row>
    <row r="4263" spans="1:1">
      <c r="A4263" s="80"/>
    </row>
    <row r="4264" spans="1:1">
      <c r="A4264" s="80"/>
    </row>
    <row r="4265" spans="1:1">
      <c r="A4265" s="80"/>
    </row>
    <row r="4266" spans="1:1">
      <c r="A4266" s="80"/>
    </row>
    <row r="4267" spans="1:1">
      <c r="A4267" s="80"/>
    </row>
    <row r="4268" spans="1:1">
      <c r="A4268" s="80"/>
    </row>
    <row r="4269" spans="1:1">
      <c r="A4269" s="80"/>
    </row>
    <row r="4270" spans="1:1">
      <c r="A4270" s="80"/>
    </row>
    <row r="4271" spans="1:1">
      <c r="A4271" s="80"/>
    </row>
    <row r="4272" spans="1:1">
      <c r="A4272" s="80"/>
    </row>
    <row r="4273" spans="1:1">
      <c r="A4273" s="80"/>
    </row>
    <row r="4274" spans="1:1">
      <c r="A4274" s="80"/>
    </row>
    <row r="4275" spans="1:1">
      <c r="A4275" s="80"/>
    </row>
    <row r="4276" spans="1:1">
      <c r="A4276" s="80"/>
    </row>
    <row r="4277" spans="1:1">
      <c r="A4277" s="80"/>
    </row>
    <row r="4278" spans="1:1">
      <c r="A4278" s="80"/>
    </row>
    <row r="4279" spans="1:1">
      <c r="A4279" s="80"/>
    </row>
    <row r="4280" spans="1:1">
      <c r="A4280" s="80"/>
    </row>
    <row r="4281" spans="1:1">
      <c r="A4281" s="80"/>
    </row>
    <row r="4282" spans="1:1">
      <c r="A4282" s="80"/>
    </row>
    <row r="4283" spans="1:1">
      <c r="A4283" s="80"/>
    </row>
    <row r="4284" spans="1:1">
      <c r="A4284" s="80"/>
    </row>
    <row r="4285" spans="1:1">
      <c r="A4285" s="80"/>
    </row>
    <row r="4286" spans="1:1">
      <c r="A4286" s="80"/>
    </row>
    <row r="4287" spans="1:1">
      <c r="A4287" s="80"/>
    </row>
    <row r="4288" spans="1:1">
      <c r="A4288" s="80"/>
    </row>
    <row r="4289" spans="1:1">
      <c r="A4289" s="80"/>
    </row>
    <row r="4290" spans="1:1">
      <c r="A4290" s="80"/>
    </row>
    <row r="4291" spans="1:1">
      <c r="A4291" s="80"/>
    </row>
    <row r="4292" spans="1:1">
      <c r="A4292" s="80"/>
    </row>
    <row r="4293" spans="1:1">
      <c r="A4293" s="80"/>
    </row>
    <row r="4294" spans="1:1">
      <c r="A4294" s="80"/>
    </row>
    <row r="4295" spans="1:1">
      <c r="A4295" s="80"/>
    </row>
    <row r="4296" spans="1:1">
      <c r="A4296" s="80"/>
    </row>
    <row r="4297" spans="1:1">
      <c r="A4297" s="80"/>
    </row>
    <row r="4298" spans="1:1">
      <c r="A4298" s="80"/>
    </row>
    <row r="4299" spans="1:1">
      <c r="A4299" s="80"/>
    </row>
    <row r="4300" spans="1:1">
      <c r="A4300" s="80"/>
    </row>
    <row r="4301" spans="1:1">
      <c r="A4301" s="80"/>
    </row>
    <row r="4302" spans="1:1">
      <c r="A4302" s="80"/>
    </row>
    <row r="4303" spans="1:1">
      <c r="A4303" s="80"/>
    </row>
    <row r="4304" spans="1:1">
      <c r="A4304" s="80"/>
    </row>
    <row r="4305" spans="1:1">
      <c r="A4305" s="80"/>
    </row>
    <row r="4306" spans="1:1">
      <c r="A4306" s="80"/>
    </row>
    <row r="4307" spans="1:1">
      <c r="A4307" s="80"/>
    </row>
    <row r="4308" spans="1:1">
      <c r="A4308" s="80"/>
    </row>
    <row r="4309" spans="1:1">
      <c r="A4309" s="80"/>
    </row>
    <row r="4310" spans="1:1">
      <c r="A4310" s="80"/>
    </row>
    <row r="4311" spans="1:1">
      <c r="A4311" s="80"/>
    </row>
    <row r="4312" spans="1:1">
      <c r="A4312" s="80"/>
    </row>
    <row r="4313" spans="1:1">
      <c r="A4313" s="80"/>
    </row>
    <row r="4314" spans="1:1">
      <c r="A4314" s="80"/>
    </row>
    <row r="4315" spans="1:1">
      <c r="A4315" s="80"/>
    </row>
  </sheetData>
  <autoFilter ref="A1:Q1056" xr:uid="{00000000-0001-0000-0300-000000000000}"/>
  <phoneticPr fontId="2" type="noConversion"/>
  <conditionalFormatting sqref="A1:A1056 A1106:A1048576">
    <cfRule type="duplicateValues" dxfId="30" priority="1"/>
  </conditionalFormatting>
  <conditionalFormatting sqref="A1052:A1053">
    <cfRule type="duplicateValues" dxfId="29" priority="10"/>
  </conditionalFormatting>
  <conditionalFormatting sqref="A1052:A1055">
    <cfRule type="duplicateValues" dxfId="28" priority="8"/>
    <cfRule type="duplicateValues" dxfId="27" priority="9"/>
    <cfRule type="duplicateValues" dxfId="26" priority="11"/>
  </conditionalFormatting>
  <conditionalFormatting sqref="A1056:B1056 D1056:H1056">
    <cfRule type="duplicateValues" dxfId="25" priority="2"/>
    <cfRule type="duplicateValues" dxfId="24" priority="3"/>
    <cfRule type="duplicateValues" dxfId="23" priority="4"/>
  </conditionalFormatting>
  <conditionalFormatting sqref="H1052:H1055">
    <cfRule type="duplicateValues" dxfId="22" priority="5"/>
    <cfRule type="duplicateValues" dxfId="21" priority="6"/>
    <cfRule type="duplicateValues" dxfId="20" priority="7"/>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FD1E6-28DB-44FE-95C5-EE5A7287C686}">
  <dimension ref="A1:L4802"/>
  <sheetViews>
    <sheetView zoomScale="80" zoomScaleNormal="80" workbookViewId="0">
      <pane ySplit="1" topLeftCell="A3279" activePane="bottomLeft" state="frozen"/>
      <selection pane="bottomLeft" activeCell="K3274" sqref="K3274"/>
    </sheetView>
  </sheetViews>
  <sheetFormatPr baseColWidth="10" defaultColWidth="8.69140625" defaultRowHeight="14.6"/>
  <cols>
    <col min="1" max="1" width="4.3046875" style="130" customWidth="1"/>
    <col min="2" max="2" width="5.07421875" style="130" customWidth="1"/>
    <col min="3" max="3" width="13.15234375" style="139" customWidth="1"/>
    <col min="4" max="4" width="3.69140625" style="130" customWidth="1"/>
    <col min="5" max="5" width="6.4609375" style="130" customWidth="1"/>
    <col min="6" max="6" width="4.61328125" style="130" customWidth="1"/>
    <col min="7" max="7" width="22.3046875" style="138" customWidth="1"/>
    <col min="8" max="8" width="12.921875" style="138" customWidth="1"/>
    <col min="9" max="9" width="17.921875" style="130" customWidth="1"/>
    <col min="10" max="10" width="14.84375" style="130" customWidth="1"/>
    <col min="11" max="11" width="34.3828125" style="130" customWidth="1"/>
    <col min="12" max="12" width="9.84375" style="130" customWidth="1"/>
    <col min="13" max="16384" width="8.69140625" style="131"/>
  </cols>
  <sheetData>
    <row r="1" spans="1:12" s="126" customFormat="1" ht="45.55" customHeight="1">
      <c r="A1" s="122" t="s">
        <v>177</v>
      </c>
      <c r="B1" s="122" t="s">
        <v>14211</v>
      </c>
      <c r="C1" s="127" t="s">
        <v>15940</v>
      </c>
      <c r="D1" s="122" t="s">
        <v>14212</v>
      </c>
      <c r="E1" s="122" t="s">
        <v>14213</v>
      </c>
      <c r="F1" s="122" t="s">
        <v>11259</v>
      </c>
      <c r="G1" s="142" t="s">
        <v>178</v>
      </c>
      <c r="H1" s="123" t="s">
        <v>14214</v>
      </c>
      <c r="I1" s="150" t="s">
        <v>179</v>
      </c>
      <c r="J1" s="150" t="s">
        <v>14215</v>
      </c>
      <c r="K1" s="124" t="s">
        <v>19477</v>
      </c>
      <c r="L1" s="125"/>
    </row>
    <row r="2" spans="1:12">
      <c r="A2" s="52" t="s">
        <v>957</v>
      </c>
      <c r="B2" s="52" t="s">
        <v>7284</v>
      </c>
      <c r="C2" s="128" t="s">
        <v>9819</v>
      </c>
      <c r="D2" s="52"/>
      <c r="E2" s="52">
        <v>0</v>
      </c>
      <c r="F2" s="52" t="s">
        <v>14216</v>
      </c>
      <c r="G2" s="134" t="s">
        <v>8897</v>
      </c>
      <c r="H2" s="52" t="s">
        <v>957</v>
      </c>
      <c r="I2" s="52">
        <v>6932485001316</v>
      </c>
      <c r="J2" s="52">
        <v>194846420303</v>
      </c>
      <c r="K2" s="52" t="s">
        <v>7232</v>
      </c>
    </row>
    <row r="3" spans="1:12">
      <c r="A3" s="52" t="s">
        <v>943</v>
      </c>
      <c r="B3" s="52" t="s">
        <v>7285</v>
      </c>
      <c r="C3" s="128" t="s">
        <v>9767</v>
      </c>
      <c r="D3" s="52"/>
      <c r="E3" s="52">
        <v>0</v>
      </c>
      <c r="F3" s="52" t="s">
        <v>14216</v>
      </c>
      <c r="G3" s="134" t="s">
        <v>8896</v>
      </c>
      <c r="H3" s="52" t="s">
        <v>943</v>
      </c>
      <c r="I3" s="52">
        <v>6932485001323</v>
      </c>
      <c r="J3" s="52">
        <v>194846420310</v>
      </c>
      <c r="K3" s="52" t="s">
        <v>7232</v>
      </c>
    </row>
    <row r="4" spans="1:12">
      <c r="A4" s="52" t="s">
        <v>4002</v>
      </c>
      <c r="B4" s="52" t="s">
        <v>7286</v>
      </c>
      <c r="C4" s="128" t="s">
        <v>9675</v>
      </c>
      <c r="D4" s="52"/>
      <c r="E4" s="52">
        <v>0</v>
      </c>
      <c r="F4" s="52" t="s">
        <v>14216</v>
      </c>
      <c r="G4" s="134" t="s">
        <v>8829</v>
      </c>
      <c r="H4" s="52" t="s">
        <v>4002</v>
      </c>
      <c r="I4" s="52">
        <v>6932485001330</v>
      </c>
      <c r="J4" s="52">
        <v>194846420327</v>
      </c>
      <c r="K4" s="52" t="s">
        <v>7232</v>
      </c>
    </row>
    <row r="5" spans="1:12">
      <c r="A5" s="52" t="s">
        <v>6613</v>
      </c>
      <c r="B5" s="52" t="s">
        <v>15106</v>
      </c>
      <c r="C5" s="128" t="s">
        <v>15107</v>
      </c>
      <c r="D5" s="52"/>
      <c r="E5" s="52"/>
      <c r="F5" s="52"/>
      <c r="G5" s="134" t="s">
        <v>15108</v>
      </c>
      <c r="H5" s="52" t="s">
        <v>6613</v>
      </c>
      <c r="I5" s="52">
        <v>6932485017126</v>
      </c>
      <c r="J5" s="52">
        <v>194846430579</v>
      </c>
      <c r="K5" s="52" t="s">
        <v>14384</v>
      </c>
    </row>
    <row r="6" spans="1:12">
      <c r="A6" s="52" t="s">
        <v>957</v>
      </c>
      <c r="B6" s="52" t="s">
        <v>10182</v>
      </c>
      <c r="C6" s="128" t="s">
        <v>9681</v>
      </c>
      <c r="D6" s="52"/>
      <c r="E6" s="52">
        <v>0</v>
      </c>
      <c r="F6" s="52" t="s">
        <v>8786</v>
      </c>
      <c r="G6" s="134" t="s">
        <v>1596</v>
      </c>
      <c r="H6" s="52" t="s">
        <v>957</v>
      </c>
      <c r="I6" s="52">
        <v>6932485000401</v>
      </c>
      <c r="J6" s="52">
        <v>194846419888</v>
      </c>
      <c r="K6" s="52" t="s">
        <v>14218</v>
      </c>
    </row>
    <row r="7" spans="1:12">
      <c r="A7" s="52" t="s">
        <v>995</v>
      </c>
      <c r="B7" s="52" t="s">
        <v>7233</v>
      </c>
      <c r="C7" s="128" t="s">
        <v>9553</v>
      </c>
      <c r="D7" s="52"/>
      <c r="E7" s="52" t="s">
        <v>11290</v>
      </c>
      <c r="F7" s="52" t="s">
        <v>14219</v>
      </c>
      <c r="G7" s="134" t="s">
        <v>14220</v>
      </c>
      <c r="H7" s="52" t="s">
        <v>995</v>
      </c>
      <c r="I7" s="52">
        <v>6932485000548</v>
      </c>
      <c r="J7" s="52">
        <v>194846419925</v>
      </c>
      <c r="K7" s="52" t="s">
        <v>7232</v>
      </c>
    </row>
    <row r="8" spans="1:12">
      <c r="A8" s="52" t="s">
        <v>995</v>
      </c>
      <c r="B8" s="52" t="s">
        <v>7255</v>
      </c>
      <c r="C8" s="128" t="s">
        <v>9335</v>
      </c>
      <c r="D8" s="52"/>
      <c r="E8" s="52" t="s">
        <v>11291</v>
      </c>
      <c r="F8" s="52" t="s">
        <v>8798</v>
      </c>
      <c r="G8" s="134" t="s">
        <v>8872</v>
      </c>
      <c r="H8" s="52" t="s">
        <v>995</v>
      </c>
      <c r="I8" s="52">
        <v>6932485000791</v>
      </c>
      <c r="J8" s="52">
        <v>194846420167</v>
      </c>
      <c r="K8" s="52" t="s">
        <v>7232</v>
      </c>
    </row>
    <row r="9" spans="1:12">
      <c r="A9" s="52" t="s">
        <v>11007</v>
      </c>
      <c r="B9" s="52" t="s">
        <v>10317</v>
      </c>
      <c r="C9" s="128" t="s">
        <v>9850</v>
      </c>
      <c r="D9" s="52"/>
      <c r="E9" s="52">
        <v>0</v>
      </c>
      <c r="F9" s="52"/>
      <c r="G9" s="134" t="s">
        <v>10914</v>
      </c>
      <c r="H9" s="52" t="s">
        <v>11007</v>
      </c>
      <c r="I9" s="52">
        <v>6932485008902</v>
      </c>
      <c r="J9" s="52">
        <v>194846425636</v>
      </c>
      <c r="K9" s="52"/>
    </row>
    <row r="10" spans="1:12">
      <c r="A10" s="52" t="s">
        <v>951</v>
      </c>
      <c r="B10" s="52" t="s">
        <v>15143</v>
      </c>
      <c r="C10" s="128" t="s">
        <v>15951</v>
      </c>
      <c r="D10" s="52"/>
      <c r="E10" s="52" t="s">
        <v>15144</v>
      </c>
      <c r="F10" s="52"/>
      <c r="G10" s="134" t="s">
        <v>15145</v>
      </c>
      <c r="H10" s="52" t="s">
        <v>951</v>
      </c>
      <c r="I10" s="52">
        <v>6975159901673</v>
      </c>
      <c r="J10" s="52">
        <v>194846428019</v>
      </c>
      <c r="K10" s="52" t="s">
        <v>14384</v>
      </c>
    </row>
    <row r="11" spans="1:12">
      <c r="A11" s="52" t="s">
        <v>292</v>
      </c>
      <c r="B11" s="52" t="s">
        <v>15887</v>
      </c>
      <c r="C11" s="128" t="s">
        <v>15888</v>
      </c>
      <c r="D11" s="52"/>
      <c r="E11" s="52" t="s">
        <v>15889</v>
      </c>
      <c r="F11" s="52"/>
      <c r="G11" s="134" t="s">
        <v>15890</v>
      </c>
      <c r="H11" s="52" t="s">
        <v>292</v>
      </c>
      <c r="I11" s="52">
        <v>6932485014255</v>
      </c>
      <c r="J11" s="52">
        <v>194846429832</v>
      </c>
      <c r="K11" s="52" t="s">
        <v>14384</v>
      </c>
    </row>
    <row r="12" spans="1:12">
      <c r="A12" s="52" t="s">
        <v>1582</v>
      </c>
      <c r="B12" s="52" t="s">
        <v>14777</v>
      </c>
      <c r="C12" s="128" t="s">
        <v>14778</v>
      </c>
      <c r="D12" s="52"/>
      <c r="E12" s="52" t="s">
        <v>14779</v>
      </c>
      <c r="F12" s="52"/>
      <c r="G12" s="134" t="s">
        <v>14780</v>
      </c>
      <c r="H12" s="52" t="s">
        <v>1582</v>
      </c>
      <c r="I12" s="52">
        <v>6932485012466</v>
      </c>
      <c r="J12" s="52">
        <v>194846428323</v>
      </c>
      <c r="K12" s="52" t="s">
        <v>14384</v>
      </c>
    </row>
    <row r="13" spans="1:12">
      <c r="A13" s="52" t="s">
        <v>769</v>
      </c>
      <c r="B13" s="52" t="s">
        <v>14678</v>
      </c>
      <c r="C13" s="128" t="s">
        <v>14679</v>
      </c>
      <c r="D13" s="52"/>
      <c r="E13" s="52" t="s">
        <v>14680</v>
      </c>
      <c r="F13" s="52"/>
      <c r="G13" s="134" t="s">
        <v>14681</v>
      </c>
      <c r="H13" s="52" t="s">
        <v>769</v>
      </c>
      <c r="I13" s="52">
        <v>6932485012435</v>
      </c>
      <c r="J13" s="52">
        <v>194846428293</v>
      </c>
      <c r="K13" s="52" t="s">
        <v>14384</v>
      </c>
    </row>
    <row r="14" spans="1:12">
      <c r="A14" s="52" t="s">
        <v>292</v>
      </c>
      <c r="B14" s="52" t="s">
        <v>14471</v>
      </c>
      <c r="C14" s="128" t="s">
        <v>14472</v>
      </c>
      <c r="D14" s="52"/>
      <c r="E14" s="52" t="s">
        <v>14473</v>
      </c>
      <c r="F14" s="52"/>
      <c r="G14" s="134" t="s">
        <v>14474</v>
      </c>
      <c r="H14" s="52" t="s">
        <v>292</v>
      </c>
      <c r="I14" s="52">
        <v>6932485012404</v>
      </c>
      <c r="J14" s="52">
        <v>194846428262</v>
      </c>
      <c r="K14" s="52" t="s">
        <v>14384</v>
      </c>
    </row>
    <row r="15" spans="1:12">
      <c r="A15" s="52" t="s">
        <v>762</v>
      </c>
      <c r="B15" s="52" t="s">
        <v>15150</v>
      </c>
      <c r="C15" s="128" t="s">
        <v>15151</v>
      </c>
      <c r="D15" s="52"/>
      <c r="E15" s="52" t="s">
        <v>15152</v>
      </c>
      <c r="F15" s="52"/>
      <c r="G15" s="134" t="s">
        <v>15153</v>
      </c>
      <c r="H15" s="52" t="s">
        <v>762</v>
      </c>
      <c r="I15" s="52">
        <v>6975159901628</v>
      </c>
      <c r="J15" s="52">
        <v>194846427968</v>
      </c>
      <c r="K15" s="52" t="s">
        <v>14384</v>
      </c>
    </row>
    <row r="16" spans="1:12">
      <c r="A16" s="52" t="s">
        <v>995</v>
      </c>
      <c r="B16" s="52" t="s">
        <v>15657</v>
      </c>
      <c r="C16" s="128" t="s">
        <v>15658</v>
      </c>
      <c r="D16" s="52"/>
      <c r="E16" s="52" t="s">
        <v>15659</v>
      </c>
      <c r="F16" s="52"/>
      <c r="G16" s="134" t="s">
        <v>15660</v>
      </c>
      <c r="H16" s="52" t="s">
        <v>995</v>
      </c>
      <c r="I16" s="52">
        <v>6975159901604</v>
      </c>
      <c r="J16" s="52">
        <v>194846427944</v>
      </c>
      <c r="K16" s="52" t="s">
        <v>14384</v>
      </c>
    </row>
    <row r="17" spans="1:11">
      <c r="A17" s="52" t="s">
        <v>292</v>
      </c>
      <c r="B17" s="52" t="s">
        <v>14754</v>
      </c>
      <c r="C17" s="128" t="s">
        <v>14755</v>
      </c>
      <c r="D17" s="52"/>
      <c r="E17" s="52" t="s">
        <v>14756</v>
      </c>
      <c r="F17" s="52"/>
      <c r="G17" s="134" t="s">
        <v>14757</v>
      </c>
      <c r="H17" s="52" t="s">
        <v>292</v>
      </c>
      <c r="I17" s="52">
        <v>6975159901550</v>
      </c>
      <c r="J17" s="52">
        <v>194846427890</v>
      </c>
      <c r="K17" s="52" t="s">
        <v>14384</v>
      </c>
    </row>
    <row r="18" spans="1:11">
      <c r="A18" s="52" t="s">
        <v>762</v>
      </c>
      <c r="B18" s="52" t="s">
        <v>15378</v>
      </c>
      <c r="C18" s="128" t="s">
        <v>15379</v>
      </c>
      <c r="D18" s="52"/>
      <c r="E18" s="52" t="s">
        <v>15380</v>
      </c>
      <c r="F18" s="52"/>
      <c r="G18" s="134" t="s">
        <v>15381</v>
      </c>
      <c r="H18" s="52" t="s">
        <v>762</v>
      </c>
      <c r="I18" s="52">
        <v>6932485014132</v>
      </c>
      <c r="J18" s="52">
        <v>194846429733</v>
      </c>
      <c r="K18" s="52" t="s">
        <v>14384</v>
      </c>
    </row>
    <row r="19" spans="1:11">
      <c r="A19" s="52" t="s">
        <v>1677</v>
      </c>
      <c r="B19" s="52" t="s">
        <v>15877</v>
      </c>
      <c r="C19" s="128" t="s">
        <v>15878</v>
      </c>
      <c r="D19" s="52"/>
      <c r="E19" s="52"/>
      <c r="F19" s="52"/>
      <c r="G19" s="134" t="s">
        <v>15879</v>
      </c>
      <c r="H19" s="52" t="s">
        <v>1677</v>
      </c>
      <c r="I19" s="52">
        <v>6932485016129</v>
      </c>
      <c r="J19" s="52">
        <v>194846430241</v>
      </c>
      <c r="K19" s="52" t="s">
        <v>14384</v>
      </c>
    </row>
    <row r="20" spans="1:11">
      <c r="A20" s="52" t="s">
        <v>4002</v>
      </c>
      <c r="B20" s="52" t="s">
        <v>15576</v>
      </c>
      <c r="C20" s="128" t="s">
        <v>15930</v>
      </c>
      <c r="D20" s="52"/>
      <c r="E20" s="52"/>
      <c r="F20" s="52"/>
      <c r="G20" s="134" t="s">
        <v>15577</v>
      </c>
      <c r="H20" s="52" t="s">
        <v>4002</v>
      </c>
      <c r="I20" s="52">
        <v>6932485014415</v>
      </c>
      <c r="J20" s="52">
        <v>194846430005</v>
      </c>
      <c r="K20" s="52" t="s">
        <v>14384</v>
      </c>
    </row>
    <row r="21" spans="1:11">
      <c r="A21" s="52" t="s">
        <v>2467</v>
      </c>
      <c r="B21" s="52" t="s">
        <v>15556</v>
      </c>
      <c r="C21" s="128" t="s">
        <v>15557</v>
      </c>
      <c r="D21" s="52"/>
      <c r="E21" s="52"/>
      <c r="F21" s="52"/>
      <c r="G21" s="134" t="s">
        <v>15558</v>
      </c>
      <c r="H21" s="52" t="s">
        <v>2467</v>
      </c>
      <c r="I21" s="52">
        <v>6932485014385</v>
      </c>
      <c r="J21" s="52">
        <v>194846429979</v>
      </c>
      <c r="K21" s="52" t="s">
        <v>14384</v>
      </c>
    </row>
    <row r="22" spans="1:11">
      <c r="A22" s="52" t="s">
        <v>14585</v>
      </c>
      <c r="B22" s="52" t="s">
        <v>15891</v>
      </c>
      <c r="C22" s="128" t="s">
        <v>15892</v>
      </c>
      <c r="D22" s="52"/>
      <c r="E22" s="52"/>
      <c r="F22" s="52"/>
      <c r="G22" s="134" t="s">
        <v>15893</v>
      </c>
      <c r="H22" s="52" t="s">
        <v>14585</v>
      </c>
      <c r="I22" s="52">
        <v>6932485014378</v>
      </c>
      <c r="J22" s="52">
        <v>194846429962</v>
      </c>
      <c r="K22" s="52" t="s">
        <v>14384</v>
      </c>
    </row>
    <row r="23" spans="1:11">
      <c r="A23" s="52" t="s">
        <v>5920</v>
      </c>
      <c r="B23" s="52" t="s">
        <v>1339</v>
      </c>
      <c r="C23" s="128" t="s">
        <v>1966</v>
      </c>
      <c r="D23" s="52" t="s">
        <v>5919</v>
      </c>
      <c r="E23" s="52" t="s">
        <v>11292</v>
      </c>
      <c r="F23" s="52"/>
      <c r="G23" s="134" t="s">
        <v>14221</v>
      </c>
      <c r="H23" s="52" t="s">
        <v>5920</v>
      </c>
      <c r="I23" s="52" t="s">
        <v>708</v>
      </c>
      <c r="J23" s="52" t="s">
        <v>12667</v>
      </c>
      <c r="K23" s="52"/>
    </row>
    <row r="24" spans="1:11">
      <c r="A24" s="52" t="s">
        <v>14921</v>
      </c>
      <c r="B24" s="52" t="s">
        <v>14922</v>
      </c>
      <c r="C24" s="128" t="s">
        <v>14923</v>
      </c>
      <c r="D24" s="52"/>
      <c r="E24" s="52"/>
      <c r="F24" s="52"/>
      <c r="G24" s="134" t="s">
        <v>14924</v>
      </c>
      <c r="H24" s="52" t="s">
        <v>14921</v>
      </c>
      <c r="I24" s="52">
        <v>6932485014354</v>
      </c>
      <c r="J24" s="52">
        <v>194846429948</v>
      </c>
      <c r="K24" s="52" t="s">
        <v>14384</v>
      </c>
    </row>
    <row r="25" spans="1:11">
      <c r="A25" s="52" t="s">
        <v>15268</v>
      </c>
      <c r="B25" s="52" t="s">
        <v>15770</v>
      </c>
      <c r="C25" s="128" t="s">
        <v>15771</v>
      </c>
      <c r="D25" s="52"/>
      <c r="E25" s="52"/>
      <c r="F25" s="52"/>
      <c r="G25" s="134" t="s">
        <v>15772</v>
      </c>
      <c r="H25" s="52" t="s">
        <v>15268</v>
      </c>
      <c r="I25" s="52">
        <v>6932485014347</v>
      </c>
      <c r="J25" s="52">
        <v>194846429931</v>
      </c>
      <c r="K25" s="52" t="s">
        <v>14384</v>
      </c>
    </row>
    <row r="26" spans="1:11">
      <c r="A26" s="52" t="s">
        <v>427</v>
      </c>
      <c r="B26" s="52" t="s">
        <v>1223</v>
      </c>
      <c r="C26" s="128" t="s">
        <v>1884</v>
      </c>
      <c r="D26" s="52" t="s">
        <v>583</v>
      </c>
      <c r="E26" s="52">
        <v>0</v>
      </c>
      <c r="F26" s="52"/>
      <c r="G26" s="134" t="s">
        <v>5793</v>
      </c>
      <c r="H26" s="52" t="s">
        <v>427</v>
      </c>
      <c r="I26" s="52" t="s">
        <v>584</v>
      </c>
      <c r="J26" s="52" t="s">
        <v>12668</v>
      </c>
      <c r="K26" s="52"/>
    </row>
    <row r="27" spans="1:11">
      <c r="A27" s="52" t="s">
        <v>14529</v>
      </c>
      <c r="B27" s="52" t="s">
        <v>14530</v>
      </c>
      <c r="C27" s="128" t="s">
        <v>14531</v>
      </c>
      <c r="D27" s="52"/>
      <c r="E27" s="52" t="s">
        <v>14532</v>
      </c>
      <c r="F27" s="52"/>
      <c r="G27" s="134" t="s">
        <v>14533</v>
      </c>
      <c r="H27" s="52" t="s">
        <v>14529</v>
      </c>
      <c r="I27" s="52">
        <v>6932485013807</v>
      </c>
      <c r="J27" s="52">
        <v>194846429481</v>
      </c>
      <c r="K27" s="52" t="s">
        <v>14384</v>
      </c>
    </row>
    <row r="28" spans="1:11">
      <c r="A28" s="52" t="s">
        <v>14585</v>
      </c>
      <c r="B28" s="52" t="s">
        <v>14586</v>
      </c>
      <c r="C28" s="128" t="s">
        <v>14587</v>
      </c>
      <c r="D28" s="52"/>
      <c r="E28" s="52" t="s">
        <v>14588</v>
      </c>
      <c r="F28" s="52"/>
      <c r="G28" s="134" t="s">
        <v>14589</v>
      </c>
      <c r="H28" s="52" t="s">
        <v>14585</v>
      </c>
      <c r="I28" s="52">
        <v>6932485013784</v>
      </c>
      <c r="J28" s="52">
        <v>194846429467</v>
      </c>
      <c r="K28" s="52" t="s">
        <v>14384</v>
      </c>
    </row>
    <row r="29" spans="1:11">
      <c r="A29" s="52" t="s">
        <v>14916</v>
      </c>
      <c r="B29" s="52" t="s">
        <v>14917</v>
      </c>
      <c r="C29" s="128" t="s">
        <v>14918</v>
      </c>
      <c r="D29" s="52"/>
      <c r="E29" s="52" t="s">
        <v>14919</v>
      </c>
      <c r="F29" s="52"/>
      <c r="G29" s="134" t="s">
        <v>14920</v>
      </c>
      <c r="H29" s="52" t="s">
        <v>14916</v>
      </c>
      <c r="I29" s="52">
        <v>6932485013616</v>
      </c>
      <c r="J29" s="52">
        <v>194846429290</v>
      </c>
      <c r="K29" s="52" t="s">
        <v>14384</v>
      </c>
    </row>
    <row r="30" spans="1:11">
      <c r="A30" s="52" t="s">
        <v>14960</v>
      </c>
      <c r="B30" s="52" t="s">
        <v>14961</v>
      </c>
      <c r="C30" s="128" t="s">
        <v>14962</v>
      </c>
      <c r="D30" s="52"/>
      <c r="E30" s="52" t="s">
        <v>14963</v>
      </c>
      <c r="F30" s="52"/>
      <c r="G30" s="134" t="s">
        <v>14964</v>
      </c>
      <c r="H30" s="52" t="s">
        <v>14960</v>
      </c>
      <c r="I30" s="52">
        <v>6932485013609</v>
      </c>
      <c r="J30" s="52">
        <v>194846429283</v>
      </c>
      <c r="K30" s="52" t="s">
        <v>14384</v>
      </c>
    </row>
    <row r="31" spans="1:11">
      <c r="A31" s="52" t="s">
        <v>15880</v>
      </c>
      <c r="B31" s="52" t="s">
        <v>15881</v>
      </c>
      <c r="C31" s="128" t="s">
        <v>15882</v>
      </c>
      <c r="D31" s="52"/>
      <c r="E31" s="52" t="s">
        <v>15883</v>
      </c>
      <c r="F31" s="52"/>
      <c r="G31" s="134" t="s">
        <v>15884</v>
      </c>
      <c r="H31" s="52" t="s">
        <v>15880</v>
      </c>
      <c r="I31" s="52">
        <v>6932485013548</v>
      </c>
      <c r="J31" s="52">
        <v>194846429221</v>
      </c>
      <c r="K31" s="52" t="s">
        <v>14384</v>
      </c>
    </row>
    <row r="32" spans="1:11">
      <c r="A32" s="52" t="s">
        <v>14813</v>
      </c>
      <c r="B32" s="52" t="s">
        <v>14814</v>
      </c>
      <c r="C32" s="128" t="s">
        <v>14815</v>
      </c>
      <c r="D32" s="52"/>
      <c r="E32" s="52" t="s">
        <v>14816</v>
      </c>
      <c r="F32" s="52"/>
      <c r="G32" s="134" t="s">
        <v>14817</v>
      </c>
      <c r="H32" s="52" t="s">
        <v>14813</v>
      </c>
      <c r="I32" s="52">
        <v>6932485013500</v>
      </c>
      <c r="J32" s="52">
        <v>194846429184</v>
      </c>
      <c r="K32" s="52" t="s">
        <v>14384</v>
      </c>
    </row>
    <row r="33" spans="1:11">
      <c r="A33" s="52" t="s">
        <v>14562</v>
      </c>
      <c r="B33" s="52" t="s">
        <v>14563</v>
      </c>
      <c r="C33" s="128" t="s">
        <v>14564</v>
      </c>
      <c r="D33" s="52"/>
      <c r="E33" s="52" t="s">
        <v>14565</v>
      </c>
      <c r="F33" s="52"/>
      <c r="G33" s="134" t="s">
        <v>14566</v>
      </c>
      <c r="H33" s="52" t="s">
        <v>14562</v>
      </c>
      <c r="I33" s="52">
        <v>6932485013494</v>
      </c>
      <c r="J33" s="52">
        <v>194846429177</v>
      </c>
      <c r="K33" s="52" t="s">
        <v>14384</v>
      </c>
    </row>
    <row r="34" spans="1:11">
      <c r="A34" s="52" t="s">
        <v>15689</v>
      </c>
      <c r="B34" s="52" t="s">
        <v>15690</v>
      </c>
      <c r="C34" s="128" t="s">
        <v>15691</v>
      </c>
      <c r="D34" s="52"/>
      <c r="E34" s="52" t="s">
        <v>15692</v>
      </c>
      <c r="F34" s="52"/>
      <c r="G34" s="134" t="s">
        <v>15693</v>
      </c>
      <c r="H34" s="52" t="s">
        <v>15689</v>
      </c>
      <c r="I34" s="52">
        <v>6932485013449</v>
      </c>
      <c r="J34" s="52">
        <v>194846429122</v>
      </c>
      <c r="K34" s="52" t="s">
        <v>14384</v>
      </c>
    </row>
    <row r="35" spans="1:11">
      <c r="A35" s="52" t="s">
        <v>946</v>
      </c>
      <c r="B35" s="52" t="s">
        <v>15867</v>
      </c>
      <c r="C35" s="128" t="s">
        <v>15868</v>
      </c>
      <c r="D35" s="52"/>
      <c r="E35" s="52"/>
      <c r="F35" s="52"/>
      <c r="G35" s="134" t="s">
        <v>15869</v>
      </c>
      <c r="H35" s="52" t="s">
        <v>946</v>
      </c>
      <c r="I35" s="52">
        <v>6932485012794</v>
      </c>
      <c r="J35" s="52">
        <v>194846428651</v>
      </c>
      <c r="K35" s="52" t="s">
        <v>14384</v>
      </c>
    </row>
    <row r="36" spans="1:11">
      <c r="A36" s="52" t="s">
        <v>1513</v>
      </c>
      <c r="B36" s="132" t="s">
        <v>15638</v>
      </c>
      <c r="C36" s="133" t="s">
        <v>15639</v>
      </c>
      <c r="D36" s="52"/>
      <c r="E36" s="52" t="s">
        <v>15640</v>
      </c>
      <c r="F36" s="52"/>
      <c r="G36" s="143" t="s">
        <v>15641</v>
      </c>
      <c r="H36" s="52" t="s">
        <v>1513</v>
      </c>
      <c r="I36" s="52">
        <v>6932485013296</v>
      </c>
      <c r="J36" s="52">
        <v>194846429108</v>
      </c>
      <c r="K36" s="52" t="s">
        <v>14384</v>
      </c>
    </row>
    <row r="37" spans="1:11">
      <c r="A37" s="52" t="s">
        <v>772</v>
      </c>
      <c r="B37" s="52" t="s">
        <v>14694</v>
      </c>
      <c r="C37" s="128" t="s">
        <v>14695</v>
      </c>
      <c r="D37" s="52"/>
      <c r="E37" s="52" t="s">
        <v>14696</v>
      </c>
      <c r="F37" s="52"/>
      <c r="G37" s="134" t="s">
        <v>14697</v>
      </c>
      <c r="H37" s="52" t="s">
        <v>772</v>
      </c>
      <c r="I37" s="52">
        <v>6932485012039</v>
      </c>
      <c r="J37" s="52">
        <v>194846427869</v>
      </c>
      <c r="K37" s="52" t="s">
        <v>14384</v>
      </c>
    </row>
    <row r="38" spans="1:11">
      <c r="A38" s="52" t="s">
        <v>2467</v>
      </c>
      <c r="B38" s="52" t="s">
        <v>15823</v>
      </c>
      <c r="C38" s="128" t="s">
        <v>15824</v>
      </c>
      <c r="D38" s="52"/>
      <c r="E38" s="52" t="s">
        <v>15825</v>
      </c>
      <c r="F38" s="52"/>
      <c r="G38" s="134" t="s">
        <v>15826</v>
      </c>
      <c r="H38" s="52" t="s">
        <v>2467</v>
      </c>
      <c r="I38" s="52">
        <v>6932485013074</v>
      </c>
      <c r="J38" s="52">
        <v>194846428880</v>
      </c>
      <c r="K38" s="52" t="s">
        <v>14384</v>
      </c>
    </row>
    <row r="39" spans="1:11">
      <c r="A39" s="52" t="s">
        <v>957</v>
      </c>
      <c r="B39" s="52" t="s">
        <v>14649</v>
      </c>
      <c r="C39" s="128" t="s">
        <v>14650</v>
      </c>
      <c r="D39" s="52"/>
      <c r="E39" s="52"/>
      <c r="F39" s="52"/>
      <c r="G39" s="134" t="s">
        <v>14651</v>
      </c>
      <c r="H39" s="52" t="s">
        <v>957</v>
      </c>
      <c r="I39" s="52">
        <v>6932485012763</v>
      </c>
      <c r="J39" s="52">
        <v>194846428620</v>
      </c>
      <c r="K39" s="52" t="s">
        <v>14384</v>
      </c>
    </row>
    <row r="40" spans="1:11">
      <c r="A40" s="52" t="s">
        <v>5818</v>
      </c>
      <c r="B40" s="52" t="s">
        <v>14516</v>
      </c>
      <c r="C40" s="128" t="s">
        <v>14517</v>
      </c>
      <c r="D40" s="52"/>
      <c r="E40" s="52"/>
      <c r="F40" s="52"/>
      <c r="G40" s="134" t="s">
        <v>14518</v>
      </c>
      <c r="H40" s="52" t="s">
        <v>5818</v>
      </c>
      <c r="I40" s="52">
        <v>6932485012756</v>
      </c>
      <c r="J40" s="52">
        <v>194846428613</v>
      </c>
      <c r="K40" s="52" t="s">
        <v>14384</v>
      </c>
    </row>
    <row r="41" spans="1:11">
      <c r="A41" s="52" t="s">
        <v>5824</v>
      </c>
      <c r="B41" s="52" t="s">
        <v>5207</v>
      </c>
      <c r="C41" s="128" t="s">
        <v>1901</v>
      </c>
      <c r="D41" s="52" t="s">
        <v>5822</v>
      </c>
      <c r="E41" s="52">
        <v>0</v>
      </c>
      <c r="F41" s="52">
        <v>1</v>
      </c>
      <c r="G41" s="134" t="s">
        <v>5823</v>
      </c>
      <c r="H41" s="52" t="s">
        <v>5824</v>
      </c>
      <c r="I41" s="52" t="s">
        <v>611</v>
      </c>
      <c r="J41" s="52" t="s">
        <v>12669</v>
      </c>
      <c r="K41" s="52"/>
    </row>
    <row r="42" spans="1:11">
      <c r="A42" s="52" t="s">
        <v>11019</v>
      </c>
      <c r="B42" s="52" t="s">
        <v>5206</v>
      </c>
      <c r="C42" s="128" t="s">
        <v>5819</v>
      </c>
      <c r="D42" s="52" t="s">
        <v>5820</v>
      </c>
      <c r="E42" s="52">
        <v>0</v>
      </c>
      <c r="F42" s="52" t="s">
        <v>5814</v>
      </c>
      <c r="G42" s="134" t="s">
        <v>5821</v>
      </c>
      <c r="H42" s="52" t="s">
        <v>11019</v>
      </c>
      <c r="I42" s="52" t="s">
        <v>610</v>
      </c>
      <c r="J42" s="52" t="s">
        <v>12670</v>
      </c>
      <c r="K42" s="52"/>
    </row>
    <row r="43" spans="1:11">
      <c r="A43" s="52" t="s">
        <v>5818</v>
      </c>
      <c r="B43" s="52" t="s">
        <v>1225</v>
      </c>
      <c r="C43" s="128" t="s">
        <v>1900</v>
      </c>
      <c r="D43" s="52" t="s">
        <v>5815</v>
      </c>
      <c r="E43" s="52" t="s">
        <v>11293</v>
      </c>
      <c r="F43" s="52" t="s">
        <v>5816</v>
      </c>
      <c r="G43" s="134" t="s">
        <v>5817</v>
      </c>
      <c r="H43" s="52" t="s">
        <v>5818</v>
      </c>
      <c r="I43" s="52" t="s">
        <v>609</v>
      </c>
      <c r="J43" s="52" t="s">
        <v>12671</v>
      </c>
      <c r="K43" s="52"/>
    </row>
    <row r="44" spans="1:11">
      <c r="A44" s="52" t="s">
        <v>1678</v>
      </c>
      <c r="B44" s="52" t="s">
        <v>14770</v>
      </c>
      <c r="C44" s="128" t="s">
        <v>14771</v>
      </c>
      <c r="D44" s="52"/>
      <c r="E44" s="52"/>
      <c r="F44" s="52"/>
      <c r="G44" s="134" t="s">
        <v>14772</v>
      </c>
      <c r="H44" s="52" t="s">
        <v>1678</v>
      </c>
      <c r="I44" s="52">
        <v>6932485012732</v>
      </c>
      <c r="J44" s="52">
        <v>194846428590</v>
      </c>
      <c r="K44" s="52" t="s">
        <v>14384</v>
      </c>
    </row>
    <row r="45" spans="1:11">
      <c r="A45" s="52" t="s">
        <v>14593</v>
      </c>
      <c r="B45" s="52" t="s">
        <v>15068</v>
      </c>
      <c r="C45" s="128" t="s">
        <v>15069</v>
      </c>
      <c r="D45" s="52"/>
      <c r="E45" s="52"/>
      <c r="F45" s="52"/>
      <c r="G45" s="134" t="s">
        <v>15070</v>
      </c>
      <c r="H45" s="52" t="s">
        <v>14593</v>
      </c>
      <c r="I45" s="52">
        <v>6932485012350</v>
      </c>
      <c r="J45" s="52">
        <v>194846428224</v>
      </c>
      <c r="K45" s="52" t="s">
        <v>14384</v>
      </c>
    </row>
    <row r="46" spans="1:11">
      <c r="A46" s="52" t="s">
        <v>14593</v>
      </c>
      <c r="B46" s="52" t="s">
        <v>15129</v>
      </c>
      <c r="C46" s="128" t="s">
        <v>15130</v>
      </c>
      <c r="D46" s="52"/>
      <c r="E46" s="52"/>
      <c r="F46" s="52"/>
      <c r="G46" s="134" t="s">
        <v>15131</v>
      </c>
      <c r="H46" s="52" t="s">
        <v>14593</v>
      </c>
      <c r="I46" s="52">
        <v>6932485012367</v>
      </c>
      <c r="J46" s="52">
        <v>194846428231</v>
      </c>
      <c r="K46" s="52" t="s">
        <v>14384</v>
      </c>
    </row>
    <row r="47" spans="1:11">
      <c r="A47" s="52" t="s">
        <v>762</v>
      </c>
      <c r="B47" s="52" t="s">
        <v>15607</v>
      </c>
      <c r="C47" s="128" t="s">
        <v>15608</v>
      </c>
      <c r="D47" s="52"/>
      <c r="E47" s="52"/>
      <c r="F47" s="52"/>
      <c r="G47" s="134" t="s">
        <v>15609</v>
      </c>
      <c r="H47" s="52" t="s">
        <v>762</v>
      </c>
      <c r="I47" s="52">
        <v>6932485012718</v>
      </c>
      <c r="J47" s="52">
        <v>194846428576</v>
      </c>
      <c r="K47" s="52" t="s">
        <v>14384</v>
      </c>
    </row>
    <row r="48" spans="1:11">
      <c r="A48" s="52" t="s">
        <v>957</v>
      </c>
      <c r="B48" s="52" t="s">
        <v>15913</v>
      </c>
      <c r="C48" s="128" t="s">
        <v>15914</v>
      </c>
      <c r="D48" s="52"/>
      <c r="E48" s="52"/>
      <c r="F48" s="52"/>
      <c r="G48" s="134" t="s">
        <v>15915</v>
      </c>
      <c r="H48" s="52" t="s">
        <v>957</v>
      </c>
      <c r="I48" s="52">
        <v>6932485012701</v>
      </c>
      <c r="J48" s="52">
        <v>194846428569</v>
      </c>
      <c r="K48" s="52" t="s">
        <v>14384</v>
      </c>
    </row>
    <row r="49" spans="1:11">
      <c r="A49" s="52" t="s">
        <v>2467</v>
      </c>
      <c r="B49" s="52" t="s">
        <v>15588</v>
      </c>
      <c r="C49" s="128" t="s">
        <v>15589</v>
      </c>
      <c r="D49" s="52"/>
      <c r="E49" s="52"/>
      <c r="F49" s="52"/>
      <c r="G49" s="134" t="s">
        <v>15590</v>
      </c>
      <c r="H49" s="52" t="s">
        <v>2467</v>
      </c>
      <c r="I49" s="52">
        <v>6932485012626</v>
      </c>
      <c r="J49" s="52">
        <v>194846428484</v>
      </c>
      <c r="K49" s="52" t="s">
        <v>14384</v>
      </c>
    </row>
    <row r="50" spans="1:11">
      <c r="A50" s="52" t="s">
        <v>267</v>
      </c>
      <c r="B50" s="52" t="s">
        <v>194</v>
      </c>
      <c r="C50" s="128" t="s">
        <v>1707</v>
      </c>
      <c r="D50" s="52" t="s">
        <v>193</v>
      </c>
      <c r="E50" s="52" t="s">
        <v>11294</v>
      </c>
      <c r="F50" s="52" t="s">
        <v>5452</v>
      </c>
      <c r="G50" s="134" t="s">
        <v>5453</v>
      </c>
      <c r="H50" s="52" t="s">
        <v>267</v>
      </c>
      <c r="I50" s="52" t="s">
        <v>195</v>
      </c>
      <c r="J50" s="52" t="e">
        <v>#N/A</v>
      </c>
      <c r="K50" s="52"/>
    </row>
    <row r="51" spans="1:11">
      <c r="A51" s="52" t="s">
        <v>5459</v>
      </c>
      <c r="B51" s="52" t="s">
        <v>1228</v>
      </c>
      <c r="C51" s="128" t="s">
        <v>1709</v>
      </c>
      <c r="D51" s="52" t="s">
        <v>5456</v>
      </c>
      <c r="E51" s="52" t="s">
        <v>11295</v>
      </c>
      <c r="F51" s="52" t="s">
        <v>5457</v>
      </c>
      <c r="G51" s="134" t="s">
        <v>5458</v>
      </c>
      <c r="H51" s="52" t="s">
        <v>5459</v>
      </c>
      <c r="I51" s="52" t="s">
        <v>7044</v>
      </c>
      <c r="J51" s="52">
        <v>194846410014</v>
      </c>
      <c r="K51" s="52"/>
    </row>
    <row r="52" spans="1:11">
      <c r="A52" s="52" t="s">
        <v>10928</v>
      </c>
      <c r="B52" s="52" t="s">
        <v>9864</v>
      </c>
      <c r="C52" s="128" t="s">
        <v>9263</v>
      </c>
      <c r="D52" s="52"/>
      <c r="E52" s="52" t="s">
        <v>11296</v>
      </c>
      <c r="F52" s="52"/>
      <c r="G52" s="134" t="s">
        <v>10328</v>
      </c>
      <c r="H52" s="52" t="s">
        <v>10928</v>
      </c>
      <c r="I52" s="52" t="e">
        <v>#N/A</v>
      </c>
      <c r="J52" s="52" t="s">
        <v>12672</v>
      </c>
      <c r="K52" s="52"/>
    </row>
    <row r="53" spans="1:11">
      <c r="A53" s="52" t="s">
        <v>7502</v>
      </c>
      <c r="B53" s="52" t="s">
        <v>1232</v>
      </c>
      <c r="C53" s="128" t="s">
        <v>9264</v>
      </c>
      <c r="D53" s="52"/>
      <c r="E53" s="52" t="s">
        <v>11297</v>
      </c>
      <c r="F53" s="52"/>
      <c r="G53" s="134" t="s">
        <v>10329</v>
      </c>
      <c r="H53" s="52" t="s">
        <v>7502</v>
      </c>
      <c r="I53" s="52" t="e">
        <v>#N/A</v>
      </c>
      <c r="J53" s="52">
        <v>194846410175</v>
      </c>
      <c r="K53" s="52"/>
    </row>
    <row r="54" spans="1:11">
      <c r="A54" s="52" t="s">
        <v>1563</v>
      </c>
      <c r="B54" s="52" t="s">
        <v>202</v>
      </c>
      <c r="C54" s="128" t="s">
        <v>1710</v>
      </c>
      <c r="D54" s="52" t="s">
        <v>201</v>
      </c>
      <c r="E54" s="52" t="s">
        <v>11298</v>
      </c>
      <c r="F54" s="52" t="s">
        <v>5460</v>
      </c>
      <c r="G54" s="134" t="s">
        <v>1564</v>
      </c>
      <c r="H54" s="52" t="s">
        <v>1563</v>
      </c>
      <c r="I54" s="52" t="s">
        <v>203</v>
      </c>
      <c r="J54" s="52">
        <v>194846410267</v>
      </c>
      <c r="K54" s="52"/>
    </row>
    <row r="55" spans="1:11">
      <c r="A55" s="52" t="s">
        <v>267</v>
      </c>
      <c r="B55" s="52" t="s">
        <v>1236</v>
      </c>
      <c r="C55" s="128" t="s">
        <v>9265</v>
      </c>
      <c r="D55" s="52"/>
      <c r="E55" s="52">
        <v>0</v>
      </c>
      <c r="F55" s="52"/>
      <c r="G55" s="134" t="s">
        <v>10330</v>
      </c>
      <c r="H55" s="52" t="s">
        <v>267</v>
      </c>
      <c r="I55" s="52" t="e">
        <v>#N/A</v>
      </c>
      <c r="J55" s="52" t="s">
        <v>12673</v>
      </c>
      <c r="K55" s="52"/>
    </row>
    <row r="56" spans="1:11">
      <c r="A56" s="52" t="s">
        <v>10929</v>
      </c>
      <c r="B56" s="52" t="s">
        <v>9865</v>
      </c>
      <c r="C56" s="128" t="s">
        <v>9266</v>
      </c>
      <c r="D56" s="52"/>
      <c r="E56" s="52">
        <v>0</v>
      </c>
      <c r="F56" s="52"/>
      <c r="G56" s="134" t="s">
        <v>10331</v>
      </c>
      <c r="H56" s="52" t="s">
        <v>10929</v>
      </c>
      <c r="I56" s="52" t="e">
        <v>#N/A</v>
      </c>
      <c r="J56" s="52" t="s">
        <v>12674</v>
      </c>
      <c r="K56" s="52"/>
    </row>
    <row r="57" spans="1:11">
      <c r="A57" s="52" t="s">
        <v>10930</v>
      </c>
      <c r="B57" s="52" t="s">
        <v>9866</v>
      </c>
      <c r="C57" s="128" t="s">
        <v>9267</v>
      </c>
      <c r="D57" s="52"/>
      <c r="E57" s="52">
        <v>0</v>
      </c>
      <c r="F57" s="52"/>
      <c r="G57" s="134" t="s">
        <v>10332</v>
      </c>
      <c r="H57" s="52" t="s">
        <v>10930</v>
      </c>
      <c r="I57" s="52" t="e">
        <v>#N/A</v>
      </c>
      <c r="J57" s="52" t="s">
        <v>12675</v>
      </c>
      <c r="K57" s="52"/>
    </row>
    <row r="58" spans="1:11">
      <c r="A58" s="52" t="s">
        <v>1487</v>
      </c>
      <c r="B58" s="52" t="s">
        <v>1226</v>
      </c>
      <c r="C58" s="128" t="s">
        <v>1711</v>
      </c>
      <c r="D58" s="52" t="s">
        <v>204</v>
      </c>
      <c r="E58" s="52" t="s">
        <v>11299</v>
      </c>
      <c r="F58" s="52" t="s">
        <v>5461</v>
      </c>
      <c r="G58" s="134" t="s">
        <v>5462</v>
      </c>
      <c r="H58" s="52" t="s">
        <v>1487</v>
      </c>
      <c r="I58" s="52" t="s">
        <v>205</v>
      </c>
      <c r="J58" s="52" t="s">
        <v>12676</v>
      </c>
      <c r="K58" s="52"/>
    </row>
    <row r="59" spans="1:11">
      <c r="A59" s="52" t="s">
        <v>5467</v>
      </c>
      <c r="B59" s="52" t="s">
        <v>1229</v>
      </c>
      <c r="C59" s="128" t="s">
        <v>5463</v>
      </c>
      <c r="D59" s="52" t="s">
        <v>5464</v>
      </c>
      <c r="E59" s="52" t="s">
        <v>11300</v>
      </c>
      <c r="F59" s="52" t="s">
        <v>5465</v>
      </c>
      <c r="G59" s="134" t="s">
        <v>5466</v>
      </c>
      <c r="H59" s="52" t="s">
        <v>5467</v>
      </c>
      <c r="I59" s="52" t="s">
        <v>206</v>
      </c>
      <c r="J59" s="52">
        <v>194846410236</v>
      </c>
      <c r="K59" s="52"/>
    </row>
    <row r="60" spans="1:11">
      <c r="A60" s="52" t="s">
        <v>976</v>
      </c>
      <c r="B60" s="52" t="s">
        <v>8218</v>
      </c>
      <c r="C60" s="128" t="s">
        <v>8731</v>
      </c>
      <c r="D60" s="52" t="s">
        <v>8759</v>
      </c>
      <c r="E60" s="52" t="s">
        <v>12536</v>
      </c>
      <c r="F60" s="52" t="s">
        <v>8805</v>
      </c>
      <c r="G60" s="134" t="s">
        <v>8909</v>
      </c>
      <c r="H60" s="134" t="s">
        <v>976</v>
      </c>
      <c r="I60" s="52">
        <v>6932485004690</v>
      </c>
      <c r="J60" s="52" t="e">
        <v>#N/A</v>
      </c>
      <c r="K60" s="52"/>
    </row>
    <row r="61" spans="1:11">
      <c r="A61" s="52" t="s">
        <v>1521</v>
      </c>
      <c r="B61" s="52" t="s">
        <v>1230</v>
      </c>
      <c r="C61" s="128" t="s">
        <v>1713</v>
      </c>
      <c r="D61" s="52" t="s">
        <v>209</v>
      </c>
      <c r="E61" s="52" t="s">
        <v>11301</v>
      </c>
      <c r="F61" s="52" t="s">
        <v>5471</v>
      </c>
      <c r="G61" s="134" t="s">
        <v>5472</v>
      </c>
      <c r="H61" s="52" t="s">
        <v>1521</v>
      </c>
      <c r="I61" s="52" t="s">
        <v>210</v>
      </c>
      <c r="J61" s="52" t="s">
        <v>12677</v>
      </c>
      <c r="K61" s="52"/>
    </row>
    <row r="62" spans="1:11">
      <c r="A62" s="52" t="s">
        <v>5026</v>
      </c>
      <c r="B62" s="52" t="s">
        <v>1231</v>
      </c>
      <c r="C62" s="128" t="s">
        <v>1714</v>
      </c>
      <c r="D62" s="52" t="s">
        <v>211</v>
      </c>
      <c r="E62" s="52" t="s">
        <v>11302</v>
      </c>
      <c r="F62" s="52" t="s">
        <v>5473</v>
      </c>
      <c r="G62" s="134" t="s">
        <v>14222</v>
      </c>
      <c r="H62" s="52" t="s">
        <v>5026</v>
      </c>
      <c r="I62" s="52" t="s">
        <v>212</v>
      </c>
      <c r="J62" s="52">
        <v>194846410212</v>
      </c>
      <c r="K62" s="52"/>
    </row>
    <row r="63" spans="1:11">
      <c r="A63" s="52" t="s">
        <v>5553</v>
      </c>
      <c r="B63" s="52" t="s">
        <v>10212</v>
      </c>
      <c r="C63" s="128" t="s">
        <v>9720</v>
      </c>
      <c r="D63" s="52"/>
      <c r="E63" s="52">
        <v>0</v>
      </c>
      <c r="F63" s="52"/>
      <c r="G63" s="134" t="s">
        <v>10786</v>
      </c>
      <c r="H63" s="52" t="s">
        <v>5553</v>
      </c>
      <c r="I63" s="52" t="e">
        <v>#N/A</v>
      </c>
      <c r="J63" s="52">
        <v>194846415842</v>
      </c>
      <c r="K63" s="52"/>
    </row>
    <row r="64" spans="1:11">
      <c r="A64" s="52" t="s">
        <v>1009</v>
      </c>
      <c r="B64" s="52" t="s">
        <v>8197</v>
      </c>
      <c r="C64" s="128" t="s">
        <v>8709</v>
      </c>
      <c r="D64" s="52" t="s">
        <v>8759</v>
      </c>
      <c r="E64" s="52" t="s">
        <v>12513</v>
      </c>
      <c r="F64" s="52" t="e">
        <v>#N/A</v>
      </c>
      <c r="G64" s="134" t="s">
        <v>9102</v>
      </c>
      <c r="H64" s="134" t="s">
        <v>1009</v>
      </c>
      <c r="I64" s="52">
        <v>6932485005390</v>
      </c>
      <c r="J64" s="52" t="e">
        <v>#N/A</v>
      </c>
      <c r="K64" s="52"/>
    </row>
    <row r="65" spans="1:11">
      <c r="A65" s="52" t="s">
        <v>14633</v>
      </c>
      <c r="B65" s="52" t="s">
        <v>14634</v>
      </c>
      <c r="C65" s="128" t="s">
        <v>14635</v>
      </c>
      <c r="D65" s="52"/>
      <c r="E65" s="52" t="s">
        <v>14636</v>
      </c>
      <c r="F65" s="52"/>
      <c r="G65" s="134" t="s">
        <v>14637</v>
      </c>
      <c r="H65" s="52" t="s">
        <v>14633</v>
      </c>
      <c r="I65" s="52">
        <v>6932485012923</v>
      </c>
      <c r="J65" s="52">
        <v>194846428767</v>
      </c>
      <c r="K65" s="52" t="s">
        <v>14384</v>
      </c>
    </row>
    <row r="66" spans="1:11">
      <c r="A66" s="52" t="s">
        <v>1513</v>
      </c>
      <c r="B66" s="52" t="s">
        <v>14686</v>
      </c>
      <c r="C66" s="128" t="s">
        <v>14687</v>
      </c>
      <c r="D66" s="52"/>
      <c r="E66" s="52" t="s">
        <v>14688</v>
      </c>
      <c r="F66" s="52"/>
      <c r="G66" s="134" t="s">
        <v>14689</v>
      </c>
      <c r="H66" s="52" t="s">
        <v>1513</v>
      </c>
      <c r="I66" s="52">
        <v>6932485012916</v>
      </c>
      <c r="J66" s="52">
        <v>194846428750</v>
      </c>
      <c r="K66" s="52" t="s">
        <v>14384</v>
      </c>
    </row>
    <row r="67" spans="1:11">
      <c r="A67" s="52" t="s">
        <v>277</v>
      </c>
      <c r="B67" s="52" t="s">
        <v>10314</v>
      </c>
      <c r="C67" s="128" t="s">
        <v>9847</v>
      </c>
      <c r="D67" s="52"/>
      <c r="E67" s="52">
        <v>0</v>
      </c>
      <c r="F67" s="52"/>
      <c r="G67" s="134" t="s">
        <v>10911</v>
      </c>
      <c r="H67" s="52" t="s">
        <v>277</v>
      </c>
      <c r="I67" s="52" t="e">
        <v>#N/A</v>
      </c>
      <c r="J67" s="52" t="s">
        <v>12678</v>
      </c>
      <c r="K67" s="52"/>
    </row>
    <row r="68" spans="1:11">
      <c r="A68" s="52" t="s">
        <v>5514</v>
      </c>
      <c r="B68" s="52" t="s">
        <v>1227</v>
      </c>
      <c r="C68" s="128" t="s">
        <v>1732</v>
      </c>
      <c r="D68" s="52" t="s">
        <v>254</v>
      </c>
      <c r="E68" s="52" t="s">
        <v>11303</v>
      </c>
      <c r="F68" s="52" t="s">
        <v>5512</v>
      </c>
      <c r="G68" s="134" t="s">
        <v>5513</v>
      </c>
      <c r="H68" s="52" t="s">
        <v>5514</v>
      </c>
      <c r="I68" s="52" t="s">
        <v>255</v>
      </c>
      <c r="J68" s="52">
        <v>194846410281</v>
      </c>
      <c r="K68" s="52"/>
    </row>
    <row r="69" spans="1:11">
      <c r="A69" s="52" t="s">
        <v>1501</v>
      </c>
      <c r="B69" s="52" t="s">
        <v>1235</v>
      </c>
      <c r="C69" s="128" t="s">
        <v>1733</v>
      </c>
      <c r="D69" s="52" t="s">
        <v>256</v>
      </c>
      <c r="E69" s="52" t="s">
        <v>11304</v>
      </c>
      <c r="F69" s="52" t="s">
        <v>5515</v>
      </c>
      <c r="G69" s="134" t="s">
        <v>5516</v>
      </c>
      <c r="H69" s="52" t="s">
        <v>1501</v>
      </c>
      <c r="I69" s="52" t="s">
        <v>257</v>
      </c>
      <c r="J69" s="52">
        <v>194846410229</v>
      </c>
      <c r="K69" s="52"/>
    </row>
    <row r="70" spans="1:11">
      <c r="A70" s="52" t="s">
        <v>976</v>
      </c>
      <c r="B70" s="52" t="s">
        <v>14458</v>
      </c>
      <c r="C70" s="128" t="s">
        <v>14459</v>
      </c>
      <c r="D70" s="52"/>
      <c r="E70" s="52" t="s">
        <v>14460</v>
      </c>
      <c r="F70" s="52"/>
      <c r="G70" s="134" t="s">
        <v>14461</v>
      </c>
      <c r="H70" s="52" t="s">
        <v>976</v>
      </c>
      <c r="I70" s="52">
        <v>6932485012886</v>
      </c>
      <c r="J70" s="52">
        <v>194846428729</v>
      </c>
      <c r="K70" s="52" t="s">
        <v>14384</v>
      </c>
    </row>
    <row r="71" spans="1:11">
      <c r="A71" s="52" t="s">
        <v>1485</v>
      </c>
      <c r="B71" s="52" t="s">
        <v>15146</v>
      </c>
      <c r="C71" s="128" t="s">
        <v>15147</v>
      </c>
      <c r="D71" s="52"/>
      <c r="E71" s="52" t="s">
        <v>15148</v>
      </c>
      <c r="F71" s="52"/>
      <c r="G71" s="134" t="s">
        <v>15149</v>
      </c>
      <c r="H71" s="52" t="s">
        <v>1485</v>
      </c>
      <c r="I71" s="52">
        <v>6932485012879</v>
      </c>
      <c r="J71" s="52">
        <v>194846428712</v>
      </c>
      <c r="K71" s="52" t="s">
        <v>14384</v>
      </c>
    </row>
    <row r="72" spans="1:11">
      <c r="A72" s="52" t="s">
        <v>7497</v>
      </c>
      <c r="B72" s="52" t="s">
        <v>1246</v>
      </c>
      <c r="C72" s="128" t="s">
        <v>5520</v>
      </c>
      <c r="D72" s="52" t="s">
        <v>1247</v>
      </c>
      <c r="E72" s="52" t="s">
        <v>11305</v>
      </c>
      <c r="F72" s="52" t="s">
        <v>5521</v>
      </c>
      <c r="G72" s="134" t="s">
        <v>5522</v>
      </c>
      <c r="H72" s="52" t="s">
        <v>7497</v>
      </c>
      <c r="I72" s="52" t="s">
        <v>260</v>
      </c>
      <c r="J72" s="52">
        <v>194846410168</v>
      </c>
      <c r="K72" s="52"/>
    </row>
    <row r="73" spans="1:11">
      <c r="A73" s="52" t="s">
        <v>277</v>
      </c>
      <c r="B73" s="52" t="s">
        <v>1243</v>
      </c>
      <c r="C73" s="128" t="s">
        <v>9268</v>
      </c>
      <c r="D73" s="52"/>
      <c r="E73" s="52" t="s">
        <v>11306</v>
      </c>
      <c r="F73" s="52"/>
      <c r="G73" s="134" t="s">
        <v>10333</v>
      </c>
      <c r="H73" s="52" t="s">
        <v>277</v>
      </c>
      <c r="I73" s="52" t="e">
        <v>#N/A</v>
      </c>
      <c r="J73" s="52">
        <v>194846410120</v>
      </c>
      <c r="K73" s="52"/>
    </row>
    <row r="74" spans="1:11">
      <c r="A74" s="52" t="s">
        <v>267</v>
      </c>
      <c r="B74" s="52" t="s">
        <v>1244</v>
      </c>
      <c r="C74" s="128" t="s">
        <v>1741</v>
      </c>
      <c r="D74" s="52" t="s">
        <v>1245</v>
      </c>
      <c r="E74" s="52" t="s">
        <v>11307</v>
      </c>
      <c r="F74" s="52" t="s">
        <v>5531</v>
      </c>
      <c r="G74" s="134" t="s">
        <v>5532</v>
      </c>
      <c r="H74" s="52" t="s">
        <v>267</v>
      </c>
      <c r="I74" s="52">
        <v>6972200195159</v>
      </c>
      <c r="J74" s="52">
        <v>194846410199</v>
      </c>
      <c r="K74" s="52"/>
    </row>
    <row r="75" spans="1:11">
      <c r="A75" s="52" t="s">
        <v>5477</v>
      </c>
      <c r="B75" s="52" t="s">
        <v>1239</v>
      </c>
      <c r="C75" s="128" t="s">
        <v>1742</v>
      </c>
      <c r="D75" s="52" t="s">
        <v>5533</v>
      </c>
      <c r="E75" s="52" t="s">
        <v>11308</v>
      </c>
      <c r="F75" s="52" t="s">
        <v>5534</v>
      </c>
      <c r="G75" s="134" t="s">
        <v>5535</v>
      </c>
      <c r="H75" s="52" t="s">
        <v>5477</v>
      </c>
      <c r="I75" s="52" t="s">
        <v>284</v>
      </c>
      <c r="J75" s="52">
        <v>194846410205</v>
      </c>
      <c r="K75" s="52"/>
    </row>
    <row r="76" spans="1:11">
      <c r="A76" s="52" t="s">
        <v>2462</v>
      </c>
      <c r="B76" s="52" t="s">
        <v>1242</v>
      </c>
      <c r="C76" s="128" t="s">
        <v>1743</v>
      </c>
      <c r="D76" s="52" t="s">
        <v>285</v>
      </c>
      <c r="E76" s="52" t="s">
        <v>11309</v>
      </c>
      <c r="F76" s="52" t="s">
        <v>5536</v>
      </c>
      <c r="G76" s="134" t="s">
        <v>5537</v>
      </c>
      <c r="H76" s="52" t="s">
        <v>2462</v>
      </c>
      <c r="I76" s="52" t="s">
        <v>286</v>
      </c>
      <c r="J76" s="52">
        <v>194846410151</v>
      </c>
      <c r="K76" s="52"/>
    </row>
    <row r="77" spans="1:11">
      <c r="A77" s="52" t="s">
        <v>11018</v>
      </c>
      <c r="B77" s="52" t="s">
        <v>1224</v>
      </c>
      <c r="C77" s="128" t="s">
        <v>1894</v>
      </c>
      <c r="D77" s="52" t="s">
        <v>5806</v>
      </c>
      <c r="E77" s="52" t="s">
        <v>11310</v>
      </c>
      <c r="F77" s="52" t="s">
        <v>5118</v>
      </c>
      <c r="G77" s="134" t="s">
        <v>5807</v>
      </c>
      <c r="H77" s="52" t="s">
        <v>11018</v>
      </c>
      <c r="I77" s="52" t="s">
        <v>598</v>
      </c>
      <c r="J77" s="52" t="s">
        <v>12679</v>
      </c>
      <c r="K77" s="52"/>
    </row>
    <row r="78" spans="1:11">
      <c r="A78" s="52" t="s">
        <v>1513</v>
      </c>
      <c r="B78" s="52" t="s">
        <v>15191</v>
      </c>
      <c r="C78" s="128" t="s">
        <v>15192</v>
      </c>
      <c r="D78" s="52"/>
      <c r="E78" s="52" t="s">
        <v>15193</v>
      </c>
      <c r="F78" s="52"/>
      <c r="G78" s="134" t="s">
        <v>15194</v>
      </c>
      <c r="H78" s="52" t="s">
        <v>1513</v>
      </c>
      <c r="I78" s="52">
        <v>6932485014231</v>
      </c>
      <c r="J78" s="52">
        <v>194846429818</v>
      </c>
      <c r="K78" s="52" t="s">
        <v>14384</v>
      </c>
    </row>
    <row r="79" spans="1:11">
      <c r="A79" s="52" t="s">
        <v>946</v>
      </c>
      <c r="B79" s="52" t="s">
        <v>7913</v>
      </c>
      <c r="C79" s="128" t="s">
        <v>8691</v>
      </c>
      <c r="D79" s="52" t="s">
        <v>8759</v>
      </c>
      <c r="E79" s="52" t="s">
        <v>12453</v>
      </c>
      <c r="F79" s="52">
        <v>0</v>
      </c>
      <c r="G79" s="134" t="s">
        <v>8912</v>
      </c>
      <c r="H79" s="134" t="s">
        <v>946</v>
      </c>
      <c r="I79" s="52">
        <v>6932485004447</v>
      </c>
      <c r="J79" s="52" t="e">
        <v>#N/A</v>
      </c>
      <c r="K79" s="52"/>
    </row>
    <row r="80" spans="1:11">
      <c r="A80" s="52" t="s">
        <v>1513</v>
      </c>
      <c r="B80" s="52" t="s">
        <v>9927</v>
      </c>
      <c r="C80" s="128" t="s">
        <v>9338</v>
      </c>
      <c r="D80" s="52"/>
      <c r="E80" s="52" t="s">
        <v>12452</v>
      </c>
      <c r="F80" s="52"/>
      <c r="G80" s="134" t="s">
        <v>10407</v>
      </c>
      <c r="H80" s="134" t="s">
        <v>1513</v>
      </c>
      <c r="I80" s="52">
        <v>6932485008612</v>
      </c>
      <c r="J80" s="52" t="e">
        <v>#N/A</v>
      </c>
      <c r="K80" s="52"/>
    </row>
    <row r="81" spans="1:11">
      <c r="A81" s="52" t="s">
        <v>946</v>
      </c>
      <c r="B81" s="52" t="s">
        <v>9888</v>
      </c>
      <c r="C81" s="128" t="s">
        <v>9297</v>
      </c>
      <c r="D81" s="52"/>
      <c r="E81" s="52" t="s">
        <v>12451</v>
      </c>
      <c r="F81" s="52"/>
      <c r="G81" s="134" t="s">
        <v>10366</v>
      </c>
      <c r="H81" s="134" t="s">
        <v>946</v>
      </c>
      <c r="I81" s="52">
        <v>6932485008605</v>
      </c>
      <c r="J81" s="52" t="e">
        <v>#N/A</v>
      </c>
      <c r="K81" s="52"/>
    </row>
    <row r="82" spans="1:11">
      <c r="A82" s="52" t="s">
        <v>762</v>
      </c>
      <c r="B82" s="52" t="s">
        <v>9905</v>
      </c>
      <c r="C82" s="128" t="s">
        <v>9315</v>
      </c>
      <c r="D82" s="52"/>
      <c r="E82" s="52">
        <v>0</v>
      </c>
      <c r="F82" s="52"/>
      <c r="G82" s="134" t="s">
        <v>10384</v>
      </c>
      <c r="H82" s="134" t="s">
        <v>762</v>
      </c>
      <c r="I82" s="52">
        <v>6932485008599</v>
      </c>
      <c r="J82" s="52" t="e">
        <v>#N/A</v>
      </c>
      <c r="K82" s="52"/>
    </row>
    <row r="83" spans="1:11">
      <c r="A83" s="52" t="s">
        <v>1677</v>
      </c>
      <c r="B83" s="52" t="s">
        <v>10216</v>
      </c>
      <c r="C83" s="128" t="s">
        <v>9726</v>
      </c>
      <c r="D83" s="52"/>
      <c r="E83" s="52">
        <v>0</v>
      </c>
      <c r="F83" s="52"/>
      <c r="G83" s="134" t="s">
        <v>10792</v>
      </c>
      <c r="H83" s="134" t="s">
        <v>1677</v>
      </c>
      <c r="I83" s="52">
        <v>6932485008582</v>
      </c>
      <c r="J83" s="52" t="e">
        <v>#N/A</v>
      </c>
      <c r="K83" s="52"/>
    </row>
    <row r="84" spans="1:11">
      <c r="A84" s="52" t="s">
        <v>762</v>
      </c>
      <c r="B84" s="52" t="s">
        <v>9980</v>
      </c>
      <c r="C84" s="128" t="s">
        <v>9405</v>
      </c>
      <c r="D84" s="52"/>
      <c r="E84" s="52">
        <v>0</v>
      </c>
      <c r="F84" s="52"/>
      <c r="G84" s="134" t="s">
        <v>10475</v>
      </c>
      <c r="H84" s="134" t="s">
        <v>762</v>
      </c>
      <c r="I84" s="52">
        <v>6932485008575</v>
      </c>
      <c r="J84" s="52" t="e">
        <v>#N/A</v>
      </c>
      <c r="K84" s="52"/>
    </row>
    <row r="85" spans="1:11">
      <c r="A85" s="52" t="s">
        <v>772</v>
      </c>
      <c r="B85" s="52" t="s">
        <v>10181</v>
      </c>
      <c r="C85" s="128" t="s">
        <v>9680</v>
      </c>
      <c r="D85" s="52"/>
      <c r="E85" s="52">
        <v>0</v>
      </c>
      <c r="F85" s="52"/>
      <c r="G85" s="134" t="s">
        <v>10747</v>
      </c>
      <c r="H85" s="134" t="s">
        <v>772</v>
      </c>
      <c r="I85" s="52">
        <v>6932485008568</v>
      </c>
      <c r="J85" s="52" t="e">
        <v>#N/A</v>
      </c>
      <c r="K85" s="52"/>
    </row>
    <row r="86" spans="1:11">
      <c r="A86" s="52" t="s">
        <v>976</v>
      </c>
      <c r="B86" s="52" t="s">
        <v>10089</v>
      </c>
      <c r="C86" s="128" t="s">
        <v>9552</v>
      </c>
      <c r="D86" s="52"/>
      <c r="E86" s="52">
        <v>0</v>
      </c>
      <c r="F86" s="52"/>
      <c r="G86" s="134" t="s">
        <v>10622</v>
      </c>
      <c r="H86" s="134" t="s">
        <v>976</v>
      </c>
      <c r="I86" s="52">
        <v>6932485008551</v>
      </c>
      <c r="J86" s="52" t="e">
        <v>#N/A</v>
      </c>
      <c r="K86" s="52"/>
    </row>
    <row r="87" spans="1:11">
      <c r="A87" s="52" t="s">
        <v>292</v>
      </c>
      <c r="B87" s="52" t="s">
        <v>9952</v>
      </c>
      <c r="C87" s="128" t="s">
        <v>9367</v>
      </c>
      <c r="D87" s="52"/>
      <c r="E87" s="52" t="s">
        <v>12450</v>
      </c>
      <c r="F87" s="52"/>
      <c r="G87" s="134" t="s">
        <v>10436</v>
      </c>
      <c r="H87" s="134" t="s">
        <v>292</v>
      </c>
      <c r="I87" s="52">
        <v>6932485008544</v>
      </c>
      <c r="J87" s="52" t="e">
        <v>#N/A</v>
      </c>
      <c r="K87" s="52"/>
    </row>
    <row r="88" spans="1:11">
      <c r="A88" s="52" t="s">
        <v>292</v>
      </c>
      <c r="B88" s="52" t="s">
        <v>10101</v>
      </c>
      <c r="C88" s="128" t="s">
        <v>9573</v>
      </c>
      <c r="D88" s="52"/>
      <c r="E88" s="52" t="s">
        <v>12449</v>
      </c>
      <c r="F88" s="52"/>
      <c r="G88" s="134" t="s">
        <v>10642</v>
      </c>
      <c r="H88" s="134" t="s">
        <v>292</v>
      </c>
      <c r="I88" s="52">
        <v>6932485008537</v>
      </c>
      <c r="J88" s="52" t="e">
        <v>#N/A</v>
      </c>
      <c r="K88" s="52"/>
    </row>
    <row r="89" spans="1:11">
      <c r="A89" s="52" t="s">
        <v>1678</v>
      </c>
      <c r="B89" s="52" t="s">
        <v>10122</v>
      </c>
      <c r="C89" s="128" t="s">
        <v>9602</v>
      </c>
      <c r="D89" s="52"/>
      <c r="E89" s="52" t="s">
        <v>12448</v>
      </c>
      <c r="F89" s="52"/>
      <c r="G89" s="134" t="s">
        <v>10671</v>
      </c>
      <c r="H89" s="134" t="s">
        <v>1678</v>
      </c>
      <c r="I89" s="52">
        <v>6932485008520</v>
      </c>
      <c r="J89" s="52" t="e">
        <v>#N/A</v>
      </c>
      <c r="K89" s="52"/>
    </row>
    <row r="90" spans="1:11">
      <c r="A90" s="52" t="s">
        <v>946</v>
      </c>
      <c r="B90" s="52" t="s">
        <v>8182</v>
      </c>
      <c r="C90" s="128" t="s">
        <v>8685</v>
      </c>
      <c r="D90" s="52" t="s">
        <v>8759</v>
      </c>
      <c r="E90" s="52" t="s">
        <v>12447</v>
      </c>
      <c r="F90" s="52">
        <v>0</v>
      </c>
      <c r="G90" s="134" t="s">
        <v>8921</v>
      </c>
      <c r="H90" s="134" t="s">
        <v>946</v>
      </c>
      <c r="I90" s="52">
        <v>6932485004362</v>
      </c>
      <c r="J90" s="52" t="e">
        <v>#N/A</v>
      </c>
      <c r="K90" s="52"/>
    </row>
    <row r="91" spans="1:11">
      <c r="A91" s="52" t="s">
        <v>946</v>
      </c>
      <c r="B91" s="52" t="s">
        <v>10146</v>
      </c>
      <c r="C91" s="128" t="s">
        <v>9636</v>
      </c>
      <c r="D91" s="52"/>
      <c r="E91" s="52" t="s">
        <v>12441</v>
      </c>
      <c r="F91" s="52"/>
      <c r="G91" s="134" t="s">
        <v>10706</v>
      </c>
      <c r="H91" s="134" t="s">
        <v>946</v>
      </c>
      <c r="I91" s="52">
        <v>6932485008087</v>
      </c>
      <c r="J91" s="52" t="e">
        <v>#N/A</v>
      </c>
      <c r="K91" s="52"/>
    </row>
    <row r="92" spans="1:11">
      <c r="A92" s="52" t="s">
        <v>2467</v>
      </c>
      <c r="B92" s="52" t="s">
        <v>7311</v>
      </c>
      <c r="C92" s="128" t="s">
        <v>13019</v>
      </c>
      <c r="D92" s="52"/>
      <c r="E92" s="52" t="s">
        <v>12440</v>
      </c>
      <c r="F92" s="52"/>
      <c r="G92" s="134" t="s">
        <v>14379</v>
      </c>
      <c r="H92" s="134" t="s">
        <v>2467</v>
      </c>
      <c r="I92" s="52">
        <v>6932485001552</v>
      </c>
      <c r="J92" s="52" t="e">
        <v>#N/A</v>
      </c>
      <c r="K92" s="52" t="s">
        <v>7232</v>
      </c>
    </row>
    <row r="93" spans="1:11">
      <c r="A93" s="52" t="s">
        <v>779</v>
      </c>
      <c r="B93" s="52" t="s">
        <v>7310</v>
      </c>
      <c r="C93" s="128" t="s">
        <v>13018</v>
      </c>
      <c r="D93" s="52"/>
      <c r="E93" s="52">
        <v>0</v>
      </c>
      <c r="F93" s="52"/>
      <c r="G93" s="134" t="s">
        <v>14378</v>
      </c>
      <c r="H93" s="134" t="s">
        <v>779</v>
      </c>
      <c r="I93" s="52">
        <v>6932485001545</v>
      </c>
      <c r="J93" s="52" t="e">
        <v>#N/A</v>
      </c>
      <c r="K93" s="52" t="s">
        <v>7232</v>
      </c>
    </row>
    <row r="94" spans="1:11">
      <c r="A94" s="52" t="s">
        <v>992</v>
      </c>
      <c r="B94" s="52" t="s">
        <v>7309</v>
      </c>
      <c r="C94" s="128" t="s">
        <v>13017</v>
      </c>
      <c r="D94" s="52"/>
      <c r="E94" s="52">
        <v>0</v>
      </c>
      <c r="F94" s="52"/>
      <c r="G94" s="134" t="s">
        <v>14377</v>
      </c>
      <c r="H94" s="134" t="s">
        <v>992</v>
      </c>
      <c r="I94" s="52">
        <v>6932485001538</v>
      </c>
      <c r="J94" s="52" t="e">
        <v>#N/A</v>
      </c>
      <c r="K94" s="52" t="s">
        <v>7232</v>
      </c>
    </row>
    <row r="95" spans="1:11">
      <c r="A95" s="52" t="s">
        <v>982</v>
      </c>
      <c r="B95" s="52" t="s">
        <v>7308</v>
      </c>
      <c r="C95" s="128" t="s">
        <v>13016</v>
      </c>
      <c r="D95" s="52"/>
      <c r="E95" s="52" t="s">
        <v>12439</v>
      </c>
      <c r="F95" s="52"/>
      <c r="G95" s="134" t="s">
        <v>14376</v>
      </c>
      <c r="H95" s="134" t="s">
        <v>982</v>
      </c>
      <c r="I95" s="52">
        <v>6932485001521</v>
      </c>
      <c r="J95" s="52" t="e">
        <v>#N/A</v>
      </c>
      <c r="K95" s="52" t="s">
        <v>7232</v>
      </c>
    </row>
    <row r="96" spans="1:11">
      <c r="A96" s="52" t="s">
        <v>2467</v>
      </c>
      <c r="B96" s="52" t="s">
        <v>7307</v>
      </c>
      <c r="C96" s="128" t="s">
        <v>13015</v>
      </c>
      <c r="D96" s="52"/>
      <c r="E96" s="52" t="s">
        <v>12438</v>
      </c>
      <c r="F96" s="52"/>
      <c r="G96" s="134" t="s">
        <v>14375</v>
      </c>
      <c r="H96" s="134" t="s">
        <v>2467</v>
      </c>
      <c r="I96" s="52">
        <v>6932485001514</v>
      </c>
      <c r="J96" s="52" t="e">
        <v>#N/A</v>
      </c>
      <c r="K96" s="52" t="s">
        <v>7232</v>
      </c>
    </row>
    <row r="97" spans="1:11">
      <c r="A97" s="52" t="s">
        <v>4002</v>
      </c>
      <c r="B97" s="52" t="s">
        <v>7306</v>
      </c>
      <c r="C97" s="128" t="s">
        <v>13014</v>
      </c>
      <c r="D97" s="52"/>
      <c r="E97" s="52">
        <v>0</v>
      </c>
      <c r="F97" s="52"/>
      <c r="G97" s="134" t="s">
        <v>14374</v>
      </c>
      <c r="H97" s="134" t="s">
        <v>4002</v>
      </c>
      <c r="I97" s="52">
        <v>6932485001507</v>
      </c>
      <c r="J97" s="52" t="e">
        <v>#N/A</v>
      </c>
      <c r="K97" s="52" t="s">
        <v>7232</v>
      </c>
    </row>
    <row r="98" spans="1:11">
      <c r="A98" s="52" t="s">
        <v>995</v>
      </c>
      <c r="B98" s="52" t="s">
        <v>7305</v>
      </c>
      <c r="C98" s="128" t="s">
        <v>13013</v>
      </c>
      <c r="D98" s="52"/>
      <c r="E98" s="52">
        <v>0</v>
      </c>
      <c r="F98" s="52"/>
      <c r="G98" s="134" t="s">
        <v>14373</v>
      </c>
      <c r="H98" s="134" t="s">
        <v>995</v>
      </c>
      <c r="I98" s="52">
        <v>6932485001491</v>
      </c>
      <c r="J98" s="52" t="e">
        <v>#N/A</v>
      </c>
      <c r="K98" s="52" t="s">
        <v>7232</v>
      </c>
    </row>
    <row r="99" spans="1:11">
      <c r="A99" s="52" t="s">
        <v>995</v>
      </c>
      <c r="B99" s="52" t="s">
        <v>7809</v>
      </c>
      <c r="C99" s="128" t="s">
        <v>8676</v>
      </c>
      <c r="D99" s="52" t="s">
        <v>8759</v>
      </c>
      <c r="E99" s="52">
        <v>0</v>
      </c>
      <c r="F99" s="52" t="s">
        <v>8782</v>
      </c>
      <c r="G99" s="134" t="s">
        <v>8895</v>
      </c>
      <c r="H99" s="134" t="s">
        <v>995</v>
      </c>
      <c r="I99" s="52">
        <v>6932485002184</v>
      </c>
      <c r="J99" s="52" t="e">
        <v>#N/A</v>
      </c>
      <c r="K99" s="52"/>
    </row>
    <row r="100" spans="1:11">
      <c r="A100" s="52" t="s">
        <v>772</v>
      </c>
      <c r="B100" s="52" t="s">
        <v>7301</v>
      </c>
      <c r="C100" s="128" t="s">
        <v>13012</v>
      </c>
      <c r="D100" s="52"/>
      <c r="E100" s="52">
        <v>0</v>
      </c>
      <c r="F100" s="52"/>
      <c r="G100" s="134" t="s">
        <v>14366</v>
      </c>
      <c r="H100" s="134" t="s">
        <v>772</v>
      </c>
      <c r="I100" s="52">
        <v>6932485000142</v>
      </c>
      <c r="J100" s="52" t="e">
        <v>#N/A</v>
      </c>
      <c r="K100" s="52" t="s">
        <v>7232</v>
      </c>
    </row>
    <row r="101" spans="1:11">
      <c r="A101" s="52" t="s">
        <v>779</v>
      </c>
      <c r="B101" s="52" t="s">
        <v>7300</v>
      </c>
      <c r="C101" s="128" t="s">
        <v>13011</v>
      </c>
      <c r="D101" s="52"/>
      <c r="E101" s="52">
        <v>0</v>
      </c>
      <c r="F101" s="52"/>
      <c r="G101" s="134" t="s">
        <v>14365</v>
      </c>
      <c r="H101" s="134" t="s">
        <v>779</v>
      </c>
      <c r="I101" s="52">
        <v>6932485000135</v>
      </c>
      <c r="J101" s="52" t="e">
        <v>#N/A</v>
      </c>
      <c r="K101" s="52" t="s">
        <v>7232</v>
      </c>
    </row>
    <row r="102" spans="1:11">
      <c r="A102" s="52" t="s">
        <v>995</v>
      </c>
      <c r="B102" s="52" t="s">
        <v>7299</v>
      </c>
      <c r="C102" s="128" t="s">
        <v>13010</v>
      </c>
      <c r="D102" s="52"/>
      <c r="E102" s="52">
        <v>0</v>
      </c>
      <c r="F102" s="52"/>
      <c r="G102" s="134" t="s">
        <v>6118</v>
      </c>
      <c r="H102" s="134" t="s">
        <v>995</v>
      </c>
      <c r="I102" s="52">
        <v>6932485000128</v>
      </c>
      <c r="J102" s="52" t="e">
        <v>#N/A</v>
      </c>
      <c r="K102" s="52" t="s">
        <v>7232</v>
      </c>
    </row>
    <row r="103" spans="1:11">
      <c r="A103" s="52" t="s">
        <v>1630</v>
      </c>
      <c r="B103" s="52" t="s">
        <v>1261</v>
      </c>
      <c r="C103" s="128" t="s">
        <v>1799</v>
      </c>
      <c r="D103" s="52" t="s">
        <v>423</v>
      </c>
      <c r="E103" s="52" t="s">
        <v>11322</v>
      </c>
      <c r="F103" s="52" t="s">
        <v>5642</v>
      </c>
      <c r="G103" s="134" t="s">
        <v>5643</v>
      </c>
      <c r="H103" s="52" t="s">
        <v>1630</v>
      </c>
      <c r="I103" s="52" t="s">
        <v>424</v>
      </c>
      <c r="J103" s="52">
        <v>194846410243</v>
      </c>
      <c r="K103" s="52"/>
    </row>
    <row r="104" spans="1:11">
      <c r="A104" s="52" t="s">
        <v>976</v>
      </c>
      <c r="B104" s="52" t="s">
        <v>10016</v>
      </c>
      <c r="C104" s="128" t="s">
        <v>9457</v>
      </c>
      <c r="D104" s="52"/>
      <c r="E104" s="52">
        <v>0</v>
      </c>
      <c r="F104" s="52"/>
      <c r="G104" s="134" t="s">
        <v>10527</v>
      </c>
      <c r="H104" s="134" t="s">
        <v>976</v>
      </c>
      <c r="I104" s="52">
        <v>6932485007141</v>
      </c>
      <c r="J104" s="52" t="e">
        <v>#N/A</v>
      </c>
      <c r="K104" s="52"/>
    </row>
    <row r="105" spans="1:11">
      <c r="A105" s="52" t="s">
        <v>427</v>
      </c>
      <c r="B105" s="52" t="s">
        <v>1259</v>
      </c>
      <c r="C105" s="128" t="s">
        <v>1937</v>
      </c>
      <c r="D105" s="52" t="s">
        <v>1260</v>
      </c>
      <c r="E105" s="52" t="s">
        <v>11323</v>
      </c>
      <c r="F105" s="52"/>
      <c r="G105" s="134" t="s">
        <v>1522</v>
      </c>
      <c r="H105" s="52" t="s">
        <v>427</v>
      </c>
      <c r="I105" s="52" t="s">
        <v>659</v>
      </c>
      <c r="J105" s="52" t="s">
        <v>12680</v>
      </c>
      <c r="K105" s="52"/>
    </row>
    <row r="106" spans="1:11">
      <c r="A106" s="52" t="s">
        <v>2467</v>
      </c>
      <c r="B106" s="52" t="s">
        <v>8196</v>
      </c>
      <c r="C106" s="128" t="s">
        <v>8636</v>
      </c>
      <c r="D106" s="52" t="s">
        <v>8759</v>
      </c>
      <c r="E106" s="52">
        <v>0</v>
      </c>
      <c r="F106" s="52"/>
      <c r="G106" s="134" t="s">
        <v>9061</v>
      </c>
      <c r="H106" s="134" t="s">
        <v>2467</v>
      </c>
      <c r="I106" s="52">
        <v>6932485023639</v>
      </c>
      <c r="J106" s="52">
        <v>194846435444</v>
      </c>
      <c r="K106" s="52"/>
    </row>
    <row r="107" spans="1:11">
      <c r="A107" s="52" t="s">
        <v>292</v>
      </c>
      <c r="B107" s="52" t="s">
        <v>293</v>
      </c>
      <c r="C107" s="128" t="s">
        <v>1745</v>
      </c>
      <c r="D107" s="52" t="s">
        <v>1262</v>
      </c>
      <c r="E107" s="52" t="s">
        <v>11325</v>
      </c>
      <c r="F107" s="52" t="s">
        <v>290</v>
      </c>
      <c r="G107" s="134" t="s">
        <v>291</v>
      </c>
      <c r="H107" s="52" t="s">
        <v>292</v>
      </c>
      <c r="I107" s="52" t="s">
        <v>294</v>
      </c>
      <c r="J107" s="52" t="s">
        <v>12681</v>
      </c>
      <c r="K107" s="52"/>
    </row>
    <row r="108" spans="1:11">
      <c r="A108" s="52" t="s">
        <v>15426</v>
      </c>
      <c r="B108" s="52" t="s">
        <v>15427</v>
      </c>
      <c r="C108" s="128" t="s">
        <v>15428</v>
      </c>
      <c r="D108" s="52"/>
      <c r="E108" s="52"/>
      <c r="F108" s="52"/>
      <c r="G108" s="134" t="s">
        <v>15429</v>
      </c>
      <c r="H108" s="52" t="s">
        <v>15426</v>
      </c>
      <c r="I108" s="52">
        <v>6932485016051</v>
      </c>
      <c r="J108" s="52">
        <v>194846430173</v>
      </c>
      <c r="K108" s="52" t="s">
        <v>14384</v>
      </c>
    </row>
    <row r="109" spans="1:11">
      <c r="A109" s="52" t="s">
        <v>5021</v>
      </c>
      <c r="B109" s="52" t="s">
        <v>1265</v>
      </c>
      <c r="C109" s="128" t="s">
        <v>1805</v>
      </c>
      <c r="D109" s="52" t="s">
        <v>5655</v>
      </c>
      <c r="E109" s="52" t="s">
        <v>11327</v>
      </c>
      <c r="F109" s="52" t="s">
        <v>5656</v>
      </c>
      <c r="G109" s="134" t="s">
        <v>5657</v>
      </c>
      <c r="H109" s="52" t="s">
        <v>5021</v>
      </c>
      <c r="I109" s="52" t="s">
        <v>435</v>
      </c>
      <c r="J109" s="52">
        <v>194846410182</v>
      </c>
      <c r="K109" s="52"/>
    </row>
    <row r="110" spans="1:11">
      <c r="A110" s="52" t="s">
        <v>5785</v>
      </c>
      <c r="B110" s="52" t="s">
        <v>5197</v>
      </c>
      <c r="C110" s="128" t="s">
        <v>1878</v>
      </c>
      <c r="D110" s="52" t="s">
        <v>5783</v>
      </c>
      <c r="E110" s="52" t="s">
        <v>11328</v>
      </c>
      <c r="F110" s="52"/>
      <c r="G110" s="134" t="s">
        <v>5784</v>
      </c>
      <c r="H110" s="52" t="s">
        <v>5785</v>
      </c>
      <c r="I110" s="52" t="s">
        <v>575</v>
      </c>
      <c r="J110" s="52" t="s">
        <v>12682</v>
      </c>
      <c r="K110" s="52"/>
    </row>
    <row r="111" spans="1:11">
      <c r="A111" s="52" t="s">
        <v>292</v>
      </c>
      <c r="B111" s="52" t="s">
        <v>1272</v>
      </c>
      <c r="C111" s="128" t="s">
        <v>1882</v>
      </c>
      <c r="D111" s="52" t="s">
        <v>5790</v>
      </c>
      <c r="E111" s="52" t="s">
        <v>11329</v>
      </c>
      <c r="F111" s="52"/>
      <c r="G111" s="134" t="s">
        <v>5791</v>
      </c>
      <c r="H111" s="52" t="s">
        <v>292</v>
      </c>
      <c r="I111" s="52" t="s">
        <v>580</v>
      </c>
      <c r="J111" s="52" t="s">
        <v>12683</v>
      </c>
      <c r="K111" s="52"/>
    </row>
    <row r="112" spans="1:11">
      <c r="A112" s="52" t="s">
        <v>2462</v>
      </c>
      <c r="B112" s="52" t="s">
        <v>1269</v>
      </c>
      <c r="C112" s="128" t="s">
        <v>1879</v>
      </c>
      <c r="D112" s="52" t="s">
        <v>5786</v>
      </c>
      <c r="E112" s="52" t="s">
        <v>11330</v>
      </c>
      <c r="F112" s="52"/>
      <c r="G112" s="134" t="s">
        <v>5787</v>
      </c>
      <c r="H112" s="52" t="s">
        <v>2462</v>
      </c>
      <c r="I112" s="52" t="s">
        <v>576</v>
      </c>
      <c r="J112" s="52" t="s">
        <v>12684</v>
      </c>
      <c r="K112" s="52"/>
    </row>
    <row r="113" spans="1:11">
      <c r="A113" s="52" t="s">
        <v>6539</v>
      </c>
      <c r="B113" s="52" t="s">
        <v>1268</v>
      </c>
      <c r="C113" s="128" t="s">
        <v>1880</v>
      </c>
      <c r="D113" s="52" t="s">
        <v>577</v>
      </c>
      <c r="E113" s="52" t="s">
        <v>11331</v>
      </c>
      <c r="F113" s="52"/>
      <c r="G113" s="134" t="s">
        <v>5776</v>
      </c>
      <c r="H113" s="52" t="s">
        <v>6539</v>
      </c>
      <c r="I113" s="52" t="s">
        <v>578</v>
      </c>
      <c r="J113" s="52" t="s">
        <v>12685</v>
      </c>
      <c r="K113" s="52"/>
    </row>
    <row r="114" spans="1:11">
      <c r="A114" s="52" t="s">
        <v>1009</v>
      </c>
      <c r="B114" s="52" t="s">
        <v>1273</v>
      </c>
      <c r="C114" s="128" t="s">
        <v>9269</v>
      </c>
      <c r="D114" s="52"/>
      <c r="E114" s="52" t="s">
        <v>11332</v>
      </c>
      <c r="F114" s="52"/>
      <c r="G114" s="134" t="s">
        <v>10334</v>
      </c>
      <c r="H114" s="52" t="s">
        <v>1009</v>
      </c>
      <c r="I114" s="52" t="e">
        <v>#N/A</v>
      </c>
      <c r="J114" s="52">
        <v>194846411462</v>
      </c>
      <c r="K114" s="52"/>
    </row>
    <row r="115" spans="1:11">
      <c r="A115" s="52" t="s">
        <v>267</v>
      </c>
      <c r="B115" s="52" t="s">
        <v>1270</v>
      </c>
      <c r="C115" s="128" t="s">
        <v>1892</v>
      </c>
      <c r="D115" s="52" t="s">
        <v>1271</v>
      </c>
      <c r="E115" s="52" t="s">
        <v>11333</v>
      </c>
      <c r="F115" s="52" t="s">
        <v>5118</v>
      </c>
      <c r="G115" s="134" t="s">
        <v>5804</v>
      </c>
      <c r="H115" s="52" t="s">
        <v>267</v>
      </c>
      <c r="I115" s="52" t="s">
        <v>596</v>
      </c>
      <c r="J115" s="52" t="s">
        <v>12686</v>
      </c>
      <c r="K115" s="52"/>
    </row>
    <row r="116" spans="1:11">
      <c r="A116" s="52" t="s">
        <v>3972</v>
      </c>
      <c r="B116" s="52" t="s">
        <v>10248</v>
      </c>
      <c r="C116" s="128" t="s">
        <v>9764</v>
      </c>
      <c r="D116" s="52"/>
      <c r="E116" s="52">
        <v>0</v>
      </c>
      <c r="F116" s="52"/>
      <c r="G116" s="134" t="s">
        <v>10830</v>
      </c>
      <c r="H116" s="52" t="s">
        <v>3972</v>
      </c>
      <c r="I116" s="52" t="e">
        <v>#N/A</v>
      </c>
      <c r="J116" s="52">
        <v>194846415682</v>
      </c>
      <c r="K116" s="52"/>
    </row>
    <row r="117" spans="1:11">
      <c r="A117" s="52" t="s">
        <v>3972</v>
      </c>
      <c r="B117" s="52" t="s">
        <v>9979</v>
      </c>
      <c r="C117" s="128" t="s">
        <v>9403</v>
      </c>
      <c r="D117" s="52"/>
      <c r="E117" s="52">
        <v>0</v>
      </c>
      <c r="F117" s="52"/>
      <c r="G117" s="134" t="s">
        <v>10473</v>
      </c>
      <c r="H117" s="52" t="s">
        <v>3972</v>
      </c>
      <c r="I117" s="52" t="e">
        <v>#N/A</v>
      </c>
      <c r="J117" s="52">
        <v>194846415699</v>
      </c>
      <c r="K117" s="52"/>
    </row>
    <row r="118" spans="1:11">
      <c r="A118" s="52" t="s">
        <v>1677</v>
      </c>
      <c r="B118" s="52" t="s">
        <v>14942</v>
      </c>
      <c r="C118" s="128" t="s">
        <v>14943</v>
      </c>
      <c r="D118" s="52"/>
      <c r="E118" s="52"/>
      <c r="F118" s="52"/>
      <c r="G118" s="134" t="s">
        <v>14944</v>
      </c>
      <c r="H118" s="52" t="s">
        <v>1677</v>
      </c>
      <c r="I118" s="52">
        <v>6932485016044</v>
      </c>
      <c r="J118" s="52">
        <v>194846430166</v>
      </c>
      <c r="K118" s="52" t="s">
        <v>14384</v>
      </c>
    </row>
    <row r="119" spans="1:11">
      <c r="A119" s="52" t="s">
        <v>1009</v>
      </c>
      <c r="B119" s="52" t="s">
        <v>8092</v>
      </c>
      <c r="C119" s="128" t="s">
        <v>8549</v>
      </c>
      <c r="D119" s="52" t="s">
        <v>8759</v>
      </c>
      <c r="E119" s="52" t="s">
        <v>12354</v>
      </c>
      <c r="F119" s="52">
        <v>0</v>
      </c>
      <c r="G119" s="134" t="s">
        <v>8835</v>
      </c>
      <c r="H119" s="134" t="s">
        <v>1009</v>
      </c>
      <c r="I119" s="52">
        <v>6932485002726</v>
      </c>
      <c r="J119" s="52" t="e">
        <v>#N/A</v>
      </c>
      <c r="K119" s="52"/>
    </row>
    <row r="120" spans="1:11">
      <c r="A120" s="52" t="s">
        <v>961</v>
      </c>
      <c r="B120" s="52" t="s">
        <v>5239</v>
      </c>
      <c r="C120" s="128" t="s">
        <v>1996</v>
      </c>
      <c r="D120" s="52" t="s">
        <v>5961</v>
      </c>
      <c r="E120" s="52" t="s">
        <v>11335</v>
      </c>
      <c r="F120" s="52"/>
      <c r="G120" s="134" t="s">
        <v>14223</v>
      </c>
      <c r="H120" s="52" t="s">
        <v>961</v>
      </c>
      <c r="I120" s="52" t="s">
        <v>745</v>
      </c>
      <c r="J120" s="52" t="s">
        <v>12687</v>
      </c>
      <c r="K120" s="52"/>
    </row>
    <row r="121" spans="1:11">
      <c r="A121" s="52" t="s">
        <v>1009</v>
      </c>
      <c r="B121" s="52" t="s">
        <v>5199</v>
      </c>
      <c r="C121" s="128" t="s">
        <v>1886</v>
      </c>
      <c r="D121" s="52" t="s">
        <v>5795</v>
      </c>
      <c r="E121" s="52">
        <v>0</v>
      </c>
      <c r="F121" s="52" t="s">
        <v>2600</v>
      </c>
      <c r="G121" s="134" t="s">
        <v>297</v>
      </c>
      <c r="H121" s="52" t="s">
        <v>1009</v>
      </c>
      <c r="I121" s="52" t="s">
        <v>589</v>
      </c>
      <c r="J121" s="52" t="e">
        <v>#N/A</v>
      </c>
      <c r="K121" s="52"/>
    </row>
    <row r="122" spans="1:11">
      <c r="A122" s="52" t="s">
        <v>1009</v>
      </c>
      <c r="B122" s="52" t="s">
        <v>5196</v>
      </c>
      <c r="C122" s="128" t="s">
        <v>1871</v>
      </c>
      <c r="D122" s="52" t="s">
        <v>562</v>
      </c>
      <c r="E122" s="52" t="s">
        <v>11336</v>
      </c>
      <c r="F122" s="52"/>
      <c r="G122" s="134" t="s">
        <v>5775</v>
      </c>
      <c r="H122" s="52" t="s">
        <v>1009</v>
      </c>
      <c r="I122" s="52" t="s">
        <v>563</v>
      </c>
      <c r="J122" s="52" t="e">
        <v>#N/A</v>
      </c>
      <c r="K122" s="52"/>
    </row>
    <row r="123" spans="1:11">
      <c r="A123" s="52" t="s">
        <v>1485</v>
      </c>
      <c r="B123" s="52" t="s">
        <v>1277</v>
      </c>
      <c r="C123" s="128" t="s">
        <v>1911</v>
      </c>
      <c r="D123" s="52" t="s">
        <v>1278</v>
      </c>
      <c r="E123" s="52">
        <v>0</v>
      </c>
      <c r="F123" s="52" t="s">
        <v>14224</v>
      </c>
      <c r="G123" s="134" t="s">
        <v>1505</v>
      </c>
      <c r="H123" s="52" t="s">
        <v>1485</v>
      </c>
      <c r="I123" s="52" t="s">
        <v>624</v>
      </c>
      <c r="J123" s="52" t="e">
        <v>#N/A</v>
      </c>
      <c r="K123" s="52"/>
    </row>
    <row r="124" spans="1:11">
      <c r="A124" s="52" t="s">
        <v>292</v>
      </c>
      <c r="B124" s="52" t="s">
        <v>5337</v>
      </c>
      <c r="C124" s="128" t="s">
        <v>6564</v>
      </c>
      <c r="D124" s="52" t="s">
        <v>818</v>
      </c>
      <c r="E124" s="52" t="s">
        <v>11337</v>
      </c>
      <c r="F124" s="52" t="s">
        <v>6554</v>
      </c>
      <c r="G124" s="134" t="s">
        <v>6565</v>
      </c>
      <c r="H124" s="52" t="s">
        <v>292</v>
      </c>
      <c r="I124" s="52">
        <v>6974950103163</v>
      </c>
      <c r="J124" s="52">
        <v>194846416344</v>
      </c>
      <c r="K124" s="52"/>
    </row>
    <row r="125" spans="1:11">
      <c r="A125" s="52" t="s">
        <v>5646</v>
      </c>
      <c r="B125" s="52" t="s">
        <v>1267</v>
      </c>
      <c r="C125" s="128" t="s">
        <v>1809</v>
      </c>
      <c r="D125" s="52" t="s">
        <v>5666</v>
      </c>
      <c r="E125" s="52" t="s">
        <v>11338</v>
      </c>
      <c r="F125" s="52" t="s">
        <v>5667</v>
      </c>
      <c r="G125" s="134" t="s">
        <v>5668</v>
      </c>
      <c r="H125" s="52" t="s">
        <v>5646</v>
      </c>
      <c r="I125" s="52" t="s">
        <v>445</v>
      </c>
      <c r="J125" s="52">
        <v>194846410250</v>
      </c>
      <c r="K125" s="52"/>
    </row>
    <row r="126" spans="1:11">
      <c r="A126" s="52" t="s">
        <v>1009</v>
      </c>
      <c r="B126" s="52" t="s">
        <v>8124</v>
      </c>
      <c r="C126" s="128" t="s">
        <v>8546</v>
      </c>
      <c r="D126" s="52" t="s">
        <v>8759</v>
      </c>
      <c r="E126" s="52" t="s">
        <v>12351</v>
      </c>
      <c r="F126" s="52" t="s">
        <v>8799</v>
      </c>
      <c r="G126" s="134" t="s">
        <v>4493</v>
      </c>
      <c r="H126" s="134" t="s">
        <v>1009</v>
      </c>
      <c r="I126" s="52">
        <v>6932485004249</v>
      </c>
      <c r="J126" s="52" t="e">
        <v>#N/A</v>
      </c>
      <c r="K126" s="52"/>
    </row>
    <row r="127" spans="1:11">
      <c r="A127" s="52" t="s">
        <v>292</v>
      </c>
      <c r="B127" s="52" t="s">
        <v>7994</v>
      </c>
      <c r="C127" s="128" t="s">
        <v>8542</v>
      </c>
      <c r="D127" s="52" t="s">
        <v>8759</v>
      </c>
      <c r="E127" s="52" t="s">
        <v>12329</v>
      </c>
      <c r="F127" s="52" t="s">
        <v>8782</v>
      </c>
      <c r="G127" s="134" t="s">
        <v>8867</v>
      </c>
      <c r="H127" s="134" t="s">
        <v>292</v>
      </c>
      <c r="I127" s="52">
        <v>6932485002207</v>
      </c>
      <c r="J127" s="52" t="e">
        <v>#N/A</v>
      </c>
      <c r="K127" s="52"/>
    </row>
    <row r="128" spans="1:11">
      <c r="A128" s="52" t="s">
        <v>961</v>
      </c>
      <c r="B128" s="52" t="s">
        <v>5240</v>
      </c>
      <c r="C128" s="128" t="s">
        <v>1997</v>
      </c>
      <c r="D128" s="52" t="s">
        <v>5962</v>
      </c>
      <c r="E128" s="52" t="s">
        <v>11341</v>
      </c>
      <c r="F128" s="52"/>
      <c r="G128" s="134" t="s">
        <v>14225</v>
      </c>
      <c r="H128" s="52" t="s">
        <v>961</v>
      </c>
      <c r="I128" s="52" t="s">
        <v>746</v>
      </c>
      <c r="J128" s="52" t="s">
        <v>12688</v>
      </c>
      <c r="K128" s="52"/>
    </row>
    <row r="129" spans="1:11">
      <c r="A129" s="52" t="s">
        <v>3959</v>
      </c>
      <c r="B129" s="52" t="s">
        <v>10132</v>
      </c>
      <c r="C129" s="128" t="s">
        <v>9613</v>
      </c>
      <c r="D129" s="52"/>
      <c r="E129" s="52">
        <v>0</v>
      </c>
      <c r="F129" s="52"/>
      <c r="G129" s="134" t="s">
        <v>10682</v>
      </c>
      <c r="H129" s="144" t="s">
        <v>3959</v>
      </c>
      <c r="I129" s="52" t="s">
        <v>818</v>
      </c>
      <c r="J129" s="52" t="e">
        <v>#N/A</v>
      </c>
      <c r="K129" s="52"/>
    </row>
    <row r="130" spans="1:11">
      <c r="A130" s="52" t="s">
        <v>292</v>
      </c>
      <c r="B130" s="52" t="s">
        <v>911</v>
      </c>
      <c r="C130" s="128" t="s">
        <v>2117</v>
      </c>
      <c r="D130" s="52" t="s">
        <v>6174</v>
      </c>
      <c r="E130" s="52" t="s">
        <v>11342</v>
      </c>
      <c r="F130" s="52" t="s">
        <v>6175</v>
      </c>
      <c r="G130" s="134" t="s">
        <v>6176</v>
      </c>
      <c r="H130" s="52" t="s">
        <v>292</v>
      </c>
      <c r="I130" s="52">
        <v>6972200199096</v>
      </c>
      <c r="J130" s="52">
        <v>194846414159</v>
      </c>
      <c r="K130" s="52"/>
    </row>
    <row r="131" spans="1:11">
      <c r="A131" s="52" t="s">
        <v>11001</v>
      </c>
      <c r="B131" s="52" t="s">
        <v>5320</v>
      </c>
      <c r="C131" s="128" t="s">
        <v>6495</v>
      </c>
      <c r="D131" s="52" t="s">
        <v>818</v>
      </c>
      <c r="E131" s="52">
        <v>0</v>
      </c>
      <c r="F131" s="52"/>
      <c r="G131" s="134" t="s">
        <v>4000</v>
      </c>
      <c r="H131" s="52" t="s">
        <v>11001</v>
      </c>
      <c r="I131" s="52" t="s">
        <v>818</v>
      </c>
      <c r="J131" s="52">
        <v>194846415828</v>
      </c>
      <c r="K131" s="52"/>
    </row>
    <row r="132" spans="1:11">
      <c r="A132" s="52" t="s">
        <v>976</v>
      </c>
      <c r="B132" s="52" t="s">
        <v>14570</v>
      </c>
      <c r="C132" s="128" t="s">
        <v>14571</v>
      </c>
      <c r="D132" s="52"/>
      <c r="E132" s="52"/>
      <c r="F132" s="52"/>
      <c r="G132" s="134" t="s">
        <v>14572</v>
      </c>
      <c r="H132" s="52" t="s">
        <v>976</v>
      </c>
      <c r="I132" s="52">
        <v>6932485012237</v>
      </c>
      <c r="J132" s="52">
        <v>194846428170</v>
      </c>
      <c r="K132" s="52" t="s">
        <v>14384</v>
      </c>
    </row>
    <row r="133" spans="1:11">
      <c r="A133" s="52" t="s">
        <v>976</v>
      </c>
      <c r="B133" s="52" t="s">
        <v>5280</v>
      </c>
      <c r="C133" s="128" t="s">
        <v>6239</v>
      </c>
      <c r="D133" s="52" t="s">
        <v>6240</v>
      </c>
      <c r="E133" s="52" t="s">
        <v>11343</v>
      </c>
      <c r="F133" s="52" t="s">
        <v>6241</v>
      </c>
      <c r="G133" s="134" t="s">
        <v>6242</v>
      </c>
      <c r="H133" s="52" t="s">
        <v>976</v>
      </c>
      <c r="I133" s="52">
        <v>6972200199850</v>
      </c>
      <c r="J133" s="52" t="s">
        <v>12689</v>
      </c>
      <c r="K133" s="52"/>
    </row>
    <row r="134" spans="1:11">
      <c r="A134" s="52" t="s">
        <v>6626</v>
      </c>
      <c r="B134" s="52" t="s">
        <v>5427</v>
      </c>
      <c r="C134" s="128" t="s">
        <v>6990</v>
      </c>
      <c r="D134" s="52" t="s">
        <v>818</v>
      </c>
      <c r="E134" s="52" t="s">
        <v>12327</v>
      </c>
      <c r="F134" s="52" t="s">
        <v>6981</v>
      </c>
      <c r="G134" s="134" t="s">
        <v>6991</v>
      </c>
      <c r="H134" s="134" t="s">
        <v>6626</v>
      </c>
      <c r="I134" s="52">
        <v>6974950109721</v>
      </c>
      <c r="J134" s="52" t="e">
        <v>#N/A</v>
      </c>
      <c r="K134" s="52"/>
    </row>
    <row r="135" spans="1:11">
      <c r="A135" s="52" t="s">
        <v>292</v>
      </c>
      <c r="B135" s="52" t="s">
        <v>5281</v>
      </c>
      <c r="C135" s="128" t="s">
        <v>2148</v>
      </c>
      <c r="D135" s="52" t="s">
        <v>6243</v>
      </c>
      <c r="E135" s="52" t="s">
        <v>11344</v>
      </c>
      <c r="F135" s="52" t="s">
        <v>6241</v>
      </c>
      <c r="G135" s="134" t="s">
        <v>6244</v>
      </c>
      <c r="H135" s="52" t="s">
        <v>292</v>
      </c>
      <c r="I135" s="52">
        <v>6972200199867</v>
      </c>
      <c r="J135" s="52" t="s">
        <v>12690</v>
      </c>
      <c r="K135" s="52"/>
    </row>
    <row r="136" spans="1:11">
      <c r="A136" s="52" t="s">
        <v>292</v>
      </c>
      <c r="B136" s="52" t="s">
        <v>5282</v>
      </c>
      <c r="C136" s="128" t="s">
        <v>2149</v>
      </c>
      <c r="D136" s="52" t="s">
        <v>923</v>
      </c>
      <c r="E136" s="52" t="s">
        <v>11345</v>
      </c>
      <c r="F136" s="52" t="s">
        <v>6241</v>
      </c>
      <c r="G136" s="134" t="s">
        <v>6245</v>
      </c>
      <c r="H136" s="52" t="s">
        <v>292</v>
      </c>
      <c r="I136" s="52">
        <v>6972200199874</v>
      </c>
      <c r="J136" s="52" t="s">
        <v>12691</v>
      </c>
      <c r="K136" s="52"/>
    </row>
    <row r="137" spans="1:11">
      <c r="A137" s="52" t="s">
        <v>292</v>
      </c>
      <c r="B137" s="52" t="s">
        <v>5327</v>
      </c>
      <c r="C137" s="128" t="s">
        <v>6532</v>
      </c>
      <c r="D137" s="52" t="s">
        <v>818</v>
      </c>
      <c r="E137" s="52" t="s">
        <v>11346</v>
      </c>
      <c r="F137" s="52" t="s">
        <v>6533</v>
      </c>
      <c r="G137" s="134" t="s">
        <v>6247</v>
      </c>
      <c r="H137" s="52" t="s">
        <v>292</v>
      </c>
      <c r="I137" s="52" t="s">
        <v>818</v>
      </c>
      <c r="J137" s="52">
        <v>194846416184</v>
      </c>
      <c r="K137" s="52"/>
    </row>
    <row r="138" spans="1:11">
      <c r="A138" s="52" t="s">
        <v>976</v>
      </c>
      <c r="B138" s="52" t="s">
        <v>5328</v>
      </c>
      <c r="C138" s="128" t="s">
        <v>6534</v>
      </c>
      <c r="D138" s="52" t="s">
        <v>818</v>
      </c>
      <c r="E138" s="52" t="s">
        <v>11347</v>
      </c>
      <c r="F138" s="52" t="s">
        <v>6533</v>
      </c>
      <c r="G138" s="134" t="s">
        <v>2425</v>
      </c>
      <c r="H138" s="52" t="s">
        <v>976</v>
      </c>
      <c r="I138" s="52" t="s">
        <v>818</v>
      </c>
      <c r="J138" s="52">
        <v>194846416191</v>
      </c>
      <c r="K138" s="52"/>
    </row>
    <row r="139" spans="1:11">
      <c r="A139" s="52" t="s">
        <v>1501</v>
      </c>
      <c r="B139" s="52" t="s">
        <v>5329</v>
      </c>
      <c r="C139" s="128" t="s">
        <v>6535</v>
      </c>
      <c r="D139" s="52" t="s">
        <v>818</v>
      </c>
      <c r="E139" s="52" t="s">
        <v>11348</v>
      </c>
      <c r="F139" s="52" t="s">
        <v>6533</v>
      </c>
      <c r="G139" s="134" t="s">
        <v>5585</v>
      </c>
      <c r="H139" s="52" t="s">
        <v>1501</v>
      </c>
      <c r="I139" s="52" t="s">
        <v>818</v>
      </c>
      <c r="J139" s="52">
        <v>194846416207</v>
      </c>
      <c r="K139" s="52"/>
    </row>
    <row r="140" spans="1:11">
      <c r="A140" s="52" t="s">
        <v>1513</v>
      </c>
      <c r="B140" s="52" t="s">
        <v>5330</v>
      </c>
      <c r="C140" s="128" t="s">
        <v>6536</v>
      </c>
      <c r="D140" s="52" t="s">
        <v>818</v>
      </c>
      <c r="E140" s="52" t="s">
        <v>11349</v>
      </c>
      <c r="F140" s="52" t="s">
        <v>6533</v>
      </c>
      <c r="G140" s="134" t="s">
        <v>6537</v>
      </c>
      <c r="H140" s="52" t="s">
        <v>1513</v>
      </c>
      <c r="I140" s="52" t="s">
        <v>818</v>
      </c>
      <c r="J140" s="52">
        <v>194846416221</v>
      </c>
      <c r="K140" s="52"/>
    </row>
    <row r="141" spans="1:11">
      <c r="A141" s="52" t="s">
        <v>7173</v>
      </c>
      <c r="B141" s="52" t="s">
        <v>5331</v>
      </c>
      <c r="C141" s="128" t="s">
        <v>6538</v>
      </c>
      <c r="D141" s="52" t="s">
        <v>818</v>
      </c>
      <c r="E141" s="52" t="s">
        <v>11350</v>
      </c>
      <c r="F141" s="52" t="s">
        <v>6533</v>
      </c>
      <c r="G141" s="134" t="s">
        <v>5776</v>
      </c>
      <c r="H141" s="52" t="s">
        <v>7173</v>
      </c>
      <c r="I141" s="52" t="s">
        <v>818</v>
      </c>
      <c r="J141" s="52">
        <v>194846416238</v>
      </c>
      <c r="K141" s="52"/>
    </row>
    <row r="142" spans="1:11">
      <c r="A142" s="52" t="s">
        <v>1557</v>
      </c>
      <c r="B142" s="52" t="s">
        <v>5332</v>
      </c>
      <c r="C142" s="128" t="s">
        <v>6540</v>
      </c>
      <c r="D142" s="52" t="s">
        <v>818</v>
      </c>
      <c r="E142" s="52" t="s">
        <v>11351</v>
      </c>
      <c r="F142" s="52" t="s">
        <v>6533</v>
      </c>
      <c r="G142" s="134" t="s">
        <v>6541</v>
      </c>
      <c r="H142" s="52" t="s">
        <v>1557</v>
      </c>
      <c r="I142" s="52" t="s">
        <v>818</v>
      </c>
      <c r="J142" s="52">
        <v>194846416245</v>
      </c>
      <c r="K142" s="52"/>
    </row>
    <row r="143" spans="1:11">
      <c r="A143" s="52" t="s">
        <v>1009</v>
      </c>
      <c r="B143" s="52" t="s">
        <v>5336</v>
      </c>
      <c r="C143" s="128" t="s">
        <v>6561</v>
      </c>
      <c r="D143" s="52" t="s">
        <v>818</v>
      </c>
      <c r="E143" s="52" t="s">
        <v>11352</v>
      </c>
      <c r="F143" s="52" t="s">
        <v>6533</v>
      </c>
      <c r="G143" s="134" t="s">
        <v>3978</v>
      </c>
      <c r="H143" s="52" t="s">
        <v>1009</v>
      </c>
      <c r="I143" s="52" t="s">
        <v>818</v>
      </c>
      <c r="J143" s="52">
        <v>194846416337</v>
      </c>
      <c r="K143" s="52"/>
    </row>
    <row r="144" spans="1:11">
      <c r="A144" s="52" t="s">
        <v>6626</v>
      </c>
      <c r="B144" s="52" t="s">
        <v>5161</v>
      </c>
      <c r="C144" s="128" t="s">
        <v>6988</v>
      </c>
      <c r="D144" s="52" t="s">
        <v>818</v>
      </c>
      <c r="E144" s="52" t="s">
        <v>12326</v>
      </c>
      <c r="F144" s="52" t="s">
        <v>6981</v>
      </c>
      <c r="G144" s="134" t="s">
        <v>6989</v>
      </c>
      <c r="H144" s="134" t="s">
        <v>6626</v>
      </c>
      <c r="I144" s="52">
        <v>6974950109714</v>
      </c>
      <c r="J144" s="52" t="e">
        <v>#N/A</v>
      </c>
      <c r="K144" s="52"/>
    </row>
    <row r="145" spans="1:11">
      <c r="A145" s="52" t="s">
        <v>292</v>
      </c>
      <c r="B145" s="52" t="s">
        <v>5390</v>
      </c>
      <c r="C145" s="128" t="s">
        <v>6868</v>
      </c>
      <c r="D145" s="52" t="s">
        <v>818</v>
      </c>
      <c r="E145" s="52">
        <v>0</v>
      </c>
      <c r="F145" s="52" t="s">
        <v>6866</v>
      </c>
      <c r="G145" s="134" t="s">
        <v>6869</v>
      </c>
      <c r="H145" s="52" t="s">
        <v>292</v>
      </c>
      <c r="I145" s="52">
        <v>6974950107406</v>
      </c>
      <c r="J145" s="52">
        <v>194846418461</v>
      </c>
      <c r="K145" s="52"/>
    </row>
    <row r="146" spans="1:11">
      <c r="A146" s="52" t="s">
        <v>2462</v>
      </c>
      <c r="B146" s="52" t="s">
        <v>5391</v>
      </c>
      <c r="C146" s="128" t="s">
        <v>6870</v>
      </c>
      <c r="D146" s="52" t="s">
        <v>818</v>
      </c>
      <c r="E146" s="52">
        <v>0</v>
      </c>
      <c r="F146" s="52" t="s">
        <v>6866</v>
      </c>
      <c r="G146" s="134" t="s">
        <v>6871</v>
      </c>
      <c r="H146" s="52" t="s">
        <v>2462</v>
      </c>
      <c r="I146" s="52">
        <v>6974950107413</v>
      </c>
      <c r="J146" s="52">
        <v>194846418478</v>
      </c>
      <c r="K146" s="52"/>
    </row>
    <row r="147" spans="1:11">
      <c r="A147" s="52" t="s">
        <v>8777</v>
      </c>
      <c r="B147" s="52" t="s">
        <v>8087</v>
      </c>
      <c r="C147" s="128" t="s">
        <v>8539</v>
      </c>
      <c r="D147" s="52" t="s">
        <v>8759</v>
      </c>
      <c r="E147" s="52" t="s">
        <v>12315</v>
      </c>
      <c r="F147" s="52" t="s">
        <v>8796</v>
      </c>
      <c r="G147" s="134" t="s">
        <v>8864</v>
      </c>
      <c r="H147" s="134" t="s">
        <v>8777</v>
      </c>
      <c r="I147" s="52">
        <v>6932485005338</v>
      </c>
      <c r="J147" s="52" t="e">
        <v>#N/A</v>
      </c>
      <c r="K147" s="52"/>
    </row>
    <row r="148" spans="1:11">
      <c r="A148" s="52" t="s">
        <v>1485</v>
      </c>
      <c r="B148" s="52" t="s">
        <v>11201</v>
      </c>
      <c r="C148" s="128" t="s">
        <v>11217</v>
      </c>
      <c r="D148" s="52"/>
      <c r="E148" s="52" t="s">
        <v>11353</v>
      </c>
      <c r="F148" s="52"/>
      <c r="G148" s="134" t="s">
        <v>11233</v>
      </c>
      <c r="H148" s="52" t="s">
        <v>1485</v>
      </c>
      <c r="I148" s="52">
        <v>6932485011148</v>
      </c>
      <c r="J148" s="52">
        <v>194846427098</v>
      </c>
      <c r="K148" s="52"/>
    </row>
    <row r="149" spans="1:11">
      <c r="A149" s="52" t="s">
        <v>1513</v>
      </c>
      <c r="B149" s="52" t="s">
        <v>11205</v>
      </c>
      <c r="C149" s="128" t="s">
        <v>11221</v>
      </c>
      <c r="D149" s="52"/>
      <c r="E149" s="52" t="s">
        <v>11354</v>
      </c>
      <c r="F149" s="52"/>
      <c r="G149" s="134" t="s">
        <v>11237</v>
      </c>
      <c r="H149" s="52" t="s">
        <v>1513</v>
      </c>
      <c r="I149" s="52">
        <v>6932485011155</v>
      </c>
      <c r="J149" s="52">
        <v>194846427104</v>
      </c>
      <c r="K149" s="52"/>
    </row>
    <row r="150" spans="1:11">
      <c r="A150" s="52" t="s">
        <v>292</v>
      </c>
      <c r="B150" s="52" t="s">
        <v>11207</v>
      </c>
      <c r="C150" s="128" t="s">
        <v>11223</v>
      </c>
      <c r="D150" s="52"/>
      <c r="E150" s="52" t="s">
        <v>11355</v>
      </c>
      <c r="F150" s="52"/>
      <c r="G150" s="134" t="s">
        <v>11239</v>
      </c>
      <c r="H150" s="52" t="s">
        <v>292</v>
      </c>
      <c r="I150" s="52">
        <v>6932485011162</v>
      </c>
      <c r="J150" s="52">
        <v>194846427111</v>
      </c>
      <c r="K150" s="52"/>
    </row>
    <row r="151" spans="1:11">
      <c r="A151" s="52" t="s">
        <v>1009</v>
      </c>
      <c r="B151" s="52" t="s">
        <v>11214</v>
      </c>
      <c r="C151" s="128" t="s">
        <v>11230</v>
      </c>
      <c r="D151" s="52"/>
      <c r="E151" s="52" t="s">
        <v>11356</v>
      </c>
      <c r="F151" s="52"/>
      <c r="G151" s="134" t="s">
        <v>11246</v>
      </c>
      <c r="H151" s="52" t="s">
        <v>1009</v>
      </c>
      <c r="I151" s="52">
        <v>6932485011179</v>
      </c>
      <c r="J151" s="52">
        <v>194846427128</v>
      </c>
      <c r="K151" s="52"/>
    </row>
    <row r="152" spans="1:11">
      <c r="A152" s="52" t="s">
        <v>976</v>
      </c>
      <c r="B152" s="52" t="s">
        <v>11210</v>
      </c>
      <c r="C152" s="128" t="s">
        <v>11226</v>
      </c>
      <c r="D152" s="52"/>
      <c r="E152" s="52" t="s">
        <v>11357</v>
      </c>
      <c r="F152" s="52"/>
      <c r="G152" s="134" t="s">
        <v>11242</v>
      </c>
      <c r="H152" s="52" t="s">
        <v>976</v>
      </c>
      <c r="I152" s="52">
        <v>6932485011186</v>
      </c>
      <c r="J152" s="52">
        <v>194846427135</v>
      </c>
      <c r="K152" s="52"/>
    </row>
    <row r="153" spans="1:11">
      <c r="A153" s="52" t="s">
        <v>762</v>
      </c>
      <c r="B153" s="52" t="s">
        <v>8022</v>
      </c>
      <c r="C153" s="128" t="s">
        <v>8538</v>
      </c>
      <c r="D153" s="52" t="s">
        <v>8759</v>
      </c>
      <c r="E153" s="52" t="s">
        <v>12314</v>
      </c>
      <c r="F153" s="52" t="s">
        <v>8795</v>
      </c>
      <c r="G153" s="134" t="s">
        <v>8863</v>
      </c>
      <c r="H153" s="134" t="s">
        <v>762</v>
      </c>
      <c r="I153" s="52">
        <v>6932485002658</v>
      </c>
      <c r="J153" s="52" t="e">
        <v>#N/A</v>
      </c>
      <c r="K153" s="52"/>
    </row>
    <row r="154" spans="1:11">
      <c r="A154" s="52" t="s">
        <v>5751</v>
      </c>
      <c r="B154" s="52" t="s">
        <v>5191</v>
      </c>
      <c r="C154" s="128" t="s">
        <v>1852</v>
      </c>
      <c r="D154" s="52" t="s">
        <v>5748</v>
      </c>
      <c r="E154" s="52" t="s">
        <v>11358</v>
      </c>
      <c r="F154" s="52" t="s">
        <v>5749</v>
      </c>
      <c r="G154" s="134" t="s">
        <v>5750</v>
      </c>
      <c r="H154" s="52" t="s">
        <v>5751</v>
      </c>
      <c r="I154" s="52" t="s">
        <v>531</v>
      </c>
      <c r="J154" s="52" t="s">
        <v>12692</v>
      </c>
      <c r="K154" s="52"/>
    </row>
    <row r="155" spans="1:11">
      <c r="A155" s="52" t="s">
        <v>97</v>
      </c>
      <c r="B155" s="52" t="s">
        <v>9589</v>
      </c>
      <c r="C155" s="128" t="s">
        <v>9589</v>
      </c>
      <c r="D155" s="52"/>
      <c r="E155" s="52">
        <v>0</v>
      </c>
      <c r="F155" s="52"/>
      <c r="G155" s="134" t="s">
        <v>10658</v>
      </c>
      <c r="H155" s="134" t="s">
        <v>97</v>
      </c>
      <c r="I155" s="52" t="e">
        <v>#N/A</v>
      </c>
      <c r="J155" s="52" t="e">
        <v>#N/A</v>
      </c>
      <c r="K155" s="52"/>
    </row>
    <row r="156" spans="1:11">
      <c r="A156" s="52" t="s">
        <v>961</v>
      </c>
      <c r="B156" s="52" t="s">
        <v>5170</v>
      </c>
      <c r="C156" s="128" t="s">
        <v>1703</v>
      </c>
      <c r="D156" s="52" t="s">
        <v>5442</v>
      </c>
      <c r="E156" s="52" t="s">
        <v>11360</v>
      </c>
      <c r="F156" s="52" t="s">
        <v>5443</v>
      </c>
      <c r="G156" s="134" t="s">
        <v>181</v>
      </c>
      <c r="H156" s="52" t="s">
        <v>961</v>
      </c>
      <c r="I156" s="52" t="s">
        <v>7039</v>
      </c>
      <c r="J156" s="52">
        <v>194846410076</v>
      </c>
      <c r="K156" s="52"/>
    </row>
    <row r="157" spans="1:11">
      <c r="A157" s="52" t="s">
        <v>182</v>
      </c>
      <c r="B157" s="52" t="s">
        <v>183</v>
      </c>
      <c r="C157" s="128" t="s">
        <v>1704</v>
      </c>
      <c r="D157" s="52" t="s">
        <v>5444</v>
      </c>
      <c r="E157" s="52" t="s">
        <v>11361</v>
      </c>
      <c r="F157" s="52" t="s">
        <v>5445</v>
      </c>
      <c r="G157" s="134" t="s">
        <v>5446</v>
      </c>
      <c r="H157" s="52" t="s">
        <v>182</v>
      </c>
      <c r="I157" s="52" t="s">
        <v>7040</v>
      </c>
      <c r="J157" s="52">
        <v>194846410083</v>
      </c>
      <c r="K157" s="52"/>
    </row>
    <row r="158" spans="1:11">
      <c r="A158" s="52" t="s">
        <v>940</v>
      </c>
      <c r="B158" s="52" t="s">
        <v>186</v>
      </c>
      <c r="C158" s="128" t="s">
        <v>5447</v>
      </c>
      <c r="D158" s="52" t="s">
        <v>184</v>
      </c>
      <c r="E158" s="52" t="s">
        <v>11362</v>
      </c>
      <c r="F158" s="52" t="s">
        <v>185</v>
      </c>
      <c r="G158" s="134" t="s">
        <v>5448</v>
      </c>
      <c r="H158" s="52" t="s">
        <v>940</v>
      </c>
      <c r="I158" s="52" t="s">
        <v>7041</v>
      </c>
      <c r="J158" s="52">
        <v>194846410106</v>
      </c>
      <c r="K158" s="52"/>
    </row>
    <row r="159" spans="1:11">
      <c r="A159" s="52" t="s">
        <v>943</v>
      </c>
      <c r="B159" s="52" t="s">
        <v>4683</v>
      </c>
      <c r="C159" s="128" t="s">
        <v>1705</v>
      </c>
      <c r="D159" s="52" t="s">
        <v>5449</v>
      </c>
      <c r="E159" s="52" t="s">
        <v>11363</v>
      </c>
      <c r="F159" s="52" t="s">
        <v>187</v>
      </c>
      <c r="G159" s="134" t="s">
        <v>188</v>
      </c>
      <c r="H159" s="52" t="s">
        <v>943</v>
      </c>
      <c r="I159" s="52" t="s">
        <v>7042</v>
      </c>
      <c r="J159" s="52">
        <v>194846410113</v>
      </c>
      <c r="K159" s="52"/>
    </row>
    <row r="160" spans="1:11">
      <c r="A160" s="52" t="s">
        <v>5451</v>
      </c>
      <c r="B160" s="52" t="s">
        <v>5171</v>
      </c>
      <c r="C160" s="128" t="s">
        <v>1706</v>
      </c>
      <c r="D160" s="52" t="s">
        <v>5450</v>
      </c>
      <c r="E160" s="52" t="s">
        <v>11364</v>
      </c>
      <c r="F160" s="52" t="s">
        <v>189</v>
      </c>
      <c r="G160" s="134" t="s">
        <v>190</v>
      </c>
      <c r="H160" s="52" t="s">
        <v>5451</v>
      </c>
      <c r="I160" s="52" t="s">
        <v>7043</v>
      </c>
      <c r="J160" s="52">
        <v>194846411042</v>
      </c>
      <c r="K160" s="52"/>
    </row>
    <row r="161" spans="1:11">
      <c r="A161" s="52" t="s">
        <v>1009</v>
      </c>
      <c r="B161" s="52" t="s">
        <v>1202</v>
      </c>
      <c r="C161" s="128" t="s">
        <v>3957</v>
      </c>
      <c r="D161" s="52" t="s">
        <v>191</v>
      </c>
      <c r="E161" s="52" t="s">
        <v>11365</v>
      </c>
      <c r="F161" s="52" t="s">
        <v>3958</v>
      </c>
      <c r="G161" s="134" t="s">
        <v>192</v>
      </c>
      <c r="H161" s="52" t="s">
        <v>1009</v>
      </c>
      <c r="I161" s="52" t="s">
        <v>4010</v>
      </c>
      <c r="J161" s="52">
        <v>194846411059</v>
      </c>
      <c r="K161" s="52"/>
    </row>
    <row r="162" spans="1:11">
      <c r="A162" s="52" t="s">
        <v>97</v>
      </c>
      <c r="B162" s="52" t="s">
        <v>9697</v>
      </c>
      <c r="C162" s="128" t="s">
        <v>9697</v>
      </c>
      <c r="D162" s="52"/>
      <c r="E162" s="52">
        <v>0</v>
      </c>
      <c r="F162" s="52"/>
      <c r="G162" s="134" t="s">
        <v>10763</v>
      </c>
      <c r="H162" s="134" t="s">
        <v>97</v>
      </c>
      <c r="I162" s="52" t="e">
        <v>#N/A</v>
      </c>
      <c r="J162" s="52" t="e">
        <v>#N/A</v>
      </c>
      <c r="K162" s="52"/>
    </row>
    <row r="163" spans="1:11">
      <c r="A163" s="52" t="s">
        <v>772</v>
      </c>
      <c r="B163" s="52" t="s">
        <v>1203</v>
      </c>
      <c r="C163" s="128" t="s">
        <v>1928</v>
      </c>
      <c r="D163" s="52" t="s">
        <v>5866</v>
      </c>
      <c r="E163" s="52" t="s">
        <v>11366</v>
      </c>
      <c r="F163" s="52"/>
      <c r="G163" s="134" t="s">
        <v>5867</v>
      </c>
      <c r="H163" s="52" t="s">
        <v>772</v>
      </c>
      <c r="I163" s="52" t="s">
        <v>648</v>
      </c>
      <c r="J163" s="52" t="s">
        <v>12693</v>
      </c>
      <c r="K163" s="52"/>
    </row>
    <row r="164" spans="1:11">
      <c r="A164" s="52" t="s">
        <v>772</v>
      </c>
      <c r="B164" s="52" t="s">
        <v>5219</v>
      </c>
      <c r="C164" s="128" t="s">
        <v>1929</v>
      </c>
      <c r="D164" s="52" t="s">
        <v>5868</v>
      </c>
      <c r="E164" s="52" t="s">
        <v>11367</v>
      </c>
      <c r="F164" s="52"/>
      <c r="G164" s="134" t="s">
        <v>5869</v>
      </c>
      <c r="H164" s="52" t="s">
        <v>772</v>
      </c>
      <c r="I164" s="52" t="s">
        <v>649</v>
      </c>
      <c r="J164" s="52" t="s">
        <v>12694</v>
      </c>
      <c r="K164" s="52"/>
    </row>
    <row r="165" spans="1:11">
      <c r="A165" s="52" t="s">
        <v>5871</v>
      </c>
      <c r="B165" s="52" t="s">
        <v>5220</v>
      </c>
      <c r="C165" s="128" t="s">
        <v>1930</v>
      </c>
      <c r="D165" s="52" t="s">
        <v>650</v>
      </c>
      <c r="E165" s="52">
        <v>0</v>
      </c>
      <c r="F165" s="52"/>
      <c r="G165" s="134" t="s">
        <v>5870</v>
      </c>
      <c r="H165" s="52" t="s">
        <v>5871</v>
      </c>
      <c r="I165" s="52" t="s">
        <v>651</v>
      </c>
      <c r="J165" s="52" t="s">
        <v>12695</v>
      </c>
      <c r="K165" s="52"/>
    </row>
    <row r="166" spans="1:11">
      <c r="A166" s="52" t="s">
        <v>762</v>
      </c>
      <c r="B166" s="52" t="s">
        <v>5221</v>
      </c>
      <c r="C166" s="128" t="s">
        <v>1931</v>
      </c>
      <c r="D166" s="52" t="s">
        <v>5872</v>
      </c>
      <c r="E166" s="52" t="s">
        <v>11368</v>
      </c>
      <c r="F166" s="52"/>
      <c r="G166" s="134" t="s">
        <v>801</v>
      </c>
      <c r="H166" s="52" t="s">
        <v>762</v>
      </c>
      <c r="I166" s="52" t="s">
        <v>652</v>
      </c>
      <c r="J166" s="52" t="s">
        <v>12696</v>
      </c>
      <c r="K166" s="52"/>
    </row>
    <row r="167" spans="1:11">
      <c r="A167" s="52" t="s">
        <v>5760</v>
      </c>
      <c r="B167" s="52" t="s">
        <v>5222</v>
      </c>
      <c r="C167" s="128" t="s">
        <v>1932</v>
      </c>
      <c r="D167" s="52" t="s">
        <v>5873</v>
      </c>
      <c r="E167" s="52" t="s">
        <v>11369</v>
      </c>
      <c r="F167" s="52"/>
      <c r="G167" s="134" t="s">
        <v>5874</v>
      </c>
      <c r="H167" s="52" t="s">
        <v>5760</v>
      </c>
      <c r="I167" s="52" t="s">
        <v>653</v>
      </c>
      <c r="J167" s="52" t="s">
        <v>12697</v>
      </c>
      <c r="K167" s="52"/>
    </row>
    <row r="168" spans="1:11">
      <c r="A168" s="52" t="s">
        <v>11017</v>
      </c>
      <c r="B168" s="52" t="s">
        <v>5223</v>
      </c>
      <c r="C168" s="128" t="s">
        <v>1933</v>
      </c>
      <c r="D168" s="52" t="s">
        <v>5875</v>
      </c>
      <c r="E168" s="52" t="s">
        <v>11370</v>
      </c>
      <c r="F168" s="52"/>
      <c r="G168" s="134" t="s">
        <v>5876</v>
      </c>
      <c r="H168" s="52" t="s">
        <v>11017</v>
      </c>
      <c r="I168" s="52" t="s">
        <v>654</v>
      </c>
      <c r="J168" s="52" t="s">
        <v>12698</v>
      </c>
      <c r="K168" s="52"/>
    </row>
    <row r="169" spans="1:11">
      <c r="A169" s="52" t="s">
        <v>779</v>
      </c>
      <c r="B169" s="52" t="s">
        <v>5224</v>
      </c>
      <c r="C169" s="128" t="s">
        <v>1934</v>
      </c>
      <c r="D169" s="52" t="s">
        <v>655</v>
      </c>
      <c r="E169" s="52" t="s">
        <v>11371</v>
      </c>
      <c r="F169" s="52"/>
      <c r="G169" s="134" t="s">
        <v>2426</v>
      </c>
      <c r="H169" s="52" t="s">
        <v>779</v>
      </c>
      <c r="I169" s="52" t="s">
        <v>656</v>
      </c>
      <c r="J169" s="52" t="s">
        <v>12699</v>
      </c>
      <c r="K169" s="52"/>
    </row>
    <row r="170" spans="1:11">
      <c r="A170" s="52" t="s">
        <v>3959</v>
      </c>
      <c r="B170" s="52" t="s">
        <v>9983</v>
      </c>
      <c r="C170" s="128" t="s">
        <v>9410</v>
      </c>
      <c r="D170" s="52"/>
      <c r="E170" s="52">
        <v>0</v>
      </c>
      <c r="F170" s="52"/>
      <c r="G170" s="134" t="s">
        <v>10480</v>
      </c>
      <c r="H170" s="144" t="s">
        <v>3959</v>
      </c>
      <c r="I170" s="52" t="s">
        <v>818</v>
      </c>
      <c r="J170" s="52" t="e">
        <v>#N/A</v>
      </c>
      <c r="K170" s="52"/>
    </row>
    <row r="171" spans="1:11">
      <c r="A171" s="52" t="s">
        <v>783</v>
      </c>
      <c r="B171" s="52" t="s">
        <v>5306</v>
      </c>
      <c r="C171" s="128" t="s">
        <v>2213</v>
      </c>
      <c r="D171" s="52" t="s">
        <v>6381</v>
      </c>
      <c r="E171" s="52">
        <v>0</v>
      </c>
      <c r="F171" s="52" t="s">
        <v>6296</v>
      </c>
      <c r="G171" s="134" t="s">
        <v>6382</v>
      </c>
      <c r="H171" s="52" t="s">
        <v>783</v>
      </c>
      <c r="I171" s="52">
        <v>6974950101404</v>
      </c>
      <c r="J171" s="52" t="s">
        <v>12700</v>
      </c>
      <c r="K171" s="52"/>
    </row>
    <row r="172" spans="1:11">
      <c r="A172" s="52" t="s">
        <v>97</v>
      </c>
      <c r="B172" s="52" t="s">
        <v>9544</v>
      </c>
      <c r="C172" s="128" t="s">
        <v>9544</v>
      </c>
      <c r="D172" s="52"/>
      <c r="E172" s="52">
        <v>0</v>
      </c>
      <c r="F172" s="52"/>
      <c r="G172" s="134" t="s">
        <v>10614</v>
      </c>
      <c r="H172" s="134" t="s">
        <v>97</v>
      </c>
      <c r="I172" s="52" t="e">
        <v>#N/A</v>
      </c>
      <c r="J172" s="52" t="e">
        <v>#N/A</v>
      </c>
      <c r="K172" s="52"/>
    </row>
    <row r="173" spans="1:11">
      <c r="A173" s="52" t="s">
        <v>1678</v>
      </c>
      <c r="B173" s="52" t="s">
        <v>5406</v>
      </c>
      <c r="C173" s="128" t="s">
        <v>6945</v>
      </c>
      <c r="D173" s="52" t="s">
        <v>818</v>
      </c>
      <c r="E173" s="52">
        <v>0</v>
      </c>
      <c r="F173" s="52" t="s">
        <v>6946</v>
      </c>
      <c r="G173" s="134" t="s">
        <v>4487</v>
      </c>
      <c r="H173" s="52" t="s">
        <v>1678</v>
      </c>
      <c r="I173" s="52">
        <v>6974950109172</v>
      </c>
      <c r="J173" s="52">
        <v>194846419192</v>
      </c>
      <c r="K173" s="52"/>
    </row>
    <row r="174" spans="1:11">
      <c r="A174" s="52" t="s">
        <v>762</v>
      </c>
      <c r="B174" s="52" t="s">
        <v>7867</v>
      </c>
      <c r="C174" s="128" t="s">
        <v>8537</v>
      </c>
      <c r="D174" s="52" t="s">
        <v>8759</v>
      </c>
      <c r="E174" s="52">
        <v>0</v>
      </c>
      <c r="F174" s="52">
        <v>0</v>
      </c>
      <c r="G174" s="134" t="s">
        <v>8862</v>
      </c>
      <c r="H174" s="134" t="s">
        <v>762</v>
      </c>
      <c r="I174" s="52">
        <v>6932485002641</v>
      </c>
      <c r="J174" s="52" t="e">
        <v>#N/A</v>
      </c>
      <c r="K174" s="52"/>
    </row>
    <row r="175" spans="1:11">
      <c r="A175" s="52" t="s">
        <v>995</v>
      </c>
      <c r="B175" s="52" t="s">
        <v>8233</v>
      </c>
      <c r="C175" s="128" t="s">
        <v>8536</v>
      </c>
      <c r="D175" s="52" t="s">
        <v>8759</v>
      </c>
      <c r="E175" s="52" t="s">
        <v>12311</v>
      </c>
      <c r="F175" s="52" t="s">
        <v>8792</v>
      </c>
      <c r="G175" s="134" t="s">
        <v>8861</v>
      </c>
      <c r="H175" s="134" t="s">
        <v>995</v>
      </c>
      <c r="I175" s="52">
        <v>6932485002689</v>
      </c>
      <c r="J175" s="52" t="e">
        <v>#N/A</v>
      </c>
      <c r="K175" s="52"/>
    </row>
    <row r="176" spans="1:11">
      <c r="A176" s="52" t="s">
        <v>976</v>
      </c>
      <c r="B176" s="52" t="s">
        <v>1282</v>
      </c>
      <c r="C176" s="128" t="s">
        <v>1787</v>
      </c>
      <c r="D176" s="52" t="s">
        <v>394</v>
      </c>
      <c r="E176" s="52">
        <v>0</v>
      </c>
      <c r="F176" s="52" t="s">
        <v>5621</v>
      </c>
      <c r="G176" s="134" t="s">
        <v>5622</v>
      </c>
      <c r="H176" s="52" t="s">
        <v>976</v>
      </c>
      <c r="I176" s="52" t="s">
        <v>395</v>
      </c>
      <c r="J176" s="52" t="s">
        <v>12701</v>
      </c>
      <c r="K176" s="52"/>
    </row>
    <row r="177" spans="1:11">
      <c r="A177" s="52" t="s">
        <v>427</v>
      </c>
      <c r="B177" s="52" t="s">
        <v>1284</v>
      </c>
      <c r="C177" s="128" t="s">
        <v>1789</v>
      </c>
      <c r="D177" s="52" t="s">
        <v>1285</v>
      </c>
      <c r="E177" s="52" t="s">
        <v>11373</v>
      </c>
      <c r="F177" s="52" t="s">
        <v>5624</v>
      </c>
      <c r="G177" s="134" t="s">
        <v>1490</v>
      </c>
      <c r="H177" s="52" t="s">
        <v>427</v>
      </c>
      <c r="I177" s="52" t="s">
        <v>398</v>
      </c>
      <c r="J177" s="52" t="s">
        <v>12702</v>
      </c>
      <c r="K177" s="52"/>
    </row>
    <row r="178" spans="1:11">
      <c r="A178" s="52" t="s">
        <v>8777</v>
      </c>
      <c r="B178" s="52" t="s">
        <v>7887</v>
      </c>
      <c r="C178" s="128" t="s">
        <v>8535</v>
      </c>
      <c r="D178" s="52" t="s">
        <v>8759</v>
      </c>
      <c r="E178" s="52" t="s">
        <v>12310</v>
      </c>
      <c r="F178" s="52" t="s">
        <v>8795</v>
      </c>
      <c r="G178" s="134" t="s">
        <v>8860</v>
      </c>
      <c r="H178" s="134" t="s">
        <v>8777</v>
      </c>
      <c r="I178" s="52">
        <v>6932485002627</v>
      </c>
      <c r="J178" s="52" t="e">
        <v>#N/A</v>
      </c>
      <c r="K178" s="52"/>
    </row>
    <row r="179" spans="1:11">
      <c r="A179" s="52" t="s">
        <v>976</v>
      </c>
      <c r="B179" s="52" t="s">
        <v>5188</v>
      </c>
      <c r="C179" s="128" t="s">
        <v>1788</v>
      </c>
      <c r="D179" s="52" t="s">
        <v>396</v>
      </c>
      <c r="E179" s="52">
        <v>0</v>
      </c>
      <c r="F179" s="52" t="s">
        <v>5623</v>
      </c>
      <c r="G179" s="134" t="s">
        <v>5622</v>
      </c>
      <c r="H179" s="52" t="s">
        <v>976</v>
      </c>
      <c r="I179" s="52" t="s">
        <v>397</v>
      </c>
      <c r="J179" s="52" t="s">
        <v>12703</v>
      </c>
      <c r="K179" s="52"/>
    </row>
    <row r="180" spans="1:11">
      <c r="A180" s="52" t="s">
        <v>427</v>
      </c>
      <c r="B180" s="52" t="s">
        <v>1306</v>
      </c>
      <c r="C180" s="128" t="s">
        <v>1790</v>
      </c>
      <c r="D180" s="52" t="s">
        <v>399</v>
      </c>
      <c r="E180" s="52" t="s">
        <v>11375</v>
      </c>
      <c r="F180" s="52" t="s">
        <v>5625</v>
      </c>
      <c r="G180" s="134" t="s">
        <v>1490</v>
      </c>
      <c r="H180" s="52" t="s">
        <v>427</v>
      </c>
      <c r="I180" s="52" t="s">
        <v>400</v>
      </c>
      <c r="J180" s="52" t="s">
        <v>12704</v>
      </c>
      <c r="K180" s="52"/>
    </row>
    <row r="181" spans="1:11">
      <c r="A181" s="52" t="s">
        <v>5021</v>
      </c>
      <c r="B181" s="52" t="s">
        <v>1280</v>
      </c>
      <c r="C181" s="128" t="s">
        <v>1791</v>
      </c>
      <c r="D181" s="52" t="s">
        <v>401</v>
      </c>
      <c r="E181" s="52" t="s">
        <v>11376</v>
      </c>
      <c r="F181" s="52" t="s">
        <v>5626</v>
      </c>
      <c r="G181" s="134" t="s">
        <v>5627</v>
      </c>
      <c r="H181" s="52" t="s">
        <v>5021</v>
      </c>
      <c r="I181" s="52" t="s">
        <v>402</v>
      </c>
      <c r="J181" s="52">
        <v>194846410311</v>
      </c>
      <c r="K181" s="52"/>
    </row>
    <row r="182" spans="1:11">
      <c r="A182" s="52" t="s">
        <v>995</v>
      </c>
      <c r="B182" s="52" t="s">
        <v>7934</v>
      </c>
      <c r="C182" s="128" t="s">
        <v>8528</v>
      </c>
      <c r="D182" s="52" t="s">
        <v>8759</v>
      </c>
      <c r="E182" s="52" t="s">
        <v>12291</v>
      </c>
      <c r="F182" s="52" t="s">
        <v>8792</v>
      </c>
      <c r="G182" s="134" t="s">
        <v>8853</v>
      </c>
      <c r="H182" s="134" t="s">
        <v>995</v>
      </c>
      <c r="I182" s="52">
        <v>6932485002672</v>
      </c>
      <c r="J182" s="52" t="e">
        <v>#N/A</v>
      </c>
      <c r="K182" s="52"/>
    </row>
    <row r="183" spans="1:11">
      <c r="A183" s="52" t="s">
        <v>5662</v>
      </c>
      <c r="B183" s="52" t="s">
        <v>1281</v>
      </c>
      <c r="C183" s="128" t="s">
        <v>1807</v>
      </c>
      <c r="D183" s="52" t="s">
        <v>440</v>
      </c>
      <c r="E183" s="52" t="s">
        <v>11377</v>
      </c>
      <c r="F183" s="52" t="s">
        <v>5660</v>
      </c>
      <c r="G183" s="134" t="s">
        <v>5661</v>
      </c>
      <c r="H183" s="52" t="s">
        <v>5662</v>
      </c>
      <c r="I183" s="52" t="s">
        <v>441</v>
      </c>
      <c r="J183" s="52">
        <v>194846410021</v>
      </c>
      <c r="K183" s="52"/>
    </row>
    <row r="184" spans="1:11">
      <c r="A184" s="52" t="s">
        <v>976</v>
      </c>
      <c r="B184" s="52" t="s">
        <v>1312</v>
      </c>
      <c r="C184" s="128" t="s">
        <v>1868</v>
      </c>
      <c r="D184" s="52" t="s">
        <v>1313</v>
      </c>
      <c r="E184" s="52" t="s">
        <v>11378</v>
      </c>
      <c r="F184" s="52" t="s">
        <v>5772</v>
      </c>
      <c r="G184" s="134" t="s">
        <v>5773</v>
      </c>
      <c r="H184" s="52" t="s">
        <v>976</v>
      </c>
      <c r="I184" s="52" t="s">
        <v>558</v>
      </c>
      <c r="J184" s="52" t="s">
        <v>12705</v>
      </c>
      <c r="K184" s="52"/>
    </row>
    <row r="185" spans="1:11">
      <c r="A185" s="52" t="s">
        <v>292</v>
      </c>
      <c r="B185" s="52" t="s">
        <v>1314</v>
      </c>
      <c r="C185" s="128" t="s">
        <v>1869</v>
      </c>
      <c r="D185" s="52" t="s">
        <v>1315</v>
      </c>
      <c r="E185" s="52" t="s">
        <v>11379</v>
      </c>
      <c r="F185" s="52"/>
      <c r="G185" s="134" t="s">
        <v>1483</v>
      </c>
      <c r="H185" s="52" t="s">
        <v>292</v>
      </c>
      <c r="I185" s="52" t="s">
        <v>559</v>
      </c>
      <c r="J185" s="52" t="s">
        <v>12706</v>
      </c>
      <c r="K185" s="52"/>
    </row>
    <row r="186" spans="1:11">
      <c r="A186" s="52" t="s">
        <v>976</v>
      </c>
      <c r="B186" s="52" t="s">
        <v>1296</v>
      </c>
      <c r="C186" s="128" t="s">
        <v>1858</v>
      </c>
      <c r="D186" s="52" t="s">
        <v>542</v>
      </c>
      <c r="E186" s="52" t="s">
        <v>11380</v>
      </c>
      <c r="F186" s="52"/>
      <c r="G186" s="134" t="s">
        <v>5758</v>
      </c>
      <c r="H186" s="52" t="s">
        <v>976</v>
      </c>
      <c r="I186" s="52" t="s">
        <v>543</v>
      </c>
      <c r="J186" s="52" t="s">
        <v>12707</v>
      </c>
      <c r="K186" s="52"/>
    </row>
    <row r="187" spans="1:11">
      <c r="A187" s="52" t="s">
        <v>292</v>
      </c>
      <c r="B187" s="52" t="s">
        <v>1298</v>
      </c>
      <c r="C187" s="128" t="s">
        <v>1859</v>
      </c>
      <c r="D187" s="52" t="s">
        <v>1299</v>
      </c>
      <c r="E187" s="52" t="s">
        <v>11381</v>
      </c>
      <c r="F187" s="52"/>
      <c r="G187" s="134" t="s">
        <v>1482</v>
      </c>
      <c r="H187" s="52" t="s">
        <v>292</v>
      </c>
      <c r="I187" s="52" t="s">
        <v>544</v>
      </c>
      <c r="J187" s="52" t="s">
        <v>12708</v>
      </c>
      <c r="K187" s="52"/>
    </row>
    <row r="188" spans="1:11">
      <c r="A188" s="52" t="s">
        <v>762</v>
      </c>
      <c r="B188" s="52" t="s">
        <v>7965</v>
      </c>
      <c r="C188" s="128" t="s">
        <v>8525</v>
      </c>
      <c r="D188" s="52" t="s">
        <v>8759</v>
      </c>
      <c r="E188" s="52" t="s">
        <v>12288</v>
      </c>
      <c r="F188" s="52" t="s">
        <v>8792</v>
      </c>
      <c r="G188" s="134" t="s">
        <v>8850</v>
      </c>
      <c r="H188" s="134" t="s">
        <v>762</v>
      </c>
      <c r="I188" s="52">
        <v>6932485002634</v>
      </c>
      <c r="J188" s="52" t="e">
        <v>#N/A</v>
      </c>
      <c r="K188" s="52"/>
    </row>
    <row r="189" spans="1:11">
      <c r="A189" s="52" t="s">
        <v>8777</v>
      </c>
      <c r="B189" s="52" t="s">
        <v>8004</v>
      </c>
      <c r="C189" s="128" t="s">
        <v>8524</v>
      </c>
      <c r="D189" s="52" t="s">
        <v>8759</v>
      </c>
      <c r="E189" s="52" t="s">
        <v>12287</v>
      </c>
      <c r="F189" s="52" t="s">
        <v>8792</v>
      </c>
      <c r="G189" s="134" t="s">
        <v>8849</v>
      </c>
      <c r="H189" s="134" t="s">
        <v>8777</v>
      </c>
      <c r="I189" s="52">
        <v>6932485002610</v>
      </c>
      <c r="J189" s="52" t="e">
        <v>#N/A</v>
      </c>
      <c r="K189" s="52"/>
    </row>
    <row r="190" spans="1:11">
      <c r="A190" s="52" t="s">
        <v>245</v>
      </c>
      <c r="B190" s="52" t="s">
        <v>5174</v>
      </c>
      <c r="C190" s="128" t="s">
        <v>5499</v>
      </c>
      <c r="D190" s="52" t="s">
        <v>242</v>
      </c>
      <c r="E190" s="52" t="s">
        <v>11382</v>
      </c>
      <c r="F190" s="52" t="s">
        <v>5500</v>
      </c>
      <c r="G190" s="134" t="s">
        <v>5501</v>
      </c>
      <c r="H190" s="52" t="s">
        <v>245</v>
      </c>
      <c r="I190" s="52" t="s">
        <v>243</v>
      </c>
      <c r="J190" s="52">
        <v>194846410335</v>
      </c>
      <c r="K190" s="52"/>
    </row>
    <row r="191" spans="1:11">
      <c r="A191" s="52" t="s">
        <v>245</v>
      </c>
      <c r="B191" s="52" t="s">
        <v>1307</v>
      </c>
      <c r="C191" s="128" t="s">
        <v>1727</v>
      </c>
      <c r="D191" s="52" t="s">
        <v>244</v>
      </c>
      <c r="E191" s="52" t="s">
        <v>11383</v>
      </c>
      <c r="F191" s="52" t="s">
        <v>5502</v>
      </c>
      <c r="G191" s="134" t="s">
        <v>5503</v>
      </c>
      <c r="H191" s="52" t="s">
        <v>245</v>
      </c>
      <c r="I191" s="52" t="s">
        <v>246</v>
      </c>
      <c r="J191" s="52">
        <v>194846410342</v>
      </c>
      <c r="K191" s="52"/>
    </row>
    <row r="192" spans="1:11">
      <c r="A192" s="52" t="s">
        <v>995</v>
      </c>
      <c r="B192" s="52" t="s">
        <v>7893</v>
      </c>
      <c r="C192" s="128" t="s">
        <v>8508</v>
      </c>
      <c r="D192" s="52" t="s">
        <v>8759</v>
      </c>
      <c r="E192" s="52" t="s">
        <v>12272</v>
      </c>
      <c r="F192" s="52" t="s">
        <v>8792</v>
      </c>
      <c r="G192" s="134" t="s">
        <v>8840</v>
      </c>
      <c r="H192" s="134" t="s">
        <v>995</v>
      </c>
      <c r="I192" s="52">
        <v>6932485002665</v>
      </c>
      <c r="J192" s="52" t="e">
        <v>#N/A</v>
      </c>
      <c r="K192" s="52"/>
    </row>
    <row r="193" spans="1:11">
      <c r="A193" s="52" t="s">
        <v>8777</v>
      </c>
      <c r="B193" s="52" t="s">
        <v>7826</v>
      </c>
      <c r="C193" s="128" t="s">
        <v>8506</v>
      </c>
      <c r="D193" s="52" t="s">
        <v>8759</v>
      </c>
      <c r="E193" s="52" t="s">
        <v>12270</v>
      </c>
      <c r="F193" s="52" t="s">
        <v>8792</v>
      </c>
      <c r="G193" s="134" t="s">
        <v>8838</v>
      </c>
      <c r="H193" s="134" t="s">
        <v>8777</v>
      </c>
      <c r="I193" s="52">
        <v>6932485002603</v>
      </c>
      <c r="J193" s="52" t="e">
        <v>#N/A</v>
      </c>
      <c r="K193" s="52"/>
    </row>
    <row r="194" spans="1:11">
      <c r="A194" s="52" t="s">
        <v>4002</v>
      </c>
      <c r="B194" s="52" t="s">
        <v>15855</v>
      </c>
      <c r="C194" s="128" t="s">
        <v>15856</v>
      </c>
      <c r="D194" s="52"/>
      <c r="E194" s="52" t="s">
        <v>15857</v>
      </c>
      <c r="F194" s="52"/>
      <c r="G194" s="134" t="s">
        <v>15858</v>
      </c>
      <c r="H194" s="52" t="s">
        <v>4002</v>
      </c>
      <c r="I194" s="52">
        <v>6932485013876</v>
      </c>
      <c r="J194" s="52">
        <v>194846429573</v>
      </c>
      <c r="K194" s="52" t="s">
        <v>14384</v>
      </c>
    </row>
    <row r="195" spans="1:11">
      <c r="A195" s="52" t="s">
        <v>282</v>
      </c>
      <c r="B195" s="52" t="s">
        <v>9867</v>
      </c>
      <c r="C195" s="128" t="s">
        <v>9270</v>
      </c>
      <c r="D195" s="52"/>
      <c r="E195" s="52" t="s">
        <v>11384</v>
      </c>
      <c r="F195" s="52"/>
      <c r="G195" s="134" t="s">
        <v>10335</v>
      </c>
      <c r="H195" s="52" t="s">
        <v>282</v>
      </c>
      <c r="I195" s="52" t="e">
        <v>#N/A</v>
      </c>
      <c r="J195" s="52" t="s">
        <v>12709</v>
      </c>
      <c r="K195" s="52"/>
    </row>
    <row r="196" spans="1:11">
      <c r="A196" s="52" t="s">
        <v>15731</v>
      </c>
      <c r="B196" s="52" t="s">
        <v>15732</v>
      </c>
      <c r="C196" s="128" t="s">
        <v>15733</v>
      </c>
      <c r="D196" s="52"/>
      <c r="E196" s="52" t="s">
        <v>15734</v>
      </c>
      <c r="F196" s="52"/>
      <c r="G196" s="134" t="s">
        <v>15735</v>
      </c>
      <c r="H196" s="52" t="s">
        <v>15731</v>
      </c>
      <c r="I196" s="52">
        <v>6932485013838</v>
      </c>
      <c r="J196" s="52">
        <v>194846429535</v>
      </c>
      <c r="K196" s="52" t="s">
        <v>14384</v>
      </c>
    </row>
    <row r="197" spans="1:11">
      <c r="A197" s="52" t="s">
        <v>762</v>
      </c>
      <c r="B197" s="52" t="s">
        <v>7273</v>
      </c>
      <c r="C197" s="128" t="s">
        <v>13009</v>
      </c>
      <c r="D197" s="52"/>
      <c r="E197" s="52" t="s">
        <v>12256</v>
      </c>
      <c r="F197" s="52" t="s">
        <v>7223</v>
      </c>
      <c r="G197" s="134" t="s">
        <v>14334</v>
      </c>
      <c r="H197" s="134" t="s">
        <v>762</v>
      </c>
      <c r="I197" s="52">
        <v>6932485001095</v>
      </c>
      <c r="J197" s="52" t="e">
        <v>#N/A</v>
      </c>
      <c r="K197" s="52" t="s">
        <v>7232</v>
      </c>
    </row>
    <row r="198" spans="1:11">
      <c r="A198" s="52" t="s">
        <v>1009</v>
      </c>
      <c r="B198" s="52" t="s">
        <v>7272</v>
      </c>
      <c r="C198" s="128" t="s">
        <v>13008</v>
      </c>
      <c r="D198" s="52"/>
      <c r="E198" s="52" t="s">
        <v>12255</v>
      </c>
      <c r="F198" s="52" t="s">
        <v>7223</v>
      </c>
      <c r="G198" s="134" t="s">
        <v>297</v>
      </c>
      <c r="H198" s="134" t="s">
        <v>1009</v>
      </c>
      <c r="I198" s="52">
        <v>6932485001088</v>
      </c>
      <c r="J198" s="52" t="e">
        <v>#N/A</v>
      </c>
      <c r="K198" s="52" t="s">
        <v>7232</v>
      </c>
    </row>
    <row r="199" spans="1:11">
      <c r="A199" s="52" t="s">
        <v>762</v>
      </c>
      <c r="B199" s="52" t="s">
        <v>7263</v>
      </c>
      <c r="C199" s="128" t="s">
        <v>13007</v>
      </c>
      <c r="D199" s="52"/>
      <c r="E199" s="52">
        <v>0</v>
      </c>
      <c r="F199" s="52" t="s">
        <v>14333</v>
      </c>
      <c r="G199" s="134" t="s">
        <v>5002</v>
      </c>
      <c r="H199" s="134" t="s">
        <v>762</v>
      </c>
      <c r="I199" s="52">
        <v>6932485000975</v>
      </c>
      <c r="J199" s="52" t="e">
        <v>#N/A</v>
      </c>
      <c r="K199" s="52" t="s">
        <v>7232</v>
      </c>
    </row>
    <row r="200" spans="1:11">
      <c r="A200" s="52" t="s">
        <v>762</v>
      </c>
      <c r="B200" s="52" t="s">
        <v>7271</v>
      </c>
      <c r="C200" s="128" t="s">
        <v>13006</v>
      </c>
      <c r="D200" s="52"/>
      <c r="E200" s="52">
        <v>0</v>
      </c>
      <c r="F200" s="52" t="s">
        <v>7223</v>
      </c>
      <c r="G200" s="134" t="s">
        <v>14332</v>
      </c>
      <c r="H200" s="134" t="s">
        <v>762</v>
      </c>
      <c r="I200" s="52">
        <v>6932485001071</v>
      </c>
      <c r="J200" s="52" t="e">
        <v>#N/A</v>
      </c>
      <c r="K200" s="52" t="s">
        <v>7232</v>
      </c>
    </row>
    <row r="201" spans="1:11">
      <c r="A201" s="52" t="s">
        <v>97</v>
      </c>
      <c r="B201" s="52" t="s">
        <v>9441</v>
      </c>
      <c r="C201" s="128" t="s">
        <v>9441</v>
      </c>
      <c r="D201" s="52"/>
      <c r="E201" s="52">
        <v>0</v>
      </c>
      <c r="F201" s="52"/>
      <c r="G201" s="134" t="s">
        <v>10511</v>
      </c>
      <c r="H201" s="134" t="s">
        <v>97</v>
      </c>
      <c r="I201" s="52" t="e">
        <v>#N/A</v>
      </c>
      <c r="J201" s="52" t="e">
        <v>#N/A</v>
      </c>
      <c r="K201" s="52"/>
    </row>
    <row r="202" spans="1:11">
      <c r="A202" s="52" t="s">
        <v>1009</v>
      </c>
      <c r="B202" s="52" t="s">
        <v>4292</v>
      </c>
      <c r="C202" s="128" t="s">
        <v>6757</v>
      </c>
      <c r="D202" s="52" t="s">
        <v>818</v>
      </c>
      <c r="E202" s="52" t="s">
        <v>12252</v>
      </c>
      <c r="F202" s="52" t="s">
        <v>6756</v>
      </c>
      <c r="G202" s="134" t="s">
        <v>4493</v>
      </c>
      <c r="H202" s="134" t="s">
        <v>1009</v>
      </c>
      <c r="I202" s="52">
        <v>6974950105907</v>
      </c>
      <c r="J202" s="52" t="e">
        <v>#N/A</v>
      </c>
      <c r="K202" s="52"/>
    </row>
    <row r="203" spans="1:11">
      <c r="A203" s="52" t="s">
        <v>97</v>
      </c>
      <c r="B203" s="52" t="s">
        <v>9743</v>
      </c>
      <c r="C203" s="128" t="s">
        <v>9743</v>
      </c>
      <c r="D203" s="52"/>
      <c r="E203" s="52">
        <v>0</v>
      </c>
      <c r="F203" s="52"/>
      <c r="G203" s="134" t="s">
        <v>10809</v>
      </c>
      <c r="H203" s="134" t="s">
        <v>97</v>
      </c>
      <c r="I203" s="52" t="e">
        <v>#N/A</v>
      </c>
      <c r="J203" s="52" t="e">
        <v>#N/A</v>
      </c>
      <c r="K203" s="52"/>
    </row>
    <row r="204" spans="1:11">
      <c r="A204" s="52" t="s">
        <v>1009</v>
      </c>
      <c r="B204" s="52" t="s">
        <v>8139</v>
      </c>
      <c r="C204" s="128" t="s">
        <v>8503</v>
      </c>
      <c r="D204" s="52" t="s">
        <v>8759</v>
      </c>
      <c r="E204" s="52" t="s">
        <v>12243</v>
      </c>
      <c r="F204" s="52" t="s">
        <v>8782</v>
      </c>
      <c r="G204" s="134" t="s">
        <v>8835</v>
      </c>
      <c r="H204" s="134" t="s">
        <v>1009</v>
      </c>
      <c r="I204" s="52">
        <v>6932485002191</v>
      </c>
      <c r="J204" s="52" t="e">
        <v>#N/A</v>
      </c>
      <c r="K204" s="52"/>
    </row>
    <row r="205" spans="1:11">
      <c r="A205" s="52" t="s">
        <v>7173</v>
      </c>
      <c r="B205" s="52" t="s">
        <v>7269</v>
      </c>
      <c r="C205" s="128" t="s">
        <v>13005</v>
      </c>
      <c r="D205" s="52"/>
      <c r="E205" s="52" t="s">
        <v>12242</v>
      </c>
      <c r="F205" s="52" t="s">
        <v>14293</v>
      </c>
      <c r="G205" s="134" t="s">
        <v>14331</v>
      </c>
      <c r="H205" s="134" t="s">
        <v>7173</v>
      </c>
      <c r="I205" s="52">
        <v>6932485001033</v>
      </c>
      <c r="J205" s="52" t="e">
        <v>#N/A</v>
      </c>
      <c r="K205" s="52" t="s">
        <v>7232</v>
      </c>
    </row>
    <row r="206" spans="1:11">
      <c r="A206" s="52" t="s">
        <v>5928</v>
      </c>
      <c r="B206" s="52" t="s">
        <v>7268</v>
      </c>
      <c r="C206" s="128" t="s">
        <v>13004</v>
      </c>
      <c r="D206" s="52"/>
      <c r="E206" s="52" t="s">
        <v>12240</v>
      </c>
      <c r="F206" s="52" t="s">
        <v>7223</v>
      </c>
      <c r="G206" s="134" t="s">
        <v>5576</v>
      </c>
      <c r="H206" s="134" t="s">
        <v>5928</v>
      </c>
      <c r="I206" s="52">
        <v>6932485001026</v>
      </c>
      <c r="J206" s="52" t="e">
        <v>#N/A</v>
      </c>
      <c r="K206" s="52" t="s">
        <v>7232</v>
      </c>
    </row>
    <row r="207" spans="1:11">
      <c r="A207" s="52" t="s">
        <v>1485</v>
      </c>
      <c r="B207" s="52" t="s">
        <v>7265</v>
      </c>
      <c r="C207" s="128" t="s">
        <v>13001</v>
      </c>
      <c r="D207" s="52"/>
      <c r="E207" s="52" t="s">
        <v>12237</v>
      </c>
      <c r="F207" s="52" t="s">
        <v>7223</v>
      </c>
      <c r="G207" s="134" t="s">
        <v>5585</v>
      </c>
      <c r="H207" s="134" t="s">
        <v>1485</v>
      </c>
      <c r="I207" s="52">
        <v>6932485000999</v>
      </c>
      <c r="J207" s="52" t="e">
        <v>#N/A</v>
      </c>
      <c r="K207" s="52" t="s">
        <v>7232</v>
      </c>
    </row>
    <row r="208" spans="1:11">
      <c r="A208" s="52" t="s">
        <v>5511</v>
      </c>
      <c r="B208" s="52" t="s">
        <v>252</v>
      </c>
      <c r="C208" s="128" t="s">
        <v>1731</v>
      </c>
      <c r="D208" s="52" t="s">
        <v>5508</v>
      </c>
      <c r="E208" s="52" t="s">
        <v>11385</v>
      </c>
      <c r="F208" s="52" t="s">
        <v>5509</v>
      </c>
      <c r="G208" s="134" t="s">
        <v>5510</v>
      </c>
      <c r="H208" s="52" t="s">
        <v>5511</v>
      </c>
      <c r="I208" s="52" t="s">
        <v>253</v>
      </c>
      <c r="J208" s="52">
        <v>194846410274</v>
      </c>
      <c r="K208" s="52"/>
    </row>
    <row r="209" spans="1:11">
      <c r="A209" s="52" t="s">
        <v>1009</v>
      </c>
      <c r="B209" s="52" t="s">
        <v>7264</v>
      </c>
      <c r="C209" s="128" t="s">
        <v>13000</v>
      </c>
      <c r="D209" s="52"/>
      <c r="E209" s="52">
        <v>0</v>
      </c>
      <c r="F209" s="52" t="s">
        <v>7223</v>
      </c>
      <c r="G209" s="134" t="s">
        <v>297</v>
      </c>
      <c r="H209" s="134" t="s">
        <v>1009</v>
      </c>
      <c r="I209" s="52">
        <v>6932485000982</v>
      </c>
      <c r="J209" s="52" t="e">
        <v>#N/A</v>
      </c>
      <c r="K209" s="52" t="s">
        <v>7232</v>
      </c>
    </row>
    <row r="210" spans="1:11">
      <c r="A210" s="52" t="s">
        <v>1513</v>
      </c>
      <c r="B210" s="52" t="s">
        <v>10185</v>
      </c>
      <c r="C210" s="128" t="s">
        <v>9685</v>
      </c>
      <c r="D210" s="52"/>
      <c r="E210" s="52" t="s">
        <v>12230</v>
      </c>
      <c r="F210" s="52"/>
      <c r="G210" s="134" t="s">
        <v>10751</v>
      </c>
      <c r="H210" s="52" t="s">
        <v>1513</v>
      </c>
      <c r="I210" s="52">
        <v>6932485008070</v>
      </c>
      <c r="J210" s="52">
        <v>194846431200</v>
      </c>
      <c r="K210" s="52"/>
    </row>
    <row r="211" spans="1:11">
      <c r="A211" s="52" t="s">
        <v>769</v>
      </c>
      <c r="B211" s="52" t="s">
        <v>9899</v>
      </c>
      <c r="C211" s="128" t="s">
        <v>9309</v>
      </c>
      <c r="D211" s="52"/>
      <c r="E211" s="52">
        <v>0</v>
      </c>
      <c r="F211" s="52"/>
      <c r="G211" s="134" t="s">
        <v>10378</v>
      </c>
      <c r="H211" s="134" t="s">
        <v>769</v>
      </c>
      <c r="I211" s="52">
        <v>6932485008063</v>
      </c>
      <c r="J211" s="52" t="e">
        <v>#N/A</v>
      </c>
      <c r="K211" s="52"/>
    </row>
    <row r="212" spans="1:11">
      <c r="A212" s="52" t="s">
        <v>769</v>
      </c>
      <c r="B212" s="52" t="s">
        <v>10036</v>
      </c>
      <c r="C212" s="128" t="s">
        <v>9482</v>
      </c>
      <c r="D212" s="52"/>
      <c r="E212" s="52">
        <v>0</v>
      </c>
      <c r="F212" s="52"/>
      <c r="G212" s="134" t="s">
        <v>10552</v>
      </c>
      <c r="H212" s="134" t="s">
        <v>769</v>
      </c>
      <c r="I212" s="52">
        <v>6932485008056</v>
      </c>
      <c r="J212" s="52" t="e">
        <v>#N/A</v>
      </c>
      <c r="K212" s="52"/>
    </row>
    <row r="213" spans="1:11">
      <c r="A213" s="52" t="s">
        <v>292</v>
      </c>
      <c r="B213" s="52" t="s">
        <v>10285</v>
      </c>
      <c r="C213" s="128" t="s">
        <v>9812</v>
      </c>
      <c r="D213" s="52"/>
      <c r="E213" s="52" t="s">
        <v>12229</v>
      </c>
      <c r="F213" s="52"/>
      <c r="G213" s="134" t="s">
        <v>10877</v>
      </c>
      <c r="H213" s="134" t="s">
        <v>292</v>
      </c>
      <c r="I213" s="52">
        <v>6932485008049</v>
      </c>
      <c r="J213" s="52" t="e">
        <v>#N/A</v>
      </c>
      <c r="K213" s="52"/>
    </row>
    <row r="214" spans="1:11">
      <c r="A214" s="52" t="s">
        <v>762</v>
      </c>
      <c r="B214" s="52" t="s">
        <v>10115</v>
      </c>
      <c r="C214" s="128" t="s">
        <v>9593</v>
      </c>
      <c r="D214" s="52"/>
      <c r="E214" s="52">
        <v>0</v>
      </c>
      <c r="F214" s="52"/>
      <c r="G214" s="134" t="s">
        <v>10662</v>
      </c>
      <c r="H214" s="134" t="s">
        <v>762</v>
      </c>
      <c r="I214" s="52">
        <v>6932485008032</v>
      </c>
      <c r="J214" s="52" t="e">
        <v>#N/A</v>
      </c>
      <c r="K214" s="52"/>
    </row>
    <row r="215" spans="1:11">
      <c r="A215" s="52" t="s">
        <v>976</v>
      </c>
      <c r="B215" s="52" t="s">
        <v>280</v>
      </c>
      <c r="C215" s="128" t="s">
        <v>9667</v>
      </c>
      <c r="D215" s="52"/>
      <c r="E215" s="52" t="s">
        <v>11386</v>
      </c>
      <c r="F215" s="52"/>
      <c r="G215" s="134" t="s">
        <v>10737</v>
      </c>
      <c r="H215" s="52" t="s">
        <v>976</v>
      </c>
      <c r="I215" s="52" t="e">
        <v>#N/A</v>
      </c>
      <c r="J215" s="52">
        <v>194846410045</v>
      </c>
      <c r="K215" s="52"/>
    </row>
    <row r="216" spans="1:11">
      <c r="A216" s="52" t="s">
        <v>282</v>
      </c>
      <c r="B216" s="52" t="s">
        <v>283</v>
      </c>
      <c r="C216" s="128" t="s">
        <v>1740</v>
      </c>
      <c r="D216" s="52" t="s">
        <v>281</v>
      </c>
      <c r="E216" s="52" t="s">
        <v>11387</v>
      </c>
      <c r="F216" s="52" t="s">
        <v>5529</v>
      </c>
      <c r="G216" s="134" t="s">
        <v>5530</v>
      </c>
      <c r="H216" s="52" t="s">
        <v>282</v>
      </c>
      <c r="I216" s="52">
        <v>6972200193704</v>
      </c>
      <c r="J216" s="52" t="e">
        <v>#N/A</v>
      </c>
      <c r="K216" s="52"/>
    </row>
    <row r="217" spans="1:11">
      <c r="A217" s="52" t="s">
        <v>772</v>
      </c>
      <c r="B217" s="52" t="s">
        <v>10279</v>
      </c>
      <c r="C217" s="128" t="s">
        <v>9803</v>
      </c>
      <c r="D217" s="52"/>
      <c r="E217" s="52" t="s">
        <v>12228</v>
      </c>
      <c r="F217" s="52"/>
      <c r="G217" s="134" t="s">
        <v>10868</v>
      </c>
      <c r="H217" s="134" t="s">
        <v>772</v>
      </c>
      <c r="I217" s="52">
        <v>6932485008025</v>
      </c>
      <c r="J217" s="52" t="e">
        <v>#N/A</v>
      </c>
      <c r="K217" s="52"/>
    </row>
    <row r="218" spans="1:11">
      <c r="A218" s="52" t="s">
        <v>946</v>
      </c>
      <c r="B218" s="52" t="s">
        <v>10305</v>
      </c>
      <c r="C218" s="128" t="s">
        <v>9835</v>
      </c>
      <c r="D218" s="52"/>
      <c r="E218" s="52" t="s">
        <v>12227</v>
      </c>
      <c r="F218" s="52"/>
      <c r="G218" s="134" t="s">
        <v>10899</v>
      </c>
      <c r="H218" s="134" t="s">
        <v>946</v>
      </c>
      <c r="I218" s="52">
        <v>6932485008018</v>
      </c>
      <c r="J218" s="52" t="e">
        <v>#N/A</v>
      </c>
      <c r="K218" s="52"/>
    </row>
    <row r="219" spans="1:11">
      <c r="A219" s="52" t="s">
        <v>943</v>
      </c>
      <c r="B219" s="52" t="s">
        <v>10015</v>
      </c>
      <c r="C219" s="128" t="s">
        <v>9456</v>
      </c>
      <c r="D219" s="52"/>
      <c r="E219" s="52" t="s">
        <v>12226</v>
      </c>
      <c r="F219" s="52"/>
      <c r="G219" s="134" t="s">
        <v>10526</v>
      </c>
      <c r="H219" s="134" t="s">
        <v>943</v>
      </c>
      <c r="I219" s="52">
        <v>6932485008001</v>
      </c>
      <c r="J219" s="52" t="e">
        <v>#N/A</v>
      </c>
      <c r="K219" s="52"/>
    </row>
    <row r="220" spans="1:11">
      <c r="A220" s="52" t="s">
        <v>4002</v>
      </c>
      <c r="B220" s="52" t="s">
        <v>10202</v>
      </c>
      <c r="C220" s="128" t="s">
        <v>9705</v>
      </c>
      <c r="D220" s="52"/>
      <c r="E220" s="52" t="s">
        <v>12225</v>
      </c>
      <c r="F220" s="52"/>
      <c r="G220" s="134" t="s">
        <v>10771</v>
      </c>
      <c r="H220" s="134" t="s">
        <v>4002</v>
      </c>
      <c r="I220" s="52">
        <v>6932485007998</v>
      </c>
      <c r="J220" s="52" t="e">
        <v>#N/A</v>
      </c>
      <c r="K220" s="52"/>
    </row>
    <row r="221" spans="1:11">
      <c r="A221" s="52" t="s">
        <v>292</v>
      </c>
      <c r="B221" s="52" t="s">
        <v>10254</v>
      </c>
      <c r="C221" s="128" t="s">
        <v>9773</v>
      </c>
      <c r="D221" s="52"/>
      <c r="E221" s="52" t="s">
        <v>12224</v>
      </c>
      <c r="F221" s="52"/>
      <c r="G221" s="134" t="s">
        <v>10838</v>
      </c>
      <c r="H221" s="134" t="s">
        <v>292</v>
      </c>
      <c r="I221" s="52">
        <v>6932485007981</v>
      </c>
      <c r="J221" s="52" t="e">
        <v>#N/A</v>
      </c>
      <c r="K221" s="52"/>
    </row>
    <row r="222" spans="1:11">
      <c r="A222" s="52" t="s">
        <v>1678</v>
      </c>
      <c r="B222" s="52" t="s">
        <v>10109</v>
      </c>
      <c r="C222" s="128" t="s">
        <v>9585</v>
      </c>
      <c r="D222" s="52"/>
      <c r="E222" s="52" t="s">
        <v>12223</v>
      </c>
      <c r="F222" s="52"/>
      <c r="G222" s="134" t="s">
        <v>10654</v>
      </c>
      <c r="H222" s="134" t="s">
        <v>1678</v>
      </c>
      <c r="I222" s="52">
        <v>6932485007974</v>
      </c>
      <c r="J222" s="52" t="e">
        <v>#N/A</v>
      </c>
      <c r="K222" s="52"/>
    </row>
    <row r="223" spans="1:11">
      <c r="A223" s="52" t="s">
        <v>5507</v>
      </c>
      <c r="B223" s="52" t="s">
        <v>1289</v>
      </c>
      <c r="C223" s="128" t="s">
        <v>1730</v>
      </c>
      <c r="D223" s="52" t="s">
        <v>250</v>
      </c>
      <c r="E223" s="52" t="s">
        <v>11388</v>
      </c>
      <c r="F223" s="52" t="s">
        <v>5506</v>
      </c>
      <c r="G223" s="134" t="s">
        <v>1488</v>
      </c>
      <c r="H223" s="52" t="s">
        <v>5507</v>
      </c>
      <c r="I223" s="52" t="s">
        <v>251</v>
      </c>
      <c r="J223" s="52" t="s">
        <v>12710</v>
      </c>
      <c r="K223" s="52"/>
    </row>
    <row r="224" spans="1:11">
      <c r="A224" s="52" t="s">
        <v>5504</v>
      </c>
      <c r="B224" s="52" t="s">
        <v>5176</v>
      </c>
      <c r="C224" s="128" t="s">
        <v>1729</v>
      </c>
      <c r="D224" s="52" t="s">
        <v>247</v>
      </c>
      <c r="E224" s="52" t="s">
        <v>11389</v>
      </c>
      <c r="F224" s="52" t="s">
        <v>248</v>
      </c>
      <c r="G224" s="134" t="s">
        <v>5505</v>
      </c>
      <c r="H224" s="52" t="s">
        <v>5504</v>
      </c>
      <c r="I224" s="52" t="s">
        <v>249</v>
      </c>
      <c r="J224" s="52">
        <v>194846410366</v>
      </c>
      <c r="K224" s="52"/>
    </row>
    <row r="225" spans="1:11">
      <c r="A225" s="52" t="s">
        <v>995</v>
      </c>
      <c r="B225" s="52" t="s">
        <v>7947</v>
      </c>
      <c r="C225" s="128" t="s">
        <v>8499</v>
      </c>
      <c r="D225" s="52" t="s">
        <v>8759</v>
      </c>
      <c r="E225" s="52">
        <v>0</v>
      </c>
      <c r="F225" s="52">
        <v>0</v>
      </c>
      <c r="G225" s="134" t="s">
        <v>8945</v>
      </c>
      <c r="H225" s="134" t="s">
        <v>995</v>
      </c>
      <c r="I225" s="52">
        <v>6932485003990</v>
      </c>
      <c r="J225" s="52" t="e">
        <v>#N/A</v>
      </c>
      <c r="K225" s="52"/>
    </row>
    <row r="226" spans="1:11">
      <c r="A226" s="52" t="s">
        <v>946</v>
      </c>
      <c r="B226" s="52" t="s">
        <v>8110</v>
      </c>
      <c r="C226" s="128" t="s">
        <v>8489</v>
      </c>
      <c r="D226" s="52" t="s">
        <v>8759</v>
      </c>
      <c r="E226" s="52" t="s">
        <v>12218</v>
      </c>
      <c r="F226" s="52">
        <v>0</v>
      </c>
      <c r="G226" s="134" t="s">
        <v>8940</v>
      </c>
      <c r="H226" s="134" t="s">
        <v>946</v>
      </c>
      <c r="I226" s="52">
        <v>6932485003891</v>
      </c>
      <c r="J226" s="52" t="e">
        <v>#N/A</v>
      </c>
      <c r="K226" s="52"/>
    </row>
    <row r="227" spans="1:11">
      <c r="A227" s="52" t="s">
        <v>1009</v>
      </c>
      <c r="B227" s="52" t="s">
        <v>5386</v>
      </c>
      <c r="C227" s="128" t="s">
        <v>6807</v>
      </c>
      <c r="D227" s="52" t="s">
        <v>818</v>
      </c>
      <c r="E227" s="52">
        <v>0</v>
      </c>
      <c r="F227" s="52" t="s">
        <v>6804</v>
      </c>
      <c r="G227" s="134" t="s">
        <v>6706</v>
      </c>
      <c r="H227" s="134" t="s">
        <v>1009</v>
      </c>
      <c r="I227" s="52">
        <v>6974950107321</v>
      </c>
      <c r="J227" s="52" t="e">
        <v>#N/A</v>
      </c>
      <c r="K227" s="52"/>
    </row>
    <row r="228" spans="1:11">
      <c r="A228" s="52" t="s">
        <v>5646</v>
      </c>
      <c r="B228" s="52" t="s">
        <v>1286</v>
      </c>
      <c r="C228" s="128" t="s">
        <v>1800</v>
      </c>
      <c r="D228" s="52" t="s">
        <v>1287</v>
      </c>
      <c r="E228" s="52" t="s">
        <v>11390</v>
      </c>
      <c r="F228" s="52" t="s">
        <v>5644</v>
      </c>
      <c r="G228" s="134" t="s">
        <v>5645</v>
      </c>
      <c r="H228" s="52" t="s">
        <v>5646</v>
      </c>
      <c r="I228" s="52" t="s">
        <v>425</v>
      </c>
      <c r="J228" s="52">
        <v>194846410380</v>
      </c>
      <c r="K228" s="52"/>
    </row>
    <row r="229" spans="1:11">
      <c r="A229" s="52" t="s">
        <v>1009</v>
      </c>
      <c r="B229" s="52" t="s">
        <v>4321</v>
      </c>
      <c r="C229" s="128" t="s">
        <v>6806</v>
      </c>
      <c r="D229" s="52" t="s">
        <v>818</v>
      </c>
      <c r="E229" s="52">
        <v>0</v>
      </c>
      <c r="F229" s="52" t="s">
        <v>6804</v>
      </c>
      <c r="G229" s="134" t="s">
        <v>4527</v>
      </c>
      <c r="H229" s="134" t="s">
        <v>1009</v>
      </c>
      <c r="I229" s="52" t="s">
        <v>4584</v>
      </c>
      <c r="J229" s="52" t="e">
        <v>#N/A</v>
      </c>
      <c r="K229" s="52"/>
    </row>
    <row r="230" spans="1:11">
      <c r="A230" s="52" t="s">
        <v>1009</v>
      </c>
      <c r="B230" s="52" t="s">
        <v>4252</v>
      </c>
      <c r="C230" s="128" t="s">
        <v>4253</v>
      </c>
      <c r="D230" s="52" t="s">
        <v>818</v>
      </c>
      <c r="E230" s="52">
        <v>0</v>
      </c>
      <c r="F230" s="52" t="s">
        <v>6804</v>
      </c>
      <c r="G230" s="134" t="s">
        <v>4509</v>
      </c>
      <c r="H230" s="134" t="s">
        <v>1009</v>
      </c>
      <c r="I230" s="52" t="s">
        <v>4583</v>
      </c>
      <c r="J230" s="52" t="e">
        <v>#N/A</v>
      </c>
      <c r="K230" s="52"/>
    </row>
    <row r="231" spans="1:11">
      <c r="A231" s="52" t="s">
        <v>772</v>
      </c>
      <c r="B231" s="52" t="s">
        <v>9933</v>
      </c>
      <c r="C231" s="128" t="s">
        <v>9346</v>
      </c>
      <c r="D231" s="52"/>
      <c r="E231" s="52" t="s">
        <v>12198</v>
      </c>
      <c r="F231" s="52"/>
      <c r="G231" s="134" t="s">
        <v>10415</v>
      </c>
      <c r="H231" s="134" t="s">
        <v>772</v>
      </c>
      <c r="I231" s="52">
        <v>6932485008735</v>
      </c>
      <c r="J231" s="52" t="e">
        <v>#N/A</v>
      </c>
      <c r="K231" s="52"/>
    </row>
    <row r="232" spans="1:11">
      <c r="A232" s="52" t="s">
        <v>976</v>
      </c>
      <c r="B232" s="52" t="s">
        <v>10235</v>
      </c>
      <c r="C232" s="128" t="s">
        <v>9750</v>
      </c>
      <c r="D232" s="52"/>
      <c r="E232" s="52" t="s">
        <v>12197</v>
      </c>
      <c r="F232" s="52"/>
      <c r="G232" s="134" t="s">
        <v>10816</v>
      </c>
      <c r="H232" s="134" t="s">
        <v>976</v>
      </c>
      <c r="I232" s="52">
        <v>6932485008728</v>
      </c>
      <c r="J232" s="52" t="e">
        <v>#N/A</v>
      </c>
      <c r="K232" s="52"/>
    </row>
    <row r="233" spans="1:11">
      <c r="A233" s="52" t="s">
        <v>762</v>
      </c>
      <c r="B233" s="52" t="s">
        <v>10083</v>
      </c>
      <c r="C233" s="128" t="s">
        <v>9543</v>
      </c>
      <c r="D233" s="52"/>
      <c r="E233" s="52" t="s">
        <v>12196</v>
      </c>
      <c r="F233" s="52"/>
      <c r="G233" s="134" t="s">
        <v>10613</v>
      </c>
      <c r="H233" s="134" t="s">
        <v>762</v>
      </c>
      <c r="I233" s="52">
        <v>6932485008711</v>
      </c>
      <c r="J233" s="52" t="e">
        <v>#N/A</v>
      </c>
      <c r="K233" s="52"/>
    </row>
    <row r="234" spans="1:11">
      <c r="A234" s="52" t="s">
        <v>2467</v>
      </c>
      <c r="B234" s="52" t="s">
        <v>10048</v>
      </c>
      <c r="C234" s="128" t="s">
        <v>9497</v>
      </c>
      <c r="D234" s="52"/>
      <c r="E234" s="52" t="s">
        <v>12195</v>
      </c>
      <c r="F234" s="52"/>
      <c r="G234" s="134" t="s">
        <v>10567</v>
      </c>
      <c r="H234" s="134" t="s">
        <v>2467</v>
      </c>
      <c r="I234" s="52">
        <v>6932485008704</v>
      </c>
      <c r="J234" s="52" t="e">
        <v>#N/A</v>
      </c>
      <c r="K234" s="52"/>
    </row>
    <row r="235" spans="1:11">
      <c r="A235" s="52" t="s">
        <v>943</v>
      </c>
      <c r="B235" s="52" t="s">
        <v>10113</v>
      </c>
      <c r="C235" s="128" t="s">
        <v>9591</v>
      </c>
      <c r="D235" s="52"/>
      <c r="E235" s="52" t="s">
        <v>12194</v>
      </c>
      <c r="F235" s="52"/>
      <c r="G235" s="134" t="s">
        <v>10660</v>
      </c>
      <c r="H235" s="134" t="s">
        <v>943</v>
      </c>
      <c r="I235" s="52">
        <v>6932485008698</v>
      </c>
      <c r="J235" s="52" t="e">
        <v>#N/A</v>
      </c>
      <c r="K235" s="52"/>
    </row>
    <row r="236" spans="1:11">
      <c r="A236" s="52" t="s">
        <v>1678</v>
      </c>
      <c r="B236" s="52" t="s">
        <v>10180</v>
      </c>
      <c r="C236" s="128" t="s">
        <v>9679</v>
      </c>
      <c r="D236" s="52"/>
      <c r="E236" s="52" t="s">
        <v>12193</v>
      </c>
      <c r="F236" s="52"/>
      <c r="G236" s="134" t="s">
        <v>10746</v>
      </c>
      <c r="H236" s="134" t="s">
        <v>1678</v>
      </c>
      <c r="I236" s="52">
        <v>6932485008681</v>
      </c>
      <c r="J236" s="52" t="e">
        <v>#N/A</v>
      </c>
      <c r="K236" s="52"/>
    </row>
    <row r="237" spans="1:11">
      <c r="A237" s="52" t="s">
        <v>1485</v>
      </c>
      <c r="B237" s="52" t="s">
        <v>1293</v>
      </c>
      <c r="C237" s="128" t="s">
        <v>1797</v>
      </c>
      <c r="D237" s="52" t="s">
        <v>418</v>
      </c>
      <c r="E237" s="52" t="s">
        <v>11397</v>
      </c>
      <c r="F237" s="52" t="s">
        <v>5637</v>
      </c>
      <c r="G237" s="134" t="s">
        <v>5638</v>
      </c>
      <c r="H237" s="52" t="s">
        <v>1485</v>
      </c>
      <c r="I237" s="52" t="s">
        <v>419</v>
      </c>
      <c r="J237" s="52">
        <v>194846410373</v>
      </c>
      <c r="K237" s="52"/>
    </row>
    <row r="238" spans="1:11">
      <c r="A238" s="52" t="s">
        <v>946</v>
      </c>
      <c r="B238" s="52" t="s">
        <v>9997</v>
      </c>
      <c r="C238" s="128" t="s">
        <v>9428</v>
      </c>
      <c r="D238" s="52"/>
      <c r="E238" s="52" t="s">
        <v>12192</v>
      </c>
      <c r="F238" s="52"/>
      <c r="G238" s="134" t="s">
        <v>10498</v>
      </c>
      <c r="H238" s="134" t="s">
        <v>946</v>
      </c>
      <c r="I238" s="52">
        <v>6932485007967</v>
      </c>
      <c r="J238" s="52" t="e">
        <v>#N/A</v>
      </c>
      <c r="K238" s="52"/>
    </row>
    <row r="239" spans="1:11">
      <c r="A239" s="52" t="s">
        <v>946</v>
      </c>
      <c r="B239" s="52" t="s">
        <v>7849</v>
      </c>
      <c r="C239" s="128" t="s">
        <v>8476</v>
      </c>
      <c r="D239" s="52" t="s">
        <v>8759</v>
      </c>
      <c r="E239" s="52" t="s">
        <v>12191</v>
      </c>
      <c r="F239" s="52" t="e">
        <v>#N/A</v>
      </c>
      <c r="G239" s="134" t="s">
        <v>9038</v>
      </c>
      <c r="H239" s="134" t="s">
        <v>946</v>
      </c>
      <c r="I239" s="52">
        <v>6932485006489</v>
      </c>
      <c r="J239" s="52" t="e">
        <v>#N/A</v>
      </c>
      <c r="K239" s="52"/>
    </row>
    <row r="240" spans="1:11">
      <c r="A240" s="52" t="s">
        <v>762</v>
      </c>
      <c r="B240" s="52" t="s">
        <v>8105</v>
      </c>
      <c r="C240" s="128" t="s">
        <v>8475</v>
      </c>
      <c r="D240" s="52" t="s">
        <v>8759</v>
      </c>
      <c r="E240" s="52" t="s">
        <v>12190</v>
      </c>
      <c r="F240" s="52" t="e">
        <v>#N/A</v>
      </c>
      <c r="G240" s="134" t="s">
        <v>9037</v>
      </c>
      <c r="H240" s="134" t="s">
        <v>762</v>
      </c>
      <c r="I240" s="52">
        <v>6932485006106</v>
      </c>
      <c r="J240" s="52" t="e">
        <v>#N/A</v>
      </c>
      <c r="K240" s="52"/>
    </row>
    <row r="241" spans="1:11">
      <c r="A241" s="52" t="s">
        <v>762</v>
      </c>
      <c r="B241" s="52" t="s">
        <v>8181</v>
      </c>
      <c r="C241" s="128" t="s">
        <v>8466</v>
      </c>
      <c r="D241" s="52" t="s">
        <v>8759</v>
      </c>
      <c r="E241" s="52" t="s">
        <v>12181</v>
      </c>
      <c r="F241" s="52" t="e">
        <v>#N/A</v>
      </c>
      <c r="G241" s="134" t="s">
        <v>9028</v>
      </c>
      <c r="H241" s="134" t="s">
        <v>762</v>
      </c>
      <c r="I241" s="52">
        <v>6932485006007</v>
      </c>
      <c r="J241" s="52" t="e">
        <v>#N/A</v>
      </c>
      <c r="K241" s="52"/>
    </row>
    <row r="242" spans="1:11">
      <c r="A242" s="52" t="s">
        <v>946</v>
      </c>
      <c r="B242" s="52" t="s">
        <v>8208</v>
      </c>
      <c r="C242" s="128" t="s">
        <v>8457</v>
      </c>
      <c r="D242" s="52" t="s">
        <v>8759</v>
      </c>
      <c r="E242" s="52" t="s">
        <v>12174</v>
      </c>
      <c r="F242" s="52" t="e">
        <v>#N/A</v>
      </c>
      <c r="G242" s="134" t="s">
        <v>9019</v>
      </c>
      <c r="H242" s="134" t="s">
        <v>946</v>
      </c>
      <c r="I242" s="52">
        <v>6932485005918</v>
      </c>
      <c r="J242" s="52" t="e">
        <v>#N/A</v>
      </c>
      <c r="K242" s="52"/>
    </row>
    <row r="243" spans="1:11">
      <c r="A243" s="52" t="s">
        <v>2462</v>
      </c>
      <c r="B243" s="52" t="s">
        <v>1300</v>
      </c>
      <c r="C243" s="128" t="s">
        <v>1935</v>
      </c>
      <c r="D243" s="52" t="s">
        <v>1301</v>
      </c>
      <c r="E243" s="52" t="s">
        <v>11398</v>
      </c>
      <c r="F243" s="52"/>
      <c r="G243" s="134" t="s">
        <v>1522</v>
      </c>
      <c r="H243" s="52" t="s">
        <v>2462</v>
      </c>
      <c r="I243" s="52" t="s">
        <v>657</v>
      </c>
      <c r="J243" s="52" t="s">
        <v>12711</v>
      </c>
      <c r="K243" s="52"/>
    </row>
    <row r="244" spans="1:11">
      <c r="A244" s="52" t="s">
        <v>5675</v>
      </c>
      <c r="B244" s="52" t="s">
        <v>1297</v>
      </c>
      <c r="C244" s="128" t="s">
        <v>1960</v>
      </c>
      <c r="D244" s="52" t="s">
        <v>5915</v>
      </c>
      <c r="E244" s="52" t="s">
        <v>11399</v>
      </c>
      <c r="F244" s="52"/>
      <c r="G244" s="134" t="s">
        <v>5916</v>
      </c>
      <c r="H244" s="52" t="s">
        <v>5675</v>
      </c>
      <c r="I244" s="52" t="s">
        <v>697</v>
      </c>
      <c r="J244" s="52" t="s">
        <v>12712</v>
      </c>
      <c r="K244" s="52"/>
    </row>
    <row r="245" spans="1:11">
      <c r="A245" s="52" t="s">
        <v>976</v>
      </c>
      <c r="B245" s="52" t="s">
        <v>1310</v>
      </c>
      <c r="C245" s="128" t="s">
        <v>1898</v>
      </c>
      <c r="D245" s="52" t="s">
        <v>604</v>
      </c>
      <c r="E245" s="52">
        <v>0</v>
      </c>
      <c r="F245" s="52" t="s">
        <v>5118</v>
      </c>
      <c r="G245" s="134" t="s">
        <v>5812</v>
      </c>
      <c r="H245" s="52" t="s">
        <v>976</v>
      </c>
      <c r="I245" s="52" t="s">
        <v>605</v>
      </c>
      <c r="J245" s="52" t="s">
        <v>12713</v>
      </c>
      <c r="K245" s="52"/>
    </row>
    <row r="246" spans="1:11">
      <c r="A246" s="52" t="s">
        <v>2462</v>
      </c>
      <c r="B246" s="52" t="s">
        <v>1308</v>
      </c>
      <c r="C246" s="128" t="s">
        <v>1936</v>
      </c>
      <c r="D246" s="52" t="s">
        <v>1309</v>
      </c>
      <c r="E246" s="52" t="s">
        <v>11400</v>
      </c>
      <c r="F246" s="52"/>
      <c r="G246" s="134" t="s">
        <v>1491</v>
      </c>
      <c r="H246" s="52" t="s">
        <v>2462</v>
      </c>
      <c r="I246" s="52" t="s">
        <v>658</v>
      </c>
      <c r="J246" s="52" t="s">
        <v>12714</v>
      </c>
      <c r="K246" s="52"/>
    </row>
    <row r="247" spans="1:11">
      <c r="A247" s="52" t="s">
        <v>762</v>
      </c>
      <c r="B247" s="52" t="s">
        <v>7827</v>
      </c>
      <c r="C247" s="128" t="s">
        <v>8454</v>
      </c>
      <c r="D247" s="52" t="s">
        <v>8759</v>
      </c>
      <c r="E247" s="52">
        <v>0</v>
      </c>
      <c r="F247" s="52">
        <v>0</v>
      </c>
      <c r="G247" s="134" t="s">
        <v>8939</v>
      </c>
      <c r="H247" s="134" t="s">
        <v>762</v>
      </c>
      <c r="I247" s="52">
        <v>6932485003693</v>
      </c>
      <c r="J247" s="52" t="e">
        <v>#N/A</v>
      </c>
      <c r="K247" s="52"/>
    </row>
    <row r="248" spans="1:11">
      <c r="A248" s="52" t="s">
        <v>946</v>
      </c>
      <c r="B248" s="52" t="s">
        <v>7910</v>
      </c>
      <c r="C248" s="128" t="s">
        <v>8453</v>
      </c>
      <c r="D248" s="52" t="s">
        <v>8759</v>
      </c>
      <c r="E248" s="52" t="s">
        <v>12172</v>
      </c>
      <c r="F248" s="52">
        <v>0</v>
      </c>
      <c r="G248" s="134" t="s">
        <v>8938</v>
      </c>
      <c r="H248" s="134" t="s">
        <v>946</v>
      </c>
      <c r="I248" s="52">
        <v>6932485003686</v>
      </c>
      <c r="J248" s="52" t="e">
        <v>#N/A</v>
      </c>
      <c r="K248" s="52"/>
    </row>
    <row r="249" spans="1:11">
      <c r="A249" s="52" t="s">
        <v>762</v>
      </c>
      <c r="B249" s="52" t="s">
        <v>8128</v>
      </c>
      <c r="C249" s="128" t="s">
        <v>8452</v>
      </c>
      <c r="D249" s="52" t="s">
        <v>8759</v>
      </c>
      <c r="E249" s="52">
        <v>0</v>
      </c>
      <c r="F249" s="52">
        <v>0</v>
      </c>
      <c r="G249" s="134" t="s">
        <v>8937</v>
      </c>
      <c r="H249" s="134" t="s">
        <v>762</v>
      </c>
      <c r="I249" s="52">
        <v>6932485003679</v>
      </c>
      <c r="J249" s="52" t="e">
        <v>#N/A</v>
      </c>
      <c r="K249" s="52"/>
    </row>
    <row r="250" spans="1:11">
      <c r="A250" s="52" t="s">
        <v>995</v>
      </c>
      <c r="B250" s="52" t="s">
        <v>7837</v>
      </c>
      <c r="C250" s="128" t="s">
        <v>8450</v>
      </c>
      <c r="D250" s="52" t="s">
        <v>8759</v>
      </c>
      <c r="E250" s="52">
        <v>0</v>
      </c>
      <c r="F250" s="52" t="e">
        <v>#N/A</v>
      </c>
      <c r="G250" s="134" t="s">
        <v>9015</v>
      </c>
      <c r="H250" s="134" t="s">
        <v>995</v>
      </c>
      <c r="I250" s="52">
        <v>6932485006342</v>
      </c>
      <c r="J250" s="52" t="e">
        <v>#N/A</v>
      </c>
      <c r="K250" s="52"/>
    </row>
    <row r="251" spans="1:11">
      <c r="A251" s="52" t="s">
        <v>946</v>
      </c>
      <c r="B251" s="52" t="s">
        <v>7939</v>
      </c>
      <c r="C251" s="128" t="s">
        <v>8448</v>
      </c>
      <c r="D251" s="52" t="s">
        <v>8759</v>
      </c>
      <c r="E251" s="52" t="s">
        <v>12170</v>
      </c>
      <c r="F251" s="52" t="e">
        <v>#N/A</v>
      </c>
      <c r="G251" s="134" t="s">
        <v>9013</v>
      </c>
      <c r="H251" s="134" t="s">
        <v>946</v>
      </c>
      <c r="I251" s="52">
        <v>6932485006328</v>
      </c>
      <c r="J251" s="52" t="e">
        <v>#N/A</v>
      </c>
      <c r="K251" s="52"/>
    </row>
    <row r="252" spans="1:11">
      <c r="A252" s="52" t="s">
        <v>946</v>
      </c>
      <c r="B252" s="52" t="s">
        <v>7977</v>
      </c>
      <c r="C252" s="128" t="s">
        <v>8439</v>
      </c>
      <c r="D252" s="52" t="s">
        <v>8759</v>
      </c>
      <c r="E252" s="52" t="s">
        <v>12166</v>
      </c>
      <c r="F252" s="52" t="e">
        <v>#N/A</v>
      </c>
      <c r="G252" s="134" t="s">
        <v>9007</v>
      </c>
      <c r="H252" s="134" t="s">
        <v>946</v>
      </c>
      <c r="I252" s="52">
        <v>6932485006397</v>
      </c>
      <c r="J252" s="52" t="e">
        <v>#N/A</v>
      </c>
      <c r="K252" s="52"/>
    </row>
    <row r="253" spans="1:11">
      <c r="A253" s="52" t="s">
        <v>292</v>
      </c>
      <c r="B253" s="52" t="s">
        <v>916</v>
      </c>
      <c r="C253" s="128" t="s">
        <v>2123</v>
      </c>
      <c r="D253" s="52" t="s">
        <v>6186</v>
      </c>
      <c r="E253" s="52" t="s">
        <v>11406</v>
      </c>
      <c r="F253" s="52" t="s">
        <v>6168</v>
      </c>
      <c r="G253" s="134" t="s">
        <v>6187</v>
      </c>
      <c r="H253" s="52" t="s">
        <v>292</v>
      </c>
      <c r="I253" s="52">
        <v>6972200199157</v>
      </c>
      <c r="J253" s="52">
        <v>194846414210</v>
      </c>
      <c r="K253" s="52"/>
    </row>
    <row r="254" spans="1:11">
      <c r="A254" s="52" t="s">
        <v>1485</v>
      </c>
      <c r="B254" s="52" t="s">
        <v>1317</v>
      </c>
      <c r="C254" s="128" t="s">
        <v>2124</v>
      </c>
      <c r="D254" s="52" t="s">
        <v>6188</v>
      </c>
      <c r="E254" s="52" t="s">
        <v>11407</v>
      </c>
      <c r="F254" s="52" t="s">
        <v>6168</v>
      </c>
      <c r="G254" s="134" t="s">
        <v>6189</v>
      </c>
      <c r="H254" s="52" t="s">
        <v>1485</v>
      </c>
      <c r="I254" s="52">
        <v>6972200199164</v>
      </c>
      <c r="J254" s="52">
        <v>194846414227</v>
      </c>
      <c r="K254" s="52"/>
    </row>
    <row r="255" spans="1:11">
      <c r="A255" s="52" t="s">
        <v>7173</v>
      </c>
      <c r="B255" s="52" t="s">
        <v>1318</v>
      </c>
      <c r="C255" s="128" t="s">
        <v>2140</v>
      </c>
      <c r="D255" s="52" t="s">
        <v>6226</v>
      </c>
      <c r="E255" s="52" t="s">
        <v>11408</v>
      </c>
      <c r="F255" s="52"/>
      <c r="G255" s="134" t="s">
        <v>6227</v>
      </c>
      <c r="H255" s="52" t="s">
        <v>7173</v>
      </c>
      <c r="I255" s="52">
        <v>6972200199485</v>
      </c>
      <c r="J255" s="52" t="s">
        <v>12715</v>
      </c>
      <c r="K255" s="52"/>
    </row>
    <row r="256" spans="1:11">
      <c r="A256" s="52" t="s">
        <v>1487</v>
      </c>
      <c r="B256" s="52" t="s">
        <v>1363</v>
      </c>
      <c r="C256" s="128" t="s">
        <v>1779</v>
      </c>
      <c r="D256" s="52" t="s">
        <v>1364</v>
      </c>
      <c r="E256" s="52" t="s">
        <v>11409</v>
      </c>
      <c r="F256" s="52" t="s">
        <v>5607</v>
      </c>
      <c r="G256" s="134" t="s">
        <v>1486</v>
      </c>
      <c r="H256" s="52" t="s">
        <v>1487</v>
      </c>
      <c r="I256" s="52" t="s">
        <v>378</v>
      </c>
      <c r="J256" s="52">
        <v>194846410588</v>
      </c>
      <c r="K256" s="52"/>
    </row>
    <row r="257" spans="1:11">
      <c r="A257" s="52" t="s">
        <v>5610</v>
      </c>
      <c r="B257" s="52" t="s">
        <v>380</v>
      </c>
      <c r="C257" s="128" t="s">
        <v>1780</v>
      </c>
      <c r="D257" s="52" t="s">
        <v>5608</v>
      </c>
      <c r="E257" s="52" t="s">
        <v>11410</v>
      </c>
      <c r="F257" s="52" t="s">
        <v>5609</v>
      </c>
      <c r="G257" s="134" t="s">
        <v>379</v>
      </c>
      <c r="H257" s="52" t="s">
        <v>5610</v>
      </c>
      <c r="I257" s="52" t="s">
        <v>381</v>
      </c>
      <c r="J257" s="52">
        <v>194846410618</v>
      </c>
      <c r="K257" s="52"/>
    </row>
    <row r="258" spans="1:11">
      <c r="A258" s="52" t="s">
        <v>5613</v>
      </c>
      <c r="B258" s="52" t="s">
        <v>383</v>
      </c>
      <c r="C258" s="128" t="s">
        <v>1781</v>
      </c>
      <c r="D258" s="52" t="s">
        <v>5611</v>
      </c>
      <c r="E258" s="52" t="s">
        <v>11411</v>
      </c>
      <c r="F258" s="52" t="s">
        <v>5612</v>
      </c>
      <c r="G258" s="134" t="s">
        <v>382</v>
      </c>
      <c r="H258" s="52" t="s">
        <v>5613</v>
      </c>
      <c r="I258" s="52" t="s">
        <v>384</v>
      </c>
      <c r="J258" s="52">
        <v>194846410625</v>
      </c>
      <c r="K258" s="52"/>
    </row>
    <row r="259" spans="1:11">
      <c r="A259" s="52" t="s">
        <v>5665</v>
      </c>
      <c r="B259" s="52" t="s">
        <v>443</v>
      </c>
      <c r="C259" s="128" t="s">
        <v>1808</v>
      </c>
      <c r="D259" s="52" t="s">
        <v>442</v>
      </c>
      <c r="E259" s="52" t="s">
        <v>11412</v>
      </c>
      <c r="F259" s="52" t="s">
        <v>5663</v>
      </c>
      <c r="G259" s="134" t="s">
        <v>5664</v>
      </c>
      <c r="H259" s="52" t="s">
        <v>5665</v>
      </c>
      <c r="I259" s="52" t="s">
        <v>444</v>
      </c>
      <c r="J259" s="52">
        <v>194846411073</v>
      </c>
      <c r="K259" s="52"/>
    </row>
    <row r="260" spans="1:11">
      <c r="A260" s="52" t="s">
        <v>6440</v>
      </c>
      <c r="B260" s="52" t="s">
        <v>10105</v>
      </c>
      <c r="C260" s="128" t="s">
        <v>9579</v>
      </c>
      <c r="D260" s="52"/>
      <c r="E260" s="52">
        <v>0</v>
      </c>
      <c r="F260" s="52"/>
      <c r="G260" s="134" t="s">
        <v>10648</v>
      </c>
      <c r="H260" s="52" t="s">
        <v>6440</v>
      </c>
      <c r="I260" s="52" t="e">
        <v>#N/A</v>
      </c>
      <c r="J260" s="52" t="s">
        <v>12716</v>
      </c>
      <c r="K260" s="52"/>
    </row>
    <row r="261" spans="1:11">
      <c r="A261" s="52" t="s">
        <v>946</v>
      </c>
      <c r="B261" s="52" t="s">
        <v>7950</v>
      </c>
      <c r="C261" s="128" t="s">
        <v>8417</v>
      </c>
      <c r="D261" s="52" t="s">
        <v>8759</v>
      </c>
      <c r="E261" s="52" t="s">
        <v>12150</v>
      </c>
      <c r="F261" s="52">
        <v>0</v>
      </c>
      <c r="G261" s="134" t="s">
        <v>8921</v>
      </c>
      <c r="H261" s="134" t="s">
        <v>946</v>
      </c>
      <c r="I261" s="52">
        <v>6932485003280</v>
      </c>
      <c r="J261" s="52" t="e">
        <v>#N/A</v>
      </c>
      <c r="K261" s="52"/>
    </row>
    <row r="262" spans="1:11">
      <c r="A262" s="52" t="s">
        <v>1557</v>
      </c>
      <c r="B262" s="52" t="s">
        <v>1386</v>
      </c>
      <c r="C262" s="128" t="s">
        <v>1856</v>
      </c>
      <c r="D262" s="52" t="s">
        <v>537</v>
      </c>
      <c r="E262" s="52" t="s">
        <v>11413</v>
      </c>
      <c r="F262" s="52" t="s">
        <v>5118</v>
      </c>
      <c r="G262" s="134" t="s">
        <v>1561</v>
      </c>
      <c r="H262" s="52" t="s">
        <v>1557</v>
      </c>
      <c r="I262" s="52" t="s">
        <v>538</v>
      </c>
      <c r="J262" s="52" t="s">
        <v>12717</v>
      </c>
      <c r="K262" s="52"/>
    </row>
    <row r="263" spans="1:11">
      <c r="A263" s="52" t="s">
        <v>5026</v>
      </c>
      <c r="B263" s="52" t="s">
        <v>1384</v>
      </c>
      <c r="C263" s="128" t="s">
        <v>1855</v>
      </c>
      <c r="D263" s="52" t="s">
        <v>1385</v>
      </c>
      <c r="E263" s="52" t="s">
        <v>11414</v>
      </c>
      <c r="F263" s="52" t="s">
        <v>1384</v>
      </c>
      <c r="G263" s="134" t="s">
        <v>5755</v>
      </c>
      <c r="H263" s="52" t="s">
        <v>5026</v>
      </c>
      <c r="I263" s="52" t="s">
        <v>536</v>
      </c>
      <c r="J263" s="52" t="s">
        <v>12718</v>
      </c>
      <c r="K263" s="52"/>
    </row>
    <row r="264" spans="1:11">
      <c r="A264" s="52" t="s">
        <v>267</v>
      </c>
      <c r="B264" s="52" t="s">
        <v>307</v>
      </c>
      <c r="C264" s="128" t="s">
        <v>1749</v>
      </c>
      <c r="D264" s="52" t="s">
        <v>306</v>
      </c>
      <c r="E264" s="52" t="s">
        <v>11415</v>
      </c>
      <c r="F264" s="52" t="s">
        <v>5542</v>
      </c>
      <c r="G264" s="134" t="s">
        <v>5543</v>
      </c>
      <c r="H264" s="52" t="s">
        <v>267</v>
      </c>
      <c r="I264" s="52" t="s">
        <v>308</v>
      </c>
      <c r="J264" s="52">
        <v>194846410465</v>
      </c>
      <c r="K264" s="52"/>
    </row>
    <row r="265" spans="1:11">
      <c r="A265" s="52" t="s">
        <v>5026</v>
      </c>
      <c r="B265" s="52" t="s">
        <v>311</v>
      </c>
      <c r="C265" s="128" t="s">
        <v>1751</v>
      </c>
      <c r="D265" s="52" t="s">
        <v>310</v>
      </c>
      <c r="E265" s="52">
        <v>0</v>
      </c>
      <c r="F265" s="52" t="s">
        <v>5547</v>
      </c>
      <c r="G265" s="134" t="s">
        <v>5548</v>
      </c>
      <c r="H265" s="52" t="s">
        <v>5026</v>
      </c>
      <c r="I265" s="52" t="s">
        <v>312</v>
      </c>
      <c r="J265" s="52" t="s">
        <v>12719</v>
      </c>
      <c r="K265" s="52"/>
    </row>
    <row r="266" spans="1:11">
      <c r="A266" s="52" t="s">
        <v>457</v>
      </c>
      <c r="B266" s="52" t="s">
        <v>5180</v>
      </c>
      <c r="C266" s="128" t="s">
        <v>1754</v>
      </c>
      <c r="D266" s="52" t="s">
        <v>319</v>
      </c>
      <c r="E266" s="52">
        <v>0</v>
      </c>
      <c r="F266" s="52" t="s">
        <v>5554</v>
      </c>
      <c r="G266" s="134" t="s">
        <v>5555</v>
      </c>
      <c r="H266" s="52" t="s">
        <v>457</v>
      </c>
      <c r="I266" s="52" t="s">
        <v>320</v>
      </c>
      <c r="J266" s="52">
        <v>194846410540</v>
      </c>
      <c r="K266" s="52"/>
    </row>
    <row r="267" spans="1:11">
      <c r="A267" s="52" t="s">
        <v>5560</v>
      </c>
      <c r="B267" s="52" t="s">
        <v>1387</v>
      </c>
      <c r="C267" s="128" t="s">
        <v>1756</v>
      </c>
      <c r="D267" s="52" t="s">
        <v>323</v>
      </c>
      <c r="E267" s="52" t="s">
        <v>11416</v>
      </c>
      <c r="F267" s="52" t="s">
        <v>5558</v>
      </c>
      <c r="G267" s="134" t="s">
        <v>5559</v>
      </c>
      <c r="H267" s="52" t="s">
        <v>5560</v>
      </c>
      <c r="I267" s="52" t="s">
        <v>324</v>
      </c>
      <c r="J267" s="52">
        <v>194846410502</v>
      </c>
      <c r="K267" s="52"/>
    </row>
    <row r="268" spans="1:11">
      <c r="A268" s="52" t="s">
        <v>5566</v>
      </c>
      <c r="B268" s="52" t="s">
        <v>1369</v>
      </c>
      <c r="C268" s="128" t="s">
        <v>1758</v>
      </c>
      <c r="D268" s="52" t="s">
        <v>5563</v>
      </c>
      <c r="E268" s="52" t="s">
        <v>11417</v>
      </c>
      <c r="F268" s="52" t="s">
        <v>5564</v>
      </c>
      <c r="G268" s="134" t="s">
        <v>5565</v>
      </c>
      <c r="H268" s="52" t="s">
        <v>5566</v>
      </c>
      <c r="I268" s="52" t="s">
        <v>327</v>
      </c>
      <c r="J268" s="52">
        <v>194846410595</v>
      </c>
      <c r="K268" s="52"/>
    </row>
    <row r="269" spans="1:11">
      <c r="A269" s="52" t="s">
        <v>11022</v>
      </c>
      <c r="B269" s="52" t="s">
        <v>330</v>
      </c>
      <c r="C269" s="128" t="s">
        <v>1760</v>
      </c>
      <c r="D269" s="52" t="s">
        <v>5569</v>
      </c>
      <c r="E269" s="52" t="s">
        <v>11418</v>
      </c>
      <c r="F269" s="52" t="s">
        <v>5570</v>
      </c>
      <c r="G269" s="134" t="s">
        <v>5571</v>
      </c>
      <c r="H269" s="52" t="s">
        <v>11022</v>
      </c>
      <c r="I269" s="52" t="s">
        <v>331</v>
      </c>
      <c r="J269" s="52">
        <v>194846410601</v>
      </c>
      <c r="K269" s="52"/>
    </row>
    <row r="270" spans="1:11">
      <c r="A270" s="52" t="s">
        <v>1560</v>
      </c>
      <c r="B270" s="52" t="s">
        <v>1366</v>
      </c>
      <c r="C270" s="128" t="s">
        <v>1761</v>
      </c>
      <c r="D270" s="52" t="s">
        <v>332</v>
      </c>
      <c r="E270" s="52" t="s">
        <v>11419</v>
      </c>
      <c r="F270" s="52" t="s">
        <v>5572</v>
      </c>
      <c r="G270" s="134" t="s">
        <v>5573</v>
      </c>
      <c r="H270" s="52" t="s">
        <v>1560</v>
      </c>
      <c r="I270" s="52" t="s">
        <v>333</v>
      </c>
      <c r="J270" s="52">
        <v>194846410533</v>
      </c>
      <c r="K270" s="52"/>
    </row>
    <row r="271" spans="1:11">
      <c r="A271" s="52" t="s">
        <v>5504</v>
      </c>
      <c r="B271" s="52" t="s">
        <v>1372</v>
      </c>
      <c r="C271" s="128" t="s">
        <v>1762</v>
      </c>
      <c r="D271" s="52" t="s">
        <v>5574</v>
      </c>
      <c r="E271" s="52" t="s">
        <v>11420</v>
      </c>
      <c r="F271" s="52" t="s">
        <v>5575</v>
      </c>
      <c r="G271" s="134" t="s">
        <v>5576</v>
      </c>
      <c r="H271" s="52" t="s">
        <v>5504</v>
      </c>
      <c r="I271" s="52" t="s">
        <v>334</v>
      </c>
      <c r="J271" s="52">
        <v>194846410571</v>
      </c>
      <c r="K271" s="52"/>
    </row>
    <row r="272" spans="1:11">
      <c r="A272" s="52" t="s">
        <v>245</v>
      </c>
      <c r="B272" s="52" t="s">
        <v>338</v>
      </c>
      <c r="C272" s="128" t="s">
        <v>1764</v>
      </c>
      <c r="D272" s="52" t="s">
        <v>337</v>
      </c>
      <c r="E272" s="52" t="s">
        <v>11421</v>
      </c>
      <c r="F272" s="52" t="s">
        <v>5578</v>
      </c>
      <c r="G272" s="134" t="s">
        <v>5579</v>
      </c>
      <c r="H272" s="52" t="s">
        <v>245</v>
      </c>
      <c r="I272" s="52" t="s">
        <v>339</v>
      </c>
      <c r="J272" s="52">
        <v>194846410564</v>
      </c>
      <c r="K272" s="52"/>
    </row>
    <row r="273" spans="1:11">
      <c r="A273" s="52" t="s">
        <v>5021</v>
      </c>
      <c r="B273" s="52" t="s">
        <v>1373</v>
      </c>
      <c r="C273" s="128" t="s">
        <v>1765</v>
      </c>
      <c r="D273" s="52" t="s">
        <v>340</v>
      </c>
      <c r="E273" s="52" t="s">
        <v>11422</v>
      </c>
      <c r="F273" s="52" t="s">
        <v>5580</v>
      </c>
      <c r="G273" s="134" t="s">
        <v>5581</v>
      </c>
      <c r="H273" s="52" t="s">
        <v>5021</v>
      </c>
      <c r="I273" s="52" t="s">
        <v>341</v>
      </c>
      <c r="J273" s="52">
        <v>194846410434</v>
      </c>
      <c r="K273" s="52"/>
    </row>
    <row r="274" spans="1:11">
      <c r="A274" s="52" t="s">
        <v>2462</v>
      </c>
      <c r="B274" s="52" t="s">
        <v>1368</v>
      </c>
      <c r="C274" s="128" t="s">
        <v>1766</v>
      </c>
      <c r="D274" s="52" t="s">
        <v>342</v>
      </c>
      <c r="E274" s="52" t="s">
        <v>11423</v>
      </c>
      <c r="F274" s="52" t="s">
        <v>5582</v>
      </c>
      <c r="G274" s="134" t="s">
        <v>5583</v>
      </c>
      <c r="H274" s="52" t="s">
        <v>2462</v>
      </c>
      <c r="I274" s="52" t="s">
        <v>343</v>
      </c>
      <c r="J274" s="52">
        <v>194846410410</v>
      </c>
      <c r="K274" s="52"/>
    </row>
    <row r="275" spans="1:11">
      <c r="A275" s="52" t="s">
        <v>1485</v>
      </c>
      <c r="B275" s="52" t="s">
        <v>9868</v>
      </c>
      <c r="C275" s="128" t="s">
        <v>9271</v>
      </c>
      <c r="D275" s="52"/>
      <c r="E275" s="52" t="s">
        <v>11424</v>
      </c>
      <c r="F275" s="52"/>
      <c r="G275" s="134" t="s">
        <v>10336</v>
      </c>
      <c r="H275" s="52" t="s">
        <v>1485</v>
      </c>
      <c r="I275" s="52" t="e">
        <v>#N/A</v>
      </c>
      <c r="J275" s="52">
        <v>194846410489</v>
      </c>
      <c r="K275" s="52"/>
    </row>
    <row r="276" spans="1:11">
      <c r="A276" s="52" t="s">
        <v>1630</v>
      </c>
      <c r="B276" s="52" t="s">
        <v>1374</v>
      </c>
      <c r="C276" s="128" t="s">
        <v>1769</v>
      </c>
      <c r="D276" s="52" t="s">
        <v>349</v>
      </c>
      <c r="E276" s="52" t="s">
        <v>11425</v>
      </c>
      <c r="F276" s="52" t="s">
        <v>5587</v>
      </c>
      <c r="G276" s="134" t="s">
        <v>5588</v>
      </c>
      <c r="H276" s="52" t="s">
        <v>1630</v>
      </c>
      <c r="I276" s="52" t="s">
        <v>350</v>
      </c>
      <c r="J276" s="52">
        <v>194846410496</v>
      </c>
      <c r="K276" s="52"/>
    </row>
    <row r="277" spans="1:11">
      <c r="A277" s="52" t="s">
        <v>1563</v>
      </c>
      <c r="B277" s="52" t="s">
        <v>1376</v>
      </c>
      <c r="C277" s="128" t="s">
        <v>1772</v>
      </c>
      <c r="D277" s="52" t="s">
        <v>356</v>
      </c>
      <c r="E277" s="52" t="s">
        <v>11426</v>
      </c>
      <c r="F277" s="52" t="s">
        <v>5593</v>
      </c>
      <c r="G277" s="134" t="s">
        <v>357</v>
      </c>
      <c r="H277" s="52" t="s">
        <v>1563</v>
      </c>
      <c r="I277" s="52" t="s">
        <v>358</v>
      </c>
      <c r="J277" s="52">
        <v>194846410557</v>
      </c>
      <c r="K277" s="52"/>
    </row>
    <row r="278" spans="1:11">
      <c r="A278" s="52" t="s">
        <v>5467</v>
      </c>
      <c r="B278" s="52" t="s">
        <v>1370</v>
      </c>
      <c r="C278" s="128" t="s">
        <v>5595</v>
      </c>
      <c r="D278" s="52" t="s">
        <v>5596</v>
      </c>
      <c r="E278" s="52" t="s">
        <v>11427</v>
      </c>
      <c r="F278" s="52" t="s">
        <v>5597</v>
      </c>
      <c r="G278" s="134" t="s">
        <v>5598</v>
      </c>
      <c r="H278" s="52" t="s">
        <v>5467</v>
      </c>
      <c r="I278" s="52" t="s">
        <v>363</v>
      </c>
      <c r="J278" s="52">
        <v>194846410526</v>
      </c>
      <c r="K278" s="52"/>
    </row>
    <row r="279" spans="1:11">
      <c r="A279" s="52" t="s">
        <v>277</v>
      </c>
      <c r="B279" s="52" t="s">
        <v>1367</v>
      </c>
      <c r="C279" s="128" t="s">
        <v>1775</v>
      </c>
      <c r="D279" s="52" t="s">
        <v>367</v>
      </c>
      <c r="E279" s="52" t="s">
        <v>11428</v>
      </c>
      <c r="F279" s="52" t="s">
        <v>5600</v>
      </c>
      <c r="G279" s="134" t="s">
        <v>5601</v>
      </c>
      <c r="H279" s="52" t="s">
        <v>277</v>
      </c>
      <c r="I279" s="52" t="s">
        <v>368</v>
      </c>
      <c r="J279" s="52">
        <v>194846410403</v>
      </c>
      <c r="K279" s="52"/>
    </row>
    <row r="280" spans="1:11">
      <c r="A280" s="52" t="s">
        <v>1009</v>
      </c>
      <c r="B280" s="52" t="s">
        <v>1371</v>
      </c>
      <c r="C280" s="128" t="s">
        <v>9272</v>
      </c>
      <c r="D280" s="52"/>
      <c r="E280" s="52" t="s">
        <v>11429</v>
      </c>
      <c r="F280" s="52"/>
      <c r="G280" s="134" t="s">
        <v>10337</v>
      </c>
      <c r="H280" s="52" t="s">
        <v>1009</v>
      </c>
      <c r="I280" s="52" t="e">
        <v>#N/A</v>
      </c>
      <c r="J280" s="52">
        <v>194846410328</v>
      </c>
      <c r="K280" s="52"/>
    </row>
    <row r="281" spans="1:11">
      <c r="A281" s="52" t="s">
        <v>5477</v>
      </c>
      <c r="B281" s="52" t="s">
        <v>1377</v>
      </c>
      <c r="C281" s="128" t="s">
        <v>1771</v>
      </c>
      <c r="D281" s="52" t="s">
        <v>354</v>
      </c>
      <c r="E281" s="52" t="s">
        <v>11430</v>
      </c>
      <c r="F281" s="52" t="s">
        <v>5591</v>
      </c>
      <c r="G281" s="134" t="s">
        <v>5592</v>
      </c>
      <c r="H281" s="52" t="s">
        <v>5477</v>
      </c>
      <c r="I281" s="52" t="s">
        <v>355</v>
      </c>
      <c r="J281" s="52">
        <v>194846410458</v>
      </c>
      <c r="K281" s="52"/>
    </row>
    <row r="282" spans="1:11">
      <c r="A282" s="52" t="s">
        <v>976</v>
      </c>
      <c r="B282" s="52" t="s">
        <v>1375</v>
      </c>
      <c r="C282" s="128" t="s">
        <v>1782</v>
      </c>
      <c r="D282" s="52" t="s">
        <v>385</v>
      </c>
      <c r="E282" s="52" t="s">
        <v>11431</v>
      </c>
      <c r="F282" s="52" t="s">
        <v>5614</v>
      </c>
      <c r="G282" s="134" t="s">
        <v>5615</v>
      </c>
      <c r="H282" s="52" t="s">
        <v>976</v>
      </c>
      <c r="I282" s="52">
        <v>6972200193681</v>
      </c>
      <c r="J282" s="52">
        <v>194846410427</v>
      </c>
      <c r="K282" s="52"/>
    </row>
    <row r="283" spans="1:11">
      <c r="A283" s="52" t="s">
        <v>5630</v>
      </c>
      <c r="B283" s="52" t="s">
        <v>404</v>
      </c>
      <c r="C283" s="128" t="s">
        <v>1792</v>
      </c>
      <c r="D283" s="52" t="s">
        <v>403</v>
      </c>
      <c r="E283" s="52" t="s">
        <v>11432</v>
      </c>
      <c r="F283" s="52" t="s">
        <v>5628</v>
      </c>
      <c r="G283" s="134" t="s">
        <v>5629</v>
      </c>
      <c r="H283" s="52" t="s">
        <v>5630</v>
      </c>
      <c r="I283" s="52" t="s">
        <v>405</v>
      </c>
      <c r="J283" s="52">
        <v>194846410441</v>
      </c>
      <c r="K283" s="52"/>
    </row>
    <row r="284" spans="1:11">
      <c r="A284" s="52" t="s">
        <v>267</v>
      </c>
      <c r="B284" s="52" t="s">
        <v>9869</v>
      </c>
      <c r="C284" s="128" t="s">
        <v>9273</v>
      </c>
      <c r="D284" s="52"/>
      <c r="E284" s="52" t="s">
        <v>11433</v>
      </c>
      <c r="F284" s="52"/>
      <c r="G284" s="134" t="s">
        <v>10338</v>
      </c>
      <c r="H284" s="52" t="s">
        <v>267</v>
      </c>
      <c r="I284" s="52" t="e">
        <v>#N/A</v>
      </c>
      <c r="J284" s="52" t="s">
        <v>12720</v>
      </c>
      <c r="K284" s="52"/>
    </row>
    <row r="285" spans="1:11">
      <c r="A285" s="52" t="s">
        <v>277</v>
      </c>
      <c r="B285" s="52" t="s">
        <v>10224</v>
      </c>
      <c r="C285" s="128" t="s">
        <v>9735</v>
      </c>
      <c r="D285" s="52"/>
      <c r="E285" s="52" t="s">
        <v>11434</v>
      </c>
      <c r="F285" s="52"/>
      <c r="G285" s="134" t="s">
        <v>10801</v>
      </c>
      <c r="H285" s="52" t="s">
        <v>277</v>
      </c>
      <c r="I285" s="52" t="e">
        <v>#N/A</v>
      </c>
      <c r="J285" s="52">
        <v>194846410397</v>
      </c>
      <c r="K285" s="52"/>
    </row>
    <row r="286" spans="1:11">
      <c r="A286" s="52" t="s">
        <v>5636</v>
      </c>
      <c r="B286" s="52" t="s">
        <v>416</v>
      </c>
      <c r="C286" s="128" t="s">
        <v>1796</v>
      </c>
      <c r="D286" s="52" t="s">
        <v>415</v>
      </c>
      <c r="E286" s="52">
        <v>0</v>
      </c>
      <c r="F286" s="52" t="s">
        <v>5634</v>
      </c>
      <c r="G286" s="134" t="s">
        <v>5635</v>
      </c>
      <c r="H286" s="52" t="s">
        <v>5636</v>
      </c>
      <c r="I286" s="52" t="s">
        <v>417</v>
      </c>
      <c r="J286" s="52">
        <v>194846410519</v>
      </c>
      <c r="K286" s="52"/>
    </row>
    <row r="287" spans="1:11">
      <c r="A287" s="52" t="s">
        <v>5477</v>
      </c>
      <c r="B287" s="52" t="s">
        <v>5179</v>
      </c>
      <c r="C287" s="128" t="s">
        <v>1750</v>
      </c>
      <c r="D287" s="52" t="s">
        <v>5544</v>
      </c>
      <c r="E287" s="52" t="s">
        <v>11435</v>
      </c>
      <c r="F287" s="52" t="s">
        <v>5545</v>
      </c>
      <c r="G287" s="134" t="s">
        <v>5546</v>
      </c>
      <c r="H287" s="52" t="s">
        <v>5477</v>
      </c>
      <c r="I287" s="52" t="s">
        <v>309</v>
      </c>
      <c r="J287" s="52" t="e">
        <v>#N/A</v>
      </c>
      <c r="K287" s="52"/>
    </row>
    <row r="288" spans="1:11">
      <c r="A288" s="52" t="s">
        <v>5026</v>
      </c>
      <c r="B288" s="52" t="s">
        <v>314</v>
      </c>
      <c r="C288" s="128" t="s">
        <v>1752</v>
      </c>
      <c r="D288" s="52" t="s">
        <v>313</v>
      </c>
      <c r="E288" s="52" t="s">
        <v>11436</v>
      </c>
      <c r="F288" s="52" t="s">
        <v>5549</v>
      </c>
      <c r="G288" s="134" t="s">
        <v>5550</v>
      </c>
      <c r="H288" s="52" t="s">
        <v>5026</v>
      </c>
      <c r="I288" s="52" t="s">
        <v>315</v>
      </c>
      <c r="J288" s="52" t="e">
        <v>#N/A</v>
      </c>
      <c r="K288" s="52"/>
    </row>
    <row r="289" spans="1:11">
      <c r="A289" s="52" t="s">
        <v>5553</v>
      </c>
      <c r="B289" s="52" t="s">
        <v>317</v>
      </c>
      <c r="C289" s="128" t="s">
        <v>1753</v>
      </c>
      <c r="D289" s="52" t="s">
        <v>316</v>
      </c>
      <c r="E289" s="52" t="s">
        <v>11437</v>
      </c>
      <c r="F289" s="52" t="s">
        <v>5551</v>
      </c>
      <c r="G289" s="134" t="s">
        <v>5552</v>
      </c>
      <c r="H289" s="52" t="s">
        <v>5553</v>
      </c>
      <c r="I289" s="52" t="s">
        <v>318</v>
      </c>
      <c r="J289" s="52" t="e">
        <v>#N/A</v>
      </c>
      <c r="K289" s="52"/>
    </row>
    <row r="290" spans="1:11">
      <c r="A290" s="52" t="s">
        <v>946</v>
      </c>
      <c r="B290" s="52" t="s">
        <v>9978</v>
      </c>
      <c r="C290" s="128" t="s">
        <v>9402</v>
      </c>
      <c r="D290" s="52"/>
      <c r="E290" s="52" t="s">
        <v>12144</v>
      </c>
      <c r="F290" s="52"/>
      <c r="G290" s="134" t="s">
        <v>10472</v>
      </c>
      <c r="H290" s="134" t="s">
        <v>946</v>
      </c>
      <c r="I290" s="52">
        <v>6932485007936</v>
      </c>
      <c r="J290" s="52" t="e">
        <v>#N/A</v>
      </c>
      <c r="K290" s="52"/>
    </row>
    <row r="291" spans="1:11">
      <c r="A291" s="52" t="s">
        <v>995</v>
      </c>
      <c r="B291" s="52" t="s">
        <v>10138</v>
      </c>
      <c r="C291" s="128" t="s">
        <v>9623</v>
      </c>
      <c r="D291" s="52"/>
      <c r="E291" s="52" t="s">
        <v>12143</v>
      </c>
      <c r="F291" s="52"/>
      <c r="G291" s="134" t="s">
        <v>10692</v>
      </c>
      <c r="H291" s="134" t="s">
        <v>995</v>
      </c>
      <c r="I291" s="52">
        <v>6932485007134</v>
      </c>
      <c r="J291" s="52" t="e">
        <v>#N/A</v>
      </c>
      <c r="K291" s="52"/>
    </row>
    <row r="292" spans="1:11">
      <c r="A292" s="52" t="s">
        <v>762</v>
      </c>
      <c r="B292" s="52" t="s">
        <v>9909</v>
      </c>
      <c r="C292" s="128" t="s">
        <v>9319</v>
      </c>
      <c r="D292" s="52"/>
      <c r="E292" s="52">
        <v>0</v>
      </c>
      <c r="F292" s="52"/>
      <c r="G292" s="134" t="s">
        <v>10388</v>
      </c>
      <c r="H292" s="134" t="s">
        <v>762</v>
      </c>
      <c r="I292" s="52">
        <v>6932485007127</v>
      </c>
      <c r="J292" s="52" t="e">
        <v>#N/A</v>
      </c>
      <c r="K292" s="52"/>
    </row>
    <row r="293" spans="1:11">
      <c r="A293" s="52" t="s">
        <v>2467</v>
      </c>
      <c r="B293" s="52" t="s">
        <v>10242</v>
      </c>
      <c r="C293" s="128" t="s">
        <v>9758</v>
      </c>
      <c r="D293" s="52"/>
      <c r="E293" s="52" t="s">
        <v>12142</v>
      </c>
      <c r="F293" s="52"/>
      <c r="G293" s="134" t="s">
        <v>10824</v>
      </c>
      <c r="H293" s="134" t="s">
        <v>2467</v>
      </c>
      <c r="I293" s="52">
        <v>6932485007110</v>
      </c>
      <c r="J293" s="52" t="e">
        <v>#N/A</v>
      </c>
      <c r="K293" s="52"/>
    </row>
    <row r="294" spans="1:11">
      <c r="A294" s="52" t="s">
        <v>779</v>
      </c>
      <c r="B294" s="52" t="s">
        <v>9940</v>
      </c>
      <c r="C294" s="128" t="s">
        <v>9355</v>
      </c>
      <c r="D294" s="52"/>
      <c r="E294" s="52" t="s">
        <v>12141</v>
      </c>
      <c r="F294" s="52"/>
      <c r="G294" s="134" t="s">
        <v>10424</v>
      </c>
      <c r="H294" s="134" t="s">
        <v>779</v>
      </c>
      <c r="I294" s="52">
        <v>6932485007103</v>
      </c>
      <c r="J294" s="52" t="e">
        <v>#N/A</v>
      </c>
      <c r="K294" s="52"/>
    </row>
    <row r="295" spans="1:11">
      <c r="A295" s="52" t="s">
        <v>946</v>
      </c>
      <c r="B295" s="52" t="s">
        <v>10024</v>
      </c>
      <c r="C295" s="128" t="s">
        <v>9467</v>
      </c>
      <c r="D295" s="52"/>
      <c r="E295" s="52" t="s">
        <v>12140</v>
      </c>
      <c r="F295" s="52"/>
      <c r="G295" s="134" t="s">
        <v>10537</v>
      </c>
      <c r="H295" s="134" t="s">
        <v>946</v>
      </c>
      <c r="I295" s="52">
        <v>6932485007097</v>
      </c>
      <c r="J295" s="52" t="e">
        <v>#N/A</v>
      </c>
      <c r="K295" s="52"/>
    </row>
    <row r="296" spans="1:11">
      <c r="A296" s="52" t="s">
        <v>1681</v>
      </c>
      <c r="B296" s="52" t="s">
        <v>10284</v>
      </c>
      <c r="C296" s="128" t="s">
        <v>9811</v>
      </c>
      <c r="D296" s="52"/>
      <c r="E296" s="52" t="s">
        <v>12139</v>
      </c>
      <c r="F296" s="52"/>
      <c r="G296" s="134" t="s">
        <v>10876</v>
      </c>
      <c r="H296" s="134" t="s">
        <v>1681</v>
      </c>
      <c r="I296" s="52">
        <v>6932485007080</v>
      </c>
      <c r="J296" s="52" t="e">
        <v>#N/A</v>
      </c>
      <c r="K296" s="52"/>
    </row>
    <row r="297" spans="1:11">
      <c r="A297" s="52" t="s">
        <v>772</v>
      </c>
      <c r="B297" s="52" t="s">
        <v>10097</v>
      </c>
      <c r="C297" s="128" t="s">
        <v>9567</v>
      </c>
      <c r="D297" s="52"/>
      <c r="E297" s="52" t="s">
        <v>12138</v>
      </c>
      <c r="F297" s="52"/>
      <c r="G297" s="134" t="s">
        <v>10636</v>
      </c>
      <c r="H297" s="134" t="s">
        <v>772</v>
      </c>
      <c r="I297" s="52">
        <v>6932485007073</v>
      </c>
      <c r="J297" s="52" t="e">
        <v>#N/A</v>
      </c>
      <c r="K297" s="52"/>
    </row>
    <row r="298" spans="1:11">
      <c r="A298" s="52" t="s">
        <v>976</v>
      </c>
      <c r="B298" s="52" t="s">
        <v>10135</v>
      </c>
      <c r="C298" s="128" t="s">
        <v>9616</v>
      </c>
      <c r="D298" s="52"/>
      <c r="E298" s="52" t="s">
        <v>12137</v>
      </c>
      <c r="F298" s="52"/>
      <c r="G298" s="134" t="s">
        <v>10685</v>
      </c>
      <c r="H298" s="134" t="s">
        <v>976</v>
      </c>
      <c r="I298" s="52">
        <v>6932485007066</v>
      </c>
      <c r="J298" s="52" t="e">
        <v>#N/A</v>
      </c>
      <c r="K298" s="52"/>
    </row>
    <row r="299" spans="1:11">
      <c r="A299" s="52" t="s">
        <v>762</v>
      </c>
      <c r="B299" s="52" t="s">
        <v>10100</v>
      </c>
      <c r="C299" s="128" t="s">
        <v>9572</v>
      </c>
      <c r="D299" s="52"/>
      <c r="E299" s="52" t="s">
        <v>12136</v>
      </c>
      <c r="F299" s="52"/>
      <c r="G299" s="134" t="s">
        <v>10641</v>
      </c>
      <c r="H299" s="134" t="s">
        <v>762</v>
      </c>
      <c r="I299" s="52">
        <v>6932485007059</v>
      </c>
      <c r="J299" s="52" t="e">
        <v>#N/A</v>
      </c>
      <c r="K299" s="52"/>
    </row>
    <row r="300" spans="1:11">
      <c r="A300" s="52" t="s">
        <v>97</v>
      </c>
      <c r="B300" s="52" t="s">
        <v>9832</v>
      </c>
      <c r="C300" s="128" t="s">
        <v>9832</v>
      </c>
      <c r="D300" s="52"/>
      <c r="E300" s="52">
        <v>0</v>
      </c>
      <c r="F300" s="52"/>
      <c r="G300" s="134" t="s">
        <v>10896</v>
      </c>
      <c r="H300" s="134" t="s">
        <v>97</v>
      </c>
      <c r="I300" s="52" t="e">
        <v>#N/A</v>
      </c>
      <c r="J300" s="52" t="e">
        <v>#N/A</v>
      </c>
      <c r="K300" s="52"/>
    </row>
    <row r="301" spans="1:11">
      <c r="A301" s="52" t="s">
        <v>2467</v>
      </c>
      <c r="B301" s="52" t="s">
        <v>10174</v>
      </c>
      <c r="C301" s="128" t="s">
        <v>9671</v>
      </c>
      <c r="D301" s="52"/>
      <c r="E301" s="52" t="s">
        <v>12134</v>
      </c>
      <c r="F301" s="52"/>
      <c r="G301" s="134" t="s">
        <v>10740</v>
      </c>
      <c r="H301" s="134" t="s">
        <v>2467</v>
      </c>
      <c r="I301" s="52">
        <v>6932485007035</v>
      </c>
      <c r="J301" s="52" t="e">
        <v>#N/A</v>
      </c>
      <c r="K301" s="52"/>
    </row>
    <row r="302" spans="1:11">
      <c r="A302" s="52" t="s">
        <v>5818</v>
      </c>
      <c r="B302" s="52" t="s">
        <v>10094</v>
      </c>
      <c r="C302" s="128" t="s">
        <v>9562</v>
      </c>
      <c r="D302" s="52"/>
      <c r="E302" s="52" t="s">
        <v>12133</v>
      </c>
      <c r="F302" s="52"/>
      <c r="G302" s="134" t="s">
        <v>10631</v>
      </c>
      <c r="H302" s="134" t="s">
        <v>5818</v>
      </c>
      <c r="I302" s="52">
        <v>6932485007028</v>
      </c>
      <c r="J302" s="52" t="e">
        <v>#N/A</v>
      </c>
      <c r="K302" s="52"/>
    </row>
    <row r="303" spans="1:11">
      <c r="A303" s="52" t="s">
        <v>4002</v>
      </c>
      <c r="B303" s="52" t="s">
        <v>9982</v>
      </c>
      <c r="C303" s="128" t="s">
        <v>9408</v>
      </c>
      <c r="D303" s="52"/>
      <c r="E303" s="52" t="s">
        <v>12132</v>
      </c>
      <c r="F303" s="52"/>
      <c r="G303" s="134" t="s">
        <v>10478</v>
      </c>
      <c r="H303" s="134" t="s">
        <v>4002</v>
      </c>
      <c r="I303" s="52">
        <v>6932485007011</v>
      </c>
      <c r="J303" s="52" t="e">
        <v>#N/A</v>
      </c>
      <c r="K303" s="52"/>
    </row>
    <row r="304" spans="1:11">
      <c r="A304" s="52" t="s">
        <v>943</v>
      </c>
      <c r="B304" s="52" t="s">
        <v>10217</v>
      </c>
      <c r="C304" s="128" t="s">
        <v>9728</v>
      </c>
      <c r="D304" s="52"/>
      <c r="E304" s="52" t="s">
        <v>12131</v>
      </c>
      <c r="F304" s="52"/>
      <c r="G304" s="134" t="s">
        <v>10794</v>
      </c>
      <c r="H304" s="134" t="s">
        <v>943</v>
      </c>
      <c r="I304" s="52">
        <v>6932485007004</v>
      </c>
      <c r="J304" s="52" t="e">
        <v>#N/A</v>
      </c>
      <c r="K304" s="52"/>
    </row>
    <row r="305" spans="1:11">
      <c r="A305" s="52" t="s">
        <v>1678</v>
      </c>
      <c r="B305" s="52" t="s">
        <v>10077</v>
      </c>
      <c r="C305" s="128" t="s">
        <v>9534</v>
      </c>
      <c r="D305" s="52"/>
      <c r="E305" s="52" t="s">
        <v>12130</v>
      </c>
      <c r="F305" s="52"/>
      <c r="G305" s="134" t="s">
        <v>10604</v>
      </c>
      <c r="H305" s="134" t="s">
        <v>1678</v>
      </c>
      <c r="I305" s="52">
        <v>6932485006991</v>
      </c>
      <c r="J305" s="52" t="e">
        <v>#N/A</v>
      </c>
      <c r="K305" s="52"/>
    </row>
    <row r="306" spans="1:11">
      <c r="A306" s="52" t="s">
        <v>995</v>
      </c>
      <c r="B306" s="52" t="s">
        <v>7990</v>
      </c>
      <c r="C306" s="128" t="s">
        <v>8409</v>
      </c>
      <c r="D306" s="52" t="s">
        <v>8759</v>
      </c>
      <c r="E306" s="52">
        <v>0</v>
      </c>
      <c r="F306" s="52">
        <v>0</v>
      </c>
      <c r="G306" s="134" t="s">
        <v>8915</v>
      </c>
      <c r="H306" s="134" t="s">
        <v>995</v>
      </c>
      <c r="I306" s="52">
        <v>6932485003587</v>
      </c>
      <c r="J306" s="52" t="e">
        <v>#N/A</v>
      </c>
      <c r="K306" s="52"/>
    </row>
    <row r="307" spans="1:11">
      <c r="A307" s="52" t="s">
        <v>976</v>
      </c>
      <c r="B307" s="52" t="s">
        <v>1389</v>
      </c>
      <c r="C307" s="128" t="s">
        <v>1896</v>
      </c>
      <c r="D307" s="52" t="s">
        <v>601</v>
      </c>
      <c r="E307" s="52" t="s">
        <v>11449</v>
      </c>
      <c r="F307" s="52" t="s">
        <v>5118</v>
      </c>
      <c r="G307" s="134" t="s">
        <v>1578</v>
      </c>
      <c r="H307" s="52" t="s">
        <v>976</v>
      </c>
      <c r="I307" s="52" t="s">
        <v>602</v>
      </c>
      <c r="J307" s="52" t="s">
        <v>12721</v>
      </c>
      <c r="K307" s="52"/>
    </row>
    <row r="308" spans="1:11">
      <c r="A308" s="52" t="s">
        <v>976</v>
      </c>
      <c r="B308" s="52" t="s">
        <v>1381</v>
      </c>
      <c r="C308" s="128" t="s">
        <v>1897</v>
      </c>
      <c r="D308" s="52" t="s">
        <v>1382</v>
      </c>
      <c r="E308" s="52" t="s">
        <v>11450</v>
      </c>
      <c r="F308" s="52" t="s">
        <v>5118</v>
      </c>
      <c r="G308" s="134" t="s">
        <v>1579</v>
      </c>
      <c r="H308" s="52" t="s">
        <v>976</v>
      </c>
      <c r="I308" s="52" t="s">
        <v>603</v>
      </c>
      <c r="J308" s="52" t="s">
        <v>12722</v>
      </c>
      <c r="K308" s="52"/>
    </row>
    <row r="309" spans="1:11">
      <c r="A309" s="52" t="s">
        <v>946</v>
      </c>
      <c r="B309" s="52" t="s">
        <v>8021</v>
      </c>
      <c r="C309" s="128" t="s">
        <v>8406</v>
      </c>
      <c r="D309" s="52" t="s">
        <v>8759</v>
      </c>
      <c r="E309" s="52" t="s">
        <v>12128</v>
      </c>
      <c r="F309" s="52">
        <v>0</v>
      </c>
      <c r="G309" s="134" t="s">
        <v>8912</v>
      </c>
      <c r="H309" s="134" t="s">
        <v>946</v>
      </c>
      <c r="I309" s="52">
        <v>6932485003556</v>
      </c>
      <c r="J309" s="52" t="e">
        <v>#N/A</v>
      </c>
      <c r="K309" s="52"/>
    </row>
    <row r="310" spans="1:11">
      <c r="A310" s="52" t="s">
        <v>946</v>
      </c>
      <c r="B310" s="52" t="s">
        <v>10260</v>
      </c>
      <c r="C310" s="128" t="s">
        <v>9782</v>
      </c>
      <c r="D310" s="52"/>
      <c r="E310" s="52" t="s">
        <v>12121</v>
      </c>
      <c r="F310" s="52"/>
      <c r="G310" s="134" t="s">
        <v>10847</v>
      </c>
      <c r="H310" s="134" t="s">
        <v>946</v>
      </c>
      <c r="I310" s="52">
        <v>6932485007950</v>
      </c>
      <c r="J310" s="52" t="e">
        <v>#N/A</v>
      </c>
      <c r="K310" s="52"/>
    </row>
    <row r="311" spans="1:11">
      <c r="A311" s="52" t="s">
        <v>762</v>
      </c>
      <c r="B311" s="52" t="s">
        <v>9999</v>
      </c>
      <c r="C311" s="128" t="s">
        <v>9432</v>
      </c>
      <c r="D311" s="52"/>
      <c r="E311" s="52">
        <v>0</v>
      </c>
      <c r="F311" s="52"/>
      <c r="G311" s="134" t="s">
        <v>10502</v>
      </c>
      <c r="H311" s="134" t="s">
        <v>762</v>
      </c>
      <c r="I311" s="52">
        <v>6932485007943</v>
      </c>
      <c r="J311" s="52" t="e">
        <v>#N/A</v>
      </c>
      <c r="K311" s="52"/>
    </row>
    <row r="312" spans="1:11">
      <c r="A312" s="52" t="s">
        <v>7173</v>
      </c>
      <c r="B312" s="52" t="s">
        <v>7262</v>
      </c>
      <c r="C312" s="128" t="s">
        <v>12999</v>
      </c>
      <c r="D312" s="52"/>
      <c r="E312" s="52" t="s">
        <v>12118</v>
      </c>
      <c r="F312" s="52" t="s">
        <v>7223</v>
      </c>
      <c r="G312" s="134" t="s">
        <v>14329</v>
      </c>
      <c r="H312" s="134" t="s">
        <v>7173</v>
      </c>
      <c r="I312" s="52">
        <v>6932485000968</v>
      </c>
      <c r="J312" s="52" t="e">
        <v>#N/A</v>
      </c>
      <c r="K312" s="52" t="s">
        <v>7232</v>
      </c>
    </row>
    <row r="313" spans="1:11">
      <c r="A313" s="52" t="s">
        <v>976</v>
      </c>
      <c r="B313" s="52" t="s">
        <v>7261</v>
      </c>
      <c r="C313" s="128" t="s">
        <v>12998</v>
      </c>
      <c r="D313" s="52"/>
      <c r="E313" s="52">
        <v>0</v>
      </c>
      <c r="F313" s="52" t="s">
        <v>7223</v>
      </c>
      <c r="G313" s="134" t="s">
        <v>2425</v>
      </c>
      <c r="H313" s="134" t="s">
        <v>976</v>
      </c>
      <c r="I313" s="52">
        <v>6932485000951</v>
      </c>
      <c r="J313" s="52" t="e">
        <v>#N/A</v>
      </c>
      <c r="K313" s="52" t="s">
        <v>7232</v>
      </c>
    </row>
    <row r="314" spans="1:11">
      <c r="A314" s="52" t="s">
        <v>5477</v>
      </c>
      <c r="B314" s="52" t="s">
        <v>5232</v>
      </c>
      <c r="C314" s="128" t="s">
        <v>1965</v>
      </c>
      <c r="D314" s="52" t="s">
        <v>706</v>
      </c>
      <c r="E314" s="52" t="s">
        <v>11451</v>
      </c>
      <c r="F314" s="52"/>
      <c r="G314" s="134" t="s">
        <v>14227</v>
      </c>
      <c r="H314" s="52" t="s">
        <v>5477</v>
      </c>
      <c r="I314" s="52" t="s">
        <v>707</v>
      </c>
      <c r="J314" s="52" t="s">
        <v>12723</v>
      </c>
      <c r="K314" s="52"/>
    </row>
    <row r="315" spans="1:11">
      <c r="A315" s="52" t="s">
        <v>1009</v>
      </c>
      <c r="B315" s="52" t="s">
        <v>4989</v>
      </c>
      <c r="C315" s="128" t="s">
        <v>6923</v>
      </c>
      <c r="D315" s="52" t="s">
        <v>818</v>
      </c>
      <c r="E315" s="52">
        <v>0</v>
      </c>
      <c r="F315" s="52" t="s">
        <v>6915</v>
      </c>
      <c r="G315" s="134" t="s">
        <v>5018</v>
      </c>
      <c r="H315" s="134" t="s">
        <v>1009</v>
      </c>
      <c r="I315" s="52" t="s">
        <v>5033</v>
      </c>
      <c r="J315" s="52" t="e">
        <v>#N/A</v>
      </c>
      <c r="K315" s="52" t="s">
        <v>14279</v>
      </c>
    </row>
    <row r="316" spans="1:11">
      <c r="A316" s="52" t="s">
        <v>1009</v>
      </c>
      <c r="B316" s="52" t="s">
        <v>4988</v>
      </c>
      <c r="C316" s="128" t="s">
        <v>6922</v>
      </c>
      <c r="D316" s="52" t="s">
        <v>818</v>
      </c>
      <c r="E316" s="52">
        <v>0</v>
      </c>
      <c r="F316" s="52" t="s">
        <v>6915</v>
      </c>
      <c r="G316" s="134" t="s">
        <v>5017</v>
      </c>
      <c r="H316" s="134" t="s">
        <v>1009</v>
      </c>
      <c r="I316" s="52" t="s">
        <v>5032</v>
      </c>
      <c r="J316" s="52" t="e">
        <v>#N/A</v>
      </c>
      <c r="K316" s="52"/>
    </row>
    <row r="317" spans="1:11">
      <c r="A317" s="52" t="s">
        <v>97</v>
      </c>
      <c r="B317" s="52" t="s">
        <v>9749</v>
      </c>
      <c r="C317" s="128" t="s">
        <v>9749</v>
      </c>
      <c r="D317" s="52"/>
      <c r="E317" s="52">
        <v>0</v>
      </c>
      <c r="F317" s="52"/>
      <c r="G317" s="134" t="s">
        <v>10815</v>
      </c>
      <c r="H317" s="134" t="s">
        <v>97</v>
      </c>
      <c r="I317" s="52" t="e">
        <v>#N/A</v>
      </c>
      <c r="J317" s="52" t="e">
        <v>#N/A</v>
      </c>
      <c r="K317" s="52"/>
    </row>
    <row r="318" spans="1:11">
      <c r="A318" s="52" t="s">
        <v>946</v>
      </c>
      <c r="B318" s="52" t="s">
        <v>4998</v>
      </c>
      <c r="C318" s="128" t="s">
        <v>6937</v>
      </c>
      <c r="D318" s="52" t="s">
        <v>818</v>
      </c>
      <c r="E318" s="52">
        <v>0</v>
      </c>
      <c r="F318" s="52" t="s">
        <v>6938</v>
      </c>
      <c r="G318" s="134" t="s">
        <v>6939</v>
      </c>
      <c r="H318" s="134" t="s">
        <v>946</v>
      </c>
      <c r="I318" s="52">
        <v>6974950109103</v>
      </c>
      <c r="J318" s="52" t="e">
        <v>#N/A</v>
      </c>
      <c r="K318" s="52"/>
    </row>
    <row r="319" spans="1:11">
      <c r="A319" s="52" t="s">
        <v>946</v>
      </c>
      <c r="B319" s="52" t="s">
        <v>5378</v>
      </c>
      <c r="C319" s="128" t="s">
        <v>6774</v>
      </c>
      <c r="D319" s="52" t="s">
        <v>818</v>
      </c>
      <c r="E319" s="52">
        <v>0</v>
      </c>
      <c r="F319" s="52" t="s">
        <v>6772</v>
      </c>
      <c r="G319" s="134" t="s">
        <v>4516</v>
      </c>
      <c r="H319" s="134" t="s">
        <v>946</v>
      </c>
      <c r="I319" s="52">
        <v>6974950107994</v>
      </c>
      <c r="J319" s="52" t="e">
        <v>#N/A</v>
      </c>
      <c r="K319" s="52"/>
    </row>
    <row r="320" spans="1:11">
      <c r="A320" s="52" t="s">
        <v>762</v>
      </c>
      <c r="B320" s="52" t="s">
        <v>4692</v>
      </c>
      <c r="C320" s="128" t="s">
        <v>6782</v>
      </c>
      <c r="D320" s="52" t="s">
        <v>818</v>
      </c>
      <c r="E320" s="52">
        <v>0</v>
      </c>
      <c r="F320" s="52" t="s">
        <v>6783</v>
      </c>
      <c r="G320" s="134" t="s">
        <v>6784</v>
      </c>
      <c r="H320" s="134" t="s">
        <v>762</v>
      </c>
      <c r="I320" s="52">
        <v>6974950106812</v>
      </c>
      <c r="J320" s="52" t="e">
        <v>#N/A</v>
      </c>
      <c r="K320" s="52"/>
    </row>
    <row r="321" spans="1:11">
      <c r="A321" s="52" t="s">
        <v>946</v>
      </c>
      <c r="B321" s="52" t="s">
        <v>5377</v>
      </c>
      <c r="C321" s="128" t="s">
        <v>6773</v>
      </c>
      <c r="D321" s="52" t="s">
        <v>818</v>
      </c>
      <c r="E321" s="52">
        <v>0</v>
      </c>
      <c r="F321" s="52" t="s">
        <v>6772</v>
      </c>
      <c r="G321" s="134" t="s">
        <v>4682</v>
      </c>
      <c r="H321" s="134" t="s">
        <v>946</v>
      </c>
      <c r="I321" s="52">
        <v>6974950107987</v>
      </c>
      <c r="J321" s="52" t="e">
        <v>#N/A</v>
      </c>
      <c r="K321" s="52"/>
    </row>
    <row r="322" spans="1:11">
      <c r="A322" s="52" t="s">
        <v>5026</v>
      </c>
      <c r="B322" s="52" t="s">
        <v>1393</v>
      </c>
      <c r="C322" s="128" t="s">
        <v>1811</v>
      </c>
      <c r="D322" s="52" t="s">
        <v>1394</v>
      </c>
      <c r="E322" s="52" t="s">
        <v>11460</v>
      </c>
      <c r="F322" s="52" t="s">
        <v>5670</v>
      </c>
      <c r="G322" s="134" t="s">
        <v>5671</v>
      </c>
      <c r="H322" s="52" t="s">
        <v>5026</v>
      </c>
      <c r="I322" s="52" t="s">
        <v>447</v>
      </c>
      <c r="J322" s="52" t="s">
        <v>12724</v>
      </c>
      <c r="K322" s="52"/>
    </row>
    <row r="323" spans="1:11">
      <c r="A323" s="52" t="s">
        <v>1009</v>
      </c>
      <c r="B323" s="52" t="s">
        <v>5379</v>
      </c>
      <c r="C323" s="128" t="s">
        <v>6780</v>
      </c>
      <c r="D323" s="52" t="s">
        <v>818</v>
      </c>
      <c r="E323" s="52" t="s">
        <v>12112</v>
      </c>
      <c r="F323" s="52" t="s">
        <v>6781</v>
      </c>
      <c r="G323" s="134" t="s">
        <v>4509</v>
      </c>
      <c r="H323" s="134" t="s">
        <v>1009</v>
      </c>
      <c r="I323" s="52">
        <v>6974950106720</v>
      </c>
      <c r="J323" s="52" t="e">
        <v>#N/A</v>
      </c>
      <c r="K323" s="52"/>
    </row>
    <row r="324" spans="1:11">
      <c r="A324" s="52" t="s">
        <v>97</v>
      </c>
      <c r="B324" s="52" t="s">
        <v>9445</v>
      </c>
      <c r="C324" s="128" t="s">
        <v>9445</v>
      </c>
      <c r="D324" s="52"/>
      <c r="E324" s="52">
        <v>0</v>
      </c>
      <c r="F324" s="52"/>
      <c r="G324" s="134" t="s">
        <v>10515</v>
      </c>
      <c r="H324" s="134" t="s">
        <v>97</v>
      </c>
      <c r="I324" s="52" t="e">
        <v>#N/A</v>
      </c>
      <c r="J324" s="52" t="e">
        <v>#N/A</v>
      </c>
      <c r="K324" s="52"/>
    </row>
    <row r="325" spans="1:11">
      <c r="A325" s="52" t="s">
        <v>946</v>
      </c>
      <c r="B325" s="52" t="s">
        <v>4691</v>
      </c>
      <c r="C325" s="128" t="s">
        <v>6777</v>
      </c>
      <c r="D325" s="52" t="s">
        <v>818</v>
      </c>
      <c r="E325" s="52">
        <v>0</v>
      </c>
      <c r="F325" s="52" t="s">
        <v>6778</v>
      </c>
      <c r="G325" s="134" t="s">
        <v>6779</v>
      </c>
      <c r="H325" s="134" t="s">
        <v>946</v>
      </c>
      <c r="I325" s="52">
        <v>6974950106713</v>
      </c>
      <c r="J325" s="52" t="e">
        <v>#N/A</v>
      </c>
      <c r="K325" s="52"/>
    </row>
    <row r="326" spans="1:11">
      <c r="A326" s="52" t="s">
        <v>946</v>
      </c>
      <c r="B326" s="52" t="s">
        <v>4467</v>
      </c>
      <c r="C326" s="128" t="s">
        <v>4468</v>
      </c>
      <c r="D326" s="52" t="s">
        <v>818</v>
      </c>
      <c r="E326" s="52">
        <v>0</v>
      </c>
      <c r="F326" s="52" t="s">
        <v>6772</v>
      </c>
      <c r="G326" s="134" t="s">
        <v>4502</v>
      </c>
      <c r="H326" s="134" t="s">
        <v>946</v>
      </c>
      <c r="I326" s="52" t="s">
        <v>4548</v>
      </c>
      <c r="J326" s="52" t="e">
        <v>#N/A</v>
      </c>
      <c r="K326" s="52"/>
    </row>
    <row r="327" spans="1:11">
      <c r="A327" s="52" t="s">
        <v>97</v>
      </c>
      <c r="B327" s="52" t="s">
        <v>9718</v>
      </c>
      <c r="C327" s="128" t="s">
        <v>9718</v>
      </c>
      <c r="D327" s="52"/>
      <c r="E327" s="52">
        <v>0</v>
      </c>
      <c r="F327" s="52"/>
      <c r="G327" s="134" t="s">
        <v>10784</v>
      </c>
      <c r="H327" s="134" t="s">
        <v>97</v>
      </c>
      <c r="I327" s="52" t="e">
        <v>#N/A</v>
      </c>
      <c r="J327" s="52" t="e">
        <v>#N/A</v>
      </c>
      <c r="K327" s="52"/>
    </row>
    <row r="328" spans="1:11">
      <c r="A328" s="52" t="s">
        <v>97</v>
      </c>
      <c r="B328" s="52" t="s">
        <v>9415</v>
      </c>
      <c r="C328" s="128" t="s">
        <v>9415</v>
      </c>
      <c r="D328" s="52"/>
      <c r="E328" s="52">
        <v>0</v>
      </c>
      <c r="F328" s="52"/>
      <c r="G328" s="134" t="s">
        <v>10485</v>
      </c>
      <c r="H328" s="134" t="s">
        <v>97</v>
      </c>
      <c r="I328" s="52" t="e">
        <v>#N/A</v>
      </c>
      <c r="J328" s="52" t="e">
        <v>#N/A</v>
      </c>
      <c r="K328" s="52"/>
    </row>
    <row r="329" spans="1:11">
      <c r="A329" s="52" t="s">
        <v>762</v>
      </c>
      <c r="B329" s="52" t="s">
        <v>14675</v>
      </c>
      <c r="C329" s="128" t="s">
        <v>12997</v>
      </c>
      <c r="D329" s="52"/>
      <c r="E329" s="52" t="s">
        <v>14676</v>
      </c>
      <c r="F329" s="52"/>
      <c r="G329" s="134" t="s">
        <v>14677</v>
      </c>
      <c r="H329" s="134" t="s">
        <v>762</v>
      </c>
      <c r="I329" s="52">
        <v>6932485000265</v>
      </c>
      <c r="J329" s="52" t="e">
        <v>#N/A</v>
      </c>
      <c r="K329" s="52" t="s">
        <v>14384</v>
      </c>
    </row>
    <row r="330" spans="1:11">
      <c r="A330" s="52" t="s">
        <v>946</v>
      </c>
      <c r="B330" s="52" t="s">
        <v>4477</v>
      </c>
      <c r="C330" s="128" t="s">
        <v>6793</v>
      </c>
      <c r="D330" s="52" t="s">
        <v>818</v>
      </c>
      <c r="E330" s="52">
        <v>0</v>
      </c>
      <c r="F330" s="52" t="s">
        <v>6794</v>
      </c>
      <c r="G330" s="134" t="s">
        <v>4511</v>
      </c>
      <c r="H330" s="134" t="s">
        <v>946</v>
      </c>
      <c r="I330" s="52">
        <v>6974950106591</v>
      </c>
      <c r="J330" s="52" t="e">
        <v>#N/A</v>
      </c>
      <c r="K330" s="52"/>
    </row>
    <row r="331" spans="1:11">
      <c r="A331" s="52" t="s">
        <v>1677</v>
      </c>
      <c r="B331" s="52" t="s">
        <v>4235</v>
      </c>
      <c r="C331" s="128" t="s">
        <v>4236</v>
      </c>
      <c r="D331" s="52" t="s">
        <v>818</v>
      </c>
      <c r="E331" s="52" t="s">
        <v>12098</v>
      </c>
      <c r="F331" s="52" t="s">
        <v>6794</v>
      </c>
      <c r="G331" s="134" t="s">
        <v>4515</v>
      </c>
      <c r="H331" s="134" t="s">
        <v>1677</v>
      </c>
      <c r="I331" s="52">
        <v>6974950106683</v>
      </c>
      <c r="J331" s="52">
        <v>194846418065</v>
      </c>
      <c r="K331" s="52"/>
    </row>
    <row r="332" spans="1:11">
      <c r="A332" s="52" t="s">
        <v>762</v>
      </c>
      <c r="B332" s="52" t="s">
        <v>4142</v>
      </c>
      <c r="C332" s="128" t="s">
        <v>4144</v>
      </c>
      <c r="D332" s="52" t="s">
        <v>818</v>
      </c>
      <c r="E332" s="52" t="s">
        <v>12097</v>
      </c>
      <c r="F332" s="52" t="s">
        <v>6794</v>
      </c>
      <c r="G332" s="134" t="s">
        <v>4505</v>
      </c>
      <c r="H332" s="134" t="s">
        <v>762</v>
      </c>
      <c r="I332" s="52">
        <v>6974950106652</v>
      </c>
      <c r="J332" s="52">
        <v>194846418034</v>
      </c>
      <c r="K332" s="52"/>
    </row>
    <row r="333" spans="1:11">
      <c r="A333" s="52" t="s">
        <v>762</v>
      </c>
      <c r="B333" s="52" t="s">
        <v>4275</v>
      </c>
      <c r="C333" s="128" t="s">
        <v>4276</v>
      </c>
      <c r="D333" s="52" t="s">
        <v>818</v>
      </c>
      <c r="E333" s="52" t="s">
        <v>12096</v>
      </c>
      <c r="F333" s="52" t="s">
        <v>6794</v>
      </c>
      <c r="G333" s="134" t="s">
        <v>4513</v>
      </c>
      <c r="H333" s="134" t="s">
        <v>762</v>
      </c>
      <c r="I333" s="52">
        <v>6974950106645</v>
      </c>
      <c r="J333" s="52" t="e">
        <v>#N/A</v>
      </c>
      <c r="K333" s="52"/>
    </row>
    <row r="334" spans="1:11">
      <c r="A334" s="52" t="s">
        <v>946</v>
      </c>
      <c r="B334" s="52" t="s">
        <v>4254</v>
      </c>
      <c r="C334" s="128" t="s">
        <v>4255</v>
      </c>
      <c r="D334" s="52" t="s">
        <v>818</v>
      </c>
      <c r="E334" s="52" t="s">
        <v>12095</v>
      </c>
      <c r="F334" s="52" t="s">
        <v>6794</v>
      </c>
      <c r="G334" s="134" t="s">
        <v>4510</v>
      </c>
      <c r="H334" s="134" t="s">
        <v>946</v>
      </c>
      <c r="I334" s="52">
        <v>6974950106584</v>
      </c>
      <c r="J334" s="52" t="e">
        <v>#N/A</v>
      </c>
      <c r="K334" s="52"/>
    </row>
    <row r="335" spans="1:11">
      <c r="A335" s="52" t="s">
        <v>11016</v>
      </c>
      <c r="B335" s="52" t="s">
        <v>1390</v>
      </c>
      <c r="C335" s="128" t="s">
        <v>1812</v>
      </c>
      <c r="D335" s="52" t="s">
        <v>5672</v>
      </c>
      <c r="E335" s="52" t="s">
        <v>11470</v>
      </c>
      <c r="F335" s="52" t="s">
        <v>5673</v>
      </c>
      <c r="G335" s="134" t="s">
        <v>5674</v>
      </c>
      <c r="H335" s="52" t="s">
        <v>11016</v>
      </c>
      <c r="I335" s="52" t="s">
        <v>7045</v>
      </c>
      <c r="J335" s="52" t="s">
        <v>12725</v>
      </c>
      <c r="K335" s="52"/>
    </row>
    <row r="336" spans="1:11">
      <c r="A336" s="52" t="s">
        <v>762</v>
      </c>
      <c r="B336" s="52" t="s">
        <v>8018</v>
      </c>
      <c r="C336" s="128" t="s">
        <v>8392</v>
      </c>
      <c r="D336" s="52" t="s">
        <v>8759</v>
      </c>
      <c r="E336" s="52" t="s">
        <v>12085</v>
      </c>
      <c r="F336" s="52" t="s">
        <v>8789</v>
      </c>
      <c r="G336" s="134" t="s">
        <v>8825</v>
      </c>
      <c r="H336" s="134" t="s">
        <v>762</v>
      </c>
      <c r="I336" s="52">
        <v>6932485001651</v>
      </c>
      <c r="J336" s="52" t="e">
        <v>#N/A</v>
      </c>
      <c r="K336" s="52"/>
    </row>
    <row r="337" spans="1:11">
      <c r="A337" s="52" t="s">
        <v>8777</v>
      </c>
      <c r="B337" s="52" t="s">
        <v>8035</v>
      </c>
      <c r="C337" s="128" t="s">
        <v>8391</v>
      </c>
      <c r="D337" s="52" t="s">
        <v>8759</v>
      </c>
      <c r="E337" s="52" t="s">
        <v>12084</v>
      </c>
      <c r="F337" s="52" t="s">
        <v>8779</v>
      </c>
      <c r="G337" s="134" t="s">
        <v>8822</v>
      </c>
      <c r="H337" s="134" t="s">
        <v>8777</v>
      </c>
      <c r="I337" s="52">
        <v>6932485003761</v>
      </c>
      <c r="J337" s="52" t="e">
        <v>#N/A</v>
      </c>
      <c r="K337" s="52"/>
    </row>
    <row r="338" spans="1:11">
      <c r="A338" s="52" t="s">
        <v>762</v>
      </c>
      <c r="B338" s="52" t="s">
        <v>7960</v>
      </c>
      <c r="C338" s="128" t="s">
        <v>8390</v>
      </c>
      <c r="D338" s="52" t="s">
        <v>8759</v>
      </c>
      <c r="E338" s="52" t="s">
        <v>12083</v>
      </c>
      <c r="F338" s="52" t="s">
        <v>8779</v>
      </c>
      <c r="G338" s="134" t="s">
        <v>8824</v>
      </c>
      <c r="H338" s="134" t="s">
        <v>762</v>
      </c>
      <c r="I338" s="52">
        <v>6932485003754</v>
      </c>
      <c r="J338" s="52" t="e">
        <v>#N/A</v>
      </c>
      <c r="K338" s="52"/>
    </row>
    <row r="339" spans="1:11">
      <c r="A339" s="52" t="s">
        <v>97</v>
      </c>
      <c r="B339" s="52" t="s">
        <v>9861</v>
      </c>
      <c r="C339" s="128" t="s">
        <v>9861</v>
      </c>
      <c r="D339" s="52"/>
      <c r="E339" s="52">
        <v>0</v>
      </c>
      <c r="F339" s="52"/>
      <c r="G339" s="134" t="s">
        <v>10925</v>
      </c>
      <c r="H339" s="134" t="s">
        <v>97</v>
      </c>
      <c r="I339" s="52" t="e">
        <v>#N/A</v>
      </c>
      <c r="J339" s="52" t="e">
        <v>#N/A</v>
      </c>
      <c r="K339" s="52"/>
    </row>
    <row r="340" spans="1:11">
      <c r="A340" s="52" t="s">
        <v>946</v>
      </c>
      <c r="B340" s="52" t="s">
        <v>7082</v>
      </c>
      <c r="C340" s="128" t="s">
        <v>7085</v>
      </c>
      <c r="D340" s="52"/>
      <c r="E340" s="52">
        <v>0</v>
      </c>
      <c r="F340" s="52"/>
      <c r="G340" s="134" t="s">
        <v>7086</v>
      </c>
      <c r="H340" s="134" t="s">
        <v>946</v>
      </c>
      <c r="I340" s="52">
        <v>6932485000289</v>
      </c>
      <c r="J340" s="52" t="e">
        <v>#N/A</v>
      </c>
      <c r="K340" s="52" t="s">
        <v>14218</v>
      </c>
    </row>
    <row r="341" spans="1:11">
      <c r="A341" s="52" t="s">
        <v>1678</v>
      </c>
      <c r="B341" s="52" t="s">
        <v>7270</v>
      </c>
      <c r="C341" s="128" t="s">
        <v>12996</v>
      </c>
      <c r="D341" s="52"/>
      <c r="E341" s="52" t="s">
        <v>12081</v>
      </c>
      <c r="F341" s="52" t="s">
        <v>7223</v>
      </c>
      <c r="G341" s="134" t="s">
        <v>14315</v>
      </c>
      <c r="H341" s="134" t="s">
        <v>1678</v>
      </c>
      <c r="I341" s="52">
        <v>6932485001064</v>
      </c>
      <c r="J341" s="52" t="e">
        <v>#N/A</v>
      </c>
      <c r="K341" s="52" t="s">
        <v>7232</v>
      </c>
    </row>
    <row r="342" spans="1:11">
      <c r="A342" s="52" t="s">
        <v>946</v>
      </c>
      <c r="B342" s="52" t="s">
        <v>5389</v>
      </c>
      <c r="C342" s="128" t="s">
        <v>6832</v>
      </c>
      <c r="D342" s="52"/>
      <c r="E342" s="52">
        <v>0</v>
      </c>
      <c r="F342" s="52" t="s">
        <v>6830</v>
      </c>
      <c r="G342" s="134" t="s">
        <v>6833</v>
      </c>
      <c r="H342" s="134" t="s">
        <v>946</v>
      </c>
      <c r="I342" s="52">
        <v>6974950107109</v>
      </c>
      <c r="J342" s="52" t="e">
        <v>#N/A</v>
      </c>
      <c r="K342" s="52"/>
    </row>
    <row r="343" spans="1:11">
      <c r="A343" s="52" t="s">
        <v>5818</v>
      </c>
      <c r="B343" s="52" t="s">
        <v>5298</v>
      </c>
      <c r="C343" s="128" t="s">
        <v>2191</v>
      </c>
      <c r="D343" s="52" t="s">
        <v>6317</v>
      </c>
      <c r="E343" s="52">
        <v>0</v>
      </c>
      <c r="F343" s="52" t="s">
        <v>6318</v>
      </c>
      <c r="G343" s="134" t="s">
        <v>6319</v>
      </c>
      <c r="H343" s="52" t="s">
        <v>5818</v>
      </c>
      <c r="I343" s="52">
        <v>6974950101381</v>
      </c>
      <c r="J343" s="52" t="s">
        <v>12726</v>
      </c>
      <c r="K343" s="52"/>
    </row>
    <row r="344" spans="1:11">
      <c r="A344" s="52" t="s">
        <v>946</v>
      </c>
      <c r="B344" s="52" t="s">
        <v>5388</v>
      </c>
      <c r="C344" s="128" t="s">
        <v>6829</v>
      </c>
      <c r="D344" s="52"/>
      <c r="E344" s="52">
        <v>0</v>
      </c>
      <c r="F344" s="52" t="s">
        <v>6830</v>
      </c>
      <c r="G344" s="134" t="s">
        <v>6831</v>
      </c>
      <c r="H344" s="134" t="s">
        <v>946</v>
      </c>
      <c r="I344" s="52">
        <v>6974950107093</v>
      </c>
      <c r="J344" s="52" t="e">
        <v>#N/A</v>
      </c>
      <c r="K344" s="52"/>
    </row>
    <row r="345" spans="1:11">
      <c r="A345" s="52" t="s">
        <v>8777</v>
      </c>
      <c r="B345" s="52" t="s">
        <v>7260</v>
      </c>
      <c r="C345" s="128" t="s">
        <v>12995</v>
      </c>
      <c r="D345" s="52"/>
      <c r="E345" s="52" t="s">
        <v>12080</v>
      </c>
      <c r="F345" s="52" t="s">
        <v>7223</v>
      </c>
      <c r="G345" s="134" t="s">
        <v>4533</v>
      </c>
      <c r="H345" s="134" t="s">
        <v>8777</v>
      </c>
      <c r="I345" s="52">
        <v>6932485000944</v>
      </c>
      <c r="J345" s="52" t="e">
        <v>#N/A</v>
      </c>
      <c r="K345" s="52" t="s">
        <v>7232</v>
      </c>
    </row>
    <row r="346" spans="1:11">
      <c r="A346" s="52" t="s">
        <v>3959</v>
      </c>
      <c r="B346" s="52" t="s">
        <v>10210</v>
      </c>
      <c r="C346" s="128" t="s">
        <v>9715</v>
      </c>
      <c r="D346" s="52"/>
      <c r="E346" s="52">
        <v>0</v>
      </c>
      <c r="F346" s="52"/>
      <c r="G346" s="134" t="s">
        <v>10781</v>
      </c>
      <c r="H346" s="144" t="s">
        <v>3959</v>
      </c>
      <c r="I346" s="52" t="s">
        <v>818</v>
      </c>
      <c r="J346" s="52" t="e">
        <v>#N/A</v>
      </c>
      <c r="K346" s="52"/>
    </row>
    <row r="347" spans="1:11">
      <c r="A347" s="52" t="s">
        <v>946</v>
      </c>
      <c r="B347" s="52" t="s">
        <v>4695</v>
      </c>
      <c r="C347" s="128" t="s">
        <v>6828</v>
      </c>
      <c r="D347" s="52"/>
      <c r="E347" s="52">
        <v>0</v>
      </c>
      <c r="F347" s="52" t="s">
        <v>14314</v>
      </c>
      <c r="G347" s="134" t="s">
        <v>4535</v>
      </c>
      <c r="H347" s="134" t="s">
        <v>946</v>
      </c>
      <c r="I347" s="52">
        <v>6974950107086</v>
      </c>
      <c r="J347" s="52" t="e">
        <v>#N/A</v>
      </c>
      <c r="K347" s="52"/>
    </row>
    <row r="348" spans="1:11">
      <c r="A348" s="52" t="s">
        <v>8777</v>
      </c>
      <c r="B348" s="52" t="s">
        <v>7790</v>
      </c>
      <c r="C348" s="128" t="s">
        <v>8387</v>
      </c>
      <c r="D348" s="52" t="s">
        <v>8759</v>
      </c>
      <c r="E348" s="52" t="s">
        <v>12079</v>
      </c>
      <c r="F348" s="52" t="s">
        <v>8788</v>
      </c>
      <c r="G348" s="134" t="s">
        <v>8823</v>
      </c>
      <c r="H348" s="134" t="s">
        <v>8777</v>
      </c>
      <c r="I348" s="52">
        <v>6932485005239</v>
      </c>
      <c r="J348" s="52" t="e">
        <v>#N/A</v>
      </c>
      <c r="K348" s="52"/>
    </row>
    <row r="349" spans="1:11">
      <c r="A349" s="52" t="s">
        <v>946</v>
      </c>
      <c r="B349" s="52" t="s">
        <v>4697</v>
      </c>
      <c r="C349" s="128" t="s">
        <v>6826</v>
      </c>
      <c r="D349" s="52"/>
      <c r="E349" s="52" t="s">
        <v>12078</v>
      </c>
      <c r="F349" s="52" t="s">
        <v>6827</v>
      </c>
      <c r="G349" s="134" t="s">
        <v>4533</v>
      </c>
      <c r="H349" s="134" t="s">
        <v>946</v>
      </c>
      <c r="I349" s="52">
        <v>6974950107079</v>
      </c>
      <c r="J349" s="52" t="e">
        <v>#N/A</v>
      </c>
      <c r="K349" s="52"/>
    </row>
    <row r="350" spans="1:11">
      <c r="A350" s="52" t="s">
        <v>7501</v>
      </c>
      <c r="B350" s="52" t="s">
        <v>1062</v>
      </c>
      <c r="C350" s="128" t="s">
        <v>2025</v>
      </c>
      <c r="D350" s="52" t="s">
        <v>1063</v>
      </c>
      <c r="E350" s="52" t="s">
        <v>11473</v>
      </c>
      <c r="F350" s="52"/>
      <c r="G350" s="134" t="s">
        <v>1593</v>
      </c>
      <c r="H350" s="52" t="s">
        <v>7501</v>
      </c>
      <c r="I350" s="52" t="s">
        <v>816</v>
      </c>
      <c r="J350" s="52" t="s">
        <v>12727</v>
      </c>
      <c r="K350" s="52"/>
    </row>
    <row r="351" spans="1:11">
      <c r="A351" s="52" t="s">
        <v>943</v>
      </c>
      <c r="B351" s="52" t="s">
        <v>890</v>
      </c>
      <c r="C351" s="128" t="s">
        <v>2096</v>
      </c>
      <c r="D351" s="52" t="s">
        <v>6133</v>
      </c>
      <c r="E351" s="52" t="s">
        <v>11474</v>
      </c>
      <c r="F351" s="52"/>
      <c r="G351" s="134" t="s">
        <v>4494</v>
      </c>
      <c r="H351" s="52" t="s">
        <v>943</v>
      </c>
      <c r="I351" s="52" t="s">
        <v>891</v>
      </c>
      <c r="J351" s="52">
        <v>194846413923</v>
      </c>
      <c r="K351" s="52"/>
    </row>
    <row r="352" spans="1:11">
      <c r="A352" s="52" t="s">
        <v>1678</v>
      </c>
      <c r="B352" s="52" t="s">
        <v>893</v>
      </c>
      <c r="C352" s="128" t="s">
        <v>2098</v>
      </c>
      <c r="D352" s="52" t="s">
        <v>6135</v>
      </c>
      <c r="E352" s="52" t="s">
        <v>11475</v>
      </c>
      <c r="F352" s="52"/>
      <c r="G352" s="134" t="s">
        <v>6136</v>
      </c>
      <c r="H352" s="52" t="s">
        <v>1678</v>
      </c>
      <c r="I352" s="52" t="s">
        <v>894</v>
      </c>
      <c r="J352" s="52">
        <v>194846413947</v>
      </c>
      <c r="K352" s="52"/>
    </row>
    <row r="353" spans="1:11">
      <c r="A353" s="52" t="s">
        <v>4002</v>
      </c>
      <c r="B353" s="52" t="s">
        <v>1076</v>
      </c>
      <c r="C353" s="128" t="s">
        <v>2097</v>
      </c>
      <c r="D353" s="52" t="s">
        <v>6134</v>
      </c>
      <c r="E353" s="52" t="s">
        <v>11476</v>
      </c>
      <c r="F353" s="52"/>
      <c r="G353" s="134" t="s">
        <v>4495</v>
      </c>
      <c r="H353" s="52" t="s">
        <v>4002</v>
      </c>
      <c r="I353" s="52" t="s">
        <v>892</v>
      </c>
      <c r="J353" s="52" t="s">
        <v>12728</v>
      </c>
      <c r="K353" s="52"/>
    </row>
    <row r="354" spans="1:11">
      <c r="A354" s="52" t="s">
        <v>762</v>
      </c>
      <c r="B354" s="52" t="s">
        <v>1077</v>
      </c>
      <c r="C354" s="128" t="s">
        <v>2099</v>
      </c>
      <c r="D354" s="52" t="s">
        <v>6137</v>
      </c>
      <c r="E354" s="52" t="s">
        <v>11477</v>
      </c>
      <c r="F354" s="52"/>
      <c r="G354" s="134" t="s">
        <v>6138</v>
      </c>
      <c r="H354" s="52" t="s">
        <v>762</v>
      </c>
      <c r="I354" s="52" t="s">
        <v>895</v>
      </c>
      <c r="J354" s="52">
        <v>194846413954</v>
      </c>
      <c r="K354" s="52"/>
    </row>
    <row r="355" spans="1:11">
      <c r="A355" s="52" t="s">
        <v>97</v>
      </c>
      <c r="B355" s="52" t="s">
        <v>9551</v>
      </c>
      <c r="C355" s="128" t="s">
        <v>9551</v>
      </c>
      <c r="D355" s="52"/>
      <c r="E355" s="52">
        <v>0</v>
      </c>
      <c r="F355" s="52"/>
      <c r="G355" s="134" t="s">
        <v>10621</v>
      </c>
      <c r="H355" s="134" t="s">
        <v>97</v>
      </c>
      <c r="I355" s="52" t="e">
        <v>#N/A</v>
      </c>
      <c r="J355" s="52" t="e">
        <v>#N/A</v>
      </c>
      <c r="K355" s="52"/>
    </row>
    <row r="356" spans="1:11">
      <c r="A356" s="52" t="s">
        <v>97</v>
      </c>
      <c r="B356" s="52" t="s">
        <v>9454</v>
      </c>
      <c r="C356" s="128" t="s">
        <v>9454</v>
      </c>
      <c r="D356" s="52"/>
      <c r="E356" s="52">
        <v>0</v>
      </c>
      <c r="F356" s="52"/>
      <c r="G356" s="134" t="s">
        <v>10524</v>
      </c>
      <c r="H356" s="134" t="s">
        <v>97</v>
      </c>
      <c r="I356" s="52" t="e">
        <v>#N/A</v>
      </c>
      <c r="J356" s="52" t="e">
        <v>#N/A</v>
      </c>
      <c r="K356" s="52"/>
    </row>
    <row r="357" spans="1:11">
      <c r="A357" s="52" t="s">
        <v>2467</v>
      </c>
      <c r="B357" s="52" t="s">
        <v>1697</v>
      </c>
      <c r="C357" s="128" t="s">
        <v>6471</v>
      </c>
      <c r="D357" s="52" t="s">
        <v>818</v>
      </c>
      <c r="E357" s="52" t="s">
        <v>11478</v>
      </c>
      <c r="F357" s="52" t="s">
        <v>6472</v>
      </c>
      <c r="G357" s="134" t="s">
        <v>6473</v>
      </c>
      <c r="H357" s="52" t="s">
        <v>2467</v>
      </c>
      <c r="I357" s="52">
        <v>6974950101947</v>
      </c>
      <c r="J357" s="52">
        <v>194846415637</v>
      </c>
      <c r="K357" s="52"/>
    </row>
    <row r="358" spans="1:11">
      <c r="A358" s="52" t="s">
        <v>6440</v>
      </c>
      <c r="B358" s="52" t="s">
        <v>1698</v>
      </c>
      <c r="C358" s="128" t="s">
        <v>2224</v>
      </c>
      <c r="D358" s="52" t="s">
        <v>818</v>
      </c>
      <c r="E358" s="52" t="s">
        <v>11479</v>
      </c>
      <c r="F358" s="52" t="s">
        <v>2225</v>
      </c>
      <c r="G358" s="134" t="s">
        <v>6474</v>
      </c>
      <c r="H358" s="52" t="s">
        <v>6440</v>
      </c>
      <c r="I358" s="52">
        <v>6974950101954</v>
      </c>
      <c r="J358" s="52">
        <v>194846415644</v>
      </c>
      <c r="K358" s="52"/>
    </row>
    <row r="359" spans="1:11">
      <c r="A359" s="52" t="s">
        <v>5871</v>
      </c>
      <c r="B359" s="52" t="s">
        <v>1700</v>
      </c>
      <c r="C359" s="128" t="s">
        <v>6476</v>
      </c>
      <c r="D359" s="52" t="s">
        <v>818</v>
      </c>
      <c r="E359" s="52">
        <v>0</v>
      </c>
      <c r="F359" s="52" t="s">
        <v>6417</v>
      </c>
      <c r="G359" s="134" t="s">
        <v>5870</v>
      </c>
      <c r="H359" s="52" t="s">
        <v>5871</v>
      </c>
      <c r="I359" s="52">
        <v>6974950102197</v>
      </c>
      <c r="J359" s="52">
        <v>194846415712</v>
      </c>
      <c r="K359" s="52"/>
    </row>
    <row r="360" spans="1:11">
      <c r="A360" s="52" t="s">
        <v>2467</v>
      </c>
      <c r="B360" s="52" t="s">
        <v>1701</v>
      </c>
      <c r="C360" s="128" t="s">
        <v>2227</v>
      </c>
      <c r="D360" s="52" t="s">
        <v>818</v>
      </c>
      <c r="E360" s="52">
        <v>0</v>
      </c>
      <c r="F360" s="52" t="s">
        <v>6417</v>
      </c>
      <c r="G360" s="134" t="s">
        <v>6477</v>
      </c>
      <c r="H360" s="52" t="s">
        <v>2467</v>
      </c>
      <c r="I360" s="52">
        <v>6974950102203</v>
      </c>
      <c r="J360" s="52">
        <v>194846415729</v>
      </c>
      <c r="K360" s="52"/>
    </row>
    <row r="361" spans="1:11">
      <c r="A361" s="52" t="s">
        <v>97</v>
      </c>
      <c r="B361" s="52" t="s">
        <v>9387</v>
      </c>
      <c r="C361" s="128" t="s">
        <v>9387</v>
      </c>
      <c r="D361" s="52"/>
      <c r="E361" s="52">
        <v>0</v>
      </c>
      <c r="F361" s="52"/>
      <c r="G361" s="134" t="s">
        <v>10456</v>
      </c>
      <c r="H361" s="134" t="s">
        <v>97</v>
      </c>
      <c r="I361" s="52" t="e">
        <v>#N/A</v>
      </c>
      <c r="J361" s="52" t="e">
        <v>#N/A</v>
      </c>
      <c r="K361" s="52"/>
    </row>
    <row r="362" spans="1:11">
      <c r="A362" s="52" t="s">
        <v>97</v>
      </c>
      <c r="B362" s="52" t="s">
        <v>9451</v>
      </c>
      <c r="C362" s="128" t="s">
        <v>9451</v>
      </c>
      <c r="D362" s="52"/>
      <c r="E362" s="52">
        <v>0</v>
      </c>
      <c r="F362" s="52"/>
      <c r="G362" s="134" t="s">
        <v>10521</v>
      </c>
      <c r="H362" s="134" t="s">
        <v>97</v>
      </c>
      <c r="I362" s="52" t="e">
        <v>#N/A</v>
      </c>
      <c r="J362" s="52" t="e">
        <v>#N/A</v>
      </c>
      <c r="K362" s="52"/>
    </row>
    <row r="363" spans="1:11">
      <c r="A363" s="52" t="s">
        <v>976</v>
      </c>
      <c r="B363" s="52" t="s">
        <v>10162</v>
      </c>
      <c r="C363" s="128" t="s">
        <v>9655</v>
      </c>
      <c r="D363" s="52"/>
      <c r="E363" s="52">
        <v>0</v>
      </c>
      <c r="F363" s="52"/>
      <c r="G363" s="134" t="s">
        <v>10725</v>
      </c>
      <c r="H363" s="52" t="s">
        <v>976</v>
      </c>
      <c r="I363" s="52">
        <v>6932485001675</v>
      </c>
      <c r="J363" s="52">
        <v>194846420389</v>
      </c>
      <c r="K363" s="52"/>
    </row>
    <row r="364" spans="1:11">
      <c r="A364" s="52" t="s">
        <v>1678</v>
      </c>
      <c r="B364" s="52" t="s">
        <v>1047</v>
      </c>
      <c r="C364" s="128" t="s">
        <v>1834</v>
      </c>
      <c r="D364" s="52" t="s">
        <v>5719</v>
      </c>
      <c r="E364" s="52" t="s">
        <v>11480</v>
      </c>
      <c r="F364" s="52" t="s">
        <v>14229</v>
      </c>
      <c r="G364" s="134" t="s">
        <v>5720</v>
      </c>
      <c r="H364" s="52" t="s">
        <v>1678</v>
      </c>
      <c r="I364" s="52" t="s">
        <v>500</v>
      </c>
      <c r="J364" s="52">
        <v>194846410861</v>
      </c>
      <c r="K364" s="52"/>
    </row>
    <row r="365" spans="1:11">
      <c r="A365" s="52" t="s">
        <v>5723</v>
      </c>
      <c r="B365" s="52" t="s">
        <v>1040</v>
      </c>
      <c r="C365" s="128" t="s">
        <v>1835</v>
      </c>
      <c r="D365" s="52" t="s">
        <v>5721</v>
      </c>
      <c r="E365" s="52" t="s">
        <v>11481</v>
      </c>
      <c r="F365" s="52" t="s">
        <v>14230</v>
      </c>
      <c r="G365" s="134" t="s">
        <v>5722</v>
      </c>
      <c r="H365" s="52" t="s">
        <v>5723</v>
      </c>
      <c r="I365" s="52" t="s">
        <v>501</v>
      </c>
      <c r="J365" s="52">
        <v>194846410878</v>
      </c>
      <c r="K365" s="52"/>
    </row>
    <row r="366" spans="1:11">
      <c r="A366" s="52" t="s">
        <v>457</v>
      </c>
      <c r="B366" s="52" t="s">
        <v>502</v>
      </c>
      <c r="C366" s="128" t="s">
        <v>1836</v>
      </c>
      <c r="D366" s="52" t="s">
        <v>5724</v>
      </c>
      <c r="E366" s="52" t="s">
        <v>11482</v>
      </c>
      <c r="F366" s="52" t="s">
        <v>14231</v>
      </c>
      <c r="G366" s="134" t="s">
        <v>2367</v>
      </c>
      <c r="H366" s="52" t="s">
        <v>457</v>
      </c>
      <c r="I366" s="52" t="s">
        <v>503</v>
      </c>
      <c r="J366" s="52">
        <v>194846410885</v>
      </c>
      <c r="K366" s="52"/>
    </row>
    <row r="367" spans="1:11">
      <c r="A367" s="52" t="s">
        <v>4002</v>
      </c>
      <c r="B367" s="52" t="s">
        <v>1045</v>
      </c>
      <c r="C367" s="128" t="s">
        <v>1837</v>
      </c>
      <c r="D367" s="52" t="s">
        <v>5725</v>
      </c>
      <c r="E367" s="52" t="s">
        <v>11483</v>
      </c>
      <c r="F367" s="52" t="s">
        <v>14232</v>
      </c>
      <c r="G367" s="134" t="s">
        <v>5726</v>
      </c>
      <c r="H367" s="52" t="s">
        <v>4002</v>
      </c>
      <c r="I367" s="52" t="s">
        <v>504</v>
      </c>
      <c r="J367" s="52">
        <v>194846410892</v>
      </c>
      <c r="K367" s="52"/>
    </row>
    <row r="368" spans="1:11">
      <c r="A368" s="52" t="s">
        <v>943</v>
      </c>
      <c r="B368" s="52" t="s">
        <v>1046</v>
      </c>
      <c r="C368" s="128" t="s">
        <v>1838</v>
      </c>
      <c r="D368" s="52" t="s">
        <v>5727</v>
      </c>
      <c r="E368" s="52" t="s">
        <v>11484</v>
      </c>
      <c r="F368" s="52" t="s">
        <v>14233</v>
      </c>
      <c r="G368" s="134" t="s">
        <v>3988</v>
      </c>
      <c r="H368" s="52" t="s">
        <v>943</v>
      </c>
      <c r="I368" s="52" t="s">
        <v>505</v>
      </c>
      <c r="J368" s="52">
        <v>194846410908</v>
      </c>
      <c r="K368" s="52"/>
    </row>
    <row r="369" spans="1:11">
      <c r="A369" s="52" t="s">
        <v>957</v>
      </c>
      <c r="B369" s="52" t="s">
        <v>1048</v>
      </c>
      <c r="C369" s="128" t="s">
        <v>1839</v>
      </c>
      <c r="D369" s="52" t="s">
        <v>1049</v>
      </c>
      <c r="E369" s="52" t="s">
        <v>11485</v>
      </c>
      <c r="F369" s="52" t="s">
        <v>14234</v>
      </c>
      <c r="G369" s="134" t="s">
        <v>5728</v>
      </c>
      <c r="H369" s="52" t="s">
        <v>957</v>
      </c>
      <c r="I369" s="52" t="s">
        <v>506</v>
      </c>
      <c r="J369" s="52">
        <v>194846410915</v>
      </c>
      <c r="K369" s="52"/>
    </row>
    <row r="370" spans="1:11">
      <c r="A370" s="52" t="s">
        <v>961</v>
      </c>
      <c r="B370" s="52" t="s">
        <v>1041</v>
      </c>
      <c r="C370" s="128" t="s">
        <v>14235</v>
      </c>
      <c r="D370" s="52" t="s">
        <v>5729</v>
      </c>
      <c r="E370" s="52" t="s">
        <v>11486</v>
      </c>
      <c r="F370" s="52" t="s">
        <v>14236</v>
      </c>
      <c r="G370" s="134" t="s">
        <v>960</v>
      </c>
      <c r="H370" s="52" t="s">
        <v>961</v>
      </c>
      <c r="I370" s="52" t="s">
        <v>507</v>
      </c>
      <c r="J370" s="52">
        <v>194846410922</v>
      </c>
      <c r="K370" s="52"/>
    </row>
    <row r="371" spans="1:11">
      <c r="A371" s="52" t="s">
        <v>1599</v>
      </c>
      <c r="B371" s="52" t="s">
        <v>1043</v>
      </c>
      <c r="C371" s="128" t="s">
        <v>5730</v>
      </c>
      <c r="D371" s="52" t="s">
        <v>1044</v>
      </c>
      <c r="E371" s="52" t="s">
        <v>11487</v>
      </c>
      <c r="F371" s="52" t="s">
        <v>14237</v>
      </c>
      <c r="G371" s="134" t="s">
        <v>1601</v>
      </c>
      <c r="H371" s="52" t="s">
        <v>1599</v>
      </c>
      <c r="I371" s="52" t="s">
        <v>508</v>
      </c>
      <c r="J371" s="52">
        <v>194846410946</v>
      </c>
      <c r="K371" s="52"/>
    </row>
    <row r="372" spans="1:11">
      <c r="A372" s="52" t="s">
        <v>5733</v>
      </c>
      <c r="B372" s="52" t="s">
        <v>509</v>
      </c>
      <c r="C372" s="128" t="s">
        <v>1840</v>
      </c>
      <c r="D372" s="52" t="s">
        <v>5731</v>
      </c>
      <c r="E372" s="52" t="s">
        <v>11488</v>
      </c>
      <c r="F372" s="52" t="s">
        <v>14238</v>
      </c>
      <c r="G372" s="134" t="s">
        <v>5732</v>
      </c>
      <c r="H372" s="52" t="s">
        <v>5733</v>
      </c>
      <c r="I372" s="52" t="s">
        <v>510</v>
      </c>
      <c r="J372" s="52">
        <v>194846410953</v>
      </c>
      <c r="K372" s="52"/>
    </row>
    <row r="373" spans="1:11">
      <c r="A373" s="52" t="s">
        <v>951</v>
      </c>
      <c r="B373" s="52" t="s">
        <v>511</v>
      </c>
      <c r="C373" s="128" t="s">
        <v>1841</v>
      </c>
      <c r="D373" s="52" t="s">
        <v>5734</v>
      </c>
      <c r="E373" s="52" t="s">
        <v>11489</v>
      </c>
      <c r="F373" s="52" t="s">
        <v>14239</v>
      </c>
      <c r="G373" s="134" t="s">
        <v>5735</v>
      </c>
      <c r="H373" s="52" t="s">
        <v>951</v>
      </c>
      <c r="I373" s="52" t="s">
        <v>512</v>
      </c>
      <c r="J373" s="52">
        <v>194846410960</v>
      </c>
      <c r="K373" s="52"/>
    </row>
    <row r="374" spans="1:11">
      <c r="A374" s="52" t="s">
        <v>946</v>
      </c>
      <c r="B374" s="52" t="s">
        <v>1042</v>
      </c>
      <c r="C374" s="128" t="s">
        <v>1842</v>
      </c>
      <c r="D374" s="52" t="s">
        <v>5736</v>
      </c>
      <c r="E374" s="52" t="s">
        <v>11490</v>
      </c>
      <c r="F374" s="52" t="s">
        <v>14240</v>
      </c>
      <c r="G374" s="134" t="s">
        <v>2359</v>
      </c>
      <c r="H374" s="52" t="s">
        <v>946</v>
      </c>
      <c r="I374" s="52" t="s">
        <v>513</v>
      </c>
      <c r="J374" s="52">
        <v>194846410977</v>
      </c>
      <c r="K374" s="52"/>
    </row>
    <row r="375" spans="1:11">
      <c r="A375" s="52" t="s">
        <v>1009</v>
      </c>
      <c r="B375" s="52" t="s">
        <v>1038</v>
      </c>
      <c r="C375" s="128" t="s">
        <v>1843</v>
      </c>
      <c r="D375" s="52" t="s">
        <v>514</v>
      </c>
      <c r="E375" s="52" t="s">
        <v>11491</v>
      </c>
      <c r="F375" s="52" t="s">
        <v>14241</v>
      </c>
      <c r="G375" s="134" t="s">
        <v>5737</v>
      </c>
      <c r="H375" s="52" t="s">
        <v>1009</v>
      </c>
      <c r="I375" s="52" t="s">
        <v>515</v>
      </c>
      <c r="J375" s="52" t="e">
        <v>#N/A</v>
      </c>
      <c r="K375" s="52"/>
    </row>
    <row r="376" spans="1:11">
      <c r="A376" s="52" t="s">
        <v>1009</v>
      </c>
      <c r="B376" s="52" t="s">
        <v>1058</v>
      </c>
      <c r="C376" s="128" t="s">
        <v>9274</v>
      </c>
      <c r="D376" s="52"/>
      <c r="E376" s="52" t="s">
        <v>11492</v>
      </c>
      <c r="F376" s="52"/>
      <c r="G376" s="134" t="s">
        <v>10341</v>
      </c>
      <c r="H376" s="52" t="s">
        <v>1009</v>
      </c>
      <c r="I376" s="52" t="e">
        <v>#N/A</v>
      </c>
      <c r="J376" s="52">
        <v>194846410984</v>
      </c>
      <c r="K376" s="52"/>
    </row>
    <row r="377" spans="1:11">
      <c r="A377" s="52" t="s">
        <v>1678</v>
      </c>
      <c r="B377" s="52" t="s">
        <v>1187</v>
      </c>
      <c r="C377" s="128" t="s">
        <v>1844</v>
      </c>
      <c r="D377" s="52" t="s">
        <v>517</v>
      </c>
      <c r="E377" s="52" t="s">
        <v>11493</v>
      </c>
      <c r="F377" s="52" t="s">
        <v>14242</v>
      </c>
      <c r="G377" s="134" t="s">
        <v>5738</v>
      </c>
      <c r="H377" s="52" t="s">
        <v>1678</v>
      </c>
      <c r="I377" s="52" t="s">
        <v>518</v>
      </c>
      <c r="J377" s="52">
        <v>194846410991</v>
      </c>
      <c r="K377" s="52"/>
    </row>
    <row r="378" spans="1:11">
      <c r="A378" s="52" t="s">
        <v>4002</v>
      </c>
      <c r="B378" s="52" t="s">
        <v>1189</v>
      </c>
      <c r="C378" s="128" t="s">
        <v>1845</v>
      </c>
      <c r="D378" s="52" t="s">
        <v>5739</v>
      </c>
      <c r="E378" s="52" t="s">
        <v>11494</v>
      </c>
      <c r="F378" s="52" t="s">
        <v>14243</v>
      </c>
      <c r="G378" s="134" t="s">
        <v>5740</v>
      </c>
      <c r="H378" s="52" t="s">
        <v>4002</v>
      </c>
      <c r="I378" s="52" t="s">
        <v>519</v>
      </c>
      <c r="J378" s="52">
        <v>194846411004</v>
      </c>
      <c r="K378" s="52"/>
    </row>
    <row r="379" spans="1:11">
      <c r="A379" s="52" t="s">
        <v>943</v>
      </c>
      <c r="B379" s="52" t="s">
        <v>1188</v>
      </c>
      <c r="C379" s="128" t="s">
        <v>1846</v>
      </c>
      <c r="D379" s="52" t="s">
        <v>5741</v>
      </c>
      <c r="E379" s="52" t="s">
        <v>11495</v>
      </c>
      <c r="F379" s="52" t="s">
        <v>14244</v>
      </c>
      <c r="G379" s="134" t="s">
        <v>5742</v>
      </c>
      <c r="H379" s="52" t="s">
        <v>943</v>
      </c>
      <c r="I379" s="52" t="s">
        <v>520</v>
      </c>
      <c r="J379" s="52">
        <v>194846411011</v>
      </c>
      <c r="K379" s="52"/>
    </row>
    <row r="380" spans="1:11">
      <c r="A380" s="52" t="s">
        <v>957</v>
      </c>
      <c r="B380" s="52" t="s">
        <v>1186</v>
      </c>
      <c r="C380" s="128" t="s">
        <v>1847</v>
      </c>
      <c r="D380" s="52" t="s">
        <v>521</v>
      </c>
      <c r="E380" s="52" t="s">
        <v>11496</v>
      </c>
      <c r="F380" s="52" t="s">
        <v>14245</v>
      </c>
      <c r="G380" s="134" t="s">
        <v>1596</v>
      </c>
      <c r="H380" s="52" t="s">
        <v>957</v>
      </c>
      <c r="I380" s="52" t="s">
        <v>522</v>
      </c>
      <c r="J380" s="52">
        <v>194846411028</v>
      </c>
      <c r="K380" s="52"/>
    </row>
    <row r="381" spans="1:11">
      <c r="A381" s="52" t="s">
        <v>1009</v>
      </c>
      <c r="B381" s="52" t="s">
        <v>1183</v>
      </c>
      <c r="C381" s="128" t="s">
        <v>7215</v>
      </c>
      <c r="D381" s="52"/>
      <c r="E381" s="52" t="s">
        <v>11497</v>
      </c>
      <c r="F381" s="52"/>
      <c r="G381" s="134" t="s">
        <v>10342</v>
      </c>
      <c r="H381" s="52" t="s">
        <v>1009</v>
      </c>
      <c r="I381" s="52" t="e">
        <v>#N/A</v>
      </c>
      <c r="J381" s="52">
        <v>194846411035</v>
      </c>
      <c r="K381" s="52"/>
    </row>
    <row r="382" spans="1:11">
      <c r="A382" s="52" t="s">
        <v>1009</v>
      </c>
      <c r="B382" s="52" t="s">
        <v>1191</v>
      </c>
      <c r="C382" s="128" t="s">
        <v>1848</v>
      </c>
      <c r="D382" s="52" t="s">
        <v>1192</v>
      </c>
      <c r="E382" s="52" t="s">
        <v>11498</v>
      </c>
      <c r="F382" s="52" t="s">
        <v>14246</v>
      </c>
      <c r="G382" s="134" t="s">
        <v>1609</v>
      </c>
      <c r="H382" s="52" t="s">
        <v>1009</v>
      </c>
      <c r="I382" s="52" t="s">
        <v>524</v>
      </c>
      <c r="J382" s="52" t="e">
        <v>#N/A</v>
      </c>
      <c r="K382" s="52"/>
    </row>
    <row r="383" spans="1:11">
      <c r="A383" s="52" t="s">
        <v>1009</v>
      </c>
      <c r="B383" s="52" t="s">
        <v>528</v>
      </c>
      <c r="C383" s="128" t="s">
        <v>1850</v>
      </c>
      <c r="D383" s="52" t="s">
        <v>527</v>
      </c>
      <c r="E383" s="52" t="s">
        <v>11499</v>
      </c>
      <c r="F383" s="52" t="s">
        <v>14247</v>
      </c>
      <c r="G383" s="134" t="s">
        <v>5744</v>
      </c>
      <c r="H383" s="52" t="s">
        <v>1009</v>
      </c>
      <c r="I383" s="52" t="s">
        <v>529</v>
      </c>
      <c r="J383" s="52" t="e">
        <v>#N/A</v>
      </c>
      <c r="K383" s="52"/>
    </row>
    <row r="384" spans="1:11">
      <c r="A384" s="52" t="s">
        <v>1009</v>
      </c>
      <c r="B384" s="52" t="s">
        <v>1052</v>
      </c>
      <c r="C384" s="128" t="s">
        <v>1849</v>
      </c>
      <c r="D384" s="52" t="s">
        <v>525</v>
      </c>
      <c r="E384" s="52" t="s">
        <v>11500</v>
      </c>
      <c r="F384" s="52" t="s">
        <v>14248</v>
      </c>
      <c r="G384" s="134" t="s">
        <v>5743</v>
      </c>
      <c r="H384" s="52" t="s">
        <v>1009</v>
      </c>
      <c r="I384" s="52" t="s">
        <v>526</v>
      </c>
      <c r="J384" s="52" t="e">
        <v>#N/A</v>
      </c>
      <c r="K384" s="52"/>
    </row>
    <row r="385" spans="1:11">
      <c r="A385" s="52" t="s">
        <v>11021</v>
      </c>
      <c r="B385" s="52" t="s">
        <v>1071</v>
      </c>
      <c r="C385" s="128" t="s">
        <v>1851</v>
      </c>
      <c r="D385" s="52" t="s">
        <v>5745</v>
      </c>
      <c r="E385" s="52" t="s">
        <v>11501</v>
      </c>
      <c r="F385" s="52" t="s">
        <v>5746</v>
      </c>
      <c r="G385" s="134" t="s">
        <v>5747</v>
      </c>
      <c r="H385" s="52" t="s">
        <v>11021</v>
      </c>
      <c r="I385" s="52" t="s">
        <v>530</v>
      </c>
      <c r="J385" s="52" t="s">
        <v>12729</v>
      </c>
      <c r="K385" s="52"/>
    </row>
    <row r="386" spans="1:11">
      <c r="A386" s="52" t="s">
        <v>4115</v>
      </c>
      <c r="B386" s="52" t="s">
        <v>1072</v>
      </c>
      <c r="C386" s="128" t="s">
        <v>1860</v>
      </c>
      <c r="D386" s="52" t="s">
        <v>5759</v>
      </c>
      <c r="E386" s="52" t="s">
        <v>11502</v>
      </c>
      <c r="F386" s="52"/>
      <c r="G386" s="134" t="s">
        <v>755</v>
      </c>
      <c r="H386" s="52" t="s">
        <v>4115</v>
      </c>
      <c r="I386" s="52" t="s">
        <v>545</v>
      </c>
      <c r="J386" s="52" t="s">
        <v>12730</v>
      </c>
      <c r="K386" s="52"/>
    </row>
    <row r="387" spans="1:11">
      <c r="A387" s="52" t="s">
        <v>3959</v>
      </c>
      <c r="B387" s="52" t="s">
        <v>10209</v>
      </c>
      <c r="C387" s="128" t="s">
        <v>9714</v>
      </c>
      <c r="D387" s="52"/>
      <c r="E387" s="52">
        <v>0</v>
      </c>
      <c r="F387" s="52"/>
      <c r="G387" s="134" t="s">
        <v>10780</v>
      </c>
      <c r="H387" s="144" t="s">
        <v>3959</v>
      </c>
      <c r="I387" s="52" t="s">
        <v>818</v>
      </c>
      <c r="J387" s="52" t="e">
        <v>#N/A</v>
      </c>
      <c r="K387" s="52"/>
    </row>
    <row r="388" spans="1:11">
      <c r="A388" s="52" t="s">
        <v>995</v>
      </c>
      <c r="B388" s="52" t="s">
        <v>1056</v>
      </c>
      <c r="C388" s="128" t="s">
        <v>1916</v>
      </c>
      <c r="D388" s="52" t="s">
        <v>5846</v>
      </c>
      <c r="E388" s="52">
        <v>0</v>
      </c>
      <c r="F388" s="52"/>
      <c r="G388" s="134" t="s">
        <v>2377</v>
      </c>
      <c r="H388" s="52" t="s">
        <v>995</v>
      </c>
      <c r="I388" s="52" t="s">
        <v>631</v>
      </c>
      <c r="J388" s="52" t="s">
        <v>12731</v>
      </c>
      <c r="K388" s="52"/>
    </row>
    <row r="389" spans="1:11">
      <c r="A389" s="52" t="s">
        <v>769</v>
      </c>
      <c r="B389" s="52" t="s">
        <v>1060</v>
      </c>
      <c r="C389" s="128" t="s">
        <v>1918</v>
      </c>
      <c r="D389" s="52" t="s">
        <v>5848</v>
      </c>
      <c r="E389" s="52">
        <v>0</v>
      </c>
      <c r="F389" s="52"/>
      <c r="G389" s="134" t="s">
        <v>5849</v>
      </c>
      <c r="H389" s="52" t="s">
        <v>769</v>
      </c>
      <c r="I389" s="52" t="s">
        <v>634</v>
      </c>
      <c r="J389" s="52" t="s">
        <v>12732</v>
      </c>
      <c r="K389" s="52"/>
    </row>
    <row r="390" spans="1:11">
      <c r="A390" s="52" t="s">
        <v>769</v>
      </c>
      <c r="B390" s="52" t="s">
        <v>1055</v>
      </c>
      <c r="C390" s="128" t="s">
        <v>1919</v>
      </c>
      <c r="D390" s="52" t="s">
        <v>635</v>
      </c>
      <c r="E390" s="52">
        <v>0</v>
      </c>
      <c r="F390" s="52"/>
      <c r="G390" s="134" t="s">
        <v>5850</v>
      </c>
      <c r="H390" s="52" t="s">
        <v>769</v>
      </c>
      <c r="I390" s="52" t="s">
        <v>636</v>
      </c>
      <c r="J390" s="52" t="s">
        <v>12733</v>
      </c>
      <c r="K390" s="52"/>
    </row>
    <row r="391" spans="1:11">
      <c r="A391" s="52" t="s">
        <v>762</v>
      </c>
      <c r="B391" s="52" t="s">
        <v>1059</v>
      </c>
      <c r="C391" s="128" t="s">
        <v>1921</v>
      </c>
      <c r="D391" s="52" t="s">
        <v>5856</v>
      </c>
      <c r="E391" s="52">
        <v>0</v>
      </c>
      <c r="F391" s="52"/>
      <c r="G391" s="134" t="s">
        <v>5857</v>
      </c>
      <c r="H391" s="52" t="s">
        <v>762</v>
      </c>
      <c r="I391" s="52" t="s">
        <v>639</v>
      </c>
      <c r="J391" s="52" t="s">
        <v>12734</v>
      </c>
      <c r="K391" s="52"/>
    </row>
    <row r="392" spans="1:11">
      <c r="A392" s="52" t="s">
        <v>762</v>
      </c>
      <c r="B392" s="52" t="s">
        <v>2324</v>
      </c>
      <c r="C392" s="128" t="s">
        <v>1923</v>
      </c>
      <c r="D392" s="52" t="s">
        <v>641</v>
      </c>
      <c r="E392" s="52">
        <v>0</v>
      </c>
      <c r="F392" s="52"/>
      <c r="G392" s="134" t="s">
        <v>5860</v>
      </c>
      <c r="H392" s="52" t="s">
        <v>762</v>
      </c>
      <c r="I392" s="52" t="s">
        <v>642</v>
      </c>
      <c r="J392" s="52" t="s">
        <v>12735</v>
      </c>
      <c r="K392" s="52"/>
    </row>
    <row r="393" spans="1:11">
      <c r="A393" s="52" t="s">
        <v>769</v>
      </c>
      <c r="B393" s="52" t="s">
        <v>1057</v>
      </c>
      <c r="C393" s="128" t="s">
        <v>1925</v>
      </c>
      <c r="D393" s="52" t="s">
        <v>5862</v>
      </c>
      <c r="E393" s="52">
        <v>0</v>
      </c>
      <c r="F393" s="52"/>
      <c r="G393" s="134" t="s">
        <v>5863</v>
      </c>
      <c r="H393" s="52" t="s">
        <v>769</v>
      </c>
      <c r="I393" s="52" t="s">
        <v>7046</v>
      </c>
      <c r="J393" s="52" t="s">
        <v>12736</v>
      </c>
      <c r="K393" s="52"/>
    </row>
    <row r="394" spans="1:11">
      <c r="A394" s="52" t="s">
        <v>3959</v>
      </c>
      <c r="B394" s="52" t="s">
        <v>9906</v>
      </c>
      <c r="C394" s="128" t="s">
        <v>9316</v>
      </c>
      <c r="D394" s="52"/>
      <c r="E394" s="52">
        <v>0</v>
      </c>
      <c r="F394" s="52"/>
      <c r="G394" s="134" t="s">
        <v>10385</v>
      </c>
      <c r="H394" s="144" t="s">
        <v>3959</v>
      </c>
      <c r="I394" s="52" t="s">
        <v>818</v>
      </c>
      <c r="J394" s="52" t="e">
        <v>#N/A</v>
      </c>
      <c r="K394" s="52"/>
    </row>
    <row r="395" spans="1:11">
      <c r="A395" s="52" t="s">
        <v>783</v>
      </c>
      <c r="B395" s="52" t="s">
        <v>1053</v>
      </c>
      <c r="C395" s="128" t="s">
        <v>5998</v>
      </c>
      <c r="D395" s="52" t="s">
        <v>5999</v>
      </c>
      <c r="E395" s="52" t="s">
        <v>11503</v>
      </c>
      <c r="F395" s="52"/>
      <c r="G395" s="134" t="s">
        <v>782</v>
      </c>
      <c r="H395" s="52" t="s">
        <v>783</v>
      </c>
      <c r="I395" s="52" t="s">
        <v>811</v>
      </c>
      <c r="J395" s="52" t="s">
        <v>12737</v>
      </c>
      <c r="K395" s="52"/>
    </row>
    <row r="396" spans="1:11">
      <c r="A396" s="52" t="s">
        <v>783</v>
      </c>
      <c r="B396" s="52" t="s">
        <v>5242</v>
      </c>
      <c r="C396" s="128" t="s">
        <v>2022</v>
      </c>
      <c r="D396" s="52" t="s">
        <v>6000</v>
      </c>
      <c r="E396" s="52">
        <v>0</v>
      </c>
      <c r="F396" s="52"/>
      <c r="G396" s="134" t="s">
        <v>6001</v>
      </c>
      <c r="H396" s="52" t="s">
        <v>783</v>
      </c>
      <c r="I396" s="52" t="s">
        <v>812</v>
      </c>
      <c r="J396" s="52" t="s">
        <v>12738</v>
      </c>
      <c r="K396" s="52"/>
    </row>
    <row r="397" spans="1:11">
      <c r="A397" s="52" t="s">
        <v>1677</v>
      </c>
      <c r="B397" s="52" t="s">
        <v>5273</v>
      </c>
      <c r="C397" s="128" t="s">
        <v>2141</v>
      </c>
      <c r="D397" s="52" t="s">
        <v>6228</v>
      </c>
      <c r="E397" s="52" t="s">
        <v>11504</v>
      </c>
      <c r="F397" s="52"/>
      <c r="G397" s="134" t="s">
        <v>6229</v>
      </c>
      <c r="H397" s="52" t="s">
        <v>1677</v>
      </c>
      <c r="I397" s="52">
        <v>6972200199492</v>
      </c>
      <c r="J397" s="52" t="e">
        <v>#N/A</v>
      </c>
      <c r="K397" s="52"/>
    </row>
    <row r="398" spans="1:11">
      <c r="A398" s="52" t="s">
        <v>762</v>
      </c>
      <c r="B398" s="52" t="s">
        <v>5274</v>
      </c>
      <c r="C398" s="128" t="s">
        <v>2142</v>
      </c>
      <c r="D398" s="52" t="s">
        <v>6230</v>
      </c>
      <c r="E398" s="52">
        <v>0</v>
      </c>
      <c r="F398" s="52"/>
      <c r="G398" s="134" t="s">
        <v>6231</v>
      </c>
      <c r="H398" s="52" t="s">
        <v>762</v>
      </c>
      <c r="I398" s="52">
        <v>6972200199508</v>
      </c>
      <c r="J398" s="52" t="e">
        <v>#N/A</v>
      </c>
      <c r="K398" s="52"/>
    </row>
    <row r="399" spans="1:11">
      <c r="A399" s="52" t="s">
        <v>3959</v>
      </c>
      <c r="B399" s="52" t="s">
        <v>10270</v>
      </c>
      <c r="C399" s="128" t="s">
        <v>9792</v>
      </c>
      <c r="D399" s="52"/>
      <c r="E399" s="52">
        <v>0</v>
      </c>
      <c r="F399" s="52"/>
      <c r="G399" s="134" t="s">
        <v>10857</v>
      </c>
      <c r="H399" s="52" t="s">
        <v>3959</v>
      </c>
      <c r="I399" s="52">
        <v>0</v>
      </c>
      <c r="J399" s="52">
        <v>194846419895</v>
      </c>
      <c r="K399" s="52"/>
    </row>
    <row r="400" spans="1:11">
      <c r="A400" s="52" t="s">
        <v>97</v>
      </c>
      <c r="B400" s="52" t="s">
        <v>9328</v>
      </c>
      <c r="C400" s="128" t="s">
        <v>9328</v>
      </c>
      <c r="D400" s="52"/>
      <c r="E400" s="52">
        <v>0</v>
      </c>
      <c r="F400" s="52"/>
      <c r="G400" s="134" t="s">
        <v>10397</v>
      </c>
      <c r="H400" s="134" t="s">
        <v>97</v>
      </c>
      <c r="I400" s="52" t="e">
        <v>#N/A</v>
      </c>
      <c r="J400" s="52" t="e">
        <v>#N/A</v>
      </c>
      <c r="K400" s="52"/>
    </row>
    <row r="401" spans="1:11">
      <c r="A401" s="52" t="s">
        <v>1487</v>
      </c>
      <c r="B401" s="52" t="s">
        <v>5316</v>
      </c>
      <c r="C401" s="128" t="s">
        <v>6482</v>
      </c>
      <c r="D401" s="52" t="s">
        <v>818</v>
      </c>
      <c r="E401" s="52">
        <v>0</v>
      </c>
      <c r="F401" s="52" t="s">
        <v>6483</v>
      </c>
      <c r="G401" s="134" t="s">
        <v>14249</v>
      </c>
      <c r="H401" s="52" t="s">
        <v>1487</v>
      </c>
      <c r="I401" s="52" t="s">
        <v>818</v>
      </c>
      <c r="J401" s="52">
        <v>194846415774</v>
      </c>
      <c r="K401" s="52"/>
    </row>
    <row r="402" spans="1:11">
      <c r="A402" s="52" t="s">
        <v>1487</v>
      </c>
      <c r="B402" s="52" t="s">
        <v>5317</v>
      </c>
      <c r="C402" s="128" t="s">
        <v>6484</v>
      </c>
      <c r="D402" s="52" t="s">
        <v>818</v>
      </c>
      <c r="E402" s="52">
        <v>0</v>
      </c>
      <c r="F402" s="52" t="s">
        <v>6485</v>
      </c>
      <c r="G402" s="134" t="s">
        <v>14249</v>
      </c>
      <c r="H402" s="52" t="s">
        <v>1487</v>
      </c>
      <c r="I402" s="52" t="s">
        <v>818</v>
      </c>
      <c r="J402" s="52">
        <v>194846415781</v>
      </c>
      <c r="K402" s="52"/>
    </row>
    <row r="403" spans="1:11">
      <c r="A403" s="52" t="s">
        <v>11010</v>
      </c>
      <c r="B403" s="52" t="s">
        <v>5321</v>
      </c>
      <c r="C403" s="128" t="s">
        <v>6496</v>
      </c>
      <c r="D403" s="52" t="s">
        <v>818</v>
      </c>
      <c r="E403" s="52">
        <v>0</v>
      </c>
      <c r="F403" s="52"/>
      <c r="G403" s="134" t="s">
        <v>4001</v>
      </c>
      <c r="H403" s="52" t="s">
        <v>11010</v>
      </c>
      <c r="I403" s="52" t="s">
        <v>818</v>
      </c>
      <c r="J403" s="52">
        <v>194846415835</v>
      </c>
      <c r="K403" s="52"/>
    </row>
    <row r="404" spans="1:11">
      <c r="A404" s="52" t="s">
        <v>3959</v>
      </c>
      <c r="B404" s="52" t="s">
        <v>5338</v>
      </c>
      <c r="C404" s="128" t="s">
        <v>4009</v>
      </c>
      <c r="D404" s="52" t="s">
        <v>818</v>
      </c>
      <c r="E404" s="52">
        <v>0</v>
      </c>
      <c r="F404" s="52" t="s">
        <v>4007</v>
      </c>
      <c r="G404" s="134" t="s">
        <v>4008</v>
      </c>
      <c r="H404" s="52" t="s">
        <v>3959</v>
      </c>
      <c r="I404" s="52" t="s">
        <v>818</v>
      </c>
      <c r="J404" s="52">
        <v>194846416368</v>
      </c>
      <c r="K404" s="52"/>
    </row>
    <row r="405" spans="1:11">
      <c r="A405" s="52" t="s">
        <v>946</v>
      </c>
      <c r="B405" s="52" t="s">
        <v>4694</v>
      </c>
      <c r="C405" s="128" t="s">
        <v>6813</v>
      </c>
      <c r="D405" s="52"/>
      <c r="E405" s="52">
        <v>0</v>
      </c>
      <c r="F405" s="52" t="s">
        <v>6814</v>
      </c>
      <c r="G405" s="134" t="s">
        <v>6815</v>
      </c>
      <c r="H405" s="52" t="s">
        <v>946</v>
      </c>
      <c r="I405" s="52">
        <v>6974950107000</v>
      </c>
      <c r="J405" s="52">
        <v>194846418126</v>
      </c>
      <c r="K405" s="52"/>
    </row>
    <row r="406" spans="1:11">
      <c r="A406" s="52" t="s">
        <v>1677</v>
      </c>
      <c r="B406" s="52" t="s">
        <v>5051</v>
      </c>
      <c r="C406" s="128" t="s">
        <v>6816</v>
      </c>
      <c r="D406" s="52"/>
      <c r="E406" s="52">
        <v>0</v>
      </c>
      <c r="F406" s="52" t="s">
        <v>6814</v>
      </c>
      <c r="G406" s="134" t="s">
        <v>6817</v>
      </c>
      <c r="H406" s="52" t="s">
        <v>1677</v>
      </c>
      <c r="I406" s="52">
        <v>6974950107024</v>
      </c>
      <c r="J406" s="52">
        <v>194846418140</v>
      </c>
      <c r="K406" s="52"/>
    </row>
    <row r="407" spans="1:11">
      <c r="A407" s="52" t="s">
        <v>762</v>
      </c>
      <c r="B407" s="52" t="s">
        <v>5050</v>
      </c>
      <c r="C407" s="128" t="s">
        <v>6818</v>
      </c>
      <c r="D407" s="52"/>
      <c r="E407" s="52">
        <v>0</v>
      </c>
      <c r="F407" s="52" t="s">
        <v>6814</v>
      </c>
      <c r="G407" s="134" t="s">
        <v>6819</v>
      </c>
      <c r="H407" s="52" t="s">
        <v>762</v>
      </c>
      <c r="I407" s="52">
        <v>6974950107031</v>
      </c>
      <c r="J407" s="52">
        <v>194846418157</v>
      </c>
      <c r="K407" s="52"/>
    </row>
    <row r="408" spans="1:11">
      <c r="A408" s="52" t="s">
        <v>2467</v>
      </c>
      <c r="B408" s="52" t="s">
        <v>5049</v>
      </c>
      <c r="C408" s="128" t="s">
        <v>6822</v>
      </c>
      <c r="D408" s="52"/>
      <c r="E408" s="52">
        <v>0</v>
      </c>
      <c r="F408" s="52" t="s">
        <v>6814</v>
      </c>
      <c r="G408" s="134" t="s">
        <v>6823</v>
      </c>
      <c r="H408" s="52" t="s">
        <v>2467</v>
      </c>
      <c r="I408" s="52">
        <v>6974950107055</v>
      </c>
      <c r="J408" s="52">
        <v>194846418171</v>
      </c>
      <c r="K408" s="52"/>
    </row>
    <row r="409" spans="1:11">
      <c r="A409" s="52" t="s">
        <v>772</v>
      </c>
      <c r="B409" s="52" t="s">
        <v>5048</v>
      </c>
      <c r="C409" s="128" t="s">
        <v>6824</v>
      </c>
      <c r="D409" s="52"/>
      <c r="E409" s="52">
        <v>0</v>
      </c>
      <c r="F409" s="52" t="s">
        <v>6814</v>
      </c>
      <c r="G409" s="134" t="s">
        <v>6825</v>
      </c>
      <c r="H409" s="52" t="s">
        <v>772</v>
      </c>
      <c r="I409" s="52">
        <v>6974950107062</v>
      </c>
      <c r="J409" s="52">
        <v>194846418188</v>
      </c>
      <c r="K409" s="52"/>
    </row>
    <row r="410" spans="1:11">
      <c r="A410" s="52" t="s">
        <v>1678</v>
      </c>
      <c r="B410" s="52" t="s">
        <v>7287</v>
      </c>
      <c r="C410" s="128" t="s">
        <v>14250</v>
      </c>
      <c r="D410" s="52"/>
      <c r="E410" s="52">
        <v>0</v>
      </c>
      <c r="F410" s="52" t="s">
        <v>14216</v>
      </c>
      <c r="G410" s="134" t="s">
        <v>8830</v>
      </c>
      <c r="H410" s="52" t="s">
        <v>1678</v>
      </c>
      <c r="I410" s="52">
        <v>6932485001347</v>
      </c>
      <c r="J410" s="52">
        <v>194846420334</v>
      </c>
      <c r="K410" s="52" t="s">
        <v>7232</v>
      </c>
    </row>
    <row r="411" spans="1:11">
      <c r="A411" s="52" t="s">
        <v>2467</v>
      </c>
      <c r="B411" s="52" t="s">
        <v>7288</v>
      </c>
      <c r="C411" s="128" t="s">
        <v>14251</v>
      </c>
      <c r="D411" s="52"/>
      <c r="E411" s="52" t="s">
        <v>11505</v>
      </c>
      <c r="F411" s="52" t="s">
        <v>14216</v>
      </c>
      <c r="G411" s="134" t="s">
        <v>14252</v>
      </c>
      <c r="H411" s="52" t="s">
        <v>2467</v>
      </c>
      <c r="I411" s="52">
        <v>6932485001354</v>
      </c>
      <c r="J411" s="52">
        <v>194846420341</v>
      </c>
      <c r="K411" s="52" t="s">
        <v>7232</v>
      </c>
    </row>
    <row r="412" spans="1:11">
      <c r="A412" s="52" t="s">
        <v>3959</v>
      </c>
      <c r="B412" s="52" t="s">
        <v>9911</v>
      </c>
      <c r="C412" s="128" t="s">
        <v>9321</v>
      </c>
      <c r="D412" s="52"/>
      <c r="E412" s="52">
        <v>0</v>
      </c>
      <c r="F412" s="52"/>
      <c r="G412" s="134" t="s">
        <v>10390</v>
      </c>
      <c r="H412" s="52" t="s">
        <v>3959</v>
      </c>
      <c r="I412" s="52">
        <v>0</v>
      </c>
      <c r="J412" s="52">
        <v>194846423250</v>
      </c>
      <c r="K412" s="52"/>
    </row>
    <row r="413" spans="1:11">
      <c r="A413" s="52" t="s">
        <v>976</v>
      </c>
      <c r="B413" s="52" t="s">
        <v>1184</v>
      </c>
      <c r="C413" s="128" t="s">
        <v>1920</v>
      </c>
      <c r="D413" s="52" t="s">
        <v>5854</v>
      </c>
      <c r="E413" s="52">
        <v>0</v>
      </c>
      <c r="F413" s="52"/>
      <c r="G413" s="134" t="s">
        <v>5855</v>
      </c>
      <c r="H413" s="52" t="s">
        <v>976</v>
      </c>
      <c r="I413" s="52" t="s">
        <v>638</v>
      </c>
      <c r="J413" s="52" t="s">
        <v>12739</v>
      </c>
      <c r="K413" s="52"/>
    </row>
    <row r="414" spans="1:11">
      <c r="A414" s="52" t="s">
        <v>762</v>
      </c>
      <c r="B414" s="52" t="s">
        <v>1182</v>
      </c>
      <c r="C414" s="128" t="s">
        <v>1922</v>
      </c>
      <c r="D414" s="52" t="s">
        <v>5858</v>
      </c>
      <c r="E414" s="52">
        <v>0</v>
      </c>
      <c r="F414" s="52"/>
      <c r="G414" s="134" t="s">
        <v>5859</v>
      </c>
      <c r="H414" s="52" t="s">
        <v>762</v>
      </c>
      <c r="I414" s="52" t="s">
        <v>640</v>
      </c>
      <c r="J414" s="52" t="s">
        <v>12740</v>
      </c>
      <c r="K414" s="52"/>
    </row>
    <row r="415" spans="1:11">
      <c r="A415" s="52" t="s">
        <v>762</v>
      </c>
      <c r="B415" s="52" t="s">
        <v>2325</v>
      </c>
      <c r="C415" s="128" t="s">
        <v>1924</v>
      </c>
      <c r="D415" s="52" t="s">
        <v>643</v>
      </c>
      <c r="E415" s="52">
        <v>0</v>
      </c>
      <c r="F415" s="52"/>
      <c r="G415" s="134" t="s">
        <v>5861</v>
      </c>
      <c r="H415" s="52" t="s">
        <v>762</v>
      </c>
      <c r="I415" s="52" t="s">
        <v>644</v>
      </c>
      <c r="J415" s="52" t="s">
        <v>12741</v>
      </c>
      <c r="K415" s="52"/>
    </row>
    <row r="416" spans="1:11">
      <c r="A416" s="52" t="s">
        <v>3959</v>
      </c>
      <c r="B416" s="52" t="s">
        <v>10103</v>
      </c>
      <c r="C416" s="128" t="s">
        <v>9577</v>
      </c>
      <c r="D416" s="52"/>
      <c r="E416" s="52">
        <v>0</v>
      </c>
      <c r="F416" s="52"/>
      <c r="G416" s="134" t="s">
        <v>10646</v>
      </c>
      <c r="H416" s="144" t="s">
        <v>3959</v>
      </c>
      <c r="I416" s="52" t="s">
        <v>818</v>
      </c>
      <c r="J416" s="52" t="e">
        <v>#N/A</v>
      </c>
      <c r="K416" s="52"/>
    </row>
    <row r="417" spans="1:11">
      <c r="A417" s="52" t="s">
        <v>783</v>
      </c>
      <c r="B417" s="52" t="s">
        <v>5243</v>
      </c>
      <c r="C417" s="128" t="s">
        <v>2023</v>
      </c>
      <c r="D417" s="52" t="s">
        <v>6002</v>
      </c>
      <c r="E417" s="52">
        <v>0</v>
      </c>
      <c r="F417" s="52"/>
      <c r="G417" s="134" t="s">
        <v>6003</v>
      </c>
      <c r="H417" s="52" t="s">
        <v>783</v>
      </c>
      <c r="I417" s="52" t="s">
        <v>813</v>
      </c>
      <c r="J417" s="52" t="s">
        <v>12742</v>
      </c>
      <c r="K417" s="52"/>
    </row>
    <row r="418" spans="1:11">
      <c r="A418" s="52" t="s">
        <v>2467</v>
      </c>
      <c r="B418" s="52" t="s">
        <v>5376</v>
      </c>
      <c r="C418" s="128" t="s">
        <v>6753</v>
      </c>
      <c r="D418" s="52" t="s">
        <v>818</v>
      </c>
      <c r="E418" s="52">
        <v>0</v>
      </c>
      <c r="F418" s="52" t="s">
        <v>6754</v>
      </c>
      <c r="G418" s="134" t="s">
        <v>14253</v>
      </c>
      <c r="H418" s="52" t="s">
        <v>2467</v>
      </c>
      <c r="I418" s="52" t="s">
        <v>818</v>
      </c>
      <c r="J418" s="52">
        <v>194846417389</v>
      </c>
      <c r="K418" s="52"/>
    </row>
    <row r="419" spans="1:11">
      <c r="A419" s="52" t="s">
        <v>762</v>
      </c>
      <c r="B419" s="52" t="s">
        <v>5387</v>
      </c>
      <c r="C419" s="128" t="s">
        <v>6820</v>
      </c>
      <c r="D419" s="52"/>
      <c r="E419" s="52">
        <v>0</v>
      </c>
      <c r="F419" s="52" t="s">
        <v>6814</v>
      </c>
      <c r="G419" s="134" t="s">
        <v>6821</v>
      </c>
      <c r="H419" s="52" t="s">
        <v>762</v>
      </c>
      <c r="I419" s="52">
        <v>6974950107048</v>
      </c>
      <c r="J419" s="52">
        <v>194846418164</v>
      </c>
      <c r="K419" s="52"/>
    </row>
    <row r="420" spans="1:11">
      <c r="A420" s="52" t="s">
        <v>3959</v>
      </c>
      <c r="B420" s="52" t="s">
        <v>10253</v>
      </c>
      <c r="C420" s="128" t="s">
        <v>9771</v>
      </c>
      <c r="D420" s="52"/>
      <c r="E420" s="52">
        <v>0</v>
      </c>
      <c r="F420" s="52"/>
      <c r="G420" s="134" t="s">
        <v>10836</v>
      </c>
      <c r="H420" s="52" t="s">
        <v>3959</v>
      </c>
      <c r="I420" s="52">
        <v>0</v>
      </c>
      <c r="J420" s="52">
        <v>194846421850</v>
      </c>
      <c r="K420" s="52"/>
    </row>
    <row r="421" spans="1:11">
      <c r="A421" s="52" t="s">
        <v>3959</v>
      </c>
      <c r="B421" s="52" t="s">
        <v>10006</v>
      </c>
      <c r="C421" s="128" t="s">
        <v>9443</v>
      </c>
      <c r="D421" s="52"/>
      <c r="E421" s="52">
        <v>0</v>
      </c>
      <c r="F421" s="52"/>
      <c r="G421" s="134" t="s">
        <v>10513</v>
      </c>
      <c r="H421" s="52" t="s">
        <v>3959</v>
      </c>
      <c r="I421" s="52">
        <v>0</v>
      </c>
      <c r="J421" s="52">
        <v>194846421867</v>
      </c>
      <c r="K421" s="52"/>
    </row>
    <row r="422" spans="1:11">
      <c r="A422" s="52" t="s">
        <v>3959</v>
      </c>
      <c r="B422" s="52" t="s">
        <v>10000</v>
      </c>
      <c r="C422" s="128" t="s">
        <v>9433</v>
      </c>
      <c r="D422" s="52"/>
      <c r="E422" s="52">
        <v>0</v>
      </c>
      <c r="F422" s="52"/>
      <c r="G422" s="134" t="s">
        <v>10503</v>
      </c>
      <c r="H422" s="52" t="s">
        <v>3959</v>
      </c>
      <c r="I422" s="52">
        <v>0</v>
      </c>
      <c r="J422" s="52">
        <v>194846421874</v>
      </c>
      <c r="K422" s="52"/>
    </row>
    <row r="423" spans="1:11">
      <c r="A423" s="52" t="s">
        <v>5836</v>
      </c>
      <c r="B423" s="52" t="s">
        <v>10208</v>
      </c>
      <c r="C423" s="128" t="s">
        <v>9713</v>
      </c>
      <c r="D423" s="52"/>
      <c r="E423" s="52">
        <v>0</v>
      </c>
      <c r="F423" s="52"/>
      <c r="G423" s="134" t="s">
        <v>10779</v>
      </c>
      <c r="H423" s="52" t="s">
        <v>5836</v>
      </c>
      <c r="I423" s="52" t="e">
        <v>#N/A</v>
      </c>
      <c r="J423" s="52">
        <v>194846421881</v>
      </c>
      <c r="K423" s="52"/>
    </row>
    <row r="424" spans="1:11">
      <c r="A424" s="52" t="s">
        <v>3959</v>
      </c>
      <c r="B424" s="52" t="s">
        <v>10177</v>
      </c>
      <c r="C424" s="128" t="s">
        <v>9676</v>
      </c>
      <c r="D424" s="52"/>
      <c r="E424" s="52">
        <v>0</v>
      </c>
      <c r="F424" s="52"/>
      <c r="G424" s="134" t="s">
        <v>10743</v>
      </c>
      <c r="H424" s="52" t="s">
        <v>3959</v>
      </c>
      <c r="I424" s="52">
        <v>0</v>
      </c>
      <c r="J424" s="52">
        <v>194846421898</v>
      </c>
      <c r="K424" s="52"/>
    </row>
    <row r="425" spans="1:11">
      <c r="A425" s="52" t="s">
        <v>3959</v>
      </c>
      <c r="B425" s="52" t="s">
        <v>9988</v>
      </c>
      <c r="C425" s="128" t="s">
        <v>9417</v>
      </c>
      <c r="D425" s="52"/>
      <c r="E425" s="52">
        <v>0</v>
      </c>
      <c r="F425" s="52"/>
      <c r="G425" s="134" t="s">
        <v>10487</v>
      </c>
      <c r="H425" s="52" t="s">
        <v>3959</v>
      </c>
      <c r="I425" s="52">
        <v>0</v>
      </c>
      <c r="J425" s="52">
        <v>194846421904</v>
      </c>
      <c r="K425" s="52"/>
    </row>
    <row r="426" spans="1:11">
      <c r="A426" s="52" t="s">
        <v>961</v>
      </c>
      <c r="B426" s="52" t="s">
        <v>10060</v>
      </c>
      <c r="C426" s="128" t="s">
        <v>9514</v>
      </c>
      <c r="D426" s="52"/>
      <c r="E426" s="52">
        <v>0</v>
      </c>
      <c r="F426" s="52"/>
      <c r="G426" s="134" t="s">
        <v>10584</v>
      </c>
      <c r="H426" s="52" t="s">
        <v>961</v>
      </c>
      <c r="I426" s="52" t="e">
        <v>#N/A</v>
      </c>
      <c r="J426" s="52">
        <v>194846421911</v>
      </c>
      <c r="K426" s="52"/>
    </row>
    <row r="427" spans="1:11">
      <c r="A427" s="52" t="s">
        <v>6326</v>
      </c>
      <c r="B427" s="52" t="s">
        <v>9901</v>
      </c>
      <c r="C427" s="128" t="s">
        <v>9311</v>
      </c>
      <c r="D427" s="52"/>
      <c r="E427" s="52">
        <v>0</v>
      </c>
      <c r="F427" s="52"/>
      <c r="G427" s="134" t="s">
        <v>10380</v>
      </c>
      <c r="H427" s="52" t="s">
        <v>6326</v>
      </c>
      <c r="I427" s="52" t="e">
        <v>#N/A</v>
      </c>
      <c r="J427" s="52">
        <v>194846421928</v>
      </c>
      <c r="K427" s="52"/>
    </row>
    <row r="428" spans="1:11">
      <c r="A428" s="52" t="s">
        <v>1009</v>
      </c>
      <c r="B428" s="52" t="s">
        <v>4690</v>
      </c>
      <c r="C428" s="128" t="s">
        <v>6748</v>
      </c>
      <c r="D428" s="52" t="s">
        <v>818</v>
      </c>
      <c r="E428" s="52">
        <v>0</v>
      </c>
      <c r="F428" s="52" t="s">
        <v>6746</v>
      </c>
      <c r="G428" s="134" t="s">
        <v>4491</v>
      </c>
      <c r="H428" s="134" t="s">
        <v>1009</v>
      </c>
      <c r="I428" s="52" t="s">
        <v>4544</v>
      </c>
      <c r="J428" s="52" t="e">
        <v>#N/A</v>
      </c>
      <c r="K428" s="52"/>
    </row>
    <row r="429" spans="1:11">
      <c r="A429" s="52" t="s">
        <v>3959</v>
      </c>
      <c r="B429" s="52" t="s">
        <v>10245</v>
      </c>
      <c r="C429" s="128" t="s">
        <v>9761</v>
      </c>
      <c r="D429" s="52"/>
      <c r="E429" s="52">
        <v>0</v>
      </c>
      <c r="F429" s="52"/>
      <c r="G429" s="134" t="s">
        <v>10827</v>
      </c>
      <c r="H429" s="144" t="s">
        <v>3959</v>
      </c>
      <c r="I429" s="52" t="s">
        <v>818</v>
      </c>
      <c r="J429" s="52" t="e">
        <v>#N/A</v>
      </c>
      <c r="K429" s="52"/>
    </row>
    <row r="430" spans="1:11">
      <c r="A430" s="52" t="s">
        <v>3959</v>
      </c>
      <c r="B430" s="52" t="s">
        <v>9891</v>
      </c>
      <c r="C430" s="128" t="s">
        <v>9301</v>
      </c>
      <c r="D430" s="52"/>
      <c r="E430" s="52">
        <v>0</v>
      </c>
      <c r="F430" s="52"/>
      <c r="G430" s="134" t="s">
        <v>10370</v>
      </c>
      <c r="H430" s="144" t="s">
        <v>3959</v>
      </c>
      <c r="I430" s="52" t="s">
        <v>818</v>
      </c>
      <c r="J430" s="52" t="e">
        <v>#N/A</v>
      </c>
      <c r="K430" s="52"/>
    </row>
    <row r="431" spans="1:11">
      <c r="A431" s="52" t="s">
        <v>2467</v>
      </c>
      <c r="B431" s="52" t="s">
        <v>1686</v>
      </c>
      <c r="C431" s="128" t="s">
        <v>6420</v>
      </c>
      <c r="D431" s="52" t="s">
        <v>818</v>
      </c>
      <c r="E431" s="52">
        <v>0</v>
      </c>
      <c r="F431" s="52" t="s">
        <v>6415</v>
      </c>
      <c r="G431" s="134" t="s">
        <v>3989</v>
      </c>
      <c r="H431" s="52" t="s">
        <v>2467</v>
      </c>
      <c r="I431" s="52">
        <v>6974950101688</v>
      </c>
      <c r="J431" s="52" t="s">
        <v>12652</v>
      </c>
      <c r="K431" s="52"/>
    </row>
    <row r="432" spans="1:11">
      <c r="A432" s="52" t="s">
        <v>1009</v>
      </c>
      <c r="B432" s="52" t="s">
        <v>4140</v>
      </c>
      <c r="C432" s="128" t="s">
        <v>4141</v>
      </c>
      <c r="D432" s="52" t="s">
        <v>818</v>
      </c>
      <c r="E432" s="52">
        <v>0</v>
      </c>
      <c r="F432" s="52" t="s">
        <v>6746</v>
      </c>
      <c r="G432" s="134" t="s">
        <v>2212</v>
      </c>
      <c r="H432" s="134" t="s">
        <v>1009</v>
      </c>
      <c r="I432" s="52" t="s">
        <v>4543</v>
      </c>
      <c r="J432" s="52" t="e">
        <v>#N/A</v>
      </c>
      <c r="K432" s="52"/>
    </row>
    <row r="433" spans="1:11">
      <c r="A433" s="52" t="s">
        <v>4002</v>
      </c>
      <c r="B433" s="52" t="s">
        <v>15089</v>
      </c>
      <c r="C433" s="128" t="s">
        <v>15090</v>
      </c>
      <c r="D433" s="52"/>
      <c r="E433" s="52" t="s">
        <v>15091</v>
      </c>
      <c r="F433" s="52"/>
      <c r="G433" s="134" t="s">
        <v>15092</v>
      </c>
      <c r="H433" s="52" t="s">
        <v>4002</v>
      </c>
      <c r="I433" s="52">
        <v>6932485013944</v>
      </c>
      <c r="J433" s="52">
        <v>194846429641</v>
      </c>
      <c r="K433" s="52" t="s">
        <v>14384</v>
      </c>
    </row>
    <row r="434" spans="1:11">
      <c r="A434" s="52" t="s">
        <v>779</v>
      </c>
      <c r="B434" s="52" t="s">
        <v>1065</v>
      </c>
      <c r="C434" s="128" t="s">
        <v>1927</v>
      </c>
      <c r="D434" s="52" t="s">
        <v>5865</v>
      </c>
      <c r="E434" s="52" t="s">
        <v>11506</v>
      </c>
      <c r="F434" s="52" t="s">
        <v>14254</v>
      </c>
      <c r="G434" s="134" t="s">
        <v>2426</v>
      </c>
      <c r="H434" s="52" t="s">
        <v>779</v>
      </c>
      <c r="I434" s="52" t="s">
        <v>647</v>
      </c>
      <c r="J434" s="52" t="s">
        <v>12743</v>
      </c>
      <c r="K434" s="52"/>
    </row>
    <row r="435" spans="1:11">
      <c r="A435" s="52" t="s">
        <v>772</v>
      </c>
      <c r="B435" s="52" t="s">
        <v>1066</v>
      </c>
      <c r="C435" s="128" t="s">
        <v>1926</v>
      </c>
      <c r="D435" s="52" t="s">
        <v>5864</v>
      </c>
      <c r="E435" s="52" t="s">
        <v>11507</v>
      </c>
      <c r="F435" s="52" t="s">
        <v>14254</v>
      </c>
      <c r="G435" s="134" t="s">
        <v>645</v>
      </c>
      <c r="H435" s="52" t="s">
        <v>772</v>
      </c>
      <c r="I435" s="52" t="s">
        <v>646</v>
      </c>
      <c r="J435" s="52" t="s">
        <v>12744</v>
      </c>
      <c r="K435" s="52"/>
    </row>
    <row r="436" spans="1:11">
      <c r="A436" s="52" t="s">
        <v>772</v>
      </c>
      <c r="B436" s="52" t="s">
        <v>1070</v>
      </c>
      <c r="C436" s="128" t="s">
        <v>1917</v>
      </c>
      <c r="D436" s="52" t="s">
        <v>5847</v>
      </c>
      <c r="E436" s="52" t="s">
        <v>11508</v>
      </c>
      <c r="F436" s="52" t="s">
        <v>14254</v>
      </c>
      <c r="G436" s="134" t="s">
        <v>632</v>
      </c>
      <c r="H436" s="52" t="s">
        <v>772</v>
      </c>
      <c r="I436" s="52" t="s">
        <v>633</v>
      </c>
      <c r="J436" s="52" t="s">
        <v>12745</v>
      </c>
      <c r="K436" s="52"/>
    </row>
    <row r="437" spans="1:11">
      <c r="A437" s="52" t="s">
        <v>1677</v>
      </c>
      <c r="B437" s="52" t="s">
        <v>1067</v>
      </c>
      <c r="C437" s="128" t="s">
        <v>1998</v>
      </c>
      <c r="D437" s="52" t="s">
        <v>5966</v>
      </c>
      <c r="E437" s="52" t="s">
        <v>11509</v>
      </c>
      <c r="F437" s="52"/>
      <c r="G437" s="134" t="s">
        <v>748</v>
      </c>
      <c r="H437" s="52" t="s">
        <v>1677</v>
      </c>
      <c r="I437" s="52" t="s">
        <v>749</v>
      </c>
      <c r="J437" s="52" t="s">
        <v>12746</v>
      </c>
      <c r="K437" s="52"/>
    </row>
    <row r="438" spans="1:11">
      <c r="A438" s="52" t="s">
        <v>14423</v>
      </c>
      <c r="B438" s="52" t="s">
        <v>14424</v>
      </c>
      <c r="C438" s="128" t="s">
        <v>14425</v>
      </c>
      <c r="D438" s="52"/>
      <c r="E438" s="52" t="s">
        <v>14426</v>
      </c>
      <c r="F438" s="52"/>
      <c r="G438" s="134" t="s">
        <v>14427</v>
      </c>
      <c r="H438" s="52" t="s">
        <v>14423</v>
      </c>
      <c r="I438" s="52">
        <v>6932485013937</v>
      </c>
      <c r="J438" s="52">
        <v>194846429634</v>
      </c>
      <c r="K438" s="52" t="s">
        <v>14384</v>
      </c>
    </row>
    <row r="439" spans="1:11">
      <c r="A439" s="52" t="s">
        <v>14907</v>
      </c>
      <c r="B439" s="52" t="s">
        <v>14908</v>
      </c>
      <c r="C439" s="128" t="s">
        <v>14909</v>
      </c>
      <c r="D439" s="52"/>
      <c r="E439" s="52" t="s">
        <v>14910</v>
      </c>
      <c r="F439" s="52"/>
      <c r="G439" s="134" t="s">
        <v>14911</v>
      </c>
      <c r="H439" s="52" t="s">
        <v>14907</v>
      </c>
      <c r="I439" s="52">
        <v>6932485013920</v>
      </c>
      <c r="J439" s="52">
        <v>194846429627</v>
      </c>
      <c r="K439" s="52" t="s">
        <v>14384</v>
      </c>
    </row>
    <row r="440" spans="1:11">
      <c r="A440" s="52" t="s">
        <v>15506</v>
      </c>
      <c r="B440" s="52" t="s">
        <v>15507</v>
      </c>
      <c r="C440" s="128" t="s">
        <v>15508</v>
      </c>
      <c r="D440" s="52"/>
      <c r="E440" s="52" t="s">
        <v>15509</v>
      </c>
      <c r="F440" s="52"/>
      <c r="G440" s="134" t="s">
        <v>15510</v>
      </c>
      <c r="H440" s="52" t="s">
        <v>15506</v>
      </c>
      <c r="I440" s="52">
        <v>6932485013890</v>
      </c>
      <c r="J440" s="52">
        <v>194846429597</v>
      </c>
      <c r="K440" s="52" t="s">
        <v>14384</v>
      </c>
    </row>
    <row r="441" spans="1:11">
      <c r="A441" s="52" t="s">
        <v>8777</v>
      </c>
      <c r="B441" s="52" t="s">
        <v>7785</v>
      </c>
      <c r="C441" s="128" t="s">
        <v>8381</v>
      </c>
      <c r="D441" s="52" t="s">
        <v>8759</v>
      </c>
      <c r="E441" s="52" t="s">
        <v>12034</v>
      </c>
      <c r="F441" s="52" t="s">
        <v>8779</v>
      </c>
      <c r="G441" s="134" t="s">
        <v>8822</v>
      </c>
      <c r="H441" s="134" t="s">
        <v>8777</v>
      </c>
      <c r="I441" s="52">
        <v>6932485003747</v>
      </c>
      <c r="J441" s="52" t="e">
        <v>#N/A</v>
      </c>
      <c r="K441" s="52"/>
    </row>
    <row r="442" spans="1:11">
      <c r="A442" s="52" t="s">
        <v>783</v>
      </c>
      <c r="B442" s="52" t="s">
        <v>1064</v>
      </c>
      <c r="C442" s="128" t="s">
        <v>5964</v>
      </c>
      <c r="D442" s="52" t="s">
        <v>5965</v>
      </c>
      <c r="E442" s="52" t="s">
        <v>11510</v>
      </c>
      <c r="F442" s="52"/>
      <c r="G442" s="134" t="s">
        <v>747</v>
      </c>
      <c r="H442" s="52" t="s">
        <v>783</v>
      </c>
      <c r="I442" s="52" t="s">
        <v>7050</v>
      </c>
      <c r="J442" s="52" t="s">
        <v>12653</v>
      </c>
      <c r="K442" s="52"/>
    </row>
    <row r="443" spans="1:11">
      <c r="A443" s="52" t="s">
        <v>762</v>
      </c>
      <c r="B443" s="52" t="s">
        <v>8168</v>
      </c>
      <c r="C443" s="128" t="s">
        <v>8380</v>
      </c>
      <c r="D443" s="52" t="s">
        <v>8759</v>
      </c>
      <c r="E443" s="52" t="s">
        <v>12033</v>
      </c>
      <c r="F443" s="52" t="s">
        <v>8779</v>
      </c>
      <c r="G443" s="134" t="s">
        <v>8821</v>
      </c>
      <c r="H443" s="134" t="s">
        <v>762</v>
      </c>
      <c r="I443" s="52">
        <v>6932485003730</v>
      </c>
      <c r="J443" s="52" t="e">
        <v>#N/A</v>
      </c>
      <c r="K443" s="52"/>
    </row>
    <row r="444" spans="1:11">
      <c r="A444" s="52" t="s">
        <v>976</v>
      </c>
      <c r="B444" s="52" t="s">
        <v>1069</v>
      </c>
      <c r="C444" s="128" t="s">
        <v>5851</v>
      </c>
      <c r="D444" s="52" t="s">
        <v>5852</v>
      </c>
      <c r="E444" s="52">
        <v>0</v>
      </c>
      <c r="F444" s="52" t="s">
        <v>14254</v>
      </c>
      <c r="G444" s="134" t="s">
        <v>5853</v>
      </c>
      <c r="H444" s="52" t="s">
        <v>976</v>
      </c>
      <c r="I444" s="52" t="s">
        <v>637</v>
      </c>
      <c r="J444" s="52" t="s">
        <v>12747</v>
      </c>
      <c r="K444" s="52"/>
    </row>
    <row r="445" spans="1:11">
      <c r="A445" s="52" t="s">
        <v>292</v>
      </c>
      <c r="B445" s="52" t="s">
        <v>8163</v>
      </c>
      <c r="C445" s="128" t="s">
        <v>8379</v>
      </c>
      <c r="D445" s="52" t="s">
        <v>8759</v>
      </c>
      <c r="E445" s="52">
        <v>0</v>
      </c>
      <c r="F445" s="52" t="s">
        <v>8779</v>
      </c>
      <c r="G445" s="134" t="s">
        <v>8820</v>
      </c>
      <c r="H445" s="134" t="s">
        <v>292</v>
      </c>
      <c r="I445" s="52">
        <v>6932485003723</v>
      </c>
      <c r="J445" s="52" t="e">
        <v>#N/A</v>
      </c>
      <c r="K445" s="52"/>
    </row>
    <row r="446" spans="1:11">
      <c r="A446" s="52" t="s">
        <v>1680</v>
      </c>
      <c r="B446" s="52" t="s">
        <v>1068</v>
      </c>
      <c r="C446" s="128" t="s">
        <v>1967</v>
      </c>
      <c r="D446" s="52" t="s">
        <v>5921</v>
      </c>
      <c r="E446" s="52" t="s">
        <v>11511</v>
      </c>
      <c r="F446" s="52"/>
      <c r="G446" s="134" t="s">
        <v>2429</v>
      </c>
      <c r="H446" s="52" t="s">
        <v>1680</v>
      </c>
      <c r="I446" s="52" t="s">
        <v>709</v>
      </c>
      <c r="J446" s="52" t="s">
        <v>12748</v>
      </c>
      <c r="K446" s="52"/>
    </row>
    <row r="447" spans="1:11">
      <c r="A447" s="52" t="s">
        <v>946</v>
      </c>
      <c r="B447" s="52" t="s">
        <v>4266</v>
      </c>
      <c r="C447" s="128" t="s">
        <v>6884</v>
      </c>
      <c r="D447" s="52" t="s">
        <v>818</v>
      </c>
      <c r="E447" s="52" t="s">
        <v>12032</v>
      </c>
      <c r="F447" s="52" t="s">
        <v>6873</v>
      </c>
      <c r="G447" s="134" t="s">
        <v>4536</v>
      </c>
      <c r="H447" s="134" t="s">
        <v>946</v>
      </c>
      <c r="I447" s="52">
        <v>6974950107529</v>
      </c>
      <c r="J447" s="52" t="e">
        <v>#N/A</v>
      </c>
      <c r="K447" s="52"/>
    </row>
    <row r="448" spans="1:11">
      <c r="A448" s="52" t="s">
        <v>946</v>
      </c>
      <c r="B448" s="52" t="s">
        <v>4182</v>
      </c>
      <c r="C448" s="128" t="s">
        <v>6882</v>
      </c>
      <c r="D448" s="52" t="s">
        <v>818</v>
      </c>
      <c r="E448" s="52" t="s">
        <v>12031</v>
      </c>
      <c r="F448" s="52" t="s">
        <v>6873</v>
      </c>
      <c r="G448" s="134" t="s">
        <v>4534</v>
      </c>
      <c r="H448" s="134" t="s">
        <v>946</v>
      </c>
      <c r="I448" s="52">
        <v>6974950107505</v>
      </c>
      <c r="J448" s="52" t="e">
        <v>#N/A</v>
      </c>
      <c r="K448" s="52"/>
    </row>
    <row r="449" spans="1:11">
      <c r="A449" s="52" t="s">
        <v>946</v>
      </c>
      <c r="B449" s="52" t="s">
        <v>4104</v>
      </c>
      <c r="C449" s="128" t="s">
        <v>6881</v>
      </c>
      <c r="D449" s="52" t="s">
        <v>818</v>
      </c>
      <c r="E449" s="52" t="s">
        <v>12030</v>
      </c>
      <c r="F449" s="52" t="s">
        <v>6873</v>
      </c>
      <c r="G449" s="134" t="s">
        <v>4533</v>
      </c>
      <c r="H449" s="134" t="s">
        <v>946</v>
      </c>
      <c r="I449" s="52">
        <v>6974950107499</v>
      </c>
      <c r="J449" s="52" t="e">
        <v>#N/A</v>
      </c>
      <c r="K449" s="52"/>
    </row>
    <row r="450" spans="1:11">
      <c r="A450" s="52" t="s">
        <v>946</v>
      </c>
      <c r="B450" s="52" t="s">
        <v>7081</v>
      </c>
      <c r="C450" s="128" t="s">
        <v>7083</v>
      </c>
      <c r="D450" s="52"/>
      <c r="E450" s="52">
        <v>0</v>
      </c>
      <c r="F450" s="52"/>
      <c r="G450" s="134" t="s">
        <v>7084</v>
      </c>
      <c r="H450" s="134" t="s">
        <v>946</v>
      </c>
      <c r="I450" s="52">
        <v>6932485000296</v>
      </c>
      <c r="J450" s="52" t="e">
        <v>#N/A</v>
      </c>
      <c r="K450" s="52" t="s">
        <v>14218</v>
      </c>
    </row>
    <row r="451" spans="1:11">
      <c r="A451" s="52" t="s">
        <v>946</v>
      </c>
      <c r="B451" s="52" t="s">
        <v>4014</v>
      </c>
      <c r="C451" s="128" t="s">
        <v>6883</v>
      </c>
      <c r="D451" s="52" t="s">
        <v>818</v>
      </c>
      <c r="E451" s="52" t="s">
        <v>12017</v>
      </c>
      <c r="F451" s="52" t="s">
        <v>6873</v>
      </c>
      <c r="G451" s="134" t="s">
        <v>4535</v>
      </c>
      <c r="H451" s="134" t="s">
        <v>946</v>
      </c>
      <c r="I451" s="52">
        <v>6974950107512</v>
      </c>
      <c r="J451" s="52" t="e">
        <v>#N/A</v>
      </c>
      <c r="K451" s="52"/>
    </row>
    <row r="452" spans="1:11">
      <c r="A452" s="52" t="s">
        <v>1009</v>
      </c>
      <c r="B452" s="52" t="s">
        <v>4403</v>
      </c>
      <c r="C452" s="128" t="s">
        <v>4404</v>
      </c>
      <c r="D452" s="52" t="s">
        <v>818</v>
      </c>
      <c r="E452" s="52">
        <v>0</v>
      </c>
      <c r="F452" s="52" t="s">
        <v>6866</v>
      </c>
      <c r="G452" s="134" t="s">
        <v>4491</v>
      </c>
      <c r="H452" s="134" t="s">
        <v>1009</v>
      </c>
      <c r="I452" s="52" t="s">
        <v>4590</v>
      </c>
      <c r="J452" s="52" t="e">
        <v>#N/A</v>
      </c>
      <c r="K452" s="52"/>
    </row>
    <row r="453" spans="1:11">
      <c r="A453" s="52" t="s">
        <v>1009</v>
      </c>
      <c r="B453" s="52" t="s">
        <v>4413</v>
      </c>
      <c r="C453" s="128" t="s">
        <v>4414</v>
      </c>
      <c r="D453" s="52" t="s">
        <v>818</v>
      </c>
      <c r="E453" s="52" t="s">
        <v>12015</v>
      </c>
      <c r="F453" s="52" t="s">
        <v>6866</v>
      </c>
      <c r="G453" s="134" t="s">
        <v>2212</v>
      </c>
      <c r="H453" s="134" t="s">
        <v>1009</v>
      </c>
      <c r="I453" s="52" t="s">
        <v>4589</v>
      </c>
      <c r="J453" s="52" t="e">
        <v>#N/A</v>
      </c>
      <c r="K453" s="52"/>
    </row>
    <row r="454" spans="1:11">
      <c r="A454" s="52" t="s">
        <v>292</v>
      </c>
      <c r="B454" s="52" t="s">
        <v>14842</v>
      </c>
      <c r="C454" s="128" t="s">
        <v>14843</v>
      </c>
      <c r="D454" s="52"/>
      <c r="E454" s="52"/>
      <c r="F454" s="52"/>
      <c r="G454" s="134" t="s">
        <v>14844</v>
      </c>
      <c r="H454" s="52" t="s">
        <v>292</v>
      </c>
      <c r="I454" s="52">
        <v>6932485017652</v>
      </c>
      <c r="J454" s="52">
        <v>194846431033</v>
      </c>
      <c r="K454" s="52" t="s">
        <v>14384</v>
      </c>
    </row>
    <row r="455" spans="1:11">
      <c r="A455" s="52" t="s">
        <v>6626</v>
      </c>
      <c r="B455" s="52" t="s">
        <v>5364</v>
      </c>
      <c r="C455" s="128" t="s">
        <v>6720</v>
      </c>
      <c r="D455" s="52" t="s">
        <v>818</v>
      </c>
      <c r="E455" s="52" t="s">
        <v>12004</v>
      </c>
      <c r="F455" s="52" t="s">
        <v>6596</v>
      </c>
      <c r="G455" s="134" t="s">
        <v>6721</v>
      </c>
      <c r="H455" s="134" t="s">
        <v>6626</v>
      </c>
      <c r="I455" s="52">
        <v>6974950104979</v>
      </c>
      <c r="J455" s="52" t="e">
        <v>#N/A</v>
      </c>
      <c r="K455" s="52"/>
    </row>
    <row r="456" spans="1:11">
      <c r="A456" s="52" t="s">
        <v>6626</v>
      </c>
      <c r="B456" s="52" t="s">
        <v>5363</v>
      </c>
      <c r="C456" s="128" t="s">
        <v>6717</v>
      </c>
      <c r="D456" s="52" t="s">
        <v>818</v>
      </c>
      <c r="E456" s="52" t="s">
        <v>12003</v>
      </c>
      <c r="F456" s="52" t="s">
        <v>6718</v>
      </c>
      <c r="G456" s="134" t="s">
        <v>6719</v>
      </c>
      <c r="H456" s="134" t="s">
        <v>6626</v>
      </c>
      <c r="I456" s="52">
        <v>6974950104962</v>
      </c>
      <c r="J456" s="52" t="e">
        <v>#N/A</v>
      </c>
      <c r="K456" s="52"/>
    </row>
    <row r="457" spans="1:11">
      <c r="A457" s="52" t="s">
        <v>6626</v>
      </c>
      <c r="B457" s="52" t="s">
        <v>4151</v>
      </c>
      <c r="C457" s="128" t="s">
        <v>6735</v>
      </c>
      <c r="D457" s="52" t="s">
        <v>6720</v>
      </c>
      <c r="E457" s="52">
        <v>0</v>
      </c>
      <c r="F457" s="52" t="s">
        <v>6736</v>
      </c>
      <c r="G457" s="134" t="s">
        <v>6737</v>
      </c>
      <c r="H457" s="134" t="s">
        <v>6626</v>
      </c>
      <c r="I457" s="52">
        <v>6974950105570</v>
      </c>
      <c r="J457" s="52" t="e">
        <v>#N/A</v>
      </c>
      <c r="K457" s="52"/>
    </row>
    <row r="458" spans="1:11">
      <c r="A458" s="52" t="s">
        <v>6635</v>
      </c>
      <c r="B458" s="52" t="s">
        <v>3786</v>
      </c>
      <c r="C458" s="128" t="s">
        <v>6636</v>
      </c>
      <c r="D458" s="52" t="s">
        <v>818</v>
      </c>
      <c r="E458" s="52" t="s">
        <v>12002</v>
      </c>
      <c r="F458" s="52" t="s">
        <v>6593</v>
      </c>
      <c r="G458" s="134" t="s">
        <v>6637</v>
      </c>
      <c r="H458" s="134" t="s">
        <v>6635</v>
      </c>
      <c r="I458" s="52">
        <v>6974950103453</v>
      </c>
      <c r="J458" s="52" t="e">
        <v>#N/A</v>
      </c>
      <c r="K458" s="52"/>
    </row>
    <row r="459" spans="1:11">
      <c r="A459" s="52" t="s">
        <v>6626</v>
      </c>
      <c r="B459" s="52" t="s">
        <v>3785</v>
      </c>
      <c r="C459" s="128" t="s">
        <v>6627</v>
      </c>
      <c r="D459" s="52" t="s">
        <v>818</v>
      </c>
      <c r="E459" s="52" t="s">
        <v>12001</v>
      </c>
      <c r="F459" s="52" t="s">
        <v>6593</v>
      </c>
      <c r="G459" s="134" t="s">
        <v>6628</v>
      </c>
      <c r="H459" s="134" t="s">
        <v>6626</v>
      </c>
      <c r="I459" s="52">
        <v>6974950103446</v>
      </c>
      <c r="J459" s="52" t="e">
        <v>#N/A</v>
      </c>
      <c r="K459" s="52"/>
    </row>
    <row r="460" spans="1:11">
      <c r="A460" s="52" t="s">
        <v>6626</v>
      </c>
      <c r="B460" s="52" t="s">
        <v>3835</v>
      </c>
      <c r="C460" s="128" t="s">
        <v>6631</v>
      </c>
      <c r="D460" s="52" t="s">
        <v>818</v>
      </c>
      <c r="E460" s="52" t="s">
        <v>11986</v>
      </c>
      <c r="F460" s="52" t="s">
        <v>6596</v>
      </c>
      <c r="G460" s="134" t="s">
        <v>6632</v>
      </c>
      <c r="H460" s="134" t="s">
        <v>6626</v>
      </c>
      <c r="I460" s="52">
        <v>6974950104757</v>
      </c>
      <c r="J460" s="52" t="e">
        <v>#N/A</v>
      </c>
      <c r="K460" s="52"/>
    </row>
    <row r="461" spans="1:11">
      <c r="A461" s="52" t="s">
        <v>762</v>
      </c>
      <c r="B461" s="52" t="s">
        <v>4685</v>
      </c>
      <c r="C461" s="128" t="s">
        <v>4081</v>
      </c>
      <c r="D461" s="52" t="s">
        <v>2350</v>
      </c>
      <c r="E461" s="52">
        <v>0</v>
      </c>
      <c r="F461" s="52" t="s">
        <v>6738</v>
      </c>
      <c r="G461" s="134" t="s">
        <v>2351</v>
      </c>
      <c r="H461" s="134" t="s">
        <v>762</v>
      </c>
      <c r="I461" s="52">
        <v>6974950105594</v>
      </c>
      <c r="J461" s="52" t="e">
        <v>#N/A</v>
      </c>
      <c r="K461" s="52"/>
    </row>
    <row r="462" spans="1:11">
      <c r="A462" s="52" t="s">
        <v>1009</v>
      </c>
      <c r="B462" s="52" t="s">
        <v>8183</v>
      </c>
      <c r="C462" s="128" t="s">
        <v>8373</v>
      </c>
      <c r="D462" s="52" t="s">
        <v>8759</v>
      </c>
      <c r="E462" s="52">
        <v>0</v>
      </c>
      <c r="F462" s="52" t="s">
        <v>8786</v>
      </c>
      <c r="G462" s="134" t="s">
        <v>297</v>
      </c>
      <c r="H462" s="134" t="s">
        <v>1009</v>
      </c>
      <c r="I462" s="52">
        <v>6932485000418</v>
      </c>
      <c r="J462" s="52" t="e">
        <v>#N/A</v>
      </c>
      <c r="K462" s="52"/>
    </row>
    <row r="463" spans="1:11">
      <c r="A463" s="52" t="s">
        <v>762</v>
      </c>
      <c r="B463" s="52" t="s">
        <v>5375</v>
      </c>
      <c r="C463" s="128" t="s">
        <v>6752</v>
      </c>
      <c r="D463" s="52" t="s">
        <v>818</v>
      </c>
      <c r="E463" s="52">
        <v>0</v>
      </c>
      <c r="F463" s="52" t="s">
        <v>6749</v>
      </c>
      <c r="G463" s="134" t="s">
        <v>6751</v>
      </c>
      <c r="H463" s="134" t="s">
        <v>762</v>
      </c>
      <c r="I463" s="52">
        <v>6974950107901</v>
      </c>
      <c r="J463" s="52" t="e">
        <v>#N/A</v>
      </c>
      <c r="K463" s="52"/>
    </row>
    <row r="464" spans="1:11">
      <c r="A464" s="52" t="s">
        <v>976</v>
      </c>
      <c r="B464" s="52" t="s">
        <v>2399</v>
      </c>
      <c r="C464" s="128" t="s">
        <v>2398</v>
      </c>
      <c r="D464" s="52" t="s">
        <v>818</v>
      </c>
      <c r="E464" s="52" t="s">
        <v>11964</v>
      </c>
      <c r="F464" s="52" t="s">
        <v>6542</v>
      </c>
      <c r="G464" s="134" t="s">
        <v>2425</v>
      </c>
      <c r="H464" s="134" t="s">
        <v>976</v>
      </c>
      <c r="I464" s="52">
        <v>6975159900362</v>
      </c>
      <c r="J464" s="52" t="e">
        <v>#N/A</v>
      </c>
      <c r="K464" s="52"/>
    </row>
    <row r="465" spans="1:11">
      <c r="A465" s="52" t="s">
        <v>762</v>
      </c>
      <c r="B465" s="52" t="s">
        <v>2397</v>
      </c>
      <c r="C465" s="128" t="s">
        <v>2396</v>
      </c>
      <c r="D465" s="52" t="s">
        <v>818</v>
      </c>
      <c r="E465" s="52" t="s">
        <v>11963</v>
      </c>
      <c r="F465" s="52" t="s">
        <v>6542</v>
      </c>
      <c r="G465" s="134" t="s">
        <v>2217</v>
      </c>
      <c r="H465" s="134" t="s">
        <v>762</v>
      </c>
      <c r="I465" s="52">
        <v>6975159900355</v>
      </c>
      <c r="J465" s="52" t="e">
        <v>#N/A</v>
      </c>
      <c r="K465" s="52"/>
    </row>
    <row r="466" spans="1:11">
      <c r="A466" s="52" t="s">
        <v>1677</v>
      </c>
      <c r="B466" s="52" t="s">
        <v>2393</v>
      </c>
      <c r="C466" s="128" t="s">
        <v>2392</v>
      </c>
      <c r="D466" s="52" t="s">
        <v>818</v>
      </c>
      <c r="E466" s="52" t="s">
        <v>11961</v>
      </c>
      <c r="F466" s="52" t="s">
        <v>6542</v>
      </c>
      <c r="G466" s="134" t="s">
        <v>4488</v>
      </c>
      <c r="H466" s="134" t="s">
        <v>1677</v>
      </c>
      <c r="I466" s="52">
        <v>6975159900331</v>
      </c>
      <c r="J466" s="52" t="e">
        <v>#N/A</v>
      </c>
      <c r="K466" s="52"/>
    </row>
    <row r="467" spans="1:11">
      <c r="A467" s="52" t="s">
        <v>957</v>
      </c>
      <c r="B467" s="52" t="s">
        <v>2389</v>
      </c>
      <c r="C467" s="128" t="s">
        <v>2388</v>
      </c>
      <c r="D467" s="52" t="s">
        <v>818</v>
      </c>
      <c r="E467" s="52" t="s">
        <v>11959</v>
      </c>
      <c r="F467" s="52" t="s">
        <v>6542</v>
      </c>
      <c r="G467" s="134" t="s">
        <v>1596</v>
      </c>
      <c r="H467" s="134" t="s">
        <v>957</v>
      </c>
      <c r="I467" s="52">
        <v>6975159900317</v>
      </c>
      <c r="J467" s="52" t="e">
        <v>#N/A</v>
      </c>
      <c r="K467" s="52"/>
    </row>
    <row r="468" spans="1:11">
      <c r="A468" s="52" t="s">
        <v>4002</v>
      </c>
      <c r="B468" s="52" t="s">
        <v>2386</v>
      </c>
      <c r="C468" s="128" t="s">
        <v>2385</v>
      </c>
      <c r="D468" s="52" t="s">
        <v>818</v>
      </c>
      <c r="E468" s="52" t="s">
        <v>11957</v>
      </c>
      <c r="F468" s="52" t="s">
        <v>6542</v>
      </c>
      <c r="G468" s="134" t="s">
        <v>939</v>
      </c>
      <c r="H468" s="134" t="s">
        <v>4002</v>
      </c>
      <c r="I468" s="52">
        <v>6975159900294</v>
      </c>
      <c r="J468" s="52" t="e">
        <v>#N/A</v>
      </c>
      <c r="K468" s="52"/>
    </row>
    <row r="469" spans="1:11">
      <c r="A469" s="52" t="s">
        <v>5762</v>
      </c>
      <c r="B469" s="52" t="s">
        <v>1014</v>
      </c>
      <c r="C469" s="128" t="s">
        <v>1861</v>
      </c>
      <c r="D469" s="52" t="s">
        <v>546</v>
      </c>
      <c r="E469" s="52" t="s">
        <v>11520</v>
      </c>
      <c r="F469" s="52"/>
      <c r="G469" s="134" t="s">
        <v>5761</v>
      </c>
      <c r="H469" s="52" t="s">
        <v>5762</v>
      </c>
      <c r="I469" s="52" t="s">
        <v>547</v>
      </c>
      <c r="J469" s="52" t="s">
        <v>12749</v>
      </c>
      <c r="K469" s="52"/>
    </row>
    <row r="470" spans="1:11">
      <c r="A470" s="52" t="s">
        <v>5764</v>
      </c>
      <c r="B470" s="52" t="s">
        <v>1013</v>
      </c>
      <c r="C470" s="128" t="s">
        <v>1862</v>
      </c>
      <c r="D470" s="52" t="s">
        <v>548</v>
      </c>
      <c r="E470" s="52" t="s">
        <v>11521</v>
      </c>
      <c r="F470" s="52"/>
      <c r="G470" s="134" t="s">
        <v>5763</v>
      </c>
      <c r="H470" s="52" t="s">
        <v>5764</v>
      </c>
      <c r="I470" s="52" t="s">
        <v>549</v>
      </c>
      <c r="J470" s="52" t="s">
        <v>12750</v>
      </c>
      <c r="K470" s="52"/>
    </row>
    <row r="471" spans="1:11">
      <c r="A471" s="52" t="s">
        <v>11020</v>
      </c>
      <c r="B471" s="52" t="s">
        <v>1016</v>
      </c>
      <c r="C471" s="128" t="s">
        <v>1863</v>
      </c>
      <c r="D471" s="52" t="s">
        <v>550</v>
      </c>
      <c r="E471" s="52" t="s">
        <v>11522</v>
      </c>
      <c r="F471" s="52"/>
      <c r="G471" s="134" t="s">
        <v>5765</v>
      </c>
      <c r="H471" s="52" t="s">
        <v>11020</v>
      </c>
      <c r="I471" s="52" t="s">
        <v>551</v>
      </c>
      <c r="J471" s="52" t="s">
        <v>12751</v>
      </c>
      <c r="K471" s="52"/>
    </row>
    <row r="472" spans="1:11">
      <c r="A472" s="52" t="s">
        <v>5767</v>
      </c>
      <c r="B472" s="52" t="s">
        <v>5193</v>
      </c>
      <c r="C472" s="128" t="s">
        <v>1864</v>
      </c>
      <c r="D472" s="52" t="s">
        <v>552</v>
      </c>
      <c r="E472" s="52" t="s">
        <v>11523</v>
      </c>
      <c r="F472" s="52"/>
      <c r="G472" s="134" t="s">
        <v>5766</v>
      </c>
      <c r="H472" s="52" t="s">
        <v>5767</v>
      </c>
      <c r="I472" s="52" t="s">
        <v>553</v>
      </c>
      <c r="J472" s="52" t="s">
        <v>12752</v>
      </c>
      <c r="K472" s="52"/>
    </row>
    <row r="473" spans="1:11">
      <c r="A473" s="52" t="s">
        <v>5767</v>
      </c>
      <c r="B473" s="52" t="s">
        <v>5194</v>
      </c>
      <c r="C473" s="128" t="s">
        <v>1865</v>
      </c>
      <c r="D473" s="52" t="s">
        <v>554</v>
      </c>
      <c r="E473" s="52" t="s">
        <v>11524</v>
      </c>
      <c r="F473" s="52"/>
      <c r="G473" s="134" t="s">
        <v>5768</v>
      </c>
      <c r="H473" s="52" t="s">
        <v>5767</v>
      </c>
      <c r="I473" s="52" t="s">
        <v>555</v>
      </c>
      <c r="J473" s="52" t="s">
        <v>12753</v>
      </c>
      <c r="K473" s="52"/>
    </row>
    <row r="474" spans="1:11">
      <c r="A474" s="52" t="s">
        <v>5767</v>
      </c>
      <c r="B474" s="52" t="s">
        <v>1015</v>
      </c>
      <c r="C474" s="128" t="s">
        <v>1866</v>
      </c>
      <c r="D474" s="52" t="s">
        <v>556</v>
      </c>
      <c r="E474" s="52" t="s">
        <v>11525</v>
      </c>
      <c r="F474" s="52"/>
      <c r="G474" s="134" t="s">
        <v>5769</v>
      </c>
      <c r="H474" s="52" t="s">
        <v>5767</v>
      </c>
      <c r="I474" s="52" t="s">
        <v>557</v>
      </c>
      <c r="J474" s="52" t="s">
        <v>12754</v>
      </c>
      <c r="K474" s="52"/>
    </row>
    <row r="475" spans="1:11">
      <c r="A475" s="52" t="s">
        <v>277</v>
      </c>
      <c r="B475" s="52" t="s">
        <v>10234</v>
      </c>
      <c r="C475" s="128" t="s">
        <v>9747</v>
      </c>
      <c r="D475" s="52"/>
      <c r="E475" s="52">
        <v>0</v>
      </c>
      <c r="F475" s="52"/>
      <c r="G475" s="134" t="s">
        <v>10813</v>
      </c>
      <c r="H475" s="52" t="s">
        <v>277</v>
      </c>
      <c r="I475" s="52" t="e">
        <v>#N/A</v>
      </c>
      <c r="J475" s="52" t="s">
        <v>12755</v>
      </c>
      <c r="K475" s="52"/>
    </row>
    <row r="476" spans="1:11">
      <c r="A476" s="52" t="s">
        <v>943</v>
      </c>
      <c r="B476" s="52" t="s">
        <v>2384</v>
      </c>
      <c r="C476" s="128" t="s">
        <v>2383</v>
      </c>
      <c r="D476" s="52" t="s">
        <v>818</v>
      </c>
      <c r="E476" s="52" t="s">
        <v>11956</v>
      </c>
      <c r="F476" s="52" t="s">
        <v>6542</v>
      </c>
      <c r="G476" s="134" t="s">
        <v>942</v>
      </c>
      <c r="H476" s="134" t="s">
        <v>943</v>
      </c>
      <c r="I476" s="52">
        <v>6975159900287</v>
      </c>
      <c r="J476" s="52" t="e">
        <v>#N/A</v>
      </c>
      <c r="K476" s="52"/>
    </row>
    <row r="477" spans="1:11">
      <c r="A477" s="52" t="s">
        <v>1678</v>
      </c>
      <c r="B477" s="52" t="s">
        <v>2382</v>
      </c>
      <c r="C477" s="128" t="s">
        <v>2381</v>
      </c>
      <c r="D477" s="52" t="s">
        <v>818</v>
      </c>
      <c r="E477" s="52" t="s">
        <v>11955</v>
      </c>
      <c r="F477" s="52" t="s">
        <v>6542</v>
      </c>
      <c r="G477" s="134" t="s">
        <v>4487</v>
      </c>
      <c r="H477" s="134" t="s">
        <v>1678</v>
      </c>
      <c r="I477" s="52">
        <v>6975159900270</v>
      </c>
      <c r="J477" s="52" t="e">
        <v>#N/A</v>
      </c>
      <c r="K477" s="52"/>
    </row>
    <row r="478" spans="1:11">
      <c r="A478" s="52" t="s">
        <v>946</v>
      </c>
      <c r="B478" s="52" t="s">
        <v>2380</v>
      </c>
      <c r="C478" s="128" t="s">
        <v>2379</v>
      </c>
      <c r="D478" s="52" t="s">
        <v>818</v>
      </c>
      <c r="E478" s="52" t="s">
        <v>11954</v>
      </c>
      <c r="F478" s="52" t="s">
        <v>6542</v>
      </c>
      <c r="G478" s="134" t="s">
        <v>2359</v>
      </c>
      <c r="H478" s="134" t="s">
        <v>946</v>
      </c>
      <c r="I478" s="52">
        <v>6975159900263</v>
      </c>
      <c r="J478" s="52" t="e">
        <v>#N/A</v>
      </c>
      <c r="K478" s="52"/>
    </row>
    <row r="479" spans="1:11">
      <c r="A479" s="52" t="s">
        <v>762</v>
      </c>
      <c r="B479" s="52" t="s">
        <v>5374</v>
      </c>
      <c r="C479" s="128" t="s">
        <v>4062</v>
      </c>
      <c r="D479" s="52" t="s">
        <v>818</v>
      </c>
      <c r="E479" s="52">
        <v>0</v>
      </c>
      <c r="F479" s="52" t="s">
        <v>6749</v>
      </c>
      <c r="G479" s="134" t="s">
        <v>6751</v>
      </c>
      <c r="H479" s="134" t="s">
        <v>762</v>
      </c>
      <c r="I479" s="52">
        <v>6974950105891</v>
      </c>
      <c r="J479" s="52" t="e">
        <v>#N/A</v>
      </c>
      <c r="K479" s="52"/>
    </row>
    <row r="480" spans="1:11">
      <c r="A480" s="52" t="s">
        <v>292</v>
      </c>
      <c r="B480" s="52" t="s">
        <v>3819</v>
      </c>
      <c r="C480" s="128" t="s">
        <v>6697</v>
      </c>
      <c r="D480" s="52" t="s">
        <v>818</v>
      </c>
      <c r="E480" s="52" t="s">
        <v>11528</v>
      </c>
      <c r="F480" s="52" t="s">
        <v>6698</v>
      </c>
      <c r="G480" s="134" t="s">
        <v>6699</v>
      </c>
      <c r="H480" s="52" t="s">
        <v>292</v>
      </c>
      <c r="I480" s="52">
        <v>6974950104580</v>
      </c>
      <c r="J480" s="52">
        <v>194846416979</v>
      </c>
      <c r="K480" s="52"/>
    </row>
    <row r="481" spans="1:11">
      <c r="A481" s="52" t="s">
        <v>976</v>
      </c>
      <c r="B481" s="52" t="s">
        <v>3820</v>
      </c>
      <c r="C481" s="128" t="s">
        <v>6700</v>
      </c>
      <c r="D481" s="52" t="s">
        <v>818</v>
      </c>
      <c r="E481" s="52" t="s">
        <v>11529</v>
      </c>
      <c r="F481" s="52" t="s">
        <v>6698</v>
      </c>
      <c r="G481" s="134" t="s">
        <v>6701</v>
      </c>
      <c r="H481" s="52" t="s">
        <v>976</v>
      </c>
      <c r="I481" s="52">
        <v>6974950104597</v>
      </c>
      <c r="J481" s="52">
        <v>194846416986</v>
      </c>
      <c r="K481" s="52"/>
    </row>
    <row r="482" spans="1:11">
      <c r="A482" s="52" t="s">
        <v>1485</v>
      </c>
      <c r="B482" s="52" t="s">
        <v>3821</v>
      </c>
      <c r="C482" s="128" t="s">
        <v>6702</v>
      </c>
      <c r="D482" s="52" t="s">
        <v>818</v>
      </c>
      <c r="E482" s="52" t="s">
        <v>11530</v>
      </c>
      <c r="F482" s="52" t="s">
        <v>6698</v>
      </c>
      <c r="G482" s="134" t="s">
        <v>6703</v>
      </c>
      <c r="H482" s="52" t="s">
        <v>1485</v>
      </c>
      <c r="I482" s="52">
        <v>6974950104603</v>
      </c>
      <c r="J482" s="52">
        <v>194846416993</v>
      </c>
      <c r="K482" s="52"/>
    </row>
    <row r="483" spans="1:11">
      <c r="A483" s="52" t="s">
        <v>946</v>
      </c>
      <c r="B483" s="52" t="s">
        <v>5382</v>
      </c>
      <c r="C483" s="128" t="s">
        <v>6795</v>
      </c>
      <c r="D483" s="52" t="s">
        <v>818</v>
      </c>
      <c r="E483" s="52">
        <v>0</v>
      </c>
      <c r="F483" s="52" t="s">
        <v>4519</v>
      </c>
      <c r="G483" s="134" t="s">
        <v>6779</v>
      </c>
      <c r="H483" s="134" t="s">
        <v>946</v>
      </c>
      <c r="I483" s="52">
        <v>6974950107864</v>
      </c>
      <c r="J483" s="52" t="e">
        <v>#N/A</v>
      </c>
      <c r="K483" s="52"/>
    </row>
    <row r="484" spans="1:11">
      <c r="A484" s="52" t="s">
        <v>292</v>
      </c>
      <c r="B484" s="52" t="s">
        <v>1342</v>
      </c>
      <c r="C484" s="128" t="s">
        <v>1827</v>
      </c>
      <c r="D484" s="52" t="s">
        <v>5705</v>
      </c>
      <c r="E484" s="52" t="s">
        <v>11531</v>
      </c>
      <c r="F484" s="52" t="s">
        <v>5706</v>
      </c>
      <c r="G484" s="134" t="s">
        <v>5707</v>
      </c>
      <c r="H484" s="52" t="s">
        <v>292</v>
      </c>
      <c r="I484" s="52" t="s">
        <v>488</v>
      </c>
      <c r="J484" s="52">
        <v>194846410755</v>
      </c>
      <c r="K484" s="52"/>
    </row>
    <row r="485" spans="1:11">
      <c r="A485" s="52" t="s">
        <v>1557</v>
      </c>
      <c r="B485" s="52" t="s">
        <v>1345</v>
      </c>
      <c r="C485" s="128" t="s">
        <v>1828</v>
      </c>
      <c r="D485" s="52" t="s">
        <v>489</v>
      </c>
      <c r="E485" s="52" t="s">
        <v>11532</v>
      </c>
      <c r="F485" s="52" t="s">
        <v>5708</v>
      </c>
      <c r="G485" s="134" t="s">
        <v>5709</v>
      </c>
      <c r="H485" s="52" t="s">
        <v>1557</v>
      </c>
      <c r="I485" s="52" t="s">
        <v>490</v>
      </c>
      <c r="J485" s="52">
        <v>194846410762</v>
      </c>
      <c r="K485" s="52"/>
    </row>
    <row r="486" spans="1:11">
      <c r="A486" s="52" t="s">
        <v>976</v>
      </c>
      <c r="B486" s="52" t="s">
        <v>1343</v>
      </c>
      <c r="C486" s="128" t="s">
        <v>1829</v>
      </c>
      <c r="D486" s="52" t="s">
        <v>491</v>
      </c>
      <c r="E486" s="52" t="s">
        <v>11533</v>
      </c>
      <c r="F486" s="52" t="s">
        <v>5710</v>
      </c>
      <c r="G486" s="134" t="s">
        <v>5711</v>
      </c>
      <c r="H486" s="52" t="s">
        <v>976</v>
      </c>
      <c r="I486" s="52" t="s">
        <v>492</v>
      </c>
      <c r="J486" s="52">
        <v>194846410779</v>
      </c>
      <c r="K486" s="52"/>
    </row>
    <row r="487" spans="1:11">
      <c r="A487" s="52" t="s">
        <v>1485</v>
      </c>
      <c r="B487" s="52" t="s">
        <v>9870</v>
      </c>
      <c r="C487" s="128" t="s">
        <v>9275</v>
      </c>
      <c r="D487" s="52"/>
      <c r="E487" s="52" t="s">
        <v>11534</v>
      </c>
      <c r="F487" s="52"/>
      <c r="G487" s="134" t="s">
        <v>10343</v>
      </c>
      <c r="H487" s="52" t="s">
        <v>1485</v>
      </c>
      <c r="I487" s="52" t="e">
        <v>#N/A</v>
      </c>
      <c r="J487" s="52">
        <v>194846410786</v>
      </c>
      <c r="K487" s="52"/>
    </row>
    <row r="488" spans="1:11">
      <c r="A488" s="52" t="s">
        <v>457</v>
      </c>
      <c r="B488" s="52" t="s">
        <v>10091</v>
      </c>
      <c r="C488" s="128" t="s">
        <v>9556</v>
      </c>
      <c r="D488" s="52"/>
      <c r="E488" s="52">
        <v>0</v>
      </c>
      <c r="F488" s="52"/>
      <c r="G488" s="134" t="s">
        <v>10625</v>
      </c>
      <c r="H488" s="52" t="s">
        <v>457</v>
      </c>
      <c r="I488" s="52" t="e">
        <v>#N/A</v>
      </c>
      <c r="J488" s="52">
        <v>194846410793</v>
      </c>
      <c r="K488" s="52"/>
    </row>
    <row r="489" spans="1:11">
      <c r="A489" s="52" t="s">
        <v>461</v>
      </c>
      <c r="B489" s="52" t="s">
        <v>1344</v>
      </c>
      <c r="C489" s="128" t="s">
        <v>1830</v>
      </c>
      <c r="D489" s="52" t="s">
        <v>493</v>
      </c>
      <c r="E489" s="52" t="s">
        <v>11535</v>
      </c>
      <c r="F489" s="52" t="s">
        <v>5712</v>
      </c>
      <c r="G489" s="134" t="s">
        <v>5687</v>
      </c>
      <c r="H489" s="52" t="s">
        <v>461</v>
      </c>
      <c r="I489" s="52">
        <v>6972200196262</v>
      </c>
      <c r="J489" s="52" t="s">
        <v>12756</v>
      </c>
      <c r="K489" s="52"/>
    </row>
    <row r="490" spans="1:11">
      <c r="A490" s="52" t="s">
        <v>2462</v>
      </c>
      <c r="B490" s="52" t="s">
        <v>1348</v>
      </c>
      <c r="C490" s="128" t="s">
        <v>1831</v>
      </c>
      <c r="D490" s="52" t="s">
        <v>494</v>
      </c>
      <c r="E490" s="52" t="s">
        <v>11536</v>
      </c>
      <c r="F490" s="52" t="s">
        <v>5713</v>
      </c>
      <c r="G490" s="134" t="s">
        <v>5714</v>
      </c>
      <c r="H490" s="52" t="s">
        <v>2462</v>
      </c>
      <c r="I490" s="52" t="s">
        <v>495</v>
      </c>
      <c r="J490" s="52">
        <v>194846410816</v>
      </c>
      <c r="K490" s="52"/>
    </row>
    <row r="491" spans="1:11">
      <c r="A491" s="52" t="s">
        <v>1009</v>
      </c>
      <c r="B491" s="52" t="s">
        <v>1346</v>
      </c>
      <c r="C491" s="128" t="s">
        <v>9276</v>
      </c>
      <c r="D491" s="52"/>
      <c r="E491" s="52" t="s">
        <v>11537</v>
      </c>
      <c r="F491" s="52"/>
      <c r="G491" s="134" t="s">
        <v>10344</v>
      </c>
      <c r="H491" s="52" t="s">
        <v>1009</v>
      </c>
      <c r="I491" s="52" t="e">
        <v>#N/A</v>
      </c>
      <c r="J491" s="52">
        <v>194846410823</v>
      </c>
      <c r="K491" s="52"/>
    </row>
    <row r="492" spans="1:11">
      <c r="A492" s="52" t="s">
        <v>267</v>
      </c>
      <c r="B492" s="52" t="s">
        <v>1349</v>
      </c>
      <c r="C492" s="128" t="s">
        <v>1832</v>
      </c>
      <c r="D492" s="52" t="s">
        <v>5715</v>
      </c>
      <c r="E492" s="52" t="s">
        <v>11538</v>
      </c>
      <c r="F492" s="52" t="s">
        <v>5716</v>
      </c>
      <c r="G492" s="134" t="s">
        <v>5717</v>
      </c>
      <c r="H492" s="52" t="s">
        <v>267</v>
      </c>
      <c r="I492" s="52" t="s">
        <v>497</v>
      </c>
      <c r="J492" s="52">
        <v>194846410830</v>
      </c>
      <c r="K492" s="52"/>
    </row>
    <row r="493" spans="1:11">
      <c r="A493" s="52" t="s">
        <v>5021</v>
      </c>
      <c r="B493" s="52" t="s">
        <v>1347</v>
      </c>
      <c r="C493" s="128" t="s">
        <v>1833</v>
      </c>
      <c r="D493" s="52" t="s">
        <v>498</v>
      </c>
      <c r="E493" s="52" t="s">
        <v>11539</v>
      </c>
      <c r="F493" s="52" t="s">
        <v>5718</v>
      </c>
      <c r="G493" s="134" t="s">
        <v>5581</v>
      </c>
      <c r="H493" s="52" t="s">
        <v>5021</v>
      </c>
      <c r="I493" s="52" t="s">
        <v>499</v>
      </c>
      <c r="J493" s="52">
        <v>194846410847</v>
      </c>
      <c r="K493" s="52"/>
    </row>
    <row r="494" spans="1:11">
      <c r="A494" s="52" t="s">
        <v>8777</v>
      </c>
      <c r="B494" s="52" t="s">
        <v>8184</v>
      </c>
      <c r="C494" s="128" t="s">
        <v>8372</v>
      </c>
      <c r="D494" s="52" t="s">
        <v>8759</v>
      </c>
      <c r="E494" s="52" t="s">
        <v>11953</v>
      </c>
      <c r="F494" s="52" t="s">
        <v>8785</v>
      </c>
      <c r="G494" s="134" t="s">
        <v>8819</v>
      </c>
      <c r="H494" s="134" t="s">
        <v>8777</v>
      </c>
      <c r="I494" s="52">
        <v>6932485004218</v>
      </c>
      <c r="J494" s="52" t="e">
        <v>#N/A</v>
      </c>
      <c r="K494" s="52"/>
    </row>
    <row r="495" spans="1:11">
      <c r="A495" s="52" t="s">
        <v>1009</v>
      </c>
      <c r="B495" s="52" t="s">
        <v>1341</v>
      </c>
      <c r="C495" s="128" t="s">
        <v>1853</v>
      </c>
      <c r="D495" s="52" t="s">
        <v>532</v>
      </c>
      <c r="E495" s="52" t="s">
        <v>11540</v>
      </c>
      <c r="F495" s="52" t="s">
        <v>5752</v>
      </c>
      <c r="G495" s="134" t="s">
        <v>1492</v>
      </c>
      <c r="H495" s="52" t="s">
        <v>1009</v>
      </c>
      <c r="I495" s="52" t="s">
        <v>533</v>
      </c>
      <c r="J495" s="52" t="e">
        <v>#N/A</v>
      </c>
      <c r="K495" s="52"/>
    </row>
    <row r="496" spans="1:11">
      <c r="A496" s="52" t="s">
        <v>762</v>
      </c>
      <c r="B496" s="52" t="s">
        <v>5385</v>
      </c>
      <c r="C496" s="128" t="s">
        <v>6802</v>
      </c>
      <c r="D496" s="52" t="s">
        <v>818</v>
      </c>
      <c r="E496" s="52">
        <v>0</v>
      </c>
      <c r="F496" s="52" t="s">
        <v>4519</v>
      </c>
      <c r="G496" s="134" t="s">
        <v>5002</v>
      </c>
      <c r="H496" s="134" t="s">
        <v>762</v>
      </c>
      <c r="I496" s="52">
        <v>6974950108090</v>
      </c>
      <c r="J496" s="52" t="e">
        <v>#N/A</v>
      </c>
      <c r="K496" s="52"/>
    </row>
    <row r="497" spans="1:11">
      <c r="A497" s="52" t="s">
        <v>292</v>
      </c>
      <c r="B497" s="52" t="s">
        <v>1360</v>
      </c>
      <c r="C497" s="128" t="s">
        <v>1815</v>
      </c>
      <c r="D497" s="52" t="s">
        <v>452</v>
      </c>
      <c r="E497" s="52" t="s">
        <v>11542</v>
      </c>
      <c r="F497" s="52" t="s">
        <v>5680</v>
      </c>
      <c r="G497" s="134" t="s">
        <v>5681</v>
      </c>
      <c r="H497" s="52" t="s">
        <v>292</v>
      </c>
      <c r="I497" s="52" t="s">
        <v>453</v>
      </c>
      <c r="J497" s="52">
        <v>194846410748</v>
      </c>
      <c r="K497" s="52"/>
    </row>
    <row r="498" spans="1:11">
      <c r="A498" s="52" t="s">
        <v>976</v>
      </c>
      <c r="B498" s="52" t="s">
        <v>1358</v>
      </c>
      <c r="C498" s="128" t="s">
        <v>1816</v>
      </c>
      <c r="D498" s="52" t="s">
        <v>1359</v>
      </c>
      <c r="E498" s="52" t="s">
        <v>11543</v>
      </c>
      <c r="F498" s="52" t="s">
        <v>5682</v>
      </c>
      <c r="G498" s="134" t="s">
        <v>5683</v>
      </c>
      <c r="H498" s="52" t="s">
        <v>976</v>
      </c>
      <c r="I498" s="52" t="s">
        <v>454</v>
      </c>
      <c r="J498" s="52">
        <v>194846410694</v>
      </c>
      <c r="K498" s="52"/>
    </row>
    <row r="499" spans="1:11">
      <c r="A499" s="52" t="s">
        <v>1557</v>
      </c>
      <c r="B499" s="52" t="s">
        <v>1357</v>
      </c>
      <c r="C499" s="128" t="s">
        <v>9277</v>
      </c>
      <c r="D499" s="52"/>
      <c r="E499" s="52" t="s">
        <v>11544</v>
      </c>
      <c r="F499" s="52"/>
      <c r="G499" s="134" t="s">
        <v>10345</v>
      </c>
      <c r="H499" s="52" t="s">
        <v>1557</v>
      </c>
      <c r="I499" s="52" t="e">
        <v>#N/A</v>
      </c>
      <c r="J499" s="52">
        <v>194846410700</v>
      </c>
      <c r="K499" s="52"/>
    </row>
    <row r="500" spans="1:11">
      <c r="A500" s="52" t="s">
        <v>1485</v>
      </c>
      <c r="B500" s="52" t="s">
        <v>9871</v>
      </c>
      <c r="C500" s="128" t="s">
        <v>14256</v>
      </c>
      <c r="D500" s="52"/>
      <c r="E500" s="52" t="s">
        <v>11545</v>
      </c>
      <c r="F500" s="52"/>
      <c r="G500" s="134" t="s">
        <v>10346</v>
      </c>
      <c r="H500" s="52" t="s">
        <v>1485</v>
      </c>
      <c r="I500" s="52" t="e">
        <v>#N/A</v>
      </c>
      <c r="J500" s="52">
        <v>194846410717</v>
      </c>
      <c r="K500" s="52"/>
    </row>
    <row r="501" spans="1:11">
      <c r="A501" s="52" t="s">
        <v>457</v>
      </c>
      <c r="B501" s="52" t="s">
        <v>458</v>
      </c>
      <c r="C501" s="128" t="s">
        <v>14257</v>
      </c>
      <c r="D501" s="52" t="s">
        <v>456</v>
      </c>
      <c r="E501" s="52">
        <v>0</v>
      </c>
      <c r="F501" s="52" t="s">
        <v>5684</v>
      </c>
      <c r="G501" s="134" t="s">
        <v>5685</v>
      </c>
      <c r="H501" s="52" t="s">
        <v>457</v>
      </c>
      <c r="I501" s="52" t="s">
        <v>459</v>
      </c>
      <c r="J501" s="52">
        <v>194846410632</v>
      </c>
      <c r="K501" s="52"/>
    </row>
    <row r="502" spans="1:11">
      <c r="A502" s="52" t="s">
        <v>461</v>
      </c>
      <c r="B502" s="52" t="s">
        <v>462</v>
      </c>
      <c r="C502" s="128" t="s">
        <v>1817</v>
      </c>
      <c r="D502" s="52" t="s">
        <v>460</v>
      </c>
      <c r="E502" s="52">
        <v>0</v>
      </c>
      <c r="F502" s="52" t="s">
        <v>5686</v>
      </c>
      <c r="G502" s="134" t="s">
        <v>5687</v>
      </c>
      <c r="H502" s="52" t="s">
        <v>461</v>
      </c>
      <c r="I502" s="52" t="s">
        <v>463</v>
      </c>
      <c r="J502" s="52" t="e">
        <v>#N/A</v>
      </c>
      <c r="K502" s="52"/>
    </row>
    <row r="503" spans="1:11">
      <c r="A503" s="52" t="s">
        <v>2462</v>
      </c>
      <c r="B503" s="52" t="s">
        <v>465</v>
      </c>
      <c r="C503" s="128" t="s">
        <v>1818</v>
      </c>
      <c r="D503" s="52" t="s">
        <v>464</v>
      </c>
      <c r="E503" s="52" t="s">
        <v>11546</v>
      </c>
      <c r="F503" s="52" t="s">
        <v>5688</v>
      </c>
      <c r="G503" s="134" t="s">
        <v>5689</v>
      </c>
      <c r="H503" s="52" t="s">
        <v>2462</v>
      </c>
      <c r="I503" s="52" t="s">
        <v>466</v>
      </c>
      <c r="J503" s="52">
        <v>194846410656</v>
      </c>
      <c r="K503" s="52"/>
    </row>
    <row r="504" spans="1:11">
      <c r="A504" s="52" t="s">
        <v>97</v>
      </c>
      <c r="B504" s="52" t="s">
        <v>9859</v>
      </c>
      <c r="C504" s="128" t="s">
        <v>9859</v>
      </c>
      <c r="D504" s="52"/>
      <c r="E504" s="52">
        <v>0</v>
      </c>
      <c r="F504" s="52"/>
      <c r="G504" s="134" t="s">
        <v>10923</v>
      </c>
      <c r="H504" s="134" t="s">
        <v>97</v>
      </c>
      <c r="I504" s="52" t="e">
        <v>#N/A</v>
      </c>
      <c r="J504" s="52" t="e">
        <v>#N/A</v>
      </c>
      <c r="K504" s="52"/>
    </row>
    <row r="505" spans="1:11">
      <c r="A505" s="52" t="s">
        <v>762</v>
      </c>
      <c r="B505" s="52" t="s">
        <v>5384</v>
      </c>
      <c r="C505" s="128" t="s">
        <v>6801</v>
      </c>
      <c r="D505" s="52" t="s">
        <v>818</v>
      </c>
      <c r="E505" s="52">
        <v>0</v>
      </c>
      <c r="F505" s="52" t="s">
        <v>4519</v>
      </c>
      <c r="G505" s="134" t="s">
        <v>5002</v>
      </c>
      <c r="H505" s="134" t="s">
        <v>762</v>
      </c>
      <c r="I505" s="52">
        <v>6974950107925</v>
      </c>
      <c r="J505" s="52" t="e">
        <v>#N/A</v>
      </c>
      <c r="K505" s="52"/>
    </row>
    <row r="506" spans="1:11">
      <c r="A506" s="52" t="s">
        <v>608</v>
      </c>
      <c r="B506" s="52" t="s">
        <v>1355</v>
      </c>
      <c r="C506" s="128" t="s">
        <v>1820</v>
      </c>
      <c r="D506" s="52" t="s">
        <v>1356</v>
      </c>
      <c r="E506" s="52" t="s">
        <v>11547</v>
      </c>
      <c r="F506" s="52" t="s">
        <v>5692</v>
      </c>
      <c r="G506" s="134" t="s">
        <v>1567</v>
      </c>
      <c r="H506" s="52" t="s">
        <v>608</v>
      </c>
      <c r="I506" s="52" t="s">
        <v>470</v>
      </c>
      <c r="J506" s="52">
        <v>194846410670</v>
      </c>
      <c r="K506" s="52"/>
    </row>
    <row r="507" spans="1:11">
      <c r="A507" s="52" t="s">
        <v>5021</v>
      </c>
      <c r="B507" s="52" t="s">
        <v>472</v>
      </c>
      <c r="C507" s="128" t="s">
        <v>1821</v>
      </c>
      <c r="D507" s="52" t="s">
        <v>471</v>
      </c>
      <c r="E507" s="52" t="s">
        <v>11548</v>
      </c>
      <c r="F507" s="52" t="s">
        <v>5693</v>
      </c>
      <c r="G507" s="134" t="s">
        <v>5581</v>
      </c>
      <c r="H507" s="52" t="s">
        <v>5021</v>
      </c>
      <c r="I507" s="52" t="s">
        <v>473</v>
      </c>
      <c r="J507" s="52">
        <v>194846410687</v>
      </c>
      <c r="K507" s="52"/>
    </row>
    <row r="508" spans="1:11">
      <c r="A508" s="52" t="s">
        <v>5630</v>
      </c>
      <c r="B508" s="52" t="s">
        <v>10231</v>
      </c>
      <c r="C508" s="128" t="s">
        <v>9744</v>
      </c>
      <c r="D508" s="52"/>
      <c r="E508" s="52">
        <v>0</v>
      </c>
      <c r="F508" s="52"/>
      <c r="G508" s="134" t="s">
        <v>10810</v>
      </c>
      <c r="H508" s="52" t="s">
        <v>5630</v>
      </c>
      <c r="I508" s="52" t="e">
        <v>#N/A</v>
      </c>
      <c r="J508" s="52" t="s">
        <v>12757</v>
      </c>
      <c r="K508" s="52"/>
    </row>
    <row r="509" spans="1:11">
      <c r="A509" s="52" t="s">
        <v>976</v>
      </c>
      <c r="B509" s="52" t="s">
        <v>1351</v>
      </c>
      <c r="C509" s="128" t="s">
        <v>1895</v>
      </c>
      <c r="D509" s="52" t="s">
        <v>599</v>
      </c>
      <c r="E509" s="52" t="s">
        <v>11549</v>
      </c>
      <c r="F509" s="52" t="s">
        <v>5118</v>
      </c>
      <c r="G509" s="134" t="s">
        <v>5811</v>
      </c>
      <c r="H509" s="52" t="s">
        <v>976</v>
      </c>
      <c r="I509" s="52" t="s">
        <v>600</v>
      </c>
      <c r="J509" s="52" t="s">
        <v>12758</v>
      </c>
      <c r="K509" s="52"/>
    </row>
    <row r="510" spans="1:11">
      <c r="A510" s="52" t="s">
        <v>946</v>
      </c>
      <c r="B510" s="52" t="s">
        <v>4401</v>
      </c>
      <c r="C510" s="128" t="s">
        <v>4402</v>
      </c>
      <c r="D510" s="52" t="s">
        <v>818</v>
      </c>
      <c r="E510" s="52">
        <v>0</v>
      </c>
      <c r="F510" s="52" t="s">
        <v>4519</v>
      </c>
      <c r="G510" s="134" t="s">
        <v>4516</v>
      </c>
      <c r="H510" s="134" t="s">
        <v>946</v>
      </c>
      <c r="I510" s="52" t="s">
        <v>4562</v>
      </c>
      <c r="J510" s="52" t="e">
        <v>#N/A</v>
      </c>
      <c r="K510" s="52"/>
    </row>
    <row r="511" spans="1:11">
      <c r="A511" s="52" t="s">
        <v>946</v>
      </c>
      <c r="B511" s="52" t="s">
        <v>4039</v>
      </c>
      <c r="C511" s="128" t="s">
        <v>4041</v>
      </c>
      <c r="D511" s="52" t="s">
        <v>818</v>
      </c>
      <c r="E511" s="52">
        <v>0</v>
      </c>
      <c r="F511" s="52" t="s">
        <v>4519</v>
      </c>
      <c r="G511" s="134" t="s">
        <v>4502</v>
      </c>
      <c r="H511" s="134" t="s">
        <v>946</v>
      </c>
      <c r="I511" s="52" t="s">
        <v>4561</v>
      </c>
      <c r="J511" s="52" t="e">
        <v>#N/A</v>
      </c>
      <c r="K511" s="52"/>
    </row>
    <row r="512" spans="1:11">
      <c r="A512" s="52" t="s">
        <v>1009</v>
      </c>
      <c r="B512" s="52" t="s">
        <v>2456</v>
      </c>
      <c r="C512" s="128" t="s">
        <v>6653</v>
      </c>
      <c r="D512" s="52" t="s">
        <v>818</v>
      </c>
      <c r="E512" s="52" t="s">
        <v>11951</v>
      </c>
      <c r="F512" s="52" t="s">
        <v>6645</v>
      </c>
      <c r="G512" s="134" t="s">
        <v>2212</v>
      </c>
      <c r="H512" s="134" t="s">
        <v>1009</v>
      </c>
      <c r="I512" s="52">
        <v>6974950103835</v>
      </c>
      <c r="J512" s="52" t="e">
        <v>#N/A</v>
      </c>
      <c r="K512" s="52"/>
    </row>
    <row r="513" spans="1:11">
      <c r="A513" s="52" t="s">
        <v>10950</v>
      </c>
      <c r="B513" s="52" t="s">
        <v>9430</v>
      </c>
      <c r="C513" s="128" t="s">
        <v>9430</v>
      </c>
      <c r="D513" s="52"/>
      <c r="E513" s="52">
        <v>0</v>
      </c>
      <c r="F513" s="52"/>
      <c r="G513" s="134" t="s">
        <v>10500</v>
      </c>
      <c r="H513" s="134" t="s">
        <v>10950</v>
      </c>
      <c r="I513" s="52" t="e">
        <v>#N/A</v>
      </c>
      <c r="J513" s="52" t="e">
        <v>#N/A</v>
      </c>
      <c r="K513" s="52"/>
    </row>
    <row r="514" spans="1:11">
      <c r="A514" s="52" t="s">
        <v>10981</v>
      </c>
      <c r="B514" s="52" t="s">
        <v>9633</v>
      </c>
      <c r="C514" s="128" t="s">
        <v>9633</v>
      </c>
      <c r="D514" s="52"/>
      <c r="E514" s="52">
        <v>0</v>
      </c>
      <c r="F514" s="52"/>
      <c r="G514" s="134" t="s">
        <v>10703</v>
      </c>
      <c r="H514" s="134" t="s">
        <v>10981</v>
      </c>
      <c r="I514" s="52" t="e">
        <v>#N/A</v>
      </c>
      <c r="J514" s="52" t="e">
        <v>#N/A</v>
      </c>
      <c r="K514" s="52"/>
    </row>
    <row r="515" spans="1:11">
      <c r="A515" s="52" t="s">
        <v>292</v>
      </c>
      <c r="B515" s="52" t="s">
        <v>5345</v>
      </c>
      <c r="C515" s="128" t="s">
        <v>6580</v>
      </c>
      <c r="D515" s="52" t="s">
        <v>818</v>
      </c>
      <c r="E515" s="52" t="s">
        <v>11551</v>
      </c>
      <c r="F515" s="52" t="s">
        <v>6581</v>
      </c>
      <c r="G515" s="134" t="s">
        <v>6582</v>
      </c>
      <c r="H515" s="52" t="s">
        <v>292</v>
      </c>
      <c r="I515" s="52">
        <v>6974950103279</v>
      </c>
      <c r="J515" s="52">
        <v>194846416399</v>
      </c>
      <c r="K515" s="52"/>
    </row>
    <row r="516" spans="1:11">
      <c r="A516" s="52" t="s">
        <v>976</v>
      </c>
      <c r="B516" s="52" t="s">
        <v>5346</v>
      </c>
      <c r="C516" s="128" t="s">
        <v>6583</v>
      </c>
      <c r="D516" s="52" t="s">
        <v>818</v>
      </c>
      <c r="E516" s="52" t="s">
        <v>11552</v>
      </c>
      <c r="F516" s="52" t="s">
        <v>6584</v>
      </c>
      <c r="G516" s="134" t="s">
        <v>6585</v>
      </c>
      <c r="H516" s="52" t="s">
        <v>976</v>
      </c>
      <c r="I516" s="52">
        <v>6974950103286</v>
      </c>
      <c r="J516" s="52">
        <v>194846416405</v>
      </c>
      <c r="K516" s="52"/>
    </row>
    <row r="517" spans="1:11">
      <c r="A517" s="52" t="s">
        <v>1501</v>
      </c>
      <c r="B517" s="52" t="s">
        <v>5347</v>
      </c>
      <c r="C517" s="128" t="s">
        <v>6586</v>
      </c>
      <c r="D517" s="52" t="s">
        <v>818</v>
      </c>
      <c r="E517" s="52" t="s">
        <v>11553</v>
      </c>
      <c r="F517" s="52" t="s">
        <v>6587</v>
      </c>
      <c r="G517" s="134" t="s">
        <v>6588</v>
      </c>
      <c r="H517" s="52" t="s">
        <v>1501</v>
      </c>
      <c r="I517" s="52">
        <v>6974950103293</v>
      </c>
      <c r="J517" s="52">
        <v>194846416412</v>
      </c>
      <c r="K517" s="52"/>
    </row>
    <row r="518" spans="1:11">
      <c r="A518" s="52" t="s">
        <v>1009</v>
      </c>
      <c r="B518" s="52" t="s">
        <v>5348</v>
      </c>
      <c r="C518" s="128" t="s">
        <v>6589</v>
      </c>
      <c r="D518" s="52" t="s">
        <v>818</v>
      </c>
      <c r="E518" s="52" t="s">
        <v>11554</v>
      </c>
      <c r="F518" s="52" t="s">
        <v>6590</v>
      </c>
      <c r="G518" s="134" t="s">
        <v>6591</v>
      </c>
      <c r="H518" s="52" t="s">
        <v>1009</v>
      </c>
      <c r="I518" s="52">
        <v>6974950103514</v>
      </c>
      <c r="J518" s="52">
        <v>194846416566</v>
      </c>
      <c r="K518" s="52"/>
    </row>
    <row r="519" spans="1:11">
      <c r="A519" s="52" t="s">
        <v>10969</v>
      </c>
      <c r="B519" s="52" t="s">
        <v>9561</v>
      </c>
      <c r="C519" s="128" t="s">
        <v>9561</v>
      </c>
      <c r="D519" s="52"/>
      <c r="E519" s="52">
        <v>0</v>
      </c>
      <c r="F519" s="52"/>
      <c r="G519" s="134" t="s">
        <v>10630</v>
      </c>
      <c r="H519" s="134" t="s">
        <v>10969</v>
      </c>
      <c r="I519" s="52" t="e">
        <v>#N/A</v>
      </c>
      <c r="J519" s="52" t="e">
        <v>#N/A</v>
      </c>
      <c r="K519" s="52"/>
    </row>
    <row r="520" spans="1:11">
      <c r="A520" s="52" t="s">
        <v>10996</v>
      </c>
      <c r="B520" s="52" t="s">
        <v>9774</v>
      </c>
      <c r="C520" s="128" t="s">
        <v>9774</v>
      </c>
      <c r="D520" s="52"/>
      <c r="E520" s="52">
        <v>0</v>
      </c>
      <c r="F520" s="52"/>
      <c r="G520" s="134" t="s">
        <v>10839</v>
      </c>
      <c r="H520" s="134" t="s">
        <v>10996</v>
      </c>
      <c r="I520" s="52" t="e">
        <v>#N/A</v>
      </c>
      <c r="J520" s="52" t="e">
        <v>#N/A</v>
      </c>
      <c r="K520" s="52"/>
    </row>
    <row r="521" spans="1:11">
      <c r="A521" s="52" t="s">
        <v>10999</v>
      </c>
      <c r="B521" s="52" t="s">
        <v>9779</v>
      </c>
      <c r="C521" s="128" t="s">
        <v>9779</v>
      </c>
      <c r="D521" s="52"/>
      <c r="E521" s="52">
        <v>0</v>
      </c>
      <c r="F521" s="52"/>
      <c r="G521" s="134" t="s">
        <v>10844</v>
      </c>
      <c r="H521" s="134" t="s">
        <v>10999</v>
      </c>
      <c r="I521" s="52" t="e">
        <v>#N/A</v>
      </c>
      <c r="J521" s="52" t="e">
        <v>#N/A</v>
      </c>
      <c r="K521" s="52"/>
    </row>
    <row r="522" spans="1:11">
      <c r="A522" s="52" t="s">
        <v>1009</v>
      </c>
      <c r="B522" s="52" t="s">
        <v>4163</v>
      </c>
      <c r="C522" s="128" t="s">
        <v>4164</v>
      </c>
      <c r="D522" s="52" t="s">
        <v>6653</v>
      </c>
      <c r="E522" s="52">
        <v>0</v>
      </c>
      <c r="F522" s="52" t="s">
        <v>6742</v>
      </c>
      <c r="G522" s="134" t="s">
        <v>4491</v>
      </c>
      <c r="H522" s="134" t="s">
        <v>1009</v>
      </c>
      <c r="I522" s="52">
        <v>6974950105648</v>
      </c>
      <c r="J522" s="52" t="e">
        <v>#N/A</v>
      </c>
      <c r="K522" s="52"/>
    </row>
    <row r="523" spans="1:11">
      <c r="A523" s="52" t="s">
        <v>762</v>
      </c>
      <c r="B523" s="52" t="s">
        <v>4210</v>
      </c>
      <c r="C523" s="128" t="s">
        <v>4211</v>
      </c>
      <c r="D523" s="52" t="s">
        <v>6513</v>
      </c>
      <c r="E523" s="52">
        <v>0</v>
      </c>
      <c r="F523" s="52" t="s">
        <v>6738</v>
      </c>
      <c r="G523" s="134" t="s">
        <v>5002</v>
      </c>
      <c r="H523" s="134" t="s">
        <v>762</v>
      </c>
      <c r="I523" s="52">
        <v>6974950105587</v>
      </c>
      <c r="J523" s="52" t="e">
        <v>#N/A</v>
      </c>
      <c r="K523" s="52"/>
    </row>
    <row r="524" spans="1:11">
      <c r="A524" s="52" t="s">
        <v>97</v>
      </c>
      <c r="B524" s="52" t="s">
        <v>9350</v>
      </c>
      <c r="C524" s="128" t="s">
        <v>9350</v>
      </c>
      <c r="D524" s="52"/>
      <c r="E524" s="52">
        <v>0</v>
      </c>
      <c r="F524" s="52"/>
      <c r="G524" s="134" t="s">
        <v>10419</v>
      </c>
      <c r="H524" s="134" t="s">
        <v>97</v>
      </c>
      <c r="I524" s="52" t="e">
        <v>#N/A</v>
      </c>
      <c r="J524" s="52" t="e">
        <v>#N/A</v>
      </c>
      <c r="K524" s="52"/>
    </row>
    <row r="525" spans="1:11">
      <c r="A525" s="52" t="s">
        <v>1009</v>
      </c>
      <c r="B525" s="52" t="s">
        <v>4286</v>
      </c>
      <c r="C525" s="128" t="s">
        <v>4287</v>
      </c>
      <c r="D525" s="52" t="s">
        <v>6403</v>
      </c>
      <c r="E525" s="52">
        <v>0</v>
      </c>
      <c r="F525" s="52" t="s">
        <v>6742</v>
      </c>
      <c r="G525" s="134" t="s">
        <v>4491</v>
      </c>
      <c r="H525" s="134" t="s">
        <v>1009</v>
      </c>
      <c r="I525" s="52">
        <v>6974950105631</v>
      </c>
      <c r="J525" s="52" t="e">
        <v>#N/A</v>
      </c>
      <c r="K525" s="52"/>
    </row>
    <row r="526" spans="1:11">
      <c r="A526" s="52" t="s">
        <v>1009</v>
      </c>
      <c r="B526" s="52" t="s">
        <v>2336</v>
      </c>
      <c r="C526" s="128" t="s">
        <v>6403</v>
      </c>
      <c r="D526" s="52" t="s">
        <v>6404</v>
      </c>
      <c r="E526" s="52" t="s">
        <v>11885</v>
      </c>
      <c r="F526" s="52" t="s">
        <v>1008</v>
      </c>
      <c r="G526" s="134" t="s">
        <v>2212</v>
      </c>
      <c r="H526" s="134" t="s">
        <v>1009</v>
      </c>
      <c r="I526" s="52">
        <v>6974950101497</v>
      </c>
      <c r="J526" s="52" t="e">
        <v>#N/A</v>
      </c>
      <c r="K526" s="52"/>
    </row>
    <row r="527" spans="1:11">
      <c r="A527" s="52" t="s">
        <v>1009</v>
      </c>
      <c r="B527" s="52" t="s">
        <v>5314</v>
      </c>
      <c r="C527" s="128" t="s">
        <v>6479</v>
      </c>
      <c r="D527" s="52" t="s">
        <v>818</v>
      </c>
      <c r="E527" s="52" t="s">
        <v>11881</v>
      </c>
      <c r="F527" s="52" t="s">
        <v>6480</v>
      </c>
      <c r="G527" s="134" t="s">
        <v>4509</v>
      </c>
      <c r="H527" s="134" t="s">
        <v>1009</v>
      </c>
      <c r="I527" s="52">
        <v>6974950102326</v>
      </c>
      <c r="J527" s="52" t="e">
        <v>#N/A</v>
      </c>
      <c r="K527" s="52"/>
    </row>
    <row r="528" spans="1:11">
      <c r="A528" s="52" t="s">
        <v>11192</v>
      </c>
      <c r="B528" s="52" t="s">
        <v>11199</v>
      </c>
      <c r="C528" s="128" t="s">
        <v>11215</v>
      </c>
      <c r="D528" s="52"/>
      <c r="E528" s="52">
        <v>0</v>
      </c>
      <c r="F528" s="52"/>
      <c r="G528" s="134" t="s">
        <v>11231</v>
      </c>
      <c r="H528" s="134" t="s">
        <v>11192</v>
      </c>
      <c r="I528" s="52">
        <v>6932485006915</v>
      </c>
      <c r="J528" s="52" t="e">
        <v>#N/A</v>
      </c>
      <c r="K528" s="52"/>
    </row>
    <row r="529" spans="1:11">
      <c r="A529" s="52" t="s">
        <v>11196</v>
      </c>
      <c r="B529" s="52" t="s">
        <v>11208</v>
      </c>
      <c r="C529" s="128" t="s">
        <v>11224</v>
      </c>
      <c r="D529" s="52"/>
      <c r="E529" s="52">
        <v>0</v>
      </c>
      <c r="F529" s="52"/>
      <c r="G529" s="134" t="s">
        <v>11240</v>
      </c>
      <c r="H529" s="134" t="s">
        <v>11196</v>
      </c>
      <c r="I529" s="52">
        <v>6932485006908</v>
      </c>
      <c r="J529" s="52" t="e">
        <v>#N/A</v>
      </c>
      <c r="K529" s="52"/>
    </row>
    <row r="530" spans="1:11">
      <c r="A530" s="52" t="s">
        <v>292</v>
      </c>
      <c r="B530" s="52" t="s">
        <v>5266</v>
      </c>
      <c r="C530" s="128" t="s">
        <v>2106</v>
      </c>
      <c r="D530" s="52" t="s">
        <v>6151</v>
      </c>
      <c r="E530" s="52" t="s">
        <v>11555</v>
      </c>
      <c r="F530" s="52" t="s">
        <v>6152</v>
      </c>
      <c r="G530" s="134" t="s">
        <v>6153</v>
      </c>
      <c r="H530" s="52" t="s">
        <v>292</v>
      </c>
      <c r="I530" s="52" t="s">
        <v>903</v>
      </c>
      <c r="J530" s="52" t="s">
        <v>12759</v>
      </c>
      <c r="K530" s="52"/>
    </row>
    <row r="531" spans="1:11">
      <c r="A531" s="52" t="s">
        <v>1485</v>
      </c>
      <c r="B531" s="52" t="s">
        <v>5268</v>
      </c>
      <c r="C531" s="128" t="s">
        <v>2109</v>
      </c>
      <c r="D531" s="52" t="s">
        <v>6159</v>
      </c>
      <c r="E531" s="52" t="s">
        <v>11556</v>
      </c>
      <c r="F531" s="52" t="s">
        <v>6152</v>
      </c>
      <c r="G531" s="134" t="s">
        <v>6160</v>
      </c>
      <c r="H531" s="52" t="s">
        <v>1485</v>
      </c>
      <c r="I531" s="52" t="s">
        <v>906</v>
      </c>
      <c r="J531" s="52" t="s">
        <v>12760</v>
      </c>
      <c r="K531" s="52"/>
    </row>
    <row r="532" spans="1:11">
      <c r="A532" s="52" t="s">
        <v>2462</v>
      </c>
      <c r="B532" s="52" t="s">
        <v>1362</v>
      </c>
      <c r="C532" s="128" t="s">
        <v>2112</v>
      </c>
      <c r="D532" s="52" t="s">
        <v>6164</v>
      </c>
      <c r="E532" s="52" t="s">
        <v>11557</v>
      </c>
      <c r="F532" s="52" t="s">
        <v>6152</v>
      </c>
      <c r="G532" s="134" t="s">
        <v>6165</v>
      </c>
      <c r="H532" s="52" t="s">
        <v>2462</v>
      </c>
      <c r="I532" s="52" t="s">
        <v>908</v>
      </c>
      <c r="J532" s="52" t="s">
        <v>12761</v>
      </c>
      <c r="K532" s="52"/>
    </row>
    <row r="533" spans="1:11">
      <c r="A533" s="52" t="s">
        <v>1513</v>
      </c>
      <c r="B533" s="52" t="s">
        <v>1352</v>
      </c>
      <c r="C533" s="128" t="s">
        <v>2113</v>
      </c>
      <c r="D533" s="52" t="s">
        <v>6166</v>
      </c>
      <c r="E533" s="52" t="s">
        <v>11558</v>
      </c>
      <c r="F533" s="52" t="s">
        <v>6152</v>
      </c>
      <c r="G533" s="134" t="s">
        <v>14258</v>
      </c>
      <c r="H533" s="52" t="s">
        <v>1513</v>
      </c>
      <c r="I533" s="52" t="s">
        <v>909</v>
      </c>
      <c r="J533" s="52" t="s">
        <v>12762</v>
      </c>
      <c r="K533" s="52"/>
    </row>
    <row r="534" spans="1:11">
      <c r="A534" s="52" t="s">
        <v>1513</v>
      </c>
      <c r="B534" s="52" t="s">
        <v>1353</v>
      </c>
      <c r="C534" s="128" t="s">
        <v>2114</v>
      </c>
      <c r="D534" s="52" t="s">
        <v>1354</v>
      </c>
      <c r="E534" s="52" t="s">
        <v>11559</v>
      </c>
      <c r="F534" s="52" t="s">
        <v>6167</v>
      </c>
      <c r="G534" s="134" t="s">
        <v>1662</v>
      </c>
      <c r="H534" s="52" t="s">
        <v>1513</v>
      </c>
      <c r="I534" s="52" t="s">
        <v>910</v>
      </c>
      <c r="J534" s="52" t="s">
        <v>12763</v>
      </c>
      <c r="K534" s="52"/>
    </row>
    <row r="535" spans="1:11">
      <c r="A535" s="52" t="s">
        <v>608</v>
      </c>
      <c r="B535" s="52" t="s">
        <v>5046</v>
      </c>
      <c r="C535" s="128" t="s">
        <v>2116</v>
      </c>
      <c r="D535" s="52" t="s">
        <v>6169</v>
      </c>
      <c r="E535" s="52" t="s">
        <v>11560</v>
      </c>
      <c r="F535" s="52" t="s">
        <v>6152</v>
      </c>
      <c r="G535" s="134" t="s">
        <v>6170</v>
      </c>
      <c r="H535" s="52" t="s">
        <v>608</v>
      </c>
      <c r="I535" s="52" t="s">
        <v>7055</v>
      </c>
      <c r="J535" s="52" t="s">
        <v>12764</v>
      </c>
      <c r="K535" s="52"/>
    </row>
    <row r="536" spans="1:11">
      <c r="A536" s="52" t="s">
        <v>1582</v>
      </c>
      <c r="B536" s="52" t="s">
        <v>1361</v>
      </c>
      <c r="C536" s="128" t="s">
        <v>6171</v>
      </c>
      <c r="D536" s="52" t="s">
        <v>6172</v>
      </c>
      <c r="E536" s="52" t="s">
        <v>11561</v>
      </c>
      <c r="F536" s="52" t="s">
        <v>6152</v>
      </c>
      <c r="G536" s="134" t="s">
        <v>6173</v>
      </c>
      <c r="H536" s="52" t="s">
        <v>1582</v>
      </c>
      <c r="I536" s="52" t="s">
        <v>7056</v>
      </c>
      <c r="J536" s="52" t="s">
        <v>12765</v>
      </c>
      <c r="K536" s="52"/>
    </row>
    <row r="537" spans="1:11">
      <c r="A537" s="52" t="s">
        <v>11194</v>
      </c>
      <c r="B537" s="52" t="s">
        <v>11203</v>
      </c>
      <c r="C537" s="128" t="s">
        <v>11219</v>
      </c>
      <c r="D537" s="52"/>
      <c r="E537" s="52">
        <v>0</v>
      </c>
      <c r="F537" s="52"/>
      <c r="G537" s="134" t="s">
        <v>11235</v>
      </c>
      <c r="H537" s="134" t="s">
        <v>11194</v>
      </c>
      <c r="I537" s="52">
        <v>6932485006892</v>
      </c>
      <c r="J537" s="52" t="e">
        <v>#N/A</v>
      </c>
      <c r="K537" s="52"/>
    </row>
    <row r="538" spans="1:11">
      <c r="A538" s="52" t="s">
        <v>292</v>
      </c>
      <c r="B538" s="52" t="s">
        <v>5267</v>
      </c>
      <c r="C538" s="128" t="s">
        <v>2107</v>
      </c>
      <c r="D538" s="52" t="s">
        <v>6154</v>
      </c>
      <c r="E538" s="52">
        <v>0</v>
      </c>
      <c r="F538" s="52" t="s">
        <v>14259</v>
      </c>
      <c r="G538" s="134" t="s">
        <v>6155</v>
      </c>
      <c r="H538" s="52" t="s">
        <v>292</v>
      </c>
      <c r="I538" s="52" t="s">
        <v>904</v>
      </c>
      <c r="J538" s="52" t="s">
        <v>12766</v>
      </c>
      <c r="K538" s="52"/>
    </row>
    <row r="539" spans="1:11">
      <c r="A539" s="52" t="s">
        <v>1485</v>
      </c>
      <c r="B539" s="52" t="s">
        <v>5269</v>
      </c>
      <c r="C539" s="128" t="s">
        <v>2110</v>
      </c>
      <c r="D539" s="52" t="s">
        <v>6161</v>
      </c>
      <c r="E539" s="52">
        <v>0</v>
      </c>
      <c r="F539" s="52" t="s">
        <v>14259</v>
      </c>
      <c r="G539" s="134" t="s">
        <v>6162</v>
      </c>
      <c r="H539" s="52" t="s">
        <v>1485</v>
      </c>
      <c r="I539" s="52" t="s">
        <v>907</v>
      </c>
      <c r="J539" s="52" t="s">
        <v>12767</v>
      </c>
      <c r="K539" s="52"/>
    </row>
    <row r="540" spans="1:11">
      <c r="A540" s="52" t="s">
        <v>292</v>
      </c>
      <c r="B540" s="52" t="s">
        <v>905</v>
      </c>
      <c r="C540" s="128" t="s">
        <v>2108</v>
      </c>
      <c r="D540" s="52" t="s">
        <v>6156</v>
      </c>
      <c r="E540" s="52" t="s">
        <v>11562</v>
      </c>
      <c r="F540" s="52" t="s">
        <v>6157</v>
      </c>
      <c r="G540" s="134" t="s">
        <v>6158</v>
      </c>
      <c r="H540" s="52" t="s">
        <v>292</v>
      </c>
      <c r="I540" s="52" t="s">
        <v>7052</v>
      </c>
      <c r="J540" s="52" t="s">
        <v>12768</v>
      </c>
      <c r="K540" s="52"/>
    </row>
    <row r="541" spans="1:11">
      <c r="A541" s="52" t="s">
        <v>1485</v>
      </c>
      <c r="B541" s="52" t="s">
        <v>4731</v>
      </c>
      <c r="C541" s="128" t="s">
        <v>2111</v>
      </c>
      <c r="D541" s="52" t="s">
        <v>6163</v>
      </c>
      <c r="E541" s="52" t="s">
        <v>11563</v>
      </c>
      <c r="F541" s="52" t="s">
        <v>6157</v>
      </c>
      <c r="G541" s="134" t="s">
        <v>6162</v>
      </c>
      <c r="H541" s="52" t="s">
        <v>1485</v>
      </c>
      <c r="I541" s="52" t="s">
        <v>7053</v>
      </c>
      <c r="J541" s="52" t="s">
        <v>12769</v>
      </c>
      <c r="K541" s="52"/>
    </row>
    <row r="542" spans="1:11">
      <c r="A542" s="52" t="s">
        <v>11195</v>
      </c>
      <c r="B542" s="52" t="s">
        <v>11204</v>
      </c>
      <c r="C542" s="128" t="s">
        <v>11220</v>
      </c>
      <c r="D542" s="52"/>
      <c r="E542" s="52">
        <v>0</v>
      </c>
      <c r="F542" s="52"/>
      <c r="G542" s="134" t="s">
        <v>11236</v>
      </c>
      <c r="H542" s="134" t="s">
        <v>11195</v>
      </c>
      <c r="I542" s="52">
        <v>6932485006885</v>
      </c>
      <c r="J542" s="52" t="e">
        <v>#N/A</v>
      </c>
      <c r="K542" s="52"/>
    </row>
    <row r="543" spans="1:11">
      <c r="A543" s="52" t="s">
        <v>608</v>
      </c>
      <c r="B543" s="52" t="s">
        <v>5434</v>
      </c>
      <c r="C543" s="128" t="s">
        <v>7018</v>
      </c>
      <c r="D543" s="52" t="s">
        <v>818</v>
      </c>
      <c r="E543" s="52" t="s">
        <v>11564</v>
      </c>
      <c r="F543" s="52" t="s">
        <v>7019</v>
      </c>
      <c r="G543" s="134" t="s">
        <v>7020</v>
      </c>
      <c r="H543" s="52" t="s">
        <v>608</v>
      </c>
      <c r="I543" s="52">
        <v>6974950109554</v>
      </c>
      <c r="J543" s="52">
        <v>194846419390</v>
      </c>
      <c r="K543" s="52"/>
    </row>
    <row r="544" spans="1:11">
      <c r="A544" s="52" t="s">
        <v>1485</v>
      </c>
      <c r="B544" s="52" t="s">
        <v>5433</v>
      </c>
      <c r="C544" s="128" t="s">
        <v>7016</v>
      </c>
      <c r="D544" s="52" t="s">
        <v>818</v>
      </c>
      <c r="E544" s="52">
        <v>0</v>
      </c>
      <c r="F544" s="52" t="s">
        <v>7017</v>
      </c>
      <c r="G544" s="134" t="s">
        <v>5585</v>
      </c>
      <c r="H544" s="52" t="s">
        <v>1485</v>
      </c>
      <c r="I544" s="52">
        <v>6974950109653</v>
      </c>
      <c r="J544" s="52">
        <v>194846419635</v>
      </c>
      <c r="K544" s="52"/>
    </row>
    <row r="545" spans="1:11">
      <c r="A545" s="52" t="s">
        <v>2462</v>
      </c>
      <c r="B545" s="52" t="s">
        <v>10215</v>
      </c>
      <c r="C545" s="128" t="s">
        <v>9724</v>
      </c>
      <c r="D545" s="52"/>
      <c r="E545" s="52" t="s">
        <v>11565</v>
      </c>
      <c r="F545" s="52"/>
      <c r="G545" s="134" t="s">
        <v>10790</v>
      </c>
      <c r="H545" s="52" t="s">
        <v>2462</v>
      </c>
      <c r="I545" s="52">
        <v>6932485002177</v>
      </c>
      <c r="J545" s="52">
        <v>194846420570</v>
      </c>
      <c r="K545" s="52"/>
    </row>
    <row r="546" spans="1:11">
      <c r="A546" s="52" t="s">
        <v>11197</v>
      </c>
      <c r="B546" s="52" t="s">
        <v>11209</v>
      </c>
      <c r="C546" s="128" t="s">
        <v>11225</v>
      </c>
      <c r="D546" s="52"/>
      <c r="E546" s="52">
        <v>0</v>
      </c>
      <c r="F546" s="52"/>
      <c r="G546" s="134" t="s">
        <v>11241</v>
      </c>
      <c r="H546" s="134" t="s">
        <v>11197</v>
      </c>
      <c r="I546" s="52">
        <v>6932485006878</v>
      </c>
      <c r="J546" s="52" t="e">
        <v>#N/A</v>
      </c>
      <c r="K546" s="52"/>
    </row>
    <row r="547" spans="1:11">
      <c r="A547" s="52" t="s">
        <v>11198</v>
      </c>
      <c r="B547" s="52" t="s">
        <v>11211</v>
      </c>
      <c r="C547" s="128" t="s">
        <v>11227</v>
      </c>
      <c r="D547" s="52"/>
      <c r="E547" s="52">
        <v>0</v>
      </c>
      <c r="F547" s="52"/>
      <c r="G547" s="134" t="s">
        <v>11243</v>
      </c>
      <c r="H547" s="134" t="s">
        <v>11198</v>
      </c>
      <c r="I547" s="52">
        <v>6932485006861</v>
      </c>
      <c r="J547" s="52" t="e">
        <v>#N/A</v>
      </c>
      <c r="K547" s="52"/>
    </row>
    <row r="548" spans="1:11">
      <c r="A548" s="52" t="s">
        <v>11193</v>
      </c>
      <c r="B548" s="52" t="s">
        <v>11202</v>
      </c>
      <c r="C548" s="128" t="s">
        <v>11218</v>
      </c>
      <c r="D548" s="52"/>
      <c r="E548" s="52">
        <v>0</v>
      </c>
      <c r="F548" s="52"/>
      <c r="G548" s="134" t="s">
        <v>11234</v>
      </c>
      <c r="H548" s="134" t="s">
        <v>11193</v>
      </c>
      <c r="I548" s="52">
        <v>6932485006854</v>
      </c>
      <c r="J548" s="52" t="e">
        <v>#N/A</v>
      </c>
      <c r="K548" s="52"/>
    </row>
    <row r="549" spans="1:11">
      <c r="A549" s="52" t="s">
        <v>1009</v>
      </c>
      <c r="B549" s="52" t="s">
        <v>5214</v>
      </c>
      <c r="C549" s="128" t="s">
        <v>1909</v>
      </c>
      <c r="D549" s="52" t="s">
        <v>622</v>
      </c>
      <c r="E549" s="52" t="s">
        <v>11570</v>
      </c>
      <c r="F549" s="52" t="s">
        <v>14262</v>
      </c>
      <c r="G549" s="134" t="s">
        <v>5839</v>
      </c>
      <c r="H549" s="52" t="s">
        <v>1009</v>
      </c>
      <c r="I549" s="52">
        <v>6974950100971</v>
      </c>
      <c r="J549" s="52" t="s">
        <v>12770</v>
      </c>
      <c r="K549" s="52"/>
    </row>
    <row r="550" spans="1:11">
      <c r="A550" s="52" t="s">
        <v>97</v>
      </c>
      <c r="B550" s="52" t="s">
        <v>9721</v>
      </c>
      <c r="C550" s="128" t="s">
        <v>9721</v>
      </c>
      <c r="D550" s="52"/>
      <c r="E550" s="52">
        <v>0</v>
      </c>
      <c r="F550" s="52"/>
      <c r="G550" s="134" t="s">
        <v>10787</v>
      </c>
      <c r="H550" s="134" t="s">
        <v>97</v>
      </c>
      <c r="I550" s="52" t="e">
        <v>#N/A</v>
      </c>
      <c r="J550" s="52" t="e">
        <v>#N/A</v>
      </c>
      <c r="K550" s="52"/>
    </row>
    <row r="551" spans="1:11">
      <c r="A551" s="52" t="s">
        <v>1009</v>
      </c>
      <c r="B551" s="52" t="s">
        <v>4688</v>
      </c>
      <c r="C551" s="128" t="s">
        <v>6743</v>
      </c>
      <c r="D551" s="52" t="s">
        <v>6367</v>
      </c>
      <c r="E551" s="52">
        <v>0</v>
      </c>
      <c r="F551" s="52" t="s">
        <v>6742</v>
      </c>
      <c r="G551" s="134" t="s">
        <v>4491</v>
      </c>
      <c r="H551" s="134" t="s">
        <v>1009</v>
      </c>
      <c r="I551" s="52">
        <v>6974950105655</v>
      </c>
      <c r="J551" s="52" t="e">
        <v>#N/A</v>
      </c>
      <c r="K551" s="52"/>
    </row>
    <row r="552" spans="1:11">
      <c r="A552" s="52" t="s">
        <v>762</v>
      </c>
      <c r="B552" s="52" t="s">
        <v>5371</v>
      </c>
      <c r="C552" s="128" t="s">
        <v>6740</v>
      </c>
      <c r="D552" s="52" t="s">
        <v>6677</v>
      </c>
      <c r="E552" s="52">
        <v>0</v>
      </c>
      <c r="F552" s="52" t="s">
        <v>6738</v>
      </c>
      <c r="G552" s="134" t="s">
        <v>5002</v>
      </c>
      <c r="H552" s="134" t="s">
        <v>762</v>
      </c>
      <c r="I552" s="52">
        <v>6974950105617</v>
      </c>
      <c r="J552" s="52" t="e">
        <v>#N/A</v>
      </c>
      <c r="K552" s="52"/>
    </row>
    <row r="553" spans="1:11">
      <c r="A553" s="52" t="s">
        <v>1009</v>
      </c>
      <c r="B553" s="52" t="s">
        <v>5360</v>
      </c>
      <c r="C553" s="128" t="s">
        <v>6704</v>
      </c>
      <c r="D553" s="52" t="s">
        <v>818</v>
      </c>
      <c r="E553" s="52" t="s">
        <v>11853</v>
      </c>
      <c r="F553" s="52" t="s">
        <v>6705</v>
      </c>
      <c r="G553" s="134" t="s">
        <v>6706</v>
      </c>
      <c r="H553" s="134" t="s">
        <v>1009</v>
      </c>
      <c r="I553" s="52">
        <v>6974950104610</v>
      </c>
      <c r="J553" s="52" t="e">
        <v>#N/A</v>
      </c>
      <c r="K553" s="52"/>
    </row>
    <row r="554" spans="1:11">
      <c r="A554" s="52" t="s">
        <v>97</v>
      </c>
      <c r="B554" s="52" t="s">
        <v>9796</v>
      </c>
      <c r="C554" s="128" t="s">
        <v>9796</v>
      </c>
      <c r="D554" s="52"/>
      <c r="E554" s="52">
        <v>0</v>
      </c>
      <c r="F554" s="52"/>
      <c r="G554" s="134" t="s">
        <v>10861</v>
      </c>
      <c r="H554" s="134" t="s">
        <v>97</v>
      </c>
      <c r="I554" s="52" t="e">
        <v>#N/A</v>
      </c>
      <c r="J554" s="52" t="e">
        <v>#N/A</v>
      </c>
      <c r="K554" s="52"/>
    </row>
    <row r="555" spans="1:11">
      <c r="A555" s="52" t="s">
        <v>97</v>
      </c>
      <c r="B555" s="52" t="s">
        <v>9806</v>
      </c>
      <c r="C555" s="128" t="s">
        <v>9806</v>
      </c>
      <c r="D555" s="52"/>
      <c r="E555" s="52">
        <v>0</v>
      </c>
      <c r="F555" s="52"/>
      <c r="G555" s="134" t="s">
        <v>10871</v>
      </c>
      <c r="H555" s="134" t="s">
        <v>97</v>
      </c>
      <c r="I555" s="52" t="e">
        <v>#N/A</v>
      </c>
      <c r="J555" s="52" t="e">
        <v>#N/A</v>
      </c>
      <c r="K555" s="52"/>
    </row>
    <row r="556" spans="1:11">
      <c r="A556" s="52" t="s">
        <v>5021</v>
      </c>
      <c r="B556" s="52" t="s">
        <v>1414</v>
      </c>
      <c r="C556" s="128" t="s">
        <v>1872</v>
      </c>
      <c r="D556" s="52" t="s">
        <v>564</v>
      </c>
      <c r="E556" s="52" t="s">
        <v>11571</v>
      </c>
      <c r="F556" s="52"/>
      <c r="G556" s="134" t="s">
        <v>5776</v>
      </c>
      <c r="H556" s="52" t="s">
        <v>5021</v>
      </c>
      <c r="I556" s="52" t="s">
        <v>565</v>
      </c>
      <c r="J556" s="52" t="s">
        <v>12771</v>
      </c>
      <c r="K556" s="52"/>
    </row>
    <row r="557" spans="1:11">
      <c r="A557" s="52" t="s">
        <v>1485</v>
      </c>
      <c r="B557" s="52" t="s">
        <v>1413</v>
      </c>
      <c r="C557" s="128" t="s">
        <v>1874</v>
      </c>
      <c r="D557" s="52" t="s">
        <v>568</v>
      </c>
      <c r="E557" s="52" t="s">
        <v>11572</v>
      </c>
      <c r="F557" s="52"/>
      <c r="G557" s="134" t="s">
        <v>1659</v>
      </c>
      <c r="H557" s="52" t="s">
        <v>1485</v>
      </c>
      <c r="I557" s="52" t="s">
        <v>569</v>
      </c>
      <c r="J557" s="52" t="s">
        <v>12772</v>
      </c>
      <c r="K557" s="52"/>
    </row>
    <row r="558" spans="1:11">
      <c r="A558" s="52" t="s">
        <v>1630</v>
      </c>
      <c r="B558" s="52" t="s">
        <v>1415</v>
      </c>
      <c r="C558" s="128" t="s">
        <v>1875</v>
      </c>
      <c r="D558" s="52" t="s">
        <v>5778</v>
      </c>
      <c r="E558" s="52" t="s">
        <v>11573</v>
      </c>
      <c r="F558" s="52" t="s">
        <v>5118</v>
      </c>
      <c r="G558" s="134" t="s">
        <v>5779</v>
      </c>
      <c r="H558" s="52" t="s">
        <v>1630</v>
      </c>
      <c r="I558" s="52" t="s">
        <v>570</v>
      </c>
      <c r="J558" s="52" t="s">
        <v>12773</v>
      </c>
      <c r="K558" s="52"/>
    </row>
    <row r="559" spans="1:11">
      <c r="A559" s="52" t="s">
        <v>292</v>
      </c>
      <c r="B559" s="52" t="s">
        <v>1412</v>
      </c>
      <c r="C559" s="128" t="s">
        <v>1881</v>
      </c>
      <c r="D559" s="52" t="s">
        <v>5788</v>
      </c>
      <c r="E559" s="52" t="s">
        <v>11574</v>
      </c>
      <c r="F559" s="52"/>
      <c r="G559" s="134" t="s">
        <v>5789</v>
      </c>
      <c r="H559" s="52" t="s">
        <v>292</v>
      </c>
      <c r="I559" s="52" t="s">
        <v>579</v>
      </c>
      <c r="J559" s="52" t="s">
        <v>12774</v>
      </c>
      <c r="K559" s="52"/>
    </row>
    <row r="560" spans="1:11">
      <c r="A560" s="52" t="s">
        <v>5467</v>
      </c>
      <c r="B560" s="52" t="s">
        <v>1416</v>
      </c>
      <c r="C560" s="128" t="s">
        <v>1876</v>
      </c>
      <c r="D560" s="52" t="s">
        <v>571</v>
      </c>
      <c r="E560" s="52" t="s">
        <v>11575</v>
      </c>
      <c r="F560" s="52" t="s">
        <v>5118</v>
      </c>
      <c r="G560" s="134" t="s">
        <v>5780</v>
      </c>
      <c r="H560" s="52" t="s">
        <v>5467</v>
      </c>
      <c r="I560" s="52" t="s">
        <v>572</v>
      </c>
      <c r="J560" s="52" t="s">
        <v>12775</v>
      </c>
      <c r="K560" s="52"/>
    </row>
    <row r="561" spans="1:11">
      <c r="A561" s="52" t="s">
        <v>5782</v>
      </c>
      <c r="B561" s="52" t="s">
        <v>1409</v>
      </c>
      <c r="C561" s="128" t="s">
        <v>1877</v>
      </c>
      <c r="D561" s="52" t="s">
        <v>573</v>
      </c>
      <c r="E561" s="52" t="s">
        <v>11576</v>
      </c>
      <c r="F561" s="52" t="s">
        <v>5118</v>
      </c>
      <c r="G561" s="134" t="s">
        <v>5781</v>
      </c>
      <c r="H561" s="52" t="s">
        <v>5782</v>
      </c>
      <c r="I561" s="52" t="s">
        <v>574</v>
      </c>
      <c r="J561" s="52" t="s">
        <v>12776</v>
      </c>
      <c r="K561" s="52"/>
    </row>
    <row r="562" spans="1:11">
      <c r="A562" s="52" t="s">
        <v>1009</v>
      </c>
      <c r="B562" s="52" t="s">
        <v>1410</v>
      </c>
      <c r="C562" s="128" t="s">
        <v>9278</v>
      </c>
      <c r="D562" s="52"/>
      <c r="E562" s="52" t="s">
        <v>11577</v>
      </c>
      <c r="F562" s="52"/>
      <c r="G562" s="134" t="s">
        <v>10347</v>
      </c>
      <c r="H562" s="52" t="s">
        <v>1009</v>
      </c>
      <c r="I562" s="52" t="e">
        <v>#N/A</v>
      </c>
      <c r="J562" s="52" t="s">
        <v>12777</v>
      </c>
      <c r="K562" s="52"/>
    </row>
    <row r="563" spans="1:11">
      <c r="A563" s="52" t="s">
        <v>2462</v>
      </c>
      <c r="B563" s="52" t="s">
        <v>1417</v>
      </c>
      <c r="C563" s="128" t="s">
        <v>1873</v>
      </c>
      <c r="D563" s="52" t="s">
        <v>566</v>
      </c>
      <c r="E563" s="52" t="s">
        <v>11578</v>
      </c>
      <c r="F563" s="52"/>
      <c r="G563" s="134" t="s">
        <v>5777</v>
      </c>
      <c r="H563" s="52" t="s">
        <v>2462</v>
      </c>
      <c r="I563" s="52" t="s">
        <v>567</v>
      </c>
      <c r="J563" s="52" t="s">
        <v>12778</v>
      </c>
      <c r="K563" s="52"/>
    </row>
    <row r="564" spans="1:11">
      <c r="A564" s="52" t="s">
        <v>946</v>
      </c>
      <c r="B564" s="52" t="s">
        <v>7803</v>
      </c>
      <c r="C564" s="128" t="s">
        <v>8362</v>
      </c>
      <c r="D564" s="52" t="s">
        <v>8759</v>
      </c>
      <c r="E564" s="52">
        <v>0</v>
      </c>
      <c r="F564" s="52"/>
      <c r="G564" s="134" t="s">
        <v>8976</v>
      </c>
      <c r="H564" s="52" t="s">
        <v>946</v>
      </c>
      <c r="I564" s="52">
        <v>6932485015863</v>
      </c>
      <c r="J564" s="52">
        <v>194846430036</v>
      </c>
      <c r="K564" s="52"/>
    </row>
    <row r="565" spans="1:11">
      <c r="A565" s="52" t="s">
        <v>97</v>
      </c>
      <c r="B565" s="52" t="s">
        <v>9756</v>
      </c>
      <c r="C565" s="128" t="s">
        <v>9756</v>
      </c>
      <c r="D565" s="52"/>
      <c r="E565" s="52">
        <v>0</v>
      </c>
      <c r="F565" s="52"/>
      <c r="G565" s="134" t="s">
        <v>10822</v>
      </c>
      <c r="H565" s="134" t="s">
        <v>97</v>
      </c>
      <c r="I565" s="52" t="e">
        <v>#N/A</v>
      </c>
      <c r="J565" s="52" t="e">
        <v>#N/A</v>
      </c>
      <c r="K565" s="52"/>
    </row>
    <row r="566" spans="1:11">
      <c r="A566" s="52" t="s">
        <v>779</v>
      </c>
      <c r="B566" s="52" t="s">
        <v>3954</v>
      </c>
      <c r="C566" s="128" t="s">
        <v>3999</v>
      </c>
      <c r="D566" s="52" t="s">
        <v>818</v>
      </c>
      <c r="E566" s="52">
        <v>0</v>
      </c>
      <c r="F566" s="52" t="s">
        <v>6475</v>
      </c>
      <c r="G566" s="134" t="s">
        <v>2366</v>
      </c>
      <c r="H566" s="52" t="s">
        <v>779</v>
      </c>
      <c r="I566" s="52" t="s">
        <v>818</v>
      </c>
      <c r="J566" s="52">
        <v>194846430029</v>
      </c>
      <c r="K566" s="52"/>
    </row>
    <row r="567" spans="1:11">
      <c r="A567" s="52" t="s">
        <v>97</v>
      </c>
      <c r="B567" s="52" t="s">
        <v>9857</v>
      </c>
      <c r="C567" s="128" t="s">
        <v>9857</v>
      </c>
      <c r="D567" s="52"/>
      <c r="E567" s="52">
        <v>0</v>
      </c>
      <c r="F567" s="52"/>
      <c r="G567" s="134" t="s">
        <v>10921</v>
      </c>
      <c r="H567" s="134" t="s">
        <v>97</v>
      </c>
      <c r="I567" s="52" t="e">
        <v>#N/A</v>
      </c>
      <c r="J567" s="52" t="e">
        <v>#N/A</v>
      </c>
      <c r="K567" s="52"/>
    </row>
    <row r="568" spans="1:11">
      <c r="A568" s="52" t="s">
        <v>97</v>
      </c>
      <c r="B568" s="52" t="s">
        <v>9587</v>
      </c>
      <c r="C568" s="128" t="s">
        <v>9587</v>
      </c>
      <c r="D568" s="52"/>
      <c r="E568" s="52">
        <v>0</v>
      </c>
      <c r="F568" s="52"/>
      <c r="G568" s="134" t="s">
        <v>10656</v>
      </c>
      <c r="H568" s="134" t="s">
        <v>97</v>
      </c>
      <c r="I568" s="52" t="e">
        <v>#N/A</v>
      </c>
      <c r="J568" s="52" t="e">
        <v>#N/A</v>
      </c>
      <c r="K568" s="52"/>
    </row>
    <row r="569" spans="1:11">
      <c r="A569" s="52" t="s">
        <v>772</v>
      </c>
      <c r="B569" s="52" t="s">
        <v>3951</v>
      </c>
      <c r="C569" s="128" t="s">
        <v>3996</v>
      </c>
      <c r="D569" s="52" t="s">
        <v>818</v>
      </c>
      <c r="E569" s="52">
        <v>0</v>
      </c>
      <c r="F569" s="52" t="s">
        <v>6475</v>
      </c>
      <c r="G569" s="134" t="s">
        <v>6347</v>
      </c>
      <c r="H569" s="52" t="s">
        <v>772</v>
      </c>
      <c r="I569" s="52" t="s">
        <v>818</v>
      </c>
      <c r="J569" s="52">
        <v>194846430012</v>
      </c>
      <c r="K569" s="52"/>
    </row>
    <row r="570" spans="1:11">
      <c r="A570" s="52" t="s">
        <v>97</v>
      </c>
      <c r="B570" s="52" t="s">
        <v>9839</v>
      </c>
      <c r="C570" s="128" t="s">
        <v>9839</v>
      </c>
      <c r="D570" s="52"/>
      <c r="E570" s="52">
        <v>0</v>
      </c>
      <c r="F570" s="52"/>
      <c r="G570" s="134" t="s">
        <v>10903</v>
      </c>
      <c r="H570" s="134" t="s">
        <v>97</v>
      </c>
      <c r="I570" s="52" t="e">
        <v>#N/A</v>
      </c>
      <c r="J570" s="52" t="e">
        <v>#N/A</v>
      </c>
      <c r="K570" s="52"/>
    </row>
    <row r="571" spans="1:11">
      <c r="A571" s="52" t="s">
        <v>97</v>
      </c>
      <c r="B571" s="52" t="s">
        <v>9805</v>
      </c>
      <c r="C571" s="128" t="s">
        <v>9805</v>
      </c>
      <c r="D571" s="52"/>
      <c r="E571" s="52">
        <v>0</v>
      </c>
      <c r="F571" s="52"/>
      <c r="G571" s="134" t="s">
        <v>10870</v>
      </c>
      <c r="H571" s="134" t="s">
        <v>97</v>
      </c>
      <c r="I571" s="52" t="e">
        <v>#N/A</v>
      </c>
      <c r="J571" s="52" t="e">
        <v>#N/A</v>
      </c>
      <c r="K571" s="52"/>
    </row>
    <row r="572" spans="1:11">
      <c r="A572" s="52" t="s">
        <v>762</v>
      </c>
      <c r="B572" s="52" t="s">
        <v>3948</v>
      </c>
      <c r="C572" s="128" t="s">
        <v>6494</v>
      </c>
      <c r="D572" s="52" t="s">
        <v>818</v>
      </c>
      <c r="E572" s="52">
        <v>0</v>
      </c>
      <c r="F572" s="52" t="s">
        <v>6475</v>
      </c>
      <c r="G572" s="134" t="s">
        <v>6337</v>
      </c>
      <c r="H572" s="52" t="s">
        <v>762</v>
      </c>
      <c r="I572" s="52" t="s">
        <v>818</v>
      </c>
      <c r="J572" s="52">
        <v>194846430043</v>
      </c>
      <c r="K572" s="52"/>
    </row>
    <row r="573" spans="1:11">
      <c r="A573" s="52" t="s">
        <v>97</v>
      </c>
      <c r="B573" s="52" t="s">
        <v>9496</v>
      </c>
      <c r="C573" s="128" t="s">
        <v>9496</v>
      </c>
      <c r="D573" s="52"/>
      <c r="E573" s="52">
        <v>0</v>
      </c>
      <c r="F573" s="52"/>
      <c r="G573" s="134" t="s">
        <v>10566</v>
      </c>
      <c r="H573" s="134" t="s">
        <v>97</v>
      </c>
      <c r="I573" s="52" t="e">
        <v>#N/A</v>
      </c>
      <c r="J573" s="52" t="e">
        <v>#N/A</v>
      </c>
      <c r="K573" s="52"/>
    </row>
    <row r="574" spans="1:11">
      <c r="A574" s="52" t="s">
        <v>292</v>
      </c>
      <c r="B574" s="52" t="s">
        <v>913</v>
      </c>
      <c r="C574" s="128" t="s">
        <v>2119</v>
      </c>
      <c r="D574" s="52" t="s">
        <v>6179</v>
      </c>
      <c r="E574" s="52" t="s">
        <v>11582</v>
      </c>
      <c r="F574" s="52" t="s">
        <v>6175</v>
      </c>
      <c r="G574" s="134" t="s">
        <v>6180</v>
      </c>
      <c r="H574" s="52" t="s">
        <v>292</v>
      </c>
      <c r="I574" s="52">
        <v>6972200199119</v>
      </c>
      <c r="J574" s="52">
        <v>194846414173</v>
      </c>
      <c r="K574" s="52"/>
    </row>
    <row r="575" spans="1:11">
      <c r="A575" s="52" t="s">
        <v>1485</v>
      </c>
      <c r="B575" s="52" t="s">
        <v>1419</v>
      </c>
      <c r="C575" s="128" t="s">
        <v>2120</v>
      </c>
      <c r="D575" s="52" t="s">
        <v>6181</v>
      </c>
      <c r="E575" s="52" t="s">
        <v>11583</v>
      </c>
      <c r="F575" s="52" t="s">
        <v>6175</v>
      </c>
      <c r="G575" s="134" t="s">
        <v>6182</v>
      </c>
      <c r="H575" s="52" t="s">
        <v>1485</v>
      </c>
      <c r="I575" s="52">
        <v>6972200199126</v>
      </c>
      <c r="J575" s="52">
        <v>194846414180</v>
      </c>
      <c r="K575" s="52"/>
    </row>
    <row r="576" spans="1:11">
      <c r="A576" s="52" t="s">
        <v>5879</v>
      </c>
      <c r="B576" s="52" t="s">
        <v>1320</v>
      </c>
      <c r="C576" s="128" t="s">
        <v>1938</v>
      </c>
      <c r="D576" s="52" t="s">
        <v>5877</v>
      </c>
      <c r="E576" s="52" t="s">
        <v>11584</v>
      </c>
      <c r="F576" s="52" t="s">
        <v>14264</v>
      </c>
      <c r="G576" s="134" t="s">
        <v>5878</v>
      </c>
      <c r="H576" s="52" t="s">
        <v>5879</v>
      </c>
      <c r="I576" s="52" t="s">
        <v>660</v>
      </c>
      <c r="J576" s="52" t="s">
        <v>12779</v>
      </c>
      <c r="K576" s="52"/>
    </row>
    <row r="577" spans="1:11">
      <c r="A577" s="52" t="s">
        <v>5881</v>
      </c>
      <c r="B577" s="52" t="s">
        <v>1323</v>
      </c>
      <c r="C577" s="128" t="s">
        <v>1939</v>
      </c>
      <c r="D577" s="52" t="s">
        <v>661</v>
      </c>
      <c r="E577" s="52" t="s">
        <v>11585</v>
      </c>
      <c r="F577" s="52" t="s">
        <v>14264</v>
      </c>
      <c r="G577" s="134" t="s">
        <v>5880</v>
      </c>
      <c r="H577" s="52" t="s">
        <v>5881</v>
      </c>
      <c r="I577" s="52" t="s">
        <v>662</v>
      </c>
      <c r="J577" s="52" t="s">
        <v>12780</v>
      </c>
      <c r="K577" s="52"/>
    </row>
    <row r="578" spans="1:11">
      <c r="A578" s="52" t="s">
        <v>263</v>
      </c>
      <c r="B578" s="52" t="s">
        <v>1319</v>
      </c>
      <c r="C578" s="128" t="s">
        <v>1940</v>
      </c>
      <c r="D578" s="52" t="s">
        <v>5882</v>
      </c>
      <c r="E578" s="52" t="s">
        <v>11586</v>
      </c>
      <c r="F578" s="52" t="s">
        <v>14264</v>
      </c>
      <c r="G578" s="134" t="s">
        <v>5883</v>
      </c>
      <c r="H578" s="52" t="s">
        <v>263</v>
      </c>
      <c r="I578" s="52" t="s">
        <v>663</v>
      </c>
      <c r="J578" s="52" t="s">
        <v>12781</v>
      </c>
      <c r="K578" s="52"/>
    </row>
    <row r="579" spans="1:11">
      <c r="A579" s="52" t="s">
        <v>1009</v>
      </c>
      <c r="B579" s="52" t="s">
        <v>9872</v>
      </c>
      <c r="C579" s="128" t="s">
        <v>9279</v>
      </c>
      <c r="D579" s="52"/>
      <c r="E579" s="52" t="s">
        <v>11587</v>
      </c>
      <c r="F579" s="52"/>
      <c r="G579" s="134" t="s">
        <v>10348</v>
      </c>
      <c r="H579" s="52" t="s">
        <v>1009</v>
      </c>
      <c r="I579" s="52" t="e">
        <v>#N/A</v>
      </c>
      <c r="J579" s="52" t="s">
        <v>12782</v>
      </c>
      <c r="K579" s="52"/>
    </row>
    <row r="580" spans="1:11">
      <c r="A580" s="52" t="s">
        <v>277</v>
      </c>
      <c r="B580" s="52" t="s">
        <v>1321</v>
      </c>
      <c r="C580" s="128" t="s">
        <v>1942</v>
      </c>
      <c r="D580" s="52" t="s">
        <v>665</v>
      </c>
      <c r="E580" s="52" t="s">
        <v>11588</v>
      </c>
      <c r="F580" s="52"/>
      <c r="G580" s="134" t="s">
        <v>5886</v>
      </c>
      <c r="H580" s="52" t="s">
        <v>277</v>
      </c>
      <c r="I580" s="52" t="s">
        <v>666</v>
      </c>
      <c r="J580" s="52" t="s">
        <v>12783</v>
      </c>
      <c r="K580" s="52"/>
    </row>
    <row r="581" spans="1:11">
      <c r="A581" s="52" t="s">
        <v>277</v>
      </c>
      <c r="B581" s="52" t="s">
        <v>5226</v>
      </c>
      <c r="C581" s="128" t="s">
        <v>1943</v>
      </c>
      <c r="D581" s="52" t="s">
        <v>667</v>
      </c>
      <c r="E581" s="52" t="s">
        <v>11589</v>
      </c>
      <c r="F581" s="52"/>
      <c r="G581" s="134" t="s">
        <v>5887</v>
      </c>
      <c r="H581" s="52" t="s">
        <v>277</v>
      </c>
      <c r="I581" s="52" t="s">
        <v>668</v>
      </c>
      <c r="J581" s="52" t="s">
        <v>12784</v>
      </c>
      <c r="K581" s="52"/>
    </row>
    <row r="582" spans="1:11">
      <c r="A582" s="52" t="s">
        <v>1485</v>
      </c>
      <c r="B582" s="52" t="s">
        <v>1322</v>
      </c>
      <c r="C582" s="128" t="s">
        <v>1945</v>
      </c>
      <c r="D582" s="52" t="s">
        <v>670</v>
      </c>
      <c r="E582" s="52" t="s">
        <v>11590</v>
      </c>
      <c r="F582" s="52"/>
      <c r="G582" s="134" t="s">
        <v>5890</v>
      </c>
      <c r="H582" s="52" t="s">
        <v>1485</v>
      </c>
      <c r="I582" s="52" t="s">
        <v>671</v>
      </c>
      <c r="J582" s="52" t="s">
        <v>12785</v>
      </c>
      <c r="K582" s="52"/>
    </row>
    <row r="583" spans="1:11">
      <c r="A583" s="52" t="s">
        <v>1485</v>
      </c>
      <c r="B583" s="52" t="s">
        <v>5228</v>
      </c>
      <c r="C583" s="128" t="s">
        <v>1946</v>
      </c>
      <c r="D583" s="52" t="s">
        <v>672</v>
      </c>
      <c r="E583" s="52" t="s">
        <v>11591</v>
      </c>
      <c r="F583" s="52"/>
      <c r="G583" s="134" t="s">
        <v>5891</v>
      </c>
      <c r="H583" s="52" t="s">
        <v>1485</v>
      </c>
      <c r="I583" s="52" t="s">
        <v>673</v>
      </c>
      <c r="J583" s="52" t="s">
        <v>12786</v>
      </c>
      <c r="K583" s="52"/>
    </row>
    <row r="584" spans="1:11">
      <c r="A584" s="52" t="s">
        <v>5895</v>
      </c>
      <c r="B584" s="52" t="s">
        <v>1324</v>
      </c>
      <c r="C584" s="128" t="s">
        <v>1948</v>
      </c>
      <c r="D584" s="52" t="s">
        <v>5893</v>
      </c>
      <c r="E584" s="52" t="s">
        <v>11592</v>
      </c>
      <c r="F584" s="52" t="s">
        <v>14264</v>
      </c>
      <c r="G584" s="134" t="s">
        <v>5894</v>
      </c>
      <c r="H584" s="52" t="s">
        <v>5895</v>
      </c>
      <c r="I584" s="52" t="s">
        <v>676</v>
      </c>
      <c r="J584" s="52" t="s">
        <v>12787</v>
      </c>
      <c r="K584" s="52"/>
    </row>
    <row r="585" spans="1:11">
      <c r="A585" s="52" t="s">
        <v>957</v>
      </c>
      <c r="B585" s="52" t="s">
        <v>3946</v>
      </c>
      <c r="C585" s="128" t="s">
        <v>3992</v>
      </c>
      <c r="D585" s="52" t="s">
        <v>818</v>
      </c>
      <c r="E585" s="52">
        <v>0</v>
      </c>
      <c r="F585" s="52" t="s">
        <v>6475</v>
      </c>
      <c r="G585" s="134" t="s">
        <v>1596</v>
      </c>
      <c r="H585" s="134" t="s">
        <v>957</v>
      </c>
      <c r="I585" s="52" t="s">
        <v>818</v>
      </c>
      <c r="J585" s="52">
        <v>194846434850</v>
      </c>
      <c r="K585" s="52"/>
    </row>
    <row r="586" spans="1:11">
      <c r="A586" s="52" t="s">
        <v>97</v>
      </c>
      <c r="B586" s="52" t="s">
        <v>9568</v>
      </c>
      <c r="C586" s="128" t="s">
        <v>9568</v>
      </c>
      <c r="D586" s="52"/>
      <c r="E586" s="52">
        <v>0</v>
      </c>
      <c r="F586" s="52"/>
      <c r="G586" s="134" t="s">
        <v>10637</v>
      </c>
      <c r="H586" s="134" t="s">
        <v>97</v>
      </c>
      <c r="I586" s="52" t="e">
        <v>#N/A</v>
      </c>
      <c r="J586" s="52" t="e">
        <v>#N/A</v>
      </c>
      <c r="K586" s="52"/>
    </row>
    <row r="587" spans="1:11">
      <c r="A587" s="52" t="s">
        <v>762</v>
      </c>
      <c r="B587" s="52" t="s">
        <v>2457</v>
      </c>
      <c r="C587" s="128" t="s">
        <v>6677</v>
      </c>
      <c r="D587" s="52" t="s">
        <v>818</v>
      </c>
      <c r="E587" s="52">
        <v>0</v>
      </c>
      <c r="F587" s="52" t="s">
        <v>6678</v>
      </c>
      <c r="G587" s="134" t="s">
        <v>6337</v>
      </c>
      <c r="H587" s="134" t="s">
        <v>762</v>
      </c>
      <c r="I587" s="52">
        <v>6974950104078</v>
      </c>
      <c r="J587" s="52" t="e">
        <v>#N/A</v>
      </c>
      <c r="K587" s="52"/>
    </row>
    <row r="588" spans="1:11">
      <c r="A588" s="52" t="s">
        <v>1009</v>
      </c>
      <c r="B588" s="52" t="s">
        <v>2373</v>
      </c>
      <c r="C588" s="128" t="s">
        <v>2372</v>
      </c>
      <c r="D588" s="52" t="s">
        <v>818</v>
      </c>
      <c r="E588" s="52">
        <v>0</v>
      </c>
      <c r="F588" s="52" t="s">
        <v>6417</v>
      </c>
      <c r="G588" s="134" t="s">
        <v>4509</v>
      </c>
      <c r="H588" s="134" t="s">
        <v>1009</v>
      </c>
      <c r="I588" s="52" t="s">
        <v>2374</v>
      </c>
      <c r="J588" s="52" t="e">
        <v>#N/A</v>
      </c>
      <c r="K588" s="52"/>
    </row>
    <row r="589" spans="1:11">
      <c r="A589" s="52" t="s">
        <v>3959</v>
      </c>
      <c r="B589" s="52" t="s">
        <v>7914</v>
      </c>
      <c r="C589" s="128" t="s">
        <v>8360</v>
      </c>
      <c r="D589" s="52" t="s">
        <v>8759</v>
      </c>
      <c r="E589" s="52">
        <v>0</v>
      </c>
      <c r="F589" s="52"/>
      <c r="G589" s="134" t="s">
        <v>8974</v>
      </c>
      <c r="H589" s="134" t="s">
        <v>3959</v>
      </c>
      <c r="I589" s="52">
        <v>0</v>
      </c>
      <c r="J589" s="52" t="e">
        <v>#N/A</v>
      </c>
      <c r="K589" s="52"/>
    </row>
    <row r="590" spans="1:11">
      <c r="A590" s="52" t="s">
        <v>1009</v>
      </c>
      <c r="B590" s="52" t="s">
        <v>1682</v>
      </c>
      <c r="C590" s="128" t="s">
        <v>6367</v>
      </c>
      <c r="D590" s="52" t="s">
        <v>818</v>
      </c>
      <c r="E590" s="52" t="s">
        <v>11849</v>
      </c>
      <c r="F590" s="52" t="s">
        <v>2412</v>
      </c>
      <c r="G590" s="134" t="s">
        <v>2212</v>
      </c>
      <c r="H590" s="134" t="s">
        <v>1009</v>
      </c>
      <c r="I590" s="52">
        <v>6974950102128</v>
      </c>
      <c r="J590" s="52" t="e">
        <v>#N/A</v>
      </c>
      <c r="K590" s="52"/>
    </row>
    <row r="591" spans="1:11">
      <c r="A591" s="52" t="s">
        <v>1678</v>
      </c>
      <c r="B591" s="52" t="s">
        <v>1195</v>
      </c>
      <c r="C591" s="128" t="s">
        <v>1949</v>
      </c>
      <c r="D591" s="52" t="s">
        <v>5896</v>
      </c>
      <c r="E591" s="52" t="s">
        <v>11598</v>
      </c>
      <c r="F591" s="52" t="s">
        <v>14265</v>
      </c>
      <c r="G591" s="134" t="s">
        <v>4487</v>
      </c>
      <c r="H591" s="52" t="s">
        <v>1678</v>
      </c>
      <c r="I591" s="52" t="s">
        <v>677</v>
      </c>
      <c r="J591" s="52" t="s">
        <v>12788</v>
      </c>
      <c r="K591" s="52"/>
    </row>
    <row r="592" spans="1:11">
      <c r="A592" s="52" t="s">
        <v>946</v>
      </c>
      <c r="B592" s="52" t="s">
        <v>1197</v>
      </c>
      <c r="C592" s="128" t="s">
        <v>1950</v>
      </c>
      <c r="D592" s="52" t="s">
        <v>5897</v>
      </c>
      <c r="E592" s="52" t="s">
        <v>11599</v>
      </c>
      <c r="F592" s="52"/>
      <c r="G592" s="134" t="s">
        <v>2359</v>
      </c>
      <c r="H592" s="52" t="s">
        <v>946</v>
      </c>
      <c r="I592" s="52" t="s">
        <v>678</v>
      </c>
      <c r="J592" s="52" t="s">
        <v>12789</v>
      </c>
      <c r="K592" s="52"/>
    </row>
    <row r="593" spans="1:11">
      <c r="A593" s="52" t="s">
        <v>976</v>
      </c>
      <c r="B593" s="52" t="s">
        <v>1196</v>
      </c>
      <c r="C593" s="128" t="s">
        <v>6086</v>
      </c>
      <c r="D593" s="52" t="s">
        <v>6087</v>
      </c>
      <c r="E593" s="52">
        <v>0</v>
      </c>
      <c r="F593" s="52"/>
      <c r="G593" s="134" t="s">
        <v>2425</v>
      </c>
      <c r="H593" s="52" t="s">
        <v>976</v>
      </c>
      <c r="I593" s="52" t="s">
        <v>856</v>
      </c>
      <c r="J593" s="52" t="s">
        <v>12790</v>
      </c>
      <c r="K593" s="52"/>
    </row>
    <row r="594" spans="1:11">
      <c r="A594" s="52" t="s">
        <v>97</v>
      </c>
      <c r="B594" s="52" t="s">
        <v>9621</v>
      </c>
      <c r="C594" s="128" t="s">
        <v>9621</v>
      </c>
      <c r="D594" s="52"/>
      <c r="E594" s="52">
        <v>0</v>
      </c>
      <c r="F594" s="52"/>
      <c r="G594" s="134" t="s">
        <v>10690</v>
      </c>
      <c r="H594" s="134" t="s">
        <v>97</v>
      </c>
      <c r="I594" s="52" t="e">
        <v>#N/A</v>
      </c>
      <c r="J594" s="52" t="e">
        <v>#N/A</v>
      </c>
      <c r="K594" s="52"/>
    </row>
    <row r="595" spans="1:11">
      <c r="A595" s="52" t="s">
        <v>97</v>
      </c>
      <c r="B595" s="52" t="s">
        <v>9472</v>
      </c>
      <c r="C595" s="128" t="s">
        <v>9472</v>
      </c>
      <c r="D595" s="52"/>
      <c r="E595" s="52">
        <v>0</v>
      </c>
      <c r="F595" s="52"/>
      <c r="G595" s="134" t="s">
        <v>10542</v>
      </c>
      <c r="H595" s="134" t="s">
        <v>97</v>
      </c>
      <c r="I595" s="52" t="e">
        <v>#N/A</v>
      </c>
      <c r="J595" s="52" t="e">
        <v>#N/A</v>
      </c>
      <c r="K595" s="52"/>
    </row>
    <row r="596" spans="1:11">
      <c r="A596" s="52" t="s">
        <v>783</v>
      </c>
      <c r="B596" s="52" t="s">
        <v>1204</v>
      </c>
      <c r="C596" s="128" t="s">
        <v>2064</v>
      </c>
      <c r="D596" s="52" t="s">
        <v>6082</v>
      </c>
      <c r="E596" s="52" t="s">
        <v>11600</v>
      </c>
      <c r="F596" s="52"/>
      <c r="G596" s="134" t="s">
        <v>6083</v>
      </c>
      <c r="H596" s="52" t="s">
        <v>783</v>
      </c>
      <c r="I596" s="52" t="s">
        <v>853</v>
      </c>
      <c r="J596" s="52" t="s">
        <v>12791</v>
      </c>
      <c r="K596" s="52"/>
    </row>
    <row r="597" spans="1:11">
      <c r="A597" s="52" t="s">
        <v>772</v>
      </c>
      <c r="B597" s="52" t="s">
        <v>1206</v>
      </c>
      <c r="C597" s="128" t="s">
        <v>2065</v>
      </c>
      <c r="D597" s="52" t="s">
        <v>6084</v>
      </c>
      <c r="E597" s="52" t="s">
        <v>11601</v>
      </c>
      <c r="F597" s="52"/>
      <c r="G597" s="134" t="s">
        <v>5867</v>
      </c>
      <c r="H597" s="52" t="s">
        <v>772</v>
      </c>
      <c r="I597" s="52" t="s">
        <v>854</v>
      </c>
      <c r="J597" s="52" t="s">
        <v>12792</v>
      </c>
      <c r="K597" s="52"/>
    </row>
    <row r="598" spans="1:11">
      <c r="A598" s="52" t="s">
        <v>762</v>
      </c>
      <c r="B598" s="52" t="s">
        <v>1205</v>
      </c>
      <c r="C598" s="128" t="s">
        <v>2066</v>
      </c>
      <c r="D598" s="52" t="s">
        <v>6085</v>
      </c>
      <c r="E598" s="52">
        <v>0</v>
      </c>
      <c r="F598" s="52"/>
      <c r="G598" s="134" t="s">
        <v>2217</v>
      </c>
      <c r="H598" s="52" t="s">
        <v>762</v>
      </c>
      <c r="I598" s="52" t="s">
        <v>855</v>
      </c>
      <c r="J598" s="52" t="s">
        <v>12793</v>
      </c>
      <c r="K598" s="52"/>
    </row>
    <row r="599" spans="1:11">
      <c r="A599" s="52" t="s">
        <v>97</v>
      </c>
      <c r="B599" s="52" t="s">
        <v>9624</v>
      </c>
      <c r="C599" s="128" t="s">
        <v>9624</v>
      </c>
      <c r="D599" s="52"/>
      <c r="E599" s="52">
        <v>0</v>
      </c>
      <c r="F599" s="52"/>
      <c r="G599" s="134" t="s">
        <v>10693</v>
      </c>
      <c r="H599" s="134" t="s">
        <v>97</v>
      </c>
      <c r="I599" s="52" t="e">
        <v>#N/A</v>
      </c>
      <c r="J599" s="52" t="e">
        <v>#N/A</v>
      </c>
      <c r="K599" s="52"/>
    </row>
    <row r="600" spans="1:11">
      <c r="A600" s="52" t="s">
        <v>995</v>
      </c>
      <c r="B600" s="52" t="s">
        <v>4719</v>
      </c>
      <c r="C600" s="128" t="s">
        <v>6809</v>
      </c>
      <c r="D600" s="52" t="s">
        <v>818</v>
      </c>
      <c r="E600" s="52">
        <v>0</v>
      </c>
      <c r="F600" s="52" t="s">
        <v>6810</v>
      </c>
      <c r="G600" s="134" t="s">
        <v>2377</v>
      </c>
      <c r="H600" s="52" t="s">
        <v>995</v>
      </c>
      <c r="I600" s="52">
        <v>6974950106843</v>
      </c>
      <c r="J600" s="52">
        <v>194846418119</v>
      </c>
      <c r="K600" s="52"/>
    </row>
    <row r="601" spans="1:11">
      <c r="A601" s="52" t="s">
        <v>1678</v>
      </c>
      <c r="B601" s="52" t="s">
        <v>5283</v>
      </c>
      <c r="C601" s="128" t="s">
        <v>2152</v>
      </c>
      <c r="D601" s="52" t="s">
        <v>6249</v>
      </c>
      <c r="E601" s="52" t="s">
        <v>11602</v>
      </c>
      <c r="F601" s="52" t="s">
        <v>6250</v>
      </c>
      <c r="G601" s="134" t="s">
        <v>4487</v>
      </c>
      <c r="H601" s="52" t="s">
        <v>1678</v>
      </c>
      <c r="I601" s="52" t="s">
        <v>7059</v>
      </c>
      <c r="J601" s="52" t="s">
        <v>12794</v>
      </c>
      <c r="K601" s="52"/>
    </row>
    <row r="602" spans="1:11">
      <c r="A602" s="52" t="s">
        <v>1677</v>
      </c>
      <c r="B602" s="52" t="s">
        <v>5284</v>
      </c>
      <c r="C602" s="128" t="s">
        <v>2153</v>
      </c>
      <c r="D602" s="52" t="s">
        <v>924</v>
      </c>
      <c r="E602" s="52" t="s">
        <v>11603</v>
      </c>
      <c r="F602" s="52" t="s">
        <v>6250</v>
      </c>
      <c r="G602" s="134" t="s">
        <v>6251</v>
      </c>
      <c r="H602" s="52" t="s">
        <v>1677</v>
      </c>
      <c r="I602" s="52" t="s">
        <v>7060</v>
      </c>
      <c r="J602" s="52" t="s">
        <v>12795</v>
      </c>
      <c r="K602" s="52"/>
    </row>
    <row r="603" spans="1:11">
      <c r="A603" s="52" t="s">
        <v>772</v>
      </c>
      <c r="B603" s="52" t="s">
        <v>2430</v>
      </c>
      <c r="C603" s="128" t="s">
        <v>2154</v>
      </c>
      <c r="D603" s="52" t="s">
        <v>6252</v>
      </c>
      <c r="E603" s="52" t="s">
        <v>11604</v>
      </c>
      <c r="F603" s="52" t="s">
        <v>6250</v>
      </c>
      <c r="G603" s="134" t="s">
        <v>5867</v>
      </c>
      <c r="H603" s="52" t="s">
        <v>772</v>
      </c>
      <c r="I603" s="52" t="s">
        <v>7061</v>
      </c>
      <c r="J603" s="52" t="s">
        <v>12796</v>
      </c>
      <c r="K603" s="52"/>
    </row>
    <row r="604" spans="1:11">
      <c r="A604" s="52" t="s">
        <v>762</v>
      </c>
      <c r="B604" s="52" t="s">
        <v>5285</v>
      </c>
      <c r="C604" s="128" t="s">
        <v>2155</v>
      </c>
      <c r="D604" s="52" t="s">
        <v>6253</v>
      </c>
      <c r="E604" s="52" t="s">
        <v>11605</v>
      </c>
      <c r="F604" s="52" t="s">
        <v>6250</v>
      </c>
      <c r="G604" s="134" t="s">
        <v>2217</v>
      </c>
      <c r="H604" s="52" t="s">
        <v>762</v>
      </c>
      <c r="I604" s="52" t="s">
        <v>7062</v>
      </c>
      <c r="J604" s="52" t="s">
        <v>12797</v>
      </c>
      <c r="K604" s="52"/>
    </row>
    <row r="605" spans="1:11">
      <c r="A605" s="52" t="s">
        <v>783</v>
      </c>
      <c r="B605" s="52" t="s">
        <v>925</v>
      </c>
      <c r="C605" s="128" t="s">
        <v>2156</v>
      </c>
      <c r="D605" s="52" t="s">
        <v>6254</v>
      </c>
      <c r="E605" s="52" t="s">
        <v>11606</v>
      </c>
      <c r="F605" s="52" t="s">
        <v>6250</v>
      </c>
      <c r="G605" s="134" t="s">
        <v>782</v>
      </c>
      <c r="H605" s="52" t="s">
        <v>783</v>
      </c>
      <c r="I605" s="52" t="s">
        <v>7063</v>
      </c>
      <c r="J605" s="52" t="s">
        <v>12798</v>
      </c>
      <c r="K605" s="52"/>
    </row>
    <row r="606" spans="1:11">
      <c r="A606" s="52" t="s">
        <v>1513</v>
      </c>
      <c r="B606" s="52" t="s">
        <v>5296</v>
      </c>
      <c r="C606" s="128" t="s">
        <v>3975</v>
      </c>
      <c r="D606" s="52" t="s">
        <v>6289</v>
      </c>
      <c r="E606" s="52">
        <v>0</v>
      </c>
      <c r="F606" s="52" t="s">
        <v>935</v>
      </c>
      <c r="G606" s="134" t="s">
        <v>6290</v>
      </c>
      <c r="H606" s="52" t="s">
        <v>1513</v>
      </c>
      <c r="I606" s="52" t="s">
        <v>818</v>
      </c>
      <c r="J606" s="52">
        <v>194846431217</v>
      </c>
      <c r="K606" s="52"/>
    </row>
    <row r="607" spans="1:11">
      <c r="A607" s="52" t="s">
        <v>2467</v>
      </c>
      <c r="B607" s="52" t="s">
        <v>2328</v>
      </c>
      <c r="C607" s="128" t="s">
        <v>6414</v>
      </c>
      <c r="D607" s="52" t="s">
        <v>818</v>
      </c>
      <c r="E607" s="52" t="s">
        <v>11607</v>
      </c>
      <c r="F607" s="52" t="s">
        <v>6415</v>
      </c>
      <c r="G607" s="134" t="s">
        <v>782</v>
      </c>
      <c r="H607" s="52" t="s">
        <v>2467</v>
      </c>
      <c r="I607" s="52">
        <v>6974950101657</v>
      </c>
      <c r="J607" s="52" t="s">
        <v>12654</v>
      </c>
      <c r="K607" s="52"/>
    </row>
    <row r="608" spans="1:11">
      <c r="A608" s="52" t="s">
        <v>3959</v>
      </c>
      <c r="B608" s="52" t="s">
        <v>5339</v>
      </c>
      <c r="C608" s="128" t="s">
        <v>6566</v>
      </c>
      <c r="D608" s="52" t="s">
        <v>818</v>
      </c>
      <c r="E608" s="52">
        <v>0</v>
      </c>
      <c r="F608" s="52" t="s">
        <v>4007</v>
      </c>
      <c r="G608" s="134" t="s">
        <v>4008</v>
      </c>
      <c r="H608" s="52" t="s">
        <v>3959</v>
      </c>
      <c r="I608" s="52" t="s">
        <v>818</v>
      </c>
      <c r="J608" s="52">
        <v>194846416375</v>
      </c>
      <c r="K608" s="52"/>
    </row>
    <row r="609" spans="1:11">
      <c r="A609" s="52" t="s">
        <v>2467</v>
      </c>
      <c r="B609" s="52" t="s">
        <v>5393</v>
      </c>
      <c r="C609" s="128" t="s">
        <v>6893</v>
      </c>
      <c r="D609" s="52" t="s">
        <v>818</v>
      </c>
      <c r="E609" s="52">
        <v>0</v>
      </c>
      <c r="F609" s="52" t="s">
        <v>6754</v>
      </c>
      <c r="G609" s="134" t="s">
        <v>6894</v>
      </c>
      <c r="H609" s="52" t="s">
        <v>2467</v>
      </c>
      <c r="I609" s="52" t="s">
        <v>818</v>
      </c>
      <c r="J609" s="52">
        <v>194846418669</v>
      </c>
      <c r="K609" s="52"/>
    </row>
    <row r="610" spans="1:11">
      <c r="A610" s="52" t="s">
        <v>1677</v>
      </c>
      <c r="B610" s="52" t="s">
        <v>5288</v>
      </c>
      <c r="C610" s="128" t="s">
        <v>2162</v>
      </c>
      <c r="D610" s="52" t="s">
        <v>930</v>
      </c>
      <c r="E610" s="52" t="s">
        <v>11608</v>
      </c>
      <c r="F610" s="52" t="s">
        <v>6256</v>
      </c>
      <c r="G610" s="134" t="s">
        <v>6261</v>
      </c>
      <c r="H610" s="52" t="s">
        <v>1677</v>
      </c>
      <c r="I610" s="52" t="s">
        <v>7069</v>
      </c>
      <c r="J610" s="52" t="s">
        <v>12799</v>
      </c>
      <c r="K610" s="52"/>
    </row>
    <row r="611" spans="1:11">
      <c r="A611" s="52" t="s">
        <v>762</v>
      </c>
      <c r="B611" s="52" t="s">
        <v>5289</v>
      </c>
      <c r="C611" s="128" t="s">
        <v>2163</v>
      </c>
      <c r="D611" s="52" t="s">
        <v>931</v>
      </c>
      <c r="E611" s="52" t="s">
        <v>11609</v>
      </c>
      <c r="F611" s="52" t="s">
        <v>6256</v>
      </c>
      <c r="G611" s="134" t="s">
        <v>2217</v>
      </c>
      <c r="H611" s="52" t="s">
        <v>762</v>
      </c>
      <c r="I611" s="52" t="s">
        <v>7070</v>
      </c>
      <c r="J611" s="52" t="s">
        <v>12800</v>
      </c>
      <c r="K611" s="52"/>
    </row>
    <row r="612" spans="1:11">
      <c r="A612" s="52" t="s">
        <v>976</v>
      </c>
      <c r="B612" s="52" t="s">
        <v>5295</v>
      </c>
      <c r="C612" s="128" t="s">
        <v>3974</v>
      </c>
      <c r="D612" s="52" t="s">
        <v>6285</v>
      </c>
      <c r="E612" s="52">
        <v>0</v>
      </c>
      <c r="F612" s="52" t="s">
        <v>935</v>
      </c>
      <c r="G612" s="134" t="s">
        <v>6286</v>
      </c>
      <c r="H612" s="134" t="s">
        <v>976</v>
      </c>
      <c r="I612" s="52" t="s">
        <v>818</v>
      </c>
      <c r="J612" s="52">
        <v>194846434539</v>
      </c>
      <c r="K612" s="52"/>
    </row>
    <row r="613" spans="1:11">
      <c r="A613" s="52" t="s">
        <v>292</v>
      </c>
      <c r="B613" s="52" t="s">
        <v>5294</v>
      </c>
      <c r="C613" s="128" t="s">
        <v>3973</v>
      </c>
      <c r="D613" s="52" t="s">
        <v>6283</v>
      </c>
      <c r="E613" s="52">
        <v>0</v>
      </c>
      <c r="F613" s="52" t="s">
        <v>935</v>
      </c>
      <c r="G613" s="134" t="s">
        <v>6284</v>
      </c>
      <c r="H613" s="52" t="s">
        <v>292</v>
      </c>
      <c r="I613" s="52" t="s">
        <v>818</v>
      </c>
      <c r="J613" s="52">
        <v>194846431224</v>
      </c>
      <c r="K613" s="52"/>
    </row>
    <row r="614" spans="1:11">
      <c r="A614" s="52" t="s">
        <v>1009</v>
      </c>
      <c r="B614" s="52" t="s">
        <v>11213</v>
      </c>
      <c r="C614" s="128" t="s">
        <v>11229</v>
      </c>
      <c r="D614" s="52"/>
      <c r="E614" s="52" t="s">
        <v>11610</v>
      </c>
      <c r="F614" s="52"/>
      <c r="G614" s="134" t="s">
        <v>11245</v>
      </c>
      <c r="H614" s="52" t="s">
        <v>1009</v>
      </c>
      <c r="I614" s="52" t="s">
        <v>818</v>
      </c>
      <c r="J614" s="52" t="s">
        <v>12801</v>
      </c>
      <c r="K614" s="52"/>
    </row>
    <row r="615" spans="1:11">
      <c r="A615" s="52" t="s">
        <v>1677</v>
      </c>
      <c r="B615" s="52" t="s">
        <v>14638</v>
      </c>
      <c r="C615" s="128" t="s">
        <v>14639</v>
      </c>
      <c r="D615" s="52"/>
      <c r="E615" s="52" t="s">
        <v>14640</v>
      </c>
      <c r="F615" s="52"/>
      <c r="G615" s="134" t="s">
        <v>14641</v>
      </c>
      <c r="H615" s="52" t="s">
        <v>1677</v>
      </c>
      <c r="I615" s="52">
        <v>6932485013258</v>
      </c>
      <c r="J615" s="52">
        <v>194846429061</v>
      </c>
      <c r="K615" s="52" t="s">
        <v>14384</v>
      </c>
    </row>
    <row r="616" spans="1:11">
      <c r="A616" s="52" t="s">
        <v>762</v>
      </c>
      <c r="B616" s="52" t="s">
        <v>7290</v>
      </c>
      <c r="C616" s="128" t="s">
        <v>9669</v>
      </c>
      <c r="D616" s="52"/>
      <c r="E616" s="52">
        <v>0</v>
      </c>
      <c r="F616" s="52"/>
      <c r="G616" s="134" t="s">
        <v>14217</v>
      </c>
      <c r="H616" s="134" t="s">
        <v>762</v>
      </c>
      <c r="I616" s="52">
        <v>6932485001385</v>
      </c>
      <c r="J616" s="52" t="e">
        <v>#N/A</v>
      </c>
      <c r="K616" s="52" t="s">
        <v>7232</v>
      </c>
    </row>
    <row r="617" spans="1:11">
      <c r="A617" s="52" t="s">
        <v>97</v>
      </c>
      <c r="B617" s="52" t="s">
        <v>9596</v>
      </c>
      <c r="C617" s="128" t="s">
        <v>9596</v>
      </c>
      <c r="D617" s="52"/>
      <c r="E617" s="52">
        <v>0</v>
      </c>
      <c r="F617" s="52"/>
      <c r="G617" s="134" t="s">
        <v>10665</v>
      </c>
      <c r="H617" s="134" t="s">
        <v>97</v>
      </c>
      <c r="I617" s="52" t="e">
        <v>#N/A</v>
      </c>
      <c r="J617" s="52" t="e">
        <v>#N/A</v>
      </c>
      <c r="K617" s="52"/>
    </row>
    <row r="618" spans="1:11">
      <c r="A618" s="52" t="s">
        <v>267</v>
      </c>
      <c r="B618" s="52" t="s">
        <v>1421</v>
      </c>
      <c r="C618" s="128" t="s">
        <v>1959</v>
      </c>
      <c r="D618" s="52" t="s">
        <v>1422</v>
      </c>
      <c r="E618" s="52" t="s">
        <v>11615</v>
      </c>
      <c r="F618" s="52" t="s">
        <v>14268</v>
      </c>
      <c r="G618" s="134" t="s">
        <v>1518</v>
      </c>
      <c r="H618" s="52" t="s">
        <v>267</v>
      </c>
      <c r="I618" s="52" t="s">
        <v>696</v>
      </c>
      <c r="J618" s="52" t="s">
        <v>12802</v>
      </c>
      <c r="K618" s="52"/>
    </row>
    <row r="619" spans="1:11">
      <c r="A619" s="52" t="s">
        <v>277</v>
      </c>
      <c r="B619" s="52" t="s">
        <v>1433</v>
      </c>
      <c r="C619" s="128" t="s">
        <v>1951</v>
      </c>
      <c r="D619" s="52" t="s">
        <v>679</v>
      </c>
      <c r="E619" s="52" t="s">
        <v>11616</v>
      </c>
      <c r="F619" s="52" t="s">
        <v>14268</v>
      </c>
      <c r="G619" s="134" t="s">
        <v>5898</v>
      </c>
      <c r="H619" s="52" t="s">
        <v>277</v>
      </c>
      <c r="I619" s="52" t="s">
        <v>680</v>
      </c>
      <c r="J619" s="52" t="s">
        <v>12803</v>
      </c>
      <c r="K619" s="52"/>
    </row>
    <row r="620" spans="1:11">
      <c r="A620" s="52" t="s">
        <v>1485</v>
      </c>
      <c r="B620" s="52" t="s">
        <v>1429</v>
      </c>
      <c r="C620" s="128" t="s">
        <v>1952</v>
      </c>
      <c r="D620" s="52" t="s">
        <v>681</v>
      </c>
      <c r="E620" s="52" t="s">
        <v>11617</v>
      </c>
      <c r="F620" s="52" t="s">
        <v>14268</v>
      </c>
      <c r="G620" s="134" t="s">
        <v>5899</v>
      </c>
      <c r="H620" s="52" t="s">
        <v>1485</v>
      </c>
      <c r="I620" s="52" t="s">
        <v>682</v>
      </c>
      <c r="J620" s="52" t="s">
        <v>12804</v>
      </c>
      <c r="K620" s="52"/>
    </row>
    <row r="621" spans="1:11">
      <c r="A621" s="52" t="s">
        <v>1630</v>
      </c>
      <c r="B621" s="52" t="s">
        <v>1431</v>
      </c>
      <c r="C621" s="128" t="s">
        <v>1953</v>
      </c>
      <c r="D621" s="52" t="s">
        <v>683</v>
      </c>
      <c r="E621" s="52" t="s">
        <v>11618</v>
      </c>
      <c r="F621" s="52" t="s">
        <v>14268</v>
      </c>
      <c r="G621" s="134" t="s">
        <v>1631</v>
      </c>
      <c r="H621" s="52" t="s">
        <v>1630</v>
      </c>
      <c r="I621" s="52" t="s">
        <v>684</v>
      </c>
      <c r="J621" s="52" t="s">
        <v>12805</v>
      </c>
      <c r="K621" s="52"/>
    </row>
    <row r="622" spans="1:11">
      <c r="A622" s="52" t="s">
        <v>976</v>
      </c>
      <c r="B622" s="52" t="s">
        <v>1432</v>
      </c>
      <c r="C622" s="128" t="s">
        <v>5900</v>
      </c>
      <c r="D622" s="52" t="s">
        <v>685</v>
      </c>
      <c r="E622" s="52" t="s">
        <v>11619</v>
      </c>
      <c r="F622" s="52" t="s">
        <v>14268</v>
      </c>
      <c r="G622" s="134" t="s">
        <v>5901</v>
      </c>
      <c r="H622" s="52" t="s">
        <v>976</v>
      </c>
      <c r="I622" s="52" t="s">
        <v>686</v>
      </c>
      <c r="J622" s="52">
        <v>194846412216</v>
      </c>
      <c r="K622" s="52"/>
    </row>
    <row r="623" spans="1:11">
      <c r="A623" s="52" t="s">
        <v>2462</v>
      </c>
      <c r="B623" s="52" t="s">
        <v>1430</v>
      </c>
      <c r="C623" s="128" t="s">
        <v>1954</v>
      </c>
      <c r="D623" s="52" t="s">
        <v>5902</v>
      </c>
      <c r="E623" s="52" t="s">
        <v>11620</v>
      </c>
      <c r="F623" s="52" t="s">
        <v>14268</v>
      </c>
      <c r="G623" s="134" t="s">
        <v>5903</v>
      </c>
      <c r="H623" s="52" t="s">
        <v>2462</v>
      </c>
      <c r="I623" s="52" t="s">
        <v>687</v>
      </c>
      <c r="J623" s="52" t="s">
        <v>12806</v>
      </c>
      <c r="K623" s="52"/>
    </row>
    <row r="624" spans="1:11">
      <c r="A624" s="52" t="s">
        <v>267</v>
      </c>
      <c r="B624" s="52" t="s">
        <v>5230</v>
      </c>
      <c r="C624" s="128" t="s">
        <v>5904</v>
      </c>
      <c r="D624" s="52" t="s">
        <v>5905</v>
      </c>
      <c r="E624" s="52" t="s">
        <v>11621</v>
      </c>
      <c r="F624" s="52" t="s">
        <v>14268</v>
      </c>
      <c r="G624" s="134" t="s">
        <v>14269</v>
      </c>
      <c r="H624" s="52" t="s">
        <v>267</v>
      </c>
      <c r="I624" s="52" t="s">
        <v>688</v>
      </c>
      <c r="J624" s="52" t="s">
        <v>12807</v>
      </c>
      <c r="K624" s="52"/>
    </row>
    <row r="625" spans="1:11">
      <c r="A625" s="52" t="s">
        <v>6539</v>
      </c>
      <c r="B625" s="52" t="s">
        <v>1428</v>
      </c>
      <c r="C625" s="128" t="s">
        <v>1955</v>
      </c>
      <c r="D625" s="52" t="s">
        <v>689</v>
      </c>
      <c r="E625" s="52" t="s">
        <v>11622</v>
      </c>
      <c r="F625" s="52" t="s">
        <v>14268</v>
      </c>
      <c r="G625" s="134" t="s">
        <v>5776</v>
      </c>
      <c r="H625" s="52" t="s">
        <v>6539</v>
      </c>
      <c r="I625" s="52" t="s">
        <v>690</v>
      </c>
      <c r="J625" s="52" t="s">
        <v>12808</v>
      </c>
      <c r="K625" s="52"/>
    </row>
    <row r="626" spans="1:11">
      <c r="A626" s="52" t="s">
        <v>1009</v>
      </c>
      <c r="B626" s="52" t="s">
        <v>1434</v>
      </c>
      <c r="C626" s="128" t="s">
        <v>9280</v>
      </c>
      <c r="D626" s="52"/>
      <c r="E626" s="52" t="s">
        <v>11623</v>
      </c>
      <c r="F626" s="52"/>
      <c r="G626" s="134" t="s">
        <v>10349</v>
      </c>
      <c r="H626" s="52" t="s">
        <v>1009</v>
      </c>
      <c r="I626" s="52" t="e">
        <v>#N/A</v>
      </c>
      <c r="J626" s="52" t="s">
        <v>12809</v>
      </c>
      <c r="K626" s="52"/>
    </row>
    <row r="627" spans="1:11">
      <c r="A627" s="52" t="s">
        <v>277</v>
      </c>
      <c r="B627" s="52" t="s">
        <v>1420</v>
      </c>
      <c r="C627" s="128" t="s">
        <v>1956</v>
      </c>
      <c r="D627" s="52" t="s">
        <v>5906</v>
      </c>
      <c r="E627" s="52" t="s">
        <v>11624</v>
      </c>
      <c r="F627" s="52" t="s">
        <v>14268</v>
      </c>
      <c r="G627" s="134" t="s">
        <v>5907</v>
      </c>
      <c r="H627" s="52" t="s">
        <v>277</v>
      </c>
      <c r="I627" s="52" t="s">
        <v>692</v>
      </c>
      <c r="J627" s="52" t="s">
        <v>12810</v>
      </c>
      <c r="K627" s="52"/>
    </row>
    <row r="628" spans="1:11">
      <c r="A628" s="52" t="s">
        <v>1485</v>
      </c>
      <c r="B628" s="52" t="s">
        <v>1424</v>
      </c>
      <c r="C628" s="128" t="s">
        <v>1957</v>
      </c>
      <c r="D628" s="52" t="s">
        <v>5908</v>
      </c>
      <c r="E628" s="52" t="s">
        <v>11625</v>
      </c>
      <c r="F628" s="52" t="s">
        <v>14268</v>
      </c>
      <c r="G628" s="134" t="s">
        <v>5909</v>
      </c>
      <c r="H628" s="52" t="s">
        <v>1485</v>
      </c>
      <c r="I628" s="52" t="s">
        <v>693</v>
      </c>
      <c r="J628" s="52" t="s">
        <v>12811</v>
      </c>
      <c r="K628" s="52"/>
    </row>
    <row r="629" spans="1:11">
      <c r="A629" s="52" t="s">
        <v>976</v>
      </c>
      <c r="B629" s="52" t="s">
        <v>1423</v>
      </c>
      <c r="C629" s="128" t="s">
        <v>5910</v>
      </c>
      <c r="D629" s="52" t="s">
        <v>5911</v>
      </c>
      <c r="E629" s="52" t="s">
        <v>11626</v>
      </c>
      <c r="F629" s="52" t="s">
        <v>14268</v>
      </c>
      <c r="G629" s="134" t="s">
        <v>5912</v>
      </c>
      <c r="H629" s="52" t="s">
        <v>976</v>
      </c>
      <c r="I629" s="52" t="s">
        <v>694</v>
      </c>
      <c r="J629" s="52" t="s">
        <v>12812</v>
      </c>
      <c r="K629" s="52"/>
    </row>
    <row r="630" spans="1:11">
      <c r="A630" s="52" t="s">
        <v>2462</v>
      </c>
      <c r="B630" s="52" t="s">
        <v>1425</v>
      </c>
      <c r="C630" s="128" t="s">
        <v>1958</v>
      </c>
      <c r="D630" s="52" t="s">
        <v>5913</v>
      </c>
      <c r="E630" s="52" t="s">
        <v>11627</v>
      </c>
      <c r="F630" s="52" t="s">
        <v>14268</v>
      </c>
      <c r="G630" s="134" t="s">
        <v>5914</v>
      </c>
      <c r="H630" s="52" t="s">
        <v>2462</v>
      </c>
      <c r="I630" s="52" t="s">
        <v>695</v>
      </c>
      <c r="J630" s="52" t="s">
        <v>12813</v>
      </c>
      <c r="K630" s="52"/>
    </row>
    <row r="631" spans="1:11">
      <c r="A631" s="52" t="s">
        <v>97</v>
      </c>
      <c r="B631" s="52" t="s">
        <v>9635</v>
      </c>
      <c r="C631" s="128" t="s">
        <v>9635</v>
      </c>
      <c r="D631" s="52"/>
      <c r="E631" s="52">
        <v>0</v>
      </c>
      <c r="F631" s="52"/>
      <c r="G631" s="134" t="s">
        <v>10705</v>
      </c>
      <c r="H631" s="134" t="s">
        <v>97</v>
      </c>
      <c r="I631" s="52" t="e">
        <v>#N/A</v>
      </c>
      <c r="J631" s="52" t="e">
        <v>#N/A</v>
      </c>
      <c r="K631" s="52"/>
    </row>
    <row r="632" spans="1:11">
      <c r="A632" s="52" t="s">
        <v>1678</v>
      </c>
      <c r="B632" s="52" t="s">
        <v>1030</v>
      </c>
      <c r="C632" s="128" t="s">
        <v>2042</v>
      </c>
      <c r="D632" s="52" t="s">
        <v>6046</v>
      </c>
      <c r="E632" s="52" t="s">
        <v>11805</v>
      </c>
      <c r="F632" s="52"/>
      <c r="G632" s="134" t="s">
        <v>6047</v>
      </c>
      <c r="H632" s="134" t="s">
        <v>1678</v>
      </c>
      <c r="I632" s="52" t="s">
        <v>835</v>
      </c>
      <c r="J632" s="52" t="e">
        <v>#N/A</v>
      </c>
      <c r="K632" s="52"/>
    </row>
    <row r="633" spans="1:11">
      <c r="A633" s="52" t="s">
        <v>995</v>
      </c>
      <c r="B633" s="52" t="s">
        <v>1181</v>
      </c>
      <c r="C633" s="128" t="s">
        <v>2053</v>
      </c>
      <c r="D633" s="52" t="s">
        <v>6065</v>
      </c>
      <c r="E633" s="52" t="s">
        <v>11802</v>
      </c>
      <c r="F633" s="52"/>
      <c r="G633" s="134" t="s">
        <v>14298</v>
      </c>
      <c r="H633" s="134" t="s">
        <v>995</v>
      </c>
      <c r="I633" s="52" t="s">
        <v>845</v>
      </c>
      <c r="J633" s="52" t="e">
        <v>#N/A</v>
      </c>
      <c r="K633" s="52"/>
    </row>
    <row r="634" spans="1:11">
      <c r="A634" s="52" t="s">
        <v>1678</v>
      </c>
      <c r="B634" s="52" t="s">
        <v>1180</v>
      </c>
      <c r="C634" s="128" t="s">
        <v>2043</v>
      </c>
      <c r="D634" s="52" t="s">
        <v>6049</v>
      </c>
      <c r="E634" s="52" t="s">
        <v>11801</v>
      </c>
      <c r="F634" s="52"/>
      <c r="G634" s="134" t="s">
        <v>14297</v>
      </c>
      <c r="H634" s="134" t="s">
        <v>1678</v>
      </c>
      <c r="I634" s="52" t="s">
        <v>836</v>
      </c>
      <c r="J634" s="52" t="e">
        <v>#N/A</v>
      </c>
      <c r="K634" s="52"/>
    </row>
    <row r="635" spans="1:11">
      <c r="A635" s="52" t="s">
        <v>292</v>
      </c>
      <c r="B635" s="52" t="s">
        <v>914</v>
      </c>
      <c r="C635" s="128" t="s">
        <v>2121</v>
      </c>
      <c r="D635" s="52" t="s">
        <v>6183</v>
      </c>
      <c r="E635" s="52" t="s">
        <v>11630</v>
      </c>
      <c r="F635" s="52" t="s">
        <v>6168</v>
      </c>
      <c r="G635" s="134" t="s">
        <v>6158</v>
      </c>
      <c r="H635" s="52" t="s">
        <v>292</v>
      </c>
      <c r="I635" s="52">
        <v>6972200199133</v>
      </c>
      <c r="J635" s="52">
        <v>194846414197</v>
      </c>
      <c r="K635" s="52"/>
    </row>
    <row r="636" spans="1:11">
      <c r="A636" s="52" t="s">
        <v>1485</v>
      </c>
      <c r="B636" s="52" t="s">
        <v>915</v>
      </c>
      <c r="C636" s="128" t="s">
        <v>2122</v>
      </c>
      <c r="D636" s="52" t="s">
        <v>6184</v>
      </c>
      <c r="E636" s="52" t="s">
        <v>11631</v>
      </c>
      <c r="F636" s="52" t="s">
        <v>6168</v>
      </c>
      <c r="G636" s="134" t="s">
        <v>6185</v>
      </c>
      <c r="H636" s="52" t="s">
        <v>1485</v>
      </c>
      <c r="I636" s="52">
        <v>6972200199140</v>
      </c>
      <c r="J636" s="52">
        <v>194846414203</v>
      </c>
      <c r="K636" s="52"/>
    </row>
    <row r="637" spans="1:11">
      <c r="A637" s="52" t="s">
        <v>762</v>
      </c>
      <c r="B637" s="52" t="s">
        <v>1177</v>
      </c>
      <c r="C637" s="128" t="s">
        <v>2039</v>
      </c>
      <c r="D637" s="52" t="s">
        <v>6036</v>
      </c>
      <c r="E637" s="52" t="s">
        <v>11800</v>
      </c>
      <c r="F637" s="52"/>
      <c r="G637" s="134" t="s">
        <v>6037</v>
      </c>
      <c r="H637" s="134" t="s">
        <v>762</v>
      </c>
      <c r="I637" s="52" t="s">
        <v>832</v>
      </c>
      <c r="J637" s="52" t="e">
        <v>#N/A</v>
      </c>
      <c r="K637" s="52"/>
    </row>
    <row r="638" spans="1:11">
      <c r="A638" s="52" t="s">
        <v>1513</v>
      </c>
      <c r="B638" s="52" t="s">
        <v>1435</v>
      </c>
      <c r="C638" s="128" t="s">
        <v>2115</v>
      </c>
      <c r="D638" s="52" t="s">
        <v>1436</v>
      </c>
      <c r="E638" s="52" t="s">
        <v>11632</v>
      </c>
      <c r="F638" s="52" t="s">
        <v>6168</v>
      </c>
      <c r="G638" s="134" t="s">
        <v>1663</v>
      </c>
      <c r="H638" s="52" t="s">
        <v>1513</v>
      </c>
      <c r="I638" s="52" t="s">
        <v>7054</v>
      </c>
      <c r="J638" s="52" t="s">
        <v>12814</v>
      </c>
      <c r="K638" s="52"/>
    </row>
    <row r="639" spans="1:11">
      <c r="A639" s="52" t="s">
        <v>292</v>
      </c>
      <c r="B639" s="52" t="s">
        <v>1691</v>
      </c>
      <c r="C639" s="128" t="s">
        <v>6441</v>
      </c>
      <c r="D639" s="52"/>
      <c r="E639" s="52" t="s">
        <v>11633</v>
      </c>
      <c r="F639" s="52" t="s">
        <v>6442</v>
      </c>
      <c r="G639" s="134" t="s">
        <v>6443</v>
      </c>
      <c r="H639" s="52" t="s">
        <v>292</v>
      </c>
      <c r="I639" s="52">
        <v>6974950101701</v>
      </c>
      <c r="J639" s="52" t="s">
        <v>12655</v>
      </c>
      <c r="K639" s="52"/>
    </row>
    <row r="640" spans="1:11">
      <c r="A640" s="52" t="s">
        <v>976</v>
      </c>
      <c r="B640" s="52" t="s">
        <v>1692</v>
      </c>
      <c r="C640" s="128" t="s">
        <v>6444</v>
      </c>
      <c r="D640" s="52"/>
      <c r="E640" s="52" t="s">
        <v>11634</v>
      </c>
      <c r="F640" s="52" t="s">
        <v>6442</v>
      </c>
      <c r="G640" s="134" t="s">
        <v>6445</v>
      </c>
      <c r="H640" s="52" t="s">
        <v>976</v>
      </c>
      <c r="I640" s="52">
        <v>6974950101718</v>
      </c>
      <c r="J640" s="52" t="s">
        <v>12656</v>
      </c>
      <c r="K640" s="52"/>
    </row>
    <row r="641" spans="1:11">
      <c r="A641" s="52" t="s">
        <v>772</v>
      </c>
      <c r="B641" s="52" t="s">
        <v>1179</v>
      </c>
      <c r="C641" s="128" t="s">
        <v>2034</v>
      </c>
      <c r="D641" s="52" t="s">
        <v>6023</v>
      </c>
      <c r="E641" s="52" t="s">
        <v>11799</v>
      </c>
      <c r="F641" s="52"/>
      <c r="G641" s="134" t="s">
        <v>6024</v>
      </c>
      <c r="H641" s="134" t="s">
        <v>772</v>
      </c>
      <c r="I641" s="52" t="s">
        <v>827</v>
      </c>
      <c r="J641" s="52" t="e">
        <v>#N/A</v>
      </c>
      <c r="K641" s="52"/>
    </row>
    <row r="642" spans="1:11">
      <c r="A642" s="52" t="s">
        <v>772</v>
      </c>
      <c r="B642" s="52" t="s">
        <v>1178</v>
      </c>
      <c r="C642" s="128" t="s">
        <v>2031</v>
      </c>
      <c r="D642" s="52" t="s">
        <v>6018</v>
      </c>
      <c r="E642" s="52" t="s">
        <v>11798</v>
      </c>
      <c r="F642" s="52"/>
      <c r="G642" s="134" t="s">
        <v>6019</v>
      </c>
      <c r="H642" s="134" t="s">
        <v>772</v>
      </c>
      <c r="I642" s="52" t="s">
        <v>824</v>
      </c>
      <c r="J642" s="52" t="e">
        <v>#N/A</v>
      </c>
      <c r="K642" s="52"/>
    </row>
    <row r="643" spans="1:11">
      <c r="A643" s="52" t="s">
        <v>1678</v>
      </c>
      <c r="B643" s="52" t="s">
        <v>9873</v>
      </c>
      <c r="C643" s="128" t="s">
        <v>9281</v>
      </c>
      <c r="D643" s="52"/>
      <c r="E643" s="52" t="s">
        <v>11635</v>
      </c>
      <c r="F643" s="52"/>
      <c r="G643" s="134" t="s">
        <v>10350</v>
      </c>
      <c r="H643" s="52" t="s">
        <v>1678</v>
      </c>
      <c r="I643" s="52" t="e">
        <v>#N/A</v>
      </c>
      <c r="J643" s="52" t="s">
        <v>12815</v>
      </c>
      <c r="K643" s="52"/>
    </row>
    <row r="644" spans="1:11">
      <c r="A644" s="52" t="s">
        <v>1501</v>
      </c>
      <c r="B644" s="52" t="s">
        <v>9874</v>
      </c>
      <c r="C644" s="128" t="s">
        <v>9282</v>
      </c>
      <c r="D644" s="52"/>
      <c r="E644" s="52" t="s">
        <v>11636</v>
      </c>
      <c r="F644" s="52"/>
      <c r="G644" s="134" t="s">
        <v>10351</v>
      </c>
      <c r="H644" s="52" t="s">
        <v>1501</v>
      </c>
      <c r="I644" s="52" t="e">
        <v>#N/A</v>
      </c>
      <c r="J644" s="52" t="s">
        <v>12816</v>
      </c>
      <c r="K644" s="52"/>
    </row>
    <row r="645" spans="1:11">
      <c r="A645" s="52" t="s">
        <v>97</v>
      </c>
      <c r="B645" s="52" t="s">
        <v>9483</v>
      </c>
      <c r="C645" s="128" t="s">
        <v>9483</v>
      </c>
      <c r="D645" s="52"/>
      <c r="E645" s="52">
        <v>0</v>
      </c>
      <c r="F645" s="52"/>
      <c r="G645" s="134" t="s">
        <v>10553</v>
      </c>
      <c r="H645" s="134" t="s">
        <v>97</v>
      </c>
      <c r="I645" s="52" t="e">
        <v>#N/A</v>
      </c>
      <c r="J645" s="52" t="e">
        <v>#N/A</v>
      </c>
      <c r="K645" s="52"/>
    </row>
    <row r="646" spans="1:11">
      <c r="A646" s="52" t="s">
        <v>1009</v>
      </c>
      <c r="B646" s="52" t="s">
        <v>9941</v>
      </c>
      <c r="C646" s="128" t="s">
        <v>9356</v>
      </c>
      <c r="D646" s="52"/>
      <c r="E646" s="52">
        <v>0</v>
      </c>
      <c r="F646" s="52"/>
      <c r="G646" s="134" t="s">
        <v>10425</v>
      </c>
      <c r="H646" s="52" t="s">
        <v>1009</v>
      </c>
      <c r="I646" s="52" t="e">
        <v>#N/A</v>
      </c>
      <c r="J646" s="52" t="s">
        <v>12817</v>
      </c>
      <c r="K646" s="52"/>
    </row>
    <row r="647" spans="1:11">
      <c r="A647" s="52" t="s">
        <v>457</v>
      </c>
      <c r="B647" s="52" t="s">
        <v>9876</v>
      </c>
      <c r="C647" s="128" t="s">
        <v>9284</v>
      </c>
      <c r="D647" s="52"/>
      <c r="E647" s="52" t="s">
        <v>11638</v>
      </c>
      <c r="F647" s="52"/>
      <c r="G647" s="134" t="s">
        <v>10353</v>
      </c>
      <c r="H647" s="52" t="s">
        <v>457</v>
      </c>
      <c r="I647" s="52" t="e">
        <v>#N/A</v>
      </c>
      <c r="J647" s="52" t="s">
        <v>12818</v>
      </c>
      <c r="K647" s="52"/>
    </row>
    <row r="648" spans="1:11">
      <c r="A648" s="52" t="s">
        <v>263</v>
      </c>
      <c r="B648" s="52" t="s">
        <v>9877</v>
      </c>
      <c r="C648" s="128" t="s">
        <v>9285</v>
      </c>
      <c r="D648" s="52"/>
      <c r="E648" s="52" t="s">
        <v>11639</v>
      </c>
      <c r="F648" s="52"/>
      <c r="G648" s="134" t="s">
        <v>10354</v>
      </c>
      <c r="H648" s="52" t="s">
        <v>263</v>
      </c>
      <c r="I648" s="52" t="e">
        <v>#N/A</v>
      </c>
      <c r="J648" s="52" t="s">
        <v>12819</v>
      </c>
      <c r="K648" s="52"/>
    </row>
    <row r="649" spans="1:11">
      <c r="A649" s="52" t="s">
        <v>457</v>
      </c>
      <c r="B649" s="52" t="s">
        <v>1118</v>
      </c>
      <c r="C649" s="128" t="s">
        <v>2017</v>
      </c>
      <c r="D649" s="52" t="s">
        <v>5990</v>
      </c>
      <c r="E649" s="52" t="s">
        <v>11640</v>
      </c>
      <c r="F649" s="52"/>
      <c r="G649" s="134" t="s">
        <v>2367</v>
      </c>
      <c r="H649" s="52" t="s">
        <v>457</v>
      </c>
      <c r="I649" s="52" t="s">
        <v>806</v>
      </c>
      <c r="J649" s="52">
        <v>194846412971</v>
      </c>
      <c r="K649" s="52"/>
    </row>
    <row r="650" spans="1:11">
      <c r="A650" s="52" t="s">
        <v>7501</v>
      </c>
      <c r="B650" s="52" t="s">
        <v>1098</v>
      </c>
      <c r="C650" s="128" t="s">
        <v>6008</v>
      </c>
      <c r="D650" s="52" t="s">
        <v>6009</v>
      </c>
      <c r="E650" s="52" t="s">
        <v>11641</v>
      </c>
      <c r="F650" s="52"/>
      <c r="G650" s="134" t="s">
        <v>1593</v>
      </c>
      <c r="H650" s="52" t="s">
        <v>7501</v>
      </c>
      <c r="I650" s="52" t="s">
        <v>817</v>
      </c>
      <c r="J650" s="52" t="s">
        <v>12820</v>
      </c>
      <c r="K650" s="52"/>
    </row>
    <row r="651" spans="1:11">
      <c r="A651" s="52" t="s">
        <v>1678</v>
      </c>
      <c r="B651" s="52" t="s">
        <v>5252</v>
      </c>
      <c r="C651" s="128" t="s">
        <v>2041</v>
      </c>
      <c r="D651" s="52" t="s">
        <v>6042</v>
      </c>
      <c r="E651" s="52">
        <v>0</v>
      </c>
      <c r="F651" s="52" t="s">
        <v>6040</v>
      </c>
      <c r="G651" s="134" t="s">
        <v>6043</v>
      </c>
      <c r="H651" s="134" t="s">
        <v>1678</v>
      </c>
      <c r="I651" s="52" t="s">
        <v>834</v>
      </c>
      <c r="J651" s="52" t="e">
        <v>#N/A</v>
      </c>
      <c r="K651" s="52"/>
    </row>
    <row r="652" spans="1:11">
      <c r="A652" s="52" t="s">
        <v>1678</v>
      </c>
      <c r="B652" s="52" t="s">
        <v>1110</v>
      </c>
      <c r="C652" s="128" t="s">
        <v>1983</v>
      </c>
      <c r="D652" s="52" t="s">
        <v>5941</v>
      </c>
      <c r="E652" s="52" t="s">
        <v>11642</v>
      </c>
      <c r="F652" s="52" t="s">
        <v>14267</v>
      </c>
      <c r="G652" s="134" t="s">
        <v>14270</v>
      </c>
      <c r="H652" s="52" t="s">
        <v>1678</v>
      </c>
      <c r="I652" s="52" t="s">
        <v>733</v>
      </c>
      <c r="J652" s="52">
        <v>194846412490</v>
      </c>
      <c r="K652" s="52"/>
    </row>
    <row r="653" spans="1:11">
      <c r="A653" s="52" t="s">
        <v>4002</v>
      </c>
      <c r="B653" s="52" t="s">
        <v>1111</v>
      </c>
      <c r="C653" s="128" t="s">
        <v>5942</v>
      </c>
      <c r="D653" s="52" t="s">
        <v>5943</v>
      </c>
      <c r="E653" s="52" t="s">
        <v>11643</v>
      </c>
      <c r="F653" s="52" t="s">
        <v>14267</v>
      </c>
      <c r="G653" s="134" t="s">
        <v>939</v>
      </c>
      <c r="H653" s="52" t="s">
        <v>4002</v>
      </c>
      <c r="I653" s="52" t="s">
        <v>734</v>
      </c>
      <c r="J653" s="52">
        <v>194846412506</v>
      </c>
      <c r="K653" s="52"/>
    </row>
    <row r="654" spans="1:11">
      <c r="A654" s="52" t="s">
        <v>943</v>
      </c>
      <c r="B654" s="52" t="s">
        <v>1108</v>
      </c>
      <c r="C654" s="128" t="s">
        <v>1984</v>
      </c>
      <c r="D654" s="52" t="s">
        <v>5944</v>
      </c>
      <c r="E654" s="52" t="s">
        <v>11644</v>
      </c>
      <c r="F654" s="52" t="s">
        <v>14267</v>
      </c>
      <c r="G654" s="134" t="s">
        <v>942</v>
      </c>
      <c r="H654" s="52" t="s">
        <v>943</v>
      </c>
      <c r="I654" s="52" t="s">
        <v>735</v>
      </c>
      <c r="J654" s="52">
        <v>194846412513</v>
      </c>
      <c r="K654" s="52"/>
    </row>
    <row r="655" spans="1:11">
      <c r="A655" s="52" t="s">
        <v>957</v>
      </c>
      <c r="B655" s="52" t="s">
        <v>1113</v>
      </c>
      <c r="C655" s="128" t="s">
        <v>1985</v>
      </c>
      <c r="D655" s="52" t="s">
        <v>5945</v>
      </c>
      <c r="E655" s="52" t="s">
        <v>11645</v>
      </c>
      <c r="F655" s="52" t="s">
        <v>14267</v>
      </c>
      <c r="G655" s="134" t="s">
        <v>5924</v>
      </c>
      <c r="H655" s="52" t="s">
        <v>957</v>
      </c>
      <c r="I655" s="52" t="s">
        <v>736</v>
      </c>
      <c r="J655" s="52">
        <v>194846412520</v>
      </c>
      <c r="K655" s="52"/>
    </row>
    <row r="656" spans="1:11">
      <c r="A656" s="52" t="s">
        <v>961</v>
      </c>
      <c r="B656" s="52" t="s">
        <v>1112</v>
      </c>
      <c r="C656" s="128" t="s">
        <v>1986</v>
      </c>
      <c r="D656" s="52" t="s">
        <v>5946</v>
      </c>
      <c r="E656" s="52" t="s">
        <v>11646</v>
      </c>
      <c r="F656" s="52" t="s">
        <v>14267</v>
      </c>
      <c r="G656" s="134" t="s">
        <v>960</v>
      </c>
      <c r="H656" s="52" t="s">
        <v>961</v>
      </c>
      <c r="I656" s="52" t="s">
        <v>737</v>
      </c>
      <c r="J656" s="52">
        <v>194846412537</v>
      </c>
      <c r="K656" s="52"/>
    </row>
    <row r="657" spans="1:11">
      <c r="A657" s="52" t="s">
        <v>946</v>
      </c>
      <c r="B657" s="52" t="s">
        <v>1109</v>
      </c>
      <c r="C657" s="128" t="s">
        <v>1987</v>
      </c>
      <c r="D657" s="52" t="s">
        <v>5947</v>
      </c>
      <c r="E657" s="52" t="s">
        <v>11647</v>
      </c>
      <c r="F657" s="52" t="s">
        <v>14267</v>
      </c>
      <c r="G657" s="134" t="s">
        <v>2359</v>
      </c>
      <c r="H657" s="52" t="s">
        <v>946</v>
      </c>
      <c r="I657" s="52" t="s">
        <v>738</v>
      </c>
      <c r="J657" s="52">
        <v>194846412544</v>
      </c>
      <c r="K657" s="52"/>
    </row>
    <row r="658" spans="1:11">
      <c r="A658" s="52" t="s">
        <v>951</v>
      </c>
      <c r="B658" s="52" t="s">
        <v>1116</v>
      </c>
      <c r="C658" s="128" t="s">
        <v>1988</v>
      </c>
      <c r="D658" s="52" t="s">
        <v>5948</v>
      </c>
      <c r="E658" s="52" t="s">
        <v>11648</v>
      </c>
      <c r="F658" s="52" t="s">
        <v>14267</v>
      </c>
      <c r="G658" s="134" t="s">
        <v>5949</v>
      </c>
      <c r="H658" s="52" t="s">
        <v>951</v>
      </c>
      <c r="I658" s="52" t="s">
        <v>739</v>
      </c>
      <c r="J658" s="52">
        <v>194846412551</v>
      </c>
      <c r="K658" s="52"/>
    </row>
    <row r="659" spans="1:11">
      <c r="A659" s="52" t="s">
        <v>1677</v>
      </c>
      <c r="B659" s="52" t="s">
        <v>753</v>
      </c>
      <c r="C659" s="128" t="s">
        <v>2000</v>
      </c>
      <c r="D659" s="52" t="s">
        <v>5968</v>
      </c>
      <c r="E659" s="52" t="s">
        <v>11649</v>
      </c>
      <c r="F659" s="52"/>
      <c r="G659" s="134" t="s">
        <v>752</v>
      </c>
      <c r="H659" s="52" t="s">
        <v>1677</v>
      </c>
      <c r="I659" s="52" t="s">
        <v>754</v>
      </c>
      <c r="J659" s="52" t="s">
        <v>12821</v>
      </c>
      <c r="K659" s="52"/>
    </row>
    <row r="660" spans="1:11">
      <c r="A660" s="52" t="s">
        <v>5760</v>
      </c>
      <c r="B660" s="52" t="s">
        <v>756</v>
      </c>
      <c r="C660" s="128" t="s">
        <v>2001</v>
      </c>
      <c r="D660" s="52" t="s">
        <v>5969</v>
      </c>
      <c r="E660" s="52" t="s">
        <v>11650</v>
      </c>
      <c r="F660" s="52"/>
      <c r="G660" s="134" t="s">
        <v>755</v>
      </c>
      <c r="H660" s="52" t="s">
        <v>5760</v>
      </c>
      <c r="I660" s="52" t="s">
        <v>757</v>
      </c>
      <c r="J660" s="52" t="s">
        <v>12822</v>
      </c>
      <c r="K660" s="52"/>
    </row>
    <row r="661" spans="1:11">
      <c r="A661" s="52" t="s">
        <v>762</v>
      </c>
      <c r="B661" s="52" t="s">
        <v>766</v>
      </c>
      <c r="C661" s="128" t="s">
        <v>2003</v>
      </c>
      <c r="D661" s="52" t="s">
        <v>5973</v>
      </c>
      <c r="E661" s="52">
        <v>0</v>
      </c>
      <c r="F661" s="52"/>
      <c r="G661" s="134" t="s">
        <v>765</v>
      </c>
      <c r="H661" s="52" t="s">
        <v>762</v>
      </c>
      <c r="I661" s="52" t="s">
        <v>767</v>
      </c>
      <c r="J661" s="52" t="s">
        <v>12823</v>
      </c>
      <c r="K661" s="52"/>
    </row>
    <row r="662" spans="1:11">
      <c r="A662" s="52" t="s">
        <v>769</v>
      </c>
      <c r="B662" s="52" t="s">
        <v>770</v>
      </c>
      <c r="C662" s="128" t="s">
        <v>2004</v>
      </c>
      <c r="D662" s="52" t="s">
        <v>5974</v>
      </c>
      <c r="E662" s="52" t="s">
        <v>11651</v>
      </c>
      <c r="F662" s="52"/>
      <c r="G662" s="134" t="s">
        <v>768</v>
      </c>
      <c r="H662" s="52" t="s">
        <v>769</v>
      </c>
      <c r="I662" s="52" t="s">
        <v>771</v>
      </c>
      <c r="J662" s="52" t="s">
        <v>12824</v>
      </c>
      <c r="K662" s="52"/>
    </row>
    <row r="663" spans="1:11">
      <c r="A663" s="52" t="s">
        <v>772</v>
      </c>
      <c r="B663" s="52" t="s">
        <v>773</v>
      </c>
      <c r="C663" s="128" t="s">
        <v>2005</v>
      </c>
      <c r="D663" s="52" t="s">
        <v>5975</v>
      </c>
      <c r="E663" s="52" t="s">
        <v>11652</v>
      </c>
      <c r="F663" s="52"/>
      <c r="G663" s="134" t="s">
        <v>632</v>
      </c>
      <c r="H663" s="52" t="s">
        <v>772</v>
      </c>
      <c r="I663" s="52" t="s">
        <v>774</v>
      </c>
      <c r="J663" s="52" t="s">
        <v>12825</v>
      </c>
      <c r="K663" s="52"/>
    </row>
    <row r="664" spans="1:11">
      <c r="A664" s="52" t="s">
        <v>772</v>
      </c>
      <c r="B664" s="52" t="s">
        <v>776</v>
      </c>
      <c r="C664" s="128" t="s">
        <v>5976</v>
      </c>
      <c r="D664" s="52" t="s">
        <v>5977</v>
      </c>
      <c r="E664" s="52" t="s">
        <v>11653</v>
      </c>
      <c r="F664" s="52"/>
      <c r="G664" s="134" t="s">
        <v>775</v>
      </c>
      <c r="H664" s="52" t="s">
        <v>772</v>
      </c>
      <c r="I664" s="52" t="s">
        <v>777</v>
      </c>
      <c r="J664" s="52" t="s">
        <v>12826</v>
      </c>
      <c r="K664" s="52"/>
    </row>
    <row r="665" spans="1:11">
      <c r="A665" s="52" t="s">
        <v>779</v>
      </c>
      <c r="B665" s="52" t="s">
        <v>780</v>
      </c>
      <c r="C665" s="128" t="s">
        <v>2006</v>
      </c>
      <c r="D665" s="52" t="s">
        <v>5978</v>
      </c>
      <c r="E665" s="52" t="s">
        <v>11654</v>
      </c>
      <c r="F665" s="52"/>
      <c r="G665" s="134" t="s">
        <v>778</v>
      </c>
      <c r="H665" s="52" t="s">
        <v>779</v>
      </c>
      <c r="I665" s="52" t="s">
        <v>781</v>
      </c>
      <c r="J665" s="52" t="s">
        <v>12827</v>
      </c>
      <c r="K665" s="52"/>
    </row>
    <row r="666" spans="1:11">
      <c r="A666" s="52" t="s">
        <v>783</v>
      </c>
      <c r="B666" s="52" t="s">
        <v>784</v>
      </c>
      <c r="C666" s="128" t="s">
        <v>2007</v>
      </c>
      <c r="D666" s="52" t="s">
        <v>5979</v>
      </c>
      <c r="E666" s="52">
        <v>0</v>
      </c>
      <c r="F666" s="52" t="s">
        <v>5980</v>
      </c>
      <c r="G666" s="134" t="s">
        <v>782</v>
      </c>
      <c r="H666" s="52" t="s">
        <v>783</v>
      </c>
      <c r="I666" s="52" t="s">
        <v>785</v>
      </c>
      <c r="J666" s="52" t="s">
        <v>12828</v>
      </c>
      <c r="K666" s="52"/>
    </row>
    <row r="667" spans="1:11">
      <c r="A667" s="52" t="s">
        <v>762</v>
      </c>
      <c r="B667" s="52" t="s">
        <v>3814</v>
      </c>
      <c r="C667" s="128" t="s">
        <v>2021</v>
      </c>
      <c r="D667" s="52" t="s">
        <v>5996</v>
      </c>
      <c r="E667" s="52" t="s">
        <v>11655</v>
      </c>
      <c r="F667" s="52"/>
      <c r="G667" s="134" t="s">
        <v>5997</v>
      </c>
      <c r="H667" s="52" t="s">
        <v>762</v>
      </c>
      <c r="I667" s="52" t="s">
        <v>810</v>
      </c>
      <c r="J667" s="52" t="s">
        <v>12829</v>
      </c>
      <c r="K667" s="52"/>
    </row>
    <row r="668" spans="1:11">
      <c r="A668" s="52" t="s">
        <v>783</v>
      </c>
      <c r="B668" s="52" t="s">
        <v>1117</v>
      </c>
      <c r="C668" s="128" t="s">
        <v>2024</v>
      </c>
      <c r="D668" s="52" t="s">
        <v>6004</v>
      </c>
      <c r="E668" s="52" t="s">
        <v>11656</v>
      </c>
      <c r="F668" s="52"/>
      <c r="G668" s="134" t="s">
        <v>6005</v>
      </c>
      <c r="H668" s="52" t="s">
        <v>783</v>
      </c>
      <c r="I668" s="52" t="s">
        <v>814</v>
      </c>
      <c r="J668" s="52" t="s">
        <v>12830</v>
      </c>
      <c r="K668" s="52"/>
    </row>
    <row r="669" spans="1:11">
      <c r="A669" s="52" t="s">
        <v>762</v>
      </c>
      <c r="B669" s="52" t="s">
        <v>1028</v>
      </c>
      <c r="C669" s="128" t="s">
        <v>2038</v>
      </c>
      <c r="D669" s="52" t="s">
        <v>6032</v>
      </c>
      <c r="E669" s="52" t="s">
        <v>11797</v>
      </c>
      <c r="F669" s="52"/>
      <c r="G669" s="134" t="s">
        <v>6033</v>
      </c>
      <c r="H669" s="134" t="s">
        <v>762</v>
      </c>
      <c r="I669" s="52" t="s">
        <v>831</v>
      </c>
      <c r="J669" s="52" t="e">
        <v>#N/A</v>
      </c>
      <c r="K669" s="52"/>
    </row>
    <row r="670" spans="1:11">
      <c r="A670" s="52" t="s">
        <v>1009</v>
      </c>
      <c r="B670" s="52" t="s">
        <v>7258</v>
      </c>
      <c r="C670" s="128" t="s">
        <v>12994</v>
      </c>
      <c r="D670" s="52"/>
      <c r="E670" s="52">
        <v>0</v>
      </c>
      <c r="F670" s="52" t="s">
        <v>14293</v>
      </c>
      <c r="G670" s="134" t="s">
        <v>297</v>
      </c>
      <c r="H670" s="134" t="s">
        <v>1009</v>
      </c>
      <c r="I670" s="52">
        <v>6932485000920</v>
      </c>
      <c r="J670" s="52" t="e">
        <v>#N/A</v>
      </c>
      <c r="K670" s="52" t="s">
        <v>7232</v>
      </c>
    </row>
    <row r="671" spans="1:11">
      <c r="A671" s="52" t="s">
        <v>4004</v>
      </c>
      <c r="B671" s="52" t="s">
        <v>920</v>
      </c>
      <c r="C671" s="128" t="s">
        <v>2129</v>
      </c>
      <c r="D671" s="52" t="s">
        <v>6202</v>
      </c>
      <c r="E671" s="52" t="s">
        <v>11658</v>
      </c>
      <c r="F671" s="52" t="s">
        <v>6203</v>
      </c>
      <c r="G671" s="134" t="s">
        <v>6204</v>
      </c>
      <c r="H671" s="52" t="s">
        <v>4004</v>
      </c>
      <c r="I671" s="52">
        <v>6972200199843</v>
      </c>
      <c r="J671" s="52" t="s">
        <v>12831</v>
      </c>
      <c r="K671" s="52"/>
    </row>
    <row r="672" spans="1:11">
      <c r="A672" s="52" t="s">
        <v>961</v>
      </c>
      <c r="B672" s="52" t="s">
        <v>1096</v>
      </c>
      <c r="C672" s="128" t="s">
        <v>2164</v>
      </c>
      <c r="D672" s="52" t="s">
        <v>6273</v>
      </c>
      <c r="E672" s="52" t="s">
        <v>11659</v>
      </c>
      <c r="F672" s="52" t="s">
        <v>6274</v>
      </c>
      <c r="G672" s="134" t="s">
        <v>6275</v>
      </c>
      <c r="H672" s="52" t="s">
        <v>961</v>
      </c>
      <c r="I672" s="52">
        <v>6974950100193</v>
      </c>
      <c r="J672" s="52" t="s">
        <v>12832</v>
      </c>
      <c r="K672" s="52"/>
    </row>
    <row r="673" spans="1:11">
      <c r="A673" s="52" t="s">
        <v>783</v>
      </c>
      <c r="B673" s="52" t="s">
        <v>1097</v>
      </c>
      <c r="C673" s="128" t="s">
        <v>2008</v>
      </c>
      <c r="D673" s="52" t="s">
        <v>5981</v>
      </c>
      <c r="E673" s="52" t="s">
        <v>11660</v>
      </c>
      <c r="F673" s="52" t="s">
        <v>5982</v>
      </c>
      <c r="G673" s="134" t="s">
        <v>4484</v>
      </c>
      <c r="H673" s="52" t="s">
        <v>783</v>
      </c>
      <c r="I673" s="52" t="s">
        <v>786</v>
      </c>
      <c r="J673" s="52" t="s">
        <v>12833</v>
      </c>
      <c r="K673" s="52"/>
    </row>
    <row r="674" spans="1:11">
      <c r="A674" s="52" t="s">
        <v>769</v>
      </c>
      <c r="B674" s="52" t="s">
        <v>2327</v>
      </c>
      <c r="C674" s="128" t="s">
        <v>2214</v>
      </c>
      <c r="D674" s="52" t="s">
        <v>6383</v>
      </c>
      <c r="E674" s="52" t="s">
        <v>11661</v>
      </c>
      <c r="F674" s="52" t="s">
        <v>6296</v>
      </c>
      <c r="G674" s="134" t="s">
        <v>6384</v>
      </c>
      <c r="H674" s="52" t="s">
        <v>769</v>
      </c>
      <c r="I674" s="52">
        <v>6974950101411</v>
      </c>
      <c r="J674" s="52" t="s">
        <v>12834</v>
      </c>
      <c r="K674" s="52"/>
    </row>
    <row r="675" spans="1:11">
      <c r="A675" s="52" t="s">
        <v>1487</v>
      </c>
      <c r="B675" s="52" t="s">
        <v>5318</v>
      </c>
      <c r="C675" s="128" t="s">
        <v>6486</v>
      </c>
      <c r="D675" s="52" t="s">
        <v>818</v>
      </c>
      <c r="E675" s="52">
        <v>0</v>
      </c>
      <c r="F675" s="52" t="s">
        <v>6483</v>
      </c>
      <c r="G675" s="134" t="s">
        <v>6487</v>
      </c>
      <c r="H675" s="52" t="s">
        <v>1487</v>
      </c>
      <c r="I675" s="52" t="s">
        <v>818</v>
      </c>
      <c r="J675" s="52">
        <v>194846415798</v>
      </c>
      <c r="K675" s="52"/>
    </row>
    <row r="676" spans="1:11">
      <c r="A676" s="52" t="s">
        <v>1487</v>
      </c>
      <c r="B676" s="52" t="s">
        <v>5319</v>
      </c>
      <c r="C676" s="128" t="s">
        <v>6488</v>
      </c>
      <c r="D676" s="52" t="s">
        <v>818</v>
      </c>
      <c r="E676" s="52">
        <v>0</v>
      </c>
      <c r="F676" s="52" t="s">
        <v>6485</v>
      </c>
      <c r="G676" s="134" t="s">
        <v>6487</v>
      </c>
      <c r="H676" s="52" t="s">
        <v>1487</v>
      </c>
      <c r="I676" s="52" t="s">
        <v>818</v>
      </c>
      <c r="J676" s="52">
        <v>194846415804</v>
      </c>
      <c r="K676" s="52"/>
    </row>
    <row r="677" spans="1:11">
      <c r="A677" s="52" t="s">
        <v>2467</v>
      </c>
      <c r="B677" s="52" t="s">
        <v>5333</v>
      </c>
      <c r="C677" s="128" t="s">
        <v>9436</v>
      </c>
      <c r="D677" s="52"/>
      <c r="E677" s="52">
        <v>0</v>
      </c>
      <c r="F677" s="52"/>
      <c r="G677" s="134" t="s">
        <v>10506</v>
      </c>
      <c r="H677" s="52" t="s">
        <v>2467</v>
      </c>
      <c r="I677" s="52" t="e">
        <v>#N/A</v>
      </c>
      <c r="J677" s="52">
        <v>194846416252</v>
      </c>
      <c r="K677" s="52"/>
    </row>
    <row r="678" spans="1:11">
      <c r="A678" s="52" t="s">
        <v>1677</v>
      </c>
      <c r="B678" s="52" t="s">
        <v>1120</v>
      </c>
      <c r="C678" s="128" t="s">
        <v>2088</v>
      </c>
      <c r="D678" s="52" t="s">
        <v>6121</v>
      </c>
      <c r="E678" s="52" t="s">
        <v>11662</v>
      </c>
      <c r="F678" s="52">
        <v>2019</v>
      </c>
      <c r="G678" s="134" t="s">
        <v>14271</v>
      </c>
      <c r="H678" s="52" t="s">
        <v>1677</v>
      </c>
      <c r="I678" s="52" t="s">
        <v>882</v>
      </c>
      <c r="J678" s="52" t="s">
        <v>12835</v>
      </c>
      <c r="K678" s="52"/>
    </row>
    <row r="679" spans="1:11">
      <c r="A679" s="52" t="s">
        <v>762</v>
      </c>
      <c r="B679" s="52" t="s">
        <v>1122</v>
      </c>
      <c r="C679" s="128" t="s">
        <v>2089</v>
      </c>
      <c r="D679" s="52" t="s">
        <v>6122</v>
      </c>
      <c r="E679" s="52" t="s">
        <v>11663</v>
      </c>
      <c r="F679" s="52">
        <v>2019</v>
      </c>
      <c r="G679" s="134" t="s">
        <v>14272</v>
      </c>
      <c r="H679" s="52" t="s">
        <v>762</v>
      </c>
      <c r="I679" s="52" t="s">
        <v>883</v>
      </c>
      <c r="J679" s="52" t="s">
        <v>12836</v>
      </c>
      <c r="K679" s="52"/>
    </row>
    <row r="680" spans="1:11">
      <c r="A680" s="52" t="s">
        <v>943</v>
      </c>
      <c r="B680" s="52" t="s">
        <v>1119</v>
      </c>
      <c r="C680" s="128" t="s">
        <v>2090</v>
      </c>
      <c r="D680" s="52" t="s">
        <v>6123</v>
      </c>
      <c r="E680" s="52" t="s">
        <v>11664</v>
      </c>
      <c r="F680" s="52">
        <v>2019</v>
      </c>
      <c r="G680" s="134" t="s">
        <v>14273</v>
      </c>
      <c r="H680" s="52" t="s">
        <v>943</v>
      </c>
      <c r="I680" s="52" t="s">
        <v>884</v>
      </c>
      <c r="J680" s="52" t="s">
        <v>12837</v>
      </c>
      <c r="K680" s="52"/>
    </row>
    <row r="681" spans="1:11">
      <c r="A681" s="52" t="s">
        <v>97</v>
      </c>
      <c r="B681" s="52" t="s">
        <v>9540</v>
      </c>
      <c r="C681" s="128" t="s">
        <v>9540</v>
      </c>
      <c r="D681" s="52"/>
      <c r="E681" s="52">
        <v>0</v>
      </c>
      <c r="F681" s="52"/>
      <c r="G681" s="134" t="s">
        <v>10610</v>
      </c>
      <c r="H681" s="134" t="s">
        <v>97</v>
      </c>
      <c r="I681" s="52" t="e">
        <v>#N/A</v>
      </c>
      <c r="J681" s="52" t="e">
        <v>#N/A</v>
      </c>
      <c r="K681" s="52"/>
    </row>
    <row r="682" spans="1:11">
      <c r="A682" s="52" t="s">
        <v>995</v>
      </c>
      <c r="B682" s="52" t="s">
        <v>1121</v>
      </c>
      <c r="C682" s="128" t="s">
        <v>2091</v>
      </c>
      <c r="D682" s="52" t="s">
        <v>6124</v>
      </c>
      <c r="E682" s="52" t="s">
        <v>11665</v>
      </c>
      <c r="F682" s="52">
        <v>2019</v>
      </c>
      <c r="G682" s="134" t="s">
        <v>6125</v>
      </c>
      <c r="H682" s="52" t="s">
        <v>995</v>
      </c>
      <c r="I682" s="52" t="s">
        <v>885</v>
      </c>
      <c r="J682" s="52" t="s">
        <v>12838</v>
      </c>
      <c r="K682" s="52"/>
    </row>
    <row r="683" spans="1:11">
      <c r="A683" s="52" t="s">
        <v>97</v>
      </c>
      <c r="B683" s="52" t="s">
        <v>9684</v>
      </c>
      <c r="C683" s="128" t="s">
        <v>9684</v>
      </c>
      <c r="D683" s="52"/>
      <c r="E683" s="52">
        <v>0</v>
      </c>
      <c r="F683" s="52"/>
      <c r="G683" s="134" t="s">
        <v>10750</v>
      </c>
      <c r="H683" s="134" t="s">
        <v>97</v>
      </c>
      <c r="I683" s="52" t="e">
        <v>#N/A</v>
      </c>
      <c r="J683" s="52" t="e">
        <v>#N/A</v>
      </c>
      <c r="K683" s="52"/>
    </row>
    <row r="684" spans="1:11">
      <c r="A684" s="52" t="s">
        <v>1678</v>
      </c>
      <c r="B684" s="52" t="s">
        <v>12647</v>
      </c>
      <c r="C684" s="128" t="s">
        <v>15132</v>
      </c>
      <c r="D684" s="52"/>
      <c r="E684" s="52"/>
      <c r="F684" s="52"/>
      <c r="G684" s="134" t="s">
        <v>15133</v>
      </c>
      <c r="H684" s="52" t="s">
        <v>1678</v>
      </c>
      <c r="I684" s="52">
        <v>6932485000487</v>
      </c>
      <c r="J684" s="52">
        <v>194846419901</v>
      </c>
      <c r="K684" s="52" t="s">
        <v>14384</v>
      </c>
    </row>
    <row r="685" spans="1:11">
      <c r="A685" s="52" t="s">
        <v>2467</v>
      </c>
      <c r="B685" s="52" t="s">
        <v>5312</v>
      </c>
      <c r="C685" s="128" t="s">
        <v>6429</v>
      </c>
      <c r="D685" s="52" t="s">
        <v>818</v>
      </c>
      <c r="E685" s="52">
        <v>0</v>
      </c>
      <c r="F685" s="52" t="s">
        <v>6421</v>
      </c>
      <c r="G685" s="134" t="s">
        <v>6430</v>
      </c>
      <c r="H685" s="134" t="s">
        <v>2467</v>
      </c>
      <c r="I685" s="52" t="s">
        <v>818</v>
      </c>
      <c r="J685" s="52" t="e">
        <v>#N/A</v>
      </c>
      <c r="K685" s="52"/>
    </row>
    <row r="686" spans="1:11">
      <c r="A686" s="52" t="s">
        <v>1678</v>
      </c>
      <c r="B686" s="52" t="s">
        <v>1099</v>
      </c>
      <c r="C686" s="128" t="s">
        <v>1982</v>
      </c>
      <c r="D686" s="52" t="s">
        <v>5940</v>
      </c>
      <c r="E686" s="52" t="s">
        <v>11666</v>
      </c>
      <c r="F686" s="52" t="s">
        <v>14267</v>
      </c>
      <c r="G686" s="134" t="s">
        <v>14275</v>
      </c>
      <c r="H686" s="52" t="s">
        <v>1678</v>
      </c>
      <c r="I686" s="52" t="s">
        <v>732</v>
      </c>
      <c r="J686" s="52">
        <v>194846412483</v>
      </c>
      <c r="K686" s="52"/>
    </row>
    <row r="687" spans="1:11">
      <c r="A687" s="52" t="s">
        <v>976</v>
      </c>
      <c r="B687" s="52" t="s">
        <v>759</v>
      </c>
      <c r="C687" s="128" t="s">
        <v>5970</v>
      </c>
      <c r="D687" s="52" t="s">
        <v>5971</v>
      </c>
      <c r="E687" s="52" t="s">
        <v>11667</v>
      </c>
      <c r="F687" s="52"/>
      <c r="G687" s="134" t="s">
        <v>758</v>
      </c>
      <c r="H687" s="52" t="s">
        <v>976</v>
      </c>
      <c r="I687" s="52" t="s">
        <v>760</v>
      </c>
      <c r="J687" s="52" t="s">
        <v>12839</v>
      </c>
      <c r="K687" s="52"/>
    </row>
    <row r="688" spans="1:11">
      <c r="A688" s="52" t="s">
        <v>1677</v>
      </c>
      <c r="B688" s="52" t="s">
        <v>1100</v>
      </c>
      <c r="C688" s="128" t="s">
        <v>1999</v>
      </c>
      <c r="D688" s="52" t="s">
        <v>5967</v>
      </c>
      <c r="E688" s="52" t="s">
        <v>11668</v>
      </c>
      <c r="F688" s="52"/>
      <c r="G688" s="134" t="s">
        <v>750</v>
      </c>
      <c r="H688" s="52" t="s">
        <v>1677</v>
      </c>
      <c r="I688" s="52" t="s">
        <v>751</v>
      </c>
      <c r="J688" s="52" t="s">
        <v>12840</v>
      </c>
      <c r="K688" s="52"/>
    </row>
    <row r="689" spans="1:11">
      <c r="A689" s="52" t="s">
        <v>762</v>
      </c>
      <c r="B689" s="52" t="s">
        <v>763</v>
      </c>
      <c r="C689" s="128" t="s">
        <v>2002</v>
      </c>
      <c r="D689" s="52" t="s">
        <v>5972</v>
      </c>
      <c r="E689" s="52">
        <v>0</v>
      </c>
      <c r="F689" s="52"/>
      <c r="G689" s="134" t="s">
        <v>761</v>
      </c>
      <c r="H689" s="52" t="s">
        <v>762</v>
      </c>
      <c r="I689" s="52" t="s">
        <v>764</v>
      </c>
      <c r="J689" s="52" t="s">
        <v>12841</v>
      </c>
      <c r="K689" s="52"/>
    </row>
    <row r="690" spans="1:11">
      <c r="A690" s="52" t="s">
        <v>995</v>
      </c>
      <c r="B690" s="52" t="s">
        <v>5356</v>
      </c>
      <c r="C690" s="128" t="s">
        <v>6679</v>
      </c>
      <c r="D690" s="52" t="s">
        <v>6680</v>
      </c>
      <c r="E690" s="52" t="s">
        <v>11669</v>
      </c>
      <c r="F690" s="52" t="s">
        <v>6681</v>
      </c>
      <c r="G690" s="134" t="s">
        <v>6682</v>
      </c>
      <c r="H690" s="52" t="s">
        <v>995</v>
      </c>
      <c r="I690" s="52">
        <v>6974950104122</v>
      </c>
      <c r="J690" s="52">
        <v>194846416887</v>
      </c>
      <c r="K690" s="52"/>
    </row>
    <row r="691" spans="1:11">
      <c r="A691" s="52" t="s">
        <v>762</v>
      </c>
      <c r="B691" s="52" t="s">
        <v>1101</v>
      </c>
      <c r="C691" s="128" t="s">
        <v>2020</v>
      </c>
      <c r="D691" s="52" t="s">
        <v>5994</v>
      </c>
      <c r="E691" s="52" t="s">
        <v>11670</v>
      </c>
      <c r="F691" s="52" t="s">
        <v>5995</v>
      </c>
      <c r="G691" s="134" t="s">
        <v>14276</v>
      </c>
      <c r="H691" s="52" t="s">
        <v>762</v>
      </c>
      <c r="I691" s="52" t="s">
        <v>809</v>
      </c>
      <c r="J691" s="52" t="s">
        <v>12842</v>
      </c>
      <c r="K691" s="52"/>
    </row>
    <row r="692" spans="1:11">
      <c r="A692" s="52" t="s">
        <v>11013</v>
      </c>
      <c r="B692" s="52" t="s">
        <v>29</v>
      </c>
      <c r="C692" s="128" t="s">
        <v>6385</v>
      </c>
      <c r="D692" s="52" t="s">
        <v>58</v>
      </c>
      <c r="E692" s="52" t="s">
        <v>11759</v>
      </c>
      <c r="F692" s="52" t="s">
        <v>6386</v>
      </c>
      <c r="G692" s="134" t="s">
        <v>6387</v>
      </c>
      <c r="H692" s="134" t="s">
        <v>11013</v>
      </c>
      <c r="I692" s="52" t="s">
        <v>1002</v>
      </c>
      <c r="J692" s="52" t="e">
        <v>#N/A</v>
      </c>
      <c r="K692" s="52"/>
    </row>
    <row r="693" spans="1:11">
      <c r="A693" s="52" t="s">
        <v>30</v>
      </c>
      <c r="B693" s="52" t="s">
        <v>117</v>
      </c>
      <c r="C693" s="128" t="s">
        <v>2216</v>
      </c>
      <c r="D693" s="52" t="s">
        <v>118</v>
      </c>
      <c r="E693" s="52">
        <v>0</v>
      </c>
      <c r="F693" s="52" t="s">
        <v>6388</v>
      </c>
      <c r="G693" s="134" t="s">
        <v>6387</v>
      </c>
      <c r="H693" s="134" t="s">
        <v>30</v>
      </c>
      <c r="I693" s="52" t="s">
        <v>1002</v>
      </c>
      <c r="J693" s="52" t="e">
        <v>#N/A</v>
      </c>
      <c r="K693" s="52"/>
    </row>
    <row r="694" spans="1:11">
      <c r="A694" s="52" t="s">
        <v>943</v>
      </c>
      <c r="B694" s="52" t="s">
        <v>15407</v>
      </c>
      <c r="C694" s="128" t="s">
        <v>15408</v>
      </c>
      <c r="D694" s="52"/>
      <c r="E694" s="52" t="s">
        <v>15409</v>
      </c>
      <c r="F694" s="52"/>
      <c r="G694" s="134" t="s">
        <v>15410</v>
      </c>
      <c r="H694" s="52" t="s">
        <v>943</v>
      </c>
      <c r="I694" s="52">
        <v>6932485017195</v>
      </c>
      <c r="J694" s="52">
        <v>194846430647</v>
      </c>
      <c r="K694" s="52" t="s">
        <v>14384</v>
      </c>
    </row>
    <row r="695" spans="1:11">
      <c r="A695" s="52" t="s">
        <v>7497</v>
      </c>
      <c r="B695" s="52" t="s">
        <v>10175</v>
      </c>
      <c r="C695" s="128" t="s">
        <v>9673</v>
      </c>
      <c r="D695" s="52"/>
      <c r="E695" s="52">
        <v>0</v>
      </c>
      <c r="F695" s="52"/>
      <c r="G695" s="134" t="s">
        <v>10741</v>
      </c>
      <c r="H695" s="134" t="s">
        <v>7497</v>
      </c>
      <c r="I695" s="52" t="e">
        <v>#N/A</v>
      </c>
      <c r="J695" s="52" t="e">
        <v>#N/A</v>
      </c>
      <c r="K695" s="52"/>
    </row>
    <row r="696" spans="1:11">
      <c r="A696" s="52" t="s">
        <v>5760</v>
      </c>
      <c r="B696" s="52" t="s">
        <v>15313</v>
      </c>
      <c r="C696" s="128" t="s">
        <v>15314</v>
      </c>
      <c r="D696" s="52"/>
      <c r="E696" s="52" t="s">
        <v>15315</v>
      </c>
      <c r="F696" s="52"/>
      <c r="G696" s="134" t="s">
        <v>15316</v>
      </c>
      <c r="H696" s="52" t="s">
        <v>5760</v>
      </c>
      <c r="I696" s="52">
        <v>6932485017171</v>
      </c>
      <c r="J696" s="52">
        <v>194846430623</v>
      </c>
      <c r="K696" s="52" t="s">
        <v>14384</v>
      </c>
    </row>
    <row r="697" spans="1:11">
      <c r="A697" s="52" t="s">
        <v>943</v>
      </c>
      <c r="B697" s="52" t="s">
        <v>1106</v>
      </c>
      <c r="C697" s="128" t="s">
        <v>2100</v>
      </c>
      <c r="D697" s="52" t="s">
        <v>6139</v>
      </c>
      <c r="E697" s="52" t="s">
        <v>11673</v>
      </c>
      <c r="F697" s="52"/>
      <c r="G697" s="134" t="s">
        <v>4494</v>
      </c>
      <c r="H697" s="52" t="s">
        <v>943</v>
      </c>
      <c r="I697" s="52" t="s">
        <v>896</v>
      </c>
      <c r="J697" s="52" t="s">
        <v>12843</v>
      </c>
      <c r="K697" s="52"/>
    </row>
    <row r="698" spans="1:11">
      <c r="A698" s="52" t="s">
        <v>4002</v>
      </c>
      <c r="B698" s="52" t="s">
        <v>1105</v>
      </c>
      <c r="C698" s="128" t="s">
        <v>2101</v>
      </c>
      <c r="D698" s="52" t="s">
        <v>6140</v>
      </c>
      <c r="E698" s="52" t="s">
        <v>11674</v>
      </c>
      <c r="F698" s="52"/>
      <c r="G698" s="134" t="s">
        <v>4495</v>
      </c>
      <c r="H698" s="52" t="s">
        <v>4002</v>
      </c>
      <c r="I698" s="52" t="s">
        <v>897</v>
      </c>
      <c r="J698" s="52" t="s">
        <v>12844</v>
      </c>
      <c r="K698" s="52"/>
    </row>
    <row r="699" spans="1:11">
      <c r="A699" s="52" t="s">
        <v>1678</v>
      </c>
      <c r="B699" s="52" t="s">
        <v>1104</v>
      </c>
      <c r="C699" s="128" t="s">
        <v>2103</v>
      </c>
      <c r="D699" s="52" t="s">
        <v>6143</v>
      </c>
      <c r="E699" s="52" t="s">
        <v>11675</v>
      </c>
      <c r="F699" s="52"/>
      <c r="G699" s="134" t="s">
        <v>6144</v>
      </c>
      <c r="H699" s="52" t="s">
        <v>1678</v>
      </c>
      <c r="I699" s="52" t="s">
        <v>899</v>
      </c>
      <c r="J699" s="52" t="s">
        <v>12845</v>
      </c>
      <c r="K699" s="52"/>
    </row>
    <row r="700" spans="1:11">
      <c r="A700" s="52" t="s">
        <v>762</v>
      </c>
      <c r="B700" s="52" t="s">
        <v>1107</v>
      </c>
      <c r="C700" s="128" t="s">
        <v>2102</v>
      </c>
      <c r="D700" s="52" t="s">
        <v>6141</v>
      </c>
      <c r="E700" s="52">
        <v>0</v>
      </c>
      <c r="F700" s="52"/>
      <c r="G700" s="134" t="s">
        <v>6142</v>
      </c>
      <c r="H700" s="52" t="s">
        <v>762</v>
      </c>
      <c r="I700" s="52" t="s">
        <v>898</v>
      </c>
      <c r="J700" s="52" t="s">
        <v>12846</v>
      </c>
      <c r="K700" s="52"/>
    </row>
    <row r="701" spans="1:11">
      <c r="A701" s="52" t="s">
        <v>15445</v>
      </c>
      <c r="B701" s="52" t="s">
        <v>15446</v>
      </c>
      <c r="C701" s="128" t="s">
        <v>15447</v>
      </c>
      <c r="D701" s="52"/>
      <c r="E701" s="52" t="s">
        <v>15448</v>
      </c>
      <c r="F701" s="52"/>
      <c r="G701" s="134" t="s">
        <v>15449</v>
      </c>
      <c r="H701" s="52" t="s">
        <v>15445</v>
      </c>
      <c r="I701" s="52">
        <v>6932485017133</v>
      </c>
      <c r="J701" s="52">
        <v>194846430586</v>
      </c>
      <c r="K701" s="52" t="s">
        <v>14384</v>
      </c>
    </row>
    <row r="702" spans="1:11">
      <c r="A702" s="52" t="s">
        <v>2467</v>
      </c>
      <c r="B702" s="52" t="s">
        <v>10038</v>
      </c>
      <c r="C702" s="128" t="s">
        <v>9485</v>
      </c>
      <c r="D702" s="52"/>
      <c r="E702" s="52" t="s">
        <v>11676</v>
      </c>
      <c r="F702" s="52"/>
      <c r="G702" s="134" t="s">
        <v>10555</v>
      </c>
      <c r="H702" s="52" t="s">
        <v>2467</v>
      </c>
      <c r="I702" s="52">
        <v>6932485005628</v>
      </c>
      <c r="J702" s="52">
        <v>194846423243</v>
      </c>
      <c r="K702" s="52"/>
    </row>
    <row r="703" spans="1:11">
      <c r="A703" s="52" t="s">
        <v>995</v>
      </c>
      <c r="B703" s="52" t="s">
        <v>7256</v>
      </c>
      <c r="C703" s="128" t="s">
        <v>12993</v>
      </c>
      <c r="D703" s="52"/>
      <c r="E703" s="52" t="s">
        <v>11758</v>
      </c>
      <c r="F703" s="52" t="s">
        <v>14291</v>
      </c>
      <c r="G703" s="134" t="s">
        <v>14292</v>
      </c>
      <c r="H703" s="134" t="s">
        <v>995</v>
      </c>
      <c r="I703" s="52">
        <v>6932485000807</v>
      </c>
      <c r="J703" s="52" t="e">
        <v>#N/A</v>
      </c>
      <c r="K703" s="52" t="s">
        <v>7232</v>
      </c>
    </row>
    <row r="704" spans="1:11">
      <c r="A704" s="52" t="s">
        <v>762</v>
      </c>
      <c r="B704" s="52" t="s">
        <v>7257</v>
      </c>
      <c r="C704" s="128" t="s">
        <v>12992</v>
      </c>
      <c r="D704" s="52"/>
      <c r="E704" s="52">
        <v>0</v>
      </c>
      <c r="F704" s="52" t="s">
        <v>14289</v>
      </c>
      <c r="G704" s="134" t="s">
        <v>14290</v>
      </c>
      <c r="H704" s="134" t="s">
        <v>762</v>
      </c>
      <c r="I704" s="52">
        <v>6932485000838</v>
      </c>
      <c r="J704" s="52" t="e">
        <v>#N/A</v>
      </c>
      <c r="K704" s="52" t="s">
        <v>7232</v>
      </c>
    </row>
    <row r="705" spans="1:11">
      <c r="A705" s="52" t="s">
        <v>779</v>
      </c>
      <c r="B705" s="52" t="s">
        <v>5413</v>
      </c>
      <c r="C705" s="128" t="s">
        <v>6961</v>
      </c>
      <c r="D705" s="52" t="s">
        <v>818</v>
      </c>
      <c r="E705" s="52" t="s">
        <v>11755</v>
      </c>
      <c r="F705" s="52" t="s">
        <v>6962</v>
      </c>
      <c r="G705" s="134" t="s">
        <v>6099</v>
      </c>
      <c r="H705" s="134" t="s">
        <v>779</v>
      </c>
      <c r="I705" s="52">
        <v>6974950109301</v>
      </c>
      <c r="J705" s="52" t="e">
        <v>#N/A</v>
      </c>
      <c r="K705" s="52"/>
    </row>
    <row r="706" spans="1:11">
      <c r="A706" s="52" t="s">
        <v>3959</v>
      </c>
      <c r="B706" s="52" t="s">
        <v>14986</v>
      </c>
      <c r="C706" s="128" t="s">
        <v>14987</v>
      </c>
      <c r="D706" s="52"/>
      <c r="E706" s="52"/>
      <c r="F706" s="52"/>
      <c r="G706" s="134" t="s">
        <v>14988</v>
      </c>
      <c r="H706" s="134" t="s">
        <v>3959</v>
      </c>
      <c r="I706" s="52">
        <v>0</v>
      </c>
      <c r="J706" s="52" t="e">
        <v>#N/A</v>
      </c>
      <c r="K706" s="52" t="s">
        <v>14384</v>
      </c>
    </row>
    <row r="707" spans="1:11">
      <c r="A707" s="52" t="s">
        <v>772</v>
      </c>
      <c r="B707" s="52" t="s">
        <v>5291</v>
      </c>
      <c r="C707" s="128" t="s">
        <v>6266</v>
      </c>
      <c r="D707" s="52" t="s">
        <v>6267</v>
      </c>
      <c r="E707" s="52" t="s">
        <v>11678</v>
      </c>
      <c r="F707" s="52" t="s">
        <v>6268</v>
      </c>
      <c r="G707" s="134" t="s">
        <v>6269</v>
      </c>
      <c r="H707" s="52" t="s">
        <v>772</v>
      </c>
      <c r="I707" s="52">
        <v>6974950100612</v>
      </c>
      <c r="J707" s="52" t="s">
        <v>12847</v>
      </c>
      <c r="K707" s="52"/>
    </row>
    <row r="708" spans="1:11">
      <c r="A708" s="52" t="s">
        <v>762</v>
      </c>
      <c r="B708" s="52" t="s">
        <v>7259</v>
      </c>
      <c r="C708" s="128" t="s">
        <v>12991</v>
      </c>
      <c r="D708" s="52"/>
      <c r="E708" s="52">
        <v>0</v>
      </c>
      <c r="F708" s="52" t="s">
        <v>7223</v>
      </c>
      <c r="G708" s="134" t="s">
        <v>14286</v>
      </c>
      <c r="H708" s="134" t="s">
        <v>762</v>
      </c>
      <c r="I708" s="52">
        <v>6932485000937</v>
      </c>
      <c r="J708" s="52" t="e">
        <v>#N/A</v>
      </c>
      <c r="K708" s="52" t="s">
        <v>7232</v>
      </c>
    </row>
    <row r="709" spans="1:11">
      <c r="A709" s="52" t="s">
        <v>2467</v>
      </c>
      <c r="B709" s="52" t="s">
        <v>1699</v>
      </c>
      <c r="C709" s="128" t="s">
        <v>2226</v>
      </c>
      <c r="D709" s="52" t="s">
        <v>818</v>
      </c>
      <c r="E709" s="52" t="s">
        <v>11679</v>
      </c>
      <c r="F709" s="52" t="s">
        <v>6475</v>
      </c>
      <c r="G709" s="134" t="s">
        <v>4499</v>
      </c>
      <c r="H709" s="52" t="s">
        <v>2467</v>
      </c>
      <c r="I709" s="52">
        <v>6974950102050</v>
      </c>
      <c r="J709" s="52">
        <v>194846415675</v>
      </c>
      <c r="K709" s="52"/>
    </row>
    <row r="710" spans="1:11">
      <c r="A710" s="52" t="s">
        <v>2467</v>
      </c>
      <c r="B710" s="52" t="s">
        <v>5369</v>
      </c>
      <c r="C710" s="128" t="s">
        <v>6728</v>
      </c>
      <c r="D710" s="52" t="s">
        <v>818</v>
      </c>
      <c r="E710" s="52">
        <v>0</v>
      </c>
      <c r="F710" s="52" t="s">
        <v>6729</v>
      </c>
      <c r="G710" s="134" t="s">
        <v>4484</v>
      </c>
      <c r="H710" s="52" t="s">
        <v>2467</v>
      </c>
      <c r="I710" s="52">
        <v>6974950105273</v>
      </c>
      <c r="J710" s="52">
        <v>194846417167</v>
      </c>
      <c r="K710" s="52"/>
    </row>
    <row r="711" spans="1:11">
      <c r="A711" s="52" t="s">
        <v>3959</v>
      </c>
      <c r="B711" s="52" t="s">
        <v>8093</v>
      </c>
      <c r="C711" s="128" t="s">
        <v>8341</v>
      </c>
      <c r="D711" s="52" t="s">
        <v>8759</v>
      </c>
      <c r="E711" s="52">
        <v>0</v>
      </c>
      <c r="F711" s="52"/>
      <c r="G711" s="134" t="s">
        <v>8963</v>
      </c>
      <c r="H711" s="134" t="s">
        <v>3959</v>
      </c>
      <c r="I711" s="52">
        <v>0</v>
      </c>
      <c r="J711" s="52" t="e">
        <v>#N/A</v>
      </c>
      <c r="K711" s="52"/>
    </row>
    <row r="712" spans="1:11">
      <c r="A712" s="52" t="s">
        <v>762</v>
      </c>
      <c r="B712" s="52" t="s">
        <v>2322</v>
      </c>
      <c r="C712" s="128" t="s">
        <v>6459</v>
      </c>
      <c r="D712" s="52" t="s">
        <v>818</v>
      </c>
      <c r="E712" s="52" t="s">
        <v>11680</v>
      </c>
      <c r="F712" s="52" t="s">
        <v>6453</v>
      </c>
      <c r="G712" s="134" t="s">
        <v>6460</v>
      </c>
      <c r="H712" s="52" t="s">
        <v>762</v>
      </c>
      <c r="I712" s="52">
        <v>6974950101879</v>
      </c>
      <c r="J712" s="52">
        <v>194846415569</v>
      </c>
      <c r="K712" s="52"/>
    </row>
    <row r="713" spans="1:11">
      <c r="A713" s="52" t="s">
        <v>1009</v>
      </c>
      <c r="B713" s="52" t="s">
        <v>7283</v>
      </c>
      <c r="C713" s="128" t="s">
        <v>14277</v>
      </c>
      <c r="D713" s="52"/>
      <c r="E713" s="52">
        <v>0</v>
      </c>
      <c r="F713" s="52" t="s">
        <v>14216</v>
      </c>
      <c r="G713" s="134" t="s">
        <v>297</v>
      </c>
      <c r="H713" s="52" t="s">
        <v>1009</v>
      </c>
      <c r="I713" s="52">
        <v>6932485001309</v>
      </c>
      <c r="J713" s="52">
        <v>194846420297</v>
      </c>
      <c r="K713" s="52" t="s">
        <v>7232</v>
      </c>
    </row>
    <row r="714" spans="1:11">
      <c r="A714" s="52" t="s">
        <v>1487</v>
      </c>
      <c r="B714" s="52" t="s">
        <v>9939</v>
      </c>
      <c r="C714" s="128" t="s">
        <v>9354</v>
      </c>
      <c r="D714" s="52"/>
      <c r="E714" s="52">
        <v>0</v>
      </c>
      <c r="F714" s="52"/>
      <c r="G714" s="134" t="s">
        <v>10423</v>
      </c>
      <c r="H714" s="52" t="s">
        <v>1487</v>
      </c>
      <c r="I714" s="52">
        <v>6932485005659</v>
      </c>
      <c r="J714" s="52">
        <v>194846423274</v>
      </c>
      <c r="K714" s="52"/>
    </row>
    <row r="715" spans="1:11">
      <c r="A715" s="52" t="s">
        <v>772</v>
      </c>
      <c r="B715" s="52" t="s">
        <v>2320</v>
      </c>
      <c r="C715" s="128" t="s">
        <v>6452</v>
      </c>
      <c r="D715" s="52" t="s">
        <v>818</v>
      </c>
      <c r="E715" s="52" t="s">
        <v>11681</v>
      </c>
      <c r="F715" s="52" t="s">
        <v>6453</v>
      </c>
      <c r="G715" s="134" t="s">
        <v>6454</v>
      </c>
      <c r="H715" s="52" t="s">
        <v>772</v>
      </c>
      <c r="I715" s="52">
        <v>6974950101848</v>
      </c>
      <c r="J715" s="52">
        <v>194846415538</v>
      </c>
      <c r="K715" s="52"/>
    </row>
    <row r="716" spans="1:11">
      <c r="A716" s="52" t="s">
        <v>772</v>
      </c>
      <c r="B716" s="52" t="s">
        <v>2321</v>
      </c>
      <c r="C716" s="128" t="s">
        <v>6455</v>
      </c>
      <c r="D716" s="52" t="s">
        <v>818</v>
      </c>
      <c r="E716" s="52" t="s">
        <v>11682</v>
      </c>
      <c r="F716" s="52" t="s">
        <v>6453</v>
      </c>
      <c r="G716" s="134" t="s">
        <v>6456</v>
      </c>
      <c r="H716" s="52" t="s">
        <v>772</v>
      </c>
      <c r="I716" s="52">
        <v>6974950101855</v>
      </c>
      <c r="J716" s="52">
        <v>194846415545</v>
      </c>
      <c r="K716" s="52"/>
    </row>
    <row r="717" spans="1:11">
      <c r="A717" s="52" t="s">
        <v>762</v>
      </c>
      <c r="B717" s="52" t="s">
        <v>2323</v>
      </c>
      <c r="C717" s="128" t="s">
        <v>6457</v>
      </c>
      <c r="D717" s="52" t="s">
        <v>818</v>
      </c>
      <c r="E717" s="52" t="s">
        <v>11683</v>
      </c>
      <c r="F717" s="52" t="s">
        <v>6453</v>
      </c>
      <c r="G717" s="134" t="s">
        <v>6458</v>
      </c>
      <c r="H717" s="52" t="s">
        <v>762</v>
      </c>
      <c r="I717" s="52">
        <v>6974950101862</v>
      </c>
      <c r="J717" s="52">
        <v>194846415552</v>
      </c>
      <c r="K717" s="52"/>
    </row>
    <row r="718" spans="1:11">
      <c r="A718" s="52" t="s">
        <v>2467</v>
      </c>
      <c r="B718" s="52" t="s">
        <v>1702</v>
      </c>
      <c r="C718" s="128" t="s">
        <v>2228</v>
      </c>
      <c r="D718" s="52" t="s">
        <v>818</v>
      </c>
      <c r="E718" s="52">
        <v>0</v>
      </c>
      <c r="F718" s="52" t="s">
        <v>6417</v>
      </c>
      <c r="G718" s="134" t="s">
        <v>6478</v>
      </c>
      <c r="H718" s="52" t="s">
        <v>2467</v>
      </c>
      <c r="I718" s="52">
        <v>6974950102210</v>
      </c>
      <c r="J718" s="52">
        <v>194846415736</v>
      </c>
      <c r="K718" s="52"/>
    </row>
    <row r="719" spans="1:11">
      <c r="A719" s="52" t="s">
        <v>995</v>
      </c>
      <c r="B719" s="52" t="s">
        <v>5287</v>
      </c>
      <c r="C719" s="128" t="s">
        <v>2161</v>
      </c>
      <c r="D719" s="52" t="s">
        <v>929</v>
      </c>
      <c r="E719" s="52" t="s">
        <v>11751</v>
      </c>
      <c r="F719" s="52" t="s">
        <v>922</v>
      </c>
      <c r="G719" s="134" t="s">
        <v>6260</v>
      </c>
      <c r="H719" s="134" t="s">
        <v>995</v>
      </c>
      <c r="I719" s="52" t="s">
        <v>7068</v>
      </c>
      <c r="J719" s="52" t="e">
        <v>#N/A</v>
      </c>
      <c r="K719" s="52"/>
    </row>
    <row r="720" spans="1:11">
      <c r="A720" s="52" t="s">
        <v>946</v>
      </c>
      <c r="B720" s="52" t="s">
        <v>11206</v>
      </c>
      <c r="C720" s="128" t="s">
        <v>11222</v>
      </c>
      <c r="D720" s="52"/>
      <c r="E720" s="52">
        <v>0</v>
      </c>
      <c r="F720" s="52"/>
      <c r="G720" s="134" t="s">
        <v>11238</v>
      </c>
      <c r="H720" s="52" t="s">
        <v>946</v>
      </c>
      <c r="I720" s="52">
        <v>6932485008483</v>
      </c>
      <c r="J720" s="52">
        <v>194846425483</v>
      </c>
      <c r="K720" s="52"/>
    </row>
    <row r="721" spans="1:11">
      <c r="A721" s="52" t="s">
        <v>2467</v>
      </c>
      <c r="B721" s="52" t="s">
        <v>11200</v>
      </c>
      <c r="C721" s="128" t="s">
        <v>11216</v>
      </c>
      <c r="D721" s="52"/>
      <c r="E721" s="52">
        <v>0</v>
      </c>
      <c r="F721" s="52"/>
      <c r="G721" s="134" t="s">
        <v>11232</v>
      </c>
      <c r="H721" s="52" t="s">
        <v>2467</v>
      </c>
      <c r="I721" s="52">
        <v>6932485008490</v>
      </c>
      <c r="J721" s="52">
        <v>194846425490</v>
      </c>
      <c r="K721" s="52"/>
    </row>
    <row r="722" spans="1:11">
      <c r="A722" s="52" t="s">
        <v>5470</v>
      </c>
      <c r="B722" s="52" t="s">
        <v>9908</v>
      </c>
      <c r="C722" s="128" t="s">
        <v>9318</v>
      </c>
      <c r="D722" s="52"/>
      <c r="E722" s="52">
        <v>0</v>
      </c>
      <c r="F722" s="52"/>
      <c r="G722" s="134" t="s">
        <v>10387</v>
      </c>
      <c r="H722" s="134" t="s">
        <v>5470</v>
      </c>
      <c r="I722" s="52" t="e">
        <v>#N/A</v>
      </c>
      <c r="J722" s="52" t="e">
        <v>#N/A</v>
      </c>
      <c r="K722" s="52"/>
    </row>
    <row r="723" spans="1:11">
      <c r="A723" s="52" t="s">
        <v>1681</v>
      </c>
      <c r="B723" s="52" t="s">
        <v>880</v>
      </c>
      <c r="C723" s="128" t="s">
        <v>2087</v>
      </c>
      <c r="D723" s="52" t="s">
        <v>6119</v>
      </c>
      <c r="E723" s="52" t="s">
        <v>11750</v>
      </c>
      <c r="F723" s="52" t="s">
        <v>6089</v>
      </c>
      <c r="G723" s="134" t="s">
        <v>6120</v>
      </c>
      <c r="H723" s="134" t="s">
        <v>1681</v>
      </c>
      <c r="I723" s="52" t="s">
        <v>881</v>
      </c>
      <c r="J723" s="52" t="e">
        <v>#N/A</v>
      </c>
      <c r="K723" s="52"/>
    </row>
    <row r="724" spans="1:11">
      <c r="A724" s="52" t="s">
        <v>11011</v>
      </c>
      <c r="B724" s="52" t="s">
        <v>1126</v>
      </c>
      <c r="C724" s="128" t="s">
        <v>2086</v>
      </c>
      <c r="D724" s="52" t="s">
        <v>6117</v>
      </c>
      <c r="E724" s="52" t="s">
        <v>11748</v>
      </c>
      <c r="F724" s="52" t="s">
        <v>6089</v>
      </c>
      <c r="G724" s="134" t="s">
        <v>6118</v>
      </c>
      <c r="H724" s="134" t="s">
        <v>11011</v>
      </c>
      <c r="I724" s="52" t="s">
        <v>879</v>
      </c>
      <c r="J724" s="52" t="e">
        <v>#N/A</v>
      </c>
      <c r="K724" s="52"/>
    </row>
    <row r="725" spans="1:11">
      <c r="A725" s="52" t="s">
        <v>97</v>
      </c>
      <c r="B725" s="52" t="s">
        <v>9598</v>
      </c>
      <c r="C725" s="128" t="s">
        <v>9598</v>
      </c>
      <c r="D725" s="52"/>
      <c r="E725" s="52">
        <v>0</v>
      </c>
      <c r="F725" s="52"/>
      <c r="G725" s="134" t="s">
        <v>10667</v>
      </c>
      <c r="H725" s="134" t="s">
        <v>97</v>
      </c>
      <c r="I725" s="52" t="e">
        <v>#N/A</v>
      </c>
      <c r="J725" s="52" t="e">
        <v>#N/A</v>
      </c>
      <c r="K725" s="52"/>
    </row>
    <row r="726" spans="1:11">
      <c r="A726" s="52" t="s">
        <v>97</v>
      </c>
      <c r="B726" s="52" t="s">
        <v>9386</v>
      </c>
      <c r="C726" s="128" t="s">
        <v>9386</v>
      </c>
      <c r="D726" s="52"/>
      <c r="E726" s="52">
        <v>0</v>
      </c>
      <c r="F726" s="52"/>
      <c r="G726" s="134" t="s">
        <v>10455</v>
      </c>
      <c r="H726" s="134" t="s">
        <v>97</v>
      </c>
      <c r="I726" s="52" t="e">
        <v>#N/A</v>
      </c>
      <c r="J726" s="52" t="e">
        <v>#N/A</v>
      </c>
      <c r="K726" s="52"/>
    </row>
    <row r="727" spans="1:11">
      <c r="A727" s="52" t="s">
        <v>762</v>
      </c>
      <c r="B727" s="52" t="s">
        <v>1130</v>
      </c>
      <c r="C727" s="128" t="s">
        <v>2079</v>
      </c>
      <c r="D727" s="52" t="s">
        <v>6102</v>
      </c>
      <c r="E727" s="52">
        <v>0</v>
      </c>
      <c r="F727" s="52" t="s">
        <v>6089</v>
      </c>
      <c r="G727" s="134" t="s">
        <v>6103</v>
      </c>
      <c r="H727" s="134" t="s">
        <v>762</v>
      </c>
      <c r="I727" s="52" t="s">
        <v>871</v>
      </c>
      <c r="J727" s="52" t="e">
        <v>#N/A</v>
      </c>
      <c r="K727" s="52"/>
    </row>
    <row r="728" spans="1:11">
      <c r="A728" s="52" t="s">
        <v>772</v>
      </c>
      <c r="B728" s="52" t="s">
        <v>1133</v>
      </c>
      <c r="C728" s="128" t="s">
        <v>2078</v>
      </c>
      <c r="D728" s="52" t="s">
        <v>6100</v>
      </c>
      <c r="E728" s="52" t="s">
        <v>11742</v>
      </c>
      <c r="F728" s="52" t="s">
        <v>6089</v>
      </c>
      <c r="G728" s="134" t="s">
        <v>6101</v>
      </c>
      <c r="H728" s="134" t="s">
        <v>772</v>
      </c>
      <c r="I728" s="52" t="s">
        <v>870</v>
      </c>
      <c r="J728" s="52" t="e">
        <v>#N/A</v>
      </c>
      <c r="K728" s="52"/>
    </row>
    <row r="729" spans="1:11">
      <c r="A729" s="52" t="s">
        <v>1521</v>
      </c>
      <c r="B729" s="52" t="s">
        <v>10013</v>
      </c>
      <c r="C729" s="128" t="s">
        <v>9453</v>
      </c>
      <c r="D729" s="52"/>
      <c r="E729" s="52">
        <v>0</v>
      </c>
      <c r="F729" s="52"/>
      <c r="G729" s="134" t="s">
        <v>10523</v>
      </c>
      <c r="H729" s="134" t="s">
        <v>1521</v>
      </c>
      <c r="I729" s="52" t="e">
        <v>#N/A</v>
      </c>
      <c r="J729" s="52" t="e">
        <v>#N/A</v>
      </c>
      <c r="K729" s="52"/>
    </row>
    <row r="730" spans="1:11">
      <c r="A730" s="52" t="s">
        <v>457</v>
      </c>
      <c r="B730" s="52" t="s">
        <v>1080</v>
      </c>
      <c r="C730" s="128" t="s">
        <v>2018</v>
      </c>
      <c r="D730" s="52" t="s">
        <v>5991</v>
      </c>
      <c r="E730" s="52" t="s">
        <v>11685</v>
      </c>
      <c r="F730" s="52"/>
      <c r="G730" s="134" t="s">
        <v>2367</v>
      </c>
      <c r="H730" s="52" t="s">
        <v>457</v>
      </c>
      <c r="I730" s="52" t="s">
        <v>807</v>
      </c>
      <c r="J730" s="52">
        <v>194846412988</v>
      </c>
      <c r="K730" s="52"/>
    </row>
    <row r="731" spans="1:11">
      <c r="A731" s="52" t="s">
        <v>951</v>
      </c>
      <c r="B731" s="52" t="s">
        <v>1078</v>
      </c>
      <c r="C731" s="128" t="s">
        <v>2019</v>
      </c>
      <c r="D731" s="52" t="s">
        <v>5992</v>
      </c>
      <c r="E731" s="52" t="s">
        <v>11686</v>
      </c>
      <c r="F731" s="52"/>
      <c r="G731" s="134" t="s">
        <v>5993</v>
      </c>
      <c r="H731" s="52" t="s">
        <v>951</v>
      </c>
      <c r="I731" s="52" t="s">
        <v>808</v>
      </c>
      <c r="J731" s="52" t="s">
        <v>12848</v>
      </c>
      <c r="K731" s="52"/>
    </row>
    <row r="732" spans="1:11">
      <c r="A732" s="52" t="s">
        <v>292</v>
      </c>
      <c r="B732" s="52" t="s">
        <v>1687</v>
      </c>
      <c r="C732" s="128" t="s">
        <v>6433</v>
      </c>
      <c r="D732" s="52" t="s">
        <v>818</v>
      </c>
      <c r="E732" s="52" t="s">
        <v>11687</v>
      </c>
      <c r="F732" s="52" t="s">
        <v>6434</v>
      </c>
      <c r="G732" s="134" t="s">
        <v>6435</v>
      </c>
      <c r="H732" s="52" t="s">
        <v>292</v>
      </c>
      <c r="I732" s="52">
        <v>6974950101619</v>
      </c>
      <c r="J732" s="52" t="s">
        <v>12657</v>
      </c>
      <c r="K732" s="52"/>
    </row>
    <row r="733" spans="1:11">
      <c r="A733" s="52" t="s">
        <v>779</v>
      </c>
      <c r="B733" s="52" t="s">
        <v>1131</v>
      </c>
      <c r="C733" s="128" t="s">
        <v>2077</v>
      </c>
      <c r="D733" s="52" t="s">
        <v>868</v>
      </c>
      <c r="E733" s="52" t="s">
        <v>11741</v>
      </c>
      <c r="F733" s="52" t="s">
        <v>6089</v>
      </c>
      <c r="G733" s="134" t="s">
        <v>6099</v>
      </c>
      <c r="H733" s="134" t="s">
        <v>779</v>
      </c>
      <c r="I733" s="52" t="s">
        <v>869</v>
      </c>
      <c r="J733" s="52" t="e">
        <v>#N/A</v>
      </c>
      <c r="K733" s="52"/>
    </row>
    <row r="734" spans="1:11">
      <c r="A734" s="52" t="s">
        <v>1485</v>
      </c>
      <c r="B734" s="52" t="s">
        <v>9708</v>
      </c>
      <c r="C734" s="128" t="s">
        <v>9708</v>
      </c>
      <c r="D734" s="52"/>
      <c r="E734" s="52">
        <v>0</v>
      </c>
      <c r="F734" s="52"/>
      <c r="G734" s="134" t="s">
        <v>10774</v>
      </c>
      <c r="H734" s="134" t="s">
        <v>1485</v>
      </c>
      <c r="I734" s="52" t="e">
        <v>#N/A</v>
      </c>
      <c r="J734" s="52" t="e">
        <v>#N/A</v>
      </c>
      <c r="K734" s="52"/>
    </row>
    <row r="735" spans="1:11">
      <c r="A735" s="52" t="s">
        <v>772</v>
      </c>
      <c r="B735" s="52" t="s">
        <v>1217</v>
      </c>
      <c r="C735" s="128" t="s">
        <v>2075</v>
      </c>
      <c r="D735" s="52" t="s">
        <v>865</v>
      </c>
      <c r="E735" s="52" t="s">
        <v>11739</v>
      </c>
      <c r="F735" s="52"/>
      <c r="G735" s="134" t="s">
        <v>6097</v>
      </c>
      <c r="H735" s="134" t="s">
        <v>772</v>
      </c>
      <c r="I735" s="52" t="s">
        <v>866</v>
      </c>
      <c r="J735" s="52" t="e">
        <v>#N/A</v>
      </c>
      <c r="K735" s="52"/>
    </row>
    <row r="736" spans="1:11">
      <c r="A736" s="52" t="s">
        <v>1630</v>
      </c>
      <c r="B736" s="52" t="s">
        <v>10277</v>
      </c>
      <c r="C736" s="128" t="s">
        <v>9801</v>
      </c>
      <c r="D736" s="52"/>
      <c r="E736" s="52">
        <v>0</v>
      </c>
      <c r="F736" s="52"/>
      <c r="G736" s="134" t="s">
        <v>10866</v>
      </c>
      <c r="H736" s="134" t="s">
        <v>1630</v>
      </c>
      <c r="I736" s="52" t="e">
        <v>#N/A</v>
      </c>
      <c r="J736" s="52" t="e">
        <v>#N/A</v>
      </c>
      <c r="K736" s="52"/>
    </row>
    <row r="737" spans="1:11">
      <c r="A737" s="52" t="s">
        <v>2467</v>
      </c>
      <c r="B737" s="52" t="s">
        <v>1684</v>
      </c>
      <c r="C737" s="128" t="s">
        <v>6416</v>
      </c>
      <c r="D737" s="52" t="s">
        <v>818</v>
      </c>
      <c r="E737" s="52" t="s">
        <v>11688</v>
      </c>
      <c r="F737" s="52" t="s">
        <v>6417</v>
      </c>
      <c r="G737" s="134" t="s">
        <v>782</v>
      </c>
      <c r="H737" s="52" t="s">
        <v>2467</v>
      </c>
      <c r="I737" s="52">
        <v>6974950101664</v>
      </c>
      <c r="J737" s="52" t="s">
        <v>12658</v>
      </c>
      <c r="K737" s="52"/>
    </row>
    <row r="738" spans="1:11">
      <c r="A738" s="52" t="s">
        <v>769</v>
      </c>
      <c r="B738" s="52" t="s">
        <v>1685</v>
      </c>
      <c r="C738" s="128" t="s">
        <v>6418</v>
      </c>
      <c r="D738" s="52" t="s">
        <v>818</v>
      </c>
      <c r="E738" s="52" t="s">
        <v>11689</v>
      </c>
      <c r="F738" s="52" t="s">
        <v>6417</v>
      </c>
      <c r="G738" s="134" t="s">
        <v>6419</v>
      </c>
      <c r="H738" s="52" t="s">
        <v>769</v>
      </c>
      <c r="I738" s="52">
        <v>6974950101671</v>
      </c>
      <c r="J738" s="52" t="s">
        <v>12659</v>
      </c>
      <c r="K738" s="52"/>
    </row>
    <row r="739" spans="1:11">
      <c r="A739" s="52" t="s">
        <v>1678</v>
      </c>
      <c r="B739" s="52" t="s">
        <v>1089</v>
      </c>
      <c r="C739" s="128" t="s">
        <v>1989</v>
      </c>
      <c r="D739" s="52" t="s">
        <v>5950</v>
      </c>
      <c r="E739" s="52" t="s">
        <v>11690</v>
      </c>
      <c r="F739" s="52" t="s">
        <v>14267</v>
      </c>
      <c r="G739" s="134" t="s">
        <v>4487</v>
      </c>
      <c r="H739" s="52" t="s">
        <v>1678</v>
      </c>
      <c r="I739" s="52" t="s">
        <v>7047</v>
      </c>
      <c r="J739" s="52">
        <v>194846412582</v>
      </c>
      <c r="K739" s="52"/>
    </row>
    <row r="740" spans="1:11">
      <c r="A740" s="52" t="s">
        <v>4002</v>
      </c>
      <c r="B740" s="52" t="s">
        <v>1088</v>
      </c>
      <c r="C740" s="128" t="s">
        <v>1990</v>
      </c>
      <c r="D740" s="52" t="s">
        <v>5951</v>
      </c>
      <c r="E740" s="52" t="s">
        <v>11691</v>
      </c>
      <c r="F740" s="52" t="s">
        <v>14267</v>
      </c>
      <c r="G740" s="134" t="s">
        <v>939</v>
      </c>
      <c r="H740" s="52" t="s">
        <v>4002</v>
      </c>
      <c r="I740" s="52" t="s">
        <v>740</v>
      </c>
      <c r="J740" s="52">
        <v>194846412605</v>
      </c>
      <c r="K740" s="52"/>
    </row>
    <row r="741" spans="1:11">
      <c r="A741" s="52" t="s">
        <v>943</v>
      </c>
      <c r="B741" s="52" t="s">
        <v>1085</v>
      </c>
      <c r="C741" s="128" t="s">
        <v>5952</v>
      </c>
      <c r="D741" s="52" t="s">
        <v>5953</v>
      </c>
      <c r="E741" s="52" t="s">
        <v>11692</v>
      </c>
      <c r="F741" s="52" t="s">
        <v>14267</v>
      </c>
      <c r="G741" s="134" t="s">
        <v>942</v>
      </c>
      <c r="H741" s="52" t="s">
        <v>943</v>
      </c>
      <c r="I741" s="52" t="s">
        <v>741</v>
      </c>
      <c r="J741" s="52">
        <v>194846412612</v>
      </c>
      <c r="K741" s="52"/>
    </row>
    <row r="742" spans="1:11">
      <c r="A742" s="52" t="s">
        <v>957</v>
      </c>
      <c r="B742" s="52" t="s">
        <v>1084</v>
      </c>
      <c r="C742" s="128" t="s">
        <v>1991</v>
      </c>
      <c r="D742" s="52" t="s">
        <v>5954</v>
      </c>
      <c r="E742" s="52" t="s">
        <v>11693</v>
      </c>
      <c r="F742" s="52" t="s">
        <v>14267</v>
      </c>
      <c r="G742" s="134" t="s">
        <v>5955</v>
      </c>
      <c r="H742" s="52" t="s">
        <v>957</v>
      </c>
      <c r="I742" s="52" t="s">
        <v>742</v>
      </c>
      <c r="J742" s="52">
        <v>194846412629</v>
      </c>
      <c r="K742" s="52"/>
    </row>
    <row r="743" spans="1:11">
      <c r="A743" s="52" t="s">
        <v>961</v>
      </c>
      <c r="B743" s="52" t="s">
        <v>1095</v>
      </c>
      <c r="C743" s="128" t="s">
        <v>1992</v>
      </c>
      <c r="D743" s="52" t="s">
        <v>5956</v>
      </c>
      <c r="E743" s="52" t="s">
        <v>11694</v>
      </c>
      <c r="F743" s="52" t="s">
        <v>14267</v>
      </c>
      <c r="G743" s="134" t="s">
        <v>960</v>
      </c>
      <c r="H743" s="52" t="s">
        <v>961</v>
      </c>
      <c r="I743" s="52" t="s">
        <v>7048</v>
      </c>
      <c r="J743" s="52">
        <v>194846412636</v>
      </c>
      <c r="K743" s="52"/>
    </row>
    <row r="744" spans="1:11">
      <c r="A744" s="52" t="s">
        <v>1560</v>
      </c>
      <c r="B744" s="52" t="s">
        <v>1092</v>
      </c>
      <c r="C744" s="128" t="s">
        <v>1993</v>
      </c>
      <c r="D744" s="52" t="s">
        <v>5957</v>
      </c>
      <c r="E744" s="52" t="s">
        <v>11695</v>
      </c>
      <c r="F744" s="52" t="s">
        <v>14267</v>
      </c>
      <c r="G744" s="134" t="s">
        <v>14278</v>
      </c>
      <c r="H744" s="52" t="s">
        <v>1560</v>
      </c>
      <c r="I744" s="52" t="s">
        <v>7049</v>
      </c>
      <c r="J744" s="52">
        <v>194846412667</v>
      </c>
      <c r="K744" s="52"/>
    </row>
    <row r="745" spans="1:11">
      <c r="A745" s="52" t="s">
        <v>1501</v>
      </c>
      <c r="B745" s="52" t="s">
        <v>1093</v>
      </c>
      <c r="C745" s="128" t="s">
        <v>1994</v>
      </c>
      <c r="D745" s="52" t="s">
        <v>5958</v>
      </c>
      <c r="E745" s="52" t="s">
        <v>11696</v>
      </c>
      <c r="F745" s="52" t="s">
        <v>14267</v>
      </c>
      <c r="G745" s="134" t="s">
        <v>5959</v>
      </c>
      <c r="H745" s="52" t="s">
        <v>1501</v>
      </c>
      <c r="I745" s="52" t="s">
        <v>743</v>
      </c>
      <c r="J745" s="52">
        <v>194846412674</v>
      </c>
      <c r="K745" s="52"/>
    </row>
    <row r="746" spans="1:11">
      <c r="A746" s="52" t="s">
        <v>946</v>
      </c>
      <c r="B746" s="52" t="s">
        <v>1091</v>
      </c>
      <c r="C746" s="128" t="s">
        <v>1995</v>
      </c>
      <c r="D746" s="52" t="s">
        <v>5960</v>
      </c>
      <c r="E746" s="52" t="s">
        <v>11697</v>
      </c>
      <c r="F746" s="52" t="s">
        <v>14267</v>
      </c>
      <c r="G746" s="134" t="s">
        <v>2359</v>
      </c>
      <c r="H746" s="52" t="s">
        <v>946</v>
      </c>
      <c r="I746" s="52" t="s">
        <v>744</v>
      </c>
      <c r="J746" s="52">
        <v>194846412681</v>
      </c>
      <c r="K746" s="52"/>
    </row>
    <row r="747" spans="1:11">
      <c r="A747" s="52" t="s">
        <v>3959</v>
      </c>
      <c r="B747" s="52" t="s">
        <v>7987</v>
      </c>
      <c r="C747" s="128" t="s">
        <v>8339</v>
      </c>
      <c r="D747" s="52" t="s">
        <v>8767</v>
      </c>
      <c r="E747" s="52">
        <v>0</v>
      </c>
      <c r="F747" s="52"/>
      <c r="G747" s="134" t="s">
        <v>8961</v>
      </c>
      <c r="H747" s="134" t="s">
        <v>3959</v>
      </c>
      <c r="I747" s="52">
        <v>0</v>
      </c>
      <c r="J747" s="52" t="e">
        <v>#N/A</v>
      </c>
      <c r="K747" s="52"/>
    </row>
    <row r="748" spans="1:11">
      <c r="A748" s="52" t="s">
        <v>995</v>
      </c>
      <c r="B748" s="52" t="s">
        <v>787</v>
      </c>
      <c r="C748" s="128" t="s">
        <v>5983</v>
      </c>
      <c r="D748" s="52" t="s">
        <v>5984</v>
      </c>
      <c r="E748" s="52" t="s">
        <v>11698</v>
      </c>
      <c r="F748" s="52"/>
      <c r="G748" s="134" t="s">
        <v>5985</v>
      </c>
      <c r="H748" s="52" t="s">
        <v>995</v>
      </c>
      <c r="I748" s="52" t="s">
        <v>788</v>
      </c>
      <c r="J748" s="52" t="s">
        <v>12849</v>
      </c>
      <c r="K748" s="52"/>
    </row>
    <row r="749" spans="1:11">
      <c r="A749" s="52" t="s">
        <v>769</v>
      </c>
      <c r="B749" s="52" t="s">
        <v>1094</v>
      </c>
      <c r="C749" s="128" t="s">
        <v>2009</v>
      </c>
      <c r="D749" s="52" t="s">
        <v>789</v>
      </c>
      <c r="E749" s="52" t="s">
        <v>11699</v>
      </c>
      <c r="F749" s="52"/>
      <c r="G749" s="134" t="s">
        <v>768</v>
      </c>
      <c r="H749" s="52" t="s">
        <v>769</v>
      </c>
      <c r="I749" s="52" t="s">
        <v>790</v>
      </c>
      <c r="J749" s="52" t="s">
        <v>12850</v>
      </c>
      <c r="K749" s="52"/>
    </row>
    <row r="750" spans="1:11">
      <c r="A750" s="52" t="s">
        <v>762</v>
      </c>
      <c r="B750" s="52" t="s">
        <v>1087</v>
      </c>
      <c r="C750" s="128" t="s">
        <v>2010</v>
      </c>
      <c r="D750" s="52" t="s">
        <v>5986</v>
      </c>
      <c r="E750" s="52" t="s">
        <v>11700</v>
      </c>
      <c r="F750" s="52"/>
      <c r="G750" s="134" t="s">
        <v>791</v>
      </c>
      <c r="H750" s="52" t="s">
        <v>762</v>
      </c>
      <c r="I750" s="52" t="s">
        <v>792</v>
      </c>
      <c r="J750" s="52">
        <v>194846412797</v>
      </c>
      <c r="K750" s="52"/>
    </row>
    <row r="751" spans="1:11">
      <c r="A751" s="52" t="s">
        <v>5760</v>
      </c>
      <c r="B751" s="52" t="s">
        <v>1086</v>
      </c>
      <c r="C751" s="128" t="s">
        <v>2011</v>
      </c>
      <c r="D751" s="52" t="s">
        <v>793</v>
      </c>
      <c r="E751" s="52" t="s">
        <v>11701</v>
      </c>
      <c r="F751" s="52"/>
      <c r="G751" s="134" t="s">
        <v>755</v>
      </c>
      <c r="H751" s="52" t="s">
        <v>5760</v>
      </c>
      <c r="I751" s="52" t="s">
        <v>794</v>
      </c>
      <c r="J751" s="52">
        <v>194846412803</v>
      </c>
      <c r="K751" s="52"/>
    </row>
    <row r="752" spans="1:11">
      <c r="A752" s="52" t="s">
        <v>3959</v>
      </c>
      <c r="B752" s="52" t="s">
        <v>8053</v>
      </c>
      <c r="C752" s="128" t="s">
        <v>8338</v>
      </c>
      <c r="D752" s="52" t="s">
        <v>8766</v>
      </c>
      <c r="E752" s="52">
        <v>0</v>
      </c>
      <c r="F752" s="52"/>
      <c r="G752" s="134" t="s">
        <v>8961</v>
      </c>
      <c r="H752" s="134" t="s">
        <v>3959</v>
      </c>
      <c r="I752" s="52">
        <v>0</v>
      </c>
      <c r="J752" s="52" t="e">
        <v>#N/A</v>
      </c>
      <c r="K752" s="52"/>
    </row>
    <row r="753" spans="1:11">
      <c r="A753" s="52" t="s">
        <v>995</v>
      </c>
      <c r="B753" s="52" t="s">
        <v>1090</v>
      </c>
      <c r="C753" s="128" t="s">
        <v>2012</v>
      </c>
      <c r="D753" s="52" t="s">
        <v>795</v>
      </c>
      <c r="E753" s="52" t="s">
        <v>11702</v>
      </c>
      <c r="F753" s="52"/>
      <c r="G753" s="134" t="s">
        <v>5987</v>
      </c>
      <c r="H753" s="52" t="s">
        <v>995</v>
      </c>
      <c r="I753" s="52" t="s">
        <v>796</v>
      </c>
      <c r="J753" s="52">
        <v>194846412810</v>
      </c>
      <c r="K753" s="52"/>
    </row>
    <row r="754" spans="1:11">
      <c r="A754" s="52" t="s">
        <v>783</v>
      </c>
      <c r="B754" s="52" t="s">
        <v>5244</v>
      </c>
      <c r="C754" s="128" t="s">
        <v>6006</v>
      </c>
      <c r="D754" s="52" t="s">
        <v>6007</v>
      </c>
      <c r="E754" s="52">
        <v>0</v>
      </c>
      <c r="F754" s="52"/>
      <c r="G754" s="134" t="s">
        <v>6005</v>
      </c>
      <c r="H754" s="52" t="s">
        <v>783</v>
      </c>
      <c r="I754" s="52" t="s">
        <v>815</v>
      </c>
      <c r="J754" s="52" t="s">
        <v>12851</v>
      </c>
      <c r="K754" s="52"/>
    </row>
    <row r="755" spans="1:11">
      <c r="A755" s="52" t="s">
        <v>10949</v>
      </c>
      <c r="B755" s="52" t="s">
        <v>10213</v>
      </c>
      <c r="C755" s="128" t="s">
        <v>9722</v>
      </c>
      <c r="D755" s="52"/>
      <c r="E755" s="52">
        <v>0</v>
      </c>
      <c r="F755" s="52"/>
      <c r="G755" s="134" t="s">
        <v>10788</v>
      </c>
      <c r="H755" s="134" t="s">
        <v>10949</v>
      </c>
      <c r="I755" s="52" t="e">
        <v>#N/A</v>
      </c>
      <c r="J755" s="52" t="e">
        <v>#N/A</v>
      </c>
      <c r="K755" s="52"/>
    </row>
    <row r="756" spans="1:11">
      <c r="A756" s="52" t="s">
        <v>277</v>
      </c>
      <c r="B756" s="52" t="s">
        <v>10001</v>
      </c>
      <c r="C756" s="128" t="s">
        <v>9434</v>
      </c>
      <c r="D756" s="52"/>
      <c r="E756" s="52">
        <v>0</v>
      </c>
      <c r="F756" s="52"/>
      <c r="G756" s="134" t="s">
        <v>10504</v>
      </c>
      <c r="H756" s="134" t="s">
        <v>277</v>
      </c>
      <c r="I756" s="52" t="e">
        <v>#N/A</v>
      </c>
      <c r="J756" s="52" t="e">
        <v>#N/A</v>
      </c>
      <c r="K756" s="52"/>
    </row>
    <row r="757" spans="1:11">
      <c r="A757" s="52" t="s">
        <v>5931</v>
      </c>
      <c r="B757" s="52" t="s">
        <v>5234</v>
      </c>
      <c r="C757" s="128" t="s">
        <v>1977</v>
      </c>
      <c r="D757" s="52" t="s">
        <v>726</v>
      </c>
      <c r="E757" s="52" t="s">
        <v>11723</v>
      </c>
      <c r="F757" s="52"/>
      <c r="G757" s="134" t="s">
        <v>5930</v>
      </c>
      <c r="H757" s="134" t="s">
        <v>5931</v>
      </c>
      <c r="I757" s="52" t="s">
        <v>727</v>
      </c>
      <c r="J757" s="52" t="e">
        <v>#N/A</v>
      </c>
      <c r="K757" s="52"/>
    </row>
    <row r="758" spans="1:11">
      <c r="A758" s="52" t="s">
        <v>961</v>
      </c>
      <c r="B758" s="52" t="s">
        <v>933</v>
      </c>
      <c r="C758" s="128" t="s">
        <v>2165</v>
      </c>
      <c r="D758" s="52" t="s">
        <v>6277</v>
      </c>
      <c r="E758" s="52" t="s">
        <v>11703</v>
      </c>
      <c r="F758" s="52" t="s">
        <v>6276</v>
      </c>
      <c r="G758" s="134" t="s">
        <v>6275</v>
      </c>
      <c r="H758" s="52" t="s">
        <v>961</v>
      </c>
      <c r="I758" s="52">
        <v>6974950100223</v>
      </c>
      <c r="J758" s="52" t="s">
        <v>12852</v>
      </c>
      <c r="K758" s="52"/>
    </row>
    <row r="759" spans="1:11">
      <c r="A759" s="52" t="s">
        <v>4004</v>
      </c>
      <c r="B759" s="52" t="s">
        <v>1079</v>
      </c>
      <c r="C759" s="128" t="s">
        <v>2171</v>
      </c>
      <c r="D759" s="52" t="s">
        <v>6295</v>
      </c>
      <c r="E759" s="52" t="s">
        <v>11704</v>
      </c>
      <c r="F759" s="52" t="s">
        <v>6296</v>
      </c>
      <c r="G759" s="134" t="s">
        <v>6297</v>
      </c>
      <c r="H759" s="52" t="s">
        <v>4004</v>
      </c>
      <c r="I759" s="52">
        <v>6974950100643</v>
      </c>
      <c r="J759" s="52" t="s">
        <v>12853</v>
      </c>
      <c r="K759" s="52"/>
    </row>
    <row r="760" spans="1:11">
      <c r="A760" s="52" t="s">
        <v>946</v>
      </c>
      <c r="B760" s="52" t="s">
        <v>936</v>
      </c>
      <c r="C760" s="128" t="s">
        <v>2172</v>
      </c>
      <c r="D760" s="52" t="s">
        <v>6298</v>
      </c>
      <c r="E760" s="52">
        <v>0</v>
      </c>
      <c r="F760" s="52" t="s">
        <v>6299</v>
      </c>
      <c r="G760" s="134" t="s">
        <v>6300</v>
      </c>
      <c r="H760" s="52" t="s">
        <v>946</v>
      </c>
      <c r="I760" s="52">
        <v>6974950100650</v>
      </c>
      <c r="J760" s="52" t="s">
        <v>12854</v>
      </c>
      <c r="K760" s="52"/>
    </row>
    <row r="761" spans="1:11">
      <c r="A761" s="52" t="s">
        <v>292</v>
      </c>
      <c r="B761" s="52" t="s">
        <v>5233</v>
      </c>
      <c r="C761" s="128" t="s">
        <v>1970</v>
      </c>
      <c r="D761" s="52" t="s">
        <v>5925</v>
      </c>
      <c r="E761" s="52" t="s">
        <v>11716</v>
      </c>
      <c r="F761" s="52"/>
      <c r="G761" s="134" t="s">
        <v>14280</v>
      </c>
      <c r="H761" s="134" t="s">
        <v>292</v>
      </c>
      <c r="I761" s="52" t="s">
        <v>713</v>
      </c>
      <c r="J761" s="52" t="e">
        <v>#N/A</v>
      </c>
      <c r="K761" s="52"/>
    </row>
    <row r="762" spans="1:11">
      <c r="A762" s="52" t="s">
        <v>292</v>
      </c>
      <c r="B762" s="52" t="s">
        <v>1688</v>
      </c>
      <c r="C762" s="128" t="s">
        <v>2218</v>
      </c>
      <c r="D762" s="52" t="s">
        <v>818</v>
      </c>
      <c r="E762" s="52" t="s">
        <v>11705</v>
      </c>
      <c r="F762" s="52" t="s">
        <v>6434</v>
      </c>
      <c r="G762" s="134" t="s">
        <v>6436</v>
      </c>
      <c r="H762" s="52" t="s">
        <v>292</v>
      </c>
      <c r="I762" s="52">
        <v>6974950101626</v>
      </c>
      <c r="J762" s="52" t="s">
        <v>12660</v>
      </c>
      <c r="K762" s="52"/>
    </row>
    <row r="763" spans="1:11">
      <c r="A763" s="52" t="s">
        <v>995</v>
      </c>
      <c r="B763" s="52" t="s">
        <v>1696</v>
      </c>
      <c r="C763" s="128" t="s">
        <v>2223</v>
      </c>
      <c r="D763" s="52" t="s">
        <v>818</v>
      </c>
      <c r="E763" s="52" t="s">
        <v>11706</v>
      </c>
      <c r="F763" s="52" t="s">
        <v>6450</v>
      </c>
      <c r="G763" s="134" t="s">
        <v>6451</v>
      </c>
      <c r="H763" s="52" t="s">
        <v>995</v>
      </c>
      <c r="I763" s="52">
        <v>6974950101787</v>
      </c>
      <c r="J763" s="52" t="s">
        <v>12661</v>
      </c>
      <c r="K763" s="52"/>
    </row>
    <row r="764" spans="1:11">
      <c r="A764" s="52" t="s">
        <v>976</v>
      </c>
      <c r="B764" s="52" t="s">
        <v>2371</v>
      </c>
      <c r="C764" s="128" t="s">
        <v>2370</v>
      </c>
      <c r="D764" s="52" t="s">
        <v>818</v>
      </c>
      <c r="E764" s="52" t="s">
        <v>11707</v>
      </c>
      <c r="F764" s="52" t="s">
        <v>6493</v>
      </c>
      <c r="G764" s="134" t="s">
        <v>2425</v>
      </c>
      <c r="H764" s="52" t="s">
        <v>976</v>
      </c>
      <c r="I764" s="52">
        <v>6974950102579</v>
      </c>
      <c r="J764" s="52">
        <v>194846415811</v>
      </c>
      <c r="K764" s="52"/>
    </row>
    <row r="765" spans="1:11">
      <c r="A765" s="52" t="s">
        <v>2467</v>
      </c>
      <c r="B765" s="52" t="s">
        <v>4028</v>
      </c>
      <c r="C765" s="128" t="s">
        <v>4029</v>
      </c>
      <c r="D765" s="52" t="s">
        <v>818</v>
      </c>
      <c r="E765" s="52" t="s">
        <v>11708</v>
      </c>
      <c r="F765" s="52" t="s">
        <v>6732</v>
      </c>
      <c r="G765" s="134" t="s">
        <v>6733</v>
      </c>
      <c r="H765" s="52" t="s">
        <v>2467</v>
      </c>
      <c r="I765" s="52">
        <v>6974950105679</v>
      </c>
      <c r="J765" s="52">
        <v>194846417211</v>
      </c>
      <c r="K765" s="52"/>
    </row>
    <row r="766" spans="1:11">
      <c r="A766" s="52" t="s">
        <v>995</v>
      </c>
      <c r="B766" s="52" t="s">
        <v>4716</v>
      </c>
      <c r="C766" s="128" t="s">
        <v>4356</v>
      </c>
      <c r="D766" s="52" t="s">
        <v>818</v>
      </c>
      <c r="E766" s="52" t="s">
        <v>11709</v>
      </c>
      <c r="F766" s="52" t="s">
        <v>6734</v>
      </c>
      <c r="G766" s="134" t="s">
        <v>4537</v>
      </c>
      <c r="H766" s="52" t="s">
        <v>995</v>
      </c>
      <c r="I766" s="52">
        <v>6974950105693</v>
      </c>
      <c r="J766" s="52">
        <v>194846417228</v>
      </c>
      <c r="K766" s="52"/>
    </row>
    <row r="767" spans="1:11">
      <c r="A767" s="52" t="s">
        <v>762</v>
      </c>
      <c r="B767" s="52" t="s">
        <v>4687</v>
      </c>
      <c r="C767" s="128" t="s">
        <v>6741</v>
      </c>
      <c r="D767" s="52" t="s">
        <v>2010</v>
      </c>
      <c r="E767" s="52">
        <v>0</v>
      </c>
      <c r="F767" s="52" t="s">
        <v>6738</v>
      </c>
      <c r="G767" s="134" t="s">
        <v>5002</v>
      </c>
      <c r="H767" s="134" t="s">
        <v>762</v>
      </c>
      <c r="I767" s="52">
        <v>6974950105624</v>
      </c>
      <c r="J767" s="52" t="e">
        <v>#N/A</v>
      </c>
      <c r="K767" s="52"/>
    </row>
    <row r="768" spans="1:11">
      <c r="A768" s="52" t="s">
        <v>1678</v>
      </c>
      <c r="B768" s="52" t="s">
        <v>1082</v>
      </c>
      <c r="C768" s="128" t="s">
        <v>2095</v>
      </c>
      <c r="D768" s="52" t="s">
        <v>6132</v>
      </c>
      <c r="E768" s="52" t="s">
        <v>11713</v>
      </c>
      <c r="F768" s="52"/>
      <c r="G768" s="134" t="s">
        <v>4496</v>
      </c>
      <c r="H768" s="52" t="s">
        <v>1678</v>
      </c>
      <c r="I768" s="52" t="s">
        <v>889</v>
      </c>
      <c r="J768" s="52" t="s">
        <v>12855</v>
      </c>
      <c r="K768" s="52"/>
    </row>
    <row r="769" spans="1:11">
      <c r="A769" s="52" t="s">
        <v>772</v>
      </c>
      <c r="B769" s="52" t="s">
        <v>5361</v>
      </c>
      <c r="C769" s="128" t="s">
        <v>6707</v>
      </c>
      <c r="D769" s="52" t="s">
        <v>818</v>
      </c>
      <c r="E769" s="52" t="s">
        <v>11714</v>
      </c>
      <c r="F769" s="52" t="s">
        <v>6708</v>
      </c>
      <c r="G769" s="134" t="s">
        <v>4489</v>
      </c>
      <c r="H769" s="52" t="s">
        <v>772</v>
      </c>
      <c r="I769" s="52">
        <v>6974950104634</v>
      </c>
      <c r="J769" s="52">
        <v>194846417006</v>
      </c>
      <c r="K769" s="52"/>
    </row>
    <row r="770" spans="1:11">
      <c r="A770" s="52" t="s">
        <v>2467</v>
      </c>
      <c r="B770" s="52" t="s">
        <v>5380</v>
      </c>
      <c r="C770" s="128" t="s">
        <v>6785</v>
      </c>
      <c r="D770" s="52" t="s">
        <v>818</v>
      </c>
      <c r="E770" s="52" t="s">
        <v>11715</v>
      </c>
      <c r="F770" s="52" t="s">
        <v>6786</v>
      </c>
      <c r="G770" s="134" t="s">
        <v>4486</v>
      </c>
      <c r="H770" s="52" t="s">
        <v>2467</v>
      </c>
      <c r="I770" s="52">
        <v>6974950106836</v>
      </c>
      <c r="J770" s="52">
        <v>194846418102</v>
      </c>
      <c r="K770" s="52"/>
    </row>
    <row r="771" spans="1:11">
      <c r="A771" s="52" t="s">
        <v>4002</v>
      </c>
      <c r="B771" s="52" t="s">
        <v>1083</v>
      </c>
      <c r="C771" s="128" t="s">
        <v>2094</v>
      </c>
      <c r="D771" s="52" t="s">
        <v>6131</v>
      </c>
      <c r="E771" s="52" t="s">
        <v>11712</v>
      </c>
      <c r="F771" s="52"/>
      <c r="G771" s="134" t="s">
        <v>4495</v>
      </c>
      <c r="H771" s="52" t="s">
        <v>4002</v>
      </c>
      <c r="I771" s="52" t="s">
        <v>888</v>
      </c>
      <c r="J771" s="52" t="s">
        <v>15931</v>
      </c>
      <c r="K771" s="52"/>
    </row>
    <row r="772" spans="1:11">
      <c r="A772" s="52" t="s">
        <v>943</v>
      </c>
      <c r="B772" s="52" t="s">
        <v>1081</v>
      </c>
      <c r="C772" s="128" t="s">
        <v>2093</v>
      </c>
      <c r="D772" s="52" t="s">
        <v>6130</v>
      </c>
      <c r="E772" s="52" t="s">
        <v>11711</v>
      </c>
      <c r="F772" s="52"/>
      <c r="G772" s="134" t="s">
        <v>4494</v>
      </c>
      <c r="H772" s="52" t="s">
        <v>943</v>
      </c>
      <c r="I772" s="52" t="s">
        <v>887</v>
      </c>
      <c r="J772" s="52" t="s">
        <v>15932</v>
      </c>
      <c r="K772" s="52"/>
    </row>
    <row r="773" spans="1:11">
      <c r="A773" s="52" t="s">
        <v>2467</v>
      </c>
      <c r="B773" s="52" t="s">
        <v>7774</v>
      </c>
      <c r="C773" s="128" t="s">
        <v>8334</v>
      </c>
      <c r="D773" s="52" t="s">
        <v>8759</v>
      </c>
      <c r="E773" s="52" t="s">
        <v>11710</v>
      </c>
      <c r="F773" s="52" t="e">
        <v>#N/A</v>
      </c>
      <c r="G773" s="134" t="s">
        <v>8957</v>
      </c>
      <c r="H773" s="134" t="s">
        <v>2467</v>
      </c>
      <c r="I773" s="52">
        <v>6932485005529</v>
      </c>
      <c r="J773" s="52" t="e">
        <v>#N/A</v>
      </c>
      <c r="K773" s="52" t="s">
        <v>14279</v>
      </c>
    </row>
    <row r="774" spans="1:11">
      <c r="A774" s="52" t="s">
        <v>7497</v>
      </c>
      <c r="B774" s="52" t="s">
        <v>9984</v>
      </c>
      <c r="C774" s="128" t="s">
        <v>9411</v>
      </c>
      <c r="D774" s="52"/>
      <c r="E774" s="52">
        <v>0</v>
      </c>
      <c r="F774" s="52"/>
      <c r="G774" s="134" t="s">
        <v>10481</v>
      </c>
      <c r="H774" s="134" t="s">
        <v>7497</v>
      </c>
      <c r="I774" s="52" t="e">
        <v>#N/A</v>
      </c>
      <c r="J774" s="52" t="e">
        <v>#N/A</v>
      </c>
      <c r="K774" s="52"/>
    </row>
    <row r="775" spans="1:11">
      <c r="A775" s="52" t="s">
        <v>1630</v>
      </c>
      <c r="B775" s="52" t="s">
        <v>1332</v>
      </c>
      <c r="C775" s="128" t="s">
        <v>1971</v>
      </c>
      <c r="D775" s="52" t="s">
        <v>714</v>
      </c>
      <c r="E775" s="52" t="s">
        <v>11717</v>
      </c>
      <c r="F775" s="52"/>
      <c r="G775" s="134" t="s">
        <v>5779</v>
      </c>
      <c r="H775" s="52" t="s">
        <v>1630</v>
      </c>
      <c r="I775" s="52" t="s">
        <v>715</v>
      </c>
      <c r="J775" s="52" t="s">
        <v>12856</v>
      </c>
      <c r="K775" s="52"/>
    </row>
    <row r="776" spans="1:11">
      <c r="A776" s="52" t="s">
        <v>5723</v>
      </c>
      <c r="B776" s="52" t="s">
        <v>1331</v>
      </c>
      <c r="C776" s="128" t="s">
        <v>1972</v>
      </c>
      <c r="D776" s="52" t="s">
        <v>716</v>
      </c>
      <c r="E776" s="52" t="s">
        <v>11718</v>
      </c>
      <c r="F776" s="52"/>
      <c r="G776" s="134" t="s">
        <v>2461</v>
      </c>
      <c r="H776" s="52" t="s">
        <v>5723</v>
      </c>
      <c r="I776" s="52" t="s">
        <v>717</v>
      </c>
      <c r="J776" s="52" t="s">
        <v>12857</v>
      </c>
      <c r="K776" s="52"/>
    </row>
    <row r="777" spans="1:11">
      <c r="A777" s="52" t="s">
        <v>245</v>
      </c>
      <c r="B777" s="52" t="s">
        <v>1334</v>
      </c>
      <c r="C777" s="128" t="s">
        <v>1973</v>
      </c>
      <c r="D777" s="52" t="s">
        <v>718</v>
      </c>
      <c r="E777" s="52" t="s">
        <v>11719</v>
      </c>
      <c r="F777" s="52"/>
      <c r="G777" s="134" t="s">
        <v>5926</v>
      </c>
      <c r="H777" s="52" t="s">
        <v>245</v>
      </c>
      <c r="I777" s="52" t="s">
        <v>719</v>
      </c>
      <c r="J777" s="52" t="s">
        <v>12858</v>
      </c>
      <c r="K777" s="52"/>
    </row>
    <row r="778" spans="1:11">
      <c r="A778" s="52" t="s">
        <v>5928</v>
      </c>
      <c r="B778" s="52" t="s">
        <v>1335</v>
      </c>
      <c r="C778" s="128" t="s">
        <v>1974</v>
      </c>
      <c r="D778" s="52" t="s">
        <v>720</v>
      </c>
      <c r="E778" s="52" t="s">
        <v>11720</v>
      </c>
      <c r="F778" s="52"/>
      <c r="G778" s="134" t="s">
        <v>5927</v>
      </c>
      <c r="H778" s="52" t="s">
        <v>5928</v>
      </c>
      <c r="I778" s="52" t="s">
        <v>721</v>
      </c>
      <c r="J778" s="52" t="s">
        <v>12859</v>
      </c>
      <c r="K778" s="52"/>
    </row>
    <row r="779" spans="1:11">
      <c r="A779" s="52" t="s">
        <v>2462</v>
      </c>
      <c r="B779" s="52" t="s">
        <v>1336</v>
      </c>
      <c r="C779" s="128" t="s">
        <v>1975</v>
      </c>
      <c r="D779" s="52" t="s">
        <v>722</v>
      </c>
      <c r="E779" s="52" t="s">
        <v>11721</v>
      </c>
      <c r="F779" s="52"/>
      <c r="G779" s="134" t="s">
        <v>1490</v>
      </c>
      <c r="H779" s="52" t="s">
        <v>2462</v>
      </c>
      <c r="I779" s="52" t="s">
        <v>723</v>
      </c>
      <c r="J779" s="52" t="s">
        <v>12860</v>
      </c>
      <c r="K779" s="52"/>
    </row>
    <row r="780" spans="1:11">
      <c r="A780" s="52" t="s">
        <v>263</v>
      </c>
      <c r="B780" s="52" t="s">
        <v>1333</v>
      </c>
      <c r="C780" s="128" t="s">
        <v>1976</v>
      </c>
      <c r="D780" s="52" t="s">
        <v>724</v>
      </c>
      <c r="E780" s="52" t="s">
        <v>11722</v>
      </c>
      <c r="F780" s="52"/>
      <c r="G780" s="134" t="s">
        <v>5929</v>
      </c>
      <c r="H780" s="52" t="s">
        <v>263</v>
      </c>
      <c r="I780" s="52" t="s">
        <v>725</v>
      </c>
      <c r="J780" s="52" t="s">
        <v>12861</v>
      </c>
      <c r="K780" s="52"/>
    </row>
    <row r="781" spans="1:11">
      <c r="A781" s="52" t="s">
        <v>292</v>
      </c>
      <c r="B781" s="52" t="s">
        <v>1337</v>
      </c>
      <c r="C781" s="128" t="s">
        <v>2150</v>
      </c>
      <c r="D781" s="52" t="s">
        <v>6246</v>
      </c>
      <c r="E781" s="52" t="s">
        <v>11724</v>
      </c>
      <c r="F781" s="52" t="s">
        <v>922</v>
      </c>
      <c r="G781" s="134" t="s">
        <v>6247</v>
      </c>
      <c r="H781" s="52" t="s">
        <v>292</v>
      </c>
      <c r="I781" s="52" t="s">
        <v>7057</v>
      </c>
      <c r="J781" s="52" t="s">
        <v>12862</v>
      </c>
      <c r="K781" s="52"/>
    </row>
    <row r="782" spans="1:11">
      <c r="A782" s="52" t="s">
        <v>608</v>
      </c>
      <c r="B782" s="52" t="s">
        <v>1338</v>
      </c>
      <c r="C782" s="128" t="s">
        <v>2151</v>
      </c>
      <c r="D782" s="52" t="s">
        <v>6248</v>
      </c>
      <c r="E782" s="52" t="s">
        <v>11725</v>
      </c>
      <c r="F782" s="52" t="s">
        <v>922</v>
      </c>
      <c r="G782" s="134" t="s">
        <v>14281</v>
      </c>
      <c r="H782" s="52" t="s">
        <v>608</v>
      </c>
      <c r="I782" s="52" t="s">
        <v>7058</v>
      </c>
      <c r="J782" s="52" t="s">
        <v>12863</v>
      </c>
      <c r="K782" s="52"/>
    </row>
    <row r="783" spans="1:11">
      <c r="A783" s="52" t="s">
        <v>6440</v>
      </c>
      <c r="B783" s="52" t="s">
        <v>1690</v>
      </c>
      <c r="C783" s="128" t="s">
        <v>6438</v>
      </c>
      <c r="D783" s="52" t="s">
        <v>818</v>
      </c>
      <c r="E783" s="52">
        <v>0</v>
      </c>
      <c r="F783" s="52" t="s">
        <v>6415</v>
      </c>
      <c r="G783" s="134" t="s">
        <v>6439</v>
      </c>
      <c r="H783" s="52" t="s">
        <v>6440</v>
      </c>
      <c r="I783" s="52">
        <v>6974950101695</v>
      </c>
      <c r="J783" s="52" t="s">
        <v>12662</v>
      </c>
      <c r="K783" s="52"/>
    </row>
    <row r="784" spans="1:11">
      <c r="A784" s="52" t="s">
        <v>772</v>
      </c>
      <c r="B784" s="52" t="s">
        <v>8217</v>
      </c>
      <c r="C784" s="128" t="s">
        <v>7147</v>
      </c>
      <c r="D784" s="52" t="s">
        <v>8760</v>
      </c>
      <c r="E784" s="52" t="s">
        <v>11726</v>
      </c>
      <c r="F784" s="52"/>
      <c r="G784" s="134" t="s">
        <v>7150</v>
      </c>
      <c r="H784" s="52" t="s">
        <v>772</v>
      </c>
      <c r="I784" s="52" t="e">
        <v>#N/A</v>
      </c>
      <c r="J784" s="52" t="s">
        <v>12864</v>
      </c>
      <c r="K784" s="52"/>
    </row>
    <row r="785" spans="1:11">
      <c r="A785" s="52" t="s">
        <v>779</v>
      </c>
      <c r="B785" s="52" t="s">
        <v>7796</v>
      </c>
      <c r="C785" s="128" t="s">
        <v>8335</v>
      </c>
      <c r="D785" s="52" t="s">
        <v>8761</v>
      </c>
      <c r="E785" s="52" t="s">
        <v>11727</v>
      </c>
      <c r="F785" s="52"/>
      <c r="G785" s="134" t="s">
        <v>8958</v>
      </c>
      <c r="H785" s="52" t="s">
        <v>779</v>
      </c>
      <c r="I785" s="52" t="e">
        <v>#N/A</v>
      </c>
      <c r="J785" s="52" t="s">
        <v>12865</v>
      </c>
      <c r="K785" s="52"/>
    </row>
    <row r="786" spans="1:11">
      <c r="A786" s="52" t="s">
        <v>772</v>
      </c>
      <c r="B786" s="52" t="s">
        <v>8007</v>
      </c>
      <c r="C786" s="128" t="s">
        <v>8336</v>
      </c>
      <c r="D786" s="52" t="s">
        <v>8762</v>
      </c>
      <c r="E786" s="52" t="s">
        <v>11728</v>
      </c>
      <c r="F786" s="52"/>
      <c r="G786" s="134" t="s">
        <v>8959</v>
      </c>
      <c r="H786" s="52" t="s">
        <v>772</v>
      </c>
      <c r="I786" s="52" t="e">
        <v>#N/A</v>
      </c>
      <c r="J786" s="52" t="s">
        <v>12866</v>
      </c>
      <c r="K786" s="52"/>
    </row>
    <row r="787" spans="1:11">
      <c r="A787" s="52" t="s">
        <v>762</v>
      </c>
      <c r="B787" s="52" t="s">
        <v>7962</v>
      </c>
      <c r="C787" s="128" t="s">
        <v>8337</v>
      </c>
      <c r="D787" s="52" t="s">
        <v>8763</v>
      </c>
      <c r="E787" s="52">
        <v>0</v>
      </c>
      <c r="F787" s="52"/>
      <c r="G787" s="134" t="s">
        <v>8960</v>
      </c>
      <c r="H787" s="52" t="s">
        <v>762</v>
      </c>
      <c r="I787" s="52" t="e">
        <v>#N/A</v>
      </c>
      <c r="J787" s="52" t="s">
        <v>12867</v>
      </c>
      <c r="K787" s="52"/>
    </row>
    <row r="788" spans="1:11">
      <c r="A788" s="52" t="s">
        <v>995</v>
      </c>
      <c r="B788" s="52" t="s">
        <v>8075</v>
      </c>
      <c r="C788" s="128" t="s">
        <v>7146</v>
      </c>
      <c r="D788" s="52" t="s">
        <v>8764</v>
      </c>
      <c r="E788" s="52" t="s">
        <v>11729</v>
      </c>
      <c r="F788" s="52"/>
      <c r="G788" s="134" t="s">
        <v>7149</v>
      </c>
      <c r="H788" s="52" t="s">
        <v>995</v>
      </c>
      <c r="I788" s="52" t="e">
        <v>#N/A</v>
      </c>
      <c r="J788" s="52" t="s">
        <v>12868</v>
      </c>
      <c r="K788" s="52"/>
    </row>
    <row r="789" spans="1:11">
      <c r="A789" s="52" t="s">
        <v>1681</v>
      </c>
      <c r="B789" s="52" t="s">
        <v>8009</v>
      </c>
      <c r="C789" s="128" t="s">
        <v>7148</v>
      </c>
      <c r="D789" s="52" t="s">
        <v>8765</v>
      </c>
      <c r="E789" s="52" t="s">
        <v>11730</v>
      </c>
      <c r="F789" s="52"/>
      <c r="G789" s="134" t="s">
        <v>7151</v>
      </c>
      <c r="H789" s="52" t="s">
        <v>1681</v>
      </c>
      <c r="I789" s="52" t="e">
        <v>#N/A</v>
      </c>
      <c r="J789" s="52" t="s">
        <v>12869</v>
      </c>
      <c r="K789" s="52"/>
    </row>
    <row r="790" spans="1:11">
      <c r="A790" s="52" t="s">
        <v>762</v>
      </c>
      <c r="B790" s="52" t="s">
        <v>5279</v>
      </c>
      <c r="C790" s="128" t="s">
        <v>2147</v>
      </c>
      <c r="D790" s="52" t="s">
        <v>6238</v>
      </c>
      <c r="E790" s="52">
        <v>0</v>
      </c>
      <c r="F790" s="52"/>
      <c r="G790" s="134" t="s">
        <v>6231</v>
      </c>
      <c r="H790" s="134" t="s">
        <v>762</v>
      </c>
      <c r="I790" s="52">
        <v>6972200199553</v>
      </c>
      <c r="J790" s="52" t="e">
        <v>#N/A</v>
      </c>
      <c r="K790" s="52"/>
    </row>
    <row r="791" spans="1:11">
      <c r="A791" s="52" t="s">
        <v>961</v>
      </c>
      <c r="B791" s="52" t="s">
        <v>1137</v>
      </c>
      <c r="C791" s="128" t="s">
        <v>2067</v>
      </c>
      <c r="D791" s="52" t="s">
        <v>6088</v>
      </c>
      <c r="E791" s="52" t="s">
        <v>11731</v>
      </c>
      <c r="F791" s="52" t="s">
        <v>6089</v>
      </c>
      <c r="G791" s="134" t="s">
        <v>960</v>
      </c>
      <c r="H791" s="52" t="s">
        <v>961</v>
      </c>
      <c r="I791" s="52" t="s">
        <v>857</v>
      </c>
      <c r="J791" s="52" t="s">
        <v>12870</v>
      </c>
      <c r="K791" s="52"/>
    </row>
    <row r="792" spans="1:11">
      <c r="A792" s="52" t="s">
        <v>1677</v>
      </c>
      <c r="B792" s="52" t="s">
        <v>5278</v>
      </c>
      <c r="C792" s="128" t="s">
        <v>2146</v>
      </c>
      <c r="D792" s="52" t="s">
        <v>6236</v>
      </c>
      <c r="E792" s="52">
        <v>0</v>
      </c>
      <c r="F792" s="52" t="s">
        <v>6237</v>
      </c>
      <c r="G792" s="134" t="s">
        <v>6229</v>
      </c>
      <c r="H792" s="134" t="s">
        <v>1677</v>
      </c>
      <c r="I792" s="52">
        <v>6972200199546</v>
      </c>
      <c r="J792" s="52" t="e">
        <v>#N/A</v>
      </c>
      <c r="K792" s="52"/>
    </row>
    <row r="793" spans="1:11">
      <c r="A793" s="52" t="s">
        <v>943</v>
      </c>
      <c r="B793" s="52" t="s">
        <v>1136</v>
      </c>
      <c r="C793" s="128" t="s">
        <v>2068</v>
      </c>
      <c r="D793" s="52" t="s">
        <v>6090</v>
      </c>
      <c r="E793" s="52" t="s">
        <v>11732</v>
      </c>
      <c r="F793" s="52"/>
      <c r="G793" s="134" t="s">
        <v>942</v>
      </c>
      <c r="H793" s="52" t="s">
        <v>943</v>
      </c>
      <c r="I793" s="52" t="s">
        <v>858</v>
      </c>
      <c r="J793" s="52" t="s">
        <v>12871</v>
      </c>
      <c r="K793" s="52"/>
    </row>
    <row r="794" spans="1:11">
      <c r="A794" s="52" t="s">
        <v>4002</v>
      </c>
      <c r="B794" s="52" t="s">
        <v>1135</v>
      </c>
      <c r="C794" s="128" t="s">
        <v>2069</v>
      </c>
      <c r="D794" s="52" t="s">
        <v>6091</v>
      </c>
      <c r="E794" s="52" t="s">
        <v>11733</v>
      </c>
      <c r="F794" s="52" t="s">
        <v>6089</v>
      </c>
      <c r="G794" s="134" t="s">
        <v>939</v>
      </c>
      <c r="H794" s="52" t="s">
        <v>4002</v>
      </c>
      <c r="I794" s="52" t="s">
        <v>859</v>
      </c>
      <c r="J794" s="52" t="s">
        <v>12872</v>
      </c>
      <c r="K794" s="52"/>
    </row>
    <row r="795" spans="1:11">
      <c r="A795" s="52" t="s">
        <v>957</v>
      </c>
      <c r="B795" s="52" t="s">
        <v>1134</v>
      </c>
      <c r="C795" s="128" t="s">
        <v>2070</v>
      </c>
      <c r="D795" s="52" t="s">
        <v>6092</v>
      </c>
      <c r="E795" s="52" t="s">
        <v>11734</v>
      </c>
      <c r="F795" s="52" t="s">
        <v>6089</v>
      </c>
      <c r="G795" s="134" t="s">
        <v>1596</v>
      </c>
      <c r="H795" s="52" t="s">
        <v>957</v>
      </c>
      <c r="I795" s="52" t="s">
        <v>860</v>
      </c>
      <c r="J795" s="52" t="s">
        <v>12873</v>
      </c>
      <c r="K795" s="52"/>
    </row>
    <row r="796" spans="1:11">
      <c r="A796" s="52" t="s">
        <v>1678</v>
      </c>
      <c r="B796" s="52" t="s">
        <v>1125</v>
      </c>
      <c r="C796" s="128" t="s">
        <v>2071</v>
      </c>
      <c r="D796" s="52" t="s">
        <v>6093</v>
      </c>
      <c r="E796" s="52" t="s">
        <v>11735</v>
      </c>
      <c r="F796" s="52" t="s">
        <v>6089</v>
      </c>
      <c r="G796" s="134" t="s">
        <v>4487</v>
      </c>
      <c r="H796" s="52" t="s">
        <v>1678</v>
      </c>
      <c r="I796" s="52" t="s">
        <v>861</v>
      </c>
      <c r="J796" s="52" t="s">
        <v>12874</v>
      </c>
      <c r="K796" s="52"/>
    </row>
    <row r="797" spans="1:11">
      <c r="A797" s="52" t="s">
        <v>946</v>
      </c>
      <c r="B797" s="52" t="s">
        <v>1140</v>
      </c>
      <c r="C797" s="128" t="s">
        <v>2072</v>
      </c>
      <c r="D797" s="52" t="s">
        <v>6094</v>
      </c>
      <c r="E797" s="52" t="s">
        <v>11736</v>
      </c>
      <c r="F797" s="52" t="s">
        <v>6089</v>
      </c>
      <c r="G797" s="134" t="s">
        <v>2359</v>
      </c>
      <c r="H797" s="52" t="s">
        <v>946</v>
      </c>
      <c r="I797" s="52" t="s">
        <v>862</v>
      </c>
      <c r="J797" s="52" t="s">
        <v>12875</v>
      </c>
      <c r="K797" s="52"/>
    </row>
    <row r="798" spans="1:11">
      <c r="A798" s="52" t="s">
        <v>5760</v>
      </c>
      <c r="B798" s="52" t="s">
        <v>1127</v>
      </c>
      <c r="C798" s="128" t="s">
        <v>2073</v>
      </c>
      <c r="D798" s="52" t="s">
        <v>6095</v>
      </c>
      <c r="E798" s="52" t="s">
        <v>11737</v>
      </c>
      <c r="F798" s="52" t="s">
        <v>6089</v>
      </c>
      <c r="G798" s="134" t="s">
        <v>5874</v>
      </c>
      <c r="H798" s="52" t="s">
        <v>5760</v>
      </c>
      <c r="I798" s="52" t="s">
        <v>863</v>
      </c>
      <c r="J798" s="52" t="s">
        <v>12876</v>
      </c>
      <c r="K798" s="52"/>
    </row>
    <row r="799" spans="1:11">
      <c r="A799" s="52" t="s">
        <v>457</v>
      </c>
      <c r="B799" s="52" t="s">
        <v>1128</v>
      </c>
      <c r="C799" s="128" t="s">
        <v>2074</v>
      </c>
      <c r="D799" s="52" t="s">
        <v>6096</v>
      </c>
      <c r="E799" s="52" t="s">
        <v>11738</v>
      </c>
      <c r="F799" s="52" t="s">
        <v>6089</v>
      </c>
      <c r="G799" s="134" t="s">
        <v>2367</v>
      </c>
      <c r="H799" s="52" t="s">
        <v>457</v>
      </c>
      <c r="I799" s="52" t="s">
        <v>864</v>
      </c>
      <c r="J799" s="52" t="s">
        <v>12877</v>
      </c>
      <c r="K799" s="52"/>
    </row>
    <row r="800" spans="1:11">
      <c r="A800" s="52" t="s">
        <v>783</v>
      </c>
      <c r="B800" s="52" t="s">
        <v>798</v>
      </c>
      <c r="C800" s="128" t="s">
        <v>2013</v>
      </c>
      <c r="D800" s="52" t="s">
        <v>797</v>
      </c>
      <c r="E800" s="52">
        <v>0</v>
      </c>
      <c r="F800" s="52"/>
      <c r="G800" s="134" t="s">
        <v>782</v>
      </c>
      <c r="H800" s="52" t="s">
        <v>783</v>
      </c>
      <c r="I800" s="52" t="s">
        <v>799</v>
      </c>
      <c r="J800" s="52" t="s">
        <v>15933</v>
      </c>
      <c r="K800" s="52"/>
    </row>
    <row r="801" spans="1:11">
      <c r="A801" s="52" t="s">
        <v>783</v>
      </c>
      <c r="B801" s="52" t="s">
        <v>1215</v>
      </c>
      <c r="C801" s="128" t="s">
        <v>2076</v>
      </c>
      <c r="D801" s="52" t="s">
        <v>6098</v>
      </c>
      <c r="E801" s="52" t="s">
        <v>11740</v>
      </c>
      <c r="F801" s="52" t="s">
        <v>6089</v>
      </c>
      <c r="G801" s="134" t="s">
        <v>782</v>
      </c>
      <c r="H801" s="52" t="s">
        <v>783</v>
      </c>
      <c r="I801" s="52" t="s">
        <v>867</v>
      </c>
      <c r="J801" s="52" t="s">
        <v>12878</v>
      </c>
      <c r="K801" s="52"/>
    </row>
    <row r="802" spans="1:11">
      <c r="A802" s="52" t="s">
        <v>5467</v>
      </c>
      <c r="B802" s="52" t="s">
        <v>10092</v>
      </c>
      <c r="C802" s="128" t="s">
        <v>9558</v>
      </c>
      <c r="D802" s="52"/>
      <c r="E802" s="52">
        <v>0</v>
      </c>
      <c r="F802" s="52"/>
      <c r="G802" s="134" t="s">
        <v>10627</v>
      </c>
      <c r="H802" s="134" t="s">
        <v>5467</v>
      </c>
      <c r="I802" s="52" t="e">
        <v>#N/A</v>
      </c>
      <c r="J802" s="52" t="e">
        <v>#N/A</v>
      </c>
      <c r="K802" s="52"/>
    </row>
    <row r="803" spans="1:11">
      <c r="A803" s="52" t="s">
        <v>5818</v>
      </c>
      <c r="B803" s="52" t="s">
        <v>1218</v>
      </c>
      <c r="C803" s="128" t="s">
        <v>6104</v>
      </c>
      <c r="D803" s="52" t="s">
        <v>6105</v>
      </c>
      <c r="E803" s="52" t="s">
        <v>11743</v>
      </c>
      <c r="F803" s="52"/>
      <c r="G803" s="134" t="s">
        <v>6106</v>
      </c>
      <c r="H803" s="52" t="s">
        <v>5818</v>
      </c>
      <c r="I803" s="52" t="s">
        <v>872</v>
      </c>
      <c r="J803" s="52" t="s">
        <v>12879</v>
      </c>
      <c r="K803" s="52"/>
    </row>
    <row r="804" spans="1:11">
      <c r="A804" s="52" t="s">
        <v>992</v>
      </c>
      <c r="B804" s="52" t="s">
        <v>1132</v>
      </c>
      <c r="C804" s="128" t="s">
        <v>2080</v>
      </c>
      <c r="D804" s="52" t="s">
        <v>6107</v>
      </c>
      <c r="E804" s="52" t="s">
        <v>11744</v>
      </c>
      <c r="F804" s="52" t="s">
        <v>6089</v>
      </c>
      <c r="G804" s="134" t="s">
        <v>1593</v>
      </c>
      <c r="H804" s="52" t="s">
        <v>992</v>
      </c>
      <c r="I804" s="52" t="s">
        <v>873</v>
      </c>
      <c r="J804" s="52" t="s">
        <v>12880</v>
      </c>
      <c r="K804" s="52"/>
    </row>
    <row r="805" spans="1:11">
      <c r="A805" s="52" t="s">
        <v>769</v>
      </c>
      <c r="B805" s="52" t="s">
        <v>1216</v>
      </c>
      <c r="C805" s="128" t="s">
        <v>2081</v>
      </c>
      <c r="D805" s="52" t="s">
        <v>6108</v>
      </c>
      <c r="E805" s="52">
        <v>0</v>
      </c>
      <c r="F805" s="52" t="s">
        <v>6089</v>
      </c>
      <c r="G805" s="134" t="s">
        <v>6109</v>
      </c>
      <c r="H805" s="52" t="s">
        <v>769</v>
      </c>
      <c r="I805" s="52" t="s">
        <v>874</v>
      </c>
      <c r="J805" s="52" t="s">
        <v>12881</v>
      </c>
      <c r="K805" s="52"/>
    </row>
    <row r="806" spans="1:11">
      <c r="A806" s="52" t="s">
        <v>769</v>
      </c>
      <c r="B806" s="52" t="s">
        <v>1129</v>
      </c>
      <c r="C806" s="128" t="s">
        <v>2083</v>
      </c>
      <c r="D806" s="52" t="s">
        <v>6112</v>
      </c>
      <c r="E806" s="52" t="s">
        <v>11745</v>
      </c>
      <c r="F806" s="52" t="s">
        <v>6089</v>
      </c>
      <c r="G806" s="134" t="s">
        <v>6078</v>
      </c>
      <c r="H806" s="52" t="s">
        <v>769</v>
      </c>
      <c r="I806" s="52" t="s">
        <v>876</v>
      </c>
      <c r="J806" s="52" t="s">
        <v>12882</v>
      </c>
      <c r="K806" s="52"/>
    </row>
    <row r="807" spans="1:11">
      <c r="A807" s="52" t="s">
        <v>783</v>
      </c>
      <c r="B807" s="52" t="s">
        <v>1139</v>
      </c>
      <c r="C807" s="128" t="s">
        <v>2084</v>
      </c>
      <c r="D807" s="52" t="s">
        <v>6113</v>
      </c>
      <c r="E807" s="52" t="s">
        <v>11746</v>
      </c>
      <c r="F807" s="52" t="s">
        <v>6089</v>
      </c>
      <c r="G807" s="134" t="s">
        <v>6114</v>
      </c>
      <c r="H807" s="52" t="s">
        <v>783</v>
      </c>
      <c r="I807" s="52" t="s">
        <v>877</v>
      </c>
      <c r="J807" s="52" t="s">
        <v>12883</v>
      </c>
      <c r="K807" s="52"/>
    </row>
    <row r="808" spans="1:11">
      <c r="A808" s="52" t="s">
        <v>11010</v>
      </c>
      <c r="B808" s="52" t="s">
        <v>1138</v>
      </c>
      <c r="C808" s="128" t="s">
        <v>2082</v>
      </c>
      <c r="D808" s="52" t="s">
        <v>6110</v>
      </c>
      <c r="E808" s="52" t="s">
        <v>11747</v>
      </c>
      <c r="F808" s="52"/>
      <c r="G808" s="134" t="s">
        <v>6111</v>
      </c>
      <c r="H808" s="52" t="s">
        <v>11010</v>
      </c>
      <c r="I808" s="52" t="s">
        <v>875</v>
      </c>
      <c r="J808" s="52" t="s">
        <v>12884</v>
      </c>
      <c r="K808" s="52"/>
    </row>
    <row r="809" spans="1:11">
      <c r="A809" s="52" t="s">
        <v>3959</v>
      </c>
      <c r="B809" s="52" t="s">
        <v>9973</v>
      </c>
      <c r="C809" s="128" t="s">
        <v>9396</v>
      </c>
      <c r="D809" s="52"/>
      <c r="E809" s="52">
        <v>0</v>
      </c>
      <c r="F809" s="52"/>
      <c r="G809" s="134" t="s">
        <v>10466</v>
      </c>
      <c r="H809" s="134" t="s">
        <v>3959</v>
      </c>
      <c r="I809" s="52">
        <v>0</v>
      </c>
      <c r="J809" s="52" t="e">
        <v>#N/A</v>
      </c>
      <c r="K809" s="52"/>
    </row>
    <row r="810" spans="1:11">
      <c r="A810" s="52" t="s">
        <v>783</v>
      </c>
      <c r="B810" s="52" t="s">
        <v>1124</v>
      </c>
      <c r="C810" s="128" t="s">
        <v>2085</v>
      </c>
      <c r="D810" s="52" t="s">
        <v>6115</v>
      </c>
      <c r="E810" s="52" t="s">
        <v>11749</v>
      </c>
      <c r="F810" s="52" t="s">
        <v>6089</v>
      </c>
      <c r="G810" s="134" t="s">
        <v>6116</v>
      </c>
      <c r="H810" s="52" t="s">
        <v>783</v>
      </c>
      <c r="I810" s="52" t="s">
        <v>878</v>
      </c>
      <c r="J810" s="52" t="s">
        <v>12885</v>
      </c>
      <c r="K810" s="52"/>
    </row>
    <row r="811" spans="1:11">
      <c r="A811" s="52" t="s">
        <v>292</v>
      </c>
      <c r="B811" s="52" t="s">
        <v>1689</v>
      </c>
      <c r="C811" s="128" t="s">
        <v>2219</v>
      </c>
      <c r="D811" s="52" t="s">
        <v>818</v>
      </c>
      <c r="E811" s="52">
        <v>0</v>
      </c>
      <c r="F811" s="52" t="s">
        <v>6434</v>
      </c>
      <c r="G811" s="134" t="s">
        <v>6437</v>
      </c>
      <c r="H811" s="134" t="s">
        <v>292</v>
      </c>
      <c r="I811" s="52">
        <v>6974950101633</v>
      </c>
      <c r="J811" s="52" t="e">
        <v>#N/A</v>
      </c>
      <c r="K811" s="52"/>
    </row>
    <row r="812" spans="1:11">
      <c r="A812" s="52" t="s">
        <v>3959</v>
      </c>
      <c r="B812" s="52" t="s">
        <v>5305</v>
      </c>
      <c r="C812" s="128" t="s">
        <v>3986</v>
      </c>
      <c r="D812" s="52" t="s">
        <v>6379</v>
      </c>
      <c r="E812" s="52">
        <v>0</v>
      </c>
      <c r="F812" s="52" t="s">
        <v>3985</v>
      </c>
      <c r="G812" s="134" t="s">
        <v>6380</v>
      </c>
      <c r="H812" s="145" t="s">
        <v>3959</v>
      </c>
      <c r="I812" s="52" t="s">
        <v>818</v>
      </c>
      <c r="J812" s="52" t="e">
        <v>#N/A</v>
      </c>
      <c r="K812" s="52"/>
    </row>
    <row r="813" spans="1:11">
      <c r="A813" s="52" t="s">
        <v>97</v>
      </c>
      <c r="B813" s="52" t="s">
        <v>9429</v>
      </c>
      <c r="C813" s="128" t="s">
        <v>9429</v>
      </c>
      <c r="D813" s="52"/>
      <c r="E813" s="52">
        <v>0</v>
      </c>
      <c r="F813" s="52"/>
      <c r="G813" s="134" t="s">
        <v>10499</v>
      </c>
      <c r="H813" s="134" t="s">
        <v>97</v>
      </c>
      <c r="I813" s="52" t="e">
        <v>#N/A</v>
      </c>
      <c r="J813" s="52" t="e">
        <v>#N/A</v>
      </c>
      <c r="K813" s="52"/>
    </row>
    <row r="814" spans="1:11">
      <c r="A814" s="52" t="s">
        <v>762</v>
      </c>
      <c r="B814" s="52" t="s">
        <v>7289</v>
      </c>
      <c r="C814" s="128" t="s">
        <v>9672</v>
      </c>
      <c r="D814" s="52"/>
      <c r="E814" s="52">
        <v>0</v>
      </c>
      <c r="F814" s="52"/>
      <c r="G814" s="134" t="s">
        <v>14217</v>
      </c>
      <c r="H814" s="134" t="s">
        <v>762</v>
      </c>
      <c r="I814" s="52">
        <v>6932485001378</v>
      </c>
      <c r="J814" s="52" t="e">
        <v>#N/A</v>
      </c>
      <c r="K814" s="52" t="s">
        <v>7232</v>
      </c>
    </row>
    <row r="815" spans="1:11">
      <c r="A815" s="52" t="s">
        <v>995</v>
      </c>
      <c r="B815" s="52" t="s">
        <v>5394</v>
      </c>
      <c r="C815" s="128" t="s">
        <v>6896</v>
      </c>
      <c r="D815" s="52" t="s">
        <v>818</v>
      </c>
      <c r="E815" s="52">
        <v>0</v>
      </c>
      <c r="F815" s="52" t="s">
        <v>6897</v>
      </c>
      <c r="G815" s="134" t="s">
        <v>5000</v>
      </c>
      <c r="H815" s="52" t="s">
        <v>995</v>
      </c>
      <c r="I815" s="52">
        <v>6974950108977</v>
      </c>
      <c r="J815" s="52">
        <v>194846419079</v>
      </c>
      <c r="K815" s="52"/>
    </row>
    <row r="816" spans="1:11">
      <c r="A816" s="52" t="s">
        <v>2467</v>
      </c>
      <c r="B816" s="52" t="s">
        <v>7880</v>
      </c>
      <c r="C816" s="128" t="s">
        <v>8342</v>
      </c>
      <c r="D816" s="52" t="s">
        <v>8759</v>
      </c>
      <c r="E816" s="52">
        <v>0</v>
      </c>
      <c r="F816" s="52" t="s">
        <v>8778</v>
      </c>
      <c r="G816" s="134" t="s">
        <v>8806</v>
      </c>
      <c r="H816" s="52" t="s">
        <v>2467</v>
      </c>
      <c r="I816" s="52">
        <v>6932485000241</v>
      </c>
      <c r="J816" s="52">
        <v>194846419833</v>
      </c>
      <c r="K816" s="52"/>
    </row>
    <row r="817" spans="1:11">
      <c r="A817" s="52" t="s">
        <v>762</v>
      </c>
      <c r="B817" s="52" t="s">
        <v>14282</v>
      </c>
      <c r="C817" s="128" t="s">
        <v>14283</v>
      </c>
      <c r="D817" s="52"/>
      <c r="E817" s="52" t="s">
        <v>11752</v>
      </c>
      <c r="F817" s="52" t="s">
        <v>14284</v>
      </c>
      <c r="G817" s="134" t="s">
        <v>14285</v>
      </c>
      <c r="H817" s="52" t="s">
        <v>762</v>
      </c>
      <c r="I817" s="52">
        <v>6932485000333</v>
      </c>
      <c r="J817" s="52">
        <v>194846419871</v>
      </c>
      <c r="K817" s="52" t="s">
        <v>14218</v>
      </c>
    </row>
    <row r="818" spans="1:11">
      <c r="A818" s="52" t="s">
        <v>762</v>
      </c>
      <c r="B818" s="52" t="s">
        <v>7282</v>
      </c>
      <c r="C818" s="128" t="s">
        <v>14287</v>
      </c>
      <c r="D818" s="52"/>
      <c r="E818" s="52">
        <v>0</v>
      </c>
      <c r="F818" s="52"/>
      <c r="G818" s="134" t="s">
        <v>14288</v>
      </c>
      <c r="H818" s="52" t="s">
        <v>762</v>
      </c>
      <c r="I818" s="52">
        <v>6932485001293</v>
      </c>
      <c r="J818" s="52">
        <v>194846420280</v>
      </c>
      <c r="K818" s="52" t="s">
        <v>7232</v>
      </c>
    </row>
    <row r="819" spans="1:11">
      <c r="A819" s="52" t="s">
        <v>995</v>
      </c>
      <c r="B819" s="52" t="s">
        <v>8157</v>
      </c>
      <c r="C819" s="128" t="s">
        <v>8343</v>
      </c>
      <c r="D819" s="52" t="s">
        <v>8759</v>
      </c>
      <c r="E819" s="52" t="s">
        <v>11753</v>
      </c>
      <c r="F819" s="52" t="s">
        <v>8779</v>
      </c>
      <c r="G819" s="134" t="s">
        <v>8807</v>
      </c>
      <c r="H819" s="52" t="s">
        <v>995</v>
      </c>
      <c r="I819" s="52">
        <v>6932485005345</v>
      </c>
      <c r="J819" s="52">
        <v>194846423014</v>
      </c>
      <c r="K819" s="52"/>
    </row>
    <row r="820" spans="1:11">
      <c r="A820" s="52" t="s">
        <v>762</v>
      </c>
      <c r="B820" s="52" t="s">
        <v>10095</v>
      </c>
      <c r="C820" s="128" t="s">
        <v>9563</v>
      </c>
      <c r="D820" s="52"/>
      <c r="E820" s="52" t="s">
        <v>11754</v>
      </c>
      <c r="F820" s="52"/>
      <c r="G820" s="134" t="s">
        <v>10632</v>
      </c>
      <c r="H820" s="52" t="s">
        <v>762</v>
      </c>
      <c r="I820" s="52">
        <v>6932485008766</v>
      </c>
      <c r="J820" s="52">
        <v>194846425544</v>
      </c>
      <c r="K820" s="52"/>
    </row>
    <row r="821" spans="1:11">
      <c r="A821" s="52" t="s">
        <v>4002</v>
      </c>
      <c r="B821" s="52" t="s">
        <v>5409</v>
      </c>
      <c r="C821" s="128" t="s">
        <v>6952</v>
      </c>
      <c r="D821" s="52" t="s">
        <v>818</v>
      </c>
      <c r="E821" s="52">
        <v>0</v>
      </c>
      <c r="F821" s="52" t="s">
        <v>6953</v>
      </c>
      <c r="G821" s="134" t="s">
        <v>5004</v>
      </c>
      <c r="H821" s="52" t="s">
        <v>4002</v>
      </c>
      <c r="I821" s="52">
        <v>6974950109271</v>
      </c>
      <c r="J821" s="52">
        <v>194846419222</v>
      </c>
      <c r="K821" s="52"/>
    </row>
    <row r="822" spans="1:11">
      <c r="A822" s="52" t="s">
        <v>4002</v>
      </c>
      <c r="B822" s="52" t="s">
        <v>5410</v>
      </c>
      <c r="C822" s="128" t="s">
        <v>6954</v>
      </c>
      <c r="D822" s="52" t="s">
        <v>818</v>
      </c>
      <c r="E822" s="52">
        <v>0</v>
      </c>
      <c r="F822" s="52" t="s">
        <v>6953</v>
      </c>
      <c r="G822" s="134" t="s">
        <v>6056</v>
      </c>
      <c r="H822" s="52" t="s">
        <v>4002</v>
      </c>
      <c r="I822" s="52">
        <v>6974950109288</v>
      </c>
      <c r="J822" s="52">
        <v>194846419239</v>
      </c>
      <c r="K822" s="52"/>
    </row>
    <row r="823" spans="1:11">
      <c r="A823" s="52" t="s">
        <v>1678</v>
      </c>
      <c r="B823" s="52" t="s">
        <v>5411</v>
      </c>
      <c r="C823" s="128" t="s">
        <v>6955</v>
      </c>
      <c r="D823" s="52" t="s">
        <v>818</v>
      </c>
      <c r="E823" s="52">
        <v>0</v>
      </c>
      <c r="F823" s="52" t="s">
        <v>6956</v>
      </c>
      <c r="G823" s="134" t="s">
        <v>6957</v>
      </c>
      <c r="H823" s="52" t="s">
        <v>1678</v>
      </c>
      <c r="I823" s="52">
        <v>6974950109295</v>
      </c>
      <c r="J823" s="52">
        <v>194846419246</v>
      </c>
      <c r="K823" s="52"/>
    </row>
    <row r="824" spans="1:11">
      <c r="A824" s="52" t="s">
        <v>779</v>
      </c>
      <c r="B824" s="52" t="s">
        <v>5412</v>
      </c>
      <c r="C824" s="128" t="s">
        <v>6958</v>
      </c>
      <c r="D824" s="52" t="s">
        <v>818</v>
      </c>
      <c r="E824" s="52">
        <v>0</v>
      </c>
      <c r="F824" s="52" t="s">
        <v>6959</v>
      </c>
      <c r="G824" s="134" t="s">
        <v>6960</v>
      </c>
      <c r="H824" s="52" t="s">
        <v>779</v>
      </c>
      <c r="I824" s="52" t="s">
        <v>818</v>
      </c>
      <c r="J824" s="52">
        <v>194846419253</v>
      </c>
      <c r="K824" s="52"/>
    </row>
    <row r="825" spans="1:11">
      <c r="A825" s="52" t="s">
        <v>3972</v>
      </c>
      <c r="B825" s="52" t="s">
        <v>10237</v>
      </c>
      <c r="C825" s="128" t="s">
        <v>9752</v>
      </c>
      <c r="D825" s="52"/>
      <c r="E825" s="52">
        <v>0</v>
      </c>
      <c r="F825" s="52"/>
      <c r="G825" s="134" t="s">
        <v>10818</v>
      </c>
      <c r="H825" s="145" t="s">
        <v>3972</v>
      </c>
      <c r="I825" s="52" t="e">
        <v>#N/A</v>
      </c>
      <c r="J825" s="52" t="e">
        <v>#N/A</v>
      </c>
      <c r="K825" s="52"/>
    </row>
    <row r="826" spans="1:11">
      <c r="A826" s="52" t="s">
        <v>762</v>
      </c>
      <c r="B826" s="52" t="s">
        <v>5414</v>
      </c>
      <c r="C826" s="128" t="s">
        <v>6963</v>
      </c>
      <c r="D826" s="52" t="s">
        <v>818</v>
      </c>
      <c r="E826" s="52">
        <v>0</v>
      </c>
      <c r="F826" s="52" t="s">
        <v>6964</v>
      </c>
      <c r="G826" s="134" t="s">
        <v>6965</v>
      </c>
      <c r="H826" s="52" t="s">
        <v>762</v>
      </c>
      <c r="I826" s="52">
        <v>6974950109318</v>
      </c>
      <c r="J826" s="52">
        <v>194846419260</v>
      </c>
      <c r="K826" s="52"/>
    </row>
    <row r="827" spans="1:11">
      <c r="A827" s="52" t="s">
        <v>2467</v>
      </c>
      <c r="B827" s="52" t="s">
        <v>5415</v>
      </c>
      <c r="C827" s="128" t="s">
        <v>6966</v>
      </c>
      <c r="D827" s="52" t="s">
        <v>818</v>
      </c>
      <c r="E827" s="52" t="s">
        <v>11756</v>
      </c>
      <c r="F827" s="52" t="s">
        <v>6967</v>
      </c>
      <c r="G827" s="134" t="s">
        <v>6968</v>
      </c>
      <c r="H827" s="52" t="s">
        <v>2467</v>
      </c>
      <c r="I827" s="52">
        <v>6974950109325</v>
      </c>
      <c r="J827" s="52">
        <v>194846419277</v>
      </c>
      <c r="K827" s="52"/>
    </row>
    <row r="828" spans="1:11">
      <c r="A828" s="52" t="s">
        <v>772</v>
      </c>
      <c r="B828" s="52" t="s">
        <v>8089</v>
      </c>
      <c r="C828" s="128" t="s">
        <v>8344</v>
      </c>
      <c r="D828" s="52" t="s">
        <v>8759</v>
      </c>
      <c r="E828" s="52" t="s">
        <v>11757</v>
      </c>
      <c r="F828" s="52" t="s">
        <v>8780</v>
      </c>
      <c r="G828" s="134" t="s">
        <v>775</v>
      </c>
      <c r="H828" s="52" t="s">
        <v>772</v>
      </c>
      <c r="I828" s="52">
        <v>0</v>
      </c>
      <c r="J828" s="52">
        <v>194846419918</v>
      </c>
      <c r="K828" s="52"/>
    </row>
    <row r="829" spans="1:11">
      <c r="A829" s="52" t="s">
        <v>3972</v>
      </c>
      <c r="B829" s="52" t="s">
        <v>10194</v>
      </c>
      <c r="C829" s="128" t="s">
        <v>9694</v>
      </c>
      <c r="D829" s="52"/>
      <c r="E829" s="52">
        <v>0</v>
      </c>
      <c r="F829" s="52"/>
      <c r="G829" s="134" t="s">
        <v>10760</v>
      </c>
      <c r="H829" s="145" t="s">
        <v>3972</v>
      </c>
      <c r="I829" s="52" t="e">
        <v>#N/A</v>
      </c>
      <c r="J829" s="52" t="e">
        <v>#N/A</v>
      </c>
      <c r="K829" s="52"/>
    </row>
    <row r="830" spans="1:11">
      <c r="A830" s="52" t="s">
        <v>3972</v>
      </c>
      <c r="B830" s="52" t="s">
        <v>10220</v>
      </c>
      <c r="C830" s="128" t="s">
        <v>9731</v>
      </c>
      <c r="D830" s="52"/>
      <c r="E830" s="52">
        <v>0</v>
      </c>
      <c r="F830" s="52"/>
      <c r="G830" s="134" t="s">
        <v>10797</v>
      </c>
      <c r="H830" s="145" t="s">
        <v>3972</v>
      </c>
      <c r="I830" s="52" t="e">
        <v>#N/A</v>
      </c>
      <c r="J830" s="52" t="e">
        <v>#N/A</v>
      </c>
      <c r="K830" s="52"/>
    </row>
    <row r="831" spans="1:11">
      <c r="A831" s="52" t="s">
        <v>3972</v>
      </c>
      <c r="B831" s="52" t="s">
        <v>9991</v>
      </c>
      <c r="C831" s="128" t="s">
        <v>9421</v>
      </c>
      <c r="D831" s="52"/>
      <c r="E831" s="52">
        <v>0</v>
      </c>
      <c r="F831" s="52"/>
      <c r="G831" s="134" t="s">
        <v>10491</v>
      </c>
      <c r="H831" s="145" t="s">
        <v>3972</v>
      </c>
      <c r="I831" s="52" t="e">
        <v>#N/A</v>
      </c>
      <c r="J831" s="52" t="e">
        <v>#N/A</v>
      </c>
      <c r="K831" s="52"/>
    </row>
    <row r="832" spans="1:11">
      <c r="A832" s="52" t="s">
        <v>3972</v>
      </c>
      <c r="B832" s="52" t="s">
        <v>9957</v>
      </c>
      <c r="C832" s="128" t="s">
        <v>9375</v>
      </c>
      <c r="D832" s="52"/>
      <c r="E832" s="52">
        <v>0</v>
      </c>
      <c r="F832" s="52"/>
      <c r="G832" s="134" t="s">
        <v>10444</v>
      </c>
      <c r="H832" s="145" t="s">
        <v>3972</v>
      </c>
      <c r="I832" s="52" t="e">
        <v>#N/A</v>
      </c>
      <c r="J832" s="52" t="e">
        <v>#N/A</v>
      </c>
      <c r="K832" s="52"/>
    </row>
    <row r="833" spans="1:11">
      <c r="A833" s="52" t="s">
        <v>11014</v>
      </c>
      <c r="B833" s="52" t="s">
        <v>115</v>
      </c>
      <c r="C833" s="128" t="s">
        <v>2215</v>
      </c>
      <c r="D833" s="52" t="s">
        <v>116</v>
      </c>
      <c r="E833" s="52" t="s">
        <v>11759</v>
      </c>
      <c r="F833" s="52" t="s">
        <v>6388</v>
      </c>
      <c r="G833" s="134" t="s">
        <v>6387</v>
      </c>
      <c r="H833" s="52" t="s">
        <v>11014</v>
      </c>
      <c r="I833" s="52" t="s">
        <v>1002</v>
      </c>
      <c r="J833" s="52" t="e">
        <v>#N/A</v>
      </c>
      <c r="K833" s="52"/>
    </row>
    <row r="834" spans="1:11">
      <c r="A834" s="52" t="s">
        <v>3972</v>
      </c>
      <c r="B834" s="52" t="s">
        <v>9981</v>
      </c>
      <c r="C834" s="128" t="s">
        <v>9406</v>
      </c>
      <c r="D834" s="52"/>
      <c r="E834" s="52">
        <v>0</v>
      </c>
      <c r="F834" s="52"/>
      <c r="G834" s="134" t="s">
        <v>10476</v>
      </c>
      <c r="H834" s="145" t="s">
        <v>3972</v>
      </c>
      <c r="I834" s="52" t="e">
        <v>#N/A</v>
      </c>
      <c r="J834" s="52" t="e">
        <v>#N/A</v>
      </c>
      <c r="K834" s="52"/>
    </row>
    <row r="835" spans="1:11">
      <c r="A835" s="52" t="s">
        <v>976</v>
      </c>
      <c r="B835" s="52" t="s">
        <v>2334</v>
      </c>
      <c r="C835" s="128" t="s">
        <v>6489</v>
      </c>
      <c r="D835" s="52" t="s">
        <v>818</v>
      </c>
      <c r="E835" s="52" t="s">
        <v>11684</v>
      </c>
      <c r="F835" s="52" t="s">
        <v>6490</v>
      </c>
      <c r="G835" s="134" t="s">
        <v>6491</v>
      </c>
      <c r="H835" s="134" t="s">
        <v>976</v>
      </c>
      <c r="I835" s="52">
        <v>6974950102357</v>
      </c>
      <c r="J835" s="52" t="e">
        <v>#N/A</v>
      </c>
      <c r="K835" s="52"/>
    </row>
    <row r="836" spans="1:11">
      <c r="A836" s="52" t="s">
        <v>1009</v>
      </c>
      <c r="B836" s="52" t="s">
        <v>1208</v>
      </c>
      <c r="C836" s="128" t="s">
        <v>8345</v>
      </c>
      <c r="D836" s="52" t="s">
        <v>1209</v>
      </c>
      <c r="E836" s="52" t="s">
        <v>11760</v>
      </c>
      <c r="F836" s="52"/>
      <c r="G836" s="134" t="s">
        <v>8964</v>
      </c>
      <c r="H836" s="52" t="s">
        <v>1009</v>
      </c>
      <c r="I836" s="52" t="e">
        <v>#N/A</v>
      </c>
      <c r="J836" s="52" t="s">
        <v>12886</v>
      </c>
      <c r="K836" s="52"/>
    </row>
    <row r="837" spans="1:11">
      <c r="A837" s="52" t="s">
        <v>943</v>
      </c>
      <c r="B837" s="52" t="s">
        <v>1212</v>
      </c>
      <c r="C837" s="128" t="s">
        <v>1968</v>
      </c>
      <c r="D837" s="52" t="s">
        <v>5922</v>
      </c>
      <c r="E837" s="52" t="s">
        <v>11761</v>
      </c>
      <c r="F837" s="52"/>
      <c r="G837" s="134" t="s">
        <v>5923</v>
      </c>
      <c r="H837" s="52" t="s">
        <v>943</v>
      </c>
      <c r="I837" s="52" t="s">
        <v>710</v>
      </c>
      <c r="J837" s="52" t="s">
        <v>12887</v>
      </c>
      <c r="K837" s="52"/>
    </row>
    <row r="838" spans="1:11">
      <c r="A838" s="52" t="s">
        <v>957</v>
      </c>
      <c r="B838" s="52" t="s">
        <v>1207</v>
      </c>
      <c r="C838" s="128" t="s">
        <v>1969</v>
      </c>
      <c r="D838" s="52" t="s">
        <v>711</v>
      </c>
      <c r="E838" s="52" t="s">
        <v>11762</v>
      </c>
      <c r="F838" s="52"/>
      <c r="G838" s="134" t="s">
        <v>5924</v>
      </c>
      <c r="H838" s="52" t="s">
        <v>957</v>
      </c>
      <c r="I838" s="52" t="s">
        <v>712</v>
      </c>
      <c r="J838" s="52" t="s">
        <v>12888</v>
      </c>
      <c r="K838" s="52"/>
    </row>
    <row r="839" spans="1:11">
      <c r="A839" s="52" t="s">
        <v>762</v>
      </c>
      <c r="B839" s="52" t="s">
        <v>1211</v>
      </c>
      <c r="C839" s="128" t="s">
        <v>2014</v>
      </c>
      <c r="D839" s="52" t="s">
        <v>800</v>
      </c>
      <c r="E839" s="52">
        <v>0</v>
      </c>
      <c r="F839" s="52"/>
      <c r="G839" s="134" t="s">
        <v>801</v>
      </c>
      <c r="H839" s="52" t="s">
        <v>762</v>
      </c>
      <c r="I839" s="52" t="s">
        <v>802</v>
      </c>
      <c r="J839" s="52">
        <v>194846412834</v>
      </c>
      <c r="K839" s="52"/>
    </row>
    <row r="840" spans="1:11">
      <c r="A840" s="52" t="s">
        <v>976</v>
      </c>
      <c r="B840" s="52" t="s">
        <v>1210</v>
      </c>
      <c r="C840" s="128" t="s">
        <v>2015</v>
      </c>
      <c r="D840" s="52" t="s">
        <v>5988</v>
      </c>
      <c r="E840" s="52" t="s">
        <v>11763</v>
      </c>
      <c r="F840" s="52"/>
      <c r="G840" s="134" t="s">
        <v>758</v>
      </c>
      <c r="H840" s="52" t="s">
        <v>976</v>
      </c>
      <c r="I840" s="52" t="s">
        <v>803</v>
      </c>
      <c r="J840" s="52" t="s">
        <v>12889</v>
      </c>
      <c r="K840" s="52"/>
    </row>
    <row r="841" spans="1:11">
      <c r="A841" s="52" t="s">
        <v>779</v>
      </c>
      <c r="B841" s="52" t="s">
        <v>1214</v>
      </c>
      <c r="C841" s="128" t="s">
        <v>2016</v>
      </c>
      <c r="D841" s="52" t="s">
        <v>5989</v>
      </c>
      <c r="E841" s="52" t="s">
        <v>11764</v>
      </c>
      <c r="F841" s="52"/>
      <c r="G841" s="134" t="s">
        <v>804</v>
      </c>
      <c r="H841" s="52" t="s">
        <v>779</v>
      </c>
      <c r="I841" s="52" t="s">
        <v>805</v>
      </c>
      <c r="J841" s="52" t="s">
        <v>12890</v>
      </c>
      <c r="K841" s="52"/>
    </row>
    <row r="842" spans="1:11">
      <c r="A842" s="52" t="s">
        <v>4002</v>
      </c>
      <c r="B842" s="52" t="s">
        <v>2419</v>
      </c>
      <c r="C842" s="128" t="s">
        <v>6551</v>
      </c>
      <c r="D842" s="52" t="s">
        <v>818</v>
      </c>
      <c r="E842" s="52" t="s">
        <v>11765</v>
      </c>
      <c r="F842" s="52" t="s">
        <v>6552</v>
      </c>
      <c r="G842" s="134" t="s">
        <v>939</v>
      </c>
      <c r="H842" s="52" t="s">
        <v>4002</v>
      </c>
      <c r="I842" s="52" t="s">
        <v>7073</v>
      </c>
      <c r="J842" s="52">
        <v>194846416894</v>
      </c>
      <c r="K842" s="52"/>
    </row>
    <row r="843" spans="1:11">
      <c r="A843" s="52" t="s">
        <v>2467</v>
      </c>
      <c r="B843" s="52" t="s">
        <v>10159</v>
      </c>
      <c r="C843" s="128" t="s">
        <v>9652</v>
      </c>
      <c r="D843" s="52"/>
      <c r="E843" s="52">
        <v>0</v>
      </c>
      <c r="F843" s="52"/>
      <c r="G843" s="134" t="s">
        <v>10722</v>
      </c>
      <c r="H843" s="145" t="s">
        <v>2467</v>
      </c>
      <c r="I843" s="52" t="e">
        <v>#N/A</v>
      </c>
      <c r="J843" s="52" t="e">
        <v>#N/A</v>
      </c>
      <c r="K843" s="52"/>
    </row>
    <row r="844" spans="1:11">
      <c r="A844" s="52" t="s">
        <v>2467</v>
      </c>
      <c r="B844" s="52" t="s">
        <v>9904</v>
      </c>
      <c r="C844" s="128" t="s">
        <v>9314</v>
      </c>
      <c r="D844" s="52"/>
      <c r="E844" s="52">
        <v>0</v>
      </c>
      <c r="F844" s="52"/>
      <c r="G844" s="134" t="s">
        <v>10383</v>
      </c>
      <c r="H844" s="134" t="s">
        <v>2467</v>
      </c>
      <c r="I844" s="52" t="e">
        <v>#N/A</v>
      </c>
      <c r="J844" s="52" t="e">
        <v>#N/A</v>
      </c>
      <c r="K844" s="52"/>
    </row>
    <row r="845" spans="1:11">
      <c r="A845" s="52" t="s">
        <v>1678</v>
      </c>
      <c r="B845" s="52" t="s">
        <v>5392</v>
      </c>
      <c r="C845" s="128" t="s">
        <v>6891</v>
      </c>
      <c r="D845" s="52" t="s">
        <v>818</v>
      </c>
      <c r="E845" s="52">
        <v>0</v>
      </c>
      <c r="F845" s="52" t="s">
        <v>6892</v>
      </c>
      <c r="G845" s="134" t="s">
        <v>4487</v>
      </c>
      <c r="H845" s="52" t="s">
        <v>1678</v>
      </c>
      <c r="I845" s="52">
        <v>6974950108113</v>
      </c>
      <c r="J845" s="52">
        <v>194846418652</v>
      </c>
      <c r="K845" s="52"/>
    </row>
    <row r="846" spans="1:11">
      <c r="A846" s="52" t="s">
        <v>961</v>
      </c>
      <c r="B846" s="52" t="s">
        <v>12648</v>
      </c>
      <c r="C846" s="128" t="s">
        <v>6895</v>
      </c>
      <c r="D846" s="52"/>
      <c r="E846" s="52"/>
      <c r="F846" s="52"/>
      <c r="G846" s="134" t="s">
        <v>15698</v>
      </c>
      <c r="H846" s="52" t="s">
        <v>961</v>
      </c>
      <c r="I846" s="52" t="e">
        <v>#N/A</v>
      </c>
      <c r="J846" s="52">
        <v>194846419062</v>
      </c>
      <c r="K846" s="52" t="s">
        <v>14384</v>
      </c>
    </row>
    <row r="847" spans="1:11">
      <c r="A847" s="52" t="s">
        <v>2467</v>
      </c>
      <c r="B847" s="52" t="s">
        <v>9907</v>
      </c>
      <c r="C847" s="128" t="s">
        <v>9317</v>
      </c>
      <c r="D847" s="52"/>
      <c r="E847" s="52" t="s">
        <v>11766</v>
      </c>
      <c r="F847" s="52"/>
      <c r="G847" s="134" t="s">
        <v>10386</v>
      </c>
      <c r="H847" s="52" t="s">
        <v>2467</v>
      </c>
      <c r="I847" s="52">
        <v>6932485009053</v>
      </c>
      <c r="J847" s="52">
        <v>194846425674</v>
      </c>
      <c r="K847" s="52"/>
    </row>
    <row r="848" spans="1:11">
      <c r="A848" s="52" t="s">
        <v>943</v>
      </c>
      <c r="B848" s="52" t="s">
        <v>2421</v>
      </c>
      <c r="C848" s="128" t="s">
        <v>6553</v>
      </c>
      <c r="D848" s="52" t="s">
        <v>818</v>
      </c>
      <c r="E848" s="52" t="s">
        <v>11767</v>
      </c>
      <c r="F848" s="52" t="s">
        <v>6554</v>
      </c>
      <c r="G848" s="134" t="s">
        <v>942</v>
      </c>
      <c r="H848" s="52" t="s">
        <v>943</v>
      </c>
      <c r="I848" s="52">
        <v>6974950103224</v>
      </c>
      <c r="J848" s="52">
        <v>194846416276</v>
      </c>
      <c r="K848" s="52"/>
    </row>
    <row r="849" spans="1:11">
      <c r="A849" s="52" t="s">
        <v>976</v>
      </c>
      <c r="B849" s="52" t="s">
        <v>2422</v>
      </c>
      <c r="C849" s="128" t="s">
        <v>6555</v>
      </c>
      <c r="D849" s="52" t="s">
        <v>818</v>
      </c>
      <c r="E849" s="52" t="s">
        <v>11768</v>
      </c>
      <c r="F849" s="52" t="s">
        <v>6554</v>
      </c>
      <c r="G849" s="134" t="s">
        <v>2425</v>
      </c>
      <c r="H849" s="52" t="s">
        <v>976</v>
      </c>
      <c r="I849" s="52">
        <v>6974950103231</v>
      </c>
      <c r="J849" s="52">
        <v>194846416283</v>
      </c>
      <c r="K849" s="52"/>
    </row>
    <row r="850" spans="1:11">
      <c r="A850" s="52" t="s">
        <v>779</v>
      </c>
      <c r="B850" s="52" t="s">
        <v>2423</v>
      </c>
      <c r="C850" s="128" t="s">
        <v>6556</v>
      </c>
      <c r="D850" s="52" t="s">
        <v>818</v>
      </c>
      <c r="E850" s="52" t="s">
        <v>11769</v>
      </c>
      <c r="F850" s="52" t="s">
        <v>6554</v>
      </c>
      <c r="G850" s="134" t="s">
        <v>2426</v>
      </c>
      <c r="H850" s="52" t="s">
        <v>779</v>
      </c>
      <c r="I850" s="52">
        <v>6974950103248</v>
      </c>
      <c r="J850" s="52">
        <v>194846416290</v>
      </c>
      <c r="K850" s="52"/>
    </row>
    <row r="851" spans="1:11">
      <c r="A851" s="52" t="s">
        <v>772</v>
      </c>
      <c r="B851" s="52" t="s">
        <v>2424</v>
      </c>
      <c r="C851" s="128" t="s">
        <v>6557</v>
      </c>
      <c r="D851" s="52" t="s">
        <v>818</v>
      </c>
      <c r="E851" s="52" t="s">
        <v>11770</v>
      </c>
      <c r="F851" s="52" t="s">
        <v>6554</v>
      </c>
      <c r="G851" s="134" t="s">
        <v>775</v>
      </c>
      <c r="H851" s="52" t="s">
        <v>772</v>
      </c>
      <c r="I851" s="52">
        <v>6974950103255</v>
      </c>
      <c r="J851" s="52">
        <v>194846416306</v>
      </c>
      <c r="K851" s="52"/>
    </row>
    <row r="852" spans="1:11">
      <c r="A852" s="52" t="s">
        <v>3959</v>
      </c>
      <c r="B852" s="52" t="s">
        <v>3956</v>
      </c>
      <c r="C852" s="128" t="s">
        <v>4006</v>
      </c>
      <c r="D852" s="52" t="s">
        <v>818</v>
      </c>
      <c r="E852" s="52">
        <v>0</v>
      </c>
      <c r="F852" s="52" t="s">
        <v>4007</v>
      </c>
      <c r="G852" s="134" t="s">
        <v>4008</v>
      </c>
      <c r="H852" s="52" t="s">
        <v>3959</v>
      </c>
      <c r="I852" s="52" t="s">
        <v>818</v>
      </c>
      <c r="J852" s="52">
        <v>194846416351</v>
      </c>
      <c r="K852" s="52"/>
    </row>
    <row r="853" spans="1:11">
      <c r="A853" s="52" t="s">
        <v>2467</v>
      </c>
      <c r="B853" s="52" t="s">
        <v>9943</v>
      </c>
      <c r="C853" s="128" t="s">
        <v>9358</v>
      </c>
      <c r="D853" s="52"/>
      <c r="E853" s="52">
        <v>0</v>
      </c>
      <c r="F853" s="52"/>
      <c r="G853" s="134" t="s">
        <v>10427</v>
      </c>
      <c r="H853" s="134" t="s">
        <v>2467</v>
      </c>
      <c r="I853" s="52" t="e">
        <v>#N/A</v>
      </c>
      <c r="J853" s="52" t="e">
        <v>#N/A</v>
      </c>
      <c r="K853" s="52"/>
    </row>
    <row r="854" spans="1:11">
      <c r="A854" s="52" t="s">
        <v>2467</v>
      </c>
      <c r="B854" s="52" t="s">
        <v>5362</v>
      </c>
      <c r="C854" s="128" t="s">
        <v>6715</v>
      </c>
      <c r="D854" s="52" t="s">
        <v>818</v>
      </c>
      <c r="E854" s="52" t="s">
        <v>11771</v>
      </c>
      <c r="F854" s="52" t="s">
        <v>6716</v>
      </c>
      <c r="G854" s="134" t="s">
        <v>3823</v>
      </c>
      <c r="H854" s="52" t="s">
        <v>2467</v>
      </c>
      <c r="I854" s="52">
        <v>6974950104696</v>
      </c>
      <c r="J854" s="52">
        <v>194846417037</v>
      </c>
      <c r="K854" s="52"/>
    </row>
    <row r="855" spans="1:11">
      <c r="A855" s="52" t="s">
        <v>2467</v>
      </c>
      <c r="B855" s="52" t="s">
        <v>4693</v>
      </c>
      <c r="C855" s="128" t="s">
        <v>6811</v>
      </c>
      <c r="D855" s="52" t="s">
        <v>818</v>
      </c>
      <c r="E855" s="52">
        <v>0</v>
      </c>
      <c r="F855" s="52" t="s">
        <v>6754</v>
      </c>
      <c r="G855" s="134" t="s">
        <v>6812</v>
      </c>
      <c r="H855" s="52" t="s">
        <v>2467</v>
      </c>
      <c r="I855" s="52" t="s">
        <v>818</v>
      </c>
      <c r="J855" s="52">
        <v>194846418416</v>
      </c>
      <c r="K855" s="52"/>
    </row>
    <row r="856" spans="1:11">
      <c r="A856" s="52" t="s">
        <v>1678</v>
      </c>
      <c r="B856" s="52" t="s">
        <v>9900</v>
      </c>
      <c r="C856" s="128" t="s">
        <v>9310</v>
      </c>
      <c r="D856" s="52"/>
      <c r="E856" s="52" t="s">
        <v>11772</v>
      </c>
      <c r="F856" s="52"/>
      <c r="G856" s="134" t="s">
        <v>10379</v>
      </c>
      <c r="H856" s="52" t="s">
        <v>1678</v>
      </c>
      <c r="I856" s="52">
        <v>6932485008186</v>
      </c>
      <c r="J856" s="52">
        <v>194846425315</v>
      </c>
      <c r="K856" s="52"/>
    </row>
    <row r="857" spans="1:11">
      <c r="A857" s="52" t="s">
        <v>2467</v>
      </c>
      <c r="B857" s="52" t="s">
        <v>9965</v>
      </c>
      <c r="C857" s="128" t="s">
        <v>9384</v>
      </c>
      <c r="D857" s="52"/>
      <c r="E857" s="52">
        <v>0</v>
      </c>
      <c r="F857" s="52"/>
      <c r="G857" s="134" t="s">
        <v>10453</v>
      </c>
      <c r="H857" s="134" t="s">
        <v>2467</v>
      </c>
      <c r="I857" s="52" t="e">
        <v>#N/A</v>
      </c>
      <c r="J857" s="52" t="e">
        <v>#N/A</v>
      </c>
      <c r="K857" s="52"/>
    </row>
    <row r="858" spans="1:11">
      <c r="A858" s="52" t="s">
        <v>783</v>
      </c>
      <c r="B858" s="52" t="s">
        <v>1024</v>
      </c>
      <c r="C858" s="128" t="s">
        <v>2029</v>
      </c>
      <c r="D858" s="52" t="s">
        <v>6014</v>
      </c>
      <c r="E858" s="52" t="s">
        <v>11773</v>
      </c>
      <c r="F858" s="52"/>
      <c r="G858" s="134" t="s">
        <v>14294</v>
      </c>
      <c r="H858" s="52" t="s">
        <v>783</v>
      </c>
      <c r="I858" s="52" t="s">
        <v>822</v>
      </c>
      <c r="J858" s="52" t="s">
        <v>12891</v>
      </c>
      <c r="K858" s="52"/>
    </row>
    <row r="859" spans="1:11">
      <c r="A859" s="52" t="s">
        <v>769</v>
      </c>
      <c r="B859" s="52" t="s">
        <v>1017</v>
      </c>
      <c r="C859" s="128" t="s">
        <v>2032</v>
      </c>
      <c r="D859" s="52" t="s">
        <v>6020</v>
      </c>
      <c r="E859" s="52">
        <v>0</v>
      </c>
      <c r="F859" s="52"/>
      <c r="G859" s="134" t="s">
        <v>6021</v>
      </c>
      <c r="H859" s="52" t="s">
        <v>769</v>
      </c>
      <c r="I859" s="52" t="s">
        <v>825</v>
      </c>
      <c r="J859" s="52" t="s">
        <v>12892</v>
      </c>
      <c r="K859" s="52"/>
    </row>
    <row r="860" spans="1:11">
      <c r="A860" s="52" t="s">
        <v>1677</v>
      </c>
      <c r="B860" s="52" t="s">
        <v>1023</v>
      </c>
      <c r="C860" s="128" t="s">
        <v>2035</v>
      </c>
      <c r="D860" s="52" t="s">
        <v>6027</v>
      </c>
      <c r="E860" s="52" t="s">
        <v>11774</v>
      </c>
      <c r="F860" s="52"/>
      <c r="G860" s="134" t="s">
        <v>11250</v>
      </c>
      <c r="H860" s="52" t="s">
        <v>1677</v>
      </c>
      <c r="I860" s="52" t="s">
        <v>828</v>
      </c>
      <c r="J860" s="52" t="s">
        <v>12893</v>
      </c>
      <c r="K860" s="52"/>
    </row>
    <row r="861" spans="1:11">
      <c r="A861" s="52" t="s">
        <v>762</v>
      </c>
      <c r="B861" s="52" t="s">
        <v>5249</v>
      </c>
      <c r="C861" s="128" t="s">
        <v>3962</v>
      </c>
      <c r="D861" s="52" t="s">
        <v>6030</v>
      </c>
      <c r="E861" s="52" t="s">
        <v>11775</v>
      </c>
      <c r="F861" s="52"/>
      <c r="G861" s="134" t="s">
        <v>6031</v>
      </c>
      <c r="H861" s="52" t="s">
        <v>762</v>
      </c>
      <c r="I861" s="52" t="s">
        <v>818</v>
      </c>
      <c r="J861" s="52" t="s">
        <v>12894</v>
      </c>
      <c r="K861" s="52"/>
    </row>
    <row r="862" spans="1:11">
      <c r="A862" s="52" t="s">
        <v>1678</v>
      </c>
      <c r="B862" s="52" t="s">
        <v>5251</v>
      </c>
      <c r="C862" s="128" t="s">
        <v>3964</v>
      </c>
      <c r="D862" s="52" t="s">
        <v>6039</v>
      </c>
      <c r="E862" s="52">
        <v>0</v>
      </c>
      <c r="F862" s="52" t="s">
        <v>6040</v>
      </c>
      <c r="G862" s="134" t="s">
        <v>6041</v>
      </c>
      <c r="H862" s="52" t="s">
        <v>1678</v>
      </c>
      <c r="I862" s="52" t="s">
        <v>818</v>
      </c>
      <c r="J862" s="52" t="s">
        <v>12895</v>
      </c>
      <c r="K862" s="52"/>
    </row>
    <row r="863" spans="1:11">
      <c r="A863" s="52" t="s">
        <v>943</v>
      </c>
      <c r="B863" s="52" t="s">
        <v>1021</v>
      </c>
      <c r="C863" s="128" t="s">
        <v>2044</v>
      </c>
      <c r="D863" s="52" t="s">
        <v>6050</v>
      </c>
      <c r="E863" s="52" t="s">
        <v>11776</v>
      </c>
      <c r="F863" s="52"/>
      <c r="G863" s="134" t="s">
        <v>6051</v>
      </c>
      <c r="H863" s="52" t="s">
        <v>943</v>
      </c>
      <c r="I863" s="52" t="s">
        <v>837</v>
      </c>
      <c r="J863" s="52" t="s">
        <v>12896</v>
      </c>
      <c r="K863" s="52"/>
    </row>
    <row r="864" spans="1:11">
      <c r="A864" s="52" t="s">
        <v>4002</v>
      </c>
      <c r="B864" s="52" t="s">
        <v>1020</v>
      </c>
      <c r="C864" s="128" t="s">
        <v>2048</v>
      </c>
      <c r="D864" s="52" t="s">
        <v>6055</v>
      </c>
      <c r="E864" s="52" t="s">
        <v>11777</v>
      </c>
      <c r="F864" s="52"/>
      <c r="G864" s="134" t="s">
        <v>6056</v>
      </c>
      <c r="H864" s="52" t="s">
        <v>4002</v>
      </c>
      <c r="I864" s="52" t="s">
        <v>841</v>
      </c>
      <c r="J864" s="52" t="s">
        <v>12897</v>
      </c>
      <c r="K864" s="52"/>
    </row>
    <row r="865" spans="1:11">
      <c r="A865" s="52" t="s">
        <v>5760</v>
      </c>
      <c r="B865" s="52" t="s">
        <v>1027</v>
      </c>
      <c r="C865" s="128" t="s">
        <v>2092</v>
      </c>
      <c r="D865" s="52" t="s">
        <v>6126</v>
      </c>
      <c r="E865" s="52" t="s">
        <v>11778</v>
      </c>
      <c r="F865" s="52"/>
      <c r="G865" s="134" t="s">
        <v>6127</v>
      </c>
      <c r="H865" s="52" t="s">
        <v>5760</v>
      </c>
      <c r="I865" s="52" t="s">
        <v>886</v>
      </c>
      <c r="J865" s="52" t="s">
        <v>12898</v>
      </c>
      <c r="K865" s="52"/>
    </row>
    <row r="866" spans="1:11">
      <c r="A866" s="52" t="s">
        <v>769</v>
      </c>
      <c r="B866" s="52" t="s">
        <v>1022</v>
      </c>
      <c r="C866" s="128" t="s">
        <v>2055</v>
      </c>
      <c r="D866" s="52" t="s">
        <v>6070</v>
      </c>
      <c r="E866" s="52">
        <v>0</v>
      </c>
      <c r="F866" s="52"/>
      <c r="G866" s="134" t="s">
        <v>6069</v>
      </c>
      <c r="H866" s="52" t="s">
        <v>769</v>
      </c>
      <c r="I866" s="52" t="s">
        <v>848</v>
      </c>
      <c r="J866" s="52">
        <v>194846413527</v>
      </c>
      <c r="K866" s="52"/>
    </row>
    <row r="867" spans="1:11">
      <c r="A867" s="52" t="s">
        <v>769</v>
      </c>
      <c r="B867" s="52" t="s">
        <v>1026</v>
      </c>
      <c r="C867" s="128" t="s">
        <v>2057</v>
      </c>
      <c r="D867" s="52" t="s">
        <v>6073</v>
      </c>
      <c r="E867" s="52" t="s">
        <v>11779</v>
      </c>
      <c r="F867" s="52"/>
      <c r="G867" s="134" t="s">
        <v>6072</v>
      </c>
      <c r="H867" s="52" t="s">
        <v>769</v>
      </c>
      <c r="I867" s="52" t="s">
        <v>849</v>
      </c>
      <c r="J867" s="52">
        <v>194846413534</v>
      </c>
      <c r="K867" s="52"/>
    </row>
    <row r="868" spans="1:11">
      <c r="A868" s="52" t="s">
        <v>457</v>
      </c>
      <c r="B868" s="52" t="s">
        <v>1018</v>
      </c>
      <c r="C868" s="128" t="s">
        <v>2059</v>
      </c>
      <c r="D868" s="52" t="s">
        <v>6076</v>
      </c>
      <c r="E868" s="52" t="s">
        <v>11780</v>
      </c>
      <c r="F868" s="52"/>
      <c r="G868" s="134" t="s">
        <v>6075</v>
      </c>
      <c r="H868" s="52" t="s">
        <v>457</v>
      </c>
      <c r="I868" s="52" t="s">
        <v>850</v>
      </c>
      <c r="J868" s="52">
        <v>194846413541</v>
      </c>
      <c r="K868" s="52"/>
    </row>
    <row r="869" spans="1:11">
      <c r="A869" s="52" t="s">
        <v>769</v>
      </c>
      <c r="B869" s="52" t="s">
        <v>1025</v>
      </c>
      <c r="C869" s="128" t="s">
        <v>2061</v>
      </c>
      <c r="D869" s="52" t="s">
        <v>6079</v>
      </c>
      <c r="E869" s="52">
        <v>0</v>
      </c>
      <c r="F869" s="52"/>
      <c r="G869" s="134" t="s">
        <v>6078</v>
      </c>
      <c r="H869" s="52" t="s">
        <v>769</v>
      </c>
      <c r="I869" s="52" t="s">
        <v>851</v>
      </c>
      <c r="J869" s="52">
        <v>194846413558</v>
      </c>
      <c r="K869" s="52"/>
    </row>
    <row r="870" spans="1:11">
      <c r="A870" s="52" t="s">
        <v>5818</v>
      </c>
      <c r="B870" s="52" t="s">
        <v>1019</v>
      </c>
      <c r="C870" s="128" t="s">
        <v>2063</v>
      </c>
      <c r="D870" s="52" t="s">
        <v>6081</v>
      </c>
      <c r="E870" s="52" t="s">
        <v>11781</v>
      </c>
      <c r="F870" s="52"/>
      <c r="G870" s="134" t="s">
        <v>5817</v>
      </c>
      <c r="H870" s="52" t="s">
        <v>5818</v>
      </c>
      <c r="I870" s="52" t="s">
        <v>852</v>
      </c>
      <c r="J870" s="52">
        <v>194846413589</v>
      </c>
      <c r="K870" s="52"/>
    </row>
    <row r="871" spans="1:11">
      <c r="A871" s="52" t="s">
        <v>943</v>
      </c>
      <c r="B871" s="52" t="s">
        <v>5256</v>
      </c>
      <c r="C871" s="128" t="s">
        <v>2047</v>
      </c>
      <c r="D871" s="52" t="s">
        <v>6054</v>
      </c>
      <c r="E871" s="52" t="s">
        <v>11782</v>
      </c>
      <c r="F871" s="52"/>
      <c r="G871" s="134" t="s">
        <v>840</v>
      </c>
      <c r="H871" s="52" t="s">
        <v>943</v>
      </c>
      <c r="I871" s="52" t="s">
        <v>839</v>
      </c>
      <c r="J871" s="52">
        <v>194846413459</v>
      </c>
      <c r="K871" s="52"/>
    </row>
    <row r="872" spans="1:11">
      <c r="A872" s="52" t="s">
        <v>4002</v>
      </c>
      <c r="B872" s="52" t="s">
        <v>5258</v>
      </c>
      <c r="C872" s="128" t="s">
        <v>2051</v>
      </c>
      <c r="D872" s="52" t="s">
        <v>6060</v>
      </c>
      <c r="E872" s="52" t="s">
        <v>11783</v>
      </c>
      <c r="F872" s="52"/>
      <c r="G872" s="134" t="s">
        <v>6061</v>
      </c>
      <c r="H872" s="52" t="s">
        <v>4002</v>
      </c>
      <c r="I872" s="52" t="s">
        <v>7051</v>
      </c>
      <c r="J872" s="52" t="s">
        <v>12899</v>
      </c>
      <c r="K872" s="52"/>
    </row>
    <row r="873" spans="1:11">
      <c r="A873" s="52" t="s">
        <v>3959</v>
      </c>
      <c r="B873" s="52" t="s">
        <v>7901</v>
      </c>
      <c r="C873" s="128" t="s">
        <v>8348</v>
      </c>
      <c r="D873" s="52" t="s">
        <v>8769</v>
      </c>
      <c r="E873" s="52">
        <v>0</v>
      </c>
      <c r="F873" s="52">
        <v>0</v>
      </c>
      <c r="G873" s="134" t="s">
        <v>8967</v>
      </c>
      <c r="H873" s="144" t="s">
        <v>3959</v>
      </c>
      <c r="I873" s="52" t="s">
        <v>818</v>
      </c>
      <c r="J873" s="52" t="e">
        <v>#N/A</v>
      </c>
      <c r="K873" s="52"/>
    </row>
    <row r="874" spans="1:11">
      <c r="A874" s="52" t="s">
        <v>8776</v>
      </c>
      <c r="B874" s="52" t="s">
        <v>7870</v>
      </c>
      <c r="C874" s="128" t="s">
        <v>8349</v>
      </c>
      <c r="D874" s="52" t="s">
        <v>8770</v>
      </c>
      <c r="E874" s="52">
        <v>0</v>
      </c>
      <c r="F874" s="52">
        <v>0</v>
      </c>
      <c r="G874" s="134" t="s">
        <v>8968</v>
      </c>
      <c r="H874" s="52" t="s">
        <v>8776</v>
      </c>
      <c r="I874" s="52" t="e">
        <v>#N/A</v>
      </c>
      <c r="J874" s="52">
        <v>194846416320</v>
      </c>
      <c r="K874" s="52"/>
    </row>
    <row r="875" spans="1:11">
      <c r="A875" s="52" t="s">
        <v>8776</v>
      </c>
      <c r="B875" s="52" t="s">
        <v>2418</v>
      </c>
      <c r="C875" s="128" t="s">
        <v>6562</v>
      </c>
      <c r="D875" s="52" t="s">
        <v>818</v>
      </c>
      <c r="E875" s="52">
        <v>0</v>
      </c>
      <c r="F875" s="52" t="s">
        <v>6563</v>
      </c>
      <c r="G875" s="134" t="s">
        <v>932</v>
      </c>
      <c r="H875" s="52" t="s">
        <v>8776</v>
      </c>
      <c r="I875" s="52">
        <v>6974950103149</v>
      </c>
      <c r="J875" s="52">
        <v>194846416320</v>
      </c>
      <c r="K875" s="52"/>
    </row>
    <row r="876" spans="1:11">
      <c r="A876" s="52" t="s">
        <v>2467</v>
      </c>
      <c r="B876" s="52" t="s">
        <v>10137</v>
      </c>
      <c r="C876" s="128" t="s">
        <v>9622</v>
      </c>
      <c r="D876" s="52"/>
      <c r="E876" s="52">
        <v>0</v>
      </c>
      <c r="F876" s="52"/>
      <c r="G876" s="134" t="s">
        <v>10691</v>
      </c>
      <c r="H876" s="134" t="s">
        <v>2467</v>
      </c>
      <c r="I876" s="52" t="e">
        <v>#N/A</v>
      </c>
      <c r="J876" s="52" t="e">
        <v>#N/A</v>
      </c>
      <c r="K876" s="52"/>
    </row>
    <row r="877" spans="1:11">
      <c r="A877" s="52" t="s">
        <v>1677</v>
      </c>
      <c r="B877" s="52" t="s">
        <v>3826</v>
      </c>
      <c r="C877" s="128" t="s">
        <v>6686</v>
      </c>
      <c r="D877" s="52" t="s">
        <v>818</v>
      </c>
      <c r="E877" s="52">
        <v>0</v>
      </c>
      <c r="F877" s="52" t="s">
        <v>6687</v>
      </c>
      <c r="G877" s="134" t="s">
        <v>6688</v>
      </c>
      <c r="H877" s="52" t="s">
        <v>1677</v>
      </c>
      <c r="I877" s="52">
        <v>6974950104535</v>
      </c>
      <c r="J877" s="52">
        <v>194846416924</v>
      </c>
      <c r="K877" s="52"/>
    </row>
    <row r="878" spans="1:11">
      <c r="A878" s="52" t="s">
        <v>762</v>
      </c>
      <c r="B878" s="52" t="s">
        <v>5358</v>
      </c>
      <c r="C878" s="128" t="s">
        <v>6689</v>
      </c>
      <c r="D878" s="52" t="s">
        <v>818</v>
      </c>
      <c r="E878" s="52">
        <v>0</v>
      </c>
      <c r="F878" s="52" t="s">
        <v>6687</v>
      </c>
      <c r="G878" s="134" t="s">
        <v>6690</v>
      </c>
      <c r="H878" s="52" t="s">
        <v>762</v>
      </c>
      <c r="I878" s="52">
        <v>6974950104542</v>
      </c>
      <c r="J878" s="52">
        <v>194846416931</v>
      </c>
      <c r="K878" s="52"/>
    </row>
    <row r="879" spans="1:11">
      <c r="A879" s="52" t="s">
        <v>783</v>
      </c>
      <c r="B879" s="52" t="s">
        <v>1175</v>
      </c>
      <c r="C879" s="128" t="s">
        <v>2028</v>
      </c>
      <c r="D879" s="52" t="s">
        <v>6013</v>
      </c>
      <c r="E879" s="52" t="s">
        <v>11784</v>
      </c>
      <c r="F879" s="52"/>
      <c r="G879" s="134" t="s">
        <v>14295</v>
      </c>
      <c r="H879" s="52" t="s">
        <v>783</v>
      </c>
      <c r="I879" s="52" t="s">
        <v>821</v>
      </c>
      <c r="J879" s="52" t="s">
        <v>12900</v>
      </c>
      <c r="K879" s="52"/>
    </row>
    <row r="880" spans="1:11">
      <c r="A880" s="52" t="s">
        <v>961</v>
      </c>
      <c r="B880" s="52" t="s">
        <v>1174</v>
      </c>
      <c r="C880" s="128" t="s">
        <v>2030</v>
      </c>
      <c r="D880" s="52" t="s">
        <v>6015</v>
      </c>
      <c r="E880" s="52" t="s">
        <v>11785</v>
      </c>
      <c r="F880" s="52"/>
      <c r="G880" s="134" t="s">
        <v>960</v>
      </c>
      <c r="H880" s="52" t="s">
        <v>961</v>
      </c>
      <c r="I880" s="52" t="s">
        <v>823</v>
      </c>
      <c r="J880" s="52">
        <v>194846413299</v>
      </c>
      <c r="K880" s="52"/>
    </row>
    <row r="881" spans="1:11">
      <c r="A881" s="52" t="s">
        <v>772</v>
      </c>
      <c r="B881" s="52" t="s">
        <v>5247</v>
      </c>
      <c r="C881" s="128" t="s">
        <v>3960</v>
      </c>
      <c r="D881" s="52" t="s">
        <v>6016</v>
      </c>
      <c r="E881" s="52" t="s">
        <v>11786</v>
      </c>
      <c r="F881" s="52"/>
      <c r="G881" s="134" t="s">
        <v>6017</v>
      </c>
      <c r="H881" s="52" t="s">
        <v>772</v>
      </c>
      <c r="I881" s="52" t="s">
        <v>818</v>
      </c>
      <c r="J881" s="52" t="s">
        <v>12901</v>
      </c>
      <c r="K881" s="52"/>
    </row>
    <row r="882" spans="1:11">
      <c r="A882" s="52" t="s">
        <v>992</v>
      </c>
      <c r="B882" s="52" t="s">
        <v>1172</v>
      </c>
      <c r="C882" s="128" t="s">
        <v>2033</v>
      </c>
      <c r="D882" s="52" t="s">
        <v>1173</v>
      </c>
      <c r="E882" s="52" t="s">
        <v>11787</v>
      </c>
      <c r="F882" s="52" t="s">
        <v>6022</v>
      </c>
      <c r="G882" s="134" t="s">
        <v>1591</v>
      </c>
      <c r="H882" s="52" t="s">
        <v>992</v>
      </c>
      <c r="I882" s="52" t="s">
        <v>826</v>
      </c>
      <c r="J882" s="52" t="s">
        <v>12902</v>
      </c>
      <c r="K882" s="52"/>
    </row>
    <row r="883" spans="1:11">
      <c r="A883" s="52" t="s">
        <v>772</v>
      </c>
      <c r="B883" s="52" t="s">
        <v>5248</v>
      </c>
      <c r="C883" s="128" t="s">
        <v>3961</v>
      </c>
      <c r="D883" s="52" t="s">
        <v>6025</v>
      </c>
      <c r="E883" s="52" t="s">
        <v>11788</v>
      </c>
      <c r="F883" s="52"/>
      <c r="G883" s="134" t="s">
        <v>6026</v>
      </c>
      <c r="H883" s="52" t="s">
        <v>772</v>
      </c>
      <c r="I883" s="52" t="s">
        <v>818</v>
      </c>
      <c r="J883" s="52" t="s">
        <v>12903</v>
      </c>
      <c r="K883" s="52"/>
    </row>
    <row r="884" spans="1:11">
      <c r="A884" s="52" t="s">
        <v>1677</v>
      </c>
      <c r="B884" s="52" t="s">
        <v>1171</v>
      </c>
      <c r="C884" s="128" t="s">
        <v>2037</v>
      </c>
      <c r="D884" s="52" t="s">
        <v>6029</v>
      </c>
      <c r="E884" s="52" t="s">
        <v>11789</v>
      </c>
      <c r="F884" s="52"/>
      <c r="G884" s="134" t="s">
        <v>11248</v>
      </c>
      <c r="H884" s="52" t="s">
        <v>1677</v>
      </c>
      <c r="I884" s="52" t="s">
        <v>830</v>
      </c>
      <c r="J884" s="52" t="s">
        <v>12904</v>
      </c>
      <c r="K884" s="52"/>
    </row>
    <row r="885" spans="1:11">
      <c r="A885" s="52" t="s">
        <v>762</v>
      </c>
      <c r="B885" s="52" t="s">
        <v>5250</v>
      </c>
      <c r="C885" s="128" t="s">
        <v>3963</v>
      </c>
      <c r="D885" s="52" t="s">
        <v>6034</v>
      </c>
      <c r="E885" s="52" t="s">
        <v>11790</v>
      </c>
      <c r="F885" s="52"/>
      <c r="G885" s="134" t="s">
        <v>6035</v>
      </c>
      <c r="H885" s="52" t="s">
        <v>762</v>
      </c>
      <c r="I885" s="52" t="s">
        <v>818</v>
      </c>
      <c r="J885" s="52" t="s">
        <v>12905</v>
      </c>
      <c r="K885" s="52"/>
    </row>
    <row r="886" spans="1:11">
      <c r="A886" s="52" t="s">
        <v>779</v>
      </c>
      <c r="B886" s="52" t="s">
        <v>1167</v>
      </c>
      <c r="C886" s="128" t="s">
        <v>2040</v>
      </c>
      <c r="D886" s="52" t="s">
        <v>6038</v>
      </c>
      <c r="E886" s="52">
        <v>0</v>
      </c>
      <c r="F886" s="52"/>
      <c r="G886" s="134" t="s">
        <v>8880</v>
      </c>
      <c r="H886" s="52" t="s">
        <v>779</v>
      </c>
      <c r="I886" s="52" t="s">
        <v>833</v>
      </c>
      <c r="J886" s="52" t="s">
        <v>12906</v>
      </c>
      <c r="K886" s="52"/>
    </row>
    <row r="887" spans="1:11">
      <c r="A887" s="52" t="s">
        <v>1678</v>
      </c>
      <c r="B887" s="52" t="s">
        <v>5254</v>
      </c>
      <c r="C887" s="128" t="s">
        <v>3966</v>
      </c>
      <c r="D887" s="52" t="s">
        <v>6048</v>
      </c>
      <c r="E887" s="52" t="s">
        <v>11791</v>
      </c>
      <c r="F887" s="52"/>
      <c r="G887" s="134" t="s">
        <v>14296</v>
      </c>
      <c r="H887" s="52" t="s">
        <v>1678</v>
      </c>
      <c r="I887" s="52" t="s">
        <v>818</v>
      </c>
      <c r="J887" s="52" t="s">
        <v>12907</v>
      </c>
      <c r="K887" s="52"/>
    </row>
    <row r="888" spans="1:11">
      <c r="A888" s="52" t="s">
        <v>943</v>
      </c>
      <c r="B888" s="52" t="s">
        <v>1169</v>
      </c>
      <c r="C888" s="128" t="s">
        <v>2045</v>
      </c>
      <c r="D888" s="52" t="s">
        <v>6052</v>
      </c>
      <c r="E888" s="52" t="s">
        <v>11792</v>
      </c>
      <c r="F888" s="52"/>
      <c r="G888" s="134" t="s">
        <v>5008</v>
      </c>
      <c r="H888" s="52" t="s">
        <v>943</v>
      </c>
      <c r="I888" s="52" t="s">
        <v>838</v>
      </c>
      <c r="J888" s="52" t="s">
        <v>12908</v>
      </c>
      <c r="K888" s="52"/>
    </row>
    <row r="889" spans="1:11">
      <c r="A889" s="52" t="s">
        <v>943</v>
      </c>
      <c r="B889" s="52" t="s">
        <v>5255</v>
      </c>
      <c r="C889" s="128" t="s">
        <v>2046</v>
      </c>
      <c r="D889" s="52" t="s">
        <v>6053</v>
      </c>
      <c r="E889" s="52">
        <v>0</v>
      </c>
      <c r="F889" s="52" t="s">
        <v>847</v>
      </c>
      <c r="G889" s="134" t="s">
        <v>840</v>
      </c>
      <c r="H889" s="52" t="s">
        <v>943</v>
      </c>
      <c r="I889" s="52" t="s">
        <v>839</v>
      </c>
      <c r="J889" s="52" t="s">
        <v>12909</v>
      </c>
      <c r="K889" s="52"/>
    </row>
    <row r="890" spans="1:11">
      <c r="A890" s="52" t="s">
        <v>4002</v>
      </c>
      <c r="B890" s="52" t="s">
        <v>1176</v>
      </c>
      <c r="C890" s="128" t="s">
        <v>2049</v>
      </c>
      <c r="D890" s="52" t="s">
        <v>6057</v>
      </c>
      <c r="E890" s="52" t="s">
        <v>11793</v>
      </c>
      <c r="F890" s="52"/>
      <c r="G890" s="134" t="s">
        <v>5009</v>
      </c>
      <c r="H890" s="52" t="s">
        <v>4002</v>
      </c>
      <c r="I890" s="52" t="s">
        <v>842</v>
      </c>
      <c r="J890" s="52" t="s">
        <v>12910</v>
      </c>
      <c r="K890" s="52"/>
    </row>
    <row r="891" spans="1:11">
      <c r="A891" s="52" t="s">
        <v>4002</v>
      </c>
      <c r="B891" s="52" t="s">
        <v>5257</v>
      </c>
      <c r="C891" s="128" t="s">
        <v>2050</v>
      </c>
      <c r="D891" s="52" t="s">
        <v>6058</v>
      </c>
      <c r="E891" s="52" t="s">
        <v>11794</v>
      </c>
      <c r="F891" s="52"/>
      <c r="G891" s="134" t="s">
        <v>6059</v>
      </c>
      <c r="H891" s="52" t="s">
        <v>4002</v>
      </c>
      <c r="I891" s="52" t="s">
        <v>843</v>
      </c>
      <c r="J891" s="52" t="s">
        <v>12911</v>
      </c>
      <c r="K891" s="52"/>
    </row>
    <row r="892" spans="1:11">
      <c r="A892" s="52" t="s">
        <v>957</v>
      </c>
      <c r="B892" s="52" t="s">
        <v>1170</v>
      </c>
      <c r="C892" s="128" t="s">
        <v>2052</v>
      </c>
      <c r="D892" s="52" t="s">
        <v>6062</v>
      </c>
      <c r="E892" s="52" t="s">
        <v>11795</v>
      </c>
      <c r="F892" s="52"/>
      <c r="G892" s="134" t="s">
        <v>1596</v>
      </c>
      <c r="H892" s="52" t="s">
        <v>957</v>
      </c>
      <c r="I892" s="52" t="s">
        <v>844</v>
      </c>
      <c r="J892" s="52" t="s">
        <v>12912</v>
      </c>
      <c r="K892" s="52"/>
    </row>
    <row r="893" spans="1:11">
      <c r="A893" s="52" t="s">
        <v>995</v>
      </c>
      <c r="B893" s="52" t="s">
        <v>5259</v>
      </c>
      <c r="C893" s="128" t="s">
        <v>3967</v>
      </c>
      <c r="D893" s="52" t="s">
        <v>6063</v>
      </c>
      <c r="E893" s="52">
        <v>0</v>
      </c>
      <c r="F893" s="52"/>
      <c r="G893" s="134" t="s">
        <v>6064</v>
      </c>
      <c r="H893" s="52" t="s">
        <v>995</v>
      </c>
      <c r="I893" s="52" t="s">
        <v>818</v>
      </c>
      <c r="J893" s="52" t="s">
        <v>12913</v>
      </c>
      <c r="K893" s="52"/>
    </row>
    <row r="894" spans="1:11">
      <c r="A894" s="52" t="s">
        <v>982</v>
      </c>
      <c r="B894" s="52" t="s">
        <v>1168</v>
      </c>
      <c r="C894" s="128" t="s">
        <v>2054</v>
      </c>
      <c r="D894" s="52" t="s">
        <v>6066</v>
      </c>
      <c r="E894" s="52" t="s">
        <v>11796</v>
      </c>
      <c r="F894" s="52"/>
      <c r="G894" s="134" t="s">
        <v>6067</v>
      </c>
      <c r="H894" s="52" t="s">
        <v>982</v>
      </c>
      <c r="I894" s="52" t="s">
        <v>846</v>
      </c>
      <c r="J894" s="52" t="s">
        <v>12914</v>
      </c>
      <c r="K894" s="52"/>
    </row>
    <row r="895" spans="1:11">
      <c r="A895" s="52" t="s">
        <v>762</v>
      </c>
      <c r="B895" s="52" t="s">
        <v>5359</v>
      </c>
      <c r="C895" s="128" t="s">
        <v>6693</v>
      </c>
      <c r="D895" s="52" t="s">
        <v>818</v>
      </c>
      <c r="E895" s="52">
        <v>0</v>
      </c>
      <c r="F895" s="52" t="s">
        <v>6687</v>
      </c>
      <c r="G895" s="134" t="s">
        <v>6694</v>
      </c>
      <c r="H895" s="52" t="s">
        <v>762</v>
      </c>
      <c r="I895" s="52">
        <v>6974950104566</v>
      </c>
      <c r="J895" s="52">
        <v>194846416955</v>
      </c>
      <c r="K895" s="52"/>
    </row>
    <row r="896" spans="1:11">
      <c r="A896" s="52" t="s">
        <v>2467</v>
      </c>
      <c r="B896" s="52" t="s">
        <v>9986</v>
      </c>
      <c r="C896" s="128" t="s">
        <v>9413</v>
      </c>
      <c r="D896" s="52"/>
      <c r="E896" s="52">
        <v>0</v>
      </c>
      <c r="F896" s="52"/>
      <c r="G896" s="134" t="s">
        <v>10483</v>
      </c>
      <c r="H896" s="134" t="s">
        <v>2467</v>
      </c>
      <c r="I896" s="52" t="e">
        <v>#N/A</v>
      </c>
      <c r="J896" s="52" t="e">
        <v>#N/A</v>
      </c>
      <c r="K896" s="52"/>
    </row>
    <row r="897" spans="1:11">
      <c r="A897" s="52" t="s">
        <v>1009</v>
      </c>
      <c r="B897" s="52" t="s">
        <v>5264</v>
      </c>
      <c r="C897" s="128" t="s">
        <v>6128</v>
      </c>
      <c r="D897" s="52" t="s">
        <v>6129</v>
      </c>
      <c r="E897" s="52" t="s">
        <v>11677</v>
      </c>
      <c r="F897" s="52"/>
      <c r="G897" s="134" t="s">
        <v>297</v>
      </c>
      <c r="H897" s="134" t="s">
        <v>1009</v>
      </c>
      <c r="I897" s="52">
        <v>6974950104382</v>
      </c>
      <c r="J897" s="52" t="e">
        <v>#N/A</v>
      </c>
      <c r="K897" s="52"/>
    </row>
    <row r="898" spans="1:11">
      <c r="A898" s="52" t="s">
        <v>11000</v>
      </c>
      <c r="B898" s="52" t="s">
        <v>10268</v>
      </c>
      <c r="C898" s="128" t="s">
        <v>9790</v>
      </c>
      <c r="D898" s="52"/>
      <c r="E898" s="52">
        <v>0</v>
      </c>
      <c r="F898" s="52"/>
      <c r="G898" s="134" t="s">
        <v>10855</v>
      </c>
      <c r="H898" s="134" t="s">
        <v>11000</v>
      </c>
      <c r="I898" s="52" t="e">
        <v>#N/A</v>
      </c>
      <c r="J898" s="52" t="e">
        <v>#N/A</v>
      </c>
      <c r="K898" s="52"/>
    </row>
    <row r="899" spans="1:11">
      <c r="A899" s="52" t="s">
        <v>762</v>
      </c>
      <c r="B899" s="52" t="s">
        <v>3827</v>
      </c>
      <c r="C899" s="128" t="s">
        <v>6691</v>
      </c>
      <c r="D899" s="52" t="s">
        <v>818</v>
      </c>
      <c r="E899" s="52">
        <v>0</v>
      </c>
      <c r="F899" s="52" t="s">
        <v>6687</v>
      </c>
      <c r="G899" s="134" t="s">
        <v>6692</v>
      </c>
      <c r="H899" s="52" t="s">
        <v>762</v>
      </c>
      <c r="I899" s="52">
        <v>6974950104559</v>
      </c>
      <c r="J899" s="52">
        <v>194846416948</v>
      </c>
      <c r="K899" s="52"/>
    </row>
    <row r="900" spans="1:11">
      <c r="A900" s="52" t="s">
        <v>282</v>
      </c>
      <c r="B900" s="52" t="s">
        <v>9966</v>
      </c>
      <c r="C900" s="128" t="s">
        <v>9385</v>
      </c>
      <c r="D900" s="52"/>
      <c r="E900" s="52" t="s">
        <v>11313</v>
      </c>
      <c r="F900" s="52"/>
      <c r="G900" s="134" t="s">
        <v>10454</v>
      </c>
      <c r="H900" s="134" t="s">
        <v>282</v>
      </c>
      <c r="I900" s="52" t="e">
        <v>#N/A</v>
      </c>
      <c r="J900" s="52" t="e">
        <v>#N/A</v>
      </c>
      <c r="K900" s="52"/>
    </row>
    <row r="901" spans="1:11">
      <c r="A901" s="52" t="s">
        <v>1485</v>
      </c>
      <c r="B901" s="52" t="s">
        <v>231</v>
      </c>
      <c r="C901" s="128" t="s">
        <v>9799</v>
      </c>
      <c r="D901" s="52"/>
      <c r="E901" s="52" t="s">
        <v>11316</v>
      </c>
      <c r="F901" s="52"/>
      <c r="G901" s="134" t="s">
        <v>10864</v>
      </c>
      <c r="H901" s="134" t="s">
        <v>1485</v>
      </c>
      <c r="I901" s="52" t="e">
        <v>#N/A</v>
      </c>
      <c r="J901" s="52" t="e">
        <v>#N/A</v>
      </c>
      <c r="K901" s="52"/>
    </row>
    <row r="902" spans="1:11">
      <c r="A902" s="52" t="s">
        <v>1485</v>
      </c>
      <c r="B902" s="52" t="s">
        <v>10053</v>
      </c>
      <c r="C902" s="128" t="s">
        <v>9505</v>
      </c>
      <c r="D902" s="52"/>
      <c r="E902" s="52" t="s">
        <v>11317</v>
      </c>
      <c r="F902" s="52"/>
      <c r="G902" s="134" t="s">
        <v>10575</v>
      </c>
      <c r="H902" s="134" t="s">
        <v>1485</v>
      </c>
      <c r="I902" s="52" t="e">
        <v>#N/A</v>
      </c>
      <c r="J902" s="52" t="e">
        <v>#N/A</v>
      </c>
      <c r="K902" s="52"/>
    </row>
    <row r="903" spans="1:11">
      <c r="A903" s="52" t="s">
        <v>762</v>
      </c>
      <c r="B903" s="52" t="s">
        <v>3828</v>
      </c>
      <c r="C903" s="128" t="s">
        <v>6695</v>
      </c>
      <c r="D903" s="52" t="s">
        <v>818</v>
      </c>
      <c r="E903" s="52">
        <v>0</v>
      </c>
      <c r="F903" s="52" t="s">
        <v>6687</v>
      </c>
      <c r="G903" s="134" t="s">
        <v>6696</v>
      </c>
      <c r="H903" s="52" t="s">
        <v>762</v>
      </c>
      <c r="I903" s="52">
        <v>6974950104573</v>
      </c>
      <c r="J903" s="52">
        <v>194846416962</v>
      </c>
      <c r="K903" s="52"/>
    </row>
    <row r="904" spans="1:11">
      <c r="A904" s="52" t="s">
        <v>11027</v>
      </c>
      <c r="B904" s="52" t="s">
        <v>7820</v>
      </c>
      <c r="C904" s="128" t="s">
        <v>8352</v>
      </c>
      <c r="D904" s="52" t="s">
        <v>8759</v>
      </c>
      <c r="E904" s="52">
        <v>0</v>
      </c>
      <c r="F904" s="52" t="s">
        <v>8781</v>
      </c>
      <c r="G904" s="134" t="s">
        <v>8808</v>
      </c>
      <c r="H904" s="144" t="s">
        <v>11027</v>
      </c>
      <c r="I904" s="52" t="s">
        <v>818</v>
      </c>
      <c r="J904" s="52" t="e">
        <v>#N/A</v>
      </c>
      <c r="K904" s="52"/>
    </row>
    <row r="905" spans="1:11">
      <c r="A905" s="52" t="s">
        <v>1677</v>
      </c>
      <c r="B905" s="52" t="s">
        <v>1029</v>
      </c>
      <c r="C905" s="128" t="s">
        <v>2036</v>
      </c>
      <c r="D905" s="52" t="s">
        <v>6028</v>
      </c>
      <c r="E905" s="52" t="s">
        <v>11803</v>
      </c>
      <c r="F905" s="52"/>
      <c r="G905" s="134" t="s">
        <v>11249</v>
      </c>
      <c r="H905" s="52" t="s">
        <v>1677</v>
      </c>
      <c r="I905" s="52" t="s">
        <v>829</v>
      </c>
      <c r="J905" s="52" t="s">
        <v>12915</v>
      </c>
      <c r="K905" s="52"/>
    </row>
    <row r="906" spans="1:11">
      <c r="A906" s="52" t="s">
        <v>1678</v>
      </c>
      <c r="B906" s="52" t="s">
        <v>5253</v>
      </c>
      <c r="C906" s="128" t="s">
        <v>3965</v>
      </c>
      <c r="D906" s="52" t="s">
        <v>6044</v>
      </c>
      <c r="E906" s="52" t="s">
        <v>11804</v>
      </c>
      <c r="F906" s="52"/>
      <c r="G906" s="134" t="s">
        <v>6045</v>
      </c>
      <c r="H906" s="52" t="s">
        <v>1678</v>
      </c>
      <c r="I906" s="52" t="s">
        <v>818</v>
      </c>
      <c r="J906" s="52" t="s">
        <v>12916</v>
      </c>
      <c r="K906" s="52"/>
    </row>
    <row r="907" spans="1:11">
      <c r="A907" s="52" t="s">
        <v>769</v>
      </c>
      <c r="B907" s="52" t="s">
        <v>7812</v>
      </c>
      <c r="C907" s="128" t="s">
        <v>6068</v>
      </c>
      <c r="D907" s="52" t="s">
        <v>8772</v>
      </c>
      <c r="E907" s="52">
        <v>0</v>
      </c>
      <c r="F907" s="52">
        <v>0</v>
      </c>
      <c r="G907" s="134" t="s">
        <v>8971</v>
      </c>
      <c r="H907" s="52" t="s">
        <v>769</v>
      </c>
      <c r="I907" s="52" t="e">
        <v>#N/A</v>
      </c>
      <c r="J907" s="52" t="s">
        <v>12917</v>
      </c>
      <c r="K907" s="52"/>
    </row>
    <row r="908" spans="1:11">
      <c r="A908" s="52" t="s">
        <v>769</v>
      </c>
      <c r="B908" s="52" t="s">
        <v>5260</v>
      </c>
      <c r="C908" s="128" t="s">
        <v>2056</v>
      </c>
      <c r="D908" s="52" t="s">
        <v>6071</v>
      </c>
      <c r="E908" s="52">
        <v>0</v>
      </c>
      <c r="F908" s="52" t="s">
        <v>847</v>
      </c>
      <c r="G908" s="134" t="s">
        <v>6072</v>
      </c>
      <c r="H908" s="52" t="s">
        <v>769</v>
      </c>
      <c r="I908" s="52" t="s">
        <v>849</v>
      </c>
      <c r="J908" s="52" t="s">
        <v>12918</v>
      </c>
      <c r="K908" s="52"/>
    </row>
    <row r="909" spans="1:11">
      <c r="A909" s="52" t="s">
        <v>457</v>
      </c>
      <c r="B909" s="52" t="s">
        <v>5261</v>
      </c>
      <c r="C909" s="128" t="s">
        <v>2058</v>
      </c>
      <c r="D909" s="52" t="s">
        <v>6074</v>
      </c>
      <c r="E909" s="52">
        <v>0</v>
      </c>
      <c r="F909" s="52" t="s">
        <v>847</v>
      </c>
      <c r="G909" s="134" t="s">
        <v>6075</v>
      </c>
      <c r="H909" s="52" t="s">
        <v>457</v>
      </c>
      <c r="I909" s="52" t="s">
        <v>850</v>
      </c>
      <c r="J909" s="52" t="s">
        <v>12919</v>
      </c>
      <c r="K909" s="52"/>
    </row>
    <row r="910" spans="1:11">
      <c r="A910" s="52" t="s">
        <v>769</v>
      </c>
      <c r="B910" s="52" t="s">
        <v>5262</v>
      </c>
      <c r="C910" s="128" t="s">
        <v>2060</v>
      </c>
      <c r="D910" s="52" t="s">
        <v>6077</v>
      </c>
      <c r="E910" s="52">
        <v>0</v>
      </c>
      <c r="F910" s="52" t="s">
        <v>847</v>
      </c>
      <c r="G910" s="134" t="s">
        <v>6078</v>
      </c>
      <c r="H910" s="52" t="s">
        <v>769</v>
      </c>
      <c r="I910" s="52" t="s">
        <v>851</v>
      </c>
      <c r="J910" s="52" t="s">
        <v>12920</v>
      </c>
      <c r="K910" s="52"/>
    </row>
    <row r="911" spans="1:11">
      <c r="A911" s="52" t="s">
        <v>11012</v>
      </c>
      <c r="B911" s="52" t="s">
        <v>5263</v>
      </c>
      <c r="C911" s="128" t="s">
        <v>2062</v>
      </c>
      <c r="D911" s="52" t="s">
        <v>6080</v>
      </c>
      <c r="E911" s="52">
        <v>0</v>
      </c>
      <c r="F911" s="52" t="s">
        <v>847</v>
      </c>
      <c r="G911" s="134" t="s">
        <v>5817</v>
      </c>
      <c r="H911" s="52" t="s">
        <v>11012</v>
      </c>
      <c r="I911" s="52" t="s">
        <v>852</v>
      </c>
      <c r="J911" s="52" t="s">
        <v>12921</v>
      </c>
      <c r="K911" s="52"/>
    </row>
    <row r="912" spans="1:11">
      <c r="A912" s="52" t="s">
        <v>762</v>
      </c>
      <c r="B912" s="52" t="s">
        <v>5367</v>
      </c>
      <c r="C912" s="128" t="s">
        <v>6724</v>
      </c>
      <c r="D912" s="52" t="s">
        <v>818</v>
      </c>
      <c r="E912" s="52">
        <v>0</v>
      </c>
      <c r="F912" s="52" t="s">
        <v>6687</v>
      </c>
      <c r="G912" s="134" t="s">
        <v>6725</v>
      </c>
      <c r="H912" s="52" t="s">
        <v>762</v>
      </c>
      <c r="I912" s="52">
        <v>6974950105259</v>
      </c>
      <c r="J912" s="52">
        <v>194846417143</v>
      </c>
      <c r="K912" s="52"/>
    </row>
    <row r="913" spans="1:11">
      <c r="A913" s="52" t="s">
        <v>2462</v>
      </c>
      <c r="B913" s="52" t="s">
        <v>10128</v>
      </c>
      <c r="C913" s="128" t="s">
        <v>9608</v>
      </c>
      <c r="D913" s="52"/>
      <c r="E913" s="52">
        <v>0</v>
      </c>
      <c r="F913" s="52"/>
      <c r="G913" s="134" t="s">
        <v>10677</v>
      </c>
      <c r="H913" s="134" t="s">
        <v>2462</v>
      </c>
      <c r="I913" s="52" t="e">
        <v>#N/A</v>
      </c>
      <c r="J913" s="52" t="e">
        <v>#N/A</v>
      </c>
      <c r="K913" s="52"/>
    </row>
    <row r="914" spans="1:11">
      <c r="A914" s="52" t="s">
        <v>762</v>
      </c>
      <c r="B914" s="52" t="s">
        <v>5368</v>
      </c>
      <c r="C914" s="128" t="s">
        <v>6726</v>
      </c>
      <c r="D914" s="52" t="s">
        <v>818</v>
      </c>
      <c r="E914" s="52">
        <v>0</v>
      </c>
      <c r="F914" s="52" t="s">
        <v>6687</v>
      </c>
      <c r="G914" s="134" t="s">
        <v>6727</v>
      </c>
      <c r="H914" s="52" t="s">
        <v>762</v>
      </c>
      <c r="I914" s="52">
        <v>6974950105266</v>
      </c>
      <c r="J914" s="52">
        <v>194846417150</v>
      </c>
      <c r="K914" s="52"/>
    </row>
    <row r="915" spans="1:11">
      <c r="A915" s="52" t="s">
        <v>17086</v>
      </c>
      <c r="B915" s="52" t="s">
        <v>16539</v>
      </c>
      <c r="C915" s="128" t="s">
        <v>17290</v>
      </c>
      <c r="D915" s="52" t="s">
        <v>17815</v>
      </c>
      <c r="E915" s="52"/>
      <c r="F915" s="52"/>
      <c r="G915" s="134" t="s">
        <v>18421</v>
      </c>
      <c r="H915" s="145" t="s">
        <v>17086</v>
      </c>
      <c r="I915" s="52" t="e">
        <v>#N/A</v>
      </c>
      <c r="J915" s="52" t="e">
        <v>#N/A</v>
      </c>
      <c r="K915" s="52" t="s">
        <v>18940</v>
      </c>
    </row>
    <row r="916" spans="1:11">
      <c r="A916" s="52" t="s">
        <v>17086</v>
      </c>
      <c r="B916" s="52" t="s">
        <v>16499</v>
      </c>
      <c r="C916" s="128" t="s">
        <v>17249</v>
      </c>
      <c r="D916" s="52" t="s">
        <v>17814</v>
      </c>
      <c r="E916" s="52"/>
      <c r="F916" s="52"/>
      <c r="G916" s="134" t="s">
        <v>18380</v>
      </c>
      <c r="H916" s="145" t="s">
        <v>17086</v>
      </c>
      <c r="I916" s="52" t="e">
        <v>#N/A</v>
      </c>
      <c r="J916" s="52" t="e">
        <v>#N/A</v>
      </c>
      <c r="K916" s="52" t="s">
        <v>18940</v>
      </c>
    </row>
    <row r="917" spans="1:11">
      <c r="A917" s="52" t="s">
        <v>1630</v>
      </c>
      <c r="B917" s="52" t="s">
        <v>1257</v>
      </c>
      <c r="C917" s="128" t="s">
        <v>9390</v>
      </c>
      <c r="D917" s="52"/>
      <c r="E917" s="52" t="s">
        <v>11320</v>
      </c>
      <c r="F917" s="52"/>
      <c r="G917" s="134" t="s">
        <v>10459</v>
      </c>
      <c r="H917" s="134" t="s">
        <v>1630</v>
      </c>
      <c r="I917" s="52" t="e">
        <v>#N/A</v>
      </c>
      <c r="J917" s="52" t="e">
        <v>#N/A</v>
      </c>
      <c r="K917" s="52"/>
    </row>
    <row r="918" spans="1:11">
      <c r="A918" s="52" t="s">
        <v>3959</v>
      </c>
      <c r="B918" s="52" t="s">
        <v>5343</v>
      </c>
      <c r="C918" s="128" t="s">
        <v>6574</v>
      </c>
      <c r="D918" s="52" t="s">
        <v>818</v>
      </c>
      <c r="E918" s="52">
        <v>0</v>
      </c>
      <c r="F918" s="52" t="s">
        <v>6568</v>
      </c>
      <c r="G918" s="134" t="s">
        <v>6575</v>
      </c>
      <c r="H918" s="144" t="s">
        <v>3959</v>
      </c>
      <c r="I918" s="52" t="s">
        <v>818</v>
      </c>
      <c r="J918" s="52" t="e">
        <v>#N/A</v>
      </c>
      <c r="K918" s="52"/>
    </row>
    <row r="919" spans="1:11">
      <c r="A919" s="52" t="s">
        <v>3959</v>
      </c>
      <c r="B919" s="52" t="s">
        <v>5344</v>
      </c>
      <c r="C919" s="128" t="s">
        <v>6576</v>
      </c>
      <c r="D919" s="52" t="s">
        <v>818</v>
      </c>
      <c r="E919" s="52">
        <v>0</v>
      </c>
      <c r="F919" s="52" t="s">
        <v>6568</v>
      </c>
      <c r="G919" s="134" t="s">
        <v>6577</v>
      </c>
      <c r="H919" s="144" t="s">
        <v>3959</v>
      </c>
      <c r="I919" s="52" t="s">
        <v>818</v>
      </c>
      <c r="J919" s="52" t="e">
        <v>#N/A</v>
      </c>
      <c r="K919" s="52"/>
    </row>
    <row r="920" spans="1:11">
      <c r="A920" s="52" t="s">
        <v>10949</v>
      </c>
      <c r="B920" s="52" t="s">
        <v>10198</v>
      </c>
      <c r="C920" s="128" t="s">
        <v>9701</v>
      </c>
      <c r="D920" s="52"/>
      <c r="E920" s="52">
        <v>0</v>
      </c>
      <c r="F920" s="52"/>
      <c r="G920" s="134" t="s">
        <v>10767</v>
      </c>
      <c r="H920" s="134" t="s">
        <v>10949</v>
      </c>
      <c r="I920" s="52" t="e">
        <v>#N/A</v>
      </c>
      <c r="J920" s="52" t="e">
        <v>#N/A</v>
      </c>
      <c r="K920" s="52"/>
    </row>
    <row r="921" spans="1:11">
      <c r="A921" s="52" t="s">
        <v>10949</v>
      </c>
      <c r="B921" s="52" t="s">
        <v>9995</v>
      </c>
      <c r="C921" s="128" t="s">
        <v>9426</v>
      </c>
      <c r="D921" s="52"/>
      <c r="E921" s="52">
        <v>0</v>
      </c>
      <c r="F921" s="52"/>
      <c r="G921" s="134" t="s">
        <v>10496</v>
      </c>
      <c r="H921" s="134" t="s">
        <v>10949</v>
      </c>
      <c r="I921" s="52" t="e">
        <v>#N/A</v>
      </c>
      <c r="J921" s="52" t="e">
        <v>#N/A</v>
      </c>
      <c r="K921" s="52"/>
    </row>
    <row r="922" spans="1:11">
      <c r="A922" s="52" t="s">
        <v>3959</v>
      </c>
      <c r="B922" s="52" t="s">
        <v>10007</v>
      </c>
      <c r="C922" s="128" t="s">
        <v>9446</v>
      </c>
      <c r="D922" s="52"/>
      <c r="E922" s="52">
        <v>0</v>
      </c>
      <c r="F922" s="52"/>
      <c r="G922" s="134" t="s">
        <v>10516</v>
      </c>
      <c r="H922" s="134" t="s">
        <v>3959</v>
      </c>
      <c r="I922" s="52">
        <v>0</v>
      </c>
      <c r="J922" s="52" t="e">
        <v>#N/A</v>
      </c>
      <c r="K922" s="52"/>
    </row>
    <row r="923" spans="1:11">
      <c r="A923" s="52" t="s">
        <v>762</v>
      </c>
      <c r="B923" s="52" t="s">
        <v>5277</v>
      </c>
      <c r="C923" s="128" t="s">
        <v>2145</v>
      </c>
      <c r="D923" s="52" t="s">
        <v>6235</v>
      </c>
      <c r="E923" s="52">
        <v>0</v>
      </c>
      <c r="F923" s="52"/>
      <c r="G923" s="134" t="s">
        <v>6231</v>
      </c>
      <c r="H923" s="134" t="s">
        <v>762</v>
      </c>
      <c r="I923" s="52">
        <v>6972200199539</v>
      </c>
      <c r="J923" s="52" t="e">
        <v>#N/A</v>
      </c>
      <c r="K923" s="52"/>
    </row>
    <row r="924" spans="1:11">
      <c r="A924" s="52" t="s">
        <v>1677</v>
      </c>
      <c r="B924" s="52" t="s">
        <v>5276</v>
      </c>
      <c r="C924" s="128" t="s">
        <v>2144</v>
      </c>
      <c r="D924" s="52" t="s">
        <v>6233</v>
      </c>
      <c r="E924" s="52" t="s">
        <v>11671</v>
      </c>
      <c r="F924" s="52"/>
      <c r="G924" s="134" t="s">
        <v>6234</v>
      </c>
      <c r="H924" s="134" t="s">
        <v>1677</v>
      </c>
      <c r="I924" s="52">
        <v>6972200199522</v>
      </c>
      <c r="J924" s="52" t="e">
        <v>#N/A</v>
      </c>
      <c r="K924" s="52"/>
    </row>
    <row r="925" spans="1:11">
      <c r="A925" s="52" t="s">
        <v>292</v>
      </c>
      <c r="B925" s="52" t="s">
        <v>1398</v>
      </c>
      <c r="C925" s="128" t="s">
        <v>2130</v>
      </c>
      <c r="D925" s="52" t="s">
        <v>6205</v>
      </c>
      <c r="E925" s="52" t="s">
        <v>11806</v>
      </c>
      <c r="F925" s="52"/>
      <c r="G925" s="134" t="s">
        <v>6206</v>
      </c>
      <c r="H925" s="52" t="s">
        <v>292</v>
      </c>
      <c r="I925" s="52">
        <v>6972200199287</v>
      </c>
      <c r="J925" s="52" t="s">
        <v>12922</v>
      </c>
      <c r="K925" s="52"/>
    </row>
    <row r="926" spans="1:11">
      <c r="A926" s="52" t="s">
        <v>976</v>
      </c>
      <c r="B926" s="52" t="s">
        <v>1399</v>
      </c>
      <c r="C926" s="128" t="s">
        <v>2131</v>
      </c>
      <c r="D926" s="52" t="s">
        <v>6207</v>
      </c>
      <c r="E926" s="52" t="s">
        <v>11807</v>
      </c>
      <c r="F926" s="52"/>
      <c r="G926" s="134" t="s">
        <v>5912</v>
      </c>
      <c r="H926" s="52" t="s">
        <v>976</v>
      </c>
      <c r="I926" s="52">
        <v>6972200199294</v>
      </c>
      <c r="J926" s="52" t="s">
        <v>12923</v>
      </c>
      <c r="K926" s="52"/>
    </row>
    <row r="927" spans="1:11">
      <c r="A927" s="52" t="s">
        <v>1557</v>
      </c>
      <c r="B927" s="52" t="s">
        <v>1397</v>
      </c>
      <c r="C927" s="128" t="s">
        <v>2132</v>
      </c>
      <c r="D927" s="52" t="s">
        <v>6208</v>
      </c>
      <c r="E927" s="52" t="s">
        <v>11808</v>
      </c>
      <c r="F927" s="52"/>
      <c r="G927" s="134" t="s">
        <v>2461</v>
      </c>
      <c r="H927" s="52" t="s">
        <v>1557</v>
      </c>
      <c r="I927" s="52">
        <v>6972200199300</v>
      </c>
      <c r="J927" s="52" t="s">
        <v>12924</v>
      </c>
      <c r="K927" s="52"/>
    </row>
    <row r="928" spans="1:11">
      <c r="A928" s="52" t="s">
        <v>946</v>
      </c>
      <c r="B928" s="52" t="s">
        <v>1396</v>
      </c>
      <c r="C928" s="128" t="s">
        <v>2133</v>
      </c>
      <c r="D928" s="52" t="s">
        <v>6209</v>
      </c>
      <c r="E928" s="52" t="s">
        <v>11809</v>
      </c>
      <c r="F928" s="52"/>
      <c r="G928" s="134" t="s">
        <v>6210</v>
      </c>
      <c r="H928" s="52" t="s">
        <v>946</v>
      </c>
      <c r="I928" s="52">
        <v>6972200199317</v>
      </c>
      <c r="J928" s="52" t="s">
        <v>12925</v>
      </c>
      <c r="K928" s="52"/>
    </row>
    <row r="929" spans="1:11">
      <c r="A929" s="52" t="s">
        <v>461</v>
      </c>
      <c r="B929" s="52" t="s">
        <v>921</v>
      </c>
      <c r="C929" s="128" t="s">
        <v>2134</v>
      </c>
      <c r="D929" s="52" t="s">
        <v>6211</v>
      </c>
      <c r="E929" s="52" t="s">
        <v>11810</v>
      </c>
      <c r="F929" s="52"/>
      <c r="G929" s="134" t="s">
        <v>2465</v>
      </c>
      <c r="H929" s="52" t="s">
        <v>461</v>
      </c>
      <c r="I929" s="52">
        <v>6972200199324</v>
      </c>
      <c r="J929" s="52">
        <v>194846414296</v>
      </c>
      <c r="K929" s="52"/>
    </row>
    <row r="930" spans="1:11">
      <c r="A930" s="52" t="s">
        <v>292</v>
      </c>
      <c r="B930" s="52" t="s">
        <v>1400</v>
      </c>
      <c r="C930" s="128" t="s">
        <v>2137</v>
      </c>
      <c r="D930" s="52" t="s">
        <v>6216</v>
      </c>
      <c r="E930" s="52" t="s">
        <v>11811</v>
      </c>
      <c r="F930" s="52" t="s">
        <v>922</v>
      </c>
      <c r="G930" s="134" t="s">
        <v>6217</v>
      </c>
      <c r="H930" s="52" t="s">
        <v>292</v>
      </c>
      <c r="I930" s="52">
        <v>6972200199461</v>
      </c>
      <c r="J930" s="52" t="s">
        <v>12926</v>
      </c>
      <c r="K930" s="52"/>
    </row>
    <row r="931" spans="1:11">
      <c r="A931" s="52" t="s">
        <v>976</v>
      </c>
      <c r="B931" s="52" t="s">
        <v>1401</v>
      </c>
      <c r="C931" s="128" t="s">
        <v>2138</v>
      </c>
      <c r="D931" s="52" t="s">
        <v>6218</v>
      </c>
      <c r="E931" s="52" t="s">
        <v>11812</v>
      </c>
      <c r="F931" s="52" t="s">
        <v>922</v>
      </c>
      <c r="G931" s="134" t="s">
        <v>6219</v>
      </c>
      <c r="H931" s="52" t="s">
        <v>976</v>
      </c>
      <c r="I931" s="52">
        <v>6972200199478</v>
      </c>
      <c r="J931" s="52" t="s">
        <v>12927</v>
      </c>
      <c r="K931" s="52"/>
    </row>
    <row r="932" spans="1:11">
      <c r="A932" s="52" t="s">
        <v>1678</v>
      </c>
      <c r="B932" s="52" t="s">
        <v>5265</v>
      </c>
      <c r="C932" s="128" t="s">
        <v>2105</v>
      </c>
      <c r="D932" s="52" t="s">
        <v>6148</v>
      </c>
      <c r="E932" s="52">
        <v>0</v>
      </c>
      <c r="F932" s="52" t="s">
        <v>6149</v>
      </c>
      <c r="G932" s="134" t="s">
        <v>6150</v>
      </c>
      <c r="H932" s="134" t="s">
        <v>1678</v>
      </c>
      <c r="I932" s="52" t="s">
        <v>902</v>
      </c>
      <c r="J932" s="52" t="e">
        <v>#N/A</v>
      </c>
      <c r="K932" s="52"/>
    </row>
    <row r="933" spans="1:11">
      <c r="A933" s="52" t="s">
        <v>292</v>
      </c>
      <c r="B933" s="52" t="s">
        <v>5044</v>
      </c>
      <c r="C933" s="128" t="s">
        <v>2135</v>
      </c>
      <c r="D933" s="52" t="s">
        <v>6212</v>
      </c>
      <c r="E933" s="52" t="s">
        <v>11813</v>
      </c>
      <c r="F933" s="52"/>
      <c r="G933" s="134" t="s">
        <v>6213</v>
      </c>
      <c r="H933" s="52" t="s">
        <v>292</v>
      </c>
      <c r="I933" s="52">
        <v>6972200199331</v>
      </c>
      <c r="J933" s="52" t="s">
        <v>12928</v>
      </c>
      <c r="K933" s="52"/>
    </row>
    <row r="934" spans="1:11">
      <c r="A934" s="52" t="s">
        <v>292</v>
      </c>
      <c r="B934" s="52" t="s">
        <v>1395</v>
      </c>
      <c r="C934" s="128" t="s">
        <v>2136</v>
      </c>
      <c r="D934" s="52" t="s">
        <v>6214</v>
      </c>
      <c r="E934" s="52" t="s">
        <v>11814</v>
      </c>
      <c r="F934" s="52"/>
      <c r="G934" s="134" t="s">
        <v>6215</v>
      </c>
      <c r="H934" s="52" t="s">
        <v>292</v>
      </c>
      <c r="I934" s="52">
        <v>6972200199348</v>
      </c>
      <c r="J934" s="52" t="s">
        <v>12929</v>
      </c>
      <c r="K934" s="52"/>
    </row>
    <row r="935" spans="1:11">
      <c r="A935" s="52" t="s">
        <v>1678</v>
      </c>
      <c r="B935" s="52" t="s">
        <v>900</v>
      </c>
      <c r="C935" s="128" t="s">
        <v>2104</v>
      </c>
      <c r="D935" s="52" t="s">
        <v>6145</v>
      </c>
      <c r="E935" s="52">
        <v>0</v>
      </c>
      <c r="F935" s="52" t="s">
        <v>6146</v>
      </c>
      <c r="G935" s="134" t="s">
        <v>6147</v>
      </c>
      <c r="H935" s="134" t="s">
        <v>1678</v>
      </c>
      <c r="I935" s="52" t="s">
        <v>901</v>
      </c>
      <c r="J935" s="52" t="e">
        <v>#N/A</v>
      </c>
      <c r="K935" s="52"/>
    </row>
    <row r="936" spans="1:11">
      <c r="A936" s="52" t="s">
        <v>2463</v>
      </c>
      <c r="B936" s="52" t="s">
        <v>5042</v>
      </c>
      <c r="C936" s="128" t="s">
        <v>2168</v>
      </c>
      <c r="D936" s="52" t="s">
        <v>6287</v>
      </c>
      <c r="E936" s="52" t="s">
        <v>11815</v>
      </c>
      <c r="F936" s="52" t="s">
        <v>935</v>
      </c>
      <c r="G936" s="134" t="s">
        <v>6288</v>
      </c>
      <c r="H936" s="52" t="s">
        <v>2463</v>
      </c>
      <c r="I936" s="52">
        <v>6974950100629</v>
      </c>
      <c r="J936" s="52" t="s">
        <v>12930</v>
      </c>
      <c r="K936" s="52"/>
    </row>
    <row r="937" spans="1:11">
      <c r="A937" s="52" t="s">
        <v>3959</v>
      </c>
      <c r="B937" s="52" t="s">
        <v>9964</v>
      </c>
      <c r="C937" s="128" t="s">
        <v>9383</v>
      </c>
      <c r="D937" s="52"/>
      <c r="E937" s="52">
        <v>0</v>
      </c>
      <c r="F937" s="52"/>
      <c r="G937" s="134" t="s">
        <v>10452</v>
      </c>
      <c r="H937" s="134" t="s">
        <v>3959</v>
      </c>
      <c r="I937" s="52">
        <v>0</v>
      </c>
      <c r="J937" s="52" t="e">
        <v>#N/A</v>
      </c>
      <c r="K937" s="52"/>
    </row>
    <row r="938" spans="1:11">
      <c r="A938" s="52" t="s">
        <v>608</v>
      </c>
      <c r="B938" s="52" t="s">
        <v>5043</v>
      </c>
      <c r="C938" s="128" t="s">
        <v>2169</v>
      </c>
      <c r="D938" s="52" t="s">
        <v>6291</v>
      </c>
      <c r="E938" s="52" t="s">
        <v>11816</v>
      </c>
      <c r="F938" s="52" t="s">
        <v>935</v>
      </c>
      <c r="G938" s="134" t="s">
        <v>6292</v>
      </c>
      <c r="H938" s="52" t="s">
        <v>608</v>
      </c>
      <c r="I938" s="52">
        <v>6974950100308</v>
      </c>
      <c r="J938" s="52">
        <v>194846414647</v>
      </c>
      <c r="K938" s="52"/>
    </row>
    <row r="939" spans="1:11">
      <c r="A939" s="52" t="s">
        <v>1009</v>
      </c>
      <c r="B939" s="52" t="s">
        <v>5297</v>
      </c>
      <c r="C939" s="128" t="s">
        <v>2170</v>
      </c>
      <c r="D939" s="52" t="s">
        <v>6293</v>
      </c>
      <c r="E939" s="52" t="s">
        <v>11817</v>
      </c>
      <c r="F939" s="52" t="s">
        <v>935</v>
      </c>
      <c r="G939" s="134" t="s">
        <v>6294</v>
      </c>
      <c r="H939" s="52" t="s">
        <v>1009</v>
      </c>
      <c r="I939" s="52">
        <v>6974950100636</v>
      </c>
      <c r="J939" s="52" t="s">
        <v>12931</v>
      </c>
      <c r="K939" s="52"/>
    </row>
    <row r="940" spans="1:11">
      <c r="A940" s="52" t="s">
        <v>608</v>
      </c>
      <c r="B940" s="52" t="s">
        <v>5293</v>
      </c>
      <c r="C940" s="128" t="s">
        <v>2167</v>
      </c>
      <c r="D940" s="52" t="s">
        <v>6280</v>
      </c>
      <c r="E940" s="52">
        <v>0</v>
      </c>
      <c r="F940" s="52" t="s">
        <v>6281</v>
      </c>
      <c r="G940" s="134" t="s">
        <v>6282</v>
      </c>
      <c r="H940" s="52" t="s">
        <v>608</v>
      </c>
      <c r="I940" s="52">
        <v>6974950100308</v>
      </c>
      <c r="J940" s="52" t="s">
        <v>12932</v>
      </c>
      <c r="K940" s="52"/>
    </row>
    <row r="941" spans="1:11">
      <c r="A941" s="52" t="s">
        <v>608</v>
      </c>
      <c r="B941" s="52" t="s">
        <v>8169</v>
      </c>
      <c r="C941" s="128" t="s">
        <v>8354</v>
      </c>
      <c r="D941" s="52" t="s">
        <v>8759</v>
      </c>
      <c r="E941" s="52" t="s">
        <v>11818</v>
      </c>
      <c r="F941" s="52" t="s">
        <v>8782</v>
      </c>
      <c r="G941" s="134" t="s">
        <v>8809</v>
      </c>
      <c r="H941" s="52" t="s">
        <v>608</v>
      </c>
      <c r="I941" s="52">
        <v>6932485002139</v>
      </c>
      <c r="J941" s="52">
        <v>194846420532</v>
      </c>
      <c r="K941" s="52"/>
    </row>
    <row r="942" spans="1:11">
      <c r="A942" s="52" t="s">
        <v>946</v>
      </c>
      <c r="B942" s="52" t="s">
        <v>7854</v>
      </c>
      <c r="C942" s="128" t="s">
        <v>8355</v>
      </c>
      <c r="D942" s="52" t="s">
        <v>8759</v>
      </c>
      <c r="E942" s="52" t="s">
        <v>11819</v>
      </c>
      <c r="F942" s="52" t="s">
        <v>8782</v>
      </c>
      <c r="G942" s="134" t="s">
        <v>8810</v>
      </c>
      <c r="H942" s="52" t="s">
        <v>946</v>
      </c>
      <c r="I942" s="52">
        <v>6932485002146</v>
      </c>
      <c r="J942" s="52">
        <v>194846420549</v>
      </c>
      <c r="K942" s="52"/>
    </row>
    <row r="943" spans="1:11">
      <c r="A943" s="52" t="s">
        <v>457</v>
      </c>
      <c r="B943" s="52" t="s">
        <v>7917</v>
      </c>
      <c r="C943" s="128" t="s">
        <v>8356</v>
      </c>
      <c r="D943" s="52" t="s">
        <v>8759</v>
      </c>
      <c r="E943" s="52" t="s">
        <v>11820</v>
      </c>
      <c r="F943" s="52" t="s">
        <v>8782</v>
      </c>
      <c r="G943" s="134" t="s">
        <v>8811</v>
      </c>
      <c r="H943" s="52" t="s">
        <v>457</v>
      </c>
      <c r="I943" s="52">
        <v>6932485002153</v>
      </c>
      <c r="J943" s="52">
        <v>194846420556</v>
      </c>
      <c r="K943" s="52"/>
    </row>
    <row r="944" spans="1:11">
      <c r="A944" s="52" t="s">
        <v>2462</v>
      </c>
      <c r="B944" s="52" t="s">
        <v>8174</v>
      </c>
      <c r="C944" s="128" t="s">
        <v>8357</v>
      </c>
      <c r="D944" s="52" t="s">
        <v>8759</v>
      </c>
      <c r="E944" s="52" t="s">
        <v>11821</v>
      </c>
      <c r="F944" s="52" t="s">
        <v>8782</v>
      </c>
      <c r="G944" s="134" t="s">
        <v>8812</v>
      </c>
      <c r="H944" s="52" t="s">
        <v>2462</v>
      </c>
      <c r="I944" s="52">
        <v>6932485002160</v>
      </c>
      <c r="J944" s="52">
        <v>194846420563</v>
      </c>
      <c r="K944" s="52"/>
    </row>
    <row r="945" spans="1:11">
      <c r="A945" s="52" t="s">
        <v>10989</v>
      </c>
      <c r="B945" s="52" t="s">
        <v>10199</v>
      </c>
      <c r="C945" s="128" t="s">
        <v>9702</v>
      </c>
      <c r="D945" s="52"/>
      <c r="E945" s="52">
        <v>0</v>
      </c>
      <c r="F945" s="52"/>
      <c r="G945" s="134" t="s">
        <v>10768</v>
      </c>
      <c r="H945" s="134" t="s">
        <v>10989</v>
      </c>
      <c r="I945" s="52" t="e">
        <v>#N/A</v>
      </c>
      <c r="J945" s="52" t="e">
        <v>#N/A</v>
      </c>
      <c r="K945" s="52"/>
    </row>
    <row r="946" spans="1:11">
      <c r="A946" s="52" t="s">
        <v>1009</v>
      </c>
      <c r="B946" s="52" t="s">
        <v>918</v>
      </c>
      <c r="C946" s="128" t="s">
        <v>2126</v>
      </c>
      <c r="D946" s="52" t="s">
        <v>6193</v>
      </c>
      <c r="E946" s="52">
        <v>0</v>
      </c>
      <c r="F946" s="52" t="s">
        <v>14274</v>
      </c>
      <c r="G946" s="134" t="s">
        <v>6194</v>
      </c>
      <c r="H946" s="134" t="s">
        <v>1009</v>
      </c>
      <c r="I946" s="52">
        <v>6972200199188</v>
      </c>
      <c r="J946" s="52" t="e">
        <v>#N/A</v>
      </c>
      <c r="K946" s="52"/>
    </row>
    <row r="947" spans="1:11">
      <c r="A947" s="52" t="s">
        <v>11025</v>
      </c>
      <c r="B947" s="52" t="s">
        <v>1011</v>
      </c>
      <c r="C947" s="128" t="s">
        <v>2166</v>
      </c>
      <c r="D947" s="52" t="s">
        <v>934</v>
      </c>
      <c r="E947" s="52" t="s">
        <v>11822</v>
      </c>
      <c r="F947" s="52" t="s">
        <v>6278</v>
      </c>
      <c r="G947" s="134" t="s">
        <v>6279</v>
      </c>
      <c r="H947" s="52" t="s">
        <v>11025</v>
      </c>
      <c r="I947" s="52">
        <v>6974950100254</v>
      </c>
      <c r="J947" s="52" t="s">
        <v>12933</v>
      </c>
      <c r="K947" s="52"/>
    </row>
    <row r="948" spans="1:11">
      <c r="A948" s="52" t="s">
        <v>4002</v>
      </c>
      <c r="B948" s="52" t="s">
        <v>1153</v>
      </c>
      <c r="C948" s="128" t="s">
        <v>2192</v>
      </c>
      <c r="D948" s="52" t="s">
        <v>6320</v>
      </c>
      <c r="E948" s="52" t="s">
        <v>11823</v>
      </c>
      <c r="F948" s="52" t="s">
        <v>1000</v>
      </c>
      <c r="G948" s="134" t="s">
        <v>939</v>
      </c>
      <c r="H948" s="52" t="s">
        <v>4002</v>
      </c>
      <c r="I948" s="52">
        <v>6974950101008</v>
      </c>
      <c r="J948" s="52" t="s">
        <v>12934</v>
      </c>
      <c r="K948" s="52"/>
    </row>
    <row r="949" spans="1:11">
      <c r="A949" s="52" t="s">
        <v>961</v>
      </c>
      <c r="B949" s="52" t="s">
        <v>1154</v>
      </c>
      <c r="C949" s="128" t="s">
        <v>6321</v>
      </c>
      <c r="D949" s="52" t="s">
        <v>6322</v>
      </c>
      <c r="E949" s="52" t="s">
        <v>11824</v>
      </c>
      <c r="F949" s="52" t="s">
        <v>1000</v>
      </c>
      <c r="G949" s="134" t="s">
        <v>960</v>
      </c>
      <c r="H949" s="52" t="s">
        <v>961</v>
      </c>
      <c r="I949" s="52">
        <v>6974950101015</v>
      </c>
      <c r="J949" s="52" t="s">
        <v>12935</v>
      </c>
      <c r="K949" s="52"/>
    </row>
    <row r="950" spans="1:11">
      <c r="A950" s="52" t="s">
        <v>957</v>
      </c>
      <c r="B950" s="52" t="s">
        <v>1155</v>
      </c>
      <c r="C950" s="128" t="s">
        <v>2193</v>
      </c>
      <c r="D950" s="52" t="s">
        <v>6323</v>
      </c>
      <c r="E950" s="52" t="s">
        <v>11825</v>
      </c>
      <c r="F950" s="52" t="s">
        <v>1000</v>
      </c>
      <c r="G950" s="134" t="s">
        <v>1596</v>
      </c>
      <c r="H950" s="52" t="s">
        <v>957</v>
      </c>
      <c r="I950" s="52">
        <v>6974950101022</v>
      </c>
      <c r="J950" s="52" t="s">
        <v>12936</v>
      </c>
      <c r="K950" s="52"/>
    </row>
    <row r="951" spans="1:11">
      <c r="A951" s="52" t="s">
        <v>6326</v>
      </c>
      <c r="B951" s="52" t="s">
        <v>1142</v>
      </c>
      <c r="C951" s="128" t="s">
        <v>2194</v>
      </c>
      <c r="D951" s="52" t="s">
        <v>6324</v>
      </c>
      <c r="E951" s="52" t="s">
        <v>11826</v>
      </c>
      <c r="F951" s="52" t="s">
        <v>1000</v>
      </c>
      <c r="G951" s="134" t="s">
        <v>6325</v>
      </c>
      <c r="H951" s="52" t="s">
        <v>6326</v>
      </c>
      <c r="I951" s="52">
        <v>6974950101039</v>
      </c>
      <c r="J951" s="52" t="s">
        <v>12937</v>
      </c>
      <c r="K951" s="52"/>
    </row>
    <row r="952" spans="1:11">
      <c r="A952" s="52" t="s">
        <v>943</v>
      </c>
      <c r="B952" s="52" t="s">
        <v>1162</v>
      </c>
      <c r="C952" s="128" t="s">
        <v>6327</v>
      </c>
      <c r="D952" s="52" t="s">
        <v>6328</v>
      </c>
      <c r="E952" s="52" t="s">
        <v>11827</v>
      </c>
      <c r="F952" s="52" t="s">
        <v>1000</v>
      </c>
      <c r="G952" s="134" t="s">
        <v>942</v>
      </c>
      <c r="H952" s="52" t="s">
        <v>943</v>
      </c>
      <c r="I952" s="52">
        <v>6974950101046</v>
      </c>
      <c r="J952" s="52" t="s">
        <v>12938</v>
      </c>
      <c r="K952" s="52"/>
    </row>
    <row r="953" spans="1:11">
      <c r="A953" s="52" t="s">
        <v>1678</v>
      </c>
      <c r="B953" s="52" t="s">
        <v>1163</v>
      </c>
      <c r="C953" s="128" t="s">
        <v>2195</v>
      </c>
      <c r="D953" s="52" t="s">
        <v>6329</v>
      </c>
      <c r="E953" s="52">
        <v>0</v>
      </c>
      <c r="F953" s="52" t="s">
        <v>1000</v>
      </c>
      <c r="G953" s="134" t="s">
        <v>4487</v>
      </c>
      <c r="H953" s="52" t="s">
        <v>1678</v>
      </c>
      <c r="I953" s="52">
        <v>6974950101053</v>
      </c>
      <c r="J953" s="52" t="s">
        <v>12939</v>
      </c>
      <c r="K953" s="52"/>
    </row>
    <row r="954" spans="1:11">
      <c r="A954" s="52" t="s">
        <v>946</v>
      </c>
      <c r="B954" s="52" t="s">
        <v>1145</v>
      </c>
      <c r="C954" s="128" t="s">
        <v>2197</v>
      </c>
      <c r="D954" s="52" t="s">
        <v>6331</v>
      </c>
      <c r="E954" s="52" t="s">
        <v>11828</v>
      </c>
      <c r="F954" s="52" t="s">
        <v>1000</v>
      </c>
      <c r="G954" s="134" t="s">
        <v>2359</v>
      </c>
      <c r="H954" s="52" t="s">
        <v>946</v>
      </c>
      <c r="I954" s="52">
        <v>6974950101077</v>
      </c>
      <c r="J954" s="52" t="s">
        <v>12940</v>
      </c>
      <c r="K954" s="52"/>
    </row>
    <row r="955" spans="1:11">
      <c r="A955" s="52" t="s">
        <v>11024</v>
      </c>
      <c r="B955" s="52" t="s">
        <v>5299</v>
      </c>
      <c r="C955" s="128" t="s">
        <v>2198</v>
      </c>
      <c r="D955" s="52" t="s">
        <v>6332</v>
      </c>
      <c r="E955" s="52">
        <v>0</v>
      </c>
      <c r="F955" s="52" t="s">
        <v>6333</v>
      </c>
      <c r="G955" s="134" t="s">
        <v>2367</v>
      </c>
      <c r="H955" s="52" t="s">
        <v>11024</v>
      </c>
      <c r="I955" s="52">
        <v>6974950101084</v>
      </c>
      <c r="J955" s="52" t="s">
        <v>12941</v>
      </c>
      <c r="K955" s="52"/>
    </row>
    <row r="956" spans="1:11">
      <c r="A956" s="52" t="s">
        <v>762</v>
      </c>
      <c r="B956" s="52" t="s">
        <v>1159</v>
      </c>
      <c r="C956" s="128" t="s">
        <v>6335</v>
      </c>
      <c r="D956" s="52" t="s">
        <v>6336</v>
      </c>
      <c r="E956" s="52" t="s">
        <v>11829</v>
      </c>
      <c r="F956" s="52" t="s">
        <v>1000</v>
      </c>
      <c r="G956" s="134" t="s">
        <v>6337</v>
      </c>
      <c r="H956" s="52" t="s">
        <v>762</v>
      </c>
      <c r="I956" s="52">
        <v>6974950101107</v>
      </c>
      <c r="J956" s="52" t="s">
        <v>12942</v>
      </c>
      <c r="K956" s="52"/>
    </row>
    <row r="957" spans="1:11">
      <c r="A957" s="52" t="s">
        <v>1677</v>
      </c>
      <c r="B957" s="52" t="s">
        <v>1158</v>
      </c>
      <c r="C957" s="128" t="s">
        <v>2200</v>
      </c>
      <c r="D957" s="52" t="s">
        <v>6338</v>
      </c>
      <c r="E957" s="52" t="s">
        <v>11830</v>
      </c>
      <c r="F957" s="52" t="s">
        <v>1000</v>
      </c>
      <c r="G957" s="134" t="s">
        <v>6339</v>
      </c>
      <c r="H957" s="52" t="s">
        <v>1677</v>
      </c>
      <c r="I957" s="52">
        <v>6974950101114</v>
      </c>
      <c r="J957" s="52" t="s">
        <v>12943</v>
      </c>
      <c r="K957" s="52"/>
    </row>
    <row r="958" spans="1:11">
      <c r="A958" s="52" t="s">
        <v>976</v>
      </c>
      <c r="B958" s="52" t="s">
        <v>1157</v>
      </c>
      <c r="C958" s="128" t="s">
        <v>6340</v>
      </c>
      <c r="D958" s="52" t="s">
        <v>6341</v>
      </c>
      <c r="E958" s="52" t="s">
        <v>11831</v>
      </c>
      <c r="F958" s="52" t="s">
        <v>1000</v>
      </c>
      <c r="G958" s="134" t="s">
        <v>2425</v>
      </c>
      <c r="H958" s="52" t="s">
        <v>976</v>
      </c>
      <c r="I958" s="52">
        <v>6974950101121</v>
      </c>
      <c r="J958" s="52" t="s">
        <v>12944</v>
      </c>
      <c r="K958" s="52"/>
    </row>
    <row r="959" spans="1:11">
      <c r="A959" s="52" t="s">
        <v>769</v>
      </c>
      <c r="B959" s="52" t="s">
        <v>1156</v>
      </c>
      <c r="C959" s="128" t="s">
        <v>2201</v>
      </c>
      <c r="D959" s="52" t="s">
        <v>6342</v>
      </c>
      <c r="E959" s="52" t="s">
        <v>11832</v>
      </c>
      <c r="F959" s="52" t="s">
        <v>6343</v>
      </c>
      <c r="G959" s="134" t="s">
        <v>6109</v>
      </c>
      <c r="H959" s="52" t="s">
        <v>769</v>
      </c>
      <c r="I959" s="52">
        <v>6974950101138</v>
      </c>
      <c r="J959" s="52" t="s">
        <v>12945</v>
      </c>
      <c r="K959" s="52"/>
    </row>
    <row r="960" spans="1:11">
      <c r="A960" s="52" t="s">
        <v>769</v>
      </c>
      <c r="B960" s="52" t="s">
        <v>1001</v>
      </c>
      <c r="C960" s="128" t="s">
        <v>2202</v>
      </c>
      <c r="D960" s="52" t="s">
        <v>6344</v>
      </c>
      <c r="E960" s="52" t="s">
        <v>11833</v>
      </c>
      <c r="F960" s="52" t="s">
        <v>1000</v>
      </c>
      <c r="G960" s="134" t="s">
        <v>6078</v>
      </c>
      <c r="H960" s="52" t="s">
        <v>769</v>
      </c>
      <c r="I960" s="52">
        <v>6974950101145</v>
      </c>
      <c r="J960" s="52" t="s">
        <v>12946</v>
      </c>
      <c r="K960" s="52"/>
    </row>
    <row r="961" spans="1:11">
      <c r="A961" s="52" t="s">
        <v>995</v>
      </c>
      <c r="B961" s="52" t="s">
        <v>1143</v>
      </c>
      <c r="C961" s="128" t="s">
        <v>2203</v>
      </c>
      <c r="D961" s="52" t="s">
        <v>6345</v>
      </c>
      <c r="E961" s="52" t="s">
        <v>11834</v>
      </c>
      <c r="F961" s="52" t="s">
        <v>1000</v>
      </c>
      <c r="G961" s="134" t="s">
        <v>2377</v>
      </c>
      <c r="H961" s="52" t="s">
        <v>995</v>
      </c>
      <c r="I961" s="52">
        <v>6974950101152</v>
      </c>
      <c r="J961" s="52" t="s">
        <v>12947</v>
      </c>
      <c r="K961" s="52"/>
    </row>
    <row r="962" spans="1:11">
      <c r="A962" s="52" t="s">
        <v>5760</v>
      </c>
      <c r="B962" s="52" t="s">
        <v>1148</v>
      </c>
      <c r="C962" s="128" t="s">
        <v>2207</v>
      </c>
      <c r="D962" s="52" t="s">
        <v>6355</v>
      </c>
      <c r="E962" s="52" t="s">
        <v>11835</v>
      </c>
      <c r="F962" s="52" t="s">
        <v>6356</v>
      </c>
      <c r="G962" s="134" t="s">
        <v>755</v>
      </c>
      <c r="H962" s="52" t="s">
        <v>5760</v>
      </c>
      <c r="I962" s="52">
        <v>6974950101206</v>
      </c>
      <c r="J962" s="52" t="s">
        <v>12948</v>
      </c>
      <c r="K962" s="52"/>
    </row>
    <row r="963" spans="1:11">
      <c r="A963" s="52" t="s">
        <v>772</v>
      </c>
      <c r="B963" s="52" t="s">
        <v>1160</v>
      </c>
      <c r="C963" s="128" t="s">
        <v>2199</v>
      </c>
      <c r="D963" s="52" t="s">
        <v>6334</v>
      </c>
      <c r="E963" s="52" t="s">
        <v>11836</v>
      </c>
      <c r="F963" s="52" t="s">
        <v>1000</v>
      </c>
      <c r="G963" s="134" t="s">
        <v>2362</v>
      </c>
      <c r="H963" s="52" t="s">
        <v>772</v>
      </c>
      <c r="I963" s="52">
        <v>6974950101091</v>
      </c>
      <c r="J963" s="52" t="s">
        <v>12949</v>
      </c>
      <c r="K963" s="52"/>
    </row>
    <row r="964" spans="1:11">
      <c r="A964" s="52" t="s">
        <v>779</v>
      </c>
      <c r="B964" s="52" t="s">
        <v>1149</v>
      </c>
      <c r="C964" s="128" t="s">
        <v>2208</v>
      </c>
      <c r="D964" s="52" t="s">
        <v>6357</v>
      </c>
      <c r="E964" s="52" t="s">
        <v>11837</v>
      </c>
      <c r="F964" s="52" t="s">
        <v>1000</v>
      </c>
      <c r="G964" s="134" t="s">
        <v>2366</v>
      </c>
      <c r="H964" s="52" t="s">
        <v>779</v>
      </c>
      <c r="I964" s="52">
        <v>6974950101213</v>
      </c>
      <c r="J964" s="52" t="s">
        <v>12950</v>
      </c>
      <c r="K964" s="52"/>
    </row>
    <row r="965" spans="1:11">
      <c r="A965" s="52" t="s">
        <v>783</v>
      </c>
      <c r="B965" s="52" t="s">
        <v>1150</v>
      </c>
      <c r="C965" s="128" t="s">
        <v>2209</v>
      </c>
      <c r="D965" s="52" t="s">
        <v>6358</v>
      </c>
      <c r="E965" s="52" t="s">
        <v>11838</v>
      </c>
      <c r="F965" s="52" t="s">
        <v>1000</v>
      </c>
      <c r="G965" s="134" t="s">
        <v>782</v>
      </c>
      <c r="H965" s="52" t="s">
        <v>783</v>
      </c>
      <c r="I965" s="52">
        <v>6974950101220</v>
      </c>
      <c r="J965" s="52" t="s">
        <v>12951</v>
      </c>
      <c r="K965" s="52"/>
    </row>
    <row r="966" spans="1:11">
      <c r="A966" s="52" t="s">
        <v>4004</v>
      </c>
      <c r="B966" s="52" t="s">
        <v>1151</v>
      </c>
      <c r="C966" s="128" t="s">
        <v>2210</v>
      </c>
      <c r="D966" s="52" t="s">
        <v>6359</v>
      </c>
      <c r="E966" s="52" t="s">
        <v>11839</v>
      </c>
      <c r="F966" s="52" t="s">
        <v>1000</v>
      </c>
      <c r="G966" s="134" t="s">
        <v>6360</v>
      </c>
      <c r="H966" s="52" t="s">
        <v>4004</v>
      </c>
      <c r="I966" s="52">
        <v>6974950101237</v>
      </c>
      <c r="J966" s="52" t="s">
        <v>12952</v>
      </c>
      <c r="K966" s="52"/>
    </row>
    <row r="967" spans="1:11">
      <c r="A967" s="52" t="s">
        <v>5760</v>
      </c>
      <c r="B967" s="52" t="s">
        <v>1152</v>
      </c>
      <c r="C967" s="128" t="s">
        <v>2211</v>
      </c>
      <c r="D967" s="52" t="s">
        <v>6361</v>
      </c>
      <c r="E967" s="52">
        <v>0</v>
      </c>
      <c r="F967" s="52" t="s">
        <v>1000</v>
      </c>
      <c r="G967" s="134" t="s">
        <v>6362</v>
      </c>
      <c r="H967" s="52" t="s">
        <v>5760</v>
      </c>
      <c r="I967" s="52">
        <v>6974950101244</v>
      </c>
      <c r="J967" s="52" t="s">
        <v>12953</v>
      </c>
      <c r="K967" s="52"/>
    </row>
    <row r="968" spans="1:11">
      <c r="A968" s="52" t="s">
        <v>951</v>
      </c>
      <c r="B968" s="52" t="s">
        <v>1164</v>
      </c>
      <c r="C968" s="128" t="s">
        <v>2196</v>
      </c>
      <c r="D968" s="52" t="s">
        <v>6330</v>
      </c>
      <c r="E968" s="52" t="s">
        <v>11840</v>
      </c>
      <c r="F968" s="52" t="s">
        <v>1000</v>
      </c>
      <c r="G968" s="134" t="s">
        <v>5005</v>
      </c>
      <c r="H968" s="52" t="s">
        <v>951</v>
      </c>
      <c r="I968" s="52">
        <v>6974950101060</v>
      </c>
      <c r="J968" s="52" t="s">
        <v>12954</v>
      </c>
      <c r="K968" s="52"/>
    </row>
    <row r="969" spans="1:11">
      <c r="A969" s="52" t="s">
        <v>772</v>
      </c>
      <c r="B969" s="52" t="s">
        <v>1144</v>
      </c>
      <c r="C969" s="128" t="s">
        <v>2204</v>
      </c>
      <c r="D969" s="52" t="s">
        <v>6346</v>
      </c>
      <c r="E969" s="52" t="s">
        <v>11841</v>
      </c>
      <c r="F969" s="52" t="s">
        <v>1000</v>
      </c>
      <c r="G969" s="134" t="s">
        <v>6347</v>
      </c>
      <c r="H969" s="52" t="s">
        <v>772</v>
      </c>
      <c r="I969" s="52">
        <v>6974950101169</v>
      </c>
      <c r="J969" s="52" t="s">
        <v>12955</v>
      </c>
      <c r="K969" s="52"/>
    </row>
    <row r="970" spans="1:11">
      <c r="A970" s="52" t="s">
        <v>762</v>
      </c>
      <c r="B970" s="52" t="s">
        <v>1161</v>
      </c>
      <c r="C970" s="128" t="s">
        <v>2205</v>
      </c>
      <c r="D970" s="52" t="s">
        <v>6348</v>
      </c>
      <c r="E970" s="52" t="s">
        <v>11842</v>
      </c>
      <c r="F970" s="52" t="s">
        <v>1000</v>
      </c>
      <c r="G970" s="134" t="s">
        <v>6349</v>
      </c>
      <c r="H970" s="52" t="s">
        <v>762</v>
      </c>
      <c r="I970" s="52">
        <v>6974950101176</v>
      </c>
      <c r="J970" s="52" t="s">
        <v>12956</v>
      </c>
      <c r="K970" s="52"/>
    </row>
    <row r="971" spans="1:11">
      <c r="A971" s="52" t="s">
        <v>5818</v>
      </c>
      <c r="B971" s="52" t="s">
        <v>1146</v>
      </c>
      <c r="C971" s="128" t="s">
        <v>2206</v>
      </c>
      <c r="D971" s="52" t="s">
        <v>6350</v>
      </c>
      <c r="E971" s="52" t="s">
        <v>11843</v>
      </c>
      <c r="F971" s="52" t="s">
        <v>1000</v>
      </c>
      <c r="G971" s="134" t="s">
        <v>6351</v>
      </c>
      <c r="H971" s="52" t="s">
        <v>5818</v>
      </c>
      <c r="I971" s="52">
        <v>6974950101183</v>
      </c>
      <c r="J971" s="52" t="s">
        <v>12957</v>
      </c>
      <c r="K971" s="52"/>
    </row>
    <row r="972" spans="1:11">
      <c r="A972" s="52" t="s">
        <v>762</v>
      </c>
      <c r="B972" s="52" t="s">
        <v>1147</v>
      </c>
      <c r="C972" s="128" t="s">
        <v>6352</v>
      </c>
      <c r="D972" s="52" t="s">
        <v>6353</v>
      </c>
      <c r="E972" s="52">
        <v>0</v>
      </c>
      <c r="F972" s="52" t="s">
        <v>1000</v>
      </c>
      <c r="G972" s="134" t="s">
        <v>6354</v>
      </c>
      <c r="H972" s="52" t="s">
        <v>762</v>
      </c>
      <c r="I972" s="52">
        <v>6974950101190</v>
      </c>
      <c r="J972" s="52" t="s">
        <v>12958</v>
      </c>
      <c r="K972" s="52"/>
    </row>
    <row r="973" spans="1:11">
      <c r="A973" s="52" t="s">
        <v>11010</v>
      </c>
      <c r="B973" s="52" t="s">
        <v>1478</v>
      </c>
      <c r="C973" s="128" t="s">
        <v>6363</v>
      </c>
      <c r="D973" s="52" t="s">
        <v>6364</v>
      </c>
      <c r="E973" s="52" t="s">
        <v>11844</v>
      </c>
      <c r="F973" s="52" t="s">
        <v>6365</v>
      </c>
      <c r="G973" s="134" t="s">
        <v>6366</v>
      </c>
      <c r="H973" s="52" t="s">
        <v>11010</v>
      </c>
      <c r="I973" s="52">
        <v>6974950101435</v>
      </c>
      <c r="J973" s="52" t="s">
        <v>12959</v>
      </c>
      <c r="K973" s="52"/>
    </row>
    <row r="974" spans="1:11">
      <c r="A974" s="52" t="s">
        <v>1009</v>
      </c>
      <c r="B974" s="52" t="s">
        <v>3943</v>
      </c>
      <c r="C974" s="128" t="s">
        <v>3976</v>
      </c>
      <c r="D974" s="52" t="s">
        <v>818</v>
      </c>
      <c r="E974" s="52" t="s">
        <v>11845</v>
      </c>
      <c r="F974" s="52" t="s">
        <v>3977</v>
      </c>
      <c r="G974" s="134" t="s">
        <v>3978</v>
      </c>
      <c r="H974" s="52" t="s">
        <v>1009</v>
      </c>
      <c r="I974" s="52" t="s">
        <v>818</v>
      </c>
      <c r="J974" s="52">
        <v>194846415705</v>
      </c>
      <c r="K974" s="52"/>
    </row>
    <row r="975" spans="1:11">
      <c r="A975" s="52" t="s">
        <v>2467</v>
      </c>
      <c r="B975" s="52" t="s">
        <v>2369</v>
      </c>
      <c r="C975" s="128" t="s">
        <v>6497</v>
      </c>
      <c r="D975" s="52" t="s">
        <v>818</v>
      </c>
      <c r="E975" s="52" t="s">
        <v>11846</v>
      </c>
      <c r="F975" s="52" t="s">
        <v>6498</v>
      </c>
      <c r="G975" s="134" t="s">
        <v>6499</v>
      </c>
      <c r="H975" s="52" t="s">
        <v>2467</v>
      </c>
      <c r="I975" s="52">
        <v>6974950102593</v>
      </c>
      <c r="J975" s="52">
        <v>194846415859</v>
      </c>
      <c r="K975" s="52"/>
    </row>
    <row r="976" spans="1:11">
      <c r="A976" s="52" t="s">
        <v>11010</v>
      </c>
      <c r="B976" s="52" t="s">
        <v>2415</v>
      </c>
      <c r="C976" s="128" t="s">
        <v>6549</v>
      </c>
      <c r="D976" s="52" t="s">
        <v>818</v>
      </c>
      <c r="E976" s="52">
        <v>0</v>
      </c>
      <c r="F976" s="52" t="s">
        <v>6550</v>
      </c>
      <c r="G976" s="134" t="s">
        <v>4485</v>
      </c>
      <c r="H976" s="52" t="s">
        <v>11010</v>
      </c>
      <c r="I976" s="52" t="s">
        <v>7072</v>
      </c>
      <c r="J976" s="52">
        <v>194846416269</v>
      </c>
      <c r="K976" s="52"/>
    </row>
    <row r="977" spans="1:11">
      <c r="A977" s="52" t="s">
        <v>2467</v>
      </c>
      <c r="B977" s="52" t="s">
        <v>4720</v>
      </c>
      <c r="C977" s="128" t="s">
        <v>6709</v>
      </c>
      <c r="D977" s="52" t="s">
        <v>818</v>
      </c>
      <c r="E977" s="52" t="s">
        <v>11847</v>
      </c>
      <c r="F977" s="52" t="s">
        <v>6710</v>
      </c>
      <c r="G977" s="134" t="s">
        <v>6711</v>
      </c>
      <c r="H977" s="52" t="s">
        <v>2467</v>
      </c>
      <c r="I977" s="52">
        <v>6974950104672</v>
      </c>
      <c r="J977" s="52">
        <v>194846417013</v>
      </c>
      <c r="K977" s="52"/>
    </row>
    <row r="978" spans="1:11">
      <c r="A978" s="52" t="s">
        <v>2467</v>
      </c>
      <c r="B978" s="52" t="s">
        <v>4721</v>
      </c>
      <c r="C978" s="128" t="s">
        <v>6712</v>
      </c>
      <c r="D978" s="52" t="s">
        <v>818</v>
      </c>
      <c r="E978" s="52" t="s">
        <v>11848</v>
      </c>
      <c r="F978" s="52" t="s">
        <v>6713</v>
      </c>
      <c r="G978" s="134" t="s">
        <v>6714</v>
      </c>
      <c r="H978" s="52" t="s">
        <v>2467</v>
      </c>
      <c r="I978" s="52">
        <v>6974950104689</v>
      </c>
      <c r="J978" s="52">
        <v>194846417020</v>
      </c>
      <c r="K978" s="52"/>
    </row>
    <row r="979" spans="1:11">
      <c r="A979" s="52" t="s">
        <v>10928</v>
      </c>
      <c r="B979" s="52" t="s">
        <v>10017</v>
      </c>
      <c r="C979" s="128" t="s">
        <v>9458</v>
      </c>
      <c r="D979" s="52"/>
      <c r="E979" s="52">
        <v>0</v>
      </c>
      <c r="F979" s="52"/>
      <c r="G979" s="134" t="s">
        <v>10528</v>
      </c>
      <c r="H979" s="134" t="s">
        <v>10928</v>
      </c>
      <c r="I979" s="52" t="e">
        <v>#N/A</v>
      </c>
      <c r="J979" s="52" t="e">
        <v>#N/A</v>
      </c>
      <c r="K979" s="52"/>
    </row>
    <row r="980" spans="1:11">
      <c r="A980" s="52" t="s">
        <v>277</v>
      </c>
      <c r="B980" s="52" t="s">
        <v>10241</v>
      </c>
      <c r="C980" s="128" t="s">
        <v>9757</v>
      </c>
      <c r="D980" s="52"/>
      <c r="E980" s="52">
        <v>0</v>
      </c>
      <c r="F980" s="52"/>
      <c r="G980" s="134" t="s">
        <v>10823</v>
      </c>
      <c r="H980" s="134" t="s">
        <v>277</v>
      </c>
      <c r="I980" s="52" t="e">
        <v>#N/A</v>
      </c>
      <c r="J980" s="52" t="e">
        <v>#N/A</v>
      </c>
      <c r="K980" s="52"/>
    </row>
    <row r="981" spans="1:11">
      <c r="A981" s="52" t="s">
        <v>762</v>
      </c>
      <c r="B981" s="52" t="s">
        <v>5275</v>
      </c>
      <c r="C981" s="128" t="s">
        <v>2143</v>
      </c>
      <c r="D981" s="52" t="s">
        <v>6232</v>
      </c>
      <c r="E981" s="52">
        <v>0</v>
      </c>
      <c r="F981" s="52"/>
      <c r="G981" s="134" t="s">
        <v>6231</v>
      </c>
      <c r="H981" s="134" t="s">
        <v>762</v>
      </c>
      <c r="I981" s="52">
        <v>6972200199515</v>
      </c>
      <c r="J981" s="52" t="e">
        <v>#N/A</v>
      </c>
      <c r="K981" s="52"/>
    </row>
    <row r="982" spans="1:11" ht="43.75">
      <c r="A982" s="52" t="s">
        <v>2467</v>
      </c>
      <c r="B982" s="52" t="s">
        <v>7802</v>
      </c>
      <c r="C982" s="128" t="s">
        <v>8359</v>
      </c>
      <c r="D982" s="52" t="s">
        <v>8759</v>
      </c>
      <c r="E982" s="52" t="s">
        <v>11850</v>
      </c>
      <c r="F982" s="52" t="s">
        <v>8783</v>
      </c>
      <c r="G982" s="134" t="s">
        <v>8813</v>
      </c>
      <c r="H982" s="52" t="s">
        <v>2467</v>
      </c>
      <c r="I982" s="135" t="s">
        <v>19449</v>
      </c>
      <c r="J982" s="52">
        <v>194846421546</v>
      </c>
      <c r="K982" s="52"/>
    </row>
    <row r="983" spans="1:11">
      <c r="A983" s="52" t="s">
        <v>1009</v>
      </c>
      <c r="B983" s="52" t="s">
        <v>917</v>
      </c>
      <c r="C983" s="128" t="s">
        <v>2125</v>
      </c>
      <c r="D983" s="52" t="s">
        <v>6190</v>
      </c>
      <c r="E983" s="52" t="s">
        <v>11657</v>
      </c>
      <c r="F983" s="52" t="s">
        <v>6191</v>
      </c>
      <c r="G983" s="134" t="s">
        <v>6192</v>
      </c>
      <c r="H983" s="134" t="s">
        <v>1009</v>
      </c>
      <c r="I983" s="52">
        <v>6972200199171</v>
      </c>
      <c r="J983" s="52" t="e">
        <v>#N/A</v>
      </c>
      <c r="K983" s="52"/>
    </row>
    <row r="984" spans="1:11">
      <c r="A984" s="52" t="s">
        <v>5517</v>
      </c>
      <c r="B984" s="52" t="s">
        <v>16877</v>
      </c>
      <c r="C984" s="128" t="s">
        <v>17629</v>
      </c>
      <c r="D984" s="52" t="s">
        <v>17850</v>
      </c>
      <c r="E984" s="52" t="s">
        <v>18121</v>
      </c>
      <c r="F984" s="52"/>
      <c r="G984" s="134" t="s">
        <v>18760</v>
      </c>
      <c r="H984" s="134" t="s">
        <v>5517</v>
      </c>
      <c r="I984" s="52" t="e">
        <v>#N/A</v>
      </c>
      <c r="J984" s="52" t="e">
        <v>#N/A</v>
      </c>
      <c r="K984" s="52" t="s">
        <v>18940</v>
      </c>
    </row>
    <row r="985" spans="1:11">
      <c r="A985" s="52" t="s">
        <v>1485</v>
      </c>
      <c r="B985" s="52" t="s">
        <v>10227</v>
      </c>
      <c r="C985" s="128" t="s">
        <v>9738</v>
      </c>
      <c r="D985" s="52"/>
      <c r="E985" s="52">
        <v>0</v>
      </c>
      <c r="F985" s="52"/>
      <c r="G985" s="134" t="s">
        <v>10804</v>
      </c>
      <c r="H985" s="134" t="s">
        <v>1485</v>
      </c>
      <c r="I985" s="52" t="e">
        <v>#N/A</v>
      </c>
      <c r="J985" s="52" t="e">
        <v>#N/A</v>
      </c>
      <c r="K985" s="52"/>
    </row>
    <row r="986" spans="1:11">
      <c r="A986" s="52" t="s">
        <v>2467</v>
      </c>
      <c r="B986" s="52" t="s">
        <v>14299</v>
      </c>
      <c r="C986" s="128" t="s">
        <v>14300</v>
      </c>
      <c r="D986" s="52"/>
      <c r="E986" s="52" t="s">
        <v>11851</v>
      </c>
      <c r="F986" s="52" t="s">
        <v>14301</v>
      </c>
      <c r="G986" s="134" t="s">
        <v>8806</v>
      </c>
      <c r="H986" s="52" t="s">
        <v>2467</v>
      </c>
      <c r="I986" s="52">
        <v>6932485000319</v>
      </c>
      <c r="J986" s="52">
        <v>194846419857</v>
      </c>
      <c r="K986" s="52" t="s">
        <v>14218</v>
      </c>
    </row>
    <row r="987" spans="1:11">
      <c r="A987" s="52" t="s">
        <v>995</v>
      </c>
      <c r="B987" s="52" t="s">
        <v>7234</v>
      </c>
      <c r="C987" s="128" t="s">
        <v>14302</v>
      </c>
      <c r="D987" s="52"/>
      <c r="E987" s="52" t="s">
        <v>11852</v>
      </c>
      <c r="F987" s="52" t="s">
        <v>14219</v>
      </c>
      <c r="G987" s="134" t="s">
        <v>14220</v>
      </c>
      <c r="H987" s="52" t="s">
        <v>995</v>
      </c>
      <c r="I987" s="52">
        <v>6932485000555</v>
      </c>
      <c r="J987" s="52">
        <v>194846419932</v>
      </c>
      <c r="K987" s="52" t="s">
        <v>7232</v>
      </c>
    </row>
    <row r="988" spans="1:11">
      <c r="A988" s="52" t="s">
        <v>5517</v>
      </c>
      <c r="B988" s="52" t="s">
        <v>10098</v>
      </c>
      <c r="C988" s="128" t="s">
        <v>9570</v>
      </c>
      <c r="D988" s="52"/>
      <c r="E988" s="52">
        <v>0</v>
      </c>
      <c r="F988" s="52"/>
      <c r="G988" s="134" t="s">
        <v>10639</v>
      </c>
      <c r="H988" s="134" t="s">
        <v>5517</v>
      </c>
      <c r="I988" s="52" t="e">
        <v>#N/A</v>
      </c>
      <c r="J988" s="52" t="e">
        <v>#N/A</v>
      </c>
      <c r="K988" s="52"/>
    </row>
    <row r="989" spans="1:11">
      <c r="A989" s="52" t="s">
        <v>961</v>
      </c>
      <c r="B989" s="52" t="s">
        <v>9875</v>
      </c>
      <c r="C989" s="128" t="s">
        <v>9283</v>
      </c>
      <c r="D989" s="52"/>
      <c r="E989" s="52" t="s">
        <v>11637</v>
      </c>
      <c r="F989" s="52"/>
      <c r="G989" s="134" t="s">
        <v>10352</v>
      </c>
      <c r="H989" s="52" t="s">
        <v>961</v>
      </c>
      <c r="I989" s="52" t="e">
        <v>#N/A</v>
      </c>
      <c r="J989" s="52" t="s">
        <v>15934</v>
      </c>
      <c r="K989" s="52"/>
    </row>
    <row r="990" spans="1:11">
      <c r="A990" s="52" t="s">
        <v>10965</v>
      </c>
      <c r="B990" s="52" t="s">
        <v>10064</v>
      </c>
      <c r="C990" s="128" t="s">
        <v>9519</v>
      </c>
      <c r="D990" s="52"/>
      <c r="E990" s="52">
        <v>0</v>
      </c>
      <c r="F990" s="52"/>
      <c r="G990" s="134" t="s">
        <v>10589</v>
      </c>
      <c r="H990" s="134" t="s">
        <v>10965</v>
      </c>
      <c r="I990" s="52" t="e">
        <v>#N/A</v>
      </c>
      <c r="J990" s="52" t="e">
        <v>#N/A</v>
      </c>
      <c r="K990" s="52"/>
    </row>
    <row r="991" spans="1:11">
      <c r="A991" s="52" t="s">
        <v>10939</v>
      </c>
      <c r="B991" s="52" t="s">
        <v>9938</v>
      </c>
      <c r="C991" s="128" t="s">
        <v>9353</v>
      </c>
      <c r="D991" s="52"/>
      <c r="E991" s="52">
        <v>0</v>
      </c>
      <c r="F991" s="52"/>
      <c r="G991" s="134" t="s">
        <v>10422</v>
      </c>
      <c r="H991" s="134" t="s">
        <v>10939</v>
      </c>
      <c r="I991" s="52" t="e">
        <v>#N/A</v>
      </c>
      <c r="J991" s="52" t="e">
        <v>#N/A</v>
      </c>
      <c r="K991" s="52"/>
    </row>
    <row r="992" spans="1:11">
      <c r="A992" s="52" t="s">
        <v>1009</v>
      </c>
      <c r="B992" s="52" t="s">
        <v>1276</v>
      </c>
      <c r="C992" s="128" t="s">
        <v>17627</v>
      </c>
      <c r="D992" s="52" t="s">
        <v>586</v>
      </c>
      <c r="E992" s="52" t="s">
        <v>18119</v>
      </c>
      <c r="F992" s="52"/>
      <c r="G992" s="134" t="s">
        <v>18758</v>
      </c>
      <c r="H992" s="134" t="s">
        <v>1009</v>
      </c>
      <c r="I992" s="52" t="e">
        <v>#N/A</v>
      </c>
      <c r="J992" s="52" t="e">
        <v>#N/A</v>
      </c>
      <c r="K992" s="52" t="s">
        <v>18940</v>
      </c>
    </row>
    <row r="993" spans="1:11">
      <c r="A993" s="52" t="s">
        <v>292</v>
      </c>
      <c r="B993" s="52" t="s">
        <v>14597</v>
      </c>
      <c r="C993" s="128" t="s">
        <v>14598</v>
      </c>
      <c r="D993" s="52"/>
      <c r="E993" s="52"/>
      <c r="F993" s="52"/>
      <c r="G993" s="134" t="s">
        <v>14599</v>
      </c>
      <c r="H993" s="134" t="s">
        <v>292</v>
      </c>
      <c r="I993" s="52" t="e">
        <v>#N/A</v>
      </c>
      <c r="J993" s="52" t="e">
        <v>#N/A</v>
      </c>
      <c r="K993" s="52" t="s">
        <v>14384</v>
      </c>
    </row>
    <row r="994" spans="1:11">
      <c r="A994" s="52" t="s">
        <v>608</v>
      </c>
      <c r="B994" s="52" t="s">
        <v>5272</v>
      </c>
      <c r="C994" s="128" t="s">
        <v>2139</v>
      </c>
      <c r="D994" s="52" t="s">
        <v>6220</v>
      </c>
      <c r="E994" s="52">
        <v>0</v>
      </c>
      <c r="F994" s="52" t="s">
        <v>6221</v>
      </c>
      <c r="G994" s="134" t="s">
        <v>6222</v>
      </c>
      <c r="H994" s="52" t="s">
        <v>608</v>
      </c>
      <c r="I994" s="52">
        <v>6972200199355</v>
      </c>
      <c r="J994" s="52" t="s">
        <v>15935</v>
      </c>
      <c r="K994" s="52"/>
    </row>
    <row r="995" spans="1:11">
      <c r="A995" s="52" t="s">
        <v>1009</v>
      </c>
      <c r="B995" s="52" t="s">
        <v>1427</v>
      </c>
      <c r="C995" s="128" t="s">
        <v>1964</v>
      </c>
      <c r="D995" s="52" t="s">
        <v>704</v>
      </c>
      <c r="E995" s="52" t="s">
        <v>11629</v>
      </c>
      <c r="F995" s="52"/>
      <c r="G995" s="134" t="s">
        <v>1617</v>
      </c>
      <c r="H995" s="134" t="s">
        <v>1009</v>
      </c>
      <c r="I995" s="52" t="s">
        <v>705</v>
      </c>
      <c r="J995" s="52" t="e">
        <v>#N/A</v>
      </c>
      <c r="K995" s="52"/>
    </row>
    <row r="996" spans="1:11">
      <c r="A996" s="52" t="s">
        <v>1009</v>
      </c>
      <c r="B996" s="52" t="s">
        <v>1426</v>
      </c>
      <c r="C996" s="128" t="s">
        <v>1963</v>
      </c>
      <c r="D996" s="52" t="s">
        <v>702</v>
      </c>
      <c r="E996" s="52" t="s">
        <v>11628</v>
      </c>
      <c r="F996" s="52"/>
      <c r="G996" s="134" t="s">
        <v>5918</v>
      </c>
      <c r="H996" s="134" t="s">
        <v>1009</v>
      </c>
      <c r="I996" s="52" t="s">
        <v>703</v>
      </c>
      <c r="J996" s="52" t="e">
        <v>#N/A</v>
      </c>
      <c r="K996" s="52"/>
    </row>
    <row r="997" spans="1:11">
      <c r="A997" s="52" t="s">
        <v>976</v>
      </c>
      <c r="B997" s="52" t="s">
        <v>919</v>
      </c>
      <c r="C997" s="128" t="s">
        <v>2127</v>
      </c>
      <c r="D997" s="52" t="s">
        <v>6195</v>
      </c>
      <c r="E997" s="52">
        <v>0</v>
      </c>
      <c r="F997" s="52" t="s">
        <v>6196</v>
      </c>
      <c r="G997" s="134" t="s">
        <v>6197</v>
      </c>
      <c r="H997" s="52" t="s">
        <v>976</v>
      </c>
      <c r="I997" s="52">
        <v>6972200199195</v>
      </c>
      <c r="J997" s="52" t="s">
        <v>15936</v>
      </c>
      <c r="K997" s="52"/>
    </row>
    <row r="998" spans="1:11">
      <c r="A998" s="52" t="s">
        <v>97</v>
      </c>
      <c r="B998" s="52" t="s">
        <v>9645</v>
      </c>
      <c r="C998" s="128" t="s">
        <v>9645</v>
      </c>
      <c r="D998" s="52"/>
      <c r="E998" s="52">
        <v>0</v>
      </c>
      <c r="F998" s="52"/>
      <c r="G998" s="134" t="s">
        <v>10715</v>
      </c>
      <c r="H998" s="134" t="s">
        <v>97</v>
      </c>
      <c r="I998" s="52" t="e">
        <v>#N/A</v>
      </c>
      <c r="J998" s="52" t="e">
        <v>#N/A</v>
      </c>
      <c r="K998" s="52"/>
    </row>
    <row r="999" spans="1:11">
      <c r="A999" s="52" t="s">
        <v>1009</v>
      </c>
      <c r="B999" s="52" t="s">
        <v>5236</v>
      </c>
      <c r="C999" s="128" t="s">
        <v>1979</v>
      </c>
      <c r="D999" s="52" t="s">
        <v>5934</v>
      </c>
      <c r="E999" s="52" t="s">
        <v>11614</v>
      </c>
      <c r="F999" s="52" t="s">
        <v>14267</v>
      </c>
      <c r="G999" s="134" t="s">
        <v>5935</v>
      </c>
      <c r="H999" s="134" t="s">
        <v>1009</v>
      </c>
      <c r="I999" s="52" t="s">
        <v>729</v>
      </c>
      <c r="J999" s="52" t="e">
        <v>#N/A</v>
      </c>
      <c r="K999" s="52"/>
    </row>
    <row r="1000" spans="1:11">
      <c r="A1000" s="52" t="s">
        <v>5818</v>
      </c>
      <c r="B1000" s="52" t="s">
        <v>5334</v>
      </c>
      <c r="C1000" s="128" t="s">
        <v>4005</v>
      </c>
      <c r="D1000" s="52" t="s">
        <v>818</v>
      </c>
      <c r="E1000" s="52">
        <v>0</v>
      </c>
      <c r="F1000" s="52" t="s">
        <v>6547</v>
      </c>
      <c r="G1000" s="134" t="s">
        <v>6548</v>
      </c>
      <c r="H1000" s="52" t="s">
        <v>5818</v>
      </c>
      <c r="I1000" s="52">
        <v>6974950105853</v>
      </c>
      <c r="J1000" s="52">
        <v>194846417358</v>
      </c>
      <c r="K1000" s="52"/>
    </row>
    <row r="1001" spans="1:11">
      <c r="A1001" s="52" t="s">
        <v>1009</v>
      </c>
      <c r="B1001" s="52" t="s">
        <v>5237</v>
      </c>
      <c r="C1001" s="128" t="s">
        <v>1980</v>
      </c>
      <c r="D1001" s="52" t="s">
        <v>5936</v>
      </c>
      <c r="E1001" s="52" t="s">
        <v>11613</v>
      </c>
      <c r="F1001" s="52" t="s">
        <v>14267</v>
      </c>
      <c r="G1001" s="134" t="s">
        <v>5937</v>
      </c>
      <c r="H1001" s="134" t="s">
        <v>1009</v>
      </c>
      <c r="I1001" s="52" t="s">
        <v>730</v>
      </c>
      <c r="J1001" s="52" t="e">
        <v>#N/A</v>
      </c>
      <c r="K1001" s="52"/>
    </row>
    <row r="1002" spans="1:11">
      <c r="A1002" s="52" t="s">
        <v>1009</v>
      </c>
      <c r="B1002" s="52" t="s">
        <v>5235</v>
      </c>
      <c r="C1002" s="128" t="s">
        <v>1978</v>
      </c>
      <c r="D1002" s="52" t="s">
        <v>5932</v>
      </c>
      <c r="E1002" s="52" t="s">
        <v>11612</v>
      </c>
      <c r="F1002" s="52" t="s">
        <v>14267</v>
      </c>
      <c r="G1002" s="134" t="s">
        <v>5933</v>
      </c>
      <c r="H1002" s="134" t="s">
        <v>1009</v>
      </c>
      <c r="I1002" s="52" t="s">
        <v>728</v>
      </c>
      <c r="J1002" s="52" t="e">
        <v>#N/A</v>
      </c>
      <c r="K1002" s="52"/>
    </row>
    <row r="1003" spans="1:11">
      <c r="A1003" s="52" t="s">
        <v>5511</v>
      </c>
      <c r="B1003" s="52" t="s">
        <v>5238</v>
      </c>
      <c r="C1003" s="128" t="s">
        <v>1981</v>
      </c>
      <c r="D1003" s="52" t="s">
        <v>5938</v>
      </c>
      <c r="E1003" s="52" t="s">
        <v>11611</v>
      </c>
      <c r="F1003" s="52" t="s">
        <v>14266</v>
      </c>
      <c r="G1003" s="134" t="s">
        <v>5939</v>
      </c>
      <c r="H1003" s="52" t="s">
        <v>5511</v>
      </c>
      <c r="I1003" s="52" t="s">
        <v>731</v>
      </c>
      <c r="J1003" s="52" t="s">
        <v>15937</v>
      </c>
      <c r="K1003" s="52"/>
    </row>
    <row r="1004" spans="1:11">
      <c r="A1004" s="52" t="s">
        <v>4002</v>
      </c>
      <c r="B1004" s="52" t="s">
        <v>1031</v>
      </c>
      <c r="C1004" s="128" t="s">
        <v>2174</v>
      </c>
      <c r="D1004" s="52" t="s">
        <v>937</v>
      </c>
      <c r="E1004" s="52" t="s">
        <v>11854</v>
      </c>
      <c r="F1004" s="52" t="s">
        <v>938</v>
      </c>
      <c r="G1004" s="134" t="s">
        <v>939</v>
      </c>
      <c r="H1004" s="52" t="s">
        <v>4002</v>
      </c>
      <c r="I1004" s="52">
        <v>6974950100667</v>
      </c>
      <c r="J1004" s="52" t="s">
        <v>12960</v>
      </c>
      <c r="K1004" s="52"/>
    </row>
    <row r="1005" spans="1:11">
      <c r="A1005" s="52" t="s">
        <v>943</v>
      </c>
      <c r="B1005" s="52" t="s">
        <v>944</v>
      </c>
      <c r="C1005" s="128" t="s">
        <v>2175</v>
      </c>
      <c r="D1005" s="52" t="s">
        <v>941</v>
      </c>
      <c r="E1005" s="52" t="s">
        <v>11855</v>
      </c>
      <c r="F1005" s="52" t="s">
        <v>938</v>
      </c>
      <c r="G1005" s="134" t="s">
        <v>942</v>
      </c>
      <c r="H1005" s="52" t="s">
        <v>943</v>
      </c>
      <c r="I1005" s="52">
        <v>6974950100674</v>
      </c>
      <c r="J1005" s="52" t="s">
        <v>12961</v>
      </c>
      <c r="K1005" s="52"/>
    </row>
    <row r="1006" spans="1:11">
      <c r="A1006" s="52" t="s">
        <v>946</v>
      </c>
      <c r="B1006" s="52" t="s">
        <v>947</v>
      </c>
      <c r="C1006" s="128" t="s">
        <v>2176</v>
      </c>
      <c r="D1006" s="52" t="s">
        <v>6302</v>
      </c>
      <c r="E1006" s="52" t="s">
        <v>11856</v>
      </c>
      <c r="F1006" s="52" t="s">
        <v>938</v>
      </c>
      <c r="G1006" s="134" t="s">
        <v>945</v>
      </c>
      <c r="H1006" s="52" t="s">
        <v>946</v>
      </c>
      <c r="I1006" s="52">
        <v>6974950100681</v>
      </c>
      <c r="J1006" s="52" t="s">
        <v>12962</v>
      </c>
      <c r="K1006" s="52"/>
    </row>
    <row r="1007" spans="1:11">
      <c r="A1007" s="52" t="s">
        <v>951</v>
      </c>
      <c r="B1007" s="52" t="s">
        <v>952</v>
      </c>
      <c r="C1007" s="128" t="s">
        <v>2177</v>
      </c>
      <c r="D1007" s="52" t="s">
        <v>949</v>
      </c>
      <c r="E1007" s="52" t="s">
        <v>11857</v>
      </c>
      <c r="F1007" s="52" t="s">
        <v>938</v>
      </c>
      <c r="G1007" s="134" t="s">
        <v>950</v>
      </c>
      <c r="H1007" s="52" t="s">
        <v>951</v>
      </c>
      <c r="I1007" s="52">
        <v>6974950100698</v>
      </c>
      <c r="J1007" s="52" t="s">
        <v>12963</v>
      </c>
      <c r="K1007" s="52"/>
    </row>
    <row r="1008" spans="1:11">
      <c r="A1008" s="52" t="s">
        <v>1582</v>
      </c>
      <c r="B1008" s="52" t="s">
        <v>954</v>
      </c>
      <c r="C1008" s="128" t="s">
        <v>6303</v>
      </c>
      <c r="D1008" s="52" t="s">
        <v>6304</v>
      </c>
      <c r="E1008" s="52" t="s">
        <v>11858</v>
      </c>
      <c r="F1008" s="52" t="s">
        <v>938</v>
      </c>
      <c r="G1008" s="134" t="s">
        <v>953</v>
      </c>
      <c r="H1008" s="52" t="s">
        <v>1582</v>
      </c>
      <c r="I1008" s="52">
        <v>6974950100704</v>
      </c>
      <c r="J1008" s="52" t="s">
        <v>12964</v>
      </c>
      <c r="K1008" s="52"/>
    </row>
    <row r="1009" spans="1:11">
      <c r="A1009" s="52" t="s">
        <v>957</v>
      </c>
      <c r="B1009" s="52" t="s">
        <v>958</v>
      </c>
      <c r="C1009" s="128" t="s">
        <v>6305</v>
      </c>
      <c r="D1009" s="52" t="s">
        <v>955</v>
      </c>
      <c r="E1009" s="52" t="s">
        <v>11859</v>
      </c>
      <c r="F1009" s="52" t="s">
        <v>938</v>
      </c>
      <c r="G1009" s="134" t="s">
        <v>956</v>
      </c>
      <c r="H1009" s="52" t="s">
        <v>957</v>
      </c>
      <c r="I1009" s="52">
        <v>6974950100711</v>
      </c>
      <c r="J1009" s="52" t="s">
        <v>12965</v>
      </c>
      <c r="K1009" s="52"/>
    </row>
    <row r="1010" spans="1:11">
      <c r="A1010" s="52" t="s">
        <v>961</v>
      </c>
      <c r="B1010" s="52" t="s">
        <v>962</v>
      </c>
      <c r="C1010" s="128" t="s">
        <v>6306</v>
      </c>
      <c r="D1010" s="52" t="s">
        <v>959</v>
      </c>
      <c r="E1010" s="52" t="s">
        <v>11860</v>
      </c>
      <c r="F1010" s="52" t="s">
        <v>938</v>
      </c>
      <c r="G1010" s="134" t="s">
        <v>960</v>
      </c>
      <c r="H1010" s="52" t="s">
        <v>961</v>
      </c>
      <c r="I1010" s="52">
        <v>6974950100728</v>
      </c>
      <c r="J1010" s="52" t="s">
        <v>12966</v>
      </c>
      <c r="K1010" s="52"/>
    </row>
    <row r="1011" spans="1:11">
      <c r="A1011" s="52" t="s">
        <v>772</v>
      </c>
      <c r="B1011" s="52" t="s">
        <v>967</v>
      </c>
      <c r="C1011" s="128" t="s">
        <v>2179</v>
      </c>
      <c r="D1011" s="52" t="s">
        <v>965</v>
      </c>
      <c r="E1011" s="52" t="s">
        <v>11861</v>
      </c>
      <c r="F1011" s="52" t="s">
        <v>938</v>
      </c>
      <c r="G1011" s="134" t="s">
        <v>966</v>
      </c>
      <c r="H1011" s="52" t="s">
        <v>772</v>
      </c>
      <c r="I1011" s="52">
        <v>6974950100735</v>
      </c>
      <c r="J1011" s="52" t="s">
        <v>12967</v>
      </c>
      <c r="K1011" s="52"/>
    </row>
    <row r="1012" spans="1:11">
      <c r="A1012" s="52" t="s">
        <v>772</v>
      </c>
      <c r="B1012" s="52" t="s">
        <v>969</v>
      </c>
      <c r="C1012" s="128" t="s">
        <v>2180</v>
      </c>
      <c r="D1012" s="52" t="s">
        <v>968</v>
      </c>
      <c r="E1012" s="52" t="s">
        <v>11862</v>
      </c>
      <c r="F1012" s="52" t="s">
        <v>938</v>
      </c>
      <c r="G1012" s="134" t="s">
        <v>6308</v>
      </c>
      <c r="H1012" s="52" t="s">
        <v>772</v>
      </c>
      <c r="I1012" s="52">
        <v>6974950100742</v>
      </c>
      <c r="J1012" s="52" t="s">
        <v>12968</v>
      </c>
      <c r="K1012" s="52"/>
    </row>
    <row r="1013" spans="1:11">
      <c r="A1013" s="52" t="s">
        <v>762</v>
      </c>
      <c r="B1013" s="52" t="s">
        <v>973</v>
      </c>
      <c r="C1013" s="128" t="s">
        <v>2182</v>
      </c>
      <c r="D1013" s="52" t="s">
        <v>972</v>
      </c>
      <c r="E1013" s="52" t="s">
        <v>11863</v>
      </c>
      <c r="F1013" s="52" t="s">
        <v>938</v>
      </c>
      <c r="G1013" s="134" t="s">
        <v>6310</v>
      </c>
      <c r="H1013" s="52" t="s">
        <v>762</v>
      </c>
      <c r="I1013" s="52">
        <v>6974950100766</v>
      </c>
      <c r="J1013" s="52" t="s">
        <v>12969</v>
      </c>
      <c r="K1013" s="52"/>
    </row>
    <row r="1014" spans="1:11">
      <c r="A1014" s="52" t="s">
        <v>976</v>
      </c>
      <c r="B1014" s="52" t="s">
        <v>980</v>
      </c>
      <c r="C1014" s="128" t="s">
        <v>2184</v>
      </c>
      <c r="D1014" s="52" t="s">
        <v>978</v>
      </c>
      <c r="E1014" s="52" t="s">
        <v>11864</v>
      </c>
      <c r="F1014" s="52" t="s">
        <v>938</v>
      </c>
      <c r="G1014" s="134" t="s">
        <v>979</v>
      </c>
      <c r="H1014" s="52" t="s">
        <v>976</v>
      </c>
      <c r="I1014" s="52">
        <v>6974950100780</v>
      </c>
      <c r="J1014" s="52" t="s">
        <v>12970</v>
      </c>
      <c r="K1014" s="52"/>
    </row>
    <row r="1015" spans="1:11">
      <c r="A1015" s="52" t="s">
        <v>982</v>
      </c>
      <c r="B1015" s="52" t="s">
        <v>983</v>
      </c>
      <c r="C1015" s="128" t="s">
        <v>6311</v>
      </c>
      <c r="D1015" s="52" t="s">
        <v>981</v>
      </c>
      <c r="E1015" s="52" t="s">
        <v>11865</v>
      </c>
      <c r="F1015" s="52" t="s">
        <v>938</v>
      </c>
      <c r="G1015" s="134" t="s">
        <v>6312</v>
      </c>
      <c r="H1015" s="52" t="s">
        <v>982</v>
      </c>
      <c r="I1015" s="52">
        <v>6974950100797</v>
      </c>
      <c r="J1015" s="52" t="s">
        <v>12971</v>
      </c>
      <c r="K1015" s="52"/>
    </row>
    <row r="1016" spans="1:11">
      <c r="A1016" s="52" t="s">
        <v>457</v>
      </c>
      <c r="B1016" s="52" t="s">
        <v>985</v>
      </c>
      <c r="C1016" s="128" t="s">
        <v>2185</v>
      </c>
      <c r="D1016" s="52" t="s">
        <v>984</v>
      </c>
      <c r="E1016" s="52" t="s">
        <v>11866</v>
      </c>
      <c r="F1016" s="52" t="s">
        <v>938</v>
      </c>
      <c r="G1016" s="134" t="s">
        <v>6313</v>
      </c>
      <c r="H1016" s="52" t="s">
        <v>457</v>
      </c>
      <c r="I1016" s="52">
        <v>6974950100803</v>
      </c>
      <c r="J1016" s="52" t="s">
        <v>12972</v>
      </c>
      <c r="K1016" s="52"/>
    </row>
    <row r="1017" spans="1:11">
      <c r="A1017" s="52" t="s">
        <v>779</v>
      </c>
      <c r="B1017" s="52" t="s">
        <v>988</v>
      </c>
      <c r="C1017" s="128" t="s">
        <v>2186</v>
      </c>
      <c r="D1017" s="52" t="s">
        <v>986</v>
      </c>
      <c r="E1017" s="52" t="s">
        <v>11867</v>
      </c>
      <c r="F1017" s="52" t="s">
        <v>938</v>
      </c>
      <c r="G1017" s="134" t="s">
        <v>987</v>
      </c>
      <c r="H1017" s="52" t="s">
        <v>779</v>
      </c>
      <c r="I1017" s="52">
        <v>6974950100810</v>
      </c>
      <c r="J1017" s="52" t="s">
        <v>12973</v>
      </c>
      <c r="K1017" s="52"/>
    </row>
    <row r="1018" spans="1:11">
      <c r="A1018" s="52" t="s">
        <v>769</v>
      </c>
      <c r="B1018" s="52" t="s">
        <v>989</v>
      </c>
      <c r="C1018" s="128" t="s">
        <v>2187</v>
      </c>
      <c r="D1018" s="52" t="s">
        <v>6314</v>
      </c>
      <c r="E1018" s="52" t="s">
        <v>11868</v>
      </c>
      <c r="F1018" s="52" t="s">
        <v>938</v>
      </c>
      <c r="G1018" s="134" t="s">
        <v>6315</v>
      </c>
      <c r="H1018" s="52" t="s">
        <v>769</v>
      </c>
      <c r="I1018" s="52">
        <v>6974950100827</v>
      </c>
      <c r="J1018" s="52" t="s">
        <v>12974</v>
      </c>
      <c r="K1018" s="52"/>
    </row>
    <row r="1019" spans="1:11">
      <c r="A1019" s="52" t="s">
        <v>992</v>
      </c>
      <c r="B1019" s="52" t="s">
        <v>993</v>
      </c>
      <c r="C1019" s="128" t="s">
        <v>2188</v>
      </c>
      <c r="D1019" s="52" t="s">
        <v>990</v>
      </c>
      <c r="E1019" s="52" t="s">
        <v>11869</v>
      </c>
      <c r="F1019" s="52" t="s">
        <v>938</v>
      </c>
      <c r="G1019" s="134" t="s">
        <v>991</v>
      </c>
      <c r="H1019" s="52" t="s">
        <v>992</v>
      </c>
      <c r="I1019" s="52">
        <v>6974950100834</v>
      </c>
      <c r="J1019" s="52" t="s">
        <v>12975</v>
      </c>
      <c r="K1019" s="52"/>
    </row>
    <row r="1020" spans="1:11">
      <c r="A1020" s="52" t="s">
        <v>995</v>
      </c>
      <c r="B1020" s="52" t="s">
        <v>996</v>
      </c>
      <c r="C1020" s="128" t="s">
        <v>2189</v>
      </c>
      <c r="D1020" s="52" t="s">
        <v>994</v>
      </c>
      <c r="E1020" s="52" t="s">
        <v>11870</v>
      </c>
      <c r="F1020" s="52" t="s">
        <v>938</v>
      </c>
      <c r="G1020" s="134" t="s">
        <v>6316</v>
      </c>
      <c r="H1020" s="52" t="s">
        <v>995</v>
      </c>
      <c r="I1020" s="52">
        <v>6974950100841</v>
      </c>
      <c r="J1020" s="52" t="s">
        <v>12976</v>
      </c>
      <c r="K1020" s="52"/>
    </row>
    <row r="1021" spans="1:11">
      <c r="A1021" s="52" t="s">
        <v>762</v>
      </c>
      <c r="B1021" s="52" t="s">
        <v>999</v>
      </c>
      <c r="C1021" s="128" t="s">
        <v>2190</v>
      </c>
      <c r="D1021" s="52" t="s">
        <v>997</v>
      </c>
      <c r="E1021" s="52" t="s">
        <v>11871</v>
      </c>
      <c r="F1021" s="52" t="s">
        <v>938</v>
      </c>
      <c r="G1021" s="134" t="s">
        <v>998</v>
      </c>
      <c r="H1021" s="52" t="s">
        <v>762</v>
      </c>
      <c r="I1021" s="52">
        <v>6974950100858</v>
      </c>
      <c r="J1021" s="52" t="s">
        <v>12977</v>
      </c>
      <c r="K1021" s="52"/>
    </row>
    <row r="1022" spans="1:11">
      <c r="A1022" s="52" t="s">
        <v>1582</v>
      </c>
      <c r="B1022" s="52" t="s">
        <v>2329</v>
      </c>
      <c r="C1022" s="128" t="s">
        <v>6461</v>
      </c>
      <c r="D1022" s="52" t="s">
        <v>818</v>
      </c>
      <c r="E1022" s="52" t="s">
        <v>11872</v>
      </c>
      <c r="F1022" s="52" t="s">
        <v>6409</v>
      </c>
      <c r="G1022" s="134" t="s">
        <v>6462</v>
      </c>
      <c r="H1022" s="52" t="s">
        <v>1582</v>
      </c>
      <c r="I1022" s="52">
        <v>6974950101893</v>
      </c>
      <c r="J1022" s="52">
        <v>194846415583</v>
      </c>
      <c r="K1022" s="52"/>
    </row>
    <row r="1023" spans="1:11">
      <c r="A1023" s="52" t="s">
        <v>1582</v>
      </c>
      <c r="B1023" s="52" t="s">
        <v>2330</v>
      </c>
      <c r="C1023" s="128" t="s">
        <v>6463</v>
      </c>
      <c r="D1023" s="52" t="s">
        <v>818</v>
      </c>
      <c r="E1023" s="52" t="s">
        <v>11873</v>
      </c>
      <c r="F1023" s="52" t="s">
        <v>6409</v>
      </c>
      <c r="G1023" s="134" t="s">
        <v>6464</v>
      </c>
      <c r="H1023" s="52" t="s">
        <v>1582</v>
      </c>
      <c r="I1023" s="52">
        <v>6974950101909</v>
      </c>
      <c r="J1023" s="52">
        <v>194846415590</v>
      </c>
      <c r="K1023" s="52"/>
    </row>
    <row r="1024" spans="1:11">
      <c r="A1024" s="52" t="s">
        <v>957</v>
      </c>
      <c r="B1024" s="52" t="s">
        <v>2331</v>
      </c>
      <c r="C1024" s="128" t="s">
        <v>6465</v>
      </c>
      <c r="D1024" s="52" t="s">
        <v>818</v>
      </c>
      <c r="E1024" s="52" t="s">
        <v>11874</v>
      </c>
      <c r="F1024" s="52" t="s">
        <v>6409</v>
      </c>
      <c r="G1024" s="134" t="s">
        <v>6466</v>
      </c>
      <c r="H1024" s="52" t="s">
        <v>957</v>
      </c>
      <c r="I1024" s="52">
        <v>6974950101916</v>
      </c>
      <c r="J1024" s="52">
        <v>194846415606</v>
      </c>
      <c r="K1024" s="52"/>
    </row>
    <row r="1025" spans="1:11">
      <c r="A1025" s="52" t="s">
        <v>961</v>
      </c>
      <c r="B1025" s="52" t="s">
        <v>2332</v>
      </c>
      <c r="C1025" s="128" t="s">
        <v>6467</v>
      </c>
      <c r="D1025" s="52" t="s">
        <v>818</v>
      </c>
      <c r="E1025" s="52" t="s">
        <v>11875</v>
      </c>
      <c r="F1025" s="52" t="s">
        <v>6409</v>
      </c>
      <c r="G1025" s="134" t="s">
        <v>6468</v>
      </c>
      <c r="H1025" s="52" t="s">
        <v>961</v>
      </c>
      <c r="I1025" s="52">
        <v>6974950101930</v>
      </c>
      <c r="J1025" s="52">
        <v>194846415620</v>
      </c>
      <c r="K1025" s="52"/>
    </row>
    <row r="1026" spans="1:11">
      <c r="A1026" s="52" t="s">
        <v>2467</v>
      </c>
      <c r="B1026" s="52" t="s">
        <v>2333</v>
      </c>
      <c r="C1026" s="128" t="s">
        <v>6469</v>
      </c>
      <c r="D1026" s="52" t="s">
        <v>818</v>
      </c>
      <c r="E1026" s="52" t="s">
        <v>11876</v>
      </c>
      <c r="F1026" s="52" t="s">
        <v>6409</v>
      </c>
      <c r="G1026" s="134" t="s">
        <v>6470</v>
      </c>
      <c r="H1026" s="52" t="s">
        <v>2467</v>
      </c>
      <c r="I1026" s="52">
        <v>6974950101923</v>
      </c>
      <c r="J1026" s="52">
        <v>194846415613</v>
      </c>
      <c r="K1026" s="52"/>
    </row>
    <row r="1027" spans="1:11">
      <c r="A1027" s="52" t="s">
        <v>762</v>
      </c>
      <c r="B1027" s="52" t="s">
        <v>971</v>
      </c>
      <c r="C1027" s="128" t="s">
        <v>2181</v>
      </c>
      <c r="D1027" s="52" t="s">
        <v>970</v>
      </c>
      <c r="E1027" s="52" t="s">
        <v>11877</v>
      </c>
      <c r="F1027" s="52" t="s">
        <v>938</v>
      </c>
      <c r="G1027" s="134" t="s">
        <v>6309</v>
      </c>
      <c r="H1027" s="52" t="s">
        <v>762</v>
      </c>
      <c r="I1027" s="52">
        <v>6974950100759</v>
      </c>
      <c r="J1027" s="52" t="s">
        <v>12978</v>
      </c>
      <c r="K1027" s="52"/>
    </row>
    <row r="1028" spans="1:11">
      <c r="A1028" s="52" t="s">
        <v>976</v>
      </c>
      <c r="B1028" s="52" t="s">
        <v>977</v>
      </c>
      <c r="C1028" s="128" t="s">
        <v>2183</v>
      </c>
      <c r="D1028" s="52" t="s">
        <v>974</v>
      </c>
      <c r="E1028" s="52" t="s">
        <v>11878</v>
      </c>
      <c r="F1028" s="52" t="s">
        <v>938</v>
      </c>
      <c r="G1028" s="134" t="s">
        <v>975</v>
      </c>
      <c r="H1028" s="52" t="s">
        <v>976</v>
      </c>
      <c r="I1028" s="52">
        <v>6974950100773</v>
      </c>
      <c r="J1028" s="52" t="s">
        <v>12979</v>
      </c>
      <c r="K1028" s="52"/>
    </row>
    <row r="1029" spans="1:11">
      <c r="A1029" s="52" t="s">
        <v>772</v>
      </c>
      <c r="B1029" s="52" t="s">
        <v>1447</v>
      </c>
      <c r="C1029" s="128" t="s">
        <v>2178</v>
      </c>
      <c r="D1029" s="52" t="s">
        <v>6307</v>
      </c>
      <c r="E1029" s="52" t="s">
        <v>11879</v>
      </c>
      <c r="F1029" s="52" t="s">
        <v>938</v>
      </c>
      <c r="G1029" s="134" t="s">
        <v>963</v>
      </c>
      <c r="H1029" s="52" t="s">
        <v>772</v>
      </c>
      <c r="I1029" s="52">
        <v>6974950101374</v>
      </c>
      <c r="J1029" s="52" t="s">
        <v>12980</v>
      </c>
      <c r="K1029" s="52"/>
    </row>
    <row r="1030" spans="1:11">
      <c r="A1030" s="52" t="s">
        <v>1582</v>
      </c>
      <c r="B1030" s="52" t="s">
        <v>2326</v>
      </c>
      <c r="C1030" s="128" t="s">
        <v>6408</v>
      </c>
      <c r="D1030" s="52" t="s">
        <v>818</v>
      </c>
      <c r="E1030" s="52" t="s">
        <v>11880</v>
      </c>
      <c r="F1030" s="52" t="s">
        <v>6409</v>
      </c>
      <c r="G1030" s="134" t="s">
        <v>6410</v>
      </c>
      <c r="H1030" s="52" t="s">
        <v>1582</v>
      </c>
      <c r="I1030" s="52">
        <v>6974950101572</v>
      </c>
      <c r="J1030" s="52" t="s">
        <v>12663</v>
      </c>
      <c r="K1030" s="52"/>
    </row>
    <row r="1031" spans="1:11">
      <c r="A1031" s="52" t="s">
        <v>3959</v>
      </c>
      <c r="B1031" s="52" t="s">
        <v>10069</v>
      </c>
      <c r="C1031" s="128" t="s">
        <v>9524</v>
      </c>
      <c r="D1031" s="52"/>
      <c r="E1031" s="52">
        <v>0</v>
      </c>
      <c r="F1031" s="52"/>
      <c r="G1031" s="134" t="s">
        <v>10594</v>
      </c>
      <c r="H1031" s="134" t="s">
        <v>3959</v>
      </c>
      <c r="I1031" s="52">
        <v>0</v>
      </c>
      <c r="J1031" s="52" t="e">
        <v>#N/A</v>
      </c>
      <c r="K1031" s="52"/>
    </row>
    <row r="1032" spans="1:11">
      <c r="A1032" s="52" t="s">
        <v>11001</v>
      </c>
      <c r="B1032" s="52" t="s">
        <v>10275</v>
      </c>
      <c r="C1032" s="128" t="s">
        <v>9798</v>
      </c>
      <c r="D1032" s="52"/>
      <c r="E1032" s="52">
        <v>0</v>
      </c>
      <c r="F1032" s="52"/>
      <c r="G1032" s="134" t="s">
        <v>10863</v>
      </c>
      <c r="H1032" s="134" t="s">
        <v>11001</v>
      </c>
      <c r="I1032" s="52" t="e">
        <v>#N/A</v>
      </c>
      <c r="J1032" s="52" t="e">
        <v>#N/A</v>
      </c>
      <c r="K1032" s="52"/>
    </row>
    <row r="1033" spans="1:11">
      <c r="A1033" s="52" t="s">
        <v>292</v>
      </c>
      <c r="B1033" s="52" t="s">
        <v>10300</v>
      </c>
      <c r="C1033" s="128" t="s">
        <v>9829</v>
      </c>
      <c r="D1033" s="52"/>
      <c r="E1033" s="52">
        <v>0</v>
      </c>
      <c r="F1033" s="52"/>
      <c r="G1033" s="134" t="s">
        <v>10893</v>
      </c>
      <c r="H1033" s="134" t="s">
        <v>292</v>
      </c>
      <c r="I1033" s="52" t="e">
        <v>#N/A</v>
      </c>
      <c r="J1033" s="52" t="e">
        <v>#N/A</v>
      </c>
      <c r="K1033" s="52"/>
    </row>
    <row r="1034" spans="1:11">
      <c r="A1034" s="52" t="s">
        <v>608</v>
      </c>
      <c r="B1034" s="52" t="s">
        <v>5315</v>
      </c>
      <c r="C1034" s="128" t="s">
        <v>2413</v>
      </c>
      <c r="D1034" s="52" t="s">
        <v>818</v>
      </c>
      <c r="E1034" s="52" t="s">
        <v>11882</v>
      </c>
      <c r="F1034" s="52" t="s">
        <v>6480</v>
      </c>
      <c r="G1034" s="134" t="s">
        <v>6481</v>
      </c>
      <c r="H1034" s="52" t="s">
        <v>608</v>
      </c>
      <c r="I1034" s="52">
        <v>6974950102333</v>
      </c>
      <c r="J1034" s="52">
        <v>194846415767</v>
      </c>
      <c r="K1034" s="52"/>
    </row>
    <row r="1035" spans="1:11">
      <c r="A1035" s="52" t="s">
        <v>292</v>
      </c>
      <c r="B1035" s="52" t="s">
        <v>1004</v>
      </c>
      <c r="C1035" s="128" t="s">
        <v>6392</v>
      </c>
      <c r="D1035" s="52" t="s">
        <v>6393</v>
      </c>
      <c r="E1035" s="52" t="s">
        <v>11883</v>
      </c>
      <c r="F1035" s="52" t="s">
        <v>6394</v>
      </c>
      <c r="G1035" s="134" t="s">
        <v>5887</v>
      </c>
      <c r="H1035" s="52" t="s">
        <v>292</v>
      </c>
      <c r="I1035" s="52">
        <v>6974950101459</v>
      </c>
      <c r="J1035" s="52" t="s">
        <v>12981</v>
      </c>
      <c r="K1035" s="52"/>
    </row>
    <row r="1036" spans="1:11">
      <c r="A1036" s="52" t="s">
        <v>1009</v>
      </c>
      <c r="B1036" s="52" t="s">
        <v>5307</v>
      </c>
      <c r="C1036" s="128" t="s">
        <v>3987</v>
      </c>
      <c r="D1036" s="52" t="s">
        <v>6402</v>
      </c>
      <c r="E1036" s="52" t="s">
        <v>11884</v>
      </c>
      <c r="F1036" s="52" t="s">
        <v>1008</v>
      </c>
      <c r="G1036" s="134" t="s">
        <v>3978</v>
      </c>
      <c r="H1036" s="52" t="s">
        <v>1009</v>
      </c>
      <c r="I1036" s="52" t="s">
        <v>7071</v>
      </c>
      <c r="J1036" s="52" t="s">
        <v>12982</v>
      </c>
      <c r="K1036" s="52"/>
    </row>
    <row r="1037" spans="1:11">
      <c r="A1037" s="52" t="s">
        <v>1009</v>
      </c>
      <c r="B1037" s="52" t="s">
        <v>5372</v>
      </c>
      <c r="C1037" s="128" t="s">
        <v>6745</v>
      </c>
      <c r="D1037" s="52" t="s">
        <v>1962</v>
      </c>
      <c r="E1037" s="52">
        <v>0</v>
      </c>
      <c r="F1037" s="52" t="s">
        <v>6742</v>
      </c>
      <c r="G1037" s="134" t="s">
        <v>4491</v>
      </c>
      <c r="H1037" s="134" t="s">
        <v>1009</v>
      </c>
      <c r="I1037" s="52">
        <v>6974950105686</v>
      </c>
      <c r="J1037" s="52" t="e">
        <v>#N/A</v>
      </c>
      <c r="K1037" s="52"/>
    </row>
    <row r="1038" spans="1:11">
      <c r="A1038" s="52" t="s">
        <v>1582</v>
      </c>
      <c r="B1038" s="52" t="s">
        <v>1683</v>
      </c>
      <c r="C1038" s="128" t="s">
        <v>6405</v>
      </c>
      <c r="D1038" s="52" t="s">
        <v>818</v>
      </c>
      <c r="E1038" s="52" t="s">
        <v>11886</v>
      </c>
      <c r="F1038" s="52" t="s">
        <v>6406</v>
      </c>
      <c r="G1038" s="134" t="s">
        <v>6407</v>
      </c>
      <c r="H1038" s="52" t="s">
        <v>1582</v>
      </c>
      <c r="I1038" s="52">
        <v>6974950101824</v>
      </c>
      <c r="J1038" s="52">
        <v>194846415514</v>
      </c>
      <c r="K1038" s="52"/>
    </row>
    <row r="1039" spans="1:11">
      <c r="A1039" s="52" t="s">
        <v>292</v>
      </c>
      <c r="B1039" s="52" t="s">
        <v>1003</v>
      </c>
      <c r="C1039" s="128" t="s">
        <v>6389</v>
      </c>
      <c r="D1039" s="52" t="s">
        <v>6390</v>
      </c>
      <c r="E1039" s="52" t="s">
        <v>11887</v>
      </c>
      <c r="F1039" s="52" t="s">
        <v>6391</v>
      </c>
      <c r="G1039" s="134" t="s">
        <v>5886</v>
      </c>
      <c r="H1039" s="52" t="s">
        <v>292</v>
      </c>
      <c r="I1039" s="52">
        <v>6974950101442</v>
      </c>
      <c r="J1039" s="52" t="s">
        <v>12983</v>
      </c>
      <c r="K1039" s="52"/>
    </row>
    <row r="1040" spans="1:11">
      <c r="A1040" s="52" t="s">
        <v>6326</v>
      </c>
      <c r="B1040" s="52" t="s">
        <v>1006</v>
      </c>
      <c r="C1040" s="128" t="s">
        <v>6397</v>
      </c>
      <c r="D1040" s="52" t="s">
        <v>6398</v>
      </c>
      <c r="E1040" s="52" t="s">
        <v>11888</v>
      </c>
      <c r="F1040" s="52" t="s">
        <v>1008</v>
      </c>
      <c r="G1040" s="134" t="s">
        <v>2461</v>
      </c>
      <c r="H1040" s="52" t="s">
        <v>6326</v>
      </c>
      <c r="I1040" s="52">
        <v>6974950101473</v>
      </c>
      <c r="J1040" s="52" t="s">
        <v>12984</v>
      </c>
      <c r="K1040" s="52"/>
    </row>
    <row r="1041" spans="1:11">
      <c r="A1041" s="52" t="s">
        <v>1513</v>
      </c>
      <c r="B1041" s="52" t="s">
        <v>1007</v>
      </c>
      <c r="C1041" s="128" t="s">
        <v>6399</v>
      </c>
      <c r="D1041" s="52" t="s">
        <v>6400</v>
      </c>
      <c r="E1041" s="52" t="s">
        <v>11889</v>
      </c>
      <c r="F1041" s="52" t="s">
        <v>1008</v>
      </c>
      <c r="G1041" s="134" t="s">
        <v>6401</v>
      </c>
      <c r="H1041" s="52" t="s">
        <v>1513</v>
      </c>
      <c r="I1041" s="52">
        <v>6974950101480</v>
      </c>
      <c r="J1041" s="52" t="s">
        <v>12985</v>
      </c>
      <c r="K1041" s="52"/>
    </row>
    <row r="1042" spans="1:11">
      <c r="A1042" s="52" t="s">
        <v>461</v>
      </c>
      <c r="B1042" s="52" t="s">
        <v>1005</v>
      </c>
      <c r="C1042" s="128" t="s">
        <v>6395</v>
      </c>
      <c r="D1042" s="52" t="s">
        <v>6396</v>
      </c>
      <c r="E1042" s="52" t="s">
        <v>11890</v>
      </c>
      <c r="F1042" s="52" t="s">
        <v>1008</v>
      </c>
      <c r="G1042" s="134" t="s">
        <v>5779</v>
      </c>
      <c r="H1042" s="52" t="s">
        <v>461</v>
      </c>
      <c r="I1042" s="52">
        <v>6974950101466</v>
      </c>
      <c r="J1042" s="52" t="s">
        <v>12986</v>
      </c>
      <c r="K1042" s="52"/>
    </row>
    <row r="1043" spans="1:11">
      <c r="A1043" s="52" t="s">
        <v>1485</v>
      </c>
      <c r="B1043" s="52" t="s">
        <v>5229</v>
      </c>
      <c r="C1043" s="128" t="s">
        <v>1947</v>
      </c>
      <c r="D1043" s="52" t="s">
        <v>674</v>
      </c>
      <c r="E1043" s="52" t="s">
        <v>11597</v>
      </c>
      <c r="F1043" s="52" t="s">
        <v>14264</v>
      </c>
      <c r="G1043" s="134" t="s">
        <v>5892</v>
      </c>
      <c r="H1043" s="134" t="s">
        <v>1485</v>
      </c>
      <c r="I1043" s="52" t="s">
        <v>675</v>
      </c>
      <c r="J1043" s="52" t="e">
        <v>#N/A</v>
      </c>
      <c r="K1043" s="52"/>
    </row>
    <row r="1044" spans="1:11">
      <c r="A1044" s="52" t="s">
        <v>277</v>
      </c>
      <c r="B1044" s="52" t="s">
        <v>5227</v>
      </c>
      <c r="C1044" s="128" t="s">
        <v>1944</v>
      </c>
      <c r="D1044" s="52" t="s">
        <v>5888</v>
      </c>
      <c r="E1044" s="52" t="s">
        <v>11596</v>
      </c>
      <c r="F1044" s="52" t="s">
        <v>14264</v>
      </c>
      <c r="G1044" s="134" t="s">
        <v>5889</v>
      </c>
      <c r="H1044" s="134" t="s">
        <v>277</v>
      </c>
      <c r="I1044" s="52" t="s">
        <v>669</v>
      </c>
      <c r="J1044" s="52" t="e">
        <v>#N/A</v>
      </c>
      <c r="K1044" s="52"/>
    </row>
    <row r="1045" spans="1:11">
      <c r="A1045" s="52" t="s">
        <v>4002</v>
      </c>
      <c r="B1045" s="52" t="s">
        <v>2438</v>
      </c>
      <c r="C1045" s="128" t="s">
        <v>6510</v>
      </c>
      <c r="D1045" s="52" t="s">
        <v>818</v>
      </c>
      <c r="E1045" s="52" t="s">
        <v>11891</v>
      </c>
      <c r="F1045" s="52" t="s">
        <v>6506</v>
      </c>
      <c r="G1045" s="134" t="s">
        <v>939</v>
      </c>
      <c r="H1045" s="52" t="s">
        <v>4002</v>
      </c>
      <c r="I1045" s="52">
        <v>6974950102814</v>
      </c>
      <c r="J1045" s="52">
        <v>194846416016</v>
      </c>
      <c r="K1045" s="52"/>
    </row>
    <row r="1046" spans="1:11">
      <c r="A1046" s="52" t="s">
        <v>946</v>
      </c>
      <c r="B1046" s="52" t="s">
        <v>2434</v>
      </c>
      <c r="C1046" s="128" t="s">
        <v>6505</v>
      </c>
      <c r="D1046" s="52" t="s">
        <v>818</v>
      </c>
      <c r="E1046" s="52" t="s">
        <v>11892</v>
      </c>
      <c r="F1046" s="52" t="s">
        <v>6506</v>
      </c>
      <c r="G1046" s="134" t="s">
        <v>2359</v>
      </c>
      <c r="H1046" s="52" t="s">
        <v>946</v>
      </c>
      <c r="I1046" s="52">
        <v>6974950102760</v>
      </c>
      <c r="J1046" s="52">
        <v>194846415965</v>
      </c>
      <c r="K1046" s="52"/>
    </row>
    <row r="1047" spans="1:11">
      <c r="A1047" s="52" t="s">
        <v>4004</v>
      </c>
      <c r="B1047" s="52" t="s">
        <v>2435</v>
      </c>
      <c r="C1047" s="128" t="s">
        <v>6507</v>
      </c>
      <c r="D1047" s="52" t="s">
        <v>818</v>
      </c>
      <c r="E1047" s="52" t="s">
        <v>11893</v>
      </c>
      <c r="F1047" s="52" t="s">
        <v>6506</v>
      </c>
      <c r="G1047" s="134" t="s">
        <v>2429</v>
      </c>
      <c r="H1047" s="52" t="s">
        <v>4004</v>
      </c>
      <c r="I1047" s="52">
        <v>6974950102777</v>
      </c>
      <c r="J1047" s="52">
        <v>194846415972</v>
      </c>
      <c r="K1047" s="52"/>
    </row>
    <row r="1048" spans="1:11">
      <c r="A1048" s="52" t="s">
        <v>957</v>
      </c>
      <c r="B1048" s="52" t="s">
        <v>2436</v>
      </c>
      <c r="C1048" s="128" t="s">
        <v>6508</v>
      </c>
      <c r="D1048" s="52" t="s">
        <v>818</v>
      </c>
      <c r="E1048" s="52" t="s">
        <v>11894</v>
      </c>
      <c r="F1048" s="52" t="s">
        <v>6506</v>
      </c>
      <c r="G1048" s="134" t="s">
        <v>1596</v>
      </c>
      <c r="H1048" s="52" t="s">
        <v>957</v>
      </c>
      <c r="I1048" s="52">
        <v>6974950102784</v>
      </c>
      <c r="J1048" s="52">
        <v>194846415989</v>
      </c>
      <c r="K1048" s="52"/>
    </row>
    <row r="1049" spans="1:11">
      <c r="A1049" s="52" t="s">
        <v>961</v>
      </c>
      <c r="B1049" s="52" t="s">
        <v>2437</v>
      </c>
      <c r="C1049" s="128" t="s">
        <v>6509</v>
      </c>
      <c r="D1049" s="52" t="s">
        <v>818</v>
      </c>
      <c r="E1049" s="52" t="s">
        <v>11895</v>
      </c>
      <c r="F1049" s="52" t="s">
        <v>6506</v>
      </c>
      <c r="G1049" s="134" t="s">
        <v>960</v>
      </c>
      <c r="H1049" s="52" t="s">
        <v>961</v>
      </c>
      <c r="I1049" s="52">
        <v>6974950102791</v>
      </c>
      <c r="J1049" s="52">
        <v>194846415996</v>
      </c>
      <c r="K1049" s="52"/>
    </row>
    <row r="1050" spans="1:11">
      <c r="A1050" s="52" t="s">
        <v>943</v>
      </c>
      <c r="B1050" s="52" t="s">
        <v>2439</v>
      </c>
      <c r="C1050" s="128" t="s">
        <v>6511</v>
      </c>
      <c r="D1050" s="52" t="s">
        <v>818</v>
      </c>
      <c r="E1050" s="52" t="s">
        <v>11896</v>
      </c>
      <c r="F1050" s="52" t="s">
        <v>6506</v>
      </c>
      <c r="G1050" s="134" t="s">
        <v>942</v>
      </c>
      <c r="H1050" s="52" t="s">
        <v>943</v>
      </c>
      <c r="I1050" s="52">
        <v>6974950102821</v>
      </c>
      <c r="J1050" s="52">
        <v>194846416023</v>
      </c>
      <c r="K1050" s="52"/>
    </row>
    <row r="1051" spans="1:11">
      <c r="A1051" s="52" t="s">
        <v>1677</v>
      </c>
      <c r="B1051" s="52" t="s">
        <v>2440</v>
      </c>
      <c r="C1051" s="128" t="s">
        <v>6512</v>
      </c>
      <c r="D1051" s="52" t="s">
        <v>818</v>
      </c>
      <c r="E1051" s="52" t="s">
        <v>11897</v>
      </c>
      <c r="F1051" s="52" t="s">
        <v>6506</v>
      </c>
      <c r="G1051" s="134" t="s">
        <v>4488</v>
      </c>
      <c r="H1051" s="52" t="s">
        <v>1677</v>
      </c>
      <c r="I1051" s="52">
        <v>6974950102838</v>
      </c>
      <c r="J1051" s="52">
        <v>194846416030</v>
      </c>
      <c r="K1051" s="52"/>
    </row>
    <row r="1052" spans="1:11">
      <c r="A1052" s="52" t="s">
        <v>762</v>
      </c>
      <c r="B1052" s="52" t="s">
        <v>2441</v>
      </c>
      <c r="C1052" s="128" t="s">
        <v>6513</v>
      </c>
      <c r="D1052" s="52" t="s">
        <v>818</v>
      </c>
      <c r="E1052" s="52" t="s">
        <v>11898</v>
      </c>
      <c r="F1052" s="52" t="s">
        <v>6506</v>
      </c>
      <c r="G1052" s="134" t="s">
        <v>2217</v>
      </c>
      <c r="H1052" s="52" t="s">
        <v>762</v>
      </c>
      <c r="I1052" s="52">
        <v>6974950102845</v>
      </c>
      <c r="J1052" s="52">
        <v>194846416047</v>
      </c>
      <c r="K1052" s="52"/>
    </row>
    <row r="1053" spans="1:11">
      <c r="A1053" s="52" t="s">
        <v>976</v>
      </c>
      <c r="B1053" s="52" t="s">
        <v>2442</v>
      </c>
      <c r="C1053" s="128" t="s">
        <v>6514</v>
      </c>
      <c r="D1053" s="52" t="s">
        <v>818</v>
      </c>
      <c r="E1053" s="52" t="s">
        <v>11899</v>
      </c>
      <c r="F1053" s="52" t="s">
        <v>6506</v>
      </c>
      <c r="G1053" s="134" t="s">
        <v>2425</v>
      </c>
      <c r="H1053" s="52" t="s">
        <v>976</v>
      </c>
      <c r="I1053" s="52">
        <v>6974950102852</v>
      </c>
      <c r="J1053" s="52">
        <v>194846416054</v>
      </c>
      <c r="K1053" s="52"/>
    </row>
    <row r="1054" spans="1:11">
      <c r="A1054" s="52" t="s">
        <v>772</v>
      </c>
      <c r="B1054" s="52" t="s">
        <v>2443</v>
      </c>
      <c r="C1054" s="128" t="s">
        <v>6515</v>
      </c>
      <c r="D1054" s="52" t="s">
        <v>818</v>
      </c>
      <c r="E1054" s="52" t="s">
        <v>11900</v>
      </c>
      <c r="F1054" s="52" t="s">
        <v>6506</v>
      </c>
      <c r="G1054" s="134" t="s">
        <v>2362</v>
      </c>
      <c r="H1054" s="52" t="s">
        <v>772</v>
      </c>
      <c r="I1054" s="52">
        <v>6974950102869</v>
      </c>
      <c r="J1054" s="52">
        <v>194846416061</v>
      </c>
      <c r="K1054" s="52"/>
    </row>
    <row r="1055" spans="1:11">
      <c r="A1055" s="52" t="s">
        <v>995</v>
      </c>
      <c r="B1055" s="52" t="s">
        <v>2444</v>
      </c>
      <c r="C1055" s="128" t="s">
        <v>6516</v>
      </c>
      <c r="D1055" s="52" t="s">
        <v>818</v>
      </c>
      <c r="E1055" s="52" t="s">
        <v>11901</v>
      </c>
      <c r="F1055" s="52" t="s">
        <v>6506</v>
      </c>
      <c r="G1055" s="134" t="s">
        <v>2377</v>
      </c>
      <c r="H1055" s="52" t="s">
        <v>995</v>
      </c>
      <c r="I1055" s="52">
        <v>6974950102876</v>
      </c>
      <c r="J1055" s="52">
        <v>194846416078</v>
      </c>
      <c r="K1055" s="52"/>
    </row>
    <row r="1056" spans="1:11">
      <c r="A1056" s="52" t="s">
        <v>779</v>
      </c>
      <c r="B1056" s="52" t="s">
        <v>2445</v>
      </c>
      <c r="C1056" s="128" t="s">
        <v>6517</v>
      </c>
      <c r="D1056" s="52" t="s">
        <v>818</v>
      </c>
      <c r="E1056" s="52" t="s">
        <v>11902</v>
      </c>
      <c r="F1056" s="52" t="s">
        <v>6506</v>
      </c>
      <c r="G1056" s="134" t="s">
        <v>2366</v>
      </c>
      <c r="H1056" s="52" t="s">
        <v>779</v>
      </c>
      <c r="I1056" s="52">
        <v>6974950102883</v>
      </c>
      <c r="J1056" s="52">
        <v>194846416085</v>
      </c>
      <c r="K1056" s="52"/>
    </row>
    <row r="1057" spans="1:11">
      <c r="A1057" s="52" t="s">
        <v>772</v>
      </c>
      <c r="B1057" s="52" t="s">
        <v>2447</v>
      </c>
      <c r="C1057" s="128" t="s">
        <v>6520</v>
      </c>
      <c r="D1057" s="52" t="s">
        <v>818</v>
      </c>
      <c r="E1057" s="52" t="s">
        <v>11903</v>
      </c>
      <c r="F1057" s="52" t="s">
        <v>6506</v>
      </c>
      <c r="G1057" s="134" t="s">
        <v>6347</v>
      </c>
      <c r="H1057" s="52" t="s">
        <v>772</v>
      </c>
      <c r="I1057" s="52">
        <v>6974950102906</v>
      </c>
      <c r="J1057" s="52">
        <v>194846416108</v>
      </c>
      <c r="K1057" s="52"/>
    </row>
    <row r="1058" spans="1:11">
      <c r="A1058" s="52" t="s">
        <v>779</v>
      </c>
      <c r="B1058" s="52" t="s">
        <v>2448</v>
      </c>
      <c r="C1058" s="128" t="s">
        <v>6521</v>
      </c>
      <c r="D1058" s="52" t="s">
        <v>818</v>
      </c>
      <c r="E1058" s="52" t="s">
        <v>11904</v>
      </c>
      <c r="F1058" s="52" t="s">
        <v>6506</v>
      </c>
      <c r="G1058" s="134" t="s">
        <v>6522</v>
      </c>
      <c r="H1058" s="52" t="s">
        <v>779</v>
      </c>
      <c r="I1058" s="52">
        <v>6974950102913</v>
      </c>
      <c r="J1058" s="52">
        <v>194846416115</v>
      </c>
      <c r="K1058" s="52"/>
    </row>
    <row r="1059" spans="1:11">
      <c r="A1059" s="52" t="s">
        <v>1681</v>
      </c>
      <c r="B1059" s="52" t="s">
        <v>2449</v>
      </c>
      <c r="C1059" s="128" t="s">
        <v>6523</v>
      </c>
      <c r="D1059" s="52" t="s">
        <v>818</v>
      </c>
      <c r="E1059" s="52" t="s">
        <v>11905</v>
      </c>
      <c r="F1059" s="52" t="s">
        <v>6506</v>
      </c>
      <c r="G1059" s="134" t="s">
        <v>6524</v>
      </c>
      <c r="H1059" s="52" t="s">
        <v>1681</v>
      </c>
      <c r="I1059" s="52">
        <v>6974950102920</v>
      </c>
      <c r="J1059" s="52">
        <v>194846416122</v>
      </c>
      <c r="K1059" s="52"/>
    </row>
    <row r="1060" spans="1:11">
      <c r="A1060" s="52" t="s">
        <v>992</v>
      </c>
      <c r="B1060" s="52" t="s">
        <v>2451</v>
      </c>
      <c r="C1060" s="128" t="s">
        <v>6525</v>
      </c>
      <c r="D1060" s="52" t="s">
        <v>818</v>
      </c>
      <c r="E1060" s="52" t="s">
        <v>11906</v>
      </c>
      <c r="F1060" s="52" t="s">
        <v>6506</v>
      </c>
      <c r="G1060" s="134" t="s">
        <v>1593</v>
      </c>
      <c r="H1060" s="52" t="s">
        <v>992</v>
      </c>
      <c r="I1060" s="52">
        <v>6974950102944</v>
      </c>
      <c r="J1060" s="52">
        <v>194846416146</v>
      </c>
      <c r="K1060" s="52"/>
    </row>
    <row r="1061" spans="1:11">
      <c r="A1061" s="52" t="s">
        <v>762</v>
      </c>
      <c r="B1061" s="52" t="s">
        <v>2452</v>
      </c>
      <c r="C1061" s="128" t="s">
        <v>6526</v>
      </c>
      <c r="D1061" s="52" t="s">
        <v>818</v>
      </c>
      <c r="E1061" s="52" t="s">
        <v>11907</v>
      </c>
      <c r="F1061" s="52" t="s">
        <v>6506</v>
      </c>
      <c r="G1061" s="134" t="s">
        <v>6527</v>
      </c>
      <c r="H1061" s="52" t="s">
        <v>762</v>
      </c>
      <c r="I1061" s="52">
        <v>6974950102951</v>
      </c>
      <c r="J1061" s="52">
        <v>194846416153</v>
      </c>
      <c r="K1061" s="52"/>
    </row>
    <row r="1062" spans="1:11">
      <c r="A1062" s="52" t="s">
        <v>2467</v>
      </c>
      <c r="B1062" s="52" t="s">
        <v>2453</v>
      </c>
      <c r="C1062" s="128" t="s">
        <v>6528</v>
      </c>
      <c r="D1062" s="52" t="s">
        <v>818</v>
      </c>
      <c r="E1062" s="52" t="s">
        <v>11908</v>
      </c>
      <c r="F1062" s="52" t="s">
        <v>6506</v>
      </c>
      <c r="G1062" s="134" t="s">
        <v>782</v>
      </c>
      <c r="H1062" s="52" t="s">
        <v>2467</v>
      </c>
      <c r="I1062" s="52">
        <v>6974950102968</v>
      </c>
      <c r="J1062" s="52">
        <v>194846416160</v>
      </c>
      <c r="K1062" s="52"/>
    </row>
    <row r="1063" spans="1:11">
      <c r="A1063" s="52" t="s">
        <v>5760</v>
      </c>
      <c r="B1063" s="52" t="s">
        <v>2454</v>
      </c>
      <c r="C1063" s="128" t="s">
        <v>6529</v>
      </c>
      <c r="D1063" s="52" t="s">
        <v>818</v>
      </c>
      <c r="E1063" s="52">
        <v>0</v>
      </c>
      <c r="F1063" s="52" t="s">
        <v>6506</v>
      </c>
      <c r="G1063" s="134" t="s">
        <v>6530</v>
      </c>
      <c r="H1063" s="52" t="s">
        <v>5760</v>
      </c>
      <c r="I1063" s="52">
        <v>6974950102975</v>
      </c>
      <c r="J1063" s="52">
        <v>194846416177</v>
      </c>
      <c r="K1063" s="52"/>
    </row>
    <row r="1064" spans="1:11">
      <c r="A1064" s="52" t="s">
        <v>769</v>
      </c>
      <c r="B1064" s="52" t="s">
        <v>2446</v>
      </c>
      <c r="C1064" s="128" t="s">
        <v>6518</v>
      </c>
      <c r="D1064" s="52" t="s">
        <v>818</v>
      </c>
      <c r="E1064" s="52" t="s">
        <v>11909</v>
      </c>
      <c r="F1064" s="52" t="s">
        <v>6519</v>
      </c>
      <c r="G1064" s="134" t="s">
        <v>2378</v>
      </c>
      <c r="H1064" s="52" t="s">
        <v>769</v>
      </c>
      <c r="I1064" s="52">
        <v>6974950102890</v>
      </c>
      <c r="J1064" s="52">
        <v>194846416092</v>
      </c>
      <c r="K1064" s="52"/>
    </row>
    <row r="1065" spans="1:11">
      <c r="A1065" s="52" t="s">
        <v>779</v>
      </c>
      <c r="B1065" s="52" t="s">
        <v>2450</v>
      </c>
      <c r="C1065" s="128" t="s">
        <v>2458</v>
      </c>
      <c r="D1065" s="52" t="s">
        <v>818</v>
      </c>
      <c r="E1065" s="52" t="s">
        <v>11910</v>
      </c>
      <c r="F1065" s="52" t="s">
        <v>6506</v>
      </c>
      <c r="G1065" s="134" t="s">
        <v>2459</v>
      </c>
      <c r="H1065" s="52" t="s">
        <v>779</v>
      </c>
      <c r="I1065" s="52">
        <v>6974950103712</v>
      </c>
      <c r="J1065" s="52">
        <v>194846416573</v>
      </c>
      <c r="K1065" s="52"/>
    </row>
    <row r="1066" spans="1:11">
      <c r="A1066" s="52" t="s">
        <v>5760</v>
      </c>
      <c r="B1066" s="52" t="s">
        <v>2455</v>
      </c>
      <c r="C1066" s="128" t="s">
        <v>2460</v>
      </c>
      <c r="D1066" s="52" t="s">
        <v>818</v>
      </c>
      <c r="E1066" s="52">
        <v>0</v>
      </c>
      <c r="F1066" s="52" t="s">
        <v>6506</v>
      </c>
      <c r="G1066" s="134" t="s">
        <v>6531</v>
      </c>
      <c r="H1066" s="52" t="s">
        <v>5760</v>
      </c>
      <c r="I1066" s="52">
        <v>6974950103729</v>
      </c>
      <c r="J1066" s="52">
        <v>194846416580</v>
      </c>
      <c r="K1066" s="52"/>
    </row>
    <row r="1067" spans="1:11">
      <c r="A1067" s="52" t="s">
        <v>11010</v>
      </c>
      <c r="B1067" s="52" t="s">
        <v>5370</v>
      </c>
      <c r="C1067" s="128" t="s">
        <v>6730</v>
      </c>
      <c r="D1067" s="52" t="s">
        <v>818</v>
      </c>
      <c r="E1067" s="52">
        <v>0</v>
      </c>
      <c r="F1067" s="52" t="s">
        <v>6731</v>
      </c>
      <c r="G1067" s="134" t="s">
        <v>4485</v>
      </c>
      <c r="H1067" s="52" t="s">
        <v>11010</v>
      </c>
      <c r="I1067" s="52">
        <v>6974950105280</v>
      </c>
      <c r="J1067" s="52">
        <v>194846417174</v>
      </c>
      <c r="K1067" s="52"/>
    </row>
    <row r="1068" spans="1:11">
      <c r="A1068" s="52" t="s">
        <v>1009</v>
      </c>
      <c r="B1068" s="52" t="s">
        <v>5225</v>
      </c>
      <c r="C1068" s="128" t="s">
        <v>1941</v>
      </c>
      <c r="D1068" s="52" t="s">
        <v>5884</v>
      </c>
      <c r="E1068" s="52" t="s">
        <v>11595</v>
      </c>
      <c r="F1068" s="52" t="s">
        <v>14264</v>
      </c>
      <c r="G1068" s="134" t="s">
        <v>5885</v>
      </c>
      <c r="H1068" s="134" t="s">
        <v>1009</v>
      </c>
      <c r="I1068" s="52" t="s">
        <v>664</v>
      </c>
      <c r="J1068" s="52" t="e">
        <v>#N/A</v>
      </c>
      <c r="K1068" s="52"/>
    </row>
    <row r="1069" spans="1:11">
      <c r="A1069" s="52" t="s">
        <v>1009</v>
      </c>
      <c r="B1069" s="52" t="s">
        <v>1325</v>
      </c>
      <c r="C1069" s="128" t="s">
        <v>1962</v>
      </c>
      <c r="D1069" s="52" t="s">
        <v>700</v>
      </c>
      <c r="E1069" s="52" t="s">
        <v>11594</v>
      </c>
      <c r="F1069" s="52"/>
      <c r="G1069" s="134" t="s">
        <v>5917</v>
      </c>
      <c r="H1069" s="134" t="s">
        <v>1009</v>
      </c>
      <c r="I1069" s="52" t="s">
        <v>701</v>
      </c>
      <c r="J1069" s="52" t="e">
        <v>#N/A</v>
      </c>
      <c r="K1069" s="52"/>
    </row>
    <row r="1070" spans="1:11">
      <c r="A1070" s="52" t="s">
        <v>1009</v>
      </c>
      <c r="B1070" s="52" t="s">
        <v>5231</v>
      </c>
      <c r="C1070" s="128" t="s">
        <v>1961</v>
      </c>
      <c r="D1070" s="52" t="s">
        <v>698</v>
      </c>
      <c r="E1070" s="52" t="s">
        <v>11593</v>
      </c>
      <c r="F1070" s="52"/>
      <c r="G1070" s="134" t="s">
        <v>1617</v>
      </c>
      <c r="H1070" s="134" t="s">
        <v>1009</v>
      </c>
      <c r="I1070" s="52" t="s">
        <v>699</v>
      </c>
      <c r="J1070" s="52" t="e">
        <v>#N/A</v>
      </c>
      <c r="K1070" s="52"/>
    </row>
    <row r="1071" spans="1:11">
      <c r="A1071" s="52" t="s">
        <v>1599</v>
      </c>
      <c r="B1071" s="52" t="s">
        <v>1201</v>
      </c>
      <c r="C1071" s="128" t="s">
        <v>9341</v>
      </c>
      <c r="D1071" s="52"/>
      <c r="E1071" s="52" t="s">
        <v>11359</v>
      </c>
      <c r="F1071" s="52"/>
      <c r="G1071" s="134" t="s">
        <v>10410</v>
      </c>
      <c r="H1071" s="52" t="s">
        <v>1599</v>
      </c>
      <c r="I1071" s="52" t="s">
        <v>818</v>
      </c>
      <c r="J1071" s="52" t="e">
        <v>#N/A</v>
      </c>
      <c r="K1071" s="52"/>
    </row>
    <row r="1072" spans="1:11">
      <c r="A1072" s="52" t="s">
        <v>2467</v>
      </c>
      <c r="B1072" s="52" t="s">
        <v>8046</v>
      </c>
      <c r="C1072" s="128" t="s">
        <v>8363</v>
      </c>
      <c r="D1072" s="52" t="s">
        <v>8759</v>
      </c>
      <c r="E1072" s="52">
        <v>0</v>
      </c>
      <c r="F1072" s="52" t="e">
        <v>#N/A</v>
      </c>
      <c r="G1072" s="134" t="s">
        <v>8977</v>
      </c>
      <c r="H1072" s="52" t="s">
        <v>2467</v>
      </c>
      <c r="I1072" s="52">
        <v>6932485005819</v>
      </c>
      <c r="J1072" s="52">
        <v>194846423335</v>
      </c>
      <c r="K1072" s="52"/>
    </row>
    <row r="1073" spans="1:11">
      <c r="A1073" s="52" t="s">
        <v>1679</v>
      </c>
      <c r="B1073" s="52" t="s">
        <v>16427</v>
      </c>
      <c r="C1073" s="128" t="s">
        <v>17177</v>
      </c>
      <c r="D1073" s="52" t="s">
        <v>17810</v>
      </c>
      <c r="E1073" s="52"/>
      <c r="F1073" s="52"/>
      <c r="G1073" s="134" t="s">
        <v>18307</v>
      </c>
      <c r="H1073" s="134" t="s">
        <v>1679</v>
      </c>
      <c r="I1073" s="52" t="e">
        <v>#N/A</v>
      </c>
      <c r="J1073" s="52" t="e">
        <v>#N/A</v>
      </c>
      <c r="K1073" s="52" t="s">
        <v>18941</v>
      </c>
    </row>
    <row r="1074" spans="1:11">
      <c r="A1074" s="52" t="s">
        <v>762</v>
      </c>
      <c r="B1074" s="52" t="s">
        <v>7281</v>
      </c>
      <c r="C1074" s="128" t="s">
        <v>14304</v>
      </c>
      <c r="D1074" s="52"/>
      <c r="E1074" s="52" t="s">
        <v>11911</v>
      </c>
      <c r="F1074" s="52" t="s">
        <v>14216</v>
      </c>
      <c r="G1074" s="134" t="s">
        <v>14305</v>
      </c>
      <c r="H1074" s="52" t="s">
        <v>762</v>
      </c>
      <c r="I1074" s="52">
        <v>6932485001279</v>
      </c>
      <c r="J1074" s="52">
        <v>194846420266</v>
      </c>
      <c r="K1074" s="52" t="s">
        <v>7232</v>
      </c>
    </row>
    <row r="1075" spans="1:11">
      <c r="A1075" s="52" t="s">
        <v>292</v>
      </c>
      <c r="B1075" s="52" t="s">
        <v>926</v>
      </c>
      <c r="C1075" s="128" t="s">
        <v>2157</v>
      </c>
      <c r="D1075" s="52" t="s">
        <v>6255</v>
      </c>
      <c r="E1075" s="52" t="s">
        <v>11912</v>
      </c>
      <c r="F1075" s="52" t="s">
        <v>6256</v>
      </c>
      <c r="G1075" s="134" t="s">
        <v>6247</v>
      </c>
      <c r="H1075" s="52" t="s">
        <v>292</v>
      </c>
      <c r="I1075" s="52" t="s">
        <v>7064</v>
      </c>
      <c r="J1075" s="52" t="s">
        <v>12987</v>
      </c>
      <c r="K1075" s="52"/>
    </row>
    <row r="1076" spans="1:11">
      <c r="A1076" s="52" t="s">
        <v>1485</v>
      </c>
      <c r="B1076" s="52" t="s">
        <v>927</v>
      </c>
      <c r="C1076" s="128" t="s">
        <v>2158</v>
      </c>
      <c r="D1076" s="52" t="s">
        <v>6257</v>
      </c>
      <c r="E1076" s="52" t="s">
        <v>11913</v>
      </c>
      <c r="F1076" s="52" t="s">
        <v>6256</v>
      </c>
      <c r="G1076" s="134" t="s">
        <v>5585</v>
      </c>
      <c r="H1076" s="52" t="s">
        <v>1485</v>
      </c>
      <c r="I1076" s="52" t="s">
        <v>7065</v>
      </c>
      <c r="J1076" s="52" t="s">
        <v>12988</v>
      </c>
      <c r="K1076" s="52"/>
    </row>
    <row r="1077" spans="1:11">
      <c r="A1077" s="52" t="s">
        <v>976</v>
      </c>
      <c r="B1077" s="52" t="s">
        <v>5286</v>
      </c>
      <c r="C1077" s="128" t="s">
        <v>2159</v>
      </c>
      <c r="D1077" s="52" t="s">
        <v>6258</v>
      </c>
      <c r="E1077" s="52" t="s">
        <v>11914</v>
      </c>
      <c r="F1077" s="52" t="s">
        <v>6256</v>
      </c>
      <c r="G1077" s="134" t="s">
        <v>2425</v>
      </c>
      <c r="H1077" s="52" t="s">
        <v>976</v>
      </c>
      <c r="I1077" s="52" t="s">
        <v>7066</v>
      </c>
      <c r="J1077" s="52" t="s">
        <v>12989</v>
      </c>
      <c r="K1077" s="52"/>
    </row>
    <row r="1078" spans="1:11">
      <c r="A1078" s="52" t="s">
        <v>1679</v>
      </c>
      <c r="B1078" s="52" t="s">
        <v>16989</v>
      </c>
      <c r="C1078" s="128" t="s">
        <v>17742</v>
      </c>
      <c r="D1078" s="52" t="s">
        <v>17857</v>
      </c>
      <c r="E1078" s="52"/>
      <c r="F1078" s="52"/>
      <c r="G1078" s="134" t="s">
        <v>18872</v>
      </c>
      <c r="H1078" s="134" t="s">
        <v>1679</v>
      </c>
      <c r="I1078" s="52" t="e">
        <v>#N/A</v>
      </c>
      <c r="J1078" s="52" t="e">
        <v>#N/A</v>
      </c>
      <c r="K1078" s="52" t="s">
        <v>18940</v>
      </c>
    </row>
    <row r="1079" spans="1:11">
      <c r="A1079" s="52" t="s">
        <v>1513</v>
      </c>
      <c r="B1079" s="52" t="s">
        <v>928</v>
      </c>
      <c r="C1079" s="128" t="s">
        <v>2160</v>
      </c>
      <c r="D1079" s="52" t="s">
        <v>6259</v>
      </c>
      <c r="E1079" s="52" t="s">
        <v>11915</v>
      </c>
      <c r="F1079" s="52" t="s">
        <v>6256</v>
      </c>
      <c r="G1079" s="134" t="s">
        <v>14306</v>
      </c>
      <c r="H1079" s="52" t="s">
        <v>1513</v>
      </c>
      <c r="I1079" s="52" t="s">
        <v>7067</v>
      </c>
      <c r="J1079" s="52" t="s">
        <v>12990</v>
      </c>
      <c r="K1079" s="52"/>
    </row>
    <row r="1080" spans="1:11">
      <c r="A1080" s="52" t="s">
        <v>292</v>
      </c>
      <c r="B1080" s="52" t="s">
        <v>1693</v>
      </c>
      <c r="C1080" s="128" t="s">
        <v>2220</v>
      </c>
      <c r="D1080" s="52"/>
      <c r="E1080" s="52" t="s">
        <v>11916</v>
      </c>
      <c r="F1080" s="52" t="s">
        <v>6446</v>
      </c>
      <c r="G1080" s="134" t="s">
        <v>6447</v>
      </c>
      <c r="H1080" s="52" t="s">
        <v>292</v>
      </c>
      <c r="I1080" s="52">
        <v>6974950101749</v>
      </c>
      <c r="J1080" s="52" t="s">
        <v>12664</v>
      </c>
      <c r="K1080" s="52"/>
    </row>
    <row r="1081" spans="1:11">
      <c r="A1081" s="52" t="s">
        <v>976</v>
      </c>
      <c r="B1081" s="52" t="s">
        <v>1694</v>
      </c>
      <c r="C1081" s="128" t="s">
        <v>2221</v>
      </c>
      <c r="D1081" s="52"/>
      <c r="E1081" s="52" t="s">
        <v>11917</v>
      </c>
      <c r="F1081" s="52" t="s">
        <v>6446</v>
      </c>
      <c r="G1081" s="134" t="s">
        <v>6448</v>
      </c>
      <c r="H1081" s="52" t="s">
        <v>976</v>
      </c>
      <c r="I1081" s="52">
        <v>6974950101756</v>
      </c>
      <c r="J1081" s="52" t="s">
        <v>12665</v>
      </c>
      <c r="K1081" s="52"/>
    </row>
    <row r="1082" spans="1:11">
      <c r="A1082" s="52" t="s">
        <v>1501</v>
      </c>
      <c r="B1082" s="52" t="s">
        <v>1695</v>
      </c>
      <c r="C1082" s="128" t="s">
        <v>2222</v>
      </c>
      <c r="D1082" s="52"/>
      <c r="E1082" s="52" t="s">
        <v>11918</v>
      </c>
      <c r="F1082" s="52" t="s">
        <v>6446</v>
      </c>
      <c r="G1082" s="134" t="s">
        <v>6449</v>
      </c>
      <c r="H1082" s="52" t="s">
        <v>1501</v>
      </c>
      <c r="I1082" s="52">
        <v>6974950101763</v>
      </c>
      <c r="J1082" s="52" t="s">
        <v>12666</v>
      </c>
      <c r="K1082" s="52"/>
    </row>
    <row r="1083" spans="1:11">
      <c r="A1083" s="52" t="s">
        <v>461</v>
      </c>
      <c r="B1083" s="52" t="s">
        <v>8079</v>
      </c>
      <c r="C1083" s="128" t="s">
        <v>8365</v>
      </c>
      <c r="D1083" s="52" t="s">
        <v>8759</v>
      </c>
      <c r="E1083" s="52" t="s">
        <v>11919</v>
      </c>
      <c r="F1083" s="52" t="s">
        <v>8782</v>
      </c>
      <c r="G1083" s="134" t="s">
        <v>8814</v>
      </c>
      <c r="H1083" s="52" t="s">
        <v>461</v>
      </c>
      <c r="I1083" s="52">
        <v>6932485002092</v>
      </c>
      <c r="J1083" s="52">
        <v>194846420495</v>
      </c>
      <c r="K1083" s="52"/>
    </row>
    <row r="1084" spans="1:11">
      <c r="A1084" s="52" t="s">
        <v>1557</v>
      </c>
      <c r="B1084" s="52" t="s">
        <v>8126</v>
      </c>
      <c r="C1084" s="128" t="s">
        <v>8366</v>
      </c>
      <c r="D1084" s="52" t="s">
        <v>8759</v>
      </c>
      <c r="E1084" s="52" t="s">
        <v>11920</v>
      </c>
      <c r="F1084" s="52" t="s">
        <v>8782</v>
      </c>
      <c r="G1084" s="134" t="s">
        <v>8815</v>
      </c>
      <c r="H1084" s="52" t="s">
        <v>1557</v>
      </c>
      <c r="I1084" s="52">
        <v>6932485002108</v>
      </c>
      <c r="J1084" s="52">
        <v>194846420501</v>
      </c>
      <c r="K1084" s="52"/>
    </row>
    <row r="1085" spans="1:11">
      <c r="A1085" s="52" t="s">
        <v>2462</v>
      </c>
      <c r="B1085" s="52" t="s">
        <v>8135</v>
      </c>
      <c r="C1085" s="128" t="s">
        <v>8367</v>
      </c>
      <c r="D1085" s="52" t="s">
        <v>8759</v>
      </c>
      <c r="E1085" s="52" t="s">
        <v>11921</v>
      </c>
      <c r="F1085" s="52" t="s">
        <v>8782</v>
      </c>
      <c r="G1085" s="134" t="s">
        <v>8816</v>
      </c>
      <c r="H1085" s="52" t="s">
        <v>2462</v>
      </c>
      <c r="I1085" s="52">
        <v>6932485002115</v>
      </c>
      <c r="J1085" s="52">
        <v>194846420518</v>
      </c>
      <c r="K1085" s="52"/>
    </row>
    <row r="1086" spans="1:11">
      <c r="A1086" s="52" t="s">
        <v>1513</v>
      </c>
      <c r="B1086" s="52" t="s">
        <v>7835</v>
      </c>
      <c r="C1086" s="128" t="s">
        <v>8368</v>
      </c>
      <c r="D1086" s="52" t="s">
        <v>8759</v>
      </c>
      <c r="E1086" s="52" t="s">
        <v>11922</v>
      </c>
      <c r="F1086" s="52" t="s">
        <v>8782</v>
      </c>
      <c r="G1086" s="134" t="s">
        <v>8817</v>
      </c>
      <c r="H1086" s="52" t="s">
        <v>1513</v>
      </c>
      <c r="I1086" s="52">
        <v>6932485002122</v>
      </c>
      <c r="J1086" s="52">
        <v>194846420525</v>
      </c>
      <c r="K1086" s="52"/>
    </row>
    <row r="1087" spans="1:11">
      <c r="A1087" s="52" t="s">
        <v>3959</v>
      </c>
      <c r="B1087" s="52" t="s">
        <v>7938</v>
      </c>
      <c r="C1087" s="128" t="s">
        <v>8369</v>
      </c>
      <c r="D1087" s="52" t="s">
        <v>8759</v>
      </c>
      <c r="E1087" s="52" t="s">
        <v>11923</v>
      </c>
      <c r="F1087" s="52" t="s">
        <v>8784</v>
      </c>
      <c r="G1087" s="134" t="s">
        <v>8818</v>
      </c>
      <c r="H1087" s="52" t="s">
        <v>3959</v>
      </c>
      <c r="I1087" s="52" t="s">
        <v>8910</v>
      </c>
      <c r="J1087" s="52">
        <v>194846423007</v>
      </c>
      <c r="K1087" s="52"/>
    </row>
    <row r="1088" spans="1:11">
      <c r="A1088" s="52" t="s">
        <v>10935</v>
      </c>
      <c r="B1088" s="52" t="s">
        <v>9923</v>
      </c>
      <c r="C1088" s="128" t="s">
        <v>9333</v>
      </c>
      <c r="D1088" s="52"/>
      <c r="E1088" s="52">
        <v>0</v>
      </c>
      <c r="F1088" s="52"/>
      <c r="G1088" s="134" t="s">
        <v>10403</v>
      </c>
      <c r="H1088" s="144" t="s">
        <v>10935</v>
      </c>
      <c r="I1088" s="52" t="s">
        <v>818</v>
      </c>
      <c r="J1088" s="52" t="e">
        <v>#N/A</v>
      </c>
      <c r="K1088" s="52"/>
    </row>
    <row r="1089" spans="1:11">
      <c r="A1089" s="52" t="s">
        <v>946</v>
      </c>
      <c r="B1089" s="52" t="s">
        <v>3944</v>
      </c>
      <c r="C1089" s="128" t="s">
        <v>3990</v>
      </c>
      <c r="D1089" s="52" t="s">
        <v>818</v>
      </c>
      <c r="E1089" s="52">
        <v>0</v>
      </c>
      <c r="F1089" s="52" t="s">
        <v>6492</v>
      </c>
      <c r="G1089" s="134" t="s">
        <v>2359</v>
      </c>
      <c r="H1089" s="52" t="s">
        <v>946</v>
      </c>
      <c r="I1089" s="52" t="s">
        <v>818</v>
      </c>
      <c r="J1089" s="52" t="e">
        <v>#N/A</v>
      </c>
      <c r="K1089" s="52"/>
    </row>
    <row r="1090" spans="1:11">
      <c r="A1090" s="52" t="s">
        <v>772</v>
      </c>
      <c r="B1090" s="52" t="s">
        <v>3805</v>
      </c>
      <c r="C1090" s="128" t="s">
        <v>6657</v>
      </c>
      <c r="D1090" s="52" t="s">
        <v>818</v>
      </c>
      <c r="E1090" s="52" t="s">
        <v>11924</v>
      </c>
      <c r="F1090" s="52" t="s">
        <v>6645</v>
      </c>
      <c r="G1090" s="134" t="s">
        <v>4489</v>
      </c>
      <c r="H1090" s="52" t="s">
        <v>772</v>
      </c>
      <c r="I1090" s="52">
        <v>6974950103859</v>
      </c>
      <c r="J1090" s="52">
        <v>194846416702</v>
      </c>
      <c r="K1090" s="52"/>
    </row>
    <row r="1091" spans="1:11">
      <c r="A1091" s="52" t="s">
        <v>1677</v>
      </c>
      <c r="B1091" s="52" t="s">
        <v>3788</v>
      </c>
      <c r="C1091" s="128" t="s">
        <v>6658</v>
      </c>
      <c r="D1091" s="52" t="s">
        <v>818</v>
      </c>
      <c r="E1091" s="52" t="s">
        <v>11925</v>
      </c>
      <c r="F1091" s="52" t="s">
        <v>6645</v>
      </c>
      <c r="G1091" s="134" t="s">
        <v>4488</v>
      </c>
      <c r="H1091" s="52" t="s">
        <v>1677</v>
      </c>
      <c r="I1091" s="52">
        <v>6974950103866</v>
      </c>
      <c r="J1091" s="52">
        <v>194846416719</v>
      </c>
      <c r="K1091" s="52"/>
    </row>
    <row r="1092" spans="1:11">
      <c r="A1092" s="52" t="s">
        <v>2467</v>
      </c>
      <c r="B1092" s="52" t="s">
        <v>3808</v>
      </c>
      <c r="C1092" s="128" t="s">
        <v>6659</v>
      </c>
      <c r="D1092" s="52" t="s">
        <v>818</v>
      </c>
      <c r="E1092" s="52" t="s">
        <v>11926</v>
      </c>
      <c r="F1092" s="52" t="s">
        <v>6645</v>
      </c>
      <c r="G1092" s="134" t="s">
        <v>4484</v>
      </c>
      <c r="H1092" s="52" t="s">
        <v>2467</v>
      </c>
      <c r="I1092" s="52">
        <v>6974950103873</v>
      </c>
      <c r="J1092" s="52">
        <v>194846416726</v>
      </c>
      <c r="K1092" s="52"/>
    </row>
    <row r="1093" spans="1:11">
      <c r="A1093" s="52" t="s">
        <v>5818</v>
      </c>
      <c r="B1093" s="52" t="s">
        <v>3794</v>
      </c>
      <c r="C1093" s="128" t="s">
        <v>6660</v>
      </c>
      <c r="D1093" s="52" t="s">
        <v>818</v>
      </c>
      <c r="E1093" s="52" t="s">
        <v>11927</v>
      </c>
      <c r="F1093" s="52" t="s">
        <v>6645</v>
      </c>
      <c r="G1093" s="134" t="s">
        <v>6351</v>
      </c>
      <c r="H1093" s="52" t="s">
        <v>5818</v>
      </c>
      <c r="I1093" s="52">
        <v>6974950103880</v>
      </c>
      <c r="J1093" s="52">
        <v>194846416733</v>
      </c>
      <c r="K1093" s="52"/>
    </row>
    <row r="1094" spans="1:11">
      <c r="A1094" s="52" t="s">
        <v>5760</v>
      </c>
      <c r="B1094" s="52" t="s">
        <v>3796</v>
      </c>
      <c r="C1094" s="128" t="s">
        <v>6661</v>
      </c>
      <c r="D1094" s="52" t="s">
        <v>818</v>
      </c>
      <c r="E1094" s="52" t="s">
        <v>11928</v>
      </c>
      <c r="F1094" s="52" t="s">
        <v>6645</v>
      </c>
      <c r="G1094" s="134" t="s">
        <v>755</v>
      </c>
      <c r="H1094" s="52" t="s">
        <v>5760</v>
      </c>
      <c r="I1094" s="52">
        <v>6974950103897</v>
      </c>
      <c r="J1094" s="52">
        <v>194846416740</v>
      </c>
      <c r="K1094" s="52"/>
    </row>
    <row r="1095" spans="1:11">
      <c r="A1095" s="52" t="s">
        <v>772</v>
      </c>
      <c r="B1095" s="52" t="s">
        <v>3795</v>
      </c>
      <c r="C1095" s="128" t="s">
        <v>6662</v>
      </c>
      <c r="D1095" s="52" t="s">
        <v>818</v>
      </c>
      <c r="E1095" s="52" t="s">
        <v>11929</v>
      </c>
      <c r="F1095" s="52" t="s">
        <v>6645</v>
      </c>
      <c r="G1095" s="134" t="s">
        <v>6347</v>
      </c>
      <c r="H1095" s="52" t="s">
        <v>772</v>
      </c>
      <c r="I1095" s="52">
        <v>6974950103903</v>
      </c>
      <c r="J1095" s="52">
        <v>194846416757</v>
      </c>
      <c r="K1095" s="52"/>
    </row>
    <row r="1096" spans="1:11">
      <c r="A1096" s="52" t="s">
        <v>779</v>
      </c>
      <c r="B1096" s="52" t="s">
        <v>3787</v>
      </c>
      <c r="C1096" s="128" t="s">
        <v>6663</v>
      </c>
      <c r="D1096" s="52" t="s">
        <v>818</v>
      </c>
      <c r="E1096" s="52" t="s">
        <v>11930</v>
      </c>
      <c r="F1096" s="52" t="s">
        <v>6645</v>
      </c>
      <c r="G1096" s="134" t="s">
        <v>2366</v>
      </c>
      <c r="H1096" s="52" t="s">
        <v>779</v>
      </c>
      <c r="I1096" s="52">
        <v>6974950103910</v>
      </c>
      <c r="J1096" s="52">
        <v>194846416764</v>
      </c>
      <c r="K1096" s="52"/>
    </row>
    <row r="1097" spans="1:11">
      <c r="A1097" s="52" t="s">
        <v>995</v>
      </c>
      <c r="B1097" s="52" t="s">
        <v>3790</v>
      </c>
      <c r="C1097" s="128" t="s">
        <v>6665</v>
      </c>
      <c r="D1097" s="52" t="s">
        <v>818</v>
      </c>
      <c r="E1097" s="52" t="s">
        <v>11931</v>
      </c>
      <c r="F1097" s="52" t="s">
        <v>6645</v>
      </c>
      <c r="G1097" s="134" t="s">
        <v>6451</v>
      </c>
      <c r="H1097" s="52" t="s">
        <v>995</v>
      </c>
      <c r="I1097" s="52">
        <v>6974950103934</v>
      </c>
      <c r="J1097" s="52">
        <v>194846416788</v>
      </c>
      <c r="K1097" s="52"/>
    </row>
    <row r="1098" spans="1:11">
      <c r="A1098" s="52" t="s">
        <v>995</v>
      </c>
      <c r="B1098" s="52" t="s">
        <v>3789</v>
      </c>
      <c r="C1098" s="128" t="s">
        <v>6666</v>
      </c>
      <c r="D1098" s="52" t="s">
        <v>818</v>
      </c>
      <c r="E1098" s="52" t="s">
        <v>11932</v>
      </c>
      <c r="F1098" s="52" t="s">
        <v>6645</v>
      </c>
      <c r="G1098" s="134" t="s">
        <v>6667</v>
      </c>
      <c r="H1098" s="52" t="s">
        <v>995</v>
      </c>
      <c r="I1098" s="52">
        <v>6974950103941</v>
      </c>
      <c r="J1098" s="52">
        <v>194846416795</v>
      </c>
      <c r="K1098" s="52"/>
    </row>
    <row r="1099" spans="1:11">
      <c r="A1099" s="52" t="s">
        <v>769</v>
      </c>
      <c r="B1099" s="52" t="s">
        <v>3809</v>
      </c>
      <c r="C1099" s="128" t="s">
        <v>6668</v>
      </c>
      <c r="D1099" s="52" t="s">
        <v>818</v>
      </c>
      <c r="E1099" s="52" t="s">
        <v>11933</v>
      </c>
      <c r="F1099" s="52" t="s">
        <v>6645</v>
      </c>
      <c r="G1099" s="134" t="s">
        <v>6109</v>
      </c>
      <c r="H1099" s="52" t="s">
        <v>769</v>
      </c>
      <c r="I1099" s="52">
        <v>6974950103958</v>
      </c>
      <c r="J1099" s="52">
        <v>194846416801</v>
      </c>
      <c r="K1099" s="52"/>
    </row>
    <row r="1100" spans="1:11">
      <c r="A1100" s="52" t="s">
        <v>762</v>
      </c>
      <c r="B1100" s="52" t="s">
        <v>3799</v>
      </c>
      <c r="C1100" s="128" t="s">
        <v>6669</v>
      </c>
      <c r="D1100" s="52" t="s">
        <v>818</v>
      </c>
      <c r="E1100" s="52" t="s">
        <v>11934</v>
      </c>
      <c r="F1100" s="52" t="s">
        <v>6645</v>
      </c>
      <c r="G1100" s="134" t="s">
        <v>2217</v>
      </c>
      <c r="H1100" s="52" t="s">
        <v>762</v>
      </c>
      <c r="I1100" s="52">
        <v>6974950103965</v>
      </c>
      <c r="J1100" s="52">
        <v>194846416818</v>
      </c>
      <c r="K1100" s="52"/>
    </row>
    <row r="1101" spans="1:11">
      <c r="A1101" s="52" t="s">
        <v>762</v>
      </c>
      <c r="B1101" s="52" t="s">
        <v>3800</v>
      </c>
      <c r="C1101" s="128" t="s">
        <v>6670</v>
      </c>
      <c r="D1101" s="52" t="s">
        <v>818</v>
      </c>
      <c r="E1101" s="52" t="s">
        <v>11935</v>
      </c>
      <c r="F1101" s="52" t="s">
        <v>6645</v>
      </c>
      <c r="G1101" s="134" t="s">
        <v>4505</v>
      </c>
      <c r="H1101" s="52" t="s">
        <v>762</v>
      </c>
      <c r="I1101" s="52">
        <v>6974950103972</v>
      </c>
      <c r="J1101" s="52">
        <v>194846416825</v>
      </c>
      <c r="K1101" s="52"/>
    </row>
    <row r="1102" spans="1:11">
      <c r="A1102" s="52" t="s">
        <v>946</v>
      </c>
      <c r="B1102" s="52" t="s">
        <v>3802</v>
      </c>
      <c r="C1102" s="128" t="s">
        <v>6671</v>
      </c>
      <c r="D1102" s="52" t="s">
        <v>818</v>
      </c>
      <c r="E1102" s="52" t="s">
        <v>11936</v>
      </c>
      <c r="F1102" s="52" t="s">
        <v>6645</v>
      </c>
      <c r="G1102" s="134" t="s">
        <v>6672</v>
      </c>
      <c r="H1102" s="52" t="s">
        <v>946</v>
      </c>
      <c r="I1102" s="52">
        <v>6974950103989</v>
      </c>
      <c r="J1102" s="52">
        <v>194846416832</v>
      </c>
      <c r="K1102" s="52"/>
    </row>
    <row r="1103" spans="1:11">
      <c r="A1103" s="52" t="s">
        <v>292</v>
      </c>
      <c r="B1103" s="52" t="s">
        <v>3810</v>
      </c>
      <c r="C1103" s="128" t="s">
        <v>6673</v>
      </c>
      <c r="D1103" s="52" t="s">
        <v>818</v>
      </c>
      <c r="E1103" s="52" t="s">
        <v>11937</v>
      </c>
      <c r="F1103" s="52" t="s">
        <v>6645</v>
      </c>
      <c r="G1103" s="134" t="s">
        <v>2464</v>
      </c>
      <c r="H1103" s="52" t="s">
        <v>292</v>
      </c>
      <c r="I1103" s="52">
        <v>6974950103996</v>
      </c>
      <c r="J1103" s="52">
        <v>194846416849</v>
      </c>
      <c r="K1103" s="52"/>
    </row>
    <row r="1104" spans="1:11">
      <c r="A1104" s="52" t="s">
        <v>1557</v>
      </c>
      <c r="B1104" s="52" t="s">
        <v>3792</v>
      </c>
      <c r="C1104" s="128" t="s">
        <v>6674</v>
      </c>
      <c r="D1104" s="52" t="s">
        <v>818</v>
      </c>
      <c r="E1104" s="52" t="s">
        <v>11938</v>
      </c>
      <c r="F1104" s="52" t="s">
        <v>6645</v>
      </c>
      <c r="G1104" s="134" t="s">
        <v>2461</v>
      </c>
      <c r="H1104" s="52" t="s">
        <v>1557</v>
      </c>
      <c r="I1104" s="52">
        <v>6974950104009</v>
      </c>
      <c r="J1104" s="52">
        <v>194846416856</v>
      </c>
      <c r="K1104" s="52"/>
    </row>
    <row r="1105" spans="1:11">
      <c r="A1105" s="52" t="s">
        <v>461</v>
      </c>
      <c r="B1105" s="52" t="s">
        <v>3806</v>
      </c>
      <c r="C1105" s="128" t="s">
        <v>6675</v>
      </c>
      <c r="D1105" s="52" t="s">
        <v>818</v>
      </c>
      <c r="E1105" s="52" t="s">
        <v>11939</v>
      </c>
      <c r="F1105" s="52" t="s">
        <v>6645</v>
      </c>
      <c r="G1105" s="134" t="s">
        <v>2465</v>
      </c>
      <c r="H1105" s="52" t="s">
        <v>461</v>
      </c>
      <c r="I1105" s="52">
        <v>6974950104016</v>
      </c>
      <c r="J1105" s="52">
        <v>194846416863</v>
      </c>
      <c r="K1105" s="52"/>
    </row>
    <row r="1106" spans="1:11">
      <c r="A1106" s="52" t="s">
        <v>1678</v>
      </c>
      <c r="B1106" s="52" t="s">
        <v>3807</v>
      </c>
      <c r="C1106" s="128" t="s">
        <v>6644</v>
      </c>
      <c r="D1106" s="52" t="s">
        <v>818</v>
      </c>
      <c r="E1106" s="52">
        <v>0</v>
      </c>
      <c r="F1106" s="52" t="s">
        <v>6645</v>
      </c>
      <c r="G1106" s="134" t="s">
        <v>4487</v>
      </c>
      <c r="H1106" s="52" t="s">
        <v>1678</v>
      </c>
      <c r="I1106" s="52">
        <v>6974950103767</v>
      </c>
      <c r="J1106" s="52">
        <v>194846416597</v>
      </c>
      <c r="K1106" s="52"/>
    </row>
    <row r="1107" spans="1:11">
      <c r="A1107" s="52" t="s">
        <v>946</v>
      </c>
      <c r="B1107" s="52" t="s">
        <v>3811</v>
      </c>
      <c r="C1107" s="128" t="s">
        <v>6646</v>
      </c>
      <c r="D1107" s="52" t="s">
        <v>818</v>
      </c>
      <c r="E1107" s="52" t="s">
        <v>11940</v>
      </c>
      <c r="F1107" s="52" t="s">
        <v>6645</v>
      </c>
      <c r="G1107" s="134" t="s">
        <v>2359</v>
      </c>
      <c r="H1107" s="52" t="s">
        <v>946</v>
      </c>
      <c r="I1107" s="52">
        <v>6974950103774</v>
      </c>
      <c r="J1107" s="52">
        <v>194846416603</v>
      </c>
      <c r="K1107" s="52"/>
    </row>
    <row r="1108" spans="1:11">
      <c r="A1108" s="52" t="s">
        <v>961</v>
      </c>
      <c r="B1108" s="52" t="s">
        <v>3812</v>
      </c>
      <c r="C1108" s="128" t="s">
        <v>6647</v>
      </c>
      <c r="D1108" s="52" t="s">
        <v>818</v>
      </c>
      <c r="E1108" s="52" t="s">
        <v>11941</v>
      </c>
      <c r="F1108" s="52" t="s">
        <v>6645</v>
      </c>
      <c r="G1108" s="134" t="s">
        <v>960</v>
      </c>
      <c r="H1108" s="52" t="s">
        <v>961</v>
      </c>
      <c r="I1108" s="52">
        <v>6974950103781</v>
      </c>
      <c r="J1108" s="52">
        <v>194846416610</v>
      </c>
      <c r="K1108" s="52"/>
    </row>
    <row r="1109" spans="1:11">
      <c r="A1109" s="52" t="s">
        <v>4002</v>
      </c>
      <c r="B1109" s="52" t="s">
        <v>3797</v>
      </c>
      <c r="C1109" s="128" t="s">
        <v>6648</v>
      </c>
      <c r="D1109" s="52" t="s">
        <v>818</v>
      </c>
      <c r="E1109" s="52" t="s">
        <v>11942</v>
      </c>
      <c r="F1109" s="52" t="s">
        <v>6645</v>
      </c>
      <c r="G1109" s="134" t="s">
        <v>939</v>
      </c>
      <c r="H1109" s="52" t="s">
        <v>4002</v>
      </c>
      <c r="I1109" s="52">
        <v>6974950103798</v>
      </c>
      <c r="J1109" s="52">
        <v>194846416627</v>
      </c>
      <c r="K1109" s="52"/>
    </row>
    <row r="1110" spans="1:11">
      <c r="A1110" s="52" t="s">
        <v>957</v>
      </c>
      <c r="B1110" s="52" t="s">
        <v>3801</v>
      </c>
      <c r="C1110" s="128" t="s">
        <v>6650</v>
      </c>
      <c r="D1110" s="52" t="s">
        <v>818</v>
      </c>
      <c r="E1110" s="52" t="s">
        <v>11943</v>
      </c>
      <c r="F1110" s="52" t="s">
        <v>6645</v>
      </c>
      <c r="G1110" s="134" t="s">
        <v>1596</v>
      </c>
      <c r="H1110" s="52" t="s">
        <v>957</v>
      </c>
      <c r="I1110" s="52">
        <v>6974950103811</v>
      </c>
      <c r="J1110" s="52">
        <v>194846416641</v>
      </c>
      <c r="K1110" s="52"/>
    </row>
    <row r="1111" spans="1:11">
      <c r="A1111" s="52" t="s">
        <v>1009</v>
      </c>
      <c r="B1111" s="52" t="s">
        <v>5354</v>
      </c>
      <c r="C1111" s="128" t="s">
        <v>6652</v>
      </c>
      <c r="D1111" s="52" t="s">
        <v>818</v>
      </c>
      <c r="E1111" s="52" t="s">
        <v>11944</v>
      </c>
      <c r="F1111" s="52" t="s">
        <v>6645</v>
      </c>
      <c r="G1111" s="134" t="s">
        <v>3978</v>
      </c>
      <c r="H1111" s="52" t="s">
        <v>1009</v>
      </c>
      <c r="I1111" s="52" t="s">
        <v>818</v>
      </c>
      <c r="J1111" s="52">
        <v>194846416672</v>
      </c>
      <c r="K1111" s="52"/>
    </row>
    <row r="1112" spans="1:11">
      <c r="A1112" s="52" t="s">
        <v>976</v>
      </c>
      <c r="B1112" s="52" t="s">
        <v>5355</v>
      </c>
      <c r="C1112" s="128" t="s">
        <v>6654</v>
      </c>
      <c r="D1112" s="52" t="s">
        <v>818</v>
      </c>
      <c r="E1112" s="52" t="s">
        <v>11945</v>
      </c>
      <c r="F1112" s="52" t="s">
        <v>6645</v>
      </c>
      <c r="G1112" s="134" t="s">
        <v>6655</v>
      </c>
      <c r="H1112" s="52" t="s">
        <v>976</v>
      </c>
      <c r="I1112" s="52" t="s">
        <v>818</v>
      </c>
      <c r="J1112" s="52">
        <v>194846416689</v>
      </c>
      <c r="K1112" s="52"/>
    </row>
    <row r="1113" spans="1:11">
      <c r="A1113" s="52" t="s">
        <v>4004</v>
      </c>
      <c r="B1113" s="52" t="s">
        <v>3804</v>
      </c>
      <c r="C1113" s="128" t="s">
        <v>6664</v>
      </c>
      <c r="D1113" s="52" t="s">
        <v>818</v>
      </c>
      <c r="E1113" s="52" t="s">
        <v>11946</v>
      </c>
      <c r="F1113" s="52" t="s">
        <v>6645</v>
      </c>
      <c r="G1113" s="134" t="s">
        <v>6204</v>
      </c>
      <c r="H1113" s="52" t="s">
        <v>4004</v>
      </c>
      <c r="I1113" s="52">
        <v>6974950103927</v>
      </c>
      <c r="J1113" s="52">
        <v>194846416771</v>
      </c>
      <c r="K1113" s="52"/>
    </row>
    <row r="1114" spans="1:11">
      <c r="A1114" s="52" t="s">
        <v>2467</v>
      </c>
      <c r="B1114" s="52" t="s">
        <v>3798</v>
      </c>
      <c r="C1114" s="128" t="s">
        <v>6676</v>
      </c>
      <c r="D1114" s="52" t="s">
        <v>818</v>
      </c>
      <c r="E1114" s="52" t="s">
        <v>11947</v>
      </c>
      <c r="F1114" s="52" t="s">
        <v>6645</v>
      </c>
      <c r="G1114" s="134" t="s">
        <v>2466</v>
      </c>
      <c r="H1114" s="52" t="s">
        <v>2467</v>
      </c>
      <c r="I1114" s="52">
        <v>6974950104023</v>
      </c>
      <c r="J1114" s="52">
        <v>194846416870</v>
      </c>
      <c r="K1114" s="52"/>
    </row>
    <row r="1115" spans="1:11">
      <c r="A1115" s="52" t="s">
        <v>11010</v>
      </c>
      <c r="B1115" s="52" t="s">
        <v>5047</v>
      </c>
      <c r="C1115" s="128" t="s">
        <v>3822</v>
      </c>
      <c r="D1115" s="52" t="s">
        <v>818</v>
      </c>
      <c r="E1115" s="52" t="s">
        <v>11948</v>
      </c>
      <c r="F1115" s="52" t="s">
        <v>6683</v>
      </c>
      <c r="G1115" s="134" t="s">
        <v>6366</v>
      </c>
      <c r="H1115" s="52" t="s">
        <v>11010</v>
      </c>
      <c r="I1115" s="52">
        <v>6974950104375</v>
      </c>
      <c r="J1115" s="52">
        <v>194846416900</v>
      </c>
      <c r="K1115" s="52"/>
    </row>
    <row r="1116" spans="1:11">
      <c r="A1116" s="52" t="s">
        <v>943</v>
      </c>
      <c r="B1116" s="52" t="s">
        <v>3793</v>
      </c>
      <c r="C1116" s="128" t="s">
        <v>6649</v>
      </c>
      <c r="D1116" s="52" t="s">
        <v>818</v>
      </c>
      <c r="E1116" s="52" t="s">
        <v>11949</v>
      </c>
      <c r="F1116" s="52" t="s">
        <v>6645</v>
      </c>
      <c r="G1116" s="134" t="s">
        <v>942</v>
      </c>
      <c r="H1116" s="52" t="s">
        <v>943</v>
      </c>
      <c r="I1116" s="52">
        <v>6974950103804</v>
      </c>
      <c r="J1116" s="52">
        <v>194846416634</v>
      </c>
      <c r="K1116" s="52"/>
    </row>
    <row r="1117" spans="1:11">
      <c r="A1117" s="52" t="s">
        <v>292</v>
      </c>
      <c r="B1117" s="52" t="s">
        <v>3791</v>
      </c>
      <c r="C1117" s="128" t="s">
        <v>6651</v>
      </c>
      <c r="D1117" s="52" t="s">
        <v>818</v>
      </c>
      <c r="E1117" s="52" t="s">
        <v>11950</v>
      </c>
      <c r="F1117" s="52" t="s">
        <v>6645</v>
      </c>
      <c r="G1117" s="134" t="s">
        <v>4517</v>
      </c>
      <c r="H1117" s="52" t="s">
        <v>292</v>
      </c>
      <c r="I1117" s="52">
        <v>6974950103828</v>
      </c>
      <c r="J1117" s="52">
        <v>194846416665</v>
      </c>
      <c r="K1117" s="52"/>
    </row>
    <row r="1118" spans="1:11">
      <c r="A1118" s="52" t="s">
        <v>1485</v>
      </c>
      <c r="B1118" s="52" t="s">
        <v>10247</v>
      </c>
      <c r="C1118" s="128" t="s">
        <v>9763</v>
      </c>
      <c r="D1118" s="52"/>
      <c r="E1118" s="52">
        <v>0</v>
      </c>
      <c r="F1118" s="52"/>
      <c r="G1118" s="134" t="s">
        <v>10829</v>
      </c>
      <c r="H1118" s="134" t="s">
        <v>1485</v>
      </c>
      <c r="I1118" s="52" t="e">
        <v>#N/A</v>
      </c>
      <c r="J1118" s="52" t="e">
        <v>#N/A</v>
      </c>
      <c r="K1118" s="52"/>
    </row>
    <row r="1119" spans="1:11">
      <c r="A1119" s="52" t="s">
        <v>976</v>
      </c>
      <c r="B1119" s="52" t="s">
        <v>3803</v>
      </c>
      <c r="C1119" s="128" t="s">
        <v>6656</v>
      </c>
      <c r="D1119" s="52" t="s">
        <v>818</v>
      </c>
      <c r="E1119" s="52" t="s">
        <v>11952</v>
      </c>
      <c r="F1119" s="52" t="s">
        <v>6645</v>
      </c>
      <c r="G1119" s="134" t="s">
        <v>2425</v>
      </c>
      <c r="H1119" s="52" t="s">
        <v>976</v>
      </c>
      <c r="I1119" s="52">
        <v>6974950103842</v>
      </c>
      <c r="J1119" s="52">
        <v>194846416696</v>
      </c>
      <c r="K1119" s="52"/>
    </row>
    <row r="1120" spans="1:11">
      <c r="A1120" s="52" t="s">
        <v>946</v>
      </c>
      <c r="B1120" s="52" t="s">
        <v>4189</v>
      </c>
      <c r="C1120" s="128" t="s">
        <v>4190</v>
      </c>
      <c r="D1120" s="52" t="s">
        <v>818</v>
      </c>
      <c r="E1120" s="52">
        <v>0</v>
      </c>
      <c r="F1120" s="52" t="s">
        <v>4519</v>
      </c>
      <c r="G1120" s="134" t="s">
        <v>4501</v>
      </c>
      <c r="H1120" s="52" t="s">
        <v>946</v>
      </c>
      <c r="I1120" s="52" t="s">
        <v>818</v>
      </c>
      <c r="J1120" s="52">
        <v>194846417839</v>
      </c>
      <c r="K1120" s="52"/>
    </row>
    <row r="1121" spans="1:11">
      <c r="A1121" s="52" t="s">
        <v>292</v>
      </c>
      <c r="B1121" s="52" t="s">
        <v>4191</v>
      </c>
      <c r="C1121" s="128" t="s">
        <v>4192</v>
      </c>
      <c r="D1121" s="52" t="s">
        <v>818</v>
      </c>
      <c r="E1121" s="52">
        <v>0</v>
      </c>
      <c r="F1121" s="52" t="s">
        <v>4519</v>
      </c>
      <c r="G1121" s="134" t="s">
        <v>4517</v>
      </c>
      <c r="H1121" s="52" t="s">
        <v>292</v>
      </c>
      <c r="I1121" s="52" t="s">
        <v>4564</v>
      </c>
      <c r="J1121" s="52">
        <v>194846417853</v>
      </c>
      <c r="K1121" s="52"/>
    </row>
    <row r="1122" spans="1:11">
      <c r="A1122" s="52" t="s">
        <v>976</v>
      </c>
      <c r="B1122" s="52" t="s">
        <v>4067</v>
      </c>
      <c r="C1122" s="128" t="s">
        <v>4068</v>
      </c>
      <c r="D1122" s="52" t="s">
        <v>818</v>
      </c>
      <c r="E1122" s="52">
        <v>0</v>
      </c>
      <c r="F1122" s="52" t="s">
        <v>4519</v>
      </c>
      <c r="G1122" s="134" t="s">
        <v>2425</v>
      </c>
      <c r="H1122" s="52" t="s">
        <v>976</v>
      </c>
      <c r="I1122" s="52" t="s">
        <v>4565</v>
      </c>
      <c r="J1122" s="52">
        <v>194846417860</v>
      </c>
      <c r="K1122" s="52"/>
    </row>
    <row r="1123" spans="1:11">
      <c r="A1123" s="52" t="s">
        <v>1677</v>
      </c>
      <c r="B1123" s="52" t="s">
        <v>4368</v>
      </c>
      <c r="C1123" s="128" t="s">
        <v>4369</v>
      </c>
      <c r="D1123" s="52" t="s">
        <v>818</v>
      </c>
      <c r="E1123" s="52">
        <v>0</v>
      </c>
      <c r="F1123" s="52" t="s">
        <v>4519</v>
      </c>
      <c r="G1123" s="134" t="s">
        <v>4518</v>
      </c>
      <c r="H1123" s="52" t="s">
        <v>1677</v>
      </c>
      <c r="I1123" s="52" t="s">
        <v>4566</v>
      </c>
      <c r="J1123" s="52">
        <v>194846417877</v>
      </c>
      <c r="K1123" s="52"/>
    </row>
    <row r="1124" spans="1:11">
      <c r="A1124" s="52" t="s">
        <v>772</v>
      </c>
      <c r="B1124" s="52" t="s">
        <v>4117</v>
      </c>
      <c r="C1124" s="128" t="s">
        <v>4118</v>
      </c>
      <c r="D1124" s="52" t="s">
        <v>818</v>
      </c>
      <c r="E1124" s="52">
        <v>0</v>
      </c>
      <c r="F1124" s="52" t="s">
        <v>4519</v>
      </c>
      <c r="G1124" s="134" t="s">
        <v>2364</v>
      </c>
      <c r="H1124" s="52" t="s">
        <v>772</v>
      </c>
      <c r="I1124" s="52" t="s">
        <v>4567</v>
      </c>
      <c r="J1124" s="52">
        <v>194846417884</v>
      </c>
      <c r="K1124" s="52"/>
    </row>
    <row r="1125" spans="1:11">
      <c r="A1125" s="52" t="s">
        <v>995</v>
      </c>
      <c r="B1125" s="52" t="s">
        <v>4095</v>
      </c>
      <c r="C1125" s="128" t="s">
        <v>4096</v>
      </c>
      <c r="D1125" s="52" t="s">
        <v>818</v>
      </c>
      <c r="E1125" s="52">
        <v>0</v>
      </c>
      <c r="F1125" s="52" t="s">
        <v>4519</v>
      </c>
      <c r="G1125" s="134" t="s">
        <v>2377</v>
      </c>
      <c r="H1125" s="52" t="s">
        <v>995</v>
      </c>
      <c r="I1125" s="52" t="s">
        <v>4568</v>
      </c>
      <c r="J1125" s="52">
        <v>194846417891</v>
      </c>
      <c r="K1125" s="52"/>
    </row>
    <row r="1126" spans="1:11">
      <c r="A1126" s="52" t="s">
        <v>4004</v>
      </c>
      <c r="B1126" s="52" t="s">
        <v>4048</v>
      </c>
      <c r="C1126" s="128" t="s">
        <v>4050</v>
      </c>
      <c r="D1126" s="52" t="s">
        <v>818</v>
      </c>
      <c r="E1126" s="52">
        <v>0</v>
      </c>
      <c r="F1126" s="52" t="s">
        <v>4519</v>
      </c>
      <c r="G1126" s="134" t="s">
        <v>4497</v>
      </c>
      <c r="H1126" s="52" t="s">
        <v>4004</v>
      </c>
      <c r="I1126" s="52" t="s">
        <v>4569</v>
      </c>
      <c r="J1126" s="52">
        <v>194846417907</v>
      </c>
      <c r="K1126" s="52"/>
    </row>
    <row r="1127" spans="1:11">
      <c r="A1127" s="52" t="s">
        <v>292</v>
      </c>
      <c r="B1127" s="52" t="s">
        <v>4469</v>
      </c>
      <c r="C1127" s="128" t="s">
        <v>4470</v>
      </c>
      <c r="D1127" s="52" t="s">
        <v>818</v>
      </c>
      <c r="E1127" s="52">
        <v>0</v>
      </c>
      <c r="F1127" s="52" t="s">
        <v>4519</v>
      </c>
      <c r="G1127" s="134" t="s">
        <v>2464</v>
      </c>
      <c r="H1127" s="52" t="s">
        <v>292</v>
      </c>
      <c r="I1127" s="52" t="s">
        <v>4570</v>
      </c>
      <c r="J1127" s="52">
        <v>194846417914</v>
      </c>
      <c r="K1127" s="52"/>
    </row>
    <row r="1128" spans="1:11">
      <c r="A1128" s="52" t="s">
        <v>946</v>
      </c>
      <c r="B1128" s="52" t="s">
        <v>5045</v>
      </c>
      <c r="C1128" s="128" t="s">
        <v>6799</v>
      </c>
      <c r="D1128" s="52" t="s">
        <v>818</v>
      </c>
      <c r="E1128" s="52">
        <v>0</v>
      </c>
      <c r="F1128" s="52" t="s">
        <v>4519</v>
      </c>
      <c r="G1128" s="134" t="s">
        <v>4520</v>
      </c>
      <c r="H1128" s="52" t="s">
        <v>946</v>
      </c>
      <c r="I1128" s="52">
        <v>6974950106829</v>
      </c>
      <c r="J1128" s="52">
        <v>194846418096</v>
      </c>
      <c r="K1128" s="52"/>
    </row>
    <row r="1129" spans="1:11">
      <c r="A1129" s="52" t="s">
        <v>762</v>
      </c>
      <c r="B1129" s="52" t="s">
        <v>4715</v>
      </c>
      <c r="C1129" s="128" t="s">
        <v>6800</v>
      </c>
      <c r="D1129" s="52" t="s">
        <v>818</v>
      </c>
      <c r="E1129" s="52">
        <v>0</v>
      </c>
      <c r="F1129" s="52" t="s">
        <v>4519</v>
      </c>
      <c r="G1129" s="134" t="s">
        <v>5002</v>
      </c>
      <c r="H1129" s="52" t="s">
        <v>762</v>
      </c>
      <c r="I1129" s="52">
        <v>6974950107918</v>
      </c>
      <c r="J1129" s="52">
        <v>194846418621</v>
      </c>
      <c r="K1129" s="52"/>
    </row>
    <row r="1130" spans="1:11">
      <c r="A1130" s="52" t="s">
        <v>762</v>
      </c>
      <c r="B1130" s="52" t="s">
        <v>4714</v>
      </c>
      <c r="C1130" s="128" t="s">
        <v>6803</v>
      </c>
      <c r="D1130" s="52" t="s">
        <v>818</v>
      </c>
      <c r="E1130" s="52">
        <v>0</v>
      </c>
      <c r="F1130" s="52" t="s">
        <v>4519</v>
      </c>
      <c r="G1130" s="134" t="s">
        <v>4505</v>
      </c>
      <c r="H1130" s="52" t="s">
        <v>762</v>
      </c>
      <c r="I1130" s="52">
        <v>6974950107932</v>
      </c>
      <c r="J1130" s="52">
        <v>194846418638</v>
      </c>
      <c r="K1130" s="52"/>
    </row>
    <row r="1131" spans="1:11">
      <c r="A1131" s="52" t="s">
        <v>1485</v>
      </c>
      <c r="B1131" s="52" t="s">
        <v>9890</v>
      </c>
      <c r="C1131" s="128" t="s">
        <v>9300</v>
      </c>
      <c r="D1131" s="52"/>
      <c r="E1131" s="52">
        <v>0</v>
      </c>
      <c r="F1131" s="52"/>
      <c r="G1131" s="134" t="s">
        <v>10369</v>
      </c>
      <c r="H1131" s="134" t="s">
        <v>1485</v>
      </c>
      <c r="I1131" s="52" t="e">
        <v>#N/A</v>
      </c>
      <c r="J1131" s="52" t="e">
        <v>#N/A</v>
      </c>
      <c r="K1131" s="52"/>
    </row>
    <row r="1132" spans="1:11">
      <c r="A1132" s="52" t="s">
        <v>943</v>
      </c>
      <c r="B1132" s="52" t="s">
        <v>4208</v>
      </c>
      <c r="C1132" s="128" t="s">
        <v>4209</v>
      </c>
      <c r="D1132" s="52" t="s">
        <v>818</v>
      </c>
      <c r="E1132" s="52">
        <v>0</v>
      </c>
      <c r="F1132" s="52" t="s">
        <v>4519</v>
      </c>
      <c r="G1132" s="134" t="s">
        <v>942</v>
      </c>
      <c r="H1132" s="52" t="s">
        <v>943</v>
      </c>
      <c r="I1132" s="52" t="s">
        <v>4563</v>
      </c>
      <c r="J1132" s="52">
        <v>194846417846</v>
      </c>
      <c r="K1132" s="52"/>
    </row>
    <row r="1133" spans="1:11">
      <c r="A1133" s="52" t="s">
        <v>277</v>
      </c>
      <c r="B1133" s="52" t="s">
        <v>5203</v>
      </c>
      <c r="C1133" s="128" t="s">
        <v>1891</v>
      </c>
      <c r="D1133" s="52" t="s">
        <v>5802</v>
      </c>
      <c r="E1133" s="52" t="s">
        <v>11581</v>
      </c>
      <c r="F1133" s="52" t="s">
        <v>5118</v>
      </c>
      <c r="G1133" s="134" t="s">
        <v>5803</v>
      </c>
      <c r="H1133" s="134" t="s">
        <v>277</v>
      </c>
      <c r="I1133" s="52" t="s">
        <v>595</v>
      </c>
      <c r="J1133" s="52" t="e">
        <v>#N/A</v>
      </c>
      <c r="K1133" s="52"/>
    </row>
    <row r="1134" spans="1:11">
      <c r="A1134" s="52" t="s">
        <v>2462</v>
      </c>
      <c r="B1134" s="52" t="s">
        <v>5202</v>
      </c>
      <c r="C1134" s="128" t="s">
        <v>1890</v>
      </c>
      <c r="D1134" s="52" t="s">
        <v>5800</v>
      </c>
      <c r="E1134" s="52" t="s">
        <v>11580</v>
      </c>
      <c r="F1134" s="52" t="s">
        <v>5118</v>
      </c>
      <c r="G1134" s="134" t="s">
        <v>5801</v>
      </c>
      <c r="H1134" s="134" t="s">
        <v>2462</v>
      </c>
      <c r="I1134" s="52" t="s">
        <v>594</v>
      </c>
      <c r="J1134" s="52" t="e">
        <v>#N/A</v>
      </c>
      <c r="K1134" s="52"/>
    </row>
    <row r="1135" spans="1:11">
      <c r="A1135" s="52" t="s">
        <v>608</v>
      </c>
      <c r="B1135" s="52" t="s">
        <v>5383</v>
      </c>
      <c r="C1135" s="128" t="s">
        <v>6796</v>
      </c>
      <c r="D1135" s="52" t="s">
        <v>818</v>
      </c>
      <c r="E1135" s="52">
        <v>0</v>
      </c>
      <c r="F1135" s="52" t="s">
        <v>6797</v>
      </c>
      <c r="G1135" s="134" t="s">
        <v>6798</v>
      </c>
      <c r="H1135" s="52" t="s">
        <v>608</v>
      </c>
      <c r="I1135" s="52">
        <v>6974950106737</v>
      </c>
      <c r="J1135" s="52">
        <v>194846418089</v>
      </c>
      <c r="K1135" s="52"/>
    </row>
    <row r="1136" spans="1:11">
      <c r="A1136" s="52" t="s">
        <v>263</v>
      </c>
      <c r="B1136" s="52" t="s">
        <v>5201</v>
      </c>
      <c r="C1136" s="128" t="s">
        <v>1889</v>
      </c>
      <c r="D1136" s="52" t="s">
        <v>5798</v>
      </c>
      <c r="E1136" s="52" t="s">
        <v>11579</v>
      </c>
      <c r="F1136" s="52" t="s">
        <v>5118</v>
      </c>
      <c r="G1136" s="134" t="s">
        <v>5799</v>
      </c>
      <c r="H1136" s="134" t="s">
        <v>263</v>
      </c>
      <c r="I1136" s="52" t="s">
        <v>593</v>
      </c>
      <c r="J1136" s="52" t="e">
        <v>#N/A</v>
      </c>
      <c r="K1136" s="52"/>
    </row>
    <row r="1137" spans="1:11">
      <c r="A1137" s="52" t="s">
        <v>97</v>
      </c>
      <c r="B1137" s="52" t="s">
        <v>9820</v>
      </c>
      <c r="C1137" s="128" t="s">
        <v>9820</v>
      </c>
      <c r="D1137" s="52"/>
      <c r="E1137" s="52">
        <v>0</v>
      </c>
      <c r="F1137" s="52"/>
      <c r="G1137" s="134" t="s">
        <v>10884</v>
      </c>
      <c r="H1137" s="134" t="s">
        <v>97</v>
      </c>
      <c r="I1137" s="52" t="e">
        <v>#N/A</v>
      </c>
      <c r="J1137" s="52" t="e">
        <v>#N/A</v>
      </c>
      <c r="K1137" s="52"/>
    </row>
    <row r="1138" spans="1:11">
      <c r="A1138" s="52" t="s">
        <v>976</v>
      </c>
      <c r="B1138" s="52" t="s">
        <v>4222</v>
      </c>
      <c r="C1138" s="128" t="s">
        <v>4223</v>
      </c>
      <c r="D1138" s="52" t="s">
        <v>818</v>
      </c>
      <c r="E1138" s="52">
        <v>0</v>
      </c>
      <c r="F1138" s="52" t="s">
        <v>6749</v>
      </c>
      <c r="G1138" s="134" t="s">
        <v>2425</v>
      </c>
      <c r="H1138" s="52" t="s">
        <v>976</v>
      </c>
      <c r="I1138" s="52">
        <v>6974950105877</v>
      </c>
      <c r="J1138" s="52">
        <v>194846417365</v>
      </c>
      <c r="K1138" s="52"/>
    </row>
    <row r="1139" spans="1:11">
      <c r="A1139" s="52" t="s">
        <v>1677</v>
      </c>
      <c r="B1139" s="52" t="s">
        <v>5373</v>
      </c>
      <c r="C1139" s="128" t="s">
        <v>6750</v>
      </c>
      <c r="D1139" s="52" t="s">
        <v>818</v>
      </c>
      <c r="E1139" s="52">
        <v>0</v>
      </c>
      <c r="F1139" s="52" t="s">
        <v>6749</v>
      </c>
      <c r="G1139" s="134" t="s">
        <v>4488</v>
      </c>
      <c r="H1139" s="52" t="s">
        <v>1677</v>
      </c>
      <c r="I1139" s="52">
        <v>6974950105884</v>
      </c>
      <c r="J1139" s="52">
        <v>194846417372</v>
      </c>
      <c r="K1139" s="52"/>
    </row>
    <row r="1140" spans="1:11">
      <c r="A1140" s="52" t="s">
        <v>976</v>
      </c>
      <c r="B1140" s="52" t="s">
        <v>9420</v>
      </c>
      <c r="C1140" s="128" t="s">
        <v>9420</v>
      </c>
      <c r="D1140" s="52"/>
      <c r="E1140" s="52">
        <v>0</v>
      </c>
      <c r="F1140" s="52"/>
      <c r="G1140" s="134" t="s">
        <v>10490</v>
      </c>
      <c r="H1140" s="134" t="s">
        <v>976</v>
      </c>
      <c r="I1140" s="52" t="e">
        <v>#N/A</v>
      </c>
      <c r="J1140" s="52" t="e">
        <v>#N/A</v>
      </c>
      <c r="K1140" s="52"/>
    </row>
    <row r="1141" spans="1:11">
      <c r="A1141" s="52" t="s">
        <v>97</v>
      </c>
      <c r="B1141" s="52" t="s">
        <v>9582</v>
      </c>
      <c r="C1141" s="128" t="s">
        <v>9582</v>
      </c>
      <c r="D1141" s="52"/>
      <c r="E1141" s="52">
        <v>0</v>
      </c>
      <c r="F1141" s="52"/>
      <c r="G1141" s="134" t="s">
        <v>10651</v>
      </c>
      <c r="H1141" s="134" t="s">
        <v>97</v>
      </c>
      <c r="I1141" s="52" t="e">
        <v>#N/A</v>
      </c>
      <c r="J1141" s="52" t="e">
        <v>#N/A</v>
      </c>
      <c r="K1141" s="52"/>
    </row>
    <row r="1142" spans="1:11">
      <c r="A1142" s="52" t="s">
        <v>97</v>
      </c>
      <c r="B1142" s="52" t="s">
        <v>9717</v>
      </c>
      <c r="C1142" s="128" t="s">
        <v>9717</v>
      </c>
      <c r="D1142" s="52"/>
      <c r="E1142" s="52">
        <v>0</v>
      </c>
      <c r="F1142" s="52"/>
      <c r="G1142" s="134" t="s">
        <v>10783</v>
      </c>
      <c r="H1142" s="134" t="s">
        <v>97</v>
      </c>
      <c r="I1142" s="52" t="e">
        <v>#N/A</v>
      </c>
      <c r="J1142" s="52" t="e">
        <v>#N/A</v>
      </c>
      <c r="K1142" s="52"/>
    </row>
    <row r="1143" spans="1:11">
      <c r="A1143" s="52" t="s">
        <v>1485</v>
      </c>
      <c r="B1143" s="52" t="s">
        <v>1406</v>
      </c>
      <c r="C1143" s="128" t="s">
        <v>1910</v>
      </c>
      <c r="D1143" s="52" t="s">
        <v>1407</v>
      </c>
      <c r="E1143" s="52">
        <v>0</v>
      </c>
      <c r="F1143" s="52" t="s">
        <v>14263</v>
      </c>
      <c r="G1143" s="134" t="s">
        <v>1505</v>
      </c>
      <c r="H1143" s="134" t="s">
        <v>1485</v>
      </c>
      <c r="I1143" s="52" t="s">
        <v>623</v>
      </c>
      <c r="J1143" s="52" t="e">
        <v>#N/A</v>
      </c>
      <c r="K1143" s="52"/>
    </row>
    <row r="1144" spans="1:11">
      <c r="A1144" s="52" t="s">
        <v>1009</v>
      </c>
      <c r="B1144" s="52" t="s">
        <v>1408</v>
      </c>
      <c r="C1144" s="128" t="s">
        <v>1908</v>
      </c>
      <c r="D1144" s="52" t="s">
        <v>620</v>
      </c>
      <c r="E1144" s="52" t="s">
        <v>11569</v>
      </c>
      <c r="F1144" s="52" t="s">
        <v>14261</v>
      </c>
      <c r="G1144" s="134" t="s">
        <v>1607</v>
      </c>
      <c r="H1144" s="134" t="s">
        <v>1009</v>
      </c>
      <c r="I1144" s="52" t="s">
        <v>621</v>
      </c>
      <c r="J1144" s="52" t="e">
        <v>#N/A</v>
      </c>
      <c r="K1144" s="52"/>
    </row>
    <row r="1145" spans="1:11">
      <c r="A1145" s="52" t="s">
        <v>1009</v>
      </c>
      <c r="B1145" s="52" t="s">
        <v>1405</v>
      </c>
      <c r="C1145" s="128" t="s">
        <v>1907</v>
      </c>
      <c r="D1145" s="52" t="s">
        <v>618</v>
      </c>
      <c r="E1145" s="52" t="s">
        <v>11568</v>
      </c>
      <c r="F1145" s="52" t="s">
        <v>14260</v>
      </c>
      <c r="G1145" s="134" t="s">
        <v>1615</v>
      </c>
      <c r="H1145" s="134" t="s">
        <v>1009</v>
      </c>
      <c r="I1145" s="52" t="s">
        <v>619</v>
      </c>
      <c r="J1145" s="52" t="e">
        <v>#N/A</v>
      </c>
      <c r="K1145" s="52"/>
    </row>
    <row r="1146" spans="1:11">
      <c r="A1146" s="52" t="s">
        <v>961</v>
      </c>
      <c r="B1146" s="52" t="s">
        <v>2387</v>
      </c>
      <c r="C1146" s="128" t="s">
        <v>6543</v>
      </c>
      <c r="D1146" s="52" t="s">
        <v>818</v>
      </c>
      <c r="E1146" s="52" t="s">
        <v>11958</v>
      </c>
      <c r="F1146" s="52" t="s">
        <v>6542</v>
      </c>
      <c r="G1146" s="134" t="s">
        <v>960</v>
      </c>
      <c r="H1146" s="52" t="s">
        <v>961</v>
      </c>
      <c r="I1146" s="52">
        <v>6975159900300</v>
      </c>
      <c r="J1146" s="52">
        <v>194846418935</v>
      </c>
      <c r="K1146" s="52"/>
    </row>
    <row r="1147" spans="1:11">
      <c r="A1147" s="52" t="s">
        <v>1009</v>
      </c>
      <c r="B1147" s="52" t="s">
        <v>1418</v>
      </c>
      <c r="C1147" s="128" t="s">
        <v>1887</v>
      </c>
      <c r="D1147" s="52" t="s">
        <v>590</v>
      </c>
      <c r="E1147" s="52" t="s">
        <v>11567</v>
      </c>
      <c r="F1147" s="52" t="s">
        <v>2523</v>
      </c>
      <c r="G1147" s="134" t="s">
        <v>297</v>
      </c>
      <c r="H1147" s="134" t="s">
        <v>1009</v>
      </c>
      <c r="I1147" s="52" t="s">
        <v>591</v>
      </c>
      <c r="J1147" s="52" t="e">
        <v>#N/A</v>
      </c>
      <c r="K1147" s="52"/>
    </row>
    <row r="1148" spans="1:11">
      <c r="A1148" s="52" t="s">
        <v>457</v>
      </c>
      <c r="B1148" s="52" t="s">
        <v>2391</v>
      </c>
      <c r="C1148" s="128" t="s">
        <v>2390</v>
      </c>
      <c r="D1148" s="52" t="s">
        <v>818</v>
      </c>
      <c r="E1148" s="52" t="s">
        <v>11960</v>
      </c>
      <c r="F1148" s="52" t="s">
        <v>6542</v>
      </c>
      <c r="G1148" s="134" t="s">
        <v>2367</v>
      </c>
      <c r="H1148" s="52" t="s">
        <v>457</v>
      </c>
      <c r="I1148" s="52">
        <v>6975159900324</v>
      </c>
      <c r="J1148" s="52">
        <v>194846418959</v>
      </c>
      <c r="K1148" s="52"/>
    </row>
    <row r="1149" spans="1:11">
      <c r="A1149" s="52" t="s">
        <v>5641</v>
      </c>
      <c r="B1149" s="52" t="s">
        <v>5198</v>
      </c>
      <c r="C1149" s="128" t="s">
        <v>1883</v>
      </c>
      <c r="D1149" s="52" t="s">
        <v>581</v>
      </c>
      <c r="E1149" s="52" t="s">
        <v>11566</v>
      </c>
      <c r="F1149" s="52" t="s">
        <v>5118</v>
      </c>
      <c r="G1149" s="134" t="s">
        <v>5792</v>
      </c>
      <c r="H1149" s="134" t="s">
        <v>5641</v>
      </c>
      <c r="I1149" s="52" t="s">
        <v>582</v>
      </c>
      <c r="J1149" s="52" t="e">
        <v>#N/A</v>
      </c>
      <c r="K1149" s="52"/>
    </row>
    <row r="1150" spans="1:11">
      <c r="A1150" s="52" t="s">
        <v>2467</v>
      </c>
      <c r="B1150" s="52" t="s">
        <v>2395</v>
      </c>
      <c r="C1150" s="128" t="s">
        <v>2394</v>
      </c>
      <c r="D1150" s="52" t="s">
        <v>818</v>
      </c>
      <c r="E1150" s="52" t="s">
        <v>11962</v>
      </c>
      <c r="F1150" s="52" t="s">
        <v>6542</v>
      </c>
      <c r="G1150" s="134" t="s">
        <v>782</v>
      </c>
      <c r="H1150" s="52" t="s">
        <v>2467</v>
      </c>
      <c r="I1150" s="52">
        <v>6975159900348</v>
      </c>
      <c r="J1150" s="52">
        <v>194846418966</v>
      </c>
      <c r="K1150" s="52"/>
    </row>
    <row r="1151" spans="1:11">
      <c r="A1151" s="52" t="s">
        <v>1487</v>
      </c>
      <c r="B1151" s="52" t="s">
        <v>5270</v>
      </c>
      <c r="C1151" s="128" t="s">
        <v>2128</v>
      </c>
      <c r="D1151" s="52" t="s">
        <v>6198</v>
      </c>
      <c r="E1151" s="52">
        <v>0</v>
      </c>
      <c r="F1151" s="52" t="s">
        <v>6199</v>
      </c>
      <c r="G1151" s="134" t="s">
        <v>6200</v>
      </c>
      <c r="H1151" s="52" t="s">
        <v>1487</v>
      </c>
      <c r="I1151" s="52">
        <v>6972200199201</v>
      </c>
      <c r="J1151" s="52" t="s">
        <v>15938</v>
      </c>
      <c r="K1151" s="52"/>
    </row>
    <row r="1152" spans="1:11">
      <c r="A1152" s="52" t="s">
        <v>995</v>
      </c>
      <c r="B1152" s="52" t="s">
        <v>2401</v>
      </c>
      <c r="C1152" s="128" t="s">
        <v>2400</v>
      </c>
      <c r="D1152" s="52" t="s">
        <v>818</v>
      </c>
      <c r="E1152" s="52" t="s">
        <v>11965</v>
      </c>
      <c r="F1152" s="52" t="s">
        <v>6542</v>
      </c>
      <c r="G1152" s="134" t="s">
        <v>6544</v>
      </c>
      <c r="H1152" s="52" t="s">
        <v>995</v>
      </c>
      <c r="I1152" s="52">
        <v>6975159900379</v>
      </c>
      <c r="J1152" s="52">
        <v>194846418973</v>
      </c>
      <c r="K1152" s="52"/>
    </row>
    <row r="1153" spans="1:11">
      <c r="A1153" s="52" t="s">
        <v>992</v>
      </c>
      <c r="B1153" s="52" t="s">
        <v>2403</v>
      </c>
      <c r="C1153" s="128" t="s">
        <v>2402</v>
      </c>
      <c r="D1153" s="52" t="s">
        <v>818</v>
      </c>
      <c r="E1153" s="52" t="s">
        <v>11966</v>
      </c>
      <c r="F1153" s="52" t="s">
        <v>6542</v>
      </c>
      <c r="G1153" s="134" t="s">
        <v>1593</v>
      </c>
      <c r="H1153" s="52" t="s">
        <v>992</v>
      </c>
      <c r="I1153" s="52">
        <v>6975159900386</v>
      </c>
      <c r="J1153" s="52">
        <v>194846418980</v>
      </c>
      <c r="K1153" s="52"/>
    </row>
    <row r="1154" spans="1:11">
      <c r="A1154" s="52" t="s">
        <v>772</v>
      </c>
      <c r="B1154" s="52" t="s">
        <v>2405</v>
      </c>
      <c r="C1154" s="128" t="s">
        <v>2404</v>
      </c>
      <c r="D1154" s="52" t="s">
        <v>818</v>
      </c>
      <c r="E1154" s="52" t="s">
        <v>11967</v>
      </c>
      <c r="F1154" s="52" t="s">
        <v>6542</v>
      </c>
      <c r="G1154" s="134" t="s">
        <v>4489</v>
      </c>
      <c r="H1154" s="52" t="s">
        <v>772</v>
      </c>
      <c r="I1154" s="52">
        <v>6975159900393</v>
      </c>
      <c r="J1154" s="52">
        <v>194846418997</v>
      </c>
      <c r="K1154" s="52"/>
    </row>
    <row r="1155" spans="1:11">
      <c r="A1155" s="52" t="s">
        <v>769</v>
      </c>
      <c r="B1155" s="52" t="s">
        <v>2407</v>
      </c>
      <c r="C1155" s="128" t="s">
        <v>2406</v>
      </c>
      <c r="D1155" s="52" t="s">
        <v>818</v>
      </c>
      <c r="E1155" s="52" t="s">
        <v>11968</v>
      </c>
      <c r="F1155" s="52" t="s">
        <v>6542</v>
      </c>
      <c r="G1155" s="134" t="s">
        <v>6384</v>
      </c>
      <c r="H1155" s="52" t="s">
        <v>769</v>
      </c>
      <c r="I1155" s="52">
        <v>6975159900409</v>
      </c>
      <c r="J1155" s="52">
        <v>194846419000</v>
      </c>
      <c r="K1155" s="52"/>
    </row>
    <row r="1156" spans="1:11">
      <c r="A1156" s="52" t="s">
        <v>6326</v>
      </c>
      <c r="B1156" s="52" t="s">
        <v>2408</v>
      </c>
      <c r="C1156" s="128" t="s">
        <v>6545</v>
      </c>
      <c r="D1156" s="52" t="s">
        <v>818</v>
      </c>
      <c r="E1156" s="52" t="s">
        <v>11969</v>
      </c>
      <c r="F1156" s="52" t="s">
        <v>6542</v>
      </c>
      <c r="G1156" s="134" t="s">
        <v>2461</v>
      </c>
      <c r="H1156" s="52" t="s">
        <v>6326</v>
      </c>
      <c r="I1156" s="52">
        <v>6975159900416</v>
      </c>
      <c r="J1156" s="52">
        <v>194846418942</v>
      </c>
      <c r="K1156" s="52"/>
    </row>
    <row r="1157" spans="1:11">
      <c r="A1157" s="52" t="s">
        <v>97</v>
      </c>
      <c r="B1157" s="52" t="s">
        <v>9768</v>
      </c>
      <c r="C1157" s="128" t="s">
        <v>9768</v>
      </c>
      <c r="D1157" s="52"/>
      <c r="E1157" s="52">
        <v>0</v>
      </c>
      <c r="F1157" s="52"/>
      <c r="G1157" s="134" t="s">
        <v>10833</v>
      </c>
      <c r="H1157" s="134" t="s">
        <v>97</v>
      </c>
      <c r="I1157" s="52" t="e">
        <v>#N/A</v>
      </c>
      <c r="J1157" s="52" t="e">
        <v>#N/A</v>
      </c>
      <c r="K1157" s="52"/>
    </row>
    <row r="1158" spans="1:11">
      <c r="A1158" s="52" t="s">
        <v>2467</v>
      </c>
      <c r="B1158" s="52" t="s">
        <v>10031</v>
      </c>
      <c r="C1158" s="128" t="s">
        <v>9476</v>
      </c>
      <c r="D1158" s="52"/>
      <c r="E1158" s="52">
        <v>0</v>
      </c>
      <c r="F1158" s="52"/>
      <c r="G1158" s="134" t="s">
        <v>10546</v>
      </c>
      <c r="H1158" s="52" t="s">
        <v>2467</v>
      </c>
      <c r="I1158" s="52" t="e">
        <v>#N/A</v>
      </c>
      <c r="J1158" s="52">
        <v>194846426732</v>
      </c>
      <c r="K1158" s="52"/>
    </row>
    <row r="1159" spans="1:11">
      <c r="A1159" s="52" t="s">
        <v>2467</v>
      </c>
      <c r="B1159" s="52" t="s">
        <v>9903</v>
      </c>
      <c r="C1159" s="128" t="s">
        <v>9313</v>
      </c>
      <c r="D1159" s="52"/>
      <c r="E1159" s="52">
        <v>0</v>
      </c>
      <c r="F1159" s="52"/>
      <c r="G1159" s="134" t="s">
        <v>10382</v>
      </c>
      <c r="H1159" s="52" t="s">
        <v>2467</v>
      </c>
      <c r="I1159" s="52" t="e">
        <v>#N/A</v>
      </c>
      <c r="J1159" s="52">
        <v>194846426749</v>
      </c>
      <c r="K1159" s="52"/>
    </row>
    <row r="1160" spans="1:11">
      <c r="A1160" s="52" t="s">
        <v>97</v>
      </c>
      <c r="B1160" s="52" t="s">
        <v>9581</v>
      </c>
      <c r="C1160" s="128" t="s">
        <v>9581</v>
      </c>
      <c r="D1160" s="52"/>
      <c r="E1160" s="52">
        <v>0</v>
      </c>
      <c r="F1160" s="52"/>
      <c r="G1160" s="134" t="s">
        <v>10650</v>
      </c>
      <c r="H1160" s="134" t="s">
        <v>97</v>
      </c>
      <c r="I1160" s="52" t="e">
        <v>#N/A</v>
      </c>
      <c r="J1160" s="52" t="e">
        <v>#N/A</v>
      </c>
      <c r="K1160" s="52"/>
    </row>
    <row r="1161" spans="1:11">
      <c r="A1161" s="52" t="s">
        <v>957</v>
      </c>
      <c r="B1161" s="52" t="s">
        <v>5395</v>
      </c>
      <c r="C1161" s="128" t="s">
        <v>6898</v>
      </c>
      <c r="D1161" s="52" t="s">
        <v>818</v>
      </c>
      <c r="E1161" s="52">
        <v>0</v>
      </c>
      <c r="F1161" s="52" t="s">
        <v>6899</v>
      </c>
      <c r="G1161" s="134" t="s">
        <v>5001</v>
      </c>
      <c r="H1161" s="52" t="s">
        <v>957</v>
      </c>
      <c r="I1161" s="52">
        <v>6974950108595</v>
      </c>
      <c r="J1161" s="52">
        <v>194846418836</v>
      </c>
      <c r="K1161" s="52"/>
    </row>
    <row r="1162" spans="1:11">
      <c r="A1162" s="52" t="s">
        <v>946</v>
      </c>
      <c r="B1162" s="52" t="s">
        <v>5396</v>
      </c>
      <c r="C1162" s="128" t="s">
        <v>6900</v>
      </c>
      <c r="D1162" s="52" t="s">
        <v>818</v>
      </c>
      <c r="E1162" s="52">
        <v>0</v>
      </c>
      <c r="F1162" s="52" t="s">
        <v>6899</v>
      </c>
      <c r="G1162" s="134" t="s">
        <v>2359</v>
      </c>
      <c r="H1162" s="52" t="s">
        <v>946</v>
      </c>
      <c r="I1162" s="52">
        <v>6974950108601</v>
      </c>
      <c r="J1162" s="52">
        <v>194846418843</v>
      </c>
      <c r="K1162" s="52"/>
    </row>
    <row r="1163" spans="1:11">
      <c r="A1163" s="52" t="s">
        <v>976</v>
      </c>
      <c r="B1163" s="52" t="s">
        <v>5397</v>
      </c>
      <c r="C1163" s="128" t="s">
        <v>6901</v>
      </c>
      <c r="D1163" s="52" t="s">
        <v>818</v>
      </c>
      <c r="E1163" s="52">
        <v>0</v>
      </c>
      <c r="F1163" s="52" t="s">
        <v>6899</v>
      </c>
      <c r="G1163" s="134" t="s">
        <v>2425</v>
      </c>
      <c r="H1163" s="52" t="s">
        <v>976</v>
      </c>
      <c r="I1163" s="52">
        <v>6974950108618</v>
      </c>
      <c r="J1163" s="52">
        <v>194846418850</v>
      </c>
      <c r="K1163" s="52"/>
    </row>
    <row r="1164" spans="1:11">
      <c r="A1164" s="52" t="s">
        <v>762</v>
      </c>
      <c r="B1164" s="52" t="s">
        <v>5398</v>
      </c>
      <c r="C1164" s="128" t="s">
        <v>6902</v>
      </c>
      <c r="D1164" s="52" t="s">
        <v>818</v>
      </c>
      <c r="E1164" s="52">
        <v>0</v>
      </c>
      <c r="F1164" s="52" t="s">
        <v>6899</v>
      </c>
      <c r="G1164" s="134" t="s">
        <v>5002</v>
      </c>
      <c r="H1164" s="52" t="s">
        <v>762</v>
      </c>
      <c r="I1164" s="52">
        <v>6974950108625</v>
      </c>
      <c r="J1164" s="52">
        <v>194846418867</v>
      </c>
      <c r="K1164" s="52"/>
    </row>
    <row r="1165" spans="1:11">
      <c r="A1165" s="52" t="s">
        <v>1678</v>
      </c>
      <c r="B1165" s="52" t="s">
        <v>5399</v>
      </c>
      <c r="C1165" s="128" t="s">
        <v>6903</v>
      </c>
      <c r="D1165" s="52" t="s">
        <v>818</v>
      </c>
      <c r="E1165" s="52">
        <v>0</v>
      </c>
      <c r="F1165" s="52" t="s">
        <v>6899</v>
      </c>
      <c r="G1165" s="134" t="s">
        <v>4487</v>
      </c>
      <c r="H1165" s="52" t="s">
        <v>1678</v>
      </c>
      <c r="I1165" s="52">
        <v>6974950108632</v>
      </c>
      <c r="J1165" s="52">
        <v>194846418874</v>
      </c>
      <c r="K1165" s="52"/>
    </row>
    <row r="1166" spans="1:11">
      <c r="A1166" s="52" t="s">
        <v>943</v>
      </c>
      <c r="B1166" s="52" t="s">
        <v>5400</v>
      </c>
      <c r="C1166" s="128" t="s">
        <v>6904</v>
      </c>
      <c r="D1166" s="52" t="s">
        <v>818</v>
      </c>
      <c r="E1166" s="52">
        <v>0</v>
      </c>
      <c r="F1166" s="52" t="s">
        <v>6899</v>
      </c>
      <c r="G1166" s="134" t="s">
        <v>5003</v>
      </c>
      <c r="H1166" s="52" t="s">
        <v>943</v>
      </c>
      <c r="I1166" s="52">
        <v>6974950108649</v>
      </c>
      <c r="J1166" s="52">
        <v>194846418881</v>
      </c>
      <c r="K1166" s="52"/>
    </row>
    <row r="1167" spans="1:11">
      <c r="A1167" s="52" t="s">
        <v>4002</v>
      </c>
      <c r="B1167" s="52" t="s">
        <v>5401</v>
      </c>
      <c r="C1167" s="128" t="s">
        <v>6905</v>
      </c>
      <c r="D1167" s="52" t="s">
        <v>818</v>
      </c>
      <c r="E1167" s="52">
        <v>0</v>
      </c>
      <c r="F1167" s="52" t="s">
        <v>6899</v>
      </c>
      <c r="G1167" s="134" t="s">
        <v>5004</v>
      </c>
      <c r="H1167" s="52" t="s">
        <v>4002</v>
      </c>
      <c r="I1167" s="52">
        <v>6974950108656</v>
      </c>
      <c r="J1167" s="52">
        <v>194846418898</v>
      </c>
      <c r="K1167" s="52"/>
    </row>
    <row r="1168" spans="1:11">
      <c r="A1168" s="52" t="s">
        <v>4004</v>
      </c>
      <c r="B1168" s="52" t="s">
        <v>5402</v>
      </c>
      <c r="C1168" s="128" t="s">
        <v>6906</v>
      </c>
      <c r="D1168" s="52" t="s">
        <v>818</v>
      </c>
      <c r="E1168" s="52">
        <v>0</v>
      </c>
      <c r="F1168" s="52" t="s">
        <v>6899</v>
      </c>
      <c r="G1168" s="134" t="s">
        <v>4497</v>
      </c>
      <c r="H1168" s="52" t="s">
        <v>4004</v>
      </c>
      <c r="I1168" s="52">
        <v>6974950108663</v>
      </c>
      <c r="J1168" s="52">
        <v>194846418904</v>
      </c>
      <c r="K1168" s="52"/>
    </row>
    <row r="1169" spans="1:11">
      <c r="A1169" s="52" t="s">
        <v>5760</v>
      </c>
      <c r="B1169" s="52" t="s">
        <v>5403</v>
      </c>
      <c r="C1169" s="128" t="s">
        <v>6907</v>
      </c>
      <c r="D1169" s="52" t="s">
        <v>818</v>
      </c>
      <c r="E1169" s="52">
        <v>0</v>
      </c>
      <c r="F1169" s="52" t="s">
        <v>6899</v>
      </c>
      <c r="G1169" s="134" t="s">
        <v>755</v>
      </c>
      <c r="H1169" s="52" t="s">
        <v>5760</v>
      </c>
      <c r="I1169" s="52">
        <v>6974950108670</v>
      </c>
      <c r="J1169" s="52">
        <v>194846418911</v>
      </c>
      <c r="K1169" s="52"/>
    </row>
    <row r="1170" spans="1:11">
      <c r="A1170" s="52" t="s">
        <v>11010</v>
      </c>
      <c r="B1170" s="52" t="s">
        <v>5404</v>
      </c>
      <c r="C1170" s="128" t="s">
        <v>6908</v>
      </c>
      <c r="D1170" s="52" t="s">
        <v>818</v>
      </c>
      <c r="E1170" s="52">
        <v>0</v>
      </c>
      <c r="F1170" s="52" t="s">
        <v>6899</v>
      </c>
      <c r="G1170" s="134" t="s">
        <v>4485</v>
      </c>
      <c r="H1170" s="52" t="s">
        <v>11010</v>
      </c>
      <c r="I1170" s="52">
        <v>6974950108687</v>
      </c>
      <c r="J1170" s="52">
        <v>194846418928</v>
      </c>
      <c r="K1170" s="52"/>
    </row>
    <row r="1171" spans="1:11">
      <c r="A1171" s="52" t="s">
        <v>97</v>
      </c>
      <c r="B1171" s="52" t="s">
        <v>9699</v>
      </c>
      <c r="C1171" s="128" t="s">
        <v>9699</v>
      </c>
      <c r="D1171" s="52"/>
      <c r="E1171" s="52">
        <v>0</v>
      </c>
      <c r="F1171" s="52"/>
      <c r="G1171" s="134" t="s">
        <v>10765</v>
      </c>
      <c r="H1171" s="134" t="s">
        <v>97</v>
      </c>
      <c r="I1171" s="52" t="e">
        <v>#N/A</v>
      </c>
      <c r="J1171" s="52" t="e">
        <v>#N/A</v>
      </c>
      <c r="K1171" s="52"/>
    </row>
    <row r="1172" spans="1:11">
      <c r="A1172" s="52" t="s">
        <v>762</v>
      </c>
      <c r="B1172" s="52" t="s">
        <v>8195</v>
      </c>
      <c r="C1172" s="128" t="s">
        <v>8374</v>
      </c>
      <c r="D1172" s="52" t="s">
        <v>8759</v>
      </c>
      <c r="E1172" s="52" t="s">
        <v>11970</v>
      </c>
      <c r="F1172" s="52"/>
      <c r="G1172" s="134" t="s">
        <v>8981</v>
      </c>
      <c r="H1172" s="52" t="s">
        <v>762</v>
      </c>
      <c r="I1172" s="52" t="e">
        <v>#N/A</v>
      </c>
      <c r="J1172" s="52">
        <v>194846424127</v>
      </c>
      <c r="K1172" s="52"/>
    </row>
    <row r="1173" spans="1:11">
      <c r="A1173" s="52" t="s">
        <v>762</v>
      </c>
      <c r="B1173" s="52" t="s">
        <v>5322</v>
      </c>
      <c r="C1173" s="128" t="s">
        <v>6500</v>
      </c>
      <c r="D1173" s="52" t="s">
        <v>818</v>
      </c>
      <c r="E1173" s="52">
        <v>0</v>
      </c>
      <c r="F1173" s="52" t="s">
        <v>6501</v>
      </c>
      <c r="G1173" s="134" t="s">
        <v>6502</v>
      </c>
      <c r="H1173" s="52" t="s">
        <v>762</v>
      </c>
      <c r="I1173" s="52">
        <v>6974950102661</v>
      </c>
      <c r="J1173" s="52">
        <v>194846415866</v>
      </c>
      <c r="K1173" s="52"/>
    </row>
    <row r="1174" spans="1:11">
      <c r="A1174" s="52" t="s">
        <v>2467</v>
      </c>
      <c r="B1174" s="52" t="s">
        <v>2353</v>
      </c>
      <c r="C1174" s="128" t="s">
        <v>2352</v>
      </c>
      <c r="D1174" s="52" t="s">
        <v>818</v>
      </c>
      <c r="E1174" s="52" t="s">
        <v>11971</v>
      </c>
      <c r="F1174" s="52" t="s">
        <v>6501</v>
      </c>
      <c r="G1174" s="134" t="s">
        <v>782</v>
      </c>
      <c r="H1174" s="52" t="s">
        <v>2467</v>
      </c>
      <c r="I1174" s="52">
        <v>6974950102685</v>
      </c>
      <c r="J1174" s="52">
        <v>194846415880</v>
      </c>
      <c r="K1174" s="52"/>
    </row>
    <row r="1175" spans="1:11">
      <c r="A1175" s="52" t="s">
        <v>1677</v>
      </c>
      <c r="B1175" s="52" t="s">
        <v>5323</v>
      </c>
      <c r="C1175" s="128" t="s">
        <v>2375</v>
      </c>
      <c r="D1175" s="52" t="s">
        <v>818</v>
      </c>
      <c r="E1175" s="52" t="s">
        <v>11972</v>
      </c>
      <c r="F1175" s="52" t="s">
        <v>6501</v>
      </c>
      <c r="G1175" s="134" t="s">
        <v>2376</v>
      </c>
      <c r="H1175" s="52" t="s">
        <v>1677</v>
      </c>
      <c r="I1175" s="52">
        <v>6974950102692</v>
      </c>
      <c r="J1175" s="52">
        <v>194846415897</v>
      </c>
      <c r="K1175" s="52"/>
    </row>
    <row r="1176" spans="1:11">
      <c r="A1176" s="52" t="s">
        <v>946</v>
      </c>
      <c r="B1176" s="52" t="s">
        <v>2358</v>
      </c>
      <c r="C1176" s="128" t="s">
        <v>2357</v>
      </c>
      <c r="D1176" s="52" t="s">
        <v>818</v>
      </c>
      <c r="E1176" s="52" t="s">
        <v>11973</v>
      </c>
      <c r="F1176" s="52" t="s">
        <v>6501</v>
      </c>
      <c r="G1176" s="134" t="s">
        <v>2359</v>
      </c>
      <c r="H1176" s="52" t="s">
        <v>946</v>
      </c>
      <c r="I1176" s="52">
        <v>6974950102715</v>
      </c>
      <c r="J1176" s="52">
        <v>194846415910</v>
      </c>
      <c r="K1176" s="52"/>
    </row>
    <row r="1177" spans="1:11">
      <c r="A1177" s="52" t="s">
        <v>772</v>
      </c>
      <c r="B1177" s="52" t="s">
        <v>2361</v>
      </c>
      <c r="C1177" s="128" t="s">
        <v>2360</v>
      </c>
      <c r="D1177" s="52" t="s">
        <v>818</v>
      </c>
      <c r="E1177" s="52" t="s">
        <v>11974</v>
      </c>
      <c r="F1177" s="52" t="s">
        <v>6501</v>
      </c>
      <c r="G1177" s="134" t="s">
        <v>2362</v>
      </c>
      <c r="H1177" s="52" t="s">
        <v>772</v>
      </c>
      <c r="I1177" s="52">
        <v>6974950102722</v>
      </c>
      <c r="J1177" s="52">
        <v>194846415927</v>
      </c>
      <c r="K1177" s="52"/>
    </row>
    <row r="1178" spans="1:11">
      <c r="A1178" s="52" t="s">
        <v>961</v>
      </c>
      <c r="B1178" s="52" t="s">
        <v>5324</v>
      </c>
      <c r="C1178" s="128" t="s">
        <v>6503</v>
      </c>
      <c r="D1178" s="52"/>
      <c r="E1178" s="52">
        <v>0</v>
      </c>
      <c r="F1178" s="52" t="s">
        <v>6504</v>
      </c>
      <c r="G1178" s="134" t="s">
        <v>960</v>
      </c>
      <c r="H1178" s="52" t="s">
        <v>961</v>
      </c>
      <c r="I1178" s="52">
        <v>6974950102739</v>
      </c>
      <c r="J1178" s="52">
        <v>194846415934</v>
      </c>
      <c r="K1178" s="52"/>
    </row>
    <row r="1179" spans="1:11">
      <c r="A1179" s="52" t="s">
        <v>772</v>
      </c>
      <c r="B1179" s="52" t="s">
        <v>5325</v>
      </c>
      <c r="C1179" s="128" t="s">
        <v>2363</v>
      </c>
      <c r="D1179" s="52"/>
      <c r="E1179" s="52">
        <v>0</v>
      </c>
      <c r="F1179" s="52" t="s">
        <v>6504</v>
      </c>
      <c r="G1179" s="134" t="s">
        <v>2364</v>
      </c>
      <c r="H1179" s="52" t="s">
        <v>772</v>
      </c>
      <c r="I1179" s="52">
        <v>6974950102746</v>
      </c>
      <c r="J1179" s="52">
        <v>194846415941</v>
      </c>
      <c r="K1179" s="52"/>
    </row>
    <row r="1180" spans="1:11">
      <c r="A1180" s="52" t="s">
        <v>779</v>
      </c>
      <c r="B1180" s="52" t="s">
        <v>5326</v>
      </c>
      <c r="C1180" s="128" t="s">
        <v>2365</v>
      </c>
      <c r="D1180" s="52"/>
      <c r="E1180" s="52">
        <v>0</v>
      </c>
      <c r="F1180" s="52" t="s">
        <v>6504</v>
      </c>
      <c r="G1180" s="134" t="s">
        <v>2366</v>
      </c>
      <c r="H1180" s="52" t="s">
        <v>779</v>
      </c>
      <c r="I1180" s="52">
        <v>6974950102753</v>
      </c>
      <c r="J1180" s="52">
        <v>194846415958</v>
      </c>
      <c r="K1180" s="52"/>
    </row>
    <row r="1181" spans="1:11">
      <c r="A1181" s="52" t="s">
        <v>762</v>
      </c>
      <c r="B1181" s="52" t="s">
        <v>2432</v>
      </c>
      <c r="C1181" s="128" t="s">
        <v>6558</v>
      </c>
      <c r="D1181" s="52" t="s">
        <v>818</v>
      </c>
      <c r="E1181" s="52" t="s">
        <v>11975</v>
      </c>
      <c r="F1181" s="52" t="s">
        <v>6554</v>
      </c>
      <c r="G1181" s="134" t="s">
        <v>4505</v>
      </c>
      <c r="H1181" s="52" t="s">
        <v>762</v>
      </c>
      <c r="I1181" s="52">
        <v>6974950103071</v>
      </c>
      <c r="J1181" s="52">
        <v>194846416313</v>
      </c>
      <c r="K1181" s="52"/>
    </row>
    <row r="1182" spans="1:11">
      <c r="A1182" s="52" t="s">
        <v>6326</v>
      </c>
      <c r="B1182" s="52" t="s">
        <v>2427</v>
      </c>
      <c r="C1182" s="128" t="s">
        <v>6578</v>
      </c>
      <c r="D1182" s="52" t="s">
        <v>818</v>
      </c>
      <c r="E1182" s="52" t="s">
        <v>11976</v>
      </c>
      <c r="F1182" s="52" t="s">
        <v>6579</v>
      </c>
      <c r="G1182" s="134" t="s">
        <v>6325</v>
      </c>
      <c r="H1182" s="52" t="s">
        <v>6326</v>
      </c>
      <c r="I1182" s="52">
        <v>6974950103217</v>
      </c>
      <c r="J1182" s="52">
        <v>194846416382</v>
      </c>
      <c r="K1182" s="52"/>
    </row>
    <row r="1183" spans="1:11">
      <c r="A1183" s="52" t="s">
        <v>772</v>
      </c>
      <c r="B1183" s="52" t="s">
        <v>4999</v>
      </c>
      <c r="C1183" s="128" t="s">
        <v>6943</v>
      </c>
      <c r="D1183" s="52" t="s">
        <v>818</v>
      </c>
      <c r="E1183" s="52">
        <v>0</v>
      </c>
      <c r="F1183" s="52" t="s">
        <v>6944</v>
      </c>
      <c r="G1183" s="134" t="s">
        <v>6347</v>
      </c>
      <c r="H1183" s="52" t="s">
        <v>772</v>
      </c>
      <c r="I1183" s="52">
        <v>6974950109165</v>
      </c>
      <c r="J1183" s="52">
        <v>194846419185</v>
      </c>
      <c r="K1183" s="52"/>
    </row>
    <row r="1184" spans="1:11">
      <c r="A1184" s="52" t="s">
        <v>762</v>
      </c>
      <c r="B1184" s="52" t="s">
        <v>2368</v>
      </c>
      <c r="C1184" s="128" t="s">
        <v>2350</v>
      </c>
      <c r="D1184" s="52" t="s">
        <v>818</v>
      </c>
      <c r="E1184" s="52" t="s">
        <v>11977</v>
      </c>
      <c r="F1184" s="52" t="s">
        <v>6501</v>
      </c>
      <c r="G1184" s="134" t="s">
        <v>2351</v>
      </c>
      <c r="H1184" s="52" t="s">
        <v>762</v>
      </c>
      <c r="I1184" s="52">
        <v>6974950102678</v>
      </c>
      <c r="J1184" s="52">
        <v>194846415873</v>
      </c>
      <c r="K1184" s="52"/>
    </row>
    <row r="1185" spans="1:11">
      <c r="A1185" s="52" t="s">
        <v>1677</v>
      </c>
      <c r="B1185" s="52" t="s">
        <v>2355</v>
      </c>
      <c r="C1185" s="128" t="s">
        <v>2354</v>
      </c>
      <c r="D1185" s="52" t="s">
        <v>818</v>
      </c>
      <c r="E1185" s="52" t="s">
        <v>11978</v>
      </c>
      <c r="F1185" s="52" t="s">
        <v>6501</v>
      </c>
      <c r="G1185" s="134" t="s">
        <v>2356</v>
      </c>
      <c r="H1185" s="52" t="s">
        <v>1677</v>
      </c>
      <c r="I1185" s="52">
        <v>6974950102708</v>
      </c>
      <c r="J1185" s="52">
        <v>194846415903</v>
      </c>
      <c r="K1185" s="52"/>
    </row>
    <row r="1186" spans="1:11">
      <c r="A1186" s="52" t="s">
        <v>97</v>
      </c>
      <c r="B1186" s="52" t="s">
        <v>9414</v>
      </c>
      <c r="C1186" s="128" t="s">
        <v>9414</v>
      </c>
      <c r="D1186" s="52"/>
      <c r="E1186" s="52">
        <v>0</v>
      </c>
      <c r="F1186" s="52"/>
      <c r="G1186" s="134" t="s">
        <v>10484</v>
      </c>
      <c r="H1186" s="134" t="s">
        <v>97</v>
      </c>
      <c r="I1186" s="52" t="e">
        <v>#N/A</v>
      </c>
      <c r="J1186" s="52" t="e">
        <v>#N/A</v>
      </c>
      <c r="K1186" s="52"/>
    </row>
    <row r="1187" spans="1:11">
      <c r="A1187" s="52" t="s">
        <v>2467</v>
      </c>
      <c r="B1187" s="52" t="s">
        <v>14307</v>
      </c>
      <c r="C1187" s="128" t="s">
        <v>14308</v>
      </c>
      <c r="D1187" s="52"/>
      <c r="E1187" s="52" t="s">
        <v>11979</v>
      </c>
      <c r="F1187" s="52" t="s">
        <v>14301</v>
      </c>
      <c r="G1187" s="134" t="s">
        <v>8806</v>
      </c>
      <c r="H1187" s="52" t="s">
        <v>2467</v>
      </c>
      <c r="I1187" s="52">
        <v>6932485000302</v>
      </c>
      <c r="J1187" s="52">
        <v>194846419840</v>
      </c>
      <c r="K1187" s="52" t="s">
        <v>14218</v>
      </c>
    </row>
    <row r="1188" spans="1:11">
      <c r="A1188" s="52" t="s">
        <v>97</v>
      </c>
      <c r="B1188" s="52" t="s">
        <v>9716</v>
      </c>
      <c r="C1188" s="128" t="s">
        <v>9716</v>
      </c>
      <c r="D1188" s="52"/>
      <c r="E1188" s="52">
        <v>0</v>
      </c>
      <c r="F1188" s="52"/>
      <c r="G1188" s="134" t="s">
        <v>10782</v>
      </c>
      <c r="H1188" s="134" t="s">
        <v>97</v>
      </c>
      <c r="I1188" s="52" t="e">
        <v>#N/A</v>
      </c>
      <c r="J1188" s="52" t="e">
        <v>#N/A</v>
      </c>
      <c r="K1188" s="52"/>
    </row>
    <row r="1189" spans="1:11">
      <c r="A1189" s="52" t="s">
        <v>282</v>
      </c>
      <c r="B1189" s="52" t="s">
        <v>10131</v>
      </c>
      <c r="C1189" s="128" t="s">
        <v>9611</v>
      </c>
      <c r="D1189" s="52"/>
      <c r="E1189" s="52">
        <v>0</v>
      </c>
      <c r="F1189" s="52"/>
      <c r="G1189" s="134" t="s">
        <v>10680</v>
      </c>
      <c r="H1189" s="134" t="s">
        <v>282</v>
      </c>
      <c r="I1189" s="52" t="e">
        <v>#N/A</v>
      </c>
      <c r="J1189" s="52" t="e">
        <v>#N/A</v>
      </c>
      <c r="K1189" s="52"/>
    </row>
    <row r="1190" spans="1:11">
      <c r="A1190" s="52" t="s">
        <v>292</v>
      </c>
      <c r="B1190" s="52" t="s">
        <v>3830</v>
      </c>
      <c r="C1190" s="128" t="s">
        <v>6595</v>
      </c>
      <c r="D1190" s="52" t="s">
        <v>818</v>
      </c>
      <c r="E1190" s="52" t="s">
        <v>11980</v>
      </c>
      <c r="F1190" s="52" t="s">
        <v>6596</v>
      </c>
      <c r="G1190" s="134" t="s">
        <v>6597</v>
      </c>
      <c r="H1190" s="52" t="s">
        <v>292</v>
      </c>
      <c r="I1190" s="52">
        <v>6974950104733</v>
      </c>
      <c r="J1190" s="52">
        <v>194846417044</v>
      </c>
      <c r="K1190" s="52"/>
    </row>
    <row r="1191" spans="1:11">
      <c r="A1191" s="52" t="s">
        <v>1485</v>
      </c>
      <c r="B1191" s="52" t="s">
        <v>3832</v>
      </c>
      <c r="C1191" s="128" t="s">
        <v>6605</v>
      </c>
      <c r="D1191" s="52" t="s">
        <v>818</v>
      </c>
      <c r="E1191" s="52" t="s">
        <v>11981</v>
      </c>
      <c r="F1191" s="52" t="s">
        <v>6596</v>
      </c>
      <c r="G1191" s="134" t="s">
        <v>6606</v>
      </c>
      <c r="H1191" s="52" t="s">
        <v>1485</v>
      </c>
      <c r="I1191" s="52">
        <v>6974950104740</v>
      </c>
      <c r="J1191" s="52">
        <v>194846417051</v>
      </c>
      <c r="K1191" s="52"/>
    </row>
    <row r="1192" spans="1:11">
      <c r="A1192" s="52" t="s">
        <v>6626</v>
      </c>
      <c r="B1192" s="52" t="s">
        <v>5350</v>
      </c>
      <c r="C1192" s="128" t="s">
        <v>6629</v>
      </c>
      <c r="D1192" s="52" t="s">
        <v>818</v>
      </c>
      <c r="E1192" s="52" t="s">
        <v>11982</v>
      </c>
      <c r="F1192" s="52" t="s">
        <v>6596</v>
      </c>
      <c r="G1192" s="134" t="s">
        <v>6630</v>
      </c>
      <c r="H1192" s="52" t="s">
        <v>6626</v>
      </c>
      <c r="I1192" s="52" t="s">
        <v>818</v>
      </c>
      <c r="J1192" s="52">
        <v>194846417068</v>
      </c>
      <c r="K1192" s="52"/>
    </row>
    <row r="1193" spans="1:11">
      <c r="A1193" s="52" t="s">
        <v>6635</v>
      </c>
      <c r="B1193" s="52" t="s">
        <v>5352</v>
      </c>
      <c r="C1193" s="128" t="s">
        <v>6638</v>
      </c>
      <c r="D1193" s="52" t="s">
        <v>818</v>
      </c>
      <c r="E1193" s="52" t="s">
        <v>11983</v>
      </c>
      <c r="F1193" s="52" t="s">
        <v>6596</v>
      </c>
      <c r="G1193" s="134" t="s">
        <v>6639</v>
      </c>
      <c r="H1193" s="52" t="s">
        <v>6635</v>
      </c>
      <c r="I1193" s="52">
        <v>6974950104764</v>
      </c>
      <c r="J1193" s="52">
        <v>194846417075</v>
      </c>
      <c r="K1193" s="52"/>
    </row>
    <row r="1194" spans="1:11">
      <c r="A1194" s="52" t="s">
        <v>461</v>
      </c>
      <c r="B1194" s="52" t="s">
        <v>3831</v>
      </c>
      <c r="C1194" s="128" t="s">
        <v>6601</v>
      </c>
      <c r="D1194" s="52" t="s">
        <v>818</v>
      </c>
      <c r="E1194" s="52" t="s">
        <v>11984</v>
      </c>
      <c r="F1194" s="52" t="s">
        <v>6596</v>
      </c>
      <c r="G1194" s="134" t="s">
        <v>6602</v>
      </c>
      <c r="H1194" s="52" t="s">
        <v>461</v>
      </c>
      <c r="I1194" s="52">
        <v>6974950104788</v>
      </c>
      <c r="J1194" s="52">
        <v>194846417099</v>
      </c>
      <c r="K1194" s="52"/>
    </row>
    <row r="1195" spans="1:11">
      <c r="A1195" s="52" t="s">
        <v>2462</v>
      </c>
      <c r="B1195" s="52" t="s">
        <v>3833</v>
      </c>
      <c r="C1195" s="128" t="s">
        <v>6616</v>
      </c>
      <c r="D1195" s="52" t="s">
        <v>818</v>
      </c>
      <c r="E1195" s="52">
        <v>0</v>
      </c>
      <c r="F1195" s="52" t="s">
        <v>6596</v>
      </c>
      <c r="G1195" s="134" t="s">
        <v>6617</v>
      </c>
      <c r="H1195" s="52" t="s">
        <v>2462</v>
      </c>
      <c r="I1195" s="52">
        <v>6974950104795</v>
      </c>
      <c r="J1195" s="52">
        <v>194846417105</v>
      </c>
      <c r="K1195" s="52"/>
    </row>
    <row r="1196" spans="1:11">
      <c r="A1196" s="52" t="s">
        <v>1513</v>
      </c>
      <c r="B1196" s="52" t="s">
        <v>3834</v>
      </c>
      <c r="C1196" s="128" t="s">
        <v>6620</v>
      </c>
      <c r="D1196" s="52" t="s">
        <v>818</v>
      </c>
      <c r="E1196" s="52" t="s">
        <v>11985</v>
      </c>
      <c r="F1196" s="52" t="s">
        <v>6596</v>
      </c>
      <c r="G1196" s="134" t="s">
        <v>6621</v>
      </c>
      <c r="H1196" s="52" t="s">
        <v>1513</v>
      </c>
      <c r="I1196" s="52">
        <v>6974950104801</v>
      </c>
      <c r="J1196" s="52">
        <v>194846417112</v>
      </c>
      <c r="K1196" s="52"/>
    </row>
    <row r="1197" spans="1:11">
      <c r="A1197" s="52" t="s">
        <v>97</v>
      </c>
      <c r="B1197" s="52" t="s">
        <v>9840</v>
      </c>
      <c r="C1197" s="128" t="s">
        <v>9840</v>
      </c>
      <c r="D1197" s="52"/>
      <c r="E1197" s="52">
        <v>0</v>
      </c>
      <c r="F1197" s="52"/>
      <c r="G1197" s="134" t="s">
        <v>10904</v>
      </c>
      <c r="H1197" s="134" t="s">
        <v>97</v>
      </c>
      <c r="I1197" s="52" t="e">
        <v>#N/A</v>
      </c>
      <c r="J1197" s="52" t="e">
        <v>#N/A</v>
      </c>
      <c r="K1197" s="52"/>
    </row>
    <row r="1198" spans="1:11">
      <c r="A1198" s="52" t="s">
        <v>6635</v>
      </c>
      <c r="B1198" s="52" t="s">
        <v>3836</v>
      </c>
      <c r="C1198" s="128" t="s">
        <v>6640</v>
      </c>
      <c r="D1198" s="52" t="s">
        <v>818</v>
      </c>
      <c r="E1198" s="52" t="s">
        <v>11987</v>
      </c>
      <c r="F1198" s="52" t="s">
        <v>6596</v>
      </c>
      <c r="G1198" s="134" t="s">
        <v>6641</v>
      </c>
      <c r="H1198" s="52" t="s">
        <v>6635</v>
      </c>
      <c r="I1198" s="52">
        <v>6974950104771</v>
      </c>
      <c r="J1198" s="52">
        <v>194846417082</v>
      </c>
      <c r="K1198" s="52"/>
    </row>
    <row r="1199" spans="1:11">
      <c r="A1199" s="52" t="s">
        <v>292</v>
      </c>
      <c r="B1199" s="52" t="s">
        <v>3775</v>
      </c>
      <c r="C1199" s="128" t="s">
        <v>6592</v>
      </c>
      <c r="D1199" s="52" t="s">
        <v>818</v>
      </c>
      <c r="E1199" s="52" t="s">
        <v>11988</v>
      </c>
      <c r="F1199" s="52" t="s">
        <v>6593</v>
      </c>
      <c r="G1199" s="134" t="s">
        <v>6594</v>
      </c>
      <c r="H1199" s="52" t="s">
        <v>292</v>
      </c>
      <c r="I1199" s="52">
        <v>6974950103330</v>
      </c>
      <c r="J1199" s="52">
        <v>194846416436</v>
      </c>
      <c r="K1199" s="52"/>
    </row>
    <row r="1200" spans="1:11">
      <c r="A1200" s="52" t="s">
        <v>1557</v>
      </c>
      <c r="B1200" s="52" t="s">
        <v>3776</v>
      </c>
      <c r="C1200" s="128" t="s">
        <v>6598</v>
      </c>
      <c r="D1200" s="52" t="s">
        <v>818</v>
      </c>
      <c r="E1200" s="52" t="s">
        <v>11989</v>
      </c>
      <c r="F1200" s="52" t="s">
        <v>6593</v>
      </c>
      <c r="G1200" s="134" t="s">
        <v>2461</v>
      </c>
      <c r="H1200" s="52" t="s">
        <v>1557</v>
      </c>
      <c r="I1200" s="52">
        <v>6974950103347</v>
      </c>
      <c r="J1200" s="52">
        <v>194846416443</v>
      </c>
      <c r="K1200" s="52"/>
    </row>
    <row r="1201" spans="1:11">
      <c r="A1201" s="52" t="s">
        <v>461</v>
      </c>
      <c r="B1201" s="52" t="s">
        <v>3777</v>
      </c>
      <c r="C1201" s="128" t="s">
        <v>6599</v>
      </c>
      <c r="D1201" s="52" t="s">
        <v>818</v>
      </c>
      <c r="E1201" s="52" t="s">
        <v>11990</v>
      </c>
      <c r="F1201" s="52" t="s">
        <v>6593</v>
      </c>
      <c r="G1201" s="134" t="s">
        <v>6600</v>
      </c>
      <c r="H1201" s="52" t="s">
        <v>461</v>
      </c>
      <c r="I1201" s="52">
        <v>6974950103354</v>
      </c>
      <c r="J1201" s="52">
        <v>194846416450</v>
      </c>
      <c r="K1201" s="52"/>
    </row>
    <row r="1202" spans="1:11">
      <c r="A1202" s="52" t="s">
        <v>1485</v>
      </c>
      <c r="B1202" s="52" t="s">
        <v>3778</v>
      </c>
      <c r="C1202" s="128" t="s">
        <v>6603</v>
      </c>
      <c r="D1202" s="52" t="s">
        <v>818</v>
      </c>
      <c r="E1202" s="52" t="s">
        <v>11991</v>
      </c>
      <c r="F1202" s="52" t="s">
        <v>6593</v>
      </c>
      <c r="G1202" s="134" t="s">
        <v>6604</v>
      </c>
      <c r="H1202" s="52" t="s">
        <v>1485</v>
      </c>
      <c r="I1202" s="52">
        <v>6974950103361</v>
      </c>
      <c r="J1202" s="52">
        <v>194846416467</v>
      </c>
      <c r="K1202" s="52"/>
    </row>
    <row r="1203" spans="1:11">
      <c r="A1203" s="52" t="s">
        <v>457</v>
      </c>
      <c r="B1203" s="52" t="s">
        <v>3779</v>
      </c>
      <c r="C1203" s="128" t="s">
        <v>6607</v>
      </c>
      <c r="D1203" s="52" t="s">
        <v>818</v>
      </c>
      <c r="E1203" s="52" t="s">
        <v>11992</v>
      </c>
      <c r="F1203" s="52" t="s">
        <v>6593</v>
      </c>
      <c r="G1203" s="134" t="s">
        <v>6608</v>
      </c>
      <c r="H1203" s="52" t="s">
        <v>457</v>
      </c>
      <c r="I1203" s="52">
        <v>6974950103378</v>
      </c>
      <c r="J1203" s="52">
        <v>194846416474</v>
      </c>
      <c r="K1203" s="52"/>
    </row>
    <row r="1204" spans="1:11">
      <c r="A1204" s="52" t="s">
        <v>1557</v>
      </c>
      <c r="B1204" s="52" t="s">
        <v>3780</v>
      </c>
      <c r="C1204" s="128" t="s">
        <v>6609</v>
      </c>
      <c r="D1204" s="52" t="s">
        <v>818</v>
      </c>
      <c r="E1204" s="52" t="s">
        <v>11993</v>
      </c>
      <c r="F1204" s="52" t="s">
        <v>6593</v>
      </c>
      <c r="G1204" s="134" t="s">
        <v>6610</v>
      </c>
      <c r="H1204" s="52" t="s">
        <v>1557</v>
      </c>
      <c r="I1204" s="52">
        <v>6974950103385</v>
      </c>
      <c r="J1204" s="52">
        <v>194846416481</v>
      </c>
      <c r="K1204" s="52"/>
    </row>
    <row r="1205" spans="1:11">
      <c r="A1205" s="52" t="s">
        <v>2462</v>
      </c>
      <c r="B1205" s="52" t="s">
        <v>3782</v>
      </c>
      <c r="C1205" s="128" t="s">
        <v>6614</v>
      </c>
      <c r="D1205" s="52" t="s">
        <v>818</v>
      </c>
      <c r="E1205" s="52" t="s">
        <v>11994</v>
      </c>
      <c r="F1205" s="52" t="s">
        <v>6593</v>
      </c>
      <c r="G1205" s="134" t="s">
        <v>6615</v>
      </c>
      <c r="H1205" s="52" t="s">
        <v>2462</v>
      </c>
      <c r="I1205" s="52">
        <v>6974950103392</v>
      </c>
      <c r="J1205" s="52">
        <v>194846416498</v>
      </c>
      <c r="K1205" s="52"/>
    </row>
    <row r="1206" spans="1:11">
      <c r="A1206" s="52" t="s">
        <v>1513</v>
      </c>
      <c r="B1206" s="52" t="s">
        <v>3783</v>
      </c>
      <c r="C1206" s="128" t="s">
        <v>6618</v>
      </c>
      <c r="D1206" s="52" t="s">
        <v>818</v>
      </c>
      <c r="E1206" s="52" t="s">
        <v>11995</v>
      </c>
      <c r="F1206" s="52" t="s">
        <v>6593</v>
      </c>
      <c r="G1206" s="134" t="s">
        <v>6619</v>
      </c>
      <c r="H1206" s="52" t="s">
        <v>1513</v>
      </c>
      <c r="I1206" s="52">
        <v>6974950103408</v>
      </c>
      <c r="J1206" s="52">
        <v>194846416504</v>
      </c>
      <c r="K1206" s="52"/>
    </row>
    <row r="1207" spans="1:11">
      <c r="A1207" s="52" t="s">
        <v>2463</v>
      </c>
      <c r="B1207" s="52" t="s">
        <v>3784</v>
      </c>
      <c r="C1207" s="128" t="s">
        <v>6622</v>
      </c>
      <c r="D1207" s="52" t="s">
        <v>818</v>
      </c>
      <c r="E1207" s="52" t="s">
        <v>11996</v>
      </c>
      <c r="F1207" s="52" t="s">
        <v>6593</v>
      </c>
      <c r="G1207" s="134" t="s">
        <v>6623</v>
      </c>
      <c r="H1207" s="52" t="s">
        <v>2463</v>
      </c>
      <c r="I1207" s="52">
        <v>6974950103415</v>
      </c>
      <c r="J1207" s="52">
        <v>194846416511</v>
      </c>
      <c r="K1207" s="52"/>
    </row>
    <row r="1208" spans="1:11">
      <c r="A1208" s="52" t="s">
        <v>11023</v>
      </c>
      <c r="B1208" s="52" t="s">
        <v>5353</v>
      </c>
      <c r="C1208" s="128" t="s">
        <v>6642</v>
      </c>
      <c r="D1208" s="52" t="s">
        <v>818</v>
      </c>
      <c r="E1208" s="52" t="s">
        <v>11997</v>
      </c>
      <c r="F1208" s="52" t="s">
        <v>6593</v>
      </c>
      <c r="G1208" s="134" t="s">
        <v>6643</v>
      </c>
      <c r="H1208" s="52" t="s">
        <v>11023</v>
      </c>
      <c r="I1208" s="52">
        <v>6974950103422</v>
      </c>
      <c r="J1208" s="52">
        <v>194846416528</v>
      </c>
      <c r="K1208" s="52"/>
    </row>
    <row r="1209" spans="1:11">
      <c r="A1209" s="52" t="s">
        <v>6613</v>
      </c>
      <c r="B1209" s="52" t="s">
        <v>3781</v>
      </c>
      <c r="C1209" s="128" t="s">
        <v>6611</v>
      </c>
      <c r="D1209" s="52" t="s">
        <v>818</v>
      </c>
      <c r="E1209" s="52" t="s">
        <v>11998</v>
      </c>
      <c r="F1209" s="52" t="s">
        <v>6593</v>
      </c>
      <c r="G1209" s="134" t="s">
        <v>6612</v>
      </c>
      <c r="H1209" s="52" t="s">
        <v>6613</v>
      </c>
      <c r="I1209" s="52">
        <v>6974950103439</v>
      </c>
      <c r="J1209" s="52">
        <v>194846416535</v>
      </c>
      <c r="K1209" s="52"/>
    </row>
    <row r="1210" spans="1:11">
      <c r="A1210" s="52" t="s">
        <v>6626</v>
      </c>
      <c r="B1210" s="52" t="s">
        <v>5349</v>
      </c>
      <c r="C1210" s="128" t="s">
        <v>6624</v>
      </c>
      <c r="D1210" s="52" t="s">
        <v>818</v>
      </c>
      <c r="E1210" s="52" t="s">
        <v>11999</v>
      </c>
      <c r="F1210" s="52" t="s">
        <v>6593</v>
      </c>
      <c r="G1210" s="134" t="s">
        <v>6625</v>
      </c>
      <c r="H1210" s="52" t="s">
        <v>6626</v>
      </c>
      <c r="I1210" s="52" t="s">
        <v>818</v>
      </c>
      <c r="J1210" s="52">
        <v>194846416542</v>
      </c>
      <c r="K1210" s="52"/>
    </row>
    <row r="1211" spans="1:11">
      <c r="A1211" s="52" t="s">
        <v>6635</v>
      </c>
      <c r="B1211" s="52" t="s">
        <v>5351</v>
      </c>
      <c r="C1211" s="128" t="s">
        <v>6633</v>
      </c>
      <c r="D1211" s="52" t="s">
        <v>818</v>
      </c>
      <c r="E1211" s="52" t="s">
        <v>12000</v>
      </c>
      <c r="F1211" s="52" t="s">
        <v>6593</v>
      </c>
      <c r="G1211" s="134" t="s">
        <v>6634</v>
      </c>
      <c r="H1211" s="52" t="s">
        <v>6635</v>
      </c>
      <c r="I1211" s="52" t="s">
        <v>818</v>
      </c>
      <c r="J1211" s="52">
        <v>194846416559</v>
      </c>
      <c r="K1211" s="52"/>
    </row>
    <row r="1212" spans="1:11">
      <c r="A1212" s="52" t="s">
        <v>97</v>
      </c>
      <c r="B1212" s="52" t="s">
        <v>9500</v>
      </c>
      <c r="C1212" s="128" t="s">
        <v>9500</v>
      </c>
      <c r="D1212" s="52"/>
      <c r="E1212" s="52">
        <v>0</v>
      </c>
      <c r="F1212" s="52"/>
      <c r="G1212" s="134" t="s">
        <v>10570</v>
      </c>
      <c r="H1212" s="134" t="s">
        <v>97</v>
      </c>
      <c r="I1212" s="52" t="e">
        <v>#N/A</v>
      </c>
      <c r="J1212" s="52" t="e">
        <v>#N/A</v>
      </c>
      <c r="K1212" s="52"/>
    </row>
    <row r="1213" spans="1:11">
      <c r="A1213" s="52" t="s">
        <v>97</v>
      </c>
      <c r="B1213" s="52" t="s">
        <v>9725</v>
      </c>
      <c r="C1213" s="128" t="s">
        <v>9725</v>
      </c>
      <c r="D1213" s="52"/>
      <c r="E1213" s="52">
        <v>0</v>
      </c>
      <c r="F1213" s="52"/>
      <c r="G1213" s="134" t="s">
        <v>10791</v>
      </c>
      <c r="H1213" s="134" t="s">
        <v>97</v>
      </c>
      <c r="I1213" s="52" t="e">
        <v>#N/A</v>
      </c>
      <c r="J1213" s="52" t="e">
        <v>#N/A</v>
      </c>
      <c r="K1213" s="52"/>
    </row>
    <row r="1214" spans="1:11">
      <c r="A1214" s="52" t="s">
        <v>97</v>
      </c>
      <c r="B1214" s="52" t="s">
        <v>9392</v>
      </c>
      <c r="C1214" s="128" t="s">
        <v>9392</v>
      </c>
      <c r="D1214" s="52"/>
      <c r="E1214" s="52">
        <v>0</v>
      </c>
      <c r="F1214" s="52"/>
      <c r="G1214" s="134" t="s">
        <v>10461</v>
      </c>
      <c r="H1214" s="134" t="s">
        <v>97</v>
      </c>
      <c r="I1214" s="52" t="e">
        <v>#N/A</v>
      </c>
      <c r="J1214" s="52" t="e">
        <v>#N/A</v>
      </c>
      <c r="K1214" s="52"/>
    </row>
    <row r="1215" spans="1:11">
      <c r="A1215" s="52" t="s">
        <v>5477</v>
      </c>
      <c r="B1215" s="52" t="s">
        <v>10056</v>
      </c>
      <c r="C1215" s="128" t="s">
        <v>9509</v>
      </c>
      <c r="D1215" s="52"/>
      <c r="E1215" s="52">
        <v>0</v>
      </c>
      <c r="F1215" s="52"/>
      <c r="G1215" s="134" t="s">
        <v>10579</v>
      </c>
      <c r="H1215" s="134" t="s">
        <v>5477</v>
      </c>
      <c r="I1215" s="52" t="e">
        <v>#N/A</v>
      </c>
      <c r="J1215" s="52" t="e">
        <v>#N/A</v>
      </c>
      <c r="K1215" s="52"/>
    </row>
    <row r="1216" spans="1:11">
      <c r="A1216" s="52" t="s">
        <v>97</v>
      </c>
      <c r="B1216" s="52" t="s">
        <v>9548</v>
      </c>
      <c r="C1216" s="128" t="s">
        <v>9548</v>
      </c>
      <c r="D1216" s="52"/>
      <c r="E1216" s="52">
        <v>0</v>
      </c>
      <c r="F1216" s="52"/>
      <c r="G1216" s="134" t="s">
        <v>10618</v>
      </c>
      <c r="H1216" s="134" t="s">
        <v>97</v>
      </c>
      <c r="I1216" s="52" t="e">
        <v>#N/A</v>
      </c>
      <c r="J1216" s="52" t="e">
        <v>#N/A</v>
      </c>
      <c r="K1216" s="52"/>
    </row>
    <row r="1217" spans="1:11">
      <c r="A1217" s="52" t="s">
        <v>97</v>
      </c>
      <c r="B1217" s="52" t="s">
        <v>9742</v>
      </c>
      <c r="C1217" s="128" t="s">
        <v>9742</v>
      </c>
      <c r="D1217" s="52"/>
      <c r="E1217" s="52">
        <v>0</v>
      </c>
      <c r="F1217" s="52"/>
      <c r="G1217" s="134" t="s">
        <v>10808</v>
      </c>
      <c r="H1217" s="134" t="s">
        <v>97</v>
      </c>
      <c r="I1217" s="52" t="e">
        <v>#N/A</v>
      </c>
      <c r="J1217" s="52" t="e">
        <v>#N/A</v>
      </c>
      <c r="K1217" s="52"/>
    </row>
    <row r="1218" spans="1:11">
      <c r="A1218" s="52" t="s">
        <v>5613</v>
      </c>
      <c r="B1218" s="52" t="s">
        <v>10326</v>
      </c>
      <c r="C1218" s="128" t="s">
        <v>9862</v>
      </c>
      <c r="D1218" s="52"/>
      <c r="E1218" s="52">
        <v>0</v>
      </c>
      <c r="F1218" s="52"/>
      <c r="G1218" s="134" t="s">
        <v>10926</v>
      </c>
      <c r="H1218" s="134" t="s">
        <v>5613</v>
      </c>
      <c r="I1218" s="52" t="e">
        <v>#N/A</v>
      </c>
      <c r="J1218" s="52" t="e">
        <v>#N/A</v>
      </c>
      <c r="K1218" s="52"/>
    </row>
    <row r="1219" spans="1:11">
      <c r="A1219" s="52" t="s">
        <v>1485</v>
      </c>
      <c r="B1219" s="52" t="s">
        <v>9976</v>
      </c>
      <c r="C1219" s="128" t="s">
        <v>9400</v>
      </c>
      <c r="D1219" s="52"/>
      <c r="E1219" s="52" t="s">
        <v>12005</v>
      </c>
      <c r="F1219" s="52"/>
      <c r="G1219" s="134" t="s">
        <v>10470</v>
      </c>
      <c r="H1219" s="52" t="s">
        <v>1485</v>
      </c>
      <c r="I1219" s="52">
        <v>6932485008209</v>
      </c>
      <c r="J1219" s="52">
        <v>194846425339</v>
      </c>
      <c r="K1219" s="52"/>
    </row>
    <row r="1220" spans="1:11">
      <c r="A1220" s="52" t="s">
        <v>457</v>
      </c>
      <c r="B1220" s="52" t="s">
        <v>10196</v>
      </c>
      <c r="C1220" s="128" t="s">
        <v>9696</v>
      </c>
      <c r="D1220" s="52"/>
      <c r="E1220" s="52" t="s">
        <v>12006</v>
      </c>
      <c r="F1220" s="52"/>
      <c r="G1220" s="134" t="s">
        <v>10762</v>
      </c>
      <c r="H1220" s="52" t="s">
        <v>457</v>
      </c>
      <c r="I1220" s="52">
        <v>6932485008216</v>
      </c>
      <c r="J1220" s="52">
        <v>194846425346</v>
      </c>
      <c r="K1220" s="52"/>
    </row>
    <row r="1221" spans="1:11">
      <c r="A1221" s="52" t="s">
        <v>1485</v>
      </c>
      <c r="B1221" s="52" t="s">
        <v>10319</v>
      </c>
      <c r="C1221" s="128" t="s">
        <v>9852</v>
      </c>
      <c r="D1221" s="52"/>
      <c r="E1221" s="52" t="s">
        <v>12007</v>
      </c>
      <c r="F1221" s="52"/>
      <c r="G1221" s="134" t="s">
        <v>10916</v>
      </c>
      <c r="H1221" s="52" t="s">
        <v>1485</v>
      </c>
      <c r="I1221" s="52" t="e">
        <v>#N/A</v>
      </c>
      <c r="J1221" s="52">
        <v>194846425353</v>
      </c>
      <c r="K1221" s="52"/>
    </row>
    <row r="1222" spans="1:11">
      <c r="A1222" s="52" t="s">
        <v>1485</v>
      </c>
      <c r="B1222" s="52" t="s">
        <v>10040</v>
      </c>
      <c r="C1222" s="128" t="s">
        <v>9487</v>
      </c>
      <c r="D1222" s="52"/>
      <c r="E1222" s="52" t="s">
        <v>12008</v>
      </c>
      <c r="F1222" s="52"/>
      <c r="G1222" s="134" t="s">
        <v>10557</v>
      </c>
      <c r="H1222" s="52" t="s">
        <v>1485</v>
      </c>
      <c r="I1222" s="52">
        <v>6932485008230</v>
      </c>
      <c r="J1222" s="52">
        <v>194846425360</v>
      </c>
      <c r="K1222" s="52"/>
    </row>
    <row r="1223" spans="1:11">
      <c r="A1223" s="52" t="s">
        <v>1009</v>
      </c>
      <c r="B1223" s="52" t="s">
        <v>10221</v>
      </c>
      <c r="C1223" s="128" t="s">
        <v>9732</v>
      </c>
      <c r="D1223" s="52"/>
      <c r="E1223" s="52">
        <v>0</v>
      </c>
      <c r="F1223" s="52"/>
      <c r="G1223" s="134" t="s">
        <v>10798</v>
      </c>
      <c r="H1223" s="52" t="s">
        <v>1009</v>
      </c>
      <c r="I1223" s="52">
        <v>6932485008247</v>
      </c>
      <c r="J1223" s="52">
        <v>194846425377</v>
      </c>
      <c r="K1223" s="52"/>
    </row>
    <row r="1224" spans="1:11">
      <c r="A1224" s="52" t="s">
        <v>1009</v>
      </c>
      <c r="B1224" s="52" t="s">
        <v>8171</v>
      </c>
      <c r="C1224" s="128" t="s">
        <v>8375</v>
      </c>
      <c r="D1224" s="52" t="s">
        <v>8759</v>
      </c>
      <c r="E1224" s="52">
        <v>0</v>
      </c>
      <c r="F1224" s="52">
        <v>0</v>
      </c>
      <c r="G1224" s="134" t="s">
        <v>4493</v>
      </c>
      <c r="H1224" s="52" t="s">
        <v>1009</v>
      </c>
      <c r="I1224" s="52">
        <v>6932485005482</v>
      </c>
      <c r="J1224" s="52">
        <v>194846423106</v>
      </c>
      <c r="K1224" s="52"/>
    </row>
    <row r="1225" spans="1:11">
      <c r="A1225" s="52" t="s">
        <v>1582</v>
      </c>
      <c r="B1225" s="52" t="s">
        <v>7787</v>
      </c>
      <c r="C1225" s="128" t="s">
        <v>8376</v>
      </c>
      <c r="D1225" s="52" t="s">
        <v>8759</v>
      </c>
      <c r="E1225" s="52" t="s">
        <v>12009</v>
      </c>
      <c r="F1225" s="52">
        <v>0</v>
      </c>
      <c r="G1225" s="134" t="s">
        <v>8911</v>
      </c>
      <c r="H1225" s="52" t="s">
        <v>1582</v>
      </c>
      <c r="I1225" s="52">
        <v>6932485005499</v>
      </c>
      <c r="J1225" s="52">
        <v>194846423113</v>
      </c>
      <c r="K1225" s="52"/>
    </row>
    <row r="1226" spans="1:11">
      <c r="A1226" s="52" t="s">
        <v>1485</v>
      </c>
      <c r="B1226" s="52" t="s">
        <v>8003</v>
      </c>
      <c r="C1226" s="128" t="s">
        <v>8377</v>
      </c>
      <c r="D1226" s="52" t="s">
        <v>8759</v>
      </c>
      <c r="E1226" s="52" t="s">
        <v>12010</v>
      </c>
      <c r="F1226" s="52" t="e">
        <v>#N/A</v>
      </c>
      <c r="G1226" s="134" t="s">
        <v>8982</v>
      </c>
      <c r="H1226" s="52" t="s">
        <v>1485</v>
      </c>
      <c r="I1226" s="52">
        <v>6932485005505</v>
      </c>
      <c r="J1226" s="52">
        <v>194846423120</v>
      </c>
      <c r="K1226" s="52"/>
    </row>
    <row r="1227" spans="1:11">
      <c r="A1227" s="52" t="s">
        <v>1009</v>
      </c>
      <c r="B1227" s="52" t="s">
        <v>10034</v>
      </c>
      <c r="C1227" s="128" t="s">
        <v>9480</v>
      </c>
      <c r="D1227" s="52"/>
      <c r="E1227" s="52">
        <v>0</v>
      </c>
      <c r="F1227" s="52"/>
      <c r="G1227" s="134" t="s">
        <v>10550</v>
      </c>
      <c r="H1227" s="52" t="s">
        <v>1009</v>
      </c>
      <c r="I1227" s="52" t="e">
        <v>#N/A</v>
      </c>
      <c r="J1227" s="52">
        <v>194846425384</v>
      </c>
      <c r="K1227" s="52"/>
    </row>
    <row r="1228" spans="1:11">
      <c r="A1228" s="52" t="s">
        <v>292</v>
      </c>
      <c r="B1228" s="52" t="s">
        <v>10124</v>
      </c>
      <c r="C1228" s="128" t="s">
        <v>9604</v>
      </c>
      <c r="D1228" s="52"/>
      <c r="E1228" s="52" t="s">
        <v>12011</v>
      </c>
      <c r="F1228" s="52"/>
      <c r="G1228" s="134" t="s">
        <v>10673</v>
      </c>
      <c r="H1228" s="52" t="s">
        <v>292</v>
      </c>
      <c r="I1228" s="52">
        <v>6932485010424</v>
      </c>
      <c r="J1228" s="52">
        <v>194846426510</v>
      </c>
      <c r="K1228" s="52"/>
    </row>
    <row r="1229" spans="1:11">
      <c r="A1229" s="52" t="s">
        <v>976</v>
      </c>
      <c r="B1229" s="52" t="s">
        <v>4325</v>
      </c>
      <c r="C1229" s="128" t="s">
        <v>4326</v>
      </c>
      <c r="D1229" s="52" t="s">
        <v>818</v>
      </c>
      <c r="E1229" s="52" t="s">
        <v>12012</v>
      </c>
      <c r="F1229" s="52" t="s">
        <v>6866</v>
      </c>
      <c r="G1229" s="134" t="s">
        <v>2425</v>
      </c>
      <c r="H1229" s="52" t="s">
        <v>976</v>
      </c>
      <c r="I1229" s="52" t="s">
        <v>4585</v>
      </c>
      <c r="J1229" s="52">
        <v>194846418423</v>
      </c>
      <c r="K1229" s="52"/>
    </row>
    <row r="1230" spans="1:11">
      <c r="A1230" s="52" t="s">
        <v>1677</v>
      </c>
      <c r="B1230" s="52" t="s">
        <v>4106</v>
      </c>
      <c r="C1230" s="128" t="s">
        <v>4107</v>
      </c>
      <c r="D1230" s="52" t="s">
        <v>818</v>
      </c>
      <c r="E1230" s="52" t="s">
        <v>12013</v>
      </c>
      <c r="F1230" s="52" t="s">
        <v>6866</v>
      </c>
      <c r="G1230" s="134" t="s">
        <v>4488</v>
      </c>
      <c r="H1230" s="52" t="s">
        <v>1677</v>
      </c>
      <c r="I1230" s="52" t="s">
        <v>4586</v>
      </c>
      <c r="J1230" s="52">
        <v>194846418430</v>
      </c>
      <c r="K1230" s="52"/>
    </row>
    <row r="1231" spans="1:11">
      <c r="A1231" s="52" t="s">
        <v>762</v>
      </c>
      <c r="B1231" s="52" t="s">
        <v>4017</v>
      </c>
      <c r="C1231" s="128" t="s">
        <v>4019</v>
      </c>
      <c r="D1231" s="52" t="s">
        <v>818</v>
      </c>
      <c r="E1231" s="52">
        <v>0</v>
      </c>
      <c r="F1231" s="52" t="s">
        <v>6866</v>
      </c>
      <c r="G1231" s="134" t="s">
        <v>2217</v>
      </c>
      <c r="H1231" s="52" t="s">
        <v>762</v>
      </c>
      <c r="I1231" s="52" t="s">
        <v>4587</v>
      </c>
      <c r="J1231" s="52">
        <v>194846418447</v>
      </c>
      <c r="K1231" s="52"/>
    </row>
    <row r="1232" spans="1:11">
      <c r="A1232" s="52" t="s">
        <v>2467</v>
      </c>
      <c r="B1232" s="52" t="s">
        <v>4277</v>
      </c>
      <c r="C1232" s="128" t="s">
        <v>4278</v>
      </c>
      <c r="D1232" s="52" t="s">
        <v>818</v>
      </c>
      <c r="E1232" s="52" t="s">
        <v>12014</v>
      </c>
      <c r="F1232" s="52" t="s">
        <v>6867</v>
      </c>
      <c r="G1232" s="134" t="s">
        <v>4528</v>
      </c>
      <c r="H1232" s="52" t="s">
        <v>2467</v>
      </c>
      <c r="I1232" s="52" t="s">
        <v>4588</v>
      </c>
      <c r="J1232" s="52">
        <v>194846418454</v>
      </c>
      <c r="K1232" s="52"/>
    </row>
    <row r="1233" spans="1:11">
      <c r="A1233" s="52" t="s">
        <v>5610</v>
      </c>
      <c r="B1233" s="52" t="s">
        <v>9479</v>
      </c>
      <c r="C1233" s="128" t="s">
        <v>9479</v>
      </c>
      <c r="D1233" s="52"/>
      <c r="E1233" s="52">
        <v>0</v>
      </c>
      <c r="F1233" s="52"/>
      <c r="G1233" s="134" t="s">
        <v>10549</v>
      </c>
      <c r="H1233" s="134" t="s">
        <v>5610</v>
      </c>
      <c r="I1233" s="52" t="e">
        <v>#N/A</v>
      </c>
      <c r="J1233" s="52" t="e">
        <v>#N/A</v>
      </c>
      <c r="K1233" s="52"/>
    </row>
    <row r="1234" spans="1:11">
      <c r="A1234" s="52" t="s">
        <v>5760</v>
      </c>
      <c r="B1234" s="52" t="s">
        <v>8179</v>
      </c>
      <c r="C1234" s="128" t="s">
        <v>8378</v>
      </c>
      <c r="D1234" s="52" t="s">
        <v>8759</v>
      </c>
      <c r="E1234" s="52" t="s">
        <v>12016</v>
      </c>
      <c r="F1234" s="52" t="s">
        <v>8787</v>
      </c>
      <c r="G1234" s="134" t="s">
        <v>755</v>
      </c>
      <c r="H1234" s="52" t="s">
        <v>5760</v>
      </c>
      <c r="I1234" s="52">
        <v>6975159900591</v>
      </c>
      <c r="J1234" s="52">
        <v>194846420822</v>
      </c>
      <c r="K1234" s="52"/>
    </row>
    <row r="1235" spans="1:11">
      <c r="A1235" s="52" t="s">
        <v>97</v>
      </c>
      <c r="B1235" s="52" t="s">
        <v>9559</v>
      </c>
      <c r="C1235" s="128" t="s">
        <v>9559</v>
      </c>
      <c r="D1235" s="52"/>
      <c r="E1235" s="52">
        <v>0</v>
      </c>
      <c r="F1235" s="52"/>
      <c r="G1235" s="134" t="s">
        <v>10628</v>
      </c>
      <c r="H1235" s="134" t="s">
        <v>97</v>
      </c>
      <c r="I1235" s="52" t="e">
        <v>#N/A</v>
      </c>
      <c r="J1235" s="52" t="e">
        <v>#N/A</v>
      </c>
      <c r="K1235" s="52"/>
    </row>
    <row r="1236" spans="1:11">
      <c r="A1236" s="52" t="s">
        <v>97</v>
      </c>
      <c r="B1236" s="52" t="s">
        <v>9612</v>
      </c>
      <c r="C1236" s="128" t="s">
        <v>9612</v>
      </c>
      <c r="D1236" s="52"/>
      <c r="E1236" s="52">
        <v>0</v>
      </c>
      <c r="F1236" s="52"/>
      <c r="G1236" s="134" t="s">
        <v>10681</v>
      </c>
      <c r="H1236" s="134" t="s">
        <v>97</v>
      </c>
      <c r="I1236" s="52" t="e">
        <v>#N/A</v>
      </c>
      <c r="J1236" s="52" t="e">
        <v>#N/A</v>
      </c>
      <c r="K1236" s="52"/>
    </row>
    <row r="1237" spans="1:11">
      <c r="A1237" s="52" t="s">
        <v>957</v>
      </c>
      <c r="B1237" s="52" t="s">
        <v>4976</v>
      </c>
      <c r="C1237" s="128" t="s">
        <v>6909</v>
      </c>
      <c r="D1237" s="52" t="s">
        <v>818</v>
      </c>
      <c r="E1237" s="52">
        <v>0</v>
      </c>
      <c r="F1237" s="52" t="s">
        <v>6899</v>
      </c>
      <c r="G1237" s="134" t="s">
        <v>5006</v>
      </c>
      <c r="H1237" s="52" t="s">
        <v>957</v>
      </c>
      <c r="I1237" s="52">
        <v>6974950108724</v>
      </c>
      <c r="J1237" s="52">
        <v>194846419017</v>
      </c>
      <c r="K1237" s="52"/>
    </row>
    <row r="1238" spans="1:11">
      <c r="A1238" s="52" t="s">
        <v>976</v>
      </c>
      <c r="B1238" s="52" t="s">
        <v>4977</v>
      </c>
      <c r="C1238" s="128" t="s">
        <v>6910</v>
      </c>
      <c r="D1238" s="52" t="s">
        <v>818</v>
      </c>
      <c r="E1238" s="52">
        <v>0</v>
      </c>
      <c r="F1238" s="52" t="s">
        <v>6899</v>
      </c>
      <c r="G1238" s="134" t="s">
        <v>2425</v>
      </c>
      <c r="H1238" s="52" t="s">
        <v>976</v>
      </c>
      <c r="I1238" s="52">
        <v>6974950108731</v>
      </c>
      <c r="J1238" s="52">
        <v>194846419024</v>
      </c>
      <c r="K1238" s="52"/>
    </row>
    <row r="1239" spans="1:11">
      <c r="A1239" s="52" t="s">
        <v>1678</v>
      </c>
      <c r="B1239" s="52" t="s">
        <v>4978</v>
      </c>
      <c r="C1239" s="128" t="s">
        <v>6911</v>
      </c>
      <c r="D1239" s="52" t="s">
        <v>818</v>
      </c>
      <c r="E1239" s="52">
        <v>0</v>
      </c>
      <c r="F1239" s="52" t="s">
        <v>6899</v>
      </c>
      <c r="G1239" s="134" t="s">
        <v>5007</v>
      </c>
      <c r="H1239" s="52" t="s">
        <v>1678</v>
      </c>
      <c r="I1239" s="52">
        <v>6974950108748</v>
      </c>
      <c r="J1239" s="52">
        <v>194846419031</v>
      </c>
      <c r="K1239" s="52"/>
    </row>
    <row r="1240" spans="1:11">
      <c r="A1240" s="52" t="s">
        <v>943</v>
      </c>
      <c r="B1240" s="52" t="s">
        <v>4979</v>
      </c>
      <c r="C1240" s="128" t="s">
        <v>6912</v>
      </c>
      <c r="D1240" s="52" t="s">
        <v>818</v>
      </c>
      <c r="E1240" s="52">
        <v>0</v>
      </c>
      <c r="F1240" s="52" t="s">
        <v>6899</v>
      </c>
      <c r="G1240" s="134" t="s">
        <v>5008</v>
      </c>
      <c r="H1240" s="52" t="s">
        <v>943</v>
      </c>
      <c r="I1240" s="52">
        <v>6974950108755</v>
      </c>
      <c r="J1240" s="52">
        <v>194846419048</v>
      </c>
      <c r="K1240" s="52"/>
    </row>
    <row r="1241" spans="1:11">
      <c r="A1241" s="52" t="s">
        <v>4002</v>
      </c>
      <c r="B1241" s="52" t="s">
        <v>4980</v>
      </c>
      <c r="C1241" s="128" t="s">
        <v>6913</v>
      </c>
      <c r="D1241" s="52" t="s">
        <v>818</v>
      </c>
      <c r="E1241" s="52">
        <v>0</v>
      </c>
      <c r="F1241" s="52" t="s">
        <v>6899</v>
      </c>
      <c r="G1241" s="134" t="s">
        <v>5009</v>
      </c>
      <c r="H1241" s="52" t="s">
        <v>4002</v>
      </c>
      <c r="I1241" s="52">
        <v>6974950108762</v>
      </c>
      <c r="J1241" s="52">
        <v>194846419055</v>
      </c>
      <c r="K1241" s="52"/>
    </row>
    <row r="1242" spans="1:11">
      <c r="A1242" s="52" t="s">
        <v>11010</v>
      </c>
      <c r="B1242" s="52" t="s">
        <v>5408</v>
      </c>
      <c r="C1242" s="128" t="s">
        <v>6949</v>
      </c>
      <c r="D1242" s="52" t="s">
        <v>818</v>
      </c>
      <c r="E1242" s="52">
        <v>0</v>
      </c>
      <c r="F1242" s="52" t="s">
        <v>6950</v>
      </c>
      <c r="G1242" s="134" t="s">
        <v>6951</v>
      </c>
      <c r="H1242" s="52" t="s">
        <v>11010</v>
      </c>
      <c r="I1242" s="52">
        <v>6974950109264</v>
      </c>
      <c r="J1242" s="52">
        <v>194846419215</v>
      </c>
      <c r="K1242" s="52"/>
    </row>
    <row r="1243" spans="1:11">
      <c r="A1243" s="52" t="s">
        <v>762</v>
      </c>
      <c r="B1243" s="52" t="s">
        <v>4239</v>
      </c>
      <c r="C1243" s="128" t="s">
        <v>6888</v>
      </c>
      <c r="D1243" s="52" t="s">
        <v>818</v>
      </c>
      <c r="E1243" s="52" t="s">
        <v>12018</v>
      </c>
      <c r="F1243" s="52" t="s">
        <v>6873</v>
      </c>
      <c r="G1243" s="134" t="s">
        <v>4539</v>
      </c>
      <c r="H1243" s="52" t="s">
        <v>762</v>
      </c>
      <c r="I1243" s="52">
        <v>6974950107567</v>
      </c>
      <c r="J1243" s="52">
        <v>194846418591</v>
      </c>
      <c r="K1243" s="52"/>
    </row>
    <row r="1244" spans="1:11">
      <c r="A1244" s="52" t="s">
        <v>10959</v>
      </c>
      <c r="B1244" s="52" t="s">
        <v>10046</v>
      </c>
      <c r="C1244" s="128" t="s">
        <v>9494</v>
      </c>
      <c r="D1244" s="52"/>
      <c r="E1244" s="52">
        <v>0</v>
      </c>
      <c r="F1244" s="52"/>
      <c r="G1244" s="134" t="s">
        <v>10564</v>
      </c>
      <c r="H1244" s="134" t="s">
        <v>10959</v>
      </c>
      <c r="I1244" s="52" t="e">
        <v>#N/A</v>
      </c>
      <c r="J1244" s="52" t="e">
        <v>#N/A</v>
      </c>
      <c r="K1244" s="52"/>
    </row>
    <row r="1245" spans="1:11">
      <c r="A1245" s="52" t="s">
        <v>8777</v>
      </c>
      <c r="B1245" s="52" t="s">
        <v>7280</v>
      </c>
      <c r="C1245" s="128" t="s">
        <v>14309</v>
      </c>
      <c r="D1245" s="52"/>
      <c r="E1245" s="52" t="s">
        <v>12019</v>
      </c>
      <c r="F1245" s="52" t="s">
        <v>14216</v>
      </c>
      <c r="G1245" s="134" t="s">
        <v>8819</v>
      </c>
      <c r="H1245" s="52" t="s">
        <v>8777</v>
      </c>
      <c r="I1245" s="52">
        <v>6932485001262</v>
      </c>
      <c r="J1245" s="52">
        <v>194846420259</v>
      </c>
      <c r="K1245" s="52" t="s">
        <v>7232</v>
      </c>
    </row>
    <row r="1246" spans="1:11">
      <c r="A1246" s="52" t="s">
        <v>11010</v>
      </c>
      <c r="B1246" s="52" t="s">
        <v>4478</v>
      </c>
      <c r="C1246" s="128" t="s">
        <v>6872</v>
      </c>
      <c r="D1246" s="52" t="s">
        <v>818</v>
      </c>
      <c r="E1246" s="52">
        <v>0</v>
      </c>
      <c r="F1246" s="52" t="s">
        <v>6873</v>
      </c>
      <c r="G1246" s="134" t="s">
        <v>4485</v>
      </c>
      <c r="H1246" s="52" t="s">
        <v>11010</v>
      </c>
      <c r="I1246" s="52">
        <v>6974950107420</v>
      </c>
      <c r="J1246" s="52">
        <v>194846418485</v>
      </c>
      <c r="K1246" s="52"/>
    </row>
    <row r="1247" spans="1:11">
      <c r="A1247" s="52" t="s">
        <v>4002</v>
      </c>
      <c r="B1247" s="52" t="s">
        <v>4377</v>
      </c>
      <c r="C1247" s="128" t="s">
        <v>6874</v>
      </c>
      <c r="D1247" s="52" t="s">
        <v>818</v>
      </c>
      <c r="E1247" s="52" t="s">
        <v>12020</v>
      </c>
      <c r="F1247" s="52" t="s">
        <v>6873</v>
      </c>
      <c r="G1247" s="134" t="s">
        <v>939</v>
      </c>
      <c r="H1247" s="52" t="s">
        <v>4002</v>
      </c>
      <c r="I1247" s="52">
        <v>6974950107437</v>
      </c>
      <c r="J1247" s="52">
        <v>194846418492</v>
      </c>
      <c r="K1247" s="52"/>
    </row>
    <row r="1248" spans="1:11">
      <c r="A1248" s="52" t="s">
        <v>457</v>
      </c>
      <c r="B1248" s="52" t="s">
        <v>4335</v>
      </c>
      <c r="C1248" s="128" t="s">
        <v>6876</v>
      </c>
      <c r="D1248" s="52" t="s">
        <v>818</v>
      </c>
      <c r="E1248" s="52" t="s">
        <v>12021</v>
      </c>
      <c r="F1248" s="52" t="s">
        <v>6873</v>
      </c>
      <c r="G1248" s="134" t="s">
        <v>4529</v>
      </c>
      <c r="H1248" s="52" t="s">
        <v>457</v>
      </c>
      <c r="I1248" s="52">
        <v>6974950107451</v>
      </c>
      <c r="J1248" s="52">
        <v>194846418515</v>
      </c>
      <c r="K1248" s="52"/>
    </row>
    <row r="1249" spans="1:11">
      <c r="A1249" s="52" t="s">
        <v>292</v>
      </c>
      <c r="B1249" s="52" t="s">
        <v>4480</v>
      </c>
      <c r="C1249" s="128" t="s">
        <v>6877</v>
      </c>
      <c r="D1249" s="52" t="s">
        <v>818</v>
      </c>
      <c r="E1249" s="52" t="s">
        <v>12022</v>
      </c>
      <c r="F1249" s="52" t="s">
        <v>6873</v>
      </c>
      <c r="G1249" s="134" t="s">
        <v>4517</v>
      </c>
      <c r="H1249" s="52" t="s">
        <v>292</v>
      </c>
      <c r="I1249" s="52">
        <v>6974950107468</v>
      </c>
      <c r="J1249" s="52">
        <v>194846418522</v>
      </c>
      <c r="K1249" s="52"/>
    </row>
    <row r="1250" spans="1:11">
      <c r="A1250" s="52" t="s">
        <v>1501</v>
      </c>
      <c r="B1250" s="52" t="s">
        <v>4351</v>
      </c>
      <c r="C1250" s="128" t="s">
        <v>6879</v>
      </c>
      <c r="D1250" s="52" t="s">
        <v>818</v>
      </c>
      <c r="E1250" s="52" t="s">
        <v>12023</v>
      </c>
      <c r="F1250" s="52" t="s">
        <v>6873</v>
      </c>
      <c r="G1250" s="134" t="s">
        <v>4531</v>
      </c>
      <c r="H1250" s="52" t="s">
        <v>1501</v>
      </c>
      <c r="I1250" s="52">
        <v>6974950107482</v>
      </c>
      <c r="J1250" s="52">
        <v>194846418546</v>
      </c>
      <c r="K1250" s="52"/>
    </row>
    <row r="1251" spans="1:11">
      <c r="A1251" s="52" t="s">
        <v>946</v>
      </c>
      <c r="B1251" s="52" t="s">
        <v>4295</v>
      </c>
      <c r="C1251" s="128" t="s">
        <v>6880</v>
      </c>
      <c r="D1251" s="52" t="s">
        <v>818</v>
      </c>
      <c r="E1251" s="52" t="s">
        <v>12024</v>
      </c>
      <c r="F1251" s="52" t="s">
        <v>6873</v>
      </c>
      <c r="G1251" s="134" t="s">
        <v>4532</v>
      </c>
      <c r="H1251" s="52" t="s">
        <v>946</v>
      </c>
      <c r="I1251" s="52" t="s">
        <v>818</v>
      </c>
      <c r="J1251" s="52">
        <v>194846418553</v>
      </c>
      <c r="K1251" s="52"/>
    </row>
    <row r="1252" spans="1:11">
      <c r="A1252" s="52" t="s">
        <v>4004</v>
      </c>
      <c r="B1252" s="52" t="s">
        <v>4482</v>
      </c>
      <c r="C1252" s="128" t="s">
        <v>6885</v>
      </c>
      <c r="D1252" s="52" t="s">
        <v>818</v>
      </c>
      <c r="E1252" s="52" t="s">
        <v>12025</v>
      </c>
      <c r="F1252" s="52" t="s">
        <v>6873</v>
      </c>
      <c r="G1252" s="134" t="s">
        <v>2429</v>
      </c>
      <c r="H1252" s="52" t="s">
        <v>4004</v>
      </c>
      <c r="I1252" s="52">
        <v>6974950107536</v>
      </c>
      <c r="J1252" s="52">
        <v>194846418560</v>
      </c>
      <c r="K1252" s="52"/>
    </row>
    <row r="1253" spans="1:11">
      <c r="A1253" s="52" t="s">
        <v>995</v>
      </c>
      <c r="B1253" s="52" t="s">
        <v>4176</v>
      </c>
      <c r="C1253" s="128" t="s">
        <v>6886</v>
      </c>
      <c r="D1253" s="52" t="s">
        <v>818</v>
      </c>
      <c r="E1253" s="52" t="s">
        <v>12026</v>
      </c>
      <c r="F1253" s="52" t="s">
        <v>6873</v>
      </c>
      <c r="G1253" s="134" t="s">
        <v>4537</v>
      </c>
      <c r="H1253" s="52" t="s">
        <v>995</v>
      </c>
      <c r="I1253" s="52">
        <v>6974950107543</v>
      </c>
      <c r="J1253" s="52">
        <v>194846418577</v>
      </c>
      <c r="K1253" s="52"/>
    </row>
    <row r="1254" spans="1:11">
      <c r="A1254" s="52" t="s">
        <v>762</v>
      </c>
      <c r="B1254" s="52" t="s">
        <v>4376</v>
      </c>
      <c r="C1254" s="128" t="s">
        <v>6887</v>
      </c>
      <c r="D1254" s="52" t="s">
        <v>818</v>
      </c>
      <c r="E1254" s="52" t="s">
        <v>12027</v>
      </c>
      <c r="F1254" s="52" t="s">
        <v>6873</v>
      </c>
      <c r="G1254" s="134" t="s">
        <v>4538</v>
      </c>
      <c r="H1254" s="52" t="s">
        <v>762</v>
      </c>
      <c r="I1254" s="52">
        <v>6974950107550</v>
      </c>
      <c r="J1254" s="52">
        <v>194846418584</v>
      </c>
      <c r="K1254" s="52"/>
    </row>
    <row r="1255" spans="1:11">
      <c r="A1255" s="52" t="s">
        <v>2467</v>
      </c>
      <c r="B1255" s="52" t="s">
        <v>4456</v>
      </c>
      <c r="C1255" s="128" t="s">
        <v>6889</v>
      </c>
      <c r="D1255" s="52" t="s">
        <v>818</v>
      </c>
      <c r="E1255" s="52" t="s">
        <v>12028</v>
      </c>
      <c r="F1255" s="52" t="s">
        <v>6873</v>
      </c>
      <c r="G1255" s="134" t="s">
        <v>782</v>
      </c>
      <c r="H1255" s="52" t="s">
        <v>2467</v>
      </c>
      <c r="I1255" s="52">
        <v>6974950107574</v>
      </c>
      <c r="J1255" s="52">
        <v>194846418607</v>
      </c>
      <c r="K1255" s="52"/>
    </row>
    <row r="1256" spans="1:11">
      <c r="A1256" s="52" t="s">
        <v>762</v>
      </c>
      <c r="B1256" s="52" t="s">
        <v>4311</v>
      </c>
      <c r="C1256" s="128" t="s">
        <v>6890</v>
      </c>
      <c r="D1256" s="52" t="s">
        <v>818</v>
      </c>
      <c r="E1256" s="52" t="s">
        <v>12029</v>
      </c>
      <c r="F1256" s="52" t="s">
        <v>6873</v>
      </c>
      <c r="G1256" s="134" t="s">
        <v>4505</v>
      </c>
      <c r="H1256" s="52" t="s">
        <v>762</v>
      </c>
      <c r="I1256" s="52">
        <v>6974950107581</v>
      </c>
      <c r="J1256" s="52">
        <v>194846418614</v>
      </c>
      <c r="K1256" s="52"/>
    </row>
    <row r="1257" spans="1:11">
      <c r="A1257" s="52" t="s">
        <v>4002</v>
      </c>
      <c r="B1257" s="52" t="s">
        <v>4479</v>
      </c>
      <c r="C1257" s="128" t="s">
        <v>6875</v>
      </c>
      <c r="D1257" s="52" t="s">
        <v>818</v>
      </c>
      <c r="E1257" s="52">
        <v>0</v>
      </c>
      <c r="F1257" s="52" t="s">
        <v>6873</v>
      </c>
      <c r="G1257" s="134" t="s">
        <v>4495</v>
      </c>
      <c r="H1257" s="52" t="s">
        <v>4002</v>
      </c>
      <c r="I1257" s="52">
        <v>6974950107444</v>
      </c>
      <c r="J1257" s="52">
        <v>194846418508</v>
      </c>
      <c r="K1257" s="52"/>
    </row>
    <row r="1258" spans="1:11">
      <c r="A1258" s="52" t="s">
        <v>292</v>
      </c>
      <c r="B1258" s="52" t="s">
        <v>4481</v>
      </c>
      <c r="C1258" s="128" t="s">
        <v>6878</v>
      </c>
      <c r="D1258" s="52" t="s">
        <v>818</v>
      </c>
      <c r="E1258" s="52">
        <v>0</v>
      </c>
      <c r="F1258" s="52" t="s">
        <v>6873</v>
      </c>
      <c r="G1258" s="134" t="s">
        <v>4530</v>
      </c>
      <c r="H1258" s="52" t="s">
        <v>292</v>
      </c>
      <c r="I1258" s="52">
        <v>6974950107475</v>
      </c>
      <c r="J1258" s="52">
        <v>194846418539</v>
      </c>
      <c r="K1258" s="52"/>
    </row>
    <row r="1259" spans="1:11">
      <c r="A1259" s="52" t="s">
        <v>10959</v>
      </c>
      <c r="B1259" s="52" t="s">
        <v>10266</v>
      </c>
      <c r="C1259" s="128" t="s">
        <v>9788</v>
      </c>
      <c r="D1259" s="52"/>
      <c r="E1259" s="52">
        <v>0</v>
      </c>
      <c r="F1259" s="52"/>
      <c r="G1259" s="134" t="s">
        <v>10853</v>
      </c>
      <c r="H1259" s="134" t="s">
        <v>10959</v>
      </c>
      <c r="I1259" s="52" t="e">
        <v>#N/A</v>
      </c>
      <c r="J1259" s="52" t="e">
        <v>#N/A</v>
      </c>
      <c r="K1259" s="52"/>
    </row>
    <row r="1260" spans="1:11">
      <c r="A1260" s="52" t="s">
        <v>1557</v>
      </c>
      <c r="B1260" s="52" t="s">
        <v>9298</v>
      </c>
      <c r="C1260" s="128" t="s">
        <v>9298</v>
      </c>
      <c r="D1260" s="52"/>
      <c r="E1260" s="52">
        <v>0</v>
      </c>
      <c r="F1260" s="52"/>
      <c r="G1260" s="134" t="s">
        <v>10367</v>
      </c>
      <c r="H1260" s="134" t="s">
        <v>1557</v>
      </c>
      <c r="I1260" s="52" t="e">
        <v>#N/A</v>
      </c>
      <c r="J1260" s="52" t="e">
        <v>#N/A</v>
      </c>
      <c r="K1260" s="52"/>
    </row>
    <row r="1261" spans="1:11">
      <c r="A1261" s="52" t="s">
        <v>2462</v>
      </c>
      <c r="B1261" s="52" t="s">
        <v>912</v>
      </c>
      <c r="C1261" s="128" t="s">
        <v>2118</v>
      </c>
      <c r="D1261" s="52" t="s">
        <v>6177</v>
      </c>
      <c r="E1261" s="52" t="s">
        <v>11550</v>
      </c>
      <c r="F1261" s="52" t="s">
        <v>6175</v>
      </c>
      <c r="G1261" s="134" t="s">
        <v>6178</v>
      </c>
      <c r="H1261" s="52" t="s">
        <v>2462</v>
      </c>
      <c r="I1261" s="52">
        <v>6972200199102</v>
      </c>
      <c r="J1261" s="52" t="s">
        <v>15939</v>
      </c>
      <c r="K1261" s="52"/>
    </row>
    <row r="1262" spans="1:11">
      <c r="A1262" s="52" t="s">
        <v>267</v>
      </c>
      <c r="B1262" s="52" t="s">
        <v>468</v>
      </c>
      <c r="C1262" s="128" t="s">
        <v>1819</v>
      </c>
      <c r="D1262" s="52" t="s">
        <v>467</v>
      </c>
      <c r="E1262" s="52">
        <v>0</v>
      </c>
      <c r="F1262" s="52" t="s">
        <v>5690</v>
      </c>
      <c r="G1262" s="134" t="s">
        <v>5691</v>
      </c>
      <c r="H1262" s="134" t="s">
        <v>267</v>
      </c>
      <c r="I1262" s="52" t="s">
        <v>469</v>
      </c>
      <c r="J1262" s="52" t="e">
        <v>#N/A</v>
      </c>
      <c r="K1262" s="52"/>
    </row>
    <row r="1263" spans="1:11">
      <c r="A1263" s="52" t="s">
        <v>1485</v>
      </c>
      <c r="B1263" s="52" t="s">
        <v>1340</v>
      </c>
      <c r="C1263" s="128" t="s">
        <v>1854</v>
      </c>
      <c r="D1263" s="52" t="s">
        <v>534</v>
      </c>
      <c r="E1263" s="52" t="s">
        <v>11541</v>
      </c>
      <c r="F1263" s="52" t="s">
        <v>5753</v>
      </c>
      <c r="G1263" s="134" t="s">
        <v>5754</v>
      </c>
      <c r="H1263" s="134" t="s">
        <v>1485</v>
      </c>
      <c r="I1263" s="52" t="s">
        <v>535</v>
      </c>
      <c r="J1263" s="52" t="e">
        <v>#N/A</v>
      </c>
      <c r="K1263" s="52"/>
    </row>
    <row r="1264" spans="1:11">
      <c r="A1264" s="52" t="s">
        <v>97</v>
      </c>
      <c r="B1264" s="52" t="s">
        <v>9627</v>
      </c>
      <c r="C1264" s="128" t="s">
        <v>9627</v>
      </c>
      <c r="D1264" s="52"/>
      <c r="E1264" s="52">
        <v>0</v>
      </c>
      <c r="F1264" s="52"/>
      <c r="G1264" s="134" t="s">
        <v>10696</v>
      </c>
      <c r="H1264" s="134" t="s">
        <v>97</v>
      </c>
      <c r="I1264" s="52" t="e">
        <v>#N/A</v>
      </c>
      <c r="J1264" s="52" t="e">
        <v>#N/A</v>
      </c>
      <c r="K1264" s="52"/>
    </row>
    <row r="1265" spans="1:11">
      <c r="A1265" s="52" t="s">
        <v>1678</v>
      </c>
      <c r="B1265" s="52" t="s">
        <v>5416</v>
      </c>
      <c r="C1265" s="128" t="s">
        <v>6969</v>
      </c>
      <c r="D1265" s="52" t="s">
        <v>818</v>
      </c>
      <c r="E1265" s="52" t="s">
        <v>12035</v>
      </c>
      <c r="F1265" s="52" t="s">
        <v>6970</v>
      </c>
      <c r="G1265" s="134" t="s">
        <v>4487</v>
      </c>
      <c r="H1265" s="52" t="s">
        <v>1678</v>
      </c>
      <c r="I1265" s="52">
        <v>6974950109448</v>
      </c>
      <c r="J1265" s="52">
        <v>194846419314</v>
      </c>
      <c r="K1265" s="52"/>
    </row>
    <row r="1266" spans="1:11">
      <c r="A1266" s="52" t="s">
        <v>4002</v>
      </c>
      <c r="B1266" s="52" t="s">
        <v>5417</v>
      </c>
      <c r="C1266" s="128" t="s">
        <v>6971</v>
      </c>
      <c r="D1266" s="52" t="s">
        <v>818</v>
      </c>
      <c r="E1266" s="52">
        <v>0</v>
      </c>
      <c r="F1266" s="52" t="s">
        <v>6970</v>
      </c>
      <c r="G1266" s="134" t="s">
        <v>939</v>
      </c>
      <c r="H1266" s="52" t="s">
        <v>4002</v>
      </c>
      <c r="I1266" s="52">
        <v>6974950109455</v>
      </c>
      <c r="J1266" s="52">
        <v>194846419321</v>
      </c>
      <c r="K1266" s="52"/>
    </row>
    <row r="1267" spans="1:11">
      <c r="A1267" s="52" t="s">
        <v>1485</v>
      </c>
      <c r="B1267" s="52" t="s">
        <v>5418</v>
      </c>
      <c r="C1267" s="128" t="s">
        <v>6972</v>
      </c>
      <c r="D1267" s="52" t="s">
        <v>818</v>
      </c>
      <c r="E1267" s="52" t="s">
        <v>12036</v>
      </c>
      <c r="F1267" s="52" t="s">
        <v>6970</v>
      </c>
      <c r="G1267" s="134" t="s">
        <v>5585</v>
      </c>
      <c r="H1267" s="52" t="s">
        <v>1485</v>
      </c>
      <c r="I1267" s="52">
        <v>6974950109462</v>
      </c>
      <c r="J1267" s="52">
        <v>194846419338</v>
      </c>
      <c r="K1267" s="52"/>
    </row>
    <row r="1268" spans="1:11">
      <c r="A1268" s="52" t="s">
        <v>457</v>
      </c>
      <c r="B1268" s="52" t="s">
        <v>5419</v>
      </c>
      <c r="C1268" s="128" t="s">
        <v>6973</v>
      </c>
      <c r="D1268" s="52" t="s">
        <v>818</v>
      </c>
      <c r="E1268" s="52" t="s">
        <v>12037</v>
      </c>
      <c r="F1268" s="52" t="s">
        <v>6970</v>
      </c>
      <c r="G1268" s="134" t="s">
        <v>6974</v>
      </c>
      <c r="H1268" s="52" t="s">
        <v>457</v>
      </c>
      <c r="I1268" s="52">
        <v>6974950109479</v>
      </c>
      <c r="J1268" s="52">
        <v>194846419345</v>
      </c>
      <c r="K1268" s="52"/>
    </row>
    <row r="1269" spans="1:11">
      <c r="A1269" s="52" t="s">
        <v>982</v>
      </c>
      <c r="B1269" s="52" t="s">
        <v>5420</v>
      </c>
      <c r="C1269" s="128" t="s">
        <v>6975</v>
      </c>
      <c r="D1269" s="52" t="s">
        <v>818</v>
      </c>
      <c r="E1269" s="52" t="s">
        <v>12038</v>
      </c>
      <c r="F1269" s="52" t="s">
        <v>6970</v>
      </c>
      <c r="G1269" s="134" t="s">
        <v>6067</v>
      </c>
      <c r="H1269" s="52" t="s">
        <v>982</v>
      </c>
      <c r="I1269" s="52">
        <v>6974950109486</v>
      </c>
      <c r="J1269" s="52">
        <v>194846419352</v>
      </c>
      <c r="K1269" s="52"/>
    </row>
    <row r="1270" spans="1:11">
      <c r="A1270" s="52" t="s">
        <v>961</v>
      </c>
      <c r="B1270" s="52" t="s">
        <v>5421</v>
      </c>
      <c r="C1270" s="128" t="s">
        <v>6976</v>
      </c>
      <c r="D1270" s="52" t="s">
        <v>818</v>
      </c>
      <c r="E1270" s="52" t="s">
        <v>12039</v>
      </c>
      <c r="F1270" s="52" t="s">
        <v>6970</v>
      </c>
      <c r="G1270" s="134" t="s">
        <v>960</v>
      </c>
      <c r="H1270" s="52" t="s">
        <v>961</v>
      </c>
      <c r="I1270" s="52">
        <v>6974950109493</v>
      </c>
      <c r="J1270" s="52">
        <v>194846419369</v>
      </c>
      <c r="K1270" s="52"/>
    </row>
    <row r="1271" spans="1:11">
      <c r="A1271" s="52" t="s">
        <v>957</v>
      </c>
      <c r="B1271" s="52" t="s">
        <v>5422</v>
      </c>
      <c r="C1271" s="128" t="s">
        <v>6977</v>
      </c>
      <c r="D1271" s="52" t="s">
        <v>818</v>
      </c>
      <c r="E1271" s="52" t="s">
        <v>12040</v>
      </c>
      <c r="F1271" s="52" t="s">
        <v>6970</v>
      </c>
      <c r="G1271" s="134" t="s">
        <v>1596</v>
      </c>
      <c r="H1271" s="52" t="s">
        <v>957</v>
      </c>
      <c r="I1271" s="52">
        <v>6974950109509</v>
      </c>
      <c r="J1271" s="52">
        <v>194846419376</v>
      </c>
      <c r="K1271" s="52"/>
    </row>
    <row r="1272" spans="1:11">
      <c r="A1272" s="52" t="s">
        <v>946</v>
      </c>
      <c r="B1272" s="52" t="s">
        <v>5423</v>
      </c>
      <c r="C1272" s="128" t="s">
        <v>6978</v>
      </c>
      <c r="D1272" s="52" t="s">
        <v>818</v>
      </c>
      <c r="E1272" s="52" t="s">
        <v>12041</v>
      </c>
      <c r="F1272" s="52" t="s">
        <v>6970</v>
      </c>
      <c r="G1272" s="134" t="s">
        <v>6979</v>
      </c>
      <c r="H1272" s="52" t="s">
        <v>946</v>
      </c>
      <c r="I1272" s="52">
        <v>6974950109516</v>
      </c>
      <c r="J1272" s="52">
        <v>194846419383</v>
      </c>
      <c r="K1272" s="52"/>
    </row>
    <row r="1273" spans="1:11">
      <c r="A1273" s="52" t="s">
        <v>11026</v>
      </c>
      <c r="B1273" s="52" t="s">
        <v>7235</v>
      </c>
      <c r="C1273" s="128" t="s">
        <v>14310</v>
      </c>
      <c r="D1273" s="52"/>
      <c r="E1273" s="52" t="s">
        <v>12042</v>
      </c>
      <c r="F1273" s="52" t="s">
        <v>14311</v>
      </c>
      <c r="G1273" s="134" t="s">
        <v>14312</v>
      </c>
      <c r="H1273" s="52" t="s">
        <v>11026</v>
      </c>
      <c r="I1273" s="52">
        <v>6932485000562</v>
      </c>
      <c r="J1273" s="52">
        <v>194846419949</v>
      </c>
      <c r="K1273" s="52" t="s">
        <v>7232</v>
      </c>
    </row>
    <row r="1274" spans="1:11">
      <c r="A1274" s="52" t="s">
        <v>10990</v>
      </c>
      <c r="B1274" s="52" t="s">
        <v>10205</v>
      </c>
      <c r="C1274" s="128" t="s">
        <v>9710</v>
      </c>
      <c r="D1274" s="52"/>
      <c r="E1274" s="52">
        <v>0</v>
      </c>
      <c r="F1274" s="52"/>
      <c r="G1274" s="134" t="s">
        <v>10776</v>
      </c>
      <c r="H1274" s="52" t="s">
        <v>10990</v>
      </c>
      <c r="I1274" s="52">
        <v>6932485008377</v>
      </c>
      <c r="J1274" s="52">
        <v>194846425476</v>
      </c>
      <c r="K1274" s="52"/>
    </row>
    <row r="1275" spans="1:11">
      <c r="A1275" s="52" t="s">
        <v>1678</v>
      </c>
      <c r="B1275" s="52" t="s">
        <v>4333</v>
      </c>
      <c r="C1275" s="128" t="s">
        <v>4334</v>
      </c>
      <c r="D1275" s="52" t="s">
        <v>818</v>
      </c>
      <c r="E1275" s="52" t="s">
        <v>12043</v>
      </c>
      <c r="F1275" s="52" t="s">
        <v>6746</v>
      </c>
      <c r="G1275" s="134" t="s">
        <v>4487</v>
      </c>
      <c r="H1275" s="52" t="s">
        <v>1678</v>
      </c>
      <c r="I1275" s="52">
        <v>6974950105723</v>
      </c>
      <c r="J1275" s="52">
        <v>194846417242</v>
      </c>
      <c r="K1275" s="52"/>
    </row>
    <row r="1276" spans="1:11">
      <c r="A1276" s="52" t="s">
        <v>961</v>
      </c>
      <c r="B1276" s="52" t="s">
        <v>4465</v>
      </c>
      <c r="C1276" s="128" t="s">
        <v>4466</v>
      </c>
      <c r="D1276" s="52" t="s">
        <v>818</v>
      </c>
      <c r="E1276" s="52" t="s">
        <v>12044</v>
      </c>
      <c r="F1276" s="52" t="s">
        <v>6747</v>
      </c>
      <c r="G1276" s="134" t="s">
        <v>960</v>
      </c>
      <c r="H1276" s="52" t="s">
        <v>961</v>
      </c>
      <c r="I1276" s="52">
        <v>6974950105730</v>
      </c>
      <c r="J1276" s="52">
        <v>194846417259</v>
      </c>
      <c r="K1276" s="52"/>
    </row>
    <row r="1277" spans="1:11">
      <c r="A1277" s="52" t="s">
        <v>957</v>
      </c>
      <c r="B1277" s="52" t="s">
        <v>4382</v>
      </c>
      <c r="C1277" s="128" t="s">
        <v>4383</v>
      </c>
      <c r="D1277" s="52" t="s">
        <v>818</v>
      </c>
      <c r="E1277" s="52" t="s">
        <v>12045</v>
      </c>
      <c r="F1277" s="52" t="s">
        <v>6746</v>
      </c>
      <c r="G1277" s="134" t="s">
        <v>1596</v>
      </c>
      <c r="H1277" s="52" t="s">
        <v>957</v>
      </c>
      <c r="I1277" s="52">
        <v>6974950105747</v>
      </c>
      <c r="J1277" s="52">
        <v>194846417266</v>
      </c>
      <c r="K1277" s="52"/>
    </row>
    <row r="1278" spans="1:11">
      <c r="A1278" s="52" t="s">
        <v>1677</v>
      </c>
      <c r="B1278" s="52" t="s">
        <v>4449</v>
      </c>
      <c r="C1278" s="128" t="s">
        <v>4450</v>
      </c>
      <c r="D1278" s="52" t="s">
        <v>818</v>
      </c>
      <c r="E1278" s="52" t="s">
        <v>12046</v>
      </c>
      <c r="F1278" s="52" t="s">
        <v>6746</v>
      </c>
      <c r="G1278" s="134" t="s">
        <v>4488</v>
      </c>
      <c r="H1278" s="52" t="s">
        <v>1677</v>
      </c>
      <c r="I1278" s="52">
        <v>6974950105754</v>
      </c>
      <c r="J1278" s="52">
        <v>194846417273</v>
      </c>
      <c r="K1278" s="52"/>
    </row>
    <row r="1279" spans="1:11">
      <c r="A1279" s="52" t="s">
        <v>762</v>
      </c>
      <c r="B1279" s="52" t="s">
        <v>4458</v>
      </c>
      <c r="C1279" s="128" t="s">
        <v>4459</v>
      </c>
      <c r="D1279" s="52" t="s">
        <v>818</v>
      </c>
      <c r="E1279" s="52" t="s">
        <v>12047</v>
      </c>
      <c r="F1279" s="52" t="s">
        <v>6746</v>
      </c>
      <c r="G1279" s="134" t="s">
        <v>2217</v>
      </c>
      <c r="H1279" s="52" t="s">
        <v>762</v>
      </c>
      <c r="I1279" s="52">
        <v>6974950105761</v>
      </c>
      <c r="J1279" s="52">
        <v>194846417280</v>
      </c>
      <c r="K1279" s="52"/>
    </row>
    <row r="1280" spans="1:11">
      <c r="A1280" s="52" t="s">
        <v>976</v>
      </c>
      <c r="B1280" s="52" t="s">
        <v>4187</v>
      </c>
      <c r="C1280" s="128" t="s">
        <v>4188</v>
      </c>
      <c r="D1280" s="52" t="s">
        <v>818</v>
      </c>
      <c r="E1280" s="52" t="s">
        <v>12048</v>
      </c>
      <c r="F1280" s="52" t="s">
        <v>6746</v>
      </c>
      <c r="G1280" s="134" t="s">
        <v>2425</v>
      </c>
      <c r="H1280" s="52" t="s">
        <v>976</v>
      </c>
      <c r="I1280" s="52">
        <v>6974950105778</v>
      </c>
      <c r="J1280" s="52">
        <v>194846417297</v>
      </c>
      <c r="K1280" s="52"/>
    </row>
    <row r="1281" spans="1:11">
      <c r="A1281" s="52" t="s">
        <v>772</v>
      </c>
      <c r="B1281" s="52" t="s">
        <v>4145</v>
      </c>
      <c r="C1281" s="128" t="s">
        <v>4146</v>
      </c>
      <c r="D1281" s="52" t="s">
        <v>818</v>
      </c>
      <c r="E1281" s="52" t="s">
        <v>12049</v>
      </c>
      <c r="F1281" s="52" t="s">
        <v>6746</v>
      </c>
      <c r="G1281" s="134" t="s">
        <v>4489</v>
      </c>
      <c r="H1281" s="52" t="s">
        <v>772</v>
      </c>
      <c r="I1281" s="52">
        <v>6974950105785</v>
      </c>
      <c r="J1281" s="52">
        <v>194846417303</v>
      </c>
      <c r="K1281" s="52"/>
    </row>
    <row r="1282" spans="1:11">
      <c r="A1282" s="52" t="s">
        <v>772</v>
      </c>
      <c r="B1282" s="52" t="s">
        <v>4361</v>
      </c>
      <c r="C1282" s="128" t="s">
        <v>4362</v>
      </c>
      <c r="D1282" s="52" t="s">
        <v>818</v>
      </c>
      <c r="E1282" s="52" t="s">
        <v>12050</v>
      </c>
      <c r="F1282" s="52" t="s">
        <v>6746</v>
      </c>
      <c r="G1282" s="134" t="s">
        <v>2364</v>
      </c>
      <c r="H1282" s="52" t="s">
        <v>772</v>
      </c>
      <c r="I1282" s="52">
        <v>6974950105792</v>
      </c>
      <c r="J1282" s="52">
        <v>194846417310</v>
      </c>
      <c r="K1282" s="52"/>
    </row>
    <row r="1283" spans="1:11">
      <c r="A1283" s="52" t="s">
        <v>5760</v>
      </c>
      <c r="B1283" s="52" t="s">
        <v>4241</v>
      </c>
      <c r="C1283" s="128" t="s">
        <v>4242</v>
      </c>
      <c r="D1283" s="52" t="s">
        <v>818</v>
      </c>
      <c r="E1283" s="52" t="s">
        <v>12051</v>
      </c>
      <c r="F1283" s="52" t="s">
        <v>6746</v>
      </c>
      <c r="G1283" s="134" t="s">
        <v>4490</v>
      </c>
      <c r="H1283" s="52" t="s">
        <v>5760</v>
      </c>
      <c r="I1283" s="52">
        <v>6974950105808</v>
      </c>
      <c r="J1283" s="52">
        <v>194846417327</v>
      </c>
      <c r="K1283" s="52"/>
    </row>
    <row r="1284" spans="1:11">
      <c r="A1284" s="52" t="s">
        <v>5760</v>
      </c>
      <c r="B1284" s="52" t="s">
        <v>4293</v>
      </c>
      <c r="C1284" s="128" t="s">
        <v>4294</v>
      </c>
      <c r="D1284" s="52" t="s">
        <v>818</v>
      </c>
      <c r="E1284" s="52" t="s">
        <v>12052</v>
      </c>
      <c r="F1284" s="52" t="s">
        <v>6746</v>
      </c>
      <c r="G1284" s="134" t="s">
        <v>755</v>
      </c>
      <c r="H1284" s="52" t="s">
        <v>5760</v>
      </c>
      <c r="I1284" s="52">
        <v>6974950105815</v>
      </c>
      <c r="J1284" s="52">
        <v>194846417334</v>
      </c>
      <c r="K1284" s="52"/>
    </row>
    <row r="1285" spans="1:11">
      <c r="A1285" s="52" t="s">
        <v>1009</v>
      </c>
      <c r="B1285" s="52" t="s">
        <v>486</v>
      </c>
      <c r="C1285" s="128" t="s">
        <v>1826</v>
      </c>
      <c r="D1285" s="52" t="s">
        <v>485</v>
      </c>
      <c r="E1285" s="52" t="s">
        <v>11527</v>
      </c>
      <c r="F1285" s="52" t="s">
        <v>5703</v>
      </c>
      <c r="G1285" s="134" t="s">
        <v>5704</v>
      </c>
      <c r="H1285" s="134" t="s">
        <v>1009</v>
      </c>
      <c r="I1285" s="52" t="s">
        <v>487</v>
      </c>
      <c r="J1285" s="52" t="e">
        <v>#N/A</v>
      </c>
      <c r="K1285" s="52"/>
    </row>
    <row r="1286" spans="1:11">
      <c r="A1286" s="52" t="s">
        <v>2467</v>
      </c>
      <c r="B1286" s="52" t="s">
        <v>4051</v>
      </c>
      <c r="C1286" s="128" t="s">
        <v>4053</v>
      </c>
      <c r="D1286" s="52" t="s">
        <v>818</v>
      </c>
      <c r="E1286" s="52" t="s">
        <v>12053</v>
      </c>
      <c r="F1286" s="52" t="s">
        <v>6746</v>
      </c>
      <c r="G1286" s="134" t="s">
        <v>782</v>
      </c>
      <c r="H1286" s="52" t="s">
        <v>2467</v>
      </c>
      <c r="I1286" s="52" t="s">
        <v>4542</v>
      </c>
      <c r="J1286" s="52">
        <v>194846417341</v>
      </c>
      <c r="K1286" s="52"/>
    </row>
    <row r="1287" spans="1:11">
      <c r="A1287" s="52" t="s">
        <v>1485</v>
      </c>
      <c r="B1287" s="52" t="s">
        <v>483</v>
      </c>
      <c r="C1287" s="128" t="s">
        <v>1825</v>
      </c>
      <c r="D1287" s="52" t="s">
        <v>482</v>
      </c>
      <c r="E1287" s="52" t="s">
        <v>11526</v>
      </c>
      <c r="F1287" s="52" t="s">
        <v>5701</v>
      </c>
      <c r="G1287" s="134" t="s">
        <v>5702</v>
      </c>
      <c r="H1287" s="134" t="s">
        <v>1485</v>
      </c>
      <c r="I1287" s="52" t="s">
        <v>484</v>
      </c>
      <c r="J1287" s="52" t="e">
        <v>#N/A</v>
      </c>
      <c r="K1287" s="52"/>
    </row>
    <row r="1288" spans="1:11">
      <c r="A1288" s="52" t="s">
        <v>1557</v>
      </c>
      <c r="B1288" s="52" t="s">
        <v>480</v>
      </c>
      <c r="C1288" s="128" t="s">
        <v>1824</v>
      </c>
      <c r="D1288" s="52" t="s">
        <v>5698</v>
      </c>
      <c r="E1288" s="52">
        <v>0</v>
      </c>
      <c r="F1288" s="52" t="s">
        <v>5699</v>
      </c>
      <c r="G1288" s="134" t="s">
        <v>5700</v>
      </c>
      <c r="H1288" s="134" t="s">
        <v>1557</v>
      </c>
      <c r="I1288" s="52" t="s">
        <v>481</v>
      </c>
      <c r="J1288" s="52" t="e">
        <v>#N/A</v>
      </c>
      <c r="K1288" s="52"/>
    </row>
    <row r="1289" spans="1:11">
      <c r="A1289" s="52" t="s">
        <v>762</v>
      </c>
      <c r="B1289" s="52" t="s">
        <v>10274</v>
      </c>
      <c r="C1289" s="128" t="s">
        <v>9797</v>
      </c>
      <c r="D1289" s="52"/>
      <c r="E1289" s="52" t="s">
        <v>12054</v>
      </c>
      <c r="F1289" s="52"/>
      <c r="G1289" s="134" t="s">
        <v>10862</v>
      </c>
      <c r="H1289" s="52" t="s">
        <v>762</v>
      </c>
      <c r="I1289" s="52" t="e">
        <v>#N/A</v>
      </c>
      <c r="J1289" s="52">
        <v>194846425773</v>
      </c>
      <c r="K1289" s="52"/>
    </row>
    <row r="1290" spans="1:11">
      <c r="A1290" s="52" t="s">
        <v>762</v>
      </c>
      <c r="B1290" s="52" t="s">
        <v>8180</v>
      </c>
      <c r="C1290" s="128" t="s">
        <v>8382</v>
      </c>
      <c r="D1290" s="52" t="s">
        <v>8759</v>
      </c>
      <c r="E1290" s="52" t="s">
        <v>12055</v>
      </c>
      <c r="F1290" s="52"/>
      <c r="G1290" s="134" t="s">
        <v>8983</v>
      </c>
      <c r="H1290" s="52" t="s">
        <v>762</v>
      </c>
      <c r="I1290" s="52" t="e">
        <v>#N/A</v>
      </c>
      <c r="J1290" s="52">
        <v>194846424134</v>
      </c>
      <c r="K1290" s="52"/>
    </row>
    <row r="1291" spans="1:11">
      <c r="A1291" s="52" t="s">
        <v>4002</v>
      </c>
      <c r="B1291" s="52" t="s">
        <v>7991</v>
      </c>
      <c r="C1291" s="128" t="s">
        <v>8383</v>
      </c>
      <c r="D1291" s="52" t="s">
        <v>8759</v>
      </c>
      <c r="E1291" s="52">
        <v>0</v>
      </c>
      <c r="F1291" s="52"/>
      <c r="G1291" s="134" t="s">
        <v>8984</v>
      </c>
      <c r="H1291" s="52" t="s">
        <v>4002</v>
      </c>
      <c r="I1291" s="52" t="e">
        <v>#N/A</v>
      </c>
      <c r="J1291" s="52">
        <v>194846424141</v>
      </c>
      <c r="K1291" s="52"/>
    </row>
    <row r="1292" spans="1:11">
      <c r="A1292" s="52" t="s">
        <v>943</v>
      </c>
      <c r="B1292" s="52" t="s">
        <v>8020</v>
      </c>
      <c r="C1292" s="128" t="s">
        <v>8384</v>
      </c>
      <c r="D1292" s="52" t="s">
        <v>8759</v>
      </c>
      <c r="E1292" s="52" t="s">
        <v>12056</v>
      </c>
      <c r="F1292" s="52"/>
      <c r="G1292" s="134" t="s">
        <v>8985</v>
      </c>
      <c r="H1292" s="52" t="s">
        <v>943</v>
      </c>
      <c r="I1292" s="52" t="e">
        <v>#N/A</v>
      </c>
      <c r="J1292" s="52">
        <v>194846424158</v>
      </c>
      <c r="K1292" s="52"/>
    </row>
    <row r="1293" spans="1:11">
      <c r="A1293" s="52" t="s">
        <v>946</v>
      </c>
      <c r="B1293" s="52" t="s">
        <v>8151</v>
      </c>
      <c r="C1293" s="128" t="s">
        <v>8385</v>
      </c>
      <c r="D1293" s="52" t="s">
        <v>8759</v>
      </c>
      <c r="E1293" s="52" t="s">
        <v>12057</v>
      </c>
      <c r="F1293" s="52"/>
      <c r="G1293" s="134" t="s">
        <v>8986</v>
      </c>
      <c r="H1293" s="52" t="s">
        <v>946</v>
      </c>
      <c r="I1293" s="52" t="e">
        <v>#N/A</v>
      </c>
      <c r="J1293" s="52">
        <v>194846418195</v>
      </c>
      <c r="K1293" s="52"/>
    </row>
    <row r="1294" spans="1:11">
      <c r="A1294" s="52" t="s">
        <v>4002</v>
      </c>
      <c r="B1294" s="52" t="s">
        <v>4717</v>
      </c>
      <c r="C1294" s="128" t="s">
        <v>6834</v>
      </c>
      <c r="D1294" s="52"/>
      <c r="E1294" s="52" t="s">
        <v>12058</v>
      </c>
      <c r="F1294" s="52" t="s">
        <v>6827</v>
      </c>
      <c r="G1294" s="134" t="s">
        <v>939</v>
      </c>
      <c r="H1294" s="52" t="s">
        <v>4002</v>
      </c>
      <c r="I1294" s="52">
        <v>6974950107116</v>
      </c>
      <c r="J1294" s="52">
        <v>194846418201</v>
      </c>
      <c r="K1294" s="52"/>
    </row>
    <row r="1295" spans="1:11">
      <c r="A1295" s="52" t="s">
        <v>1678</v>
      </c>
      <c r="B1295" s="52" t="s">
        <v>4718</v>
      </c>
      <c r="C1295" s="128" t="s">
        <v>6835</v>
      </c>
      <c r="D1295" s="52"/>
      <c r="E1295" s="52" t="s">
        <v>12059</v>
      </c>
      <c r="F1295" s="52"/>
      <c r="G1295" s="134" t="s">
        <v>4487</v>
      </c>
      <c r="H1295" s="52" t="s">
        <v>1678</v>
      </c>
      <c r="I1295" s="52">
        <v>6974950107123</v>
      </c>
      <c r="J1295" s="52">
        <v>194846418218</v>
      </c>
      <c r="K1295" s="52"/>
    </row>
    <row r="1296" spans="1:11">
      <c r="A1296" s="52" t="s">
        <v>943</v>
      </c>
      <c r="B1296" s="52" t="s">
        <v>4713</v>
      </c>
      <c r="C1296" s="128" t="s">
        <v>6836</v>
      </c>
      <c r="D1296" s="52"/>
      <c r="E1296" s="52" t="s">
        <v>12060</v>
      </c>
      <c r="F1296" s="52" t="s">
        <v>6827</v>
      </c>
      <c r="G1296" s="134" t="s">
        <v>6837</v>
      </c>
      <c r="H1296" s="52" t="s">
        <v>943</v>
      </c>
      <c r="I1296" s="52">
        <v>6974950107130</v>
      </c>
      <c r="J1296" s="52">
        <v>194846418225</v>
      </c>
      <c r="K1296" s="52"/>
    </row>
    <row r="1297" spans="1:11">
      <c r="A1297" s="52" t="s">
        <v>2467</v>
      </c>
      <c r="B1297" s="52" t="s">
        <v>4701</v>
      </c>
      <c r="C1297" s="128" t="s">
        <v>6838</v>
      </c>
      <c r="D1297" s="52"/>
      <c r="E1297" s="52" t="s">
        <v>12061</v>
      </c>
      <c r="F1297" s="52" t="s">
        <v>6827</v>
      </c>
      <c r="G1297" s="134" t="s">
        <v>4506</v>
      </c>
      <c r="H1297" s="52" t="s">
        <v>2467</v>
      </c>
      <c r="I1297" s="52">
        <v>6974950107147</v>
      </c>
      <c r="J1297" s="52">
        <v>194846418232</v>
      </c>
      <c r="K1297" s="52"/>
    </row>
    <row r="1298" spans="1:11">
      <c r="A1298" s="52" t="s">
        <v>976</v>
      </c>
      <c r="B1298" s="52" t="s">
        <v>4698</v>
      </c>
      <c r="C1298" s="128" t="s">
        <v>6839</v>
      </c>
      <c r="D1298" s="52"/>
      <c r="E1298" s="52" t="s">
        <v>12062</v>
      </c>
      <c r="F1298" s="52" t="s">
        <v>6840</v>
      </c>
      <c r="G1298" s="134" t="s">
        <v>6841</v>
      </c>
      <c r="H1298" s="52" t="s">
        <v>976</v>
      </c>
      <c r="I1298" s="52">
        <v>6974950107154</v>
      </c>
      <c r="J1298" s="52">
        <v>194846418249</v>
      </c>
      <c r="K1298" s="52"/>
    </row>
    <row r="1299" spans="1:11">
      <c r="A1299" s="52" t="s">
        <v>762</v>
      </c>
      <c r="B1299" s="52" t="s">
        <v>4706</v>
      </c>
      <c r="C1299" s="128" t="s">
        <v>6842</v>
      </c>
      <c r="D1299" s="52"/>
      <c r="E1299" s="52" t="s">
        <v>12063</v>
      </c>
      <c r="F1299" s="52" t="s">
        <v>6827</v>
      </c>
      <c r="G1299" s="134" t="s">
        <v>5002</v>
      </c>
      <c r="H1299" s="52" t="s">
        <v>762</v>
      </c>
      <c r="I1299" s="52">
        <v>6974950107161</v>
      </c>
      <c r="J1299" s="52">
        <v>194846418256</v>
      </c>
      <c r="K1299" s="52"/>
    </row>
    <row r="1300" spans="1:11">
      <c r="A1300" s="52" t="s">
        <v>1677</v>
      </c>
      <c r="B1300" s="52" t="s">
        <v>4700</v>
      </c>
      <c r="C1300" s="128" t="s">
        <v>6843</v>
      </c>
      <c r="D1300" s="52"/>
      <c r="E1300" s="52" t="s">
        <v>12064</v>
      </c>
      <c r="F1300" s="52" t="s">
        <v>6827</v>
      </c>
      <c r="G1300" s="134" t="s">
        <v>4518</v>
      </c>
      <c r="H1300" s="52" t="s">
        <v>1677</v>
      </c>
      <c r="I1300" s="52">
        <v>6974950107178</v>
      </c>
      <c r="J1300" s="52">
        <v>194846418263</v>
      </c>
      <c r="K1300" s="52"/>
    </row>
    <row r="1301" spans="1:11">
      <c r="A1301" s="52" t="s">
        <v>4004</v>
      </c>
      <c r="B1301" s="52" t="s">
        <v>4699</v>
      </c>
      <c r="C1301" s="128" t="s">
        <v>6844</v>
      </c>
      <c r="D1301" s="52"/>
      <c r="E1301" s="52" t="s">
        <v>12065</v>
      </c>
      <c r="F1301" s="52" t="s">
        <v>6827</v>
      </c>
      <c r="G1301" s="134" t="s">
        <v>6845</v>
      </c>
      <c r="H1301" s="52" t="s">
        <v>4004</v>
      </c>
      <c r="I1301" s="52">
        <v>6974950107185</v>
      </c>
      <c r="J1301" s="52">
        <v>194846418270</v>
      </c>
      <c r="K1301" s="52"/>
    </row>
    <row r="1302" spans="1:11">
      <c r="A1302" s="52" t="s">
        <v>762</v>
      </c>
      <c r="B1302" s="52" t="s">
        <v>4707</v>
      </c>
      <c r="C1302" s="128" t="s">
        <v>6846</v>
      </c>
      <c r="D1302" s="52"/>
      <c r="E1302" s="52" t="s">
        <v>12066</v>
      </c>
      <c r="F1302" s="52" t="s">
        <v>6827</v>
      </c>
      <c r="G1302" s="134" t="s">
        <v>6847</v>
      </c>
      <c r="H1302" s="52" t="s">
        <v>762</v>
      </c>
      <c r="I1302" s="52">
        <v>6974950107192</v>
      </c>
      <c r="J1302" s="52">
        <v>194846418287</v>
      </c>
      <c r="K1302" s="52"/>
    </row>
    <row r="1303" spans="1:11">
      <c r="A1303" s="52" t="s">
        <v>2467</v>
      </c>
      <c r="B1303" s="52" t="s">
        <v>4702</v>
      </c>
      <c r="C1303" s="128" t="s">
        <v>6848</v>
      </c>
      <c r="D1303" s="52"/>
      <c r="E1303" s="52" t="s">
        <v>12067</v>
      </c>
      <c r="F1303" s="52" t="s">
        <v>6827</v>
      </c>
      <c r="G1303" s="134" t="s">
        <v>6849</v>
      </c>
      <c r="H1303" s="52" t="s">
        <v>2467</v>
      </c>
      <c r="I1303" s="52">
        <v>6974950107208</v>
      </c>
      <c r="J1303" s="52">
        <v>194846418294</v>
      </c>
      <c r="K1303" s="52"/>
    </row>
    <row r="1304" spans="1:11">
      <c r="A1304" s="52" t="s">
        <v>995</v>
      </c>
      <c r="B1304" s="52" t="s">
        <v>4705</v>
      </c>
      <c r="C1304" s="128" t="s">
        <v>6850</v>
      </c>
      <c r="D1304" s="52"/>
      <c r="E1304" s="52" t="s">
        <v>12068</v>
      </c>
      <c r="F1304" s="52" t="s">
        <v>6827</v>
      </c>
      <c r="G1304" s="134" t="s">
        <v>6851</v>
      </c>
      <c r="H1304" s="52" t="s">
        <v>995</v>
      </c>
      <c r="I1304" s="52">
        <v>6974950107215</v>
      </c>
      <c r="J1304" s="52">
        <v>194846418300</v>
      </c>
      <c r="K1304" s="52"/>
    </row>
    <row r="1305" spans="1:11">
      <c r="A1305" s="52" t="s">
        <v>769</v>
      </c>
      <c r="B1305" s="52" t="s">
        <v>4708</v>
      </c>
      <c r="C1305" s="128" t="s">
        <v>6852</v>
      </c>
      <c r="D1305" s="52"/>
      <c r="E1305" s="52" t="s">
        <v>12069</v>
      </c>
      <c r="F1305" s="52" t="s">
        <v>6827</v>
      </c>
      <c r="G1305" s="134" t="s">
        <v>6109</v>
      </c>
      <c r="H1305" s="52" t="s">
        <v>769</v>
      </c>
      <c r="I1305" s="52">
        <v>6974950107222</v>
      </c>
      <c r="J1305" s="52">
        <v>194846418317</v>
      </c>
      <c r="K1305" s="52"/>
    </row>
    <row r="1306" spans="1:11">
      <c r="A1306" s="52" t="s">
        <v>779</v>
      </c>
      <c r="B1306" s="52" t="s">
        <v>4711</v>
      </c>
      <c r="C1306" s="128" t="s">
        <v>6853</v>
      </c>
      <c r="D1306" s="52"/>
      <c r="E1306" s="52" t="s">
        <v>12070</v>
      </c>
      <c r="F1306" s="52" t="s">
        <v>6827</v>
      </c>
      <c r="G1306" s="134" t="s">
        <v>2366</v>
      </c>
      <c r="H1306" s="52" t="s">
        <v>779</v>
      </c>
      <c r="I1306" s="52">
        <v>6974950107239</v>
      </c>
      <c r="J1306" s="52">
        <v>194846418324</v>
      </c>
      <c r="K1306" s="52"/>
    </row>
    <row r="1307" spans="1:11">
      <c r="A1307" s="52" t="s">
        <v>2467</v>
      </c>
      <c r="B1307" s="52" t="s">
        <v>4703</v>
      </c>
      <c r="C1307" s="128" t="s">
        <v>6854</v>
      </c>
      <c r="D1307" s="52"/>
      <c r="E1307" s="52" t="s">
        <v>12071</v>
      </c>
      <c r="F1307" s="52" t="s">
        <v>6827</v>
      </c>
      <c r="G1307" s="134" t="s">
        <v>6855</v>
      </c>
      <c r="H1307" s="52" t="s">
        <v>2467</v>
      </c>
      <c r="I1307" s="52">
        <v>6974950107246</v>
      </c>
      <c r="J1307" s="52">
        <v>194846418331</v>
      </c>
      <c r="K1307" s="52"/>
    </row>
    <row r="1308" spans="1:11">
      <c r="A1308" s="52" t="s">
        <v>769</v>
      </c>
      <c r="B1308" s="52" t="s">
        <v>4709</v>
      </c>
      <c r="C1308" s="128" t="s">
        <v>6856</v>
      </c>
      <c r="D1308" s="52"/>
      <c r="E1308" s="52" t="s">
        <v>12072</v>
      </c>
      <c r="F1308" s="52" t="s">
        <v>6827</v>
      </c>
      <c r="G1308" s="134" t="s">
        <v>6078</v>
      </c>
      <c r="H1308" s="52" t="s">
        <v>769</v>
      </c>
      <c r="I1308" s="52">
        <v>69749501072523</v>
      </c>
      <c r="J1308" s="52">
        <v>194846418348</v>
      </c>
      <c r="K1308" s="52"/>
    </row>
    <row r="1309" spans="1:11">
      <c r="A1309" s="52" t="s">
        <v>2467</v>
      </c>
      <c r="B1309" s="52" t="s">
        <v>4704</v>
      </c>
      <c r="C1309" s="128" t="s">
        <v>6857</v>
      </c>
      <c r="D1309" s="52"/>
      <c r="E1309" s="52" t="s">
        <v>12073</v>
      </c>
      <c r="F1309" s="52" t="s">
        <v>6827</v>
      </c>
      <c r="G1309" s="134" t="s">
        <v>6858</v>
      </c>
      <c r="H1309" s="52" t="s">
        <v>2467</v>
      </c>
      <c r="I1309" s="52">
        <v>6974950107260</v>
      </c>
      <c r="J1309" s="52">
        <v>194846418355</v>
      </c>
      <c r="K1309" s="52"/>
    </row>
    <row r="1310" spans="1:11">
      <c r="A1310" s="52" t="s">
        <v>769</v>
      </c>
      <c r="B1310" s="52" t="s">
        <v>4710</v>
      </c>
      <c r="C1310" s="128" t="s">
        <v>6859</v>
      </c>
      <c r="D1310" s="52"/>
      <c r="E1310" s="52" t="s">
        <v>12074</v>
      </c>
      <c r="F1310" s="52" t="s">
        <v>6827</v>
      </c>
      <c r="G1310" s="134" t="s">
        <v>6860</v>
      </c>
      <c r="H1310" s="52" t="s">
        <v>769</v>
      </c>
      <c r="I1310" s="52">
        <v>6974950107277</v>
      </c>
      <c r="J1310" s="52">
        <v>194846418362</v>
      </c>
      <c r="K1310" s="52"/>
    </row>
    <row r="1311" spans="1:11">
      <c r="A1311" s="52" t="s">
        <v>762</v>
      </c>
      <c r="B1311" s="52" t="s">
        <v>4696</v>
      </c>
      <c r="C1311" s="128" t="s">
        <v>6862</v>
      </c>
      <c r="D1311" s="52"/>
      <c r="E1311" s="52" t="s">
        <v>12075</v>
      </c>
      <c r="F1311" s="52" t="s">
        <v>6827</v>
      </c>
      <c r="G1311" s="134" t="s">
        <v>6863</v>
      </c>
      <c r="H1311" s="52" t="s">
        <v>762</v>
      </c>
      <c r="I1311" s="52">
        <v>6974950107291</v>
      </c>
      <c r="J1311" s="52">
        <v>194846418386</v>
      </c>
      <c r="K1311" s="52"/>
    </row>
    <row r="1312" spans="1:11">
      <c r="A1312" s="52" t="s">
        <v>5818</v>
      </c>
      <c r="B1312" s="52" t="s">
        <v>4712</v>
      </c>
      <c r="C1312" s="128" t="s">
        <v>6864</v>
      </c>
      <c r="D1312" s="52"/>
      <c r="E1312" s="52" t="s">
        <v>12076</v>
      </c>
      <c r="F1312" s="52" t="s">
        <v>6827</v>
      </c>
      <c r="G1312" s="134" t="s">
        <v>6865</v>
      </c>
      <c r="H1312" s="52" t="s">
        <v>5818</v>
      </c>
      <c r="I1312" s="52">
        <v>6974950107314</v>
      </c>
      <c r="J1312" s="52">
        <v>194846418409</v>
      </c>
      <c r="K1312" s="52"/>
    </row>
    <row r="1313" spans="1:11">
      <c r="A1313" s="52" t="s">
        <v>6326</v>
      </c>
      <c r="B1313" s="52" t="s">
        <v>7530</v>
      </c>
      <c r="C1313" s="128" t="s">
        <v>7532</v>
      </c>
      <c r="D1313" s="52"/>
      <c r="E1313" s="52" t="s">
        <v>12077</v>
      </c>
      <c r="F1313" s="52" t="s">
        <v>14313</v>
      </c>
      <c r="G1313" s="134" t="s">
        <v>7533</v>
      </c>
      <c r="H1313" s="52" t="s">
        <v>6326</v>
      </c>
      <c r="I1313" s="52">
        <v>6932485000470</v>
      </c>
      <c r="J1313" s="52">
        <v>194846419888</v>
      </c>
      <c r="K1313" s="52" t="s">
        <v>14218</v>
      </c>
    </row>
    <row r="1314" spans="1:11">
      <c r="A1314" s="52" t="s">
        <v>2467</v>
      </c>
      <c r="B1314" s="52" t="s">
        <v>8077</v>
      </c>
      <c r="C1314" s="128" t="s">
        <v>8386</v>
      </c>
      <c r="D1314" s="52" t="s">
        <v>8759</v>
      </c>
      <c r="E1314" s="52">
        <v>0</v>
      </c>
      <c r="F1314" s="52" t="e">
        <v>#N/A</v>
      </c>
      <c r="G1314" s="134" t="s">
        <v>8987</v>
      </c>
      <c r="H1314" s="52" t="s">
        <v>2467</v>
      </c>
      <c r="I1314" s="52">
        <v>6932485001132</v>
      </c>
      <c r="J1314" s="52">
        <v>194846420181</v>
      </c>
      <c r="K1314" s="52"/>
    </row>
    <row r="1315" spans="1:11">
      <c r="A1315" s="52" t="s">
        <v>976</v>
      </c>
      <c r="B1315" s="52" t="s">
        <v>478</v>
      </c>
      <c r="C1315" s="128" t="s">
        <v>1823</v>
      </c>
      <c r="D1315" s="52" t="s">
        <v>477</v>
      </c>
      <c r="E1315" s="52">
        <v>0</v>
      </c>
      <c r="F1315" s="52" t="s">
        <v>5696</v>
      </c>
      <c r="G1315" s="134" t="s">
        <v>5697</v>
      </c>
      <c r="H1315" s="134" t="s">
        <v>976</v>
      </c>
      <c r="I1315" s="52" t="s">
        <v>479</v>
      </c>
      <c r="J1315" s="52" t="e">
        <v>#N/A</v>
      </c>
      <c r="K1315" s="52"/>
    </row>
    <row r="1316" spans="1:11">
      <c r="A1316" s="52" t="s">
        <v>292</v>
      </c>
      <c r="B1316" s="52" t="s">
        <v>475</v>
      </c>
      <c r="C1316" s="128" t="s">
        <v>1822</v>
      </c>
      <c r="D1316" s="52" t="s">
        <v>474</v>
      </c>
      <c r="E1316" s="52">
        <v>0</v>
      </c>
      <c r="F1316" s="52" t="s">
        <v>5694</v>
      </c>
      <c r="G1316" s="134" t="s">
        <v>5695</v>
      </c>
      <c r="H1316" s="134" t="s">
        <v>292</v>
      </c>
      <c r="I1316" s="52" t="s">
        <v>476</v>
      </c>
      <c r="J1316" s="52" t="e">
        <v>#N/A</v>
      </c>
      <c r="K1316" s="52"/>
    </row>
    <row r="1317" spans="1:11">
      <c r="A1317" s="52" t="s">
        <v>5828</v>
      </c>
      <c r="B1317" s="52" t="s">
        <v>5209</v>
      </c>
      <c r="C1317" s="128" t="s">
        <v>1903</v>
      </c>
      <c r="D1317" s="52" t="s">
        <v>613</v>
      </c>
      <c r="E1317" s="52">
        <v>0</v>
      </c>
      <c r="F1317" s="52" t="s">
        <v>5826</v>
      </c>
      <c r="G1317" s="134" t="s">
        <v>5829</v>
      </c>
      <c r="H1317" s="134" t="s">
        <v>5828</v>
      </c>
      <c r="I1317" s="52" t="s">
        <v>612</v>
      </c>
      <c r="J1317" s="52" t="e">
        <v>#N/A</v>
      </c>
      <c r="K1317" s="52"/>
    </row>
    <row r="1318" spans="1:11">
      <c r="A1318" s="52" t="s">
        <v>5828</v>
      </c>
      <c r="B1318" s="52" t="s">
        <v>5208</v>
      </c>
      <c r="C1318" s="128" t="s">
        <v>1902</v>
      </c>
      <c r="D1318" s="52" t="s">
        <v>5825</v>
      </c>
      <c r="E1318" s="52">
        <v>0</v>
      </c>
      <c r="F1318" s="52" t="s">
        <v>5826</v>
      </c>
      <c r="G1318" s="134" t="s">
        <v>5827</v>
      </c>
      <c r="H1318" s="134" t="s">
        <v>5828</v>
      </c>
      <c r="I1318" s="52" t="s">
        <v>612</v>
      </c>
      <c r="J1318" s="52" t="e">
        <v>#N/A</v>
      </c>
      <c r="K1318" s="52"/>
    </row>
    <row r="1319" spans="1:11">
      <c r="A1319" s="52" t="s">
        <v>5828</v>
      </c>
      <c r="B1319" s="52" t="s">
        <v>5210</v>
      </c>
      <c r="C1319" s="128" t="s">
        <v>5830</v>
      </c>
      <c r="D1319" s="52" t="s">
        <v>5831</v>
      </c>
      <c r="E1319" s="52">
        <v>0</v>
      </c>
      <c r="F1319" s="52" t="s">
        <v>5832</v>
      </c>
      <c r="G1319" s="134" t="s">
        <v>5833</v>
      </c>
      <c r="H1319" s="134" t="s">
        <v>5828</v>
      </c>
      <c r="I1319" s="52" t="s">
        <v>612</v>
      </c>
      <c r="J1319" s="52" t="e">
        <v>#N/A</v>
      </c>
      <c r="K1319" s="52"/>
    </row>
    <row r="1320" spans="1:11">
      <c r="A1320" s="52" t="s">
        <v>97</v>
      </c>
      <c r="B1320" s="52" t="s">
        <v>9404</v>
      </c>
      <c r="C1320" s="128" t="s">
        <v>9404</v>
      </c>
      <c r="D1320" s="52"/>
      <c r="E1320" s="52">
        <v>0</v>
      </c>
      <c r="F1320" s="52"/>
      <c r="G1320" s="134" t="s">
        <v>10474</v>
      </c>
      <c r="H1320" s="134" t="s">
        <v>97</v>
      </c>
      <c r="I1320" s="52" t="e">
        <v>#N/A</v>
      </c>
      <c r="J1320" s="52" t="e">
        <v>#N/A</v>
      </c>
      <c r="K1320" s="52"/>
    </row>
    <row r="1321" spans="1:11">
      <c r="A1321" s="52" t="s">
        <v>1009</v>
      </c>
      <c r="B1321" s="52" t="s">
        <v>4689</v>
      </c>
      <c r="C1321" s="128" t="s">
        <v>6744</v>
      </c>
      <c r="D1321" s="52" t="s">
        <v>1848</v>
      </c>
      <c r="E1321" s="52">
        <v>0</v>
      </c>
      <c r="F1321" s="52" t="s">
        <v>6742</v>
      </c>
      <c r="G1321" s="134" t="s">
        <v>4491</v>
      </c>
      <c r="H1321" s="134" t="s">
        <v>1009</v>
      </c>
      <c r="I1321" s="52">
        <v>6974950105662</v>
      </c>
      <c r="J1321" s="52" t="e">
        <v>#N/A</v>
      </c>
      <c r="K1321" s="52"/>
    </row>
    <row r="1322" spans="1:11">
      <c r="A1322" s="52" t="s">
        <v>762</v>
      </c>
      <c r="B1322" s="52" t="s">
        <v>4686</v>
      </c>
      <c r="C1322" s="128" t="s">
        <v>6739</v>
      </c>
      <c r="D1322" s="52" t="s">
        <v>2099</v>
      </c>
      <c r="E1322" s="52">
        <v>0</v>
      </c>
      <c r="F1322" s="52" t="s">
        <v>6738</v>
      </c>
      <c r="G1322" s="134" t="s">
        <v>5002</v>
      </c>
      <c r="H1322" s="134" t="s">
        <v>762</v>
      </c>
      <c r="I1322" s="52">
        <v>6974950105600</v>
      </c>
      <c r="J1322" s="52" t="e">
        <v>#N/A</v>
      </c>
      <c r="K1322" s="52"/>
    </row>
    <row r="1323" spans="1:11">
      <c r="A1323" s="52" t="s">
        <v>762</v>
      </c>
      <c r="B1323" s="52" t="s">
        <v>5440</v>
      </c>
      <c r="C1323" s="128" t="s">
        <v>7034</v>
      </c>
      <c r="D1323" s="52" t="s">
        <v>818</v>
      </c>
      <c r="E1323" s="52">
        <v>0</v>
      </c>
      <c r="F1323" s="52" t="s">
        <v>7035</v>
      </c>
      <c r="G1323" s="134" t="s">
        <v>7036</v>
      </c>
      <c r="H1323" s="52" t="s">
        <v>762</v>
      </c>
      <c r="I1323" s="52">
        <v>6974950109851</v>
      </c>
      <c r="J1323" s="52">
        <v>194846419659</v>
      </c>
      <c r="K1323" s="52" t="s">
        <v>14218</v>
      </c>
    </row>
    <row r="1324" spans="1:11">
      <c r="A1324" s="52" t="s">
        <v>6326</v>
      </c>
      <c r="B1324" s="52" t="s">
        <v>5439</v>
      </c>
      <c r="C1324" s="128" t="s">
        <v>7031</v>
      </c>
      <c r="D1324" s="52" t="s">
        <v>818</v>
      </c>
      <c r="E1324" s="52">
        <v>0</v>
      </c>
      <c r="F1324" s="52" t="s">
        <v>7032</v>
      </c>
      <c r="G1324" s="134" t="s">
        <v>7033</v>
      </c>
      <c r="H1324" s="52" t="s">
        <v>6326</v>
      </c>
      <c r="I1324" s="52">
        <v>6974950109844</v>
      </c>
      <c r="J1324" s="52">
        <v>194846419642</v>
      </c>
      <c r="K1324" s="52" t="s">
        <v>14218</v>
      </c>
    </row>
    <row r="1325" spans="1:11">
      <c r="A1325" s="52" t="s">
        <v>762</v>
      </c>
      <c r="B1325" s="52" t="s">
        <v>10148</v>
      </c>
      <c r="C1325" s="128" t="s">
        <v>9638</v>
      </c>
      <c r="D1325" s="52"/>
      <c r="E1325" s="52" t="s">
        <v>11519</v>
      </c>
      <c r="F1325" s="52"/>
      <c r="G1325" s="134" t="s">
        <v>10708</v>
      </c>
      <c r="H1325" s="134" t="s">
        <v>762</v>
      </c>
      <c r="I1325" s="52">
        <v>6932485003518</v>
      </c>
      <c r="J1325" s="52" t="e">
        <v>#N/A</v>
      </c>
      <c r="K1325" s="52"/>
    </row>
    <row r="1326" spans="1:11">
      <c r="A1326" s="52" t="s">
        <v>2467</v>
      </c>
      <c r="B1326" s="52" t="s">
        <v>7979</v>
      </c>
      <c r="C1326" s="128" t="s">
        <v>8389</v>
      </c>
      <c r="D1326" s="52" t="s">
        <v>8759</v>
      </c>
      <c r="E1326" s="52" t="s">
        <v>12082</v>
      </c>
      <c r="F1326" s="52" t="e">
        <v>#N/A</v>
      </c>
      <c r="G1326" s="134" t="s">
        <v>8989</v>
      </c>
      <c r="H1326" s="52" t="s">
        <v>2467</v>
      </c>
      <c r="I1326" s="52">
        <v>6932485006922</v>
      </c>
      <c r="J1326" s="52">
        <v>194846424400</v>
      </c>
      <c r="K1326" s="52"/>
    </row>
    <row r="1327" spans="1:11">
      <c r="A1327" s="52" t="s">
        <v>1009</v>
      </c>
      <c r="B1327" s="52" t="s">
        <v>1193</v>
      </c>
      <c r="C1327" s="128" t="s">
        <v>1893</v>
      </c>
      <c r="D1327" s="52" t="s">
        <v>1194</v>
      </c>
      <c r="E1327" s="52" t="s">
        <v>11518</v>
      </c>
      <c r="F1327" s="52" t="s">
        <v>5118</v>
      </c>
      <c r="G1327" s="134" t="s">
        <v>5805</v>
      </c>
      <c r="H1327" s="134" t="s">
        <v>1009</v>
      </c>
      <c r="I1327" s="52" t="s">
        <v>597</v>
      </c>
      <c r="J1327" s="52" t="e">
        <v>#N/A</v>
      </c>
      <c r="K1327" s="52"/>
    </row>
    <row r="1328" spans="1:11">
      <c r="A1328" s="52" t="s">
        <v>762</v>
      </c>
      <c r="B1328" s="52" t="s">
        <v>7951</v>
      </c>
      <c r="C1328" s="128" t="s">
        <v>8393</v>
      </c>
      <c r="D1328" s="52" t="s">
        <v>8759</v>
      </c>
      <c r="E1328" s="52" t="s">
        <v>12086</v>
      </c>
      <c r="F1328" s="52" t="e">
        <v>#N/A</v>
      </c>
      <c r="G1328" s="134" t="s">
        <v>8990</v>
      </c>
      <c r="H1328" s="52" t="s">
        <v>762</v>
      </c>
      <c r="I1328" s="52">
        <v>6932485004706</v>
      </c>
      <c r="J1328" s="52">
        <v>194846422482</v>
      </c>
      <c r="K1328" s="52"/>
    </row>
    <row r="1329" spans="1:11">
      <c r="A1329" s="52" t="s">
        <v>946</v>
      </c>
      <c r="B1329" s="52" t="s">
        <v>8094</v>
      </c>
      <c r="C1329" s="128" t="s">
        <v>8394</v>
      </c>
      <c r="D1329" s="52" t="s">
        <v>8759</v>
      </c>
      <c r="E1329" s="52" t="s">
        <v>12087</v>
      </c>
      <c r="F1329" s="52" t="e">
        <v>#N/A</v>
      </c>
      <c r="G1329" s="134" t="s">
        <v>8991</v>
      </c>
      <c r="H1329" s="52" t="s">
        <v>946</v>
      </c>
      <c r="I1329" s="52">
        <v>6932485004713</v>
      </c>
      <c r="J1329" s="52">
        <v>194846422499</v>
      </c>
      <c r="K1329" s="52"/>
    </row>
    <row r="1330" spans="1:11">
      <c r="A1330" s="52" t="s">
        <v>762</v>
      </c>
      <c r="B1330" s="52" t="s">
        <v>10096</v>
      </c>
      <c r="C1330" s="128" t="s">
        <v>9566</v>
      </c>
      <c r="D1330" s="52"/>
      <c r="E1330" s="52" t="s">
        <v>12088</v>
      </c>
      <c r="F1330" s="52"/>
      <c r="G1330" s="134" t="s">
        <v>10635</v>
      </c>
      <c r="H1330" s="52" t="s">
        <v>762</v>
      </c>
      <c r="I1330" s="52">
        <v>6932485008353</v>
      </c>
      <c r="J1330" s="52">
        <v>194846425452</v>
      </c>
      <c r="K1330" s="52"/>
    </row>
    <row r="1331" spans="1:11">
      <c r="A1331" s="52" t="s">
        <v>946</v>
      </c>
      <c r="B1331" s="52" t="s">
        <v>4026</v>
      </c>
      <c r="C1331" s="128" t="s">
        <v>6787</v>
      </c>
      <c r="D1331" s="52" t="s">
        <v>818</v>
      </c>
      <c r="E1331" s="52" t="s">
        <v>12089</v>
      </c>
      <c r="F1331" s="52" t="s">
        <v>6788</v>
      </c>
      <c r="G1331" s="134" t="s">
        <v>6789</v>
      </c>
      <c r="H1331" s="52" t="s">
        <v>946</v>
      </c>
      <c r="I1331" s="52">
        <v>6974950106577</v>
      </c>
      <c r="J1331" s="52">
        <v>194846417976</v>
      </c>
      <c r="K1331" s="52"/>
    </row>
    <row r="1332" spans="1:11">
      <c r="A1332" s="52" t="s">
        <v>762</v>
      </c>
      <c r="B1332" s="52" t="s">
        <v>4319</v>
      </c>
      <c r="C1332" s="128" t="s">
        <v>4320</v>
      </c>
      <c r="D1332" s="52" t="s">
        <v>818</v>
      </c>
      <c r="E1332" s="52" t="s">
        <v>12090</v>
      </c>
      <c r="F1332" s="52" t="s">
        <v>6794</v>
      </c>
      <c r="G1332" s="134" t="s">
        <v>4512</v>
      </c>
      <c r="H1332" s="52" t="s">
        <v>762</v>
      </c>
      <c r="I1332" s="52">
        <v>6974950106638</v>
      </c>
      <c r="J1332" s="52">
        <v>194846418010</v>
      </c>
      <c r="K1332" s="52"/>
    </row>
    <row r="1333" spans="1:11">
      <c r="A1333" s="52" t="s">
        <v>1677</v>
      </c>
      <c r="B1333" s="52" t="s">
        <v>4411</v>
      </c>
      <c r="C1333" s="128" t="s">
        <v>4412</v>
      </c>
      <c r="D1333" s="52" t="s">
        <v>818</v>
      </c>
      <c r="E1333" s="52" t="s">
        <v>12091</v>
      </c>
      <c r="F1333" s="52" t="s">
        <v>6794</v>
      </c>
      <c r="G1333" s="134" t="s">
        <v>4514</v>
      </c>
      <c r="H1333" s="52" t="s">
        <v>1677</v>
      </c>
      <c r="I1333" s="52">
        <v>6974950106676</v>
      </c>
      <c r="J1333" s="52">
        <v>194846418058</v>
      </c>
      <c r="K1333" s="52"/>
    </row>
    <row r="1334" spans="1:11">
      <c r="A1334" s="52" t="s">
        <v>957</v>
      </c>
      <c r="B1334" s="52" t="s">
        <v>4337</v>
      </c>
      <c r="C1334" s="128" t="s">
        <v>4338</v>
      </c>
      <c r="D1334" s="52" t="s">
        <v>818</v>
      </c>
      <c r="E1334" s="52" t="s">
        <v>12092</v>
      </c>
      <c r="F1334" s="52" t="s">
        <v>6794</v>
      </c>
      <c r="G1334" s="134" t="s">
        <v>1596</v>
      </c>
      <c r="H1334" s="52" t="s">
        <v>957</v>
      </c>
      <c r="I1334" s="52">
        <v>6974950106560</v>
      </c>
      <c r="J1334" s="52">
        <v>194846417969</v>
      </c>
      <c r="K1334" s="52"/>
    </row>
    <row r="1335" spans="1:11">
      <c r="A1335" s="52" t="s">
        <v>2467</v>
      </c>
      <c r="B1335" s="52" t="s">
        <v>4439</v>
      </c>
      <c r="C1335" s="128" t="s">
        <v>4440</v>
      </c>
      <c r="D1335" s="52" t="s">
        <v>818</v>
      </c>
      <c r="E1335" s="52" t="s">
        <v>12093</v>
      </c>
      <c r="F1335" s="52" t="s">
        <v>6794</v>
      </c>
      <c r="G1335" s="134" t="s">
        <v>4484</v>
      </c>
      <c r="H1335" s="52" t="s">
        <v>2467</v>
      </c>
      <c r="I1335" s="52">
        <v>6974950106669</v>
      </c>
      <c r="J1335" s="52">
        <v>194846418041</v>
      </c>
      <c r="K1335" s="52"/>
    </row>
    <row r="1336" spans="1:11">
      <c r="A1336" s="52" t="s">
        <v>779</v>
      </c>
      <c r="B1336" s="52" t="s">
        <v>4447</v>
      </c>
      <c r="C1336" s="128" t="s">
        <v>4448</v>
      </c>
      <c r="D1336" s="52" t="s">
        <v>818</v>
      </c>
      <c r="E1336" s="52" t="s">
        <v>12094</v>
      </c>
      <c r="F1336" s="52" t="s">
        <v>6794</v>
      </c>
      <c r="G1336" s="134" t="s">
        <v>2366</v>
      </c>
      <c r="H1336" s="52" t="s">
        <v>779</v>
      </c>
      <c r="I1336" s="52">
        <v>6974950106621</v>
      </c>
      <c r="J1336" s="52">
        <v>194846418003</v>
      </c>
      <c r="K1336" s="52"/>
    </row>
    <row r="1337" spans="1:11">
      <c r="A1337" s="52" t="s">
        <v>946</v>
      </c>
      <c r="B1337" s="52" t="s">
        <v>5381</v>
      </c>
      <c r="C1337" s="128" t="s">
        <v>6790</v>
      </c>
      <c r="D1337" s="52" t="s">
        <v>818</v>
      </c>
      <c r="E1337" s="52">
        <v>0</v>
      </c>
      <c r="F1337" s="52" t="s">
        <v>6791</v>
      </c>
      <c r="G1337" s="134" t="s">
        <v>6792</v>
      </c>
      <c r="H1337" s="52" t="s">
        <v>946</v>
      </c>
      <c r="I1337" s="52" t="s">
        <v>818</v>
      </c>
      <c r="J1337" s="52">
        <v>194846417983</v>
      </c>
      <c r="K1337" s="52"/>
    </row>
    <row r="1338" spans="1:11">
      <c r="A1338" s="52" t="s">
        <v>943</v>
      </c>
      <c r="B1338" s="52" t="s">
        <v>7279</v>
      </c>
      <c r="C1338" s="128" t="s">
        <v>14316</v>
      </c>
      <c r="D1338" s="52"/>
      <c r="E1338" s="52">
        <v>0</v>
      </c>
      <c r="F1338" s="52" t="s">
        <v>14216</v>
      </c>
      <c r="G1338" s="134" t="s">
        <v>14317</v>
      </c>
      <c r="H1338" s="52" t="s">
        <v>943</v>
      </c>
      <c r="I1338" s="52">
        <v>6932485001255</v>
      </c>
      <c r="J1338" s="52">
        <v>194846420242</v>
      </c>
      <c r="K1338" s="52" t="s">
        <v>7232</v>
      </c>
    </row>
    <row r="1339" spans="1:11">
      <c r="A1339" s="52" t="s">
        <v>4002</v>
      </c>
      <c r="B1339" s="52" t="s">
        <v>5218</v>
      </c>
      <c r="C1339" s="128" t="s">
        <v>1915</v>
      </c>
      <c r="D1339" s="52" t="s">
        <v>629</v>
      </c>
      <c r="E1339" s="52" t="s">
        <v>11517</v>
      </c>
      <c r="F1339" s="52" t="s">
        <v>14255</v>
      </c>
      <c r="G1339" s="134" t="s">
        <v>5845</v>
      </c>
      <c r="H1339" s="134" t="s">
        <v>4002</v>
      </c>
      <c r="I1339" s="52" t="s">
        <v>630</v>
      </c>
      <c r="J1339" s="52" t="e">
        <v>#N/A</v>
      </c>
      <c r="K1339" s="52"/>
    </row>
    <row r="1340" spans="1:11">
      <c r="A1340" s="52" t="s">
        <v>943</v>
      </c>
      <c r="B1340" s="52" t="s">
        <v>5217</v>
      </c>
      <c r="C1340" s="128" t="s">
        <v>1914</v>
      </c>
      <c r="D1340" s="52" t="s">
        <v>5843</v>
      </c>
      <c r="E1340" s="52" t="s">
        <v>11516</v>
      </c>
      <c r="F1340" s="52" t="s">
        <v>14255</v>
      </c>
      <c r="G1340" s="134" t="s">
        <v>5844</v>
      </c>
      <c r="H1340" s="134" t="s">
        <v>943</v>
      </c>
      <c r="I1340" s="52" t="s">
        <v>628</v>
      </c>
      <c r="J1340" s="52" t="e">
        <v>#N/A</v>
      </c>
      <c r="K1340" s="52"/>
    </row>
    <row r="1341" spans="1:11">
      <c r="A1341" s="52" t="s">
        <v>97</v>
      </c>
      <c r="B1341" s="52" t="s">
        <v>9632</v>
      </c>
      <c r="C1341" s="128" t="s">
        <v>9632</v>
      </c>
      <c r="D1341" s="52"/>
      <c r="E1341" s="52">
        <v>0</v>
      </c>
      <c r="F1341" s="52"/>
      <c r="G1341" s="134" t="s">
        <v>10702</v>
      </c>
      <c r="H1341" s="134" t="s">
        <v>97</v>
      </c>
      <c r="I1341" s="52" t="e">
        <v>#N/A</v>
      </c>
      <c r="J1341" s="52" t="e">
        <v>#N/A</v>
      </c>
      <c r="K1341" s="52"/>
    </row>
    <row r="1342" spans="1:11">
      <c r="A1342" s="52" t="s">
        <v>976</v>
      </c>
      <c r="B1342" s="52" t="s">
        <v>7794</v>
      </c>
      <c r="C1342" s="128" t="s">
        <v>8395</v>
      </c>
      <c r="D1342" s="52" t="s">
        <v>8759</v>
      </c>
      <c r="E1342" s="52">
        <v>0</v>
      </c>
      <c r="F1342" s="52" t="e">
        <v>#N/A</v>
      </c>
      <c r="G1342" s="134" t="s">
        <v>8992</v>
      </c>
      <c r="H1342" s="52" t="s">
        <v>976</v>
      </c>
      <c r="I1342" s="52">
        <v>6932485005536</v>
      </c>
      <c r="J1342" s="52">
        <v>194846423151</v>
      </c>
      <c r="K1342" s="52"/>
    </row>
    <row r="1343" spans="1:11">
      <c r="A1343" s="52" t="s">
        <v>943</v>
      </c>
      <c r="B1343" s="52" t="s">
        <v>8227</v>
      </c>
      <c r="C1343" s="128" t="s">
        <v>8396</v>
      </c>
      <c r="D1343" s="52" t="s">
        <v>8759</v>
      </c>
      <c r="E1343" s="52" t="s">
        <v>12099</v>
      </c>
      <c r="F1343" s="52" t="e">
        <v>#N/A</v>
      </c>
      <c r="G1343" s="134" t="s">
        <v>8993</v>
      </c>
      <c r="H1343" s="52" t="s">
        <v>943</v>
      </c>
      <c r="I1343" s="52">
        <v>6932485005543</v>
      </c>
      <c r="J1343" s="52">
        <v>194846423168</v>
      </c>
      <c r="K1343" s="52"/>
    </row>
    <row r="1344" spans="1:11">
      <c r="A1344" s="52" t="s">
        <v>4002</v>
      </c>
      <c r="B1344" s="52" t="s">
        <v>7846</v>
      </c>
      <c r="C1344" s="128" t="s">
        <v>8397</v>
      </c>
      <c r="D1344" s="52" t="s">
        <v>8759</v>
      </c>
      <c r="E1344" s="52" t="s">
        <v>12100</v>
      </c>
      <c r="F1344" s="52" t="e">
        <v>#N/A</v>
      </c>
      <c r="G1344" s="134" t="s">
        <v>8994</v>
      </c>
      <c r="H1344" s="52" t="s">
        <v>4002</v>
      </c>
      <c r="I1344" s="52">
        <v>6932485005550</v>
      </c>
      <c r="J1344" s="52">
        <v>194846423175</v>
      </c>
      <c r="K1344" s="52"/>
    </row>
    <row r="1345" spans="1:11">
      <c r="A1345" s="52" t="s">
        <v>1678</v>
      </c>
      <c r="B1345" s="52" t="s">
        <v>7883</v>
      </c>
      <c r="C1345" s="128" t="s">
        <v>8398</v>
      </c>
      <c r="D1345" s="52" t="s">
        <v>8759</v>
      </c>
      <c r="E1345" s="52" t="s">
        <v>12101</v>
      </c>
      <c r="F1345" s="52" t="e">
        <v>#N/A</v>
      </c>
      <c r="G1345" s="134" t="s">
        <v>8995</v>
      </c>
      <c r="H1345" s="52" t="s">
        <v>1678</v>
      </c>
      <c r="I1345" s="52">
        <v>6932485005567</v>
      </c>
      <c r="J1345" s="52">
        <v>194846423182</v>
      </c>
      <c r="K1345" s="52"/>
    </row>
    <row r="1346" spans="1:11">
      <c r="A1346" s="52" t="s">
        <v>961</v>
      </c>
      <c r="B1346" s="52" t="s">
        <v>8198</v>
      </c>
      <c r="C1346" s="128" t="s">
        <v>8399</v>
      </c>
      <c r="D1346" s="52" t="s">
        <v>8759</v>
      </c>
      <c r="E1346" s="52" t="s">
        <v>12102</v>
      </c>
      <c r="F1346" s="52" t="e">
        <v>#N/A</v>
      </c>
      <c r="G1346" s="134" t="s">
        <v>8996</v>
      </c>
      <c r="H1346" s="52" t="s">
        <v>961</v>
      </c>
      <c r="I1346" s="52">
        <v>6932485005574</v>
      </c>
      <c r="J1346" s="52">
        <v>194846423199</v>
      </c>
      <c r="K1346" s="52"/>
    </row>
    <row r="1347" spans="1:11">
      <c r="A1347" s="52" t="s">
        <v>2467</v>
      </c>
      <c r="B1347" s="52" t="s">
        <v>7781</v>
      </c>
      <c r="C1347" s="128" t="s">
        <v>8400</v>
      </c>
      <c r="D1347" s="52" t="s">
        <v>8759</v>
      </c>
      <c r="E1347" s="52" t="s">
        <v>12103</v>
      </c>
      <c r="F1347" s="52" t="e">
        <v>#N/A</v>
      </c>
      <c r="G1347" s="134" t="s">
        <v>8997</v>
      </c>
      <c r="H1347" s="52" t="s">
        <v>2467</v>
      </c>
      <c r="I1347" s="52">
        <v>6932485005581</v>
      </c>
      <c r="J1347" s="52">
        <v>194846423205</v>
      </c>
      <c r="K1347" s="52"/>
    </row>
    <row r="1348" spans="1:11">
      <c r="A1348" s="52" t="s">
        <v>943</v>
      </c>
      <c r="B1348" s="52" t="s">
        <v>7872</v>
      </c>
      <c r="C1348" s="128" t="s">
        <v>8401</v>
      </c>
      <c r="D1348" s="52" t="s">
        <v>8759</v>
      </c>
      <c r="E1348" s="52" t="s">
        <v>12104</v>
      </c>
      <c r="F1348" s="52" t="e">
        <v>#N/A</v>
      </c>
      <c r="G1348" s="134" t="s">
        <v>8998</v>
      </c>
      <c r="H1348" s="52" t="s">
        <v>943</v>
      </c>
      <c r="I1348" s="52">
        <v>6932485005598</v>
      </c>
      <c r="J1348" s="52">
        <v>194846423212</v>
      </c>
      <c r="K1348" s="52"/>
    </row>
    <row r="1349" spans="1:11">
      <c r="A1349" s="52" t="s">
        <v>4002</v>
      </c>
      <c r="B1349" s="52" t="s">
        <v>7982</v>
      </c>
      <c r="C1349" s="128" t="s">
        <v>8402</v>
      </c>
      <c r="D1349" s="52" t="s">
        <v>8759</v>
      </c>
      <c r="E1349" s="52" t="s">
        <v>12105</v>
      </c>
      <c r="F1349" s="52" t="e">
        <v>#N/A</v>
      </c>
      <c r="G1349" s="134" t="s">
        <v>8999</v>
      </c>
      <c r="H1349" s="52" t="s">
        <v>4002</v>
      </c>
      <c r="I1349" s="52">
        <v>6932485005604</v>
      </c>
      <c r="J1349" s="52">
        <v>194846423229</v>
      </c>
      <c r="K1349" s="52"/>
    </row>
    <row r="1350" spans="1:11">
      <c r="A1350" s="52" t="s">
        <v>2467</v>
      </c>
      <c r="B1350" s="52" t="s">
        <v>8016</v>
      </c>
      <c r="C1350" s="128" t="s">
        <v>8403</v>
      </c>
      <c r="D1350" s="52" t="s">
        <v>8759</v>
      </c>
      <c r="E1350" s="52" t="s">
        <v>12106</v>
      </c>
      <c r="F1350" s="52" t="e">
        <v>#N/A</v>
      </c>
      <c r="G1350" s="134" t="s">
        <v>9000</v>
      </c>
      <c r="H1350" s="52" t="s">
        <v>2467</v>
      </c>
      <c r="I1350" s="52">
        <v>6932485005611</v>
      </c>
      <c r="J1350" s="52">
        <v>194846423236</v>
      </c>
      <c r="K1350" s="52"/>
    </row>
    <row r="1351" spans="1:11">
      <c r="A1351" s="52" t="s">
        <v>11015</v>
      </c>
      <c r="B1351" s="52" t="s">
        <v>5205</v>
      </c>
      <c r="C1351" s="128" t="s">
        <v>1899</v>
      </c>
      <c r="D1351" s="52" t="s">
        <v>5813</v>
      </c>
      <c r="E1351" s="52" t="s">
        <v>11515</v>
      </c>
      <c r="F1351" s="52" t="s">
        <v>2539</v>
      </c>
      <c r="G1351" s="134" t="s">
        <v>606</v>
      </c>
      <c r="H1351" s="134" t="s">
        <v>11015</v>
      </c>
      <c r="I1351" s="52" t="s">
        <v>607</v>
      </c>
      <c r="J1351" s="52" t="e">
        <v>#N/A</v>
      </c>
      <c r="K1351" s="52"/>
    </row>
    <row r="1352" spans="1:11">
      <c r="A1352" s="52" t="s">
        <v>762</v>
      </c>
      <c r="B1352" s="52" t="s">
        <v>7278</v>
      </c>
      <c r="C1352" s="128" t="s">
        <v>14318</v>
      </c>
      <c r="D1352" s="52"/>
      <c r="E1352" s="52">
        <v>0</v>
      </c>
      <c r="F1352" s="52" t="s">
        <v>14216</v>
      </c>
      <c r="G1352" s="134" t="s">
        <v>5002</v>
      </c>
      <c r="H1352" s="52" t="s">
        <v>762</v>
      </c>
      <c r="I1352" s="52">
        <v>6932485001248</v>
      </c>
      <c r="J1352" s="52">
        <v>194846420235</v>
      </c>
      <c r="K1352" s="52" t="s">
        <v>7232</v>
      </c>
    </row>
    <row r="1353" spans="1:11">
      <c r="A1353" s="52" t="s">
        <v>4002</v>
      </c>
      <c r="B1353" s="52" t="s">
        <v>4127</v>
      </c>
      <c r="C1353" s="128" t="s">
        <v>4128</v>
      </c>
      <c r="D1353" s="52" t="s">
        <v>818</v>
      </c>
      <c r="E1353" s="52">
        <v>0</v>
      </c>
      <c r="F1353" s="52" t="s">
        <v>6772</v>
      </c>
      <c r="G1353" s="134" t="s">
        <v>939</v>
      </c>
      <c r="H1353" s="52" t="s">
        <v>4002</v>
      </c>
      <c r="I1353" s="52" t="s">
        <v>4545</v>
      </c>
      <c r="J1353" s="52">
        <v>194846417556</v>
      </c>
      <c r="K1353" s="52"/>
    </row>
    <row r="1354" spans="1:11">
      <c r="A1354" s="52" t="s">
        <v>946</v>
      </c>
      <c r="B1354" s="52" t="s">
        <v>4247</v>
      </c>
      <c r="C1354" s="128" t="s">
        <v>4248</v>
      </c>
      <c r="D1354" s="52" t="s">
        <v>818</v>
      </c>
      <c r="E1354" s="52">
        <v>0</v>
      </c>
      <c r="F1354" s="52" t="s">
        <v>6772</v>
      </c>
      <c r="G1354" s="134" t="s">
        <v>2359</v>
      </c>
      <c r="H1354" s="52" t="s">
        <v>946</v>
      </c>
      <c r="I1354" s="52" t="s">
        <v>4547</v>
      </c>
      <c r="J1354" s="52">
        <v>194846417570</v>
      </c>
      <c r="K1354" s="52"/>
    </row>
    <row r="1355" spans="1:11">
      <c r="A1355" s="52" t="s">
        <v>1677</v>
      </c>
      <c r="B1355" s="52" t="s">
        <v>4342</v>
      </c>
      <c r="C1355" s="128" t="s">
        <v>4343</v>
      </c>
      <c r="D1355" s="52" t="s">
        <v>818</v>
      </c>
      <c r="E1355" s="52">
        <v>0</v>
      </c>
      <c r="F1355" s="52" t="s">
        <v>6772</v>
      </c>
      <c r="G1355" s="134" t="s">
        <v>2356</v>
      </c>
      <c r="H1355" s="52" t="s">
        <v>1677</v>
      </c>
      <c r="I1355" s="52" t="s">
        <v>4549</v>
      </c>
      <c r="J1355" s="52">
        <v>194846417594</v>
      </c>
      <c r="K1355" s="52"/>
    </row>
    <row r="1356" spans="1:11">
      <c r="A1356" s="52" t="s">
        <v>995</v>
      </c>
      <c r="B1356" s="52" t="s">
        <v>4428</v>
      </c>
      <c r="C1356" s="128" t="s">
        <v>4429</v>
      </c>
      <c r="D1356" s="52" t="s">
        <v>818</v>
      </c>
      <c r="E1356" s="52">
        <v>0</v>
      </c>
      <c r="F1356" s="52" t="s">
        <v>6772</v>
      </c>
      <c r="G1356" s="134" t="s">
        <v>2377</v>
      </c>
      <c r="H1356" s="52" t="s">
        <v>995</v>
      </c>
      <c r="I1356" s="52" t="s">
        <v>4550</v>
      </c>
      <c r="J1356" s="52">
        <v>194846417600</v>
      </c>
      <c r="K1356" s="52"/>
    </row>
    <row r="1357" spans="1:11">
      <c r="A1357" s="52" t="s">
        <v>762</v>
      </c>
      <c r="B1357" s="52" t="s">
        <v>4341</v>
      </c>
      <c r="C1357" s="128" t="s">
        <v>6775</v>
      </c>
      <c r="D1357" s="52" t="s">
        <v>818</v>
      </c>
      <c r="E1357" s="52">
        <v>0</v>
      </c>
      <c r="F1357" s="52" t="s">
        <v>6772</v>
      </c>
      <c r="G1357" s="134" t="s">
        <v>4504</v>
      </c>
      <c r="H1357" s="52" t="s">
        <v>762</v>
      </c>
      <c r="I1357" s="52" t="s">
        <v>4552</v>
      </c>
      <c r="J1357" s="52">
        <v>194846417624</v>
      </c>
      <c r="K1357" s="52"/>
    </row>
    <row r="1358" spans="1:11">
      <c r="A1358" s="52" t="s">
        <v>762</v>
      </c>
      <c r="B1358" s="52" t="s">
        <v>4082</v>
      </c>
      <c r="C1358" s="128" t="s">
        <v>4083</v>
      </c>
      <c r="D1358" s="52" t="s">
        <v>818</v>
      </c>
      <c r="E1358" s="52">
        <v>0</v>
      </c>
      <c r="F1358" s="52" t="s">
        <v>6772</v>
      </c>
      <c r="G1358" s="134" t="s">
        <v>4505</v>
      </c>
      <c r="H1358" s="52" t="s">
        <v>762</v>
      </c>
      <c r="I1358" s="52" t="s">
        <v>4553</v>
      </c>
      <c r="J1358" s="52">
        <v>194846417631</v>
      </c>
      <c r="K1358" s="52"/>
    </row>
    <row r="1359" spans="1:11">
      <c r="A1359" s="52" t="s">
        <v>976</v>
      </c>
      <c r="B1359" s="52" t="s">
        <v>4359</v>
      </c>
      <c r="C1359" s="128" t="s">
        <v>4360</v>
      </c>
      <c r="D1359" s="52" t="s">
        <v>818</v>
      </c>
      <c r="E1359" s="52">
        <v>0</v>
      </c>
      <c r="F1359" s="52" t="s">
        <v>6772</v>
      </c>
      <c r="G1359" s="134" t="s">
        <v>2425</v>
      </c>
      <c r="H1359" s="52" t="s">
        <v>976</v>
      </c>
      <c r="I1359" s="52" t="s">
        <v>4554</v>
      </c>
      <c r="J1359" s="52">
        <v>194846417648</v>
      </c>
      <c r="K1359" s="52"/>
    </row>
    <row r="1360" spans="1:11">
      <c r="A1360" s="52" t="s">
        <v>772</v>
      </c>
      <c r="B1360" s="52" t="s">
        <v>4363</v>
      </c>
      <c r="C1360" s="128" t="s">
        <v>4364</v>
      </c>
      <c r="D1360" s="52" t="s">
        <v>818</v>
      </c>
      <c r="E1360" s="52" t="s">
        <v>12107</v>
      </c>
      <c r="F1360" s="52" t="s">
        <v>6772</v>
      </c>
      <c r="G1360" s="134" t="s">
        <v>2364</v>
      </c>
      <c r="H1360" s="52" t="s">
        <v>772</v>
      </c>
      <c r="I1360" s="52" t="s">
        <v>4556</v>
      </c>
      <c r="J1360" s="52">
        <v>194846417662</v>
      </c>
      <c r="K1360" s="52"/>
    </row>
    <row r="1361" spans="1:11">
      <c r="A1361" s="52" t="s">
        <v>961</v>
      </c>
      <c r="B1361" s="52" t="s">
        <v>4422</v>
      </c>
      <c r="C1361" s="128" t="s">
        <v>4423</v>
      </c>
      <c r="D1361" s="52" t="s">
        <v>818</v>
      </c>
      <c r="E1361" s="52" t="s">
        <v>12108</v>
      </c>
      <c r="F1361" s="52" t="s">
        <v>6772</v>
      </c>
      <c r="G1361" s="134" t="s">
        <v>960</v>
      </c>
      <c r="H1361" s="52" t="s">
        <v>961</v>
      </c>
      <c r="I1361" s="52" t="s">
        <v>4557</v>
      </c>
      <c r="J1361" s="52">
        <v>194846417679</v>
      </c>
      <c r="K1361" s="52"/>
    </row>
    <row r="1362" spans="1:11">
      <c r="A1362" s="52" t="s">
        <v>957</v>
      </c>
      <c r="B1362" s="52" t="s">
        <v>4069</v>
      </c>
      <c r="C1362" s="128" t="s">
        <v>4071</v>
      </c>
      <c r="D1362" s="52" t="s">
        <v>818</v>
      </c>
      <c r="E1362" s="52">
        <v>0</v>
      </c>
      <c r="F1362" s="52" t="s">
        <v>6772</v>
      </c>
      <c r="G1362" s="134" t="s">
        <v>4507</v>
      </c>
      <c r="H1362" s="52" t="s">
        <v>957</v>
      </c>
      <c r="I1362" s="52" t="s">
        <v>4558</v>
      </c>
      <c r="J1362" s="52">
        <v>194846417686</v>
      </c>
      <c r="K1362" s="52"/>
    </row>
    <row r="1363" spans="1:11">
      <c r="A1363" s="52" t="s">
        <v>1678</v>
      </c>
      <c r="B1363" s="52" t="s">
        <v>4331</v>
      </c>
      <c r="C1363" s="128" t="s">
        <v>4332</v>
      </c>
      <c r="D1363" s="52" t="s">
        <v>818</v>
      </c>
      <c r="E1363" s="52">
        <v>0</v>
      </c>
      <c r="F1363" s="52" t="s">
        <v>6772</v>
      </c>
      <c r="G1363" s="134" t="s">
        <v>4487</v>
      </c>
      <c r="H1363" s="52" t="s">
        <v>1678</v>
      </c>
      <c r="I1363" s="52" t="s">
        <v>4559</v>
      </c>
      <c r="J1363" s="52">
        <v>194846417693</v>
      </c>
      <c r="K1363" s="52"/>
    </row>
    <row r="1364" spans="1:11">
      <c r="A1364" s="52" t="s">
        <v>11010</v>
      </c>
      <c r="B1364" s="52" t="s">
        <v>4681</v>
      </c>
      <c r="C1364" s="128" t="s">
        <v>6776</v>
      </c>
      <c r="D1364" s="52" t="s">
        <v>818</v>
      </c>
      <c r="E1364" s="52" t="s">
        <v>12109</v>
      </c>
      <c r="F1364" s="52" t="s">
        <v>6772</v>
      </c>
      <c r="G1364" s="134" t="s">
        <v>4485</v>
      </c>
      <c r="H1364" s="52" t="s">
        <v>11010</v>
      </c>
      <c r="I1364" s="52">
        <v>6974950106706</v>
      </c>
      <c r="J1364" s="52">
        <v>194846418072</v>
      </c>
      <c r="K1364" s="52"/>
    </row>
    <row r="1365" spans="1:11">
      <c r="A1365" s="52" t="s">
        <v>2467</v>
      </c>
      <c r="B1365" s="52" t="s">
        <v>5407</v>
      </c>
      <c r="C1365" s="128" t="s">
        <v>6947</v>
      </c>
      <c r="D1365" s="52" t="s">
        <v>818</v>
      </c>
      <c r="E1365" s="52">
        <v>0</v>
      </c>
      <c r="F1365" s="52" t="s">
        <v>6948</v>
      </c>
      <c r="G1365" s="134" t="s">
        <v>6942</v>
      </c>
      <c r="H1365" s="52" t="s">
        <v>2467</v>
      </c>
      <c r="I1365" s="52">
        <v>6974950109257</v>
      </c>
      <c r="J1365" s="52">
        <v>194846419208</v>
      </c>
      <c r="K1365" s="52"/>
    </row>
    <row r="1366" spans="1:11">
      <c r="A1366" s="52" t="s">
        <v>943</v>
      </c>
      <c r="B1366" s="52" t="s">
        <v>4354</v>
      </c>
      <c r="C1366" s="128" t="s">
        <v>4355</v>
      </c>
      <c r="D1366" s="52" t="s">
        <v>818</v>
      </c>
      <c r="E1366" s="52">
        <v>0</v>
      </c>
      <c r="F1366" s="52" t="s">
        <v>6772</v>
      </c>
      <c r="G1366" s="134" t="s">
        <v>942</v>
      </c>
      <c r="H1366" s="52" t="s">
        <v>943</v>
      </c>
      <c r="I1366" s="52" t="s">
        <v>4546</v>
      </c>
      <c r="J1366" s="52">
        <v>194846417563</v>
      </c>
      <c r="K1366" s="52"/>
    </row>
    <row r="1367" spans="1:11">
      <c r="A1367" s="52" t="s">
        <v>995</v>
      </c>
      <c r="B1367" s="52" t="s">
        <v>11212</v>
      </c>
      <c r="C1367" s="128" t="s">
        <v>11228</v>
      </c>
      <c r="D1367" s="52"/>
      <c r="E1367" s="52">
        <v>0</v>
      </c>
      <c r="F1367" s="52"/>
      <c r="G1367" s="134" t="s">
        <v>11244</v>
      </c>
      <c r="H1367" s="52" t="s">
        <v>995</v>
      </c>
      <c r="I1367" s="52">
        <v>6932485011087</v>
      </c>
      <c r="J1367" s="52">
        <v>194846427036</v>
      </c>
      <c r="K1367" s="52"/>
    </row>
    <row r="1368" spans="1:11">
      <c r="A1368" s="52" t="s">
        <v>946</v>
      </c>
      <c r="B1368" s="52" t="s">
        <v>4273</v>
      </c>
      <c r="C1368" s="128" t="s">
        <v>4274</v>
      </c>
      <c r="D1368" s="52" t="s">
        <v>818</v>
      </c>
      <c r="E1368" s="52">
        <v>0</v>
      </c>
      <c r="F1368" s="52" t="s">
        <v>6772</v>
      </c>
      <c r="G1368" s="134" t="s">
        <v>4501</v>
      </c>
      <c r="H1368" s="52" t="s">
        <v>946</v>
      </c>
      <c r="I1368" s="52" t="s">
        <v>818</v>
      </c>
      <c r="J1368" s="52">
        <v>194846417587</v>
      </c>
      <c r="K1368" s="52"/>
    </row>
    <row r="1369" spans="1:11">
      <c r="A1369" s="52" t="s">
        <v>762</v>
      </c>
      <c r="B1369" s="52" t="s">
        <v>4415</v>
      </c>
      <c r="C1369" s="128" t="s">
        <v>4416</v>
      </c>
      <c r="D1369" s="52" t="s">
        <v>818</v>
      </c>
      <c r="E1369" s="52">
        <v>0</v>
      </c>
      <c r="F1369" s="52" t="s">
        <v>6772</v>
      </c>
      <c r="G1369" s="134" t="s">
        <v>4503</v>
      </c>
      <c r="H1369" s="52" t="s">
        <v>762</v>
      </c>
      <c r="I1369" s="52" t="s">
        <v>4551</v>
      </c>
      <c r="J1369" s="52">
        <v>194846417617</v>
      </c>
      <c r="K1369" s="52"/>
    </row>
    <row r="1370" spans="1:11">
      <c r="A1370" s="52" t="s">
        <v>2467</v>
      </c>
      <c r="B1370" s="52" t="s">
        <v>4312</v>
      </c>
      <c r="C1370" s="128" t="s">
        <v>4313</v>
      </c>
      <c r="D1370" s="52" t="s">
        <v>818</v>
      </c>
      <c r="E1370" s="52">
        <v>0</v>
      </c>
      <c r="F1370" s="52" t="s">
        <v>6772</v>
      </c>
      <c r="G1370" s="134" t="s">
        <v>4506</v>
      </c>
      <c r="H1370" s="52" t="s">
        <v>2467</v>
      </c>
      <c r="I1370" s="52" t="s">
        <v>4555</v>
      </c>
      <c r="J1370" s="52">
        <v>194846417655</v>
      </c>
      <c r="K1370" s="52"/>
    </row>
    <row r="1371" spans="1:11">
      <c r="A1371" s="52" t="s">
        <v>4004</v>
      </c>
      <c r="B1371" s="52" t="s">
        <v>4087</v>
      </c>
      <c r="C1371" s="128" t="s">
        <v>4089</v>
      </c>
      <c r="D1371" s="52" t="s">
        <v>818</v>
      </c>
      <c r="E1371" s="52">
        <v>0</v>
      </c>
      <c r="F1371" s="52" t="s">
        <v>6772</v>
      </c>
      <c r="G1371" s="134" t="s">
        <v>4508</v>
      </c>
      <c r="H1371" s="52" t="s">
        <v>4004</v>
      </c>
      <c r="I1371" s="52" t="s">
        <v>4560</v>
      </c>
      <c r="J1371" s="52">
        <v>194846417709</v>
      </c>
      <c r="K1371" s="52"/>
    </row>
    <row r="1372" spans="1:11">
      <c r="A1372" s="52" t="s">
        <v>2467</v>
      </c>
      <c r="B1372" s="52" t="s">
        <v>8095</v>
      </c>
      <c r="C1372" s="128" t="s">
        <v>8404</v>
      </c>
      <c r="D1372" s="52" t="s">
        <v>8759</v>
      </c>
      <c r="E1372" s="52" t="s">
        <v>12110</v>
      </c>
      <c r="F1372" s="52" t="e">
        <v>#N/A</v>
      </c>
      <c r="G1372" s="134" t="s">
        <v>9001</v>
      </c>
      <c r="H1372" s="52" t="s">
        <v>2467</v>
      </c>
      <c r="I1372" s="52">
        <v>6932485005833</v>
      </c>
      <c r="J1372" s="52">
        <v>194846423359</v>
      </c>
      <c r="K1372" s="52"/>
    </row>
    <row r="1373" spans="1:11">
      <c r="A1373" s="52" t="s">
        <v>4002</v>
      </c>
      <c r="B1373" s="52" t="s">
        <v>5216</v>
      </c>
      <c r="C1373" s="128" t="s">
        <v>1913</v>
      </c>
      <c r="D1373" s="52" t="s">
        <v>626</v>
      </c>
      <c r="E1373" s="52" t="s">
        <v>11514</v>
      </c>
      <c r="F1373" s="52" t="s">
        <v>14255</v>
      </c>
      <c r="G1373" s="134" t="s">
        <v>5842</v>
      </c>
      <c r="H1373" s="134" t="s">
        <v>4002</v>
      </c>
      <c r="I1373" s="52" t="s">
        <v>627</v>
      </c>
      <c r="J1373" s="52" t="e">
        <v>#N/A</v>
      </c>
      <c r="K1373" s="52"/>
    </row>
    <row r="1374" spans="1:11">
      <c r="A1374" s="52" t="s">
        <v>4002</v>
      </c>
      <c r="B1374" s="52" t="s">
        <v>5405</v>
      </c>
      <c r="C1374" s="128" t="s">
        <v>6934</v>
      </c>
      <c r="D1374" s="52" t="s">
        <v>818</v>
      </c>
      <c r="E1374" s="52">
        <v>0</v>
      </c>
      <c r="F1374" s="52" t="s">
        <v>6554</v>
      </c>
      <c r="G1374" s="134" t="s">
        <v>4495</v>
      </c>
      <c r="H1374" s="52" t="s">
        <v>4002</v>
      </c>
      <c r="I1374" s="52">
        <v>6974950109028</v>
      </c>
      <c r="J1374" s="52">
        <v>194846419130</v>
      </c>
      <c r="K1374" s="52"/>
    </row>
    <row r="1375" spans="1:11">
      <c r="A1375" s="52" t="s">
        <v>943</v>
      </c>
      <c r="B1375" s="52" t="s">
        <v>4975</v>
      </c>
      <c r="C1375" s="128" t="s">
        <v>6935</v>
      </c>
      <c r="D1375" s="52" t="s">
        <v>818</v>
      </c>
      <c r="E1375" s="52">
        <v>0</v>
      </c>
      <c r="F1375" s="52" t="s">
        <v>6554</v>
      </c>
      <c r="G1375" s="134" t="s">
        <v>4494</v>
      </c>
      <c r="H1375" s="52" t="s">
        <v>943</v>
      </c>
      <c r="I1375" s="52">
        <v>6974950109035</v>
      </c>
      <c r="J1375" s="52">
        <v>194846419147</v>
      </c>
      <c r="K1375" s="52"/>
    </row>
    <row r="1376" spans="1:11">
      <c r="A1376" s="52" t="s">
        <v>1678</v>
      </c>
      <c r="B1376" s="52" t="s">
        <v>4974</v>
      </c>
      <c r="C1376" s="128" t="s">
        <v>6936</v>
      </c>
      <c r="D1376" s="52" t="s">
        <v>818</v>
      </c>
      <c r="E1376" s="52">
        <v>0</v>
      </c>
      <c r="F1376" s="52" t="s">
        <v>6554</v>
      </c>
      <c r="G1376" s="134" t="s">
        <v>4496</v>
      </c>
      <c r="H1376" s="52" t="s">
        <v>1678</v>
      </c>
      <c r="I1376" s="52">
        <v>6974950109042</v>
      </c>
      <c r="J1376" s="52">
        <v>194846419154</v>
      </c>
      <c r="K1376" s="52"/>
    </row>
    <row r="1377" spans="1:11">
      <c r="A1377" s="52" t="s">
        <v>943</v>
      </c>
      <c r="B1377" s="52" t="s">
        <v>5215</v>
      </c>
      <c r="C1377" s="128" t="s">
        <v>1912</v>
      </c>
      <c r="D1377" s="52" t="s">
        <v>5840</v>
      </c>
      <c r="E1377" s="52" t="s">
        <v>11513</v>
      </c>
      <c r="F1377" s="52" t="s">
        <v>14255</v>
      </c>
      <c r="G1377" s="134" t="s">
        <v>5841</v>
      </c>
      <c r="H1377" s="134" t="s">
        <v>943</v>
      </c>
      <c r="I1377" s="52" t="s">
        <v>625</v>
      </c>
      <c r="J1377" s="52" t="e">
        <v>#N/A</v>
      </c>
      <c r="K1377" s="52"/>
    </row>
    <row r="1378" spans="1:11">
      <c r="A1378" s="52" t="s">
        <v>2467</v>
      </c>
      <c r="B1378" s="52" t="s">
        <v>8044</v>
      </c>
      <c r="C1378" s="128" t="s">
        <v>8405</v>
      </c>
      <c r="D1378" s="52" t="s">
        <v>8759</v>
      </c>
      <c r="E1378" s="52" t="s">
        <v>12111</v>
      </c>
      <c r="F1378" s="52" t="e">
        <v>#N/A</v>
      </c>
      <c r="G1378" s="134" t="s">
        <v>9002</v>
      </c>
      <c r="H1378" s="52" t="s">
        <v>2467</v>
      </c>
      <c r="I1378" s="52">
        <v>6932485005826</v>
      </c>
      <c r="J1378" s="52">
        <v>194846423342</v>
      </c>
      <c r="K1378" s="52"/>
    </row>
    <row r="1379" spans="1:11">
      <c r="A1379" s="52" t="s">
        <v>5809</v>
      </c>
      <c r="B1379" s="52" t="s">
        <v>5204</v>
      </c>
      <c r="C1379" s="128" t="s">
        <v>4072</v>
      </c>
      <c r="D1379" s="52" t="s">
        <v>4483</v>
      </c>
      <c r="E1379" s="52">
        <v>0</v>
      </c>
      <c r="F1379" s="52" t="s">
        <v>5810</v>
      </c>
      <c r="G1379" s="134" t="s">
        <v>5808</v>
      </c>
      <c r="H1379" s="134" t="s">
        <v>5809</v>
      </c>
      <c r="I1379" s="52" t="s">
        <v>4540</v>
      </c>
      <c r="J1379" s="52" t="e">
        <v>#N/A</v>
      </c>
      <c r="K1379" s="52"/>
    </row>
    <row r="1380" spans="1:11">
      <c r="A1380" s="52" t="s">
        <v>1009</v>
      </c>
      <c r="B1380" s="52" t="s">
        <v>5200</v>
      </c>
      <c r="C1380" s="128" t="s">
        <v>1888</v>
      </c>
      <c r="D1380" s="52" t="s">
        <v>5796</v>
      </c>
      <c r="E1380" s="52" t="s">
        <v>11512</v>
      </c>
      <c r="F1380" s="52" t="s">
        <v>5118</v>
      </c>
      <c r="G1380" s="134" t="s">
        <v>5797</v>
      </c>
      <c r="H1380" s="134" t="s">
        <v>1009</v>
      </c>
      <c r="I1380" s="52" t="s">
        <v>592</v>
      </c>
      <c r="J1380" s="52" t="e">
        <v>#N/A</v>
      </c>
      <c r="K1380" s="52"/>
    </row>
    <row r="1381" spans="1:11">
      <c r="A1381" s="52" t="s">
        <v>97</v>
      </c>
      <c r="B1381" s="52" t="s">
        <v>9502</v>
      </c>
      <c r="C1381" s="128" t="s">
        <v>9502</v>
      </c>
      <c r="D1381" s="52"/>
      <c r="E1381" s="52">
        <v>0</v>
      </c>
      <c r="F1381" s="52"/>
      <c r="G1381" s="134" t="s">
        <v>10572</v>
      </c>
      <c r="H1381" s="134" t="s">
        <v>97</v>
      </c>
      <c r="I1381" s="52" t="e">
        <v>#N/A</v>
      </c>
      <c r="J1381" s="52" t="e">
        <v>#N/A</v>
      </c>
      <c r="K1381" s="52"/>
    </row>
    <row r="1382" spans="1:11">
      <c r="A1382" s="52" t="s">
        <v>2467</v>
      </c>
      <c r="B1382" s="52" t="s">
        <v>14319</v>
      </c>
      <c r="C1382" s="128" t="s">
        <v>14320</v>
      </c>
      <c r="D1382" s="52"/>
      <c r="E1382" s="52" t="s">
        <v>12113</v>
      </c>
      <c r="F1382" s="52" t="s">
        <v>14301</v>
      </c>
      <c r="G1382" s="134" t="s">
        <v>8806</v>
      </c>
      <c r="H1382" s="52" t="s">
        <v>2467</v>
      </c>
      <c r="I1382" s="52">
        <v>6932485000326</v>
      </c>
      <c r="J1382" s="52">
        <v>194846419864</v>
      </c>
      <c r="K1382" s="52" t="s">
        <v>14218</v>
      </c>
    </row>
    <row r="1383" spans="1:11">
      <c r="A1383" s="52" t="s">
        <v>97</v>
      </c>
      <c r="B1383" s="52" t="s">
        <v>16634</v>
      </c>
      <c r="C1383" s="128" t="s">
        <v>16634</v>
      </c>
      <c r="D1383" s="52" t="s">
        <v>17826</v>
      </c>
      <c r="E1383" s="52"/>
      <c r="F1383" s="52"/>
      <c r="G1383" s="134" t="s">
        <v>18518</v>
      </c>
      <c r="H1383" s="134" t="s">
        <v>97</v>
      </c>
      <c r="I1383" s="52" t="e">
        <v>#N/A</v>
      </c>
      <c r="J1383" s="52" t="e">
        <v>#N/A</v>
      </c>
      <c r="K1383" s="52" t="s">
        <v>18940</v>
      </c>
    </row>
    <row r="1384" spans="1:11">
      <c r="A1384" s="52" t="s">
        <v>292</v>
      </c>
      <c r="B1384" s="52" t="s">
        <v>4981</v>
      </c>
      <c r="C1384" s="128" t="s">
        <v>6914</v>
      </c>
      <c r="D1384" s="52" t="s">
        <v>818</v>
      </c>
      <c r="E1384" s="52">
        <v>0</v>
      </c>
      <c r="F1384" s="52" t="s">
        <v>6915</v>
      </c>
      <c r="G1384" s="134" t="s">
        <v>5010</v>
      </c>
      <c r="H1384" s="52" t="s">
        <v>292</v>
      </c>
      <c r="I1384" s="52" t="s">
        <v>5027</v>
      </c>
      <c r="J1384" s="52">
        <v>194846418676</v>
      </c>
      <c r="K1384" s="52"/>
    </row>
    <row r="1385" spans="1:11">
      <c r="A1385" s="52" t="s">
        <v>976</v>
      </c>
      <c r="B1385" s="52" t="s">
        <v>4982</v>
      </c>
      <c r="C1385" s="128" t="s">
        <v>6916</v>
      </c>
      <c r="D1385" s="52" t="s">
        <v>818</v>
      </c>
      <c r="E1385" s="52">
        <v>0</v>
      </c>
      <c r="F1385" s="52" t="s">
        <v>6915</v>
      </c>
      <c r="G1385" s="134" t="s">
        <v>5011</v>
      </c>
      <c r="H1385" s="52" t="s">
        <v>976</v>
      </c>
      <c r="I1385" s="52" t="s">
        <v>5028</v>
      </c>
      <c r="J1385" s="52">
        <v>194846418683</v>
      </c>
      <c r="K1385" s="52"/>
    </row>
    <row r="1386" spans="1:11">
      <c r="A1386" s="52" t="s">
        <v>1513</v>
      </c>
      <c r="B1386" s="52" t="s">
        <v>4983</v>
      </c>
      <c r="C1386" s="128" t="s">
        <v>6917</v>
      </c>
      <c r="D1386" s="52" t="s">
        <v>818</v>
      </c>
      <c r="E1386" s="52">
        <v>0</v>
      </c>
      <c r="F1386" s="52" t="s">
        <v>6915</v>
      </c>
      <c r="G1386" s="134" t="s">
        <v>5012</v>
      </c>
      <c r="H1386" s="52" t="s">
        <v>1513</v>
      </c>
      <c r="I1386" s="52" t="s">
        <v>5029</v>
      </c>
      <c r="J1386" s="52">
        <v>194846418690</v>
      </c>
      <c r="K1386" s="52"/>
    </row>
    <row r="1387" spans="1:11">
      <c r="A1387" s="52" t="s">
        <v>1501</v>
      </c>
      <c r="B1387" s="52" t="s">
        <v>4984</v>
      </c>
      <c r="C1387" s="128" t="s">
        <v>6918</v>
      </c>
      <c r="D1387" s="52" t="s">
        <v>818</v>
      </c>
      <c r="E1387" s="52">
        <v>0</v>
      </c>
      <c r="F1387" s="52" t="s">
        <v>6915</v>
      </c>
      <c r="G1387" s="134" t="s">
        <v>5013</v>
      </c>
      <c r="H1387" s="52" t="s">
        <v>1501</v>
      </c>
      <c r="I1387" s="52" t="s">
        <v>5030</v>
      </c>
      <c r="J1387" s="52">
        <v>194846418706</v>
      </c>
      <c r="K1387" s="52"/>
    </row>
    <row r="1388" spans="1:11">
      <c r="A1388" s="52" t="s">
        <v>1009</v>
      </c>
      <c r="B1388" s="52" t="s">
        <v>4986</v>
      </c>
      <c r="C1388" s="128" t="s">
        <v>6920</v>
      </c>
      <c r="D1388" s="52" t="s">
        <v>818</v>
      </c>
      <c r="E1388" s="52">
        <v>0</v>
      </c>
      <c r="F1388" s="52" t="s">
        <v>6915</v>
      </c>
      <c r="G1388" s="134" t="s">
        <v>5015</v>
      </c>
      <c r="H1388" s="52" t="s">
        <v>1009</v>
      </c>
      <c r="I1388" s="52" t="s">
        <v>818</v>
      </c>
      <c r="J1388" s="52">
        <v>194846418713</v>
      </c>
      <c r="K1388" s="52"/>
    </row>
    <row r="1389" spans="1:11">
      <c r="A1389" s="52" t="s">
        <v>2462</v>
      </c>
      <c r="B1389" s="52" t="s">
        <v>4985</v>
      </c>
      <c r="C1389" s="128" t="s">
        <v>6919</v>
      </c>
      <c r="D1389" s="52" t="s">
        <v>818</v>
      </c>
      <c r="E1389" s="52">
        <v>0</v>
      </c>
      <c r="F1389" s="52" t="s">
        <v>6915</v>
      </c>
      <c r="G1389" s="134" t="s">
        <v>5014</v>
      </c>
      <c r="H1389" s="52" t="s">
        <v>2462</v>
      </c>
      <c r="I1389" s="52" t="s">
        <v>5031</v>
      </c>
      <c r="J1389" s="52">
        <v>194846418812</v>
      </c>
      <c r="K1389" s="52"/>
    </row>
    <row r="1390" spans="1:11">
      <c r="A1390" s="52" t="s">
        <v>982</v>
      </c>
      <c r="B1390" s="52" t="s">
        <v>7276</v>
      </c>
      <c r="C1390" s="128" t="s">
        <v>14321</v>
      </c>
      <c r="D1390" s="52"/>
      <c r="E1390" s="52" t="s">
        <v>12114</v>
      </c>
      <c r="F1390" s="52" t="s">
        <v>14216</v>
      </c>
      <c r="G1390" s="134" t="s">
        <v>14322</v>
      </c>
      <c r="H1390" s="52" t="s">
        <v>982</v>
      </c>
      <c r="I1390" s="52">
        <v>6932485001224</v>
      </c>
      <c r="J1390" s="52">
        <v>194846420211</v>
      </c>
      <c r="K1390" s="52" t="s">
        <v>7232</v>
      </c>
    </row>
    <row r="1391" spans="1:11">
      <c r="A1391" s="52" t="s">
        <v>292</v>
      </c>
      <c r="B1391" s="52" t="s">
        <v>7277</v>
      </c>
      <c r="C1391" s="128" t="s">
        <v>14323</v>
      </c>
      <c r="D1391" s="52"/>
      <c r="E1391" s="52">
        <v>0</v>
      </c>
      <c r="F1391" s="52" t="s">
        <v>14216</v>
      </c>
      <c r="G1391" s="134" t="s">
        <v>14324</v>
      </c>
      <c r="H1391" s="52" t="s">
        <v>292</v>
      </c>
      <c r="I1391" s="52">
        <v>6932485001231</v>
      </c>
      <c r="J1391" s="52">
        <v>194846420228</v>
      </c>
      <c r="K1391" s="52" t="s">
        <v>7232</v>
      </c>
    </row>
    <row r="1392" spans="1:11">
      <c r="A1392" s="52" t="s">
        <v>1009</v>
      </c>
      <c r="B1392" s="52" t="s">
        <v>4987</v>
      </c>
      <c r="C1392" s="128" t="s">
        <v>6921</v>
      </c>
      <c r="D1392" s="52" t="s">
        <v>818</v>
      </c>
      <c r="E1392" s="52">
        <v>0</v>
      </c>
      <c r="F1392" s="52" t="s">
        <v>6915</v>
      </c>
      <c r="G1392" s="134" t="s">
        <v>5016</v>
      </c>
      <c r="H1392" s="52" t="s">
        <v>1009</v>
      </c>
      <c r="I1392" s="52" t="s">
        <v>818</v>
      </c>
      <c r="J1392" s="52">
        <v>194846418720</v>
      </c>
      <c r="K1392" s="52"/>
    </row>
    <row r="1393" spans="1:11">
      <c r="A1393" s="52" t="s">
        <v>1501</v>
      </c>
      <c r="B1393" s="52" t="s">
        <v>4990</v>
      </c>
      <c r="C1393" s="128" t="s">
        <v>6924</v>
      </c>
      <c r="D1393" s="52" t="s">
        <v>818</v>
      </c>
      <c r="E1393" s="52">
        <v>0</v>
      </c>
      <c r="F1393" s="52" t="s">
        <v>6915</v>
      </c>
      <c r="G1393" s="134" t="s">
        <v>5019</v>
      </c>
      <c r="H1393" s="52" t="s">
        <v>1501</v>
      </c>
      <c r="I1393" s="52" t="s">
        <v>5034</v>
      </c>
      <c r="J1393" s="52">
        <v>194846418737</v>
      </c>
      <c r="K1393" s="52"/>
    </row>
    <row r="1394" spans="1:11">
      <c r="A1394" s="52" t="s">
        <v>7173</v>
      </c>
      <c r="B1394" s="52" t="s">
        <v>4991</v>
      </c>
      <c r="C1394" s="128" t="s">
        <v>6925</v>
      </c>
      <c r="D1394" s="52" t="s">
        <v>818</v>
      </c>
      <c r="E1394" s="52">
        <v>0</v>
      </c>
      <c r="F1394" s="52" t="s">
        <v>6915</v>
      </c>
      <c r="G1394" s="134" t="s">
        <v>5020</v>
      </c>
      <c r="H1394" s="52" t="s">
        <v>7173</v>
      </c>
      <c r="I1394" s="52" t="s">
        <v>5035</v>
      </c>
      <c r="J1394" s="52">
        <v>194846418744</v>
      </c>
      <c r="K1394" s="52"/>
    </row>
    <row r="1395" spans="1:11">
      <c r="A1395" s="52" t="s">
        <v>1560</v>
      </c>
      <c r="B1395" s="52" t="s">
        <v>4992</v>
      </c>
      <c r="C1395" s="128" t="s">
        <v>6926</v>
      </c>
      <c r="D1395" s="52" t="s">
        <v>818</v>
      </c>
      <c r="E1395" s="52">
        <v>0</v>
      </c>
      <c r="F1395" s="52" t="s">
        <v>6915</v>
      </c>
      <c r="G1395" s="134" t="s">
        <v>2461</v>
      </c>
      <c r="H1395" s="52" t="s">
        <v>1560</v>
      </c>
      <c r="I1395" s="52" t="s">
        <v>5036</v>
      </c>
      <c r="J1395" s="52">
        <v>194846418751</v>
      </c>
      <c r="K1395" s="52"/>
    </row>
    <row r="1396" spans="1:11">
      <c r="A1396" s="52" t="s">
        <v>292</v>
      </c>
      <c r="B1396" s="52" t="s">
        <v>4993</v>
      </c>
      <c r="C1396" s="128" t="s">
        <v>6927</v>
      </c>
      <c r="D1396" s="52" t="s">
        <v>818</v>
      </c>
      <c r="E1396" s="52">
        <v>0</v>
      </c>
      <c r="F1396" s="52" t="s">
        <v>6915</v>
      </c>
      <c r="G1396" s="134" t="s">
        <v>5022</v>
      </c>
      <c r="H1396" s="52" t="s">
        <v>292</v>
      </c>
      <c r="I1396" s="52" t="s">
        <v>5037</v>
      </c>
      <c r="J1396" s="52">
        <v>194846418775</v>
      </c>
      <c r="K1396" s="52"/>
    </row>
    <row r="1397" spans="1:11">
      <c r="A1397" s="52" t="s">
        <v>976</v>
      </c>
      <c r="B1397" s="52" t="s">
        <v>4995</v>
      </c>
      <c r="C1397" s="128" t="s">
        <v>6929</v>
      </c>
      <c r="D1397" s="52" t="s">
        <v>818</v>
      </c>
      <c r="E1397" s="52">
        <v>0</v>
      </c>
      <c r="F1397" s="52" t="s">
        <v>6915</v>
      </c>
      <c r="G1397" s="134" t="s">
        <v>5024</v>
      </c>
      <c r="H1397" s="52" t="s">
        <v>976</v>
      </c>
      <c r="I1397" s="52" t="s">
        <v>5039</v>
      </c>
      <c r="J1397" s="52">
        <v>194846418799</v>
      </c>
      <c r="K1397" s="52"/>
    </row>
    <row r="1398" spans="1:11">
      <c r="A1398" s="52" t="s">
        <v>1513</v>
      </c>
      <c r="B1398" s="52" t="s">
        <v>4996</v>
      </c>
      <c r="C1398" s="128" t="s">
        <v>6930</v>
      </c>
      <c r="D1398" s="52" t="s">
        <v>818</v>
      </c>
      <c r="E1398" s="52">
        <v>0</v>
      </c>
      <c r="F1398" s="52" t="s">
        <v>6915</v>
      </c>
      <c r="G1398" s="134" t="s">
        <v>5025</v>
      </c>
      <c r="H1398" s="52" t="s">
        <v>1513</v>
      </c>
      <c r="I1398" s="52" t="s">
        <v>5040</v>
      </c>
      <c r="J1398" s="52">
        <v>194846418805</v>
      </c>
      <c r="K1398" s="52"/>
    </row>
    <row r="1399" spans="1:11">
      <c r="A1399" s="52" t="s">
        <v>1582</v>
      </c>
      <c r="B1399" s="52" t="s">
        <v>7377</v>
      </c>
      <c r="C1399" s="128" t="s">
        <v>6931</v>
      </c>
      <c r="D1399" s="52" t="s">
        <v>818</v>
      </c>
      <c r="E1399" s="52">
        <v>0</v>
      </c>
      <c r="F1399" s="52" t="s">
        <v>6915</v>
      </c>
      <c r="G1399" s="134" t="s">
        <v>11254</v>
      </c>
      <c r="H1399" s="52" t="s">
        <v>1582</v>
      </c>
      <c r="I1399" s="52" t="s">
        <v>5041</v>
      </c>
      <c r="J1399" s="52">
        <v>194846418829</v>
      </c>
      <c r="K1399" s="52"/>
    </row>
    <row r="1400" spans="1:11">
      <c r="A1400" s="52" t="s">
        <v>976</v>
      </c>
      <c r="B1400" s="52" t="s">
        <v>5441</v>
      </c>
      <c r="C1400" s="128" t="s">
        <v>7037</v>
      </c>
      <c r="D1400" s="52" t="s">
        <v>818</v>
      </c>
      <c r="E1400" s="52">
        <v>0</v>
      </c>
      <c r="F1400" s="52" t="s">
        <v>7038</v>
      </c>
      <c r="G1400" s="134" t="s">
        <v>5011</v>
      </c>
      <c r="H1400" s="52" t="s">
        <v>976</v>
      </c>
      <c r="I1400" s="52">
        <v>6974950109868</v>
      </c>
      <c r="J1400" s="52">
        <v>194846419666</v>
      </c>
      <c r="K1400" s="52" t="s">
        <v>14218</v>
      </c>
    </row>
    <row r="1401" spans="1:11">
      <c r="A1401" s="52" t="s">
        <v>97</v>
      </c>
      <c r="B1401" s="52" t="s">
        <v>16486</v>
      </c>
      <c r="C1401" s="128" t="s">
        <v>16486</v>
      </c>
      <c r="D1401" s="52" t="s">
        <v>17813</v>
      </c>
      <c r="E1401" s="52"/>
      <c r="F1401" s="52"/>
      <c r="G1401" s="134" t="s">
        <v>18367</v>
      </c>
      <c r="H1401" s="134" t="s">
        <v>97</v>
      </c>
      <c r="I1401" s="52" t="e">
        <v>#N/A</v>
      </c>
      <c r="J1401" s="52" t="e">
        <v>#N/A</v>
      </c>
      <c r="K1401" s="52" t="s">
        <v>18940</v>
      </c>
    </row>
    <row r="1402" spans="1:11">
      <c r="A1402" s="52" t="s">
        <v>97</v>
      </c>
      <c r="B1402" s="52" t="s">
        <v>9525</v>
      </c>
      <c r="C1402" s="128" t="s">
        <v>9525</v>
      </c>
      <c r="D1402" s="52"/>
      <c r="E1402" s="52">
        <v>0</v>
      </c>
      <c r="F1402" s="52"/>
      <c r="G1402" s="134" t="s">
        <v>10595</v>
      </c>
      <c r="H1402" s="134" t="s">
        <v>97</v>
      </c>
      <c r="I1402" s="52" t="e">
        <v>#N/A</v>
      </c>
      <c r="J1402" s="52" t="e">
        <v>#N/A</v>
      </c>
      <c r="K1402" s="52"/>
    </row>
    <row r="1403" spans="1:11">
      <c r="A1403" s="52" t="s">
        <v>97</v>
      </c>
      <c r="B1403" s="52" t="s">
        <v>9516</v>
      </c>
      <c r="C1403" s="128" t="s">
        <v>9516</v>
      </c>
      <c r="D1403" s="52"/>
      <c r="E1403" s="52">
        <v>0</v>
      </c>
      <c r="F1403" s="52"/>
      <c r="G1403" s="134" t="s">
        <v>10586</v>
      </c>
      <c r="H1403" s="134" t="s">
        <v>97</v>
      </c>
      <c r="I1403" s="52" t="e">
        <v>#N/A</v>
      </c>
      <c r="J1403" s="52" t="e">
        <v>#N/A</v>
      </c>
      <c r="K1403" s="52"/>
    </row>
    <row r="1404" spans="1:11">
      <c r="A1404" s="52" t="s">
        <v>292</v>
      </c>
      <c r="B1404" s="52" t="s">
        <v>4994</v>
      </c>
      <c r="C1404" s="128" t="s">
        <v>6928</v>
      </c>
      <c r="D1404" s="52" t="s">
        <v>818</v>
      </c>
      <c r="E1404" s="52">
        <v>0</v>
      </c>
      <c r="F1404" s="52" t="s">
        <v>6915</v>
      </c>
      <c r="G1404" s="134" t="s">
        <v>5023</v>
      </c>
      <c r="H1404" s="52" t="s">
        <v>292</v>
      </c>
      <c r="I1404" s="52" t="s">
        <v>5038</v>
      </c>
      <c r="J1404" s="52">
        <v>194846418782</v>
      </c>
      <c r="K1404" s="52"/>
    </row>
    <row r="1405" spans="1:11">
      <c r="A1405" s="52" t="s">
        <v>608</v>
      </c>
      <c r="B1405" s="52" t="s">
        <v>4997</v>
      </c>
      <c r="C1405" s="128" t="s">
        <v>6932</v>
      </c>
      <c r="D1405" s="52" t="s">
        <v>818</v>
      </c>
      <c r="E1405" s="52" t="s">
        <v>12115</v>
      </c>
      <c r="F1405" s="52" t="s">
        <v>6915</v>
      </c>
      <c r="G1405" s="134" t="s">
        <v>6933</v>
      </c>
      <c r="H1405" s="52" t="s">
        <v>608</v>
      </c>
      <c r="I1405" s="52">
        <v>6974950109141</v>
      </c>
      <c r="J1405" s="52">
        <v>194846419178</v>
      </c>
      <c r="K1405" s="52"/>
    </row>
    <row r="1406" spans="1:11">
      <c r="A1406" s="52" t="s">
        <v>7173</v>
      </c>
      <c r="B1406" s="52" t="s">
        <v>7274</v>
      </c>
      <c r="C1406" s="128" t="s">
        <v>14325</v>
      </c>
      <c r="D1406" s="52"/>
      <c r="E1406" s="52" t="s">
        <v>12116</v>
      </c>
      <c r="F1406" s="52" t="s">
        <v>14216</v>
      </c>
      <c r="G1406" s="134" t="s">
        <v>14326</v>
      </c>
      <c r="H1406" s="52" t="s">
        <v>7173</v>
      </c>
      <c r="I1406" s="52">
        <v>6932485001200</v>
      </c>
      <c r="J1406" s="52">
        <v>194846420198</v>
      </c>
      <c r="K1406" s="52" t="s">
        <v>7232</v>
      </c>
    </row>
    <row r="1407" spans="1:11">
      <c r="A1407" s="52" t="s">
        <v>1513</v>
      </c>
      <c r="B1407" s="52" t="s">
        <v>7275</v>
      </c>
      <c r="C1407" s="128" t="s">
        <v>14327</v>
      </c>
      <c r="D1407" s="52"/>
      <c r="E1407" s="52" t="s">
        <v>12117</v>
      </c>
      <c r="F1407" s="52" t="s">
        <v>14216</v>
      </c>
      <c r="G1407" s="134" t="s">
        <v>14328</v>
      </c>
      <c r="H1407" s="52" t="s">
        <v>1513</v>
      </c>
      <c r="I1407" s="52">
        <v>6932485001217</v>
      </c>
      <c r="J1407" s="52">
        <v>194846420204</v>
      </c>
      <c r="K1407" s="52" t="s">
        <v>7232</v>
      </c>
    </row>
    <row r="1408" spans="1:11">
      <c r="A1408" s="52" t="s">
        <v>97</v>
      </c>
      <c r="B1408" s="52" t="s">
        <v>9538</v>
      </c>
      <c r="C1408" s="128" t="s">
        <v>9538</v>
      </c>
      <c r="D1408" s="52"/>
      <c r="E1408" s="52">
        <v>0</v>
      </c>
      <c r="F1408" s="52"/>
      <c r="G1408" s="134" t="s">
        <v>10608</v>
      </c>
      <c r="H1408" s="134" t="s">
        <v>97</v>
      </c>
      <c r="I1408" s="52" t="e">
        <v>#N/A</v>
      </c>
      <c r="J1408" s="52" t="e">
        <v>#N/A</v>
      </c>
      <c r="K1408" s="52"/>
    </row>
    <row r="1409" spans="1:11">
      <c r="A1409" s="52" t="s">
        <v>976</v>
      </c>
      <c r="B1409" s="52" t="s">
        <v>10047</v>
      </c>
      <c r="C1409" s="128" t="s">
        <v>9495</v>
      </c>
      <c r="D1409" s="52"/>
      <c r="E1409" s="52">
        <v>0</v>
      </c>
      <c r="F1409" s="52"/>
      <c r="G1409" s="134" t="s">
        <v>10565</v>
      </c>
      <c r="H1409" s="134" t="s">
        <v>976</v>
      </c>
      <c r="I1409" s="52" t="e">
        <v>#N/A</v>
      </c>
      <c r="J1409" s="52" t="e">
        <v>#N/A</v>
      </c>
      <c r="K1409" s="52"/>
    </row>
    <row r="1410" spans="1:11">
      <c r="A1410" s="52" t="s">
        <v>427</v>
      </c>
      <c r="B1410" s="52" t="s">
        <v>10126</v>
      </c>
      <c r="C1410" s="128" t="s">
        <v>9606</v>
      </c>
      <c r="D1410" s="52"/>
      <c r="E1410" s="52">
        <v>0</v>
      </c>
      <c r="F1410" s="52"/>
      <c r="G1410" s="134" t="s">
        <v>10675</v>
      </c>
      <c r="H1410" s="134" t="s">
        <v>427</v>
      </c>
      <c r="I1410" s="52" t="e">
        <v>#N/A</v>
      </c>
      <c r="J1410" s="52" t="e">
        <v>#N/A</v>
      </c>
      <c r="K1410" s="52"/>
    </row>
    <row r="1411" spans="1:11">
      <c r="A1411" s="52" t="s">
        <v>1485</v>
      </c>
      <c r="B1411" s="52" t="s">
        <v>10302</v>
      </c>
      <c r="C1411" s="128" t="s">
        <v>9831</v>
      </c>
      <c r="D1411" s="52"/>
      <c r="E1411" s="52">
        <v>0</v>
      </c>
      <c r="F1411" s="52"/>
      <c r="G1411" s="134" t="s">
        <v>10895</v>
      </c>
      <c r="H1411" s="134" t="s">
        <v>1485</v>
      </c>
      <c r="I1411" s="52" t="e">
        <v>#N/A</v>
      </c>
      <c r="J1411" s="52" t="e">
        <v>#N/A</v>
      </c>
      <c r="K1411" s="52"/>
    </row>
    <row r="1412" spans="1:11">
      <c r="A1412" s="52" t="s">
        <v>292</v>
      </c>
      <c r="B1412" s="52" t="s">
        <v>10197</v>
      </c>
      <c r="C1412" s="128" t="s">
        <v>9700</v>
      </c>
      <c r="D1412" s="52"/>
      <c r="E1412" s="52" t="s">
        <v>12119</v>
      </c>
      <c r="F1412" s="52"/>
      <c r="G1412" s="134" t="s">
        <v>10766</v>
      </c>
      <c r="H1412" s="52" t="s">
        <v>292</v>
      </c>
      <c r="I1412" s="52">
        <v>6932485009244</v>
      </c>
      <c r="J1412" s="52">
        <v>194846425803</v>
      </c>
      <c r="K1412" s="52"/>
    </row>
    <row r="1413" spans="1:11">
      <c r="A1413" s="52" t="s">
        <v>976</v>
      </c>
      <c r="B1413" s="52" t="s">
        <v>10067</v>
      </c>
      <c r="C1413" s="128" t="s">
        <v>9522</v>
      </c>
      <c r="D1413" s="52"/>
      <c r="E1413" s="52" t="s">
        <v>12120</v>
      </c>
      <c r="F1413" s="52"/>
      <c r="G1413" s="134" t="s">
        <v>10592</v>
      </c>
      <c r="H1413" s="52" t="s">
        <v>976</v>
      </c>
      <c r="I1413" s="52">
        <v>6932485009251</v>
      </c>
      <c r="J1413" s="52">
        <v>194846425810</v>
      </c>
      <c r="K1413" s="52"/>
    </row>
    <row r="1414" spans="1:11">
      <c r="A1414" s="52" t="s">
        <v>5504</v>
      </c>
      <c r="B1414" s="52" t="s">
        <v>5175</v>
      </c>
      <c r="C1414" s="128" t="s">
        <v>1728</v>
      </c>
      <c r="D1414" s="52" t="s">
        <v>17860</v>
      </c>
      <c r="E1414" s="52" t="s">
        <v>18192</v>
      </c>
      <c r="F1414" s="52"/>
      <c r="G1414" s="134" t="s">
        <v>18908</v>
      </c>
      <c r="H1414" s="134" t="s">
        <v>5504</v>
      </c>
      <c r="I1414" s="52" t="e">
        <v>#N/A</v>
      </c>
      <c r="J1414" s="52" t="e">
        <v>#N/A</v>
      </c>
      <c r="K1414" s="52" t="s">
        <v>18940</v>
      </c>
    </row>
    <row r="1415" spans="1:11">
      <c r="A1415" s="52" t="s">
        <v>946</v>
      </c>
      <c r="B1415" s="52" t="s">
        <v>10272</v>
      </c>
      <c r="C1415" s="128" t="s">
        <v>9794</v>
      </c>
      <c r="D1415" s="52"/>
      <c r="E1415" s="52" t="s">
        <v>12122</v>
      </c>
      <c r="F1415" s="52"/>
      <c r="G1415" s="134" t="s">
        <v>10859</v>
      </c>
      <c r="H1415" s="52" t="s">
        <v>946</v>
      </c>
      <c r="I1415" s="52">
        <v>6932485009701</v>
      </c>
      <c r="J1415" s="52">
        <v>194846425964</v>
      </c>
      <c r="K1415" s="52"/>
    </row>
    <row r="1416" spans="1:11">
      <c r="A1416" s="52" t="s">
        <v>762</v>
      </c>
      <c r="B1416" s="52" t="s">
        <v>9930</v>
      </c>
      <c r="C1416" s="128" t="s">
        <v>9342</v>
      </c>
      <c r="D1416" s="52"/>
      <c r="E1416" s="52" t="s">
        <v>12123</v>
      </c>
      <c r="F1416" s="52"/>
      <c r="G1416" s="134" t="s">
        <v>10411</v>
      </c>
      <c r="H1416" s="52" t="s">
        <v>762</v>
      </c>
      <c r="I1416" s="52">
        <v>6932485009718</v>
      </c>
      <c r="J1416" s="52">
        <v>194846425971</v>
      </c>
      <c r="K1416" s="52"/>
    </row>
    <row r="1417" spans="1:11">
      <c r="A1417" s="52" t="s">
        <v>976</v>
      </c>
      <c r="B1417" s="52" t="s">
        <v>10189</v>
      </c>
      <c r="C1417" s="128" t="s">
        <v>9689</v>
      </c>
      <c r="D1417" s="52"/>
      <c r="E1417" s="52" t="s">
        <v>12124</v>
      </c>
      <c r="F1417" s="52"/>
      <c r="G1417" s="134" t="s">
        <v>10755</v>
      </c>
      <c r="H1417" s="52" t="s">
        <v>976</v>
      </c>
      <c r="I1417" s="52">
        <v>6932485009725</v>
      </c>
      <c r="J1417" s="52">
        <v>194846425988</v>
      </c>
      <c r="K1417" s="52"/>
    </row>
    <row r="1418" spans="1:11">
      <c r="A1418" s="52" t="s">
        <v>1678</v>
      </c>
      <c r="B1418" s="52" t="s">
        <v>9883</v>
      </c>
      <c r="C1418" s="128" t="s">
        <v>9292</v>
      </c>
      <c r="D1418" s="52"/>
      <c r="E1418" s="52" t="s">
        <v>12125</v>
      </c>
      <c r="F1418" s="52"/>
      <c r="G1418" s="134" t="s">
        <v>10361</v>
      </c>
      <c r="H1418" s="52" t="s">
        <v>1678</v>
      </c>
      <c r="I1418" s="52">
        <v>6932485009732</v>
      </c>
      <c r="J1418" s="52">
        <v>194846425995</v>
      </c>
      <c r="K1418" s="52"/>
    </row>
    <row r="1419" spans="1:11">
      <c r="A1419" s="52" t="s">
        <v>1681</v>
      </c>
      <c r="B1419" s="52" t="s">
        <v>10299</v>
      </c>
      <c r="C1419" s="128" t="s">
        <v>9828</v>
      </c>
      <c r="D1419" s="52"/>
      <c r="E1419" s="52">
        <v>0</v>
      </c>
      <c r="F1419" s="52"/>
      <c r="G1419" s="134" t="s">
        <v>10892</v>
      </c>
      <c r="H1419" s="52" t="s">
        <v>1681</v>
      </c>
      <c r="I1419" s="52">
        <v>6932485009787</v>
      </c>
      <c r="J1419" s="52">
        <v>194846426022</v>
      </c>
      <c r="K1419" s="52"/>
    </row>
    <row r="1420" spans="1:11">
      <c r="A1420" s="52" t="s">
        <v>762</v>
      </c>
      <c r="B1420" s="52" t="s">
        <v>10325</v>
      </c>
      <c r="C1420" s="128" t="s">
        <v>9860</v>
      </c>
      <c r="D1420" s="52"/>
      <c r="E1420" s="52" t="s">
        <v>12126</v>
      </c>
      <c r="F1420" s="52"/>
      <c r="G1420" s="134" t="s">
        <v>10924</v>
      </c>
      <c r="H1420" s="52" t="s">
        <v>762</v>
      </c>
      <c r="I1420" s="52">
        <v>6932485009688</v>
      </c>
      <c r="J1420" s="52">
        <v>194846425940</v>
      </c>
      <c r="K1420" s="52"/>
    </row>
    <row r="1421" spans="1:11">
      <c r="A1421" s="52" t="s">
        <v>946</v>
      </c>
      <c r="B1421" s="52" t="s">
        <v>10057</v>
      </c>
      <c r="C1421" s="128" t="s">
        <v>9511</v>
      </c>
      <c r="D1421" s="52"/>
      <c r="E1421" s="52" t="s">
        <v>12127</v>
      </c>
      <c r="F1421" s="52"/>
      <c r="G1421" s="134" t="s">
        <v>10581</v>
      </c>
      <c r="H1421" s="52" t="s">
        <v>946</v>
      </c>
      <c r="I1421" s="52">
        <v>6932485009695</v>
      </c>
      <c r="J1421" s="52">
        <v>194846425957</v>
      </c>
      <c r="K1421" s="52"/>
    </row>
    <row r="1422" spans="1:11">
      <c r="A1422" s="52" t="s">
        <v>779</v>
      </c>
      <c r="B1422" s="52" t="s">
        <v>8158</v>
      </c>
      <c r="C1422" s="128" t="s">
        <v>8407</v>
      </c>
      <c r="D1422" s="52" t="s">
        <v>8759</v>
      </c>
      <c r="E1422" s="52">
        <v>0</v>
      </c>
      <c r="F1422" s="52">
        <v>0</v>
      </c>
      <c r="G1422" s="134" t="s">
        <v>8913</v>
      </c>
      <c r="H1422" s="52" t="s">
        <v>779</v>
      </c>
      <c r="I1422" s="52">
        <v>6932485003563</v>
      </c>
      <c r="J1422" s="52">
        <v>194846421492</v>
      </c>
      <c r="K1422" s="52"/>
    </row>
    <row r="1423" spans="1:11">
      <c r="A1423" s="52" t="s">
        <v>2467</v>
      </c>
      <c r="B1423" s="52" t="s">
        <v>8215</v>
      </c>
      <c r="C1423" s="128" t="s">
        <v>8408</v>
      </c>
      <c r="D1423" s="52" t="s">
        <v>8759</v>
      </c>
      <c r="E1423" s="52" t="s">
        <v>12129</v>
      </c>
      <c r="F1423" s="52">
        <v>0</v>
      </c>
      <c r="G1423" s="134" t="s">
        <v>8914</v>
      </c>
      <c r="H1423" s="52" t="s">
        <v>2467</v>
      </c>
      <c r="I1423" s="52">
        <v>6932485003570</v>
      </c>
      <c r="J1423" s="52">
        <v>194846421508</v>
      </c>
      <c r="K1423" s="52"/>
    </row>
    <row r="1424" spans="1:11">
      <c r="A1424" s="52" t="s">
        <v>1009</v>
      </c>
      <c r="B1424" s="52" t="s">
        <v>5246</v>
      </c>
      <c r="C1424" s="128" t="s">
        <v>2027</v>
      </c>
      <c r="D1424" s="52" t="s">
        <v>6012</v>
      </c>
      <c r="E1424" s="52">
        <v>0</v>
      </c>
      <c r="F1424" s="52"/>
      <c r="G1424" s="134" t="s">
        <v>6011</v>
      </c>
      <c r="H1424" s="134" t="s">
        <v>1009</v>
      </c>
      <c r="I1424" s="52" t="s">
        <v>820</v>
      </c>
      <c r="J1424" s="52" t="e">
        <v>#N/A</v>
      </c>
      <c r="K1424" s="52"/>
    </row>
    <row r="1425" spans="1:11">
      <c r="A1425" s="52" t="s">
        <v>762</v>
      </c>
      <c r="B1425" s="52" t="s">
        <v>7797</v>
      </c>
      <c r="C1425" s="128" t="s">
        <v>8410</v>
      </c>
      <c r="D1425" s="52" t="s">
        <v>8759</v>
      </c>
      <c r="E1425" s="52">
        <v>0</v>
      </c>
      <c r="F1425" s="52">
        <v>0</v>
      </c>
      <c r="G1425" s="134" t="s">
        <v>8916</v>
      </c>
      <c r="H1425" s="52" t="s">
        <v>762</v>
      </c>
      <c r="I1425" s="52">
        <v>6932485003594</v>
      </c>
      <c r="J1425" s="52">
        <v>194846421515</v>
      </c>
      <c r="K1425" s="52"/>
    </row>
    <row r="1426" spans="1:11">
      <c r="A1426" s="52" t="s">
        <v>762</v>
      </c>
      <c r="B1426" s="52" t="s">
        <v>8113</v>
      </c>
      <c r="C1426" s="128" t="s">
        <v>8411</v>
      </c>
      <c r="D1426" s="52" t="s">
        <v>8759</v>
      </c>
      <c r="E1426" s="52">
        <v>0</v>
      </c>
      <c r="F1426" s="52">
        <v>0</v>
      </c>
      <c r="G1426" s="134" t="s">
        <v>8917</v>
      </c>
      <c r="H1426" s="52" t="s">
        <v>762</v>
      </c>
      <c r="I1426" s="52">
        <v>6932485003600</v>
      </c>
      <c r="J1426" s="52">
        <v>194846421522</v>
      </c>
      <c r="K1426" s="52"/>
    </row>
    <row r="1427" spans="1:11">
      <c r="A1427" s="52" t="s">
        <v>267</v>
      </c>
      <c r="B1427" s="52" t="s">
        <v>9469</v>
      </c>
      <c r="C1427" s="128" t="s">
        <v>9469</v>
      </c>
      <c r="D1427" s="52"/>
      <c r="E1427" s="52">
        <v>0</v>
      </c>
      <c r="F1427" s="52"/>
      <c r="G1427" s="134" t="s">
        <v>10539</v>
      </c>
      <c r="H1427" s="134" t="s">
        <v>267</v>
      </c>
      <c r="I1427" s="52" t="e">
        <v>#N/A</v>
      </c>
      <c r="J1427" s="52" t="e">
        <v>#N/A</v>
      </c>
      <c r="K1427" s="52"/>
    </row>
    <row r="1428" spans="1:11">
      <c r="A1428" s="52" t="s">
        <v>1630</v>
      </c>
      <c r="B1428" s="52" t="s">
        <v>10130</v>
      </c>
      <c r="C1428" s="128" t="s">
        <v>9610</v>
      </c>
      <c r="D1428" s="52"/>
      <c r="E1428" s="52">
        <v>0</v>
      </c>
      <c r="F1428" s="52"/>
      <c r="G1428" s="134" t="s">
        <v>10679</v>
      </c>
      <c r="H1428" s="134" t="s">
        <v>1630</v>
      </c>
      <c r="I1428" s="52" t="e">
        <v>#N/A</v>
      </c>
      <c r="J1428" s="52" t="e">
        <v>#N/A</v>
      </c>
      <c r="K1428" s="52"/>
    </row>
    <row r="1429" spans="1:11">
      <c r="A1429" s="52" t="s">
        <v>277</v>
      </c>
      <c r="B1429" s="52" t="s">
        <v>10090</v>
      </c>
      <c r="C1429" s="128" t="s">
        <v>9555</v>
      </c>
      <c r="D1429" s="52"/>
      <c r="E1429" s="52">
        <v>0</v>
      </c>
      <c r="F1429" s="52"/>
      <c r="G1429" s="134" t="s">
        <v>10624</v>
      </c>
      <c r="H1429" s="134" t="s">
        <v>277</v>
      </c>
      <c r="I1429" s="52" t="e">
        <v>#N/A</v>
      </c>
      <c r="J1429" s="52" t="e">
        <v>#N/A</v>
      </c>
      <c r="K1429" s="52"/>
    </row>
    <row r="1430" spans="1:11">
      <c r="A1430" s="52" t="s">
        <v>263</v>
      </c>
      <c r="B1430" s="52" t="s">
        <v>9842</v>
      </c>
      <c r="C1430" s="128" t="s">
        <v>9842</v>
      </c>
      <c r="D1430" s="52"/>
      <c r="E1430" s="52">
        <v>0</v>
      </c>
      <c r="F1430" s="52"/>
      <c r="G1430" s="134" t="s">
        <v>10906</v>
      </c>
      <c r="H1430" s="134" t="s">
        <v>263</v>
      </c>
      <c r="I1430" s="52" t="e">
        <v>#N/A</v>
      </c>
      <c r="J1430" s="52" t="e">
        <v>#N/A</v>
      </c>
      <c r="K1430" s="52"/>
    </row>
    <row r="1431" spans="1:11">
      <c r="A1431" s="52" t="s">
        <v>427</v>
      </c>
      <c r="B1431" s="52" t="s">
        <v>10107</v>
      </c>
      <c r="C1431" s="128" t="s">
        <v>9583</v>
      </c>
      <c r="D1431" s="52"/>
      <c r="E1431" s="52">
        <v>0</v>
      </c>
      <c r="F1431" s="52"/>
      <c r="G1431" s="134" t="s">
        <v>10652</v>
      </c>
      <c r="H1431" s="134" t="s">
        <v>427</v>
      </c>
      <c r="I1431" s="52" t="e">
        <v>#N/A</v>
      </c>
      <c r="J1431" s="52" t="e">
        <v>#N/A</v>
      </c>
      <c r="K1431" s="52"/>
    </row>
    <row r="1432" spans="1:11">
      <c r="A1432" s="52" t="s">
        <v>1485</v>
      </c>
      <c r="B1432" s="52" t="s">
        <v>9698</v>
      </c>
      <c r="C1432" s="128" t="s">
        <v>9698</v>
      </c>
      <c r="D1432" s="52"/>
      <c r="E1432" s="52">
        <v>0</v>
      </c>
      <c r="F1432" s="52"/>
      <c r="G1432" s="134" t="s">
        <v>10764</v>
      </c>
      <c r="H1432" s="134" t="s">
        <v>1485</v>
      </c>
      <c r="I1432" s="52" t="e">
        <v>#N/A</v>
      </c>
      <c r="J1432" s="52" t="e">
        <v>#N/A</v>
      </c>
      <c r="K1432" s="52"/>
    </row>
    <row r="1433" spans="1:11">
      <c r="A1433" s="52" t="s">
        <v>762</v>
      </c>
      <c r="B1433" s="52" t="s">
        <v>1391</v>
      </c>
      <c r="C1433" s="128" t="s">
        <v>1814</v>
      </c>
      <c r="D1433" s="52" t="s">
        <v>450</v>
      </c>
      <c r="E1433" s="52" t="s">
        <v>11472</v>
      </c>
      <c r="F1433" s="52" t="s">
        <v>5678</v>
      </c>
      <c r="G1433" s="134" t="s">
        <v>5679</v>
      </c>
      <c r="H1433" s="134" t="s">
        <v>762</v>
      </c>
      <c r="I1433" s="52" t="s">
        <v>451</v>
      </c>
      <c r="J1433" s="52" t="e">
        <v>#N/A</v>
      </c>
      <c r="K1433" s="52"/>
    </row>
    <row r="1434" spans="1:11">
      <c r="A1434" s="52" t="s">
        <v>772</v>
      </c>
      <c r="B1434" s="52" t="s">
        <v>1392</v>
      </c>
      <c r="C1434" s="128" t="s">
        <v>1813</v>
      </c>
      <c r="D1434" s="52" t="s">
        <v>448</v>
      </c>
      <c r="E1434" s="52" t="s">
        <v>11471</v>
      </c>
      <c r="F1434" s="52" t="s">
        <v>5676</v>
      </c>
      <c r="G1434" s="134" t="s">
        <v>5677</v>
      </c>
      <c r="H1434" s="134" t="s">
        <v>772</v>
      </c>
      <c r="I1434" s="52" t="s">
        <v>449</v>
      </c>
      <c r="J1434" s="52" t="e">
        <v>#N/A</v>
      </c>
      <c r="K1434" s="52"/>
    </row>
    <row r="1435" spans="1:11">
      <c r="A1435" s="52" t="s">
        <v>267</v>
      </c>
      <c r="B1435" s="52" t="s">
        <v>9620</v>
      </c>
      <c r="C1435" s="128" t="s">
        <v>9620</v>
      </c>
      <c r="D1435" s="52"/>
      <c r="E1435" s="52">
        <v>0</v>
      </c>
      <c r="F1435" s="52"/>
      <c r="G1435" s="134" t="s">
        <v>10689</v>
      </c>
      <c r="H1435" s="134" t="s">
        <v>267</v>
      </c>
      <c r="I1435" s="52" t="e">
        <v>#N/A</v>
      </c>
      <c r="J1435" s="52" t="e">
        <v>#N/A</v>
      </c>
      <c r="K1435" s="52"/>
    </row>
    <row r="1436" spans="1:11">
      <c r="A1436" s="52" t="s">
        <v>5477</v>
      </c>
      <c r="B1436" s="52" t="s">
        <v>9772</v>
      </c>
      <c r="C1436" s="128" t="s">
        <v>9772</v>
      </c>
      <c r="D1436" s="52"/>
      <c r="E1436" s="52">
        <v>0</v>
      </c>
      <c r="F1436" s="52"/>
      <c r="G1436" s="134" t="s">
        <v>10837</v>
      </c>
      <c r="H1436" s="134" t="s">
        <v>5477</v>
      </c>
      <c r="I1436" s="52" t="e">
        <v>#N/A</v>
      </c>
      <c r="J1436" s="52" t="e">
        <v>#N/A</v>
      </c>
      <c r="K1436" s="52"/>
    </row>
    <row r="1437" spans="1:11">
      <c r="A1437" s="52" t="s">
        <v>1630</v>
      </c>
      <c r="B1437" s="52" t="s">
        <v>9503</v>
      </c>
      <c r="C1437" s="128" t="s">
        <v>9503</v>
      </c>
      <c r="D1437" s="52"/>
      <c r="E1437" s="52">
        <v>0</v>
      </c>
      <c r="F1437" s="52"/>
      <c r="G1437" s="134" t="s">
        <v>10573</v>
      </c>
      <c r="H1437" s="134" t="s">
        <v>1630</v>
      </c>
      <c r="I1437" s="52" t="e">
        <v>#N/A</v>
      </c>
      <c r="J1437" s="52" t="e">
        <v>#N/A</v>
      </c>
      <c r="K1437" s="52"/>
    </row>
    <row r="1438" spans="1:11">
      <c r="A1438" s="52" t="s">
        <v>277</v>
      </c>
      <c r="B1438" s="52" t="s">
        <v>9574</v>
      </c>
      <c r="C1438" s="128" t="s">
        <v>9574</v>
      </c>
      <c r="D1438" s="52"/>
      <c r="E1438" s="52">
        <v>0</v>
      </c>
      <c r="F1438" s="52"/>
      <c r="G1438" s="134" t="s">
        <v>10643</v>
      </c>
      <c r="H1438" s="134" t="s">
        <v>277</v>
      </c>
      <c r="I1438" s="52" t="e">
        <v>#N/A</v>
      </c>
      <c r="J1438" s="52" t="e">
        <v>#N/A</v>
      </c>
      <c r="K1438" s="52"/>
    </row>
    <row r="1439" spans="1:11">
      <c r="A1439" s="52" t="s">
        <v>976</v>
      </c>
      <c r="B1439" s="52" t="s">
        <v>10027</v>
      </c>
      <c r="C1439" s="128" t="s">
        <v>9471</v>
      </c>
      <c r="D1439" s="52"/>
      <c r="E1439" s="52">
        <v>0</v>
      </c>
      <c r="F1439" s="52"/>
      <c r="G1439" s="134" t="s">
        <v>10541</v>
      </c>
      <c r="H1439" s="134" t="s">
        <v>976</v>
      </c>
      <c r="I1439" s="52" t="e">
        <v>#N/A</v>
      </c>
      <c r="J1439" s="52" t="e">
        <v>#N/A</v>
      </c>
      <c r="K1439" s="52"/>
    </row>
    <row r="1440" spans="1:11">
      <c r="A1440" s="52" t="s">
        <v>97</v>
      </c>
      <c r="B1440" s="52" t="s">
        <v>9707</v>
      </c>
      <c r="C1440" s="128" t="s">
        <v>9707</v>
      </c>
      <c r="D1440" s="52"/>
      <c r="E1440" s="52">
        <v>0</v>
      </c>
      <c r="F1440" s="52"/>
      <c r="G1440" s="134" t="s">
        <v>10773</v>
      </c>
      <c r="H1440" s="134" t="s">
        <v>97</v>
      </c>
      <c r="I1440" s="52" t="e">
        <v>#N/A</v>
      </c>
      <c r="J1440" s="52" t="e">
        <v>#N/A</v>
      </c>
      <c r="K1440" s="52"/>
    </row>
    <row r="1441" spans="1:11">
      <c r="A1441" s="52" t="s">
        <v>97</v>
      </c>
      <c r="B1441" s="52" t="s">
        <v>9650</v>
      </c>
      <c r="C1441" s="128" t="s">
        <v>9650</v>
      </c>
      <c r="D1441" s="52"/>
      <c r="E1441" s="52">
        <v>0</v>
      </c>
      <c r="F1441" s="52"/>
      <c r="G1441" s="134" t="s">
        <v>10720</v>
      </c>
      <c r="H1441" s="134" t="s">
        <v>97</v>
      </c>
      <c r="I1441" s="52" t="e">
        <v>#N/A</v>
      </c>
      <c r="J1441" s="52" t="e">
        <v>#N/A</v>
      </c>
      <c r="K1441" s="52"/>
    </row>
    <row r="1442" spans="1:11">
      <c r="A1442" s="52" t="s">
        <v>1678</v>
      </c>
      <c r="B1442" s="52" t="s">
        <v>8236</v>
      </c>
      <c r="C1442" s="128" t="s">
        <v>8412</v>
      </c>
      <c r="D1442" s="52" t="s">
        <v>8759</v>
      </c>
      <c r="E1442" s="52" t="s">
        <v>12145</v>
      </c>
      <c r="F1442" s="52">
        <v>0</v>
      </c>
      <c r="G1442" s="134" t="s">
        <v>4487</v>
      </c>
      <c r="H1442" s="52" t="s">
        <v>1678</v>
      </c>
      <c r="I1442" s="52">
        <v>6932485003235</v>
      </c>
      <c r="J1442" s="52">
        <v>194846420839</v>
      </c>
      <c r="K1442" s="52"/>
    </row>
    <row r="1443" spans="1:11">
      <c r="A1443" s="52" t="s">
        <v>943</v>
      </c>
      <c r="B1443" s="52" t="s">
        <v>7941</v>
      </c>
      <c r="C1443" s="128" t="s">
        <v>8413</v>
      </c>
      <c r="D1443" s="52" t="s">
        <v>8759</v>
      </c>
      <c r="E1443" s="52" t="s">
        <v>12146</v>
      </c>
      <c r="F1443" s="52">
        <v>0</v>
      </c>
      <c r="G1443" s="134" t="s">
        <v>8918</v>
      </c>
      <c r="H1443" s="52" t="s">
        <v>943</v>
      </c>
      <c r="I1443" s="52">
        <v>6932485003242</v>
      </c>
      <c r="J1443" s="52">
        <v>194846420846</v>
      </c>
      <c r="K1443" s="52"/>
    </row>
    <row r="1444" spans="1:11">
      <c r="A1444" s="52" t="s">
        <v>4002</v>
      </c>
      <c r="B1444" s="52" t="s">
        <v>8186</v>
      </c>
      <c r="C1444" s="128" t="s">
        <v>8414</v>
      </c>
      <c r="D1444" s="52" t="s">
        <v>8759</v>
      </c>
      <c r="E1444" s="52" t="s">
        <v>12147</v>
      </c>
      <c r="F1444" s="52">
        <v>0</v>
      </c>
      <c r="G1444" s="134" t="s">
        <v>939</v>
      </c>
      <c r="H1444" s="52" t="s">
        <v>4002</v>
      </c>
      <c r="I1444" s="52">
        <v>6932485003259</v>
      </c>
      <c r="J1444" s="52">
        <v>194846420853</v>
      </c>
      <c r="K1444" s="52"/>
    </row>
    <row r="1445" spans="1:11">
      <c r="A1445" s="52" t="s">
        <v>2467</v>
      </c>
      <c r="B1445" s="52" t="s">
        <v>7859</v>
      </c>
      <c r="C1445" s="128" t="s">
        <v>8415</v>
      </c>
      <c r="D1445" s="52" t="s">
        <v>8759</v>
      </c>
      <c r="E1445" s="52" t="s">
        <v>12148</v>
      </c>
      <c r="F1445" s="52">
        <v>0</v>
      </c>
      <c r="G1445" s="134" t="s">
        <v>8919</v>
      </c>
      <c r="H1445" s="52" t="s">
        <v>2467</v>
      </c>
      <c r="I1445" s="52">
        <v>6932485003266</v>
      </c>
      <c r="J1445" s="52">
        <v>194846420860</v>
      </c>
      <c r="K1445" s="52"/>
    </row>
    <row r="1446" spans="1:11">
      <c r="A1446" s="52" t="s">
        <v>2467</v>
      </c>
      <c r="B1446" s="52" t="s">
        <v>7885</v>
      </c>
      <c r="C1446" s="128" t="s">
        <v>8416</v>
      </c>
      <c r="D1446" s="52" t="s">
        <v>8759</v>
      </c>
      <c r="E1446" s="52" t="s">
        <v>12149</v>
      </c>
      <c r="F1446" s="52">
        <v>0</v>
      </c>
      <c r="G1446" s="134" t="s">
        <v>8920</v>
      </c>
      <c r="H1446" s="52" t="s">
        <v>2467</v>
      </c>
      <c r="I1446" s="52">
        <v>6932485003273</v>
      </c>
      <c r="J1446" s="52">
        <v>194846420877</v>
      </c>
      <c r="K1446" s="52"/>
    </row>
    <row r="1447" spans="1:11">
      <c r="A1447" s="52" t="s">
        <v>282</v>
      </c>
      <c r="B1447" s="52" t="s">
        <v>10195</v>
      </c>
      <c r="C1447" s="128" t="s">
        <v>9695</v>
      </c>
      <c r="D1447" s="52"/>
      <c r="E1447" s="52">
        <v>0</v>
      </c>
      <c r="F1447" s="52"/>
      <c r="G1447" s="134" t="s">
        <v>10761</v>
      </c>
      <c r="H1447" s="134" t="s">
        <v>282</v>
      </c>
      <c r="I1447" s="52" t="e">
        <v>#N/A</v>
      </c>
      <c r="J1447" s="52" t="e">
        <v>#N/A</v>
      </c>
      <c r="K1447" s="52"/>
    </row>
    <row r="1448" spans="1:11">
      <c r="A1448" s="52" t="s">
        <v>992</v>
      </c>
      <c r="B1448" s="52" t="s">
        <v>8030</v>
      </c>
      <c r="C1448" s="128" t="s">
        <v>8418</v>
      </c>
      <c r="D1448" s="52" t="s">
        <v>8759</v>
      </c>
      <c r="E1448" s="52">
        <v>0</v>
      </c>
      <c r="F1448" s="52">
        <v>0</v>
      </c>
      <c r="G1448" s="134" t="s">
        <v>1593</v>
      </c>
      <c r="H1448" s="52" t="s">
        <v>992</v>
      </c>
      <c r="I1448" s="52">
        <v>6932485003303</v>
      </c>
      <c r="J1448" s="52">
        <v>194846420891</v>
      </c>
      <c r="K1448" s="52"/>
    </row>
    <row r="1449" spans="1:11">
      <c r="A1449" s="52" t="s">
        <v>2467</v>
      </c>
      <c r="B1449" s="52" t="s">
        <v>8042</v>
      </c>
      <c r="C1449" s="128" t="s">
        <v>8419</v>
      </c>
      <c r="D1449" s="52" t="s">
        <v>8759</v>
      </c>
      <c r="E1449" s="52" t="s">
        <v>12151</v>
      </c>
      <c r="F1449" s="52">
        <v>0</v>
      </c>
      <c r="G1449" s="134" t="s">
        <v>8922</v>
      </c>
      <c r="H1449" s="52" t="s">
        <v>2467</v>
      </c>
      <c r="I1449" s="52">
        <v>6932485003310</v>
      </c>
      <c r="J1449" s="52">
        <v>194846420907</v>
      </c>
      <c r="K1449" s="52"/>
    </row>
    <row r="1450" spans="1:11">
      <c r="A1450" s="52" t="s">
        <v>5818</v>
      </c>
      <c r="B1450" s="52" t="s">
        <v>7891</v>
      </c>
      <c r="C1450" s="128" t="s">
        <v>8420</v>
      </c>
      <c r="D1450" s="52" t="s">
        <v>8759</v>
      </c>
      <c r="E1450" s="52" t="s">
        <v>12152</v>
      </c>
      <c r="F1450" s="52">
        <v>0</v>
      </c>
      <c r="G1450" s="134" t="s">
        <v>6351</v>
      </c>
      <c r="H1450" s="52" t="s">
        <v>5818</v>
      </c>
      <c r="I1450" s="52">
        <v>6932485003327</v>
      </c>
      <c r="J1450" s="52">
        <v>194846420914</v>
      </c>
      <c r="K1450" s="52"/>
    </row>
    <row r="1451" spans="1:11">
      <c r="A1451" s="52" t="s">
        <v>995</v>
      </c>
      <c r="B1451" s="52" t="s">
        <v>8200</v>
      </c>
      <c r="C1451" s="128" t="s">
        <v>8421</v>
      </c>
      <c r="D1451" s="52" t="s">
        <v>8759</v>
      </c>
      <c r="E1451" s="52" t="s">
        <v>12153</v>
      </c>
      <c r="F1451" s="52">
        <v>0</v>
      </c>
      <c r="G1451" s="134" t="s">
        <v>2377</v>
      </c>
      <c r="H1451" s="52" t="s">
        <v>995</v>
      </c>
      <c r="I1451" s="52">
        <v>6932485003334</v>
      </c>
      <c r="J1451" s="52">
        <v>194846420921</v>
      </c>
      <c r="K1451" s="52"/>
    </row>
    <row r="1452" spans="1:11">
      <c r="A1452" s="52" t="s">
        <v>779</v>
      </c>
      <c r="B1452" s="52" t="s">
        <v>8115</v>
      </c>
      <c r="C1452" s="128" t="s">
        <v>8422</v>
      </c>
      <c r="D1452" s="52" t="s">
        <v>8759</v>
      </c>
      <c r="E1452" s="52" t="s">
        <v>12154</v>
      </c>
      <c r="F1452" s="52">
        <v>0</v>
      </c>
      <c r="G1452" s="134" t="s">
        <v>2366</v>
      </c>
      <c r="H1452" s="52" t="s">
        <v>779</v>
      </c>
      <c r="I1452" s="52">
        <v>6932485003341</v>
      </c>
      <c r="J1452" s="52">
        <v>194846420938</v>
      </c>
      <c r="K1452" s="52"/>
    </row>
    <row r="1453" spans="1:11">
      <c r="A1453" s="52" t="s">
        <v>769</v>
      </c>
      <c r="B1453" s="52" t="s">
        <v>8159</v>
      </c>
      <c r="C1453" s="128" t="s">
        <v>8423</v>
      </c>
      <c r="D1453" s="52" t="s">
        <v>8759</v>
      </c>
      <c r="E1453" s="52">
        <v>0</v>
      </c>
      <c r="F1453" s="52">
        <v>0</v>
      </c>
      <c r="G1453" s="134" t="s">
        <v>8923</v>
      </c>
      <c r="H1453" s="52" t="s">
        <v>769</v>
      </c>
      <c r="I1453" s="52">
        <v>6932485003358</v>
      </c>
      <c r="J1453" s="52">
        <v>194846420945</v>
      </c>
      <c r="K1453" s="52"/>
    </row>
    <row r="1454" spans="1:11">
      <c r="A1454" s="52" t="s">
        <v>2467</v>
      </c>
      <c r="B1454" s="52" t="s">
        <v>7873</v>
      </c>
      <c r="C1454" s="128" t="s">
        <v>8424</v>
      </c>
      <c r="D1454" s="52" t="s">
        <v>8759</v>
      </c>
      <c r="E1454" s="52" t="s">
        <v>12155</v>
      </c>
      <c r="F1454" s="52">
        <v>0</v>
      </c>
      <c r="G1454" s="134" t="s">
        <v>782</v>
      </c>
      <c r="H1454" s="52" t="s">
        <v>2467</v>
      </c>
      <c r="I1454" s="52">
        <v>6932485003365</v>
      </c>
      <c r="J1454" s="52">
        <v>194846420952</v>
      </c>
      <c r="K1454" s="52"/>
    </row>
    <row r="1455" spans="1:11">
      <c r="A1455" s="52" t="s">
        <v>762</v>
      </c>
      <c r="B1455" s="52" t="s">
        <v>8085</v>
      </c>
      <c r="C1455" s="128" t="s">
        <v>8425</v>
      </c>
      <c r="D1455" s="52" t="s">
        <v>8759</v>
      </c>
      <c r="E1455" s="52" t="s">
        <v>12156</v>
      </c>
      <c r="F1455" s="52">
        <v>0</v>
      </c>
      <c r="G1455" s="134" t="s">
        <v>8924</v>
      </c>
      <c r="H1455" s="52" t="s">
        <v>762</v>
      </c>
      <c r="I1455" s="52">
        <v>6932485003372</v>
      </c>
      <c r="J1455" s="52">
        <v>194846420969</v>
      </c>
      <c r="K1455" s="52"/>
    </row>
    <row r="1456" spans="1:11">
      <c r="A1456" s="52" t="s">
        <v>2467</v>
      </c>
      <c r="B1456" s="52" t="s">
        <v>8119</v>
      </c>
      <c r="C1456" s="128" t="s">
        <v>8426</v>
      </c>
      <c r="D1456" s="52" t="s">
        <v>8759</v>
      </c>
      <c r="E1456" s="52" t="s">
        <v>12157</v>
      </c>
      <c r="F1456" s="52">
        <v>0</v>
      </c>
      <c r="G1456" s="134" t="s">
        <v>8925</v>
      </c>
      <c r="H1456" s="52" t="s">
        <v>2467</v>
      </c>
      <c r="I1456" s="52">
        <v>6932485003389</v>
      </c>
      <c r="J1456" s="52">
        <v>194846420976</v>
      </c>
      <c r="K1456" s="52"/>
    </row>
    <row r="1457" spans="1:11">
      <c r="A1457" s="52" t="s">
        <v>762</v>
      </c>
      <c r="B1457" s="52" t="s">
        <v>8026</v>
      </c>
      <c r="C1457" s="128" t="s">
        <v>8427</v>
      </c>
      <c r="D1457" s="52" t="s">
        <v>8759</v>
      </c>
      <c r="E1457" s="52">
        <v>0</v>
      </c>
      <c r="F1457" s="52">
        <v>0</v>
      </c>
      <c r="G1457" s="134" t="s">
        <v>8926</v>
      </c>
      <c r="H1457" s="52" t="s">
        <v>762</v>
      </c>
      <c r="I1457" s="52">
        <v>6932485003396</v>
      </c>
      <c r="J1457" s="52">
        <v>194846420983</v>
      </c>
      <c r="K1457" s="52"/>
    </row>
    <row r="1458" spans="1:11">
      <c r="A1458" s="52" t="s">
        <v>762</v>
      </c>
      <c r="B1458" s="52" t="s">
        <v>8024</v>
      </c>
      <c r="C1458" s="128" t="s">
        <v>8428</v>
      </c>
      <c r="D1458" s="52" t="s">
        <v>8759</v>
      </c>
      <c r="E1458" s="52">
        <v>0</v>
      </c>
      <c r="F1458" s="52">
        <v>0</v>
      </c>
      <c r="G1458" s="134" t="s">
        <v>8927</v>
      </c>
      <c r="H1458" s="52" t="s">
        <v>762</v>
      </c>
      <c r="I1458" s="52">
        <v>6932485003419</v>
      </c>
      <c r="J1458" s="52">
        <v>194846421003</v>
      </c>
      <c r="K1458" s="52"/>
    </row>
    <row r="1459" spans="1:11">
      <c r="A1459" s="52" t="s">
        <v>976</v>
      </c>
      <c r="B1459" s="52" t="s">
        <v>7866</v>
      </c>
      <c r="C1459" s="128" t="s">
        <v>8429</v>
      </c>
      <c r="D1459" s="52" t="s">
        <v>8759</v>
      </c>
      <c r="E1459" s="52" t="s">
        <v>12158</v>
      </c>
      <c r="F1459" s="52">
        <v>0</v>
      </c>
      <c r="G1459" s="134" t="s">
        <v>8928</v>
      </c>
      <c r="H1459" s="52" t="s">
        <v>976</v>
      </c>
      <c r="I1459" s="52">
        <v>6932485003426</v>
      </c>
      <c r="J1459" s="52">
        <v>194846421010</v>
      </c>
      <c r="K1459" s="52"/>
    </row>
    <row r="1460" spans="1:11">
      <c r="A1460" s="52" t="s">
        <v>2467</v>
      </c>
      <c r="B1460" s="52" t="s">
        <v>7970</v>
      </c>
      <c r="C1460" s="128" t="s">
        <v>8430</v>
      </c>
      <c r="D1460" s="52" t="s">
        <v>8759</v>
      </c>
      <c r="E1460" s="52" t="s">
        <v>12159</v>
      </c>
      <c r="F1460" s="52">
        <v>0</v>
      </c>
      <c r="G1460" s="134" t="s">
        <v>8929</v>
      </c>
      <c r="H1460" s="52" t="s">
        <v>2467</v>
      </c>
      <c r="I1460" s="52">
        <v>6932485003433</v>
      </c>
      <c r="J1460" s="52">
        <v>194846421027</v>
      </c>
      <c r="K1460" s="52"/>
    </row>
    <row r="1461" spans="1:11">
      <c r="A1461" s="52" t="s">
        <v>772</v>
      </c>
      <c r="B1461" s="52" t="s">
        <v>8108</v>
      </c>
      <c r="C1461" s="128" t="s">
        <v>8431</v>
      </c>
      <c r="D1461" s="52" t="s">
        <v>8759</v>
      </c>
      <c r="E1461" s="52" t="s">
        <v>12160</v>
      </c>
      <c r="F1461" s="52">
        <v>0</v>
      </c>
      <c r="G1461" s="134" t="s">
        <v>8930</v>
      </c>
      <c r="H1461" s="52" t="s">
        <v>772</v>
      </c>
      <c r="I1461" s="52">
        <v>6932485003440</v>
      </c>
      <c r="J1461" s="52">
        <v>194846421034</v>
      </c>
      <c r="K1461" s="52"/>
    </row>
    <row r="1462" spans="1:11">
      <c r="A1462" s="52" t="s">
        <v>772</v>
      </c>
      <c r="B1462" s="52" t="s">
        <v>8225</v>
      </c>
      <c r="C1462" s="128" t="s">
        <v>8432</v>
      </c>
      <c r="D1462" s="52" t="s">
        <v>8759</v>
      </c>
      <c r="E1462" s="52">
        <v>0</v>
      </c>
      <c r="F1462" s="52">
        <v>0</v>
      </c>
      <c r="G1462" s="134" t="s">
        <v>8931</v>
      </c>
      <c r="H1462" s="52" t="s">
        <v>772</v>
      </c>
      <c r="I1462" s="52">
        <v>6932485003464</v>
      </c>
      <c r="J1462" s="52">
        <v>194846421058</v>
      </c>
      <c r="K1462" s="52"/>
    </row>
    <row r="1463" spans="1:11">
      <c r="A1463" s="52" t="s">
        <v>2467</v>
      </c>
      <c r="B1463" s="52" t="s">
        <v>8025</v>
      </c>
      <c r="C1463" s="128" t="s">
        <v>8433</v>
      </c>
      <c r="D1463" s="52" t="s">
        <v>8759</v>
      </c>
      <c r="E1463" s="52" t="s">
        <v>12161</v>
      </c>
      <c r="F1463" s="52">
        <v>0</v>
      </c>
      <c r="G1463" s="134" t="s">
        <v>8932</v>
      </c>
      <c r="H1463" s="52" t="s">
        <v>2467</v>
      </c>
      <c r="I1463" s="52">
        <v>6932485003495</v>
      </c>
      <c r="J1463" s="52">
        <v>194846421072</v>
      </c>
      <c r="K1463" s="52"/>
    </row>
    <row r="1464" spans="1:11">
      <c r="A1464" s="52" t="s">
        <v>995</v>
      </c>
      <c r="B1464" s="52" t="s">
        <v>7829</v>
      </c>
      <c r="C1464" s="128" t="s">
        <v>8434</v>
      </c>
      <c r="D1464" s="52" t="s">
        <v>8759</v>
      </c>
      <c r="E1464" s="52" t="s">
        <v>12162</v>
      </c>
      <c r="F1464" s="52">
        <v>0</v>
      </c>
      <c r="G1464" s="134" t="s">
        <v>8933</v>
      </c>
      <c r="H1464" s="52" t="s">
        <v>995</v>
      </c>
      <c r="I1464" s="52">
        <v>6932485003549</v>
      </c>
      <c r="J1464" s="52">
        <v>194846421485</v>
      </c>
      <c r="K1464" s="52"/>
    </row>
    <row r="1465" spans="1:11">
      <c r="A1465" s="52" t="s">
        <v>277</v>
      </c>
      <c r="B1465" s="52" t="s">
        <v>10293</v>
      </c>
      <c r="C1465" s="128" t="s">
        <v>9822</v>
      </c>
      <c r="D1465" s="52"/>
      <c r="E1465" s="52">
        <v>0</v>
      </c>
      <c r="F1465" s="52"/>
      <c r="G1465" s="134" t="s">
        <v>10886</v>
      </c>
      <c r="H1465" s="134" t="s">
        <v>277</v>
      </c>
      <c r="I1465" s="52" t="e">
        <v>#N/A</v>
      </c>
      <c r="J1465" s="52" t="e">
        <v>#N/A</v>
      </c>
      <c r="K1465" s="52"/>
    </row>
    <row r="1466" spans="1:11">
      <c r="A1466" s="52" t="s">
        <v>3972</v>
      </c>
      <c r="B1466" s="52" t="s">
        <v>5310</v>
      </c>
      <c r="C1466" s="128" t="s">
        <v>6424</v>
      </c>
      <c r="D1466" s="52" t="s">
        <v>818</v>
      </c>
      <c r="E1466" s="52">
        <v>0</v>
      </c>
      <c r="F1466" s="52" t="s">
        <v>6421</v>
      </c>
      <c r="G1466" s="134" t="s">
        <v>6425</v>
      </c>
      <c r="H1466" s="134" t="s">
        <v>3972</v>
      </c>
      <c r="I1466" s="52" t="s">
        <v>818</v>
      </c>
      <c r="J1466" s="52" t="e">
        <v>#N/A</v>
      </c>
      <c r="K1466" s="52"/>
    </row>
    <row r="1467" spans="1:11">
      <c r="A1467" s="52" t="s">
        <v>762</v>
      </c>
      <c r="B1467" s="52" t="s">
        <v>8049</v>
      </c>
      <c r="C1467" s="128" t="s">
        <v>8435</v>
      </c>
      <c r="D1467" s="52" t="s">
        <v>8759</v>
      </c>
      <c r="E1467" s="52">
        <v>0</v>
      </c>
      <c r="F1467" s="52" t="e">
        <v>#N/A</v>
      </c>
      <c r="G1467" s="134" t="s">
        <v>9003</v>
      </c>
      <c r="H1467" s="52" t="s">
        <v>762</v>
      </c>
      <c r="I1467" s="52">
        <v>6932485006366</v>
      </c>
      <c r="J1467" s="52">
        <v>194846423960</v>
      </c>
      <c r="K1467" s="52"/>
    </row>
    <row r="1468" spans="1:11">
      <c r="A1468" s="52" t="s">
        <v>762</v>
      </c>
      <c r="B1468" s="52" t="s">
        <v>7836</v>
      </c>
      <c r="C1468" s="128" t="s">
        <v>8436</v>
      </c>
      <c r="D1468" s="52" t="s">
        <v>8759</v>
      </c>
      <c r="E1468" s="52" t="s">
        <v>12163</v>
      </c>
      <c r="F1468" s="52" t="e">
        <v>#N/A</v>
      </c>
      <c r="G1468" s="134" t="s">
        <v>9004</v>
      </c>
      <c r="H1468" s="52" t="s">
        <v>762</v>
      </c>
      <c r="I1468" s="52">
        <v>6932485006373</v>
      </c>
      <c r="J1468" s="52">
        <v>194846423977</v>
      </c>
      <c r="K1468" s="52"/>
    </row>
    <row r="1469" spans="1:11">
      <c r="A1469" s="52" t="s">
        <v>946</v>
      </c>
      <c r="B1469" s="52" t="s">
        <v>7817</v>
      </c>
      <c r="C1469" s="128" t="s">
        <v>8437</v>
      </c>
      <c r="D1469" s="52" t="s">
        <v>8759</v>
      </c>
      <c r="E1469" s="52" t="s">
        <v>12164</v>
      </c>
      <c r="F1469" s="52"/>
      <c r="G1469" s="134" t="s">
        <v>9005</v>
      </c>
      <c r="H1469" s="52" t="s">
        <v>946</v>
      </c>
      <c r="I1469" s="52" t="e">
        <v>#N/A</v>
      </c>
      <c r="J1469" s="52">
        <v>194846423984</v>
      </c>
      <c r="K1469" s="52"/>
    </row>
    <row r="1470" spans="1:11">
      <c r="A1470" s="52" t="s">
        <v>1681</v>
      </c>
      <c r="B1470" s="52" t="s">
        <v>8140</v>
      </c>
      <c r="C1470" s="128" t="s">
        <v>8438</v>
      </c>
      <c r="D1470" s="52" t="s">
        <v>8759</v>
      </c>
      <c r="E1470" s="52" t="s">
        <v>12165</v>
      </c>
      <c r="F1470" s="52" t="e">
        <v>#N/A</v>
      </c>
      <c r="G1470" s="134" t="s">
        <v>9006</v>
      </c>
      <c r="H1470" s="52" t="s">
        <v>1681</v>
      </c>
      <c r="I1470" s="52">
        <v>6932485006380</v>
      </c>
      <c r="J1470" s="52">
        <v>194846423991</v>
      </c>
      <c r="K1470" s="52"/>
    </row>
    <row r="1471" spans="1:11">
      <c r="A1471" s="52" t="s">
        <v>10939</v>
      </c>
      <c r="B1471" s="52" t="s">
        <v>10184</v>
      </c>
      <c r="C1471" s="128" t="s">
        <v>9683</v>
      </c>
      <c r="D1471" s="52"/>
      <c r="E1471" s="52">
        <v>0</v>
      </c>
      <c r="F1471" s="52"/>
      <c r="G1471" s="134" t="s">
        <v>10749</v>
      </c>
      <c r="H1471" s="134" t="s">
        <v>10939</v>
      </c>
      <c r="I1471" s="52" t="e">
        <v>#N/A</v>
      </c>
      <c r="J1471" s="52" t="e">
        <v>#N/A</v>
      </c>
      <c r="K1471" s="52"/>
    </row>
    <row r="1472" spans="1:11">
      <c r="A1472" s="52" t="s">
        <v>976</v>
      </c>
      <c r="B1472" s="52" t="s">
        <v>7900</v>
      </c>
      <c r="C1472" s="128" t="s">
        <v>8440</v>
      </c>
      <c r="D1472" s="52" t="s">
        <v>8759</v>
      </c>
      <c r="E1472" s="52" t="s">
        <v>12167</v>
      </c>
      <c r="F1472" s="52">
        <v>0</v>
      </c>
      <c r="G1472" s="134" t="s">
        <v>8934</v>
      </c>
      <c r="H1472" s="52" t="s">
        <v>976</v>
      </c>
      <c r="I1472" s="52">
        <v>6932485003617</v>
      </c>
      <c r="J1472" s="52">
        <v>194846421539</v>
      </c>
      <c r="K1472" s="52"/>
    </row>
    <row r="1473" spans="1:11">
      <c r="A1473" s="52" t="s">
        <v>946</v>
      </c>
      <c r="B1473" s="52" t="s">
        <v>8143</v>
      </c>
      <c r="C1473" s="128" t="s">
        <v>8441</v>
      </c>
      <c r="D1473" s="52" t="s">
        <v>8759</v>
      </c>
      <c r="E1473" s="52" t="s">
        <v>12168</v>
      </c>
      <c r="F1473" s="52">
        <v>0</v>
      </c>
      <c r="G1473" s="134" t="s">
        <v>8935</v>
      </c>
      <c r="H1473" s="52" t="s">
        <v>946</v>
      </c>
      <c r="I1473" s="52" t="e">
        <v>#N/A</v>
      </c>
      <c r="J1473" s="52">
        <v>194846421577</v>
      </c>
      <c r="K1473" s="52"/>
    </row>
    <row r="1474" spans="1:11">
      <c r="A1474" s="52" t="s">
        <v>995</v>
      </c>
      <c r="B1474" s="52" t="s">
        <v>8210</v>
      </c>
      <c r="C1474" s="128" t="s">
        <v>8442</v>
      </c>
      <c r="D1474" s="52" t="s">
        <v>8759</v>
      </c>
      <c r="E1474" s="52">
        <v>0</v>
      </c>
      <c r="F1474" s="52">
        <v>0</v>
      </c>
      <c r="G1474" s="134" t="s">
        <v>8936</v>
      </c>
      <c r="H1474" s="52" t="s">
        <v>995</v>
      </c>
      <c r="I1474" s="52" t="e">
        <v>#N/A</v>
      </c>
      <c r="J1474" s="52">
        <v>194846421584</v>
      </c>
      <c r="K1474" s="52"/>
    </row>
    <row r="1475" spans="1:11">
      <c r="A1475" s="52" t="s">
        <v>762</v>
      </c>
      <c r="B1475" s="52" t="s">
        <v>8234</v>
      </c>
      <c r="C1475" s="128" t="s">
        <v>8443</v>
      </c>
      <c r="D1475" s="52" t="s">
        <v>8759</v>
      </c>
      <c r="E1475" s="52">
        <v>0</v>
      </c>
      <c r="F1475" s="52" t="e">
        <v>#N/A</v>
      </c>
      <c r="G1475" s="134" t="s">
        <v>9008</v>
      </c>
      <c r="H1475" s="52" t="s">
        <v>762</v>
      </c>
      <c r="I1475" s="52">
        <v>6932485006274</v>
      </c>
      <c r="J1475" s="52">
        <v>194846423892</v>
      </c>
      <c r="K1475" s="52"/>
    </row>
    <row r="1476" spans="1:11">
      <c r="A1476" s="52" t="s">
        <v>769</v>
      </c>
      <c r="B1476" s="52" t="s">
        <v>7776</v>
      </c>
      <c r="C1476" s="128" t="s">
        <v>8444</v>
      </c>
      <c r="D1476" s="52" t="s">
        <v>8759</v>
      </c>
      <c r="E1476" s="52">
        <v>0</v>
      </c>
      <c r="F1476" s="52" t="e">
        <v>#N/A</v>
      </c>
      <c r="G1476" s="134" t="s">
        <v>9009</v>
      </c>
      <c r="H1476" s="52" t="s">
        <v>769</v>
      </c>
      <c r="I1476" s="52">
        <v>6932485006281</v>
      </c>
      <c r="J1476" s="52">
        <v>194846423908</v>
      </c>
      <c r="K1476" s="52"/>
    </row>
    <row r="1477" spans="1:11">
      <c r="A1477" s="52" t="s">
        <v>1681</v>
      </c>
      <c r="B1477" s="52" t="s">
        <v>8161</v>
      </c>
      <c r="C1477" s="128" t="s">
        <v>8445</v>
      </c>
      <c r="D1477" s="52" t="s">
        <v>8759</v>
      </c>
      <c r="E1477" s="52">
        <v>0</v>
      </c>
      <c r="F1477" s="52" t="e">
        <v>#N/A</v>
      </c>
      <c r="G1477" s="134" t="s">
        <v>9010</v>
      </c>
      <c r="H1477" s="52" t="s">
        <v>1681</v>
      </c>
      <c r="I1477" s="52">
        <v>6932485006298</v>
      </c>
      <c r="J1477" s="52">
        <v>194846423915</v>
      </c>
      <c r="K1477" s="52"/>
    </row>
    <row r="1478" spans="1:11">
      <c r="A1478" s="52" t="s">
        <v>772</v>
      </c>
      <c r="B1478" s="52" t="s">
        <v>8232</v>
      </c>
      <c r="C1478" s="128" t="s">
        <v>8446</v>
      </c>
      <c r="D1478" s="52" t="s">
        <v>8759</v>
      </c>
      <c r="E1478" s="52">
        <v>0</v>
      </c>
      <c r="F1478" s="52" t="e">
        <v>#N/A</v>
      </c>
      <c r="G1478" s="134" t="s">
        <v>9011</v>
      </c>
      <c r="H1478" s="52" t="s">
        <v>772</v>
      </c>
      <c r="I1478" s="52">
        <v>6932485006304</v>
      </c>
      <c r="J1478" s="52">
        <v>194846423922</v>
      </c>
      <c r="K1478" s="52"/>
    </row>
    <row r="1479" spans="1:11">
      <c r="A1479" s="52" t="s">
        <v>762</v>
      </c>
      <c r="B1479" s="52" t="s">
        <v>8167</v>
      </c>
      <c r="C1479" s="128" t="s">
        <v>8447</v>
      </c>
      <c r="D1479" s="52" t="s">
        <v>8759</v>
      </c>
      <c r="E1479" s="52">
        <v>0</v>
      </c>
      <c r="F1479" s="52" t="e">
        <v>#N/A</v>
      </c>
      <c r="G1479" s="134" t="s">
        <v>9012</v>
      </c>
      <c r="H1479" s="52" t="s">
        <v>762</v>
      </c>
      <c r="I1479" s="52">
        <v>6932485006311</v>
      </c>
      <c r="J1479" s="52">
        <v>194846423939</v>
      </c>
      <c r="K1479" s="52"/>
    </row>
    <row r="1480" spans="1:11">
      <c r="A1480" s="52" t="s">
        <v>976</v>
      </c>
      <c r="B1480" s="52" t="s">
        <v>9990</v>
      </c>
      <c r="C1480" s="128" t="s">
        <v>9419</v>
      </c>
      <c r="D1480" s="52"/>
      <c r="E1480" s="52" t="s">
        <v>12169</v>
      </c>
      <c r="F1480" s="52"/>
      <c r="G1480" s="134" t="s">
        <v>10489</v>
      </c>
      <c r="H1480" s="52" t="s">
        <v>976</v>
      </c>
      <c r="I1480" s="52">
        <v>6932485009374</v>
      </c>
      <c r="J1480" s="52">
        <v>194846425933</v>
      </c>
      <c r="K1480" s="52"/>
    </row>
    <row r="1481" spans="1:11">
      <c r="A1481" s="52" t="s">
        <v>97</v>
      </c>
      <c r="B1481" s="52" t="s">
        <v>9488</v>
      </c>
      <c r="C1481" s="128" t="s">
        <v>9488</v>
      </c>
      <c r="D1481" s="52"/>
      <c r="E1481" s="52">
        <v>0</v>
      </c>
      <c r="F1481" s="52"/>
      <c r="G1481" s="134" t="s">
        <v>10558</v>
      </c>
      <c r="H1481" s="134" t="s">
        <v>97</v>
      </c>
      <c r="I1481" s="52" t="e">
        <v>#N/A</v>
      </c>
      <c r="J1481" s="52" t="e">
        <v>#N/A</v>
      </c>
      <c r="K1481" s="52"/>
    </row>
    <row r="1482" spans="1:11">
      <c r="A1482" s="52" t="s">
        <v>762</v>
      </c>
      <c r="B1482" s="52" t="s">
        <v>7840</v>
      </c>
      <c r="C1482" s="128" t="s">
        <v>8449</v>
      </c>
      <c r="D1482" s="52" t="s">
        <v>8759</v>
      </c>
      <c r="E1482" s="52">
        <v>0</v>
      </c>
      <c r="F1482" s="52" t="e">
        <v>#N/A</v>
      </c>
      <c r="G1482" s="134" t="s">
        <v>9014</v>
      </c>
      <c r="H1482" s="52" t="s">
        <v>762</v>
      </c>
      <c r="I1482" s="52">
        <v>6932485006335</v>
      </c>
      <c r="J1482" s="52">
        <v>194846423946</v>
      </c>
      <c r="K1482" s="52"/>
    </row>
    <row r="1483" spans="1:11">
      <c r="A1483" s="52" t="s">
        <v>10952</v>
      </c>
      <c r="B1483" s="52" t="s">
        <v>10002</v>
      </c>
      <c r="C1483" s="128" t="s">
        <v>9435</v>
      </c>
      <c r="D1483" s="52"/>
      <c r="E1483" s="52">
        <v>0</v>
      </c>
      <c r="F1483" s="52"/>
      <c r="G1483" s="134" t="s">
        <v>10505</v>
      </c>
      <c r="H1483" s="134" t="s">
        <v>10952</v>
      </c>
      <c r="I1483" s="52" t="e">
        <v>#N/A</v>
      </c>
      <c r="J1483" s="52" t="e">
        <v>#N/A</v>
      </c>
      <c r="K1483" s="52"/>
    </row>
    <row r="1484" spans="1:11">
      <c r="A1484" s="52" t="s">
        <v>772</v>
      </c>
      <c r="B1484" s="52" t="s">
        <v>8146</v>
      </c>
      <c r="C1484" s="128" t="s">
        <v>8451</v>
      </c>
      <c r="D1484" s="52" t="s">
        <v>8759</v>
      </c>
      <c r="E1484" s="52" t="s">
        <v>12171</v>
      </c>
      <c r="F1484" s="52" t="e">
        <v>#N/A</v>
      </c>
      <c r="G1484" s="134" t="s">
        <v>9016</v>
      </c>
      <c r="H1484" s="52" t="s">
        <v>772</v>
      </c>
      <c r="I1484" s="52">
        <v>6932485006359</v>
      </c>
      <c r="J1484" s="52">
        <v>194846423953</v>
      </c>
      <c r="K1484" s="52"/>
    </row>
    <row r="1485" spans="1:11">
      <c r="A1485" s="52" t="s">
        <v>5477</v>
      </c>
      <c r="B1485" s="52" t="s">
        <v>10263</v>
      </c>
      <c r="C1485" s="128" t="s">
        <v>9785</v>
      </c>
      <c r="D1485" s="52"/>
      <c r="E1485" s="52">
        <v>0</v>
      </c>
      <c r="F1485" s="52"/>
      <c r="G1485" s="134" t="s">
        <v>10850</v>
      </c>
      <c r="H1485" s="134" t="s">
        <v>5477</v>
      </c>
      <c r="I1485" s="52" t="e">
        <v>#N/A</v>
      </c>
      <c r="J1485" s="52" t="e">
        <v>#N/A</v>
      </c>
      <c r="K1485" s="52"/>
    </row>
    <row r="1486" spans="1:11">
      <c r="A1486" s="52" t="s">
        <v>10951</v>
      </c>
      <c r="B1486" s="52" t="s">
        <v>9998</v>
      </c>
      <c r="C1486" s="128" t="s">
        <v>9431</v>
      </c>
      <c r="D1486" s="52"/>
      <c r="E1486" s="52">
        <v>0</v>
      </c>
      <c r="F1486" s="52"/>
      <c r="G1486" s="134" t="s">
        <v>10501</v>
      </c>
      <c r="H1486" s="134" t="s">
        <v>10951</v>
      </c>
      <c r="I1486" s="52" t="e">
        <v>#N/A</v>
      </c>
      <c r="J1486" s="52" t="e">
        <v>#N/A</v>
      </c>
      <c r="K1486" s="52"/>
    </row>
    <row r="1487" spans="1:11">
      <c r="A1487" s="52" t="s">
        <v>10976</v>
      </c>
      <c r="B1487" s="52" t="s">
        <v>10133</v>
      </c>
      <c r="C1487" s="128" t="s">
        <v>9614</v>
      </c>
      <c r="D1487" s="52"/>
      <c r="E1487" s="52">
        <v>0</v>
      </c>
      <c r="F1487" s="52"/>
      <c r="G1487" s="134" t="s">
        <v>10683</v>
      </c>
      <c r="H1487" s="134" t="s">
        <v>10976</v>
      </c>
      <c r="I1487" s="52" t="e">
        <v>#N/A</v>
      </c>
      <c r="J1487" s="52" t="e">
        <v>#N/A</v>
      </c>
      <c r="K1487" s="52"/>
    </row>
    <row r="1488" spans="1:11">
      <c r="A1488" s="52" t="s">
        <v>1678</v>
      </c>
      <c r="B1488" s="52" t="s">
        <v>8038</v>
      </c>
      <c r="C1488" s="128" t="s">
        <v>8455</v>
      </c>
      <c r="D1488" s="52" t="s">
        <v>8759</v>
      </c>
      <c r="E1488" s="52" t="s">
        <v>12173</v>
      </c>
      <c r="F1488" s="52" t="e">
        <v>#N/A</v>
      </c>
      <c r="G1488" s="134" t="s">
        <v>9017</v>
      </c>
      <c r="H1488" s="52" t="s">
        <v>1678</v>
      </c>
      <c r="I1488" s="52">
        <v>6932485005895</v>
      </c>
      <c r="J1488" s="52">
        <v>194846423366</v>
      </c>
      <c r="K1488" s="52"/>
    </row>
    <row r="1489" spans="1:11">
      <c r="A1489" s="52" t="s">
        <v>943</v>
      </c>
      <c r="B1489" s="52" t="s">
        <v>7958</v>
      </c>
      <c r="C1489" s="128" t="s">
        <v>8456</v>
      </c>
      <c r="D1489" s="52" t="s">
        <v>8759</v>
      </c>
      <c r="E1489" s="52">
        <v>0</v>
      </c>
      <c r="F1489" s="52" t="e">
        <v>#N/A</v>
      </c>
      <c r="G1489" s="134" t="s">
        <v>9018</v>
      </c>
      <c r="H1489" s="52" t="s">
        <v>943</v>
      </c>
      <c r="I1489" s="52">
        <v>6932485005901</v>
      </c>
      <c r="J1489" s="52">
        <v>194846423373</v>
      </c>
      <c r="K1489" s="52"/>
    </row>
    <row r="1490" spans="1:11">
      <c r="A1490" s="52" t="s">
        <v>277</v>
      </c>
      <c r="B1490" s="52" t="s">
        <v>9660</v>
      </c>
      <c r="C1490" s="128" t="s">
        <v>9660</v>
      </c>
      <c r="D1490" s="52"/>
      <c r="E1490" s="52">
        <v>0</v>
      </c>
      <c r="F1490" s="52"/>
      <c r="G1490" s="134" t="s">
        <v>10730</v>
      </c>
      <c r="H1490" s="134" t="s">
        <v>277</v>
      </c>
      <c r="I1490" s="52" t="e">
        <v>#N/A</v>
      </c>
      <c r="J1490" s="52" t="e">
        <v>#N/A</v>
      </c>
      <c r="K1490" s="52"/>
    </row>
    <row r="1491" spans="1:11">
      <c r="A1491" s="52" t="s">
        <v>5818</v>
      </c>
      <c r="B1491" s="52" t="s">
        <v>8070</v>
      </c>
      <c r="C1491" s="128" t="s">
        <v>8458</v>
      </c>
      <c r="D1491" s="52" t="s">
        <v>8759</v>
      </c>
      <c r="E1491" s="52" t="s">
        <v>12175</v>
      </c>
      <c r="F1491" s="52" t="e">
        <v>#N/A</v>
      </c>
      <c r="G1491" s="134" t="s">
        <v>9020</v>
      </c>
      <c r="H1491" s="52" t="s">
        <v>5818</v>
      </c>
      <c r="I1491" s="52">
        <v>6932485005925</v>
      </c>
      <c r="J1491" s="52">
        <v>194846423380</v>
      </c>
      <c r="K1491" s="52"/>
    </row>
    <row r="1492" spans="1:11">
      <c r="A1492" s="52" t="s">
        <v>1681</v>
      </c>
      <c r="B1492" s="52" t="s">
        <v>7936</v>
      </c>
      <c r="C1492" s="128" t="s">
        <v>8459</v>
      </c>
      <c r="D1492" s="52" t="s">
        <v>8759</v>
      </c>
      <c r="E1492" s="52" t="s">
        <v>12176</v>
      </c>
      <c r="F1492" s="52" t="e">
        <v>#N/A</v>
      </c>
      <c r="G1492" s="134" t="s">
        <v>9021</v>
      </c>
      <c r="H1492" s="52" t="s">
        <v>1681</v>
      </c>
      <c r="I1492" s="52">
        <v>6932485005932</v>
      </c>
      <c r="J1492" s="52">
        <v>194846423397</v>
      </c>
      <c r="K1492" s="52"/>
    </row>
    <row r="1493" spans="1:11">
      <c r="A1493" s="52" t="s">
        <v>779</v>
      </c>
      <c r="B1493" s="52" t="s">
        <v>7890</v>
      </c>
      <c r="C1493" s="128" t="s">
        <v>8460</v>
      </c>
      <c r="D1493" s="52" t="s">
        <v>8759</v>
      </c>
      <c r="E1493" s="52" t="s">
        <v>12177</v>
      </c>
      <c r="F1493" s="52" t="e">
        <v>#N/A</v>
      </c>
      <c r="G1493" s="134" t="s">
        <v>9022</v>
      </c>
      <c r="H1493" s="52" t="s">
        <v>779</v>
      </c>
      <c r="I1493" s="52">
        <v>6932485005949</v>
      </c>
      <c r="J1493" s="52">
        <v>194846423403</v>
      </c>
      <c r="K1493" s="52"/>
    </row>
    <row r="1494" spans="1:11">
      <c r="A1494" s="52" t="s">
        <v>779</v>
      </c>
      <c r="B1494" s="52" t="s">
        <v>8164</v>
      </c>
      <c r="C1494" s="128" t="s">
        <v>8461</v>
      </c>
      <c r="D1494" s="52" t="s">
        <v>8759</v>
      </c>
      <c r="E1494" s="52" t="s">
        <v>12178</v>
      </c>
      <c r="F1494" s="52" t="e">
        <v>#N/A</v>
      </c>
      <c r="G1494" s="134" t="s">
        <v>9023</v>
      </c>
      <c r="H1494" s="52" t="s">
        <v>779</v>
      </c>
      <c r="I1494" s="52">
        <v>6932485005956</v>
      </c>
      <c r="J1494" s="52">
        <v>194846423410</v>
      </c>
      <c r="K1494" s="52"/>
    </row>
    <row r="1495" spans="1:11">
      <c r="A1495" s="52" t="s">
        <v>779</v>
      </c>
      <c r="B1495" s="52" t="s">
        <v>7869</v>
      </c>
      <c r="C1495" s="128" t="s">
        <v>8462</v>
      </c>
      <c r="D1495" s="52" t="s">
        <v>8759</v>
      </c>
      <c r="E1495" s="52">
        <v>0</v>
      </c>
      <c r="F1495" s="52" t="e">
        <v>#N/A</v>
      </c>
      <c r="G1495" s="134" t="s">
        <v>9024</v>
      </c>
      <c r="H1495" s="52" t="s">
        <v>779</v>
      </c>
      <c r="I1495" s="52">
        <v>6932485005963</v>
      </c>
      <c r="J1495" s="52">
        <v>194846423427</v>
      </c>
      <c r="K1495" s="52"/>
    </row>
    <row r="1496" spans="1:11">
      <c r="A1496" s="52" t="s">
        <v>779</v>
      </c>
      <c r="B1496" s="52" t="s">
        <v>8173</v>
      </c>
      <c r="C1496" s="128" t="s">
        <v>8463</v>
      </c>
      <c r="D1496" s="52" t="s">
        <v>8759</v>
      </c>
      <c r="E1496" s="52" t="s">
        <v>12179</v>
      </c>
      <c r="F1496" s="52" t="e">
        <v>#N/A</v>
      </c>
      <c r="G1496" s="134" t="s">
        <v>9025</v>
      </c>
      <c r="H1496" s="52" t="s">
        <v>779</v>
      </c>
      <c r="I1496" s="52">
        <v>6932485005970</v>
      </c>
      <c r="J1496" s="52">
        <v>194846423434</v>
      </c>
      <c r="K1496" s="52"/>
    </row>
    <row r="1497" spans="1:11">
      <c r="A1497" s="52" t="s">
        <v>769</v>
      </c>
      <c r="B1497" s="52" t="s">
        <v>7915</v>
      </c>
      <c r="C1497" s="128" t="s">
        <v>8464</v>
      </c>
      <c r="D1497" s="52" t="s">
        <v>8759</v>
      </c>
      <c r="E1497" s="52" t="s">
        <v>12180</v>
      </c>
      <c r="F1497" s="52" t="e">
        <v>#N/A</v>
      </c>
      <c r="G1497" s="134" t="s">
        <v>9026</v>
      </c>
      <c r="H1497" s="52" t="s">
        <v>769</v>
      </c>
      <c r="I1497" s="52">
        <v>6932485005987</v>
      </c>
      <c r="J1497" s="52">
        <v>194846423441</v>
      </c>
      <c r="K1497" s="52"/>
    </row>
    <row r="1498" spans="1:11">
      <c r="A1498" s="52" t="s">
        <v>762</v>
      </c>
      <c r="B1498" s="52" t="s">
        <v>7819</v>
      </c>
      <c r="C1498" s="128" t="s">
        <v>8465</v>
      </c>
      <c r="D1498" s="52" t="s">
        <v>8759</v>
      </c>
      <c r="E1498" s="52">
        <v>0</v>
      </c>
      <c r="F1498" s="52" t="e">
        <v>#N/A</v>
      </c>
      <c r="G1498" s="134" t="s">
        <v>9027</v>
      </c>
      <c r="H1498" s="52" t="s">
        <v>762</v>
      </c>
      <c r="I1498" s="52">
        <v>6932485005994</v>
      </c>
      <c r="J1498" s="52">
        <v>194846423458</v>
      </c>
      <c r="K1498" s="52"/>
    </row>
    <row r="1499" spans="1:11">
      <c r="A1499" s="52" t="s">
        <v>277</v>
      </c>
      <c r="B1499" s="52" t="s">
        <v>9541</v>
      </c>
      <c r="C1499" s="128" t="s">
        <v>9541</v>
      </c>
      <c r="D1499" s="52"/>
      <c r="E1499" s="52">
        <v>0</v>
      </c>
      <c r="F1499" s="52"/>
      <c r="G1499" s="134" t="s">
        <v>10611</v>
      </c>
      <c r="H1499" s="134" t="s">
        <v>277</v>
      </c>
      <c r="I1499" s="52" t="e">
        <v>#N/A</v>
      </c>
      <c r="J1499" s="52" t="e">
        <v>#N/A</v>
      </c>
      <c r="K1499" s="52"/>
    </row>
    <row r="1500" spans="1:11">
      <c r="A1500" s="52" t="s">
        <v>2467</v>
      </c>
      <c r="B1500" s="52" t="s">
        <v>8237</v>
      </c>
      <c r="C1500" s="128" t="s">
        <v>8467</v>
      </c>
      <c r="D1500" s="52" t="s">
        <v>8759</v>
      </c>
      <c r="E1500" s="52" t="s">
        <v>12182</v>
      </c>
      <c r="F1500" s="52" t="e">
        <v>#N/A</v>
      </c>
      <c r="G1500" s="134" t="s">
        <v>9029</v>
      </c>
      <c r="H1500" s="52" t="s">
        <v>2467</v>
      </c>
      <c r="I1500" s="52">
        <v>6932485006021</v>
      </c>
      <c r="J1500" s="52">
        <v>194846423472</v>
      </c>
      <c r="K1500" s="52"/>
    </row>
    <row r="1501" spans="1:11">
      <c r="A1501" s="52" t="s">
        <v>2467</v>
      </c>
      <c r="B1501" s="52" t="s">
        <v>7930</v>
      </c>
      <c r="C1501" s="128" t="s">
        <v>8468</v>
      </c>
      <c r="D1501" s="52" t="s">
        <v>8759</v>
      </c>
      <c r="E1501" s="52" t="s">
        <v>12183</v>
      </c>
      <c r="F1501" s="52" t="e">
        <v>#N/A</v>
      </c>
      <c r="G1501" s="134" t="s">
        <v>9030</v>
      </c>
      <c r="H1501" s="52" t="s">
        <v>2467</v>
      </c>
      <c r="I1501" s="52">
        <v>6932485006038</v>
      </c>
      <c r="J1501" s="52">
        <v>194846423489</v>
      </c>
      <c r="K1501" s="52"/>
    </row>
    <row r="1502" spans="1:11">
      <c r="A1502" s="52" t="s">
        <v>992</v>
      </c>
      <c r="B1502" s="52" t="s">
        <v>8063</v>
      </c>
      <c r="C1502" s="128" t="s">
        <v>8469</v>
      </c>
      <c r="D1502" s="52" t="s">
        <v>8759</v>
      </c>
      <c r="E1502" s="52" t="s">
        <v>12184</v>
      </c>
      <c r="F1502" s="52" t="e">
        <v>#N/A</v>
      </c>
      <c r="G1502" s="134" t="s">
        <v>9031</v>
      </c>
      <c r="H1502" s="52" t="s">
        <v>992</v>
      </c>
      <c r="I1502" s="52">
        <v>6932485006045</v>
      </c>
      <c r="J1502" s="52">
        <v>194846423496</v>
      </c>
      <c r="K1502" s="52"/>
    </row>
    <row r="1503" spans="1:11">
      <c r="A1503" s="52" t="s">
        <v>995</v>
      </c>
      <c r="B1503" s="52" t="s">
        <v>7911</v>
      </c>
      <c r="C1503" s="128" t="s">
        <v>8470</v>
      </c>
      <c r="D1503" s="52" t="s">
        <v>8759</v>
      </c>
      <c r="E1503" s="52" t="s">
        <v>12185</v>
      </c>
      <c r="F1503" s="52" t="e">
        <v>#N/A</v>
      </c>
      <c r="G1503" s="134" t="s">
        <v>9032</v>
      </c>
      <c r="H1503" s="52" t="s">
        <v>995</v>
      </c>
      <c r="I1503" s="52">
        <v>6932485006052</v>
      </c>
      <c r="J1503" s="52">
        <v>194846423502</v>
      </c>
      <c r="K1503" s="52"/>
    </row>
    <row r="1504" spans="1:11">
      <c r="A1504" s="52" t="s">
        <v>2467</v>
      </c>
      <c r="B1504" s="52" t="s">
        <v>7845</v>
      </c>
      <c r="C1504" s="128" t="s">
        <v>8471</v>
      </c>
      <c r="D1504" s="52" t="s">
        <v>8759</v>
      </c>
      <c r="E1504" s="52" t="s">
        <v>12186</v>
      </c>
      <c r="F1504" s="52" t="e">
        <v>#N/A</v>
      </c>
      <c r="G1504" s="134" t="s">
        <v>9033</v>
      </c>
      <c r="H1504" s="52" t="s">
        <v>2467</v>
      </c>
      <c r="I1504" s="52">
        <v>6932485006069</v>
      </c>
      <c r="J1504" s="52">
        <v>194846423519</v>
      </c>
      <c r="K1504" s="52"/>
    </row>
    <row r="1505" spans="1:11">
      <c r="A1505" s="52" t="s">
        <v>772</v>
      </c>
      <c r="B1505" s="52" t="s">
        <v>8059</v>
      </c>
      <c r="C1505" s="128" t="s">
        <v>8472</v>
      </c>
      <c r="D1505" s="52" t="s">
        <v>8759</v>
      </c>
      <c r="E1505" s="52" t="s">
        <v>12187</v>
      </c>
      <c r="F1505" s="52" t="e">
        <v>#N/A</v>
      </c>
      <c r="G1505" s="134" t="s">
        <v>9034</v>
      </c>
      <c r="H1505" s="52" t="s">
        <v>772</v>
      </c>
      <c r="I1505" s="52">
        <v>6932485006076</v>
      </c>
      <c r="J1505" s="52">
        <v>194846423526</v>
      </c>
      <c r="K1505" s="52"/>
    </row>
    <row r="1506" spans="1:11">
      <c r="A1506" s="52" t="s">
        <v>995</v>
      </c>
      <c r="B1506" s="52" t="s">
        <v>8116</v>
      </c>
      <c r="C1506" s="128" t="s">
        <v>8473</v>
      </c>
      <c r="D1506" s="52" t="s">
        <v>8759</v>
      </c>
      <c r="E1506" s="52" t="s">
        <v>12188</v>
      </c>
      <c r="F1506" s="52" t="e">
        <v>#N/A</v>
      </c>
      <c r="G1506" s="134" t="s">
        <v>9035</v>
      </c>
      <c r="H1506" s="52" t="s">
        <v>995</v>
      </c>
      <c r="I1506" s="52">
        <v>6932485006083</v>
      </c>
      <c r="J1506" s="52">
        <v>194846423533</v>
      </c>
      <c r="K1506" s="52"/>
    </row>
    <row r="1507" spans="1:11">
      <c r="A1507" s="52" t="s">
        <v>779</v>
      </c>
      <c r="B1507" s="52" t="s">
        <v>8144</v>
      </c>
      <c r="C1507" s="128" t="s">
        <v>8474</v>
      </c>
      <c r="D1507" s="52" t="s">
        <v>8759</v>
      </c>
      <c r="E1507" s="52" t="s">
        <v>12189</v>
      </c>
      <c r="F1507" s="52" t="e">
        <v>#N/A</v>
      </c>
      <c r="G1507" s="134" t="s">
        <v>9036</v>
      </c>
      <c r="H1507" s="52" t="s">
        <v>779</v>
      </c>
      <c r="I1507" s="52">
        <v>6932485006090</v>
      </c>
      <c r="J1507" s="52">
        <v>194846423540</v>
      </c>
      <c r="K1507" s="52"/>
    </row>
    <row r="1508" spans="1:11">
      <c r="A1508" s="52" t="s">
        <v>3972</v>
      </c>
      <c r="B1508" s="52" t="s">
        <v>10120</v>
      </c>
      <c r="C1508" s="128" t="s">
        <v>9600</v>
      </c>
      <c r="D1508" s="52"/>
      <c r="E1508" s="52">
        <v>0</v>
      </c>
      <c r="F1508" s="52"/>
      <c r="G1508" s="134" t="s">
        <v>10669</v>
      </c>
      <c r="H1508" s="134" t="s">
        <v>3972</v>
      </c>
      <c r="I1508" s="52" t="e">
        <v>#N/A</v>
      </c>
      <c r="J1508" s="52" t="e">
        <v>#N/A</v>
      </c>
      <c r="K1508" s="52"/>
    </row>
    <row r="1509" spans="1:11">
      <c r="A1509" s="52" t="s">
        <v>3972</v>
      </c>
      <c r="B1509" s="52" t="s">
        <v>10303</v>
      </c>
      <c r="C1509" s="128" t="s">
        <v>9833</v>
      </c>
      <c r="D1509" s="52"/>
      <c r="E1509" s="52">
        <v>0</v>
      </c>
      <c r="F1509" s="52"/>
      <c r="G1509" s="134" t="s">
        <v>10897</v>
      </c>
      <c r="H1509" s="134" t="s">
        <v>3972</v>
      </c>
      <c r="I1509" s="52" t="e">
        <v>#N/A</v>
      </c>
      <c r="J1509" s="52" t="e">
        <v>#N/A</v>
      </c>
      <c r="K1509" s="52"/>
    </row>
    <row r="1510" spans="1:11">
      <c r="A1510" s="52" t="s">
        <v>976</v>
      </c>
      <c r="B1510" s="52" t="s">
        <v>10264</v>
      </c>
      <c r="C1510" s="128" t="s">
        <v>9786</v>
      </c>
      <c r="D1510" s="52"/>
      <c r="E1510" s="52">
        <v>0</v>
      </c>
      <c r="F1510" s="52"/>
      <c r="G1510" s="134" t="s">
        <v>10851</v>
      </c>
      <c r="H1510" s="134" t="s">
        <v>976</v>
      </c>
      <c r="I1510" s="52" t="e">
        <v>#N/A</v>
      </c>
      <c r="J1510" s="52" t="e">
        <v>#N/A</v>
      </c>
      <c r="K1510" s="52"/>
    </row>
    <row r="1511" spans="1:11">
      <c r="A1511" s="52" t="s">
        <v>1009</v>
      </c>
      <c r="B1511" s="52" t="s">
        <v>9948</v>
      </c>
      <c r="C1511" s="128" t="s">
        <v>9363</v>
      </c>
      <c r="D1511" s="52"/>
      <c r="E1511" s="52">
        <v>0</v>
      </c>
      <c r="F1511" s="52"/>
      <c r="G1511" s="134" t="s">
        <v>10432</v>
      </c>
      <c r="H1511" s="134" t="s">
        <v>1009</v>
      </c>
      <c r="I1511" s="52" t="e">
        <v>#N/A</v>
      </c>
      <c r="J1511" s="52" t="e">
        <v>#N/A</v>
      </c>
      <c r="K1511" s="52"/>
    </row>
    <row r="1512" spans="1:11">
      <c r="A1512" s="52" t="s">
        <v>277</v>
      </c>
      <c r="B1512" s="52" t="s">
        <v>7180</v>
      </c>
      <c r="C1512" s="128" t="s">
        <v>7182</v>
      </c>
      <c r="D1512" s="52"/>
      <c r="E1512" s="52" t="s">
        <v>11454</v>
      </c>
      <c r="F1512" s="52"/>
      <c r="G1512" s="134" t="s">
        <v>10339</v>
      </c>
      <c r="H1512" s="52" t="s">
        <v>277</v>
      </c>
      <c r="I1512" s="52" t="s">
        <v>818</v>
      </c>
      <c r="J1512" s="52" t="e">
        <v>#N/A</v>
      </c>
      <c r="K1512" s="52"/>
    </row>
    <row r="1513" spans="1:11">
      <c r="A1513" s="52" t="s">
        <v>11008</v>
      </c>
      <c r="B1513" s="52" t="s">
        <v>10327</v>
      </c>
      <c r="C1513" s="128" t="s">
        <v>9863</v>
      </c>
      <c r="D1513" s="52"/>
      <c r="E1513" s="52" t="s">
        <v>11455</v>
      </c>
      <c r="F1513" s="52"/>
      <c r="G1513" s="134" t="s">
        <v>10927</v>
      </c>
      <c r="H1513" s="134" t="s">
        <v>11008</v>
      </c>
      <c r="I1513" s="52" t="e">
        <v>#N/A</v>
      </c>
      <c r="J1513" s="52" t="e">
        <v>#N/A</v>
      </c>
      <c r="K1513" s="52"/>
    </row>
    <row r="1514" spans="1:11">
      <c r="A1514" s="52" t="s">
        <v>1009</v>
      </c>
      <c r="B1514" s="52" t="s">
        <v>5245</v>
      </c>
      <c r="C1514" s="128" t="s">
        <v>2026</v>
      </c>
      <c r="D1514" s="52" t="s">
        <v>6010</v>
      </c>
      <c r="E1514" s="52" t="s">
        <v>11453</v>
      </c>
      <c r="F1514" s="52"/>
      <c r="G1514" s="134" t="s">
        <v>6011</v>
      </c>
      <c r="H1514" s="134" t="s">
        <v>1009</v>
      </c>
      <c r="I1514" s="52" t="s">
        <v>819</v>
      </c>
      <c r="J1514" s="52" t="e">
        <v>#N/A</v>
      </c>
      <c r="K1514" s="52"/>
    </row>
    <row r="1515" spans="1:11">
      <c r="A1515" s="52" t="s">
        <v>961</v>
      </c>
      <c r="B1515" s="52" t="s">
        <v>5241</v>
      </c>
      <c r="C1515" s="128" t="s">
        <v>4147</v>
      </c>
      <c r="D1515" s="52" t="s">
        <v>5963</v>
      </c>
      <c r="E1515" s="52" t="s">
        <v>11452</v>
      </c>
      <c r="F1515" s="52"/>
      <c r="G1515" s="134" t="s">
        <v>14228</v>
      </c>
      <c r="H1515" s="134" t="s">
        <v>961</v>
      </c>
      <c r="I1515" s="52" t="s">
        <v>4541</v>
      </c>
      <c r="J1515" s="52" t="e">
        <v>#N/A</v>
      </c>
      <c r="K1515" s="52"/>
    </row>
    <row r="1516" spans="1:11">
      <c r="A1516" s="52" t="s">
        <v>10986</v>
      </c>
      <c r="B1516" s="52" t="s">
        <v>10178</v>
      </c>
      <c r="C1516" s="128" t="s">
        <v>9677</v>
      </c>
      <c r="D1516" s="52"/>
      <c r="E1516" s="52">
        <v>0</v>
      </c>
      <c r="F1516" s="52"/>
      <c r="G1516" s="134" t="s">
        <v>10744</v>
      </c>
      <c r="H1516" s="134" t="s">
        <v>10986</v>
      </c>
      <c r="I1516" s="52" t="e">
        <v>#N/A</v>
      </c>
      <c r="J1516" s="52" t="e">
        <v>#N/A</v>
      </c>
      <c r="K1516" s="52"/>
    </row>
    <row r="1517" spans="1:11">
      <c r="A1517" s="52" t="s">
        <v>4002</v>
      </c>
      <c r="B1517" s="52" t="s">
        <v>4108</v>
      </c>
      <c r="C1517" s="128" t="s">
        <v>4109</v>
      </c>
      <c r="D1517" s="52" t="s">
        <v>818</v>
      </c>
      <c r="E1517" s="52" t="s">
        <v>12199</v>
      </c>
      <c r="F1517" s="52" t="s">
        <v>6804</v>
      </c>
      <c r="G1517" s="134" t="s">
        <v>939</v>
      </c>
      <c r="H1517" s="52" t="s">
        <v>4002</v>
      </c>
      <c r="I1517" s="52" t="s">
        <v>4571</v>
      </c>
      <c r="J1517" s="52">
        <v>194846417716</v>
      </c>
      <c r="K1517" s="52"/>
    </row>
    <row r="1518" spans="1:11">
      <c r="A1518" s="52" t="s">
        <v>946</v>
      </c>
      <c r="B1518" s="52" t="s">
        <v>4299</v>
      </c>
      <c r="C1518" s="128" t="s">
        <v>4300</v>
      </c>
      <c r="D1518" s="52" t="s">
        <v>818</v>
      </c>
      <c r="E1518" s="52" t="s">
        <v>12200</v>
      </c>
      <c r="F1518" s="52" t="s">
        <v>6804</v>
      </c>
      <c r="G1518" s="134" t="s">
        <v>2359</v>
      </c>
      <c r="H1518" s="52" t="s">
        <v>946</v>
      </c>
      <c r="I1518" s="52" t="s">
        <v>4573</v>
      </c>
      <c r="J1518" s="52">
        <v>194846417730</v>
      </c>
      <c r="K1518" s="52"/>
    </row>
    <row r="1519" spans="1:11">
      <c r="A1519" s="52" t="s">
        <v>772</v>
      </c>
      <c r="B1519" s="52" t="s">
        <v>4258</v>
      </c>
      <c r="C1519" s="128" t="s">
        <v>6805</v>
      </c>
      <c r="D1519" s="52" t="s">
        <v>818</v>
      </c>
      <c r="E1519" s="52" t="s">
        <v>12201</v>
      </c>
      <c r="F1519" s="52" t="s">
        <v>6804</v>
      </c>
      <c r="G1519" s="134" t="s">
        <v>2362</v>
      </c>
      <c r="H1519" s="52" t="s">
        <v>772</v>
      </c>
      <c r="I1519" s="52" t="s">
        <v>4574</v>
      </c>
      <c r="J1519" s="52">
        <v>194846417747</v>
      </c>
      <c r="K1519" s="52"/>
    </row>
    <row r="1520" spans="1:11">
      <c r="A1520" s="52" t="s">
        <v>2467</v>
      </c>
      <c r="B1520" s="52" t="s">
        <v>4352</v>
      </c>
      <c r="C1520" s="128" t="s">
        <v>4353</v>
      </c>
      <c r="D1520" s="52" t="s">
        <v>818</v>
      </c>
      <c r="E1520" s="52" t="s">
        <v>12202</v>
      </c>
      <c r="F1520" s="52" t="s">
        <v>6804</v>
      </c>
      <c r="G1520" s="134" t="s">
        <v>4484</v>
      </c>
      <c r="H1520" s="52" t="s">
        <v>2467</v>
      </c>
      <c r="I1520" s="52" t="s">
        <v>4575</v>
      </c>
      <c r="J1520" s="52">
        <v>194846417754</v>
      </c>
      <c r="K1520" s="52"/>
    </row>
    <row r="1521" spans="1:11">
      <c r="A1521" s="52" t="s">
        <v>957</v>
      </c>
      <c r="B1521" s="52" t="s">
        <v>4093</v>
      </c>
      <c r="C1521" s="128" t="s">
        <v>4094</v>
      </c>
      <c r="D1521" s="52" t="s">
        <v>818</v>
      </c>
      <c r="E1521" s="52" t="s">
        <v>12203</v>
      </c>
      <c r="F1521" s="52" t="s">
        <v>6804</v>
      </c>
      <c r="G1521" s="134" t="s">
        <v>4522</v>
      </c>
      <c r="H1521" s="52" t="s">
        <v>957</v>
      </c>
      <c r="I1521" s="52" t="s">
        <v>4577</v>
      </c>
      <c r="J1521" s="52">
        <v>194846417778</v>
      </c>
      <c r="K1521" s="52"/>
    </row>
    <row r="1522" spans="1:11">
      <c r="A1522" s="52" t="s">
        <v>1678</v>
      </c>
      <c r="B1522" s="52" t="s">
        <v>4102</v>
      </c>
      <c r="C1522" s="128" t="s">
        <v>4103</v>
      </c>
      <c r="D1522" s="52" t="s">
        <v>818</v>
      </c>
      <c r="E1522" s="52" t="s">
        <v>12204</v>
      </c>
      <c r="F1522" s="52" t="s">
        <v>6804</v>
      </c>
      <c r="G1522" s="134" t="s">
        <v>4524</v>
      </c>
      <c r="H1522" s="52" t="s">
        <v>1678</v>
      </c>
      <c r="I1522" s="52" t="s">
        <v>4579</v>
      </c>
      <c r="J1522" s="52">
        <v>194846417792</v>
      </c>
      <c r="K1522" s="52"/>
    </row>
    <row r="1523" spans="1:11">
      <c r="A1523" s="52" t="s">
        <v>762</v>
      </c>
      <c r="B1523" s="52" t="s">
        <v>4042</v>
      </c>
      <c r="C1523" s="128" t="s">
        <v>4044</v>
      </c>
      <c r="D1523" s="52" t="s">
        <v>818</v>
      </c>
      <c r="E1523" s="52" t="s">
        <v>12205</v>
      </c>
      <c r="F1523" s="52" t="s">
        <v>6804</v>
      </c>
      <c r="G1523" s="134" t="s">
        <v>4526</v>
      </c>
      <c r="H1523" s="52" t="s">
        <v>762</v>
      </c>
      <c r="I1523" s="52" t="s">
        <v>4581</v>
      </c>
      <c r="J1523" s="52">
        <v>194846417815</v>
      </c>
      <c r="K1523" s="52"/>
    </row>
    <row r="1524" spans="1:11">
      <c r="A1524" s="52" t="s">
        <v>1677</v>
      </c>
      <c r="B1524" s="52" t="s">
        <v>4339</v>
      </c>
      <c r="C1524" s="128" t="s">
        <v>4340</v>
      </c>
      <c r="D1524" s="52" t="s">
        <v>818</v>
      </c>
      <c r="E1524" s="52" t="s">
        <v>12206</v>
      </c>
      <c r="F1524" s="52" t="s">
        <v>6804</v>
      </c>
      <c r="G1524" s="134" t="s">
        <v>4518</v>
      </c>
      <c r="H1524" s="52" t="s">
        <v>1677</v>
      </c>
      <c r="I1524" s="52" t="s">
        <v>4582</v>
      </c>
      <c r="J1524" s="52">
        <v>194846417822</v>
      </c>
      <c r="K1524" s="52"/>
    </row>
    <row r="1525" spans="1:11">
      <c r="A1525" s="52" t="s">
        <v>1009</v>
      </c>
      <c r="B1525" s="52" t="s">
        <v>7899</v>
      </c>
      <c r="C1525" s="128" t="s">
        <v>8477</v>
      </c>
      <c r="D1525" s="52" t="s">
        <v>8759</v>
      </c>
      <c r="E1525" s="52">
        <v>0</v>
      </c>
      <c r="F1525" s="52">
        <v>0</v>
      </c>
      <c r="G1525" s="134" t="s">
        <v>8826</v>
      </c>
      <c r="H1525" s="52" t="s">
        <v>1009</v>
      </c>
      <c r="I1525" s="52">
        <v>6932485002009</v>
      </c>
      <c r="J1525" s="52">
        <v>194846420419</v>
      </c>
      <c r="K1525" s="52"/>
    </row>
    <row r="1526" spans="1:11">
      <c r="A1526" s="52" t="s">
        <v>957</v>
      </c>
      <c r="B1526" s="52" t="s">
        <v>7985</v>
      </c>
      <c r="C1526" s="128" t="s">
        <v>8478</v>
      </c>
      <c r="D1526" s="52" t="s">
        <v>8759</v>
      </c>
      <c r="E1526" s="52" t="s">
        <v>12207</v>
      </c>
      <c r="F1526" s="52">
        <v>0</v>
      </c>
      <c r="G1526" s="134" t="s">
        <v>8827</v>
      </c>
      <c r="H1526" s="52" t="s">
        <v>957</v>
      </c>
      <c r="I1526" s="52">
        <v>6932485002016</v>
      </c>
      <c r="J1526" s="52">
        <v>194846420426</v>
      </c>
      <c r="K1526" s="52"/>
    </row>
    <row r="1527" spans="1:11">
      <c r="A1527" s="52" t="s">
        <v>943</v>
      </c>
      <c r="B1527" s="52" t="s">
        <v>7806</v>
      </c>
      <c r="C1527" s="128" t="s">
        <v>8479</v>
      </c>
      <c r="D1527" s="52" t="s">
        <v>8759</v>
      </c>
      <c r="E1527" s="52" t="s">
        <v>12208</v>
      </c>
      <c r="F1527" s="52">
        <v>0</v>
      </c>
      <c r="G1527" s="134" t="s">
        <v>8828</v>
      </c>
      <c r="H1527" s="52" t="s">
        <v>943</v>
      </c>
      <c r="I1527" s="52">
        <v>6932485002023</v>
      </c>
      <c r="J1527" s="52">
        <v>194846420433</v>
      </c>
      <c r="K1527" s="52"/>
    </row>
    <row r="1528" spans="1:11">
      <c r="A1528" s="52" t="s">
        <v>4002</v>
      </c>
      <c r="B1528" s="52" t="s">
        <v>8033</v>
      </c>
      <c r="C1528" s="128" t="s">
        <v>8480</v>
      </c>
      <c r="D1528" s="52" t="s">
        <v>8759</v>
      </c>
      <c r="E1528" s="52" t="s">
        <v>12209</v>
      </c>
      <c r="F1528" s="52">
        <v>0</v>
      </c>
      <c r="G1528" s="134" t="s">
        <v>8829</v>
      </c>
      <c r="H1528" s="52" t="s">
        <v>4002</v>
      </c>
      <c r="I1528" s="52">
        <v>6932485002030</v>
      </c>
      <c r="J1528" s="52">
        <v>194846420440</v>
      </c>
      <c r="K1528" s="52"/>
    </row>
    <row r="1529" spans="1:11">
      <c r="A1529" s="52" t="s">
        <v>1678</v>
      </c>
      <c r="B1529" s="52" t="s">
        <v>7933</v>
      </c>
      <c r="C1529" s="128" t="s">
        <v>8481</v>
      </c>
      <c r="D1529" s="52" t="s">
        <v>8759</v>
      </c>
      <c r="E1529" s="52" t="s">
        <v>12210</v>
      </c>
      <c r="F1529" s="52">
        <v>0</v>
      </c>
      <c r="G1529" s="134" t="s">
        <v>8830</v>
      </c>
      <c r="H1529" s="52" t="s">
        <v>1678</v>
      </c>
      <c r="I1529" s="52">
        <v>6932485002047</v>
      </c>
      <c r="J1529" s="52">
        <v>194846420457</v>
      </c>
      <c r="K1529" s="52"/>
    </row>
    <row r="1530" spans="1:11">
      <c r="A1530" s="52" t="s">
        <v>2467</v>
      </c>
      <c r="B1530" s="52" t="s">
        <v>7877</v>
      </c>
      <c r="C1530" s="128" t="s">
        <v>8482</v>
      </c>
      <c r="D1530" s="52" t="s">
        <v>8759</v>
      </c>
      <c r="E1530" s="52" t="s">
        <v>12211</v>
      </c>
      <c r="F1530" s="52">
        <v>0</v>
      </c>
      <c r="G1530" s="134" t="s">
        <v>8831</v>
      </c>
      <c r="H1530" s="52" t="s">
        <v>2467</v>
      </c>
      <c r="I1530" s="52">
        <v>6932485002054</v>
      </c>
      <c r="J1530" s="52">
        <v>194846420464</v>
      </c>
      <c r="K1530" s="52"/>
    </row>
    <row r="1531" spans="1:11">
      <c r="A1531" s="52" t="s">
        <v>3959</v>
      </c>
      <c r="B1531" s="52" t="s">
        <v>8147</v>
      </c>
      <c r="C1531" s="128" t="s">
        <v>8483</v>
      </c>
      <c r="D1531" s="52" t="s">
        <v>8759</v>
      </c>
      <c r="E1531" s="52">
        <v>0</v>
      </c>
      <c r="F1531" s="52" t="s">
        <v>8790</v>
      </c>
      <c r="G1531" s="134" t="s">
        <v>8832</v>
      </c>
      <c r="H1531" s="52" t="s">
        <v>3959</v>
      </c>
      <c r="I1531" s="52">
        <v>0</v>
      </c>
      <c r="J1531" s="52">
        <v>194846422123</v>
      </c>
      <c r="K1531" s="52"/>
    </row>
    <row r="1532" spans="1:11">
      <c r="A1532" s="52" t="s">
        <v>957</v>
      </c>
      <c r="B1532" s="52" t="s">
        <v>4348</v>
      </c>
      <c r="C1532" s="128" t="s">
        <v>4349</v>
      </c>
      <c r="D1532" s="52" t="s">
        <v>818</v>
      </c>
      <c r="E1532" s="52">
        <v>0</v>
      </c>
      <c r="F1532" s="52" t="s">
        <v>6804</v>
      </c>
      <c r="G1532" s="134" t="s">
        <v>4521</v>
      </c>
      <c r="H1532" s="52" t="s">
        <v>957</v>
      </c>
      <c r="I1532" s="52" t="s">
        <v>4576</v>
      </c>
      <c r="J1532" s="52">
        <v>194846417761</v>
      </c>
      <c r="K1532" s="52"/>
    </row>
    <row r="1533" spans="1:11">
      <c r="A1533" s="52" t="s">
        <v>1678</v>
      </c>
      <c r="B1533" s="52" t="s">
        <v>4357</v>
      </c>
      <c r="C1533" s="128" t="s">
        <v>4358</v>
      </c>
      <c r="D1533" s="52" t="s">
        <v>818</v>
      </c>
      <c r="E1533" s="52">
        <v>0</v>
      </c>
      <c r="F1533" s="52" t="s">
        <v>6804</v>
      </c>
      <c r="G1533" s="134" t="s">
        <v>4523</v>
      </c>
      <c r="H1533" s="52" t="s">
        <v>1678</v>
      </c>
      <c r="I1533" s="52" t="s">
        <v>4578</v>
      </c>
      <c r="J1533" s="52">
        <v>194846417785</v>
      </c>
      <c r="K1533" s="52"/>
    </row>
    <row r="1534" spans="1:11">
      <c r="A1534" s="52" t="s">
        <v>762</v>
      </c>
      <c r="B1534" s="52" t="s">
        <v>4279</v>
      </c>
      <c r="C1534" s="128" t="s">
        <v>4280</v>
      </c>
      <c r="D1534" s="52" t="s">
        <v>818</v>
      </c>
      <c r="E1534" s="52">
        <v>0</v>
      </c>
      <c r="F1534" s="52" t="s">
        <v>6804</v>
      </c>
      <c r="G1534" s="134" t="s">
        <v>4525</v>
      </c>
      <c r="H1534" s="52" t="s">
        <v>762</v>
      </c>
      <c r="I1534" s="52" t="s">
        <v>4580</v>
      </c>
      <c r="J1534" s="52">
        <v>194846417808</v>
      </c>
      <c r="K1534" s="52"/>
    </row>
    <row r="1535" spans="1:11">
      <c r="A1535" s="52" t="s">
        <v>943</v>
      </c>
      <c r="B1535" s="52" t="s">
        <v>4282</v>
      </c>
      <c r="C1535" s="128" t="s">
        <v>4284</v>
      </c>
      <c r="D1535" s="52" t="s">
        <v>818</v>
      </c>
      <c r="E1535" s="52" t="s">
        <v>12212</v>
      </c>
      <c r="F1535" s="52" t="s">
        <v>6804</v>
      </c>
      <c r="G1535" s="134" t="s">
        <v>942</v>
      </c>
      <c r="H1535" s="52" t="s">
        <v>943</v>
      </c>
      <c r="I1535" s="52" t="s">
        <v>4572</v>
      </c>
      <c r="J1535" s="52">
        <v>194846417723</v>
      </c>
      <c r="K1535" s="52"/>
    </row>
    <row r="1536" spans="1:11">
      <c r="A1536" s="52" t="s">
        <v>10940</v>
      </c>
      <c r="B1536" s="52" t="s">
        <v>9945</v>
      </c>
      <c r="C1536" s="128" t="s">
        <v>9360</v>
      </c>
      <c r="D1536" s="52"/>
      <c r="E1536" s="52" t="s">
        <v>11456</v>
      </c>
      <c r="F1536" s="52"/>
      <c r="G1536" s="134" t="s">
        <v>10429</v>
      </c>
      <c r="H1536" s="134" t="s">
        <v>10940</v>
      </c>
      <c r="I1536" s="52" t="e">
        <v>#N/A</v>
      </c>
      <c r="J1536" s="52" t="e">
        <v>#N/A</v>
      </c>
      <c r="K1536" s="52"/>
    </row>
    <row r="1537" spans="1:11">
      <c r="A1537" s="52" t="s">
        <v>976</v>
      </c>
      <c r="B1537" s="52" t="s">
        <v>410</v>
      </c>
      <c r="C1537" s="128" t="s">
        <v>1794</v>
      </c>
      <c r="D1537" s="52" t="s">
        <v>409</v>
      </c>
      <c r="E1537" s="52">
        <v>0</v>
      </c>
      <c r="F1537" s="52" t="s">
        <v>5632</v>
      </c>
      <c r="G1537" s="134" t="s">
        <v>1577</v>
      </c>
      <c r="H1537" s="134" t="s">
        <v>976</v>
      </c>
      <c r="I1537" s="52" t="s">
        <v>411</v>
      </c>
      <c r="J1537" s="52" t="e">
        <v>#N/A</v>
      </c>
      <c r="K1537" s="52"/>
    </row>
    <row r="1538" spans="1:11">
      <c r="A1538" s="52" t="s">
        <v>976</v>
      </c>
      <c r="B1538" s="52" t="s">
        <v>407</v>
      </c>
      <c r="C1538" s="128" t="s">
        <v>1793</v>
      </c>
      <c r="D1538" s="52" t="s">
        <v>406</v>
      </c>
      <c r="E1538" s="52" t="s">
        <v>11448</v>
      </c>
      <c r="F1538" s="52" t="s">
        <v>5631</v>
      </c>
      <c r="G1538" s="134" t="s">
        <v>1577</v>
      </c>
      <c r="H1538" s="134" t="s">
        <v>976</v>
      </c>
      <c r="I1538" s="52" t="s">
        <v>408</v>
      </c>
      <c r="J1538" s="52" t="e">
        <v>#N/A</v>
      </c>
      <c r="K1538" s="52"/>
    </row>
    <row r="1539" spans="1:11">
      <c r="A1539" s="52" t="s">
        <v>11006</v>
      </c>
      <c r="B1539" s="52" t="s">
        <v>10311</v>
      </c>
      <c r="C1539" s="128" t="s">
        <v>9844</v>
      </c>
      <c r="D1539" s="52"/>
      <c r="E1539" s="52" t="s">
        <v>11457</v>
      </c>
      <c r="F1539" s="52"/>
      <c r="G1539" s="134" t="s">
        <v>10908</v>
      </c>
      <c r="H1539" s="134" t="s">
        <v>11006</v>
      </c>
      <c r="I1539" s="52" t="e">
        <v>#N/A</v>
      </c>
      <c r="J1539" s="52" t="e">
        <v>#N/A</v>
      </c>
      <c r="K1539" s="52"/>
    </row>
    <row r="1540" spans="1:11">
      <c r="A1540" s="52" t="s">
        <v>1681</v>
      </c>
      <c r="B1540" s="52" t="s">
        <v>8109</v>
      </c>
      <c r="C1540" s="128" t="s">
        <v>8484</v>
      </c>
      <c r="D1540" s="52" t="s">
        <v>8759</v>
      </c>
      <c r="E1540" s="52" t="s">
        <v>12213</v>
      </c>
      <c r="F1540" s="52">
        <v>0</v>
      </c>
      <c r="G1540" s="134" t="s">
        <v>9039</v>
      </c>
      <c r="H1540" s="52" t="s">
        <v>1681</v>
      </c>
      <c r="I1540" s="52" t="e">
        <v>#N/A</v>
      </c>
      <c r="J1540" s="52">
        <v>194846424165</v>
      </c>
      <c r="K1540" s="52"/>
    </row>
    <row r="1541" spans="1:11">
      <c r="A1541" s="52" t="s">
        <v>1678</v>
      </c>
      <c r="B1541" s="52" t="s">
        <v>8120</v>
      </c>
      <c r="C1541" s="128" t="s">
        <v>8485</v>
      </c>
      <c r="D1541" s="52" t="s">
        <v>8759</v>
      </c>
      <c r="E1541" s="52" t="s">
        <v>12214</v>
      </c>
      <c r="F1541" s="52">
        <v>0</v>
      </c>
      <c r="G1541" s="134" t="s">
        <v>4487</v>
      </c>
      <c r="H1541" s="52" t="s">
        <v>1678</v>
      </c>
      <c r="I1541" s="52">
        <v>6932485003853</v>
      </c>
      <c r="J1541" s="52">
        <v>194846421676</v>
      </c>
      <c r="K1541" s="52"/>
    </row>
    <row r="1542" spans="1:11">
      <c r="A1542" s="52" t="s">
        <v>292</v>
      </c>
      <c r="B1542" s="52" t="s">
        <v>7929</v>
      </c>
      <c r="C1542" s="128" t="s">
        <v>8486</v>
      </c>
      <c r="D1542" s="52" t="s">
        <v>8759</v>
      </c>
      <c r="E1542" s="52" t="s">
        <v>12215</v>
      </c>
      <c r="F1542" s="52">
        <v>0</v>
      </c>
      <c r="G1542" s="134" t="s">
        <v>4517</v>
      </c>
      <c r="H1542" s="52" t="s">
        <v>292</v>
      </c>
      <c r="I1542" s="52">
        <v>6932485003860</v>
      </c>
      <c r="J1542" s="52">
        <v>194846421683</v>
      </c>
      <c r="K1542" s="52"/>
    </row>
    <row r="1543" spans="1:11">
      <c r="A1543" s="52" t="s">
        <v>4002</v>
      </c>
      <c r="B1543" s="52" t="s">
        <v>7808</v>
      </c>
      <c r="C1543" s="128" t="s">
        <v>8487</v>
      </c>
      <c r="D1543" s="52" t="s">
        <v>8759</v>
      </c>
      <c r="E1543" s="52" t="s">
        <v>12216</v>
      </c>
      <c r="F1543" s="52">
        <v>0</v>
      </c>
      <c r="G1543" s="134" t="s">
        <v>939</v>
      </c>
      <c r="H1543" s="52" t="s">
        <v>4002</v>
      </c>
      <c r="I1543" s="52">
        <v>6932485003877</v>
      </c>
      <c r="J1543" s="52">
        <v>194846421690</v>
      </c>
      <c r="K1543" s="52"/>
    </row>
    <row r="1544" spans="1:11">
      <c r="A1544" s="52" t="s">
        <v>943</v>
      </c>
      <c r="B1544" s="52" t="s">
        <v>8199</v>
      </c>
      <c r="C1544" s="128" t="s">
        <v>8488</v>
      </c>
      <c r="D1544" s="52" t="s">
        <v>8759</v>
      </c>
      <c r="E1544" s="52" t="s">
        <v>12217</v>
      </c>
      <c r="F1544" s="52">
        <v>0</v>
      </c>
      <c r="G1544" s="134" t="s">
        <v>6837</v>
      </c>
      <c r="H1544" s="52" t="s">
        <v>943</v>
      </c>
      <c r="I1544" s="52">
        <v>6932485003884</v>
      </c>
      <c r="J1544" s="52">
        <v>194846421706</v>
      </c>
      <c r="K1544" s="52"/>
    </row>
    <row r="1545" spans="1:11">
      <c r="A1545" s="52" t="s">
        <v>10987</v>
      </c>
      <c r="B1545" s="52" t="s">
        <v>10186</v>
      </c>
      <c r="C1545" s="128" t="s">
        <v>9686</v>
      </c>
      <c r="D1545" s="52"/>
      <c r="E1545" s="52" t="s">
        <v>11458</v>
      </c>
      <c r="F1545" s="52"/>
      <c r="G1545" s="134" t="s">
        <v>10752</v>
      </c>
      <c r="H1545" s="134" t="s">
        <v>10987</v>
      </c>
      <c r="I1545" s="52" t="e">
        <v>#N/A</v>
      </c>
      <c r="J1545" s="52" t="e">
        <v>#N/A</v>
      </c>
      <c r="K1545" s="52"/>
    </row>
    <row r="1546" spans="1:11">
      <c r="A1546" s="52" t="s">
        <v>772</v>
      </c>
      <c r="B1546" s="52" t="s">
        <v>8106</v>
      </c>
      <c r="C1546" s="128" t="s">
        <v>8490</v>
      </c>
      <c r="D1546" s="52" t="s">
        <v>8759</v>
      </c>
      <c r="E1546" s="52" t="s">
        <v>12219</v>
      </c>
      <c r="F1546" s="52">
        <v>0</v>
      </c>
      <c r="G1546" s="134" t="s">
        <v>8930</v>
      </c>
      <c r="H1546" s="52" t="s">
        <v>772</v>
      </c>
      <c r="I1546" s="52">
        <v>6932485003907</v>
      </c>
      <c r="J1546" s="52">
        <v>194846421713</v>
      </c>
      <c r="K1546" s="52"/>
    </row>
    <row r="1547" spans="1:11">
      <c r="A1547" s="52" t="s">
        <v>995</v>
      </c>
      <c r="B1547" s="52" t="s">
        <v>7850</v>
      </c>
      <c r="C1547" s="128" t="s">
        <v>8491</v>
      </c>
      <c r="D1547" s="52" t="s">
        <v>8759</v>
      </c>
      <c r="E1547" s="52" t="s">
        <v>12220</v>
      </c>
      <c r="F1547" s="52">
        <v>0</v>
      </c>
      <c r="G1547" s="134" t="s">
        <v>8941</v>
      </c>
      <c r="H1547" s="52" t="s">
        <v>995</v>
      </c>
      <c r="I1547" s="52">
        <v>6932485003914</v>
      </c>
      <c r="J1547" s="52">
        <v>194846421720</v>
      </c>
      <c r="K1547" s="52"/>
    </row>
    <row r="1548" spans="1:11">
      <c r="A1548" s="52" t="s">
        <v>995</v>
      </c>
      <c r="B1548" s="52" t="s">
        <v>8118</v>
      </c>
      <c r="C1548" s="128" t="s">
        <v>8492</v>
      </c>
      <c r="D1548" s="52" t="s">
        <v>8759</v>
      </c>
      <c r="E1548" s="52" t="s">
        <v>12221</v>
      </c>
      <c r="F1548" s="52">
        <v>0</v>
      </c>
      <c r="G1548" s="134" t="s">
        <v>8942</v>
      </c>
      <c r="H1548" s="52" t="s">
        <v>995</v>
      </c>
      <c r="I1548" s="52">
        <v>6932485003921</v>
      </c>
      <c r="J1548" s="52">
        <v>194846421737</v>
      </c>
      <c r="K1548" s="52"/>
    </row>
    <row r="1549" spans="1:11">
      <c r="A1549" s="52" t="s">
        <v>762</v>
      </c>
      <c r="B1549" s="52" t="s">
        <v>7889</v>
      </c>
      <c r="C1549" s="128" t="s">
        <v>8493</v>
      </c>
      <c r="D1549" s="52" t="s">
        <v>8759</v>
      </c>
      <c r="E1549" s="52">
        <v>0</v>
      </c>
      <c r="F1549" s="52">
        <v>0</v>
      </c>
      <c r="G1549" s="134" t="s">
        <v>8943</v>
      </c>
      <c r="H1549" s="52" t="s">
        <v>762</v>
      </c>
      <c r="I1549" s="52">
        <v>6932485003938</v>
      </c>
      <c r="J1549" s="52">
        <v>194846421744</v>
      </c>
      <c r="K1549" s="52"/>
    </row>
    <row r="1550" spans="1:11">
      <c r="A1550" s="52" t="s">
        <v>976</v>
      </c>
      <c r="B1550" s="52" t="s">
        <v>8193</v>
      </c>
      <c r="C1550" s="128" t="s">
        <v>8494</v>
      </c>
      <c r="D1550" s="52" t="s">
        <v>8759</v>
      </c>
      <c r="E1550" s="52">
        <v>0</v>
      </c>
      <c r="F1550" s="52">
        <v>0</v>
      </c>
      <c r="G1550" s="134" t="s">
        <v>2425</v>
      </c>
      <c r="H1550" s="52" t="s">
        <v>976</v>
      </c>
      <c r="I1550" s="52">
        <v>6932485003945</v>
      </c>
      <c r="J1550" s="52">
        <v>194846421751</v>
      </c>
      <c r="K1550" s="52"/>
    </row>
    <row r="1551" spans="1:11">
      <c r="A1551" s="52" t="s">
        <v>1677</v>
      </c>
      <c r="B1551" s="52" t="s">
        <v>8069</v>
      </c>
      <c r="C1551" s="128" t="s">
        <v>8495</v>
      </c>
      <c r="D1551" s="52" t="s">
        <v>8759</v>
      </c>
      <c r="E1551" s="52">
        <v>0</v>
      </c>
      <c r="F1551" s="52">
        <v>0</v>
      </c>
      <c r="G1551" s="134" t="s">
        <v>4488</v>
      </c>
      <c r="H1551" s="52" t="s">
        <v>1677</v>
      </c>
      <c r="I1551" s="52">
        <v>6932485003952</v>
      </c>
      <c r="J1551" s="52">
        <v>194846421768</v>
      </c>
      <c r="K1551" s="52"/>
    </row>
    <row r="1552" spans="1:11">
      <c r="A1552" s="52" t="s">
        <v>292</v>
      </c>
      <c r="B1552" s="52" t="s">
        <v>8145</v>
      </c>
      <c r="C1552" s="128" t="s">
        <v>8496</v>
      </c>
      <c r="D1552" s="52" t="s">
        <v>8759</v>
      </c>
      <c r="E1552" s="52" t="s">
        <v>12222</v>
      </c>
      <c r="F1552" s="52">
        <v>0</v>
      </c>
      <c r="G1552" s="134" t="s">
        <v>2464</v>
      </c>
      <c r="H1552" s="52" t="s">
        <v>292</v>
      </c>
      <c r="I1552" s="52">
        <v>6932485003969</v>
      </c>
      <c r="J1552" s="52">
        <v>194846421775</v>
      </c>
      <c r="K1552" s="52"/>
    </row>
    <row r="1553" spans="1:11">
      <c r="A1553" s="52" t="s">
        <v>1681</v>
      </c>
      <c r="B1553" s="52" t="s">
        <v>8047</v>
      </c>
      <c r="C1553" s="128" t="s">
        <v>8497</v>
      </c>
      <c r="D1553" s="52" t="s">
        <v>8759</v>
      </c>
      <c r="E1553" s="52">
        <v>0</v>
      </c>
      <c r="F1553" s="52">
        <v>0</v>
      </c>
      <c r="G1553" s="134" t="s">
        <v>8944</v>
      </c>
      <c r="H1553" s="52" t="s">
        <v>1681</v>
      </c>
      <c r="I1553" s="52">
        <v>6932485003976</v>
      </c>
      <c r="J1553" s="52">
        <v>194846421782</v>
      </c>
      <c r="K1553" s="52"/>
    </row>
    <row r="1554" spans="1:11">
      <c r="A1554" s="52" t="s">
        <v>772</v>
      </c>
      <c r="B1554" s="52" t="s">
        <v>8072</v>
      </c>
      <c r="C1554" s="128" t="s">
        <v>8498</v>
      </c>
      <c r="D1554" s="52" t="s">
        <v>8759</v>
      </c>
      <c r="E1554" s="52">
        <v>0</v>
      </c>
      <c r="F1554" s="52">
        <v>0</v>
      </c>
      <c r="G1554" s="134" t="s">
        <v>8931</v>
      </c>
      <c r="H1554" s="52" t="s">
        <v>772</v>
      </c>
      <c r="I1554" s="52">
        <v>6932485003983</v>
      </c>
      <c r="J1554" s="52">
        <v>194846421799</v>
      </c>
      <c r="K1554" s="52"/>
    </row>
    <row r="1555" spans="1:11">
      <c r="A1555" s="52" t="s">
        <v>1009</v>
      </c>
      <c r="B1555" s="52" t="s">
        <v>374</v>
      </c>
      <c r="C1555" s="128" t="s">
        <v>1777</v>
      </c>
      <c r="D1555" s="52" t="s">
        <v>373</v>
      </c>
      <c r="E1555" s="52">
        <v>0</v>
      </c>
      <c r="F1555" s="52" t="s">
        <v>5604</v>
      </c>
      <c r="G1555" s="134" t="s">
        <v>5605</v>
      </c>
      <c r="H1555" s="134" t="s">
        <v>1009</v>
      </c>
      <c r="I1555" s="52" t="s">
        <v>375</v>
      </c>
      <c r="J1555" s="52" t="e">
        <v>#N/A</v>
      </c>
      <c r="K1555" s="52"/>
    </row>
    <row r="1556" spans="1:11">
      <c r="A1556" s="52" t="s">
        <v>762</v>
      </c>
      <c r="B1556" s="52" t="s">
        <v>7959</v>
      </c>
      <c r="C1556" s="128" t="s">
        <v>8500</v>
      </c>
      <c r="D1556" s="52" t="s">
        <v>8759</v>
      </c>
      <c r="E1556" s="52">
        <v>0</v>
      </c>
      <c r="F1556" s="52">
        <v>0</v>
      </c>
      <c r="G1556" s="134" t="s">
        <v>8946</v>
      </c>
      <c r="H1556" s="52" t="s">
        <v>762</v>
      </c>
      <c r="I1556" s="52">
        <v>6932485004003</v>
      </c>
      <c r="J1556" s="52">
        <v>194846421805</v>
      </c>
      <c r="K1556" s="52"/>
    </row>
    <row r="1557" spans="1:11">
      <c r="A1557" s="52" t="s">
        <v>1009</v>
      </c>
      <c r="B1557" s="52" t="s">
        <v>1379</v>
      </c>
      <c r="C1557" s="128" t="s">
        <v>1778</v>
      </c>
      <c r="D1557" s="52" t="s">
        <v>376</v>
      </c>
      <c r="E1557" s="52" t="s">
        <v>11447</v>
      </c>
      <c r="F1557" s="52" t="s">
        <v>5606</v>
      </c>
      <c r="G1557" s="134" t="s">
        <v>1646</v>
      </c>
      <c r="H1557" s="134" t="s">
        <v>1009</v>
      </c>
      <c r="I1557" s="52" t="s">
        <v>377</v>
      </c>
      <c r="J1557" s="52" t="e">
        <v>#N/A</v>
      </c>
      <c r="K1557" s="52"/>
    </row>
    <row r="1558" spans="1:11">
      <c r="A1558" s="52" t="s">
        <v>1485</v>
      </c>
      <c r="B1558" s="52" t="s">
        <v>1380</v>
      </c>
      <c r="C1558" s="128" t="s">
        <v>1767</v>
      </c>
      <c r="D1558" s="52" t="s">
        <v>344</v>
      </c>
      <c r="E1558" s="52" t="s">
        <v>11446</v>
      </c>
      <c r="F1558" s="52" t="s">
        <v>5584</v>
      </c>
      <c r="G1558" s="134" t="s">
        <v>5585</v>
      </c>
      <c r="H1558" s="134" t="s">
        <v>1485</v>
      </c>
      <c r="I1558" s="52" t="s">
        <v>345</v>
      </c>
      <c r="J1558" s="52" t="e">
        <v>#N/A</v>
      </c>
      <c r="K1558" s="52"/>
    </row>
    <row r="1559" spans="1:11">
      <c r="A1559" s="52" t="s">
        <v>10985</v>
      </c>
      <c r="B1559" s="52" t="s">
        <v>10168</v>
      </c>
      <c r="C1559" s="128" t="s">
        <v>9663</v>
      </c>
      <c r="D1559" s="52"/>
      <c r="E1559" s="52" t="s">
        <v>11459</v>
      </c>
      <c r="F1559" s="52"/>
      <c r="G1559" s="134" t="s">
        <v>10733</v>
      </c>
      <c r="H1559" s="134" t="s">
        <v>10985</v>
      </c>
      <c r="I1559" s="52" t="e">
        <v>#N/A</v>
      </c>
      <c r="J1559" s="52" t="e">
        <v>#N/A</v>
      </c>
      <c r="K1559" s="52"/>
    </row>
    <row r="1560" spans="1:11">
      <c r="A1560" s="52" t="s">
        <v>10983</v>
      </c>
      <c r="B1560" s="52" t="s">
        <v>10164</v>
      </c>
      <c r="C1560" s="128" t="s">
        <v>9657</v>
      </c>
      <c r="D1560" s="52"/>
      <c r="E1560" s="52" t="s">
        <v>11461</v>
      </c>
      <c r="F1560" s="52"/>
      <c r="G1560" s="134" t="s">
        <v>10727</v>
      </c>
      <c r="H1560" s="134" t="s">
        <v>10983</v>
      </c>
      <c r="I1560" s="52" t="e">
        <v>#N/A</v>
      </c>
      <c r="J1560" s="52" t="e">
        <v>#N/A</v>
      </c>
      <c r="K1560" s="52"/>
    </row>
    <row r="1561" spans="1:11">
      <c r="A1561" s="52" t="s">
        <v>427</v>
      </c>
      <c r="B1561" s="52" t="s">
        <v>7186</v>
      </c>
      <c r="C1561" s="128" t="s">
        <v>7188</v>
      </c>
      <c r="D1561" s="52"/>
      <c r="E1561" s="52" t="s">
        <v>11462</v>
      </c>
      <c r="F1561" s="52"/>
      <c r="G1561" s="134" t="s">
        <v>10340</v>
      </c>
      <c r="H1561" s="52" t="s">
        <v>427</v>
      </c>
      <c r="I1561" s="52" t="s">
        <v>818</v>
      </c>
      <c r="J1561" s="52" t="e">
        <v>#N/A</v>
      </c>
      <c r="K1561" s="52"/>
    </row>
    <row r="1562" spans="1:11">
      <c r="A1562" s="52" t="s">
        <v>976</v>
      </c>
      <c r="B1562" s="52" t="s">
        <v>413</v>
      </c>
      <c r="C1562" s="128" t="s">
        <v>1795</v>
      </c>
      <c r="D1562" s="52" t="s">
        <v>412</v>
      </c>
      <c r="E1562" s="52" t="s">
        <v>11445</v>
      </c>
      <c r="F1562" s="52" t="s">
        <v>5633</v>
      </c>
      <c r="G1562" s="134" t="s">
        <v>1577</v>
      </c>
      <c r="H1562" s="134" t="s">
        <v>976</v>
      </c>
      <c r="I1562" s="52" t="s">
        <v>414</v>
      </c>
      <c r="J1562" s="52" t="e">
        <v>#N/A</v>
      </c>
      <c r="K1562" s="52"/>
    </row>
    <row r="1563" spans="1:11">
      <c r="A1563" s="52" t="s">
        <v>277</v>
      </c>
      <c r="B1563" s="52" t="s">
        <v>370</v>
      </c>
      <c r="C1563" s="128" t="s">
        <v>1776</v>
      </c>
      <c r="D1563" s="52" t="s">
        <v>369</v>
      </c>
      <c r="E1563" s="52" t="s">
        <v>11444</v>
      </c>
      <c r="F1563" s="52" t="s">
        <v>5602</v>
      </c>
      <c r="G1563" s="134" t="s">
        <v>5603</v>
      </c>
      <c r="H1563" s="134" t="s">
        <v>277</v>
      </c>
      <c r="I1563" s="52" t="s">
        <v>371</v>
      </c>
      <c r="J1563" s="52" t="e">
        <v>#N/A</v>
      </c>
      <c r="K1563" s="52"/>
    </row>
    <row r="1564" spans="1:11">
      <c r="A1564" s="52" t="s">
        <v>5467</v>
      </c>
      <c r="B1564" s="52" t="s">
        <v>5185</v>
      </c>
      <c r="C1564" s="128" t="s">
        <v>1774</v>
      </c>
      <c r="D1564" s="52" t="s">
        <v>364</v>
      </c>
      <c r="E1564" s="52">
        <v>0</v>
      </c>
      <c r="F1564" s="52" t="s">
        <v>5599</v>
      </c>
      <c r="G1564" s="134" t="s">
        <v>365</v>
      </c>
      <c r="H1564" s="134" t="s">
        <v>5467</v>
      </c>
      <c r="I1564" s="52" t="s">
        <v>366</v>
      </c>
      <c r="J1564" s="52" t="e">
        <v>#N/A</v>
      </c>
      <c r="K1564" s="52"/>
    </row>
    <row r="1565" spans="1:11">
      <c r="A1565" s="52" t="s">
        <v>1563</v>
      </c>
      <c r="B1565" s="52" t="s">
        <v>361</v>
      </c>
      <c r="C1565" s="128" t="s">
        <v>1773</v>
      </c>
      <c r="D1565" s="52" t="s">
        <v>359</v>
      </c>
      <c r="E1565" s="52" t="s">
        <v>11443</v>
      </c>
      <c r="F1565" s="52" t="s">
        <v>5594</v>
      </c>
      <c r="G1565" s="134" t="s">
        <v>360</v>
      </c>
      <c r="H1565" s="134" t="s">
        <v>1563</v>
      </c>
      <c r="I1565" s="52" t="s">
        <v>362</v>
      </c>
      <c r="J1565" s="52" t="e">
        <v>#N/A</v>
      </c>
      <c r="K1565" s="52"/>
    </row>
    <row r="1566" spans="1:11">
      <c r="A1566" s="52" t="s">
        <v>1630</v>
      </c>
      <c r="B1566" s="52" t="s">
        <v>352</v>
      </c>
      <c r="C1566" s="128" t="s">
        <v>1770</v>
      </c>
      <c r="D1566" s="52" t="s">
        <v>351</v>
      </c>
      <c r="E1566" s="52" t="s">
        <v>11442</v>
      </c>
      <c r="F1566" s="52" t="s">
        <v>5589</v>
      </c>
      <c r="G1566" s="134" t="s">
        <v>5590</v>
      </c>
      <c r="H1566" s="134" t="s">
        <v>1630</v>
      </c>
      <c r="I1566" s="52" t="s">
        <v>353</v>
      </c>
      <c r="J1566" s="52" t="e">
        <v>#N/A</v>
      </c>
      <c r="K1566" s="52"/>
    </row>
    <row r="1567" spans="1:11">
      <c r="A1567" s="52" t="s">
        <v>1485</v>
      </c>
      <c r="B1567" s="52" t="s">
        <v>347</v>
      </c>
      <c r="C1567" s="128" t="s">
        <v>1768</v>
      </c>
      <c r="D1567" s="52" t="s">
        <v>346</v>
      </c>
      <c r="E1567" s="52" t="s">
        <v>11441</v>
      </c>
      <c r="F1567" s="52" t="s">
        <v>5586</v>
      </c>
      <c r="G1567" s="134" t="s">
        <v>5585</v>
      </c>
      <c r="H1567" s="134" t="s">
        <v>1485</v>
      </c>
      <c r="I1567" s="52" t="s">
        <v>348</v>
      </c>
      <c r="J1567" s="52" t="e">
        <v>#N/A</v>
      </c>
      <c r="K1567" s="52"/>
    </row>
    <row r="1568" spans="1:11">
      <c r="A1568" s="52" t="s">
        <v>5504</v>
      </c>
      <c r="B1568" s="52" t="s">
        <v>5184</v>
      </c>
      <c r="C1568" s="128" t="s">
        <v>1763</v>
      </c>
      <c r="D1568" s="52" t="s">
        <v>335</v>
      </c>
      <c r="E1568" s="52" t="s">
        <v>11440</v>
      </c>
      <c r="F1568" s="52" t="s">
        <v>5577</v>
      </c>
      <c r="G1568" s="134" t="s">
        <v>5576</v>
      </c>
      <c r="H1568" s="134" t="s">
        <v>5504</v>
      </c>
      <c r="I1568" s="52" t="s">
        <v>336</v>
      </c>
      <c r="J1568" s="52" t="e">
        <v>#N/A</v>
      </c>
      <c r="K1568" s="52"/>
    </row>
    <row r="1569" spans="1:11">
      <c r="A1569" s="52" t="s">
        <v>5568</v>
      </c>
      <c r="B1569" s="52" t="s">
        <v>5183</v>
      </c>
      <c r="C1569" s="128" t="s">
        <v>1759</v>
      </c>
      <c r="D1569" s="52" t="s">
        <v>328</v>
      </c>
      <c r="E1569" s="52" t="s">
        <v>11439</v>
      </c>
      <c r="F1569" s="52" t="s">
        <v>5567</v>
      </c>
      <c r="G1569" s="134" t="s">
        <v>5565</v>
      </c>
      <c r="H1569" s="134" t="s">
        <v>5568</v>
      </c>
      <c r="I1569" s="52" t="s">
        <v>329</v>
      </c>
      <c r="J1569" s="52" t="e">
        <v>#N/A</v>
      </c>
      <c r="K1569" s="52"/>
    </row>
    <row r="1570" spans="1:11">
      <c r="A1570" s="52" t="s">
        <v>5560</v>
      </c>
      <c r="B1570" s="52" t="s">
        <v>5182</v>
      </c>
      <c r="C1570" s="128" t="s">
        <v>1757</v>
      </c>
      <c r="D1570" s="52" t="s">
        <v>325</v>
      </c>
      <c r="E1570" s="52" t="s">
        <v>11438</v>
      </c>
      <c r="F1570" s="52" t="s">
        <v>5561</v>
      </c>
      <c r="G1570" s="134" t="s">
        <v>5562</v>
      </c>
      <c r="H1570" s="134" t="s">
        <v>5560</v>
      </c>
      <c r="I1570" s="52" t="s">
        <v>326</v>
      </c>
      <c r="J1570" s="52" t="e">
        <v>#N/A</v>
      </c>
      <c r="K1570" s="52"/>
    </row>
    <row r="1571" spans="1:11">
      <c r="A1571" s="52" t="s">
        <v>1557</v>
      </c>
      <c r="B1571" s="52" t="s">
        <v>9989</v>
      </c>
      <c r="C1571" s="128" t="s">
        <v>9418</v>
      </c>
      <c r="D1571" s="52"/>
      <c r="E1571" s="52" t="s">
        <v>12231</v>
      </c>
      <c r="F1571" s="52"/>
      <c r="G1571" s="134" t="s">
        <v>10488</v>
      </c>
      <c r="H1571" s="52" t="s">
        <v>1557</v>
      </c>
      <c r="I1571" s="52">
        <v>6932485009060</v>
      </c>
      <c r="J1571" s="52">
        <v>194846425681</v>
      </c>
      <c r="K1571" s="52"/>
    </row>
    <row r="1572" spans="1:11">
      <c r="A1572" s="52" t="s">
        <v>292</v>
      </c>
      <c r="B1572" s="52" t="s">
        <v>10058</v>
      </c>
      <c r="C1572" s="128" t="s">
        <v>9512</v>
      </c>
      <c r="D1572" s="52"/>
      <c r="E1572" s="52" t="s">
        <v>12232</v>
      </c>
      <c r="F1572" s="52"/>
      <c r="G1572" s="134" t="s">
        <v>10582</v>
      </c>
      <c r="H1572" s="52" t="s">
        <v>292</v>
      </c>
      <c r="I1572" s="52">
        <v>6932485009077</v>
      </c>
      <c r="J1572" s="52">
        <v>194846425698</v>
      </c>
      <c r="K1572" s="52"/>
    </row>
    <row r="1573" spans="1:11">
      <c r="A1573" s="52" t="s">
        <v>946</v>
      </c>
      <c r="B1573" s="52" t="s">
        <v>10061</v>
      </c>
      <c r="C1573" s="128" t="s">
        <v>9515</v>
      </c>
      <c r="D1573" s="52"/>
      <c r="E1573" s="52" t="s">
        <v>12233</v>
      </c>
      <c r="F1573" s="52"/>
      <c r="G1573" s="134" t="s">
        <v>10585</v>
      </c>
      <c r="H1573" s="52" t="s">
        <v>946</v>
      </c>
      <c r="I1573" s="52">
        <v>6932485009084</v>
      </c>
      <c r="J1573" s="52">
        <v>194846425704</v>
      </c>
      <c r="K1573" s="52"/>
    </row>
    <row r="1574" spans="1:11">
      <c r="A1574" s="52" t="s">
        <v>2462</v>
      </c>
      <c r="B1574" s="52" t="s">
        <v>5169</v>
      </c>
      <c r="C1574" s="128" t="s">
        <v>7021</v>
      </c>
      <c r="D1574" s="52" t="s">
        <v>818</v>
      </c>
      <c r="E1574" s="52">
        <v>0</v>
      </c>
      <c r="F1574" s="52" t="s">
        <v>7022</v>
      </c>
      <c r="G1574" s="134" t="s">
        <v>5014</v>
      </c>
      <c r="H1574" s="52" t="s">
        <v>2462</v>
      </c>
      <c r="I1574" s="52">
        <v>6974950109578</v>
      </c>
      <c r="J1574" s="52">
        <v>194846419413</v>
      </c>
      <c r="K1574" s="52"/>
    </row>
    <row r="1575" spans="1:11">
      <c r="A1575" s="52" t="s">
        <v>608</v>
      </c>
      <c r="B1575" s="52" t="s">
        <v>5438</v>
      </c>
      <c r="C1575" s="128" t="s">
        <v>7029</v>
      </c>
      <c r="D1575" s="52" t="s">
        <v>818</v>
      </c>
      <c r="E1575" s="52">
        <v>0</v>
      </c>
      <c r="F1575" s="52" t="s">
        <v>7022</v>
      </c>
      <c r="G1575" s="134" t="s">
        <v>7030</v>
      </c>
      <c r="H1575" s="52" t="s">
        <v>608</v>
      </c>
      <c r="I1575" s="52">
        <v>6974950109622</v>
      </c>
      <c r="J1575" s="52">
        <v>194846419468</v>
      </c>
      <c r="K1575" s="52" t="s">
        <v>14218</v>
      </c>
    </row>
    <row r="1576" spans="1:11">
      <c r="A1576" s="52" t="s">
        <v>976</v>
      </c>
      <c r="B1576" s="52" t="s">
        <v>7076</v>
      </c>
      <c r="C1576" s="128" t="s">
        <v>7079</v>
      </c>
      <c r="D1576" s="52"/>
      <c r="E1576" s="52">
        <v>0</v>
      </c>
      <c r="F1576" s="52" t="s">
        <v>7078</v>
      </c>
      <c r="G1576" s="134" t="s">
        <v>7080</v>
      </c>
      <c r="H1576" s="52" t="s">
        <v>976</v>
      </c>
      <c r="I1576" s="52">
        <v>6932485000234</v>
      </c>
      <c r="J1576" s="52">
        <v>194846419680</v>
      </c>
      <c r="K1576" s="52" t="s">
        <v>14218</v>
      </c>
    </row>
    <row r="1577" spans="1:11">
      <c r="A1577" s="52" t="s">
        <v>5928</v>
      </c>
      <c r="B1577" s="52" t="s">
        <v>8204</v>
      </c>
      <c r="C1577" s="128" t="s">
        <v>8501</v>
      </c>
      <c r="D1577" s="52" t="s">
        <v>8759</v>
      </c>
      <c r="E1577" s="52" t="s">
        <v>12234</v>
      </c>
      <c r="F1577" s="52" t="s">
        <v>8782</v>
      </c>
      <c r="G1577" s="134" t="s">
        <v>8833</v>
      </c>
      <c r="H1577" s="52" t="s">
        <v>5928</v>
      </c>
      <c r="I1577" s="52">
        <v>6932485002078</v>
      </c>
      <c r="J1577" s="52">
        <v>194846420488</v>
      </c>
      <c r="K1577" s="52"/>
    </row>
    <row r="1578" spans="1:11">
      <c r="A1578" s="52" t="s">
        <v>457</v>
      </c>
      <c r="B1578" s="52" t="s">
        <v>5181</v>
      </c>
      <c r="C1578" s="128" t="s">
        <v>1755</v>
      </c>
      <c r="D1578" s="52" t="s">
        <v>321</v>
      </c>
      <c r="E1578" s="52">
        <v>0</v>
      </c>
      <c r="F1578" s="52" t="s">
        <v>5556</v>
      </c>
      <c r="G1578" s="134" t="s">
        <v>5557</v>
      </c>
      <c r="H1578" s="134" t="s">
        <v>457</v>
      </c>
      <c r="I1578" s="52" t="s">
        <v>322</v>
      </c>
      <c r="J1578" s="52" t="e">
        <v>#N/A</v>
      </c>
      <c r="K1578" s="52"/>
    </row>
    <row r="1579" spans="1:11">
      <c r="A1579" s="52" t="s">
        <v>2462</v>
      </c>
      <c r="B1579" s="52" t="s">
        <v>5435</v>
      </c>
      <c r="C1579" s="128" t="s">
        <v>7023</v>
      </c>
      <c r="D1579" s="52" t="s">
        <v>818</v>
      </c>
      <c r="E1579" s="52" t="s">
        <v>12235</v>
      </c>
      <c r="F1579" s="52" t="s">
        <v>7022</v>
      </c>
      <c r="G1579" s="134" t="s">
        <v>7024</v>
      </c>
      <c r="H1579" s="52" t="s">
        <v>2462</v>
      </c>
      <c r="I1579" s="52">
        <v>6974950109585</v>
      </c>
      <c r="J1579" s="52">
        <v>194846419420</v>
      </c>
      <c r="K1579" s="52"/>
    </row>
    <row r="1580" spans="1:11">
      <c r="A1580" s="52" t="s">
        <v>292</v>
      </c>
      <c r="B1580" s="52" t="s">
        <v>5436</v>
      </c>
      <c r="C1580" s="128" t="s">
        <v>7025</v>
      </c>
      <c r="D1580" s="52" t="s">
        <v>818</v>
      </c>
      <c r="E1580" s="52">
        <v>0</v>
      </c>
      <c r="F1580" s="52" t="s">
        <v>7022</v>
      </c>
      <c r="G1580" s="134" t="s">
        <v>7026</v>
      </c>
      <c r="H1580" s="52" t="s">
        <v>292</v>
      </c>
      <c r="I1580" s="52">
        <v>6974950109608</v>
      </c>
      <c r="J1580" s="52">
        <v>194846419444</v>
      </c>
      <c r="K1580" s="52" t="s">
        <v>14218</v>
      </c>
    </row>
    <row r="1581" spans="1:11">
      <c r="A1581" s="52" t="s">
        <v>608</v>
      </c>
      <c r="B1581" s="52" t="s">
        <v>5437</v>
      </c>
      <c r="C1581" s="128" t="s">
        <v>7027</v>
      </c>
      <c r="D1581" s="52" t="s">
        <v>818</v>
      </c>
      <c r="E1581" s="52" t="s">
        <v>12236</v>
      </c>
      <c r="F1581" s="52" t="s">
        <v>7022</v>
      </c>
      <c r="G1581" s="134" t="s">
        <v>7028</v>
      </c>
      <c r="H1581" s="52" t="s">
        <v>608</v>
      </c>
      <c r="I1581" s="52">
        <v>6974950109615</v>
      </c>
      <c r="J1581" s="52">
        <v>194846419451</v>
      </c>
      <c r="K1581" s="52" t="s">
        <v>14218</v>
      </c>
    </row>
    <row r="1582" spans="1:11">
      <c r="A1582" s="52" t="s">
        <v>976</v>
      </c>
      <c r="B1582" s="52" t="s">
        <v>7075</v>
      </c>
      <c r="C1582" s="128" t="s">
        <v>7077</v>
      </c>
      <c r="D1582" s="52"/>
      <c r="E1582" s="52">
        <v>0</v>
      </c>
      <c r="F1582" s="52" t="s">
        <v>7078</v>
      </c>
      <c r="G1582" s="134" t="s">
        <v>5011</v>
      </c>
      <c r="H1582" s="52" t="s">
        <v>976</v>
      </c>
      <c r="I1582" s="52">
        <v>6932485000227</v>
      </c>
      <c r="J1582" s="52">
        <v>194846419673</v>
      </c>
      <c r="K1582" s="52" t="s">
        <v>14218</v>
      </c>
    </row>
    <row r="1583" spans="1:11">
      <c r="A1583" s="52" t="s">
        <v>10961</v>
      </c>
      <c r="B1583" s="52" t="s">
        <v>10054</v>
      </c>
      <c r="C1583" s="128" t="s">
        <v>9506</v>
      </c>
      <c r="D1583" s="52"/>
      <c r="E1583" s="52" t="s">
        <v>11463</v>
      </c>
      <c r="F1583" s="52"/>
      <c r="G1583" s="134" t="s">
        <v>10576</v>
      </c>
      <c r="H1583" s="134" t="s">
        <v>10961</v>
      </c>
      <c r="I1583" s="52" t="e">
        <v>#N/A</v>
      </c>
      <c r="J1583" s="52" t="e">
        <v>#N/A</v>
      </c>
      <c r="K1583" s="52"/>
    </row>
    <row r="1584" spans="1:11">
      <c r="A1584" s="52" t="s">
        <v>5646</v>
      </c>
      <c r="B1584" s="52" t="s">
        <v>1303</v>
      </c>
      <c r="C1584" s="128" t="s">
        <v>1810</v>
      </c>
      <c r="D1584" s="52" t="s">
        <v>1304</v>
      </c>
      <c r="E1584" s="52" t="s">
        <v>11405</v>
      </c>
      <c r="F1584" s="52" t="s">
        <v>5669</v>
      </c>
      <c r="G1584" s="134" t="s">
        <v>1626</v>
      </c>
      <c r="H1584" s="134" t="s">
        <v>5646</v>
      </c>
      <c r="I1584" s="52" t="s">
        <v>446</v>
      </c>
      <c r="J1584" s="52" t="e">
        <v>#N/A</v>
      </c>
      <c r="K1584" s="52"/>
    </row>
    <row r="1585" spans="1:11">
      <c r="A1585" s="52" t="s">
        <v>1582</v>
      </c>
      <c r="B1585" s="52" t="s">
        <v>7266</v>
      </c>
      <c r="C1585" s="128" t="s">
        <v>13002</v>
      </c>
      <c r="D1585" s="52"/>
      <c r="E1585" s="52" t="s">
        <v>12238</v>
      </c>
      <c r="F1585" s="52" t="s">
        <v>7223</v>
      </c>
      <c r="G1585" s="134" t="s">
        <v>14330</v>
      </c>
      <c r="H1585" s="52" t="s">
        <v>1582</v>
      </c>
      <c r="I1585" s="52">
        <v>6932485001002</v>
      </c>
      <c r="J1585" s="52" t="e">
        <v>#N/A</v>
      </c>
      <c r="K1585" s="52" t="s">
        <v>7232</v>
      </c>
    </row>
    <row r="1586" spans="1:11">
      <c r="A1586" s="52" t="s">
        <v>7173</v>
      </c>
      <c r="B1586" s="52" t="s">
        <v>7267</v>
      </c>
      <c r="C1586" s="128" t="s">
        <v>13003</v>
      </c>
      <c r="D1586" s="52"/>
      <c r="E1586" s="52" t="s">
        <v>12239</v>
      </c>
      <c r="F1586" s="52" t="s">
        <v>7223</v>
      </c>
      <c r="G1586" s="134" t="s">
        <v>14329</v>
      </c>
      <c r="H1586" s="52" t="s">
        <v>7173</v>
      </c>
      <c r="I1586" s="52">
        <v>6932485001019</v>
      </c>
      <c r="J1586" s="52" t="e">
        <v>#N/A</v>
      </c>
      <c r="K1586" s="52" t="s">
        <v>7232</v>
      </c>
    </row>
    <row r="1587" spans="1:11">
      <c r="A1587" s="52" t="s">
        <v>1485</v>
      </c>
      <c r="B1587" s="52" t="s">
        <v>437</v>
      </c>
      <c r="C1587" s="128" t="s">
        <v>1806</v>
      </c>
      <c r="D1587" s="52" t="s">
        <v>436</v>
      </c>
      <c r="E1587" s="52" t="s">
        <v>11404</v>
      </c>
      <c r="F1587" s="52" t="s">
        <v>5658</v>
      </c>
      <c r="G1587" s="134" t="s">
        <v>5659</v>
      </c>
      <c r="H1587" s="134" t="s">
        <v>1485</v>
      </c>
      <c r="I1587" s="52" t="s">
        <v>438</v>
      </c>
      <c r="J1587" s="52" t="e">
        <v>#N/A</v>
      </c>
      <c r="K1587" s="52"/>
    </row>
    <row r="1588" spans="1:11">
      <c r="A1588" s="52" t="s">
        <v>245</v>
      </c>
      <c r="B1588" s="52" t="s">
        <v>7956</v>
      </c>
      <c r="C1588" s="128" t="s">
        <v>8502</v>
      </c>
      <c r="D1588" s="52" t="s">
        <v>8759</v>
      </c>
      <c r="E1588" s="52" t="s">
        <v>12241</v>
      </c>
      <c r="F1588" s="52" t="s">
        <v>8782</v>
      </c>
      <c r="G1588" s="134" t="s">
        <v>8834</v>
      </c>
      <c r="H1588" s="52" t="s">
        <v>245</v>
      </c>
      <c r="I1588" s="52">
        <v>6932485002061</v>
      </c>
      <c r="J1588" s="52">
        <v>194846420471</v>
      </c>
      <c r="K1588" s="52"/>
    </row>
    <row r="1589" spans="1:11">
      <c r="A1589" s="52" t="s">
        <v>5467</v>
      </c>
      <c r="B1589" s="52" t="s">
        <v>5190</v>
      </c>
      <c r="C1589" s="128" t="s">
        <v>1804</v>
      </c>
      <c r="D1589" s="52" t="s">
        <v>5652</v>
      </c>
      <c r="E1589" s="52">
        <v>0</v>
      </c>
      <c r="F1589" s="52" t="s">
        <v>5653</v>
      </c>
      <c r="G1589" s="134" t="s">
        <v>5654</v>
      </c>
      <c r="H1589" s="134" t="s">
        <v>5467</v>
      </c>
      <c r="I1589" s="52" t="s">
        <v>434</v>
      </c>
      <c r="J1589" s="52" t="e">
        <v>#N/A</v>
      </c>
      <c r="K1589" s="52"/>
    </row>
    <row r="1590" spans="1:11">
      <c r="A1590" s="52" t="s">
        <v>277</v>
      </c>
      <c r="B1590" s="52" t="s">
        <v>5189</v>
      </c>
      <c r="C1590" s="128" t="s">
        <v>1803</v>
      </c>
      <c r="D1590" s="52" t="s">
        <v>5649</v>
      </c>
      <c r="E1590" s="52">
        <v>0</v>
      </c>
      <c r="F1590" s="52" t="s">
        <v>5650</v>
      </c>
      <c r="G1590" s="134" t="s">
        <v>5651</v>
      </c>
      <c r="H1590" s="134" t="s">
        <v>277</v>
      </c>
      <c r="I1590" s="52" t="s">
        <v>433</v>
      </c>
      <c r="J1590" s="52" t="e">
        <v>#N/A</v>
      </c>
      <c r="K1590" s="52"/>
    </row>
    <row r="1591" spans="1:11">
      <c r="A1591" s="52" t="s">
        <v>427</v>
      </c>
      <c r="B1591" s="52" t="s">
        <v>431</v>
      </c>
      <c r="C1591" s="128" t="s">
        <v>1802</v>
      </c>
      <c r="D1591" s="52" t="s">
        <v>430</v>
      </c>
      <c r="E1591" s="52" t="s">
        <v>11403</v>
      </c>
      <c r="F1591" s="52" t="s">
        <v>5648</v>
      </c>
      <c r="G1591" s="134" t="s">
        <v>1525</v>
      </c>
      <c r="H1591" s="134" t="s">
        <v>427</v>
      </c>
      <c r="I1591" s="52" t="s">
        <v>432</v>
      </c>
      <c r="J1591" s="52" t="e">
        <v>#N/A</v>
      </c>
      <c r="K1591" s="52"/>
    </row>
    <row r="1592" spans="1:11">
      <c r="A1592" s="52" t="s">
        <v>946</v>
      </c>
      <c r="B1592" s="52" t="s">
        <v>4212</v>
      </c>
      <c r="C1592" s="128" t="s">
        <v>6761</v>
      </c>
      <c r="D1592" s="52" t="s">
        <v>818</v>
      </c>
      <c r="E1592" s="52">
        <v>0</v>
      </c>
      <c r="F1592" s="52" t="s">
        <v>6756</v>
      </c>
      <c r="G1592" s="134" t="s">
        <v>2359</v>
      </c>
      <c r="H1592" s="52" t="s">
        <v>946</v>
      </c>
      <c r="I1592" s="52">
        <v>6974950105976</v>
      </c>
      <c r="J1592" s="52">
        <v>194846417464</v>
      </c>
      <c r="K1592" s="52"/>
    </row>
    <row r="1593" spans="1:11">
      <c r="A1593" s="52" t="s">
        <v>4004</v>
      </c>
      <c r="B1593" s="52" t="s">
        <v>4030</v>
      </c>
      <c r="C1593" s="128" t="s">
        <v>6762</v>
      </c>
      <c r="D1593" s="52" t="s">
        <v>818</v>
      </c>
      <c r="E1593" s="52" t="s">
        <v>12244</v>
      </c>
      <c r="F1593" s="52" t="s">
        <v>6756</v>
      </c>
      <c r="G1593" s="134" t="s">
        <v>4497</v>
      </c>
      <c r="H1593" s="52" t="s">
        <v>4004</v>
      </c>
      <c r="I1593" s="52">
        <v>6974950105983</v>
      </c>
      <c r="J1593" s="52">
        <v>194846417471</v>
      </c>
      <c r="K1593" s="52"/>
    </row>
    <row r="1594" spans="1:11">
      <c r="A1594" s="52" t="s">
        <v>2467</v>
      </c>
      <c r="B1594" s="52" t="s">
        <v>4231</v>
      </c>
      <c r="C1594" s="128" t="s">
        <v>6764</v>
      </c>
      <c r="D1594" s="52" t="s">
        <v>818</v>
      </c>
      <c r="E1594" s="52" t="s">
        <v>12245</v>
      </c>
      <c r="F1594" s="52" t="s">
        <v>6756</v>
      </c>
      <c r="G1594" s="134" t="s">
        <v>4499</v>
      </c>
      <c r="H1594" s="52" t="s">
        <v>2467</v>
      </c>
      <c r="I1594" s="52">
        <v>6974950106003</v>
      </c>
      <c r="J1594" s="52">
        <v>194846417495</v>
      </c>
      <c r="K1594" s="52"/>
    </row>
    <row r="1595" spans="1:11">
      <c r="A1595" s="52" t="s">
        <v>995</v>
      </c>
      <c r="B1595" s="52" t="s">
        <v>4390</v>
      </c>
      <c r="C1595" s="128" t="s">
        <v>6763</v>
      </c>
      <c r="D1595" s="52" t="s">
        <v>818</v>
      </c>
      <c r="E1595" s="52" t="s">
        <v>12246</v>
      </c>
      <c r="F1595" s="52" t="s">
        <v>6756</v>
      </c>
      <c r="G1595" s="134" t="s">
        <v>4498</v>
      </c>
      <c r="H1595" s="52" t="s">
        <v>995</v>
      </c>
      <c r="I1595" s="52">
        <v>6974950105990</v>
      </c>
      <c r="J1595" s="52">
        <v>194846417488</v>
      </c>
      <c r="K1595" s="52"/>
    </row>
    <row r="1596" spans="1:11">
      <c r="A1596" s="52" t="s">
        <v>976</v>
      </c>
      <c r="B1596" s="52" t="s">
        <v>4114</v>
      </c>
      <c r="C1596" s="128" t="s">
        <v>6765</v>
      </c>
      <c r="D1596" s="52" t="s">
        <v>818</v>
      </c>
      <c r="E1596" s="52" t="s">
        <v>12247</v>
      </c>
      <c r="F1596" s="52" t="s">
        <v>6756</v>
      </c>
      <c r="G1596" s="134" t="s">
        <v>2425</v>
      </c>
      <c r="H1596" s="52" t="s">
        <v>976</v>
      </c>
      <c r="I1596" s="52">
        <v>6974950106010</v>
      </c>
      <c r="J1596" s="52">
        <v>194846417501</v>
      </c>
      <c r="K1596" s="52"/>
    </row>
    <row r="1597" spans="1:11">
      <c r="A1597" s="52" t="s">
        <v>762</v>
      </c>
      <c r="B1597" s="52" t="s">
        <v>4378</v>
      </c>
      <c r="C1597" s="128" t="s">
        <v>6766</v>
      </c>
      <c r="D1597" s="52" t="s">
        <v>818</v>
      </c>
      <c r="E1597" s="52" t="s">
        <v>12248</v>
      </c>
      <c r="F1597" s="52" t="s">
        <v>6756</v>
      </c>
      <c r="G1597" s="134" t="s">
        <v>2217</v>
      </c>
      <c r="H1597" s="52" t="s">
        <v>762</v>
      </c>
      <c r="I1597" s="52">
        <v>6974950106027</v>
      </c>
      <c r="J1597" s="52">
        <v>194846417518</v>
      </c>
      <c r="K1597" s="52"/>
    </row>
    <row r="1598" spans="1:11">
      <c r="A1598" s="52" t="s">
        <v>772</v>
      </c>
      <c r="B1598" s="52" t="s">
        <v>4138</v>
      </c>
      <c r="C1598" s="128" t="s">
        <v>6767</v>
      </c>
      <c r="D1598" s="52" t="s">
        <v>818</v>
      </c>
      <c r="E1598" s="52" t="s">
        <v>12249</v>
      </c>
      <c r="F1598" s="52" t="s">
        <v>6756</v>
      </c>
      <c r="G1598" s="134" t="s">
        <v>4500</v>
      </c>
      <c r="H1598" s="52" t="s">
        <v>772</v>
      </c>
      <c r="I1598" s="52">
        <v>6974950106034</v>
      </c>
      <c r="J1598" s="52">
        <v>194846417525</v>
      </c>
      <c r="K1598" s="52"/>
    </row>
    <row r="1599" spans="1:11">
      <c r="A1599" s="52" t="s">
        <v>1677</v>
      </c>
      <c r="B1599" s="52" t="s">
        <v>4139</v>
      </c>
      <c r="C1599" s="128" t="s">
        <v>6768</v>
      </c>
      <c r="D1599" s="52" t="s">
        <v>818</v>
      </c>
      <c r="E1599" s="52" t="s">
        <v>12250</v>
      </c>
      <c r="F1599" s="52" t="s">
        <v>6756</v>
      </c>
      <c r="G1599" s="134" t="s">
        <v>6769</v>
      </c>
      <c r="H1599" s="52" t="s">
        <v>1677</v>
      </c>
      <c r="I1599" s="52">
        <v>6974950106041</v>
      </c>
      <c r="J1599" s="52">
        <v>194846417532</v>
      </c>
      <c r="K1599" s="52"/>
    </row>
    <row r="1600" spans="1:11">
      <c r="A1600" s="52" t="s">
        <v>995</v>
      </c>
      <c r="B1600" s="52" t="s">
        <v>4305</v>
      </c>
      <c r="C1600" s="128" t="s">
        <v>6770</v>
      </c>
      <c r="D1600" s="52" t="s">
        <v>818</v>
      </c>
      <c r="E1600" s="52">
        <v>0</v>
      </c>
      <c r="F1600" s="52" t="s">
        <v>6756</v>
      </c>
      <c r="G1600" s="134" t="s">
        <v>6771</v>
      </c>
      <c r="H1600" s="52" t="s">
        <v>995</v>
      </c>
      <c r="I1600" s="52">
        <v>6974950106058</v>
      </c>
      <c r="J1600" s="52">
        <v>194846417549</v>
      </c>
      <c r="K1600" s="52"/>
    </row>
    <row r="1601" spans="1:11">
      <c r="A1601" s="52" t="s">
        <v>1009</v>
      </c>
      <c r="B1601" s="52" t="s">
        <v>4116</v>
      </c>
      <c r="C1601" s="128" t="s">
        <v>6755</v>
      </c>
      <c r="D1601" s="52" t="s">
        <v>818</v>
      </c>
      <c r="E1601" s="52">
        <v>0</v>
      </c>
      <c r="F1601" s="52" t="s">
        <v>6756</v>
      </c>
      <c r="G1601" s="134" t="s">
        <v>4492</v>
      </c>
      <c r="H1601" s="52" t="s">
        <v>1009</v>
      </c>
      <c r="I1601" s="52" t="s">
        <v>818</v>
      </c>
      <c r="J1601" s="52">
        <v>194846417396</v>
      </c>
      <c r="K1601" s="52"/>
    </row>
    <row r="1602" spans="1:11">
      <c r="A1602" s="52" t="s">
        <v>943</v>
      </c>
      <c r="B1602" s="52" t="s">
        <v>4100</v>
      </c>
      <c r="C1602" s="128" t="s">
        <v>6758</v>
      </c>
      <c r="D1602" s="52" t="s">
        <v>818</v>
      </c>
      <c r="E1602" s="52">
        <v>0</v>
      </c>
      <c r="F1602" s="52" t="s">
        <v>6756</v>
      </c>
      <c r="G1602" s="134" t="s">
        <v>4494</v>
      </c>
      <c r="H1602" s="52" t="s">
        <v>943</v>
      </c>
      <c r="I1602" s="52">
        <v>6974950105921</v>
      </c>
      <c r="J1602" s="52">
        <v>194846417419</v>
      </c>
      <c r="K1602" s="52"/>
    </row>
    <row r="1603" spans="1:11">
      <c r="A1603" s="52" t="s">
        <v>4002</v>
      </c>
      <c r="B1603" s="52" t="s">
        <v>4230</v>
      </c>
      <c r="C1603" s="128" t="s">
        <v>6759</v>
      </c>
      <c r="D1603" s="52" t="s">
        <v>818</v>
      </c>
      <c r="E1603" s="52" t="s">
        <v>12251</v>
      </c>
      <c r="F1603" s="52" t="s">
        <v>6756</v>
      </c>
      <c r="G1603" s="134" t="s">
        <v>4495</v>
      </c>
      <c r="H1603" s="52" t="s">
        <v>4002</v>
      </c>
      <c r="I1603" s="52">
        <v>6974950105945</v>
      </c>
      <c r="J1603" s="52">
        <v>194846417433</v>
      </c>
      <c r="K1603" s="52"/>
    </row>
    <row r="1604" spans="1:11">
      <c r="A1604" s="52" t="s">
        <v>1678</v>
      </c>
      <c r="B1604" s="52" t="s">
        <v>4193</v>
      </c>
      <c r="C1604" s="128" t="s">
        <v>6760</v>
      </c>
      <c r="D1604" s="52" t="s">
        <v>818</v>
      </c>
      <c r="E1604" s="52">
        <v>0</v>
      </c>
      <c r="F1604" s="52" t="s">
        <v>6756</v>
      </c>
      <c r="G1604" s="134" t="s">
        <v>4496</v>
      </c>
      <c r="H1604" s="52" t="s">
        <v>1678</v>
      </c>
      <c r="I1604" s="52">
        <v>6974950105969</v>
      </c>
      <c r="J1604" s="52">
        <v>194846417457</v>
      </c>
      <c r="K1604" s="52"/>
    </row>
    <row r="1605" spans="1:11">
      <c r="A1605" s="52" t="s">
        <v>427</v>
      </c>
      <c r="B1605" s="52" t="s">
        <v>428</v>
      </c>
      <c r="C1605" s="128" t="s">
        <v>1801</v>
      </c>
      <c r="D1605" s="52" t="s">
        <v>426</v>
      </c>
      <c r="E1605" s="52" t="s">
        <v>11402</v>
      </c>
      <c r="F1605" s="52" t="s">
        <v>5647</v>
      </c>
      <c r="G1605" s="134" t="s">
        <v>1525</v>
      </c>
      <c r="H1605" s="134" t="s">
        <v>427</v>
      </c>
      <c r="I1605" s="52" t="s">
        <v>429</v>
      </c>
      <c r="J1605" s="52" t="e">
        <v>#N/A</v>
      </c>
      <c r="K1605" s="52"/>
    </row>
    <row r="1606" spans="1:11">
      <c r="A1606" s="52" t="s">
        <v>943</v>
      </c>
      <c r="B1606" s="52" t="s">
        <v>4323</v>
      </c>
      <c r="C1606" s="128" t="s">
        <v>4324</v>
      </c>
      <c r="D1606" s="52" t="s">
        <v>818</v>
      </c>
      <c r="E1606" s="52" t="s">
        <v>12253</v>
      </c>
      <c r="F1606" s="52" t="s">
        <v>6756</v>
      </c>
      <c r="G1606" s="134" t="s">
        <v>942</v>
      </c>
      <c r="H1606" s="52" t="s">
        <v>943</v>
      </c>
      <c r="I1606" s="52">
        <v>6974950105914</v>
      </c>
      <c r="J1606" s="52">
        <v>194846417402</v>
      </c>
      <c r="K1606" s="52"/>
    </row>
    <row r="1607" spans="1:11">
      <c r="A1607" s="52" t="s">
        <v>4002</v>
      </c>
      <c r="B1607" s="52" t="s">
        <v>4430</v>
      </c>
      <c r="C1607" s="128" t="s">
        <v>4431</v>
      </c>
      <c r="D1607" s="52" t="s">
        <v>818</v>
      </c>
      <c r="E1607" s="52" t="s">
        <v>12254</v>
      </c>
      <c r="F1607" s="52" t="s">
        <v>6756</v>
      </c>
      <c r="G1607" s="134" t="s">
        <v>939</v>
      </c>
      <c r="H1607" s="52" t="s">
        <v>4002</v>
      </c>
      <c r="I1607" s="52">
        <v>6974950105938</v>
      </c>
      <c r="J1607" s="52">
        <v>194846417426</v>
      </c>
      <c r="K1607" s="52"/>
    </row>
    <row r="1608" spans="1:11">
      <c r="A1608" s="52" t="s">
        <v>1678</v>
      </c>
      <c r="B1608" s="52" t="s">
        <v>4184</v>
      </c>
      <c r="C1608" s="128" t="s">
        <v>4186</v>
      </c>
      <c r="D1608" s="52" t="s">
        <v>818</v>
      </c>
      <c r="E1608" s="52">
        <v>0</v>
      </c>
      <c r="F1608" s="52" t="s">
        <v>6756</v>
      </c>
      <c r="G1608" s="134" t="s">
        <v>4487</v>
      </c>
      <c r="H1608" s="52" t="s">
        <v>1678</v>
      </c>
      <c r="I1608" s="52">
        <v>6974950105952</v>
      </c>
      <c r="J1608" s="52">
        <v>194846417440</v>
      </c>
      <c r="K1608" s="52"/>
    </row>
    <row r="1609" spans="1:11">
      <c r="A1609" s="52" t="s">
        <v>2467</v>
      </c>
      <c r="B1609" s="52" t="s">
        <v>4732</v>
      </c>
      <c r="C1609" s="128" t="s">
        <v>6940</v>
      </c>
      <c r="D1609" s="52" t="s">
        <v>818</v>
      </c>
      <c r="E1609" s="52">
        <v>0</v>
      </c>
      <c r="F1609" s="52" t="s">
        <v>6941</v>
      </c>
      <c r="G1609" s="134" t="s">
        <v>6942</v>
      </c>
      <c r="H1609" s="52" t="s">
        <v>2467</v>
      </c>
      <c r="I1609" s="52">
        <v>6974950109110</v>
      </c>
      <c r="J1609" s="52">
        <v>194846419161</v>
      </c>
      <c r="K1609" s="52"/>
    </row>
    <row r="1610" spans="1:11">
      <c r="A1610" s="52" t="s">
        <v>10974</v>
      </c>
      <c r="B1610" s="52" t="s">
        <v>10102</v>
      </c>
      <c r="C1610" s="128" t="s">
        <v>9575</v>
      </c>
      <c r="D1610" s="52"/>
      <c r="E1610" s="52">
        <v>0</v>
      </c>
      <c r="F1610" s="52"/>
      <c r="G1610" s="134" t="s">
        <v>10644</v>
      </c>
      <c r="H1610" s="134" t="s">
        <v>10974</v>
      </c>
      <c r="I1610" s="52" t="e">
        <v>#N/A</v>
      </c>
      <c r="J1610" s="52" t="e">
        <v>#N/A</v>
      </c>
      <c r="K1610" s="52"/>
    </row>
    <row r="1611" spans="1:11">
      <c r="A1611" s="52" t="s">
        <v>2467</v>
      </c>
      <c r="B1611" s="52" t="s">
        <v>7864</v>
      </c>
      <c r="C1611" s="128" t="s">
        <v>8504</v>
      </c>
      <c r="D1611" s="52" t="s">
        <v>8759</v>
      </c>
      <c r="E1611" s="52">
        <v>0</v>
      </c>
      <c r="F1611" s="52" t="s">
        <v>8779</v>
      </c>
      <c r="G1611" s="134" t="s">
        <v>8836</v>
      </c>
      <c r="H1611" s="52" t="s">
        <v>2467</v>
      </c>
      <c r="I1611" s="52">
        <v>6932485005253</v>
      </c>
      <c r="J1611" s="52">
        <v>194846422970</v>
      </c>
      <c r="K1611" s="52"/>
    </row>
    <row r="1612" spans="1:11">
      <c r="A1612" s="52" t="s">
        <v>1009</v>
      </c>
      <c r="B1612" s="52" t="s">
        <v>5195</v>
      </c>
      <c r="C1612" s="128" t="s">
        <v>1870</v>
      </c>
      <c r="D1612" s="52" t="s">
        <v>560</v>
      </c>
      <c r="E1612" s="52" t="s">
        <v>11401</v>
      </c>
      <c r="F1612" s="52"/>
      <c r="G1612" s="134" t="s">
        <v>5774</v>
      </c>
      <c r="H1612" s="134" t="s">
        <v>1009</v>
      </c>
      <c r="I1612" s="52" t="s">
        <v>561</v>
      </c>
      <c r="J1612" s="52" t="e">
        <v>#N/A</v>
      </c>
      <c r="K1612" s="52"/>
    </row>
    <row r="1613" spans="1:11">
      <c r="A1613" s="52" t="s">
        <v>10960</v>
      </c>
      <c r="B1613" s="52" t="s">
        <v>10050</v>
      </c>
      <c r="C1613" s="128" t="s">
        <v>9499</v>
      </c>
      <c r="D1613" s="52"/>
      <c r="E1613" s="52" t="s">
        <v>11464</v>
      </c>
      <c r="F1613" s="52"/>
      <c r="G1613" s="134" t="s">
        <v>10569</v>
      </c>
      <c r="H1613" s="134" t="s">
        <v>10960</v>
      </c>
      <c r="I1613" s="52" t="e">
        <v>#N/A</v>
      </c>
      <c r="J1613" s="52" t="e">
        <v>#N/A</v>
      </c>
      <c r="K1613" s="52"/>
    </row>
    <row r="1614" spans="1:11">
      <c r="A1614" s="52" t="s">
        <v>3959</v>
      </c>
      <c r="B1614" s="52" t="s">
        <v>5311</v>
      </c>
      <c r="C1614" s="128" t="s">
        <v>6427</v>
      </c>
      <c r="D1614" s="52" t="s">
        <v>818</v>
      </c>
      <c r="E1614" s="52">
        <v>0</v>
      </c>
      <c r="F1614" s="52" t="s">
        <v>6421</v>
      </c>
      <c r="G1614" s="134" t="s">
        <v>6428</v>
      </c>
      <c r="H1614" s="145" t="s">
        <v>3959</v>
      </c>
      <c r="I1614" s="52" t="s">
        <v>818</v>
      </c>
      <c r="J1614" s="52" t="e">
        <v>#N/A</v>
      </c>
      <c r="K1614" s="52"/>
    </row>
    <row r="1615" spans="1:11">
      <c r="A1615" s="52" t="s">
        <v>11005</v>
      </c>
      <c r="B1615" s="52" t="s">
        <v>10294</v>
      </c>
      <c r="C1615" s="128" t="s">
        <v>9823</v>
      </c>
      <c r="D1615" s="52"/>
      <c r="E1615" s="52" t="s">
        <v>11465</v>
      </c>
      <c r="F1615" s="52"/>
      <c r="G1615" s="134" t="s">
        <v>10887</v>
      </c>
      <c r="H1615" s="134" t="s">
        <v>11005</v>
      </c>
      <c r="I1615" s="52" t="e">
        <v>#N/A</v>
      </c>
      <c r="J1615" s="52" t="e">
        <v>#N/A</v>
      </c>
      <c r="K1615" s="52"/>
    </row>
    <row r="1616" spans="1:11">
      <c r="A1616" s="52" t="s">
        <v>1009</v>
      </c>
      <c r="B1616" s="52" t="s">
        <v>10023</v>
      </c>
      <c r="C1616" s="128" t="s">
        <v>9466</v>
      </c>
      <c r="D1616" s="52"/>
      <c r="E1616" s="52" t="s">
        <v>12257</v>
      </c>
      <c r="F1616" s="52"/>
      <c r="G1616" s="134" t="s">
        <v>10536</v>
      </c>
      <c r="H1616" s="52" t="s">
        <v>1009</v>
      </c>
      <c r="I1616" s="52">
        <v>6932485009794</v>
      </c>
      <c r="J1616" s="52">
        <v>194846426039</v>
      </c>
      <c r="K1616" s="52"/>
    </row>
    <row r="1617" spans="1:11">
      <c r="A1617" s="52" t="s">
        <v>976</v>
      </c>
      <c r="B1617" s="52" t="s">
        <v>10087</v>
      </c>
      <c r="C1617" s="128" t="s">
        <v>9549</v>
      </c>
      <c r="D1617" s="52"/>
      <c r="E1617" s="52" t="s">
        <v>12258</v>
      </c>
      <c r="F1617" s="52"/>
      <c r="G1617" s="134" t="s">
        <v>10619</v>
      </c>
      <c r="H1617" s="52" t="s">
        <v>976</v>
      </c>
      <c r="I1617" s="52">
        <v>6932485009800</v>
      </c>
      <c r="J1617" s="52">
        <v>194846426046</v>
      </c>
      <c r="K1617" s="52"/>
    </row>
    <row r="1618" spans="1:11">
      <c r="A1618" s="52" t="s">
        <v>762</v>
      </c>
      <c r="B1618" s="52" t="s">
        <v>10093</v>
      </c>
      <c r="C1618" s="128" t="s">
        <v>9560</v>
      </c>
      <c r="D1618" s="52"/>
      <c r="E1618" s="52" t="s">
        <v>12259</v>
      </c>
      <c r="F1618" s="52"/>
      <c r="G1618" s="134" t="s">
        <v>10629</v>
      </c>
      <c r="H1618" s="52" t="s">
        <v>762</v>
      </c>
      <c r="I1618" s="52">
        <v>6932485009817</v>
      </c>
      <c r="J1618" s="52">
        <v>194846426053</v>
      </c>
      <c r="K1618" s="52"/>
    </row>
    <row r="1619" spans="1:11">
      <c r="A1619" s="52" t="s">
        <v>8777</v>
      </c>
      <c r="B1619" s="52" t="s">
        <v>8231</v>
      </c>
      <c r="C1619" s="128" t="s">
        <v>8505</v>
      </c>
      <c r="D1619" s="52" t="s">
        <v>8759</v>
      </c>
      <c r="E1619" s="52" t="s">
        <v>12260</v>
      </c>
      <c r="F1619" s="52" t="s">
        <v>8791</v>
      </c>
      <c r="G1619" s="134" t="s">
        <v>8837</v>
      </c>
      <c r="H1619" s="52" t="s">
        <v>8777</v>
      </c>
      <c r="I1619" s="52" t="s">
        <v>8910</v>
      </c>
      <c r="J1619" s="52">
        <v>194846421256</v>
      </c>
      <c r="K1619" s="52"/>
    </row>
    <row r="1620" spans="1:11">
      <c r="A1620" s="52" t="s">
        <v>976</v>
      </c>
      <c r="B1620" s="52" t="s">
        <v>10283</v>
      </c>
      <c r="C1620" s="128" t="s">
        <v>9809</v>
      </c>
      <c r="D1620" s="52"/>
      <c r="E1620" s="52" t="s">
        <v>12261</v>
      </c>
      <c r="F1620" s="52"/>
      <c r="G1620" s="134" t="s">
        <v>10874</v>
      </c>
      <c r="H1620" s="52" t="s">
        <v>976</v>
      </c>
      <c r="I1620" s="52">
        <v>6932485007189</v>
      </c>
      <c r="J1620" s="52">
        <v>194846424585</v>
      </c>
      <c r="K1620" s="52"/>
    </row>
    <row r="1621" spans="1:11">
      <c r="A1621" s="52" t="s">
        <v>1677</v>
      </c>
      <c r="B1621" s="52" t="s">
        <v>10287</v>
      </c>
      <c r="C1621" s="128" t="s">
        <v>9814</v>
      </c>
      <c r="D1621" s="52"/>
      <c r="E1621" s="52" t="s">
        <v>12262</v>
      </c>
      <c r="F1621" s="52"/>
      <c r="G1621" s="134" t="s">
        <v>10879</v>
      </c>
      <c r="H1621" s="52" t="s">
        <v>1677</v>
      </c>
      <c r="I1621" s="52">
        <v>6932485007196</v>
      </c>
      <c r="J1621" s="52">
        <v>194846424592</v>
      </c>
      <c r="K1621" s="52"/>
    </row>
    <row r="1622" spans="1:11">
      <c r="A1622" s="52" t="s">
        <v>2467</v>
      </c>
      <c r="B1622" s="52" t="s">
        <v>10025</v>
      </c>
      <c r="C1622" s="128" t="s">
        <v>9468</v>
      </c>
      <c r="D1622" s="52"/>
      <c r="E1622" s="52" t="s">
        <v>12263</v>
      </c>
      <c r="F1622" s="52"/>
      <c r="G1622" s="134" t="s">
        <v>10538</v>
      </c>
      <c r="H1622" s="52" t="s">
        <v>2467</v>
      </c>
      <c r="I1622" s="52">
        <v>6932485007202</v>
      </c>
      <c r="J1622" s="52">
        <v>194846424608</v>
      </c>
      <c r="K1622" s="52"/>
    </row>
    <row r="1623" spans="1:11">
      <c r="A1623" s="52" t="s">
        <v>2467</v>
      </c>
      <c r="B1623" s="52" t="s">
        <v>10256</v>
      </c>
      <c r="C1623" s="128" t="s">
        <v>9777</v>
      </c>
      <c r="D1623" s="52"/>
      <c r="E1623" s="52" t="s">
        <v>12264</v>
      </c>
      <c r="F1623" s="52"/>
      <c r="G1623" s="134" t="s">
        <v>10842</v>
      </c>
      <c r="H1623" s="52" t="s">
        <v>2467</v>
      </c>
      <c r="I1623" s="52">
        <v>6932485007219</v>
      </c>
      <c r="J1623" s="52">
        <v>194846424615</v>
      </c>
      <c r="K1623" s="52"/>
    </row>
    <row r="1624" spans="1:11">
      <c r="A1624" s="52" t="s">
        <v>2467</v>
      </c>
      <c r="B1624" s="52" t="s">
        <v>10021</v>
      </c>
      <c r="C1624" s="128" t="s">
        <v>9464</v>
      </c>
      <c r="D1624" s="52"/>
      <c r="E1624" s="52" t="s">
        <v>12265</v>
      </c>
      <c r="F1624" s="52"/>
      <c r="G1624" s="134" t="s">
        <v>10534</v>
      </c>
      <c r="H1624" s="52" t="s">
        <v>2467</v>
      </c>
      <c r="I1624" s="52">
        <v>6932485007226</v>
      </c>
      <c r="J1624" s="52">
        <v>194846424622</v>
      </c>
      <c r="K1624" s="52"/>
    </row>
    <row r="1625" spans="1:11">
      <c r="A1625" s="52" t="s">
        <v>762</v>
      </c>
      <c r="B1625" s="52" t="s">
        <v>10307</v>
      </c>
      <c r="C1625" s="128" t="s">
        <v>9837</v>
      </c>
      <c r="D1625" s="52"/>
      <c r="E1625" s="52" t="s">
        <v>12266</v>
      </c>
      <c r="F1625" s="52"/>
      <c r="G1625" s="134" t="s">
        <v>10901</v>
      </c>
      <c r="H1625" s="52" t="s">
        <v>762</v>
      </c>
      <c r="I1625" s="52">
        <v>6932485007233</v>
      </c>
      <c r="J1625" s="52">
        <v>194846424646</v>
      </c>
      <c r="K1625" s="52"/>
    </row>
    <row r="1626" spans="1:11">
      <c r="A1626" s="52" t="s">
        <v>1678</v>
      </c>
      <c r="B1626" s="52" t="s">
        <v>10118</v>
      </c>
      <c r="C1626" s="128" t="s">
        <v>9597</v>
      </c>
      <c r="D1626" s="52"/>
      <c r="E1626" s="52" t="s">
        <v>12267</v>
      </c>
      <c r="F1626" s="52"/>
      <c r="G1626" s="134" t="s">
        <v>10666</v>
      </c>
      <c r="H1626" s="52" t="s">
        <v>1678</v>
      </c>
      <c r="I1626" s="52">
        <v>6932485007240</v>
      </c>
      <c r="J1626" s="52">
        <v>194846424653</v>
      </c>
      <c r="K1626" s="52"/>
    </row>
    <row r="1627" spans="1:11">
      <c r="A1627" s="52" t="s">
        <v>4002</v>
      </c>
      <c r="B1627" s="52" t="s">
        <v>10042</v>
      </c>
      <c r="C1627" s="128" t="s">
        <v>9490</v>
      </c>
      <c r="D1627" s="52"/>
      <c r="E1627" s="52" t="s">
        <v>12268</v>
      </c>
      <c r="F1627" s="52"/>
      <c r="G1627" s="134" t="s">
        <v>10560</v>
      </c>
      <c r="H1627" s="52" t="s">
        <v>4002</v>
      </c>
      <c r="I1627" s="52">
        <v>6932485007257</v>
      </c>
      <c r="J1627" s="52">
        <v>194846424660</v>
      </c>
      <c r="K1627" s="52"/>
    </row>
    <row r="1628" spans="1:11">
      <c r="A1628" s="52" t="s">
        <v>1009</v>
      </c>
      <c r="B1628" s="52" t="s">
        <v>10106</v>
      </c>
      <c r="C1628" s="128" t="s">
        <v>9580</v>
      </c>
      <c r="D1628" s="52"/>
      <c r="E1628" s="52" t="s">
        <v>12269</v>
      </c>
      <c r="F1628" s="52"/>
      <c r="G1628" s="134" t="s">
        <v>10649</v>
      </c>
      <c r="H1628" s="52" t="s">
        <v>1009</v>
      </c>
      <c r="I1628" s="52">
        <v>6932485009046</v>
      </c>
      <c r="J1628" s="52">
        <v>194846425667</v>
      </c>
      <c r="K1628" s="52"/>
    </row>
    <row r="1629" spans="1:11">
      <c r="A1629" s="52" t="s">
        <v>3959</v>
      </c>
      <c r="B1629" s="52" t="s">
        <v>5309</v>
      </c>
      <c r="C1629" s="128" t="s">
        <v>6422</v>
      </c>
      <c r="D1629" s="52" t="s">
        <v>818</v>
      </c>
      <c r="E1629" s="52">
        <v>0</v>
      </c>
      <c r="F1629" s="52" t="s">
        <v>6421</v>
      </c>
      <c r="G1629" s="134" t="s">
        <v>6423</v>
      </c>
      <c r="H1629" s="145" t="s">
        <v>3959</v>
      </c>
      <c r="I1629" s="52" t="s">
        <v>818</v>
      </c>
      <c r="J1629" s="52" t="e">
        <v>#N/A</v>
      </c>
      <c r="K1629" s="52"/>
    </row>
    <row r="1630" spans="1:11">
      <c r="A1630" s="52" t="s">
        <v>10998</v>
      </c>
      <c r="B1630" s="52" t="s">
        <v>10257</v>
      </c>
      <c r="C1630" s="128" t="s">
        <v>9778</v>
      </c>
      <c r="D1630" s="52"/>
      <c r="E1630" s="52" t="s">
        <v>11466</v>
      </c>
      <c r="F1630" s="52"/>
      <c r="G1630" s="134" t="s">
        <v>10843</v>
      </c>
      <c r="H1630" s="134" t="s">
        <v>10998</v>
      </c>
      <c r="I1630" s="52" t="e">
        <v>#N/A</v>
      </c>
      <c r="J1630" s="52" t="e">
        <v>#N/A</v>
      </c>
      <c r="K1630" s="52"/>
    </row>
    <row r="1631" spans="1:11">
      <c r="A1631" s="52" t="s">
        <v>762</v>
      </c>
      <c r="B1631" s="52" t="s">
        <v>8230</v>
      </c>
      <c r="C1631" s="128" t="s">
        <v>8507</v>
      </c>
      <c r="D1631" s="52" t="s">
        <v>8759</v>
      </c>
      <c r="E1631" s="52" t="s">
        <v>12271</v>
      </c>
      <c r="F1631" s="52" t="s">
        <v>8792</v>
      </c>
      <c r="G1631" s="134" t="s">
        <v>8839</v>
      </c>
      <c r="H1631" s="52" t="s">
        <v>762</v>
      </c>
      <c r="I1631" s="52">
        <v>6932485002535</v>
      </c>
      <c r="J1631" s="52">
        <v>194846420730</v>
      </c>
      <c r="K1631" s="52"/>
    </row>
    <row r="1632" spans="1:11">
      <c r="A1632" s="52" t="s">
        <v>1630</v>
      </c>
      <c r="B1632" s="52" t="s">
        <v>1291</v>
      </c>
      <c r="C1632" s="128" t="s">
        <v>2173</v>
      </c>
      <c r="D1632" s="52" t="s">
        <v>1292</v>
      </c>
      <c r="E1632" s="52" t="s">
        <v>11396</v>
      </c>
      <c r="F1632" s="52" t="s">
        <v>6301</v>
      </c>
      <c r="G1632" s="134" t="s">
        <v>14226</v>
      </c>
      <c r="H1632" s="134" t="s">
        <v>1630</v>
      </c>
      <c r="I1632" s="52">
        <v>6972200190758</v>
      </c>
      <c r="J1632" s="52" t="e">
        <v>#N/A</v>
      </c>
      <c r="K1632" s="52"/>
    </row>
    <row r="1633" spans="1:11">
      <c r="A1633" s="52" t="s">
        <v>1678</v>
      </c>
      <c r="B1633" s="52" t="s">
        <v>8041</v>
      </c>
      <c r="C1633" s="128" t="s">
        <v>8509</v>
      </c>
      <c r="D1633" s="52" t="s">
        <v>8759</v>
      </c>
      <c r="E1633" s="52" t="s">
        <v>12273</v>
      </c>
      <c r="F1633" s="52" t="s">
        <v>8792</v>
      </c>
      <c r="G1633" s="134" t="s">
        <v>8841</v>
      </c>
      <c r="H1633" s="52" t="s">
        <v>1678</v>
      </c>
      <c r="I1633" s="52">
        <v>6932485002702</v>
      </c>
      <c r="J1633" s="52">
        <v>194846420815</v>
      </c>
      <c r="K1633" s="52"/>
    </row>
    <row r="1634" spans="1:11">
      <c r="A1634" s="52" t="s">
        <v>4002</v>
      </c>
      <c r="B1634" s="52" t="s">
        <v>8098</v>
      </c>
      <c r="C1634" s="128" t="s">
        <v>8510</v>
      </c>
      <c r="D1634" s="52" t="s">
        <v>8759</v>
      </c>
      <c r="E1634" s="52" t="s">
        <v>12274</v>
      </c>
      <c r="F1634" s="52" t="s">
        <v>8793</v>
      </c>
      <c r="G1634" s="134" t="s">
        <v>4495</v>
      </c>
      <c r="H1634" s="52" t="s">
        <v>4002</v>
      </c>
      <c r="I1634" s="52">
        <v>6932485003662</v>
      </c>
      <c r="J1634" s="52">
        <v>194846421560</v>
      </c>
      <c r="K1634" s="52"/>
    </row>
    <row r="1635" spans="1:11">
      <c r="A1635" s="52" t="s">
        <v>5641</v>
      </c>
      <c r="B1635" s="52" t="s">
        <v>421</v>
      </c>
      <c r="C1635" s="128" t="s">
        <v>1798</v>
      </c>
      <c r="D1635" s="52" t="s">
        <v>420</v>
      </c>
      <c r="E1635" s="52" t="s">
        <v>11395</v>
      </c>
      <c r="F1635" s="52" t="s">
        <v>5639</v>
      </c>
      <c r="G1635" s="134" t="s">
        <v>5640</v>
      </c>
      <c r="H1635" s="134" t="s">
        <v>5641</v>
      </c>
      <c r="I1635" s="52" t="s">
        <v>422</v>
      </c>
      <c r="J1635" s="52" t="e">
        <v>#N/A</v>
      </c>
      <c r="K1635" s="52"/>
    </row>
    <row r="1636" spans="1:11">
      <c r="A1636" s="52" t="s">
        <v>976</v>
      </c>
      <c r="B1636" s="52" t="s">
        <v>275</v>
      </c>
      <c r="C1636" s="128" t="s">
        <v>1738</v>
      </c>
      <c r="D1636" s="52" t="s">
        <v>273</v>
      </c>
      <c r="E1636" s="52" t="s">
        <v>11394</v>
      </c>
      <c r="F1636" s="52" t="s">
        <v>5526</v>
      </c>
      <c r="G1636" s="134" t="s">
        <v>274</v>
      </c>
      <c r="H1636" s="134" t="s">
        <v>976</v>
      </c>
      <c r="I1636" s="52" t="s">
        <v>276</v>
      </c>
      <c r="J1636" s="52" t="e">
        <v>#N/A</v>
      </c>
      <c r="K1636" s="52"/>
    </row>
    <row r="1637" spans="1:11">
      <c r="A1637" s="52" t="s">
        <v>11009</v>
      </c>
      <c r="B1637" s="52" t="s">
        <v>7918</v>
      </c>
      <c r="C1637" s="128" t="s">
        <v>8511</v>
      </c>
      <c r="D1637" s="52" t="s">
        <v>8759</v>
      </c>
      <c r="E1637" s="52">
        <v>0</v>
      </c>
      <c r="F1637" s="52" t="e">
        <v>#N/A</v>
      </c>
      <c r="G1637" s="134" t="s">
        <v>9040</v>
      </c>
      <c r="H1637" s="52" t="s">
        <v>11009</v>
      </c>
      <c r="I1637" s="52">
        <v>6932485004652</v>
      </c>
      <c r="J1637" s="52">
        <v>194846422444</v>
      </c>
      <c r="K1637" s="52"/>
    </row>
    <row r="1638" spans="1:11">
      <c r="A1638" s="52" t="s">
        <v>943</v>
      </c>
      <c r="B1638" s="52" t="s">
        <v>7821</v>
      </c>
      <c r="C1638" s="128" t="s">
        <v>8512</v>
      </c>
      <c r="D1638" s="52" t="s">
        <v>8759</v>
      </c>
      <c r="E1638" s="52" t="s">
        <v>12275</v>
      </c>
      <c r="F1638" s="52" t="s">
        <v>8792</v>
      </c>
      <c r="G1638" s="134" t="s">
        <v>6837</v>
      </c>
      <c r="H1638" s="52" t="s">
        <v>943</v>
      </c>
      <c r="I1638" s="52">
        <v>6932485002399</v>
      </c>
      <c r="J1638" s="52">
        <v>194846420594</v>
      </c>
      <c r="K1638" s="52"/>
    </row>
    <row r="1639" spans="1:11">
      <c r="A1639" s="52" t="s">
        <v>961</v>
      </c>
      <c r="B1639" s="52" t="s">
        <v>8082</v>
      </c>
      <c r="C1639" s="128" t="s">
        <v>8513</v>
      </c>
      <c r="D1639" s="52" t="s">
        <v>8759</v>
      </c>
      <c r="E1639" s="52" t="s">
        <v>12276</v>
      </c>
      <c r="F1639" s="52" t="s">
        <v>8792</v>
      </c>
      <c r="G1639" s="134" t="s">
        <v>8842</v>
      </c>
      <c r="H1639" s="52" t="s">
        <v>961</v>
      </c>
      <c r="I1639" s="52">
        <v>6932485002405</v>
      </c>
      <c r="J1639" s="52">
        <v>194846420600</v>
      </c>
      <c r="K1639" s="52"/>
    </row>
    <row r="1640" spans="1:11">
      <c r="A1640" s="52" t="s">
        <v>976</v>
      </c>
      <c r="B1640" s="52" t="s">
        <v>7874</v>
      </c>
      <c r="C1640" s="128" t="s">
        <v>8514</v>
      </c>
      <c r="D1640" s="52" t="s">
        <v>8759</v>
      </c>
      <c r="E1640" s="52" t="s">
        <v>12277</v>
      </c>
      <c r="F1640" s="52" t="s">
        <v>8792</v>
      </c>
      <c r="G1640" s="134" t="s">
        <v>2425</v>
      </c>
      <c r="H1640" s="52" t="s">
        <v>976</v>
      </c>
      <c r="I1640" s="52">
        <v>6932485002412</v>
      </c>
      <c r="J1640" s="52">
        <v>194846420617</v>
      </c>
      <c r="K1640" s="52"/>
    </row>
    <row r="1641" spans="1:11">
      <c r="A1641" s="52" t="s">
        <v>1677</v>
      </c>
      <c r="B1641" s="52" t="s">
        <v>7953</v>
      </c>
      <c r="C1641" s="128" t="s">
        <v>8515</v>
      </c>
      <c r="D1641" s="52" t="s">
        <v>8759</v>
      </c>
      <c r="E1641" s="52" t="s">
        <v>12278</v>
      </c>
      <c r="F1641" s="52" t="s">
        <v>8792</v>
      </c>
      <c r="G1641" s="134" t="s">
        <v>4518</v>
      </c>
      <c r="H1641" s="52" t="s">
        <v>1677</v>
      </c>
      <c r="I1641" s="52">
        <v>6932485002429</v>
      </c>
      <c r="J1641" s="52">
        <v>194846420624</v>
      </c>
      <c r="K1641" s="52"/>
    </row>
    <row r="1642" spans="1:11">
      <c r="A1642" s="52" t="s">
        <v>772</v>
      </c>
      <c r="B1642" s="52" t="s">
        <v>8229</v>
      </c>
      <c r="C1642" s="128" t="s">
        <v>8516</v>
      </c>
      <c r="D1642" s="52" t="s">
        <v>8759</v>
      </c>
      <c r="E1642" s="52" t="s">
        <v>12279</v>
      </c>
      <c r="F1642" s="52" t="s">
        <v>8792</v>
      </c>
      <c r="G1642" s="134" t="s">
        <v>8843</v>
      </c>
      <c r="H1642" s="52" t="s">
        <v>772</v>
      </c>
      <c r="I1642" s="52">
        <v>6932485002436</v>
      </c>
      <c r="J1642" s="52">
        <v>194846420631</v>
      </c>
      <c r="K1642" s="52"/>
    </row>
    <row r="1643" spans="1:11">
      <c r="A1643" s="52" t="s">
        <v>772</v>
      </c>
      <c r="B1643" s="52" t="s">
        <v>8062</v>
      </c>
      <c r="C1643" s="128" t="s">
        <v>8517</v>
      </c>
      <c r="D1643" s="52" t="s">
        <v>8759</v>
      </c>
      <c r="E1643" s="52" t="s">
        <v>12280</v>
      </c>
      <c r="F1643" s="52" t="s">
        <v>8792</v>
      </c>
      <c r="G1643" s="134" t="s">
        <v>4489</v>
      </c>
      <c r="H1643" s="52" t="s">
        <v>772</v>
      </c>
      <c r="I1643" s="52">
        <v>6932485002443</v>
      </c>
      <c r="J1643" s="52">
        <v>194846420648</v>
      </c>
      <c r="K1643" s="52"/>
    </row>
    <row r="1644" spans="1:11">
      <c r="A1644" s="52" t="s">
        <v>2467</v>
      </c>
      <c r="B1644" s="52" t="s">
        <v>8190</v>
      </c>
      <c r="C1644" s="128" t="s">
        <v>8518</v>
      </c>
      <c r="D1644" s="52" t="s">
        <v>8759</v>
      </c>
      <c r="E1644" s="52" t="s">
        <v>12281</v>
      </c>
      <c r="F1644" s="52" t="s">
        <v>8792</v>
      </c>
      <c r="G1644" s="134" t="s">
        <v>8844</v>
      </c>
      <c r="H1644" s="52" t="s">
        <v>2467</v>
      </c>
      <c r="I1644" s="52">
        <v>6932485002450</v>
      </c>
      <c r="J1644" s="52">
        <v>194846420655</v>
      </c>
      <c r="K1644" s="52"/>
    </row>
    <row r="1645" spans="1:11">
      <c r="A1645" s="52" t="s">
        <v>2467</v>
      </c>
      <c r="B1645" s="52" t="s">
        <v>7875</v>
      </c>
      <c r="C1645" s="128" t="s">
        <v>8519</v>
      </c>
      <c r="D1645" s="52" t="s">
        <v>8759</v>
      </c>
      <c r="E1645" s="52" t="s">
        <v>12282</v>
      </c>
      <c r="F1645" s="52" t="s">
        <v>8794</v>
      </c>
      <c r="G1645" s="134" t="s">
        <v>8845</v>
      </c>
      <c r="H1645" s="52" t="s">
        <v>2467</v>
      </c>
      <c r="I1645" s="52">
        <v>6932485002467</v>
      </c>
      <c r="J1645" s="52">
        <v>194846420662</v>
      </c>
      <c r="K1645" s="52"/>
    </row>
    <row r="1646" spans="1:11">
      <c r="A1646" s="52" t="s">
        <v>769</v>
      </c>
      <c r="B1646" s="52" t="s">
        <v>8012</v>
      </c>
      <c r="C1646" s="128" t="s">
        <v>8520</v>
      </c>
      <c r="D1646" s="52" t="s">
        <v>8759</v>
      </c>
      <c r="E1646" s="52" t="s">
        <v>12283</v>
      </c>
      <c r="F1646" s="52" t="s">
        <v>8792</v>
      </c>
      <c r="G1646" s="134" t="s">
        <v>8846</v>
      </c>
      <c r="H1646" s="52" t="s">
        <v>769</v>
      </c>
      <c r="I1646" s="52">
        <v>6932485002474</v>
      </c>
      <c r="J1646" s="52">
        <v>194846420679</v>
      </c>
      <c r="K1646" s="52"/>
    </row>
    <row r="1647" spans="1:11">
      <c r="A1647" s="52" t="s">
        <v>2467</v>
      </c>
      <c r="B1647" s="52" t="s">
        <v>7999</v>
      </c>
      <c r="C1647" s="128" t="s">
        <v>8521</v>
      </c>
      <c r="D1647" s="52" t="s">
        <v>8759</v>
      </c>
      <c r="E1647" s="52" t="s">
        <v>12284</v>
      </c>
      <c r="F1647" s="52" t="s">
        <v>8792</v>
      </c>
      <c r="G1647" s="134" t="s">
        <v>8847</v>
      </c>
      <c r="H1647" s="52" t="s">
        <v>2467</v>
      </c>
      <c r="I1647" s="52">
        <v>6932485002498</v>
      </c>
      <c r="J1647" s="52">
        <v>194846420693</v>
      </c>
      <c r="K1647" s="52"/>
    </row>
    <row r="1648" spans="1:11">
      <c r="A1648" s="52" t="s">
        <v>769</v>
      </c>
      <c r="B1648" s="52" t="s">
        <v>8045</v>
      </c>
      <c r="C1648" s="128" t="s">
        <v>8522</v>
      </c>
      <c r="D1648" s="52" t="s">
        <v>8759</v>
      </c>
      <c r="E1648" s="52" t="s">
        <v>12285</v>
      </c>
      <c r="F1648" s="52" t="s">
        <v>8792</v>
      </c>
      <c r="G1648" s="134" t="s">
        <v>8848</v>
      </c>
      <c r="H1648" s="52" t="s">
        <v>769</v>
      </c>
      <c r="I1648" s="52">
        <v>6932485002511</v>
      </c>
      <c r="J1648" s="52">
        <v>194846420716</v>
      </c>
      <c r="K1648" s="52"/>
    </row>
    <row r="1649" spans="1:11">
      <c r="A1649" s="52" t="s">
        <v>5760</v>
      </c>
      <c r="B1649" s="52" t="s">
        <v>7811</v>
      </c>
      <c r="C1649" s="128" t="s">
        <v>8523</v>
      </c>
      <c r="D1649" s="52" t="s">
        <v>8759</v>
      </c>
      <c r="E1649" s="52" t="s">
        <v>12286</v>
      </c>
      <c r="F1649" s="52" t="s">
        <v>8792</v>
      </c>
      <c r="G1649" s="134" t="s">
        <v>755</v>
      </c>
      <c r="H1649" s="52" t="s">
        <v>5760</v>
      </c>
      <c r="I1649" s="52">
        <v>6932485002528</v>
      </c>
      <c r="J1649" s="52">
        <v>194846420723</v>
      </c>
      <c r="K1649" s="52"/>
    </row>
    <row r="1650" spans="1:11">
      <c r="A1650" s="52" t="s">
        <v>976</v>
      </c>
      <c r="B1650" s="52" t="s">
        <v>271</v>
      </c>
      <c r="C1650" s="128" t="s">
        <v>1737</v>
      </c>
      <c r="D1650" s="52" t="s">
        <v>5524</v>
      </c>
      <c r="E1650" s="52">
        <v>0</v>
      </c>
      <c r="F1650" s="52" t="s">
        <v>5525</v>
      </c>
      <c r="G1650" s="134" t="s">
        <v>270</v>
      </c>
      <c r="H1650" s="134" t="s">
        <v>976</v>
      </c>
      <c r="I1650" s="52" t="s">
        <v>272</v>
      </c>
      <c r="J1650" s="52" t="e">
        <v>#N/A</v>
      </c>
      <c r="K1650" s="52"/>
    </row>
    <row r="1651" spans="1:11">
      <c r="A1651" s="52" t="s">
        <v>10991</v>
      </c>
      <c r="B1651" s="52" t="s">
        <v>10214</v>
      </c>
      <c r="C1651" s="128" t="s">
        <v>9723</v>
      </c>
      <c r="D1651" s="52"/>
      <c r="E1651" s="52" t="s">
        <v>11467</v>
      </c>
      <c r="F1651" s="52"/>
      <c r="G1651" s="134" t="s">
        <v>10789</v>
      </c>
      <c r="H1651" s="134" t="s">
        <v>10991</v>
      </c>
      <c r="I1651" s="52" t="e">
        <v>#N/A</v>
      </c>
      <c r="J1651" s="52" t="e">
        <v>#N/A</v>
      </c>
      <c r="K1651" s="52"/>
    </row>
    <row r="1652" spans="1:11">
      <c r="A1652" s="52" t="s">
        <v>2467</v>
      </c>
      <c r="B1652" s="52" t="s">
        <v>8054</v>
      </c>
      <c r="C1652" s="128" t="s">
        <v>8526</v>
      </c>
      <c r="D1652" s="52" t="s">
        <v>8759</v>
      </c>
      <c r="E1652" s="52" t="s">
        <v>12289</v>
      </c>
      <c r="F1652" s="52" t="s">
        <v>8792</v>
      </c>
      <c r="G1652" s="134" t="s">
        <v>8851</v>
      </c>
      <c r="H1652" s="52" t="s">
        <v>2467</v>
      </c>
      <c r="I1652" s="52">
        <v>6932485002559</v>
      </c>
      <c r="J1652" s="52">
        <v>194846420754</v>
      </c>
      <c r="K1652" s="52"/>
    </row>
    <row r="1653" spans="1:11">
      <c r="A1653" s="52" t="s">
        <v>2467</v>
      </c>
      <c r="B1653" s="52" t="s">
        <v>7839</v>
      </c>
      <c r="C1653" s="128" t="s">
        <v>8527</v>
      </c>
      <c r="D1653" s="52" t="s">
        <v>8759</v>
      </c>
      <c r="E1653" s="52" t="s">
        <v>12290</v>
      </c>
      <c r="F1653" s="52" t="s">
        <v>8792</v>
      </c>
      <c r="G1653" s="134" t="s">
        <v>8852</v>
      </c>
      <c r="H1653" s="52" t="s">
        <v>2467</v>
      </c>
      <c r="I1653" s="52">
        <v>6932485002504</v>
      </c>
      <c r="J1653" s="52">
        <v>194846420709</v>
      </c>
      <c r="K1653" s="52"/>
    </row>
    <row r="1654" spans="1:11">
      <c r="A1654" s="52" t="s">
        <v>277</v>
      </c>
      <c r="B1654" s="52" t="s">
        <v>278</v>
      </c>
      <c r="C1654" s="128" t="s">
        <v>1739</v>
      </c>
      <c r="D1654" s="52" t="s">
        <v>1290</v>
      </c>
      <c r="E1654" s="52" t="s">
        <v>11393</v>
      </c>
      <c r="F1654" s="52" t="s">
        <v>5527</v>
      </c>
      <c r="G1654" s="134" t="s">
        <v>5528</v>
      </c>
      <c r="H1654" s="134" t="s">
        <v>277</v>
      </c>
      <c r="I1654" s="52" t="s">
        <v>279</v>
      </c>
      <c r="J1654" s="52" t="e">
        <v>#N/A</v>
      </c>
      <c r="K1654" s="52"/>
    </row>
    <row r="1655" spans="1:11">
      <c r="A1655" s="52" t="s">
        <v>762</v>
      </c>
      <c r="B1655" s="52" t="s">
        <v>7824</v>
      </c>
      <c r="C1655" s="128" t="s">
        <v>8529</v>
      </c>
      <c r="D1655" s="52" t="s">
        <v>8759</v>
      </c>
      <c r="E1655" s="52" t="s">
        <v>12292</v>
      </c>
      <c r="F1655" s="52" t="s">
        <v>8792</v>
      </c>
      <c r="G1655" s="134" t="s">
        <v>8854</v>
      </c>
      <c r="H1655" s="52" t="s">
        <v>762</v>
      </c>
      <c r="I1655" s="52">
        <v>6932485002542</v>
      </c>
      <c r="J1655" s="52">
        <v>194846420747</v>
      </c>
      <c r="K1655" s="52"/>
    </row>
    <row r="1656" spans="1:11">
      <c r="A1656" s="52" t="s">
        <v>2467</v>
      </c>
      <c r="B1656" s="52" t="s">
        <v>8133</v>
      </c>
      <c r="C1656" s="128" t="s">
        <v>8530</v>
      </c>
      <c r="D1656" s="52" t="s">
        <v>8759</v>
      </c>
      <c r="E1656" s="52" t="s">
        <v>12293</v>
      </c>
      <c r="F1656" s="52" t="s">
        <v>8792</v>
      </c>
      <c r="G1656" s="134" t="s">
        <v>8855</v>
      </c>
      <c r="H1656" s="52" t="s">
        <v>2467</v>
      </c>
      <c r="I1656" s="52">
        <v>6932485002566</v>
      </c>
      <c r="J1656" s="52">
        <v>194846420761</v>
      </c>
      <c r="K1656" s="52"/>
    </row>
    <row r="1657" spans="1:11">
      <c r="A1657" s="52" t="s">
        <v>2467</v>
      </c>
      <c r="B1657" s="52" t="s">
        <v>8138</v>
      </c>
      <c r="C1657" s="128" t="s">
        <v>8531</v>
      </c>
      <c r="D1657" s="52" t="s">
        <v>8759</v>
      </c>
      <c r="E1657" s="52" t="s">
        <v>12294</v>
      </c>
      <c r="F1657" s="52" t="s">
        <v>8792</v>
      </c>
      <c r="G1657" s="134" t="s">
        <v>8856</v>
      </c>
      <c r="H1657" s="52" t="s">
        <v>2467</v>
      </c>
      <c r="I1657" s="52">
        <v>6932485002573</v>
      </c>
      <c r="J1657" s="52">
        <v>194846420778</v>
      </c>
      <c r="K1657" s="52"/>
    </row>
    <row r="1658" spans="1:11">
      <c r="A1658" s="52" t="s">
        <v>762</v>
      </c>
      <c r="B1658" s="52" t="s">
        <v>7969</v>
      </c>
      <c r="C1658" s="128" t="s">
        <v>8532</v>
      </c>
      <c r="D1658" s="52" t="s">
        <v>8759</v>
      </c>
      <c r="E1658" s="52" t="s">
        <v>12295</v>
      </c>
      <c r="F1658" s="52" t="s">
        <v>8792</v>
      </c>
      <c r="G1658" s="134" t="s">
        <v>8857</v>
      </c>
      <c r="H1658" s="52" t="s">
        <v>762</v>
      </c>
      <c r="I1658" s="52">
        <v>6932485002597</v>
      </c>
      <c r="J1658" s="52">
        <v>194846420792</v>
      </c>
      <c r="K1658" s="52"/>
    </row>
    <row r="1659" spans="1:11">
      <c r="A1659" s="52" t="s">
        <v>1678</v>
      </c>
      <c r="B1659" s="52" t="s">
        <v>7784</v>
      </c>
      <c r="C1659" s="128" t="s">
        <v>8533</v>
      </c>
      <c r="D1659" s="52" t="s">
        <v>8759</v>
      </c>
      <c r="E1659" s="52" t="s">
        <v>12296</v>
      </c>
      <c r="F1659" s="52" t="s">
        <v>8792</v>
      </c>
      <c r="G1659" s="134" t="s">
        <v>8858</v>
      </c>
      <c r="H1659" s="52" t="s">
        <v>1678</v>
      </c>
      <c r="I1659" s="52">
        <v>6932485002696</v>
      </c>
      <c r="J1659" s="52">
        <v>194846420808</v>
      </c>
      <c r="K1659" s="52"/>
    </row>
    <row r="1660" spans="1:11">
      <c r="A1660" s="52" t="s">
        <v>4002</v>
      </c>
      <c r="B1660" s="52" t="s">
        <v>8148</v>
      </c>
      <c r="C1660" s="128" t="s">
        <v>8534</v>
      </c>
      <c r="D1660" s="52" t="s">
        <v>8759</v>
      </c>
      <c r="E1660" s="52" t="s">
        <v>12297</v>
      </c>
      <c r="F1660" s="52" t="s">
        <v>8793</v>
      </c>
      <c r="G1660" s="134" t="s">
        <v>8859</v>
      </c>
      <c r="H1660" s="52" t="s">
        <v>4002</v>
      </c>
      <c r="I1660" s="52">
        <v>6932485003655</v>
      </c>
      <c r="J1660" s="52">
        <v>194846421553</v>
      </c>
      <c r="K1660" s="52"/>
    </row>
    <row r="1661" spans="1:11">
      <c r="A1661" s="52" t="s">
        <v>10994</v>
      </c>
      <c r="B1661" s="52" t="s">
        <v>10239</v>
      </c>
      <c r="C1661" s="128" t="s">
        <v>9754</v>
      </c>
      <c r="D1661" s="52"/>
      <c r="E1661" s="52" t="s">
        <v>11468</v>
      </c>
      <c r="F1661" s="52"/>
      <c r="G1661" s="134" t="s">
        <v>10820</v>
      </c>
      <c r="H1661" s="134" t="s">
        <v>10994</v>
      </c>
      <c r="I1661" s="52" t="e">
        <v>#N/A</v>
      </c>
      <c r="J1661" s="52" t="e">
        <v>#N/A</v>
      </c>
      <c r="K1661" s="52"/>
    </row>
    <row r="1662" spans="1:11">
      <c r="A1662" s="52" t="s">
        <v>946</v>
      </c>
      <c r="B1662" s="52" t="s">
        <v>9898</v>
      </c>
      <c r="C1662" s="128" t="s">
        <v>9308</v>
      </c>
      <c r="D1662" s="52"/>
      <c r="E1662" s="52" t="s">
        <v>12298</v>
      </c>
      <c r="F1662" s="52"/>
      <c r="G1662" s="134" t="s">
        <v>10377</v>
      </c>
      <c r="H1662" s="52" t="s">
        <v>946</v>
      </c>
      <c r="I1662" s="52">
        <v>6932485007158</v>
      </c>
      <c r="J1662" s="52">
        <v>194846424554</v>
      </c>
      <c r="K1662" s="52"/>
    </row>
    <row r="1663" spans="1:11">
      <c r="A1663" s="52" t="s">
        <v>779</v>
      </c>
      <c r="B1663" s="52" t="s">
        <v>10262</v>
      </c>
      <c r="C1663" s="128" t="s">
        <v>9784</v>
      </c>
      <c r="D1663" s="52"/>
      <c r="E1663" s="52" t="s">
        <v>12299</v>
      </c>
      <c r="F1663" s="52"/>
      <c r="G1663" s="134" t="s">
        <v>10849</v>
      </c>
      <c r="H1663" s="52" t="s">
        <v>779</v>
      </c>
      <c r="I1663" s="52">
        <v>6932485007165</v>
      </c>
      <c r="J1663" s="52">
        <v>194846424561</v>
      </c>
      <c r="K1663" s="52"/>
    </row>
    <row r="1664" spans="1:11">
      <c r="A1664" s="52" t="s">
        <v>4002</v>
      </c>
      <c r="B1664" s="52" t="s">
        <v>9967</v>
      </c>
      <c r="C1664" s="128" t="s">
        <v>9388</v>
      </c>
      <c r="D1664" s="52"/>
      <c r="E1664" s="52">
        <v>0</v>
      </c>
      <c r="F1664" s="52"/>
      <c r="G1664" s="134" t="s">
        <v>10457</v>
      </c>
      <c r="H1664" s="52" t="s">
        <v>4002</v>
      </c>
      <c r="I1664" s="52">
        <v>6932485007264</v>
      </c>
      <c r="J1664" s="52">
        <v>194846424677</v>
      </c>
      <c r="K1664" s="52"/>
    </row>
    <row r="1665" spans="1:11">
      <c r="A1665" s="52" t="s">
        <v>976</v>
      </c>
      <c r="B1665" s="52" t="s">
        <v>9977</v>
      </c>
      <c r="C1665" s="128" t="s">
        <v>9401</v>
      </c>
      <c r="D1665" s="52"/>
      <c r="E1665" s="52" t="s">
        <v>12300</v>
      </c>
      <c r="F1665" s="52"/>
      <c r="G1665" s="134" t="s">
        <v>10471</v>
      </c>
      <c r="H1665" s="52" t="s">
        <v>976</v>
      </c>
      <c r="I1665" s="52" t="e">
        <v>#N/A</v>
      </c>
      <c r="J1665" s="52">
        <v>194846424684</v>
      </c>
      <c r="K1665" s="52"/>
    </row>
    <row r="1666" spans="1:11">
      <c r="A1666" s="52" t="s">
        <v>769</v>
      </c>
      <c r="B1666" s="52" t="s">
        <v>10310</v>
      </c>
      <c r="C1666" s="128" t="s">
        <v>9843</v>
      </c>
      <c r="D1666" s="52"/>
      <c r="E1666" s="52" t="s">
        <v>12301</v>
      </c>
      <c r="F1666" s="52"/>
      <c r="G1666" s="134" t="s">
        <v>10907</v>
      </c>
      <c r="H1666" s="52" t="s">
        <v>769</v>
      </c>
      <c r="I1666" s="52" t="e">
        <v>#N/A</v>
      </c>
      <c r="J1666" s="52">
        <v>194846424691</v>
      </c>
      <c r="K1666" s="52"/>
    </row>
    <row r="1667" spans="1:11">
      <c r="A1667" s="52" t="s">
        <v>2467</v>
      </c>
      <c r="B1667" s="52" t="s">
        <v>10261</v>
      </c>
      <c r="C1667" s="128" t="s">
        <v>9783</v>
      </c>
      <c r="D1667" s="52"/>
      <c r="E1667" s="52" t="s">
        <v>12302</v>
      </c>
      <c r="F1667" s="52"/>
      <c r="G1667" s="134" t="s">
        <v>10848</v>
      </c>
      <c r="H1667" s="52" t="s">
        <v>2467</v>
      </c>
      <c r="I1667" s="52" t="e">
        <v>#N/A</v>
      </c>
      <c r="J1667" s="52">
        <v>194846424707</v>
      </c>
      <c r="K1667" s="52"/>
    </row>
    <row r="1668" spans="1:11">
      <c r="A1668" s="52" t="s">
        <v>2467</v>
      </c>
      <c r="B1668" s="52" t="s">
        <v>10145</v>
      </c>
      <c r="C1668" s="128" t="s">
        <v>9634</v>
      </c>
      <c r="D1668" s="52"/>
      <c r="E1668" s="52" t="s">
        <v>12303</v>
      </c>
      <c r="F1668" s="52"/>
      <c r="G1668" s="134" t="s">
        <v>10704</v>
      </c>
      <c r="H1668" s="52" t="s">
        <v>2467</v>
      </c>
      <c r="I1668" s="52" t="e">
        <v>#N/A</v>
      </c>
      <c r="J1668" s="52">
        <v>194846424714</v>
      </c>
      <c r="K1668" s="52"/>
    </row>
    <row r="1669" spans="1:11">
      <c r="A1669" s="52" t="s">
        <v>772</v>
      </c>
      <c r="B1669" s="52" t="s">
        <v>10165</v>
      </c>
      <c r="C1669" s="128" t="s">
        <v>9658</v>
      </c>
      <c r="D1669" s="52"/>
      <c r="E1669" s="52" t="s">
        <v>12304</v>
      </c>
      <c r="F1669" s="52"/>
      <c r="G1669" s="134" t="s">
        <v>10728</v>
      </c>
      <c r="H1669" s="52" t="s">
        <v>772</v>
      </c>
      <c r="I1669" s="52" t="e">
        <v>#N/A</v>
      </c>
      <c r="J1669" s="52">
        <v>194846424721</v>
      </c>
      <c r="K1669" s="52"/>
    </row>
    <row r="1670" spans="1:11">
      <c r="A1670" s="52" t="s">
        <v>762</v>
      </c>
      <c r="B1670" s="52" t="s">
        <v>9942</v>
      </c>
      <c r="C1670" s="128" t="s">
        <v>9357</v>
      </c>
      <c r="D1670" s="52"/>
      <c r="E1670" s="52">
        <v>0</v>
      </c>
      <c r="F1670" s="52"/>
      <c r="G1670" s="134" t="s">
        <v>10426</v>
      </c>
      <c r="H1670" s="52" t="s">
        <v>762</v>
      </c>
      <c r="I1670" s="52">
        <v>6932485007325</v>
      </c>
      <c r="J1670" s="52">
        <v>194846424738</v>
      </c>
      <c r="K1670" s="52"/>
    </row>
    <row r="1671" spans="1:11">
      <c r="A1671" s="52" t="s">
        <v>769</v>
      </c>
      <c r="B1671" s="52" t="s">
        <v>10312</v>
      </c>
      <c r="C1671" s="128" t="s">
        <v>9845</v>
      </c>
      <c r="D1671" s="52"/>
      <c r="E1671" s="52" t="s">
        <v>12305</v>
      </c>
      <c r="F1671" s="52"/>
      <c r="G1671" s="134" t="s">
        <v>10909</v>
      </c>
      <c r="H1671" s="52" t="s">
        <v>769</v>
      </c>
      <c r="I1671" s="52">
        <v>6932485007332</v>
      </c>
      <c r="J1671" s="52">
        <v>194846424745</v>
      </c>
      <c r="K1671" s="52"/>
    </row>
    <row r="1672" spans="1:11">
      <c r="A1672" s="52" t="s">
        <v>769</v>
      </c>
      <c r="B1672" s="52" t="s">
        <v>9956</v>
      </c>
      <c r="C1672" s="128" t="s">
        <v>9373</v>
      </c>
      <c r="D1672" s="52"/>
      <c r="E1672" s="52" t="s">
        <v>12306</v>
      </c>
      <c r="F1672" s="52"/>
      <c r="G1672" s="134" t="s">
        <v>10442</v>
      </c>
      <c r="H1672" s="52" t="s">
        <v>769</v>
      </c>
      <c r="I1672" s="52" t="e">
        <v>#N/A</v>
      </c>
      <c r="J1672" s="52">
        <v>194846424752</v>
      </c>
      <c r="K1672" s="52"/>
    </row>
    <row r="1673" spans="1:11">
      <c r="A1673" s="52" t="s">
        <v>1678</v>
      </c>
      <c r="B1673" s="52" t="s">
        <v>10286</v>
      </c>
      <c r="C1673" s="128" t="s">
        <v>9813</v>
      </c>
      <c r="D1673" s="52"/>
      <c r="E1673" s="52" t="s">
        <v>12307</v>
      </c>
      <c r="F1673" s="52"/>
      <c r="G1673" s="134" t="s">
        <v>10878</v>
      </c>
      <c r="H1673" s="52" t="s">
        <v>1678</v>
      </c>
      <c r="I1673" s="52" t="e">
        <v>#N/A</v>
      </c>
      <c r="J1673" s="52">
        <v>194846424769</v>
      </c>
      <c r="K1673" s="52"/>
    </row>
    <row r="1674" spans="1:11">
      <c r="A1674" s="52" t="s">
        <v>943</v>
      </c>
      <c r="B1674" s="52" t="s">
        <v>10236</v>
      </c>
      <c r="C1674" s="128" t="s">
        <v>9751</v>
      </c>
      <c r="D1674" s="52"/>
      <c r="E1674" s="52" t="s">
        <v>12308</v>
      </c>
      <c r="F1674" s="52"/>
      <c r="G1674" s="134" t="s">
        <v>10817</v>
      </c>
      <c r="H1674" s="52" t="s">
        <v>943</v>
      </c>
      <c r="I1674" s="52">
        <v>6932485007363</v>
      </c>
      <c r="J1674" s="52">
        <v>194846424776</v>
      </c>
      <c r="K1674" s="52"/>
    </row>
    <row r="1675" spans="1:11">
      <c r="A1675" s="52" t="s">
        <v>4002</v>
      </c>
      <c r="B1675" s="52" t="s">
        <v>10081</v>
      </c>
      <c r="C1675" s="128" t="s">
        <v>9539</v>
      </c>
      <c r="D1675" s="52"/>
      <c r="E1675" s="52" t="s">
        <v>12309</v>
      </c>
      <c r="F1675" s="52"/>
      <c r="G1675" s="134" t="s">
        <v>10609</v>
      </c>
      <c r="H1675" s="52" t="s">
        <v>4002</v>
      </c>
      <c r="I1675" s="52" t="e">
        <v>#N/A</v>
      </c>
      <c r="J1675" s="52">
        <v>194846424783</v>
      </c>
      <c r="K1675" s="52"/>
    </row>
    <row r="1676" spans="1:11">
      <c r="A1676" s="52" t="s">
        <v>10975</v>
      </c>
      <c r="B1676" s="52" t="s">
        <v>10123</v>
      </c>
      <c r="C1676" s="128" t="s">
        <v>9603</v>
      </c>
      <c r="D1676" s="52"/>
      <c r="E1676" s="52">
        <v>0</v>
      </c>
      <c r="F1676" s="52"/>
      <c r="G1676" s="134" t="s">
        <v>10672</v>
      </c>
      <c r="H1676" s="134" t="s">
        <v>10975</v>
      </c>
      <c r="I1676" s="52" t="e">
        <v>#N/A</v>
      </c>
      <c r="J1676" s="52" t="e">
        <v>#N/A</v>
      </c>
      <c r="K1676" s="52"/>
    </row>
    <row r="1677" spans="1:11">
      <c r="A1677" s="52" t="s">
        <v>267</v>
      </c>
      <c r="B1677" s="52" t="s">
        <v>268</v>
      </c>
      <c r="C1677" s="128" t="s">
        <v>1736</v>
      </c>
      <c r="D1677" s="52" t="s">
        <v>265</v>
      </c>
      <c r="E1677" s="52" t="s">
        <v>11392</v>
      </c>
      <c r="F1677" s="52" t="s">
        <v>266</v>
      </c>
      <c r="G1677" s="134" t="s">
        <v>1529</v>
      </c>
      <c r="H1677" s="134" t="s">
        <v>267</v>
      </c>
      <c r="I1677" s="52" t="s">
        <v>269</v>
      </c>
      <c r="J1677" s="52" t="e">
        <v>#N/A</v>
      </c>
      <c r="K1677" s="52"/>
    </row>
    <row r="1678" spans="1:11">
      <c r="A1678" s="52" t="s">
        <v>263</v>
      </c>
      <c r="B1678" s="52" t="s">
        <v>5178</v>
      </c>
      <c r="C1678" s="128" t="s">
        <v>1735</v>
      </c>
      <c r="D1678" s="52" t="s">
        <v>261</v>
      </c>
      <c r="E1678" s="52" t="s">
        <v>11391</v>
      </c>
      <c r="F1678" s="52" t="s">
        <v>262</v>
      </c>
      <c r="G1678" s="134" t="s">
        <v>5523</v>
      </c>
      <c r="H1678" s="134" t="s">
        <v>263</v>
      </c>
      <c r="I1678" s="52" t="s">
        <v>264</v>
      </c>
      <c r="J1678" s="52" t="e">
        <v>#N/A</v>
      </c>
      <c r="K1678" s="52"/>
    </row>
    <row r="1679" spans="1:11">
      <c r="A1679" s="52" t="s">
        <v>2467</v>
      </c>
      <c r="B1679" s="52" t="s">
        <v>10072</v>
      </c>
      <c r="C1679" s="128" t="s">
        <v>9528</v>
      </c>
      <c r="D1679" s="52"/>
      <c r="E1679" s="52" t="s">
        <v>12312</v>
      </c>
      <c r="F1679" s="52"/>
      <c r="G1679" s="134" t="s">
        <v>10598</v>
      </c>
      <c r="H1679" s="52" t="s">
        <v>2467</v>
      </c>
      <c r="I1679" s="52">
        <v>6932485008742</v>
      </c>
      <c r="J1679" s="52">
        <v>194846425520</v>
      </c>
      <c r="K1679" s="52"/>
    </row>
    <row r="1680" spans="1:11">
      <c r="A1680" s="52" t="s">
        <v>1678</v>
      </c>
      <c r="B1680" s="52" t="s">
        <v>10280</v>
      </c>
      <c r="C1680" s="128" t="s">
        <v>9804</v>
      </c>
      <c r="D1680" s="52"/>
      <c r="E1680" s="52" t="s">
        <v>12313</v>
      </c>
      <c r="F1680" s="52"/>
      <c r="G1680" s="134" t="s">
        <v>10869</v>
      </c>
      <c r="H1680" s="52" t="s">
        <v>1678</v>
      </c>
      <c r="I1680" s="52">
        <v>6932485008759</v>
      </c>
      <c r="J1680" s="52">
        <v>194846425537</v>
      </c>
      <c r="K1680" s="52"/>
    </row>
    <row r="1681" spans="1:11">
      <c r="A1681" s="52" t="s">
        <v>10995</v>
      </c>
      <c r="B1681" s="52" t="s">
        <v>10250</v>
      </c>
      <c r="C1681" s="128" t="s">
        <v>9766</v>
      </c>
      <c r="D1681" s="52"/>
      <c r="E1681" s="52" t="s">
        <v>11469</v>
      </c>
      <c r="F1681" s="52"/>
      <c r="G1681" s="134" t="s">
        <v>10832</v>
      </c>
      <c r="H1681" s="134" t="s">
        <v>10995</v>
      </c>
      <c r="I1681" s="52" t="e">
        <v>#N/A</v>
      </c>
      <c r="J1681" s="52" t="e">
        <v>#N/A</v>
      </c>
      <c r="K1681" s="52"/>
    </row>
    <row r="1682" spans="1:11">
      <c r="A1682" s="52" t="s">
        <v>946</v>
      </c>
      <c r="B1682" s="52" t="s">
        <v>10211</v>
      </c>
      <c r="C1682" s="128" t="s">
        <v>9719</v>
      </c>
      <c r="D1682" s="52"/>
      <c r="E1682" s="52">
        <v>0</v>
      </c>
      <c r="F1682" s="52"/>
      <c r="G1682" s="134" t="s">
        <v>10785</v>
      </c>
      <c r="H1682" s="52" t="s">
        <v>946</v>
      </c>
      <c r="I1682" s="52" t="e">
        <v>#N/A</v>
      </c>
      <c r="J1682" s="52">
        <v>194846425247</v>
      </c>
      <c r="K1682" s="52"/>
    </row>
    <row r="1683" spans="1:11">
      <c r="A1683" s="52" t="s">
        <v>10947</v>
      </c>
      <c r="B1683" s="52" t="s">
        <v>9985</v>
      </c>
      <c r="C1683" s="128" t="s">
        <v>9412</v>
      </c>
      <c r="D1683" s="52"/>
      <c r="E1683" s="52">
        <v>0</v>
      </c>
      <c r="F1683" s="52"/>
      <c r="G1683" s="134" t="s">
        <v>10482</v>
      </c>
      <c r="H1683" s="134" t="s">
        <v>10947</v>
      </c>
      <c r="I1683" s="52" t="e">
        <v>#N/A</v>
      </c>
      <c r="J1683" s="52" t="e">
        <v>#N/A</v>
      </c>
      <c r="K1683" s="52"/>
    </row>
    <row r="1684" spans="1:11">
      <c r="A1684" s="52" t="s">
        <v>10977</v>
      </c>
      <c r="B1684" s="52" t="s">
        <v>10134</v>
      </c>
      <c r="C1684" s="128" t="s">
        <v>9615</v>
      </c>
      <c r="D1684" s="52"/>
      <c r="E1684" s="52">
        <v>0</v>
      </c>
      <c r="F1684" s="52"/>
      <c r="G1684" s="134" t="s">
        <v>10684</v>
      </c>
      <c r="H1684" s="134" t="s">
        <v>10977</v>
      </c>
      <c r="I1684" s="52" t="e">
        <v>#N/A</v>
      </c>
      <c r="J1684" s="52" t="e">
        <v>#N/A</v>
      </c>
      <c r="K1684" s="52"/>
    </row>
    <row r="1685" spans="1:11">
      <c r="A1685" s="52" t="s">
        <v>6635</v>
      </c>
      <c r="B1685" s="52" t="s">
        <v>5425</v>
      </c>
      <c r="C1685" s="128" t="s">
        <v>6984</v>
      </c>
      <c r="D1685" s="52" t="s">
        <v>818</v>
      </c>
      <c r="E1685" s="52">
        <v>0</v>
      </c>
      <c r="F1685" s="52" t="s">
        <v>6981</v>
      </c>
      <c r="G1685" s="134" t="s">
        <v>6985</v>
      </c>
      <c r="H1685" s="52" t="s">
        <v>6635</v>
      </c>
      <c r="I1685" s="52">
        <v>6974950109707</v>
      </c>
      <c r="J1685" s="52">
        <v>194846419499</v>
      </c>
      <c r="K1685" s="52"/>
    </row>
    <row r="1686" spans="1:11">
      <c r="A1686" s="52" t="s">
        <v>6626</v>
      </c>
      <c r="B1686" s="52" t="s">
        <v>5428</v>
      </c>
      <c r="C1686" s="128" t="s">
        <v>6992</v>
      </c>
      <c r="D1686" s="52" t="s">
        <v>818</v>
      </c>
      <c r="E1686" s="52">
        <v>0</v>
      </c>
      <c r="F1686" s="52" t="s">
        <v>6981</v>
      </c>
      <c r="G1686" s="134" t="s">
        <v>6993</v>
      </c>
      <c r="H1686" s="52" t="s">
        <v>6626</v>
      </c>
      <c r="I1686" s="52" t="s">
        <v>818</v>
      </c>
      <c r="J1686" s="52">
        <v>194846419512</v>
      </c>
      <c r="K1686" s="52"/>
    </row>
    <row r="1687" spans="1:11">
      <c r="A1687" s="52" t="s">
        <v>1557</v>
      </c>
      <c r="B1687" s="52" t="s">
        <v>5429</v>
      </c>
      <c r="C1687" s="128" t="s">
        <v>6998</v>
      </c>
      <c r="D1687" s="52" t="s">
        <v>818</v>
      </c>
      <c r="E1687" s="52">
        <v>0</v>
      </c>
      <c r="F1687" s="52" t="s">
        <v>6981</v>
      </c>
      <c r="G1687" s="134" t="s">
        <v>6999</v>
      </c>
      <c r="H1687" s="52" t="s">
        <v>1557</v>
      </c>
      <c r="I1687" s="52">
        <v>6974950109752</v>
      </c>
      <c r="J1687" s="52">
        <v>194846419543</v>
      </c>
      <c r="K1687" s="52"/>
    </row>
    <row r="1688" spans="1:11">
      <c r="A1688" s="52" t="s">
        <v>1513</v>
      </c>
      <c r="B1688" s="52" t="s">
        <v>5430</v>
      </c>
      <c r="C1688" s="128" t="s">
        <v>7002</v>
      </c>
      <c r="D1688" s="52" t="s">
        <v>818</v>
      </c>
      <c r="E1688" s="52">
        <v>0</v>
      </c>
      <c r="F1688" s="52" t="s">
        <v>6981</v>
      </c>
      <c r="G1688" s="134" t="s">
        <v>7003</v>
      </c>
      <c r="H1688" s="52" t="s">
        <v>1513</v>
      </c>
      <c r="I1688" s="52">
        <v>6974950109776</v>
      </c>
      <c r="J1688" s="52">
        <v>194846419567</v>
      </c>
      <c r="K1688" s="52"/>
    </row>
    <row r="1689" spans="1:11">
      <c r="A1689" s="52" t="s">
        <v>292</v>
      </c>
      <c r="B1689" s="52" t="s">
        <v>5431</v>
      </c>
      <c r="C1689" s="128" t="s">
        <v>7006</v>
      </c>
      <c r="D1689" s="52" t="s">
        <v>818</v>
      </c>
      <c r="E1689" s="52">
        <v>0</v>
      </c>
      <c r="F1689" s="52" t="s">
        <v>6981</v>
      </c>
      <c r="G1689" s="134" t="s">
        <v>7007</v>
      </c>
      <c r="H1689" s="52" t="s">
        <v>292</v>
      </c>
      <c r="I1689" s="52">
        <v>6974950109790</v>
      </c>
      <c r="J1689" s="52">
        <v>194846419581</v>
      </c>
      <c r="K1689" s="52"/>
    </row>
    <row r="1690" spans="1:11">
      <c r="A1690" s="52" t="s">
        <v>2462</v>
      </c>
      <c r="B1690" s="52" t="s">
        <v>5432</v>
      </c>
      <c r="C1690" s="128" t="s">
        <v>7013</v>
      </c>
      <c r="D1690" s="52" t="s">
        <v>818</v>
      </c>
      <c r="E1690" s="52">
        <v>0</v>
      </c>
      <c r="F1690" s="52" t="s">
        <v>7014</v>
      </c>
      <c r="G1690" s="134" t="s">
        <v>7015</v>
      </c>
      <c r="H1690" s="52" t="s">
        <v>2462</v>
      </c>
      <c r="I1690" s="52">
        <v>6974950109837</v>
      </c>
      <c r="J1690" s="52">
        <v>194846419628</v>
      </c>
      <c r="K1690" s="52"/>
    </row>
    <row r="1691" spans="1:11">
      <c r="A1691" s="52" t="s">
        <v>946</v>
      </c>
      <c r="B1691" s="52" t="s">
        <v>5424</v>
      </c>
      <c r="C1691" s="128" t="s">
        <v>6980</v>
      </c>
      <c r="D1691" s="52" t="s">
        <v>818</v>
      </c>
      <c r="E1691" s="52" t="s">
        <v>12316</v>
      </c>
      <c r="F1691" s="52" t="s">
        <v>6981</v>
      </c>
      <c r="G1691" s="134" t="s">
        <v>6210</v>
      </c>
      <c r="H1691" s="52" t="s">
        <v>946</v>
      </c>
      <c r="I1691" s="52">
        <v>6974950109684</v>
      </c>
      <c r="J1691" s="52">
        <v>194846419475</v>
      </c>
      <c r="K1691" s="52"/>
    </row>
    <row r="1692" spans="1:11">
      <c r="A1692" s="52" t="s">
        <v>6635</v>
      </c>
      <c r="B1692" s="52" t="s">
        <v>5160</v>
      </c>
      <c r="C1692" s="128" t="s">
        <v>6982</v>
      </c>
      <c r="D1692" s="52" t="s">
        <v>818</v>
      </c>
      <c r="E1692" s="52" t="s">
        <v>12317</v>
      </c>
      <c r="F1692" s="52" t="s">
        <v>6981</v>
      </c>
      <c r="G1692" s="134" t="s">
        <v>6983</v>
      </c>
      <c r="H1692" s="52" t="s">
        <v>6635</v>
      </c>
      <c r="I1692" s="52">
        <v>6974950109691</v>
      </c>
      <c r="J1692" s="52">
        <v>194846419482</v>
      </c>
      <c r="K1692" s="52"/>
    </row>
    <row r="1693" spans="1:11">
      <c r="A1693" s="52" t="s">
        <v>6626</v>
      </c>
      <c r="B1693" s="52" t="s">
        <v>5426</v>
      </c>
      <c r="C1693" s="128" t="s">
        <v>6986</v>
      </c>
      <c r="D1693" s="52" t="s">
        <v>818</v>
      </c>
      <c r="E1693" s="52" t="s">
        <v>12318</v>
      </c>
      <c r="F1693" s="52" t="s">
        <v>6981</v>
      </c>
      <c r="G1693" s="134" t="s">
        <v>6987</v>
      </c>
      <c r="H1693" s="52" t="s">
        <v>6626</v>
      </c>
      <c r="I1693" s="52" t="s">
        <v>818</v>
      </c>
      <c r="J1693" s="52">
        <v>194846419505</v>
      </c>
      <c r="K1693" s="52"/>
    </row>
    <row r="1694" spans="1:11">
      <c r="A1694" s="52" t="s">
        <v>1485</v>
      </c>
      <c r="B1694" s="52" t="s">
        <v>5162</v>
      </c>
      <c r="C1694" s="128" t="s">
        <v>6994</v>
      </c>
      <c r="D1694" s="52" t="s">
        <v>818</v>
      </c>
      <c r="E1694" s="52" t="s">
        <v>12319</v>
      </c>
      <c r="F1694" s="52" t="s">
        <v>6981</v>
      </c>
      <c r="G1694" s="134" t="s">
        <v>6995</v>
      </c>
      <c r="H1694" s="52" t="s">
        <v>1485</v>
      </c>
      <c r="I1694" s="52">
        <v>6974950109738</v>
      </c>
      <c r="J1694" s="52">
        <v>194846419529</v>
      </c>
      <c r="K1694" s="52"/>
    </row>
    <row r="1695" spans="1:11">
      <c r="A1695" s="52" t="s">
        <v>1557</v>
      </c>
      <c r="B1695" s="52" t="s">
        <v>5163</v>
      </c>
      <c r="C1695" s="128" t="s">
        <v>6996</v>
      </c>
      <c r="D1695" s="52" t="s">
        <v>818</v>
      </c>
      <c r="E1695" s="52" t="s">
        <v>12320</v>
      </c>
      <c r="F1695" s="52" t="s">
        <v>6981</v>
      </c>
      <c r="G1695" s="134" t="s">
        <v>6997</v>
      </c>
      <c r="H1695" s="52" t="s">
        <v>1557</v>
      </c>
      <c r="I1695" s="52">
        <v>6974950109745</v>
      </c>
      <c r="J1695" s="52">
        <v>194846419536</v>
      </c>
      <c r="K1695" s="52"/>
    </row>
    <row r="1696" spans="1:11">
      <c r="A1696" s="52" t="s">
        <v>1513</v>
      </c>
      <c r="B1696" s="52" t="s">
        <v>5164</v>
      </c>
      <c r="C1696" s="128" t="s">
        <v>7000</v>
      </c>
      <c r="D1696" s="52" t="s">
        <v>818</v>
      </c>
      <c r="E1696" s="52" t="s">
        <v>12321</v>
      </c>
      <c r="F1696" s="52" t="s">
        <v>6981</v>
      </c>
      <c r="G1696" s="134" t="s">
        <v>7001</v>
      </c>
      <c r="H1696" s="52" t="s">
        <v>1513</v>
      </c>
      <c r="I1696" s="52">
        <v>6974950109769</v>
      </c>
      <c r="J1696" s="52">
        <v>194846419550</v>
      </c>
      <c r="K1696" s="52"/>
    </row>
    <row r="1697" spans="1:11">
      <c r="A1697" s="52" t="s">
        <v>292</v>
      </c>
      <c r="B1697" s="52" t="s">
        <v>5165</v>
      </c>
      <c r="C1697" s="128" t="s">
        <v>7004</v>
      </c>
      <c r="D1697" s="52" t="s">
        <v>818</v>
      </c>
      <c r="E1697" s="52" t="s">
        <v>12322</v>
      </c>
      <c r="F1697" s="52" t="s">
        <v>6981</v>
      </c>
      <c r="G1697" s="134" t="s">
        <v>7005</v>
      </c>
      <c r="H1697" s="52" t="s">
        <v>292</v>
      </c>
      <c r="I1697" s="52">
        <v>6974950109783</v>
      </c>
      <c r="J1697" s="52">
        <v>194846419574</v>
      </c>
      <c r="K1697" s="52"/>
    </row>
    <row r="1698" spans="1:11">
      <c r="A1698" s="52" t="s">
        <v>1485</v>
      </c>
      <c r="B1698" s="52" t="s">
        <v>5166</v>
      </c>
      <c r="C1698" s="128" t="s">
        <v>7008</v>
      </c>
      <c r="D1698" s="52" t="s">
        <v>818</v>
      </c>
      <c r="E1698" s="52" t="s">
        <v>12323</v>
      </c>
      <c r="F1698" s="52" t="s">
        <v>6981</v>
      </c>
      <c r="G1698" s="134" t="s">
        <v>7009</v>
      </c>
      <c r="H1698" s="52" t="s">
        <v>1485</v>
      </c>
      <c r="I1698" s="52">
        <v>6974950109806</v>
      </c>
      <c r="J1698" s="52">
        <v>194846419598</v>
      </c>
      <c r="K1698" s="52"/>
    </row>
    <row r="1699" spans="1:11">
      <c r="A1699" s="52" t="s">
        <v>457</v>
      </c>
      <c r="B1699" s="52" t="s">
        <v>5167</v>
      </c>
      <c r="C1699" s="128" t="s">
        <v>7010</v>
      </c>
      <c r="D1699" s="52" t="s">
        <v>818</v>
      </c>
      <c r="E1699" s="52" t="s">
        <v>12324</v>
      </c>
      <c r="F1699" s="52" t="s">
        <v>6981</v>
      </c>
      <c r="G1699" s="134" t="s">
        <v>5557</v>
      </c>
      <c r="H1699" s="52" t="s">
        <v>457</v>
      </c>
      <c r="I1699" s="52">
        <v>6974950109813</v>
      </c>
      <c r="J1699" s="52">
        <v>194846419604</v>
      </c>
      <c r="K1699" s="52"/>
    </row>
    <row r="1700" spans="1:11">
      <c r="A1700" s="52" t="s">
        <v>1560</v>
      </c>
      <c r="B1700" s="52" t="s">
        <v>5168</v>
      </c>
      <c r="C1700" s="128" t="s">
        <v>7011</v>
      </c>
      <c r="D1700" s="52" t="s">
        <v>818</v>
      </c>
      <c r="E1700" s="52" t="s">
        <v>12325</v>
      </c>
      <c r="F1700" s="52" t="s">
        <v>6981</v>
      </c>
      <c r="G1700" s="134" t="s">
        <v>7012</v>
      </c>
      <c r="H1700" s="52" t="s">
        <v>1560</v>
      </c>
      <c r="I1700" s="52">
        <v>6974950109820</v>
      </c>
      <c r="J1700" s="52">
        <v>194846419611</v>
      </c>
      <c r="K1700" s="52"/>
    </row>
    <row r="1701" spans="1:11">
      <c r="A1701" s="52" t="s">
        <v>10936</v>
      </c>
      <c r="B1701" s="52" t="s">
        <v>9926</v>
      </c>
      <c r="C1701" s="128" t="s">
        <v>9337</v>
      </c>
      <c r="D1701" s="52"/>
      <c r="E1701" s="52">
        <v>0</v>
      </c>
      <c r="F1701" s="52"/>
      <c r="G1701" s="134" t="s">
        <v>10406</v>
      </c>
      <c r="H1701" s="134" t="s">
        <v>10936</v>
      </c>
      <c r="I1701" s="52" t="e">
        <v>#N/A</v>
      </c>
      <c r="J1701" s="52" t="e">
        <v>#N/A</v>
      </c>
      <c r="K1701" s="52"/>
    </row>
    <row r="1702" spans="1:11">
      <c r="A1702" s="52" t="s">
        <v>1582</v>
      </c>
      <c r="B1702" s="52" t="s">
        <v>7792</v>
      </c>
      <c r="C1702" s="128" t="s">
        <v>8540</v>
      </c>
      <c r="D1702" s="52" t="s">
        <v>8759</v>
      </c>
      <c r="E1702" s="52">
        <v>0</v>
      </c>
      <c r="F1702" s="52" t="s">
        <v>8797</v>
      </c>
      <c r="G1702" s="134" t="s">
        <v>8865</v>
      </c>
      <c r="H1702" s="52" t="s">
        <v>1582</v>
      </c>
      <c r="I1702" s="52">
        <v>6932485005246</v>
      </c>
      <c r="J1702" s="52">
        <v>194846422963</v>
      </c>
      <c r="K1702" s="52"/>
    </row>
    <row r="1703" spans="1:11">
      <c r="A1703" s="52" t="s">
        <v>10932</v>
      </c>
      <c r="B1703" s="52" t="s">
        <v>9880</v>
      </c>
      <c r="C1703" s="128" t="s">
        <v>9289</v>
      </c>
      <c r="D1703" s="52"/>
      <c r="E1703" s="52">
        <v>0</v>
      </c>
      <c r="F1703" s="52"/>
      <c r="G1703" s="134" t="s">
        <v>10358</v>
      </c>
      <c r="H1703" s="134" t="s">
        <v>10932</v>
      </c>
      <c r="I1703" s="52" t="e">
        <v>#N/A</v>
      </c>
      <c r="J1703" s="52" t="e">
        <v>#N/A</v>
      </c>
      <c r="K1703" s="52"/>
    </row>
    <row r="1704" spans="1:11">
      <c r="A1704" s="52" t="s">
        <v>11003</v>
      </c>
      <c r="B1704" s="52" t="s">
        <v>10278</v>
      </c>
      <c r="C1704" s="128" t="s">
        <v>9802</v>
      </c>
      <c r="D1704" s="52"/>
      <c r="E1704" s="52">
        <v>0</v>
      </c>
      <c r="F1704" s="52"/>
      <c r="G1704" s="134" t="s">
        <v>10867</v>
      </c>
      <c r="H1704" s="134" t="s">
        <v>11003</v>
      </c>
      <c r="I1704" s="52" t="e">
        <v>#N/A</v>
      </c>
      <c r="J1704" s="52" t="e">
        <v>#N/A</v>
      </c>
      <c r="K1704" s="52"/>
    </row>
    <row r="1705" spans="1:11">
      <c r="A1705" s="52" t="s">
        <v>2462</v>
      </c>
      <c r="B1705" s="52" t="s">
        <v>8061</v>
      </c>
      <c r="C1705" s="128" t="s">
        <v>8541</v>
      </c>
      <c r="D1705" s="52" t="s">
        <v>8759</v>
      </c>
      <c r="E1705" s="52" t="s">
        <v>12328</v>
      </c>
      <c r="F1705" s="52" t="s">
        <v>8782</v>
      </c>
      <c r="G1705" s="134" t="s">
        <v>8866</v>
      </c>
      <c r="H1705" s="52" t="s">
        <v>2462</v>
      </c>
      <c r="I1705" s="52">
        <v>6932485001996</v>
      </c>
      <c r="J1705" s="52">
        <v>194846420402</v>
      </c>
      <c r="K1705" s="52"/>
    </row>
    <row r="1706" spans="1:11">
      <c r="A1706" s="52" t="s">
        <v>10966</v>
      </c>
      <c r="B1706" s="52" t="s">
        <v>10073</v>
      </c>
      <c r="C1706" s="128" t="s">
        <v>9529</v>
      </c>
      <c r="D1706" s="52"/>
      <c r="E1706" s="52">
        <v>0</v>
      </c>
      <c r="F1706" s="52"/>
      <c r="G1706" s="134" t="s">
        <v>10599</v>
      </c>
      <c r="H1706" s="134" t="s">
        <v>10966</v>
      </c>
      <c r="I1706" s="52" t="e">
        <v>#N/A</v>
      </c>
      <c r="J1706" s="52" t="e">
        <v>#N/A</v>
      </c>
      <c r="K1706" s="52"/>
    </row>
    <row r="1707" spans="1:11">
      <c r="A1707" s="52" t="s">
        <v>17139</v>
      </c>
      <c r="B1707" s="52" t="s">
        <v>16648</v>
      </c>
      <c r="C1707" s="128" t="s">
        <v>16648</v>
      </c>
      <c r="D1707" s="52" t="s">
        <v>17828</v>
      </c>
      <c r="E1707" s="52"/>
      <c r="F1707" s="52"/>
      <c r="G1707" s="134" t="s">
        <v>18532</v>
      </c>
      <c r="H1707" s="134" t="s">
        <v>17139</v>
      </c>
      <c r="I1707" s="52" t="e">
        <v>#N/A</v>
      </c>
      <c r="J1707" s="52" t="e">
        <v>#N/A</v>
      </c>
      <c r="K1707" s="52" t="s">
        <v>18940</v>
      </c>
    </row>
    <row r="1708" spans="1:11">
      <c r="A1708" s="52" t="s">
        <v>946</v>
      </c>
      <c r="B1708" s="52" t="s">
        <v>7254</v>
      </c>
      <c r="C1708" s="128" t="s">
        <v>14335</v>
      </c>
      <c r="D1708" s="52"/>
      <c r="E1708" s="52" t="s">
        <v>12330</v>
      </c>
      <c r="F1708" s="52" t="s">
        <v>8798</v>
      </c>
      <c r="G1708" s="134" t="s">
        <v>945</v>
      </c>
      <c r="H1708" s="52" t="s">
        <v>946</v>
      </c>
      <c r="I1708" s="52">
        <v>6932485000777</v>
      </c>
      <c r="J1708" s="52">
        <v>194846420143</v>
      </c>
      <c r="K1708" s="52" t="s">
        <v>7232</v>
      </c>
    </row>
    <row r="1709" spans="1:11">
      <c r="A1709" s="52" t="s">
        <v>961</v>
      </c>
      <c r="B1709" s="52" t="s">
        <v>7253</v>
      </c>
      <c r="C1709" s="128" t="s">
        <v>14336</v>
      </c>
      <c r="D1709" s="52"/>
      <c r="E1709" s="52" t="s">
        <v>12331</v>
      </c>
      <c r="F1709" s="52" t="s">
        <v>8798</v>
      </c>
      <c r="G1709" s="134" t="s">
        <v>960</v>
      </c>
      <c r="H1709" s="52" t="s">
        <v>961</v>
      </c>
      <c r="I1709" s="52">
        <v>6932485000760</v>
      </c>
      <c r="J1709" s="52">
        <v>194846420136</v>
      </c>
      <c r="K1709" s="52" t="s">
        <v>7232</v>
      </c>
    </row>
    <row r="1710" spans="1:11">
      <c r="A1710" s="52" t="s">
        <v>4002</v>
      </c>
      <c r="B1710" s="52" t="s">
        <v>7252</v>
      </c>
      <c r="C1710" s="128" t="s">
        <v>14337</v>
      </c>
      <c r="D1710" s="52"/>
      <c r="E1710" s="52" t="s">
        <v>12332</v>
      </c>
      <c r="F1710" s="52" t="s">
        <v>8798</v>
      </c>
      <c r="G1710" s="134" t="s">
        <v>939</v>
      </c>
      <c r="H1710" s="52" t="s">
        <v>4002</v>
      </c>
      <c r="I1710" s="52">
        <v>6932485000753</v>
      </c>
      <c r="J1710" s="52">
        <v>194846420129</v>
      </c>
      <c r="K1710" s="52" t="s">
        <v>7232</v>
      </c>
    </row>
    <row r="1711" spans="1:11">
      <c r="A1711" s="52" t="s">
        <v>1560</v>
      </c>
      <c r="B1711" s="52" t="s">
        <v>7251</v>
      </c>
      <c r="C1711" s="128" t="s">
        <v>14338</v>
      </c>
      <c r="D1711" s="52"/>
      <c r="E1711" s="52" t="s">
        <v>12333</v>
      </c>
      <c r="F1711" s="52" t="s">
        <v>8798</v>
      </c>
      <c r="G1711" s="134" t="s">
        <v>2461</v>
      </c>
      <c r="H1711" s="52" t="s">
        <v>1560</v>
      </c>
      <c r="I1711" s="52">
        <v>6932485000746</v>
      </c>
      <c r="J1711" s="52">
        <v>194846420112</v>
      </c>
      <c r="K1711" s="52" t="s">
        <v>7232</v>
      </c>
    </row>
    <row r="1712" spans="1:11">
      <c r="A1712" s="52" t="s">
        <v>943</v>
      </c>
      <c r="B1712" s="52" t="s">
        <v>7250</v>
      </c>
      <c r="C1712" s="128" t="s">
        <v>14339</v>
      </c>
      <c r="D1712" s="52"/>
      <c r="E1712" s="52" t="s">
        <v>12334</v>
      </c>
      <c r="F1712" s="52" t="s">
        <v>8798</v>
      </c>
      <c r="G1712" s="134" t="s">
        <v>942</v>
      </c>
      <c r="H1712" s="52" t="s">
        <v>943</v>
      </c>
      <c r="I1712" s="52">
        <v>6932485000739</v>
      </c>
      <c r="J1712" s="52">
        <v>194846420105</v>
      </c>
      <c r="K1712" s="52" t="s">
        <v>7232</v>
      </c>
    </row>
    <row r="1713" spans="1:11">
      <c r="A1713" s="52" t="s">
        <v>2467</v>
      </c>
      <c r="B1713" s="52" t="s">
        <v>7243</v>
      </c>
      <c r="C1713" s="128" t="s">
        <v>14340</v>
      </c>
      <c r="D1713" s="52"/>
      <c r="E1713" s="52" t="s">
        <v>12335</v>
      </c>
      <c r="F1713" s="52" t="s">
        <v>8798</v>
      </c>
      <c r="G1713" s="134" t="s">
        <v>8879</v>
      </c>
      <c r="H1713" s="52" t="s">
        <v>2467</v>
      </c>
      <c r="I1713" s="52">
        <v>6932485000722</v>
      </c>
      <c r="J1713" s="52">
        <v>194846420099</v>
      </c>
      <c r="K1713" s="52" t="s">
        <v>7232</v>
      </c>
    </row>
    <row r="1714" spans="1:11">
      <c r="A1714" s="52" t="s">
        <v>1678</v>
      </c>
      <c r="B1714" s="52" t="s">
        <v>7249</v>
      </c>
      <c r="C1714" s="128" t="s">
        <v>14341</v>
      </c>
      <c r="D1714" s="52"/>
      <c r="E1714" s="52" t="s">
        <v>12336</v>
      </c>
      <c r="F1714" s="52" t="s">
        <v>8798</v>
      </c>
      <c r="G1714" s="134" t="s">
        <v>14342</v>
      </c>
      <c r="H1714" s="52" t="s">
        <v>1678</v>
      </c>
      <c r="I1714" s="52">
        <v>6932485000715</v>
      </c>
      <c r="J1714" s="52">
        <v>194846420082</v>
      </c>
      <c r="K1714" s="52" t="s">
        <v>7232</v>
      </c>
    </row>
    <row r="1715" spans="1:11">
      <c r="A1715" s="52" t="s">
        <v>1009</v>
      </c>
      <c r="B1715" s="52" t="s">
        <v>7976</v>
      </c>
      <c r="C1715" s="128" t="s">
        <v>8543</v>
      </c>
      <c r="D1715" s="52" t="s">
        <v>8759</v>
      </c>
      <c r="E1715" s="52" t="s">
        <v>12337</v>
      </c>
      <c r="F1715" s="52" t="s">
        <v>8798</v>
      </c>
      <c r="G1715" s="134" t="s">
        <v>297</v>
      </c>
      <c r="H1715" s="52" t="s">
        <v>1009</v>
      </c>
      <c r="I1715" s="52" t="e">
        <v>#N/A</v>
      </c>
      <c r="J1715" s="52">
        <v>194846419956</v>
      </c>
      <c r="K1715" s="52" t="s">
        <v>14279</v>
      </c>
    </row>
    <row r="1716" spans="1:11">
      <c r="A1716" s="52" t="s">
        <v>5760</v>
      </c>
      <c r="B1716" s="52" t="s">
        <v>7248</v>
      </c>
      <c r="C1716" s="128" t="s">
        <v>14343</v>
      </c>
      <c r="D1716" s="52"/>
      <c r="E1716" s="52" t="s">
        <v>12338</v>
      </c>
      <c r="F1716" s="52" t="s">
        <v>8798</v>
      </c>
      <c r="G1716" s="134" t="s">
        <v>14344</v>
      </c>
      <c r="H1716" s="52" t="s">
        <v>5760</v>
      </c>
      <c r="I1716" s="52">
        <v>6932485000708</v>
      </c>
      <c r="J1716" s="52">
        <v>194846420075</v>
      </c>
      <c r="K1716" s="52" t="s">
        <v>7232</v>
      </c>
    </row>
    <row r="1717" spans="1:11">
      <c r="A1717" s="52" t="s">
        <v>957</v>
      </c>
      <c r="B1717" s="52" t="s">
        <v>7247</v>
      </c>
      <c r="C1717" s="128" t="s">
        <v>14345</v>
      </c>
      <c r="D1717" s="52"/>
      <c r="E1717" s="52" t="s">
        <v>12339</v>
      </c>
      <c r="F1717" s="52" t="s">
        <v>8798</v>
      </c>
      <c r="G1717" s="134" t="s">
        <v>14346</v>
      </c>
      <c r="H1717" s="52" t="s">
        <v>957</v>
      </c>
      <c r="I1717" s="52">
        <v>6932485000692</v>
      </c>
      <c r="J1717" s="52">
        <v>194846420068</v>
      </c>
      <c r="K1717" s="52" t="s">
        <v>7232</v>
      </c>
    </row>
    <row r="1718" spans="1:11">
      <c r="A1718" s="52" t="s">
        <v>772</v>
      </c>
      <c r="B1718" s="52" t="s">
        <v>7237</v>
      </c>
      <c r="C1718" s="128" t="s">
        <v>14347</v>
      </c>
      <c r="D1718" s="52"/>
      <c r="E1718" s="52" t="s">
        <v>12340</v>
      </c>
      <c r="F1718" s="52" t="s">
        <v>8798</v>
      </c>
      <c r="G1718" s="134" t="s">
        <v>775</v>
      </c>
      <c r="H1718" s="52" t="s">
        <v>772</v>
      </c>
      <c r="I1718" s="52">
        <v>6932485000685</v>
      </c>
      <c r="J1718" s="52">
        <v>194846420051</v>
      </c>
      <c r="K1718" s="52" t="s">
        <v>7232</v>
      </c>
    </row>
    <row r="1719" spans="1:11">
      <c r="A1719" s="52" t="s">
        <v>992</v>
      </c>
      <c r="B1719" s="52" t="s">
        <v>7246</v>
      </c>
      <c r="C1719" s="128" t="s">
        <v>14348</v>
      </c>
      <c r="D1719" s="52"/>
      <c r="E1719" s="52" t="s">
        <v>12341</v>
      </c>
      <c r="F1719" s="52" t="s">
        <v>8798</v>
      </c>
      <c r="G1719" s="134" t="s">
        <v>8885</v>
      </c>
      <c r="H1719" s="52" t="s">
        <v>992</v>
      </c>
      <c r="I1719" s="52">
        <v>6932485000678</v>
      </c>
      <c r="J1719" s="52">
        <v>194846420044</v>
      </c>
      <c r="K1719" s="52" t="s">
        <v>7232</v>
      </c>
    </row>
    <row r="1720" spans="1:11">
      <c r="A1720" s="52" t="s">
        <v>995</v>
      </c>
      <c r="B1720" s="52" t="s">
        <v>7245</v>
      </c>
      <c r="C1720" s="128" t="s">
        <v>14349</v>
      </c>
      <c r="D1720" s="52"/>
      <c r="E1720" s="52" t="s">
        <v>12342</v>
      </c>
      <c r="F1720" s="52" t="s">
        <v>8798</v>
      </c>
      <c r="G1720" s="134" t="s">
        <v>6861</v>
      </c>
      <c r="H1720" s="52" t="s">
        <v>995</v>
      </c>
      <c r="I1720" s="52">
        <v>6932485000661</v>
      </c>
      <c r="J1720" s="52">
        <v>194846420037</v>
      </c>
      <c r="K1720" s="52" t="s">
        <v>7232</v>
      </c>
    </row>
    <row r="1721" spans="1:11">
      <c r="A1721" s="52" t="s">
        <v>5818</v>
      </c>
      <c r="B1721" s="52" t="s">
        <v>7244</v>
      </c>
      <c r="C1721" s="128" t="s">
        <v>14350</v>
      </c>
      <c r="D1721" s="52"/>
      <c r="E1721" s="52" t="s">
        <v>12343</v>
      </c>
      <c r="F1721" s="52" t="s">
        <v>8798</v>
      </c>
      <c r="G1721" s="134" t="s">
        <v>14351</v>
      </c>
      <c r="H1721" s="52" t="s">
        <v>5818</v>
      </c>
      <c r="I1721" s="52">
        <v>6932485000654</v>
      </c>
      <c r="J1721" s="52">
        <v>194846420020</v>
      </c>
      <c r="K1721" s="52" t="s">
        <v>7232</v>
      </c>
    </row>
    <row r="1722" spans="1:11">
      <c r="A1722" s="52" t="s">
        <v>2467</v>
      </c>
      <c r="B1722" s="52" t="s">
        <v>7242</v>
      </c>
      <c r="C1722" s="128" t="s">
        <v>14352</v>
      </c>
      <c r="D1722" s="52"/>
      <c r="E1722" s="52" t="s">
        <v>12344</v>
      </c>
      <c r="F1722" s="52" t="s">
        <v>8798</v>
      </c>
      <c r="G1722" s="134" t="s">
        <v>782</v>
      </c>
      <c r="H1722" s="52" t="s">
        <v>2467</v>
      </c>
      <c r="I1722" s="52">
        <v>6932485000647</v>
      </c>
      <c r="J1722" s="52">
        <v>194846420013</v>
      </c>
      <c r="K1722" s="52" t="s">
        <v>7232</v>
      </c>
    </row>
    <row r="1723" spans="1:11">
      <c r="A1723" s="52" t="s">
        <v>2467</v>
      </c>
      <c r="B1723" s="52" t="s">
        <v>7241</v>
      </c>
      <c r="C1723" s="128" t="s">
        <v>14353</v>
      </c>
      <c r="D1723" s="52"/>
      <c r="E1723" s="52" t="s">
        <v>12345</v>
      </c>
      <c r="F1723" s="52" t="s">
        <v>8798</v>
      </c>
      <c r="G1723" s="134" t="s">
        <v>8871</v>
      </c>
      <c r="H1723" s="52" t="s">
        <v>2467</v>
      </c>
      <c r="I1723" s="52">
        <v>6932485000630</v>
      </c>
      <c r="J1723" s="52">
        <v>194846420006</v>
      </c>
      <c r="K1723" s="52" t="s">
        <v>7232</v>
      </c>
    </row>
    <row r="1724" spans="1:11">
      <c r="A1724" s="52" t="s">
        <v>2467</v>
      </c>
      <c r="B1724" s="52" t="s">
        <v>7240</v>
      </c>
      <c r="C1724" s="128" t="s">
        <v>14354</v>
      </c>
      <c r="D1724" s="52"/>
      <c r="E1724" s="52" t="s">
        <v>12346</v>
      </c>
      <c r="F1724" s="52" t="s">
        <v>8798</v>
      </c>
      <c r="G1724" s="134" t="s">
        <v>14355</v>
      </c>
      <c r="H1724" s="52" t="s">
        <v>2467</v>
      </c>
      <c r="I1724" s="52">
        <v>6932485000623</v>
      </c>
      <c r="J1724" s="52">
        <v>194846419994</v>
      </c>
      <c r="K1724" s="52" t="s">
        <v>7232</v>
      </c>
    </row>
    <row r="1725" spans="1:11">
      <c r="A1725" s="52" t="s">
        <v>1677</v>
      </c>
      <c r="B1725" s="52" t="s">
        <v>7239</v>
      </c>
      <c r="C1725" s="128" t="s">
        <v>14356</v>
      </c>
      <c r="D1725" s="52"/>
      <c r="E1725" s="52" t="s">
        <v>12347</v>
      </c>
      <c r="F1725" s="52" t="s">
        <v>8798</v>
      </c>
      <c r="G1725" s="134" t="s">
        <v>8878</v>
      </c>
      <c r="H1725" s="52" t="s">
        <v>1677</v>
      </c>
      <c r="I1725" s="52">
        <v>6932485000616</v>
      </c>
      <c r="J1725" s="52">
        <v>194846419987</v>
      </c>
      <c r="K1725" s="52" t="s">
        <v>7232</v>
      </c>
    </row>
    <row r="1726" spans="1:11">
      <c r="A1726" s="52" t="s">
        <v>976</v>
      </c>
      <c r="B1726" s="52" t="s">
        <v>7238</v>
      </c>
      <c r="C1726" s="128" t="s">
        <v>14357</v>
      </c>
      <c r="D1726" s="52"/>
      <c r="E1726" s="52">
        <v>0</v>
      </c>
      <c r="F1726" s="52" t="s">
        <v>8798</v>
      </c>
      <c r="G1726" s="134" t="s">
        <v>2425</v>
      </c>
      <c r="H1726" s="52" t="s">
        <v>976</v>
      </c>
      <c r="I1726" s="52">
        <v>6932485000609</v>
      </c>
      <c r="J1726" s="52">
        <v>194846419970</v>
      </c>
      <c r="K1726" s="52" t="s">
        <v>7232</v>
      </c>
    </row>
    <row r="1727" spans="1:11">
      <c r="A1727" s="52" t="s">
        <v>772</v>
      </c>
      <c r="B1727" s="52" t="s">
        <v>7236</v>
      </c>
      <c r="C1727" s="128" t="s">
        <v>14358</v>
      </c>
      <c r="D1727" s="52"/>
      <c r="E1727" s="52" t="s">
        <v>12348</v>
      </c>
      <c r="F1727" s="52" t="s">
        <v>8798</v>
      </c>
      <c r="G1727" s="134" t="s">
        <v>14359</v>
      </c>
      <c r="H1727" s="52" t="s">
        <v>772</v>
      </c>
      <c r="I1727" s="52">
        <v>6932485000593</v>
      </c>
      <c r="J1727" s="52">
        <v>194846419963</v>
      </c>
      <c r="K1727" s="52" t="s">
        <v>7232</v>
      </c>
    </row>
    <row r="1728" spans="1:11">
      <c r="A1728" s="52" t="s">
        <v>976</v>
      </c>
      <c r="B1728" s="52" t="s">
        <v>7907</v>
      </c>
      <c r="C1728" s="128" t="s">
        <v>8544</v>
      </c>
      <c r="D1728" s="52" t="s">
        <v>8759</v>
      </c>
      <c r="E1728" s="52" t="s">
        <v>12349</v>
      </c>
      <c r="F1728" s="52" t="s">
        <v>8799</v>
      </c>
      <c r="G1728" s="134" t="s">
        <v>2425</v>
      </c>
      <c r="H1728" s="52" t="s">
        <v>976</v>
      </c>
      <c r="I1728" s="52">
        <v>6932485004225</v>
      </c>
      <c r="J1728" s="52">
        <v>194846422086</v>
      </c>
      <c r="K1728" s="52"/>
    </row>
    <row r="1729" spans="1:11">
      <c r="A1729" s="52" t="s">
        <v>961</v>
      </c>
      <c r="B1729" s="52" t="s">
        <v>8040</v>
      </c>
      <c r="C1729" s="128" t="s">
        <v>8545</v>
      </c>
      <c r="D1729" s="52" t="s">
        <v>8759</v>
      </c>
      <c r="E1729" s="52" t="s">
        <v>12350</v>
      </c>
      <c r="F1729" s="52" t="s">
        <v>8799</v>
      </c>
      <c r="G1729" s="134" t="s">
        <v>960</v>
      </c>
      <c r="H1729" s="52" t="s">
        <v>961</v>
      </c>
      <c r="I1729" s="52">
        <v>6932485004232</v>
      </c>
      <c r="J1729" s="52">
        <v>194846422093</v>
      </c>
      <c r="K1729" s="52"/>
    </row>
    <row r="1730" spans="1:11">
      <c r="A1730" s="52" t="s">
        <v>10993</v>
      </c>
      <c r="B1730" s="52" t="s">
        <v>9748</v>
      </c>
      <c r="C1730" s="128" t="s">
        <v>9748</v>
      </c>
      <c r="D1730" s="52"/>
      <c r="E1730" s="52">
        <v>0</v>
      </c>
      <c r="F1730" s="52"/>
      <c r="G1730" s="134" t="s">
        <v>10814</v>
      </c>
      <c r="H1730" s="134" t="s">
        <v>10993</v>
      </c>
      <c r="I1730" s="52" t="e">
        <v>#N/A</v>
      </c>
      <c r="J1730" s="52" t="e">
        <v>#N/A</v>
      </c>
      <c r="K1730" s="52"/>
    </row>
    <row r="1731" spans="1:11">
      <c r="A1731" s="52" t="s">
        <v>943</v>
      </c>
      <c r="B1731" s="52" t="s">
        <v>8207</v>
      </c>
      <c r="C1731" s="128" t="s">
        <v>8547</v>
      </c>
      <c r="D1731" s="52" t="s">
        <v>8759</v>
      </c>
      <c r="E1731" s="52" t="s">
        <v>12352</v>
      </c>
      <c r="F1731" s="52" t="s">
        <v>8799</v>
      </c>
      <c r="G1731" s="134" t="s">
        <v>942</v>
      </c>
      <c r="H1731" s="52" t="s">
        <v>943</v>
      </c>
      <c r="I1731" s="52">
        <v>6932485004256</v>
      </c>
      <c r="J1731" s="52">
        <v>194846422109</v>
      </c>
      <c r="K1731" s="52"/>
    </row>
    <row r="1732" spans="1:11">
      <c r="A1732" s="52" t="s">
        <v>4002</v>
      </c>
      <c r="B1732" s="52" t="s">
        <v>7983</v>
      </c>
      <c r="C1732" s="128" t="s">
        <v>8548</v>
      </c>
      <c r="D1732" s="52" t="s">
        <v>8759</v>
      </c>
      <c r="E1732" s="52" t="s">
        <v>12353</v>
      </c>
      <c r="F1732" s="52" t="s">
        <v>8799</v>
      </c>
      <c r="G1732" s="134" t="s">
        <v>939</v>
      </c>
      <c r="H1732" s="52" t="s">
        <v>4002</v>
      </c>
      <c r="I1732" s="52">
        <v>6932485004263</v>
      </c>
      <c r="J1732" s="52">
        <v>194846422116</v>
      </c>
      <c r="K1732" s="52"/>
    </row>
    <row r="1733" spans="1:11">
      <c r="A1733" s="52" t="s">
        <v>783</v>
      </c>
      <c r="B1733" s="52" t="s">
        <v>9649</v>
      </c>
      <c r="C1733" s="128" t="s">
        <v>9649</v>
      </c>
      <c r="D1733" s="52"/>
      <c r="E1733" s="52">
        <v>0</v>
      </c>
      <c r="F1733" s="52"/>
      <c r="G1733" s="134" t="s">
        <v>10719</v>
      </c>
      <c r="H1733" s="134" t="s">
        <v>783</v>
      </c>
      <c r="I1733" s="52" t="e">
        <v>#N/A</v>
      </c>
      <c r="J1733" s="52" t="e">
        <v>#N/A</v>
      </c>
      <c r="K1733" s="52"/>
    </row>
    <row r="1734" spans="1:11">
      <c r="A1734" s="52" t="s">
        <v>783</v>
      </c>
      <c r="B1734" s="52" t="s">
        <v>3942</v>
      </c>
      <c r="C1734" s="128" t="s">
        <v>3969</v>
      </c>
      <c r="D1734" s="52" t="s">
        <v>6223</v>
      </c>
      <c r="E1734" s="52">
        <v>0</v>
      </c>
      <c r="F1734" s="52" t="s">
        <v>6224</v>
      </c>
      <c r="G1734" s="134" t="s">
        <v>6225</v>
      </c>
      <c r="H1734" s="134" t="s">
        <v>783</v>
      </c>
      <c r="I1734" s="52" t="s">
        <v>818</v>
      </c>
      <c r="J1734" s="52" t="e">
        <v>#N/A</v>
      </c>
      <c r="K1734" s="52"/>
    </row>
    <row r="1735" spans="1:11">
      <c r="A1735" s="52" t="s">
        <v>1487</v>
      </c>
      <c r="B1735" s="52" t="s">
        <v>7898</v>
      </c>
      <c r="C1735" s="128" t="s">
        <v>8550</v>
      </c>
      <c r="D1735" s="52" t="s">
        <v>8759</v>
      </c>
      <c r="E1735" s="52">
        <v>0</v>
      </c>
      <c r="F1735" s="52" t="e">
        <v>#N/A</v>
      </c>
      <c r="G1735" s="134" t="s">
        <v>9041</v>
      </c>
      <c r="H1735" s="52" t="s">
        <v>1487</v>
      </c>
      <c r="I1735" s="52">
        <v>6932485004683</v>
      </c>
      <c r="J1735" s="52">
        <v>194846422451</v>
      </c>
      <c r="K1735" s="52"/>
    </row>
    <row r="1736" spans="1:11">
      <c r="A1736" s="52" t="s">
        <v>976</v>
      </c>
      <c r="B1736" s="52" t="s">
        <v>8226</v>
      </c>
      <c r="C1736" s="128" t="s">
        <v>8551</v>
      </c>
      <c r="D1736" s="52" t="s">
        <v>8759</v>
      </c>
      <c r="E1736" s="52" t="s">
        <v>12355</v>
      </c>
      <c r="F1736" s="52" t="s">
        <v>8800</v>
      </c>
      <c r="G1736" s="134" t="s">
        <v>2425</v>
      </c>
      <c r="H1736" s="52" t="s">
        <v>976</v>
      </c>
      <c r="I1736" s="52">
        <v>6932485004072</v>
      </c>
      <c r="J1736" s="52">
        <v>194846421959</v>
      </c>
      <c r="K1736" s="52"/>
    </row>
    <row r="1737" spans="1:11">
      <c r="A1737" s="52" t="s">
        <v>772</v>
      </c>
      <c r="B1737" s="52" t="s">
        <v>7972</v>
      </c>
      <c r="C1737" s="128" t="s">
        <v>8552</v>
      </c>
      <c r="D1737" s="52" t="s">
        <v>8759</v>
      </c>
      <c r="E1737" s="52" t="s">
        <v>12356</v>
      </c>
      <c r="F1737" s="52" t="s">
        <v>8800</v>
      </c>
      <c r="G1737" s="134" t="s">
        <v>2366</v>
      </c>
      <c r="H1737" s="52" t="s">
        <v>772</v>
      </c>
      <c r="I1737" s="52">
        <v>6932485004089</v>
      </c>
      <c r="J1737" s="52">
        <v>194846421966</v>
      </c>
      <c r="K1737" s="52"/>
    </row>
    <row r="1738" spans="1:11">
      <c r="A1738" s="52" t="s">
        <v>946</v>
      </c>
      <c r="B1738" s="52" t="s">
        <v>8039</v>
      </c>
      <c r="C1738" s="128" t="s">
        <v>8553</v>
      </c>
      <c r="D1738" s="52" t="s">
        <v>8759</v>
      </c>
      <c r="E1738" s="52" t="s">
        <v>12357</v>
      </c>
      <c r="F1738" s="52" t="s">
        <v>8800</v>
      </c>
      <c r="G1738" s="134" t="s">
        <v>2359</v>
      </c>
      <c r="H1738" s="52" t="s">
        <v>946</v>
      </c>
      <c r="I1738" s="52">
        <v>6932485004096</v>
      </c>
      <c r="J1738" s="52">
        <v>194846421973</v>
      </c>
      <c r="K1738" s="52"/>
    </row>
    <row r="1739" spans="1:11">
      <c r="A1739" s="52" t="s">
        <v>957</v>
      </c>
      <c r="B1739" s="52" t="s">
        <v>7998</v>
      </c>
      <c r="C1739" s="128" t="s">
        <v>8554</v>
      </c>
      <c r="D1739" s="52" t="s">
        <v>8759</v>
      </c>
      <c r="E1739" s="52" t="s">
        <v>12358</v>
      </c>
      <c r="F1739" s="52" t="s">
        <v>8800</v>
      </c>
      <c r="G1739" s="134" t="s">
        <v>8868</v>
      </c>
      <c r="H1739" s="52" t="s">
        <v>957</v>
      </c>
      <c r="I1739" s="52">
        <v>6932485004102</v>
      </c>
      <c r="J1739" s="52">
        <v>194846421980</v>
      </c>
      <c r="K1739" s="52"/>
    </row>
    <row r="1740" spans="1:11">
      <c r="A1740" s="52" t="s">
        <v>2467</v>
      </c>
      <c r="B1740" s="52" t="s">
        <v>8175</v>
      </c>
      <c r="C1740" s="128" t="s">
        <v>8555</v>
      </c>
      <c r="D1740" s="52" t="s">
        <v>8759</v>
      </c>
      <c r="E1740" s="52" t="s">
        <v>12359</v>
      </c>
      <c r="F1740" s="52" t="s">
        <v>8800</v>
      </c>
      <c r="G1740" s="134" t="s">
        <v>8869</v>
      </c>
      <c r="H1740" s="52" t="s">
        <v>2467</v>
      </c>
      <c r="I1740" s="52">
        <v>6932485004119</v>
      </c>
      <c r="J1740" s="52">
        <v>194846421997</v>
      </c>
      <c r="K1740" s="52"/>
    </row>
    <row r="1741" spans="1:11">
      <c r="A1741" s="52" t="s">
        <v>2467</v>
      </c>
      <c r="B1741" s="52" t="s">
        <v>8100</v>
      </c>
      <c r="C1741" s="128" t="s">
        <v>8556</v>
      </c>
      <c r="D1741" s="52" t="s">
        <v>8759</v>
      </c>
      <c r="E1741" s="52" t="s">
        <v>12360</v>
      </c>
      <c r="F1741" s="52" t="s">
        <v>8800</v>
      </c>
      <c r="G1741" s="134" t="s">
        <v>8870</v>
      </c>
      <c r="H1741" s="52" t="s">
        <v>2467</v>
      </c>
      <c r="I1741" s="52">
        <v>6932485004126</v>
      </c>
      <c r="J1741" s="52">
        <v>194846422000</v>
      </c>
      <c r="K1741" s="52"/>
    </row>
    <row r="1742" spans="1:11">
      <c r="A1742" s="52" t="s">
        <v>2467</v>
      </c>
      <c r="B1742" s="52" t="s">
        <v>8071</v>
      </c>
      <c r="C1742" s="128" t="s">
        <v>8557</v>
      </c>
      <c r="D1742" s="52" t="s">
        <v>8759</v>
      </c>
      <c r="E1742" s="52" t="s">
        <v>12361</v>
      </c>
      <c r="F1742" s="52" t="s">
        <v>8800</v>
      </c>
      <c r="G1742" s="134" t="s">
        <v>8871</v>
      </c>
      <c r="H1742" s="52" t="s">
        <v>2467</v>
      </c>
      <c r="I1742" s="52">
        <v>6932485004133</v>
      </c>
      <c r="J1742" s="52">
        <v>194846422017</v>
      </c>
      <c r="K1742" s="52"/>
    </row>
    <row r="1743" spans="1:11">
      <c r="A1743" s="52" t="s">
        <v>995</v>
      </c>
      <c r="B1743" s="52" t="s">
        <v>7952</v>
      </c>
      <c r="C1743" s="128" t="s">
        <v>8558</v>
      </c>
      <c r="D1743" s="52" t="s">
        <v>8759</v>
      </c>
      <c r="E1743" s="52" t="s">
        <v>12362</v>
      </c>
      <c r="F1743" s="52" t="s">
        <v>8800</v>
      </c>
      <c r="G1743" s="134" t="s">
        <v>8872</v>
      </c>
      <c r="H1743" s="52" t="s">
        <v>995</v>
      </c>
      <c r="I1743" s="52">
        <v>6932485004140</v>
      </c>
      <c r="J1743" s="52">
        <v>194846422024</v>
      </c>
      <c r="K1743" s="52"/>
    </row>
    <row r="1744" spans="1:11">
      <c r="A1744" s="52" t="s">
        <v>5760</v>
      </c>
      <c r="B1744" s="52" t="s">
        <v>7892</v>
      </c>
      <c r="C1744" s="128" t="s">
        <v>8559</v>
      </c>
      <c r="D1744" s="52" t="s">
        <v>8759</v>
      </c>
      <c r="E1744" s="52" t="s">
        <v>12363</v>
      </c>
      <c r="F1744" s="52" t="s">
        <v>8800</v>
      </c>
      <c r="G1744" s="134" t="s">
        <v>8873</v>
      </c>
      <c r="H1744" s="52" t="s">
        <v>5760</v>
      </c>
      <c r="I1744" s="52">
        <v>6932485004157</v>
      </c>
      <c r="J1744" s="52">
        <v>194846422031</v>
      </c>
      <c r="K1744" s="52"/>
    </row>
    <row r="1745" spans="1:11">
      <c r="A1745" s="52" t="s">
        <v>2467</v>
      </c>
      <c r="B1745" s="52" t="s">
        <v>8213</v>
      </c>
      <c r="C1745" s="128" t="s">
        <v>8560</v>
      </c>
      <c r="D1745" s="52" t="s">
        <v>8759</v>
      </c>
      <c r="E1745" s="52" t="s">
        <v>12364</v>
      </c>
      <c r="F1745" s="52" t="s">
        <v>8800</v>
      </c>
      <c r="G1745" s="134" t="s">
        <v>8874</v>
      </c>
      <c r="H1745" s="52" t="s">
        <v>2467</v>
      </c>
      <c r="I1745" s="52">
        <v>6932485004164</v>
      </c>
      <c r="J1745" s="52">
        <v>194846422048</v>
      </c>
      <c r="K1745" s="52"/>
    </row>
    <row r="1746" spans="1:11">
      <c r="A1746" s="52" t="s">
        <v>1678</v>
      </c>
      <c r="B1746" s="52" t="s">
        <v>8060</v>
      </c>
      <c r="C1746" s="128" t="s">
        <v>8561</v>
      </c>
      <c r="D1746" s="52" t="s">
        <v>8759</v>
      </c>
      <c r="E1746" s="52" t="s">
        <v>12365</v>
      </c>
      <c r="F1746" s="52" t="s">
        <v>8800</v>
      </c>
      <c r="G1746" s="134" t="s">
        <v>8858</v>
      </c>
      <c r="H1746" s="52" t="s">
        <v>1678</v>
      </c>
      <c r="I1746" s="52">
        <v>6932485004171</v>
      </c>
      <c r="J1746" s="52">
        <v>194846422055</v>
      </c>
      <c r="K1746" s="52"/>
    </row>
    <row r="1747" spans="1:11">
      <c r="A1747" s="52" t="s">
        <v>943</v>
      </c>
      <c r="B1747" s="52" t="s">
        <v>7863</v>
      </c>
      <c r="C1747" s="128" t="s">
        <v>8562</v>
      </c>
      <c r="D1747" s="52" t="s">
        <v>8759</v>
      </c>
      <c r="E1747" s="52" t="s">
        <v>12366</v>
      </c>
      <c r="F1747" s="52" t="s">
        <v>8800</v>
      </c>
      <c r="G1747" s="134" t="s">
        <v>8875</v>
      </c>
      <c r="H1747" s="52" t="s">
        <v>943</v>
      </c>
      <c r="I1747" s="52">
        <v>6932485004188</v>
      </c>
      <c r="J1747" s="52">
        <v>194846422062</v>
      </c>
      <c r="K1747" s="52"/>
    </row>
    <row r="1748" spans="1:11">
      <c r="A1748" s="52" t="s">
        <v>4002</v>
      </c>
      <c r="B1748" s="52" t="s">
        <v>8127</v>
      </c>
      <c r="C1748" s="128" t="s">
        <v>8563</v>
      </c>
      <c r="D1748" s="52" t="s">
        <v>8759</v>
      </c>
      <c r="E1748" s="52" t="s">
        <v>12367</v>
      </c>
      <c r="F1748" s="52" t="s">
        <v>8800</v>
      </c>
      <c r="G1748" s="134" t="s">
        <v>8876</v>
      </c>
      <c r="H1748" s="52" t="s">
        <v>4002</v>
      </c>
      <c r="I1748" s="52">
        <v>6932485004195</v>
      </c>
      <c r="J1748" s="52">
        <v>194846422079</v>
      </c>
      <c r="K1748" s="52"/>
    </row>
    <row r="1749" spans="1:11">
      <c r="A1749" s="52" t="s">
        <v>946</v>
      </c>
      <c r="B1749" s="52" t="s">
        <v>10298</v>
      </c>
      <c r="C1749" s="128" t="s">
        <v>9827</v>
      </c>
      <c r="D1749" s="52"/>
      <c r="E1749" s="52" t="s">
        <v>12368</v>
      </c>
      <c r="F1749" s="52"/>
      <c r="G1749" s="134" t="s">
        <v>10891</v>
      </c>
      <c r="H1749" s="52" t="s">
        <v>946</v>
      </c>
      <c r="I1749" s="52">
        <v>6932485008964</v>
      </c>
      <c r="J1749" s="52">
        <v>194846425643</v>
      </c>
      <c r="K1749" s="52"/>
    </row>
    <row r="1750" spans="1:11">
      <c r="A1750" s="52" t="s">
        <v>1677</v>
      </c>
      <c r="B1750" s="52" t="s">
        <v>9884</v>
      </c>
      <c r="C1750" s="128" t="s">
        <v>9293</v>
      </c>
      <c r="D1750" s="52"/>
      <c r="E1750" s="52" t="s">
        <v>12369</v>
      </c>
      <c r="F1750" s="52"/>
      <c r="G1750" s="134" t="s">
        <v>10362</v>
      </c>
      <c r="H1750" s="52" t="s">
        <v>1677</v>
      </c>
      <c r="I1750" s="52">
        <v>6932485008971</v>
      </c>
      <c r="J1750" s="52">
        <v>194846425650</v>
      </c>
      <c r="K1750" s="52"/>
    </row>
    <row r="1751" spans="1:11">
      <c r="A1751" s="52" t="s">
        <v>946</v>
      </c>
      <c r="B1751" s="52" t="s">
        <v>7945</v>
      </c>
      <c r="C1751" s="128" t="s">
        <v>8564</v>
      </c>
      <c r="D1751" s="52" t="s">
        <v>8759</v>
      </c>
      <c r="E1751" s="52" t="s">
        <v>12370</v>
      </c>
      <c r="F1751" s="52">
        <v>0</v>
      </c>
      <c r="G1751" s="134" t="s">
        <v>2359</v>
      </c>
      <c r="H1751" s="52" t="s">
        <v>946</v>
      </c>
      <c r="I1751" s="52">
        <v>6932485002771</v>
      </c>
      <c r="J1751" s="52">
        <v>194846421089</v>
      </c>
      <c r="K1751" s="52"/>
    </row>
    <row r="1752" spans="1:11">
      <c r="A1752" s="52" t="s">
        <v>957</v>
      </c>
      <c r="B1752" s="52" t="s">
        <v>7986</v>
      </c>
      <c r="C1752" s="128" t="s">
        <v>8565</v>
      </c>
      <c r="D1752" s="52" t="s">
        <v>8759</v>
      </c>
      <c r="E1752" s="52" t="s">
        <v>12371</v>
      </c>
      <c r="F1752" s="52">
        <v>0</v>
      </c>
      <c r="G1752" s="134" t="s">
        <v>8877</v>
      </c>
      <c r="H1752" s="52" t="s">
        <v>957</v>
      </c>
      <c r="I1752" s="52">
        <v>6932485002788</v>
      </c>
      <c r="J1752" s="52">
        <v>194846421096</v>
      </c>
      <c r="K1752" s="52"/>
    </row>
    <row r="1753" spans="1:11">
      <c r="A1753" s="52" t="s">
        <v>961</v>
      </c>
      <c r="B1753" s="52" t="s">
        <v>7861</v>
      </c>
      <c r="C1753" s="128" t="s">
        <v>8566</v>
      </c>
      <c r="D1753" s="52" t="s">
        <v>8759</v>
      </c>
      <c r="E1753" s="52" t="s">
        <v>12372</v>
      </c>
      <c r="F1753" s="52">
        <v>0</v>
      </c>
      <c r="G1753" s="134" t="s">
        <v>960</v>
      </c>
      <c r="H1753" s="52" t="s">
        <v>961</v>
      </c>
      <c r="I1753" s="52">
        <v>6932485002795</v>
      </c>
      <c r="J1753" s="52">
        <v>194846421102</v>
      </c>
      <c r="K1753" s="52"/>
    </row>
    <row r="1754" spans="1:11">
      <c r="A1754" s="52" t="s">
        <v>1677</v>
      </c>
      <c r="B1754" s="52" t="s">
        <v>7925</v>
      </c>
      <c r="C1754" s="128" t="s">
        <v>8567</v>
      </c>
      <c r="D1754" s="52" t="s">
        <v>8759</v>
      </c>
      <c r="E1754" s="52">
        <v>0</v>
      </c>
      <c r="F1754" s="52">
        <v>0</v>
      </c>
      <c r="G1754" s="134" t="s">
        <v>8878</v>
      </c>
      <c r="H1754" s="52" t="s">
        <v>1677</v>
      </c>
      <c r="I1754" s="52">
        <v>6932485002801</v>
      </c>
      <c r="J1754" s="52">
        <v>194846421119</v>
      </c>
      <c r="K1754" s="52"/>
    </row>
    <row r="1755" spans="1:11">
      <c r="A1755" s="52" t="s">
        <v>2467</v>
      </c>
      <c r="B1755" s="52" t="s">
        <v>7946</v>
      </c>
      <c r="C1755" s="128" t="s">
        <v>8568</v>
      </c>
      <c r="D1755" s="52" t="s">
        <v>8759</v>
      </c>
      <c r="E1755" s="52" t="s">
        <v>12373</v>
      </c>
      <c r="F1755" s="52">
        <v>0</v>
      </c>
      <c r="G1755" s="134" t="s">
        <v>8879</v>
      </c>
      <c r="H1755" s="52" t="s">
        <v>2467</v>
      </c>
      <c r="I1755" s="52">
        <v>6932485002818</v>
      </c>
      <c r="J1755" s="52">
        <v>194846421126</v>
      </c>
      <c r="K1755" s="52"/>
    </row>
    <row r="1756" spans="1:11">
      <c r="A1756" s="52" t="s">
        <v>2467</v>
      </c>
      <c r="B1756" s="52" t="s">
        <v>8073</v>
      </c>
      <c r="C1756" s="128" t="s">
        <v>8569</v>
      </c>
      <c r="D1756" s="52" t="s">
        <v>8759</v>
      </c>
      <c r="E1756" s="52" t="s">
        <v>12374</v>
      </c>
      <c r="F1756" s="52">
        <v>0</v>
      </c>
      <c r="G1756" s="134" t="s">
        <v>782</v>
      </c>
      <c r="H1756" s="52" t="s">
        <v>2467</v>
      </c>
      <c r="I1756" s="52">
        <v>6932485002825</v>
      </c>
      <c r="J1756" s="52">
        <v>194846421133</v>
      </c>
      <c r="K1756" s="52"/>
    </row>
    <row r="1757" spans="1:11">
      <c r="A1757" s="52" t="s">
        <v>2467</v>
      </c>
      <c r="B1757" s="52" t="s">
        <v>7791</v>
      </c>
      <c r="C1757" s="128" t="s">
        <v>8570</v>
      </c>
      <c r="D1757" s="52" t="s">
        <v>8759</v>
      </c>
      <c r="E1757" s="52" t="s">
        <v>12375</v>
      </c>
      <c r="F1757" s="52">
        <v>0</v>
      </c>
      <c r="G1757" s="134" t="s">
        <v>8871</v>
      </c>
      <c r="H1757" s="52" t="s">
        <v>2467</v>
      </c>
      <c r="I1757" s="52">
        <v>6932485002832</v>
      </c>
      <c r="J1757" s="52">
        <v>194846421140</v>
      </c>
      <c r="K1757" s="52"/>
    </row>
    <row r="1758" spans="1:11">
      <c r="A1758" s="52" t="s">
        <v>772</v>
      </c>
      <c r="B1758" s="52" t="s">
        <v>7842</v>
      </c>
      <c r="C1758" s="128" t="s">
        <v>8571</v>
      </c>
      <c r="D1758" s="52" t="s">
        <v>8759</v>
      </c>
      <c r="E1758" s="52" t="s">
        <v>12376</v>
      </c>
      <c r="F1758" s="52">
        <v>0</v>
      </c>
      <c r="G1758" s="134" t="s">
        <v>775</v>
      </c>
      <c r="H1758" s="52" t="s">
        <v>772</v>
      </c>
      <c r="I1758" s="52">
        <v>6932485002849</v>
      </c>
      <c r="J1758" s="52">
        <v>194846421157</v>
      </c>
      <c r="K1758" s="52"/>
    </row>
    <row r="1759" spans="1:11">
      <c r="A1759" s="52" t="s">
        <v>772</v>
      </c>
      <c r="B1759" s="52" t="s">
        <v>8150</v>
      </c>
      <c r="C1759" s="128" t="s">
        <v>8572</v>
      </c>
      <c r="D1759" s="52" t="s">
        <v>8759</v>
      </c>
      <c r="E1759" s="52" t="s">
        <v>12377</v>
      </c>
      <c r="F1759" s="52">
        <v>0</v>
      </c>
      <c r="G1759" s="134" t="s">
        <v>4489</v>
      </c>
      <c r="H1759" s="52" t="s">
        <v>772</v>
      </c>
      <c r="I1759" s="52">
        <v>6932485002856</v>
      </c>
      <c r="J1759" s="52">
        <v>194846421164</v>
      </c>
      <c r="K1759" s="52"/>
    </row>
    <row r="1760" spans="1:11">
      <c r="A1760" s="52" t="s">
        <v>5760</v>
      </c>
      <c r="B1760" s="52" t="s">
        <v>8220</v>
      </c>
      <c r="C1760" s="128" t="s">
        <v>8573</v>
      </c>
      <c r="D1760" s="52" t="s">
        <v>8759</v>
      </c>
      <c r="E1760" s="52" t="s">
        <v>12378</v>
      </c>
      <c r="F1760" s="52">
        <v>0</v>
      </c>
      <c r="G1760" s="134" t="s">
        <v>755</v>
      </c>
      <c r="H1760" s="52" t="s">
        <v>5760</v>
      </c>
      <c r="I1760" s="52">
        <v>6932485002863</v>
      </c>
      <c r="J1760" s="52">
        <v>194846421171</v>
      </c>
      <c r="K1760" s="52"/>
    </row>
    <row r="1761" spans="1:11">
      <c r="A1761" s="52" t="s">
        <v>2467</v>
      </c>
      <c r="B1761" s="52" t="s">
        <v>7831</v>
      </c>
      <c r="C1761" s="128" t="s">
        <v>8574</v>
      </c>
      <c r="D1761" s="52" t="s">
        <v>8759</v>
      </c>
      <c r="E1761" s="52" t="s">
        <v>12379</v>
      </c>
      <c r="F1761" s="52">
        <v>0</v>
      </c>
      <c r="G1761" s="134" t="s">
        <v>6808</v>
      </c>
      <c r="H1761" s="52" t="s">
        <v>2467</v>
      </c>
      <c r="I1761" s="52">
        <v>6932485002870</v>
      </c>
      <c r="J1761" s="52">
        <v>194846421188</v>
      </c>
      <c r="K1761" s="52"/>
    </row>
    <row r="1762" spans="1:11">
      <c r="A1762" s="52" t="s">
        <v>1678</v>
      </c>
      <c r="B1762" s="52" t="s">
        <v>8155</v>
      </c>
      <c r="C1762" s="128" t="s">
        <v>8575</v>
      </c>
      <c r="D1762" s="52" t="s">
        <v>8759</v>
      </c>
      <c r="E1762" s="52" t="s">
        <v>12380</v>
      </c>
      <c r="F1762" s="52">
        <v>0</v>
      </c>
      <c r="G1762" s="134" t="s">
        <v>4487</v>
      </c>
      <c r="H1762" s="52" t="s">
        <v>1678</v>
      </c>
      <c r="I1762" s="52">
        <v>6932485002887</v>
      </c>
      <c r="J1762" s="52">
        <v>194846421195</v>
      </c>
      <c r="K1762" s="52"/>
    </row>
    <row r="1763" spans="1:11">
      <c r="A1763" s="52" t="s">
        <v>943</v>
      </c>
      <c r="B1763" s="52" t="s">
        <v>8066</v>
      </c>
      <c r="C1763" s="128" t="s">
        <v>8576</v>
      </c>
      <c r="D1763" s="52" t="s">
        <v>8759</v>
      </c>
      <c r="E1763" s="52" t="s">
        <v>12381</v>
      </c>
      <c r="F1763" s="52">
        <v>0</v>
      </c>
      <c r="G1763" s="134" t="s">
        <v>942</v>
      </c>
      <c r="H1763" s="52" t="s">
        <v>943</v>
      </c>
      <c r="I1763" s="52">
        <v>6932485002894</v>
      </c>
      <c r="J1763" s="52">
        <v>194846421201</v>
      </c>
      <c r="K1763" s="52"/>
    </row>
    <row r="1764" spans="1:11">
      <c r="A1764" s="52" t="s">
        <v>4002</v>
      </c>
      <c r="B1764" s="52" t="s">
        <v>8211</v>
      </c>
      <c r="C1764" s="128" t="s">
        <v>8577</v>
      </c>
      <c r="D1764" s="52" t="s">
        <v>8759</v>
      </c>
      <c r="E1764" s="52" t="s">
        <v>12382</v>
      </c>
      <c r="F1764" s="52">
        <v>0</v>
      </c>
      <c r="G1764" s="134" t="s">
        <v>939</v>
      </c>
      <c r="H1764" s="52" t="s">
        <v>4002</v>
      </c>
      <c r="I1764" s="52">
        <v>6932485002900</v>
      </c>
      <c r="J1764" s="52">
        <v>194846421218</v>
      </c>
      <c r="K1764" s="52"/>
    </row>
    <row r="1765" spans="1:11">
      <c r="A1765" s="52" t="s">
        <v>779</v>
      </c>
      <c r="B1765" s="52" t="s">
        <v>8172</v>
      </c>
      <c r="C1765" s="128" t="s">
        <v>8578</v>
      </c>
      <c r="D1765" s="52" t="s">
        <v>8759</v>
      </c>
      <c r="E1765" s="52" t="s">
        <v>12383</v>
      </c>
      <c r="F1765" s="52">
        <v>0</v>
      </c>
      <c r="G1765" s="134" t="s">
        <v>8880</v>
      </c>
      <c r="H1765" s="52" t="s">
        <v>779</v>
      </c>
      <c r="I1765" s="52">
        <v>6932485002917</v>
      </c>
      <c r="J1765" s="52">
        <v>194846421225</v>
      </c>
      <c r="K1765" s="52"/>
    </row>
    <row r="1766" spans="1:11">
      <c r="A1766" s="52" t="s">
        <v>995</v>
      </c>
      <c r="B1766" s="52" t="s">
        <v>7786</v>
      </c>
      <c r="C1766" s="128" t="s">
        <v>8579</v>
      </c>
      <c r="D1766" s="52" t="s">
        <v>8759</v>
      </c>
      <c r="E1766" s="52" t="s">
        <v>12384</v>
      </c>
      <c r="F1766" s="52">
        <v>0</v>
      </c>
      <c r="G1766" s="134" t="s">
        <v>8881</v>
      </c>
      <c r="H1766" s="52" t="s">
        <v>995</v>
      </c>
      <c r="I1766" s="52" t="s">
        <v>8910</v>
      </c>
      <c r="J1766" s="52">
        <v>194846421232</v>
      </c>
      <c r="K1766" s="52"/>
    </row>
    <row r="1767" spans="1:11">
      <c r="A1767" s="52" t="s">
        <v>762</v>
      </c>
      <c r="B1767" s="52" t="s">
        <v>7816</v>
      </c>
      <c r="C1767" s="128" t="s">
        <v>8580</v>
      </c>
      <c r="D1767" s="52" t="s">
        <v>8759</v>
      </c>
      <c r="E1767" s="52" t="s">
        <v>12385</v>
      </c>
      <c r="F1767" s="52">
        <v>0</v>
      </c>
      <c r="G1767" s="134" t="s">
        <v>8882</v>
      </c>
      <c r="H1767" s="52" t="s">
        <v>762</v>
      </c>
      <c r="I1767" s="52" t="s">
        <v>8910</v>
      </c>
      <c r="J1767" s="52">
        <v>194846421249</v>
      </c>
      <c r="K1767" s="52"/>
    </row>
    <row r="1768" spans="1:11">
      <c r="A1768" s="52" t="s">
        <v>762</v>
      </c>
      <c r="B1768" s="52" t="s">
        <v>8132</v>
      </c>
      <c r="C1768" s="128" t="s">
        <v>8581</v>
      </c>
      <c r="D1768" s="52" t="s">
        <v>8759</v>
      </c>
      <c r="E1768" s="52" t="s">
        <v>12386</v>
      </c>
      <c r="F1768" s="52">
        <v>0</v>
      </c>
      <c r="G1768" s="134" t="s">
        <v>8883</v>
      </c>
      <c r="H1768" s="52" t="s">
        <v>762</v>
      </c>
      <c r="I1768" s="52">
        <v>0</v>
      </c>
      <c r="J1768" s="52">
        <v>194846421263</v>
      </c>
      <c r="K1768" s="52"/>
    </row>
    <row r="1769" spans="1:11">
      <c r="A1769" s="52" t="s">
        <v>5760</v>
      </c>
      <c r="B1769" s="52" t="s">
        <v>10084</v>
      </c>
      <c r="C1769" s="128" t="s">
        <v>9545</v>
      </c>
      <c r="D1769" s="52"/>
      <c r="E1769" s="52" t="s">
        <v>12387</v>
      </c>
      <c r="F1769" s="52"/>
      <c r="G1769" s="134" t="s">
        <v>10615</v>
      </c>
      <c r="H1769" s="52" t="s">
        <v>5760</v>
      </c>
      <c r="I1769" s="52">
        <v>6932485007455</v>
      </c>
      <c r="J1769" s="52">
        <v>194846424844</v>
      </c>
      <c r="K1769" s="52"/>
    </row>
    <row r="1770" spans="1:11">
      <c r="A1770" s="52" t="s">
        <v>1009</v>
      </c>
      <c r="B1770" s="52" t="s">
        <v>9925</v>
      </c>
      <c r="C1770" s="128" t="s">
        <v>9336</v>
      </c>
      <c r="D1770" s="52"/>
      <c r="E1770" s="52" t="s">
        <v>12388</v>
      </c>
      <c r="F1770" s="52"/>
      <c r="G1770" s="134" t="s">
        <v>10405</v>
      </c>
      <c r="H1770" s="52" t="s">
        <v>1009</v>
      </c>
      <c r="I1770" s="52">
        <v>6932485007400</v>
      </c>
      <c r="J1770" s="52">
        <v>194846424790</v>
      </c>
      <c r="K1770" s="52"/>
    </row>
    <row r="1771" spans="1:11">
      <c r="A1771" s="52" t="s">
        <v>976</v>
      </c>
      <c r="B1771" s="52" t="s">
        <v>10244</v>
      </c>
      <c r="C1771" s="128" t="s">
        <v>9760</v>
      </c>
      <c r="D1771" s="52"/>
      <c r="E1771" s="52" t="s">
        <v>12389</v>
      </c>
      <c r="F1771" s="52"/>
      <c r="G1771" s="134" t="s">
        <v>10826</v>
      </c>
      <c r="H1771" s="52" t="s">
        <v>976</v>
      </c>
      <c r="I1771" s="52">
        <v>6932485007417</v>
      </c>
      <c r="J1771" s="52">
        <v>194846424806</v>
      </c>
      <c r="K1771" s="52"/>
    </row>
    <row r="1772" spans="1:11">
      <c r="A1772" s="52" t="s">
        <v>1677</v>
      </c>
      <c r="B1772" s="52" t="s">
        <v>9950</v>
      </c>
      <c r="C1772" s="128" t="s">
        <v>9365</v>
      </c>
      <c r="D1772" s="52"/>
      <c r="E1772" s="52" t="s">
        <v>12390</v>
      </c>
      <c r="F1772" s="52"/>
      <c r="G1772" s="134" t="s">
        <v>10434</v>
      </c>
      <c r="H1772" s="52" t="s">
        <v>1677</v>
      </c>
      <c r="I1772" s="52">
        <v>6932485007424</v>
      </c>
      <c r="J1772" s="52">
        <v>194846424813</v>
      </c>
      <c r="K1772" s="52"/>
    </row>
    <row r="1773" spans="1:11">
      <c r="A1773" s="52" t="s">
        <v>2467</v>
      </c>
      <c r="B1773" s="52" t="s">
        <v>9931</v>
      </c>
      <c r="C1773" s="128" t="s">
        <v>9343</v>
      </c>
      <c r="D1773" s="52"/>
      <c r="E1773" s="52" t="s">
        <v>12391</v>
      </c>
      <c r="F1773" s="52"/>
      <c r="G1773" s="134" t="s">
        <v>10412</v>
      </c>
      <c r="H1773" s="52" t="s">
        <v>2467</v>
      </c>
      <c r="I1773" s="52">
        <v>6932485007431</v>
      </c>
      <c r="J1773" s="52">
        <v>194846424820</v>
      </c>
      <c r="K1773" s="52"/>
    </row>
    <row r="1774" spans="1:11">
      <c r="A1774" s="52" t="s">
        <v>2467</v>
      </c>
      <c r="B1774" s="52" t="s">
        <v>10176</v>
      </c>
      <c r="C1774" s="128" t="s">
        <v>9674</v>
      </c>
      <c r="D1774" s="52"/>
      <c r="E1774" s="52" t="s">
        <v>12392</v>
      </c>
      <c r="F1774" s="52"/>
      <c r="G1774" s="134" t="s">
        <v>10742</v>
      </c>
      <c r="H1774" s="52" t="s">
        <v>2467</v>
      </c>
      <c r="I1774" s="52">
        <v>6932485007448</v>
      </c>
      <c r="J1774" s="52">
        <v>194846424837</v>
      </c>
      <c r="K1774" s="52"/>
    </row>
    <row r="1775" spans="1:11">
      <c r="A1775" s="52" t="s">
        <v>1678</v>
      </c>
      <c r="B1775" s="52" t="s">
        <v>10157</v>
      </c>
      <c r="C1775" s="128" t="s">
        <v>9648</v>
      </c>
      <c r="D1775" s="52"/>
      <c r="E1775" s="52" t="s">
        <v>12393</v>
      </c>
      <c r="F1775" s="52"/>
      <c r="G1775" s="134" t="s">
        <v>10718</v>
      </c>
      <c r="H1775" s="52" t="s">
        <v>1678</v>
      </c>
      <c r="I1775" s="52">
        <v>6932485007462</v>
      </c>
      <c r="J1775" s="52">
        <v>194846424851</v>
      </c>
      <c r="K1775" s="52"/>
    </row>
    <row r="1776" spans="1:11">
      <c r="A1776" s="52" t="s">
        <v>943</v>
      </c>
      <c r="B1776" s="52" t="s">
        <v>10052</v>
      </c>
      <c r="C1776" s="128" t="s">
        <v>9504</v>
      </c>
      <c r="D1776" s="52"/>
      <c r="E1776" s="52" t="s">
        <v>12394</v>
      </c>
      <c r="F1776" s="52"/>
      <c r="G1776" s="134" t="s">
        <v>10574</v>
      </c>
      <c r="H1776" s="52" t="s">
        <v>943</v>
      </c>
      <c r="I1776" s="52">
        <v>6932485007479</v>
      </c>
      <c r="J1776" s="52">
        <v>194846424868</v>
      </c>
      <c r="K1776" s="52"/>
    </row>
    <row r="1777" spans="1:11">
      <c r="A1777" s="52" t="s">
        <v>4002</v>
      </c>
      <c r="B1777" s="52" t="s">
        <v>9970</v>
      </c>
      <c r="C1777" s="128" t="s">
        <v>9393</v>
      </c>
      <c r="D1777" s="52"/>
      <c r="E1777" s="52" t="s">
        <v>12395</v>
      </c>
      <c r="F1777" s="52"/>
      <c r="G1777" s="134" t="s">
        <v>10462</v>
      </c>
      <c r="H1777" s="52" t="s">
        <v>4002</v>
      </c>
      <c r="I1777" s="52">
        <v>6932485007486</v>
      </c>
      <c r="J1777" s="52">
        <v>194846424875</v>
      </c>
      <c r="K1777" s="52"/>
    </row>
    <row r="1778" spans="1:11">
      <c r="A1778" s="52" t="s">
        <v>1487</v>
      </c>
      <c r="B1778" s="52" t="s">
        <v>7948</v>
      </c>
      <c r="C1778" s="128" t="s">
        <v>8582</v>
      </c>
      <c r="D1778" s="52" t="s">
        <v>8759</v>
      </c>
      <c r="E1778" s="52">
        <v>0</v>
      </c>
      <c r="F1778" s="52"/>
      <c r="G1778" s="134" t="s">
        <v>9042</v>
      </c>
      <c r="H1778" s="52" t="s">
        <v>1487</v>
      </c>
      <c r="I1778" s="52">
        <v>6932485012374</v>
      </c>
      <c r="J1778" s="52">
        <v>194846422468</v>
      </c>
      <c r="K1778" s="52"/>
    </row>
    <row r="1779" spans="1:11">
      <c r="A1779" s="52" t="s">
        <v>4002</v>
      </c>
      <c r="B1779" s="52" t="s">
        <v>8111</v>
      </c>
      <c r="C1779" s="128" t="s">
        <v>8583</v>
      </c>
      <c r="D1779" s="52" t="s">
        <v>8759</v>
      </c>
      <c r="E1779" s="52">
        <v>0</v>
      </c>
      <c r="F1779" s="52" t="s">
        <v>8759</v>
      </c>
      <c r="G1779" s="134" t="s">
        <v>939</v>
      </c>
      <c r="H1779" s="52" t="s">
        <v>4002</v>
      </c>
      <c r="I1779" s="52">
        <v>6932485004850</v>
      </c>
      <c r="J1779" s="52">
        <v>194846422505</v>
      </c>
      <c r="K1779" s="52"/>
    </row>
    <row r="1780" spans="1:11">
      <c r="A1780" s="52" t="s">
        <v>1557</v>
      </c>
      <c r="B1780" s="52" t="s">
        <v>8152</v>
      </c>
      <c r="C1780" s="128" t="s">
        <v>8584</v>
      </c>
      <c r="D1780" s="52" t="s">
        <v>8759</v>
      </c>
      <c r="E1780" s="52" t="s">
        <v>12396</v>
      </c>
      <c r="F1780" s="52" t="s">
        <v>8759</v>
      </c>
      <c r="G1780" s="134" t="s">
        <v>7033</v>
      </c>
      <c r="H1780" s="52" t="s">
        <v>1557</v>
      </c>
      <c r="I1780" s="52">
        <v>6932485004867</v>
      </c>
      <c r="J1780" s="52">
        <v>194846422512</v>
      </c>
      <c r="K1780" s="52"/>
    </row>
    <row r="1781" spans="1:11">
      <c r="A1781" s="52" t="s">
        <v>943</v>
      </c>
      <c r="B1781" s="52" t="s">
        <v>8057</v>
      </c>
      <c r="C1781" s="128" t="s">
        <v>8585</v>
      </c>
      <c r="D1781" s="52" t="s">
        <v>8759</v>
      </c>
      <c r="E1781" s="52" t="s">
        <v>12397</v>
      </c>
      <c r="F1781" s="52" t="s">
        <v>8759</v>
      </c>
      <c r="G1781" s="134" t="s">
        <v>942</v>
      </c>
      <c r="H1781" s="52" t="s">
        <v>943</v>
      </c>
      <c r="I1781" s="52">
        <v>6932485004874</v>
      </c>
      <c r="J1781" s="52">
        <v>194846422529</v>
      </c>
      <c r="K1781" s="52"/>
    </row>
    <row r="1782" spans="1:11">
      <c r="A1782" s="52" t="s">
        <v>1678</v>
      </c>
      <c r="B1782" s="52" t="s">
        <v>7920</v>
      </c>
      <c r="C1782" s="128" t="s">
        <v>8586</v>
      </c>
      <c r="D1782" s="52" t="s">
        <v>8759</v>
      </c>
      <c r="E1782" s="52" t="s">
        <v>12398</v>
      </c>
      <c r="F1782" s="52" t="s">
        <v>8759</v>
      </c>
      <c r="G1782" s="134" t="s">
        <v>4487</v>
      </c>
      <c r="H1782" s="52" t="s">
        <v>1678</v>
      </c>
      <c r="I1782" s="52">
        <v>6932485004881</v>
      </c>
      <c r="J1782" s="52">
        <v>194846422536</v>
      </c>
      <c r="K1782" s="52"/>
    </row>
    <row r="1783" spans="1:11">
      <c r="A1783" s="52" t="s">
        <v>5760</v>
      </c>
      <c r="B1783" s="52" t="s">
        <v>7912</v>
      </c>
      <c r="C1783" s="128" t="s">
        <v>8587</v>
      </c>
      <c r="D1783" s="52" t="s">
        <v>8759</v>
      </c>
      <c r="E1783" s="52" t="s">
        <v>12399</v>
      </c>
      <c r="F1783" s="52" t="s">
        <v>8759</v>
      </c>
      <c r="G1783" s="134" t="s">
        <v>755</v>
      </c>
      <c r="H1783" s="52" t="s">
        <v>5760</v>
      </c>
      <c r="I1783" s="52">
        <v>6932485004898</v>
      </c>
      <c r="J1783" s="52">
        <v>194846422543</v>
      </c>
      <c r="K1783" s="52"/>
    </row>
    <row r="1784" spans="1:11">
      <c r="A1784" s="52" t="s">
        <v>772</v>
      </c>
      <c r="B1784" s="52" t="s">
        <v>8123</v>
      </c>
      <c r="C1784" s="128" t="s">
        <v>8588</v>
      </c>
      <c r="D1784" s="52" t="s">
        <v>8759</v>
      </c>
      <c r="E1784" s="52">
        <v>0</v>
      </c>
      <c r="F1784" s="52" t="s">
        <v>8759</v>
      </c>
      <c r="G1784" s="134" t="s">
        <v>775</v>
      </c>
      <c r="H1784" s="52" t="s">
        <v>772</v>
      </c>
      <c r="I1784" s="52">
        <v>6932485004904</v>
      </c>
      <c r="J1784" s="52">
        <v>194846422550</v>
      </c>
      <c r="K1784" s="52"/>
    </row>
    <row r="1785" spans="1:11">
      <c r="A1785" s="52" t="s">
        <v>2467</v>
      </c>
      <c r="B1785" s="52" t="s">
        <v>7895</v>
      </c>
      <c r="C1785" s="128" t="s">
        <v>8589</v>
      </c>
      <c r="D1785" s="52" t="s">
        <v>8759</v>
      </c>
      <c r="E1785" s="52" t="s">
        <v>12400</v>
      </c>
      <c r="F1785" s="52" t="s">
        <v>8759</v>
      </c>
      <c r="G1785" s="134" t="s">
        <v>8806</v>
      </c>
      <c r="H1785" s="52" t="s">
        <v>2467</v>
      </c>
      <c r="I1785" s="52">
        <v>6932485004911</v>
      </c>
      <c r="J1785" s="52">
        <v>194846422567</v>
      </c>
      <c r="K1785" s="52"/>
    </row>
    <row r="1786" spans="1:11">
      <c r="A1786" s="52" t="s">
        <v>2467</v>
      </c>
      <c r="B1786" s="52" t="s">
        <v>8222</v>
      </c>
      <c r="C1786" s="128" t="s">
        <v>8590</v>
      </c>
      <c r="D1786" s="52" t="s">
        <v>8759</v>
      </c>
      <c r="E1786" s="52" t="s">
        <v>12401</v>
      </c>
      <c r="F1786" s="52" t="s">
        <v>8759</v>
      </c>
      <c r="G1786" s="134" t="s">
        <v>782</v>
      </c>
      <c r="H1786" s="52" t="s">
        <v>2467</v>
      </c>
      <c r="I1786" s="52">
        <v>6932485004935</v>
      </c>
      <c r="J1786" s="52">
        <v>194846422581</v>
      </c>
      <c r="K1786" s="52"/>
    </row>
    <row r="1787" spans="1:11">
      <c r="A1787" s="52" t="s">
        <v>2467</v>
      </c>
      <c r="B1787" s="52" t="s">
        <v>7943</v>
      </c>
      <c r="C1787" s="128" t="s">
        <v>8591</v>
      </c>
      <c r="D1787" s="52" t="s">
        <v>8759</v>
      </c>
      <c r="E1787" s="52" t="s">
        <v>12402</v>
      </c>
      <c r="F1787" s="52" t="s">
        <v>8759</v>
      </c>
      <c r="G1787" s="134" t="s">
        <v>8884</v>
      </c>
      <c r="H1787" s="52" t="s">
        <v>2467</v>
      </c>
      <c r="I1787" s="52">
        <v>6932485004942</v>
      </c>
      <c r="J1787" s="52">
        <v>194846422598</v>
      </c>
      <c r="K1787" s="52"/>
    </row>
    <row r="1788" spans="1:11">
      <c r="A1788" s="52" t="s">
        <v>1677</v>
      </c>
      <c r="B1788" s="52" t="s">
        <v>7984</v>
      </c>
      <c r="C1788" s="128" t="s">
        <v>8592</v>
      </c>
      <c r="D1788" s="52" t="s">
        <v>8759</v>
      </c>
      <c r="E1788" s="52" t="s">
        <v>12403</v>
      </c>
      <c r="F1788" s="52" t="s">
        <v>8759</v>
      </c>
      <c r="G1788" s="134" t="s">
        <v>4488</v>
      </c>
      <c r="H1788" s="52" t="s">
        <v>1677</v>
      </c>
      <c r="I1788" s="52">
        <v>6932485004959</v>
      </c>
      <c r="J1788" s="52">
        <v>194846422604</v>
      </c>
      <c r="K1788" s="52"/>
    </row>
    <row r="1789" spans="1:11">
      <c r="A1789" s="52" t="s">
        <v>995</v>
      </c>
      <c r="B1789" s="52" t="s">
        <v>7853</v>
      </c>
      <c r="C1789" s="128" t="s">
        <v>8593</v>
      </c>
      <c r="D1789" s="52" t="s">
        <v>8759</v>
      </c>
      <c r="E1789" s="52">
        <v>0</v>
      </c>
      <c r="F1789" s="52" t="s">
        <v>8759</v>
      </c>
      <c r="G1789" s="134" t="s">
        <v>8872</v>
      </c>
      <c r="H1789" s="52" t="s">
        <v>995</v>
      </c>
      <c r="I1789" s="52">
        <v>6932485004966</v>
      </c>
      <c r="J1789" s="52">
        <v>194846422611</v>
      </c>
      <c r="K1789" s="52"/>
    </row>
    <row r="1790" spans="1:11">
      <c r="A1790" s="52" t="s">
        <v>992</v>
      </c>
      <c r="B1790" s="52" t="s">
        <v>8074</v>
      </c>
      <c r="C1790" s="128" t="s">
        <v>8594</v>
      </c>
      <c r="D1790" s="52" t="s">
        <v>8759</v>
      </c>
      <c r="E1790" s="52" t="s">
        <v>12404</v>
      </c>
      <c r="F1790" s="52" t="s">
        <v>8759</v>
      </c>
      <c r="G1790" s="134" t="s">
        <v>8885</v>
      </c>
      <c r="H1790" s="52" t="s">
        <v>992</v>
      </c>
      <c r="I1790" s="52">
        <v>6932485004973</v>
      </c>
      <c r="J1790" s="52">
        <v>194846422628</v>
      </c>
      <c r="K1790" s="52"/>
    </row>
    <row r="1791" spans="1:11">
      <c r="A1791" s="52" t="s">
        <v>2467</v>
      </c>
      <c r="B1791" s="52" t="s">
        <v>8107</v>
      </c>
      <c r="C1791" s="128" t="s">
        <v>8595</v>
      </c>
      <c r="D1791" s="52" t="s">
        <v>8759</v>
      </c>
      <c r="E1791" s="52" t="s">
        <v>12405</v>
      </c>
      <c r="F1791" s="52" t="s">
        <v>8759</v>
      </c>
      <c r="G1791" s="134" t="s">
        <v>8886</v>
      </c>
      <c r="H1791" s="52" t="s">
        <v>2467</v>
      </c>
      <c r="I1791" s="52">
        <v>6932485004997</v>
      </c>
      <c r="J1791" s="52">
        <v>194846422642</v>
      </c>
      <c r="K1791" s="52"/>
    </row>
    <row r="1792" spans="1:11">
      <c r="A1792" s="52" t="s">
        <v>2467</v>
      </c>
      <c r="B1792" s="52" t="s">
        <v>8156</v>
      </c>
      <c r="C1792" s="128" t="s">
        <v>8596</v>
      </c>
      <c r="D1792" s="52" t="s">
        <v>8759</v>
      </c>
      <c r="E1792" s="52" t="s">
        <v>12406</v>
      </c>
      <c r="F1792" s="52" t="s">
        <v>8759</v>
      </c>
      <c r="G1792" s="134" t="s">
        <v>8887</v>
      </c>
      <c r="H1792" s="52" t="s">
        <v>2467</v>
      </c>
      <c r="I1792" s="52">
        <v>6932485005000</v>
      </c>
      <c r="J1792" s="52">
        <v>194846422659</v>
      </c>
      <c r="K1792" s="52"/>
    </row>
    <row r="1793" spans="1:11">
      <c r="A1793" s="52" t="s">
        <v>2467</v>
      </c>
      <c r="B1793" s="52" t="s">
        <v>7833</v>
      </c>
      <c r="C1793" s="128" t="s">
        <v>8597</v>
      </c>
      <c r="D1793" s="52" t="s">
        <v>8759</v>
      </c>
      <c r="E1793" s="52" t="s">
        <v>12407</v>
      </c>
      <c r="F1793" s="52">
        <v>0</v>
      </c>
      <c r="G1793" s="134" t="s">
        <v>8888</v>
      </c>
      <c r="H1793" s="52" t="s">
        <v>2467</v>
      </c>
      <c r="I1793" s="52">
        <v>6932485005017</v>
      </c>
      <c r="J1793" s="52">
        <v>194846422666</v>
      </c>
      <c r="K1793" s="52"/>
    </row>
    <row r="1794" spans="1:11">
      <c r="A1794" s="52" t="s">
        <v>2467</v>
      </c>
      <c r="B1794" s="52" t="s">
        <v>8058</v>
      </c>
      <c r="C1794" s="128" t="s">
        <v>8598</v>
      </c>
      <c r="D1794" s="52" t="s">
        <v>8759</v>
      </c>
      <c r="E1794" s="52" t="s">
        <v>12408</v>
      </c>
      <c r="F1794" s="52" t="s">
        <v>8759</v>
      </c>
      <c r="G1794" s="134" t="s">
        <v>8889</v>
      </c>
      <c r="H1794" s="52" t="s">
        <v>2467</v>
      </c>
      <c r="I1794" s="52">
        <v>6932485005024</v>
      </c>
      <c r="J1794" s="52">
        <v>194846422673</v>
      </c>
      <c r="K1794" s="52"/>
    </row>
    <row r="1795" spans="1:11">
      <c r="A1795" s="52" t="s">
        <v>2467</v>
      </c>
      <c r="B1795" s="52" t="s">
        <v>7944</v>
      </c>
      <c r="C1795" s="128" t="s">
        <v>8599</v>
      </c>
      <c r="D1795" s="52" t="s">
        <v>8759</v>
      </c>
      <c r="E1795" s="52" t="s">
        <v>12409</v>
      </c>
      <c r="F1795" s="52" t="s">
        <v>8759</v>
      </c>
      <c r="G1795" s="134" t="s">
        <v>8890</v>
      </c>
      <c r="H1795" s="52" t="s">
        <v>2467</v>
      </c>
      <c r="I1795" s="52">
        <v>6932485005031</v>
      </c>
      <c r="J1795" s="52">
        <v>194846422680</v>
      </c>
      <c r="K1795" s="52"/>
    </row>
    <row r="1796" spans="1:11">
      <c r="A1796" s="52" t="s">
        <v>2467</v>
      </c>
      <c r="B1796" s="52" t="s">
        <v>7973</v>
      </c>
      <c r="C1796" s="128" t="s">
        <v>8600</v>
      </c>
      <c r="D1796" s="52" t="s">
        <v>8759</v>
      </c>
      <c r="E1796" s="52" t="s">
        <v>12410</v>
      </c>
      <c r="F1796" s="52" t="s">
        <v>8759</v>
      </c>
      <c r="G1796" s="134" t="s">
        <v>8891</v>
      </c>
      <c r="H1796" s="52" t="s">
        <v>2467</v>
      </c>
      <c r="I1796" s="52">
        <v>6932485005048</v>
      </c>
      <c r="J1796" s="52">
        <v>194846422697</v>
      </c>
      <c r="K1796" s="52"/>
    </row>
    <row r="1797" spans="1:11">
      <c r="A1797" s="52" t="s">
        <v>976</v>
      </c>
      <c r="B1797" s="52" t="s">
        <v>9897</v>
      </c>
      <c r="C1797" s="128" t="s">
        <v>9307</v>
      </c>
      <c r="D1797" s="52"/>
      <c r="E1797" s="52">
        <v>0</v>
      </c>
      <c r="F1797" s="52"/>
      <c r="G1797" s="134" t="s">
        <v>10376</v>
      </c>
      <c r="H1797" s="52" t="s">
        <v>976</v>
      </c>
      <c r="I1797" s="52" t="e">
        <v>#N/A</v>
      </c>
      <c r="J1797" s="52">
        <v>194846425421</v>
      </c>
      <c r="K1797" s="52"/>
    </row>
    <row r="1798" spans="1:11">
      <c r="A1798" s="52" t="s">
        <v>4002</v>
      </c>
      <c r="B1798" s="52" t="s">
        <v>9576</v>
      </c>
      <c r="C1798" s="128" t="s">
        <v>9576</v>
      </c>
      <c r="D1798" s="52"/>
      <c r="E1798" s="52">
        <v>0</v>
      </c>
      <c r="F1798" s="52"/>
      <c r="G1798" s="134" t="s">
        <v>10645</v>
      </c>
      <c r="H1798" s="134" t="s">
        <v>4002</v>
      </c>
      <c r="I1798" s="52" t="e">
        <v>#N/A</v>
      </c>
      <c r="J1798" s="52" t="e">
        <v>#N/A</v>
      </c>
      <c r="K1798" s="52"/>
    </row>
    <row r="1799" spans="1:11">
      <c r="A1799" s="52" t="s">
        <v>1487</v>
      </c>
      <c r="B1799" s="52" t="s">
        <v>7775</v>
      </c>
      <c r="C1799" s="128" t="s">
        <v>8601</v>
      </c>
      <c r="D1799" s="52" t="s">
        <v>8759</v>
      </c>
      <c r="E1799" s="52">
        <v>0</v>
      </c>
      <c r="F1799" s="52"/>
      <c r="G1799" s="134" t="s">
        <v>9043</v>
      </c>
      <c r="H1799" s="52" t="s">
        <v>1487</v>
      </c>
      <c r="I1799" s="52" t="e">
        <v>#N/A</v>
      </c>
      <c r="J1799" s="52">
        <v>194846422475</v>
      </c>
      <c r="K1799" s="52"/>
    </row>
    <row r="1800" spans="1:11">
      <c r="A1800" s="52" t="s">
        <v>4002</v>
      </c>
      <c r="B1800" s="52" t="s">
        <v>7955</v>
      </c>
      <c r="C1800" s="128" t="s">
        <v>8602</v>
      </c>
      <c r="D1800" s="52" t="s">
        <v>8759</v>
      </c>
      <c r="E1800" s="52" t="s">
        <v>12411</v>
      </c>
      <c r="F1800" s="52" t="s">
        <v>8759</v>
      </c>
      <c r="G1800" s="134" t="s">
        <v>939</v>
      </c>
      <c r="H1800" s="52" t="s">
        <v>4002</v>
      </c>
      <c r="I1800" s="52">
        <v>6932485005079</v>
      </c>
      <c r="J1800" s="52">
        <v>194846422802</v>
      </c>
      <c r="K1800" s="52"/>
    </row>
    <row r="1801" spans="1:11">
      <c r="A1801" s="52" t="s">
        <v>943</v>
      </c>
      <c r="B1801" s="52" t="s">
        <v>7897</v>
      </c>
      <c r="C1801" s="128" t="s">
        <v>8603</v>
      </c>
      <c r="D1801" s="52" t="s">
        <v>8759</v>
      </c>
      <c r="E1801" s="52" t="s">
        <v>12412</v>
      </c>
      <c r="F1801" s="52" t="s">
        <v>8759</v>
      </c>
      <c r="G1801" s="134" t="s">
        <v>942</v>
      </c>
      <c r="H1801" s="52" t="s">
        <v>943</v>
      </c>
      <c r="I1801" s="52">
        <v>6932485005086</v>
      </c>
      <c r="J1801" s="52">
        <v>194846422819</v>
      </c>
      <c r="K1801" s="52"/>
    </row>
    <row r="1802" spans="1:11">
      <c r="A1802" s="52" t="s">
        <v>961</v>
      </c>
      <c r="B1802" s="52" t="s">
        <v>7902</v>
      </c>
      <c r="C1802" s="128" t="s">
        <v>8604</v>
      </c>
      <c r="D1802" s="52" t="s">
        <v>8759</v>
      </c>
      <c r="E1802" s="52" t="s">
        <v>12413</v>
      </c>
      <c r="F1802" s="52" t="s">
        <v>8759</v>
      </c>
      <c r="G1802" s="134" t="s">
        <v>960</v>
      </c>
      <c r="H1802" s="52" t="s">
        <v>961</v>
      </c>
      <c r="I1802" s="52">
        <v>6932485005093</v>
      </c>
      <c r="J1802" s="52">
        <v>194846422826</v>
      </c>
      <c r="K1802" s="52"/>
    </row>
    <row r="1803" spans="1:11">
      <c r="A1803" s="52" t="s">
        <v>946</v>
      </c>
      <c r="B1803" s="52" t="s">
        <v>8122</v>
      </c>
      <c r="C1803" s="128" t="s">
        <v>8605</v>
      </c>
      <c r="D1803" s="52" t="s">
        <v>8759</v>
      </c>
      <c r="E1803" s="52" t="s">
        <v>12414</v>
      </c>
      <c r="F1803" s="52" t="s">
        <v>8759</v>
      </c>
      <c r="G1803" s="134" t="s">
        <v>2359</v>
      </c>
      <c r="H1803" s="52" t="s">
        <v>946</v>
      </c>
      <c r="I1803" s="52">
        <v>6932485005109</v>
      </c>
      <c r="J1803" s="52">
        <v>194846422833</v>
      </c>
      <c r="K1803" s="52"/>
    </row>
    <row r="1804" spans="1:11">
      <c r="A1804" s="52" t="s">
        <v>2467</v>
      </c>
      <c r="B1804" s="52" t="s">
        <v>8188</v>
      </c>
      <c r="C1804" s="128" t="s">
        <v>8606</v>
      </c>
      <c r="D1804" s="52" t="s">
        <v>8759</v>
      </c>
      <c r="E1804" s="52" t="s">
        <v>12415</v>
      </c>
      <c r="F1804" s="52" t="s">
        <v>8759</v>
      </c>
      <c r="G1804" s="134" t="s">
        <v>8884</v>
      </c>
      <c r="H1804" s="52" t="s">
        <v>2467</v>
      </c>
      <c r="I1804" s="52">
        <v>6932485005123</v>
      </c>
      <c r="J1804" s="52">
        <v>194846422857</v>
      </c>
      <c r="K1804" s="52"/>
    </row>
    <row r="1805" spans="1:11">
      <c r="A1805" s="52" t="s">
        <v>976</v>
      </c>
      <c r="B1805" s="52" t="s">
        <v>7793</v>
      </c>
      <c r="C1805" s="128" t="s">
        <v>8607</v>
      </c>
      <c r="D1805" s="52" t="s">
        <v>8759</v>
      </c>
      <c r="E1805" s="52" t="s">
        <v>12416</v>
      </c>
      <c r="F1805" s="52" t="s">
        <v>8759</v>
      </c>
      <c r="G1805" s="134" t="s">
        <v>8892</v>
      </c>
      <c r="H1805" s="52" t="s">
        <v>976</v>
      </c>
      <c r="I1805" s="52">
        <v>6932485005130</v>
      </c>
      <c r="J1805" s="52">
        <v>194846422864</v>
      </c>
      <c r="K1805" s="52"/>
    </row>
    <row r="1806" spans="1:11">
      <c r="A1806" s="52" t="s">
        <v>1677</v>
      </c>
      <c r="B1806" s="52" t="s">
        <v>8067</v>
      </c>
      <c r="C1806" s="128" t="s">
        <v>8608</v>
      </c>
      <c r="D1806" s="52" t="s">
        <v>8759</v>
      </c>
      <c r="E1806" s="52" t="s">
        <v>12417</v>
      </c>
      <c r="F1806" s="52" t="s">
        <v>8759</v>
      </c>
      <c r="G1806" s="134" t="s">
        <v>4488</v>
      </c>
      <c r="H1806" s="52" t="s">
        <v>1677</v>
      </c>
      <c r="I1806" s="52">
        <v>6932485005147</v>
      </c>
      <c r="J1806" s="52">
        <v>194846422871</v>
      </c>
      <c r="K1806" s="52"/>
    </row>
    <row r="1807" spans="1:11">
      <c r="A1807" s="52" t="s">
        <v>995</v>
      </c>
      <c r="B1807" s="52" t="s">
        <v>7963</v>
      </c>
      <c r="C1807" s="128" t="s">
        <v>8609</v>
      </c>
      <c r="D1807" s="52" t="s">
        <v>8759</v>
      </c>
      <c r="E1807" s="52" t="s">
        <v>12418</v>
      </c>
      <c r="F1807" s="52" t="s">
        <v>8759</v>
      </c>
      <c r="G1807" s="134" t="s">
        <v>8872</v>
      </c>
      <c r="H1807" s="52" t="s">
        <v>995</v>
      </c>
      <c r="I1807" s="52">
        <v>6932485005154</v>
      </c>
      <c r="J1807" s="52">
        <v>194846422888</v>
      </c>
      <c r="K1807" s="52"/>
    </row>
    <row r="1808" spans="1:11">
      <c r="A1808" s="52" t="s">
        <v>2467</v>
      </c>
      <c r="B1808" s="52" t="s">
        <v>7968</v>
      </c>
      <c r="C1808" s="128" t="s">
        <v>8610</v>
      </c>
      <c r="D1808" s="52" t="s">
        <v>8759</v>
      </c>
      <c r="E1808" s="52" t="s">
        <v>12419</v>
      </c>
      <c r="F1808" s="52" t="s">
        <v>8759</v>
      </c>
      <c r="G1808" s="134" t="s">
        <v>8893</v>
      </c>
      <c r="H1808" s="52" t="s">
        <v>2467</v>
      </c>
      <c r="I1808" s="52">
        <v>6932485005161</v>
      </c>
      <c r="J1808" s="52">
        <v>194846422895</v>
      </c>
      <c r="K1808" s="52"/>
    </row>
    <row r="1809" spans="1:11">
      <c r="A1809" s="52" t="s">
        <v>2467</v>
      </c>
      <c r="B1809" s="52" t="s">
        <v>8055</v>
      </c>
      <c r="C1809" s="128" t="s">
        <v>8611</v>
      </c>
      <c r="D1809" s="52" t="s">
        <v>8759</v>
      </c>
      <c r="E1809" s="52" t="s">
        <v>12420</v>
      </c>
      <c r="F1809" s="52" t="s">
        <v>8759</v>
      </c>
      <c r="G1809" s="134" t="s">
        <v>8886</v>
      </c>
      <c r="H1809" s="52" t="s">
        <v>2467</v>
      </c>
      <c r="I1809" s="52">
        <v>6932485005178</v>
      </c>
      <c r="J1809" s="52">
        <v>194846422901</v>
      </c>
      <c r="K1809" s="52"/>
    </row>
    <row r="1810" spans="1:11">
      <c r="A1810" s="52" t="s">
        <v>2467</v>
      </c>
      <c r="B1810" s="52" t="s">
        <v>8214</v>
      </c>
      <c r="C1810" s="128" t="s">
        <v>8612</v>
      </c>
      <c r="D1810" s="52" t="s">
        <v>8759</v>
      </c>
      <c r="E1810" s="52" t="s">
        <v>12421</v>
      </c>
      <c r="F1810" s="52" t="s">
        <v>8759</v>
      </c>
      <c r="G1810" s="134" t="s">
        <v>8887</v>
      </c>
      <c r="H1810" s="52" t="s">
        <v>2467</v>
      </c>
      <c r="I1810" s="52">
        <v>6932485005185</v>
      </c>
      <c r="J1810" s="52">
        <v>194846422918</v>
      </c>
      <c r="K1810" s="52"/>
    </row>
    <row r="1811" spans="1:11">
      <c r="A1811" s="52" t="s">
        <v>2467</v>
      </c>
      <c r="B1811" s="52" t="s">
        <v>7830</v>
      </c>
      <c r="C1811" s="128" t="s">
        <v>8613</v>
      </c>
      <c r="D1811" s="52" t="s">
        <v>8759</v>
      </c>
      <c r="E1811" s="52" t="s">
        <v>12422</v>
      </c>
      <c r="F1811" s="52" t="s">
        <v>8759</v>
      </c>
      <c r="G1811" s="134" t="s">
        <v>8888</v>
      </c>
      <c r="H1811" s="52" t="s">
        <v>2467</v>
      </c>
      <c r="I1811" s="52">
        <v>6932485005192</v>
      </c>
      <c r="J1811" s="52">
        <v>194846422925</v>
      </c>
      <c r="K1811" s="52"/>
    </row>
    <row r="1812" spans="1:11">
      <c r="A1812" s="52" t="s">
        <v>2467</v>
      </c>
      <c r="B1812" s="52" t="s">
        <v>8131</v>
      </c>
      <c r="C1812" s="128" t="s">
        <v>8614</v>
      </c>
      <c r="D1812" s="52" t="s">
        <v>8759</v>
      </c>
      <c r="E1812" s="52" t="s">
        <v>12423</v>
      </c>
      <c r="F1812" s="52" t="s">
        <v>8759</v>
      </c>
      <c r="G1812" s="134" t="s">
        <v>8889</v>
      </c>
      <c r="H1812" s="52" t="s">
        <v>2467</v>
      </c>
      <c r="I1812" s="52">
        <v>6932485005208</v>
      </c>
      <c r="J1812" s="52">
        <v>194846422932</v>
      </c>
      <c r="K1812" s="52"/>
    </row>
    <row r="1813" spans="1:11">
      <c r="A1813" s="52" t="s">
        <v>2467</v>
      </c>
      <c r="B1813" s="52" t="s">
        <v>7932</v>
      </c>
      <c r="C1813" s="128" t="s">
        <v>8615</v>
      </c>
      <c r="D1813" s="52" t="s">
        <v>8759</v>
      </c>
      <c r="E1813" s="52" t="s">
        <v>12424</v>
      </c>
      <c r="F1813" s="52" t="s">
        <v>8759</v>
      </c>
      <c r="G1813" s="134" t="s">
        <v>8891</v>
      </c>
      <c r="H1813" s="52" t="s">
        <v>2467</v>
      </c>
      <c r="I1813" s="52">
        <v>6932485005215</v>
      </c>
      <c r="J1813" s="52">
        <v>194846422949</v>
      </c>
      <c r="K1813" s="52"/>
    </row>
    <row r="1814" spans="1:11">
      <c r="A1814" s="52" t="s">
        <v>2467</v>
      </c>
      <c r="B1814" s="52" t="s">
        <v>7878</v>
      </c>
      <c r="C1814" s="128" t="s">
        <v>8616</v>
      </c>
      <c r="D1814" s="52" t="s">
        <v>8759</v>
      </c>
      <c r="E1814" s="52" t="s">
        <v>12425</v>
      </c>
      <c r="F1814" s="52" t="s">
        <v>8759</v>
      </c>
      <c r="G1814" s="134" t="s">
        <v>8890</v>
      </c>
      <c r="H1814" s="52" t="s">
        <v>2467</v>
      </c>
      <c r="I1814" s="52">
        <v>6932485005222</v>
      </c>
      <c r="J1814" s="52">
        <v>194846422956</v>
      </c>
      <c r="K1814" s="52"/>
    </row>
    <row r="1815" spans="1:11">
      <c r="A1815" s="52" t="s">
        <v>2467</v>
      </c>
      <c r="B1815" s="52" t="s">
        <v>8121</v>
      </c>
      <c r="C1815" s="128" t="s">
        <v>8617</v>
      </c>
      <c r="D1815" s="52" t="s">
        <v>8759</v>
      </c>
      <c r="E1815" s="52" t="s">
        <v>12426</v>
      </c>
      <c r="F1815" s="52">
        <v>0</v>
      </c>
      <c r="G1815" s="134" t="s">
        <v>782</v>
      </c>
      <c r="H1815" s="52" t="s">
        <v>2467</v>
      </c>
      <c r="I1815" s="52">
        <v>6932485005260</v>
      </c>
      <c r="J1815" s="52">
        <v>194846422987</v>
      </c>
      <c r="K1815" s="52"/>
    </row>
    <row r="1816" spans="1:11">
      <c r="A1816" s="52" t="s">
        <v>2467</v>
      </c>
      <c r="B1816" s="52" t="s">
        <v>7805</v>
      </c>
      <c r="C1816" s="128" t="s">
        <v>8618</v>
      </c>
      <c r="D1816" s="52" t="s">
        <v>8759</v>
      </c>
      <c r="E1816" s="52" t="s">
        <v>12427</v>
      </c>
      <c r="F1816" s="52">
        <v>0</v>
      </c>
      <c r="G1816" s="134" t="s">
        <v>8894</v>
      </c>
      <c r="H1816" s="52" t="s">
        <v>2467</v>
      </c>
      <c r="I1816" s="52">
        <v>6932485005277</v>
      </c>
      <c r="J1816" s="52">
        <v>194846422994</v>
      </c>
      <c r="K1816" s="52"/>
    </row>
    <row r="1817" spans="1:11">
      <c r="A1817" s="52" t="s">
        <v>4002</v>
      </c>
      <c r="B1817" s="52" t="s">
        <v>7904</v>
      </c>
      <c r="C1817" s="128" t="s">
        <v>8619</v>
      </c>
      <c r="D1817" s="52" t="s">
        <v>8759</v>
      </c>
      <c r="E1817" s="52">
        <v>0</v>
      </c>
      <c r="F1817" s="52"/>
      <c r="G1817" s="134" t="s">
        <v>9044</v>
      </c>
      <c r="H1817" s="52" t="s">
        <v>4002</v>
      </c>
      <c r="I1817" s="52" t="e">
        <v>#N/A</v>
      </c>
      <c r="J1817" s="52">
        <v>194846423823</v>
      </c>
      <c r="K1817" s="52"/>
    </row>
    <row r="1818" spans="1:11">
      <c r="A1818" s="52" t="s">
        <v>1678</v>
      </c>
      <c r="B1818" s="52" t="s">
        <v>7825</v>
      </c>
      <c r="C1818" s="128" t="s">
        <v>8620</v>
      </c>
      <c r="D1818" s="52" t="s">
        <v>8759</v>
      </c>
      <c r="E1818" s="52">
        <v>0</v>
      </c>
      <c r="F1818" s="52"/>
      <c r="G1818" s="134" t="s">
        <v>9045</v>
      </c>
      <c r="H1818" s="52" t="s">
        <v>1678</v>
      </c>
      <c r="I1818" s="52" t="e">
        <v>#N/A</v>
      </c>
      <c r="J1818" s="52">
        <v>194846423830</v>
      </c>
      <c r="K1818" s="52"/>
    </row>
    <row r="1819" spans="1:11">
      <c r="A1819" s="52" t="s">
        <v>2467</v>
      </c>
      <c r="B1819" s="52" t="s">
        <v>8191</v>
      </c>
      <c r="C1819" s="128" t="s">
        <v>8621</v>
      </c>
      <c r="D1819" s="52" t="s">
        <v>8759</v>
      </c>
      <c r="E1819" s="52">
        <v>0</v>
      </c>
      <c r="F1819" s="52"/>
      <c r="G1819" s="134" t="s">
        <v>9046</v>
      </c>
      <c r="H1819" s="52" t="s">
        <v>2467</v>
      </c>
      <c r="I1819" s="52" t="e">
        <v>#N/A</v>
      </c>
      <c r="J1819" s="52">
        <v>194846423847</v>
      </c>
      <c r="K1819" s="52"/>
    </row>
    <row r="1820" spans="1:11">
      <c r="A1820" s="52" t="s">
        <v>2467</v>
      </c>
      <c r="B1820" s="52" t="s">
        <v>8221</v>
      </c>
      <c r="C1820" s="128" t="s">
        <v>8622</v>
      </c>
      <c r="D1820" s="52" t="s">
        <v>8759</v>
      </c>
      <c r="E1820" s="52">
        <v>0</v>
      </c>
      <c r="F1820" s="52"/>
      <c r="G1820" s="134" t="s">
        <v>9047</v>
      </c>
      <c r="H1820" s="52" t="s">
        <v>2467</v>
      </c>
      <c r="I1820" s="52" t="e">
        <v>#N/A</v>
      </c>
      <c r="J1820" s="52">
        <v>194846423854</v>
      </c>
      <c r="K1820" s="52"/>
    </row>
    <row r="1821" spans="1:11">
      <c r="A1821" s="52" t="s">
        <v>2467</v>
      </c>
      <c r="B1821" s="52" t="s">
        <v>8031</v>
      </c>
      <c r="C1821" s="128" t="s">
        <v>8623</v>
      </c>
      <c r="D1821" s="52" t="s">
        <v>8759</v>
      </c>
      <c r="E1821" s="52">
        <v>0</v>
      </c>
      <c r="F1821" s="52"/>
      <c r="G1821" s="134" t="s">
        <v>9048</v>
      </c>
      <c r="H1821" s="52" t="s">
        <v>2467</v>
      </c>
      <c r="I1821" s="52" t="e">
        <v>#N/A</v>
      </c>
      <c r="J1821" s="52">
        <v>194846423861</v>
      </c>
      <c r="K1821" s="52"/>
    </row>
    <row r="1822" spans="1:11">
      <c r="A1822" s="52" t="s">
        <v>2467</v>
      </c>
      <c r="B1822" s="52" t="s">
        <v>7804</v>
      </c>
      <c r="C1822" s="128" t="s">
        <v>8624</v>
      </c>
      <c r="D1822" s="52" t="s">
        <v>8759</v>
      </c>
      <c r="E1822" s="52">
        <v>0</v>
      </c>
      <c r="F1822" s="52"/>
      <c r="G1822" s="134" t="s">
        <v>9049</v>
      </c>
      <c r="H1822" s="52" t="s">
        <v>2467</v>
      </c>
      <c r="I1822" s="52" t="e">
        <v>#N/A</v>
      </c>
      <c r="J1822" s="52">
        <v>194846423878</v>
      </c>
      <c r="K1822" s="52"/>
    </row>
    <row r="1823" spans="1:11">
      <c r="A1823" s="52" t="s">
        <v>2467</v>
      </c>
      <c r="B1823" s="52" t="s">
        <v>7876</v>
      </c>
      <c r="C1823" s="128" t="s">
        <v>8625</v>
      </c>
      <c r="D1823" s="52" t="s">
        <v>8759</v>
      </c>
      <c r="E1823" s="52">
        <v>0</v>
      </c>
      <c r="F1823" s="52"/>
      <c r="G1823" s="134" t="s">
        <v>9050</v>
      </c>
      <c r="H1823" s="52" t="s">
        <v>2467</v>
      </c>
      <c r="I1823" s="52" t="e">
        <v>#N/A</v>
      </c>
      <c r="J1823" s="52">
        <v>194846423885</v>
      </c>
      <c r="K1823" s="52"/>
    </row>
    <row r="1824" spans="1:11">
      <c r="A1824" s="52" t="s">
        <v>4002</v>
      </c>
      <c r="B1824" s="52" t="s">
        <v>7801</v>
      </c>
      <c r="C1824" s="128" t="s">
        <v>8626</v>
      </c>
      <c r="D1824" s="52" t="s">
        <v>8759</v>
      </c>
      <c r="E1824" s="52">
        <v>0</v>
      </c>
      <c r="F1824" s="52"/>
      <c r="G1824" s="134" t="s">
        <v>9051</v>
      </c>
      <c r="H1824" s="52" t="s">
        <v>4002</v>
      </c>
      <c r="I1824" s="52" t="e">
        <v>#N/A</v>
      </c>
      <c r="J1824" s="52">
        <v>194846424004</v>
      </c>
      <c r="K1824" s="52"/>
    </row>
    <row r="1825" spans="1:11">
      <c r="A1825" s="52" t="s">
        <v>1678</v>
      </c>
      <c r="B1825" s="52" t="s">
        <v>7966</v>
      </c>
      <c r="C1825" s="128" t="s">
        <v>8627</v>
      </c>
      <c r="D1825" s="52" t="s">
        <v>8759</v>
      </c>
      <c r="E1825" s="52">
        <v>0</v>
      </c>
      <c r="F1825" s="52"/>
      <c r="G1825" s="134" t="s">
        <v>9052</v>
      </c>
      <c r="H1825" s="52" t="s">
        <v>1678</v>
      </c>
      <c r="I1825" s="52" t="e">
        <v>#N/A</v>
      </c>
      <c r="J1825" s="52">
        <v>194846424011</v>
      </c>
      <c r="K1825" s="52"/>
    </row>
    <row r="1826" spans="1:11">
      <c r="A1826" s="52" t="s">
        <v>2467</v>
      </c>
      <c r="B1826" s="52" t="s">
        <v>8130</v>
      </c>
      <c r="C1826" s="128" t="s">
        <v>8628</v>
      </c>
      <c r="D1826" s="52" t="s">
        <v>8759</v>
      </c>
      <c r="E1826" s="52">
        <v>0</v>
      </c>
      <c r="F1826" s="52"/>
      <c r="G1826" s="134" t="s">
        <v>9053</v>
      </c>
      <c r="H1826" s="52" t="s">
        <v>2467</v>
      </c>
      <c r="I1826" s="52" t="e">
        <v>#N/A</v>
      </c>
      <c r="J1826" s="52">
        <v>194846424028</v>
      </c>
      <c r="K1826" s="52"/>
    </row>
    <row r="1827" spans="1:11">
      <c r="A1827" s="52" t="s">
        <v>2467</v>
      </c>
      <c r="B1827" s="52" t="s">
        <v>7815</v>
      </c>
      <c r="C1827" s="128" t="s">
        <v>8629</v>
      </c>
      <c r="D1827" s="52" t="s">
        <v>8759</v>
      </c>
      <c r="E1827" s="52">
        <v>0</v>
      </c>
      <c r="F1827" s="52"/>
      <c r="G1827" s="134" t="s">
        <v>9054</v>
      </c>
      <c r="H1827" s="52" t="s">
        <v>2467</v>
      </c>
      <c r="I1827" s="52" t="e">
        <v>#N/A</v>
      </c>
      <c r="J1827" s="52">
        <v>194846424035</v>
      </c>
      <c r="K1827" s="52"/>
    </row>
    <row r="1828" spans="1:11">
      <c r="A1828" s="52" t="s">
        <v>1677</v>
      </c>
      <c r="B1828" s="52" t="s">
        <v>8149</v>
      </c>
      <c r="C1828" s="128" t="s">
        <v>8630</v>
      </c>
      <c r="D1828" s="52" t="s">
        <v>8759</v>
      </c>
      <c r="E1828" s="52">
        <v>0</v>
      </c>
      <c r="F1828" s="52"/>
      <c r="G1828" s="134" t="s">
        <v>9055</v>
      </c>
      <c r="H1828" s="52" t="s">
        <v>1677</v>
      </c>
      <c r="I1828" s="52" t="e">
        <v>#N/A</v>
      </c>
      <c r="J1828" s="52">
        <v>194846424042</v>
      </c>
      <c r="K1828" s="52"/>
    </row>
    <row r="1829" spans="1:11">
      <c r="A1829" s="52" t="s">
        <v>2467</v>
      </c>
      <c r="B1829" s="52" t="s">
        <v>7906</v>
      </c>
      <c r="C1829" s="128" t="s">
        <v>8631</v>
      </c>
      <c r="D1829" s="52" t="s">
        <v>8759</v>
      </c>
      <c r="E1829" s="52">
        <v>0</v>
      </c>
      <c r="F1829" s="52"/>
      <c r="G1829" s="134" t="s">
        <v>9056</v>
      </c>
      <c r="H1829" s="52" t="s">
        <v>2467</v>
      </c>
      <c r="I1829" s="52" t="e">
        <v>#N/A</v>
      </c>
      <c r="J1829" s="52">
        <v>194846424059</v>
      </c>
      <c r="K1829" s="52"/>
    </row>
    <row r="1830" spans="1:11">
      <c r="A1830" s="52" t="s">
        <v>2467</v>
      </c>
      <c r="B1830" s="52" t="s">
        <v>7799</v>
      </c>
      <c r="C1830" s="128" t="s">
        <v>8632</v>
      </c>
      <c r="D1830" s="52" t="s">
        <v>8759</v>
      </c>
      <c r="E1830" s="52">
        <v>0</v>
      </c>
      <c r="F1830" s="52"/>
      <c r="G1830" s="134" t="s">
        <v>9057</v>
      </c>
      <c r="H1830" s="52" t="s">
        <v>2467</v>
      </c>
      <c r="I1830" s="52" t="e">
        <v>#N/A</v>
      </c>
      <c r="J1830" s="52">
        <v>194846424066</v>
      </c>
      <c r="K1830" s="52"/>
    </row>
    <row r="1831" spans="1:11">
      <c r="A1831" s="52" t="s">
        <v>1678</v>
      </c>
      <c r="B1831" s="52" t="s">
        <v>7832</v>
      </c>
      <c r="C1831" s="128" t="s">
        <v>8633</v>
      </c>
      <c r="D1831" s="52" t="s">
        <v>8759</v>
      </c>
      <c r="E1831" s="52">
        <v>0</v>
      </c>
      <c r="F1831" s="52"/>
      <c r="G1831" s="134" t="s">
        <v>9058</v>
      </c>
      <c r="H1831" s="52" t="s">
        <v>1678</v>
      </c>
      <c r="I1831" s="52" t="e">
        <v>#N/A</v>
      </c>
      <c r="J1831" s="52">
        <v>194846424073</v>
      </c>
      <c r="K1831" s="52"/>
    </row>
    <row r="1832" spans="1:11">
      <c r="A1832" s="52" t="s">
        <v>2467</v>
      </c>
      <c r="B1832" s="52" t="s">
        <v>8002</v>
      </c>
      <c r="C1832" s="128" t="s">
        <v>8634</v>
      </c>
      <c r="D1832" s="52" t="s">
        <v>8759</v>
      </c>
      <c r="E1832" s="52">
        <v>0</v>
      </c>
      <c r="F1832" s="52"/>
      <c r="G1832" s="134" t="s">
        <v>9059</v>
      </c>
      <c r="H1832" s="52" t="s">
        <v>2467</v>
      </c>
      <c r="I1832" s="52" t="e">
        <v>#N/A</v>
      </c>
      <c r="J1832" s="52">
        <v>194846424080</v>
      </c>
      <c r="K1832" s="52"/>
    </row>
    <row r="1833" spans="1:11">
      <c r="A1833" s="52" t="s">
        <v>2467</v>
      </c>
      <c r="B1833" s="52" t="s">
        <v>8202</v>
      </c>
      <c r="C1833" s="128" t="s">
        <v>8635</v>
      </c>
      <c r="D1833" s="52" t="s">
        <v>8759</v>
      </c>
      <c r="E1833" s="52">
        <v>0</v>
      </c>
      <c r="F1833" s="52"/>
      <c r="G1833" s="134" t="s">
        <v>9060</v>
      </c>
      <c r="H1833" s="52" t="s">
        <v>2467</v>
      </c>
      <c r="I1833" s="52" t="e">
        <v>#N/A</v>
      </c>
      <c r="J1833" s="52">
        <v>194846424097</v>
      </c>
      <c r="K1833" s="52"/>
    </row>
    <row r="1834" spans="1:11">
      <c r="A1834" s="52" t="s">
        <v>5757</v>
      </c>
      <c r="B1834" s="52" t="s">
        <v>1050</v>
      </c>
      <c r="C1834" s="128" t="s">
        <v>17442</v>
      </c>
      <c r="D1834" s="52" t="s">
        <v>1051</v>
      </c>
      <c r="E1834" s="52" t="s">
        <v>18014</v>
      </c>
      <c r="F1834" s="52"/>
      <c r="G1834" s="134" t="s">
        <v>18576</v>
      </c>
      <c r="H1834" s="134" t="s">
        <v>5757</v>
      </c>
      <c r="I1834" s="52" t="e">
        <v>#N/A</v>
      </c>
      <c r="J1834" s="52" t="e">
        <v>#N/A</v>
      </c>
      <c r="K1834" s="52" t="s">
        <v>18940</v>
      </c>
    </row>
    <row r="1835" spans="1:11">
      <c r="A1835" s="52" t="s">
        <v>1678</v>
      </c>
      <c r="B1835" s="52" t="s">
        <v>9975</v>
      </c>
      <c r="C1835" s="128" t="s">
        <v>9399</v>
      </c>
      <c r="D1835" s="52"/>
      <c r="E1835" s="52">
        <v>0</v>
      </c>
      <c r="F1835" s="52"/>
      <c r="G1835" s="134" t="s">
        <v>10469</v>
      </c>
      <c r="H1835" s="52" t="s">
        <v>1678</v>
      </c>
      <c r="I1835" s="52" t="e">
        <v>#N/A</v>
      </c>
      <c r="J1835" s="52">
        <v>194846425438</v>
      </c>
      <c r="K1835" s="52"/>
    </row>
    <row r="1836" spans="1:11">
      <c r="A1836" s="52" t="s">
        <v>1679</v>
      </c>
      <c r="B1836" s="52" t="s">
        <v>1036</v>
      </c>
      <c r="C1836" s="128" t="s">
        <v>5794</v>
      </c>
      <c r="D1836" s="52" t="s">
        <v>17818</v>
      </c>
      <c r="E1836" s="52" t="s">
        <v>17956</v>
      </c>
      <c r="F1836" s="52"/>
      <c r="G1836" s="134" t="s">
        <v>18470</v>
      </c>
      <c r="H1836" s="134" t="s">
        <v>1679</v>
      </c>
      <c r="I1836" s="52" t="e">
        <v>#N/A</v>
      </c>
      <c r="J1836" s="52" t="e">
        <v>#N/A</v>
      </c>
      <c r="K1836" s="52" t="s">
        <v>18940</v>
      </c>
    </row>
    <row r="1837" spans="1:11">
      <c r="A1837" s="52" t="s">
        <v>4002</v>
      </c>
      <c r="B1837" s="52" t="s">
        <v>7949</v>
      </c>
      <c r="C1837" s="128" t="s">
        <v>8637</v>
      </c>
      <c r="D1837" s="52" t="s">
        <v>8759</v>
      </c>
      <c r="E1837" s="52">
        <v>0</v>
      </c>
      <c r="F1837" s="52"/>
      <c r="G1837" s="134" t="s">
        <v>9062</v>
      </c>
      <c r="H1837" s="52" t="s">
        <v>4002</v>
      </c>
      <c r="I1837" s="52" t="e">
        <v>#N/A</v>
      </c>
      <c r="J1837" s="52">
        <v>194846423571</v>
      </c>
      <c r="K1837" s="52"/>
    </row>
    <row r="1838" spans="1:11">
      <c r="A1838" s="52" t="s">
        <v>1678</v>
      </c>
      <c r="B1838" s="52" t="s">
        <v>8001</v>
      </c>
      <c r="C1838" s="128" t="s">
        <v>8638</v>
      </c>
      <c r="D1838" s="52" t="s">
        <v>8759</v>
      </c>
      <c r="E1838" s="52">
        <v>0</v>
      </c>
      <c r="F1838" s="52"/>
      <c r="G1838" s="134" t="s">
        <v>9063</v>
      </c>
      <c r="H1838" s="52" t="s">
        <v>1678</v>
      </c>
      <c r="I1838" s="52">
        <v>6975159900683</v>
      </c>
      <c r="J1838" s="52">
        <v>194846423588</v>
      </c>
      <c r="K1838" s="52"/>
    </row>
    <row r="1839" spans="1:11">
      <c r="A1839" s="52" t="s">
        <v>946</v>
      </c>
      <c r="B1839" s="52" t="s">
        <v>8224</v>
      </c>
      <c r="C1839" s="128" t="s">
        <v>8639</v>
      </c>
      <c r="D1839" s="52" t="s">
        <v>8759</v>
      </c>
      <c r="E1839" s="52">
        <v>0</v>
      </c>
      <c r="F1839" s="52"/>
      <c r="G1839" s="134" t="s">
        <v>9064</v>
      </c>
      <c r="H1839" s="52" t="s">
        <v>946</v>
      </c>
      <c r="I1839" s="52" t="e">
        <v>#N/A</v>
      </c>
      <c r="J1839" s="52">
        <v>194846423595</v>
      </c>
      <c r="K1839" s="52"/>
    </row>
    <row r="1840" spans="1:11">
      <c r="A1840" s="52" t="s">
        <v>995</v>
      </c>
      <c r="B1840" s="52" t="s">
        <v>8050</v>
      </c>
      <c r="C1840" s="128" t="s">
        <v>19555</v>
      </c>
      <c r="D1840" s="52" t="s">
        <v>8759</v>
      </c>
      <c r="E1840" s="52">
        <v>0</v>
      </c>
      <c r="F1840" s="52"/>
      <c r="G1840" s="134" t="s">
        <v>9065</v>
      </c>
      <c r="H1840" s="52" t="s">
        <v>995</v>
      </c>
      <c r="I1840" s="52" t="e">
        <v>#N/A</v>
      </c>
      <c r="J1840" s="52">
        <v>194846423601</v>
      </c>
      <c r="K1840" s="52"/>
    </row>
    <row r="1841" spans="1:11">
      <c r="A1841" s="52" t="s">
        <v>772</v>
      </c>
      <c r="B1841" s="52" t="s">
        <v>8238</v>
      </c>
      <c r="C1841" s="128" t="s">
        <v>8640</v>
      </c>
      <c r="D1841" s="52" t="s">
        <v>8759</v>
      </c>
      <c r="E1841" s="52">
        <v>0</v>
      </c>
      <c r="F1841" s="52"/>
      <c r="G1841" s="134" t="s">
        <v>9066</v>
      </c>
      <c r="H1841" s="52" t="s">
        <v>772</v>
      </c>
      <c r="I1841" s="52">
        <v>6975159900720</v>
      </c>
      <c r="J1841" s="52">
        <v>194846423625</v>
      </c>
      <c r="K1841" s="52"/>
    </row>
    <row r="1842" spans="1:11">
      <c r="A1842" s="52" t="s">
        <v>2467</v>
      </c>
      <c r="B1842" s="52" t="s">
        <v>7975</v>
      </c>
      <c r="C1842" s="128" t="s">
        <v>8641</v>
      </c>
      <c r="D1842" s="52" t="s">
        <v>8759</v>
      </c>
      <c r="E1842" s="52">
        <v>0</v>
      </c>
      <c r="F1842" s="52"/>
      <c r="G1842" s="134" t="s">
        <v>9067</v>
      </c>
      <c r="H1842" s="52" t="s">
        <v>2467</v>
      </c>
      <c r="I1842" s="52" t="e">
        <v>#N/A</v>
      </c>
      <c r="J1842" s="52">
        <v>194846423618</v>
      </c>
      <c r="K1842" s="52"/>
    </row>
    <row r="1843" spans="1:11">
      <c r="A1843" s="52" t="s">
        <v>957</v>
      </c>
      <c r="B1843" s="52" t="s">
        <v>7909</v>
      </c>
      <c r="C1843" s="128" t="s">
        <v>8642</v>
      </c>
      <c r="D1843" s="52" t="s">
        <v>8759</v>
      </c>
      <c r="E1843" s="52">
        <v>0</v>
      </c>
      <c r="F1843" s="52"/>
      <c r="G1843" s="134" t="s">
        <v>9068</v>
      </c>
      <c r="H1843" s="52" t="s">
        <v>957</v>
      </c>
      <c r="I1843" s="52" t="e">
        <v>#N/A</v>
      </c>
      <c r="J1843" s="52">
        <v>194846423632</v>
      </c>
      <c r="K1843" s="52"/>
    </row>
    <row r="1844" spans="1:11">
      <c r="A1844" s="52" t="s">
        <v>5760</v>
      </c>
      <c r="B1844" s="52" t="s">
        <v>7810</v>
      </c>
      <c r="C1844" s="128" t="s">
        <v>8643</v>
      </c>
      <c r="D1844" s="52" t="s">
        <v>8759</v>
      </c>
      <c r="E1844" s="52">
        <v>0</v>
      </c>
      <c r="F1844" s="52"/>
      <c r="G1844" s="134" t="s">
        <v>9069</v>
      </c>
      <c r="H1844" s="52" t="s">
        <v>5760</v>
      </c>
      <c r="I1844" s="52">
        <v>6975159900744</v>
      </c>
      <c r="J1844" s="52">
        <v>194846423649</v>
      </c>
      <c r="K1844" s="52"/>
    </row>
    <row r="1845" spans="1:11">
      <c r="A1845" s="52" t="s">
        <v>1677</v>
      </c>
      <c r="B1845" s="52" t="s">
        <v>8000</v>
      </c>
      <c r="C1845" s="128" t="s">
        <v>8644</v>
      </c>
      <c r="D1845" s="52" t="s">
        <v>8759</v>
      </c>
      <c r="E1845" s="52">
        <v>0</v>
      </c>
      <c r="F1845" s="52"/>
      <c r="G1845" s="134" t="s">
        <v>9070</v>
      </c>
      <c r="H1845" s="52" t="s">
        <v>1677</v>
      </c>
      <c r="I1845" s="52">
        <v>6975159900751</v>
      </c>
      <c r="J1845" s="52">
        <v>194846423656</v>
      </c>
      <c r="K1845" s="52"/>
    </row>
    <row r="1846" spans="1:11">
      <c r="A1846" s="52" t="s">
        <v>762</v>
      </c>
      <c r="B1846" s="52" t="s">
        <v>8170</v>
      </c>
      <c r="C1846" s="128" t="s">
        <v>8645</v>
      </c>
      <c r="D1846" s="52" t="s">
        <v>8759</v>
      </c>
      <c r="E1846" s="52">
        <v>0</v>
      </c>
      <c r="F1846" s="52"/>
      <c r="G1846" s="134" t="s">
        <v>9071</v>
      </c>
      <c r="H1846" s="52" t="s">
        <v>762</v>
      </c>
      <c r="I1846" s="52" t="e">
        <v>#N/A</v>
      </c>
      <c r="J1846" s="52">
        <v>194846423663</v>
      </c>
      <c r="K1846" s="52"/>
    </row>
    <row r="1847" spans="1:11">
      <c r="A1847" s="52" t="s">
        <v>976</v>
      </c>
      <c r="B1847" s="52" t="s">
        <v>7921</v>
      </c>
      <c r="C1847" s="128" t="s">
        <v>8646</v>
      </c>
      <c r="D1847" s="52" t="s">
        <v>8759</v>
      </c>
      <c r="E1847" s="52">
        <v>0</v>
      </c>
      <c r="F1847" s="52"/>
      <c r="G1847" s="134" t="s">
        <v>9072</v>
      </c>
      <c r="H1847" s="52" t="s">
        <v>976</v>
      </c>
      <c r="I1847" s="52" t="e">
        <v>#N/A</v>
      </c>
      <c r="J1847" s="52">
        <v>194846423670</v>
      </c>
      <c r="K1847" s="52"/>
    </row>
    <row r="1848" spans="1:11">
      <c r="A1848" s="52" t="s">
        <v>2467</v>
      </c>
      <c r="B1848" s="52" t="s">
        <v>8027</v>
      </c>
      <c r="C1848" s="128" t="s">
        <v>8647</v>
      </c>
      <c r="D1848" s="52" t="s">
        <v>8759</v>
      </c>
      <c r="E1848" s="52">
        <v>0</v>
      </c>
      <c r="F1848" s="52"/>
      <c r="G1848" s="134" t="s">
        <v>9073</v>
      </c>
      <c r="H1848" s="52" t="s">
        <v>2467</v>
      </c>
      <c r="I1848" s="52" t="e">
        <v>#N/A</v>
      </c>
      <c r="J1848" s="52">
        <v>194846423687</v>
      </c>
      <c r="K1848" s="52"/>
    </row>
    <row r="1849" spans="1:11">
      <c r="A1849" s="52" t="s">
        <v>2467</v>
      </c>
      <c r="B1849" s="52" t="s">
        <v>8086</v>
      </c>
      <c r="C1849" s="128" t="s">
        <v>8648</v>
      </c>
      <c r="D1849" s="52" t="s">
        <v>8759</v>
      </c>
      <c r="E1849" s="52">
        <v>0</v>
      </c>
      <c r="F1849" s="52"/>
      <c r="G1849" s="134" t="s">
        <v>9074</v>
      </c>
      <c r="H1849" s="52" t="s">
        <v>2467</v>
      </c>
      <c r="I1849" s="52">
        <v>6975159900799</v>
      </c>
      <c r="J1849" s="52">
        <v>194846423694</v>
      </c>
      <c r="K1849" s="52"/>
    </row>
    <row r="1850" spans="1:11">
      <c r="A1850" s="52" t="s">
        <v>5757</v>
      </c>
      <c r="B1850" s="52" t="s">
        <v>16787</v>
      </c>
      <c r="C1850" s="128" t="s">
        <v>17538</v>
      </c>
      <c r="D1850" s="52" t="s">
        <v>17840</v>
      </c>
      <c r="E1850" s="52" t="s">
        <v>18067</v>
      </c>
      <c r="F1850" s="52"/>
      <c r="G1850" s="134" t="s">
        <v>18671</v>
      </c>
      <c r="H1850" s="134" t="s">
        <v>5757</v>
      </c>
      <c r="I1850" s="52" t="e">
        <v>#N/A</v>
      </c>
      <c r="J1850" s="52" t="e">
        <v>#N/A</v>
      </c>
      <c r="K1850" s="52" t="s">
        <v>18940</v>
      </c>
    </row>
    <row r="1851" spans="1:11">
      <c r="A1851" s="52" t="s">
        <v>4002</v>
      </c>
      <c r="B1851" s="52" t="s">
        <v>9919</v>
      </c>
      <c r="C1851" s="128" t="e">
        <v>#N/A</v>
      </c>
      <c r="D1851" s="52"/>
      <c r="E1851" s="52">
        <v>0</v>
      </c>
      <c r="F1851" s="52"/>
      <c r="G1851" s="134" t="s">
        <v>10399</v>
      </c>
      <c r="H1851" s="52" t="s">
        <v>4002</v>
      </c>
      <c r="I1851" s="52" t="e">
        <v>#N/A</v>
      </c>
      <c r="J1851" s="52">
        <v>194846426213</v>
      </c>
      <c r="K1851" s="52"/>
    </row>
    <row r="1852" spans="1:11">
      <c r="A1852" s="52" t="s">
        <v>943</v>
      </c>
      <c r="B1852" s="52" t="s">
        <v>7888</v>
      </c>
      <c r="C1852" s="128" t="s">
        <v>8649</v>
      </c>
      <c r="D1852" s="52" t="s">
        <v>8759</v>
      </c>
      <c r="E1852" s="52">
        <v>0</v>
      </c>
      <c r="F1852" s="52"/>
      <c r="G1852" s="134" t="s">
        <v>9075</v>
      </c>
      <c r="H1852" s="52" t="s">
        <v>943</v>
      </c>
      <c r="I1852" s="52" t="e">
        <v>#N/A</v>
      </c>
      <c r="J1852" s="52">
        <v>194846423717</v>
      </c>
      <c r="K1852" s="52"/>
    </row>
    <row r="1853" spans="1:11">
      <c r="A1853" s="52" t="s">
        <v>957</v>
      </c>
      <c r="B1853" s="52" t="s">
        <v>7937</v>
      </c>
      <c r="C1853" s="128" t="s">
        <v>8650</v>
      </c>
      <c r="D1853" s="52" t="s">
        <v>8759</v>
      </c>
      <c r="E1853" s="52">
        <v>0</v>
      </c>
      <c r="F1853" s="52"/>
      <c r="G1853" s="134" t="s">
        <v>9076</v>
      </c>
      <c r="H1853" s="52" t="s">
        <v>957</v>
      </c>
      <c r="I1853" s="52" t="e">
        <v>#N/A</v>
      </c>
      <c r="J1853" s="52">
        <v>194846423724</v>
      </c>
      <c r="K1853" s="52"/>
    </row>
    <row r="1854" spans="1:11">
      <c r="A1854" s="52" t="s">
        <v>946</v>
      </c>
      <c r="B1854" s="52" t="s">
        <v>8137</v>
      </c>
      <c r="C1854" s="128" t="s">
        <v>8651</v>
      </c>
      <c r="D1854" s="52" t="s">
        <v>8759</v>
      </c>
      <c r="E1854" s="52">
        <v>0</v>
      </c>
      <c r="F1854" s="52"/>
      <c r="G1854" s="134" t="s">
        <v>9077</v>
      </c>
      <c r="H1854" s="52" t="s">
        <v>946</v>
      </c>
      <c r="I1854" s="52" t="e">
        <v>#N/A</v>
      </c>
      <c r="J1854" s="52">
        <v>194846423731</v>
      </c>
      <c r="K1854" s="52"/>
    </row>
    <row r="1855" spans="1:11">
      <c r="A1855" s="52" t="s">
        <v>2467</v>
      </c>
      <c r="B1855" s="52" t="s">
        <v>7922</v>
      </c>
      <c r="C1855" s="128" t="s">
        <v>8652</v>
      </c>
      <c r="D1855" s="52" t="s">
        <v>8759</v>
      </c>
      <c r="E1855" s="52">
        <v>0</v>
      </c>
      <c r="F1855" s="52"/>
      <c r="G1855" s="134" t="s">
        <v>9078</v>
      </c>
      <c r="H1855" s="52" t="s">
        <v>2467</v>
      </c>
      <c r="I1855" s="52" t="e">
        <v>#N/A</v>
      </c>
      <c r="J1855" s="52">
        <v>194846423748</v>
      </c>
      <c r="K1855" s="52"/>
    </row>
    <row r="1856" spans="1:11">
      <c r="A1856" s="52" t="s">
        <v>2467</v>
      </c>
      <c r="B1856" s="52" t="s">
        <v>7841</v>
      </c>
      <c r="C1856" s="128" t="s">
        <v>8653</v>
      </c>
      <c r="D1856" s="52" t="s">
        <v>8759</v>
      </c>
      <c r="E1856" s="52">
        <v>0</v>
      </c>
      <c r="F1856" s="52"/>
      <c r="G1856" s="134" t="s">
        <v>9079</v>
      </c>
      <c r="H1856" s="52" t="s">
        <v>2467</v>
      </c>
      <c r="I1856" s="52" t="e">
        <v>#N/A</v>
      </c>
      <c r="J1856" s="52">
        <v>194846423755</v>
      </c>
      <c r="K1856" s="52"/>
    </row>
    <row r="1857" spans="1:11">
      <c r="A1857" s="52" t="s">
        <v>976</v>
      </c>
      <c r="B1857" s="52" t="s">
        <v>7882</v>
      </c>
      <c r="C1857" s="128" t="s">
        <v>8654</v>
      </c>
      <c r="D1857" s="52" t="s">
        <v>8759</v>
      </c>
      <c r="E1857" s="52">
        <v>0</v>
      </c>
      <c r="F1857" s="52"/>
      <c r="G1857" s="134" t="s">
        <v>9080</v>
      </c>
      <c r="H1857" s="52" t="s">
        <v>976</v>
      </c>
      <c r="I1857" s="52" t="e">
        <v>#N/A</v>
      </c>
      <c r="J1857" s="52">
        <v>194846423762</v>
      </c>
      <c r="K1857" s="52"/>
    </row>
    <row r="1858" spans="1:11">
      <c r="A1858" s="52" t="s">
        <v>1677</v>
      </c>
      <c r="B1858" s="52" t="s">
        <v>7868</v>
      </c>
      <c r="C1858" s="128" t="s">
        <v>8655</v>
      </c>
      <c r="D1858" s="52" t="s">
        <v>8759</v>
      </c>
      <c r="E1858" s="52">
        <v>0</v>
      </c>
      <c r="F1858" s="52"/>
      <c r="G1858" s="134" t="s">
        <v>9081</v>
      </c>
      <c r="H1858" s="52" t="s">
        <v>1677</v>
      </c>
      <c r="I1858" s="52" t="e">
        <v>#N/A</v>
      </c>
      <c r="J1858" s="52">
        <v>194846423779</v>
      </c>
      <c r="K1858" s="52"/>
    </row>
    <row r="1859" spans="1:11">
      <c r="A1859" s="52" t="s">
        <v>2467</v>
      </c>
      <c r="B1859" s="52" t="s">
        <v>7843</v>
      </c>
      <c r="C1859" s="128" t="s">
        <v>8656</v>
      </c>
      <c r="D1859" s="52" t="s">
        <v>8759</v>
      </c>
      <c r="E1859" s="52">
        <v>0</v>
      </c>
      <c r="F1859" s="52"/>
      <c r="G1859" s="134" t="s">
        <v>9082</v>
      </c>
      <c r="H1859" s="52" t="s">
        <v>2467</v>
      </c>
      <c r="I1859" s="52" t="e">
        <v>#N/A</v>
      </c>
      <c r="J1859" s="52">
        <v>194846423793</v>
      </c>
      <c r="K1859" s="52"/>
    </row>
    <row r="1860" spans="1:11">
      <c r="A1860" s="52" t="s">
        <v>5757</v>
      </c>
      <c r="B1860" s="52" t="s">
        <v>16761</v>
      </c>
      <c r="C1860" s="128" t="s">
        <v>17512</v>
      </c>
      <c r="D1860" s="52" t="s">
        <v>17838</v>
      </c>
      <c r="E1860" s="52" t="s">
        <v>18049</v>
      </c>
      <c r="F1860" s="52"/>
      <c r="G1860" s="134" t="s">
        <v>18645</v>
      </c>
      <c r="H1860" s="134" t="s">
        <v>5757</v>
      </c>
      <c r="I1860" s="52" t="e">
        <v>#N/A</v>
      </c>
      <c r="J1860" s="52" t="e">
        <v>#N/A</v>
      </c>
      <c r="K1860" s="52" t="s">
        <v>18940</v>
      </c>
    </row>
    <row r="1861" spans="1:11">
      <c r="A1861" s="52" t="s">
        <v>10934</v>
      </c>
      <c r="B1861" s="52" t="s">
        <v>9910</v>
      </c>
      <c r="C1861" s="128" t="s">
        <v>9320</v>
      </c>
      <c r="D1861" s="52"/>
      <c r="E1861" s="52">
        <v>0</v>
      </c>
      <c r="F1861" s="52"/>
      <c r="G1861" s="134" t="s">
        <v>10389</v>
      </c>
      <c r="H1861" s="134" t="s">
        <v>10934</v>
      </c>
      <c r="I1861" s="52" t="e">
        <v>#N/A</v>
      </c>
      <c r="J1861" s="52" t="e">
        <v>#N/A</v>
      </c>
      <c r="K1861" s="52"/>
    </row>
    <row r="1862" spans="1:11">
      <c r="A1862" s="52" t="s">
        <v>943</v>
      </c>
      <c r="B1862" s="52" t="s">
        <v>9929</v>
      </c>
      <c r="C1862" s="128" t="s">
        <v>9340</v>
      </c>
      <c r="D1862" s="52"/>
      <c r="E1862" s="52">
        <v>0</v>
      </c>
      <c r="F1862" s="52"/>
      <c r="G1862" s="134" t="s">
        <v>10409</v>
      </c>
      <c r="H1862" s="52" t="s">
        <v>943</v>
      </c>
      <c r="I1862" s="52" t="e">
        <v>#N/A</v>
      </c>
      <c r="J1862" s="52">
        <v>194846424431</v>
      </c>
      <c r="K1862" s="52"/>
    </row>
    <row r="1863" spans="1:11">
      <c r="A1863" s="52" t="s">
        <v>2463</v>
      </c>
      <c r="B1863" s="52" t="s">
        <v>10141</v>
      </c>
      <c r="C1863" s="128" t="s">
        <v>9628</v>
      </c>
      <c r="D1863" s="52"/>
      <c r="E1863" s="52">
        <v>0</v>
      </c>
      <c r="F1863" s="52"/>
      <c r="G1863" s="134" t="s">
        <v>10698</v>
      </c>
      <c r="H1863" s="52" t="s">
        <v>2463</v>
      </c>
      <c r="I1863" s="52" t="e">
        <v>#N/A</v>
      </c>
      <c r="J1863" s="52">
        <v>194846424448</v>
      </c>
      <c r="K1863" s="52"/>
    </row>
    <row r="1864" spans="1:11">
      <c r="A1864" s="52" t="s">
        <v>2467</v>
      </c>
      <c r="B1864" s="52" t="s">
        <v>10150</v>
      </c>
      <c r="C1864" s="128" t="s">
        <v>9640</v>
      </c>
      <c r="D1864" s="52"/>
      <c r="E1864" s="52">
        <v>0</v>
      </c>
      <c r="F1864" s="52"/>
      <c r="G1864" s="134" t="s">
        <v>10710</v>
      </c>
      <c r="H1864" s="52" t="s">
        <v>2467</v>
      </c>
      <c r="I1864" s="52" t="e">
        <v>#N/A</v>
      </c>
      <c r="J1864" s="52">
        <v>194846424455</v>
      </c>
      <c r="K1864" s="52"/>
    </row>
    <row r="1865" spans="1:11">
      <c r="A1865" s="52" t="s">
        <v>5760</v>
      </c>
      <c r="B1865" s="52" t="s">
        <v>9971</v>
      </c>
      <c r="C1865" s="128" t="s">
        <v>9394</v>
      </c>
      <c r="D1865" s="52"/>
      <c r="E1865" s="52">
        <v>0</v>
      </c>
      <c r="F1865" s="52"/>
      <c r="G1865" s="134" t="s">
        <v>10463</v>
      </c>
      <c r="H1865" s="52" t="s">
        <v>5760</v>
      </c>
      <c r="I1865" s="52" t="e">
        <v>#N/A</v>
      </c>
      <c r="J1865" s="52">
        <v>194846424462</v>
      </c>
      <c r="K1865" s="52"/>
    </row>
    <row r="1866" spans="1:11">
      <c r="A1866" s="52" t="s">
        <v>2467</v>
      </c>
      <c r="B1866" s="52" t="s">
        <v>10074</v>
      </c>
      <c r="C1866" s="128" t="s">
        <v>9531</v>
      </c>
      <c r="D1866" s="52"/>
      <c r="E1866" s="52">
        <v>0</v>
      </c>
      <c r="F1866" s="52"/>
      <c r="G1866" s="134" t="s">
        <v>10601</v>
      </c>
      <c r="H1866" s="52" t="s">
        <v>2467</v>
      </c>
      <c r="I1866" s="52" t="e">
        <v>#N/A</v>
      </c>
      <c r="J1866" s="52">
        <v>194846424479</v>
      </c>
      <c r="K1866" s="52"/>
    </row>
    <row r="1867" spans="1:11">
      <c r="A1867" s="52" t="s">
        <v>2467</v>
      </c>
      <c r="B1867" s="52" t="s">
        <v>10267</v>
      </c>
      <c r="C1867" s="128" t="s">
        <v>9789</v>
      </c>
      <c r="D1867" s="52"/>
      <c r="E1867" s="52">
        <v>0</v>
      </c>
      <c r="F1867" s="52"/>
      <c r="G1867" s="134" t="s">
        <v>10854</v>
      </c>
      <c r="H1867" s="52" t="s">
        <v>2467</v>
      </c>
      <c r="I1867" s="52" t="e">
        <v>#N/A</v>
      </c>
      <c r="J1867" s="52">
        <v>194846424486</v>
      </c>
      <c r="K1867" s="52"/>
    </row>
    <row r="1868" spans="1:11">
      <c r="A1868" s="52" t="s">
        <v>2467</v>
      </c>
      <c r="B1868" s="52" t="s">
        <v>9993</v>
      </c>
      <c r="C1868" s="128" t="s">
        <v>9424</v>
      </c>
      <c r="D1868" s="52"/>
      <c r="E1868" s="52">
        <v>0</v>
      </c>
      <c r="F1868" s="52"/>
      <c r="G1868" s="134" t="s">
        <v>10494</v>
      </c>
      <c r="H1868" s="52" t="s">
        <v>2467</v>
      </c>
      <c r="I1868" s="52" t="e">
        <v>#N/A</v>
      </c>
      <c r="J1868" s="52">
        <v>194846424493</v>
      </c>
      <c r="K1868" s="52"/>
    </row>
    <row r="1869" spans="1:11">
      <c r="A1869" s="52" t="s">
        <v>976</v>
      </c>
      <c r="B1869" s="52" t="s">
        <v>10068</v>
      </c>
      <c r="C1869" s="128" t="s">
        <v>9523</v>
      </c>
      <c r="D1869" s="52"/>
      <c r="E1869" s="52">
        <v>0</v>
      </c>
      <c r="F1869" s="52"/>
      <c r="G1869" s="134" t="s">
        <v>10593</v>
      </c>
      <c r="H1869" s="52" t="s">
        <v>976</v>
      </c>
      <c r="I1869" s="52" t="e">
        <v>#N/A</v>
      </c>
      <c r="J1869" s="52">
        <v>194846424509</v>
      </c>
      <c r="K1869" s="52"/>
    </row>
    <row r="1870" spans="1:11">
      <c r="A1870" s="52" t="s">
        <v>1677</v>
      </c>
      <c r="B1870" s="52" t="s">
        <v>9996</v>
      </c>
      <c r="C1870" s="128" t="s">
        <v>9427</v>
      </c>
      <c r="D1870" s="52"/>
      <c r="E1870" s="52">
        <v>0</v>
      </c>
      <c r="F1870" s="52"/>
      <c r="G1870" s="134" t="s">
        <v>10497</v>
      </c>
      <c r="H1870" s="52" t="s">
        <v>1677</v>
      </c>
      <c r="I1870" s="52" t="e">
        <v>#N/A</v>
      </c>
      <c r="J1870" s="52">
        <v>194846424516</v>
      </c>
      <c r="K1870" s="52"/>
    </row>
    <row r="1871" spans="1:11">
      <c r="A1871" s="52" t="s">
        <v>2467</v>
      </c>
      <c r="B1871" s="52" t="s">
        <v>10304</v>
      </c>
      <c r="C1871" s="128" t="s">
        <v>9834</v>
      </c>
      <c r="D1871" s="52"/>
      <c r="E1871" s="52">
        <v>0</v>
      </c>
      <c r="F1871" s="52"/>
      <c r="G1871" s="134" t="s">
        <v>10898</v>
      </c>
      <c r="H1871" s="52" t="s">
        <v>2467</v>
      </c>
      <c r="I1871" s="52" t="e">
        <v>#N/A</v>
      </c>
      <c r="J1871" s="52">
        <v>194846424523</v>
      </c>
      <c r="K1871" s="52"/>
    </row>
    <row r="1872" spans="1:11">
      <c r="A1872" s="52" t="s">
        <v>1678</v>
      </c>
      <c r="B1872" s="52" t="s">
        <v>7916</v>
      </c>
      <c r="C1872" s="128" t="s">
        <v>8657</v>
      </c>
      <c r="D1872" s="52" t="s">
        <v>8759</v>
      </c>
      <c r="E1872" s="52">
        <v>0</v>
      </c>
      <c r="F1872" s="52"/>
      <c r="G1872" s="134" t="s">
        <v>9083</v>
      </c>
      <c r="H1872" s="52" t="s">
        <v>1678</v>
      </c>
      <c r="I1872" s="52" t="e">
        <v>#N/A</v>
      </c>
      <c r="J1872" s="52">
        <v>194846424271</v>
      </c>
      <c r="K1872" s="52"/>
    </row>
    <row r="1873" spans="1:11">
      <c r="A1873" s="52" t="s">
        <v>4002</v>
      </c>
      <c r="B1873" s="52" t="s">
        <v>8192</v>
      </c>
      <c r="C1873" s="128" t="s">
        <v>8658</v>
      </c>
      <c r="D1873" s="52" t="s">
        <v>8759</v>
      </c>
      <c r="E1873" s="52">
        <v>0</v>
      </c>
      <c r="F1873" s="52"/>
      <c r="G1873" s="134" t="s">
        <v>9084</v>
      </c>
      <c r="H1873" s="52" t="s">
        <v>4002</v>
      </c>
      <c r="I1873" s="52" t="e">
        <v>#N/A</v>
      </c>
      <c r="J1873" s="52">
        <v>194846424288</v>
      </c>
      <c r="K1873" s="52"/>
    </row>
    <row r="1874" spans="1:11">
      <c r="A1874" s="52" t="s">
        <v>943</v>
      </c>
      <c r="B1874" s="52" t="s">
        <v>8029</v>
      </c>
      <c r="C1874" s="128" t="s">
        <v>8659</v>
      </c>
      <c r="D1874" s="52" t="s">
        <v>8759</v>
      </c>
      <c r="E1874" s="52">
        <v>0</v>
      </c>
      <c r="F1874" s="52"/>
      <c r="G1874" s="134" t="s">
        <v>9085</v>
      </c>
      <c r="H1874" s="52" t="s">
        <v>943</v>
      </c>
      <c r="I1874" s="52" t="e">
        <v>#N/A</v>
      </c>
      <c r="J1874" s="52">
        <v>194846424295</v>
      </c>
      <c r="K1874" s="52"/>
    </row>
    <row r="1875" spans="1:11">
      <c r="A1875" s="52" t="s">
        <v>946</v>
      </c>
      <c r="B1875" s="52" t="s">
        <v>8153</v>
      </c>
      <c r="C1875" s="128" t="s">
        <v>8660</v>
      </c>
      <c r="D1875" s="52" t="s">
        <v>8759</v>
      </c>
      <c r="E1875" s="52">
        <v>0</v>
      </c>
      <c r="F1875" s="52"/>
      <c r="G1875" s="134" t="s">
        <v>9086</v>
      </c>
      <c r="H1875" s="52" t="s">
        <v>946</v>
      </c>
      <c r="I1875" s="52" t="e">
        <v>#N/A</v>
      </c>
      <c r="J1875" s="52">
        <v>194846424301</v>
      </c>
      <c r="K1875" s="52"/>
    </row>
    <row r="1876" spans="1:11">
      <c r="A1876" s="52" t="s">
        <v>2467</v>
      </c>
      <c r="B1876" s="52" t="s">
        <v>7780</v>
      </c>
      <c r="C1876" s="128" t="s">
        <v>8661</v>
      </c>
      <c r="D1876" s="52" t="s">
        <v>8759</v>
      </c>
      <c r="E1876" s="52">
        <v>0</v>
      </c>
      <c r="F1876" s="52"/>
      <c r="G1876" s="134" t="s">
        <v>9087</v>
      </c>
      <c r="H1876" s="52" t="s">
        <v>2467</v>
      </c>
      <c r="I1876" s="52" t="e">
        <v>#N/A</v>
      </c>
      <c r="J1876" s="52">
        <v>194846424318</v>
      </c>
      <c r="K1876" s="52"/>
    </row>
    <row r="1877" spans="1:11">
      <c r="A1877" s="52" t="s">
        <v>2467</v>
      </c>
      <c r="B1877" s="52" t="s">
        <v>8008</v>
      </c>
      <c r="C1877" s="128" t="s">
        <v>8662</v>
      </c>
      <c r="D1877" s="52" t="s">
        <v>8759</v>
      </c>
      <c r="E1877" s="52">
        <v>0</v>
      </c>
      <c r="F1877" s="52"/>
      <c r="G1877" s="134" t="s">
        <v>9088</v>
      </c>
      <c r="H1877" s="52" t="s">
        <v>2467</v>
      </c>
      <c r="I1877" s="52" t="e">
        <v>#N/A</v>
      </c>
      <c r="J1877" s="52">
        <v>194846424325</v>
      </c>
      <c r="K1877" s="52"/>
    </row>
    <row r="1878" spans="1:11">
      <c r="A1878" s="52" t="s">
        <v>2467</v>
      </c>
      <c r="B1878" s="52" t="s">
        <v>8235</v>
      </c>
      <c r="C1878" s="128" t="s">
        <v>8663</v>
      </c>
      <c r="D1878" s="52" t="s">
        <v>8759</v>
      </c>
      <c r="E1878" s="52">
        <v>0</v>
      </c>
      <c r="F1878" s="52"/>
      <c r="G1878" s="134" t="s">
        <v>9089</v>
      </c>
      <c r="H1878" s="52" t="s">
        <v>2467</v>
      </c>
      <c r="I1878" s="52" t="e">
        <v>#N/A</v>
      </c>
      <c r="J1878" s="52">
        <v>194846424332</v>
      </c>
      <c r="K1878" s="52"/>
    </row>
    <row r="1879" spans="1:11">
      <c r="A1879" s="52" t="s">
        <v>2467</v>
      </c>
      <c r="B1879" s="52" t="s">
        <v>7967</v>
      </c>
      <c r="C1879" s="128" t="s">
        <v>8664</v>
      </c>
      <c r="D1879" s="52" t="s">
        <v>8759</v>
      </c>
      <c r="E1879" s="52">
        <v>0</v>
      </c>
      <c r="F1879" s="52"/>
      <c r="G1879" s="134" t="s">
        <v>9090</v>
      </c>
      <c r="H1879" s="52" t="s">
        <v>2467</v>
      </c>
      <c r="I1879" s="52" t="e">
        <v>#N/A</v>
      </c>
      <c r="J1879" s="52">
        <v>194846424349</v>
      </c>
      <c r="K1879" s="52"/>
    </row>
    <row r="1880" spans="1:11">
      <c r="A1880" s="52" t="s">
        <v>2467</v>
      </c>
      <c r="B1880" s="52" t="s">
        <v>7800</v>
      </c>
      <c r="C1880" s="128" t="s">
        <v>8665</v>
      </c>
      <c r="D1880" s="52" t="s">
        <v>8759</v>
      </c>
      <c r="E1880" s="52">
        <v>0</v>
      </c>
      <c r="F1880" s="52"/>
      <c r="G1880" s="134" t="s">
        <v>9091</v>
      </c>
      <c r="H1880" s="52" t="s">
        <v>2467</v>
      </c>
      <c r="I1880" s="52" t="e">
        <v>#N/A</v>
      </c>
      <c r="J1880" s="52">
        <v>194846424356</v>
      </c>
      <c r="K1880" s="52"/>
    </row>
    <row r="1881" spans="1:11">
      <c r="A1881" s="52" t="s">
        <v>2467</v>
      </c>
      <c r="B1881" s="52" t="s">
        <v>7992</v>
      </c>
      <c r="C1881" s="128" t="s">
        <v>8666</v>
      </c>
      <c r="D1881" s="52" t="s">
        <v>8759</v>
      </c>
      <c r="E1881" s="52">
        <v>0</v>
      </c>
      <c r="F1881" s="52"/>
      <c r="G1881" s="134" t="s">
        <v>9092</v>
      </c>
      <c r="H1881" s="52" t="s">
        <v>2467</v>
      </c>
      <c r="I1881" s="52" t="e">
        <v>#N/A</v>
      </c>
      <c r="J1881" s="52">
        <v>194846424363</v>
      </c>
      <c r="K1881" s="52"/>
    </row>
    <row r="1882" spans="1:11">
      <c r="A1882" s="52" t="s">
        <v>2467</v>
      </c>
      <c r="B1882" s="52" t="s">
        <v>7997</v>
      </c>
      <c r="C1882" s="128" t="s">
        <v>8667</v>
      </c>
      <c r="D1882" s="52" t="s">
        <v>8759</v>
      </c>
      <c r="E1882" s="52">
        <v>0</v>
      </c>
      <c r="F1882" s="52"/>
      <c r="G1882" s="134" t="s">
        <v>9093</v>
      </c>
      <c r="H1882" s="52" t="s">
        <v>2467</v>
      </c>
      <c r="I1882" s="52" t="e">
        <v>#N/A</v>
      </c>
      <c r="J1882" s="52">
        <v>194846424370</v>
      </c>
      <c r="K1882" s="52"/>
    </row>
    <row r="1883" spans="1:11">
      <c r="A1883" s="52" t="s">
        <v>1677</v>
      </c>
      <c r="B1883" s="52" t="s">
        <v>7919</v>
      </c>
      <c r="C1883" s="128" t="s">
        <v>8668</v>
      </c>
      <c r="D1883" s="52" t="s">
        <v>8759</v>
      </c>
      <c r="E1883" s="52">
        <v>0</v>
      </c>
      <c r="F1883" s="52"/>
      <c r="G1883" s="134" t="s">
        <v>9094</v>
      </c>
      <c r="H1883" s="52" t="s">
        <v>1677</v>
      </c>
      <c r="I1883" s="52" t="e">
        <v>#N/A</v>
      </c>
      <c r="J1883" s="52">
        <v>194846424387</v>
      </c>
      <c r="K1883" s="52"/>
    </row>
    <row r="1884" spans="1:11">
      <c r="A1884" s="52" t="s">
        <v>976</v>
      </c>
      <c r="B1884" s="52" t="s">
        <v>8102</v>
      </c>
      <c r="C1884" s="128" t="s">
        <v>8669</v>
      </c>
      <c r="D1884" s="52" t="s">
        <v>8759</v>
      </c>
      <c r="E1884" s="52">
        <v>0</v>
      </c>
      <c r="F1884" s="52"/>
      <c r="G1884" s="134" t="s">
        <v>9095</v>
      </c>
      <c r="H1884" s="52" t="s">
        <v>976</v>
      </c>
      <c r="I1884" s="52" t="e">
        <v>#N/A</v>
      </c>
      <c r="J1884" s="52">
        <v>194846424394</v>
      </c>
      <c r="K1884" s="52"/>
    </row>
    <row r="1885" spans="1:11">
      <c r="A1885" s="52" t="s">
        <v>946</v>
      </c>
      <c r="B1885" s="52" t="s">
        <v>8216</v>
      </c>
      <c r="C1885" s="128" t="s">
        <v>8670</v>
      </c>
      <c r="D1885" s="52" t="s">
        <v>8759</v>
      </c>
      <c r="E1885" s="52">
        <v>0</v>
      </c>
      <c r="F1885" s="52"/>
      <c r="G1885" s="134" t="s">
        <v>9096</v>
      </c>
      <c r="H1885" s="52" t="s">
        <v>946</v>
      </c>
      <c r="I1885" s="52" t="e">
        <v>#N/A</v>
      </c>
      <c r="J1885" s="52">
        <v>194846424103</v>
      </c>
      <c r="K1885" s="52"/>
    </row>
    <row r="1886" spans="1:11">
      <c r="A1886" s="52" t="s">
        <v>976</v>
      </c>
      <c r="B1886" s="52" t="s">
        <v>7865</v>
      </c>
      <c r="C1886" s="128" t="s">
        <v>8671</v>
      </c>
      <c r="D1886" s="52" t="s">
        <v>8759</v>
      </c>
      <c r="E1886" s="52">
        <v>0</v>
      </c>
      <c r="F1886" s="52"/>
      <c r="G1886" s="134" t="s">
        <v>9097</v>
      </c>
      <c r="H1886" s="52" t="s">
        <v>976</v>
      </c>
      <c r="I1886" s="52" t="e">
        <v>#N/A</v>
      </c>
      <c r="J1886" s="52">
        <v>194846424110</v>
      </c>
      <c r="K1886" s="52"/>
    </row>
    <row r="1887" spans="1:11">
      <c r="A1887" s="52" t="s">
        <v>1487</v>
      </c>
      <c r="B1887" s="52" t="s">
        <v>8080</v>
      </c>
      <c r="C1887" s="128" t="s">
        <v>8672</v>
      </c>
      <c r="D1887" s="52" t="s">
        <v>8759</v>
      </c>
      <c r="E1887" s="52">
        <v>0</v>
      </c>
      <c r="F1887" s="52" t="e">
        <v>#N/A</v>
      </c>
      <c r="G1887" s="134" t="s">
        <v>9098</v>
      </c>
      <c r="H1887" s="52" t="s">
        <v>1487</v>
      </c>
      <c r="I1887" s="52">
        <v>6932485006946</v>
      </c>
      <c r="J1887" s="52">
        <v>194846424417</v>
      </c>
      <c r="K1887" s="52"/>
    </row>
    <row r="1888" spans="1:11">
      <c r="A1888" s="52" t="s">
        <v>2467</v>
      </c>
      <c r="B1888" s="52" t="s">
        <v>9893</v>
      </c>
      <c r="C1888" s="128" t="s">
        <v>9303</v>
      </c>
      <c r="D1888" s="52"/>
      <c r="E1888" s="52">
        <v>0</v>
      </c>
      <c r="F1888" s="52"/>
      <c r="G1888" s="134" t="s">
        <v>10372</v>
      </c>
      <c r="H1888" s="52" t="s">
        <v>2467</v>
      </c>
      <c r="I1888" s="52" t="e">
        <v>#N/A</v>
      </c>
      <c r="J1888" s="52">
        <v>194846425445</v>
      </c>
      <c r="K1888" s="52"/>
    </row>
    <row r="1889" spans="1:11">
      <c r="A1889" s="52" t="s">
        <v>4002</v>
      </c>
      <c r="B1889" s="52" t="s">
        <v>7291</v>
      </c>
      <c r="C1889" s="128" t="s">
        <v>7224</v>
      </c>
      <c r="D1889" s="52"/>
      <c r="E1889" s="52" t="s">
        <v>12428</v>
      </c>
      <c r="F1889" s="52"/>
      <c r="G1889" s="134" t="s">
        <v>939</v>
      </c>
      <c r="H1889" s="52" t="s">
        <v>4002</v>
      </c>
      <c r="I1889" s="52">
        <v>6932485000012</v>
      </c>
      <c r="J1889" s="52">
        <v>194846419697</v>
      </c>
      <c r="K1889" s="52" t="s">
        <v>7232</v>
      </c>
    </row>
    <row r="1890" spans="1:11">
      <c r="A1890" s="52" t="s">
        <v>951</v>
      </c>
      <c r="B1890" s="52" t="s">
        <v>7293</v>
      </c>
      <c r="C1890" s="128" t="s">
        <v>7226</v>
      </c>
      <c r="D1890" s="52"/>
      <c r="E1890" s="52" t="s">
        <v>12429</v>
      </c>
      <c r="F1890" s="52"/>
      <c r="G1890" s="134" t="s">
        <v>7227</v>
      </c>
      <c r="H1890" s="52" t="s">
        <v>951</v>
      </c>
      <c r="I1890" s="52">
        <v>6932485000036</v>
      </c>
      <c r="J1890" s="52">
        <v>194846419710</v>
      </c>
      <c r="K1890" s="52" t="s">
        <v>7232</v>
      </c>
    </row>
    <row r="1891" spans="1:11">
      <c r="A1891" s="52" t="s">
        <v>2467</v>
      </c>
      <c r="B1891" s="52" t="s">
        <v>7292</v>
      </c>
      <c r="C1891" s="128" t="s">
        <v>7225</v>
      </c>
      <c r="D1891" s="52"/>
      <c r="E1891" s="52" t="s">
        <v>12430</v>
      </c>
      <c r="F1891" s="52"/>
      <c r="G1891" s="134" t="s">
        <v>6942</v>
      </c>
      <c r="H1891" s="52" t="s">
        <v>2467</v>
      </c>
      <c r="I1891" s="52">
        <v>6932485000029</v>
      </c>
      <c r="J1891" s="52">
        <v>194846419703</v>
      </c>
      <c r="K1891" s="52" t="s">
        <v>7232</v>
      </c>
    </row>
    <row r="1892" spans="1:11">
      <c r="A1892" s="52" t="s">
        <v>1582</v>
      </c>
      <c r="B1892" s="52" t="s">
        <v>7294</v>
      </c>
      <c r="C1892" s="128" t="s">
        <v>7228</v>
      </c>
      <c r="D1892" s="52"/>
      <c r="E1892" s="52" t="s">
        <v>12431</v>
      </c>
      <c r="F1892" s="52"/>
      <c r="G1892" s="134" t="s">
        <v>7229</v>
      </c>
      <c r="H1892" s="52" t="s">
        <v>1582</v>
      </c>
      <c r="I1892" s="52">
        <v>6932485000043</v>
      </c>
      <c r="J1892" s="52">
        <v>194846419727</v>
      </c>
      <c r="K1892" s="52" t="s">
        <v>7232</v>
      </c>
    </row>
    <row r="1893" spans="1:11">
      <c r="A1893" s="52" t="s">
        <v>2467</v>
      </c>
      <c r="B1893" s="52" t="s">
        <v>7295</v>
      </c>
      <c r="C1893" s="128" t="s">
        <v>7230</v>
      </c>
      <c r="D1893" s="52"/>
      <c r="E1893" s="52" t="s">
        <v>12432</v>
      </c>
      <c r="F1893" s="52"/>
      <c r="G1893" s="134" t="s">
        <v>14360</v>
      </c>
      <c r="H1893" s="52" t="s">
        <v>2467</v>
      </c>
      <c r="I1893" s="52">
        <v>6932485000050</v>
      </c>
      <c r="J1893" s="52">
        <v>194846419734</v>
      </c>
      <c r="K1893" s="52" t="s">
        <v>7232</v>
      </c>
    </row>
    <row r="1894" spans="1:11">
      <c r="A1894" s="52" t="s">
        <v>982</v>
      </c>
      <c r="B1894" s="52" t="s">
        <v>7296</v>
      </c>
      <c r="C1894" s="128" t="s">
        <v>14361</v>
      </c>
      <c r="D1894" s="52"/>
      <c r="E1894" s="52" t="s">
        <v>12433</v>
      </c>
      <c r="F1894" s="52"/>
      <c r="G1894" s="134" t="s">
        <v>4496</v>
      </c>
      <c r="H1894" s="52" t="s">
        <v>982</v>
      </c>
      <c r="I1894" s="52">
        <v>6932485000067</v>
      </c>
      <c r="J1894" s="52">
        <v>194846419741</v>
      </c>
      <c r="K1894" s="52" t="s">
        <v>7232</v>
      </c>
    </row>
    <row r="1895" spans="1:11">
      <c r="A1895" s="52" t="s">
        <v>995</v>
      </c>
      <c r="B1895" s="52" t="s">
        <v>7988</v>
      </c>
      <c r="C1895" s="128" t="s">
        <v>8673</v>
      </c>
      <c r="D1895" s="52" t="s">
        <v>8759</v>
      </c>
      <c r="E1895" s="52" t="s">
        <v>12434</v>
      </c>
      <c r="F1895" s="52"/>
      <c r="G1895" s="134" t="s">
        <v>9099</v>
      </c>
      <c r="H1895" s="52" t="s">
        <v>995</v>
      </c>
      <c r="I1895" s="52" t="e">
        <v>#N/A</v>
      </c>
      <c r="J1895" s="52">
        <v>194846419758</v>
      </c>
      <c r="K1895" s="52"/>
    </row>
    <row r="1896" spans="1:11">
      <c r="A1896" s="52" t="s">
        <v>779</v>
      </c>
      <c r="B1896" s="52" t="s">
        <v>8051</v>
      </c>
      <c r="C1896" s="128" t="s">
        <v>8674</v>
      </c>
      <c r="D1896" s="52" t="s">
        <v>8759</v>
      </c>
      <c r="E1896" s="52">
        <v>0</v>
      </c>
      <c r="F1896" s="52"/>
      <c r="G1896" s="134" t="s">
        <v>9100</v>
      </c>
      <c r="H1896" s="52" t="s">
        <v>779</v>
      </c>
      <c r="I1896" s="52" t="e">
        <v>#N/A</v>
      </c>
      <c r="J1896" s="52">
        <v>194846419765</v>
      </c>
      <c r="K1896" s="52"/>
    </row>
    <row r="1897" spans="1:11">
      <c r="A1897" s="52" t="s">
        <v>762</v>
      </c>
      <c r="B1897" s="52" t="s">
        <v>7297</v>
      </c>
      <c r="C1897" s="128" t="s">
        <v>14362</v>
      </c>
      <c r="D1897" s="52"/>
      <c r="E1897" s="52">
        <v>0</v>
      </c>
      <c r="F1897" s="52"/>
      <c r="G1897" s="134" t="s">
        <v>14363</v>
      </c>
      <c r="H1897" s="52" t="s">
        <v>762</v>
      </c>
      <c r="I1897" s="52">
        <v>6932485000074</v>
      </c>
      <c r="J1897" s="52">
        <v>194846419772</v>
      </c>
      <c r="K1897" s="52" t="s">
        <v>7232</v>
      </c>
    </row>
    <row r="1898" spans="1:11">
      <c r="A1898" s="52" t="s">
        <v>992</v>
      </c>
      <c r="B1898" s="52" t="s">
        <v>7298</v>
      </c>
      <c r="C1898" s="128" t="s">
        <v>7231</v>
      </c>
      <c r="D1898" s="52"/>
      <c r="E1898" s="52">
        <v>0</v>
      </c>
      <c r="F1898" s="52"/>
      <c r="G1898" s="134" t="s">
        <v>14364</v>
      </c>
      <c r="H1898" s="52" t="s">
        <v>992</v>
      </c>
      <c r="I1898" s="52">
        <v>6932485000081</v>
      </c>
      <c r="J1898" s="52">
        <v>194846419789</v>
      </c>
      <c r="K1898" s="52" t="s">
        <v>7232</v>
      </c>
    </row>
    <row r="1899" spans="1:11">
      <c r="A1899" s="52" t="s">
        <v>772</v>
      </c>
      <c r="B1899" s="52" t="s">
        <v>8065</v>
      </c>
      <c r="C1899" s="128" t="s">
        <v>8675</v>
      </c>
      <c r="D1899" s="52" t="s">
        <v>8759</v>
      </c>
      <c r="E1899" s="52">
        <v>0</v>
      </c>
      <c r="F1899" s="52"/>
      <c r="G1899" s="134" t="s">
        <v>9101</v>
      </c>
      <c r="H1899" s="52" t="s">
        <v>772</v>
      </c>
      <c r="I1899" s="52" t="e">
        <v>#N/A</v>
      </c>
      <c r="J1899" s="52">
        <v>194846419796</v>
      </c>
      <c r="K1899" s="52"/>
    </row>
    <row r="1900" spans="1:11">
      <c r="A1900" s="52" t="s">
        <v>4004</v>
      </c>
      <c r="B1900" s="52" t="s">
        <v>10243</v>
      </c>
      <c r="C1900" s="128" t="s">
        <v>9759</v>
      </c>
      <c r="D1900" s="52"/>
      <c r="E1900" s="52">
        <v>0</v>
      </c>
      <c r="F1900" s="52"/>
      <c r="G1900" s="134" t="s">
        <v>10825</v>
      </c>
      <c r="H1900" s="134" t="s">
        <v>4004</v>
      </c>
      <c r="I1900" s="52" t="e">
        <v>#N/A</v>
      </c>
      <c r="J1900" s="52" t="e">
        <v>#N/A</v>
      </c>
      <c r="K1900" s="52"/>
    </row>
    <row r="1901" spans="1:11">
      <c r="A1901" s="52" t="s">
        <v>1599</v>
      </c>
      <c r="B1901" s="52" t="s">
        <v>9994</v>
      </c>
      <c r="C1901" s="128" t="s">
        <v>9425</v>
      </c>
      <c r="D1901" s="52"/>
      <c r="E1901" s="52">
        <v>0</v>
      </c>
      <c r="F1901" s="52"/>
      <c r="G1901" s="134" t="s">
        <v>10495</v>
      </c>
      <c r="H1901" s="52" t="s">
        <v>1599</v>
      </c>
      <c r="I1901" s="52" t="s">
        <v>818</v>
      </c>
      <c r="J1901" s="52" t="e">
        <v>#N/A</v>
      </c>
      <c r="K1901" s="52"/>
    </row>
    <row r="1902" spans="1:11">
      <c r="A1902" s="52" t="s">
        <v>951</v>
      </c>
      <c r="B1902" s="52" t="s">
        <v>7302</v>
      </c>
      <c r="C1902" s="128" t="s">
        <v>14367</v>
      </c>
      <c r="D1902" s="52"/>
      <c r="E1902" s="52" t="s">
        <v>12435</v>
      </c>
      <c r="F1902" s="52"/>
      <c r="G1902" s="134" t="s">
        <v>14368</v>
      </c>
      <c r="H1902" s="52" t="s">
        <v>951</v>
      </c>
      <c r="I1902" s="52">
        <v>6932485001392</v>
      </c>
      <c r="J1902" s="52">
        <v>194846420358</v>
      </c>
      <c r="K1902" s="52" t="s">
        <v>7232</v>
      </c>
    </row>
    <row r="1903" spans="1:11">
      <c r="A1903" s="52" t="s">
        <v>1582</v>
      </c>
      <c r="B1903" s="52" t="s">
        <v>7303</v>
      </c>
      <c r="C1903" s="128" t="s">
        <v>14369</v>
      </c>
      <c r="D1903" s="52"/>
      <c r="E1903" s="52" t="s">
        <v>12436</v>
      </c>
      <c r="F1903" s="52"/>
      <c r="G1903" s="134" t="s">
        <v>14370</v>
      </c>
      <c r="H1903" s="52" t="s">
        <v>1582</v>
      </c>
      <c r="I1903" s="52">
        <v>6932485001408</v>
      </c>
      <c r="J1903" s="52">
        <v>194846420365</v>
      </c>
      <c r="K1903" s="52" t="s">
        <v>7232</v>
      </c>
    </row>
    <row r="1904" spans="1:11">
      <c r="A1904" s="52" t="s">
        <v>982</v>
      </c>
      <c r="B1904" s="52" t="s">
        <v>7304</v>
      </c>
      <c r="C1904" s="128" t="s">
        <v>14371</v>
      </c>
      <c r="D1904" s="52"/>
      <c r="E1904" s="52" t="s">
        <v>12437</v>
      </c>
      <c r="F1904" s="52"/>
      <c r="G1904" s="134" t="s">
        <v>14372</v>
      </c>
      <c r="H1904" s="52" t="s">
        <v>982</v>
      </c>
      <c r="I1904" s="52">
        <v>6932485001415</v>
      </c>
      <c r="J1904" s="52">
        <v>194846420372</v>
      </c>
      <c r="K1904" s="52" t="s">
        <v>7232</v>
      </c>
    </row>
    <row r="1905" spans="1:11">
      <c r="A1905" s="52" t="s">
        <v>961</v>
      </c>
      <c r="B1905" s="52" t="s">
        <v>10139</v>
      </c>
      <c r="C1905" s="128" t="s">
        <v>9625</v>
      </c>
      <c r="D1905" s="52"/>
      <c r="E1905" s="52">
        <v>0</v>
      </c>
      <c r="F1905" s="52"/>
      <c r="G1905" s="134" t="s">
        <v>10694</v>
      </c>
      <c r="H1905" s="52" t="s">
        <v>961</v>
      </c>
      <c r="I1905" s="52" t="s">
        <v>818</v>
      </c>
      <c r="J1905" s="52" t="e">
        <v>#N/A</v>
      </c>
      <c r="K1905" s="52"/>
    </row>
    <row r="1906" spans="1:11">
      <c r="A1906" s="52" t="s">
        <v>1679</v>
      </c>
      <c r="B1906" s="52" t="s">
        <v>16433</v>
      </c>
      <c r="C1906" s="128" t="s">
        <v>17184</v>
      </c>
      <c r="D1906" s="52" t="s">
        <v>17811</v>
      </c>
      <c r="E1906" s="52"/>
      <c r="F1906" s="52"/>
      <c r="G1906" s="134" t="s">
        <v>18314</v>
      </c>
      <c r="H1906" s="134" t="s">
        <v>1679</v>
      </c>
      <c r="I1906" s="52" t="e">
        <v>#N/A</v>
      </c>
      <c r="J1906" s="52" t="e">
        <v>#N/A</v>
      </c>
      <c r="K1906" s="52" t="s">
        <v>18940</v>
      </c>
    </row>
    <row r="1907" spans="1:11">
      <c r="A1907" s="52" t="s">
        <v>2467</v>
      </c>
      <c r="B1907" s="52" t="s">
        <v>10156</v>
      </c>
      <c r="C1907" s="128" t="s">
        <v>9647</v>
      </c>
      <c r="D1907" s="52"/>
      <c r="E1907" s="52">
        <v>0</v>
      </c>
      <c r="F1907" s="52"/>
      <c r="G1907" s="134" t="s">
        <v>10717</v>
      </c>
      <c r="H1907" s="52" t="s">
        <v>2467</v>
      </c>
      <c r="I1907" s="52" t="s">
        <v>818</v>
      </c>
      <c r="J1907" s="52" t="e">
        <v>#N/A</v>
      </c>
      <c r="K1907" s="52"/>
    </row>
    <row r="1908" spans="1:11">
      <c r="A1908" s="52" t="s">
        <v>1677</v>
      </c>
      <c r="B1908" s="52" t="s">
        <v>9896</v>
      </c>
      <c r="C1908" s="128" t="s">
        <v>9306</v>
      </c>
      <c r="D1908" s="52"/>
      <c r="E1908" s="52">
        <v>0</v>
      </c>
      <c r="F1908" s="52"/>
      <c r="G1908" s="134" t="s">
        <v>10375</v>
      </c>
      <c r="H1908" s="52" t="s">
        <v>1677</v>
      </c>
      <c r="I1908" s="52" t="s">
        <v>818</v>
      </c>
      <c r="J1908" s="52" t="e">
        <v>#N/A</v>
      </c>
      <c r="K1908" s="52"/>
    </row>
    <row r="1909" spans="1:11">
      <c r="A1909" s="52" t="s">
        <v>1679</v>
      </c>
      <c r="B1909" s="52" t="s">
        <v>16697</v>
      </c>
      <c r="C1909" s="128" t="s">
        <v>17448</v>
      </c>
      <c r="D1909" s="52" t="s">
        <v>17834</v>
      </c>
      <c r="E1909" s="52" t="s">
        <v>18019</v>
      </c>
      <c r="F1909" s="52"/>
      <c r="G1909" s="134" t="s">
        <v>18582</v>
      </c>
      <c r="H1909" s="134" t="s">
        <v>1679</v>
      </c>
      <c r="I1909" s="52" t="e">
        <v>#N/A</v>
      </c>
      <c r="J1909" s="52" t="e">
        <v>#N/A</v>
      </c>
      <c r="K1909" s="52" t="s">
        <v>18940</v>
      </c>
    </row>
    <row r="1910" spans="1:11">
      <c r="A1910" s="52" t="s">
        <v>5757</v>
      </c>
      <c r="B1910" s="52" t="s">
        <v>1037</v>
      </c>
      <c r="C1910" s="128" t="s">
        <v>17255</v>
      </c>
      <c r="D1910" s="52" t="s">
        <v>541</v>
      </c>
      <c r="E1910" s="52" t="s">
        <v>17906</v>
      </c>
      <c r="F1910" s="52"/>
      <c r="G1910" s="134" t="s">
        <v>18386</v>
      </c>
      <c r="H1910" s="134" t="s">
        <v>5757</v>
      </c>
      <c r="I1910" s="52" t="e">
        <v>#N/A</v>
      </c>
      <c r="J1910" s="52" t="e">
        <v>#N/A</v>
      </c>
      <c r="K1910" s="52" t="s">
        <v>18940</v>
      </c>
    </row>
    <row r="1911" spans="1:11">
      <c r="A1911" s="52" t="s">
        <v>783</v>
      </c>
      <c r="B1911" s="52" t="s">
        <v>16540</v>
      </c>
      <c r="C1911" s="128" t="s">
        <v>17291</v>
      </c>
      <c r="D1911" s="52" t="s">
        <v>17816</v>
      </c>
      <c r="E1911" s="52" t="s">
        <v>17928</v>
      </c>
      <c r="F1911" s="52"/>
      <c r="G1911" s="134" t="s">
        <v>18422</v>
      </c>
      <c r="H1911" s="134" t="s">
        <v>783</v>
      </c>
      <c r="I1911" s="52" t="e">
        <v>#N/A</v>
      </c>
      <c r="J1911" s="52" t="e">
        <v>#N/A</v>
      </c>
      <c r="K1911" s="52" t="s">
        <v>18940</v>
      </c>
    </row>
    <row r="1912" spans="1:11">
      <c r="A1912" s="52" t="s">
        <v>2467</v>
      </c>
      <c r="B1912" s="52" t="s">
        <v>10206</v>
      </c>
      <c r="C1912" s="128" t="s">
        <v>9711</v>
      </c>
      <c r="D1912" s="52"/>
      <c r="E1912" s="52">
        <v>0</v>
      </c>
      <c r="F1912" s="52"/>
      <c r="G1912" s="134" t="s">
        <v>10777</v>
      </c>
      <c r="H1912" s="52" t="s">
        <v>2467</v>
      </c>
      <c r="I1912" s="52" t="s">
        <v>818</v>
      </c>
      <c r="J1912" s="52" t="e">
        <v>#N/A</v>
      </c>
      <c r="K1912" s="52"/>
    </row>
    <row r="1913" spans="1:11">
      <c r="A1913" s="52" t="s">
        <v>5757</v>
      </c>
      <c r="B1913" s="52" t="s">
        <v>1185</v>
      </c>
      <c r="C1913" s="128" t="s">
        <v>17637</v>
      </c>
      <c r="D1913" s="52" t="s">
        <v>585</v>
      </c>
      <c r="E1913" s="52" t="s">
        <v>18127</v>
      </c>
      <c r="F1913" s="52"/>
      <c r="G1913" s="134" t="s">
        <v>18768</v>
      </c>
      <c r="H1913" s="134" t="s">
        <v>5757</v>
      </c>
      <c r="I1913" s="52" t="e">
        <v>#N/A</v>
      </c>
      <c r="J1913" s="52" t="e">
        <v>#N/A</v>
      </c>
      <c r="K1913" s="52" t="s">
        <v>18940</v>
      </c>
    </row>
    <row r="1914" spans="1:11">
      <c r="A1914" s="52" t="s">
        <v>5757</v>
      </c>
      <c r="B1914" s="52" t="s">
        <v>16740</v>
      </c>
      <c r="C1914" s="128" t="s">
        <v>17491</v>
      </c>
      <c r="D1914" s="52" t="s">
        <v>17836</v>
      </c>
      <c r="E1914" s="52" t="s">
        <v>18041</v>
      </c>
      <c r="F1914" s="52"/>
      <c r="G1914" s="134" t="s">
        <v>18625</v>
      </c>
      <c r="H1914" s="134" t="s">
        <v>5757</v>
      </c>
      <c r="I1914" s="52" t="e">
        <v>#N/A</v>
      </c>
      <c r="J1914" s="52" t="e">
        <v>#N/A</v>
      </c>
      <c r="K1914" s="52" t="s">
        <v>18940</v>
      </c>
    </row>
    <row r="1915" spans="1:11">
      <c r="A1915" s="52" t="s">
        <v>10953</v>
      </c>
      <c r="B1915" s="52" t="s">
        <v>9439</v>
      </c>
      <c r="C1915" s="128" t="s">
        <v>9439</v>
      </c>
      <c r="D1915" s="52"/>
      <c r="E1915" s="52">
        <v>0</v>
      </c>
      <c r="F1915" s="52"/>
      <c r="G1915" s="134" t="s">
        <v>10509</v>
      </c>
      <c r="H1915" s="134" t="s">
        <v>10953</v>
      </c>
      <c r="I1915" s="52" t="e">
        <v>#N/A</v>
      </c>
      <c r="J1915" s="52" t="e">
        <v>#N/A</v>
      </c>
      <c r="K1915" s="52"/>
    </row>
    <row r="1916" spans="1:11">
      <c r="A1916" s="52" t="s">
        <v>10962</v>
      </c>
      <c r="B1916" s="52" t="s">
        <v>9508</v>
      </c>
      <c r="C1916" s="128" t="s">
        <v>9508</v>
      </c>
      <c r="D1916" s="52"/>
      <c r="E1916" s="52">
        <v>0</v>
      </c>
      <c r="F1916" s="52"/>
      <c r="G1916" s="134" t="s">
        <v>10578</v>
      </c>
      <c r="H1916" s="134" t="s">
        <v>10962</v>
      </c>
      <c r="I1916" s="52" t="e">
        <v>#N/A</v>
      </c>
      <c r="J1916" s="52" t="e">
        <v>#N/A</v>
      </c>
      <c r="K1916" s="52"/>
    </row>
    <row r="1917" spans="1:11">
      <c r="A1917" s="52" t="s">
        <v>4002</v>
      </c>
      <c r="B1917" s="52" t="s">
        <v>10066</v>
      </c>
      <c r="C1917" s="128" t="s">
        <v>9521</v>
      </c>
      <c r="D1917" s="52"/>
      <c r="E1917" s="52">
        <v>0</v>
      </c>
      <c r="F1917" s="52"/>
      <c r="G1917" s="134" t="s">
        <v>10591</v>
      </c>
      <c r="H1917" s="52" t="s">
        <v>4002</v>
      </c>
      <c r="I1917" s="52">
        <v>6932485010585</v>
      </c>
      <c r="J1917" s="52">
        <v>194846426657</v>
      </c>
      <c r="K1917" s="52"/>
    </row>
    <row r="1918" spans="1:11">
      <c r="A1918" s="52" t="s">
        <v>995</v>
      </c>
      <c r="B1918" s="52" t="s">
        <v>9922</v>
      </c>
      <c r="C1918" s="128" t="s">
        <v>9332</v>
      </c>
      <c r="D1918" s="52"/>
      <c r="E1918" s="52">
        <v>0</v>
      </c>
      <c r="F1918" s="52"/>
      <c r="G1918" s="134" t="s">
        <v>10402</v>
      </c>
      <c r="H1918" s="52" t="s">
        <v>995</v>
      </c>
      <c r="I1918" s="52">
        <v>6932485010592</v>
      </c>
      <c r="J1918" s="52">
        <v>194846426664</v>
      </c>
      <c r="K1918" s="52"/>
    </row>
    <row r="1919" spans="1:11">
      <c r="A1919" s="52" t="s">
        <v>762</v>
      </c>
      <c r="B1919" s="52" t="s">
        <v>7879</v>
      </c>
      <c r="C1919" s="128" t="s">
        <v>8677</v>
      </c>
      <c r="D1919" s="52" t="s">
        <v>8759</v>
      </c>
      <c r="E1919" s="52">
        <v>0</v>
      </c>
      <c r="F1919" s="52">
        <v>0</v>
      </c>
      <c r="G1919" s="134" t="s">
        <v>8825</v>
      </c>
      <c r="H1919" s="52" t="s">
        <v>762</v>
      </c>
      <c r="I1919" s="52">
        <v>6932485004478</v>
      </c>
      <c r="J1919" s="52">
        <v>194846422291</v>
      </c>
      <c r="K1919" s="52"/>
    </row>
    <row r="1920" spans="1:11">
      <c r="A1920" s="52" t="s">
        <v>10968</v>
      </c>
      <c r="B1920" s="52" t="s">
        <v>9554</v>
      </c>
      <c r="C1920" s="128" t="s">
        <v>9554</v>
      </c>
      <c r="D1920" s="52"/>
      <c r="E1920" s="52">
        <v>0</v>
      </c>
      <c r="F1920" s="52"/>
      <c r="G1920" s="134" t="s">
        <v>10623</v>
      </c>
      <c r="H1920" s="134" t="s">
        <v>10968</v>
      </c>
      <c r="I1920" s="52" t="e">
        <v>#N/A</v>
      </c>
      <c r="J1920" s="52" t="e">
        <v>#N/A</v>
      </c>
      <c r="K1920" s="52"/>
    </row>
    <row r="1921" spans="1:11">
      <c r="A1921" s="52" t="s">
        <v>1678</v>
      </c>
      <c r="B1921" s="52" t="s">
        <v>8034</v>
      </c>
      <c r="C1921" s="128" t="s">
        <v>8678</v>
      </c>
      <c r="D1921" s="52" t="s">
        <v>8759</v>
      </c>
      <c r="E1921" s="52" t="s">
        <v>12442</v>
      </c>
      <c r="F1921" s="52">
        <v>0</v>
      </c>
      <c r="G1921" s="134" t="s">
        <v>8858</v>
      </c>
      <c r="H1921" s="52" t="s">
        <v>1678</v>
      </c>
      <c r="I1921" s="52">
        <v>6932485004270</v>
      </c>
      <c r="J1921" s="52">
        <v>194846422130</v>
      </c>
      <c r="K1921" s="52"/>
    </row>
    <row r="1922" spans="1:11">
      <c r="A1922" s="52" t="s">
        <v>292</v>
      </c>
      <c r="B1922" s="52" t="s">
        <v>8015</v>
      </c>
      <c r="C1922" s="128" t="s">
        <v>8679</v>
      </c>
      <c r="D1922" s="52" t="s">
        <v>8759</v>
      </c>
      <c r="E1922" s="52" t="s">
        <v>12443</v>
      </c>
      <c r="F1922" s="52">
        <v>0</v>
      </c>
      <c r="G1922" s="134" t="s">
        <v>4517</v>
      </c>
      <c r="H1922" s="52" t="s">
        <v>292</v>
      </c>
      <c r="I1922" s="52">
        <v>6932485004287</v>
      </c>
      <c r="J1922" s="52">
        <v>194846422147</v>
      </c>
      <c r="K1922" s="52"/>
    </row>
    <row r="1923" spans="1:11">
      <c r="A1923" s="52" t="s">
        <v>292</v>
      </c>
      <c r="B1923" s="52" t="s">
        <v>7957</v>
      </c>
      <c r="C1923" s="128" t="s">
        <v>8680</v>
      </c>
      <c r="D1923" s="52" t="s">
        <v>8759</v>
      </c>
      <c r="E1923" s="52" t="s">
        <v>12444</v>
      </c>
      <c r="F1923" s="52">
        <v>0</v>
      </c>
      <c r="G1923" s="134" t="s">
        <v>8947</v>
      </c>
      <c r="H1923" s="52" t="s">
        <v>292</v>
      </c>
      <c r="I1923" s="52">
        <v>6932485004317</v>
      </c>
      <c r="J1923" s="52">
        <v>194846422178</v>
      </c>
      <c r="K1923" s="52"/>
    </row>
    <row r="1924" spans="1:11">
      <c r="A1924" s="52" t="s">
        <v>2462</v>
      </c>
      <c r="B1924" s="52" t="s">
        <v>7871</v>
      </c>
      <c r="C1924" s="128" t="s">
        <v>8681</v>
      </c>
      <c r="D1924" s="52" t="s">
        <v>8759</v>
      </c>
      <c r="E1924" s="52" t="s">
        <v>12445</v>
      </c>
      <c r="F1924" s="52">
        <v>0</v>
      </c>
      <c r="G1924" s="134" t="s">
        <v>8948</v>
      </c>
      <c r="H1924" s="52" t="s">
        <v>2462</v>
      </c>
      <c r="I1924" s="52">
        <v>6932485004324</v>
      </c>
      <c r="J1924" s="52">
        <v>194846422185</v>
      </c>
      <c r="K1924" s="52"/>
    </row>
    <row r="1925" spans="1:11">
      <c r="A1925" s="52" t="s">
        <v>1513</v>
      </c>
      <c r="B1925" s="52" t="s">
        <v>7862</v>
      </c>
      <c r="C1925" s="128" t="s">
        <v>8682</v>
      </c>
      <c r="D1925" s="52" t="s">
        <v>8759</v>
      </c>
      <c r="E1925" s="52" t="s">
        <v>12446</v>
      </c>
      <c r="F1925" s="52">
        <v>0</v>
      </c>
      <c r="G1925" s="134" t="s">
        <v>8809</v>
      </c>
      <c r="H1925" s="52" t="s">
        <v>1513</v>
      </c>
      <c r="I1925" s="52">
        <v>6932485004331</v>
      </c>
      <c r="J1925" s="52">
        <v>194846422192</v>
      </c>
      <c r="K1925" s="52"/>
    </row>
    <row r="1926" spans="1:11">
      <c r="A1926" s="52" t="s">
        <v>976</v>
      </c>
      <c r="B1926" s="52" t="s">
        <v>7993</v>
      </c>
      <c r="C1926" s="128" t="s">
        <v>8683</v>
      </c>
      <c r="D1926" s="52" t="s">
        <v>8759</v>
      </c>
      <c r="E1926" s="52">
        <v>0</v>
      </c>
      <c r="F1926" s="52">
        <v>0</v>
      </c>
      <c r="G1926" s="134" t="s">
        <v>2425</v>
      </c>
      <c r="H1926" s="52" t="s">
        <v>976</v>
      </c>
      <c r="I1926" s="52">
        <v>6932485004348</v>
      </c>
      <c r="J1926" s="52">
        <v>194846422208</v>
      </c>
      <c r="K1926" s="52"/>
    </row>
    <row r="1927" spans="1:11">
      <c r="A1927" s="52" t="s">
        <v>772</v>
      </c>
      <c r="B1927" s="52" t="s">
        <v>8194</v>
      </c>
      <c r="C1927" s="128" t="s">
        <v>8684</v>
      </c>
      <c r="D1927" s="52" t="s">
        <v>8759</v>
      </c>
      <c r="E1927" s="52">
        <v>0</v>
      </c>
      <c r="F1927" s="52">
        <v>0</v>
      </c>
      <c r="G1927" s="134" t="s">
        <v>2362</v>
      </c>
      <c r="H1927" s="52" t="s">
        <v>772</v>
      </c>
      <c r="I1927" s="52">
        <v>6932485004355</v>
      </c>
      <c r="J1927" s="52">
        <v>194846422215</v>
      </c>
      <c r="K1927" s="52"/>
    </row>
    <row r="1928" spans="1:11">
      <c r="A1928" s="52" t="s">
        <v>10971</v>
      </c>
      <c r="B1928" s="52" t="s">
        <v>9565</v>
      </c>
      <c r="C1928" s="128" t="s">
        <v>9565</v>
      </c>
      <c r="D1928" s="52"/>
      <c r="E1928" s="52">
        <v>0</v>
      </c>
      <c r="F1928" s="52"/>
      <c r="G1928" s="134" t="s">
        <v>10634</v>
      </c>
      <c r="H1928" s="134" t="s">
        <v>10971</v>
      </c>
      <c r="I1928" s="52" t="e">
        <v>#N/A</v>
      </c>
      <c r="J1928" s="52" t="e">
        <v>#N/A</v>
      </c>
      <c r="K1928" s="52"/>
    </row>
    <row r="1929" spans="1:11">
      <c r="A1929" s="52" t="s">
        <v>762</v>
      </c>
      <c r="B1929" s="52" t="s">
        <v>8189</v>
      </c>
      <c r="C1929" s="128" t="s">
        <v>8686</v>
      </c>
      <c r="D1929" s="52" t="s">
        <v>8759</v>
      </c>
      <c r="E1929" s="52">
        <v>0</v>
      </c>
      <c r="F1929" s="52">
        <v>0</v>
      </c>
      <c r="G1929" s="134" t="s">
        <v>8949</v>
      </c>
      <c r="H1929" s="52" t="s">
        <v>762</v>
      </c>
      <c r="I1929" s="52">
        <v>6932485004379</v>
      </c>
      <c r="J1929" s="52">
        <v>194846422222</v>
      </c>
      <c r="K1929" s="52"/>
    </row>
    <row r="1930" spans="1:11">
      <c r="A1930" s="52" t="s">
        <v>1677</v>
      </c>
      <c r="B1930" s="52" t="s">
        <v>7923</v>
      </c>
      <c r="C1930" s="128" t="s">
        <v>8687</v>
      </c>
      <c r="D1930" s="52" t="s">
        <v>8759</v>
      </c>
      <c r="E1930" s="52">
        <v>0</v>
      </c>
      <c r="F1930" s="52">
        <v>0</v>
      </c>
      <c r="G1930" s="134" t="s">
        <v>4488</v>
      </c>
      <c r="H1930" s="52" t="s">
        <v>1677</v>
      </c>
      <c r="I1930" s="52">
        <v>6932485004386</v>
      </c>
      <c r="J1930" s="52">
        <v>194846422239</v>
      </c>
      <c r="K1930" s="52"/>
    </row>
    <row r="1931" spans="1:11">
      <c r="A1931" s="52" t="s">
        <v>995</v>
      </c>
      <c r="B1931" s="52" t="s">
        <v>8129</v>
      </c>
      <c r="C1931" s="128" t="s">
        <v>8688</v>
      </c>
      <c r="D1931" s="52" t="s">
        <v>8759</v>
      </c>
      <c r="E1931" s="52">
        <v>0</v>
      </c>
      <c r="F1931" s="52">
        <v>0</v>
      </c>
      <c r="G1931" s="134" t="s">
        <v>8941</v>
      </c>
      <c r="H1931" s="52" t="s">
        <v>995</v>
      </c>
      <c r="I1931" s="52">
        <v>6932485004393</v>
      </c>
      <c r="J1931" s="52">
        <v>194846422246</v>
      </c>
      <c r="K1931" s="52"/>
    </row>
    <row r="1932" spans="1:11">
      <c r="A1932" s="52" t="s">
        <v>995</v>
      </c>
      <c r="B1932" s="52" t="s">
        <v>8099</v>
      </c>
      <c r="C1932" s="128" t="s">
        <v>8689</v>
      </c>
      <c r="D1932" s="52" t="s">
        <v>8759</v>
      </c>
      <c r="E1932" s="52">
        <v>0</v>
      </c>
      <c r="F1932" s="52">
        <v>0</v>
      </c>
      <c r="G1932" s="134" t="s">
        <v>8942</v>
      </c>
      <c r="H1932" s="52" t="s">
        <v>995</v>
      </c>
      <c r="I1932" s="52">
        <v>6932485004409</v>
      </c>
      <c r="J1932" s="52">
        <v>194846422253</v>
      </c>
      <c r="K1932" s="52"/>
    </row>
    <row r="1933" spans="1:11">
      <c r="A1933" s="52" t="s">
        <v>762</v>
      </c>
      <c r="B1933" s="52" t="s">
        <v>7856</v>
      </c>
      <c r="C1933" s="128" t="s">
        <v>8690</v>
      </c>
      <c r="D1933" s="52" t="s">
        <v>8759</v>
      </c>
      <c r="E1933" s="52">
        <v>0</v>
      </c>
      <c r="F1933" s="52">
        <v>0</v>
      </c>
      <c r="G1933" s="134" t="s">
        <v>8950</v>
      </c>
      <c r="H1933" s="52" t="s">
        <v>762</v>
      </c>
      <c r="I1933" s="52">
        <v>6932485004423</v>
      </c>
      <c r="J1933" s="52">
        <v>194846422260</v>
      </c>
      <c r="K1933" s="52"/>
    </row>
    <row r="1934" spans="1:11">
      <c r="A1934" s="52" t="s">
        <v>10980</v>
      </c>
      <c r="B1934" s="52" t="s">
        <v>9626</v>
      </c>
      <c r="C1934" s="128" t="s">
        <v>9626</v>
      </c>
      <c r="D1934" s="52"/>
      <c r="E1934" s="52">
        <v>0</v>
      </c>
      <c r="F1934" s="52"/>
      <c r="G1934" s="134" t="s">
        <v>10695</v>
      </c>
      <c r="H1934" s="134" t="s">
        <v>10980</v>
      </c>
      <c r="I1934" s="52" t="e">
        <v>#N/A</v>
      </c>
      <c r="J1934" s="52" t="e">
        <v>#N/A</v>
      </c>
      <c r="K1934" s="52"/>
    </row>
    <row r="1935" spans="1:11">
      <c r="A1935" s="52" t="s">
        <v>1679</v>
      </c>
      <c r="B1935" s="52" t="s">
        <v>17016</v>
      </c>
      <c r="C1935" s="128" t="s">
        <v>17769</v>
      </c>
      <c r="D1935" s="52" t="s">
        <v>17859</v>
      </c>
      <c r="E1935" s="52"/>
      <c r="F1935" s="52"/>
      <c r="G1935" s="134" t="s">
        <v>18899</v>
      </c>
      <c r="H1935" s="134" t="s">
        <v>1679</v>
      </c>
      <c r="I1935" s="52" t="e">
        <v>#N/A</v>
      </c>
      <c r="J1935" s="52" t="e">
        <v>#N/A</v>
      </c>
      <c r="K1935" s="52" t="s">
        <v>18940</v>
      </c>
    </row>
    <row r="1936" spans="1:11">
      <c r="A1936" s="52" t="s">
        <v>10982</v>
      </c>
      <c r="B1936" s="52" t="s">
        <v>10154</v>
      </c>
      <c r="C1936" s="128" t="s">
        <v>9644</v>
      </c>
      <c r="D1936" s="52"/>
      <c r="E1936" s="52">
        <v>0</v>
      </c>
      <c r="F1936" s="52"/>
      <c r="G1936" s="134" t="s">
        <v>10714</v>
      </c>
      <c r="H1936" s="134" t="s">
        <v>10982</v>
      </c>
      <c r="I1936" s="52" t="e">
        <v>#N/A</v>
      </c>
      <c r="J1936" s="52" t="e">
        <v>#N/A</v>
      </c>
      <c r="K1936" s="52"/>
    </row>
    <row r="1937" spans="1:11">
      <c r="A1937" s="52" t="s">
        <v>10942</v>
      </c>
      <c r="B1937" s="52" t="s">
        <v>9372</v>
      </c>
      <c r="C1937" s="128" t="s">
        <v>9372</v>
      </c>
      <c r="D1937" s="52"/>
      <c r="E1937" s="52">
        <v>0</v>
      </c>
      <c r="F1937" s="52"/>
      <c r="G1937" s="134" t="s">
        <v>10441</v>
      </c>
      <c r="H1937" s="134" t="s">
        <v>10942</v>
      </c>
      <c r="I1937" s="52" t="e">
        <v>#N/A</v>
      </c>
      <c r="J1937" s="52" t="e">
        <v>#N/A</v>
      </c>
      <c r="K1937" s="52"/>
    </row>
    <row r="1938" spans="1:11">
      <c r="A1938" s="52" t="s">
        <v>10938</v>
      </c>
      <c r="B1938" s="52" t="s">
        <v>9351</v>
      </c>
      <c r="C1938" s="128" t="s">
        <v>9351</v>
      </c>
      <c r="D1938" s="52"/>
      <c r="E1938" s="52">
        <v>0</v>
      </c>
      <c r="F1938" s="52"/>
      <c r="G1938" s="134" t="s">
        <v>10420</v>
      </c>
      <c r="H1938" s="134" t="s">
        <v>10938</v>
      </c>
      <c r="I1938" s="52" t="e">
        <v>#N/A</v>
      </c>
      <c r="J1938" s="52" t="e">
        <v>#N/A</v>
      </c>
      <c r="K1938" s="52"/>
    </row>
    <row r="1939" spans="1:11">
      <c r="A1939" s="52" t="s">
        <v>769</v>
      </c>
      <c r="B1939" s="52" t="s">
        <v>9557</v>
      </c>
      <c r="C1939" s="128" t="s">
        <v>9557</v>
      </c>
      <c r="D1939" s="52"/>
      <c r="E1939" s="52">
        <v>0</v>
      </c>
      <c r="F1939" s="52"/>
      <c r="G1939" s="134" t="s">
        <v>10626</v>
      </c>
      <c r="H1939" s="134" t="s">
        <v>769</v>
      </c>
      <c r="I1939" s="52" t="e">
        <v>#N/A</v>
      </c>
      <c r="J1939" s="52" t="e">
        <v>#N/A</v>
      </c>
      <c r="K1939" s="52"/>
    </row>
    <row r="1940" spans="1:11">
      <c r="A1940" s="52" t="s">
        <v>783</v>
      </c>
      <c r="B1940" s="52" t="s">
        <v>9894</v>
      </c>
      <c r="C1940" s="128" t="s">
        <v>9304</v>
      </c>
      <c r="D1940" s="52"/>
      <c r="E1940" s="52">
        <v>0</v>
      </c>
      <c r="F1940" s="52"/>
      <c r="G1940" s="134" t="s">
        <v>10373</v>
      </c>
      <c r="H1940" s="134" t="s">
        <v>783</v>
      </c>
      <c r="I1940" s="52" t="e">
        <v>#N/A</v>
      </c>
      <c r="J1940" s="52" t="e">
        <v>#N/A</v>
      </c>
      <c r="K1940" s="52"/>
    </row>
    <row r="1941" spans="1:11">
      <c r="A1941" s="52" t="s">
        <v>1679</v>
      </c>
      <c r="B1941" s="52" t="s">
        <v>16792</v>
      </c>
      <c r="C1941" s="128" t="s">
        <v>17543</v>
      </c>
      <c r="D1941" s="52" t="s">
        <v>17841</v>
      </c>
      <c r="E1941" s="52" t="s">
        <v>18068</v>
      </c>
      <c r="F1941" s="52"/>
      <c r="G1941" s="134" t="s">
        <v>18676</v>
      </c>
      <c r="H1941" s="134" t="s">
        <v>1679</v>
      </c>
      <c r="I1941" s="52" t="e">
        <v>#N/A</v>
      </c>
      <c r="J1941" s="52" t="e">
        <v>#N/A</v>
      </c>
      <c r="K1941" s="52" t="s">
        <v>18940</v>
      </c>
    </row>
    <row r="1942" spans="1:11">
      <c r="A1942" s="52" t="s">
        <v>10988</v>
      </c>
      <c r="B1942" s="52" t="s">
        <v>10191</v>
      </c>
      <c r="C1942" s="128" t="s">
        <v>9691</v>
      </c>
      <c r="D1942" s="52"/>
      <c r="E1942" s="52">
        <v>0</v>
      </c>
      <c r="F1942" s="52"/>
      <c r="G1942" s="134" t="s">
        <v>10757</v>
      </c>
      <c r="H1942" s="134" t="s">
        <v>10988</v>
      </c>
      <c r="I1942" s="52" t="e">
        <v>#N/A</v>
      </c>
      <c r="J1942" s="52" t="e">
        <v>#N/A</v>
      </c>
      <c r="K1942" s="52"/>
    </row>
    <row r="1943" spans="1:11">
      <c r="A1943" s="52" t="s">
        <v>18299</v>
      </c>
      <c r="B1943" s="52" t="s">
        <v>17037</v>
      </c>
      <c r="C1943" s="128" t="s">
        <v>17790</v>
      </c>
      <c r="D1943" s="52" t="s">
        <v>17861</v>
      </c>
      <c r="E1943" s="52"/>
      <c r="F1943" s="52"/>
      <c r="G1943" s="134" t="s">
        <v>18920</v>
      </c>
      <c r="H1943" s="134" t="s">
        <v>18299</v>
      </c>
      <c r="I1943" s="52" t="e">
        <v>#N/A</v>
      </c>
      <c r="J1943" s="52" t="e">
        <v>#N/A</v>
      </c>
      <c r="K1943" s="52" t="s">
        <v>18940</v>
      </c>
    </row>
    <row r="1944" spans="1:11">
      <c r="A1944" s="52" t="s">
        <v>5757</v>
      </c>
      <c r="B1944" s="52" t="s">
        <v>16825</v>
      </c>
      <c r="C1944" s="128" t="s">
        <v>17576</v>
      </c>
      <c r="D1944" s="52" t="s">
        <v>17843</v>
      </c>
      <c r="E1944" s="52" t="s">
        <v>18090</v>
      </c>
      <c r="F1944" s="52"/>
      <c r="G1944" s="134" t="s">
        <v>18708</v>
      </c>
      <c r="H1944" s="134" t="s">
        <v>5757</v>
      </c>
      <c r="I1944" s="52" t="e">
        <v>#N/A</v>
      </c>
      <c r="J1944" s="52" t="e">
        <v>#N/A</v>
      </c>
      <c r="K1944" s="52" t="s">
        <v>18940</v>
      </c>
    </row>
    <row r="1945" spans="1:11">
      <c r="A1945" s="52" t="s">
        <v>10954</v>
      </c>
      <c r="B1945" s="52" t="s">
        <v>9442</v>
      </c>
      <c r="C1945" s="128" t="s">
        <v>9442</v>
      </c>
      <c r="D1945" s="52"/>
      <c r="E1945" s="52">
        <v>0</v>
      </c>
      <c r="F1945" s="52"/>
      <c r="G1945" s="134" t="s">
        <v>10512</v>
      </c>
      <c r="H1945" s="134" t="s">
        <v>10954</v>
      </c>
      <c r="I1945" s="52" t="e">
        <v>#N/A</v>
      </c>
      <c r="J1945" s="52" t="e">
        <v>#N/A</v>
      </c>
      <c r="K1945" s="52"/>
    </row>
    <row r="1946" spans="1:11">
      <c r="A1946" s="52" t="s">
        <v>762</v>
      </c>
      <c r="B1946" s="52" t="s">
        <v>9992</v>
      </c>
      <c r="C1946" s="128" t="s">
        <v>9422</v>
      </c>
      <c r="D1946" s="52"/>
      <c r="E1946" s="52">
        <v>0</v>
      </c>
      <c r="F1946" s="52"/>
      <c r="G1946" s="134" t="s">
        <v>10492</v>
      </c>
      <c r="H1946" s="52" t="s">
        <v>762</v>
      </c>
      <c r="I1946" s="52">
        <v>6932485010004</v>
      </c>
      <c r="J1946" s="52">
        <v>194846426084</v>
      </c>
      <c r="K1946" s="52"/>
    </row>
    <row r="1947" spans="1:11">
      <c r="A1947" s="52" t="s">
        <v>1630</v>
      </c>
      <c r="B1947" s="52" t="s">
        <v>1305</v>
      </c>
      <c r="C1947" s="128" t="s">
        <v>1786</v>
      </c>
      <c r="D1947" s="52" t="s">
        <v>392</v>
      </c>
      <c r="E1947" s="52" t="s">
        <v>11374</v>
      </c>
      <c r="F1947" s="52" t="s">
        <v>5620</v>
      </c>
      <c r="G1947" s="134" t="s">
        <v>1634</v>
      </c>
      <c r="H1947" s="134" t="s">
        <v>1630</v>
      </c>
      <c r="I1947" s="52" t="s">
        <v>393</v>
      </c>
      <c r="J1947" s="52" t="e">
        <v>#N/A</v>
      </c>
      <c r="K1947" s="52"/>
    </row>
    <row r="1948" spans="1:11">
      <c r="A1948" s="52" t="s">
        <v>5630</v>
      </c>
      <c r="B1948" s="52" t="s">
        <v>9379</v>
      </c>
      <c r="C1948" s="128" t="s">
        <v>9379</v>
      </c>
      <c r="D1948" s="52"/>
      <c r="E1948" s="52">
        <v>0</v>
      </c>
      <c r="F1948" s="52"/>
      <c r="G1948" s="134" t="s">
        <v>10448</v>
      </c>
      <c r="H1948" s="134" t="s">
        <v>5630</v>
      </c>
      <c r="I1948" s="52" t="e">
        <v>#N/A</v>
      </c>
      <c r="J1948" s="52" t="e">
        <v>#N/A</v>
      </c>
      <c r="K1948" s="52"/>
    </row>
    <row r="1949" spans="1:11">
      <c r="A1949" s="52" t="s">
        <v>946</v>
      </c>
      <c r="B1949" s="52" t="s">
        <v>10238</v>
      </c>
      <c r="C1949" s="128" t="s">
        <v>9753</v>
      </c>
      <c r="D1949" s="52"/>
      <c r="E1949" s="52">
        <v>0</v>
      </c>
      <c r="F1949" s="52"/>
      <c r="G1949" s="134" t="s">
        <v>10819</v>
      </c>
      <c r="H1949" s="52" t="s">
        <v>946</v>
      </c>
      <c r="I1949" s="52">
        <v>6932485010066</v>
      </c>
      <c r="J1949" s="52">
        <v>194846426145</v>
      </c>
      <c r="K1949" s="52"/>
    </row>
    <row r="1950" spans="1:11">
      <c r="A1950" s="52" t="s">
        <v>292</v>
      </c>
      <c r="B1950" s="52" t="s">
        <v>10218</v>
      </c>
      <c r="C1950" s="128" t="s">
        <v>9729</v>
      </c>
      <c r="D1950" s="52"/>
      <c r="E1950" s="52">
        <v>0</v>
      </c>
      <c r="F1950" s="52"/>
      <c r="G1950" s="134" t="s">
        <v>10795</v>
      </c>
      <c r="H1950" s="52" t="s">
        <v>292</v>
      </c>
      <c r="I1950" s="52">
        <v>6932485010073</v>
      </c>
      <c r="J1950" s="52">
        <v>194846426152</v>
      </c>
      <c r="K1950" s="52"/>
    </row>
    <row r="1951" spans="1:11">
      <c r="A1951" s="52" t="s">
        <v>1677</v>
      </c>
      <c r="B1951" s="52" t="s">
        <v>9916</v>
      </c>
      <c r="C1951" s="128" t="s">
        <v>9326</v>
      </c>
      <c r="D1951" s="52"/>
      <c r="E1951" s="52">
        <v>0</v>
      </c>
      <c r="F1951" s="52"/>
      <c r="G1951" s="134" t="s">
        <v>10395</v>
      </c>
      <c r="H1951" s="52" t="s">
        <v>1677</v>
      </c>
      <c r="I1951" s="52">
        <v>6932485010080</v>
      </c>
      <c r="J1951" s="52">
        <v>194846426169</v>
      </c>
      <c r="K1951" s="52"/>
    </row>
    <row r="1952" spans="1:11">
      <c r="A1952" s="52" t="s">
        <v>976</v>
      </c>
      <c r="B1952" s="52" t="s">
        <v>9961</v>
      </c>
      <c r="C1952" s="128" t="s">
        <v>9380</v>
      </c>
      <c r="D1952" s="52"/>
      <c r="E1952" s="52">
        <v>0</v>
      </c>
      <c r="F1952" s="52"/>
      <c r="G1952" s="134" t="s">
        <v>10449</v>
      </c>
      <c r="H1952" s="52" t="s">
        <v>976</v>
      </c>
      <c r="I1952" s="52">
        <v>6932485010097</v>
      </c>
      <c r="J1952" s="52">
        <v>194846426176</v>
      </c>
      <c r="K1952" s="52"/>
    </row>
    <row r="1953" spans="1:11">
      <c r="A1953" s="52" t="s">
        <v>292</v>
      </c>
      <c r="B1953" s="52" t="s">
        <v>10249</v>
      </c>
      <c r="C1953" s="128" t="s">
        <v>9765</v>
      </c>
      <c r="D1953" s="52"/>
      <c r="E1953" s="52">
        <v>0</v>
      </c>
      <c r="F1953" s="52"/>
      <c r="G1953" s="134" t="s">
        <v>10831</v>
      </c>
      <c r="H1953" s="52" t="s">
        <v>292</v>
      </c>
      <c r="I1953" s="52">
        <v>6932485010110</v>
      </c>
      <c r="J1953" s="52">
        <v>194846426190</v>
      </c>
      <c r="K1953" s="52"/>
    </row>
    <row r="1954" spans="1:11">
      <c r="A1954" s="52" t="s">
        <v>995</v>
      </c>
      <c r="B1954" s="52" t="s">
        <v>9885</v>
      </c>
      <c r="C1954" s="128" t="s">
        <v>9294</v>
      </c>
      <c r="D1954" s="52"/>
      <c r="E1954" s="52">
        <v>0</v>
      </c>
      <c r="F1954" s="52"/>
      <c r="G1954" s="134" t="s">
        <v>10363</v>
      </c>
      <c r="H1954" s="52" t="s">
        <v>995</v>
      </c>
      <c r="I1954" s="52">
        <v>6932485010127</v>
      </c>
      <c r="J1954" s="52">
        <v>194846426206</v>
      </c>
      <c r="K1954" s="52"/>
    </row>
    <row r="1955" spans="1:11">
      <c r="A1955" s="52" t="s">
        <v>946</v>
      </c>
      <c r="B1955" s="52" t="s">
        <v>10153</v>
      </c>
      <c r="C1955" s="128" t="s">
        <v>9643</v>
      </c>
      <c r="D1955" s="52"/>
      <c r="E1955" s="52">
        <v>0</v>
      </c>
      <c r="F1955" s="52"/>
      <c r="G1955" s="134" t="s">
        <v>10713</v>
      </c>
      <c r="H1955" s="52" t="s">
        <v>946</v>
      </c>
      <c r="I1955" s="52">
        <v>6932485010042</v>
      </c>
      <c r="J1955" s="52">
        <v>194846426121</v>
      </c>
      <c r="K1955" s="52"/>
    </row>
    <row r="1956" spans="1:11">
      <c r="A1956" s="52" t="s">
        <v>946</v>
      </c>
      <c r="B1956" s="52" t="s">
        <v>9968</v>
      </c>
      <c r="C1956" s="128" t="s">
        <v>9389</v>
      </c>
      <c r="D1956" s="52"/>
      <c r="E1956" s="52" t="s">
        <v>12454</v>
      </c>
      <c r="F1956" s="52"/>
      <c r="G1956" s="134" t="s">
        <v>10458</v>
      </c>
      <c r="H1956" s="52" t="s">
        <v>946</v>
      </c>
      <c r="I1956" s="52">
        <v>6932485009206</v>
      </c>
      <c r="J1956" s="52">
        <v>194846425797</v>
      </c>
      <c r="K1956" s="52"/>
    </row>
    <row r="1957" spans="1:11">
      <c r="A1957" s="52" t="s">
        <v>292</v>
      </c>
      <c r="B1957" s="52" t="s">
        <v>10010</v>
      </c>
      <c r="C1957" s="128" t="s">
        <v>9449</v>
      </c>
      <c r="D1957" s="52"/>
      <c r="E1957" s="52">
        <v>0</v>
      </c>
      <c r="F1957" s="52"/>
      <c r="G1957" s="134" t="s">
        <v>10519</v>
      </c>
      <c r="H1957" s="52" t="s">
        <v>292</v>
      </c>
      <c r="I1957" s="52">
        <v>6932485007172</v>
      </c>
      <c r="J1957" s="52">
        <v>194846424578</v>
      </c>
      <c r="K1957" s="52"/>
    </row>
    <row r="1958" spans="1:11">
      <c r="A1958" s="52" t="s">
        <v>946</v>
      </c>
      <c r="B1958" s="52" t="s">
        <v>9892</v>
      </c>
      <c r="C1958" s="128" t="s">
        <v>9302</v>
      </c>
      <c r="D1958" s="52"/>
      <c r="E1958" s="52">
        <v>0</v>
      </c>
      <c r="F1958" s="52"/>
      <c r="G1958" s="134" t="s">
        <v>10371</v>
      </c>
      <c r="H1958" s="52" t="s">
        <v>946</v>
      </c>
      <c r="I1958" s="52">
        <v>6932485009992</v>
      </c>
      <c r="J1958" s="52">
        <v>194846426077</v>
      </c>
      <c r="K1958" s="52"/>
    </row>
    <row r="1959" spans="1:11">
      <c r="A1959" s="52" t="s">
        <v>292</v>
      </c>
      <c r="B1959" s="52" t="s">
        <v>10166</v>
      </c>
      <c r="C1959" s="128" t="s">
        <v>9661</v>
      </c>
      <c r="D1959" s="52"/>
      <c r="E1959" s="52">
        <v>0</v>
      </c>
      <c r="F1959" s="52"/>
      <c r="G1959" s="134" t="s">
        <v>10731</v>
      </c>
      <c r="H1959" s="52" t="s">
        <v>292</v>
      </c>
      <c r="I1959" s="52">
        <v>6932485010011</v>
      </c>
      <c r="J1959" s="52">
        <v>194846426091</v>
      </c>
      <c r="K1959" s="52"/>
    </row>
    <row r="1960" spans="1:11">
      <c r="A1960" s="52" t="s">
        <v>3959</v>
      </c>
      <c r="B1960" s="52" t="s">
        <v>10155</v>
      </c>
      <c r="C1960" s="128" t="s">
        <v>9646</v>
      </c>
      <c r="D1960" s="52"/>
      <c r="E1960" s="52">
        <v>0</v>
      </c>
      <c r="F1960" s="52"/>
      <c r="G1960" s="134" t="s">
        <v>10716</v>
      </c>
      <c r="H1960" s="52" t="s">
        <v>3959</v>
      </c>
      <c r="I1960" s="52">
        <v>6932485010035</v>
      </c>
      <c r="J1960" s="52">
        <v>194846426114</v>
      </c>
      <c r="K1960" s="52"/>
    </row>
    <row r="1961" spans="1:11">
      <c r="A1961" s="52" t="s">
        <v>277</v>
      </c>
      <c r="B1961" s="52" t="s">
        <v>5187</v>
      </c>
      <c r="C1961" s="128" t="s">
        <v>1784</v>
      </c>
      <c r="D1961" s="52" t="s">
        <v>388</v>
      </c>
      <c r="E1961" s="52">
        <v>0</v>
      </c>
      <c r="F1961" s="52" t="s">
        <v>5618</v>
      </c>
      <c r="G1961" s="134" t="s">
        <v>5617</v>
      </c>
      <c r="H1961" s="134" t="s">
        <v>277</v>
      </c>
      <c r="I1961" s="52" t="s">
        <v>389</v>
      </c>
      <c r="J1961" s="52" t="e">
        <v>#N/A</v>
      </c>
      <c r="K1961" s="52"/>
    </row>
    <row r="1962" spans="1:11">
      <c r="A1962" s="52" t="s">
        <v>292</v>
      </c>
      <c r="B1962" s="52" t="s">
        <v>8006</v>
      </c>
      <c r="C1962" s="128" t="s">
        <v>8692</v>
      </c>
      <c r="D1962" s="52" t="s">
        <v>8759</v>
      </c>
      <c r="E1962" s="52" t="s">
        <v>12455</v>
      </c>
      <c r="F1962" s="52">
        <v>0</v>
      </c>
      <c r="G1962" s="134" t="s">
        <v>8951</v>
      </c>
      <c r="H1962" s="52" t="s">
        <v>292</v>
      </c>
      <c r="I1962" s="52">
        <v>0</v>
      </c>
      <c r="J1962" s="52">
        <v>194846422710</v>
      </c>
      <c r="K1962" s="52"/>
    </row>
    <row r="1963" spans="1:11">
      <c r="A1963" s="52" t="s">
        <v>1485</v>
      </c>
      <c r="B1963" s="52" t="s">
        <v>8017</v>
      </c>
      <c r="C1963" s="128" t="s">
        <v>8693</v>
      </c>
      <c r="D1963" s="52" t="s">
        <v>8759</v>
      </c>
      <c r="E1963" s="52" t="s">
        <v>12456</v>
      </c>
      <c r="F1963" s="52">
        <v>0</v>
      </c>
      <c r="G1963" s="134" t="s">
        <v>8952</v>
      </c>
      <c r="H1963" s="52" t="s">
        <v>1485</v>
      </c>
      <c r="I1963" s="52">
        <v>0</v>
      </c>
      <c r="J1963" s="52">
        <v>194846422727</v>
      </c>
      <c r="K1963" s="52"/>
    </row>
    <row r="1964" spans="1:11">
      <c r="A1964" s="52" t="s">
        <v>461</v>
      </c>
      <c r="B1964" s="52" t="s">
        <v>7905</v>
      </c>
      <c r="C1964" s="128" t="s">
        <v>8694</v>
      </c>
      <c r="D1964" s="52" t="s">
        <v>8759</v>
      </c>
      <c r="E1964" s="52" t="s">
        <v>12457</v>
      </c>
      <c r="F1964" s="52">
        <v>0</v>
      </c>
      <c r="G1964" s="134" t="s">
        <v>2465</v>
      </c>
      <c r="H1964" s="52" t="s">
        <v>461</v>
      </c>
      <c r="I1964" s="146">
        <v>6932485004829</v>
      </c>
      <c r="J1964" s="52">
        <v>194846422734</v>
      </c>
      <c r="K1964" s="52"/>
    </row>
    <row r="1965" spans="1:11">
      <c r="A1965" s="52" t="s">
        <v>7173</v>
      </c>
      <c r="B1965" s="52" t="s">
        <v>7964</v>
      </c>
      <c r="C1965" s="128" t="s">
        <v>8695</v>
      </c>
      <c r="D1965" s="52" t="s">
        <v>8759</v>
      </c>
      <c r="E1965" s="52" t="s">
        <v>12458</v>
      </c>
      <c r="F1965" s="52">
        <v>0</v>
      </c>
      <c r="G1965" s="134" t="s">
        <v>8953</v>
      </c>
      <c r="H1965" s="52" t="s">
        <v>7173</v>
      </c>
      <c r="I1965" s="52">
        <v>0</v>
      </c>
      <c r="J1965" s="52">
        <v>194846422741</v>
      </c>
      <c r="K1965" s="52"/>
    </row>
    <row r="1966" spans="1:11">
      <c r="A1966" s="52" t="s">
        <v>2462</v>
      </c>
      <c r="B1966" s="52" t="s">
        <v>8014</v>
      </c>
      <c r="C1966" s="128" t="s">
        <v>8696</v>
      </c>
      <c r="D1966" s="52" t="s">
        <v>8759</v>
      </c>
      <c r="E1966" s="52" t="s">
        <v>12459</v>
      </c>
      <c r="F1966" s="52">
        <v>0</v>
      </c>
      <c r="G1966" s="134" t="s">
        <v>8866</v>
      </c>
      <c r="H1966" s="52" t="s">
        <v>2462</v>
      </c>
      <c r="I1966" s="52">
        <v>6932485004843</v>
      </c>
      <c r="J1966" s="52">
        <v>194846422758</v>
      </c>
      <c r="K1966" s="52"/>
    </row>
    <row r="1967" spans="1:11">
      <c r="A1967" s="52" t="s">
        <v>976</v>
      </c>
      <c r="B1967" s="52" t="s">
        <v>10252</v>
      </c>
      <c r="C1967" s="128" t="s">
        <v>9770</v>
      </c>
      <c r="D1967" s="52"/>
      <c r="E1967" s="52" t="s">
        <v>12460</v>
      </c>
      <c r="F1967" s="52"/>
      <c r="G1967" s="134" t="s">
        <v>10835</v>
      </c>
      <c r="H1967" s="52" t="s">
        <v>976</v>
      </c>
      <c r="I1967" s="52">
        <v>6932485010134</v>
      </c>
      <c r="J1967" s="52">
        <v>194846426220</v>
      </c>
      <c r="K1967" s="52"/>
    </row>
    <row r="1968" spans="1:11">
      <c r="A1968" s="52" t="s">
        <v>1485</v>
      </c>
      <c r="B1968" s="52" t="s">
        <v>9882</v>
      </c>
      <c r="C1968" s="128" t="s">
        <v>9291</v>
      </c>
      <c r="D1968" s="52"/>
      <c r="E1968" s="52">
        <v>0</v>
      </c>
      <c r="F1968" s="52"/>
      <c r="G1968" s="134" t="s">
        <v>10360</v>
      </c>
      <c r="H1968" s="52" t="s">
        <v>1485</v>
      </c>
      <c r="I1968" s="52">
        <v>6932485010141</v>
      </c>
      <c r="J1968" s="52">
        <v>194846426237</v>
      </c>
      <c r="K1968" s="52"/>
    </row>
    <row r="1969" spans="1:11">
      <c r="A1969" s="52" t="s">
        <v>292</v>
      </c>
      <c r="B1969" s="52" t="s">
        <v>9879</v>
      </c>
      <c r="C1969" s="128" t="s">
        <v>9288</v>
      </c>
      <c r="D1969" s="52"/>
      <c r="E1969" s="52">
        <v>0</v>
      </c>
      <c r="F1969" s="52"/>
      <c r="G1969" s="134" t="s">
        <v>10357</v>
      </c>
      <c r="H1969" s="52" t="s">
        <v>292</v>
      </c>
      <c r="I1969" s="52">
        <v>6932485010158</v>
      </c>
      <c r="J1969" s="52">
        <v>194846426244</v>
      </c>
      <c r="K1969" s="52"/>
    </row>
    <row r="1970" spans="1:11">
      <c r="A1970" s="52" t="s">
        <v>1485</v>
      </c>
      <c r="B1970" s="52" t="s">
        <v>10315</v>
      </c>
      <c r="C1970" s="128" t="s">
        <v>9848</v>
      </c>
      <c r="D1970" s="52"/>
      <c r="E1970" s="52">
        <v>0</v>
      </c>
      <c r="F1970" s="52"/>
      <c r="G1970" s="134" t="s">
        <v>10912</v>
      </c>
      <c r="H1970" s="52" t="s">
        <v>1485</v>
      </c>
      <c r="I1970" s="52">
        <v>6932485011193</v>
      </c>
      <c r="J1970" s="52">
        <v>194846427142</v>
      </c>
      <c r="K1970" s="52"/>
    </row>
    <row r="1971" spans="1:11">
      <c r="A1971" s="52" t="s">
        <v>292</v>
      </c>
      <c r="B1971" s="52" t="s">
        <v>10049</v>
      </c>
      <c r="C1971" s="128" t="s">
        <v>9498</v>
      </c>
      <c r="D1971" s="52"/>
      <c r="E1971" s="52">
        <v>0</v>
      </c>
      <c r="F1971" s="52"/>
      <c r="G1971" s="134" t="s">
        <v>10568</v>
      </c>
      <c r="H1971" s="52" t="s">
        <v>292</v>
      </c>
      <c r="I1971" s="52">
        <v>6932485011209</v>
      </c>
      <c r="J1971" s="52">
        <v>194846427159</v>
      </c>
      <c r="K1971" s="52"/>
    </row>
    <row r="1972" spans="1:11">
      <c r="A1972" s="52" t="s">
        <v>1485</v>
      </c>
      <c r="B1972" s="52" t="s">
        <v>10110</v>
      </c>
      <c r="C1972" s="128" t="s">
        <v>9586</v>
      </c>
      <c r="D1972" s="52"/>
      <c r="E1972" s="52" t="s">
        <v>12461</v>
      </c>
      <c r="F1972" s="52"/>
      <c r="G1972" s="134" t="s">
        <v>10655</v>
      </c>
      <c r="H1972" s="52" t="s">
        <v>1485</v>
      </c>
      <c r="I1972" s="52">
        <v>6932485011377</v>
      </c>
      <c r="J1972" s="52">
        <v>194846427302</v>
      </c>
      <c r="K1972" s="52"/>
    </row>
    <row r="1973" spans="1:11">
      <c r="A1973" s="52" t="s">
        <v>292</v>
      </c>
      <c r="B1973" s="52" t="s">
        <v>10313</v>
      </c>
      <c r="C1973" s="128" t="s">
        <v>9846</v>
      </c>
      <c r="D1973" s="52"/>
      <c r="E1973" s="52" t="s">
        <v>12462</v>
      </c>
      <c r="F1973" s="52"/>
      <c r="G1973" s="134" t="s">
        <v>10910</v>
      </c>
      <c r="H1973" s="52" t="s">
        <v>292</v>
      </c>
      <c r="I1973" s="52">
        <v>6932485011384</v>
      </c>
      <c r="J1973" s="52">
        <v>194846427319</v>
      </c>
      <c r="K1973" s="52"/>
    </row>
    <row r="1974" spans="1:11">
      <c r="A1974" s="52" t="s">
        <v>976</v>
      </c>
      <c r="B1974" s="52" t="s">
        <v>9913</v>
      </c>
      <c r="C1974" s="128" t="s">
        <v>9323</v>
      </c>
      <c r="D1974" s="52"/>
      <c r="E1974" s="52" t="s">
        <v>12463</v>
      </c>
      <c r="F1974" s="52"/>
      <c r="G1974" s="134" t="s">
        <v>10392</v>
      </c>
      <c r="H1974" s="52" t="s">
        <v>976</v>
      </c>
      <c r="I1974" s="52">
        <v>6932485007608</v>
      </c>
      <c r="J1974" s="52">
        <v>194846424998</v>
      </c>
      <c r="K1974" s="52"/>
    </row>
    <row r="1975" spans="1:11">
      <c r="A1975" s="52" t="s">
        <v>292</v>
      </c>
      <c r="B1975" s="52" t="s">
        <v>10039</v>
      </c>
      <c r="C1975" s="128" t="s">
        <v>9486</v>
      </c>
      <c r="D1975" s="52"/>
      <c r="E1975" s="52" t="s">
        <v>12464</v>
      </c>
      <c r="F1975" s="52"/>
      <c r="G1975" s="134" t="s">
        <v>10556</v>
      </c>
      <c r="H1975" s="52" t="s">
        <v>292</v>
      </c>
      <c r="I1975" s="52">
        <v>6932485007615</v>
      </c>
      <c r="J1975" s="52">
        <v>194846425001</v>
      </c>
      <c r="K1975" s="52"/>
    </row>
    <row r="1976" spans="1:11">
      <c r="A1976" s="52" t="s">
        <v>1560</v>
      </c>
      <c r="B1976" s="52" t="s">
        <v>10269</v>
      </c>
      <c r="C1976" s="128" t="s">
        <v>9791</v>
      </c>
      <c r="D1976" s="52"/>
      <c r="E1976" s="52" t="s">
        <v>12465</v>
      </c>
      <c r="F1976" s="52"/>
      <c r="G1976" s="134" t="s">
        <v>10856</v>
      </c>
      <c r="H1976" s="52" t="s">
        <v>1560</v>
      </c>
      <c r="I1976" s="52">
        <v>6932485007622</v>
      </c>
      <c r="J1976" s="52">
        <v>194846425018</v>
      </c>
      <c r="K1976" s="52"/>
    </row>
    <row r="1977" spans="1:11">
      <c r="A1977" s="52" t="s">
        <v>1485</v>
      </c>
      <c r="B1977" s="52" t="s">
        <v>9972</v>
      </c>
      <c r="C1977" s="128" t="s">
        <v>9395</v>
      </c>
      <c r="D1977" s="52"/>
      <c r="E1977" s="52" t="s">
        <v>12466</v>
      </c>
      <c r="F1977" s="52"/>
      <c r="G1977" s="134" t="s">
        <v>10464</v>
      </c>
      <c r="H1977" s="52" t="s">
        <v>1485</v>
      </c>
      <c r="I1977" s="52">
        <v>6932485007639</v>
      </c>
      <c r="J1977" s="52">
        <v>194846425025</v>
      </c>
      <c r="K1977" s="52"/>
    </row>
    <row r="1978" spans="1:11">
      <c r="A1978" s="52" t="s">
        <v>457</v>
      </c>
      <c r="B1978" s="52" t="s">
        <v>10203</v>
      </c>
      <c r="C1978" s="128" t="s">
        <v>9706</v>
      </c>
      <c r="D1978" s="52"/>
      <c r="E1978" s="52" t="s">
        <v>12467</v>
      </c>
      <c r="F1978" s="52"/>
      <c r="G1978" s="134" t="s">
        <v>10772</v>
      </c>
      <c r="H1978" s="52" t="s">
        <v>457</v>
      </c>
      <c r="I1978" s="52">
        <v>6932485007646</v>
      </c>
      <c r="J1978" s="52">
        <v>194846425032</v>
      </c>
      <c r="K1978" s="52"/>
    </row>
    <row r="1979" spans="1:11">
      <c r="A1979" s="52" t="s">
        <v>461</v>
      </c>
      <c r="B1979" s="52" t="s">
        <v>10044</v>
      </c>
      <c r="C1979" s="128" t="s">
        <v>9492</v>
      </c>
      <c r="D1979" s="52"/>
      <c r="E1979" s="52" t="s">
        <v>12468</v>
      </c>
      <c r="F1979" s="52"/>
      <c r="G1979" s="134" t="s">
        <v>10562</v>
      </c>
      <c r="H1979" s="52" t="s">
        <v>461</v>
      </c>
      <c r="I1979" s="52">
        <v>6932485007653</v>
      </c>
      <c r="J1979" s="52">
        <v>194846425049</v>
      </c>
      <c r="K1979" s="52"/>
    </row>
    <row r="1980" spans="1:11">
      <c r="A1980" s="52" t="s">
        <v>2462</v>
      </c>
      <c r="B1980" s="52" t="s">
        <v>9934</v>
      </c>
      <c r="C1980" s="128" t="s">
        <v>9347</v>
      </c>
      <c r="D1980" s="52"/>
      <c r="E1980" s="52" t="s">
        <v>12469</v>
      </c>
      <c r="F1980" s="52"/>
      <c r="G1980" s="134" t="s">
        <v>10416</v>
      </c>
      <c r="H1980" s="52" t="s">
        <v>2462</v>
      </c>
      <c r="I1980" s="52">
        <v>6932485007660</v>
      </c>
      <c r="J1980" s="52">
        <v>194846425056</v>
      </c>
      <c r="K1980" s="52"/>
    </row>
    <row r="1981" spans="1:11">
      <c r="A1981" s="52" t="s">
        <v>1513</v>
      </c>
      <c r="B1981" s="52" t="s">
        <v>10163</v>
      </c>
      <c r="C1981" s="128" t="s">
        <v>9656</v>
      </c>
      <c r="D1981" s="52"/>
      <c r="E1981" s="52" t="s">
        <v>12470</v>
      </c>
      <c r="F1981" s="52"/>
      <c r="G1981" s="134" t="s">
        <v>10726</v>
      </c>
      <c r="H1981" s="52" t="s">
        <v>1513</v>
      </c>
      <c r="I1981" s="52">
        <v>6932485007677</v>
      </c>
      <c r="J1981" s="52">
        <v>194846425063</v>
      </c>
      <c r="K1981" s="52"/>
    </row>
    <row r="1982" spans="1:11">
      <c r="A1982" s="52" t="s">
        <v>946</v>
      </c>
      <c r="B1982" s="52" t="s">
        <v>10030</v>
      </c>
      <c r="C1982" s="128" t="s">
        <v>9475</v>
      </c>
      <c r="D1982" s="52"/>
      <c r="E1982" s="52" t="s">
        <v>12471</v>
      </c>
      <c r="F1982" s="52"/>
      <c r="G1982" s="134" t="s">
        <v>10545</v>
      </c>
      <c r="H1982" s="52" t="s">
        <v>946</v>
      </c>
      <c r="I1982" s="52">
        <v>6932485007684</v>
      </c>
      <c r="J1982" s="52">
        <v>194846425070</v>
      </c>
      <c r="K1982" s="52"/>
    </row>
    <row r="1983" spans="1:11">
      <c r="A1983" s="52" t="s">
        <v>1630</v>
      </c>
      <c r="B1983" s="52" t="s">
        <v>1283</v>
      </c>
      <c r="C1983" s="128" t="s">
        <v>1785</v>
      </c>
      <c r="D1983" s="52" t="s">
        <v>390</v>
      </c>
      <c r="E1983" s="52" t="s">
        <v>11372</v>
      </c>
      <c r="F1983" s="52" t="s">
        <v>5619</v>
      </c>
      <c r="G1983" s="134" t="s">
        <v>1634</v>
      </c>
      <c r="H1983" s="134" t="s">
        <v>1630</v>
      </c>
      <c r="I1983" s="52" t="s">
        <v>391</v>
      </c>
      <c r="J1983" s="52" t="e">
        <v>#N/A</v>
      </c>
      <c r="K1983" s="52"/>
    </row>
    <row r="1984" spans="1:11">
      <c r="A1984" s="52" t="s">
        <v>976</v>
      </c>
      <c r="B1984" s="52" t="s">
        <v>10187</v>
      </c>
      <c r="C1984" s="128" t="s">
        <v>9687</v>
      </c>
      <c r="D1984" s="52"/>
      <c r="E1984" s="52" t="s">
        <v>12472</v>
      </c>
      <c r="F1984" s="52"/>
      <c r="G1984" s="134" t="s">
        <v>10753</v>
      </c>
      <c r="H1984" s="52" t="s">
        <v>976</v>
      </c>
      <c r="I1984" s="52">
        <v>6932485010165</v>
      </c>
      <c r="J1984" s="52">
        <v>194846426251</v>
      </c>
      <c r="K1984" s="52"/>
    </row>
    <row r="1985" spans="1:11">
      <c r="A1985" s="52" t="s">
        <v>1485</v>
      </c>
      <c r="B1985" s="52" t="s">
        <v>10075</v>
      </c>
      <c r="C1985" s="128" t="s">
        <v>9532</v>
      </c>
      <c r="D1985" s="52"/>
      <c r="E1985" s="52">
        <v>0</v>
      </c>
      <c r="F1985" s="52"/>
      <c r="G1985" s="134" t="s">
        <v>10602</v>
      </c>
      <c r="H1985" s="52" t="s">
        <v>1485</v>
      </c>
      <c r="I1985" s="52">
        <v>6932485010172</v>
      </c>
      <c r="J1985" s="52">
        <v>194846426268</v>
      </c>
      <c r="K1985" s="52"/>
    </row>
    <row r="1986" spans="1:11">
      <c r="A1986" s="52" t="s">
        <v>292</v>
      </c>
      <c r="B1986" s="52" t="s">
        <v>10033</v>
      </c>
      <c r="C1986" s="128" t="s">
        <v>9478</v>
      </c>
      <c r="D1986" s="52"/>
      <c r="E1986" s="52">
        <v>0</v>
      </c>
      <c r="F1986" s="52"/>
      <c r="G1986" s="134" t="s">
        <v>10548</v>
      </c>
      <c r="H1986" s="52" t="s">
        <v>292</v>
      </c>
      <c r="I1986" s="52">
        <v>6932485010189</v>
      </c>
      <c r="J1986" s="52">
        <v>194846426275</v>
      </c>
      <c r="K1986" s="52"/>
    </row>
    <row r="1987" spans="1:11">
      <c r="A1987" s="52" t="s">
        <v>1485</v>
      </c>
      <c r="B1987" s="52" t="s">
        <v>10119</v>
      </c>
      <c r="C1987" s="128" t="s">
        <v>9599</v>
      </c>
      <c r="D1987" s="52"/>
      <c r="E1987" s="52">
        <v>0</v>
      </c>
      <c r="F1987" s="52"/>
      <c r="G1987" s="134" t="s">
        <v>10668</v>
      </c>
      <c r="H1987" s="52" t="s">
        <v>1485</v>
      </c>
      <c r="I1987" s="52">
        <v>6932485011216</v>
      </c>
      <c r="J1987" s="52">
        <v>194846427166</v>
      </c>
      <c r="K1987" s="52"/>
    </row>
    <row r="1988" spans="1:11">
      <c r="A1988" s="52" t="s">
        <v>292</v>
      </c>
      <c r="B1988" s="52" t="s">
        <v>10108</v>
      </c>
      <c r="C1988" s="128" t="s">
        <v>9584</v>
      </c>
      <c r="D1988" s="52"/>
      <c r="E1988" s="52">
        <v>0</v>
      </c>
      <c r="F1988" s="52"/>
      <c r="G1988" s="134" t="s">
        <v>10653</v>
      </c>
      <c r="H1988" s="52" t="s">
        <v>292</v>
      </c>
      <c r="I1988" s="52">
        <v>6932485011223</v>
      </c>
      <c r="J1988" s="52">
        <v>194846427173</v>
      </c>
      <c r="K1988" s="52"/>
    </row>
    <row r="1989" spans="1:11">
      <c r="A1989" s="52" t="s">
        <v>1485</v>
      </c>
      <c r="B1989" s="52" t="s">
        <v>10201</v>
      </c>
      <c r="C1989" s="128" t="s">
        <v>9704</v>
      </c>
      <c r="D1989" s="52"/>
      <c r="E1989" s="52" t="s">
        <v>12473</v>
      </c>
      <c r="F1989" s="52"/>
      <c r="G1989" s="134" t="s">
        <v>10770</v>
      </c>
      <c r="H1989" s="52" t="s">
        <v>1485</v>
      </c>
      <c r="I1989" s="52">
        <v>6932485011391</v>
      </c>
      <c r="J1989" s="52">
        <v>194846427326</v>
      </c>
      <c r="K1989" s="52"/>
    </row>
    <row r="1990" spans="1:11">
      <c r="A1990" s="52" t="s">
        <v>292</v>
      </c>
      <c r="B1990" s="52" t="s">
        <v>10152</v>
      </c>
      <c r="C1990" s="128" t="s">
        <v>9642</v>
      </c>
      <c r="D1990" s="52"/>
      <c r="E1990" s="52" t="s">
        <v>12474</v>
      </c>
      <c r="F1990" s="52"/>
      <c r="G1990" s="134" t="s">
        <v>10712</v>
      </c>
      <c r="H1990" s="52" t="s">
        <v>292</v>
      </c>
      <c r="I1990" s="52">
        <v>6932485011407</v>
      </c>
      <c r="J1990" s="52">
        <v>194846427333</v>
      </c>
      <c r="K1990" s="52"/>
    </row>
    <row r="1991" spans="1:11">
      <c r="A1991" s="52" t="s">
        <v>976</v>
      </c>
      <c r="B1991" s="52" t="s">
        <v>10088</v>
      </c>
      <c r="C1991" s="128" t="s">
        <v>9550</v>
      </c>
      <c r="D1991" s="52"/>
      <c r="E1991" s="52" t="s">
        <v>12475</v>
      </c>
      <c r="F1991" s="52"/>
      <c r="G1991" s="134" t="s">
        <v>10620</v>
      </c>
      <c r="H1991" s="52" t="s">
        <v>976</v>
      </c>
      <c r="I1991" s="52">
        <v>6932485007691</v>
      </c>
      <c r="J1991" s="52">
        <v>194846425087</v>
      </c>
      <c r="K1991" s="52"/>
    </row>
    <row r="1992" spans="1:11">
      <c r="A1992" s="52" t="s">
        <v>292</v>
      </c>
      <c r="B1992" s="52" t="s">
        <v>9914</v>
      </c>
      <c r="C1992" s="128" t="s">
        <v>9324</v>
      </c>
      <c r="D1992" s="52"/>
      <c r="E1992" s="52" t="s">
        <v>12476</v>
      </c>
      <c r="F1992" s="52"/>
      <c r="G1992" s="134" t="s">
        <v>10393</v>
      </c>
      <c r="H1992" s="52" t="s">
        <v>292</v>
      </c>
      <c r="I1992" s="52">
        <v>6932485007707</v>
      </c>
      <c r="J1992" s="52">
        <v>194846425094</v>
      </c>
      <c r="K1992" s="52"/>
    </row>
    <row r="1993" spans="1:11">
      <c r="A1993" s="52" t="s">
        <v>1485</v>
      </c>
      <c r="B1993" s="52" t="s">
        <v>9935</v>
      </c>
      <c r="C1993" s="128" t="s">
        <v>9348</v>
      </c>
      <c r="D1993" s="52"/>
      <c r="E1993" s="52" t="s">
        <v>12477</v>
      </c>
      <c r="F1993" s="52"/>
      <c r="G1993" s="134" t="s">
        <v>10417</v>
      </c>
      <c r="H1993" s="52" t="s">
        <v>1485</v>
      </c>
      <c r="I1993" s="52">
        <v>6932485007714</v>
      </c>
      <c r="J1993" s="52">
        <v>194846425100</v>
      </c>
      <c r="K1993" s="52"/>
    </row>
    <row r="1994" spans="1:11">
      <c r="A1994" s="52" t="s">
        <v>1009</v>
      </c>
      <c r="B1994" s="52" t="s">
        <v>9954</v>
      </c>
      <c r="C1994" s="128" t="s">
        <v>9370</v>
      </c>
      <c r="D1994" s="52"/>
      <c r="E1994" s="52" t="s">
        <v>12478</v>
      </c>
      <c r="F1994" s="52"/>
      <c r="G1994" s="134" t="s">
        <v>10439</v>
      </c>
      <c r="H1994" s="52" t="s">
        <v>1009</v>
      </c>
      <c r="I1994" s="52">
        <v>6932485010226</v>
      </c>
      <c r="J1994" s="52">
        <v>194846426312</v>
      </c>
      <c r="K1994" s="52"/>
    </row>
    <row r="1995" spans="1:11">
      <c r="A1995" s="52" t="s">
        <v>1009</v>
      </c>
      <c r="B1995" s="52" t="s">
        <v>10323</v>
      </c>
      <c r="C1995" s="128" t="s">
        <v>9856</v>
      </c>
      <c r="D1995" s="52"/>
      <c r="E1995" s="52">
        <v>0</v>
      </c>
      <c r="F1995" s="52"/>
      <c r="G1995" s="134" t="s">
        <v>10920</v>
      </c>
      <c r="H1995" s="52" t="s">
        <v>1009</v>
      </c>
      <c r="I1995" s="52">
        <v>6932485007837</v>
      </c>
      <c r="J1995" s="52">
        <v>194846425223</v>
      </c>
      <c r="K1995" s="52"/>
    </row>
    <row r="1996" spans="1:11">
      <c r="A1996" s="52" t="s">
        <v>976</v>
      </c>
      <c r="B1996" s="52" t="s">
        <v>10140</v>
      </c>
      <c r="C1996" s="128" t="s">
        <v>14380</v>
      </c>
      <c r="D1996" s="52"/>
      <c r="E1996" s="52" t="s">
        <v>12479</v>
      </c>
      <c r="F1996" s="52"/>
      <c r="G1996" s="134" t="s">
        <v>10697</v>
      </c>
      <c r="H1996" s="52" t="s">
        <v>976</v>
      </c>
      <c r="I1996" s="52">
        <v>6932485010196</v>
      </c>
      <c r="J1996" s="52">
        <v>194846426282</v>
      </c>
      <c r="K1996" s="52"/>
    </row>
    <row r="1997" spans="1:11">
      <c r="A1997" s="52" t="s">
        <v>1485</v>
      </c>
      <c r="B1997" s="52" t="s">
        <v>10160</v>
      </c>
      <c r="C1997" s="128" t="s">
        <v>9653</v>
      </c>
      <c r="D1997" s="52"/>
      <c r="E1997" s="52">
        <v>0</v>
      </c>
      <c r="F1997" s="52"/>
      <c r="G1997" s="134" t="s">
        <v>10723</v>
      </c>
      <c r="H1997" s="52" t="s">
        <v>1485</v>
      </c>
      <c r="I1997" s="52">
        <v>6932485010202</v>
      </c>
      <c r="J1997" s="52">
        <v>194846426299</v>
      </c>
      <c r="K1997" s="52"/>
    </row>
    <row r="1998" spans="1:11">
      <c r="A1998" s="52" t="s">
        <v>292</v>
      </c>
      <c r="B1998" s="52" t="s">
        <v>9951</v>
      </c>
      <c r="C1998" s="128" t="s">
        <v>9366</v>
      </c>
      <c r="D1998" s="52"/>
      <c r="E1998" s="52">
        <v>0</v>
      </c>
      <c r="F1998" s="52"/>
      <c r="G1998" s="134" t="s">
        <v>10435</v>
      </c>
      <c r="H1998" s="52" t="s">
        <v>292</v>
      </c>
      <c r="I1998" s="52">
        <v>6932485010219</v>
      </c>
      <c r="J1998" s="52">
        <v>194846426305</v>
      </c>
      <c r="K1998" s="52"/>
    </row>
    <row r="1999" spans="1:11">
      <c r="A1999" s="52" t="s">
        <v>292</v>
      </c>
      <c r="B1999" s="52" t="s">
        <v>9955</v>
      </c>
      <c r="C1999" s="128" t="s">
        <v>9371</v>
      </c>
      <c r="D1999" s="52"/>
      <c r="E1999" s="52">
        <v>0</v>
      </c>
      <c r="F1999" s="52"/>
      <c r="G1999" s="134" t="s">
        <v>10440</v>
      </c>
      <c r="H1999" s="52" t="s">
        <v>292</v>
      </c>
      <c r="I1999" s="52">
        <v>6932485010288</v>
      </c>
      <c r="J1999" s="52">
        <v>194846426474</v>
      </c>
      <c r="K1999" s="52"/>
    </row>
    <row r="2000" spans="1:11">
      <c r="A2000" s="52" t="s">
        <v>1485</v>
      </c>
      <c r="B2000" s="52" t="s">
        <v>10082</v>
      </c>
      <c r="C2000" s="128" t="s">
        <v>9542</v>
      </c>
      <c r="D2000" s="52"/>
      <c r="E2000" s="52">
        <v>0</v>
      </c>
      <c r="F2000" s="52"/>
      <c r="G2000" s="134" t="s">
        <v>10612</v>
      </c>
      <c r="H2000" s="52" t="s">
        <v>1485</v>
      </c>
      <c r="I2000" s="52">
        <v>6932485010295</v>
      </c>
      <c r="J2000" s="52">
        <v>194846426381</v>
      </c>
      <c r="K2000" s="52"/>
    </row>
    <row r="2001" spans="1:11">
      <c r="A2001" s="52" t="s">
        <v>976</v>
      </c>
      <c r="B2001" s="52" t="s">
        <v>10271</v>
      </c>
      <c r="C2001" s="128" t="s">
        <v>9793</v>
      </c>
      <c r="D2001" s="52"/>
      <c r="E2001" s="52" t="s">
        <v>12480</v>
      </c>
      <c r="F2001" s="52"/>
      <c r="G2001" s="134" t="s">
        <v>10858</v>
      </c>
      <c r="H2001" s="52" t="s">
        <v>976</v>
      </c>
      <c r="I2001" s="52">
        <v>6932485010301</v>
      </c>
      <c r="J2001" s="52">
        <v>194846426398</v>
      </c>
      <c r="K2001" s="52"/>
    </row>
    <row r="2002" spans="1:11">
      <c r="A2002" s="52" t="s">
        <v>1485</v>
      </c>
      <c r="B2002" s="52" t="s">
        <v>10297</v>
      </c>
      <c r="C2002" s="128" t="s">
        <v>9826</v>
      </c>
      <c r="D2002" s="52"/>
      <c r="E2002" s="52">
        <v>0</v>
      </c>
      <c r="F2002" s="52"/>
      <c r="G2002" s="134" t="s">
        <v>10890</v>
      </c>
      <c r="H2002" s="52" t="s">
        <v>1485</v>
      </c>
      <c r="I2002" s="52">
        <v>6932485011230</v>
      </c>
      <c r="J2002" s="52">
        <v>194846427180</v>
      </c>
      <c r="K2002" s="52"/>
    </row>
    <row r="2003" spans="1:11">
      <c r="A2003" s="52" t="s">
        <v>292</v>
      </c>
      <c r="B2003" s="52" t="s">
        <v>10188</v>
      </c>
      <c r="C2003" s="128" t="s">
        <v>9688</v>
      </c>
      <c r="D2003" s="52"/>
      <c r="E2003" s="52">
        <v>0</v>
      </c>
      <c r="F2003" s="52"/>
      <c r="G2003" s="134" t="s">
        <v>10754</v>
      </c>
      <c r="H2003" s="52" t="s">
        <v>292</v>
      </c>
      <c r="I2003" s="52">
        <v>6932485011247</v>
      </c>
      <c r="J2003" s="52">
        <v>194846427197</v>
      </c>
      <c r="K2003" s="52"/>
    </row>
    <row r="2004" spans="1:11">
      <c r="A2004" s="52" t="s">
        <v>1485</v>
      </c>
      <c r="B2004" s="52" t="s">
        <v>10229</v>
      </c>
      <c r="C2004" s="128" t="s">
        <v>9740</v>
      </c>
      <c r="D2004" s="52"/>
      <c r="E2004" s="52">
        <v>0</v>
      </c>
      <c r="F2004" s="52"/>
      <c r="G2004" s="134" t="s">
        <v>10806</v>
      </c>
      <c r="H2004" s="52" t="s">
        <v>1485</v>
      </c>
      <c r="I2004" s="52">
        <v>6932485011278</v>
      </c>
      <c r="J2004" s="52">
        <v>194846427227</v>
      </c>
      <c r="K2004" s="52"/>
    </row>
    <row r="2005" spans="1:11">
      <c r="A2005" s="52" t="s">
        <v>292</v>
      </c>
      <c r="B2005" s="52" t="s">
        <v>10009</v>
      </c>
      <c r="C2005" s="128" t="s">
        <v>9448</v>
      </c>
      <c r="D2005" s="52"/>
      <c r="E2005" s="52">
        <v>0</v>
      </c>
      <c r="F2005" s="52"/>
      <c r="G2005" s="134" t="s">
        <v>10518</v>
      </c>
      <c r="H2005" s="52" t="s">
        <v>292</v>
      </c>
      <c r="I2005" s="52">
        <v>6932485011285</v>
      </c>
      <c r="J2005" s="52">
        <v>194846427234</v>
      </c>
      <c r="K2005" s="52"/>
    </row>
    <row r="2006" spans="1:11">
      <c r="A2006" s="52" t="s">
        <v>1485</v>
      </c>
      <c r="B2006" s="52" t="s">
        <v>10147</v>
      </c>
      <c r="C2006" s="128" t="s">
        <v>9637</v>
      </c>
      <c r="D2006" s="52"/>
      <c r="E2006" s="52" t="s">
        <v>12481</v>
      </c>
      <c r="F2006" s="52"/>
      <c r="G2006" s="134" t="s">
        <v>10707</v>
      </c>
      <c r="H2006" s="52" t="s">
        <v>1485</v>
      </c>
      <c r="I2006" s="52">
        <v>6932485011414</v>
      </c>
      <c r="J2006" s="52">
        <v>194846427340</v>
      </c>
      <c r="K2006" s="52"/>
    </row>
    <row r="2007" spans="1:11">
      <c r="A2007" s="52" t="s">
        <v>292</v>
      </c>
      <c r="B2007" s="52" t="s">
        <v>9917</v>
      </c>
      <c r="C2007" s="128" t="s">
        <v>9327</v>
      </c>
      <c r="D2007" s="52"/>
      <c r="E2007" s="52" t="s">
        <v>12482</v>
      </c>
      <c r="F2007" s="52"/>
      <c r="G2007" s="134" t="s">
        <v>10396</v>
      </c>
      <c r="H2007" s="52" t="s">
        <v>292</v>
      </c>
      <c r="I2007" s="52">
        <v>6932485011421</v>
      </c>
      <c r="J2007" s="52">
        <v>194846427357</v>
      </c>
      <c r="K2007" s="52"/>
    </row>
    <row r="2008" spans="1:11">
      <c r="A2008" s="52" t="s">
        <v>1485</v>
      </c>
      <c r="B2008" s="52" t="s">
        <v>10043</v>
      </c>
      <c r="C2008" s="128" t="s">
        <v>9491</v>
      </c>
      <c r="D2008" s="52"/>
      <c r="E2008" s="52" t="s">
        <v>12483</v>
      </c>
      <c r="F2008" s="52"/>
      <c r="G2008" s="134" t="s">
        <v>10561</v>
      </c>
      <c r="H2008" s="52" t="s">
        <v>1485</v>
      </c>
      <c r="I2008" s="52">
        <v>6932485011452</v>
      </c>
      <c r="J2008" s="52">
        <v>194846427388</v>
      </c>
      <c r="K2008" s="52"/>
    </row>
    <row r="2009" spans="1:11">
      <c r="A2009" s="52" t="s">
        <v>292</v>
      </c>
      <c r="B2009" s="52" t="s">
        <v>10316</v>
      </c>
      <c r="C2009" s="128" t="s">
        <v>9849</v>
      </c>
      <c r="D2009" s="52"/>
      <c r="E2009" s="52" t="s">
        <v>12484</v>
      </c>
      <c r="F2009" s="52"/>
      <c r="G2009" s="134" t="s">
        <v>10913</v>
      </c>
      <c r="H2009" s="52" t="s">
        <v>292</v>
      </c>
      <c r="I2009" s="52">
        <v>6932485011469</v>
      </c>
      <c r="J2009" s="52">
        <v>194846427395</v>
      </c>
      <c r="K2009" s="52"/>
    </row>
    <row r="2010" spans="1:11">
      <c r="A2010" s="52" t="s">
        <v>292</v>
      </c>
      <c r="B2010" s="52" t="s">
        <v>10076</v>
      </c>
      <c r="C2010" s="128" t="s">
        <v>9533</v>
      </c>
      <c r="D2010" s="52"/>
      <c r="E2010" s="52" t="s">
        <v>12485</v>
      </c>
      <c r="F2010" s="52"/>
      <c r="G2010" s="134" t="s">
        <v>10603</v>
      </c>
      <c r="H2010" s="52" t="s">
        <v>292</v>
      </c>
      <c r="I2010" s="52">
        <v>6932485007721</v>
      </c>
      <c r="J2010" s="52">
        <v>194846425117</v>
      </c>
      <c r="K2010" s="52"/>
    </row>
    <row r="2011" spans="1:11">
      <c r="A2011" s="52" t="s">
        <v>10956</v>
      </c>
      <c r="B2011" s="52" t="s">
        <v>10014</v>
      </c>
      <c r="C2011" s="128" t="s">
        <v>9455</v>
      </c>
      <c r="D2011" s="52"/>
      <c r="E2011" s="52" t="s">
        <v>12486</v>
      </c>
      <c r="F2011" s="52"/>
      <c r="G2011" s="134" t="s">
        <v>10525</v>
      </c>
      <c r="H2011" s="52" t="s">
        <v>10956</v>
      </c>
      <c r="I2011" s="52">
        <v>6932485007738</v>
      </c>
      <c r="J2011" s="52">
        <v>194846425124</v>
      </c>
      <c r="K2011" s="52"/>
    </row>
    <row r="2012" spans="1:11">
      <c r="A2012" s="52" t="s">
        <v>1513</v>
      </c>
      <c r="B2012" s="52" t="s">
        <v>10273</v>
      </c>
      <c r="C2012" s="128" t="s">
        <v>9795</v>
      </c>
      <c r="D2012" s="52"/>
      <c r="E2012" s="52" t="s">
        <v>12487</v>
      </c>
      <c r="F2012" s="52"/>
      <c r="G2012" s="134" t="s">
        <v>10860</v>
      </c>
      <c r="H2012" s="52" t="s">
        <v>1513</v>
      </c>
      <c r="I2012" s="52">
        <v>6932485007745</v>
      </c>
      <c r="J2012" s="52">
        <v>194846425131</v>
      </c>
      <c r="K2012" s="52"/>
    </row>
    <row r="2013" spans="1:11">
      <c r="A2013" s="52" t="s">
        <v>1009</v>
      </c>
      <c r="B2013" s="52" t="s">
        <v>10255</v>
      </c>
      <c r="C2013" s="128" t="s">
        <v>9776</v>
      </c>
      <c r="D2013" s="52"/>
      <c r="E2013" s="52">
        <v>0</v>
      </c>
      <c r="F2013" s="52"/>
      <c r="G2013" s="134" t="s">
        <v>10841</v>
      </c>
      <c r="H2013" s="52" t="s">
        <v>1009</v>
      </c>
      <c r="I2013" s="52">
        <v>6932485007752</v>
      </c>
      <c r="J2013" s="52">
        <v>194846425148</v>
      </c>
      <c r="K2013" s="52"/>
    </row>
    <row r="2014" spans="1:11">
      <c r="A2014" s="52" t="s">
        <v>2463</v>
      </c>
      <c r="B2014" s="52" t="s">
        <v>10173</v>
      </c>
      <c r="C2014" s="128" t="s">
        <v>9670</v>
      </c>
      <c r="D2014" s="52"/>
      <c r="E2014" s="52" t="s">
        <v>12488</v>
      </c>
      <c r="F2014" s="52"/>
      <c r="G2014" s="134" t="s">
        <v>10739</v>
      </c>
      <c r="H2014" s="52" t="s">
        <v>2463</v>
      </c>
      <c r="I2014" s="52">
        <v>6932485007769</v>
      </c>
      <c r="J2014" s="52">
        <v>194846425155</v>
      </c>
      <c r="K2014" s="52"/>
    </row>
    <row r="2015" spans="1:11">
      <c r="A2015" s="52" t="s">
        <v>10964</v>
      </c>
      <c r="B2015" s="52" t="s">
        <v>10059</v>
      </c>
      <c r="C2015" s="128" t="s">
        <v>9513</v>
      </c>
      <c r="D2015" s="52"/>
      <c r="E2015" s="52" t="s">
        <v>12489</v>
      </c>
      <c r="F2015" s="52"/>
      <c r="G2015" s="134" t="s">
        <v>10583</v>
      </c>
      <c r="H2015" s="52" t="s">
        <v>10964</v>
      </c>
      <c r="I2015" s="52">
        <v>6932485007776</v>
      </c>
      <c r="J2015" s="52">
        <v>194846425162</v>
      </c>
      <c r="K2015" s="52"/>
    </row>
    <row r="2016" spans="1:11">
      <c r="A2016" s="52" t="s">
        <v>8777</v>
      </c>
      <c r="B2016" s="52" t="s">
        <v>10003</v>
      </c>
      <c r="C2016" s="128" t="s">
        <v>9437</v>
      </c>
      <c r="D2016" s="52"/>
      <c r="E2016" s="52" t="s">
        <v>12490</v>
      </c>
      <c r="F2016" s="52"/>
      <c r="G2016" s="134" t="s">
        <v>10507</v>
      </c>
      <c r="H2016" s="52" t="s">
        <v>8777</v>
      </c>
      <c r="I2016" s="52">
        <v>6932485007783</v>
      </c>
      <c r="J2016" s="52">
        <v>194846425179</v>
      </c>
      <c r="K2016" s="52"/>
    </row>
    <row r="2017" spans="1:11">
      <c r="A2017" s="52" t="s">
        <v>2462</v>
      </c>
      <c r="B2017" s="52" t="s">
        <v>10167</v>
      </c>
      <c r="C2017" s="128" t="s">
        <v>9662</v>
      </c>
      <c r="D2017" s="52"/>
      <c r="E2017" s="52" t="s">
        <v>12491</v>
      </c>
      <c r="F2017" s="52"/>
      <c r="G2017" s="134" t="s">
        <v>10732</v>
      </c>
      <c r="H2017" s="52" t="s">
        <v>2462</v>
      </c>
      <c r="I2017" s="52">
        <v>6932485007790</v>
      </c>
      <c r="J2017" s="52">
        <v>194846425186</v>
      </c>
      <c r="K2017" s="52"/>
    </row>
    <row r="2018" spans="1:11">
      <c r="A2018" s="52" t="s">
        <v>976</v>
      </c>
      <c r="B2018" s="52" t="s">
        <v>10251</v>
      </c>
      <c r="C2018" s="128" t="s">
        <v>9769</v>
      </c>
      <c r="D2018" s="52"/>
      <c r="E2018" s="52" t="s">
        <v>12492</v>
      </c>
      <c r="F2018" s="52"/>
      <c r="G2018" s="134" t="s">
        <v>10834</v>
      </c>
      <c r="H2018" s="52" t="s">
        <v>976</v>
      </c>
      <c r="I2018" s="52">
        <v>6932485007806</v>
      </c>
      <c r="J2018" s="52">
        <v>194846425193</v>
      </c>
      <c r="K2018" s="52"/>
    </row>
    <row r="2019" spans="1:11">
      <c r="A2019" s="52" t="s">
        <v>1485</v>
      </c>
      <c r="B2019" s="52" t="s">
        <v>10142</v>
      </c>
      <c r="C2019" s="128" t="s">
        <v>9629</v>
      </c>
      <c r="D2019" s="52"/>
      <c r="E2019" s="52" t="s">
        <v>12493</v>
      </c>
      <c r="F2019" s="52"/>
      <c r="G2019" s="134" t="s">
        <v>10699</v>
      </c>
      <c r="H2019" s="52" t="s">
        <v>1485</v>
      </c>
      <c r="I2019" s="52">
        <v>6932485007813</v>
      </c>
      <c r="J2019" s="52">
        <v>194846425209</v>
      </c>
      <c r="K2019" s="52"/>
    </row>
    <row r="2020" spans="1:11">
      <c r="A2020" s="52" t="s">
        <v>10958</v>
      </c>
      <c r="B2020" s="52" t="s">
        <v>10029</v>
      </c>
      <c r="C2020" s="128" t="s">
        <v>9474</v>
      </c>
      <c r="D2020" s="52"/>
      <c r="E2020" s="52" t="s">
        <v>12494</v>
      </c>
      <c r="F2020" s="52"/>
      <c r="G2020" s="134" t="s">
        <v>10544</v>
      </c>
      <c r="H2020" s="52" t="s">
        <v>10958</v>
      </c>
      <c r="I2020" s="52">
        <v>6932485007820</v>
      </c>
      <c r="J2020" s="52">
        <v>194846425216</v>
      </c>
      <c r="K2020" s="52"/>
    </row>
    <row r="2021" spans="1:11">
      <c r="A2021" s="52" t="s">
        <v>292</v>
      </c>
      <c r="B2021" s="52" t="s">
        <v>10308</v>
      </c>
      <c r="C2021" s="128" t="s">
        <v>9838</v>
      </c>
      <c r="D2021" s="52"/>
      <c r="E2021" s="52">
        <v>0</v>
      </c>
      <c r="F2021" s="52"/>
      <c r="G2021" s="134" t="s">
        <v>10902</v>
      </c>
      <c r="H2021" s="52" t="s">
        <v>292</v>
      </c>
      <c r="I2021" s="52">
        <v>6932485010233</v>
      </c>
      <c r="J2021" s="52">
        <v>194846426329</v>
      </c>
      <c r="K2021" s="52"/>
    </row>
    <row r="2022" spans="1:11">
      <c r="A2022" s="52" t="s">
        <v>10956</v>
      </c>
      <c r="B2022" s="52" t="s">
        <v>10258</v>
      </c>
      <c r="C2022" s="128" t="s">
        <v>9780</v>
      </c>
      <c r="D2022" s="52"/>
      <c r="E2022" s="52" t="s">
        <v>12495</v>
      </c>
      <c r="F2022" s="52"/>
      <c r="G2022" s="134" t="s">
        <v>10845</v>
      </c>
      <c r="H2022" s="52" t="s">
        <v>10956</v>
      </c>
      <c r="I2022" s="52">
        <v>6932485010240</v>
      </c>
      <c r="J2022" s="52">
        <v>194846426336</v>
      </c>
      <c r="K2022" s="52"/>
    </row>
    <row r="2023" spans="1:11">
      <c r="A2023" s="52" t="s">
        <v>1513</v>
      </c>
      <c r="B2023" s="52" t="s">
        <v>9886</v>
      </c>
      <c r="C2023" s="128" t="s">
        <v>9295</v>
      </c>
      <c r="D2023" s="52"/>
      <c r="E2023" s="52" t="s">
        <v>12496</v>
      </c>
      <c r="F2023" s="52"/>
      <c r="G2023" s="134" t="s">
        <v>10364</v>
      </c>
      <c r="H2023" s="52" t="s">
        <v>1513</v>
      </c>
      <c r="I2023" s="52">
        <v>6932485010257</v>
      </c>
      <c r="J2023" s="52">
        <v>194846426343</v>
      </c>
      <c r="K2023" s="52"/>
    </row>
    <row r="2024" spans="1:11">
      <c r="A2024" s="52" t="s">
        <v>976</v>
      </c>
      <c r="B2024" s="52" t="s">
        <v>10022</v>
      </c>
      <c r="C2024" s="128" t="s">
        <v>9465</v>
      </c>
      <c r="D2024" s="52"/>
      <c r="E2024" s="52" t="s">
        <v>12497</v>
      </c>
      <c r="F2024" s="52"/>
      <c r="G2024" s="134" t="s">
        <v>10535</v>
      </c>
      <c r="H2024" s="52" t="s">
        <v>976</v>
      </c>
      <c r="I2024" s="52">
        <v>6932485010264</v>
      </c>
      <c r="J2024" s="52">
        <v>194846426350</v>
      </c>
      <c r="K2024" s="52"/>
    </row>
    <row r="2025" spans="1:11">
      <c r="A2025" s="52" t="s">
        <v>1485</v>
      </c>
      <c r="B2025" s="52" t="s">
        <v>10172</v>
      </c>
      <c r="C2025" s="128" t="s">
        <v>9668</v>
      </c>
      <c r="D2025" s="52"/>
      <c r="E2025" s="52">
        <v>0</v>
      </c>
      <c r="F2025" s="52"/>
      <c r="G2025" s="134" t="s">
        <v>10738</v>
      </c>
      <c r="H2025" s="52" t="s">
        <v>1485</v>
      </c>
      <c r="I2025" s="52">
        <v>6932485010271</v>
      </c>
      <c r="J2025" s="52">
        <v>194846426367</v>
      </c>
      <c r="K2025" s="52"/>
    </row>
    <row r="2026" spans="1:11">
      <c r="A2026" s="52" t="s">
        <v>292</v>
      </c>
      <c r="B2026" s="52" t="s">
        <v>9932</v>
      </c>
      <c r="C2026" s="128" t="s">
        <v>9344</v>
      </c>
      <c r="D2026" s="52"/>
      <c r="E2026" s="52">
        <v>0</v>
      </c>
      <c r="F2026" s="52"/>
      <c r="G2026" s="134" t="s">
        <v>10413</v>
      </c>
      <c r="H2026" s="52" t="s">
        <v>292</v>
      </c>
      <c r="I2026" s="52">
        <v>6932485011254</v>
      </c>
      <c r="J2026" s="52">
        <v>194846427203</v>
      </c>
      <c r="K2026" s="52"/>
    </row>
    <row r="2027" spans="1:11">
      <c r="A2027" s="52" t="s">
        <v>1485</v>
      </c>
      <c r="B2027" s="52" t="s">
        <v>10028</v>
      </c>
      <c r="C2027" s="128" t="s">
        <v>9473</v>
      </c>
      <c r="D2027" s="52"/>
      <c r="E2027" s="52">
        <v>0</v>
      </c>
      <c r="F2027" s="52"/>
      <c r="G2027" s="134" t="s">
        <v>10543</v>
      </c>
      <c r="H2027" s="52" t="s">
        <v>1485</v>
      </c>
      <c r="I2027" s="52">
        <v>6932485011261</v>
      </c>
      <c r="J2027" s="52">
        <v>194846427210</v>
      </c>
      <c r="K2027" s="52"/>
    </row>
    <row r="2028" spans="1:11">
      <c r="A2028" s="52" t="s">
        <v>292</v>
      </c>
      <c r="B2028" s="52" t="s">
        <v>10149</v>
      </c>
      <c r="C2028" s="128" t="s">
        <v>9639</v>
      </c>
      <c r="D2028" s="52"/>
      <c r="E2028" s="52" t="s">
        <v>12498</v>
      </c>
      <c r="F2028" s="52"/>
      <c r="G2028" s="134" t="s">
        <v>10709</v>
      </c>
      <c r="H2028" s="52" t="s">
        <v>292</v>
      </c>
      <c r="I2028" s="52">
        <v>6932485011438</v>
      </c>
      <c r="J2028" s="52">
        <v>194846427364</v>
      </c>
      <c r="K2028" s="52"/>
    </row>
    <row r="2029" spans="1:11">
      <c r="A2029" s="52" t="s">
        <v>1485</v>
      </c>
      <c r="B2029" s="52" t="s">
        <v>9959</v>
      </c>
      <c r="C2029" s="128" t="s">
        <v>9377</v>
      </c>
      <c r="D2029" s="52"/>
      <c r="E2029" s="52" t="s">
        <v>12499</v>
      </c>
      <c r="F2029" s="52"/>
      <c r="G2029" s="134" t="s">
        <v>10446</v>
      </c>
      <c r="H2029" s="52" t="s">
        <v>1485</v>
      </c>
      <c r="I2029" s="52">
        <v>6932485011445</v>
      </c>
      <c r="J2029" s="52">
        <v>194846427371</v>
      </c>
      <c r="K2029" s="52"/>
    </row>
    <row r="2030" spans="1:11">
      <c r="A2030" s="52" t="s">
        <v>1009</v>
      </c>
      <c r="B2030" s="52" t="s">
        <v>10129</v>
      </c>
      <c r="C2030" s="128" t="s">
        <v>9609</v>
      </c>
      <c r="D2030" s="52"/>
      <c r="E2030" s="52">
        <v>0</v>
      </c>
      <c r="F2030" s="52"/>
      <c r="G2030" s="134" t="s">
        <v>10678</v>
      </c>
      <c r="H2030" s="52" t="s">
        <v>1009</v>
      </c>
      <c r="I2030" s="52">
        <v>6932485007844</v>
      </c>
      <c r="J2030" s="52">
        <v>194846425230</v>
      </c>
      <c r="K2030" s="52"/>
    </row>
    <row r="2031" spans="1:11">
      <c r="A2031" s="52" t="s">
        <v>292</v>
      </c>
      <c r="B2031" s="52" t="s">
        <v>7860</v>
      </c>
      <c r="C2031" s="128" t="s">
        <v>8697</v>
      </c>
      <c r="D2031" s="52" t="s">
        <v>8759</v>
      </c>
      <c r="E2031" s="52" t="s">
        <v>12500</v>
      </c>
      <c r="F2031" s="52">
        <v>0</v>
      </c>
      <c r="G2031" s="134" t="s">
        <v>8954</v>
      </c>
      <c r="H2031" s="52" t="s">
        <v>292</v>
      </c>
      <c r="I2031" s="52">
        <v>0</v>
      </c>
      <c r="J2031" s="52">
        <v>194846422765</v>
      </c>
      <c r="K2031" s="52"/>
    </row>
    <row r="2032" spans="1:11">
      <c r="A2032" s="52" t="s">
        <v>1485</v>
      </c>
      <c r="B2032" s="52" t="s">
        <v>8013</v>
      </c>
      <c r="C2032" s="128" t="s">
        <v>8698</v>
      </c>
      <c r="D2032" s="52" t="s">
        <v>8759</v>
      </c>
      <c r="E2032" s="52" t="s">
        <v>12501</v>
      </c>
      <c r="F2032" s="52">
        <v>0</v>
      </c>
      <c r="G2032" s="134" t="s">
        <v>5585</v>
      </c>
      <c r="H2032" s="52" t="s">
        <v>1485</v>
      </c>
      <c r="I2032" s="52">
        <v>0</v>
      </c>
      <c r="J2032" s="52">
        <v>194846422772</v>
      </c>
      <c r="K2032" s="52"/>
    </row>
    <row r="2033" spans="1:11">
      <c r="A2033" s="52" t="s">
        <v>461</v>
      </c>
      <c r="B2033" s="52" t="s">
        <v>7989</v>
      </c>
      <c r="C2033" s="128" t="s">
        <v>8699</v>
      </c>
      <c r="D2033" s="52" t="s">
        <v>8759</v>
      </c>
      <c r="E2033" s="52" t="s">
        <v>12502</v>
      </c>
      <c r="F2033" s="52">
        <v>0</v>
      </c>
      <c r="G2033" s="134" t="s">
        <v>8955</v>
      </c>
      <c r="H2033" s="52" t="s">
        <v>461</v>
      </c>
      <c r="I2033" s="52">
        <v>0</v>
      </c>
      <c r="J2033" s="52">
        <v>194846422789</v>
      </c>
      <c r="K2033" s="52"/>
    </row>
    <row r="2034" spans="1:11">
      <c r="A2034" s="52" t="s">
        <v>976</v>
      </c>
      <c r="B2034" s="52" t="s">
        <v>8036</v>
      </c>
      <c r="C2034" s="128" t="s">
        <v>8700</v>
      </c>
      <c r="D2034" s="52" t="s">
        <v>8759</v>
      </c>
      <c r="E2034" s="52" t="s">
        <v>12503</v>
      </c>
      <c r="F2034" s="52">
        <v>0</v>
      </c>
      <c r="G2034" s="134" t="s">
        <v>8956</v>
      </c>
      <c r="H2034" s="52" t="s">
        <v>976</v>
      </c>
      <c r="I2034" s="52">
        <v>0</v>
      </c>
      <c r="J2034" s="52">
        <v>194846422796</v>
      </c>
      <c r="K2034" s="52"/>
    </row>
    <row r="2035" spans="1:11">
      <c r="A2035" s="52" t="s">
        <v>1678</v>
      </c>
      <c r="B2035" s="52" t="s">
        <v>7779</v>
      </c>
      <c r="C2035" s="128" t="s">
        <v>8701</v>
      </c>
      <c r="D2035" s="52" t="s">
        <v>8759</v>
      </c>
      <c r="E2035" s="52" t="s">
        <v>12504</v>
      </c>
      <c r="F2035" s="52" t="s">
        <v>8801</v>
      </c>
      <c r="G2035" s="134" t="s">
        <v>8830</v>
      </c>
      <c r="H2035" s="52" t="s">
        <v>1678</v>
      </c>
      <c r="I2035" s="52">
        <v>6932485003778</v>
      </c>
      <c r="J2035" s="52">
        <v>194846421591</v>
      </c>
      <c r="K2035" s="52"/>
    </row>
    <row r="2036" spans="1:11">
      <c r="A2036" s="52" t="s">
        <v>943</v>
      </c>
      <c r="B2036" s="52" t="s">
        <v>7903</v>
      </c>
      <c r="C2036" s="128" t="s">
        <v>8702</v>
      </c>
      <c r="D2036" s="52" t="s">
        <v>8759</v>
      </c>
      <c r="E2036" s="52" t="s">
        <v>12505</v>
      </c>
      <c r="F2036" s="52" t="s">
        <v>8801</v>
      </c>
      <c r="G2036" s="134" t="s">
        <v>8896</v>
      </c>
      <c r="H2036" s="52" t="s">
        <v>943</v>
      </c>
      <c r="I2036" s="52">
        <v>6932485003785</v>
      </c>
      <c r="J2036" s="52">
        <v>194846421607</v>
      </c>
      <c r="K2036" s="52"/>
    </row>
    <row r="2037" spans="1:11">
      <c r="A2037" s="52" t="s">
        <v>4002</v>
      </c>
      <c r="B2037" s="52" t="s">
        <v>7822</v>
      </c>
      <c r="C2037" s="128" t="s">
        <v>8703</v>
      </c>
      <c r="D2037" s="52" t="s">
        <v>8759</v>
      </c>
      <c r="E2037" s="52" t="s">
        <v>12506</v>
      </c>
      <c r="F2037" s="52" t="s">
        <v>8801</v>
      </c>
      <c r="G2037" s="134" t="s">
        <v>8829</v>
      </c>
      <c r="H2037" s="52" t="s">
        <v>4002</v>
      </c>
      <c r="I2037" s="52">
        <v>6932485003792</v>
      </c>
      <c r="J2037" s="52">
        <v>194846421614</v>
      </c>
      <c r="K2037" s="52"/>
    </row>
    <row r="2038" spans="1:11">
      <c r="A2038" s="52" t="s">
        <v>957</v>
      </c>
      <c r="B2038" s="52" t="s">
        <v>8117</v>
      </c>
      <c r="C2038" s="128" t="s">
        <v>8704</v>
      </c>
      <c r="D2038" s="52" t="s">
        <v>8759</v>
      </c>
      <c r="E2038" s="52" t="s">
        <v>12507</v>
      </c>
      <c r="F2038" s="52" t="s">
        <v>8801</v>
      </c>
      <c r="G2038" s="134" t="s">
        <v>8897</v>
      </c>
      <c r="H2038" s="52" t="s">
        <v>957</v>
      </c>
      <c r="I2038" s="52">
        <v>6932485003808</v>
      </c>
      <c r="J2038" s="52">
        <v>194846421621</v>
      </c>
      <c r="K2038" s="52"/>
    </row>
    <row r="2039" spans="1:11">
      <c r="A2039" s="52" t="s">
        <v>976</v>
      </c>
      <c r="B2039" s="52" t="s">
        <v>8219</v>
      </c>
      <c r="C2039" s="128" t="s">
        <v>8705</v>
      </c>
      <c r="D2039" s="52" t="s">
        <v>8759</v>
      </c>
      <c r="E2039" s="52">
        <v>0</v>
      </c>
      <c r="F2039" s="52" t="s">
        <v>8801</v>
      </c>
      <c r="G2039" s="134" t="s">
        <v>8898</v>
      </c>
      <c r="H2039" s="52" t="s">
        <v>976</v>
      </c>
      <c r="I2039" s="52">
        <v>6932485003815</v>
      </c>
      <c r="J2039" s="52">
        <v>194846421638</v>
      </c>
      <c r="K2039" s="52"/>
    </row>
    <row r="2040" spans="1:11">
      <c r="A2040" s="52" t="s">
        <v>772</v>
      </c>
      <c r="B2040" s="52" t="s">
        <v>8032</v>
      </c>
      <c r="C2040" s="128" t="s">
        <v>8706</v>
      </c>
      <c r="D2040" s="52" t="s">
        <v>8759</v>
      </c>
      <c r="E2040" s="52">
        <v>0</v>
      </c>
      <c r="F2040" s="52" t="s">
        <v>8801</v>
      </c>
      <c r="G2040" s="134" t="s">
        <v>2362</v>
      </c>
      <c r="H2040" s="52" t="s">
        <v>772</v>
      </c>
      <c r="I2040" s="52">
        <v>6932485003822</v>
      </c>
      <c r="J2040" s="52">
        <v>194846421645</v>
      </c>
      <c r="K2040" s="52"/>
    </row>
    <row r="2041" spans="1:11">
      <c r="A2041" s="52" t="s">
        <v>1677</v>
      </c>
      <c r="B2041" s="52" t="s">
        <v>7828</v>
      </c>
      <c r="C2041" s="128" t="s">
        <v>8707</v>
      </c>
      <c r="D2041" s="52" t="s">
        <v>8759</v>
      </c>
      <c r="E2041" s="52" t="s">
        <v>12508</v>
      </c>
      <c r="F2041" s="52" t="s">
        <v>8802</v>
      </c>
      <c r="G2041" s="134" t="s">
        <v>8899</v>
      </c>
      <c r="H2041" s="52" t="s">
        <v>1677</v>
      </c>
      <c r="I2041" s="52">
        <v>6932485003839</v>
      </c>
      <c r="J2041" s="52">
        <v>194846421652</v>
      </c>
      <c r="K2041" s="52"/>
    </row>
    <row r="2042" spans="1:11">
      <c r="A2042" s="52" t="s">
        <v>4002</v>
      </c>
      <c r="B2042" s="52" t="s">
        <v>7521</v>
      </c>
      <c r="C2042" s="128" t="s">
        <v>7523</v>
      </c>
      <c r="D2042" s="52" t="s">
        <v>8759</v>
      </c>
      <c r="E2042" s="52" t="s">
        <v>12509</v>
      </c>
      <c r="F2042" s="52" t="e">
        <v>#N/A</v>
      </c>
      <c r="G2042" s="134" t="s">
        <v>7525</v>
      </c>
      <c r="H2042" s="52" t="s">
        <v>4002</v>
      </c>
      <c r="I2042" s="52">
        <v>6932485005451</v>
      </c>
      <c r="J2042" s="52">
        <v>194846423076</v>
      </c>
      <c r="K2042" s="52"/>
    </row>
    <row r="2043" spans="1:11">
      <c r="A2043" s="52" t="s">
        <v>957</v>
      </c>
      <c r="B2043" s="52" t="s">
        <v>7536</v>
      </c>
      <c r="C2043" s="128" t="s">
        <v>7538</v>
      </c>
      <c r="D2043" s="52" t="s">
        <v>8759</v>
      </c>
      <c r="E2043" s="52" t="s">
        <v>12510</v>
      </c>
      <c r="F2043" s="52" t="e">
        <v>#N/A</v>
      </c>
      <c r="G2043" s="134" t="s">
        <v>7540</v>
      </c>
      <c r="H2043" s="52" t="s">
        <v>957</v>
      </c>
      <c r="I2043" s="52">
        <v>6932485005468</v>
      </c>
      <c r="J2043" s="52">
        <v>194846423083</v>
      </c>
      <c r="K2043" s="52"/>
    </row>
    <row r="2044" spans="1:11">
      <c r="A2044" s="52" t="s">
        <v>943</v>
      </c>
      <c r="B2044" s="52" t="s">
        <v>7545</v>
      </c>
      <c r="C2044" s="128" t="s">
        <v>7547</v>
      </c>
      <c r="D2044" s="52" t="s">
        <v>8759</v>
      </c>
      <c r="E2044" s="52" t="s">
        <v>12511</v>
      </c>
      <c r="F2044" s="52" t="e">
        <v>#N/A</v>
      </c>
      <c r="G2044" s="134" t="s">
        <v>7549</v>
      </c>
      <c r="H2044" s="52" t="s">
        <v>943</v>
      </c>
      <c r="I2044" s="52">
        <v>6932485005475</v>
      </c>
      <c r="J2044" s="52">
        <v>194846423090</v>
      </c>
      <c r="K2044" s="52"/>
    </row>
    <row r="2045" spans="1:11">
      <c r="A2045" s="52" t="s">
        <v>1677</v>
      </c>
      <c r="B2045" s="52" t="s">
        <v>8019</v>
      </c>
      <c r="C2045" s="128" t="s">
        <v>8708</v>
      </c>
      <c r="D2045" s="52" t="s">
        <v>8759</v>
      </c>
      <c r="E2045" s="52" t="s">
        <v>12512</v>
      </c>
      <c r="F2045" s="52" t="s">
        <v>8802</v>
      </c>
      <c r="G2045" s="134" t="s">
        <v>8900</v>
      </c>
      <c r="H2045" s="52" t="s">
        <v>1677</v>
      </c>
      <c r="I2045" s="52">
        <v>6932485003846</v>
      </c>
      <c r="J2045" s="52">
        <v>194846421669</v>
      </c>
      <c r="K2045" s="52"/>
    </row>
    <row r="2046" spans="1:11">
      <c r="A2046" s="52" t="s">
        <v>1009</v>
      </c>
      <c r="B2046" s="52" t="s">
        <v>10032</v>
      </c>
      <c r="C2046" s="128" t="s">
        <v>9477</v>
      </c>
      <c r="D2046" s="52"/>
      <c r="E2046" s="52">
        <v>0</v>
      </c>
      <c r="F2046" s="52"/>
      <c r="G2046" s="134" t="s">
        <v>10547</v>
      </c>
      <c r="H2046" s="52" t="s">
        <v>1009</v>
      </c>
      <c r="I2046" s="52" t="e">
        <v>#N/A</v>
      </c>
      <c r="J2046" s="52" t="e">
        <v>#N/A</v>
      </c>
      <c r="K2046" s="52"/>
    </row>
    <row r="2047" spans="1:11">
      <c r="A2047" s="52" t="s">
        <v>1678</v>
      </c>
      <c r="B2047" s="52" t="s">
        <v>8010</v>
      </c>
      <c r="C2047" s="128" t="s">
        <v>8710</v>
      </c>
      <c r="D2047" s="52" t="s">
        <v>8759</v>
      </c>
      <c r="E2047" s="52" t="s">
        <v>12514</v>
      </c>
      <c r="F2047" s="52" t="e">
        <v>#N/A</v>
      </c>
      <c r="G2047" s="134" t="s">
        <v>9103</v>
      </c>
      <c r="H2047" s="52" t="s">
        <v>1678</v>
      </c>
      <c r="I2047" s="52">
        <v>6932485005406</v>
      </c>
      <c r="J2047" s="52">
        <v>194846423021</v>
      </c>
      <c r="K2047" s="52"/>
    </row>
    <row r="2048" spans="1:11">
      <c r="A2048" s="52" t="s">
        <v>943</v>
      </c>
      <c r="B2048" s="52" t="s">
        <v>8187</v>
      </c>
      <c r="C2048" s="128" t="s">
        <v>8711</v>
      </c>
      <c r="D2048" s="52" t="s">
        <v>8759</v>
      </c>
      <c r="E2048" s="52" t="s">
        <v>12515</v>
      </c>
      <c r="F2048" s="52" t="e">
        <v>#N/A</v>
      </c>
      <c r="G2048" s="134" t="s">
        <v>9104</v>
      </c>
      <c r="H2048" s="52" t="s">
        <v>943</v>
      </c>
      <c r="I2048" s="52">
        <v>6932485005413</v>
      </c>
      <c r="J2048" s="52">
        <v>194846423038</v>
      </c>
      <c r="K2048" s="52"/>
    </row>
    <row r="2049" spans="1:11">
      <c r="A2049" s="52" t="s">
        <v>4002</v>
      </c>
      <c r="B2049" s="52" t="s">
        <v>8203</v>
      </c>
      <c r="C2049" s="128" t="s">
        <v>8712</v>
      </c>
      <c r="D2049" s="52" t="s">
        <v>8759</v>
      </c>
      <c r="E2049" s="52" t="s">
        <v>12516</v>
      </c>
      <c r="F2049" s="52" t="e">
        <v>#N/A</v>
      </c>
      <c r="G2049" s="134" t="s">
        <v>9105</v>
      </c>
      <c r="H2049" s="52" t="s">
        <v>4002</v>
      </c>
      <c r="I2049" s="52">
        <v>6932485005420</v>
      </c>
      <c r="J2049" s="52">
        <v>194846423045</v>
      </c>
      <c r="K2049" s="52"/>
    </row>
    <row r="2050" spans="1:11">
      <c r="A2050" s="52" t="s">
        <v>957</v>
      </c>
      <c r="B2050" s="52" t="s">
        <v>8178</v>
      </c>
      <c r="C2050" s="128" t="s">
        <v>8713</v>
      </c>
      <c r="D2050" s="52" t="s">
        <v>8759</v>
      </c>
      <c r="E2050" s="52" t="s">
        <v>12517</v>
      </c>
      <c r="F2050" s="52" t="e">
        <v>#N/A</v>
      </c>
      <c r="G2050" s="134" t="s">
        <v>9106</v>
      </c>
      <c r="H2050" s="52" t="s">
        <v>957</v>
      </c>
      <c r="I2050" s="52">
        <v>6932485005437</v>
      </c>
      <c r="J2050" s="52">
        <v>194846423052</v>
      </c>
      <c r="K2050" s="52"/>
    </row>
    <row r="2051" spans="1:11">
      <c r="A2051" s="52" t="s">
        <v>5760</v>
      </c>
      <c r="B2051" s="52" t="s">
        <v>7554</v>
      </c>
      <c r="C2051" s="128" t="s">
        <v>7556</v>
      </c>
      <c r="D2051" s="52" t="s">
        <v>8759</v>
      </c>
      <c r="E2051" s="52" t="s">
        <v>12518</v>
      </c>
      <c r="F2051" s="52" t="e">
        <v>#N/A</v>
      </c>
      <c r="G2051" s="134" t="s">
        <v>7558</v>
      </c>
      <c r="H2051" s="52" t="s">
        <v>5760</v>
      </c>
      <c r="I2051" s="52">
        <v>6932485005444</v>
      </c>
      <c r="J2051" s="52">
        <v>194846423069</v>
      </c>
      <c r="K2051" s="52"/>
    </row>
    <row r="2052" spans="1:11">
      <c r="A2052" s="52" t="s">
        <v>1009</v>
      </c>
      <c r="B2052" s="52" t="s">
        <v>10222</v>
      </c>
      <c r="C2052" s="128" t="s">
        <v>9733</v>
      </c>
      <c r="D2052" s="52"/>
      <c r="E2052" s="52" t="s">
        <v>12519</v>
      </c>
      <c r="F2052" s="52"/>
      <c r="G2052" s="134" t="s">
        <v>10799</v>
      </c>
      <c r="H2052" s="52" t="s">
        <v>1009</v>
      </c>
      <c r="I2052" s="52">
        <v>6932485011131</v>
      </c>
      <c r="J2052" s="52">
        <v>194846427081</v>
      </c>
      <c r="K2052" s="52"/>
    </row>
    <row r="2053" spans="1:11">
      <c r="A2053" s="52" t="s">
        <v>1678</v>
      </c>
      <c r="B2053" s="52" t="s">
        <v>8112</v>
      </c>
      <c r="C2053" s="128" t="s">
        <v>8714</v>
      </c>
      <c r="D2053" s="52" t="s">
        <v>8759</v>
      </c>
      <c r="E2053" s="52" t="s">
        <v>12520</v>
      </c>
      <c r="F2053" s="52" t="s">
        <v>8803</v>
      </c>
      <c r="G2053" s="134" t="s">
        <v>4496</v>
      </c>
      <c r="H2053" s="52" t="s">
        <v>1678</v>
      </c>
      <c r="I2053" s="52">
        <v>6932485002931</v>
      </c>
      <c r="J2053" s="52">
        <v>194846421287</v>
      </c>
      <c r="K2053" s="52"/>
    </row>
    <row r="2054" spans="1:11">
      <c r="A2054" s="52" t="s">
        <v>957</v>
      </c>
      <c r="B2054" s="52" t="s">
        <v>7954</v>
      </c>
      <c r="C2054" s="128" t="s">
        <v>8715</v>
      </c>
      <c r="D2054" s="52" t="s">
        <v>8759</v>
      </c>
      <c r="E2054" s="52" t="s">
        <v>12521</v>
      </c>
      <c r="F2054" s="52" t="s">
        <v>8803</v>
      </c>
      <c r="G2054" s="134" t="s">
        <v>8901</v>
      </c>
      <c r="H2054" s="52" t="s">
        <v>957</v>
      </c>
      <c r="I2054" s="52">
        <v>6932485002948</v>
      </c>
      <c r="J2054" s="52">
        <v>194846421294</v>
      </c>
      <c r="K2054" s="52"/>
    </row>
    <row r="2055" spans="1:11">
      <c r="A2055" s="52" t="s">
        <v>992</v>
      </c>
      <c r="B2055" s="52" t="s">
        <v>7814</v>
      </c>
      <c r="C2055" s="128" t="s">
        <v>8716</v>
      </c>
      <c r="D2055" s="52" t="s">
        <v>8759</v>
      </c>
      <c r="E2055" s="52" t="s">
        <v>12522</v>
      </c>
      <c r="F2055" s="52" t="s">
        <v>8803</v>
      </c>
      <c r="G2055" s="134" t="s">
        <v>1593</v>
      </c>
      <c r="H2055" s="52" t="s">
        <v>992</v>
      </c>
      <c r="I2055" s="52">
        <v>6932485002955</v>
      </c>
      <c r="J2055" s="52">
        <v>194846421300</v>
      </c>
      <c r="K2055" s="52"/>
    </row>
    <row r="2056" spans="1:11">
      <c r="A2056" s="52" t="s">
        <v>5760</v>
      </c>
      <c r="B2056" s="52" t="s">
        <v>7813</v>
      </c>
      <c r="C2056" s="128" t="s">
        <v>8717</v>
      </c>
      <c r="D2056" s="52" t="s">
        <v>8759</v>
      </c>
      <c r="E2056" s="52" t="s">
        <v>12523</v>
      </c>
      <c r="F2056" s="52" t="s">
        <v>8803</v>
      </c>
      <c r="G2056" s="134" t="s">
        <v>8902</v>
      </c>
      <c r="H2056" s="52" t="s">
        <v>5760</v>
      </c>
      <c r="I2056" s="52">
        <v>6932485002962</v>
      </c>
      <c r="J2056" s="52">
        <v>194846421317</v>
      </c>
      <c r="K2056" s="52"/>
    </row>
    <row r="2057" spans="1:11">
      <c r="A2057" s="52" t="s">
        <v>772</v>
      </c>
      <c r="B2057" s="52" t="s">
        <v>8048</v>
      </c>
      <c r="C2057" s="128" t="s">
        <v>8718</v>
      </c>
      <c r="D2057" s="52" t="s">
        <v>8759</v>
      </c>
      <c r="E2057" s="52" t="s">
        <v>12524</v>
      </c>
      <c r="F2057" s="52" t="s">
        <v>8803</v>
      </c>
      <c r="G2057" s="134" t="s">
        <v>2364</v>
      </c>
      <c r="H2057" s="52" t="s">
        <v>772</v>
      </c>
      <c r="I2057" s="52">
        <v>6932485002979</v>
      </c>
      <c r="J2057" s="52">
        <v>194846421324</v>
      </c>
      <c r="K2057" s="52"/>
    </row>
    <row r="2058" spans="1:11">
      <c r="A2058" s="52" t="s">
        <v>2467</v>
      </c>
      <c r="B2058" s="52" t="s">
        <v>7852</v>
      </c>
      <c r="C2058" s="128" t="s">
        <v>8719</v>
      </c>
      <c r="D2058" s="52" t="s">
        <v>8759</v>
      </c>
      <c r="E2058" s="52" t="s">
        <v>12525</v>
      </c>
      <c r="F2058" s="52" t="s">
        <v>8803</v>
      </c>
      <c r="G2058" s="134" t="s">
        <v>8903</v>
      </c>
      <c r="H2058" s="52" t="s">
        <v>2467</v>
      </c>
      <c r="I2058" s="52">
        <v>6932485002986</v>
      </c>
      <c r="J2058" s="52">
        <v>194846421331</v>
      </c>
      <c r="K2058" s="52"/>
    </row>
    <row r="2059" spans="1:11">
      <c r="A2059" s="52" t="s">
        <v>769</v>
      </c>
      <c r="B2059" s="52" t="s">
        <v>7848</v>
      </c>
      <c r="C2059" s="128" t="s">
        <v>8720</v>
      </c>
      <c r="D2059" s="52" t="s">
        <v>8759</v>
      </c>
      <c r="E2059" s="52" t="s">
        <v>12526</v>
      </c>
      <c r="F2059" s="52" t="s">
        <v>8803</v>
      </c>
      <c r="G2059" s="134" t="s">
        <v>768</v>
      </c>
      <c r="H2059" s="52" t="s">
        <v>769</v>
      </c>
      <c r="I2059" s="52">
        <v>6932485002993</v>
      </c>
      <c r="J2059" s="52">
        <v>194846421348</v>
      </c>
      <c r="K2059" s="52"/>
    </row>
    <row r="2060" spans="1:11">
      <c r="A2060" s="52" t="s">
        <v>762</v>
      </c>
      <c r="B2060" s="52" t="s">
        <v>7818</v>
      </c>
      <c r="C2060" s="128" t="s">
        <v>8721</v>
      </c>
      <c r="D2060" s="52" t="s">
        <v>8759</v>
      </c>
      <c r="E2060" s="52" t="s">
        <v>12527</v>
      </c>
      <c r="F2060" s="52" t="s">
        <v>8803</v>
      </c>
      <c r="G2060" s="134" t="s">
        <v>8904</v>
      </c>
      <c r="H2060" s="52" t="s">
        <v>762</v>
      </c>
      <c r="I2060" s="52">
        <v>6932485003037</v>
      </c>
      <c r="J2060" s="52">
        <v>194846421386</v>
      </c>
      <c r="K2060" s="52"/>
    </row>
    <row r="2061" spans="1:11">
      <c r="A2061" s="52" t="s">
        <v>976</v>
      </c>
      <c r="B2061" s="52" t="s">
        <v>8090</v>
      </c>
      <c r="C2061" s="128" t="s">
        <v>8722</v>
      </c>
      <c r="D2061" s="52" t="s">
        <v>8759</v>
      </c>
      <c r="E2061" s="52" t="s">
        <v>12528</v>
      </c>
      <c r="F2061" s="52" t="s">
        <v>8803</v>
      </c>
      <c r="G2061" s="134" t="s">
        <v>2425</v>
      </c>
      <c r="H2061" s="52" t="s">
        <v>976</v>
      </c>
      <c r="I2061" s="52">
        <v>6932485003044</v>
      </c>
      <c r="J2061" s="52">
        <v>194846421393</v>
      </c>
      <c r="K2061" s="52"/>
    </row>
    <row r="2062" spans="1:11">
      <c r="A2062" s="52" t="s">
        <v>772</v>
      </c>
      <c r="B2062" s="52" t="s">
        <v>7789</v>
      </c>
      <c r="C2062" s="128" t="s">
        <v>8723</v>
      </c>
      <c r="D2062" s="52" t="s">
        <v>8759</v>
      </c>
      <c r="E2062" s="52" t="s">
        <v>12529</v>
      </c>
      <c r="F2062" s="52" t="s">
        <v>8803</v>
      </c>
      <c r="G2062" s="134" t="s">
        <v>2362</v>
      </c>
      <c r="H2062" s="52" t="s">
        <v>772</v>
      </c>
      <c r="I2062" s="52">
        <v>6932485003051</v>
      </c>
      <c r="J2062" s="52">
        <v>194846421409</v>
      </c>
      <c r="K2062" s="52"/>
    </row>
    <row r="2063" spans="1:11">
      <c r="A2063" s="52" t="s">
        <v>1599</v>
      </c>
      <c r="B2063" s="52" t="s">
        <v>7981</v>
      </c>
      <c r="C2063" s="128" t="s">
        <v>8724</v>
      </c>
      <c r="D2063" s="52" t="s">
        <v>8759</v>
      </c>
      <c r="E2063" s="52" t="s">
        <v>12530</v>
      </c>
      <c r="F2063" s="52" t="s">
        <v>8803</v>
      </c>
      <c r="G2063" s="134" t="s">
        <v>8905</v>
      </c>
      <c r="H2063" s="52" t="s">
        <v>1599</v>
      </c>
      <c r="I2063" s="52">
        <v>6932485003099</v>
      </c>
      <c r="J2063" s="52">
        <v>194846421447</v>
      </c>
      <c r="K2063" s="52"/>
    </row>
    <row r="2064" spans="1:11">
      <c r="A2064" s="52" t="s">
        <v>995</v>
      </c>
      <c r="B2064" s="52" t="s">
        <v>8052</v>
      </c>
      <c r="C2064" s="128" t="s">
        <v>8725</v>
      </c>
      <c r="D2064" s="52" t="s">
        <v>8759</v>
      </c>
      <c r="E2064" s="52" t="s">
        <v>12531</v>
      </c>
      <c r="F2064" s="52" t="s">
        <v>8803</v>
      </c>
      <c r="G2064" s="134" t="s">
        <v>4498</v>
      </c>
      <c r="H2064" s="52" t="s">
        <v>995</v>
      </c>
      <c r="I2064" s="52">
        <v>6932485003105</v>
      </c>
      <c r="J2064" s="52">
        <v>194846421454</v>
      </c>
      <c r="K2064" s="52"/>
    </row>
    <row r="2065" spans="1:11">
      <c r="A2065" s="52" t="s">
        <v>277</v>
      </c>
      <c r="B2065" s="52" t="s">
        <v>5186</v>
      </c>
      <c r="C2065" s="128" t="s">
        <v>1783</v>
      </c>
      <c r="D2065" s="52" t="s">
        <v>386</v>
      </c>
      <c r="E2065" s="52">
        <v>0</v>
      </c>
      <c r="F2065" s="52" t="s">
        <v>5616</v>
      </c>
      <c r="G2065" s="134" t="s">
        <v>5617</v>
      </c>
      <c r="H2065" s="134" t="s">
        <v>277</v>
      </c>
      <c r="I2065" s="52" t="s">
        <v>387</v>
      </c>
      <c r="J2065" s="52" t="e">
        <v>#N/A</v>
      </c>
      <c r="K2065" s="52"/>
    </row>
    <row r="2066" spans="1:11">
      <c r="A2066" s="52" t="s">
        <v>1678</v>
      </c>
      <c r="B2066" s="52" t="s">
        <v>8088</v>
      </c>
      <c r="C2066" s="128" t="s">
        <v>8726</v>
      </c>
      <c r="D2066" s="52" t="s">
        <v>8759</v>
      </c>
      <c r="E2066" s="52" t="s">
        <v>12532</v>
      </c>
      <c r="F2066" s="52" t="s">
        <v>8803</v>
      </c>
      <c r="G2066" s="134" t="s">
        <v>4487</v>
      </c>
      <c r="H2066" s="52" t="s">
        <v>1678</v>
      </c>
      <c r="I2066" s="52">
        <v>6932485002924</v>
      </c>
      <c r="J2066" s="52">
        <v>194846421270</v>
      </c>
      <c r="K2066" s="52"/>
    </row>
    <row r="2067" spans="1:11">
      <c r="A2067" s="52" t="s">
        <v>762</v>
      </c>
      <c r="B2067" s="52" t="s">
        <v>8083</v>
      </c>
      <c r="C2067" s="128" t="s">
        <v>8727</v>
      </c>
      <c r="D2067" s="52" t="s">
        <v>8759</v>
      </c>
      <c r="E2067" s="52">
        <v>0</v>
      </c>
      <c r="F2067" s="52" t="s">
        <v>8803</v>
      </c>
      <c r="G2067" s="134" t="s">
        <v>8906</v>
      </c>
      <c r="H2067" s="52" t="s">
        <v>762</v>
      </c>
      <c r="I2067" s="52">
        <v>6932485003006</v>
      </c>
      <c r="J2067" s="52">
        <v>194846421355</v>
      </c>
      <c r="K2067" s="52"/>
    </row>
    <row r="2068" spans="1:11">
      <c r="A2068" s="52" t="s">
        <v>762</v>
      </c>
      <c r="B2068" s="52" t="s">
        <v>8141</v>
      </c>
      <c r="C2068" s="128" t="s">
        <v>8728</v>
      </c>
      <c r="D2068" s="52" t="s">
        <v>8759</v>
      </c>
      <c r="E2068" s="52" t="s">
        <v>12533</v>
      </c>
      <c r="F2068" s="52" t="s">
        <v>8804</v>
      </c>
      <c r="G2068" s="134" t="s">
        <v>8825</v>
      </c>
      <c r="H2068" s="52" t="s">
        <v>762</v>
      </c>
      <c r="I2068" s="52">
        <v>6932485003013</v>
      </c>
      <c r="J2068" s="52">
        <v>194846421362</v>
      </c>
      <c r="K2068" s="52"/>
    </row>
    <row r="2069" spans="1:11">
      <c r="A2069" s="52" t="s">
        <v>8777</v>
      </c>
      <c r="B2069" s="52" t="s">
        <v>7961</v>
      </c>
      <c r="C2069" s="128" t="s">
        <v>8729</v>
      </c>
      <c r="D2069" s="52" t="s">
        <v>8759</v>
      </c>
      <c r="E2069" s="52" t="s">
        <v>12534</v>
      </c>
      <c r="F2069" s="52" t="s">
        <v>8803</v>
      </c>
      <c r="G2069" s="134" t="s">
        <v>8907</v>
      </c>
      <c r="H2069" s="52" t="s">
        <v>8777</v>
      </c>
      <c r="I2069" s="52">
        <v>6932485003068</v>
      </c>
      <c r="J2069" s="52">
        <v>194846421416</v>
      </c>
      <c r="K2069" s="52"/>
    </row>
    <row r="2070" spans="1:11">
      <c r="A2070" s="52" t="s">
        <v>8777</v>
      </c>
      <c r="B2070" s="52" t="s">
        <v>8096</v>
      </c>
      <c r="C2070" s="128" t="s">
        <v>8730</v>
      </c>
      <c r="D2070" s="52" t="s">
        <v>8759</v>
      </c>
      <c r="E2070" s="52" t="s">
        <v>12535</v>
      </c>
      <c r="F2070" s="52" t="s">
        <v>8803</v>
      </c>
      <c r="G2070" s="134" t="s">
        <v>8908</v>
      </c>
      <c r="H2070" s="52" t="s">
        <v>8777</v>
      </c>
      <c r="I2070" s="52">
        <v>6932485003075</v>
      </c>
      <c r="J2070" s="52">
        <v>194846421423</v>
      </c>
      <c r="K2070" s="52"/>
    </row>
    <row r="2071" spans="1:11">
      <c r="A2071" s="52" t="s">
        <v>946</v>
      </c>
      <c r="B2071" s="52" t="s">
        <v>9924</v>
      </c>
      <c r="C2071" s="128" t="s">
        <v>9334</v>
      </c>
      <c r="D2071" s="52"/>
      <c r="E2071" s="52" t="s">
        <v>12537</v>
      </c>
      <c r="F2071" s="52"/>
      <c r="G2071" s="134" t="s">
        <v>10404</v>
      </c>
      <c r="H2071" s="52" t="s">
        <v>946</v>
      </c>
      <c r="I2071" s="52">
        <v>6932485007493</v>
      </c>
      <c r="J2071" s="52">
        <v>194846424882</v>
      </c>
      <c r="K2071" s="52"/>
    </row>
    <row r="2072" spans="1:11">
      <c r="A2072" s="52" t="s">
        <v>976</v>
      </c>
      <c r="B2072" s="52" t="s">
        <v>10223</v>
      </c>
      <c r="C2072" s="128" t="s">
        <v>9734</v>
      </c>
      <c r="D2072" s="52"/>
      <c r="E2072" s="52" t="s">
        <v>12538</v>
      </c>
      <c r="F2072" s="52"/>
      <c r="G2072" s="134" t="s">
        <v>10800</v>
      </c>
      <c r="H2072" s="52" t="s">
        <v>976</v>
      </c>
      <c r="I2072" s="52" t="e">
        <v>#N/A</v>
      </c>
      <c r="J2072" s="52">
        <v>194846424899</v>
      </c>
      <c r="K2072" s="52"/>
    </row>
    <row r="2073" spans="1:11">
      <c r="A2073" s="52" t="s">
        <v>2467</v>
      </c>
      <c r="B2073" s="52" t="s">
        <v>10080</v>
      </c>
      <c r="C2073" s="128" t="s">
        <v>9537</v>
      </c>
      <c r="D2073" s="52"/>
      <c r="E2073" s="52" t="s">
        <v>12539</v>
      </c>
      <c r="F2073" s="52"/>
      <c r="G2073" s="134" t="s">
        <v>10607</v>
      </c>
      <c r="H2073" s="52" t="s">
        <v>2467</v>
      </c>
      <c r="I2073" s="52" t="e">
        <v>#N/A</v>
      </c>
      <c r="J2073" s="52">
        <v>194846424905</v>
      </c>
      <c r="K2073" s="52"/>
    </row>
    <row r="2074" spans="1:11">
      <c r="A2074" s="52" t="s">
        <v>995</v>
      </c>
      <c r="B2074" s="52" t="s">
        <v>10306</v>
      </c>
      <c r="C2074" s="128" t="s">
        <v>9836</v>
      </c>
      <c r="D2074" s="52"/>
      <c r="E2074" s="52" t="s">
        <v>12540</v>
      </c>
      <c r="F2074" s="52"/>
      <c r="G2074" s="134" t="s">
        <v>10900</v>
      </c>
      <c r="H2074" s="52" t="s">
        <v>995</v>
      </c>
      <c r="I2074" s="52">
        <v>6932485007523</v>
      </c>
      <c r="J2074" s="52">
        <v>194846424912</v>
      </c>
      <c r="K2074" s="52"/>
    </row>
    <row r="2075" spans="1:11">
      <c r="A2075" s="52" t="s">
        <v>772</v>
      </c>
      <c r="B2075" s="52" t="s">
        <v>10232</v>
      </c>
      <c r="C2075" s="128" t="s">
        <v>9745</v>
      </c>
      <c r="D2075" s="52"/>
      <c r="E2075" s="52" t="s">
        <v>12541</v>
      </c>
      <c r="F2075" s="52"/>
      <c r="G2075" s="134" t="s">
        <v>10811</v>
      </c>
      <c r="H2075" s="52" t="s">
        <v>772</v>
      </c>
      <c r="I2075" s="52" t="e">
        <v>#N/A</v>
      </c>
      <c r="J2075" s="52">
        <v>194846424929</v>
      </c>
      <c r="K2075" s="52"/>
    </row>
    <row r="2076" spans="1:11">
      <c r="A2076" s="52" t="s">
        <v>762</v>
      </c>
      <c r="B2076" s="52" t="s">
        <v>10289</v>
      </c>
      <c r="C2076" s="128" t="s">
        <v>9816</v>
      </c>
      <c r="D2076" s="52"/>
      <c r="E2076" s="52" t="s">
        <v>12542</v>
      </c>
      <c r="F2076" s="52"/>
      <c r="G2076" s="134" t="s">
        <v>10881</v>
      </c>
      <c r="H2076" s="52" t="s">
        <v>762</v>
      </c>
      <c r="I2076" s="52" t="e">
        <v>#N/A</v>
      </c>
      <c r="J2076" s="52">
        <v>194846424936</v>
      </c>
      <c r="K2076" s="52"/>
    </row>
    <row r="2077" spans="1:11">
      <c r="A2077" s="52" t="s">
        <v>769</v>
      </c>
      <c r="B2077" s="52" t="s">
        <v>10127</v>
      </c>
      <c r="C2077" s="128" t="s">
        <v>9607</v>
      </c>
      <c r="D2077" s="52"/>
      <c r="E2077" s="52" t="s">
        <v>12543</v>
      </c>
      <c r="F2077" s="52"/>
      <c r="G2077" s="134" t="s">
        <v>10676</v>
      </c>
      <c r="H2077" s="52" t="s">
        <v>769</v>
      </c>
      <c r="I2077" s="52" t="e">
        <v>#N/A</v>
      </c>
      <c r="J2077" s="52">
        <v>194846424943</v>
      </c>
      <c r="K2077" s="52"/>
    </row>
    <row r="2078" spans="1:11">
      <c r="A2078" s="52" t="s">
        <v>769</v>
      </c>
      <c r="B2078" s="52" t="s">
        <v>10200</v>
      </c>
      <c r="C2078" s="128" t="s">
        <v>9703</v>
      </c>
      <c r="D2078" s="52"/>
      <c r="E2078" s="52" t="s">
        <v>12544</v>
      </c>
      <c r="F2078" s="52"/>
      <c r="G2078" s="134" t="s">
        <v>10769</v>
      </c>
      <c r="H2078" s="52" t="s">
        <v>769</v>
      </c>
      <c r="I2078" s="52">
        <v>6932485007561</v>
      </c>
      <c r="J2078" s="52">
        <v>194846424950</v>
      </c>
      <c r="K2078" s="52"/>
    </row>
    <row r="2079" spans="1:11">
      <c r="A2079" s="52" t="s">
        <v>1678</v>
      </c>
      <c r="B2079" s="52" t="s">
        <v>10233</v>
      </c>
      <c r="C2079" s="128" t="s">
        <v>9746</v>
      </c>
      <c r="D2079" s="52"/>
      <c r="E2079" s="52" t="s">
        <v>12545</v>
      </c>
      <c r="F2079" s="52"/>
      <c r="G2079" s="134" t="s">
        <v>10812</v>
      </c>
      <c r="H2079" s="52" t="s">
        <v>1678</v>
      </c>
      <c r="I2079" s="52" t="e">
        <v>#N/A</v>
      </c>
      <c r="J2079" s="52">
        <v>194846424967</v>
      </c>
      <c r="K2079" s="52"/>
    </row>
    <row r="2080" spans="1:11">
      <c r="A2080" s="52" t="s">
        <v>943</v>
      </c>
      <c r="B2080" s="52" t="s">
        <v>10321</v>
      </c>
      <c r="C2080" s="128" t="s">
        <v>9854</v>
      </c>
      <c r="D2080" s="52"/>
      <c r="E2080" s="52" t="s">
        <v>12546</v>
      </c>
      <c r="F2080" s="52"/>
      <c r="G2080" s="134" t="s">
        <v>10918</v>
      </c>
      <c r="H2080" s="52" t="s">
        <v>943</v>
      </c>
      <c r="I2080" s="52" t="e">
        <v>#N/A</v>
      </c>
      <c r="J2080" s="52">
        <v>194846424974</v>
      </c>
      <c r="K2080" s="52"/>
    </row>
    <row r="2081" spans="1:11">
      <c r="A2081" s="52" t="s">
        <v>4002</v>
      </c>
      <c r="B2081" s="52" t="s">
        <v>10019</v>
      </c>
      <c r="C2081" s="128" t="s">
        <v>9462</v>
      </c>
      <c r="D2081" s="52"/>
      <c r="E2081" s="52" t="s">
        <v>12547</v>
      </c>
      <c r="F2081" s="52"/>
      <c r="G2081" s="134" t="s">
        <v>10532</v>
      </c>
      <c r="H2081" s="52" t="s">
        <v>4002</v>
      </c>
      <c r="I2081" s="52" t="e">
        <v>#N/A</v>
      </c>
      <c r="J2081" s="52">
        <v>194846424981</v>
      </c>
      <c r="K2081" s="52"/>
    </row>
    <row r="2082" spans="1:11">
      <c r="A2082" s="52" t="s">
        <v>946</v>
      </c>
      <c r="B2082" s="52" t="s">
        <v>10259</v>
      </c>
      <c r="C2082" s="128" t="s">
        <v>9781</v>
      </c>
      <c r="D2082" s="52"/>
      <c r="E2082" s="52" t="s">
        <v>12548</v>
      </c>
      <c r="F2082" s="52"/>
      <c r="G2082" s="134" t="s">
        <v>10846</v>
      </c>
      <c r="H2082" s="52" t="s">
        <v>946</v>
      </c>
      <c r="I2082" s="52">
        <v>6932485008100</v>
      </c>
      <c r="J2082" s="52">
        <v>194846425254</v>
      </c>
      <c r="K2082" s="52"/>
    </row>
    <row r="2083" spans="1:11">
      <c r="A2083" s="52" t="s">
        <v>2467</v>
      </c>
      <c r="B2083" s="52" t="s">
        <v>10051</v>
      </c>
      <c r="C2083" s="128" t="s">
        <v>9501</v>
      </c>
      <c r="D2083" s="52"/>
      <c r="E2083" s="52">
        <v>0</v>
      </c>
      <c r="F2083" s="52"/>
      <c r="G2083" s="134" t="s">
        <v>10571</v>
      </c>
      <c r="H2083" s="134" t="s">
        <v>2467</v>
      </c>
      <c r="I2083" s="52" t="e">
        <v>#N/A</v>
      </c>
      <c r="J2083" s="52" t="e">
        <v>#N/A</v>
      </c>
      <c r="K2083" s="52"/>
    </row>
    <row r="2084" spans="1:11">
      <c r="A2084" s="52" t="s">
        <v>946</v>
      </c>
      <c r="B2084" s="52" t="s">
        <v>7798</v>
      </c>
      <c r="C2084" s="128" t="s">
        <v>8732</v>
      </c>
      <c r="D2084" s="52" t="s">
        <v>8759</v>
      </c>
      <c r="E2084" s="52" t="s">
        <v>12549</v>
      </c>
      <c r="F2084" s="52" t="e">
        <v>#N/A</v>
      </c>
      <c r="G2084" s="134" t="s">
        <v>9107</v>
      </c>
      <c r="H2084" s="52" t="s">
        <v>946</v>
      </c>
      <c r="I2084" s="52">
        <v>6932485005642</v>
      </c>
      <c r="J2084" s="52">
        <v>194846423267</v>
      </c>
      <c r="K2084" s="52"/>
    </row>
    <row r="2085" spans="1:11">
      <c r="A2085" s="52" t="s">
        <v>4002</v>
      </c>
      <c r="B2085" s="52" t="s">
        <v>7778</v>
      </c>
      <c r="C2085" s="128" t="s">
        <v>8733</v>
      </c>
      <c r="D2085" s="52" t="s">
        <v>8759</v>
      </c>
      <c r="E2085" s="52" t="s">
        <v>12550</v>
      </c>
      <c r="F2085" s="52" t="e">
        <v>#N/A</v>
      </c>
      <c r="G2085" s="134" t="s">
        <v>9108</v>
      </c>
      <c r="H2085" s="52" t="s">
        <v>4002</v>
      </c>
      <c r="I2085" s="52">
        <v>6932485004546</v>
      </c>
      <c r="J2085" s="52">
        <v>194846422338</v>
      </c>
      <c r="K2085" s="52"/>
    </row>
    <row r="2086" spans="1:11">
      <c r="A2086" s="52" t="s">
        <v>943</v>
      </c>
      <c r="B2086" s="52" t="s">
        <v>7807</v>
      </c>
      <c r="C2086" s="128" t="s">
        <v>8734</v>
      </c>
      <c r="D2086" s="52" t="s">
        <v>8759</v>
      </c>
      <c r="E2086" s="52" t="s">
        <v>12551</v>
      </c>
      <c r="F2086" s="52" t="e">
        <v>#N/A</v>
      </c>
      <c r="G2086" s="134" t="s">
        <v>9109</v>
      </c>
      <c r="H2086" s="52" t="s">
        <v>943</v>
      </c>
      <c r="I2086" s="52">
        <v>6932485004577</v>
      </c>
      <c r="J2086" s="52">
        <v>194846422369</v>
      </c>
      <c r="K2086" s="52"/>
    </row>
    <row r="2087" spans="1:11">
      <c r="A2087" s="52" t="s">
        <v>1678</v>
      </c>
      <c r="B2087" s="52" t="s">
        <v>8028</v>
      </c>
      <c r="C2087" s="128" t="s">
        <v>8735</v>
      </c>
      <c r="D2087" s="52" t="s">
        <v>8759</v>
      </c>
      <c r="E2087" s="52" t="s">
        <v>12552</v>
      </c>
      <c r="F2087" s="52" t="e">
        <v>#N/A</v>
      </c>
      <c r="G2087" s="134" t="s">
        <v>9110</v>
      </c>
      <c r="H2087" s="52" t="s">
        <v>1678</v>
      </c>
      <c r="I2087" s="52">
        <v>6932485004560</v>
      </c>
      <c r="J2087" s="52">
        <v>194846422352</v>
      </c>
      <c r="K2087" s="52"/>
    </row>
    <row r="2088" spans="1:11">
      <c r="A2088" s="52" t="s">
        <v>976</v>
      </c>
      <c r="B2088" s="52" t="s">
        <v>8078</v>
      </c>
      <c r="C2088" s="128" t="s">
        <v>8736</v>
      </c>
      <c r="D2088" s="52" t="s">
        <v>8759</v>
      </c>
      <c r="E2088" s="52" t="s">
        <v>12553</v>
      </c>
      <c r="F2088" s="52" t="e">
        <v>#N/A</v>
      </c>
      <c r="G2088" s="134" t="s">
        <v>9111</v>
      </c>
      <c r="H2088" s="52" t="s">
        <v>976</v>
      </c>
      <c r="I2088" s="52">
        <v>6932485004553</v>
      </c>
      <c r="J2088" s="52">
        <v>194846422345</v>
      </c>
      <c r="K2088" s="52"/>
    </row>
    <row r="2089" spans="1:11">
      <c r="A2089" s="52" t="s">
        <v>762</v>
      </c>
      <c r="B2089" s="52" t="s">
        <v>7858</v>
      </c>
      <c r="C2089" s="128" t="s">
        <v>8737</v>
      </c>
      <c r="D2089" s="52" t="s">
        <v>8759</v>
      </c>
      <c r="E2089" s="52" t="s">
        <v>12554</v>
      </c>
      <c r="F2089" s="52" t="e">
        <v>#N/A</v>
      </c>
      <c r="G2089" s="134" t="s">
        <v>9112</v>
      </c>
      <c r="H2089" s="52" t="s">
        <v>762</v>
      </c>
      <c r="I2089" s="52">
        <v>6932485004522</v>
      </c>
      <c r="J2089" s="52">
        <v>194846422314</v>
      </c>
      <c r="K2089" s="52"/>
    </row>
    <row r="2090" spans="1:11">
      <c r="A2090" s="52" t="s">
        <v>946</v>
      </c>
      <c r="B2090" s="52" t="s">
        <v>7847</v>
      </c>
      <c r="C2090" s="128" t="s">
        <v>8738</v>
      </c>
      <c r="D2090" s="52" t="s">
        <v>8759</v>
      </c>
      <c r="E2090" s="52" t="s">
        <v>12555</v>
      </c>
      <c r="F2090" s="52" t="e">
        <v>#N/A</v>
      </c>
      <c r="G2090" s="134" t="s">
        <v>9113</v>
      </c>
      <c r="H2090" s="52" t="s">
        <v>946</v>
      </c>
      <c r="I2090" s="52">
        <v>6932485004539</v>
      </c>
      <c r="J2090" s="52">
        <v>194846422321</v>
      </c>
      <c r="K2090" s="52"/>
    </row>
    <row r="2091" spans="1:11">
      <c r="A2091" s="52" t="s">
        <v>762</v>
      </c>
      <c r="B2091" s="52" t="s">
        <v>8104</v>
      </c>
      <c r="C2091" s="128" t="s">
        <v>8739</v>
      </c>
      <c r="D2091" s="52" t="s">
        <v>8759</v>
      </c>
      <c r="E2091" s="52" t="s">
        <v>12556</v>
      </c>
      <c r="F2091" s="52" t="e">
        <v>#N/A</v>
      </c>
      <c r="G2091" s="134" t="s">
        <v>9114</v>
      </c>
      <c r="H2091" s="52" t="s">
        <v>762</v>
      </c>
      <c r="I2091" s="52">
        <v>6932485004584</v>
      </c>
      <c r="J2091" s="52">
        <v>194846422376</v>
      </c>
      <c r="K2091" s="52"/>
    </row>
    <row r="2092" spans="1:11">
      <c r="A2092" s="52" t="s">
        <v>2467</v>
      </c>
      <c r="B2092" s="52" t="s">
        <v>7884</v>
      </c>
      <c r="C2092" s="128" t="s">
        <v>8740</v>
      </c>
      <c r="D2092" s="52" t="s">
        <v>8759</v>
      </c>
      <c r="E2092" s="52" t="s">
        <v>12557</v>
      </c>
      <c r="F2092" s="52" t="e">
        <v>#N/A</v>
      </c>
      <c r="G2092" s="134" t="s">
        <v>9115</v>
      </c>
      <c r="H2092" s="52" t="s">
        <v>2467</v>
      </c>
      <c r="I2092" s="52">
        <v>6932485004591</v>
      </c>
      <c r="J2092" s="52">
        <v>194846422383</v>
      </c>
      <c r="K2092" s="52"/>
    </row>
    <row r="2093" spans="1:11">
      <c r="A2093" s="52" t="s">
        <v>2467</v>
      </c>
      <c r="B2093" s="52" t="s">
        <v>9937</v>
      </c>
      <c r="C2093" s="128" t="s">
        <v>9352</v>
      </c>
      <c r="D2093" s="52"/>
      <c r="E2093" s="52">
        <v>0</v>
      </c>
      <c r="F2093" s="52"/>
      <c r="G2093" s="134" t="s">
        <v>10421</v>
      </c>
      <c r="H2093" s="134" t="s">
        <v>2467</v>
      </c>
      <c r="I2093" s="52" t="e">
        <v>#N/A</v>
      </c>
      <c r="J2093" s="52" t="e">
        <v>#N/A</v>
      </c>
      <c r="K2093" s="52"/>
    </row>
    <row r="2094" spans="1:11">
      <c r="A2094" s="52" t="s">
        <v>4002</v>
      </c>
      <c r="B2094" s="52" t="s">
        <v>8212</v>
      </c>
      <c r="C2094" s="128" t="s">
        <v>8741</v>
      </c>
      <c r="D2094" s="52" t="s">
        <v>8759</v>
      </c>
      <c r="E2094" s="52" t="s">
        <v>12558</v>
      </c>
      <c r="F2094" s="52" t="e">
        <v>#N/A</v>
      </c>
      <c r="G2094" s="134" t="s">
        <v>9116</v>
      </c>
      <c r="H2094" s="52" t="s">
        <v>4002</v>
      </c>
      <c r="I2094" s="52">
        <v>6932485004621</v>
      </c>
      <c r="J2094" s="52">
        <v>194846422413</v>
      </c>
      <c r="K2094" s="52"/>
    </row>
    <row r="2095" spans="1:11">
      <c r="A2095" s="52" t="s">
        <v>1678</v>
      </c>
      <c r="B2095" s="52" t="s">
        <v>8125</v>
      </c>
      <c r="C2095" s="128" t="s">
        <v>8742</v>
      </c>
      <c r="D2095" s="52" t="s">
        <v>8759</v>
      </c>
      <c r="E2095" s="52" t="s">
        <v>12559</v>
      </c>
      <c r="F2095" s="52" t="e">
        <v>#N/A</v>
      </c>
      <c r="G2095" s="134" t="s">
        <v>9117</v>
      </c>
      <c r="H2095" s="52" t="s">
        <v>1678</v>
      </c>
      <c r="I2095" s="52">
        <v>6932485004645</v>
      </c>
      <c r="J2095" s="52">
        <v>194846422437</v>
      </c>
      <c r="K2095" s="52"/>
    </row>
    <row r="2096" spans="1:11">
      <c r="A2096" s="52" t="s">
        <v>976</v>
      </c>
      <c r="B2096" s="52" t="s">
        <v>8154</v>
      </c>
      <c r="C2096" s="128" t="s">
        <v>8743</v>
      </c>
      <c r="D2096" s="52" t="s">
        <v>8759</v>
      </c>
      <c r="E2096" s="52" t="s">
        <v>12560</v>
      </c>
      <c r="F2096" s="52" t="e">
        <v>#N/A</v>
      </c>
      <c r="G2096" s="134" t="s">
        <v>9118</v>
      </c>
      <c r="H2096" s="52" t="s">
        <v>976</v>
      </c>
      <c r="I2096" s="52">
        <v>6932485004638</v>
      </c>
      <c r="J2096" s="52">
        <v>194846422420</v>
      </c>
      <c r="K2096" s="52"/>
    </row>
    <row r="2097" spans="1:11">
      <c r="A2097" s="52" t="s">
        <v>762</v>
      </c>
      <c r="B2097" s="52" t="s">
        <v>7935</v>
      </c>
      <c r="C2097" s="128" t="s">
        <v>8744</v>
      </c>
      <c r="D2097" s="52" t="s">
        <v>8759</v>
      </c>
      <c r="E2097" s="52" t="s">
        <v>12561</v>
      </c>
      <c r="F2097" s="52" t="e">
        <v>#N/A</v>
      </c>
      <c r="G2097" s="134" t="s">
        <v>9119</v>
      </c>
      <c r="H2097" s="52" t="s">
        <v>762</v>
      </c>
      <c r="I2097" s="52">
        <v>6932485004607</v>
      </c>
      <c r="J2097" s="52">
        <v>194846422390</v>
      </c>
      <c r="K2097" s="52"/>
    </row>
    <row r="2098" spans="1:11">
      <c r="A2098" s="52" t="s">
        <v>946</v>
      </c>
      <c r="B2098" s="52" t="s">
        <v>7926</v>
      </c>
      <c r="C2098" s="128" t="s">
        <v>8745</v>
      </c>
      <c r="D2098" s="52" t="s">
        <v>8759</v>
      </c>
      <c r="E2098" s="52" t="s">
        <v>12562</v>
      </c>
      <c r="F2098" s="52" t="e">
        <v>#N/A</v>
      </c>
      <c r="G2098" s="134" t="s">
        <v>9120</v>
      </c>
      <c r="H2098" s="52" t="s">
        <v>946</v>
      </c>
      <c r="I2098" s="52">
        <v>6932485004614</v>
      </c>
      <c r="J2098" s="52">
        <v>194846422406</v>
      </c>
      <c r="K2098" s="52"/>
    </row>
    <row r="2099" spans="1:11">
      <c r="A2099" s="52" t="s">
        <v>2462</v>
      </c>
      <c r="B2099" s="52" t="s">
        <v>237</v>
      </c>
      <c r="C2099" s="128" t="s">
        <v>1724</v>
      </c>
      <c r="D2099" s="52" t="s">
        <v>1221</v>
      </c>
      <c r="E2099" s="52" t="s">
        <v>11340</v>
      </c>
      <c r="F2099" s="52" t="s">
        <v>5494</v>
      </c>
      <c r="G2099" s="134" t="s">
        <v>5495</v>
      </c>
      <c r="H2099" s="134" t="s">
        <v>2462</v>
      </c>
      <c r="I2099" s="52" t="s">
        <v>238</v>
      </c>
      <c r="J2099" s="52" t="e">
        <v>#N/A</v>
      </c>
      <c r="K2099" s="52"/>
    </row>
    <row r="2100" spans="1:11">
      <c r="A2100" s="52" t="s">
        <v>762</v>
      </c>
      <c r="B2100" s="52" t="s">
        <v>7851</v>
      </c>
      <c r="C2100" s="128" t="s">
        <v>8746</v>
      </c>
      <c r="D2100" s="52" t="s">
        <v>8759</v>
      </c>
      <c r="E2100" s="52" t="s">
        <v>12563</v>
      </c>
      <c r="F2100" s="52" t="e">
        <v>#N/A</v>
      </c>
      <c r="G2100" s="134" t="s">
        <v>9121</v>
      </c>
      <c r="H2100" s="52" t="s">
        <v>762</v>
      </c>
      <c r="I2100" s="52">
        <v>6932485005758</v>
      </c>
      <c r="J2100" s="52">
        <v>194846423304</v>
      </c>
      <c r="K2100" s="52"/>
    </row>
    <row r="2101" spans="1:11">
      <c r="A2101" s="52" t="s">
        <v>946</v>
      </c>
      <c r="B2101" s="52" t="s">
        <v>8091</v>
      </c>
      <c r="C2101" s="128" t="s">
        <v>8747</v>
      </c>
      <c r="D2101" s="52" t="s">
        <v>8759</v>
      </c>
      <c r="E2101" s="52" t="s">
        <v>12564</v>
      </c>
      <c r="F2101" s="52" t="e">
        <v>#N/A</v>
      </c>
      <c r="G2101" s="134" t="s">
        <v>9122</v>
      </c>
      <c r="H2101" s="52" t="s">
        <v>946</v>
      </c>
      <c r="I2101" s="52">
        <v>6932485006984</v>
      </c>
      <c r="J2101" s="52">
        <v>194846424547</v>
      </c>
      <c r="K2101" s="52"/>
    </row>
    <row r="2102" spans="1:11">
      <c r="A2102" s="52" t="s">
        <v>277</v>
      </c>
      <c r="B2102" s="52" t="s">
        <v>1219</v>
      </c>
      <c r="C2102" s="128" t="s">
        <v>1726</v>
      </c>
      <c r="D2102" s="52" t="s">
        <v>1220</v>
      </c>
      <c r="E2102" s="52" t="s">
        <v>11339</v>
      </c>
      <c r="F2102" s="52" t="s">
        <v>5498</v>
      </c>
      <c r="G2102" s="134" t="s">
        <v>1537</v>
      </c>
      <c r="H2102" s="134" t="s">
        <v>277</v>
      </c>
      <c r="I2102" s="52" t="s">
        <v>241</v>
      </c>
      <c r="J2102" s="52" t="e">
        <v>#N/A</v>
      </c>
      <c r="K2102" s="52"/>
    </row>
    <row r="2103" spans="1:11">
      <c r="A2103" s="52" t="s">
        <v>946</v>
      </c>
      <c r="B2103" s="52" t="s">
        <v>10011</v>
      </c>
      <c r="C2103" s="128" t="s">
        <v>9450</v>
      </c>
      <c r="D2103" s="52"/>
      <c r="E2103" s="52" t="s">
        <v>12565</v>
      </c>
      <c r="F2103" s="52"/>
      <c r="G2103" s="134" t="s">
        <v>10520</v>
      </c>
      <c r="H2103" s="52" t="s">
        <v>946</v>
      </c>
      <c r="I2103" s="52">
        <v>6932485008827</v>
      </c>
      <c r="J2103" s="52">
        <v>194846425551</v>
      </c>
      <c r="K2103" s="52"/>
    </row>
    <row r="2104" spans="1:11">
      <c r="A2104" s="52" t="s">
        <v>976</v>
      </c>
      <c r="B2104" s="52" t="s">
        <v>9915</v>
      </c>
      <c r="C2104" s="128" t="s">
        <v>9325</v>
      </c>
      <c r="D2104" s="52"/>
      <c r="E2104" s="52" t="s">
        <v>12566</v>
      </c>
      <c r="F2104" s="52"/>
      <c r="G2104" s="134" t="s">
        <v>10394</v>
      </c>
      <c r="H2104" s="52" t="s">
        <v>976</v>
      </c>
      <c r="I2104" s="52">
        <v>6932485008834</v>
      </c>
      <c r="J2104" s="52">
        <v>194846425568</v>
      </c>
      <c r="K2104" s="52"/>
    </row>
    <row r="2105" spans="1:11">
      <c r="A2105" s="52" t="s">
        <v>1677</v>
      </c>
      <c r="B2105" s="52" t="s">
        <v>10062</v>
      </c>
      <c r="C2105" s="128" t="s">
        <v>9517</v>
      </c>
      <c r="D2105" s="52"/>
      <c r="E2105" s="52" t="s">
        <v>12567</v>
      </c>
      <c r="F2105" s="52"/>
      <c r="G2105" s="134" t="s">
        <v>10587</v>
      </c>
      <c r="H2105" s="52" t="s">
        <v>1677</v>
      </c>
      <c r="I2105" s="52">
        <v>6932485008841</v>
      </c>
      <c r="J2105" s="52">
        <v>194846425575</v>
      </c>
      <c r="K2105" s="52"/>
    </row>
    <row r="2106" spans="1:11">
      <c r="A2106" s="52" t="s">
        <v>946</v>
      </c>
      <c r="B2106" s="52" t="s">
        <v>7857</v>
      </c>
      <c r="C2106" s="128" t="s">
        <v>8748</v>
      </c>
      <c r="D2106" s="52" t="s">
        <v>8759</v>
      </c>
      <c r="E2106" s="52" t="s">
        <v>12568</v>
      </c>
      <c r="F2106" s="52" t="e">
        <v>#N/A</v>
      </c>
      <c r="G2106" s="134" t="s">
        <v>9123</v>
      </c>
      <c r="H2106" s="52" t="s">
        <v>946</v>
      </c>
      <c r="I2106" s="52">
        <v>6932485006687</v>
      </c>
      <c r="J2106" s="52">
        <v>194846424257</v>
      </c>
      <c r="K2106" s="52"/>
    </row>
    <row r="2107" spans="1:11">
      <c r="A2107" s="52" t="s">
        <v>762</v>
      </c>
      <c r="B2107" s="52" t="s">
        <v>8101</v>
      </c>
      <c r="C2107" s="128" t="s">
        <v>8749</v>
      </c>
      <c r="D2107" s="52" t="s">
        <v>8759</v>
      </c>
      <c r="E2107" s="52" t="s">
        <v>12569</v>
      </c>
      <c r="F2107" s="52" t="e">
        <v>#N/A</v>
      </c>
      <c r="G2107" s="134" t="s">
        <v>9124</v>
      </c>
      <c r="H2107" s="52" t="s">
        <v>762</v>
      </c>
      <c r="I2107" s="52">
        <v>6932485006113</v>
      </c>
      <c r="J2107" s="52">
        <v>194846423557</v>
      </c>
      <c r="K2107" s="52"/>
    </row>
    <row r="2108" spans="1:11">
      <c r="A2108" s="52" t="s">
        <v>946</v>
      </c>
      <c r="B2108" s="52" t="s">
        <v>7996</v>
      </c>
      <c r="C2108" s="128" t="s">
        <v>8750</v>
      </c>
      <c r="D2108" s="52" t="s">
        <v>8759</v>
      </c>
      <c r="E2108" s="52" t="s">
        <v>12570</v>
      </c>
      <c r="F2108" s="52" t="e">
        <v>#N/A</v>
      </c>
      <c r="G2108" s="134" t="s">
        <v>9125</v>
      </c>
      <c r="H2108" s="52" t="s">
        <v>946</v>
      </c>
      <c r="I2108" s="52">
        <v>6932485006120</v>
      </c>
      <c r="J2108" s="52">
        <v>194846423564</v>
      </c>
      <c r="K2108" s="52"/>
    </row>
    <row r="2109" spans="1:11">
      <c r="A2109" s="52" t="s">
        <v>976</v>
      </c>
      <c r="B2109" s="52" t="s">
        <v>10065</v>
      </c>
      <c r="C2109" s="128" t="s">
        <v>9520</v>
      </c>
      <c r="D2109" s="52"/>
      <c r="E2109" s="52" t="s">
        <v>12571</v>
      </c>
      <c r="F2109" s="52"/>
      <c r="G2109" s="134" t="s">
        <v>10590</v>
      </c>
      <c r="H2109" s="52" t="s">
        <v>976</v>
      </c>
      <c r="I2109" s="52">
        <v>6932485008858</v>
      </c>
      <c r="J2109" s="52">
        <v>194846425582</v>
      </c>
      <c r="K2109" s="52"/>
    </row>
    <row r="2110" spans="1:11">
      <c r="A2110" s="52" t="s">
        <v>762</v>
      </c>
      <c r="B2110" s="52" t="s">
        <v>10111</v>
      </c>
      <c r="C2110" s="128" t="s">
        <v>9588</v>
      </c>
      <c r="D2110" s="52"/>
      <c r="E2110" s="52" t="s">
        <v>12572</v>
      </c>
      <c r="F2110" s="52"/>
      <c r="G2110" s="134" t="s">
        <v>10657</v>
      </c>
      <c r="H2110" s="52" t="s">
        <v>762</v>
      </c>
      <c r="I2110" s="52">
        <v>6932485008865</v>
      </c>
      <c r="J2110" s="52">
        <v>194846425599</v>
      </c>
      <c r="K2110" s="52"/>
    </row>
    <row r="2111" spans="1:11">
      <c r="A2111" s="52" t="s">
        <v>946</v>
      </c>
      <c r="B2111" s="52" t="s">
        <v>10288</v>
      </c>
      <c r="C2111" s="128" t="s">
        <v>9815</v>
      </c>
      <c r="D2111" s="52"/>
      <c r="E2111" s="52" t="s">
        <v>12573</v>
      </c>
      <c r="F2111" s="52"/>
      <c r="G2111" s="134" t="s">
        <v>10880</v>
      </c>
      <c r="H2111" s="52" t="s">
        <v>946</v>
      </c>
      <c r="I2111" s="52">
        <v>6932485008872</v>
      </c>
      <c r="J2111" s="52">
        <v>194846425605</v>
      </c>
      <c r="K2111" s="52"/>
    </row>
    <row r="2112" spans="1:11">
      <c r="A2112" s="52" t="s">
        <v>4002</v>
      </c>
      <c r="B2112" s="52" t="s">
        <v>9958</v>
      </c>
      <c r="C2112" s="128" t="s">
        <v>9376</v>
      </c>
      <c r="D2112" s="52"/>
      <c r="E2112" s="52" t="s">
        <v>12574</v>
      </c>
      <c r="F2112" s="52"/>
      <c r="G2112" s="134" t="s">
        <v>10445</v>
      </c>
      <c r="H2112" s="52" t="s">
        <v>4002</v>
      </c>
      <c r="I2112" s="52">
        <v>6932485008889</v>
      </c>
      <c r="J2112" s="52">
        <v>194846425612</v>
      </c>
      <c r="K2112" s="52"/>
    </row>
    <row r="2113" spans="1:11">
      <c r="A2113" s="52" t="s">
        <v>943</v>
      </c>
      <c r="B2113" s="52" t="s">
        <v>9902</v>
      </c>
      <c r="C2113" s="128" t="s">
        <v>9312</v>
      </c>
      <c r="D2113" s="52"/>
      <c r="E2113" s="52" t="s">
        <v>12575</v>
      </c>
      <c r="F2113" s="52"/>
      <c r="G2113" s="134" t="s">
        <v>10381</v>
      </c>
      <c r="H2113" s="52" t="s">
        <v>943</v>
      </c>
      <c r="I2113" s="52">
        <v>6932485008896</v>
      </c>
      <c r="J2113" s="52">
        <v>194846425629</v>
      </c>
      <c r="K2113" s="52"/>
    </row>
    <row r="2114" spans="1:11">
      <c r="A2114" s="52" t="s">
        <v>976</v>
      </c>
      <c r="B2114" s="52" t="s">
        <v>10116</v>
      </c>
      <c r="C2114" s="128" t="s">
        <v>9594</v>
      </c>
      <c r="D2114" s="52"/>
      <c r="E2114" s="52" t="s">
        <v>12576</v>
      </c>
      <c r="F2114" s="52"/>
      <c r="G2114" s="134" t="s">
        <v>10663</v>
      </c>
      <c r="H2114" s="52" t="s">
        <v>976</v>
      </c>
      <c r="I2114" s="52">
        <v>6932485008315</v>
      </c>
      <c r="J2114" s="52">
        <v>194846425391</v>
      </c>
      <c r="K2114" s="52"/>
    </row>
    <row r="2115" spans="1:11">
      <c r="A2115" s="52" t="s">
        <v>762</v>
      </c>
      <c r="B2115" s="52" t="s">
        <v>10018</v>
      </c>
      <c r="C2115" s="128" t="s">
        <v>9461</v>
      </c>
      <c r="D2115" s="52"/>
      <c r="E2115" s="52" t="s">
        <v>12577</v>
      </c>
      <c r="F2115" s="52"/>
      <c r="G2115" s="134" t="s">
        <v>10531</v>
      </c>
      <c r="H2115" s="52" t="s">
        <v>762</v>
      </c>
      <c r="I2115" s="52">
        <v>6932485008322</v>
      </c>
      <c r="J2115" s="52">
        <v>194846425407</v>
      </c>
      <c r="K2115" s="52"/>
    </row>
    <row r="2116" spans="1:11">
      <c r="A2116" s="52" t="s">
        <v>1677</v>
      </c>
      <c r="B2116" s="52" t="s">
        <v>10295</v>
      </c>
      <c r="C2116" s="128" t="s">
        <v>9824</v>
      </c>
      <c r="D2116" s="52"/>
      <c r="E2116" s="52" t="s">
        <v>12578</v>
      </c>
      <c r="F2116" s="52"/>
      <c r="G2116" s="134" t="s">
        <v>10888</v>
      </c>
      <c r="H2116" s="52" t="s">
        <v>1677</v>
      </c>
      <c r="I2116" s="52">
        <v>6932485008339</v>
      </c>
      <c r="J2116" s="52">
        <v>194846425414</v>
      </c>
      <c r="K2116" s="52"/>
    </row>
    <row r="2117" spans="1:11">
      <c r="A2117" s="52" t="s">
        <v>4002</v>
      </c>
      <c r="B2117" s="52" t="s">
        <v>8160</v>
      </c>
      <c r="C2117" s="128" t="s">
        <v>8751</v>
      </c>
      <c r="D2117" s="52" t="s">
        <v>8759</v>
      </c>
      <c r="E2117" s="52" t="s">
        <v>12579</v>
      </c>
      <c r="F2117" s="52" t="e">
        <v>#N/A</v>
      </c>
      <c r="G2117" s="134" t="s">
        <v>9126</v>
      </c>
      <c r="H2117" s="52" t="s">
        <v>4002</v>
      </c>
      <c r="I2117" s="52">
        <v>6932485006519</v>
      </c>
      <c r="J2117" s="52">
        <v>194846424172</v>
      </c>
      <c r="K2117" s="52"/>
    </row>
    <row r="2118" spans="1:11">
      <c r="A2118" s="52" t="s">
        <v>946</v>
      </c>
      <c r="B2118" s="52" t="s">
        <v>8056</v>
      </c>
      <c r="C2118" s="128" t="s">
        <v>8752</v>
      </c>
      <c r="D2118" s="52" t="s">
        <v>8759</v>
      </c>
      <c r="E2118" s="52" t="s">
        <v>12580</v>
      </c>
      <c r="F2118" s="52" t="e">
        <v>#N/A</v>
      </c>
      <c r="G2118" s="134" t="s">
        <v>9127</v>
      </c>
      <c r="H2118" s="52" t="s">
        <v>946</v>
      </c>
      <c r="I2118" s="52">
        <v>6932485006526</v>
      </c>
      <c r="J2118" s="52">
        <v>194846424189</v>
      </c>
      <c r="K2118" s="52"/>
    </row>
    <row r="2119" spans="1:11">
      <c r="A2119" s="52" t="s">
        <v>1678</v>
      </c>
      <c r="B2119" s="52" t="s">
        <v>8076</v>
      </c>
      <c r="C2119" s="128" t="s">
        <v>8753</v>
      </c>
      <c r="D2119" s="52" t="s">
        <v>8759</v>
      </c>
      <c r="E2119" s="52" t="s">
        <v>12581</v>
      </c>
      <c r="F2119" s="52" t="e">
        <v>#N/A</v>
      </c>
      <c r="G2119" s="134" t="s">
        <v>9128</v>
      </c>
      <c r="H2119" s="52" t="s">
        <v>1678</v>
      </c>
      <c r="I2119" s="52">
        <v>6932485006533</v>
      </c>
      <c r="J2119" s="52">
        <v>194846424196</v>
      </c>
      <c r="K2119" s="52"/>
    </row>
    <row r="2120" spans="1:11">
      <c r="A2120" s="52" t="s">
        <v>976</v>
      </c>
      <c r="B2120" s="52" t="s">
        <v>8206</v>
      </c>
      <c r="C2120" s="128" t="s">
        <v>8754</v>
      </c>
      <c r="D2120" s="52" t="s">
        <v>8759</v>
      </c>
      <c r="E2120" s="52" t="s">
        <v>12582</v>
      </c>
      <c r="F2120" s="52" t="e">
        <v>#N/A</v>
      </c>
      <c r="G2120" s="134" t="s">
        <v>9129</v>
      </c>
      <c r="H2120" s="52" t="s">
        <v>976</v>
      </c>
      <c r="I2120" s="52">
        <v>6932485006540</v>
      </c>
      <c r="J2120" s="52">
        <v>194846424202</v>
      </c>
      <c r="K2120" s="52"/>
    </row>
    <row r="2121" spans="1:11">
      <c r="A2121" s="52" t="s">
        <v>762</v>
      </c>
      <c r="B2121" s="52" t="s">
        <v>7894</v>
      </c>
      <c r="C2121" s="128" t="s">
        <v>8755</v>
      </c>
      <c r="D2121" s="52" t="s">
        <v>8759</v>
      </c>
      <c r="E2121" s="52" t="s">
        <v>12583</v>
      </c>
      <c r="F2121" s="52" t="e">
        <v>#N/A</v>
      </c>
      <c r="G2121" s="134" t="s">
        <v>9130</v>
      </c>
      <c r="H2121" s="52" t="s">
        <v>762</v>
      </c>
      <c r="I2121" s="52">
        <v>6932485006557</v>
      </c>
      <c r="J2121" s="52">
        <v>194846424219</v>
      </c>
      <c r="K2121" s="52"/>
    </row>
    <row r="2122" spans="1:11">
      <c r="A2122" s="52" t="s">
        <v>1677</v>
      </c>
      <c r="B2122" s="52" t="s">
        <v>8064</v>
      </c>
      <c r="C2122" s="128" t="s">
        <v>8756</v>
      </c>
      <c r="D2122" s="52" t="s">
        <v>8759</v>
      </c>
      <c r="E2122" s="52" t="s">
        <v>12584</v>
      </c>
      <c r="F2122" s="52" t="e">
        <v>#N/A</v>
      </c>
      <c r="G2122" s="134" t="s">
        <v>9131</v>
      </c>
      <c r="H2122" s="52" t="s">
        <v>1677</v>
      </c>
      <c r="I2122" s="52">
        <v>6932485006564</v>
      </c>
      <c r="J2122" s="52">
        <v>194846424226</v>
      </c>
      <c r="K2122" s="52"/>
    </row>
    <row r="2123" spans="1:11">
      <c r="A2123" s="52" t="s">
        <v>2467</v>
      </c>
      <c r="B2123" s="52" t="s">
        <v>7823</v>
      </c>
      <c r="C2123" s="128" t="s">
        <v>8757</v>
      </c>
      <c r="D2123" s="52" t="s">
        <v>8759</v>
      </c>
      <c r="E2123" s="52" t="s">
        <v>12585</v>
      </c>
      <c r="F2123" s="52" t="e">
        <v>#N/A</v>
      </c>
      <c r="G2123" s="134" t="s">
        <v>9132</v>
      </c>
      <c r="H2123" s="52" t="s">
        <v>2467</v>
      </c>
      <c r="I2123" s="52">
        <v>6932485006571</v>
      </c>
      <c r="J2123" s="52">
        <v>194846424233</v>
      </c>
      <c r="K2123" s="52"/>
    </row>
    <row r="2124" spans="1:11">
      <c r="A2124" s="52" t="s">
        <v>2467</v>
      </c>
      <c r="B2124" s="52" t="s">
        <v>8162</v>
      </c>
      <c r="C2124" s="128" t="s">
        <v>8758</v>
      </c>
      <c r="D2124" s="52" t="s">
        <v>8759</v>
      </c>
      <c r="E2124" s="52" t="s">
        <v>12586</v>
      </c>
      <c r="F2124" s="52" t="e">
        <v>#N/A</v>
      </c>
      <c r="G2124" s="134" t="s">
        <v>9133</v>
      </c>
      <c r="H2124" s="52" t="s">
        <v>2467</v>
      </c>
      <c r="I2124" s="52">
        <v>6932485006588</v>
      </c>
      <c r="J2124" s="52">
        <v>194846424240</v>
      </c>
      <c r="K2124" s="52"/>
    </row>
    <row r="2125" spans="1:11">
      <c r="A2125" s="52" t="s">
        <v>1677</v>
      </c>
      <c r="B2125" s="52" t="s">
        <v>9912</v>
      </c>
      <c r="C2125" s="128" t="s">
        <v>9322</v>
      </c>
      <c r="D2125" s="52"/>
      <c r="E2125" s="52" t="s">
        <v>12587</v>
      </c>
      <c r="F2125" s="52"/>
      <c r="G2125" s="134" t="s">
        <v>10391</v>
      </c>
      <c r="H2125" s="52" t="s">
        <v>1677</v>
      </c>
      <c r="I2125" s="52">
        <v>6932485008131</v>
      </c>
      <c r="J2125" s="52">
        <v>194846425285</v>
      </c>
      <c r="K2125" s="52"/>
    </row>
    <row r="2126" spans="1:11">
      <c r="A2126" s="52" t="s">
        <v>2467</v>
      </c>
      <c r="B2126" s="52" t="s">
        <v>10035</v>
      </c>
      <c r="C2126" s="128" t="s">
        <v>9481</v>
      </c>
      <c r="D2126" s="52"/>
      <c r="E2126" s="52" t="s">
        <v>12588</v>
      </c>
      <c r="F2126" s="52"/>
      <c r="G2126" s="134" t="s">
        <v>10551</v>
      </c>
      <c r="H2126" s="52" t="s">
        <v>2467</v>
      </c>
      <c r="I2126" s="52">
        <v>6932485008148</v>
      </c>
      <c r="J2126" s="52">
        <v>194846425292</v>
      </c>
      <c r="K2126" s="52"/>
    </row>
    <row r="2127" spans="1:11">
      <c r="A2127" s="52" t="s">
        <v>946</v>
      </c>
      <c r="B2127" s="52" t="s">
        <v>10192</v>
      </c>
      <c r="C2127" s="128" t="s">
        <v>9692</v>
      </c>
      <c r="D2127" s="52"/>
      <c r="E2127" s="52" t="s">
        <v>12589</v>
      </c>
      <c r="F2127" s="52"/>
      <c r="G2127" s="134" t="s">
        <v>10758</v>
      </c>
      <c r="H2127" s="52" t="s">
        <v>946</v>
      </c>
      <c r="I2127" s="52">
        <v>6932485008155</v>
      </c>
      <c r="J2127" s="52">
        <v>194846425308</v>
      </c>
      <c r="K2127" s="52"/>
    </row>
    <row r="2128" spans="1:11">
      <c r="A2128" s="52" t="s">
        <v>946</v>
      </c>
      <c r="B2128" s="52" t="s">
        <v>10117</v>
      </c>
      <c r="C2128" s="128" t="s">
        <v>9595</v>
      </c>
      <c r="D2128" s="52"/>
      <c r="E2128" s="52" t="s">
        <v>12590</v>
      </c>
      <c r="F2128" s="52"/>
      <c r="G2128" s="134" t="s">
        <v>10664</v>
      </c>
      <c r="H2128" s="52" t="s">
        <v>946</v>
      </c>
      <c r="I2128" s="52">
        <v>6932485008193</v>
      </c>
      <c r="J2128" s="52">
        <v>194846425322</v>
      </c>
      <c r="K2128" s="52"/>
    </row>
    <row r="2129" spans="1:11">
      <c r="A2129" s="52" t="s">
        <v>2467</v>
      </c>
      <c r="B2129" s="52" t="s">
        <v>10226</v>
      </c>
      <c r="C2129" s="128" t="s">
        <v>9737</v>
      </c>
      <c r="D2129" s="52"/>
      <c r="E2129" s="52">
        <v>0</v>
      </c>
      <c r="F2129" s="52"/>
      <c r="G2129" s="134" t="s">
        <v>10803</v>
      </c>
      <c r="H2129" s="134" t="s">
        <v>2467</v>
      </c>
      <c r="I2129" s="52" t="e">
        <v>#N/A</v>
      </c>
      <c r="J2129" s="52" t="e">
        <v>#N/A</v>
      </c>
      <c r="K2129" s="52"/>
    </row>
    <row r="2130" spans="1:11">
      <c r="A2130" s="52" t="s">
        <v>2467</v>
      </c>
      <c r="B2130" s="52" t="s">
        <v>10008</v>
      </c>
      <c r="C2130" s="128" t="s">
        <v>9447</v>
      </c>
      <c r="D2130" s="52"/>
      <c r="E2130" s="52" t="s">
        <v>12591</v>
      </c>
      <c r="F2130" s="52"/>
      <c r="G2130" s="134" t="s">
        <v>10517</v>
      </c>
      <c r="H2130" s="52" t="s">
        <v>2467</v>
      </c>
      <c r="I2130" s="52">
        <v>6932485010455</v>
      </c>
      <c r="J2130" s="52">
        <v>194846426527</v>
      </c>
      <c r="K2130" s="52"/>
    </row>
    <row r="2131" spans="1:11">
      <c r="A2131" s="52" t="s">
        <v>2467</v>
      </c>
      <c r="B2131" s="52" t="s">
        <v>9949</v>
      </c>
      <c r="C2131" s="128" t="s">
        <v>9364</v>
      </c>
      <c r="D2131" s="52"/>
      <c r="E2131" s="52" t="s">
        <v>12592</v>
      </c>
      <c r="F2131" s="52"/>
      <c r="G2131" s="134" t="s">
        <v>10433</v>
      </c>
      <c r="H2131" s="52" t="s">
        <v>2467</v>
      </c>
      <c r="I2131" s="52">
        <v>6932485010462</v>
      </c>
      <c r="J2131" s="52">
        <v>194846426534</v>
      </c>
      <c r="K2131" s="52"/>
    </row>
    <row r="2132" spans="1:11">
      <c r="A2132" s="52" t="s">
        <v>976</v>
      </c>
      <c r="B2132" s="52" t="s">
        <v>9987</v>
      </c>
      <c r="C2132" s="128" t="s">
        <v>9416</v>
      </c>
      <c r="D2132" s="52"/>
      <c r="E2132" s="52" t="s">
        <v>12593</v>
      </c>
      <c r="F2132" s="52"/>
      <c r="G2132" s="134" t="s">
        <v>10486</v>
      </c>
      <c r="H2132" s="52" t="s">
        <v>976</v>
      </c>
      <c r="I2132" s="52">
        <v>6932485010479</v>
      </c>
      <c r="J2132" s="52">
        <v>194846426541</v>
      </c>
      <c r="K2132" s="52"/>
    </row>
    <row r="2133" spans="1:11">
      <c r="A2133" s="52" t="s">
        <v>2467</v>
      </c>
      <c r="B2133" s="52" t="s">
        <v>10290</v>
      </c>
      <c r="C2133" s="128" t="s">
        <v>9817</v>
      </c>
      <c r="D2133" s="52"/>
      <c r="E2133" s="52" t="s">
        <v>12594</v>
      </c>
      <c r="F2133" s="52"/>
      <c r="G2133" s="134" t="s">
        <v>10882</v>
      </c>
      <c r="H2133" s="52" t="s">
        <v>2467</v>
      </c>
      <c r="I2133" s="52">
        <v>6932485010486</v>
      </c>
      <c r="J2133" s="52">
        <v>194846426558</v>
      </c>
      <c r="K2133" s="52"/>
    </row>
    <row r="2134" spans="1:11">
      <c r="A2134" s="52" t="s">
        <v>2467</v>
      </c>
      <c r="B2134" s="52" t="s">
        <v>9969</v>
      </c>
      <c r="C2134" s="128" t="s">
        <v>9391</v>
      </c>
      <c r="D2134" s="52"/>
      <c r="E2134" s="52" t="s">
        <v>12595</v>
      </c>
      <c r="F2134" s="52"/>
      <c r="G2134" s="134" t="s">
        <v>10460</v>
      </c>
      <c r="H2134" s="52" t="s">
        <v>2467</v>
      </c>
      <c r="I2134" s="52">
        <v>6932485010493</v>
      </c>
      <c r="J2134" s="52">
        <v>194846426565</v>
      </c>
      <c r="K2134" s="52"/>
    </row>
    <row r="2135" spans="1:11">
      <c r="A2135" s="52" t="s">
        <v>2467</v>
      </c>
      <c r="B2135" s="52" t="s">
        <v>9960</v>
      </c>
      <c r="C2135" s="128" t="s">
        <v>9378</v>
      </c>
      <c r="D2135" s="52"/>
      <c r="E2135" s="52" t="s">
        <v>12596</v>
      </c>
      <c r="F2135" s="52"/>
      <c r="G2135" s="134" t="s">
        <v>10447</v>
      </c>
      <c r="H2135" s="52" t="s">
        <v>2467</v>
      </c>
      <c r="I2135" s="52">
        <v>6932485010509</v>
      </c>
      <c r="J2135" s="52">
        <v>194846426572</v>
      </c>
      <c r="K2135" s="52"/>
    </row>
    <row r="2136" spans="1:11">
      <c r="A2136" s="52" t="s">
        <v>2467</v>
      </c>
      <c r="B2136" s="52" t="s">
        <v>10136</v>
      </c>
      <c r="C2136" s="128" t="s">
        <v>9618</v>
      </c>
      <c r="D2136" s="52"/>
      <c r="E2136" s="52" t="s">
        <v>12597</v>
      </c>
      <c r="F2136" s="52"/>
      <c r="G2136" s="134" t="s">
        <v>10687</v>
      </c>
      <c r="H2136" s="52" t="s">
        <v>2467</v>
      </c>
      <c r="I2136" s="52">
        <v>6932485010516</v>
      </c>
      <c r="J2136" s="52">
        <v>194846426589</v>
      </c>
      <c r="K2136" s="52"/>
    </row>
    <row r="2137" spans="1:11">
      <c r="A2137" s="52" t="s">
        <v>2467</v>
      </c>
      <c r="B2137" s="52" t="s">
        <v>10296</v>
      </c>
      <c r="C2137" s="128" t="s">
        <v>9825</v>
      </c>
      <c r="D2137" s="52"/>
      <c r="E2137" s="52" t="s">
        <v>12598</v>
      </c>
      <c r="F2137" s="52"/>
      <c r="G2137" s="134" t="s">
        <v>10889</v>
      </c>
      <c r="H2137" s="52" t="s">
        <v>2467</v>
      </c>
      <c r="I2137" s="52">
        <v>6932485010523</v>
      </c>
      <c r="J2137" s="52">
        <v>194846426596</v>
      </c>
      <c r="K2137" s="52"/>
    </row>
    <row r="2138" spans="1:11">
      <c r="A2138" s="52" t="s">
        <v>2467</v>
      </c>
      <c r="B2138" s="52" t="s">
        <v>10078</v>
      </c>
      <c r="C2138" s="128" t="s">
        <v>9535</v>
      </c>
      <c r="D2138" s="52"/>
      <c r="E2138" s="52" t="s">
        <v>12599</v>
      </c>
      <c r="F2138" s="52"/>
      <c r="G2138" s="134" t="s">
        <v>10605</v>
      </c>
      <c r="H2138" s="52" t="s">
        <v>2467</v>
      </c>
      <c r="I2138" s="52">
        <v>6932485010530</v>
      </c>
      <c r="J2138" s="52">
        <v>194846426602</v>
      </c>
      <c r="K2138" s="52"/>
    </row>
    <row r="2139" spans="1:11">
      <c r="A2139" s="52" t="s">
        <v>2467</v>
      </c>
      <c r="B2139" s="52" t="s">
        <v>10183</v>
      </c>
      <c r="C2139" s="128" t="s">
        <v>9682</v>
      </c>
      <c r="D2139" s="52"/>
      <c r="E2139" s="52" t="s">
        <v>12600</v>
      </c>
      <c r="F2139" s="52"/>
      <c r="G2139" s="134" t="s">
        <v>10748</v>
      </c>
      <c r="H2139" s="52" t="s">
        <v>2467</v>
      </c>
      <c r="I2139" s="52">
        <v>6932485010547</v>
      </c>
      <c r="J2139" s="52">
        <v>194846426619</v>
      </c>
      <c r="K2139" s="52"/>
    </row>
    <row r="2140" spans="1:11">
      <c r="A2140" s="52" t="s">
        <v>2467</v>
      </c>
      <c r="B2140" s="52" t="s">
        <v>9946</v>
      </c>
      <c r="C2140" s="128" t="s">
        <v>9361</v>
      </c>
      <c r="D2140" s="52"/>
      <c r="E2140" s="52" t="s">
        <v>12601</v>
      </c>
      <c r="F2140" s="52"/>
      <c r="G2140" s="134" t="s">
        <v>10430</v>
      </c>
      <c r="H2140" s="52" t="s">
        <v>2467</v>
      </c>
      <c r="I2140" s="52">
        <v>6932485010554</v>
      </c>
      <c r="J2140" s="52">
        <v>194846426626</v>
      </c>
      <c r="K2140" s="52"/>
    </row>
    <row r="2141" spans="1:11">
      <c r="A2141" s="52" t="s">
        <v>292</v>
      </c>
      <c r="B2141" s="52" t="s">
        <v>10170</v>
      </c>
      <c r="C2141" s="128" t="s">
        <v>9665</v>
      </c>
      <c r="D2141" s="52"/>
      <c r="E2141" s="52" t="s">
        <v>12602</v>
      </c>
      <c r="F2141" s="52"/>
      <c r="G2141" s="134" t="s">
        <v>10735</v>
      </c>
      <c r="H2141" s="52" t="s">
        <v>292</v>
      </c>
      <c r="I2141" s="52">
        <v>6932485010561</v>
      </c>
      <c r="J2141" s="52">
        <v>194846426633</v>
      </c>
      <c r="K2141" s="52"/>
    </row>
    <row r="2142" spans="1:11">
      <c r="A2142" s="52" t="s">
        <v>6626</v>
      </c>
      <c r="B2142" s="52" t="s">
        <v>10055</v>
      </c>
      <c r="C2142" s="128" t="s">
        <v>9507</v>
      </c>
      <c r="D2142" s="52"/>
      <c r="E2142" s="52" t="s">
        <v>12603</v>
      </c>
      <c r="F2142" s="52"/>
      <c r="G2142" s="134" t="s">
        <v>10577</v>
      </c>
      <c r="H2142" s="52" t="s">
        <v>6626</v>
      </c>
      <c r="I2142" s="52">
        <v>6932485010578</v>
      </c>
      <c r="J2142" s="52">
        <v>194846426640</v>
      </c>
      <c r="K2142" s="52"/>
    </row>
    <row r="2143" spans="1:11">
      <c r="A2143" s="52" t="s">
        <v>1009</v>
      </c>
      <c r="B2143" s="52" t="s">
        <v>10204</v>
      </c>
      <c r="C2143" s="128" t="s">
        <v>9709</v>
      </c>
      <c r="D2143" s="52"/>
      <c r="E2143" s="52" t="s">
        <v>12604</v>
      </c>
      <c r="F2143" s="52"/>
      <c r="G2143" s="134" t="s">
        <v>10775</v>
      </c>
      <c r="H2143" s="52" t="s">
        <v>1009</v>
      </c>
      <c r="I2143" s="52">
        <v>6932485010363</v>
      </c>
      <c r="J2143" s="52">
        <v>194846426459</v>
      </c>
      <c r="K2143" s="52"/>
    </row>
    <row r="2144" spans="1:11">
      <c r="A2144" s="52" t="s">
        <v>976</v>
      </c>
      <c r="B2144" s="52" t="s">
        <v>9918</v>
      </c>
      <c r="C2144" s="128" t="s">
        <v>9329</v>
      </c>
      <c r="D2144" s="52"/>
      <c r="E2144" s="52" t="s">
        <v>12605</v>
      </c>
      <c r="F2144" s="52"/>
      <c r="G2144" s="134" t="s">
        <v>10398</v>
      </c>
      <c r="H2144" s="52" t="s">
        <v>976</v>
      </c>
      <c r="I2144" s="52">
        <v>6932485010370</v>
      </c>
      <c r="J2144" s="52">
        <v>194846426466</v>
      </c>
      <c r="K2144" s="52"/>
    </row>
    <row r="2145" spans="1:11">
      <c r="A2145" s="52" t="s">
        <v>292</v>
      </c>
      <c r="B2145" s="52" t="s">
        <v>10282</v>
      </c>
      <c r="C2145" s="128" t="s">
        <v>9808</v>
      </c>
      <c r="D2145" s="52"/>
      <c r="E2145" s="52">
        <v>0</v>
      </c>
      <c r="F2145" s="52"/>
      <c r="G2145" s="134" t="s">
        <v>10873</v>
      </c>
      <c r="H2145" s="52" t="s">
        <v>292</v>
      </c>
      <c r="I2145" s="52">
        <v>6932485010387</v>
      </c>
      <c r="J2145" s="52">
        <v>194846426473</v>
      </c>
      <c r="K2145" s="52"/>
    </row>
    <row r="2146" spans="1:11">
      <c r="A2146" s="52" t="s">
        <v>1485</v>
      </c>
      <c r="B2146" s="52" t="s">
        <v>10125</v>
      </c>
      <c r="C2146" s="128" t="s">
        <v>9605</v>
      </c>
      <c r="D2146" s="52"/>
      <c r="E2146" s="52">
        <v>0</v>
      </c>
      <c r="F2146" s="52"/>
      <c r="G2146" s="134" t="s">
        <v>10674</v>
      </c>
      <c r="H2146" s="52" t="s">
        <v>1485</v>
      </c>
      <c r="I2146" s="52">
        <v>6932485010394</v>
      </c>
      <c r="J2146" s="52">
        <v>194846426480</v>
      </c>
      <c r="K2146" s="52"/>
    </row>
    <row r="2147" spans="1:11">
      <c r="A2147" s="52" t="s">
        <v>292</v>
      </c>
      <c r="B2147" s="52" t="s">
        <v>10265</v>
      </c>
      <c r="C2147" s="128" t="s">
        <v>9787</v>
      </c>
      <c r="D2147" s="52"/>
      <c r="E2147" s="52">
        <v>0</v>
      </c>
      <c r="F2147" s="52"/>
      <c r="G2147" s="134" t="s">
        <v>10852</v>
      </c>
      <c r="H2147" s="52" t="s">
        <v>292</v>
      </c>
      <c r="I2147" s="52">
        <v>6932485011315</v>
      </c>
      <c r="J2147" s="52">
        <v>194846427265</v>
      </c>
      <c r="K2147" s="52"/>
    </row>
    <row r="2148" spans="1:11">
      <c r="A2148" s="52" t="s">
        <v>1485</v>
      </c>
      <c r="B2148" s="52" t="s">
        <v>10246</v>
      </c>
      <c r="C2148" s="128" t="s">
        <v>9762</v>
      </c>
      <c r="D2148" s="52"/>
      <c r="E2148" s="52">
        <v>0</v>
      </c>
      <c r="F2148" s="52"/>
      <c r="G2148" s="134" t="s">
        <v>10828</v>
      </c>
      <c r="H2148" s="52" t="s">
        <v>1485</v>
      </c>
      <c r="I2148" s="52">
        <v>6932485011322</v>
      </c>
      <c r="J2148" s="52">
        <v>194846427272</v>
      </c>
      <c r="K2148" s="52"/>
    </row>
    <row r="2149" spans="1:11">
      <c r="A2149" s="52" t="s">
        <v>292</v>
      </c>
      <c r="B2149" s="52" t="s">
        <v>10179</v>
      </c>
      <c r="C2149" s="128" t="s">
        <v>9678</v>
      </c>
      <c r="D2149" s="52"/>
      <c r="E2149" s="52" t="s">
        <v>12606</v>
      </c>
      <c r="F2149" s="52"/>
      <c r="G2149" s="134" t="s">
        <v>10745</v>
      </c>
      <c r="H2149" s="52" t="s">
        <v>292</v>
      </c>
      <c r="I2149" s="52">
        <v>6932485011490</v>
      </c>
      <c r="J2149" s="52">
        <v>194846427425</v>
      </c>
      <c r="K2149" s="52"/>
    </row>
    <row r="2150" spans="1:11">
      <c r="A2150" s="52" t="s">
        <v>1485</v>
      </c>
      <c r="B2150" s="52" t="s">
        <v>9944</v>
      </c>
      <c r="C2150" s="128" t="s">
        <v>9359</v>
      </c>
      <c r="D2150" s="52"/>
      <c r="E2150" s="52" t="s">
        <v>12607</v>
      </c>
      <c r="F2150" s="52"/>
      <c r="G2150" s="134" t="s">
        <v>10428</v>
      </c>
      <c r="H2150" s="52" t="s">
        <v>1485</v>
      </c>
      <c r="I2150" s="52">
        <v>6932485011506</v>
      </c>
      <c r="J2150" s="52">
        <v>194846427432</v>
      </c>
      <c r="K2150" s="52"/>
    </row>
    <row r="2151" spans="1:11">
      <c r="A2151" s="52" t="s">
        <v>292</v>
      </c>
      <c r="B2151" s="52" t="s">
        <v>9889</v>
      </c>
      <c r="C2151" s="128" t="s">
        <v>9299</v>
      </c>
      <c r="D2151" s="52"/>
      <c r="E2151" s="52">
        <v>0</v>
      </c>
      <c r="F2151" s="52"/>
      <c r="G2151" s="134" t="s">
        <v>10368</v>
      </c>
      <c r="H2151" s="52" t="s">
        <v>292</v>
      </c>
      <c r="I2151" s="52">
        <v>6932485010318</v>
      </c>
      <c r="J2151" s="52">
        <v>194846426404</v>
      </c>
      <c r="K2151" s="52"/>
    </row>
    <row r="2152" spans="1:11">
      <c r="A2152" s="52" t="s">
        <v>976</v>
      </c>
      <c r="B2152" s="52" t="s">
        <v>10324</v>
      </c>
      <c r="C2152" s="128" t="s">
        <v>9858</v>
      </c>
      <c r="D2152" s="52"/>
      <c r="E2152" s="52" t="s">
        <v>12608</v>
      </c>
      <c r="F2152" s="52"/>
      <c r="G2152" s="134" t="s">
        <v>10922</v>
      </c>
      <c r="H2152" s="52" t="s">
        <v>976</v>
      </c>
      <c r="I2152" s="52">
        <v>6932485010325</v>
      </c>
      <c r="J2152" s="52">
        <v>194846426411</v>
      </c>
      <c r="K2152" s="52"/>
    </row>
    <row r="2153" spans="1:11">
      <c r="A2153" s="52" t="s">
        <v>1009</v>
      </c>
      <c r="B2153" s="52" t="s">
        <v>10318</v>
      </c>
      <c r="C2153" s="128" t="s">
        <v>9851</v>
      </c>
      <c r="D2153" s="52"/>
      <c r="E2153" s="52" t="s">
        <v>12609</v>
      </c>
      <c r="F2153" s="52"/>
      <c r="G2153" s="134" t="s">
        <v>10915</v>
      </c>
      <c r="H2153" s="52" t="s">
        <v>1009</v>
      </c>
      <c r="I2153" s="52">
        <v>6932485010332</v>
      </c>
      <c r="J2153" s="52">
        <v>194846426428</v>
      </c>
      <c r="K2153" s="52"/>
    </row>
    <row r="2154" spans="1:11">
      <c r="A2154" s="52" t="s">
        <v>7173</v>
      </c>
      <c r="B2154" s="52" t="s">
        <v>10121</v>
      </c>
      <c r="C2154" s="128" t="s">
        <v>9601</v>
      </c>
      <c r="D2154" s="52"/>
      <c r="E2154" s="52" t="s">
        <v>12610</v>
      </c>
      <c r="F2154" s="52"/>
      <c r="G2154" s="134" t="s">
        <v>10670</v>
      </c>
      <c r="H2154" s="52" t="s">
        <v>7173</v>
      </c>
      <c r="I2154" s="52">
        <v>6932485010349</v>
      </c>
      <c r="J2154" s="52">
        <v>194846426435</v>
      </c>
      <c r="K2154" s="52"/>
    </row>
    <row r="2155" spans="1:11">
      <c r="A2155" s="52" t="s">
        <v>1485</v>
      </c>
      <c r="B2155" s="52" t="s">
        <v>9921</v>
      </c>
      <c r="C2155" s="128" t="s">
        <v>9331</v>
      </c>
      <c r="D2155" s="52"/>
      <c r="E2155" s="52">
        <v>0</v>
      </c>
      <c r="F2155" s="52"/>
      <c r="G2155" s="134" t="s">
        <v>10401</v>
      </c>
      <c r="H2155" s="52" t="s">
        <v>1485</v>
      </c>
      <c r="I2155" s="52">
        <v>6932485010356</v>
      </c>
      <c r="J2155" s="52">
        <v>194846426442</v>
      </c>
      <c r="K2155" s="52"/>
    </row>
    <row r="2156" spans="1:11">
      <c r="A2156" s="52" t="s">
        <v>292</v>
      </c>
      <c r="B2156" s="52" t="s">
        <v>10322</v>
      </c>
      <c r="C2156" s="128" t="s">
        <v>9855</v>
      </c>
      <c r="D2156" s="52"/>
      <c r="E2156" s="52">
        <v>0</v>
      </c>
      <c r="F2156" s="52"/>
      <c r="G2156" s="134" t="s">
        <v>10919</v>
      </c>
      <c r="H2156" s="52" t="s">
        <v>292</v>
      </c>
      <c r="I2156" s="52">
        <v>6932485011292</v>
      </c>
      <c r="J2156" s="52">
        <v>194846427241</v>
      </c>
      <c r="K2156" s="52"/>
    </row>
    <row r="2157" spans="1:11">
      <c r="A2157" s="52" t="s">
        <v>1485</v>
      </c>
      <c r="B2157" s="52" t="s">
        <v>10240</v>
      </c>
      <c r="C2157" s="128" t="s">
        <v>9755</v>
      </c>
      <c r="D2157" s="52"/>
      <c r="E2157" s="52">
        <v>0</v>
      </c>
      <c r="F2157" s="52"/>
      <c r="G2157" s="134" t="s">
        <v>10821</v>
      </c>
      <c r="H2157" s="52" t="s">
        <v>1485</v>
      </c>
      <c r="I2157" s="52">
        <v>6932485011308</v>
      </c>
      <c r="J2157" s="52">
        <v>194846427258</v>
      </c>
      <c r="K2157" s="52"/>
    </row>
    <row r="2158" spans="1:11">
      <c r="A2158" s="52" t="s">
        <v>292</v>
      </c>
      <c r="B2158" s="52" t="s">
        <v>10086</v>
      </c>
      <c r="C2158" s="128" t="s">
        <v>9547</v>
      </c>
      <c r="D2158" s="52"/>
      <c r="E2158" s="52" t="s">
        <v>12611</v>
      </c>
      <c r="F2158" s="52"/>
      <c r="G2158" s="134" t="s">
        <v>10617</v>
      </c>
      <c r="H2158" s="52" t="s">
        <v>292</v>
      </c>
      <c r="I2158" s="52">
        <v>6932485011476</v>
      </c>
      <c r="J2158" s="52">
        <v>194846427401</v>
      </c>
      <c r="K2158" s="52"/>
    </row>
    <row r="2159" spans="1:11">
      <c r="A2159" s="52" t="s">
        <v>1485</v>
      </c>
      <c r="B2159" s="52" t="s">
        <v>10309</v>
      </c>
      <c r="C2159" s="128" t="s">
        <v>9841</v>
      </c>
      <c r="D2159" s="52"/>
      <c r="E2159" s="52" t="s">
        <v>12612</v>
      </c>
      <c r="F2159" s="52"/>
      <c r="G2159" s="134" t="s">
        <v>10905</v>
      </c>
      <c r="H2159" s="52" t="s">
        <v>1485</v>
      </c>
      <c r="I2159" s="52">
        <v>6932485011483</v>
      </c>
      <c r="J2159" s="52">
        <v>194846427418</v>
      </c>
      <c r="K2159" s="52"/>
    </row>
    <row r="2160" spans="1:11">
      <c r="A2160" s="52" t="s">
        <v>1009</v>
      </c>
      <c r="B2160" s="52" t="s">
        <v>10171</v>
      </c>
      <c r="C2160" s="128" t="s">
        <v>9666</v>
      </c>
      <c r="D2160" s="52"/>
      <c r="E2160" s="52" t="s">
        <v>12613</v>
      </c>
      <c r="F2160" s="52"/>
      <c r="G2160" s="134" t="s">
        <v>10736</v>
      </c>
      <c r="H2160" s="52" t="s">
        <v>1009</v>
      </c>
      <c r="I2160" s="52">
        <v>6932485010400</v>
      </c>
      <c r="J2160" s="52">
        <v>194846426497</v>
      </c>
      <c r="K2160" s="52"/>
    </row>
    <row r="2161" spans="1:11">
      <c r="A2161" s="52" t="s">
        <v>292</v>
      </c>
      <c r="B2161" s="52" t="s">
        <v>9928</v>
      </c>
      <c r="C2161" s="128" t="s">
        <v>9339</v>
      </c>
      <c r="D2161" s="52"/>
      <c r="E2161" s="52">
        <v>0</v>
      </c>
      <c r="F2161" s="52"/>
      <c r="G2161" s="134" t="s">
        <v>10408</v>
      </c>
      <c r="H2161" s="52" t="s">
        <v>292</v>
      </c>
      <c r="I2161" s="52">
        <v>6932485010417</v>
      </c>
      <c r="J2161" s="52">
        <v>194846426503</v>
      </c>
      <c r="K2161" s="52"/>
    </row>
    <row r="2162" spans="1:11">
      <c r="A2162" s="52" t="s">
        <v>292</v>
      </c>
      <c r="B2162" s="52" t="s">
        <v>10292</v>
      </c>
      <c r="C2162" s="128" t="s">
        <v>9821</v>
      </c>
      <c r="D2162" s="52"/>
      <c r="E2162" s="52">
        <v>0</v>
      </c>
      <c r="F2162" s="52"/>
      <c r="G2162" s="134" t="s">
        <v>10885</v>
      </c>
      <c r="H2162" s="52" t="s">
        <v>292</v>
      </c>
      <c r="I2162" s="52">
        <v>6932485011339</v>
      </c>
      <c r="J2162" s="52">
        <v>194846427289</v>
      </c>
      <c r="K2162" s="52"/>
    </row>
    <row r="2163" spans="1:11">
      <c r="A2163" s="52" t="s">
        <v>292</v>
      </c>
      <c r="B2163" s="52" t="s">
        <v>10281</v>
      </c>
      <c r="C2163" s="128" t="s">
        <v>9807</v>
      </c>
      <c r="D2163" s="52"/>
      <c r="E2163" s="52" t="s">
        <v>12614</v>
      </c>
      <c r="F2163" s="52"/>
      <c r="G2163" s="134" t="s">
        <v>10872</v>
      </c>
      <c r="H2163" s="52" t="s">
        <v>292</v>
      </c>
      <c r="I2163" s="52">
        <v>6932485011513</v>
      </c>
      <c r="J2163" s="52">
        <v>194846427449</v>
      </c>
      <c r="K2163" s="52"/>
    </row>
    <row r="2164" spans="1:11">
      <c r="A2164" s="52" t="s">
        <v>976</v>
      </c>
      <c r="B2164" s="52" t="s">
        <v>10301</v>
      </c>
      <c r="C2164" s="128" t="s">
        <v>9830</v>
      </c>
      <c r="D2164" s="52"/>
      <c r="E2164" s="52" t="s">
        <v>12615</v>
      </c>
      <c r="F2164" s="52"/>
      <c r="G2164" s="134" t="s">
        <v>10894</v>
      </c>
      <c r="H2164" s="52" t="s">
        <v>976</v>
      </c>
      <c r="I2164" s="52">
        <v>6932485011094</v>
      </c>
      <c r="J2164" s="52">
        <v>194846427043</v>
      </c>
      <c r="K2164" s="52"/>
    </row>
    <row r="2165" spans="1:11">
      <c r="A2165" s="52" t="s">
        <v>1513</v>
      </c>
      <c r="B2165" s="52" t="s">
        <v>9974</v>
      </c>
      <c r="C2165" s="128" t="s">
        <v>9398</v>
      </c>
      <c r="D2165" s="52"/>
      <c r="E2165" s="52" t="s">
        <v>12616</v>
      </c>
      <c r="F2165" s="52"/>
      <c r="G2165" s="134" t="s">
        <v>10468</v>
      </c>
      <c r="H2165" s="52" t="s">
        <v>1513</v>
      </c>
      <c r="I2165" s="52">
        <v>6932485011124</v>
      </c>
      <c r="J2165" s="52">
        <v>194846427074</v>
      </c>
      <c r="K2165" s="52"/>
    </row>
    <row r="2166" spans="1:11">
      <c r="A2166" s="52" t="s">
        <v>946</v>
      </c>
      <c r="B2166" s="52" t="s">
        <v>10063</v>
      </c>
      <c r="C2166" s="128" t="s">
        <v>9518</v>
      </c>
      <c r="D2166" s="52"/>
      <c r="E2166" s="52" t="s">
        <v>12617</v>
      </c>
      <c r="F2166" s="52"/>
      <c r="G2166" s="134" t="s">
        <v>10588</v>
      </c>
      <c r="H2166" s="52" t="s">
        <v>946</v>
      </c>
      <c r="I2166" s="52">
        <v>6932485009268</v>
      </c>
      <c r="J2166" s="52">
        <v>194846425827</v>
      </c>
      <c r="K2166" s="52"/>
    </row>
    <row r="2167" spans="1:11">
      <c r="A2167" s="52" t="s">
        <v>976</v>
      </c>
      <c r="B2167" s="52" t="s">
        <v>10041</v>
      </c>
      <c r="C2167" s="128" t="s">
        <v>9489</v>
      </c>
      <c r="D2167" s="52"/>
      <c r="E2167" s="52" t="s">
        <v>12618</v>
      </c>
      <c r="F2167" s="52"/>
      <c r="G2167" s="134" t="s">
        <v>10559</v>
      </c>
      <c r="H2167" s="52" t="s">
        <v>976</v>
      </c>
      <c r="I2167" s="52">
        <v>6932485009275</v>
      </c>
      <c r="J2167" s="52">
        <v>194846425834</v>
      </c>
      <c r="K2167" s="52"/>
    </row>
    <row r="2168" spans="1:11">
      <c r="A2168" s="52" t="s">
        <v>2467</v>
      </c>
      <c r="B2168" s="52" t="s">
        <v>10158</v>
      </c>
      <c r="C2168" s="128" t="s">
        <v>9651</v>
      </c>
      <c r="D2168" s="52"/>
      <c r="E2168" s="52" t="s">
        <v>12619</v>
      </c>
      <c r="F2168" s="52"/>
      <c r="G2168" s="134" t="s">
        <v>10721</v>
      </c>
      <c r="H2168" s="52" t="s">
        <v>2467</v>
      </c>
      <c r="I2168" s="52">
        <v>6932485009282</v>
      </c>
      <c r="J2168" s="52">
        <v>194846425841</v>
      </c>
      <c r="K2168" s="52"/>
    </row>
    <row r="2169" spans="1:11">
      <c r="A2169" s="52" t="s">
        <v>2467</v>
      </c>
      <c r="B2169" s="52" t="s">
        <v>10193</v>
      </c>
      <c r="C2169" s="128" t="s">
        <v>9693</v>
      </c>
      <c r="D2169" s="52"/>
      <c r="E2169" s="52" t="s">
        <v>12620</v>
      </c>
      <c r="F2169" s="52"/>
      <c r="G2169" s="134" t="s">
        <v>10759</v>
      </c>
      <c r="H2169" s="52" t="s">
        <v>2467</v>
      </c>
      <c r="I2169" s="52">
        <v>6932485009299</v>
      </c>
      <c r="J2169" s="52">
        <v>194846425858</v>
      </c>
      <c r="K2169" s="52"/>
    </row>
    <row r="2170" spans="1:11">
      <c r="A2170" s="52" t="s">
        <v>995</v>
      </c>
      <c r="B2170" s="52" t="s">
        <v>10020</v>
      </c>
      <c r="C2170" s="128" t="s">
        <v>9463</v>
      </c>
      <c r="D2170" s="52"/>
      <c r="E2170" s="52" t="s">
        <v>12621</v>
      </c>
      <c r="F2170" s="52"/>
      <c r="G2170" s="134" t="s">
        <v>10533</v>
      </c>
      <c r="H2170" s="52" t="s">
        <v>995</v>
      </c>
      <c r="I2170" s="52">
        <v>6932485009305</v>
      </c>
      <c r="J2170" s="52">
        <v>194846425865</v>
      </c>
      <c r="K2170" s="52"/>
    </row>
    <row r="2171" spans="1:11">
      <c r="A2171" s="52" t="s">
        <v>772</v>
      </c>
      <c r="B2171" s="52" t="s">
        <v>10112</v>
      </c>
      <c r="C2171" s="128" t="s">
        <v>9590</v>
      </c>
      <c r="D2171" s="52"/>
      <c r="E2171" s="52" t="s">
        <v>12622</v>
      </c>
      <c r="F2171" s="52"/>
      <c r="G2171" s="134" t="s">
        <v>10659</v>
      </c>
      <c r="H2171" s="52" t="s">
        <v>772</v>
      </c>
      <c r="I2171" s="52">
        <v>6932485009312</v>
      </c>
      <c r="J2171" s="52">
        <v>194846425872</v>
      </c>
      <c r="K2171" s="52"/>
    </row>
    <row r="2172" spans="1:11">
      <c r="A2172" s="52" t="s">
        <v>1681</v>
      </c>
      <c r="B2172" s="52" t="s">
        <v>10037</v>
      </c>
      <c r="C2172" s="128" t="s">
        <v>9484</v>
      </c>
      <c r="D2172" s="52"/>
      <c r="E2172" s="52" t="s">
        <v>12623</v>
      </c>
      <c r="F2172" s="52"/>
      <c r="G2172" s="134" t="s">
        <v>10554</v>
      </c>
      <c r="H2172" s="52" t="s">
        <v>1681</v>
      </c>
      <c r="I2172" s="52">
        <v>6932485009329</v>
      </c>
      <c r="J2172" s="52">
        <v>194846425889</v>
      </c>
      <c r="K2172" s="52"/>
    </row>
    <row r="2173" spans="1:11">
      <c r="A2173" s="52" t="s">
        <v>762</v>
      </c>
      <c r="B2173" s="52" t="s">
        <v>9878</v>
      </c>
      <c r="C2173" s="128" t="s">
        <v>9287</v>
      </c>
      <c r="D2173" s="52"/>
      <c r="E2173" s="52" t="s">
        <v>12624</v>
      </c>
      <c r="F2173" s="52"/>
      <c r="G2173" s="134" t="s">
        <v>10356</v>
      </c>
      <c r="H2173" s="52" t="s">
        <v>762</v>
      </c>
      <c r="I2173" s="52">
        <v>6932485009336</v>
      </c>
      <c r="J2173" s="52">
        <v>194846425896</v>
      </c>
      <c r="K2173" s="52"/>
    </row>
    <row r="2174" spans="1:11">
      <c r="A2174" s="52" t="s">
        <v>762</v>
      </c>
      <c r="B2174" s="52" t="s">
        <v>10320</v>
      </c>
      <c r="C2174" s="128" t="s">
        <v>9853</v>
      </c>
      <c r="D2174" s="52"/>
      <c r="E2174" s="52" t="s">
        <v>12625</v>
      </c>
      <c r="F2174" s="52"/>
      <c r="G2174" s="134" t="s">
        <v>10917</v>
      </c>
      <c r="H2174" s="52" t="s">
        <v>762</v>
      </c>
      <c r="I2174" s="52">
        <v>6932485009343</v>
      </c>
      <c r="J2174" s="52">
        <v>194846425902</v>
      </c>
      <c r="K2174" s="52"/>
    </row>
    <row r="2175" spans="1:11">
      <c r="A2175" s="52" t="s">
        <v>1678</v>
      </c>
      <c r="B2175" s="52" t="s">
        <v>9953</v>
      </c>
      <c r="C2175" s="128" t="s">
        <v>9369</v>
      </c>
      <c r="D2175" s="52"/>
      <c r="E2175" s="52" t="s">
        <v>12626</v>
      </c>
      <c r="F2175" s="52"/>
      <c r="G2175" s="134" t="s">
        <v>10438</v>
      </c>
      <c r="H2175" s="52" t="s">
        <v>1678</v>
      </c>
      <c r="I2175" s="52">
        <v>6932485009350</v>
      </c>
      <c r="J2175" s="52">
        <v>194846425919</v>
      </c>
      <c r="K2175" s="52"/>
    </row>
    <row r="2176" spans="1:11">
      <c r="A2176" s="52" t="s">
        <v>943</v>
      </c>
      <c r="B2176" s="52" t="s">
        <v>10070</v>
      </c>
      <c r="C2176" s="128" t="s">
        <v>9526</v>
      </c>
      <c r="D2176" s="52"/>
      <c r="E2176" s="52" t="s">
        <v>12627</v>
      </c>
      <c r="F2176" s="52"/>
      <c r="G2176" s="134" t="s">
        <v>10596</v>
      </c>
      <c r="H2176" s="52" t="s">
        <v>943</v>
      </c>
      <c r="I2176" s="52">
        <v>6932485009367</v>
      </c>
      <c r="J2176" s="52">
        <v>194846425926</v>
      </c>
      <c r="K2176" s="52"/>
    </row>
    <row r="2177" spans="1:11">
      <c r="A2177" s="52" t="s">
        <v>1677</v>
      </c>
      <c r="B2177" s="52" t="s">
        <v>10104</v>
      </c>
      <c r="C2177" s="128" t="s">
        <v>9578</v>
      </c>
      <c r="D2177" s="52"/>
      <c r="E2177" s="52" t="s">
        <v>12628</v>
      </c>
      <c r="F2177" s="52"/>
      <c r="G2177" s="134" t="s">
        <v>10647</v>
      </c>
      <c r="H2177" s="52" t="s">
        <v>1677</v>
      </c>
      <c r="I2177" s="52">
        <v>6932485010769</v>
      </c>
      <c r="J2177" s="52">
        <v>194846426770</v>
      </c>
      <c r="K2177" s="52"/>
    </row>
    <row r="2178" spans="1:11">
      <c r="A2178" s="52" t="s">
        <v>762</v>
      </c>
      <c r="B2178" s="52" t="s">
        <v>10143</v>
      </c>
      <c r="C2178" s="128" t="s">
        <v>9630</v>
      </c>
      <c r="D2178" s="52"/>
      <c r="E2178" s="52">
        <v>0</v>
      </c>
      <c r="F2178" s="52"/>
      <c r="G2178" s="134" t="s">
        <v>10700</v>
      </c>
      <c r="H2178" s="52" t="s">
        <v>762</v>
      </c>
      <c r="I2178" s="52">
        <v>6932485010622</v>
      </c>
      <c r="J2178" s="52">
        <v>194846426695</v>
      </c>
      <c r="K2178" s="52"/>
    </row>
    <row r="2179" spans="1:11">
      <c r="A2179" s="52" t="s">
        <v>762</v>
      </c>
      <c r="B2179" s="52" t="s">
        <v>9881</v>
      </c>
      <c r="C2179" s="128" t="s">
        <v>9290</v>
      </c>
      <c r="D2179" s="52"/>
      <c r="E2179" s="52">
        <v>0</v>
      </c>
      <c r="F2179" s="52"/>
      <c r="G2179" s="134" t="s">
        <v>10359</v>
      </c>
      <c r="H2179" s="52" t="s">
        <v>762</v>
      </c>
      <c r="I2179" s="52">
        <v>6932485010639</v>
      </c>
      <c r="J2179" s="52">
        <v>194846426701</v>
      </c>
      <c r="K2179" s="52"/>
    </row>
    <row r="2180" spans="1:11">
      <c r="A2180" s="52" t="s">
        <v>5818</v>
      </c>
      <c r="B2180" s="52" t="s">
        <v>10114</v>
      </c>
      <c r="C2180" s="128" t="s">
        <v>9592</v>
      </c>
      <c r="D2180" s="52"/>
      <c r="E2180" s="52">
        <v>0</v>
      </c>
      <c r="F2180" s="52"/>
      <c r="G2180" s="134" t="s">
        <v>10661</v>
      </c>
      <c r="H2180" s="52" t="s">
        <v>5818</v>
      </c>
      <c r="I2180" s="52">
        <v>6932485010646</v>
      </c>
      <c r="J2180" s="52">
        <v>194846426718</v>
      </c>
      <c r="K2180" s="52"/>
    </row>
    <row r="2181" spans="1:11">
      <c r="A2181" s="52" t="s">
        <v>3959</v>
      </c>
      <c r="B2181" s="52" t="s">
        <v>10291</v>
      </c>
      <c r="C2181" s="128" t="s">
        <v>9818</v>
      </c>
      <c r="D2181" s="52"/>
      <c r="E2181" s="52">
        <v>0</v>
      </c>
      <c r="F2181" s="52"/>
      <c r="G2181" s="134" t="s">
        <v>10883</v>
      </c>
      <c r="H2181" s="52" t="s">
        <v>3959</v>
      </c>
      <c r="I2181" s="52">
        <v>6932485010653</v>
      </c>
      <c r="J2181" s="52">
        <v>194846426725</v>
      </c>
      <c r="K2181" s="52"/>
    </row>
    <row r="2182" spans="1:11">
      <c r="A2182" s="52" t="s">
        <v>762</v>
      </c>
      <c r="B2182" s="52" t="s">
        <v>10161</v>
      </c>
      <c r="C2182" s="128" t="s">
        <v>9654</v>
      </c>
      <c r="D2182" s="52"/>
      <c r="E2182" s="52" t="s">
        <v>12629</v>
      </c>
      <c r="F2182" s="52"/>
      <c r="G2182" s="134" t="s">
        <v>10724</v>
      </c>
      <c r="H2182" s="52" t="s">
        <v>762</v>
      </c>
      <c r="I2182" s="52">
        <v>6932485011063</v>
      </c>
      <c r="J2182" s="52">
        <v>194846427012</v>
      </c>
      <c r="K2182" s="52"/>
    </row>
    <row r="2183" spans="1:11">
      <c r="A2183" s="52" t="s">
        <v>943</v>
      </c>
      <c r="B2183" s="52" t="s">
        <v>9936</v>
      </c>
      <c r="C2183" s="128" t="s">
        <v>9349</v>
      </c>
      <c r="D2183" s="52"/>
      <c r="E2183" s="52" t="s">
        <v>12630</v>
      </c>
      <c r="F2183" s="52"/>
      <c r="G2183" s="134" t="s">
        <v>10418</v>
      </c>
      <c r="H2183" s="52" t="s">
        <v>943</v>
      </c>
      <c r="I2183" s="52">
        <v>6932485011070</v>
      </c>
      <c r="J2183" s="52">
        <v>194846427029</v>
      </c>
      <c r="K2183" s="52"/>
    </row>
    <row r="2184" spans="1:11">
      <c r="A2184" s="52" t="s">
        <v>961</v>
      </c>
      <c r="B2184" s="52" t="s">
        <v>10012</v>
      </c>
      <c r="C2184" s="128" t="s">
        <v>9452</v>
      </c>
      <c r="D2184" s="52"/>
      <c r="E2184" s="52" t="s">
        <v>12631</v>
      </c>
      <c r="F2184" s="52"/>
      <c r="G2184" s="134" t="s">
        <v>10522</v>
      </c>
      <c r="H2184" s="52" t="s">
        <v>961</v>
      </c>
      <c r="I2184" s="52">
        <v>6932485009091</v>
      </c>
      <c r="J2184" s="52">
        <v>194846425711</v>
      </c>
      <c r="K2184" s="52"/>
    </row>
    <row r="2185" spans="1:11">
      <c r="A2185" s="52" t="s">
        <v>2467</v>
      </c>
      <c r="B2185" s="52" t="s">
        <v>10079</v>
      </c>
      <c r="C2185" s="128" t="s">
        <v>9536</v>
      </c>
      <c r="D2185" s="52"/>
      <c r="E2185" s="52" t="s">
        <v>12632</v>
      </c>
      <c r="F2185" s="52"/>
      <c r="G2185" s="134" t="s">
        <v>10606</v>
      </c>
      <c r="H2185" s="52" t="s">
        <v>2467</v>
      </c>
      <c r="I2185" s="52">
        <v>6932485009107</v>
      </c>
      <c r="J2185" s="52">
        <v>194846425728</v>
      </c>
      <c r="K2185" s="52"/>
    </row>
    <row r="2186" spans="1:11">
      <c r="A2186" s="52" t="s">
        <v>2467</v>
      </c>
      <c r="B2186" s="52" t="s">
        <v>9895</v>
      </c>
      <c r="C2186" s="128" t="s">
        <v>9305</v>
      </c>
      <c r="D2186" s="52"/>
      <c r="E2186" s="52" t="s">
        <v>12633</v>
      </c>
      <c r="F2186" s="52"/>
      <c r="G2186" s="134" t="s">
        <v>10374</v>
      </c>
      <c r="H2186" s="52" t="s">
        <v>2467</v>
      </c>
      <c r="I2186" s="52">
        <v>6932485009114</v>
      </c>
      <c r="J2186" s="52">
        <v>194846425735</v>
      </c>
      <c r="K2186" s="52"/>
    </row>
    <row r="2187" spans="1:11">
      <c r="A2187" s="52" t="s">
        <v>992</v>
      </c>
      <c r="B2187" s="52" t="s">
        <v>10071</v>
      </c>
      <c r="C2187" s="128" t="s">
        <v>9527</v>
      </c>
      <c r="D2187" s="52"/>
      <c r="E2187" s="52">
        <v>0</v>
      </c>
      <c r="F2187" s="52"/>
      <c r="G2187" s="134" t="s">
        <v>10597</v>
      </c>
      <c r="H2187" s="52" t="s">
        <v>992</v>
      </c>
      <c r="I2187" s="52">
        <v>6932485009121</v>
      </c>
      <c r="J2187" s="52">
        <v>194846425742</v>
      </c>
      <c r="K2187" s="52"/>
    </row>
    <row r="2188" spans="1:11">
      <c r="A2188" s="52" t="s">
        <v>762</v>
      </c>
      <c r="B2188" s="52" t="s">
        <v>10085</v>
      </c>
      <c r="C2188" s="128" t="s">
        <v>9546</v>
      </c>
      <c r="D2188" s="52"/>
      <c r="E2188" s="52">
        <v>0</v>
      </c>
      <c r="F2188" s="52"/>
      <c r="G2188" s="134" t="s">
        <v>10616</v>
      </c>
      <c r="H2188" s="52" t="s">
        <v>762</v>
      </c>
      <c r="I2188" s="52">
        <v>6932485009138</v>
      </c>
      <c r="J2188" s="52">
        <v>194846425759</v>
      </c>
      <c r="K2188" s="52"/>
    </row>
    <row r="2189" spans="1:11">
      <c r="A2189" s="52" t="s">
        <v>1678</v>
      </c>
      <c r="B2189" s="52" t="s">
        <v>10026</v>
      </c>
      <c r="C2189" s="128" t="s">
        <v>9470</v>
      </c>
      <c r="D2189" s="52"/>
      <c r="E2189" s="52" t="s">
        <v>12634</v>
      </c>
      <c r="F2189" s="52"/>
      <c r="G2189" s="134" t="s">
        <v>10540</v>
      </c>
      <c r="H2189" s="52" t="s">
        <v>1678</v>
      </c>
      <c r="I2189" s="52">
        <v>6932485009145</v>
      </c>
      <c r="J2189" s="52">
        <v>194846425766</v>
      </c>
      <c r="K2189" s="52"/>
    </row>
    <row r="2190" spans="1:11">
      <c r="A2190" s="52" t="s">
        <v>762</v>
      </c>
      <c r="B2190" s="52" t="s">
        <v>10190</v>
      </c>
      <c r="C2190" s="128" t="s">
        <v>9690</v>
      </c>
      <c r="D2190" s="52"/>
      <c r="E2190" s="52">
        <v>0</v>
      </c>
      <c r="F2190" s="52"/>
      <c r="G2190" s="134" t="s">
        <v>10756</v>
      </c>
      <c r="H2190" s="52" t="s">
        <v>762</v>
      </c>
      <c r="I2190" s="52">
        <v>6932485009763</v>
      </c>
      <c r="J2190" s="52">
        <v>194846426008</v>
      </c>
      <c r="K2190" s="52"/>
    </row>
    <row r="2191" spans="1:11">
      <c r="A2191" s="52" t="s">
        <v>1681</v>
      </c>
      <c r="B2191" s="52" t="s">
        <v>10230</v>
      </c>
      <c r="C2191" s="128" t="s">
        <v>9741</v>
      </c>
      <c r="D2191" s="52"/>
      <c r="E2191" s="52" t="s">
        <v>12635</v>
      </c>
      <c r="F2191" s="52"/>
      <c r="G2191" s="134" t="s">
        <v>10807</v>
      </c>
      <c r="H2191" s="52" t="s">
        <v>1681</v>
      </c>
      <c r="I2191" s="52">
        <v>6932485009770</v>
      </c>
      <c r="J2191" s="52">
        <v>194846426015</v>
      </c>
      <c r="K2191" s="52"/>
    </row>
    <row r="2192" spans="1:11">
      <c r="A2192" s="52" t="s">
        <v>2467</v>
      </c>
      <c r="B2192" s="52" t="s">
        <v>9920</v>
      </c>
      <c r="C2192" s="128" t="s">
        <v>9330</v>
      </c>
      <c r="D2192" s="52"/>
      <c r="E2192" s="52" t="s">
        <v>12636</v>
      </c>
      <c r="F2192" s="52"/>
      <c r="G2192" s="134" t="s">
        <v>10400</v>
      </c>
      <c r="H2192" s="52" t="s">
        <v>2467</v>
      </c>
      <c r="I2192" s="52">
        <v>6932485009824</v>
      </c>
      <c r="J2192" s="52">
        <v>194846426060</v>
      </c>
      <c r="K2192" s="52"/>
    </row>
    <row r="2193" spans="1:11">
      <c r="A2193" s="52" t="s">
        <v>946</v>
      </c>
      <c r="B2193" s="52" t="s">
        <v>10169</v>
      </c>
      <c r="C2193" s="128" t="s">
        <v>9664</v>
      </c>
      <c r="D2193" s="52"/>
      <c r="E2193" s="52">
        <v>0</v>
      </c>
      <c r="F2193" s="52"/>
      <c r="G2193" s="134" t="s">
        <v>10734</v>
      </c>
      <c r="H2193" s="52" t="s">
        <v>946</v>
      </c>
      <c r="I2193" s="52">
        <v>6932485009190</v>
      </c>
      <c r="J2193" s="52">
        <v>194846425780</v>
      </c>
      <c r="K2193" s="52"/>
    </row>
    <row r="2194" spans="1:11">
      <c r="A2194" s="52" t="s">
        <v>762</v>
      </c>
      <c r="B2194" s="52" t="s">
        <v>10219</v>
      </c>
      <c r="C2194" s="128" t="s">
        <v>9730</v>
      </c>
      <c r="D2194" s="52"/>
      <c r="E2194" s="52" t="s">
        <v>12637</v>
      </c>
      <c r="F2194" s="52"/>
      <c r="G2194" s="134" t="s">
        <v>10796</v>
      </c>
      <c r="H2194" s="52" t="s">
        <v>762</v>
      </c>
      <c r="I2194" s="52">
        <v>6932485010738</v>
      </c>
      <c r="J2194" s="52">
        <v>194846426756</v>
      </c>
      <c r="K2194" s="52"/>
    </row>
    <row r="2195" spans="1:11">
      <c r="A2195" s="52" t="s">
        <v>762</v>
      </c>
      <c r="B2195" s="52" t="s">
        <v>9947</v>
      </c>
      <c r="C2195" s="128" t="s">
        <v>9362</v>
      </c>
      <c r="D2195" s="52"/>
      <c r="E2195" s="52" t="s">
        <v>12638</v>
      </c>
      <c r="F2195" s="52"/>
      <c r="G2195" s="134" t="s">
        <v>10431</v>
      </c>
      <c r="H2195" s="52" t="s">
        <v>762</v>
      </c>
      <c r="I2195" s="52">
        <v>6932485010745</v>
      </c>
      <c r="J2195" s="52">
        <v>194846426763</v>
      </c>
      <c r="K2195" s="52"/>
    </row>
    <row r="2196" spans="1:11">
      <c r="A2196" s="52" t="s">
        <v>4002</v>
      </c>
      <c r="B2196" s="52" t="s">
        <v>14381</v>
      </c>
      <c r="C2196" s="128" t="s">
        <v>14382</v>
      </c>
      <c r="D2196" s="52"/>
      <c r="E2196" s="52"/>
      <c r="F2196" s="52"/>
      <c r="G2196" s="134" t="s">
        <v>14383</v>
      </c>
      <c r="H2196" s="52" t="s">
        <v>4002</v>
      </c>
      <c r="I2196" s="52">
        <v>6932485017348</v>
      </c>
      <c r="J2196" s="52">
        <v>194846430777</v>
      </c>
      <c r="K2196" s="52" t="s">
        <v>14384</v>
      </c>
    </row>
    <row r="2197" spans="1:11">
      <c r="A2197" s="52" t="s">
        <v>779</v>
      </c>
      <c r="B2197" s="52" t="s">
        <v>14385</v>
      </c>
      <c r="C2197" s="128" t="s">
        <v>14386</v>
      </c>
      <c r="D2197" s="52"/>
      <c r="E2197" s="52" t="s">
        <v>14387</v>
      </c>
      <c r="F2197" s="52"/>
      <c r="G2197" s="134" t="s">
        <v>14388</v>
      </c>
      <c r="H2197" s="52" t="s">
        <v>779</v>
      </c>
      <c r="I2197" s="52">
        <v>6932485010974</v>
      </c>
      <c r="J2197" s="52">
        <v>194846426947</v>
      </c>
      <c r="K2197" s="52" t="s">
        <v>14384</v>
      </c>
    </row>
    <row r="2198" spans="1:11">
      <c r="A2198" s="52" t="s">
        <v>2467</v>
      </c>
      <c r="B2198" s="52" t="s">
        <v>17036</v>
      </c>
      <c r="C2198" s="128" t="s">
        <v>17789</v>
      </c>
      <c r="D2198" s="52" t="s">
        <v>8759</v>
      </c>
      <c r="E2198" s="52"/>
      <c r="F2198" s="52"/>
      <c r="G2198" s="134" t="s">
        <v>18919</v>
      </c>
      <c r="H2198" s="134" t="s">
        <v>2467</v>
      </c>
      <c r="I2198" s="52" t="e">
        <v>#N/A</v>
      </c>
      <c r="J2198" s="52" t="e">
        <v>#N/A</v>
      </c>
      <c r="K2198" s="52" t="s">
        <v>18940</v>
      </c>
    </row>
    <row r="2199" spans="1:11">
      <c r="A2199" s="52" t="s">
        <v>7173</v>
      </c>
      <c r="B2199" s="52" t="s">
        <v>14392</v>
      </c>
      <c r="C2199" s="128" t="s">
        <v>14393</v>
      </c>
      <c r="D2199" s="52"/>
      <c r="E2199" s="52" t="s">
        <v>14394</v>
      </c>
      <c r="F2199" s="52"/>
      <c r="G2199" s="134" t="s">
        <v>14395</v>
      </c>
      <c r="H2199" s="52" t="s">
        <v>7173</v>
      </c>
      <c r="I2199" s="52">
        <v>6932485014224</v>
      </c>
      <c r="J2199" s="52">
        <v>194846429801</v>
      </c>
      <c r="K2199" s="52" t="s">
        <v>14384</v>
      </c>
    </row>
    <row r="2200" spans="1:11">
      <c r="A2200" s="52" t="s">
        <v>4002</v>
      </c>
      <c r="B2200" s="52" t="s">
        <v>14396</v>
      </c>
      <c r="C2200" s="128" t="s">
        <v>14397</v>
      </c>
      <c r="D2200" s="52"/>
      <c r="E2200" s="52" t="s">
        <v>14398</v>
      </c>
      <c r="F2200" s="52"/>
      <c r="G2200" s="134" t="s">
        <v>14399</v>
      </c>
      <c r="H2200" s="52" t="s">
        <v>4002</v>
      </c>
      <c r="I2200" s="52">
        <v>6932485016976</v>
      </c>
      <c r="J2200" s="52">
        <v>194846430425</v>
      </c>
      <c r="K2200" s="52" t="s">
        <v>14384</v>
      </c>
    </row>
    <row r="2201" spans="1:11">
      <c r="A2201" s="52" t="s">
        <v>14400</v>
      </c>
      <c r="B2201" s="52" t="s">
        <v>14401</v>
      </c>
      <c r="C2201" s="128" t="s">
        <v>14402</v>
      </c>
      <c r="D2201" s="52"/>
      <c r="E2201" s="52" t="s">
        <v>14403</v>
      </c>
      <c r="F2201" s="52"/>
      <c r="G2201" s="134" t="s">
        <v>14404</v>
      </c>
      <c r="H2201" s="52" t="s">
        <v>14400</v>
      </c>
      <c r="I2201" s="52">
        <v>6932485013562</v>
      </c>
      <c r="J2201" s="52">
        <v>194846429245</v>
      </c>
      <c r="K2201" s="52" t="s">
        <v>14384</v>
      </c>
    </row>
    <row r="2202" spans="1:11">
      <c r="A2202" s="52" t="s">
        <v>1009</v>
      </c>
      <c r="B2202" s="52" t="s">
        <v>1222</v>
      </c>
      <c r="C2202" s="128" t="s">
        <v>1885</v>
      </c>
      <c r="D2202" s="52" t="s">
        <v>587</v>
      </c>
      <c r="E2202" s="52" t="s">
        <v>11334</v>
      </c>
      <c r="F2202" s="52" t="s">
        <v>2523</v>
      </c>
      <c r="G2202" s="134" t="s">
        <v>297</v>
      </c>
      <c r="H2202" s="134" t="s">
        <v>1009</v>
      </c>
      <c r="I2202" s="52" t="s">
        <v>588</v>
      </c>
      <c r="J2202" s="52" t="e">
        <v>#N/A</v>
      </c>
      <c r="K2202" s="52"/>
    </row>
    <row r="2203" spans="1:11">
      <c r="A2203" s="52" t="s">
        <v>772</v>
      </c>
      <c r="B2203" s="52" t="s">
        <v>14408</v>
      </c>
      <c r="C2203" s="128" t="s">
        <v>14409</v>
      </c>
      <c r="D2203" s="52"/>
      <c r="E2203" s="52" t="s">
        <v>14410</v>
      </c>
      <c r="F2203" s="52"/>
      <c r="G2203" s="134" t="s">
        <v>14411</v>
      </c>
      <c r="H2203" s="52" t="s">
        <v>772</v>
      </c>
      <c r="I2203" s="52">
        <v>6932485017102</v>
      </c>
      <c r="J2203" s="52">
        <v>194846430555</v>
      </c>
      <c r="K2203" s="52" t="s">
        <v>14384</v>
      </c>
    </row>
    <row r="2204" spans="1:11">
      <c r="A2204" s="52" t="s">
        <v>943</v>
      </c>
      <c r="B2204" s="52" t="s">
        <v>14412</v>
      </c>
      <c r="C2204" s="128" t="s">
        <v>14413</v>
      </c>
      <c r="D2204" s="52"/>
      <c r="E2204" s="52"/>
      <c r="F2204" s="52"/>
      <c r="G2204" s="134" t="s">
        <v>14414</v>
      </c>
      <c r="H2204" s="52" t="s">
        <v>943</v>
      </c>
      <c r="I2204" s="52">
        <v>6932485012725</v>
      </c>
      <c r="J2204" s="52">
        <v>194846428583</v>
      </c>
      <c r="K2204" s="52" t="s">
        <v>14384</v>
      </c>
    </row>
    <row r="2205" spans="1:11">
      <c r="A2205" s="52" t="s">
        <v>2467</v>
      </c>
      <c r="B2205" s="52" t="s">
        <v>14415</v>
      </c>
      <c r="C2205" s="128" t="s">
        <v>14416</v>
      </c>
      <c r="D2205" s="52"/>
      <c r="E2205" s="52" t="s">
        <v>14417</v>
      </c>
      <c r="F2205" s="52"/>
      <c r="G2205" s="134" t="s">
        <v>14418</v>
      </c>
      <c r="H2205" s="52" t="s">
        <v>2467</v>
      </c>
      <c r="I2205" s="52">
        <v>6932485011759</v>
      </c>
      <c r="J2205" s="52">
        <v>194846427593</v>
      </c>
      <c r="K2205" s="52" t="s">
        <v>14384</v>
      </c>
    </row>
    <row r="2206" spans="1:11">
      <c r="A2206" s="52" t="s">
        <v>1677</v>
      </c>
      <c r="B2206" s="52" t="s">
        <v>14419</v>
      </c>
      <c r="C2206" s="128" t="s">
        <v>14420</v>
      </c>
      <c r="D2206" s="52"/>
      <c r="E2206" s="52" t="s">
        <v>14421</v>
      </c>
      <c r="F2206" s="52"/>
      <c r="G2206" s="134" t="s">
        <v>14422</v>
      </c>
      <c r="H2206" s="52" t="s">
        <v>1677</v>
      </c>
      <c r="I2206" s="52">
        <v>6932485010929</v>
      </c>
      <c r="J2206" s="52">
        <v>194846426893</v>
      </c>
      <c r="K2206" s="52" t="s">
        <v>14384</v>
      </c>
    </row>
    <row r="2207" spans="1:11">
      <c r="A2207" s="52" t="s">
        <v>995</v>
      </c>
      <c r="B2207" s="52" t="s">
        <v>14428</v>
      </c>
      <c r="C2207" s="128" t="s">
        <v>14429</v>
      </c>
      <c r="D2207" s="52"/>
      <c r="E2207" s="52" t="s">
        <v>14430</v>
      </c>
      <c r="F2207" s="52"/>
      <c r="G2207" s="134" t="s">
        <v>14431</v>
      </c>
      <c r="H2207" s="52" t="s">
        <v>995</v>
      </c>
      <c r="I2207" s="52">
        <v>6932485013203</v>
      </c>
      <c r="J2207" s="52">
        <v>194846429016</v>
      </c>
      <c r="K2207" s="52" t="s">
        <v>14384</v>
      </c>
    </row>
    <row r="2208" spans="1:11">
      <c r="A2208" s="52" t="s">
        <v>1678</v>
      </c>
      <c r="B2208" s="52" t="s">
        <v>14432</v>
      </c>
      <c r="C2208" s="128" t="s">
        <v>14433</v>
      </c>
      <c r="D2208" s="52"/>
      <c r="E2208" s="52" t="s">
        <v>14434</v>
      </c>
      <c r="F2208" s="52"/>
      <c r="G2208" s="134" t="s">
        <v>14435</v>
      </c>
      <c r="H2208" s="52" t="s">
        <v>1678</v>
      </c>
      <c r="I2208" s="52">
        <v>6932485010837</v>
      </c>
      <c r="J2208" s="52">
        <v>194846426800</v>
      </c>
      <c r="K2208" s="52" t="s">
        <v>14384</v>
      </c>
    </row>
    <row r="2209" spans="1:11">
      <c r="A2209" s="52" t="s">
        <v>14436</v>
      </c>
      <c r="B2209" s="52" t="s">
        <v>14437</v>
      </c>
      <c r="C2209" s="128" t="s">
        <v>14438</v>
      </c>
      <c r="D2209" s="52"/>
      <c r="E2209" s="52" t="s">
        <v>14439</v>
      </c>
      <c r="F2209" s="52"/>
      <c r="G2209" s="134" t="s">
        <v>14440</v>
      </c>
      <c r="H2209" s="52" t="s">
        <v>14436</v>
      </c>
      <c r="I2209" s="52">
        <v>6932485013654</v>
      </c>
      <c r="J2209" s="52">
        <v>194846429337</v>
      </c>
      <c r="K2209" s="52" t="s">
        <v>14384</v>
      </c>
    </row>
    <row r="2210" spans="1:11">
      <c r="A2210" s="52" t="s">
        <v>995</v>
      </c>
      <c r="B2210" s="52" t="s">
        <v>14441</v>
      </c>
      <c r="C2210" s="128" t="s">
        <v>14442</v>
      </c>
      <c r="D2210" s="52"/>
      <c r="E2210" s="52" t="s">
        <v>14443</v>
      </c>
      <c r="F2210" s="52"/>
      <c r="G2210" s="134" t="s">
        <v>14444</v>
      </c>
      <c r="H2210" s="52" t="s">
        <v>995</v>
      </c>
      <c r="I2210" s="52">
        <v>6932485010936</v>
      </c>
      <c r="J2210" s="52">
        <v>194846426909</v>
      </c>
      <c r="K2210" s="52" t="s">
        <v>14384</v>
      </c>
    </row>
    <row r="2211" spans="1:11">
      <c r="A2211" s="52" t="s">
        <v>2467</v>
      </c>
      <c r="B2211" s="52" t="s">
        <v>14445</v>
      </c>
      <c r="C2211" s="128" t="s">
        <v>14446</v>
      </c>
      <c r="D2211" s="52"/>
      <c r="E2211" s="52" t="s">
        <v>14447</v>
      </c>
      <c r="F2211" s="52"/>
      <c r="G2211" s="134" t="s">
        <v>14448</v>
      </c>
      <c r="H2211" s="52" t="s">
        <v>2467</v>
      </c>
      <c r="I2211" s="52">
        <v>6932485013135</v>
      </c>
      <c r="J2211" s="52">
        <v>194846428941</v>
      </c>
      <c r="K2211" s="52" t="s">
        <v>14384</v>
      </c>
    </row>
    <row r="2212" spans="1:11">
      <c r="A2212" s="52" t="s">
        <v>995</v>
      </c>
      <c r="B2212" s="52" t="s">
        <v>14449</v>
      </c>
      <c r="C2212" s="128" t="s">
        <v>14450</v>
      </c>
      <c r="D2212" s="52"/>
      <c r="E2212" s="52"/>
      <c r="F2212" s="52"/>
      <c r="G2212" s="134" t="s">
        <v>14451</v>
      </c>
      <c r="H2212" s="52" t="s">
        <v>995</v>
      </c>
      <c r="I2212" s="52">
        <v>6932485012213</v>
      </c>
      <c r="J2212" s="52">
        <v>194846428156</v>
      </c>
      <c r="K2212" s="52" t="s">
        <v>14384</v>
      </c>
    </row>
    <row r="2213" spans="1:11">
      <c r="A2213" s="52" t="s">
        <v>292</v>
      </c>
      <c r="B2213" s="52" t="s">
        <v>304</v>
      </c>
      <c r="C2213" s="128" t="s">
        <v>1748</v>
      </c>
      <c r="D2213" s="52" t="s">
        <v>301</v>
      </c>
      <c r="E2213" s="52">
        <v>0</v>
      </c>
      <c r="F2213" s="52" t="s">
        <v>302</v>
      </c>
      <c r="G2213" s="134" t="s">
        <v>303</v>
      </c>
      <c r="H2213" s="134" t="s">
        <v>292</v>
      </c>
      <c r="I2213" s="52" t="s">
        <v>305</v>
      </c>
      <c r="J2213" s="52" t="e">
        <v>#N/A</v>
      </c>
      <c r="K2213" s="52"/>
    </row>
    <row r="2214" spans="1:11">
      <c r="A2214" s="52" t="s">
        <v>946</v>
      </c>
      <c r="B2214" s="52" t="s">
        <v>14455</v>
      </c>
      <c r="C2214" s="128" t="s">
        <v>14456</v>
      </c>
      <c r="D2214" s="52"/>
      <c r="E2214" s="52"/>
      <c r="F2214" s="52"/>
      <c r="G2214" s="134" t="s">
        <v>14457</v>
      </c>
      <c r="H2214" s="52" t="s">
        <v>946</v>
      </c>
      <c r="I2214" s="52">
        <v>6932485011674</v>
      </c>
      <c r="J2214" s="52">
        <v>194846427494</v>
      </c>
      <c r="K2214" s="52" t="s">
        <v>14384</v>
      </c>
    </row>
    <row r="2215" spans="1:11">
      <c r="A2215" s="52" t="s">
        <v>1009</v>
      </c>
      <c r="B2215" s="52" t="s">
        <v>299</v>
      </c>
      <c r="C2215" s="128" t="s">
        <v>1747</v>
      </c>
      <c r="D2215" s="52" t="s">
        <v>5540</v>
      </c>
      <c r="E2215" s="52">
        <v>0</v>
      </c>
      <c r="F2215" s="52" t="s">
        <v>5541</v>
      </c>
      <c r="G2215" s="134" t="s">
        <v>297</v>
      </c>
      <c r="H2215" s="134" t="s">
        <v>1009</v>
      </c>
      <c r="I2215" s="52" t="s">
        <v>300</v>
      </c>
      <c r="J2215" s="52" t="e">
        <v>#N/A</v>
      </c>
      <c r="K2215" s="52"/>
    </row>
    <row r="2216" spans="1:11">
      <c r="A2216" s="52" t="s">
        <v>14462</v>
      </c>
      <c r="B2216" s="52" t="s">
        <v>14463</v>
      </c>
      <c r="C2216" s="128" t="s">
        <v>14464</v>
      </c>
      <c r="D2216" s="52"/>
      <c r="E2216" s="52" t="s">
        <v>14465</v>
      </c>
      <c r="F2216" s="52"/>
      <c r="G2216" s="134" t="s">
        <v>14466</v>
      </c>
      <c r="H2216" s="52" t="s">
        <v>14462</v>
      </c>
      <c r="I2216" s="52">
        <v>6932485013456</v>
      </c>
      <c r="J2216" s="52">
        <v>194846429139</v>
      </c>
      <c r="K2216" s="52" t="s">
        <v>14384</v>
      </c>
    </row>
    <row r="2217" spans="1:11">
      <c r="A2217" s="52" t="s">
        <v>1678</v>
      </c>
      <c r="B2217" s="52" t="s">
        <v>14467</v>
      </c>
      <c r="C2217" s="128" t="s">
        <v>14468</v>
      </c>
      <c r="D2217" s="52"/>
      <c r="E2217" s="52" t="s">
        <v>14469</v>
      </c>
      <c r="F2217" s="52"/>
      <c r="G2217" s="134" t="s">
        <v>14470</v>
      </c>
      <c r="H2217" s="52" t="s">
        <v>1678</v>
      </c>
      <c r="I2217" s="52">
        <v>6932485014163</v>
      </c>
      <c r="J2217" s="52">
        <v>194846429764</v>
      </c>
      <c r="K2217" s="52" t="s">
        <v>14384</v>
      </c>
    </row>
    <row r="2218" spans="1:11">
      <c r="A2218" s="52" t="s">
        <v>1009</v>
      </c>
      <c r="B2218" s="52" t="s">
        <v>1264</v>
      </c>
      <c r="C2218" s="128" t="s">
        <v>1746</v>
      </c>
      <c r="D2218" s="52" t="s">
        <v>295</v>
      </c>
      <c r="E2218" s="52" t="s">
        <v>11326</v>
      </c>
      <c r="F2218" s="52" t="s">
        <v>296</v>
      </c>
      <c r="G2218" s="134" t="s">
        <v>297</v>
      </c>
      <c r="H2218" s="134" t="s">
        <v>1009</v>
      </c>
      <c r="I2218" s="52" t="s">
        <v>298</v>
      </c>
      <c r="J2218" s="52" t="e">
        <v>#N/A</v>
      </c>
      <c r="K2218" s="52"/>
    </row>
    <row r="2219" spans="1:11">
      <c r="A2219" s="52" t="s">
        <v>7497</v>
      </c>
      <c r="B2219" s="52" t="s">
        <v>288</v>
      </c>
      <c r="C2219" s="128" t="s">
        <v>1744</v>
      </c>
      <c r="D2219" s="52" t="s">
        <v>287</v>
      </c>
      <c r="E2219" s="52" t="s">
        <v>11324</v>
      </c>
      <c r="F2219" s="52" t="s">
        <v>5538</v>
      </c>
      <c r="G2219" s="134" t="s">
        <v>5539</v>
      </c>
      <c r="H2219" s="134" t="s">
        <v>7497</v>
      </c>
      <c r="I2219" s="52" t="s">
        <v>289</v>
      </c>
      <c r="J2219" s="52" t="e">
        <v>#N/A</v>
      </c>
      <c r="K2219" s="52"/>
    </row>
    <row r="2220" spans="1:11">
      <c r="A2220" s="52" t="s">
        <v>762</v>
      </c>
      <c r="B2220" s="52" t="s">
        <v>14475</v>
      </c>
      <c r="C2220" s="128" t="s">
        <v>14476</v>
      </c>
      <c r="D2220" s="52"/>
      <c r="E2220" s="52" t="s">
        <v>14477</v>
      </c>
      <c r="F2220" s="52"/>
      <c r="G2220" s="134" t="s">
        <v>14478</v>
      </c>
      <c r="H2220" s="52" t="s">
        <v>762</v>
      </c>
      <c r="I2220" s="52">
        <v>6932485014125</v>
      </c>
      <c r="J2220" s="52">
        <v>194846429726</v>
      </c>
      <c r="K2220" s="52" t="s">
        <v>14384</v>
      </c>
    </row>
    <row r="2221" spans="1:11">
      <c r="A2221" s="52" t="s">
        <v>2467</v>
      </c>
      <c r="B2221" s="52" t="s">
        <v>14479</v>
      </c>
      <c r="C2221" s="128" t="s">
        <v>14480</v>
      </c>
      <c r="D2221" s="52"/>
      <c r="E2221" s="52" t="s">
        <v>14481</v>
      </c>
      <c r="F2221" s="52"/>
      <c r="G2221" s="134" t="s">
        <v>14482</v>
      </c>
      <c r="H2221" s="52" t="s">
        <v>2467</v>
      </c>
      <c r="I2221" s="52">
        <v>6932485013227</v>
      </c>
      <c r="J2221" s="52">
        <v>194846429030</v>
      </c>
      <c r="K2221" s="52" t="s">
        <v>14384</v>
      </c>
    </row>
    <row r="2222" spans="1:11">
      <c r="A2222" s="52" t="s">
        <v>14483</v>
      </c>
      <c r="B2222" s="52" t="s">
        <v>14484</v>
      </c>
      <c r="C2222" s="128" t="s">
        <v>14485</v>
      </c>
      <c r="D2222" s="52"/>
      <c r="E2222" s="52"/>
      <c r="F2222" s="52"/>
      <c r="G2222" s="134" t="s">
        <v>14486</v>
      </c>
      <c r="H2222" s="52" t="s">
        <v>14483</v>
      </c>
      <c r="I2222" s="52">
        <v>6932485016068</v>
      </c>
      <c r="J2222" s="52">
        <v>194846430180</v>
      </c>
      <c r="K2222" s="52" t="s">
        <v>14384</v>
      </c>
    </row>
    <row r="2223" spans="1:11">
      <c r="A2223" s="52" t="s">
        <v>2467</v>
      </c>
      <c r="B2223" s="52" t="s">
        <v>14487</v>
      </c>
      <c r="C2223" s="128" t="s">
        <v>14488</v>
      </c>
      <c r="D2223" s="52"/>
      <c r="E2223" s="52" t="s">
        <v>14489</v>
      </c>
      <c r="F2223" s="52"/>
      <c r="G2223" s="134" t="s">
        <v>14490</v>
      </c>
      <c r="H2223" s="52" t="s">
        <v>2467</v>
      </c>
      <c r="I2223" s="52">
        <v>6932485013142</v>
      </c>
      <c r="J2223" s="52">
        <v>194846428958</v>
      </c>
      <c r="K2223" s="52" t="s">
        <v>14384</v>
      </c>
    </row>
    <row r="2224" spans="1:11">
      <c r="A2224" s="52" t="s">
        <v>2467</v>
      </c>
      <c r="B2224" s="52" t="s">
        <v>14491</v>
      </c>
      <c r="C2224" s="128" t="s">
        <v>14492</v>
      </c>
      <c r="D2224" s="52"/>
      <c r="E2224" s="52"/>
      <c r="F2224" s="52"/>
      <c r="G2224" s="134" t="s">
        <v>14493</v>
      </c>
      <c r="H2224" s="52" t="s">
        <v>2467</v>
      </c>
      <c r="I2224" s="52">
        <v>6932485012589</v>
      </c>
      <c r="J2224" s="52">
        <v>194846428446</v>
      </c>
      <c r="K2224" s="52" t="s">
        <v>14384</v>
      </c>
    </row>
    <row r="2225" spans="1:11">
      <c r="A2225" s="52" t="s">
        <v>10958</v>
      </c>
      <c r="B2225" s="52" t="s">
        <v>14494</v>
      </c>
      <c r="C2225" s="128" t="s">
        <v>14495</v>
      </c>
      <c r="D2225" s="52"/>
      <c r="E2225" s="52" t="s">
        <v>14496</v>
      </c>
      <c r="F2225" s="52"/>
      <c r="G2225" s="134" t="s">
        <v>14497</v>
      </c>
      <c r="H2225" s="52" t="s">
        <v>10958</v>
      </c>
      <c r="I2225" s="52">
        <v>6932485011810</v>
      </c>
      <c r="J2225" s="52">
        <v>194846427654</v>
      </c>
      <c r="K2225" s="52" t="s">
        <v>14384</v>
      </c>
    </row>
    <row r="2226" spans="1:11">
      <c r="A2226" s="52" t="s">
        <v>2467</v>
      </c>
      <c r="B2226" s="52" t="s">
        <v>10225</v>
      </c>
      <c r="C2226" s="128" t="s">
        <v>9736</v>
      </c>
      <c r="D2226" s="52"/>
      <c r="E2226" s="52">
        <v>0</v>
      </c>
      <c r="F2226" s="52"/>
      <c r="G2226" s="134" t="s">
        <v>10802</v>
      </c>
      <c r="H2226" s="134" t="s">
        <v>2467</v>
      </c>
      <c r="I2226" s="52" t="e">
        <v>#N/A</v>
      </c>
      <c r="J2226" s="52" t="e">
        <v>#N/A</v>
      </c>
      <c r="K2226" s="52"/>
    </row>
    <row r="2227" spans="1:11">
      <c r="A2227" s="52" t="s">
        <v>779</v>
      </c>
      <c r="B2227" s="52" t="s">
        <v>14500</v>
      </c>
      <c r="C2227" s="128" t="s">
        <v>14501</v>
      </c>
      <c r="D2227" s="52"/>
      <c r="E2227" s="52" t="s">
        <v>14502</v>
      </c>
      <c r="F2227" s="52"/>
      <c r="G2227" s="134" t="s">
        <v>14503</v>
      </c>
      <c r="H2227" s="52" t="s">
        <v>779</v>
      </c>
      <c r="I2227" s="52">
        <v>6932485012053</v>
      </c>
      <c r="J2227" s="52">
        <v>194846427883</v>
      </c>
      <c r="K2227" s="52" t="s">
        <v>14384</v>
      </c>
    </row>
    <row r="2228" spans="1:11">
      <c r="A2228" s="52" t="s">
        <v>14504</v>
      </c>
      <c r="B2228" s="52" t="s">
        <v>14505</v>
      </c>
      <c r="C2228" s="128" t="s">
        <v>14506</v>
      </c>
      <c r="D2228" s="52"/>
      <c r="E2228" s="52"/>
      <c r="F2228" s="52"/>
      <c r="G2228" s="134" t="s">
        <v>14507</v>
      </c>
      <c r="H2228" s="52" t="s">
        <v>14504</v>
      </c>
      <c r="I2228" s="52">
        <v>6932485016259</v>
      </c>
      <c r="J2228" s="52">
        <v>194846430326</v>
      </c>
      <c r="K2228" s="52" t="s">
        <v>14384</v>
      </c>
    </row>
    <row r="2229" spans="1:11">
      <c r="A2229" s="52" t="s">
        <v>1678</v>
      </c>
      <c r="B2229" s="52" t="s">
        <v>14508</v>
      </c>
      <c r="C2229" s="128" t="s">
        <v>14509</v>
      </c>
      <c r="D2229" s="52"/>
      <c r="E2229" s="52" t="s">
        <v>14510</v>
      </c>
      <c r="F2229" s="52"/>
      <c r="G2229" s="134" t="s">
        <v>14511</v>
      </c>
      <c r="H2229" s="52" t="s">
        <v>1678</v>
      </c>
      <c r="I2229" s="52" t="e">
        <v>#N/A</v>
      </c>
      <c r="J2229" s="52">
        <v>194846428040</v>
      </c>
      <c r="K2229" s="52" t="s">
        <v>14384</v>
      </c>
    </row>
    <row r="2230" spans="1:11">
      <c r="A2230" s="52" t="s">
        <v>1560</v>
      </c>
      <c r="B2230" s="52" t="s">
        <v>14512</v>
      </c>
      <c r="C2230" s="128" t="s">
        <v>14513</v>
      </c>
      <c r="D2230" s="52"/>
      <c r="E2230" s="52" t="s">
        <v>14514</v>
      </c>
      <c r="F2230" s="52"/>
      <c r="G2230" s="134" t="s">
        <v>14515</v>
      </c>
      <c r="H2230" s="52" t="s">
        <v>1560</v>
      </c>
      <c r="I2230" s="52">
        <v>6932485012398</v>
      </c>
      <c r="J2230" s="52">
        <v>194846428255</v>
      </c>
      <c r="K2230" s="52" t="s">
        <v>14384</v>
      </c>
    </row>
    <row r="2231" spans="1:11">
      <c r="A2231" s="52" t="s">
        <v>2467</v>
      </c>
      <c r="B2231" s="52" t="s">
        <v>10207</v>
      </c>
      <c r="C2231" s="128" t="s">
        <v>9712</v>
      </c>
      <c r="D2231" s="52"/>
      <c r="E2231" s="52">
        <v>0</v>
      </c>
      <c r="F2231" s="52"/>
      <c r="G2231" s="134" t="s">
        <v>10778</v>
      </c>
      <c r="H2231" s="134" t="s">
        <v>2467</v>
      </c>
      <c r="I2231" s="52" t="e">
        <v>#N/A</v>
      </c>
      <c r="J2231" s="52" t="e">
        <v>#N/A</v>
      </c>
      <c r="K2231" s="52"/>
    </row>
    <row r="2232" spans="1:11">
      <c r="A2232" s="52" t="s">
        <v>1678</v>
      </c>
      <c r="B2232" s="52" t="s">
        <v>14519</v>
      </c>
      <c r="C2232" s="128" t="s">
        <v>14520</v>
      </c>
      <c r="D2232" s="52"/>
      <c r="E2232" s="52" t="s">
        <v>14521</v>
      </c>
      <c r="F2232" s="52"/>
      <c r="G2232" s="134" t="s">
        <v>14522</v>
      </c>
      <c r="H2232" s="52" t="s">
        <v>1678</v>
      </c>
      <c r="I2232" s="52">
        <v>6932485017188</v>
      </c>
      <c r="J2232" s="52">
        <v>194846430630</v>
      </c>
      <c r="K2232" s="52" t="s">
        <v>14384</v>
      </c>
    </row>
    <row r="2233" spans="1:11">
      <c r="A2233" s="52" t="s">
        <v>2467</v>
      </c>
      <c r="B2233" s="52" t="s">
        <v>10151</v>
      </c>
      <c r="C2233" s="128" t="s">
        <v>9641</v>
      </c>
      <c r="D2233" s="52"/>
      <c r="E2233" s="52">
        <v>0</v>
      </c>
      <c r="F2233" s="52"/>
      <c r="G2233" s="134" t="s">
        <v>10711</v>
      </c>
      <c r="H2233" s="134" t="s">
        <v>2467</v>
      </c>
      <c r="I2233" s="52" t="e">
        <v>#N/A</v>
      </c>
      <c r="J2233" s="52" t="e">
        <v>#N/A</v>
      </c>
      <c r="K2233" s="52"/>
    </row>
    <row r="2234" spans="1:11">
      <c r="A2234" s="52" t="s">
        <v>2467</v>
      </c>
      <c r="B2234" s="52" t="s">
        <v>14523</v>
      </c>
      <c r="C2234" s="128" t="s">
        <v>14524</v>
      </c>
      <c r="D2234" s="52"/>
      <c r="E2234" s="52"/>
      <c r="F2234" s="52"/>
      <c r="G2234" s="134" t="s">
        <v>14525</v>
      </c>
      <c r="H2234" s="52" t="s">
        <v>2467</v>
      </c>
      <c r="I2234" s="52">
        <v>6932485012190</v>
      </c>
      <c r="J2234" s="52">
        <v>194846428132</v>
      </c>
      <c r="K2234" s="52" t="s">
        <v>14384</v>
      </c>
    </row>
    <row r="2235" spans="1:11">
      <c r="A2235" s="52" t="s">
        <v>2467</v>
      </c>
      <c r="B2235" s="52" t="s">
        <v>14526</v>
      </c>
      <c r="C2235" s="128" t="s">
        <v>14527</v>
      </c>
      <c r="D2235" s="52"/>
      <c r="E2235" s="52"/>
      <c r="F2235" s="52"/>
      <c r="G2235" s="134" t="s">
        <v>14528</v>
      </c>
      <c r="H2235" s="52" t="s">
        <v>2467</v>
      </c>
      <c r="I2235" s="52">
        <v>6932485013036</v>
      </c>
      <c r="J2235" s="52">
        <v>194846428842</v>
      </c>
      <c r="K2235" s="52" t="s">
        <v>14384</v>
      </c>
    </row>
    <row r="2236" spans="1:11">
      <c r="A2236" s="52" t="s">
        <v>11004</v>
      </c>
      <c r="B2236" s="52" t="s">
        <v>9810</v>
      </c>
      <c r="C2236" s="128" t="s">
        <v>9810</v>
      </c>
      <c r="D2236" s="52"/>
      <c r="E2236" s="52">
        <v>0</v>
      </c>
      <c r="F2236" s="52"/>
      <c r="G2236" s="134" t="s">
        <v>10875</v>
      </c>
      <c r="H2236" s="134" t="s">
        <v>11004</v>
      </c>
      <c r="I2236" s="52" t="e">
        <v>#N/A</v>
      </c>
      <c r="J2236" s="52" t="e">
        <v>#N/A</v>
      </c>
      <c r="K2236" s="52"/>
    </row>
    <row r="2237" spans="1:11">
      <c r="A2237" s="52" t="s">
        <v>772</v>
      </c>
      <c r="B2237" s="52" t="s">
        <v>14534</v>
      </c>
      <c r="C2237" s="128" t="s">
        <v>14535</v>
      </c>
      <c r="D2237" s="52"/>
      <c r="E2237" s="52" t="s">
        <v>14536</v>
      </c>
      <c r="F2237" s="52"/>
      <c r="G2237" s="134" t="s">
        <v>14537</v>
      </c>
      <c r="H2237" s="52" t="s">
        <v>772</v>
      </c>
      <c r="I2237" s="52">
        <v>6932485016938</v>
      </c>
      <c r="J2237" s="52">
        <v>194846430388</v>
      </c>
      <c r="K2237" s="52" t="s">
        <v>14384</v>
      </c>
    </row>
    <row r="2238" spans="1:11">
      <c r="A2238" s="52" t="s">
        <v>2467</v>
      </c>
      <c r="B2238" s="52" t="s">
        <v>14538</v>
      </c>
      <c r="C2238" s="128" t="s">
        <v>14539</v>
      </c>
      <c r="D2238" s="52"/>
      <c r="E2238" s="52" t="s">
        <v>14540</v>
      </c>
      <c r="F2238" s="52"/>
      <c r="G2238" s="134" t="s">
        <v>14541</v>
      </c>
      <c r="H2238" s="52" t="s">
        <v>2467</v>
      </c>
      <c r="I2238" s="52">
        <v>6932485011827</v>
      </c>
      <c r="J2238" s="52">
        <v>194846427661</v>
      </c>
      <c r="K2238" s="52" t="s">
        <v>14384</v>
      </c>
    </row>
    <row r="2239" spans="1:11">
      <c r="A2239" s="52" t="s">
        <v>769</v>
      </c>
      <c r="B2239" s="52" t="s">
        <v>14542</v>
      </c>
      <c r="C2239" s="128" t="s">
        <v>14543</v>
      </c>
      <c r="D2239" s="52"/>
      <c r="E2239" s="52" t="s">
        <v>14544</v>
      </c>
      <c r="F2239" s="52"/>
      <c r="G2239" s="134" t="s">
        <v>14545</v>
      </c>
      <c r="H2239" s="52" t="s">
        <v>769</v>
      </c>
      <c r="I2239" s="52">
        <v>6932485011957</v>
      </c>
      <c r="J2239" s="52">
        <v>194846427784</v>
      </c>
      <c r="K2239" s="52" t="s">
        <v>14384</v>
      </c>
    </row>
    <row r="2240" spans="1:11">
      <c r="A2240" s="52" t="s">
        <v>14546</v>
      </c>
      <c r="B2240" s="52" t="s">
        <v>14547</v>
      </c>
      <c r="C2240" s="128" t="s">
        <v>14548</v>
      </c>
      <c r="D2240" s="52"/>
      <c r="E2240" s="52" t="s">
        <v>14549</v>
      </c>
      <c r="F2240" s="52"/>
      <c r="G2240" s="134" t="s">
        <v>14550</v>
      </c>
      <c r="H2240" s="52" t="s">
        <v>14546</v>
      </c>
      <c r="I2240" s="52">
        <v>6932485013586</v>
      </c>
      <c r="J2240" s="52">
        <v>194846429269</v>
      </c>
      <c r="K2240" s="52" t="s">
        <v>14384</v>
      </c>
    </row>
    <row r="2241" spans="1:11">
      <c r="A2241" s="52" t="s">
        <v>762</v>
      </c>
      <c r="B2241" s="52" t="s">
        <v>14551</v>
      </c>
      <c r="C2241" s="128" t="s">
        <v>14552</v>
      </c>
      <c r="D2241" s="52"/>
      <c r="E2241" s="52"/>
      <c r="F2241" s="52"/>
      <c r="G2241" s="134" t="s">
        <v>14553</v>
      </c>
      <c r="H2241" s="52" t="s">
        <v>762</v>
      </c>
      <c r="I2241" s="52">
        <v>6932485012770</v>
      </c>
      <c r="J2241" s="52">
        <v>194846428637</v>
      </c>
      <c r="K2241" s="52" t="s">
        <v>14384</v>
      </c>
    </row>
    <row r="2242" spans="1:11">
      <c r="A2242" s="52" t="s">
        <v>976</v>
      </c>
      <c r="B2242" s="52" t="s">
        <v>14554</v>
      </c>
      <c r="C2242" s="128" t="s">
        <v>14555</v>
      </c>
      <c r="D2242" s="52"/>
      <c r="E2242" s="52" t="s">
        <v>14556</v>
      </c>
      <c r="F2242" s="52"/>
      <c r="G2242" s="134" t="s">
        <v>14557</v>
      </c>
      <c r="H2242" s="52" t="s">
        <v>976</v>
      </c>
      <c r="I2242" s="52" t="e">
        <v>#N/A</v>
      </c>
      <c r="J2242" s="52">
        <v>194846428033</v>
      </c>
      <c r="K2242" s="52" t="s">
        <v>14384</v>
      </c>
    </row>
    <row r="2243" spans="1:11">
      <c r="A2243" s="52" t="s">
        <v>946</v>
      </c>
      <c r="B2243" s="52" t="s">
        <v>14558</v>
      </c>
      <c r="C2243" s="128" t="s">
        <v>14559</v>
      </c>
      <c r="D2243" s="52"/>
      <c r="E2243" s="52" t="s">
        <v>14560</v>
      </c>
      <c r="F2243" s="52"/>
      <c r="G2243" s="134" t="s">
        <v>14561</v>
      </c>
      <c r="H2243" s="52" t="s">
        <v>946</v>
      </c>
      <c r="I2243" s="52">
        <v>6932485010844</v>
      </c>
      <c r="J2243" s="52">
        <v>194846426817</v>
      </c>
      <c r="K2243" s="52" t="s">
        <v>14384</v>
      </c>
    </row>
    <row r="2244" spans="1:11">
      <c r="A2244" s="52" t="s">
        <v>5641</v>
      </c>
      <c r="B2244" s="52" t="s">
        <v>5192</v>
      </c>
      <c r="C2244" s="128" t="s">
        <v>1857</v>
      </c>
      <c r="D2244" s="52" t="s">
        <v>539</v>
      </c>
      <c r="E2244" s="52" t="s">
        <v>11321</v>
      </c>
      <c r="F2244" s="52" t="s">
        <v>5756</v>
      </c>
      <c r="G2244" s="134" t="s">
        <v>5640</v>
      </c>
      <c r="H2244" s="134" t="s">
        <v>5641</v>
      </c>
      <c r="I2244" s="52" t="s">
        <v>540</v>
      </c>
      <c r="J2244" s="52" t="e">
        <v>#N/A</v>
      </c>
      <c r="K2244" s="52"/>
    </row>
    <row r="2245" spans="1:11">
      <c r="A2245" s="52" t="s">
        <v>1677</v>
      </c>
      <c r="B2245" s="52" t="s">
        <v>14567</v>
      </c>
      <c r="C2245" s="128" t="s">
        <v>14568</v>
      </c>
      <c r="D2245" s="52"/>
      <c r="E2245" s="52"/>
      <c r="F2245" s="52"/>
      <c r="G2245" s="134" t="s">
        <v>14569</v>
      </c>
      <c r="H2245" s="52" t="s">
        <v>1677</v>
      </c>
      <c r="I2245" s="52">
        <v>6932485017409</v>
      </c>
      <c r="J2245" s="52">
        <v>194846430838</v>
      </c>
      <c r="K2245" s="52" t="s">
        <v>14384</v>
      </c>
    </row>
    <row r="2246" spans="1:11">
      <c r="A2246" s="52" t="s">
        <v>1501</v>
      </c>
      <c r="B2246" s="52" t="s">
        <v>1248</v>
      </c>
      <c r="C2246" s="128" t="s">
        <v>1867</v>
      </c>
      <c r="D2246" s="52" t="s">
        <v>1249</v>
      </c>
      <c r="E2246" s="52">
        <v>0</v>
      </c>
      <c r="F2246" s="52" t="s">
        <v>5770</v>
      </c>
      <c r="G2246" s="134" t="s">
        <v>5771</v>
      </c>
      <c r="H2246" s="134" t="s">
        <v>1501</v>
      </c>
      <c r="I2246" s="52">
        <v>6972200190574</v>
      </c>
      <c r="J2246" s="52" t="e">
        <v>#N/A</v>
      </c>
      <c r="K2246" s="52"/>
    </row>
    <row r="2247" spans="1:11">
      <c r="A2247" s="52" t="s">
        <v>6626</v>
      </c>
      <c r="B2247" s="52" t="s">
        <v>14573</v>
      </c>
      <c r="C2247" s="128" t="s">
        <v>14574</v>
      </c>
      <c r="D2247" s="52"/>
      <c r="E2247" s="52" t="s">
        <v>14575</v>
      </c>
      <c r="F2247" s="52"/>
      <c r="G2247" s="134" t="s">
        <v>14576</v>
      </c>
      <c r="H2247" s="52" t="s">
        <v>6626</v>
      </c>
      <c r="I2247" s="52">
        <v>6932485016204</v>
      </c>
      <c r="J2247" s="52">
        <v>194846430272</v>
      </c>
      <c r="K2247" s="52" t="s">
        <v>14384</v>
      </c>
    </row>
    <row r="2248" spans="1:11">
      <c r="A2248" s="52" t="s">
        <v>292</v>
      </c>
      <c r="B2248" s="52" t="s">
        <v>14577</v>
      </c>
      <c r="C2248" s="128" t="s">
        <v>14578</v>
      </c>
      <c r="D2248" s="52"/>
      <c r="E2248" s="52" t="s">
        <v>14579</v>
      </c>
      <c r="F2248" s="52"/>
      <c r="G2248" s="134" t="s">
        <v>14580</v>
      </c>
      <c r="H2248" s="52" t="s">
        <v>292</v>
      </c>
      <c r="I2248" s="52">
        <v>6932485012862</v>
      </c>
      <c r="J2248" s="52">
        <v>194846428705</v>
      </c>
      <c r="K2248" s="52" t="s">
        <v>14384</v>
      </c>
    </row>
    <row r="2249" spans="1:11">
      <c r="A2249" s="52" t="s">
        <v>976</v>
      </c>
      <c r="B2249" s="52" t="s">
        <v>14581</v>
      </c>
      <c r="C2249" s="128" t="s">
        <v>14582</v>
      </c>
      <c r="D2249" s="52"/>
      <c r="E2249" s="52" t="s">
        <v>14583</v>
      </c>
      <c r="F2249" s="52"/>
      <c r="G2249" s="134" t="s">
        <v>14584</v>
      </c>
      <c r="H2249" s="52" t="s">
        <v>976</v>
      </c>
      <c r="I2249" s="52">
        <v>6932485013760</v>
      </c>
      <c r="J2249" s="52">
        <v>194846429443</v>
      </c>
      <c r="K2249" s="52" t="s">
        <v>14384</v>
      </c>
    </row>
    <row r="2250" spans="1:11">
      <c r="A2250" s="52" t="s">
        <v>5467</v>
      </c>
      <c r="B2250" s="52" t="s">
        <v>5177</v>
      </c>
      <c r="C2250" s="128" t="s">
        <v>1734</v>
      </c>
      <c r="D2250" s="52" t="s">
        <v>258</v>
      </c>
      <c r="E2250" s="52">
        <v>0</v>
      </c>
      <c r="F2250" s="52" t="s">
        <v>5518</v>
      </c>
      <c r="G2250" s="134" t="s">
        <v>5519</v>
      </c>
      <c r="H2250" s="134" t="s">
        <v>5467</v>
      </c>
      <c r="I2250" s="52" t="s">
        <v>259</v>
      </c>
      <c r="J2250" s="52" t="e">
        <v>#N/A</v>
      </c>
      <c r="K2250" s="52"/>
    </row>
    <row r="2251" spans="1:11">
      <c r="A2251" s="52" t="s">
        <v>1678</v>
      </c>
      <c r="B2251" s="52" t="s">
        <v>14590</v>
      </c>
      <c r="C2251" s="128" t="s">
        <v>14591</v>
      </c>
      <c r="D2251" s="52"/>
      <c r="E2251" s="52"/>
      <c r="F2251" s="52"/>
      <c r="G2251" s="134" t="s">
        <v>14592</v>
      </c>
      <c r="H2251" s="52" t="s">
        <v>1678</v>
      </c>
      <c r="I2251" s="52">
        <v>6932485012183</v>
      </c>
      <c r="J2251" s="52">
        <v>194846428125</v>
      </c>
      <c r="K2251" s="52" t="s">
        <v>14384</v>
      </c>
    </row>
    <row r="2252" spans="1:11">
      <c r="A2252" s="52" t="s">
        <v>14593</v>
      </c>
      <c r="B2252" s="52" t="s">
        <v>14594</v>
      </c>
      <c r="C2252" s="128" t="s">
        <v>14595</v>
      </c>
      <c r="D2252" s="52"/>
      <c r="E2252" s="52"/>
      <c r="F2252" s="52"/>
      <c r="G2252" s="134" t="s">
        <v>14596</v>
      </c>
      <c r="H2252" s="52" t="s">
        <v>14593</v>
      </c>
      <c r="I2252" s="52">
        <v>6932485012343</v>
      </c>
      <c r="J2252" s="52">
        <v>194846428217</v>
      </c>
      <c r="K2252" s="52" t="s">
        <v>14384</v>
      </c>
    </row>
    <row r="2253" spans="1:11">
      <c r="A2253" s="52" t="s">
        <v>762</v>
      </c>
      <c r="B2253" s="52" t="s">
        <v>14600</v>
      </c>
      <c r="C2253" s="128" t="s">
        <v>14601</v>
      </c>
      <c r="D2253" s="52"/>
      <c r="E2253" s="52"/>
      <c r="F2253" s="52"/>
      <c r="G2253" s="134" t="s">
        <v>14602</v>
      </c>
      <c r="H2253" s="52" t="s">
        <v>762</v>
      </c>
      <c r="I2253" s="52">
        <v>6932485011698</v>
      </c>
      <c r="J2253" s="52">
        <v>194846427517</v>
      </c>
      <c r="K2253" s="52" t="s">
        <v>14384</v>
      </c>
    </row>
    <row r="2254" spans="1:11">
      <c r="A2254" s="52" t="s">
        <v>976</v>
      </c>
      <c r="B2254" s="52" t="s">
        <v>14603</v>
      </c>
      <c r="C2254" s="128" t="s">
        <v>14604</v>
      </c>
      <c r="D2254" s="52"/>
      <c r="E2254" s="52" t="s">
        <v>14605</v>
      </c>
      <c r="F2254" s="52"/>
      <c r="G2254" s="134" t="s">
        <v>14606</v>
      </c>
      <c r="H2254" s="52" t="s">
        <v>976</v>
      </c>
      <c r="I2254" s="52">
        <v>6932485011902</v>
      </c>
      <c r="J2254" s="52">
        <v>194846427746</v>
      </c>
      <c r="K2254" s="52" t="s">
        <v>14384</v>
      </c>
    </row>
    <row r="2255" spans="1:11">
      <c r="A2255" s="52" t="s">
        <v>976</v>
      </c>
      <c r="B2255" s="52" t="s">
        <v>14607</v>
      </c>
      <c r="C2255" s="128" t="s">
        <v>14608</v>
      </c>
      <c r="D2255" s="52"/>
      <c r="E2255" s="52"/>
      <c r="F2255" s="52"/>
      <c r="G2255" s="134" t="s">
        <v>14609</v>
      </c>
      <c r="H2255" s="52" t="s">
        <v>976</v>
      </c>
      <c r="I2255" s="52">
        <v>6932485012596</v>
      </c>
      <c r="J2255" s="52">
        <v>194846428453</v>
      </c>
      <c r="K2255" s="52" t="s">
        <v>14384</v>
      </c>
    </row>
    <row r="2256" spans="1:11">
      <c r="A2256" s="52" t="s">
        <v>14610</v>
      </c>
      <c r="B2256" s="52" t="s">
        <v>14611</v>
      </c>
      <c r="C2256" s="128" t="s">
        <v>14612</v>
      </c>
      <c r="D2256" s="52"/>
      <c r="E2256" s="52"/>
      <c r="F2256" s="52"/>
      <c r="G2256" s="134" t="s">
        <v>14613</v>
      </c>
      <c r="H2256" s="52" t="s">
        <v>14610</v>
      </c>
      <c r="I2256" s="52">
        <v>6932485014361</v>
      </c>
      <c r="J2256" s="52">
        <v>194846429955</v>
      </c>
      <c r="K2256" s="52" t="s">
        <v>14384</v>
      </c>
    </row>
    <row r="2257" spans="1:11">
      <c r="A2257" s="52" t="s">
        <v>2467</v>
      </c>
      <c r="B2257" s="52" t="s">
        <v>14614</v>
      </c>
      <c r="C2257" s="128" t="s">
        <v>14615</v>
      </c>
      <c r="D2257" s="52"/>
      <c r="E2257" s="52"/>
      <c r="F2257" s="52"/>
      <c r="G2257" s="134" t="s">
        <v>14616</v>
      </c>
      <c r="H2257" s="52" t="s">
        <v>2467</v>
      </c>
      <c r="I2257" s="52">
        <v>6932485012176</v>
      </c>
      <c r="J2257" s="52">
        <v>194846428118</v>
      </c>
      <c r="K2257" s="52" t="s">
        <v>14384</v>
      </c>
    </row>
    <row r="2258" spans="1:11">
      <c r="A2258" s="52" t="s">
        <v>2467</v>
      </c>
      <c r="B2258" s="52" t="s">
        <v>14617</v>
      </c>
      <c r="C2258" s="128" t="s">
        <v>14618</v>
      </c>
      <c r="D2258" s="52"/>
      <c r="E2258" s="52" t="s">
        <v>14619</v>
      </c>
      <c r="F2258" s="52"/>
      <c r="G2258" s="134" t="s">
        <v>14620</v>
      </c>
      <c r="H2258" s="52" t="s">
        <v>2467</v>
      </c>
      <c r="I2258" s="52">
        <v>6932485010905</v>
      </c>
      <c r="J2258" s="52">
        <v>194846426879</v>
      </c>
      <c r="K2258" s="52" t="s">
        <v>14384</v>
      </c>
    </row>
    <row r="2259" spans="1:11">
      <c r="A2259" s="52" t="s">
        <v>14621</v>
      </c>
      <c r="B2259" s="52" t="s">
        <v>14622</v>
      </c>
      <c r="C2259" s="128" t="s">
        <v>14623</v>
      </c>
      <c r="D2259" s="52"/>
      <c r="E2259" s="52"/>
      <c r="F2259" s="52"/>
      <c r="G2259" s="134" t="s">
        <v>14624</v>
      </c>
      <c r="H2259" s="52" t="s">
        <v>14621</v>
      </c>
      <c r="I2259" s="52">
        <v>6932485016075</v>
      </c>
      <c r="J2259" s="52">
        <v>194846430197</v>
      </c>
      <c r="K2259" s="52" t="s">
        <v>14384</v>
      </c>
    </row>
    <row r="2260" spans="1:11">
      <c r="A2260" s="52" t="s">
        <v>762</v>
      </c>
      <c r="B2260" s="52" t="s">
        <v>14625</v>
      </c>
      <c r="C2260" s="128" t="s">
        <v>14626</v>
      </c>
      <c r="D2260" s="52"/>
      <c r="E2260" s="52" t="s">
        <v>14627</v>
      </c>
      <c r="F2260" s="52"/>
      <c r="G2260" s="134" t="s">
        <v>14628</v>
      </c>
      <c r="H2260" s="52" t="s">
        <v>762</v>
      </c>
      <c r="I2260" s="52">
        <v>6932485014118</v>
      </c>
      <c r="J2260" s="52">
        <v>194846429719</v>
      </c>
      <c r="K2260" s="52" t="s">
        <v>14384</v>
      </c>
    </row>
    <row r="2261" spans="1:11">
      <c r="A2261" s="52" t="s">
        <v>976</v>
      </c>
      <c r="B2261" s="52" t="s">
        <v>14629</v>
      </c>
      <c r="C2261" s="128" t="s">
        <v>14630</v>
      </c>
      <c r="D2261" s="52"/>
      <c r="E2261" s="52" t="s">
        <v>14631</v>
      </c>
      <c r="F2261" s="52"/>
      <c r="G2261" s="134" t="s">
        <v>14632</v>
      </c>
      <c r="H2261" s="52" t="s">
        <v>976</v>
      </c>
      <c r="I2261" s="52">
        <v>6932485013029</v>
      </c>
      <c r="J2261" s="52">
        <v>194846428835</v>
      </c>
      <c r="K2261" s="52" t="s">
        <v>14384</v>
      </c>
    </row>
    <row r="2262" spans="1:11">
      <c r="A2262" s="52" t="s">
        <v>7507</v>
      </c>
      <c r="B2262" s="52" t="s">
        <v>7506</v>
      </c>
      <c r="C2262" s="128" t="s">
        <v>7506</v>
      </c>
      <c r="D2262" s="52"/>
      <c r="E2262" s="52">
        <v>0</v>
      </c>
      <c r="F2262" s="52"/>
      <c r="G2262" s="134" t="s">
        <v>10465</v>
      </c>
      <c r="H2262" s="134" t="s">
        <v>7507</v>
      </c>
      <c r="I2262" s="52" t="e">
        <v>#N/A</v>
      </c>
      <c r="J2262" s="52" t="e">
        <v>#N/A</v>
      </c>
      <c r="K2262" s="52"/>
    </row>
    <row r="2263" spans="1:11">
      <c r="A2263" s="52" t="s">
        <v>277</v>
      </c>
      <c r="B2263" s="52" t="s">
        <v>1252</v>
      </c>
      <c r="C2263" s="128" t="s">
        <v>1725</v>
      </c>
      <c r="D2263" s="52" t="s">
        <v>239</v>
      </c>
      <c r="E2263" s="52">
        <v>0</v>
      </c>
      <c r="F2263" s="52" t="s">
        <v>5496</v>
      </c>
      <c r="G2263" s="134" t="s">
        <v>5497</v>
      </c>
      <c r="H2263" s="134" t="s">
        <v>277</v>
      </c>
      <c r="I2263" s="52" t="s">
        <v>240</v>
      </c>
      <c r="J2263" s="52" t="e">
        <v>#N/A</v>
      </c>
      <c r="K2263" s="52"/>
    </row>
    <row r="2264" spans="1:11">
      <c r="A2264" s="52" t="s">
        <v>1677</v>
      </c>
      <c r="B2264" s="52" t="s">
        <v>14642</v>
      </c>
      <c r="C2264" s="128" t="s">
        <v>14643</v>
      </c>
      <c r="D2264" s="52"/>
      <c r="E2264" s="52" t="s">
        <v>14644</v>
      </c>
      <c r="F2264" s="52"/>
      <c r="G2264" s="134" t="s">
        <v>14645</v>
      </c>
      <c r="H2264" s="52" t="s">
        <v>1677</v>
      </c>
      <c r="I2264" s="52">
        <v>6932485017232</v>
      </c>
      <c r="J2264" s="52">
        <v>194846430685</v>
      </c>
      <c r="K2264" s="52" t="s">
        <v>14384</v>
      </c>
    </row>
    <row r="2265" spans="1:11">
      <c r="A2265" s="52" t="s">
        <v>10957</v>
      </c>
      <c r="B2265" s="52" t="s">
        <v>9460</v>
      </c>
      <c r="C2265" s="128" t="s">
        <v>9460</v>
      </c>
      <c r="D2265" s="52"/>
      <c r="E2265" s="52">
        <v>0</v>
      </c>
      <c r="F2265" s="52"/>
      <c r="G2265" s="134" t="s">
        <v>10530</v>
      </c>
      <c r="H2265" s="134" t="s">
        <v>10957</v>
      </c>
      <c r="I2265" s="52" t="e">
        <v>#N/A</v>
      </c>
      <c r="J2265" s="52" t="e">
        <v>#N/A</v>
      </c>
      <c r="K2265" s="52"/>
    </row>
    <row r="2266" spans="1:11">
      <c r="A2266" s="52" t="s">
        <v>10955</v>
      </c>
      <c r="B2266" s="52" t="s">
        <v>9444</v>
      </c>
      <c r="C2266" s="128" t="s">
        <v>9444</v>
      </c>
      <c r="D2266" s="52"/>
      <c r="E2266" s="52">
        <v>0</v>
      </c>
      <c r="F2266" s="52"/>
      <c r="G2266" s="134" t="s">
        <v>10514</v>
      </c>
      <c r="H2266" s="134" t="s">
        <v>10955</v>
      </c>
      <c r="I2266" s="52" t="e">
        <v>#N/A</v>
      </c>
      <c r="J2266" s="52" t="e">
        <v>#N/A</v>
      </c>
      <c r="K2266" s="52"/>
    </row>
    <row r="2267" spans="1:11">
      <c r="A2267" s="52" t="s">
        <v>10931</v>
      </c>
      <c r="B2267" s="52" t="s">
        <v>9286</v>
      </c>
      <c r="C2267" s="128" t="s">
        <v>9286</v>
      </c>
      <c r="D2267" s="52"/>
      <c r="E2267" s="52">
        <v>0</v>
      </c>
      <c r="F2267" s="52"/>
      <c r="G2267" s="134" t="s">
        <v>10355</v>
      </c>
      <c r="H2267" s="134" t="s">
        <v>10931</v>
      </c>
      <c r="I2267" s="52" t="e">
        <v>#N/A</v>
      </c>
      <c r="J2267" s="52" t="e">
        <v>#N/A</v>
      </c>
      <c r="K2267" s="52"/>
    </row>
    <row r="2268" spans="1:11">
      <c r="A2268" s="52" t="s">
        <v>772</v>
      </c>
      <c r="B2268" s="52" t="s">
        <v>14652</v>
      </c>
      <c r="C2268" s="128" t="s">
        <v>14653</v>
      </c>
      <c r="D2268" s="52"/>
      <c r="E2268" s="52" t="s">
        <v>14654</v>
      </c>
      <c r="F2268" s="52"/>
      <c r="G2268" s="134" t="s">
        <v>14655</v>
      </c>
      <c r="H2268" s="52" t="s">
        <v>772</v>
      </c>
      <c r="I2268" s="52">
        <v>6932485013241</v>
      </c>
      <c r="J2268" s="52">
        <v>194846429054</v>
      </c>
      <c r="K2268" s="52" t="s">
        <v>14384</v>
      </c>
    </row>
    <row r="2269" spans="1:11">
      <c r="A2269" s="52" t="s">
        <v>10979</v>
      </c>
      <c r="B2269" s="52" t="s">
        <v>9619</v>
      </c>
      <c r="C2269" s="128" t="s">
        <v>9619</v>
      </c>
      <c r="D2269" s="52"/>
      <c r="E2269" s="52">
        <v>0</v>
      </c>
      <c r="F2269" s="52"/>
      <c r="G2269" s="134" t="s">
        <v>10688</v>
      </c>
      <c r="H2269" s="134" t="s">
        <v>10979</v>
      </c>
      <c r="I2269" s="52" t="e">
        <v>#N/A</v>
      </c>
      <c r="J2269" s="52" t="e">
        <v>#N/A</v>
      </c>
      <c r="K2269" s="52"/>
    </row>
    <row r="2270" spans="1:11">
      <c r="A2270" s="52" t="s">
        <v>14659</v>
      </c>
      <c r="B2270" s="52" t="s">
        <v>14660</v>
      </c>
      <c r="C2270" s="128" t="s">
        <v>14661</v>
      </c>
      <c r="D2270" s="52"/>
      <c r="E2270" s="52"/>
      <c r="F2270" s="52"/>
      <c r="G2270" s="134" t="s">
        <v>14662</v>
      </c>
      <c r="H2270" s="52" t="s">
        <v>14659</v>
      </c>
      <c r="I2270" s="52">
        <v>6932485016228</v>
      </c>
      <c r="J2270" s="52">
        <v>194846430296</v>
      </c>
      <c r="K2270" s="52" t="s">
        <v>14384</v>
      </c>
    </row>
    <row r="2271" spans="1:11">
      <c r="A2271" s="52" t="s">
        <v>772</v>
      </c>
      <c r="B2271" s="52" t="s">
        <v>14663</v>
      </c>
      <c r="C2271" s="128" t="s">
        <v>14664</v>
      </c>
      <c r="D2271" s="52"/>
      <c r="E2271" s="52" t="s">
        <v>14665</v>
      </c>
      <c r="F2271" s="52"/>
      <c r="G2271" s="134" t="s">
        <v>14666</v>
      </c>
      <c r="H2271" s="52" t="s">
        <v>772</v>
      </c>
      <c r="I2271" s="52">
        <v>6932485012558</v>
      </c>
      <c r="J2271" s="52">
        <v>194846428415</v>
      </c>
      <c r="K2271" s="52" t="s">
        <v>14384</v>
      </c>
    </row>
    <row r="2272" spans="1:11">
      <c r="A2272" s="52" t="s">
        <v>957</v>
      </c>
      <c r="B2272" s="52" t="s">
        <v>14667</v>
      </c>
      <c r="C2272" s="128" t="s">
        <v>14668</v>
      </c>
      <c r="D2272" s="52"/>
      <c r="E2272" s="52" t="s">
        <v>14669</v>
      </c>
      <c r="F2272" s="52"/>
      <c r="G2272" s="134" t="s">
        <v>14670</v>
      </c>
      <c r="H2272" s="52" t="s">
        <v>957</v>
      </c>
      <c r="I2272" s="52">
        <v>6932485017140</v>
      </c>
      <c r="J2272" s="52">
        <v>194846430593</v>
      </c>
      <c r="K2272" s="52" t="s">
        <v>14384</v>
      </c>
    </row>
    <row r="2273" spans="1:11">
      <c r="A2273" s="52" t="s">
        <v>943</v>
      </c>
      <c r="B2273" s="52" t="s">
        <v>14671</v>
      </c>
      <c r="C2273" s="128" t="s">
        <v>14672</v>
      </c>
      <c r="D2273" s="52"/>
      <c r="E2273" s="52" t="s">
        <v>14673</v>
      </c>
      <c r="F2273" s="52"/>
      <c r="G2273" s="134" t="s">
        <v>14674</v>
      </c>
      <c r="H2273" s="52" t="s">
        <v>943</v>
      </c>
      <c r="I2273" s="52" t="e">
        <v>#N/A</v>
      </c>
      <c r="J2273" s="52">
        <v>194846428057</v>
      </c>
      <c r="K2273" s="52" t="s">
        <v>14384</v>
      </c>
    </row>
    <row r="2274" spans="1:11">
      <c r="A2274" s="52" t="s">
        <v>10948</v>
      </c>
      <c r="B2274" s="52" t="s">
        <v>9423</v>
      </c>
      <c r="C2274" s="128" t="s">
        <v>9423</v>
      </c>
      <c r="D2274" s="52"/>
      <c r="E2274" s="52">
        <v>0</v>
      </c>
      <c r="F2274" s="52"/>
      <c r="G2274" s="134" t="s">
        <v>10493</v>
      </c>
      <c r="H2274" s="134" t="s">
        <v>10948</v>
      </c>
      <c r="I2274" s="52" t="e">
        <v>#N/A</v>
      </c>
      <c r="J2274" s="52" t="e">
        <v>#N/A</v>
      </c>
      <c r="K2274" s="52"/>
    </row>
    <row r="2275" spans="1:11">
      <c r="A2275" s="52" t="s">
        <v>762</v>
      </c>
      <c r="B2275" s="52" t="s">
        <v>14682</v>
      </c>
      <c r="C2275" s="128" t="s">
        <v>14683</v>
      </c>
      <c r="D2275" s="52"/>
      <c r="E2275" s="52" t="s">
        <v>14684</v>
      </c>
      <c r="F2275" s="52"/>
      <c r="G2275" s="134" t="s">
        <v>14685</v>
      </c>
      <c r="H2275" s="52" t="s">
        <v>762</v>
      </c>
      <c r="I2275" s="52">
        <v>6932485010868</v>
      </c>
      <c r="J2275" s="52">
        <v>194846426831</v>
      </c>
      <c r="K2275" s="52" t="s">
        <v>14384</v>
      </c>
    </row>
    <row r="2276" spans="1:11">
      <c r="A2276" s="52" t="s">
        <v>769</v>
      </c>
      <c r="B2276" s="52" t="s">
        <v>14690</v>
      </c>
      <c r="C2276" s="128" t="s">
        <v>14691</v>
      </c>
      <c r="D2276" s="52"/>
      <c r="E2276" s="52" t="s">
        <v>14692</v>
      </c>
      <c r="F2276" s="52"/>
      <c r="G2276" s="134" t="s">
        <v>14693</v>
      </c>
      <c r="H2276" s="52" t="s">
        <v>769</v>
      </c>
      <c r="I2276" s="52">
        <v>6932485013104</v>
      </c>
      <c r="J2276" s="52">
        <v>194846428910</v>
      </c>
      <c r="K2276" s="52" t="s">
        <v>14384</v>
      </c>
    </row>
    <row r="2277" spans="1:11">
      <c r="A2277" s="52" t="s">
        <v>10992</v>
      </c>
      <c r="B2277" s="52" t="s">
        <v>9727</v>
      </c>
      <c r="C2277" s="128" t="s">
        <v>9727</v>
      </c>
      <c r="D2277" s="52"/>
      <c r="E2277" s="52">
        <v>0</v>
      </c>
      <c r="F2277" s="52"/>
      <c r="G2277" s="134" t="s">
        <v>10793</v>
      </c>
      <c r="H2277" s="134" t="s">
        <v>10992</v>
      </c>
      <c r="I2277" s="52" t="e">
        <v>#N/A</v>
      </c>
      <c r="J2277" s="52" t="e">
        <v>#N/A</v>
      </c>
      <c r="K2277" s="52"/>
    </row>
    <row r="2278" spans="1:11">
      <c r="A2278" s="52" t="s">
        <v>1582</v>
      </c>
      <c r="B2278" s="52" t="s">
        <v>14698</v>
      </c>
      <c r="C2278" s="128" t="s">
        <v>14699</v>
      </c>
      <c r="D2278" s="52"/>
      <c r="E2278" s="52" t="s">
        <v>14700</v>
      </c>
      <c r="F2278" s="52"/>
      <c r="G2278" s="134" t="s">
        <v>14701</v>
      </c>
      <c r="H2278" s="52" t="s">
        <v>1582</v>
      </c>
      <c r="I2278" s="52">
        <v>6932485011803</v>
      </c>
      <c r="J2278" s="52">
        <v>194846427647</v>
      </c>
      <c r="K2278" s="52" t="s">
        <v>14384</v>
      </c>
    </row>
    <row r="2279" spans="1:11">
      <c r="A2279" s="52" t="s">
        <v>14702</v>
      </c>
      <c r="B2279" s="52" t="s">
        <v>14703</v>
      </c>
      <c r="C2279" s="128" t="s">
        <v>14704</v>
      </c>
      <c r="D2279" s="52"/>
      <c r="E2279" s="52" t="s">
        <v>14705</v>
      </c>
      <c r="F2279" s="52"/>
      <c r="G2279" s="134" t="s">
        <v>14706</v>
      </c>
      <c r="H2279" s="52" t="s">
        <v>14702</v>
      </c>
      <c r="I2279" s="52">
        <v>6932485013906</v>
      </c>
      <c r="J2279" s="52">
        <v>194846429603</v>
      </c>
      <c r="K2279" s="52" t="s">
        <v>14384</v>
      </c>
    </row>
    <row r="2280" spans="1:11">
      <c r="A2280" s="52" t="s">
        <v>762</v>
      </c>
      <c r="B2280" s="52" t="s">
        <v>14707</v>
      </c>
      <c r="C2280" s="128" t="s">
        <v>14708</v>
      </c>
      <c r="D2280" s="52"/>
      <c r="E2280" s="52" t="s">
        <v>14709</v>
      </c>
      <c r="F2280" s="52"/>
      <c r="G2280" s="134" t="s">
        <v>14710</v>
      </c>
      <c r="H2280" s="52" t="s">
        <v>762</v>
      </c>
      <c r="I2280" s="52">
        <v>6932485016952</v>
      </c>
      <c r="J2280" s="52">
        <v>194846430401</v>
      </c>
      <c r="K2280" s="52" t="s">
        <v>14384</v>
      </c>
    </row>
    <row r="2281" spans="1:11">
      <c r="A2281" s="52" t="s">
        <v>2462</v>
      </c>
      <c r="B2281" s="52" t="s">
        <v>235</v>
      </c>
      <c r="C2281" s="128" t="s">
        <v>1723</v>
      </c>
      <c r="D2281" s="52" t="s">
        <v>234</v>
      </c>
      <c r="E2281" s="52" t="s">
        <v>11319</v>
      </c>
      <c r="F2281" s="52" t="s">
        <v>5492</v>
      </c>
      <c r="G2281" s="134" t="s">
        <v>5493</v>
      </c>
      <c r="H2281" s="134" t="s">
        <v>2462</v>
      </c>
      <c r="I2281" s="52" t="s">
        <v>236</v>
      </c>
      <c r="J2281" s="52" t="e">
        <v>#N/A</v>
      </c>
      <c r="K2281" s="52"/>
    </row>
    <row r="2282" spans="1:11">
      <c r="A2282" s="52" t="s">
        <v>5026</v>
      </c>
      <c r="B2282" s="52" t="s">
        <v>232</v>
      </c>
      <c r="C2282" s="128" t="s">
        <v>1722</v>
      </c>
      <c r="D2282" s="52" t="s">
        <v>1256</v>
      </c>
      <c r="E2282" s="52" t="s">
        <v>11318</v>
      </c>
      <c r="F2282" s="52" t="s">
        <v>5491</v>
      </c>
      <c r="G2282" s="134" t="s">
        <v>1583</v>
      </c>
      <c r="H2282" s="134" t="s">
        <v>5026</v>
      </c>
      <c r="I2282" s="52" t="s">
        <v>233</v>
      </c>
      <c r="J2282" s="52" t="e">
        <v>#N/A</v>
      </c>
      <c r="K2282" s="52"/>
    </row>
    <row r="2283" spans="1:11">
      <c r="A2283" s="52" t="s">
        <v>762</v>
      </c>
      <c r="B2283" s="52" t="s">
        <v>14714</v>
      </c>
      <c r="C2283" s="128" t="s">
        <v>14715</v>
      </c>
      <c r="D2283" s="52"/>
      <c r="E2283" s="52" t="s">
        <v>14716</v>
      </c>
      <c r="F2283" s="52"/>
      <c r="G2283" s="134" t="s">
        <v>14717</v>
      </c>
      <c r="H2283" s="52" t="s">
        <v>762</v>
      </c>
      <c r="I2283" s="52">
        <v>6975159901642</v>
      </c>
      <c r="J2283" s="52">
        <v>194846427982</v>
      </c>
      <c r="K2283" s="52" t="s">
        <v>14384</v>
      </c>
    </row>
    <row r="2284" spans="1:11">
      <c r="A2284" s="52" t="s">
        <v>943</v>
      </c>
      <c r="B2284" s="52" t="s">
        <v>14718</v>
      </c>
      <c r="C2284" s="128" t="s">
        <v>14719</v>
      </c>
      <c r="D2284" s="52"/>
      <c r="E2284" s="52" t="s">
        <v>14720</v>
      </c>
      <c r="F2284" s="52"/>
      <c r="G2284" s="134" t="s">
        <v>14721</v>
      </c>
      <c r="H2284" s="52" t="s">
        <v>943</v>
      </c>
      <c r="I2284" s="52">
        <v>6932485016983</v>
      </c>
      <c r="J2284" s="52">
        <v>194846430432</v>
      </c>
      <c r="K2284" s="52" t="s">
        <v>14384</v>
      </c>
    </row>
    <row r="2285" spans="1:11">
      <c r="A2285" s="52" t="s">
        <v>2467</v>
      </c>
      <c r="B2285" s="52" t="s">
        <v>14722</v>
      </c>
      <c r="C2285" s="128" t="s">
        <v>14723</v>
      </c>
      <c r="D2285" s="52"/>
      <c r="E2285" s="52" t="s">
        <v>14724</v>
      </c>
      <c r="F2285" s="52"/>
      <c r="G2285" s="134" t="s">
        <v>14725</v>
      </c>
      <c r="H2285" s="52" t="s">
        <v>2467</v>
      </c>
      <c r="I2285" s="52">
        <v>6932485011896</v>
      </c>
      <c r="J2285" s="52">
        <v>194846427739</v>
      </c>
      <c r="K2285" s="52" t="s">
        <v>14384</v>
      </c>
    </row>
    <row r="2286" spans="1:11">
      <c r="A2286" s="52" t="s">
        <v>2467</v>
      </c>
      <c r="B2286" s="52" t="s">
        <v>14726</v>
      </c>
      <c r="C2286" s="128" t="s">
        <v>14727</v>
      </c>
      <c r="D2286" s="52"/>
      <c r="E2286" s="52"/>
      <c r="F2286" s="52"/>
      <c r="G2286" s="134" t="s">
        <v>14728</v>
      </c>
      <c r="H2286" s="52" t="s">
        <v>2467</v>
      </c>
      <c r="I2286" s="52">
        <v>6932485012671</v>
      </c>
      <c r="J2286" s="52">
        <v>194846428538</v>
      </c>
      <c r="K2286" s="52" t="s">
        <v>14384</v>
      </c>
    </row>
    <row r="2287" spans="1:11">
      <c r="A2287" s="52" t="s">
        <v>2467</v>
      </c>
      <c r="B2287" s="52" t="s">
        <v>14729</v>
      </c>
      <c r="C2287" s="128" t="s">
        <v>14730</v>
      </c>
      <c r="D2287" s="52"/>
      <c r="E2287" s="52" t="s">
        <v>14731</v>
      </c>
      <c r="F2287" s="52"/>
      <c r="G2287" s="134" t="s">
        <v>14732</v>
      </c>
      <c r="H2287" s="52" t="s">
        <v>2467</v>
      </c>
      <c r="I2287" s="52">
        <v>6932485013166</v>
      </c>
      <c r="J2287" s="52">
        <v>194846428972</v>
      </c>
      <c r="K2287" s="52" t="s">
        <v>14384</v>
      </c>
    </row>
    <row r="2288" spans="1:11">
      <c r="A2288" s="52" t="s">
        <v>292</v>
      </c>
      <c r="B2288" s="52" t="s">
        <v>14733</v>
      </c>
      <c r="C2288" s="128" t="s">
        <v>14734</v>
      </c>
      <c r="D2288" s="52"/>
      <c r="E2288" s="52" t="s">
        <v>14735</v>
      </c>
      <c r="F2288" s="52"/>
      <c r="G2288" s="134" t="s">
        <v>14736</v>
      </c>
      <c r="H2288" s="52" t="s">
        <v>292</v>
      </c>
      <c r="I2288" s="52">
        <v>6932485011933</v>
      </c>
      <c r="J2288" s="52">
        <v>194846427777</v>
      </c>
      <c r="K2288" s="52" t="s">
        <v>14384</v>
      </c>
    </row>
    <row r="2289" spans="1:11">
      <c r="A2289" s="52" t="s">
        <v>976</v>
      </c>
      <c r="B2289" s="52" t="s">
        <v>14737</v>
      </c>
      <c r="C2289" s="128" t="s">
        <v>14738</v>
      </c>
      <c r="D2289" s="52"/>
      <c r="E2289" s="52"/>
      <c r="F2289" s="52"/>
      <c r="G2289" s="134" t="s">
        <v>14739</v>
      </c>
      <c r="H2289" s="52" t="s">
        <v>976</v>
      </c>
      <c r="I2289" s="52">
        <v>6932485012152</v>
      </c>
      <c r="J2289" s="52">
        <v>194846428095</v>
      </c>
      <c r="K2289" s="52" t="s">
        <v>14384</v>
      </c>
    </row>
    <row r="2290" spans="1:11">
      <c r="A2290" s="52" t="s">
        <v>762</v>
      </c>
      <c r="B2290" s="52" t="s">
        <v>14740</v>
      </c>
      <c r="C2290" s="128" t="s">
        <v>14741</v>
      </c>
      <c r="D2290" s="52"/>
      <c r="E2290" s="52" t="s">
        <v>14742</v>
      </c>
      <c r="F2290" s="52"/>
      <c r="G2290" s="134" t="s">
        <v>14743</v>
      </c>
      <c r="H2290" s="52" t="s">
        <v>762</v>
      </c>
      <c r="I2290" s="52">
        <v>6932485011964</v>
      </c>
      <c r="J2290" s="52">
        <v>194846427791</v>
      </c>
      <c r="K2290" s="52" t="s">
        <v>14384</v>
      </c>
    </row>
    <row r="2291" spans="1:11">
      <c r="A2291" s="52" t="s">
        <v>5760</v>
      </c>
      <c r="B2291" s="52" t="s">
        <v>14744</v>
      </c>
      <c r="C2291" s="128" t="s">
        <v>14745</v>
      </c>
      <c r="D2291" s="52"/>
      <c r="E2291" s="52"/>
      <c r="F2291" s="52"/>
      <c r="G2291" s="134" t="s">
        <v>14746</v>
      </c>
      <c r="H2291" s="52" t="s">
        <v>5760</v>
      </c>
      <c r="I2291" s="52">
        <v>6932485012640</v>
      </c>
      <c r="J2291" s="52">
        <v>194846428507</v>
      </c>
      <c r="K2291" s="52" t="s">
        <v>14384</v>
      </c>
    </row>
    <row r="2292" spans="1:11">
      <c r="A2292" s="52" t="s">
        <v>10946</v>
      </c>
      <c r="B2292" s="52" t="s">
        <v>9409</v>
      </c>
      <c r="C2292" s="128" t="s">
        <v>9409</v>
      </c>
      <c r="D2292" s="52"/>
      <c r="E2292" s="52">
        <v>0</v>
      </c>
      <c r="F2292" s="52"/>
      <c r="G2292" s="134" t="s">
        <v>10479</v>
      </c>
      <c r="H2292" s="134" t="s">
        <v>10946</v>
      </c>
      <c r="I2292" s="52" t="e">
        <v>#N/A</v>
      </c>
      <c r="J2292" s="52" t="e">
        <v>#N/A</v>
      </c>
      <c r="K2292" s="52"/>
    </row>
    <row r="2293" spans="1:11">
      <c r="A2293" s="52" t="s">
        <v>1582</v>
      </c>
      <c r="B2293" s="52" t="s">
        <v>14750</v>
      </c>
      <c r="C2293" s="128" t="s">
        <v>14751</v>
      </c>
      <c r="D2293" s="52"/>
      <c r="E2293" s="52" t="s">
        <v>14752</v>
      </c>
      <c r="F2293" s="52"/>
      <c r="G2293" s="134" t="s">
        <v>14753</v>
      </c>
      <c r="H2293" s="52" t="s">
        <v>1582</v>
      </c>
      <c r="I2293" s="52">
        <v>6975159901666</v>
      </c>
      <c r="J2293" s="52">
        <v>194846428002</v>
      </c>
      <c r="K2293" s="52" t="s">
        <v>14384</v>
      </c>
    </row>
    <row r="2294" spans="1:11">
      <c r="A2294" s="52" t="s">
        <v>10937</v>
      </c>
      <c r="B2294" s="52" t="s">
        <v>9345</v>
      </c>
      <c r="C2294" s="128" t="s">
        <v>9345</v>
      </c>
      <c r="D2294" s="52"/>
      <c r="E2294" s="52">
        <v>0</v>
      </c>
      <c r="F2294" s="52"/>
      <c r="G2294" s="134" t="s">
        <v>10414</v>
      </c>
      <c r="H2294" s="134" t="s">
        <v>10937</v>
      </c>
      <c r="I2294" s="52" t="e">
        <v>#N/A</v>
      </c>
      <c r="J2294" s="52" t="e">
        <v>#N/A</v>
      </c>
      <c r="K2294" s="52"/>
    </row>
    <row r="2295" spans="1:11">
      <c r="A2295" s="52" t="s">
        <v>957</v>
      </c>
      <c r="B2295" s="52" t="s">
        <v>14758</v>
      </c>
      <c r="C2295" s="128" t="s">
        <v>14759</v>
      </c>
      <c r="D2295" s="52"/>
      <c r="E2295" s="52" t="s">
        <v>14760</v>
      </c>
      <c r="F2295" s="52"/>
      <c r="G2295" s="134" t="s">
        <v>14761</v>
      </c>
      <c r="H2295" s="52" t="s">
        <v>957</v>
      </c>
      <c r="I2295" s="52" t="e">
        <v>#N/A</v>
      </c>
      <c r="J2295" s="52">
        <v>194846428026</v>
      </c>
      <c r="K2295" s="52" t="s">
        <v>14384</v>
      </c>
    </row>
    <row r="2296" spans="1:11">
      <c r="A2296" s="52" t="s">
        <v>995</v>
      </c>
      <c r="B2296" s="52" t="s">
        <v>14762</v>
      </c>
      <c r="C2296" s="128" t="s">
        <v>14763</v>
      </c>
      <c r="D2296" s="52"/>
      <c r="E2296" s="52"/>
      <c r="F2296" s="52"/>
      <c r="G2296" s="134" t="s">
        <v>14764</v>
      </c>
      <c r="H2296" s="52" t="s">
        <v>995</v>
      </c>
      <c r="I2296" s="52">
        <v>6932485012220</v>
      </c>
      <c r="J2296" s="52">
        <v>194846428163</v>
      </c>
      <c r="K2296" s="52" t="s">
        <v>14384</v>
      </c>
    </row>
    <row r="2297" spans="1:11">
      <c r="A2297" s="52" t="s">
        <v>14765</v>
      </c>
      <c r="B2297" s="52" t="s">
        <v>14766</v>
      </c>
      <c r="C2297" s="128" t="s">
        <v>14767</v>
      </c>
      <c r="D2297" s="52"/>
      <c r="E2297" s="52" t="s">
        <v>14768</v>
      </c>
      <c r="F2297" s="52"/>
      <c r="G2297" s="134" t="s">
        <v>14769</v>
      </c>
      <c r="H2297" s="52" t="s">
        <v>14765</v>
      </c>
      <c r="I2297" s="52">
        <v>6932485017324</v>
      </c>
      <c r="J2297" s="52">
        <v>194846430753</v>
      </c>
      <c r="K2297" s="52" t="s">
        <v>14384</v>
      </c>
    </row>
    <row r="2298" spans="1:11">
      <c r="A2298" s="52" t="s">
        <v>1563</v>
      </c>
      <c r="B2298" s="52" t="s">
        <v>229</v>
      </c>
      <c r="C2298" s="128" t="s">
        <v>1721</v>
      </c>
      <c r="D2298" s="52" t="s">
        <v>1254</v>
      </c>
      <c r="E2298" s="52" t="s">
        <v>11315</v>
      </c>
      <c r="F2298" s="52" t="s">
        <v>5490</v>
      </c>
      <c r="G2298" s="134" t="s">
        <v>1571</v>
      </c>
      <c r="H2298" s="134" t="s">
        <v>1563</v>
      </c>
      <c r="I2298" s="52" t="s">
        <v>230</v>
      </c>
      <c r="J2298" s="52" t="e">
        <v>#N/A</v>
      </c>
      <c r="K2298" s="52"/>
    </row>
    <row r="2299" spans="1:11">
      <c r="A2299" s="52" t="s">
        <v>1485</v>
      </c>
      <c r="B2299" s="52" t="s">
        <v>14773</v>
      </c>
      <c r="C2299" s="128" t="s">
        <v>14774</v>
      </c>
      <c r="D2299" s="52"/>
      <c r="E2299" s="52" t="s">
        <v>14775</v>
      </c>
      <c r="F2299" s="52"/>
      <c r="G2299" s="134" t="s">
        <v>14776</v>
      </c>
      <c r="H2299" s="52" t="s">
        <v>1485</v>
      </c>
      <c r="I2299" s="52">
        <v>6932485012381</v>
      </c>
      <c r="J2299" s="52">
        <v>194846428248</v>
      </c>
      <c r="K2299" s="52" t="s">
        <v>14384</v>
      </c>
    </row>
    <row r="2300" spans="1:11">
      <c r="A2300" s="52" t="s">
        <v>1009</v>
      </c>
      <c r="B2300" s="52" t="s">
        <v>1253</v>
      </c>
      <c r="C2300" s="128" t="s">
        <v>1720</v>
      </c>
      <c r="D2300" s="52" t="s">
        <v>227</v>
      </c>
      <c r="E2300" s="52" t="s">
        <v>11314</v>
      </c>
      <c r="F2300" s="52" t="s">
        <v>5488</v>
      </c>
      <c r="G2300" s="134" t="s">
        <v>5489</v>
      </c>
      <c r="H2300" s="134" t="s">
        <v>1009</v>
      </c>
      <c r="I2300" s="52" t="s">
        <v>228</v>
      </c>
      <c r="J2300" s="52" t="e">
        <v>#N/A</v>
      </c>
      <c r="K2300" s="52"/>
    </row>
    <row r="2301" spans="1:11">
      <c r="A2301" s="52" t="s">
        <v>14781</v>
      </c>
      <c r="B2301" s="52" t="s">
        <v>14782</v>
      </c>
      <c r="C2301" s="128" t="s">
        <v>14783</v>
      </c>
      <c r="D2301" s="52"/>
      <c r="E2301" s="52" t="s">
        <v>14784</v>
      </c>
      <c r="F2301" s="52"/>
      <c r="G2301" s="134" t="s">
        <v>14785</v>
      </c>
      <c r="H2301" s="52" t="s">
        <v>14781</v>
      </c>
      <c r="I2301" s="52">
        <v>6932485017980</v>
      </c>
      <c r="J2301" s="52">
        <v>194846431071</v>
      </c>
      <c r="K2301" s="52" t="s">
        <v>14384</v>
      </c>
    </row>
    <row r="2302" spans="1:11">
      <c r="A2302" s="52" t="s">
        <v>4002</v>
      </c>
      <c r="B2302" s="52" t="s">
        <v>14786</v>
      </c>
      <c r="C2302" s="128" t="s">
        <v>14787</v>
      </c>
      <c r="D2302" s="52"/>
      <c r="E2302" s="52"/>
      <c r="F2302" s="52"/>
      <c r="G2302" s="134" t="s">
        <v>14788</v>
      </c>
      <c r="H2302" s="52" t="s">
        <v>4002</v>
      </c>
      <c r="I2302" s="52">
        <v>6932485012145</v>
      </c>
      <c r="J2302" s="52">
        <v>194846428088</v>
      </c>
      <c r="K2302" s="52" t="s">
        <v>14384</v>
      </c>
    </row>
    <row r="2303" spans="1:11">
      <c r="A2303" s="52" t="s">
        <v>10956</v>
      </c>
      <c r="B2303" s="52" t="s">
        <v>14789</v>
      </c>
      <c r="C2303" s="128" t="s">
        <v>14790</v>
      </c>
      <c r="D2303" s="52"/>
      <c r="E2303" s="52" t="s">
        <v>14791</v>
      </c>
      <c r="F2303" s="52"/>
      <c r="G2303" s="134" t="s">
        <v>14792</v>
      </c>
      <c r="H2303" s="52" t="s">
        <v>10956</v>
      </c>
      <c r="I2303" s="52">
        <v>6932485012909</v>
      </c>
      <c r="J2303" s="52">
        <v>194846428743</v>
      </c>
      <c r="K2303" s="52" t="s">
        <v>14384</v>
      </c>
    </row>
    <row r="2304" spans="1:11">
      <c r="A2304" s="52" t="s">
        <v>292</v>
      </c>
      <c r="B2304" s="52" t="s">
        <v>14793</v>
      </c>
      <c r="C2304" s="128" t="s">
        <v>14794</v>
      </c>
      <c r="D2304" s="52"/>
      <c r="E2304" s="52" t="s">
        <v>14795</v>
      </c>
      <c r="F2304" s="52"/>
      <c r="G2304" s="134" t="s">
        <v>14796</v>
      </c>
      <c r="H2304" s="52" t="s">
        <v>292</v>
      </c>
      <c r="I2304" s="52">
        <v>6932485016211</v>
      </c>
      <c r="J2304" s="52">
        <v>194846430289</v>
      </c>
      <c r="K2304" s="52" t="s">
        <v>14384</v>
      </c>
    </row>
    <row r="2305" spans="1:11">
      <c r="A2305" s="52" t="s">
        <v>457</v>
      </c>
      <c r="B2305" s="52" t="s">
        <v>225</v>
      </c>
      <c r="C2305" s="128" t="s">
        <v>1719</v>
      </c>
      <c r="D2305" s="52" t="s">
        <v>224</v>
      </c>
      <c r="E2305" s="52">
        <v>0</v>
      </c>
      <c r="F2305" s="52" t="s">
        <v>5486</v>
      </c>
      <c r="G2305" s="134" t="s">
        <v>5487</v>
      </c>
      <c r="H2305" s="134" t="s">
        <v>457</v>
      </c>
      <c r="I2305" s="52" t="s">
        <v>226</v>
      </c>
      <c r="J2305" s="52" t="e">
        <v>#N/A</v>
      </c>
      <c r="K2305" s="52"/>
    </row>
    <row r="2306" spans="1:11">
      <c r="A2306" s="52" t="s">
        <v>10970</v>
      </c>
      <c r="B2306" s="52" t="s">
        <v>9564</v>
      </c>
      <c r="C2306" s="128" t="s">
        <v>9564</v>
      </c>
      <c r="D2306" s="52"/>
      <c r="E2306" s="52">
        <v>0</v>
      </c>
      <c r="F2306" s="52"/>
      <c r="G2306" s="134" t="s">
        <v>10633</v>
      </c>
      <c r="H2306" s="134" t="s">
        <v>10970</v>
      </c>
      <c r="I2306" s="52" t="e">
        <v>#N/A</v>
      </c>
      <c r="J2306" s="52" t="e">
        <v>#N/A</v>
      </c>
      <c r="K2306" s="52"/>
    </row>
    <row r="2307" spans="1:11">
      <c r="A2307" s="52" t="s">
        <v>976</v>
      </c>
      <c r="B2307" s="52" t="s">
        <v>14799</v>
      </c>
      <c r="C2307" s="128" t="s">
        <v>14800</v>
      </c>
      <c r="D2307" s="52"/>
      <c r="E2307" s="52" t="s">
        <v>14801</v>
      </c>
      <c r="F2307" s="52"/>
      <c r="G2307" s="134" t="s">
        <v>14802</v>
      </c>
      <c r="H2307" s="52" t="s">
        <v>976</v>
      </c>
      <c r="I2307" s="52">
        <v>6932485015986</v>
      </c>
      <c r="J2307" s="52">
        <v>194846430104</v>
      </c>
      <c r="K2307" s="52" t="s">
        <v>14384</v>
      </c>
    </row>
    <row r="2308" spans="1:11">
      <c r="A2308" s="52" t="s">
        <v>10984</v>
      </c>
      <c r="B2308" s="52" t="s">
        <v>9659</v>
      </c>
      <c r="C2308" s="128" t="s">
        <v>9659</v>
      </c>
      <c r="D2308" s="52"/>
      <c r="E2308" s="52">
        <v>0</v>
      </c>
      <c r="F2308" s="52"/>
      <c r="G2308" s="134" t="s">
        <v>10729</v>
      </c>
      <c r="H2308" s="134" t="s">
        <v>10984</v>
      </c>
      <c r="I2308" s="52" t="e">
        <v>#N/A</v>
      </c>
      <c r="J2308" s="52" t="e">
        <v>#N/A</v>
      </c>
      <c r="K2308" s="52"/>
    </row>
    <row r="2309" spans="1:11">
      <c r="A2309" s="52" t="s">
        <v>267</v>
      </c>
      <c r="B2309" s="52" t="s">
        <v>220</v>
      </c>
      <c r="C2309" s="128" t="s">
        <v>1717</v>
      </c>
      <c r="D2309" s="52" t="s">
        <v>219</v>
      </c>
      <c r="E2309" s="52">
        <v>0</v>
      </c>
      <c r="F2309" s="52" t="s">
        <v>5483</v>
      </c>
      <c r="G2309" s="134" t="s">
        <v>5484</v>
      </c>
      <c r="H2309" s="134" t="s">
        <v>267</v>
      </c>
      <c r="I2309" s="52" t="s">
        <v>221</v>
      </c>
      <c r="J2309" s="52" t="e">
        <v>#N/A</v>
      </c>
      <c r="K2309" s="52"/>
    </row>
    <row r="2310" spans="1:11">
      <c r="A2310" s="52" t="s">
        <v>10933</v>
      </c>
      <c r="B2310" s="52" t="s">
        <v>14809</v>
      </c>
      <c r="C2310" s="128" t="s">
        <v>14810</v>
      </c>
      <c r="D2310" s="52"/>
      <c r="E2310" s="52" t="s">
        <v>14811</v>
      </c>
      <c r="F2310" s="52"/>
      <c r="G2310" s="134" t="s">
        <v>14812</v>
      </c>
      <c r="H2310" s="52" t="s">
        <v>10933</v>
      </c>
      <c r="I2310" s="52">
        <v>6932485012480</v>
      </c>
      <c r="J2310" s="52">
        <v>194846428347</v>
      </c>
      <c r="K2310" s="52" t="s">
        <v>14384</v>
      </c>
    </row>
    <row r="2311" spans="1:11">
      <c r="A2311" s="52" t="s">
        <v>267</v>
      </c>
      <c r="B2311" s="52" t="s">
        <v>1251</v>
      </c>
      <c r="C2311" s="128" t="s">
        <v>5480</v>
      </c>
      <c r="D2311" s="52" t="s">
        <v>217</v>
      </c>
      <c r="E2311" s="52">
        <v>0</v>
      </c>
      <c r="F2311" s="52" t="s">
        <v>5481</v>
      </c>
      <c r="G2311" s="134" t="s">
        <v>5482</v>
      </c>
      <c r="H2311" s="134" t="s">
        <v>267</v>
      </c>
      <c r="I2311" s="52" t="s">
        <v>218</v>
      </c>
      <c r="J2311" s="52" t="e">
        <v>#N/A</v>
      </c>
      <c r="K2311" s="52"/>
    </row>
    <row r="2312" spans="1:11">
      <c r="A2312" s="52" t="s">
        <v>1678</v>
      </c>
      <c r="B2312" s="52" t="s">
        <v>14818</v>
      </c>
      <c r="C2312" s="128" t="s">
        <v>14819</v>
      </c>
      <c r="D2312" s="52"/>
      <c r="E2312" s="52" t="s">
        <v>14820</v>
      </c>
      <c r="F2312" s="52"/>
      <c r="G2312" s="134" t="s">
        <v>14821</v>
      </c>
      <c r="H2312" s="52" t="s">
        <v>1678</v>
      </c>
      <c r="I2312" s="52">
        <v>6975159901567</v>
      </c>
      <c r="J2312" s="52">
        <v>194846427906</v>
      </c>
      <c r="K2312" s="52" t="s">
        <v>14384</v>
      </c>
    </row>
    <row r="2313" spans="1:11">
      <c r="A2313" s="52" t="s">
        <v>14781</v>
      </c>
      <c r="B2313" s="52" t="s">
        <v>14822</v>
      </c>
      <c r="C2313" s="128" t="s">
        <v>14823</v>
      </c>
      <c r="D2313" s="52"/>
      <c r="E2313" s="52" t="s">
        <v>14824</v>
      </c>
      <c r="F2313" s="52"/>
      <c r="G2313" s="134" t="s">
        <v>14825</v>
      </c>
      <c r="H2313" s="52" t="s">
        <v>14781</v>
      </c>
      <c r="I2313" s="52">
        <v>6932485017300</v>
      </c>
      <c r="J2313" s="52">
        <v>194846430739</v>
      </c>
      <c r="K2313" s="52" t="s">
        <v>14384</v>
      </c>
    </row>
    <row r="2314" spans="1:11">
      <c r="A2314" s="52" t="s">
        <v>5477</v>
      </c>
      <c r="B2314" s="52" t="s">
        <v>215</v>
      </c>
      <c r="C2314" s="128" t="s">
        <v>1716</v>
      </c>
      <c r="D2314" s="52" t="s">
        <v>214</v>
      </c>
      <c r="E2314" s="52">
        <v>0</v>
      </c>
      <c r="F2314" s="52" t="s">
        <v>5478</v>
      </c>
      <c r="G2314" s="134" t="s">
        <v>5479</v>
      </c>
      <c r="H2314" s="134" t="s">
        <v>5477</v>
      </c>
      <c r="I2314" s="52" t="s">
        <v>216</v>
      </c>
      <c r="J2314" s="52" t="e">
        <v>#N/A</v>
      </c>
      <c r="K2314" s="52"/>
    </row>
    <row r="2315" spans="1:11">
      <c r="A2315" s="52" t="s">
        <v>2467</v>
      </c>
      <c r="B2315" s="52" t="s">
        <v>14826</v>
      </c>
      <c r="C2315" s="128" t="s">
        <v>14827</v>
      </c>
      <c r="D2315" s="52"/>
      <c r="E2315" s="52" t="s">
        <v>14828</v>
      </c>
      <c r="F2315" s="52"/>
      <c r="G2315" s="134" t="s">
        <v>14829</v>
      </c>
      <c r="H2315" s="52" t="s">
        <v>2467</v>
      </c>
      <c r="I2315" s="52">
        <v>6975159901598</v>
      </c>
      <c r="J2315" s="52">
        <v>194846427937</v>
      </c>
      <c r="K2315" s="52" t="s">
        <v>14384</v>
      </c>
    </row>
    <row r="2316" spans="1:11">
      <c r="A2316" s="52" t="s">
        <v>2467</v>
      </c>
      <c r="B2316" s="52" t="s">
        <v>14830</v>
      </c>
      <c r="C2316" s="128" t="s">
        <v>14831</v>
      </c>
      <c r="D2316" s="52"/>
      <c r="E2316" s="52" t="s">
        <v>14832</v>
      </c>
      <c r="F2316" s="52"/>
      <c r="G2316" s="134" t="s">
        <v>14833</v>
      </c>
      <c r="H2316" s="52" t="s">
        <v>2467</v>
      </c>
      <c r="I2316" s="52">
        <v>6932485013067</v>
      </c>
      <c r="J2316" s="52">
        <v>194846428873</v>
      </c>
      <c r="K2316" s="52" t="s">
        <v>14384</v>
      </c>
    </row>
    <row r="2317" spans="1:11">
      <c r="A2317" s="52" t="s">
        <v>14834</v>
      </c>
      <c r="B2317" s="52" t="s">
        <v>14835</v>
      </c>
      <c r="C2317" s="128" t="s">
        <v>14836</v>
      </c>
      <c r="D2317" s="52"/>
      <c r="E2317" s="52" t="s">
        <v>14837</v>
      </c>
      <c r="F2317" s="52"/>
      <c r="G2317" s="134" t="s">
        <v>14838</v>
      </c>
      <c r="H2317" s="52" t="s">
        <v>14834</v>
      </c>
      <c r="I2317" s="52">
        <v>6932485013555</v>
      </c>
      <c r="J2317" s="52">
        <v>194846429238</v>
      </c>
      <c r="K2317" s="52" t="s">
        <v>14384</v>
      </c>
    </row>
    <row r="2318" spans="1:11">
      <c r="A2318" s="52" t="s">
        <v>1677</v>
      </c>
      <c r="B2318" s="52" t="s">
        <v>14839</v>
      </c>
      <c r="C2318" s="128" t="s">
        <v>14840</v>
      </c>
      <c r="D2318" s="52"/>
      <c r="E2318" s="52"/>
      <c r="F2318" s="52"/>
      <c r="G2318" s="134" t="s">
        <v>14841</v>
      </c>
      <c r="H2318" s="52" t="s">
        <v>1677</v>
      </c>
      <c r="I2318" s="52">
        <v>6932485012800</v>
      </c>
      <c r="J2318" s="52">
        <v>194846428668</v>
      </c>
      <c r="K2318" s="52" t="s">
        <v>14384</v>
      </c>
    </row>
    <row r="2319" spans="1:11">
      <c r="A2319" s="52" t="s">
        <v>5477</v>
      </c>
      <c r="B2319" s="52" t="s">
        <v>5173</v>
      </c>
      <c r="C2319" s="128" t="s">
        <v>1715</v>
      </c>
      <c r="D2319" s="52" t="s">
        <v>5474</v>
      </c>
      <c r="E2319" s="52" t="s">
        <v>11312</v>
      </c>
      <c r="F2319" s="52" t="s">
        <v>5475</v>
      </c>
      <c r="G2319" s="134" t="s">
        <v>5476</v>
      </c>
      <c r="H2319" s="134" t="s">
        <v>5477</v>
      </c>
      <c r="I2319" s="52" t="s">
        <v>213</v>
      </c>
      <c r="J2319" s="52" t="e">
        <v>#N/A</v>
      </c>
      <c r="K2319" s="52"/>
    </row>
    <row r="2320" spans="1:11">
      <c r="A2320" s="52" t="s">
        <v>7497</v>
      </c>
      <c r="B2320" s="52" t="s">
        <v>1255</v>
      </c>
      <c r="C2320" s="128" t="s">
        <v>1718</v>
      </c>
      <c r="D2320" s="52" t="s">
        <v>222</v>
      </c>
      <c r="E2320" s="52" t="s">
        <v>11311</v>
      </c>
      <c r="F2320" s="52" t="s">
        <v>5485</v>
      </c>
      <c r="G2320" s="134" t="s">
        <v>1510</v>
      </c>
      <c r="H2320" s="134" t="s">
        <v>7497</v>
      </c>
      <c r="I2320" s="52" t="s">
        <v>223</v>
      </c>
      <c r="J2320" s="52" t="e">
        <v>#N/A</v>
      </c>
      <c r="K2320" s="52"/>
    </row>
    <row r="2321" spans="1:11">
      <c r="A2321" s="52" t="s">
        <v>1678</v>
      </c>
      <c r="B2321" s="52" t="s">
        <v>14848</v>
      </c>
      <c r="C2321" s="128" t="s">
        <v>14849</v>
      </c>
      <c r="D2321" s="52"/>
      <c r="E2321" s="52" t="s">
        <v>14850</v>
      </c>
      <c r="F2321" s="52"/>
      <c r="G2321" s="134" t="s">
        <v>14851</v>
      </c>
      <c r="H2321" s="52" t="s">
        <v>1678</v>
      </c>
      <c r="I2321" s="52">
        <v>6932485017225</v>
      </c>
      <c r="J2321" s="52">
        <v>194846430678</v>
      </c>
      <c r="K2321" s="52" t="s">
        <v>14384</v>
      </c>
    </row>
    <row r="2322" spans="1:11">
      <c r="A2322" s="52" t="s">
        <v>946</v>
      </c>
      <c r="B2322" s="52" t="s">
        <v>14852</v>
      </c>
      <c r="C2322" s="128" t="s">
        <v>14853</v>
      </c>
      <c r="D2322" s="52"/>
      <c r="E2322" s="52"/>
      <c r="F2322" s="52"/>
      <c r="G2322" s="134" t="s">
        <v>14854</v>
      </c>
      <c r="H2322" s="52" t="s">
        <v>946</v>
      </c>
      <c r="I2322" s="52">
        <v>6932485011704</v>
      </c>
      <c r="J2322" s="52">
        <v>194846427524</v>
      </c>
      <c r="K2322" s="52" t="s">
        <v>14384</v>
      </c>
    </row>
    <row r="2323" spans="1:11">
      <c r="A2323" s="52" t="s">
        <v>10967</v>
      </c>
      <c r="B2323" s="52" t="s">
        <v>9530</v>
      </c>
      <c r="C2323" s="128" t="s">
        <v>9530</v>
      </c>
      <c r="D2323" s="52"/>
      <c r="E2323" s="52">
        <v>0</v>
      </c>
      <c r="F2323" s="52"/>
      <c r="G2323" s="134" t="s">
        <v>10600</v>
      </c>
      <c r="H2323" s="134" t="s">
        <v>10967</v>
      </c>
      <c r="I2323" s="52" t="e">
        <v>#N/A</v>
      </c>
      <c r="J2323" s="52" t="e">
        <v>#N/A</v>
      </c>
      <c r="K2323" s="52"/>
    </row>
    <row r="2324" spans="1:11">
      <c r="A2324" s="52" t="s">
        <v>14858</v>
      </c>
      <c r="B2324" s="52" t="s">
        <v>14859</v>
      </c>
      <c r="C2324" s="128" t="s">
        <v>14860</v>
      </c>
      <c r="D2324" s="52"/>
      <c r="E2324" s="52"/>
      <c r="F2324" s="52"/>
      <c r="G2324" s="134" t="s">
        <v>14861</v>
      </c>
      <c r="H2324" s="52" t="s">
        <v>14858</v>
      </c>
      <c r="I2324" s="52">
        <v>6932485017676</v>
      </c>
      <c r="J2324" s="52">
        <v>194846431057</v>
      </c>
      <c r="K2324" s="52" t="s">
        <v>14384</v>
      </c>
    </row>
    <row r="2325" spans="1:11">
      <c r="A2325" s="52" t="s">
        <v>1009</v>
      </c>
      <c r="B2325" s="52" t="s">
        <v>14862</v>
      </c>
      <c r="C2325" s="128" t="s">
        <v>14863</v>
      </c>
      <c r="D2325" s="52"/>
      <c r="E2325" s="52" t="s">
        <v>14864</v>
      </c>
      <c r="F2325" s="52"/>
      <c r="G2325" s="134" t="s">
        <v>14865</v>
      </c>
      <c r="H2325" s="52" t="s">
        <v>1009</v>
      </c>
      <c r="I2325" s="52">
        <v>6932485014316</v>
      </c>
      <c r="J2325" s="52">
        <v>194846429924</v>
      </c>
      <c r="K2325" s="52" t="s">
        <v>14384</v>
      </c>
    </row>
    <row r="2326" spans="1:11">
      <c r="A2326" s="52" t="s">
        <v>10997</v>
      </c>
      <c r="B2326" s="52" t="s">
        <v>9775</v>
      </c>
      <c r="C2326" s="128" t="s">
        <v>9775</v>
      </c>
      <c r="D2326" s="52"/>
      <c r="E2326" s="52">
        <v>0</v>
      </c>
      <c r="F2326" s="52"/>
      <c r="G2326" s="134" t="s">
        <v>10840</v>
      </c>
      <c r="H2326" s="134" t="s">
        <v>10997</v>
      </c>
      <c r="I2326" s="52" t="e">
        <v>#N/A</v>
      </c>
      <c r="J2326" s="52" t="e">
        <v>#N/A</v>
      </c>
      <c r="K2326" s="52"/>
    </row>
    <row r="2327" spans="1:11">
      <c r="A2327" s="52" t="s">
        <v>1678</v>
      </c>
      <c r="B2327" s="52" t="s">
        <v>14869</v>
      </c>
      <c r="C2327" s="128" t="s">
        <v>14870</v>
      </c>
      <c r="D2327" s="52"/>
      <c r="E2327" s="52"/>
      <c r="F2327" s="52"/>
      <c r="G2327" s="134" t="s">
        <v>14871</v>
      </c>
      <c r="H2327" s="52" t="s">
        <v>1678</v>
      </c>
      <c r="I2327" s="52">
        <v>6932485017508</v>
      </c>
      <c r="J2327" s="52">
        <v>194846430937</v>
      </c>
      <c r="K2327" s="52" t="s">
        <v>14384</v>
      </c>
    </row>
    <row r="2328" spans="1:11">
      <c r="A2328" s="52" t="s">
        <v>457</v>
      </c>
      <c r="B2328" s="52" t="s">
        <v>14872</v>
      </c>
      <c r="C2328" s="128" t="s">
        <v>14873</v>
      </c>
      <c r="D2328" s="52"/>
      <c r="E2328" s="52" t="s">
        <v>14874</v>
      </c>
      <c r="F2328" s="52"/>
      <c r="G2328" s="134" t="s">
        <v>14875</v>
      </c>
      <c r="H2328" s="52" t="s">
        <v>457</v>
      </c>
      <c r="I2328" s="52">
        <v>6932485015979</v>
      </c>
      <c r="J2328" s="52">
        <v>194846430098</v>
      </c>
      <c r="K2328" s="52" t="s">
        <v>14384</v>
      </c>
    </row>
    <row r="2329" spans="1:11">
      <c r="A2329" s="52" t="s">
        <v>2467</v>
      </c>
      <c r="B2329" s="52" t="s">
        <v>14876</v>
      </c>
      <c r="C2329" s="128" t="s">
        <v>14877</v>
      </c>
      <c r="D2329" s="52"/>
      <c r="E2329" s="52" t="s">
        <v>14878</v>
      </c>
      <c r="F2329" s="52"/>
      <c r="G2329" s="134" t="s">
        <v>14879</v>
      </c>
      <c r="H2329" s="52" t="s">
        <v>2467</v>
      </c>
      <c r="I2329" s="52">
        <v>6932485010851</v>
      </c>
      <c r="J2329" s="52">
        <v>194846426824</v>
      </c>
      <c r="K2329" s="52" t="s">
        <v>14384</v>
      </c>
    </row>
    <row r="2330" spans="1:11">
      <c r="A2330" s="52" t="s">
        <v>762</v>
      </c>
      <c r="B2330" s="52" t="s">
        <v>14880</v>
      </c>
      <c r="C2330" s="128" t="s">
        <v>14881</v>
      </c>
      <c r="D2330" s="52"/>
      <c r="E2330" s="52" t="s">
        <v>14882</v>
      </c>
      <c r="F2330" s="52"/>
      <c r="G2330" s="134" t="s">
        <v>14883</v>
      </c>
      <c r="H2330" s="52" t="s">
        <v>762</v>
      </c>
      <c r="I2330" s="52">
        <v>6932485014293</v>
      </c>
      <c r="J2330" s="52">
        <v>194846429900</v>
      </c>
      <c r="K2330" s="52" t="s">
        <v>14384</v>
      </c>
    </row>
    <row r="2331" spans="1:11">
      <c r="A2331" s="52" t="s">
        <v>3972</v>
      </c>
      <c r="B2331" s="52" t="s">
        <v>5301</v>
      </c>
      <c r="C2331" s="128" t="s">
        <v>3980</v>
      </c>
      <c r="D2331" s="52" t="s">
        <v>6371</v>
      </c>
      <c r="E2331" s="52">
        <v>0</v>
      </c>
      <c r="F2331" s="52" t="s">
        <v>3981</v>
      </c>
      <c r="G2331" s="134" t="s">
        <v>6372</v>
      </c>
      <c r="H2331" s="134" t="s">
        <v>3972</v>
      </c>
      <c r="I2331" s="52" t="s">
        <v>818</v>
      </c>
      <c r="J2331" s="52" t="e">
        <v>#N/A</v>
      </c>
      <c r="K2331" s="52"/>
    </row>
    <row r="2332" spans="1:11">
      <c r="A2332" s="52" t="s">
        <v>292</v>
      </c>
      <c r="B2332" s="52" t="s">
        <v>14887</v>
      </c>
      <c r="C2332" s="128" t="s">
        <v>14888</v>
      </c>
      <c r="D2332" s="52"/>
      <c r="E2332" s="52" t="s">
        <v>14889</v>
      </c>
      <c r="F2332" s="52"/>
      <c r="G2332" s="134" t="s">
        <v>14890</v>
      </c>
      <c r="H2332" s="52" t="s">
        <v>292</v>
      </c>
      <c r="I2332" s="52">
        <v>6932485014262</v>
      </c>
      <c r="J2332" s="52">
        <v>194846429849</v>
      </c>
      <c r="K2332" s="52" t="s">
        <v>14384</v>
      </c>
    </row>
    <row r="2333" spans="1:11">
      <c r="A2333" s="52" t="s">
        <v>976</v>
      </c>
      <c r="B2333" s="52" t="s">
        <v>14891</v>
      </c>
      <c r="C2333" s="128" t="s">
        <v>14892</v>
      </c>
      <c r="D2333" s="52"/>
      <c r="E2333" s="52" t="s">
        <v>14893</v>
      </c>
      <c r="F2333" s="52"/>
      <c r="G2333" s="134" t="s">
        <v>14894</v>
      </c>
      <c r="H2333" s="52" t="s">
        <v>976</v>
      </c>
      <c r="I2333" s="52">
        <v>6932485013821</v>
      </c>
      <c r="J2333" s="52">
        <v>194846429528</v>
      </c>
      <c r="K2333" s="52" t="s">
        <v>14384</v>
      </c>
    </row>
    <row r="2334" spans="1:11">
      <c r="A2334" s="52" t="s">
        <v>762</v>
      </c>
      <c r="B2334" s="52" t="s">
        <v>14895</v>
      </c>
      <c r="C2334" s="128" t="s">
        <v>14896</v>
      </c>
      <c r="D2334" s="52"/>
      <c r="E2334" s="52" t="s">
        <v>14897</v>
      </c>
      <c r="F2334" s="52"/>
      <c r="G2334" s="134" t="s">
        <v>14898</v>
      </c>
      <c r="H2334" s="52" t="s">
        <v>762</v>
      </c>
      <c r="I2334" s="52">
        <v>6932485010882</v>
      </c>
      <c r="J2334" s="52">
        <v>194846426855</v>
      </c>
      <c r="K2334" s="52" t="s">
        <v>14384</v>
      </c>
    </row>
    <row r="2335" spans="1:11">
      <c r="A2335" s="52" t="s">
        <v>976</v>
      </c>
      <c r="B2335" s="52" t="s">
        <v>14899</v>
      </c>
      <c r="C2335" s="128" t="s">
        <v>14900</v>
      </c>
      <c r="D2335" s="52"/>
      <c r="E2335" s="52" t="s">
        <v>14901</v>
      </c>
      <c r="F2335" s="52"/>
      <c r="G2335" s="134" t="s">
        <v>14902</v>
      </c>
      <c r="H2335" s="52" t="s">
        <v>976</v>
      </c>
      <c r="I2335" s="52">
        <v>6932485014095</v>
      </c>
      <c r="J2335" s="52">
        <v>194846429696</v>
      </c>
      <c r="K2335" s="52" t="s">
        <v>14384</v>
      </c>
    </row>
    <row r="2336" spans="1:11">
      <c r="A2336" s="52" t="s">
        <v>457</v>
      </c>
      <c r="B2336" s="52" t="s">
        <v>14903</v>
      </c>
      <c r="C2336" s="128" t="s">
        <v>14904</v>
      </c>
      <c r="D2336" s="52"/>
      <c r="E2336" s="52" t="s">
        <v>14905</v>
      </c>
      <c r="F2336" s="52"/>
      <c r="G2336" s="134" t="s">
        <v>14906</v>
      </c>
      <c r="H2336" s="52" t="s">
        <v>457</v>
      </c>
      <c r="I2336" s="52">
        <v>6932485011834</v>
      </c>
      <c r="J2336" s="52">
        <v>194846427678</v>
      </c>
      <c r="K2336" s="52" t="s">
        <v>14384</v>
      </c>
    </row>
    <row r="2337" spans="1:11">
      <c r="A2337" s="52" t="s">
        <v>3972</v>
      </c>
      <c r="B2337" s="52" t="s">
        <v>5302</v>
      </c>
      <c r="C2337" s="128" t="s">
        <v>3982</v>
      </c>
      <c r="D2337" s="52" t="s">
        <v>6373</v>
      </c>
      <c r="E2337" s="52">
        <v>0</v>
      </c>
      <c r="F2337" s="52" t="s">
        <v>3981</v>
      </c>
      <c r="G2337" s="134" t="s">
        <v>6374</v>
      </c>
      <c r="H2337" s="134" t="s">
        <v>3972</v>
      </c>
      <c r="I2337" s="52" t="s">
        <v>818</v>
      </c>
      <c r="J2337" s="52" t="e">
        <v>#N/A</v>
      </c>
      <c r="K2337" s="52"/>
    </row>
    <row r="2338" spans="1:11">
      <c r="A2338" s="52" t="s">
        <v>995</v>
      </c>
      <c r="B2338" s="52" t="s">
        <v>14912</v>
      </c>
      <c r="C2338" s="128" t="s">
        <v>14913</v>
      </c>
      <c r="D2338" s="52"/>
      <c r="E2338" s="52" t="s">
        <v>14914</v>
      </c>
      <c r="F2338" s="52"/>
      <c r="G2338" s="134" t="s">
        <v>14915</v>
      </c>
      <c r="H2338" s="52" t="s">
        <v>995</v>
      </c>
      <c r="I2338" s="52">
        <v>6932485017034</v>
      </c>
      <c r="J2338" s="52">
        <v>194846430487</v>
      </c>
      <c r="K2338" s="52" t="s">
        <v>14384</v>
      </c>
    </row>
    <row r="2339" spans="1:11">
      <c r="A2339" s="52" t="s">
        <v>1009</v>
      </c>
      <c r="B2339" s="52" t="s">
        <v>5303</v>
      </c>
      <c r="C2339" s="128" t="s">
        <v>3983</v>
      </c>
      <c r="D2339" s="52" t="s">
        <v>6375</v>
      </c>
      <c r="E2339" s="52">
        <v>0</v>
      </c>
      <c r="F2339" s="52" t="s">
        <v>3981</v>
      </c>
      <c r="G2339" s="134" t="s">
        <v>6376</v>
      </c>
      <c r="H2339" s="134" t="s">
        <v>1009</v>
      </c>
      <c r="I2339" s="52" t="s">
        <v>818</v>
      </c>
      <c r="J2339" s="52" t="e">
        <v>#N/A</v>
      </c>
      <c r="K2339" s="52"/>
    </row>
    <row r="2340" spans="1:11">
      <c r="A2340" s="52" t="s">
        <v>3972</v>
      </c>
      <c r="B2340" s="52" t="s">
        <v>5304</v>
      </c>
      <c r="C2340" s="128" t="s">
        <v>3984</v>
      </c>
      <c r="D2340" s="52" t="s">
        <v>6377</v>
      </c>
      <c r="E2340" s="52">
        <v>0</v>
      </c>
      <c r="F2340" s="52" t="s">
        <v>3981</v>
      </c>
      <c r="G2340" s="134" t="s">
        <v>6378</v>
      </c>
      <c r="H2340" s="134" t="s">
        <v>3972</v>
      </c>
      <c r="I2340" s="52" t="s">
        <v>818</v>
      </c>
      <c r="J2340" s="52" t="e">
        <v>#N/A</v>
      </c>
      <c r="K2340" s="52"/>
    </row>
    <row r="2341" spans="1:11">
      <c r="A2341" s="52" t="s">
        <v>14925</v>
      </c>
      <c r="B2341" s="52" t="s">
        <v>14926</v>
      </c>
      <c r="C2341" s="128" t="s">
        <v>14927</v>
      </c>
      <c r="D2341" s="52"/>
      <c r="E2341" s="52" t="s">
        <v>14928</v>
      </c>
      <c r="F2341" s="52"/>
      <c r="G2341" s="134" t="s">
        <v>14929</v>
      </c>
      <c r="H2341" s="52" t="s">
        <v>14925</v>
      </c>
      <c r="I2341" s="52">
        <v>6932485013951</v>
      </c>
      <c r="J2341" s="52">
        <v>194846429658</v>
      </c>
      <c r="K2341" s="52" t="s">
        <v>14384</v>
      </c>
    </row>
    <row r="2342" spans="1:11">
      <c r="A2342" s="52" t="s">
        <v>1681</v>
      </c>
      <c r="B2342" s="52" t="s">
        <v>14930</v>
      </c>
      <c r="C2342" s="128" t="s">
        <v>14931</v>
      </c>
      <c r="D2342" s="52"/>
      <c r="E2342" s="52" t="s">
        <v>14932</v>
      </c>
      <c r="F2342" s="52"/>
      <c r="G2342" s="134" t="s">
        <v>14933</v>
      </c>
      <c r="H2342" s="52" t="s">
        <v>1681</v>
      </c>
      <c r="I2342" s="52">
        <v>6932485010967</v>
      </c>
      <c r="J2342" s="52">
        <v>194846426930</v>
      </c>
      <c r="K2342" s="52" t="s">
        <v>14384</v>
      </c>
    </row>
    <row r="2343" spans="1:11">
      <c r="A2343" s="52" t="s">
        <v>769</v>
      </c>
      <c r="B2343" s="52" t="s">
        <v>14934</v>
      </c>
      <c r="C2343" s="128" t="s">
        <v>14935</v>
      </c>
      <c r="D2343" s="52"/>
      <c r="E2343" s="52" t="s">
        <v>14936</v>
      </c>
      <c r="F2343" s="52"/>
      <c r="G2343" s="134" t="s">
        <v>14937</v>
      </c>
      <c r="H2343" s="52" t="s">
        <v>769</v>
      </c>
      <c r="I2343" s="52">
        <v>6932485011032</v>
      </c>
      <c r="J2343" s="52">
        <v>194846427005</v>
      </c>
      <c r="K2343" s="52" t="s">
        <v>14384</v>
      </c>
    </row>
    <row r="2344" spans="1:11">
      <c r="A2344" s="52" t="s">
        <v>1485</v>
      </c>
      <c r="B2344" s="52" t="s">
        <v>14938</v>
      </c>
      <c r="C2344" s="128" t="s">
        <v>14939</v>
      </c>
      <c r="D2344" s="52"/>
      <c r="E2344" s="52" t="s">
        <v>14940</v>
      </c>
      <c r="F2344" s="52"/>
      <c r="G2344" s="134" t="s">
        <v>14941</v>
      </c>
      <c r="H2344" s="52" t="s">
        <v>1485</v>
      </c>
      <c r="I2344" s="52">
        <v>6932485014200</v>
      </c>
      <c r="J2344" s="52">
        <v>194846429788</v>
      </c>
      <c r="K2344" s="52" t="s">
        <v>14384</v>
      </c>
    </row>
    <row r="2345" spans="1:11">
      <c r="A2345" s="52" t="s">
        <v>10943</v>
      </c>
      <c r="B2345" s="52" t="s">
        <v>9374</v>
      </c>
      <c r="C2345" s="128" t="s">
        <v>9374</v>
      </c>
      <c r="D2345" s="52"/>
      <c r="E2345" s="52">
        <v>0</v>
      </c>
      <c r="F2345" s="52"/>
      <c r="G2345" s="134" t="s">
        <v>10443</v>
      </c>
      <c r="H2345" s="134" t="s">
        <v>10943</v>
      </c>
      <c r="I2345" s="52" t="e">
        <v>#N/A</v>
      </c>
      <c r="J2345" s="52" t="e">
        <v>#N/A</v>
      </c>
      <c r="K2345" s="52"/>
    </row>
    <row r="2346" spans="1:11">
      <c r="A2346" s="52" t="s">
        <v>772</v>
      </c>
      <c r="B2346" s="52" t="s">
        <v>14945</v>
      </c>
      <c r="C2346" s="128" t="s">
        <v>14946</v>
      </c>
      <c r="D2346" s="52"/>
      <c r="E2346" s="52"/>
      <c r="F2346" s="52"/>
      <c r="G2346" s="134" t="s">
        <v>14947</v>
      </c>
      <c r="H2346" s="52" t="s">
        <v>772</v>
      </c>
      <c r="I2346" s="52">
        <v>6932485017546</v>
      </c>
      <c r="J2346" s="52">
        <v>194846430975</v>
      </c>
      <c r="K2346" s="52" t="s">
        <v>14384</v>
      </c>
    </row>
    <row r="2347" spans="1:11">
      <c r="A2347" s="52" t="s">
        <v>4002</v>
      </c>
      <c r="B2347" s="52" t="s">
        <v>14948</v>
      </c>
      <c r="C2347" s="128" t="s">
        <v>14949</v>
      </c>
      <c r="D2347" s="52"/>
      <c r="E2347" s="52"/>
      <c r="F2347" s="52"/>
      <c r="G2347" s="134" t="s">
        <v>14950</v>
      </c>
      <c r="H2347" s="52" t="s">
        <v>4002</v>
      </c>
      <c r="I2347" s="52">
        <v>6932485016112</v>
      </c>
      <c r="J2347" s="52">
        <v>194846430234</v>
      </c>
      <c r="K2347" s="52" t="s">
        <v>14384</v>
      </c>
    </row>
    <row r="2348" spans="1:11">
      <c r="A2348" s="52" t="s">
        <v>10945</v>
      </c>
      <c r="B2348" s="52" t="s">
        <v>9407</v>
      </c>
      <c r="C2348" s="128" t="s">
        <v>9407</v>
      </c>
      <c r="D2348" s="52"/>
      <c r="E2348" s="52">
        <v>0</v>
      </c>
      <c r="F2348" s="52"/>
      <c r="G2348" s="134" t="s">
        <v>10477</v>
      </c>
      <c r="H2348" s="134" t="s">
        <v>10945</v>
      </c>
      <c r="I2348" s="52" t="e">
        <v>#N/A</v>
      </c>
      <c r="J2348" s="52" t="e">
        <v>#N/A</v>
      </c>
      <c r="K2348" s="52"/>
    </row>
    <row r="2349" spans="1:11">
      <c r="A2349" s="52" t="s">
        <v>961</v>
      </c>
      <c r="B2349" s="52" t="s">
        <v>14953</v>
      </c>
      <c r="C2349" s="128" t="s">
        <v>14954</v>
      </c>
      <c r="D2349" s="52"/>
      <c r="E2349" s="52"/>
      <c r="F2349" s="52"/>
      <c r="G2349" s="134" t="s">
        <v>14955</v>
      </c>
      <c r="H2349" s="52" t="s">
        <v>961</v>
      </c>
      <c r="I2349" s="52">
        <v>6932485016013</v>
      </c>
      <c r="J2349" s="52">
        <v>194846430135</v>
      </c>
      <c r="K2349" s="52" t="s">
        <v>14384</v>
      </c>
    </row>
    <row r="2350" spans="1:11">
      <c r="A2350" s="52" t="s">
        <v>762</v>
      </c>
      <c r="B2350" s="52" t="s">
        <v>14956</v>
      </c>
      <c r="C2350" s="128" t="s">
        <v>14957</v>
      </c>
      <c r="D2350" s="52"/>
      <c r="E2350" s="52" t="s">
        <v>14958</v>
      </c>
      <c r="F2350" s="52"/>
      <c r="G2350" s="134" t="s">
        <v>14959</v>
      </c>
      <c r="H2350" s="52" t="s">
        <v>762</v>
      </c>
      <c r="I2350" s="52">
        <v>6932485012428</v>
      </c>
      <c r="J2350" s="52">
        <v>194846428286</v>
      </c>
      <c r="K2350" s="52" t="s">
        <v>14384</v>
      </c>
    </row>
    <row r="2351" spans="1:11">
      <c r="A2351" s="52" t="s">
        <v>10972</v>
      </c>
      <c r="B2351" s="52" t="s">
        <v>9569</v>
      </c>
      <c r="C2351" s="128" t="s">
        <v>9569</v>
      </c>
      <c r="D2351" s="52"/>
      <c r="E2351" s="52">
        <v>0</v>
      </c>
      <c r="F2351" s="52"/>
      <c r="G2351" s="134" t="s">
        <v>10638</v>
      </c>
      <c r="H2351" s="134" t="s">
        <v>10972</v>
      </c>
      <c r="I2351" s="52" t="e">
        <v>#N/A</v>
      </c>
      <c r="J2351" s="52" t="e">
        <v>#N/A</v>
      </c>
      <c r="K2351" s="52"/>
    </row>
    <row r="2352" spans="1:11">
      <c r="A2352" s="52" t="s">
        <v>14965</v>
      </c>
      <c r="B2352" s="52" t="s">
        <v>14966</v>
      </c>
      <c r="C2352" s="128" t="s">
        <v>14967</v>
      </c>
      <c r="D2352" s="52"/>
      <c r="E2352" s="52" t="s">
        <v>14968</v>
      </c>
      <c r="F2352" s="52"/>
      <c r="G2352" s="134" t="s">
        <v>14969</v>
      </c>
      <c r="H2352" s="52" t="s">
        <v>14965</v>
      </c>
      <c r="I2352" s="52">
        <v>6932485013708</v>
      </c>
      <c r="J2352" s="52">
        <v>194846429382</v>
      </c>
      <c r="K2352" s="52" t="s">
        <v>14384</v>
      </c>
    </row>
    <row r="2353" spans="1:11">
      <c r="A2353" s="52" t="s">
        <v>14970</v>
      </c>
      <c r="B2353" s="52" t="s">
        <v>14971</v>
      </c>
      <c r="C2353" s="128" t="s">
        <v>14972</v>
      </c>
      <c r="D2353" s="52"/>
      <c r="E2353" s="52"/>
      <c r="F2353" s="52"/>
      <c r="G2353" s="134" t="s">
        <v>14973</v>
      </c>
      <c r="H2353" s="52" t="s">
        <v>14970</v>
      </c>
      <c r="I2353" s="52">
        <v>6932485008117</v>
      </c>
      <c r="J2353" s="52">
        <v>194846425261</v>
      </c>
      <c r="K2353" s="52" t="s">
        <v>14384</v>
      </c>
    </row>
    <row r="2354" spans="1:11">
      <c r="A2354" s="52" t="s">
        <v>2467</v>
      </c>
      <c r="B2354" s="52" t="s">
        <v>14974</v>
      </c>
      <c r="C2354" s="128" t="s">
        <v>14975</v>
      </c>
      <c r="D2354" s="52"/>
      <c r="E2354" s="52" t="s">
        <v>14976</v>
      </c>
      <c r="F2354" s="52"/>
      <c r="G2354" s="134" t="s">
        <v>14977</v>
      </c>
      <c r="H2354" s="52" t="s">
        <v>2467</v>
      </c>
      <c r="I2354" s="52">
        <v>6932485011889</v>
      </c>
      <c r="J2354" s="52">
        <v>194846427722</v>
      </c>
      <c r="K2354" s="52" t="s">
        <v>14384</v>
      </c>
    </row>
    <row r="2355" spans="1:11">
      <c r="A2355" s="52" t="s">
        <v>14978</v>
      </c>
      <c r="B2355" s="52" t="s">
        <v>14979</v>
      </c>
      <c r="C2355" s="128" t="s">
        <v>14980</v>
      </c>
      <c r="D2355" s="52"/>
      <c r="E2355" s="52" t="s">
        <v>14981</v>
      </c>
      <c r="F2355" s="52"/>
      <c r="G2355" s="134" t="s">
        <v>14982</v>
      </c>
      <c r="H2355" s="52" t="s">
        <v>14978</v>
      </c>
      <c r="I2355" s="52">
        <v>6932485013470</v>
      </c>
      <c r="J2355" s="52">
        <v>194846429153</v>
      </c>
      <c r="K2355" s="52" t="s">
        <v>14384</v>
      </c>
    </row>
    <row r="2356" spans="1:11">
      <c r="A2356" s="52" t="s">
        <v>995</v>
      </c>
      <c r="B2356" s="52" t="s">
        <v>14983</v>
      </c>
      <c r="C2356" s="128" t="s">
        <v>14984</v>
      </c>
      <c r="D2356" s="52"/>
      <c r="E2356" s="52"/>
      <c r="F2356" s="52"/>
      <c r="G2356" s="134" t="s">
        <v>14985</v>
      </c>
      <c r="H2356" s="52" t="s">
        <v>995</v>
      </c>
      <c r="I2356" s="52">
        <v>6932485017560</v>
      </c>
      <c r="J2356" s="52">
        <v>194846430999</v>
      </c>
      <c r="K2356" s="52" t="s">
        <v>14384</v>
      </c>
    </row>
    <row r="2357" spans="1:11">
      <c r="A2357" s="52" t="s">
        <v>10941</v>
      </c>
      <c r="B2357" s="52" t="s">
        <v>9368</v>
      </c>
      <c r="C2357" s="128" t="s">
        <v>9368</v>
      </c>
      <c r="D2357" s="52"/>
      <c r="E2357" s="52">
        <v>0</v>
      </c>
      <c r="F2357" s="52"/>
      <c r="G2357" s="134" t="s">
        <v>10437</v>
      </c>
      <c r="H2357" s="134" t="s">
        <v>10941</v>
      </c>
      <c r="I2357" s="52" t="e">
        <v>#N/A</v>
      </c>
      <c r="J2357" s="52" t="e">
        <v>#N/A</v>
      </c>
      <c r="K2357" s="52"/>
    </row>
    <row r="2358" spans="1:11">
      <c r="A2358" s="52" t="s">
        <v>961</v>
      </c>
      <c r="B2358" s="52" t="s">
        <v>14989</v>
      </c>
      <c r="C2358" s="128" t="s">
        <v>14990</v>
      </c>
      <c r="D2358" s="52"/>
      <c r="E2358" s="52" t="s">
        <v>14991</v>
      </c>
      <c r="F2358" s="52"/>
      <c r="G2358" s="134" t="s">
        <v>14992</v>
      </c>
      <c r="H2358" s="52" t="s">
        <v>961</v>
      </c>
      <c r="I2358" s="52">
        <v>6932485013050</v>
      </c>
      <c r="J2358" s="52">
        <v>194846428866</v>
      </c>
      <c r="K2358" s="52" t="s">
        <v>14384</v>
      </c>
    </row>
    <row r="2359" spans="1:11">
      <c r="A2359" s="52" t="s">
        <v>10978</v>
      </c>
      <c r="B2359" s="52" t="s">
        <v>9617</v>
      </c>
      <c r="C2359" s="128" t="s">
        <v>9617</v>
      </c>
      <c r="D2359" s="52"/>
      <c r="E2359" s="52">
        <v>0</v>
      </c>
      <c r="F2359" s="52"/>
      <c r="G2359" s="134" t="s">
        <v>10686</v>
      </c>
      <c r="H2359" s="134" t="s">
        <v>10978</v>
      </c>
      <c r="I2359" s="52" t="e">
        <v>#N/A</v>
      </c>
      <c r="J2359" s="52" t="e">
        <v>#N/A</v>
      </c>
      <c r="K2359" s="52"/>
    </row>
    <row r="2360" spans="1:11">
      <c r="A2360" s="52" t="s">
        <v>2467</v>
      </c>
      <c r="B2360" s="52" t="s">
        <v>14996</v>
      </c>
      <c r="C2360" s="128" t="s">
        <v>14997</v>
      </c>
      <c r="D2360" s="52"/>
      <c r="E2360" s="52"/>
      <c r="F2360" s="52"/>
      <c r="G2360" s="134" t="s">
        <v>14998</v>
      </c>
      <c r="H2360" s="52" t="s">
        <v>2467</v>
      </c>
      <c r="I2360" s="52">
        <v>6932485017379</v>
      </c>
      <c r="J2360" s="52">
        <v>194846430807</v>
      </c>
      <c r="K2360" s="52" t="s">
        <v>14384</v>
      </c>
    </row>
    <row r="2361" spans="1:11">
      <c r="A2361" s="52" t="s">
        <v>14999</v>
      </c>
      <c r="B2361" s="52" t="s">
        <v>15000</v>
      </c>
      <c r="C2361" s="128" t="s">
        <v>15001</v>
      </c>
      <c r="D2361" s="52"/>
      <c r="E2361" s="52" t="s">
        <v>15002</v>
      </c>
      <c r="F2361" s="52"/>
      <c r="G2361" s="134" t="s">
        <v>15003</v>
      </c>
      <c r="H2361" s="52" t="s">
        <v>14999</v>
      </c>
      <c r="I2361" s="52">
        <v>6932485013579</v>
      </c>
      <c r="J2361" s="52">
        <v>194846429252</v>
      </c>
      <c r="K2361" s="52" t="s">
        <v>14384</v>
      </c>
    </row>
    <row r="2362" spans="1:11">
      <c r="A2362" s="52" t="s">
        <v>976</v>
      </c>
      <c r="B2362" s="52" t="s">
        <v>15004</v>
      </c>
      <c r="C2362" s="128" t="s">
        <v>15005</v>
      </c>
      <c r="D2362" s="52"/>
      <c r="E2362" s="52" t="s">
        <v>15006</v>
      </c>
      <c r="F2362" s="52"/>
      <c r="G2362" s="134" t="s">
        <v>15007</v>
      </c>
      <c r="H2362" s="52" t="s">
        <v>976</v>
      </c>
      <c r="I2362" s="52">
        <v>6932485011865</v>
      </c>
      <c r="J2362" s="52">
        <v>194846427708</v>
      </c>
      <c r="K2362" s="52" t="s">
        <v>14384</v>
      </c>
    </row>
    <row r="2363" spans="1:11">
      <c r="A2363" s="52" t="s">
        <v>15008</v>
      </c>
      <c r="B2363" s="52" t="s">
        <v>15009</v>
      </c>
      <c r="C2363" s="128" t="s">
        <v>15010</v>
      </c>
      <c r="D2363" s="52"/>
      <c r="E2363" s="52" t="s">
        <v>15011</v>
      </c>
      <c r="F2363" s="52"/>
      <c r="G2363" s="134" t="s">
        <v>15012</v>
      </c>
      <c r="H2363" s="52" t="s">
        <v>15008</v>
      </c>
      <c r="I2363" s="52">
        <v>6932485013692</v>
      </c>
      <c r="J2363" s="52">
        <v>194846429375</v>
      </c>
      <c r="K2363" s="52" t="s">
        <v>14384</v>
      </c>
    </row>
    <row r="2364" spans="1:11">
      <c r="A2364" s="52" t="s">
        <v>15013</v>
      </c>
      <c r="B2364" s="52" t="s">
        <v>15014</v>
      </c>
      <c r="C2364" s="128" t="s">
        <v>15015</v>
      </c>
      <c r="D2364" s="52"/>
      <c r="E2364" s="52" t="s">
        <v>15016</v>
      </c>
      <c r="F2364" s="52"/>
      <c r="G2364" s="134" t="s">
        <v>15017</v>
      </c>
      <c r="H2364" s="52" t="s">
        <v>15013</v>
      </c>
      <c r="I2364" s="52">
        <v>6932485013623</v>
      </c>
      <c r="J2364" s="52">
        <v>194846429306</v>
      </c>
      <c r="K2364" s="52" t="s">
        <v>14384</v>
      </c>
    </row>
    <row r="2365" spans="1:11">
      <c r="A2365" s="52" t="s">
        <v>1681</v>
      </c>
      <c r="B2365" s="52" t="s">
        <v>15018</v>
      </c>
      <c r="C2365" s="128" t="s">
        <v>15019</v>
      </c>
      <c r="D2365" s="52"/>
      <c r="E2365" s="52" t="s">
        <v>15020</v>
      </c>
      <c r="F2365" s="52"/>
      <c r="G2365" s="134" t="s">
        <v>15021</v>
      </c>
      <c r="H2365" s="52" t="s">
        <v>1681</v>
      </c>
      <c r="I2365" s="52">
        <v>6932485012046</v>
      </c>
      <c r="J2365" s="52">
        <v>194846427876</v>
      </c>
      <c r="K2365" s="52" t="s">
        <v>14384</v>
      </c>
    </row>
    <row r="2366" spans="1:11">
      <c r="A2366" s="52" t="s">
        <v>15022</v>
      </c>
      <c r="B2366" s="52" t="s">
        <v>15023</v>
      </c>
      <c r="C2366" s="128" t="s">
        <v>15024</v>
      </c>
      <c r="D2366" s="52"/>
      <c r="E2366" s="52" t="s">
        <v>15025</v>
      </c>
      <c r="F2366" s="52"/>
      <c r="G2366" s="134" t="s">
        <v>15026</v>
      </c>
      <c r="H2366" s="52" t="s">
        <v>15022</v>
      </c>
      <c r="I2366" s="52">
        <v>6932485013531</v>
      </c>
      <c r="J2366" s="52">
        <v>194846429214</v>
      </c>
      <c r="K2366" s="52" t="s">
        <v>14384</v>
      </c>
    </row>
    <row r="2367" spans="1:11">
      <c r="A2367" s="52" t="s">
        <v>943</v>
      </c>
      <c r="B2367" s="52" t="s">
        <v>15027</v>
      </c>
      <c r="C2367" s="128" t="s">
        <v>15028</v>
      </c>
      <c r="D2367" s="52"/>
      <c r="E2367" s="52" t="s">
        <v>15029</v>
      </c>
      <c r="F2367" s="52"/>
      <c r="G2367" s="134" t="s">
        <v>15030</v>
      </c>
      <c r="H2367" s="52" t="s">
        <v>943</v>
      </c>
      <c r="I2367" s="52">
        <v>6932485012978</v>
      </c>
      <c r="J2367" s="52">
        <v>194846428781</v>
      </c>
      <c r="K2367" s="52" t="s">
        <v>14384</v>
      </c>
    </row>
    <row r="2368" spans="1:11">
      <c r="A2368" s="52" t="s">
        <v>995</v>
      </c>
      <c r="B2368" s="52" t="s">
        <v>15031</v>
      </c>
      <c r="C2368" s="128" t="s">
        <v>15032</v>
      </c>
      <c r="D2368" s="52"/>
      <c r="E2368" s="52"/>
      <c r="F2368" s="52"/>
      <c r="G2368" s="134" t="s">
        <v>15033</v>
      </c>
      <c r="H2368" s="52" t="s">
        <v>995</v>
      </c>
      <c r="I2368" s="52">
        <v>6932485017362</v>
      </c>
      <c r="J2368" s="52">
        <v>194846430791</v>
      </c>
      <c r="K2368" s="52" t="s">
        <v>14384</v>
      </c>
    </row>
    <row r="2369" spans="1:11">
      <c r="A2369" s="52" t="s">
        <v>772</v>
      </c>
      <c r="B2369" s="52" t="s">
        <v>15034</v>
      </c>
      <c r="C2369" s="128" t="s">
        <v>15035</v>
      </c>
      <c r="D2369" s="52"/>
      <c r="E2369" s="52" t="s">
        <v>15036</v>
      </c>
      <c r="F2369" s="52"/>
      <c r="G2369" s="134" t="s">
        <v>15037</v>
      </c>
      <c r="H2369" s="52" t="s">
        <v>772</v>
      </c>
      <c r="I2369" s="52">
        <v>6932485010912</v>
      </c>
      <c r="J2369" s="52">
        <v>194846426886</v>
      </c>
      <c r="K2369" s="52" t="s">
        <v>14384</v>
      </c>
    </row>
    <row r="2370" spans="1:11">
      <c r="A2370" s="52" t="s">
        <v>762</v>
      </c>
      <c r="B2370" s="52" t="s">
        <v>15038</v>
      </c>
      <c r="C2370" s="128" t="s">
        <v>15039</v>
      </c>
      <c r="D2370" s="52"/>
      <c r="E2370" s="52" t="s">
        <v>15040</v>
      </c>
      <c r="F2370" s="52"/>
      <c r="G2370" s="134" t="s">
        <v>15041</v>
      </c>
      <c r="H2370" s="52" t="s">
        <v>762</v>
      </c>
      <c r="I2370" s="52">
        <v>6932485011988</v>
      </c>
      <c r="J2370" s="52">
        <v>194846427814</v>
      </c>
      <c r="K2370" s="52" t="s">
        <v>14384</v>
      </c>
    </row>
    <row r="2371" spans="1:11">
      <c r="A2371" s="52" t="s">
        <v>10963</v>
      </c>
      <c r="B2371" s="52" t="s">
        <v>9510</v>
      </c>
      <c r="C2371" s="128" t="s">
        <v>9510</v>
      </c>
      <c r="D2371" s="52"/>
      <c r="E2371" s="52">
        <v>0</v>
      </c>
      <c r="F2371" s="52"/>
      <c r="G2371" s="134" t="s">
        <v>10580</v>
      </c>
      <c r="H2371" s="134" t="s">
        <v>10963</v>
      </c>
      <c r="I2371" s="52" t="e">
        <v>#N/A</v>
      </c>
      <c r="J2371" s="52" t="e">
        <v>#N/A</v>
      </c>
      <c r="K2371" s="52"/>
    </row>
    <row r="2372" spans="1:11">
      <c r="A2372" s="52" t="s">
        <v>943</v>
      </c>
      <c r="B2372" s="52" t="s">
        <v>15045</v>
      </c>
      <c r="C2372" s="128" t="s">
        <v>15046</v>
      </c>
      <c r="D2372" s="52"/>
      <c r="E2372" s="52"/>
      <c r="F2372" s="52"/>
      <c r="G2372" s="134" t="s">
        <v>15047</v>
      </c>
      <c r="H2372" s="52" t="s">
        <v>943</v>
      </c>
      <c r="I2372" s="52">
        <v>6932485012787</v>
      </c>
      <c r="J2372" s="52">
        <v>194846428644</v>
      </c>
      <c r="K2372" s="52" t="s">
        <v>14384</v>
      </c>
    </row>
    <row r="2373" spans="1:11">
      <c r="A2373" s="52" t="s">
        <v>779</v>
      </c>
      <c r="B2373" s="52" t="s">
        <v>15048</v>
      </c>
      <c r="C2373" s="128" t="s">
        <v>15049</v>
      </c>
      <c r="D2373" s="52"/>
      <c r="E2373" s="52" t="s">
        <v>15050</v>
      </c>
      <c r="F2373" s="52"/>
      <c r="G2373" s="134" t="s">
        <v>15051</v>
      </c>
      <c r="H2373" s="52" t="s">
        <v>779</v>
      </c>
      <c r="I2373" s="52">
        <v>6932485010981</v>
      </c>
      <c r="J2373" s="52">
        <v>194846426954</v>
      </c>
      <c r="K2373" s="52" t="s">
        <v>14384</v>
      </c>
    </row>
    <row r="2374" spans="1:11">
      <c r="A2374" s="52" t="s">
        <v>2467</v>
      </c>
      <c r="B2374" s="52" t="s">
        <v>15052</v>
      </c>
      <c r="C2374" s="128" t="s">
        <v>15053</v>
      </c>
      <c r="D2374" s="52"/>
      <c r="E2374" s="52"/>
      <c r="F2374" s="52"/>
      <c r="G2374" s="134" t="s">
        <v>15054</v>
      </c>
      <c r="H2374" s="52" t="s">
        <v>2467</v>
      </c>
      <c r="I2374" s="52">
        <v>6932485012633</v>
      </c>
      <c r="J2374" s="52">
        <v>194846428491</v>
      </c>
      <c r="K2374" s="52" t="s">
        <v>14384</v>
      </c>
    </row>
    <row r="2375" spans="1:11">
      <c r="A2375" s="52" t="s">
        <v>779</v>
      </c>
      <c r="B2375" s="52" t="s">
        <v>15055</v>
      </c>
      <c r="C2375" s="128" t="s">
        <v>15056</v>
      </c>
      <c r="D2375" s="52"/>
      <c r="E2375" s="52" t="s">
        <v>15057</v>
      </c>
      <c r="F2375" s="52"/>
      <c r="G2375" s="134" t="s">
        <v>15058</v>
      </c>
      <c r="H2375" s="52" t="s">
        <v>779</v>
      </c>
      <c r="I2375" s="52">
        <v>6932485014156</v>
      </c>
      <c r="J2375" s="52">
        <v>194846429757</v>
      </c>
      <c r="K2375" s="52" t="s">
        <v>14384</v>
      </c>
    </row>
    <row r="2376" spans="1:11">
      <c r="A2376" s="52" t="s">
        <v>15059</v>
      </c>
      <c r="B2376" s="52" t="s">
        <v>15060</v>
      </c>
      <c r="C2376" s="128" t="s">
        <v>15061</v>
      </c>
      <c r="D2376" s="52"/>
      <c r="E2376" s="52" t="s">
        <v>15062</v>
      </c>
      <c r="F2376" s="52"/>
      <c r="G2376" s="134" t="s">
        <v>15063</v>
      </c>
      <c r="H2376" s="52" t="s">
        <v>15059</v>
      </c>
      <c r="I2376" s="52">
        <v>6932485013715</v>
      </c>
      <c r="J2376" s="52">
        <v>194846429399</v>
      </c>
      <c r="K2376" s="52" t="s">
        <v>14384</v>
      </c>
    </row>
    <row r="2377" spans="1:11">
      <c r="A2377" s="52" t="s">
        <v>1582</v>
      </c>
      <c r="B2377" s="52" t="s">
        <v>15064</v>
      </c>
      <c r="C2377" s="128" t="s">
        <v>15065</v>
      </c>
      <c r="D2377" s="52"/>
      <c r="E2377" s="52" t="s">
        <v>15066</v>
      </c>
      <c r="F2377" s="52"/>
      <c r="G2377" s="134" t="s">
        <v>15067</v>
      </c>
      <c r="H2377" s="52" t="s">
        <v>1582</v>
      </c>
      <c r="I2377" s="52">
        <v>6932485012473</v>
      </c>
      <c r="J2377" s="52">
        <v>194846428330</v>
      </c>
      <c r="K2377" s="52" t="s">
        <v>14384</v>
      </c>
    </row>
    <row r="2378" spans="1:11">
      <c r="A2378" s="52" t="s">
        <v>10944</v>
      </c>
      <c r="B2378" s="52" t="s">
        <v>9397</v>
      </c>
      <c r="C2378" s="128" t="s">
        <v>9397</v>
      </c>
      <c r="D2378" s="52"/>
      <c r="E2378" s="52">
        <v>0</v>
      </c>
      <c r="F2378" s="52"/>
      <c r="G2378" s="134" t="s">
        <v>10467</v>
      </c>
      <c r="H2378" s="134" t="s">
        <v>10944</v>
      </c>
      <c r="I2378" s="52" t="e">
        <v>#N/A</v>
      </c>
      <c r="J2378" s="52" t="e">
        <v>#N/A</v>
      </c>
      <c r="K2378" s="52"/>
    </row>
    <row r="2379" spans="1:11">
      <c r="A2379" s="52" t="s">
        <v>2467</v>
      </c>
      <c r="B2379" s="52" t="s">
        <v>15071</v>
      </c>
      <c r="C2379" s="128" t="s">
        <v>15072</v>
      </c>
      <c r="D2379" s="52"/>
      <c r="E2379" s="52"/>
      <c r="F2379" s="52"/>
      <c r="G2379" s="134" t="s">
        <v>15073</v>
      </c>
      <c r="H2379" s="52" t="s">
        <v>2467</v>
      </c>
      <c r="I2379" s="52">
        <v>6932485012664</v>
      </c>
      <c r="J2379" s="52">
        <v>194846428521</v>
      </c>
      <c r="K2379" s="52" t="s">
        <v>14384</v>
      </c>
    </row>
    <row r="2380" spans="1:11">
      <c r="A2380" s="52" t="s">
        <v>1677</v>
      </c>
      <c r="B2380" s="52" t="s">
        <v>15074</v>
      </c>
      <c r="C2380" s="128" t="s">
        <v>15075</v>
      </c>
      <c r="D2380" s="52"/>
      <c r="E2380" s="52" t="s">
        <v>15076</v>
      </c>
      <c r="F2380" s="52"/>
      <c r="G2380" s="134" t="s">
        <v>15077</v>
      </c>
      <c r="H2380" s="52" t="s">
        <v>1677</v>
      </c>
      <c r="I2380" s="52">
        <v>6932485017164</v>
      </c>
      <c r="J2380" s="52">
        <v>194846430616</v>
      </c>
      <c r="K2380" s="52" t="s">
        <v>14384</v>
      </c>
    </row>
    <row r="2381" spans="1:11">
      <c r="A2381" s="52" t="s">
        <v>995</v>
      </c>
      <c r="B2381" s="52" t="s">
        <v>15078</v>
      </c>
      <c r="C2381" s="128" t="s">
        <v>15079</v>
      </c>
      <c r="D2381" s="52"/>
      <c r="E2381" s="52"/>
      <c r="F2381" s="52"/>
      <c r="G2381" s="134" t="s">
        <v>15080</v>
      </c>
      <c r="H2381" s="52" t="s">
        <v>995</v>
      </c>
      <c r="I2381" s="52">
        <v>6932485012619</v>
      </c>
      <c r="J2381" s="52">
        <v>194846428477</v>
      </c>
      <c r="K2381" s="52" t="s">
        <v>14384</v>
      </c>
    </row>
    <row r="2382" spans="1:11">
      <c r="A2382" s="52" t="s">
        <v>1678</v>
      </c>
      <c r="B2382" s="52" t="s">
        <v>15081</v>
      </c>
      <c r="C2382" s="128" t="s">
        <v>15082</v>
      </c>
      <c r="D2382" s="52"/>
      <c r="E2382" s="52" t="s">
        <v>15083</v>
      </c>
      <c r="F2382" s="52"/>
      <c r="G2382" s="134" t="s">
        <v>15084</v>
      </c>
      <c r="H2382" s="52" t="s">
        <v>1678</v>
      </c>
      <c r="I2382" s="52">
        <v>6932485017331</v>
      </c>
      <c r="J2382" s="52">
        <v>194846430760</v>
      </c>
      <c r="K2382" s="52" t="s">
        <v>14384</v>
      </c>
    </row>
    <row r="2383" spans="1:11">
      <c r="A2383" s="52" t="s">
        <v>15085</v>
      </c>
      <c r="B2383" s="52" t="s">
        <v>15086</v>
      </c>
      <c r="C2383" s="128" t="s">
        <v>15087</v>
      </c>
      <c r="D2383" s="52"/>
      <c r="E2383" s="52"/>
      <c r="F2383" s="52"/>
      <c r="G2383" s="134" t="s">
        <v>15088</v>
      </c>
      <c r="H2383" s="52" t="s">
        <v>15085</v>
      </c>
      <c r="I2383" s="52">
        <v>6932485017584</v>
      </c>
      <c r="J2383" s="52">
        <v>194846431019</v>
      </c>
      <c r="K2383" s="52" t="s">
        <v>14384</v>
      </c>
    </row>
    <row r="2384" spans="1:11">
      <c r="A2384" s="52" t="s">
        <v>5470</v>
      </c>
      <c r="B2384" s="52" t="s">
        <v>5172</v>
      </c>
      <c r="C2384" s="128" t="s">
        <v>1712</v>
      </c>
      <c r="D2384" s="52" t="s">
        <v>207</v>
      </c>
      <c r="E2384" s="52">
        <v>0</v>
      </c>
      <c r="F2384" s="52" t="s">
        <v>5468</v>
      </c>
      <c r="G2384" s="134" t="s">
        <v>5469</v>
      </c>
      <c r="H2384" s="134" t="s">
        <v>5470</v>
      </c>
      <c r="I2384" s="52" t="s">
        <v>208</v>
      </c>
      <c r="J2384" s="52" t="e">
        <v>#N/A</v>
      </c>
      <c r="K2384" s="52"/>
    </row>
    <row r="2385" spans="1:11">
      <c r="A2385" s="52" t="s">
        <v>292</v>
      </c>
      <c r="B2385" s="52" t="s">
        <v>15093</v>
      </c>
      <c r="C2385" s="128" t="s">
        <v>15094</v>
      </c>
      <c r="D2385" s="52"/>
      <c r="E2385" s="52" t="s">
        <v>15095</v>
      </c>
      <c r="F2385" s="52"/>
      <c r="G2385" s="134" t="s">
        <v>15096</v>
      </c>
      <c r="H2385" s="52" t="s">
        <v>292</v>
      </c>
      <c r="I2385" s="52">
        <v>6932485011872</v>
      </c>
      <c r="J2385" s="52">
        <v>194846427715</v>
      </c>
      <c r="K2385" s="52" t="s">
        <v>14384</v>
      </c>
    </row>
    <row r="2386" spans="1:11">
      <c r="A2386" s="52" t="s">
        <v>769</v>
      </c>
      <c r="B2386" s="52" t="s">
        <v>15097</v>
      </c>
      <c r="C2386" s="128" t="s">
        <v>15098</v>
      </c>
      <c r="D2386" s="52"/>
      <c r="E2386" s="52" t="s">
        <v>15099</v>
      </c>
      <c r="F2386" s="52"/>
      <c r="G2386" s="134" t="s">
        <v>15100</v>
      </c>
      <c r="H2386" s="52" t="s">
        <v>769</v>
      </c>
      <c r="I2386" s="52">
        <v>6932485017027</v>
      </c>
      <c r="J2386" s="52">
        <v>194846430470</v>
      </c>
      <c r="K2386" s="52" t="s">
        <v>14384</v>
      </c>
    </row>
    <row r="2387" spans="1:11">
      <c r="A2387" s="52" t="s">
        <v>15101</v>
      </c>
      <c r="B2387" s="52" t="s">
        <v>15102</v>
      </c>
      <c r="C2387" s="128" t="s">
        <v>15103</v>
      </c>
      <c r="D2387" s="52"/>
      <c r="E2387" s="52" t="s">
        <v>15104</v>
      </c>
      <c r="F2387" s="52"/>
      <c r="G2387" s="134" t="s">
        <v>15105</v>
      </c>
      <c r="H2387" s="52" t="s">
        <v>15101</v>
      </c>
      <c r="I2387" s="52">
        <v>6932485017201</v>
      </c>
      <c r="J2387" s="52">
        <v>194846430654</v>
      </c>
      <c r="K2387" s="52" t="s">
        <v>14384</v>
      </c>
    </row>
    <row r="2388" spans="1:11">
      <c r="A2388" s="52" t="s">
        <v>11002</v>
      </c>
      <c r="B2388" s="52" t="s">
        <v>10276</v>
      </c>
      <c r="C2388" s="128" t="s">
        <v>9800</v>
      </c>
      <c r="D2388" s="52"/>
      <c r="E2388" s="52">
        <v>0</v>
      </c>
      <c r="F2388" s="52"/>
      <c r="G2388" s="134" t="s">
        <v>10865</v>
      </c>
      <c r="H2388" s="134" t="s">
        <v>11002</v>
      </c>
      <c r="I2388" s="52">
        <v>0</v>
      </c>
      <c r="J2388" s="52" t="e">
        <v>#N/A</v>
      </c>
      <c r="K2388" s="52"/>
    </row>
    <row r="2389" spans="1:11">
      <c r="A2389" s="52" t="s">
        <v>762</v>
      </c>
      <c r="B2389" s="52" t="s">
        <v>15109</v>
      </c>
      <c r="C2389" s="128" t="s">
        <v>15110</v>
      </c>
      <c r="D2389" s="52"/>
      <c r="E2389" s="52" t="s">
        <v>15111</v>
      </c>
      <c r="F2389" s="52"/>
      <c r="G2389" s="134" t="s">
        <v>15112</v>
      </c>
      <c r="H2389" s="52" t="s">
        <v>762</v>
      </c>
      <c r="I2389" s="52">
        <v>6975159901581</v>
      </c>
      <c r="J2389" s="52">
        <v>194846427920</v>
      </c>
      <c r="K2389" s="52" t="s">
        <v>14384</v>
      </c>
    </row>
    <row r="2390" spans="1:11">
      <c r="A2390" s="52" t="s">
        <v>976</v>
      </c>
      <c r="B2390" s="52" t="s">
        <v>15113</v>
      </c>
      <c r="C2390" s="128" t="s">
        <v>15114</v>
      </c>
      <c r="D2390" s="52"/>
      <c r="E2390" s="52" t="s">
        <v>15115</v>
      </c>
      <c r="F2390" s="52"/>
      <c r="G2390" s="134" t="s">
        <v>15116</v>
      </c>
      <c r="H2390" s="52" t="s">
        <v>976</v>
      </c>
      <c r="I2390" s="52">
        <v>6932485017256</v>
      </c>
      <c r="J2390" s="52">
        <v>194846430708</v>
      </c>
      <c r="K2390" s="52" t="s">
        <v>14384</v>
      </c>
    </row>
    <row r="2391" spans="1:11">
      <c r="A2391" s="52" t="s">
        <v>769</v>
      </c>
      <c r="B2391" s="52" t="s">
        <v>15117</v>
      </c>
      <c r="C2391" s="128" t="s">
        <v>15118</v>
      </c>
      <c r="D2391" s="52"/>
      <c r="E2391" s="52" t="s">
        <v>15119</v>
      </c>
      <c r="F2391" s="52"/>
      <c r="G2391" s="134" t="s">
        <v>15120</v>
      </c>
      <c r="H2391" s="52" t="s">
        <v>769</v>
      </c>
      <c r="I2391" s="52">
        <v>6932485017119</v>
      </c>
      <c r="J2391" s="52">
        <v>194846430562</v>
      </c>
      <c r="K2391" s="52" t="s">
        <v>14384</v>
      </c>
    </row>
    <row r="2392" spans="1:11">
      <c r="A2392" s="52" t="s">
        <v>5760</v>
      </c>
      <c r="B2392" s="52" t="s">
        <v>15121</v>
      </c>
      <c r="C2392" s="128" t="s">
        <v>15122</v>
      </c>
      <c r="D2392" s="52"/>
      <c r="E2392" s="52" t="s">
        <v>15123</v>
      </c>
      <c r="F2392" s="52"/>
      <c r="G2392" s="134" t="s">
        <v>15124</v>
      </c>
      <c r="H2392" s="52" t="s">
        <v>5760</v>
      </c>
      <c r="I2392" s="52">
        <v>6932485013043</v>
      </c>
      <c r="J2392" s="52">
        <v>194846428859</v>
      </c>
      <c r="K2392" s="52" t="s">
        <v>14384</v>
      </c>
    </row>
    <row r="2393" spans="1:11">
      <c r="A2393" s="52" t="s">
        <v>769</v>
      </c>
      <c r="B2393" s="52" t="s">
        <v>15125</v>
      </c>
      <c r="C2393" s="128" t="s">
        <v>15126</v>
      </c>
      <c r="D2393" s="52"/>
      <c r="E2393" s="52" t="s">
        <v>15127</v>
      </c>
      <c r="F2393" s="52"/>
      <c r="G2393" s="134" t="s">
        <v>15128</v>
      </c>
      <c r="H2393" s="52" t="s">
        <v>769</v>
      </c>
      <c r="I2393" s="52">
        <v>6932485013098</v>
      </c>
      <c r="J2393" s="52">
        <v>194846428903</v>
      </c>
      <c r="K2393" s="52" t="s">
        <v>14384</v>
      </c>
    </row>
    <row r="2394" spans="1:11">
      <c r="A2394" s="52" t="s">
        <v>10933</v>
      </c>
      <c r="B2394" s="52" t="s">
        <v>9887</v>
      </c>
      <c r="C2394" s="128" t="s">
        <v>9296</v>
      </c>
      <c r="D2394" s="52"/>
      <c r="E2394" s="52">
        <v>0</v>
      </c>
      <c r="F2394" s="52"/>
      <c r="G2394" s="134" t="s">
        <v>10365</v>
      </c>
      <c r="H2394" s="134" t="s">
        <v>10933</v>
      </c>
      <c r="I2394" s="52" t="e">
        <v>#N/A</v>
      </c>
      <c r="J2394" s="52" t="e">
        <v>#N/A</v>
      </c>
      <c r="K2394" s="52"/>
    </row>
    <row r="2395" spans="1:11">
      <c r="A2395" s="52" t="s">
        <v>10973</v>
      </c>
      <c r="B2395" s="52" t="s">
        <v>10099</v>
      </c>
      <c r="C2395" s="128" t="s">
        <v>9571</v>
      </c>
      <c r="D2395" s="52"/>
      <c r="E2395" s="52">
        <v>0</v>
      </c>
      <c r="F2395" s="52"/>
      <c r="G2395" s="134" t="s">
        <v>10640</v>
      </c>
      <c r="H2395" s="134" t="s">
        <v>10973</v>
      </c>
      <c r="I2395" s="52" t="e">
        <v>#N/A</v>
      </c>
      <c r="J2395" s="52" t="e">
        <v>#N/A</v>
      </c>
      <c r="K2395" s="52"/>
    </row>
    <row r="2396" spans="1:11">
      <c r="A2396" s="52" t="s">
        <v>5760</v>
      </c>
      <c r="B2396" s="52" t="s">
        <v>15134</v>
      </c>
      <c r="C2396" s="128" t="s">
        <v>15135</v>
      </c>
      <c r="D2396" s="52"/>
      <c r="E2396" s="52" t="s">
        <v>15136</v>
      </c>
      <c r="F2396" s="52"/>
      <c r="G2396" s="134" t="s">
        <v>15137</v>
      </c>
      <c r="H2396" s="52" t="s">
        <v>5760</v>
      </c>
      <c r="I2396" s="52">
        <v>6932485010943</v>
      </c>
      <c r="J2396" s="52">
        <v>194846426916</v>
      </c>
      <c r="K2396" s="52" t="s">
        <v>14384</v>
      </c>
    </row>
    <row r="2397" spans="1:11">
      <c r="A2397" s="52" t="s">
        <v>15138</v>
      </c>
      <c r="B2397" s="52" t="s">
        <v>15139</v>
      </c>
      <c r="C2397" s="128" t="s">
        <v>15140</v>
      </c>
      <c r="D2397" s="52"/>
      <c r="E2397" s="52" t="s">
        <v>15141</v>
      </c>
      <c r="F2397" s="52"/>
      <c r="G2397" s="134" t="s">
        <v>15142</v>
      </c>
      <c r="H2397" s="52" t="s">
        <v>15138</v>
      </c>
      <c r="I2397" s="52">
        <v>6932485013685</v>
      </c>
      <c r="J2397" s="52">
        <v>194846429368</v>
      </c>
      <c r="K2397" s="52" t="s">
        <v>14384</v>
      </c>
    </row>
    <row r="2398" spans="1:11">
      <c r="A2398" s="52" t="s">
        <v>5757</v>
      </c>
      <c r="B2398" s="52" t="s">
        <v>16595</v>
      </c>
      <c r="C2398" s="128" t="s">
        <v>17346</v>
      </c>
      <c r="D2398" s="52" t="s">
        <v>17820</v>
      </c>
      <c r="E2398" s="52" t="s">
        <v>17961</v>
      </c>
      <c r="F2398" s="52"/>
      <c r="G2398" s="134" t="s">
        <v>18478</v>
      </c>
      <c r="H2398" s="134" t="s">
        <v>5757</v>
      </c>
      <c r="I2398" s="52" t="e">
        <v>#N/A</v>
      </c>
      <c r="J2398" s="52" t="e">
        <v>#N/A</v>
      </c>
      <c r="K2398" s="52" t="s">
        <v>18940</v>
      </c>
    </row>
    <row r="2399" spans="1:11">
      <c r="A2399" s="52" t="s">
        <v>1560</v>
      </c>
      <c r="B2399" s="52" t="s">
        <v>198</v>
      </c>
      <c r="C2399" s="128" t="s">
        <v>1708</v>
      </c>
      <c r="D2399" s="52" t="s">
        <v>197</v>
      </c>
      <c r="E2399" s="52">
        <v>0</v>
      </c>
      <c r="F2399" s="52" t="s">
        <v>5454</v>
      </c>
      <c r="G2399" s="134" t="s">
        <v>5455</v>
      </c>
      <c r="H2399" s="134" t="s">
        <v>1560</v>
      </c>
      <c r="I2399" s="52" t="s">
        <v>199</v>
      </c>
      <c r="J2399" s="52" t="e">
        <v>#N/A</v>
      </c>
      <c r="K2399" s="52"/>
    </row>
    <row r="2400" spans="1:11">
      <c r="A2400" s="52" t="s">
        <v>6426</v>
      </c>
      <c r="B2400" s="52" t="s">
        <v>9459</v>
      </c>
      <c r="C2400" s="128" t="s">
        <v>9459</v>
      </c>
      <c r="D2400" s="52"/>
      <c r="E2400" s="52">
        <v>0</v>
      </c>
      <c r="F2400" s="52"/>
      <c r="G2400" s="134" t="s">
        <v>10529</v>
      </c>
      <c r="H2400" s="134" t="s">
        <v>6426</v>
      </c>
      <c r="I2400" s="52" t="e">
        <v>#N/A</v>
      </c>
      <c r="J2400" s="52" t="e">
        <v>#N/A</v>
      </c>
      <c r="K2400" s="52"/>
    </row>
    <row r="2401" spans="1:11">
      <c r="A2401" s="52" t="s">
        <v>15157</v>
      </c>
      <c r="B2401" s="52" t="s">
        <v>15158</v>
      </c>
      <c r="C2401" s="128" t="s">
        <v>15159</v>
      </c>
      <c r="D2401" s="52"/>
      <c r="E2401" s="52" t="s">
        <v>15160</v>
      </c>
      <c r="F2401" s="52"/>
      <c r="G2401" s="134" t="s">
        <v>15161</v>
      </c>
      <c r="H2401" s="52" t="s">
        <v>15157</v>
      </c>
      <c r="I2401" s="52">
        <v>6932485013739</v>
      </c>
      <c r="J2401" s="52">
        <v>194846429412</v>
      </c>
      <c r="K2401" s="52" t="s">
        <v>14384</v>
      </c>
    </row>
    <row r="2402" spans="1:11">
      <c r="A2402" s="52" t="s">
        <v>946</v>
      </c>
      <c r="B2402" s="52" t="s">
        <v>15162</v>
      </c>
      <c r="C2402" s="128" t="s">
        <v>15163</v>
      </c>
      <c r="D2402" s="52"/>
      <c r="E2402" s="52" t="s">
        <v>15164</v>
      </c>
      <c r="F2402" s="52"/>
      <c r="G2402" s="134" t="s">
        <v>15165</v>
      </c>
      <c r="H2402" s="52" t="s">
        <v>946</v>
      </c>
      <c r="I2402" s="52">
        <v>6932485012527</v>
      </c>
      <c r="J2402" s="52">
        <v>194846428385</v>
      </c>
      <c r="K2402" s="52" t="s">
        <v>14384</v>
      </c>
    </row>
    <row r="2403" spans="1:11">
      <c r="A2403" s="52" t="s">
        <v>4002</v>
      </c>
      <c r="B2403" s="52" t="s">
        <v>15166</v>
      </c>
      <c r="C2403" s="128" t="s">
        <v>15167</v>
      </c>
      <c r="D2403" s="52"/>
      <c r="E2403" s="52" t="s">
        <v>15168</v>
      </c>
      <c r="F2403" s="52"/>
      <c r="G2403" s="134" t="s">
        <v>15169</v>
      </c>
      <c r="H2403" s="52" t="s">
        <v>4002</v>
      </c>
      <c r="I2403" s="52">
        <v>6932485012961</v>
      </c>
      <c r="J2403" s="52">
        <v>194846428774</v>
      </c>
      <c r="K2403" s="52" t="s">
        <v>14384</v>
      </c>
    </row>
    <row r="2404" spans="1:11">
      <c r="A2404" s="52" t="s">
        <v>783</v>
      </c>
      <c r="B2404" s="52" t="s">
        <v>15170</v>
      </c>
      <c r="C2404" s="128" t="s">
        <v>15171</v>
      </c>
      <c r="D2404" s="52"/>
      <c r="E2404" s="52" t="s">
        <v>15172</v>
      </c>
      <c r="F2404" s="52"/>
      <c r="G2404" s="134" t="s">
        <v>15173</v>
      </c>
      <c r="H2404" s="52" t="s">
        <v>783</v>
      </c>
      <c r="I2404" s="52">
        <v>6932485011919</v>
      </c>
      <c r="J2404" s="52">
        <v>194846427753</v>
      </c>
      <c r="K2404" s="52" t="s">
        <v>14384</v>
      </c>
    </row>
    <row r="2405" spans="1:11">
      <c r="A2405" s="52" t="s">
        <v>951</v>
      </c>
      <c r="B2405" s="52" t="s">
        <v>15174</v>
      </c>
      <c r="C2405" s="128" t="s">
        <v>15175</v>
      </c>
      <c r="D2405" s="52"/>
      <c r="E2405" s="52" t="s">
        <v>15176</v>
      </c>
      <c r="F2405" s="52"/>
      <c r="G2405" s="134" t="s">
        <v>15177</v>
      </c>
      <c r="H2405" s="52" t="s">
        <v>951</v>
      </c>
      <c r="I2405" s="52">
        <v>6932485012893</v>
      </c>
      <c r="J2405" s="52">
        <v>194846428736</v>
      </c>
      <c r="K2405" s="52" t="s">
        <v>14384</v>
      </c>
    </row>
    <row r="2406" spans="1:11">
      <c r="A2406" s="52" t="s">
        <v>3959</v>
      </c>
      <c r="B2406" s="52" t="s">
        <v>5313</v>
      </c>
      <c r="C2406" s="128" t="s">
        <v>6431</v>
      </c>
      <c r="D2406" s="52" t="s">
        <v>818</v>
      </c>
      <c r="E2406" s="52">
        <v>0</v>
      </c>
      <c r="F2406" s="52" t="s">
        <v>6421</v>
      </c>
      <c r="G2406" s="134" t="s">
        <v>6432</v>
      </c>
      <c r="H2406" s="145" t="s">
        <v>3959</v>
      </c>
      <c r="I2406" s="52" t="s">
        <v>818</v>
      </c>
      <c r="J2406" s="52" t="e">
        <v>#N/A</v>
      </c>
      <c r="K2406" s="52"/>
    </row>
    <row r="2407" spans="1:11">
      <c r="A2407" s="52" t="s">
        <v>995</v>
      </c>
      <c r="B2407" s="52" t="s">
        <v>15178</v>
      </c>
      <c r="C2407" s="128" t="s">
        <v>15179</v>
      </c>
      <c r="D2407" s="52"/>
      <c r="E2407" s="52" t="s">
        <v>15180</v>
      </c>
      <c r="F2407" s="52"/>
      <c r="G2407" s="134" t="s">
        <v>15181</v>
      </c>
      <c r="H2407" s="52" t="s">
        <v>995</v>
      </c>
      <c r="I2407" s="52">
        <v>6932485013265</v>
      </c>
      <c r="J2407" s="52">
        <v>194846429078</v>
      </c>
      <c r="K2407" s="52" t="s">
        <v>14384</v>
      </c>
    </row>
    <row r="2408" spans="1:11">
      <c r="A2408" s="52" t="s">
        <v>15182</v>
      </c>
      <c r="B2408" s="52" t="s">
        <v>15183</v>
      </c>
      <c r="C2408" s="128" t="s">
        <v>15184</v>
      </c>
      <c r="D2408" s="52"/>
      <c r="E2408" s="52" t="s">
        <v>15185</v>
      </c>
      <c r="F2408" s="52"/>
      <c r="G2408" s="134" t="s">
        <v>15186</v>
      </c>
      <c r="H2408" s="52" t="s">
        <v>15182</v>
      </c>
      <c r="I2408" s="52">
        <v>6932485013630</v>
      </c>
      <c r="J2408" s="52">
        <v>194846429313</v>
      </c>
      <c r="K2408" s="52" t="s">
        <v>14384</v>
      </c>
    </row>
    <row r="2409" spans="1:11">
      <c r="A2409" s="52" t="s">
        <v>762</v>
      </c>
      <c r="B2409" s="52" t="s">
        <v>15187</v>
      </c>
      <c r="C2409" s="128" t="s">
        <v>15188</v>
      </c>
      <c r="D2409" s="52"/>
      <c r="E2409" s="52" t="s">
        <v>15189</v>
      </c>
      <c r="F2409" s="52"/>
      <c r="G2409" s="134" t="s">
        <v>15190</v>
      </c>
      <c r="H2409" s="52" t="s">
        <v>762</v>
      </c>
      <c r="I2409" s="52">
        <v>6932485017263</v>
      </c>
      <c r="J2409" s="52">
        <v>194846430715</v>
      </c>
      <c r="K2409" s="52" t="s">
        <v>14384</v>
      </c>
    </row>
    <row r="2410" spans="1:11">
      <c r="A2410" s="52" t="s">
        <v>292</v>
      </c>
      <c r="B2410" s="52" t="s">
        <v>15848</v>
      </c>
      <c r="C2410" s="128" t="s">
        <v>15849</v>
      </c>
      <c r="D2410" s="52"/>
      <c r="E2410" s="52"/>
      <c r="F2410" s="52"/>
      <c r="G2410" s="134" t="s">
        <v>15850</v>
      </c>
      <c r="H2410" s="134" t="s">
        <v>292</v>
      </c>
      <c r="I2410" s="52" t="e">
        <v>#N/A</v>
      </c>
      <c r="J2410" s="52" t="e">
        <v>#N/A</v>
      </c>
      <c r="K2410" s="52" t="s">
        <v>14384</v>
      </c>
    </row>
    <row r="2411" spans="1:11">
      <c r="A2411" s="52" t="s">
        <v>762</v>
      </c>
      <c r="B2411" s="52" t="s">
        <v>15195</v>
      </c>
      <c r="C2411" s="128" t="s">
        <v>15196</v>
      </c>
      <c r="D2411" s="52"/>
      <c r="E2411" s="52" t="s">
        <v>15197</v>
      </c>
      <c r="F2411" s="52"/>
      <c r="G2411" s="134" t="s">
        <v>15198</v>
      </c>
      <c r="H2411" s="52" t="s">
        <v>762</v>
      </c>
      <c r="I2411" s="52">
        <v>6932485014279</v>
      </c>
      <c r="J2411" s="52">
        <v>194846429887</v>
      </c>
      <c r="K2411" s="52" t="s">
        <v>14384</v>
      </c>
    </row>
    <row r="2412" spans="1:11">
      <c r="A2412" s="52" t="s">
        <v>762</v>
      </c>
      <c r="B2412" s="52" t="s">
        <v>15199</v>
      </c>
      <c r="C2412" s="128" t="s">
        <v>15200</v>
      </c>
      <c r="D2412" s="52"/>
      <c r="E2412" s="52" t="s">
        <v>15201</v>
      </c>
      <c r="F2412" s="52"/>
      <c r="G2412" s="134" t="s">
        <v>15202</v>
      </c>
      <c r="H2412" s="52" t="s">
        <v>762</v>
      </c>
      <c r="I2412" s="52">
        <v>6932485012015</v>
      </c>
      <c r="J2412" s="52">
        <v>194846427845</v>
      </c>
      <c r="K2412" s="52" t="s">
        <v>14384</v>
      </c>
    </row>
    <row r="2413" spans="1:11">
      <c r="A2413" s="52" t="s">
        <v>6626</v>
      </c>
      <c r="B2413" s="52" t="s">
        <v>15203</v>
      </c>
      <c r="C2413" s="128" t="s">
        <v>15204</v>
      </c>
      <c r="D2413" s="52"/>
      <c r="E2413" s="52" t="s">
        <v>15205</v>
      </c>
      <c r="F2413" s="52"/>
      <c r="G2413" s="134" t="s">
        <v>15206</v>
      </c>
      <c r="H2413" s="52" t="s">
        <v>6626</v>
      </c>
      <c r="I2413" s="52">
        <v>6932485015948</v>
      </c>
      <c r="J2413" s="52">
        <v>194846430067</v>
      </c>
      <c r="K2413" s="52" t="s">
        <v>14384</v>
      </c>
    </row>
    <row r="2414" spans="1:11">
      <c r="A2414" s="52" t="s">
        <v>762</v>
      </c>
      <c r="B2414" s="52" t="s">
        <v>15207</v>
      </c>
      <c r="C2414" s="128" t="s">
        <v>15208</v>
      </c>
      <c r="D2414" s="52"/>
      <c r="E2414" s="52" t="s">
        <v>15209</v>
      </c>
      <c r="F2414" s="52"/>
      <c r="G2414" s="134" t="s">
        <v>15210</v>
      </c>
      <c r="H2414" s="52" t="s">
        <v>762</v>
      </c>
      <c r="I2414" s="52">
        <v>6932485017010</v>
      </c>
      <c r="J2414" s="52">
        <v>194846430463</v>
      </c>
      <c r="K2414" s="52" t="s">
        <v>14384</v>
      </c>
    </row>
    <row r="2415" spans="1:11">
      <c r="A2415" s="52" t="s">
        <v>946</v>
      </c>
      <c r="B2415" s="52" t="s">
        <v>15211</v>
      </c>
      <c r="C2415" s="128" t="s">
        <v>15212</v>
      </c>
      <c r="D2415" s="52"/>
      <c r="E2415" s="52" t="s">
        <v>15213</v>
      </c>
      <c r="F2415" s="52"/>
      <c r="G2415" s="134" t="s">
        <v>15214</v>
      </c>
      <c r="H2415" s="52" t="s">
        <v>946</v>
      </c>
      <c r="I2415" s="52">
        <v>6932485013814</v>
      </c>
      <c r="J2415" s="52">
        <v>194846429511</v>
      </c>
      <c r="K2415" s="52" t="s">
        <v>14384</v>
      </c>
    </row>
    <row r="2416" spans="1:11">
      <c r="A2416" s="52" t="s">
        <v>995</v>
      </c>
      <c r="B2416" s="52" t="s">
        <v>15215</v>
      </c>
      <c r="C2416" s="128" t="s">
        <v>15216</v>
      </c>
      <c r="D2416" s="52"/>
      <c r="E2416" s="52" t="s">
        <v>15217</v>
      </c>
      <c r="F2416" s="52"/>
      <c r="G2416" s="134" t="s">
        <v>15218</v>
      </c>
      <c r="H2416" s="52" t="s">
        <v>995</v>
      </c>
      <c r="I2416" s="52">
        <v>6932485010899</v>
      </c>
      <c r="J2416" s="52">
        <v>194846426862</v>
      </c>
      <c r="K2416" s="52" t="s">
        <v>14384</v>
      </c>
    </row>
    <row r="2417" spans="1:11">
      <c r="A2417" s="52" t="s">
        <v>1678</v>
      </c>
      <c r="B2417" s="52" t="s">
        <v>15219</v>
      </c>
      <c r="C2417" s="128" t="s">
        <v>15220</v>
      </c>
      <c r="D2417" s="52"/>
      <c r="E2417" s="52" t="s">
        <v>15221</v>
      </c>
      <c r="F2417" s="52"/>
      <c r="G2417" s="134" t="s">
        <v>15222</v>
      </c>
      <c r="H2417" s="52" t="s">
        <v>1678</v>
      </c>
      <c r="I2417" s="52">
        <v>6932485013005</v>
      </c>
      <c r="J2417" s="52">
        <v>194846428811</v>
      </c>
      <c r="K2417" s="52" t="s">
        <v>14384</v>
      </c>
    </row>
    <row r="2418" spans="1:11">
      <c r="A2418" s="52" t="s">
        <v>946</v>
      </c>
      <c r="B2418" s="52" t="s">
        <v>15223</v>
      </c>
      <c r="C2418" s="128" t="s">
        <v>15224</v>
      </c>
      <c r="D2418" s="52"/>
      <c r="E2418" s="52" t="s">
        <v>15225</v>
      </c>
      <c r="F2418" s="52"/>
      <c r="G2418" s="134" t="s">
        <v>15226</v>
      </c>
      <c r="H2418" s="52" t="s">
        <v>946</v>
      </c>
      <c r="I2418" s="52">
        <v>6932485014088</v>
      </c>
      <c r="J2418" s="52">
        <v>194846429689</v>
      </c>
      <c r="K2418" s="52" t="s">
        <v>14384</v>
      </c>
    </row>
    <row r="2419" spans="1:11">
      <c r="A2419" s="52" t="s">
        <v>943</v>
      </c>
      <c r="B2419" s="52" t="s">
        <v>15227</v>
      </c>
      <c r="C2419" s="128" t="s">
        <v>15228</v>
      </c>
      <c r="D2419" s="52"/>
      <c r="E2419" s="52"/>
      <c r="F2419" s="52"/>
      <c r="G2419" s="134" t="s">
        <v>15229</v>
      </c>
      <c r="H2419" s="52" t="s">
        <v>943</v>
      </c>
      <c r="I2419" s="52">
        <v>6932485017461</v>
      </c>
      <c r="J2419" s="52">
        <v>194846430890</v>
      </c>
      <c r="K2419" s="52" t="s">
        <v>14384</v>
      </c>
    </row>
    <row r="2420" spans="1:11">
      <c r="A2420" s="52" t="s">
        <v>2467</v>
      </c>
      <c r="B2420" s="52" t="s">
        <v>15230</v>
      </c>
      <c r="C2420" s="128" t="s">
        <v>15231</v>
      </c>
      <c r="D2420" s="52"/>
      <c r="E2420" s="52" t="s">
        <v>15232</v>
      </c>
      <c r="F2420" s="52"/>
      <c r="G2420" s="134" t="s">
        <v>15233</v>
      </c>
      <c r="H2420" s="52" t="s">
        <v>2467</v>
      </c>
      <c r="I2420" s="52">
        <v>6932485011780</v>
      </c>
      <c r="J2420" s="52">
        <v>194846427623</v>
      </c>
      <c r="K2420" s="52" t="s">
        <v>14384</v>
      </c>
    </row>
    <row r="2421" spans="1:11">
      <c r="A2421" s="52" t="s">
        <v>1485</v>
      </c>
      <c r="B2421" s="52" t="s">
        <v>15234</v>
      </c>
      <c r="C2421" s="128" t="s">
        <v>15235</v>
      </c>
      <c r="D2421" s="52"/>
      <c r="E2421" s="52" t="s">
        <v>15236</v>
      </c>
      <c r="F2421" s="52"/>
      <c r="G2421" s="134" t="s">
        <v>15237</v>
      </c>
      <c r="H2421" s="52" t="s">
        <v>1485</v>
      </c>
      <c r="I2421" s="52">
        <v>6932485015962</v>
      </c>
      <c r="J2421" s="52">
        <v>194846430081</v>
      </c>
      <c r="K2421" s="52" t="s">
        <v>14384</v>
      </c>
    </row>
    <row r="2422" spans="1:11">
      <c r="A2422" s="52" t="s">
        <v>946</v>
      </c>
      <c r="B2422" s="52" t="s">
        <v>15238</v>
      </c>
      <c r="C2422" s="128" t="s">
        <v>15239</v>
      </c>
      <c r="D2422" s="52"/>
      <c r="E2422" s="52"/>
      <c r="F2422" s="52"/>
      <c r="G2422" s="134" t="s">
        <v>15240</v>
      </c>
      <c r="H2422" s="52" t="s">
        <v>946</v>
      </c>
      <c r="I2422" s="52">
        <v>6932485017485</v>
      </c>
      <c r="J2422" s="52">
        <v>194846430913</v>
      </c>
      <c r="K2422" s="52" t="s">
        <v>14384</v>
      </c>
    </row>
    <row r="2423" spans="1:11">
      <c r="A2423" s="52" t="s">
        <v>2467</v>
      </c>
      <c r="B2423" s="52" t="s">
        <v>15241</v>
      </c>
      <c r="C2423" s="128" t="s">
        <v>15242</v>
      </c>
      <c r="D2423" s="52"/>
      <c r="E2423" s="52" t="s">
        <v>15243</v>
      </c>
      <c r="F2423" s="52"/>
      <c r="G2423" s="134" t="s">
        <v>15244</v>
      </c>
      <c r="H2423" s="52" t="s">
        <v>2467</v>
      </c>
      <c r="I2423" s="52">
        <v>6932485013197</v>
      </c>
      <c r="J2423" s="52">
        <v>194846429009</v>
      </c>
      <c r="K2423" s="52" t="s">
        <v>14384</v>
      </c>
    </row>
    <row r="2424" spans="1:11">
      <c r="A2424" s="52" t="s">
        <v>976</v>
      </c>
      <c r="B2424" s="52" t="s">
        <v>15478</v>
      </c>
      <c r="C2424" s="128" t="s">
        <v>15479</v>
      </c>
      <c r="D2424" s="52"/>
      <c r="E2424" s="52"/>
      <c r="F2424" s="52"/>
      <c r="G2424" s="134" t="s">
        <v>15480</v>
      </c>
      <c r="H2424" s="134" t="s">
        <v>976</v>
      </c>
      <c r="I2424" s="52" t="e">
        <v>#N/A</v>
      </c>
      <c r="J2424" s="52" t="e">
        <v>#N/A</v>
      </c>
      <c r="K2424" s="52" t="s">
        <v>14384</v>
      </c>
    </row>
    <row r="2425" spans="1:11">
      <c r="A2425" s="52" t="s">
        <v>2467</v>
      </c>
      <c r="B2425" s="52" t="s">
        <v>15245</v>
      </c>
      <c r="C2425" s="128" t="s">
        <v>15246</v>
      </c>
      <c r="D2425" s="52"/>
      <c r="E2425" s="52" t="s">
        <v>15247</v>
      </c>
      <c r="F2425" s="52"/>
      <c r="G2425" s="134" t="s">
        <v>15248</v>
      </c>
      <c r="H2425" s="52" t="s">
        <v>2467</v>
      </c>
      <c r="I2425" s="52">
        <v>6932485010950</v>
      </c>
      <c r="J2425" s="52">
        <v>194846426923</v>
      </c>
      <c r="K2425" s="52" t="s">
        <v>14384</v>
      </c>
    </row>
    <row r="2426" spans="1:11">
      <c r="A2426" s="52" t="s">
        <v>2467</v>
      </c>
      <c r="B2426" s="52" t="s">
        <v>15249</v>
      </c>
      <c r="C2426" s="128" t="s">
        <v>15250</v>
      </c>
      <c r="D2426" s="52"/>
      <c r="E2426" s="52"/>
      <c r="F2426" s="52"/>
      <c r="G2426" s="134" t="s">
        <v>15251</v>
      </c>
      <c r="H2426" s="52" t="s">
        <v>2467</v>
      </c>
      <c r="I2426" s="52">
        <v>6932485012688</v>
      </c>
      <c r="J2426" s="52">
        <v>194846428545</v>
      </c>
      <c r="K2426" s="52" t="s">
        <v>14384</v>
      </c>
    </row>
    <row r="2427" spans="1:11">
      <c r="A2427" s="52" t="s">
        <v>15252</v>
      </c>
      <c r="B2427" s="52" t="s">
        <v>15253</v>
      </c>
      <c r="C2427" s="128" t="s">
        <v>15254</v>
      </c>
      <c r="D2427" s="52"/>
      <c r="E2427" s="52"/>
      <c r="F2427" s="52"/>
      <c r="G2427" s="134" t="s">
        <v>15255</v>
      </c>
      <c r="H2427" s="52" t="s">
        <v>15252</v>
      </c>
      <c r="I2427" s="52">
        <v>6932485016266</v>
      </c>
      <c r="J2427" s="52">
        <v>194846430333</v>
      </c>
      <c r="K2427" s="52" t="s">
        <v>14384</v>
      </c>
    </row>
    <row r="2428" spans="1:11">
      <c r="A2428" s="52" t="s">
        <v>1678</v>
      </c>
      <c r="B2428" s="52" t="s">
        <v>15256</v>
      </c>
      <c r="C2428" s="128" t="s">
        <v>15257</v>
      </c>
      <c r="D2428" s="52"/>
      <c r="E2428" s="52" t="s">
        <v>15258</v>
      </c>
      <c r="F2428" s="52"/>
      <c r="G2428" s="134" t="s">
        <v>15259</v>
      </c>
      <c r="H2428" s="52" t="s">
        <v>1678</v>
      </c>
      <c r="I2428" s="52">
        <v>6932485013869</v>
      </c>
      <c r="J2428" s="52">
        <v>194846429566</v>
      </c>
      <c r="K2428" s="52" t="s">
        <v>14384</v>
      </c>
    </row>
    <row r="2429" spans="1:11">
      <c r="A2429" s="52" t="s">
        <v>772</v>
      </c>
      <c r="B2429" s="52" t="s">
        <v>15260</v>
      </c>
      <c r="C2429" s="128" t="s">
        <v>15261</v>
      </c>
      <c r="D2429" s="52"/>
      <c r="E2429" s="52" t="s">
        <v>15262</v>
      </c>
      <c r="F2429" s="52"/>
      <c r="G2429" s="134" t="s">
        <v>15263</v>
      </c>
      <c r="H2429" s="52" t="s">
        <v>772</v>
      </c>
      <c r="I2429" s="52">
        <v>6932485013128</v>
      </c>
      <c r="J2429" s="52">
        <v>194846428934</v>
      </c>
      <c r="K2429" s="52" t="s">
        <v>14384</v>
      </c>
    </row>
    <row r="2430" spans="1:11">
      <c r="A2430" s="52" t="s">
        <v>995</v>
      </c>
      <c r="B2430" s="52" t="s">
        <v>15264</v>
      </c>
      <c r="C2430" s="128" t="s">
        <v>15265</v>
      </c>
      <c r="D2430" s="52"/>
      <c r="E2430" s="52" t="s">
        <v>15266</v>
      </c>
      <c r="F2430" s="52"/>
      <c r="G2430" s="134" t="s">
        <v>15267</v>
      </c>
      <c r="H2430" s="52" t="s">
        <v>995</v>
      </c>
      <c r="I2430" s="52">
        <v>6932485012022</v>
      </c>
      <c r="J2430" s="52">
        <v>194846427852</v>
      </c>
      <c r="K2430" s="52" t="s">
        <v>14384</v>
      </c>
    </row>
    <row r="2431" spans="1:11">
      <c r="A2431" s="52" t="s">
        <v>15268</v>
      </c>
      <c r="B2431" s="52" t="s">
        <v>15269</v>
      </c>
      <c r="C2431" s="128" t="s">
        <v>15270</v>
      </c>
      <c r="D2431" s="52"/>
      <c r="E2431" s="52" t="s">
        <v>15271</v>
      </c>
      <c r="F2431" s="52"/>
      <c r="G2431" s="134" t="s">
        <v>15272</v>
      </c>
      <c r="H2431" s="52" t="s">
        <v>15268</v>
      </c>
      <c r="I2431" s="52">
        <v>6932485013647</v>
      </c>
      <c r="J2431" s="52">
        <v>194846429320</v>
      </c>
      <c r="K2431" s="52" t="s">
        <v>14384</v>
      </c>
    </row>
    <row r="2432" spans="1:11">
      <c r="A2432" s="52" t="s">
        <v>2467</v>
      </c>
      <c r="B2432" s="52" t="s">
        <v>9962</v>
      </c>
      <c r="C2432" s="128" t="s">
        <v>9381</v>
      </c>
      <c r="D2432" s="52"/>
      <c r="E2432" s="52">
        <v>0</v>
      </c>
      <c r="F2432" s="52"/>
      <c r="G2432" s="134" t="s">
        <v>10450</v>
      </c>
      <c r="H2432" s="134" t="s">
        <v>2467</v>
      </c>
      <c r="I2432" s="52" t="e">
        <v>#N/A</v>
      </c>
      <c r="J2432" s="52" t="e">
        <v>#N/A</v>
      </c>
      <c r="K2432" s="52"/>
    </row>
    <row r="2433" spans="1:11">
      <c r="A2433" s="52" t="s">
        <v>762</v>
      </c>
      <c r="B2433" s="52" t="s">
        <v>15273</v>
      </c>
      <c r="C2433" s="128" t="s">
        <v>15274</v>
      </c>
      <c r="D2433" s="52"/>
      <c r="E2433" s="52" t="s">
        <v>15275</v>
      </c>
      <c r="F2433" s="52"/>
      <c r="G2433" s="134" t="s">
        <v>15276</v>
      </c>
      <c r="H2433" s="52" t="s">
        <v>762</v>
      </c>
      <c r="I2433" s="52">
        <v>6932485013081</v>
      </c>
      <c r="J2433" s="52">
        <v>194846428897</v>
      </c>
      <c r="K2433" s="52" t="s">
        <v>14384</v>
      </c>
    </row>
    <row r="2434" spans="1:11">
      <c r="A2434" s="52" t="s">
        <v>976</v>
      </c>
      <c r="B2434" s="52" t="s">
        <v>15277</v>
      </c>
      <c r="C2434" s="128" t="s">
        <v>15278</v>
      </c>
      <c r="D2434" s="52"/>
      <c r="E2434" s="52"/>
      <c r="F2434" s="52"/>
      <c r="G2434" s="134" t="s">
        <v>15279</v>
      </c>
      <c r="H2434" s="52" t="s">
        <v>976</v>
      </c>
      <c r="I2434" s="52">
        <v>6932485017522</v>
      </c>
      <c r="J2434" s="52">
        <v>194846430951</v>
      </c>
      <c r="K2434" s="52" t="s">
        <v>14384</v>
      </c>
    </row>
    <row r="2435" spans="1:11">
      <c r="A2435" s="52" t="s">
        <v>992</v>
      </c>
      <c r="B2435" s="52" t="s">
        <v>15280</v>
      </c>
      <c r="C2435" s="128" t="s">
        <v>15281</v>
      </c>
      <c r="D2435" s="52"/>
      <c r="E2435" s="52"/>
      <c r="F2435" s="52"/>
      <c r="G2435" s="134" t="s">
        <v>15282</v>
      </c>
      <c r="H2435" s="52" t="s">
        <v>992</v>
      </c>
      <c r="I2435" s="52">
        <v>6932485017454</v>
      </c>
      <c r="J2435" s="52">
        <v>194846430883</v>
      </c>
      <c r="K2435" s="52" t="s">
        <v>14384</v>
      </c>
    </row>
    <row r="2436" spans="1:11">
      <c r="A2436" s="52" t="s">
        <v>15283</v>
      </c>
      <c r="B2436" s="52" t="s">
        <v>15284</v>
      </c>
      <c r="C2436" s="128" t="s">
        <v>15285</v>
      </c>
      <c r="D2436" s="52"/>
      <c r="E2436" s="52" t="s">
        <v>15286</v>
      </c>
      <c r="F2436" s="52"/>
      <c r="G2436" s="134" t="s">
        <v>15287</v>
      </c>
      <c r="H2436" s="52" t="s">
        <v>15283</v>
      </c>
      <c r="I2436" s="52">
        <v>6932485013593</v>
      </c>
      <c r="J2436" s="52">
        <v>194846429276</v>
      </c>
      <c r="K2436" s="52" t="s">
        <v>14384</v>
      </c>
    </row>
    <row r="2437" spans="1:11">
      <c r="A2437" s="52" t="s">
        <v>772</v>
      </c>
      <c r="B2437" s="52" t="s">
        <v>15288</v>
      </c>
      <c r="C2437" s="128" t="s">
        <v>15289</v>
      </c>
      <c r="D2437" s="52"/>
      <c r="E2437" s="52"/>
      <c r="F2437" s="52"/>
      <c r="G2437" s="134" t="s">
        <v>15290</v>
      </c>
      <c r="H2437" s="52" t="s">
        <v>772</v>
      </c>
      <c r="I2437" s="52">
        <v>6932485012138</v>
      </c>
      <c r="J2437" s="52">
        <v>194846428071</v>
      </c>
      <c r="K2437" s="52" t="s">
        <v>14384</v>
      </c>
    </row>
    <row r="2438" spans="1:11">
      <c r="A2438" s="52" t="s">
        <v>2467</v>
      </c>
      <c r="B2438" s="52" t="s">
        <v>10045</v>
      </c>
      <c r="C2438" s="128" t="s">
        <v>9493</v>
      </c>
      <c r="D2438" s="52"/>
      <c r="E2438" s="52">
        <v>0</v>
      </c>
      <c r="F2438" s="52"/>
      <c r="G2438" s="134" t="s">
        <v>10563</v>
      </c>
      <c r="H2438" s="134" t="s">
        <v>2467</v>
      </c>
      <c r="I2438" s="52" t="e">
        <v>#N/A</v>
      </c>
      <c r="J2438" s="52" t="e">
        <v>#N/A</v>
      </c>
      <c r="K2438" s="52"/>
    </row>
    <row r="2439" spans="1:11">
      <c r="A2439" s="52" t="s">
        <v>1677</v>
      </c>
      <c r="B2439" s="52" t="s">
        <v>15291</v>
      </c>
      <c r="C2439" s="128" t="s">
        <v>15292</v>
      </c>
      <c r="D2439" s="52"/>
      <c r="E2439" s="52"/>
      <c r="F2439" s="52"/>
      <c r="G2439" s="134" t="s">
        <v>15293</v>
      </c>
      <c r="H2439" s="52" t="s">
        <v>1677</v>
      </c>
      <c r="I2439" s="52">
        <v>6932485017416</v>
      </c>
      <c r="J2439" s="52">
        <v>194846430845</v>
      </c>
      <c r="K2439" s="52" t="s">
        <v>14384</v>
      </c>
    </row>
    <row r="2440" spans="1:11">
      <c r="A2440" s="52" t="s">
        <v>1678</v>
      </c>
      <c r="B2440" s="52" t="s">
        <v>15294</v>
      </c>
      <c r="C2440" s="128" t="s">
        <v>15295</v>
      </c>
      <c r="D2440" s="52"/>
      <c r="E2440" s="52" t="s">
        <v>15296</v>
      </c>
      <c r="F2440" s="52"/>
      <c r="G2440" s="134" t="s">
        <v>15297</v>
      </c>
      <c r="H2440" s="52" t="s">
        <v>1678</v>
      </c>
      <c r="I2440" s="52">
        <v>6932485011995</v>
      </c>
      <c r="J2440" s="52">
        <v>194846427821</v>
      </c>
      <c r="K2440" s="52" t="s">
        <v>14384</v>
      </c>
    </row>
    <row r="2441" spans="1:11">
      <c r="A2441" s="52" t="s">
        <v>976</v>
      </c>
      <c r="B2441" s="52" t="s">
        <v>15298</v>
      </c>
      <c r="C2441" s="128" t="s">
        <v>15299</v>
      </c>
      <c r="D2441" s="52"/>
      <c r="E2441" s="52"/>
      <c r="F2441" s="52"/>
      <c r="G2441" s="134" t="s">
        <v>15300</v>
      </c>
      <c r="H2441" s="52" t="s">
        <v>976</v>
      </c>
      <c r="I2441" s="52" t="e">
        <v>#N/A</v>
      </c>
      <c r="J2441" s="52">
        <v>194846427555</v>
      </c>
      <c r="K2441" s="52" t="s">
        <v>14384</v>
      </c>
    </row>
    <row r="2442" spans="1:11">
      <c r="A2442" s="52" t="s">
        <v>976</v>
      </c>
      <c r="B2442" s="52" t="s">
        <v>15301</v>
      </c>
      <c r="C2442" s="128" t="s">
        <v>15302</v>
      </c>
      <c r="D2442" s="52"/>
      <c r="E2442" s="52" t="s">
        <v>15303</v>
      </c>
      <c r="F2442" s="52"/>
      <c r="G2442" s="134" t="s">
        <v>15304</v>
      </c>
      <c r="H2442" s="52" t="s">
        <v>976</v>
      </c>
      <c r="I2442" s="52">
        <v>6932485014194</v>
      </c>
      <c r="J2442" s="52">
        <v>194846429771</v>
      </c>
      <c r="K2442" s="52" t="s">
        <v>14384</v>
      </c>
    </row>
    <row r="2443" spans="1:11">
      <c r="A2443" s="52" t="s">
        <v>608</v>
      </c>
      <c r="B2443" s="52" t="s">
        <v>15305</v>
      </c>
      <c r="C2443" s="128" t="s">
        <v>15306</v>
      </c>
      <c r="D2443" s="52"/>
      <c r="E2443" s="52" t="s">
        <v>15307</v>
      </c>
      <c r="F2443" s="52"/>
      <c r="G2443" s="134" t="s">
        <v>15308</v>
      </c>
      <c r="H2443" s="52" t="s">
        <v>608</v>
      </c>
      <c r="I2443" s="52">
        <v>6932485013999</v>
      </c>
      <c r="J2443" s="52">
        <v>194846429672</v>
      </c>
      <c r="K2443" s="52" t="s">
        <v>14384</v>
      </c>
    </row>
    <row r="2444" spans="1:11">
      <c r="A2444" s="52" t="s">
        <v>943</v>
      </c>
      <c r="B2444" s="52" t="s">
        <v>15309</v>
      </c>
      <c r="C2444" s="128" t="s">
        <v>15310</v>
      </c>
      <c r="D2444" s="52"/>
      <c r="E2444" s="52" t="s">
        <v>15311</v>
      </c>
      <c r="F2444" s="52"/>
      <c r="G2444" s="134" t="s">
        <v>15312</v>
      </c>
      <c r="H2444" s="52" t="s">
        <v>943</v>
      </c>
      <c r="I2444" s="52">
        <v>6932485012510</v>
      </c>
      <c r="J2444" s="52">
        <v>194846428378</v>
      </c>
      <c r="K2444" s="52" t="s">
        <v>14384</v>
      </c>
    </row>
    <row r="2445" spans="1:11">
      <c r="A2445" s="52" t="s">
        <v>5836</v>
      </c>
      <c r="B2445" s="52" t="s">
        <v>5213</v>
      </c>
      <c r="C2445" s="128" t="s">
        <v>1906</v>
      </c>
      <c r="D2445" s="52" t="s">
        <v>617</v>
      </c>
      <c r="E2445" s="52">
        <v>0</v>
      </c>
      <c r="F2445" s="52" t="s">
        <v>5834</v>
      </c>
      <c r="G2445" s="134" t="s">
        <v>5838</v>
      </c>
      <c r="H2445" s="134" t="s">
        <v>5836</v>
      </c>
      <c r="I2445" s="52" t="s">
        <v>615</v>
      </c>
      <c r="J2445" s="52" t="e">
        <v>#N/A</v>
      </c>
      <c r="K2445" s="52"/>
    </row>
    <row r="2446" spans="1:11">
      <c r="A2446" s="52" t="s">
        <v>779</v>
      </c>
      <c r="B2446" s="52" t="s">
        <v>15317</v>
      </c>
      <c r="C2446" s="128" t="s">
        <v>15318</v>
      </c>
      <c r="D2446" s="52"/>
      <c r="E2446" s="52" t="s">
        <v>15319</v>
      </c>
      <c r="F2446" s="52"/>
      <c r="G2446" s="134" t="s">
        <v>15320</v>
      </c>
      <c r="H2446" s="52" t="s">
        <v>779</v>
      </c>
      <c r="I2446" s="52">
        <v>6932485010998</v>
      </c>
      <c r="J2446" s="52">
        <v>194846426961</v>
      </c>
      <c r="K2446" s="52" t="s">
        <v>14384</v>
      </c>
    </row>
    <row r="2447" spans="1:11">
      <c r="A2447" s="52" t="s">
        <v>2467</v>
      </c>
      <c r="B2447" s="52" t="s">
        <v>15321</v>
      </c>
      <c r="C2447" s="128" t="s">
        <v>15322</v>
      </c>
      <c r="D2447" s="52"/>
      <c r="E2447" s="52"/>
      <c r="F2447" s="52"/>
      <c r="G2447" s="134" t="s">
        <v>15323</v>
      </c>
      <c r="H2447" s="52" t="s">
        <v>2467</v>
      </c>
      <c r="I2447" s="52">
        <v>6932485017492</v>
      </c>
      <c r="J2447" s="52">
        <v>194846430920</v>
      </c>
      <c r="K2447" s="52" t="s">
        <v>14384</v>
      </c>
    </row>
    <row r="2448" spans="1:11">
      <c r="A2448" s="52" t="s">
        <v>5836</v>
      </c>
      <c r="B2448" s="52" t="s">
        <v>5212</v>
      </c>
      <c r="C2448" s="128" t="s">
        <v>1905</v>
      </c>
      <c r="D2448" s="52" t="s">
        <v>616</v>
      </c>
      <c r="E2448" s="52">
        <v>0</v>
      </c>
      <c r="F2448" s="52" t="s">
        <v>5834</v>
      </c>
      <c r="G2448" s="134" t="s">
        <v>5837</v>
      </c>
      <c r="H2448" s="134" t="s">
        <v>5836</v>
      </c>
      <c r="I2448" s="52" t="s">
        <v>615</v>
      </c>
      <c r="J2448" s="52" t="e">
        <v>#N/A</v>
      </c>
      <c r="K2448" s="52"/>
    </row>
    <row r="2449" spans="1:11">
      <c r="A2449" s="52" t="s">
        <v>1678</v>
      </c>
      <c r="B2449" s="52" t="s">
        <v>15327</v>
      </c>
      <c r="C2449" s="128" t="s">
        <v>15328</v>
      </c>
      <c r="D2449" s="52"/>
      <c r="E2449" s="52" t="s">
        <v>15329</v>
      </c>
      <c r="F2449" s="52"/>
      <c r="G2449" s="134" t="s">
        <v>15330</v>
      </c>
      <c r="H2449" s="52" t="s">
        <v>1678</v>
      </c>
      <c r="I2449" s="52">
        <v>6932485016914</v>
      </c>
      <c r="J2449" s="52">
        <v>194846430364</v>
      </c>
      <c r="K2449" s="52" t="s">
        <v>14384</v>
      </c>
    </row>
    <row r="2450" spans="1:11">
      <c r="A2450" s="52" t="s">
        <v>14610</v>
      </c>
      <c r="B2450" s="52" t="s">
        <v>15331</v>
      </c>
      <c r="C2450" s="128" t="s">
        <v>15332</v>
      </c>
      <c r="D2450" s="52"/>
      <c r="E2450" s="52" t="s">
        <v>15333</v>
      </c>
      <c r="F2450" s="52"/>
      <c r="G2450" s="134" t="s">
        <v>15334</v>
      </c>
      <c r="H2450" s="52" t="s">
        <v>14610</v>
      </c>
      <c r="I2450" s="52">
        <v>6932485013777</v>
      </c>
      <c r="J2450" s="52">
        <v>194846429450</v>
      </c>
      <c r="K2450" s="52" t="s">
        <v>14384</v>
      </c>
    </row>
    <row r="2451" spans="1:11">
      <c r="A2451" s="52" t="s">
        <v>15335</v>
      </c>
      <c r="B2451" s="52" t="s">
        <v>15336</v>
      </c>
      <c r="C2451" s="128" t="s">
        <v>15337</v>
      </c>
      <c r="D2451" s="52"/>
      <c r="E2451" s="52" t="s">
        <v>15338</v>
      </c>
      <c r="F2451" s="52"/>
      <c r="G2451" s="134" t="s">
        <v>15339</v>
      </c>
      <c r="H2451" s="52" t="s">
        <v>15335</v>
      </c>
      <c r="I2451" s="52">
        <v>6932485013753</v>
      </c>
      <c r="J2451" s="52">
        <v>194846429436</v>
      </c>
      <c r="K2451" s="52" t="s">
        <v>14384</v>
      </c>
    </row>
    <row r="2452" spans="1:11">
      <c r="A2452" s="52" t="s">
        <v>995</v>
      </c>
      <c r="B2452" s="52" t="s">
        <v>15340</v>
      </c>
      <c r="C2452" s="128" t="s">
        <v>15341</v>
      </c>
      <c r="D2452" s="52"/>
      <c r="E2452" s="52"/>
      <c r="F2452" s="52"/>
      <c r="G2452" s="134" t="s">
        <v>15342</v>
      </c>
      <c r="H2452" s="52" t="s">
        <v>995</v>
      </c>
      <c r="I2452" s="52">
        <v>6932485016143</v>
      </c>
      <c r="J2452" s="52">
        <v>194846430265</v>
      </c>
      <c r="K2452" s="52" t="s">
        <v>14384</v>
      </c>
    </row>
    <row r="2453" spans="1:11">
      <c r="A2453" s="52" t="s">
        <v>5836</v>
      </c>
      <c r="B2453" s="52" t="s">
        <v>5211</v>
      </c>
      <c r="C2453" s="128" t="s">
        <v>1904</v>
      </c>
      <c r="D2453" s="52" t="s">
        <v>614</v>
      </c>
      <c r="E2453" s="52">
        <v>0</v>
      </c>
      <c r="F2453" s="52" t="s">
        <v>5834</v>
      </c>
      <c r="G2453" s="134" t="s">
        <v>5835</v>
      </c>
      <c r="H2453" s="134" t="s">
        <v>5836</v>
      </c>
      <c r="I2453" s="52" t="s">
        <v>615</v>
      </c>
      <c r="J2453" s="52" t="e">
        <v>#N/A</v>
      </c>
      <c r="K2453" s="52"/>
    </row>
    <row r="2454" spans="1:11">
      <c r="A2454" s="52" t="s">
        <v>15343</v>
      </c>
      <c r="B2454" s="52" t="s">
        <v>15344</v>
      </c>
      <c r="C2454" s="128" t="s">
        <v>15345</v>
      </c>
      <c r="D2454" s="52"/>
      <c r="E2454" s="52"/>
      <c r="F2454" s="52"/>
      <c r="G2454" s="134" t="s">
        <v>15346</v>
      </c>
      <c r="H2454" s="52" t="s">
        <v>15343</v>
      </c>
      <c r="I2454" s="52">
        <v>6932485016242</v>
      </c>
      <c r="J2454" s="52">
        <v>194846430319</v>
      </c>
      <c r="K2454" s="52" t="s">
        <v>14384</v>
      </c>
    </row>
    <row r="2455" spans="1:11">
      <c r="A2455" s="52" t="s">
        <v>1485</v>
      </c>
      <c r="B2455" s="52" t="s">
        <v>15347</v>
      </c>
      <c r="C2455" s="128" t="s">
        <v>15348</v>
      </c>
      <c r="D2455" s="52"/>
      <c r="E2455" s="52" t="s">
        <v>15349</v>
      </c>
      <c r="F2455" s="52"/>
      <c r="G2455" s="134" t="s">
        <v>15350</v>
      </c>
      <c r="H2455" s="52" t="s">
        <v>1485</v>
      </c>
      <c r="I2455" s="52">
        <v>6932485011841</v>
      </c>
      <c r="J2455" s="52">
        <v>194846427685</v>
      </c>
      <c r="K2455" s="52" t="s">
        <v>14384</v>
      </c>
    </row>
    <row r="2456" spans="1:11">
      <c r="A2456" s="52" t="s">
        <v>762</v>
      </c>
      <c r="B2456" s="52" t="s">
        <v>15351</v>
      </c>
      <c r="C2456" s="128" t="s">
        <v>15352</v>
      </c>
      <c r="D2456" s="52"/>
      <c r="E2456" s="52" t="s">
        <v>15353</v>
      </c>
      <c r="F2456" s="52"/>
      <c r="G2456" s="134" t="s">
        <v>15354</v>
      </c>
      <c r="H2456" s="52" t="s">
        <v>762</v>
      </c>
      <c r="I2456" s="52">
        <v>6932485012275</v>
      </c>
      <c r="J2456" s="52">
        <v>194846428200</v>
      </c>
      <c r="K2456" s="52" t="s">
        <v>14384</v>
      </c>
    </row>
    <row r="2457" spans="1:11">
      <c r="A2457" s="52" t="s">
        <v>2467</v>
      </c>
      <c r="B2457" s="52" t="s">
        <v>15355</v>
      </c>
      <c r="C2457" s="128" t="s">
        <v>15356</v>
      </c>
      <c r="D2457" s="52"/>
      <c r="E2457" s="52" t="s">
        <v>15357</v>
      </c>
      <c r="F2457" s="52"/>
      <c r="G2457" s="134" t="s">
        <v>15358</v>
      </c>
      <c r="H2457" s="52" t="s">
        <v>2467</v>
      </c>
      <c r="I2457" s="52">
        <v>6932485011742</v>
      </c>
      <c r="J2457" s="52">
        <v>194846427586</v>
      </c>
      <c r="K2457" s="52" t="s">
        <v>14384</v>
      </c>
    </row>
    <row r="2458" spans="1:11">
      <c r="A2458" s="52" t="s">
        <v>772</v>
      </c>
      <c r="B2458" s="52" t="s">
        <v>15359</v>
      </c>
      <c r="C2458" s="128" t="s">
        <v>15360</v>
      </c>
      <c r="D2458" s="52"/>
      <c r="E2458" s="52" t="s">
        <v>15361</v>
      </c>
      <c r="F2458" s="52"/>
      <c r="G2458" s="134" t="s">
        <v>15362</v>
      </c>
      <c r="H2458" s="52" t="s">
        <v>772</v>
      </c>
      <c r="I2458" s="52">
        <v>6932485017065</v>
      </c>
      <c r="J2458" s="52">
        <v>194846430517</v>
      </c>
      <c r="K2458" s="52" t="s">
        <v>14384</v>
      </c>
    </row>
    <row r="2459" spans="1:11">
      <c r="A2459" s="52" t="s">
        <v>15363</v>
      </c>
      <c r="B2459" s="52" t="s">
        <v>15364</v>
      </c>
      <c r="C2459" s="128" t="s">
        <v>15365</v>
      </c>
      <c r="D2459" s="52"/>
      <c r="E2459" s="52" t="s">
        <v>15366</v>
      </c>
      <c r="F2459" s="52"/>
      <c r="G2459" s="134" t="s">
        <v>15367</v>
      </c>
      <c r="H2459" s="52" t="s">
        <v>15363</v>
      </c>
      <c r="I2459" s="52">
        <v>6932485013883</v>
      </c>
      <c r="J2459" s="52">
        <v>194846429580</v>
      </c>
      <c r="K2459" s="52" t="s">
        <v>14384</v>
      </c>
    </row>
    <row r="2460" spans="1:11">
      <c r="A2460" s="52" t="s">
        <v>292</v>
      </c>
      <c r="B2460" s="52" t="s">
        <v>15368</v>
      </c>
      <c r="C2460" s="128" t="s">
        <v>15369</v>
      </c>
      <c r="D2460" s="52"/>
      <c r="E2460" s="52" t="s">
        <v>15370</v>
      </c>
      <c r="F2460" s="52"/>
      <c r="G2460" s="134" t="s">
        <v>15371</v>
      </c>
      <c r="H2460" s="52" t="s">
        <v>292</v>
      </c>
      <c r="I2460" s="52">
        <v>6975159901611</v>
      </c>
      <c r="J2460" s="52">
        <v>194846427951</v>
      </c>
      <c r="K2460" s="52" t="s">
        <v>14384</v>
      </c>
    </row>
    <row r="2461" spans="1:11">
      <c r="A2461" s="52" t="s">
        <v>762</v>
      </c>
      <c r="B2461" s="52" t="s">
        <v>15372</v>
      </c>
      <c r="C2461" s="128" t="s">
        <v>15373</v>
      </c>
      <c r="D2461" s="52"/>
      <c r="E2461" s="52"/>
      <c r="F2461" s="52"/>
      <c r="G2461" s="134" t="s">
        <v>15374</v>
      </c>
      <c r="H2461" s="52" t="s">
        <v>762</v>
      </c>
      <c r="I2461" s="52">
        <v>6932485017447</v>
      </c>
      <c r="J2461" s="52">
        <v>194846430876</v>
      </c>
      <c r="K2461" s="52" t="s">
        <v>14384</v>
      </c>
    </row>
    <row r="2462" spans="1:11">
      <c r="A2462" s="52" t="s">
        <v>762</v>
      </c>
      <c r="B2462" s="52" t="s">
        <v>15375</v>
      </c>
      <c r="C2462" s="128" t="s">
        <v>15376</v>
      </c>
      <c r="D2462" s="52"/>
      <c r="E2462" s="52"/>
      <c r="F2462" s="52"/>
      <c r="G2462" s="134" t="s">
        <v>15377</v>
      </c>
      <c r="H2462" s="52" t="s">
        <v>762</v>
      </c>
      <c r="I2462" s="52">
        <v>6932485017423</v>
      </c>
      <c r="J2462" s="52">
        <v>194846430852</v>
      </c>
      <c r="K2462" s="52" t="s">
        <v>14384</v>
      </c>
    </row>
    <row r="2463" spans="1:11">
      <c r="A2463" s="52" t="s">
        <v>7501</v>
      </c>
      <c r="B2463" s="52" t="s">
        <v>15650</v>
      </c>
      <c r="C2463" s="128" t="s">
        <v>15651</v>
      </c>
      <c r="D2463" s="52"/>
      <c r="E2463" s="52"/>
      <c r="F2463" s="52"/>
      <c r="G2463" s="134" t="s">
        <v>15652</v>
      </c>
      <c r="H2463" s="134" t="s">
        <v>7501</v>
      </c>
      <c r="I2463" s="52" t="e">
        <v>#N/A</v>
      </c>
      <c r="J2463" s="52" t="e">
        <v>#N/A</v>
      </c>
      <c r="K2463" s="52" t="s">
        <v>14384</v>
      </c>
    </row>
    <row r="2464" spans="1:11">
      <c r="A2464" s="52" t="s">
        <v>15382</v>
      </c>
      <c r="B2464" s="52" t="s">
        <v>15383</v>
      </c>
      <c r="C2464" s="128" t="s">
        <v>15384</v>
      </c>
      <c r="D2464" s="52"/>
      <c r="E2464" s="52" t="s">
        <v>15385</v>
      </c>
      <c r="F2464" s="52"/>
      <c r="G2464" s="134" t="s">
        <v>15386</v>
      </c>
      <c r="H2464" s="52" t="s">
        <v>15382</v>
      </c>
      <c r="I2464" s="52">
        <v>6932485017157</v>
      </c>
      <c r="J2464" s="52">
        <v>194846430609</v>
      </c>
      <c r="K2464" s="52" t="s">
        <v>14384</v>
      </c>
    </row>
    <row r="2465" spans="1:11">
      <c r="A2465" s="52" t="s">
        <v>15387</v>
      </c>
      <c r="B2465" s="52" t="s">
        <v>15388</v>
      </c>
      <c r="C2465" s="128" t="s">
        <v>15389</v>
      </c>
      <c r="D2465" s="52"/>
      <c r="E2465" s="52"/>
      <c r="F2465" s="52"/>
      <c r="G2465" s="134" t="s">
        <v>15390</v>
      </c>
      <c r="H2465" s="52" t="s">
        <v>15387</v>
      </c>
      <c r="I2465" s="52">
        <v>6932485016136</v>
      </c>
      <c r="J2465" s="52">
        <v>194846430258</v>
      </c>
      <c r="K2465" s="52" t="s">
        <v>14384</v>
      </c>
    </row>
    <row r="2466" spans="1:11">
      <c r="A2466" s="52" t="s">
        <v>1582</v>
      </c>
      <c r="B2466" s="52" t="s">
        <v>15391</v>
      </c>
      <c r="C2466" s="128" t="s">
        <v>15392</v>
      </c>
      <c r="D2466" s="52"/>
      <c r="E2466" s="52" t="s">
        <v>15393</v>
      </c>
      <c r="F2466" s="52"/>
      <c r="G2466" s="134" t="s">
        <v>15394</v>
      </c>
      <c r="H2466" s="52" t="s">
        <v>1582</v>
      </c>
      <c r="I2466" s="136">
        <v>6975159901659</v>
      </c>
      <c r="J2466" s="52">
        <v>194846427999</v>
      </c>
      <c r="K2466" s="52" t="s">
        <v>14384</v>
      </c>
    </row>
    <row r="2467" spans="1:11">
      <c r="A2467" s="52" t="s">
        <v>2467</v>
      </c>
      <c r="B2467" s="52" t="s">
        <v>15395</v>
      </c>
      <c r="C2467" s="128" t="s">
        <v>15396</v>
      </c>
      <c r="D2467" s="52"/>
      <c r="E2467" s="52" t="s">
        <v>15397</v>
      </c>
      <c r="F2467" s="52"/>
      <c r="G2467" s="134" t="s">
        <v>15398</v>
      </c>
      <c r="H2467" s="52" t="s">
        <v>2467</v>
      </c>
      <c r="I2467" s="52">
        <v>6932485017089</v>
      </c>
      <c r="J2467" s="52">
        <v>194846430531</v>
      </c>
      <c r="K2467" s="52" t="s">
        <v>14384</v>
      </c>
    </row>
    <row r="2468" spans="1:11">
      <c r="A2468" s="52" t="s">
        <v>1485</v>
      </c>
      <c r="B2468" s="52" t="s">
        <v>15399</v>
      </c>
      <c r="C2468" s="128" t="s">
        <v>15400</v>
      </c>
      <c r="D2468" s="52"/>
      <c r="E2468" s="52" t="s">
        <v>15401</v>
      </c>
      <c r="F2468" s="52"/>
      <c r="G2468" s="134" t="s">
        <v>15402</v>
      </c>
      <c r="H2468" s="52" t="s">
        <v>1485</v>
      </c>
      <c r="I2468" s="52">
        <v>6932485015931</v>
      </c>
      <c r="J2468" s="52">
        <v>194846430050</v>
      </c>
      <c r="K2468" s="52" t="s">
        <v>14384</v>
      </c>
    </row>
    <row r="2469" spans="1:11">
      <c r="A2469" s="52" t="s">
        <v>946</v>
      </c>
      <c r="B2469" s="52" t="s">
        <v>15403</v>
      </c>
      <c r="C2469" s="128" t="s">
        <v>15404</v>
      </c>
      <c r="D2469" s="52"/>
      <c r="E2469" s="52" t="s">
        <v>15405</v>
      </c>
      <c r="F2469" s="52"/>
      <c r="G2469" s="134" t="s">
        <v>15406</v>
      </c>
      <c r="H2469" s="52" t="s">
        <v>946</v>
      </c>
      <c r="I2469" s="52">
        <v>6932485017249</v>
      </c>
      <c r="J2469" s="52">
        <v>194846430692</v>
      </c>
      <c r="K2469" s="52" t="s">
        <v>14384</v>
      </c>
    </row>
    <row r="2470" spans="1:11">
      <c r="A2470" s="52" t="s">
        <v>1679</v>
      </c>
      <c r="B2470" s="52" t="s">
        <v>16588</v>
      </c>
      <c r="C2470" s="128" t="s">
        <v>17339</v>
      </c>
      <c r="D2470" s="52" t="s">
        <v>17819</v>
      </c>
      <c r="E2470" s="52"/>
      <c r="F2470" s="52"/>
      <c r="G2470" s="134" t="s">
        <v>18471</v>
      </c>
      <c r="H2470" s="134" t="s">
        <v>1679</v>
      </c>
      <c r="I2470" s="52" t="e">
        <v>#N/A</v>
      </c>
      <c r="J2470" s="52" t="e">
        <v>#N/A</v>
      </c>
      <c r="K2470" s="52" t="s">
        <v>18940</v>
      </c>
    </row>
    <row r="2471" spans="1:11">
      <c r="A2471" s="52" t="s">
        <v>292</v>
      </c>
      <c r="B2471" s="52" t="s">
        <v>15411</v>
      </c>
      <c r="C2471" s="128" t="s">
        <v>15412</v>
      </c>
      <c r="D2471" s="52"/>
      <c r="E2471" s="52" t="s">
        <v>15413</v>
      </c>
      <c r="F2471" s="52"/>
      <c r="G2471" s="134" t="s">
        <v>15414</v>
      </c>
      <c r="H2471" s="52" t="s">
        <v>292</v>
      </c>
      <c r="I2471" s="52">
        <v>6932485015993</v>
      </c>
      <c r="J2471" s="52">
        <v>194846430111</v>
      </c>
      <c r="K2471" s="52" t="s">
        <v>14384</v>
      </c>
    </row>
    <row r="2472" spans="1:11">
      <c r="A2472" s="52" t="s">
        <v>943</v>
      </c>
      <c r="B2472" s="52" t="s">
        <v>15415</v>
      </c>
      <c r="C2472" s="128" t="s">
        <v>15416</v>
      </c>
      <c r="D2472" s="52"/>
      <c r="E2472" s="52"/>
      <c r="F2472" s="52"/>
      <c r="G2472" s="134" t="s">
        <v>15417</v>
      </c>
      <c r="H2472" s="52" t="s">
        <v>943</v>
      </c>
      <c r="I2472" s="52">
        <v>6932485016105</v>
      </c>
      <c r="J2472" s="52">
        <v>194846430227</v>
      </c>
      <c r="K2472" s="52" t="s">
        <v>14384</v>
      </c>
    </row>
    <row r="2473" spans="1:11">
      <c r="A2473" s="52" t="s">
        <v>15418</v>
      </c>
      <c r="B2473" s="52" t="s">
        <v>15419</v>
      </c>
      <c r="C2473" s="128" t="s">
        <v>15420</v>
      </c>
      <c r="D2473" s="52"/>
      <c r="E2473" s="52" t="s">
        <v>15421</v>
      </c>
      <c r="F2473" s="52"/>
      <c r="G2473" s="134" t="s">
        <v>15422</v>
      </c>
      <c r="H2473" s="52" t="s">
        <v>15418</v>
      </c>
      <c r="I2473" s="52">
        <v>6932485013524</v>
      </c>
      <c r="J2473" s="52">
        <v>194846429207</v>
      </c>
      <c r="K2473" s="52" t="s">
        <v>14384</v>
      </c>
    </row>
    <row r="2474" spans="1:11">
      <c r="A2474" s="52" t="s">
        <v>1679</v>
      </c>
      <c r="B2474" s="52" t="s">
        <v>1114</v>
      </c>
      <c r="C2474" s="128" t="s">
        <v>17179</v>
      </c>
      <c r="D2474" s="52" t="s">
        <v>1115</v>
      </c>
      <c r="E2474" s="52" t="s">
        <v>17863</v>
      </c>
      <c r="F2474" s="52"/>
      <c r="G2474" s="134" t="s">
        <v>18309</v>
      </c>
      <c r="H2474" s="134" t="s">
        <v>1679</v>
      </c>
      <c r="I2474" s="52" t="e">
        <v>#N/A</v>
      </c>
      <c r="J2474" s="52" t="e">
        <v>#N/A</v>
      </c>
      <c r="K2474" s="52" t="s">
        <v>18940</v>
      </c>
    </row>
    <row r="2475" spans="1:11">
      <c r="A2475" s="52" t="s">
        <v>18236</v>
      </c>
      <c r="B2475" s="52" t="s">
        <v>16841</v>
      </c>
      <c r="C2475" s="128" t="s">
        <v>17592</v>
      </c>
      <c r="D2475" s="52" t="s">
        <v>17846</v>
      </c>
      <c r="E2475" s="52"/>
      <c r="F2475" s="52"/>
      <c r="G2475" s="134" t="s">
        <v>18723</v>
      </c>
      <c r="H2475" s="134" t="s">
        <v>18236</v>
      </c>
      <c r="I2475" s="52" t="e">
        <v>#N/A</v>
      </c>
      <c r="J2475" s="52" t="e">
        <v>#N/A</v>
      </c>
      <c r="K2475" s="52" t="s">
        <v>18940</v>
      </c>
    </row>
    <row r="2476" spans="1:11">
      <c r="A2476" s="52" t="s">
        <v>15430</v>
      </c>
      <c r="B2476" s="52" t="s">
        <v>15431</v>
      </c>
      <c r="C2476" s="128" t="s">
        <v>15432</v>
      </c>
      <c r="D2476" s="52"/>
      <c r="E2476" s="52"/>
      <c r="F2476" s="52"/>
      <c r="G2476" s="134" t="s">
        <v>15433</v>
      </c>
      <c r="H2476" s="52" t="s">
        <v>15430</v>
      </c>
      <c r="I2476" s="52">
        <v>6932485008124</v>
      </c>
      <c r="J2476" s="52">
        <v>194846425278</v>
      </c>
      <c r="K2476" s="52" t="s">
        <v>14384</v>
      </c>
    </row>
    <row r="2477" spans="1:11">
      <c r="A2477" s="52" t="s">
        <v>769</v>
      </c>
      <c r="B2477" s="52" t="s">
        <v>15434</v>
      </c>
      <c r="C2477" s="128" t="s">
        <v>15435</v>
      </c>
      <c r="D2477" s="52"/>
      <c r="E2477" s="52"/>
      <c r="F2477" s="52"/>
      <c r="G2477" s="134" t="s">
        <v>15436</v>
      </c>
      <c r="H2477" s="52" t="s">
        <v>769</v>
      </c>
      <c r="I2477" s="52">
        <v>6932485017553</v>
      </c>
      <c r="J2477" s="52">
        <v>194846430982</v>
      </c>
      <c r="K2477" s="52" t="s">
        <v>14384</v>
      </c>
    </row>
    <row r="2478" spans="1:11">
      <c r="A2478" s="52" t="s">
        <v>292</v>
      </c>
      <c r="B2478" s="52" t="s">
        <v>15437</v>
      </c>
      <c r="C2478" s="128" t="s">
        <v>15438</v>
      </c>
      <c r="D2478" s="52"/>
      <c r="E2478" s="52" t="s">
        <v>15439</v>
      </c>
      <c r="F2478" s="52"/>
      <c r="G2478" s="134" t="s">
        <v>15440</v>
      </c>
      <c r="H2478" s="52" t="s">
        <v>292</v>
      </c>
      <c r="I2478" s="52">
        <v>6975159901635</v>
      </c>
      <c r="J2478" s="52">
        <v>194846427975</v>
      </c>
      <c r="K2478" s="52" t="s">
        <v>14384</v>
      </c>
    </row>
    <row r="2479" spans="1:11">
      <c r="A2479" s="52" t="s">
        <v>779</v>
      </c>
      <c r="B2479" s="52" t="s">
        <v>15441</v>
      </c>
      <c r="C2479" s="128" t="s">
        <v>15442</v>
      </c>
      <c r="D2479" s="52"/>
      <c r="E2479" s="52" t="s">
        <v>15443</v>
      </c>
      <c r="F2479" s="52"/>
      <c r="G2479" s="134" t="s">
        <v>15444</v>
      </c>
      <c r="H2479" s="52" t="s">
        <v>779</v>
      </c>
      <c r="I2479" s="52">
        <v>6932485013111</v>
      </c>
      <c r="J2479" s="52">
        <v>194846428927</v>
      </c>
      <c r="K2479" s="52" t="s">
        <v>14384</v>
      </c>
    </row>
    <row r="2480" spans="1:11">
      <c r="A2480" s="52" t="s">
        <v>1487</v>
      </c>
      <c r="B2480" s="52" t="s">
        <v>16682</v>
      </c>
      <c r="C2480" s="128" t="s">
        <v>17432</v>
      </c>
      <c r="D2480" s="52" t="s">
        <v>17831</v>
      </c>
      <c r="E2480" s="52" t="s">
        <v>18009</v>
      </c>
      <c r="F2480" s="52"/>
      <c r="G2480" s="134" t="s">
        <v>18566</v>
      </c>
      <c r="H2480" s="134" t="s">
        <v>1487</v>
      </c>
      <c r="I2480" s="52" t="e">
        <v>#N/A</v>
      </c>
      <c r="J2480" s="52" t="e">
        <v>#N/A</v>
      </c>
      <c r="K2480" s="52" t="s">
        <v>18940</v>
      </c>
    </row>
    <row r="2481" spans="1:11">
      <c r="A2481" s="52" t="s">
        <v>762</v>
      </c>
      <c r="B2481" s="52" t="s">
        <v>15450</v>
      </c>
      <c r="C2481" s="128" t="s">
        <v>15451</v>
      </c>
      <c r="D2481" s="52"/>
      <c r="E2481" s="52"/>
      <c r="F2481" s="52"/>
      <c r="G2481" s="134" t="s">
        <v>15452</v>
      </c>
      <c r="H2481" s="52" t="s">
        <v>762</v>
      </c>
      <c r="I2481" s="52">
        <v>6932485017539</v>
      </c>
      <c r="J2481" s="52">
        <v>194846430968</v>
      </c>
      <c r="K2481" s="52" t="s">
        <v>14384</v>
      </c>
    </row>
    <row r="2482" spans="1:11">
      <c r="A2482" s="52" t="s">
        <v>762</v>
      </c>
      <c r="B2482" s="52" t="s">
        <v>15453</v>
      </c>
      <c r="C2482" s="128" t="s">
        <v>15454</v>
      </c>
      <c r="D2482" s="52"/>
      <c r="E2482" s="52" t="s">
        <v>15455</v>
      </c>
      <c r="F2482" s="52"/>
      <c r="G2482" s="134" t="s">
        <v>15456</v>
      </c>
      <c r="H2482" s="52" t="s">
        <v>762</v>
      </c>
      <c r="I2482" s="52">
        <v>6932485013012</v>
      </c>
      <c r="J2482" s="52">
        <v>194846428828</v>
      </c>
      <c r="K2482" s="52" t="s">
        <v>14384</v>
      </c>
    </row>
    <row r="2483" spans="1:11">
      <c r="A2483" s="52" t="s">
        <v>2467</v>
      </c>
      <c r="B2483" s="52" t="s">
        <v>15457</v>
      </c>
      <c r="C2483" s="128" t="s">
        <v>15458</v>
      </c>
      <c r="D2483" s="52"/>
      <c r="E2483" s="52" t="s">
        <v>15459</v>
      </c>
      <c r="F2483" s="52"/>
      <c r="G2483" s="134" t="s">
        <v>15460</v>
      </c>
      <c r="H2483" s="52" t="s">
        <v>2467</v>
      </c>
      <c r="I2483" s="52">
        <v>6932485017058</v>
      </c>
      <c r="J2483" s="52">
        <v>194846430500</v>
      </c>
      <c r="K2483" s="52" t="s">
        <v>14384</v>
      </c>
    </row>
    <row r="2484" spans="1:11">
      <c r="A2484" s="52" t="s">
        <v>943</v>
      </c>
      <c r="B2484" s="52" t="s">
        <v>15461</v>
      </c>
      <c r="C2484" s="128" t="s">
        <v>15462</v>
      </c>
      <c r="D2484" s="52"/>
      <c r="E2484" s="52" t="s">
        <v>15463</v>
      </c>
      <c r="F2484" s="52"/>
      <c r="G2484" s="134" t="s">
        <v>15464</v>
      </c>
      <c r="H2484" s="52" t="s">
        <v>943</v>
      </c>
      <c r="I2484" s="52">
        <v>6932485010813</v>
      </c>
      <c r="J2484" s="52">
        <v>194846426787</v>
      </c>
      <c r="K2484" s="52" t="s">
        <v>14384</v>
      </c>
    </row>
    <row r="2485" spans="1:11">
      <c r="A2485" s="52" t="s">
        <v>995</v>
      </c>
      <c r="B2485" s="52" t="s">
        <v>15465</v>
      </c>
      <c r="C2485" s="128" t="s">
        <v>15466</v>
      </c>
      <c r="D2485" s="52"/>
      <c r="E2485" s="52" t="s">
        <v>15467</v>
      </c>
      <c r="F2485" s="52"/>
      <c r="G2485" s="134" t="s">
        <v>15468</v>
      </c>
      <c r="H2485" s="52" t="s">
        <v>995</v>
      </c>
      <c r="I2485" s="52">
        <v>6932485013982</v>
      </c>
      <c r="J2485" s="52">
        <v>194846429665</v>
      </c>
      <c r="K2485" s="52" t="s">
        <v>14384</v>
      </c>
    </row>
    <row r="2486" spans="1:11">
      <c r="A2486" s="52" t="s">
        <v>15469</v>
      </c>
      <c r="B2486" s="52" t="s">
        <v>15470</v>
      </c>
      <c r="C2486" s="128" t="s">
        <v>15471</v>
      </c>
      <c r="D2486" s="52"/>
      <c r="E2486" s="52" t="s">
        <v>15472</v>
      </c>
      <c r="F2486" s="52"/>
      <c r="G2486" s="134" t="s">
        <v>15473</v>
      </c>
      <c r="H2486" s="52" t="s">
        <v>15469</v>
      </c>
      <c r="I2486" s="52">
        <v>6932485013722</v>
      </c>
      <c r="J2486" s="52">
        <v>194846429405</v>
      </c>
      <c r="K2486" s="52" t="s">
        <v>14384</v>
      </c>
    </row>
    <row r="2487" spans="1:11">
      <c r="A2487" s="52" t="s">
        <v>6635</v>
      </c>
      <c r="B2487" s="52" t="s">
        <v>15474</v>
      </c>
      <c r="C2487" s="128" t="s">
        <v>15475</v>
      </c>
      <c r="D2487" s="52"/>
      <c r="E2487" s="52" t="s">
        <v>15476</v>
      </c>
      <c r="F2487" s="52"/>
      <c r="G2487" s="134" t="s">
        <v>15477</v>
      </c>
      <c r="H2487" s="52" t="s">
        <v>6635</v>
      </c>
      <c r="I2487" s="52">
        <v>6932485015955</v>
      </c>
      <c r="J2487" s="52">
        <v>194846430074</v>
      </c>
      <c r="K2487" s="52" t="s">
        <v>14384</v>
      </c>
    </row>
    <row r="2488" spans="1:11">
      <c r="A2488" s="52" t="s">
        <v>769</v>
      </c>
      <c r="B2488" s="52" t="s">
        <v>15423</v>
      </c>
      <c r="C2488" s="128" t="s">
        <v>15424</v>
      </c>
      <c r="D2488" s="52"/>
      <c r="E2488" s="52"/>
      <c r="F2488" s="52"/>
      <c r="G2488" s="134" t="s">
        <v>15425</v>
      </c>
      <c r="H2488" s="134" t="s">
        <v>769</v>
      </c>
      <c r="I2488" s="52" t="e">
        <v>#N/A</v>
      </c>
      <c r="J2488" s="52" t="e">
        <v>#N/A</v>
      </c>
      <c r="K2488" s="52" t="s">
        <v>14384</v>
      </c>
    </row>
    <row r="2489" spans="1:11">
      <c r="A2489" s="52" t="s">
        <v>2467</v>
      </c>
      <c r="B2489" s="52" t="s">
        <v>15481</v>
      </c>
      <c r="C2489" s="128" t="s">
        <v>15482</v>
      </c>
      <c r="D2489" s="52"/>
      <c r="E2489" s="52" t="s">
        <v>15483</v>
      </c>
      <c r="F2489" s="52"/>
      <c r="G2489" s="134" t="s">
        <v>15484</v>
      </c>
      <c r="H2489" s="52" t="s">
        <v>2467</v>
      </c>
      <c r="I2489" s="52">
        <v>6932485011018</v>
      </c>
      <c r="J2489" s="52">
        <v>194846426985</v>
      </c>
      <c r="K2489" s="52" t="s">
        <v>14384</v>
      </c>
    </row>
    <row r="2490" spans="1:11">
      <c r="A2490" s="52" t="s">
        <v>1678</v>
      </c>
      <c r="B2490" s="52" t="s">
        <v>15485</v>
      </c>
      <c r="C2490" s="128" t="s">
        <v>15486</v>
      </c>
      <c r="D2490" s="52"/>
      <c r="E2490" s="52" t="s">
        <v>15487</v>
      </c>
      <c r="F2490" s="52"/>
      <c r="G2490" s="134" t="s">
        <v>15488</v>
      </c>
      <c r="H2490" s="52" t="s">
        <v>1678</v>
      </c>
      <c r="I2490" s="52">
        <v>6932485012251</v>
      </c>
      <c r="J2490" s="52">
        <v>194846428187</v>
      </c>
      <c r="K2490" s="52" t="s">
        <v>14384</v>
      </c>
    </row>
    <row r="2491" spans="1:11">
      <c r="A2491" s="52" t="s">
        <v>2467</v>
      </c>
      <c r="B2491" s="52" t="s">
        <v>15489</v>
      </c>
      <c r="C2491" s="128" t="s">
        <v>15490</v>
      </c>
      <c r="D2491" s="52"/>
      <c r="E2491" s="52"/>
      <c r="F2491" s="52"/>
      <c r="G2491" s="134" t="s">
        <v>15491</v>
      </c>
      <c r="H2491" s="52" t="s">
        <v>2467</v>
      </c>
      <c r="I2491" s="52">
        <v>6932485012169</v>
      </c>
      <c r="J2491" s="52">
        <v>194846428101</v>
      </c>
      <c r="K2491" s="52" t="s">
        <v>14384</v>
      </c>
    </row>
    <row r="2492" spans="1:11">
      <c r="A2492" s="52" t="s">
        <v>2467</v>
      </c>
      <c r="B2492" s="52" t="s">
        <v>15492</v>
      </c>
      <c r="C2492" s="128" t="s">
        <v>15493</v>
      </c>
      <c r="D2492" s="52"/>
      <c r="E2492" s="52" t="s">
        <v>15494</v>
      </c>
      <c r="F2492" s="52"/>
      <c r="G2492" s="134" t="s">
        <v>15495</v>
      </c>
      <c r="H2492" s="52" t="s">
        <v>2467</v>
      </c>
      <c r="I2492" s="52">
        <v>6932485012411</v>
      </c>
      <c r="J2492" s="52">
        <v>194846428279</v>
      </c>
      <c r="K2492" s="52" t="s">
        <v>14384</v>
      </c>
    </row>
    <row r="2493" spans="1:11">
      <c r="A2493" s="52" t="s">
        <v>15138</v>
      </c>
      <c r="B2493" s="52" t="s">
        <v>15496</v>
      </c>
      <c r="C2493" s="128" t="s">
        <v>15497</v>
      </c>
      <c r="D2493" s="52"/>
      <c r="E2493" s="52"/>
      <c r="F2493" s="52"/>
      <c r="G2493" s="134" t="s">
        <v>15498</v>
      </c>
      <c r="H2493" s="52" t="s">
        <v>15138</v>
      </c>
      <c r="I2493" s="52">
        <v>6932485014408</v>
      </c>
      <c r="J2493" s="52">
        <v>194846429993</v>
      </c>
      <c r="K2493" s="52" t="s">
        <v>14384</v>
      </c>
    </row>
    <row r="2494" spans="1:11">
      <c r="A2494" s="52" t="s">
        <v>783</v>
      </c>
      <c r="B2494" s="52" t="s">
        <v>15324</v>
      </c>
      <c r="C2494" s="128" t="s">
        <v>15325</v>
      </c>
      <c r="D2494" s="52"/>
      <c r="E2494" s="52"/>
      <c r="F2494" s="52"/>
      <c r="G2494" s="134" t="s">
        <v>15326</v>
      </c>
      <c r="H2494" s="134" t="s">
        <v>783</v>
      </c>
      <c r="I2494" s="52" t="e">
        <v>#N/A</v>
      </c>
      <c r="J2494" s="52" t="e">
        <v>#N/A</v>
      </c>
      <c r="K2494" s="52" t="s">
        <v>14384</v>
      </c>
    </row>
    <row r="2495" spans="1:11">
      <c r="A2495" s="52" t="s">
        <v>772</v>
      </c>
      <c r="B2495" s="52" t="s">
        <v>15502</v>
      </c>
      <c r="C2495" s="128" t="s">
        <v>15503</v>
      </c>
      <c r="D2495" s="52"/>
      <c r="E2495" s="52" t="s">
        <v>15504</v>
      </c>
      <c r="F2495" s="52"/>
      <c r="G2495" s="134" t="s">
        <v>15505</v>
      </c>
      <c r="H2495" s="52" t="s">
        <v>772</v>
      </c>
      <c r="I2495" s="52">
        <v>6932485014392</v>
      </c>
      <c r="J2495" s="52">
        <v>194846429986</v>
      </c>
      <c r="K2495" s="52" t="s">
        <v>14384</v>
      </c>
    </row>
    <row r="2496" spans="1:11">
      <c r="A2496" s="52" t="s">
        <v>1487</v>
      </c>
      <c r="B2496" s="52" t="s">
        <v>16642</v>
      </c>
      <c r="C2496" s="128" t="s">
        <v>17393</v>
      </c>
      <c r="D2496" s="52" t="s">
        <v>17827</v>
      </c>
      <c r="E2496" s="52" t="s">
        <v>17989</v>
      </c>
      <c r="F2496" s="52"/>
      <c r="G2496" s="134" t="s">
        <v>18526</v>
      </c>
      <c r="H2496" s="134" t="s">
        <v>1487</v>
      </c>
      <c r="I2496" s="52" t="e">
        <v>#N/A</v>
      </c>
      <c r="J2496" s="52" t="e">
        <v>#N/A</v>
      </c>
      <c r="K2496" s="52" t="s">
        <v>18940</v>
      </c>
    </row>
    <row r="2497" spans="1:11">
      <c r="A2497" s="52" t="s">
        <v>15511</v>
      </c>
      <c r="B2497" s="52" t="s">
        <v>15512</v>
      </c>
      <c r="C2497" s="128" t="s">
        <v>15513</v>
      </c>
      <c r="D2497" s="52"/>
      <c r="E2497" s="52" t="s">
        <v>15514</v>
      </c>
      <c r="F2497" s="52"/>
      <c r="G2497" s="134" t="s">
        <v>15515</v>
      </c>
      <c r="H2497" s="52" t="s">
        <v>15511</v>
      </c>
      <c r="I2497" s="52">
        <v>6932485013791</v>
      </c>
      <c r="J2497" s="52">
        <v>194846429474</v>
      </c>
      <c r="K2497" s="52" t="s">
        <v>14384</v>
      </c>
    </row>
    <row r="2498" spans="1:11">
      <c r="A2498" s="52" t="s">
        <v>17124</v>
      </c>
      <c r="B2498" s="52" t="s">
        <v>16600</v>
      </c>
      <c r="C2498" s="128" t="s">
        <v>17351</v>
      </c>
      <c r="D2498" s="52" t="s">
        <v>17822</v>
      </c>
      <c r="E2498" s="52" t="s">
        <v>17963</v>
      </c>
      <c r="F2498" s="52"/>
      <c r="G2498" s="134" t="s">
        <v>18483</v>
      </c>
      <c r="H2498" s="134" t="s">
        <v>17124</v>
      </c>
      <c r="I2498" s="52" t="e">
        <v>#N/A</v>
      </c>
      <c r="J2498" s="52" t="e">
        <v>#N/A</v>
      </c>
      <c r="K2498" s="52" t="s">
        <v>18940</v>
      </c>
    </row>
    <row r="2499" spans="1:11">
      <c r="A2499" s="52" t="s">
        <v>762</v>
      </c>
      <c r="B2499" s="52" t="s">
        <v>15519</v>
      </c>
      <c r="C2499" s="128" t="s">
        <v>15520</v>
      </c>
      <c r="D2499" s="52"/>
      <c r="E2499" s="52" t="s">
        <v>15521</v>
      </c>
      <c r="F2499" s="52"/>
      <c r="G2499" s="134" t="s">
        <v>15522</v>
      </c>
      <c r="H2499" s="52" t="s">
        <v>762</v>
      </c>
      <c r="I2499" s="52">
        <v>6932485010875</v>
      </c>
      <c r="J2499" s="52">
        <v>194846426848</v>
      </c>
      <c r="K2499" s="52" t="s">
        <v>14384</v>
      </c>
    </row>
    <row r="2500" spans="1:11">
      <c r="A2500" s="52" t="s">
        <v>946</v>
      </c>
      <c r="B2500" s="52" t="s">
        <v>15523</v>
      </c>
      <c r="C2500" s="128" t="s">
        <v>15524</v>
      </c>
      <c r="D2500" s="52"/>
      <c r="E2500" s="52"/>
      <c r="F2500" s="52"/>
      <c r="G2500" s="134" t="s">
        <v>15525</v>
      </c>
      <c r="H2500" s="52" t="s">
        <v>946</v>
      </c>
      <c r="I2500" s="52">
        <v>6932485017355</v>
      </c>
      <c r="J2500" s="52">
        <v>194846430784</v>
      </c>
      <c r="K2500" s="52" t="s">
        <v>14384</v>
      </c>
    </row>
    <row r="2501" spans="1:11">
      <c r="A2501" s="52" t="s">
        <v>2467</v>
      </c>
      <c r="B2501" s="52" t="s">
        <v>15526</v>
      </c>
      <c r="C2501" s="128" t="s">
        <v>15527</v>
      </c>
      <c r="D2501" s="52"/>
      <c r="E2501" s="52"/>
      <c r="F2501" s="52"/>
      <c r="G2501" s="134" t="s">
        <v>15528</v>
      </c>
      <c r="H2501" s="52" t="s">
        <v>2467</v>
      </c>
      <c r="I2501" s="52">
        <v>6932485012695</v>
      </c>
      <c r="J2501" s="52">
        <v>194846428552</v>
      </c>
      <c r="K2501" s="52" t="s">
        <v>14384</v>
      </c>
    </row>
    <row r="2502" spans="1:11">
      <c r="A2502" s="52" t="s">
        <v>976</v>
      </c>
      <c r="B2502" s="52" t="s">
        <v>15529</v>
      </c>
      <c r="C2502" s="128" t="s">
        <v>15530</v>
      </c>
      <c r="D2502" s="52"/>
      <c r="E2502" s="52" t="s">
        <v>15531</v>
      </c>
      <c r="F2502" s="52"/>
      <c r="G2502" s="134" t="s">
        <v>15532</v>
      </c>
      <c r="H2502" s="52" t="s">
        <v>976</v>
      </c>
      <c r="I2502" s="52">
        <v>6932485013517</v>
      </c>
      <c r="J2502" s="52">
        <v>194846429191</v>
      </c>
      <c r="K2502" s="52" t="s">
        <v>14384</v>
      </c>
    </row>
    <row r="2503" spans="1:11">
      <c r="A2503" s="52" t="s">
        <v>6326</v>
      </c>
      <c r="B2503" s="52" t="s">
        <v>15533</v>
      </c>
      <c r="C2503" s="128" t="s">
        <v>15534</v>
      </c>
      <c r="D2503" s="52"/>
      <c r="E2503" s="52" t="s">
        <v>15535</v>
      </c>
      <c r="F2503" s="52"/>
      <c r="G2503" s="134" t="s">
        <v>15536</v>
      </c>
      <c r="H2503" s="52" t="s">
        <v>6326</v>
      </c>
      <c r="I2503" s="52">
        <v>6932485014248</v>
      </c>
      <c r="J2503" s="52">
        <v>194846429825</v>
      </c>
      <c r="K2503" s="52" t="s">
        <v>14384</v>
      </c>
    </row>
    <row r="2504" spans="1:11">
      <c r="A2504" s="52" t="s">
        <v>772</v>
      </c>
      <c r="B2504" s="52" t="s">
        <v>15537</v>
      </c>
      <c r="C2504" s="128" t="s">
        <v>15538</v>
      </c>
      <c r="D2504" s="52"/>
      <c r="E2504" s="52" t="s">
        <v>15539</v>
      </c>
      <c r="F2504" s="52"/>
      <c r="G2504" s="134" t="s">
        <v>15540</v>
      </c>
      <c r="H2504" s="52" t="s">
        <v>772</v>
      </c>
      <c r="I2504" s="52">
        <v>6932485011650</v>
      </c>
      <c r="J2504" s="52">
        <v>194846427487</v>
      </c>
      <c r="K2504" s="52" t="s">
        <v>14384</v>
      </c>
    </row>
    <row r="2505" spans="1:11">
      <c r="A2505" s="52" t="s">
        <v>946</v>
      </c>
      <c r="B2505" s="52" t="s">
        <v>15541</v>
      </c>
      <c r="C2505" s="128" t="s">
        <v>15542</v>
      </c>
      <c r="D2505" s="52"/>
      <c r="E2505" s="52"/>
      <c r="F2505" s="52"/>
      <c r="G2505" s="134" t="s">
        <v>15543</v>
      </c>
      <c r="H2505" s="52" t="s">
        <v>946</v>
      </c>
      <c r="I2505" s="52">
        <v>6932485017669</v>
      </c>
      <c r="J2505" s="52">
        <v>194846431040</v>
      </c>
      <c r="K2505" s="52" t="s">
        <v>14384</v>
      </c>
    </row>
    <row r="2506" spans="1:11">
      <c r="A2506" s="52" t="s">
        <v>2467</v>
      </c>
      <c r="B2506" s="52" t="s">
        <v>15544</v>
      </c>
      <c r="C2506" s="128" t="s">
        <v>15545</v>
      </c>
      <c r="D2506" s="52"/>
      <c r="E2506" s="52" t="s">
        <v>15546</v>
      </c>
      <c r="F2506" s="52"/>
      <c r="G2506" s="134" t="s">
        <v>15547</v>
      </c>
      <c r="H2506" s="52" t="s">
        <v>2467</v>
      </c>
      <c r="I2506" s="52">
        <v>6932485011766</v>
      </c>
      <c r="J2506" s="52">
        <v>194846427609</v>
      </c>
      <c r="K2506" s="52" t="s">
        <v>14384</v>
      </c>
    </row>
    <row r="2507" spans="1:11">
      <c r="A2507" s="52" t="s">
        <v>292</v>
      </c>
      <c r="B2507" s="52" t="s">
        <v>15548</v>
      </c>
      <c r="C2507" s="128" t="s">
        <v>15549</v>
      </c>
      <c r="D2507" s="52"/>
      <c r="E2507" s="52" t="s">
        <v>15550</v>
      </c>
      <c r="F2507" s="52"/>
      <c r="G2507" s="134" t="s">
        <v>15551</v>
      </c>
      <c r="H2507" s="52" t="s">
        <v>292</v>
      </c>
      <c r="I2507" s="52">
        <v>6932485014217</v>
      </c>
      <c r="J2507" s="52">
        <v>194846429795</v>
      </c>
      <c r="K2507" s="52" t="s">
        <v>14384</v>
      </c>
    </row>
    <row r="2508" spans="1:11">
      <c r="A2508" s="52" t="s">
        <v>762</v>
      </c>
      <c r="B2508" s="52" t="s">
        <v>15552</v>
      </c>
      <c r="C2508" s="128" t="s">
        <v>15553</v>
      </c>
      <c r="D2508" s="52"/>
      <c r="E2508" s="52" t="s">
        <v>15554</v>
      </c>
      <c r="F2508" s="52"/>
      <c r="G2508" s="134" t="s">
        <v>15555</v>
      </c>
      <c r="H2508" s="52" t="s">
        <v>762</v>
      </c>
      <c r="I2508" s="52">
        <v>6932485013234</v>
      </c>
      <c r="J2508" s="52">
        <v>194846429047</v>
      </c>
      <c r="K2508" s="52" t="s">
        <v>14384</v>
      </c>
    </row>
    <row r="2509" spans="1:11">
      <c r="A2509" s="52" t="s">
        <v>1679</v>
      </c>
      <c r="B2509" s="52" t="s">
        <v>16752</v>
      </c>
      <c r="C2509" s="128" t="s">
        <v>17503</v>
      </c>
      <c r="D2509" s="52" t="s">
        <v>17837</v>
      </c>
      <c r="E2509" s="52"/>
      <c r="F2509" s="52"/>
      <c r="G2509" s="134" t="s">
        <v>18637</v>
      </c>
      <c r="H2509" s="134" t="s">
        <v>1679</v>
      </c>
      <c r="I2509" s="52" t="e">
        <v>#N/A</v>
      </c>
      <c r="J2509" s="52" t="e">
        <v>#N/A</v>
      </c>
      <c r="K2509" s="52" t="s">
        <v>18940</v>
      </c>
    </row>
    <row r="2510" spans="1:11">
      <c r="A2510" s="52" t="s">
        <v>762</v>
      </c>
      <c r="B2510" s="52" t="s">
        <v>15559</v>
      </c>
      <c r="C2510" s="128" t="s">
        <v>15560</v>
      </c>
      <c r="D2510" s="52"/>
      <c r="E2510" s="52" t="s">
        <v>15561</v>
      </c>
      <c r="F2510" s="52"/>
      <c r="G2510" s="134" t="s">
        <v>15562</v>
      </c>
      <c r="H2510" s="52" t="s">
        <v>762</v>
      </c>
      <c r="I2510" s="52">
        <v>6932485014149</v>
      </c>
      <c r="J2510" s="52">
        <v>194846429740</v>
      </c>
      <c r="K2510" s="52" t="s">
        <v>14384</v>
      </c>
    </row>
    <row r="2511" spans="1:11">
      <c r="A2511" s="52" t="s">
        <v>4002</v>
      </c>
      <c r="B2511" s="52" t="s">
        <v>15563</v>
      </c>
      <c r="C2511" s="128" t="s">
        <v>15564</v>
      </c>
      <c r="D2511" s="52"/>
      <c r="E2511" s="52" t="s">
        <v>15565</v>
      </c>
      <c r="F2511" s="52"/>
      <c r="G2511" s="134" t="s">
        <v>15566</v>
      </c>
      <c r="H2511" s="52" t="s">
        <v>4002</v>
      </c>
      <c r="I2511" s="52">
        <v>6932485012497</v>
      </c>
      <c r="J2511" s="52">
        <v>194846428354</v>
      </c>
      <c r="K2511" s="52" t="s">
        <v>14384</v>
      </c>
    </row>
    <row r="2512" spans="1:11">
      <c r="A2512" s="52" t="s">
        <v>15567</v>
      </c>
      <c r="B2512" s="52" t="s">
        <v>15568</v>
      </c>
      <c r="C2512" s="128" t="s">
        <v>15569</v>
      </c>
      <c r="D2512" s="52"/>
      <c r="E2512" s="52" t="s">
        <v>15570</v>
      </c>
      <c r="F2512" s="52"/>
      <c r="G2512" s="134" t="s">
        <v>15571</v>
      </c>
      <c r="H2512" s="52" t="s">
        <v>15567</v>
      </c>
      <c r="I2512" s="52">
        <v>6932485013746</v>
      </c>
      <c r="J2512" s="52">
        <v>194846429429</v>
      </c>
      <c r="K2512" s="52" t="s">
        <v>14384</v>
      </c>
    </row>
    <row r="2513" spans="1:11">
      <c r="A2513" s="52" t="s">
        <v>762</v>
      </c>
      <c r="B2513" s="52" t="s">
        <v>15572</v>
      </c>
      <c r="C2513" s="128" t="s">
        <v>15573</v>
      </c>
      <c r="D2513" s="52"/>
      <c r="E2513" s="52" t="s">
        <v>15574</v>
      </c>
      <c r="F2513" s="52"/>
      <c r="G2513" s="134" t="s">
        <v>15575</v>
      </c>
      <c r="H2513" s="52" t="s">
        <v>762</v>
      </c>
      <c r="I2513" s="52">
        <v>6932485012268</v>
      </c>
      <c r="J2513" s="52">
        <v>194846428194</v>
      </c>
      <c r="K2513" s="52" t="s">
        <v>14384</v>
      </c>
    </row>
    <row r="2514" spans="1:11">
      <c r="A2514" s="52" t="s">
        <v>769</v>
      </c>
      <c r="B2514" s="52" t="s">
        <v>14993</v>
      </c>
      <c r="C2514" s="128" t="s">
        <v>14994</v>
      </c>
      <c r="D2514" s="52"/>
      <c r="E2514" s="52"/>
      <c r="F2514" s="52"/>
      <c r="G2514" s="134" t="s">
        <v>14995</v>
      </c>
      <c r="H2514" s="134" t="s">
        <v>769</v>
      </c>
      <c r="I2514" s="52" t="e">
        <v>#N/A</v>
      </c>
      <c r="J2514" s="52" t="e">
        <v>#N/A</v>
      </c>
      <c r="K2514" s="52" t="s">
        <v>14384</v>
      </c>
    </row>
    <row r="2515" spans="1:11">
      <c r="A2515" s="52" t="s">
        <v>762</v>
      </c>
      <c r="B2515" s="52" t="s">
        <v>15578</v>
      </c>
      <c r="C2515" s="128" t="s">
        <v>15579</v>
      </c>
      <c r="D2515" s="52"/>
      <c r="E2515" s="52" t="s">
        <v>15580</v>
      </c>
      <c r="F2515" s="52"/>
      <c r="G2515" s="134" t="s">
        <v>15581</v>
      </c>
      <c r="H2515" s="52" t="s">
        <v>762</v>
      </c>
      <c r="I2515" s="52">
        <v>6932485013302</v>
      </c>
      <c r="J2515" s="52">
        <v>194846429115</v>
      </c>
      <c r="K2515" s="52" t="s">
        <v>14384</v>
      </c>
    </row>
    <row r="2516" spans="1:11">
      <c r="A2516" s="52" t="s">
        <v>15387</v>
      </c>
      <c r="B2516" s="52" t="s">
        <v>15582</v>
      </c>
      <c r="C2516" s="128" t="s">
        <v>15583</v>
      </c>
      <c r="D2516" s="52"/>
      <c r="E2516" s="52" t="s">
        <v>15584</v>
      </c>
      <c r="F2516" s="52"/>
      <c r="G2516" s="134" t="s">
        <v>15585</v>
      </c>
      <c r="H2516" s="52" t="s">
        <v>15387</v>
      </c>
      <c r="I2516" s="52">
        <v>6932485013487</v>
      </c>
      <c r="J2516" s="52">
        <v>194846429160</v>
      </c>
      <c r="K2516" s="52" t="s">
        <v>14384</v>
      </c>
    </row>
    <row r="2517" spans="1:11">
      <c r="A2517" s="52" t="s">
        <v>2467</v>
      </c>
      <c r="B2517" s="52" t="s">
        <v>5308</v>
      </c>
      <c r="C2517" s="128" t="s">
        <v>6411</v>
      </c>
      <c r="D2517" s="52" t="s">
        <v>818</v>
      </c>
      <c r="E2517" s="52">
        <v>0</v>
      </c>
      <c r="F2517" s="52" t="s">
        <v>6412</v>
      </c>
      <c r="G2517" s="134" t="s">
        <v>6413</v>
      </c>
      <c r="H2517" s="134" t="s">
        <v>2467</v>
      </c>
      <c r="I2517" s="52" t="s">
        <v>818</v>
      </c>
      <c r="J2517" s="52" t="e">
        <v>#N/A</v>
      </c>
      <c r="K2517" s="52"/>
    </row>
    <row r="2518" spans="1:11">
      <c r="A2518" s="52" t="s">
        <v>1679</v>
      </c>
      <c r="B2518" s="52" t="s">
        <v>16782</v>
      </c>
      <c r="C2518" s="128" t="s">
        <v>17533</v>
      </c>
      <c r="D2518" s="52" t="s">
        <v>17839</v>
      </c>
      <c r="E2518" s="52" t="s">
        <v>18063</v>
      </c>
      <c r="F2518" s="52"/>
      <c r="G2518" s="134" t="s">
        <v>18666</v>
      </c>
      <c r="H2518" s="134" t="s">
        <v>1679</v>
      </c>
      <c r="I2518" s="52" t="e">
        <v>#N/A</v>
      </c>
      <c r="J2518" s="52" t="e">
        <v>#N/A</v>
      </c>
      <c r="K2518" s="52" t="s">
        <v>18940</v>
      </c>
    </row>
    <row r="2519" spans="1:11">
      <c r="A2519" s="52" t="s">
        <v>1677</v>
      </c>
      <c r="B2519" s="52" t="s">
        <v>15591</v>
      </c>
      <c r="C2519" s="128" t="s">
        <v>15592</v>
      </c>
      <c r="D2519" s="52"/>
      <c r="E2519" s="52"/>
      <c r="F2519" s="52"/>
      <c r="G2519" s="134" t="s">
        <v>15593</v>
      </c>
      <c r="H2519" s="52" t="s">
        <v>1677</v>
      </c>
      <c r="I2519" s="52">
        <v>6932485017515</v>
      </c>
      <c r="J2519" s="52">
        <v>194846430944</v>
      </c>
      <c r="K2519" s="52" t="s">
        <v>14384</v>
      </c>
    </row>
    <row r="2520" spans="1:11">
      <c r="A2520" s="52" t="s">
        <v>2467</v>
      </c>
      <c r="B2520" s="52" t="s">
        <v>15594</v>
      </c>
      <c r="C2520" s="128" t="s">
        <v>15595</v>
      </c>
      <c r="D2520" s="52"/>
      <c r="E2520" s="52"/>
      <c r="F2520" s="52"/>
      <c r="G2520" s="134" t="s">
        <v>15596</v>
      </c>
      <c r="H2520" s="52" t="s">
        <v>2467</v>
      </c>
      <c r="I2520" s="52">
        <v>6932485012657</v>
      </c>
      <c r="J2520" s="52">
        <v>194846428514</v>
      </c>
      <c r="K2520" s="52" t="s">
        <v>14384</v>
      </c>
    </row>
    <row r="2521" spans="1:11">
      <c r="A2521" s="52" t="s">
        <v>1681</v>
      </c>
      <c r="B2521" s="52" t="s">
        <v>15597</v>
      </c>
      <c r="C2521" s="128" t="s">
        <v>15598</v>
      </c>
      <c r="D2521" s="52"/>
      <c r="E2521" s="52" t="s">
        <v>15599</v>
      </c>
      <c r="F2521" s="52"/>
      <c r="G2521" s="134" t="s">
        <v>15600</v>
      </c>
      <c r="H2521" s="52" t="s">
        <v>1681</v>
      </c>
      <c r="I2521" s="52">
        <v>6932485017096</v>
      </c>
      <c r="J2521" s="52">
        <v>194846430548</v>
      </c>
      <c r="K2521" s="52" t="s">
        <v>14384</v>
      </c>
    </row>
    <row r="2522" spans="1:11">
      <c r="A2522" s="52" t="s">
        <v>1009</v>
      </c>
      <c r="B2522" s="52" t="s">
        <v>5366</v>
      </c>
      <c r="C2522" s="128" t="s">
        <v>19556</v>
      </c>
      <c r="D2522" s="52" t="s">
        <v>818</v>
      </c>
      <c r="E2522" s="52">
        <v>0</v>
      </c>
      <c r="F2522" s="52" t="s">
        <v>6723</v>
      </c>
      <c r="G2522" s="134" t="s">
        <v>297</v>
      </c>
      <c r="H2522" s="134" t="s">
        <v>1009</v>
      </c>
      <c r="I2522" s="52" t="s">
        <v>818</v>
      </c>
      <c r="J2522" s="52" t="e">
        <v>#N/A</v>
      </c>
      <c r="K2522" s="52"/>
    </row>
    <row r="2523" spans="1:11">
      <c r="A2523" s="52" t="s">
        <v>976</v>
      </c>
      <c r="B2523" s="52" t="s">
        <v>15604</v>
      </c>
      <c r="C2523" s="128" t="s">
        <v>15605</v>
      </c>
      <c r="D2523" s="52"/>
      <c r="E2523" s="52"/>
      <c r="F2523" s="52"/>
      <c r="G2523" s="134" t="s">
        <v>15606</v>
      </c>
      <c r="H2523" s="52" t="s">
        <v>976</v>
      </c>
      <c r="I2523" s="52">
        <v>6932485016037</v>
      </c>
      <c r="J2523" s="52">
        <v>194846430159</v>
      </c>
      <c r="K2523" s="52" t="s">
        <v>14384</v>
      </c>
    </row>
    <row r="2524" spans="1:11">
      <c r="A2524" s="52" t="s">
        <v>1679</v>
      </c>
      <c r="B2524" s="52" t="s">
        <v>16691</v>
      </c>
      <c r="C2524" s="128" t="s">
        <v>17441</v>
      </c>
      <c r="D2524" s="52" t="s">
        <v>17832</v>
      </c>
      <c r="E2524" s="52"/>
      <c r="F2524" s="52"/>
      <c r="G2524" s="134" t="s">
        <v>18575</v>
      </c>
      <c r="H2524" s="134" t="s">
        <v>1679</v>
      </c>
      <c r="I2524" s="52" t="e">
        <v>#N/A</v>
      </c>
      <c r="J2524" s="52" t="e">
        <v>#N/A</v>
      </c>
      <c r="K2524" s="52" t="s">
        <v>18940</v>
      </c>
    </row>
    <row r="2525" spans="1:11">
      <c r="A2525" s="52" t="s">
        <v>14916</v>
      </c>
      <c r="B2525" s="52" t="s">
        <v>15610</v>
      </c>
      <c r="C2525" s="128" t="s">
        <v>15611</v>
      </c>
      <c r="D2525" s="52"/>
      <c r="E2525" s="52" t="s">
        <v>15612</v>
      </c>
      <c r="F2525" s="52"/>
      <c r="G2525" s="134" t="s">
        <v>15613</v>
      </c>
      <c r="H2525" s="52" t="s">
        <v>14916</v>
      </c>
      <c r="I2525" s="52">
        <v>6932485013852</v>
      </c>
      <c r="J2525" s="52">
        <v>194846429559</v>
      </c>
      <c r="K2525" s="52" t="s">
        <v>14384</v>
      </c>
    </row>
    <row r="2526" spans="1:11">
      <c r="A2526" s="52" t="s">
        <v>943</v>
      </c>
      <c r="B2526" s="52" t="s">
        <v>15614</v>
      </c>
      <c r="C2526" s="128" t="s">
        <v>15615</v>
      </c>
      <c r="D2526" s="52"/>
      <c r="E2526" s="52" t="s">
        <v>15616</v>
      </c>
      <c r="F2526" s="52"/>
      <c r="G2526" s="134" t="s">
        <v>15617</v>
      </c>
      <c r="H2526" s="52" t="s">
        <v>943</v>
      </c>
      <c r="I2526" s="52">
        <v>6932485017218</v>
      </c>
      <c r="J2526" s="52">
        <v>194846430661</v>
      </c>
      <c r="K2526" s="52" t="s">
        <v>14384</v>
      </c>
    </row>
    <row r="2527" spans="1:11">
      <c r="A2527" s="52" t="s">
        <v>461</v>
      </c>
      <c r="B2527" s="52" t="s">
        <v>15618</v>
      </c>
      <c r="C2527" s="128" t="s">
        <v>15619</v>
      </c>
      <c r="D2527" s="52"/>
      <c r="E2527" s="52" t="s">
        <v>15620</v>
      </c>
      <c r="F2527" s="52"/>
      <c r="G2527" s="134" t="s">
        <v>15621</v>
      </c>
      <c r="H2527" s="52" t="s">
        <v>461</v>
      </c>
      <c r="I2527" s="52">
        <v>6932485012985</v>
      </c>
      <c r="J2527" s="52">
        <v>194846428798</v>
      </c>
      <c r="K2527" s="52" t="s">
        <v>14384</v>
      </c>
    </row>
    <row r="2528" spans="1:11">
      <c r="A2528" s="52" t="s">
        <v>982</v>
      </c>
      <c r="B2528" s="52" t="s">
        <v>15622</v>
      </c>
      <c r="C2528" s="128" t="s">
        <v>15623</v>
      </c>
      <c r="D2528" s="52"/>
      <c r="E2528" s="52" t="s">
        <v>15624</v>
      </c>
      <c r="F2528" s="52"/>
      <c r="G2528" s="134" t="s">
        <v>15625</v>
      </c>
      <c r="H2528" s="52" t="s">
        <v>982</v>
      </c>
      <c r="I2528" s="52">
        <v>6932485011629</v>
      </c>
      <c r="J2528" s="52">
        <v>194846427463</v>
      </c>
      <c r="K2528" s="52" t="s">
        <v>14384</v>
      </c>
    </row>
    <row r="2529" spans="1:11">
      <c r="A2529" s="52" t="s">
        <v>15626</v>
      </c>
      <c r="B2529" s="52" t="s">
        <v>15627</v>
      </c>
      <c r="C2529" s="128" t="s">
        <v>15628</v>
      </c>
      <c r="D2529" s="52"/>
      <c r="E2529" s="52" t="s">
        <v>15629</v>
      </c>
      <c r="F2529" s="52"/>
      <c r="G2529" s="134" t="s">
        <v>15630</v>
      </c>
      <c r="H2529" s="52" t="s">
        <v>15626</v>
      </c>
      <c r="I2529" s="52">
        <v>6932485017317</v>
      </c>
      <c r="J2529" s="52">
        <v>194846430746</v>
      </c>
      <c r="K2529" s="52" t="s">
        <v>14384</v>
      </c>
    </row>
    <row r="2530" spans="1:11">
      <c r="A2530" s="52" t="s">
        <v>1679</v>
      </c>
      <c r="B2530" s="52" t="s">
        <v>16829</v>
      </c>
      <c r="C2530" s="128" t="s">
        <v>17580</v>
      </c>
      <c r="D2530" s="52" t="s">
        <v>17844</v>
      </c>
      <c r="E2530" s="52"/>
      <c r="F2530" s="52"/>
      <c r="G2530" s="134" t="s">
        <v>18575</v>
      </c>
      <c r="H2530" s="134" t="s">
        <v>1679</v>
      </c>
      <c r="I2530" s="52" t="e">
        <v>#N/A</v>
      </c>
      <c r="J2530" s="52" t="e">
        <v>#N/A</v>
      </c>
      <c r="K2530" s="52" t="s">
        <v>18940</v>
      </c>
    </row>
    <row r="2531" spans="1:11">
      <c r="A2531" s="52" t="s">
        <v>4002</v>
      </c>
      <c r="B2531" s="52" t="s">
        <v>15634</v>
      </c>
      <c r="C2531" s="128" t="s">
        <v>15635</v>
      </c>
      <c r="D2531" s="52"/>
      <c r="E2531" s="52" t="s">
        <v>15636</v>
      </c>
      <c r="F2531" s="52"/>
      <c r="G2531" s="134" t="s">
        <v>15637</v>
      </c>
      <c r="H2531" s="52" t="s">
        <v>4002</v>
      </c>
      <c r="I2531" s="52">
        <v>6932485010820</v>
      </c>
      <c r="J2531" s="52">
        <v>194846426794</v>
      </c>
      <c r="K2531" s="52" t="s">
        <v>14384</v>
      </c>
    </row>
    <row r="2532" spans="1:11">
      <c r="A2532" s="52" t="s">
        <v>783</v>
      </c>
      <c r="B2532" s="52" t="s">
        <v>10005</v>
      </c>
      <c r="C2532" s="128" t="s">
        <v>9440</v>
      </c>
      <c r="D2532" s="52"/>
      <c r="E2532" s="52" t="s">
        <v>11672</v>
      </c>
      <c r="F2532" s="52"/>
      <c r="G2532" s="134" t="s">
        <v>10510</v>
      </c>
      <c r="H2532" s="52" t="s">
        <v>783</v>
      </c>
      <c r="I2532" s="52" t="s">
        <v>818</v>
      </c>
      <c r="J2532" s="52" t="e">
        <v>#N/A</v>
      </c>
      <c r="K2532" s="52"/>
    </row>
    <row r="2533" spans="1:11">
      <c r="A2533" s="52" t="s">
        <v>1678</v>
      </c>
      <c r="B2533" s="52" t="s">
        <v>15642</v>
      </c>
      <c r="C2533" s="128" t="s">
        <v>15643</v>
      </c>
      <c r="D2533" s="52"/>
      <c r="E2533" s="52" t="s">
        <v>15644</v>
      </c>
      <c r="F2533" s="52"/>
      <c r="G2533" s="134" t="s">
        <v>15645</v>
      </c>
      <c r="H2533" s="52" t="s">
        <v>1678</v>
      </c>
      <c r="I2533" s="52">
        <v>6932485017003</v>
      </c>
      <c r="J2533" s="52">
        <v>194846430456</v>
      </c>
      <c r="K2533" s="52" t="s">
        <v>14384</v>
      </c>
    </row>
    <row r="2534" spans="1:11">
      <c r="A2534" s="52" t="s">
        <v>5928</v>
      </c>
      <c r="B2534" s="52" t="s">
        <v>15646</v>
      </c>
      <c r="C2534" s="128" t="s">
        <v>15647</v>
      </c>
      <c r="D2534" s="52"/>
      <c r="E2534" s="52" t="s">
        <v>15648</v>
      </c>
      <c r="F2534" s="52"/>
      <c r="G2534" s="134" t="s">
        <v>15649</v>
      </c>
      <c r="H2534" s="52" t="s">
        <v>5928</v>
      </c>
      <c r="I2534" s="52">
        <v>6932485011858</v>
      </c>
      <c r="J2534" s="52">
        <v>194846427692</v>
      </c>
      <c r="K2534" s="52" t="s">
        <v>14384</v>
      </c>
    </row>
    <row r="2535" spans="1:11">
      <c r="A2535" s="52" t="s">
        <v>17130</v>
      </c>
      <c r="B2535" s="52" t="s">
        <v>1102</v>
      </c>
      <c r="C2535" s="128" t="s">
        <v>17370</v>
      </c>
      <c r="D2535" s="52" t="s">
        <v>1103</v>
      </c>
      <c r="E2535" s="52" t="s">
        <v>17974</v>
      </c>
      <c r="F2535" s="52"/>
      <c r="G2535" s="134" t="s">
        <v>18502</v>
      </c>
      <c r="H2535" s="134" t="s">
        <v>17130</v>
      </c>
      <c r="I2535" s="52" t="e">
        <v>#N/A</v>
      </c>
      <c r="J2535" s="52" t="e">
        <v>#N/A</v>
      </c>
      <c r="K2535" s="52" t="s">
        <v>18940</v>
      </c>
    </row>
    <row r="2536" spans="1:11">
      <c r="A2536" s="52" t="s">
        <v>292</v>
      </c>
      <c r="B2536" s="52" t="s">
        <v>15653</v>
      </c>
      <c r="C2536" s="128" t="s">
        <v>15654</v>
      </c>
      <c r="D2536" s="52"/>
      <c r="E2536" s="52" t="s">
        <v>15655</v>
      </c>
      <c r="F2536" s="52"/>
      <c r="G2536" s="134" t="s">
        <v>15656</v>
      </c>
      <c r="H2536" s="52" t="s">
        <v>292</v>
      </c>
      <c r="I2536" s="52">
        <v>6932485016006</v>
      </c>
      <c r="J2536" s="52">
        <v>194846430128</v>
      </c>
      <c r="K2536" s="52" t="s">
        <v>14384</v>
      </c>
    </row>
    <row r="2537" spans="1:11">
      <c r="A2537" s="52" t="s">
        <v>1679</v>
      </c>
      <c r="B2537" s="52" t="s">
        <v>16608</v>
      </c>
      <c r="C2537" s="128" t="s">
        <v>17359</v>
      </c>
      <c r="D2537" s="52" t="s">
        <v>17823</v>
      </c>
      <c r="E2537" s="52"/>
      <c r="F2537" s="52"/>
      <c r="G2537" s="134" t="s">
        <v>18491</v>
      </c>
      <c r="H2537" s="134" t="s">
        <v>1679</v>
      </c>
      <c r="I2537" s="52" t="e">
        <v>#N/A</v>
      </c>
      <c r="J2537" s="52" t="e">
        <v>#N/A</v>
      </c>
      <c r="K2537" s="52" t="s">
        <v>18940</v>
      </c>
    </row>
    <row r="2538" spans="1:11">
      <c r="A2538" s="52" t="s">
        <v>15661</v>
      </c>
      <c r="B2538" s="52" t="s">
        <v>15662</v>
      </c>
      <c r="C2538" s="128" t="s">
        <v>15663</v>
      </c>
      <c r="D2538" s="52"/>
      <c r="E2538" s="52" t="s">
        <v>15664</v>
      </c>
      <c r="F2538" s="52"/>
      <c r="G2538" s="134" t="s">
        <v>15665</v>
      </c>
      <c r="H2538" s="52" t="s">
        <v>15661</v>
      </c>
      <c r="I2538" s="52">
        <v>6932485013678</v>
      </c>
      <c r="J2538" s="52">
        <v>194846429351</v>
      </c>
      <c r="K2538" s="52" t="s">
        <v>14384</v>
      </c>
    </row>
    <row r="2539" spans="1:11">
      <c r="A2539" s="52" t="s">
        <v>762</v>
      </c>
      <c r="B2539" s="52" t="s">
        <v>15666</v>
      </c>
      <c r="C2539" s="128" t="s">
        <v>15667</v>
      </c>
      <c r="D2539" s="52"/>
      <c r="E2539" s="52"/>
      <c r="F2539" s="52"/>
      <c r="G2539" s="134" t="s">
        <v>15668</v>
      </c>
      <c r="H2539" s="52" t="s">
        <v>762</v>
      </c>
      <c r="I2539" s="52">
        <v>6932485012541</v>
      </c>
      <c r="J2539" s="52">
        <v>194846428408</v>
      </c>
      <c r="K2539" s="52" t="s">
        <v>14384</v>
      </c>
    </row>
    <row r="2540" spans="1:11">
      <c r="A2540" s="52" t="s">
        <v>15669</v>
      </c>
      <c r="B2540" s="52" t="s">
        <v>15670</v>
      </c>
      <c r="C2540" s="128" t="s">
        <v>15671</v>
      </c>
      <c r="D2540" s="52"/>
      <c r="E2540" s="52" t="s">
        <v>15672</v>
      </c>
      <c r="F2540" s="52"/>
      <c r="G2540" s="134" t="s">
        <v>15673</v>
      </c>
      <c r="H2540" s="52" t="s">
        <v>15669</v>
      </c>
      <c r="I2540" s="52">
        <v>6932485013913</v>
      </c>
      <c r="J2540" s="52">
        <v>194846429610</v>
      </c>
      <c r="K2540" s="52" t="s">
        <v>14384</v>
      </c>
    </row>
    <row r="2541" spans="1:11">
      <c r="A2541" s="52" t="s">
        <v>1681</v>
      </c>
      <c r="B2541" s="52" t="s">
        <v>15674</v>
      </c>
      <c r="C2541" s="128" t="s">
        <v>15675</v>
      </c>
      <c r="D2541" s="52"/>
      <c r="E2541" s="52" t="s">
        <v>15676</v>
      </c>
      <c r="F2541" s="52"/>
      <c r="G2541" s="134" t="s">
        <v>15677</v>
      </c>
      <c r="H2541" s="52" t="s">
        <v>1681</v>
      </c>
      <c r="I2541" s="52">
        <v>6932485012442</v>
      </c>
      <c r="J2541" s="52">
        <v>194846428309</v>
      </c>
      <c r="K2541" s="52" t="s">
        <v>14384</v>
      </c>
    </row>
    <row r="2542" spans="1:11">
      <c r="A2542" s="52" t="s">
        <v>762</v>
      </c>
      <c r="B2542" s="52" t="s">
        <v>15678</v>
      </c>
      <c r="C2542" s="128" t="s">
        <v>15679</v>
      </c>
      <c r="D2542" s="52"/>
      <c r="E2542" s="52"/>
      <c r="F2542" s="52"/>
      <c r="G2542" s="134" t="s">
        <v>15680</v>
      </c>
      <c r="H2542" s="52" t="s">
        <v>762</v>
      </c>
      <c r="I2542" s="52">
        <v>6932485017393</v>
      </c>
      <c r="J2542" s="52">
        <v>194846430821</v>
      </c>
      <c r="K2542" s="52" t="s">
        <v>14384</v>
      </c>
    </row>
    <row r="2543" spans="1:11">
      <c r="A2543" s="52" t="s">
        <v>1678</v>
      </c>
      <c r="B2543" s="52" t="s">
        <v>15681</v>
      </c>
      <c r="C2543" s="128" t="s">
        <v>15682</v>
      </c>
      <c r="D2543" s="52"/>
      <c r="E2543" s="52" t="s">
        <v>15683</v>
      </c>
      <c r="F2543" s="52"/>
      <c r="G2543" s="134" t="s">
        <v>15684</v>
      </c>
      <c r="H2543" s="52" t="s">
        <v>1678</v>
      </c>
      <c r="I2543" s="52">
        <v>6932485012534</v>
      </c>
      <c r="J2543" s="52">
        <v>194846428392</v>
      </c>
      <c r="K2543" s="52" t="s">
        <v>14384</v>
      </c>
    </row>
    <row r="2544" spans="1:11">
      <c r="A2544" s="52" t="s">
        <v>1009</v>
      </c>
      <c r="B2544" s="52" t="s">
        <v>15685</v>
      </c>
      <c r="C2544" s="128" t="s">
        <v>15686</v>
      </c>
      <c r="D2544" s="52"/>
      <c r="E2544" s="52" t="s">
        <v>15687</v>
      </c>
      <c r="F2544" s="52"/>
      <c r="G2544" s="134" t="s">
        <v>15688</v>
      </c>
      <c r="H2544" s="52" t="s">
        <v>1009</v>
      </c>
      <c r="I2544" s="52">
        <v>6932485011735</v>
      </c>
      <c r="J2544" s="52">
        <v>194846427579</v>
      </c>
      <c r="K2544" s="52" t="s">
        <v>14384</v>
      </c>
    </row>
    <row r="2545" spans="1:11">
      <c r="A2545" s="52" t="s">
        <v>1678</v>
      </c>
      <c r="B2545" s="52" t="s">
        <v>14389</v>
      </c>
      <c r="C2545" s="128" t="s">
        <v>14390</v>
      </c>
      <c r="D2545" s="52"/>
      <c r="E2545" s="52"/>
      <c r="F2545" s="52"/>
      <c r="G2545" s="134" t="s">
        <v>14391</v>
      </c>
      <c r="H2545" s="134" t="s">
        <v>1678</v>
      </c>
      <c r="I2545" s="52" t="e">
        <v>#N/A</v>
      </c>
      <c r="J2545" s="52" t="e">
        <v>#N/A</v>
      </c>
      <c r="K2545" s="52" t="s">
        <v>14384</v>
      </c>
    </row>
    <row r="2546" spans="1:11">
      <c r="A2546" s="52" t="s">
        <v>946</v>
      </c>
      <c r="B2546" s="52" t="s">
        <v>15694</v>
      </c>
      <c r="C2546" s="128" t="s">
        <v>15695</v>
      </c>
      <c r="D2546" s="52"/>
      <c r="E2546" s="52" t="s">
        <v>15696</v>
      </c>
      <c r="F2546" s="52"/>
      <c r="G2546" s="134" t="s">
        <v>15697</v>
      </c>
      <c r="H2546" s="52" t="s">
        <v>946</v>
      </c>
      <c r="I2546" s="52">
        <v>6932485012992</v>
      </c>
      <c r="J2546" s="52">
        <v>194846428804</v>
      </c>
      <c r="K2546" s="52" t="s">
        <v>14384</v>
      </c>
    </row>
    <row r="2547" spans="1:11">
      <c r="A2547" s="52" t="s">
        <v>762</v>
      </c>
      <c r="B2547" s="52" t="s">
        <v>14711</v>
      </c>
      <c r="C2547" s="128" t="s">
        <v>14712</v>
      </c>
      <c r="D2547" s="52"/>
      <c r="E2547" s="52"/>
      <c r="F2547" s="52"/>
      <c r="G2547" s="134" t="s">
        <v>14713</v>
      </c>
      <c r="H2547" s="134" t="s">
        <v>762</v>
      </c>
      <c r="I2547" s="52" t="e">
        <v>#N/A</v>
      </c>
      <c r="J2547" s="52" t="e">
        <v>#N/A</v>
      </c>
      <c r="K2547" s="52" t="s">
        <v>14384</v>
      </c>
    </row>
    <row r="2548" spans="1:11">
      <c r="A2548" s="52" t="s">
        <v>1513</v>
      </c>
      <c r="B2548" s="52" t="s">
        <v>15699</v>
      </c>
      <c r="C2548" s="128" t="s">
        <v>15700</v>
      </c>
      <c r="D2548" s="52"/>
      <c r="E2548" s="52" t="s">
        <v>15701</v>
      </c>
      <c r="F2548" s="52"/>
      <c r="G2548" s="134" t="s">
        <v>15702</v>
      </c>
      <c r="H2548" s="52" t="s">
        <v>1513</v>
      </c>
      <c r="I2548" s="52">
        <v>6932485011797</v>
      </c>
      <c r="J2548" s="52">
        <v>194846427630</v>
      </c>
      <c r="K2548" s="52" t="s">
        <v>14384</v>
      </c>
    </row>
    <row r="2549" spans="1:11">
      <c r="A2549" s="52" t="s">
        <v>946</v>
      </c>
      <c r="B2549" s="52" t="s">
        <v>15703</v>
      </c>
      <c r="C2549" s="128" t="s">
        <v>15704</v>
      </c>
      <c r="D2549" s="52"/>
      <c r="E2549" s="52" t="s">
        <v>15705</v>
      </c>
      <c r="F2549" s="52"/>
      <c r="G2549" s="134" t="s">
        <v>15706</v>
      </c>
      <c r="H2549" s="52" t="s">
        <v>946</v>
      </c>
      <c r="I2549" s="52">
        <v>6932485011728</v>
      </c>
      <c r="J2549" s="52">
        <v>194846427548</v>
      </c>
      <c r="K2549" s="52" t="s">
        <v>14384</v>
      </c>
    </row>
    <row r="2550" spans="1:11">
      <c r="A2550" s="52" t="s">
        <v>4002</v>
      </c>
      <c r="B2550" s="52" t="s">
        <v>15707</v>
      </c>
      <c r="C2550" s="128" t="s">
        <v>15708</v>
      </c>
      <c r="D2550" s="52"/>
      <c r="E2550" s="52" t="s">
        <v>15709</v>
      </c>
      <c r="F2550" s="52"/>
      <c r="G2550" s="134" t="s">
        <v>15710</v>
      </c>
      <c r="H2550" s="52" t="s">
        <v>4002</v>
      </c>
      <c r="I2550" s="52">
        <v>6932485011643</v>
      </c>
      <c r="J2550" s="52">
        <v>194846427470</v>
      </c>
      <c r="K2550" s="52" t="s">
        <v>14384</v>
      </c>
    </row>
    <row r="2551" spans="1:11">
      <c r="A2551" s="52" t="s">
        <v>1679</v>
      </c>
      <c r="B2551" s="52" t="s">
        <v>16694</v>
      </c>
      <c r="C2551" s="128" t="s">
        <v>17445</v>
      </c>
      <c r="D2551" s="52" t="s">
        <v>17833</v>
      </c>
      <c r="E2551" s="52"/>
      <c r="F2551" s="52"/>
      <c r="G2551" s="134" t="s">
        <v>18579</v>
      </c>
      <c r="H2551" s="134" t="s">
        <v>1679</v>
      </c>
      <c r="I2551" s="52" t="e">
        <v>#N/A</v>
      </c>
      <c r="J2551" s="52" t="e">
        <v>#N/A</v>
      </c>
      <c r="K2551" s="52" t="s">
        <v>18940</v>
      </c>
    </row>
    <row r="2552" spans="1:11">
      <c r="A2552" s="52" t="s">
        <v>762</v>
      </c>
      <c r="B2552" s="52" t="s">
        <v>15711</v>
      </c>
      <c r="C2552" s="128" t="s">
        <v>15712</v>
      </c>
      <c r="D2552" s="52"/>
      <c r="E2552" s="52" t="s">
        <v>15713</v>
      </c>
      <c r="F2552" s="52"/>
      <c r="G2552" s="134" t="s">
        <v>15714</v>
      </c>
      <c r="H2552" s="52" t="s">
        <v>762</v>
      </c>
      <c r="I2552" s="52">
        <v>6932485012565</v>
      </c>
      <c r="J2552" s="52">
        <v>194846428422</v>
      </c>
      <c r="K2552" s="52" t="s">
        <v>14384</v>
      </c>
    </row>
    <row r="2553" spans="1:11">
      <c r="A2553" s="52" t="s">
        <v>1513</v>
      </c>
      <c r="B2553" s="52" t="s">
        <v>15715</v>
      </c>
      <c r="C2553" s="128" t="s">
        <v>15716</v>
      </c>
      <c r="D2553" s="52"/>
      <c r="E2553" s="52" t="s">
        <v>15717</v>
      </c>
      <c r="F2553" s="52"/>
      <c r="G2553" s="134" t="s">
        <v>15718</v>
      </c>
      <c r="H2553" s="52" t="s">
        <v>1513</v>
      </c>
      <c r="I2553" s="52">
        <v>6932485012831</v>
      </c>
      <c r="J2553" s="52">
        <v>194846428699</v>
      </c>
      <c r="K2553" s="52" t="s">
        <v>14384</v>
      </c>
    </row>
    <row r="2554" spans="1:11">
      <c r="A2554" s="52" t="s">
        <v>2467</v>
      </c>
      <c r="B2554" s="52" t="s">
        <v>15719</v>
      </c>
      <c r="C2554" s="128" t="s">
        <v>15720</v>
      </c>
      <c r="D2554" s="52"/>
      <c r="E2554" s="52" t="s">
        <v>15721</v>
      </c>
      <c r="F2554" s="52"/>
      <c r="G2554" s="134" t="s">
        <v>15722</v>
      </c>
      <c r="H2554" s="52" t="s">
        <v>2467</v>
      </c>
      <c r="I2554" s="52">
        <v>6932485012572</v>
      </c>
      <c r="J2554" s="52">
        <v>194846428439</v>
      </c>
      <c r="K2554" s="52" t="s">
        <v>14384</v>
      </c>
    </row>
    <row r="2555" spans="1:11">
      <c r="A2555" s="52" t="s">
        <v>6326</v>
      </c>
      <c r="B2555" s="52" t="s">
        <v>15723</v>
      </c>
      <c r="C2555" s="128" t="s">
        <v>15724</v>
      </c>
      <c r="D2555" s="52"/>
      <c r="E2555" s="52" t="s">
        <v>15725</v>
      </c>
      <c r="F2555" s="52"/>
      <c r="G2555" s="134" t="s">
        <v>15726</v>
      </c>
      <c r="H2555" s="52" t="s">
        <v>6326</v>
      </c>
      <c r="I2555" s="52">
        <v>6932485012503</v>
      </c>
      <c r="J2555" s="52">
        <v>194846428361</v>
      </c>
      <c r="K2555" s="52" t="s">
        <v>14384</v>
      </c>
    </row>
    <row r="2556" spans="1:11">
      <c r="A2556" s="52" t="s">
        <v>2467</v>
      </c>
      <c r="B2556" s="52" t="s">
        <v>15727</v>
      </c>
      <c r="C2556" s="128" t="s">
        <v>15728</v>
      </c>
      <c r="D2556" s="52"/>
      <c r="E2556" s="52" t="s">
        <v>15729</v>
      </c>
      <c r="F2556" s="52"/>
      <c r="G2556" s="134" t="s">
        <v>15730</v>
      </c>
      <c r="H2556" s="52" t="s">
        <v>2467</v>
      </c>
      <c r="I2556" s="52">
        <v>6932485011773</v>
      </c>
      <c r="J2556" s="52">
        <v>194846427616</v>
      </c>
      <c r="K2556" s="52" t="s">
        <v>14384</v>
      </c>
    </row>
    <row r="2557" spans="1:11">
      <c r="A2557" s="52" t="s">
        <v>976</v>
      </c>
      <c r="B2557" s="52" t="s">
        <v>10144</v>
      </c>
      <c r="C2557" s="128" t="s">
        <v>9631</v>
      </c>
      <c r="D2557" s="52"/>
      <c r="E2557" s="52">
        <v>0</v>
      </c>
      <c r="F2557" s="52"/>
      <c r="G2557" s="134" t="s">
        <v>10701</v>
      </c>
      <c r="H2557" s="134" t="s">
        <v>976</v>
      </c>
      <c r="I2557" s="52" t="e">
        <v>#N/A</v>
      </c>
      <c r="J2557" s="52" t="e">
        <v>#N/A</v>
      </c>
      <c r="K2557" s="52"/>
    </row>
    <row r="2558" spans="1:11">
      <c r="A2558" s="52" t="s">
        <v>769</v>
      </c>
      <c r="B2558" s="52" t="s">
        <v>15736</v>
      </c>
      <c r="C2558" s="128" t="s">
        <v>15737</v>
      </c>
      <c r="D2558" s="52"/>
      <c r="E2558" s="52" t="s">
        <v>15738</v>
      </c>
      <c r="F2558" s="52"/>
      <c r="G2558" s="134" t="s">
        <v>15739</v>
      </c>
      <c r="H2558" s="52" t="s">
        <v>769</v>
      </c>
      <c r="I2558" s="52">
        <v>6932485013180</v>
      </c>
      <c r="J2558" s="52">
        <v>194846428996</v>
      </c>
      <c r="K2558" s="52" t="s">
        <v>14384</v>
      </c>
    </row>
    <row r="2559" spans="1:11">
      <c r="A2559" s="52" t="s">
        <v>1678</v>
      </c>
      <c r="B2559" s="52" t="s">
        <v>15740</v>
      </c>
      <c r="C2559" s="128" t="s">
        <v>15741</v>
      </c>
      <c r="D2559" s="52"/>
      <c r="E2559" s="52"/>
      <c r="F2559" s="52"/>
      <c r="G2559" s="134" t="s">
        <v>15742</v>
      </c>
      <c r="H2559" s="52" t="s">
        <v>1678</v>
      </c>
      <c r="I2559" s="52">
        <v>6932485016099</v>
      </c>
      <c r="J2559" s="52">
        <v>194846430210</v>
      </c>
      <c r="K2559" s="52" t="s">
        <v>14384</v>
      </c>
    </row>
    <row r="2560" spans="1:11">
      <c r="A2560" s="52" t="s">
        <v>946</v>
      </c>
      <c r="B2560" s="52" t="s">
        <v>15743</v>
      </c>
      <c r="C2560" s="128" t="s">
        <v>15744</v>
      </c>
      <c r="D2560" s="52"/>
      <c r="E2560" s="52"/>
      <c r="F2560" s="52"/>
      <c r="G2560" s="134" t="s">
        <v>15745</v>
      </c>
      <c r="H2560" s="52" t="s">
        <v>946</v>
      </c>
      <c r="I2560" s="52">
        <v>6932485016273</v>
      </c>
      <c r="J2560" s="52">
        <v>194846430340</v>
      </c>
      <c r="K2560" s="52" t="s">
        <v>14384</v>
      </c>
    </row>
    <row r="2561" spans="1:11">
      <c r="A2561" s="52" t="s">
        <v>976</v>
      </c>
      <c r="B2561" s="52" t="s">
        <v>10004</v>
      </c>
      <c r="C2561" s="128" t="s">
        <v>9438</v>
      </c>
      <c r="D2561" s="52"/>
      <c r="E2561" s="52">
        <v>0</v>
      </c>
      <c r="F2561" s="52"/>
      <c r="G2561" s="134" t="s">
        <v>10508</v>
      </c>
      <c r="H2561" s="134" t="s">
        <v>976</v>
      </c>
      <c r="I2561" s="52" t="e">
        <v>#N/A</v>
      </c>
      <c r="J2561" s="52" t="e">
        <v>#N/A</v>
      </c>
      <c r="K2561" s="52"/>
    </row>
    <row r="2562" spans="1:11">
      <c r="A2562" s="52" t="s">
        <v>995</v>
      </c>
      <c r="B2562" s="52" t="s">
        <v>15746</v>
      </c>
      <c r="C2562" s="128" t="s">
        <v>15747</v>
      </c>
      <c r="D2562" s="52"/>
      <c r="E2562" s="52" t="s">
        <v>15748</v>
      </c>
      <c r="F2562" s="52"/>
      <c r="G2562" s="134" t="s">
        <v>15749</v>
      </c>
      <c r="H2562" s="52" t="s">
        <v>995</v>
      </c>
      <c r="I2562" s="52">
        <v>6932485017072</v>
      </c>
      <c r="J2562" s="52">
        <v>194846430524</v>
      </c>
      <c r="K2562" s="52" t="s">
        <v>14384</v>
      </c>
    </row>
    <row r="2563" spans="1:11">
      <c r="A2563" s="52" t="s">
        <v>943</v>
      </c>
      <c r="B2563" s="52" t="s">
        <v>15750</v>
      </c>
      <c r="C2563" s="128" t="s">
        <v>15751</v>
      </c>
      <c r="D2563" s="52"/>
      <c r="E2563" s="52" t="s">
        <v>15752</v>
      </c>
      <c r="F2563" s="52"/>
      <c r="G2563" s="134" t="s">
        <v>15753</v>
      </c>
      <c r="H2563" s="52" t="s">
        <v>943</v>
      </c>
      <c r="I2563" s="52">
        <v>6932485012008</v>
      </c>
      <c r="J2563" s="52">
        <v>194846427838</v>
      </c>
      <c r="K2563" s="52" t="s">
        <v>14384</v>
      </c>
    </row>
    <row r="2564" spans="1:11">
      <c r="A2564" s="52" t="s">
        <v>976</v>
      </c>
      <c r="B2564" s="52" t="s">
        <v>15754</v>
      </c>
      <c r="C2564" s="128" t="s">
        <v>15755</v>
      </c>
      <c r="D2564" s="52"/>
      <c r="E2564" s="52"/>
      <c r="F2564" s="52"/>
      <c r="G2564" s="134" t="s">
        <v>15756</v>
      </c>
      <c r="H2564" s="52" t="s">
        <v>976</v>
      </c>
      <c r="I2564" s="52">
        <v>6932485012817</v>
      </c>
      <c r="J2564" s="52">
        <v>194846428675</v>
      </c>
      <c r="K2564" s="52" t="s">
        <v>14384</v>
      </c>
    </row>
    <row r="2565" spans="1:11">
      <c r="A2565" s="52" t="s">
        <v>769</v>
      </c>
      <c r="B2565" s="52" t="s">
        <v>15757</v>
      </c>
      <c r="C2565" s="128" t="s">
        <v>15758</v>
      </c>
      <c r="D2565" s="52"/>
      <c r="E2565" s="52" t="s">
        <v>15759</v>
      </c>
      <c r="F2565" s="52"/>
      <c r="G2565" s="134" t="s">
        <v>15760</v>
      </c>
      <c r="H2565" s="52" t="s">
        <v>769</v>
      </c>
      <c r="I2565" s="52">
        <v>6932485011025</v>
      </c>
      <c r="J2565" s="52">
        <v>194846426992</v>
      </c>
      <c r="K2565" s="52" t="s">
        <v>14384</v>
      </c>
    </row>
    <row r="2566" spans="1:11">
      <c r="A2566" s="52" t="s">
        <v>15761</v>
      </c>
      <c r="B2566" s="52" t="s">
        <v>15762</v>
      </c>
      <c r="C2566" s="128" t="s">
        <v>15763</v>
      </c>
      <c r="D2566" s="52"/>
      <c r="E2566" s="52" t="s">
        <v>15764</v>
      </c>
      <c r="F2566" s="52"/>
      <c r="G2566" s="134" t="s">
        <v>15765</v>
      </c>
      <c r="H2566" s="52" t="s">
        <v>15761</v>
      </c>
      <c r="I2566" s="52">
        <v>6932485013845</v>
      </c>
      <c r="J2566" s="52">
        <v>194846429542</v>
      </c>
      <c r="K2566" s="52" t="s">
        <v>14384</v>
      </c>
    </row>
    <row r="2567" spans="1:11">
      <c r="A2567" s="52" t="s">
        <v>1599</v>
      </c>
      <c r="B2567" s="52" t="s">
        <v>15766</v>
      </c>
      <c r="C2567" s="128" t="s">
        <v>15767</v>
      </c>
      <c r="D2567" s="52"/>
      <c r="E2567" s="52" t="s">
        <v>15768</v>
      </c>
      <c r="F2567" s="52"/>
      <c r="G2567" s="134" t="s">
        <v>15769</v>
      </c>
      <c r="H2567" s="52" t="s">
        <v>1599</v>
      </c>
      <c r="I2567" s="52">
        <v>6975159901574</v>
      </c>
      <c r="J2567" s="52">
        <v>194846427913</v>
      </c>
      <c r="K2567" s="52" t="s">
        <v>14384</v>
      </c>
    </row>
    <row r="2568" spans="1:11">
      <c r="A2568" s="52" t="s">
        <v>946</v>
      </c>
      <c r="B2568" s="52" t="s">
        <v>5271</v>
      </c>
      <c r="C2568" s="128" t="s">
        <v>3968</v>
      </c>
      <c r="D2568" s="52" t="s">
        <v>6201</v>
      </c>
      <c r="E2568" s="52">
        <v>0</v>
      </c>
      <c r="F2568" s="52"/>
      <c r="G2568" s="134" t="s">
        <v>2359</v>
      </c>
      <c r="H2568" s="134" t="s">
        <v>946</v>
      </c>
      <c r="I2568" s="52" t="s">
        <v>818</v>
      </c>
      <c r="J2568" s="52" t="e">
        <v>#N/A</v>
      </c>
      <c r="K2568" s="52"/>
    </row>
    <row r="2569" spans="1:11">
      <c r="A2569" s="52" t="s">
        <v>769</v>
      </c>
      <c r="B2569" s="52" t="s">
        <v>15773</v>
      </c>
      <c r="C2569" s="128" t="s">
        <v>15774</v>
      </c>
      <c r="D2569" s="52"/>
      <c r="E2569" s="52" t="s">
        <v>15775</v>
      </c>
      <c r="F2569" s="52"/>
      <c r="G2569" s="134" t="s">
        <v>15776</v>
      </c>
      <c r="H2569" s="52" t="s">
        <v>769</v>
      </c>
      <c r="I2569" s="52">
        <v>6932485017041</v>
      </c>
      <c r="J2569" s="52">
        <v>194846430494</v>
      </c>
      <c r="K2569" s="52" t="s">
        <v>14384</v>
      </c>
    </row>
    <row r="2570" spans="1:11">
      <c r="A2570" s="52" t="s">
        <v>14921</v>
      </c>
      <c r="B2570" s="52" t="s">
        <v>15777</v>
      </c>
      <c r="C2570" s="128" t="s">
        <v>15778</v>
      </c>
      <c r="D2570" s="52"/>
      <c r="E2570" s="52" t="s">
        <v>15779</v>
      </c>
      <c r="F2570" s="52"/>
      <c r="G2570" s="134" t="s">
        <v>15780</v>
      </c>
      <c r="H2570" s="52" t="s">
        <v>14921</v>
      </c>
      <c r="I2570" s="52">
        <v>6932485013661</v>
      </c>
      <c r="J2570" s="52">
        <v>194846429344</v>
      </c>
      <c r="K2570" s="52" t="s">
        <v>14384</v>
      </c>
    </row>
    <row r="2571" spans="1:11">
      <c r="A2571" s="52" t="s">
        <v>995</v>
      </c>
      <c r="B2571" s="52" t="s">
        <v>15781</v>
      </c>
      <c r="C2571" s="128" t="s">
        <v>15782</v>
      </c>
      <c r="D2571" s="52"/>
      <c r="E2571" s="52" t="s">
        <v>15783</v>
      </c>
      <c r="F2571" s="52"/>
      <c r="G2571" s="134" t="s">
        <v>15784</v>
      </c>
      <c r="H2571" s="52" t="s">
        <v>995</v>
      </c>
      <c r="I2571" s="52">
        <v>6932485012121</v>
      </c>
      <c r="J2571" s="52">
        <v>194846428064</v>
      </c>
      <c r="K2571" s="52" t="s">
        <v>14384</v>
      </c>
    </row>
    <row r="2572" spans="1:11">
      <c r="A2572" s="52" t="s">
        <v>15343</v>
      </c>
      <c r="B2572" s="52" t="s">
        <v>15785</v>
      </c>
      <c r="C2572" s="128" t="s">
        <v>15786</v>
      </c>
      <c r="D2572" s="52"/>
      <c r="E2572" s="52"/>
      <c r="F2572" s="52"/>
      <c r="G2572" s="134" t="s">
        <v>15787</v>
      </c>
      <c r="H2572" s="52" t="s">
        <v>15343</v>
      </c>
      <c r="I2572" s="52">
        <v>6932485016082</v>
      </c>
      <c r="J2572" s="52">
        <v>194846430203</v>
      </c>
      <c r="K2572" s="52" t="s">
        <v>14384</v>
      </c>
    </row>
    <row r="2573" spans="1:11">
      <c r="A2573" s="52" t="s">
        <v>946</v>
      </c>
      <c r="B2573" s="52" t="s">
        <v>15788</v>
      </c>
      <c r="C2573" s="128" t="s">
        <v>15789</v>
      </c>
      <c r="D2573" s="52"/>
      <c r="E2573" s="52"/>
      <c r="F2573" s="52"/>
      <c r="G2573" s="134" t="s">
        <v>15790</v>
      </c>
      <c r="H2573" s="52" t="s">
        <v>946</v>
      </c>
      <c r="I2573" s="52">
        <v>6932485016020</v>
      </c>
      <c r="J2573" s="52">
        <v>194846430142</v>
      </c>
      <c r="K2573" s="52" t="s">
        <v>14384</v>
      </c>
    </row>
    <row r="2574" spans="1:11">
      <c r="A2574" s="52" t="s">
        <v>995</v>
      </c>
      <c r="B2574" s="52" t="s">
        <v>15791</v>
      </c>
      <c r="C2574" s="128" t="s">
        <v>15792</v>
      </c>
      <c r="D2574" s="52"/>
      <c r="E2574" s="52"/>
      <c r="F2574" s="52"/>
      <c r="G2574" s="134" t="s">
        <v>15793</v>
      </c>
      <c r="H2574" s="52" t="s">
        <v>995</v>
      </c>
      <c r="I2574" s="52">
        <v>6932485017577</v>
      </c>
      <c r="J2574" s="52">
        <v>194846431002</v>
      </c>
      <c r="K2574" s="52" t="s">
        <v>14384</v>
      </c>
    </row>
    <row r="2575" spans="1:11">
      <c r="A2575" s="52" t="s">
        <v>2467</v>
      </c>
      <c r="B2575" s="52" t="s">
        <v>15794</v>
      </c>
      <c r="C2575" s="128" t="s">
        <v>15795</v>
      </c>
      <c r="D2575" s="52"/>
      <c r="E2575" s="52" t="s">
        <v>15796</v>
      </c>
      <c r="F2575" s="52"/>
      <c r="G2575" s="134" t="s">
        <v>15797</v>
      </c>
      <c r="H2575" s="52" t="s">
        <v>2467</v>
      </c>
      <c r="I2575" s="52">
        <v>6932485013173</v>
      </c>
      <c r="J2575" s="52">
        <v>194846428989</v>
      </c>
      <c r="K2575" s="52" t="s">
        <v>14384</v>
      </c>
    </row>
    <row r="2576" spans="1:11">
      <c r="A2576" s="52" t="s">
        <v>15798</v>
      </c>
      <c r="B2576" s="52" t="s">
        <v>15799</v>
      </c>
      <c r="C2576" s="128" t="s">
        <v>15800</v>
      </c>
      <c r="D2576" s="52"/>
      <c r="E2576" s="52"/>
      <c r="F2576" s="52"/>
      <c r="G2576" s="134" t="s">
        <v>15801</v>
      </c>
      <c r="H2576" s="52" t="s">
        <v>15798</v>
      </c>
      <c r="I2576" s="52">
        <v>6932485017645</v>
      </c>
      <c r="J2576" s="52">
        <v>194846431026</v>
      </c>
      <c r="K2576" s="52" t="s">
        <v>14384</v>
      </c>
    </row>
    <row r="2577" spans="1:11">
      <c r="A2577" s="52" t="s">
        <v>14585</v>
      </c>
      <c r="B2577" s="52" t="s">
        <v>15802</v>
      </c>
      <c r="C2577" s="128" t="s">
        <v>15803</v>
      </c>
      <c r="D2577" s="52"/>
      <c r="E2577" s="52" t="s">
        <v>15804</v>
      </c>
      <c r="F2577" s="52"/>
      <c r="G2577" s="134" t="s">
        <v>15805</v>
      </c>
      <c r="H2577" s="52" t="s">
        <v>14585</v>
      </c>
      <c r="I2577" s="52">
        <v>6932485013463</v>
      </c>
      <c r="J2577" s="52">
        <v>194846429146</v>
      </c>
      <c r="K2577" s="52" t="s">
        <v>14384</v>
      </c>
    </row>
    <row r="2578" spans="1:11">
      <c r="A2578" s="52" t="s">
        <v>1487</v>
      </c>
      <c r="B2578" s="52" t="s">
        <v>16839</v>
      </c>
      <c r="C2578" s="128" t="s">
        <v>17590</v>
      </c>
      <c r="D2578" s="52" t="s">
        <v>17845</v>
      </c>
      <c r="E2578" s="52"/>
      <c r="F2578" s="52"/>
      <c r="G2578" s="134" t="s">
        <v>18721</v>
      </c>
      <c r="H2578" s="134" t="s">
        <v>1487</v>
      </c>
      <c r="I2578" s="52" t="e">
        <v>#N/A</v>
      </c>
      <c r="J2578" s="52" t="e">
        <v>#N/A</v>
      </c>
      <c r="K2578" s="52" t="s">
        <v>18940</v>
      </c>
    </row>
    <row r="2579" spans="1:11">
      <c r="A2579" s="52" t="s">
        <v>2467</v>
      </c>
      <c r="B2579" s="52" t="s">
        <v>15806</v>
      </c>
      <c r="C2579" s="128" t="s">
        <v>15807</v>
      </c>
      <c r="D2579" s="52"/>
      <c r="E2579" s="52" t="s">
        <v>15808</v>
      </c>
      <c r="F2579" s="52"/>
      <c r="G2579" s="134" t="s">
        <v>15809</v>
      </c>
      <c r="H2579" s="52" t="s">
        <v>2467</v>
      </c>
      <c r="I2579" s="52">
        <v>6932485013159</v>
      </c>
      <c r="J2579" s="52">
        <v>194846428965</v>
      </c>
      <c r="K2579" s="52" t="s">
        <v>14384</v>
      </c>
    </row>
    <row r="2580" spans="1:11">
      <c r="A2580" s="52" t="s">
        <v>762</v>
      </c>
      <c r="B2580" s="52" t="s">
        <v>5292</v>
      </c>
      <c r="C2580" s="128" t="s">
        <v>6270</v>
      </c>
      <c r="D2580" s="52" t="s">
        <v>6271</v>
      </c>
      <c r="E2580" s="52">
        <v>0</v>
      </c>
      <c r="F2580" s="52" t="s">
        <v>6272</v>
      </c>
      <c r="G2580" s="134" t="s">
        <v>6265</v>
      </c>
      <c r="H2580" s="134" t="s">
        <v>762</v>
      </c>
      <c r="I2580" s="52" t="s">
        <v>818</v>
      </c>
      <c r="J2580" s="52" t="e">
        <v>#N/A</v>
      </c>
      <c r="K2580" s="52"/>
    </row>
    <row r="2581" spans="1:11">
      <c r="A2581" s="52" t="s">
        <v>995</v>
      </c>
      <c r="B2581" s="52" t="s">
        <v>15810</v>
      </c>
      <c r="C2581" s="128" t="s">
        <v>15811</v>
      </c>
      <c r="D2581" s="52"/>
      <c r="E2581" s="52" t="s">
        <v>15812</v>
      </c>
      <c r="F2581" s="52"/>
      <c r="G2581" s="134" t="s">
        <v>15813</v>
      </c>
      <c r="H2581" s="52" t="s">
        <v>995</v>
      </c>
      <c r="I2581" s="52">
        <v>6932485013210</v>
      </c>
      <c r="J2581" s="52">
        <v>194846429023</v>
      </c>
      <c r="K2581" s="52" t="s">
        <v>14384</v>
      </c>
    </row>
    <row r="2582" spans="1:11">
      <c r="A2582" s="52" t="s">
        <v>946</v>
      </c>
      <c r="B2582" s="52" t="s">
        <v>15814</v>
      </c>
      <c r="C2582" s="128" t="s">
        <v>15815</v>
      </c>
      <c r="D2582" s="52"/>
      <c r="E2582" s="52" t="s">
        <v>15816</v>
      </c>
      <c r="F2582" s="52"/>
      <c r="G2582" s="134" t="s">
        <v>15817</v>
      </c>
      <c r="H2582" s="52" t="s">
        <v>946</v>
      </c>
      <c r="I2582" s="52">
        <v>6932485016921</v>
      </c>
      <c r="J2582" s="52">
        <v>194846430371</v>
      </c>
      <c r="K2582" s="52" t="s">
        <v>14384</v>
      </c>
    </row>
    <row r="2583" spans="1:11">
      <c r="A2583" s="52" t="s">
        <v>15818</v>
      </c>
      <c r="B2583" s="52" t="s">
        <v>15819</v>
      </c>
      <c r="C2583" s="128" t="s">
        <v>15820</v>
      </c>
      <c r="D2583" s="52"/>
      <c r="E2583" s="52" t="s">
        <v>15821</v>
      </c>
      <c r="F2583" s="52"/>
      <c r="G2583" s="134" t="s">
        <v>15822</v>
      </c>
      <c r="H2583" s="52" t="s">
        <v>15818</v>
      </c>
      <c r="I2583" s="52">
        <v>6932485016969</v>
      </c>
      <c r="J2583" s="52">
        <v>194846430418</v>
      </c>
      <c r="K2583" s="52" t="s">
        <v>14384</v>
      </c>
    </row>
    <row r="2584" spans="1:11">
      <c r="A2584" s="52" t="s">
        <v>1487</v>
      </c>
      <c r="B2584" s="52" t="s">
        <v>16570</v>
      </c>
      <c r="C2584" s="128" t="s">
        <v>17321</v>
      </c>
      <c r="D2584" s="52" t="s">
        <v>17817</v>
      </c>
      <c r="E2584" s="52"/>
      <c r="F2584" s="52"/>
      <c r="G2584" s="134" t="s">
        <v>18452</v>
      </c>
      <c r="H2584" s="134" t="s">
        <v>1487</v>
      </c>
      <c r="I2584" s="52" t="e">
        <v>#N/A</v>
      </c>
      <c r="J2584" s="52" t="e">
        <v>#N/A</v>
      </c>
      <c r="K2584" s="52" t="s">
        <v>18940</v>
      </c>
    </row>
    <row r="2585" spans="1:11">
      <c r="A2585" s="52" t="s">
        <v>762</v>
      </c>
      <c r="B2585" s="52" t="s">
        <v>15827</v>
      </c>
      <c r="C2585" s="128" t="s">
        <v>15828</v>
      </c>
      <c r="D2585" s="52"/>
      <c r="E2585" s="52"/>
      <c r="F2585" s="52"/>
      <c r="G2585" s="134" t="s">
        <v>15829</v>
      </c>
      <c r="H2585" s="52" t="s">
        <v>762</v>
      </c>
      <c r="I2585" s="52">
        <v>6932485012602</v>
      </c>
      <c r="J2585" s="52">
        <v>194846428460</v>
      </c>
      <c r="K2585" s="52" t="s">
        <v>14384</v>
      </c>
    </row>
    <row r="2586" spans="1:11">
      <c r="A2586" s="52" t="s">
        <v>1677</v>
      </c>
      <c r="B2586" s="52" t="s">
        <v>15830</v>
      </c>
      <c r="C2586" s="128" t="s">
        <v>15831</v>
      </c>
      <c r="D2586" s="52"/>
      <c r="E2586" s="52"/>
      <c r="F2586" s="52"/>
      <c r="G2586" s="134" t="s">
        <v>15832</v>
      </c>
      <c r="H2586" s="52" t="s">
        <v>1677</v>
      </c>
      <c r="I2586" s="52">
        <v>6932485012206</v>
      </c>
      <c r="J2586" s="52">
        <v>194846428149</v>
      </c>
      <c r="K2586" s="52" t="s">
        <v>14384</v>
      </c>
    </row>
    <row r="2587" spans="1:11">
      <c r="A2587" s="52" t="s">
        <v>6326</v>
      </c>
      <c r="B2587" s="52" t="s">
        <v>15833</v>
      </c>
      <c r="C2587" s="128" t="s">
        <v>15834</v>
      </c>
      <c r="D2587" s="52"/>
      <c r="E2587" s="52" t="s">
        <v>15835</v>
      </c>
      <c r="F2587" s="52"/>
      <c r="G2587" s="134" t="s">
        <v>15836</v>
      </c>
      <c r="H2587" s="52" t="s">
        <v>6326</v>
      </c>
      <c r="I2587" s="52">
        <v>6932485011971</v>
      </c>
      <c r="J2587" s="52">
        <v>194846427807</v>
      </c>
      <c r="K2587" s="52" t="s">
        <v>14384</v>
      </c>
    </row>
    <row r="2588" spans="1:11">
      <c r="A2588" s="52" t="s">
        <v>995</v>
      </c>
      <c r="B2588" s="52" t="s">
        <v>15837</v>
      </c>
      <c r="C2588" s="128" t="s">
        <v>15838</v>
      </c>
      <c r="D2588" s="52"/>
      <c r="E2588" s="52" t="s">
        <v>15839</v>
      </c>
      <c r="F2588" s="52"/>
      <c r="G2588" s="134" t="s">
        <v>15840</v>
      </c>
      <c r="H2588" s="52" t="s">
        <v>995</v>
      </c>
      <c r="I2588" s="52">
        <v>6932485014101</v>
      </c>
      <c r="J2588" s="52">
        <v>194846429702</v>
      </c>
      <c r="K2588" s="52" t="s">
        <v>14384</v>
      </c>
    </row>
    <row r="2589" spans="1:11">
      <c r="A2589" s="52" t="s">
        <v>2467</v>
      </c>
      <c r="B2589" s="52" t="s">
        <v>15841</v>
      </c>
      <c r="C2589" s="128" t="s">
        <v>15842</v>
      </c>
      <c r="D2589" s="52"/>
      <c r="E2589" s="52" t="s">
        <v>15843</v>
      </c>
      <c r="F2589" s="52"/>
      <c r="G2589" s="134" t="s">
        <v>15844</v>
      </c>
      <c r="H2589" s="52" t="s">
        <v>2467</v>
      </c>
      <c r="I2589" s="52">
        <v>6932485011001</v>
      </c>
      <c r="J2589" s="52">
        <v>194846426978</v>
      </c>
      <c r="K2589" s="52" t="s">
        <v>14384</v>
      </c>
    </row>
    <row r="2590" spans="1:11">
      <c r="A2590" s="52" t="s">
        <v>762</v>
      </c>
      <c r="B2590" s="52" t="s">
        <v>15845</v>
      </c>
      <c r="C2590" s="128" t="s">
        <v>15846</v>
      </c>
      <c r="D2590" s="52"/>
      <c r="E2590" s="52"/>
      <c r="F2590" s="52"/>
      <c r="G2590" s="134" t="s">
        <v>15847</v>
      </c>
      <c r="H2590" s="52" t="s">
        <v>762</v>
      </c>
      <c r="I2590" s="52">
        <v>6932485012749</v>
      </c>
      <c r="J2590" s="52">
        <v>194846428606</v>
      </c>
      <c r="K2590" s="52" t="s">
        <v>14384</v>
      </c>
    </row>
    <row r="2591" spans="1:11">
      <c r="A2591" s="52" t="s">
        <v>4002</v>
      </c>
      <c r="B2591" s="52" t="s">
        <v>10228</v>
      </c>
      <c r="C2591" s="128" t="s">
        <v>9739</v>
      </c>
      <c r="D2591" s="52"/>
      <c r="E2591" s="52">
        <v>0</v>
      </c>
      <c r="F2591" s="52"/>
      <c r="G2591" s="134" t="s">
        <v>10805</v>
      </c>
      <c r="H2591" s="134" t="s">
        <v>4002</v>
      </c>
      <c r="I2591" s="52" t="e">
        <v>#N/A</v>
      </c>
      <c r="J2591" s="52" t="e">
        <v>#N/A</v>
      </c>
      <c r="K2591" s="52"/>
    </row>
    <row r="2592" spans="1:11">
      <c r="A2592" s="52" t="s">
        <v>762</v>
      </c>
      <c r="B2592" s="52" t="s">
        <v>15851</v>
      </c>
      <c r="C2592" s="128" t="s">
        <v>15852</v>
      </c>
      <c r="D2592" s="52"/>
      <c r="E2592" s="52" t="s">
        <v>15853</v>
      </c>
      <c r="F2592" s="52"/>
      <c r="G2592" s="134" t="s">
        <v>15854</v>
      </c>
      <c r="H2592" s="52" t="s">
        <v>762</v>
      </c>
      <c r="I2592" s="52">
        <v>6932485016945</v>
      </c>
      <c r="J2592" s="52">
        <v>194846430395</v>
      </c>
      <c r="K2592" s="52" t="s">
        <v>14384</v>
      </c>
    </row>
    <row r="2593" spans="1:11">
      <c r="A2593" s="52" t="s">
        <v>762</v>
      </c>
      <c r="B2593" s="52" t="s">
        <v>14855</v>
      </c>
      <c r="C2593" s="128" t="s">
        <v>14856</v>
      </c>
      <c r="D2593" s="52"/>
      <c r="E2593" s="52"/>
      <c r="F2593" s="52"/>
      <c r="G2593" s="134" t="s">
        <v>14857</v>
      </c>
      <c r="H2593" s="134" t="s">
        <v>762</v>
      </c>
      <c r="I2593" s="52" t="e">
        <v>#N/A</v>
      </c>
      <c r="J2593" s="52" t="e">
        <v>#N/A</v>
      </c>
      <c r="K2593" s="52" t="s">
        <v>14384</v>
      </c>
    </row>
    <row r="2594" spans="1:11">
      <c r="A2594" s="52" t="s">
        <v>1009</v>
      </c>
      <c r="B2594" s="52" t="s">
        <v>15859</v>
      </c>
      <c r="C2594" s="128" t="s">
        <v>15860</v>
      </c>
      <c r="D2594" s="52"/>
      <c r="E2594" s="52" t="s">
        <v>15861</v>
      </c>
      <c r="F2594" s="52"/>
      <c r="G2594" s="134" t="s">
        <v>15862</v>
      </c>
      <c r="H2594" s="52" t="s">
        <v>1009</v>
      </c>
      <c r="I2594" s="52">
        <v>6932485013289</v>
      </c>
      <c r="J2594" s="52">
        <v>194846429092</v>
      </c>
      <c r="K2594" s="52" t="s">
        <v>14384</v>
      </c>
    </row>
    <row r="2595" spans="1:11">
      <c r="A2595" s="52" t="s">
        <v>10956</v>
      </c>
      <c r="B2595" s="52" t="s">
        <v>15863</v>
      </c>
      <c r="C2595" s="128" t="s">
        <v>15864</v>
      </c>
      <c r="D2595" s="52"/>
      <c r="E2595" s="52" t="s">
        <v>15865</v>
      </c>
      <c r="F2595" s="52"/>
      <c r="G2595" s="134" t="s">
        <v>15866</v>
      </c>
      <c r="H2595" s="52" t="s">
        <v>10956</v>
      </c>
      <c r="I2595" s="52">
        <v>6932485011612</v>
      </c>
      <c r="J2595" s="52">
        <v>194846427456</v>
      </c>
      <c r="K2595" s="52" t="s">
        <v>14384</v>
      </c>
    </row>
    <row r="2596" spans="1:11">
      <c r="A2596" s="52" t="s">
        <v>292</v>
      </c>
      <c r="B2596" s="52" t="s">
        <v>11285</v>
      </c>
      <c r="C2596" s="128" t="s">
        <v>15586</v>
      </c>
      <c r="D2596" s="52"/>
      <c r="E2596" s="52"/>
      <c r="F2596" s="52"/>
      <c r="G2596" s="134" t="s">
        <v>15587</v>
      </c>
      <c r="H2596" s="134" t="s">
        <v>292</v>
      </c>
      <c r="I2596" s="52" t="e">
        <v>#N/A</v>
      </c>
      <c r="J2596" s="52" t="e">
        <v>#N/A</v>
      </c>
      <c r="K2596" s="52" t="s">
        <v>14384</v>
      </c>
    </row>
    <row r="2597" spans="1:11">
      <c r="A2597" s="52" t="s">
        <v>976</v>
      </c>
      <c r="B2597" s="52" t="s">
        <v>15870</v>
      </c>
      <c r="C2597" s="128" t="s">
        <v>15871</v>
      </c>
      <c r="D2597" s="52"/>
      <c r="E2597" s="52" t="s">
        <v>15872</v>
      </c>
      <c r="F2597" s="52"/>
      <c r="G2597" s="134" t="s">
        <v>15873</v>
      </c>
      <c r="H2597" s="52" t="s">
        <v>976</v>
      </c>
      <c r="I2597" s="52">
        <v>6932485013272</v>
      </c>
      <c r="J2597" s="52">
        <v>194846429085</v>
      </c>
      <c r="K2597" s="52" t="s">
        <v>14384</v>
      </c>
    </row>
    <row r="2598" spans="1:11">
      <c r="A2598" s="52" t="s">
        <v>1677</v>
      </c>
      <c r="B2598" s="52" t="s">
        <v>15874</v>
      </c>
      <c r="C2598" s="128" t="s">
        <v>15875</v>
      </c>
      <c r="D2598" s="52"/>
      <c r="E2598" s="52"/>
      <c r="F2598" s="52"/>
      <c r="G2598" s="134" t="s">
        <v>15876</v>
      </c>
      <c r="H2598" s="52" t="s">
        <v>1677</v>
      </c>
      <c r="I2598" s="52">
        <v>6932485016235</v>
      </c>
      <c r="J2598" s="52">
        <v>194846430302</v>
      </c>
      <c r="K2598" s="52" t="s">
        <v>14384</v>
      </c>
    </row>
    <row r="2599" spans="1:11">
      <c r="A2599" s="52" t="s">
        <v>292</v>
      </c>
      <c r="B2599" s="52" t="s">
        <v>16868</v>
      </c>
      <c r="C2599" s="128" t="s">
        <v>17619</v>
      </c>
      <c r="D2599" s="52" t="s">
        <v>17849</v>
      </c>
      <c r="E2599" s="52" t="s">
        <v>18115</v>
      </c>
      <c r="F2599" s="52"/>
      <c r="G2599" s="134" t="s">
        <v>18750</v>
      </c>
      <c r="H2599" s="134" t="s">
        <v>292</v>
      </c>
      <c r="I2599" s="52" t="e">
        <v>#N/A</v>
      </c>
      <c r="J2599" s="52" t="e">
        <v>#N/A</v>
      </c>
      <c r="K2599" s="52" t="s">
        <v>18940</v>
      </c>
    </row>
    <row r="2600" spans="1:11">
      <c r="A2600" s="52" t="s">
        <v>957</v>
      </c>
      <c r="B2600" s="52" t="s">
        <v>14646</v>
      </c>
      <c r="C2600" s="128" t="s">
        <v>14647</v>
      </c>
      <c r="D2600" s="52"/>
      <c r="E2600" s="52"/>
      <c r="F2600" s="52"/>
      <c r="G2600" s="134" t="s">
        <v>14648</v>
      </c>
      <c r="H2600" s="134" t="s">
        <v>957</v>
      </c>
      <c r="I2600" s="52" t="e">
        <v>#N/A</v>
      </c>
      <c r="J2600" s="52" t="e">
        <v>#N/A</v>
      </c>
      <c r="K2600" s="52" t="s">
        <v>14384</v>
      </c>
    </row>
    <row r="2601" spans="1:11">
      <c r="A2601" s="52" t="s">
        <v>17134</v>
      </c>
      <c r="B2601" s="52" t="s">
        <v>16631</v>
      </c>
      <c r="C2601" s="128" t="s">
        <v>17383</v>
      </c>
      <c r="D2601" s="52" t="s">
        <v>17825</v>
      </c>
      <c r="E2601" s="52" t="s">
        <v>17982</v>
      </c>
      <c r="F2601" s="52"/>
      <c r="G2601" s="134" t="s">
        <v>18515</v>
      </c>
      <c r="H2601" s="134" t="s">
        <v>17134</v>
      </c>
      <c r="I2601" s="52" t="e">
        <v>#N/A</v>
      </c>
      <c r="J2601" s="52" t="e">
        <v>#N/A</v>
      </c>
      <c r="K2601" s="52" t="s">
        <v>18940</v>
      </c>
    </row>
    <row r="2602" spans="1:11">
      <c r="A2602" s="52" t="s">
        <v>1487</v>
      </c>
      <c r="B2602" s="52" t="s">
        <v>16884</v>
      </c>
      <c r="C2602" s="128" t="s">
        <v>17636</v>
      </c>
      <c r="D2602" s="52" t="s">
        <v>17851</v>
      </c>
      <c r="E2602" s="52" t="s">
        <v>18126</v>
      </c>
      <c r="F2602" s="52"/>
      <c r="G2602" s="134" t="s">
        <v>18767</v>
      </c>
      <c r="H2602" s="134" t="s">
        <v>1487</v>
      </c>
      <c r="I2602" s="52" t="e">
        <v>#N/A</v>
      </c>
      <c r="J2602" s="52" t="e">
        <v>#N/A</v>
      </c>
      <c r="K2602" s="52" t="s">
        <v>18940</v>
      </c>
    </row>
    <row r="2603" spans="1:11">
      <c r="A2603" s="52" t="s">
        <v>292</v>
      </c>
      <c r="B2603" s="52" t="s">
        <v>16925</v>
      </c>
      <c r="C2603" s="128" t="s">
        <v>17678</v>
      </c>
      <c r="D2603" s="52" t="s">
        <v>17855</v>
      </c>
      <c r="E2603" s="52" t="s">
        <v>18143</v>
      </c>
      <c r="F2603" s="52"/>
      <c r="G2603" s="134" t="s">
        <v>18809</v>
      </c>
      <c r="H2603" s="134" t="s">
        <v>292</v>
      </c>
      <c r="I2603" s="52" t="e">
        <v>#N/A</v>
      </c>
      <c r="J2603" s="52" t="e">
        <v>#N/A</v>
      </c>
      <c r="K2603" s="52" t="s">
        <v>18940</v>
      </c>
    </row>
    <row r="2604" spans="1:11">
      <c r="A2604" s="52" t="s">
        <v>2467</v>
      </c>
      <c r="B2604" s="52" t="s">
        <v>15894</v>
      </c>
      <c r="C2604" s="128" t="s">
        <v>15895</v>
      </c>
      <c r="D2604" s="52"/>
      <c r="E2604" s="52" t="s">
        <v>15896</v>
      </c>
      <c r="F2604" s="52"/>
      <c r="G2604" s="134" t="s">
        <v>15897</v>
      </c>
      <c r="H2604" s="52" t="s">
        <v>2467</v>
      </c>
      <c r="I2604" s="52">
        <v>6932485012459</v>
      </c>
      <c r="J2604" s="52">
        <v>194846428316</v>
      </c>
      <c r="K2604" s="52" t="s">
        <v>14384</v>
      </c>
    </row>
    <row r="2605" spans="1:11">
      <c r="A2605" s="52" t="s">
        <v>946</v>
      </c>
      <c r="B2605" s="52" t="s">
        <v>15898</v>
      </c>
      <c r="C2605" s="128" t="s">
        <v>15899</v>
      </c>
      <c r="D2605" s="52"/>
      <c r="E2605" s="52" t="s">
        <v>15900</v>
      </c>
      <c r="F2605" s="52"/>
      <c r="G2605" s="134" t="s">
        <v>15901</v>
      </c>
      <c r="H2605" s="52" t="s">
        <v>946</v>
      </c>
      <c r="I2605" s="52">
        <v>6932485014309</v>
      </c>
      <c r="J2605" s="52">
        <v>194846429917</v>
      </c>
      <c r="K2605" s="52" t="s">
        <v>14384</v>
      </c>
    </row>
    <row r="2606" spans="1:11">
      <c r="A2606" s="52" t="s">
        <v>17124</v>
      </c>
      <c r="B2606" s="52" t="s">
        <v>16904</v>
      </c>
      <c r="C2606" s="128" t="s">
        <v>17657</v>
      </c>
      <c r="D2606" s="52" t="s">
        <v>17852</v>
      </c>
      <c r="E2606" s="52"/>
      <c r="F2606" s="52"/>
      <c r="G2606" s="134" t="s">
        <v>18788</v>
      </c>
      <c r="H2606" s="134" t="s">
        <v>17124</v>
      </c>
      <c r="I2606" s="52" t="e">
        <v>#N/A</v>
      </c>
      <c r="J2606" s="52" t="e">
        <v>#N/A</v>
      </c>
      <c r="K2606" s="52" t="s">
        <v>18940</v>
      </c>
    </row>
    <row r="2607" spans="1:11">
      <c r="A2607" s="52" t="s">
        <v>1009</v>
      </c>
      <c r="B2607" s="52" t="s">
        <v>15902</v>
      </c>
      <c r="C2607" s="128" t="s">
        <v>15903</v>
      </c>
      <c r="D2607" s="52"/>
      <c r="E2607" s="52" t="s">
        <v>15904</v>
      </c>
      <c r="F2607" s="52"/>
      <c r="G2607" s="134" t="s">
        <v>15905</v>
      </c>
      <c r="H2607" s="52" t="s">
        <v>1009</v>
      </c>
      <c r="I2607" s="52">
        <v>6932485011926</v>
      </c>
      <c r="J2607" s="52">
        <v>194846427760</v>
      </c>
      <c r="K2607" s="52" t="s">
        <v>14384</v>
      </c>
    </row>
    <row r="2608" spans="1:11">
      <c r="A2608" s="52" t="s">
        <v>1677</v>
      </c>
      <c r="B2608" s="52" t="s">
        <v>15906</v>
      </c>
      <c r="C2608" s="128" t="s">
        <v>15907</v>
      </c>
      <c r="D2608" s="52"/>
      <c r="E2608" s="52" t="s">
        <v>15908</v>
      </c>
      <c r="F2608" s="52"/>
      <c r="G2608" s="134" t="s">
        <v>15909</v>
      </c>
      <c r="H2608" s="52" t="s">
        <v>1677</v>
      </c>
      <c r="I2608" s="52">
        <v>6932485017270</v>
      </c>
      <c r="J2608" s="52">
        <v>194846430722</v>
      </c>
      <c r="K2608" s="52" t="s">
        <v>14384</v>
      </c>
    </row>
    <row r="2609" spans="1:11">
      <c r="A2609" s="52" t="s">
        <v>946</v>
      </c>
      <c r="B2609" s="52" t="s">
        <v>15910</v>
      </c>
      <c r="C2609" s="128" t="s">
        <v>15911</v>
      </c>
      <c r="D2609" s="52"/>
      <c r="E2609" s="52"/>
      <c r="F2609" s="52"/>
      <c r="G2609" s="134" t="s">
        <v>15912</v>
      </c>
      <c r="H2609" s="52" t="s">
        <v>946</v>
      </c>
      <c r="I2609" s="52">
        <v>6932485016280</v>
      </c>
      <c r="J2609" s="52">
        <v>194846430357</v>
      </c>
      <c r="K2609" s="52" t="s">
        <v>14384</v>
      </c>
    </row>
    <row r="2610" spans="1:11">
      <c r="A2610" s="52" t="s">
        <v>1487</v>
      </c>
      <c r="B2610" s="52" t="s">
        <v>17046</v>
      </c>
      <c r="C2610" s="128" t="s">
        <v>17799</v>
      </c>
      <c r="D2610" s="52" t="s">
        <v>17862</v>
      </c>
      <c r="E2610" s="52"/>
      <c r="F2610" s="52"/>
      <c r="G2610" s="134" t="s">
        <v>18929</v>
      </c>
      <c r="H2610" s="134" t="s">
        <v>1487</v>
      </c>
      <c r="I2610" s="52" t="e">
        <v>#N/A</v>
      </c>
      <c r="J2610" s="52" t="e">
        <v>#N/A</v>
      </c>
      <c r="K2610" s="52" t="s">
        <v>18940</v>
      </c>
    </row>
    <row r="2611" spans="1:11">
      <c r="A2611" s="52" t="s">
        <v>762</v>
      </c>
      <c r="B2611" s="52" t="s">
        <v>15916</v>
      </c>
      <c r="C2611" s="128" t="s">
        <v>15928</v>
      </c>
      <c r="D2611" s="52"/>
      <c r="E2611" s="52"/>
      <c r="F2611" s="52"/>
      <c r="G2611" s="134" t="s">
        <v>15929</v>
      </c>
      <c r="H2611" s="52" t="s">
        <v>762</v>
      </c>
      <c r="I2611" s="52">
        <v>6932485018130</v>
      </c>
      <c r="J2611" s="52">
        <v>194846431118</v>
      </c>
      <c r="K2611" s="52" t="s">
        <v>14384</v>
      </c>
    </row>
    <row r="2612" spans="1:11">
      <c r="A2612" s="52" t="s">
        <v>762</v>
      </c>
      <c r="B2612" s="52" t="s">
        <v>15920</v>
      </c>
      <c r="C2612" s="128" t="s">
        <v>15952</v>
      </c>
      <c r="D2612" s="52"/>
      <c r="E2612" s="52"/>
      <c r="F2612" s="52"/>
      <c r="G2612" s="134" t="s">
        <v>15953</v>
      </c>
      <c r="H2612" s="52" t="s">
        <v>762</v>
      </c>
      <c r="I2612" s="136">
        <v>6932485018123</v>
      </c>
      <c r="J2612" s="52">
        <v>194846431101</v>
      </c>
      <c r="K2612" s="52" t="s">
        <v>14384</v>
      </c>
    </row>
    <row r="2613" spans="1:11">
      <c r="A2613" s="52" t="s">
        <v>961</v>
      </c>
      <c r="B2613" s="52" t="s">
        <v>15921</v>
      </c>
      <c r="C2613" s="128" t="s">
        <v>15954</v>
      </c>
      <c r="D2613" s="52"/>
      <c r="E2613" s="52"/>
      <c r="F2613" s="52"/>
      <c r="G2613" s="134" t="s">
        <v>15955</v>
      </c>
      <c r="H2613" s="52" t="s">
        <v>961</v>
      </c>
      <c r="I2613" s="52">
        <v>6932485017478</v>
      </c>
      <c r="J2613" s="52">
        <v>194846430906</v>
      </c>
      <c r="K2613" s="52" t="s">
        <v>14384</v>
      </c>
    </row>
    <row r="2614" spans="1:11">
      <c r="A2614" s="52" t="s">
        <v>2467</v>
      </c>
      <c r="B2614" s="52" t="s">
        <v>15922</v>
      </c>
      <c r="C2614" s="128" t="s">
        <v>15956</v>
      </c>
      <c r="D2614" s="52"/>
      <c r="E2614" s="52"/>
      <c r="F2614" s="52"/>
      <c r="G2614" s="134" t="s">
        <v>15957</v>
      </c>
      <c r="H2614" s="52" t="s">
        <v>2467</v>
      </c>
      <c r="I2614" s="52">
        <v>6932485017430</v>
      </c>
      <c r="J2614" s="52" t="e">
        <v>#N/A</v>
      </c>
      <c r="K2614" s="52" t="s">
        <v>14384</v>
      </c>
    </row>
    <row r="2615" spans="1:11">
      <c r="A2615" s="52" t="s">
        <v>3959</v>
      </c>
      <c r="B2615" s="52" t="s">
        <v>16785</v>
      </c>
      <c r="C2615" s="128" t="s">
        <v>17536</v>
      </c>
      <c r="D2615" s="52" t="s">
        <v>8759</v>
      </c>
      <c r="E2615" s="52"/>
      <c r="F2615" s="52"/>
      <c r="G2615" s="134" t="s">
        <v>18669</v>
      </c>
      <c r="H2615" s="145" t="s">
        <v>3959</v>
      </c>
      <c r="I2615" s="52" t="e">
        <v>#N/A</v>
      </c>
      <c r="J2615" s="52" t="e">
        <v>#N/A</v>
      </c>
      <c r="K2615" s="52" t="s">
        <v>18940</v>
      </c>
    </row>
    <row r="2616" spans="1:11">
      <c r="A2616" s="52" t="s">
        <v>292</v>
      </c>
      <c r="B2616" s="52" t="s">
        <v>11283</v>
      </c>
      <c r="C2616" s="128" t="s">
        <v>15885</v>
      </c>
      <c r="D2616" s="52"/>
      <c r="E2616" s="52"/>
      <c r="F2616" s="52"/>
      <c r="G2616" s="134" t="s">
        <v>15886</v>
      </c>
      <c r="H2616" s="134" t="s">
        <v>292</v>
      </c>
      <c r="I2616" s="52" t="e">
        <v>#N/A</v>
      </c>
      <c r="J2616" s="52" t="e">
        <v>#N/A</v>
      </c>
      <c r="K2616" s="52" t="s">
        <v>14384</v>
      </c>
    </row>
    <row r="2617" spans="1:11">
      <c r="A2617" s="52" t="s">
        <v>292</v>
      </c>
      <c r="B2617" s="52" t="s">
        <v>16628</v>
      </c>
      <c r="C2617" s="128" t="s">
        <v>17380</v>
      </c>
      <c r="D2617" s="52" t="s">
        <v>17824</v>
      </c>
      <c r="E2617" s="52" t="s">
        <v>17980</v>
      </c>
      <c r="F2617" s="52"/>
      <c r="G2617" s="134" t="s">
        <v>18512</v>
      </c>
      <c r="H2617" s="134" t="s">
        <v>292</v>
      </c>
      <c r="I2617" s="52" t="e">
        <v>#N/A</v>
      </c>
      <c r="J2617" s="52" t="e">
        <v>#N/A</v>
      </c>
      <c r="K2617" s="52" t="s">
        <v>18940</v>
      </c>
    </row>
    <row r="2618" spans="1:11">
      <c r="A2618" s="52" t="s">
        <v>292</v>
      </c>
      <c r="B2618" s="52" t="s">
        <v>14405</v>
      </c>
      <c r="C2618" s="128" t="s">
        <v>14406</v>
      </c>
      <c r="D2618" s="52"/>
      <c r="E2618" s="52"/>
      <c r="F2618" s="52"/>
      <c r="G2618" s="134" t="s">
        <v>14407</v>
      </c>
      <c r="H2618" s="134" t="s">
        <v>292</v>
      </c>
      <c r="I2618" s="52" t="e">
        <v>#N/A</v>
      </c>
      <c r="J2618" s="52" t="e">
        <v>#N/A</v>
      </c>
      <c r="K2618" s="52" t="s">
        <v>14384</v>
      </c>
    </row>
    <row r="2619" spans="1:11">
      <c r="A2619" s="52" t="s">
        <v>3959</v>
      </c>
      <c r="B2619" s="52" t="s">
        <v>16596</v>
      </c>
      <c r="C2619" s="128" t="s">
        <v>17347</v>
      </c>
      <c r="D2619" s="52" t="s">
        <v>17821</v>
      </c>
      <c r="E2619" s="52"/>
      <c r="F2619" s="52"/>
      <c r="G2619" s="134" t="s">
        <v>18479</v>
      </c>
      <c r="H2619" s="145" t="s">
        <v>3959</v>
      </c>
      <c r="I2619" s="52" t="e">
        <v>#N/A</v>
      </c>
      <c r="J2619" s="52" t="e">
        <v>#N/A</v>
      </c>
      <c r="K2619" s="52" t="s">
        <v>18940</v>
      </c>
    </row>
    <row r="2620" spans="1:11">
      <c r="A2620" s="52" t="s">
        <v>608</v>
      </c>
      <c r="B2620" s="52" t="s">
        <v>15042</v>
      </c>
      <c r="C2620" s="128" t="s">
        <v>15043</v>
      </c>
      <c r="D2620" s="52"/>
      <c r="E2620" s="52"/>
      <c r="F2620" s="52"/>
      <c r="G2620" s="134" t="s">
        <v>15044</v>
      </c>
      <c r="H2620" s="134" t="s">
        <v>608</v>
      </c>
      <c r="I2620" s="52" t="e">
        <v>#N/A</v>
      </c>
      <c r="J2620" s="52" t="e">
        <v>#N/A</v>
      </c>
      <c r="K2620" s="52" t="s">
        <v>14384</v>
      </c>
    </row>
    <row r="2621" spans="1:11">
      <c r="A2621" s="52" t="s">
        <v>3959</v>
      </c>
      <c r="B2621" s="52" t="s">
        <v>16795</v>
      </c>
      <c r="C2621" s="128" t="s">
        <v>17546</v>
      </c>
      <c r="D2621" s="52" t="s">
        <v>17842</v>
      </c>
      <c r="E2621" s="52"/>
      <c r="F2621" s="52"/>
      <c r="G2621" s="134" t="s">
        <v>18679</v>
      </c>
      <c r="H2621" s="145" t="s">
        <v>3959</v>
      </c>
      <c r="I2621" s="52" t="e">
        <v>#N/A</v>
      </c>
      <c r="J2621" s="52" t="e">
        <v>#N/A</v>
      </c>
      <c r="K2621" s="52" t="s">
        <v>18940</v>
      </c>
    </row>
    <row r="2622" spans="1:11">
      <c r="A2622" s="52" t="s">
        <v>3959</v>
      </c>
      <c r="B2622" s="52" t="s">
        <v>16527</v>
      </c>
      <c r="C2622" s="128" t="s">
        <v>17278</v>
      </c>
      <c r="D2622" s="52" t="s">
        <v>8759</v>
      </c>
      <c r="E2622" s="52"/>
      <c r="F2622" s="52"/>
      <c r="G2622" s="134" t="s">
        <v>18409</v>
      </c>
      <c r="H2622" s="134" t="s">
        <v>3959</v>
      </c>
      <c r="I2622" s="52" t="e">
        <v>#N/A</v>
      </c>
      <c r="J2622" s="52">
        <v>194846429870</v>
      </c>
      <c r="K2622" s="52" t="s">
        <v>18940</v>
      </c>
    </row>
    <row r="2623" spans="1:11">
      <c r="A2623" s="52" t="s">
        <v>3959</v>
      </c>
      <c r="B2623" s="52" t="s">
        <v>16984</v>
      </c>
      <c r="C2623" s="128" t="s">
        <v>17737</v>
      </c>
      <c r="D2623" s="52" t="s">
        <v>8759</v>
      </c>
      <c r="E2623" s="52"/>
      <c r="F2623" s="52"/>
      <c r="G2623" s="134" t="s">
        <v>18867</v>
      </c>
      <c r="H2623" s="134" t="s">
        <v>3959</v>
      </c>
      <c r="I2623" s="52" t="e">
        <v>#N/A</v>
      </c>
      <c r="J2623" s="52">
        <v>194846429894</v>
      </c>
      <c r="K2623" s="52" t="s">
        <v>18940</v>
      </c>
    </row>
    <row r="2624" spans="1:11">
      <c r="A2624" s="52" t="s">
        <v>3959</v>
      </c>
      <c r="B2624" s="52" t="s">
        <v>16572</v>
      </c>
      <c r="C2624" s="128" t="s">
        <v>17323</v>
      </c>
      <c r="D2624" s="52" t="s">
        <v>8759</v>
      </c>
      <c r="E2624" s="52"/>
      <c r="F2624" s="52"/>
      <c r="G2624" s="134" t="s">
        <v>18454</v>
      </c>
      <c r="H2624" s="145" t="s">
        <v>3959</v>
      </c>
      <c r="I2624" s="52" t="e">
        <v>#N/A</v>
      </c>
      <c r="J2624" s="52" t="e">
        <v>#N/A</v>
      </c>
      <c r="K2624" s="52" t="s">
        <v>18940</v>
      </c>
    </row>
    <row r="2625" spans="1:11">
      <c r="A2625" s="52" t="s">
        <v>3959</v>
      </c>
      <c r="B2625" s="52" t="s">
        <v>16599</v>
      </c>
      <c r="C2625" s="128" t="s">
        <v>17350</v>
      </c>
      <c r="D2625" s="52" t="s">
        <v>8759</v>
      </c>
      <c r="E2625" s="52"/>
      <c r="F2625" s="52"/>
      <c r="G2625" s="134" t="s">
        <v>18482</v>
      </c>
      <c r="H2625" s="145" t="s">
        <v>3959</v>
      </c>
      <c r="I2625" s="52" t="e">
        <v>#N/A</v>
      </c>
      <c r="J2625" s="52" t="e">
        <v>#N/A</v>
      </c>
      <c r="K2625" s="52" t="s">
        <v>18940</v>
      </c>
    </row>
    <row r="2626" spans="1:11">
      <c r="A2626" s="52" t="s">
        <v>3959</v>
      </c>
      <c r="B2626" s="52" t="s">
        <v>16727</v>
      </c>
      <c r="C2626" s="128" t="s">
        <v>17478</v>
      </c>
      <c r="D2626" s="52" t="s">
        <v>8759</v>
      </c>
      <c r="E2626" s="52"/>
      <c r="F2626" s="52"/>
      <c r="G2626" s="134" t="s">
        <v>18612</v>
      </c>
      <c r="H2626" s="145" t="s">
        <v>3959</v>
      </c>
      <c r="I2626" s="52" t="e">
        <v>#N/A</v>
      </c>
      <c r="J2626" s="52" t="e">
        <v>#N/A</v>
      </c>
      <c r="K2626" s="52" t="s">
        <v>18940</v>
      </c>
    </row>
    <row r="2627" spans="1:11">
      <c r="A2627" s="52" t="s">
        <v>3959</v>
      </c>
      <c r="B2627" s="52" t="s">
        <v>16928</v>
      </c>
      <c r="C2627" s="128" t="s">
        <v>17681</v>
      </c>
      <c r="D2627" s="52" t="s">
        <v>8759</v>
      </c>
      <c r="E2627" s="52"/>
      <c r="F2627" s="52"/>
      <c r="G2627" s="134" t="s">
        <v>18812</v>
      </c>
      <c r="H2627" s="145" t="s">
        <v>3959</v>
      </c>
      <c r="I2627" s="52" t="e">
        <v>#N/A</v>
      </c>
      <c r="J2627" s="52" t="e">
        <v>#N/A</v>
      </c>
      <c r="K2627" s="52" t="s">
        <v>18940</v>
      </c>
    </row>
    <row r="2628" spans="1:11">
      <c r="A2628" s="52" t="s">
        <v>4002</v>
      </c>
      <c r="B2628" s="52" t="s">
        <v>8103</v>
      </c>
      <c r="C2628" s="128" t="s">
        <v>8340</v>
      </c>
      <c r="D2628" s="52" t="s">
        <v>8768</v>
      </c>
      <c r="E2628" s="52">
        <v>0</v>
      </c>
      <c r="F2628" s="52"/>
      <c r="G2628" s="134" t="s">
        <v>8962</v>
      </c>
      <c r="H2628" s="134" t="s">
        <v>4002</v>
      </c>
      <c r="I2628" s="52" t="e">
        <v>#N/A</v>
      </c>
      <c r="J2628" s="52" t="e">
        <v>#N/A</v>
      </c>
      <c r="K2628" s="52"/>
    </row>
    <row r="2629" spans="1:11">
      <c r="A2629" s="52" t="s">
        <v>772</v>
      </c>
      <c r="B2629" s="52" t="s">
        <v>15601</v>
      </c>
      <c r="C2629" s="128" t="s">
        <v>15602</v>
      </c>
      <c r="D2629" s="52"/>
      <c r="E2629" s="52"/>
      <c r="F2629" s="52"/>
      <c r="G2629" s="134" t="s">
        <v>15603</v>
      </c>
      <c r="H2629" s="134" t="s">
        <v>772</v>
      </c>
      <c r="I2629" s="52" t="e">
        <v>#N/A</v>
      </c>
      <c r="J2629" s="52" t="e">
        <v>#N/A</v>
      </c>
      <c r="K2629" s="52" t="s">
        <v>14384</v>
      </c>
    </row>
    <row r="2630" spans="1:11">
      <c r="A2630" s="52" t="s">
        <v>779</v>
      </c>
      <c r="B2630" s="52" t="s">
        <v>14866</v>
      </c>
      <c r="C2630" s="128" t="s">
        <v>14867</v>
      </c>
      <c r="D2630" s="52"/>
      <c r="E2630" s="52"/>
      <c r="F2630" s="52"/>
      <c r="G2630" s="134" t="s">
        <v>14868</v>
      </c>
      <c r="H2630" s="134" t="s">
        <v>779</v>
      </c>
      <c r="I2630" s="52" t="e">
        <v>#N/A</v>
      </c>
      <c r="J2630" s="52" t="e">
        <v>#N/A</v>
      </c>
      <c r="K2630" s="52" t="s">
        <v>14384</v>
      </c>
    </row>
    <row r="2631" spans="1:11">
      <c r="A2631" s="52" t="s">
        <v>762</v>
      </c>
      <c r="B2631" s="52" t="s">
        <v>15154</v>
      </c>
      <c r="C2631" s="128" t="s">
        <v>15155</v>
      </c>
      <c r="D2631" s="52"/>
      <c r="E2631" s="52"/>
      <c r="F2631" s="52"/>
      <c r="G2631" s="134" t="s">
        <v>15156</v>
      </c>
      <c r="H2631" s="134" t="s">
        <v>762</v>
      </c>
      <c r="I2631" s="52" t="e">
        <v>#N/A</v>
      </c>
      <c r="J2631" s="52" t="e">
        <v>#N/A</v>
      </c>
      <c r="K2631" s="52" t="s">
        <v>14384</v>
      </c>
    </row>
    <row r="2632" spans="1:11">
      <c r="A2632" s="52" t="s">
        <v>769</v>
      </c>
      <c r="B2632" s="52" t="s">
        <v>14656</v>
      </c>
      <c r="C2632" s="128" t="s">
        <v>14657</v>
      </c>
      <c r="D2632" s="52"/>
      <c r="E2632" s="52"/>
      <c r="F2632" s="52"/>
      <c r="G2632" s="134" t="s">
        <v>14658</v>
      </c>
      <c r="H2632" s="134" t="s">
        <v>769</v>
      </c>
      <c r="I2632" s="52" t="e">
        <v>#N/A</v>
      </c>
      <c r="J2632" s="52" t="e">
        <v>#N/A</v>
      </c>
      <c r="K2632" s="52" t="s">
        <v>14384</v>
      </c>
    </row>
    <row r="2633" spans="1:11">
      <c r="A2633" s="52" t="s">
        <v>3959</v>
      </c>
      <c r="B2633" s="52" t="s">
        <v>16947</v>
      </c>
      <c r="C2633" s="128" t="s">
        <v>17700</v>
      </c>
      <c r="D2633" s="52" t="s">
        <v>8759</v>
      </c>
      <c r="E2633" s="52"/>
      <c r="F2633" s="52"/>
      <c r="G2633" s="134" t="s">
        <v>18831</v>
      </c>
      <c r="H2633" s="145" t="s">
        <v>3959</v>
      </c>
      <c r="I2633" s="52" t="e">
        <v>#N/A</v>
      </c>
      <c r="J2633" s="52" t="e">
        <v>#N/A</v>
      </c>
      <c r="K2633" s="52" t="s">
        <v>18940</v>
      </c>
    </row>
    <row r="2634" spans="1:11">
      <c r="A2634" s="52" t="s">
        <v>3959</v>
      </c>
      <c r="B2634" s="52" t="s">
        <v>16908</v>
      </c>
      <c r="C2634" s="128" t="s">
        <v>17661</v>
      </c>
      <c r="D2634" s="52" t="s">
        <v>17853</v>
      </c>
      <c r="E2634" s="52"/>
      <c r="F2634" s="52"/>
      <c r="G2634" s="134" t="s">
        <v>18792</v>
      </c>
      <c r="H2634" s="145" t="s">
        <v>3959</v>
      </c>
      <c r="I2634" s="52" t="e">
        <v>#N/A</v>
      </c>
      <c r="J2634" s="52" t="e">
        <v>#N/A</v>
      </c>
      <c r="K2634" s="52" t="s">
        <v>18940</v>
      </c>
    </row>
    <row r="2635" spans="1:11">
      <c r="A2635" s="52" t="s">
        <v>3959</v>
      </c>
      <c r="B2635" s="52" t="s">
        <v>16966</v>
      </c>
      <c r="C2635" s="128" t="s">
        <v>17719</v>
      </c>
      <c r="D2635" s="52" t="s">
        <v>17856</v>
      </c>
      <c r="E2635" s="52"/>
      <c r="F2635" s="52"/>
      <c r="G2635" s="134" t="s">
        <v>18850</v>
      </c>
      <c r="H2635" s="145" t="s">
        <v>3959</v>
      </c>
      <c r="I2635" s="52" t="e">
        <v>#N/A</v>
      </c>
      <c r="J2635" s="52" t="e">
        <v>#N/A</v>
      </c>
      <c r="K2635" s="52" t="s">
        <v>18940</v>
      </c>
    </row>
    <row r="2636" spans="1:11">
      <c r="A2636" s="52" t="s">
        <v>17058</v>
      </c>
      <c r="B2636" s="52" t="s">
        <v>16428</v>
      </c>
      <c r="C2636" s="128" t="s">
        <v>17178</v>
      </c>
      <c r="D2636" s="52" t="s">
        <v>8759</v>
      </c>
      <c r="E2636" s="52"/>
      <c r="F2636" s="52"/>
      <c r="G2636" s="134" t="s">
        <v>18308</v>
      </c>
      <c r="H2636" s="145" t="s">
        <v>17058</v>
      </c>
      <c r="I2636" s="52" t="e">
        <v>#N/A</v>
      </c>
      <c r="J2636" s="52" t="e">
        <v>#N/A</v>
      </c>
      <c r="K2636" s="52" t="s">
        <v>18940</v>
      </c>
    </row>
    <row r="2637" spans="1:11">
      <c r="A2637" s="52" t="s">
        <v>18237</v>
      </c>
      <c r="B2637" s="52" t="s">
        <v>16842</v>
      </c>
      <c r="C2637" s="128" t="s">
        <v>17593</v>
      </c>
      <c r="D2637" s="52" t="s">
        <v>8759</v>
      </c>
      <c r="E2637" s="52"/>
      <c r="F2637" s="52"/>
      <c r="G2637" s="134" t="s">
        <v>18724</v>
      </c>
      <c r="H2637" s="145" t="s">
        <v>18237</v>
      </c>
      <c r="I2637" s="52" t="e">
        <v>#N/A</v>
      </c>
      <c r="J2637" s="52" t="e">
        <v>#N/A</v>
      </c>
      <c r="K2637" s="52" t="s">
        <v>18940</v>
      </c>
    </row>
    <row r="2638" spans="1:11">
      <c r="A2638" s="52" t="s">
        <v>1681</v>
      </c>
      <c r="B2638" s="52" t="s">
        <v>15499</v>
      </c>
      <c r="C2638" s="128" t="s">
        <v>15500</v>
      </c>
      <c r="D2638" s="52"/>
      <c r="E2638" s="52"/>
      <c r="F2638" s="52"/>
      <c r="G2638" s="134" t="s">
        <v>15501</v>
      </c>
      <c r="H2638" s="134" t="s">
        <v>1681</v>
      </c>
      <c r="I2638" s="52" t="e">
        <v>#N/A</v>
      </c>
      <c r="J2638" s="52" t="e">
        <v>#N/A</v>
      </c>
      <c r="K2638" s="52" t="s">
        <v>14384</v>
      </c>
    </row>
    <row r="2639" spans="1:11">
      <c r="A2639" s="52" t="s">
        <v>1009</v>
      </c>
      <c r="B2639" s="52" t="s">
        <v>5365</v>
      </c>
      <c r="C2639" s="128" t="s">
        <v>6722</v>
      </c>
      <c r="D2639" s="52" t="s">
        <v>818</v>
      </c>
      <c r="E2639" s="52">
        <v>0</v>
      </c>
      <c r="F2639" s="52" t="s">
        <v>6723</v>
      </c>
      <c r="G2639" s="134" t="s">
        <v>297</v>
      </c>
      <c r="H2639" s="134" t="s">
        <v>1009</v>
      </c>
      <c r="I2639" s="52" t="s">
        <v>818</v>
      </c>
      <c r="J2639" s="52" t="e">
        <v>#N/A</v>
      </c>
      <c r="K2639" s="52"/>
    </row>
    <row r="2640" spans="1:11">
      <c r="A2640" s="52" t="s">
        <v>3972</v>
      </c>
      <c r="B2640" s="52" t="s">
        <v>7974</v>
      </c>
      <c r="C2640" s="128" t="s">
        <v>8346</v>
      </c>
      <c r="D2640" s="52" t="s">
        <v>8759</v>
      </c>
      <c r="E2640" s="52">
        <v>0</v>
      </c>
      <c r="F2640" s="52"/>
      <c r="G2640" s="134" t="s">
        <v>8965</v>
      </c>
      <c r="H2640" s="134" t="s">
        <v>3972</v>
      </c>
      <c r="I2640" s="52" t="e">
        <v>#N/A</v>
      </c>
      <c r="J2640" s="52" t="e">
        <v>#N/A</v>
      </c>
      <c r="K2640" s="52"/>
    </row>
    <row r="2641" spans="1:11">
      <c r="A2641" s="52" t="s">
        <v>3972</v>
      </c>
      <c r="B2641" s="52" t="s">
        <v>8176</v>
      </c>
      <c r="C2641" s="128" t="s">
        <v>8347</v>
      </c>
      <c r="D2641" s="52" t="s">
        <v>8759</v>
      </c>
      <c r="E2641" s="52">
        <v>0</v>
      </c>
      <c r="F2641" s="52"/>
      <c r="G2641" s="134" t="s">
        <v>8966</v>
      </c>
      <c r="H2641" s="134" t="s">
        <v>3972</v>
      </c>
      <c r="I2641" s="52" t="e">
        <v>#N/A</v>
      </c>
      <c r="J2641" s="52" t="e">
        <v>#N/A</v>
      </c>
      <c r="K2641" s="52"/>
    </row>
    <row r="2642" spans="1:11">
      <c r="A2642" s="52" t="s">
        <v>1679</v>
      </c>
      <c r="B2642" s="52" t="s">
        <v>16862</v>
      </c>
      <c r="C2642" s="128" t="s">
        <v>17613</v>
      </c>
      <c r="D2642" s="52" t="s">
        <v>17848</v>
      </c>
      <c r="E2642" s="52" t="s">
        <v>18110</v>
      </c>
      <c r="F2642" s="52"/>
      <c r="G2642" s="134" t="s">
        <v>18744</v>
      </c>
      <c r="H2642" s="134" t="s">
        <v>1679</v>
      </c>
      <c r="I2642" s="52" t="e">
        <v>#N/A</v>
      </c>
      <c r="J2642" s="52" t="e">
        <v>#N/A</v>
      </c>
      <c r="K2642" s="52" t="s">
        <v>18940</v>
      </c>
    </row>
    <row r="2643" spans="1:11">
      <c r="A2643" s="52" t="s">
        <v>3972</v>
      </c>
      <c r="B2643" s="52" t="s">
        <v>7788</v>
      </c>
      <c r="C2643" s="128" t="s">
        <v>8350</v>
      </c>
      <c r="D2643" s="52" t="s">
        <v>8759</v>
      </c>
      <c r="E2643" s="52">
        <v>0</v>
      </c>
      <c r="F2643" s="52">
        <v>0</v>
      </c>
      <c r="G2643" s="134" t="s">
        <v>8969</v>
      </c>
      <c r="H2643" s="52" t="s">
        <v>3972</v>
      </c>
      <c r="I2643" s="52" t="s">
        <v>818</v>
      </c>
      <c r="J2643" s="52" t="e">
        <v>#N/A</v>
      </c>
      <c r="K2643" s="52"/>
    </row>
    <row r="2644" spans="1:11">
      <c r="A2644" s="52" t="s">
        <v>17132</v>
      </c>
      <c r="B2644" s="52" t="s">
        <v>16620</v>
      </c>
      <c r="C2644" s="128" t="s">
        <v>17372</v>
      </c>
      <c r="D2644" s="52" t="s">
        <v>8759</v>
      </c>
      <c r="E2644" s="52"/>
      <c r="F2644" s="52"/>
      <c r="G2644" s="134" t="s">
        <v>18504</v>
      </c>
      <c r="H2644" s="145" t="s">
        <v>17132</v>
      </c>
      <c r="I2644" s="52" t="e">
        <v>#N/A</v>
      </c>
      <c r="J2644" s="52" t="e">
        <v>#N/A</v>
      </c>
      <c r="K2644" s="52" t="s">
        <v>18940</v>
      </c>
    </row>
    <row r="2645" spans="1:11">
      <c r="A2645" s="52" t="s">
        <v>995</v>
      </c>
      <c r="B2645" s="52" t="s">
        <v>8097</v>
      </c>
      <c r="C2645" s="128" t="s">
        <v>8351</v>
      </c>
      <c r="D2645" s="52" t="s">
        <v>8771</v>
      </c>
      <c r="E2645" s="52">
        <v>0</v>
      </c>
      <c r="F2645" s="52">
        <v>0</v>
      </c>
      <c r="G2645" s="134" t="s">
        <v>8970</v>
      </c>
      <c r="H2645" s="52" t="s">
        <v>995</v>
      </c>
      <c r="I2645" s="52" t="s">
        <v>818</v>
      </c>
      <c r="J2645" s="52" t="e">
        <v>#N/A</v>
      </c>
      <c r="K2645" s="52"/>
    </row>
    <row r="2646" spans="1:11">
      <c r="A2646" s="52" t="s">
        <v>762</v>
      </c>
      <c r="B2646" s="52" t="s">
        <v>14884</v>
      </c>
      <c r="C2646" s="128" t="s">
        <v>14885</v>
      </c>
      <c r="D2646" s="52"/>
      <c r="E2646" s="52"/>
      <c r="F2646" s="52"/>
      <c r="G2646" s="134" t="s">
        <v>14886</v>
      </c>
      <c r="H2646" s="134" t="s">
        <v>762</v>
      </c>
      <c r="I2646" s="52" t="e">
        <v>#N/A</v>
      </c>
      <c r="J2646" s="52" t="e">
        <v>#N/A</v>
      </c>
      <c r="K2646" s="52" t="s">
        <v>14384</v>
      </c>
    </row>
    <row r="2647" spans="1:11">
      <c r="A2647" s="52" t="s">
        <v>1679</v>
      </c>
      <c r="B2647" s="52" t="s">
        <v>16706</v>
      </c>
      <c r="C2647" s="128" t="s">
        <v>17457</v>
      </c>
      <c r="D2647" s="52" t="s">
        <v>17835</v>
      </c>
      <c r="E2647" s="52"/>
      <c r="F2647" s="52"/>
      <c r="G2647" s="134" t="s">
        <v>18591</v>
      </c>
      <c r="H2647" s="134" t="s">
        <v>1679</v>
      </c>
      <c r="I2647" s="52" t="e">
        <v>#N/A</v>
      </c>
      <c r="J2647" s="52" t="e">
        <v>#N/A</v>
      </c>
      <c r="K2647" s="52" t="s">
        <v>18940</v>
      </c>
    </row>
    <row r="2648" spans="1:11">
      <c r="A2648" s="52" t="s">
        <v>3959</v>
      </c>
      <c r="B2648" s="52" t="s">
        <v>16888</v>
      </c>
      <c r="C2648" s="128" t="s">
        <v>17641</v>
      </c>
      <c r="D2648" s="52" t="s">
        <v>8759</v>
      </c>
      <c r="E2648" s="52"/>
      <c r="F2648" s="52"/>
      <c r="G2648" s="134" t="s">
        <v>18772</v>
      </c>
      <c r="H2648" s="134" t="s">
        <v>3959</v>
      </c>
      <c r="I2648" s="52" t="e">
        <v>#N/A</v>
      </c>
      <c r="J2648" s="52">
        <v>194846429863</v>
      </c>
      <c r="K2648" s="52" t="s">
        <v>18940</v>
      </c>
    </row>
    <row r="2649" spans="1:11">
      <c r="A2649" s="52" t="s">
        <v>1679</v>
      </c>
      <c r="B2649" s="52" t="s">
        <v>16442</v>
      </c>
      <c r="C2649" s="128" t="s">
        <v>17193</v>
      </c>
      <c r="D2649" s="52" t="s">
        <v>17812</v>
      </c>
      <c r="E2649" s="52" t="s">
        <v>17871</v>
      </c>
      <c r="F2649" s="52"/>
      <c r="G2649" s="134" t="s">
        <v>18323</v>
      </c>
      <c r="H2649" s="134" t="s">
        <v>1679</v>
      </c>
      <c r="I2649" s="52" t="e">
        <v>#N/A</v>
      </c>
      <c r="J2649" s="52" t="e">
        <v>#N/A</v>
      </c>
      <c r="K2649" s="52" t="s">
        <v>18940</v>
      </c>
    </row>
    <row r="2650" spans="1:11">
      <c r="A2650" s="52" t="s">
        <v>3959</v>
      </c>
      <c r="B2650" s="52" t="s">
        <v>16726</v>
      </c>
      <c r="C2650" s="128" t="s">
        <v>17477</v>
      </c>
      <c r="D2650" s="52" t="s">
        <v>8759</v>
      </c>
      <c r="E2650" s="52"/>
      <c r="F2650" s="52"/>
      <c r="G2650" s="134" t="s">
        <v>18611</v>
      </c>
      <c r="H2650" s="134" t="s">
        <v>3959</v>
      </c>
      <c r="I2650" s="52" t="e">
        <v>#N/A</v>
      </c>
      <c r="J2650" s="52">
        <v>194846421843</v>
      </c>
      <c r="K2650" s="52" t="s">
        <v>18940</v>
      </c>
    </row>
    <row r="2651" spans="1:11">
      <c r="A2651" s="52" t="s">
        <v>1679</v>
      </c>
      <c r="B2651" s="52" t="s">
        <v>16632</v>
      </c>
      <c r="C2651" s="128" t="s">
        <v>17384</v>
      </c>
      <c r="D2651" s="52" t="s">
        <v>8759</v>
      </c>
      <c r="E2651" s="52" t="s">
        <v>17983</v>
      </c>
      <c r="F2651" s="52"/>
      <c r="G2651" s="134" t="s">
        <v>18516</v>
      </c>
      <c r="H2651" s="134" t="s">
        <v>1679</v>
      </c>
      <c r="I2651" s="52">
        <v>6932485006212</v>
      </c>
      <c r="J2651" s="52">
        <v>194846421935</v>
      </c>
      <c r="K2651" s="52" t="s">
        <v>18940</v>
      </c>
    </row>
    <row r="2652" spans="1:11">
      <c r="A2652" s="52" t="s">
        <v>3959</v>
      </c>
      <c r="B2652" s="52" t="s">
        <v>16586</v>
      </c>
      <c r="C2652" s="128" t="s">
        <v>17337</v>
      </c>
      <c r="D2652" s="52" t="s">
        <v>8759</v>
      </c>
      <c r="E2652" s="52"/>
      <c r="F2652" s="52"/>
      <c r="G2652" s="134" t="s">
        <v>18468</v>
      </c>
      <c r="H2652" s="134" t="s">
        <v>3959</v>
      </c>
      <c r="I2652" s="52" t="e">
        <v>#N/A</v>
      </c>
      <c r="J2652" s="52">
        <v>194846429856</v>
      </c>
      <c r="K2652" s="52" t="s">
        <v>18940</v>
      </c>
    </row>
    <row r="2653" spans="1:11">
      <c r="A2653" s="52" t="s">
        <v>3959</v>
      </c>
      <c r="B2653" s="52" t="s">
        <v>16999</v>
      </c>
      <c r="C2653" s="128" t="s">
        <v>17752</v>
      </c>
      <c r="D2653" s="52" t="s">
        <v>17858</v>
      </c>
      <c r="E2653" s="52"/>
      <c r="F2653" s="52"/>
      <c r="G2653" s="134" t="s">
        <v>18882</v>
      </c>
      <c r="H2653" s="145" t="s">
        <v>3959</v>
      </c>
      <c r="I2653" s="52" t="e">
        <v>#N/A</v>
      </c>
      <c r="J2653" s="52" t="e">
        <v>#N/A</v>
      </c>
      <c r="K2653" s="52" t="s">
        <v>18940</v>
      </c>
    </row>
    <row r="2654" spans="1:11">
      <c r="A2654" s="52" t="s">
        <v>3972</v>
      </c>
      <c r="B2654" s="52" t="s">
        <v>5340</v>
      </c>
      <c r="C2654" s="128" t="s">
        <v>6567</v>
      </c>
      <c r="D2654" s="52" t="s">
        <v>818</v>
      </c>
      <c r="E2654" s="52">
        <v>0</v>
      </c>
      <c r="F2654" s="52" t="s">
        <v>6568</v>
      </c>
      <c r="G2654" s="134" t="s">
        <v>6569</v>
      </c>
      <c r="H2654" s="52" t="s">
        <v>3972</v>
      </c>
      <c r="I2654" s="52" t="s">
        <v>818</v>
      </c>
      <c r="J2654" s="52" t="e">
        <v>#N/A</v>
      </c>
      <c r="K2654" s="52"/>
    </row>
    <row r="2655" spans="1:11">
      <c r="A2655" s="52" t="s">
        <v>3959</v>
      </c>
      <c r="B2655" s="52" t="s">
        <v>16958</v>
      </c>
      <c r="C2655" s="128" t="s">
        <v>17711</v>
      </c>
      <c r="D2655" s="52" t="s">
        <v>8759</v>
      </c>
      <c r="E2655" s="52"/>
      <c r="F2655" s="52"/>
      <c r="G2655" s="134" t="s">
        <v>18842</v>
      </c>
      <c r="H2655" s="145" t="s">
        <v>3959</v>
      </c>
      <c r="I2655" s="52" t="e">
        <v>#N/A</v>
      </c>
      <c r="J2655" s="52" t="e">
        <v>#N/A</v>
      </c>
      <c r="K2655" s="52" t="s">
        <v>18940</v>
      </c>
    </row>
    <row r="2656" spans="1:11">
      <c r="A2656" s="52" t="s">
        <v>17144</v>
      </c>
      <c r="B2656" s="52" t="s">
        <v>16667</v>
      </c>
      <c r="C2656" s="128" t="s">
        <v>17417</v>
      </c>
      <c r="D2656" s="52" t="s">
        <v>8759</v>
      </c>
      <c r="E2656" s="52"/>
      <c r="F2656" s="52"/>
      <c r="G2656" s="134" t="s">
        <v>18551</v>
      </c>
      <c r="H2656" s="145" t="s">
        <v>17144</v>
      </c>
      <c r="I2656" s="52" t="e">
        <v>#N/A</v>
      </c>
      <c r="J2656" s="52" t="e">
        <v>#N/A</v>
      </c>
      <c r="K2656" s="52" t="s">
        <v>18940</v>
      </c>
    </row>
    <row r="2657" spans="1:11">
      <c r="A2657" s="52" t="s">
        <v>3972</v>
      </c>
      <c r="B2657" s="52" t="s">
        <v>5341</v>
      </c>
      <c r="C2657" s="128" t="s">
        <v>6570</v>
      </c>
      <c r="D2657" s="52" t="s">
        <v>818</v>
      </c>
      <c r="E2657" s="52">
        <v>0</v>
      </c>
      <c r="F2657" s="52" t="s">
        <v>6568</v>
      </c>
      <c r="G2657" s="134" t="s">
        <v>6571</v>
      </c>
      <c r="H2657" s="52" t="s">
        <v>3972</v>
      </c>
      <c r="I2657" s="52" t="s">
        <v>818</v>
      </c>
      <c r="J2657" s="52" t="e">
        <v>#N/A</v>
      </c>
      <c r="K2657" s="52"/>
    </row>
    <row r="2658" spans="1:11">
      <c r="A2658" s="52" t="s">
        <v>3972</v>
      </c>
      <c r="B2658" s="52" t="s">
        <v>5342</v>
      </c>
      <c r="C2658" s="128" t="s">
        <v>6572</v>
      </c>
      <c r="D2658" s="52" t="s">
        <v>818</v>
      </c>
      <c r="E2658" s="52">
        <v>0</v>
      </c>
      <c r="F2658" s="52" t="s">
        <v>6568</v>
      </c>
      <c r="G2658" s="134" t="s">
        <v>6573</v>
      </c>
      <c r="H2658" s="52" t="s">
        <v>3972</v>
      </c>
      <c r="I2658" s="52" t="s">
        <v>818</v>
      </c>
      <c r="J2658" s="52" t="e">
        <v>#N/A</v>
      </c>
      <c r="K2658" s="52"/>
    </row>
    <row r="2659" spans="1:11">
      <c r="A2659" s="52" t="s">
        <v>3959</v>
      </c>
      <c r="B2659" s="52" t="s">
        <v>16916</v>
      </c>
      <c r="C2659" s="128" t="s">
        <v>17669</v>
      </c>
      <c r="D2659" s="52" t="s">
        <v>17854</v>
      </c>
      <c r="E2659" s="52"/>
      <c r="F2659" s="52"/>
      <c r="G2659" s="134" t="s">
        <v>18800</v>
      </c>
      <c r="H2659" s="145" t="s">
        <v>3959</v>
      </c>
      <c r="I2659" s="52" t="e">
        <v>#N/A</v>
      </c>
      <c r="J2659" s="52" t="e">
        <v>#N/A</v>
      </c>
      <c r="K2659" s="52" t="s">
        <v>18940</v>
      </c>
    </row>
    <row r="2660" spans="1:11">
      <c r="A2660" s="52" t="s">
        <v>995</v>
      </c>
      <c r="B2660" s="52" t="s">
        <v>5290</v>
      </c>
      <c r="C2660" s="128" t="s">
        <v>3970</v>
      </c>
      <c r="D2660" s="52" t="s">
        <v>6262</v>
      </c>
      <c r="E2660" s="52">
        <v>0</v>
      </c>
      <c r="F2660" s="52" t="s">
        <v>922</v>
      </c>
      <c r="G2660" s="134" t="s">
        <v>6263</v>
      </c>
      <c r="H2660" s="52" t="s">
        <v>995</v>
      </c>
      <c r="I2660" s="52" t="s">
        <v>818</v>
      </c>
      <c r="J2660" s="52" t="e">
        <v>#N/A</v>
      </c>
      <c r="K2660" s="52"/>
    </row>
    <row r="2661" spans="1:11">
      <c r="A2661" s="52" t="s">
        <v>3959</v>
      </c>
      <c r="B2661" s="52" t="s">
        <v>16754</v>
      </c>
      <c r="C2661" s="128" t="s">
        <v>17505</v>
      </c>
      <c r="D2661" s="52" t="s">
        <v>8759</v>
      </c>
      <c r="E2661" s="52"/>
      <c r="F2661" s="52"/>
      <c r="G2661" s="134" t="s">
        <v>18504</v>
      </c>
      <c r="H2661" s="145" t="s">
        <v>3959</v>
      </c>
      <c r="I2661" s="52" t="e">
        <v>#N/A</v>
      </c>
      <c r="J2661" s="52" t="e">
        <v>#N/A</v>
      </c>
      <c r="K2661" s="52" t="s">
        <v>18940</v>
      </c>
    </row>
    <row r="2662" spans="1:11">
      <c r="A2662" s="52" t="s">
        <v>762</v>
      </c>
      <c r="B2662" s="52" t="s">
        <v>4684</v>
      </c>
      <c r="C2662" s="128" t="s">
        <v>3971</v>
      </c>
      <c r="D2662" s="52" t="s">
        <v>6264</v>
      </c>
      <c r="E2662" s="52">
        <v>0</v>
      </c>
      <c r="F2662" s="52" t="s">
        <v>922</v>
      </c>
      <c r="G2662" s="134" t="s">
        <v>6265</v>
      </c>
      <c r="H2662" s="52" t="s">
        <v>762</v>
      </c>
      <c r="I2662" s="52" t="s">
        <v>818</v>
      </c>
      <c r="J2662" s="52" t="e">
        <v>#N/A</v>
      </c>
      <c r="K2662" s="52"/>
    </row>
    <row r="2663" spans="1:11">
      <c r="A2663" s="52" t="s">
        <v>3959</v>
      </c>
      <c r="B2663" s="52" t="s">
        <v>16663</v>
      </c>
      <c r="C2663" s="128" t="s">
        <v>17413</v>
      </c>
      <c r="D2663" s="52" t="s">
        <v>17829</v>
      </c>
      <c r="E2663" s="52"/>
      <c r="F2663" s="52"/>
      <c r="G2663" s="134" t="s">
        <v>18547</v>
      </c>
      <c r="H2663" s="145" t="s">
        <v>3959</v>
      </c>
      <c r="I2663" s="52" t="e">
        <v>#N/A</v>
      </c>
      <c r="J2663" s="52" t="e">
        <v>#N/A</v>
      </c>
      <c r="K2663" s="52" t="s">
        <v>18940</v>
      </c>
    </row>
    <row r="2664" spans="1:11">
      <c r="A2664" s="52" t="s">
        <v>3959</v>
      </c>
      <c r="B2664" s="52" t="s">
        <v>16855</v>
      </c>
      <c r="C2664" s="128" t="s">
        <v>17606</v>
      </c>
      <c r="D2664" s="52" t="s">
        <v>17847</v>
      </c>
      <c r="E2664" s="52"/>
      <c r="F2664" s="52"/>
      <c r="G2664" s="134" t="s">
        <v>18737</v>
      </c>
      <c r="H2664" s="145" t="s">
        <v>3959</v>
      </c>
      <c r="I2664" s="52" t="e">
        <v>#N/A</v>
      </c>
      <c r="J2664" s="52" t="e">
        <v>#N/A</v>
      </c>
      <c r="K2664" s="52" t="s">
        <v>18940</v>
      </c>
    </row>
    <row r="2665" spans="1:11">
      <c r="A2665" s="52" t="s">
        <v>3959</v>
      </c>
      <c r="B2665" s="52" t="s">
        <v>16561</v>
      </c>
      <c r="C2665" s="128" t="s">
        <v>17312</v>
      </c>
      <c r="D2665" s="52" t="s">
        <v>8759</v>
      </c>
      <c r="E2665" s="52"/>
      <c r="F2665" s="52"/>
      <c r="G2665" s="134" t="s">
        <v>18443</v>
      </c>
      <c r="H2665" s="145" t="s">
        <v>3959</v>
      </c>
      <c r="I2665" s="52" t="e">
        <v>#N/A</v>
      </c>
      <c r="J2665" s="52" t="e">
        <v>#N/A</v>
      </c>
      <c r="K2665" s="52" t="s">
        <v>18940</v>
      </c>
    </row>
    <row r="2666" spans="1:11">
      <c r="A2666" s="52" t="s">
        <v>3959</v>
      </c>
      <c r="B2666" s="52" t="s">
        <v>16849</v>
      </c>
      <c r="C2666" s="128" t="s">
        <v>17600</v>
      </c>
      <c r="D2666" s="52" t="s">
        <v>8759</v>
      </c>
      <c r="E2666" s="52"/>
      <c r="F2666" s="52"/>
      <c r="G2666" s="134" t="s">
        <v>18731</v>
      </c>
      <c r="H2666" s="145" t="s">
        <v>3959</v>
      </c>
      <c r="I2666" s="52" t="e">
        <v>#N/A</v>
      </c>
      <c r="J2666" s="52" t="e">
        <v>#N/A</v>
      </c>
      <c r="K2666" s="52" t="s">
        <v>18940</v>
      </c>
    </row>
    <row r="2667" spans="1:11">
      <c r="A2667" s="52" t="s">
        <v>17157</v>
      </c>
      <c r="B2667" s="52" t="s">
        <v>16701</v>
      </c>
      <c r="C2667" s="128" t="s">
        <v>17452</v>
      </c>
      <c r="D2667" s="52" t="s">
        <v>8759</v>
      </c>
      <c r="E2667" s="52"/>
      <c r="F2667" s="52"/>
      <c r="G2667" s="134" t="s">
        <v>18586</v>
      </c>
      <c r="H2667" s="145" t="s">
        <v>17157</v>
      </c>
      <c r="I2667" s="52" t="e">
        <v>#N/A</v>
      </c>
      <c r="J2667" s="52" t="e">
        <v>#N/A</v>
      </c>
      <c r="K2667" s="52" t="s">
        <v>18940</v>
      </c>
    </row>
    <row r="2668" spans="1:11">
      <c r="A2668" s="52" t="s">
        <v>1679</v>
      </c>
      <c r="B2668" s="52" t="s">
        <v>16679</v>
      </c>
      <c r="C2668" s="128" t="s">
        <v>17429</v>
      </c>
      <c r="D2668" s="52" t="s">
        <v>17830</v>
      </c>
      <c r="E2668" s="52"/>
      <c r="F2668" s="52"/>
      <c r="G2668" s="134" t="s">
        <v>18563</v>
      </c>
      <c r="H2668" s="134" t="s">
        <v>1679</v>
      </c>
      <c r="I2668" s="52" t="e">
        <v>#N/A</v>
      </c>
      <c r="J2668" s="52" t="e">
        <v>#N/A</v>
      </c>
      <c r="K2668" s="52" t="s">
        <v>18940</v>
      </c>
    </row>
    <row r="2669" spans="1:11">
      <c r="A2669" s="52" t="s">
        <v>17084</v>
      </c>
      <c r="B2669" s="52" t="s">
        <v>16497</v>
      </c>
      <c r="C2669" s="128" t="s">
        <v>17247</v>
      </c>
      <c r="D2669" s="52" t="s">
        <v>8759</v>
      </c>
      <c r="E2669" s="52"/>
      <c r="F2669" s="52"/>
      <c r="G2669" s="134" t="s">
        <v>18378</v>
      </c>
      <c r="H2669" s="145" t="s">
        <v>17084</v>
      </c>
      <c r="I2669" s="52" t="e">
        <v>#N/A</v>
      </c>
      <c r="J2669" s="52" t="e">
        <v>#N/A</v>
      </c>
      <c r="K2669" s="52" t="s">
        <v>18940</v>
      </c>
    </row>
    <row r="2670" spans="1:11">
      <c r="A2670" s="52" t="s">
        <v>18257</v>
      </c>
      <c r="B2670" s="52" t="s">
        <v>16906</v>
      </c>
      <c r="C2670" s="128" t="s">
        <v>17659</v>
      </c>
      <c r="D2670" s="52" t="s">
        <v>8759</v>
      </c>
      <c r="E2670" s="52"/>
      <c r="F2670" s="52"/>
      <c r="G2670" s="134" t="s">
        <v>18790</v>
      </c>
      <c r="H2670" s="145" t="s">
        <v>18257</v>
      </c>
      <c r="I2670" s="52" t="e">
        <v>#N/A</v>
      </c>
      <c r="J2670" s="52" t="e">
        <v>#N/A</v>
      </c>
      <c r="K2670" s="52" t="s">
        <v>18940</v>
      </c>
    </row>
    <row r="2671" spans="1:11">
      <c r="A2671" s="52" t="s">
        <v>18279</v>
      </c>
      <c r="B2671" s="52" t="s">
        <v>16987</v>
      </c>
      <c r="C2671" s="128" t="s">
        <v>17740</v>
      </c>
      <c r="D2671" s="52" t="s">
        <v>8759</v>
      </c>
      <c r="E2671" s="52"/>
      <c r="F2671" s="52"/>
      <c r="G2671" s="134" t="s">
        <v>18870</v>
      </c>
      <c r="H2671" s="145" t="s">
        <v>18279</v>
      </c>
      <c r="I2671" s="52" t="e">
        <v>#N/A</v>
      </c>
      <c r="J2671" s="52" t="e">
        <v>#N/A</v>
      </c>
      <c r="K2671" s="52" t="s">
        <v>18940</v>
      </c>
    </row>
    <row r="2672" spans="1:11">
      <c r="A2672" s="52" t="s">
        <v>3959</v>
      </c>
      <c r="B2672" s="52" t="s">
        <v>16765</v>
      </c>
      <c r="C2672" s="128" t="s">
        <v>17516</v>
      </c>
      <c r="D2672" s="52" t="s">
        <v>8759</v>
      </c>
      <c r="E2672" s="52"/>
      <c r="F2672" s="52"/>
      <c r="G2672" s="134" t="s">
        <v>18649</v>
      </c>
      <c r="H2672" s="145" t="s">
        <v>3959</v>
      </c>
      <c r="I2672" s="52" t="e">
        <v>#N/A</v>
      </c>
      <c r="J2672" s="52" t="e">
        <v>#N/A</v>
      </c>
      <c r="K2672" s="52" t="s">
        <v>18940</v>
      </c>
    </row>
    <row r="2673" spans="1:11">
      <c r="A2673" s="52" t="s">
        <v>3959</v>
      </c>
      <c r="B2673" s="52" t="s">
        <v>17017</v>
      </c>
      <c r="C2673" s="128" t="s">
        <v>17770</v>
      </c>
      <c r="D2673" s="52" t="s">
        <v>8759</v>
      </c>
      <c r="E2673" s="52"/>
      <c r="F2673" s="52"/>
      <c r="G2673" s="134" t="s">
        <v>18900</v>
      </c>
      <c r="H2673" s="145" t="s">
        <v>3959</v>
      </c>
      <c r="I2673" s="52" t="e">
        <v>#N/A</v>
      </c>
      <c r="J2673" s="52" t="e">
        <v>#N/A</v>
      </c>
      <c r="K2673" s="52" t="s">
        <v>18940</v>
      </c>
    </row>
    <row r="2674" spans="1:11">
      <c r="A2674" s="52" t="s">
        <v>772</v>
      </c>
      <c r="B2674" s="52" t="s">
        <v>8068</v>
      </c>
      <c r="C2674" s="128" t="s">
        <v>8353</v>
      </c>
      <c r="D2674" s="52" t="s">
        <v>8773</v>
      </c>
      <c r="E2674" s="52">
        <v>0</v>
      </c>
      <c r="F2674" s="52">
        <v>0</v>
      </c>
      <c r="G2674" s="134" t="s">
        <v>8972</v>
      </c>
      <c r="H2674" s="134" t="s">
        <v>772</v>
      </c>
      <c r="I2674" s="52" t="e">
        <v>#N/A</v>
      </c>
      <c r="J2674" s="52" t="e">
        <v>#N/A</v>
      </c>
      <c r="K2674" s="52"/>
    </row>
    <row r="2675" spans="1:11">
      <c r="A2675" s="52" t="s">
        <v>18298</v>
      </c>
      <c r="B2675" s="52" t="s">
        <v>17035</v>
      </c>
      <c r="C2675" s="128" t="s">
        <v>17788</v>
      </c>
      <c r="D2675" s="52" t="s">
        <v>8759</v>
      </c>
      <c r="E2675" s="52"/>
      <c r="F2675" s="52"/>
      <c r="G2675" s="134" t="s">
        <v>18900</v>
      </c>
      <c r="H2675" s="145" t="s">
        <v>18298</v>
      </c>
      <c r="I2675" s="52" t="e">
        <v>#N/A</v>
      </c>
      <c r="J2675" s="52" t="e">
        <v>#N/A</v>
      </c>
      <c r="K2675" s="52" t="s">
        <v>18940</v>
      </c>
    </row>
    <row r="2676" spans="1:11">
      <c r="A2676" s="52" t="s">
        <v>17115</v>
      </c>
      <c r="B2676" s="52" t="s">
        <v>16563</v>
      </c>
      <c r="C2676" s="128" t="s">
        <v>17314</v>
      </c>
      <c r="D2676" s="52" t="s">
        <v>8759</v>
      </c>
      <c r="E2676" s="52"/>
      <c r="F2676" s="52"/>
      <c r="G2676" s="134" t="s">
        <v>18445</v>
      </c>
      <c r="H2676" s="145" t="s">
        <v>17115</v>
      </c>
      <c r="I2676" s="52" t="e">
        <v>#N/A</v>
      </c>
      <c r="J2676" s="52" t="e">
        <v>#N/A</v>
      </c>
      <c r="K2676" s="52" t="s">
        <v>18940</v>
      </c>
    </row>
    <row r="2677" spans="1:11">
      <c r="A2677" s="52" t="s">
        <v>3959</v>
      </c>
      <c r="B2677" s="52" t="s">
        <v>16649</v>
      </c>
      <c r="C2677" s="128" t="s">
        <v>17399</v>
      </c>
      <c r="D2677" s="52" t="s">
        <v>8759</v>
      </c>
      <c r="E2677" s="52"/>
      <c r="F2677" s="52"/>
      <c r="G2677" s="134" t="s">
        <v>18533</v>
      </c>
      <c r="H2677" s="145" t="s">
        <v>3959</v>
      </c>
      <c r="I2677" s="52" t="e">
        <v>#N/A</v>
      </c>
      <c r="J2677" s="52" t="e">
        <v>#N/A</v>
      </c>
      <c r="K2677" s="52" t="s">
        <v>18940</v>
      </c>
    </row>
    <row r="2678" spans="1:11">
      <c r="A2678" s="52" t="s">
        <v>3959</v>
      </c>
      <c r="B2678" s="52" t="s">
        <v>16713</v>
      </c>
      <c r="C2678" s="128" t="s">
        <v>17464</v>
      </c>
      <c r="D2678" s="52" t="s">
        <v>8759</v>
      </c>
      <c r="E2678" s="52"/>
      <c r="F2678" s="52"/>
      <c r="G2678" s="134" t="s">
        <v>18445</v>
      </c>
      <c r="H2678" s="145" t="s">
        <v>3959</v>
      </c>
      <c r="I2678" s="52" t="e">
        <v>#N/A</v>
      </c>
      <c r="J2678" s="52" t="e">
        <v>#N/A</v>
      </c>
      <c r="K2678" s="52" t="s">
        <v>18940</v>
      </c>
    </row>
    <row r="2679" spans="1:11">
      <c r="A2679" s="52" t="s">
        <v>3959</v>
      </c>
      <c r="B2679" s="52" t="s">
        <v>16832</v>
      </c>
      <c r="C2679" s="128" t="s">
        <v>17583</v>
      </c>
      <c r="D2679" s="52" t="s">
        <v>8759</v>
      </c>
      <c r="E2679" s="52"/>
      <c r="F2679" s="52"/>
      <c r="G2679" s="134" t="s">
        <v>18714</v>
      </c>
      <c r="H2679" s="145" t="s">
        <v>3959</v>
      </c>
      <c r="I2679" s="52" t="e">
        <v>#N/A</v>
      </c>
      <c r="J2679" s="52" t="e">
        <v>#N/A</v>
      </c>
      <c r="K2679" s="52" t="s">
        <v>18940</v>
      </c>
    </row>
    <row r="2680" spans="1:11">
      <c r="A2680" s="52" t="s">
        <v>3959</v>
      </c>
      <c r="B2680" s="52" t="s">
        <v>16435</v>
      </c>
      <c r="C2680" s="128" t="s">
        <v>17186</v>
      </c>
      <c r="D2680" s="52" t="s">
        <v>8759</v>
      </c>
      <c r="E2680" s="52"/>
      <c r="F2680" s="52"/>
      <c r="G2680" s="134" t="s">
        <v>18316</v>
      </c>
      <c r="H2680" s="145" t="s">
        <v>3959</v>
      </c>
      <c r="I2680" s="52" t="e">
        <v>#N/A</v>
      </c>
      <c r="J2680" s="52" t="e">
        <v>#N/A</v>
      </c>
      <c r="K2680" s="52" t="s">
        <v>18940</v>
      </c>
    </row>
    <row r="2681" spans="1:11">
      <c r="A2681" s="52" t="s">
        <v>3959</v>
      </c>
      <c r="B2681" s="52" t="s">
        <v>17043</v>
      </c>
      <c r="C2681" s="128" t="s">
        <v>17796</v>
      </c>
      <c r="D2681" s="52" t="s">
        <v>8759</v>
      </c>
      <c r="E2681" s="52"/>
      <c r="F2681" s="52"/>
      <c r="G2681" s="134" t="s">
        <v>18926</v>
      </c>
      <c r="H2681" s="145" t="s">
        <v>3959</v>
      </c>
      <c r="I2681" s="52" t="e">
        <v>#N/A</v>
      </c>
      <c r="J2681" s="52" t="e">
        <v>#N/A</v>
      </c>
      <c r="K2681" s="52" t="s">
        <v>18940</v>
      </c>
    </row>
    <row r="2682" spans="1:11">
      <c r="A2682" s="52" t="s">
        <v>772</v>
      </c>
      <c r="B2682" s="52" t="s">
        <v>5300</v>
      </c>
      <c r="C2682" s="128" t="s">
        <v>3979</v>
      </c>
      <c r="D2682" s="52" t="s">
        <v>6368</v>
      </c>
      <c r="E2682" s="52">
        <v>0</v>
      </c>
      <c r="F2682" s="52" t="s">
        <v>6369</v>
      </c>
      <c r="G2682" s="134" t="s">
        <v>6370</v>
      </c>
      <c r="H2682" s="134" t="s">
        <v>772</v>
      </c>
      <c r="I2682" s="52" t="s">
        <v>818</v>
      </c>
      <c r="J2682" s="52" t="e">
        <v>#N/A</v>
      </c>
      <c r="K2682" s="52"/>
    </row>
    <row r="2683" spans="1:11">
      <c r="A2683" s="52" t="s">
        <v>762</v>
      </c>
      <c r="B2683" s="52" t="s">
        <v>14747</v>
      </c>
      <c r="C2683" s="128" t="s">
        <v>14748</v>
      </c>
      <c r="D2683" s="52"/>
      <c r="E2683" s="52"/>
      <c r="F2683" s="52"/>
      <c r="G2683" s="134" t="s">
        <v>14749</v>
      </c>
      <c r="H2683" s="134" t="s">
        <v>762</v>
      </c>
      <c r="I2683" s="52" t="e">
        <v>#N/A</v>
      </c>
      <c r="J2683" s="52" t="e">
        <v>#N/A</v>
      </c>
      <c r="K2683" s="52" t="s">
        <v>14384</v>
      </c>
    </row>
    <row r="2684" spans="1:11">
      <c r="A2684" s="52" t="s">
        <v>762</v>
      </c>
      <c r="B2684" s="52" t="s">
        <v>7908</v>
      </c>
      <c r="C2684" s="128" t="s">
        <v>8358</v>
      </c>
      <c r="D2684" s="52" t="s">
        <v>8774</v>
      </c>
      <c r="E2684" s="52">
        <v>0</v>
      </c>
      <c r="F2684" s="52"/>
      <c r="G2684" s="134" t="s">
        <v>8973</v>
      </c>
      <c r="H2684" s="134" t="s">
        <v>762</v>
      </c>
      <c r="I2684" s="52" t="e">
        <v>#N/A</v>
      </c>
      <c r="J2684" s="52" t="e">
        <v>#N/A</v>
      </c>
      <c r="K2684" s="52"/>
    </row>
    <row r="2685" spans="1:11">
      <c r="A2685" s="52" t="s">
        <v>2467</v>
      </c>
      <c r="B2685" s="52" t="s">
        <v>15516</v>
      </c>
      <c r="C2685" s="128" t="s">
        <v>15517</v>
      </c>
      <c r="D2685" s="52"/>
      <c r="E2685" s="52"/>
      <c r="F2685" s="52"/>
      <c r="G2685" s="134" t="s">
        <v>15518</v>
      </c>
      <c r="H2685" s="134" t="s">
        <v>2467</v>
      </c>
      <c r="I2685" s="52" t="e">
        <v>#N/A</v>
      </c>
      <c r="J2685" s="52" t="e">
        <v>#N/A</v>
      </c>
      <c r="K2685" s="52" t="s">
        <v>14384</v>
      </c>
    </row>
    <row r="2686" spans="1:11">
      <c r="A2686" s="52" t="s">
        <v>1009</v>
      </c>
      <c r="B2686" s="52" t="s">
        <v>3945</v>
      </c>
      <c r="C2686" s="128" t="s">
        <v>3991</v>
      </c>
      <c r="D2686" s="52" t="s">
        <v>818</v>
      </c>
      <c r="E2686" s="52">
        <v>0</v>
      </c>
      <c r="F2686" s="52" t="s">
        <v>6475</v>
      </c>
      <c r="G2686" s="134" t="s">
        <v>14303</v>
      </c>
      <c r="H2686" s="134" t="s">
        <v>1009</v>
      </c>
      <c r="I2686" s="52" t="s">
        <v>818</v>
      </c>
      <c r="J2686" s="52" t="e">
        <v>#N/A</v>
      </c>
      <c r="K2686" s="52"/>
    </row>
    <row r="2687" spans="1:11">
      <c r="A2687" s="52" t="s">
        <v>772</v>
      </c>
      <c r="B2687" s="52" t="s">
        <v>3947</v>
      </c>
      <c r="C2687" s="128" t="s">
        <v>3993</v>
      </c>
      <c r="D2687" s="52" t="s">
        <v>818</v>
      </c>
      <c r="E2687" s="52">
        <v>0</v>
      </c>
      <c r="F2687" s="52" t="s">
        <v>6475</v>
      </c>
      <c r="G2687" s="134" t="s">
        <v>2362</v>
      </c>
      <c r="H2687" s="134" t="s">
        <v>772</v>
      </c>
      <c r="I2687" s="52" t="s">
        <v>818</v>
      </c>
      <c r="J2687" s="52" t="e">
        <v>#N/A</v>
      </c>
      <c r="K2687" s="52"/>
    </row>
    <row r="2688" spans="1:11">
      <c r="A2688" s="52" t="s">
        <v>1677</v>
      </c>
      <c r="B2688" s="52" t="s">
        <v>3949</v>
      </c>
      <c r="C2688" s="128" t="s">
        <v>3994</v>
      </c>
      <c r="D2688" s="52" t="s">
        <v>818</v>
      </c>
      <c r="E2688" s="52">
        <v>0</v>
      </c>
      <c r="F2688" s="52" t="s">
        <v>6475</v>
      </c>
      <c r="G2688" s="134" t="s">
        <v>6339</v>
      </c>
      <c r="H2688" s="134" t="s">
        <v>1677</v>
      </c>
      <c r="I2688" s="52" t="s">
        <v>818</v>
      </c>
      <c r="J2688" s="52" t="e">
        <v>#N/A</v>
      </c>
      <c r="K2688" s="52"/>
    </row>
    <row r="2689" spans="1:11">
      <c r="A2689" s="52" t="s">
        <v>976</v>
      </c>
      <c r="B2689" s="52" t="s">
        <v>3950</v>
      </c>
      <c r="C2689" s="128" t="s">
        <v>3995</v>
      </c>
      <c r="D2689" s="52" t="s">
        <v>818</v>
      </c>
      <c r="E2689" s="52">
        <v>0</v>
      </c>
      <c r="F2689" s="52" t="s">
        <v>6475</v>
      </c>
      <c r="G2689" s="134" t="s">
        <v>2425</v>
      </c>
      <c r="H2689" s="134" t="s">
        <v>976</v>
      </c>
      <c r="I2689" s="52" t="s">
        <v>818</v>
      </c>
      <c r="J2689" s="52" t="e">
        <v>#N/A</v>
      </c>
      <c r="K2689" s="52"/>
    </row>
    <row r="2690" spans="1:11">
      <c r="A2690" s="52" t="s">
        <v>3959</v>
      </c>
      <c r="B2690" s="52" t="s">
        <v>16861</v>
      </c>
      <c r="C2690" s="128" t="s">
        <v>17612</v>
      </c>
      <c r="D2690" s="52" t="s">
        <v>8759</v>
      </c>
      <c r="E2690" s="52"/>
      <c r="F2690" s="52"/>
      <c r="G2690" s="134" t="s">
        <v>18743</v>
      </c>
      <c r="H2690" s="145" t="s">
        <v>3959</v>
      </c>
      <c r="I2690" s="52" t="e">
        <v>#N/A</v>
      </c>
      <c r="J2690" s="52" t="e">
        <v>#N/A</v>
      </c>
      <c r="K2690" s="52" t="s">
        <v>18940</v>
      </c>
    </row>
    <row r="2691" spans="1:11">
      <c r="A2691" s="52" t="s">
        <v>762</v>
      </c>
      <c r="B2691" s="52" t="s">
        <v>3952</v>
      </c>
      <c r="C2691" s="128" t="s">
        <v>3997</v>
      </c>
      <c r="D2691" s="52" t="s">
        <v>818</v>
      </c>
      <c r="E2691" s="52">
        <v>0</v>
      </c>
      <c r="F2691" s="52" t="s">
        <v>6475</v>
      </c>
      <c r="G2691" s="134" t="s">
        <v>6349</v>
      </c>
      <c r="H2691" s="134" t="s">
        <v>762</v>
      </c>
      <c r="I2691" s="52" t="s">
        <v>818</v>
      </c>
      <c r="J2691" s="52" t="e">
        <v>#N/A</v>
      </c>
      <c r="K2691" s="52"/>
    </row>
    <row r="2692" spans="1:11">
      <c r="A2692" s="52" t="s">
        <v>5818</v>
      </c>
      <c r="B2692" s="52" t="s">
        <v>3953</v>
      </c>
      <c r="C2692" s="128" t="s">
        <v>3998</v>
      </c>
      <c r="D2692" s="52" t="s">
        <v>818</v>
      </c>
      <c r="E2692" s="52">
        <v>0</v>
      </c>
      <c r="F2692" s="52" t="s">
        <v>6475</v>
      </c>
      <c r="G2692" s="134" t="s">
        <v>6351</v>
      </c>
      <c r="H2692" s="134" t="s">
        <v>5818</v>
      </c>
      <c r="I2692" s="52" t="s">
        <v>818</v>
      </c>
      <c r="J2692" s="52" t="e">
        <v>#N/A</v>
      </c>
      <c r="K2692" s="52"/>
    </row>
    <row r="2693" spans="1:11">
      <c r="A2693" s="52" t="s">
        <v>18272</v>
      </c>
      <c r="B2693" s="52" t="s">
        <v>17011</v>
      </c>
      <c r="C2693" s="128" t="s">
        <v>17764</v>
      </c>
      <c r="D2693" s="52" t="s">
        <v>8759</v>
      </c>
      <c r="E2693" s="52"/>
      <c r="F2693" s="52"/>
      <c r="G2693" s="134" t="s">
        <v>18894</v>
      </c>
      <c r="H2693" s="134" t="s">
        <v>18272</v>
      </c>
      <c r="I2693" s="52" t="e">
        <v>#N/A</v>
      </c>
      <c r="J2693" s="52">
        <v>194846417181</v>
      </c>
      <c r="K2693" s="52" t="s">
        <v>18940</v>
      </c>
    </row>
    <row r="2694" spans="1:11">
      <c r="A2694" s="52" t="s">
        <v>1679</v>
      </c>
      <c r="B2694" s="52" t="s">
        <v>16490</v>
      </c>
      <c r="C2694" s="128" t="s">
        <v>17240</v>
      </c>
      <c r="D2694" s="52" t="s">
        <v>8759</v>
      </c>
      <c r="E2694" s="52"/>
      <c r="F2694" s="52"/>
      <c r="G2694" s="134" t="s">
        <v>18371</v>
      </c>
      <c r="H2694" s="134" t="s">
        <v>1679</v>
      </c>
      <c r="I2694" s="52" t="e">
        <v>#N/A</v>
      </c>
      <c r="J2694" s="52">
        <v>194846417198</v>
      </c>
      <c r="K2694" s="52" t="s">
        <v>18940</v>
      </c>
    </row>
    <row r="2695" spans="1:11">
      <c r="A2695" s="52" t="s">
        <v>18272</v>
      </c>
      <c r="B2695" s="52" t="s">
        <v>16955</v>
      </c>
      <c r="C2695" s="128" t="s">
        <v>17708</v>
      </c>
      <c r="D2695" s="52" t="s">
        <v>8759</v>
      </c>
      <c r="E2695" s="52"/>
      <c r="F2695" s="52"/>
      <c r="G2695" s="134" t="s">
        <v>18839</v>
      </c>
      <c r="H2695" s="134" t="s">
        <v>18272</v>
      </c>
      <c r="I2695" s="52" t="e">
        <v>#N/A</v>
      </c>
      <c r="J2695" s="52">
        <v>194846417204</v>
      </c>
      <c r="K2695" s="52" t="s">
        <v>18940</v>
      </c>
    </row>
    <row r="2696" spans="1:11">
      <c r="A2696" s="52" t="s">
        <v>4002</v>
      </c>
      <c r="B2696" s="52" t="s">
        <v>7881</v>
      </c>
      <c r="C2696" s="128" t="s">
        <v>8361</v>
      </c>
      <c r="D2696" s="52" t="s">
        <v>8759</v>
      </c>
      <c r="E2696" s="52">
        <v>0</v>
      </c>
      <c r="F2696" s="52"/>
      <c r="G2696" s="134" t="s">
        <v>8975</v>
      </c>
      <c r="H2696" s="134" t="s">
        <v>4002</v>
      </c>
      <c r="I2696" s="52" t="e">
        <v>#N/A</v>
      </c>
      <c r="J2696" s="52" t="e">
        <v>#N/A</v>
      </c>
      <c r="K2696" s="52"/>
    </row>
    <row r="2697" spans="1:11">
      <c r="A2697" s="52" t="s">
        <v>4004</v>
      </c>
      <c r="B2697" s="52" t="s">
        <v>3955</v>
      </c>
      <c r="C2697" s="128" t="s">
        <v>4003</v>
      </c>
      <c r="D2697" s="52" t="s">
        <v>818</v>
      </c>
      <c r="E2697" s="52">
        <v>0</v>
      </c>
      <c r="F2697" s="52" t="s">
        <v>6547</v>
      </c>
      <c r="G2697" s="134" t="s">
        <v>6546</v>
      </c>
      <c r="H2697" s="134" t="s">
        <v>4004</v>
      </c>
      <c r="I2697" s="52" t="s">
        <v>818</v>
      </c>
      <c r="J2697" s="52" t="e">
        <v>#N/A</v>
      </c>
      <c r="K2697" s="52"/>
    </row>
    <row r="2698" spans="1:11">
      <c r="A2698" s="52" t="s">
        <v>5757</v>
      </c>
      <c r="B2698" s="52" t="s">
        <v>16802</v>
      </c>
      <c r="C2698" s="128" t="s">
        <v>17553</v>
      </c>
      <c r="D2698" s="52" t="s">
        <v>8759</v>
      </c>
      <c r="E2698" s="52" t="s">
        <v>18076</v>
      </c>
      <c r="F2698" s="52"/>
      <c r="G2698" s="134" t="s">
        <v>18686</v>
      </c>
      <c r="H2698" s="134" t="s">
        <v>5757</v>
      </c>
      <c r="I2698" s="52" t="e">
        <v>#N/A</v>
      </c>
      <c r="J2698" s="52">
        <v>194846416917</v>
      </c>
      <c r="K2698" s="52" t="s">
        <v>18940</v>
      </c>
    </row>
    <row r="2699" spans="1:11">
      <c r="A2699" s="52" t="s">
        <v>3959</v>
      </c>
      <c r="B2699" s="52" t="s">
        <v>16967</v>
      </c>
      <c r="C2699" s="128" t="s">
        <v>17720</v>
      </c>
      <c r="D2699" s="52" t="s">
        <v>8759</v>
      </c>
      <c r="E2699" s="52"/>
      <c r="F2699" s="52"/>
      <c r="G2699" s="134" t="s">
        <v>18851</v>
      </c>
      <c r="H2699" s="145" t="s">
        <v>3959</v>
      </c>
      <c r="I2699" s="52" t="e">
        <v>#N/A</v>
      </c>
      <c r="J2699" s="52" t="e">
        <v>#N/A</v>
      </c>
      <c r="K2699" s="52" t="s">
        <v>18940</v>
      </c>
    </row>
    <row r="2700" spans="1:11">
      <c r="A2700" s="52" t="s">
        <v>1679</v>
      </c>
      <c r="B2700" s="52" t="s">
        <v>5357</v>
      </c>
      <c r="C2700" s="128" t="s">
        <v>6684</v>
      </c>
      <c r="D2700" s="52" t="s">
        <v>8759</v>
      </c>
      <c r="E2700" s="52"/>
      <c r="F2700" s="52"/>
      <c r="G2700" s="134" t="s">
        <v>18601</v>
      </c>
      <c r="H2700" s="134" t="s">
        <v>1679</v>
      </c>
      <c r="I2700" s="52" t="e">
        <v>#N/A</v>
      </c>
      <c r="J2700" s="52">
        <v>194846418645</v>
      </c>
      <c r="K2700" s="52" t="s">
        <v>18940</v>
      </c>
    </row>
    <row r="2701" spans="1:11">
      <c r="A2701" s="52" t="s">
        <v>1679</v>
      </c>
      <c r="B2701" s="52" t="s">
        <v>16788</v>
      </c>
      <c r="C2701" s="128" t="s">
        <v>17539</v>
      </c>
      <c r="D2701" s="52" t="s">
        <v>8759</v>
      </c>
      <c r="E2701" s="52"/>
      <c r="F2701" s="52"/>
      <c r="G2701" s="134" t="s">
        <v>18672</v>
      </c>
      <c r="H2701" s="134" t="s">
        <v>1679</v>
      </c>
      <c r="I2701" s="52" t="e">
        <v>#N/A</v>
      </c>
      <c r="J2701" s="52">
        <v>194846419109</v>
      </c>
      <c r="K2701" s="52" t="s">
        <v>18940</v>
      </c>
    </row>
    <row r="2702" spans="1:11">
      <c r="A2702" s="52" t="s">
        <v>2467</v>
      </c>
      <c r="B2702" s="52" t="s">
        <v>5335</v>
      </c>
      <c r="C2702" s="128" t="s">
        <v>6559</v>
      </c>
      <c r="D2702" s="52" t="s">
        <v>818</v>
      </c>
      <c r="E2702" s="52">
        <v>0</v>
      </c>
      <c r="F2702" s="52" t="s">
        <v>6560</v>
      </c>
      <c r="G2702" s="134" t="s">
        <v>782</v>
      </c>
      <c r="H2702" s="134" t="s">
        <v>2467</v>
      </c>
      <c r="I2702" s="52" t="s">
        <v>818</v>
      </c>
      <c r="J2702" s="52" t="e">
        <v>#N/A</v>
      </c>
      <c r="K2702" s="52"/>
    </row>
    <row r="2703" spans="1:11">
      <c r="A2703" s="52" t="s">
        <v>762</v>
      </c>
      <c r="B2703" s="52" t="s">
        <v>14452</v>
      </c>
      <c r="C2703" s="128" t="s">
        <v>14453</v>
      </c>
      <c r="D2703" s="52"/>
      <c r="E2703" s="52"/>
      <c r="F2703" s="52"/>
      <c r="G2703" s="134" t="s">
        <v>14454</v>
      </c>
      <c r="H2703" s="134" t="s">
        <v>762</v>
      </c>
      <c r="I2703" s="52" t="e">
        <v>#N/A</v>
      </c>
      <c r="J2703" s="52" t="e">
        <v>#N/A</v>
      </c>
      <c r="K2703" s="52" t="s">
        <v>14384</v>
      </c>
    </row>
    <row r="2704" spans="1:11">
      <c r="A2704" s="52" t="s">
        <v>762</v>
      </c>
      <c r="B2704" s="52" t="s">
        <v>14806</v>
      </c>
      <c r="C2704" s="128" t="s">
        <v>14807</v>
      </c>
      <c r="D2704" s="52"/>
      <c r="E2704" s="52"/>
      <c r="F2704" s="52"/>
      <c r="G2704" s="134" t="s">
        <v>14808</v>
      </c>
      <c r="H2704" s="134" t="s">
        <v>762</v>
      </c>
      <c r="I2704" s="52" t="e">
        <v>#N/A</v>
      </c>
      <c r="J2704" s="52" t="e">
        <v>#N/A</v>
      </c>
      <c r="K2704" s="52" t="s">
        <v>14384</v>
      </c>
    </row>
    <row r="2705" spans="1:11">
      <c r="A2705" s="52" t="s">
        <v>15252</v>
      </c>
      <c r="B2705" s="52" t="s">
        <v>16808</v>
      </c>
      <c r="C2705" s="128" t="s">
        <v>17559</v>
      </c>
      <c r="D2705" s="52" t="s">
        <v>8759</v>
      </c>
      <c r="E2705" s="52" t="s">
        <v>18080</v>
      </c>
      <c r="F2705" s="52"/>
      <c r="G2705" s="134" t="s">
        <v>18692</v>
      </c>
      <c r="H2705" s="134" t="s">
        <v>15252</v>
      </c>
      <c r="I2705" s="52">
        <v>6932485019366</v>
      </c>
      <c r="J2705" s="52">
        <v>194846432177</v>
      </c>
      <c r="K2705" s="52" t="s">
        <v>18940</v>
      </c>
    </row>
    <row r="2706" spans="1:11">
      <c r="A2706" s="52" t="s">
        <v>18261</v>
      </c>
      <c r="B2706" s="52" t="s">
        <v>16923</v>
      </c>
      <c r="C2706" s="128" t="s">
        <v>17676</v>
      </c>
      <c r="D2706" s="52" t="s">
        <v>8759</v>
      </c>
      <c r="E2706" s="52" t="s">
        <v>18141</v>
      </c>
      <c r="F2706" s="52"/>
      <c r="G2706" s="134" t="s">
        <v>18807</v>
      </c>
      <c r="H2706" s="134" t="s">
        <v>18261</v>
      </c>
      <c r="I2706" s="52" t="e">
        <v>#N/A</v>
      </c>
      <c r="J2706" s="52">
        <v>194846415743</v>
      </c>
      <c r="K2706" s="52" t="s">
        <v>18940</v>
      </c>
    </row>
    <row r="2707" spans="1:11">
      <c r="A2707" s="52" t="s">
        <v>17098</v>
      </c>
      <c r="B2707" s="52" t="s">
        <v>16522</v>
      </c>
      <c r="C2707" s="128" t="s">
        <v>17273</v>
      </c>
      <c r="D2707" s="52" t="s">
        <v>8759</v>
      </c>
      <c r="E2707" s="52"/>
      <c r="F2707" s="52"/>
      <c r="G2707" s="134" t="s">
        <v>18404</v>
      </c>
      <c r="H2707" s="134" t="s">
        <v>17098</v>
      </c>
      <c r="I2707" s="52" t="e">
        <v>#N/A</v>
      </c>
      <c r="J2707" s="52">
        <v>194846417129</v>
      </c>
      <c r="K2707" s="52" t="s">
        <v>18940</v>
      </c>
    </row>
    <row r="2708" spans="1:11">
      <c r="A2708" s="52" t="s">
        <v>18280</v>
      </c>
      <c r="B2708" s="52" t="s">
        <v>16994</v>
      </c>
      <c r="C2708" s="128" t="s">
        <v>17747</v>
      </c>
      <c r="D2708" s="52" t="s">
        <v>8759</v>
      </c>
      <c r="E2708" s="52"/>
      <c r="F2708" s="52"/>
      <c r="G2708" s="134" t="s">
        <v>18877</v>
      </c>
      <c r="H2708" s="134" t="s">
        <v>18280</v>
      </c>
      <c r="I2708" s="52" t="e">
        <v>#N/A</v>
      </c>
      <c r="J2708" s="52">
        <v>194846419123</v>
      </c>
      <c r="K2708" s="52" t="s">
        <v>18940</v>
      </c>
    </row>
    <row r="2709" spans="1:11">
      <c r="A2709" s="52" t="s">
        <v>3959</v>
      </c>
      <c r="B2709" s="52" t="s">
        <v>16886</v>
      </c>
      <c r="C2709" s="128" t="s">
        <v>17639</v>
      </c>
      <c r="D2709" s="52" t="s">
        <v>8759</v>
      </c>
      <c r="E2709" s="52"/>
      <c r="F2709" s="52"/>
      <c r="G2709" s="134" t="s">
        <v>18770</v>
      </c>
      <c r="H2709" s="145" t="s">
        <v>3959</v>
      </c>
      <c r="I2709" s="52" t="e">
        <v>#N/A</v>
      </c>
      <c r="J2709" s="52" t="e">
        <v>#N/A</v>
      </c>
      <c r="K2709" s="52" t="s">
        <v>18940</v>
      </c>
    </row>
    <row r="2710" spans="1:11">
      <c r="A2710" s="52" t="s">
        <v>3959</v>
      </c>
      <c r="B2710" s="52" t="s">
        <v>16722</v>
      </c>
      <c r="C2710" s="128" t="s">
        <v>17473</v>
      </c>
      <c r="D2710" s="52" t="s">
        <v>8759</v>
      </c>
      <c r="E2710" s="52"/>
      <c r="F2710" s="52"/>
      <c r="G2710" s="134" t="s">
        <v>18607</v>
      </c>
      <c r="H2710" s="145" t="s">
        <v>3959</v>
      </c>
      <c r="I2710" s="52" t="e">
        <v>#N/A</v>
      </c>
      <c r="J2710" s="52" t="e">
        <v>#N/A</v>
      </c>
      <c r="K2710" s="52" t="s">
        <v>18940</v>
      </c>
    </row>
    <row r="2711" spans="1:11">
      <c r="A2711" s="52" t="s">
        <v>1513</v>
      </c>
      <c r="B2711" s="52" t="s">
        <v>7924</v>
      </c>
      <c r="C2711" s="128" t="s">
        <v>8364</v>
      </c>
      <c r="D2711" s="52" t="s">
        <v>8775</v>
      </c>
      <c r="E2711" s="52">
        <v>0</v>
      </c>
      <c r="F2711" s="52"/>
      <c r="G2711" s="134" t="s">
        <v>8978</v>
      </c>
      <c r="H2711" s="134" t="s">
        <v>1513</v>
      </c>
      <c r="I2711" s="52" t="e">
        <v>#N/A</v>
      </c>
      <c r="J2711" s="52" t="e">
        <v>#N/A</v>
      </c>
      <c r="K2711" s="52"/>
    </row>
    <row r="2712" spans="1:11">
      <c r="A2712" s="52" t="s">
        <v>2467</v>
      </c>
      <c r="B2712" s="52" t="s">
        <v>7896</v>
      </c>
      <c r="C2712" s="128" t="s">
        <v>8370</v>
      </c>
      <c r="D2712" s="52" t="s">
        <v>8759</v>
      </c>
      <c r="E2712" s="52">
        <v>0</v>
      </c>
      <c r="F2712" s="52"/>
      <c r="G2712" s="134" t="s">
        <v>8979</v>
      </c>
      <c r="H2712" s="134" t="s">
        <v>2467</v>
      </c>
      <c r="I2712" s="52" t="e">
        <v>#N/A</v>
      </c>
      <c r="J2712" s="52" t="e">
        <v>#N/A</v>
      </c>
      <c r="K2712" s="52"/>
    </row>
    <row r="2713" spans="1:11">
      <c r="A2713" s="52" t="s">
        <v>2467</v>
      </c>
      <c r="B2713" s="52" t="s">
        <v>7782</v>
      </c>
      <c r="C2713" s="128" t="s">
        <v>8371</v>
      </c>
      <c r="D2713" s="52" t="s">
        <v>8759</v>
      </c>
      <c r="E2713" s="52">
        <v>0</v>
      </c>
      <c r="F2713" s="52"/>
      <c r="G2713" s="134" t="s">
        <v>8980</v>
      </c>
      <c r="H2713" s="134" t="s">
        <v>2467</v>
      </c>
      <c r="I2713" s="52" t="e">
        <v>#N/A</v>
      </c>
      <c r="J2713" s="52" t="e">
        <v>#N/A</v>
      </c>
      <c r="K2713" s="52"/>
    </row>
    <row r="2714" spans="1:11">
      <c r="A2714" s="52" t="s">
        <v>2467</v>
      </c>
      <c r="B2714" s="52" t="s">
        <v>15631</v>
      </c>
      <c r="C2714" s="128" t="s">
        <v>15632</v>
      </c>
      <c r="D2714" s="52"/>
      <c r="E2714" s="52"/>
      <c r="F2714" s="52"/>
      <c r="G2714" s="134" t="s">
        <v>15633</v>
      </c>
      <c r="H2714" s="134" t="s">
        <v>2467</v>
      </c>
      <c r="I2714" s="52" t="e">
        <v>#N/A</v>
      </c>
      <c r="J2714" s="52" t="e">
        <v>#N/A</v>
      </c>
      <c r="K2714" s="52" t="s">
        <v>14384</v>
      </c>
    </row>
    <row r="2715" spans="1:11">
      <c r="A2715" s="52" t="s">
        <v>762</v>
      </c>
      <c r="B2715" s="52" t="s">
        <v>14803</v>
      </c>
      <c r="C2715" s="128" t="s">
        <v>14804</v>
      </c>
      <c r="D2715" s="52"/>
      <c r="E2715" s="52"/>
      <c r="F2715" s="52"/>
      <c r="G2715" s="134" t="s">
        <v>14805</v>
      </c>
      <c r="H2715" s="134" t="s">
        <v>762</v>
      </c>
      <c r="I2715" s="52" t="e">
        <v>#N/A</v>
      </c>
      <c r="J2715" s="52" t="e">
        <v>#N/A</v>
      </c>
      <c r="K2715" s="52" t="s">
        <v>14384</v>
      </c>
    </row>
    <row r="2716" spans="1:11">
      <c r="A2716" s="52" t="s">
        <v>1679</v>
      </c>
      <c r="B2716" s="52" t="s">
        <v>16806</v>
      </c>
      <c r="C2716" s="128" t="s">
        <v>17557</v>
      </c>
      <c r="D2716" s="52" t="s">
        <v>8759</v>
      </c>
      <c r="E2716" s="52" t="s">
        <v>18078</v>
      </c>
      <c r="F2716" s="52"/>
      <c r="G2716" s="134" t="s">
        <v>18690</v>
      </c>
      <c r="H2716" s="134" t="s">
        <v>1679</v>
      </c>
      <c r="I2716" s="52" t="e">
        <v>#N/A</v>
      </c>
      <c r="J2716" s="52" t="e">
        <v>#N/A</v>
      </c>
      <c r="K2716" s="52" t="s">
        <v>18940</v>
      </c>
    </row>
    <row r="2717" spans="1:11">
      <c r="A2717" s="52" t="s">
        <v>3959</v>
      </c>
      <c r="B2717" s="52" t="s">
        <v>16684</v>
      </c>
      <c r="C2717" s="128" t="s">
        <v>17434</v>
      </c>
      <c r="D2717" s="52" t="s">
        <v>8759</v>
      </c>
      <c r="E2717" s="52"/>
      <c r="F2717" s="52"/>
      <c r="G2717" s="134" t="s">
        <v>18568</v>
      </c>
      <c r="H2717" s="145" t="s">
        <v>3959</v>
      </c>
      <c r="I2717" s="52" t="e">
        <v>#N/A</v>
      </c>
      <c r="J2717" s="52" t="e">
        <v>#N/A</v>
      </c>
      <c r="K2717" s="52" t="s">
        <v>18940</v>
      </c>
    </row>
    <row r="2718" spans="1:11">
      <c r="A2718" s="52" t="s">
        <v>15818</v>
      </c>
      <c r="B2718" s="52" t="s">
        <v>17044</v>
      </c>
      <c r="C2718" s="128" t="s">
        <v>17797</v>
      </c>
      <c r="D2718" s="52" t="s">
        <v>8759</v>
      </c>
      <c r="E2718" s="52" t="s">
        <v>18203</v>
      </c>
      <c r="F2718" s="52"/>
      <c r="G2718" s="134" t="s">
        <v>18927</v>
      </c>
      <c r="H2718" s="134" t="s">
        <v>15818</v>
      </c>
      <c r="I2718" s="52">
        <v>6932485018000</v>
      </c>
      <c r="J2718" s="52">
        <v>194846431095</v>
      </c>
      <c r="K2718" s="52" t="s">
        <v>18940</v>
      </c>
    </row>
    <row r="2719" spans="1:11">
      <c r="A2719" s="52" t="s">
        <v>1679</v>
      </c>
      <c r="B2719" s="52" t="s">
        <v>16615</v>
      </c>
      <c r="C2719" s="128" t="s">
        <v>17366</v>
      </c>
      <c r="D2719" s="52" t="s">
        <v>8759</v>
      </c>
      <c r="E2719" s="52"/>
      <c r="F2719" s="52"/>
      <c r="G2719" s="134" t="s">
        <v>18498</v>
      </c>
      <c r="H2719" s="134" t="s">
        <v>1679</v>
      </c>
      <c r="I2719" s="52" t="e">
        <v>#N/A</v>
      </c>
      <c r="J2719" s="52" t="e">
        <v>#N/A</v>
      </c>
      <c r="K2719" s="52" t="s">
        <v>18940</v>
      </c>
    </row>
    <row r="2720" spans="1:11">
      <c r="A2720" s="52" t="s">
        <v>18229</v>
      </c>
      <c r="B2720" s="52" t="s">
        <v>16824</v>
      </c>
      <c r="C2720" s="128" t="s">
        <v>17575</v>
      </c>
      <c r="D2720" s="52" t="s">
        <v>8759</v>
      </c>
      <c r="E2720" s="52"/>
      <c r="F2720" s="52"/>
      <c r="G2720" s="134" t="s">
        <v>18568</v>
      </c>
      <c r="H2720" s="145" t="s">
        <v>18229</v>
      </c>
      <c r="I2720" s="52" t="e">
        <v>#N/A</v>
      </c>
      <c r="J2720" s="52" t="e">
        <v>#N/A</v>
      </c>
      <c r="K2720" s="52" t="s">
        <v>18940</v>
      </c>
    </row>
    <row r="2721" spans="1:11">
      <c r="A2721" s="52" t="s">
        <v>3959</v>
      </c>
      <c r="B2721" s="52" t="s">
        <v>16495</v>
      </c>
      <c r="C2721" s="128" t="s">
        <v>17245</v>
      </c>
      <c r="D2721" s="52" t="s">
        <v>8759</v>
      </c>
      <c r="E2721" s="52"/>
      <c r="F2721" s="52"/>
      <c r="G2721" s="134" t="s">
        <v>18376</v>
      </c>
      <c r="H2721" s="145" t="s">
        <v>3959</v>
      </c>
      <c r="I2721" s="52" t="e">
        <v>#N/A</v>
      </c>
      <c r="J2721" s="52" t="e">
        <v>#N/A</v>
      </c>
      <c r="K2721" s="52" t="s">
        <v>18940</v>
      </c>
    </row>
    <row r="2722" spans="1:11">
      <c r="A2722" s="52" t="s">
        <v>3959</v>
      </c>
      <c r="B2722" s="52" t="s">
        <v>16676</v>
      </c>
      <c r="C2722" s="128" t="s">
        <v>17426</v>
      </c>
      <c r="D2722" s="52" t="s">
        <v>8759</v>
      </c>
      <c r="E2722" s="52"/>
      <c r="F2722" s="52"/>
      <c r="G2722" s="134" t="s">
        <v>18560</v>
      </c>
      <c r="H2722" s="145" t="s">
        <v>3959</v>
      </c>
      <c r="I2722" s="52" t="e">
        <v>#N/A</v>
      </c>
      <c r="J2722" s="52" t="e">
        <v>#N/A</v>
      </c>
      <c r="K2722" s="52" t="s">
        <v>18940</v>
      </c>
    </row>
    <row r="2723" spans="1:11">
      <c r="A2723" s="52" t="s">
        <v>3959</v>
      </c>
      <c r="B2723" s="52" t="s">
        <v>16917</v>
      </c>
      <c r="C2723" s="128" t="s">
        <v>17670</v>
      </c>
      <c r="D2723" s="52" t="s">
        <v>8759</v>
      </c>
      <c r="E2723" s="52"/>
      <c r="F2723" s="52"/>
      <c r="G2723" s="134" t="s">
        <v>18801</v>
      </c>
      <c r="H2723" s="145" t="s">
        <v>3959</v>
      </c>
      <c r="I2723" s="52" t="e">
        <v>#N/A</v>
      </c>
      <c r="J2723" s="52" t="e">
        <v>#N/A</v>
      </c>
      <c r="K2723" s="52" t="s">
        <v>18940</v>
      </c>
    </row>
    <row r="2724" spans="1:11">
      <c r="A2724" s="52" t="s">
        <v>3959</v>
      </c>
      <c r="B2724" s="52" t="s">
        <v>16688</v>
      </c>
      <c r="C2724" s="128" t="s">
        <v>17438</v>
      </c>
      <c r="D2724" s="52" t="s">
        <v>8759</v>
      </c>
      <c r="E2724" s="52"/>
      <c r="F2724" s="52"/>
      <c r="G2724" s="134" t="s">
        <v>18572</v>
      </c>
      <c r="H2724" s="145" t="s">
        <v>3959</v>
      </c>
      <c r="I2724" s="52" t="e">
        <v>#N/A</v>
      </c>
      <c r="J2724" s="52" t="e">
        <v>#N/A</v>
      </c>
      <c r="K2724" s="52" t="s">
        <v>18940</v>
      </c>
    </row>
    <row r="2725" spans="1:11">
      <c r="A2725" s="52" t="s">
        <v>3959</v>
      </c>
      <c r="B2725" s="52" t="s">
        <v>16820</v>
      </c>
      <c r="C2725" s="128" t="s">
        <v>17571</v>
      </c>
      <c r="D2725" s="52" t="s">
        <v>8759</v>
      </c>
      <c r="E2725" s="52"/>
      <c r="F2725" s="52"/>
      <c r="G2725" s="134" t="s">
        <v>18704</v>
      </c>
      <c r="H2725" s="145" t="s">
        <v>3959</v>
      </c>
      <c r="I2725" s="52" t="e">
        <v>#N/A</v>
      </c>
      <c r="J2725" s="52" t="e">
        <v>#N/A</v>
      </c>
      <c r="K2725" s="52" t="s">
        <v>18940</v>
      </c>
    </row>
    <row r="2726" spans="1:11">
      <c r="A2726" s="52" t="s">
        <v>3959</v>
      </c>
      <c r="B2726" s="52" t="s">
        <v>16975</v>
      </c>
      <c r="C2726" s="128" t="s">
        <v>17728</v>
      </c>
      <c r="D2726" s="52" t="s">
        <v>8759</v>
      </c>
      <c r="E2726" s="52"/>
      <c r="F2726" s="52"/>
      <c r="G2726" s="134" t="s">
        <v>18858</v>
      </c>
      <c r="H2726" s="145" t="s">
        <v>3959</v>
      </c>
      <c r="I2726" s="52" t="e">
        <v>#N/A</v>
      </c>
      <c r="J2726" s="52" t="e">
        <v>#N/A</v>
      </c>
      <c r="K2726" s="52" t="s">
        <v>18940</v>
      </c>
    </row>
    <row r="2727" spans="1:11">
      <c r="A2727" s="52" t="s">
        <v>18290</v>
      </c>
      <c r="B2727" s="52" t="s">
        <v>17014</v>
      </c>
      <c r="C2727" s="128" t="s">
        <v>17767</v>
      </c>
      <c r="D2727" s="52" t="s">
        <v>8759</v>
      </c>
      <c r="E2727" s="52"/>
      <c r="F2727" s="52"/>
      <c r="G2727" s="134" t="s">
        <v>18897</v>
      </c>
      <c r="H2727" s="145" t="s">
        <v>18290</v>
      </c>
      <c r="I2727" s="52" t="e">
        <v>#N/A</v>
      </c>
      <c r="J2727" s="52" t="e">
        <v>#N/A</v>
      </c>
      <c r="K2727" s="52" t="s">
        <v>18940</v>
      </c>
    </row>
    <row r="2728" spans="1:11">
      <c r="A2728" s="52" t="s">
        <v>3959</v>
      </c>
      <c r="B2728" s="52" t="s">
        <v>16455</v>
      </c>
      <c r="C2728" s="128" t="s">
        <v>17206</v>
      </c>
      <c r="D2728" s="52" t="s">
        <v>8759</v>
      </c>
      <c r="E2728" s="52"/>
      <c r="F2728" s="52"/>
      <c r="G2728" s="134" t="s">
        <v>18336</v>
      </c>
      <c r="H2728" s="145" t="s">
        <v>3959</v>
      </c>
      <c r="I2728" s="52" t="e">
        <v>#N/A</v>
      </c>
      <c r="J2728" s="52" t="e">
        <v>#N/A</v>
      </c>
      <c r="K2728" s="52" t="s">
        <v>18940</v>
      </c>
    </row>
    <row r="2729" spans="1:11">
      <c r="A2729" s="52" t="s">
        <v>3959</v>
      </c>
      <c r="B2729" s="52" t="s">
        <v>16897</v>
      </c>
      <c r="C2729" s="128" t="s">
        <v>17650</v>
      </c>
      <c r="D2729" s="52" t="s">
        <v>8759</v>
      </c>
      <c r="E2729" s="52"/>
      <c r="F2729" s="52"/>
      <c r="G2729" s="134" t="s">
        <v>18781</v>
      </c>
      <c r="H2729" s="145" t="s">
        <v>3959</v>
      </c>
      <c r="I2729" s="52" t="e">
        <v>#N/A</v>
      </c>
      <c r="J2729" s="52" t="e">
        <v>#N/A</v>
      </c>
      <c r="K2729" s="52" t="s">
        <v>18940</v>
      </c>
    </row>
    <row r="2730" spans="1:11">
      <c r="A2730" s="52" t="s">
        <v>1679</v>
      </c>
      <c r="B2730" s="52" t="s">
        <v>16881</v>
      </c>
      <c r="C2730" s="128" t="s">
        <v>17633</v>
      </c>
      <c r="D2730" s="52" t="s">
        <v>8759</v>
      </c>
      <c r="E2730" s="52"/>
      <c r="F2730" s="52"/>
      <c r="G2730" s="134" t="s">
        <v>18764</v>
      </c>
      <c r="H2730" s="134" t="s">
        <v>1679</v>
      </c>
      <c r="I2730" s="52" t="e">
        <v>#N/A</v>
      </c>
      <c r="J2730" s="52" t="e">
        <v>#N/A</v>
      </c>
      <c r="K2730" s="52" t="s">
        <v>18940</v>
      </c>
    </row>
    <row r="2731" spans="1:11">
      <c r="A2731" s="52" t="s">
        <v>2467</v>
      </c>
      <c r="B2731" s="52" t="s">
        <v>7834</v>
      </c>
      <c r="C2731" s="128" t="s">
        <v>8388</v>
      </c>
      <c r="D2731" s="52" t="s">
        <v>8759</v>
      </c>
      <c r="E2731" s="52">
        <v>0</v>
      </c>
      <c r="F2731" s="52"/>
      <c r="G2731" s="134" t="s">
        <v>8988</v>
      </c>
      <c r="H2731" s="134" t="s">
        <v>2467</v>
      </c>
      <c r="I2731" s="52" t="e">
        <v>#N/A</v>
      </c>
      <c r="J2731" s="52" t="e">
        <v>#N/A</v>
      </c>
      <c r="K2731" s="52"/>
    </row>
    <row r="2732" spans="1:11">
      <c r="A2732" s="52" t="s">
        <v>961</v>
      </c>
      <c r="B2732" s="52" t="s">
        <v>7199</v>
      </c>
      <c r="C2732" s="128" t="s">
        <v>14797</v>
      </c>
      <c r="D2732" s="52"/>
      <c r="E2732" s="52"/>
      <c r="F2732" s="52"/>
      <c r="G2732" s="134" t="s">
        <v>14798</v>
      </c>
      <c r="H2732" s="134" t="s">
        <v>961</v>
      </c>
      <c r="I2732" s="52" t="e">
        <v>#N/A</v>
      </c>
      <c r="J2732" s="52" t="e">
        <v>#N/A</v>
      </c>
      <c r="K2732" s="52" t="s">
        <v>14384</v>
      </c>
    </row>
    <row r="2733" spans="1:11">
      <c r="A2733" s="52" t="s">
        <v>2467</v>
      </c>
      <c r="B2733" s="52" t="s">
        <v>14845</v>
      </c>
      <c r="C2733" s="128" t="s">
        <v>14846</v>
      </c>
      <c r="D2733" s="52"/>
      <c r="E2733" s="52"/>
      <c r="F2733" s="52"/>
      <c r="G2733" s="134" t="s">
        <v>14847</v>
      </c>
      <c r="H2733" s="134" t="s">
        <v>2467</v>
      </c>
      <c r="I2733" s="52" t="e">
        <v>#N/A</v>
      </c>
      <c r="J2733" s="52" t="e">
        <v>#N/A</v>
      </c>
      <c r="K2733" s="52" t="s">
        <v>14384</v>
      </c>
    </row>
    <row r="2734" spans="1:11">
      <c r="A2734" s="52" t="s">
        <v>3959</v>
      </c>
      <c r="B2734" s="52" t="s">
        <v>16717</v>
      </c>
      <c r="C2734" s="128" t="s">
        <v>17468</v>
      </c>
      <c r="D2734" s="52" t="s">
        <v>8759</v>
      </c>
      <c r="E2734" s="52"/>
      <c r="F2734" s="52"/>
      <c r="G2734" s="134" t="s">
        <v>18602</v>
      </c>
      <c r="H2734" s="145" t="s">
        <v>3959</v>
      </c>
      <c r="I2734" s="52" t="e">
        <v>#N/A</v>
      </c>
      <c r="J2734" s="52" t="e">
        <v>#N/A</v>
      </c>
      <c r="K2734" s="52" t="s">
        <v>18940</v>
      </c>
    </row>
    <row r="2735" spans="1:11">
      <c r="A2735" s="52" t="s">
        <v>3959</v>
      </c>
      <c r="B2735" s="52" t="s">
        <v>17051</v>
      </c>
      <c r="C2735" s="128" t="s">
        <v>17804</v>
      </c>
      <c r="D2735" s="52" t="s">
        <v>8759</v>
      </c>
      <c r="E2735" s="52"/>
      <c r="F2735" s="52"/>
      <c r="G2735" s="134" t="s">
        <v>18934</v>
      </c>
      <c r="H2735" s="145" t="s">
        <v>3959</v>
      </c>
      <c r="I2735" s="52" t="e">
        <v>#N/A</v>
      </c>
      <c r="J2735" s="52" t="e">
        <v>#N/A</v>
      </c>
      <c r="K2735" s="52" t="s">
        <v>18940</v>
      </c>
    </row>
    <row r="2736" spans="1:11">
      <c r="A2736" s="52" t="s">
        <v>17174</v>
      </c>
      <c r="B2736" s="52" t="s">
        <v>16760</v>
      </c>
      <c r="C2736" s="128" t="s">
        <v>17511</v>
      </c>
      <c r="D2736" s="52" t="s">
        <v>8759</v>
      </c>
      <c r="E2736" s="52"/>
      <c r="F2736" s="52"/>
      <c r="G2736" s="134" t="s">
        <v>18644</v>
      </c>
      <c r="H2736" s="145" t="s">
        <v>17174</v>
      </c>
      <c r="I2736" s="52" t="e">
        <v>#N/A</v>
      </c>
      <c r="J2736" s="52" t="e">
        <v>#N/A</v>
      </c>
      <c r="K2736" s="52" t="s">
        <v>18940</v>
      </c>
    </row>
    <row r="2737" spans="1:11">
      <c r="A2737" s="52" t="s">
        <v>3959</v>
      </c>
      <c r="B2737" s="52" t="s">
        <v>16732</v>
      </c>
      <c r="C2737" s="128" t="s">
        <v>17483</v>
      </c>
      <c r="D2737" s="52" t="s">
        <v>8759</v>
      </c>
      <c r="E2737" s="52"/>
      <c r="F2737" s="52"/>
      <c r="G2737" s="134" t="s">
        <v>18617</v>
      </c>
      <c r="H2737" s="145" t="s">
        <v>3959</v>
      </c>
      <c r="I2737" s="52" t="e">
        <v>#N/A</v>
      </c>
      <c r="J2737" s="52" t="e">
        <v>#N/A</v>
      </c>
      <c r="K2737" s="52" t="s">
        <v>18940</v>
      </c>
    </row>
    <row r="2738" spans="1:11">
      <c r="A2738" s="52" t="s">
        <v>3959</v>
      </c>
      <c r="B2738" s="52" t="s">
        <v>16560</v>
      </c>
      <c r="C2738" s="128" t="s">
        <v>17311</v>
      </c>
      <c r="D2738" s="52" t="s">
        <v>8759</v>
      </c>
      <c r="E2738" s="52"/>
      <c r="F2738" s="52"/>
      <c r="G2738" s="134" t="s">
        <v>18442</v>
      </c>
      <c r="H2738" s="145" t="s">
        <v>3959</v>
      </c>
      <c r="I2738" s="52" t="e">
        <v>#N/A</v>
      </c>
      <c r="J2738" s="52" t="e">
        <v>#N/A</v>
      </c>
      <c r="K2738" s="52" t="s">
        <v>18940</v>
      </c>
    </row>
    <row r="2739" spans="1:11">
      <c r="A2739" s="52" t="s">
        <v>3959</v>
      </c>
      <c r="B2739" s="52" t="s">
        <v>16899</v>
      </c>
      <c r="C2739" s="128" t="s">
        <v>17652</v>
      </c>
      <c r="D2739" s="52" t="s">
        <v>8759</v>
      </c>
      <c r="E2739" s="52"/>
      <c r="F2739" s="52"/>
      <c r="G2739" s="134" t="s">
        <v>18783</v>
      </c>
      <c r="H2739" s="145" t="s">
        <v>3959</v>
      </c>
      <c r="I2739" s="52" t="e">
        <v>#N/A</v>
      </c>
      <c r="J2739" s="52" t="e">
        <v>#N/A</v>
      </c>
      <c r="K2739" s="52" t="s">
        <v>18940</v>
      </c>
    </row>
    <row r="2740" spans="1:11">
      <c r="A2740" s="52" t="s">
        <v>18275</v>
      </c>
      <c r="B2740" s="52" t="s">
        <v>16971</v>
      </c>
      <c r="C2740" s="128" t="s">
        <v>17724</v>
      </c>
      <c r="D2740" s="52" t="s">
        <v>8759</v>
      </c>
      <c r="E2740" s="52"/>
      <c r="F2740" s="52"/>
      <c r="G2740" s="134" t="s">
        <v>18783</v>
      </c>
      <c r="H2740" s="145" t="s">
        <v>18275</v>
      </c>
      <c r="I2740" s="52" t="e">
        <v>#N/A</v>
      </c>
      <c r="J2740" s="52" t="e">
        <v>#N/A</v>
      </c>
      <c r="K2740" s="52" t="s">
        <v>18940</v>
      </c>
    </row>
    <row r="2741" spans="1:11">
      <c r="A2741" s="52" t="s">
        <v>2467</v>
      </c>
      <c r="B2741" s="52" t="s">
        <v>16548</v>
      </c>
      <c r="C2741" s="128" t="s">
        <v>17299</v>
      </c>
      <c r="D2741" s="52" t="s">
        <v>8759</v>
      </c>
      <c r="E2741" s="52"/>
      <c r="F2741" s="52"/>
      <c r="G2741" s="134" t="s">
        <v>18430</v>
      </c>
      <c r="H2741" s="134" t="s">
        <v>2467</v>
      </c>
      <c r="I2741" s="52">
        <v>6932485018192</v>
      </c>
      <c r="J2741" s="52">
        <v>194846431163</v>
      </c>
      <c r="K2741" s="52" t="s">
        <v>18940</v>
      </c>
    </row>
    <row r="2742" spans="1:11">
      <c r="A2742" s="52" t="s">
        <v>2467</v>
      </c>
      <c r="B2742" s="52" t="s">
        <v>16602</v>
      </c>
      <c r="C2742" s="128" t="s">
        <v>17353</v>
      </c>
      <c r="D2742" s="52" t="s">
        <v>8759</v>
      </c>
      <c r="E2742" s="52"/>
      <c r="F2742" s="52"/>
      <c r="G2742" s="134" t="s">
        <v>18485</v>
      </c>
      <c r="H2742" s="134" t="s">
        <v>2467</v>
      </c>
      <c r="I2742" s="52">
        <v>6932485018208</v>
      </c>
      <c r="J2742" s="52">
        <v>194846431170</v>
      </c>
      <c r="K2742" s="52" t="s">
        <v>18940</v>
      </c>
    </row>
    <row r="2743" spans="1:11">
      <c r="A2743" s="52" t="s">
        <v>2467</v>
      </c>
      <c r="B2743" s="52" t="s">
        <v>17010</v>
      </c>
      <c r="C2743" s="128" t="s">
        <v>17763</v>
      </c>
      <c r="D2743" s="52" t="s">
        <v>8759</v>
      </c>
      <c r="E2743" s="52"/>
      <c r="F2743" s="52"/>
      <c r="G2743" s="134" t="s">
        <v>18893</v>
      </c>
      <c r="H2743" s="134" t="s">
        <v>2467</v>
      </c>
      <c r="I2743" s="52">
        <v>6932485018215</v>
      </c>
      <c r="J2743" s="52">
        <v>194846431187</v>
      </c>
      <c r="K2743" s="52" t="s">
        <v>18940</v>
      </c>
    </row>
    <row r="2744" spans="1:11">
      <c r="A2744" s="52" t="s">
        <v>3959</v>
      </c>
      <c r="B2744" s="52" t="s">
        <v>16487</v>
      </c>
      <c r="C2744" s="128" t="s">
        <v>17237</v>
      </c>
      <c r="D2744" s="52" t="s">
        <v>8759</v>
      </c>
      <c r="E2744" s="52"/>
      <c r="F2744" s="52"/>
      <c r="G2744" s="134" t="s">
        <v>18368</v>
      </c>
      <c r="H2744" s="145" t="s">
        <v>3959</v>
      </c>
      <c r="I2744" s="52" t="e">
        <v>#N/A</v>
      </c>
      <c r="J2744" s="52" t="e">
        <v>#N/A</v>
      </c>
      <c r="K2744" s="52" t="s">
        <v>18940</v>
      </c>
    </row>
    <row r="2745" spans="1:11">
      <c r="A2745" s="52" t="s">
        <v>3959</v>
      </c>
      <c r="B2745" s="52" t="s">
        <v>16609</v>
      </c>
      <c r="C2745" s="128" t="s">
        <v>17360</v>
      </c>
      <c r="D2745" s="52" t="s">
        <v>8759</v>
      </c>
      <c r="E2745" s="52"/>
      <c r="F2745" s="52"/>
      <c r="G2745" s="134" t="s">
        <v>18492</v>
      </c>
      <c r="H2745" s="145" t="s">
        <v>3959</v>
      </c>
      <c r="I2745" s="52" t="e">
        <v>#N/A</v>
      </c>
      <c r="J2745" s="52" t="e">
        <v>#N/A</v>
      </c>
      <c r="K2745" s="52" t="s">
        <v>18940</v>
      </c>
    </row>
    <row r="2746" spans="1:11">
      <c r="A2746" s="52" t="s">
        <v>1679</v>
      </c>
      <c r="B2746" s="52" t="s">
        <v>16704</v>
      </c>
      <c r="C2746" s="128" t="s">
        <v>17455</v>
      </c>
      <c r="D2746" s="52" t="s">
        <v>8759</v>
      </c>
      <c r="E2746" s="52" t="s">
        <v>18022</v>
      </c>
      <c r="F2746" s="52"/>
      <c r="G2746" s="134" t="s">
        <v>18589</v>
      </c>
      <c r="H2746" s="134" t="s">
        <v>1679</v>
      </c>
      <c r="I2746" s="52" t="e">
        <v>#N/A</v>
      </c>
      <c r="J2746" s="52">
        <v>194846415576</v>
      </c>
      <c r="K2746" s="52" t="s">
        <v>18940</v>
      </c>
    </row>
    <row r="2747" spans="1:11">
      <c r="A2747" s="52" t="s">
        <v>17170</v>
      </c>
      <c r="B2747" s="52" t="s">
        <v>16748</v>
      </c>
      <c r="C2747" s="128" t="s">
        <v>17499</v>
      </c>
      <c r="D2747" s="52" t="s">
        <v>8759</v>
      </c>
      <c r="E2747" s="52"/>
      <c r="F2747" s="52"/>
      <c r="G2747" s="134" t="s">
        <v>18633</v>
      </c>
      <c r="H2747" s="145" t="s">
        <v>17170</v>
      </c>
      <c r="I2747" s="52" t="e">
        <v>#N/A</v>
      </c>
      <c r="J2747" s="52" t="e">
        <v>#N/A</v>
      </c>
      <c r="K2747" s="52" t="s">
        <v>18940</v>
      </c>
    </row>
    <row r="2748" spans="1:11">
      <c r="A2748" s="52" t="s">
        <v>17171</v>
      </c>
      <c r="B2748" s="52" t="s">
        <v>16751</v>
      </c>
      <c r="C2748" s="128" t="s">
        <v>17502</v>
      </c>
      <c r="D2748" s="52" t="s">
        <v>8759</v>
      </c>
      <c r="E2748" s="52"/>
      <c r="F2748" s="52"/>
      <c r="G2748" s="134" t="s">
        <v>18636</v>
      </c>
      <c r="H2748" s="134" t="s">
        <v>17171</v>
      </c>
      <c r="I2748" s="52">
        <v>6932485022298</v>
      </c>
      <c r="J2748" s="52">
        <v>194846434881</v>
      </c>
      <c r="K2748" s="52" t="s">
        <v>18940</v>
      </c>
    </row>
    <row r="2749" spans="1:11">
      <c r="A2749" s="52" t="s">
        <v>18231</v>
      </c>
      <c r="B2749" s="52" t="s">
        <v>16828</v>
      </c>
      <c r="C2749" s="128" t="s">
        <v>17579</v>
      </c>
      <c r="D2749" s="52" t="s">
        <v>8759</v>
      </c>
      <c r="E2749" s="52"/>
      <c r="F2749" s="52"/>
      <c r="G2749" s="134" t="s">
        <v>18711</v>
      </c>
      <c r="H2749" s="134" t="s">
        <v>18231</v>
      </c>
      <c r="I2749" s="52">
        <v>6932485022304</v>
      </c>
      <c r="J2749" s="52">
        <v>194846434898</v>
      </c>
      <c r="K2749" s="52" t="s">
        <v>18940</v>
      </c>
    </row>
    <row r="2750" spans="1:11">
      <c r="A2750" s="52" t="s">
        <v>18277</v>
      </c>
      <c r="B2750" s="52" t="s">
        <v>16983</v>
      </c>
      <c r="C2750" s="128" t="s">
        <v>17736</v>
      </c>
      <c r="D2750" s="52" t="s">
        <v>8759</v>
      </c>
      <c r="E2750" s="52"/>
      <c r="F2750" s="52"/>
      <c r="G2750" s="134" t="s">
        <v>18866</v>
      </c>
      <c r="H2750" s="134" t="s">
        <v>18277</v>
      </c>
      <c r="I2750" s="52">
        <v>6932485022311</v>
      </c>
      <c r="J2750" s="52">
        <v>194846434904</v>
      </c>
      <c r="K2750" s="52" t="s">
        <v>18940</v>
      </c>
    </row>
    <row r="2751" spans="1:11">
      <c r="A2751" s="52" t="s">
        <v>18278</v>
      </c>
      <c r="B2751" s="52" t="s">
        <v>16985</v>
      </c>
      <c r="C2751" s="128" t="s">
        <v>17738</v>
      </c>
      <c r="D2751" s="52" t="s">
        <v>8759</v>
      </c>
      <c r="E2751" s="52"/>
      <c r="F2751" s="52"/>
      <c r="G2751" s="134" t="s">
        <v>18868</v>
      </c>
      <c r="H2751" s="134" t="s">
        <v>18278</v>
      </c>
      <c r="I2751" s="52">
        <v>6932485022328</v>
      </c>
      <c r="J2751" s="52">
        <v>194846434911</v>
      </c>
      <c r="K2751" s="52" t="s">
        <v>18940</v>
      </c>
    </row>
    <row r="2752" spans="1:11">
      <c r="A2752" s="52" t="s">
        <v>18254</v>
      </c>
      <c r="B2752" s="52" t="s">
        <v>16898</v>
      </c>
      <c r="C2752" s="128" t="s">
        <v>17651</v>
      </c>
      <c r="D2752" s="52" t="s">
        <v>8759</v>
      </c>
      <c r="E2752" s="52"/>
      <c r="F2752" s="52"/>
      <c r="G2752" s="134" t="s">
        <v>18782</v>
      </c>
      <c r="H2752" s="134" t="s">
        <v>18254</v>
      </c>
      <c r="I2752" s="52">
        <v>6932485022335</v>
      </c>
      <c r="J2752" s="52">
        <v>194846434928</v>
      </c>
      <c r="K2752" s="52" t="s">
        <v>18940</v>
      </c>
    </row>
    <row r="2753" spans="1:11">
      <c r="A2753" s="52" t="s">
        <v>18256</v>
      </c>
      <c r="B2753" s="52" t="s">
        <v>16905</v>
      </c>
      <c r="C2753" s="128" t="s">
        <v>17658</v>
      </c>
      <c r="D2753" s="52" t="s">
        <v>8759</v>
      </c>
      <c r="E2753" s="52"/>
      <c r="F2753" s="52"/>
      <c r="G2753" s="134" t="s">
        <v>18789</v>
      </c>
      <c r="H2753" s="134" t="s">
        <v>18256</v>
      </c>
      <c r="I2753" s="52">
        <v>6932485022342</v>
      </c>
      <c r="J2753" s="52">
        <v>194846434935</v>
      </c>
      <c r="K2753" s="52" t="s">
        <v>18940</v>
      </c>
    </row>
    <row r="2754" spans="1:11">
      <c r="A2754" s="52" t="s">
        <v>17137</v>
      </c>
      <c r="B2754" s="52" t="s">
        <v>16640</v>
      </c>
      <c r="C2754" s="128" t="s">
        <v>17391</v>
      </c>
      <c r="D2754" s="52" t="s">
        <v>8759</v>
      </c>
      <c r="E2754" s="52"/>
      <c r="F2754" s="52"/>
      <c r="G2754" s="134" t="s">
        <v>18524</v>
      </c>
      <c r="H2754" s="134" t="s">
        <v>17137</v>
      </c>
      <c r="I2754" s="52">
        <v>6932485022359</v>
      </c>
      <c r="J2754" s="52">
        <v>194846434942</v>
      </c>
      <c r="K2754" s="52" t="s">
        <v>18940</v>
      </c>
    </row>
    <row r="2755" spans="1:11">
      <c r="A2755" s="52" t="s">
        <v>18265</v>
      </c>
      <c r="B2755" s="52" t="s">
        <v>16941</v>
      </c>
      <c r="C2755" s="128" t="s">
        <v>17694</v>
      </c>
      <c r="D2755" s="52" t="s">
        <v>8759</v>
      </c>
      <c r="E2755" s="52"/>
      <c r="F2755" s="52"/>
      <c r="G2755" s="134" t="s">
        <v>18825</v>
      </c>
      <c r="H2755" s="134" t="s">
        <v>18265</v>
      </c>
      <c r="I2755" s="52">
        <v>6932485022366</v>
      </c>
      <c r="J2755" s="52">
        <v>194846434959</v>
      </c>
      <c r="K2755" s="52" t="s">
        <v>18940</v>
      </c>
    </row>
    <row r="2756" spans="1:11">
      <c r="A2756" s="52" t="s">
        <v>18232</v>
      </c>
      <c r="B2756" s="52" t="s">
        <v>16835</v>
      </c>
      <c r="C2756" s="128" t="s">
        <v>17586</v>
      </c>
      <c r="D2756" s="52" t="s">
        <v>8759</v>
      </c>
      <c r="E2756" s="52"/>
      <c r="F2756" s="52"/>
      <c r="G2756" s="134" t="s">
        <v>18717</v>
      </c>
      <c r="H2756" s="134" t="s">
        <v>18232</v>
      </c>
      <c r="I2756" s="52">
        <v>6932485022373</v>
      </c>
      <c r="J2756" s="52">
        <v>194846434966</v>
      </c>
      <c r="K2756" s="52" t="s">
        <v>18940</v>
      </c>
    </row>
    <row r="2757" spans="1:11">
      <c r="A2757" s="52" t="s">
        <v>18302</v>
      </c>
      <c r="B2757" s="52" t="s">
        <v>17048</v>
      </c>
      <c r="C2757" s="128" t="s">
        <v>17801</v>
      </c>
      <c r="D2757" s="52" t="s">
        <v>8759</v>
      </c>
      <c r="E2757" s="52"/>
      <c r="F2757" s="52"/>
      <c r="G2757" s="134" t="s">
        <v>18931</v>
      </c>
      <c r="H2757" s="134" t="s">
        <v>18302</v>
      </c>
      <c r="I2757" s="52">
        <v>6932485022380</v>
      </c>
      <c r="J2757" s="52">
        <v>194846434973</v>
      </c>
      <c r="K2757" s="52" t="s">
        <v>18940</v>
      </c>
    </row>
    <row r="2758" spans="1:11">
      <c r="A2758" s="52" t="s">
        <v>3959</v>
      </c>
      <c r="B2758" s="52" t="s">
        <v>16943</v>
      </c>
      <c r="C2758" s="128" t="s">
        <v>17696</v>
      </c>
      <c r="D2758" s="52" t="s">
        <v>8759</v>
      </c>
      <c r="E2758" s="52"/>
      <c r="F2758" s="52"/>
      <c r="G2758" s="134" t="s">
        <v>18827</v>
      </c>
      <c r="H2758" s="145" t="s">
        <v>3959</v>
      </c>
      <c r="I2758" s="52" t="e">
        <v>#N/A</v>
      </c>
      <c r="J2758" s="52" t="e">
        <v>#N/A</v>
      </c>
      <c r="K2758" s="52" t="s">
        <v>18940</v>
      </c>
    </row>
    <row r="2759" spans="1:11">
      <c r="A2759" s="52" t="s">
        <v>3959</v>
      </c>
      <c r="B2759" s="52" t="s">
        <v>16870</v>
      </c>
      <c r="C2759" s="128" t="s">
        <v>17621</v>
      </c>
      <c r="D2759" s="52" t="s">
        <v>8759</v>
      </c>
      <c r="E2759" s="52"/>
      <c r="F2759" s="52"/>
      <c r="G2759" s="134" t="s">
        <v>18752</v>
      </c>
      <c r="H2759" s="145" t="s">
        <v>3959</v>
      </c>
      <c r="I2759" s="52" t="e">
        <v>#N/A</v>
      </c>
      <c r="J2759" s="52" t="e">
        <v>#N/A</v>
      </c>
      <c r="K2759" s="52" t="s">
        <v>18940</v>
      </c>
    </row>
    <row r="2760" spans="1:11">
      <c r="A2760" s="52" t="s">
        <v>18285</v>
      </c>
      <c r="B2760" s="52" t="s">
        <v>17002</v>
      </c>
      <c r="C2760" s="128" t="s">
        <v>17755</v>
      </c>
      <c r="D2760" s="52" t="s">
        <v>8759</v>
      </c>
      <c r="E2760" s="52"/>
      <c r="F2760" s="52"/>
      <c r="G2760" s="134" t="s">
        <v>18885</v>
      </c>
      <c r="H2760" s="145" t="s">
        <v>18285</v>
      </c>
      <c r="I2760" s="52" t="e">
        <v>#N/A</v>
      </c>
      <c r="J2760" s="52" t="e">
        <v>#N/A</v>
      </c>
      <c r="K2760" s="52" t="s">
        <v>18940</v>
      </c>
    </row>
    <row r="2761" spans="1:11">
      <c r="A2761" s="52" t="s">
        <v>3959</v>
      </c>
      <c r="B2761" s="52" t="s">
        <v>16471</v>
      </c>
      <c r="C2761" s="128" t="s">
        <v>17222</v>
      </c>
      <c r="D2761" s="52" t="s">
        <v>8759</v>
      </c>
      <c r="E2761" s="52"/>
      <c r="F2761" s="52"/>
      <c r="G2761" s="134" t="s">
        <v>18352</v>
      </c>
      <c r="H2761" s="145" t="s">
        <v>3959</v>
      </c>
      <c r="I2761" s="52" t="e">
        <v>#N/A</v>
      </c>
      <c r="J2761" s="52" t="e">
        <v>#N/A</v>
      </c>
      <c r="K2761" s="52" t="s">
        <v>18940</v>
      </c>
    </row>
    <row r="2762" spans="1:11">
      <c r="A2762" s="52" t="s">
        <v>3959</v>
      </c>
      <c r="B2762" s="52" t="s">
        <v>17041</v>
      </c>
      <c r="C2762" s="128" t="s">
        <v>17794</v>
      </c>
      <c r="D2762" s="52" t="s">
        <v>8759</v>
      </c>
      <c r="E2762" s="52"/>
      <c r="F2762" s="52"/>
      <c r="G2762" s="134" t="s">
        <v>18924</v>
      </c>
      <c r="H2762" s="145" t="s">
        <v>3959</v>
      </c>
      <c r="I2762" s="52" t="e">
        <v>#N/A</v>
      </c>
      <c r="J2762" s="52" t="e">
        <v>#N/A</v>
      </c>
      <c r="K2762" s="52" t="s">
        <v>18940</v>
      </c>
    </row>
    <row r="2763" spans="1:11">
      <c r="A2763" s="52" t="s">
        <v>15818</v>
      </c>
      <c r="B2763" s="52" t="s">
        <v>16610</v>
      </c>
      <c r="C2763" s="128" t="s">
        <v>17361</v>
      </c>
      <c r="D2763" s="52" t="s">
        <v>8759</v>
      </c>
      <c r="E2763" s="52" t="s">
        <v>17968</v>
      </c>
      <c r="F2763" s="52"/>
      <c r="G2763" s="134" t="s">
        <v>18493</v>
      </c>
      <c r="H2763" s="134" t="s">
        <v>15818</v>
      </c>
      <c r="I2763" s="52">
        <v>6932485017997</v>
      </c>
      <c r="J2763" s="52">
        <v>194846431088</v>
      </c>
      <c r="K2763" s="52" t="s">
        <v>18940</v>
      </c>
    </row>
    <row r="2764" spans="1:11">
      <c r="A2764" s="52" t="s">
        <v>18249</v>
      </c>
      <c r="B2764" s="52" t="s">
        <v>16859</v>
      </c>
      <c r="C2764" s="128" t="s">
        <v>17610</v>
      </c>
      <c r="D2764" s="52" t="s">
        <v>8759</v>
      </c>
      <c r="E2764" s="52"/>
      <c r="F2764" s="52"/>
      <c r="G2764" s="134" t="s">
        <v>18741</v>
      </c>
      <c r="H2764" s="145" t="s">
        <v>18249</v>
      </c>
      <c r="I2764" s="52" t="e">
        <v>#N/A</v>
      </c>
      <c r="J2764" s="52" t="e">
        <v>#N/A</v>
      </c>
      <c r="K2764" s="52" t="s">
        <v>18940</v>
      </c>
    </row>
    <row r="2765" spans="1:11">
      <c r="A2765" s="52" t="s">
        <v>14504</v>
      </c>
      <c r="B2765" s="52" t="s">
        <v>16574</v>
      </c>
      <c r="C2765" s="128" t="s">
        <v>17325</v>
      </c>
      <c r="D2765" s="52" t="s">
        <v>8759</v>
      </c>
      <c r="E2765" s="52" t="s">
        <v>17947</v>
      </c>
      <c r="F2765" s="52"/>
      <c r="G2765" s="134" t="s">
        <v>18456</v>
      </c>
      <c r="H2765" s="134" t="s">
        <v>14504</v>
      </c>
      <c r="I2765" s="52">
        <v>6932485021833</v>
      </c>
      <c r="J2765" s="52">
        <v>194846434430</v>
      </c>
      <c r="K2765" s="52" t="s">
        <v>18940</v>
      </c>
    </row>
    <row r="2766" spans="1:11">
      <c r="A2766" s="114" t="s">
        <v>19479</v>
      </c>
      <c r="B2766" s="52" t="s">
        <v>19486</v>
      </c>
      <c r="C2766" s="129" t="s">
        <v>19544</v>
      </c>
      <c r="D2766" s="52"/>
      <c r="E2766" s="52" t="s">
        <v>19525</v>
      </c>
      <c r="F2766" s="52"/>
      <c r="G2766" s="134" t="s">
        <v>19540</v>
      </c>
      <c r="H2766" s="134" t="s">
        <v>19479</v>
      </c>
      <c r="I2766" s="52">
        <v>6932485023790</v>
      </c>
      <c r="J2766" s="52">
        <v>194846435550</v>
      </c>
      <c r="K2766" s="52" t="s">
        <v>19542</v>
      </c>
    </row>
    <row r="2767" spans="1:11">
      <c r="A2767" s="52" t="s">
        <v>3959</v>
      </c>
      <c r="B2767" s="52" t="s">
        <v>16462</v>
      </c>
      <c r="C2767" s="128" t="s">
        <v>17213</v>
      </c>
      <c r="D2767" s="52" t="s">
        <v>8759</v>
      </c>
      <c r="E2767" s="52"/>
      <c r="F2767" s="52"/>
      <c r="G2767" s="134" t="s">
        <v>18343</v>
      </c>
      <c r="H2767" s="145" t="s">
        <v>3959</v>
      </c>
      <c r="I2767" s="52" t="e">
        <v>#N/A</v>
      </c>
      <c r="J2767" s="52" t="e">
        <v>#N/A</v>
      </c>
      <c r="K2767" s="52" t="s">
        <v>18940</v>
      </c>
    </row>
    <row r="2768" spans="1:11">
      <c r="A2768" s="52" t="s">
        <v>18240</v>
      </c>
      <c r="B2768" s="52" t="s">
        <v>16846</v>
      </c>
      <c r="C2768" s="128" t="s">
        <v>17597</v>
      </c>
      <c r="D2768" s="52" t="s">
        <v>8759</v>
      </c>
      <c r="E2768" s="52"/>
      <c r="F2768" s="52"/>
      <c r="G2768" s="134" t="s">
        <v>18728</v>
      </c>
      <c r="H2768" s="145" t="s">
        <v>18240</v>
      </c>
      <c r="I2768" s="52" t="e">
        <v>#N/A</v>
      </c>
      <c r="J2768" s="52" t="e">
        <v>#N/A</v>
      </c>
      <c r="K2768" s="52" t="s">
        <v>18940</v>
      </c>
    </row>
    <row r="2769" spans="1:11">
      <c r="A2769" s="52" t="s">
        <v>3959</v>
      </c>
      <c r="B2769" s="52" t="s">
        <v>16745</v>
      </c>
      <c r="C2769" s="128" t="s">
        <v>17496</v>
      </c>
      <c r="D2769" s="52" t="s">
        <v>8759</v>
      </c>
      <c r="E2769" s="52"/>
      <c r="F2769" s="52"/>
      <c r="G2769" s="134" t="s">
        <v>18630</v>
      </c>
      <c r="H2769" s="145" t="s">
        <v>3959</v>
      </c>
      <c r="I2769" s="52" t="e">
        <v>#N/A</v>
      </c>
      <c r="J2769" s="52" t="e">
        <v>#N/A</v>
      </c>
      <c r="K2769" s="52" t="s">
        <v>18940</v>
      </c>
    </row>
    <row r="2770" spans="1:11">
      <c r="A2770" s="52" t="s">
        <v>17108</v>
      </c>
      <c r="B2770" s="52" t="s">
        <v>16551</v>
      </c>
      <c r="C2770" s="128" t="s">
        <v>17302</v>
      </c>
      <c r="D2770" s="52" t="s">
        <v>8759</v>
      </c>
      <c r="E2770" s="52"/>
      <c r="F2770" s="52"/>
      <c r="G2770" s="134" t="s">
        <v>18433</v>
      </c>
      <c r="H2770" s="145" t="s">
        <v>17108</v>
      </c>
      <c r="I2770" s="52" t="e">
        <v>#N/A</v>
      </c>
      <c r="J2770" s="52" t="e">
        <v>#N/A</v>
      </c>
      <c r="K2770" s="52" t="s">
        <v>18940</v>
      </c>
    </row>
    <row r="2771" spans="1:11">
      <c r="A2771" s="52" t="s">
        <v>3959</v>
      </c>
      <c r="B2771" s="52" t="s">
        <v>16698</v>
      </c>
      <c r="C2771" s="128" t="s">
        <v>17449</v>
      </c>
      <c r="D2771" s="52" t="s">
        <v>8759</v>
      </c>
      <c r="E2771" s="52"/>
      <c r="F2771" s="52"/>
      <c r="G2771" s="134" t="s">
        <v>18583</v>
      </c>
      <c r="H2771" s="145" t="s">
        <v>3959</v>
      </c>
      <c r="I2771" s="52" t="e">
        <v>#N/A</v>
      </c>
      <c r="J2771" s="52" t="e">
        <v>#N/A</v>
      </c>
      <c r="K2771" s="52" t="s">
        <v>18940</v>
      </c>
    </row>
    <row r="2772" spans="1:11">
      <c r="A2772" s="52" t="s">
        <v>3959</v>
      </c>
      <c r="B2772" s="52" t="s">
        <v>16513</v>
      </c>
      <c r="C2772" s="128" t="s">
        <v>17264</v>
      </c>
      <c r="D2772" s="52" t="s">
        <v>8759</v>
      </c>
      <c r="E2772" s="52"/>
      <c r="F2772" s="52"/>
      <c r="G2772" s="134" t="s">
        <v>18395</v>
      </c>
      <c r="H2772" s="145" t="s">
        <v>3959</v>
      </c>
      <c r="I2772" s="52" t="e">
        <v>#N/A</v>
      </c>
      <c r="J2772" s="52" t="e">
        <v>#N/A</v>
      </c>
      <c r="K2772" s="52" t="s">
        <v>18940</v>
      </c>
    </row>
    <row r="2773" spans="1:11">
      <c r="A2773" s="52" t="s">
        <v>17161</v>
      </c>
      <c r="B2773" s="52" t="s">
        <v>16712</v>
      </c>
      <c r="C2773" s="128" t="s">
        <v>17463</v>
      </c>
      <c r="D2773" s="52" t="s">
        <v>8759</v>
      </c>
      <c r="E2773" s="52" t="s">
        <v>18028</v>
      </c>
      <c r="F2773" s="52"/>
      <c r="G2773" s="134" t="s">
        <v>18597</v>
      </c>
      <c r="H2773" s="134" t="s">
        <v>17161</v>
      </c>
      <c r="I2773" s="52">
        <v>6932485020034</v>
      </c>
      <c r="J2773" s="52">
        <v>194846432566</v>
      </c>
      <c r="K2773" s="52" t="s">
        <v>18940</v>
      </c>
    </row>
    <row r="2774" spans="1:11">
      <c r="A2774" s="52" t="s">
        <v>17114</v>
      </c>
      <c r="B2774" s="52" t="s">
        <v>16562</v>
      </c>
      <c r="C2774" s="128" t="s">
        <v>17313</v>
      </c>
      <c r="D2774" s="52" t="s">
        <v>8759</v>
      </c>
      <c r="E2774" s="52" t="s">
        <v>17940</v>
      </c>
      <c r="F2774" s="52"/>
      <c r="G2774" s="134" t="s">
        <v>18444</v>
      </c>
      <c r="H2774" s="134" t="s">
        <v>17114</v>
      </c>
      <c r="I2774" s="52">
        <v>6932485020041</v>
      </c>
      <c r="J2774" s="52">
        <v>194846432573</v>
      </c>
      <c r="K2774" s="52" t="s">
        <v>18940</v>
      </c>
    </row>
    <row r="2775" spans="1:11">
      <c r="A2775" s="52" t="s">
        <v>3959</v>
      </c>
      <c r="B2775" s="52" t="s">
        <v>16789</v>
      </c>
      <c r="C2775" s="128" t="s">
        <v>17540</v>
      </c>
      <c r="D2775" s="52" t="s">
        <v>8759</v>
      </c>
      <c r="E2775" s="52"/>
      <c r="F2775" s="52"/>
      <c r="G2775" s="134" t="s">
        <v>18673</v>
      </c>
      <c r="H2775" s="145" t="s">
        <v>3959</v>
      </c>
      <c r="I2775" s="52" t="e">
        <v>#N/A</v>
      </c>
      <c r="J2775" s="52" t="e">
        <v>#N/A</v>
      </c>
      <c r="K2775" s="52" t="s">
        <v>18940</v>
      </c>
    </row>
    <row r="2776" spans="1:11">
      <c r="A2776" s="52" t="s">
        <v>3959</v>
      </c>
      <c r="B2776" s="52" t="s">
        <v>16716</v>
      </c>
      <c r="C2776" s="128" t="s">
        <v>17467</v>
      </c>
      <c r="D2776" s="52" t="s">
        <v>8759</v>
      </c>
      <c r="E2776" s="52"/>
      <c r="F2776" s="52"/>
      <c r="G2776" s="134" t="s">
        <v>18600</v>
      </c>
      <c r="H2776" s="134" t="s">
        <v>3959</v>
      </c>
      <c r="I2776" s="52" t="e">
        <v>#N/A</v>
      </c>
      <c r="J2776" s="52">
        <v>194846423144</v>
      </c>
      <c r="K2776" s="52" t="s">
        <v>18940</v>
      </c>
    </row>
    <row r="2777" spans="1:11">
      <c r="A2777" s="52" t="s">
        <v>17147</v>
      </c>
      <c r="B2777" s="52" t="s">
        <v>16674</v>
      </c>
      <c r="C2777" s="128" t="s">
        <v>17424</v>
      </c>
      <c r="D2777" s="52" t="s">
        <v>8759</v>
      </c>
      <c r="E2777" s="52"/>
      <c r="F2777" s="52"/>
      <c r="G2777" s="134" t="s">
        <v>18558</v>
      </c>
      <c r="H2777" s="145" t="s">
        <v>17147</v>
      </c>
      <c r="I2777" s="52" t="e">
        <v>#N/A</v>
      </c>
      <c r="J2777" s="52" t="e">
        <v>#N/A</v>
      </c>
      <c r="K2777" s="52" t="s">
        <v>18940</v>
      </c>
    </row>
    <row r="2778" spans="1:11">
      <c r="A2778" s="52" t="s">
        <v>1679</v>
      </c>
      <c r="B2778" s="52" t="s">
        <v>16644</v>
      </c>
      <c r="C2778" s="128" t="s">
        <v>17395</v>
      </c>
      <c r="D2778" s="52" t="s">
        <v>8759</v>
      </c>
      <c r="E2778" s="52"/>
      <c r="F2778" s="52"/>
      <c r="G2778" s="134" t="s">
        <v>18528</v>
      </c>
      <c r="H2778" s="134" t="s">
        <v>1679</v>
      </c>
      <c r="I2778" s="52">
        <v>6932485001057</v>
      </c>
      <c r="J2778" s="52">
        <v>194846420174</v>
      </c>
      <c r="K2778" s="52" t="s">
        <v>18940</v>
      </c>
    </row>
    <row r="2779" spans="1:11">
      <c r="A2779" s="52" t="s">
        <v>17071</v>
      </c>
      <c r="B2779" s="52" t="s">
        <v>16454</v>
      </c>
      <c r="C2779" s="128" t="s">
        <v>17205</v>
      </c>
      <c r="D2779" s="52" t="s">
        <v>8759</v>
      </c>
      <c r="E2779" s="52"/>
      <c r="F2779" s="52"/>
      <c r="G2779" s="134" t="s">
        <v>18335</v>
      </c>
      <c r="H2779" s="134" t="s">
        <v>17071</v>
      </c>
      <c r="I2779" s="52">
        <v>6932485008360</v>
      </c>
      <c r="J2779" s="52">
        <v>194846425469</v>
      </c>
      <c r="K2779" s="52" t="s">
        <v>18940</v>
      </c>
    </row>
    <row r="2780" spans="1:11">
      <c r="A2780" s="52" t="s">
        <v>2467</v>
      </c>
      <c r="B2780" s="52" t="s">
        <v>9963</v>
      </c>
      <c r="C2780" s="128" t="s">
        <v>9382</v>
      </c>
      <c r="D2780" s="52"/>
      <c r="E2780" s="52" t="s">
        <v>12135</v>
      </c>
      <c r="F2780" s="52"/>
      <c r="G2780" s="134" t="s">
        <v>10451</v>
      </c>
      <c r="H2780" s="134" t="s">
        <v>2467</v>
      </c>
      <c r="I2780" s="52" t="e">
        <v>#N/A</v>
      </c>
      <c r="J2780" s="52" t="e">
        <v>#N/A</v>
      </c>
      <c r="K2780" s="52"/>
    </row>
    <row r="2781" spans="1:11">
      <c r="A2781" s="52" t="s">
        <v>4002</v>
      </c>
      <c r="B2781" s="52" t="s">
        <v>14951</v>
      </c>
      <c r="C2781" s="128" t="s">
        <v>14952</v>
      </c>
      <c r="D2781" s="52"/>
      <c r="E2781" s="52"/>
      <c r="F2781" s="52"/>
      <c r="G2781" s="134" t="s">
        <v>14499</v>
      </c>
      <c r="H2781" s="134" t="s">
        <v>4002</v>
      </c>
      <c r="I2781" s="52" t="e">
        <v>#N/A</v>
      </c>
      <c r="J2781" s="52" t="e">
        <v>#N/A</v>
      </c>
      <c r="K2781" s="52" t="s">
        <v>14384</v>
      </c>
    </row>
    <row r="2782" spans="1:11">
      <c r="A2782" s="52" t="s">
        <v>3959</v>
      </c>
      <c r="B2782" s="52" t="s">
        <v>17034</v>
      </c>
      <c r="C2782" s="128" t="s">
        <v>17787</v>
      </c>
      <c r="D2782" s="52" t="s">
        <v>8759</v>
      </c>
      <c r="E2782" s="52"/>
      <c r="F2782" s="52"/>
      <c r="G2782" s="134" t="s">
        <v>18918</v>
      </c>
      <c r="H2782" s="145" t="s">
        <v>3959</v>
      </c>
      <c r="I2782" s="52" t="e">
        <v>#N/A</v>
      </c>
      <c r="J2782" s="52" t="e">
        <v>#N/A</v>
      </c>
      <c r="K2782" s="52" t="s">
        <v>18940</v>
      </c>
    </row>
    <row r="2783" spans="1:11">
      <c r="A2783" s="52" t="s">
        <v>3959</v>
      </c>
      <c r="B2783" s="52" t="s">
        <v>16432</v>
      </c>
      <c r="C2783" s="128" t="s">
        <v>17183</v>
      </c>
      <c r="D2783" s="52" t="s">
        <v>8759</v>
      </c>
      <c r="E2783" s="52"/>
      <c r="F2783" s="52"/>
      <c r="G2783" s="134" t="s">
        <v>18313</v>
      </c>
      <c r="H2783" s="145" t="s">
        <v>3959</v>
      </c>
      <c r="I2783" s="52" t="e">
        <v>#N/A</v>
      </c>
      <c r="J2783" s="52" t="e">
        <v>#N/A</v>
      </c>
      <c r="K2783" s="52" t="s">
        <v>18940</v>
      </c>
    </row>
    <row r="2784" spans="1:11">
      <c r="A2784" s="52" t="s">
        <v>3959</v>
      </c>
      <c r="B2784" s="52" t="s">
        <v>16719</v>
      </c>
      <c r="C2784" s="128" t="s">
        <v>17470</v>
      </c>
      <c r="D2784" s="52" t="s">
        <v>8759</v>
      </c>
      <c r="E2784" s="52"/>
      <c r="F2784" s="52"/>
      <c r="G2784" s="134" t="s">
        <v>18604</v>
      </c>
      <c r="H2784" s="145" t="s">
        <v>3959</v>
      </c>
      <c r="I2784" s="52" t="e">
        <v>#N/A</v>
      </c>
      <c r="J2784" s="52" t="e">
        <v>#N/A</v>
      </c>
      <c r="K2784" s="52" t="s">
        <v>18940</v>
      </c>
    </row>
    <row r="2785" spans="1:11">
      <c r="A2785" s="52" t="s">
        <v>17057</v>
      </c>
      <c r="B2785" s="52" t="s">
        <v>16426</v>
      </c>
      <c r="C2785" s="128" t="s">
        <v>17176</v>
      </c>
      <c r="D2785" s="52" t="s">
        <v>8759</v>
      </c>
      <c r="E2785" s="52"/>
      <c r="F2785" s="52"/>
      <c r="G2785" s="134" t="s">
        <v>18306</v>
      </c>
      <c r="H2785" s="145" t="s">
        <v>17057</v>
      </c>
      <c r="I2785" s="52" t="e">
        <v>#N/A</v>
      </c>
      <c r="J2785" s="52" t="e">
        <v>#N/A</v>
      </c>
      <c r="K2785" s="52" t="s">
        <v>18941</v>
      </c>
    </row>
    <row r="2786" spans="1:11">
      <c r="A2786" s="52" t="s">
        <v>17068</v>
      </c>
      <c r="B2786" s="52" t="s">
        <v>16450</v>
      </c>
      <c r="C2786" s="128" t="s">
        <v>17201</v>
      </c>
      <c r="D2786" s="52" t="s">
        <v>8759</v>
      </c>
      <c r="E2786" s="52"/>
      <c r="F2786" s="52"/>
      <c r="G2786" s="134" t="s">
        <v>18331</v>
      </c>
      <c r="H2786" s="145" t="s">
        <v>17068</v>
      </c>
      <c r="I2786" s="52" t="e">
        <v>#N/A</v>
      </c>
      <c r="J2786" s="52" t="e">
        <v>#N/A</v>
      </c>
      <c r="K2786" s="52" t="s">
        <v>18940</v>
      </c>
    </row>
    <row r="2787" spans="1:11">
      <c r="A2787" s="52" t="s">
        <v>17080</v>
      </c>
      <c r="B2787" s="52" t="s">
        <v>16483</v>
      </c>
      <c r="C2787" s="128" t="s">
        <v>17234</v>
      </c>
      <c r="D2787" s="52" t="s">
        <v>8759</v>
      </c>
      <c r="E2787" s="52"/>
      <c r="F2787" s="52"/>
      <c r="G2787" s="134" t="s">
        <v>18364</v>
      </c>
      <c r="H2787" s="145" t="s">
        <v>17080</v>
      </c>
      <c r="I2787" s="52" t="e">
        <v>#N/A</v>
      </c>
      <c r="J2787" s="52" t="e">
        <v>#N/A</v>
      </c>
      <c r="K2787" s="52" t="s">
        <v>18940</v>
      </c>
    </row>
    <row r="2788" spans="1:11">
      <c r="A2788" s="52" t="s">
        <v>3959</v>
      </c>
      <c r="B2788" s="52" t="s">
        <v>16493</v>
      </c>
      <c r="C2788" s="128" t="s">
        <v>17243</v>
      </c>
      <c r="D2788" s="52" t="s">
        <v>8759</v>
      </c>
      <c r="E2788" s="52"/>
      <c r="F2788" s="52"/>
      <c r="G2788" s="134" t="s">
        <v>18374</v>
      </c>
      <c r="H2788" s="145" t="s">
        <v>3959</v>
      </c>
      <c r="I2788" s="52" t="e">
        <v>#N/A</v>
      </c>
      <c r="J2788" s="52" t="e">
        <v>#N/A</v>
      </c>
      <c r="K2788" s="52" t="s">
        <v>18940</v>
      </c>
    </row>
    <row r="2789" spans="1:11">
      <c r="A2789" s="52" t="s">
        <v>3959</v>
      </c>
      <c r="B2789" s="52" t="s">
        <v>16651</v>
      </c>
      <c r="C2789" s="128" t="s">
        <v>17401</v>
      </c>
      <c r="D2789" s="52" t="s">
        <v>8759</v>
      </c>
      <c r="E2789" s="52"/>
      <c r="F2789" s="52"/>
      <c r="G2789" s="134" t="s">
        <v>18535</v>
      </c>
      <c r="H2789" s="145" t="s">
        <v>3959</v>
      </c>
      <c r="I2789" s="52" t="e">
        <v>#N/A</v>
      </c>
      <c r="J2789" s="52" t="e">
        <v>#N/A</v>
      </c>
      <c r="K2789" s="52" t="s">
        <v>18940</v>
      </c>
    </row>
    <row r="2790" spans="1:11">
      <c r="A2790" s="52" t="s">
        <v>18214</v>
      </c>
      <c r="B2790" s="52" t="s">
        <v>16778</v>
      </c>
      <c r="C2790" s="128" t="s">
        <v>17529</v>
      </c>
      <c r="D2790" s="52" t="s">
        <v>8759</v>
      </c>
      <c r="E2790" s="52"/>
      <c r="F2790" s="52"/>
      <c r="G2790" s="134" t="s">
        <v>18662</v>
      </c>
      <c r="H2790" s="145" t="s">
        <v>18214</v>
      </c>
      <c r="I2790" s="52" t="e">
        <v>#N/A</v>
      </c>
      <c r="J2790" s="52" t="e">
        <v>#N/A</v>
      </c>
      <c r="K2790" s="52" t="s">
        <v>18940</v>
      </c>
    </row>
    <row r="2791" spans="1:11">
      <c r="A2791" s="52" t="s">
        <v>3959</v>
      </c>
      <c r="B2791" s="52" t="s">
        <v>16477</v>
      </c>
      <c r="C2791" s="128" t="s">
        <v>17228</v>
      </c>
      <c r="D2791" s="52" t="s">
        <v>8759</v>
      </c>
      <c r="E2791" s="52"/>
      <c r="F2791" s="52"/>
      <c r="G2791" s="134" t="s">
        <v>18358</v>
      </c>
      <c r="H2791" s="145" t="s">
        <v>3959</v>
      </c>
      <c r="I2791" s="52" t="e">
        <v>#N/A</v>
      </c>
      <c r="J2791" s="52" t="e">
        <v>#N/A</v>
      </c>
      <c r="K2791" s="52" t="s">
        <v>18940</v>
      </c>
    </row>
    <row r="2792" spans="1:11">
      <c r="A2792" s="52" t="s">
        <v>292</v>
      </c>
      <c r="B2792" s="52" t="s">
        <v>16565</v>
      </c>
      <c r="C2792" s="128" t="s">
        <v>17316</v>
      </c>
      <c r="D2792" s="52" t="s">
        <v>8759</v>
      </c>
      <c r="E2792" s="52" t="s">
        <v>17941</v>
      </c>
      <c r="F2792" s="52"/>
      <c r="G2792" s="134" t="s">
        <v>18447</v>
      </c>
      <c r="H2792" s="134" t="s">
        <v>292</v>
      </c>
      <c r="I2792" s="52">
        <v>6932485019960</v>
      </c>
      <c r="J2792" s="52">
        <v>194846432498</v>
      </c>
      <c r="K2792" s="52" t="s">
        <v>18940</v>
      </c>
    </row>
    <row r="2793" spans="1:11">
      <c r="A2793" s="52" t="s">
        <v>7173</v>
      </c>
      <c r="B2793" s="52" t="s">
        <v>16658</v>
      </c>
      <c r="C2793" s="128" t="s">
        <v>17408</v>
      </c>
      <c r="D2793" s="52" t="s">
        <v>8759</v>
      </c>
      <c r="E2793" s="52" t="s">
        <v>17999</v>
      </c>
      <c r="F2793" s="52"/>
      <c r="G2793" s="134" t="s">
        <v>18542</v>
      </c>
      <c r="H2793" s="134" t="s">
        <v>7173</v>
      </c>
      <c r="I2793" s="52">
        <v>6932485019939</v>
      </c>
      <c r="J2793" s="52">
        <v>194846432467</v>
      </c>
      <c r="K2793" s="52" t="s">
        <v>18940</v>
      </c>
    </row>
    <row r="2794" spans="1:11">
      <c r="A2794" s="52" t="s">
        <v>2462</v>
      </c>
      <c r="B2794" s="52" t="s">
        <v>16813</v>
      </c>
      <c r="C2794" s="128" t="s">
        <v>17564</v>
      </c>
      <c r="D2794" s="52" t="s">
        <v>8759</v>
      </c>
      <c r="E2794" s="52" t="s">
        <v>18083</v>
      </c>
      <c r="F2794" s="52"/>
      <c r="G2794" s="134" t="s">
        <v>18697</v>
      </c>
      <c r="H2794" s="134" t="s">
        <v>2462</v>
      </c>
      <c r="I2794" s="52">
        <v>6932485019946</v>
      </c>
      <c r="J2794" s="52">
        <v>194846432474</v>
      </c>
      <c r="K2794" s="52" t="s">
        <v>18940</v>
      </c>
    </row>
    <row r="2795" spans="1:11">
      <c r="A2795" s="52" t="s">
        <v>292</v>
      </c>
      <c r="B2795" s="52" t="s">
        <v>16646</v>
      </c>
      <c r="C2795" s="128" t="s">
        <v>17397</v>
      </c>
      <c r="D2795" s="52" t="s">
        <v>8759</v>
      </c>
      <c r="E2795" s="52" t="s">
        <v>17991</v>
      </c>
      <c r="F2795" s="52"/>
      <c r="G2795" s="134" t="s">
        <v>18530</v>
      </c>
      <c r="H2795" s="134" t="s">
        <v>292</v>
      </c>
      <c r="I2795" s="52">
        <v>6932485019953</v>
      </c>
      <c r="J2795" s="52">
        <v>194846432481</v>
      </c>
      <c r="K2795" s="52" t="s">
        <v>18940</v>
      </c>
    </row>
    <row r="2796" spans="1:11">
      <c r="A2796" s="52" t="s">
        <v>976</v>
      </c>
      <c r="B2796" s="52" t="s">
        <v>16756</v>
      </c>
      <c r="C2796" s="128" t="s">
        <v>17507</v>
      </c>
      <c r="D2796" s="52" t="s">
        <v>8759</v>
      </c>
      <c r="E2796" s="52" t="s">
        <v>18046</v>
      </c>
      <c r="F2796" s="52"/>
      <c r="G2796" s="134" t="s">
        <v>18640</v>
      </c>
      <c r="H2796" s="134" t="s">
        <v>976</v>
      </c>
      <c r="I2796" s="52">
        <v>6932485019625</v>
      </c>
      <c r="J2796" s="52">
        <v>194846432382</v>
      </c>
      <c r="K2796" s="52" t="s">
        <v>18940</v>
      </c>
    </row>
    <row r="2797" spans="1:11">
      <c r="A2797" s="52" t="s">
        <v>976</v>
      </c>
      <c r="B2797" s="52" t="s">
        <v>16659</v>
      </c>
      <c r="C2797" s="128" t="s">
        <v>17409</v>
      </c>
      <c r="D2797" s="52" t="s">
        <v>8759</v>
      </c>
      <c r="E2797" s="52" t="s">
        <v>18000</v>
      </c>
      <c r="F2797" s="52"/>
      <c r="G2797" s="134" t="s">
        <v>18543</v>
      </c>
      <c r="H2797" s="134" t="s">
        <v>976</v>
      </c>
      <c r="I2797" s="52">
        <v>6932485019618</v>
      </c>
      <c r="J2797" s="52">
        <v>194846432375</v>
      </c>
      <c r="K2797" s="52" t="s">
        <v>18940</v>
      </c>
    </row>
    <row r="2798" spans="1:11">
      <c r="A2798" s="52" t="s">
        <v>3959</v>
      </c>
      <c r="B2798" s="52" t="s">
        <v>16915</v>
      </c>
      <c r="C2798" s="128" t="s">
        <v>17668</v>
      </c>
      <c r="D2798" s="52" t="s">
        <v>8759</v>
      </c>
      <c r="E2798" s="52"/>
      <c r="F2798" s="52"/>
      <c r="G2798" s="134" t="s">
        <v>18799</v>
      </c>
      <c r="H2798" s="145" t="s">
        <v>3959</v>
      </c>
      <c r="I2798" s="52" t="e">
        <v>#N/A</v>
      </c>
      <c r="J2798" s="52" t="e">
        <v>#N/A</v>
      </c>
      <c r="K2798" s="52" t="s">
        <v>18940</v>
      </c>
    </row>
    <row r="2799" spans="1:11">
      <c r="A2799" s="52" t="s">
        <v>3959</v>
      </c>
      <c r="B2799" s="52" t="s">
        <v>16927</v>
      </c>
      <c r="C2799" s="128" t="s">
        <v>17680</v>
      </c>
      <c r="D2799" s="52" t="s">
        <v>8759</v>
      </c>
      <c r="E2799" s="52"/>
      <c r="F2799" s="52"/>
      <c r="G2799" s="134" t="s">
        <v>18811</v>
      </c>
      <c r="H2799" s="145" t="s">
        <v>3959</v>
      </c>
      <c r="I2799" s="52" t="e">
        <v>#N/A</v>
      </c>
      <c r="J2799" s="52" t="e">
        <v>#N/A</v>
      </c>
      <c r="K2799" s="52" t="s">
        <v>18940</v>
      </c>
    </row>
    <row r="2800" spans="1:11">
      <c r="A2800" s="52" t="s">
        <v>3959</v>
      </c>
      <c r="B2800" s="52" t="s">
        <v>16974</v>
      </c>
      <c r="C2800" s="128" t="s">
        <v>17727</v>
      </c>
      <c r="D2800" s="52" t="s">
        <v>8759</v>
      </c>
      <c r="E2800" s="52"/>
      <c r="F2800" s="52"/>
      <c r="G2800" s="134" t="s">
        <v>18857</v>
      </c>
      <c r="H2800" s="145" t="s">
        <v>3959</v>
      </c>
      <c r="I2800" s="52" t="e">
        <v>#N/A</v>
      </c>
      <c r="J2800" s="52" t="e">
        <v>#N/A</v>
      </c>
      <c r="K2800" s="52" t="s">
        <v>18940</v>
      </c>
    </row>
    <row r="2801" spans="1:11">
      <c r="A2801" s="52" t="s">
        <v>3959</v>
      </c>
      <c r="B2801" s="52" t="s">
        <v>16520</v>
      </c>
      <c r="C2801" s="128" t="s">
        <v>17271</v>
      </c>
      <c r="D2801" s="52" t="s">
        <v>8759</v>
      </c>
      <c r="E2801" s="52"/>
      <c r="F2801" s="52"/>
      <c r="G2801" s="134" t="s">
        <v>18402</v>
      </c>
      <c r="H2801" s="145" t="s">
        <v>3959</v>
      </c>
      <c r="I2801" s="52" t="e">
        <v>#N/A</v>
      </c>
      <c r="J2801" s="52" t="e">
        <v>#N/A</v>
      </c>
      <c r="K2801" s="52" t="s">
        <v>18940</v>
      </c>
    </row>
    <row r="2802" spans="1:11">
      <c r="A2802" s="52" t="s">
        <v>15252</v>
      </c>
      <c r="B2802" s="52" t="s">
        <v>16733</v>
      </c>
      <c r="C2802" s="128" t="s">
        <v>17484</v>
      </c>
      <c r="D2802" s="52" t="s">
        <v>8759</v>
      </c>
      <c r="E2802" s="52" t="s">
        <v>18037</v>
      </c>
      <c r="F2802" s="52"/>
      <c r="G2802" s="134" t="s">
        <v>18618</v>
      </c>
      <c r="H2802" s="134" t="s">
        <v>15252</v>
      </c>
      <c r="I2802" s="52">
        <v>6932485019311</v>
      </c>
      <c r="J2802" s="52">
        <v>194846432122</v>
      </c>
      <c r="K2802" s="52" t="s">
        <v>18940</v>
      </c>
    </row>
    <row r="2803" spans="1:11">
      <c r="A2803" s="52" t="s">
        <v>18301</v>
      </c>
      <c r="B2803" s="52" t="s">
        <v>17039</v>
      </c>
      <c r="C2803" s="128" t="s">
        <v>17792</v>
      </c>
      <c r="D2803" s="52" t="s">
        <v>8759</v>
      </c>
      <c r="E2803" s="52" t="s">
        <v>18200</v>
      </c>
      <c r="F2803" s="52"/>
      <c r="G2803" s="134" t="s">
        <v>18922</v>
      </c>
      <c r="H2803" s="134" t="s">
        <v>18301</v>
      </c>
      <c r="I2803" s="52">
        <v>6932485019328</v>
      </c>
      <c r="J2803" s="52">
        <v>194846432139</v>
      </c>
      <c r="K2803" s="52" t="s">
        <v>18940</v>
      </c>
    </row>
    <row r="2804" spans="1:11">
      <c r="A2804" s="52" t="s">
        <v>1678</v>
      </c>
      <c r="B2804" s="52" t="s">
        <v>16503</v>
      </c>
      <c r="C2804" s="128" t="s">
        <v>17253</v>
      </c>
      <c r="D2804" s="52" t="s">
        <v>8759</v>
      </c>
      <c r="E2804" s="52" t="s">
        <v>17904</v>
      </c>
      <c r="F2804" s="52"/>
      <c r="G2804" s="134" t="s">
        <v>18384</v>
      </c>
      <c r="H2804" s="134" t="s">
        <v>1678</v>
      </c>
      <c r="I2804" s="52">
        <v>6932485019335</v>
      </c>
      <c r="J2804" s="52">
        <v>194846432146</v>
      </c>
      <c r="K2804" s="52" t="s">
        <v>18940</v>
      </c>
    </row>
    <row r="2805" spans="1:11">
      <c r="A2805" s="52" t="s">
        <v>15252</v>
      </c>
      <c r="B2805" s="52" t="s">
        <v>16718</v>
      </c>
      <c r="C2805" s="128" t="s">
        <v>17469</v>
      </c>
      <c r="D2805" s="52" t="s">
        <v>8759</v>
      </c>
      <c r="E2805" s="52" t="s">
        <v>18030</v>
      </c>
      <c r="F2805" s="52"/>
      <c r="G2805" s="134" t="s">
        <v>18603</v>
      </c>
      <c r="H2805" s="134" t="s">
        <v>15252</v>
      </c>
      <c r="I2805" s="52">
        <v>6932485019342</v>
      </c>
      <c r="J2805" s="52">
        <v>194846432153</v>
      </c>
      <c r="K2805" s="52" t="s">
        <v>18940</v>
      </c>
    </row>
    <row r="2806" spans="1:11">
      <c r="A2806" s="52" t="s">
        <v>17089</v>
      </c>
      <c r="B2806" s="52" t="s">
        <v>16705</v>
      </c>
      <c r="C2806" s="128" t="s">
        <v>17456</v>
      </c>
      <c r="D2806" s="52" t="s">
        <v>8759</v>
      </c>
      <c r="E2806" s="52" t="s">
        <v>18023</v>
      </c>
      <c r="F2806" s="52"/>
      <c r="G2806" s="134" t="s">
        <v>18590</v>
      </c>
      <c r="H2806" s="134" t="s">
        <v>17089</v>
      </c>
      <c r="I2806" s="52">
        <v>6932485019359</v>
      </c>
      <c r="J2806" s="52">
        <v>194846432160</v>
      </c>
      <c r="K2806" s="52" t="s">
        <v>18940</v>
      </c>
    </row>
    <row r="2807" spans="1:11">
      <c r="A2807" s="52" t="s">
        <v>3959</v>
      </c>
      <c r="B2807" s="52" t="s">
        <v>16545</v>
      </c>
      <c r="C2807" s="128" t="s">
        <v>17296</v>
      </c>
      <c r="D2807" s="52" t="s">
        <v>8759</v>
      </c>
      <c r="E2807" s="52"/>
      <c r="F2807" s="52"/>
      <c r="G2807" s="134" t="s">
        <v>18427</v>
      </c>
      <c r="H2807" s="145" t="s">
        <v>3959</v>
      </c>
      <c r="I2807" s="52" t="e">
        <v>#N/A</v>
      </c>
      <c r="J2807" s="52" t="e">
        <v>#N/A</v>
      </c>
      <c r="K2807" s="52" t="s">
        <v>18940</v>
      </c>
    </row>
    <row r="2808" spans="1:11">
      <c r="A2808" s="52" t="s">
        <v>18289</v>
      </c>
      <c r="B2808" s="52" t="s">
        <v>17013</v>
      </c>
      <c r="C2808" s="128" t="s">
        <v>17766</v>
      </c>
      <c r="D2808" s="52" t="s">
        <v>8759</v>
      </c>
      <c r="E2808" s="52"/>
      <c r="F2808" s="52"/>
      <c r="G2808" s="134" t="s">
        <v>18896</v>
      </c>
      <c r="H2808" s="145" t="s">
        <v>18289</v>
      </c>
      <c r="I2808" s="52" t="e">
        <v>#N/A</v>
      </c>
      <c r="J2808" s="52" t="e">
        <v>#N/A</v>
      </c>
      <c r="K2808" s="52" t="s">
        <v>18940</v>
      </c>
    </row>
    <row r="2809" spans="1:11">
      <c r="A2809" s="52" t="s">
        <v>3959</v>
      </c>
      <c r="B2809" s="52" t="s">
        <v>16735</v>
      </c>
      <c r="C2809" s="128" t="s">
        <v>17486</v>
      </c>
      <c r="D2809" s="52" t="s">
        <v>8759</v>
      </c>
      <c r="E2809" s="52"/>
      <c r="F2809" s="52"/>
      <c r="G2809" s="134" t="s">
        <v>18620</v>
      </c>
      <c r="H2809" s="145" t="s">
        <v>3959</v>
      </c>
      <c r="I2809" s="52" t="e">
        <v>#N/A</v>
      </c>
      <c r="J2809" s="52" t="e">
        <v>#N/A</v>
      </c>
      <c r="K2809" s="52" t="s">
        <v>18940</v>
      </c>
    </row>
    <row r="2810" spans="1:11">
      <c r="A2810" s="52" t="s">
        <v>3959</v>
      </c>
      <c r="B2810" s="52" t="s">
        <v>16630</v>
      </c>
      <c r="C2810" s="128" t="s">
        <v>17382</v>
      </c>
      <c r="D2810" s="52" t="s">
        <v>8759</v>
      </c>
      <c r="E2810" s="52"/>
      <c r="F2810" s="52"/>
      <c r="G2810" s="134" t="s">
        <v>18514</v>
      </c>
      <c r="H2810" s="145" t="s">
        <v>3959</v>
      </c>
      <c r="I2810" s="52" t="e">
        <v>#N/A</v>
      </c>
      <c r="J2810" s="52" t="e">
        <v>#N/A</v>
      </c>
      <c r="K2810" s="52" t="s">
        <v>18940</v>
      </c>
    </row>
    <row r="2811" spans="1:11">
      <c r="A2811" s="52" t="s">
        <v>3959</v>
      </c>
      <c r="B2811" s="52" t="s">
        <v>16912</v>
      </c>
      <c r="C2811" s="128" t="s">
        <v>17665</v>
      </c>
      <c r="D2811" s="52" t="s">
        <v>8759</v>
      </c>
      <c r="E2811" s="52"/>
      <c r="F2811" s="52"/>
      <c r="G2811" s="134" t="s">
        <v>18796</v>
      </c>
      <c r="H2811" s="145" t="s">
        <v>3959</v>
      </c>
      <c r="I2811" s="52" t="e">
        <v>#N/A</v>
      </c>
      <c r="J2811" s="52" t="e">
        <v>#N/A</v>
      </c>
      <c r="K2811" s="52" t="s">
        <v>18940</v>
      </c>
    </row>
    <row r="2812" spans="1:11">
      <c r="A2812" s="52" t="s">
        <v>3959</v>
      </c>
      <c r="B2812" s="52" t="s">
        <v>16627</v>
      </c>
      <c r="C2812" s="128" t="s">
        <v>17379</v>
      </c>
      <c r="D2812" s="52" t="s">
        <v>8759</v>
      </c>
      <c r="E2812" s="52"/>
      <c r="F2812" s="52"/>
      <c r="G2812" s="134" t="s">
        <v>18511</v>
      </c>
      <c r="H2812" s="145" t="s">
        <v>3959</v>
      </c>
      <c r="I2812" s="52" t="e">
        <v>#N/A</v>
      </c>
      <c r="J2812" s="52" t="e">
        <v>#N/A</v>
      </c>
      <c r="K2812" s="52" t="s">
        <v>18940</v>
      </c>
    </row>
    <row r="2813" spans="1:11">
      <c r="A2813" s="52" t="s">
        <v>17096</v>
      </c>
      <c r="B2813" s="52" t="s">
        <v>16517</v>
      </c>
      <c r="C2813" s="128" t="s">
        <v>17268</v>
      </c>
      <c r="D2813" s="52" t="s">
        <v>8759</v>
      </c>
      <c r="E2813" s="52" t="s">
        <v>17917</v>
      </c>
      <c r="F2813" s="52"/>
      <c r="G2813" s="134" t="s">
        <v>18399</v>
      </c>
      <c r="H2813" s="134" t="s">
        <v>17096</v>
      </c>
      <c r="I2813" s="52">
        <v>6932485021840</v>
      </c>
      <c r="J2813" s="52">
        <v>194846434447</v>
      </c>
      <c r="K2813" s="52" t="s">
        <v>18940</v>
      </c>
    </row>
    <row r="2814" spans="1:11">
      <c r="A2814" s="52" t="s">
        <v>17168</v>
      </c>
      <c r="B2814" s="52" t="s">
        <v>16744</v>
      </c>
      <c r="C2814" s="128" t="s">
        <v>17495</v>
      </c>
      <c r="D2814" s="52" t="s">
        <v>8759</v>
      </c>
      <c r="E2814" s="52"/>
      <c r="F2814" s="52"/>
      <c r="G2814" s="134" t="s">
        <v>18629</v>
      </c>
      <c r="H2814" s="145" t="s">
        <v>17168</v>
      </c>
      <c r="I2814" s="52" t="e">
        <v>#N/A</v>
      </c>
      <c r="J2814" s="52" t="e">
        <v>#N/A</v>
      </c>
      <c r="K2814" s="52" t="s">
        <v>18940</v>
      </c>
    </row>
    <row r="2815" spans="1:11">
      <c r="A2815" s="52" t="s">
        <v>3959</v>
      </c>
      <c r="B2815" s="52" t="s">
        <v>16468</v>
      </c>
      <c r="C2815" s="128" t="s">
        <v>17219</v>
      </c>
      <c r="D2815" s="52" t="s">
        <v>8759</v>
      </c>
      <c r="E2815" s="52"/>
      <c r="F2815" s="52"/>
      <c r="G2815" s="134" t="s">
        <v>18349</v>
      </c>
      <c r="H2815" s="145" t="s">
        <v>3959</v>
      </c>
      <c r="I2815" s="52" t="e">
        <v>#N/A</v>
      </c>
      <c r="J2815" s="52" t="e">
        <v>#N/A</v>
      </c>
      <c r="K2815" s="52" t="s">
        <v>18940</v>
      </c>
    </row>
    <row r="2816" spans="1:11">
      <c r="A2816" s="52" t="s">
        <v>17113</v>
      </c>
      <c r="B2816" s="52" t="s">
        <v>16559</v>
      </c>
      <c r="C2816" s="128" t="s">
        <v>17310</v>
      </c>
      <c r="D2816" s="52" t="s">
        <v>8759</v>
      </c>
      <c r="E2816" s="52"/>
      <c r="F2816" s="52"/>
      <c r="G2816" s="134" t="s">
        <v>18441</v>
      </c>
      <c r="H2816" s="145" t="s">
        <v>17113</v>
      </c>
      <c r="I2816" s="52" t="e">
        <v>#N/A</v>
      </c>
      <c r="J2816" s="52" t="e">
        <v>#N/A</v>
      </c>
      <c r="K2816" s="52" t="s">
        <v>18940</v>
      </c>
    </row>
    <row r="2817" spans="1:11">
      <c r="A2817" s="52" t="s">
        <v>3959</v>
      </c>
      <c r="B2817" s="52" t="s">
        <v>16875</v>
      </c>
      <c r="C2817" s="128" t="s">
        <v>17626</v>
      </c>
      <c r="D2817" s="52" t="s">
        <v>8759</v>
      </c>
      <c r="E2817" s="52"/>
      <c r="F2817" s="52"/>
      <c r="G2817" s="134" t="s">
        <v>18757</v>
      </c>
      <c r="H2817" s="145" t="s">
        <v>3959</v>
      </c>
      <c r="I2817" s="52" t="e">
        <v>#N/A</v>
      </c>
      <c r="J2817" s="52" t="e">
        <v>#N/A</v>
      </c>
      <c r="K2817" s="52" t="s">
        <v>18940</v>
      </c>
    </row>
    <row r="2818" spans="1:11">
      <c r="A2818" s="52" t="s">
        <v>3959</v>
      </c>
      <c r="B2818" s="52" t="s">
        <v>16759</v>
      </c>
      <c r="C2818" s="128" t="s">
        <v>17510</v>
      </c>
      <c r="D2818" s="52" t="s">
        <v>8759</v>
      </c>
      <c r="E2818" s="52"/>
      <c r="F2818" s="52"/>
      <c r="G2818" s="134" t="s">
        <v>18643</v>
      </c>
      <c r="H2818" s="134" t="s">
        <v>3959</v>
      </c>
      <c r="I2818" s="52">
        <v>6932485006236</v>
      </c>
      <c r="J2818" s="52">
        <v>194846423700</v>
      </c>
      <c r="K2818" s="52" t="s">
        <v>18940</v>
      </c>
    </row>
    <row r="2819" spans="1:11">
      <c r="A2819" s="52" t="s">
        <v>17149</v>
      </c>
      <c r="B2819" s="52" t="s">
        <v>16683</v>
      </c>
      <c r="C2819" s="128" t="s">
        <v>17433</v>
      </c>
      <c r="D2819" s="52" t="s">
        <v>8759</v>
      </c>
      <c r="E2819" s="52"/>
      <c r="F2819" s="52"/>
      <c r="G2819" s="134" t="s">
        <v>18567</v>
      </c>
      <c r="H2819" s="145" t="s">
        <v>17149</v>
      </c>
      <c r="I2819" s="52" t="e">
        <v>#N/A</v>
      </c>
      <c r="J2819" s="52" t="e">
        <v>#N/A</v>
      </c>
      <c r="K2819" s="52" t="s">
        <v>18940</v>
      </c>
    </row>
    <row r="2820" spans="1:11">
      <c r="A2820" s="52" t="s">
        <v>3959</v>
      </c>
      <c r="B2820" s="52" t="s">
        <v>17019</v>
      </c>
      <c r="C2820" s="128" t="s">
        <v>17772</v>
      </c>
      <c r="D2820" s="52" t="s">
        <v>8759</v>
      </c>
      <c r="E2820" s="52"/>
      <c r="F2820" s="52"/>
      <c r="G2820" s="134" t="s">
        <v>18902</v>
      </c>
      <c r="H2820" s="145" t="s">
        <v>3959</v>
      </c>
      <c r="I2820" s="52" t="e">
        <v>#N/A</v>
      </c>
      <c r="J2820" s="52" t="e">
        <v>#N/A</v>
      </c>
      <c r="K2820" s="52" t="s">
        <v>18940</v>
      </c>
    </row>
    <row r="2821" spans="1:11">
      <c r="A2821" s="52" t="s">
        <v>18245</v>
      </c>
      <c r="B2821" s="52" t="s">
        <v>16854</v>
      </c>
      <c r="C2821" s="128" t="s">
        <v>17605</v>
      </c>
      <c r="D2821" s="52" t="s">
        <v>8759</v>
      </c>
      <c r="E2821" s="52"/>
      <c r="F2821" s="52"/>
      <c r="G2821" s="134" t="s">
        <v>18736</v>
      </c>
      <c r="H2821" s="145" t="s">
        <v>18245</v>
      </c>
      <c r="I2821" s="52" t="e">
        <v>#N/A</v>
      </c>
      <c r="J2821" s="52" t="e">
        <v>#N/A</v>
      </c>
      <c r="K2821" s="52" t="s">
        <v>18940</v>
      </c>
    </row>
    <row r="2822" spans="1:11">
      <c r="A2822" s="52" t="s">
        <v>3959</v>
      </c>
      <c r="B2822" s="52" t="s">
        <v>16949</v>
      </c>
      <c r="C2822" s="128" t="s">
        <v>17702</v>
      </c>
      <c r="D2822" s="52" t="s">
        <v>8759</v>
      </c>
      <c r="E2822" s="52"/>
      <c r="F2822" s="52"/>
      <c r="G2822" s="134" t="s">
        <v>18833</v>
      </c>
      <c r="H2822" s="145" t="s">
        <v>3959</v>
      </c>
      <c r="I2822" s="52" t="e">
        <v>#N/A</v>
      </c>
      <c r="J2822" s="52" t="e">
        <v>#N/A</v>
      </c>
      <c r="K2822" s="52" t="s">
        <v>18940</v>
      </c>
    </row>
    <row r="2823" spans="1:11">
      <c r="A2823" s="52" t="s">
        <v>3959</v>
      </c>
      <c r="B2823" s="52" t="s">
        <v>16661</v>
      </c>
      <c r="C2823" s="128" t="s">
        <v>17411</v>
      </c>
      <c r="D2823" s="52" t="s">
        <v>8759</v>
      </c>
      <c r="E2823" s="52"/>
      <c r="F2823" s="52"/>
      <c r="G2823" s="134" t="s">
        <v>18545</v>
      </c>
      <c r="H2823" s="145" t="s">
        <v>3959</v>
      </c>
      <c r="I2823" s="52" t="e">
        <v>#N/A</v>
      </c>
      <c r="J2823" s="52" t="e">
        <v>#N/A</v>
      </c>
      <c r="K2823" s="52" t="s">
        <v>18940</v>
      </c>
    </row>
    <row r="2824" spans="1:11">
      <c r="A2824" s="52" t="s">
        <v>3959</v>
      </c>
      <c r="B2824" s="52" t="s">
        <v>16986</v>
      </c>
      <c r="C2824" s="128" t="s">
        <v>17739</v>
      </c>
      <c r="D2824" s="52" t="s">
        <v>8759</v>
      </c>
      <c r="E2824" s="52"/>
      <c r="F2824" s="52"/>
      <c r="G2824" s="134" t="s">
        <v>18869</v>
      </c>
      <c r="H2824" s="145" t="s">
        <v>3959</v>
      </c>
      <c r="I2824" s="52" t="e">
        <v>#N/A</v>
      </c>
      <c r="J2824" s="52" t="e">
        <v>#N/A</v>
      </c>
      <c r="K2824" s="52" t="s">
        <v>18940</v>
      </c>
    </row>
    <row r="2825" spans="1:11">
      <c r="A2825" s="52" t="s">
        <v>3959</v>
      </c>
      <c r="B2825" s="52" t="s">
        <v>16439</v>
      </c>
      <c r="C2825" s="128" t="s">
        <v>17190</v>
      </c>
      <c r="D2825" s="52" t="s">
        <v>8759</v>
      </c>
      <c r="E2825" s="52"/>
      <c r="F2825" s="52"/>
      <c r="G2825" s="134" t="s">
        <v>18320</v>
      </c>
      <c r="H2825" s="145" t="s">
        <v>3959</v>
      </c>
      <c r="I2825" s="52" t="e">
        <v>#N/A</v>
      </c>
      <c r="J2825" s="52" t="e">
        <v>#N/A</v>
      </c>
      <c r="K2825" s="52" t="s">
        <v>18940</v>
      </c>
    </row>
    <row r="2826" spans="1:11">
      <c r="A2826" s="52" t="s">
        <v>14781</v>
      </c>
      <c r="B2826" s="52" t="s">
        <v>16605</v>
      </c>
      <c r="C2826" s="128" t="s">
        <v>17356</v>
      </c>
      <c r="D2826" s="52" t="s">
        <v>8759</v>
      </c>
      <c r="E2826" s="52" t="s">
        <v>17966</v>
      </c>
      <c r="F2826" s="52"/>
      <c r="G2826" s="134" t="s">
        <v>18488</v>
      </c>
      <c r="H2826" s="134" t="s">
        <v>14781</v>
      </c>
      <c r="I2826" s="52">
        <v>6932485019281</v>
      </c>
      <c r="J2826" s="52">
        <v>194846432108</v>
      </c>
      <c r="K2826" s="52" t="s">
        <v>18940</v>
      </c>
    </row>
    <row r="2827" spans="1:11">
      <c r="A2827" s="52" t="s">
        <v>3959</v>
      </c>
      <c r="B2827" s="52" t="s">
        <v>16678</v>
      </c>
      <c r="C2827" s="128" t="s">
        <v>17428</v>
      </c>
      <c r="D2827" s="52" t="s">
        <v>8759</v>
      </c>
      <c r="E2827" s="52"/>
      <c r="F2827" s="52"/>
      <c r="G2827" s="134" t="s">
        <v>18562</v>
      </c>
      <c r="H2827" s="145" t="s">
        <v>3959</v>
      </c>
      <c r="I2827" s="52" t="e">
        <v>#N/A</v>
      </c>
      <c r="J2827" s="52" t="e">
        <v>#N/A</v>
      </c>
      <c r="K2827" s="52" t="s">
        <v>18940</v>
      </c>
    </row>
    <row r="2828" spans="1:11">
      <c r="A2828" s="52" t="s">
        <v>1009</v>
      </c>
      <c r="B2828" s="52" t="s">
        <v>16729</v>
      </c>
      <c r="C2828" s="128" t="s">
        <v>17480</v>
      </c>
      <c r="D2828" s="52" t="s">
        <v>8759</v>
      </c>
      <c r="E2828" s="52" t="s">
        <v>18035</v>
      </c>
      <c r="F2828" s="52"/>
      <c r="G2828" s="134" t="s">
        <v>18614</v>
      </c>
      <c r="H2828" s="134" t="s">
        <v>1009</v>
      </c>
      <c r="I2828" s="52">
        <v>6932485020416</v>
      </c>
      <c r="J2828" s="52">
        <v>194846433051</v>
      </c>
      <c r="K2828" s="52" t="s">
        <v>18940</v>
      </c>
    </row>
    <row r="2829" spans="1:11">
      <c r="A2829" s="52" t="s">
        <v>3959</v>
      </c>
      <c r="B2829" s="52" t="s">
        <v>16440</v>
      </c>
      <c r="C2829" s="128" t="s">
        <v>17191</v>
      </c>
      <c r="D2829" s="52" t="s">
        <v>8759</v>
      </c>
      <c r="E2829" s="52"/>
      <c r="F2829" s="52"/>
      <c r="G2829" s="134" t="s">
        <v>18321</v>
      </c>
      <c r="H2829" s="145" t="s">
        <v>3959</v>
      </c>
      <c r="I2829" s="52" t="e">
        <v>#N/A</v>
      </c>
      <c r="J2829" s="52" t="e">
        <v>#N/A</v>
      </c>
      <c r="K2829" s="52" t="s">
        <v>18940</v>
      </c>
    </row>
    <row r="2830" spans="1:11">
      <c r="A2830" s="52" t="s">
        <v>3959</v>
      </c>
      <c r="B2830" s="52" t="s">
        <v>16489</v>
      </c>
      <c r="C2830" s="128" t="s">
        <v>17239</v>
      </c>
      <c r="D2830" s="52" t="s">
        <v>8759</v>
      </c>
      <c r="E2830" s="52"/>
      <c r="F2830" s="52"/>
      <c r="G2830" s="134" t="s">
        <v>18370</v>
      </c>
      <c r="H2830" s="145" t="s">
        <v>3959</v>
      </c>
      <c r="I2830" s="52" t="e">
        <v>#N/A</v>
      </c>
      <c r="J2830" s="52" t="e">
        <v>#N/A</v>
      </c>
      <c r="K2830" s="52" t="s">
        <v>18940</v>
      </c>
    </row>
    <row r="2831" spans="1:11">
      <c r="A2831" s="52" t="s">
        <v>762</v>
      </c>
      <c r="B2831" s="52" t="s">
        <v>17042</v>
      </c>
      <c r="C2831" s="128" t="s">
        <v>17795</v>
      </c>
      <c r="D2831" s="52" t="s">
        <v>8759</v>
      </c>
      <c r="E2831" s="52" t="s">
        <v>18202</v>
      </c>
      <c r="F2831" s="52"/>
      <c r="G2831" s="134" t="s">
        <v>18925</v>
      </c>
      <c r="H2831" s="134" t="s">
        <v>762</v>
      </c>
      <c r="I2831" s="52">
        <v>6932485020003</v>
      </c>
      <c r="J2831" s="52">
        <v>194846432535</v>
      </c>
      <c r="K2831" s="52" t="s">
        <v>18940</v>
      </c>
    </row>
    <row r="2832" spans="1:11">
      <c r="A2832" s="52" t="s">
        <v>3959</v>
      </c>
      <c r="B2832" s="52" t="s">
        <v>16582</v>
      </c>
      <c r="C2832" s="128" t="s">
        <v>17333</v>
      </c>
      <c r="D2832" s="52" t="s">
        <v>8759</v>
      </c>
      <c r="E2832" s="52"/>
      <c r="F2832" s="52"/>
      <c r="G2832" s="134" t="s">
        <v>18464</v>
      </c>
      <c r="H2832" s="134" t="s">
        <v>3959</v>
      </c>
      <c r="I2832" s="52">
        <v>6932485020010</v>
      </c>
      <c r="J2832" s="52">
        <v>194846432542</v>
      </c>
      <c r="K2832" s="52" t="s">
        <v>18940</v>
      </c>
    </row>
    <row r="2833" spans="1:11">
      <c r="A2833" s="52" t="s">
        <v>17123</v>
      </c>
      <c r="B2833" s="52" t="s">
        <v>16598</v>
      </c>
      <c r="C2833" s="128" t="s">
        <v>17349</v>
      </c>
      <c r="D2833" s="52" t="s">
        <v>8759</v>
      </c>
      <c r="E2833" s="52"/>
      <c r="F2833" s="52"/>
      <c r="G2833" s="134" t="s">
        <v>18481</v>
      </c>
      <c r="H2833" s="145" t="s">
        <v>17123</v>
      </c>
      <c r="I2833" s="52" t="e">
        <v>#N/A</v>
      </c>
      <c r="J2833" s="52" t="e">
        <v>#N/A</v>
      </c>
      <c r="K2833" s="52" t="s">
        <v>18940</v>
      </c>
    </row>
    <row r="2834" spans="1:11">
      <c r="A2834" s="52" t="s">
        <v>3959</v>
      </c>
      <c r="B2834" s="52" t="s">
        <v>16669</v>
      </c>
      <c r="C2834" s="128" t="s">
        <v>17419</v>
      </c>
      <c r="D2834" s="52" t="s">
        <v>8759</v>
      </c>
      <c r="E2834" s="52"/>
      <c r="F2834" s="52"/>
      <c r="G2834" s="134" t="s">
        <v>18553</v>
      </c>
      <c r="H2834" s="134" t="s">
        <v>3959</v>
      </c>
      <c r="I2834" s="52">
        <v>6932485020027</v>
      </c>
      <c r="J2834" s="52">
        <v>194846432559</v>
      </c>
      <c r="K2834" s="52" t="s">
        <v>18940</v>
      </c>
    </row>
    <row r="2835" spans="1:11">
      <c r="A2835" s="52" t="s">
        <v>3959</v>
      </c>
      <c r="B2835" s="52" t="s">
        <v>16491</v>
      </c>
      <c r="C2835" s="128" t="s">
        <v>17241</v>
      </c>
      <c r="D2835" s="52" t="s">
        <v>8759</v>
      </c>
      <c r="E2835" s="52"/>
      <c r="F2835" s="52"/>
      <c r="G2835" s="134" t="s">
        <v>18372</v>
      </c>
      <c r="H2835" s="145" t="s">
        <v>3959</v>
      </c>
      <c r="I2835" s="52" t="e">
        <v>#N/A</v>
      </c>
      <c r="J2835" s="52" t="e">
        <v>#N/A</v>
      </c>
      <c r="K2835" s="52" t="s">
        <v>18940</v>
      </c>
    </row>
    <row r="2836" spans="1:11">
      <c r="A2836" s="52" t="s">
        <v>3959</v>
      </c>
      <c r="B2836" s="52" t="s">
        <v>16543</v>
      </c>
      <c r="C2836" s="128" t="s">
        <v>17294</v>
      </c>
      <c r="D2836" s="52" t="s">
        <v>8759</v>
      </c>
      <c r="E2836" s="52"/>
      <c r="F2836" s="52"/>
      <c r="G2836" s="134" t="s">
        <v>18425</v>
      </c>
      <c r="H2836" s="145" t="s">
        <v>3959</v>
      </c>
      <c r="I2836" s="52" t="e">
        <v>#N/A</v>
      </c>
      <c r="J2836" s="52" t="e">
        <v>#N/A</v>
      </c>
      <c r="K2836" s="52" t="s">
        <v>18940</v>
      </c>
    </row>
    <row r="2837" spans="1:11">
      <c r="A2837" s="52" t="s">
        <v>3959</v>
      </c>
      <c r="B2837" s="52" t="s">
        <v>16801</v>
      </c>
      <c r="C2837" s="128" t="s">
        <v>17552</v>
      </c>
      <c r="D2837" s="52" t="s">
        <v>8759</v>
      </c>
      <c r="E2837" s="52"/>
      <c r="F2837" s="52"/>
      <c r="G2837" s="134" t="s">
        <v>18685</v>
      </c>
      <c r="H2837" s="145" t="s">
        <v>3959</v>
      </c>
      <c r="I2837" s="52" t="e">
        <v>#N/A</v>
      </c>
      <c r="J2837" s="52" t="e">
        <v>#N/A</v>
      </c>
      <c r="K2837" s="52" t="s">
        <v>18940</v>
      </c>
    </row>
    <row r="2838" spans="1:11">
      <c r="A2838" s="52" t="s">
        <v>18270</v>
      </c>
      <c r="B2838" s="52" t="s">
        <v>16952</v>
      </c>
      <c r="C2838" s="128" t="s">
        <v>17705</v>
      </c>
      <c r="D2838" s="52" t="s">
        <v>8759</v>
      </c>
      <c r="E2838" s="52"/>
      <c r="F2838" s="52"/>
      <c r="G2838" s="134" t="s">
        <v>18836</v>
      </c>
      <c r="H2838" s="145" t="s">
        <v>18270</v>
      </c>
      <c r="I2838" s="52" t="e">
        <v>#N/A</v>
      </c>
      <c r="J2838" s="52" t="e">
        <v>#N/A</v>
      </c>
      <c r="K2838" s="52" t="s">
        <v>18940</v>
      </c>
    </row>
    <row r="2839" spans="1:11">
      <c r="A2839" s="52" t="s">
        <v>3959</v>
      </c>
      <c r="B2839" s="52" t="s">
        <v>16755</v>
      </c>
      <c r="C2839" s="128" t="s">
        <v>17506</v>
      </c>
      <c r="D2839" s="52" t="s">
        <v>8759</v>
      </c>
      <c r="E2839" s="52"/>
      <c r="F2839" s="52"/>
      <c r="G2839" s="134" t="s">
        <v>18639</v>
      </c>
      <c r="H2839" s="145" t="s">
        <v>3959</v>
      </c>
      <c r="I2839" s="52" t="e">
        <v>#N/A</v>
      </c>
      <c r="J2839" s="52" t="e">
        <v>#N/A</v>
      </c>
      <c r="K2839" s="52" t="s">
        <v>18940</v>
      </c>
    </row>
    <row r="2840" spans="1:11">
      <c r="A2840" s="52" t="s">
        <v>976</v>
      </c>
      <c r="B2840" s="52" t="s">
        <v>16992</v>
      </c>
      <c r="C2840" s="128" t="s">
        <v>17745</v>
      </c>
      <c r="D2840" s="52" t="s">
        <v>8759</v>
      </c>
      <c r="E2840" s="52" t="s">
        <v>18172</v>
      </c>
      <c r="F2840" s="52"/>
      <c r="G2840" s="134" t="s">
        <v>18875</v>
      </c>
      <c r="H2840" s="134" t="s">
        <v>976</v>
      </c>
      <c r="I2840" s="52">
        <v>6932485022168</v>
      </c>
      <c r="J2840" s="52">
        <v>194846434751</v>
      </c>
      <c r="K2840" s="52" t="s">
        <v>18940</v>
      </c>
    </row>
    <row r="2841" spans="1:11">
      <c r="A2841" s="52" t="s">
        <v>17127</v>
      </c>
      <c r="B2841" s="52" t="s">
        <v>16612</v>
      </c>
      <c r="C2841" s="128" t="s">
        <v>17363</v>
      </c>
      <c r="D2841" s="52" t="s">
        <v>8759</v>
      </c>
      <c r="E2841" s="52"/>
      <c r="F2841" s="52"/>
      <c r="G2841" s="134" t="s">
        <v>18495</v>
      </c>
      <c r="H2841" s="145" t="s">
        <v>17127</v>
      </c>
      <c r="I2841" s="52" t="e">
        <v>#N/A</v>
      </c>
      <c r="J2841" s="52" t="e">
        <v>#N/A</v>
      </c>
      <c r="K2841" s="52" t="s">
        <v>18940</v>
      </c>
    </row>
    <row r="2842" spans="1:11">
      <c r="A2842" s="52" t="s">
        <v>3959</v>
      </c>
      <c r="B2842" s="52" t="s">
        <v>16976</v>
      </c>
      <c r="C2842" s="128" t="s">
        <v>17729</v>
      </c>
      <c r="D2842" s="52" t="s">
        <v>8759</v>
      </c>
      <c r="E2842" s="52"/>
      <c r="F2842" s="52"/>
      <c r="G2842" s="134" t="s">
        <v>18859</v>
      </c>
      <c r="H2842" s="145" t="s">
        <v>3959</v>
      </c>
      <c r="I2842" s="52" t="e">
        <v>#N/A</v>
      </c>
      <c r="J2842" s="52" t="e">
        <v>#N/A</v>
      </c>
      <c r="K2842" s="52" t="s">
        <v>18940</v>
      </c>
    </row>
    <row r="2843" spans="1:11">
      <c r="A2843" s="52" t="s">
        <v>3959</v>
      </c>
      <c r="B2843" s="52" t="s">
        <v>16993</v>
      </c>
      <c r="C2843" s="128" t="s">
        <v>17746</v>
      </c>
      <c r="D2843" s="52" t="s">
        <v>8759</v>
      </c>
      <c r="E2843" s="52"/>
      <c r="F2843" s="52"/>
      <c r="G2843" s="134" t="s">
        <v>18876</v>
      </c>
      <c r="H2843" s="145" t="s">
        <v>3959</v>
      </c>
      <c r="I2843" s="52" t="e">
        <v>#N/A</v>
      </c>
      <c r="J2843" s="52" t="e">
        <v>#N/A</v>
      </c>
      <c r="K2843" s="52" t="s">
        <v>18940</v>
      </c>
    </row>
    <row r="2844" spans="1:11">
      <c r="A2844" s="52" t="s">
        <v>3959</v>
      </c>
      <c r="B2844" s="52" t="s">
        <v>16805</v>
      </c>
      <c r="C2844" s="128" t="s">
        <v>17556</v>
      </c>
      <c r="D2844" s="52" t="s">
        <v>8759</v>
      </c>
      <c r="E2844" s="52"/>
      <c r="F2844" s="52"/>
      <c r="G2844" s="134" t="s">
        <v>18689</v>
      </c>
      <c r="H2844" s="145" t="s">
        <v>3959</v>
      </c>
      <c r="I2844" s="52" t="e">
        <v>#N/A</v>
      </c>
      <c r="J2844" s="52" t="e">
        <v>#N/A</v>
      </c>
      <c r="K2844" s="52" t="s">
        <v>18940</v>
      </c>
    </row>
    <row r="2845" spans="1:11">
      <c r="A2845" s="52" t="s">
        <v>3959</v>
      </c>
      <c r="B2845" s="52" t="s">
        <v>16770</v>
      </c>
      <c r="C2845" s="128" t="s">
        <v>17521</v>
      </c>
      <c r="D2845" s="52" t="s">
        <v>8759</v>
      </c>
      <c r="E2845" s="52"/>
      <c r="F2845" s="52"/>
      <c r="G2845" s="134" t="s">
        <v>18654</v>
      </c>
      <c r="H2845" s="145" t="s">
        <v>3959</v>
      </c>
      <c r="I2845" s="52" t="e">
        <v>#N/A</v>
      </c>
      <c r="J2845" s="52" t="e">
        <v>#N/A</v>
      </c>
      <c r="K2845" s="52" t="s">
        <v>18940</v>
      </c>
    </row>
    <row r="2846" spans="1:11">
      <c r="A2846" s="52" t="s">
        <v>4002</v>
      </c>
      <c r="B2846" s="52" t="s">
        <v>16653</v>
      </c>
      <c r="C2846" s="128" t="s">
        <v>17403</v>
      </c>
      <c r="D2846" s="52" t="s">
        <v>8759</v>
      </c>
      <c r="E2846" s="52"/>
      <c r="F2846" s="52"/>
      <c r="G2846" s="134" t="s">
        <v>18537</v>
      </c>
      <c r="H2846" s="134" t="s">
        <v>4002</v>
      </c>
      <c r="I2846" s="52">
        <v>6932485020515</v>
      </c>
      <c r="J2846" s="52">
        <v>194846433105</v>
      </c>
      <c r="K2846" s="52" t="s">
        <v>18940</v>
      </c>
    </row>
    <row r="2847" spans="1:11">
      <c r="A2847" s="52" t="s">
        <v>946</v>
      </c>
      <c r="B2847" s="52" t="s">
        <v>16703</v>
      </c>
      <c r="C2847" s="128" t="s">
        <v>17454</v>
      </c>
      <c r="D2847" s="52" t="s">
        <v>8759</v>
      </c>
      <c r="E2847" s="52"/>
      <c r="F2847" s="52"/>
      <c r="G2847" s="134" t="s">
        <v>18588</v>
      </c>
      <c r="H2847" s="134" t="s">
        <v>946</v>
      </c>
      <c r="I2847" s="52">
        <v>6932485020522</v>
      </c>
      <c r="J2847" s="52">
        <v>194846433112</v>
      </c>
      <c r="K2847" s="52" t="s">
        <v>18940</v>
      </c>
    </row>
    <row r="2848" spans="1:11">
      <c r="A2848" s="52" t="s">
        <v>17172</v>
      </c>
      <c r="B2848" s="52" t="s">
        <v>16860</v>
      </c>
      <c r="C2848" s="128" t="s">
        <v>17611</v>
      </c>
      <c r="D2848" s="52" t="s">
        <v>8759</v>
      </c>
      <c r="E2848" s="52"/>
      <c r="F2848" s="52"/>
      <c r="G2848" s="134" t="s">
        <v>18742</v>
      </c>
      <c r="H2848" s="134" t="s">
        <v>17172</v>
      </c>
      <c r="I2848" s="52">
        <v>6932485020539</v>
      </c>
      <c r="J2848" s="52">
        <v>194846433129</v>
      </c>
      <c r="K2848" s="52" t="s">
        <v>18940</v>
      </c>
    </row>
    <row r="2849" spans="1:11">
      <c r="A2849" s="52" t="s">
        <v>4002</v>
      </c>
      <c r="B2849" s="52" t="s">
        <v>16874</v>
      </c>
      <c r="C2849" s="128" t="s">
        <v>17625</v>
      </c>
      <c r="D2849" s="52" t="s">
        <v>8759</v>
      </c>
      <c r="E2849" s="52"/>
      <c r="F2849" s="52"/>
      <c r="G2849" s="134" t="s">
        <v>18756</v>
      </c>
      <c r="H2849" s="134" t="s">
        <v>4002</v>
      </c>
      <c r="I2849" s="52">
        <v>6932485020546</v>
      </c>
      <c r="J2849" s="52">
        <v>194846433136</v>
      </c>
      <c r="K2849" s="52" t="s">
        <v>18940</v>
      </c>
    </row>
    <row r="2850" spans="1:11">
      <c r="A2850" s="52" t="s">
        <v>17162</v>
      </c>
      <c r="B2850" s="52" t="s">
        <v>16720</v>
      </c>
      <c r="C2850" s="128" t="s">
        <v>17471</v>
      </c>
      <c r="D2850" s="52" t="s">
        <v>8759</v>
      </c>
      <c r="E2850" s="52"/>
      <c r="F2850" s="52"/>
      <c r="G2850" s="134" t="s">
        <v>18605</v>
      </c>
      <c r="H2850" s="134" t="s">
        <v>17162</v>
      </c>
      <c r="I2850" s="52">
        <v>6932485020553</v>
      </c>
      <c r="J2850" s="52">
        <v>194846433143</v>
      </c>
      <c r="K2850" s="52" t="s">
        <v>18940</v>
      </c>
    </row>
    <row r="2851" spans="1:11">
      <c r="A2851" s="52" t="s">
        <v>17172</v>
      </c>
      <c r="B2851" s="52" t="s">
        <v>16753</v>
      </c>
      <c r="C2851" s="128" t="s">
        <v>17504</v>
      </c>
      <c r="D2851" s="52" t="s">
        <v>8759</v>
      </c>
      <c r="E2851" s="52"/>
      <c r="F2851" s="52"/>
      <c r="G2851" s="134" t="s">
        <v>18638</v>
      </c>
      <c r="H2851" s="134" t="s">
        <v>17172</v>
      </c>
      <c r="I2851" s="52">
        <v>6932485020560</v>
      </c>
      <c r="J2851" s="52">
        <v>194846433150</v>
      </c>
      <c r="K2851" s="52" t="s">
        <v>18940</v>
      </c>
    </row>
    <row r="2852" spans="1:11">
      <c r="A2852" s="52" t="s">
        <v>4002</v>
      </c>
      <c r="B2852" s="52" t="s">
        <v>16869</v>
      </c>
      <c r="C2852" s="128" t="s">
        <v>17620</v>
      </c>
      <c r="D2852" s="52" t="s">
        <v>8759</v>
      </c>
      <c r="E2852" s="52"/>
      <c r="F2852" s="52"/>
      <c r="G2852" s="134" t="s">
        <v>18751</v>
      </c>
      <c r="H2852" s="134" t="s">
        <v>4002</v>
      </c>
      <c r="I2852" s="52">
        <v>6932485020577</v>
      </c>
      <c r="J2852" s="52">
        <v>194846433167</v>
      </c>
      <c r="K2852" s="52" t="s">
        <v>18940</v>
      </c>
    </row>
    <row r="2853" spans="1:11">
      <c r="A2853" s="52" t="s">
        <v>17162</v>
      </c>
      <c r="B2853" s="52" t="s">
        <v>16988</v>
      </c>
      <c r="C2853" s="128" t="s">
        <v>17741</v>
      </c>
      <c r="D2853" s="52" t="s">
        <v>8759</v>
      </c>
      <c r="E2853" s="52"/>
      <c r="F2853" s="52"/>
      <c r="G2853" s="134" t="s">
        <v>18871</v>
      </c>
      <c r="H2853" s="134" t="s">
        <v>17162</v>
      </c>
      <c r="I2853" s="52">
        <v>6932485020584</v>
      </c>
      <c r="J2853" s="52">
        <v>194846433174</v>
      </c>
      <c r="K2853" s="52" t="s">
        <v>18940</v>
      </c>
    </row>
    <row r="2854" spans="1:11">
      <c r="A2854" s="52" t="s">
        <v>17172</v>
      </c>
      <c r="B2854" s="52" t="s">
        <v>16977</v>
      </c>
      <c r="C2854" s="128" t="s">
        <v>17730</v>
      </c>
      <c r="D2854" s="52" t="s">
        <v>8759</v>
      </c>
      <c r="E2854" s="52"/>
      <c r="F2854" s="52"/>
      <c r="G2854" s="134" t="s">
        <v>18860</v>
      </c>
      <c r="H2854" s="134" t="s">
        <v>17172</v>
      </c>
      <c r="I2854" s="52">
        <v>6932485020591</v>
      </c>
      <c r="J2854" s="52">
        <v>194846433181</v>
      </c>
      <c r="K2854" s="52" t="s">
        <v>18940</v>
      </c>
    </row>
    <row r="2855" spans="1:11">
      <c r="A2855" s="52" t="s">
        <v>3959</v>
      </c>
      <c r="B2855" s="52" t="s">
        <v>16814</v>
      </c>
      <c r="C2855" s="128" t="s">
        <v>17565</v>
      </c>
      <c r="D2855" s="52" t="s">
        <v>8759</v>
      </c>
      <c r="E2855" s="52"/>
      <c r="F2855" s="52"/>
      <c r="G2855" s="134" t="s">
        <v>18698</v>
      </c>
      <c r="H2855" s="145" t="s">
        <v>3959</v>
      </c>
      <c r="I2855" s="52" t="e">
        <v>#N/A</v>
      </c>
      <c r="J2855" s="52" t="e">
        <v>#N/A</v>
      </c>
      <c r="K2855" s="52" t="s">
        <v>18940</v>
      </c>
    </row>
    <row r="2856" spans="1:11">
      <c r="A2856" s="52" t="s">
        <v>3959</v>
      </c>
      <c r="B2856" s="52" t="s">
        <v>16895</v>
      </c>
      <c r="C2856" s="128" t="s">
        <v>17648</v>
      </c>
      <c r="D2856" s="52" t="s">
        <v>8759</v>
      </c>
      <c r="E2856" s="52"/>
      <c r="F2856" s="52"/>
      <c r="G2856" s="134" t="s">
        <v>18779</v>
      </c>
      <c r="H2856" s="145" t="s">
        <v>3959</v>
      </c>
      <c r="I2856" s="52" t="e">
        <v>#N/A</v>
      </c>
      <c r="J2856" s="52" t="e">
        <v>#N/A</v>
      </c>
      <c r="K2856" s="52" t="s">
        <v>18940</v>
      </c>
    </row>
    <row r="2857" spans="1:11">
      <c r="A2857" s="52" t="s">
        <v>3959</v>
      </c>
      <c r="B2857" s="52" t="s">
        <v>16771</v>
      </c>
      <c r="C2857" s="128" t="s">
        <v>17522</v>
      </c>
      <c r="D2857" s="52" t="s">
        <v>8759</v>
      </c>
      <c r="E2857" s="52"/>
      <c r="F2857" s="52"/>
      <c r="G2857" s="134" t="s">
        <v>18655</v>
      </c>
      <c r="H2857" s="145" t="s">
        <v>3959</v>
      </c>
      <c r="I2857" s="52" t="e">
        <v>#N/A</v>
      </c>
      <c r="J2857" s="52" t="e">
        <v>#N/A</v>
      </c>
      <c r="K2857" s="52" t="s">
        <v>18940</v>
      </c>
    </row>
    <row r="2858" spans="1:11">
      <c r="A2858" s="52" t="s">
        <v>3959</v>
      </c>
      <c r="B2858" s="52" t="s">
        <v>16577</v>
      </c>
      <c r="C2858" s="128" t="s">
        <v>17328</v>
      </c>
      <c r="D2858" s="52" t="s">
        <v>8759</v>
      </c>
      <c r="E2858" s="52"/>
      <c r="F2858" s="52"/>
      <c r="G2858" s="134" t="s">
        <v>18459</v>
      </c>
      <c r="H2858" s="134" t="s">
        <v>3959</v>
      </c>
      <c r="I2858" s="52" t="e">
        <v>#N/A</v>
      </c>
      <c r="J2858" s="52">
        <v>194846424530</v>
      </c>
      <c r="K2858" s="52" t="s">
        <v>18940</v>
      </c>
    </row>
    <row r="2859" spans="1:11">
      <c r="A2859" s="52" t="s">
        <v>3959</v>
      </c>
      <c r="B2859" s="52" t="s">
        <v>16772</v>
      </c>
      <c r="C2859" s="128" t="s">
        <v>17523</v>
      </c>
      <c r="D2859" s="52" t="s">
        <v>8759</v>
      </c>
      <c r="E2859" s="52"/>
      <c r="F2859" s="52"/>
      <c r="G2859" s="134" t="s">
        <v>18656</v>
      </c>
      <c r="H2859" s="145" t="s">
        <v>3959</v>
      </c>
      <c r="I2859" s="52" t="e">
        <v>#N/A</v>
      </c>
      <c r="J2859" s="52" t="e">
        <v>#N/A</v>
      </c>
      <c r="K2859" s="52" t="s">
        <v>18940</v>
      </c>
    </row>
    <row r="2860" spans="1:11">
      <c r="A2860" s="52" t="s">
        <v>3959</v>
      </c>
      <c r="B2860" s="52" t="s">
        <v>16836</v>
      </c>
      <c r="C2860" s="128" t="s">
        <v>17587</v>
      </c>
      <c r="D2860" s="52" t="s">
        <v>8759</v>
      </c>
      <c r="E2860" s="52"/>
      <c r="F2860" s="52"/>
      <c r="G2860" s="134" t="s">
        <v>18718</v>
      </c>
      <c r="H2860" s="145" t="s">
        <v>3959</v>
      </c>
      <c r="I2860" s="52" t="e">
        <v>#N/A</v>
      </c>
      <c r="J2860" s="52" t="e">
        <v>#N/A</v>
      </c>
      <c r="K2860" s="52" t="s">
        <v>18940</v>
      </c>
    </row>
    <row r="2861" spans="1:11">
      <c r="A2861" s="52" t="s">
        <v>3959</v>
      </c>
      <c r="B2861" s="52" t="s">
        <v>16956</v>
      </c>
      <c r="C2861" s="128" t="s">
        <v>17709</v>
      </c>
      <c r="D2861" s="52" t="s">
        <v>8759</v>
      </c>
      <c r="E2861" s="52"/>
      <c r="F2861" s="52"/>
      <c r="G2861" s="134" t="s">
        <v>18840</v>
      </c>
      <c r="H2861" s="134" t="s">
        <v>3959</v>
      </c>
      <c r="I2861" s="52" t="e">
        <v>#N/A</v>
      </c>
      <c r="J2861" s="52">
        <v>194846427562</v>
      </c>
      <c r="K2861" s="52" t="s">
        <v>18940</v>
      </c>
    </row>
    <row r="2862" spans="1:11">
      <c r="A2862" s="52" t="s">
        <v>17167</v>
      </c>
      <c r="B2862" s="52" t="s">
        <v>16743</v>
      </c>
      <c r="C2862" s="128" t="s">
        <v>17494</v>
      </c>
      <c r="D2862" s="52" t="s">
        <v>8759</v>
      </c>
      <c r="E2862" s="52"/>
      <c r="F2862" s="52"/>
      <c r="G2862" s="134" t="s">
        <v>18628</v>
      </c>
      <c r="H2862" s="145" t="s">
        <v>17167</v>
      </c>
      <c r="I2862" s="52" t="e">
        <v>#N/A</v>
      </c>
      <c r="J2862" s="52" t="e">
        <v>#N/A</v>
      </c>
      <c r="K2862" s="52" t="s">
        <v>18940</v>
      </c>
    </row>
    <row r="2863" spans="1:11">
      <c r="A2863" s="52" t="s">
        <v>4002</v>
      </c>
      <c r="B2863" s="52" t="s">
        <v>7202</v>
      </c>
      <c r="C2863" s="128" t="s">
        <v>14498</v>
      </c>
      <c r="D2863" s="52"/>
      <c r="E2863" s="52"/>
      <c r="F2863" s="52"/>
      <c r="G2863" s="134" t="s">
        <v>14499</v>
      </c>
      <c r="H2863" s="134" t="s">
        <v>4002</v>
      </c>
      <c r="I2863" s="52" t="e">
        <v>#N/A</v>
      </c>
      <c r="J2863" s="52" t="e">
        <v>#N/A</v>
      </c>
      <c r="K2863" s="52" t="s">
        <v>14384</v>
      </c>
    </row>
    <row r="2864" spans="1:11">
      <c r="A2864" s="52" t="s">
        <v>3959</v>
      </c>
      <c r="B2864" s="52" t="s">
        <v>16622</v>
      </c>
      <c r="C2864" s="128" t="s">
        <v>17374</v>
      </c>
      <c r="D2864" s="52" t="s">
        <v>8759</v>
      </c>
      <c r="E2864" s="52"/>
      <c r="F2864" s="52"/>
      <c r="G2864" s="134" t="s">
        <v>18506</v>
      </c>
      <c r="H2864" s="145" t="s">
        <v>3959</v>
      </c>
      <c r="I2864" s="52" t="e">
        <v>#N/A</v>
      </c>
      <c r="J2864" s="52" t="e">
        <v>#N/A</v>
      </c>
      <c r="K2864" s="52" t="s">
        <v>18940</v>
      </c>
    </row>
    <row r="2865" spans="1:11">
      <c r="A2865" s="52" t="s">
        <v>3959</v>
      </c>
      <c r="B2865" s="52" t="s">
        <v>16894</v>
      </c>
      <c r="C2865" s="128" t="s">
        <v>17647</v>
      </c>
      <c r="D2865" s="52" t="s">
        <v>8759</v>
      </c>
      <c r="E2865" s="52"/>
      <c r="F2865" s="52"/>
      <c r="G2865" s="134" t="s">
        <v>18778</v>
      </c>
      <c r="H2865" s="134" t="s">
        <v>3959</v>
      </c>
      <c r="I2865" s="52">
        <v>6932485010608</v>
      </c>
      <c r="J2865" s="52">
        <v>194846426671</v>
      </c>
      <c r="K2865" s="52" t="s">
        <v>18940</v>
      </c>
    </row>
    <row r="2866" spans="1:11">
      <c r="A2866" s="52" t="s">
        <v>3959</v>
      </c>
      <c r="B2866" s="52" t="s">
        <v>16903</v>
      </c>
      <c r="C2866" s="128" t="s">
        <v>17656</v>
      </c>
      <c r="D2866" s="52" t="s">
        <v>8759</v>
      </c>
      <c r="E2866" s="52"/>
      <c r="F2866" s="52"/>
      <c r="G2866" s="134" t="s">
        <v>18787</v>
      </c>
      <c r="H2866" s="145" t="s">
        <v>3959</v>
      </c>
      <c r="I2866" s="52" t="e">
        <v>#N/A</v>
      </c>
      <c r="J2866" s="52" t="e">
        <v>#N/A</v>
      </c>
      <c r="K2866" s="52" t="s">
        <v>18940</v>
      </c>
    </row>
    <row r="2867" spans="1:11">
      <c r="A2867" s="52" t="s">
        <v>3959</v>
      </c>
      <c r="B2867" s="52" t="s">
        <v>16532</v>
      </c>
      <c r="C2867" s="128" t="s">
        <v>17283</v>
      </c>
      <c r="D2867" s="52" t="s">
        <v>8759</v>
      </c>
      <c r="E2867" s="52"/>
      <c r="F2867" s="52"/>
      <c r="G2867" s="134" t="s">
        <v>18414</v>
      </c>
      <c r="H2867" s="145" t="s">
        <v>3959</v>
      </c>
      <c r="I2867" s="52" t="e">
        <v>#N/A</v>
      </c>
      <c r="J2867" s="52" t="e">
        <v>#N/A</v>
      </c>
      <c r="K2867" s="52" t="s">
        <v>18940</v>
      </c>
    </row>
    <row r="2868" spans="1:11">
      <c r="A2868" s="52" t="s">
        <v>17083</v>
      </c>
      <c r="B2868" s="52" t="s">
        <v>16549</v>
      </c>
      <c r="C2868" s="128" t="s">
        <v>17300</v>
      </c>
      <c r="D2868" s="52" t="s">
        <v>8759</v>
      </c>
      <c r="E2868" s="52" t="s">
        <v>17933</v>
      </c>
      <c r="F2868" s="52"/>
      <c r="G2868" s="134" t="s">
        <v>18431</v>
      </c>
      <c r="H2868" s="134" t="s">
        <v>17083</v>
      </c>
      <c r="I2868" s="52">
        <v>6932485021376</v>
      </c>
      <c r="J2868" s="52">
        <v>194846433976</v>
      </c>
      <c r="K2868" s="52" t="s">
        <v>18940</v>
      </c>
    </row>
    <row r="2869" spans="1:11">
      <c r="A2869" s="52" t="s">
        <v>3959</v>
      </c>
      <c r="B2869" s="52" t="s">
        <v>17015</v>
      </c>
      <c r="C2869" s="128" t="s">
        <v>17768</v>
      </c>
      <c r="D2869" s="52" t="s">
        <v>8759</v>
      </c>
      <c r="E2869" s="52"/>
      <c r="F2869" s="52"/>
      <c r="G2869" s="134" t="s">
        <v>18898</v>
      </c>
      <c r="H2869" s="145" t="s">
        <v>3959</v>
      </c>
      <c r="I2869" s="52" t="e">
        <v>#N/A</v>
      </c>
      <c r="J2869" s="52" t="e">
        <v>#N/A</v>
      </c>
      <c r="K2869" s="52" t="s">
        <v>18940</v>
      </c>
    </row>
    <row r="2870" spans="1:11">
      <c r="A2870" s="52" t="s">
        <v>3959</v>
      </c>
      <c r="B2870" s="52" t="s">
        <v>16603</v>
      </c>
      <c r="C2870" s="128" t="s">
        <v>17354</v>
      </c>
      <c r="D2870" s="52" t="s">
        <v>8759</v>
      </c>
      <c r="E2870" s="52"/>
      <c r="F2870" s="52"/>
      <c r="G2870" s="134" t="s">
        <v>18486</v>
      </c>
      <c r="H2870" s="134" t="s">
        <v>3959</v>
      </c>
      <c r="I2870" s="52">
        <v>6932485010103</v>
      </c>
      <c r="J2870" s="52">
        <v>194846426183</v>
      </c>
      <c r="K2870" s="52" t="s">
        <v>18940</v>
      </c>
    </row>
    <row r="2871" spans="1:11">
      <c r="A2871" s="52" t="s">
        <v>3959</v>
      </c>
      <c r="B2871" s="52" t="s">
        <v>16878</v>
      </c>
      <c r="C2871" s="128" t="s">
        <v>17630</v>
      </c>
      <c r="D2871" s="52" t="s">
        <v>8759</v>
      </c>
      <c r="E2871" s="52"/>
      <c r="F2871" s="52"/>
      <c r="G2871" s="134" t="s">
        <v>18761</v>
      </c>
      <c r="H2871" s="134" t="s">
        <v>3959</v>
      </c>
      <c r="I2871" s="52">
        <v>6932485010059</v>
      </c>
      <c r="J2871" s="52">
        <v>194846426138</v>
      </c>
      <c r="K2871" s="52" t="s">
        <v>18940</v>
      </c>
    </row>
    <row r="2872" spans="1:11">
      <c r="A2872" s="52" t="s">
        <v>3959</v>
      </c>
      <c r="B2872" s="52" t="s">
        <v>16666</v>
      </c>
      <c r="C2872" s="128" t="s">
        <v>17416</v>
      </c>
      <c r="D2872" s="52" t="s">
        <v>8759</v>
      </c>
      <c r="E2872" s="52"/>
      <c r="F2872" s="52"/>
      <c r="G2872" s="134" t="s">
        <v>18550</v>
      </c>
      <c r="H2872" s="134" t="s">
        <v>3959</v>
      </c>
      <c r="I2872" s="52">
        <v>6932485010028</v>
      </c>
      <c r="J2872" s="52">
        <v>194846426107</v>
      </c>
      <c r="K2872" s="52" t="s">
        <v>18940</v>
      </c>
    </row>
    <row r="2873" spans="1:11">
      <c r="A2873" s="52" t="s">
        <v>3959</v>
      </c>
      <c r="B2873" s="52" t="s">
        <v>16535</v>
      </c>
      <c r="C2873" s="128" t="s">
        <v>17286</v>
      </c>
      <c r="D2873" s="52" t="s">
        <v>8759</v>
      </c>
      <c r="E2873" s="52"/>
      <c r="F2873" s="52"/>
      <c r="G2873" s="134" t="s">
        <v>18417</v>
      </c>
      <c r="H2873" s="145" t="s">
        <v>3959</v>
      </c>
      <c r="I2873" s="52" t="e">
        <v>#N/A</v>
      </c>
      <c r="J2873" s="52" t="e">
        <v>#N/A</v>
      </c>
      <c r="K2873" s="52" t="s">
        <v>18940</v>
      </c>
    </row>
    <row r="2874" spans="1:11">
      <c r="A2874" s="52" t="s">
        <v>17159</v>
      </c>
      <c r="B2874" s="52" t="s">
        <v>16707</v>
      </c>
      <c r="C2874" s="128" t="s">
        <v>17458</v>
      </c>
      <c r="D2874" s="52" t="s">
        <v>8759</v>
      </c>
      <c r="E2874" s="52" t="s">
        <v>18024</v>
      </c>
      <c r="F2874" s="52"/>
      <c r="G2874" s="134" t="s">
        <v>18592</v>
      </c>
      <c r="H2874" s="134" t="s">
        <v>17159</v>
      </c>
      <c r="I2874" s="52">
        <v>6932485020607</v>
      </c>
      <c r="J2874" s="52">
        <v>194846433198</v>
      </c>
      <c r="K2874" s="52" t="s">
        <v>18940</v>
      </c>
    </row>
    <row r="2875" spans="1:11">
      <c r="A2875" s="52" t="s">
        <v>17093</v>
      </c>
      <c r="B2875" s="52" t="s">
        <v>16510</v>
      </c>
      <c r="C2875" s="128" t="s">
        <v>17261</v>
      </c>
      <c r="D2875" s="52" t="s">
        <v>8759</v>
      </c>
      <c r="E2875" s="52" t="s">
        <v>17911</v>
      </c>
      <c r="F2875" s="52"/>
      <c r="G2875" s="134" t="s">
        <v>18392</v>
      </c>
      <c r="H2875" s="134" t="s">
        <v>17093</v>
      </c>
      <c r="I2875" s="52">
        <v>6932485020614</v>
      </c>
      <c r="J2875" s="52">
        <v>194846433204</v>
      </c>
      <c r="K2875" s="52" t="s">
        <v>18940</v>
      </c>
    </row>
    <row r="2876" spans="1:11">
      <c r="A2876" s="52" t="s">
        <v>4002</v>
      </c>
      <c r="B2876" s="52" t="s">
        <v>16929</v>
      </c>
      <c r="C2876" s="128" t="s">
        <v>17682</v>
      </c>
      <c r="D2876" s="52" t="s">
        <v>8759</v>
      </c>
      <c r="E2876" s="52" t="s">
        <v>18145</v>
      </c>
      <c r="F2876" s="52"/>
      <c r="G2876" s="134" t="s">
        <v>18813</v>
      </c>
      <c r="H2876" s="134" t="s">
        <v>4002</v>
      </c>
      <c r="I2876" s="52">
        <v>6932485020621</v>
      </c>
      <c r="J2876" s="52">
        <v>194846433211</v>
      </c>
      <c r="K2876" s="52" t="s">
        <v>18940</v>
      </c>
    </row>
    <row r="2877" spans="1:11">
      <c r="A2877" s="52" t="s">
        <v>17140</v>
      </c>
      <c r="B2877" s="52" t="s">
        <v>16652</v>
      </c>
      <c r="C2877" s="128" t="s">
        <v>17402</v>
      </c>
      <c r="D2877" s="52" t="s">
        <v>8759</v>
      </c>
      <c r="E2877" s="52" t="s">
        <v>17994</v>
      </c>
      <c r="F2877" s="52"/>
      <c r="G2877" s="134" t="s">
        <v>18536</v>
      </c>
      <c r="H2877" s="134" t="s">
        <v>17140</v>
      </c>
      <c r="I2877" s="52">
        <v>6932485020638</v>
      </c>
      <c r="J2877" s="52">
        <v>194846433228</v>
      </c>
      <c r="K2877" s="52" t="s">
        <v>18940</v>
      </c>
    </row>
    <row r="2878" spans="1:11">
      <c r="A2878" s="52" t="s">
        <v>17062</v>
      </c>
      <c r="B2878" s="52" t="s">
        <v>16443</v>
      </c>
      <c r="C2878" s="128" t="s">
        <v>17194</v>
      </c>
      <c r="D2878" s="52" t="s">
        <v>8759</v>
      </c>
      <c r="E2878" s="52" t="s">
        <v>17872</v>
      </c>
      <c r="F2878" s="52"/>
      <c r="G2878" s="134" t="s">
        <v>18324</v>
      </c>
      <c r="H2878" s="134" t="s">
        <v>17062</v>
      </c>
      <c r="I2878" s="52">
        <v>6932485020645</v>
      </c>
      <c r="J2878" s="52">
        <v>194846433235</v>
      </c>
      <c r="K2878" s="52" t="s">
        <v>18940</v>
      </c>
    </row>
    <row r="2879" spans="1:11">
      <c r="A2879" s="52" t="s">
        <v>17091</v>
      </c>
      <c r="B2879" s="52" t="s">
        <v>16506</v>
      </c>
      <c r="C2879" s="128" t="s">
        <v>17257</v>
      </c>
      <c r="D2879" s="52" t="s">
        <v>8759</v>
      </c>
      <c r="E2879" s="52" t="s">
        <v>17908</v>
      </c>
      <c r="F2879" s="52"/>
      <c r="G2879" s="134" t="s">
        <v>18388</v>
      </c>
      <c r="H2879" s="134" t="s">
        <v>17091</v>
      </c>
      <c r="I2879" s="52">
        <v>6932485020652</v>
      </c>
      <c r="J2879" s="52">
        <v>194846433242</v>
      </c>
      <c r="K2879" s="52" t="s">
        <v>18940</v>
      </c>
    </row>
    <row r="2880" spans="1:11">
      <c r="A2880" s="52" t="s">
        <v>18286</v>
      </c>
      <c r="B2880" s="52" t="s">
        <v>17004</v>
      </c>
      <c r="C2880" s="128" t="s">
        <v>17757</v>
      </c>
      <c r="D2880" s="52" t="s">
        <v>8759</v>
      </c>
      <c r="E2880" s="52" t="s">
        <v>18180</v>
      </c>
      <c r="F2880" s="52"/>
      <c r="G2880" s="134" t="s">
        <v>18887</v>
      </c>
      <c r="H2880" s="134" t="s">
        <v>18286</v>
      </c>
      <c r="I2880" s="52">
        <v>6932485020669</v>
      </c>
      <c r="J2880" s="52">
        <v>194846433259</v>
      </c>
      <c r="K2880" s="52" t="s">
        <v>18940</v>
      </c>
    </row>
    <row r="2881" spans="1:11">
      <c r="A2881" s="52" t="s">
        <v>18225</v>
      </c>
      <c r="B2881" s="52" t="s">
        <v>16815</v>
      </c>
      <c r="C2881" s="128" t="s">
        <v>17566</v>
      </c>
      <c r="D2881" s="52" t="s">
        <v>8759</v>
      </c>
      <c r="E2881" s="52" t="s">
        <v>18084</v>
      </c>
      <c r="F2881" s="52"/>
      <c r="G2881" s="134" t="s">
        <v>18699</v>
      </c>
      <c r="H2881" s="134" t="s">
        <v>18225</v>
      </c>
      <c r="I2881" s="52">
        <v>6932485020676</v>
      </c>
      <c r="J2881" s="52">
        <v>194846433266</v>
      </c>
      <c r="K2881" s="52" t="s">
        <v>18940</v>
      </c>
    </row>
    <row r="2882" spans="1:11">
      <c r="A2882" s="52" t="s">
        <v>17118</v>
      </c>
      <c r="B2882" s="52" t="s">
        <v>16575</v>
      </c>
      <c r="C2882" s="128" t="s">
        <v>17326</v>
      </c>
      <c r="D2882" s="52" t="s">
        <v>8759</v>
      </c>
      <c r="E2882" s="52" t="s">
        <v>17948</v>
      </c>
      <c r="F2882" s="52"/>
      <c r="G2882" s="134" t="s">
        <v>18457</v>
      </c>
      <c r="H2882" s="134" t="s">
        <v>17118</v>
      </c>
      <c r="I2882" s="52">
        <v>6932485020683</v>
      </c>
      <c r="J2882" s="52">
        <v>194846433273</v>
      </c>
      <c r="K2882" s="52" t="s">
        <v>18940</v>
      </c>
    </row>
    <row r="2883" spans="1:11">
      <c r="A2883" s="52" t="s">
        <v>18238</v>
      </c>
      <c r="B2883" s="52" t="s">
        <v>16844</v>
      </c>
      <c r="C2883" s="128" t="s">
        <v>17595</v>
      </c>
      <c r="D2883" s="52" t="s">
        <v>8759</v>
      </c>
      <c r="E2883" s="52" t="s">
        <v>18100</v>
      </c>
      <c r="F2883" s="52"/>
      <c r="G2883" s="134" t="s">
        <v>18726</v>
      </c>
      <c r="H2883" s="134" t="s">
        <v>18238</v>
      </c>
      <c r="I2883" s="52">
        <v>6932485020690</v>
      </c>
      <c r="J2883" s="52">
        <v>194846433280</v>
      </c>
      <c r="K2883" s="52" t="s">
        <v>18940</v>
      </c>
    </row>
    <row r="2884" spans="1:11">
      <c r="A2884" s="52" t="s">
        <v>17100</v>
      </c>
      <c r="B2884" s="52" t="s">
        <v>16525</v>
      </c>
      <c r="C2884" s="128" t="s">
        <v>17276</v>
      </c>
      <c r="D2884" s="52" t="s">
        <v>8759</v>
      </c>
      <c r="E2884" s="52" t="s">
        <v>17921</v>
      </c>
      <c r="F2884" s="52"/>
      <c r="G2884" s="134" t="s">
        <v>18407</v>
      </c>
      <c r="H2884" s="134" t="s">
        <v>17100</v>
      </c>
      <c r="I2884" s="52">
        <v>6932485020706</v>
      </c>
      <c r="J2884" s="52">
        <v>194846433297</v>
      </c>
      <c r="K2884" s="52" t="s">
        <v>18940</v>
      </c>
    </row>
    <row r="2885" spans="1:11">
      <c r="A2885" s="52" t="s">
        <v>18243</v>
      </c>
      <c r="B2885" s="52" t="s">
        <v>16850</v>
      </c>
      <c r="C2885" s="128" t="s">
        <v>17601</v>
      </c>
      <c r="D2885" s="52" t="s">
        <v>8759</v>
      </c>
      <c r="E2885" s="52" t="s">
        <v>18104</v>
      </c>
      <c r="F2885" s="52"/>
      <c r="G2885" s="134" t="s">
        <v>18732</v>
      </c>
      <c r="H2885" s="134" t="s">
        <v>18243</v>
      </c>
      <c r="I2885" s="52">
        <v>6932485020713</v>
      </c>
      <c r="J2885" s="52">
        <v>194846433303</v>
      </c>
      <c r="K2885" s="52" t="s">
        <v>18940</v>
      </c>
    </row>
    <row r="2886" spans="1:11">
      <c r="A2886" s="52" t="s">
        <v>17106</v>
      </c>
      <c r="B2886" s="52" t="s">
        <v>16542</v>
      </c>
      <c r="C2886" s="128" t="s">
        <v>17293</v>
      </c>
      <c r="D2886" s="52" t="s">
        <v>8759</v>
      </c>
      <c r="E2886" s="52" t="s">
        <v>17930</v>
      </c>
      <c r="F2886" s="52"/>
      <c r="G2886" s="134" t="s">
        <v>18424</v>
      </c>
      <c r="H2886" s="134" t="s">
        <v>17106</v>
      </c>
      <c r="I2886" s="52">
        <v>6932485020720</v>
      </c>
      <c r="J2886" s="52">
        <v>194846433310</v>
      </c>
      <c r="K2886" s="52" t="s">
        <v>18940</v>
      </c>
    </row>
    <row r="2887" spans="1:11">
      <c r="A2887" s="52" t="s">
        <v>957</v>
      </c>
      <c r="B2887" s="52" t="s">
        <v>16552</v>
      </c>
      <c r="C2887" s="128" t="s">
        <v>17303</v>
      </c>
      <c r="D2887" s="52" t="s">
        <v>8759</v>
      </c>
      <c r="E2887" s="52" t="s">
        <v>17935</v>
      </c>
      <c r="F2887" s="52"/>
      <c r="G2887" s="134" t="s">
        <v>18434</v>
      </c>
      <c r="H2887" s="134" t="s">
        <v>957</v>
      </c>
      <c r="I2887" s="52">
        <v>6932485020737</v>
      </c>
      <c r="J2887" s="52">
        <v>194846433327</v>
      </c>
      <c r="K2887" s="52" t="s">
        <v>18940</v>
      </c>
    </row>
    <row r="2888" spans="1:11">
      <c r="A2888" s="52" t="s">
        <v>943</v>
      </c>
      <c r="B2888" s="52" t="s">
        <v>16883</v>
      </c>
      <c r="C2888" s="128" t="s">
        <v>17635</v>
      </c>
      <c r="D2888" s="52" t="s">
        <v>8759</v>
      </c>
      <c r="E2888" s="52" t="s">
        <v>18125</v>
      </c>
      <c r="F2888" s="52"/>
      <c r="G2888" s="134" t="s">
        <v>18766</v>
      </c>
      <c r="H2888" s="134" t="s">
        <v>943</v>
      </c>
      <c r="I2888" s="52">
        <v>6932485020744</v>
      </c>
      <c r="J2888" s="52">
        <v>194846433334</v>
      </c>
      <c r="K2888" s="52" t="s">
        <v>18940</v>
      </c>
    </row>
    <row r="2889" spans="1:11">
      <c r="A2889" s="52" t="s">
        <v>946</v>
      </c>
      <c r="B2889" s="52" t="s">
        <v>16942</v>
      </c>
      <c r="C2889" s="128" t="s">
        <v>17695</v>
      </c>
      <c r="D2889" s="52" t="s">
        <v>8759</v>
      </c>
      <c r="E2889" s="52" t="s">
        <v>18153</v>
      </c>
      <c r="F2889" s="52"/>
      <c r="G2889" s="134" t="s">
        <v>18826</v>
      </c>
      <c r="H2889" s="134" t="s">
        <v>946</v>
      </c>
      <c r="I2889" s="52">
        <v>6932485020751</v>
      </c>
      <c r="J2889" s="52">
        <v>194846433341</v>
      </c>
      <c r="K2889" s="52" t="s">
        <v>18940</v>
      </c>
    </row>
    <row r="2890" spans="1:11">
      <c r="A2890" s="52" t="s">
        <v>17153</v>
      </c>
      <c r="B2890" s="52" t="s">
        <v>16693</v>
      </c>
      <c r="C2890" s="128" t="s">
        <v>17444</v>
      </c>
      <c r="D2890" s="52" t="s">
        <v>8759</v>
      </c>
      <c r="E2890" s="52" t="s">
        <v>18016</v>
      </c>
      <c r="F2890" s="52"/>
      <c r="G2890" s="134" t="s">
        <v>18578</v>
      </c>
      <c r="H2890" s="134" t="s">
        <v>17153</v>
      </c>
      <c r="I2890" s="52">
        <v>6932485020768</v>
      </c>
      <c r="J2890" s="52">
        <v>194846433358</v>
      </c>
      <c r="K2890" s="52" t="s">
        <v>18940</v>
      </c>
    </row>
    <row r="2891" spans="1:11">
      <c r="A2891" s="52" t="s">
        <v>15138</v>
      </c>
      <c r="B2891" s="52" t="s">
        <v>16710</v>
      </c>
      <c r="C2891" s="128" t="s">
        <v>17461</v>
      </c>
      <c r="D2891" s="52" t="s">
        <v>8759</v>
      </c>
      <c r="E2891" s="52" t="s">
        <v>18026</v>
      </c>
      <c r="F2891" s="52"/>
      <c r="G2891" s="134" t="s">
        <v>18595</v>
      </c>
      <c r="H2891" s="134" t="s">
        <v>15138</v>
      </c>
      <c r="I2891" s="52">
        <v>6932485020775</v>
      </c>
      <c r="J2891" s="52">
        <v>194846433365</v>
      </c>
      <c r="K2891" s="52" t="s">
        <v>18940</v>
      </c>
    </row>
    <row r="2892" spans="1:11">
      <c r="A2892" s="52" t="s">
        <v>17064</v>
      </c>
      <c r="B2892" s="52" t="s">
        <v>16445</v>
      </c>
      <c r="C2892" s="128" t="s">
        <v>17196</v>
      </c>
      <c r="D2892" s="52" t="s">
        <v>8759</v>
      </c>
      <c r="E2892" s="52" t="s">
        <v>17874</v>
      </c>
      <c r="F2892" s="52"/>
      <c r="G2892" s="134" t="s">
        <v>18326</v>
      </c>
      <c r="H2892" s="134" t="s">
        <v>17064</v>
      </c>
      <c r="I2892" s="52">
        <v>6932485020782</v>
      </c>
      <c r="J2892" s="52">
        <v>194846433372</v>
      </c>
      <c r="K2892" s="52" t="s">
        <v>18940</v>
      </c>
    </row>
    <row r="2893" spans="1:11">
      <c r="A2893" s="52" t="s">
        <v>17156</v>
      </c>
      <c r="B2893" s="52" t="s">
        <v>16699</v>
      </c>
      <c r="C2893" s="128" t="s">
        <v>17450</v>
      </c>
      <c r="D2893" s="52" t="s">
        <v>8759</v>
      </c>
      <c r="E2893" s="52" t="s">
        <v>18020</v>
      </c>
      <c r="F2893" s="52"/>
      <c r="G2893" s="134" t="s">
        <v>18584</v>
      </c>
      <c r="H2893" s="134" t="s">
        <v>17156</v>
      </c>
      <c r="I2893" s="52">
        <v>6932485020799</v>
      </c>
      <c r="J2893" s="52">
        <v>194846433389</v>
      </c>
      <c r="K2893" s="52" t="s">
        <v>18940</v>
      </c>
    </row>
    <row r="2894" spans="1:11">
      <c r="A2894" s="52" t="s">
        <v>18248</v>
      </c>
      <c r="B2894" s="52" t="s">
        <v>16858</v>
      </c>
      <c r="C2894" s="128" t="s">
        <v>17609</v>
      </c>
      <c r="D2894" s="52" t="s">
        <v>8759</v>
      </c>
      <c r="E2894" s="52" t="s">
        <v>18109</v>
      </c>
      <c r="F2894" s="52"/>
      <c r="G2894" s="134" t="s">
        <v>18740</v>
      </c>
      <c r="H2894" s="134" t="s">
        <v>18248</v>
      </c>
      <c r="I2894" s="52">
        <v>6932485020805</v>
      </c>
      <c r="J2894" s="52">
        <v>194846433396</v>
      </c>
      <c r="K2894" s="52" t="s">
        <v>18940</v>
      </c>
    </row>
    <row r="2895" spans="1:11">
      <c r="A2895" s="52" t="s">
        <v>18293</v>
      </c>
      <c r="B2895" s="52" t="s">
        <v>17023</v>
      </c>
      <c r="C2895" s="128" t="s">
        <v>17776</v>
      </c>
      <c r="D2895" s="52" t="s">
        <v>8759</v>
      </c>
      <c r="E2895" s="52" t="s">
        <v>18190</v>
      </c>
      <c r="F2895" s="52"/>
      <c r="G2895" s="134" t="s">
        <v>18906</v>
      </c>
      <c r="H2895" s="134" t="s">
        <v>18293</v>
      </c>
      <c r="I2895" s="52">
        <v>6932485020812</v>
      </c>
      <c r="J2895" s="52">
        <v>194846433402</v>
      </c>
      <c r="K2895" s="52" t="s">
        <v>18940</v>
      </c>
    </row>
    <row r="2896" spans="1:11">
      <c r="A2896" s="52" t="s">
        <v>17076</v>
      </c>
      <c r="B2896" s="52" t="s">
        <v>16464</v>
      </c>
      <c r="C2896" s="128" t="s">
        <v>17215</v>
      </c>
      <c r="D2896" s="52" t="s">
        <v>8759</v>
      </c>
      <c r="E2896" s="52"/>
      <c r="F2896" s="52"/>
      <c r="G2896" s="134" t="s">
        <v>18345</v>
      </c>
      <c r="H2896" s="134" t="s">
        <v>17076</v>
      </c>
      <c r="I2896" s="52">
        <v>6932485020829</v>
      </c>
      <c r="J2896" s="52">
        <v>194846433419</v>
      </c>
      <c r="K2896" s="52" t="s">
        <v>18940</v>
      </c>
    </row>
    <row r="2897" spans="1:11">
      <c r="A2897" s="52" t="s">
        <v>18246</v>
      </c>
      <c r="B2897" s="52" t="s">
        <v>16856</v>
      </c>
      <c r="C2897" s="128" t="s">
        <v>17607</v>
      </c>
      <c r="D2897" s="52" t="s">
        <v>8759</v>
      </c>
      <c r="E2897" s="52"/>
      <c r="F2897" s="52"/>
      <c r="G2897" s="134" t="s">
        <v>18738</v>
      </c>
      <c r="H2897" s="134" t="s">
        <v>18246</v>
      </c>
      <c r="I2897" s="52">
        <v>6932485020836</v>
      </c>
      <c r="J2897" s="52">
        <v>194846433426</v>
      </c>
      <c r="K2897" s="52" t="s">
        <v>18940</v>
      </c>
    </row>
    <row r="2898" spans="1:11">
      <c r="A2898" s="52" t="s">
        <v>17129</v>
      </c>
      <c r="B2898" s="52" t="s">
        <v>16614</v>
      </c>
      <c r="C2898" s="128" t="s">
        <v>17365</v>
      </c>
      <c r="D2898" s="52" t="s">
        <v>8759</v>
      </c>
      <c r="E2898" s="52" t="s">
        <v>17971</v>
      </c>
      <c r="F2898" s="52"/>
      <c r="G2898" s="134" t="s">
        <v>18497</v>
      </c>
      <c r="H2898" s="134" t="s">
        <v>17129</v>
      </c>
      <c r="I2898" s="52">
        <v>6932485020843</v>
      </c>
      <c r="J2898" s="52">
        <v>194846433433</v>
      </c>
      <c r="K2898" s="52" t="s">
        <v>18940</v>
      </c>
    </row>
    <row r="2899" spans="1:11">
      <c r="A2899" s="52" t="s">
        <v>17082</v>
      </c>
      <c r="B2899" s="52" t="s">
        <v>16488</v>
      </c>
      <c r="C2899" s="128" t="s">
        <v>17238</v>
      </c>
      <c r="D2899" s="52" t="s">
        <v>8759</v>
      </c>
      <c r="E2899" s="52" t="s">
        <v>17899</v>
      </c>
      <c r="F2899" s="52"/>
      <c r="G2899" s="134" t="s">
        <v>18369</v>
      </c>
      <c r="H2899" s="134" t="s">
        <v>17082</v>
      </c>
      <c r="I2899" s="52">
        <v>6932485020850</v>
      </c>
      <c r="J2899" s="52">
        <v>194846433440</v>
      </c>
      <c r="K2899" s="52" t="s">
        <v>18940</v>
      </c>
    </row>
    <row r="2900" spans="1:11">
      <c r="A2900" s="52" t="s">
        <v>17061</v>
      </c>
      <c r="B2900" s="52" t="s">
        <v>16436</v>
      </c>
      <c r="C2900" s="128" t="s">
        <v>17187</v>
      </c>
      <c r="D2900" s="52" t="s">
        <v>8759</v>
      </c>
      <c r="E2900" s="52" t="s">
        <v>17868</v>
      </c>
      <c r="F2900" s="52"/>
      <c r="G2900" s="134" t="s">
        <v>18317</v>
      </c>
      <c r="H2900" s="134" t="s">
        <v>17061</v>
      </c>
      <c r="I2900" s="52">
        <v>6932485020867</v>
      </c>
      <c r="J2900" s="52">
        <v>194846433457</v>
      </c>
      <c r="K2900" s="52" t="s">
        <v>18940</v>
      </c>
    </row>
    <row r="2901" spans="1:11">
      <c r="A2901" s="52" t="s">
        <v>17081</v>
      </c>
      <c r="B2901" s="52" t="s">
        <v>16484</v>
      </c>
      <c r="C2901" s="128" t="s">
        <v>17235</v>
      </c>
      <c r="D2901" s="52" t="s">
        <v>8759</v>
      </c>
      <c r="E2901" s="52" t="s">
        <v>17897</v>
      </c>
      <c r="F2901" s="52"/>
      <c r="G2901" s="134" t="s">
        <v>18365</v>
      </c>
      <c r="H2901" s="134" t="s">
        <v>17081</v>
      </c>
      <c r="I2901" s="52">
        <v>6932485020874</v>
      </c>
      <c r="J2901" s="52">
        <v>194846433464</v>
      </c>
      <c r="K2901" s="52" t="s">
        <v>18940</v>
      </c>
    </row>
    <row r="2902" spans="1:11">
      <c r="A2902" s="52" t="s">
        <v>18222</v>
      </c>
      <c r="B2902" s="52" t="s">
        <v>16799</v>
      </c>
      <c r="C2902" s="128" t="s">
        <v>17550</v>
      </c>
      <c r="D2902" s="52" t="s">
        <v>8759</v>
      </c>
      <c r="E2902" s="52" t="s">
        <v>18074</v>
      </c>
      <c r="F2902" s="52"/>
      <c r="G2902" s="134" t="s">
        <v>18683</v>
      </c>
      <c r="H2902" s="134" t="s">
        <v>18222</v>
      </c>
      <c r="I2902" s="52">
        <v>6932485020881</v>
      </c>
      <c r="J2902" s="52">
        <v>194846433471</v>
      </c>
      <c r="K2902" s="52" t="s">
        <v>18940</v>
      </c>
    </row>
    <row r="2903" spans="1:11">
      <c r="A2903" s="52" t="s">
        <v>17160</v>
      </c>
      <c r="B2903" s="52" t="s">
        <v>16708</v>
      </c>
      <c r="C2903" s="128" t="s">
        <v>17459</v>
      </c>
      <c r="D2903" s="52" t="s">
        <v>8759</v>
      </c>
      <c r="E2903" s="52" t="s">
        <v>18025</v>
      </c>
      <c r="F2903" s="52"/>
      <c r="G2903" s="134" t="s">
        <v>18593</v>
      </c>
      <c r="H2903" s="134" t="s">
        <v>17160</v>
      </c>
      <c r="I2903" s="52">
        <v>6932485020898</v>
      </c>
      <c r="J2903" s="52">
        <v>194846433488</v>
      </c>
      <c r="K2903" s="52" t="s">
        <v>18940</v>
      </c>
    </row>
    <row r="2904" spans="1:11">
      <c r="A2904" s="52" t="s">
        <v>3959</v>
      </c>
      <c r="B2904" s="52" t="s">
        <v>17030</v>
      </c>
      <c r="C2904" s="128" t="s">
        <v>17783</v>
      </c>
      <c r="D2904" s="52" t="s">
        <v>8759</v>
      </c>
      <c r="E2904" s="52"/>
      <c r="F2904" s="52"/>
      <c r="G2904" s="134" t="s">
        <v>18914</v>
      </c>
      <c r="H2904" s="134" t="s">
        <v>3959</v>
      </c>
      <c r="I2904" s="52">
        <v>6932485020904</v>
      </c>
      <c r="J2904" s="52">
        <v>194846433495</v>
      </c>
      <c r="K2904" s="52" t="s">
        <v>18940</v>
      </c>
    </row>
    <row r="2905" spans="1:11">
      <c r="A2905" s="52" t="s">
        <v>976</v>
      </c>
      <c r="B2905" s="52" t="s">
        <v>16437</v>
      </c>
      <c r="C2905" s="128" t="s">
        <v>17188</v>
      </c>
      <c r="D2905" s="52" t="s">
        <v>8759</v>
      </c>
      <c r="E2905" s="52" t="s">
        <v>17869</v>
      </c>
      <c r="F2905" s="52"/>
      <c r="G2905" s="134" t="s">
        <v>18318</v>
      </c>
      <c r="H2905" s="134" t="s">
        <v>976</v>
      </c>
      <c r="I2905" s="52">
        <v>6932485020911</v>
      </c>
      <c r="J2905" s="52">
        <v>194846433501</v>
      </c>
      <c r="K2905" s="52" t="s">
        <v>18940</v>
      </c>
    </row>
    <row r="2906" spans="1:11">
      <c r="A2906" s="52" t="s">
        <v>17099</v>
      </c>
      <c r="B2906" s="52" t="s">
        <v>16524</v>
      </c>
      <c r="C2906" s="128" t="s">
        <v>17275</v>
      </c>
      <c r="D2906" s="52" t="s">
        <v>8759</v>
      </c>
      <c r="E2906" s="52" t="s">
        <v>17920</v>
      </c>
      <c r="F2906" s="52"/>
      <c r="G2906" s="134" t="s">
        <v>18406</v>
      </c>
      <c r="H2906" s="134" t="s">
        <v>17099</v>
      </c>
      <c r="I2906" s="52">
        <v>6932485020928</v>
      </c>
      <c r="J2906" s="52">
        <v>194846433518</v>
      </c>
      <c r="K2906" s="52" t="s">
        <v>18940</v>
      </c>
    </row>
    <row r="2907" spans="1:11">
      <c r="A2907" s="52" t="s">
        <v>17121</v>
      </c>
      <c r="B2907" s="52" t="s">
        <v>16960</v>
      </c>
      <c r="C2907" s="128" t="s">
        <v>17713</v>
      </c>
      <c r="D2907" s="52" t="s">
        <v>8759</v>
      </c>
      <c r="E2907" s="52" t="s">
        <v>18160</v>
      </c>
      <c r="F2907" s="52"/>
      <c r="G2907" s="134" t="s">
        <v>18844</v>
      </c>
      <c r="H2907" s="134" t="s">
        <v>17121</v>
      </c>
      <c r="I2907" s="52">
        <v>6932485022397</v>
      </c>
      <c r="J2907" s="52">
        <v>194846435024</v>
      </c>
      <c r="K2907" s="52" t="s">
        <v>18940</v>
      </c>
    </row>
    <row r="2908" spans="1:11">
      <c r="A2908" s="52" t="s">
        <v>3959</v>
      </c>
      <c r="B2908" s="52" t="s">
        <v>16821</v>
      </c>
      <c r="C2908" s="128" t="s">
        <v>17572</v>
      </c>
      <c r="D2908" s="52" t="s">
        <v>8759</v>
      </c>
      <c r="E2908" s="52"/>
      <c r="F2908" s="52"/>
      <c r="G2908" s="134" t="s">
        <v>18705</v>
      </c>
      <c r="H2908" s="145" t="s">
        <v>3959</v>
      </c>
      <c r="I2908" s="52" t="e">
        <v>#N/A</v>
      </c>
      <c r="J2908" s="52" t="e">
        <v>#N/A</v>
      </c>
      <c r="K2908" s="52" t="s">
        <v>18940</v>
      </c>
    </row>
    <row r="2909" spans="1:11">
      <c r="A2909" s="52" t="s">
        <v>3959</v>
      </c>
      <c r="B2909" s="52" t="s">
        <v>16907</v>
      </c>
      <c r="C2909" s="128" t="s">
        <v>17660</v>
      </c>
      <c r="D2909" s="52" t="s">
        <v>8759</v>
      </c>
      <c r="E2909" s="52"/>
      <c r="F2909" s="52"/>
      <c r="G2909" s="134" t="s">
        <v>18791</v>
      </c>
      <c r="H2909" s="145" t="s">
        <v>3959</v>
      </c>
      <c r="I2909" s="52" t="e">
        <v>#N/A</v>
      </c>
      <c r="J2909" s="52" t="e">
        <v>#N/A</v>
      </c>
      <c r="K2909" s="52" t="s">
        <v>18940</v>
      </c>
    </row>
    <row r="2910" spans="1:11">
      <c r="A2910" s="52" t="s">
        <v>946</v>
      </c>
      <c r="B2910" s="52" t="s">
        <v>16817</v>
      </c>
      <c r="C2910" s="128" t="s">
        <v>17568</v>
      </c>
      <c r="D2910" s="52" t="s">
        <v>8759</v>
      </c>
      <c r="E2910" s="52" t="s">
        <v>18085</v>
      </c>
      <c r="F2910" s="52"/>
      <c r="G2910" s="134" t="s">
        <v>18701</v>
      </c>
      <c r="H2910" s="134" t="s">
        <v>946</v>
      </c>
      <c r="I2910" s="52">
        <v>6932485022144</v>
      </c>
      <c r="J2910" s="52">
        <v>194846434737</v>
      </c>
      <c r="K2910" s="52" t="s">
        <v>18940</v>
      </c>
    </row>
    <row r="2911" spans="1:11">
      <c r="A2911" s="52" t="s">
        <v>17121</v>
      </c>
      <c r="B2911" s="52" t="s">
        <v>16932</v>
      </c>
      <c r="C2911" s="128" t="s">
        <v>17685</v>
      </c>
      <c r="D2911" s="52" t="s">
        <v>8759</v>
      </c>
      <c r="E2911" s="52" t="s">
        <v>18148</v>
      </c>
      <c r="F2911" s="52"/>
      <c r="G2911" s="134" t="s">
        <v>18816</v>
      </c>
      <c r="H2911" s="134" t="s">
        <v>17121</v>
      </c>
      <c r="I2911" s="52">
        <v>6932485022151</v>
      </c>
      <c r="J2911" s="52">
        <v>194846434744</v>
      </c>
      <c r="K2911" s="52" t="s">
        <v>18940</v>
      </c>
    </row>
    <row r="2912" spans="1:11">
      <c r="A2912" s="52" t="s">
        <v>17150</v>
      </c>
      <c r="B2912" s="52" t="s">
        <v>16686</v>
      </c>
      <c r="C2912" s="128" t="s">
        <v>17436</v>
      </c>
      <c r="D2912" s="52" t="s">
        <v>8759</v>
      </c>
      <c r="E2912" s="52" t="s">
        <v>18011</v>
      </c>
      <c r="F2912" s="52"/>
      <c r="G2912" s="134" t="s">
        <v>18570</v>
      </c>
      <c r="H2912" s="134" t="s">
        <v>17150</v>
      </c>
      <c r="I2912" s="52">
        <v>6932485018529</v>
      </c>
      <c r="J2912" s="52">
        <v>194846431347</v>
      </c>
      <c r="K2912" s="52" t="s">
        <v>18940</v>
      </c>
    </row>
    <row r="2913" spans="1:11">
      <c r="A2913" s="52" t="s">
        <v>17166</v>
      </c>
      <c r="B2913" s="52" t="s">
        <v>16742</v>
      </c>
      <c r="C2913" s="128" t="s">
        <v>17493</v>
      </c>
      <c r="D2913" s="52" t="s">
        <v>8759</v>
      </c>
      <c r="E2913" s="52" t="s">
        <v>18043</v>
      </c>
      <c r="F2913" s="52"/>
      <c r="G2913" s="134" t="s">
        <v>18627</v>
      </c>
      <c r="H2913" s="134" t="s">
        <v>17166</v>
      </c>
      <c r="I2913" s="52">
        <v>6932485018536</v>
      </c>
      <c r="J2913" s="52">
        <v>194846431354</v>
      </c>
      <c r="K2913" s="52" t="s">
        <v>18940</v>
      </c>
    </row>
    <row r="2914" spans="1:11">
      <c r="A2914" s="52" t="s">
        <v>18230</v>
      </c>
      <c r="B2914" s="52" t="s">
        <v>16826</v>
      </c>
      <c r="C2914" s="128" t="s">
        <v>17577</v>
      </c>
      <c r="D2914" s="52" t="s">
        <v>8759</v>
      </c>
      <c r="E2914" s="52" t="s">
        <v>18091</v>
      </c>
      <c r="F2914" s="52"/>
      <c r="G2914" s="134" t="s">
        <v>18709</v>
      </c>
      <c r="H2914" s="134" t="s">
        <v>18230</v>
      </c>
      <c r="I2914" s="52">
        <v>6932485018543</v>
      </c>
      <c r="J2914" s="52">
        <v>194846431361</v>
      </c>
      <c r="K2914" s="52" t="s">
        <v>18940</v>
      </c>
    </row>
    <row r="2915" spans="1:11">
      <c r="A2915" s="52" t="s">
        <v>18269</v>
      </c>
      <c r="B2915" s="52" t="s">
        <v>16950</v>
      </c>
      <c r="C2915" s="128" t="s">
        <v>17703</v>
      </c>
      <c r="D2915" s="52" t="s">
        <v>8759</v>
      </c>
      <c r="E2915" s="52" t="s">
        <v>18156</v>
      </c>
      <c r="F2915" s="52"/>
      <c r="G2915" s="134" t="s">
        <v>18834</v>
      </c>
      <c r="H2915" s="134" t="s">
        <v>18269</v>
      </c>
      <c r="I2915" s="52">
        <v>6932485018550</v>
      </c>
      <c r="J2915" s="52">
        <v>194846431378</v>
      </c>
      <c r="K2915" s="52" t="s">
        <v>18940</v>
      </c>
    </row>
    <row r="2916" spans="1:11">
      <c r="A2916" s="52" t="s">
        <v>17148</v>
      </c>
      <c r="B2916" s="52" t="s">
        <v>16872</v>
      </c>
      <c r="C2916" s="128" t="s">
        <v>17623</v>
      </c>
      <c r="D2916" s="52" t="s">
        <v>8759</v>
      </c>
      <c r="E2916" s="52" t="s">
        <v>18117</v>
      </c>
      <c r="F2916" s="52"/>
      <c r="G2916" s="134" t="s">
        <v>18754</v>
      </c>
      <c r="H2916" s="134" t="s">
        <v>17148</v>
      </c>
      <c r="I2916" s="52">
        <v>6932485018567</v>
      </c>
      <c r="J2916" s="52">
        <v>194846431385</v>
      </c>
      <c r="K2916" s="52" t="s">
        <v>18940</v>
      </c>
    </row>
    <row r="2917" spans="1:11">
      <c r="A2917" s="52" t="s">
        <v>18215</v>
      </c>
      <c r="B2917" s="52" t="s">
        <v>16780</v>
      </c>
      <c r="C2917" s="128" t="s">
        <v>17531</v>
      </c>
      <c r="D2917" s="52" t="s">
        <v>8759</v>
      </c>
      <c r="E2917" s="52" t="s">
        <v>18061</v>
      </c>
      <c r="F2917" s="52"/>
      <c r="G2917" s="134" t="s">
        <v>18664</v>
      </c>
      <c r="H2917" s="134" t="s">
        <v>18215</v>
      </c>
      <c r="I2917" s="52">
        <v>6932485018574</v>
      </c>
      <c r="J2917" s="52">
        <v>194846431392</v>
      </c>
      <c r="K2917" s="52" t="s">
        <v>18940</v>
      </c>
    </row>
    <row r="2918" spans="1:11">
      <c r="A2918" s="52" t="s">
        <v>17092</v>
      </c>
      <c r="B2918" s="52" t="s">
        <v>16509</v>
      </c>
      <c r="C2918" s="128" t="s">
        <v>17260</v>
      </c>
      <c r="D2918" s="52" t="s">
        <v>8759</v>
      </c>
      <c r="E2918" s="52" t="s">
        <v>17910</v>
      </c>
      <c r="F2918" s="52"/>
      <c r="G2918" s="134" t="s">
        <v>18391</v>
      </c>
      <c r="H2918" s="134" t="s">
        <v>17092</v>
      </c>
      <c r="I2918" s="52">
        <v>6932485018581</v>
      </c>
      <c r="J2918" s="52">
        <v>194846431408</v>
      </c>
      <c r="K2918" s="52" t="s">
        <v>18940</v>
      </c>
    </row>
    <row r="2919" spans="1:11">
      <c r="A2919" s="52" t="s">
        <v>17175</v>
      </c>
      <c r="B2919" s="52" t="s">
        <v>16764</v>
      </c>
      <c r="C2919" s="128" t="s">
        <v>17515</v>
      </c>
      <c r="D2919" s="52" t="s">
        <v>8759</v>
      </c>
      <c r="E2919" s="52" t="s">
        <v>18052</v>
      </c>
      <c r="F2919" s="52"/>
      <c r="G2919" s="134" t="s">
        <v>18648</v>
      </c>
      <c r="H2919" s="134" t="s">
        <v>17175</v>
      </c>
      <c r="I2919" s="52">
        <v>6932485018598</v>
      </c>
      <c r="J2919" s="52">
        <v>194846431415</v>
      </c>
      <c r="K2919" s="52" t="s">
        <v>18940</v>
      </c>
    </row>
    <row r="2920" spans="1:11">
      <c r="A2920" s="52" t="s">
        <v>14781</v>
      </c>
      <c r="B2920" s="52" t="s">
        <v>16766</v>
      </c>
      <c r="C2920" s="128" t="s">
        <v>17517</v>
      </c>
      <c r="D2920" s="52" t="s">
        <v>8759</v>
      </c>
      <c r="E2920" s="52" t="s">
        <v>18053</v>
      </c>
      <c r="F2920" s="52"/>
      <c r="G2920" s="134" t="s">
        <v>18650</v>
      </c>
      <c r="H2920" s="134" t="s">
        <v>14781</v>
      </c>
      <c r="I2920" s="52">
        <v>6932485018604</v>
      </c>
      <c r="J2920" s="52">
        <v>194846431422</v>
      </c>
      <c r="K2920" s="52" t="s">
        <v>18940</v>
      </c>
    </row>
    <row r="2921" spans="1:11">
      <c r="A2921" s="52" t="s">
        <v>17117</v>
      </c>
      <c r="B2921" s="52" t="s">
        <v>16579</v>
      </c>
      <c r="C2921" s="128" t="s">
        <v>17330</v>
      </c>
      <c r="D2921" s="52" t="s">
        <v>8759</v>
      </c>
      <c r="E2921" s="52" t="s">
        <v>17951</v>
      </c>
      <c r="F2921" s="52"/>
      <c r="G2921" s="134" t="s">
        <v>18461</v>
      </c>
      <c r="H2921" s="134" t="s">
        <v>17117</v>
      </c>
      <c r="I2921" s="52">
        <v>6932485018611</v>
      </c>
      <c r="J2921" s="52">
        <v>194846431439</v>
      </c>
      <c r="K2921" s="52" t="s">
        <v>18940</v>
      </c>
    </row>
    <row r="2922" spans="1:11">
      <c r="A2922" s="52" t="s">
        <v>17070</v>
      </c>
      <c r="B2922" s="52" t="s">
        <v>16452</v>
      </c>
      <c r="C2922" s="128" t="s">
        <v>17203</v>
      </c>
      <c r="D2922" s="52" t="s">
        <v>8759</v>
      </c>
      <c r="E2922" s="52" t="s">
        <v>17878</v>
      </c>
      <c r="F2922" s="52"/>
      <c r="G2922" s="134" t="s">
        <v>18333</v>
      </c>
      <c r="H2922" s="134" t="s">
        <v>17070</v>
      </c>
      <c r="I2922" s="52">
        <v>6932485018628</v>
      </c>
      <c r="J2922" s="52">
        <v>194846431446</v>
      </c>
      <c r="K2922" s="52" t="s">
        <v>18940</v>
      </c>
    </row>
    <row r="2923" spans="1:11">
      <c r="A2923" s="52" t="s">
        <v>17133</v>
      </c>
      <c r="B2923" s="52" t="s">
        <v>16621</v>
      </c>
      <c r="C2923" s="128" t="s">
        <v>17373</v>
      </c>
      <c r="D2923" s="52" t="s">
        <v>8759</v>
      </c>
      <c r="E2923" s="52" t="s">
        <v>17976</v>
      </c>
      <c r="F2923" s="52"/>
      <c r="G2923" s="134" t="s">
        <v>18505</v>
      </c>
      <c r="H2923" s="134" t="s">
        <v>17133</v>
      </c>
      <c r="I2923" s="52">
        <v>6932485018635</v>
      </c>
      <c r="J2923" s="52">
        <v>194846431453</v>
      </c>
      <c r="K2923" s="52" t="s">
        <v>18940</v>
      </c>
    </row>
    <row r="2924" spans="1:11">
      <c r="A2924" s="52" t="s">
        <v>18253</v>
      </c>
      <c r="B2924" s="52" t="s">
        <v>16893</v>
      </c>
      <c r="C2924" s="128" t="s">
        <v>17646</v>
      </c>
      <c r="D2924" s="52" t="s">
        <v>8759</v>
      </c>
      <c r="E2924" s="52" t="s">
        <v>18131</v>
      </c>
      <c r="F2924" s="52"/>
      <c r="G2924" s="134" t="s">
        <v>18777</v>
      </c>
      <c r="H2924" s="134" t="s">
        <v>18253</v>
      </c>
      <c r="I2924" s="52">
        <v>6932485018642</v>
      </c>
      <c r="J2924" s="52">
        <v>194846431460</v>
      </c>
      <c r="K2924" s="52" t="s">
        <v>18940</v>
      </c>
    </row>
    <row r="2925" spans="1:11">
      <c r="A2925" s="52" t="s">
        <v>17103</v>
      </c>
      <c r="B2925" s="52" t="s">
        <v>16531</v>
      </c>
      <c r="C2925" s="128" t="s">
        <v>17282</v>
      </c>
      <c r="D2925" s="52" t="s">
        <v>8759</v>
      </c>
      <c r="E2925" s="52" t="s">
        <v>17925</v>
      </c>
      <c r="F2925" s="52"/>
      <c r="G2925" s="134" t="s">
        <v>18413</v>
      </c>
      <c r="H2925" s="134" t="s">
        <v>17103</v>
      </c>
      <c r="I2925" s="52">
        <v>6932485018659</v>
      </c>
      <c r="J2925" s="52">
        <v>194846431477</v>
      </c>
      <c r="K2925" s="52" t="s">
        <v>18940</v>
      </c>
    </row>
    <row r="2926" spans="1:11">
      <c r="A2926" s="52" t="s">
        <v>17135</v>
      </c>
      <c r="B2926" s="52" t="s">
        <v>16636</v>
      </c>
      <c r="C2926" s="128" t="s">
        <v>17387</v>
      </c>
      <c r="D2926" s="52" t="s">
        <v>8759</v>
      </c>
      <c r="E2926" s="52" t="s">
        <v>17986</v>
      </c>
      <c r="F2926" s="52"/>
      <c r="G2926" s="134" t="s">
        <v>18520</v>
      </c>
      <c r="H2926" s="134" t="s">
        <v>17135</v>
      </c>
      <c r="I2926" s="52">
        <v>6932485018666</v>
      </c>
      <c r="J2926" s="52">
        <v>194846431484</v>
      </c>
      <c r="K2926" s="52" t="s">
        <v>18940</v>
      </c>
    </row>
    <row r="2927" spans="1:11">
      <c r="A2927" s="52" t="s">
        <v>18233</v>
      </c>
      <c r="B2927" s="52" t="s">
        <v>16837</v>
      </c>
      <c r="C2927" s="128" t="s">
        <v>17588</v>
      </c>
      <c r="D2927" s="52" t="s">
        <v>8759</v>
      </c>
      <c r="E2927" s="52" t="s">
        <v>18097</v>
      </c>
      <c r="F2927" s="52"/>
      <c r="G2927" s="134" t="s">
        <v>18719</v>
      </c>
      <c r="H2927" s="134" t="s">
        <v>18233</v>
      </c>
      <c r="I2927" s="52">
        <v>6932485018673</v>
      </c>
      <c r="J2927" s="52">
        <v>194846431491</v>
      </c>
      <c r="K2927" s="52" t="s">
        <v>18940</v>
      </c>
    </row>
    <row r="2928" spans="1:11">
      <c r="A2928" s="52" t="s">
        <v>18297</v>
      </c>
      <c r="B2928" s="52" t="s">
        <v>17031</v>
      </c>
      <c r="C2928" s="128" t="s">
        <v>17784</v>
      </c>
      <c r="D2928" s="52" t="s">
        <v>8759</v>
      </c>
      <c r="E2928" s="52" t="s">
        <v>18196</v>
      </c>
      <c r="F2928" s="52"/>
      <c r="G2928" s="134" t="s">
        <v>18915</v>
      </c>
      <c r="H2928" s="134" t="s">
        <v>18297</v>
      </c>
      <c r="I2928" s="52">
        <v>6932485018680</v>
      </c>
      <c r="J2928" s="52">
        <v>194846431507</v>
      </c>
      <c r="K2928" s="52" t="s">
        <v>18940</v>
      </c>
    </row>
    <row r="2929" spans="1:11">
      <c r="A2929" s="52" t="s">
        <v>17063</v>
      </c>
      <c r="B2929" s="52" t="s">
        <v>16444</v>
      </c>
      <c r="C2929" s="128" t="s">
        <v>17195</v>
      </c>
      <c r="D2929" s="52" t="s">
        <v>8759</v>
      </c>
      <c r="E2929" s="52" t="s">
        <v>17873</v>
      </c>
      <c r="F2929" s="52"/>
      <c r="G2929" s="134" t="s">
        <v>18325</v>
      </c>
      <c r="H2929" s="134" t="s">
        <v>17063</v>
      </c>
      <c r="I2929" s="52">
        <v>6932485018697</v>
      </c>
      <c r="J2929" s="52">
        <v>194846431514</v>
      </c>
      <c r="K2929" s="52" t="s">
        <v>18940</v>
      </c>
    </row>
    <row r="2930" spans="1:11">
      <c r="A2930" s="52" t="s">
        <v>17142</v>
      </c>
      <c r="B2930" s="52" t="s">
        <v>16657</v>
      </c>
      <c r="C2930" s="128" t="s">
        <v>17407</v>
      </c>
      <c r="D2930" s="52" t="s">
        <v>8759</v>
      </c>
      <c r="E2930" s="52" t="s">
        <v>17998</v>
      </c>
      <c r="F2930" s="52"/>
      <c r="G2930" s="134" t="s">
        <v>18541</v>
      </c>
      <c r="H2930" s="134" t="s">
        <v>17142</v>
      </c>
      <c r="I2930" s="52">
        <v>6932485018703</v>
      </c>
      <c r="J2930" s="52">
        <v>194846431521</v>
      </c>
      <c r="K2930" s="52" t="s">
        <v>18940</v>
      </c>
    </row>
    <row r="2931" spans="1:11">
      <c r="A2931" s="52" t="s">
        <v>18241</v>
      </c>
      <c r="B2931" s="52" t="s">
        <v>16847</v>
      </c>
      <c r="C2931" s="128" t="s">
        <v>17598</v>
      </c>
      <c r="D2931" s="52" t="s">
        <v>8759</v>
      </c>
      <c r="E2931" s="52" t="s">
        <v>18102</v>
      </c>
      <c r="F2931" s="52"/>
      <c r="G2931" s="134" t="s">
        <v>18729</v>
      </c>
      <c r="H2931" s="134" t="s">
        <v>18241</v>
      </c>
      <c r="I2931" s="52">
        <v>6932485018710</v>
      </c>
      <c r="J2931" s="52">
        <v>194846431538</v>
      </c>
      <c r="K2931" s="52" t="s">
        <v>18940</v>
      </c>
    </row>
    <row r="2932" spans="1:11">
      <c r="A2932" s="52" t="s">
        <v>17169</v>
      </c>
      <c r="B2932" s="52" t="s">
        <v>16851</v>
      </c>
      <c r="C2932" s="128" t="s">
        <v>17602</v>
      </c>
      <c r="D2932" s="52" t="s">
        <v>8759</v>
      </c>
      <c r="E2932" s="52" t="s">
        <v>18105</v>
      </c>
      <c r="F2932" s="52"/>
      <c r="G2932" s="134" t="s">
        <v>18733</v>
      </c>
      <c r="H2932" s="134" t="s">
        <v>17169</v>
      </c>
      <c r="I2932" s="52">
        <v>6932485018727</v>
      </c>
      <c r="J2932" s="52">
        <v>194846431545</v>
      </c>
      <c r="K2932" s="52" t="s">
        <v>18940</v>
      </c>
    </row>
    <row r="2933" spans="1:11">
      <c r="A2933" s="52" t="s">
        <v>17101</v>
      </c>
      <c r="B2933" s="52" t="s">
        <v>16526</v>
      </c>
      <c r="C2933" s="128" t="s">
        <v>17277</v>
      </c>
      <c r="D2933" s="52" t="s">
        <v>8759</v>
      </c>
      <c r="E2933" s="52" t="s">
        <v>17922</v>
      </c>
      <c r="F2933" s="52"/>
      <c r="G2933" s="134" t="s">
        <v>18408</v>
      </c>
      <c r="H2933" s="134" t="s">
        <v>17101</v>
      </c>
      <c r="I2933" s="52">
        <v>6932485018734</v>
      </c>
      <c r="J2933" s="52">
        <v>194846431552</v>
      </c>
      <c r="K2933" s="52" t="s">
        <v>18940</v>
      </c>
    </row>
    <row r="2934" spans="1:11">
      <c r="A2934" s="52" t="s">
        <v>18211</v>
      </c>
      <c r="B2934" s="52" t="s">
        <v>16768</v>
      </c>
      <c r="C2934" s="128" t="s">
        <v>17519</v>
      </c>
      <c r="D2934" s="52" t="s">
        <v>8759</v>
      </c>
      <c r="E2934" s="52" t="s">
        <v>18054</v>
      </c>
      <c r="F2934" s="52"/>
      <c r="G2934" s="134" t="s">
        <v>18652</v>
      </c>
      <c r="H2934" s="134" t="s">
        <v>18211</v>
      </c>
      <c r="I2934" s="52">
        <v>6932485018741</v>
      </c>
      <c r="J2934" s="52">
        <v>194846431569</v>
      </c>
      <c r="K2934" s="52" t="s">
        <v>18940</v>
      </c>
    </row>
    <row r="2935" spans="1:11">
      <c r="A2935" s="52" t="s">
        <v>17090</v>
      </c>
      <c r="B2935" s="52" t="s">
        <v>16505</v>
      </c>
      <c r="C2935" s="128" t="s">
        <v>17256</v>
      </c>
      <c r="D2935" s="52" t="s">
        <v>8759</v>
      </c>
      <c r="E2935" s="52" t="s">
        <v>17907</v>
      </c>
      <c r="F2935" s="52"/>
      <c r="G2935" s="134" t="s">
        <v>18387</v>
      </c>
      <c r="H2935" s="134" t="s">
        <v>17090</v>
      </c>
      <c r="I2935" s="52">
        <v>6932485018758</v>
      </c>
      <c r="J2935" s="52">
        <v>194846431576</v>
      </c>
      <c r="K2935" s="52" t="s">
        <v>18940</v>
      </c>
    </row>
    <row r="2936" spans="1:11">
      <c r="A2936" s="52" t="s">
        <v>18276</v>
      </c>
      <c r="B2936" s="52" t="s">
        <v>16982</v>
      </c>
      <c r="C2936" s="128" t="s">
        <v>17735</v>
      </c>
      <c r="D2936" s="52" t="s">
        <v>8759</v>
      </c>
      <c r="E2936" s="52" t="s">
        <v>18170</v>
      </c>
      <c r="F2936" s="52"/>
      <c r="G2936" s="134" t="s">
        <v>18865</v>
      </c>
      <c r="H2936" s="134" t="s">
        <v>18276</v>
      </c>
      <c r="I2936" s="52">
        <v>6932485018765</v>
      </c>
      <c r="J2936" s="52">
        <v>194846431583</v>
      </c>
      <c r="K2936" s="52" t="s">
        <v>18940</v>
      </c>
    </row>
    <row r="2937" spans="1:11">
      <c r="A2937" s="52" t="s">
        <v>17077</v>
      </c>
      <c r="B2937" s="52" t="s">
        <v>16465</v>
      </c>
      <c r="C2937" s="128" t="s">
        <v>17216</v>
      </c>
      <c r="D2937" s="52" t="s">
        <v>8759</v>
      </c>
      <c r="E2937" s="52" t="s">
        <v>17885</v>
      </c>
      <c r="F2937" s="52"/>
      <c r="G2937" s="134" t="s">
        <v>18346</v>
      </c>
      <c r="H2937" s="134" t="s">
        <v>17077</v>
      </c>
      <c r="I2937" s="52">
        <v>6932485018772</v>
      </c>
      <c r="J2937" s="52">
        <v>194846431590</v>
      </c>
      <c r="K2937" s="52" t="s">
        <v>18940</v>
      </c>
    </row>
    <row r="2938" spans="1:11">
      <c r="A2938" s="52" t="s">
        <v>17067</v>
      </c>
      <c r="B2938" s="52" t="s">
        <v>16449</v>
      </c>
      <c r="C2938" s="128" t="s">
        <v>17200</v>
      </c>
      <c r="D2938" s="52" t="s">
        <v>8759</v>
      </c>
      <c r="E2938" s="52" t="s">
        <v>17877</v>
      </c>
      <c r="F2938" s="52"/>
      <c r="G2938" s="134" t="s">
        <v>18330</v>
      </c>
      <c r="H2938" s="134" t="s">
        <v>17067</v>
      </c>
      <c r="I2938" s="52">
        <v>6932485018789</v>
      </c>
      <c r="J2938" s="52">
        <v>194846431606</v>
      </c>
      <c r="K2938" s="52" t="s">
        <v>18940</v>
      </c>
    </row>
    <row r="2939" spans="1:11">
      <c r="A2939" s="52" t="s">
        <v>18294</v>
      </c>
      <c r="B2939" s="52" t="s">
        <v>17024</v>
      </c>
      <c r="C2939" s="128" t="s">
        <v>17777</v>
      </c>
      <c r="D2939" s="52" t="s">
        <v>8759</v>
      </c>
      <c r="E2939" s="52" t="s">
        <v>18191</v>
      </c>
      <c r="F2939" s="52"/>
      <c r="G2939" s="134" t="s">
        <v>18907</v>
      </c>
      <c r="H2939" s="134" t="s">
        <v>18294</v>
      </c>
      <c r="I2939" s="52">
        <v>6932485018796</v>
      </c>
      <c r="J2939" s="52">
        <v>194846431613</v>
      </c>
      <c r="K2939" s="52" t="s">
        <v>18940</v>
      </c>
    </row>
    <row r="2940" spans="1:11">
      <c r="A2940" s="52" t="s">
        <v>17126</v>
      </c>
      <c r="B2940" s="52" t="s">
        <v>16607</v>
      </c>
      <c r="C2940" s="128" t="s">
        <v>17358</v>
      </c>
      <c r="D2940" s="52" t="s">
        <v>8759</v>
      </c>
      <c r="E2940" s="52" t="s">
        <v>17967</v>
      </c>
      <c r="F2940" s="52"/>
      <c r="G2940" s="134" t="s">
        <v>18490</v>
      </c>
      <c r="H2940" s="134" t="s">
        <v>17126</v>
      </c>
      <c r="I2940" s="52">
        <v>6932485018802</v>
      </c>
      <c r="J2940" s="52">
        <v>194846431620</v>
      </c>
      <c r="K2940" s="52" t="s">
        <v>18940</v>
      </c>
    </row>
    <row r="2941" spans="1:11">
      <c r="A2941" s="52" t="s">
        <v>18247</v>
      </c>
      <c r="B2941" s="52" t="s">
        <v>16857</v>
      </c>
      <c r="C2941" s="128" t="s">
        <v>17608</v>
      </c>
      <c r="D2941" s="52" t="s">
        <v>8759</v>
      </c>
      <c r="E2941" s="52" t="s">
        <v>18108</v>
      </c>
      <c r="F2941" s="52"/>
      <c r="G2941" s="134" t="s">
        <v>18739</v>
      </c>
      <c r="H2941" s="134" t="s">
        <v>18247</v>
      </c>
      <c r="I2941" s="52">
        <v>6932485018819</v>
      </c>
      <c r="J2941" s="52">
        <v>194846431637</v>
      </c>
      <c r="K2941" s="52" t="s">
        <v>18940</v>
      </c>
    </row>
    <row r="2942" spans="1:11">
      <c r="A2942" s="52" t="s">
        <v>18291</v>
      </c>
      <c r="B2942" s="52" t="s">
        <v>17018</v>
      </c>
      <c r="C2942" s="128" t="s">
        <v>17771</v>
      </c>
      <c r="D2942" s="52" t="s">
        <v>8759</v>
      </c>
      <c r="E2942" s="52" t="s">
        <v>18186</v>
      </c>
      <c r="F2942" s="52"/>
      <c r="G2942" s="134" t="s">
        <v>18901</v>
      </c>
      <c r="H2942" s="134" t="s">
        <v>18291</v>
      </c>
      <c r="I2942" s="52">
        <v>6932485018826</v>
      </c>
      <c r="J2942" s="52">
        <v>194846431644</v>
      </c>
      <c r="K2942" s="52" t="s">
        <v>18940</v>
      </c>
    </row>
    <row r="2943" spans="1:11">
      <c r="A2943" s="52" t="s">
        <v>17125</v>
      </c>
      <c r="B2943" s="52" t="s">
        <v>16601</v>
      </c>
      <c r="C2943" s="128" t="s">
        <v>17352</v>
      </c>
      <c r="D2943" s="52" t="s">
        <v>8759</v>
      </c>
      <c r="E2943" s="52" t="s">
        <v>17964</v>
      </c>
      <c r="F2943" s="52"/>
      <c r="G2943" s="134" t="s">
        <v>18484</v>
      </c>
      <c r="H2943" s="134" t="s">
        <v>17125</v>
      </c>
      <c r="I2943" s="52">
        <v>6932485018833</v>
      </c>
      <c r="J2943" s="52">
        <v>194846431651</v>
      </c>
      <c r="K2943" s="52" t="s">
        <v>18940</v>
      </c>
    </row>
    <row r="2944" spans="1:11">
      <c r="A2944" s="52" t="s">
        <v>18292</v>
      </c>
      <c r="B2944" s="52" t="s">
        <v>17020</v>
      </c>
      <c r="C2944" s="128" t="s">
        <v>17773</v>
      </c>
      <c r="D2944" s="52" t="s">
        <v>8759</v>
      </c>
      <c r="E2944" s="52" t="s">
        <v>18187</v>
      </c>
      <c r="F2944" s="52"/>
      <c r="G2944" s="134" t="s">
        <v>18903</v>
      </c>
      <c r="H2944" s="134" t="s">
        <v>18292</v>
      </c>
      <c r="I2944" s="52">
        <v>6932485018840</v>
      </c>
      <c r="J2944" s="52">
        <v>194846431668</v>
      </c>
      <c r="K2944" s="52" t="s">
        <v>18940</v>
      </c>
    </row>
    <row r="2945" spans="1:11">
      <c r="A2945" s="52" t="s">
        <v>17089</v>
      </c>
      <c r="B2945" s="52" t="s">
        <v>16736</v>
      </c>
      <c r="C2945" s="128" t="s">
        <v>17487</v>
      </c>
      <c r="D2945" s="52" t="s">
        <v>8759</v>
      </c>
      <c r="E2945" s="52" t="s">
        <v>18039</v>
      </c>
      <c r="F2945" s="52"/>
      <c r="G2945" s="134" t="s">
        <v>18621</v>
      </c>
      <c r="H2945" s="134" t="s">
        <v>17089</v>
      </c>
      <c r="I2945" s="52">
        <v>6932485018857</v>
      </c>
      <c r="J2945" s="52">
        <v>194846431675</v>
      </c>
      <c r="K2945" s="52" t="s">
        <v>18940</v>
      </c>
    </row>
    <row r="2946" spans="1:11">
      <c r="A2946" s="52" t="s">
        <v>18305</v>
      </c>
      <c r="B2946" s="52" t="s">
        <v>17056</v>
      </c>
      <c r="C2946" s="128" t="s">
        <v>17809</v>
      </c>
      <c r="D2946" s="52" t="s">
        <v>8759</v>
      </c>
      <c r="E2946" s="52" t="s">
        <v>18210</v>
      </c>
      <c r="F2946" s="52"/>
      <c r="G2946" s="134" t="s">
        <v>18939</v>
      </c>
      <c r="H2946" s="134" t="s">
        <v>18305</v>
      </c>
      <c r="I2946" s="52">
        <v>6932485018864</v>
      </c>
      <c r="J2946" s="52">
        <v>194846431682</v>
      </c>
      <c r="K2946" s="52" t="s">
        <v>18940</v>
      </c>
    </row>
    <row r="2947" spans="1:11">
      <c r="A2947" s="52" t="s">
        <v>17163</v>
      </c>
      <c r="B2947" s="52" t="s">
        <v>16728</v>
      </c>
      <c r="C2947" s="128" t="s">
        <v>17479</v>
      </c>
      <c r="D2947" s="52" t="s">
        <v>8759</v>
      </c>
      <c r="E2947" s="52" t="s">
        <v>18034</v>
      </c>
      <c r="F2947" s="52"/>
      <c r="G2947" s="134" t="s">
        <v>18613</v>
      </c>
      <c r="H2947" s="134" t="s">
        <v>17163</v>
      </c>
      <c r="I2947" s="52">
        <v>6932485018871</v>
      </c>
      <c r="J2947" s="52">
        <v>194846431699</v>
      </c>
      <c r="K2947" s="52" t="s">
        <v>18940</v>
      </c>
    </row>
    <row r="2948" spans="1:11">
      <c r="A2948" s="52" t="s">
        <v>15469</v>
      </c>
      <c r="B2948" s="52" t="s">
        <v>16731</v>
      </c>
      <c r="C2948" s="128" t="s">
        <v>17482</v>
      </c>
      <c r="D2948" s="52" t="s">
        <v>8759</v>
      </c>
      <c r="E2948" s="52" t="s">
        <v>18036</v>
      </c>
      <c r="F2948" s="52"/>
      <c r="G2948" s="134" t="s">
        <v>18616</v>
      </c>
      <c r="H2948" s="134" t="s">
        <v>15469</v>
      </c>
      <c r="I2948" s="52">
        <v>6932485018888</v>
      </c>
      <c r="J2948" s="52">
        <v>194846431705</v>
      </c>
      <c r="K2948" s="52" t="s">
        <v>18940</v>
      </c>
    </row>
    <row r="2949" spans="1:11">
      <c r="A2949" s="52" t="s">
        <v>18217</v>
      </c>
      <c r="B2949" s="52" t="s">
        <v>16783</v>
      </c>
      <c r="C2949" s="128" t="s">
        <v>17534</v>
      </c>
      <c r="D2949" s="52" t="s">
        <v>8759</v>
      </c>
      <c r="E2949" s="52" t="s">
        <v>18064</v>
      </c>
      <c r="F2949" s="52"/>
      <c r="G2949" s="134" t="s">
        <v>18667</v>
      </c>
      <c r="H2949" s="134" t="s">
        <v>18217</v>
      </c>
      <c r="I2949" s="52">
        <v>6932485018895</v>
      </c>
      <c r="J2949" s="52">
        <v>194846431712</v>
      </c>
      <c r="K2949" s="52" t="s">
        <v>18940</v>
      </c>
    </row>
    <row r="2950" spans="1:11">
      <c r="A2950" s="52" t="s">
        <v>17078</v>
      </c>
      <c r="B2950" s="52" t="s">
        <v>16466</v>
      </c>
      <c r="C2950" s="128" t="s">
        <v>17217</v>
      </c>
      <c r="D2950" s="52" t="s">
        <v>8759</v>
      </c>
      <c r="E2950" s="52" t="s">
        <v>17886</v>
      </c>
      <c r="F2950" s="52"/>
      <c r="G2950" s="134" t="s">
        <v>18347</v>
      </c>
      <c r="H2950" s="134" t="s">
        <v>17078</v>
      </c>
      <c r="I2950" s="52">
        <v>6932485018901</v>
      </c>
      <c r="J2950" s="52">
        <v>194846431729</v>
      </c>
      <c r="K2950" s="52" t="s">
        <v>18940</v>
      </c>
    </row>
    <row r="2951" spans="1:11">
      <c r="A2951" s="52" t="s">
        <v>17128</v>
      </c>
      <c r="B2951" s="52" t="s">
        <v>16613</v>
      </c>
      <c r="C2951" s="128" t="s">
        <v>17364</v>
      </c>
      <c r="D2951" s="52" t="s">
        <v>8759</v>
      </c>
      <c r="E2951" s="52" t="s">
        <v>17970</v>
      </c>
      <c r="F2951" s="52"/>
      <c r="G2951" s="134" t="s">
        <v>18496</v>
      </c>
      <c r="H2951" s="134" t="s">
        <v>17128</v>
      </c>
      <c r="I2951" s="52">
        <v>6932485018918</v>
      </c>
      <c r="J2951" s="52">
        <v>194846431736</v>
      </c>
      <c r="K2951" s="52" t="s">
        <v>18940</v>
      </c>
    </row>
    <row r="2952" spans="1:11">
      <c r="A2952" s="52" t="s">
        <v>18304</v>
      </c>
      <c r="B2952" s="52" t="s">
        <v>17055</v>
      </c>
      <c r="C2952" s="128" t="s">
        <v>17808</v>
      </c>
      <c r="D2952" s="52" t="s">
        <v>8759</v>
      </c>
      <c r="E2952" s="52" t="s">
        <v>18209</v>
      </c>
      <c r="F2952" s="52"/>
      <c r="G2952" s="134" t="s">
        <v>18938</v>
      </c>
      <c r="H2952" s="134" t="s">
        <v>18304</v>
      </c>
      <c r="I2952" s="52">
        <v>6932485018925</v>
      </c>
      <c r="J2952" s="52">
        <v>194846431743</v>
      </c>
      <c r="K2952" s="52" t="s">
        <v>18940</v>
      </c>
    </row>
    <row r="2953" spans="1:11">
      <c r="A2953" s="52" t="s">
        <v>17059</v>
      </c>
      <c r="B2953" s="52" t="s">
        <v>16429</v>
      </c>
      <c r="C2953" s="128" t="s">
        <v>17180</v>
      </c>
      <c r="D2953" s="52" t="s">
        <v>8759</v>
      </c>
      <c r="E2953" s="52" t="s">
        <v>17864</v>
      </c>
      <c r="F2953" s="52"/>
      <c r="G2953" s="134" t="s">
        <v>18310</v>
      </c>
      <c r="H2953" s="134" t="s">
        <v>17059</v>
      </c>
      <c r="I2953" s="52">
        <v>6932485018932</v>
      </c>
      <c r="J2953" s="52">
        <v>194846431750</v>
      </c>
      <c r="K2953" s="52" t="s">
        <v>18940</v>
      </c>
    </row>
    <row r="2954" spans="1:11">
      <c r="A2954" s="52" t="s">
        <v>17119</v>
      </c>
      <c r="B2954" s="52" t="s">
        <v>16583</v>
      </c>
      <c r="C2954" s="128" t="s">
        <v>17334</v>
      </c>
      <c r="D2954" s="52" t="s">
        <v>8759</v>
      </c>
      <c r="E2954" s="52" t="s">
        <v>17953</v>
      </c>
      <c r="F2954" s="52"/>
      <c r="G2954" s="134" t="s">
        <v>18465</v>
      </c>
      <c r="H2954" s="134" t="s">
        <v>17119</v>
      </c>
      <c r="I2954" s="52">
        <v>6932485018949</v>
      </c>
      <c r="J2954" s="52">
        <v>194846431767</v>
      </c>
      <c r="K2954" s="52" t="s">
        <v>18940</v>
      </c>
    </row>
    <row r="2955" spans="1:11">
      <c r="A2955" s="52" t="s">
        <v>18251</v>
      </c>
      <c r="B2955" s="52" t="s">
        <v>16891</v>
      </c>
      <c r="C2955" s="128" t="s">
        <v>17644</v>
      </c>
      <c r="D2955" s="52" t="s">
        <v>8759</v>
      </c>
      <c r="E2955" s="52" t="s">
        <v>18129</v>
      </c>
      <c r="F2955" s="52"/>
      <c r="G2955" s="134" t="s">
        <v>18775</v>
      </c>
      <c r="H2955" s="134" t="s">
        <v>18251</v>
      </c>
      <c r="I2955" s="52">
        <v>6932485018956</v>
      </c>
      <c r="J2955" s="52">
        <v>194846431774</v>
      </c>
      <c r="K2955" s="52" t="s">
        <v>18940</v>
      </c>
    </row>
    <row r="2956" spans="1:11">
      <c r="A2956" s="52" t="s">
        <v>18218</v>
      </c>
      <c r="B2956" s="52" t="s">
        <v>16784</v>
      </c>
      <c r="C2956" s="128" t="s">
        <v>17535</v>
      </c>
      <c r="D2956" s="52" t="s">
        <v>8759</v>
      </c>
      <c r="E2956" s="52" t="s">
        <v>18065</v>
      </c>
      <c r="F2956" s="52"/>
      <c r="G2956" s="134" t="s">
        <v>18668</v>
      </c>
      <c r="H2956" s="134" t="s">
        <v>18218</v>
      </c>
      <c r="I2956" s="52">
        <v>6932485018963</v>
      </c>
      <c r="J2956" s="52">
        <v>194846431781</v>
      </c>
      <c r="K2956" s="52" t="s">
        <v>18940</v>
      </c>
    </row>
    <row r="2957" spans="1:11">
      <c r="A2957" s="52" t="s">
        <v>17155</v>
      </c>
      <c r="B2957" s="52" t="s">
        <v>16696</v>
      </c>
      <c r="C2957" s="128" t="s">
        <v>17447</v>
      </c>
      <c r="D2957" s="52" t="s">
        <v>8759</v>
      </c>
      <c r="E2957" s="52" t="s">
        <v>18018</v>
      </c>
      <c r="F2957" s="52"/>
      <c r="G2957" s="134" t="s">
        <v>18581</v>
      </c>
      <c r="H2957" s="134" t="s">
        <v>17155</v>
      </c>
      <c r="I2957" s="52">
        <v>6932485018970</v>
      </c>
      <c r="J2957" s="52">
        <v>194846431798</v>
      </c>
      <c r="K2957" s="52" t="s">
        <v>18940</v>
      </c>
    </row>
    <row r="2958" spans="1:11">
      <c r="A2958" s="52" t="s">
        <v>4002</v>
      </c>
      <c r="B2958" s="52" t="s">
        <v>16623</v>
      </c>
      <c r="C2958" s="128" t="s">
        <v>17375</v>
      </c>
      <c r="D2958" s="52" t="s">
        <v>8759</v>
      </c>
      <c r="E2958" s="52" t="s">
        <v>17977</v>
      </c>
      <c r="F2958" s="52"/>
      <c r="G2958" s="134" t="s">
        <v>18507</v>
      </c>
      <c r="H2958" s="134" t="s">
        <v>4002</v>
      </c>
      <c r="I2958" s="52">
        <v>6932485018987</v>
      </c>
      <c r="J2958" s="52">
        <v>194846431804</v>
      </c>
      <c r="K2958" s="52" t="s">
        <v>18940</v>
      </c>
    </row>
    <row r="2959" spans="1:11">
      <c r="A2959" s="52" t="s">
        <v>18221</v>
      </c>
      <c r="B2959" s="52" t="s">
        <v>16796</v>
      </c>
      <c r="C2959" s="128" t="s">
        <v>17547</v>
      </c>
      <c r="D2959" s="52" t="s">
        <v>8759</v>
      </c>
      <c r="E2959" s="52" t="s">
        <v>18071</v>
      </c>
      <c r="F2959" s="52"/>
      <c r="G2959" s="134" t="s">
        <v>18680</v>
      </c>
      <c r="H2959" s="134" t="s">
        <v>18221</v>
      </c>
      <c r="I2959" s="52">
        <v>6932485018994</v>
      </c>
      <c r="J2959" s="52">
        <v>194846431811</v>
      </c>
      <c r="K2959" s="52" t="s">
        <v>18940</v>
      </c>
    </row>
    <row r="2960" spans="1:11">
      <c r="A2960" s="52" t="s">
        <v>943</v>
      </c>
      <c r="B2960" s="52" t="s">
        <v>16557</v>
      </c>
      <c r="C2960" s="128" t="s">
        <v>17308</v>
      </c>
      <c r="D2960" s="52" t="s">
        <v>8759</v>
      </c>
      <c r="E2960" s="52" t="s">
        <v>17938</v>
      </c>
      <c r="F2960" s="52"/>
      <c r="G2960" s="134" t="s">
        <v>18439</v>
      </c>
      <c r="H2960" s="134" t="s">
        <v>943</v>
      </c>
      <c r="I2960" s="52">
        <v>6932485019007</v>
      </c>
      <c r="J2960" s="52">
        <v>194846431828</v>
      </c>
      <c r="K2960" s="52" t="s">
        <v>18940</v>
      </c>
    </row>
    <row r="2961" spans="1:11">
      <c r="A2961" s="52" t="s">
        <v>1678</v>
      </c>
      <c r="B2961" s="52" t="s">
        <v>16470</v>
      </c>
      <c r="C2961" s="128" t="s">
        <v>17221</v>
      </c>
      <c r="D2961" s="52" t="s">
        <v>8759</v>
      </c>
      <c r="E2961" s="52" t="s">
        <v>17888</v>
      </c>
      <c r="F2961" s="52"/>
      <c r="G2961" s="134" t="s">
        <v>18351</v>
      </c>
      <c r="H2961" s="134" t="s">
        <v>1678</v>
      </c>
      <c r="I2961" s="52">
        <v>6932485019014</v>
      </c>
      <c r="J2961" s="52">
        <v>194846431835</v>
      </c>
      <c r="K2961" s="52" t="s">
        <v>18940</v>
      </c>
    </row>
    <row r="2962" spans="1:11">
      <c r="A2962" s="52" t="s">
        <v>18239</v>
      </c>
      <c r="B2962" s="52" t="s">
        <v>16845</v>
      </c>
      <c r="C2962" s="128" t="s">
        <v>17596</v>
      </c>
      <c r="D2962" s="52" t="s">
        <v>8759</v>
      </c>
      <c r="E2962" s="52" t="s">
        <v>18101</v>
      </c>
      <c r="F2962" s="52"/>
      <c r="G2962" s="134" t="s">
        <v>18727</v>
      </c>
      <c r="H2962" s="134" t="s">
        <v>18239</v>
      </c>
      <c r="I2962" s="52">
        <v>6932485019021</v>
      </c>
      <c r="J2962" s="52">
        <v>194846431842</v>
      </c>
      <c r="K2962" s="52" t="s">
        <v>18940</v>
      </c>
    </row>
    <row r="2963" spans="1:11">
      <c r="A2963" s="52" t="s">
        <v>18252</v>
      </c>
      <c r="B2963" s="52" t="s">
        <v>16892</v>
      </c>
      <c r="C2963" s="128" t="s">
        <v>17645</v>
      </c>
      <c r="D2963" s="52" t="s">
        <v>8759</v>
      </c>
      <c r="E2963" s="52" t="s">
        <v>18130</v>
      </c>
      <c r="F2963" s="52"/>
      <c r="G2963" s="134" t="s">
        <v>18776</v>
      </c>
      <c r="H2963" s="134" t="s">
        <v>18252</v>
      </c>
      <c r="I2963" s="52">
        <v>6932485019038</v>
      </c>
      <c r="J2963" s="52">
        <v>194846431859</v>
      </c>
      <c r="K2963" s="52" t="s">
        <v>18940</v>
      </c>
    </row>
    <row r="2964" spans="1:11">
      <c r="A2964" s="52" t="s">
        <v>17095</v>
      </c>
      <c r="B2964" s="52" t="s">
        <v>16514</v>
      </c>
      <c r="C2964" s="128" t="s">
        <v>17265</v>
      </c>
      <c r="D2964" s="52" t="s">
        <v>8759</v>
      </c>
      <c r="E2964" s="52" t="s">
        <v>17914</v>
      </c>
      <c r="F2964" s="52"/>
      <c r="G2964" s="134" t="s">
        <v>18396</v>
      </c>
      <c r="H2964" s="134" t="s">
        <v>17095</v>
      </c>
      <c r="I2964" s="52">
        <v>6932485019045</v>
      </c>
      <c r="J2964" s="52">
        <v>194846431866</v>
      </c>
      <c r="K2964" s="52" t="s">
        <v>18940</v>
      </c>
    </row>
    <row r="2965" spans="1:11">
      <c r="A2965" s="52" t="s">
        <v>18260</v>
      </c>
      <c r="B2965" s="52" t="s">
        <v>16919</v>
      </c>
      <c r="C2965" s="128" t="s">
        <v>17672</v>
      </c>
      <c r="D2965" s="52" t="s">
        <v>8759</v>
      </c>
      <c r="E2965" s="52" t="s">
        <v>18137</v>
      </c>
      <c r="F2965" s="52"/>
      <c r="G2965" s="134" t="s">
        <v>18803</v>
      </c>
      <c r="H2965" s="134" t="s">
        <v>18260</v>
      </c>
      <c r="I2965" s="52">
        <v>6932485019052</v>
      </c>
      <c r="J2965" s="52">
        <v>194846431873</v>
      </c>
      <c r="K2965" s="52" t="s">
        <v>18940</v>
      </c>
    </row>
    <row r="2966" spans="1:11">
      <c r="A2966" s="52" t="s">
        <v>17102</v>
      </c>
      <c r="B2966" s="52" t="s">
        <v>16529</v>
      </c>
      <c r="C2966" s="128" t="s">
        <v>17280</v>
      </c>
      <c r="D2966" s="52" t="s">
        <v>8759</v>
      </c>
      <c r="E2966" s="52" t="s">
        <v>17923</v>
      </c>
      <c r="F2966" s="52"/>
      <c r="G2966" s="134" t="s">
        <v>18411</v>
      </c>
      <c r="H2966" s="134" t="s">
        <v>17102</v>
      </c>
      <c r="I2966" s="52">
        <v>6932485019069</v>
      </c>
      <c r="J2966" s="52">
        <v>194846431880</v>
      </c>
      <c r="K2966" s="52" t="s">
        <v>18940</v>
      </c>
    </row>
    <row r="2967" spans="1:11">
      <c r="A2967" s="52" t="s">
        <v>17104</v>
      </c>
      <c r="B2967" s="52" t="s">
        <v>16538</v>
      </c>
      <c r="C2967" s="128" t="s">
        <v>17289</v>
      </c>
      <c r="D2967" s="52" t="s">
        <v>8759</v>
      </c>
      <c r="E2967" s="52" t="s">
        <v>17927</v>
      </c>
      <c r="F2967" s="52"/>
      <c r="G2967" s="134" t="s">
        <v>18420</v>
      </c>
      <c r="H2967" s="134" t="s">
        <v>17104</v>
      </c>
      <c r="I2967" s="52">
        <v>6932485019076</v>
      </c>
      <c r="J2967" s="52">
        <v>194846431897</v>
      </c>
      <c r="K2967" s="52" t="s">
        <v>18940</v>
      </c>
    </row>
    <row r="2968" spans="1:11">
      <c r="A2968" s="52" t="s">
        <v>17060</v>
      </c>
      <c r="B2968" s="52" t="s">
        <v>16430</v>
      </c>
      <c r="C2968" s="128" t="s">
        <v>17181</v>
      </c>
      <c r="D2968" s="52" t="s">
        <v>8759</v>
      </c>
      <c r="E2968" s="52" t="s">
        <v>17865</v>
      </c>
      <c r="F2968" s="52"/>
      <c r="G2968" s="134" t="s">
        <v>18311</v>
      </c>
      <c r="H2968" s="134" t="s">
        <v>17060</v>
      </c>
      <c r="I2968" s="52">
        <v>6932485019083</v>
      </c>
      <c r="J2968" s="52">
        <v>194846431903</v>
      </c>
      <c r="K2968" s="52" t="s">
        <v>18940</v>
      </c>
    </row>
    <row r="2969" spans="1:11">
      <c r="A2969" s="52" t="s">
        <v>3959</v>
      </c>
      <c r="B2969" s="52" t="s">
        <v>16645</v>
      </c>
      <c r="C2969" s="128" t="s">
        <v>17396</v>
      </c>
      <c r="D2969" s="52" t="s">
        <v>8759</v>
      </c>
      <c r="E2969" s="52"/>
      <c r="F2969" s="52"/>
      <c r="G2969" s="134" t="s">
        <v>18529</v>
      </c>
      <c r="H2969" s="145" t="s">
        <v>3959</v>
      </c>
      <c r="I2969" s="52" t="e">
        <v>#N/A</v>
      </c>
      <c r="J2969" s="52" t="e">
        <v>#N/A</v>
      </c>
      <c r="K2969" s="52" t="s">
        <v>18940</v>
      </c>
    </row>
    <row r="2970" spans="1:11">
      <c r="A2970" s="52" t="s">
        <v>17089</v>
      </c>
      <c r="B2970" s="52" t="s">
        <v>16757</v>
      </c>
      <c r="C2970" s="128" t="s">
        <v>17508</v>
      </c>
      <c r="D2970" s="52" t="s">
        <v>8759</v>
      </c>
      <c r="E2970" s="52" t="s">
        <v>18047</v>
      </c>
      <c r="F2970" s="52"/>
      <c r="G2970" s="134" t="s">
        <v>18641</v>
      </c>
      <c r="H2970" s="134" t="s">
        <v>17089</v>
      </c>
      <c r="I2970" s="52">
        <v>6932485019090</v>
      </c>
      <c r="J2970" s="52">
        <v>194846431910</v>
      </c>
      <c r="K2970" s="52" t="s">
        <v>18940</v>
      </c>
    </row>
    <row r="2971" spans="1:11">
      <c r="A2971" s="52" t="s">
        <v>3959</v>
      </c>
      <c r="B2971" s="52" t="s">
        <v>16750</v>
      </c>
      <c r="C2971" s="128" t="s">
        <v>17501</v>
      </c>
      <c r="D2971" s="52" t="s">
        <v>8759</v>
      </c>
      <c r="E2971" s="52"/>
      <c r="F2971" s="52"/>
      <c r="G2971" s="134" t="s">
        <v>18635</v>
      </c>
      <c r="H2971" s="145" t="s">
        <v>3959</v>
      </c>
      <c r="I2971" s="52" t="e">
        <v>#N/A</v>
      </c>
      <c r="J2971" s="52" t="e">
        <v>#N/A</v>
      </c>
      <c r="K2971" s="52" t="s">
        <v>18940</v>
      </c>
    </row>
    <row r="2972" spans="1:11">
      <c r="A2972" s="52" t="s">
        <v>3959</v>
      </c>
      <c r="B2972" s="52" t="s">
        <v>16521</v>
      </c>
      <c r="C2972" s="128" t="s">
        <v>17272</v>
      </c>
      <c r="D2972" s="52" t="s">
        <v>8759</v>
      </c>
      <c r="E2972" s="52"/>
      <c r="F2972" s="52"/>
      <c r="G2972" s="134" t="s">
        <v>18403</v>
      </c>
      <c r="H2972" s="145" t="s">
        <v>3959</v>
      </c>
      <c r="I2972" s="52" t="e">
        <v>#N/A</v>
      </c>
      <c r="J2972" s="52" t="e">
        <v>#N/A</v>
      </c>
      <c r="K2972" s="52" t="s">
        <v>18940</v>
      </c>
    </row>
    <row r="2973" spans="1:11">
      <c r="A2973" s="52" t="s">
        <v>292</v>
      </c>
      <c r="B2973" s="52" t="s">
        <v>16853</v>
      </c>
      <c r="C2973" s="128" t="s">
        <v>17604</v>
      </c>
      <c r="D2973" s="52" t="s">
        <v>8759</v>
      </c>
      <c r="E2973" s="52" t="s">
        <v>18107</v>
      </c>
      <c r="F2973" s="52"/>
      <c r="G2973" s="134" t="s">
        <v>18735</v>
      </c>
      <c r="H2973" s="134" t="s">
        <v>292</v>
      </c>
      <c r="I2973" s="52">
        <v>6932485019472</v>
      </c>
      <c r="J2973" s="52">
        <v>194846432276</v>
      </c>
      <c r="K2973" s="52" t="s">
        <v>18940</v>
      </c>
    </row>
    <row r="2974" spans="1:11">
      <c r="A2974" s="52" t="s">
        <v>3959</v>
      </c>
      <c r="B2974" s="52" t="s">
        <v>16564</v>
      </c>
      <c r="C2974" s="128" t="s">
        <v>17315</v>
      </c>
      <c r="D2974" s="52" t="s">
        <v>8759</v>
      </c>
      <c r="E2974" s="52"/>
      <c r="F2974" s="52"/>
      <c r="G2974" s="134" t="s">
        <v>18446</v>
      </c>
      <c r="H2974" s="145" t="s">
        <v>3959</v>
      </c>
      <c r="I2974" s="52" t="e">
        <v>#N/A</v>
      </c>
      <c r="J2974" s="52" t="e">
        <v>#N/A</v>
      </c>
      <c r="K2974" s="52" t="s">
        <v>18940</v>
      </c>
    </row>
    <row r="2975" spans="1:11">
      <c r="A2975" s="52" t="s">
        <v>18259</v>
      </c>
      <c r="B2975" s="52" t="s">
        <v>16914</v>
      </c>
      <c r="C2975" s="128" t="s">
        <v>17667</v>
      </c>
      <c r="D2975" s="52" t="s">
        <v>8759</v>
      </c>
      <c r="E2975" s="52"/>
      <c r="F2975" s="52"/>
      <c r="G2975" s="134" t="s">
        <v>18798</v>
      </c>
      <c r="H2975" s="145" t="s">
        <v>18259</v>
      </c>
      <c r="I2975" s="52" t="e">
        <v>#N/A</v>
      </c>
      <c r="J2975" s="52" t="e">
        <v>#N/A</v>
      </c>
      <c r="K2975" s="52" t="s">
        <v>18940</v>
      </c>
    </row>
    <row r="2976" spans="1:11">
      <c r="A2976" s="52" t="s">
        <v>3959</v>
      </c>
      <c r="B2976" s="52" t="s">
        <v>16668</v>
      </c>
      <c r="C2976" s="128" t="s">
        <v>17418</v>
      </c>
      <c r="D2976" s="52" t="s">
        <v>8759</v>
      </c>
      <c r="E2976" s="52"/>
      <c r="F2976" s="52"/>
      <c r="G2976" s="134" t="s">
        <v>18552</v>
      </c>
      <c r="H2976" s="145" t="s">
        <v>3959</v>
      </c>
      <c r="I2976" s="52" t="e">
        <v>#N/A</v>
      </c>
      <c r="J2976" s="52" t="e">
        <v>#N/A</v>
      </c>
      <c r="K2976" s="52" t="s">
        <v>18940</v>
      </c>
    </row>
    <row r="2977" spans="1:11">
      <c r="A2977" s="52" t="s">
        <v>3959</v>
      </c>
      <c r="B2977" s="52" t="s">
        <v>16580</v>
      </c>
      <c r="C2977" s="128" t="s">
        <v>17331</v>
      </c>
      <c r="D2977" s="52" t="s">
        <v>8759</v>
      </c>
      <c r="E2977" s="52"/>
      <c r="F2977" s="52"/>
      <c r="G2977" s="134" t="s">
        <v>18462</v>
      </c>
      <c r="H2977" s="145" t="s">
        <v>3959</v>
      </c>
      <c r="I2977" s="52" t="e">
        <v>#N/A</v>
      </c>
      <c r="J2977" s="52" t="e">
        <v>#N/A</v>
      </c>
      <c r="K2977" s="52" t="s">
        <v>18940</v>
      </c>
    </row>
    <row r="2978" spans="1:11">
      <c r="A2978" s="52" t="s">
        <v>3959</v>
      </c>
      <c r="B2978" s="52" t="s">
        <v>16940</v>
      </c>
      <c r="C2978" s="128" t="s">
        <v>17693</v>
      </c>
      <c r="D2978" s="52" t="s">
        <v>8759</v>
      </c>
      <c r="E2978" s="52"/>
      <c r="F2978" s="52"/>
      <c r="G2978" s="134" t="s">
        <v>18824</v>
      </c>
      <c r="H2978" s="145" t="s">
        <v>3959</v>
      </c>
      <c r="I2978" s="52" t="e">
        <v>#N/A</v>
      </c>
      <c r="J2978" s="52" t="e">
        <v>#N/A</v>
      </c>
      <c r="K2978" s="52" t="s">
        <v>18940</v>
      </c>
    </row>
    <row r="2979" spans="1:11">
      <c r="A2979" s="52" t="s">
        <v>18264</v>
      </c>
      <c r="B2979" s="52" t="s">
        <v>16933</v>
      </c>
      <c r="C2979" s="128" t="s">
        <v>17686</v>
      </c>
      <c r="D2979" s="52" t="s">
        <v>8759</v>
      </c>
      <c r="E2979" s="52"/>
      <c r="F2979" s="52"/>
      <c r="G2979" s="134" t="s">
        <v>18817</v>
      </c>
      <c r="H2979" s="145" t="s">
        <v>18264</v>
      </c>
      <c r="I2979" s="52" t="e">
        <v>#N/A</v>
      </c>
      <c r="J2979" s="52" t="e">
        <v>#N/A</v>
      </c>
      <c r="K2979" s="52" t="s">
        <v>18940</v>
      </c>
    </row>
    <row r="2980" spans="1:11">
      <c r="A2980" s="52" t="s">
        <v>3959</v>
      </c>
      <c r="B2980" s="52" t="s">
        <v>16990</v>
      </c>
      <c r="C2980" s="128" t="s">
        <v>17743</v>
      </c>
      <c r="D2980" s="52" t="s">
        <v>8759</v>
      </c>
      <c r="E2980" s="52"/>
      <c r="F2980" s="52"/>
      <c r="G2980" s="134" t="s">
        <v>18873</v>
      </c>
      <c r="H2980" s="145" t="s">
        <v>3959</v>
      </c>
      <c r="I2980" s="52" t="e">
        <v>#N/A</v>
      </c>
      <c r="J2980" s="52" t="e">
        <v>#N/A</v>
      </c>
      <c r="K2980" s="52" t="s">
        <v>18940</v>
      </c>
    </row>
    <row r="2981" spans="1:11">
      <c r="A2981" s="52" t="s">
        <v>3959</v>
      </c>
      <c r="B2981" s="52" t="s">
        <v>16889</v>
      </c>
      <c r="C2981" s="128" t="s">
        <v>17642</v>
      </c>
      <c r="D2981" s="52" t="s">
        <v>8759</v>
      </c>
      <c r="E2981" s="52"/>
      <c r="F2981" s="52"/>
      <c r="G2981" s="134" t="s">
        <v>18773</v>
      </c>
      <c r="H2981" s="145" t="s">
        <v>3959</v>
      </c>
      <c r="I2981" s="52" t="e">
        <v>#N/A</v>
      </c>
      <c r="J2981" s="52" t="e">
        <v>#N/A</v>
      </c>
      <c r="K2981" s="52" t="s">
        <v>18940</v>
      </c>
    </row>
    <row r="2982" spans="1:11">
      <c r="A2982" s="52" t="s">
        <v>14781</v>
      </c>
      <c r="B2982" s="52" t="s">
        <v>16656</v>
      </c>
      <c r="C2982" s="128" t="s">
        <v>17406</v>
      </c>
      <c r="D2982" s="52" t="s">
        <v>8759</v>
      </c>
      <c r="E2982" s="52" t="s">
        <v>17997</v>
      </c>
      <c r="F2982" s="52"/>
      <c r="G2982" s="134" t="s">
        <v>18540</v>
      </c>
      <c r="H2982" s="134" t="s">
        <v>14781</v>
      </c>
      <c r="I2982" s="52">
        <v>6932485022243</v>
      </c>
      <c r="J2982" s="52">
        <v>194846434836</v>
      </c>
      <c r="K2982" s="52" t="s">
        <v>18940</v>
      </c>
    </row>
    <row r="2983" spans="1:11">
      <c r="A2983" s="52" t="s">
        <v>3959</v>
      </c>
      <c r="B2983" s="52" t="s">
        <v>16474</v>
      </c>
      <c r="C2983" s="128" t="s">
        <v>17225</v>
      </c>
      <c r="D2983" s="52" t="s">
        <v>8759</v>
      </c>
      <c r="E2983" s="52"/>
      <c r="F2983" s="52"/>
      <c r="G2983" s="134" t="s">
        <v>18355</v>
      </c>
      <c r="H2983" s="145" t="s">
        <v>3959</v>
      </c>
      <c r="I2983" s="52" t="e">
        <v>#N/A</v>
      </c>
      <c r="J2983" s="52" t="e">
        <v>#N/A</v>
      </c>
      <c r="K2983" s="52" t="s">
        <v>18940</v>
      </c>
    </row>
    <row r="2984" spans="1:11">
      <c r="A2984" s="52" t="s">
        <v>3959</v>
      </c>
      <c r="B2984" s="52" t="s">
        <v>16809</v>
      </c>
      <c r="C2984" s="128" t="s">
        <v>17560</v>
      </c>
      <c r="D2984" s="52" t="s">
        <v>8759</v>
      </c>
      <c r="E2984" s="52"/>
      <c r="F2984" s="52"/>
      <c r="G2984" s="134" t="s">
        <v>18693</v>
      </c>
      <c r="H2984" s="145" t="s">
        <v>3959</v>
      </c>
      <c r="I2984" s="52" t="e">
        <v>#N/A</v>
      </c>
      <c r="J2984" s="52" t="e">
        <v>#N/A</v>
      </c>
      <c r="K2984" s="52" t="s">
        <v>18940</v>
      </c>
    </row>
    <row r="2985" spans="1:11">
      <c r="A2985" s="52" t="s">
        <v>3959</v>
      </c>
      <c r="B2985" s="52" t="s">
        <v>16709</v>
      </c>
      <c r="C2985" s="128" t="s">
        <v>17460</v>
      </c>
      <c r="D2985" s="52" t="s">
        <v>8759</v>
      </c>
      <c r="E2985" s="52"/>
      <c r="F2985" s="52"/>
      <c r="G2985" s="134" t="s">
        <v>18594</v>
      </c>
      <c r="H2985" s="145" t="s">
        <v>3959</v>
      </c>
      <c r="I2985" s="52" t="e">
        <v>#N/A</v>
      </c>
      <c r="J2985" s="52" t="e">
        <v>#N/A</v>
      </c>
      <c r="K2985" s="52" t="s">
        <v>18940</v>
      </c>
    </row>
    <row r="2986" spans="1:11">
      <c r="A2986" s="52" t="s">
        <v>15387</v>
      </c>
      <c r="B2986" s="52" t="s">
        <v>16566</v>
      </c>
      <c r="C2986" s="128" t="s">
        <v>17317</v>
      </c>
      <c r="D2986" s="52" t="s">
        <v>8759</v>
      </c>
      <c r="E2986" s="52" t="s">
        <v>17942</v>
      </c>
      <c r="F2986" s="52"/>
      <c r="G2986" s="134" t="s">
        <v>18448</v>
      </c>
      <c r="H2986" s="134" t="s">
        <v>15387</v>
      </c>
      <c r="I2986" s="52">
        <v>6932485019830</v>
      </c>
      <c r="J2986" s="52">
        <v>194846432412</v>
      </c>
      <c r="K2986" s="52" t="s">
        <v>18940</v>
      </c>
    </row>
    <row r="2987" spans="1:11">
      <c r="A2987" s="52" t="s">
        <v>3959</v>
      </c>
      <c r="B2987" s="52" t="s">
        <v>16962</v>
      </c>
      <c r="C2987" s="128" t="s">
        <v>17715</v>
      </c>
      <c r="D2987" s="52" t="s">
        <v>8759</v>
      </c>
      <c r="E2987" s="52"/>
      <c r="F2987" s="52"/>
      <c r="G2987" s="134" t="s">
        <v>18846</v>
      </c>
      <c r="H2987" s="145" t="s">
        <v>3959</v>
      </c>
      <c r="I2987" s="52" t="e">
        <v>#N/A</v>
      </c>
      <c r="J2987" s="52" t="e">
        <v>#N/A</v>
      </c>
      <c r="K2987" s="52" t="s">
        <v>18940</v>
      </c>
    </row>
    <row r="2988" spans="1:11">
      <c r="A2988" s="52" t="s">
        <v>3959</v>
      </c>
      <c r="B2988" s="52" t="s">
        <v>16936</v>
      </c>
      <c r="C2988" s="128" t="s">
        <v>17689</v>
      </c>
      <c r="D2988" s="52" t="s">
        <v>8759</v>
      </c>
      <c r="E2988" s="52"/>
      <c r="F2988" s="52"/>
      <c r="G2988" s="134" t="s">
        <v>18820</v>
      </c>
      <c r="H2988" s="145" t="s">
        <v>3959</v>
      </c>
      <c r="I2988" s="52" t="e">
        <v>#N/A</v>
      </c>
      <c r="J2988" s="52" t="e">
        <v>#N/A</v>
      </c>
      <c r="K2988" s="52" t="s">
        <v>18940</v>
      </c>
    </row>
    <row r="2989" spans="1:11">
      <c r="A2989" s="52" t="s">
        <v>3959</v>
      </c>
      <c r="B2989" s="52" t="s">
        <v>16536</v>
      </c>
      <c r="C2989" s="128" t="s">
        <v>17287</v>
      </c>
      <c r="D2989" s="52" t="s">
        <v>8759</v>
      </c>
      <c r="E2989" s="52"/>
      <c r="F2989" s="52"/>
      <c r="G2989" s="134" t="s">
        <v>18418</v>
      </c>
      <c r="H2989" s="145" t="s">
        <v>3959</v>
      </c>
      <c r="I2989" s="52" t="e">
        <v>#N/A</v>
      </c>
      <c r="J2989" s="52" t="e">
        <v>#N/A</v>
      </c>
      <c r="K2989" s="52" t="s">
        <v>18940</v>
      </c>
    </row>
    <row r="2990" spans="1:11">
      <c r="A2990" s="52" t="s">
        <v>1678</v>
      </c>
      <c r="B2990" s="52" t="s">
        <v>16638</v>
      </c>
      <c r="C2990" s="128" t="s">
        <v>17389</v>
      </c>
      <c r="D2990" s="52" t="s">
        <v>8759</v>
      </c>
      <c r="E2990" s="52" t="s">
        <v>17987</v>
      </c>
      <c r="F2990" s="52"/>
      <c r="G2990" s="134" t="s">
        <v>18522</v>
      </c>
      <c r="H2990" s="134" t="s">
        <v>1678</v>
      </c>
      <c r="I2990" s="52">
        <v>6932485022083</v>
      </c>
      <c r="J2990" s="52">
        <v>194846434676</v>
      </c>
      <c r="K2990" s="52" t="s">
        <v>18940</v>
      </c>
    </row>
    <row r="2991" spans="1:11">
      <c r="A2991" s="52" t="s">
        <v>4002</v>
      </c>
      <c r="B2991" s="52" t="s">
        <v>16593</v>
      </c>
      <c r="C2991" s="128" t="s">
        <v>17344</v>
      </c>
      <c r="D2991" s="52" t="s">
        <v>8759</v>
      </c>
      <c r="E2991" s="52" t="s">
        <v>17959</v>
      </c>
      <c r="F2991" s="52"/>
      <c r="G2991" s="134" t="s">
        <v>18476</v>
      </c>
      <c r="H2991" s="134" t="s">
        <v>4002</v>
      </c>
      <c r="I2991" s="52">
        <v>6932485022090</v>
      </c>
      <c r="J2991" s="52">
        <v>194846434683</v>
      </c>
      <c r="K2991" s="52" t="s">
        <v>18940</v>
      </c>
    </row>
    <row r="2992" spans="1:11">
      <c r="A2992" s="52" t="s">
        <v>3959</v>
      </c>
      <c r="B2992" s="52" t="s">
        <v>16590</v>
      </c>
      <c r="C2992" s="128" t="s">
        <v>17341</v>
      </c>
      <c r="D2992" s="52" t="s">
        <v>8759</v>
      </c>
      <c r="E2992" s="52"/>
      <c r="F2992" s="52"/>
      <c r="G2992" s="134" t="s">
        <v>18473</v>
      </c>
      <c r="H2992" s="145" t="s">
        <v>3959</v>
      </c>
      <c r="I2992" s="52" t="e">
        <v>#N/A</v>
      </c>
      <c r="J2992" s="52" t="e">
        <v>#N/A</v>
      </c>
      <c r="K2992" s="52" t="s">
        <v>18940</v>
      </c>
    </row>
    <row r="2993" spans="1:11">
      <c r="A2993" s="52" t="s">
        <v>6626</v>
      </c>
      <c r="B2993" s="52" t="s">
        <v>16930</v>
      </c>
      <c r="C2993" s="128" t="s">
        <v>17683</v>
      </c>
      <c r="D2993" s="52" t="s">
        <v>8759</v>
      </c>
      <c r="E2993" s="52" t="s">
        <v>18146</v>
      </c>
      <c r="F2993" s="52"/>
      <c r="G2993" s="134" t="s">
        <v>18814</v>
      </c>
      <c r="H2993" s="134" t="s">
        <v>6626</v>
      </c>
      <c r="I2993" s="52">
        <v>6932485021857</v>
      </c>
      <c r="J2993" s="52">
        <v>194846434454</v>
      </c>
      <c r="K2993" s="52" t="s">
        <v>18940</v>
      </c>
    </row>
    <row r="2994" spans="1:11">
      <c r="A2994" s="52" t="s">
        <v>292</v>
      </c>
      <c r="B2994" s="52" t="s">
        <v>16587</v>
      </c>
      <c r="C2994" s="128" t="s">
        <v>17338</v>
      </c>
      <c r="D2994" s="52" t="s">
        <v>8759</v>
      </c>
      <c r="E2994" s="52" t="s">
        <v>17955</v>
      </c>
      <c r="F2994" s="52"/>
      <c r="G2994" s="134" t="s">
        <v>18469</v>
      </c>
      <c r="H2994" s="134" t="s">
        <v>292</v>
      </c>
      <c r="I2994" s="52">
        <v>6932485021864</v>
      </c>
      <c r="J2994" s="52">
        <v>194846434461</v>
      </c>
      <c r="K2994" s="52" t="s">
        <v>18940</v>
      </c>
    </row>
    <row r="2995" spans="1:11">
      <c r="A2995" s="52" t="s">
        <v>1679</v>
      </c>
      <c r="B2995" s="52" t="s">
        <v>17028</v>
      </c>
      <c r="C2995" s="128" t="s">
        <v>17781</v>
      </c>
      <c r="D2995" s="52" t="s">
        <v>8759</v>
      </c>
      <c r="E2995" s="52"/>
      <c r="F2995" s="52"/>
      <c r="G2995" s="134" t="s">
        <v>18912</v>
      </c>
      <c r="H2995" s="134" t="s">
        <v>1679</v>
      </c>
      <c r="I2995" s="52" t="e">
        <v>#N/A</v>
      </c>
      <c r="J2995" s="52" t="e">
        <v>#N/A</v>
      </c>
      <c r="K2995" s="52" t="s">
        <v>18940</v>
      </c>
    </row>
    <row r="2996" spans="1:11">
      <c r="A2996" s="52" t="s">
        <v>18223</v>
      </c>
      <c r="B2996" s="52" t="s">
        <v>16803</v>
      </c>
      <c r="C2996" s="128" t="s">
        <v>17554</v>
      </c>
      <c r="D2996" s="52" t="s">
        <v>8759</v>
      </c>
      <c r="E2996" s="52"/>
      <c r="F2996" s="52"/>
      <c r="G2996" s="134" t="s">
        <v>18687</v>
      </c>
      <c r="H2996" s="134" t="s">
        <v>18223</v>
      </c>
      <c r="I2996" s="52" t="e">
        <v>#N/A</v>
      </c>
      <c r="J2996" s="52" t="e">
        <v>#N/A</v>
      </c>
      <c r="K2996" s="52" t="s">
        <v>18940</v>
      </c>
    </row>
    <row r="2997" spans="1:11">
      <c r="A2997" s="52" t="s">
        <v>18303</v>
      </c>
      <c r="B2997" s="52" t="s">
        <v>17054</v>
      </c>
      <c r="C2997" s="128" t="s">
        <v>17807</v>
      </c>
      <c r="D2997" s="52" t="s">
        <v>8759</v>
      </c>
      <c r="E2997" s="52"/>
      <c r="F2997" s="52"/>
      <c r="G2997" s="134" t="s">
        <v>18937</v>
      </c>
      <c r="H2997" s="134" t="s">
        <v>18303</v>
      </c>
      <c r="I2997" s="52" t="e">
        <v>#N/A</v>
      </c>
      <c r="J2997" s="52" t="e">
        <v>#N/A</v>
      </c>
      <c r="K2997" s="52" t="s">
        <v>18940</v>
      </c>
    </row>
    <row r="2998" spans="1:11">
      <c r="A2998" s="52" t="s">
        <v>17088</v>
      </c>
      <c r="B2998" s="52" t="s">
        <v>16502</v>
      </c>
      <c r="C2998" s="128" t="s">
        <v>17252</v>
      </c>
      <c r="D2998" s="52" t="s">
        <v>8759</v>
      </c>
      <c r="E2998" s="52"/>
      <c r="F2998" s="52"/>
      <c r="G2998" s="134" t="s">
        <v>18383</v>
      </c>
      <c r="H2998" s="134" t="s">
        <v>17088</v>
      </c>
      <c r="I2998" s="52" t="e">
        <v>#N/A</v>
      </c>
      <c r="J2998" s="52" t="e">
        <v>#N/A</v>
      </c>
      <c r="K2998" s="52" t="s">
        <v>18940</v>
      </c>
    </row>
    <row r="2999" spans="1:11">
      <c r="A2999" s="52" t="s">
        <v>18273</v>
      </c>
      <c r="B2999" s="52" t="s">
        <v>16963</v>
      </c>
      <c r="C2999" s="128" t="s">
        <v>17716</v>
      </c>
      <c r="D2999" s="52" t="s">
        <v>8759</v>
      </c>
      <c r="E2999" s="52"/>
      <c r="F2999" s="52"/>
      <c r="G2999" s="134" t="s">
        <v>18847</v>
      </c>
      <c r="H2999" s="134" t="s">
        <v>18273</v>
      </c>
      <c r="I2999" s="52" t="e">
        <v>#N/A</v>
      </c>
      <c r="J2999" s="52" t="e">
        <v>#N/A</v>
      </c>
      <c r="K2999" s="52" t="s">
        <v>18940</v>
      </c>
    </row>
    <row r="3000" spans="1:11">
      <c r="A3000" s="52" t="s">
        <v>17069</v>
      </c>
      <c r="B3000" s="52" t="s">
        <v>16451</v>
      </c>
      <c r="C3000" s="128" t="s">
        <v>17202</v>
      </c>
      <c r="D3000" s="52" t="s">
        <v>8759</v>
      </c>
      <c r="E3000" s="52"/>
      <c r="F3000" s="52"/>
      <c r="G3000" s="134" t="s">
        <v>18332</v>
      </c>
      <c r="H3000" s="134" t="s">
        <v>17069</v>
      </c>
      <c r="I3000" s="52" t="e">
        <v>#N/A</v>
      </c>
      <c r="J3000" s="52" t="e">
        <v>#N/A</v>
      </c>
      <c r="K3000" s="52" t="s">
        <v>18940</v>
      </c>
    </row>
    <row r="3001" spans="1:11">
      <c r="A3001" s="52" t="s">
        <v>17074</v>
      </c>
      <c r="B3001" s="52" t="s">
        <v>16458</v>
      </c>
      <c r="C3001" s="128" t="s">
        <v>17209</v>
      </c>
      <c r="D3001" s="52" t="s">
        <v>8759</v>
      </c>
      <c r="E3001" s="52"/>
      <c r="F3001" s="52"/>
      <c r="G3001" s="134" t="s">
        <v>18339</v>
      </c>
      <c r="H3001" s="145" t="s">
        <v>17074</v>
      </c>
      <c r="I3001" s="52" t="e">
        <v>#N/A</v>
      </c>
      <c r="J3001" s="52" t="e">
        <v>#N/A</v>
      </c>
      <c r="K3001" s="52" t="s">
        <v>18940</v>
      </c>
    </row>
    <row r="3002" spans="1:11">
      <c r="A3002" s="52" t="s">
        <v>2467</v>
      </c>
      <c r="B3002" s="52" t="s">
        <v>16480</v>
      </c>
      <c r="C3002" s="128" t="s">
        <v>17231</v>
      </c>
      <c r="D3002" s="52" t="s">
        <v>8759</v>
      </c>
      <c r="E3002" s="52" t="s">
        <v>17894</v>
      </c>
      <c r="F3002" s="52"/>
      <c r="G3002" s="134" t="s">
        <v>18361</v>
      </c>
      <c r="H3002" s="134" t="s">
        <v>2467</v>
      </c>
      <c r="I3002" s="52">
        <v>6932485017386</v>
      </c>
      <c r="J3002" s="52">
        <v>194846430814</v>
      </c>
      <c r="K3002" s="52" t="s">
        <v>18940</v>
      </c>
    </row>
    <row r="3003" spans="1:11">
      <c r="A3003" s="52" t="s">
        <v>17165</v>
      </c>
      <c r="B3003" s="52" t="s">
        <v>16739</v>
      </c>
      <c r="C3003" s="128" t="s">
        <v>17490</v>
      </c>
      <c r="D3003" s="52" t="s">
        <v>8759</v>
      </c>
      <c r="E3003" s="52"/>
      <c r="F3003" s="52"/>
      <c r="G3003" s="134" t="s">
        <v>18624</v>
      </c>
      <c r="H3003" s="134" t="s">
        <v>17165</v>
      </c>
      <c r="I3003" s="52" t="e">
        <v>#N/A</v>
      </c>
      <c r="J3003" s="52" t="e">
        <v>#N/A</v>
      </c>
      <c r="K3003" s="52" t="s">
        <v>18940</v>
      </c>
    </row>
    <row r="3004" spans="1:11">
      <c r="A3004" s="52" t="s">
        <v>18212</v>
      </c>
      <c r="B3004" s="52" t="s">
        <v>16773</v>
      </c>
      <c r="C3004" s="128" t="s">
        <v>17524</v>
      </c>
      <c r="D3004" s="52" t="s">
        <v>8759</v>
      </c>
      <c r="E3004" s="52"/>
      <c r="F3004" s="52"/>
      <c r="G3004" s="134" t="s">
        <v>18657</v>
      </c>
      <c r="H3004" s="134" t="s">
        <v>18212</v>
      </c>
      <c r="I3004" s="52" t="e">
        <v>#N/A</v>
      </c>
      <c r="J3004" s="52" t="e">
        <v>#N/A</v>
      </c>
      <c r="K3004" s="52" t="s">
        <v>18940</v>
      </c>
    </row>
    <row r="3005" spans="1:11">
      <c r="A3005" s="52" t="s">
        <v>946</v>
      </c>
      <c r="B3005" s="52" t="s">
        <v>16585</v>
      </c>
      <c r="C3005" s="128" t="s">
        <v>17336</v>
      </c>
      <c r="D3005" s="52" t="s">
        <v>8759</v>
      </c>
      <c r="E3005" s="52"/>
      <c r="F3005" s="52"/>
      <c r="G3005" s="134" t="s">
        <v>18467</v>
      </c>
      <c r="H3005" s="134" t="s">
        <v>946</v>
      </c>
      <c r="I3005" s="52">
        <v>6932485019878</v>
      </c>
      <c r="J3005" s="52">
        <v>194846432429</v>
      </c>
      <c r="K3005" s="52" t="s">
        <v>18940</v>
      </c>
    </row>
    <row r="3006" spans="1:11">
      <c r="A3006" s="52" t="s">
        <v>946</v>
      </c>
      <c r="B3006" s="52" t="s">
        <v>16434</v>
      </c>
      <c r="C3006" s="128" t="s">
        <v>17185</v>
      </c>
      <c r="D3006" s="52" t="s">
        <v>8759</v>
      </c>
      <c r="E3006" s="52" t="s">
        <v>17867</v>
      </c>
      <c r="F3006" s="52"/>
      <c r="G3006" s="134" t="s">
        <v>18315</v>
      </c>
      <c r="H3006" s="134" t="s">
        <v>946</v>
      </c>
      <c r="I3006" s="52">
        <v>6932485018154</v>
      </c>
      <c r="J3006" s="52">
        <v>194846431125</v>
      </c>
      <c r="K3006" s="52" t="s">
        <v>18940</v>
      </c>
    </row>
    <row r="3007" spans="1:11">
      <c r="A3007" s="52" t="s">
        <v>2467</v>
      </c>
      <c r="B3007" s="52" t="s">
        <v>16476</v>
      </c>
      <c r="C3007" s="128" t="s">
        <v>17227</v>
      </c>
      <c r="D3007" s="52" t="s">
        <v>8759</v>
      </c>
      <c r="E3007" s="52" t="s">
        <v>17892</v>
      </c>
      <c r="F3007" s="52"/>
      <c r="G3007" s="134" t="s">
        <v>18357</v>
      </c>
      <c r="H3007" s="134" t="s">
        <v>2467</v>
      </c>
      <c r="I3007" s="52">
        <v>6932485018161</v>
      </c>
      <c r="J3007" s="52">
        <v>194846431132</v>
      </c>
      <c r="K3007" s="52" t="s">
        <v>18940</v>
      </c>
    </row>
    <row r="3008" spans="1:11">
      <c r="A3008" s="52" t="s">
        <v>2467</v>
      </c>
      <c r="B3008" s="52" t="s">
        <v>16673</v>
      </c>
      <c r="C3008" s="128" t="s">
        <v>17423</v>
      </c>
      <c r="D3008" s="52" t="s">
        <v>8759</v>
      </c>
      <c r="E3008" s="52" t="s">
        <v>18006</v>
      </c>
      <c r="F3008" s="52"/>
      <c r="G3008" s="134" t="s">
        <v>18557</v>
      </c>
      <c r="H3008" s="134" t="s">
        <v>2467</v>
      </c>
      <c r="I3008" s="52">
        <v>6932485018178</v>
      </c>
      <c r="J3008" s="52">
        <v>194846431149</v>
      </c>
      <c r="K3008" s="52" t="s">
        <v>18940</v>
      </c>
    </row>
    <row r="3009" spans="1:11">
      <c r="A3009" s="52" t="s">
        <v>946</v>
      </c>
      <c r="B3009" s="52" t="s">
        <v>16804</v>
      </c>
      <c r="C3009" s="128" t="s">
        <v>17555</v>
      </c>
      <c r="D3009" s="52" t="s">
        <v>8759</v>
      </c>
      <c r="E3009" s="52" t="s">
        <v>18077</v>
      </c>
      <c r="F3009" s="52"/>
      <c r="G3009" s="134" t="s">
        <v>18688</v>
      </c>
      <c r="H3009" s="134" t="s">
        <v>946</v>
      </c>
      <c r="I3009" s="52">
        <v>6932485018185</v>
      </c>
      <c r="J3009" s="52">
        <v>194846431156</v>
      </c>
      <c r="K3009" s="52" t="s">
        <v>18940</v>
      </c>
    </row>
    <row r="3010" spans="1:11">
      <c r="A3010" s="52" t="s">
        <v>946</v>
      </c>
      <c r="B3010" s="52" t="s">
        <v>16918</v>
      </c>
      <c r="C3010" s="128" t="s">
        <v>17671</v>
      </c>
      <c r="D3010" s="52" t="s">
        <v>8759</v>
      </c>
      <c r="E3010" s="52"/>
      <c r="F3010" s="52"/>
      <c r="G3010" s="134" t="s">
        <v>18802</v>
      </c>
      <c r="H3010" s="134" t="s">
        <v>946</v>
      </c>
      <c r="I3010" s="52" t="e">
        <v>#N/A</v>
      </c>
      <c r="J3010" s="52">
        <v>194846434980</v>
      </c>
      <c r="K3010" s="52" t="s">
        <v>18940</v>
      </c>
    </row>
    <row r="3011" spans="1:11">
      <c r="A3011" s="52" t="s">
        <v>976</v>
      </c>
      <c r="B3011" s="52" t="s">
        <v>16951</v>
      </c>
      <c r="C3011" s="128" t="s">
        <v>17704</v>
      </c>
      <c r="D3011" s="52" t="s">
        <v>8759</v>
      </c>
      <c r="E3011" s="52"/>
      <c r="F3011" s="52"/>
      <c r="G3011" s="134" t="s">
        <v>18835</v>
      </c>
      <c r="H3011" s="134" t="s">
        <v>976</v>
      </c>
      <c r="I3011" s="52" t="e">
        <v>#N/A</v>
      </c>
      <c r="J3011" s="52">
        <v>194846434997</v>
      </c>
      <c r="K3011" s="52" t="s">
        <v>18940</v>
      </c>
    </row>
    <row r="3012" spans="1:11">
      <c r="A3012" s="52" t="s">
        <v>762</v>
      </c>
      <c r="B3012" s="52" t="s">
        <v>16547</v>
      </c>
      <c r="C3012" s="128" t="s">
        <v>17298</v>
      </c>
      <c r="D3012" s="52" t="s">
        <v>8759</v>
      </c>
      <c r="E3012" s="52"/>
      <c r="F3012" s="52"/>
      <c r="G3012" s="134" t="s">
        <v>18429</v>
      </c>
      <c r="H3012" s="134" t="s">
        <v>762</v>
      </c>
      <c r="I3012" s="52" t="e">
        <v>#N/A</v>
      </c>
      <c r="J3012" s="52">
        <v>194846435000</v>
      </c>
      <c r="K3012" s="52" t="s">
        <v>18940</v>
      </c>
    </row>
    <row r="3013" spans="1:11">
      <c r="A3013" s="52" t="s">
        <v>943</v>
      </c>
      <c r="B3013" s="52" t="s">
        <v>16523</v>
      </c>
      <c r="C3013" s="128" t="s">
        <v>17274</v>
      </c>
      <c r="D3013" s="52" t="s">
        <v>8759</v>
      </c>
      <c r="E3013" s="52"/>
      <c r="F3013" s="52"/>
      <c r="G3013" s="134" t="s">
        <v>18405</v>
      </c>
      <c r="H3013" s="134" t="s">
        <v>943</v>
      </c>
      <c r="I3013" s="52" t="e">
        <v>#N/A</v>
      </c>
      <c r="J3013" s="52">
        <v>194846435017</v>
      </c>
      <c r="K3013" s="52" t="s">
        <v>18940</v>
      </c>
    </row>
    <row r="3014" spans="1:11">
      <c r="A3014" s="52" t="s">
        <v>943</v>
      </c>
      <c r="B3014" s="52" t="s">
        <v>16762</v>
      </c>
      <c r="C3014" s="128" t="s">
        <v>17513</v>
      </c>
      <c r="D3014" s="52" t="s">
        <v>8759</v>
      </c>
      <c r="E3014" s="52" t="s">
        <v>18050</v>
      </c>
      <c r="F3014" s="52"/>
      <c r="G3014" s="134" t="s">
        <v>18646</v>
      </c>
      <c r="H3014" s="134" t="s">
        <v>943</v>
      </c>
      <c r="I3014" s="52" t="e">
        <v>#N/A</v>
      </c>
      <c r="J3014" s="52">
        <v>194846432580</v>
      </c>
      <c r="K3014" s="52" t="s">
        <v>18940</v>
      </c>
    </row>
    <row r="3015" spans="1:11">
      <c r="A3015" s="52" t="s">
        <v>1678</v>
      </c>
      <c r="B3015" s="52" t="s">
        <v>16479</v>
      </c>
      <c r="C3015" s="128" t="s">
        <v>17230</v>
      </c>
      <c r="D3015" s="52" t="s">
        <v>8759</v>
      </c>
      <c r="E3015" s="52" t="s">
        <v>17893</v>
      </c>
      <c r="F3015" s="52"/>
      <c r="G3015" s="134" t="s">
        <v>18360</v>
      </c>
      <c r="H3015" s="134" t="s">
        <v>1678</v>
      </c>
      <c r="I3015" s="52" t="e">
        <v>#N/A</v>
      </c>
      <c r="J3015" s="52">
        <v>194846432597</v>
      </c>
      <c r="K3015" s="52" t="s">
        <v>18940</v>
      </c>
    </row>
    <row r="3016" spans="1:11">
      <c r="A3016" s="52" t="s">
        <v>946</v>
      </c>
      <c r="B3016" s="52" t="s">
        <v>16937</v>
      </c>
      <c r="C3016" s="128" t="s">
        <v>17690</v>
      </c>
      <c r="D3016" s="52" t="s">
        <v>8759</v>
      </c>
      <c r="E3016" s="52" t="s">
        <v>18151</v>
      </c>
      <c r="F3016" s="52"/>
      <c r="G3016" s="134" t="s">
        <v>18821</v>
      </c>
      <c r="H3016" s="134" t="s">
        <v>946</v>
      </c>
      <c r="I3016" s="52" t="e">
        <v>#N/A</v>
      </c>
      <c r="J3016" s="52">
        <v>194846432603</v>
      </c>
      <c r="K3016" s="52" t="s">
        <v>18940</v>
      </c>
    </row>
    <row r="3017" spans="1:11">
      <c r="A3017" s="52" t="s">
        <v>18267</v>
      </c>
      <c r="B3017" s="52" t="s">
        <v>16946</v>
      </c>
      <c r="C3017" s="128" t="s">
        <v>17699</v>
      </c>
      <c r="D3017" s="52" t="s">
        <v>8759</v>
      </c>
      <c r="E3017" s="52"/>
      <c r="F3017" s="52"/>
      <c r="G3017" s="134" t="s">
        <v>18830</v>
      </c>
      <c r="H3017" s="134" t="s">
        <v>18267</v>
      </c>
      <c r="I3017" s="52" t="e">
        <v>#N/A</v>
      </c>
      <c r="J3017" s="52">
        <v>194846432610</v>
      </c>
      <c r="K3017" s="52" t="s">
        <v>18940</v>
      </c>
    </row>
    <row r="3018" spans="1:11">
      <c r="A3018" s="52" t="s">
        <v>976</v>
      </c>
      <c r="B3018" s="52" t="s">
        <v>16867</v>
      </c>
      <c r="C3018" s="128" t="s">
        <v>17618</v>
      </c>
      <c r="D3018" s="52" t="s">
        <v>8759</v>
      </c>
      <c r="E3018" s="52" t="s">
        <v>18114</v>
      </c>
      <c r="F3018" s="52"/>
      <c r="G3018" s="134" t="s">
        <v>18749</v>
      </c>
      <c r="H3018" s="134" t="s">
        <v>976</v>
      </c>
      <c r="I3018" s="52" t="e">
        <v>#N/A</v>
      </c>
      <c r="J3018" s="52">
        <v>194846432627</v>
      </c>
      <c r="K3018" s="52" t="s">
        <v>18940</v>
      </c>
    </row>
    <row r="3019" spans="1:11">
      <c r="A3019" s="52" t="s">
        <v>762</v>
      </c>
      <c r="B3019" s="52" t="s">
        <v>16461</v>
      </c>
      <c r="C3019" s="128" t="s">
        <v>17212</v>
      </c>
      <c r="D3019" s="52" t="s">
        <v>8759</v>
      </c>
      <c r="E3019" s="52" t="s">
        <v>17884</v>
      </c>
      <c r="F3019" s="52"/>
      <c r="G3019" s="134" t="s">
        <v>18342</v>
      </c>
      <c r="H3019" s="134" t="s">
        <v>762</v>
      </c>
      <c r="I3019" s="52" t="e">
        <v>#N/A</v>
      </c>
      <c r="J3019" s="52">
        <v>194846432634</v>
      </c>
      <c r="K3019" s="52" t="s">
        <v>18940</v>
      </c>
    </row>
    <row r="3020" spans="1:11">
      <c r="A3020" s="52" t="s">
        <v>772</v>
      </c>
      <c r="B3020" s="52" t="s">
        <v>16786</v>
      </c>
      <c r="C3020" s="128" t="s">
        <v>17537</v>
      </c>
      <c r="D3020" s="52" t="s">
        <v>8759</v>
      </c>
      <c r="E3020" s="52" t="s">
        <v>18066</v>
      </c>
      <c r="F3020" s="52"/>
      <c r="G3020" s="134" t="s">
        <v>18670</v>
      </c>
      <c r="H3020" s="134" t="s">
        <v>772</v>
      </c>
      <c r="I3020" s="52" t="e">
        <v>#N/A</v>
      </c>
      <c r="J3020" s="52">
        <v>194846432641</v>
      </c>
      <c r="K3020" s="52" t="s">
        <v>18940</v>
      </c>
    </row>
    <row r="3021" spans="1:11">
      <c r="A3021" s="52" t="s">
        <v>957</v>
      </c>
      <c r="B3021" s="52" t="s">
        <v>16431</v>
      </c>
      <c r="C3021" s="128" t="s">
        <v>17182</v>
      </c>
      <c r="D3021" s="52" t="s">
        <v>8759</v>
      </c>
      <c r="E3021" s="52" t="s">
        <v>17866</v>
      </c>
      <c r="F3021" s="52"/>
      <c r="G3021" s="134" t="s">
        <v>18312</v>
      </c>
      <c r="H3021" s="134" t="s">
        <v>957</v>
      </c>
      <c r="I3021" s="52" t="e">
        <v>#N/A</v>
      </c>
      <c r="J3021" s="52">
        <v>194846432658</v>
      </c>
      <c r="K3021" s="52" t="s">
        <v>18940</v>
      </c>
    </row>
    <row r="3022" spans="1:11">
      <c r="A3022" s="52" t="s">
        <v>995</v>
      </c>
      <c r="B3022" s="52" t="s">
        <v>16885</v>
      </c>
      <c r="C3022" s="128" t="s">
        <v>17638</v>
      </c>
      <c r="D3022" s="52" t="s">
        <v>8759</v>
      </c>
      <c r="E3022" s="52"/>
      <c r="F3022" s="52"/>
      <c r="G3022" s="134" t="s">
        <v>18769</v>
      </c>
      <c r="H3022" s="134" t="s">
        <v>995</v>
      </c>
      <c r="I3022" s="52" t="e">
        <v>#N/A</v>
      </c>
      <c r="J3022" s="52">
        <v>194846432665</v>
      </c>
      <c r="K3022" s="52" t="s">
        <v>18940</v>
      </c>
    </row>
    <row r="3023" spans="1:11">
      <c r="A3023" s="52" t="s">
        <v>995</v>
      </c>
      <c r="B3023" s="52" t="s">
        <v>16665</v>
      </c>
      <c r="C3023" s="128" t="s">
        <v>17415</v>
      </c>
      <c r="D3023" s="52" t="s">
        <v>8759</v>
      </c>
      <c r="E3023" s="52"/>
      <c r="F3023" s="52"/>
      <c r="G3023" s="134" t="s">
        <v>18549</v>
      </c>
      <c r="H3023" s="134" t="s">
        <v>995</v>
      </c>
      <c r="I3023" s="52" t="e">
        <v>#N/A</v>
      </c>
      <c r="J3023" s="52">
        <v>194846432672</v>
      </c>
      <c r="K3023" s="52" t="s">
        <v>18940</v>
      </c>
    </row>
    <row r="3024" spans="1:11">
      <c r="A3024" s="52" t="s">
        <v>943</v>
      </c>
      <c r="B3024" s="52" t="s">
        <v>16935</v>
      </c>
      <c r="C3024" s="128" t="s">
        <v>17688</v>
      </c>
      <c r="D3024" s="52" t="s">
        <v>8759</v>
      </c>
      <c r="E3024" s="52" t="s">
        <v>18150</v>
      </c>
      <c r="F3024" s="52"/>
      <c r="G3024" s="134" t="s">
        <v>18819</v>
      </c>
      <c r="H3024" s="134" t="s">
        <v>943</v>
      </c>
      <c r="I3024" s="52" t="e">
        <v>#N/A</v>
      </c>
      <c r="J3024" s="52">
        <v>194846432689</v>
      </c>
      <c r="K3024" s="52" t="s">
        <v>18940</v>
      </c>
    </row>
    <row r="3025" spans="1:11">
      <c r="A3025" s="52" t="s">
        <v>1678</v>
      </c>
      <c r="B3025" s="52" t="s">
        <v>17003</v>
      </c>
      <c r="C3025" s="128" t="s">
        <v>17756</v>
      </c>
      <c r="D3025" s="52" t="s">
        <v>8759</v>
      </c>
      <c r="E3025" s="52" t="s">
        <v>18179</v>
      </c>
      <c r="F3025" s="52"/>
      <c r="G3025" s="134" t="s">
        <v>18886</v>
      </c>
      <c r="H3025" s="134" t="s">
        <v>1678</v>
      </c>
      <c r="I3025" s="52" t="e">
        <v>#N/A</v>
      </c>
      <c r="J3025" s="52">
        <v>194846432696</v>
      </c>
      <c r="K3025" s="52" t="s">
        <v>18940</v>
      </c>
    </row>
    <row r="3026" spans="1:11">
      <c r="A3026" s="52" t="s">
        <v>762</v>
      </c>
      <c r="B3026" s="52" t="s">
        <v>17001</v>
      </c>
      <c r="C3026" s="128" t="s">
        <v>17754</v>
      </c>
      <c r="D3026" s="52" t="s">
        <v>8759</v>
      </c>
      <c r="E3026" s="52" t="s">
        <v>18178</v>
      </c>
      <c r="F3026" s="52"/>
      <c r="G3026" s="134" t="s">
        <v>18884</v>
      </c>
      <c r="H3026" s="134" t="s">
        <v>762</v>
      </c>
      <c r="I3026" s="52" t="e">
        <v>#N/A</v>
      </c>
      <c r="J3026" s="52">
        <v>194846432702</v>
      </c>
      <c r="K3026" s="52" t="s">
        <v>18940</v>
      </c>
    </row>
    <row r="3027" spans="1:11">
      <c r="A3027" s="52" t="s">
        <v>957</v>
      </c>
      <c r="B3027" s="52" t="s">
        <v>16647</v>
      </c>
      <c r="C3027" s="128" t="s">
        <v>17398</v>
      </c>
      <c r="D3027" s="52" t="s">
        <v>8759</v>
      </c>
      <c r="E3027" s="52" t="s">
        <v>17992</v>
      </c>
      <c r="F3027" s="52"/>
      <c r="G3027" s="134" t="s">
        <v>18531</v>
      </c>
      <c r="H3027" s="134" t="s">
        <v>957</v>
      </c>
      <c r="I3027" s="52" t="e">
        <v>#N/A</v>
      </c>
      <c r="J3027" s="52">
        <v>194846432719</v>
      </c>
      <c r="K3027" s="52" t="s">
        <v>18940</v>
      </c>
    </row>
    <row r="3028" spans="1:11">
      <c r="A3028" s="52" t="s">
        <v>1487</v>
      </c>
      <c r="B3028" s="52" t="s">
        <v>16556</v>
      </c>
      <c r="C3028" s="128" t="s">
        <v>17307</v>
      </c>
      <c r="D3028" s="52" t="s">
        <v>8759</v>
      </c>
      <c r="E3028" s="52"/>
      <c r="F3028" s="52"/>
      <c r="G3028" s="134" t="s">
        <v>18438</v>
      </c>
      <c r="H3028" s="134" t="s">
        <v>1487</v>
      </c>
      <c r="I3028" s="52">
        <v>6932485016907</v>
      </c>
      <c r="J3028" s="52">
        <v>194846433686</v>
      </c>
      <c r="K3028" s="52" t="s">
        <v>18940</v>
      </c>
    </row>
    <row r="3029" spans="1:11">
      <c r="A3029" s="52" t="s">
        <v>946</v>
      </c>
      <c r="B3029" s="52" t="s">
        <v>16438</v>
      </c>
      <c r="C3029" s="128" t="s">
        <v>17189</v>
      </c>
      <c r="D3029" s="52" t="s">
        <v>8759</v>
      </c>
      <c r="E3029" s="52" t="s">
        <v>17870</v>
      </c>
      <c r="F3029" s="52"/>
      <c r="G3029" s="134" t="s">
        <v>18319</v>
      </c>
      <c r="H3029" s="134" t="s">
        <v>946</v>
      </c>
      <c r="I3029" s="52">
        <v>6932485019489</v>
      </c>
      <c r="J3029" s="52">
        <v>194846432283</v>
      </c>
      <c r="K3029" s="52" t="s">
        <v>18940</v>
      </c>
    </row>
    <row r="3030" spans="1:11">
      <c r="A3030" s="52" t="s">
        <v>762</v>
      </c>
      <c r="B3030" s="52" t="s">
        <v>16725</v>
      </c>
      <c r="C3030" s="128" t="s">
        <v>17476</v>
      </c>
      <c r="D3030" s="52" t="s">
        <v>8759</v>
      </c>
      <c r="E3030" s="52" t="s">
        <v>18033</v>
      </c>
      <c r="F3030" s="52"/>
      <c r="G3030" s="134" t="s">
        <v>18610</v>
      </c>
      <c r="H3030" s="134" t="s">
        <v>762</v>
      </c>
      <c r="I3030" s="52">
        <v>6932485019496</v>
      </c>
      <c r="J3030" s="52">
        <v>194846432290</v>
      </c>
      <c r="K3030" s="52" t="s">
        <v>18940</v>
      </c>
    </row>
    <row r="3031" spans="1:11">
      <c r="A3031" s="52" t="s">
        <v>17079</v>
      </c>
      <c r="B3031" s="52" t="s">
        <v>16475</v>
      </c>
      <c r="C3031" s="128" t="s">
        <v>17226</v>
      </c>
      <c r="D3031" s="52" t="s">
        <v>8759</v>
      </c>
      <c r="E3031" s="52" t="s">
        <v>17891</v>
      </c>
      <c r="F3031" s="52"/>
      <c r="G3031" s="134" t="s">
        <v>18356</v>
      </c>
      <c r="H3031" s="134" t="s">
        <v>17079</v>
      </c>
      <c r="I3031" s="52">
        <v>6932485019502</v>
      </c>
      <c r="J3031" s="52">
        <v>194846432306</v>
      </c>
      <c r="K3031" s="52" t="s">
        <v>18940</v>
      </c>
    </row>
    <row r="3032" spans="1:11">
      <c r="A3032" s="52" t="s">
        <v>995</v>
      </c>
      <c r="B3032" s="52" t="s">
        <v>16922</v>
      </c>
      <c r="C3032" s="128" t="s">
        <v>17675</v>
      </c>
      <c r="D3032" s="52" t="s">
        <v>8759</v>
      </c>
      <c r="E3032" s="52" t="s">
        <v>18140</v>
      </c>
      <c r="F3032" s="52"/>
      <c r="G3032" s="134" t="s">
        <v>18806</v>
      </c>
      <c r="H3032" s="134" t="s">
        <v>995</v>
      </c>
      <c r="I3032" s="52">
        <v>6932485019519</v>
      </c>
      <c r="J3032" s="52">
        <v>194846432313</v>
      </c>
      <c r="K3032" s="52" t="s">
        <v>18940</v>
      </c>
    </row>
    <row r="3033" spans="1:11">
      <c r="A3033" s="52" t="s">
        <v>2467</v>
      </c>
      <c r="B3033" s="52" t="s">
        <v>16581</v>
      </c>
      <c r="C3033" s="128" t="s">
        <v>17332</v>
      </c>
      <c r="D3033" s="52" t="s">
        <v>8759</v>
      </c>
      <c r="E3033" s="52" t="s">
        <v>17952</v>
      </c>
      <c r="F3033" s="52"/>
      <c r="G3033" s="134" t="s">
        <v>18463</v>
      </c>
      <c r="H3033" s="134" t="s">
        <v>2467</v>
      </c>
      <c r="I3033" s="52">
        <v>6932485019526</v>
      </c>
      <c r="J3033" s="52">
        <v>194846432320</v>
      </c>
      <c r="K3033" s="52" t="s">
        <v>18940</v>
      </c>
    </row>
    <row r="3034" spans="1:11">
      <c r="A3034" s="52" t="s">
        <v>2467</v>
      </c>
      <c r="B3034" s="52" t="s">
        <v>17047</v>
      </c>
      <c r="C3034" s="128" t="s">
        <v>17800</v>
      </c>
      <c r="D3034" s="52" t="s">
        <v>8759</v>
      </c>
      <c r="E3034" s="52" t="s">
        <v>18205</v>
      </c>
      <c r="F3034" s="52"/>
      <c r="G3034" s="134" t="s">
        <v>18930</v>
      </c>
      <c r="H3034" s="134" t="s">
        <v>2467</v>
      </c>
      <c r="I3034" s="52">
        <v>6932485019533</v>
      </c>
      <c r="J3034" s="52">
        <v>194846432337</v>
      </c>
      <c r="K3034" s="52" t="s">
        <v>18940</v>
      </c>
    </row>
    <row r="3035" spans="1:11">
      <c r="A3035" s="52" t="s">
        <v>762</v>
      </c>
      <c r="B3035" s="52" t="s">
        <v>16681</v>
      </c>
      <c r="C3035" s="128" t="s">
        <v>17431</v>
      </c>
      <c r="D3035" s="52" t="s">
        <v>8759</v>
      </c>
      <c r="E3035" s="52" t="s">
        <v>18008</v>
      </c>
      <c r="F3035" s="52"/>
      <c r="G3035" s="134" t="s">
        <v>18565</v>
      </c>
      <c r="H3035" s="134" t="s">
        <v>762</v>
      </c>
      <c r="I3035" s="52">
        <v>6932485019540</v>
      </c>
      <c r="J3035" s="52">
        <v>194846432344</v>
      </c>
      <c r="K3035" s="52" t="s">
        <v>18940</v>
      </c>
    </row>
    <row r="3036" spans="1:11">
      <c r="A3036" s="52" t="s">
        <v>3959</v>
      </c>
      <c r="B3036" s="52" t="s">
        <v>16463</v>
      </c>
      <c r="C3036" s="128" t="s">
        <v>17214</v>
      </c>
      <c r="D3036" s="52" t="s">
        <v>8759</v>
      </c>
      <c r="E3036" s="52"/>
      <c r="F3036" s="52"/>
      <c r="G3036" s="134" t="s">
        <v>18344</v>
      </c>
      <c r="H3036" s="145" t="s">
        <v>3959</v>
      </c>
      <c r="I3036" s="52">
        <v>6932485019557</v>
      </c>
      <c r="J3036" s="52">
        <v>194846432351</v>
      </c>
      <c r="K3036" s="52" t="s">
        <v>18940</v>
      </c>
    </row>
    <row r="3037" spans="1:11">
      <c r="A3037" s="52" t="s">
        <v>15387</v>
      </c>
      <c r="B3037" s="52" t="s">
        <v>16624</v>
      </c>
      <c r="C3037" s="128" t="s">
        <v>17376</v>
      </c>
      <c r="D3037" s="52" t="s">
        <v>8759</v>
      </c>
      <c r="E3037" s="52" t="s">
        <v>17978</v>
      </c>
      <c r="F3037" s="52"/>
      <c r="G3037" s="134" t="s">
        <v>18508</v>
      </c>
      <c r="H3037" s="134" t="s">
        <v>15387</v>
      </c>
      <c r="I3037" s="52">
        <v>6932485019892</v>
      </c>
      <c r="J3037" s="52">
        <v>194846432436</v>
      </c>
      <c r="K3037" s="52" t="s">
        <v>18940</v>
      </c>
    </row>
    <row r="3038" spans="1:11">
      <c r="A3038" s="52" t="s">
        <v>946</v>
      </c>
      <c r="B3038" s="52" t="s">
        <v>16734</v>
      </c>
      <c r="C3038" s="128" t="s">
        <v>17485</v>
      </c>
      <c r="D3038" s="52" t="s">
        <v>8759</v>
      </c>
      <c r="E3038" s="52" t="s">
        <v>18038</v>
      </c>
      <c r="F3038" s="52"/>
      <c r="G3038" s="134" t="s">
        <v>18619</v>
      </c>
      <c r="H3038" s="134" t="s">
        <v>946</v>
      </c>
      <c r="I3038" s="52">
        <v>6932485019908</v>
      </c>
      <c r="J3038" s="52">
        <v>194846432443</v>
      </c>
      <c r="K3038" s="52" t="s">
        <v>18940</v>
      </c>
    </row>
    <row r="3039" spans="1:11">
      <c r="A3039" s="52" t="s">
        <v>17111</v>
      </c>
      <c r="B3039" s="52" t="s">
        <v>16953</v>
      </c>
      <c r="C3039" s="128" t="s">
        <v>17706</v>
      </c>
      <c r="D3039" s="52" t="s">
        <v>8759</v>
      </c>
      <c r="E3039" s="52" t="s">
        <v>18157</v>
      </c>
      <c r="F3039" s="52"/>
      <c r="G3039" s="134" t="s">
        <v>18837</v>
      </c>
      <c r="H3039" s="134" t="s">
        <v>17111</v>
      </c>
      <c r="I3039" s="52">
        <v>6932485019915</v>
      </c>
      <c r="J3039" s="52">
        <v>194846432450</v>
      </c>
      <c r="K3039" s="52" t="s">
        <v>18940</v>
      </c>
    </row>
    <row r="3040" spans="1:11">
      <c r="A3040" s="52" t="s">
        <v>4002</v>
      </c>
      <c r="B3040" s="52" t="s">
        <v>16485</v>
      </c>
      <c r="C3040" s="128" t="s">
        <v>17236</v>
      </c>
      <c r="D3040" s="52" t="s">
        <v>8759</v>
      </c>
      <c r="E3040" s="52" t="s">
        <v>17898</v>
      </c>
      <c r="F3040" s="52"/>
      <c r="G3040" s="134" t="s">
        <v>18366</v>
      </c>
      <c r="H3040" s="134" t="s">
        <v>4002</v>
      </c>
      <c r="I3040" s="52">
        <v>6932485020980</v>
      </c>
      <c r="J3040" s="52">
        <v>194846433570</v>
      </c>
      <c r="K3040" s="52" t="s">
        <v>18940</v>
      </c>
    </row>
    <row r="3041" spans="1:11">
      <c r="A3041" s="52" t="s">
        <v>943</v>
      </c>
      <c r="B3041" s="52" t="s">
        <v>16643</v>
      </c>
      <c r="C3041" s="128" t="s">
        <v>17394</v>
      </c>
      <c r="D3041" s="52" t="s">
        <v>8759</v>
      </c>
      <c r="E3041" s="52" t="s">
        <v>17990</v>
      </c>
      <c r="F3041" s="52"/>
      <c r="G3041" s="134" t="s">
        <v>18527</v>
      </c>
      <c r="H3041" s="134" t="s">
        <v>943</v>
      </c>
      <c r="I3041" s="52">
        <v>6932485020997</v>
      </c>
      <c r="J3041" s="52">
        <v>194846433587</v>
      </c>
      <c r="K3041" s="52" t="s">
        <v>18940</v>
      </c>
    </row>
    <row r="3042" spans="1:11">
      <c r="A3042" s="52" t="s">
        <v>762</v>
      </c>
      <c r="B3042" s="52" t="s">
        <v>16573</v>
      </c>
      <c r="C3042" s="128" t="s">
        <v>17324</v>
      </c>
      <c r="D3042" s="52" t="s">
        <v>8759</v>
      </c>
      <c r="E3042" s="52" t="s">
        <v>17946</v>
      </c>
      <c r="F3042" s="52"/>
      <c r="G3042" s="134" t="s">
        <v>18455</v>
      </c>
      <c r="H3042" s="134" t="s">
        <v>762</v>
      </c>
      <c r="I3042" s="52">
        <v>6932485021000</v>
      </c>
      <c r="J3042" s="52">
        <v>194846433594</v>
      </c>
      <c r="K3042" s="52" t="s">
        <v>18940</v>
      </c>
    </row>
    <row r="3043" spans="1:11">
      <c r="A3043" s="52" t="s">
        <v>17120</v>
      </c>
      <c r="B3043" s="52" t="s">
        <v>16584</v>
      </c>
      <c r="C3043" s="128" t="s">
        <v>17335</v>
      </c>
      <c r="D3043" s="52" t="s">
        <v>8759</v>
      </c>
      <c r="E3043" s="52" t="s">
        <v>17954</v>
      </c>
      <c r="F3043" s="52"/>
      <c r="G3043" s="134" t="s">
        <v>18466</v>
      </c>
      <c r="H3043" s="134" t="s">
        <v>17120</v>
      </c>
      <c r="I3043" s="52">
        <v>6932485021017</v>
      </c>
      <c r="J3043" s="52">
        <v>194846433600</v>
      </c>
      <c r="K3043" s="52" t="s">
        <v>18940</v>
      </c>
    </row>
    <row r="3044" spans="1:11">
      <c r="A3044" s="52" t="s">
        <v>18220</v>
      </c>
      <c r="B3044" s="52" t="s">
        <v>16794</v>
      </c>
      <c r="C3044" s="128" t="s">
        <v>17545</v>
      </c>
      <c r="D3044" s="52" t="s">
        <v>8759</v>
      </c>
      <c r="E3044" s="52" t="s">
        <v>18070</v>
      </c>
      <c r="F3044" s="52"/>
      <c r="G3044" s="134" t="s">
        <v>18678</v>
      </c>
      <c r="H3044" s="134" t="s">
        <v>18220</v>
      </c>
      <c r="I3044" s="52">
        <v>6932485021024</v>
      </c>
      <c r="J3044" s="52">
        <v>194846433617</v>
      </c>
      <c r="K3044" s="52" t="s">
        <v>18940</v>
      </c>
    </row>
    <row r="3045" spans="1:11">
      <c r="A3045" s="52" t="s">
        <v>18271</v>
      </c>
      <c r="B3045" s="52" t="s">
        <v>16954</v>
      </c>
      <c r="C3045" s="128" t="s">
        <v>17707</v>
      </c>
      <c r="D3045" s="52" t="s">
        <v>8759</v>
      </c>
      <c r="E3045" s="52" t="s">
        <v>18158</v>
      </c>
      <c r="F3045" s="52"/>
      <c r="G3045" s="134" t="s">
        <v>18838</v>
      </c>
      <c r="H3045" s="134" t="s">
        <v>18271</v>
      </c>
      <c r="I3045" s="52">
        <v>6932485021031</v>
      </c>
      <c r="J3045" s="52">
        <v>194846433624</v>
      </c>
      <c r="K3045" s="52" t="s">
        <v>18940</v>
      </c>
    </row>
    <row r="3046" spans="1:11">
      <c r="A3046" s="52" t="s">
        <v>18250</v>
      </c>
      <c r="B3046" s="52" t="s">
        <v>16882</v>
      </c>
      <c r="C3046" s="128" t="s">
        <v>17634</v>
      </c>
      <c r="D3046" s="52" t="s">
        <v>8759</v>
      </c>
      <c r="E3046" s="52" t="s">
        <v>18124</v>
      </c>
      <c r="F3046" s="52"/>
      <c r="G3046" s="134" t="s">
        <v>18765</v>
      </c>
      <c r="H3046" s="134" t="s">
        <v>18250</v>
      </c>
      <c r="I3046" s="52">
        <v>6932485021048</v>
      </c>
      <c r="J3046" s="52">
        <v>194846433631</v>
      </c>
      <c r="K3046" s="52" t="s">
        <v>18940</v>
      </c>
    </row>
    <row r="3047" spans="1:11">
      <c r="A3047" s="52" t="s">
        <v>17107</v>
      </c>
      <c r="B3047" s="52" t="s">
        <v>16776</v>
      </c>
      <c r="C3047" s="128" t="s">
        <v>17527</v>
      </c>
      <c r="D3047" s="52" t="s">
        <v>8759</v>
      </c>
      <c r="E3047" s="52" t="s">
        <v>18058</v>
      </c>
      <c r="F3047" s="52"/>
      <c r="G3047" s="134" t="s">
        <v>18660</v>
      </c>
      <c r="H3047" s="134" t="s">
        <v>17107</v>
      </c>
      <c r="I3047" s="52">
        <v>6932485021055</v>
      </c>
      <c r="J3047" s="52">
        <v>194846433648</v>
      </c>
      <c r="K3047" s="52" t="s">
        <v>18940</v>
      </c>
    </row>
    <row r="3048" spans="1:11">
      <c r="A3048" s="52" t="s">
        <v>17152</v>
      </c>
      <c r="B3048" s="52" t="s">
        <v>16692</v>
      </c>
      <c r="C3048" s="128" t="s">
        <v>17443</v>
      </c>
      <c r="D3048" s="52" t="s">
        <v>8759</v>
      </c>
      <c r="E3048" s="52" t="s">
        <v>18015</v>
      </c>
      <c r="F3048" s="52"/>
      <c r="G3048" s="134" t="s">
        <v>18577</v>
      </c>
      <c r="H3048" s="134" t="s">
        <v>17152</v>
      </c>
      <c r="I3048" s="52">
        <v>6932485021062</v>
      </c>
      <c r="J3048" s="52">
        <v>194846433655</v>
      </c>
      <c r="K3048" s="52" t="s">
        <v>18940</v>
      </c>
    </row>
    <row r="3049" spans="1:11">
      <c r="A3049" s="52" t="s">
        <v>1677</v>
      </c>
      <c r="B3049" s="52" t="s">
        <v>16655</v>
      </c>
      <c r="C3049" s="128" t="s">
        <v>17405</v>
      </c>
      <c r="D3049" s="52" t="s">
        <v>8759</v>
      </c>
      <c r="E3049" s="52" t="s">
        <v>17996</v>
      </c>
      <c r="F3049" s="52"/>
      <c r="G3049" s="134" t="s">
        <v>18539</v>
      </c>
      <c r="H3049" s="134" t="s">
        <v>1677</v>
      </c>
      <c r="I3049" s="52">
        <v>6932485021079</v>
      </c>
      <c r="J3049" s="52">
        <v>194846433662</v>
      </c>
      <c r="K3049" s="52" t="s">
        <v>18940</v>
      </c>
    </row>
    <row r="3050" spans="1:11">
      <c r="A3050" s="52" t="s">
        <v>1678</v>
      </c>
      <c r="B3050" s="52" t="s">
        <v>16546</v>
      </c>
      <c r="C3050" s="128" t="s">
        <v>17297</v>
      </c>
      <c r="D3050" s="52" t="s">
        <v>8759</v>
      </c>
      <c r="E3050" s="52" t="s">
        <v>17932</v>
      </c>
      <c r="F3050" s="52"/>
      <c r="G3050" s="134" t="s">
        <v>18428</v>
      </c>
      <c r="H3050" s="134" t="s">
        <v>1678</v>
      </c>
      <c r="I3050" s="52">
        <v>6932485021086</v>
      </c>
      <c r="J3050" s="52">
        <v>194846433679</v>
      </c>
      <c r="K3050" s="52" t="s">
        <v>18940</v>
      </c>
    </row>
    <row r="3051" spans="1:11">
      <c r="A3051" s="52" t="s">
        <v>1678</v>
      </c>
      <c r="B3051" s="52" t="s">
        <v>16957</v>
      </c>
      <c r="C3051" s="128" t="s">
        <v>17710</v>
      </c>
      <c r="D3051" s="52" t="s">
        <v>8759</v>
      </c>
      <c r="E3051" s="52" t="s">
        <v>18159</v>
      </c>
      <c r="F3051" s="52"/>
      <c r="G3051" s="134" t="s">
        <v>18841</v>
      </c>
      <c r="H3051" s="134" t="s">
        <v>1678</v>
      </c>
      <c r="I3051" s="52">
        <v>6932485021093</v>
      </c>
      <c r="J3051" s="52">
        <v>194846433693</v>
      </c>
      <c r="K3051" s="52" t="s">
        <v>18940</v>
      </c>
    </row>
    <row r="3052" spans="1:11">
      <c r="A3052" s="52" t="s">
        <v>17116</v>
      </c>
      <c r="B3052" s="52" t="s">
        <v>16567</v>
      </c>
      <c r="C3052" s="128" t="s">
        <v>17318</v>
      </c>
      <c r="D3052" s="52" t="s">
        <v>8759</v>
      </c>
      <c r="E3052" s="52" t="s">
        <v>17943</v>
      </c>
      <c r="F3052" s="52"/>
      <c r="G3052" s="134" t="s">
        <v>18449</v>
      </c>
      <c r="H3052" s="134" t="s">
        <v>17116</v>
      </c>
      <c r="I3052" s="52">
        <v>6932485021109</v>
      </c>
      <c r="J3052" s="52">
        <v>194846433709</v>
      </c>
      <c r="K3052" s="52" t="s">
        <v>18940</v>
      </c>
    </row>
    <row r="3053" spans="1:11">
      <c r="A3053" s="52" t="s">
        <v>17107</v>
      </c>
      <c r="B3053" s="52" t="s">
        <v>16569</v>
      </c>
      <c r="C3053" s="128" t="s">
        <v>17320</v>
      </c>
      <c r="D3053" s="52" t="s">
        <v>8759</v>
      </c>
      <c r="E3053" s="52" t="s">
        <v>17945</v>
      </c>
      <c r="F3053" s="52"/>
      <c r="G3053" s="134" t="s">
        <v>18451</v>
      </c>
      <c r="H3053" s="134" t="s">
        <v>17107</v>
      </c>
      <c r="I3053" s="52">
        <v>6932485021949</v>
      </c>
      <c r="J3053" s="52">
        <v>194846434546</v>
      </c>
      <c r="K3053" s="52" t="s">
        <v>18940</v>
      </c>
    </row>
    <row r="3054" spans="1:11">
      <c r="A3054" s="52" t="s">
        <v>14781</v>
      </c>
      <c r="B3054" s="52" t="s">
        <v>16478</v>
      </c>
      <c r="C3054" s="128" t="s">
        <v>17229</v>
      </c>
      <c r="D3054" s="52" t="s">
        <v>8759</v>
      </c>
      <c r="E3054" s="52"/>
      <c r="F3054" s="52"/>
      <c r="G3054" s="134" t="s">
        <v>18359</v>
      </c>
      <c r="H3054" s="134" t="s">
        <v>14781</v>
      </c>
      <c r="I3054" s="52">
        <v>6932485022458</v>
      </c>
      <c r="J3054" s="52">
        <v>194846435079</v>
      </c>
      <c r="K3054" s="52" t="s">
        <v>18940</v>
      </c>
    </row>
    <row r="3055" spans="1:11">
      <c r="A3055" s="52" t="s">
        <v>1677</v>
      </c>
      <c r="B3055" s="52" t="s">
        <v>16790</v>
      </c>
      <c r="C3055" s="128" t="s">
        <v>17541</v>
      </c>
      <c r="D3055" s="52" t="s">
        <v>8759</v>
      </c>
      <c r="E3055" s="52"/>
      <c r="F3055" s="52"/>
      <c r="G3055" s="134" t="s">
        <v>18674</v>
      </c>
      <c r="H3055" s="134" t="s">
        <v>1677</v>
      </c>
      <c r="I3055" s="52">
        <v>6932485022465</v>
      </c>
      <c r="J3055" s="52">
        <v>194846435086</v>
      </c>
      <c r="K3055" s="52" t="s">
        <v>18940</v>
      </c>
    </row>
    <row r="3056" spans="1:11">
      <c r="A3056" s="52" t="s">
        <v>14781</v>
      </c>
      <c r="B3056" s="52" t="s">
        <v>16537</v>
      </c>
      <c r="C3056" s="128" t="s">
        <v>17288</v>
      </c>
      <c r="D3056" s="52" t="s">
        <v>8759</v>
      </c>
      <c r="E3056" s="52" t="s">
        <v>17926</v>
      </c>
      <c r="F3056" s="52"/>
      <c r="G3056" s="134" t="s">
        <v>18419</v>
      </c>
      <c r="H3056" s="134" t="s">
        <v>14781</v>
      </c>
      <c r="I3056" s="52">
        <v>6932485021963</v>
      </c>
      <c r="J3056" s="52">
        <v>194846434560</v>
      </c>
      <c r="K3056" s="52" t="s">
        <v>18940</v>
      </c>
    </row>
    <row r="3057" spans="1:11">
      <c r="A3057" s="52" t="s">
        <v>976</v>
      </c>
      <c r="B3057" s="52" t="s">
        <v>16453</v>
      </c>
      <c r="C3057" s="128" t="s">
        <v>17204</v>
      </c>
      <c r="D3057" s="52" t="s">
        <v>8759</v>
      </c>
      <c r="E3057" s="52" t="s">
        <v>17879</v>
      </c>
      <c r="F3057" s="52"/>
      <c r="G3057" s="134" t="s">
        <v>18334</v>
      </c>
      <c r="H3057" s="134" t="s">
        <v>976</v>
      </c>
      <c r="I3057" s="52">
        <v>6932485021970</v>
      </c>
      <c r="J3057" s="52">
        <v>194846434577</v>
      </c>
      <c r="K3057" s="52" t="s">
        <v>18940</v>
      </c>
    </row>
    <row r="3058" spans="1:11">
      <c r="A3058" s="52" t="s">
        <v>946</v>
      </c>
      <c r="B3058" s="52" t="s">
        <v>16873</v>
      </c>
      <c r="C3058" s="128" t="s">
        <v>17624</v>
      </c>
      <c r="D3058" s="52" t="s">
        <v>8759</v>
      </c>
      <c r="E3058" s="52" t="s">
        <v>18118</v>
      </c>
      <c r="F3058" s="52"/>
      <c r="G3058" s="134" t="s">
        <v>18755</v>
      </c>
      <c r="H3058" s="134" t="s">
        <v>946</v>
      </c>
      <c r="I3058" s="52">
        <v>6932485021987</v>
      </c>
      <c r="J3058" s="52">
        <v>194846434584</v>
      </c>
      <c r="K3058" s="52" t="s">
        <v>18940</v>
      </c>
    </row>
    <row r="3059" spans="1:11">
      <c r="A3059" s="52" t="s">
        <v>15469</v>
      </c>
      <c r="B3059" s="52" t="s">
        <v>16777</v>
      </c>
      <c r="C3059" s="128" t="s">
        <v>17528</v>
      </c>
      <c r="D3059" s="52" t="s">
        <v>8759</v>
      </c>
      <c r="E3059" s="52" t="s">
        <v>18059</v>
      </c>
      <c r="F3059" s="52"/>
      <c r="G3059" s="134" t="s">
        <v>18661</v>
      </c>
      <c r="H3059" s="134" t="s">
        <v>15469</v>
      </c>
      <c r="I3059" s="52">
        <v>6932485021994</v>
      </c>
      <c r="J3059" s="52">
        <v>194846434591</v>
      </c>
      <c r="K3059" s="52" t="s">
        <v>18940</v>
      </c>
    </row>
    <row r="3060" spans="1:11">
      <c r="A3060" s="52" t="s">
        <v>17089</v>
      </c>
      <c r="B3060" s="52" t="s">
        <v>17005</v>
      </c>
      <c r="C3060" s="128" t="s">
        <v>17758</v>
      </c>
      <c r="D3060" s="52" t="s">
        <v>8759</v>
      </c>
      <c r="E3060" s="52" t="s">
        <v>18181</v>
      </c>
      <c r="F3060" s="52"/>
      <c r="G3060" s="134" t="s">
        <v>18888</v>
      </c>
      <c r="H3060" s="134" t="s">
        <v>17089</v>
      </c>
      <c r="I3060" s="52">
        <v>6932485022007</v>
      </c>
      <c r="J3060" s="52">
        <v>194846434607</v>
      </c>
      <c r="K3060" s="52" t="s">
        <v>18940</v>
      </c>
    </row>
    <row r="3061" spans="1:11">
      <c r="A3061" s="52" t="s">
        <v>1678</v>
      </c>
      <c r="B3061" s="52" t="s">
        <v>16469</v>
      </c>
      <c r="C3061" s="128" t="s">
        <v>17220</v>
      </c>
      <c r="D3061" s="52" t="s">
        <v>8759</v>
      </c>
      <c r="E3061" s="52" t="s">
        <v>17887</v>
      </c>
      <c r="F3061" s="52"/>
      <c r="G3061" s="134" t="s">
        <v>18350</v>
      </c>
      <c r="H3061" s="134" t="s">
        <v>1678</v>
      </c>
      <c r="I3061" s="52">
        <v>6932485021116</v>
      </c>
      <c r="J3061" s="52">
        <v>194846433716</v>
      </c>
      <c r="K3061" s="52" t="s">
        <v>18940</v>
      </c>
    </row>
    <row r="3062" spans="1:11">
      <c r="A3062" s="52" t="s">
        <v>1677</v>
      </c>
      <c r="B3062" s="52" t="s">
        <v>16879</v>
      </c>
      <c r="C3062" s="128" t="s">
        <v>17631</v>
      </c>
      <c r="D3062" s="52" t="s">
        <v>8759</v>
      </c>
      <c r="E3062" s="52" t="s">
        <v>18122</v>
      </c>
      <c r="F3062" s="52"/>
      <c r="G3062" s="134" t="s">
        <v>18762</v>
      </c>
      <c r="H3062" s="134" t="s">
        <v>1677</v>
      </c>
      <c r="I3062" s="52">
        <v>6932485021123</v>
      </c>
      <c r="J3062" s="52">
        <v>194846433723</v>
      </c>
      <c r="K3062" s="52" t="s">
        <v>18940</v>
      </c>
    </row>
    <row r="3063" spans="1:11">
      <c r="A3063" s="52" t="s">
        <v>18266</v>
      </c>
      <c r="B3063" s="52" t="s">
        <v>16945</v>
      </c>
      <c r="C3063" s="128" t="s">
        <v>17698</v>
      </c>
      <c r="D3063" s="52" t="s">
        <v>8759</v>
      </c>
      <c r="E3063" s="52" t="s">
        <v>18154</v>
      </c>
      <c r="F3063" s="52"/>
      <c r="G3063" s="134" t="s">
        <v>18829</v>
      </c>
      <c r="H3063" s="134" t="s">
        <v>18266</v>
      </c>
      <c r="I3063" s="52">
        <v>6932485021130</v>
      </c>
      <c r="J3063" s="52">
        <v>194846433730</v>
      </c>
      <c r="K3063" s="52" t="s">
        <v>18940</v>
      </c>
    </row>
    <row r="3064" spans="1:11">
      <c r="A3064" s="52" t="s">
        <v>946</v>
      </c>
      <c r="B3064" s="52" t="s">
        <v>16911</v>
      </c>
      <c r="C3064" s="128" t="s">
        <v>17664</v>
      </c>
      <c r="D3064" s="52" t="s">
        <v>8759</v>
      </c>
      <c r="E3064" s="52" t="s">
        <v>18135</v>
      </c>
      <c r="F3064" s="52"/>
      <c r="G3064" s="134" t="s">
        <v>18795</v>
      </c>
      <c r="H3064" s="134" t="s">
        <v>946</v>
      </c>
      <c r="I3064" s="52">
        <v>6932485021147</v>
      </c>
      <c r="J3064" s="52">
        <v>194846433747</v>
      </c>
      <c r="K3064" s="52" t="s">
        <v>18940</v>
      </c>
    </row>
    <row r="3065" spans="1:11">
      <c r="A3065" s="52" t="s">
        <v>17111</v>
      </c>
      <c r="B3065" s="52" t="s">
        <v>16555</v>
      </c>
      <c r="C3065" s="128" t="s">
        <v>17306</v>
      </c>
      <c r="D3065" s="52" t="s">
        <v>8759</v>
      </c>
      <c r="E3065" s="52" t="s">
        <v>17937</v>
      </c>
      <c r="F3065" s="52"/>
      <c r="G3065" s="134" t="s">
        <v>18437</v>
      </c>
      <c r="H3065" s="134" t="s">
        <v>17111</v>
      </c>
      <c r="I3065" s="52">
        <v>6932485021154</v>
      </c>
      <c r="J3065" s="52">
        <v>194846433754</v>
      </c>
      <c r="K3065" s="52" t="s">
        <v>18940</v>
      </c>
    </row>
    <row r="3066" spans="1:11">
      <c r="A3066" s="52" t="s">
        <v>18274</v>
      </c>
      <c r="B3066" s="52" t="s">
        <v>16969</v>
      </c>
      <c r="C3066" s="128" t="s">
        <v>17722</v>
      </c>
      <c r="D3066" s="52" t="s">
        <v>8759</v>
      </c>
      <c r="E3066" s="52" t="s">
        <v>18164</v>
      </c>
      <c r="F3066" s="52"/>
      <c r="G3066" s="134" t="s">
        <v>18853</v>
      </c>
      <c r="H3066" s="134" t="s">
        <v>18274</v>
      </c>
      <c r="I3066" s="52">
        <v>6932485021161</v>
      </c>
      <c r="J3066" s="52">
        <v>194846433761</v>
      </c>
      <c r="K3066" s="52" t="s">
        <v>18940</v>
      </c>
    </row>
    <row r="3067" spans="1:11">
      <c r="A3067" s="52" t="s">
        <v>18263</v>
      </c>
      <c r="B3067" s="52" t="s">
        <v>16926</v>
      </c>
      <c r="C3067" s="128" t="s">
        <v>17679</v>
      </c>
      <c r="D3067" s="52" t="s">
        <v>8759</v>
      </c>
      <c r="E3067" s="52" t="s">
        <v>18144</v>
      </c>
      <c r="F3067" s="52"/>
      <c r="G3067" s="134" t="s">
        <v>18810</v>
      </c>
      <c r="H3067" s="134" t="s">
        <v>18263</v>
      </c>
      <c r="I3067" s="52">
        <v>6932485021178</v>
      </c>
      <c r="J3067" s="52">
        <v>194846433778</v>
      </c>
      <c r="K3067" s="52" t="s">
        <v>18940</v>
      </c>
    </row>
    <row r="3068" spans="1:11">
      <c r="A3068" s="52" t="s">
        <v>18282</v>
      </c>
      <c r="B3068" s="52" t="s">
        <v>16996</v>
      </c>
      <c r="C3068" s="128" t="s">
        <v>17749</v>
      </c>
      <c r="D3068" s="52" t="s">
        <v>8759</v>
      </c>
      <c r="E3068" s="52" t="s">
        <v>18174</v>
      </c>
      <c r="F3068" s="52"/>
      <c r="G3068" s="134" t="s">
        <v>18879</v>
      </c>
      <c r="H3068" s="134" t="s">
        <v>18282</v>
      </c>
      <c r="I3068" s="52">
        <v>6932485021185</v>
      </c>
      <c r="J3068" s="52">
        <v>194846433785</v>
      </c>
      <c r="K3068" s="52" t="s">
        <v>18940</v>
      </c>
    </row>
    <row r="3069" spans="1:11">
      <c r="A3069" s="52" t="s">
        <v>995</v>
      </c>
      <c r="B3069" s="52" t="s">
        <v>16530</v>
      </c>
      <c r="C3069" s="128" t="s">
        <v>17281</v>
      </c>
      <c r="D3069" s="52" t="s">
        <v>8759</v>
      </c>
      <c r="E3069" s="52" t="s">
        <v>17924</v>
      </c>
      <c r="F3069" s="52"/>
      <c r="G3069" s="134" t="s">
        <v>18412</v>
      </c>
      <c r="H3069" s="134" t="s">
        <v>995</v>
      </c>
      <c r="I3069" s="52">
        <v>6932485021192</v>
      </c>
      <c r="J3069" s="52">
        <v>194846433792</v>
      </c>
      <c r="K3069" s="52" t="s">
        <v>18940</v>
      </c>
    </row>
    <row r="3070" spans="1:11">
      <c r="A3070" s="52" t="s">
        <v>15761</v>
      </c>
      <c r="B3070" s="52" t="s">
        <v>16460</v>
      </c>
      <c r="C3070" s="128" t="s">
        <v>17211</v>
      </c>
      <c r="D3070" s="52" t="s">
        <v>8759</v>
      </c>
      <c r="E3070" s="52" t="s">
        <v>17883</v>
      </c>
      <c r="F3070" s="52"/>
      <c r="G3070" s="134" t="s">
        <v>18341</v>
      </c>
      <c r="H3070" s="134" t="s">
        <v>15761</v>
      </c>
      <c r="I3070" s="52">
        <v>6932485021208</v>
      </c>
      <c r="J3070" s="52">
        <v>194846433808</v>
      </c>
      <c r="K3070" s="52" t="s">
        <v>18940</v>
      </c>
    </row>
    <row r="3071" spans="1:11">
      <c r="A3071" s="52" t="s">
        <v>17122</v>
      </c>
      <c r="B3071" s="52" t="s">
        <v>16594</v>
      </c>
      <c r="C3071" s="128" t="s">
        <v>17345</v>
      </c>
      <c r="D3071" s="52" t="s">
        <v>8759</v>
      </c>
      <c r="E3071" s="52" t="s">
        <v>17960</v>
      </c>
      <c r="F3071" s="52"/>
      <c r="G3071" s="134" t="s">
        <v>18477</v>
      </c>
      <c r="H3071" s="134" t="s">
        <v>17122</v>
      </c>
      <c r="I3071" s="52">
        <v>6932485021215</v>
      </c>
      <c r="J3071" s="52">
        <v>194846433815</v>
      </c>
      <c r="K3071" s="52" t="s">
        <v>18940</v>
      </c>
    </row>
    <row r="3072" spans="1:11">
      <c r="A3072" s="52" t="s">
        <v>976</v>
      </c>
      <c r="B3072" s="52" t="s">
        <v>17025</v>
      </c>
      <c r="C3072" s="128" t="s">
        <v>17778</v>
      </c>
      <c r="D3072" s="52" t="s">
        <v>8759</v>
      </c>
      <c r="E3072" s="52" t="s">
        <v>18193</v>
      </c>
      <c r="F3072" s="52"/>
      <c r="G3072" s="134" t="s">
        <v>18909</v>
      </c>
      <c r="H3072" s="134" t="s">
        <v>976</v>
      </c>
      <c r="I3072" s="52">
        <v>6932485021222</v>
      </c>
      <c r="J3072" s="52">
        <v>194846433822</v>
      </c>
      <c r="K3072" s="52" t="s">
        <v>18940</v>
      </c>
    </row>
    <row r="3073" spans="1:11">
      <c r="A3073" s="52" t="s">
        <v>18268</v>
      </c>
      <c r="B3073" s="52" t="s">
        <v>16948</v>
      </c>
      <c r="C3073" s="128" t="s">
        <v>17701</v>
      </c>
      <c r="D3073" s="52" t="s">
        <v>8759</v>
      </c>
      <c r="E3073" s="52" t="s">
        <v>18155</v>
      </c>
      <c r="F3073" s="52"/>
      <c r="G3073" s="134" t="s">
        <v>18832</v>
      </c>
      <c r="H3073" s="134" t="s">
        <v>18268</v>
      </c>
      <c r="I3073" s="52">
        <v>6932485021239</v>
      </c>
      <c r="J3073" s="52">
        <v>194846433839</v>
      </c>
      <c r="K3073" s="52" t="s">
        <v>18940</v>
      </c>
    </row>
    <row r="3074" spans="1:11">
      <c r="A3074" s="52" t="s">
        <v>1677</v>
      </c>
      <c r="B3074" s="52" t="s">
        <v>16501</v>
      </c>
      <c r="C3074" s="128" t="s">
        <v>17251</v>
      </c>
      <c r="D3074" s="52" t="s">
        <v>8759</v>
      </c>
      <c r="E3074" s="52" t="s">
        <v>17903</v>
      </c>
      <c r="F3074" s="52"/>
      <c r="G3074" s="134" t="s">
        <v>18382</v>
      </c>
      <c r="H3074" s="134" t="s">
        <v>1677</v>
      </c>
      <c r="I3074" s="52">
        <v>6932485021246</v>
      </c>
      <c r="J3074" s="52">
        <v>194846433846</v>
      </c>
      <c r="K3074" s="52" t="s">
        <v>18940</v>
      </c>
    </row>
    <row r="3075" spans="1:11">
      <c r="A3075" s="52" t="s">
        <v>17133</v>
      </c>
      <c r="B3075" s="52" t="s">
        <v>17021</v>
      </c>
      <c r="C3075" s="128" t="s">
        <v>17774</v>
      </c>
      <c r="D3075" s="52" t="s">
        <v>8759</v>
      </c>
      <c r="E3075" s="52" t="s">
        <v>18188</v>
      </c>
      <c r="F3075" s="52"/>
      <c r="G3075" s="134" t="s">
        <v>18904</v>
      </c>
      <c r="H3075" s="134" t="s">
        <v>17133</v>
      </c>
      <c r="I3075" s="52">
        <v>6932485021253</v>
      </c>
      <c r="J3075" s="52">
        <v>194846433853</v>
      </c>
      <c r="K3075" s="52" t="s">
        <v>18940</v>
      </c>
    </row>
    <row r="3076" spans="1:11">
      <c r="A3076" s="52" t="s">
        <v>995</v>
      </c>
      <c r="B3076" s="52" t="s">
        <v>16629</v>
      </c>
      <c r="C3076" s="128" t="s">
        <v>17381</v>
      </c>
      <c r="D3076" s="52" t="s">
        <v>8759</v>
      </c>
      <c r="E3076" s="52" t="s">
        <v>17981</v>
      </c>
      <c r="F3076" s="52"/>
      <c r="G3076" s="134" t="s">
        <v>18513</v>
      </c>
      <c r="H3076" s="134" t="s">
        <v>995</v>
      </c>
      <c r="I3076" s="52">
        <v>6932485021260</v>
      </c>
      <c r="J3076" s="52">
        <v>194846433860</v>
      </c>
      <c r="K3076" s="52" t="s">
        <v>18940</v>
      </c>
    </row>
    <row r="3077" spans="1:11">
      <c r="A3077" s="52" t="s">
        <v>18255</v>
      </c>
      <c r="B3077" s="52" t="s">
        <v>16901</v>
      </c>
      <c r="C3077" s="128" t="s">
        <v>17654</v>
      </c>
      <c r="D3077" s="52" t="s">
        <v>8759</v>
      </c>
      <c r="E3077" s="52" t="s">
        <v>18134</v>
      </c>
      <c r="F3077" s="52"/>
      <c r="G3077" s="134" t="s">
        <v>18785</v>
      </c>
      <c r="H3077" s="134" t="s">
        <v>18255</v>
      </c>
      <c r="I3077" s="52">
        <v>6932485021277</v>
      </c>
      <c r="J3077" s="52">
        <v>194846433877</v>
      </c>
      <c r="K3077" s="52" t="s">
        <v>18940</v>
      </c>
    </row>
    <row r="3078" spans="1:11">
      <c r="A3078" s="52" t="s">
        <v>17116</v>
      </c>
      <c r="B3078" s="52" t="s">
        <v>16685</v>
      </c>
      <c r="C3078" s="128" t="s">
        <v>17435</v>
      </c>
      <c r="D3078" s="52" t="s">
        <v>8759</v>
      </c>
      <c r="E3078" s="52" t="s">
        <v>18010</v>
      </c>
      <c r="F3078" s="52"/>
      <c r="G3078" s="134" t="s">
        <v>18569</v>
      </c>
      <c r="H3078" s="134" t="s">
        <v>17116</v>
      </c>
      <c r="I3078" s="52">
        <v>6932485021284</v>
      </c>
      <c r="J3078" s="52">
        <v>194846433884</v>
      </c>
      <c r="K3078" s="52" t="s">
        <v>18940</v>
      </c>
    </row>
    <row r="3079" spans="1:11">
      <c r="A3079" s="52" t="s">
        <v>17097</v>
      </c>
      <c r="B3079" s="52" t="s">
        <v>16519</v>
      </c>
      <c r="C3079" s="128" t="s">
        <v>17270</v>
      </c>
      <c r="D3079" s="52" t="s">
        <v>8759</v>
      </c>
      <c r="E3079" s="52" t="s">
        <v>17919</v>
      </c>
      <c r="F3079" s="52"/>
      <c r="G3079" s="134" t="s">
        <v>18401</v>
      </c>
      <c r="H3079" s="134" t="s">
        <v>17097</v>
      </c>
      <c r="I3079" s="52">
        <v>6932485021291</v>
      </c>
      <c r="J3079" s="52">
        <v>194846433891</v>
      </c>
      <c r="K3079" s="52" t="s">
        <v>18940</v>
      </c>
    </row>
    <row r="3080" spans="1:11">
      <c r="A3080" s="52" t="s">
        <v>18300</v>
      </c>
      <c r="B3080" s="52" t="s">
        <v>17038</v>
      </c>
      <c r="C3080" s="128" t="s">
        <v>17791</v>
      </c>
      <c r="D3080" s="52" t="s">
        <v>8759</v>
      </c>
      <c r="E3080" s="52" t="s">
        <v>18199</v>
      </c>
      <c r="F3080" s="52"/>
      <c r="G3080" s="134" t="s">
        <v>18921</v>
      </c>
      <c r="H3080" s="134" t="s">
        <v>18300</v>
      </c>
      <c r="I3080" s="52">
        <v>6932485021307</v>
      </c>
      <c r="J3080" s="52">
        <v>194846433907</v>
      </c>
      <c r="K3080" s="52" t="s">
        <v>18940</v>
      </c>
    </row>
    <row r="3081" spans="1:11">
      <c r="A3081" s="52" t="s">
        <v>17105</v>
      </c>
      <c r="B3081" s="52" t="s">
        <v>16541</v>
      </c>
      <c r="C3081" s="128" t="s">
        <v>17292</v>
      </c>
      <c r="D3081" s="52" t="s">
        <v>8759</v>
      </c>
      <c r="E3081" s="52" t="s">
        <v>17929</v>
      </c>
      <c r="F3081" s="52"/>
      <c r="G3081" s="134" t="s">
        <v>18423</v>
      </c>
      <c r="H3081" s="134" t="s">
        <v>17105</v>
      </c>
      <c r="I3081" s="52">
        <v>6932485021314</v>
      </c>
      <c r="J3081" s="52">
        <v>194846433914</v>
      </c>
      <c r="K3081" s="52" t="s">
        <v>18940</v>
      </c>
    </row>
    <row r="3082" spans="1:11">
      <c r="A3082" s="52" t="s">
        <v>17107</v>
      </c>
      <c r="B3082" s="52" t="s">
        <v>16550</v>
      </c>
      <c r="C3082" s="128" t="s">
        <v>17301</v>
      </c>
      <c r="D3082" s="52" t="s">
        <v>8759</v>
      </c>
      <c r="E3082" s="52" t="s">
        <v>17934</v>
      </c>
      <c r="F3082" s="52"/>
      <c r="G3082" s="134" t="s">
        <v>18432</v>
      </c>
      <c r="H3082" s="134" t="s">
        <v>17107</v>
      </c>
      <c r="I3082" s="52">
        <v>6932485021956</v>
      </c>
      <c r="J3082" s="52">
        <v>194846434553</v>
      </c>
      <c r="K3082" s="52" t="s">
        <v>18940</v>
      </c>
    </row>
    <row r="3083" spans="1:11">
      <c r="A3083" s="52" t="s">
        <v>14781</v>
      </c>
      <c r="B3083" s="52" t="s">
        <v>16964</v>
      </c>
      <c r="C3083" s="128" t="s">
        <v>17717</v>
      </c>
      <c r="D3083" s="52" t="s">
        <v>8759</v>
      </c>
      <c r="E3083" s="52" t="s">
        <v>18162</v>
      </c>
      <c r="F3083" s="52"/>
      <c r="G3083" s="134" t="s">
        <v>18848</v>
      </c>
      <c r="H3083" s="134" t="s">
        <v>14781</v>
      </c>
      <c r="I3083" s="52">
        <v>6932485022106</v>
      </c>
      <c r="J3083" s="52">
        <v>194846434690</v>
      </c>
      <c r="K3083" s="52" t="s">
        <v>18940</v>
      </c>
    </row>
    <row r="3084" spans="1:11">
      <c r="A3084" s="52" t="s">
        <v>943</v>
      </c>
      <c r="B3084" s="52" t="s">
        <v>17032</v>
      </c>
      <c r="C3084" s="128" t="s">
        <v>17785</v>
      </c>
      <c r="D3084" s="52" t="s">
        <v>8759</v>
      </c>
      <c r="E3084" s="52" t="s">
        <v>18197</v>
      </c>
      <c r="F3084" s="52"/>
      <c r="G3084" s="134" t="s">
        <v>18916</v>
      </c>
      <c r="H3084" s="134" t="s">
        <v>943</v>
      </c>
      <c r="I3084" s="52">
        <v>6932485022113</v>
      </c>
      <c r="J3084" s="52">
        <v>194846434706</v>
      </c>
      <c r="K3084" s="52" t="s">
        <v>18940</v>
      </c>
    </row>
    <row r="3085" spans="1:11">
      <c r="A3085" s="52" t="s">
        <v>14621</v>
      </c>
      <c r="B3085" s="52" t="s">
        <v>16797</v>
      </c>
      <c r="C3085" s="128" t="s">
        <v>17548</v>
      </c>
      <c r="D3085" s="52" t="s">
        <v>8759</v>
      </c>
      <c r="E3085" s="52" t="s">
        <v>18072</v>
      </c>
      <c r="F3085" s="52"/>
      <c r="G3085" s="134" t="s">
        <v>18681</v>
      </c>
      <c r="H3085" s="134" t="s">
        <v>14621</v>
      </c>
      <c r="I3085" s="52">
        <v>6932485022120</v>
      </c>
      <c r="J3085" s="52">
        <v>194846434713</v>
      </c>
      <c r="K3085" s="52" t="s">
        <v>18940</v>
      </c>
    </row>
    <row r="3086" spans="1:11">
      <c r="A3086" s="52" t="s">
        <v>946</v>
      </c>
      <c r="B3086" s="52" t="s">
        <v>16508</v>
      </c>
      <c r="C3086" s="128" t="s">
        <v>17259</v>
      </c>
      <c r="D3086" s="52" t="s">
        <v>8759</v>
      </c>
      <c r="E3086" s="52" t="s">
        <v>17909</v>
      </c>
      <c r="F3086" s="52"/>
      <c r="G3086" s="134" t="s">
        <v>18390</v>
      </c>
      <c r="H3086" s="134" t="s">
        <v>946</v>
      </c>
      <c r="I3086" s="52">
        <v>6932485022137</v>
      </c>
      <c r="J3086" s="52">
        <v>194846434720</v>
      </c>
      <c r="K3086" s="52" t="s">
        <v>18940</v>
      </c>
    </row>
    <row r="3087" spans="1:11">
      <c r="A3087" s="52" t="s">
        <v>3959</v>
      </c>
      <c r="B3087" s="52" t="s">
        <v>16494</v>
      </c>
      <c r="C3087" s="128" t="s">
        <v>17244</v>
      </c>
      <c r="D3087" s="52" t="s">
        <v>8759</v>
      </c>
      <c r="E3087" s="52"/>
      <c r="F3087" s="52"/>
      <c r="G3087" s="134" t="s">
        <v>18375</v>
      </c>
      <c r="H3087" s="145" t="s">
        <v>3959</v>
      </c>
      <c r="I3087" s="52" t="e">
        <v>#N/A</v>
      </c>
      <c r="J3087" s="52" t="e">
        <v>#N/A</v>
      </c>
      <c r="K3087" s="52" t="s">
        <v>18940</v>
      </c>
    </row>
    <row r="3088" spans="1:11">
      <c r="A3088" s="52" t="s">
        <v>3959</v>
      </c>
      <c r="B3088" s="52" t="s">
        <v>16902</v>
      </c>
      <c r="C3088" s="128" t="s">
        <v>17655</v>
      </c>
      <c r="D3088" s="52" t="s">
        <v>8759</v>
      </c>
      <c r="E3088" s="52"/>
      <c r="F3088" s="52"/>
      <c r="G3088" s="134" t="s">
        <v>18786</v>
      </c>
      <c r="H3088" s="145" t="s">
        <v>3959</v>
      </c>
      <c r="I3088" s="52" t="e">
        <v>#N/A</v>
      </c>
      <c r="J3088" s="52" t="e">
        <v>#N/A</v>
      </c>
      <c r="K3088" s="52" t="s">
        <v>18940</v>
      </c>
    </row>
    <row r="3089" spans="1:11">
      <c r="A3089" s="52" t="s">
        <v>3959</v>
      </c>
      <c r="B3089" s="52" t="s">
        <v>16677</v>
      </c>
      <c r="C3089" s="128" t="s">
        <v>17427</v>
      </c>
      <c r="D3089" s="52" t="s">
        <v>8759</v>
      </c>
      <c r="E3089" s="52"/>
      <c r="F3089" s="52"/>
      <c r="G3089" s="134" t="s">
        <v>18561</v>
      </c>
      <c r="H3089" s="145" t="s">
        <v>3959</v>
      </c>
      <c r="I3089" s="52" t="e">
        <v>#N/A</v>
      </c>
      <c r="J3089" s="52" t="e">
        <v>#N/A</v>
      </c>
      <c r="K3089" s="52" t="s">
        <v>18940</v>
      </c>
    </row>
    <row r="3090" spans="1:11">
      <c r="A3090" s="52" t="s">
        <v>3959</v>
      </c>
      <c r="B3090" s="52" t="s">
        <v>16591</v>
      </c>
      <c r="C3090" s="128" t="s">
        <v>17342</v>
      </c>
      <c r="D3090" s="52" t="s">
        <v>8759</v>
      </c>
      <c r="E3090" s="52"/>
      <c r="F3090" s="52"/>
      <c r="G3090" s="134" t="s">
        <v>18474</v>
      </c>
      <c r="H3090" s="145" t="s">
        <v>3959</v>
      </c>
      <c r="I3090" s="52" t="e">
        <v>#N/A</v>
      </c>
      <c r="J3090" s="52" t="e">
        <v>#N/A</v>
      </c>
      <c r="K3090" s="52" t="s">
        <v>18940</v>
      </c>
    </row>
    <row r="3091" spans="1:11">
      <c r="A3091" s="52" t="s">
        <v>976</v>
      </c>
      <c r="B3091" s="52" t="s">
        <v>16516</v>
      </c>
      <c r="C3091" s="128" t="s">
        <v>17267</v>
      </c>
      <c r="D3091" s="52" t="s">
        <v>8759</v>
      </c>
      <c r="E3091" s="52" t="s">
        <v>17916</v>
      </c>
      <c r="F3091" s="52"/>
      <c r="G3091" s="134" t="s">
        <v>18398</v>
      </c>
      <c r="H3091" s="134" t="s">
        <v>976</v>
      </c>
      <c r="I3091" s="52">
        <v>6932485019380</v>
      </c>
      <c r="J3091" s="52">
        <v>194846432184</v>
      </c>
      <c r="K3091" s="52" t="s">
        <v>18940</v>
      </c>
    </row>
    <row r="3092" spans="1:11">
      <c r="A3092" s="52" t="s">
        <v>1485</v>
      </c>
      <c r="B3092" s="52" t="s">
        <v>16626</v>
      </c>
      <c r="C3092" s="128" t="s">
        <v>17378</v>
      </c>
      <c r="D3092" s="52" t="s">
        <v>8759</v>
      </c>
      <c r="E3092" s="52" t="s">
        <v>17979</v>
      </c>
      <c r="F3092" s="52"/>
      <c r="G3092" s="134" t="s">
        <v>18510</v>
      </c>
      <c r="H3092" s="134" t="s">
        <v>1485</v>
      </c>
      <c r="I3092" s="52">
        <v>6932485019397</v>
      </c>
      <c r="J3092" s="52">
        <v>194846432191</v>
      </c>
      <c r="K3092" s="52" t="s">
        <v>18940</v>
      </c>
    </row>
    <row r="3093" spans="1:11">
      <c r="A3093" s="52" t="s">
        <v>292</v>
      </c>
      <c r="B3093" s="52" t="s">
        <v>16576</v>
      </c>
      <c r="C3093" s="128" t="s">
        <v>17327</v>
      </c>
      <c r="D3093" s="52" t="s">
        <v>8759</v>
      </c>
      <c r="E3093" s="52" t="s">
        <v>17949</v>
      </c>
      <c r="F3093" s="52"/>
      <c r="G3093" s="134" t="s">
        <v>18458</v>
      </c>
      <c r="H3093" s="134" t="s">
        <v>292</v>
      </c>
      <c r="I3093" s="52">
        <v>6932485019403</v>
      </c>
      <c r="J3093" s="52">
        <v>194846432207</v>
      </c>
      <c r="K3093" s="52" t="s">
        <v>18940</v>
      </c>
    </row>
    <row r="3094" spans="1:11">
      <c r="A3094" s="52" t="s">
        <v>2462</v>
      </c>
      <c r="B3094" s="52" t="s">
        <v>16968</v>
      </c>
      <c r="C3094" s="128" t="s">
        <v>17721</v>
      </c>
      <c r="D3094" s="52" t="s">
        <v>8759</v>
      </c>
      <c r="E3094" s="52" t="s">
        <v>18163</v>
      </c>
      <c r="F3094" s="52"/>
      <c r="G3094" s="134" t="s">
        <v>18852</v>
      </c>
      <c r="H3094" s="134" t="s">
        <v>2462</v>
      </c>
      <c r="I3094" s="52">
        <v>6932485019410</v>
      </c>
      <c r="J3094" s="52">
        <v>194846432214</v>
      </c>
      <c r="K3094" s="52" t="s">
        <v>18940</v>
      </c>
    </row>
    <row r="3095" spans="1:11">
      <c r="A3095" s="52" t="s">
        <v>7173</v>
      </c>
      <c r="B3095" s="52" t="s">
        <v>16920</v>
      </c>
      <c r="C3095" s="128" t="s">
        <v>17673</v>
      </c>
      <c r="D3095" s="52" t="s">
        <v>8759</v>
      </c>
      <c r="E3095" s="52" t="s">
        <v>18138</v>
      </c>
      <c r="F3095" s="52"/>
      <c r="G3095" s="134" t="s">
        <v>18804</v>
      </c>
      <c r="H3095" s="134" t="s">
        <v>7173</v>
      </c>
      <c r="I3095" s="52">
        <v>6932485019427</v>
      </c>
      <c r="J3095" s="52">
        <v>194846432221</v>
      </c>
      <c r="K3095" s="52" t="s">
        <v>18940</v>
      </c>
    </row>
    <row r="3096" spans="1:11">
      <c r="A3096" s="52" t="s">
        <v>1513</v>
      </c>
      <c r="B3096" s="52" t="s">
        <v>16807</v>
      </c>
      <c r="C3096" s="128" t="s">
        <v>17558</v>
      </c>
      <c r="D3096" s="52" t="s">
        <v>8759</v>
      </c>
      <c r="E3096" s="52" t="s">
        <v>18079</v>
      </c>
      <c r="F3096" s="52"/>
      <c r="G3096" s="134" t="s">
        <v>18691</v>
      </c>
      <c r="H3096" s="134" t="s">
        <v>1513</v>
      </c>
      <c r="I3096" s="52">
        <v>6932485019434</v>
      </c>
      <c r="J3096" s="52">
        <v>194846432238</v>
      </c>
      <c r="K3096" s="52" t="s">
        <v>18940</v>
      </c>
    </row>
    <row r="3097" spans="1:11">
      <c r="A3097" s="52" t="s">
        <v>976</v>
      </c>
      <c r="B3097" s="52" t="s">
        <v>16998</v>
      </c>
      <c r="C3097" s="128" t="s">
        <v>17751</v>
      </c>
      <c r="D3097" s="52" t="s">
        <v>8759</v>
      </c>
      <c r="E3097" s="52" t="s">
        <v>18176</v>
      </c>
      <c r="F3097" s="52"/>
      <c r="G3097" s="134" t="s">
        <v>18881</v>
      </c>
      <c r="H3097" s="134" t="s">
        <v>976</v>
      </c>
      <c r="I3097" s="52">
        <v>6932485019441</v>
      </c>
      <c r="J3097" s="52" t="e">
        <v>#N/A</v>
      </c>
      <c r="K3097" s="52" t="s">
        <v>18940</v>
      </c>
    </row>
    <row r="3098" spans="1:11">
      <c r="A3098" s="52" t="s">
        <v>292</v>
      </c>
      <c r="B3098" s="52" t="s">
        <v>16833</v>
      </c>
      <c r="C3098" s="128" t="s">
        <v>17584</v>
      </c>
      <c r="D3098" s="52" t="s">
        <v>8759</v>
      </c>
      <c r="E3098" s="52" t="s">
        <v>18095</v>
      </c>
      <c r="F3098" s="52"/>
      <c r="G3098" s="134" t="s">
        <v>18715</v>
      </c>
      <c r="H3098" s="134" t="s">
        <v>292</v>
      </c>
      <c r="I3098" s="52">
        <v>6932485019465</v>
      </c>
      <c r="J3098" s="52" t="e">
        <v>#N/A</v>
      </c>
      <c r="K3098" s="52" t="s">
        <v>18940</v>
      </c>
    </row>
    <row r="3099" spans="1:11">
      <c r="A3099" s="52" t="s">
        <v>1485</v>
      </c>
      <c r="B3099" s="52" t="s">
        <v>16979</v>
      </c>
      <c r="C3099" s="128" t="s">
        <v>17732</v>
      </c>
      <c r="D3099" s="52" t="s">
        <v>8759</v>
      </c>
      <c r="E3099" s="52" t="s">
        <v>18168</v>
      </c>
      <c r="F3099" s="52"/>
      <c r="G3099" s="134" t="s">
        <v>18862</v>
      </c>
      <c r="H3099" s="134" t="s">
        <v>1485</v>
      </c>
      <c r="I3099" s="52">
        <v>6932485020379</v>
      </c>
      <c r="J3099" s="52">
        <v>194846433013</v>
      </c>
      <c r="K3099" s="52" t="s">
        <v>18940</v>
      </c>
    </row>
    <row r="3100" spans="1:11">
      <c r="A3100" s="52" t="s">
        <v>3959</v>
      </c>
      <c r="B3100" s="52" t="s">
        <v>16637</v>
      </c>
      <c r="C3100" s="128" t="s">
        <v>17388</v>
      </c>
      <c r="D3100" s="52" t="s">
        <v>8759</v>
      </c>
      <c r="E3100" s="52"/>
      <c r="F3100" s="52"/>
      <c r="G3100" s="134" t="s">
        <v>18521</v>
      </c>
      <c r="H3100" s="145" t="s">
        <v>3959</v>
      </c>
      <c r="I3100" s="52" t="e">
        <v>#N/A</v>
      </c>
      <c r="J3100" s="52" t="e">
        <v>#N/A</v>
      </c>
      <c r="K3100" s="52" t="s">
        <v>18940</v>
      </c>
    </row>
    <row r="3101" spans="1:11">
      <c r="A3101" s="52" t="s">
        <v>3959</v>
      </c>
      <c r="B3101" s="52" t="s">
        <v>16747</v>
      </c>
      <c r="C3101" s="128" t="s">
        <v>17498</v>
      </c>
      <c r="D3101" s="52" t="s">
        <v>8759</v>
      </c>
      <c r="E3101" s="52"/>
      <c r="F3101" s="52"/>
      <c r="G3101" s="134" t="s">
        <v>18632</v>
      </c>
      <c r="H3101" s="145" t="s">
        <v>3959</v>
      </c>
      <c r="I3101" s="52" t="e">
        <v>#N/A</v>
      </c>
      <c r="J3101" s="52" t="e">
        <v>#N/A</v>
      </c>
      <c r="K3101" s="52" t="s">
        <v>18940</v>
      </c>
    </row>
    <row r="3102" spans="1:11">
      <c r="A3102" s="52" t="s">
        <v>3959</v>
      </c>
      <c r="B3102" s="52" t="s">
        <v>16528</v>
      </c>
      <c r="C3102" s="128" t="s">
        <v>17279</v>
      </c>
      <c r="D3102" s="52" t="s">
        <v>8759</v>
      </c>
      <c r="E3102" s="52"/>
      <c r="F3102" s="52"/>
      <c r="G3102" s="134" t="s">
        <v>18410</v>
      </c>
      <c r="H3102" s="145" t="s">
        <v>3959</v>
      </c>
      <c r="I3102" s="52">
        <v>6932485019205</v>
      </c>
      <c r="J3102" s="52">
        <v>194846432023</v>
      </c>
      <c r="K3102" s="52" t="s">
        <v>18940</v>
      </c>
    </row>
    <row r="3103" spans="1:11">
      <c r="A3103" s="52" t="s">
        <v>3959</v>
      </c>
      <c r="B3103" s="52" t="s">
        <v>16980</v>
      </c>
      <c r="C3103" s="128" t="s">
        <v>17733</v>
      </c>
      <c r="D3103" s="52" t="s">
        <v>8759</v>
      </c>
      <c r="E3103" s="52"/>
      <c r="F3103" s="52"/>
      <c r="G3103" s="134" t="s">
        <v>18863</v>
      </c>
      <c r="H3103" s="145" t="s">
        <v>3959</v>
      </c>
      <c r="I3103" s="52" t="e">
        <v>#N/A</v>
      </c>
      <c r="J3103" s="52" t="e">
        <v>#N/A</v>
      </c>
      <c r="K3103" s="52" t="s">
        <v>18940</v>
      </c>
    </row>
    <row r="3104" spans="1:11">
      <c r="A3104" s="52" t="s">
        <v>1487</v>
      </c>
      <c r="B3104" s="52" t="s">
        <v>16938</v>
      </c>
      <c r="C3104" s="128" t="s">
        <v>17691</v>
      </c>
      <c r="D3104" s="52" t="s">
        <v>8759</v>
      </c>
      <c r="E3104" s="52"/>
      <c r="F3104" s="52"/>
      <c r="G3104" s="134" t="s">
        <v>18822</v>
      </c>
      <c r="H3104" s="134" t="s">
        <v>1487</v>
      </c>
      <c r="I3104" s="52">
        <v>6932485017959</v>
      </c>
      <c r="J3104" s="52">
        <v>194846431064</v>
      </c>
      <c r="K3104" s="52" t="s">
        <v>18940</v>
      </c>
    </row>
    <row r="3105" spans="1:11">
      <c r="A3105" s="52" t="s">
        <v>10956</v>
      </c>
      <c r="B3105" s="52" t="s">
        <v>16482</v>
      </c>
      <c r="C3105" s="128" t="s">
        <v>17233</v>
      </c>
      <c r="D3105" s="52" t="s">
        <v>8759</v>
      </c>
      <c r="E3105" s="52" t="s">
        <v>17896</v>
      </c>
      <c r="F3105" s="52"/>
      <c r="G3105" s="134" t="s">
        <v>18363</v>
      </c>
      <c r="H3105" s="134" t="s">
        <v>10956</v>
      </c>
      <c r="I3105" s="52">
        <v>6932485019144</v>
      </c>
      <c r="J3105" s="52">
        <v>194846431965</v>
      </c>
      <c r="K3105" s="52" t="s">
        <v>18940</v>
      </c>
    </row>
    <row r="3106" spans="1:11">
      <c r="A3106" s="52" t="s">
        <v>976</v>
      </c>
      <c r="B3106" s="52" t="s">
        <v>16896</v>
      </c>
      <c r="C3106" s="128" t="s">
        <v>17649</v>
      </c>
      <c r="D3106" s="52" t="s">
        <v>8759</v>
      </c>
      <c r="E3106" s="52" t="s">
        <v>18132</v>
      </c>
      <c r="F3106" s="52"/>
      <c r="G3106" s="134" t="s">
        <v>18780</v>
      </c>
      <c r="H3106" s="134" t="s">
        <v>976</v>
      </c>
      <c r="I3106" s="52">
        <v>6932485019151</v>
      </c>
      <c r="J3106" s="52">
        <v>194846431972</v>
      </c>
      <c r="K3106" s="52" t="s">
        <v>18940</v>
      </c>
    </row>
    <row r="3107" spans="1:11">
      <c r="A3107" s="52" t="s">
        <v>7173</v>
      </c>
      <c r="B3107" s="52" t="s">
        <v>17012</v>
      </c>
      <c r="C3107" s="128" t="s">
        <v>17765</v>
      </c>
      <c r="D3107" s="52" t="s">
        <v>8759</v>
      </c>
      <c r="E3107" s="52" t="s">
        <v>18185</v>
      </c>
      <c r="F3107" s="52"/>
      <c r="G3107" s="134" t="s">
        <v>18895</v>
      </c>
      <c r="H3107" s="134" t="s">
        <v>7173</v>
      </c>
      <c r="I3107" s="52">
        <v>6932485019168</v>
      </c>
      <c r="J3107" s="52">
        <v>194846431989</v>
      </c>
      <c r="K3107" s="52" t="s">
        <v>18940</v>
      </c>
    </row>
    <row r="3108" spans="1:11">
      <c r="A3108" s="52" t="s">
        <v>1485</v>
      </c>
      <c r="B3108" s="52" t="s">
        <v>16611</v>
      </c>
      <c r="C3108" s="128" t="s">
        <v>17362</v>
      </c>
      <c r="D3108" s="52" t="s">
        <v>8759</v>
      </c>
      <c r="E3108" s="52" t="s">
        <v>17969</v>
      </c>
      <c r="F3108" s="52"/>
      <c r="G3108" s="134" t="s">
        <v>18494</v>
      </c>
      <c r="H3108" s="134" t="s">
        <v>1485</v>
      </c>
      <c r="I3108" s="52">
        <v>6932485019175</v>
      </c>
      <c r="J3108" s="52">
        <v>194846431996</v>
      </c>
      <c r="K3108" s="52" t="s">
        <v>18940</v>
      </c>
    </row>
    <row r="3109" spans="1:11">
      <c r="A3109" s="52" t="s">
        <v>292</v>
      </c>
      <c r="B3109" s="52" t="s">
        <v>16617</v>
      </c>
      <c r="C3109" s="128" t="s">
        <v>17368</v>
      </c>
      <c r="D3109" s="52" t="s">
        <v>8759</v>
      </c>
      <c r="E3109" s="52" t="s">
        <v>17972</v>
      </c>
      <c r="F3109" s="52"/>
      <c r="G3109" s="134" t="s">
        <v>18500</v>
      </c>
      <c r="H3109" s="134" t="s">
        <v>292</v>
      </c>
      <c r="I3109" s="52">
        <v>6932485019182</v>
      </c>
      <c r="J3109" s="52">
        <v>194846432009</v>
      </c>
      <c r="K3109" s="52" t="s">
        <v>18940</v>
      </c>
    </row>
    <row r="3110" spans="1:11">
      <c r="A3110" s="52" t="s">
        <v>3959</v>
      </c>
      <c r="B3110" s="52" t="s">
        <v>16864</v>
      </c>
      <c r="C3110" s="128" t="s">
        <v>17615</v>
      </c>
      <c r="D3110" s="52" t="s">
        <v>8759</v>
      </c>
      <c r="E3110" s="52"/>
      <c r="F3110" s="52"/>
      <c r="G3110" s="134" t="s">
        <v>18746</v>
      </c>
      <c r="H3110" s="145" t="s">
        <v>3959</v>
      </c>
      <c r="I3110" s="52">
        <v>6932485019199</v>
      </c>
      <c r="J3110" s="52">
        <v>194846432016</v>
      </c>
      <c r="K3110" s="52" t="s">
        <v>18940</v>
      </c>
    </row>
    <row r="3111" spans="1:11">
      <c r="A3111" s="52" t="s">
        <v>17136</v>
      </c>
      <c r="B3111" s="52" t="s">
        <v>16639</v>
      </c>
      <c r="C3111" s="128" t="s">
        <v>17390</v>
      </c>
      <c r="D3111" s="52" t="s">
        <v>8759</v>
      </c>
      <c r="E3111" s="52"/>
      <c r="F3111" s="52"/>
      <c r="G3111" s="134" t="s">
        <v>18523</v>
      </c>
      <c r="H3111" s="134" t="s">
        <v>17136</v>
      </c>
      <c r="I3111" s="52" t="e">
        <v>#N/A</v>
      </c>
      <c r="J3111" s="52" t="e">
        <v>#N/A</v>
      </c>
      <c r="K3111" s="52" t="s">
        <v>18940</v>
      </c>
    </row>
    <row r="3112" spans="1:11">
      <c r="A3112" s="52" t="s">
        <v>3959</v>
      </c>
      <c r="B3112" s="52" t="s">
        <v>16507</v>
      </c>
      <c r="C3112" s="128" t="s">
        <v>17258</v>
      </c>
      <c r="D3112" s="52" t="s">
        <v>8759</v>
      </c>
      <c r="E3112" s="52"/>
      <c r="F3112" s="52"/>
      <c r="G3112" s="134" t="s">
        <v>18389</v>
      </c>
      <c r="H3112" s="145" t="s">
        <v>3959</v>
      </c>
      <c r="I3112" s="52">
        <v>6932485010615</v>
      </c>
      <c r="J3112" s="52">
        <v>194846426688</v>
      </c>
      <c r="K3112" s="52" t="s">
        <v>18940</v>
      </c>
    </row>
    <row r="3113" spans="1:11">
      <c r="A3113" s="52" t="s">
        <v>3959</v>
      </c>
      <c r="B3113" s="52" t="s">
        <v>16959</v>
      </c>
      <c r="C3113" s="128" t="s">
        <v>17712</v>
      </c>
      <c r="D3113" s="52" t="s">
        <v>8759</v>
      </c>
      <c r="E3113" s="52"/>
      <c r="F3113" s="52"/>
      <c r="G3113" s="134" t="s">
        <v>18843</v>
      </c>
      <c r="H3113" s="145" t="s">
        <v>3959</v>
      </c>
      <c r="I3113" s="52">
        <v>6932485011681</v>
      </c>
      <c r="J3113" s="52">
        <v>194846427500</v>
      </c>
      <c r="K3113" s="52" t="s">
        <v>18940</v>
      </c>
    </row>
    <row r="3114" spans="1:11">
      <c r="A3114" s="52" t="s">
        <v>976</v>
      </c>
      <c r="B3114" s="52" t="s">
        <v>16973</v>
      </c>
      <c r="C3114" s="128" t="s">
        <v>17726</v>
      </c>
      <c r="D3114" s="52" t="s">
        <v>8759</v>
      </c>
      <c r="E3114" s="52" t="s">
        <v>18166</v>
      </c>
      <c r="F3114" s="52"/>
      <c r="G3114" s="134" t="s">
        <v>18856</v>
      </c>
      <c r="H3114" s="134" t="s">
        <v>976</v>
      </c>
      <c r="I3114" s="52">
        <v>6932485019632</v>
      </c>
      <c r="J3114" s="52">
        <v>194846432399</v>
      </c>
      <c r="K3114" s="52" t="s">
        <v>18940</v>
      </c>
    </row>
    <row r="3115" spans="1:11">
      <c r="A3115" s="52" t="s">
        <v>762</v>
      </c>
      <c r="B3115" s="52" t="s">
        <v>16791</v>
      </c>
      <c r="C3115" s="128" t="s">
        <v>17542</v>
      </c>
      <c r="D3115" s="52" t="s">
        <v>8759</v>
      </c>
      <c r="E3115" s="52"/>
      <c r="F3115" s="52"/>
      <c r="G3115" s="134" t="s">
        <v>18675</v>
      </c>
      <c r="H3115" s="134" t="s">
        <v>762</v>
      </c>
      <c r="I3115" s="52">
        <v>6932485018222</v>
      </c>
      <c r="J3115" s="52">
        <v>194846431194</v>
      </c>
      <c r="K3115" s="52" t="s">
        <v>18940</v>
      </c>
    </row>
    <row r="3116" spans="1:11">
      <c r="A3116" s="52" t="s">
        <v>3959</v>
      </c>
      <c r="B3116" s="52" t="s">
        <v>16724</v>
      </c>
      <c r="C3116" s="128" t="s">
        <v>17475</v>
      </c>
      <c r="D3116" s="52" t="s">
        <v>8759</v>
      </c>
      <c r="E3116" s="52"/>
      <c r="F3116" s="52"/>
      <c r="G3116" s="134" t="s">
        <v>18609</v>
      </c>
      <c r="H3116" s="145" t="s">
        <v>3959</v>
      </c>
      <c r="I3116" s="52">
        <v>6932485011711</v>
      </c>
      <c r="J3116" s="52">
        <v>194846427531</v>
      </c>
      <c r="K3116" s="52" t="s">
        <v>18940</v>
      </c>
    </row>
    <row r="3117" spans="1:11">
      <c r="A3117" s="52" t="s">
        <v>3959</v>
      </c>
      <c r="B3117" s="52" t="s">
        <v>16606</v>
      </c>
      <c r="C3117" s="128" t="s">
        <v>17357</v>
      </c>
      <c r="D3117" s="52" t="s">
        <v>8759</v>
      </c>
      <c r="E3117" s="52"/>
      <c r="F3117" s="52"/>
      <c r="G3117" s="134" t="s">
        <v>18489</v>
      </c>
      <c r="H3117" s="145" t="s">
        <v>3959</v>
      </c>
      <c r="I3117" s="52">
        <v>6932485012824</v>
      </c>
      <c r="J3117" s="52">
        <v>194846428682</v>
      </c>
      <c r="K3117" s="52" t="s">
        <v>18940</v>
      </c>
    </row>
    <row r="3118" spans="1:11">
      <c r="A3118" s="52" t="s">
        <v>976</v>
      </c>
      <c r="B3118" s="52" t="s">
        <v>16810</v>
      </c>
      <c r="C3118" s="128" t="s">
        <v>17561</v>
      </c>
      <c r="D3118" s="52" t="s">
        <v>8759</v>
      </c>
      <c r="E3118" s="52" t="s">
        <v>18081</v>
      </c>
      <c r="F3118" s="52"/>
      <c r="G3118" s="134" t="s">
        <v>18694</v>
      </c>
      <c r="H3118" s="134" t="s">
        <v>976</v>
      </c>
      <c r="I3118" s="52">
        <v>6932485019649</v>
      </c>
      <c r="J3118" s="52">
        <v>194846432405</v>
      </c>
      <c r="K3118" s="52" t="s">
        <v>18940</v>
      </c>
    </row>
    <row r="3119" spans="1:11">
      <c r="A3119" s="52" t="s">
        <v>3959</v>
      </c>
      <c r="B3119" s="52" t="s">
        <v>16970</v>
      </c>
      <c r="C3119" s="128" t="s">
        <v>17723</v>
      </c>
      <c r="D3119" s="52" t="s">
        <v>8759</v>
      </c>
      <c r="E3119" s="52"/>
      <c r="F3119" s="52"/>
      <c r="G3119" s="134" t="s">
        <v>18854</v>
      </c>
      <c r="H3119" s="145" t="s">
        <v>3959</v>
      </c>
      <c r="I3119" s="52" t="e">
        <v>#N/A</v>
      </c>
      <c r="J3119" s="52" t="e">
        <v>#N/A</v>
      </c>
      <c r="K3119" s="52" t="s">
        <v>18940</v>
      </c>
    </row>
    <row r="3120" spans="1:11">
      <c r="A3120" s="52" t="s">
        <v>17121</v>
      </c>
      <c r="B3120" s="52" t="s">
        <v>16675</v>
      </c>
      <c r="C3120" s="128" t="s">
        <v>17425</v>
      </c>
      <c r="D3120" s="52" t="s">
        <v>8759</v>
      </c>
      <c r="E3120" s="52"/>
      <c r="F3120" s="52"/>
      <c r="G3120" s="134" t="s">
        <v>18559</v>
      </c>
      <c r="H3120" s="134" t="s">
        <v>17121</v>
      </c>
      <c r="I3120" s="52">
        <v>6932485022410</v>
      </c>
      <c r="J3120" s="52">
        <v>194846435031</v>
      </c>
      <c r="K3120" s="52" t="s">
        <v>18940</v>
      </c>
    </row>
    <row r="3121" spans="1:11">
      <c r="A3121" s="52" t="s">
        <v>18215</v>
      </c>
      <c r="B3121" s="52" t="s">
        <v>17027</v>
      </c>
      <c r="C3121" s="128" t="s">
        <v>17780</v>
      </c>
      <c r="D3121" s="52" t="s">
        <v>8759</v>
      </c>
      <c r="E3121" s="52"/>
      <c r="F3121" s="52"/>
      <c r="G3121" s="134" t="s">
        <v>18911</v>
      </c>
      <c r="H3121" s="134" t="s">
        <v>18215</v>
      </c>
      <c r="I3121" s="52">
        <v>6932485022427</v>
      </c>
      <c r="J3121" s="52">
        <v>194846435048</v>
      </c>
      <c r="K3121" s="52" t="s">
        <v>18940</v>
      </c>
    </row>
    <row r="3122" spans="1:11">
      <c r="A3122" s="52" t="s">
        <v>17109</v>
      </c>
      <c r="B3122" s="52" t="s">
        <v>16553</v>
      </c>
      <c r="C3122" s="128" t="s">
        <v>17304</v>
      </c>
      <c r="D3122" s="52" t="s">
        <v>8759</v>
      </c>
      <c r="E3122" s="52"/>
      <c r="F3122" s="52"/>
      <c r="G3122" s="134" t="s">
        <v>18435</v>
      </c>
      <c r="H3122" s="134" t="s">
        <v>17109</v>
      </c>
      <c r="I3122" s="52">
        <v>6932485022434</v>
      </c>
      <c r="J3122" s="52">
        <v>194846435055</v>
      </c>
      <c r="K3122" s="52" t="s">
        <v>18940</v>
      </c>
    </row>
    <row r="3123" spans="1:11">
      <c r="A3123" s="52" t="s">
        <v>3959</v>
      </c>
      <c r="B3123" s="52" t="s">
        <v>16887</v>
      </c>
      <c r="C3123" s="128" t="s">
        <v>17640</v>
      </c>
      <c r="D3123" s="52" t="s">
        <v>8759</v>
      </c>
      <c r="E3123" s="52"/>
      <c r="F3123" s="52"/>
      <c r="G3123" s="134" t="s">
        <v>18771</v>
      </c>
      <c r="H3123" s="145" t="s">
        <v>3959</v>
      </c>
      <c r="I3123" s="52" t="e">
        <v>#N/A</v>
      </c>
      <c r="J3123" s="52" t="e">
        <v>#N/A</v>
      </c>
      <c r="K3123" s="52" t="s">
        <v>18940</v>
      </c>
    </row>
    <row r="3124" spans="1:11">
      <c r="A3124" s="52" t="s">
        <v>3959</v>
      </c>
      <c r="B3124" s="52" t="s">
        <v>16616</v>
      </c>
      <c r="C3124" s="128" t="s">
        <v>17367</v>
      </c>
      <c r="D3124" s="52" t="s">
        <v>8759</v>
      </c>
      <c r="E3124" s="52"/>
      <c r="F3124" s="52"/>
      <c r="G3124" s="134" t="s">
        <v>18499</v>
      </c>
      <c r="H3124" s="145" t="s">
        <v>3959</v>
      </c>
      <c r="I3124" s="52" t="e">
        <v>#N/A</v>
      </c>
      <c r="J3124" s="52" t="e">
        <v>#N/A</v>
      </c>
      <c r="K3124" s="52" t="s">
        <v>18940</v>
      </c>
    </row>
    <row r="3125" spans="1:11">
      <c r="A3125" s="52" t="s">
        <v>3959</v>
      </c>
      <c r="B3125" s="52" t="s">
        <v>16534</v>
      </c>
      <c r="C3125" s="128" t="s">
        <v>17285</v>
      </c>
      <c r="D3125" s="52" t="s">
        <v>8759</v>
      </c>
      <c r="E3125" s="52"/>
      <c r="F3125" s="52"/>
      <c r="G3125" s="134" t="s">
        <v>18416</v>
      </c>
      <c r="H3125" s="145" t="s">
        <v>3959</v>
      </c>
      <c r="I3125" s="52" t="e">
        <v>#N/A</v>
      </c>
      <c r="J3125" s="52" t="e">
        <v>#N/A</v>
      </c>
      <c r="K3125" s="52" t="s">
        <v>18940</v>
      </c>
    </row>
    <row r="3126" spans="1:11">
      <c r="A3126" s="52" t="s">
        <v>3959</v>
      </c>
      <c r="B3126" s="52" t="s">
        <v>16441</v>
      </c>
      <c r="C3126" s="128" t="s">
        <v>17192</v>
      </c>
      <c r="D3126" s="52" t="s">
        <v>8759</v>
      </c>
      <c r="E3126" s="52"/>
      <c r="F3126" s="52"/>
      <c r="G3126" s="134" t="s">
        <v>18322</v>
      </c>
      <c r="H3126" s="145" t="s">
        <v>3959</v>
      </c>
      <c r="I3126" s="52" t="e">
        <v>#N/A</v>
      </c>
      <c r="J3126" s="52" t="e">
        <v>#N/A</v>
      </c>
      <c r="K3126" s="52" t="s">
        <v>18940</v>
      </c>
    </row>
    <row r="3127" spans="1:11">
      <c r="A3127" s="52" t="s">
        <v>3959</v>
      </c>
      <c r="B3127" s="52" t="s">
        <v>16533</v>
      </c>
      <c r="C3127" s="128" t="s">
        <v>17284</v>
      </c>
      <c r="D3127" s="52" t="s">
        <v>8759</v>
      </c>
      <c r="E3127" s="52"/>
      <c r="F3127" s="52"/>
      <c r="G3127" s="134" t="s">
        <v>18415</v>
      </c>
      <c r="H3127" s="145" t="s">
        <v>3959</v>
      </c>
      <c r="I3127" s="52" t="e">
        <v>#N/A</v>
      </c>
      <c r="J3127" s="52" t="e">
        <v>#N/A</v>
      </c>
      <c r="K3127" s="52" t="s">
        <v>18940</v>
      </c>
    </row>
    <row r="3128" spans="1:11">
      <c r="A3128" s="52" t="s">
        <v>3959</v>
      </c>
      <c r="B3128" s="52" t="s">
        <v>16687</v>
      </c>
      <c r="C3128" s="128" t="s">
        <v>17437</v>
      </c>
      <c r="D3128" s="52" t="s">
        <v>8759</v>
      </c>
      <c r="E3128" s="52"/>
      <c r="F3128" s="52"/>
      <c r="G3128" s="134" t="s">
        <v>18571</v>
      </c>
      <c r="H3128" s="145" t="s">
        <v>3959</v>
      </c>
      <c r="I3128" s="52" t="e">
        <v>#N/A</v>
      </c>
      <c r="J3128" s="52" t="e">
        <v>#N/A</v>
      </c>
      <c r="K3128" s="52" t="s">
        <v>18940</v>
      </c>
    </row>
    <row r="3129" spans="1:11">
      <c r="A3129" s="52" t="s">
        <v>14781</v>
      </c>
      <c r="B3129" s="52" t="s">
        <v>16481</v>
      </c>
      <c r="C3129" s="128" t="s">
        <v>17232</v>
      </c>
      <c r="D3129" s="52" t="s">
        <v>8759</v>
      </c>
      <c r="E3129" s="52" t="s">
        <v>17895</v>
      </c>
      <c r="F3129" s="52"/>
      <c r="G3129" s="134" t="s">
        <v>18362</v>
      </c>
      <c r="H3129" s="134" t="s">
        <v>14781</v>
      </c>
      <c r="I3129" s="52">
        <v>6932485020423</v>
      </c>
      <c r="J3129" s="52">
        <v>194846433068</v>
      </c>
      <c r="K3129" s="52" t="s">
        <v>18940</v>
      </c>
    </row>
    <row r="3130" spans="1:11">
      <c r="A3130" s="52" t="s">
        <v>946</v>
      </c>
      <c r="B3130" s="52" t="s">
        <v>16823</v>
      </c>
      <c r="C3130" s="128" t="s">
        <v>17574</v>
      </c>
      <c r="D3130" s="52" t="s">
        <v>8759</v>
      </c>
      <c r="E3130" s="52" t="s">
        <v>18089</v>
      </c>
      <c r="F3130" s="52"/>
      <c r="G3130" s="134" t="s">
        <v>18707</v>
      </c>
      <c r="H3130" s="134" t="s">
        <v>946</v>
      </c>
      <c r="I3130" s="52">
        <v>6932485020430</v>
      </c>
      <c r="J3130" s="52">
        <v>194846433075</v>
      </c>
      <c r="K3130" s="52" t="s">
        <v>18940</v>
      </c>
    </row>
    <row r="3131" spans="1:11">
      <c r="A3131" s="52" t="s">
        <v>18283</v>
      </c>
      <c r="B3131" s="52" t="s">
        <v>16997</v>
      </c>
      <c r="C3131" s="128" t="s">
        <v>17750</v>
      </c>
      <c r="D3131" s="52" t="s">
        <v>8759</v>
      </c>
      <c r="E3131" s="52" t="s">
        <v>18175</v>
      </c>
      <c r="F3131" s="52"/>
      <c r="G3131" s="134" t="s">
        <v>18880</v>
      </c>
      <c r="H3131" s="134" t="s">
        <v>18283</v>
      </c>
      <c r="I3131" s="52">
        <v>6932485020447</v>
      </c>
      <c r="J3131" s="52">
        <v>194846433082</v>
      </c>
      <c r="K3131" s="52" t="s">
        <v>18940</v>
      </c>
    </row>
    <row r="3132" spans="1:11">
      <c r="A3132" s="52" t="s">
        <v>976</v>
      </c>
      <c r="B3132" s="52" t="s">
        <v>16473</v>
      </c>
      <c r="C3132" s="128" t="s">
        <v>17224</v>
      </c>
      <c r="D3132" s="52" t="s">
        <v>8759</v>
      </c>
      <c r="E3132" s="52" t="s">
        <v>17890</v>
      </c>
      <c r="F3132" s="52"/>
      <c r="G3132" s="134" t="s">
        <v>18354</v>
      </c>
      <c r="H3132" s="134" t="s">
        <v>976</v>
      </c>
      <c r="I3132" s="52">
        <v>6932485020935</v>
      </c>
      <c r="J3132" s="52">
        <v>194846433525</v>
      </c>
      <c r="K3132" s="52" t="s">
        <v>18940</v>
      </c>
    </row>
    <row r="3133" spans="1:11">
      <c r="A3133" s="52" t="s">
        <v>18295</v>
      </c>
      <c r="B3133" s="52" t="s">
        <v>17026</v>
      </c>
      <c r="C3133" s="128" t="s">
        <v>17779</v>
      </c>
      <c r="D3133" s="52" t="s">
        <v>8759</v>
      </c>
      <c r="E3133" s="52" t="s">
        <v>18194</v>
      </c>
      <c r="F3133" s="52"/>
      <c r="G3133" s="134" t="s">
        <v>18910</v>
      </c>
      <c r="H3133" s="134" t="s">
        <v>18295</v>
      </c>
      <c r="I3133" s="52">
        <v>6932485020942</v>
      </c>
      <c r="J3133" s="52">
        <v>194846433532</v>
      </c>
      <c r="K3133" s="52" t="s">
        <v>18940</v>
      </c>
    </row>
    <row r="3134" spans="1:11">
      <c r="A3134" s="52" t="s">
        <v>17083</v>
      </c>
      <c r="B3134" s="52" t="s">
        <v>16492</v>
      </c>
      <c r="C3134" s="128" t="s">
        <v>17242</v>
      </c>
      <c r="D3134" s="52" t="s">
        <v>8759</v>
      </c>
      <c r="E3134" s="52" t="s">
        <v>17900</v>
      </c>
      <c r="F3134" s="52"/>
      <c r="G3134" s="134" t="s">
        <v>18373</v>
      </c>
      <c r="H3134" s="134" t="s">
        <v>17083</v>
      </c>
      <c r="I3134" s="52">
        <v>6932485020959</v>
      </c>
      <c r="J3134" s="52">
        <v>194846433549</v>
      </c>
      <c r="K3134" s="52" t="s">
        <v>18940</v>
      </c>
    </row>
    <row r="3135" spans="1:11">
      <c r="A3135" s="52" t="s">
        <v>18242</v>
      </c>
      <c r="B3135" s="52" t="s">
        <v>16848</v>
      </c>
      <c r="C3135" s="128" t="s">
        <v>17599</v>
      </c>
      <c r="D3135" s="52" t="s">
        <v>8759</v>
      </c>
      <c r="E3135" s="52" t="s">
        <v>18103</v>
      </c>
      <c r="F3135" s="52"/>
      <c r="G3135" s="134" t="s">
        <v>18730</v>
      </c>
      <c r="H3135" s="134" t="s">
        <v>18242</v>
      </c>
      <c r="I3135" s="52">
        <v>6932485020966</v>
      </c>
      <c r="J3135" s="52">
        <v>194846433556</v>
      </c>
      <c r="K3135" s="52" t="s">
        <v>18940</v>
      </c>
    </row>
    <row r="3136" spans="1:11">
      <c r="A3136" s="52" t="s">
        <v>17143</v>
      </c>
      <c r="B3136" s="52" t="s">
        <v>16660</v>
      </c>
      <c r="C3136" s="128" t="s">
        <v>17410</v>
      </c>
      <c r="D3136" s="52" t="s">
        <v>8759</v>
      </c>
      <c r="E3136" s="52" t="s">
        <v>18001</v>
      </c>
      <c r="F3136" s="52"/>
      <c r="G3136" s="134" t="s">
        <v>18544</v>
      </c>
      <c r="H3136" s="134" t="s">
        <v>17143</v>
      </c>
      <c r="I3136" s="52">
        <v>6932485020973</v>
      </c>
      <c r="J3136" s="52">
        <v>194846433563</v>
      </c>
      <c r="K3136" s="52" t="s">
        <v>18940</v>
      </c>
    </row>
    <row r="3137" spans="1:11">
      <c r="A3137" s="52" t="s">
        <v>3959</v>
      </c>
      <c r="B3137" s="52" t="s">
        <v>17008</v>
      </c>
      <c r="C3137" s="128" t="s">
        <v>17761</v>
      </c>
      <c r="D3137" s="52" t="s">
        <v>8759</v>
      </c>
      <c r="E3137" s="52"/>
      <c r="F3137" s="52"/>
      <c r="G3137" s="134" t="s">
        <v>18891</v>
      </c>
      <c r="H3137" s="145" t="s">
        <v>3959</v>
      </c>
      <c r="I3137" s="52" t="e">
        <v>#N/A</v>
      </c>
      <c r="J3137" s="52" t="e">
        <v>#N/A</v>
      </c>
      <c r="K3137" s="52" t="s">
        <v>18940</v>
      </c>
    </row>
    <row r="3138" spans="1:11">
      <c r="A3138" s="52" t="s">
        <v>3959</v>
      </c>
      <c r="B3138" s="52" t="s">
        <v>16496</v>
      </c>
      <c r="C3138" s="128" t="s">
        <v>17246</v>
      </c>
      <c r="D3138" s="52" t="s">
        <v>8759</v>
      </c>
      <c r="E3138" s="52"/>
      <c r="F3138" s="52"/>
      <c r="G3138" s="134" t="s">
        <v>18377</v>
      </c>
      <c r="H3138" s="145" t="s">
        <v>3959</v>
      </c>
      <c r="I3138" s="52" t="e">
        <v>#N/A</v>
      </c>
      <c r="J3138" s="52" t="e">
        <v>#N/A</v>
      </c>
      <c r="K3138" s="52" t="s">
        <v>18940</v>
      </c>
    </row>
    <row r="3139" spans="1:11">
      <c r="A3139" s="52" t="s">
        <v>3959</v>
      </c>
      <c r="B3139" s="52" t="s">
        <v>16714</v>
      </c>
      <c r="C3139" s="128" t="s">
        <v>17465</v>
      </c>
      <c r="D3139" s="52" t="s">
        <v>8759</v>
      </c>
      <c r="E3139" s="52"/>
      <c r="F3139" s="52"/>
      <c r="G3139" s="134" t="s">
        <v>18598</v>
      </c>
      <c r="H3139" s="145" t="s">
        <v>3959</v>
      </c>
      <c r="I3139" s="52" t="e">
        <v>#N/A</v>
      </c>
      <c r="J3139" s="52" t="e">
        <v>#N/A</v>
      </c>
      <c r="K3139" s="52" t="s">
        <v>18940</v>
      </c>
    </row>
    <row r="3140" spans="1:11">
      <c r="A3140" s="52" t="s">
        <v>976</v>
      </c>
      <c r="B3140" s="52" t="s">
        <v>16961</v>
      </c>
      <c r="C3140" s="128" t="s">
        <v>17714</v>
      </c>
      <c r="D3140" s="52" t="s">
        <v>8759</v>
      </c>
      <c r="E3140" s="52" t="s">
        <v>18161</v>
      </c>
      <c r="F3140" s="52"/>
      <c r="G3140" s="134" t="s">
        <v>18845</v>
      </c>
      <c r="H3140" s="134" t="s">
        <v>976</v>
      </c>
      <c r="I3140" s="52">
        <v>6932485019106</v>
      </c>
      <c r="J3140" s="52">
        <v>194846431927</v>
      </c>
      <c r="K3140" s="52" t="s">
        <v>18940</v>
      </c>
    </row>
    <row r="3141" spans="1:11">
      <c r="A3141" s="52" t="s">
        <v>995</v>
      </c>
      <c r="B3141" s="52" t="s">
        <v>16635</v>
      </c>
      <c r="C3141" s="128" t="s">
        <v>17386</v>
      </c>
      <c r="D3141" s="52" t="s">
        <v>8759</v>
      </c>
      <c r="E3141" s="52" t="s">
        <v>17985</v>
      </c>
      <c r="F3141" s="52"/>
      <c r="G3141" s="134" t="s">
        <v>18519</v>
      </c>
      <c r="H3141" s="134" t="s">
        <v>995</v>
      </c>
      <c r="I3141" s="52">
        <v>6932485019113</v>
      </c>
      <c r="J3141" s="52">
        <v>194846431934</v>
      </c>
      <c r="K3141" s="52" t="s">
        <v>18940</v>
      </c>
    </row>
    <row r="3142" spans="1:11">
      <c r="A3142" s="52" t="s">
        <v>15252</v>
      </c>
      <c r="B3142" s="52" t="s">
        <v>16723</v>
      </c>
      <c r="C3142" s="128" t="s">
        <v>17474</v>
      </c>
      <c r="D3142" s="52" t="s">
        <v>8759</v>
      </c>
      <c r="E3142" s="52" t="s">
        <v>18032</v>
      </c>
      <c r="F3142" s="52"/>
      <c r="G3142" s="134" t="s">
        <v>18608</v>
      </c>
      <c r="H3142" s="134" t="s">
        <v>15252</v>
      </c>
      <c r="I3142" s="52">
        <v>6932485019120</v>
      </c>
      <c r="J3142" s="52">
        <v>194846431941</v>
      </c>
      <c r="K3142" s="52" t="s">
        <v>18940</v>
      </c>
    </row>
    <row r="3143" spans="1:11">
      <c r="A3143" s="52" t="s">
        <v>943</v>
      </c>
      <c r="B3143" s="52" t="s">
        <v>16518</v>
      </c>
      <c r="C3143" s="128" t="s">
        <v>17269</v>
      </c>
      <c r="D3143" s="52" t="s">
        <v>8759</v>
      </c>
      <c r="E3143" s="52" t="s">
        <v>17918</v>
      </c>
      <c r="F3143" s="52"/>
      <c r="G3143" s="134" t="s">
        <v>18400</v>
      </c>
      <c r="H3143" s="134" t="s">
        <v>943</v>
      </c>
      <c r="I3143" s="52">
        <v>6932485019137</v>
      </c>
      <c r="J3143" s="52">
        <v>194846431958</v>
      </c>
      <c r="K3143" s="52" t="s">
        <v>18940</v>
      </c>
    </row>
    <row r="3144" spans="1:11">
      <c r="A3144" s="52" t="s">
        <v>14781</v>
      </c>
      <c r="B3144" s="52" t="s">
        <v>16871</v>
      </c>
      <c r="C3144" s="128" t="s">
        <v>17622</v>
      </c>
      <c r="D3144" s="52" t="s">
        <v>8759</v>
      </c>
      <c r="E3144" s="52" t="s">
        <v>18116</v>
      </c>
      <c r="F3144" s="52"/>
      <c r="G3144" s="134" t="s">
        <v>18753</v>
      </c>
      <c r="H3144" s="134" t="s">
        <v>14781</v>
      </c>
      <c r="I3144" s="52">
        <v>6932485021789</v>
      </c>
      <c r="J3144" s="52">
        <v>194846434386</v>
      </c>
      <c r="K3144" s="52" t="s">
        <v>18940</v>
      </c>
    </row>
    <row r="3145" spans="1:11">
      <c r="A3145" s="52" t="s">
        <v>17138</v>
      </c>
      <c r="B3145" s="52" t="s">
        <v>16641</v>
      </c>
      <c r="C3145" s="128" t="s">
        <v>17392</v>
      </c>
      <c r="D3145" s="52" t="s">
        <v>8759</v>
      </c>
      <c r="E3145" s="52" t="s">
        <v>17988</v>
      </c>
      <c r="F3145" s="52"/>
      <c r="G3145" s="134" t="s">
        <v>18525</v>
      </c>
      <c r="H3145" s="134" t="s">
        <v>17138</v>
      </c>
      <c r="I3145" s="52">
        <v>6932485021796</v>
      </c>
      <c r="J3145" s="52">
        <v>194846434393</v>
      </c>
      <c r="K3145" s="52" t="s">
        <v>18940</v>
      </c>
    </row>
    <row r="3146" spans="1:11">
      <c r="A3146" s="52" t="s">
        <v>3959</v>
      </c>
      <c r="B3146" s="52" t="s">
        <v>16767</v>
      </c>
      <c r="C3146" s="128" t="s">
        <v>17518</v>
      </c>
      <c r="D3146" s="52" t="s">
        <v>8759</v>
      </c>
      <c r="E3146" s="52"/>
      <c r="F3146" s="52"/>
      <c r="G3146" s="134" t="s">
        <v>18651</v>
      </c>
      <c r="H3146" s="145" t="s">
        <v>3959</v>
      </c>
      <c r="I3146" s="52" t="e">
        <v>#N/A</v>
      </c>
      <c r="J3146" s="52" t="e">
        <v>#N/A</v>
      </c>
      <c r="K3146" s="52" t="s">
        <v>18940</v>
      </c>
    </row>
    <row r="3147" spans="1:11">
      <c r="A3147" s="52" t="s">
        <v>17089</v>
      </c>
      <c r="B3147" s="52" t="s">
        <v>16865</v>
      </c>
      <c r="C3147" s="128" t="s">
        <v>17616</v>
      </c>
      <c r="D3147" s="52" t="s">
        <v>8759</v>
      </c>
      <c r="E3147" s="52" t="s">
        <v>18112</v>
      </c>
      <c r="F3147" s="52"/>
      <c r="G3147" s="134" t="s">
        <v>18747</v>
      </c>
      <c r="H3147" s="134" t="s">
        <v>17089</v>
      </c>
      <c r="I3147" s="52">
        <v>6932485021802</v>
      </c>
      <c r="J3147" s="52">
        <v>194846434409</v>
      </c>
      <c r="K3147" s="52" t="s">
        <v>18940</v>
      </c>
    </row>
    <row r="3148" spans="1:11">
      <c r="A3148" s="52" t="s">
        <v>14781</v>
      </c>
      <c r="B3148" s="52" t="s">
        <v>16775</v>
      </c>
      <c r="C3148" s="128" t="s">
        <v>17526</v>
      </c>
      <c r="D3148" s="52" t="s">
        <v>8759</v>
      </c>
      <c r="E3148" s="52" t="s">
        <v>18057</v>
      </c>
      <c r="F3148" s="52"/>
      <c r="G3148" s="134" t="s">
        <v>18659</v>
      </c>
      <c r="H3148" s="134" t="s">
        <v>14781</v>
      </c>
      <c r="I3148" s="52">
        <v>6932485021819</v>
      </c>
      <c r="J3148" s="52">
        <v>194846434416</v>
      </c>
      <c r="K3148" s="52" t="s">
        <v>18940</v>
      </c>
    </row>
    <row r="3149" spans="1:11">
      <c r="A3149" s="52" t="s">
        <v>17089</v>
      </c>
      <c r="B3149" s="52" t="s">
        <v>16843</v>
      </c>
      <c r="C3149" s="128" t="s">
        <v>17594</v>
      </c>
      <c r="D3149" s="52" t="s">
        <v>8759</v>
      </c>
      <c r="E3149" s="52"/>
      <c r="F3149" s="52"/>
      <c r="G3149" s="134" t="s">
        <v>18725</v>
      </c>
      <c r="H3149" s="134" t="s">
        <v>17089</v>
      </c>
      <c r="I3149" s="52">
        <v>6932485021826</v>
      </c>
      <c r="J3149" s="52">
        <v>194846434423</v>
      </c>
      <c r="K3149" s="52" t="s">
        <v>18940</v>
      </c>
    </row>
    <row r="3150" spans="1:11">
      <c r="A3150" s="52" t="s">
        <v>17089</v>
      </c>
      <c r="B3150" s="52" t="s">
        <v>16504</v>
      </c>
      <c r="C3150" s="128" t="s">
        <v>17254</v>
      </c>
      <c r="D3150" s="52" t="s">
        <v>8759</v>
      </c>
      <c r="E3150" s="52" t="s">
        <v>17905</v>
      </c>
      <c r="F3150" s="52"/>
      <c r="G3150" s="134" t="s">
        <v>18385</v>
      </c>
      <c r="H3150" s="134" t="s">
        <v>17089</v>
      </c>
      <c r="I3150" s="52">
        <v>6932485022281</v>
      </c>
      <c r="J3150" s="52">
        <v>194846434874</v>
      </c>
      <c r="K3150" s="52" t="s">
        <v>18940</v>
      </c>
    </row>
    <row r="3151" spans="1:11">
      <c r="A3151" s="52" t="s">
        <v>3959</v>
      </c>
      <c r="B3151" s="52" t="s">
        <v>16910</v>
      </c>
      <c r="C3151" s="128" t="s">
        <v>17663</v>
      </c>
      <c r="D3151" s="52" t="s">
        <v>8759</v>
      </c>
      <c r="E3151" s="52"/>
      <c r="F3151" s="52"/>
      <c r="G3151" s="134" t="s">
        <v>18794</v>
      </c>
      <c r="H3151" s="145" t="s">
        <v>3959</v>
      </c>
      <c r="I3151" s="52" t="e">
        <v>#N/A</v>
      </c>
      <c r="J3151" s="52" t="e">
        <v>#N/A</v>
      </c>
      <c r="K3151" s="52" t="s">
        <v>18940</v>
      </c>
    </row>
    <row r="3152" spans="1:11">
      <c r="A3152" s="52" t="s">
        <v>14585</v>
      </c>
      <c r="B3152" s="52" t="s">
        <v>16664</v>
      </c>
      <c r="C3152" s="128" t="s">
        <v>17414</v>
      </c>
      <c r="D3152" s="52" t="s">
        <v>8759</v>
      </c>
      <c r="E3152" s="52" t="s">
        <v>18002</v>
      </c>
      <c r="F3152" s="52"/>
      <c r="G3152" s="134" t="s">
        <v>18548</v>
      </c>
      <c r="H3152" s="134" t="s">
        <v>14585</v>
      </c>
      <c r="I3152" s="52">
        <v>6932485021383</v>
      </c>
      <c r="J3152" s="52">
        <v>194846433983</v>
      </c>
      <c r="K3152" s="52" t="s">
        <v>18940</v>
      </c>
    </row>
    <row r="3153" spans="1:11">
      <c r="A3153" s="52" t="s">
        <v>17117</v>
      </c>
      <c r="B3153" s="52" t="s">
        <v>16568</v>
      </c>
      <c r="C3153" s="128" t="s">
        <v>17319</v>
      </c>
      <c r="D3153" s="52" t="s">
        <v>8759</v>
      </c>
      <c r="E3153" s="52" t="s">
        <v>17944</v>
      </c>
      <c r="F3153" s="52"/>
      <c r="G3153" s="134" t="s">
        <v>18450</v>
      </c>
      <c r="H3153" s="134" t="s">
        <v>17117</v>
      </c>
      <c r="I3153" s="52">
        <v>6932485021390</v>
      </c>
      <c r="J3153" s="52">
        <v>194846433990</v>
      </c>
      <c r="K3153" s="52" t="s">
        <v>18940</v>
      </c>
    </row>
    <row r="3154" spans="1:11">
      <c r="A3154" s="52" t="s">
        <v>14781</v>
      </c>
      <c r="B3154" s="52" t="s">
        <v>16934</v>
      </c>
      <c r="C3154" s="128" t="s">
        <v>17687</v>
      </c>
      <c r="D3154" s="52" t="s">
        <v>8759</v>
      </c>
      <c r="E3154" s="52" t="s">
        <v>18149</v>
      </c>
      <c r="F3154" s="52"/>
      <c r="G3154" s="134" t="s">
        <v>18818</v>
      </c>
      <c r="H3154" s="134" t="s">
        <v>14781</v>
      </c>
      <c r="I3154" s="52">
        <v>6932485021406</v>
      </c>
      <c r="J3154" s="52">
        <v>194846434003</v>
      </c>
      <c r="K3154" s="52" t="s">
        <v>18940</v>
      </c>
    </row>
    <row r="3155" spans="1:11">
      <c r="A3155" s="52" t="s">
        <v>14562</v>
      </c>
      <c r="B3155" s="52" t="s">
        <v>16921</v>
      </c>
      <c r="C3155" s="128" t="s">
        <v>17674</v>
      </c>
      <c r="D3155" s="52" t="s">
        <v>8759</v>
      </c>
      <c r="E3155" s="52" t="s">
        <v>18139</v>
      </c>
      <c r="F3155" s="52"/>
      <c r="G3155" s="134" t="s">
        <v>18805</v>
      </c>
      <c r="H3155" s="134" t="s">
        <v>14562</v>
      </c>
      <c r="I3155" s="52">
        <v>6932485021413</v>
      </c>
      <c r="J3155" s="52">
        <v>194846434010</v>
      </c>
      <c r="K3155" s="52" t="s">
        <v>18940</v>
      </c>
    </row>
    <row r="3156" spans="1:11">
      <c r="A3156" s="52" t="s">
        <v>18281</v>
      </c>
      <c r="B3156" s="52" t="s">
        <v>16995</v>
      </c>
      <c r="C3156" s="128" t="s">
        <v>17748</v>
      </c>
      <c r="D3156" s="52" t="s">
        <v>8759</v>
      </c>
      <c r="E3156" s="52" t="s">
        <v>18173</v>
      </c>
      <c r="F3156" s="52"/>
      <c r="G3156" s="134" t="s">
        <v>18878</v>
      </c>
      <c r="H3156" s="134" t="s">
        <v>18281</v>
      </c>
      <c r="I3156" s="52">
        <v>6932485021420</v>
      </c>
      <c r="J3156" s="52">
        <v>194846434027</v>
      </c>
      <c r="K3156" s="52" t="s">
        <v>18940</v>
      </c>
    </row>
    <row r="3157" spans="1:11">
      <c r="A3157" s="52" t="s">
        <v>17094</v>
      </c>
      <c r="B3157" s="52" t="s">
        <v>16511</v>
      </c>
      <c r="C3157" s="128" t="s">
        <v>17262</v>
      </c>
      <c r="D3157" s="52" t="s">
        <v>8759</v>
      </c>
      <c r="E3157" s="52" t="s">
        <v>17912</v>
      </c>
      <c r="F3157" s="52"/>
      <c r="G3157" s="134" t="s">
        <v>18393</v>
      </c>
      <c r="H3157" s="134" t="s">
        <v>17094</v>
      </c>
      <c r="I3157" s="52">
        <v>6932485021437</v>
      </c>
      <c r="J3157" s="52">
        <v>194846434034</v>
      </c>
      <c r="K3157" s="52" t="s">
        <v>18940</v>
      </c>
    </row>
    <row r="3158" spans="1:11">
      <c r="A3158" s="52" t="s">
        <v>18219</v>
      </c>
      <c r="B3158" s="52" t="s">
        <v>16793</v>
      </c>
      <c r="C3158" s="128" t="s">
        <v>17544</v>
      </c>
      <c r="D3158" s="52" t="s">
        <v>8759</v>
      </c>
      <c r="E3158" s="52" t="s">
        <v>18069</v>
      </c>
      <c r="F3158" s="52"/>
      <c r="G3158" s="134" t="s">
        <v>18677</v>
      </c>
      <c r="H3158" s="134" t="s">
        <v>18219</v>
      </c>
      <c r="I3158" s="52">
        <v>6932485021444</v>
      </c>
      <c r="J3158" s="52">
        <v>194846434041</v>
      </c>
      <c r="K3158" s="52" t="s">
        <v>18940</v>
      </c>
    </row>
    <row r="3159" spans="1:11">
      <c r="A3159" s="52" t="s">
        <v>17148</v>
      </c>
      <c r="B3159" s="52" t="s">
        <v>16680</v>
      </c>
      <c r="C3159" s="128" t="s">
        <v>17430</v>
      </c>
      <c r="D3159" s="52" t="s">
        <v>8759</v>
      </c>
      <c r="E3159" s="52" t="s">
        <v>18007</v>
      </c>
      <c r="F3159" s="52"/>
      <c r="G3159" s="134" t="s">
        <v>18564</v>
      </c>
      <c r="H3159" s="134" t="s">
        <v>17148</v>
      </c>
      <c r="I3159" s="52">
        <v>6932485021451</v>
      </c>
      <c r="J3159" s="52">
        <v>194846434058</v>
      </c>
      <c r="K3159" s="52" t="s">
        <v>18940</v>
      </c>
    </row>
    <row r="3160" spans="1:11">
      <c r="A3160" s="52" t="s">
        <v>17141</v>
      </c>
      <c r="B3160" s="52" t="s">
        <v>16654</v>
      </c>
      <c r="C3160" s="128" t="s">
        <v>17404</v>
      </c>
      <c r="D3160" s="52" t="s">
        <v>8759</v>
      </c>
      <c r="E3160" s="52" t="s">
        <v>17995</v>
      </c>
      <c r="F3160" s="52"/>
      <c r="G3160" s="134" t="s">
        <v>18538</v>
      </c>
      <c r="H3160" s="134" t="s">
        <v>17141</v>
      </c>
      <c r="I3160" s="52">
        <v>6932485021468</v>
      </c>
      <c r="J3160" s="52">
        <v>194846434065</v>
      </c>
      <c r="K3160" s="52" t="s">
        <v>18940</v>
      </c>
    </row>
    <row r="3161" spans="1:11">
      <c r="A3161" s="52" t="s">
        <v>17145</v>
      </c>
      <c r="B3161" s="52" t="s">
        <v>16670</v>
      </c>
      <c r="C3161" s="128" t="s">
        <v>17420</v>
      </c>
      <c r="D3161" s="52" t="s">
        <v>8759</v>
      </c>
      <c r="E3161" s="52" t="s">
        <v>18003</v>
      </c>
      <c r="F3161" s="52"/>
      <c r="G3161" s="134" t="s">
        <v>18554</v>
      </c>
      <c r="H3161" s="134" t="s">
        <v>17145</v>
      </c>
      <c r="I3161" s="52">
        <v>6932485021475</v>
      </c>
      <c r="J3161" s="52">
        <v>194846434072</v>
      </c>
      <c r="K3161" s="52" t="s">
        <v>18940</v>
      </c>
    </row>
    <row r="3162" spans="1:11">
      <c r="A3162" s="52" t="s">
        <v>18216</v>
      </c>
      <c r="B3162" s="52" t="s">
        <v>16781</v>
      </c>
      <c r="C3162" s="128" t="s">
        <v>17532</v>
      </c>
      <c r="D3162" s="52" t="s">
        <v>8759</v>
      </c>
      <c r="E3162" s="52" t="s">
        <v>18062</v>
      </c>
      <c r="F3162" s="52"/>
      <c r="G3162" s="134" t="s">
        <v>18665</v>
      </c>
      <c r="H3162" s="134" t="s">
        <v>18216</v>
      </c>
      <c r="I3162" s="52">
        <v>6932485021482</v>
      </c>
      <c r="J3162" s="52">
        <v>194846434089</v>
      </c>
      <c r="K3162" s="52" t="s">
        <v>18940</v>
      </c>
    </row>
    <row r="3163" spans="1:11">
      <c r="A3163" s="52" t="s">
        <v>18253</v>
      </c>
      <c r="B3163" s="52" t="s">
        <v>16931</v>
      </c>
      <c r="C3163" s="128" t="s">
        <v>17684</v>
      </c>
      <c r="D3163" s="52" t="s">
        <v>8759</v>
      </c>
      <c r="E3163" s="52" t="s">
        <v>18147</v>
      </c>
      <c r="F3163" s="52"/>
      <c r="G3163" s="134" t="s">
        <v>18815</v>
      </c>
      <c r="H3163" s="134" t="s">
        <v>18253</v>
      </c>
      <c r="I3163" s="52">
        <v>6932485021499</v>
      </c>
      <c r="J3163" s="52">
        <v>194846434096</v>
      </c>
      <c r="K3163" s="52" t="s">
        <v>18940</v>
      </c>
    </row>
    <row r="3164" spans="1:11">
      <c r="A3164" s="52" t="s">
        <v>18244</v>
      </c>
      <c r="B3164" s="52" t="s">
        <v>16852</v>
      </c>
      <c r="C3164" s="128" t="s">
        <v>17603</v>
      </c>
      <c r="D3164" s="52" t="s">
        <v>8759</v>
      </c>
      <c r="E3164" s="52" t="s">
        <v>18106</v>
      </c>
      <c r="F3164" s="52"/>
      <c r="G3164" s="134" t="s">
        <v>18734</v>
      </c>
      <c r="H3164" s="134" t="s">
        <v>18244</v>
      </c>
      <c r="I3164" s="52">
        <v>6932485021505</v>
      </c>
      <c r="J3164" s="52">
        <v>194846434102</v>
      </c>
      <c r="K3164" s="52" t="s">
        <v>18940</v>
      </c>
    </row>
    <row r="3165" spans="1:11">
      <c r="A3165" s="52" t="s">
        <v>14546</v>
      </c>
      <c r="B3165" s="52" t="s">
        <v>16715</v>
      </c>
      <c r="C3165" s="128" t="s">
        <v>17466</v>
      </c>
      <c r="D3165" s="52" t="s">
        <v>8759</v>
      </c>
      <c r="E3165" s="52" t="s">
        <v>18029</v>
      </c>
      <c r="F3165" s="52"/>
      <c r="G3165" s="134" t="s">
        <v>18599</v>
      </c>
      <c r="H3165" s="134" t="s">
        <v>14546</v>
      </c>
      <c r="I3165" s="52">
        <v>6932485021512</v>
      </c>
      <c r="J3165" s="52">
        <v>194846434119</v>
      </c>
      <c r="K3165" s="52" t="s">
        <v>18940</v>
      </c>
    </row>
    <row r="3166" spans="1:11">
      <c r="A3166" s="52" t="s">
        <v>976</v>
      </c>
      <c r="B3166" s="52" t="s">
        <v>17050</v>
      </c>
      <c r="C3166" s="128" t="s">
        <v>17803</v>
      </c>
      <c r="D3166" s="52" t="s">
        <v>8759</v>
      </c>
      <c r="E3166" s="52" t="s">
        <v>18207</v>
      </c>
      <c r="F3166" s="52"/>
      <c r="G3166" s="134" t="s">
        <v>18933</v>
      </c>
      <c r="H3166" s="134" t="s">
        <v>976</v>
      </c>
      <c r="I3166" s="52">
        <v>6932485021529</v>
      </c>
      <c r="J3166" s="52">
        <v>194846434126</v>
      </c>
      <c r="K3166" s="52" t="s">
        <v>18940</v>
      </c>
    </row>
    <row r="3167" spans="1:11">
      <c r="A3167" s="52" t="s">
        <v>17131</v>
      </c>
      <c r="B3167" s="52" t="s">
        <v>16619</v>
      </c>
      <c r="C3167" s="128" t="s">
        <v>17371</v>
      </c>
      <c r="D3167" s="52" t="s">
        <v>8759</v>
      </c>
      <c r="E3167" s="52" t="s">
        <v>17975</v>
      </c>
      <c r="F3167" s="52"/>
      <c r="G3167" s="134" t="s">
        <v>18503</v>
      </c>
      <c r="H3167" s="134" t="s">
        <v>17131</v>
      </c>
      <c r="I3167" s="52">
        <v>6932485021536</v>
      </c>
      <c r="J3167" s="52">
        <v>194846434133</v>
      </c>
      <c r="K3167" s="52" t="s">
        <v>18940</v>
      </c>
    </row>
    <row r="3168" spans="1:11">
      <c r="A3168" s="52" t="s">
        <v>18288</v>
      </c>
      <c r="B3168" s="52" t="s">
        <v>17007</v>
      </c>
      <c r="C3168" s="128" t="s">
        <v>17760</v>
      </c>
      <c r="D3168" s="52" t="s">
        <v>8759</v>
      </c>
      <c r="E3168" s="52" t="s">
        <v>18183</v>
      </c>
      <c r="F3168" s="52"/>
      <c r="G3168" s="134" t="s">
        <v>18890</v>
      </c>
      <c r="H3168" s="134" t="s">
        <v>18288</v>
      </c>
      <c r="I3168" s="52">
        <v>6932485021543</v>
      </c>
      <c r="J3168" s="52">
        <v>194846434140</v>
      </c>
      <c r="K3168" s="52" t="s">
        <v>18940</v>
      </c>
    </row>
    <row r="3169" spans="1:11">
      <c r="A3169" s="52" t="s">
        <v>17072</v>
      </c>
      <c r="B3169" s="52" t="s">
        <v>16456</v>
      </c>
      <c r="C3169" s="128" t="s">
        <v>17207</v>
      </c>
      <c r="D3169" s="52" t="s">
        <v>8759</v>
      </c>
      <c r="E3169" s="52" t="s">
        <v>17880</v>
      </c>
      <c r="F3169" s="52"/>
      <c r="G3169" s="134" t="s">
        <v>18337</v>
      </c>
      <c r="H3169" s="134" t="s">
        <v>17072</v>
      </c>
      <c r="I3169" s="52">
        <v>6932485021550</v>
      </c>
      <c r="J3169" s="52">
        <v>194846434157</v>
      </c>
      <c r="K3169" s="52" t="s">
        <v>18940</v>
      </c>
    </row>
    <row r="3170" spans="1:11">
      <c r="A3170" s="52" t="s">
        <v>17164</v>
      </c>
      <c r="B3170" s="52" t="s">
        <v>16738</v>
      </c>
      <c r="C3170" s="128" t="s">
        <v>17489</v>
      </c>
      <c r="D3170" s="52" t="s">
        <v>8759</v>
      </c>
      <c r="E3170" s="52" t="s">
        <v>18040</v>
      </c>
      <c r="F3170" s="52"/>
      <c r="G3170" s="134" t="s">
        <v>18623</v>
      </c>
      <c r="H3170" s="134" t="s">
        <v>17164</v>
      </c>
      <c r="I3170" s="52">
        <v>6932485021567</v>
      </c>
      <c r="J3170" s="52">
        <v>194846434164</v>
      </c>
      <c r="K3170" s="52" t="s">
        <v>18940</v>
      </c>
    </row>
    <row r="3171" spans="1:11">
      <c r="A3171" s="52" t="s">
        <v>15059</v>
      </c>
      <c r="B3171" s="52" t="s">
        <v>16769</v>
      </c>
      <c r="C3171" s="128" t="s">
        <v>17520</v>
      </c>
      <c r="D3171" s="52" t="s">
        <v>8759</v>
      </c>
      <c r="E3171" s="52" t="s">
        <v>18055</v>
      </c>
      <c r="F3171" s="52"/>
      <c r="G3171" s="134" t="s">
        <v>18653</v>
      </c>
      <c r="H3171" s="134" t="s">
        <v>15059</v>
      </c>
      <c r="I3171" s="52">
        <v>6932485021574</v>
      </c>
      <c r="J3171" s="52">
        <v>194846434171</v>
      </c>
      <c r="K3171" s="52" t="s">
        <v>18940</v>
      </c>
    </row>
    <row r="3172" spans="1:11">
      <c r="A3172" s="52" t="s">
        <v>18228</v>
      </c>
      <c r="B3172" s="52" t="s">
        <v>16822</v>
      </c>
      <c r="C3172" s="128" t="s">
        <v>17573</v>
      </c>
      <c r="D3172" s="52" t="s">
        <v>8759</v>
      </c>
      <c r="E3172" s="52" t="s">
        <v>18088</v>
      </c>
      <c r="F3172" s="52"/>
      <c r="G3172" s="134" t="s">
        <v>18706</v>
      </c>
      <c r="H3172" s="134" t="s">
        <v>18228</v>
      </c>
      <c r="I3172" s="52">
        <v>6932485021581</v>
      </c>
      <c r="J3172" s="52">
        <v>194846434188</v>
      </c>
      <c r="K3172" s="52" t="s">
        <v>18940</v>
      </c>
    </row>
    <row r="3173" spans="1:11">
      <c r="A3173" s="52" t="s">
        <v>18227</v>
      </c>
      <c r="B3173" s="52" t="s">
        <v>16819</v>
      </c>
      <c r="C3173" s="128" t="s">
        <v>17570</v>
      </c>
      <c r="D3173" s="52" t="s">
        <v>8759</v>
      </c>
      <c r="E3173" s="52" t="s">
        <v>18087</v>
      </c>
      <c r="F3173" s="52"/>
      <c r="G3173" s="134" t="s">
        <v>18703</v>
      </c>
      <c r="H3173" s="134" t="s">
        <v>18227</v>
      </c>
      <c r="I3173" s="52">
        <v>6932485021598</v>
      </c>
      <c r="J3173" s="52">
        <v>194846434195</v>
      </c>
      <c r="K3173" s="52" t="s">
        <v>18940</v>
      </c>
    </row>
    <row r="3174" spans="1:11">
      <c r="A3174" s="52" t="s">
        <v>18296</v>
      </c>
      <c r="B3174" s="52" t="s">
        <v>17029</v>
      </c>
      <c r="C3174" s="128" t="s">
        <v>17782</v>
      </c>
      <c r="D3174" s="52" t="s">
        <v>8759</v>
      </c>
      <c r="E3174" s="52" t="s">
        <v>18195</v>
      </c>
      <c r="F3174" s="52"/>
      <c r="G3174" s="134" t="s">
        <v>18913</v>
      </c>
      <c r="H3174" s="134" t="s">
        <v>18296</v>
      </c>
      <c r="I3174" s="52">
        <v>6932485021604</v>
      </c>
      <c r="J3174" s="52">
        <v>194846434201</v>
      </c>
      <c r="K3174" s="52" t="s">
        <v>18940</v>
      </c>
    </row>
    <row r="3175" spans="1:11">
      <c r="A3175" s="52" t="s">
        <v>17089</v>
      </c>
      <c r="B3175" s="52" t="s">
        <v>17022</v>
      </c>
      <c r="C3175" s="128" t="s">
        <v>17775</v>
      </c>
      <c r="D3175" s="52" t="s">
        <v>8759</v>
      </c>
      <c r="E3175" s="52" t="s">
        <v>18189</v>
      </c>
      <c r="F3175" s="52"/>
      <c r="G3175" s="134" t="s">
        <v>18905</v>
      </c>
      <c r="H3175" s="134" t="s">
        <v>17089</v>
      </c>
      <c r="I3175" s="52">
        <v>6932485021611</v>
      </c>
      <c r="J3175" s="52">
        <v>194846434218</v>
      </c>
      <c r="K3175" s="52" t="s">
        <v>18940</v>
      </c>
    </row>
    <row r="3176" spans="1:11">
      <c r="A3176" s="52" t="s">
        <v>17154</v>
      </c>
      <c r="B3176" s="52" t="s">
        <v>16695</v>
      </c>
      <c r="C3176" s="128" t="s">
        <v>17446</v>
      </c>
      <c r="D3176" s="52" t="s">
        <v>8759</v>
      </c>
      <c r="E3176" s="52" t="s">
        <v>18017</v>
      </c>
      <c r="F3176" s="52"/>
      <c r="G3176" s="134" t="s">
        <v>18580</v>
      </c>
      <c r="H3176" s="134" t="s">
        <v>17154</v>
      </c>
      <c r="I3176" s="52">
        <v>6932485021628</v>
      </c>
      <c r="J3176" s="52">
        <v>194846434225</v>
      </c>
      <c r="K3176" s="52" t="s">
        <v>18940</v>
      </c>
    </row>
    <row r="3177" spans="1:11">
      <c r="A3177" s="52" t="s">
        <v>18213</v>
      </c>
      <c r="B3177" s="52" t="s">
        <v>16774</v>
      </c>
      <c r="C3177" s="128" t="s">
        <v>17525</v>
      </c>
      <c r="D3177" s="52" t="s">
        <v>8759</v>
      </c>
      <c r="E3177" s="52" t="s">
        <v>18056</v>
      </c>
      <c r="F3177" s="52"/>
      <c r="G3177" s="134" t="s">
        <v>18658</v>
      </c>
      <c r="H3177" s="134" t="s">
        <v>18213</v>
      </c>
      <c r="I3177" s="52">
        <v>6932485021635</v>
      </c>
      <c r="J3177" s="52">
        <v>194846434232</v>
      </c>
      <c r="K3177" s="52" t="s">
        <v>18940</v>
      </c>
    </row>
    <row r="3178" spans="1:11">
      <c r="A3178" s="52" t="s">
        <v>17075</v>
      </c>
      <c r="B3178" s="52" t="s">
        <v>16459</v>
      </c>
      <c r="C3178" s="128" t="s">
        <v>17210</v>
      </c>
      <c r="D3178" s="52" t="s">
        <v>8759</v>
      </c>
      <c r="E3178" s="52" t="s">
        <v>17882</v>
      </c>
      <c r="F3178" s="52"/>
      <c r="G3178" s="134" t="s">
        <v>18340</v>
      </c>
      <c r="H3178" s="134" t="s">
        <v>17075</v>
      </c>
      <c r="I3178" s="52">
        <v>6932485021642</v>
      </c>
      <c r="J3178" s="52">
        <v>194846434249</v>
      </c>
      <c r="K3178" s="52" t="s">
        <v>18940</v>
      </c>
    </row>
    <row r="3179" spans="1:11">
      <c r="A3179" s="52" t="s">
        <v>18287</v>
      </c>
      <c r="B3179" s="52" t="s">
        <v>17006</v>
      </c>
      <c r="C3179" s="128" t="s">
        <v>17759</v>
      </c>
      <c r="D3179" s="52" t="s">
        <v>8759</v>
      </c>
      <c r="E3179" s="52" t="s">
        <v>18182</v>
      </c>
      <c r="F3179" s="52"/>
      <c r="G3179" s="134" t="s">
        <v>18889</v>
      </c>
      <c r="H3179" s="134" t="s">
        <v>18287</v>
      </c>
      <c r="I3179" s="52">
        <v>6932485021659</v>
      </c>
      <c r="J3179" s="52">
        <v>194846434256</v>
      </c>
      <c r="K3179" s="52" t="s">
        <v>18940</v>
      </c>
    </row>
    <row r="3180" spans="1:11">
      <c r="A3180" s="52" t="s">
        <v>17065</v>
      </c>
      <c r="B3180" s="52" t="s">
        <v>16446</v>
      </c>
      <c r="C3180" s="128" t="s">
        <v>17197</v>
      </c>
      <c r="D3180" s="52" t="s">
        <v>8759</v>
      </c>
      <c r="E3180" s="52" t="s">
        <v>17875</v>
      </c>
      <c r="F3180" s="52"/>
      <c r="G3180" s="134" t="s">
        <v>18327</v>
      </c>
      <c r="H3180" s="134" t="s">
        <v>17065</v>
      </c>
      <c r="I3180" s="52">
        <v>6932485021666</v>
      </c>
      <c r="J3180" s="52">
        <v>194846434263</v>
      </c>
      <c r="K3180" s="52" t="s">
        <v>18940</v>
      </c>
    </row>
    <row r="3181" spans="1:11">
      <c r="A3181" s="52" t="s">
        <v>17122</v>
      </c>
      <c r="B3181" s="52" t="s">
        <v>16876</v>
      </c>
      <c r="C3181" s="128" t="s">
        <v>17628</v>
      </c>
      <c r="D3181" s="52" t="s">
        <v>8759</v>
      </c>
      <c r="E3181" s="52" t="s">
        <v>18120</v>
      </c>
      <c r="F3181" s="52"/>
      <c r="G3181" s="134" t="s">
        <v>18759</v>
      </c>
      <c r="H3181" s="134" t="s">
        <v>17122</v>
      </c>
      <c r="I3181" s="52">
        <v>6932485021673</v>
      </c>
      <c r="J3181" s="52">
        <v>194846434270</v>
      </c>
      <c r="K3181" s="52" t="s">
        <v>18940</v>
      </c>
    </row>
    <row r="3182" spans="1:11">
      <c r="A3182" s="52" t="s">
        <v>17173</v>
      </c>
      <c r="B3182" s="52" t="s">
        <v>16758</v>
      </c>
      <c r="C3182" s="128" t="s">
        <v>17509</v>
      </c>
      <c r="D3182" s="52" t="s">
        <v>8759</v>
      </c>
      <c r="E3182" s="52" t="s">
        <v>18048</v>
      </c>
      <c r="F3182" s="52"/>
      <c r="G3182" s="134" t="s">
        <v>18642</v>
      </c>
      <c r="H3182" s="134" t="s">
        <v>17173</v>
      </c>
      <c r="I3182" s="52">
        <v>6932485021680</v>
      </c>
      <c r="J3182" s="52">
        <v>194846434287</v>
      </c>
      <c r="K3182" s="52" t="s">
        <v>18940</v>
      </c>
    </row>
    <row r="3183" spans="1:11">
      <c r="A3183" s="52" t="s">
        <v>17067</v>
      </c>
      <c r="B3183" s="52" t="s">
        <v>17009</v>
      </c>
      <c r="C3183" s="128" t="s">
        <v>17762</v>
      </c>
      <c r="D3183" s="52" t="s">
        <v>8759</v>
      </c>
      <c r="E3183" s="52" t="s">
        <v>18184</v>
      </c>
      <c r="F3183" s="52"/>
      <c r="G3183" s="134" t="s">
        <v>18892</v>
      </c>
      <c r="H3183" s="134" t="s">
        <v>17067</v>
      </c>
      <c r="I3183" s="52">
        <v>6932485021697</v>
      </c>
      <c r="J3183" s="52">
        <v>194846434294</v>
      </c>
      <c r="K3183" s="52" t="s">
        <v>18940</v>
      </c>
    </row>
    <row r="3184" spans="1:11">
      <c r="A3184" s="52" t="s">
        <v>943</v>
      </c>
      <c r="B3184" s="52" t="s">
        <v>16798</v>
      </c>
      <c r="C3184" s="128" t="s">
        <v>17549</v>
      </c>
      <c r="D3184" s="52" t="s">
        <v>8759</v>
      </c>
      <c r="E3184" s="52" t="s">
        <v>18073</v>
      </c>
      <c r="F3184" s="52"/>
      <c r="G3184" s="134" t="s">
        <v>18682</v>
      </c>
      <c r="H3184" s="134" t="s">
        <v>943</v>
      </c>
      <c r="I3184" s="52">
        <v>6932485021703</v>
      </c>
      <c r="J3184" s="52">
        <v>194846434300</v>
      </c>
      <c r="K3184" s="52" t="s">
        <v>18940</v>
      </c>
    </row>
    <row r="3185" spans="1:11">
      <c r="A3185" s="52" t="s">
        <v>18262</v>
      </c>
      <c r="B3185" s="52" t="s">
        <v>16924</v>
      </c>
      <c r="C3185" s="128" t="s">
        <v>17677</v>
      </c>
      <c r="D3185" s="52" t="s">
        <v>8759</v>
      </c>
      <c r="E3185" s="52" t="s">
        <v>18142</v>
      </c>
      <c r="F3185" s="52"/>
      <c r="G3185" s="134" t="s">
        <v>18808</v>
      </c>
      <c r="H3185" s="134" t="s">
        <v>18262</v>
      </c>
      <c r="I3185" s="52">
        <v>6932485021710</v>
      </c>
      <c r="J3185" s="52">
        <v>194846434317</v>
      </c>
      <c r="K3185" s="52" t="s">
        <v>18940</v>
      </c>
    </row>
    <row r="3186" spans="1:11">
      <c r="A3186" s="52" t="s">
        <v>18224</v>
      </c>
      <c r="B3186" s="52" t="s">
        <v>16811</v>
      </c>
      <c r="C3186" s="128" t="s">
        <v>17562</v>
      </c>
      <c r="D3186" s="52" t="s">
        <v>8759</v>
      </c>
      <c r="E3186" s="52" t="s">
        <v>18082</v>
      </c>
      <c r="F3186" s="52"/>
      <c r="G3186" s="134" t="s">
        <v>18695</v>
      </c>
      <c r="H3186" s="134" t="s">
        <v>18224</v>
      </c>
      <c r="I3186" s="52">
        <v>6932485021727</v>
      </c>
      <c r="J3186" s="52">
        <v>194846434324</v>
      </c>
      <c r="K3186" s="52" t="s">
        <v>18940</v>
      </c>
    </row>
    <row r="3187" spans="1:11">
      <c r="A3187" s="52" t="s">
        <v>17158</v>
      </c>
      <c r="B3187" s="52" t="s">
        <v>16702</v>
      </c>
      <c r="C3187" s="128" t="s">
        <v>17453</v>
      </c>
      <c r="D3187" s="52" t="s">
        <v>8759</v>
      </c>
      <c r="E3187" s="52" t="s">
        <v>18021</v>
      </c>
      <c r="F3187" s="52"/>
      <c r="G3187" s="134" t="s">
        <v>18587</v>
      </c>
      <c r="H3187" s="134" t="s">
        <v>17158</v>
      </c>
      <c r="I3187" s="52">
        <v>6932485021734</v>
      </c>
      <c r="J3187" s="52">
        <v>194846434331</v>
      </c>
      <c r="K3187" s="52" t="s">
        <v>18940</v>
      </c>
    </row>
    <row r="3188" spans="1:11">
      <c r="A3188" s="52" t="s">
        <v>17066</v>
      </c>
      <c r="B3188" s="52" t="s">
        <v>16448</v>
      </c>
      <c r="C3188" s="128" t="s">
        <v>17199</v>
      </c>
      <c r="D3188" s="52" t="s">
        <v>8759</v>
      </c>
      <c r="E3188" s="52" t="s">
        <v>17876</v>
      </c>
      <c r="F3188" s="52"/>
      <c r="G3188" s="134" t="s">
        <v>18329</v>
      </c>
      <c r="H3188" s="134" t="s">
        <v>17066</v>
      </c>
      <c r="I3188" s="52">
        <v>6932485021741</v>
      </c>
      <c r="J3188" s="52">
        <v>194846434348</v>
      </c>
      <c r="K3188" s="52" t="s">
        <v>18940</v>
      </c>
    </row>
    <row r="3189" spans="1:11">
      <c r="A3189" s="52" t="s">
        <v>18234</v>
      </c>
      <c r="B3189" s="52" t="s">
        <v>16838</v>
      </c>
      <c r="C3189" s="128" t="s">
        <v>17589</v>
      </c>
      <c r="D3189" s="52" t="s">
        <v>8759</v>
      </c>
      <c r="E3189" s="52" t="s">
        <v>18098</v>
      </c>
      <c r="F3189" s="52"/>
      <c r="G3189" s="134" t="s">
        <v>18720</v>
      </c>
      <c r="H3189" s="134" t="s">
        <v>18234</v>
      </c>
      <c r="I3189" s="52">
        <v>6932485021758</v>
      </c>
      <c r="J3189" s="52">
        <v>194846434355</v>
      </c>
      <c r="K3189" s="52" t="s">
        <v>18940</v>
      </c>
    </row>
    <row r="3190" spans="1:11">
      <c r="A3190" s="52" t="s">
        <v>3959</v>
      </c>
      <c r="B3190" s="52" t="s">
        <v>16662</v>
      </c>
      <c r="C3190" s="128" t="s">
        <v>17412</v>
      </c>
      <c r="D3190" s="52" t="s">
        <v>8759</v>
      </c>
      <c r="E3190" s="52"/>
      <c r="F3190" s="52"/>
      <c r="G3190" s="134" t="s">
        <v>18546</v>
      </c>
      <c r="H3190" s="145" t="s">
        <v>3959</v>
      </c>
      <c r="I3190" s="52" t="e">
        <v>#N/A</v>
      </c>
      <c r="J3190" s="52" t="e">
        <v>#N/A</v>
      </c>
      <c r="K3190" s="52" t="s">
        <v>18940</v>
      </c>
    </row>
    <row r="3191" spans="1:11">
      <c r="A3191" s="52" t="s">
        <v>15469</v>
      </c>
      <c r="B3191" s="52" t="s">
        <v>16779</v>
      </c>
      <c r="C3191" s="128" t="s">
        <v>17530</v>
      </c>
      <c r="D3191" s="52" t="s">
        <v>8759</v>
      </c>
      <c r="E3191" s="52" t="s">
        <v>18060</v>
      </c>
      <c r="F3191" s="52"/>
      <c r="G3191" s="134" t="s">
        <v>18663</v>
      </c>
      <c r="H3191" s="134" t="s">
        <v>15469</v>
      </c>
      <c r="I3191" s="52">
        <v>6932485021765</v>
      </c>
      <c r="J3191" s="52">
        <v>194846434362</v>
      </c>
      <c r="K3191" s="52" t="s">
        <v>18940</v>
      </c>
    </row>
    <row r="3192" spans="1:11">
      <c r="A3192" s="52" t="s">
        <v>1678</v>
      </c>
      <c r="B3192" s="52" t="s">
        <v>16711</v>
      </c>
      <c r="C3192" s="128" t="s">
        <v>17462</v>
      </c>
      <c r="D3192" s="52" t="s">
        <v>8759</v>
      </c>
      <c r="E3192" s="52" t="s">
        <v>18027</v>
      </c>
      <c r="F3192" s="52"/>
      <c r="G3192" s="134" t="s">
        <v>18596</v>
      </c>
      <c r="H3192" s="134" t="s">
        <v>1678</v>
      </c>
      <c r="I3192" s="52">
        <v>6932485021772</v>
      </c>
      <c r="J3192" s="52">
        <v>194846434379</v>
      </c>
      <c r="K3192" s="52" t="s">
        <v>18940</v>
      </c>
    </row>
    <row r="3193" spans="1:11">
      <c r="A3193" s="52" t="s">
        <v>14781</v>
      </c>
      <c r="B3193" s="52" t="s">
        <v>17040</v>
      </c>
      <c r="C3193" s="128" t="s">
        <v>17793</v>
      </c>
      <c r="D3193" s="52" t="s">
        <v>8759</v>
      </c>
      <c r="E3193" s="52" t="s">
        <v>18201</v>
      </c>
      <c r="F3193" s="52"/>
      <c r="G3193" s="134" t="s">
        <v>18923</v>
      </c>
      <c r="H3193" s="134" t="s">
        <v>14781</v>
      </c>
      <c r="I3193" s="52">
        <v>6932485022274</v>
      </c>
      <c r="J3193" s="52">
        <v>194846434867</v>
      </c>
      <c r="K3193" s="52" t="s">
        <v>18940</v>
      </c>
    </row>
    <row r="3194" spans="1:11">
      <c r="A3194" s="52" t="s">
        <v>14781</v>
      </c>
      <c r="B3194" s="52" t="s">
        <v>16991</v>
      </c>
      <c r="C3194" s="128" t="s">
        <v>17744</v>
      </c>
      <c r="D3194" s="52" t="s">
        <v>8759</v>
      </c>
      <c r="E3194" s="52" t="s">
        <v>18171</v>
      </c>
      <c r="F3194" s="52"/>
      <c r="G3194" s="134" t="s">
        <v>18874</v>
      </c>
      <c r="H3194" s="134" t="s">
        <v>14781</v>
      </c>
      <c r="I3194" s="52">
        <v>6932485020478</v>
      </c>
      <c r="J3194" s="52">
        <v>194846433099</v>
      </c>
      <c r="K3194" s="52" t="s">
        <v>18940</v>
      </c>
    </row>
    <row r="3195" spans="1:11">
      <c r="A3195" s="52" t="s">
        <v>3959</v>
      </c>
      <c r="B3195" s="52" t="s">
        <v>16816</v>
      </c>
      <c r="C3195" s="128" t="s">
        <v>17567</v>
      </c>
      <c r="D3195" s="52" t="s">
        <v>8759</v>
      </c>
      <c r="E3195" s="52"/>
      <c r="F3195" s="52"/>
      <c r="G3195" s="134" t="s">
        <v>18700</v>
      </c>
      <c r="H3195" s="145" t="s">
        <v>3959</v>
      </c>
      <c r="I3195" s="52" t="e">
        <v>#N/A</v>
      </c>
      <c r="J3195" s="52" t="e">
        <v>#N/A</v>
      </c>
      <c r="K3195" s="52" t="s">
        <v>18940</v>
      </c>
    </row>
    <row r="3196" spans="1:11">
      <c r="A3196" s="52" t="s">
        <v>3959</v>
      </c>
      <c r="B3196" s="52" t="s">
        <v>16571</v>
      </c>
      <c r="C3196" s="128" t="s">
        <v>17322</v>
      </c>
      <c r="D3196" s="52" t="s">
        <v>8759</v>
      </c>
      <c r="E3196" s="52"/>
      <c r="F3196" s="52"/>
      <c r="G3196" s="134" t="s">
        <v>18453</v>
      </c>
      <c r="H3196" s="145" t="s">
        <v>3959</v>
      </c>
      <c r="I3196" s="52" t="e">
        <v>#N/A</v>
      </c>
      <c r="J3196" s="52" t="e">
        <v>#N/A</v>
      </c>
      <c r="K3196" s="52" t="s">
        <v>18940</v>
      </c>
    </row>
    <row r="3197" spans="1:11">
      <c r="A3197" s="52" t="s">
        <v>17151</v>
      </c>
      <c r="B3197" s="52" t="s">
        <v>16689</v>
      </c>
      <c r="C3197" s="128" t="s">
        <v>17439</v>
      </c>
      <c r="D3197" s="52" t="s">
        <v>8759</v>
      </c>
      <c r="E3197" s="52" t="s">
        <v>18012</v>
      </c>
      <c r="F3197" s="52"/>
      <c r="G3197" s="134" t="s">
        <v>18573</v>
      </c>
      <c r="H3197" s="134" t="s">
        <v>17151</v>
      </c>
      <c r="I3197" s="52">
        <v>6932485021871</v>
      </c>
      <c r="J3197" s="52">
        <v>194846434478</v>
      </c>
      <c r="K3197" s="52" t="s">
        <v>18940</v>
      </c>
    </row>
    <row r="3198" spans="1:11">
      <c r="A3198" s="52" t="s">
        <v>292</v>
      </c>
      <c r="B3198" s="52" t="s">
        <v>17033</v>
      </c>
      <c r="C3198" s="128" t="s">
        <v>17786</v>
      </c>
      <c r="D3198" s="52" t="s">
        <v>8759</v>
      </c>
      <c r="E3198" s="52" t="s">
        <v>18198</v>
      </c>
      <c r="F3198" s="52"/>
      <c r="G3198" s="134" t="s">
        <v>18917</v>
      </c>
      <c r="H3198" s="134" t="s">
        <v>292</v>
      </c>
      <c r="I3198" s="52">
        <v>6932485021369</v>
      </c>
      <c r="J3198" s="52">
        <v>194846433969</v>
      </c>
      <c r="K3198" s="52" t="s">
        <v>18940</v>
      </c>
    </row>
    <row r="3199" spans="1:11">
      <c r="A3199" s="52" t="s">
        <v>3959</v>
      </c>
      <c r="B3199" s="52" t="s">
        <v>16944</v>
      </c>
      <c r="C3199" s="128" t="s">
        <v>17697</v>
      </c>
      <c r="D3199" s="52" t="s">
        <v>8759</v>
      </c>
      <c r="E3199" s="52"/>
      <c r="F3199" s="52"/>
      <c r="G3199" s="134" t="s">
        <v>18828</v>
      </c>
      <c r="H3199" s="145" t="s">
        <v>3959</v>
      </c>
      <c r="I3199" s="52" t="e">
        <v>#N/A</v>
      </c>
      <c r="J3199" s="52" t="e">
        <v>#N/A</v>
      </c>
      <c r="K3199" s="52" t="s">
        <v>18940</v>
      </c>
    </row>
    <row r="3200" spans="1:11">
      <c r="A3200" s="52" t="s">
        <v>3959</v>
      </c>
      <c r="B3200" s="52" t="s">
        <v>17052</v>
      </c>
      <c r="C3200" s="128" t="s">
        <v>17805</v>
      </c>
      <c r="D3200" s="52" t="s">
        <v>8759</v>
      </c>
      <c r="E3200" s="52"/>
      <c r="F3200" s="52"/>
      <c r="G3200" s="134" t="s">
        <v>18935</v>
      </c>
      <c r="H3200" s="145" t="s">
        <v>3959</v>
      </c>
      <c r="I3200" s="52" t="e">
        <v>#N/A</v>
      </c>
      <c r="J3200" s="52" t="e">
        <v>#N/A</v>
      </c>
      <c r="K3200" s="52" t="s">
        <v>18940</v>
      </c>
    </row>
    <row r="3201" spans="1:11">
      <c r="A3201" s="52" t="s">
        <v>292</v>
      </c>
      <c r="B3201" s="52" t="s">
        <v>16831</v>
      </c>
      <c r="C3201" s="128" t="s">
        <v>17582</v>
      </c>
      <c r="D3201" s="52" t="s">
        <v>8759</v>
      </c>
      <c r="E3201" s="52" t="s">
        <v>18094</v>
      </c>
      <c r="F3201" s="52"/>
      <c r="G3201" s="134" t="s">
        <v>18713</v>
      </c>
      <c r="H3201" s="134" t="s">
        <v>292</v>
      </c>
      <c r="I3201" s="52">
        <v>6932485019977</v>
      </c>
      <c r="J3201" s="52">
        <v>194846432504</v>
      </c>
      <c r="K3201" s="52" t="s">
        <v>18940</v>
      </c>
    </row>
    <row r="3202" spans="1:11">
      <c r="A3202" s="52" t="s">
        <v>14781</v>
      </c>
      <c r="B3202" s="52" t="s">
        <v>16515</v>
      </c>
      <c r="C3202" s="128" t="s">
        <v>17266</v>
      </c>
      <c r="D3202" s="52" t="s">
        <v>8759</v>
      </c>
      <c r="E3202" s="52" t="s">
        <v>17915</v>
      </c>
      <c r="F3202" s="52"/>
      <c r="G3202" s="134" t="s">
        <v>18397</v>
      </c>
      <c r="H3202" s="134" t="s">
        <v>14781</v>
      </c>
      <c r="I3202" s="52">
        <v>6932485019984</v>
      </c>
      <c r="J3202" s="52">
        <v>194846432511</v>
      </c>
      <c r="K3202" s="52" t="s">
        <v>18940</v>
      </c>
    </row>
    <row r="3203" spans="1:11">
      <c r="A3203" s="52" t="s">
        <v>3959</v>
      </c>
      <c r="B3203" s="52" t="s">
        <v>16730</v>
      </c>
      <c r="C3203" s="128" t="s">
        <v>17481</v>
      </c>
      <c r="D3203" s="52" t="s">
        <v>8759</v>
      </c>
      <c r="E3203" s="52"/>
      <c r="F3203" s="52"/>
      <c r="G3203" s="134" t="s">
        <v>18615</v>
      </c>
      <c r="H3203" s="145" t="s">
        <v>3959</v>
      </c>
      <c r="I3203" s="52">
        <v>6932485019991</v>
      </c>
      <c r="J3203" s="52">
        <v>194846432528</v>
      </c>
      <c r="K3203" s="52" t="s">
        <v>18940</v>
      </c>
    </row>
    <row r="3204" spans="1:11">
      <c r="A3204" s="52" t="s">
        <v>292</v>
      </c>
      <c r="B3204" s="52" t="s">
        <v>16866</v>
      </c>
      <c r="C3204" s="128" t="s">
        <v>17617</v>
      </c>
      <c r="D3204" s="52" t="s">
        <v>8759</v>
      </c>
      <c r="E3204" s="52" t="s">
        <v>18113</v>
      </c>
      <c r="F3204" s="52"/>
      <c r="G3204" s="134" t="s">
        <v>18748</v>
      </c>
      <c r="H3204" s="134" t="s">
        <v>292</v>
      </c>
      <c r="I3204" s="52">
        <v>6932485020393</v>
      </c>
      <c r="J3204" s="52">
        <v>194846433037</v>
      </c>
      <c r="K3204" s="52" t="s">
        <v>18940</v>
      </c>
    </row>
    <row r="3205" spans="1:11">
      <c r="A3205" s="52" t="s">
        <v>14781</v>
      </c>
      <c r="B3205" s="52" t="s">
        <v>16690</v>
      </c>
      <c r="C3205" s="128" t="s">
        <v>17440</v>
      </c>
      <c r="D3205" s="52" t="s">
        <v>8759</v>
      </c>
      <c r="E3205" s="52" t="s">
        <v>18013</v>
      </c>
      <c r="F3205" s="52"/>
      <c r="G3205" s="134" t="s">
        <v>18574</v>
      </c>
      <c r="H3205" s="134" t="s">
        <v>14781</v>
      </c>
      <c r="I3205" s="52">
        <v>6932485020409</v>
      </c>
      <c r="J3205" s="52">
        <v>194846433044</v>
      </c>
      <c r="K3205" s="52" t="s">
        <v>18940</v>
      </c>
    </row>
    <row r="3206" spans="1:11">
      <c r="A3206" s="52" t="s">
        <v>3959</v>
      </c>
      <c r="B3206" s="52" t="s">
        <v>16812</v>
      </c>
      <c r="C3206" s="128" t="s">
        <v>17563</v>
      </c>
      <c r="D3206" s="52" t="s">
        <v>8759</v>
      </c>
      <c r="E3206" s="52"/>
      <c r="F3206" s="52"/>
      <c r="G3206" s="134" t="s">
        <v>18696</v>
      </c>
      <c r="H3206" s="145" t="s">
        <v>3959</v>
      </c>
      <c r="I3206" s="52" t="e">
        <v>#N/A</v>
      </c>
      <c r="J3206" s="52" t="e">
        <v>#N/A</v>
      </c>
      <c r="K3206" s="52" t="s">
        <v>18940</v>
      </c>
    </row>
    <row r="3207" spans="1:11">
      <c r="A3207" s="52" t="s">
        <v>976</v>
      </c>
      <c r="B3207" s="52" t="s">
        <v>16972</v>
      </c>
      <c r="C3207" s="128" t="s">
        <v>17725</v>
      </c>
      <c r="D3207" s="52" t="s">
        <v>8759</v>
      </c>
      <c r="E3207" s="52" t="s">
        <v>18165</v>
      </c>
      <c r="F3207" s="52"/>
      <c r="G3207" s="134" t="s">
        <v>18855</v>
      </c>
      <c r="H3207" s="134" t="s">
        <v>976</v>
      </c>
      <c r="I3207" s="52">
        <v>6932485020072</v>
      </c>
      <c r="J3207" s="52">
        <v>194846432726</v>
      </c>
      <c r="K3207" s="52" t="s">
        <v>18940</v>
      </c>
    </row>
    <row r="3208" spans="1:11">
      <c r="A3208" s="52" t="s">
        <v>1009</v>
      </c>
      <c r="B3208" s="52" t="s">
        <v>16737</v>
      </c>
      <c r="C3208" s="128" t="s">
        <v>17488</v>
      </c>
      <c r="D3208" s="52" t="s">
        <v>8759</v>
      </c>
      <c r="E3208" s="52"/>
      <c r="F3208" s="52"/>
      <c r="G3208" s="134" t="s">
        <v>18622</v>
      </c>
      <c r="H3208" s="134" t="s">
        <v>1009</v>
      </c>
      <c r="I3208" s="52">
        <v>6932485020089</v>
      </c>
      <c r="J3208" s="52">
        <v>194846432733</v>
      </c>
      <c r="K3208" s="52" t="s">
        <v>18940</v>
      </c>
    </row>
    <row r="3209" spans="1:11">
      <c r="A3209" s="52" t="s">
        <v>7173</v>
      </c>
      <c r="B3209" s="52" t="s">
        <v>16939</v>
      </c>
      <c r="C3209" s="128" t="s">
        <v>17692</v>
      </c>
      <c r="D3209" s="52" t="s">
        <v>8759</v>
      </c>
      <c r="E3209" s="52" t="s">
        <v>18152</v>
      </c>
      <c r="F3209" s="52"/>
      <c r="G3209" s="134" t="s">
        <v>18823</v>
      </c>
      <c r="H3209" s="134" t="s">
        <v>7173</v>
      </c>
      <c r="I3209" s="52">
        <v>6932485020096</v>
      </c>
      <c r="J3209" s="52">
        <v>194846432740</v>
      </c>
      <c r="K3209" s="52" t="s">
        <v>18940</v>
      </c>
    </row>
    <row r="3210" spans="1:11">
      <c r="A3210" s="52" t="s">
        <v>10956</v>
      </c>
      <c r="B3210" s="52" t="s">
        <v>16834</v>
      </c>
      <c r="C3210" s="128" t="s">
        <v>17585</v>
      </c>
      <c r="D3210" s="52" t="s">
        <v>8759</v>
      </c>
      <c r="E3210" s="52" t="s">
        <v>18096</v>
      </c>
      <c r="F3210" s="52"/>
      <c r="G3210" s="134" t="s">
        <v>18716</v>
      </c>
      <c r="H3210" s="134" t="s">
        <v>10956</v>
      </c>
      <c r="I3210" s="52">
        <v>6932485020102</v>
      </c>
      <c r="J3210" s="52">
        <v>194846432757</v>
      </c>
      <c r="K3210" s="52" t="s">
        <v>18940</v>
      </c>
    </row>
    <row r="3211" spans="1:11">
      <c r="A3211" s="52" t="s">
        <v>292</v>
      </c>
      <c r="B3211" s="52" t="s">
        <v>16633</v>
      </c>
      <c r="C3211" s="128" t="s">
        <v>17385</v>
      </c>
      <c r="D3211" s="52" t="s">
        <v>8759</v>
      </c>
      <c r="E3211" s="52" t="s">
        <v>17984</v>
      </c>
      <c r="F3211" s="52"/>
      <c r="G3211" s="134" t="s">
        <v>18517</v>
      </c>
      <c r="H3211" s="134" t="s">
        <v>292</v>
      </c>
      <c r="I3211" s="52">
        <v>6932485020119</v>
      </c>
      <c r="J3211" s="52">
        <v>194846432764</v>
      </c>
      <c r="K3211" s="52" t="s">
        <v>18940</v>
      </c>
    </row>
    <row r="3212" spans="1:11">
      <c r="A3212" s="52" t="s">
        <v>1485</v>
      </c>
      <c r="B3212" s="52" t="s">
        <v>16890</v>
      </c>
      <c r="C3212" s="128" t="s">
        <v>17643</v>
      </c>
      <c r="D3212" s="52" t="s">
        <v>8759</v>
      </c>
      <c r="E3212" s="52" t="s">
        <v>18128</v>
      </c>
      <c r="F3212" s="52"/>
      <c r="G3212" s="134" t="s">
        <v>18774</v>
      </c>
      <c r="H3212" s="134" t="s">
        <v>1485</v>
      </c>
      <c r="I3212" s="52">
        <v>6932485020126</v>
      </c>
      <c r="J3212" s="52">
        <v>194846432771</v>
      </c>
      <c r="K3212" s="52" t="s">
        <v>18940</v>
      </c>
    </row>
    <row r="3213" spans="1:11">
      <c r="A3213" s="52" t="s">
        <v>1582</v>
      </c>
      <c r="B3213" s="52" t="s">
        <v>16650</v>
      </c>
      <c r="C3213" s="128" t="s">
        <v>17400</v>
      </c>
      <c r="D3213" s="52" t="s">
        <v>8759</v>
      </c>
      <c r="E3213" s="52" t="s">
        <v>17993</v>
      </c>
      <c r="F3213" s="52"/>
      <c r="G3213" s="134" t="s">
        <v>18534</v>
      </c>
      <c r="H3213" s="134" t="s">
        <v>1582</v>
      </c>
      <c r="I3213" s="52">
        <v>6932485020133</v>
      </c>
      <c r="J3213" s="52">
        <v>194846432788</v>
      </c>
      <c r="K3213" s="52" t="s">
        <v>18940</v>
      </c>
    </row>
    <row r="3214" spans="1:11">
      <c r="A3214" s="52" t="s">
        <v>1513</v>
      </c>
      <c r="B3214" s="52" t="s">
        <v>16618</v>
      </c>
      <c r="C3214" s="128" t="s">
        <v>17369</v>
      </c>
      <c r="D3214" s="52" t="s">
        <v>8759</v>
      </c>
      <c r="E3214" s="52" t="s">
        <v>17973</v>
      </c>
      <c r="F3214" s="52"/>
      <c r="G3214" s="134" t="s">
        <v>18501</v>
      </c>
      <c r="H3214" s="134" t="s">
        <v>1513</v>
      </c>
      <c r="I3214" s="52">
        <v>6932485020140</v>
      </c>
      <c r="J3214" s="52">
        <v>194846432795</v>
      </c>
      <c r="K3214" s="52" t="s">
        <v>18940</v>
      </c>
    </row>
    <row r="3215" spans="1:11">
      <c r="A3215" s="52" t="s">
        <v>457</v>
      </c>
      <c r="B3215" s="52" t="s">
        <v>16512</v>
      </c>
      <c r="C3215" s="128" t="s">
        <v>17263</v>
      </c>
      <c r="D3215" s="52" t="s">
        <v>8759</v>
      </c>
      <c r="E3215" s="52" t="s">
        <v>17913</v>
      </c>
      <c r="F3215" s="52"/>
      <c r="G3215" s="134" t="s">
        <v>18394</v>
      </c>
      <c r="H3215" s="134" t="s">
        <v>457</v>
      </c>
      <c r="I3215" s="52">
        <v>6932485020157</v>
      </c>
      <c r="J3215" s="52">
        <v>194846432801</v>
      </c>
      <c r="K3215" s="52" t="s">
        <v>18940</v>
      </c>
    </row>
    <row r="3216" spans="1:11">
      <c r="A3216" s="52" t="s">
        <v>461</v>
      </c>
      <c r="B3216" s="52" t="s">
        <v>16978</v>
      </c>
      <c r="C3216" s="128" t="s">
        <v>17731</v>
      </c>
      <c r="D3216" s="52" t="s">
        <v>8759</v>
      </c>
      <c r="E3216" s="52" t="s">
        <v>18167</v>
      </c>
      <c r="F3216" s="52"/>
      <c r="G3216" s="134" t="s">
        <v>18861</v>
      </c>
      <c r="H3216" s="134" t="s">
        <v>461</v>
      </c>
      <c r="I3216" s="52">
        <v>6932485020164</v>
      </c>
      <c r="J3216" s="52">
        <v>194846432818</v>
      </c>
      <c r="K3216" s="52" t="s">
        <v>18940</v>
      </c>
    </row>
    <row r="3217" spans="1:11">
      <c r="A3217" s="52" t="s">
        <v>1560</v>
      </c>
      <c r="B3217" s="52" t="s">
        <v>16981</v>
      </c>
      <c r="C3217" s="128" t="s">
        <v>17734</v>
      </c>
      <c r="D3217" s="52" t="s">
        <v>8759</v>
      </c>
      <c r="E3217" s="52" t="s">
        <v>18169</v>
      </c>
      <c r="F3217" s="52"/>
      <c r="G3217" s="134" t="s">
        <v>18864</v>
      </c>
      <c r="H3217" s="134" t="s">
        <v>1560</v>
      </c>
      <c r="I3217" s="52">
        <v>6932485020171</v>
      </c>
      <c r="J3217" s="52">
        <v>194846432825</v>
      </c>
      <c r="K3217" s="52" t="s">
        <v>18940</v>
      </c>
    </row>
    <row r="3218" spans="1:11">
      <c r="A3218" s="52" t="s">
        <v>292</v>
      </c>
      <c r="B3218" s="52" t="s">
        <v>16472</v>
      </c>
      <c r="C3218" s="128" t="s">
        <v>17223</v>
      </c>
      <c r="D3218" s="52" t="s">
        <v>8759</v>
      </c>
      <c r="E3218" s="52" t="s">
        <v>17889</v>
      </c>
      <c r="F3218" s="52"/>
      <c r="G3218" s="134" t="s">
        <v>18353</v>
      </c>
      <c r="H3218" s="134" t="s">
        <v>292</v>
      </c>
      <c r="I3218" s="52">
        <v>6932485020188</v>
      </c>
      <c r="J3218" s="52">
        <v>194846432832</v>
      </c>
      <c r="K3218" s="52" t="s">
        <v>18940</v>
      </c>
    </row>
    <row r="3219" spans="1:11">
      <c r="A3219" s="52" t="s">
        <v>3959</v>
      </c>
      <c r="B3219" s="52" t="s">
        <v>16447</v>
      </c>
      <c r="C3219" s="128" t="s">
        <v>17198</v>
      </c>
      <c r="D3219" s="52" t="s">
        <v>8759</v>
      </c>
      <c r="E3219" s="52"/>
      <c r="F3219" s="52"/>
      <c r="G3219" s="134" t="s">
        <v>18328</v>
      </c>
      <c r="H3219" s="145" t="s">
        <v>3959</v>
      </c>
      <c r="I3219" s="52">
        <v>6932485024421</v>
      </c>
      <c r="J3219" s="52">
        <v>194846436106</v>
      </c>
      <c r="K3219" s="52" t="s">
        <v>18940</v>
      </c>
    </row>
    <row r="3220" spans="1:11">
      <c r="A3220" s="52" t="s">
        <v>17121</v>
      </c>
      <c r="B3220" s="52" t="s">
        <v>16592</v>
      </c>
      <c r="C3220" s="128" t="s">
        <v>17343</v>
      </c>
      <c r="D3220" s="52" t="s">
        <v>8759</v>
      </c>
      <c r="E3220" s="52" t="s">
        <v>17958</v>
      </c>
      <c r="F3220" s="52"/>
      <c r="G3220" s="134" t="s">
        <v>18475</v>
      </c>
      <c r="H3220" s="134" t="s">
        <v>17121</v>
      </c>
      <c r="I3220" s="52">
        <v>6932485021321</v>
      </c>
      <c r="J3220" s="52">
        <v>194846433921</v>
      </c>
      <c r="K3220" s="52" t="s">
        <v>18940</v>
      </c>
    </row>
    <row r="3221" spans="1:11">
      <c r="A3221" s="52" t="s">
        <v>946</v>
      </c>
      <c r="B3221" s="52" t="s">
        <v>16800</v>
      </c>
      <c r="C3221" s="128" t="s">
        <v>17551</v>
      </c>
      <c r="D3221" s="52" t="s">
        <v>8759</v>
      </c>
      <c r="E3221" s="52" t="s">
        <v>18075</v>
      </c>
      <c r="F3221" s="52"/>
      <c r="G3221" s="134" t="s">
        <v>18684</v>
      </c>
      <c r="H3221" s="134" t="s">
        <v>946</v>
      </c>
      <c r="I3221" s="52">
        <v>6932485021338</v>
      </c>
      <c r="J3221" s="52">
        <v>194846433938</v>
      </c>
      <c r="K3221" s="52" t="s">
        <v>18940</v>
      </c>
    </row>
    <row r="3222" spans="1:11">
      <c r="A3222" s="52" t="s">
        <v>17073</v>
      </c>
      <c r="B3222" s="52" t="s">
        <v>16457</v>
      </c>
      <c r="C3222" s="128" t="s">
        <v>17208</v>
      </c>
      <c r="D3222" s="52" t="s">
        <v>8759</v>
      </c>
      <c r="E3222" s="52" t="s">
        <v>17881</v>
      </c>
      <c r="F3222" s="52"/>
      <c r="G3222" s="134" t="s">
        <v>18338</v>
      </c>
      <c r="H3222" s="134" t="s">
        <v>17073</v>
      </c>
      <c r="I3222" s="52">
        <v>6932485021345</v>
      </c>
      <c r="J3222" s="52">
        <v>194846433945</v>
      </c>
      <c r="K3222" s="52" t="s">
        <v>18940</v>
      </c>
    </row>
    <row r="3223" spans="1:11">
      <c r="A3223" s="52" t="s">
        <v>17087</v>
      </c>
      <c r="B3223" s="52" t="s">
        <v>16500</v>
      </c>
      <c r="C3223" s="128" t="s">
        <v>17250</v>
      </c>
      <c r="D3223" s="52" t="s">
        <v>8759</v>
      </c>
      <c r="E3223" s="52" t="s">
        <v>17902</v>
      </c>
      <c r="F3223" s="52"/>
      <c r="G3223" s="134" t="s">
        <v>18381</v>
      </c>
      <c r="H3223" s="134" t="s">
        <v>17087</v>
      </c>
      <c r="I3223" s="52">
        <v>6932485021352</v>
      </c>
      <c r="J3223" s="52">
        <v>194846433952</v>
      </c>
      <c r="K3223" s="52" t="s">
        <v>18940</v>
      </c>
    </row>
    <row r="3224" spans="1:11">
      <c r="A3224" s="52" t="s">
        <v>18235</v>
      </c>
      <c r="B3224" s="52" t="s">
        <v>16840</v>
      </c>
      <c r="C3224" s="128" t="s">
        <v>17591</v>
      </c>
      <c r="D3224" s="52" t="s">
        <v>8759</v>
      </c>
      <c r="E3224" s="52" t="s">
        <v>18099</v>
      </c>
      <c r="F3224" s="52"/>
      <c r="G3224" s="134" t="s">
        <v>18722</v>
      </c>
      <c r="H3224" s="134" t="s">
        <v>18235</v>
      </c>
      <c r="I3224" s="52">
        <v>6932485019212</v>
      </c>
      <c r="J3224" s="52">
        <v>194846432030</v>
      </c>
      <c r="K3224" s="52" t="s">
        <v>18940</v>
      </c>
    </row>
    <row r="3225" spans="1:11">
      <c r="A3225" s="52" t="s">
        <v>17110</v>
      </c>
      <c r="B3225" s="52" t="s">
        <v>16554</v>
      </c>
      <c r="C3225" s="128" t="s">
        <v>17305</v>
      </c>
      <c r="D3225" s="52" t="s">
        <v>8759</v>
      </c>
      <c r="E3225" s="52" t="s">
        <v>17936</v>
      </c>
      <c r="F3225" s="52"/>
      <c r="G3225" s="134" t="s">
        <v>18436</v>
      </c>
      <c r="H3225" s="134" t="s">
        <v>17110</v>
      </c>
      <c r="I3225" s="52">
        <v>6932485019229</v>
      </c>
      <c r="J3225" s="52">
        <v>194846432047</v>
      </c>
      <c r="K3225" s="52" t="s">
        <v>18940</v>
      </c>
    </row>
    <row r="3226" spans="1:11">
      <c r="A3226" s="52" t="s">
        <v>14781</v>
      </c>
      <c r="B3226" s="52" t="s">
        <v>17049</v>
      </c>
      <c r="C3226" s="128" t="s">
        <v>17802</v>
      </c>
      <c r="D3226" s="52" t="s">
        <v>8759</v>
      </c>
      <c r="E3226" s="52" t="s">
        <v>18206</v>
      </c>
      <c r="F3226" s="52"/>
      <c r="G3226" s="134" t="s">
        <v>18932</v>
      </c>
      <c r="H3226" s="134" t="s">
        <v>14781</v>
      </c>
      <c r="I3226" s="52">
        <v>6932485019236</v>
      </c>
      <c r="J3226" s="52">
        <v>194846432054</v>
      </c>
      <c r="K3226" s="52" t="s">
        <v>18940</v>
      </c>
    </row>
    <row r="3227" spans="1:11">
      <c r="A3227" s="52" t="s">
        <v>17067</v>
      </c>
      <c r="B3227" s="52" t="s">
        <v>16830</v>
      </c>
      <c r="C3227" s="128" t="s">
        <v>17581</v>
      </c>
      <c r="D3227" s="52" t="s">
        <v>8759</v>
      </c>
      <c r="E3227" s="52" t="s">
        <v>18093</v>
      </c>
      <c r="F3227" s="52"/>
      <c r="G3227" s="134" t="s">
        <v>18712</v>
      </c>
      <c r="H3227" s="134" t="s">
        <v>17067</v>
      </c>
      <c r="I3227" s="52">
        <v>6932485019243</v>
      </c>
      <c r="J3227" s="52">
        <v>194846432061</v>
      </c>
      <c r="K3227" s="52" t="s">
        <v>18940</v>
      </c>
    </row>
    <row r="3228" spans="1:11">
      <c r="A3228" s="52" t="s">
        <v>1678</v>
      </c>
      <c r="B3228" s="52" t="s">
        <v>16749</v>
      </c>
      <c r="C3228" s="128" t="s">
        <v>17500</v>
      </c>
      <c r="D3228" s="52" t="s">
        <v>8759</v>
      </c>
      <c r="E3228" s="52" t="s">
        <v>18045</v>
      </c>
      <c r="F3228" s="52"/>
      <c r="G3228" s="134" t="s">
        <v>18634</v>
      </c>
      <c r="H3228" s="134" t="s">
        <v>1678</v>
      </c>
      <c r="I3228" s="52">
        <v>6932485019250</v>
      </c>
      <c r="J3228" s="52">
        <v>194846432078</v>
      </c>
      <c r="K3228" s="52" t="s">
        <v>18940</v>
      </c>
    </row>
    <row r="3229" spans="1:11">
      <c r="A3229" s="52" t="s">
        <v>943</v>
      </c>
      <c r="B3229" s="52" t="s">
        <v>16721</v>
      </c>
      <c r="C3229" s="128" t="s">
        <v>17472</v>
      </c>
      <c r="D3229" s="52" t="s">
        <v>8759</v>
      </c>
      <c r="E3229" s="52" t="s">
        <v>18031</v>
      </c>
      <c r="F3229" s="52"/>
      <c r="G3229" s="134" t="s">
        <v>18606</v>
      </c>
      <c r="H3229" s="134" t="s">
        <v>943</v>
      </c>
      <c r="I3229" s="52">
        <v>6932485019267</v>
      </c>
      <c r="J3229" s="52">
        <v>194846432085</v>
      </c>
      <c r="K3229" s="52" t="s">
        <v>18940</v>
      </c>
    </row>
    <row r="3230" spans="1:11">
      <c r="A3230" s="52" t="s">
        <v>4002</v>
      </c>
      <c r="B3230" s="52" t="s">
        <v>16672</v>
      </c>
      <c r="C3230" s="128" t="s">
        <v>17422</v>
      </c>
      <c r="D3230" s="52" t="s">
        <v>8759</v>
      </c>
      <c r="E3230" s="52" t="s">
        <v>18005</v>
      </c>
      <c r="F3230" s="52"/>
      <c r="G3230" s="134" t="s">
        <v>18556</v>
      </c>
      <c r="H3230" s="134" t="s">
        <v>4002</v>
      </c>
      <c r="I3230" s="52">
        <v>6932485019274</v>
      </c>
      <c r="J3230" s="52">
        <v>194846432092</v>
      </c>
      <c r="K3230" s="52" t="s">
        <v>18940</v>
      </c>
    </row>
    <row r="3231" spans="1:11">
      <c r="A3231" s="52" t="s">
        <v>3959</v>
      </c>
      <c r="B3231" s="52" t="s">
        <v>16965</v>
      </c>
      <c r="C3231" s="128" t="s">
        <v>17718</v>
      </c>
      <c r="D3231" s="52" t="s">
        <v>8759</v>
      </c>
      <c r="E3231" s="52"/>
      <c r="F3231" s="52"/>
      <c r="G3231" s="134" t="s">
        <v>18849</v>
      </c>
      <c r="H3231" s="145" t="s">
        <v>3959</v>
      </c>
      <c r="I3231" s="52" t="e">
        <v>#N/A</v>
      </c>
      <c r="J3231" s="52" t="e">
        <v>#N/A</v>
      </c>
      <c r="K3231" s="52" t="s">
        <v>18940</v>
      </c>
    </row>
    <row r="3232" spans="1:11">
      <c r="A3232" s="52" t="s">
        <v>976</v>
      </c>
      <c r="B3232" s="52" t="s">
        <v>16741</v>
      </c>
      <c r="C3232" s="128" t="s">
        <v>17492</v>
      </c>
      <c r="D3232" s="52" t="s">
        <v>8759</v>
      </c>
      <c r="E3232" s="52" t="s">
        <v>18042</v>
      </c>
      <c r="F3232" s="52"/>
      <c r="G3232" s="134" t="s">
        <v>18626</v>
      </c>
      <c r="H3232" s="134" t="s">
        <v>976</v>
      </c>
      <c r="I3232" s="52">
        <v>6932485018307</v>
      </c>
      <c r="J3232" s="52">
        <v>194846431231</v>
      </c>
      <c r="K3232" s="52" t="s">
        <v>18940</v>
      </c>
    </row>
    <row r="3233" spans="1:11">
      <c r="A3233" s="52" t="s">
        <v>17112</v>
      </c>
      <c r="B3233" s="52" t="s">
        <v>16558</v>
      </c>
      <c r="C3233" s="128" t="s">
        <v>17309</v>
      </c>
      <c r="D3233" s="52" t="s">
        <v>8759</v>
      </c>
      <c r="E3233" s="52" t="s">
        <v>17939</v>
      </c>
      <c r="F3233" s="52"/>
      <c r="G3233" s="134" t="s">
        <v>18440</v>
      </c>
      <c r="H3233" s="134" t="s">
        <v>17112</v>
      </c>
      <c r="I3233" s="52">
        <v>6932485018314</v>
      </c>
      <c r="J3233" s="52">
        <v>194846431248</v>
      </c>
      <c r="K3233" s="52" t="s">
        <v>18940</v>
      </c>
    </row>
    <row r="3234" spans="1:11">
      <c r="A3234" s="52" t="s">
        <v>18258</v>
      </c>
      <c r="B3234" s="52" t="s">
        <v>16913</v>
      </c>
      <c r="C3234" s="128" t="s">
        <v>17666</v>
      </c>
      <c r="D3234" s="52" t="s">
        <v>8759</v>
      </c>
      <c r="E3234" s="52" t="s">
        <v>18136</v>
      </c>
      <c r="F3234" s="52"/>
      <c r="G3234" s="134" t="s">
        <v>18797</v>
      </c>
      <c r="H3234" s="134" t="s">
        <v>18258</v>
      </c>
      <c r="I3234" s="52">
        <v>6932485018321</v>
      </c>
      <c r="J3234" s="52">
        <v>194846431255</v>
      </c>
      <c r="K3234" s="52" t="s">
        <v>18940</v>
      </c>
    </row>
    <row r="3235" spans="1:11">
      <c r="A3235" s="52" t="s">
        <v>17146</v>
      </c>
      <c r="B3235" s="52" t="s">
        <v>16671</v>
      </c>
      <c r="C3235" s="128" t="s">
        <v>17421</v>
      </c>
      <c r="D3235" s="52" t="s">
        <v>8759</v>
      </c>
      <c r="E3235" s="52" t="s">
        <v>18004</v>
      </c>
      <c r="F3235" s="52"/>
      <c r="G3235" s="134" t="s">
        <v>18555</v>
      </c>
      <c r="H3235" s="134" t="s">
        <v>17146</v>
      </c>
      <c r="I3235" s="52">
        <v>6932485018338</v>
      </c>
      <c r="J3235" s="52">
        <v>194846431262</v>
      </c>
      <c r="K3235" s="52" t="s">
        <v>18940</v>
      </c>
    </row>
    <row r="3236" spans="1:11">
      <c r="A3236" s="52" t="s">
        <v>17169</v>
      </c>
      <c r="B3236" s="52" t="s">
        <v>16746</v>
      </c>
      <c r="C3236" s="128" t="s">
        <v>17497</v>
      </c>
      <c r="D3236" s="52" t="s">
        <v>8759</v>
      </c>
      <c r="E3236" s="52" t="s">
        <v>18044</v>
      </c>
      <c r="F3236" s="52"/>
      <c r="G3236" s="134" t="s">
        <v>18631</v>
      </c>
      <c r="H3236" s="134" t="s">
        <v>17169</v>
      </c>
      <c r="I3236" s="52">
        <v>6932485018345</v>
      </c>
      <c r="J3236" s="52">
        <v>194846431279</v>
      </c>
      <c r="K3236" s="52" t="s">
        <v>18940</v>
      </c>
    </row>
    <row r="3237" spans="1:11">
      <c r="A3237" s="52" t="s">
        <v>14781</v>
      </c>
      <c r="B3237" s="52" t="s">
        <v>16544</v>
      </c>
      <c r="C3237" s="128" t="s">
        <v>17295</v>
      </c>
      <c r="D3237" s="52" t="s">
        <v>8759</v>
      </c>
      <c r="E3237" s="52" t="s">
        <v>17931</v>
      </c>
      <c r="F3237" s="52"/>
      <c r="G3237" s="134" t="s">
        <v>18426</v>
      </c>
      <c r="H3237" s="134" t="s">
        <v>14781</v>
      </c>
      <c r="I3237" s="52">
        <v>6932485018352</v>
      </c>
      <c r="J3237" s="52">
        <v>194846431286</v>
      </c>
      <c r="K3237" s="52" t="s">
        <v>18940</v>
      </c>
    </row>
    <row r="3238" spans="1:11">
      <c r="A3238" s="52" t="s">
        <v>1678</v>
      </c>
      <c r="B3238" s="52" t="s">
        <v>16880</v>
      </c>
      <c r="C3238" s="128" t="s">
        <v>17632</v>
      </c>
      <c r="D3238" s="52" t="s">
        <v>8759</v>
      </c>
      <c r="E3238" s="52" t="s">
        <v>18123</v>
      </c>
      <c r="F3238" s="52"/>
      <c r="G3238" s="134" t="s">
        <v>18763</v>
      </c>
      <c r="H3238" s="134" t="s">
        <v>1678</v>
      </c>
      <c r="I3238" s="52">
        <v>6932485018369</v>
      </c>
      <c r="J3238" s="52">
        <v>194846431293</v>
      </c>
      <c r="K3238" s="52" t="s">
        <v>18940</v>
      </c>
    </row>
    <row r="3239" spans="1:11">
      <c r="A3239" s="52" t="s">
        <v>943</v>
      </c>
      <c r="B3239" s="52" t="s">
        <v>16578</v>
      </c>
      <c r="C3239" s="128" t="s">
        <v>17329</v>
      </c>
      <c r="D3239" s="52" t="s">
        <v>8759</v>
      </c>
      <c r="E3239" s="52" t="s">
        <v>17950</v>
      </c>
      <c r="F3239" s="52"/>
      <c r="G3239" s="134" t="s">
        <v>18460</v>
      </c>
      <c r="H3239" s="134" t="s">
        <v>943</v>
      </c>
      <c r="I3239" s="52">
        <v>6932485018376</v>
      </c>
      <c r="J3239" s="52">
        <v>194846431309</v>
      </c>
      <c r="K3239" s="52" t="s">
        <v>18940</v>
      </c>
    </row>
    <row r="3240" spans="1:11">
      <c r="A3240" s="52" t="s">
        <v>17085</v>
      </c>
      <c r="B3240" s="52" t="s">
        <v>16498</v>
      </c>
      <c r="C3240" s="128" t="s">
        <v>17248</v>
      </c>
      <c r="D3240" s="52" t="s">
        <v>8759</v>
      </c>
      <c r="E3240" s="52" t="s">
        <v>17901</v>
      </c>
      <c r="F3240" s="52"/>
      <c r="G3240" s="134" t="s">
        <v>18379</v>
      </c>
      <c r="H3240" s="134" t="s">
        <v>17085</v>
      </c>
      <c r="I3240" s="52">
        <v>6932485018383</v>
      </c>
      <c r="J3240" s="52">
        <v>194846431316</v>
      </c>
      <c r="K3240" s="52" t="s">
        <v>18940</v>
      </c>
    </row>
    <row r="3241" spans="1:11">
      <c r="A3241" s="52" t="s">
        <v>3959</v>
      </c>
      <c r="B3241" s="52" t="s">
        <v>16467</v>
      </c>
      <c r="C3241" s="128" t="s">
        <v>17218</v>
      </c>
      <c r="D3241" s="52" t="s">
        <v>8759</v>
      </c>
      <c r="E3241" s="52"/>
      <c r="F3241" s="52"/>
      <c r="G3241" s="134" t="s">
        <v>18348</v>
      </c>
      <c r="H3241" s="145" t="s">
        <v>3959</v>
      </c>
      <c r="I3241" s="52" t="e">
        <v>#N/A</v>
      </c>
      <c r="J3241" s="52" t="e">
        <v>#N/A</v>
      </c>
      <c r="K3241" s="52" t="s">
        <v>18940</v>
      </c>
    </row>
    <row r="3242" spans="1:11">
      <c r="A3242" s="52" t="s">
        <v>946</v>
      </c>
      <c r="B3242" s="52" t="s">
        <v>16597</v>
      </c>
      <c r="C3242" s="128" t="s">
        <v>17348</v>
      </c>
      <c r="D3242" s="52" t="s">
        <v>8759</v>
      </c>
      <c r="E3242" s="52" t="s">
        <v>17962</v>
      </c>
      <c r="F3242" s="52"/>
      <c r="G3242" s="134" t="s">
        <v>18480</v>
      </c>
      <c r="H3242" s="134" t="s">
        <v>946</v>
      </c>
      <c r="I3242" s="52">
        <v>6932485018390</v>
      </c>
      <c r="J3242" s="52">
        <v>194846431323</v>
      </c>
      <c r="K3242" s="52" t="s">
        <v>18940</v>
      </c>
    </row>
    <row r="3243" spans="1:11">
      <c r="A3243" s="52" t="s">
        <v>14781</v>
      </c>
      <c r="B3243" s="52" t="s">
        <v>16863</v>
      </c>
      <c r="C3243" s="128" t="s">
        <v>17614</v>
      </c>
      <c r="D3243" s="52" t="s">
        <v>8759</v>
      </c>
      <c r="E3243" s="52" t="s">
        <v>18111</v>
      </c>
      <c r="F3243" s="52"/>
      <c r="G3243" s="134" t="s">
        <v>18745</v>
      </c>
      <c r="H3243" s="134" t="s">
        <v>14781</v>
      </c>
      <c r="I3243" s="52">
        <v>6932485021895</v>
      </c>
      <c r="J3243" s="52">
        <v>194846434485</v>
      </c>
      <c r="K3243" s="52" t="s">
        <v>18940</v>
      </c>
    </row>
    <row r="3244" spans="1:11">
      <c r="A3244" s="52" t="s">
        <v>943</v>
      </c>
      <c r="B3244" s="52" t="s">
        <v>17053</v>
      </c>
      <c r="C3244" s="128" t="s">
        <v>17806</v>
      </c>
      <c r="D3244" s="52" t="s">
        <v>8759</v>
      </c>
      <c r="E3244" s="52" t="s">
        <v>18208</v>
      </c>
      <c r="F3244" s="52"/>
      <c r="G3244" s="134" t="s">
        <v>18936</v>
      </c>
      <c r="H3244" s="134" t="s">
        <v>943</v>
      </c>
      <c r="I3244" s="52">
        <v>6932485021901</v>
      </c>
      <c r="J3244" s="52">
        <v>194846434492</v>
      </c>
      <c r="K3244" s="52" t="s">
        <v>18940</v>
      </c>
    </row>
    <row r="3245" spans="1:11">
      <c r="A3245" s="52" t="s">
        <v>18284</v>
      </c>
      <c r="B3245" s="52" t="s">
        <v>17000</v>
      </c>
      <c r="C3245" s="128" t="s">
        <v>17753</v>
      </c>
      <c r="D3245" s="52" t="s">
        <v>8759</v>
      </c>
      <c r="E3245" s="52" t="s">
        <v>18177</v>
      </c>
      <c r="F3245" s="52"/>
      <c r="G3245" s="134" t="s">
        <v>18883</v>
      </c>
      <c r="H3245" s="134" t="s">
        <v>18284</v>
      </c>
      <c r="I3245" s="52">
        <v>6932485021918</v>
      </c>
      <c r="J3245" s="52">
        <v>194846434508</v>
      </c>
      <c r="K3245" s="52" t="s">
        <v>18940</v>
      </c>
    </row>
    <row r="3246" spans="1:11">
      <c r="A3246" s="52" t="s">
        <v>1678</v>
      </c>
      <c r="B3246" s="52" t="s">
        <v>16589</v>
      </c>
      <c r="C3246" s="128" t="s">
        <v>17340</v>
      </c>
      <c r="D3246" s="52" t="s">
        <v>8759</v>
      </c>
      <c r="E3246" s="52" t="s">
        <v>17957</v>
      </c>
      <c r="F3246" s="52"/>
      <c r="G3246" s="134" t="s">
        <v>18472</v>
      </c>
      <c r="H3246" s="134" t="s">
        <v>1678</v>
      </c>
      <c r="I3246" s="52">
        <v>6932485021925</v>
      </c>
      <c r="J3246" s="52">
        <v>194846434515</v>
      </c>
      <c r="K3246" s="52" t="s">
        <v>18940</v>
      </c>
    </row>
    <row r="3247" spans="1:11">
      <c r="A3247" s="52" t="s">
        <v>3959</v>
      </c>
      <c r="B3247" s="52" t="s">
        <v>16700</v>
      </c>
      <c r="C3247" s="128" t="s">
        <v>17451</v>
      </c>
      <c r="D3247" s="52" t="s">
        <v>8759</v>
      </c>
      <c r="E3247" s="52"/>
      <c r="F3247" s="52"/>
      <c r="G3247" s="134" t="s">
        <v>18585</v>
      </c>
      <c r="H3247" s="145" t="s">
        <v>3959</v>
      </c>
      <c r="I3247" s="52" t="e">
        <v>#N/A</v>
      </c>
      <c r="J3247" s="52" t="e">
        <v>#N/A</v>
      </c>
      <c r="K3247" s="52" t="s">
        <v>18940</v>
      </c>
    </row>
    <row r="3248" spans="1:11">
      <c r="A3248" s="52" t="s">
        <v>946</v>
      </c>
      <c r="B3248" s="52" t="s">
        <v>16900</v>
      </c>
      <c r="C3248" s="128" t="s">
        <v>17653</v>
      </c>
      <c r="D3248" s="52" t="s">
        <v>8759</v>
      </c>
      <c r="E3248" s="52" t="s">
        <v>18133</v>
      </c>
      <c r="F3248" s="52"/>
      <c r="G3248" s="134" t="s">
        <v>18784</v>
      </c>
      <c r="H3248" s="134" t="s">
        <v>946</v>
      </c>
      <c r="I3248" s="52">
        <v>6932485022014</v>
      </c>
      <c r="J3248" s="52">
        <v>194846434614</v>
      </c>
      <c r="K3248" s="52" t="s">
        <v>18940</v>
      </c>
    </row>
    <row r="3249" spans="1:11">
      <c r="A3249" s="52" t="s">
        <v>14504</v>
      </c>
      <c r="B3249" s="52" t="s">
        <v>17045</v>
      </c>
      <c r="C3249" s="128" t="s">
        <v>17798</v>
      </c>
      <c r="D3249" s="52" t="s">
        <v>8759</v>
      </c>
      <c r="E3249" s="52" t="s">
        <v>18204</v>
      </c>
      <c r="F3249" s="52"/>
      <c r="G3249" s="134" t="s">
        <v>18928</v>
      </c>
      <c r="H3249" s="134" t="s">
        <v>14504</v>
      </c>
      <c r="I3249" s="52">
        <v>6932485022021</v>
      </c>
      <c r="J3249" s="52">
        <v>194846434621</v>
      </c>
      <c r="K3249" s="52" t="s">
        <v>18940</v>
      </c>
    </row>
    <row r="3250" spans="1:11">
      <c r="A3250" s="52" t="s">
        <v>1678</v>
      </c>
      <c r="B3250" s="52" t="s">
        <v>16763</v>
      </c>
      <c r="C3250" s="128" t="s">
        <v>17514</v>
      </c>
      <c r="D3250" s="52" t="s">
        <v>8759</v>
      </c>
      <c r="E3250" s="52" t="s">
        <v>18051</v>
      </c>
      <c r="F3250" s="52"/>
      <c r="G3250" s="134" t="s">
        <v>18647</v>
      </c>
      <c r="H3250" s="134" t="s">
        <v>1678</v>
      </c>
      <c r="I3250" s="52">
        <v>6932485022038</v>
      </c>
      <c r="J3250" s="52">
        <v>194846434638</v>
      </c>
      <c r="K3250" s="52" t="s">
        <v>18940</v>
      </c>
    </row>
    <row r="3251" spans="1:11">
      <c r="A3251" s="52" t="s">
        <v>18226</v>
      </c>
      <c r="B3251" s="52" t="s">
        <v>16827</v>
      </c>
      <c r="C3251" s="128" t="s">
        <v>17578</v>
      </c>
      <c r="D3251" s="52" t="s">
        <v>8759</v>
      </c>
      <c r="E3251" s="52" t="s">
        <v>18092</v>
      </c>
      <c r="F3251" s="52"/>
      <c r="G3251" s="134" t="s">
        <v>18710</v>
      </c>
      <c r="H3251" s="134" t="s">
        <v>18226</v>
      </c>
      <c r="I3251" s="52">
        <v>6932485022045</v>
      </c>
      <c r="J3251" s="52">
        <v>194846434645</v>
      </c>
      <c r="K3251" s="52" t="s">
        <v>18940</v>
      </c>
    </row>
    <row r="3252" spans="1:11">
      <c r="A3252" s="52" t="s">
        <v>15252</v>
      </c>
      <c r="B3252" s="52" t="s">
        <v>16604</v>
      </c>
      <c r="C3252" s="128" t="s">
        <v>17355</v>
      </c>
      <c r="D3252" s="52" t="s">
        <v>8759</v>
      </c>
      <c r="E3252" s="52" t="s">
        <v>17965</v>
      </c>
      <c r="F3252" s="52"/>
      <c r="G3252" s="134" t="s">
        <v>18487</v>
      </c>
      <c r="H3252" s="134" t="s">
        <v>15252</v>
      </c>
      <c r="I3252" s="52">
        <v>6932485022052</v>
      </c>
      <c r="J3252" s="52">
        <v>194846434652</v>
      </c>
      <c r="K3252" s="52" t="s">
        <v>18940</v>
      </c>
    </row>
    <row r="3253" spans="1:11">
      <c r="A3253" s="52" t="s">
        <v>3959</v>
      </c>
      <c r="B3253" s="52" t="s">
        <v>16625</v>
      </c>
      <c r="C3253" s="128" t="s">
        <v>17377</v>
      </c>
      <c r="D3253" s="52" t="s">
        <v>8759</v>
      </c>
      <c r="E3253" s="52"/>
      <c r="F3253" s="52"/>
      <c r="G3253" s="134" t="s">
        <v>18509</v>
      </c>
      <c r="H3253" s="145" t="s">
        <v>3959</v>
      </c>
      <c r="I3253" s="52" t="e">
        <v>#N/A</v>
      </c>
      <c r="J3253" s="52" t="e">
        <v>#N/A</v>
      </c>
      <c r="K3253" s="52" t="s">
        <v>18940</v>
      </c>
    </row>
    <row r="3254" spans="1:11">
      <c r="A3254" s="52" t="s">
        <v>18226</v>
      </c>
      <c r="B3254" s="52" t="s">
        <v>16818</v>
      </c>
      <c r="C3254" s="128" t="s">
        <v>17569</v>
      </c>
      <c r="D3254" s="52" t="s">
        <v>8759</v>
      </c>
      <c r="E3254" s="52" t="s">
        <v>18086</v>
      </c>
      <c r="F3254" s="52"/>
      <c r="G3254" s="134" t="s">
        <v>18702</v>
      </c>
      <c r="H3254" s="134" t="s">
        <v>18226</v>
      </c>
      <c r="I3254" s="52">
        <v>6932485022069</v>
      </c>
      <c r="J3254" s="52">
        <v>194846434669</v>
      </c>
      <c r="K3254" s="52" t="s">
        <v>18940</v>
      </c>
    </row>
    <row r="3255" spans="1:11">
      <c r="A3255" s="52" t="s">
        <v>976</v>
      </c>
      <c r="B3255" s="52" t="s">
        <v>16909</v>
      </c>
      <c r="C3255" s="128" t="s">
        <v>17662</v>
      </c>
      <c r="D3255" s="52" t="s">
        <v>8759</v>
      </c>
      <c r="E3255" s="52"/>
      <c r="F3255" s="52"/>
      <c r="G3255" s="134" t="s">
        <v>18793</v>
      </c>
      <c r="H3255" s="134" t="s">
        <v>976</v>
      </c>
      <c r="I3255" s="52">
        <v>6932485022175</v>
      </c>
      <c r="J3255" s="52">
        <v>194846434768</v>
      </c>
      <c r="K3255" s="52" t="s">
        <v>18940</v>
      </c>
    </row>
    <row r="3256" spans="1:11">
      <c r="A3256" s="137" t="s">
        <v>976</v>
      </c>
      <c r="B3256" s="52" t="s">
        <v>19480</v>
      </c>
      <c r="C3256" s="128" t="s">
        <v>19481</v>
      </c>
      <c r="D3256" s="52"/>
      <c r="E3256" s="52" t="s">
        <v>19513</v>
      </c>
      <c r="F3256" s="52"/>
      <c r="G3256" s="134" t="s">
        <v>19527</v>
      </c>
      <c r="H3256" s="134" t="s">
        <v>976</v>
      </c>
      <c r="I3256" s="52">
        <v>6932485024704</v>
      </c>
      <c r="J3256" s="52">
        <v>194846436328</v>
      </c>
      <c r="K3256" s="52" t="s">
        <v>19542</v>
      </c>
    </row>
    <row r="3257" spans="1:11">
      <c r="A3257" s="137" t="s">
        <v>19508</v>
      </c>
      <c r="B3257" s="52" t="s">
        <v>19498</v>
      </c>
      <c r="C3257" s="128" t="s">
        <v>19499</v>
      </c>
      <c r="D3257" s="52"/>
      <c r="E3257" s="52" t="s">
        <v>19514</v>
      </c>
      <c r="F3257" s="52"/>
      <c r="G3257" s="134" t="s">
        <v>19528</v>
      </c>
      <c r="H3257" s="134" t="s">
        <v>19508</v>
      </c>
      <c r="I3257" s="52">
        <v>6932485024681</v>
      </c>
      <c r="J3257" s="52">
        <v>194846436304</v>
      </c>
      <c r="K3257" s="52" t="s">
        <v>19542</v>
      </c>
    </row>
    <row r="3258" spans="1:11">
      <c r="A3258" s="137" t="s">
        <v>17062</v>
      </c>
      <c r="B3258" s="52" t="s">
        <v>19493</v>
      </c>
      <c r="C3258" s="129" t="s">
        <v>19543</v>
      </c>
      <c r="D3258" s="52"/>
      <c r="E3258" s="52" t="s">
        <v>19515</v>
      </c>
      <c r="F3258" s="52"/>
      <c r="G3258" s="134" t="s">
        <v>19529</v>
      </c>
      <c r="H3258" s="134" t="s">
        <v>17062</v>
      </c>
      <c r="I3258" s="52">
        <v>6932485024667</v>
      </c>
      <c r="J3258" s="52">
        <v>194846436281</v>
      </c>
      <c r="K3258" s="52" t="s">
        <v>19542</v>
      </c>
    </row>
    <row r="3259" spans="1:11">
      <c r="A3259" s="137" t="s">
        <v>17099</v>
      </c>
      <c r="B3259" s="52" t="s">
        <v>19494</v>
      </c>
      <c r="C3259" s="129" t="s">
        <v>19495</v>
      </c>
      <c r="D3259" s="52"/>
      <c r="E3259" s="52" t="s">
        <v>19516</v>
      </c>
      <c r="F3259" s="52"/>
      <c r="G3259" s="134" t="s">
        <v>19530</v>
      </c>
      <c r="H3259" s="134" t="s">
        <v>17099</v>
      </c>
      <c r="I3259" s="52">
        <v>6932485024711</v>
      </c>
      <c r="J3259" s="52">
        <v>194846436335</v>
      </c>
      <c r="K3259" s="52" t="s">
        <v>19542</v>
      </c>
    </row>
    <row r="3260" spans="1:11">
      <c r="A3260" s="137" t="s">
        <v>19509</v>
      </c>
      <c r="B3260" s="52" t="s">
        <v>19500</v>
      </c>
      <c r="C3260" s="129" t="s">
        <v>19501</v>
      </c>
      <c r="D3260" s="52"/>
      <c r="E3260" s="52" t="s">
        <v>19517</v>
      </c>
      <c r="F3260" s="52"/>
      <c r="G3260" s="134" t="s">
        <v>19531</v>
      </c>
      <c r="H3260" s="134" t="s">
        <v>19509</v>
      </c>
      <c r="I3260" s="52">
        <v>6932485024728</v>
      </c>
      <c r="J3260" s="52">
        <v>194846436342</v>
      </c>
      <c r="K3260" s="52" t="s">
        <v>19542</v>
      </c>
    </row>
    <row r="3261" spans="1:11">
      <c r="A3261" s="137" t="s">
        <v>14621</v>
      </c>
      <c r="B3261" s="52" t="s">
        <v>19506</v>
      </c>
      <c r="C3261" s="129" t="s">
        <v>19507</v>
      </c>
      <c r="D3261" s="52"/>
      <c r="E3261" s="52" t="s">
        <v>19518</v>
      </c>
      <c r="F3261" s="52"/>
      <c r="G3261" s="134" t="s">
        <v>19532</v>
      </c>
      <c r="H3261" s="134" t="s">
        <v>14621</v>
      </c>
      <c r="I3261" s="52">
        <v>6932485024209</v>
      </c>
      <c r="J3261" s="52">
        <v>194846435888</v>
      </c>
      <c r="K3261" s="52" t="s">
        <v>19542</v>
      </c>
    </row>
    <row r="3262" spans="1:11">
      <c r="A3262" s="137" t="s">
        <v>19510</v>
      </c>
      <c r="B3262" s="52" t="s">
        <v>19487</v>
      </c>
      <c r="C3262" s="129" t="s">
        <v>19488</v>
      </c>
      <c r="D3262" s="52"/>
      <c r="E3262" s="52" t="s">
        <v>19519</v>
      </c>
      <c r="F3262" s="52"/>
      <c r="G3262" s="134" t="s">
        <v>19533</v>
      </c>
      <c r="H3262" s="134" t="s">
        <v>19510</v>
      </c>
      <c r="I3262" s="52">
        <v>6932485024650</v>
      </c>
      <c r="J3262" s="52">
        <v>194846436274</v>
      </c>
      <c r="K3262" s="52" t="s">
        <v>19542</v>
      </c>
    </row>
    <row r="3263" spans="1:11">
      <c r="A3263" s="137" t="s">
        <v>17121</v>
      </c>
      <c r="B3263" s="52" t="s">
        <v>19504</v>
      </c>
      <c r="C3263" s="129" t="s">
        <v>19505</v>
      </c>
      <c r="D3263" s="52"/>
      <c r="E3263" s="52"/>
      <c r="F3263" s="52"/>
      <c r="G3263" s="134" t="s">
        <v>19534</v>
      </c>
      <c r="H3263" s="134" t="s">
        <v>17121</v>
      </c>
      <c r="I3263" s="52">
        <v>6932485024674</v>
      </c>
      <c r="J3263" s="52">
        <v>194846436298</v>
      </c>
      <c r="K3263" s="52" t="s">
        <v>19542</v>
      </c>
    </row>
    <row r="3264" spans="1:11">
      <c r="A3264" s="137" t="s">
        <v>18246</v>
      </c>
      <c r="B3264" s="52" t="s">
        <v>19482</v>
      </c>
      <c r="C3264" s="129" t="s">
        <v>19483</v>
      </c>
      <c r="D3264" s="52"/>
      <c r="E3264" s="52" t="s">
        <v>19520</v>
      </c>
      <c r="F3264" s="52"/>
      <c r="G3264" s="134" t="s">
        <v>19535</v>
      </c>
      <c r="H3264" s="134" t="s">
        <v>18246</v>
      </c>
      <c r="I3264" s="52">
        <v>6932485024698</v>
      </c>
      <c r="J3264" s="52">
        <v>194846436311</v>
      </c>
      <c r="K3264" s="52" t="s">
        <v>19542</v>
      </c>
    </row>
    <row r="3265" spans="1:11">
      <c r="A3265" s="114" t="s">
        <v>976</v>
      </c>
      <c r="B3265" s="52" t="s">
        <v>19502</v>
      </c>
      <c r="C3265" s="129" t="s">
        <v>19503</v>
      </c>
      <c r="D3265" s="52"/>
      <c r="E3265" s="52" t="s">
        <v>19521</v>
      </c>
      <c r="F3265" s="52"/>
      <c r="G3265" s="134" t="s">
        <v>19536</v>
      </c>
      <c r="H3265" s="134" t="s">
        <v>976</v>
      </c>
      <c r="I3265" s="52">
        <v>6932485024582</v>
      </c>
      <c r="J3265" s="52">
        <v>194846436236</v>
      </c>
      <c r="K3265" s="52" t="s">
        <v>19542</v>
      </c>
    </row>
    <row r="3266" spans="1:11">
      <c r="A3266" s="114" t="s">
        <v>946</v>
      </c>
      <c r="B3266" s="52" t="s">
        <v>19491</v>
      </c>
      <c r="C3266" s="129" t="s">
        <v>19492</v>
      </c>
      <c r="D3266" s="52"/>
      <c r="E3266" s="52" t="s">
        <v>19522</v>
      </c>
      <c r="F3266" s="52"/>
      <c r="G3266" s="134" t="s">
        <v>19537</v>
      </c>
      <c r="H3266" s="134" t="s">
        <v>946</v>
      </c>
      <c r="I3266" s="52">
        <v>6932485023868</v>
      </c>
      <c r="J3266" s="52">
        <v>194846435628</v>
      </c>
      <c r="K3266" s="52" t="s">
        <v>19542</v>
      </c>
    </row>
    <row r="3267" spans="1:11">
      <c r="A3267" s="114" t="s">
        <v>19511</v>
      </c>
      <c r="B3267" s="52" t="s">
        <v>19496</v>
      </c>
      <c r="C3267" s="129" t="s">
        <v>19497</v>
      </c>
      <c r="D3267" s="52"/>
      <c r="E3267" s="52" t="s">
        <v>19524</v>
      </c>
      <c r="F3267" s="52"/>
      <c r="G3267" s="134" t="s">
        <v>19539</v>
      </c>
      <c r="H3267" s="134" t="s">
        <v>19511</v>
      </c>
      <c r="I3267" s="52">
        <v>6932485023752</v>
      </c>
      <c r="J3267" s="52">
        <v>194846435536</v>
      </c>
      <c r="K3267" s="52" t="s">
        <v>19542</v>
      </c>
    </row>
    <row r="3268" spans="1:11">
      <c r="A3268" s="114" t="s">
        <v>19478</v>
      </c>
      <c r="B3268" s="52" t="s">
        <v>19484</v>
      </c>
      <c r="C3268" s="129" t="s">
        <v>19485</v>
      </c>
      <c r="D3268" s="52"/>
      <c r="E3268" s="52" t="s">
        <v>19523</v>
      </c>
      <c r="F3268" s="52"/>
      <c r="G3268" s="134" t="s">
        <v>19538</v>
      </c>
      <c r="H3268" s="134" t="s">
        <v>19478</v>
      </c>
      <c r="I3268" s="52">
        <v>6932485023875</v>
      </c>
      <c r="J3268" s="52">
        <v>194846435635</v>
      </c>
      <c r="K3268" s="52" t="s">
        <v>19542</v>
      </c>
    </row>
    <row r="3269" spans="1:11">
      <c r="A3269" s="114" t="s">
        <v>19512</v>
      </c>
      <c r="B3269" s="52" t="s">
        <v>19489</v>
      </c>
      <c r="C3269" s="129" t="s">
        <v>19490</v>
      </c>
      <c r="D3269" s="52"/>
      <c r="E3269" s="52" t="s">
        <v>19526</v>
      </c>
      <c r="F3269" s="52"/>
      <c r="G3269" s="134" t="s">
        <v>19541</v>
      </c>
      <c r="H3269" s="134" t="s">
        <v>19512</v>
      </c>
      <c r="I3269" s="52">
        <v>6932485023783</v>
      </c>
      <c r="J3269" s="52">
        <v>194846435543</v>
      </c>
      <c r="K3269" s="52" t="s">
        <v>19542</v>
      </c>
    </row>
    <row r="3270" spans="1:11">
      <c r="A3270" s="130" t="s">
        <v>19695</v>
      </c>
      <c r="B3270" s="4" t="s">
        <v>19721</v>
      </c>
      <c r="C3270" s="4" t="s">
        <v>19590</v>
      </c>
      <c r="E3270" s="130" t="s">
        <v>19826</v>
      </c>
      <c r="G3270" s="138" t="s">
        <v>19874</v>
      </c>
      <c r="H3270" s="130" t="s">
        <v>19695</v>
      </c>
      <c r="K3270" s="130" t="s">
        <v>19979</v>
      </c>
    </row>
    <row r="3271" spans="1:11">
      <c r="A3271" s="130" t="s">
        <v>976</v>
      </c>
      <c r="B3271" s="11" t="s">
        <v>19722</v>
      </c>
      <c r="C3271" s="11" t="s">
        <v>19591</v>
      </c>
      <c r="E3271" s="130" t="s">
        <v>19827</v>
      </c>
      <c r="G3271" s="138" t="s">
        <v>19875</v>
      </c>
      <c r="H3271" s="130" t="s">
        <v>976</v>
      </c>
    </row>
    <row r="3272" spans="1:11">
      <c r="A3272" s="130" t="s">
        <v>1677</v>
      </c>
      <c r="B3272" s="11" t="s">
        <v>19723</v>
      </c>
      <c r="C3272" s="11" t="s">
        <v>19592</v>
      </c>
      <c r="E3272" s="130" t="s">
        <v>19828</v>
      </c>
      <c r="G3272" s="138" t="s">
        <v>19876</v>
      </c>
      <c r="H3272" s="130" t="s">
        <v>1677</v>
      </c>
    </row>
    <row r="3273" spans="1:11">
      <c r="A3273" s="130" t="s">
        <v>15343</v>
      </c>
      <c r="B3273" s="4" t="s">
        <v>19724</v>
      </c>
      <c r="C3273" s="4" t="s">
        <v>19593</v>
      </c>
      <c r="E3273" s="130" t="s">
        <v>19829</v>
      </c>
      <c r="G3273" s="138" t="s">
        <v>19877</v>
      </c>
      <c r="H3273" s="130" t="s">
        <v>15343</v>
      </c>
    </row>
    <row r="3274" spans="1:11">
      <c r="A3274" s="130" t="s">
        <v>14621</v>
      </c>
      <c r="B3274" s="4" t="s">
        <v>19725</v>
      </c>
      <c r="C3274" s="4" t="s">
        <v>19594</v>
      </c>
      <c r="E3274" s="130" t="s">
        <v>19830</v>
      </c>
      <c r="G3274" s="138" t="s">
        <v>19878</v>
      </c>
      <c r="H3274" s="130" t="s">
        <v>14621</v>
      </c>
    </row>
    <row r="3275" spans="1:11">
      <c r="A3275" s="130" t="s">
        <v>19696</v>
      </c>
      <c r="B3275" s="149" t="s">
        <v>19726</v>
      </c>
      <c r="C3275" s="11" t="s">
        <v>19595</v>
      </c>
      <c r="E3275" s="130" t="s">
        <v>19831</v>
      </c>
      <c r="G3275" s="138" t="s">
        <v>19879</v>
      </c>
      <c r="H3275" s="130" t="s">
        <v>19696</v>
      </c>
    </row>
    <row r="3276" spans="1:11">
      <c r="A3276" s="130" t="s">
        <v>18238</v>
      </c>
      <c r="B3276" s="149" t="s">
        <v>19727</v>
      </c>
      <c r="C3276" s="11" t="s">
        <v>19596</v>
      </c>
      <c r="E3276" s="130" t="s">
        <v>19832</v>
      </c>
      <c r="G3276" s="138" t="s">
        <v>19880</v>
      </c>
      <c r="H3276" s="130" t="s">
        <v>18238</v>
      </c>
    </row>
    <row r="3277" spans="1:11">
      <c r="A3277" s="130" t="s">
        <v>19697</v>
      </c>
      <c r="B3277" s="149" t="s">
        <v>19728</v>
      </c>
      <c r="C3277" s="11" t="s">
        <v>19597</v>
      </c>
      <c r="E3277" s="130" t="s">
        <v>19833</v>
      </c>
      <c r="G3277" s="138" t="s">
        <v>19881</v>
      </c>
      <c r="H3277" s="130" t="s">
        <v>19697</v>
      </c>
    </row>
    <row r="3278" spans="1:11">
      <c r="A3278" s="130" t="s">
        <v>17169</v>
      </c>
      <c r="B3278" s="149" t="s">
        <v>19729</v>
      </c>
      <c r="C3278" s="11" t="s">
        <v>19598</v>
      </c>
      <c r="E3278" s="130" t="s">
        <v>19834</v>
      </c>
      <c r="G3278" s="138" t="s">
        <v>19882</v>
      </c>
      <c r="H3278" s="130" t="s">
        <v>17169</v>
      </c>
    </row>
    <row r="3279" spans="1:11">
      <c r="A3279" s="130" t="s">
        <v>946</v>
      </c>
      <c r="B3279" s="149" t="s">
        <v>19730</v>
      </c>
      <c r="C3279" s="11" t="s">
        <v>19599</v>
      </c>
      <c r="E3279" s="130" t="s">
        <v>19835</v>
      </c>
      <c r="G3279" s="138" t="s">
        <v>19883</v>
      </c>
      <c r="H3279" s="130" t="s">
        <v>946</v>
      </c>
    </row>
    <row r="3280" spans="1:11">
      <c r="A3280" s="130" t="s">
        <v>976</v>
      </c>
      <c r="B3280" s="149" t="s">
        <v>19731</v>
      </c>
      <c r="C3280" s="11" t="s">
        <v>19600</v>
      </c>
      <c r="E3280" s="130" t="s">
        <v>19836</v>
      </c>
      <c r="G3280" s="138" t="s">
        <v>19884</v>
      </c>
      <c r="H3280" s="130" t="s">
        <v>976</v>
      </c>
    </row>
    <row r="3281" spans="1:8">
      <c r="A3281" s="130" t="s">
        <v>19698</v>
      </c>
      <c r="B3281" s="149" t="s">
        <v>19732</v>
      </c>
      <c r="C3281" s="11" t="s">
        <v>19601</v>
      </c>
      <c r="E3281" s="130" t="s">
        <v>19837</v>
      </c>
      <c r="G3281" s="138" t="s">
        <v>19885</v>
      </c>
      <c r="H3281" s="130" t="s">
        <v>19698</v>
      </c>
    </row>
    <row r="3282" spans="1:8">
      <c r="A3282" s="130" t="s">
        <v>19699</v>
      </c>
      <c r="B3282" s="149" t="s">
        <v>19733</v>
      </c>
      <c r="C3282" s="11" t="s">
        <v>19602</v>
      </c>
      <c r="E3282" s="130" t="s">
        <v>19838</v>
      </c>
      <c r="G3282" s="138" t="s">
        <v>19886</v>
      </c>
      <c r="H3282" s="130" t="s">
        <v>19699</v>
      </c>
    </row>
    <row r="3283" spans="1:8">
      <c r="A3283" s="130" t="s">
        <v>18222</v>
      </c>
      <c r="B3283" s="149" t="s">
        <v>19734</v>
      </c>
      <c r="C3283" s="11" t="s">
        <v>19603</v>
      </c>
      <c r="E3283" s="130" t="s">
        <v>19839</v>
      </c>
      <c r="G3283" s="138" t="s">
        <v>19887</v>
      </c>
      <c r="H3283" s="130" t="s">
        <v>18222</v>
      </c>
    </row>
    <row r="3284" spans="1:8">
      <c r="A3284" s="130" t="s">
        <v>14621</v>
      </c>
      <c r="B3284" s="149" t="s">
        <v>19735</v>
      </c>
      <c r="C3284" s="11" t="s">
        <v>19604</v>
      </c>
      <c r="E3284" s="130" t="s">
        <v>19840</v>
      </c>
      <c r="G3284" s="138" t="s">
        <v>19888</v>
      </c>
      <c r="H3284" s="130" t="s">
        <v>14621</v>
      </c>
    </row>
    <row r="3285" spans="1:8">
      <c r="A3285" s="130" t="s">
        <v>15343</v>
      </c>
      <c r="B3285" s="149" t="s">
        <v>19736</v>
      </c>
      <c r="C3285" s="11" t="s">
        <v>19605</v>
      </c>
      <c r="E3285" s="130" t="s">
        <v>19841</v>
      </c>
      <c r="G3285" s="138" t="s">
        <v>19889</v>
      </c>
      <c r="H3285" s="130" t="s">
        <v>15343</v>
      </c>
    </row>
    <row r="3286" spans="1:8">
      <c r="A3286" s="130" t="s">
        <v>1681</v>
      </c>
      <c r="B3286" s="149" t="s">
        <v>19737</v>
      </c>
      <c r="C3286" s="11" t="s">
        <v>19606</v>
      </c>
      <c r="E3286" s="130" t="s">
        <v>19842</v>
      </c>
      <c r="G3286" s="138" t="s">
        <v>19890</v>
      </c>
      <c r="H3286" s="130" t="s">
        <v>1681</v>
      </c>
    </row>
    <row r="3287" spans="1:8">
      <c r="A3287" s="130" t="s">
        <v>14781</v>
      </c>
      <c r="B3287" s="149" t="s">
        <v>19738</v>
      </c>
      <c r="C3287" s="11" t="s">
        <v>19607</v>
      </c>
      <c r="E3287" s="130" t="s">
        <v>19843</v>
      </c>
      <c r="G3287" s="138" t="s">
        <v>19891</v>
      </c>
      <c r="H3287" s="130" t="s">
        <v>14781</v>
      </c>
    </row>
    <row r="3288" spans="1:8">
      <c r="A3288" s="130" t="s">
        <v>19700</v>
      </c>
      <c r="B3288" s="149" t="s">
        <v>19739</v>
      </c>
      <c r="C3288" s="11" t="s">
        <v>19608</v>
      </c>
      <c r="E3288" s="130" t="s">
        <v>19844</v>
      </c>
      <c r="G3288" s="138" t="s">
        <v>19892</v>
      </c>
      <c r="H3288" s="130" t="s">
        <v>19700</v>
      </c>
    </row>
    <row r="3289" spans="1:8">
      <c r="A3289" s="130" t="s">
        <v>19701</v>
      </c>
      <c r="B3289" s="149" t="s">
        <v>19740</v>
      </c>
      <c r="C3289" s="11" t="s">
        <v>19609</v>
      </c>
      <c r="E3289" s="130" t="s">
        <v>19845</v>
      </c>
      <c r="G3289" s="138" t="s">
        <v>19893</v>
      </c>
      <c r="H3289" s="130" t="s">
        <v>19701</v>
      </c>
    </row>
    <row r="3290" spans="1:8">
      <c r="A3290" s="130" t="s">
        <v>19702</v>
      </c>
      <c r="B3290" s="149" t="s">
        <v>19741</v>
      </c>
      <c r="C3290" s="11" t="s">
        <v>19610</v>
      </c>
      <c r="E3290" s="130" t="s">
        <v>19846</v>
      </c>
      <c r="G3290" s="138" t="s">
        <v>19894</v>
      </c>
      <c r="H3290" s="130" t="s">
        <v>19702</v>
      </c>
    </row>
    <row r="3291" spans="1:8">
      <c r="A3291" s="130" t="s">
        <v>19703</v>
      </c>
      <c r="B3291" s="149" t="s">
        <v>19742</v>
      </c>
      <c r="C3291" s="11" t="s">
        <v>19611</v>
      </c>
      <c r="E3291" s="130" t="s">
        <v>19847</v>
      </c>
      <c r="G3291" s="138" t="s">
        <v>19895</v>
      </c>
      <c r="H3291" s="130" t="s">
        <v>19703</v>
      </c>
    </row>
    <row r="3292" spans="1:8">
      <c r="A3292" s="130" t="s">
        <v>1678</v>
      </c>
      <c r="B3292" s="149" t="s">
        <v>19743</v>
      </c>
      <c r="C3292" s="11" t="s">
        <v>19612</v>
      </c>
      <c r="E3292" s="130" t="s">
        <v>19848</v>
      </c>
      <c r="G3292" s="138" t="s">
        <v>19896</v>
      </c>
      <c r="H3292" s="130" t="s">
        <v>1678</v>
      </c>
    </row>
    <row r="3293" spans="1:8">
      <c r="A3293" s="130" t="s">
        <v>943</v>
      </c>
      <c r="B3293" s="149" t="s">
        <v>19744</v>
      </c>
      <c r="C3293" s="11" t="s">
        <v>19613</v>
      </c>
      <c r="E3293" s="130" t="s">
        <v>19849</v>
      </c>
      <c r="G3293" s="138" t="s">
        <v>19897</v>
      </c>
      <c r="H3293" s="130" t="s">
        <v>943</v>
      </c>
    </row>
    <row r="3294" spans="1:8">
      <c r="A3294" s="130" t="s">
        <v>1678</v>
      </c>
      <c r="B3294" s="149" t="s">
        <v>19745</v>
      </c>
      <c r="C3294" s="11" t="s">
        <v>19614</v>
      </c>
      <c r="E3294" s="130" t="s">
        <v>19850</v>
      </c>
      <c r="G3294" s="138" t="s">
        <v>19898</v>
      </c>
      <c r="H3294" s="130" t="s">
        <v>1678</v>
      </c>
    </row>
    <row r="3295" spans="1:8">
      <c r="A3295" s="130" t="s">
        <v>976</v>
      </c>
      <c r="B3295" s="149" t="s">
        <v>19746</v>
      </c>
      <c r="C3295" s="11" t="s">
        <v>19615</v>
      </c>
      <c r="E3295" s="130" t="s">
        <v>19851</v>
      </c>
      <c r="G3295" s="138" t="s">
        <v>19899</v>
      </c>
      <c r="H3295" s="130" t="s">
        <v>976</v>
      </c>
    </row>
    <row r="3296" spans="1:8">
      <c r="A3296" s="130" t="s">
        <v>19704</v>
      </c>
      <c r="B3296" s="149" t="s">
        <v>19747</v>
      </c>
      <c r="C3296" s="11" t="s">
        <v>19616</v>
      </c>
      <c r="E3296" s="130" t="s">
        <v>19852</v>
      </c>
      <c r="G3296" s="138" t="s">
        <v>19900</v>
      </c>
      <c r="H3296" s="130" t="s">
        <v>19704</v>
      </c>
    </row>
    <row r="3297" spans="1:8">
      <c r="A3297" s="130" t="s">
        <v>14781</v>
      </c>
      <c r="B3297" s="149" t="s">
        <v>19748</v>
      </c>
      <c r="C3297" s="11" t="s">
        <v>19617</v>
      </c>
      <c r="E3297" s="130" t="s">
        <v>19853</v>
      </c>
      <c r="G3297" s="138" t="s">
        <v>19901</v>
      </c>
      <c r="H3297" s="130" t="s">
        <v>14781</v>
      </c>
    </row>
    <row r="3298" spans="1:8">
      <c r="A3298" s="130" t="s">
        <v>17133</v>
      </c>
      <c r="B3298" s="149" t="s">
        <v>19749</v>
      </c>
      <c r="C3298" s="11" t="s">
        <v>19618</v>
      </c>
      <c r="E3298" s="130" t="s">
        <v>19854</v>
      </c>
      <c r="G3298" s="138" t="s">
        <v>19902</v>
      </c>
      <c r="H3298" s="130" t="s">
        <v>17133</v>
      </c>
    </row>
    <row r="3299" spans="1:8">
      <c r="A3299" s="130" t="s">
        <v>19705</v>
      </c>
      <c r="B3299" s="4" t="s">
        <v>19750</v>
      </c>
      <c r="C3299" s="4" t="s">
        <v>19619</v>
      </c>
      <c r="E3299" s="130" t="s">
        <v>19855</v>
      </c>
      <c r="G3299" s="138" t="s">
        <v>19903</v>
      </c>
      <c r="H3299" s="130" t="s">
        <v>19705</v>
      </c>
    </row>
    <row r="3300" spans="1:8">
      <c r="A3300" s="130" t="s">
        <v>772</v>
      </c>
      <c r="B3300" s="11" t="s">
        <v>19751</v>
      </c>
      <c r="C3300" s="11" t="s">
        <v>19620</v>
      </c>
      <c r="E3300" s="130" t="s">
        <v>19856</v>
      </c>
      <c r="G3300" s="138" t="s">
        <v>19904</v>
      </c>
      <c r="H3300" s="130" t="s">
        <v>772</v>
      </c>
    </row>
    <row r="3301" spans="1:8">
      <c r="A3301" s="130" t="s">
        <v>15343</v>
      </c>
      <c r="B3301" s="11" t="s">
        <v>19752</v>
      </c>
      <c r="C3301" s="11" t="s">
        <v>19621</v>
      </c>
      <c r="E3301" s="130" t="s">
        <v>19857</v>
      </c>
      <c r="G3301" s="138" t="s">
        <v>19905</v>
      </c>
      <c r="H3301" s="130" t="s">
        <v>15343</v>
      </c>
    </row>
    <row r="3302" spans="1:8">
      <c r="A3302" s="130" t="s">
        <v>14781</v>
      </c>
      <c r="B3302" s="11" t="s">
        <v>19753</v>
      </c>
      <c r="C3302" s="11" t="s">
        <v>19622</v>
      </c>
      <c r="E3302" s="130" t="s">
        <v>19858</v>
      </c>
      <c r="G3302" s="138" t="s">
        <v>19906</v>
      </c>
      <c r="H3302" s="130" t="s">
        <v>14781</v>
      </c>
    </row>
    <row r="3303" spans="1:8">
      <c r="A3303" s="130" t="s">
        <v>17133</v>
      </c>
      <c r="B3303" s="11" t="s">
        <v>19754</v>
      </c>
      <c r="C3303" s="11" t="s">
        <v>19623</v>
      </c>
      <c r="E3303" s="130" t="s">
        <v>19859</v>
      </c>
      <c r="G3303" s="138" t="s">
        <v>19907</v>
      </c>
      <c r="H3303" s="130" t="s">
        <v>17133</v>
      </c>
    </row>
    <row r="3304" spans="1:8">
      <c r="A3304" s="130" t="s">
        <v>946</v>
      </c>
      <c r="B3304" s="149" t="s">
        <v>19755</v>
      </c>
      <c r="C3304" s="11" t="s">
        <v>19624</v>
      </c>
      <c r="E3304" s="130" t="s">
        <v>19860</v>
      </c>
      <c r="G3304" s="138" t="s">
        <v>19908</v>
      </c>
      <c r="H3304" s="130" t="s">
        <v>946</v>
      </c>
    </row>
    <row r="3305" spans="1:8">
      <c r="A3305" s="130" t="s">
        <v>976</v>
      </c>
      <c r="B3305" s="149" t="s">
        <v>19756</v>
      </c>
      <c r="C3305" s="11" t="s">
        <v>19625</v>
      </c>
      <c r="E3305" s="130" t="s">
        <v>19861</v>
      </c>
      <c r="G3305" s="138" t="s">
        <v>19909</v>
      </c>
      <c r="H3305" s="130" t="s">
        <v>976</v>
      </c>
    </row>
    <row r="3306" spans="1:8">
      <c r="A3306" s="130" t="s">
        <v>19706</v>
      </c>
      <c r="B3306" s="149" t="s">
        <v>19757</v>
      </c>
      <c r="C3306" s="11" t="s">
        <v>19626</v>
      </c>
      <c r="E3306" s="130" t="s">
        <v>19862</v>
      </c>
      <c r="G3306" s="138" t="s">
        <v>19910</v>
      </c>
      <c r="H3306" s="130" t="s">
        <v>19706</v>
      </c>
    </row>
    <row r="3307" spans="1:8">
      <c r="A3307" s="130" t="s">
        <v>19705</v>
      </c>
      <c r="B3307" s="149" t="s">
        <v>19758</v>
      </c>
      <c r="C3307" s="11" t="s">
        <v>19627</v>
      </c>
      <c r="E3307" s="130" t="s">
        <v>19863</v>
      </c>
      <c r="G3307" s="138" t="s">
        <v>19911</v>
      </c>
      <c r="H3307" s="130" t="s">
        <v>19705</v>
      </c>
    </row>
    <row r="3308" spans="1:8">
      <c r="A3308" s="130" t="s">
        <v>19707</v>
      </c>
      <c r="B3308" s="149" t="s">
        <v>19759</v>
      </c>
      <c r="C3308" s="11" t="s">
        <v>19628</v>
      </c>
      <c r="E3308" s="130" t="s">
        <v>19864</v>
      </c>
      <c r="G3308" s="138" t="s">
        <v>19912</v>
      </c>
      <c r="H3308" s="130" t="s">
        <v>19707</v>
      </c>
    </row>
    <row r="3309" spans="1:8">
      <c r="A3309" s="130" t="s">
        <v>17092</v>
      </c>
      <c r="B3309" s="149" t="s">
        <v>19760</v>
      </c>
      <c r="C3309" s="11" t="s">
        <v>19629</v>
      </c>
      <c r="E3309" s="130" t="s">
        <v>19865</v>
      </c>
      <c r="G3309" s="138" t="s">
        <v>19913</v>
      </c>
      <c r="H3309" s="130" t="s">
        <v>17092</v>
      </c>
    </row>
    <row r="3310" spans="1:8">
      <c r="A3310" s="130" t="s">
        <v>14621</v>
      </c>
      <c r="B3310" s="149" t="s">
        <v>19761</v>
      </c>
      <c r="C3310" s="11" t="s">
        <v>19630</v>
      </c>
      <c r="E3310" s="130" t="s">
        <v>19866</v>
      </c>
      <c r="G3310" s="138" t="s">
        <v>19914</v>
      </c>
      <c r="H3310" s="130" t="s">
        <v>14621</v>
      </c>
    </row>
    <row r="3311" spans="1:8">
      <c r="A3311" s="130" t="s">
        <v>2362</v>
      </c>
      <c r="B3311" s="149" t="s">
        <v>19762</v>
      </c>
      <c r="C3311" s="11" t="s">
        <v>19631</v>
      </c>
      <c r="E3311" s="130" t="s">
        <v>19867</v>
      </c>
      <c r="G3311" s="138" t="s">
        <v>19915</v>
      </c>
      <c r="H3311" s="130" t="s">
        <v>2362</v>
      </c>
    </row>
    <row r="3312" spans="1:8">
      <c r="A3312" s="130" t="s">
        <v>19708</v>
      </c>
      <c r="B3312" s="149" t="s">
        <v>19763</v>
      </c>
      <c r="C3312" s="11" t="s">
        <v>19632</v>
      </c>
      <c r="E3312" s="130" t="s">
        <v>19868</v>
      </c>
      <c r="G3312" s="138" t="s">
        <v>19916</v>
      </c>
      <c r="H3312" s="130" t="s">
        <v>19708</v>
      </c>
    </row>
    <row r="3313" spans="1:8">
      <c r="A3313" s="130" t="s">
        <v>19709</v>
      </c>
      <c r="B3313" s="149" t="s">
        <v>19764</v>
      </c>
      <c r="C3313" s="11" t="s">
        <v>19633</v>
      </c>
      <c r="E3313" s="130" t="s">
        <v>19869</v>
      </c>
      <c r="G3313" s="138" t="s">
        <v>19917</v>
      </c>
      <c r="H3313" s="130" t="s">
        <v>19709</v>
      </c>
    </row>
    <row r="3314" spans="1:8">
      <c r="A3314" s="130" t="s">
        <v>19710</v>
      </c>
      <c r="B3314" s="149" t="s">
        <v>19765</v>
      </c>
      <c r="C3314" s="11" t="s">
        <v>19634</v>
      </c>
      <c r="E3314" s="130" t="s">
        <v>19870</v>
      </c>
      <c r="G3314" s="138" t="s">
        <v>19918</v>
      </c>
      <c r="H3314" s="130" t="s">
        <v>19710</v>
      </c>
    </row>
    <row r="3315" spans="1:8">
      <c r="A3315" s="130" t="s">
        <v>1678</v>
      </c>
      <c r="B3315" s="149" t="s">
        <v>19766</v>
      </c>
      <c r="C3315" s="11" t="s">
        <v>19635</v>
      </c>
      <c r="E3315" s="130" t="s">
        <v>19871</v>
      </c>
      <c r="G3315" s="138" t="s">
        <v>19919</v>
      </c>
      <c r="H3315" s="130" t="s">
        <v>1678</v>
      </c>
    </row>
    <row r="3316" spans="1:8">
      <c r="A3316" s="130" t="s">
        <v>943</v>
      </c>
      <c r="B3316" s="149" t="s">
        <v>19767</v>
      </c>
      <c r="C3316" s="11" t="s">
        <v>19636</v>
      </c>
      <c r="E3316" s="130" t="s">
        <v>19872</v>
      </c>
      <c r="G3316" s="138" t="s">
        <v>19920</v>
      </c>
      <c r="H3316" s="130" t="s">
        <v>943</v>
      </c>
    </row>
    <row r="3317" spans="1:8">
      <c r="A3317" s="130" t="s">
        <v>19711</v>
      </c>
      <c r="B3317" s="149" t="s">
        <v>19768</v>
      </c>
      <c r="C3317" s="11" t="s">
        <v>19637</v>
      </c>
      <c r="E3317" s="130" t="s">
        <v>19873</v>
      </c>
      <c r="G3317" s="138" t="s">
        <v>19921</v>
      </c>
      <c r="H3317" s="130" t="s">
        <v>19711</v>
      </c>
    </row>
    <row r="3318" spans="1:8">
      <c r="A3318" s="130" t="s">
        <v>3959</v>
      </c>
      <c r="B3318" s="149" t="s">
        <v>19769</v>
      </c>
      <c r="C3318" s="11" t="s">
        <v>19638</v>
      </c>
      <c r="G3318" s="138" t="s">
        <v>19922</v>
      </c>
      <c r="H3318" s="130" t="s">
        <v>3959</v>
      </c>
    </row>
    <row r="3319" spans="1:8">
      <c r="A3319" s="130" t="s">
        <v>3959</v>
      </c>
      <c r="B3319" s="149" t="s">
        <v>19770</v>
      </c>
      <c r="C3319" s="11" t="s">
        <v>19639</v>
      </c>
      <c r="G3319" s="138" t="s">
        <v>19923</v>
      </c>
      <c r="H3319" s="130" t="s">
        <v>3959</v>
      </c>
    </row>
    <row r="3320" spans="1:8">
      <c r="A3320" s="130" t="s">
        <v>19712</v>
      </c>
      <c r="B3320" s="149" t="s">
        <v>19771</v>
      </c>
      <c r="C3320" s="11" t="s">
        <v>19640</v>
      </c>
      <c r="G3320" s="138" t="s">
        <v>19924</v>
      </c>
      <c r="H3320" s="130" t="s">
        <v>19712</v>
      </c>
    </row>
    <row r="3321" spans="1:8">
      <c r="A3321" s="130" t="s">
        <v>3959</v>
      </c>
      <c r="B3321" s="149" t="s">
        <v>19772</v>
      </c>
      <c r="C3321" s="11" t="s">
        <v>19641</v>
      </c>
      <c r="G3321" s="138" t="s">
        <v>19925</v>
      </c>
      <c r="H3321" s="130" t="s">
        <v>3959</v>
      </c>
    </row>
    <row r="3322" spans="1:8">
      <c r="A3322" s="130" t="s">
        <v>3959</v>
      </c>
      <c r="B3322" s="149" t="s">
        <v>19773</v>
      </c>
      <c r="C3322" s="11" t="s">
        <v>19642</v>
      </c>
      <c r="G3322" s="138" t="s">
        <v>19926</v>
      </c>
      <c r="H3322" s="130" t="s">
        <v>3959</v>
      </c>
    </row>
    <row r="3323" spans="1:8">
      <c r="A3323" s="130" t="s">
        <v>961</v>
      </c>
      <c r="B3323" s="149" t="s">
        <v>19774</v>
      </c>
      <c r="C3323" s="11" t="s">
        <v>19643</v>
      </c>
      <c r="G3323" s="138" t="s">
        <v>19927</v>
      </c>
      <c r="H3323" s="130" t="s">
        <v>961</v>
      </c>
    </row>
    <row r="3324" spans="1:8">
      <c r="A3324" s="130" t="s">
        <v>3959</v>
      </c>
      <c r="B3324" s="149" t="s">
        <v>19775</v>
      </c>
      <c r="C3324" s="11" t="s">
        <v>19644</v>
      </c>
      <c r="G3324" s="138" t="s">
        <v>19928</v>
      </c>
      <c r="H3324" s="130" t="s">
        <v>3959</v>
      </c>
    </row>
    <row r="3325" spans="1:8">
      <c r="A3325" s="130" t="s">
        <v>976</v>
      </c>
      <c r="B3325" s="149" t="s">
        <v>19776</v>
      </c>
      <c r="C3325" s="11" t="s">
        <v>19645</v>
      </c>
      <c r="G3325" s="138" t="s">
        <v>19929</v>
      </c>
      <c r="H3325" s="130" t="s">
        <v>976</v>
      </c>
    </row>
    <row r="3326" spans="1:8">
      <c r="A3326" s="130" t="s">
        <v>17073</v>
      </c>
      <c r="B3326" s="149" t="s">
        <v>19777</v>
      </c>
      <c r="C3326" s="11" t="s">
        <v>19646</v>
      </c>
      <c r="G3326" s="138" t="s">
        <v>19930</v>
      </c>
      <c r="H3326" s="130" t="s">
        <v>17073</v>
      </c>
    </row>
    <row r="3327" spans="1:8">
      <c r="A3327" s="130" t="s">
        <v>14585</v>
      </c>
      <c r="B3327" s="149" t="s">
        <v>19778</v>
      </c>
      <c r="C3327" s="11" t="s">
        <v>19647</v>
      </c>
      <c r="G3327" s="138" t="s">
        <v>19931</v>
      </c>
      <c r="H3327" s="130" t="s">
        <v>14585</v>
      </c>
    </row>
    <row r="3328" spans="1:8">
      <c r="A3328" s="130" t="s">
        <v>19710</v>
      </c>
      <c r="B3328" s="4" t="s">
        <v>19779</v>
      </c>
      <c r="C3328" s="4" t="s">
        <v>19648</v>
      </c>
      <c r="G3328" s="138" t="s">
        <v>19932</v>
      </c>
      <c r="H3328" s="130" t="s">
        <v>19710</v>
      </c>
    </row>
    <row r="3329" spans="1:8">
      <c r="A3329" s="130" t="s">
        <v>1678</v>
      </c>
      <c r="B3329" s="4" t="s">
        <v>19780</v>
      </c>
      <c r="C3329" s="4" t="s">
        <v>19649</v>
      </c>
      <c r="G3329" s="138" t="s">
        <v>19933</v>
      </c>
      <c r="H3329" s="130" t="s">
        <v>1678</v>
      </c>
    </row>
    <row r="3330" spans="1:8">
      <c r="A3330" s="130" t="s">
        <v>961</v>
      </c>
      <c r="B3330" s="11" t="s">
        <v>19781</v>
      </c>
      <c r="C3330" s="11" t="s">
        <v>19650</v>
      </c>
      <c r="G3330" s="138" t="s">
        <v>19934</v>
      </c>
      <c r="H3330" s="130" t="s">
        <v>961</v>
      </c>
    </row>
    <row r="3331" spans="1:8">
      <c r="A3331" s="130" t="s">
        <v>976</v>
      </c>
      <c r="B3331" s="11" t="s">
        <v>19782</v>
      </c>
      <c r="C3331" s="11" t="s">
        <v>19651</v>
      </c>
      <c r="G3331" s="138" t="s">
        <v>19935</v>
      </c>
      <c r="H3331" s="130" t="s">
        <v>976</v>
      </c>
    </row>
    <row r="3332" spans="1:8">
      <c r="A3332" s="130" t="s">
        <v>19713</v>
      </c>
      <c r="B3332" s="11" t="s">
        <v>19783</v>
      </c>
      <c r="C3332" s="11" t="s">
        <v>19652</v>
      </c>
      <c r="G3332" s="138" t="s">
        <v>19936</v>
      </c>
      <c r="H3332" s="130" t="s">
        <v>19713</v>
      </c>
    </row>
    <row r="3333" spans="1:8">
      <c r="A3333" s="130" t="s">
        <v>19714</v>
      </c>
      <c r="B3333" s="11" t="s">
        <v>19784</v>
      </c>
      <c r="C3333" s="11" t="s">
        <v>19653</v>
      </c>
      <c r="G3333" s="138" t="s">
        <v>19937</v>
      </c>
      <c r="H3333" s="130" t="s">
        <v>19714</v>
      </c>
    </row>
    <row r="3334" spans="1:8">
      <c r="A3334" s="130" t="s">
        <v>19715</v>
      </c>
      <c r="B3334" s="11" t="s">
        <v>19785</v>
      </c>
      <c r="C3334" s="11" t="s">
        <v>19654</v>
      </c>
      <c r="G3334" s="138" t="s">
        <v>19938</v>
      </c>
      <c r="H3334" s="130" t="s">
        <v>19715</v>
      </c>
    </row>
    <row r="3335" spans="1:8">
      <c r="A3335" s="130" t="s">
        <v>17062</v>
      </c>
      <c r="B3335" s="11" t="s">
        <v>19786</v>
      </c>
      <c r="C3335" s="11" t="s">
        <v>19655</v>
      </c>
      <c r="G3335" s="138" t="s">
        <v>19939</v>
      </c>
      <c r="H3335" s="130" t="s">
        <v>17062</v>
      </c>
    </row>
    <row r="3336" spans="1:8">
      <c r="A3336" s="130" t="s">
        <v>15343</v>
      </c>
      <c r="B3336" s="149" t="s">
        <v>19787</v>
      </c>
      <c r="C3336" s="11" t="s">
        <v>19656</v>
      </c>
      <c r="G3336" s="138" t="s">
        <v>19940</v>
      </c>
      <c r="H3336" s="130" t="s">
        <v>15343</v>
      </c>
    </row>
    <row r="3337" spans="1:8">
      <c r="A3337" s="130" t="s">
        <v>14781</v>
      </c>
      <c r="B3337" s="149" t="s">
        <v>19788</v>
      </c>
      <c r="C3337" s="11" t="s">
        <v>19657</v>
      </c>
      <c r="G3337" s="138" t="s">
        <v>19941</v>
      </c>
      <c r="H3337" s="130" t="s">
        <v>14781</v>
      </c>
    </row>
    <row r="3338" spans="1:8">
      <c r="A3338" s="130" t="s">
        <v>19716</v>
      </c>
      <c r="B3338" s="11" t="s">
        <v>19789</v>
      </c>
      <c r="C3338" s="11" t="s">
        <v>19658</v>
      </c>
      <c r="G3338" s="138" t="s">
        <v>19942</v>
      </c>
      <c r="H3338" s="130" t="s">
        <v>19716</v>
      </c>
    </row>
    <row r="3339" spans="1:8">
      <c r="A3339" s="130" t="s">
        <v>4002</v>
      </c>
      <c r="B3339" s="11" t="s">
        <v>19790</v>
      </c>
      <c r="C3339" s="11" t="s">
        <v>19659</v>
      </c>
      <c r="G3339" s="138" t="s">
        <v>19943</v>
      </c>
      <c r="H3339" s="130" t="s">
        <v>4002</v>
      </c>
    </row>
    <row r="3340" spans="1:8">
      <c r="A3340" s="130" t="s">
        <v>18225</v>
      </c>
      <c r="B3340" s="11" t="s">
        <v>19791</v>
      </c>
      <c r="C3340" s="11" t="s">
        <v>19660</v>
      </c>
      <c r="G3340" s="138" t="s">
        <v>19944</v>
      </c>
      <c r="H3340" s="130" t="s">
        <v>18225</v>
      </c>
    </row>
    <row r="3341" spans="1:8">
      <c r="A3341" s="130" t="s">
        <v>5928</v>
      </c>
      <c r="B3341" s="11" t="s">
        <v>19792</v>
      </c>
      <c r="C3341" s="11" t="s">
        <v>19661</v>
      </c>
      <c r="G3341" s="138" t="s">
        <v>19945</v>
      </c>
      <c r="H3341" s="130" t="s">
        <v>5928</v>
      </c>
    </row>
    <row r="3342" spans="1:8">
      <c r="A3342" s="130" t="s">
        <v>1582</v>
      </c>
      <c r="B3342" s="11" t="s">
        <v>19793</v>
      </c>
      <c r="C3342" s="11" t="s">
        <v>19662</v>
      </c>
      <c r="G3342" s="138" t="s">
        <v>19946</v>
      </c>
      <c r="H3342" s="130" t="s">
        <v>1582</v>
      </c>
    </row>
    <row r="3343" spans="1:8">
      <c r="A3343" s="130" t="s">
        <v>19717</v>
      </c>
      <c r="B3343" s="149" t="s">
        <v>19794</v>
      </c>
      <c r="C3343" s="11" t="s">
        <v>19663</v>
      </c>
      <c r="G3343" s="138" t="s">
        <v>19947</v>
      </c>
      <c r="H3343" s="130" t="s">
        <v>19717</v>
      </c>
    </row>
    <row r="3344" spans="1:8">
      <c r="A3344" s="130" t="s">
        <v>14781</v>
      </c>
      <c r="B3344" s="149" t="s">
        <v>19795</v>
      </c>
      <c r="C3344" s="11" t="s">
        <v>19664</v>
      </c>
      <c r="G3344" s="138" t="s">
        <v>19948</v>
      </c>
      <c r="H3344" s="130" t="s">
        <v>14781</v>
      </c>
    </row>
    <row r="3345" spans="1:8">
      <c r="A3345" s="130" t="s">
        <v>1678</v>
      </c>
      <c r="B3345" s="149" t="s">
        <v>19796</v>
      </c>
      <c r="C3345" s="11" t="s">
        <v>19665</v>
      </c>
      <c r="G3345" s="138" t="s">
        <v>19949</v>
      </c>
      <c r="H3345" s="130" t="s">
        <v>1678</v>
      </c>
    </row>
    <row r="3346" spans="1:8">
      <c r="A3346" s="130" t="s">
        <v>14562</v>
      </c>
      <c r="B3346" s="149" t="s">
        <v>19797</v>
      </c>
      <c r="C3346" s="11" t="s">
        <v>19666</v>
      </c>
      <c r="G3346" s="138" t="s">
        <v>19950</v>
      </c>
      <c r="H3346" s="130" t="s">
        <v>14562</v>
      </c>
    </row>
    <row r="3347" spans="1:8">
      <c r="A3347" s="130" t="s">
        <v>3959</v>
      </c>
      <c r="B3347" s="149" t="s">
        <v>19798</v>
      </c>
      <c r="C3347" s="11" t="s">
        <v>19667</v>
      </c>
      <c r="G3347" s="138" t="s">
        <v>19951</v>
      </c>
      <c r="H3347" s="130" t="s">
        <v>3959</v>
      </c>
    </row>
    <row r="3348" spans="1:8">
      <c r="A3348" s="130" t="s">
        <v>3959</v>
      </c>
      <c r="B3348" s="11" t="s">
        <v>19799</v>
      </c>
      <c r="C3348" s="11" t="s">
        <v>19668</v>
      </c>
      <c r="G3348" s="138" t="s">
        <v>19952</v>
      </c>
      <c r="H3348" s="130" t="s">
        <v>3959</v>
      </c>
    </row>
    <row r="3349" spans="1:8">
      <c r="A3349" s="130" t="s">
        <v>946</v>
      </c>
      <c r="B3349" s="4" t="s">
        <v>19800</v>
      </c>
      <c r="C3349" s="4" t="s">
        <v>19669</v>
      </c>
      <c r="G3349" s="138" t="s">
        <v>19953</v>
      </c>
      <c r="H3349" s="130" t="s">
        <v>946</v>
      </c>
    </row>
    <row r="3350" spans="1:8">
      <c r="A3350" s="130" t="s">
        <v>19714</v>
      </c>
      <c r="B3350" s="11" t="s">
        <v>19801</v>
      </c>
      <c r="C3350" s="11" t="s">
        <v>19670</v>
      </c>
      <c r="G3350" s="138" t="s">
        <v>19954</v>
      </c>
      <c r="H3350" s="130" t="s">
        <v>19714</v>
      </c>
    </row>
    <row r="3351" spans="1:8">
      <c r="A3351" s="130" t="s">
        <v>19718</v>
      </c>
      <c r="B3351" s="11" t="s">
        <v>19802</v>
      </c>
      <c r="C3351" s="11" t="s">
        <v>19671</v>
      </c>
      <c r="G3351" s="138" t="s">
        <v>19955</v>
      </c>
      <c r="H3351" s="130" t="s">
        <v>19718</v>
      </c>
    </row>
    <row r="3352" spans="1:8">
      <c r="A3352" s="130" t="s">
        <v>17096</v>
      </c>
      <c r="B3352" s="149" t="s">
        <v>19803</v>
      </c>
      <c r="C3352" s="11" t="s">
        <v>19672</v>
      </c>
      <c r="G3352" s="138" t="s">
        <v>19956</v>
      </c>
      <c r="H3352" s="130" t="s">
        <v>17096</v>
      </c>
    </row>
    <row r="3353" spans="1:8">
      <c r="A3353" s="130" t="s">
        <v>19710</v>
      </c>
      <c r="B3353" s="149" t="s">
        <v>19804</v>
      </c>
      <c r="C3353" s="11" t="s">
        <v>19673</v>
      </c>
      <c r="G3353" s="138" t="s">
        <v>19957</v>
      </c>
      <c r="H3353" s="130" t="s">
        <v>19710</v>
      </c>
    </row>
    <row r="3354" spans="1:8">
      <c r="A3354" s="130" t="s">
        <v>19719</v>
      </c>
      <c r="B3354" s="149" t="s">
        <v>19805</v>
      </c>
      <c r="C3354" s="11" t="s">
        <v>19674</v>
      </c>
      <c r="G3354" s="138" t="s">
        <v>19958</v>
      </c>
      <c r="H3354" s="130" t="s">
        <v>19719</v>
      </c>
    </row>
    <row r="3355" spans="1:8">
      <c r="A3355" s="130" t="s">
        <v>1678</v>
      </c>
      <c r="B3355" s="149" t="s">
        <v>19806</v>
      </c>
      <c r="C3355" s="11" t="s">
        <v>19675</v>
      </c>
      <c r="G3355" s="138" t="s">
        <v>19959</v>
      </c>
      <c r="H3355" s="130" t="s">
        <v>1678</v>
      </c>
    </row>
    <row r="3356" spans="1:8">
      <c r="A3356" s="130" t="s">
        <v>943</v>
      </c>
      <c r="B3356" s="149" t="s">
        <v>19807</v>
      </c>
      <c r="C3356" s="11" t="s">
        <v>19676</v>
      </c>
      <c r="G3356" s="138" t="s">
        <v>19960</v>
      </c>
      <c r="H3356" s="130" t="s">
        <v>943</v>
      </c>
    </row>
    <row r="3357" spans="1:8">
      <c r="A3357" s="130" t="s">
        <v>19720</v>
      </c>
      <c r="B3357" s="149" t="s">
        <v>19808</v>
      </c>
      <c r="C3357" s="11" t="s">
        <v>19677</v>
      </c>
      <c r="G3357" s="138" t="s">
        <v>19961</v>
      </c>
      <c r="H3357" s="130" t="s">
        <v>19720</v>
      </c>
    </row>
    <row r="3358" spans="1:8">
      <c r="A3358" s="130" t="s">
        <v>19714</v>
      </c>
      <c r="B3358" s="149" t="s">
        <v>19809</v>
      </c>
      <c r="C3358" s="11" t="s">
        <v>19678</v>
      </c>
      <c r="G3358" s="138" t="s">
        <v>19962</v>
      </c>
      <c r="H3358" s="130" t="s">
        <v>19714</v>
      </c>
    </row>
    <row r="3359" spans="1:8">
      <c r="A3359" s="130" t="s">
        <v>5928</v>
      </c>
      <c r="B3359" s="149" t="s">
        <v>19810</v>
      </c>
      <c r="C3359" s="11" t="s">
        <v>19679</v>
      </c>
      <c r="G3359" s="138" t="s">
        <v>19963</v>
      </c>
      <c r="H3359" s="130" t="s">
        <v>5928</v>
      </c>
    </row>
    <row r="3360" spans="1:8">
      <c r="A3360" s="130" t="s">
        <v>1513</v>
      </c>
      <c r="B3360" s="149" t="s">
        <v>19811</v>
      </c>
      <c r="C3360" s="11" t="s">
        <v>19680</v>
      </c>
      <c r="G3360" s="138" t="s">
        <v>19964</v>
      </c>
      <c r="H3360" s="130" t="s">
        <v>1513</v>
      </c>
    </row>
    <row r="3361" spans="1:8">
      <c r="A3361" s="130" t="s">
        <v>1485</v>
      </c>
      <c r="B3361" s="11" t="s">
        <v>19812</v>
      </c>
      <c r="C3361" s="11" t="s">
        <v>19681</v>
      </c>
      <c r="G3361" s="138" t="s">
        <v>19965</v>
      </c>
      <c r="H3361" s="130" t="s">
        <v>1485</v>
      </c>
    </row>
    <row r="3362" spans="1:8">
      <c r="A3362" s="130" t="s">
        <v>292</v>
      </c>
      <c r="B3362" s="4" t="s">
        <v>19813</v>
      </c>
      <c r="C3362" s="4" t="s">
        <v>19682</v>
      </c>
      <c r="G3362" s="138" t="s">
        <v>19966</v>
      </c>
      <c r="H3362" s="130" t="s">
        <v>292</v>
      </c>
    </row>
    <row r="3363" spans="1:8">
      <c r="A3363" s="130" t="s">
        <v>976</v>
      </c>
      <c r="B3363" s="149" t="s">
        <v>19814</v>
      </c>
      <c r="C3363" s="11" t="s">
        <v>19683</v>
      </c>
      <c r="G3363" s="138" t="s">
        <v>19967</v>
      </c>
      <c r="H3363" s="130" t="s">
        <v>976</v>
      </c>
    </row>
    <row r="3364" spans="1:8">
      <c r="A3364" s="130" t="s">
        <v>7173</v>
      </c>
      <c r="B3364" s="11" t="s">
        <v>19815</v>
      </c>
      <c r="C3364" s="11" t="s">
        <v>19684</v>
      </c>
      <c r="G3364" s="138" t="s">
        <v>19968</v>
      </c>
      <c r="H3364" s="130" t="s">
        <v>7173</v>
      </c>
    </row>
    <row r="3365" spans="1:8">
      <c r="A3365" s="130" t="s">
        <v>3959</v>
      </c>
      <c r="B3365" s="4" t="s">
        <v>19816</v>
      </c>
      <c r="C3365" s="4" t="s">
        <v>19685</v>
      </c>
      <c r="G3365" s="138" t="s">
        <v>19969</v>
      </c>
      <c r="H3365" s="130" t="s">
        <v>3959</v>
      </c>
    </row>
    <row r="3366" spans="1:8">
      <c r="A3366" s="130" t="s">
        <v>3959</v>
      </c>
      <c r="B3366" s="149" t="s">
        <v>19817</v>
      </c>
      <c r="C3366" s="11" t="s">
        <v>19686</v>
      </c>
      <c r="G3366" s="138" t="s">
        <v>19970</v>
      </c>
      <c r="H3366" s="130" t="s">
        <v>3959</v>
      </c>
    </row>
    <row r="3367" spans="1:8">
      <c r="A3367" s="130" t="s">
        <v>3959</v>
      </c>
      <c r="B3367" s="149" t="s">
        <v>19818</v>
      </c>
      <c r="C3367" s="11" t="s">
        <v>19687</v>
      </c>
      <c r="G3367" s="138" t="s">
        <v>19971</v>
      </c>
      <c r="H3367" s="130" t="s">
        <v>3959</v>
      </c>
    </row>
    <row r="3368" spans="1:8">
      <c r="A3368" s="130" t="s">
        <v>3959</v>
      </c>
      <c r="B3368" s="11" t="s">
        <v>19819</v>
      </c>
      <c r="C3368" s="11" t="s">
        <v>19688</v>
      </c>
      <c r="G3368" s="138" t="s">
        <v>19972</v>
      </c>
      <c r="H3368" s="130" t="s">
        <v>3959</v>
      </c>
    </row>
    <row r="3369" spans="1:8">
      <c r="A3369" s="130" t="s">
        <v>3959</v>
      </c>
      <c r="B3369" s="11" t="s">
        <v>19820</v>
      </c>
      <c r="C3369" s="11" t="s">
        <v>19689</v>
      </c>
      <c r="G3369" s="138" t="s">
        <v>19973</v>
      </c>
      <c r="H3369" s="130" t="s">
        <v>3959</v>
      </c>
    </row>
    <row r="3370" spans="1:8">
      <c r="A3370" s="130" t="s">
        <v>3959</v>
      </c>
      <c r="B3370" s="11" t="s">
        <v>19821</v>
      </c>
      <c r="C3370" s="11" t="s">
        <v>19690</v>
      </c>
      <c r="G3370" s="138" t="s">
        <v>19974</v>
      </c>
      <c r="H3370" s="130" t="s">
        <v>3959</v>
      </c>
    </row>
    <row r="3371" spans="1:8">
      <c r="A3371" s="130" t="s">
        <v>3959</v>
      </c>
      <c r="B3371" s="148" t="s">
        <v>19822</v>
      </c>
      <c r="C3371" s="148" t="s">
        <v>19691</v>
      </c>
      <c r="G3371" s="138" t="s">
        <v>19975</v>
      </c>
      <c r="H3371" s="130" t="s">
        <v>3959</v>
      </c>
    </row>
    <row r="3372" spans="1:8">
      <c r="A3372" s="130" t="s">
        <v>19710</v>
      </c>
      <c r="B3372" s="148" t="s">
        <v>19823</v>
      </c>
      <c r="C3372" s="148" t="s">
        <v>19692</v>
      </c>
      <c r="G3372" s="138" t="s">
        <v>19976</v>
      </c>
      <c r="H3372" s="130" t="s">
        <v>19710</v>
      </c>
    </row>
    <row r="3373" spans="1:8">
      <c r="A3373" s="130" t="s">
        <v>946</v>
      </c>
      <c r="B3373" s="148" t="s">
        <v>19824</v>
      </c>
      <c r="C3373" s="148" t="s">
        <v>19693</v>
      </c>
      <c r="G3373" s="138" t="s">
        <v>19977</v>
      </c>
      <c r="H3373" s="130" t="s">
        <v>946</v>
      </c>
    </row>
    <row r="3374" spans="1:8">
      <c r="A3374" s="130" t="s">
        <v>3959</v>
      </c>
      <c r="B3374" s="148" t="s">
        <v>19825</v>
      </c>
      <c r="C3374" s="148" t="s">
        <v>19694</v>
      </c>
      <c r="G3374" s="138" t="s">
        <v>19978</v>
      </c>
      <c r="H3374" s="130" t="s">
        <v>3959</v>
      </c>
    </row>
    <row r="3375" spans="1:8">
      <c r="C3375" s="11"/>
    </row>
    <row r="3376" spans="1:8">
      <c r="C3376" s="11"/>
    </row>
    <row r="3377" spans="3:3">
      <c r="C3377" s="11"/>
    </row>
    <row r="3378" spans="3:3">
      <c r="C3378" s="11"/>
    </row>
    <row r="3379" spans="3:3">
      <c r="C3379" s="11"/>
    </row>
    <row r="3380" spans="3:3">
      <c r="C3380" s="11"/>
    </row>
    <row r="3381" spans="3:3">
      <c r="C3381" s="11"/>
    </row>
    <row r="3382" spans="3:3">
      <c r="C3382" s="11"/>
    </row>
    <row r="3383" spans="3:3">
      <c r="C3383" s="11"/>
    </row>
    <row r="3384" spans="3:3">
      <c r="C3384" s="11"/>
    </row>
    <row r="3385" spans="3:3">
      <c r="C3385" s="11"/>
    </row>
    <row r="3386" spans="3:3">
      <c r="C3386" s="11"/>
    </row>
    <row r="3387" spans="3:3">
      <c r="C3387" s="11"/>
    </row>
    <row r="3388" spans="3:3">
      <c r="C3388" s="11"/>
    </row>
    <row r="3389" spans="3:3">
      <c r="C3389" s="11"/>
    </row>
    <row r="3390" spans="3:3">
      <c r="C3390" s="11"/>
    </row>
    <row r="3391" spans="3:3">
      <c r="C3391" s="11"/>
    </row>
    <row r="3392" spans="3:3">
      <c r="C3392" s="11"/>
    </row>
    <row r="3393" spans="3:3">
      <c r="C3393" s="11"/>
    </row>
    <row r="3394" spans="3:3">
      <c r="C3394" s="11"/>
    </row>
    <row r="3395" spans="3:3">
      <c r="C3395" s="11"/>
    </row>
    <row r="3396" spans="3:3">
      <c r="C3396" s="11"/>
    </row>
    <row r="3397" spans="3:3">
      <c r="C3397" s="11"/>
    </row>
    <row r="3398" spans="3:3">
      <c r="C3398" s="11"/>
    </row>
    <row r="3399" spans="3:3">
      <c r="C3399" s="11"/>
    </row>
    <row r="3400" spans="3:3">
      <c r="C3400" s="11"/>
    </row>
    <row r="3401" spans="3:3">
      <c r="C3401" s="11"/>
    </row>
    <row r="3402" spans="3:3">
      <c r="C3402" s="11"/>
    </row>
    <row r="3403" spans="3:3">
      <c r="C3403" s="11"/>
    </row>
    <row r="3404" spans="3:3">
      <c r="C3404" s="11"/>
    </row>
    <row r="3405" spans="3:3">
      <c r="C3405" s="11"/>
    </row>
    <row r="3406" spans="3:3">
      <c r="C3406" s="11"/>
    </row>
    <row r="3407" spans="3:3">
      <c r="C3407" s="11"/>
    </row>
    <row r="3408" spans="3:3">
      <c r="C3408" s="11"/>
    </row>
    <row r="3409" spans="3:3">
      <c r="C3409" s="11"/>
    </row>
    <row r="3410" spans="3:3">
      <c r="C3410" s="11"/>
    </row>
    <row r="3411" spans="3:3">
      <c r="C3411" s="11"/>
    </row>
    <row r="3412" spans="3:3">
      <c r="C3412" s="11"/>
    </row>
    <row r="3413" spans="3:3">
      <c r="C3413" s="11"/>
    </row>
    <row r="3414" spans="3:3">
      <c r="C3414" s="11"/>
    </row>
    <row r="3415" spans="3:3">
      <c r="C3415" s="11"/>
    </row>
    <row r="3416" spans="3:3">
      <c r="C3416" s="11"/>
    </row>
    <row r="3417" spans="3:3">
      <c r="C3417" s="11"/>
    </row>
    <row r="3418" spans="3:3">
      <c r="C3418" s="11"/>
    </row>
    <row r="3419" spans="3:3">
      <c r="C3419" s="11"/>
    </row>
    <row r="3420" spans="3:3">
      <c r="C3420" s="11"/>
    </row>
    <row r="3421" spans="3:3">
      <c r="C3421" s="11"/>
    </row>
    <row r="3422" spans="3:3">
      <c r="C3422" s="11"/>
    </row>
    <row r="3423" spans="3:3">
      <c r="C3423" s="11"/>
    </row>
    <row r="3424" spans="3:3">
      <c r="C3424" s="11"/>
    </row>
    <row r="3425" spans="3:3">
      <c r="C3425" s="11"/>
    </row>
    <row r="3426" spans="3:3">
      <c r="C3426" s="11"/>
    </row>
    <row r="3427" spans="3:3">
      <c r="C3427" s="11"/>
    </row>
    <row r="3428" spans="3:3">
      <c r="C3428" s="11"/>
    </row>
    <row r="3429" spans="3:3">
      <c r="C3429" s="11"/>
    </row>
    <row r="3430" spans="3:3">
      <c r="C3430" s="11"/>
    </row>
    <row r="3431" spans="3:3">
      <c r="C3431" s="11"/>
    </row>
    <row r="3432" spans="3:3">
      <c r="C3432" s="11"/>
    </row>
    <row r="3433" spans="3:3">
      <c r="C3433" s="11"/>
    </row>
    <row r="3434" spans="3:3">
      <c r="C3434" s="11"/>
    </row>
    <row r="3435" spans="3:3">
      <c r="C3435" s="11"/>
    </row>
    <row r="3436" spans="3:3">
      <c r="C3436" s="11"/>
    </row>
    <row r="3437" spans="3:3">
      <c r="C3437" s="11"/>
    </row>
    <row r="3438" spans="3:3">
      <c r="C3438" s="11"/>
    </row>
    <row r="3439" spans="3:3">
      <c r="C3439" s="11"/>
    </row>
    <row r="3440" spans="3:3">
      <c r="C3440" s="11"/>
    </row>
    <row r="3441" spans="3:3">
      <c r="C3441" s="11"/>
    </row>
    <row r="3442" spans="3:3">
      <c r="C3442" s="11"/>
    </row>
    <row r="3443" spans="3:3">
      <c r="C3443" s="11"/>
    </row>
    <row r="3444" spans="3:3">
      <c r="C3444" s="11"/>
    </row>
    <row r="3445" spans="3:3">
      <c r="C3445" s="11"/>
    </row>
    <row r="3446" spans="3:3">
      <c r="C3446" s="11"/>
    </row>
    <row r="3447" spans="3:3">
      <c r="C3447" s="11"/>
    </row>
    <row r="3448" spans="3:3">
      <c r="C3448" s="11"/>
    </row>
    <row r="3449" spans="3:3">
      <c r="C3449" s="11"/>
    </row>
    <row r="3450" spans="3:3">
      <c r="C3450" s="11"/>
    </row>
    <row r="3451" spans="3:3">
      <c r="C3451" s="11"/>
    </row>
    <row r="3452" spans="3:3">
      <c r="C3452" s="11"/>
    </row>
    <row r="3453" spans="3:3">
      <c r="C3453" s="11"/>
    </row>
    <row r="3454" spans="3:3">
      <c r="C3454" s="11"/>
    </row>
    <row r="3455" spans="3:3">
      <c r="C3455" s="11"/>
    </row>
    <row r="3456" spans="3:3">
      <c r="C3456" s="11"/>
    </row>
    <row r="3457" spans="3:3">
      <c r="C3457" s="11"/>
    </row>
    <row r="3458" spans="3:3">
      <c r="C3458" s="11"/>
    </row>
    <row r="3459" spans="3:3">
      <c r="C3459" s="11"/>
    </row>
    <row r="3460" spans="3:3">
      <c r="C3460" s="11"/>
    </row>
    <row r="3461" spans="3:3">
      <c r="C3461" s="11"/>
    </row>
    <row r="3462" spans="3:3">
      <c r="C3462" s="11"/>
    </row>
    <row r="3463" spans="3:3">
      <c r="C3463" s="11"/>
    </row>
    <row r="3464" spans="3:3">
      <c r="C3464" s="4"/>
    </row>
    <row r="3465" spans="3:3">
      <c r="C3465" s="11"/>
    </row>
    <row r="3466" spans="3:3">
      <c r="C3466" s="11"/>
    </row>
    <row r="3467" spans="3:3">
      <c r="C3467" s="4"/>
    </row>
    <row r="3468" spans="3:3">
      <c r="C3468" s="4"/>
    </row>
    <row r="3469" spans="3:3">
      <c r="C3469" s="4"/>
    </row>
    <row r="3470" spans="3:3">
      <c r="C3470" s="4"/>
    </row>
    <row r="3471" spans="3:3">
      <c r="C3471" s="4"/>
    </row>
    <row r="3472" spans="3:3">
      <c r="C3472" s="4"/>
    </row>
    <row r="3473" spans="3:3">
      <c r="C3473" s="4"/>
    </row>
    <row r="3474" spans="3:3">
      <c r="C3474" s="11"/>
    </row>
    <row r="3475" spans="3:3">
      <c r="C3475" s="4"/>
    </row>
    <row r="3476" spans="3:3">
      <c r="C3476" s="11"/>
    </row>
    <row r="3477" spans="3:3">
      <c r="C3477" s="11"/>
    </row>
    <row r="3478" spans="3:3">
      <c r="C3478" s="11"/>
    </row>
    <row r="3479" spans="3:3">
      <c r="C3479" s="11"/>
    </row>
    <row r="3480" spans="3:3">
      <c r="C3480" s="11"/>
    </row>
    <row r="3481" spans="3:3">
      <c r="C3481" s="11"/>
    </row>
    <row r="3482" spans="3:3">
      <c r="C3482" s="11"/>
    </row>
    <row r="3483" spans="3:3">
      <c r="C3483" s="11"/>
    </row>
    <row r="3484" spans="3:3">
      <c r="C3484" s="11"/>
    </row>
    <row r="3485" spans="3:3">
      <c r="C3485" s="11"/>
    </row>
    <row r="3486" spans="3:3">
      <c r="C3486" s="11"/>
    </row>
    <row r="3487" spans="3:3">
      <c r="C3487" s="11"/>
    </row>
    <row r="3488" spans="3:3">
      <c r="C3488" s="11"/>
    </row>
    <row r="3489" spans="3:3">
      <c r="C3489" s="11"/>
    </row>
    <row r="3490" spans="3:3">
      <c r="C3490" s="11"/>
    </row>
    <row r="3491" spans="3:3">
      <c r="C3491" s="11"/>
    </row>
    <row r="3492" spans="3:3">
      <c r="C3492" s="11"/>
    </row>
    <row r="3493" spans="3:3">
      <c r="C3493" s="11"/>
    </row>
    <row r="3494" spans="3:3">
      <c r="C3494" s="11"/>
    </row>
    <row r="3495" spans="3:3">
      <c r="C3495" s="11"/>
    </row>
    <row r="3496" spans="3:3">
      <c r="C3496" s="11"/>
    </row>
    <row r="3497" spans="3:3">
      <c r="C3497" s="11"/>
    </row>
    <row r="3498" spans="3:3">
      <c r="C3498" s="11"/>
    </row>
    <row r="3499" spans="3:3">
      <c r="C3499" s="11"/>
    </row>
    <row r="3500" spans="3:3">
      <c r="C3500" s="11"/>
    </row>
    <row r="3501" spans="3:3">
      <c r="C3501" s="11"/>
    </row>
    <row r="3502" spans="3:3">
      <c r="C3502" s="11"/>
    </row>
    <row r="3503" spans="3:3">
      <c r="C3503" s="11"/>
    </row>
    <row r="3504" spans="3:3">
      <c r="C3504" s="11"/>
    </row>
    <row r="3505" spans="3:3">
      <c r="C3505" s="11"/>
    </row>
    <row r="3506" spans="3:3">
      <c r="C3506" s="11"/>
    </row>
    <row r="3507" spans="3:3">
      <c r="C3507" s="11"/>
    </row>
    <row r="3508" spans="3:3">
      <c r="C3508" s="11"/>
    </row>
    <row r="3509" spans="3:3">
      <c r="C3509" s="11"/>
    </row>
    <row r="3510" spans="3:3">
      <c r="C3510" s="11"/>
    </row>
    <row r="3511" spans="3:3">
      <c r="C3511" s="11"/>
    </row>
    <row r="3512" spans="3:3">
      <c r="C3512" s="11"/>
    </row>
    <row r="3513" spans="3:3">
      <c r="C3513" s="11"/>
    </row>
    <row r="3514" spans="3:3">
      <c r="C3514" s="11"/>
    </row>
    <row r="3515" spans="3:3">
      <c r="C3515" s="11"/>
    </row>
    <row r="3516" spans="3:3">
      <c r="C3516" s="11"/>
    </row>
    <row r="3517" spans="3:3">
      <c r="C3517" s="11"/>
    </row>
    <row r="3518" spans="3:3">
      <c r="C3518" s="11"/>
    </row>
    <row r="3519" spans="3:3">
      <c r="C3519" s="11"/>
    </row>
    <row r="3520" spans="3:3">
      <c r="C3520" s="11"/>
    </row>
    <row r="3521" spans="3:3">
      <c r="C3521" s="11"/>
    </row>
    <row r="3522" spans="3:3">
      <c r="C3522" s="11"/>
    </row>
    <row r="3523" spans="3:3">
      <c r="C3523" s="11"/>
    </row>
    <row r="3524" spans="3:3">
      <c r="C3524" s="11"/>
    </row>
    <row r="3525" spans="3:3">
      <c r="C3525" s="11"/>
    </row>
    <row r="3526" spans="3:3">
      <c r="C3526" s="11"/>
    </row>
    <row r="3527" spans="3:3">
      <c r="C3527" s="11"/>
    </row>
    <row r="3528" spans="3:3">
      <c r="C3528" s="11"/>
    </row>
    <row r="3529" spans="3:3">
      <c r="C3529" s="11"/>
    </row>
    <row r="3530" spans="3:3">
      <c r="C3530" s="11"/>
    </row>
    <row r="3531" spans="3:3">
      <c r="C3531" s="11"/>
    </row>
    <row r="3532" spans="3:3">
      <c r="C3532" s="11"/>
    </row>
    <row r="3533" spans="3:3">
      <c r="C3533" s="11"/>
    </row>
    <row r="3534" spans="3:3">
      <c r="C3534" s="11"/>
    </row>
    <row r="3535" spans="3:3">
      <c r="C3535" s="11"/>
    </row>
    <row r="3536" spans="3:3">
      <c r="C3536" s="11"/>
    </row>
    <row r="3537" spans="3:3">
      <c r="C3537" s="11"/>
    </row>
    <row r="3538" spans="3:3">
      <c r="C3538" s="11"/>
    </row>
    <row r="3539" spans="3:3">
      <c r="C3539" s="11"/>
    </row>
    <row r="3540" spans="3:3">
      <c r="C3540" s="11"/>
    </row>
    <row r="3541" spans="3:3">
      <c r="C3541" s="11"/>
    </row>
    <row r="3542" spans="3:3">
      <c r="C3542" s="11"/>
    </row>
    <row r="3543" spans="3:3">
      <c r="C3543" s="11"/>
    </row>
    <row r="3544" spans="3:3">
      <c r="C3544" s="11"/>
    </row>
    <row r="3545" spans="3:3">
      <c r="C3545" s="11"/>
    </row>
    <row r="3546" spans="3:3">
      <c r="C3546" s="11"/>
    </row>
    <row r="3547" spans="3:3">
      <c r="C3547" s="11"/>
    </row>
    <row r="3548" spans="3:3">
      <c r="C3548" s="11"/>
    </row>
    <row r="3549" spans="3:3">
      <c r="C3549" s="11"/>
    </row>
    <row r="3550" spans="3:3">
      <c r="C3550" s="11"/>
    </row>
    <row r="3551" spans="3:3">
      <c r="C3551" s="11"/>
    </row>
    <row r="3552" spans="3:3">
      <c r="C3552" s="11"/>
    </row>
    <row r="3553" spans="3:3">
      <c r="C3553" s="11"/>
    </row>
    <row r="3554" spans="3:3">
      <c r="C3554" s="11"/>
    </row>
    <row r="3555" spans="3:3">
      <c r="C3555" s="11"/>
    </row>
    <row r="3556" spans="3:3">
      <c r="C3556" s="11"/>
    </row>
    <row r="3557" spans="3:3">
      <c r="C3557" s="11"/>
    </row>
    <row r="3558" spans="3:3">
      <c r="C3558" s="11"/>
    </row>
    <row r="3559" spans="3:3">
      <c r="C3559" s="11"/>
    </row>
    <row r="3560" spans="3:3">
      <c r="C3560" s="11"/>
    </row>
    <row r="3561" spans="3:3">
      <c r="C3561" s="11"/>
    </row>
    <row r="3562" spans="3:3">
      <c r="C3562" s="11"/>
    </row>
    <row r="3563" spans="3:3">
      <c r="C3563" s="11"/>
    </row>
    <row r="3564" spans="3:3">
      <c r="C3564" s="11"/>
    </row>
    <row r="3565" spans="3:3">
      <c r="C3565" s="11"/>
    </row>
    <row r="3566" spans="3:3">
      <c r="C3566" s="11"/>
    </row>
    <row r="3567" spans="3:3">
      <c r="C3567" s="11"/>
    </row>
    <row r="3568" spans="3:3">
      <c r="C3568" s="11"/>
    </row>
    <row r="3569" spans="3:3">
      <c r="C3569" s="11"/>
    </row>
    <row r="3570" spans="3:3">
      <c r="C3570" s="11"/>
    </row>
    <row r="3571" spans="3:3">
      <c r="C3571" s="11"/>
    </row>
    <row r="3572" spans="3:3">
      <c r="C3572" s="11"/>
    </row>
    <row r="3573" spans="3:3">
      <c r="C3573" s="11"/>
    </row>
    <row r="3574" spans="3:3">
      <c r="C3574" s="11"/>
    </row>
    <row r="3575" spans="3:3">
      <c r="C3575" s="11"/>
    </row>
    <row r="3576" spans="3:3">
      <c r="C3576" s="11"/>
    </row>
    <row r="3577" spans="3:3">
      <c r="C3577" s="11"/>
    </row>
    <row r="3578" spans="3:3">
      <c r="C3578" s="11"/>
    </row>
    <row r="3579" spans="3:3">
      <c r="C3579" s="11"/>
    </row>
    <row r="3580" spans="3:3">
      <c r="C3580" s="11"/>
    </row>
    <row r="3581" spans="3:3">
      <c r="C3581" s="11"/>
    </row>
    <row r="3582" spans="3:3">
      <c r="C3582" s="11"/>
    </row>
    <row r="3583" spans="3:3">
      <c r="C3583" s="11"/>
    </row>
    <row r="3584" spans="3:3">
      <c r="C3584" s="11"/>
    </row>
    <row r="3585" spans="3:3">
      <c r="C3585" s="11"/>
    </row>
    <row r="3586" spans="3:3">
      <c r="C3586" s="11"/>
    </row>
    <row r="3587" spans="3:3">
      <c r="C3587" s="11"/>
    </row>
    <row r="3588" spans="3:3">
      <c r="C3588" s="11"/>
    </row>
    <row r="3589" spans="3:3">
      <c r="C3589" s="11"/>
    </row>
    <row r="3590" spans="3:3">
      <c r="C3590" s="11"/>
    </row>
    <row r="3591" spans="3:3">
      <c r="C3591" s="11"/>
    </row>
    <row r="3592" spans="3:3">
      <c r="C3592" s="11"/>
    </row>
    <row r="3593" spans="3:3">
      <c r="C3593" s="11"/>
    </row>
    <row r="3594" spans="3:3">
      <c r="C3594" s="4"/>
    </row>
    <row r="3595" spans="3:3">
      <c r="C3595" s="4"/>
    </row>
    <row r="3596" spans="3:3">
      <c r="C3596" s="4"/>
    </row>
    <row r="3597" spans="3:3">
      <c r="C3597" s="4"/>
    </row>
    <row r="3598" spans="3:3">
      <c r="C3598" s="11"/>
    </row>
    <row r="3599" spans="3:3">
      <c r="C3599" s="11"/>
    </row>
    <row r="3600" spans="3:3">
      <c r="C3600" s="11"/>
    </row>
    <row r="3601" spans="3:3">
      <c r="C3601" s="11"/>
    </row>
    <row r="3602" spans="3:3">
      <c r="C3602" s="11"/>
    </row>
    <row r="3603" spans="3:3">
      <c r="C3603" s="11"/>
    </row>
    <row r="3604" spans="3:3">
      <c r="C3604" s="11"/>
    </row>
    <row r="3605" spans="3:3">
      <c r="C3605" s="11"/>
    </row>
    <row r="3606" spans="3:3">
      <c r="C3606" s="11"/>
    </row>
    <row r="3607" spans="3:3">
      <c r="C3607" s="11"/>
    </row>
    <row r="3608" spans="3:3">
      <c r="C3608" s="11"/>
    </row>
    <row r="3609" spans="3:3">
      <c r="C3609" s="11"/>
    </row>
    <row r="3610" spans="3:3">
      <c r="C3610" s="11"/>
    </row>
    <row r="3611" spans="3:3">
      <c r="C3611" s="11"/>
    </row>
    <row r="3612" spans="3:3">
      <c r="C3612" s="11"/>
    </row>
    <row r="3613" spans="3:3">
      <c r="C3613" s="11"/>
    </row>
    <row r="3614" spans="3:3">
      <c r="C3614" s="11"/>
    </row>
    <row r="3615" spans="3:3">
      <c r="C3615" s="11"/>
    </row>
    <row r="3616" spans="3:3">
      <c r="C3616" s="11"/>
    </row>
    <row r="3617" spans="3:3">
      <c r="C3617" s="11"/>
    </row>
    <row r="3618" spans="3:3">
      <c r="C3618" s="11"/>
    </row>
    <row r="3619" spans="3:3">
      <c r="C3619" s="11"/>
    </row>
    <row r="3620" spans="3:3">
      <c r="C3620" s="11"/>
    </row>
    <row r="3621" spans="3:3">
      <c r="C3621" s="11"/>
    </row>
    <row r="3622" spans="3:3">
      <c r="C3622" s="11"/>
    </row>
    <row r="3623" spans="3:3">
      <c r="C3623" s="11"/>
    </row>
    <row r="3624" spans="3:3">
      <c r="C3624" s="11"/>
    </row>
    <row r="3625" spans="3:3">
      <c r="C3625" s="11"/>
    </row>
    <row r="3626" spans="3:3">
      <c r="C3626" s="11"/>
    </row>
    <row r="3627" spans="3:3">
      <c r="C3627" s="11"/>
    </row>
    <row r="3628" spans="3:3">
      <c r="C3628" s="11"/>
    </row>
    <row r="3629" spans="3:3">
      <c r="C3629" s="11"/>
    </row>
    <row r="3630" spans="3:3">
      <c r="C3630" s="11"/>
    </row>
    <row r="3631" spans="3:3">
      <c r="C3631" s="11"/>
    </row>
    <row r="3632" spans="3:3">
      <c r="C3632" s="11"/>
    </row>
    <row r="3633" spans="3:3">
      <c r="C3633" s="11"/>
    </row>
    <row r="3634" spans="3:3">
      <c r="C3634" s="11"/>
    </row>
    <row r="3635" spans="3:3">
      <c r="C3635" s="11"/>
    </row>
    <row r="3636" spans="3:3">
      <c r="C3636" s="11"/>
    </row>
    <row r="3637" spans="3:3">
      <c r="C3637" s="11"/>
    </row>
    <row r="3638" spans="3:3">
      <c r="C3638" s="11"/>
    </row>
    <row r="3639" spans="3:3">
      <c r="C3639" s="11"/>
    </row>
    <row r="3640" spans="3:3">
      <c r="C3640" s="11"/>
    </row>
    <row r="3641" spans="3:3">
      <c r="C3641" s="11"/>
    </row>
    <row r="3642" spans="3:3">
      <c r="C3642" s="11"/>
    </row>
    <row r="3643" spans="3:3">
      <c r="C3643" s="11"/>
    </row>
    <row r="3644" spans="3:3">
      <c r="C3644" s="11"/>
    </row>
    <row r="3645" spans="3:3">
      <c r="C3645" s="11"/>
    </row>
    <row r="3646" spans="3:3">
      <c r="C3646" s="11"/>
    </row>
    <row r="3647" spans="3:3">
      <c r="C3647" s="11"/>
    </row>
    <row r="3648" spans="3:3">
      <c r="C3648" s="11"/>
    </row>
    <row r="3649" spans="3:3">
      <c r="C3649" s="11"/>
    </row>
    <row r="3650" spans="3:3">
      <c r="C3650" s="11"/>
    </row>
    <row r="3651" spans="3:3">
      <c r="C3651" s="11"/>
    </row>
    <row r="3652" spans="3:3">
      <c r="C3652" s="11"/>
    </row>
    <row r="3653" spans="3:3">
      <c r="C3653" s="11"/>
    </row>
    <row r="3654" spans="3:3">
      <c r="C3654" s="11"/>
    </row>
    <row r="3655" spans="3:3">
      <c r="C3655" s="11"/>
    </row>
    <row r="3656" spans="3:3">
      <c r="C3656" s="11"/>
    </row>
    <row r="3657" spans="3:3">
      <c r="C3657" s="11"/>
    </row>
    <row r="3658" spans="3:3">
      <c r="C3658" s="11"/>
    </row>
    <row r="3659" spans="3:3">
      <c r="C3659" s="11"/>
    </row>
    <row r="3660" spans="3:3">
      <c r="C3660" s="11"/>
    </row>
    <row r="3661" spans="3:3">
      <c r="C3661" s="11"/>
    </row>
    <row r="3662" spans="3:3">
      <c r="C3662" s="11"/>
    </row>
    <row r="3663" spans="3:3">
      <c r="C3663" s="11"/>
    </row>
    <row r="3664" spans="3:3">
      <c r="C3664" s="11"/>
    </row>
    <row r="3665" spans="3:3">
      <c r="C3665" s="11"/>
    </row>
    <row r="3666" spans="3:3">
      <c r="C3666" s="11"/>
    </row>
    <row r="3667" spans="3:3">
      <c r="C3667" s="11"/>
    </row>
    <row r="3668" spans="3:3">
      <c r="C3668" s="11"/>
    </row>
    <row r="3669" spans="3:3">
      <c r="C3669" s="11"/>
    </row>
    <row r="3670" spans="3:3">
      <c r="C3670" s="11"/>
    </row>
    <row r="3671" spans="3:3">
      <c r="C3671" s="11"/>
    </row>
    <row r="3672" spans="3:3">
      <c r="C3672" s="11"/>
    </row>
    <row r="3673" spans="3:3">
      <c r="C3673" s="11"/>
    </row>
    <row r="3674" spans="3:3">
      <c r="C3674" s="11"/>
    </row>
    <row r="3675" spans="3:3">
      <c r="C3675" s="11"/>
    </row>
    <row r="3676" spans="3:3">
      <c r="C3676" s="11"/>
    </row>
    <row r="3677" spans="3:3">
      <c r="C3677" s="11"/>
    </row>
    <row r="3678" spans="3:3">
      <c r="C3678" s="11"/>
    </row>
    <row r="3679" spans="3:3">
      <c r="C3679" s="11"/>
    </row>
    <row r="3680" spans="3:3">
      <c r="C3680" s="11"/>
    </row>
    <row r="3681" spans="3:3">
      <c r="C3681" s="11"/>
    </row>
    <row r="3682" spans="3:3">
      <c r="C3682" s="11"/>
    </row>
    <row r="3683" spans="3:3">
      <c r="C3683" s="11"/>
    </row>
    <row r="3684" spans="3:3">
      <c r="C3684" s="11"/>
    </row>
    <row r="3685" spans="3:3">
      <c r="C3685" s="11"/>
    </row>
    <row r="3686" spans="3:3">
      <c r="C3686" s="11"/>
    </row>
    <row r="3687" spans="3:3">
      <c r="C3687" s="11"/>
    </row>
    <row r="3688" spans="3:3">
      <c r="C3688" s="11"/>
    </row>
    <row r="3689" spans="3:3">
      <c r="C3689" s="11"/>
    </row>
    <row r="3690" spans="3:3">
      <c r="C3690" s="11"/>
    </row>
    <row r="3691" spans="3:3">
      <c r="C3691" s="11"/>
    </row>
    <row r="3692" spans="3:3">
      <c r="C3692" s="11"/>
    </row>
    <row r="3693" spans="3:3">
      <c r="C3693" s="11"/>
    </row>
    <row r="3694" spans="3:3">
      <c r="C3694" s="11"/>
    </row>
    <row r="3695" spans="3:3">
      <c r="C3695" s="11"/>
    </row>
    <row r="3696" spans="3:3">
      <c r="C3696" s="11"/>
    </row>
    <row r="3697" spans="3:3">
      <c r="C3697" s="11"/>
    </row>
    <row r="3698" spans="3:3">
      <c r="C3698" s="11"/>
    </row>
    <row r="3699" spans="3:3">
      <c r="C3699" s="11"/>
    </row>
    <row r="3700" spans="3:3">
      <c r="C3700" s="11"/>
    </row>
    <row r="3701" spans="3:3">
      <c r="C3701" s="11"/>
    </row>
    <row r="3702" spans="3:3">
      <c r="C3702" s="11"/>
    </row>
    <row r="3703" spans="3:3">
      <c r="C3703" s="11"/>
    </row>
    <row r="3704" spans="3:3">
      <c r="C3704" s="4"/>
    </row>
    <row r="3705" spans="3:3">
      <c r="C3705" s="11"/>
    </row>
    <row r="3706" spans="3:3">
      <c r="C3706" s="11"/>
    </row>
    <row r="3707" spans="3:3">
      <c r="C3707" s="11"/>
    </row>
    <row r="3708" spans="3:3">
      <c r="C3708" s="11"/>
    </row>
    <row r="3709" spans="3:3">
      <c r="C3709" s="11"/>
    </row>
    <row r="3710" spans="3:3">
      <c r="C3710" s="11"/>
    </row>
    <row r="3711" spans="3:3">
      <c r="C3711" s="4"/>
    </row>
    <row r="3712" spans="3:3">
      <c r="C3712" s="11"/>
    </row>
    <row r="3713" spans="3:3">
      <c r="C3713" s="11"/>
    </row>
    <row r="3714" spans="3:3">
      <c r="C3714" s="11"/>
    </row>
    <row r="3715" spans="3:3">
      <c r="C3715" s="11"/>
    </row>
    <row r="3716" spans="3:3">
      <c r="C3716" s="11"/>
    </row>
    <row r="3717" spans="3:3">
      <c r="C3717" s="11"/>
    </row>
    <row r="3718" spans="3:3">
      <c r="C3718" s="11"/>
    </row>
    <row r="3719" spans="3:3">
      <c r="C3719" s="11"/>
    </row>
    <row r="3720" spans="3:3">
      <c r="C3720" s="11"/>
    </row>
    <row r="3721" spans="3:3">
      <c r="C3721" s="11"/>
    </row>
    <row r="3722" spans="3:3">
      <c r="C3722" s="11"/>
    </row>
    <row r="3723" spans="3:3">
      <c r="C3723" s="11"/>
    </row>
    <row r="3724" spans="3:3">
      <c r="C3724" s="11"/>
    </row>
    <row r="3725" spans="3:3">
      <c r="C3725" s="11"/>
    </row>
    <row r="3726" spans="3:3">
      <c r="C3726" s="11"/>
    </row>
    <row r="3727" spans="3:3">
      <c r="C3727" s="11"/>
    </row>
    <row r="3728" spans="3:3">
      <c r="C3728" s="11"/>
    </row>
    <row r="3729" spans="3:3">
      <c r="C3729" s="11"/>
    </row>
    <row r="3730" spans="3:3">
      <c r="C3730" s="11"/>
    </row>
    <row r="3731" spans="3:3">
      <c r="C3731" s="11"/>
    </row>
    <row r="3732" spans="3:3">
      <c r="C3732" s="11"/>
    </row>
    <row r="3733" spans="3:3">
      <c r="C3733" s="11"/>
    </row>
    <row r="3734" spans="3:3">
      <c r="C3734" s="11"/>
    </row>
    <row r="3735" spans="3:3">
      <c r="C3735" s="11"/>
    </row>
    <row r="3736" spans="3:3">
      <c r="C3736" s="11"/>
    </row>
    <row r="3737" spans="3:3">
      <c r="C3737" s="11"/>
    </row>
    <row r="3738" spans="3:3">
      <c r="C3738" s="11"/>
    </row>
    <row r="3739" spans="3:3">
      <c r="C3739" s="11"/>
    </row>
    <row r="3740" spans="3:3">
      <c r="C3740" s="11"/>
    </row>
    <row r="3741" spans="3:3">
      <c r="C3741" s="11"/>
    </row>
    <row r="3742" spans="3:3">
      <c r="C3742" s="11"/>
    </row>
    <row r="3743" spans="3:3">
      <c r="C3743" s="11"/>
    </row>
    <row r="3744" spans="3:3">
      <c r="C3744" s="11"/>
    </row>
    <row r="3745" spans="3:3">
      <c r="C3745" s="11"/>
    </row>
    <row r="3746" spans="3:3">
      <c r="C3746" s="11"/>
    </row>
    <row r="3747" spans="3:3">
      <c r="C3747" s="11"/>
    </row>
    <row r="3748" spans="3:3">
      <c r="C3748" s="11"/>
    </row>
    <row r="3749" spans="3:3">
      <c r="C3749" s="11"/>
    </row>
    <row r="3750" spans="3:3">
      <c r="C3750" s="11"/>
    </row>
    <row r="3751" spans="3:3">
      <c r="C3751" s="11"/>
    </row>
    <row r="3752" spans="3:3">
      <c r="C3752" s="11"/>
    </row>
    <row r="3753" spans="3:3">
      <c r="C3753" s="4"/>
    </row>
    <row r="3754" spans="3:3">
      <c r="C3754" s="11"/>
    </row>
    <row r="3755" spans="3:3">
      <c r="C3755" s="11"/>
    </row>
    <row r="3756" spans="3:3">
      <c r="C3756" s="11"/>
    </row>
    <row r="3757" spans="3:3">
      <c r="C3757" s="11"/>
    </row>
    <row r="3758" spans="3:3">
      <c r="C3758" s="11"/>
    </row>
    <row r="3759" spans="3:3">
      <c r="C3759" s="11"/>
    </row>
    <row r="3760" spans="3:3">
      <c r="C3760" s="4"/>
    </row>
    <row r="3761" spans="3:3">
      <c r="C3761" s="11"/>
    </row>
    <row r="3762" spans="3:3">
      <c r="C3762" s="11"/>
    </row>
    <row r="3763" spans="3:3">
      <c r="C3763" s="11"/>
    </row>
    <row r="3764" spans="3:3">
      <c r="C3764" s="11"/>
    </row>
    <row r="3765" spans="3:3">
      <c r="C3765" s="11"/>
    </row>
    <row r="3766" spans="3:3">
      <c r="C3766" s="11"/>
    </row>
    <row r="3767" spans="3:3">
      <c r="C3767" s="11"/>
    </row>
    <row r="3768" spans="3:3">
      <c r="C3768" s="11"/>
    </row>
    <row r="3769" spans="3:3">
      <c r="C3769" s="11"/>
    </row>
    <row r="3770" spans="3:3">
      <c r="C3770" s="11"/>
    </row>
    <row r="3771" spans="3:3">
      <c r="C3771" s="11"/>
    </row>
    <row r="3772" spans="3:3">
      <c r="C3772" s="11"/>
    </row>
    <row r="3773" spans="3:3">
      <c r="C3773" s="11"/>
    </row>
    <row r="3774" spans="3:3">
      <c r="C3774" s="11"/>
    </row>
    <row r="3775" spans="3:3">
      <c r="C3775" s="11"/>
    </row>
    <row r="3776" spans="3:3">
      <c r="C3776" s="11"/>
    </row>
    <row r="3777" spans="3:3">
      <c r="C3777" s="11"/>
    </row>
    <row r="3778" spans="3:3">
      <c r="C3778" s="11"/>
    </row>
    <row r="3779" spans="3:3">
      <c r="C3779" s="11"/>
    </row>
    <row r="3780" spans="3:3">
      <c r="C3780" s="11"/>
    </row>
    <row r="3781" spans="3:3">
      <c r="C3781" s="11"/>
    </row>
    <row r="3782" spans="3:3">
      <c r="C3782" s="11"/>
    </row>
    <row r="3783" spans="3:3">
      <c r="C3783" s="11"/>
    </row>
    <row r="3784" spans="3:3">
      <c r="C3784" s="11"/>
    </row>
    <row r="3785" spans="3:3">
      <c r="C3785" s="11"/>
    </row>
    <row r="3786" spans="3:3">
      <c r="C3786" s="11"/>
    </row>
    <row r="3787" spans="3:3">
      <c r="C3787" s="11"/>
    </row>
    <row r="3788" spans="3:3">
      <c r="C3788" s="4"/>
    </row>
    <row r="3789" spans="3:3">
      <c r="C3789" s="11"/>
    </row>
    <row r="3790" spans="3:3">
      <c r="C3790" s="11"/>
    </row>
    <row r="3791" spans="3:3">
      <c r="C3791" s="11"/>
    </row>
    <row r="3792" spans="3:3">
      <c r="C3792" s="11"/>
    </row>
    <row r="3793" spans="3:3">
      <c r="C3793" s="11"/>
    </row>
    <row r="3794" spans="3:3">
      <c r="C3794" s="11"/>
    </row>
    <row r="3795" spans="3:3">
      <c r="C3795" s="11"/>
    </row>
    <row r="3796" spans="3:3">
      <c r="C3796" s="11"/>
    </row>
    <row r="3797" spans="3:3">
      <c r="C3797" s="11"/>
    </row>
    <row r="3798" spans="3:3">
      <c r="C3798" s="11"/>
    </row>
    <row r="3799" spans="3:3">
      <c r="C3799" s="11"/>
    </row>
    <row r="3800" spans="3:3">
      <c r="C3800" s="4"/>
    </row>
    <row r="3801" spans="3:3">
      <c r="C3801" s="11"/>
    </row>
    <row r="3802" spans="3:3">
      <c r="C3802" s="11"/>
    </row>
    <row r="3803" spans="3:3">
      <c r="C3803" s="11"/>
    </row>
    <row r="3804" spans="3:3">
      <c r="C3804" s="11"/>
    </row>
    <row r="3805" spans="3:3">
      <c r="C3805" s="11"/>
    </row>
    <row r="3806" spans="3:3">
      <c r="C3806" s="11"/>
    </row>
    <row r="3807" spans="3:3">
      <c r="C3807" s="11"/>
    </row>
    <row r="3808" spans="3:3">
      <c r="C3808" s="11"/>
    </row>
    <row r="3809" spans="3:3">
      <c r="C3809" s="11"/>
    </row>
    <row r="3810" spans="3:3">
      <c r="C3810" s="11"/>
    </row>
    <row r="3811" spans="3:3">
      <c r="C3811" s="11"/>
    </row>
    <row r="3812" spans="3:3">
      <c r="C3812" s="11"/>
    </row>
    <row r="3813" spans="3:3">
      <c r="C3813" s="4"/>
    </row>
    <row r="3814" spans="3:3">
      <c r="C3814" s="11"/>
    </row>
    <row r="3815" spans="3:3">
      <c r="C3815" s="11"/>
    </row>
    <row r="3816" spans="3:3">
      <c r="C3816" s="11"/>
    </row>
    <row r="3817" spans="3:3">
      <c r="C3817" s="11"/>
    </row>
    <row r="3818" spans="3:3">
      <c r="C3818" s="11"/>
    </row>
    <row r="3819" spans="3:3">
      <c r="C3819" s="11"/>
    </row>
    <row r="3820" spans="3:3">
      <c r="C3820" s="11"/>
    </row>
    <row r="3821" spans="3:3">
      <c r="C3821" s="11"/>
    </row>
    <row r="3822" spans="3:3">
      <c r="C3822" s="11"/>
    </row>
    <row r="3823" spans="3:3">
      <c r="C3823" s="11"/>
    </row>
    <row r="3824" spans="3:3">
      <c r="C3824" s="11"/>
    </row>
    <row r="3825" spans="3:3">
      <c r="C3825" s="11"/>
    </row>
    <row r="3826" spans="3:3">
      <c r="C3826" s="11"/>
    </row>
    <row r="3827" spans="3:3">
      <c r="C3827" s="11"/>
    </row>
    <row r="3828" spans="3:3">
      <c r="C3828" s="11"/>
    </row>
    <row r="3829" spans="3:3">
      <c r="C3829" s="11"/>
    </row>
    <row r="3830" spans="3:3">
      <c r="C3830" s="11"/>
    </row>
    <row r="3831" spans="3:3">
      <c r="C3831" s="11"/>
    </row>
    <row r="3832" spans="3:3">
      <c r="C3832" s="11"/>
    </row>
    <row r="3833" spans="3:3">
      <c r="C3833" s="11"/>
    </row>
    <row r="3834" spans="3:3">
      <c r="C3834" s="11"/>
    </row>
    <row r="3835" spans="3:3">
      <c r="C3835" s="11"/>
    </row>
    <row r="3836" spans="3:3">
      <c r="C3836" s="11"/>
    </row>
    <row r="3837" spans="3:3">
      <c r="C3837" s="11"/>
    </row>
    <row r="3838" spans="3:3">
      <c r="C3838" s="4"/>
    </row>
    <row r="3839" spans="3:3">
      <c r="C3839" s="11"/>
    </row>
    <row r="3840" spans="3:3">
      <c r="C3840" s="11"/>
    </row>
    <row r="3841" spans="3:3">
      <c r="C3841" s="11"/>
    </row>
    <row r="3842" spans="3:3">
      <c r="C3842" s="4"/>
    </row>
    <row r="3843" spans="3:3">
      <c r="C3843" s="11"/>
    </row>
    <row r="3844" spans="3:3">
      <c r="C3844" s="11"/>
    </row>
    <row r="3845" spans="3:3">
      <c r="C3845" s="11"/>
    </row>
    <row r="3846" spans="3:3">
      <c r="C3846" s="11"/>
    </row>
    <row r="3847" spans="3:3">
      <c r="C3847" s="11"/>
    </row>
    <row r="3848" spans="3:3">
      <c r="C3848" s="4"/>
    </row>
    <row r="3849" spans="3:3">
      <c r="C3849" s="11"/>
    </row>
    <row r="3850" spans="3:3">
      <c r="C3850" s="11"/>
    </row>
    <row r="3851" spans="3:3">
      <c r="C3851" s="11"/>
    </row>
    <row r="3852" spans="3:3">
      <c r="C3852" s="11"/>
    </row>
    <row r="3853" spans="3:3">
      <c r="C3853" s="11"/>
    </row>
    <row r="3854" spans="3:3">
      <c r="C3854" s="11"/>
    </row>
    <row r="3855" spans="3:3">
      <c r="C3855" s="11"/>
    </row>
    <row r="3856" spans="3:3">
      <c r="C3856" s="11"/>
    </row>
    <row r="3857" spans="3:3">
      <c r="C3857" s="11"/>
    </row>
    <row r="3858" spans="3:3">
      <c r="C3858" s="11"/>
    </row>
    <row r="3859" spans="3:3">
      <c r="C3859" s="11"/>
    </row>
    <row r="3860" spans="3:3">
      <c r="C3860" s="4"/>
    </row>
    <row r="3861" spans="3:3">
      <c r="C3861" s="11"/>
    </row>
    <row r="3862" spans="3:3">
      <c r="C3862" s="11"/>
    </row>
    <row r="3863" spans="3:3">
      <c r="C3863" s="11"/>
    </row>
    <row r="3864" spans="3:3">
      <c r="C3864" s="11"/>
    </row>
    <row r="3865" spans="3:3">
      <c r="C3865" s="11"/>
    </row>
    <row r="3866" spans="3:3">
      <c r="C3866" s="11"/>
    </row>
    <row r="3867" spans="3:3">
      <c r="C3867" s="11"/>
    </row>
    <row r="3868" spans="3:3">
      <c r="C3868" s="11"/>
    </row>
    <row r="3869" spans="3:3">
      <c r="C3869" s="11"/>
    </row>
    <row r="3870" spans="3:3">
      <c r="C3870" s="4"/>
    </row>
    <row r="3871" spans="3:3">
      <c r="C3871" s="11"/>
    </row>
    <row r="3872" spans="3:3">
      <c r="C3872" s="11"/>
    </row>
    <row r="3873" spans="3:3">
      <c r="C3873" s="11"/>
    </row>
    <row r="3874" spans="3:3">
      <c r="C3874" s="11"/>
    </row>
    <row r="3875" spans="3:3">
      <c r="C3875" s="11"/>
    </row>
    <row r="3876" spans="3:3">
      <c r="C3876" s="11"/>
    </row>
    <row r="3877" spans="3:3">
      <c r="C3877" s="11"/>
    </row>
    <row r="3878" spans="3:3">
      <c r="C3878" s="11"/>
    </row>
    <row r="3879" spans="3:3">
      <c r="C3879" s="11"/>
    </row>
    <row r="3880" spans="3:3">
      <c r="C3880" s="11"/>
    </row>
    <row r="3881" spans="3:3">
      <c r="C3881" s="11"/>
    </row>
    <row r="3882" spans="3:3">
      <c r="C3882" s="11"/>
    </row>
    <row r="3883" spans="3:3">
      <c r="C3883" s="11"/>
    </row>
    <row r="3884" spans="3:3">
      <c r="C3884" s="11"/>
    </row>
    <row r="3885" spans="3:3">
      <c r="C3885" s="11"/>
    </row>
    <row r="3886" spans="3:3">
      <c r="C3886" s="11"/>
    </row>
    <row r="3887" spans="3:3">
      <c r="C3887" s="11"/>
    </row>
    <row r="3888" spans="3:3">
      <c r="C3888" s="11"/>
    </row>
    <row r="3889" spans="3:3">
      <c r="C3889" s="11"/>
    </row>
    <row r="3890" spans="3:3">
      <c r="C3890" s="4"/>
    </row>
    <row r="3891" spans="3:3">
      <c r="C3891" s="11"/>
    </row>
    <row r="3892" spans="3:3">
      <c r="C3892" s="4"/>
    </row>
    <row r="3893" spans="3:3">
      <c r="C3893" s="4"/>
    </row>
    <row r="3894" spans="3:3">
      <c r="C3894" s="4"/>
    </row>
    <row r="3895" spans="3:3">
      <c r="C3895" s="4"/>
    </row>
    <row r="3896" spans="3:3">
      <c r="C3896" s="4"/>
    </row>
    <row r="3897" spans="3:3">
      <c r="C3897" s="4"/>
    </row>
    <row r="3898" spans="3:3">
      <c r="C3898" s="4"/>
    </row>
    <row r="3899" spans="3:3">
      <c r="C3899" s="4"/>
    </row>
    <row r="3900" spans="3:3">
      <c r="C3900" s="11"/>
    </row>
    <row r="3901" spans="3:3">
      <c r="C3901" s="11"/>
    </row>
    <row r="3902" spans="3:3">
      <c r="C3902" s="4"/>
    </row>
    <row r="3903" spans="3:3">
      <c r="C3903" s="4"/>
    </row>
    <row r="3904" spans="3:3">
      <c r="C3904" s="11"/>
    </row>
    <row r="3905" spans="3:3">
      <c r="C3905" s="4"/>
    </row>
    <row r="3906" spans="3:3">
      <c r="C3906" s="11"/>
    </row>
    <row r="3907" spans="3:3">
      <c r="C3907" s="4"/>
    </row>
    <row r="3908" spans="3:3">
      <c r="C3908" s="11"/>
    </row>
    <row r="3909" spans="3:3">
      <c r="C3909" s="4"/>
    </row>
    <row r="3910" spans="3:3">
      <c r="C3910" s="4"/>
    </row>
    <row r="3911" spans="3:3">
      <c r="C3911" s="4"/>
    </row>
    <row r="3912" spans="3:3">
      <c r="C3912" s="11"/>
    </row>
    <row r="3913" spans="3:3">
      <c r="C3913" s="11"/>
    </row>
    <row r="3914" spans="3:3">
      <c r="C3914" s="11"/>
    </row>
    <row r="3915" spans="3:3">
      <c r="C3915" s="4"/>
    </row>
    <row r="3916" spans="3:3">
      <c r="C3916" s="4"/>
    </row>
    <row r="3917" spans="3:3">
      <c r="C3917" s="11"/>
    </row>
    <row r="3918" spans="3:3">
      <c r="C3918" s="11"/>
    </row>
    <row r="3919" spans="3:3">
      <c r="C3919" s="4"/>
    </row>
    <row r="3920" spans="3:3">
      <c r="C3920" s="4"/>
    </row>
    <row r="3921" spans="3:3">
      <c r="C3921" s="4"/>
    </row>
    <row r="3922" spans="3:3">
      <c r="C3922" s="4"/>
    </row>
    <row r="3923" spans="3:3">
      <c r="C3923" s="4"/>
    </row>
    <row r="3924" spans="3:3">
      <c r="C3924" s="4"/>
    </row>
    <row r="3925" spans="3:3">
      <c r="C3925" s="4"/>
    </row>
    <row r="3926" spans="3:3">
      <c r="C3926" s="11"/>
    </row>
    <row r="3927" spans="3:3">
      <c r="C3927" s="11"/>
    </row>
    <row r="3928" spans="3:3">
      <c r="C3928" s="11"/>
    </row>
    <row r="3929" spans="3:3">
      <c r="C3929" s="11"/>
    </row>
    <row r="3930" spans="3:3">
      <c r="C3930" s="11"/>
    </row>
    <row r="3931" spans="3:3">
      <c r="C3931" s="11"/>
    </row>
    <row r="3932" spans="3:3">
      <c r="C3932" s="11"/>
    </row>
    <row r="3933" spans="3:3">
      <c r="C3933" s="11"/>
    </row>
    <row r="3934" spans="3:3">
      <c r="C3934" s="11"/>
    </row>
    <row r="3935" spans="3:3">
      <c r="C3935" s="11"/>
    </row>
    <row r="3936" spans="3:3">
      <c r="C3936" s="11"/>
    </row>
    <row r="3937" spans="3:3">
      <c r="C3937" s="11"/>
    </row>
    <row r="3938" spans="3:3">
      <c r="C3938" s="11"/>
    </row>
    <row r="3939" spans="3:3">
      <c r="C3939" s="11"/>
    </row>
    <row r="3940" spans="3:3">
      <c r="C3940" s="11"/>
    </row>
    <row r="3941" spans="3:3">
      <c r="C3941" s="11"/>
    </row>
    <row r="3942" spans="3:3">
      <c r="C3942" s="11"/>
    </row>
    <row r="3943" spans="3:3">
      <c r="C3943" s="11"/>
    </row>
    <row r="3944" spans="3:3">
      <c r="C3944" s="11"/>
    </row>
    <row r="3945" spans="3:3">
      <c r="C3945" s="11"/>
    </row>
    <row r="3946" spans="3:3">
      <c r="C3946" s="11"/>
    </row>
    <row r="3947" spans="3:3">
      <c r="C3947" s="11"/>
    </row>
    <row r="3948" spans="3:3">
      <c r="C3948" s="11"/>
    </row>
    <row r="3949" spans="3:3">
      <c r="C3949" s="11"/>
    </row>
    <row r="3950" spans="3:3">
      <c r="C3950" s="11"/>
    </row>
    <row r="3951" spans="3:3">
      <c r="C3951" s="4"/>
    </row>
    <row r="3952" spans="3:3">
      <c r="C3952" s="4"/>
    </row>
    <row r="3953" spans="3:3">
      <c r="C3953" s="4"/>
    </row>
    <row r="3954" spans="3:3">
      <c r="C3954" s="11"/>
    </row>
    <row r="3955" spans="3:3">
      <c r="C3955" s="11"/>
    </row>
    <row r="3956" spans="3:3">
      <c r="C3956" s="11"/>
    </row>
    <row r="3957" spans="3:3">
      <c r="C3957" s="11"/>
    </row>
    <row r="3958" spans="3:3">
      <c r="C3958" s="11"/>
    </row>
    <row r="3959" spans="3:3">
      <c r="C3959" s="11"/>
    </row>
    <row r="3960" spans="3:3">
      <c r="C3960" s="11"/>
    </row>
    <row r="3961" spans="3:3">
      <c r="C3961" s="11"/>
    </row>
    <row r="3962" spans="3:3">
      <c r="C3962" s="11"/>
    </row>
    <row r="3963" spans="3:3">
      <c r="C3963" s="11"/>
    </row>
    <row r="3964" spans="3:3">
      <c r="C3964" s="11"/>
    </row>
    <row r="3965" spans="3:3">
      <c r="C3965" s="11"/>
    </row>
    <row r="3966" spans="3:3">
      <c r="C3966" s="11"/>
    </row>
    <row r="3967" spans="3:3">
      <c r="C3967" s="11"/>
    </row>
    <row r="3968" spans="3:3">
      <c r="C3968" s="4"/>
    </row>
    <row r="3969" spans="3:3">
      <c r="C3969" s="4"/>
    </row>
    <row r="3970" spans="3:3">
      <c r="C3970" s="4"/>
    </row>
    <row r="3971" spans="3:3">
      <c r="C3971" s="11"/>
    </row>
    <row r="3972" spans="3:3">
      <c r="C3972" s="11"/>
    </row>
    <row r="3973" spans="3:3">
      <c r="C3973" s="11"/>
    </row>
    <row r="3974" spans="3:3">
      <c r="C3974" s="11"/>
    </row>
    <row r="3975" spans="3:3">
      <c r="C3975" s="11"/>
    </row>
    <row r="3976" spans="3:3">
      <c r="C3976" s="11"/>
    </row>
    <row r="3977" spans="3:3">
      <c r="C3977" s="11"/>
    </row>
    <row r="3978" spans="3:3">
      <c r="C3978" s="11"/>
    </row>
    <row r="3979" spans="3:3">
      <c r="C3979" s="11"/>
    </row>
    <row r="3980" spans="3:3">
      <c r="C3980" s="11"/>
    </row>
    <row r="3981" spans="3:3">
      <c r="C3981" s="11"/>
    </row>
    <row r="3982" spans="3:3">
      <c r="C3982" s="11"/>
    </row>
    <row r="3983" spans="3:3">
      <c r="C3983" s="11"/>
    </row>
    <row r="3984" spans="3:3">
      <c r="C3984" s="11"/>
    </row>
    <row r="3985" spans="3:3">
      <c r="C3985" s="11"/>
    </row>
    <row r="3986" spans="3:3">
      <c r="C3986" s="11"/>
    </row>
    <row r="3987" spans="3:3">
      <c r="C3987" s="11"/>
    </row>
    <row r="3988" spans="3:3">
      <c r="C3988" s="4"/>
    </row>
    <row r="3989" spans="3:3">
      <c r="C3989" s="4"/>
    </row>
    <row r="3990" spans="3:3">
      <c r="C3990" s="4"/>
    </row>
    <row r="3991" spans="3:3">
      <c r="C3991" s="4"/>
    </row>
    <row r="3992" spans="3:3">
      <c r="C3992" s="4"/>
    </row>
    <row r="3993" spans="3:3">
      <c r="C3993" s="4"/>
    </row>
    <row r="3994" spans="3:3">
      <c r="C3994" s="4"/>
    </row>
    <row r="3995" spans="3:3">
      <c r="C3995" s="4"/>
    </row>
    <row r="3996" spans="3:3">
      <c r="C3996" s="4"/>
    </row>
    <row r="3997" spans="3:3">
      <c r="C3997" s="4"/>
    </row>
    <row r="3998" spans="3:3">
      <c r="C3998" s="4"/>
    </row>
    <row r="3999" spans="3:3">
      <c r="C3999" s="11"/>
    </row>
    <row r="4000" spans="3:3">
      <c r="C4000" s="11"/>
    </row>
    <row r="4001" spans="3:3">
      <c r="C4001" s="11"/>
    </row>
    <row r="4002" spans="3:3">
      <c r="C4002" s="11"/>
    </row>
    <row r="4003" spans="3:3">
      <c r="C4003" s="11"/>
    </row>
    <row r="4004" spans="3:3">
      <c r="C4004" s="11"/>
    </row>
    <row r="4005" spans="3:3">
      <c r="C4005" s="11"/>
    </row>
    <row r="4006" spans="3:3">
      <c r="C4006" s="11"/>
    </row>
    <row r="4007" spans="3:3">
      <c r="C4007" s="11"/>
    </row>
    <row r="4008" spans="3:3">
      <c r="C4008" s="11"/>
    </row>
    <row r="4009" spans="3:3">
      <c r="C4009" s="11"/>
    </row>
    <row r="4010" spans="3:3">
      <c r="C4010" s="11"/>
    </row>
    <row r="4011" spans="3:3">
      <c r="C4011" s="4"/>
    </row>
    <row r="4012" spans="3:3">
      <c r="C4012" s="4"/>
    </row>
    <row r="4013" spans="3:3">
      <c r="C4013" s="4"/>
    </row>
    <row r="4014" spans="3:3">
      <c r="C4014" s="4"/>
    </row>
    <row r="4015" spans="3:3">
      <c r="C4015" s="11"/>
    </row>
    <row r="4016" spans="3:3">
      <c r="C4016" s="11"/>
    </row>
    <row r="4017" spans="3:3">
      <c r="C4017" s="11"/>
    </row>
    <row r="4018" spans="3:3">
      <c r="C4018" s="11"/>
    </row>
    <row r="4019" spans="3:3">
      <c r="C4019" s="11"/>
    </row>
    <row r="4020" spans="3:3">
      <c r="C4020" s="11"/>
    </row>
    <row r="4021" spans="3:3">
      <c r="C4021" s="11"/>
    </row>
    <row r="4022" spans="3:3">
      <c r="C4022" s="11"/>
    </row>
    <row r="4023" spans="3:3">
      <c r="C4023" s="4"/>
    </row>
    <row r="4024" spans="3:3">
      <c r="C4024" s="4"/>
    </row>
    <row r="4025" spans="3:3">
      <c r="C4025" s="11"/>
    </row>
    <row r="4026" spans="3:3">
      <c r="C4026" s="11"/>
    </row>
    <row r="4027" spans="3:3">
      <c r="C4027" s="4"/>
    </row>
    <row r="4028" spans="3:3">
      <c r="C4028" s="4"/>
    </row>
    <row r="4029" spans="3:3">
      <c r="C4029" s="11"/>
    </row>
    <row r="4030" spans="3:3">
      <c r="C4030" s="11"/>
    </row>
    <row r="4031" spans="3:3">
      <c r="C4031" s="11"/>
    </row>
    <row r="4032" spans="3:3">
      <c r="C4032" s="11"/>
    </row>
    <row r="4033" spans="3:3">
      <c r="C4033" s="11"/>
    </row>
    <row r="4034" spans="3:3">
      <c r="C4034" s="11"/>
    </row>
    <row r="4035" spans="3:3">
      <c r="C4035" s="11"/>
    </row>
    <row r="4036" spans="3:3">
      <c r="C4036" s="4"/>
    </row>
    <row r="4037" spans="3:3">
      <c r="C4037" s="4"/>
    </row>
    <row r="4038" spans="3:3">
      <c r="C4038" s="4"/>
    </row>
    <row r="4039" spans="3:3">
      <c r="C4039" s="4"/>
    </row>
    <row r="4040" spans="3:3">
      <c r="C4040" s="11"/>
    </row>
    <row r="4041" spans="3:3">
      <c r="C4041" s="11"/>
    </row>
    <row r="4042" spans="3:3">
      <c r="C4042" s="11"/>
    </row>
    <row r="4043" spans="3:3">
      <c r="C4043" s="11"/>
    </row>
    <row r="4044" spans="3:3">
      <c r="C4044" s="11"/>
    </row>
    <row r="4045" spans="3:3">
      <c r="C4045" s="11"/>
    </row>
    <row r="4046" spans="3:3">
      <c r="C4046" s="11"/>
    </row>
    <row r="4047" spans="3:3">
      <c r="C4047" s="11"/>
    </row>
    <row r="4048" spans="3:3">
      <c r="C4048" s="4"/>
    </row>
    <row r="4049" spans="3:3">
      <c r="C4049" s="11"/>
    </row>
    <row r="4050" spans="3:3">
      <c r="C4050" s="4"/>
    </row>
    <row r="4051" spans="3:3">
      <c r="C4051" s="11"/>
    </row>
    <row r="4052" spans="3:3">
      <c r="C4052" s="11"/>
    </row>
    <row r="4053" spans="3:3">
      <c r="C4053" s="11"/>
    </row>
    <row r="4054" spans="3:3">
      <c r="C4054" s="11"/>
    </row>
    <row r="4055" spans="3:3">
      <c r="C4055" s="11"/>
    </row>
    <row r="4056" spans="3:3">
      <c r="C4056" s="11"/>
    </row>
    <row r="4057" spans="3:3">
      <c r="C4057" s="4"/>
    </row>
    <row r="4058" spans="3:3">
      <c r="C4058" s="11"/>
    </row>
    <row r="4059" spans="3:3">
      <c r="C4059" s="11"/>
    </row>
    <row r="4060" spans="3:3">
      <c r="C4060" s="4"/>
    </row>
    <row r="4061" spans="3:3">
      <c r="C4061" s="4"/>
    </row>
    <row r="4062" spans="3:3">
      <c r="C4062" s="11"/>
    </row>
    <row r="4063" spans="3:3">
      <c r="C4063" s="11"/>
    </row>
    <row r="4064" spans="3:3">
      <c r="C4064" s="11"/>
    </row>
    <row r="4065" spans="3:3">
      <c r="C4065" s="11"/>
    </row>
    <row r="4066" spans="3:3">
      <c r="C4066" s="11"/>
    </row>
    <row r="4067" spans="3:3">
      <c r="C4067" s="11"/>
    </row>
    <row r="4068" spans="3:3">
      <c r="C4068" s="11"/>
    </row>
    <row r="4069" spans="3:3">
      <c r="C4069" s="11"/>
    </row>
    <row r="4070" spans="3:3">
      <c r="C4070" s="11"/>
    </row>
    <row r="4071" spans="3:3">
      <c r="C4071" s="11"/>
    </row>
    <row r="4072" spans="3:3">
      <c r="C4072" s="4"/>
    </row>
    <row r="4073" spans="3:3">
      <c r="C4073" s="11"/>
    </row>
    <row r="4074" spans="3:3">
      <c r="C4074" s="11"/>
    </row>
    <row r="4075" spans="3:3">
      <c r="C4075" s="11"/>
    </row>
    <row r="4076" spans="3:3">
      <c r="C4076" s="11"/>
    </row>
    <row r="4077" spans="3:3">
      <c r="C4077" s="11"/>
    </row>
    <row r="4078" spans="3:3">
      <c r="C4078" s="11"/>
    </row>
    <row r="4079" spans="3:3">
      <c r="C4079" s="4"/>
    </row>
    <row r="4080" spans="3:3">
      <c r="C4080" s="4"/>
    </row>
    <row r="4081" spans="3:3">
      <c r="C4081" s="4"/>
    </row>
    <row r="4082" spans="3:3">
      <c r="C4082" s="11"/>
    </row>
    <row r="4083" spans="3:3">
      <c r="C4083" s="11"/>
    </row>
    <row r="4084" spans="3:3">
      <c r="C4084" s="11"/>
    </row>
    <row r="4085" spans="3:3">
      <c r="C4085" s="11"/>
    </row>
    <row r="4086" spans="3:3">
      <c r="C4086" s="4"/>
    </row>
    <row r="4087" spans="3:3">
      <c r="C4087" s="4"/>
    </row>
    <row r="4088" spans="3:3">
      <c r="C4088" s="4"/>
    </row>
    <row r="4089" spans="3:3">
      <c r="C4089" s="4"/>
    </row>
    <row r="4090" spans="3:3">
      <c r="C4090" s="4"/>
    </row>
    <row r="4091" spans="3:3">
      <c r="C4091" s="4"/>
    </row>
    <row r="4092" spans="3:3">
      <c r="C4092" s="4"/>
    </row>
    <row r="4093" spans="3:3">
      <c r="C4093" s="4"/>
    </row>
    <row r="4094" spans="3:3">
      <c r="C4094" s="4"/>
    </row>
    <row r="4095" spans="3:3">
      <c r="C4095" s="11"/>
    </row>
    <row r="4096" spans="3:3">
      <c r="C4096" s="11"/>
    </row>
    <row r="4097" spans="3:3">
      <c r="C4097" s="11"/>
    </row>
    <row r="4098" spans="3:3">
      <c r="C4098" s="11"/>
    </row>
    <row r="4099" spans="3:3">
      <c r="C4099" s="11"/>
    </row>
    <row r="4100" spans="3:3">
      <c r="C4100" s="4"/>
    </row>
    <row r="4101" spans="3:3">
      <c r="C4101" s="4"/>
    </row>
    <row r="4102" spans="3:3">
      <c r="C4102" s="4"/>
    </row>
    <row r="4103" spans="3:3">
      <c r="C4103" s="4"/>
    </row>
    <row r="4104" spans="3:3">
      <c r="C4104" s="4"/>
    </row>
    <row r="4105" spans="3:3">
      <c r="C4105" s="11"/>
    </row>
    <row r="4106" spans="3:3">
      <c r="C4106" s="4"/>
    </row>
    <row r="4107" spans="3:3">
      <c r="C4107" s="4"/>
    </row>
    <row r="4108" spans="3:3">
      <c r="C4108" s="4"/>
    </row>
    <row r="4109" spans="3:3">
      <c r="C4109" s="4"/>
    </row>
    <row r="4110" spans="3:3">
      <c r="C4110" s="11"/>
    </row>
    <row r="4111" spans="3:3">
      <c r="C4111" s="11"/>
    </row>
    <row r="4112" spans="3:3">
      <c r="C4112" s="11"/>
    </row>
    <row r="4113" spans="3:3">
      <c r="C4113" s="11"/>
    </row>
    <row r="4114" spans="3:3">
      <c r="C4114" s="11"/>
    </row>
    <row r="4115" spans="3:3">
      <c r="C4115" s="11"/>
    </row>
    <row r="4116" spans="3:3">
      <c r="C4116" s="11"/>
    </row>
    <row r="4117" spans="3:3">
      <c r="C4117" s="11"/>
    </row>
    <row r="4118" spans="3:3">
      <c r="C4118" s="11"/>
    </row>
    <row r="4119" spans="3:3">
      <c r="C4119" s="11"/>
    </row>
    <row r="4120" spans="3:3">
      <c r="C4120" s="11"/>
    </row>
    <row r="4121" spans="3:3">
      <c r="C4121" s="11"/>
    </row>
    <row r="4122" spans="3:3">
      <c r="C4122" s="11"/>
    </row>
    <row r="4123" spans="3:3">
      <c r="C4123" s="11"/>
    </row>
    <row r="4124" spans="3:3">
      <c r="C4124" s="11"/>
    </row>
    <row r="4125" spans="3:3">
      <c r="C4125" s="11"/>
    </row>
    <row r="4126" spans="3:3">
      <c r="C4126" s="11"/>
    </row>
    <row r="4127" spans="3:3">
      <c r="C4127" s="4"/>
    </row>
    <row r="4128" spans="3:3">
      <c r="C4128" s="4"/>
    </row>
    <row r="4129" spans="3:3">
      <c r="C4129" s="4"/>
    </row>
    <row r="4130" spans="3:3">
      <c r="C4130" s="4"/>
    </row>
    <row r="4131" spans="3:3">
      <c r="C4131" s="4"/>
    </row>
    <row r="4132" spans="3:3">
      <c r="C4132" s="4"/>
    </row>
    <row r="4133" spans="3:3">
      <c r="C4133" s="4"/>
    </row>
    <row r="4134" spans="3:3">
      <c r="C4134" s="11"/>
    </row>
    <row r="4135" spans="3:3">
      <c r="C4135" s="11"/>
    </row>
    <row r="4136" spans="3:3">
      <c r="C4136" s="11"/>
    </row>
    <row r="4137" spans="3:3">
      <c r="C4137" s="11"/>
    </row>
    <row r="4138" spans="3:3">
      <c r="C4138" s="11"/>
    </row>
    <row r="4139" spans="3:3">
      <c r="C4139" s="11"/>
    </row>
    <row r="4140" spans="3:3">
      <c r="C4140" s="11"/>
    </row>
    <row r="4141" spans="3:3">
      <c r="C4141" s="11"/>
    </row>
    <row r="4142" spans="3:3">
      <c r="C4142" s="11"/>
    </row>
    <row r="4143" spans="3:3">
      <c r="C4143" s="11"/>
    </row>
    <row r="4144" spans="3:3">
      <c r="C4144" s="11"/>
    </row>
    <row r="4145" spans="3:3">
      <c r="C4145" s="11"/>
    </row>
    <row r="4146" spans="3:3">
      <c r="C4146" s="11"/>
    </row>
    <row r="4147" spans="3:3">
      <c r="C4147" s="11"/>
    </row>
    <row r="4148" spans="3:3">
      <c r="C4148" s="11"/>
    </row>
    <row r="4149" spans="3:3">
      <c r="C4149" s="11"/>
    </row>
    <row r="4150" spans="3:3">
      <c r="C4150" s="11"/>
    </row>
    <row r="4151" spans="3:3">
      <c r="C4151" s="11"/>
    </row>
    <row r="4152" spans="3:3">
      <c r="C4152" s="11"/>
    </row>
    <row r="4153" spans="3:3">
      <c r="C4153" s="11"/>
    </row>
    <row r="4154" spans="3:3">
      <c r="C4154" s="11"/>
    </row>
    <row r="4155" spans="3:3">
      <c r="C4155" s="11"/>
    </row>
    <row r="4156" spans="3:3">
      <c r="C4156" s="11"/>
    </row>
    <row r="4157" spans="3:3">
      <c r="C4157" s="11"/>
    </row>
    <row r="4158" spans="3:3">
      <c r="C4158" s="11"/>
    </row>
    <row r="4159" spans="3:3">
      <c r="C4159" s="11"/>
    </row>
    <row r="4160" spans="3:3">
      <c r="C4160" s="11"/>
    </row>
    <row r="4161" spans="3:3">
      <c r="C4161" s="11"/>
    </row>
    <row r="4162" spans="3:3">
      <c r="C4162" s="11"/>
    </row>
    <row r="4163" spans="3:3">
      <c r="C4163" s="11"/>
    </row>
    <row r="4164" spans="3:3">
      <c r="C4164" s="11"/>
    </row>
    <row r="4165" spans="3:3">
      <c r="C4165" s="11"/>
    </row>
    <row r="4166" spans="3:3">
      <c r="C4166" s="11"/>
    </row>
    <row r="4167" spans="3:3">
      <c r="C4167" s="11"/>
    </row>
    <row r="4168" spans="3:3">
      <c r="C4168" s="11"/>
    </row>
    <row r="4169" spans="3:3">
      <c r="C4169" s="11"/>
    </row>
    <row r="4170" spans="3:3">
      <c r="C4170" s="11"/>
    </row>
    <row r="4171" spans="3:3">
      <c r="C4171" s="11"/>
    </row>
    <row r="4172" spans="3:3">
      <c r="C4172" s="11"/>
    </row>
    <row r="4173" spans="3:3">
      <c r="C4173" s="11"/>
    </row>
    <row r="4174" spans="3:3">
      <c r="C4174" s="4"/>
    </row>
    <row r="4175" spans="3:3">
      <c r="C4175" s="4"/>
    </row>
    <row r="4176" spans="3:3">
      <c r="C4176" s="4"/>
    </row>
    <row r="4177" spans="3:3">
      <c r="C4177" s="4"/>
    </row>
    <row r="4178" spans="3:3">
      <c r="C4178" s="11"/>
    </row>
    <row r="4179" spans="3:3">
      <c r="C4179" s="11"/>
    </row>
    <row r="4180" spans="3:3">
      <c r="C4180" s="11"/>
    </row>
    <row r="4181" spans="3:3">
      <c r="C4181" s="11"/>
    </row>
    <row r="4182" spans="3:3">
      <c r="C4182" s="11"/>
    </row>
    <row r="4183" spans="3:3">
      <c r="C4183" s="11"/>
    </row>
    <row r="4184" spans="3:3">
      <c r="C4184" s="11"/>
    </row>
    <row r="4185" spans="3:3">
      <c r="C4185" s="11"/>
    </row>
    <row r="4186" spans="3:3">
      <c r="C4186" s="11"/>
    </row>
    <row r="4187" spans="3:3">
      <c r="C4187" s="11"/>
    </row>
    <row r="4188" spans="3:3">
      <c r="C4188" s="11"/>
    </row>
    <row r="4189" spans="3:3">
      <c r="C4189" s="11"/>
    </row>
    <row r="4190" spans="3:3">
      <c r="C4190" s="11"/>
    </row>
    <row r="4191" spans="3:3">
      <c r="C4191" s="11"/>
    </row>
    <row r="4192" spans="3:3">
      <c r="C4192" s="11"/>
    </row>
    <row r="4193" spans="3:3">
      <c r="C4193" s="11"/>
    </row>
    <row r="4194" spans="3:3">
      <c r="C4194" s="11"/>
    </row>
    <row r="4195" spans="3:3">
      <c r="C4195" s="11"/>
    </row>
    <row r="4196" spans="3:3">
      <c r="C4196" s="4"/>
    </row>
    <row r="4197" spans="3:3">
      <c r="C4197" s="4"/>
    </row>
    <row r="4198" spans="3:3">
      <c r="C4198" s="4"/>
    </row>
    <row r="4199" spans="3:3">
      <c r="C4199" s="4"/>
    </row>
    <row r="4200" spans="3:3">
      <c r="C4200" s="4"/>
    </row>
    <row r="4201" spans="3:3">
      <c r="C4201" s="4"/>
    </row>
    <row r="4202" spans="3:3">
      <c r="C4202" s="4"/>
    </row>
    <row r="4203" spans="3:3">
      <c r="C4203" s="4"/>
    </row>
    <row r="4204" spans="3:3">
      <c r="C4204" s="4"/>
    </row>
    <row r="4205" spans="3:3">
      <c r="C4205" s="11"/>
    </row>
    <row r="4206" spans="3:3">
      <c r="C4206" s="11"/>
    </row>
    <row r="4207" spans="3:3">
      <c r="C4207" s="11"/>
    </row>
    <row r="4208" spans="3:3">
      <c r="C4208" s="11"/>
    </row>
    <row r="4209" spans="3:3">
      <c r="C4209" s="11"/>
    </row>
    <row r="4210" spans="3:3">
      <c r="C4210" s="11"/>
    </row>
    <row r="4211" spans="3:3">
      <c r="C4211" s="11"/>
    </row>
    <row r="4212" spans="3:3">
      <c r="C4212" s="11"/>
    </row>
    <row r="4213" spans="3:3">
      <c r="C4213" s="11"/>
    </row>
    <row r="4214" spans="3:3">
      <c r="C4214" s="11"/>
    </row>
    <row r="4215" spans="3:3">
      <c r="C4215" s="11"/>
    </row>
    <row r="4216" spans="3:3">
      <c r="C4216" s="11"/>
    </row>
    <row r="4217" spans="3:3">
      <c r="C4217" s="11"/>
    </row>
    <row r="4218" spans="3:3">
      <c r="C4218" s="11"/>
    </row>
    <row r="4219" spans="3:3">
      <c r="C4219" s="11"/>
    </row>
    <row r="4220" spans="3:3">
      <c r="C4220" s="11"/>
    </row>
    <row r="4221" spans="3:3">
      <c r="C4221" s="11"/>
    </row>
    <row r="4222" spans="3:3">
      <c r="C4222" s="11"/>
    </row>
    <row r="4223" spans="3:3">
      <c r="C4223" s="11"/>
    </row>
    <row r="4224" spans="3:3">
      <c r="C4224" s="11"/>
    </row>
    <row r="4225" spans="3:3">
      <c r="C4225" s="11"/>
    </row>
    <row r="4226" spans="3:3">
      <c r="C4226" s="11"/>
    </row>
    <row r="4227" spans="3:3">
      <c r="C4227" s="11"/>
    </row>
    <row r="4228" spans="3:3">
      <c r="C4228" s="11"/>
    </row>
    <row r="4229" spans="3:3">
      <c r="C4229" s="4"/>
    </row>
    <row r="4230" spans="3:3">
      <c r="C4230" s="11"/>
    </row>
    <row r="4231" spans="3:3">
      <c r="C4231" s="4"/>
    </row>
    <row r="4232" spans="3:3">
      <c r="C4232" s="11"/>
    </row>
    <row r="4233" spans="3:3">
      <c r="C4233" s="11"/>
    </row>
    <row r="4234" spans="3:3">
      <c r="C4234" s="11"/>
    </row>
    <row r="4235" spans="3:3">
      <c r="C4235" s="11"/>
    </row>
    <row r="4236" spans="3:3">
      <c r="C4236" s="11"/>
    </row>
    <row r="4237" spans="3:3">
      <c r="C4237" s="11"/>
    </row>
    <row r="4238" spans="3:3">
      <c r="C4238" s="11"/>
    </row>
    <row r="4239" spans="3:3">
      <c r="C4239" s="11"/>
    </row>
    <row r="4240" spans="3:3">
      <c r="C4240" s="11"/>
    </row>
    <row r="4241" spans="3:3">
      <c r="C4241" s="11"/>
    </row>
    <row r="4242" spans="3:3">
      <c r="C4242" s="11"/>
    </row>
    <row r="4243" spans="3:3">
      <c r="C4243" s="11"/>
    </row>
    <row r="4244" spans="3:3">
      <c r="C4244" s="11"/>
    </row>
    <row r="4245" spans="3:3">
      <c r="C4245" s="11"/>
    </row>
    <row r="4246" spans="3:3">
      <c r="C4246" s="11"/>
    </row>
    <row r="4247" spans="3:3">
      <c r="C4247" s="11"/>
    </row>
    <row r="4248" spans="3:3">
      <c r="C4248" s="11"/>
    </row>
    <row r="4249" spans="3:3">
      <c r="C4249" s="11"/>
    </row>
    <row r="4250" spans="3:3">
      <c r="C4250" s="11"/>
    </row>
    <row r="4251" spans="3:3">
      <c r="C4251" s="11"/>
    </row>
    <row r="4252" spans="3:3">
      <c r="C4252" s="11"/>
    </row>
    <row r="4253" spans="3:3">
      <c r="C4253" s="11"/>
    </row>
    <row r="4254" spans="3:3">
      <c r="C4254" s="11"/>
    </row>
    <row r="4255" spans="3:3">
      <c r="C4255" s="11"/>
    </row>
    <row r="4256" spans="3:3">
      <c r="C4256" s="11"/>
    </row>
    <row r="4257" spans="3:3">
      <c r="C4257" s="11"/>
    </row>
    <row r="4258" spans="3:3">
      <c r="C4258" s="11"/>
    </row>
    <row r="4259" spans="3:3">
      <c r="C4259" s="11"/>
    </row>
    <row r="4260" spans="3:3">
      <c r="C4260" s="11"/>
    </row>
    <row r="4261" spans="3:3">
      <c r="C4261" s="11"/>
    </row>
    <row r="4262" spans="3:3">
      <c r="C4262" s="11"/>
    </row>
    <row r="4263" spans="3:3">
      <c r="C4263" s="11"/>
    </row>
    <row r="4264" spans="3:3">
      <c r="C4264" s="11"/>
    </row>
    <row r="4265" spans="3:3">
      <c r="C4265" s="11"/>
    </row>
    <row r="4266" spans="3:3">
      <c r="C4266" s="11"/>
    </row>
    <row r="4267" spans="3:3">
      <c r="C4267" s="11"/>
    </row>
    <row r="4268" spans="3:3">
      <c r="C4268" s="11"/>
    </row>
    <row r="4269" spans="3:3">
      <c r="C4269" s="11"/>
    </row>
    <row r="4270" spans="3:3">
      <c r="C4270" s="11"/>
    </row>
    <row r="4271" spans="3:3">
      <c r="C4271" s="11"/>
    </row>
    <row r="4272" spans="3:3">
      <c r="C4272" s="11"/>
    </row>
    <row r="4273" spans="3:3">
      <c r="C4273" s="11"/>
    </row>
    <row r="4274" spans="3:3">
      <c r="C4274" s="4"/>
    </row>
    <row r="4275" spans="3:3">
      <c r="C4275" s="4"/>
    </row>
    <row r="4276" spans="3:3">
      <c r="C4276" s="11"/>
    </row>
    <row r="4277" spans="3:3">
      <c r="C4277" s="4"/>
    </row>
    <row r="4278" spans="3:3">
      <c r="C4278" s="11"/>
    </row>
    <row r="4279" spans="3:3">
      <c r="C4279" s="11"/>
    </row>
    <row r="4280" spans="3:3">
      <c r="C4280" s="11"/>
    </row>
    <row r="4281" spans="3:3">
      <c r="C4281" s="11"/>
    </row>
    <row r="4282" spans="3:3">
      <c r="C4282" s="11"/>
    </row>
    <row r="4283" spans="3:3">
      <c r="C4283" s="11"/>
    </row>
    <row r="4284" spans="3:3">
      <c r="C4284" s="11"/>
    </row>
    <row r="4285" spans="3:3">
      <c r="C4285" s="11"/>
    </row>
    <row r="4286" spans="3:3">
      <c r="C4286" s="11"/>
    </row>
    <row r="4287" spans="3:3">
      <c r="C4287" s="11"/>
    </row>
    <row r="4288" spans="3:3">
      <c r="C4288" s="11"/>
    </row>
    <row r="4289" spans="3:3">
      <c r="C4289" s="11"/>
    </row>
    <row r="4290" spans="3:3">
      <c r="C4290" s="11"/>
    </row>
    <row r="4291" spans="3:3">
      <c r="C4291" s="11"/>
    </row>
    <row r="4292" spans="3:3">
      <c r="C4292" s="11"/>
    </row>
    <row r="4293" spans="3:3">
      <c r="C4293" s="11"/>
    </row>
    <row r="4294" spans="3:3">
      <c r="C4294" s="11"/>
    </row>
    <row r="4295" spans="3:3">
      <c r="C4295" s="11"/>
    </row>
    <row r="4296" spans="3:3">
      <c r="C4296" s="11"/>
    </row>
    <row r="4297" spans="3:3">
      <c r="C4297" s="11"/>
    </row>
    <row r="4298" spans="3:3">
      <c r="C4298" s="11"/>
    </row>
    <row r="4299" spans="3:3">
      <c r="C4299" s="11"/>
    </row>
    <row r="4300" spans="3:3">
      <c r="C4300" s="11"/>
    </row>
    <row r="4301" spans="3:3">
      <c r="C4301" s="11"/>
    </row>
    <row r="4302" spans="3:3">
      <c r="C4302" s="11"/>
    </row>
    <row r="4303" spans="3:3">
      <c r="C4303" s="11"/>
    </row>
    <row r="4304" spans="3:3">
      <c r="C4304" s="11"/>
    </row>
    <row r="4305" spans="3:3">
      <c r="C4305" s="11"/>
    </row>
    <row r="4306" spans="3:3">
      <c r="C4306" s="11"/>
    </row>
    <row r="4307" spans="3:3">
      <c r="C4307" s="11"/>
    </row>
    <row r="4308" spans="3:3">
      <c r="C4308" s="11"/>
    </row>
    <row r="4309" spans="3:3">
      <c r="C4309" s="11"/>
    </row>
    <row r="4310" spans="3:3">
      <c r="C4310" s="11"/>
    </row>
    <row r="4311" spans="3:3">
      <c r="C4311" s="4"/>
    </row>
    <row r="4312" spans="3:3">
      <c r="C4312" s="4"/>
    </row>
    <row r="4313" spans="3:3">
      <c r="C4313" s="11"/>
    </row>
    <row r="4314" spans="3:3">
      <c r="C4314" s="11"/>
    </row>
    <row r="4315" spans="3:3">
      <c r="C4315" s="11"/>
    </row>
    <row r="4316" spans="3:3">
      <c r="C4316" s="11"/>
    </row>
    <row r="4317" spans="3:3">
      <c r="C4317" s="11"/>
    </row>
    <row r="4318" spans="3:3">
      <c r="C4318" s="11"/>
    </row>
    <row r="4319" spans="3:3">
      <c r="C4319" s="11"/>
    </row>
    <row r="4320" spans="3:3">
      <c r="C4320" s="11"/>
    </row>
    <row r="4321" spans="3:3">
      <c r="C4321" s="4"/>
    </row>
    <row r="4322" spans="3:3">
      <c r="C4322" s="11"/>
    </row>
    <row r="4323" spans="3:3">
      <c r="C4323" s="11"/>
    </row>
    <row r="4324" spans="3:3">
      <c r="C4324" s="11"/>
    </row>
    <row r="4325" spans="3:3">
      <c r="C4325" s="11"/>
    </row>
    <row r="4326" spans="3:3">
      <c r="C4326" s="11"/>
    </row>
    <row r="4327" spans="3:3">
      <c r="C4327" s="11"/>
    </row>
    <row r="4328" spans="3:3">
      <c r="C4328" s="11"/>
    </row>
    <row r="4329" spans="3:3">
      <c r="C4329" s="11"/>
    </row>
    <row r="4330" spans="3:3">
      <c r="C4330" s="11"/>
    </row>
    <row r="4331" spans="3:3">
      <c r="C4331" s="11"/>
    </row>
    <row r="4332" spans="3:3">
      <c r="C4332" s="11"/>
    </row>
    <row r="4333" spans="3:3">
      <c r="C4333" s="4"/>
    </row>
    <row r="4334" spans="3:3">
      <c r="C4334" s="11"/>
    </row>
    <row r="4335" spans="3:3">
      <c r="C4335" s="11"/>
    </row>
    <row r="4336" spans="3:3">
      <c r="C4336" s="11"/>
    </row>
    <row r="4337" spans="3:3">
      <c r="C4337" s="11"/>
    </row>
    <row r="4338" spans="3:3">
      <c r="C4338" s="11"/>
    </row>
    <row r="4339" spans="3:3">
      <c r="C4339" s="4"/>
    </row>
    <row r="4340" spans="3:3">
      <c r="C4340" s="4"/>
    </row>
    <row r="4341" spans="3:3">
      <c r="C4341" s="4"/>
    </row>
    <row r="4342" spans="3:3">
      <c r="C4342" s="4"/>
    </row>
    <row r="4343" spans="3:3">
      <c r="C4343" s="11"/>
    </row>
    <row r="4344" spans="3:3">
      <c r="C4344" s="11"/>
    </row>
    <row r="4345" spans="3:3">
      <c r="C4345" s="11"/>
    </row>
    <row r="4346" spans="3:3">
      <c r="C4346" s="11"/>
    </row>
    <row r="4347" spans="3:3">
      <c r="C4347" s="11"/>
    </row>
    <row r="4348" spans="3:3">
      <c r="C4348" s="11"/>
    </row>
    <row r="4349" spans="3:3">
      <c r="C4349" s="11"/>
    </row>
    <row r="4350" spans="3:3">
      <c r="C4350" s="11"/>
    </row>
    <row r="4351" spans="3:3">
      <c r="C4351" s="11"/>
    </row>
    <row r="4352" spans="3:3">
      <c r="C4352" s="11"/>
    </row>
    <row r="4353" spans="3:3">
      <c r="C4353" s="11"/>
    </row>
    <row r="4354" spans="3:3">
      <c r="C4354" s="4"/>
    </row>
    <row r="4355" spans="3:3">
      <c r="C4355" s="11"/>
    </row>
    <row r="4356" spans="3:3">
      <c r="C4356" s="11"/>
    </row>
    <row r="4357" spans="3:3">
      <c r="C4357" s="4"/>
    </row>
    <row r="4358" spans="3:3">
      <c r="C4358" s="4"/>
    </row>
    <row r="4359" spans="3:3">
      <c r="C4359" s="4"/>
    </row>
    <row r="4360" spans="3:3">
      <c r="C4360" s="4"/>
    </row>
    <row r="4361" spans="3:3">
      <c r="C4361" s="4"/>
    </row>
    <row r="4362" spans="3:3">
      <c r="C4362" s="11"/>
    </row>
    <row r="4363" spans="3:3">
      <c r="C4363" s="11"/>
    </row>
    <row r="4364" spans="3:3">
      <c r="C4364" s="11"/>
    </row>
    <row r="4365" spans="3:3">
      <c r="C4365" s="11"/>
    </row>
    <row r="4366" spans="3:3">
      <c r="C4366" s="11"/>
    </row>
    <row r="4367" spans="3:3">
      <c r="C4367" s="11"/>
    </row>
    <row r="4368" spans="3:3">
      <c r="C4368" s="11"/>
    </row>
    <row r="4369" spans="3:3">
      <c r="C4369" s="11"/>
    </row>
    <row r="4370" spans="3:3">
      <c r="C4370" s="11"/>
    </row>
    <row r="4371" spans="3:3">
      <c r="C4371" s="11"/>
    </row>
    <row r="4372" spans="3:3">
      <c r="C4372" s="11"/>
    </row>
    <row r="4373" spans="3:3">
      <c r="C4373" s="4"/>
    </row>
    <row r="4374" spans="3:3">
      <c r="C4374" s="4"/>
    </row>
    <row r="4375" spans="3:3">
      <c r="C4375" s="4"/>
    </row>
    <row r="4376" spans="3:3">
      <c r="C4376" s="4"/>
    </row>
    <row r="4377" spans="3:3">
      <c r="C4377" s="4"/>
    </row>
    <row r="4378" spans="3:3">
      <c r="C4378" s="4"/>
    </row>
    <row r="4379" spans="3:3">
      <c r="C4379" s="11"/>
    </row>
    <row r="4380" spans="3:3">
      <c r="C4380" s="11"/>
    </row>
    <row r="4381" spans="3:3">
      <c r="C4381" s="11"/>
    </row>
    <row r="4382" spans="3:3">
      <c r="C4382" s="11"/>
    </row>
    <row r="4383" spans="3:3">
      <c r="C4383" s="11"/>
    </row>
    <row r="4384" spans="3:3">
      <c r="C4384" s="11"/>
    </row>
    <row r="4385" spans="3:3">
      <c r="C4385" s="11"/>
    </row>
    <row r="4386" spans="3:3">
      <c r="C4386" s="11"/>
    </row>
    <row r="4387" spans="3:3">
      <c r="C4387" s="11"/>
    </row>
    <row r="4388" spans="3:3">
      <c r="C4388" s="11"/>
    </row>
    <row r="4389" spans="3:3">
      <c r="C4389" s="11"/>
    </row>
    <row r="4390" spans="3:3">
      <c r="C4390" s="11"/>
    </row>
    <row r="4391" spans="3:3">
      <c r="C4391" s="11"/>
    </row>
    <row r="4392" spans="3:3">
      <c r="C4392" s="11"/>
    </row>
    <row r="4393" spans="3:3">
      <c r="C4393" s="4"/>
    </row>
    <row r="4394" spans="3:3">
      <c r="C4394" s="4"/>
    </row>
    <row r="4395" spans="3:3">
      <c r="C4395" s="4"/>
    </row>
    <row r="4396" spans="3:3">
      <c r="C4396" s="4"/>
    </row>
    <row r="4397" spans="3:3">
      <c r="C4397" s="4"/>
    </row>
    <row r="4398" spans="3:3">
      <c r="C4398" s="4"/>
    </row>
    <row r="4399" spans="3:3">
      <c r="C4399" s="4"/>
    </row>
    <row r="4400" spans="3:3">
      <c r="C4400" s="4"/>
    </row>
    <row r="4401" spans="3:3">
      <c r="C4401" s="4"/>
    </row>
    <row r="4402" spans="3:3">
      <c r="C4402" s="11"/>
    </row>
    <row r="4403" spans="3:3">
      <c r="C4403" s="11"/>
    </row>
    <row r="4404" spans="3:3">
      <c r="C4404" s="11"/>
    </row>
    <row r="4405" spans="3:3">
      <c r="C4405" s="11"/>
    </row>
    <row r="4406" spans="3:3">
      <c r="C4406" s="11"/>
    </row>
    <row r="4407" spans="3:3">
      <c r="C4407" s="11"/>
    </row>
    <row r="4408" spans="3:3">
      <c r="C4408" s="11"/>
    </row>
    <row r="4409" spans="3:3">
      <c r="C4409" s="11"/>
    </row>
    <row r="4410" spans="3:3">
      <c r="C4410" s="11"/>
    </row>
    <row r="4411" spans="3:3">
      <c r="C4411" s="11"/>
    </row>
    <row r="4412" spans="3:3">
      <c r="C4412" s="11"/>
    </row>
    <row r="4413" spans="3:3">
      <c r="C4413" s="11"/>
    </row>
    <row r="4414" spans="3:3">
      <c r="C4414" s="11"/>
    </row>
    <row r="4415" spans="3:3">
      <c r="C4415" s="11"/>
    </row>
    <row r="4416" spans="3:3">
      <c r="C4416" s="11"/>
    </row>
    <row r="4417" spans="3:3">
      <c r="C4417" s="11"/>
    </row>
    <row r="4418" spans="3:3">
      <c r="C4418" s="11"/>
    </row>
    <row r="4419" spans="3:3">
      <c r="C4419" s="11"/>
    </row>
    <row r="4420" spans="3:3">
      <c r="C4420" s="11"/>
    </row>
    <row r="4421" spans="3:3">
      <c r="C4421" s="11"/>
    </row>
    <row r="4422" spans="3:3">
      <c r="C4422" s="11"/>
    </row>
    <row r="4423" spans="3:3">
      <c r="C4423" s="11"/>
    </row>
    <row r="4424" spans="3:3">
      <c r="C4424" s="11"/>
    </row>
    <row r="4425" spans="3:3">
      <c r="C4425" s="11"/>
    </row>
    <row r="4426" spans="3:3">
      <c r="C4426" s="11"/>
    </row>
    <row r="4427" spans="3:3">
      <c r="C4427" s="11"/>
    </row>
    <row r="4428" spans="3:3">
      <c r="C4428" s="4"/>
    </row>
    <row r="4429" spans="3:3">
      <c r="C4429" s="11"/>
    </row>
    <row r="4430" spans="3:3">
      <c r="C4430" s="4"/>
    </row>
    <row r="4431" spans="3:3">
      <c r="C4431" s="11"/>
    </row>
    <row r="4432" spans="3:3">
      <c r="C4432" s="11"/>
    </row>
    <row r="4433" spans="3:3">
      <c r="C4433" s="11"/>
    </row>
    <row r="4434" spans="3:3">
      <c r="C4434" s="11"/>
    </row>
    <row r="4435" spans="3:3">
      <c r="C4435" s="11"/>
    </row>
    <row r="4436" spans="3:3">
      <c r="C4436" s="11"/>
    </row>
    <row r="4437" spans="3:3">
      <c r="C4437" s="11"/>
    </row>
    <row r="4438" spans="3:3">
      <c r="C4438" s="11"/>
    </row>
    <row r="4439" spans="3:3">
      <c r="C4439" s="11"/>
    </row>
    <row r="4440" spans="3:3">
      <c r="C4440" s="11"/>
    </row>
    <row r="4441" spans="3:3">
      <c r="C4441" s="11"/>
    </row>
    <row r="4442" spans="3:3">
      <c r="C4442" s="11"/>
    </row>
    <row r="4443" spans="3:3">
      <c r="C4443" s="11"/>
    </row>
    <row r="4444" spans="3:3">
      <c r="C4444" s="11"/>
    </row>
    <row r="4445" spans="3:3">
      <c r="C4445" s="11"/>
    </row>
    <row r="4446" spans="3:3">
      <c r="C4446" s="11"/>
    </row>
    <row r="4447" spans="3:3">
      <c r="C4447" s="11"/>
    </row>
    <row r="4448" spans="3:3">
      <c r="C4448" s="11"/>
    </row>
    <row r="4449" spans="3:3">
      <c r="C4449" s="4"/>
    </row>
    <row r="4450" spans="3:3">
      <c r="C4450" s="4"/>
    </row>
    <row r="4451" spans="3:3">
      <c r="C4451" s="11"/>
    </row>
    <row r="4452" spans="3:3">
      <c r="C4452" s="11"/>
    </row>
    <row r="4453" spans="3:3">
      <c r="C4453" s="11"/>
    </row>
    <row r="4454" spans="3:3">
      <c r="C4454" s="11"/>
    </row>
    <row r="4455" spans="3:3">
      <c r="C4455" s="11"/>
    </row>
    <row r="4456" spans="3:3">
      <c r="C4456" s="11"/>
    </row>
    <row r="4457" spans="3:3">
      <c r="C4457" s="11"/>
    </row>
    <row r="4458" spans="3:3">
      <c r="C4458" s="11"/>
    </row>
    <row r="4459" spans="3:3">
      <c r="C4459" s="4"/>
    </row>
    <row r="4460" spans="3:3">
      <c r="C4460" s="4"/>
    </row>
    <row r="4461" spans="3:3">
      <c r="C4461" s="4"/>
    </row>
    <row r="4462" spans="3:3">
      <c r="C4462" s="4"/>
    </row>
    <row r="4463" spans="3:3">
      <c r="C4463" s="4"/>
    </row>
    <row r="4464" spans="3:3">
      <c r="C4464" s="4"/>
    </row>
    <row r="4465" spans="3:3">
      <c r="C4465" s="4"/>
    </row>
    <row r="4466" spans="3:3">
      <c r="C4466" s="11"/>
    </row>
    <row r="4467" spans="3:3">
      <c r="C4467" s="11"/>
    </row>
    <row r="4468" spans="3:3">
      <c r="C4468" s="11"/>
    </row>
    <row r="4469" spans="3:3">
      <c r="C4469" s="11"/>
    </row>
    <row r="4470" spans="3:3">
      <c r="C4470" s="11"/>
    </row>
    <row r="4471" spans="3:3">
      <c r="C4471" s="11"/>
    </row>
    <row r="4472" spans="3:3">
      <c r="C4472" s="11"/>
    </row>
    <row r="4473" spans="3:3">
      <c r="C4473" s="11"/>
    </row>
    <row r="4474" spans="3:3">
      <c r="C4474" s="11"/>
    </row>
    <row r="4475" spans="3:3">
      <c r="C4475" s="11"/>
    </row>
    <row r="4476" spans="3:3">
      <c r="C4476" s="11"/>
    </row>
    <row r="4477" spans="3:3">
      <c r="C4477" s="11"/>
    </row>
    <row r="4478" spans="3:3">
      <c r="C4478" s="11"/>
    </row>
    <row r="4479" spans="3:3">
      <c r="C4479" s="11"/>
    </row>
    <row r="4480" spans="3:3">
      <c r="C4480" s="11"/>
    </row>
    <row r="4481" spans="3:3">
      <c r="C4481" s="11"/>
    </row>
    <row r="4482" spans="3:3">
      <c r="C4482" s="11"/>
    </row>
    <row r="4483" spans="3:3">
      <c r="C4483" s="11"/>
    </row>
    <row r="4484" spans="3:3">
      <c r="C4484" s="11"/>
    </row>
    <row r="4485" spans="3:3">
      <c r="C4485" s="11"/>
    </row>
    <row r="4486" spans="3:3">
      <c r="C4486" s="11"/>
    </row>
    <row r="4487" spans="3:3">
      <c r="C4487" s="4"/>
    </row>
    <row r="4488" spans="3:3">
      <c r="C4488" s="11"/>
    </row>
    <row r="4489" spans="3:3">
      <c r="C4489" s="11"/>
    </row>
    <row r="4490" spans="3:3">
      <c r="C4490" s="11"/>
    </row>
    <row r="4491" spans="3:3">
      <c r="C4491" s="11"/>
    </row>
    <row r="4492" spans="3:3">
      <c r="C4492" s="4"/>
    </row>
    <row r="4493" spans="3:3">
      <c r="C4493" s="4"/>
    </row>
    <row r="4494" spans="3:3">
      <c r="C4494" s="4"/>
    </row>
    <row r="4495" spans="3:3">
      <c r="C4495" s="11"/>
    </row>
    <row r="4496" spans="3:3">
      <c r="C4496" s="4"/>
    </row>
    <row r="4497" spans="3:3">
      <c r="C4497" s="11"/>
    </row>
    <row r="4498" spans="3:3">
      <c r="C4498" s="11"/>
    </row>
    <row r="4499" spans="3:3">
      <c r="C4499" s="11"/>
    </row>
    <row r="4500" spans="3:3">
      <c r="C4500" s="11"/>
    </row>
    <row r="4501" spans="3:3">
      <c r="C4501" s="11"/>
    </row>
    <row r="4502" spans="3:3">
      <c r="C4502" s="11"/>
    </row>
    <row r="4503" spans="3:3">
      <c r="C4503" s="11"/>
    </row>
    <row r="4504" spans="3:3">
      <c r="C4504" s="4"/>
    </row>
    <row r="4505" spans="3:3">
      <c r="C4505" s="11"/>
    </row>
    <row r="4506" spans="3:3">
      <c r="C4506" s="11"/>
    </row>
    <row r="4507" spans="3:3">
      <c r="C4507" s="11"/>
    </row>
    <row r="4508" spans="3:3">
      <c r="C4508" s="11"/>
    </row>
    <row r="4509" spans="3:3">
      <c r="C4509" s="11"/>
    </row>
    <row r="4510" spans="3:3">
      <c r="C4510" s="4"/>
    </row>
    <row r="4511" spans="3:3">
      <c r="C4511" s="11"/>
    </row>
    <row r="4512" spans="3:3">
      <c r="C4512" s="11"/>
    </row>
    <row r="4513" spans="3:3">
      <c r="C4513" s="11"/>
    </row>
    <row r="4514" spans="3:3">
      <c r="C4514" s="11"/>
    </row>
    <row r="4515" spans="3:3">
      <c r="C4515" s="11"/>
    </row>
    <row r="4516" spans="3:3">
      <c r="C4516" s="11"/>
    </row>
    <row r="4517" spans="3:3">
      <c r="C4517" s="11"/>
    </row>
    <row r="4518" spans="3:3">
      <c r="C4518" s="11"/>
    </row>
    <row r="4519" spans="3:3">
      <c r="C4519" s="11"/>
    </row>
    <row r="4520" spans="3:3">
      <c r="C4520" s="11"/>
    </row>
    <row r="4521" spans="3:3">
      <c r="C4521" s="11"/>
    </row>
    <row r="4522" spans="3:3">
      <c r="C4522" s="11"/>
    </row>
    <row r="4523" spans="3:3">
      <c r="C4523" s="11"/>
    </row>
    <row r="4524" spans="3:3">
      <c r="C4524" s="4"/>
    </row>
    <row r="4525" spans="3:3">
      <c r="C4525" s="4"/>
    </row>
    <row r="4526" spans="3:3">
      <c r="C4526" s="11"/>
    </row>
    <row r="4527" spans="3:3">
      <c r="C4527" s="11"/>
    </row>
    <row r="4528" spans="3:3">
      <c r="C4528" s="11"/>
    </row>
    <row r="4529" spans="3:3">
      <c r="C4529" s="11"/>
    </row>
    <row r="4530" spans="3:3">
      <c r="C4530" s="11"/>
    </row>
    <row r="4531" spans="3:3">
      <c r="C4531" s="11"/>
    </row>
    <row r="4532" spans="3:3">
      <c r="C4532" s="11"/>
    </row>
    <row r="4533" spans="3:3">
      <c r="C4533" s="11"/>
    </row>
    <row r="4534" spans="3:3">
      <c r="C4534" s="11"/>
    </row>
    <row r="4535" spans="3:3">
      <c r="C4535" s="11"/>
    </row>
    <row r="4536" spans="3:3">
      <c r="C4536" s="4"/>
    </row>
    <row r="4537" spans="3:3">
      <c r="C4537" s="11"/>
    </row>
    <row r="4538" spans="3:3">
      <c r="C4538" s="11"/>
    </row>
    <row r="4539" spans="3:3">
      <c r="C4539" s="11"/>
    </row>
    <row r="4540" spans="3:3">
      <c r="C4540" s="11"/>
    </row>
    <row r="4541" spans="3:3">
      <c r="C4541" s="11"/>
    </row>
    <row r="4542" spans="3:3">
      <c r="C4542" s="11"/>
    </row>
    <row r="4543" spans="3:3">
      <c r="C4543" s="11"/>
    </row>
    <row r="4544" spans="3:3">
      <c r="C4544" s="11"/>
    </row>
    <row r="4545" spans="3:3">
      <c r="C4545" s="11"/>
    </row>
    <row r="4546" spans="3:3">
      <c r="C4546" s="11"/>
    </row>
    <row r="4547" spans="3:3">
      <c r="C4547" s="11"/>
    </row>
    <row r="4548" spans="3:3">
      <c r="C4548" s="11"/>
    </row>
    <row r="4549" spans="3:3">
      <c r="C4549" s="11"/>
    </row>
    <row r="4550" spans="3:3">
      <c r="C4550" s="4"/>
    </row>
    <row r="4551" spans="3:3">
      <c r="C4551" s="4"/>
    </row>
    <row r="4552" spans="3:3">
      <c r="C4552" s="4"/>
    </row>
    <row r="4553" spans="3:3">
      <c r="C4553" s="11"/>
    </row>
    <row r="4554" spans="3:3">
      <c r="C4554" s="11"/>
    </row>
    <row r="4555" spans="3:3">
      <c r="C4555" s="11"/>
    </row>
    <row r="4556" spans="3:3">
      <c r="C4556" s="11"/>
    </row>
    <row r="4557" spans="3:3">
      <c r="C4557" s="11"/>
    </row>
    <row r="4558" spans="3:3">
      <c r="C4558" s="11"/>
    </row>
    <row r="4559" spans="3:3">
      <c r="C4559" s="11"/>
    </row>
    <row r="4560" spans="3:3">
      <c r="C4560" s="11"/>
    </row>
    <row r="4561" spans="3:3">
      <c r="C4561" s="4"/>
    </row>
    <row r="4562" spans="3:3">
      <c r="C4562" s="4"/>
    </row>
    <row r="4563" spans="3:3">
      <c r="C4563" s="4"/>
    </row>
    <row r="4564" spans="3:3">
      <c r="C4564" s="4"/>
    </row>
    <row r="4565" spans="3:3">
      <c r="C4565" s="4"/>
    </row>
    <row r="4566" spans="3:3">
      <c r="C4566" s="4"/>
    </row>
    <row r="4567" spans="3:3">
      <c r="C4567" s="4"/>
    </row>
    <row r="4568" spans="3:3">
      <c r="C4568" s="4"/>
    </row>
    <row r="4569" spans="3:3">
      <c r="C4569" s="4"/>
    </row>
    <row r="4570" spans="3:3">
      <c r="C4570" s="4"/>
    </row>
    <row r="4571" spans="3:3">
      <c r="C4571" s="4"/>
    </row>
    <row r="4572" spans="3:3">
      <c r="C4572" s="4"/>
    </row>
    <row r="4573" spans="3:3">
      <c r="C4573" s="4"/>
    </row>
    <row r="4574" spans="3:3">
      <c r="C4574" s="4"/>
    </row>
    <row r="4575" spans="3:3">
      <c r="C4575" s="4"/>
    </row>
    <row r="4576" spans="3:3">
      <c r="C4576" s="4"/>
    </row>
    <row r="4577" spans="3:3">
      <c r="C4577" s="4"/>
    </row>
    <row r="4578" spans="3:3">
      <c r="C4578" s="4"/>
    </row>
    <row r="4579" spans="3:3">
      <c r="C4579" s="11"/>
    </row>
    <row r="4580" spans="3:3">
      <c r="C4580" s="4"/>
    </row>
    <row r="4581" spans="3:3">
      <c r="C4581" s="4"/>
    </row>
    <row r="4582" spans="3:3">
      <c r="C4582" s="4"/>
    </row>
    <row r="4583" spans="3:3">
      <c r="C4583" s="4"/>
    </row>
    <row r="4584" spans="3:3">
      <c r="C4584" s="4"/>
    </row>
    <row r="4585" spans="3:3">
      <c r="C4585" s="4"/>
    </row>
    <row r="4586" spans="3:3">
      <c r="C4586" s="4"/>
    </row>
    <row r="4587" spans="3:3">
      <c r="C4587" s="4"/>
    </row>
    <row r="4588" spans="3:3">
      <c r="C4588" s="4"/>
    </row>
    <row r="4589" spans="3:3">
      <c r="C4589" s="11"/>
    </row>
    <row r="4590" spans="3:3">
      <c r="C4590" s="4"/>
    </row>
    <row r="4591" spans="3:3">
      <c r="C4591" s="4"/>
    </row>
    <row r="4592" spans="3:3">
      <c r="C4592" s="4"/>
    </row>
    <row r="4593" spans="3:3">
      <c r="C4593" s="4"/>
    </row>
    <row r="4594" spans="3:3">
      <c r="C4594" s="4"/>
    </row>
    <row r="4595" spans="3:3">
      <c r="C4595" s="4"/>
    </row>
    <row r="4596" spans="3:3">
      <c r="C4596" s="4"/>
    </row>
    <row r="4597" spans="3:3">
      <c r="C4597" s="4"/>
    </row>
    <row r="4598" spans="3:3">
      <c r="C4598" s="4"/>
    </row>
    <row r="4599" spans="3:3">
      <c r="C4599" s="4"/>
    </row>
    <row r="4600" spans="3:3">
      <c r="C4600" s="4"/>
    </row>
    <row r="4601" spans="3:3">
      <c r="C4601" s="4"/>
    </row>
    <row r="4602" spans="3:3">
      <c r="C4602" s="4"/>
    </row>
    <row r="4603" spans="3:3">
      <c r="C4603" s="4"/>
    </row>
    <row r="4604" spans="3:3">
      <c r="C4604" s="4"/>
    </row>
    <row r="4605" spans="3:3">
      <c r="C4605" s="4"/>
    </row>
    <row r="4606" spans="3:3">
      <c r="C4606" s="4"/>
    </row>
    <row r="4607" spans="3:3">
      <c r="C4607" s="4"/>
    </row>
    <row r="4608" spans="3:3">
      <c r="C4608" s="4"/>
    </row>
    <row r="4609" spans="3:3">
      <c r="C4609" s="4"/>
    </row>
    <row r="4610" spans="3:3">
      <c r="C4610" s="4"/>
    </row>
    <row r="4611" spans="3:3">
      <c r="C4611" s="4"/>
    </row>
    <row r="4612" spans="3:3">
      <c r="C4612" s="4"/>
    </row>
    <row r="4613" spans="3:3">
      <c r="C4613" s="4"/>
    </row>
    <row r="4614" spans="3:3">
      <c r="C4614" s="4"/>
    </row>
    <row r="4615" spans="3:3">
      <c r="C4615" s="4"/>
    </row>
    <row r="4616" spans="3:3">
      <c r="C4616" s="4"/>
    </row>
    <row r="4617" spans="3:3">
      <c r="C4617" s="4"/>
    </row>
    <row r="4618" spans="3:3">
      <c r="C4618" s="4"/>
    </row>
    <row r="4619" spans="3:3">
      <c r="C4619" s="4"/>
    </row>
    <row r="4620" spans="3:3">
      <c r="C4620" s="4"/>
    </row>
    <row r="4621" spans="3:3">
      <c r="C4621" s="4"/>
    </row>
    <row r="4622" spans="3:3">
      <c r="C4622" s="4"/>
    </row>
    <row r="4623" spans="3:3">
      <c r="C4623" s="4"/>
    </row>
    <row r="4624" spans="3:3">
      <c r="C4624" s="4"/>
    </row>
    <row r="4625" spans="3:3">
      <c r="C4625" s="4"/>
    </row>
    <row r="4626" spans="3:3">
      <c r="C4626" s="4"/>
    </row>
    <row r="4627" spans="3:3">
      <c r="C4627" s="4"/>
    </row>
    <row r="4628" spans="3:3">
      <c r="C4628" s="4"/>
    </row>
    <row r="4629" spans="3:3">
      <c r="C4629" s="4"/>
    </row>
    <row r="4630" spans="3:3">
      <c r="C4630" s="4"/>
    </row>
    <row r="4631" spans="3:3">
      <c r="C4631" s="11"/>
    </row>
    <row r="4632" spans="3:3">
      <c r="C4632" s="4"/>
    </row>
    <row r="4633" spans="3:3">
      <c r="C4633" s="4"/>
    </row>
    <row r="4634" spans="3:3">
      <c r="C4634" s="4"/>
    </row>
    <row r="4635" spans="3:3">
      <c r="C4635" s="4"/>
    </row>
    <row r="4636" spans="3:3">
      <c r="C4636" s="4"/>
    </row>
    <row r="4637" spans="3:3">
      <c r="C4637" s="4"/>
    </row>
    <row r="4638" spans="3:3">
      <c r="C4638" s="4"/>
    </row>
    <row r="4639" spans="3:3">
      <c r="C4639" s="4"/>
    </row>
    <row r="4640" spans="3:3">
      <c r="C4640" s="4"/>
    </row>
    <row r="4641" spans="3:3">
      <c r="C4641" s="4"/>
    </row>
    <row r="4642" spans="3:3">
      <c r="C4642" s="4"/>
    </row>
    <row r="4643" spans="3:3">
      <c r="C4643" s="4"/>
    </row>
    <row r="4644" spans="3:3">
      <c r="C4644" s="4"/>
    </row>
    <row r="4645" spans="3:3">
      <c r="C4645" s="4"/>
    </row>
    <row r="4646" spans="3:3">
      <c r="C4646" s="4"/>
    </row>
    <row r="4647" spans="3:3">
      <c r="C4647" s="4"/>
    </row>
    <row r="4648" spans="3:3">
      <c r="C4648" s="4"/>
    </row>
    <row r="4649" spans="3:3">
      <c r="C4649" s="4"/>
    </row>
    <row r="4650" spans="3:3">
      <c r="C4650" s="4"/>
    </row>
    <row r="4651" spans="3:3">
      <c r="C4651" s="4"/>
    </row>
    <row r="4652" spans="3:3">
      <c r="C4652" s="4"/>
    </row>
    <row r="4653" spans="3:3">
      <c r="C4653" s="4"/>
    </row>
    <row r="4654" spans="3:3">
      <c r="C4654" s="4"/>
    </row>
    <row r="4655" spans="3:3">
      <c r="C4655" s="4"/>
    </row>
    <row r="4656" spans="3:3">
      <c r="C4656" s="4"/>
    </row>
    <row r="4657" spans="3:3">
      <c r="C4657" s="4"/>
    </row>
    <row r="4658" spans="3:3">
      <c r="C4658" s="4"/>
    </row>
    <row r="4659" spans="3:3">
      <c r="C4659" s="4"/>
    </row>
    <row r="4660" spans="3:3">
      <c r="C4660" s="4"/>
    </row>
    <row r="4661" spans="3:3">
      <c r="C4661" s="4"/>
    </row>
    <row r="4662" spans="3:3">
      <c r="C4662" s="4"/>
    </row>
    <row r="4663" spans="3:3">
      <c r="C4663" s="4"/>
    </row>
    <row r="4664" spans="3:3">
      <c r="C4664" s="4"/>
    </row>
    <row r="4665" spans="3:3">
      <c r="C4665" s="4"/>
    </row>
    <row r="4666" spans="3:3">
      <c r="C4666" s="4"/>
    </row>
    <row r="4667" spans="3:3">
      <c r="C4667" s="11"/>
    </row>
    <row r="4668" spans="3:3">
      <c r="C4668" s="4"/>
    </row>
    <row r="4669" spans="3:3">
      <c r="C4669" s="4"/>
    </row>
    <row r="4670" spans="3:3">
      <c r="C4670" s="4"/>
    </row>
    <row r="4671" spans="3:3">
      <c r="C4671" s="4"/>
    </row>
    <row r="4672" spans="3:3">
      <c r="C4672" s="4"/>
    </row>
    <row r="4673" spans="3:3">
      <c r="C4673" s="4"/>
    </row>
    <row r="4674" spans="3:3">
      <c r="C4674" s="4"/>
    </row>
    <row r="4675" spans="3:3">
      <c r="C4675" s="4"/>
    </row>
    <row r="4676" spans="3:3">
      <c r="C4676" s="4"/>
    </row>
    <row r="4677" spans="3:3">
      <c r="C4677" s="4"/>
    </row>
    <row r="4678" spans="3:3">
      <c r="C4678" s="4"/>
    </row>
    <row r="4679" spans="3:3">
      <c r="C4679" s="4"/>
    </row>
    <row r="4680" spans="3:3">
      <c r="C4680" s="4"/>
    </row>
    <row r="4681" spans="3:3">
      <c r="C4681" s="4"/>
    </row>
    <row r="4682" spans="3:3">
      <c r="C4682" s="4"/>
    </row>
    <row r="4683" spans="3:3">
      <c r="C4683" s="4"/>
    </row>
    <row r="4684" spans="3:3">
      <c r="C4684" s="4"/>
    </row>
    <row r="4685" spans="3:3">
      <c r="C4685" s="4"/>
    </row>
    <row r="4686" spans="3:3">
      <c r="C4686" s="4"/>
    </row>
    <row r="4687" spans="3:3">
      <c r="C4687" s="4"/>
    </row>
    <row r="4688" spans="3:3">
      <c r="C4688" s="4"/>
    </row>
    <row r="4689" spans="3:3">
      <c r="C4689" s="4"/>
    </row>
    <row r="4690" spans="3:3">
      <c r="C4690" s="4"/>
    </row>
    <row r="4691" spans="3:3">
      <c r="C4691" s="4"/>
    </row>
    <row r="4692" spans="3:3">
      <c r="C4692" s="4"/>
    </row>
    <row r="4693" spans="3:3">
      <c r="C4693" s="11"/>
    </row>
    <row r="4694" spans="3:3">
      <c r="C4694" s="4"/>
    </row>
    <row r="4695" spans="3:3">
      <c r="C4695" s="4"/>
    </row>
    <row r="4696" spans="3:3">
      <c r="C4696" s="4"/>
    </row>
    <row r="4697" spans="3:3">
      <c r="C4697" s="4"/>
    </row>
    <row r="4698" spans="3:3">
      <c r="C4698" s="4"/>
    </row>
    <row r="4699" spans="3:3">
      <c r="C4699" s="4"/>
    </row>
    <row r="4700" spans="3:3">
      <c r="C4700" s="4"/>
    </row>
    <row r="4701" spans="3:3">
      <c r="C4701" s="4"/>
    </row>
    <row r="4702" spans="3:3">
      <c r="C4702" s="4"/>
    </row>
    <row r="4703" spans="3:3">
      <c r="C4703" s="4"/>
    </row>
    <row r="4704" spans="3:3">
      <c r="C4704" s="4"/>
    </row>
    <row r="4705" spans="3:3">
      <c r="C4705" s="4"/>
    </row>
    <row r="4706" spans="3:3">
      <c r="C4706" s="4"/>
    </row>
    <row r="4707" spans="3:3">
      <c r="C4707" s="11"/>
    </row>
    <row r="4708" spans="3:3">
      <c r="C4708" s="11"/>
    </row>
    <row r="4709" spans="3:3">
      <c r="C4709" s="11"/>
    </row>
    <row r="4710" spans="3:3">
      <c r="C4710" s="11"/>
    </row>
    <row r="4711" spans="3:3">
      <c r="C4711" s="11"/>
    </row>
    <row r="4712" spans="3:3">
      <c r="C4712" s="11"/>
    </row>
    <row r="4713" spans="3:3">
      <c r="C4713" s="11"/>
    </row>
    <row r="4714" spans="3:3">
      <c r="C4714" s="11"/>
    </row>
    <row r="4715" spans="3:3">
      <c r="C4715" s="11"/>
    </row>
    <row r="4716" spans="3:3">
      <c r="C4716" s="11"/>
    </row>
    <row r="4717" spans="3:3">
      <c r="C4717" s="11"/>
    </row>
    <row r="4718" spans="3:3">
      <c r="C4718" s="11"/>
    </row>
    <row r="4719" spans="3:3">
      <c r="C4719" s="11"/>
    </row>
    <row r="4720" spans="3:3">
      <c r="C4720" s="11"/>
    </row>
    <row r="4721" spans="3:3">
      <c r="C4721" s="11"/>
    </row>
    <row r="4722" spans="3:3">
      <c r="C4722" s="11"/>
    </row>
    <row r="4723" spans="3:3">
      <c r="C4723" s="11"/>
    </row>
    <row r="4724" spans="3:3">
      <c r="C4724" s="11"/>
    </row>
    <row r="4725" spans="3:3">
      <c r="C4725" s="4"/>
    </row>
    <row r="4726" spans="3:3">
      <c r="C4726" s="11"/>
    </row>
    <row r="4727" spans="3:3">
      <c r="C4727" s="11"/>
    </row>
    <row r="4728" spans="3:3">
      <c r="C4728" s="11"/>
    </row>
    <row r="4729" spans="3:3">
      <c r="C4729" s="11"/>
    </row>
    <row r="4730" spans="3:3">
      <c r="C4730" s="11"/>
    </row>
    <row r="4731" spans="3:3">
      <c r="C4731" s="11"/>
    </row>
    <row r="4732" spans="3:3">
      <c r="C4732" s="11"/>
    </row>
    <row r="4733" spans="3:3">
      <c r="C4733" s="11"/>
    </row>
    <row r="4734" spans="3:3">
      <c r="C4734" s="11"/>
    </row>
    <row r="4735" spans="3:3">
      <c r="C4735" s="11"/>
    </row>
    <row r="4736" spans="3:3">
      <c r="C4736" s="11"/>
    </row>
    <row r="4737" spans="3:3">
      <c r="C4737" s="11"/>
    </row>
    <row r="4738" spans="3:3">
      <c r="C4738" s="11"/>
    </row>
    <row r="4739" spans="3:3">
      <c r="C4739" s="11"/>
    </row>
    <row r="4740" spans="3:3">
      <c r="C4740" s="11"/>
    </row>
    <row r="4741" spans="3:3">
      <c r="C4741" s="147"/>
    </row>
    <row r="4742" spans="3:3">
      <c r="C4742" s="148"/>
    </row>
    <row r="4743" spans="3:3">
      <c r="C4743" s="148"/>
    </row>
    <row r="4744" spans="3:3">
      <c r="C4744" s="148"/>
    </row>
    <row r="4745" spans="3:3">
      <c r="C4745" s="148"/>
    </row>
    <row r="4746" spans="3:3">
      <c r="C4746" s="148"/>
    </row>
    <row r="4747" spans="3:3">
      <c r="C4747" s="148"/>
    </row>
    <row r="4748" spans="3:3">
      <c r="C4748" s="148"/>
    </row>
    <row r="4749" spans="3:3">
      <c r="C4749" s="148"/>
    </row>
    <row r="4750" spans="3:3">
      <c r="C4750" s="148"/>
    </row>
    <row r="4751" spans="3:3">
      <c r="C4751" s="148"/>
    </row>
    <row r="4752" spans="3:3">
      <c r="C4752" s="148"/>
    </row>
    <row r="4753" spans="3:3">
      <c r="C4753" s="148"/>
    </row>
    <row r="4754" spans="3:3">
      <c r="C4754" s="148"/>
    </row>
    <row r="4755" spans="3:3">
      <c r="C4755" s="148"/>
    </row>
    <row r="4756" spans="3:3">
      <c r="C4756" s="148"/>
    </row>
    <row r="4757" spans="3:3">
      <c r="C4757" s="148"/>
    </row>
    <row r="4758" spans="3:3">
      <c r="C4758" s="148"/>
    </row>
    <row r="4759" spans="3:3">
      <c r="C4759" s="148"/>
    </row>
    <row r="4760" spans="3:3">
      <c r="C4760" s="148"/>
    </row>
    <row r="4761" spans="3:3">
      <c r="C4761" s="148"/>
    </row>
    <row r="4762" spans="3:3">
      <c r="C4762" s="148"/>
    </row>
    <row r="4763" spans="3:3">
      <c r="C4763" s="148"/>
    </row>
    <row r="4764" spans="3:3">
      <c r="C4764" s="148"/>
    </row>
    <row r="4765" spans="3:3">
      <c r="C4765" s="148"/>
    </row>
    <row r="4766" spans="3:3">
      <c r="C4766" s="148"/>
    </row>
    <row r="4767" spans="3:3">
      <c r="C4767" s="148"/>
    </row>
    <row r="4768" spans="3:3">
      <c r="C4768" s="148"/>
    </row>
    <row r="4769" spans="3:3">
      <c r="C4769" s="148"/>
    </row>
    <row r="4770" spans="3:3">
      <c r="C4770" s="148"/>
    </row>
    <row r="4771" spans="3:3">
      <c r="C4771" s="148"/>
    </row>
    <row r="4772" spans="3:3">
      <c r="C4772" s="148"/>
    </row>
    <row r="4773" spans="3:3">
      <c r="C4773" s="148"/>
    </row>
    <row r="4774" spans="3:3">
      <c r="C4774" s="148"/>
    </row>
    <row r="4775" spans="3:3">
      <c r="C4775" s="148"/>
    </row>
    <row r="4776" spans="3:3">
      <c r="C4776" s="148"/>
    </row>
    <row r="4777" spans="3:3">
      <c r="C4777" s="148"/>
    </row>
    <row r="4778" spans="3:3">
      <c r="C4778" s="148"/>
    </row>
    <row r="4779" spans="3:3">
      <c r="C4779" s="148"/>
    </row>
    <row r="4780" spans="3:3">
      <c r="C4780" s="148"/>
    </row>
    <row r="4781" spans="3:3">
      <c r="C4781" s="148"/>
    </row>
    <row r="4782" spans="3:3">
      <c r="C4782" s="148"/>
    </row>
    <row r="4783" spans="3:3">
      <c r="C4783" s="148"/>
    </row>
    <row r="4784" spans="3:3">
      <c r="C4784" s="148"/>
    </row>
    <row r="4785" spans="3:3">
      <c r="C4785" s="148"/>
    </row>
    <row r="4786" spans="3:3">
      <c r="C4786" s="148"/>
    </row>
    <row r="4787" spans="3:3">
      <c r="C4787" s="148"/>
    </row>
    <row r="4788" spans="3:3">
      <c r="C4788" s="148"/>
    </row>
    <row r="4789" spans="3:3">
      <c r="C4789" s="148"/>
    </row>
    <row r="4790" spans="3:3">
      <c r="C4790" s="148"/>
    </row>
    <row r="4791" spans="3:3">
      <c r="C4791" s="148"/>
    </row>
    <row r="4792" spans="3:3">
      <c r="C4792" s="148"/>
    </row>
    <row r="4793" spans="3:3">
      <c r="C4793" s="148"/>
    </row>
    <row r="4794" spans="3:3">
      <c r="C4794" s="148"/>
    </row>
    <row r="4795" spans="3:3">
      <c r="C4795" s="148"/>
    </row>
    <row r="4796" spans="3:3">
      <c r="C4796" s="148"/>
    </row>
    <row r="4797" spans="3:3">
      <c r="C4797" s="148"/>
    </row>
    <row r="4798" spans="3:3">
      <c r="C4798" s="148"/>
    </row>
    <row r="4799" spans="3:3">
      <c r="C4799" s="148"/>
    </row>
    <row r="4800" spans="3:3">
      <c r="C4800" s="148"/>
    </row>
    <row r="4801" spans="3:3">
      <c r="C4801" s="148"/>
    </row>
    <row r="4802" spans="3:3">
      <c r="C4802" s="148"/>
    </row>
  </sheetData>
  <autoFilter ref="A1:K3269" xr:uid="{D13FD1E6-28DB-44FE-95C5-EE5A7287C686}"/>
  <phoneticPr fontId="2" type="noConversion"/>
  <conditionalFormatting sqref="B3270:B3370">
    <cfRule type="duplicateValues" dxfId="19" priority="5"/>
  </conditionalFormatting>
  <conditionalFormatting sqref="B3375:B1048576 B1:B3269">
    <cfRule type="duplicateValues" dxfId="18" priority="15"/>
  </conditionalFormatting>
  <conditionalFormatting sqref="C2612:C3257 C1:C2610">
    <cfRule type="duplicateValues" dxfId="17" priority="31"/>
    <cfRule type="duplicateValues" dxfId="16" priority="32"/>
  </conditionalFormatting>
  <conditionalFormatting sqref="C3258:C3269">
    <cfRule type="duplicateValues" dxfId="15" priority="40"/>
  </conditionalFormatting>
  <conditionalFormatting sqref="C3270:C3370">
    <cfRule type="duplicateValues" dxfId="14" priority="2"/>
    <cfRule type="duplicateValues" dxfId="13" priority="3"/>
    <cfRule type="duplicateValues" dxfId="12" priority="4"/>
  </conditionalFormatting>
  <conditionalFormatting sqref="C3270:C3374">
    <cfRule type="duplicateValues" dxfId="11" priority="1"/>
  </conditionalFormatting>
  <conditionalFormatting sqref="C3375:C4293">
    <cfRule type="duplicateValues" dxfId="10" priority="9"/>
  </conditionalFormatting>
  <conditionalFormatting sqref="C3375:C4655">
    <cfRule type="duplicateValues" dxfId="9" priority="8"/>
  </conditionalFormatting>
  <conditionalFormatting sqref="C3375:C4740">
    <cfRule type="duplicateValues" dxfId="8" priority="7"/>
  </conditionalFormatting>
  <conditionalFormatting sqref="C3375:C1048576 C1:C3269">
    <cfRule type="duplicateValues" dxfId="7" priority="6"/>
  </conditionalFormatting>
  <conditionalFormatting sqref="C4292:C4293">
    <cfRule type="duplicateValues" dxfId="6" priority="10"/>
    <cfRule type="duplicateValues" dxfId="5" priority="11"/>
    <cfRule type="duplicateValues" dxfId="4" priority="12"/>
    <cfRule type="duplicateValues" dxfId="3" priority="13"/>
    <cfRule type="duplicateValues" dxfId="2" priority="14"/>
  </conditionalFormatting>
  <conditionalFormatting sqref="C4803:C1048576 C1:C3269">
    <cfRule type="duplicateValues" dxfId="1" priority="16"/>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11427-7233-4D3F-B8FA-AC86E7EC1E7D}">
  <dimension ref="A1:R182"/>
  <sheetViews>
    <sheetView topLeftCell="A140" zoomScale="80" zoomScaleNormal="80" workbookViewId="0">
      <selection activeCell="Q131" sqref="Q131"/>
    </sheetView>
  </sheetViews>
  <sheetFormatPr baseColWidth="10" defaultColWidth="10" defaultRowHeight="14.6"/>
  <cols>
    <col min="1" max="1" width="5.69140625" customWidth="1"/>
    <col min="2" max="2" width="5.69140625" style="2" customWidth="1"/>
    <col min="3" max="3" width="15.84375" customWidth="1"/>
    <col min="4" max="4" width="15.07421875" customWidth="1"/>
    <col min="5" max="5" width="14.765625" customWidth="1"/>
    <col min="6" max="6" width="14.23046875" customWidth="1"/>
    <col min="7" max="7" width="12.921875" customWidth="1"/>
    <col min="8" max="8" width="25.921875" customWidth="1"/>
    <col min="9" max="9" width="11.765625" customWidth="1"/>
    <col min="10" max="10" width="19.61328125" style="3" customWidth="1"/>
    <col min="11" max="12" width="9.765625" style="3" customWidth="1"/>
    <col min="13" max="14" width="21.3828125" style="3" customWidth="1"/>
    <col min="15" max="15" width="13.07421875" style="3" customWidth="1"/>
    <col min="16" max="16" width="6.4609375" style="3" customWidth="1"/>
    <col min="17" max="17" width="10.921875" style="3" customWidth="1"/>
    <col min="18" max="18" width="12.84375" style="3" customWidth="1"/>
    <col min="19" max="16384" width="10" style="3"/>
  </cols>
  <sheetData>
    <row r="1" spans="1:18" ht="46" customHeight="1">
      <c r="A1" s="13" t="s">
        <v>1493</v>
      </c>
      <c r="B1" s="14" t="s">
        <v>1496</v>
      </c>
      <c r="C1" s="13" t="s">
        <v>1494</v>
      </c>
      <c r="D1" s="13" t="s">
        <v>7496</v>
      </c>
      <c r="E1" s="13" t="s">
        <v>1495</v>
      </c>
      <c r="F1" s="13" t="s">
        <v>176</v>
      </c>
      <c r="G1" s="13" t="s">
        <v>177</v>
      </c>
      <c r="H1" s="13" t="s">
        <v>178</v>
      </c>
      <c r="I1" s="12" t="s">
        <v>11259</v>
      </c>
      <c r="J1" s="5" t="s">
        <v>9146</v>
      </c>
      <c r="K1" s="5"/>
    </row>
    <row r="2" spans="1:18" ht="21" customHeight="1">
      <c r="A2" s="11" t="s">
        <v>11266</v>
      </c>
      <c r="B2" s="15">
        <v>2</v>
      </c>
      <c r="C2" s="11" t="s">
        <v>11287</v>
      </c>
      <c r="D2" s="11" t="s">
        <v>8777</v>
      </c>
      <c r="E2" s="11" t="s">
        <v>11267</v>
      </c>
      <c r="F2" s="11" t="s">
        <v>8387</v>
      </c>
      <c r="G2" s="11" t="s">
        <v>11268</v>
      </c>
      <c r="H2" s="11" t="s">
        <v>11269</v>
      </c>
      <c r="I2" s="11" t="s">
        <v>11270</v>
      </c>
      <c r="J2" s="16" t="str">
        <f>A2</f>
        <v>A67</v>
      </c>
      <c r="K2" s="5"/>
      <c r="R2" s="6"/>
    </row>
    <row r="3" spans="1:18" ht="30.55" customHeight="1">
      <c r="A3" s="11" t="s">
        <v>11266</v>
      </c>
      <c r="B3" s="15">
        <v>1</v>
      </c>
      <c r="C3" s="11" t="s">
        <v>4697</v>
      </c>
      <c r="D3" s="11" t="s">
        <v>946</v>
      </c>
      <c r="E3" s="11" t="s">
        <v>11271</v>
      </c>
      <c r="F3" s="11" t="s">
        <v>6826</v>
      </c>
      <c r="G3" s="11" t="s">
        <v>11272</v>
      </c>
      <c r="H3" s="11" t="s">
        <v>11273</v>
      </c>
      <c r="I3" s="22" t="s">
        <v>11288</v>
      </c>
      <c r="J3" s="16" t="str">
        <f>A3</f>
        <v>A67</v>
      </c>
      <c r="K3" s="5"/>
    </row>
    <row r="4" spans="1:18" ht="40.75" customHeight="1">
      <c r="A4" s="11" t="s">
        <v>11274</v>
      </c>
      <c r="B4" s="15">
        <v>1</v>
      </c>
      <c r="C4" s="11" t="s">
        <v>4713</v>
      </c>
      <c r="D4" s="11" t="s">
        <v>943</v>
      </c>
      <c r="E4" s="11" t="s">
        <v>11275</v>
      </c>
      <c r="F4" s="11" t="s">
        <v>6836</v>
      </c>
      <c r="G4" s="11" t="s">
        <v>11276</v>
      </c>
      <c r="H4" s="11" t="s">
        <v>11277</v>
      </c>
      <c r="I4" s="11" t="s">
        <v>8759</v>
      </c>
      <c r="J4" s="16" t="str">
        <f>A4</f>
        <v>A66</v>
      </c>
      <c r="K4" s="5"/>
      <c r="R4" s="7"/>
    </row>
    <row r="5" spans="1:18" ht="20.05" customHeight="1">
      <c r="A5" s="11" t="s">
        <v>11274</v>
      </c>
      <c r="B5" s="15">
        <v>2</v>
      </c>
      <c r="C5" s="11" t="s">
        <v>7807</v>
      </c>
      <c r="D5" s="11" t="s">
        <v>943</v>
      </c>
      <c r="E5" s="11" t="s">
        <v>11278</v>
      </c>
      <c r="F5" s="11" t="s">
        <v>8734</v>
      </c>
      <c r="G5" s="11" t="s">
        <v>11279</v>
      </c>
      <c r="H5" s="11" t="s">
        <v>9109</v>
      </c>
      <c r="I5" s="11" t="s">
        <v>8759</v>
      </c>
      <c r="J5" s="16" t="str">
        <f>A5</f>
        <v>A66</v>
      </c>
      <c r="K5" s="5"/>
    </row>
    <row r="6" spans="1:18" s="9" customFormat="1" ht="25" customHeight="1">
      <c r="A6" s="17" t="s">
        <v>11282</v>
      </c>
      <c r="B6" s="18">
        <v>2</v>
      </c>
      <c r="C6" s="17" t="s">
        <v>1688</v>
      </c>
      <c r="D6" s="17" t="s">
        <v>292</v>
      </c>
      <c r="E6" s="17" t="s">
        <v>11283</v>
      </c>
      <c r="F6" s="17" t="s">
        <v>2218</v>
      </c>
      <c r="G6" s="17" t="s">
        <v>292</v>
      </c>
      <c r="H6" s="17" t="s">
        <v>6436</v>
      </c>
      <c r="I6" s="17" t="s">
        <v>11284</v>
      </c>
      <c r="J6" s="21"/>
      <c r="K6" s="5"/>
      <c r="L6" s="3"/>
      <c r="M6" s="3"/>
      <c r="N6" s="3"/>
      <c r="O6" s="3"/>
    </row>
    <row r="7" spans="1:18" s="9" customFormat="1" ht="20.05" customHeight="1">
      <c r="A7" s="17" t="s">
        <v>11282</v>
      </c>
      <c r="B7" s="18">
        <v>1</v>
      </c>
      <c r="C7" s="17" t="s">
        <v>1687</v>
      </c>
      <c r="D7" s="17" t="s">
        <v>292</v>
      </c>
      <c r="E7" s="17" t="s">
        <v>11285</v>
      </c>
      <c r="F7" s="17" t="s">
        <v>6433</v>
      </c>
      <c r="G7" s="17" t="s">
        <v>292</v>
      </c>
      <c r="H7" s="17" t="s">
        <v>6435</v>
      </c>
      <c r="I7" s="17" t="s">
        <v>8759</v>
      </c>
      <c r="J7" s="21"/>
      <c r="K7" s="5"/>
      <c r="L7" s="3"/>
      <c r="M7" s="3"/>
      <c r="N7" s="3"/>
      <c r="O7" s="3"/>
    </row>
    <row r="8" spans="1:18" ht="21" customHeight="1">
      <c r="A8" s="11" t="s">
        <v>11280</v>
      </c>
      <c r="B8" s="15">
        <v>2</v>
      </c>
      <c r="C8" s="11" t="s">
        <v>7530</v>
      </c>
      <c r="D8" s="11" t="s">
        <v>6326</v>
      </c>
      <c r="E8" s="11" t="s">
        <v>7531</v>
      </c>
      <c r="F8" s="11" t="s">
        <v>7532</v>
      </c>
      <c r="G8" s="11" t="s">
        <v>6326</v>
      </c>
      <c r="H8" s="11" t="s">
        <v>7533</v>
      </c>
      <c r="I8" s="11" t="s">
        <v>8759</v>
      </c>
      <c r="J8" s="16" t="str">
        <f t="shared" ref="J8:J17" si="0">A8</f>
        <v>A64</v>
      </c>
      <c r="K8" s="5"/>
    </row>
    <row r="9" spans="1:18" ht="23.5" customHeight="1">
      <c r="A9" s="11" t="s">
        <v>11280</v>
      </c>
      <c r="B9" s="15">
        <v>1</v>
      </c>
      <c r="C9" s="11" t="s">
        <v>1092</v>
      </c>
      <c r="D9" s="11" t="s">
        <v>1560</v>
      </c>
      <c r="E9" s="11" t="s">
        <v>7534</v>
      </c>
      <c r="F9" s="11" t="s">
        <v>1993</v>
      </c>
      <c r="G9" s="11" t="s">
        <v>1560</v>
      </c>
      <c r="H9" s="11" t="s">
        <v>11281</v>
      </c>
      <c r="I9" s="11" t="s">
        <v>8759</v>
      </c>
      <c r="J9" s="16" t="str">
        <f t="shared" si="0"/>
        <v>A64</v>
      </c>
      <c r="K9" s="5"/>
    </row>
    <row r="10" spans="1:18" ht="40.75" customHeight="1">
      <c r="A10" s="11" t="s">
        <v>7553</v>
      </c>
      <c r="B10" s="15">
        <v>2</v>
      </c>
      <c r="C10" s="11" t="s">
        <v>7554</v>
      </c>
      <c r="D10" s="11" t="s">
        <v>5760</v>
      </c>
      <c r="E10" s="11" t="s">
        <v>7555</v>
      </c>
      <c r="F10" s="11" t="s">
        <v>7556</v>
      </c>
      <c r="G10" s="11" t="s">
        <v>7557</v>
      </c>
      <c r="H10" s="11" t="s">
        <v>7558</v>
      </c>
      <c r="I10" s="11" t="s">
        <v>8759</v>
      </c>
      <c r="J10" s="16" t="str">
        <f t="shared" si="0"/>
        <v>A63</v>
      </c>
      <c r="K10" s="5"/>
    </row>
    <row r="11" spans="1:18" ht="40.75" customHeight="1">
      <c r="A11" s="11" t="s">
        <v>7553</v>
      </c>
      <c r="B11" s="15">
        <v>1</v>
      </c>
      <c r="C11" s="11" t="s">
        <v>756</v>
      </c>
      <c r="D11" s="11" t="s">
        <v>5760</v>
      </c>
      <c r="E11" s="11" t="s">
        <v>7559</v>
      </c>
      <c r="F11" s="11" t="s">
        <v>2001</v>
      </c>
      <c r="G11" s="11" t="s">
        <v>7560</v>
      </c>
      <c r="H11" s="11" t="s">
        <v>7561</v>
      </c>
      <c r="I11" s="11" t="s">
        <v>8759</v>
      </c>
      <c r="J11" s="16" t="str">
        <f t="shared" si="0"/>
        <v>A63</v>
      </c>
      <c r="K11" s="5"/>
    </row>
    <row r="12" spans="1:18" ht="40.75" customHeight="1">
      <c r="A12" s="11" t="s">
        <v>7544</v>
      </c>
      <c r="B12" s="15">
        <v>2</v>
      </c>
      <c r="C12" s="11" t="s">
        <v>7545</v>
      </c>
      <c r="D12" s="11" t="s">
        <v>943</v>
      </c>
      <c r="E12" s="11" t="s">
        <v>7546</v>
      </c>
      <c r="F12" s="11" t="s">
        <v>7547</v>
      </c>
      <c r="G12" s="11" t="s">
        <v>7548</v>
      </c>
      <c r="H12" s="11" t="s">
        <v>7549</v>
      </c>
      <c r="I12" s="11" t="s">
        <v>8759</v>
      </c>
      <c r="J12" s="16" t="str">
        <f t="shared" si="0"/>
        <v>A62</v>
      </c>
      <c r="K12" s="5"/>
    </row>
    <row r="13" spans="1:18" ht="40.75" customHeight="1">
      <c r="A13" s="11" t="s">
        <v>7544</v>
      </c>
      <c r="B13" s="15">
        <v>1</v>
      </c>
      <c r="C13" s="11" t="s">
        <v>4282</v>
      </c>
      <c r="D13" s="11" t="s">
        <v>943</v>
      </c>
      <c r="E13" s="11" t="s">
        <v>7550</v>
      </c>
      <c r="F13" s="11" t="s">
        <v>4284</v>
      </c>
      <c r="G13" s="11" t="s">
        <v>7551</v>
      </c>
      <c r="H13" s="11" t="s">
        <v>7552</v>
      </c>
      <c r="I13" s="11" t="s">
        <v>8759</v>
      </c>
      <c r="J13" s="16" t="str">
        <f t="shared" si="0"/>
        <v>A62</v>
      </c>
      <c r="K13" s="5"/>
    </row>
    <row r="14" spans="1:18" ht="40.75" customHeight="1">
      <c r="A14" s="11" t="s">
        <v>7535</v>
      </c>
      <c r="B14" s="15">
        <v>2</v>
      </c>
      <c r="C14" s="11" t="s">
        <v>7536</v>
      </c>
      <c r="D14" s="11" t="s">
        <v>957</v>
      </c>
      <c r="E14" s="11" t="s">
        <v>7537</v>
      </c>
      <c r="F14" s="11" t="s">
        <v>7538</v>
      </c>
      <c r="G14" s="11" t="s">
        <v>7539</v>
      </c>
      <c r="H14" s="11" t="s">
        <v>7540</v>
      </c>
      <c r="I14" s="11" t="s">
        <v>8759</v>
      </c>
      <c r="J14" s="16" t="str">
        <f t="shared" si="0"/>
        <v>A61</v>
      </c>
      <c r="K14" s="5"/>
    </row>
    <row r="15" spans="1:18" ht="40.75" customHeight="1">
      <c r="A15" s="11" t="s">
        <v>7535</v>
      </c>
      <c r="B15" s="15">
        <v>1</v>
      </c>
      <c r="C15" s="11" t="s">
        <v>4348</v>
      </c>
      <c r="D15" s="11" t="s">
        <v>957</v>
      </c>
      <c r="E15" s="11" t="s">
        <v>7541</v>
      </c>
      <c r="F15" s="11" t="s">
        <v>4349</v>
      </c>
      <c r="G15" s="11" t="s">
        <v>7542</v>
      </c>
      <c r="H15" s="11" t="s">
        <v>7543</v>
      </c>
      <c r="I15" s="11" t="s">
        <v>8759</v>
      </c>
      <c r="J15" s="16" t="str">
        <f t="shared" si="0"/>
        <v>A61</v>
      </c>
      <c r="K15" s="5"/>
    </row>
    <row r="16" spans="1:18" ht="40.75" customHeight="1">
      <c r="A16" s="11" t="s">
        <v>7520</v>
      </c>
      <c r="B16" s="15">
        <v>2</v>
      </c>
      <c r="C16" s="11" t="s">
        <v>7521</v>
      </c>
      <c r="D16" s="11" t="s">
        <v>4002</v>
      </c>
      <c r="E16" s="11" t="s">
        <v>7522</v>
      </c>
      <c r="F16" s="11" t="s">
        <v>7523</v>
      </c>
      <c r="G16" s="11" t="s">
        <v>7524</v>
      </c>
      <c r="H16" s="11" t="s">
        <v>7525</v>
      </c>
      <c r="I16" s="11" t="s">
        <v>8759</v>
      </c>
      <c r="J16" s="16" t="str">
        <f t="shared" si="0"/>
        <v>A60</v>
      </c>
      <c r="K16" s="5"/>
    </row>
    <row r="17" spans="1:15" ht="27.55" customHeight="1">
      <c r="A17" s="11" t="s">
        <v>7520</v>
      </c>
      <c r="B17" s="15">
        <v>1</v>
      </c>
      <c r="C17" s="11" t="s">
        <v>4108</v>
      </c>
      <c r="D17" s="11" t="s">
        <v>4002</v>
      </c>
      <c r="E17" s="11" t="s">
        <v>7526</v>
      </c>
      <c r="F17" s="11" t="s">
        <v>4109</v>
      </c>
      <c r="G17" s="11" t="s">
        <v>7527</v>
      </c>
      <c r="H17" s="11" t="s">
        <v>7528</v>
      </c>
      <c r="I17" s="11" t="s">
        <v>8759</v>
      </c>
      <c r="J17" s="16" t="str">
        <f t="shared" si="0"/>
        <v>A60</v>
      </c>
      <c r="K17" s="5"/>
    </row>
    <row r="18" spans="1:15" s="9" customFormat="1" ht="23.05" customHeight="1">
      <c r="A18" s="17" t="s">
        <v>7529</v>
      </c>
      <c r="B18" s="18">
        <v>2</v>
      </c>
      <c r="C18" s="17" t="s">
        <v>1092</v>
      </c>
      <c r="D18" s="17" t="s">
        <v>1560</v>
      </c>
      <c r="E18" s="17" t="s">
        <v>7534</v>
      </c>
      <c r="F18" s="17" t="s">
        <v>1993</v>
      </c>
      <c r="G18" s="17" t="s">
        <v>11260</v>
      </c>
      <c r="H18" s="17" t="s">
        <v>11261</v>
      </c>
      <c r="I18" s="17" t="s">
        <v>11262</v>
      </c>
      <c r="J18" s="21"/>
      <c r="K18" s="5"/>
      <c r="L18" s="3"/>
      <c r="M18" s="3"/>
      <c r="N18" s="3"/>
      <c r="O18" s="3"/>
    </row>
    <row r="19" spans="1:15" s="9" customFormat="1" ht="23.05" customHeight="1">
      <c r="A19" s="17" t="s">
        <v>7529</v>
      </c>
      <c r="B19" s="18">
        <v>1</v>
      </c>
      <c r="C19" s="17" t="s">
        <v>7530</v>
      </c>
      <c r="D19" s="17" t="s">
        <v>6326</v>
      </c>
      <c r="E19" s="17" t="s">
        <v>7531</v>
      </c>
      <c r="F19" s="17" t="s">
        <v>7532</v>
      </c>
      <c r="G19" s="17" t="s">
        <v>11263</v>
      </c>
      <c r="H19" s="17" t="s">
        <v>11264</v>
      </c>
      <c r="I19" s="17" t="s">
        <v>11265</v>
      </c>
      <c r="J19" s="21"/>
      <c r="K19" s="5"/>
      <c r="L19" s="3"/>
      <c r="M19" s="3"/>
      <c r="N19" s="3"/>
      <c r="O19" s="3"/>
    </row>
    <row r="20" spans="1:15" ht="23.5" customHeight="1">
      <c r="A20" s="4" t="s">
        <v>7516</v>
      </c>
      <c r="B20" s="19">
        <v>1</v>
      </c>
      <c r="C20" s="4" t="s">
        <v>3946</v>
      </c>
      <c r="D20" s="4" t="s">
        <v>957</v>
      </c>
      <c r="E20" s="4" t="s">
        <v>7517</v>
      </c>
      <c r="F20" s="4" t="s">
        <v>3992</v>
      </c>
      <c r="G20" s="4" t="s">
        <v>957</v>
      </c>
      <c r="H20" s="4" t="s">
        <v>5924</v>
      </c>
      <c r="I20" s="4" t="s">
        <v>8759</v>
      </c>
      <c r="J20" s="16" t="str">
        <f>A20</f>
        <v>A58</v>
      </c>
      <c r="K20" s="5"/>
    </row>
    <row r="21" spans="1:15" ht="23.5" customHeight="1">
      <c r="A21" s="4" t="s">
        <v>7516</v>
      </c>
      <c r="B21" s="19">
        <v>2</v>
      </c>
      <c r="C21" s="4" t="s">
        <v>1113</v>
      </c>
      <c r="D21" s="4" t="s">
        <v>957</v>
      </c>
      <c r="E21" s="4" t="s">
        <v>7518</v>
      </c>
      <c r="F21" s="4" t="s">
        <v>1985</v>
      </c>
      <c r="G21" s="4" t="s">
        <v>957</v>
      </c>
      <c r="H21" s="4" t="s">
        <v>5924</v>
      </c>
      <c r="I21" s="4" t="s">
        <v>8759</v>
      </c>
      <c r="J21" s="16" t="str">
        <f t="shared" ref="J21:J22" si="1">A21</f>
        <v>A58</v>
      </c>
      <c r="K21" s="5"/>
    </row>
    <row r="22" spans="1:15" ht="23.5" customHeight="1">
      <c r="A22" s="4" t="s">
        <v>7516</v>
      </c>
      <c r="B22" s="19">
        <v>3</v>
      </c>
      <c r="C22" s="4" t="s">
        <v>1155</v>
      </c>
      <c r="D22" s="4" t="s">
        <v>957</v>
      </c>
      <c r="E22" s="4" t="s">
        <v>7519</v>
      </c>
      <c r="F22" s="4" t="s">
        <v>2193</v>
      </c>
      <c r="G22" s="4" t="s">
        <v>957</v>
      </c>
      <c r="H22" s="4" t="s">
        <v>5924</v>
      </c>
      <c r="I22" s="4" t="s">
        <v>8759</v>
      </c>
      <c r="J22" s="16" t="str">
        <f t="shared" si="1"/>
        <v>A58</v>
      </c>
      <c r="K22" s="5"/>
    </row>
    <row r="23" spans="1:15" ht="21.55" customHeight="1">
      <c r="A23" s="11" t="s">
        <v>7212</v>
      </c>
      <c r="B23" s="15">
        <v>2</v>
      </c>
      <c r="C23" s="11" t="s">
        <v>1109</v>
      </c>
      <c r="D23" s="11" t="s">
        <v>946</v>
      </c>
      <c r="E23" s="11" t="s">
        <v>7213</v>
      </c>
      <c r="F23" s="11" t="s">
        <v>1987</v>
      </c>
      <c r="G23" s="11" t="s">
        <v>946</v>
      </c>
      <c r="H23" s="11" t="s">
        <v>2359</v>
      </c>
      <c r="I23" s="11" t="s">
        <v>8759</v>
      </c>
      <c r="J23" s="16" t="str">
        <f t="shared" ref="J23:J32" si="2">A23</f>
        <v>A57</v>
      </c>
      <c r="K23" s="5"/>
    </row>
    <row r="24" spans="1:15" ht="20.05" customHeight="1">
      <c r="A24" s="11" t="s">
        <v>7212</v>
      </c>
      <c r="B24" s="15">
        <v>1</v>
      </c>
      <c r="C24" s="11" t="s">
        <v>5271</v>
      </c>
      <c r="D24" s="11" t="s">
        <v>946</v>
      </c>
      <c r="E24" s="11" t="s">
        <v>7214</v>
      </c>
      <c r="F24" s="11" t="s">
        <v>3968</v>
      </c>
      <c r="G24" s="11" t="s">
        <v>946</v>
      </c>
      <c r="H24" s="11" t="s">
        <v>2359</v>
      </c>
      <c r="I24" s="11" t="s">
        <v>8759</v>
      </c>
      <c r="J24" s="16" t="str">
        <f t="shared" si="2"/>
        <v>A57</v>
      </c>
      <c r="K24" s="5"/>
    </row>
    <row r="25" spans="1:15" ht="20.05" customHeight="1">
      <c r="A25" s="11" t="s">
        <v>7209</v>
      </c>
      <c r="B25" s="15">
        <v>2</v>
      </c>
      <c r="C25" s="11" t="s">
        <v>4026</v>
      </c>
      <c r="D25" s="11" t="s">
        <v>946</v>
      </c>
      <c r="E25" s="11" t="s">
        <v>7210</v>
      </c>
      <c r="F25" s="11" t="s">
        <v>6787</v>
      </c>
      <c r="G25" s="11" t="s">
        <v>946</v>
      </c>
      <c r="H25" s="11" t="s">
        <v>6789</v>
      </c>
      <c r="I25" s="11" t="s">
        <v>8759</v>
      </c>
      <c r="J25" s="16" t="str">
        <f t="shared" si="2"/>
        <v>A56</v>
      </c>
      <c r="K25" s="5"/>
    </row>
    <row r="26" spans="1:15" ht="20.05" customHeight="1">
      <c r="A26" s="11" t="s">
        <v>7209</v>
      </c>
      <c r="B26" s="15">
        <v>1</v>
      </c>
      <c r="C26" s="11" t="s">
        <v>4212</v>
      </c>
      <c r="D26" s="11" t="s">
        <v>946</v>
      </c>
      <c r="E26" s="11" t="s">
        <v>7211</v>
      </c>
      <c r="F26" s="11" t="s">
        <v>6761</v>
      </c>
      <c r="G26" s="11" t="s">
        <v>946</v>
      </c>
      <c r="H26" s="11" t="s">
        <v>2359</v>
      </c>
      <c r="I26" s="11" t="s">
        <v>8759</v>
      </c>
      <c r="J26" s="16" t="str">
        <f t="shared" si="2"/>
        <v>A56</v>
      </c>
      <c r="K26" s="5"/>
    </row>
    <row r="27" spans="1:15" ht="20.05" customHeight="1">
      <c r="A27" s="11" t="s">
        <v>7206</v>
      </c>
      <c r="B27" s="15">
        <v>1</v>
      </c>
      <c r="C27" s="11" t="s">
        <v>1153</v>
      </c>
      <c r="D27" s="11" t="s">
        <v>4002</v>
      </c>
      <c r="E27" s="11" t="s">
        <v>7207</v>
      </c>
      <c r="F27" s="11" t="s">
        <v>2192</v>
      </c>
      <c r="G27" s="11" t="s">
        <v>940</v>
      </c>
      <c r="H27" s="11" t="s">
        <v>939</v>
      </c>
      <c r="I27" s="11" t="s">
        <v>8759</v>
      </c>
      <c r="J27" s="16" t="str">
        <f t="shared" si="2"/>
        <v>A55</v>
      </c>
      <c r="K27" s="5"/>
    </row>
    <row r="28" spans="1:15" ht="20.05" customHeight="1">
      <c r="A28" s="11" t="s">
        <v>7206</v>
      </c>
      <c r="B28" s="15">
        <v>2</v>
      </c>
      <c r="C28" s="11" t="s">
        <v>4127</v>
      </c>
      <c r="D28" s="11" t="s">
        <v>4002</v>
      </c>
      <c r="E28" s="11" t="s">
        <v>7208</v>
      </c>
      <c r="F28" s="11" t="s">
        <v>4128</v>
      </c>
      <c r="G28" s="11" t="s">
        <v>940</v>
      </c>
      <c r="H28" s="11" t="s">
        <v>939</v>
      </c>
      <c r="I28" s="11" t="s">
        <v>8759</v>
      </c>
      <c r="J28" s="16" t="str">
        <f t="shared" si="2"/>
        <v>A55</v>
      </c>
      <c r="K28" s="5"/>
    </row>
    <row r="29" spans="1:15" ht="20.05" customHeight="1">
      <c r="A29" s="11" t="s">
        <v>7203</v>
      </c>
      <c r="B29" s="15">
        <v>1</v>
      </c>
      <c r="C29" s="11" t="s">
        <v>1105</v>
      </c>
      <c r="D29" s="11" t="s">
        <v>4002</v>
      </c>
      <c r="E29" s="11" t="s">
        <v>7204</v>
      </c>
      <c r="F29" s="11" t="s">
        <v>2101</v>
      </c>
      <c r="G29" s="11" t="s">
        <v>940</v>
      </c>
      <c r="H29" s="11" t="s">
        <v>4495</v>
      </c>
      <c r="I29" s="11" t="s">
        <v>8759</v>
      </c>
      <c r="J29" s="16" t="str">
        <f t="shared" si="2"/>
        <v>A54</v>
      </c>
      <c r="K29" s="5"/>
    </row>
    <row r="30" spans="1:15" ht="20.05" customHeight="1">
      <c r="A30" s="11" t="s">
        <v>7203</v>
      </c>
      <c r="B30" s="15">
        <v>2</v>
      </c>
      <c r="C30" s="11" t="s">
        <v>4230</v>
      </c>
      <c r="D30" s="11" t="s">
        <v>4002</v>
      </c>
      <c r="E30" s="11" t="s">
        <v>7205</v>
      </c>
      <c r="F30" s="11" t="s">
        <v>6759</v>
      </c>
      <c r="G30" s="11" t="s">
        <v>940</v>
      </c>
      <c r="H30" s="11" t="s">
        <v>4495</v>
      </c>
      <c r="I30" s="11" t="s">
        <v>8759</v>
      </c>
      <c r="J30" s="16" t="str">
        <f t="shared" si="2"/>
        <v>A54</v>
      </c>
      <c r="K30" s="5"/>
    </row>
    <row r="31" spans="1:15" ht="20.05" customHeight="1">
      <c r="A31" s="11" t="s">
        <v>7152</v>
      </c>
      <c r="B31" s="15">
        <v>1</v>
      </c>
      <c r="C31" s="11" t="s">
        <v>1111</v>
      </c>
      <c r="D31" s="11" t="s">
        <v>4002</v>
      </c>
      <c r="E31" s="11" t="s">
        <v>7201</v>
      </c>
      <c r="F31" s="11" t="s">
        <v>5942</v>
      </c>
      <c r="G31" s="11" t="s">
        <v>940</v>
      </c>
      <c r="H31" s="11" t="s">
        <v>7514</v>
      </c>
      <c r="I31" s="11" t="s">
        <v>8759</v>
      </c>
      <c r="J31" s="16" t="str">
        <f t="shared" si="2"/>
        <v>A53</v>
      </c>
      <c r="K31" s="5"/>
    </row>
    <row r="32" spans="1:15" ht="18.55" customHeight="1">
      <c r="A32" s="11" t="s">
        <v>7152</v>
      </c>
      <c r="B32" s="15">
        <v>2</v>
      </c>
      <c r="C32" s="11" t="s">
        <v>4430</v>
      </c>
      <c r="D32" s="11" t="s">
        <v>4002</v>
      </c>
      <c r="E32" s="11" t="s">
        <v>7202</v>
      </c>
      <c r="F32" s="11" t="s">
        <v>4431</v>
      </c>
      <c r="G32" s="11" t="s">
        <v>940</v>
      </c>
      <c r="H32" s="11" t="s">
        <v>7515</v>
      </c>
      <c r="I32" s="11" t="s">
        <v>8759</v>
      </c>
      <c r="J32" s="16" t="str">
        <f t="shared" si="2"/>
        <v>A53</v>
      </c>
      <c r="K32" s="5"/>
    </row>
    <row r="33" spans="1:11" s="9" customFormat="1" ht="22.5" customHeight="1">
      <c r="A33" s="17" t="s">
        <v>7198</v>
      </c>
      <c r="B33" s="18">
        <v>1</v>
      </c>
      <c r="C33" s="17" t="s">
        <v>3812</v>
      </c>
      <c r="D33" s="17" t="s">
        <v>961</v>
      </c>
      <c r="E33" s="17" t="s">
        <v>7200</v>
      </c>
      <c r="F33" s="17" t="s">
        <v>6647</v>
      </c>
      <c r="G33" s="17" t="s">
        <v>960</v>
      </c>
      <c r="H33" s="17" t="s">
        <v>961</v>
      </c>
      <c r="I33" s="17" t="s">
        <v>8759</v>
      </c>
      <c r="J33" s="21"/>
      <c r="K33" s="8"/>
    </row>
    <row r="34" spans="1:11" s="9" customFormat="1" ht="21.55" customHeight="1">
      <c r="A34" s="23" t="s">
        <v>7198</v>
      </c>
      <c r="B34" s="24">
        <v>2</v>
      </c>
      <c r="C34" s="23" t="s">
        <v>4422</v>
      </c>
      <c r="D34" s="23" t="s">
        <v>961</v>
      </c>
      <c r="E34" s="23" t="s">
        <v>7199</v>
      </c>
      <c r="F34" s="23" t="s">
        <v>4423</v>
      </c>
      <c r="G34" s="23" t="s">
        <v>960</v>
      </c>
      <c r="H34" s="23" t="s">
        <v>961</v>
      </c>
      <c r="I34" s="23" t="s">
        <v>8759</v>
      </c>
      <c r="J34" s="25"/>
      <c r="K34" s="8"/>
    </row>
    <row r="35" spans="1:11" ht="26.05" customHeight="1">
      <c r="A35" s="11" t="s">
        <v>7195</v>
      </c>
      <c r="B35" s="15">
        <v>1</v>
      </c>
      <c r="C35" s="11" t="s">
        <v>4069</v>
      </c>
      <c r="D35" s="11" t="s">
        <v>957</v>
      </c>
      <c r="E35" s="11" t="s">
        <v>7196</v>
      </c>
      <c r="F35" s="11" t="s">
        <v>4071</v>
      </c>
      <c r="G35" s="11" t="s">
        <v>4507</v>
      </c>
      <c r="H35" s="11" t="s">
        <v>957</v>
      </c>
      <c r="I35" s="11" t="s">
        <v>8759</v>
      </c>
      <c r="J35" s="16" t="str">
        <f t="shared" ref="J35:J81" si="3">A35</f>
        <v>A51</v>
      </c>
      <c r="K35" s="5"/>
    </row>
    <row r="36" spans="1:11" ht="22" customHeight="1">
      <c r="A36" s="11" t="s">
        <v>7195</v>
      </c>
      <c r="B36" s="15">
        <v>2</v>
      </c>
      <c r="C36" s="11" t="s">
        <v>3801</v>
      </c>
      <c r="D36" s="11" t="s">
        <v>957</v>
      </c>
      <c r="E36" s="11" t="s">
        <v>7197</v>
      </c>
      <c r="F36" s="11" t="s">
        <v>6650</v>
      </c>
      <c r="G36" s="11" t="s">
        <v>1596</v>
      </c>
      <c r="H36" s="11" t="s">
        <v>957</v>
      </c>
      <c r="I36" s="11" t="s">
        <v>8759</v>
      </c>
      <c r="J36" s="16" t="str">
        <f t="shared" si="3"/>
        <v>A51</v>
      </c>
      <c r="K36" s="5"/>
    </row>
    <row r="37" spans="1:11" ht="22" customHeight="1">
      <c r="A37" s="11" t="s">
        <v>7192</v>
      </c>
      <c r="B37" s="15">
        <v>2</v>
      </c>
      <c r="C37" s="11" t="s">
        <v>4363</v>
      </c>
      <c r="D37" s="11" t="s">
        <v>772</v>
      </c>
      <c r="E37" s="11" t="s">
        <v>7194</v>
      </c>
      <c r="F37" s="11" t="s">
        <v>4364</v>
      </c>
      <c r="G37" s="11" t="s">
        <v>2364</v>
      </c>
      <c r="H37" s="11" t="s">
        <v>772</v>
      </c>
      <c r="I37" s="11" t="s">
        <v>8759</v>
      </c>
      <c r="J37" s="16" t="str">
        <f t="shared" si="3"/>
        <v>A50</v>
      </c>
      <c r="K37" s="5"/>
    </row>
    <row r="38" spans="1:11" ht="22" customHeight="1">
      <c r="A38" s="11" t="s">
        <v>7192</v>
      </c>
      <c r="B38" s="15">
        <v>1</v>
      </c>
      <c r="C38" s="11" t="s">
        <v>4117</v>
      </c>
      <c r="D38" s="11" t="s">
        <v>772</v>
      </c>
      <c r="E38" s="11" t="s">
        <v>7193</v>
      </c>
      <c r="F38" s="11" t="s">
        <v>4118</v>
      </c>
      <c r="G38" s="11" t="s">
        <v>2364</v>
      </c>
      <c r="H38" s="11" t="s">
        <v>772</v>
      </c>
      <c r="I38" s="11" t="s">
        <v>8759</v>
      </c>
      <c r="J38" s="16" t="str">
        <f t="shared" si="3"/>
        <v>A50</v>
      </c>
      <c r="K38" s="5"/>
    </row>
    <row r="39" spans="1:11" ht="22" customHeight="1">
      <c r="A39" s="11" t="s">
        <v>7185</v>
      </c>
      <c r="B39" s="15">
        <v>1</v>
      </c>
      <c r="C39" s="11" t="s">
        <v>7186</v>
      </c>
      <c r="D39" s="11" t="s">
        <v>427</v>
      </c>
      <c r="E39" s="11" t="s">
        <v>7187</v>
      </c>
      <c r="F39" s="11" t="s">
        <v>7188</v>
      </c>
      <c r="G39" s="11" t="s">
        <v>2462</v>
      </c>
      <c r="H39" s="11" t="s">
        <v>7189</v>
      </c>
      <c r="I39" s="11" t="s">
        <v>8759</v>
      </c>
      <c r="J39" s="16" t="str">
        <f t="shared" si="3"/>
        <v>A49</v>
      </c>
      <c r="K39" s="5"/>
    </row>
    <row r="40" spans="1:11" ht="22" customHeight="1">
      <c r="A40" s="11" t="s">
        <v>7185</v>
      </c>
      <c r="B40" s="15">
        <v>2</v>
      </c>
      <c r="C40" s="11" t="s">
        <v>1368</v>
      </c>
      <c r="D40" s="11" t="s">
        <v>2462</v>
      </c>
      <c r="E40" s="11" t="s">
        <v>7190</v>
      </c>
      <c r="F40" s="11" t="s">
        <v>1766</v>
      </c>
      <c r="G40" s="11" t="s">
        <v>2462</v>
      </c>
      <c r="H40" s="11" t="s">
        <v>7191</v>
      </c>
      <c r="I40" s="11" t="s">
        <v>8759</v>
      </c>
      <c r="J40" s="16" t="str">
        <f t="shared" si="3"/>
        <v>A49</v>
      </c>
      <c r="K40" s="5"/>
    </row>
    <row r="41" spans="1:11" ht="22" customHeight="1">
      <c r="A41" s="11" t="s">
        <v>7179</v>
      </c>
      <c r="B41" s="15">
        <v>2</v>
      </c>
      <c r="C41" s="11" t="s">
        <v>1367</v>
      </c>
      <c r="D41" s="11" t="s">
        <v>277</v>
      </c>
      <c r="E41" s="11" t="s">
        <v>7184</v>
      </c>
      <c r="F41" s="11" t="s">
        <v>1775</v>
      </c>
      <c r="G41" s="11" t="s">
        <v>292</v>
      </c>
      <c r="H41" s="11" t="s">
        <v>5601</v>
      </c>
      <c r="I41" s="11" t="s">
        <v>8759</v>
      </c>
      <c r="J41" s="16" t="str">
        <f t="shared" si="3"/>
        <v>A48</v>
      </c>
      <c r="K41" s="5"/>
    </row>
    <row r="42" spans="1:11" ht="22" customHeight="1">
      <c r="A42" s="11" t="s">
        <v>7179</v>
      </c>
      <c r="B42" s="15">
        <v>1</v>
      </c>
      <c r="C42" s="11" t="s">
        <v>7180</v>
      </c>
      <c r="D42" s="11" t="s">
        <v>277</v>
      </c>
      <c r="E42" s="11" t="s">
        <v>7181</v>
      </c>
      <c r="F42" s="11" t="s">
        <v>7182</v>
      </c>
      <c r="G42" s="11" t="s">
        <v>292</v>
      </c>
      <c r="H42" s="11" t="s">
        <v>7183</v>
      </c>
      <c r="I42" s="11" t="s">
        <v>8759</v>
      </c>
      <c r="J42" s="16" t="str">
        <f t="shared" si="3"/>
        <v>A48</v>
      </c>
      <c r="K42" s="5"/>
    </row>
    <row r="43" spans="1:11" ht="22" customHeight="1">
      <c r="A43" s="11" t="s">
        <v>7177</v>
      </c>
      <c r="B43" s="15">
        <v>2</v>
      </c>
      <c r="C43" s="11" t="s">
        <v>1344</v>
      </c>
      <c r="D43" s="11" t="s">
        <v>461</v>
      </c>
      <c r="E43" s="11" t="s">
        <v>1465</v>
      </c>
      <c r="F43" s="11" t="s">
        <v>1830</v>
      </c>
      <c r="G43" s="11" t="s">
        <v>461</v>
      </c>
      <c r="H43" s="11" t="s">
        <v>7178</v>
      </c>
      <c r="I43" s="11" t="s">
        <v>8759</v>
      </c>
      <c r="J43" s="16" t="str">
        <f t="shared" si="3"/>
        <v>A47</v>
      </c>
      <c r="K43" s="5"/>
    </row>
    <row r="44" spans="1:11" ht="22" customHeight="1">
      <c r="A44" s="11" t="s">
        <v>7177</v>
      </c>
      <c r="B44" s="15">
        <v>1</v>
      </c>
      <c r="C44" s="11" t="s">
        <v>1431</v>
      </c>
      <c r="D44" s="11" t="s">
        <v>1630</v>
      </c>
      <c r="E44" s="11" t="s">
        <v>1475</v>
      </c>
      <c r="F44" s="11" t="s">
        <v>1953</v>
      </c>
      <c r="G44" s="11" t="s">
        <v>461</v>
      </c>
      <c r="H44" s="11" t="s">
        <v>7178</v>
      </c>
      <c r="I44" s="11" t="s">
        <v>8759</v>
      </c>
      <c r="J44" s="16" t="str">
        <f t="shared" si="3"/>
        <v>A47</v>
      </c>
      <c r="K44" s="5"/>
    </row>
    <row r="45" spans="1:11" ht="22" customHeight="1">
      <c r="A45" s="11" t="s">
        <v>7174</v>
      </c>
      <c r="B45" s="15">
        <v>1</v>
      </c>
      <c r="C45" s="11" t="s">
        <v>186</v>
      </c>
      <c r="D45" s="11" t="s">
        <v>940</v>
      </c>
      <c r="E45" s="11" t="s">
        <v>7175</v>
      </c>
      <c r="F45" s="11" t="s">
        <v>5447</v>
      </c>
      <c r="G45" s="11" t="s">
        <v>4002</v>
      </c>
      <c r="H45" s="11" t="s">
        <v>5448</v>
      </c>
      <c r="I45" s="11" t="s">
        <v>8759</v>
      </c>
      <c r="J45" s="16" t="str">
        <f t="shared" si="3"/>
        <v>A46</v>
      </c>
      <c r="K45" s="5"/>
    </row>
    <row r="46" spans="1:11" ht="22" customHeight="1">
      <c r="A46" s="11" t="s">
        <v>7174</v>
      </c>
      <c r="B46" s="15">
        <v>2</v>
      </c>
      <c r="C46" s="11" t="s">
        <v>2419</v>
      </c>
      <c r="D46" s="11" t="s">
        <v>4002</v>
      </c>
      <c r="E46" s="11" t="s">
        <v>7176</v>
      </c>
      <c r="F46" s="11" t="s">
        <v>6551</v>
      </c>
      <c r="G46" s="11" t="s">
        <v>940</v>
      </c>
      <c r="H46" s="11" t="s">
        <v>939</v>
      </c>
      <c r="I46" s="11" t="s">
        <v>8759</v>
      </c>
      <c r="J46" s="16" t="str">
        <f t="shared" si="3"/>
        <v>A46</v>
      </c>
      <c r="K46" s="5"/>
    </row>
    <row r="47" spans="1:11" ht="22" customHeight="1">
      <c r="A47" s="11" t="s">
        <v>7170</v>
      </c>
      <c r="B47" s="15">
        <v>1</v>
      </c>
      <c r="C47" s="11" t="s">
        <v>472</v>
      </c>
      <c r="D47" s="11" t="s">
        <v>5021</v>
      </c>
      <c r="E47" s="11" t="s">
        <v>7171</v>
      </c>
      <c r="F47" s="11" t="s">
        <v>1821</v>
      </c>
      <c r="G47" s="11" t="s">
        <v>5021</v>
      </c>
      <c r="H47" s="11" t="s">
        <v>5581</v>
      </c>
      <c r="I47" s="11" t="s">
        <v>8759</v>
      </c>
      <c r="J47" s="16" t="str">
        <f t="shared" si="3"/>
        <v>A45</v>
      </c>
      <c r="K47" s="5"/>
    </row>
    <row r="48" spans="1:11" ht="22" customHeight="1">
      <c r="A48" s="11" t="s">
        <v>7170</v>
      </c>
      <c r="B48" s="15">
        <v>2</v>
      </c>
      <c r="C48" s="11" t="s">
        <v>1347</v>
      </c>
      <c r="D48" s="11" t="s">
        <v>5021</v>
      </c>
      <c r="E48" s="11" t="s">
        <v>7172</v>
      </c>
      <c r="F48" s="11" t="s">
        <v>1833</v>
      </c>
      <c r="G48" s="11" t="s">
        <v>7173</v>
      </c>
      <c r="H48" s="11" t="s">
        <v>5581</v>
      </c>
      <c r="I48" s="11" t="s">
        <v>8759</v>
      </c>
      <c r="J48" s="16" t="str">
        <f t="shared" si="3"/>
        <v>A45</v>
      </c>
      <c r="K48" s="5"/>
    </row>
    <row r="49" spans="1:11" ht="22" customHeight="1">
      <c r="A49" s="11" t="s">
        <v>7166</v>
      </c>
      <c r="B49" s="15">
        <v>3</v>
      </c>
      <c r="C49" s="11" t="s">
        <v>1372</v>
      </c>
      <c r="D49" s="11" t="s">
        <v>5504</v>
      </c>
      <c r="E49" s="11" t="s">
        <v>7169</v>
      </c>
      <c r="F49" s="11" t="s">
        <v>1762</v>
      </c>
      <c r="G49" s="11" t="s">
        <v>5928</v>
      </c>
      <c r="H49" s="11" t="s">
        <v>5928</v>
      </c>
      <c r="I49" s="11" t="s">
        <v>8759</v>
      </c>
      <c r="J49" s="16" t="str">
        <f t="shared" si="3"/>
        <v>A44</v>
      </c>
      <c r="K49" s="5"/>
    </row>
    <row r="50" spans="1:11" ht="22" customHeight="1">
      <c r="A50" s="11" t="s">
        <v>7166</v>
      </c>
      <c r="B50" s="15">
        <v>1</v>
      </c>
      <c r="C50" s="11" t="s">
        <v>5175</v>
      </c>
      <c r="D50" s="11" t="s">
        <v>5504</v>
      </c>
      <c r="E50" s="11" t="s">
        <v>7167</v>
      </c>
      <c r="F50" s="11" t="s">
        <v>1728</v>
      </c>
      <c r="G50" s="11" t="s">
        <v>5504</v>
      </c>
      <c r="H50" s="11" t="s">
        <v>5928</v>
      </c>
      <c r="I50" s="11" t="s">
        <v>8759</v>
      </c>
      <c r="J50" s="16" t="str">
        <f t="shared" si="3"/>
        <v>A44</v>
      </c>
      <c r="K50" s="5"/>
    </row>
    <row r="51" spans="1:11" ht="22" customHeight="1">
      <c r="A51" s="11" t="s">
        <v>7166</v>
      </c>
      <c r="B51" s="15">
        <v>2</v>
      </c>
      <c r="C51" s="11" t="s">
        <v>5176</v>
      </c>
      <c r="D51" s="11" t="s">
        <v>5504</v>
      </c>
      <c r="E51" s="11" t="s">
        <v>7168</v>
      </c>
      <c r="F51" s="11" t="s">
        <v>1729</v>
      </c>
      <c r="G51" s="11" t="s">
        <v>5504</v>
      </c>
      <c r="H51" s="11" t="s">
        <v>5928</v>
      </c>
      <c r="I51" s="11" t="s">
        <v>8759</v>
      </c>
      <c r="J51" s="16" t="str">
        <f t="shared" si="3"/>
        <v>A44</v>
      </c>
      <c r="K51" s="5"/>
    </row>
    <row r="52" spans="1:11" ht="22" customHeight="1">
      <c r="A52" s="15" t="s">
        <v>7163</v>
      </c>
      <c r="B52" s="15">
        <v>1</v>
      </c>
      <c r="C52" s="15" t="s">
        <v>1040</v>
      </c>
      <c r="D52" s="15" t="s">
        <v>5723</v>
      </c>
      <c r="E52" s="15" t="s">
        <v>7164</v>
      </c>
      <c r="F52" s="15" t="s">
        <v>1835</v>
      </c>
      <c r="G52" s="15" t="s">
        <v>5723</v>
      </c>
      <c r="H52" s="15" t="s">
        <v>5722</v>
      </c>
      <c r="I52" s="17" t="s">
        <v>8759</v>
      </c>
      <c r="J52" s="16" t="str">
        <f t="shared" si="3"/>
        <v>A43</v>
      </c>
      <c r="K52" s="5"/>
    </row>
    <row r="53" spans="1:11" ht="22" customHeight="1">
      <c r="A53" s="15" t="s">
        <v>7163</v>
      </c>
      <c r="B53" s="15">
        <v>2</v>
      </c>
      <c r="C53" s="15" t="s">
        <v>2427</v>
      </c>
      <c r="D53" s="15" t="s">
        <v>6326</v>
      </c>
      <c r="E53" s="15" t="s">
        <v>7165</v>
      </c>
      <c r="F53" s="15" t="s">
        <v>6578</v>
      </c>
      <c r="G53" s="15" t="s">
        <v>5723</v>
      </c>
      <c r="H53" s="15" t="s">
        <v>5722</v>
      </c>
      <c r="I53" s="17" t="s">
        <v>8759</v>
      </c>
      <c r="J53" s="16" t="str">
        <f t="shared" si="3"/>
        <v>A43</v>
      </c>
      <c r="K53" s="5"/>
    </row>
    <row r="54" spans="1:11" ht="34" customHeight="1">
      <c r="A54" s="11" t="s">
        <v>7159</v>
      </c>
      <c r="B54" s="15">
        <v>3</v>
      </c>
      <c r="C54" s="11" t="s">
        <v>338</v>
      </c>
      <c r="D54" s="11" t="s">
        <v>245</v>
      </c>
      <c r="E54" s="11" t="s">
        <v>7162</v>
      </c>
      <c r="F54" s="11" t="s">
        <v>1764</v>
      </c>
      <c r="G54" s="11" t="s">
        <v>245</v>
      </c>
      <c r="H54" s="11" t="s">
        <v>5579</v>
      </c>
      <c r="I54" s="11" t="s">
        <v>8759</v>
      </c>
      <c r="J54" s="16" t="str">
        <f t="shared" si="3"/>
        <v>A42</v>
      </c>
      <c r="K54" s="5"/>
    </row>
    <row r="55" spans="1:11" ht="14.05" customHeight="1">
      <c r="A55" s="11" t="s">
        <v>7159</v>
      </c>
      <c r="B55" s="15">
        <v>1</v>
      </c>
      <c r="C55" s="11" t="s">
        <v>5174</v>
      </c>
      <c r="D55" s="11" t="s">
        <v>245</v>
      </c>
      <c r="E55" s="11" t="s">
        <v>7160</v>
      </c>
      <c r="F55" s="11" t="s">
        <v>5499</v>
      </c>
      <c r="G55" s="11" t="s">
        <v>245</v>
      </c>
      <c r="H55" s="11" t="s">
        <v>5501</v>
      </c>
      <c r="I55" s="11" t="s">
        <v>8759</v>
      </c>
      <c r="J55" s="16" t="str">
        <f t="shared" si="3"/>
        <v>A42</v>
      </c>
      <c r="K55" s="5"/>
    </row>
    <row r="56" spans="1:11" ht="14.05" customHeight="1">
      <c r="A56" s="11" t="s">
        <v>7159</v>
      </c>
      <c r="B56" s="15">
        <v>2</v>
      </c>
      <c r="C56" s="11" t="s">
        <v>1307</v>
      </c>
      <c r="D56" s="11" t="s">
        <v>245</v>
      </c>
      <c r="E56" s="11" t="s">
        <v>7161</v>
      </c>
      <c r="F56" s="11" t="s">
        <v>1727</v>
      </c>
      <c r="G56" s="11" t="s">
        <v>245</v>
      </c>
      <c r="H56" s="11" t="s">
        <v>5503</v>
      </c>
      <c r="I56" s="11" t="s">
        <v>8759</v>
      </c>
      <c r="J56" s="16" t="str">
        <f t="shared" si="3"/>
        <v>A42</v>
      </c>
      <c r="K56" s="5"/>
    </row>
    <row r="57" spans="1:11" ht="14.05" customHeight="1">
      <c r="A57" s="11" t="s">
        <v>7156</v>
      </c>
      <c r="B57" s="15">
        <v>2</v>
      </c>
      <c r="C57" s="11" t="s">
        <v>933</v>
      </c>
      <c r="D57" s="11" t="s">
        <v>961</v>
      </c>
      <c r="E57" s="11" t="s">
        <v>7158</v>
      </c>
      <c r="F57" s="11" t="s">
        <v>2165</v>
      </c>
      <c r="G57" s="11" t="s">
        <v>961</v>
      </c>
      <c r="H57" s="11" t="s">
        <v>6275</v>
      </c>
      <c r="I57" s="11" t="s">
        <v>8759</v>
      </c>
      <c r="J57" s="16" t="str">
        <f t="shared" si="3"/>
        <v>A41</v>
      </c>
      <c r="K57" s="5"/>
    </row>
    <row r="58" spans="1:11" ht="14.05" customHeight="1">
      <c r="A58" s="11" t="s">
        <v>7156</v>
      </c>
      <c r="B58" s="15">
        <v>1</v>
      </c>
      <c r="C58" s="11" t="s">
        <v>1095</v>
      </c>
      <c r="D58" s="11" t="s">
        <v>961</v>
      </c>
      <c r="E58" s="11" t="s">
        <v>7157</v>
      </c>
      <c r="F58" s="11" t="s">
        <v>1992</v>
      </c>
      <c r="G58" s="11" t="s">
        <v>961</v>
      </c>
      <c r="H58" s="11" t="s">
        <v>960</v>
      </c>
      <c r="I58" s="11" t="s">
        <v>8759</v>
      </c>
      <c r="J58" s="16" t="str">
        <f t="shared" si="3"/>
        <v>A41</v>
      </c>
      <c r="K58" s="5"/>
    </row>
    <row r="59" spans="1:11" ht="14.05" customHeight="1">
      <c r="A59" s="11" t="s">
        <v>7153</v>
      </c>
      <c r="B59" s="15">
        <v>2</v>
      </c>
      <c r="C59" s="11" t="s">
        <v>1096</v>
      </c>
      <c r="D59" s="11" t="s">
        <v>961</v>
      </c>
      <c r="E59" s="11" t="s">
        <v>7155</v>
      </c>
      <c r="F59" s="11" t="s">
        <v>2164</v>
      </c>
      <c r="G59" s="11" t="s">
        <v>961</v>
      </c>
      <c r="H59" s="11" t="s">
        <v>6275</v>
      </c>
      <c r="I59" s="11" t="s">
        <v>8759</v>
      </c>
      <c r="J59" s="16" t="str">
        <f t="shared" si="3"/>
        <v>A40</v>
      </c>
      <c r="K59" s="5"/>
    </row>
    <row r="60" spans="1:11" ht="14.05" customHeight="1">
      <c r="A60" s="11" t="s">
        <v>7153</v>
      </c>
      <c r="B60" s="15">
        <v>1</v>
      </c>
      <c r="C60" s="11" t="s">
        <v>1112</v>
      </c>
      <c r="D60" s="11" t="s">
        <v>961</v>
      </c>
      <c r="E60" s="11" t="s">
        <v>7154</v>
      </c>
      <c r="F60" s="11" t="s">
        <v>1986</v>
      </c>
      <c r="G60" s="11" t="s">
        <v>961</v>
      </c>
      <c r="H60" s="11" t="s">
        <v>960</v>
      </c>
      <c r="I60" s="11" t="s">
        <v>8759</v>
      </c>
      <c r="J60" s="16" t="str">
        <f t="shared" si="3"/>
        <v>A40</v>
      </c>
      <c r="K60" s="5"/>
    </row>
    <row r="61" spans="1:11" ht="14.05" customHeight="1">
      <c r="A61" s="11" t="s">
        <v>1676</v>
      </c>
      <c r="B61" s="15">
        <v>1</v>
      </c>
      <c r="C61" s="11" t="s">
        <v>1699</v>
      </c>
      <c r="D61" s="11" t="s">
        <v>2467</v>
      </c>
      <c r="E61" s="11" t="s">
        <v>7220</v>
      </c>
      <c r="F61" s="11" t="s">
        <v>2226</v>
      </c>
      <c r="G61" s="11" t="s">
        <v>7221</v>
      </c>
      <c r="H61" s="11" t="s">
        <v>4499</v>
      </c>
      <c r="I61" s="11" t="s">
        <v>8759</v>
      </c>
      <c r="J61" s="16" t="str">
        <f t="shared" si="3"/>
        <v>A39</v>
      </c>
      <c r="K61" s="5"/>
    </row>
    <row r="62" spans="1:11" ht="14.05" customHeight="1">
      <c r="A62" s="11" t="s">
        <v>1676</v>
      </c>
      <c r="B62" s="15">
        <v>2</v>
      </c>
      <c r="C62" s="11" t="s">
        <v>920</v>
      </c>
      <c r="D62" s="11" t="s">
        <v>4004</v>
      </c>
      <c r="E62" s="11" t="s">
        <v>7219</v>
      </c>
      <c r="F62" s="11" t="s">
        <v>2129</v>
      </c>
      <c r="G62" s="11" t="s">
        <v>1680</v>
      </c>
      <c r="H62" s="11" t="s">
        <v>6204</v>
      </c>
      <c r="I62" s="11" t="s">
        <v>8759</v>
      </c>
      <c r="J62" s="16" t="str">
        <f t="shared" si="3"/>
        <v>A39</v>
      </c>
      <c r="K62" s="5"/>
    </row>
    <row r="63" spans="1:11" ht="40.75" customHeight="1">
      <c r="A63" s="11" t="s">
        <v>1673</v>
      </c>
      <c r="B63" s="15">
        <v>1</v>
      </c>
      <c r="C63" s="11" t="s">
        <v>1289</v>
      </c>
      <c r="D63" s="11" t="s">
        <v>5507</v>
      </c>
      <c r="E63" s="11" t="s">
        <v>1458</v>
      </c>
      <c r="F63" s="11" t="s">
        <v>250</v>
      </c>
      <c r="G63" s="11" t="s">
        <v>1489</v>
      </c>
      <c r="H63" s="11" t="s">
        <v>7513</v>
      </c>
      <c r="I63" s="11" t="s">
        <v>8759</v>
      </c>
      <c r="J63" s="16" t="str">
        <f t="shared" si="3"/>
        <v>A38</v>
      </c>
      <c r="K63" s="5"/>
    </row>
    <row r="64" spans="1:11" ht="40.75" customHeight="1">
      <c r="A64" s="11" t="s">
        <v>1673</v>
      </c>
      <c r="B64" s="15">
        <v>2</v>
      </c>
      <c r="C64" s="11" t="s">
        <v>1227</v>
      </c>
      <c r="D64" s="11" t="s">
        <v>5514</v>
      </c>
      <c r="E64" s="11" t="s">
        <v>1449</v>
      </c>
      <c r="F64" s="11" t="s">
        <v>254</v>
      </c>
      <c r="G64" s="11" t="s">
        <v>1674</v>
      </c>
      <c r="H64" s="11" t="s">
        <v>1675</v>
      </c>
      <c r="I64" s="11" t="s">
        <v>8759</v>
      </c>
      <c r="J64" s="16" t="str">
        <f t="shared" si="3"/>
        <v>A38</v>
      </c>
      <c r="K64" s="5"/>
    </row>
    <row r="65" spans="1:11" ht="40.75" customHeight="1">
      <c r="A65" s="11" t="s">
        <v>1664</v>
      </c>
      <c r="B65" s="15">
        <v>6</v>
      </c>
      <c r="C65" s="11" t="s">
        <v>1102</v>
      </c>
      <c r="D65" s="11" t="s">
        <v>1679</v>
      </c>
      <c r="E65" s="11" t="s">
        <v>1442</v>
      </c>
      <c r="F65" s="11" t="s">
        <v>1103</v>
      </c>
      <c r="G65" s="11" t="s">
        <v>7510</v>
      </c>
      <c r="H65" s="11" t="s">
        <v>1671</v>
      </c>
      <c r="I65" s="11" t="s">
        <v>8759</v>
      </c>
      <c r="J65" s="16" t="str">
        <f t="shared" si="3"/>
        <v>A37</v>
      </c>
      <c r="K65" s="5"/>
    </row>
    <row r="66" spans="1:11" ht="40.75" customHeight="1">
      <c r="A66" s="17" t="s">
        <v>1664</v>
      </c>
      <c r="B66" s="18">
        <v>7</v>
      </c>
      <c r="C66" s="17" t="s">
        <v>5357</v>
      </c>
      <c r="D66" s="17" t="s">
        <v>1679</v>
      </c>
      <c r="E66" s="17" t="s">
        <v>7511</v>
      </c>
      <c r="F66" s="17" t="s">
        <v>6684</v>
      </c>
      <c r="G66" s="17" t="s">
        <v>1679</v>
      </c>
      <c r="H66" s="17" t="s">
        <v>6685</v>
      </c>
      <c r="I66" s="17" t="s">
        <v>8759</v>
      </c>
      <c r="J66" s="16"/>
      <c r="K66" s="5"/>
    </row>
    <row r="67" spans="1:11" ht="40.75" customHeight="1">
      <c r="A67" s="17" t="s">
        <v>1664</v>
      </c>
      <c r="B67" s="18">
        <v>1</v>
      </c>
      <c r="C67" s="17" t="s">
        <v>1037</v>
      </c>
      <c r="D67" s="17" t="s">
        <v>5757</v>
      </c>
      <c r="E67" s="17" t="s">
        <v>1665</v>
      </c>
      <c r="F67" s="17" t="s">
        <v>541</v>
      </c>
      <c r="G67" s="17" t="s">
        <v>7216</v>
      </c>
      <c r="H67" s="17" t="s">
        <v>1666</v>
      </c>
      <c r="I67" s="17" t="s">
        <v>8759</v>
      </c>
      <c r="J67" s="16"/>
      <c r="K67" s="5"/>
    </row>
    <row r="68" spans="1:11" ht="40.75" customHeight="1">
      <c r="A68" s="11" t="s">
        <v>1664</v>
      </c>
      <c r="B68" s="15">
        <v>3</v>
      </c>
      <c r="C68" s="11" t="s">
        <v>1185</v>
      </c>
      <c r="D68" s="11" t="s">
        <v>5757</v>
      </c>
      <c r="E68" s="11" t="s">
        <v>1668</v>
      </c>
      <c r="F68" s="11" t="s">
        <v>585</v>
      </c>
      <c r="G68" s="11" t="s">
        <v>7218</v>
      </c>
      <c r="H68" s="11" t="s">
        <v>1669</v>
      </c>
      <c r="I68" s="11" t="s">
        <v>8759</v>
      </c>
      <c r="J68" s="16" t="str">
        <f t="shared" si="3"/>
        <v>A37</v>
      </c>
      <c r="K68" s="5"/>
    </row>
    <row r="69" spans="1:11" ht="40.75" customHeight="1">
      <c r="A69" s="11" t="s">
        <v>1664</v>
      </c>
      <c r="B69" s="15">
        <v>5</v>
      </c>
      <c r="C69" s="11" t="s">
        <v>1036</v>
      </c>
      <c r="D69" s="11" t="s">
        <v>1679</v>
      </c>
      <c r="E69" s="11" t="s">
        <v>1437</v>
      </c>
      <c r="F69" s="11" t="s">
        <v>5794</v>
      </c>
      <c r="G69" s="11" t="s">
        <v>1679</v>
      </c>
      <c r="H69" s="11" t="s">
        <v>1670</v>
      </c>
      <c r="I69" s="11" t="s">
        <v>8759</v>
      </c>
      <c r="J69" s="16" t="str">
        <f t="shared" si="3"/>
        <v>A37</v>
      </c>
      <c r="K69" s="5"/>
    </row>
    <row r="70" spans="1:11" ht="40.75" customHeight="1">
      <c r="A70" s="11" t="s">
        <v>1664</v>
      </c>
      <c r="B70" s="15">
        <v>2</v>
      </c>
      <c r="C70" s="11" t="s">
        <v>1050</v>
      </c>
      <c r="D70" s="11" t="s">
        <v>5757</v>
      </c>
      <c r="E70" s="11" t="s">
        <v>1440</v>
      </c>
      <c r="F70" s="11" t="s">
        <v>1051</v>
      </c>
      <c r="G70" s="11" t="s">
        <v>7217</v>
      </c>
      <c r="H70" s="11" t="s">
        <v>1667</v>
      </c>
      <c r="I70" s="11" t="s">
        <v>8759</v>
      </c>
      <c r="J70" s="16" t="str">
        <f t="shared" si="3"/>
        <v>A37</v>
      </c>
      <c r="K70" s="5"/>
    </row>
    <row r="71" spans="1:11" ht="40.75" customHeight="1">
      <c r="A71" s="11" t="s">
        <v>1664</v>
      </c>
      <c r="B71" s="15">
        <v>4</v>
      </c>
      <c r="C71" s="11" t="s">
        <v>1114</v>
      </c>
      <c r="D71" s="11" t="s">
        <v>1679</v>
      </c>
      <c r="E71" s="11" t="s">
        <v>1441</v>
      </c>
      <c r="F71" s="11" t="s">
        <v>1115</v>
      </c>
      <c r="G71" s="11" t="s">
        <v>7512</v>
      </c>
      <c r="H71" s="11" t="s">
        <v>1672</v>
      </c>
      <c r="I71" s="11" t="s">
        <v>8759</v>
      </c>
      <c r="J71" s="16" t="str">
        <f t="shared" si="3"/>
        <v>A37</v>
      </c>
      <c r="K71" s="5"/>
    </row>
    <row r="72" spans="1:11" ht="40.75" customHeight="1">
      <c r="A72" s="11" t="s">
        <v>1660</v>
      </c>
      <c r="B72" s="15">
        <v>1</v>
      </c>
      <c r="C72" s="11" t="s">
        <v>1353</v>
      </c>
      <c r="D72" s="11" t="s">
        <v>1513</v>
      </c>
      <c r="E72" s="11" t="s">
        <v>1661</v>
      </c>
      <c r="F72" s="11" t="s">
        <v>1354</v>
      </c>
      <c r="G72" s="11" t="s">
        <v>1513</v>
      </c>
      <c r="H72" s="11" t="s">
        <v>1662</v>
      </c>
      <c r="I72" s="11" t="s">
        <v>8759</v>
      </c>
      <c r="J72" s="16" t="str">
        <f t="shared" si="3"/>
        <v>A36</v>
      </c>
      <c r="K72" s="5"/>
    </row>
    <row r="73" spans="1:11" ht="40.75" customHeight="1">
      <c r="A73" s="11" t="s">
        <v>1660</v>
      </c>
      <c r="B73" s="15">
        <v>2</v>
      </c>
      <c r="C73" s="11" t="s">
        <v>1435</v>
      </c>
      <c r="D73" s="11" t="s">
        <v>1513</v>
      </c>
      <c r="E73" s="11" t="s">
        <v>1477</v>
      </c>
      <c r="F73" s="11" t="s">
        <v>1436</v>
      </c>
      <c r="G73" s="11" t="s">
        <v>1513</v>
      </c>
      <c r="H73" s="11" t="s">
        <v>1663</v>
      </c>
      <c r="I73" s="11" t="s">
        <v>8759</v>
      </c>
      <c r="J73" s="16" t="str">
        <f t="shared" si="3"/>
        <v>A36</v>
      </c>
      <c r="K73" s="5"/>
    </row>
    <row r="74" spans="1:11" ht="40.75" customHeight="1">
      <c r="A74" s="11" t="s">
        <v>1658</v>
      </c>
      <c r="B74" s="15">
        <v>1</v>
      </c>
      <c r="C74" s="11" t="s">
        <v>1413</v>
      </c>
      <c r="D74" s="11" t="s">
        <v>1485</v>
      </c>
      <c r="E74" s="11" t="s">
        <v>1472</v>
      </c>
      <c r="F74" s="11" t="s">
        <v>568</v>
      </c>
      <c r="G74" s="11" t="s">
        <v>1485</v>
      </c>
      <c r="H74" s="11" t="s">
        <v>1659</v>
      </c>
      <c r="I74" s="11" t="s">
        <v>8759</v>
      </c>
      <c r="J74" s="16" t="str">
        <f t="shared" si="3"/>
        <v>A35</v>
      </c>
      <c r="K74" s="5"/>
    </row>
    <row r="75" spans="1:11" ht="40.75" customHeight="1">
      <c r="A75" s="11" t="s">
        <v>1658</v>
      </c>
      <c r="B75" s="15">
        <v>2</v>
      </c>
      <c r="C75" s="11" t="s">
        <v>1406</v>
      </c>
      <c r="D75" s="11" t="s">
        <v>1485</v>
      </c>
      <c r="E75" s="11" t="s">
        <v>1469</v>
      </c>
      <c r="F75" s="11" t="s">
        <v>1407</v>
      </c>
      <c r="G75" s="11" t="s">
        <v>1485</v>
      </c>
      <c r="H75" s="11" t="s">
        <v>1505</v>
      </c>
      <c r="I75" s="11" t="s">
        <v>8759</v>
      </c>
      <c r="J75" s="16" t="str">
        <f t="shared" si="3"/>
        <v>A35</v>
      </c>
      <c r="K75" s="5"/>
    </row>
    <row r="76" spans="1:11" ht="40.75" customHeight="1">
      <c r="A76" s="11" t="s">
        <v>1652</v>
      </c>
      <c r="B76" s="15">
        <v>4</v>
      </c>
      <c r="C76" s="11" t="s">
        <v>1418</v>
      </c>
      <c r="D76" s="11" t="s">
        <v>1009</v>
      </c>
      <c r="E76" s="11" t="s">
        <v>1657</v>
      </c>
      <c r="F76" s="11" t="s">
        <v>590</v>
      </c>
      <c r="G76" s="11" t="s">
        <v>1009</v>
      </c>
      <c r="H76" s="11" t="s">
        <v>297</v>
      </c>
      <c r="I76" s="11" t="s">
        <v>8759</v>
      </c>
      <c r="J76" s="16" t="str">
        <f t="shared" si="3"/>
        <v>A34</v>
      </c>
      <c r="K76" s="5"/>
    </row>
    <row r="77" spans="1:11" ht="40.75" customHeight="1">
      <c r="A77" s="11" t="s">
        <v>1652</v>
      </c>
      <c r="B77" s="15">
        <v>1</v>
      </c>
      <c r="C77" s="11" t="s">
        <v>1222</v>
      </c>
      <c r="D77" s="11" t="s">
        <v>1009</v>
      </c>
      <c r="E77" s="11" t="s">
        <v>1653</v>
      </c>
      <c r="F77" s="11" t="s">
        <v>587</v>
      </c>
      <c r="G77" s="11" t="s">
        <v>1009</v>
      </c>
      <c r="H77" s="11" t="s">
        <v>297</v>
      </c>
      <c r="I77" s="11" t="s">
        <v>8759</v>
      </c>
      <c r="J77" s="16" t="str">
        <f t="shared" si="3"/>
        <v>A34</v>
      </c>
      <c r="K77" s="5"/>
    </row>
    <row r="78" spans="1:11" ht="40.75" customHeight="1">
      <c r="A78" s="11" t="s">
        <v>1652</v>
      </c>
      <c r="B78" s="15">
        <v>2</v>
      </c>
      <c r="C78" s="11" t="s">
        <v>1253</v>
      </c>
      <c r="D78" s="11" t="s">
        <v>1009</v>
      </c>
      <c r="E78" s="11" t="s">
        <v>1654</v>
      </c>
      <c r="F78" s="11" t="s">
        <v>227</v>
      </c>
      <c r="G78" s="11" t="s">
        <v>1009</v>
      </c>
      <c r="H78" s="11" t="s">
        <v>1655</v>
      </c>
      <c r="I78" s="11" t="s">
        <v>8759</v>
      </c>
      <c r="J78" s="16" t="str">
        <f t="shared" si="3"/>
        <v>A34</v>
      </c>
      <c r="K78" s="5"/>
    </row>
    <row r="79" spans="1:11" ht="40.75" customHeight="1">
      <c r="A79" s="11" t="s">
        <v>1652</v>
      </c>
      <c r="B79" s="15">
        <v>3</v>
      </c>
      <c r="C79" s="11" t="s">
        <v>1193</v>
      </c>
      <c r="D79" s="11" t="s">
        <v>1009</v>
      </c>
      <c r="E79" s="11" t="s">
        <v>1656</v>
      </c>
      <c r="F79" s="11" t="s">
        <v>1194</v>
      </c>
      <c r="G79" s="11" t="s">
        <v>1009</v>
      </c>
      <c r="H79" s="11" t="s">
        <v>297</v>
      </c>
      <c r="I79" s="11" t="s">
        <v>8759</v>
      </c>
      <c r="J79" s="16" t="str">
        <f t="shared" si="3"/>
        <v>A34</v>
      </c>
      <c r="K79" s="5"/>
    </row>
    <row r="80" spans="1:11" ht="40.75" customHeight="1">
      <c r="A80" s="11" t="s">
        <v>1648</v>
      </c>
      <c r="B80" s="15">
        <v>1</v>
      </c>
      <c r="C80" s="11" t="s">
        <v>1358</v>
      </c>
      <c r="D80" s="11" t="s">
        <v>976</v>
      </c>
      <c r="E80" s="11" t="s">
        <v>1649</v>
      </c>
      <c r="F80" s="11" t="s">
        <v>1359</v>
      </c>
      <c r="G80" s="11" t="s">
        <v>976</v>
      </c>
      <c r="H80" s="11" t="s">
        <v>1650</v>
      </c>
      <c r="I80" s="11" t="s">
        <v>8759</v>
      </c>
      <c r="J80" s="16" t="str">
        <f t="shared" si="3"/>
        <v>A33</v>
      </c>
      <c r="K80" s="5"/>
    </row>
    <row r="81" spans="1:11" ht="40.75" customHeight="1">
      <c r="A81" s="11" t="s">
        <v>1648</v>
      </c>
      <c r="B81" s="15">
        <v>2</v>
      </c>
      <c r="C81" s="11" t="s">
        <v>1351</v>
      </c>
      <c r="D81" s="11" t="s">
        <v>976</v>
      </c>
      <c r="E81" s="11" t="s">
        <v>1468</v>
      </c>
      <c r="F81" s="11" t="s">
        <v>599</v>
      </c>
      <c r="G81" s="11" t="s">
        <v>976</v>
      </c>
      <c r="H81" s="11" t="s">
        <v>1651</v>
      </c>
      <c r="I81" s="11" t="s">
        <v>8759</v>
      </c>
      <c r="J81" s="16" t="str">
        <f t="shared" si="3"/>
        <v>A33</v>
      </c>
      <c r="K81" s="5"/>
    </row>
    <row r="82" spans="1:11" ht="40.75" customHeight="1">
      <c r="A82" s="4" t="s">
        <v>1648</v>
      </c>
      <c r="B82" s="19">
        <v>3</v>
      </c>
      <c r="C82" s="4" t="s">
        <v>7506</v>
      </c>
      <c r="D82" s="4" t="s">
        <v>7507</v>
      </c>
      <c r="E82" s="4" t="s">
        <v>7508</v>
      </c>
      <c r="F82" s="4" t="s">
        <v>7506</v>
      </c>
      <c r="G82" s="4" t="s">
        <v>976</v>
      </c>
      <c r="H82" s="4" t="s">
        <v>7509</v>
      </c>
      <c r="I82" s="4" t="s">
        <v>11286</v>
      </c>
      <c r="J82" s="20"/>
      <c r="K82" s="5"/>
    </row>
    <row r="83" spans="1:11" ht="40.75" customHeight="1">
      <c r="A83" s="11" t="s">
        <v>1644</v>
      </c>
      <c r="B83" s="15">
        <v>1</v>
      </c>
      <c r="C83" s="11" t="s">
        <v>1379</v>
      </c>
      <c r="D83" s="11" t="s">
        <v>1009</v>
      </c>
      <c r="E83" s="11" t="s">
        <v>1645</v>
      </c>
      <c r="F83" s="11" t="s">
        <v>376</v>
      </c>
      <c r="G83" s="11" t="s">
        <v>1009</v>
      </c>
      <c r="H83" s="11" t="s">
        <v>1646</v>
      </c>
      <c r="I83" s="11" t="s">
        <v>8759</v>
      </c>
      <c r="J83" s="16" t="str">
        <f t="shared" ref="J83:J120" si="4">A83</f>
        <v>A32</v>
      </c>
      <c r="K83" s="5"/>
    </row>
    <row r="84" spans="1:11" ht="40.75" customHeight="1">
      <c r="A84" s="11" t="s">
        <v>1644</v>
      </c>
      <c r="B84" s="15">
        <v>2</v>
      </c>
      <c r="C84" s="11" t="s">
        <v>1341</v>
      </c>
      <c r="D84" s="11" t="s">
        <v>1009</v>
      </c>
      <c r="E84" s="11" t="s">
        <v>1647</v>
      </c>
      <c r="F84" s="11" t="s">
        <v>532</v>
      </c>
      <c r="G84" s="11" t="s">
        <v>1009</v>
      </c>
      <c r="H84" s="11" t="s">
        <v>1492</v>
      </c>
      <c r="I84" s="11" t="s">
        <v>8759</v>
      </c>
      <c r="J84" s="16" t="str">
        <f t="shared" si="4"/>
        <v>A32</v>
      </c>
      <c r="K84" s="5"/>
    </row>
    <row r="85" spans="1:11" ht="40.75" customHeight="1">
      <c r="A85" s="11" t="s">
        <v>1641</v>
      </c>
      <c r="B85" s="15">
        <v>1</v>
      </c>
      <c r="C85" s="11" t="s">
        <v>1371</v>
      </c>
      <c r="D85" s="11" t="s">
        <v>1009</v>
      </c>
      <c r="E85" s="11" t="s">
        <v>1365</v>
      </c>
      <c r="F85" s="11" t="s">
        <v>372</v>
      </c>
      <c r="G85" s="11" t="s">
        <v>1009</v>
      </c>
      <c r="H85" s="11" t="s">
        <v>1642</v>
      </c>
      <c r="I85" s="11" t="s">
        <v>8759</v>
      </c>
      <c r="J85" s="16" t="str">
        <f t="shared" si="4"/>
        <v>A31</v>
      </c>
      <c r="K85" s="5"/>
    </row>
    <row r="86" spans="1:11" ht="40.75" customHeight="1">
      <c r="A86" s="11" t="s">
        <v>1641</v>
      </c>
      <c r="B86" s="15">
        <v>2</v>
      </c>
      <c r="C86" s="11" t="s">
        <v>1346</v>
      </c>
      <c r="D86" s="11" t="s">
        <v>1009</v>
      </c>
      <c r="E86" s="11" t="s">
        <v>1350</v>
      </c>
      <c r="F86" s="11" t="s">
        <v>496</v>
      </c>
      <c r="G86" s="11" t="s">
        <v>1009</v>
      </c>
      <c r="H86" s="11" t="s">
        <v>1643</v>
      </c>
      <c r="I86" s="11" t="s">
        <v>8759</v>
      </c>
      <c r="J86" s="16" t="str">
        <f t="shared" si="4"/>
        <v>A31</v>
      </c>
      <c r="K86" s="5"/>
    </row>
    <row r="87" spans="1:11" ht="64" customHeight="1">
      <c r="A87" s="11" t="s">
        <v>1629</v>
      </c>
      <c r="B87" s="15">
        <v>6</v>
      </c>
      <c r="C87" s="11" t="s">
        <v>1344</v>
      </c>
      <c r="D87" s="11" t="s">
        <v>461</v>
      </c>
      <c r="E87" s="11" t="s">
        <v>1465</v>
      </c>
      <c r="F87" s="11" t="s">
        <v>493</v>
      </c>
      <c r="G87" s="11" t="s">
        <v>1630</v>
      </c>
      <c r="H87" s="11" t="s">
        <v>1632</v>
      </c>
      <c r="I87" s="11" t="s">
        <v>8759</v>
      </c>
      <c r="J87" s="16" t="str">
        <f t="shared" si="4"/>
        <v>A30</v>
      </c>
      <c r="K87" s="5"/>
    </row>
    <row r="88" spans="1:11" ht="64" customHeight="1">
      <c r="A88" s="11" t="s">
        <v>1629</v>
      </c>
      <c r="B88" s="15">
        <v>2</v>
      </c>
      <c r="C88" s="11" t="s">
        <v>1305</v>
      </c>
      <c r="D88" s="11" t="s">
        <v>1630</v>
      </c>
      <c r="E88" s="11" t="s">
        <v>1635</v>
      </c>
      <c r="F88" s="11" t="s">
        <v>392</v>
      </c>
      <c r="G88" s="11" t="s">
        <v>461</v>
      </c>
      <c r="H88" s="11" t="s">
        <v>1634</v>
      </c>
      <c r="I88" s="11" t="s">
        <v>8759</v>
      </c>
      <c r="J88" s="16" t="str">
        <f t="shared" si="4"/>
        <v>A30</v>
      </c>
      <c r="K88" s="5"/>
    </row>
    <row r="89" spans="1:11" ht="40.75" customHeight="1">
      <c r="A89" s="11" t="s">
        <v>1629</v>
      </c>
      <c r="B89" s="15">
        <v>5</v>
      </c>
      <c r="C89" s="11" t="s">
        <v>1291</v>
      </c>
      <c r="D89" s="11" t="s">
        <v>1630</v>
      </c>
      <c r="E89" s="11" t="s">
        <v>1639</v>
      </c>
      <c r="F89" s="11" t="s">
        <v>1292</v>
      </c>
      <c r="G89" s="11" t="s">
        <v>461</v>
      </c>
      <c r="H89" s="11" t="s">
        <v>1640</v>
      </c>
      <c r="I89" s="11" t="s">
        <v>8759</v>
      </c>
      <c r="J89" s="16" t="str">
        <f t="shared" si="4"/>
        <v>A30</v>
      </c>
      <c r="K89" s="5"/>
    </row>
    <row r="90" spans="1:11" ht="40.75" customHeight="1">
      <c r="A90" s="11" t="s">
        <v>1629</v>
      </c>
      <c r="B90" s="15">
        <v>3</v>
      </c>
      <c r="C90" s="11" t="s">
        <v>1261</v>
      </c>
      <c r="D90" s="11" t="s">
        <v>1630</v>
      </c>
      <c r="E90" s="11" t="s">
        <v>1454</v>
      </c>
      <c r="F90" s="11" t="s">
        <v>423</v>
      </c>
      <c r="G90" s="11" t="s">
        <v>461</v>
      </c>
      <c r="H90" s="11" t="s">
        <v>1636</v>
      </c>
      <c r="I90" s="11" t="s">
        <v>8759</v>
      </c>
      <c r="J90" s="16" t="str">
        <f t="shared" si="4"/>
        <v>A30</v>
      </c>
      <c r="K90" s="5"/>
    </row>
    <row r="91" spans="1:11" ht="51.25" customHeight="1">
      <c r="A91" s="11" t="s">
        <v>1629</v>
      </c>
      <c r="B91" s="15">
        <v>7</v>
      </c>
      <c r="C91" s="11" t="s">
        <v>1431</v>
      </c>
      <c r="D91" s="11" t="s">
        <v>1630</v>
      </c>
      <c r="E91" s="11" t="s">
        <v>1475</v>
      </c>
      <c r="F91" s="11" t="s">
        <v>683</v>
      </c>
      <c r="G91" s="11" t="s">
        <v>1630</v>
      </c>
      <c r="H91" s="11" t="s">
        <v>1631</v>
      </c>
      <c r="I91" s="11" t="s">
        <v>8759</v>
      </c>
      <c r="J91" s="16" t="str">
        <f t="shared" si="4"/>
        <v>A30</v>
      </c>
      <c r="K91" s="5"/>
    </row>
    <row r="92" spans="1:11" ht="40.75" customHeight="1">
      <c r="A92" s="11" t="s">
        <v>1629</v>
      </c>
      <c r="B92" s="15">
        <v>1</v>
      </c>
      <c r="C92" s="11" t="s">
        <v>1283</v>
      </c>
      <c r="D92" s="11" t="s">
        <v>1630</v>
      </c>
      <c r="E92" s="11" t="s">
        <v>1633</v>
      </c>
      <c r="F92" s="11" t="s">
        <v>390</v>
      </c>
      <c r="G92" s="11" t="s">
        <v>461</v>
      </c>
      <c r="H92" s="11" t="s">
        <v>1634</v>
      </c>
      <c r="I92" s="11" t="s">
        <v>8759</v>
      </c>
      <c r="J92" s="16" t="str">
        <f t="shared" si="4"/>
        <v>A30</v>
      </c>
      <c r="K92" s="5"/>
    </row>
    <row r="93" spans="1:11" ht="40.75" customHeight="1">
      <c r="A93" s="11" t="s">
        <v>1629</v>
      </c>
      <c r="B93" s="15">
        <v>4</v>
      </c>
      <c r="C93" s="11" t="s">
        <v>1257</v>
      </c>
      <c r="D93" s="11" t="s">
        <v>1630</v>
      </c>
      <c r="E93" s="11" t="s">
        <v>1637</v>
      </c>
      <c r="F93" s="11" t="s">
        <v>1258</v>
      </c>
      <c r="G93" s="11" t="s">
        <v>461</v>
      </c>
      <c r="H93" s="11" t="s">
        <v>1638</v>
      </c>
      <c r="I93" s="11" t="s">
        <v>8759</v>
      </c>
      <c r="J93" s="16" t="str">
        <f t="shared" si="4"/>
        <v>A30</v>
      </c>
      <c r="K93" s="5"/>
    </row>
    <row r="94" spans="1:11" ht="64" customHeight="1">
      <c r="A94" s="11" t="s">
        <v>1623</v>
      </c>
      <c r="B94" s="15">
        <v>4</v>
      </c>
      <c r="C94" s="11" t="s">
        <v>1345</v>
      </c>
      <c r="D94" s="11" t="s">
        <v>1557</v>
      </c>
      <c r="E94" s="11" t="s">
        <v>1464</v>
      </c>
      <c r="F94" s="11" t="s">
        <v>489</v>
      </c>
      <c r="G94" s="11" t="s">
        <v>1557</v>
      </c>
      <c r="H94" s="11" t="s">
        <v>1624</v>
      </c>
      <c r="I94" s="11" t="s">
        <v>8759</v>
      </c>
      <c r="J94" s="16" t="str">
        <f t="shared" si="4"/>
        <v>A29</v>
      </c>
      <c r="K94" s="5"/>
    </row>
    <row r="95" spans="1:11" ht="40.75" customHeight="1">
      <c r="A95" s="11" t="s">
        <v>1623</v>
      </c>
      <c r="B95" s="15">
        <v>3</v>
      </c>
      <c r="C95" s="11" t="s">
        <v>1357</v>
      </c>
      <c r="D95" s="11" t="s">
        <v>1557</v>
      </c>
      <c r="E95" s="11" t="s">
        <v>1466</v>
      </c>
      <c r="F95" s="11" t="s">
        <v>455</v>
      </c>
      <c r="G95" s="11" t="s">
        <v>1557</v>
      </c>
      <c r="H95" s="11" t="s">
        <v>1628</v>
      </c>
      <c r="I95" s="11" t="s">
        <v>8759</v>
      </c>
      <c r="J95" s="16" t="str">
        <f t="shared" si="4"/>
        <v>A29</v>
      </c>
      <c r="K95" s="5"/>
    </row>
    <row r="96" spans="1:11" ht="40.75" customHeight="1">
      <c r="A96" s="11" t="s">
        <v>1623</v>
      </c>
      <c r="B96" s="15">
        <v>2</v>
      </c>
      <c r="C96" s="11" t="s">
        <v>1286</v>
      </c>
      <c r="D96" s="11" t="s">
        <v>5646</v>
      </c>
      <c r="E96" s="11" t="s">
        <v>1457</v>
      </c>
      <c r="F96" s="11" t="s">
        <v>1287</v>
      </c>
      <c r="G96" s="11" t="s">
        <v>1557</v>
      </c>
      <c r="H96" s="11" t="s">
        <v>1627</v>
      </c>
      <c r="I96" s="11" t="s">
        <v>8759</v>
      </c>
      <c r="J96" s="16" t="str">
        <f t="shared" si="4"/>
        <v>A29</v>
      </c>
      <c r="K96" s="5"/>
    </row>
    <row r="97" spans="1:11" ht="40.75" customHeight="1">
      <c r="A97" s="11" t="s">
        <v>1623</v>
      </c>
      <c r="B97" s="15">
        <v>1</v>
      </c>
      <c r="C97" s="11" t="s">
        <v>1303</v>
      </c>
      <c r="D97" s="11" t="s">
        <v>5646</v>
      </c>
      <c r="E97" s="11" t="s">
        <v>1625</v>
      </c>
      <c r="F97" s="11" t="s">
        <v>1304</v>
      </c>
      <c r="G97" s="11" t="s">
        <v>1557</v>
      </c>
      <c r="H97" s="11" t="s">
        <v>1626</v>
      </c>
      <c r="I97" s="11" t="s">
        <v>8759</v>
      </c>
      <c r="J97" s="16" t="str">
        <f t="shared" si="4"/>
        <v>A29</v>
      </c>
      <c r="K97" s="5"/>
    </row>
    <row r="98" spans="1:11" ht="40.75" customHeight="1">
      <c r="A98" s="11" t="s">
        <v>1621</v>
      </c>
      <c r="B98" s="15">
        <v>1</v>
      </c>
      <c r="C98" s="11" t="s">
        <v>1052</v>
      </c>
      <c r="D98" s="11" t="s">
        <v>1009</v>
      </c>
      <c r="E98" s="11" t="s">
        <v>1622</v>
      </c>
      <c r="F98" s="11" t="s">
        <v>525</v>
      </c>
      <c r="G98" s="11" t="s">
        <v>1009</v>
      </c>
      <c r="H98" s="11" t="s">
        <v>297</v>
      </c>
      <c r="I98" s="11" t="s">
        <v>8759</v>
      </c>
      <c r="J98" s="16" t="str">
        <f t="shared" si="4"/>
        <v>A28</v>
      </c>
      <c r="K98" s="5"/>
    </row>
    <row r="99" spans="1:11" ht="40.75" customHeight="1">
      <c r="A99" s="11" t="s">
        <v>1621</v>
      </c>
      <c r="B99" s="15">
        <v>2</v>
      </c>
      <c r="C99" s="11" t="s">
        <v>528</v>
      </c>
      <c r="D99" s="11" t="s">
        <v>1009</v>
      </c>
      <c r="E99" s="11" t="s">
        <v>1620</v>
      </c>
      <c r="F99" s="11" t="s">
        <v>527</v>
      </c>
      <c r="G99" s="11" t="s">
        <v>1009</v>
      </c>
      <c r="H99" s="11" t="s">
        <v>297</v>
      </c>
      <c r="I99" s="11" t="s">
        <v>8759</v>
      </c>
      <c r="J99" s="16" t="str">
        <f t="shared" si="4"/>
        <v>A28</v>
      </c>
      <c r="K99" s="5"/>
    </row>
    <row r="100" spans="1:11" ht="40.75" customHeight="1">
      <c r="A100" s="11" t="s">
        <v>1612</v>
      </c>
      <c r="B100" s="15">
        <v>2</v>
      </c>
      <c r="C100" s="11" t="s">
        <v>1405</v>
      </c>
      <c r="D100" s="11" t="s">
        <v>1009</v>
      </c>
      <c r="E100" s="11" t="s">
        <v>1614</v>
      </c>
      <c r="F100" s="11" t="s">
        <v>618</v>
      </c>
      <c r="G100" s="11" t="s">
        <v>1009</v>
      </c>
      <c r="H100" s="11" t="s">
        <v>1615</v>
      </c>
      <c r="I100" s="11" t="s">
        <v>8759</v>
      </c>
      <c r="J100" s="16" t="str">
        <f t="shared" si="4"/>
        <v>A27</v>
      </c>
      <c r="K100" s="5"/>
    </row>
    <row r="101" spans="1:11" ht="40.75" customHeight="1">
      <c r="A101" s="11" t="s">
        <v>1612</v>
      </c>
      <c r="B101" s="15">
        <v>3</v>
      </c>
      <c r="C101" s="11" t="s">
        <v>1427</v>
      </c>
      <c r="D101" s="11" t="s">
        <v>1009</v>
      </c>
      <c r="E101" s="11" t="s">
        <v>1616</v>
      </c>
      <c r="F101" s="11" t="s">
        <v>704</v>
      </c>
      <c r="G101" s="11" t="s">
        <v>1009</v>
      </c>
      <c r="H101" s="11" t="s">
        <v>1617</v>
      </c>
      <c r="I101" s="11" t="s">
        <v>8759</v>
      </c>
      <c r="J101" s="16" t="str">
        <f t="shared" si="4"/>
        <v>A27</v>
      </c>
      <c r="K101" s="5"/>
    </row>
    <row r="102" spans="1:11" ht="40.75" customHeight="1">
      <c r="A102" s="11" t="s">
        <v>1612</v>
      </c>
      <c r="B102" s="15">
        <v>1</v>
      </c>
      <c r="C102" s="11" t="s">
        <v>1276</v>
      </c>
      <c r="D102" s="11" t="s">
        <v>1009</v>
      </c>
      <c r="E102" s="11" t="s">
        <v>1613</v>
      </c>
      <c r="F102" s="11" t="s">
        <v>586</v>
      </c>
      <c r="G102" s="11" t="s">
        <v>1009</v>
      </c>
      <c r="H102" s="11" t="s">
        <v>297</v>
      </c>
      <c r="I102" s="11" t="s">
        <v>8759</v>
      </c>
      <c r="J102" s="16" t="str">
        <f t="shared" si="4"/>
        <v>A27</v>
      </c>
      <c r="K102" s="5"/>
    </row>
    <row r="103" spans="1:11" ht="40.75" customHeight="1">
      <c r="A103" s="11" t="s">
        <v>1612</v>
      </c>
      <c r="B103" s="15">
        <v>4</v>
      </c>
      <c r="C103" s="11" t="s">
        <v>1264</v>
      </c>
      <c r="D103" s="11" t="s">
        <v>1009</v>
      </c>
      <c r="E103" s="11" t="s">
        <v>1618</v>
      </c>
      <c r="F103" s="11" t="s">
        <v>295</v>
      </c>
      <c r="G103" s="11" t="s">
        <v>1009</v>
      </c>
      <c r="H103" s="11" t="s">
        <v>1619</v>
      </c>
      <c r="I103" s="11" t="s">
        <v>8759</v>
      </c>
      <c r="J103" s="16" t="str">
        <f t="shared" si="4"/>
        <v>A27</v>
      </c>
      <c r="K103" s="5"/>
    </row>
    <row r="104" spans="1:11" ht="40.75" customHeight="1">
      <c r="A104" s="11" t="s">
        <v>1612</v>
      </c>
      <c r="B104" s="15">
        <v>5</v>
      </c>
      <c r="C104" s="11" t="s">
        <v>528</v>
      </c>
      <c r="D104" s="11" t="s">
        <v>1009</v>
      </c>
      <c r="E104" s="11" t="s">
        <v>1620</v>
      </c>
      <c r="F104" s="11" t="s">
        <v>527</v>
      </c>
      <c r="G104" s="11" t="s">
        <v>1009</v>
      </c>
      <c r="H104" s="11" t="s">
        <v>297</v>
      </c>
      <c r="I104" s="11" t="s">
        <v>8759</v>
      </c>
      <c r="J104" s="16" t="str">
        <f t="shared" si="4"/>
        <v>A27</v>
      </c>
      <c r="K104" s="5"/>
    </row>
    <row r="105" spans="1:11" ht="40.75" customHeight="1">
      <c r="A105" s="11" t="s">
        <v>1610</v>
      </c>
      <c r="B105" s="15">
        <v>2</v>
      </c>
      <c r="C105" s="11" t="s">
        <v>1191</v>
      </c>
      <c r="D105" s="11" t="s">
        <v>1009</v>
      </c>
      <c r="E105" s="11" t="s">
        <v>1190</v>
      </c>
      <c r="F105" s="11" t="s">
        <v>1192</v>
      </c>
      <c r="G105" s="11" t="s">
        <v>1009</v>
      </c>
      <c r="H105" s="11" t="s">
        <v>1609</v>
      </c>
      <c r="I105" s="11" t="s">
        <v>8759</v>
      </c>
      <c r="J105" s="16" t="str">
        <f t="shared" si="4"/>
        <v>A26</v>
      </c>
      <c r="K105" s="5"/>
    </row>
    <row r="106" spans="1:11" ht="40.75" customHeight="1">
      <c r="A106" s="11" t="s">
        <v>1610</v>
      </c>
      <c r="B106" s="15">
        <v>1</v>
      </c>
      <c r="C106" s="11" t="s">
        <v>1038</v>
      </c>
      <c r="D106" s="11" t="s">
        <v>1009</v>
      </c>
      <c r="E106" s="11" t="s">
        <v>1039</v>
      </c>
      <c r="F106" s="11" t="s">
        <v>514</v>
      </c>
      <c r="G106" s="11" t="s">
        <v>1009</v>
      </c>
      <c r="H106" s="11" t="s">
        <v>1611</v>
      </c>
      <c r="I106" s="11" t="s">
        <v>8759</v>
      </c>
      <c r="J106" s="16" t="str">
        <f t="shared" si="4"/>
        <v>A26</v>
      </c>
      <c r="K106" s="5"/>
    </row>
    <row r="107" spans="1:11" ht="40.75" customHeight="1">
      <c r="A107" s="11" t="s">
        <v>1606</v>
      </c>
      <c r="B107" s="15">
        <v>1</v>
      </c>
      <c r="C107" s="11" t="s">
        <v>1408</v>
      </c>
      <c r="D107" s="11" t="s">
        <v>1009</v>
      </c>
      <c r="E107" s="11" t="s">
        <v>1470</v>
      </c>
      <c r="F107" s="11" t="s">
        <v>620</v>
      </c>
      <c r="G107" s="11" t="s">
        <v>1009</v>
      </c>
      <c r="H107" s="11" t="s">
        <v>1607</v>
      </c>
      <c r="I107" s="11" t="s">
        <v>8759</v>
      </c>
      <c r="J107" s="16" t="str">
        <f t="shared" si="4"/>
        <v>A25</v>
      </c>
      <c r="K107" s="5"/>
    </row>
    <row r="108" spans="1:11" ht="40.75" customHeight="1">
      <c r="A108" s="11" t="s">
        <v>1606</v>
      </c>
      <c r="B108" s="15">
        <v>2</v>
      </c>
      <c r="C108" s="11" t="s">
        <v>1426</v>
      </c>
      <c r="D108" s="11" t="s">
        <v>1009</v>
      </c>
      <c r="E108" s="11" t="s">
        <v>1476</v>
      </c>
      <c r="F108" s="11" t="s">
        <v>702</v>
      </c>
      <c r="G108" s="11" t="s">
        <v>1009</v>
      </c>
      <c r="H108" s="11" t="s">
        <v>1608</v>
      </c>
      <c r="I108" s="11" t="s">
        <v>8759</v>
      </c>
      <c r="J108" s="16" t="str">
        <f t="shared" si="4"/>
        <v>A25</v>
      </c>
      <c r="K108" s="5"/>
    </row>
    <row r="109" spans="1:11" ht="40.75" customHeight="1">
      <c r="A109" s="11" t="s">
        <v>1606</v>
      </c>
      <c r="B109" s="15">
        <v>3</v>
      </c>
      <c r="C109" s="11" t="s">
        <v>1191</v>
      </c>
      <c r="D109" s="11" t="s">
        <v>1009</v>
      </c>
      <c r="E109" s="11" t="s">
        <v>1190</v>
      </c>
      <c r="F109" s="11" t="s">
        <v>1192</v>
      </c>
      <c r="G109" s="11" t="s">
        <v>1009</v>
      </c>
      <c r="H109" s="11" t="s">
        <v>1609</v>
      </c>
      <c r="I109" s="11" t="s">
        <v>8759</v>
      </c>
      <c r="J109" s="16" t="str">
        <f t="shared" si="4"/>
        <v>A25</v>
      </c>
      <c r="K109" s="5"/>
    </row>
    <row r="110" spans="1:11" ht="40.75" customHeight="1">
      <c r="A110" s="11" t="s">
        <v>1605</v>
      </c>
      <c r="B110" s="15">
        <v>1</v>
      </c>
      <c r="C110" s="11" t="s">
        <v>1058</v>
      </c>
      <c r="D110" s="11" t="s">
        <v>1009</v>
      </c>
      <c r="E110" s="11" t="s">
        <v>1054</v>
      </c>
      <c r="F110" s="11" t="s">
        <v>516</v>
      </c>
      <c r="G110" s="11" t="s">
        <v>1009</v>
      </c>
      <c r="H110" s="11" t="s">
        <v>297</v>
      </c>
      <c r="I110" s="11" t="s">
        <v>8759</v>
      </c>
      <c r="J110" s="16" t="str">
        <f t="shared" si="4"/>
        <v>A24</v>
      </c>
      <c r="K110" s="5"/>
    </row>
    <row r="111" spans="1:11" ht="40.75" customHeight="1">
      <c r="A111" s="11" t="s">
        <v>1605</v>
      </c>
      <c r="B111" s="15">
        <v>2</v>
      </c>
      <c r="C111" s="11" t="s">
        <v>1183</v>
      </c>
      <c r="D111" s="11" t="s">
        <v>1009</v>
      </c>
      <c r="E111" s="11" t="s">
        <v>1061</v>
      </c>
      <c r="F111" s="11" t="s">
        <v>523</v>
      </c>
      <c r="G111" s="11" t="s">
        <v>1009</v>
      </c>
      <c r="H111" s="11" t="s">
        <v>297</v>
      </c>
      <c r="I111" s="11" t="s">
        <v>8759</v>
      </c>
      <c r="J111" s="16" t="str">
        <f t="shared" si="4"/>
        <v>A24</v>
      </c>
      <c r="K111" s="5"/>
    </row>
    <row r="112" spans="1:11" ht="40.75" customHeight="1">
      <c r="A112" s="11" t="s">
        <v>1602</v>
      </c>
      <c r="B112" s="15">
        <v>2</v>
      </c>
      <c r="C112" s="11" t="s">
        <v>1410</v>
      </c>
      <c r="D112" s="11" t="s">
        <v>1009</v>
      </c>
      <c r="E112" s="11" t="s">
        <v>1471</v>
      </c>
      <c r="F112" s="11" t="s">
        <v>1411</v>
      </c>
      <c r="G112" s="11" t="s">
        <v>1009</v>
      </c>
      <c r="H112" s="11" t="s">
        <v>297</v>
      </c>
      <c r="I112" s="11" t="s">
        <v>8759</v>
      </c>
      <c r="J112" s="16" t="str">
        <f t="shared" si="4"/>
        <v>A23</v>
      </c>
      <c r="K112" s="5"/>
    </row>
    <row r="113" spans="1:11" ht="40.75" customHeight="1">
      <c r="A113" s="11" t="s">
        <v>1602</v>
      </c>
      <c r="B113" s="15">
        <v>3</v>
      </c>
      <c r="C113" s="11" t="s">
        <v>1434</v>
      </c>
      <c r="D113" s="11" t="s">
        <v>1009</v>
      </c>
      <c r="E113" s="11" t="s">
        <v>1474</v>
      </c>
      <c r="F113" s="11" t="s">
        <v>691</v>
      </c>
      <c r="G113" s="11" t="s">
        <v>1009</v>
      </c>
      <c r="H113" s="11" t="s">
        <v>297</v>
      </c>
      <c r="I113" s="11" t="s">
        <v>8759</v>
      </c>
      <c r="J113" s="16" t="str">
        <f t="shared" si="4"/>
        <v>A23</v>
      </c>
      <c r="K113" s="5"/>
    </row>
    <row r="114" spans="1:11" ht="40.75" customHeight="1">
      <c r="A114" s="11" t="s">
        <v>1602</v>
      </c>
      <c r="B114" s="15">
        <v>1</v>
      </c>
      <c r="C114" s="11" t="s">
        <v>1273</v>
      </c>
      <c r="D114" s="11" t="s">
        <v>1009</v>
      </c>
      <c r="E114" s="11" t="s">
        <v>1275</v>
      </c>
      <c r="F114" s="11" t="s">
        <v>1274</v>
      </c>
      <c r="G114" s="11" t="s">
        <v>1009</v>
      </c>
      <c r="H114" s="11" t="s">
        <v>297</v>
      </c>
      <c r="I114" s="11" t="s">
        <v>8759</v>
      </c>
      <c r="J114" s="16" t="str">
        <f t="shared" si="4"/>
        <v>A23</v>
      </c>
      <c r="K114" s="5"/>
    </row>
    <row r="115" spans="1:11" ht="40.75" customHeight="1">
      <c r="A115" s="11" t="s">
        <v>1602</v>
      </c>
      <c r="B115" s="15">
        <v>5</v>
      </c>
      <c r="C115" s="11" t="s">
        <v>1232</v>
      </c>
      <c r="D115" s="11" t="s">
        <v>7502</v>
      </c>
      <c r="E115" s="11" t="s">
        <v>1233</v>
      </c>
      <c r="F115" s="11" t="s">
        <v>200</v>
      </c>
      <c r="G115" s="11" t="s">
        <v>1009</v>
      </c>
      <c r="H115" s="11" t="s">
        <v>1604</v>
      </c>
      <c r="I115" s="11" t="s">
        <v>8759</v>
      </c>
      <c r="J115" s="16" t="str">
        <f t="shared" si="4"/>
        <v>A23</v>
      </c>
      <c r="K115" s="5"/>
    </row>
    <row r="116" spans="1:11" ht="40.75" customHeight="1">
      <c r="A116" s="11" t="s">
        <v>1602</v>
      </c>
      <c r="B116" s="15">
        <v>4</v>
      </c>
      <c r="C116" s="11" t="s">
        <v>1208</v>
      </c>
      <c r="D116" s="11" t="s">
        <v>1009</v>
      </c>
      <c r="E116" s="11" t="s">
        <v>1213</v>
      </c>
      <c r="F116" s="11" t="s">
        <v>1209</v>
      </c>
      <c r="G116" s="11" t="s">
        <v>1009</v>
      </c>
      <c r="H116" s="11" t="s">
        <v>1603</v>
      </c>
      <c r="I116" s="11" t="s">
        <v>8759</v>
      </c>
      <c r="J116" s="16" t="str">
        <f t="shared" si="4"/>
        <v>A23</v>
      </c>
      <c r="K116" s="5"/>
    </row>
    <row r="117" spans="1:11" ht="40.75" customHeight="1">
      <c r="A117" s="11" t="s">
        <v>1602</v>
      </c>
      <c r="B117" s="15">
        <v>6</v>
      </c>
      <c r="C117" s="11" t="s">
        <v>1183</v>
      </c>
      <c r="D117" s="11" t="s">
        <v>1009</v>
      </c>
      <c r="E117" s="11" t="s">
        <v>1061</v>
      </c>
      <c r="F117" s="11" t="s">
        <v>7215</v>
      </c>
      <c r="G117" s="11" t="s">
        <v>1009</v>
      </c>
      <c r="H117" s="11" t="s">
        <v>297</v>
      </c>
      <c r="I117" s="11" t="s">
        <v>8759</v>
      </c>
      <c r="J117" s="16" t="str">
        <f t="shared" si="4"/>
        <v>A23</v>
      </c>
      <c r="K117" s="5"/>
    </row>
    <row r="118" spans="1:11" ht="51.25" customHeight="1">
      <c r="A118" s="11" t="s">
        <v>1602</v>
      </c>
      <c r="B118" s="15">
        <v>4</v>
      </c>
      <c r="C118" s="11" t="s">
        <v>1202</v>
      </c>
      <c r="D118" s="11" t="s">
        <v>1009</v>
      </c>
      <c r="E118" s="11" t="s">
        <v>7503</v>
      </c>
      <c r="F118" s="11" t="s">
        <v>3957</v>
      </c>
      <c r="G118" s="11" t="s">
        <v>7504</v>
      </c>
      <c r="H118" s="11" t="s">
        <v>7505</v>
      </c>
      <c r="I118" s="11" t="s">
        <v>8759</v>
      </c>
      <c r="J118" s="16" t="str">
        <f t="shared" si="4"/>
        <v>A23</v>
      </c>
      <c r="K118" s="5"/>
    </row>
    <row r="119" spans="1:11" ht="40.75" customHeight="1">
      <c r="A119" s="11" t="s">
        <v>1597</v>
      </c>
      <c r="B119" s="15">
        <v>1</v>
      </c>
      <c r="C119" s="11" t="s">
        <v>1201</v>
      </c>
      <c r="D119" s="11" t="s">
        <v>1599</v>
      </c>
      <c r="E119" s="11" t="s">
        <v>1598</v>
      </c>
      <c r="F119" s="11" t="s">
        <v>180</v>
      </c>
      <c r="G119" s="11" t="s">
        <v>1599</v>
      </c>
      <c r="H119" s="11" t="s">
        <v>1600</v>
      </c>
      <c r="I119" s="11" t="s">
        <v>8759</v>
      </c>
      <c r="J119" s="16" t="str">
        <f t="shared" si="4"/>
        <v>A22</v>
      </c>
      <c r="K119" s="5"/>
    </row>
    <row r="120" spans="1:11" ht="40.75" customHeight="1">
      <c r="A120" s="11" t="s">
        <v>1597</v>
      </c>
      <c r="B120" s="15">
        <v>2</v>
      </c>
      <c r="C120" s="11" t="s">
        <v>1043</v>
      </c>
      <c r="D120" s="11" t="s">
        <v>1599</v>
      </c>
      <c r="E120" s="11" t="s">
        <v>1438</v>
      </c>
      <c r="F120" s="11" t="s">
        <v>1044</v>
      </c>
      <c r="G120" s="11" t="s">
        <v>1599</v>
      </c>
      <c r="H120" s="11" t="s">
        <v>1601</v>
      </c>
      <c r="I120" s="11" t="s">
        <v>8759</v>
      </c>
      <c r="J120" s="16" t="str">
        <f t="shared" si="4"/>
        <v>A22</v>
      </c>
      <c r="K120" s="5"/>
    </row>
    <row r="121" spans="1:11" ht="40.75" customHeight="1">
      <c r="A121" s="4" t="s">
        <v>1594</v>
      </c>
      <c r="B121" s="19">
        <v>1</v>
      </c>
      <c r="C121" s="4" t="s">
        <v>1186</v>
      </c>
      <c r="D121" s="4" t="s">
        <v>957</v>
      </c>
      <c r="E121" s="4" t="s">
        <v>1595</v>
      </c>
      <c r="F121" s="4" t="s">
        <v>521</v>
      </c>
      <c r="G121" s="4" t="s">
        <v>957</v>
      </c>
      <c r="H121" s="4" t="s">
        <v>1596</v>
      </c>
      <c r="I121" s="4" t="s">
        <v>8759</v>
      </c>
      <c r="J121" s="20"/>
      <c r="K121" s="5"/>
    </row>
    <row r="122" spans="1:11" ht="40.75" customHeight="1">
      <c r="A122" s="4" t="s">
        <v>1594</v>
      </c>
      <c r="B122" s="19">
        <v>2</v>
      </c>
      <c r="C122" s="4" t="s">
        <v>1048</v>
      </c>
      <c r="D122" s="4" t="s">
        <v>957</v>
      </c>
      <c r="E122" s="4" t="s">
        <v>1439</v>
      </c>
      <c r="F122" s="4" t="s">
        <v>1049</v>
      </c>
      <c r="G122" s="4" t="s">
        <v>957</v>
      </c>
      <c r="H122" s="4" t="s">
        <v>1596</v>
      </c>
      <c r="I122" s="4" t="s">
        <v>8759</v>
      </c>
      <c r="J122" s="20"/>
      <c r="K122" s="5"/>
    </row>
    <row r="123" spans="1:11" ht="40.75" customHeight="1">
      <c r="A123" s="11" t="s">
        <v>1588</v>
      </c>
      <c r="B123" s="15">
        <v>2</v>
      </c>
      <c r="C123" s="11" t="s">
        <v>1062</v>
      </c>
      <c r="D123" s="11" t="s">
        <v>7501</v>
      </c>
      <c r="E123" s="11" t="s">
        <v>1592</v>
      </c>
      <c r="F123" s="11" t="s">
        <v>1063</v>
      </c>
      <c r="G123" s="11" t="s">
        <v>1590</v>
      </c>
      <c r="H123" s="11" t="s">
        <v>1593</v>
      </c>
      <c r="I123" s="11" t="s">
        <v>8759</v>
      </c>
      <c r="J123" s="16" t="str">
        <f>A123</f>
        <v>A20</v>
      </c>
      <c r="K123" s="5"/>
    </row>
    <row r="124" spans="1:11" ht="40.75" customHeight="1">
      <c r="A124" s="4" t="s">
        <v>1588</v>
      </c>
      <c r="B124" s="19">
        <v>1</v>
      </c>
      <c r="C124" s="4" t="s">
        <v>1172</v>
      </c>
      <c r="D124" s="4" t="s">
        <v>992</v>
      </c>
      <c r="E124" s="4" t="s">
        <v>1589</v>
      </c>
      <c r="F124" s="4" t="s">
        <v>1173</v>
      </c>
      <c r="G124" s="4" t="s">
        <v>1590</v>
      </c>
      <c r="H124" s="4" t="s">
        <v>1591</v>
      </c>
      <c r="I124" s="4" t="s">
        <v>8759</v>
      </c>
      <c r="J124" s="20"/>
      <c r="K124" s="5"/>
    </row>
    <row r="125" spans="1:11" ht="40.75" customHeight="1">
      <c r="A125" s="11" t="s">
        <v>1586</v>
      </c>
      <c r="B125" s="15">
        <v>1</v>
      </c>
      <c r="C125" s="11" t="s">
        <v>1384</v>
      </c>
      <c r="D125" s="11" t="s">
        <v>5026</v>
      </c>
      <c r="E125" s="11" t="s">
        <v>1462</v>
      </c>
      <c r="F125" s="11" t="s">
        <v>1385</v>
      </c>
      <c r="G125" s="11" t="s">
        <v>1582</v>
      </c>
      <c r="H125" s="11" t="s">
        <v>1587</v>
      </c>
      <c r="I125" s="11" t="s">
        <v>8759</v>
      </c>
      <c r="J125" s="16" t="str">
        <f t="shared" ref="J125:J156" si="5">A125</f>
        <v>A19</v>
      </c>
      <c r="K125" s="5"/>
    </row>
    <row r="126" spans="1:11" ht="40.75" customHeight="1">
      <c r="A126" s="11" t="s">
        <v>1586</v>
      </c>
      <c r="B126" s="15">
        <v>3</v>
      </c>
      <c r="C126" s="11" t="s">
        <v>1393</v>
      </c>
      <c r="D126" s="11" t="s">
        <v>5026</v>
      </c>
      <c r="E126" s="11" t="s">
        <v>1461</v>
      </c>
      <c r="F126" s="11" t="s">
        <v>1394</v>
      </c>
      <c r="G126" s="11" t="s">
        <v>1582</v>
      </c>
      <c r="H126" s="11" t="s">
        <v>1484</v>
      </c>
      <c r="I126" s="11" t="s">
        <v>8759</v>
      </c>
      <c r="J126" s="16" t="str">
        <f t="shared" si="5"/>
        <v>A19</v>
      </c>
      <c r="K126" s="5"/>
    </row>
    <row r="127" spans="1:11" ht="40.75" customHeight="1">
      <c r="A127" s="11" t="s">
        <v>1586</v>
      </c>
      <c r="B127" s="15">
        <v>2</v>
      </c>
      <c r="C127" s="11" t="s">
        <v>311</v>
      </c>
      <c r="D127" s="11" t="s">
        <v>5026</v>
      </c>
      <c r="E127" s="11" t="s">
        <v>1460</v>
      </c>
      <c r="F127" s="11" t="s">
        <v>310</v>
      </c>
      <c r="G127" s="11" t="s">
        <v>1582</v>
      </c>
      <c r="H127" s="11" t="s">
        <v>1585</v>
      </c>
      <c r="I127" s="11" t="s">
        <v>8759</v>
      </c>
      <c r="J127" s="16" t="str">
        <f t="shared" si="5"/>
        <v>A19</v>
      </c>
      <c r="K127" s="5"/>
    </row>
    <row r="128" spans="1:11" ht="51.25" customHeight="1">
      <c r="A128" s="11" t="s">
        <v>1580</v>
      </c>
      <c r="B128" s="15">
        <v>2</v>
      </c>
      <c r="C128" s="11" t="s">
        <v>314</v>
      </c>
      <c r="D128" s="11" t="s">
        <v>5026</v>
      </c>
      <c r="E128" s="11" t="s">
        <v>1584</v>
      </c>
      <c r="F128" s="11" t="s">
        <v>313</v>
      </c>
      <c r="G128" s="11" t="s">
        <v>1582</v>
      </c>
      <c r="H128" s="11" t="s">
        <v>7499</v>
      </c>
      <c r="I128" s="11" t="s">
        <v>8759</v>
      </c>
      <c r="J128" s="16" t="str">
        <f t="shared" si="5"/>
        <v>A18</v>
      </c>
      <c r="K128" s="5"/>
    </row>
    <row r="129" spans="1:15" ht="51.25" customHeight="1">
      <c r="A129" s="11" t="s">
        <v>1580</v>
      </c>
      <c r="B129" s="15">
        <v>5</v>
      </c>
      <c r="C129" s="11" t="s">
        <v>1393</v>
      </c>
      <c r="D129" s="11" t="s">
        <v>5026</v>
      </c>
      <c r="E129" s="11" t="s">
        <v>1461</v>
      </c>
      <c r="F129" s="11" t="s">
        <v>1394</v>
      </c>
      <c r="G129" s="11" t="s">
        <v>1582</v>
      </c>
      <c r="H129" s="11" t="s">
        <v>1484</v>
      </c>
      <c r="I129" s="11" t="s">
        <v>8759</v>
      </c>
      <c r="J129" s="16" t="str">
        <f t="shared" si="5"/>
        <v>A18</v>
      </c>
      <c r="K129" s="5"/>
    </row>
    <row r="130" spans="1:15" ht="40.75" customHeight="1">
      <c r="A130" s="11" t="s">
        <v>1580</v>
      </c>
      <c r="B130" s="15">
        <v>4</v>
      </c>
      <c r="C130" s="11" t="s">
        <v>311</v>
      </c>
      <c r="D130" s="11" t="s">
        <v>5026</v>
      </c>
      <c r="E130" s="11" t="s">
        <v>1460</v>
      </c>
      <c r="F130" s="11" t="s">
        <v>310</v>
      </c>
      <c r="G130" s="11" t="s">
        <v>1582</v>
      </c>
      <c r="H130" s="11" t="s">
        <v>1585</v>
      </c>
      <c r="I130" s="11" t="s">
        <v>8759</v>
      </c>
      <c r="J130" s="16" t="str">
        <f t="shared" si="5"/>
        <v>A18</v>
      </c>
      <c r="K130" s="5"/>
    </row>
    <row r="131" spans="1:15" s="9" customFormat="1" ht="40.75" customHeight="1">
      <c r="A131" s="11" t="s">
        <v>1580</v>
      </c>
      <c r="B131" s="15">
        <v>1</v>
      </c>
      <c r="C131" s="11" t="s">
        <v>232</v>
      </c>
      <c r="D131" s="11" t="s">
        <v>5026</v>
      </c>
      <c r="E131" s="11" t="s">
        <v>1581</v>
      </c>
      <c r="F131" s="11" t="s">
        <v>1256</v>
      </c>
      <c r="G131" s="11" t="s">
        <v>1582</v>
      </c>
      <c r="H131" s="11" t="s">
        <v>1583</v>
      </c>
      <c r="I131" s="11" t="s">
        <v>8759</v>
      </c>
      <c r="J131" s="16" t="str">
        <f t="shared" si="5"/>
        <v>A18</v>
      </c>
      <c r="K131" s="5"/>
      <c r="L131" s="3"/>
      <c r="M131" s="3"/>
      <c r="N131" s="3"/>
      <c r="O131" s="3"/>
    </row>
    <row r="132" spans="1:15" s="9" customFormat="1" ht="40.75" customHeight="1">
      <c r="A132" s="11" t="s">
        <v>1580</v>
      </c>
      <c r="B132" s="15">
        <v>3</v>
      </c>
      <c r="C132" s="11" t="s">
        <v>1231</v>
      </c>
      <c r="D132" s="11" t="s">
        <v>5026</v>
      </c>
      <c r="E132" s="11" t="s">
        <v>1450</v>
      </c>
      <c r="F132" s="11" t="s">
        <v>211</v>
      </c>
      <c r="G132" s="11" t="s">
        <v>1582</v>
      </c>
      <c r="H132" s="11" t="s">
        <v>7500</v>
      </c>
      <c r="I132" s="11" t="s">
        <v>8759</v>
      </c>
      <c r="J132" s="16" t="str">
        <f t="shared" si="5"/>
        <v>A18</v>
      </c>
      <c r="K132" s="5"/>
      <c r="L132" s="3"/>
      <c r="M132" s="3"/>
      <c r="N132" s="3"/>
      <c r="O132" s="3"/>
    </row>
    <row r="133" spans="1:15" ht="40.75" customHeight="1">
      <c r="A133" s="11" t="s">
        <v>1573</v>
      </c>
      <c r="B133" s="15">
        <v>4</v>
      </c>
      <c r="C133" s="11" t="s">
        <v>1381</v>
      </c>
      <c r="D133" s="11" t="s">
        <v>976</v>
      </c>
      <c r="E133" s="11" t="s">
        <v>1383</v>
      </c>
      <c r="F133" s="11" t="s">
        <v>1382</v>
      </c>
      <c r="G133" s="11" t="s">
        <v>976</v>
      </c>
      <c r="H133" s="11" t="s">
        <v>1579</v>
      </c>
      <c r="I133" s="11" t="s">
        <v>8759</v>
      </c>
      <c r="J133" s="16" t="str">
        <f t="shared" si="5"/>
        <v>A17</v>
      </c>
      <c r="K133" s="5"/>
    </row>
    <row r="134" spans="1:15" ht="40.75" customHeight="1">
      <c r="A134" s="11" t="s">
        <v>1573</v>
      </c>
      <c r="B134" s="15">
        <v>3</v>
      </c>
      <c r="C134" s="11" t="s">
        <v>1389</v>
      </c>
      <c r="D134" s="11" t="s">
        <v>976</v>
      </c>
      <c r="E134" s="11" t="s">
        <v>1388</v>
      </c>
      <c r="F134" s="11" t="s">
        <v>601</v>
      </c>
      <c r="G134" s="11" t="s">
        <v>976</v>
      </c>
      <c r="H134" s="11" t="s">
        <v>1578</v>
      </c>
      <c r="I134" s="11" t="s">
        <v>8759</v>
      </c>
      <c r="J134" s="16" t="str">
        <f t="shared" si="5"/>
        <v>A17</v>
      </c>
      <c r="K134" s="5"/>
    </row>
    <row r="135" spans="1:15" ht="40.75" customHeight="1">
      <c r="A135" s="11" t="s">
        <v>1573</v>
      </c>
      <c r="B135" s="15">
        <v>2</v>
      </c>
      <c r="C135" s="11" t="s">
        <v>1375</v>
      </c>
      <c r="D135" s="11" t="s">
        <v>976</v>
      </c>
      <c r="E135" s="11" t="s">
        <v>1576</v>
      </c>
      <c r="F135" s="11" t="s">
        <v>385</v>
      </c>
      <c r="G135" s="11" t="s">
        <v>976</v>
      </c>
      <c r="H135" s="11" t="s">
        <v>1577</v>
      </c>
      <c r="I135" s="11" t="s">
        <v>8759</v>
      </c>
      <c r="J135" s="16" t="str">
        <f t="shared" si="5"/>
        <v>A17</v>
      </c>
      <c r="K135" s="5"/>
    </row>
    <row r="136" spans="1:15" ht="40.75" customHeight="1">
      <c r="A136" s="11" t="s">
        <v>1573</v>
      </c>
      <c r="B136" s="15">
        <v>1</v>
      </c>
      <c r="C136" s="11" t="s">
        <v>407</v>
      </c>
      <c r="D136" s="11" t="s">
        <v>976</v>
      </c>
      <c r="E136" s="11" t="s">
        <v>1574</v>
      </c>
      <c r="F136" s="11" t="s">
        <v>406</v>
      </c>
      <c r="G136" s="11" t="s">
        <v>976</v>
      </c>
      <c r="H136" s="11" t="s">
        <v>1575</v>
      </c>
      <c r="I136" s="11" t="s">
        <v>8759</v>
      </c>
      <c r="J136" s="16" t="str">
        <f t="shared" si="5"/>
        <v>A17</v>
      </c>
      <c r="K136" s="5"/>
    </row>
    <row r="137" spans="1:15" ht="51.25" customHeight="1">
      <c r="A137" s="11" t="s">
        <v>1569</v>
      </c>
      <c r="B137" s="15">
        <v>2</v>
      </c>
      <c r="C137" s="11" t="s">
        <v>361</v>
      </c>
      <c r="D137" s="11" t="s">
        <v>1563</v>
      </c>
      <c r="E137" s="11" t="s">
        <v>1572</v>
      </c>
      <c r="F137" s="11" t="s">
        <v>359</v>
      </c>
      <c r="G137" s="11" t="s">
        <v>1563</v>
      </c>
      <c r="H137" s="11" t="s">
        <v>360</v>
      </c>
      <c r="I137" s="11" t="s">
        <v>8759</v>
      </c>
      <c r="J137" s="16" t="str">
        <f t="shared" si="5"/>
        <v>A16</v>
      </c>
      <c r="K137" s="5"/>
    </row>
    <row r="138" spans="1:15" ht="51.25" customHeight="1">
      <c r="A138" s="11" t="s">
        <v>1569</v>
      </c>
      <c r="B138" s="15">
        <v>1</v>
      </c>
      <c r="C138" s="11" t="s">
        <v>229</v>
      </c>
      <c r="D138" s="11" t="s">
        <v>1563</v>
      </c>
      <c r="E138" s="11" t="s">
        <v>1570</v>
      </c>
      <c r="F138" s="11" t="s">
        <v>1254</v>
      </c>
      <c r="G138" s="11" t="s">
        <v>1563</v>
      </c>
      <c r="H138" s="11" t="s">
        <v>1571</v>
      </c>
      <c r="I138" s="11" t="s">
        <v>8759</v>
      </c>
      <c r="J138" s="16" t="str">
        <f t="shared" si="5"/>
        <v>A16</v>
      </c>
      <c r="K138" s="5"/>
    </row>
    <row r="139" spans="1:15" ht="40.75" customHeight="1">
      <c r="A139" s="11" t="s">
        <v>1566</v>
      </c>
      <c r="B139" s="15">
        <v>1</v>
      </c>
      <c r="C139" s="11" t="s">
        <v>1355</v>
      </c>
      <c r="D139" s="11" t="s">
        <v>608</v>
      </c>
      <c r="E139" s="11" t="s">
        <v>1467</v>
      </c>
      <c r="F139" s="11" t="s">
        <v>1356</v>
      </c>
      <c r="G139" s="11" t="s">
        <v>608</v>
      </c>
      <c r="H139" s="11" t="s">
        <v>1567</v>
      </c>
      <c r="I139" s="11" t="s">
        <v>8759</v>
      </c>
      <c r="J139" s="16" t="str">
        <f t="shared" si="5"/>
        <v>A15</v>
      </c>
      <c r="K139" s="5"/>
    </row>
    <row r="140" spans="1:15" ht="32.049999999999997" customHeight="1">
      <c r="A140" s="11" t="s">
        <v>1566</v>
      </c>
      <c r="B140" s="15">
        <v>2</v>
      </c>
      <c r="C140" s="11" t="s">
        <v>1377</v>
      </c>
      <c r="D140" s="11" t="s">
        <v>5477</v>
      </c>
      <c r="E140" s="11" t="s">
        <v>1378</v>
      </c>
      <c r="F140" s="11" t="s">
        <v>354</v>
      </c>
      <c r="G140" s="11" t="s">
        <v>608</v>
      </c>
      <c r="H140" s="11" t="s">
        <v>1568</v>
      </c>
      <c r="I140" s="11" t="s">
        <v>8759</v>
      </c>
      <c r="J140" s="16" t="str">
        <f t="shared" si="5"/>
        <v>A15</v>
      </c>
      <c r="K140" s="5"/>
    </row>
    <row r="141" spans="1:15" ht="40.75" customHeight="1">
      <c r="A141" s="11" t="s">
        <v>1562</v>
      </c>
      <c r="B141" s="15">
        <v>2</v>
      </c>
      <c r="C141" s="11" t="s">
        <v>1376</v>
      </c>
      <c r="D141" s="11" t="s">
        <v>1563</v>
      </c>
      <c r="E141" s="11" t="s">
        <v>1565</v>
      </c>
      <c r="F141" s="11" t="s">
        <v>356</v>
      </c>
      <c r="G141" s="11" t="s">
        <v>1563</v>
      </c>
      <c r="H141" s="11" t="s">
        <v>360</v>
      </c>
      <c r="I141" s="11" t="s">
        <v>8759</v>
      </c>
      <c r="J141" s="16" t="str">
        <f t="shared" si="5"/>
        <v>A14</v>
      </c>
      <c r="K141" s="5"/>
    </row>
    <row r="142" spans="1:15" ht="40.75" customHeight="1">
      <c r="A142" s="11" t="s">
        <v>1562</v>
      </c>
      <c r="B142" s="15">
        <v>1</v>
      </c>
      <c r="C142" s="11" t="s">
        <v>202</v>
      </c>
      <c r="D142" s="11" t="s">
        <v>1563</v>
      </c>
      <c r="E142" s="11" t="s">
        <v>1451</v>
      </c>
      <c r="F142" s="11" t="s">
        <v>201</v>
      </c>
      <c r="G142" s="11" t="s">
        <v>1563</v>
      </c>
      <c r="H142" s="11" t="s">
        <v>1564</v>
      </c>
      <c r="I142" s="11" t="s">
        <v>8759</v>
      </c>
      <c r="J142" s="16" t="str">
        <f t="shared" si="5"/>
        <v>A14</v>
      </c>
      <c r="K142" s="5"/>
    </row>
    <row r="143" spans="1:15" ht="40.75" customHeight="1">
      <c r="A143" s="11" t="s">
        <v>1556</v>
      </c>
      <c r="B143" s="15">
        <v>1</v>
      </c>
      <c r="C143" s="11" t="s">
        <v>1366</v>
      </c>
      <c r="D143" s="11" t="s">
        <v>1560</v>
      </c>
      <c r="E143" s="11" t="s">
        <v>1559</v>
      </c>
      <c r="F143" s="11" t="s">
        <v>332</v>
      </c>
      <c r="G143" s="11" t="s">
        <v>1560</v>
      </c>
      <c r="H143" s="11" t="s">
        <v>1561</v>
      </c>
      <c r="I143" s="11" t="s">
        <v>8759</v>
      </c>
      <c r="J143" s="16" t="str">
        <f t="shared" si="5"/>
        <v>A13</v>
      </c>
      <c r="K143" s="5"/>
    </row>
    <row r="144" spans="1:15" ht="40.75" customHeight="1">
      <c r="A144" s="11" t="s">
        <v>1556</v>
      </c>
      <c r="B144" s="15">
        <v>2</v>
      </c>
      <c r="C144" s="11" t="s">
        <v>1386</v>
      </c>
      <c r="D144" s="11" t="s">
        <v>1557</v>
      </c>
      <c r="E144" s="11" t="s">
        <v>1463</v>
      </c>
      <c r="F144" s="11" t="s">
        <v>537</v>
      </c>
      <c r="G144" s="11" t="s">
        <v>1557</v>
      </c>
      <c r="H144" s="11" t="s">
        <v>1558</v>
      </c>
      <c r="I144" s="11" t="s">
        <v>8759</v>
      </c>
      <c r="J144" s="16" t="str">
        <f t="shared" si="5"/>
        <v>A13</v>
      </c>
      <c r="K144" s="5"/>
    </row>
    <row r="145" spans="1:11" ht="40.75" customHeight="1">
      <c r="A145" s="11" t="s">
        <v>1555</v>
      </c>
      <c r="B145" s="15">
        <v>2</v>
      </c>
      <c r="C145" s="11" t="s">
        <v>1363</v>
      </c>
      <c r="D145" s="11" t="s">
        <v>1487</v>
      </c>
      <c r="E145" s="11" t="s">
        <v>1459</v>
      </c>
      <c r="F145" s="11" t="s">
        <v>1364</v>
      </c>
      <c r="G145" s="11" t="s">
        <v>1487</v>
      </c>
      <c r="H145" s="11" t="s">
        <v>1486</v>
      </c>
      <c r="I145" s="11" t="s">
        <v>8759</v>
      </c>
      <c r="J145" s="16" t="str">
        <f t="shared" si="5"/>
        <v>A12</v>
      </c>
      <c r="K145" s="5"/>
    </row>
    <row r="146" spans="1:11" ht="40.75" customHeight="1">
      <c r="A146" s="11" t="s">
        <v>1555</v>
      </c>
      <c r="B146" s="15">
        <v>1</v>
      </c>
      <c r="C146" s="11" t="s">
        <v>1226</v>
      </c>
      <c r="D146" s="11" t="s">
        <v>1487</v>
      </c>
      <c r="E146" s="11" t="s">
        <v>1448</v>
      </c>
      <c r="F146" s="11" t="s">
        <v>204</v>
      </c>
      <c r="G146" s="11" t="s">
        <v>1487</v>
      </c>
      <c r="H146" s="11" t="s">
        <v>1486</v>
      </c>
      <c r="I146" s="11" t="s">
        <v>8759</v>
      </c>
      <c r="J146" s="16" t="str">
        <f t="shared" si="5"/>
        <v>A12</v>
      </c>
      <c r="K146" s="5"/>
    </row>
    <row r="147" spans="1:11" ht="40.75" customHeight="1">
      <c r="A147" s="11" t="s">
        <v>1279</v>
      </c>
      <c r="B147" s="15">
        <v>2</v>
      </c>
      <c r="C147" s="11" t="s">
        <v>1308</v>
      </c>
      <c r="D147" s="11" t="s">
        <v>2462</v>
      </c>
      <c r="E147" s="11" t="s">
        <v>1311</v>
      </c>
      <c r="F147" s="11" t="s">
        <v>1309</v>
      </c>
      <c r="G147" s="11" t="s">
        <v>1521</v>
      </c>
      <c r="H147" s="11" t="s">
        <v>1491</v>
      </c>
      <c r="I147" s="11" t="s">
        <v>8759</v>
      </c>
      <c r="J147" s="16" t="str">
        <f t="shared" si="5"/>
        <v>A11</v>
      </c>
      <c r="K147" s="5"/>
    </row>
    <row r="148" spans="1:11" ht="40.75" customHeight="1">
      <c r="A148" s="11" t="s">
        <v>1279</v>
      </c>
      <c r="B148" s="15">
        <v>1</v>
      </c>
      <c r="C148" s="11" t="s">
        <v>1306</v>
      </c>
      <c r="D148" s="11" t="s">
        <v>427</v>
      </c>
      <c r="E148" s="11" t="s">
        <v>1456</v>
      </c>
      <c r="F148" s="11" t="s">
        <v>399</v>
      </c>
      <c r="G148" s="11" t="s">
        <v>1521</v>
      </c>
      <c r="H148" s="11" t="s">
        <v>1490</v>
      </c>
      <c r="I148" s="11" t="s">
        <v>8759</v>
      </c>
      <c r="J148" s="16" t="str">
        <f t="shared" si="5"/>
        <v>A11</v>
      </c>
      <c r="K148" s="5"/>
    </row>
    <row r="149" spans="1:11" ht="40.75" customHeight="1">
      <c r="A149" s="11" t="s">
        <v>14</v>
      </c>
      <c r="B149" s="15">
        <v>2</v>
      </c>
      <c r="C149" s="11" t="s">
        <v>1300</v>
      </c>
      <c r="D149" s="11" t="s">
        <v>2462</v>
      </c>
      <c r="E149" s="11" t="s">
        <v>1294</v>
      </c>
      <c r="F149" s="11" t="s">
        <v>1301</v>
      </c>
      <c r="G149" s="11" t="s">
        <v>1521</v>
      </c>
      <c r="H149" s="11" t="s">
        <v>1522</v>
      </c>
      <c r="I149" s="11" t="s">
        <v>8759</v>
      </c>
      <c r="J149" s="16" t="str">
        <f t="shared" si="5"/>
        <v>A10</v>
      </c>
      <c r="K149" s="5"/>
    </row>
    <row r="150" spans="1:11" ht="40.75" customHeight="1">
      <c r="A150" s="11" t="s">
        <v>14</v>
      </c>
      <c r="B150" s="15">
        <v>1</v>
      </c>
      <c r="C150" s="11" t="s">
        <v>1284</v>
      </c>
      <c r="D150" s="11" t="s">
        <v>427</v>
      </c>
      <c r="E150" s="11" t="s">
        <v>1554</v>
      </c>
      <c r="F150" s="11" t="s">
        <v>1285</v>
      </c>
      <c r="G150" s="11" t="s">
        <v>1521</v>
      </c>
      <c r="H150" s="11" t="s">
        <v>1490</v>
      </c>
      <c r="I150" s="11" t="s">
        <v>8759</v>
      </c>
      <c r="J150" s="16" t="str">
        <f t="shared" si="5"/>
        <v>A10</v>
      </c>
      <c r="K150" s="5"/>
    </row>
    <row r="151" spans="1:11" ht="40.75" customHeight="1">
      <c r="A151" s="11" t="s">
        <v>1550</v>
      </c>
      <c r="B151" s="15">
        <v>2</v>
      </c>
      <c r="C151" s="11" t="s">
        <v>1298</v>
      </c>
      <c r="D151" s="11" t="s">
        <v>292</v>
      </c>
      <c r="E151" s="11" t="s">
        <v>1302</v>
      </c>
      <c r="F151" s="11" t="s">
        <v>1299</v>
      </c>
      <c r="G151" s="11" t="s">
        <v>292</v>
      </c>
      <c r="H151" s="11" t="s">
        <v>1553</v>
      </c>
      <c r="I151" s="11" t="s">
        <v>8759</v>
      </c>
      <c r="J151" s="16" t="str">
        <f t="shared" si="5"/>
        <v>A09</v>
      </c>
      <c r="K151" s="5"/>
    </row>
    <row r="152" spans="1:11" ht="40.75" customHeight="1">
      <c r="A152" s="11" t="s">
        <v>1550</v>
      </c>
      <c r="B152" s="15">
        <v>1</v>
      </c>
      <c r="C152" s="11" t="s">
        <v>278</v>
      </c>
      <c r="D152" s="11" t="s">
        <v>277</v>
      </c>
      <c r="E152" s="11" t="s">
        <v>1551</v>
      </c>
      <c r="F152" s="11" t="s">
        <v>1290</v>
      </c>
      <c r="G152" s="11" t="s">
        <v>292</v>
      </c>
      <c r="H152" s="11" t="s">
        <v>1552</v>
      </c>
      <c r="I152" s="11" t="s">
        <v>8759</v>
      </c>
      <c r="J152" s="16" t="str">
        <f t="shared" si="5"/>
        <v>A09</v>
      </c>
      <c r="K152" s="5"/>
    </row>
    <row r="153" spans="1:11" ht="40.75" customHeight="1">
      <c r="A153" s="11" t="s">
        <v>1548</v>
      </c>
      <c r="B153" s="15">
        <v>1</v>
      </c>
      <c r="C153" s="11" t="s">
        <v>1282</v>
      </c>
      <c r="D153" s="11" t="s">
        <v>976</v>
      </c>
      <c r="E153" s="11" t="s">
        <v>1455</v>
      </c>
      <c r="F153" s="11" t="s">
        <v>394</v>
      </c>
      <c r="G153" s="11" t="s">
        <v>976</v>
      </c>
      <c r="H153" s="11" t="s">
        <v>1549</v>
      </c>
      <c r="I153" s="11" t="s">
        <v>8759</v>
      </c>
      <c r="J153" s="16" t="str">
        <f t="shared" si="5"/>
        <v>A08</v>
      </c>
      <c r="K153" s="5"/>
    </row>
    <row r="154" spans="1:11" ht="40.75" customHeight="1">
      <c r="A154" s="11" t="s">
        <v>1548</v>
      </c>
      <c r="B154" s="15">
        <v>2</v>
      </c>
      <c r="C154" s="11" t="s">
        <v>1296</v>
      </c>
      <c r="D154" s="11" t="s">
        <v>976</v>
      </c>
      <c r="E154" s="11" t="s">
        <v>1295</v>
      </c>
      <c r="F154" s="11" t="s">
        <v>542</v>
      </c>
      <c r="G154" s="11" t="s">
        <v>976</v>
      </c>
      <c r="H154" s="11" t="s">
        <v>1480</v>
      </c>
      <c r="I154" s="11" t="s">
        <v>8759</v>
      </c>
      <c r="J154" s="16" t="str">
        <f t="shared" si="5"/>
        <v>A08</v>
      </c>
      <c r="K154" s="5"/>
    </row>
    <row r="155" spans="1:11" ht="40.75" customHeight="1">
      <c r="A155" s="11" t="s">
        <v>1541</v>
      </c>
      <c r="B155" s="15">
        <v>1</v>
      </c>
      <c r="C155" s="11" t="s">
        <v>275</v>
      </c>
      <c r="D155" s="11" t="s">
        <v>976</v>
      </c>
      <c r="E155" s="11" t="s">
        <v>1542</v>
      </c>
      <c r="F155" s="11" t="s">
        <v>273</v>
      </c>
      <c r="G155" s="11" t="s">
        <v>976</v>
      </c>
      <c r="H155" s="11" t="s">
        <v>1543</v>
      </c>
      <c r="I155" s="11" t="s">
        <v>8759</v>
      </c>
      <c r="J155" s="16" t="str">
        <f t="shared" si="5"/>
        <v>A07</v>
      </c>
      <c r="K155" s="5"/>
    </row>
    <row r="156" spans="1:11" ht="40.75" customHeight="1">
      <c r="A156" s="11" t="s">
        <v>1541</v>
      </c>
      <c r="B156" s="15">
        <v>4</v>
      </c>
      <c r="C156" s="11" t="s">
        <v>1312</v>
      </c>
      <c r="D156" s="11" t="s">
        <v>976</v>
      </c>
      <c r="E156" s="11" t="s">
        <v>1316</v>
      </c>
      <c r="F156" s="11" t="s">
        <v>1313</v>
      </c>
      <c r="G156" s="11" t="s">
        <v>976</v>
      </c>
      <c r="H156" s="11" t="s">
        <v>1481</v>
      </c>
      <c r="I156" s="11" t="s">
        <v>8759</v>
      </c>
      <c r="J156" s="16" t="str">
        <f t="shared" si="5"/>
        <v>A07</v>
      </c>
      <c r="K156" s="5"/>
    </row>
    <row r="157" spans="1:11" ht="40.75" customHeight="1">
      <c r="A157" s="11" t="s">
        <v>1541</v>
      </c>
      <c r="B157" s="15">
        <v>3</v>
      </c>
      <c r="C157" s="11" t="s">
        <v>1310</v>
      </c>
      <c r="D157" s="11" t="s">
        <v>976</v>
      </c>
      <c r="E157" s="11" t="s">
        <v>1546</v>
      </c>
      <c r="F157" s="11" t="s">
        <v>604</v>
      </c>
      <c r="G157" s="11" t="s">
        <v>976</v>
      </c>
      <c r="H157" s="11" t="s">
        <v>1547</v>
      </c>
      <c r="I157" s="11" t="s">
        <v>8759</v>
      </c>
      <c r="J157" s="16" t="str">
        <f t="shared" ref="J157:J182" si="6">A157</f>
        <v>A07</v>
      </c>
      <c r="K157" s="5"/>
    </row>
    <row r="158" spans="1:11" ht="40.75" customHeight="1">
      <c r="A158" s="11" t="s">
        <v>1541</v>
      </c>
      <c r="B158" s="15">
        <v>2</v>
      </c>
      <c r="C158" s="11" t="s">
        <v>280</v>
      </c>
      <c r="D158" s="11" t="s">
        <v>976</v>
      </c>
      <c r="E158" s="11" t="s">
        <v>1544</v>
      </c>
      <c r="F158" s="11" t="s">
        <v>1288</v>
      </c>
      <c r="G158" s="11" t="s">
        <v>976</v>
      </c>
      <c r="H158" s="11" t="s">
        <v>1545</v>
      </c>
      <c r="I158" s="11" t="s">
        <v>8759</v>
      </c>
      <c r="J158" s="16" t="str">
        <f t="shared" si="6"/>
        <v>A07</v>
      </c>
      <c r="K158" s="5"/>
    </row>
    <row r="159" spans="1:11">
      <c r="A159" s="11" t="s">
        <v>1534</v>
      </c>
      <c r="B159" s="15">
        <v>1</v>
      </c>
      <c r="C159" s="11" t="s">
        <v>1252</v>
      </c>
      <c r="D159" s="11" t="s">
        <v>277</v>
      </c>
      <c r="E159" s="11" t="s">
        <v>1535</v>
      </c>
      <c r="F159" s="11" t="s">
        <v>239</v>
      </c>
      <c r="G159" s="11" t="s">
        <v>292</v>
      </c>
      <c r="H159" s="11" t="s">
        <v>7498</v>
      </c>
      <c r="I159" s="11" t="s">
        <v>8759</v>
      </c>
      <c r="J159" s="16" t="str">
        <f t="shared" si="6"/>
        <v>A06</v>
      </c>
    </row>
    <row r="160" spans="1:11">
      <c r="A160" s="11" t="s">
        <v>1534</v>
      </c>
      <c r="B160" s="15">
        <v>2</v>
      </c>
      <c r="C160" s="11" t="s">
        <v>1219</v>
      </c>
      <c r="D160" s="11" t="s">
        <v>277</v>
      </c>
      <c r="E160" s="11" t="s">
        <v>1536</v>
      </c>
      <c r="F160" s="11" t="s">
        <v>1220</v>
      </c>
      <c r="G160" s="11" t="s">
        <v>292</v>
      </c>
      <c r="H160" s="11" t="s">
        <v>1537</v>
      </c>
      <c r="I160" s="11" t="s">
        <v>8759</v>
      </c>
      <c r="J160" s="16" t="str">
        <f t="shared" si="6"/>
        <v>A06</v>
      </c>
    </row>
    <row r="161" spans="1:15">
      <c r="A161" s="11" t="s">
        <v>1534</v>
      </c>
      <c r="B161" s="15">
        <v>3</v>
      </c>
      <c r="C161" s="11" t="s">
        <v>1243</v>
      </c>
      <c r="D161" s="11" t="s">
        <v>277</v>
      </c>
      <c r="E161" s="11" t="s">
        <v>1238</v>
      </c>
      <c r="F161" s="11" t="s">
        <v>439</v>
      </c>
      <c r="G161" s="11" t="s">
        <v>292</v>
      </c>
      <c r="H161" s="11" t="s">
        <v>1538</v>
      </c>
      <c r="I161" s="11" t="s">
        <v>8759</v>
      </c>
      <c r="J161" s="16" t="str">
        <f t="shared" si="6"/>
        <v>A06</v>
      </c>
    </row>
    <row r="162" spans="1:15">
      <c r="A162" s="11" t="s">
        <v>1534</v>
      </c>
      <c r="B162" s="15">
        <v>4</v>
      </c>
      <c r="C162" s="11" t="s">
        <v>304</v>
      </c>
      <c r="D162" s="11" t="s">
        <v>292</v>
      </c>
      <c r="E162" s="11" t="s">
        <v>1266</v>
      </c>
      <c r="F162" s="11" t="s">
        <v>301</v>
      </c>
      <c r="G162" s="11" t="s">
        <v>292</v>
      </c>
      <c r="H162" s="11" t="s">
        <v>1539</v>
      </c>
      <c r="I162" s="11" t="s">
        <v>8759</v>
      </c>
      <c r="J162" s="16" t="str">
        <f t="shared" si="6"/>
        <v>A06</v>
      </c>
    </row>
    <row r="163" spans="1:15">
      <c r="A163" s="11" t="s">
        <v>1534</v>
      </c>
      <c r="B163" s="15">
        <v>5</v>
      </c>
      <c r="C163" s="11" t="s">
        <v>293</v>
      </c>
      <c r="D163" s="11" t="s">
        <v>292</v>
      </c>
      <c r="E163" s="11" t="s">
        <v>1263</v>
      </c>
      <c r="F163" s="11" t="s">
        <v>1262</v>
      </c>
      <c r="G163" s="11" t="s">
        <v>292</v>
      </c>
      <c r="H163" s="11" t="s">
        <v>1540</v>
      </c>
      <c r="I163" s="11" t="s">
        <v>8759</v>
      </c>
      <c r="J163" s="16" t="str">
        <f t="shared" si="6"/>
        <v>A06</v>
      </c>
    </row>
    <row r="164" spans="1:15">
      <c r="A164" s="11" t="s">
        <v>1527</v>
      </c>
      <c r="B164" s="15">
        <v>2</v>
      </c>
      <c r="C164" s="11" t="s">
        <v>1251</v>
      </c>
      <c r="D164" s="11" t="s">
        <v>267</v>
      </c>
      <c r="E164" s="11" t="s">
        <v>1530</v>
      </c>
      <c r="F164" s="11" t="s">
        <v>217</v>
      </c>
      <c r="G164" s="11" t="s">
        <v>1513</v>
      </c>
      <c r="H164" s="11" t="s">
        <v>1531</v>
      </c>
      <c r="I164" s="11" t="s">
        <v>8759</v>
      </c>
      <c r="J164" s="16" t="str">
        <f t="shared" si="6"/>
        <v>A05</v>
      </c>
    </row>
    <row r="165" spans="1:15">
      <c r="A165" s="11" t="s">
        <v>1527</v>
      </c>
      <c r="B165" s="15">
        <v>1</v>
      </c>
      <c r="C165" s="11" t="s">
        <v>268</v>
      </c>
      <c r="D165" s="11" t="s">
        <v>267</v>
      </c>
      <c r="E165" s="11" t="s">
        <v>1528</v>
      </c>
      <c r="F165" s="11" t="s">
        <v>265</v>
      </c>
      <c r="G165" s="11" t="s">
        <v>1513</v>
      </c>
      <c r="H165" s="11" t="s">
        <v>1529</v>
      </c>
      <c r="I165" s="11" t="s">
        <v>8759</v>
      </c>
      <c r="J165" s="16" t="str">
        <f t="shared" si="6"/>
        <v>A05</v>
      </c>
    </row>
    <row r="166" spans="1:15">
      <c r="A166" s="11" t="s">
        <v>1527</v>
      </c>
      <c r="B166" s="15">
        <v>3</v>
      </c>
      <c r="C166" s="11" t="s">
        <v>1270</v>
      </c>
      <c r="D166" s="11" t="s">
        <v>267</v>
      </c>
      <c r="E166" s="11" t="s">
        <v>1532</v>
      </c>
      <c r="F166" s="11" t="s">
        <v>1271</v>
      </c>
      <c r="G166" s="11" t="s">
        <v>1513</v>
      </c>
      <c r="H166" s="11" t="s">
        <v>1533</v>
      </c>
      <c r="I166" s="11" t="s">
        <v>8759</v>
      </c>
      <c r="J166" s="16" t="str">
        <f t="shared" si="6"/>
        <v>A05</v>
      </c>
    </row>
    <row r="167" spans="1:15" s="9" customFormat="1">
      <c r="A167" s="11" t="s">
        <v>1519</v>
      </c>
      <c r="B167" s="15">
        <v>5</v>
      </c>
      <c r="C167" s="11" t="s">
        <v>1259</v>
      </c>
      <c r="D167" s="11" t="s">
        <v>427</v>
      </c>
      <c r="E167" s="11" t="s">
        <v>1453</v>
      </c>
      <c r="F167" s="11" t="s">
        <v>1260</v>
      </c>
      <c r="G167" s="11" t="s">
        <v>1521</v>
      </c>
      <c r="H167" s="11" t="s">
        <v>1522</v>
      </c>
      <c r="I167" s="11" t="s">
        <v>8759</v>
      </c>
      <c r="J167" s="16" t="str">
        <f t="shared" si="6"/>
        <v>A04</v>
      </c>
      <c r="K167" s="3"/>
      <c r="L167" s="3"/>
      <c r="M167" s="3"/>
      <c r="N167" s="3"/>
      <c r="O167" s="3"/>
    </row>
    <row r="168" spans="1:15" s="9" customFormat="1">
      <c r="A168" s="11" t="s">
        <v>1519</v>
      </c>
      <c r="B168" s="15">
        <v>3</v>
      </c>
      <c r="C168" s="11" t="s">
        <v>1230</v>
      </c>
      <c r="D168" s="11" t="s">
        <v>1521</v>
      </c>
      <c r="E168" s="11" t="s">
        <v>1452</v>
      </c>
      <c r="F168" s="11" t="s">
        <v>209</v>
      </c>
      <c r="G168" s="11" t="s">
        <v>1521</v>
      </c>
      <c r="H168" s="11" t="s">
        <v>1525</v>
      </c>
      <c r="I168" s="11" t="s">
        <v>8759</v>
      </c>
      <c r="J168" s="16" t="str">
        <f t="shared" si="6"/>
        <v>A04</v>
      </c>
      <c r="K168" s="3"/>
      <c r="L168" s="3"/>
      <c r="M168" s="3"/>
      <c r="N168" s="3"/>
      <c r="O168" s="3"/>
    </row>
    <row r="169" spans="1:15">
      <c r="A169" s="11" t="s">
        <v>1519</v>
      </c>
      <c r="B169" s="15">
        <v>2</v>
      </c>
      <c r="C169" s="11" t="s">
        <v>237</v>
      </c>
      <c r="D169" s="11" t="s">
        <v>2462</v>
      </c>
      <c r="E169" s="11" t="s">
        <v>1523</v>
      </c>
      <c r="F169" s="11" t="s">
        <v>1221</v>
      </c>
      <c r="G169" s="11" t="s">
        <v>1521</v>
      </c>
      <c r="H169" s="11" t="s">
        <v>1524</v>
      </c>
      <c r="I169" s="11" t="s">
        <v>8759</v>
      </c>
      <c r="J169" s="16" t="str">
        <f t="shared" si="6"/>
        <v>A04</v>
      </c>
    </row>
    <row r="170" spans="1:15">
      <c r="A170" s="11" t="s">
        <v>1519</v>
      </c>
      <c r="B170" s="15">
        <v>1</v>
      </c>
      <c r="C170" s="11" t="s">
        <v>235</v>
      </c>
      <c r="D170" s="11" t="s">
        <v>2462</v>
      </c>
      <c r="E170" s="11" t="s">
        <v>1520</v>
      </c>
      <c r="F170" s="11" t="s">
        <v>234</v>
      </c>
      <c r="G170" s="11" t="s">
        <v>1521</v>
      </c>
      <c r="H170" s="11" t="s">
        <v>1522</v>
      </c>
      <c r="I170" s="11" t="s">
        <v>8759</v>
      </c>
      <c r="J170" s="16" t="str">
        <f t="shared" si="6"/>
        <v>A04</v>
      </c>
    </row>
    <row r="171" spans="1:15">
      <c r="A171" s="11" t="s">
        <v>1519</v>
      </c>
      <c r="B171" s="15">
        <v>4</v>
      </c>
      <c r="C171" s="11" t="s">
        <v>1242</v>
      </c>
      <c r="D171" s="11" t="s">
        <v>2462</v>
      </c>
      <c r="E171" s="11" t="s">
        <v>1241</v>
      </c>
      <c r="F171" s="11" t="s">
        <v>285</v>
      </c>
      <c r="G171" s="11" t="s">
        <v>1521</v>
      </c>
      <c r="H171" s="11" t="s">
        <v>1526</v>
      </c>
      <c r="I171" s="11" t="s">
        <v>8759</v>
      </c>
      <c r="J171" s="16" t="str">
        <f t="shared" si="6"/>
        <v>A04</v>
      </c>
    </row>
    <row r="172" spans="1:15">
      <c r="A172" s="11" t="s">
        <v>1511</v>
      </c>
      <c r="B172" s="15">
        <v>4</v>
      </c>
      <c r="C172" s="11" t="s">
        <v>1421</v>
      </c>
      <c r="D172" s="11" t="s">
        <v>267</v>
      </c>
      <c r="E172" s="11" t="s">
        <v>1473</v>
      </c>
      <c r="F172" s="11" t="s">
        <v>1422</v>
      </c>
      <c r="G172" s="11" t="s">
        <v>1513</v>
      </c>
      <c r="H172" s="11" t="s">
        <v>1518</v>
      </c>
      <c r="I172" s="11" t="s">
        <v>8759</v>
      </c>
      <c r="J172" s="16" t="str">
        <f t="shared" si="6"/>
        <v>A03</v>
      </c>
    </row>
    <row r="173" spans="1:15">
      <c r="A173" s="11" t="s">
        <v>1511</v>
      </c>
      <c r="B173" s="15">
        <v>3</v>
      </c>
      <c r="C173" s="11" t="s">
        <v>1244</v>
      </c>
      <c r="D173" s="11" t="s">
        <v>267</v>
      </c>
      <c r="E173" s="11" t="s">
        <v>1237</v>
      </c>
      <c r="F173" s="11" t="s">
        <v>1245</v>
      </c>
      <c r="G173" s="11" t="s">
        <v>1513</v>
      </c>
      <c r="H173" s="11" t="s">
        <v>1517</v>
      </c>
      <c r="I173" s="11" t="s">
        <v>8759</v>
      </c>
      <c r="J173" s="16" t="str">
        <f t="shared" si="6"/>
        <v>A03</v>
      </c>
    </row>
    <row r="174" spans="1:15">
      <c r="A174" s="11" t="s">
        <v>1511</v>
      </c>
      <c r="B174" s="15">
        <v>2</v>
      </c>
      <c r="C174" s="11" t="s">
        <v>1236</v>
      </c>
      <c r="D174" s="11" t="s">
        <v>267</v>
      </c>
      <c r="E174" s="11" t="s">
        <v>1515</v>
      </c>
      <c r="F174" s="11" t="s">
        <v>196</v>
      </c>
      <c r="G174" s="11" t="s">
        <v>1513</v>
      </c>
      <c r="H174" s="11" t="s">
        <v>1516</v>
      </c>
      <c r="I174" s="11" t="s">
        <v>8759</v>
      </c>
      <c r="J174" s="16" t="str">
        <f t="shared" si="6"/>
        <v>A03</v>
      </c>
    </row>
    <row r="175" spans="1:15">
      <c r="A175" s="11" t="s">
        <v>1511</v>
      </c>
      <c r="B175" s="15">
        <v>1</v>
      </c>
      <c r="C175" s="11" t="s">
        <v>194</v>
      </c>
      <c r="D175" s="11" t="s">
        <v>267</v>
      </c>
      <c r="E175" s="11" t="s">
        <v>1512</v>
      </c>
      <c r="F175" s="11" t="s">
        <v>193</v>
      </c>
      <c r="G175" s="11" t="s">
        <v>1513</v>
      </c>
      <c r="H175" s="11" t="s">
        <v>1514</v>
      </c>
      <c r="I175" s="11" t="s">
        <v>8759</v>
      </c>
      <c r="J175" s="16" t="str">
        <f t="shared" si="6"/>
        <v>A03</v>
      </c>
    </row>
    <row r="176" spans="1:15">
      <c r="A176" s="11" t="s">
        <v>1506</v>
      </c>
      <c r="B176" s="15">
        <v>3</v>
      </c>
      <c r="C176" s="11" t="s">
        <v>1246</v>
      </c>
      <c r="D176" s="11" t="s">
        <v>7497</v>
      </c>
      <c r="E176" s="11" t="s">
        <v>1240</v>
      </c>
      <c r="F176" s="11" t="s">
        <v>1247</v>
      </c>
      <c r="G176" s="11" t="s">
        <v>976</v>
      </c>
      <c r="H176" s="11" t="s">
        <v>1508</v>
      </c>
      <c r="I176" s="11" t="s">
        <v>8759</v>
      </c>
      <c r="J176" s="16" t="str">
        <f t="shared" si="6"/>
        <v>A02</v>
      </c>
    </row>
    <row r="177" spans="1:10">
      <c r="A177" s="11" t="s">
        <v>1506</v>
      </c>
      <c r="B177" s="15">
        <v>1</v>
      </c>
      <c r="C177" s="11" t="s">
        <v>288</v>
      </c>
      <c r="D177" s="11" t="s">
        <v>7497</v>
      </c>
      <c r="E177" s="11" t="s">
        <v>1507</v>
      </c>
      <c r="F177" s="11" t="s">
        <v>287</v>
      </c>
      <c r="G177" s="11" t="s">
        <v>976</v>
      </c>
      <c r="H177" s="11" t="s">
        <v>1508</v>
      </c>
      <c r="I177" s="11" t="s">
        <v>8759</v>
      </c>
      <c r="J177" s="16" t="str">
        <f t="shared" si="6"/>
        <v>A02</v>
      </c>
    </row>
    <row r="178" spans="1:10">
      <c r="A178" s="11" t="s">
        <v>1506</v>
      </c>
      <c r="B178" s="15">
        <v>2</v>
      </c>
      <c r="C178" s="11" t="s">
        <v>1255</v>
      </c>
      <c r="D178" s="11" t="s">
        <v>7497</v>
      </c>
      <c r="E178" s="11" t="s">
        <v>1509</v>
      </c>
      <c r="F178" s="11" t="s">
        <v>222</v>
      </c>
      <c r="G178" s="11" t="s">
        <v>976</v>
      </c>
      <c r="H178" s="11" t="s">
        <v>1510</v>
      </c>
      <c r="I178" s="11" t="s">
        <v>8759</v>
      </c>
      <c r="J178" s="16" t="str">
        <f t="shared" si="6"/>
        <v>A02</v>
      </c>
    </row>
    <row r="179" spans="1:10">
      <c r="A179" s="11" t="s">
        <v>1497</v>
      </c>
      <c r="B179" s="15">
        <v>1</v>
      </c>
      <c r="C179" s="11" t="s">
        <v>231</v>
      </c>
      <c r="D179" s="11" t="s">
        <v>1485</v>
      </c>
      <c r="E179" s="11" t="s">
        <v>1498</v>
      </c>
      <c r="F179" s="11" t="s">
        <v>1250</v>
      </c>
      <c r="G179" s="11" t="s">
        <v>1485</v>
      </c>
      <c r="H179" s="11" t="s">
        <v>1499</v>
      </c>
      <c r="I179" s="11" t="s">
        <v>8759</v>
      </c>
      <c r="J179" s="16" t="str">
        <f t="shared" si="6"/>
        <v>A01</v>
      </c>
    </row>
    <row r="180" spans="1:10">
      <c r="A180" s="11" t="s">
        <v>1497</v>
      </c>
      <c r="B180" s="15">
        <v>4</v>
      </c>
      <c r="C180" s="11" t="s">
        <v>1277</v>
      </c>
      <c r="D180" s="11" t="s">
        <v>1485</v>
      </c>
      <c r="E180" s="11" t="s">
        <v>1504</v>
      </c>
      <c r="F180" s="11" t="s">
        <v>1278</v>
      </c>
      <c r="G180" s="11" t="s">
        <v>1485</v>
      </c>
      <c r="H180" s="11" t="s">
        <v>1505</v>
      </c>
      <c r="I180" s="11" t="s">
        <v>8759</v>
      </c>
      <c r="J180" s="16" t="str">
        <f t="shared" si="6"/>
        <v>A01</v>
      </c>
    </row>
    <row r="181" spans="1:10">
      <c r="A181" s="11" t="s">
        <v>1497</v>
      </c>
      <c r="B181" s="15">
        <v>2</v>
      </c>
      <c r="C181" s="11" t="s">
        <v>1248</v>
      </c>
      <c r="D181" s="11" t="s">
        <v>1501</v>
      </c>
      <c r="E181" s="11" t="s">
        <v>1500</v>
      </c>
      <c r="F181" s="11" t="s">
        <v>1249</v>
      </c>
      <c r="G181" s="11" t="s">
        <v>1501</v>
      </c>
      <c r="H181" s="11" t="s">
        <v>1502</v>
      </c>
      <c r="I181" s="11" t="s">
        <v>8759</v>
      </c>
      <c r="J181" s="16" t="str">
        <f t="shared" si="6"/>
        <v>A01</v>
      </c>
    </row>
    <row r="182" spans="1:10">
      <c r="A182" s="11" t="s">
        <v>1497</v>
      </c>
      <c r="B182" s="15">
        <v>3</v>
      </c>
      <c r="C182" s="11" t="s">
        <v>1235</v>
      </c>
      <c r="D182" s="11" t="s">
        <v>1501</v>
      </c>
      <c r="E182" s="11" t="s">
        <v>1234</v>
      </c>
      <c r="F182" s="11" t="s">
        <v>256</v>
      </c>
      <c r="G182" s="11" t="s">
        <v>1501</v>
      </c>
      <c r="H182" s="11" t="s">
        <v>1503</v>
      </c>
      <c r="I182" s="11" t="s">
        <v>8759</v>
      </c>
      <c r="J182" s="16" t="str">
        <f t="shared" si="6"/>
        <v>A01</v>
      </c>
    </row>
  </sheetData>
  <phoneticPr fontId="2" type="noConversion"/>
  <conditionalFormatting sqref="F1:F51 F54:F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Feuilles de calcul</vt:lpstr>
      </vt:variant>
      <vt:variant>
        <vt:i4>6</vt:i4>
      </vt:variant>
    </vt:vector>
  </HeadingPairs>
  <TitlesOfParts>
    <vt:vector size="6" baseType="lpstr">
      <vt:lpstr>update</vt:lpstr>
      <vt:lpstr>EU SP list</vt:lpstr>
      <vt:lpstr>Refurbished FG list</vt:lpstr>
      <vt:lpstr>大货清单（不定期按GOMS更新）</vt:lpstr>
      <vt:lpstr>散件（更新）</vt:lpstr>
      <vt:lpstr>散件迭代（不定期更新）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LECONTE Jerome</cp:lastModifiedBy>
  <dcterms:created xsi:type="dcterms:W3CDTF">2022-03-14T01:30:00Z</dcterms:created>
  <dcterms:modified xsi:type="dcterms:W3CDTF">2026-10-07T11:19:45Z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1EE9661C0A3F4C1AA3E0FDF6D6A6A0B7</vt:lpwstr>
  </property>
  <property fmtid="{D5CDD505-2E9C-101B-9397-08002B2CF9AE}" pid="3" name="KSOProductBuildVer">
    <vt:lpwstr>2052-11.1.0.11365</vt:lpwstr>
  </property>
</Properties>
</file>